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alc" sheetId="3" state="visible" r:id="rId5"/>
    <sheet name="Looku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<sst xmlns="http://schemas.openxmlformats.org/spreadsheetml/2006/main" count="107161" uniqueCount="20697">
  <si>
    <t xml:space="preserve">🍴  Zomato Restaurants Analysis</t>
  </si>
  <si>
    <t xml:space="preserve">FILTERS  (use the dropdowns)</t>
  </si>
  <si>
    <t xml:space="preserve">Country</t>
  </si>
  <si>
    <t xml:space="preserve">All</t>
  </si>
  <si>
    <t xml:space="preserve">City</t>
  </si>
  <si>
    <t xml:space="preserve">Choose "All" to remove a filter. City must belong to chosen country.</t>
  </si>
  <si>
    <t xml:space="preserve">Total Restaurants</t>
  </si>
  <si>
    <t xml:space="preserve">Total Countries</t>
  </si>
  <si>
    <t xml:space="preserve">Total Cities</t>
  </si>
  <si>
    <t xml:space="preserve">Total Cuisines</t>
  </si>
  <si>
    <t xml:space="preserve">Average Rating</t>
  </si>
  <si>
    <t xml:space="preserve">Average Cost</t>
  </si>
  <si>
    <t xml:space="preserve">Top-5 Cuisines by Votes</t>
  </si>
  <si>
    <t xml:space="preserve">Top-5 Restaurants by Average Cost of Two in USD</t>
  </si>
  <si>
    <t xml:space="preserve">Percentage of Restaurants based on Table_booking Availability</t>
  </si>
  <si>
    <t xml:space="preserve">Percentage of Restaurants based on Online_delivery Availability</t>
  </si>
  <si>
    <t xml:space="preserve">Restaurants Categorized by Average Cost of Two in USD</t>
  </si>
  <si>
    <t xml:space="preserve">Restaurants by Rating Range</t>
  </si>
  <si>
    <t xml:space="preserve">RestaurantID</t>
  </si>
  <si>
    <t xml:space="preserve">RestaurantName</t>
  </si>
  <si>
    <t xml:space="preserve">CountryCode</t>
  </si>
  <si>
    <t xml:space="preserve">Address</t>
  </si>
  <si>
    <t xml:space="preserve">Locality</t>
  </si>
  <si>
    <t xml:space="preserve">LocalityVerbose</t>
  </si>
  <si>
    <t xml:space="preserve">Cuisines</t>
  </si>
  <si>
    <t xml:space="preserve">Currency</t>
  </si>
  <si>
    <t xml:space="preserve">Has_Table_booking</t>
  </si>
  <si>
    <t xml:space="preserve">Has_Online_delivery</t>
  </si>
  <si>
    <t xml:space="preserve">Is_delivering_now</t>
  </si>
  <si>
    <t xml:space="preserve">Switch_to_order_menu</t>
  </si>
  <si>
    <t xml:space="preserve">Price_range</t>
  </si>
  <si>
    <t xml:space="preserve">Votes</t>
  </si>
  <si>
    <t xml:space="preserve">Average_Cost_for_two</t>
  </si>
  <si>
    <t xml:space="preserve">Rating</t>
  </si>
  <si>
    <t xml:space="preserve">USD_Rate</t>
  </si>
  <si>
    <t xml:space="preserve">Avg_Cost_USD</t>
  </si>
  <si>
    <t xml:space="preserve">Cost_Band</t>
  </si>
  <si>
    <t xml:space="preserve">In_Filter</t>
  </si>
  <si>
    <t xml:space="preserve">Rank_Key</t>
  </si>
  <si>
    <t xml:space="preserve">Le Petit Souffle</t>
  </si>
  <si>
    <t xml:space="preserve">Makati City</t>
  </si>
  <si>
    <t xml:space="preserve">Third Floor| Century City Mall| Kalayaan Avenue| Poblacion| Makati City</t>
  </si>
  <si>
    <t xml:space="preserve">Century City Mall| Poblacion| Makati City</t>
  </si>
  <si>
    <t xml:space="preserve">Century City Mall| Poblacion| Makati City| Makati City</t>
  </si>
  <si>
    <t xml:space="preserve">French, Japanese, Desserts</t>
  </si>
  <si>
    <t xml:space="preserve">Botswana Pula(P)</t>
  </si>
  <si>
    <t xml:space="preserve">Yes</t>
  </si>
  <si>
    <t xml:space="preserve">No</t>
  </si>
  <si>
    <t xml:space="preserve">Izakaya Kikufuji</t>
  </si>
  <si>
    <t xml:space="preserve">Little Tokyo| 2277 Chino Roces Avenue| Legaspi Village| Makati City</t>
  </si>
  <si>
    <t xml:space="preserve">Little Tokyo| Legaspi Village| Makati City</t>
  </si>
  <si>
    <t xml:space="preserve">Little Tokyo| Legaspi Village| Makati City| Makati City</t>
  </si>
  <si>
    <t xml:space="preserve">Japanese</t>
  </si>
  <si>
    <t xml:space="preserve">Heat - Edsa Shangri-La</t>
  </si>
  <si>
    <t xml:space="preserve">Mandaluyong City</t>
  </si>
  <si>
    <t xml:space="preserve">Edsa Shangri-La| 1 Garden Way| Ortigas| Mandaluyong City</t>
  </si>
  <si>
    <t xml:space="preserve">Edsa Shangri-La| Ortigas| Mandaluyong City</t>
  </si>
  <si>
    <t xml:space="preserve">Edsa Shangri-La| Ortigas| Mandaluyong City| Mandaluyong City</t>
  </si>
  <si>
    <t xml:space="preserve">Seafood, Asian, Filipino, Indian</t>
  </si>
  <si>
    <t xml:space="preserve">Ooma</t>
  </si>
  <si>
    <t xml:space="preserve">Third Floor| Mega Fashion Hall| SM Megamall| Ortigas| Mandaluyong City</t>
  </si>
  <si>
    <t xml:space="preserve">SM Megamall| Ortigas| Mandaluyong City</t>
  </si>
  <si>
    <t xml:space="preserve">SM Megamall| Ortigas| Mandaluyong City| Mandaluyong City</t>
  </si>
  <si>
    <t xml:space="preserve">Japanese, Sushi</t>
  </si>
  <si>
    <t xml:space="preserve">Sambo Kojin</t>
  </si>
  <si>
    <t xml:space="preserve">Third Floor| Mega Atrium| SM Megamall| Ortigas| Mandaluyong City</t>
  </si>
  <si>
    <t xml:space="preserve">Japanese, Korean</t>
  </si>
  <si>
    <t xml:space="preserve">Din Tai Fung</t>
  </si>
  <si>
    <t xml:space="preserve">Ground Floor| Mega Fashion Hall| SM Megamall| Ortigas| Mandaluyong City</t>
  </si>
  <si>
    <t xml:space="preserve">Chinese</t>
  </si>
  <si>
    <t xml:space="preserve">Buffet 101</t>
  </si>
  <si>
    <t xml:space="preserve">Pasay City</t>
  </si>
  <si>
    <t xml:space="preserve">Building K| SM By The Bay| Sunset Boulevard| Mall of Asia Complex (MOA)| Pasay City</t>
  </si>
  <si>
    <t xml:space="preserve">SM by the Bay| Mall of Asia Complex| Pasay City</t>
  </si>
  <si>
    <t xml:space="preserve">SM by the Bay| Mall of Asia Complex| Pasay City| Pasay City</t>
  </si>
  <si>
    <t xml:space="preserve">Asian, European</t>
  </si>
  <si>
    <t xml:space="preserve">Vikings</t>
  </si>
  <si>
    <t xml:space="preserve">Building B| By The Bay| Seaside Boulevard| Mall of Asia Complex (MOA)| Pasay City</t>
  </si>
  <si>
    <t xml:space="preserve">Seafood, Filipino, Asian, European</t>
  </si>
  <si>
    <t xml:space="preserve">Spiral - Sofitel Philippine Plaza Manila</t>
  </si>
  <si>
    <t xml:space="preserve">Plaza Level| Sofitel Philippine Plaza Manila| CCP Complex| Pasay City</t>
  </si>
  <si>
    <t xml:space="preserve">Sofitel Philippine Plaza Manila| Pasay City</t>
  </si>
  <si>
    <t xml:space="preserve">Sofitel Philippine Plaza Manila| Pasay City| Pasay City</t>
  </si>
  <si>
    <t xml:space="preserve">European, Asian, Indian</t>
  </si>
  <si>
    <t xml:space="preserve">Locavore</t>
  </si>
  <si>
    <t xml:space="preserve">Pasig City</t>
  </si>
  <si>
    <t xml:space="preserve">Brixton Technology Center| 10 Brixton Street| Kapitolyo| Pasig City</t>
  </si>
  <si>
    <t xml:space="preserve">Kapitolyo</t>
  </si>
  <si>
    <t xml:space="preserve">Kapitolyo| Pasig City</t>
  </si>
  <si>
    <t xml:space="preserve">Filipino</t>
  </si>
  <si>
    <t xml:space="preserve">Silantro Fil-Mex</t>
  </si>
  <si>
    <t xml:space="preserve">75 East Capitol Drive| Kapitolyo| Pasig City</t>
  </si>
  <si>
    <t xml:space="preserve">Filipino, Mexican</t>
  </si>
  <si>
    <t xml:space="preserve">Mad Mark's Creamery &amp; Good Eats</t>
  </si>
  <si>
    <t xml:space="preserve">23 East Capitol Drive| Kapitolyo| Pasig City</t>
  </si>
  <si>
    <t xml:space="preserve">American, Ice Cream, Desserts</t>
  </si>
  <si>
    <t xml:space="preserve">Quezon City</t>
  </si>
  <si>
    <t xml:space="preserve">Second Floor| UP Town Center| Katipunan Avenue| Diliman| Quezon City</t>
  </si>
  <si>
    <t xml:space="preserve">UP Town Center| Diliman| Quezon City</t>
  </si>
  <si>
    <t xml:space="preserve">UP Town Center| Diliman| Quezon City| Quezon City</t>
  </si>
  <si>
    <t xml:space="preserve">Guevarra's</t>
  </si>
  <si>
    <t xml:space="preserve">San Juan City</t>
  </si>
  <si>
    <t xml:space="preserve">387 P. Guevarra Corner Argonne Street| Addition Hills| San Juan City</t>
  </si>
  <si>
    <t xml:space="preserve">Addition Hills</t>
  </si>
  <si>
    <t xml:space="preserve">Addition Hills| San Juan City</t>
  </si>
  <si>
    <t xml:space="preserve">Sodam Korean Restaurant</t>
  </si>
  <si>
    <t xml:space="preserve">17 J. Abad Santos Drive| Little Baguio| San Juan City</t>
  </si>
  <si>
    <t xml:space="preserve">Little Baguio</t>
  </si>
  <si>
    <t xml:space="preserve">Little Baguio| San Juan City</t>
  </si>
  <si>
    <t xml:space="preserve">Korean</t>
  </si>
  <si>
    <t xml:space="preserve">Cafe Arabelle</t>
  </si>
  <si>
    <t xml:space="preserve">Santa Rosa</t>
  </si>
  <si>
    <t xml:space="preserve">Ayala Mall| Solenad| Nuvali| Santa Rosa - Tagaytay Road| Don Jose| Santa Rosa</t>
  </si>
  <si>
    <t xml:space="preserve">Nuvali| Don Jose| Santa Rosa</t>
  </si>
  <si>
    <t xml:space="preserve">Nuvali| Don Jose| Santa Rosa| Santa Rosa</t>
  </si>
  <si>
    <t xml:space="preserve">Cafe, American, Italian, Filipino</t>
  </si>
  <si>
    <t xml:space="preserve">Nonna's Pasta &amp; Pizzeria</t>
  </si>
  <si>
    <t xml:space="preserve">Ground Floor| Building G| Solenad 3| Nuvali| Don Jose| Santa Rosa</t>
  </si>
  <si>
    <t xml:space="preserve">Solenad 3| Don Jose| Santa Rosa</t>
  </si>
  <si>
    <t xml:space="preserve">Solenad 3| Don Jose| Santa Rosa| Santa Rosa</t>
  </si>
  <si>
    <t xml:space="preserve">Italian, Pizza</t>
  </si>
  <si>
    <t xml:space="preserve">Balay Dako</t>
  </si>
  <si>
    <t xml:space="preserve">Tagaytay City</t>
  </si>
  <si>
    <t xml:space="preserve">Aguinaldo Highway| Tagaytay City</t>
  </si>
  <si>
    <t xml:space="preserve">Tagaytay City| Tagaytay City</t>
  </si>
  <si>
    <t xml:space="preserve">Hobing Korean Dessert Cafe</t>
  </si>
  <si>
    <t xml:space="preserve">Taguig City</t>
  </si>
  <si>
    <t xml:space="preserve">Third Floor| BGC Stopover Pavillion| Rizal Drive Corner 31st Street| Bonifacio Global City| Taguig City</t>
  </si>
  <si>
    <t xml:space="preserve">BGC Stopover Pavillion| Bonifacio Global City</t>
  </si>
  <si>
    <t xml:space="preserve">BGC Stopover Pavillion| Bonifacio Global City| Taguig City</t>
  </si>
  <si>
    <t xml:space="preserve">Cafe, Korean, Desserts</t>
  </si>
  <si>
    <t xml:space="preserve">Wildflour Cafe + Bakery</t>
  </si>
  <si>
    <t xml:space="preserve">Ground Floor| Netlima Building| 4th Avenue Corner 26th Street| Bonifacio Global City| Taguig City</t>
  </si>
  <si>
    <t xml:space="preserve">Bonifacio Global City</t>
  </si>
  <si>
    <t xml:space="preserve">Bonifacio Global City| Taguig City</t>
  </si>
  <si>
    <t xml:space="preserve">Cafe, Bakery, American, Italian</t>
  </si>
  <si>
    <t xml:space="preserve">NIU by Vikings</t>
  </si>
  <si>
    <t xml:space="preserve">Sixth Floor| SM Aura Premier| C5 Road Corner 26th Street| Bonifacio Global City| Taguig City</t>
  </si>
  <si>
    <t xml:space="preserve">SM Aura Premier| Bonifacio Global City| Taguig City</t>
  </si>
  <si>
    <t xml:space="preserve">SM Aura Premier| Bonifacio Global City| Taguig City| Taguig City</t>
  </si>
  <si>
    <t xml:space="preserve">Seafood, American, Mediterranean, Japanese</t>
  </si>
  <si>
    <t xml:space="preserve">The Food Hall by Todd English</t>
  </si>
  <si>
    <t xml:space="preserve">Fifth Floor| SM Aura Premier| C5 Corner 26th Street| Bonifacio Global City| Taguig City</t>
  </si>
  <si>
    <t xml:space="preserve">American, Asian, Italian, Seafood</t>
  </si>
  <si>
    <t xml:space="preserve">Chez Michou</t>
  </si>
  <si>
    <t xml:space="preserve">Bras?lia</t>
  </si>
  <si>
    <t xml:space="preserve">SCLN| 208| Bloco A| Loja 30| Asa Norte| Bras?lia</t>
  </si>
  <si>
    <t xml:space="preserve">Asa Norte</t>
  </si>
  <si>
    <t xml:space="preserve">Asa Norte| Bras?lia</t>
  </si>
  <si>
    <t xml:space="preserve">Fast Food, French</t>
  </si>
  <si>
    <t xml:space="preserve">Brazilian Real(R$)</t>
  </si>
  <si>
    <t xml:space="preserve">Caf? Daniel Briand</t>
  </si>
  <si>
    <t xml:space="preserve">SCLN 104| Bloco A| Loja 26| Asa Norte| Bras?lia</t>
  </si>
  <si>
    <t xml:space="preserve">Cafe</t>
  </si>
  <si>
    <t xml:space="preserve">Casa do Biscoito Mineiro</t>
  </si>
  <si>
    <t xml:space="preserve">SCLN 210| Bloco D| Loja 36/48| Asa Norte| Bras?lia</t>
  </si>
  <si>
    <t xml:space="preserve">Bakery</t>
  </si>
  <si>
    <t xml:space="preserve">Maori</t>
  </si>
  <si>
    <t xml:space="preserve">CLN 110| Bloco D| Loja 28| Asa Norte| Bras?lia</t>
  </si>
  <si>
    <t xml:space="preserve">Brazilian</t>
  </si>
  <si>
    <t xml:space="preserve">Pizza ? Bessa</t>
  </si>
  <si>
    <t xml:space="preserve">SCS 214| Bloco C| Loja 40| Asa Sul| Bras?lia</t>
  </si>
  <si>
    <t xml:space="preserve">Asa Sul</t>
  </si>
  <si>
    <t xml:space="preserve">Asa Sul| Bras?lia</t>
  </si>
  <si>
    <t xml:space="preserve">Pizza</t>
  </si>
  <si>
    <t xml:space="preserve">Sushi Loko</t>
  </si>
  <si>
    <t xml:space="preserve">SCS 213| Bloco C| Loja 35| Asa Sul| Bras?lia</t>
  </si>
  <si>
    <t xml:space="preserve">Beirute</t>
  </si>
  <si>
    <t xml:space="preserve">CLS 109| Bloco A| Loja 2/6| Asa Sul| Bras?lia</t>
  </si>
  <si>
    <t xml:space="preserve">Arabian</t>
  </si>
  <si>
    <t xml:space="preserve">New Koto</t>
  </si>
  <si>
    <t xml:space="preserve">SCS 212| Bloco B| Loja 26| Asa Sul| Bras?lia</t>
  </si>
  <si>
    <t xml:space="preserve">Sandubas Caf?</t>
  </si>
  <si>
    <t xml:space="preserve">Edif?cio Jos? Severo| SCS 6| Bloco A| Loja 99| Asa Sul| Bras?lia</t>
  </si>
  <si>
    <t xml:space="preserve">Brazilian, Cafe</t>
  </si>
  <si>
    <t xml:space="preserve">Villa Tevere</t>
  </si>
  <si>
    <t xml:space="preserve">CLS 115| Bloco A| Loja 2| Asa Sul| Bras?lia</t>
  </si>
  <si>
    <t xml:space="preserve">Italian</t>
  </si>
  <si>
    <t xml:space="preserve">Rovereto</t>
  </si>
  <si>
    <t xml:space="preserve">Rua 13 Norte| Lote 4| ?guas Claras| Bras?lia</t>
  </si>
  <si>
    <t xml:space="preserve">?guas Claras</t>
  </si>
  <si>
    <t xml:space="preserve">?guas Claras| Bras?lia</t>
  </si>
  <si>
    <t xml:space="preserve">Buena Carne</t>
  </si>
  <si>
    <t xml:space="preserve">Avenida Arauc?rias| 1325| Loja 19| ?guas Claras| Bras?lia</t>
  </si>
  <si>
    <t xml:space="preserve">Bar Food, Brazilian</t>
  </si>
  <si>
    <t xml:space="preserve">Taco Pep</t>
  </si>
  <si>
    <t xml:space="preserve">Vila Malls| Avenida das Castanheiras| Lote 1060| ?guas Claras| Bras?lia</t>
  </si>
  <si>
    <t xml:space="preserve">Mexican, Grill</t>
  </si>
  <si>
    <t xml:space="preserve">Coco Bambu</t>
  </si>
  <si>
    <t xml:space="preserve">Bras?lia Shopping - Piso 2| SCN 5| Bloco A| Asa Norte| Bras?lia</t>
  </si>
  <si>
    <t xml:space="preserve">Bras?lia Shopping| Asa Norte</t>
  </si>
  <si>
    <t xml:space="preserve">Bras?lia Shopping| Asa Norte| Bras?lia</t>
  </si>
  <si>
    <t xml:space="preserve">International</t>
  </si>
  <si>
    <t xml:space="preserve">Tayp?</t>
  </si>
  <si>
    <t xml:space="preserve">Fashion Park| Shis Ql 17| Bloco G| Loja 208| Lago Sul| Bras?lia</t>
  </si>
  <si>
    <t xml:space="preserve">Lago Sul</t>
  </si>
  <si>
    <t xml:space="preserve">Lago Sul| Bras?lia</t>
  </si>
  <si>
    <t xml:space="preserve">Peruvian, Latin American</t>
  </si>
  <si>
    <t xml:space="preserve">Outback Steakhouse</t>
  </si>
  <si>
    <t xml:space="preserve">ParkShopping - Piso 2| SAI/SO| ?rea 6580| Guar? I| Bras?lia</t>
  </si>
  <si>
    <t xml:space="preserve">ParkShopping| Guar? I</t>
  </si>
  <si>
    <t xml:space="preserve">ParkShopping| Guar? I| Bras?lia</t>
  </si>
  <si>
    <t xml:space="preserve">American, Grill</t>
  </si>
  <si>
    <t xml:space="preserve">Manzu?</t>
  </si>
  <si>
    <t xml:space="preserve">Pont?o Lago Sul| SHIS 10| Lote 9| Lago Sul| Bras?lia</t>
  </si>
  <si>
    <t xml:space="preserve">Pont?o Lago Sul| Lago Sul</t>
  </si>
  <si>
    <t xml:space="preserve">Pont?o Lago Sul| Lago Sul| Bras?lia</t>
  </si>
  <si>
    <t xml:space="preserve">Seafood</t>
  </si>
  <si>
    <t xml:space="preserve">SCES| Trecho 2| Conjunto 13/36| Setor de Clubes Esportivos Sul| Bras?lia</t>
  </si>
  <si>
    <t xml:space="preserve">Setor De Clubes Esportivos Sul</t>
  </si>
  <si>
    <t xml:space="preserve">Setor De Clubes Esportivos Sul| Bras?lia</t>
  </si>
  <si>
    <t xml:space="preserve">Gero</t>
  </si>
  <si>
    <t xml:space="preserve">Shopping Iguatemi - piso 1| SHIN CA 4| Lote A| Lago Norte| Bras?lia</t>
  </si>
  <si>
    <t xml:space="preserve">Shopping Iguatemi| Lago Norte</t>
  </si>
  <si>
    <t xml:space="preserve">Shopping Iguatemi| Lago Norte| Bras?lia</t>
  </si>
  <si>
    <t xml:space="preserve">Brazilian American Burgers</t>
  </si>
  <si>
    <t xml:space="preserve">CLSN 301| Bloco C| Loja 86| Sudoeste| Bras?lia</t>
  </si>
  <si>
    <t xml:space="preserve">Sudoeste</t>
  </si>
  <si>
    <t xml:space="preserve">Sudoeste| Bras?lia</t>
  </si>
  <si>
    <t xml:space="preserve">American, Burger</t>
  </si>
  <si>
    <t xml:space="preserve">Pesqueiro Eco Gourmet</t>
  </si>
  <si>
    <t xml:space="preserve">Rio de Janeiro</t>
  </si>
  <si>
    <t xml:space="preserve">Praia da Barra da Tijuca| Avenida L?cio Costa| Ilha 25| Barra da Tijuca| Rio de Janeiro</t>
  </si>
  <si>
    <t xml:space="preserve">Barra da Tijuca</t>
  </si>
  <si>
    <t xml:space="preserve">Barra da Tijuca| Rio de Janeiro</t>
  </si>
  <si>
    <t xml:space="preserve">Seafood, Bar Food, Brazilian</t>
  </si>
  <si>
    <t xml:space="preserve">Confeitaria Colombo</t>
  </si>
  <si>
    <t xml:space="preserve">Rua Gon?alves Dias| 32| Centro| Rio de Janeiro</t>
  </si>
  <si>
    <t xml:space="preserve">Centro</t>
  </si>
  <si>
    <t xml:space="preserve">Centro| Rio de Janeiro</t>
  </si>
  <si>
    <t xml:space="preserve">Desserts, Cafe</t>
  </si>
  <si>
    <t xml:space="preserve">Bibi</t>
  </si>
  <si>
    <t xml:space="preserve">Rua Santa Clara| 36| Copabana| Rio de Janeiro</t>
  </si>
  <si>
    <t xml:space="preserve">Copacabana</t>
  </si>
  <si>
    <t xml:space="preserve">Copacabana| Rio de Janeiro</t>
  </si>
  <si>
    <t xml:space="preserve">Juices, Healthy Food</t>
  </si>
  <si>
    <t xml:space="preserve">Cervantes</t>
  </si>
  <si>
    <t xml:space="preserve">Avenida Prado Junior| 335 B| Copacabana| Rio de Janeiro</t>
  </si>
  <si>
    <t xml:space="preserve">Beverages, Bar Food, Fast Food</t>
  </si>
  <si>
    <t xml:space="preserve">Amir</t>
  </si>
  <si>
    <t xml:space="preserve">Rua Ronald de Carvalho| 55| Copacabana| Rio de Janeiro</t>
  </si>
  <si>
    <t xml:space="preserve">Lebanese</t>
  </si>
  <si>
    <t xml:space="preserve">TT Burger</t>
  </si>
  <si>
    <t xml:space="preserve">Galeria River| Rua Francisco Otaviano| 67| Copacabana| Rio de Janeiro</t>
  </si>
  <si>
    <t xml:space="preserve">Galeria River| Copacabana</t>
  </si>
  <si>
    <t xml:space="preserve">Galeria River| Copacabana| Rio de Janeiro</t>
  </si>
  <si>
    <t xml:space="preserve">Burger</t>
  </si>
  <si>
    <t xml:space="preserve">Braseiro da G?vea</t>
  </si>
  <si>
    <t xml:space="preserve">Pra?a Santos Dumont| 116| G?vea| Rio de Janeiro</t>
  </si>
  <si>
    <t xml:space="preserve">G?vea</t>
  </si>
  <si>
    <t xml:space="preserve">G?vea| Rio de Janeiro</t>
  </si>
  <si>
    <t xml:space="preserve">Brazilian, Bar Food</t>
  </si>
  <si>
    <t xml:space="preserve">Balada Mix</t>
  </si>
  <si>
    <t xml:space="preserve">Rua An?bal de Mendon?a| 37| Ipanema| Rio de Janeiro</t>
  </si>
  <si>
    <t xml:space="preserve">Ipanema</t>
  </si>
  <si>
    <t xml:space="preserve">Ipanema| Rio de Janeiro</t>
  </si>
  <si>
    <t xml:space="preserve">Brazilian, Healthy Food, Juices, Pizza</t>
  </si>
  <si>
    <t xml:space="preserve">Garota de Ipanema</t>
  </si>
  <si>
    <t xml:space="preserve">Rua Vinicius de Moraes| 49| Ipanema| Rio de Janeiro</t>
  </si>
  <si>
    <t xml:space="preserve">Zaz? Bistr? Tropical</t>
  </si>
  <si>
    <t xml:space="preserve">Rua Joana Ang?lica| 40| Ipanema| Rio de Janeiro</t>
  </si>
  <si>
    <t xml:space="preserve">Fil? de Ouro</t>
  </si>
  <si>
    <t xml:space="preserve">Rua Jardim Bot?nico| 731| Jardim Bot?nico| Lagoa| Rio de Janeiro</t>
  </si>
  <si>
    <t xml:space="preserve">Lagoa</t>
  </si>
  <si>
    <t xml:space="preserve">Lagoa| Rio de Janeiro</t>
  </si>
  <si>
    <t xml:space="preserve">D.O.C Ristorante</t>
  </si>
  <si>
    <t xml:space="preserve">Le Monde| Bloco 3| Lojas A/B| Avenida das Am?ricas| 3500| Barra da Tijuca| Rio de Janeiro</t>
  </si>
  <si>
    <t xml:space="preserve">Le Monde| Barra da Tijuca</t>
  </si>
  <si>
    <t xml:space="preserve">Le Monde| Barra da Tijuca| Rio de Janeiro</t>
  </si>
  <si>
    <t xml:space="preserve">Sushi Leblon</t>
  </si>
  <si>
    <t xml:space="preserve">Rua Dias Ferreira| 256| Leblon| Rio de Janeiro</t>
  </si>
  <si>
    <t xml:space="preserve">Leblon</t>
  </si>
  <si>
    <t xml:space="preserve">Leblon| Rio de Janeiro</t>
  </si>
  <si>
    <t xml:space="preserve">Talho Capixaba</t>
  </si>
  <si>
    <t xml:space="preserve">Avenida Ataulfo de Paiva| 1022| Lojas A e B| Leblon| Rio de Janeiro</t>
  </si>
  <si>
    <t xml:space="preserve">Bakery, Sandwich, Brazilian</t>
  </si>
  <si>
    <t xml:space="preserve">Leme Light</t>
  </si>
  <si>
    <t xml:space="preserve">Rua Gustavo Sampaio| 798| Leme| Rio de Janeiro</t>
  </si>
  <si>
    <t xml:space="preserve">Leme</t>
  </si>
  <si>
    <t xml:space="preserve">Leme| Rio de Janeiro</t>
  </si>
  <si>
    <t xml:space="preserve">Shirley</t>
  </si>
  <si>
    <t xml:space="preserve">Rua Gustavo Sampaio| 610| Leme| Rio de Janeiro</t>
  </si>
  <si>
    <t xml:space="preserve">Brazilian, Seafood</t>
  </si>
  <si>
    <t xml:space="preserve">Quiosque Chopp Brahma</t>
  </si>
  <si>
    <t xml:space="preserve">Madureira Shopping - Loja 289/290| Piso 2| Estrada do Portela| 222| Madureira| Rio de Janeiro| RJ</t>
  </si>
  <si>
    <t xml:space="preserve">Madureira</t>
  </si>
  <si>
    <t xml:space="preserve">Madureira| Rio de Janeiro</t>
  </si>
  <si>
    <t xml:space="preserve">Apraz?vel</t>
  </si>
  <si>
    <t xml:space="preserve">Rua Apraz?vel| 62| Santa Teresa| Rio de Janeiro</t>
  </si>
  <si>
    <t xml:space="preserve">Santa Teresa</t>
  </si>
  <si>
    <t xml:space="preserve">Santa Teresa| Rio de Janeiro</t>
  </si>
  <si>
    <t xml:space="preserve">Aconchego Carioca</t>
  </si>
  <si>
    <t xml:space="preserve">Rua Bar?o de Iguatemi| 379| Tijuca| Rio de Janeiro</t>
  </si>
  <si>
    <t xml:space="preserve">Tijuca</t>
  </si>
  <si>
    <t xml:space="preserve">Tijuca| Rio de Janeiro</t>
  </si>
  <si>
    <t xml:space="preserve">Avenida Jo?o Alves| 56| Urca| Rio de Janeiro</t>
  </si>
  <si>
    <t xml:space="preserve">Urca</t>
  </si>
  <si>
    <t xml:space="preserve">Urca| Rio de Janeiro</t>
  </si>
  <si>
    <t xml:space="preserve">Cantina Famiglia Mancini</t>
  </si>
  <si>
    <t xml:space="preserve">S?o Paulo</t>
  </si>
  <si>
    <t xml:space="preserve">Rua Avanhandava| 81| Bela Vista| S?o Paulo 10000</t>
  </si>
  <si>
    <t xml:space="preserve">Bela Vista| Centro</t>
  </si>
  <si>
    <t xml:space="preserve">Bela Vista| Centro| S?o Paulo</t>
  </si>
  <si>
    <t xml:space="preserve">Templo da Carne - Marcos Bassi</t>
  </si>
  <si>
    <t xml:space="preserve">Rua Treze de Maio| 668| Bela Vista| S?o Paulo 01327000</t>
  </si>
  <si>
    <t xml:space="preserve">Steak, BBQ</t>
  </si>
  <si>
    <t xml:space="preserve">Gopala Hari</t>
  </si>
  <si>
    <t xml:space="preserve">Rua Antonio Carlos| 429| Consola??o| S?o Paulo</t>
  </si>
  <si>
    <t xml:space="preserve">Consola??o</t>
  </si>
  <si>
    <t xml:space="preserve">Consola??o| S?o Paulo</t>
  </si>
  <si>
    <t xml:space="preserve">Indian</t>
  </si>
  <si>
    <t xml:space="preserve">Jiquitaia</t>
  </si>
  <si>
    <t xml:space="preserve">Rua Ant?nio Carlos| 268| Consola??o| S?o Paulo</t>
  </si>
  <si>
    <t xml:space="preserve">Skye - Hotel Unique</t>
  </si>
  <si>
    <t xml:space="preserve">Hotel Unique| Avenida Brigadeiro Lu?s Ant?nio| 4700| Jardim Paulista| S?o Paulo</t>
  </si>
  <si>
    <t xml:space="preserve">Hotel Unique| Jardim Paulista</t>
  </si>
  <si>
    <t xml:space="preserve">Hotel Unique| Jardim Paulista| S?o Paulo</t>
  </si>
  <si>
    <t xml:space="preserve">Beverages, International</t>
  </si>
  <si>
    <t xml:space="preserve">Les 3 Brasseurs</t>
  </si>
  <si>
    <t xml:space="preserve">Rua Jesu?no Arruda| 470| Itaim Bibi| S?o Paulo</t>
  </si>
  <si>
    <t xml:space="preserve">Itaim Bibi</t>
  </si>
  <si>
    <t xml:space="preserve">Itaim Bibi| S?o Paulo</t>
  </si>
  <si>
    <t xml:space="preserve">French, Brazilian, Beverages</t>
  </si>
  <si>
    <t xml:space="preserve">Red Steak &amp; Burger</t>
  </si>
  <si>
    <t xml:space="preserve">Rua Tabapu?| 1417| Itaim Bibi| S?o Paulo</t>
  </si>
  <si>
    <t xml:space="preserve">Brazilian, Grill</t>
  </si>
  <si>
    <t xml:space="preserve">Cantinho da Gula</t>
  </si>
  <si>
    <t xml:space="preserve">Rua Pedroso Alvarenga| 522| Itaim Bibi| S?o Paulo| SP</t>
  </si>
  <si>
    <t xml:space="preserve">Paris 6 Classique</t>
  </si>
  <si>
    <t xml:space="preserve">Rua Haddock Lobo| 1240| Cerqueira C?sar| Jardim Paulista| S?o Paulo</t>
  </si>
  <si>
    <t xml:space="preserve">Jardim Paulista</t>
  </si>
  <si>
    <t xml:space="preserve">Jardim Paulista| S?o Paulo</t>
  </si>
  <si>
    <t xml:space="preserve">French</t>
  </si>
  <si>
    <t xml:space="preserve">Kawa Sushi</t>
  </si>
  <si>
    <t xml:space="preserve">Alameda Lorena| 300| Jardim Paulista| S?o Paulo</t>
  </si>
  <si>
    <t xml:space="preserve">Sushi, Japanese</t>
  </si>
  <si>
    <t xml:space="preserve">A Figueira Rubaiyat</t>
  </si>
  <si>
    <t xml:space="preserve">Rua Haddock Lobo| 1738| Cerqueira C?sar| Jardim Paulista| S?o Paulo 10000</t>
  </si>
  <si>
    <t xml:space="preserve">BBQ, Grill, Brazilian</t>
  </si>
  <si>
    <t xml:space="preserve">Kinoshita</t>
  </si>
  <si>
    <t xml:space="preserve">Rua Jacques F?lix| 405| Vila Nova Concei??o| Moema| S?o Paulo</t>
  </si>
  <si>
    <t xml:space="preserve">Moema</t>
  </si>
  <si>
    <t xml:space="preserve">Moema| S?o Paulo</t>
  </si>
  <si>
    <t xml:space="preserve">Sushi</t>
  </si>
  <si>
    <t xml:space="preserve">Meats</t>
  </si>
  <si>
    <t xml:space="preserve">Rua dos Pinheiros| 320| Pinheiros| S?o Paulo</t>
  </si>
  <si>
    <t xml:space="preserve">Pinheiros</t>
  </si>
  <si>
    <t xml:space="preserve">Pinheiros| S?o Paulo</t>
  </si>
  <si>
    <t xml:space="preserve">Gourmet Fast Food, Burger</t>
  </si>
  <si>
    <t xml:space="preserve">Paribar</t>
  </si>
  <si>
    <t xml:space="preserve">Pra?a Dom Jos? Gaspar| 42| Rep?blica| S?o Paulo 10000</t>
  </si>
  <si>
    <t xml:space="preserve">Rep?blica</t>
  </si>
  <si>
    <t xml:space="preserve">Rep?blica| S?o Paulo</t>
  </si>
  <si>
    <t xml:space="preserve">Brazilian, Italian</t>
  </si>
  <si>
    <t xml:space="preserve">Terra?o It?lia</t>
  </si>
  <si>
    <t xml:space="preserve">Edif?cio It?lia - 41? Andar| Avenida Ipiranga| 344| Rep?blica| S?o Paulo</t>
  </si>
  <si>
    <t xml:space="preserve">Divino Fog?o</t>
  </si>
  <si>
    <t xml:space="preserve">Shopping Metr? Santa Cruz - Piso L2| Rua Domingos de Morais| 2564| Vila Mariana| S?o Paulo</t>
  </si>
  <si>
    <t xml:space="preserve">Shopping Metr? Santa Cruz| Vila Mariana</t>
  </si>
  <si>
    <t xml:space="preserve">Shopping Metr? Santa Cruz| Vila Mariana| S?o Paulo</t>
  </si>
  <si>
    <t xml:space="preserve">Brazilian, Mineira</t>
  </si>
  <si>
    <t xml:space="preserve">Super Grill</t>
  </si>
  <si>
    <t xml:space="preserve">Shopping Morumbi - Piso Lazer| Avenida Roque Petroni J?nior| 1089| Santo Amaro| S?o Paulo</t>
  </si>
  <si>
    <t xml:space="preserve">Shopping Morumbi| Santo Amaro</t>
  </si>
  <si>
    <t xml:space="preserve">Shopping Morumbi| Santo Amaro| S?o Paulo</t>
  </si>
  <si>
    <t xml:space="preserve">Esquina Mocot?</t>
  </si>
  <si>
    <t xml:space="preserve">Avenida Nossa Senhora do Loreto| 1104| Vila Medeiros| Vila Maria| S?o Paulo</t>
  </si>
  <si>
    <t xml:space="preserve">Vila Maria</t>
  </si>
  <si>
    <t xml:space="preserve">Vila Maria| S?o Paulo</t>
  </si>
  <si>
    <t xml:space="preserve">Brazilian, North Eastern</t>
  </si>
  <si>
    <t xml:space="preserve">Veloso</t>
  </si>
  <si>
    <t xml:space="preserve">Rua Concei??o Veloso| 56| Vila Mariana| S?o Paulo</t>
  </si>
  <si>
    <t xml:space="preserve">Vila Mariana</t>
  </si>
  <si>
    <t xml:space="preserve">Vila Mariana| S?o Paulo</t>
  </si>
  <si>
    <t xml:space="preserve">Brazilian, Bar Food, Beverages</t>
  </si>
  <si>
    <t xml:space="preserve">Sainte Marie Gastronomia</t>
  </si>
  <si>
    <t xml:space="preserve">Rua Dom Jo?o Batista da Costa| 70| Vila S?nia| S?o Paulo</t>
  </si>
  <si>
    <t xml:space="preserve">Vila S?nia</t>
  </si>
  <si>
    <t xml:space="preserve">Vila S?nia| S?o Paulo</t>
  </si>
  <si>
    <t xml:space="preserve">Lebanese, Arabian</t>
  </si>
  <si>
    <t xml:space="preserve">Austin's BBQ and Oyster Bar</t>
  </si>
  <si>
    <t xml:space="preserve">Albany</t>
  </si>
  <si>
    <t xml:space="preserve">2820 Meredyth Dr| Albany| GA 31707</t>
  </si>
  <si>
    <t xml:space="preserve">Albany| Albany</t>
  </si>
  <si>
    <t xml:space="preserve">BBQ, Burger, Seafood</t>
  </si>
  <si>
    <t xml:space="preserve">Dollar($)</t>
  </si>
  <si>
    <t xml:space="preserve">BJ's Country Buffet</t>
  </si>
  <si>
    <t xml:space="preserve">2401 Dawson Rd| Albany| GA 31707</t>
  </si>
  <si>
    <t xml:space="preserve">American, BBQ</t>
  </si>
  <si>
    <t xml:space="preserve">Cookie Shoppe</t>
  </si>
  <si>
    <t xml:space="preserve">115 N Jackson St| Albany| GA 31701</t>
  </si>
  <si>
    <t xml:space="preserve">Not Specified</t>
  </si>
  <si>
    <t xml:space="preserve">El Vaquero Mexican Restaurant</t>
  </si>
  <si>
    <t xml:space="preserve">2700 Dawson Rd| Albany| GA 31707</t>
  </si>
  <si>
    <t xml:space="preserve">Mexican</t>
  </si>
  <si>
    <t xml:space="preserve">Elements Coffee Co - Northwest</t>
  </si>
  <si>
    <t xml:space="preserve">2726 Ledo Rd Ste 10| Albany| GA 31707</t>
  </si>
  <si>
    <t xml:space="preserve">Coffee and Tea, Sandwich</t>
  </si>
  <si>
    <t xml:space="preserve">Pearly's Famous Country Cookng</t>
  </si>
  <si>
    <t xml:space="preserve">814 N Slappey Blvd| Albany| GA 31701</t>
  </si>
  <si>
    <t xml:space="preserve">Chick-fil-A</t>
  </si>
  <si>
    <t xml:space="preserve">2703 Dawson Rd| Albany| GA 31707</t>
  </si>
  <si>
    <t xml:space="preserve">Fast Food</t>
  </si>
  <si>
    <t xml:space="preserve">Guang Zhou Chinese Restaurant</t>
  </si>
  <si>
    <t xml:space="preserve">1214 N Westover Blvd| Albany| GA 31707</t>
  </si>
  <si>
    <t xml:space="preserve">Asian, Chinese, Vegetarian</t>
  </si>
  <si>
    <t xml:space="preserve">Harvest Moon</t>
  </si>
  <si>
    <t xml:space="preserve">2347 Dawson Road| Albany| GA 31707</t>
  </si>
  <si>
    <t xml:space="preserve">Pizza, Bar Food, Sandwich</t>
  </si>
  <si>
    <t xml:space="preserve">Henry Campbell's Steakhouse</t>
  </si>
  <si>
    <t xml:space="preserve">629 N. Westover Blvd| Albany| GA 31707</t>
  </si>
  <si>
    <t xml:space="preserve">Steak, Tapas, Bar Food</t>
  </si>
  <si>
    <t xml:space="preserve">Hong Kong Cafe</t>
  </si>
  <si>
    <t xml:space="preserve">Chinese, Seafood, Vegetarian</t>
  </si>
  <si>
    <t xml:space="preserve">House of China Restaurant II</t>
  </si>
  <si>
    <t xml:space="preserve">2526 Dawson Rd Ste A| Albany| GA 31707</t>
  </si>
  <si>
    <t xml:space="preserve">Jimmie's Hot Dogs</t>
  </si>
  <si>
    <t xml:space="preserve">204 S Jackson St| Albany| GA 31701</t>
  </si>
  <si>
    <t xml:space="preserve">Locos Grill &amp; Pub</t>
  </si>
  <si>
    <t xml:space="preserve">547 N Westover Blvd| Albany| GA 31707</t>
  </si>
  <si>
    <t xml:space="preserve">American, Burger, Sandwich</t>
  </si>
  <si>
    <t xml:space="preserve">Longhorn Steakhouse</t>
  </si>
  <si>
    <t xml:space="preserve">2733 Dawson Rd| Albany| GA 31707</t>
  </si>
  <si>
    <t xml:space="preserve">American, Steak</t>
  </si>
  <si>
    <t xml:space="preserve">Mikata Japanese Steakhouse</t>
  </si>
  <si>
    <t xml:space="preserve">2610 Dawson Rd| Albany| GA 31707</t>
  </si>
  <si>
    <t xml:space="preserve">Japanese, Steak, Sushi</t>
  </si>
  <si>
    <t xml:space="preserve">Shogun Japanese Steak House</t>
  </si>
  <si>
    <t xml:space="preserve">629 N Westover Blvd| Albany| GA 31707</t>
  </si>
  <si>
    <t xml:space="preserve">The Catch Seafood Room &amp; Oyster Bar</t>
  </si>
  <si>
    <t xml:space="preserve">2332 Whispering Pines Road| Albany| GA 31707</t>
  </si>
  <si>
    <t xml:space="preserve">Seafood, Tapas, Bar Food</t>
  </si>
  <si>
    <t xml:space="preserve">Villa Gargano</t>
  </si>
  <si>
    <t xml:space="preserve">1604 N Slappey Blvd| Albany| GA 31701</t>
  </si>
  <si>
    <t xml:space="preserve">3 Squares Diner</t>
  </si>
  <si>
    <t xml:space="preserve">202 W Franklin St| Sylvester| GA 31791</t>
  </si>
  <si>
    <t xml:space="preserve">Sylvester</t>
  </si>
  <si>
    <t xml:space="preserve">Sylvester| Albany</t>
  </si>
  <si>
    <t xml:space="preserve">American, Breakfast, Diner</t>
  </si>
  <si>
    <t xml:space="preserve">Whitebull Hotel</t>
  </si>
  <si>
    <t xml:space="preserve">Armidale</t>
  </si>
  <si>
    <t xml:space="preserve">117 Marsh St| Armidale| NSW</t>
  </si>
  <si>
    <t xml:space="preserve">Armidale| Armidale</t>
  </si>
  <si>
    <t xml:space="preserve">Bar Food, Steak</t>
  </si>
  <si>
    <t xml:space="preserve">Last Resort Grill</t>
  </si>
  <si>
    <t xml:space="preserve">Athens</t>
  </si>
  <si>
    <t xml:space="preserve">184 W Clayton St| Athens| GA 30601</t>
  </si>
  <si>
    <t xml:space="preserve">Athens| Athens</t>
  </si>
  <si>
    <t xml:space="preserve">American, Southern, Southwestern</t>
  </si>
  <si>
    <t xml:space="preserve">Mama's Boy Restaurant</t>
  </si>
  <si>
    <t xml:space="preserve">197 Oak St| GA 30601</t>
  </si>
  <si>
    <t xml:space="preserve">Southern</t>
  </si>
  <si>
    <t xml:space="preserve">Sr. Sol 1</t>
  </si>
  <si>
    <t xml:space="preserve">175 Tallassee Rd| Athens| GA 30606</t>
  </si>
  <si>
    <t xml:space="preserve">Choo Choo Eastside</t>
  </si>
  <si>
    <t xml:space="preserve">1055 Gaines School Rd Ste 100| Athens| GA 30605</t>
  </si>
  <si>
    <t xml:space="preserve">The Grill</t>
  </si>
  <si>
    <t xml:space="preserve">171 College Ave| Athens| GA 30601</t>
  </si>
  <si>
    <t xml:space="preserve">Breakfast, Burger, Sandwich</t>
  </si>
  <si>
    <t xml:space="preserve">Big City Bread Cafe</t>
  </si>
  <si>
    <t xml:space="preserve">393 N Finley St| Athens| GA 30601</t>
  </si>
  <si>
    <t xml:space="preserve">Breakfast, Sandwich</t>
  </si>
  <si>
    <t xml:space="preserve">Clocked</t>
  </si>
  <si>
    <t xml:space="preserve">259 W Washington St| Athens| GA 30601</t>
  </si>
  <si>
    <t xml:space="preserve">DePalma's Italian Cafe - Downtown</t>
  </si>
  <si>
    <t xml:space="preserve">401 E Broad St| Athens| GA 30601</t>
  </si>
  <si>
    <t xml:space="preserve">American, Italian, Pizza</t>
  </si>
  <si>
    <t xml:space="preserve">DePalma's Italian Cafe - East Side</t>
  </si>
  <si>
    <t xml:space="preserve">1965 Barnett Shoals Rd| Athens| GA 30605</t>
  </si>
  <si>
    <t xml:space="preserve">Five &amp; Ten</t>
  </si>
  <si>
    <t xml:space="preserve">1073 South Milledge Ave| Athens| GA 30605</t>
  </si>
  <si>
    <t xml:space="preserve">American</t>
  </si>
  <si>
    <t xml:space="preserve">Grit</t>
  </si>
  <si>
    <t xml:space="preserve">199 Prince Ave| Athens| GA 30601</t>
  </si>
  <si>
    <t xml:space="preserve">International, Southern, Vegetarian</t>
  </si>
  <si>
    <t xml:space="preserve">Ike &amp; Jane</t>
  </si>
  <si>
    <t xml:space="preserve">1307 Prince Ave| Athens| GA 30606</t>
  </si>
  <si>
    <t xml:space="preserve">Sandwich</t>
  </si>
  <si>
    <t xml:space="preserve">La Dolce Vita Ristorante</t>
  </si>
  <si>
    <t xml:space="preserve">323 E Broad St| Athens| GA 30601</t>
  </si>
  <si>
    <t xml:space="preserve">Shokitini</t>
  </si>
  <si>
    <t xml:space="preserve">251 W Clayton St| Athens| GA 30601</t>
  </si>
  <si>
    <t xml:space="preserve">Asian, Japanese, Sushi</t>
  </si>
  <si>
    <t xml:space="preserve">Taqueria Del Sol</t>
  </si>
  <si>
    <t xml:space="preserve">334 Prince Ave| Athens| GA 30601</t>
  </si>
  <si>
    <t xml:space="preserve">Mexican, Spanish</t>
  </si>
  <si>
    <t xml:space="preserve">The National</t>
  </si>
  <si>
    <t xml:space="preserve">232 W. Hancock Ave.| Athens| GA 30601</t>
  </si>
  <si>
    <t xml:space="preserve">International, Southern</t>
  </si>
  <si>
    <t xml:space="preserve">The Royal Peasant</t>
  </si>
  <si>
    <t xml:space="preserve">1675 S. Lumpkin St.| Athens| GA 30606</t>
  </si>
  <si>
    <t xml:space="preserve">Bar Food</t>
  </si>
  <si>
    <t xml:space="preserve">Transmetropolitan</t>
  </si>
  <si>
    <t xml:space="preserve">145 E Clayton St| Athens| GA 30601</t>
  </si>
  <si>
    <t xml:space="preserve">Italian, Pizza, Sandwich</t>
  </si>
  <si>
    <t xml:space="preserve">Trappeze Pub</t>
  </si>
  <si>
    <t xml:space="preserve">269 N Hull St| Athens| GA 30601</t>
  </si>
  <si>
    <t xml:space="preserve">Burger, Bar Food</t>
  </si>
  <si>
    <t xml:space="preserve">Viva! Argentine Cuisine</t>
  </si>
  <si>
    <t xml:space="preserve">247 Prince Ave| Athens| GA 30601</t>
  </si>
  <si>
    <t xml:space="preserve">Desserts, Latin American, Argentine</t>
  </si>
  <si>
    <t xml:space="preserve">Miyabi Kyoto Japanese Steak House</t>
  </si>
  <si>
    <t xml:space="preserve">Augusta</t>
  </si>
  <si>
    <t xml:space="preserve">1315 Augusta West Pkwy| Augusta| GA 30909</t>
  </si>
  <si>
    <t xml:space="preserve">Augusta| Augusta</t>
  </si>
  <si>
    <t xml:space="preserve">Chinese, Steak</t>
  </si>
  <si>
    <t xml:space="preserve">Rae's Coastal Cafe</t>
  </si>
  <si>
    <t xml:space="preserve">3208 W Wimbledon Dr| Augusta| GA 30909</t>
  </si>
  <si>
    <t xml:space="preserve">American, Caribbean, Seafood</t>
  </si>
  <si>
    <t xml:space="preserve">The Bee's Knees</t>
  </si>
  <si>
    <t xml:space="preserve">211 10th Street| Augusta| GA 30901</t>
  </si>
  <si>
    <t xml:space="preserve">International, Tapas, Vegetarian</t>
  </si>
  <si>
    <t xml:space="preserve">Boll Weevil Cafe</t>
  </si>
  <si>
    <t xml:space="preserve">10 9th St| Augusta| GA 30901</t>
  </si>
  <si>
    <t xml:space="preserve">Desserts, Sandwich, Southern</t>
  </si>
  <si>
    <t xml:space="preserve">Farmhaus Burger</t>
  </si>
  <si>
    <t xml:space="preserve">1204 Broad St| Augusta| GA 30901</t>
  </si>
  <si>
    <t xml:space="preserve">Manuel's Bread Cafe</t>
  </si>
  <si>
    <t xml:space="preserve">505 Railroad Ave| North Augusta| GA 29841</t>
  </si>
  <si>
    <t xml:space="preserve">Breakfast, French</t>
  </si>
  <si>
    <t xml:space="preserve">Sconyers Bar B Que</t>
  </si>
  <si>
    <t xml:space="preserve">2250 Sconyers Way| Augusta| GA 30906</t>
  </si>
  <si>
    <t xml:space="preserve">BBQ</t>
  </si>
  <si>
    <t xml:space="preserve">Frog Hollow Tavern</t>
  </si>
  <si>
    <t xml:space="preserve">1282 broad street| Augusta| GA 30901</t>
  </si>
  <si>
    <t xml:space="preserve">Giuseppe's Pizza &amp; Italian Specialities</t>
  </si>
  <si>
    <t xml:space="preserve">3690 Wheeler Rd| Augusta| GA 30909</t>
  </si>
  <si>
    <t xml:space="preserve">Desserts, Italian, Pizza</t>
  </si>
  <si>
    <t xml:space="preserve">Mellow Mushroom</t>
  </si>
  <si>
    <t xml:space="preserve">1167 Broad St| Augusta| GA 30901</t>
  </si>
  <si>
    <t xml:space="preserve">Nacho Mamas Burritos</t>
  </si>
  <si>
    <t xml:space="preserve">976 Broad St| Augusta| GA 30901</t>
  </si>
  <si>
    <t xml:space="preserve">Rhinehart's Oyster Bar</t>
  </si>
  <si>
    <t xml:space="preserve">3051 Washington Rd| Augusta| GA 30907</t>
  </si>
  <si>
    <t xml:space="preserve">Bar Food, Sandwich, Seafood</t>
  </si>
  <si>
    <t xml:space="preserve">Takosushi</t>
  </si>
  <si>
    <t xml:space="preserve">437 Highland Ave| Augusta| GA 30909</t>
  </si>
  <si>
    <t xml:space="preserve">Mexican, Southwestern, Sushi</t>
  </si>
  <si>
    <t xml:space="preserve">The Chop House</t>
  </si>
  <si>
    <t xml:space="preserve">Augusta Mall| Augusta| GA 30909</t>
  </si>
  <si>
    <t xml:space="preserve">Steak</t>
  </si>
  <si>
    <t xml:space="preserve">The Taj of India</t>
  </si>
  <si>
    <t xml:space="preserve">502 Furys Ferry Rd| Augusta| GA 30907</t>
  </si>
  <si>
    <t xml:space="preserve">Augsburg Haus</t>
  </si>
  <si>
    <t xml:space="preserve">4460 Washington Road| Evans| GA 30809</t>
  </si>
  <si>
    <t xml:space="preserve">Evans</t>
  </si>
  <si>
    <t xml:space="preserve">Evans| Augusta</t>
  </si>
  <si>
    <t xml:space="preserve">German</t>
  </si>
  <si>
    <t xml:space="preserve">Pho Bac</t>
  </si>
  <si>
    <t xml:space="preserve">4300 Towne Centre| Evans| GA 30809</t>
  </si>
  <si>
    <t xml:space="preserve">Vietnamese</t>
  </si>
  <si>
    <t xml:space="preserve">303 North Bel Air Rd| Evans| GA 30809</t>
  </si>
  <si>
    <t xml:space="preserve">Burger, Seafood</t>
  </si>
  <si>
    <t xml:space="preserve">Thai Kitchen</t>
  </si>
  <si>
    <t xml:space="preserve">4357 Washington Road| Evans| GA 30809</t>
  </si>
  <si>
    <t xml:space="preserve">Thai</t>
  </si>
  <si>
    <t xml:space="preserve">El Kiosco Mexican Restaurant</t>
  </si>
  <si>
    <t xml:space="preserve">5174 Wrightsboro Rd| Grovetown| GA 30813</t>
  </si>
  <si>
    <t xml:space="preserve">Grovetown</t>
  </si>
  <si>
    <t xml:space="preserve">Grovetown| Augusta</t>
  </si>
  <si>
    <t xml:space="preserve">Taste of Balingup</t>
  </si>
  <si>
    <t xml:space="preserve">Balingup</t>
  </si>
  <si>
    <t xml:space="preserve">63 South Western Hwy| Balingup| WA</t>
  </si>
  <si>
    <t xml:space="preserve">Balingup| Balingup</t>
  </si>
  <si>
    <t xml:space="preserve">Modern Australian</t>
  </si>
  <si>
    <t xml:space="preserve">Bridge Road Brewers</t>
  </si>
  <si>
    <t xml:space="preserve">Beechworth</t>
  </si>
  <si>
    <t xml:space="preserve">Old Coach House 50 Ford St| Beechworth| Beechworth| VIC</t>
  </si>
  <si>
    <t xml:space="preserve">Beechworth| Beechworth</t>
  </si>
  <si>
    <t xml:space="preserve">Pizza, Bar Food</t>
  </si>
  <si>
    <t xml:space="preserve">Bardenay</t>
  </si>
  <si>
    <t xml:space="preserve">Boise</t>
  </si>
  <si>
    <t xml:space="preserve">610 W Grove St| Boise| ID 83702</t>
  </si>
  <si>
    <t xml:space="preserve">Boise| Boise</t>
  </si>
  <si>
    <t xml:space="preserve">American, Bar Food</t>
  </si>
  <si>
    <t xml:space="preserve">Flatbread Neapolitan Pizzeria</t>
  </si>
  <si>
    <t xml:space="preserve">800 W Main Suite 230| Boise| ID 83702</t>
  </si>
  <si>
    <t xml:space="preserve">Goldy's Breakfast Bistro</t>
  </si>
  <si>
    <t xml:space="preserve">108 S Capitol Blvd| Boise| ID 83702</t>
  </si>
  <si>
    <t xml:space="preserve">Chandlers Steakhouse</t>
  </si>
  <si>
    <t xml:space="preserve">981 W Grove St| Boise| ID 83702</t>
  </si>
  <si>
    <t xml:space="preserve">American, Seafood, Steak</t>
  </si>
  <si>
    <t xml:space="preserve">Bar Gernika Basque Pub &amp; Eatery</t>
  </si>
  <si>
    <t xml:space="preserve">202 S Capitol Blvd| Boise| ID 83702</t>
  </si>
  <si>
    <t xml:space="preserve">European, Spanish</t>
  </si>
  <si>
    <t xml:space="preserve">Barbacoa Restaurant</t>
  </si>
  <si>
    <t xml:space="preserve">276 Bobwhite Ct| Boise| ID 83706</t>
  </si>
  <si>
    <t xml:space="preserve">Latin American, Steak</t>
  </si>
  <si>
    <t xml:space="preserve">Big Jud's</t>
  </si>
  <si>
    <t xml:space="preserve">1289 Protest Rd| Boise| ID 83706</t>
  </si>
  <si>
    <t xml:space="preserve">Bittercreek Ale House</t>
  </si>
  <si>
    <t xml:space="preserve">246 N 8th St| Boise| ID 83702</t>
  </si>
  <si>
    <t xml:space="preserve">Boise Fry Company</t>
  </si>
  <si>
    <t xml:space="preserve">204 N Capitol Blvd| Boise| ID 83702</t>
  </si>
  <si>
    <t xml:space="preserve">Flying Pie Pizzaria</t>
  </si>
  <si>
    <t xml:space="preserve">6508 W Fairview Ave| Boise| ID 83704</t>
  </si>
  <si>
    <t xml:space="preserve">Fork</t>
  </si>
  <si>
    <t xml:space="preserve">199 N 8th St| Boise| ID 83702</t>
  </si>
  <si>
    <t xml:space="preserve">Guido's Original New York Style Pizza</t>
  </si>
  <si>
    <t xml:space="preserve">235 N 5th St| Boise| ID 83702</t>
  </si>
  <si>
    <t xml:space="preserve">Los Beto's</t>
  </si>
  <si>
    <t xml:space="preserve">5220 W Fairview Ave| Boise| ID 83706</t>
  </si>
  <si>
    <t xml:space="preserve">Lucianos Italian Restaurant</t>
  </si>
  <si>
    <t xml:space="preserve">11 N Orchard St| Boise| ID 83706</t>
  </si>
  <si>
    <t xml:space="preserve">Italian, Seafood, Vegetarian</t>
  </si>
  <si>
    <t xml:space="preserve">Mai Thai Restaurant</t>
  </si>
  <si>
    <t xml:space="preserve">750 W Idaho St| Boise| ID 83702</t>
  </si>
  <si>
    <t xml:space="preserve">Sushi, Thai</t>
  </si>
  <si>
    <t xml:space="preserve">Shige Japanese Cuisine</t>
  </si>
  <si>
    <t xml:space="preserve">100 N 8th St| Boise| ID 83702</t>
  </si>
  <si>
    <t xml:space="preserve">Japanese, Sushi, Teriyaki</t>
  </si>
  <si>
    <t xml:space="preserve">The Egg Factory</t>
  </si>
  <si>
    <t xml:space="preserve">8061 W Fairview Ave| Boise| ID 83704</t>
  </si>
  <si>
    <t xml:space="preserve">Breakfast</t>
  </si>
  <si>
    <t xml:space="preserve">Tucanos</t>
  </si>
  <si>
    <t xml:space="preserve">1388 S Entertainment Ave| Boise| ID 83709</t>
  </si>
  <si>
    <t xml:space="preserve">Texas Roadhouse</t>
  </si>
  <si>
    <t xml:space="preserve">3801 E Fairview Avenue| Meridian| Boise| ID 83642</t>
  </si>
  <si>
    <t xml:space="preserve">Meridian</t>
  </si>
  <si>
    <t xml:space="preserve">Meridian| Boise</t>
  </si>
  <si>
    <t xml:space="preserve">American, BBQ, Steak</t>
  </si>
  <si>
    <t xml:space="preserve">Brick 29</t>
  </si>
  <si>
    <t xml:space="preserve">320 11th Avenue S| Nampa| ID 83651</t>
  </si>
  <si>
    <t xml:space="preserve">Nampa</t>
  </si>
  <si>
    <t xml:space="preserve">Nampa| Boise</t>
  </si>
  <si>
    <t xml:space="preserve">Winifreds</t>
  </si>
  <si>
    <t xml:space="preserve">Cedar Rapids/Iowa City</t>
  </si>
  <si>
    <t xml:space="preserve">3847 1st Ave SE| Cedar Rapids| IA 52402</t>
  </si>
  <si>
    <t xml:space="preserve">Cedar Rapids</t>
  </si>
  <si>
    <t xml:space="preserve">Cedar Rapids| Cedar Rapids/Iowa City</t>
  </si>
  <si>
    <t xml:space="preserve">American, Mediterranean, Seafood</t>
  </si>
  <si>
    <t xml:space="preserve">Biaggi's Ristorante Italiano</t>
  </si>
  <si>
    <t xml:space="preserve">320 Collins Rd NE| Cedar Rapids| IA 52402</t>
  </si>
  <si>
    <t xml:space="preserve">El Super Burrito</t>
  </si>
  <si>
    <t xml:space="preserve">3300 Johnson Ave NW| Cedar Rapids| IA 52405</t>
  </si>
  <si>
    <t xml:space="preserve">Granite City Food &amp; Brewery</t>
  </si>
  <si>
    <t xml:space="preserve">4755 1st Ave SE| Cedar Rapids| IA 52402</t>
  </si>
  <si>
    <t xml:space="preserve">American, Breakfast, Burger</t>
  </si>
  <si>
    <t xml:space="preserve">Irish Democrat</t>
  </si>
  <si>
    <t xml:space="preserve">3207 1st Ave SE| Cedar Rapids| IA 52402</t>
  </si>
  <si>
    <t xml:space="preserve">American, BBQ, Burger</t>
  </si>
  <si>
    <t xml:space="preserve">Taste of India</t>
  </si>
  <si>
    <t xml:space="preserve">1060 Old Marion Rd NE| Cedar Rapids| IA 52402</t>
  </si>
  <si>
    <t xml:space="preserve">Thai Moon Restaurant</t>
  </si>
  <si>
    <t xml:space="preserve">4362 16th Ave SW| Cedar Rapids| IA 52404</t>
  </si>
  <si>
    <t xml:space="preserve">Chinese, Sushi, Thai</t>
  </si>
  <si>
    <t xml:space="preserve">Ting's Red Lantern</t>
  </si>
  <si>
    <t xml:space="preserve">540 Boyson Rd NE| Cedar Rapids| IA 52402</t>
  </si>
  <si>
    <t xml:space="preserve">Monica's</t>
  </si>
  <si>
    <t xml:space="preserve">303 2nd Street| Coralville| IA 52241</t>
  </si>
  <si>
    <t xml:space="preserve">Coralville</t>
  </si>
  <si>
    <t xml:space="preserve">Coralville| Cedar Rapids/Iowa City</t>
  </si>
  <si>
    <t xml:space="preserve">Exotic India</t>
  </si>
  <si>
    <t xml:space="preserve">102 2nd Ave| Coralville| IA 52241</t>
  </si>
  <si>
    <t xml:space="preserve">Shorts Burger and Shine</t>
  </si>
  <si>
    <t xml:space="preserve">18 S Clinton St| Iowa City| IA 52240</t>
  </si>
  <si>
    <t xml:space="preserve">Iowa City</t>
  </si>
  <si>
    <t xml:space="preserve">Iowa City| Cedar Rapids/Iowa City</t>
  </si>
  <si>
    <t xml:space="preserve">The Hamburg Inn No. 2 Inc.</t>
  </si>
  <si>
    <t xml:space="preserve">214 N Linn St| Iowa City| IA 52245</t>
  </si>
  <si>
    <t xml:space="preserve">Bluebird Diner</t>
  </si>
  <si>
    <t xml:space="preserve">330 E Market St| Iowa City| IA 52245</t>
  </si>
  <si>
    <t xml:space="preserve">Breakfast, Diner</t>
  </si>
  <si>
    <t xml:space="preserve">Graze</t>
  </si>
  <si>
    <t xml:space="preserve">115 East College St| Iowa City| IA 52240</t>
  </si>
  <si>
    <t xml:space="preserve">American, International, Sushi</t>
  </si>
  <si>
    <t xml:space="preserve">A &amp; A Pagliai's Pizza</t>
  </si>
  <si>
    <t xml:space="preserve">302 E Bloomington St| Iowa City| IA 52245</t>
  </si>
  <si>
    <t xml:space="preserve">Atlas World Grill</t>
  </si>
  <si>
    <t xml:space="preserve">127 Iowa Ave| Iowa City| IA 52240</t>
  </si>
  <si>
    <t xml:space="preserve">BlackStone</t>
  </si>
  <si>
    <t xml:space="preserve">503 Westbury Dr Ste 1| Iowa City| IA 52245</t>
  </si>
  <si>
    <t xml:space="preserve">American, Breakfast</t>
  </si>
  <si>
    <t xml:space="preserve">Devotay</t>
  </si>
  <si>
    <t xml:space="preserve">117 N Linn St| Iowa City| IA 52245</t>
  </si>
  <si>
    <t xml:space="preserve">Mediterranean, Tapas, Vegetarian</t>
  </si>
  <si>
    <t xml:space="preserve">Jimmy Jack's Rib Shack</t>
  </si>
  <si>
    <t xml:space="preserve">1940 Lower Muscatine Rd| Iowa City| IA 52240</t>
  </si>
  <si>
    <t xml:space="preserve">Zoeys Pizzeria</t>
  </si>
  <si>
    <t xml:space="preserve">690 10th St| Marion| IA 52302</t>
  </si>
  <si>
    <t xml:space="preserve">Marion</t>
  </si>
  <si>
    <t xml:space="preserve">Marion| Cedar Rapids/Iowa City</t>
  </si>
  <si>
    <t xml:space="preserve">Pizza, Sandwich</t>
  </si>
  <si>
    <t xml:space="preserve">Tokyo Sushi</t>
  </si>
  <si>
    <t xml:space="preserve">Chatham-Kent</t>
  </si>
  <si>
    <t xml:space="preserve">150 Richmond St| Chatham-Kent| ON N7M2V2</t>
  </si>
  <si>
    <t xml:space="preserve">Chatham-Kent| Chatham-Kent</t>
  </si>
  <si>
    <t xml:space="preserve">Berry Patch Restaurant</t>
  </si>
  <si>
    <t xml:space="preserve">Clatskanie</t>
  </si>
  <si>
    <t xml:space="preserve">49289 Us-30| Westport| OR 97016</t>
  </si>
  <si>
    <t xml:space="preserve">Clatskanie| Clatskanie</t>
  </si>
  <si>
    <t xml:space="preserve">American, Breakfast, Desserts</t>
  </si>
  <si>
    <t xml:space="preserve">Sakura Sushi &amp; Grill</t>
  </si>
  <si>
    <t xml:space="preserve">Cochrane</t>
  </si>
  <si>
    <t xml:space="preserve">130 Quarry Street| Unit 20| Cochrane| AB T4C 0W5</t>
  </si>
  <si>
    <t xml:space="preserve">Cochrane| Cochrane</t>
  </si>
  <si>
    <t xml:space="preserve">Asian, Japanese</t>
  </si>
  <si>
    <t xml:space="preserve">Uptown Vietnam cuisine</t>
  </si>
  <si>
    <t xml:space="preserve">Columbus</t>
  </si>
  <si>
    <t xml:space="preserve">1250 Broadway| Columbus| GA 31901</t>
  </si>
  <si>
    <t xml:space="preserve">Columbus| Columbus</t>
  </si>
  <si>
    <t xml:space="preserve">Asian, Vietnamese</t>
  </si>
  <si>
    <t xml:space="preserve">Cafe Le Rue @ The Landings</t>
  </si>
  <si>
    <t xml:space="preserve">2523 Airport Thruway| Columbus| GA 31904</t>
  </si>
  <si>
    <t xml:space="preserve">American, Seafood, Cajun</t>
  </si>
  <si>
    <t xml:space="preserve">Mark's City Grille</t>
  </si>
  <si>
    <t xml:space="preserve">7160 moon road| Columbus| GA 31909</t>
  </si>
  <si>
    <t xml:space="preserve">B Merrell's</t>
  </si>
  <si>
    <t xml:space="preserve">7600 Veterans Pkwy| Columbus| GA 31909</t>
  </si>
  <si>
    <t xml:space="preserve">Burger, Bar Food, Southern</t>
  </si>
  <si>
    <t xml:space="preserve">Cannon Brewpub</t>
  </si>
  <si>
    <t xml:space="preserve">1041 Broadway| Columbus| GA 31901</t>
  </si>
  <si>
    <t xml:space="preserve">Fuji Japanese Steak House</t>
  </si>
  <si>
    <t xml:space="preserve">6499 Veterans Pkwy| Columbus| GA 31909</t>
  </si>
  <si>
    <t xml:space="preserve">Japanese, Steak</t>
  </si>
  <si>
    <t xml:space="preserve">Ruth Ann's Family Restaurant</t>
  </si>
  <si>
    <t xml:space="preserve">941 Veterans Parkway| Columbus| GA 31901</t>
  </si>
  <si>
    <t xml:space="preserve">Breakfast, Diner, Southern</t>
  </si>
  <si>
    <t xml:space="preserve">Samurai Japanese Cuisine &amp; Sushi Bar</t>
  </si>
  <si>
    <t xml:space="preserve">1009 Broadway| Columbus| GA 31901</t>
  </si>
  <si>
    <t xml:space="preserve">Wasabi Sushi and Thai</t>
  </si>
  <si>
    <t xml:space="preserve">1639 Bradley Park Dr| Columbus| GA 31904</t>
  </si>
  <si>
    <t xml:space="preserve">Japanese, Sushi, Thai</t>
  </si>
  <si>
    <t xml:space="preserve">Buckhead Bar and Grill</t>
  </si>
  <si>
    <t xml:space="preserve">5010 Armour Rd| Columbus| GA 31904</t>
  </si>
  <si>
    <t xml:space="preserve">Seafood, Steak, Vegetarian</t>
  </si>
  <si>
    <t xml:space="preserve">Burt's Butcher Shoppe and Eatery</t>
  </si>
  <si>
    <t xml:space="preserve">2932 Warm Springs Rd| Columbus| GA 31909</t>
  </si>
  <si>
    <t xml:space="preserve">Chef Lee's Peking Restaurant</t>
  </si>
  <si>
    <t xml:space="preserve">6100 Bradley Park Dr| Columbus| GA 31904</t>
  </si>
  <si>
    <t xml:space="preserve">Country's Barbecue</t>
  </si>
  <si>
    <t xml:space="preserve">3137 Mercury Dr| Columbus| GA 31906</t>
  </si>
  <si>
    <t xml:space="preserve">BBQ, Southern</t>
  </si>
  <si>
    <t xml:space="preserve">Deorio's</t>
  </si>
  <si>
    <t xml:space="preserve">3201 Macon Rd Ste 167| Columbus| GA 31906</t>
  </si>
  <si>
    <t xml:space="preserve">6100 Veterans Pkwy| Columbus| GA 31909</t>
  </si>
  <si>
    <t xml:space="preserve">Meritage</t>
  </si>
  <si>
    <t xml:space="preserve">1039 1st Ave| Columbus| GA 31901</t>
  </si>
  <si>
    <t xml:space="preserve">American, Tapas</t>
  </si>
  <si>
    <t xml:space="preserve">Mongo The Mongolian Fire Pit</t>
  </si>
  <si>
    <t xml:space="preserve">7830 - E Veterans Pkwy| Columbus| GA 31909</t>
  </si>
  <si>
    <t xml:space="preserve">Asian, Chinese</t>
  </si>
  <si>
    <t xml:space="preserve">The Black Cow</t>
  </si>
  <si>
    <t xml:space="preserve">115 A 12th St| Columbus| GA 31901</t>
  </si>
  <si>
    <t xml:space="preserve">Wood Stone</t>
  </si>
  <si>
    <t xml:space="preserve">5739 Whitesville Rd| Columbus| GA 31904</t>
  </si>
  <si>
    <t xml:space="preserve">Italian, Mediterranean, Pizza</t>
  </si>
  <si>
    <t xml:space="preserve">Hunter's Pub</t>
  </si>
  <si>
    <t xml:space="preserve">11269 GA Hwy 219| Hamilton| GA 31811</t>
  </si>
  <si>
    <t xml:space="preserve">Hamilton</t>
  </si>
  <si>
    <t xml:space="preserve">Hamilton| Columbus</t>
  </si>
  <si>
    <t xml:space="preserve">Consort Restaurant</t>
  </si>
  <si>
    <t xml:space="preserve">Consort</t>
  </si>
  <si>
    <t xml:space="preserve">4931 50th Street| Consort| AB T0C 1B0</t>
  </si>
  <si>
    <t xml:space="preserve">Consort| Consort</t>
  </si>
  <si>
    <t xml:space="preserve">Chinese, Canadian</t>
  </si>
  <si>
    <t xml:space="preserve">Thatcher's Barbeque and Grill</t>
  </si>
  <si>
    <t xml:space="preserve">Dalton</t>
  </si>
  <si>
    <t xml:space="preserve">1214 N Wall St| Calhoun| GA 30701</t>
  </si>
  <si>
    <t xml:space="preserve">Calhoun</t>
  </si>
  <si>
    <t xml:space="preserve">Calhoun| Dalton</t>
  </si>
  <si>
    <t xml:space="preserve">American, BBQ, Southern</t>
  </si>
  <si>
    <t xml:space="preserve">Christian and Jake's Bistro</t>
  </si>
  <si>
    <t xml:space="preserve">555 Georgia Hwy 53| Calhoun| GA 30701</t>
  </si>
  <si>
    <t xml:space="preserve">Desserts, Sandwich</t>
  </si>
  <si>
    <t xml:space="preserve">Dub's High on the Hog</t>
  </si>
  <si>
    <t xml:space="preserve">349 S Wall St| Calhoun| GA 30701</t>
  </si>
  <si>
    <t xml:space="preserve">Sierra's Mexican Restaurant</t>
  </si>
  <si>
    <t xml:space="preserve">500 S. 3rd Avenue| Chatsworth| GA 30705</t>
  </si>
  <si>
    <t xml:space="preserve">Chatsworth</t>
  </si>
  <si>
    <t xml:space="preserve">Chatsworth| Dalton</t>
  </si>
  <si>
    <t xml:space="preserve">Mexican, Tex-Mex</t>
  </si>
  <si>
    <t xml:space="preserve">Oakwood Cafe</t>
  </si>
  <si>
    <t xml:space="preserve">201 West Cuyler Street| Dalton| GA 30720</t>
  </si>
  <si>
    <t xml:space="preserve">Dalton| Dalton</t>
  </si>
  <si>
    <t xml:space="preserve">BBQ, Breakfast, Southern</t>
  </si>
  <si>
    <t xml:space="preserve">Chili's Grill &amp; Bar</t>
  </si>
  <si>
    <t xml:space="preserve">881 College Dr| Dalton| GA 30720</t>
  </si>
  <si>
    <t xml:space="preserve">Fuji Japanese Steakhouse</t>
  </si>
  <si>
    <t xml:space="preserve">1321 W Walnut Ave| Dalton| GA 30720</t>
  </si>
  <si>
    <t xml:space="preserve">Las Palmas</t>
  </si>
  <si>
    <t xml:space="preserve">1331 W Walnut Ave| Dalton| GA 30720</t>
  </si>
  <si>
    <t xml:space="preserve">Tony's Italian Restaurant &amp; Pizza</t>
  </si>
  <si>
    <t xml:space="preserve">933 Market St| Dalton| GA 30720</t>
  </si>
  <si>
    <t xml:space="preserve">Filling Station</t>
  </si>
  <si>
    <t xml:space="preserve">316 N Hamilton St| Dalton| GA 30720</t>
  </si>
  <si>
    <t xml:space="preserve">Five Guys Burgers and Fries</t>
  </si>
  <si>
    <t xml:space="preserve">1303 W. Walnut Ave.| Dalton| GA 30720</t>
  </si>
  <si>
    <t xml:space="preserve">Los Pablos</t>
  </si>
  <si>
    <t xml:space="preserve">1513 W Walnut Ave Ste 6| Dalton| GA 30720</t>
  </si>
  <si>
    <t xml:space="preserve">Kobe Hibachi &amp; Sushi</t>
  </si>
  <si>
    <t xml:space="preserve">2603 Battlefield Pkwy| Fort Oglethorpe| GA 30742</t>
  </si>
  <si>
    <t xml:space="preserve">Fort Oglethorpe</t>
  </si>
  <si>
    <t xml:space="preserve">Fort Oglethorpe| Dalton</t>
  </si>
  <si>
    <t xml:space="preserve">American, Japanese, Sushi</t>
  </si>
  <si>
    <t xml:space="preserve">Soho Hibachi</t>
  </si>
  <si>
    <t xml:space="preserve">1014 Battlefield Parkway| Fort Oglethorpe| GA 30742</t>
  </si>
  <si>
    <t xml:space="preserve">Thai Garden</t>
  </si>
  <si>
    <t xml:space="preserve">685 Battlefield Pkwy| Fort Oglethorpe| GA 30742</t>
  </si>
  <si>
    <t xml:space="preserve">Southern Bliss Bakery</t>
  </si>
  <si>
    <t xml:space="preserve">300 W Patton St.| Lafayette| GA 30728</t>
  </si>
  <si>
    <t xml:space="preserve">LaFayette</t>
  </si>
  <si>
    <t xml:space="preserve">LaFayette| Dalton</t>
  </si>
  <si>
    <t xml:space="preserve">Bailey's Bar-B-Que</t>
  </si>
  <si>
    <t xml:space="preserve">5540 Highway 41| Ringgold| GA 30736</t>
  </si>
  <si>
    <t xml:space="preserve">Ringgold</t>
  </si>
  <si>
    <t xml:space="preserve">Ringgold| Dalton</t>
  </si>
  <si>
    <t xml:space="preserve">Farm To Fork</t>
  </si>
  <si>
    <t xml:space="preserve">118 Remco Shops Lane| Ringgold| GA 30736</t>
  </si>
  <si>
    <t xml:space="preserve">American, Diner, Southern</t>
  </si>
  <si>
    <t xml:space="preserve">Home Plate Grill</t>
  </si>
  <si>
    <t xml:space="preserve">7807 Nashville St| Ringgold| GA 30736</t>
  </si>
  <si>
    <t xml:space="preserve">Pie Slingers Pizzeria</t>
  </si>
  <si>
    <t xml:space="preserve">56A Fieldstone Village Drive| Rock Spring| GA 30739</t>
  </si>
  <si>
    <t xml:space="preserve">Rock Spring</t>
  </si>
  <si>
    <t xml:space="preserve">Rock Spring| Dalton</t>
  </si>
  <si>
    <t xml:space="preserve">Olive Tree Cafe</t>
  </si>
  <si>
    <t xml:space="preserve">Davenport</t>
  </si>
  <si>
    <t xml:space="preserve">2513 53rd Avenue| Bettendorf| IA 52722</t>
  </si>
  <si>
    <t xml:space="preserve">Bettendorf</t>
  </si>
  <si>
    <t xml:space="preserve">Bettendorf| Davenport</t>
  </si>
  <si>
    <t xml:space="preserve">Indian, Mediterranean, Middle Eastern</t>
  </si>
  <si>
    <t xml:space="preserve">Red Ginger Sushi, Grill &amp; Bar</t>
  </si>
  <si>
    <t xml:space="preserve">793 Middle Rd| Bettendorf| IA 52722</t>
  </si>
  <si>
    <t xml:space="preserve">Sushi, Teriyaki</t>
  </si>
  <si>
    <t xml:space="preserve">Crust Stone Oven Pizza</t>
  </si>
  <si>
    <t xml:space="preserve">2561 E 53rd Ave| Bettendorf| IA 52722</t>
  </si>
  <si>
    <t xml:space="preserve">Burger, Pizza</t>
  </si>
  <si>
    <t xml:space="preserve">Jimmy's Pancake House</t>
  </si>
  <si>
    <t xml:space="preserve">2521 - 18th St.| Bettendorf| IA 52722</t>
  </si>
  <si>
    <t xml:space="preserve">American, Breakfast, Greek</t>
  </si>
  <si>
    <t xml:space="preserve">Trattoria Tiramisu</t>
  </si>
  <si>
    <t xml:space="preserve">1804 State St| Bettendorf| IA 52722</t>
  </si>
  <si>
    <t xml:space="preserve">Prairie Grille at SteepleGate Inn</t>
  </si>
  <si>
    <t xml:space="preserve">100 W 76th St| Davenport| IA 52806</t>
  </si>
  <si>
    <t xml:space="preserve">Davenport| Davenport</t>
  </si>
  <si>
    <t xml:space="preserve">Tantra Asian Bistro</t>
  </si>
  <si>
    <t xml:space="preserve">589 East 53rd St| Davenport| IA 52807</t>
  </si>
  <si>
    <t xml:space="preserve">Asian</t>
  </si>
  <si>
    <t xml:space="preserve">320 W Kimberly Rd| Davenport| IA 52806</t>
  </si>
  <si>
    <t xml:space="preserve">Duck City Bistro</t>
  </si>
  <si>
    <t xml:space="preserve">115 E 3rd St| Davenport| IA 52801</t>
  </si>
  <si>
    <t xml:space="preserve">American, French</t>
  </si>
  <si>
    <t xml:space="preserve">Frick's Tap</t>
  </si>
  <si>
    <t xml:space="preserve">1402 W 3rd Street| IA 52802</t>
  </si>
  <si>
    <t xml:space="preserve">American, Bar Food, BBQ</t>
  </si>
  <si>
    <t xml:space="preserve">Los Agaves</t>
  </si>
  <si>
    <t xml:space="preserve">4882 Utica Ridge Rd| Davenport| IA 52807</t>
  </si>
  <si>
    <t xml:space="preserve">Azteca</t>
  </si>
  <si>
    <t xml:space="preserve">4811 N Brady St Ste 3| Davenport| IA 52806</t>
  </si>
  <si>
    <t xml:space="preserve">China Cafe</t>
  </si>
  <si>
    <t xml:space="preserve">3018 E 53rd St| Davenport| IA 52807</t>
  </si>
  <si>
    <t xml:space="preserve">Exotic Thai Restaurant</t>
  </si>
  <si>
    <t xml:space="preserve">2303 E 53rd St| Davenport| IA 52807</t>
  </si>
  <si>
    <t xml:space="preserve">Front Street Brewery</t>
  </si>
  <si>
    <t xml:space="preserve">208 E River Dr| Davenport| IA 52801</t>
  </si>
  <si>
    <t xml:space="preserve">5270 Utica Ridge Rd| Davenport| IA 52807</t>
  </si>
  <si>
    <t xml:space="preserve">3852 N Brady St| Davenport| IA 52806</t>
  </si>
  <si>
    <t xml:space="preserve">Machine Shed Restaurant</t>
  </si>
  <si>
    <t xml:space="preserve">7250 Northwest Blvd| Davenport| IA 52806</t>
  </si>
  <si>
    <t xml:space="preserve">Osaka</t>
  </si>
  <si>
    <t xml:space="preserve">4901 Utica Ridge Rd| Davenport| IA 52807</t>
  </si>
  <si>
    <t xml:space="preserve">4005 E 53rd Street| Davenport| IA 52807</t>
  </si>
  <si>
    <t xml:space="preserve">Hickory Park</t>
  </si>
  <si>
    <t xml:space="preserve">Des Moines</t>
  </si>
  <si>
    <t xml:space="preserve">1404 S Duff Ave| Ames| IA 50010</t>
  </si>
  <si>
    <t xml:space="preserve">Ames</t>
  </si>
  <si>
    <t xml:space="preserve">Ames| Des Moines</t>
  </si>
  <si>
    <t xml:space="preserve">BBQ, Burger, Desserts</t>
  </si>
  <si>
    <t xml:space="preserve">The Cafe</t>
  </si>
  <si>
    <t xml:space="preserve">2616 Northridge Pkwy| Ames| IA 50010</t>
  </si>
  <si>
    <t xml:space="preserve">American, Coffee and Tea</t>
  </si>
  <si>
    <t xml:space="preserve">Flying Mango</t>
  </si>
  <si>
    <t xml:space="preserve">4345 Hickman Rd| Des Moines| IA 50310</t>
  </si>
  <si>
    <t xml:space="preserve">Beaverdale</t>
  </si>
  <si>
    <t xml:space="preserve">Beaverdale| Des Moines</t>
  </si>
  <si>
    <t xml:space="preserve">BBQ, Caribbean, Cajun</t>
  </si>
  <si>
    <t xml:space="preserve">Cool Basil</t>
  </si>
  <si>
    <t xml:space="preserve">8801 University Ave| Clive| IA 50325</t>
  </si>
  <si>
    <t xml:space="preserve">Clive</t>
  </si>
  <si>
    <t xml:space="preserve">Clive| Des Moines</t>
  </si>
  <si>
    <t xml:space="preserve">Asian, Sushi, Thai</t>
  </si>
  <si>
    <t xml:space="preserve">HuHot Mongolian Grill</t>
  </si>
  <si>
    <t xml:space="preserve">4100 University Avenue| West Des Moines| IA 50266</t>
  </si>
  <si>
    <t xml:space="preserve">Malo</t>
  </si>
  <si>
    <t xml:space="preserve">900 Mulberry Street| Des Moines| IA 50309</t>
  </si>
  <si>
    <t xml:space="preserve">Downtown</t>
  </si>
  <si>
    <t xml:space="preserve">Downtown| Des Moines</t>
  </si>
  <si>
    <t xml:space="preserve">Latin American, Mexican</t>
  </si>
  <si>
    <t xml:space="preserve">1007 Locust St| Des Moines| IA 50309</t>
  </si>
  <si>
    <t xml:space="preserve">Fong's Pizza</t>
  </si>
  <si>
    <t xml:space="preserve">223 4th Street| Des Moines| IA 50309</t>
  </si>
  <si>
    <t xml:space="preserve">Chinese, Pizza</t>
  </si>
  <si>
    <t xml:space="preserve">A Dong Restaurant</t>
  </si>
  <si>
    <t xml:space="preserve">1511 High Street| Des Moines| IA 50309</t>
  </si>
  <si>
    <t xml:space="preserve">Asian, Vegetarian, Vietnamese, Bubble Tea</t>
  </si>
  <si>
    <t xml:space="preserve">Court Avenue Brewing Company</t>
  </si>
  <si>
    <t xml:space="preserve">309 Court Ave| Des Moines| IA 50309</t>
  </si>
  <si>
    <t xml:space="preserve">American, Pizza, Bar Food</t>
  </si>
  <si>
    <t xml:space="preserve">Django</t>
  </si>
  <si>
    <t xml:space="preserve">210 10th Street| Des Moines| IA 50309</t>
  </si>
  <si>
    <t xml:space="preserve">Miyabi 9</t>
  </si>
  <si>
    <t xml:space="preserve">512 E Grand Ave| Des Moines| IA 50309</t>
  </si>
  <si>
    <t xml:space="preserve">East Village</t>
  </si>
  <si>
    <t xml:space="preserve">East Village| Des Moines</t>
  </si>
  <si>
    <t xml:space="preserve">Zombie Burger + Drink Lab</t>
  </si>
  <si>
    <t xml:space="preserve">300 E. Grand Ave.| Des Moines| IA 50309</t>
  </si>
  <si>
    <t xml:space="preserve">Burger, Desserts, Vegetarian</t>
  </si>
  <si>
    <t xml:space="preserve">Tursi's Latin King</t>
  </si>
  <si>
    <t xml:space="preserve">2200 Hubbell Ave| Des Moines| IA 50317</t>
  </si>
  <si>
    <t xml:space="preserve">Fairground</t>
  </si>
  <si>
    <t xml:space="preserve">Fairground| Des Moines</t>
  </si>
  <si>
    <t xml:space="preserve">American, Italian</t>
  </si>
  <si>
    <t xml:space="preserve">Tsing Tsao South</t>
  </si>
  <si>
    <t xml:space="preserve">4230 Fleur Dr| Des Moines| IA 50321</t>
  </si>
  <si>
    <t xml:space="preserve">Greater South Side</t>
  </si>
  <si>
    <t xml:space="preserve">Greater South Side| Des Moines</t>
  </si>
  <si>
    <t xml:space="preserve">Bandit Burrito</t>
  </si>
  <si>
    <t xml:space="preserve">5340 Merle Hay Road| Johnston| IA 50131</t>
  </si>
  <si>
    <t xml:space="preserve">Johnston</t>
  </si>
  <si>
    <t xml:space="preserve">Johnston| Des Moines</t>
  </si>
  <si>
    <t xml:space="preserve">Breakfast, Mexican, Southwestern</t>
  </si>
  <si>
    <t xml:space="preserve">Jethro's BBQ</t>
  </si>
  <si>
    <t xml:space="preserve">3100 Forest Ave| Des Moines| IA 50311</t>
  </si>
  <si>
    <t xml:space="preserve">Kingman Place Historic District</t>
  </si>
  <si>
    <t xml:space="preserve">Kingman Place Historic District| Des Moines</t>
  </si>
  <si>
    <t xml:space="preserve">The Machine Shed Restaurant</t>
  </si>
  <si>
    <t xml:space="preserve">11151 Hickman Road| Urbandale| IA 50322</t>
  </si>
  <si>
    <t xml:space="preserve">Urbandale</t>
  </si>
  <si>
    <t xml:space="preserve">Urbandale| Des Moines</t>
  </si>
  <si>
    <t xml:space="preserve">Mi Patria</t>
  </si>
  <si>
    <t xml:space="preserve">1410 22nd St.| West Des Moines| IA 50266</t>
  </si>
  <si>
    <t xml:space="preserve">West Des Moines</t>
  </si>
  <si>
    <t xml:space="preserve">West Des Moines| Des Moines</t>
  </si>
  <si>
    <t xml:space="preserve">Latin American</t>
  </si>
  <si>
    <t xml:space="preserve">Waterfront Seafood Market</t>
  </si>
  <si>
    <t xml:space="preserve">2900 University Ave| West Des Moines| IA 50266</t>
  </si>
  <si>
    <t xml:space="preserve">Seafood, Sushi</t>
  </si>
  <si>
    <t xml:space="preserve">The Giggling Goat</t>
  </si>
  <si>
    <t xml:space="preserve">Dicky Beach</t>
  </si>
  <si>
    <t xml:space="preserve">14 Beerburrum St| Dicky Beach| QLD</t>
  </si>
  <si>
    <t xml:space="preserve">Dicky Beach| Dicky Beach</t>
  </si>
  <si>
    <t xml:space="preserve">Coffee and Tea, Tea, Modern Australian</t>
  </si>
  <si>
    <t xml:space="preserve">Burnt Toast Cafe</t>
  </si>
  <si>
    <t xml:space="preserve">Dubuque</t>
  </si>
  <si>
    <t xml:space="preserve">1220 Iowa St| Dubuque| IA 52001</t>
  </si>
  <si>
    <t xml:space="preserve">Dubuque| Dubuque</t>
  </si>
  <si>
    <t xml:space="preserve">Catfish Charlie's</t>
  </si>
  <si>
    <t xml:space="preserve">1630 E 16th St| Dubuque| IA 52001</t>
  </si>
  <si>
    <t xml:space="preserve">Salsa's Mexican Restaurant</t>
  </si>
  <si>
    <t xml:space="preserve">1091 Main St| Dubuque| IA 52001</t>
  </si>
  <si>
    <t xml:space="preserve">Tony Roma's</t>
  </si>
  <si>
    <t xml:space="preserve">350 Bell St| Dubuque| IA 52001</t>
  </si>
  <si>
    <t xml:space="preserve">American, BBQ, Seafood</t>
  </si>
  <si>
    <t xml:space="preserve">Vinny Vanucchi's</t>
  </si>
  <si>
    <t xml:space="preserve">180 Main Street| Dubuque| IA 52001</t>
  </si>
  <si>
    <t xml:space="preserve">Champps Americana</t>
  </si>
  <si>
    <t xml:space="preserve">3100 Dodge St.| Dubuque| IA 52003</t>
  </si>
  <si>
    <t xml:space="preserve">Fiesta Cancun</t>
  </si>
  <si>
    <t xml:space="preserve">2515 NW Arterial| Dubuque| IA 52002</t>
  </si>
  <si>
    <t xml:space="preserve">Happy Joe's Pizza &amp; Ice Cream</t>
  </si>
  <si>
    <t xml:space="preserve">855 Century Dr| Dubuque| IA 52002</t>
  </si>
  <si>
    <t xml:space="preserve">Desserts, Pizza, Ice Cream</t>
  </si>
  <si>
    <t xml:space="preserve">Houlihan's</t>
  </si>
  <si>
    <t xml:space="preserve">1795 Greyhound Park Rd| Dubuque| IA 52001</t>
  </si>
  <si>
    <t xml:space="preserve">Ichiban Hibachi Steakhouse &amp; Sushi Bar</t>
  </si>
  <si>
    <t xml:space="preserve">3187 University Ave| Dubuque| IA 52001</t>
  </si>
  <si>
    <t xml:space="preserve">Kalmes Breaktime Bar &amp; Grill</t>
  </si>
  <si>
    <t xml:space="preserve">1097 Jackson St| Dubuque| IA 52001</t>
  </si>
  <si>
    <t xml:space="preserve">L. May Eatery</t>
  </si>
  <si>
    <t xml:space="preserve">1072 Main St| Dubuque| IA 52001</t>
  </si>
  <si>
    <t xml:space="preserve">International, Pizza</t>
  </si>
  <si>
    <t xml:space="preserve">Los Aztecas</t>
  </si>
  <si>
    <t xml:space="preserve">2700 Dodge St| Dubuque| IA 52003</t>
  </si>
  <si>
    <t xml:space="preserve">Manna Java World Cafe</t>
  </si>
  <si>
    <t xml:space="preserve">700 Locust St| Dubuque| IA 52001</t>
  </si>
  <si>
    <t xml:space="preserve">Breakfast, Pizza</t>
  </si>
  <si>
    <t xml:space="preserve">Mario's Italian Restaurant</t>
  </si>
  <si>
    <t xml:space="preserve">1298 Main St| Dubuque| IA 52001</t>
  </si>
  <si>
    <t xml:space="preserve">Pepper Sprout Incorporated</t>
  </si>
  <si>
    <t xml:space="preserve">378 Main St| Dubuque| IA 52001</t>
  </si>
  <si>
    <t xml:space="preserve">Shot Tower Inn</t>
  </si>
  <si>
    <t xml:space="preserve">290 Locust St| Dubuque| IA 52001</t>
  </si>
  <si>
    <t xml:space="preserve">Sunshine Family Restaurant</t>
  </si>
  <si>
    <t xml:space="preserve">401 Central Ave| Dubuque| IA 52001</t>
  </si>
  <si>
    <t xml:space="preserve">Watershed Cafe</t>
  </si>
  <si>
    <t xml:space="preserve">51 W 32nd Street| Dubuque| IA 52001</t>
  </si>
  <si>
    <t xml:space="preserve">American, Burger, Pizza, Cafe</t>
  </si>
  <si>
    <t xml:space="preserve">Woodfire Grille</t>
  </si>
  <si>
    <t xml:space="preserve">301 Bell Street| Dubuque| IA 52001</t>
  </si>
  <si>
    <t xml:space="preserve">The Belle General</t>
  </si>
  <si>
    <t xml:space="preserve">East Ballina</t>
  </si>
  <si>
    <t xml:space="preserve">12 Shelly Beach Rd| East Ballina| NSW</t>
  </si>
  <si>
    <t xml:space="preserve">East Ballina| East Ballina</t>
  </si>
  <si>
    <t xml:space="preserve">Jehova es Mi Pastor Tacos y Burritos</t>
  </si>
  <si>
    <t xml:space="preserve">Fernley</t>
  </si>
  <si>
    <t xml:space="preserve">135 W. Main Street| Fernley| NV 89408</t>
  </si>
  <si>
    <t xml:space="preserve">Fernley| Fernley</t>
  </si>
  <si>
    <t xml:space="preserve">Flaxton Gardens</t>
  </si>
  <si>
    <t xml:space="preserve">Flaxton</t>
  </si>
  <si>
    <t xml:space="preserve">313 Flaxton Drive| Flaxton| QLD</t>
  </si>
  <si>
    <t xml:space="preserve">Flaxton| Flaxton</t>
  </si>
  <si>
    <t xml:space="preserve">Tea, Modern Australian</t>
  </si>
  <si>
    <t xml:space="preserve">Bespoke Harvest</t>
  </si>
  <si>
    <t xml:space="preserve">Forrest</t>
  </si>
  <si>
    <t xml:space="preserve">16 Grant St| Forrest| VIC</t>
  </si>
  <si>
    <t xml:space="preserve">Forrest| Forrest</t>
  </si>
  <si>
    <t xml:space="preserve">Cafe, Australian</t>
  </si>
  <si>
    <t xml:space="preserve">Houndstooth Grill &amp; Tavern</t>
  </si>
  <si>
    <t xml:space="preserve">Gainesville</t>
  </si>
  <si>
    <t xml:space="preserve">6323 Grand Hickory Dr Ste 200A| Braselton| GA 30517</t>
  </si>
  <si>
    <t xml:space="preserve">Braselton</t>
  </si>
  <si>
    <t xml:space="preserve">Braselton| Gainesville</t>
  </si>
  <si>
    <t xml:space="preserve">American, Sandwich, Seafood</t>
  </si>
  <si>
    <t xml:space="preserve">Hawg Wild BBQ &amp; Catfish House</t>
  </si>
  <si>
    <t xml:space="preserve">515 Grant Street| Clarkesville| GA 30523</t>
  </si>
  <si>
    <t xml:space="preserve">Clarkesville</t>
  </si>
  <si>
    <t xml:space="preserve">Clarkesville| Gainesville</t>
  </si>
  <si>
    <t xml:space="preserve">Bourbon Street Grille</t>
  </si>
  <si>
    <t xml:space="preserve">90 Public Sq N| Dahlonega| GA 30533</t>
  </si>
  <si>
    <t xml:space="preserve">Dahlonega</t>
  </si>
  <si>
    <t xml:space="preserve">Dahlonega| Gainesville</t>
  </si>
  <si>
    <t xml:space="preserve">American, Burger, Cajun</t>
  </si>
  <si>
    <t xml:space="preserve">Corkscrew Cafe</t>
  </si>
  <si>
    <t xml:space="preserve">51 W Main St| Dahlonega| GA 30533</t>
  </si>
  <si>
    <t xml:space="preserve">Smokin Gold BBQ</t>
  </si>
  <si>
    <t xml:space="preserve">59 E Main St| Dahlonega| GA 30533</t>
  </si>
  <si>
    <t xml:space="preserve">Hoka-Hoka Japanese Steak &amp; Sushi</t>
  </si>
  <si>
    <t xml:space="preserve">617 North Grove Street| Dahlonega| GA 30533</t>
  </si>
  <si>
    <t xml:space="preserve">Chinese, Japanese, Thai</t>
  </si>
  <si>
    <t xml:space="preserve">Shenanigan's Irish Pub</t>
  </si>
  <si>
    <t xml:space="preserve">87 N. Chestatee St.| Dahlonega| GA 30533</t>
  </si>
  <si>
    <t xml:space="preserve">Bar Food, Seafood, Vegetarian</t>
  </si>
  <si>
    <t xml:space="preserve">Fish Tales Lakeside Grille</t>
  </si>
  <si>
    <t xml:space="preserve">6330 Mitchell Street| Flowery Branch| GA 30542</t>
  </si>
  <si>
    <t xml:space="preserve">Flowery Branch</t>
  </si>
  <si>
    <t xml:space="preserve">Flowery Branch| Gainesville</t>
  </si>
  <si>
    <t xml:space="preserve">Antebellum</t>
  </si>
  <si>
    <t xml:space="preserve">5510 Church Street| Flowery Branch| GA 30542</t>
  </si>
  <si>
    <t xml:space="preserve">American, Southern</t>
  </si>
  <si>
    <t xml:space="preserve">Moonie's Texas Barbecue</t>
  </si>
  <si>
    <t xml:space="preserve">5545 Atlanta Highway| Flowery Branch| GA 30542</t>
  </si>
  <si>
    <t xml:space="preserve">BBQ, Sandwich</t>
  </si>
  <si>
    <t xml:space="preserve">Atlanta Highway Seafood Market</t>
  </si>
  <si>
    <t xml:space="preserve">227 Atlanta Highway Suite 900| Gainesville| GA 30501</t>
  </si>
  <si>
    <t xml:space="preserve">Gainesville| Gainesville</t>
  </si>
  <si>
    <t xml:space="preserve">Sandwich, Seafood, Cajun</t>
  </si>
  <si>
    <t xml:space="preserve">Eat at Thai</t>
  </si>
  <si>
    <t xml:space="preserve">975 Dawsonville Hwy| Gainesville| GA 30501</t>
  </si>
  <si>
    <t xml:space="preserve">Smoke House BBQ and Catering</t>
  </si>
  <si>
    <t xml:space="preserve">3205 Atlanta Hwy| Atlanta Highway| Gainesville| GA| Gainesville| GA 30507</t>
  </si>
  <si>
    <t xml:space="preserve">2 Dog</t>
  </si>
  <si>
    <t xml:space="preserve">317 Spring St SE| Gainesville| GA 30501</t>
  </si>
  <si>
    <t xml:space="preserve">American, European, Sandwich</t>
  </si>
  <si>
    <t xml:space="preserve">Longstreet Cafe</t>
  </si>
  <si>
    <t xml:space="preserve">1043 Riverside Terrace| Gainesville| GA 30501</t>
  </si>
  <si>
    <t xml:space="preserve">Re-Cess</t>
  </si>
  <si>
    <t xml:space="preserve">118 Bradford St NE| Gainesville| GA 30501</t>
  </si>
  <si>
    <t xml:space="preserve">Bodensee</t>
  </si>
  <si>
    <t xml:space="preserve">64 Munich Strasse| Helen| GA 30545</t>
  </si>
  <si>
    <t xml:space="preserve">Helen</t>
  </si>
  <si>
    <t xml:space="preserve">Helen| Gainesville</t>
  </si>
  <si>
    <t xml:space="preserve">Hofer's Bakery &amp; Cafe</t>
  </si>
  <si>
    <t xml:space="preserve">8758 N Main St| Helen| GA 30545</t>
  </si>
  <si>
    <t xml:space="preserve">German, Ice Cream</t>
  </si>
  <si>
    <t xml:space="preserve">Troll Tavern</t>
  </si>
  <si>
    <t xml:space="preserve">8590 N Main St Ste B| Helen| GA 30545</t>
  </si>
  <si>
    <t xml:space="preserve">Burger, German, Sandwich</t>
  </si>
  <si>
    <t xml:space="preserve">The Nacoochee Village Tavern &amp; Pizzeria</t>
  </si>
  <si>
    <t xml:space="preserve">7275 S Main St.| Helen| GA 30545</t>
  </si>
  <si>
    <t xml:space="preserve">Blue Bean Love Cafe</t>
  </si>
  <si>
    <t xml:space="preserve">Hepburn Springs</t>
  </si>
  <si>
    <t xml:space="preserve">115 Main Rd| Hepburn Springs| Hepburn Springs| VIC</t>
  </si>
  <si>
    <t xml:space="preserve">Hepburn Springs| Hepburn Springs</t>
  </si>
  <si>
    <t xml:space="preserve">Cafe, Coffee and Tea, Modern Australian</t>
  </si>
  <si>
    <t xml:space="preserve">La Trattoria of Lavandula</t>
  </si>
  <si>
    <t xml:space="preserve">350 Hepburn-Newstead Road| Hepburn Springs| VIC</t>
  </si>
  <si>
    <t xml:space="preserve">Italian, Fusion, Cafe</t>
  </si>
  <si>
    <t xml:space="preserve">5 Little Pigs</t>
  </si>
  <si>
    <t xml:space="preserve">Huskisson</t>
  </si>
  <si>
    <t xml:space="preserve">64 Owen St| Huskisson| NSW</t>
  </si>
  <si>
    <t xml:space="preserve">Huskisson| Huskisson</t>
  </si>
  <si>
    <t xml:space="preserve">Breakfast, Modern Australian</t>
  </si>
  <si>
    <t xml:space="preserve">Beach Box Cafe</t>
  </si>
  <si>
    <t xml:space="preserve">Inverloch</t>
  </si>
  <si>
    <t xml:space="preserve">6a Ramsay Blvd| Inverloch| VIC</t>
  </si>
  <si>
    <t xml:space="preserve">Inverloch| Inverloch</t>
  </si>
  <si>
    <t xml:space="preserve">Burger, Coffee and Tea, Modern Australian</t>
  </si>
  <si>
    <t xml:space="preserve">Funkey Monkey</t>
  </si>
  <si>
    <t xml:space="preserve">Lakes Entrance</t>
  </si>
  <si>
    <t xml:space="preserve">26 Myer street| Lakes Entrance| VIC</t>
  </si>
  <si>
    <t xml:space="preserve">Lakes Entrance| Lakes Entrance</t>
  </si>
  <si>
    <t xml:space="preserve">Breakfast, Coffee and Tea</t>
  </si>
  <si>
    <t xml:space="preserve">Burger Queen Drive In</t>
  </si>
  <si>
    <t xml:space="preserve">Lakeview</t>
  </si>
  <si>
    <t xml:space="preserve">109 S F St| Lakeview| OR 97630</t>
  </si>
  <si>
    <t xml:space="preserve">Lakeview| Lakeview</t>
  </si>
  <si>
    <t xml:space="preserve">Burger, Desserts, Sandwich</t>
  </si>
  <si>
    <t xml:space="preserve">Blue Orchid Thai Restaurant</t>
  </si>
  <si>
    <t xml:space="preserve">Lincoln</t>
  </si>
  <si>
    <t xml:space="preserve">129 N 10th St| Lincoln| NE 68508</t>
  </si>
  <si>
    <t xml:space="preserve">Haymarket</t>
  </si>
  <si>
    <t xml:space="preserve">Haymarket| Lincoln</t>
  </si>
  <si>
    <t xml:space="preserve">Stillwater on Belmore</t>
  </si>
  <si>
    <t xml:space="preserve">Lorn</t>
  </si>
  <si>
    <t xml:space="preserve">27 Belmore Rd|| Lorn| NSW</t>
  </si>
  <si>
    <t xml:space="preserve">Lorn| Lorn</t>
  </si>
  <si>
    <t xml:space="preserve">Mr.</t>
  </si>
  <si>
    <t xml:space="preserve">Macedon</t>
  </si>
  <si>
    <t xml:space="preserve">23 Victoria St| Macedon| VIC</t>
  </si>
  <si>
    <t xml:space="preserve">Macedon| Macedon</t>
  </si>
  <si>
    <t xml:space="preserve">Emilio's Cuban Cafe</t>
  </si>
  <si>
    <t xml:space="preserve">Macon</t>
  </si>
  <si>
    <t xml:space="preserve">402 Ga. Highway 247| Bonaire| GA 31005</t>
  </si>
  <si>
    <t xml:space="preserve">Bonaire</t>
  </si>
  <si>
    <t xml:space="preserve">Bonaire| Macon</t>
  </si>
  <si>
    <t xml:space="preserve">Coffee and Tea, Cuban, Latin American</t>
  </si>
  <si>
    <t xml:space="preserve">Ingleside Village Pizza</t>
  </si>
  <si>
    <t xml:space="preserve">2395 Ingleside Ave| Macon| GA 31204</t>
  </si>
  <si>
    <t xml:space="preserve">Macon| Macon</t>
  </si>
  <si>
    <t xml:space="preserve">Jim Shaw's Seafood Grill &amp; Bar</t>
  </si>
  <si>
    <t xml:space="preserve">3040 Vineville Ave| Macon| GA 31204</t>
  </si>
  <si>
    <t xml:space="preserve">Mandarin Chinese Restaurant</t>
  </si>
  <si>
    <t xml:space="preserve">3086 Riverside Dr| Macon| GA 31210</t>
  </si>
  <si>
    <t xml:space="preserve">Chinese, Thai</t>
  </si>
  <si>
    <t xml:space="preserve">Rookery</t>
  </si>
  <si>
    <t xml:space="preserve">543 Cherry St| Macon| GA 31201</t>
  </si>
  <si>
    <t xml:space="preserve">Burger, Desserts, Bar Food</t>
  </si>
  <si>
    <t xml:space="preserve">Dovetail</t>
  </si>
  <si>
    <t xml:space="preserve">Bonefish Grill</t>
  </si>
  <si>
    <t xml:space="preserve">5080 Riverside Dr| Macon| GA 31210</t>
  </si>
  <si>
    <t xml:space="preserve">American, Seafood</t>
  </si>
  <si>
    <t xml:space="preserve">Downtown Grill</t>
  </si>
  <si>
    <t xml:space="preserve">562 Mulberry St| Macon| GA 31201</t>
  </si>
  <si>
    <t xml:space="preserve">Greek Corner Deli</t>
  </si>
  <si>
    <t xml:space="preserve">587 Cherry St| Macon| GA 31201</t>
  </si>
  <si>
    <t xml:space="preserve">Desserts, Greek, Sandwich</t>
  </si>
  <si>
    <t xml:space="preserve">Natalia's</t>
  </si>
  <si>
    <t xml:space="preserve">201 North Macon St.| Macon| GA 31210</t>
  </si>
  <si>
    <t xml:space="preserve">European, Italian, Mediterranean</t>
  </si>
  <si>
    <t xml:space="preserve">Papouli's Mediterranean Cafe &amp; Market</t>
  </si>
  <si>
    <t xml:space="preserve">121 Tom Hill Sr Blvd| Macon| GA 31210</t>
  </si>
  <si>
    <t xml:space="preserve">Greek, Mediterranean, Vegetarian</t>
  </si>
  <si>
    <t xml:space="preserve">Benson's Steak and Sushi</t>
  </si>
  <si>
    <t xml:space="preserve">1289 S Houston Lake Rd| Warner Robins| GA 31088</t>
  </si>
  <si>
    <t xml:space="preserve">Warner Robins</t>
  </si>
  <si>
    <t xml:space="preserve">Warner Robins| Macon</t>
  </si>
  <si>
    <t xml:space="preserve">American, Chinese, Sushi</t>
  </si>
  <si>
    <t xml:space="preserve">My Fathers Place</t>
  </si>
  <si>
    <t xml:space="preserve">2507 Moody Rd| Warner Robins| GA 31088</t>
  </si>
  <si>
    <t xml:space="preserve">Sushi Thai Restaurant</t>
  </si>
  <si>
    <t xml:space="preserve">2624 Watson Blvd Ste D| Warner Robins| GA 31093</t>
  </si>
  <si>
    <t xml:space="preserve">The Mellow Mushroom</t>
  </si>
  <si>
    <t xml:space="preserve">710 Lake Joy Road| Warner Robins| GA 31088</t>
  </si>
  <si>
    <t xml:space="preserve">Pizza, Sandwich, Vegetarian</t>
  </si>
  <si>
    <t xml:space="preserve">El Jalisciense Mexican Restaurant</t>
  </si>
  <si>
    <t xml:space="preserve">1224 Russell Pkwy| Warner Robins| GA 31088</t>
  </si>
  <si>
    <t xml:space="preserve">Greek Village</t>
  </si>
  <si>
    <t xml:space="preserve">1801 Watson Blvd| Warner Robins| GA 31093</t>
  </si>
  <si>
    <t xml:space="preserve">American, Greek, Seafood</t>
  </si>
  <si>
    <t xml:space="preserve">Martin's BBQ</t>
  </si>
  <si>
    <t xml:space="preserve">102 S Armed Forces Boulevard| Warner Robins| GA 31088</t>
  </si>
  <si>
    <t xml:space="preserve">Thai Pepper</t>
  </si>
  <si>
    <t xml:space="preserve">1806 Russell Parkway| Warner Robins| GA 31088</t>
  </si>
  <si>
    <t xml:space="preserve">Zen Japanese Steakhouse and Sushi Bar</t>
  </si>
  <si>
    <t xml:space="preserve">4086 Watson Blvd| Warner Robins| GA 31093</t>
  </si>
  <si>
    <t xml:space="preserve">Star Buffet</t>
  </si>
  <si>
    <t xml:space="preserve">Mayfield</t>
  </si>
  <si>
    <t xml:space="preserve">58 Hanbury St| Mayfield| NSW</t>
  </si>
  <si>
    <t xml:space="preserve">Mayfield| Mayfield</t>
  </si>
  <si>
    <t xml:space="preserve">Triangle Restaurant</t>
  </si>
  <si>
    <t xml:space="preserve">Mc Millan</t>
  </si>
  <si>
    <t xml:space="preserve">21053 State Hwy M28| Mc Millan| MI 49853</t>
  </si>
  <si>
    <t xml:space="preserve">Mc Millan| Mc Millan</t>
  </si>
  <si>
    <t xml:space="preserve">Breakfast, Burger</t>
  </si>
  <si>
    <t xml:space="preserve">Three Anchors</t>
  </si>
  <si>
    <t xml:space="preserve">Middleton Beach</t>
  </si>
  <si>
    <t xml:space="preserve">2 Flinders Pde| Middleton Beach| WA</t>
  </si>
  <si>
    <t xml:space="preserve">Middleton Beach| Middleton Beach</t>
  </si>
  <si>
    <t xml:space="preserve">Bar Food, Modern Australian</t>
  </si>
  <si>
    <t xml:space="preserve">HI Lite Bar &amp; Lounge</t>
  </si>
  <si>
    <t xml:space="preserve">Miller</t>
  </si>
  <si>
    <t xml:space="preserve">109 N Broadway Ave| Miller| SD 57362</t>
  </si>
  <si>
    <t xml:space="preserve">Miller| Miller</t>
  </si>
  <si>
    <t xml:space="preserve">Vince's Restaurant &amp; Pizzeria</t>
  </si>
  <si>
    <t xml:space="preserve">Monroe</t>
  </si>
  <si>
    <t xml:space="preserve">619 4th Ave| Monroe| WI 53566</t>
  </si>
  <si>
    <t xml:space="preserve">Monroe| Monroe</t>
  </si>
  <si>
    <t xml:space="preserve">Poets Cafe</t>
  </si>
  <si>
    <t xml:space="preserve">Montville</t>
  </si>
  <si>
    <t xml:space="preserve">167 Main St| Montville| QLD</t>
  </si>
  <si>
    <t xml:space="preserve">Montville| Montville</t>
  </si>
  <si>
    <t xml:space="preserve">Coffee and Tea, Modern Australian</t>
  </si>
  <si>
    <t xml:space="preserve">The Artesian Restaurant</t>
  </si>
  <si>
    <t xml:space="preserve">Ojo Caliente</t>
  </si>
  <si>
    <t xml:space="preserve">Ojo Caliente Mineral Springs Resort And Spa 50 Los Banos Rd| Ojo Caliente| NM 87549</t>
  </si>
  <si>
    <t xml:space="preserve">Ojo Caliente| Ojo Caliente</t>
  </si>
  <si>
    <t xml:space="preserve">American, International, Southwestern</t>
  </si>
  <si>
    <t xml:space="preserve">Cev?che Tapas Bar &amp; Restaurant</t>
  </si>
  <si>
    <t xml:space="preserve">Orlando</t>
  </si>
  <si>
    <t xml:space="preserve">125 West Church Street| Orlando| FL 32801</t>
  </si>
  <si>
    <t xml:space="preserve">Church Street District</t>
  </si>
  <si>
    <t xml:space="preserve">Church Street District| Orlando</t>
  </si>
  <si>
    <t xml:space="preserve">Spanish, Tapas</t>
  </si>
  <si>
    <t xml:space="preserve">'Ohana</t>
  </si>
  <si>
    <t xml:space="preserve">1600 Seven Seas Drive| Lake Buena Vista| FL 32830</t>
  </si>
  <si>
    <t xml:space="preserve">Disney World Area</t>
  </si>
  <si>
    <t xml:space="preserve">Disney World Area| Orlando</t>
  </si>
  <si>
    <t xml:space="preserve">Hawaiian</t>
  </si>
  <si>
    <t xml:space="preserve">Earl of Sandwich</t>
  </si>
  <si>
    <t xml:space="preserve">1750 E Buena Vista Drive| Lake Buena Vista| FL 32830</t>
  </si>
  <si>
    <t xml:space="preserve">Disney: Downtown Disney</t>
  </si>
  <si>
    <t xml:space="preserve">Disney: Downtown Disney| Orlando</t>
  </si>
  <si>
    <t xml:space="preserve">American, Sandwich, Salad</t>
  </si>
  <si>
    <t xml:space="preserve">Raglan Road Irish Pub and Restaurant</t>
  </si>
  <si>
    <t xml:space="preserve">1640 E Buena Vista Drive| Lake Buena Vista| FL 32830</t>
  </si>
  <si>
    <t xml:space="preserve">Irish</t>
  </si>
  <si>
    <t xml:space="preserve">Caf? Tu Tu Tango</t>
  </si>
  <si>
    <t xml:space="preserve">8625 International Drive| Orlando| FL 32819</t>
  </si>
  <si>
    <t xml:space="preserve">I-Drive/Universal</t>
  </si>
  <si>
    <t xml:space="preserve">I-Drive/Universal| Orlando</t>
  </si>
  <si>
    <t xml:space="preserve">New American, Tapas</t>
  </si>
  <si>
    <t xml:space="preserve">Texas de Brazil</t>
  </si>
  <si>
    <t xml:space="preserve">5259 International Drive| Orlando| FL 32819</t>
  </si>
  <si>
    <t xml:space="preserve">Brazilian, Steak</t>
  </si>
  <si>
    <t xml:space="preserve">Bahama Breeze Island Grille</t>
  </si>
  <si>
    <t xml:space="preserve">8849 International Drive| Orlando| FL 32819</t>
  </si>
  <si>
    <t xml:space="preserve">Caribbean</t>
  </si>
  <si>
    <t xml:space="preserve">Maggiano's Little Italy</t>
  </si>
  <si>
    <t xml:space="preserve">9101 International Drive|Orlando| FL 32819</t>
  </si>
  <si>
    <t xml:space="preserve">Hawkers Asian Street Fare</t>
  </si>
  <si>
    <t xml:space="preserve">1103 N Mills Avenue| Orlando| FL 32803</t>
  </si>
  <si>
    <t xml:space="preserve">Mills 50</t>
  </si>
  <si>
    <t xml:space="preserve">Mills 50| Orlando</t>
  </si>
  <si>
    <t xml:space="preserve">Asian, Thai</t>
  </si>
  <si>
    <t xml:space="preserve">Tako Cheena by Pom Pom</t>
  </si>
  <si>
    <t xml:space="preserve">932 North Mills Avenue| Orlando| FL 32803</t>
  </si>
  <si>
    <t xml:space="preserve">Asian, Latin American, Vegetarian</t>
  </si>
  <si>
    <t xml:space="preserve">Seasons 52 Fresh Grill</t>
  </si>
  <si>
    <t xml:space="preserve">7700 West Sand Lake Road| Orlando| FL 32819</t>
  </si>
  <si>
    <t xml:space="preserve">Restaurant Row</t>
  </si>
  <si>
    <t xml:space="preserve">Restaurant Row| Orlando</t>
  </si>
  <si>
    <t xml:space="preserve">Hollerbach's Willow Tree Caf?</t>
  </si>
  <si>
    <t xml:space="preserve">205 East 1st Street| Sanford| FL 32771</t>
  </si>
  <si>
    <t xml:space="preserve">Sanford</t>
  </si>
  <si>
    <t xml:space="preserve">Sanford| Orlando</t>
  </si>
  <si>
    <t xml:space="preserve">Pom Pom's Teahouse and Sandwicheria</t>
  </si>
  <si>
    <t xml:space="preserve">67 North Bumby Avenue| Orlando| FL 32803</t>
  </si>
  <si>
    <t xml:space="preserve">The Milk District</t>
  </si>
  <si>
    <t xml:space="preserve">The Milk District| Orlando</t>
  </si>
  <si>
    <t xml:space="preserve">American, Sandwich, Tea</t>
  </si>
  <si>
    <t xml:space="preserve">Yellow Dog Eats</t>
  </si>
  <si>
    <t xml:space="preserve">1236 Hempel Avenue|Gotha| FL 34786</t>
  </si>
  <si>
    <t xml:space="preserve">Windermere</t>
  </si>
  <si>
    <t xml:space="preserve">Windermere| Orlando</t>
  </si>
  <si>
    <t xml:space="preserve">American, BBQ, Sandwich</t>
  </si>
  <si>
    <t xml:space="preserve">Tibby's New Orleans Kitchen</t>
  </si>
  <si>
    <t xml:space="preserve">2203 Aloma Avenue| Winter Park| FL 32792</t>
  </si>
  <si>
    <t xml:space="preserve">Winter Park</t>
  </si>
  <si>
    <t xml:space="preserve">Winter Park| Orlando</t>
  </si>
  <si>
    <t xml:space="preserve">Cajun</t>
  </si>
  <si>
    <t xml:space="preserve">The Coop</t>
  </si>
  <si>
    <t xml:space="preserve">610 W Morse Boulevard| Winter Park| FL 32789</t>
  </si>
  <si>
    <t xml:space="preserve">Southern, Cajun, Soul Food</t>
  </si>
  <si>
    <t xml:space="preserve">Bosphorous Turkish Cuisine</t>
  </si>
  <si>
    <t xml:space="preserve">108 S Park Ave| Winter Park| FL 32789</t>
  </si>
  <si>
    <t xml:space="preserve">Mediterranean, Turkish</t>
  </si>
  <si>
    <t xml:space="preserve">Ethos Vegan Kitchen</t>
  </si>
  <si>
    <t xml:space="preserve">601-B South New York Avenue| Winter Park| FL 32789</t>
  </si>
  <si>
    <t xml:space="preserve">American, Breakfast, Vegetarian</t>
  </si>
  <si>
    <t xml:space="preserve">Hillstone</t>
  </si>
  <si>
    <t xml:space="preserve">215 South Orlando Avenue| Winter Park| FL 32789</t>
  </si>
  <si>
    <t xml:space="preserve">The Ravenous Pig</t>
  </si>
  <si>
    <t xml:space="preserve">565 W Fairbanks Avenue| Winter Park| FL 32789</t>
  </si>
  <si>
    <t xml:space="preserve">Pub Food</t>
  </si>
  <si>
    <t xml:space="preserve">Vivo Bar and Grill</t>
  </si>
  <si>
    <t xml:space="preserve">Palm Cove</t>
  </si>
  <si>
    <t xml:space="preserve">49 Williams Esplanade| Palm Cove| QLD</t>
  </si>
  <si>
    <t xml:space="preserve">Palm Cove| Palm Cove</t>
  </si>
  <si>
    <t xml:space="preserve">Mediterranean, Seafood</t>
  </si>
  <si>
    <t xml:space="preserve">Pier 70</t>
  </si>
  <si>
    <t xml:space="preserve">Paynesville</t>
  </si>
  <si>
    <t xml:space="preserve">70 The Esplanade| Paynesville</t>
  </si>
  <si>
    <t xml:space="preserve">Paynesville| Paynesville</t>
  </si>
  <si>
    <t xml:space="preserve">DiVine</t>
  </si>
  <si>
    <t xml:space="preserve">Penola</t>
  </si>
  <si>
    <t xml:space="preserve">39 Church St| Penola| SA</t>
  </si>
  <si>
    <t xml:space="preserve">Penola| Penola</t>
  </si>
  <si>
    <t xml:space="preserve">Cafe, Coffee and Tea, Sandwich</t>
  </si>
  <si>
    <t xml:space="preserve">Cactus Flower Cafe Navarre</t>
  </si>
  <si>
    <t xml:space="preserve">Pensacola</t>
  </si>
  <si>
    <t xml:space="preserve">8725 Ortega Park Dr| Navarre| FL 32566</t>
  </si>
  <si>
    <t xml:space="preserve">Navarre</t>
  </si>
  <si>
    <t xml:space="preserve">Navarre| Pensacola</t>
  </si>
  <si>
    <t xml:space="preserve">Mexican, Southwestern, Tex-Mex</t>
  </si>
  <si>
    <t xml:space="preserve">McGuire's Irish Pub &amp; Brewery</t>
  </si>
  <si>
    <t xml:space="preserve">600 E Gregory Street| Pensacola| FL 32502</t>
  </si>
  <si>
    <t xml:space="preserve">Pensacola| Pensacola</t>
  </si>
  <si>
    <t xml:space="preserve">Burger, Bar Food, Steak</t>
  </si>
  <si>
    <t xml:space="preserve">New Yorker Deli &amp; Pizzeria</t>
  </si>
  <si>
    <t xml:space="preserve">3001 E Cervantes St| Pensacola| FL 32503</t>
  </si>
  <si>
    <t xml:space="preserve">Tu-Do Vietnamese Restaurant</t>
  </si>
  <si>
    <t xml:space="preserve">7130 N Davis Hwy| Pensacola| FL 32504</t>
  </si>
  <si>
    <t xml:space="preserve">Carrabba's Italian Grill</t>
  </si>
  <si>
    <t xml:space="preserve">311 N 9th Avenue| Pensacola| FL 32502</t>
  </si>
  <si>
    <t xml:space="preserve">Italian, Pizza, Seafood</t>
  </si>
  <si>
    <t xml:space="preserve">Jaco's Bayfront Bar and Grille</t>
  </si>
  <si>
    <t xml:space="preserve">997 South Palafox| Pensacola| FL 32502</t>
  </si>
  <si>
    <t xml:space="preserve">Tapas</t>
  </si>
  <si>
    <t xml:space="preserve">The Tin Cow</t>
  </si>
  <si>
    <t xml:space="preserve">102 S Palafox Pl| Pensacola| FL</t>
  </si>
  <si>
    <t xml:space="preserve">Cactus Flower Cafe</t>
  </si>
  <si>
    <t xml:space="preserve">3425 N 12th Ave| Pensacola| FL 32503</t>
  </si>
  <si>
    <t xml:space="preserve">Latin American, Mexican, Southwestern</t>
  </si>
  <si>
    <t xml:space="preserve">Dharma Blue</t>
  </si>
  <si>
    <t xml:space="preserve">300 S Alcaniz Street| Pensacola| FL 32502</t>
  </si>
  <si>
    <t xml:space="preserve">Global Grill</t>
  </si>
  <si>
    <t xml:space="preserve">27 South Palafox Pl| Pensacola| FL 32501</t>
  </si>
  <si>
    <t xml:space="preserve">European, International, Tapas</t>
  </si>
  <si>
    <t xml:space="preserve">Ichiban</t>
  </si>
  <si>
    <t xml:space="preserve">5555 N Davis Hwy Ste I| Pensacola| FL 32503</t>
  </si>
  <si>
    <t xml:space="preserve">The Fish House</t>
  </si>
  <si>
    <t xml:space="preserve">600 S Barracks St| Pensacola| FL 32502</t>
  </si>
  <si>
    <t xml:space="preserve">American, Seafood, Sushi</t>
  </si>
  <si>
    <t xml:space="preserve">Tuscan Oven</t>
  </si>
  <si>
    <t xml:space="preserve">4801 N 9th Ave| Pensacola| FL 32503</t>
  </si>
  <si>
    <t xml:space="preserve">Flounders Chowder House</t>
  </si>
  <si>
    <t xml:space="preserve">800 Quietwater Beach Rd| Pensacola Beach| FL 32561</t>
  </si>
  <si>
    <t xml:space="preserve">Pensacola Beach</t>
  </si>
  <si>
    <t xml:space="preserve">Pensacola Beach| Pensacola</t>
  </si>
  <si>
    <t xml:space="preserve">Hemingway's Island Grill</t>
  </si>
  <si>
    <t xml:space="preserve">400 Quietwater Beach Rd| Pensacola Beach| FL 32561</t>
  </si>
  <si>
    <t xml:space="preserve">Caribbean, Seafood, Steak</t>
  </si>
  <si>
    <t xml:space="preserve">Native Cafe</t>
  </si>
  <si>
    <t xml:space="preserve">45 A Via De Luna Dr| Pensacola Beach| FL 32561</t>
  </si>
  <si>
    <t xml:space="preserve">Peg Leg Pete's</t>
  </si>
  <si>
    <t xml:space="preserve">1010 Fort Pickens Rd| Pensacola Beach| FL 32561</t>
  </si>
  <si>
    <t xml:space="preserve">Burger, Sandwich, Seafood</t>
  </si>
  <si>
    <t xml:space="preserve">The Grand Marlin</t>
  </si>
  <si>
    <t xml:space="preserve">400 Pensacola Beach Boulevard| Pensacola Beach| FL 32561</t>
  </si>
  <si>
    <t xml:space="preserve">Caribbean, Seafood</t>
  </si>
  <si>
    <t xml:space="preserve">Original Georgios Authentic Greek Food</t>
  </si>
  <si>
    <t xml:space="preserve">13310 Merilla Street| Pensacola| FL 32507</t>
  </si>
  <si>
    <t xml:space="preserve">Perdido Key</t>
  </si>
  <si>
    <t xml:space="preserve">Perdido Key| Pensacola</t>
  </si>
  <si>
    <t xml:space="preserve">Greek</t>
  </si>
  <si>
    <t xml:space="preserve">Fisherman's Corner</t>
  </si>
  <si>
    <t xml:space="preserve">13486 Perdido Key Dr| Pensacola| FL 32507</t>
  </si>
  <si>
    <t xml:space="preserve">Mad Cowes Cafe</t>
  </si>
  <si>
    <t xml:space="preserve">Phillip Island</t>
  </si>
  <si>
    <t xml:space="preserve">4/17 The Esplanade| Cowes| VIC</t>
  </si>
  <si>
    <t xml:space="preserve">Phillip Island| Phillip Island</t>
  </si>
  <si>
    <t xml:space="preserve">Breakfast, Coffee and Tea, Modern Australian</t>
  </si>
  <si>
    <t xml:space="preserve">Rupes Burgers</t>
  </si>
  <si>
    <t xml:space="preserve">Pocatello</t>
  </si>
  <si>
    <t xml:space="preserve">302 NE Main St| Blackfoot| ID 83221</t>
  </si>
  <si>
    <t xml:space="preserve">Blackfoot</t>
  </si>
  <si>
    <t xml:space="preserve">Blackfoot| Pocatello</t>
  </si>
  <si>
    <t xml:space="preserve">Burger, Fast Food</t>
  </si>
  <si>
    <t xml:space="preserve">560 Bullock Street| Pocatello| ID 83202</t>
  </si>
  <si>
    <t xml:space="preserve">Chubbuck</t>
  </si>
  <si>
    <t xml:space="preserve">Chubbuck| Pocatello</t>
  </si>
  <si>
    <t xml:space="preserve">Riverwalk Cafe</t>
  </si>
  <si>
    <t xml:space="preserve">695 E Main St| Lava Hot Springs| ID 83246</t>
  </si>
  <si>
    <t xml:space="preserve">Lava Hot Springs</t>
  </si>
  <si>
    <t xml:space="preserve">Lava Hot Springs| Pocatello</t>
  </si>
  <si>
    <t xml:space="preserve">Royal Hotel</t>
  </si>
  <si>
    <t xml:space="preserve">11 E Main St| Lava Hot Springs| ID 83246</t>
  </si>
  <si>
    <t xml:space="preserve">Buddy's Italian Restaurant</t>
  </si>
  <si>
    <t xml:space="preserve">626 E Lewis St| Pocatello| ID 83201</t>
  </si>
  <si>
    <t xml:space="preserve">Pocatello| Pocatello</t>
  </si>
  <si>
    <t xml:space="preserve">Butterburrs</t>
  </si>
  <si>
    <t xml:space="preserve">917 Yellowstone Avenue| Pocatello| ID 83201</t>
  </si>
  <si>
    <t xml:space="preserve">Chang Garden</t>
  </si>
  <si>
    <t xml:space="preserve">1000 Pocatello Creek Rd Ste W2| Pocatello| ID 83201</t>
  </si>
  <si>
    <t xml:space="preserve">Fifth Street Bagelry</t>
  </si>
  <si>
    <t xml:space="preserve">559 S 5TH Ave| Pocatello| ID 83201</t>
  </si>
  <si>
    <t xml:space="preserve">Goody's Deli</t>
  </si>
  <si>
    <t xml:space="preserve">905 S 5th Ave| Pocatello| ID 83201</t>
  </si>
  <si>
    <t xml:space="preserve">Grecian Key Restaurant</t>
  </si>
  <si>
    <t xml:space="preserve">314 N Main St| Pocatello| ID 83204</t>
  </si>
  <si>
    <t xml:space="preserve">American, Greek</t>
  </si>
  <si>
    <t xml:space="preserve">Outer Limits Fun Zone</t>
  </si>
  <si>
    <t xml:space="preserve">1800 Garrett Way| Pocatello| ID 83201</t>
  </si>
  <si>
    <t xml:space="preserve">Burger, Pizza, Sandwich</t>
  </si>
  <si>
    <t xml:space="preserve">Portneuf Valley Brewing</t>
  </si>
  <si>
    <t xml:space="preserve">615 South 1st Avenue| ID 83201</t>
  </si>
  <si>
    <t xml:space="preserve">American, Pizza</t>
  </si>
  <si>
    <t xml:space="preserve">Sandpiper Restaurant &amp; Lounge</t>
  </si>
  <si>
    <t xml:space="preserve">1400 Bench Rd| Pocatello| ID 83201</t>
  </si>
  <si>
    <t xml:space="preserve">Senor Iguanas</t>
  </si>
  <si>
    <t xml:space="preserve">961 Hiline Rd| Pocatello| ID 83201</t>
  </si>
  <si>
    <t xml:space="preserve">Sushi Family</t>
  </si>
  <si>
    <t xml:space="preserve">415 Yellowstone Ave| Pocatello| ID 83201</t>
  </si>
  <si>
    <t xml:space="preserve">Asian, Sushi, Vegetarian</t>
  </si>
  <si>
    <t xml:space="preserve">Taste of India Nepal</t>
  </si>
  <si>
    <t xml:space="preserve">330 N Main Street| Pocatello| ID 83204</t>
  </si>
  <si>
    <t xml:space="preserve">Indian, International, Vegetarian</t>
  </si>
  <si>
    <t xml:space="preserve">Thai Paradise</t>
  </si>
  <si>
    <t xml:space="preserve">140 S. Main| Pocatello| ID 83204</t>
  </si>
  <si>
    <t xml:space="preserve">Desserts, Thai</t>
  </si>
  <si>
    <t xml:space="preserve">The Bridge</t>
  </si>
  <si>
    <t xml:space="preserve">815 S 1st Street| Pocatello| ID 83201</t>
  </si>
  <si>
    <t xml:space="preserve">New American</t>
  </si>
  <si>
    <t xml:space="preserve">Nosh Mahal</t>
  </si>
  <si>
    <t xml:space="preserve">303 E Alameda Road| ID 83201</t>
  </si>
  <si>
    <t xml:space="preserve">Indian, Persian</t>
  </si>
  <si>
    <t xml:space="preserve">El Herradero</t>
  </si>
  <si>
    <t xml:space="preserve">123 Jefferson Ave| Pocatello| ID 83201</t>
  </si>
  <si>
    <t xml:space="preserve">Barrett Junction Cafe</t>
  </si>
  <si>
    <t xml:space="preserve">Potrero</t>
  </si>
  <si>
    <t xml:space="preserve">1020 Barrett Lake Rd| Dulzura| CA 91917</t>
  </si>
  <si>
    <t xml:space="preserve">Potrero| Potrero</t>
  </si>
  <si>
    <t xml:space="preserve">Blue Point Grill</t>
  </si>
  <si>
    <t xml:space="preserve">Princeton</t>
  </si>
  <si>
    <t xml:space="preserve">258 Nassau St| Princeton| NJ 08542</t>
  </si>
  <si>
    <t xml:space="preserve">Princeton| Princeton</t>
  </si>
  <si>
    <t xml:space="preserve">Giovanni's Shrimp Truck</t>
  </si>
  <si>
    <t xml:space="preserve">Rest of Hawaii</t>
  </si>
  <si>
    <t xml:space="preserve">56-505 Kamehameha Hwy| Kahuku| HI 96731</t>
  </si>
  <si>
    <t xml:space="preserve">Kahuku</t>
  </si>
  <si>
    <t xml:space="preserve">Kahuku| Rest of Hawaii</t>
  </si>
  <si>
    <t xml:space="preserve">Kona Brewing Company</t>
  </si>
  <si>
    <t xml:space="preserve">75-5629 Kuakini Highway| Kailua Kona| HI 96740</t>
  </si>
  <si>
    <t xml:space="preserve">Kailua Kona</t>
  </si>
  <si>
    <t xml:space="preserve">Kailua Kona| Rest of Hawaii</t>
  </si>
  <si>
    <t xml:space="preserve">Leonard's Bakery</t>
  </si>
  <si>
    <t xml:space="preserve">933 Kapahulu Ave| Honolulu| HI 96816</t>
  </si>
  <si>
    <t xml:space="preserve">Kaimuki</t>
  </si>
  <si>
    <t xml:space="preserve">Kaimuki| Rest of Hawaii</t>
  </si>
  <si>
    <t xml:space="preserve">Coconuts Fish Cafe</t>
  </si>
  <si>
    <t xml:space="preserve">1279 S Kihei Road| Kihei| HI 96753</t>
  </si>
  <si>
    <t xml:space="preserve">Kihei</t>
  </si>
  <si>
    <t xml:space="preserve">Kihei| Rest of Hawaii</t>
  </si>
  <si>
    <t xml:space="preserve">Kihei Caffe</t>
  </si>
  <si>
    <t xml:space="preserve">1945 S Kihei Road| Kihei| HI 96753</t>
  </si>
  <si>
    <t xml:space="preserve">American, Hawaiian</t>
  </si>
  <si>
    <t xml:space="preserve">Monkeypod Kitchen by Merriman</t>
  </si>
  <si>
    <t xml:space="preserve">10 Wailea Gateway Place| Unit B-201 Kihei| Hawaii| HI 96753</t>
  </si>
  <si>
    <t xml:space="preserve">Sansei Seafood Restaurant &amp; Sushi Bar</t>
  </si>
  <si>
    <t xml:space="preserve">1881 S Kihei Rd| Kihei| HI 96753</t>
  </si>
  <si>
    <t xml:space="preserve">Japanese, Seafood, Sushi</t>
  </si>
  <si>
    <t xml:space="preserve">Star Noodle</t>
  </si>
  <si>
    <t xml:space="preserve">286 Kupuohi St| Lahaina| HI 96761</t>
  </si>
  <si>
    <t xml:space="preserve">Lahaina</t>
  </si>
  <si>
    <t xml:space="preserve">Lahaina| Rest of Hawaii</t>
  </si>
  <si>
    <t xml:space="preserve">Aloha Mixed Plate</t>
  </si>
  <si>
    <t xml:space="preserve">1285 Front St| Lahaina| HI 96761</t>
  </si>
  <si>
    <t xml:space="preserve">Asian, Breakfast, Hawaiian</t>
  </si>
  <si>
    <t xml:space="preserve">Gazebo</t>
  </si>
  <si>
    <t xml:space="preserve">5315 Lower Honoapiilani Rd| Lahaina| HI 96761</t>
  </si>
  <si>
    <t xml:space="preserve">Hula Grill</t>
  </si>
  <si>
    <t xml:space="preserve">2435 Kaanapali Pkwy| Lahaina| HI 96761</t>
  </si>
  <si>
    <t xml:space="preserve">Hawaiian, Seafood, Steak</t>
  </si>
  <si>
    <t xml:space="preserve">Kimo's</t>
  </si>
  <si>
    <t xml:space="preserve">845 Front St| Lahaina| HI 96761</t>
  </si>
  <si>
    <t xml:space="preserve">Mama's Fish House</t>
  </si>
  <si>
    <t xml:space="preserve">799 Poho Pl| Paia| HI 96779</t>
  </si>
  <si>
    <t xml:space="preserve">Paia</t>
  </si>
  <si>
    <t xml:space="preserve">Paia| Rest of Hawaii</t>
  </si>
  <si>
    <t xml:space="preserve">Hawaiian, Seafood</t>
  </si>
  <si>
    <t xml:space="preserve">Marukame Udon</t>
  </si>
  <si>
    <t xml:space="preserve">2310 Kuhio Avenue| Honolulu| HI 96815</t>
  </si>
  <si>
    <t xml:space="preserve">Waikiki</t>
  </si>
  <si>
    <t xml:space="preserve">Waikiki| Rest of Hawaii</t>
  </si>
  <si>
    <t xml:space="preserve">Yard House</t>
  </si>
  <si>
    <t xml:space="preserve">226 Lewers St| Honolulu| HI 96815</t>
  </si>
  <si>
    <t xml:space="preserve">American, Asian, Burger</t>
  </si>
  <si>
    <t xml:space="preserve">Lulu's Waikiki</t>
  </si>
  <si>
    <t xml:space="preserve">2586 Kalakaua Ave| Honolulu| HI 96815</t>
  </si>
  <si>
    <t xml:space="preserve">Duke's Waikiki</t>
  </si>
  <si>
    <t xml:space="preserve">2335 Kalakaua Ave| Honolulu| HI 96815</t>
  </si>
  <si>
    <t xml:space="preserve">Eggs 'n Things</t>
  </si>
  <si>
    <t xml:space="preserve">343 Saratoga Road| Honolulu| HI 96815</t>
  </si>
  <si>
    <t xml:space="preserve">Roy's</t>
  </si>
  <si>
    <t xml:space="preserve">Asian, European, Seafood</t>
  </si>
  <si>
    <t xml:space="preserve">Wailana Coffee House</t>
  </si>
  <si>
    <t xml:space="preserve">1860 Ala Moana Blvd| Honolulu| HI 96815</t>
  </si>
  <si>
    <t xml:space="preserve">American, Breakfast, Hawaiian</t>
  </si>
  <si>
    <t xml:space="preserve">The Lady &amp; Sons</t>
  </si>
  <si>
    <t xml:space="preserve">Savannah</t>
  </si>
  <si>
    <t xml:space="preserve">102 W Congress St| Savannah| GA 31401</t>
  </si>
  <si>
    <t xml:space="preserve">Savannah| Savannah</t>
  </si>
  <si>
    <t xml:space="preserve">Green Truck Pub</t>
  </si>
  <si>
    <t xml:space="preserve">2430 Habersham Street| Savannah| GA 31401</t>
  </si>
  <si>
    <t xml:space="preserve">Leopold's Ice Cream</t>
  </si>
  <si>
    <t xml:space="preserve">212 E Broughton Street| Savannah| GA 31401</t>
  </si>
  <si>
    <t xml:space="preserve">Desserts, Sandwich, Ice Cream</t>
  </si>
  <si>
    <t xml:space="preserve">Mrs. Wilkes' Dining Room</t>
  </si>
  <si>
    <t xml:space="preserve">107 W Jones St| Savannah| GA 31401</t>
  </si>
  <si>
    <t xml:space="preserve">Zunzi's</t>
  </si>
  <si>
    <t xml:space="preserve">108 E York Street| Savannah| GA 31401</t>
  </si>
  <si>
    <t xml:space="preserve">International, Mediterranean, Sandwich</t>
  </si>
  <si>
    <t xml:space="preserve">Moon River Brewing Company</t>
  </si>
  <si>
    <t xml:space="preserve">21 W Bay St| Savannah| GA 31401</t>
  </si>
  <si>
    <t xml:space="preserve">American, Bar Food, Sandwich</t>
  </si>
  <si>
    <t xml:space="preserve">Pirates' House Restaurant</t>
  </si>
  <si>
    <t xml:space="preserve">20 E Broad St| Savannah| GA 31401</t>
  </si>
  <si>
    <t xml:space="preserve">B. Matthew's Eatery</t>
  </si>
  <si>
    <t xml:space="preserve">325 E Bay St| Savannah| GA 31401</t>
  </si>
  <si>
    <t xml:space="preserve">Crystal Beer Parlor</t>
  </si>
  <si>
    <t xml:space="preserve">301 W Jones St| Savannah| GA 31401</t>
  </si>
  <si>
    <t xml:space="preserve">Goose Feathers Cafe and Bakery</t>
  </si>
  <si>
    <t xml:space="preserve">39 Barnard St| Savannah| GA 31401</t>
  </si>
  <si>
    <t xml:space="preserve">Breakfast, Vegetarian</t>
  </si>
  <si>
    <t xml:space="preserve">Henry's</t>
  </si>
  <si>
    <t xml:space="preserve">28 Drayton St| Savannah| GA 31401</t>
  </si>
  <si>
    <t xml:space="preserve">Huey's On The River</t>
  </si>
  <si>
    <t xml:space="preserve">115 E River St| Savannah| GA 31401</t>
  </si>
  <si>
    <t xml:space="preserve">Breakfast, Cajun</t>
  </si>
  <si>
    <t xml:space="preserve">J. Christopher's</t>
  </si>
  <si>
    <t xml:space="preserve">122 E. Liberty| Savannah| GA 31401</t>
  </si>
  <si>
    <t xml:space="preserve">Breakfast, Diner, Sandwich</t>
  </si>
  <si>
    <t xml:space="preserve">Lulu's Chocolate Bar</t>
  </si>
  <si>
    <t xml:space="preserve">42 MLK Jr. Blvd| Savannah| GA 31401</t>
  </si>
  <si>
    <t xml:space="preserve">Coffee and Tea, Desserts</t>
  </si>
  <si>
    <t xml:space="preserve">Rocks on the River</t>
  </si>
  <si>
    <t xml:space="preserve">102 West Bay St.| Savannah| GA 31401</t>
  </si>
  <si>
    <t xml:space="preserve">Pizza, Seafood, Steak</t>
  </si>
  <si>
    <t xml:space="preserve">SOHO South Cafe</t>
  </si>
  <si>
    <t xml:space="preserve">12 W Liberty St| Savannah| GA 31401</t>
  </si>
  <si>
    <t xml:space="preserve">Cafe, Sandwich, Southern</t>
  </si>
  <si>
    <t xml:space="preserve">The Olde Pink House</t>
  </si>
  <si>
    <t xml:space="preserve">23 Abercorn St| Savannah| GA 31401</t>
  </si>
  <si>
    <t xml:space="preserve">American, Seafood, Southern</t>
  </si>
  <si>
    <t xml:space="preserve">Vic's On The River</t>
  </si>
  <si>
    <t xml:space="preserve">26 E Bay St| Savannah| GA 31401</t>
  </si>
  <si>
    <t xml:space="preserve">The Crab Shack</t>
  </si>
  <si>
    <t xml:space="preserve">40 Estill Hammock Rd| Tybee Island| GA 31328</t>
  </si>
  <si>
    <t xml:space="preserve">Tybee Island</t>
  </si>
  <si>
    <t xml:space="preserve">Tybee Island| Savannah</t>
  </si>
  <si>
    <t xml:space="preserve">Tybee Island Social Club</t>
  </si>
  <si>
    <t xml:space="preserve">1311 Butler Ave| Tybee Island| GA 31328</t>
  </si>
  <si>
    <t xml:space="preserve">Sky On 57</t>
  </si>
  <si>
    <t xml:space="preserve">Singapore</t>
  </si>
  <si>
    <t xml:space="preserve">10 Bayfront Avenue| 57 Marina Bay Sands 018956</t>
  </si>
  <si>
    <t xml:space="preserve">Bayfront Avenue| Downtown Core</t>
  </si>
  <si>
    <t xml:space="preserve">Bayfront Avenue| Downtown Core| Singapore</t>
  </si>
  <si>
    <t xml:space="preserve">Chinese, Continental, Singaporean</t>
  </si>
  <si>
    <t xml:space="preserve">Cut By Wolfgang Puck</t>
  </si>
  <si>
    <t xml:space="preserve">2 Bayfront Avenue| B1-71 Marina Bay Sands 018972</t>
  </si>
  <si>
    <t xml:space="preserve">Bayfront Subzone| Downtown Core</t>
  </si>
  <si>
    <t xml:space="preserve">Bayfront Subzone| Downtown Core| Singapore</t>
  </si>
  <si>
    <t xml:space="preserve">Restaurant Andre</t>
  </si>
  <si>
    <t xml:space="preserve">41 Bukit Pasoh Road 089855</t>
  </si>
  <si>
    <t xml:space="preserve">Cantonment Road| Outram</t>
  </si>
  <si>
    <t xml:space="preserve">Cantonment Road| Outram| Singapore</t>
  </si>
  <si>
    <t xml:space="preserve">French, Mediterranean, European</t>
  </si>
  <si>
    <t xml:space="preserve">Potato Head Folk</t>
  </si>
  <si>
    <t xml:space="preserve">36 Keong Saik Road 089143</t>
  </si>
  <si>
    <t xml:space="preserve">Chinatown| Outram</t>
  </si>
  <si>
    <t xml:space="preserve">Chinatown| Outram| Singapore</t>
  </si>
  <si>
    <t xml:space="preserve">Jaan</t>
  </si>
  <si>
    <t xml:space="preserve">2 Stamford Road| Level 70 Equinox Complex 178882</t>
  </si>
  <si>
    <t xml:space="preserve">City Hall| Downtown Core</t>
  </si>
  <si>
    <t xml:space="preserve">City Hall| Downtown Core| Singapore</t>
  </si>
  <si>
    <t xml:space="preserve">Rhubarb Le Restaurant</t>
  </si>
  <si>
    <t xml:space="preserve">3 Duxton Hill| Duxton 089589</t>
  </si>
  <si>
    <t xml:space="preserve">Duxton Hill| Outram</t>
  </si>
  <si>
    <t xml:space="preserve">Duxton Hill| Outram| Singapore</t>
  </si>
  <si>
    <t xml:space="preserve">Al'frank Cookies</t>
  </si>
  <si>
    <t xml:space="preserve">12 Haji Lane 189205</t>
  </si>
  <si>
    <t xml:space="preserve">Haji Lane| Rochor</t>
  </si>
  <si>
    <t xml:space="preserve">Haji Lane| Rochor| Singapore</t>
  </si>
  <si>
    <t xml:space="preserve">Fratini La Trattoria</t>
  </si>
  <si>
    <t xml:space="preserve">10 Greenwood Avenue| Hillcrest Park 289201</t>
  </si>
  <si>
    <t xml:space="preserve">Hillcrest| Bukit Timah</t>
  </si>
  <si>
    <t xml:space="preserve">Hillcrest| Bukit Timah| Singapore</t>
  </si>
  <si>
    <t xml:space="preserve">Boufe Boutique Cafe</t>
  </si>
  <si>
    <t xml:space="preserve">308 Tanglin Road|Phoenix Park #01-01  247974</t>
  </si>
  <si>
    <t xml:space="preserve">Kay Siang Road| Tanglin</t>
  </si>
  <si>
    <t xml:space="preserve">Kay Siang Road| Tanglin| Singapore</t>
  </si>
  <si>
    <t xml:space="preserve">Italian, French, Bakery, Cafe</t>
  </si>
  <si>
    <t xml:space="preserve">The Refinery Singapore</t>
  </si>
  <si>
    <t xml:space="preserve">115 King George Avenue| #01-02 Ann Chuan Industrial Building 208561</t>
  </si>
  <si>
    <t xml:space="preserve">Lavender| Kallang</t>
  </si>
  <si>
    <t xml:space="preserve">Lavender| Kallang| Singapore</t>
  </si>
  <si>
    <t xml:space="preserve">American, Japanese, Singaporean</t>
  </si>
  <si>
    <t xml:space="preserve">Chye Seng Huat Hardware</t>
  </si>
  <si>
    <t xml:space="preserve">150 Tyrwhitt Road 207563</t>
  </si>
  <si>
    <t xml:space="preserve">Makansutra Gluttons Bay</t>
  </si>
  <si>
    <t xml:space="preserve">803 Raffles Avenue| #01-15 Esplanade Mall 039802</t>
  </si>
  <si>
    <t xml:space="preserve">Marina Centre| Downtown Core</t>
  </si>
  <si>
    <t xml:space="preserve">Marina Centre| Downtown Core| Singapore</t>
  </si>
  <si>
    <t xml:space="preserve">Singaporean, Chinese, Seafood, Malay, Indian</t>
  </si>
  <si>
    <t xml:space="preserve">Colony</t>
  </si>
  <si>
    <t xml:space="preserve">7 Raffles Avenue| Ritz-carlton Millenia Singapore 039799</t>
  </si>
  <si>
    <t xml:space="preserve">Asian, Continental, Seafood</t>
  </si>
  <si>
    <t xml:space="preserve">Summer Pavilion</t>
  </si>
  <si>
    <t xml:space="preserve">The Ritz-Carlton| 7 Raffles Avenue|  Millenia Singapore|  039799</t>
  </si>
  <si>
    <t xml:space="preserve">Chinese, Seafood, Cantonese, Dim Sum</t>
  </si>
  <si>
    <t xml:space="preserve">The Lokal</t>
  </si>
  <si>
    <t xml:space="preserve">136 Neil Road 088865</t>
  </si>
  <si>
    <t xml:space="preserve">Neil Road| Outram</t>
  </si>
  <si>
    <t xml:space="preserve">Neil Road| Outram| Singapore</t>
  </si>
  <si>
    <t xml:space="preserve">Singaporean, Australian, German</t>
  </si>
  <si>
    <t xml:space="preserve">I Am</t>
  </si>
  <si>
    <t xml:space="preserve">674 North Bridge Road| #01-01 Haji Lane 188804</t>
  </si>
  <si>
    <t xml:space="preserve">North Bridge Road| Rochor</t>
  </si>
  <si>
    <t xml:space="preserve">North Bridge Road| Rochor| Singapore</t>
  </si>
  <si>
    <t xml:space="preserve">Western, Fusion, Fast Food</t>
  </si>
  <si>
    <t xml:space="preserve">Super Loco</t>
  </si>
  <si>
    <t xml:space="preserve">The Quayside60 Roberston Quay #01-13 238252</t>
  </si>
  <si>
    <t xml:space="preserve">Robertson Quay| Singapore River</t>
  </si>
  <si>
    <t xml:space="preserve">Robertson Quay| Singapore River| Singapore</t>
  </si>
  <si>
    <t xml:space="preserve">American, Mexican</t>
  </si>
  <si>
    <t xml:space="preserve">Artistry</t>
  </si>
  <si>
    <t xml:space="preserve">17 Jalan Pinang 199149</t>
  </si>
  <si>
    <t xml:space="preserve">Sungai Pinang| Rochor</t>
  </si>
  <si>
    <t xml:space="preserve">Sungai Pinang| Rochor| Singapore</t>
  </si>
  <si>
    <t xml:space="preserve">American, Bakery, European, Burger, Fusion</t>
  </si>
  <si>
    <t xml:space="preserve">Bitters &amp; Love</t>
  </si>
  <si>
    <t xml:space="preserve">118 Telok Ayer Street 068587</t>
  </si>
  <si>
    <t xml:space="preserve">Telok Ayer Street| Outram</t>
  </si>
  <si>
    <t xml:space="preserve">Telok Ayer Street| Outram| Singapore</t>
  </si>
  <si>
    <t xml:space="preserve">Finger Food</t>
  </si>
  <si>
    <t xml:space="preserve">Artichoke Cafe</t>
  </si>
  <si>
    <t xml:space="preserve">161 Middle Road| Sculpture Square 188978</t>
  </si>
  <si>
    <t xml:space="preserve">Victoria| Rochor</t>
  </si>
  <si>
    <t xml:space="preserve">Victoria| Rochor| Singapore</t>
  </si>
  <si>
    <t xml:space="preserve">Cafe, Spanish, Turkish, Greek</t>
  </si>
  <si>
    <t xml:space="preserve">Archie's Waeside</t>
  </si>
  <si>
    <t xml:space="preserve">Sioux City</t>
  </si>
  <si>
    <t xml:space="preserve">224 4th Ave NE| Le Mars| IA 51031</t>
  </si>
  <si>
    <t xml:space="preserve">Le Mars</t>
  </si>
  <si>
    <t xml:space="preserve">Le Mars| Sioux City</t>
  </si>
  <si>
    <t xml:space="preserve">Burger, Seafood, Steak</t>
  </si>
  <si>
    <t xml:space="preserve">Bob Roe's Pizza</t>
  </si>
  <si>
    <t xml:space="preserve">2320 Transit Ave| Sioux City| IA 51106</t>
  </si>
  <si>
    <t xml:space="preserve">Sioux City| Sioux City</t>
  </si>
  <si>
    <t xml:space="preserve">Da Kao Restaurant</t>
  </si>
  <si>
    <t xml:space="preserve">800 W 7th St| Sioux City| IA 51103</t>
  </si>
  <si>
    <t xml:space="preserve">Asian, Vegetarian, Vietnamese</t>
  </si>
  <si>
    <t xml:space="preserve">Famous Dave's</t>
  </si>
  <si>
    <t xml:space="preserve">201 Pierce St| Sioux City| IA 51101</t>
  </si>
  <si>
    <t xml:space="preserve">Fuji Bay Japanese Restaurant</t>
  </si>
  <si>
    <t xml:space="preserve">513 6th St| Sioux City| IA 51101</t>
  </si>
  <si>
    <t xml:space="preserve">4229 S Lakeport St| Sioux City| IA 51106</t>
  </si>
  <si>
    <t xml:space="preserve">Hunan Palace</t>
  </si>
  <si>
    <t xml:space="preserve">3523 Singing Hills Blvd| Sioux City| IA 51106</t>
  </si>
  <si>
    <t xml:space="preserve">Jerry's Pizza</t>
  </si>
  <si>
    <t xml:space="preserve">1417 Morningside Ave| Sioux City| IA 51106</t>
  </si>
  <si>
    <t xml:space="preserve">Jim's Burgers</t>
  </si>
  <si>
    <t xml:space="preserve">800 Pierce St| Sioux City| IA 51101</t>
  </si>
  <si>
    <t xml:space="preserve">Johnnie Mars</t>
  </si>
  <si>
    <t xml:space="preserve">2401 5th St| Sioux City| IA 51101</t>
  </si>
  <si>
    <t xml:space="preserve">American, Desserts, Diner</t>
  </si>
  <si>
    <t xml:space="preserve">Miles Inn</t>
  </si>
  <si>
    <t xml:space="preserve">2622 Leech Ave| Sioux City| IA 51106</t>
  </si>
  <si>
    <t xml:space="preserve">Milwaukee Wiener House</t>
  </si>
  <si>
    <t xml:space="preserve">301 Douglas St| Sioux City| IA 51101</t>
  </si>
  <si>
    <t xml:space="preserve">American, Fast Food</t>
  </si>
  <si>
    <t xml:space="preserve">Minerva's Food &amp; Cocktails</t>
  </si>
  <si>
    <t xml:space="preserve">2945 Hamilton Blvd| Sioux City| IA 51104</t>
  </si>
  <si>
    <t xml:space="preserve">Monterrey Mexican Restaurant</t>
  </si>
  <si>
    <t xml:space="preserve">3138 Singing Hills Blvd| Sioux City| IA 51106</t>
  </si>
  <si>
    <t xml:space="preserve">Rebos</t>
  </si>
  <si>
    <t xml:space="preserve">1107 4th St| Sioux City| IA 51101</t>
  </si>
  <si>
    <t xml:space="preserve">Caribbean, Mexican, Cajun</t>
  </si>
  <si>
    <t xml:space="preserve">Tokyo Japanese Steakhouse &amp; Sushi Bar</t>
  </si>
  <si>
    <t xml:space="preserve">4567 Southern Hills Drive| Sioux City| IA 51106</t>
  </si>
  <si>
    <t xml:space="preserve">Diamond Thai Cuisine</t>
  </si>
  <si>
    <t xml:space="preserve">515 W 7th St| Sioux City| IA 51103</t>
  </si>
  <si>
    <t xml:space="preserve">Asian, Thai, Vegetarian</t>
  </si>
  <si>
    <t xml:space="preserve">El Fredo Pizza</t>
  </si>
  <si>
    <t xml:space="preserve">523 W 19th St| Sioux City| IA 51103</t>
  </si>
  <si>
    <t xml:space="preserve">Trattoria Fresco</t>
  </si>
  <si>
    <t xml:space="preserve">416 Jackson St.| Sioux City| IA 51101</t>
  </si>
  <si>
    <t xml:space="preserve">Kahill's Steak-Fish Chophouse</t>
  </si>
  <si>
    <t xml:space="preserve">385 E 4th St| South Sioux City| IA 68776</t>
  </si>
  <si>
    <t xml:space="preserve">South Sioux City</t>
  </si>
  <si>
    <t xml:space="preserve">South Sioux City| Sioux City</t>
  </si>
  <si>
    <t xml:space="preserve">Rumba Island Bar &amp; Grill</t>
  </si>
  <si>
    <t xml:space="preserve">Tampa Bay</t>
  </si>
  <si>
    <t xml:space="preserve">1800 Gulf To Bay Blvd| Clearwater| FL 33765</t>
  </si>
  <si>
    <t xml:space="preserve">Clearwater</t>
  </si>
  <si>
    <t xml:space="preserve">Clearwater| Tampa Bay</t>
  </si>
  <si>
    <t xml:space="preserve">BBQ, Caribbean, Seafood</t>
  </si>
  <si>
    <t xml:space="preserve">Red Mesa Cantina</t>
  </si>
  <si>
    <t xml:space="preserve">128 3rd St S| St Petersburg| FL 33701</t>
  </si>
  <si>
    <t xml:space="preserve">Downtown St Petersburg</t>
  </si>
  <si>
    <t xml:space="preserve">Downtown St Petersburg| Tampa Bay</t>
  </si>
  <si>
    <t xml:space="preserve">BellaBrava</t>
  </si>
  <si>
    <t xml:space="preserve">204 Beach Drive Northeast| St Petersburg| FL 33701</t>
  </si>
  <si>
    <t xml:space="preserve">American, Italian, Seafood</t>
  </si>
  <si>
    <t xml:space="preserve">Ceviche Tapas Bar &amp; Restaurant</t>
  </si>
  <si>
    <t xml:space="preserve">10 Beach Dr| St Petersburg| FL 33701</t>
  </si>
  <si>
    <t xml:space="preserve">The Moon Under Water</t>
  </si>
  <si>
    <t xml:space="preserve">332 Beach Dr NE| St Petersburg| FL 33701</t>
  </si>
  <si>
    <t xml:space="preserve">British, Bar Food, Sandwich</t>
  </si>
  <si>
    <t xml:space="preserve">Bern's Steak House</t>
  </si>
  <si>
    <t xml:space="preserve">1208 S Howard Ave| Tampa| FL 33606</t>
  </si>
  <si>
    <t xml:space="preserve">Hyde Park</t>
  </si>
  <si>
    <t xml:space="preserve">Hyde Park| Tampa Bay</t>
  </si>
  <si>
    <t xml:space="preserve">American, Desserts, Steak</t>
  </si>
  <si>
    <t xml:space="preserve">Boca Kitchen Bar Market</t>
  </si>
  <si>
    <t xml:space="preserve">901 W. Platt St.| Tampa| FL 33606</t>
  </si>
  <si>
    <t xml:space="preserve">Edison: Food+Drink Lab</t>
  </si>
  <si>
    <t xml:space="preserve">912 W Kennedy Blvd| Tampa| FL 33606</t>
  </si>
  <si>
    <t xml:space="preserve">2500 W Azeele St| Tampa| FL 33609</t>
  </si>
  <si>
    <t xml:space="preserve">Breakfast, Spanish, Tapas</t>
  </si>
  <si>
    <t xml:space="preserve">Daily Eats</t>
  </si>
  <si>
    <t xml:space="preserve">901 S Howard Avenue| Tampa| FL 33606</t>
  </si>
  <si>
    <t xml:space="preserve">Salt Rock Grill</t>
  </si>
  <si>
    <t xml:space="preserve">19325 Gulf Blvd| Indian Shores| FL 33785</t>
  </si>
  <si>
    <t xml:space="preserve">Indian Rocks/Indian Shores</t>
  </si>
  <si>
    <t xml:space="preserve">Indian Rocks/Indian Shores| Tampa Bay</t>
  </si>
  <si>
    <t xml:space="preserve">Mazzaro's Italian Market</t>
  </si>
  <si>
    <t xml:space="preserve">2909 22nd Ave N| St Petersburg| FL 33713</t>
  </si>
  <si>
    <t xml:space="preserve">Kenwood</t>
  </si>
  <si>
    <t xml:space="preserve">Kenwood| Tampa Bay</t>
  </si>
  <si>
    <t xml:space="preserve">Italian, Deli</t>
  </si>
  <si>
    <t xml:space="preserve">Conch Republic Grill</t>
  </si>
  <si>
    <t xml:space="preserve">16699 Gulf Blvd| North Redington Beach| FL 33708</t>
  </si>
  <si>
    <t xml:space="preserve">Madeira Beach/Redington Beach</t>
  </si>
  <si>
    <t xml:space="preserve">Madeira Beach/Redington Beach| Tampa Bay</t>
  </si>
  <si>
    <t xml:space="preserve">Sandwich, Seafood, Steak</t>
  </si>
  <si>
    <t xml:space="preserve">Mr. Dunderbak's Biergarten and Marketplatz</t>
  </si>
  <si>
    <t xml:space="preserve">14929 Bruce B Downs Blvd| Tampa| FL 33612</t>
  </si>
  <si>
    <t xml:space="preserve">New Tampa</t>
  </si>
  <si>
    <t xml:space="preserve">New Tampa| Tampa Bay</t>
  </si>
  <si>
    <t xml:space="preserve">European, German</t>
  </si>
  <si>
    <t xml:space="preserve">Red Mesa Restaurant</t>
  </si>
  <si>
    <t xml:space="preserve">4912 4th St N| St Petersburg| FL 33703</t>
  </si>
  <si>
    <t xml:space="preserve">Northeast St Petersburg</t>
  </si>
  <si>
    <t xml:space="preserve">Northeast St Petersburg| Tampa Bay</t>
  </si>
  <si>
    <t xml:space="preserve">Breakfast, Mexican</t>
  </si>
  <si>
    <t xml:space="preserve">Datz</t>
  </si>
  <si>
    <t xml:space="preserve">2616 S Macdill Avenue| Tampa| FL 33629</t>
  </si>
  <si>
    <t xml:space="preserve">Palma Ceia</t>
  </si>
  <si>
    <t xml:space="preserve">Palma Ceia| Tampa Bay</t>
  </si>
  <si>
    <t xml:space="preserve">Desserts, Bar Food</t>
  </si>
  <si>
    <t xml:space="preserve">Ella's Americana Folk Art Cafe</t>
  </si>
  <si>
    <t xml:space="preserve">5119 N Nebraska Ave| Tampa| FL 33603</t>
  </si>
  <si>
    <t xml:space="preserve">Seminole Heights</t>
  </si>
  <si>
    <t xml:space="preserve">Seminole Heights| Tampa Bay</t>
  </si>
  <si>
    <t xml:space="preserve">International, Italian, Southern</t>
  </si>
  <si>
    <t xml:space="preserve">Taco Bus</t>
  </si>
  <si>
    <t xml:space="preserve">913 E Hillsborough Ave| Tampa| FL 33604</t>
  </si>
  <si>
    <t xml:space="preserve">Mexican, Vegetarian</t>
  </si>
  <si>
    <t xml:space="preserve">The Refinery</t>
  </si>
  <si>
    <t xml:space="preserve">5137 N. Florida Ave.| Tampa| FL 33603</t>
  </si>
  <si>
    <t xml:space="preserve">Seafood, Steak</t>
  </si>
  <si>
    <t xml:space="preserve">Columbia Restaurant</t>
  </si>
  <si>
    <t xml:space="preserve">2117 E 7th Ave| Tampa| FL 33605</t>
  </si>
  <si>
    <t xml:space="preserve">Ybor City</t>
  </si>
  <si>
    <t xml:space="preserve">Ybor City| Tampa Bay</t>
  </si>
  <si>
    <t xml:space="preserve">Cuban, Spanish</t>
  </si>
  <si>
    <t xml:space="preserve">1918 Bistro &amp; Grill</t>
  </si>
  <si>
    <t xml:space="preserve">Tanunda</t>
  </si>
  <si>
    <t xml:space="preserve">94 Murray St| Tanunda| SA</t>
  </si>
  <si>
    <t xml:space="preserve">Tanunda| Tanunda</t>
  </si>
  <si>
    <t xml:space="preserve">Modern Australian, Australian</t>
  </si>
  <si>
    <t xml:space="preserve">Pig and Whistle</t>
  </si>
  <si>
    <t xml:space="preserve">Trentham East</t>
  </si>
  <si>
    <t xml:space="preserve">Pearsons Rd| Trentham East| VIC</t>
  </si>
  <si>
    <t xml:space="preserve">Trentham East| Trentham East</t>
  </si>
  <si>
    <t xml:space="preserve">Australian</t>
  </si>
  <si>
    <t xml:space="preserve">Buffalo Wild Wings</t>
  </si>
  <si>
    <t xml:space="preserve">Valdosta</t>
  </si>
  <si>
    <t xml:space="preserve">1553 Baytree Rd.| Valdosta| GA 31602</t>
  </si>
  <si>
    <t xml:space="preserve">Valdosta| Valdosta</t>
  </si>
  <si>
    <t xml:space="preserve">El Toreo Mexican Restaurant</t>
  </si>
  <si>
    <t xml:space="preserve">1713 Gornto Rd| Valdosta| GA 31601</t>
  </si>
  <si>
    <t xml:space="preserve">306 North Restaurant</t>
  </si>
  <si>
    <t xml:space="preserve">306 N Patterson St| Valdosta| GA 31601</t>
  </si>
  <si>
    <t xml:space="preserve">Seafood, Southern</t>
  </si>
  <si>
    <t xml:space="preserve">Austins Cattle Co</t>
  </si>
  <si>
    <t xml:space="preserve">2101 W Hill Ave| Valdosta| GA 31601</t>
  </si>
  <si>
    <t xml:space="preserve">Beijing Cafe</t>
  </si>
  <si>
    <t xml:space="preserve">1715 C Norman Drive| Valdosta| GA 31601</t>
  </si>
  <si>
    <t xml:space="preserve">Asian, Chinese, Thai</t>
  </si>
  <si>
    <t xml:space="preserve">Bleu Cafe</t>
  </si>
  <si>
    <t xml:space="preserve">125 N Patterson St| Valdosta| GA 31601</t>
  </si>
  <si>
    <t xml:space="preserve">Bleu Pub</t>
  </si>
  <si>
    <t xml:space="preserve">116 W Hill Ave| Valdosta| GA 31601</t>
  </si>
  <si>
    <t xml:space="preserve">Burger, Bar Food, Vegetarian</t>
  </si>
  <si>
    <t xml:space="preserve">Bubba Jax Crab Shack</t>
  </si>
  <si>
    <t xml:space="preserve">1700 W Hill Ave| Valdosta| GA 31601</t>
  </si>
  <si>
    <t xml:space="preserve">Fast Food, Seafood</t>
  </si>
  <si>
    <t xml:space="preserve">Cheddar's Scratch Kitchen</t>
  </si>
  <si>
    <t xml:space="preserve">270 Norman Drive| Valdosta| GA 31601</t>
  </si>
  <si>
    <t xml:space="preserve">El Cazador</t>
  </si>
  <si>
    <t xml:space="preserve">1600 N. Ashley St.| Valdosta| GA 31602</t>
  </si>
  <si>
    <t xml:space="preserve">Friends Grille and Bar</t>
  </si>
  <si>
    <t xml:space="preserve">3338-B Country Club Rd| GA 31605</t>
  </si>
  <si>
    <t xml:space="preserve">Giulios Greek &amp; Italian Restaurant</t>
  </si>
  <si>
    <t xml:space="preserve">105 E Ann St| Valdosta| GA 31601</t>
  </si>
  <si>
    <t xml:space="preserve">Greek, Italian</t>
  </si>
  <si>
    <t xml:space="preserve">La Jalisco Supermercato</t>
  </si>
  <si>
    <t xml:space="preserve">1300 N. Ashley St.| Valdosta| GA 31601</t>
  </si>
  <si>
    <t xml:space="preserve">Masato Japanese</t>
  </si>
  <si>
    <t xml:space="preserve">1337 Baytree Rd| Valdosta| GA 31602</t>
  </si>
  <si>
    <t xml:space="preserve">Mom &amp; Dad's Italian Restaurant</t>
  </si>
  <si>
    <t xml:space="preserve">4143 N Valdosta Rd| Valdosta| GA 31602</t>
  </si>
  <si>
    <t xml:space="preserve">Mori's Japanese Steakhouse &amp; Sushi Bar</t>
  </si>
  <si>
    <t xml:space="preserve">1709 Norman Dr| Valdosta| GA 31601</t>
  </si>
  <si>
    <t xml:space="preserve">Passage 2 India</t>
  </si>
  <si>
    <t xml:space="preserve">2910 N Ashley St Ste E| Valdosta| GA 31602</t>
  </si>
  <si>
    <t xml:space="preserve">Indian, Middle Eastern</t>
  </si>
  <si>
    <t xml:space="preserve">Rodeo Mexican Restaurant</t>
  </si>
  <si>
    <t xml:space="preserve">2801 N Ashley St| Valdosta| GA 31602</t>
  </si>
  <si>
    <t xml:space="preserve">Steel Magnolias</t>
  </si>
  <si>
    <t xml:space="preserve">132 N. Patterson St| Valdosta| GA 31601</t>
  </si>
  <si>
    <t xml:space="preserve">Smok'n Pig B-B-Q</t>
  </si>
  <si>
    <t xml:space="preserve">4228 N Valdosta Rd| Valdosta| GA 31602</t>
  </si>
  <si>
    <t xml:space="preserve">Blue House Cafe</t>
  </si>
  <si>
    <t xml:space="preserve">Vernonia</t>
  </si>
  <si>
    <t xml:space="preserve">919 Bridge St| Vernonia| OR 97064</t>
  </si>
  <si>
    <t xml:space="preserve">Vernonia| Vernonia</t>
  </si>
  <si>
    <t xml:space="preserve">Coffee and Tea, Mediterranean</t>
  </si>
  <si>
    <t xml:space="preserve">Anchorage Cafe Restaurant Wine Bar</t>
  </si>
  <si>
    <t xml:space="preserve">Victor Harbor</t>
  </si>
  <si>
    <t xml:space="preserve">21 Flinders Parade| Victor Harbor| SA</t>
  </si>
  <si>
    <t xml:space="preserve">Victor Harbor| Victor Harbor</t>
  </si>
  <si>
    <t xml:space="preserve">Coffee and Tea, Tapas, Australian</t>
  </si>
  <si>
    <t xml:space="preserve">Lake House Restaurant</t>
  </si>
  <si>
    <t xml:space="preserve">Vineland Station</t>
  </si>
  <si>
    <t xml:space="preserve">3100 N Service Rd| Vineland Station| ON L0R2E0</t>
  </si>
  <si>
    <t xml:space="preserve">Vineland Station| Vineland Station</t>
  </si>
  <si>
    <t xml:space="preserve">Masala Grill &amp; Coffee House</t>
  </si>
  <si>
    <t xml:space="preserve">Waterloo</t>
  </si>
  <si>
    <t xml:space="preserve">911 W 23rd St| Cedar Falls| IA 50613</t>
  </si>
  <si>
    <t xml:space="preserve">Cedar Falls</t>
  </si>
  <si>
    <t xml:space="preserve">Cedar Falls| Waterloo</t>
  </si>
  <si>
    <t xml:space="preserve">Brown Bottle The Cedar Falls</t>
  </si>
  <si>
    <t xml:space="preserve">1111 Center St| Cedar Falls| IA 50613</t>
  </si>
  <si>
    <t xml:space="preserve">Italian, Pizza, Vegetarian</t>
  </si>
  <si>
    <t xml:space="preserve">Four Queens Dairy Cream</t>
  </si>
  <si>
    <t xml:space="preserve">1310 W 1st St| Cedar Falls| IA 50613</t>
  </si>
  <si>
    <t xml:space="preserve">Desserts</t>
  </si>
  <si>
    <t xml:space="preserve">Hong Kong Chinese Restaurant</t>
  </si>
  <si>
    <t xml:space="preserve">6306 University Ave| Cedar Falls| IA 50613</t>
  </si>
  <si>
    <t xml:space="preserve">6301 University Ave| Cedar Falls| IA 50613</t>
  </si>
  <si>
    <t xml:space="preserve">J's Homestyle Cooking</t>
  </si>
  <si>
    <t xml:space="preserve">1724 West 31st Street| Cedar Falls| IA 50613</t>
  </si>
  <si>
    <t xml:space="preserve">Montage</t>
  </si>
  <si>
    <t xml:space="preserve">222 Main St| Cedar Falls| IA 50613</t>
  </si>
  <si>
    <t xml:space="preserve">Mulligan's Brick Oven Grill</t>
  </si>
  <si>
    <t xml:space="preserve">205 E 18th St| Cedar Falls| IA 50613</t>
  </si>
  <si>
    <t xml:space="preserve">Sakura</t>
  </si>
  <si>
    <t xml:space="preserve">5719 university avenue| Cedar Falls| IA 50613</t>
  </si>
  <si>
    <t xml:space="preserve">Scratch</t>
  </si>
  <si>
    <t xml:space="preserve">315 Main St| Cedar Falls| IA 50613</t>
  </si>
  <si>
    <t xml:space="preserve">Coffee and Tea, Desserts, Beverages</t>
  </si>
  <si>
    <t xml:space="preserve">SOHO Sushi Bar &amp; Deli</t>
  </si>
  <si>
    <t xml:space="preserve">119 Main St| Cedar Falls| IA 50613</t>
  </si>
  <si>
    <t xml:space="preserve">Sandwich, Sushi, Tapas</t>
  </si>
  <si>
    <t xml:space="preserve">5715 University Ave| Cedar Falls| IA 50613</t>
  </si>
  <si>
    <t xml:space="preserve">Tony's La Pizzeria</t>
  </si>
  <si>
    <t xml:space="preserve">407 Main St| Cedar Falls| IA 50613</t>
  </si>
  <si>
    <t xml:space="preserve">Chapala</t>
  </si>
  <si>
    <t xml:space="preserve">900 La Porte Road| Waterloo| IA 50702</t>
  </si>
  <si>
    <t xml:space="preserve">Waterloo| Waterloo</t>
  </si>
  <si>
    <t xml:space="preserve">Galleria de Paco</t>
  </si>
  <si>
    <t xml:space="preserve">622 Commercial Street| Waterloo| IA 50701</t>
  </si>
  <si>
    <t xml:space="preserve">Golden China</t>
  </si>
  <si>
    <t xml:space="preserve">106 Brookridge Dr| IA 50702</t>
  </si>
  <si>
    <t xml:space="preserve">Rudy's Tacos</t>
  </si>
  <si>
    <t xml:space="preserve">2401 Falls Avenue| IA 50701</t>
  </si>
  <si>
    <t xml:space="preserve">The Screaming Eagle</t>
  </si>
  <si>
    <t xml:space="preserve">228 E 4th St.| Waterloo| IA 50703</t>
  </si>
  <si>
    <t xml:space="preserve">The Thai Bowl</t>
  </si>
  <si>
    <t xml:space="preserve">624 Sycamore Street| Waterloo| IA 50703</t>
  </si>
  <si>
    <t xml:space="preserve">Tokyo Japanese Steak House</t>
  </si>
  <si>
    <t xml:space="preserve">1931 Sears Street| Waterloo| IA 50702</t>
  </si>
  <si>
    <t xml:space="preserve">Theo Yianni's Authentic Greek Restaurant</t>
  </si>
  <si>
    <t xml:space="preserve">Weirton</t>
  </si>
  <si>
    <t xml:space="preserve">322 American Way| Weirton| WV 26062</t>
  </si>
  <si>
    <t xml:space="preserve">Weirton| Weirton</t>
  </si>
  <si>
    <t xml:space="preserve">Burger, Greek, Sandwich</t>
  </si>
  <si>
    <t xml:space="preserve">Fishpatrick's Crabby Cafe</t>
  </si>
  <si>
    <t xml:space="preserve">Winchester Bay</t>
  </si>
  <si>
    <t xml:space="preserve">196 Bayfront Loop| Winchester Bay| OR 97467</t>
  </si>
  <si>
    <t xml:space="preserve">Winchester Bay| Winchester Bay</t>
  </si>
  <si>
    <t xml:space="preserve">Arigato Sushi</t>
  </si>
  <si>
    <t xml:space="preserve">Yorkton</t>
  </si>
  <si>
    <t xml:space="preserve">14 Second Ave North| Yorkton| SK S3N 1G1</t>
  </si>
  <si>
    <t xml:space="preserve">Yorkton| Yorkton</t>
  </si>
  <si>
    <t xml:space="preserve">Denny's</t>
  </si>
  <si>
    <t xml:space="preserve">Abu Dhabi</t>
  </si>
  <si>
    <t xml:space="preserve">Abu Dhabi Mall| Tourist Club Area (Al Zahiyah)| Abu Dhabi</t>
  </si>
  <si>
    <t xml:space="preserve">Abu Dhabi Mall| Tourist Club Area  (Al Zahiyah)</t>
  </si>
  <si>
    <t xml:space="preserve">Abu Dhabi Mall| Tourist Club Area  (Al Zahiyah)| Abu Dhabi</t>
  </si>
  <si>
    <t xml:space="preserve">Emirati Diram(AED)</t>
  </si>
  <si>
    <t xml:space="preserve">Famous Dave's Barbecue</t>
  </si>
  <si>
    <t xml:space="preserve">Near The One| Level 3| Abu Dhabi Mall| Tourist Club Area (Al Zahiyah)| Abu Dhabi</t>
  </si>
  <si>
    <t xml:space="preserve">Pizza Di Rocco</t>
  </si>
  <si>
    <t xml:space="preserve">Near Corner of Salam and Al Falah Street (9th Street)| Salam Street| Al Dhafrah| Abu Dhabi</t>
  </si>
  <si>
    <t xml:space="preserve">Al Dhafrah</t>
  </si>
  <si>
    <t xml:space="preserve">Al Dhafrah| Abu Dhabi</t>
  </si>
  <si>
    <t xml:space="preserve">Sofra Istanbul</t>
  </si>
  <si>
    <t xml:space="preserve">Next to ADNOC Petrol Station| Muroor Road| Al Dhafrah| Abu Dhabi</t>
  </si>
  <si>
    <t xml:space="preserve">Turkish, Arabian, Middle Eastern</t>
  </si>
  <si>
    <t xml:space="preserve">Salt</t>
  </si>
  <si>
    <t xml:space="preserve">Inside Mushrif Park| Al Mushrif| Abu Dhabi</t>
  </si>
  <si>
    <t xml:space="preserve">Al Mushrif</t>
  </si>
  <si>
    <t xml:space="preserve">Al Mushrif| Abu Dhabi</t>
  </si>
  <si>
    <t xml:space="preserve">Fast Food, Burger</t>
  </si>
  <si>
    <t xml:space="preserve">Genghis Grill</t>
  </si>
  <si>
    <t xml:space="preserve">Level 2| Al Wahda Mall New Extension| Al Wahda| Abu Dhabi</t>
  </si>
  <si>
    <t xml:space="preserve">Al Wahda Mall| Al Wahda</t>
  </si>
  <si>
    <t xml:space="preserve">Al Wahda Mall| Al Wahda| Abu Dhabi</t>
  </si>
  <si>
    <t xml:space="preserve">Olive Garden</t>
  </si>
  <si>
    <t xml:space="preserve">Level 3| Al Wahda Mall Extension| Al Wahda| Abu Dhabi</t>
  </si>
  <si>
    <t xml:space="preserve">Cho Gao - Crowne Plaza Abu Dhabi</t>
  </si>
  <si>
    <t xml:space="preserve">Crowne Plaza Abu Dhabi| Sheikh Hamdan Bin Mohammed Street| Al Markaziya| Abu Dhabi</t>
  </si>
  <si>
    <t xml:space="preserve">Crowne Plaza Abu Dhabi| Al Markaziya</t>
  </si>
  <si>
    <t xml:space="preserve">Crowne Plaza Abu Dhabi| Al Markaziya| Abu Dhabi</t>
  </si>
  <si>
    <t xml:space="preserve">Thai, Japanese, Chinese, Indonesian, Vietnamese</t>
  </si>
  <si>
    <t xml:space="preserve">Ground Level| Next to E-Max| Dalma Mall| Mussafah Sanaiya| Abu Dhabi</t>
  </si>
  <si>
    <t xml:space="preserve">Dalma Mall| Mussafah Sanaiya</t>
  </si>
  <si>
    <t xml:space="preserve">Dalma Mall| Mussafah Sanaiya| Abu Dhabi</t>
  </si>
  <si>
    <t xml:space="preserve">Indian, North Indian, Mughlai, Biryani</t>
  </si>
  <si>
    <t xml:space="preserve">Sangeetha Vegetarian Restaurant</t>
  </si>
  <si>
    <t xml:space="preserve">Opposite Cristal Hotel| Behind KM Trading| Electra Street| Madinat Zayed| Abu Dhabi</t>
  </si>
  <si>
    <t xml:space="preserve">Madinat Zayed</t>
  </si>
  <si>
    <t xml:space="preserve">Madinat Zayed| Abu Dhabi</t>
  </si>
  <si>
    <t xml:space="preserve">Indian, South Indian</t>
  </si>
  <si>
    <t xml:space="preserve">Hot Palayok</t>
  </si>
  <si>
    <t xml:space="preserve">Food Court| Level 2| Madinat Zayed Shopping Centre| Madinat Zayed| Abu Dhabi</t>
  </si>
  <si>
    <t xml:space="preserve">Madinat Zayed Shopping Centre| Madinat Zayed </t>
  </si>
  <si>
    <t xml:space="preserve">Madinat Zayed Shopping Centre| Madinat Zayed | Abu Dhabi</t>
  </si>
  <si>
    <t xml:space="preserve">Filipino, Japanese, Asian</t>
  </si>
  <si>
    <t xml:space="preserve">Applebee's</t>
  </si>
  <si>
    <t xml:space="preserve">Level 3| Mushrif Mall| Al Mushrif| Abu Dhabi</t>
  </si>
  <si>
    <t xml:space="preserve">Mushrif Mall| Al Mushrif</t>
  </si>
  <si>
    <t xml:space="preserve">Mushrif Mall| Al Mushrif| Abu Dhabi</t>
  </si>
  <si>
    <t xml:space="preserve">American, Mexican, Seafood</t>
  </si>
  <si>
    <t xml:space="preserve">Tikka Tonight</t>
  </si>
  <si>
    <t xml:space="preserve">Behind RAK Bank| Sanaiya ME11| Mussafah Sanaiya| Abu Dhabi</t>
  </si>
  <si>
    <t xml:space="preserve">Mussafah Sanaiya</t>
  </si>
  <si>
    <t xml:space="preserve">Mussafah Sanaiya| Abu Dhabi</t>
  </si>
  <si>
    <t xml:space="preserve">Pakistani, Afghani, Indian, Hyderabadi</t>
  </si>
  <si>
    <t xml:space="preserve">Bait El Khetyar</t>
  </si>
  <si>
    <t xml:space="preserve">Al Najda Street| Najda| Abu Dhabi</t>
  </si>
  <si>
    <t xml:space="preserve">Najda</t>
  </si>
  <si>
    <t xml:space="preserve">Najda| Abu Dhabi</t>
  </si>
  <si>
    <t xml:space="preserve">Lebanese, Arabian, Middle Eastern</t>
  </si>
  <si>
    <t xml:space="preserve">Indian By Nature</t>
  </si>
  <si>
    <t xml:space="preserve">Shop 2-3| Tolico Building| Behind Lebanese Roastery| Near National Hospital| Najda| Abu Dhabi</t>
  </si>
  <si>
    <t xml:space="preserve">Via Delhi</t>
  </si>
  <si>
    <t xml:space="preserve">Near First Flight Couriers| Behind ADNOC Head Office| Salam Street| Najda Area| Najda| Abu Dhabi</t>
  </si>
  <si>
    <t xml:space="preserve">Indian, North Indian, Chinese</t>
  </si>
  <si>
    <t xml:space="preserve">Punjab Grill</t>
  </si>
  <si>
    <t xml:space="preserve">Venetian Village| Ritz Carlton Abu Dhabi| Grand Canal| Al Maqtaa| Abu Dhabi</t>
  </si>
  <si>
    <t xml:space="preserve">Venetian Village| Al Maqtaa</t>
  </si>
  <si>
    <t xml:space="preserve">Venetian Village| Al Maqtaa| Abu Dhabi</t>
  </si>
  <si>
    <t xml:space="preserve">Indian, North Indian</t>
  </si>
  <si>
    <t xml:space="preserve">Tamba</t>
  </si>
  <si>
    <t xml:space="preserve">6th Floor| World Trade Centre Mall| Al Markaziya| Abu Dhabi</t>
  </si>
  <si>
    <t xml:space="preserve">World Trade Center Mall| Al Markaziya</t>
  </si>
  <si>
    <t xml:space="preserve">World Trade Center Mall| Al Markaziya| Abu Dhabi</t>
  </si>
  <si>
    <t xml:space="preserve">P.F. Chang's</t>
  </si>
  <si>
    <t xml:space="preserve">Level 1| World Trade Center Mall| Central Market| Al Markaziya| Abu Dhabi</t>
  </si>
  <si>
    <t xml:space="preserve">The Cheesecake Factory</t>
  </si>
  <si>
    <t xml:space="preserve">Level 1| Yas Mall| Yas Leisure Dr| Yas Island| Abu Dhabi</t>
  </si>
  <si>
    <t xml:space="preserve">Yas Mall| Yas Island</t>
  </si>
  <si>
    <t xml:space="preserve">Yas Mall| Yas Island| Abu Dhabi</t>
  </si>
  <si>
    <t xml:space="preserve">American, Desserts</t>
  </si>
  <si>
    <t xml:space="preserve">The Farm</t>
  </si>
  <si>
    <t xml:space="preserve">Dubai</t>
  </si>
  <si>
    <t xml:space="preserve">Al Barari Villas| Opposite Falcon City| Al Barari| Dubai</t>
  </si>
  <si>
    <t xml:space="preserve">Al Barari</t>
  </si>
  <si>
    <t xml:space="preserve">Al Barari| Dubai</t>
  </si>
  <si>
    <t xml:space="preserve">Mediterranean, Italian, Thai, European</t>
  </si>
  <si>
    <t xml:space="preserve">Maharaja Bhog</t>
  </si>
  <si>
    <t xml:space="preserve">Ground Level| Hamsah Mall| Next to Ansar Gallery| Al Karama| Dubai</t>
  </si>
  <si>
    <t xml:space="preserve">Al Karama</t>
  </si>
  <si>
    <t xml:space="preserve">Al Karama| Dubai</t>
  </si>
  <si>
    <t xml:space="preserve">Indian, Rajasthani</t>
  </si>
  <si>
    <t xml:space="preserve">Rasoi Ghar</t>
  </si>
  <si>
    <t xml:space="preserve">Zainal Mohebi Plaza| Sheikh Khalifa Bin Zayed Road| Opposite Centrepoint| Al Karama| Dubai</t>
  </si>
  <si>
    <t xml:space="preserve">Barbeque Nation</t>
  </si>
  <si>
    <t xml:space="preserve">G1| Villa| Near HQ Fitness| Near Lulu Mall| Barsha 2| Dubai</t>
  </si>
  <si>
    <t xml:space="preserve">Barsha 2</t>
  </si>
  <si>
    <t xml:space="preserve">Barsha 2| Dubai</t>
  </si>
  <si>
    <t xml:space="preserve">Farzi Cafe</t>
  </si>
  <si>
    <t xml:space="preserve">CITY WALK| Al Safa &amp; Al Wasl Road Intersection| Al Safa| Dubai</t>
  </si>
  <si>
    <t xml:space="preserve">CITY WALK| Al Safa</t>
  </si>
  <si>
    <t xml:space="preserve">CITY WALK| Al Safa| Dubai</t>
  </si>
  <si>
    <t xml:space="preserve">International, Indian</t>
  </si>
  <si>
    <t xml:space="preserve">AB's Absolute Barbecues</t>
  </si>
  <si>
    <t xml:space="preserve">Mezzanaine Floor| Centurion Star Tower| Deira City Centre Area| Dubai</t>
  </si>
  <si>
    <t xml:space="preserve">Deira City Centre Area</t>
  </si>
  <si>
    <t xml:space="preserve">Deira City Centre Area| Dubai</t>
  </si>
  <si>
    <t xml:space="preserve">Continental, Indian</t>
  </si>
  <si>
    <t xml:space="preserve">Carnival By Tresind</t>
  </si>
  <si>
    <t xml:space="preserve">Podium Level| Burj Daman| DIFC| Dubai</t>
  </si>
  <si>
    <t xml:space="preserve">DIFC</t>
  </si>
  <si>
    <t xml:space="preserve">DIFC| Dubai</t>
  </si>
  <si>
    <t xml:space="preserve">Shop G05| Sidra Tower| Near GEMS Wellington School| Exit 36| Sheikh Zayed Road| Dubai Media City| Dubai</t>
  </si>
  <si>
    <t xml:space="preserve">Dubai Media City</t>
  </si>
  <si>
    <t xml:space="preserve">Dubai Media City| Dubai</t>
  </si>
  <si>
    <t xml:space="preserve">Indian, Continental</t>
  </si>
  <si>
    <t xml:space="preserve">Hard Rock Cafe</t>
  </si>
  <si>
    <t xml:space="preserve">Next to Marks &amp; Spencer's| Festival City| Dubai</t>
  </si>
  <si>
    <t xml:space="preserve">Festival City</t>
  </si>
  <si>
    <t xml:space="preserve">Festival City| Dubai</t>
  </si>
  <si>
    <t xml:space="preserve">The Coffee Club</t>
  </si>
  <si>
    <t xml:space="preserve">Wasl Vita| Opposite Civil Defence Station| Near Emirates NBD| Al Wasl Road| Jumeirah 1| Dubai</t>
  </si>
  <si>
    <t xml:space="preserve">Jumeirah 1</t>
  </si>
  <si>
    <t xml:space="preserve">Jumeirah 1| Dubai</t>
  </si>
  <si>
    <t xml:space="preserve">SALT</t>
  </si>
  <si>
    <t xml:space="preserve">Kite Beach| Street 2D| Umm Suqeim| Dubai</t>
  </si>
  <si>
    <t xml:space="preserve">Kite Beach| Umm Suqeim</t>
  </si>
  <si>
    <t xml:space="preserve">Kite Beach| Umm Suqeim| Dubai</t>
  </si>
  <si>
    <t xml:space="preserve">Level 2 Expansion| Mall of the Emirates| Barsha 1| Dubai</t>
  </si>
  <si>
    <t xml:space="preserve">Mall of the Emirates| Barsha 1</t>
  </si>
  <si>
    <t xml:space="preserve">Mall of the Emirates| Barsha 1| Dubai</t>
  </si>
  <si>
    <t xml:space="preserve">SpiceKlub</t>
  </si>
  <si>
    <t xml:space="preserve">Opposite Aster Hospital| Near Sharaf DG| Kuwait Street| Mankhool| Dubai</t>
  </si>
  <si>
    <t xml:space="preserve">Mankhool</t>
  </si>
  <si>
    <t xml:space="preserve">Mankhool| Dubai</t>
  </si>
  <si>
    <t xml:space="preserve">Indian, North Indian, Street Food</t>
  </si>
  <si>
    <t xml:space="preserve">Tresind - Nassima Royal Hotel</t>
  </si>
  <si>
    <t xml:space="preserve">Level 2| Nassima Royal Hotel| Sheikh Zayad Road| Trade Centre Area| Dubai</t>
  </si>
  <si>
    <t xml:space="preserve">Nassima Royal Hotel| Trade Centre Area</t>
  </si>
  <si>
    <t xml:space="preserve">Nassima Royal Hotel| Trade Centre Area| Dubai</t>
  </si>
  <si>
    <t xml:space="preserve">Grand Barbeque Buffet Restaurant</t>
  </si>
  <si>
    <t xml:space="preserve">Al Mina Road| Next to Ibis Styles Jumeirah Hotel| Satwa| Dubai</t>
  </si>
  <si>
    <t xml:space="preserve">Satwa</t>
  </si>
  <si>
    <t xml:space="preserve">Satwa| Dubai</t>
  </si>
  <si>
    <t xml:space="preserve">Indian, Asian</t>
  </si>
  <si>
    <t xml:space="preserve">Red Lobster</t>
  </si>
  <si>
    <t xml:space="preserve">Near the Fountain| Lower Ground Level| The Dubai Mall| Downtown Dubai| Dubai</t>
  </si>
  <si>
    <t xml:space="preserve">The Dubai Mall|Downtown Dubai</t>
  </si>
  <si>
    <t xml:space="preserve">The Dubai Mall|Downtown Dubai| Dubai</t>
  </si>
  <si>
    <t xml:space="preserve">Seafood, American</t>
  </si>
  <si>
    <t xml:space="preserve">Ground Level| Near Aquarium| The Dubai Mall| Downtown Dubai| Dubai</t>
  </si>
  <si>
    <t xml:space="preserve">Parker's</t>
  </si>
  <si>
    <t xml:space="preserve">The Dubai Mall| Downtown Dubai| Dubai</t>
  </si>
  <si>
    <t xml:space="preserve">Cafe, Burger</t>
  </si>
  <si>
    <t xml:space="preserve">Sheikh Issa Tower| Sheikh Zayed Road| Trade Centre Area| Dubai</t>
  </si>
  <si>
    <t xml:space="preserve">Trade Centre Area</t>
  </si>
  <si>
    <t xml:space="preserve">Trade Centre Area| Dubai</t>
  </si>
  <si>
    <t xml:space="preserve">American, Mexican, Burger</t>
  </si>
  <si>
    <t xml:space="preserve">Grub Shack</t>
  </si>
  <si>
    <t xml:space="preserve">Building 41| Next to Dubai Healthcare City Metro Station| Dubai Healthcare City| Umm Hurair| Dubai</t>
  </si>
  <si>
    <t xml:space="preserve">Umm Hurair</t>
  </si>
  <si>
    <t xml:space="preserve">Umm Hurair| Dubai</t>
  </si>
  <si>
    <t xml:space="preserve">Goan, Chinese, Indian, North Indian</t>
  </si>
  <si>
    <t xml:space="preserve">Kamat</t>
  </si>
  <si>
    <t xml:space="preserve">Sharjah</t>
  </si>
  <si>
    <t xml:space="preserve">Opposite HSBC| Near Emax| King Faisal Street| Abu Shagara| Sharjah</t>
  </si>
  <si>
    <t xml:space="preserve">Abu Shagara</t>
  </si>
  <si>
    <t xml:space="preserve">Abu Shagara| Sharjah</t>
  </si>
  <si>
    <t xml:space="preserve">Indian, North Indian, South Indian, Chinese</t>
  </si>
  <si>
    <t xml:space="preserve">Vadakkan Pepper</t>
  </si>
  <si>
    <t xml:space="preserve">Near New City Center Supermarket| Abu Shagara| Sharjah</t>
  </si>
  <si>
    <t xml:space="preserve">South Indian</t>
  </si>
  <si>
    <t xml:space="preserve">Opposite Safeer Market| Near E max| King Faisal Street| Abu Shagara| Sharjah</t>
  </si>
  <si>
    <t xml:space="preserve">Indian, Mughlai, South Indian, Biryani</t>
  </si>
  <si>
    <t xml:space="preserve">Katis Restaurant</t>
  </si>
  <si>
    <t xml:space="preserve">Opposite Safeer Market| Al Khan Street| Al Khan| Sharjah</t>
  </si>
  <si>
    <t xml:space="preserve">Al Khan</t>
  </si>
  <si>
    <t xml:space="preserve">Al Khan| Sharjah</t>
  </si>
  <si>
    <t xml:space="preserve">Zaroob</t>
  </si>
  <si>
    <t xml:space="preserve">Al Buhaira Corniche Street| Al Majaz Water Front| Al Majaz| Sharjah</t>
  </si>
  <si>
    <t xml:space="preserve">Al Majaz</t>
  </si>
  <si>
    <t xml:space="preserve">Al Majaz| Sharjah</t>
  </si>
  <si>
    <t xml:space="preserve">Derby</t>
  </si>
  <si>
    <t xml:space="preserve">Al Khan Street| Al Majaz 3| Al Majaz| Sharjah</t>
  </si>
  <si>
    <t xml:space="preserve">Fast Food, American</t>
  </si>
  <si>
    <t xml:space="preserve">Nayaab Haandi</t>
  </si>
  <si>
    <t xml:space="preserve">Near Etisalat Business Center| Opposite ADNOC Petrol Station| Al Khan Street| Al Majaz 2| Al Majaz| Sharjah</t>
  </si>
  <si>
    <t xml:space="preserve">Pakistani, Indian</t>
  </si>
  <si>
    <t xml:space="preserve">Najmat Lahore Restaurant</t>
  </si>
  <si>
    <t xml:space="preserve">Near Sharjah Animal Market| Al Mina Road| Al Mareija| Sharjah</t>
  </si>
  <si>
    <t xml:space="preserve">Al Mareija</t>
  </si>
  <si>
    <t xml:space="preserve">Al Mareija| Sharjah</t>
  </si>
  <si>
    <t xml:space="preserve">Pakistani, Indian, Mughlai</t>
  </si>
  <si>
    <t xml:space="preserve">Saffron</t>
  </si>
  <si>
    <t xml:space="preserve">Mina Road| Opposite Bird Market| Al Mareija| Sharjah</t>
  </si>
  <si>
    <t xml:space="preserve">Pakistani, Chinese, Indian, Afghani</t>
  </si>
  <si>
    <t xml:space="preserve">Pizza Hut</t>
  </si>
  <si>
    <t xml:space="preserve">Next to Safeer Mall| Al Nahda| Sharjah</t>
  </si>
  <si>
    <t xml:space="preserve">Al Nahda</t>
  </si>
  <si>
    <t xml:space="preserve">Al Nahda| Sharjah</t>
  </si>
  <si>
    <t xml:space="preserve">Fast Food, Pizza</t>
  </si>
  <si>
    <t xml:space="preserve">Al Mukhtar Bakery</t>
  </si>
  <si>
    <t xml:space="preserve">Near Safeer Mall| Al Nahda| Sharjah</t>
  </si>
  <si>
    <t xml:space="preserve">Bakery, Arabian, Middle Eastern</t>
  </si>
  <si>
    <t xml:space="preserve">Aroos Damascus</t>
  </si>
  <si>
    <t xml:space="preserve">Opposite Emirates NBD| Near First Gulf Bank| King Abdul Aziz Street| Al Nud| Sharjah</t>
  </si>
  <si>
    <t xml:space="preserve">Al Nud</t>
  </si>
  <si>
    <t xml:space="preserve">Al Nud| Sharjah</t>
  </si>
  <si>
    <t xml:space="preserve">Arabian, Middle Eastern</t>
  </si>
  <si>
    <t xml:space="preserve">Nando's</t>
  </si>
  <si>
    <t xml:space="preserve">Ground level| Block D| Qanat Al Qasba| Al Khan| Sharjah</t>
  </si>
  <si>
    <t xml:space="preserve">Al Qasba| Al Khan</t>
  </si>
  <si>
    <t xml:space="preserve">Al Qasba| Al Khan| Sharjah</t>
  </si>
  <si>
    <t xml:space="preserve">African, Portuguese</t>
  </si>
  <si>
    <t xml:space="preserve">Peking Chinese Restaurant</t>
  </si>
  <si>
    <t xml:space="preserve">Opposite Spinneys Roundabout| Estiqlal Square| Halwan Suburb| Sharjah</t>
  </si>
  <si>
    <t xml:space="preserve">Halwan Suburb</t>
  </si>
  <si>
    <t xml:space="preserve">Halwan Suburb| Sharjah</t>
  </si>
  <si>
    <t xml:space="preserve">TGI Friday's</t>
  </si>
  <si>
    <t xml:space="preserve">Majaz Waterfront| Buhairah Corniche| Al Majaz 3| Al Majaz| Sharjah</t>
  </si>
  <si>
    <t xml:space="preserve">Majaz Waterfront| Al Majaz 3</t>
  </si>
  <si>
    <t xml:space="preserve">Majaz Waterfront| Al Majaz 3| Sharjah</t>
  </si>
  <si>
    <t xml:space="preserve">Rajasthan Al Malaki</t>
  </si>
  <si>
    <t xml:space="preserve">Behind DPS Sharjah Primary School| Muwailih Commercial| Sharjah</t>
  </si>
  <si>
    <t xml:space="preserve">Muwailih Commercial</t>
  </si>
  <si>
    <t xml:space="preserve">Muwailih Commercial| Sharjah</t>
  </si>
  <si>
    <t xml:space="preserve">Opposite Jumbo Electronics| Level 2| Sahara Centre| Al Nahda| Sharjah</t>
  </si>
  <si>
    <t xml:space="preserve">Sahara Centre| Al Nahda</t>
  </si>
  <si>
    <t xml:space="preserve">Sahara Centre| Al Nahda| Sharjah</t>
  </si>
  <si>
    <t xml:space="preserve">Paper Fig</t>
  </si>
  <si>
    <t xml:space="preserve">Near Dubai Islamic Bank| Muweilah| University City| Sharjah</t>
  </si>
  <si>
    <t xml:space="preserve">University City</t>
  </si>
  <si>
    <t xml:space="preserve">University City| Sharjah</t>
  </si>
  <si>
    <t xml:space="preserve">Cafe, Bakery, Desserts</t>
  </si>
  <si>
    <t xml:space="preserve">Sis Burger</t>
  </si>
  <si>
    <t xml:space="preserve">Behind ADNOC Petrol Station|Univercity City Road| University City| Sharjah</t>
  </si>
  <si>
    <t xml:space="preserve">Crafted Blends</t>
  </si>
  <si>
    <t xml:space="preserve">Next To Super Bonanza Hyper Market| Opposite Defence Camp| University City| Sharjah</t>
  </si>
  <si>
    <t xml:space="preserve">Jahanpanah</t>
  </si>
  <si>
    <t xml:space="preserve">Agra</t>
  </si>
  <si>
    <t xml:space="preserve">E 23| Shopping Arcade| Sadar Bazaar| Agra Cantt| Agra</t>
  </si>
  <si>
    <t xml:space="preserve">Agra Cantt</t>
  </si>
  <si>
    <t xml:space="preserve">Agra Cantt| Agra</t>
  </si>
  <si>
    <t xml:space="preserve">North Indian, Mughlai</t>
  </si>
  <si>
    <t xml:space="preserve">Indian Rupees(Rs.)</t>
  </si>
  <si>
    <t xml:space="preserve">Rangrezz Restaurant</t>
  </si>
  <si>
    <t xml:space="preserve">E-20| Shopping Arcade| Sadar Bazaar| Agra Cantt| Agra</t>
  </si>
  <si>
    <t xml:space="preserve">Time2Eat - Mama Chicken</t>
  </si>
  <si>
    <t xml:space="preserve">Main Market| Sadar Bazaar| Agra Cantt| Agra</t>
  </si>
  <si>
    <t xml:space="preserve">North Indian</t>
  </si>
  <si>
    <t xml:space="preserve">Chokho Jeeman Marwari Jain Bhojanalya</t>
  </si>
  <si>
    <t xml:space="preserve">1/48| Delhi Gate| Station Road| Raja Mandi| Civil Lines| Agra</t>
  </si>
  <si>
    <t xml:space="preserve">Civil Lines</t>
  </si>
  <si>
    <t xml:space="preserve">Civil Lines| Agra</t>
  </si>
  <si>
    <t xml:space="preserve">Rajasthani</t>
  </si>
  <si>
    <t xml:space="preserve">Pinch Of Spice</t>
  </si>
  <si>
    <t xml:space="preserve">23/453| Opposite Sanjay Cinema| Wazipura Road| Sanjay Place| Civil Lines| Agra</t>
  </si>
  <si>
    <t xml:space="preserve">North Indian, Chinese, Mughlai</t>
  </si>
  <si>
    <t xml:space="preserve">MoMo Cafe</t>
  </si>
  <si>
    <t xml:space="preserve">Courtyard by Marriott Agra| Phase 2| Fatehabad Road| Tajganj| Agra</t>
  </si>
  <si>
    <t xml:space="preserve">Courtyard by Marriott Agra| Tajganj</t>
  </si>
  <si>
    <t xml:space="preserve">Courtyard by Marriott Agra| Tajganj| Agra</t>
  </si>
  <si>
    <t xml:space="preserve">North Indian, European</t>
  </si>
  <si>
    <t xml:space="preserve">Peshawri - ITC Mughal</t>
  </si>
  <si>
    <t xml:space="preserve">ITC Mughal| Fatehabad Road| Tajganj| Agra</t>
  </si>
  <si>
    <t xml:space="preserve">ITC Mughal| Tajganj</t>
  </si>
  <si>
    <t xml:space="preserve">ITC Mughal| Tajganj| Agra</t>
  </si>
  <si>
    <t xml:space="preserve">Taj Bano - ITC Mughal</t>
  </si>
  <si>
    <t xml:space="preserve">Mughlai</t>
  </si>
  <si>
    <t xml:space="preserve">G Thal</t>
  </si>
  <si>
    <t xml:space="preserve">3/20| KPS Tower| Near Tulsi Talkies| Bypass Road| Khandari| Agra</t>
  </si>
  <si>
    <t xml:space="preserve">Khandari</t>
  </si>
  <si>
    <t xml:space="preserve">Khandari| Agra</t>
  </si>
  <si>
    <t xml:space="preserve">Rajasthani, Gujarati, Mughlai</t>
  </si>
  <si>
    <t xml:space="preserve">Dawat-e-Nawab - Radisson Blu</t>
  </si>
  <si>
    <t xml:space="preserve">Radisson Blu| Taj East Gate Road| Tajganj| Agra</t>
  </si>
  <si>
    <t xml:space="preserve">Radisson Blu| Tajganj</t>
  </si>
  <si>
    <t xml:space="preserve">Radisson Blu| Tajganj| Agra</t>
  </si>
  <si>
    <t xml:space="preserve">The Latitude - Radisson Blu</t>
  </si>
  <si>
    <t xml:space="preserve">North Indian, Chinese, Continental</t>
  </si>
  <si>
    <t xml:space="preserve">Dasaprakash Restaurant</t>
  </si>
  <si>
    <t xml:space="preserve">Meher Cinema Complex| Gwalior Road| Rakabganj| Agra</t>
  </si>
  <si>
    <t xml:space="preserve">Rakabganj</t>
  </si>
  <si>
    <t xml:space="preserve">Rakabganj| Agra</t>
  </si>
  <si>
    <t xml:space="preserve">South Indian, Desserts</t>
  </si>
  <si>
    <t xml:space="preserve">The Charcoal Chimney</t>
  </si>
  <si>
    <t xml:space="preserve">Hotel Samovar| Fatehabad Road| Tajganj| Agra</t>
  </si>
  <si>
    <t xml:space="preserve">Tajganj</t>
  </si>
  <si>
    <t xml:space="preserve">Tajganj| Agra</t>
  </si>
  <si>
    <t xml:space="preserve">North Indian, Chinese, Continental, Mughlai</t>
  </si>
  <si>
    <t xml:space="preserve">Sheroes Hangout</t>
  </si>
  <si>
    <t xml:space="preserve">Opposite The Gateway Hotel| Fatehabad Road| Tajganj| Agra</t>
  </si>
  <si>
    <t xml:space="preserve">Cafe, North Indian, Chinese</t>
  </si>
  <si>
    <t xml:space="preserve">Bon Barbecue</t>
  </si>
  <si>
    <t xml:space="preserve">Parador Hotel| 3A-3B| Phase 1| Fatehabad Road| Taj Nagri| Tajganj| Agra</t>
  </si>
  <si>
    <t xml:space="preserve">Chapter 1 Cafe</t>
  </si>
  <si>
    <t xml:space="preserve">1374 K/1375 K| 2nd floor| Dinesh Nagar| Fatehbad Road| Tajganj| Agra</t>
  </si>
  <si>
    <t xml:space="preserve">Cafe, Italian, Mexican, North Indian, Continental</t>
  </si>
  <si>
    <t xml:space="preserve">Pind Balluchi</t>
  </si>
  <si>
    <t xml:space="preserve">Opposite Saga Emporium| Fatehabad Road| Tajganj| Agra</t>
  </si>
  <si>
    <t xml:space="preserve">8| Handicraft Nagar| Fatehabad Road| Tajganj| Agra</t>
  </si>
  <si>
    <t xml:space="preserve">Tea'se Me - Rooftop Tea Boutique</t>
  </si>
  <si>
    <t xml:space="preserve">Near Purani Mandi Crossing|Fatehabad Road| Tajganj| Agra</t>
  </si>
  <si>
    <t xml:space="preserve">Chinese, Italian, Continental, North Indian</t>
  </si>
  <si>
    <t xml:space="preserve">Thaaliwala</t>
  </si>
  <si>
    <t xml:space="preserve">Next To ITC Mughal Hotel| Fatehabad Road| Tajganj| Agra</t>
  </si>
  <si>
    <t xml:space="preserve">North Indian, Fast Food</t>
  </si>
  <si>
    <t xml:space="preserve">650 - The Global Kitchen</t>
  </si>
  <si>
    <t xml:space="preserve">Ahmedabad</t>
  </si>
  <si>
    <t xml:space="preserve">Shreekunj Mandapam| Beside Golden Tulip Bunglows &amp; Tulip Citadel| Manekbaug| Ambavadi| Ahmedabad</t>
  </si>
  <si>
    <t xml:space="preserve">Ambavadi</t>
  </si>
  <si>
    <t xml:space="preserve">Ambavadi| Ahmedabad</t>
  </si>
  <si>
    <t xml:space="preserve">Chinese, Italian, North Indian, Mexican, Mediterranean, Thai</t>
  </si>
  <si>
    <t xml:space="preserve">Patang - The Revolving Restaurant</t>
  </si>
  <si>
    <t xml:space="preserve">Chinubhai Tower| Nehru Bridge Corner| Ashram Road| Ahmedabad</t>
  </si>
  <si>
    <t xml:space="preserve">Ashram Road</t>
  </si>
  <si>
    <t xml:space="preserve">Ashram Road| Ahmedabad</t>
  </si>
  <si>
    <t xml:space="preserve">Continental, Chinese, North Indian</t>
  </si>
  <si>
    <t xml:space="preserve">Huber &amp; Holly</t>
  </si>
  <si>
    <t xml:space="preserve">7 B| Circle  B| Opposite Rajpath Club| Sarkhej| Gandhinagar Highway| Bodakdev| Ahmedabad</t>
  </si>
  <si>
    <t xml:space="preserve">Bodakdev</t>
  </si>
  <si>
    <t xml:space="preserve">Bodakdev| Ahmedabad</t>
  </si>
  <si>
    <t xml:space="preserve">Ice Cream, Desserts, Continental</t>
  </si>
  <si>
    <t xml:space="preserve">@Mango</t>
  </si>
  <si>
    <t xml:space="preserve">Opposite Sindhu Bhawan| Bodakdev| Ahmedabad</t>
  </si>
  <si>
    <t xml:space="preserve">North Indian, Continental, Mexican, Italian</t>
  </si>
  <si>
    <t xml:space="preserve">Fozzie's Pizzaiolo</t>
  </si>
  <si>
    <t xml:space="preserve">Ground Floor| Maruti Crystal| Opposite Rajpath Club| Service Road| Bodakdev| Ahmedabad</t>
  </si>
  <si>
    <t xml:space="preserve">Pizza, Italian, Beverages, Desserts</t>
  </si>
  <si>
    <t xml:space="preserve">La Pino'z Pizza</t>
  </si>
  <si>
    <t xml:space="preserve">Shop 10|  Circle B| Nyay Marg| Bodakdev| Ahmedabad</t>
  </si>
  <si>
    <t xml:space="preserve">Pizza, Italian</t>
  </si>
  <si>
    <t xml:space="preserve">Mocha</t>
  </si>
  <si>
    <t xml:space="preserve">6-9| Ground Floor| Devashish Business Park| Opposite Krishna Complex| Bodakdev| Ahmedabad</t>
  </si>
  <si>
    <t xml:space="preserve">Cafe, Continental, Desserts</t>
  </si>
  <si>
    <t xml:space="preserve">Blue -  Rooftop Cafe Restaurant Bistro</t>
  </si>
  <si>
    <t xml:space="preserve">10th Floor| Balaji Heights Buliding| Behind Tanishq Showroom| C G Road| Ahmedabad</t>
  </si>
  <si>
    <t xml:space="preserve">C G Road</t>
  </si>
  <si>
    <t xml:space="preserve">C G Road| Ahmedabad</t>
  </si>
  <si>
    <t xml:space="preserve">North Indian, Cafe, Italian, Mexican, Continental</t>
  </si>
  <si>
    <t xml:space="preserve">MoMo Caf? - Courtyard By Marriott</t>
  </si>
  <si>
    <t xml:space="preserve">Courtyard By Marriott| Ramdevnagar Cross Road| Satellite| Ahmedabad</t>
  </si>
  <si>
    <t xml:space="preserve">Courtyard By Marriott| Satellite</t>
  </si>
  <si>
    <t xml:space="preserve">Courtyard By Marriott| Satellite| Ahmedabad</t>
  </si>
  <si>
    <t xml:space="preserve">North Indian, South Indian, Asian, Continental</t>
  </si>
  <si>
    <t xml:space="preserve">Cryo Lab</t>
  </si>
  <si>
    <t xml:space="preserve">Ground Floor| Arjun Avenue| Opposite Samartheshwar Mahadev| Law Garden| Ahmedabad</t>
  </si>
  <si>
    <t xml:space="preserve">Ellis Bridge</t>
  </si>
  <si>
    <t xml:space="preserve">Ellis Bridge| Ahmedabad</t>
  </si>
  <si>
    <t xml:space="preserve">Desserts, Ice Cream</t>
  </si>
  <si>
    <t xml:space="preserve">Swati Snacks</t>
  </si>
  <si>
    <t xml:space="preserve">Near Law Garden| Ellis Bridge| Ahmedabad</t>
  </si>
  <si>
    <t xml:space="preserve">Fast Food, Street Food, South Indian</t>
  </si>
  <si>
    <t xml:space="preserve">Brick Kitchen</t>
  </si>
  <si>
    <t xml:space="preserve">At Five Petals Hotel &amp; Banquets| Near Chanakyapuri Bridge| Ghatlodia| Ahmedabad</t>
  </si>
  <si>
    <t xml:space="preserve">Ghatlodia</t>
  </si>
  <si>
    <t xml:space="preserve">Ghatlodia| Ahmedabad</t>
  </si>
  <si>
    <t xml:space="preserve">Kabir Restaurant</t>
  </si>
  <si>
    <t xml:space="preserve">JB Tower| Opposite Doordarshan Kendra| Drive In Road| Gurukul| Ahmedabad</t>
  </si>
  <si>
    <t xml:space="preserve">Gurukul</t>
  </si>
  <si>
    <t xml:space="preserve">Gurukul| Ahmedabad</t>
  </si>
  <si>
    <t xml:space="preserve">North Indian, Chinese, Continental, Desserts, Fast Food, Sandwich</t>
  </si>
  <si>
    <t xml:space="preserve">Puffizza</t>
  </si>
  <si>
    <t xml:space="preserve">103| Kairos| Opposite Mahatma Gandhi Labour Institute| Drive In Road| Gurukul| Ahmedabad</t>
  </si>
  <si>
    <t xml:space="preserve">Italian, Fast Food</t>
  </si>
  <si>
    <t xml:space="preserve">Cafe Alfresco</t>
  </si>
  <si>
    <t xml:space="preserve">101| Dynamic House| Vijay Cross Road| Above HDFC Bank| Opposite Child Care Hospital| Navrangpura| Ahmedabad</t>
  </si>
  <si>
    <t xml:space="preserve">Navrangpura</t>
  </si>
  <si>
    <t xml:space="preserve">Navrangpura| Ahmedabad</t>
  </si>
  <si>
    <t xml:space="preserve">Cafe, Beverages, Desserts, Pizza</t>
  </si>
  <si>
    <t xml:space="preserve">The Cafe Baraco</t>
  </si>
  <si>
    <t xml:space="preserve">34| Shribhuvan Complex| Near Memnagar Fire Station| Navrangpura| Ahmedabad</t>
  </si>
  <si>
    <t xml:space="preserve">Cafe, Italian</t>
  </si>
  <si>
    <t xml:space="preserve">Nini's Kitchen</t>
  </si>
  <si>
    <t xml:space="preserve">12| First Floor| Camps Corner 2| Opposite Prahlad Nagar Garden| Prahlad Nagar| Ahmedabad</t>
  </si>
  <si>
    <t xml:space="preserve">Prahlad Nagar</t>
  </si>
  <si>
    <t xml:space="preserve">Prahlad Nagar| Ahmedabad</t>
  </si>
  <si>
    <t xml:space="preserve">North Indian, Continental, Beverages, Italian, Burger, Healthy Food, Mediterranean</t>
  </si>
  <si>
    <t xml:space="preserve">Yanki Sizzlers</t>
  </si>
  <si>
    <t xml:space="preserve">4| Ground Floor| Binori Ambit| Next to Renault Showroom| Thaltej Circle| Thaltej| Ahmedabad</t>
  </si>
  <si>
    <t xml:space="preserve">Thaltej</t>
  </si>
  <si>
    <t xml:space="preserve">Thaltej| Ahmedabad</t>
  </si>
  <si>
    <t xml:space="preserve">Continental, Italian, Chinese</t>
  </si>
  <si>
    <t xml:space="preserve">The Garden Cafe - The Fern</t>
  </si>
  <si>
    <t xml:space="preserve">The Fern| Near Sola Overbridge| S G Highway| Sola| Ahmedabad</t>
  </si>
  <si>
    <t xml:space="preserve">The Fern| Sola</t>
  </si>
  <si>
    <t xml:space="preserve">The Fern| Sola| Ahmedabad</t>
  </si>
  <si>
    <t xml:space="preserve">North Indian, Italian, Asian, South Indian</t>
  </si>
  <si>
    <t xml:space="preserve">Mazzo</t>
  </si>
  <si>
    <t xml:space="preserve">27| Sunshine Villa| Sunrise Park Society| Vastrapur| Ahmedabad</t>
  </si>
  <si>
    <t xml:space="preserve">Vastrapur</t>
  </si>
  <si>
    <t xml:space="preserve">Vastrapur| Ahmedabad</t>
  </si>
  <si>
    <t xml:space="preserve">Cafe, American, Continental, Armenian, Fast Food</t>
  </si>
  <si>
    <t xml:space="preserve">Turquoise Villa</t>
  </si>
  <si>
    <t xml:space="preserve">Ground Floor| Shanay - 1| Near AMA| IIM Road| Vastrapur| Ahmedabad</t>
  </si>
  <si>
    <t xml:space="preserve">Continental</t>
  </si>
  <si>
    <t xml:space="preserve">Aryan Family's Delight</t>
  </si>
  <si>
    <t xml:space="preserve">Allahabad</t>
  </si>
  <si>
    <t xml:space="preserve">Ground Floor| Vinayak City Centre| Sardar Patel Marg| Civil Lines| Allahabad</t>
  </si>
  <si>
    <t xml:space="preserve">Civil Lines| Allahabad</t>
  </si>
  <si>
    <t xml:space="preserve">North Indian, South Indian, Fast Food</t>
  </si>
  <si>
    <t xml:space="preserve">Bean Here</t>
  </si>
  <si>
    <t xml:space="preserve">Vinayak Pushp| 77 Elgin Road| Near Florista| Civil Lines| Allahabad</t>
  </si>
  <si>
    <t xml:space="preserve">Cafe, Fast Food</t>
  </si>
  <si>
    <t xml:space="preserve">Bikanerwala</t>
  </si>
  <si>
    <t xml:space="preserve">2A| JMD Bhawan| Strachey Road| Civil Lines| Allahabad</t>
  </si>
  <si>
    <t xml:space="preserve">North Indian, Street Food, Fast Food</t>
  </si>
  <si>
    <t xml:space="preserve">Dewsis</t>
  </si>
  <si>
    <t xml:space="preserve">2| MG Marg| Opposite Hanuman Mandir| Civil Lines| Allahabad</t>
  </si>
  <si>
    <t xml:space="preserve">North Indian, Chinese</t>
  </si>
  <si>
    <t xml:space="preserve">Friends Forever</t>
  </si>
  <si>
    <t xml:space="preserve">13/13| Sardar Patel Marg| Civil Lines| Allahabad</t>
  </si>
  <si>
    <t xml:space="preserve">Hotel Ravisha Continental</t>
  </si>
  <si>
    <t xml:space="preserve">57 A| Purshottamdas Tandon Marg| Civil Lines| Allahabad</t>
  </si>
  <si>
    <t xml:space="preserve">North Indian, South Indian, Chinese</t>
  </si>
  <si>
    <t xml:space="preserve">KFC</t>
  </si>
  <si>
    <t xml:space="preserve">P Square Mall| Civil Lines| Allahabad</t>
  </si>
  <si>
    <t xml:space="preserve">McDonald's</t>
  </si>
  <si>
    <t xml:space="preserve">Shop 4| 34-B| M G Marg| Civil Lines| Allahabad</t>
  </si>
  <si>
    <t xml:space="preserve">5-A| Sardar Patel Marg| Civil Lines| Allahabad</t>
  </si>
  <si>
    <t xml:space="preserve">31/31| Sardar Patel Marg| Civil Lines| Allahabad</t>
  </si>
  <si>
    <t xml:space="preserve">Subway</t>
  </si>
  <si>
    <t xml:space="preserve">207/53| Mahatma Gandhi Marg| Civil Lines| Allahabad</t>
  </si>
  <si>
    <t xml:space="preserve">Fast Food, American, Salad, Healthy Food</t>
  </si>
  <si>
    <t xml:space="preserve">Tandoor Restaurant</t>
  </si>
  <si>
    <t xml:space="preserve">17/33| Mahatama Gandhi Marg| Civil Lines| Allahabad</t>
  </si>
  <si>
    <t xml:space="preserve">The BrewMaster</t>
  </si>
  <si>
    <t xml:space="preserve">Near Vishal Megamart| Civil Lines| Allahabad</t>
  </si>
  <si>
    <t xml:space="preserve">North Indian, Chinese, Italian</t>
  </si>
  <si>
    <t xml:space="preserve">The Tamarind Tree</t>
  </si>
  <si>
    <t xml:space="preserve">60 C| Thornhill Road| Civil Lines| Allahabad</t>
  </si>
  <si>
    <t xml:space="preserve">South Indian, Chinese</t>
  </si>
  <si>
    <t xml:space="preserve">Cafe El Chico</t>
  </si>
  <si>
    <t xml:space="preserve">24| Mahatma Gandhi| Civil Lines| Allahabad</t>
  </si>
  <si>
    <t xml:space="preserve">Continental, Italian</t>
  </si>
  <si>
    <t xml:space="preserve">Eat On</t>
  </si>
  <si>
    <t xml:space="preserve">Palace Compound| Near Palace Cinema| MG Marg| Civil Lines| Allahabad</t>
  </si>
  <si>
    <t xml:space="preserve">Hot Stuff</t>
  </si>
  <si>
    <t xml:space="preserve">21 C| Lal Bhadhur Shastri Marg| Civil Lines| Allahabad</t>
  </si>
  <si>
    <t xml:space="preserve">Paradise</t>
  </si>
  <si>
    <t xml:space="preserve">19/35| MG Marg| Civil Lines| Allahabad</t>
  </si>
  <si>
    <t xml:space="preserve">Desserts, Fast Food</t>
  </si>
  <si>
    <t xml:space="preserve">Sagar Ratna</t>
  </si>
  <si>
    <t xml:space="preserve">3/3| Near Balson Crossing| Hashimpur Road| Tagore Town| Allahabad</t>
  </si>
  <si>
    <t xml:space="preserve">Tagore Town</t>
  </si>
  <si>
    <t xml:space="preserve">Tagore Town| Allahabad</t>
  </si>
  <si>
    <t xml:space="preserve">South Indian, North Indian, Chinese, Continental</t>
  </si>
  <si>
    <t xml:space="preserve">Moti Mahal Delux</t>
  </si>
  <si>
    <t xml:space="preserve">Second Floor| Vinayak City Center Mall| SP Marg| Civil Lines| Allahabad</t>
  </si>
  <si>
    <t xml:space="preserve">Vinayak City Centre Mall| Civil Lines</t>
  </si>
  <si>
    <t xml:space="preserve">Vinayak City Centre Mall| Civil Lines| Allahabad</t>
  </si>
  <si>
    <t xml:space="preserve">Mughlai, North Indian, Chinese</t>
  </si>
  <si>
    <t xml:space="preserve">Makhan Fish and Chicken Corner</t>
  </si>
  <si>
    <t xml:space="preserve">Amritsar</t>
  </si>
  <si>
    <t xml:space="preserve">21-A| Near Madaan Hospital| Majitha Road| Basant Nagar| Amritsar</t>
  </si>
  <si>
    <t xml:space="preserve">Basant Nagar</t>
  </si>
  <si>
    <t xml:space="preserve">Basant Nagar| Amritsar</t>
  </si>
  <si>
    <t xml:space="preserve">Charming Chicken</t>
  </si>
  <si>
    <t xml:space="preserve">Shop 3| Opposite Nari Nikaten| Majithia Road| Near Basant Nagar| Amritsar</t>
  </si>
  <si>
    <t xml:space="preserve">Ahuja Milk Bhandar</t>
  </si>
  <si>
    <t xml:space="preserve">Dhab Khatikan| Near Hindu College| Hathi Gate| Amritsar</t>
  </si>
  <si>
    <t xml:space="preserve">Hathi Gate</t>
  </si>
  <si>
    <t xml:space="preserve">Hathi Gate| Amritsar</t>
  </si>
  <si>
    <t xml:space="preserve">Beverages</t>
  </si>
  <si>
    <t xml:space="preserve">Crystal Restaurant</t>
  </si>
  <si>
    <t xml:space="preserve">Crystal Chowk| Queens Road| INA Colony| Amritsar</t>
  </si>
  <si>
    <t xml:space="preserve">INA Colony</t>
  </si>
  <si>
    <t xml:space="preserve">INA Colony| Amritsar</t>
  </si>
  <si>
    <t xml:space="preserve">Brijwasi Chat Bhandar</t>
  </si>
  <si>
    <t xml:space="preserve">Crystal Chowk| Cooper Road| Near INA Colony</t>
  </si>
  <si>
    <t xml:space="preserve">Street Food</t>
  </si>
  <si>
    <t xml:space="preserve">Bubby Fish &amp; Chicken Corner</t>
  </si>
  <si>
    <t xml:space="preserve">Near Crystal Chowk| Cooper Road| INA Colony| Amritsar</t>
  </si>
  <si>
    <t xml:space="preserve">Bon Gateau</t>
  </si>
  <si>
    <t xml:space="preserve">SCF 27| C Block Market| Ranjit Avenue| Amritsar</t>
  </si>
  <si>
    <t xml:space="preserve">Ranjit Avenue</t>
  </si>
  <si>
    <t xml:space="preserve">Ranjit Avenue| Amritsar</t>
  </si>
  <si>
    <t xml:space="preserve">Cafe, Bakery, Fast Food</t>
  </si>
  <si>
    <t xml:space="preserve">The Yellow Chilli</t>
  </si>
  <si>
    <t xml:space="preserve">108| GRD Towers| District Shopping Center| Ranjit Avenue| Amritsar</t>
  </si>
  <si>
    <t xml:space="preserve">North Indian, Mughlai, Chinese</t>
  </si>
  <si>
    <t xml:space="preserve">La Roma Pizzeria</t>
  </si>
  <si>
    <t xml:space="preserve">SCO 6| District Shopping Complex| Ranjit Avenue| Amritsar</t>
  </si>
  <si>
    <t xml:space="preserve">Fast Food, Italian</t>
  </si>
  <si>
    <t xml:space="preserve">Sakhis Watz Kukin</t>
  </si>
  <si>
    <t xml:space="preserve">M 47| Green Avenue| opp Main Park| Amritsar</t>
  </si>
  <si>
    <t xml:space="preserve">The Kulcha Land</t>
  </si>
  <si>
    <t xml:space="preserve">Opposite M.K Hotel| District Shopping Centre| Ranjit Avenue| Amritsar</t>
  </si>
  <si>
    <t xml:space="preserve">North Indian, Street Food</t>
  </si>
  <si>
    <t xml:space="preserve">Shudh Restaurant</t>
  </si>
  <si>
    <t xml:space="preserve">Opposite Gurudwara Saragarhi| Near Dharm Singh Market Chowk| Fuwara| Town Hall| Amritsar</t>
  </si>
  <si>
    <t xml:space="preserve">Town Hall</t>
  </si>
  <si>
    <t xml:space="preserve">Town Hall| Amritsar</t>
  </si>
  <si>
    <t xml:space="preserve">North Indian, South Indian, Chinese, Fast Food</t>
  </si>
  <si>
    <t xml:space="preserve">Bade Bhai Ka Brothers' Dhaba</t>
  </si>
  <si>
    <t xml:space="preserve">Near Amritsar Municipal Corporation| Town Hall| Amritsar</t>
  </si>
  <si>
    <t xml:space="preserve">Bharawan Da Dhaba</t>
  </si>
  <si>
    <t xml:space="preserve">Brothers Dhaba</t>
  </si>
  <si>
    <t xml:space="preserve">Golden Temple Out Road| Opposite Amritsar Municipal Corporation| Town Hall| Amritsar</t>
  </si>
  <si>
    <t xml:space="preserve">Brothers' Amritsari Dhaba</t>
  </si>
  <si>
    <t xml:space="preserve">Phawara Chowk| Town Hall| Amritsar</t>
  </si>
  <si>
    <t xml:space="preserve">Gurdas Ram Jalebi Wala</t>
  </si>
  <si>
    <t xml:space="preserve">Near Golden Temple| Town Hall| Amritsar</t>
  </si>
  <si>
    <t xml:space="preserve">Mithai</t>
  </si>
  <si>
    <t xml:space="preserve">Kesar Da Dhabha</t>
  </si>
  <si>
    <t xml:space="preserve">Near Telephone Exchange| Chowk Passian| Shastri Market| Near Town Hall| Amritsar</t>
  </si>
  <si>
    <t xml:space="preserve">Beera Chicken Corner</t>
  </si>
  <si>
    <t xml:space="preserve">Opposite Bandari Hospital| Sehaj Avenue| Majitha Road| Near White Avenue| Amritsar</t>
  </si>
  <si>
    <t xml:space="preserve">White Avenue</t>
  </si>
  <si>
    <t xml:space="preserve">White Avenue| Amritsar</t>
  </si>
  <si>
    <t xml:space="preserve">Surjit Food Plaza</t>
  </si>
  <si>
    <t xml:space="preserve">Shop 4| Nehru Shopping Complex| Lawrence Road| White Avenue| Amritsar</t>
  </si>
  <si>
    <t xml:space="preserve">Kanha Sweets</t>
  </si>
  <si>
    <t xml:space="preserve">Shop 1| Opposite Bijli Pehalwan Mandir| Lawrence Road| White Avenue| Amritsar</t>
  </si>
  <si>
    <t xml:space="preserve">Kream N Krunch</t>
  </si>
  <si>
    <t xml:space="preserve">Aurangabad</t>
  </si>
  <si>
    <t xml:space="preserve">2| Near Akashwani Circle| Mahesh Nagar| Jalna Road| Akashwani| Aurangabad</t>
  </si>
  <si>
    <t xml:space="preserve">Akashwani</t>
  </si>
  <si>
    <t xml:space="preserve">Akashwani| Aurangabad</t>
  </si>
  <si>
    <t xml:space="preserve">North Indian, Chinese, Continental, Italian</t>
  </si>
  <si>
    <t xml:space="preserve">Balbeer's Kitchen &amp; Bar</t>
  </si>
  <si>
    <t xml:space="preserve">Shendra| Near Cambridge School| Jalna Road| Chicalthana| Aurangabad</t>
  </si>
  <si>
    <t xml:space="preserve">Chicalthana</t>
  </si>
  <si>
    <t xml:space="preserve">Chicalthana| Aurangabad</t>
  </si>
  <si>
    <t xml:space="preserve">Italian, Continental, Chinese, North Indian</t>
  </si>
  <si>
    <t xml:space="preserve">Angeethi Restaurant</t>
  </si>
  <si>
    <t xml:space="preserve">Seven Hill Flyover| Jalna Road| Vidya Nagar| CIDCO| Aurangabad</t>
  </si>
  <si>
    <t xml:space="preserve">CIDCO</t>
  </si>
  <si>
    <t xml:space="preserve">CIDCO| Aurangabad</t>
  </si>
  <si>
    <t xml:space="preserve">Domino's Pizza</t>
  </si>
  <si>
    <t xml:space="preserve">8| Upper Ground Floor| City Pride Commercial Complex| Kali Bawdi| Jalna Road| CIDCO| Aurangabad</t>
  </si>
  <si>
    <t xml:space="preserve">Hotel Laadli</t>
  </si>
  <si>
    <t xml:space="preserve">Goodwill Complex| Opposite Cidco Busstand| N-2| CIDCO| Aurangabad</t>
  </si>
  <si>
    <t xml:space="preserve">North Indian, South Indian</t>
  </si>
  <si>
    <t xml:space="preserve">Indiana Veg Restaurant</t>
  </si>
  <si>
    <t xml:space="preserve">Plot 2| Near High Court| N-3| CIDCO| Aurangabad</t>
  </si>
  <si>
    <t xml:space="preserve">South Indian, North Indian, Chinese, Fast Food</t>
  </si>
  <si>
    <t xml:space="preserve">Madhuban Restaurant - Welcome Hotel Rama International</t>
  </si>
  <si>
    <t xml:space="preserve">Welcome Hotel Rama International| Opposite High Court| CIDCO| Aurangabad</t>
  </si>
  <si>
    <t xml:space="preserve">North Indian, Chinese, Continental, Italian, Mexican</t>
  </si>
  <si>
    <t xml:space="preserve">Mauj Restaurant</t>
  </si>
  <si>
    <t xml:space="preserve">31| Kailash Arcade| Opposite Bank of Baroda| Connaught Place| CIDCO| Aurangabad</t>
  </si>
  <si>
    <t xml:space="preserve">Italian, Fast Food, North Indian, Chinese</t>
  </si>
  <si>
    <t xml:space="preserve">Naivedya</t>
  </si>
  <si>
    <t xml:space="preserve">Sakal Office| Jalna Road| CIDCO| Aurangabad</t>
  </si>
  <si>
    <t xml:space="preserve">d' Curry House</t>
  </si>
  <si>
    <t xml:space="preserve">Hotel Green Olive| Near Baba Petrol Pump| Nirala Bazar| Aurangabad</t>
  </si>
  <si>
    <t xml:space="preserve">Hotel Green Olive| Nirala Bazar</t>
  </si>
  <si>
    <t xml:space="preserve">Hotel Green Olive| Nirala Bazar| Aurangabad</t>
  </si>
  <si>
    <t xml:space="preserve">Continental, Chinese, Biryani, North Indian</t>
  </si>
  <si>
    <t xml:space="preserve">Mokoholic Juice Bar</t>
  </si>
  <si>
    <t xml:space="preserve">Opposite Municipal Car Parking| Paithan Gate| Near Mondha| Aurangabad</t>
  </si>
  <si>
    <t xml:space="preserve">Mondha</t>
  </si>
  <si>
    <t xml:space="preserve">Mondha| Aurangabad</t>
  </si>
  <si>
    <t xml:space="preserve">Juices, Desserts</t>
  </si>
  <si>
    <t xml:space="preserve">Ashoka's Veg Restaurant</t>
  </si>
  <si>
    <t xml:space="preserve">31| Opposite Kohinoor Plaza| Near M P Law College| Nirala Bazar| Aurangabad</t>
  </si>
  <si>
    <t xml:space="preserve">Nirala Bazar</t>
  </si>
  <si>
    <t xml:space="preserve">Nirala Bazar| Aurangabad</t>
  </si>
  <si>
    <t xml:space="preserve">South Indian, Chinese, North Indian</t>
  </si>
  <si>
    <t xml:space="preserve">Kareem's Fine Dining</t>
  </si>
  <si>
    <t xml:space="preserve">A1-A3| Motiwala Complex| Below KFC Restaurant| Nirala Bazar| Aurangabad</t>
  </si>
  <si>
    <t xml:space="preserve">Mughlai, Biryani</t>
  </si>
  <si>
    <t xml:space="preserve">That Baat</t>
  </si>
  <si>
    <t xml:space="preserve">Near Vivekanand College| Samarth Nagar| Nirala Bazar Road| Aurangabad</t>
  </si>
  <si>
    <t xml:space="preserve">Maharashtrian</t>
  </si>
  <si>
    <t xml:space="preserve">Bhoj Restaurant</t>
  </si>
  <si>
    <t xml:space="preserve">First Floor| Bhau Pathak Smriti Kamgar Bhavan| CBS Road| Nirala Bazar| Aurangabad</t>
  </si>
  <si>
    <t xml:space="preserve">Downside Up</t>
  </si>
  <si>
    <t xml:space="preserve">6&amp;7 B| Kuber Avenue| Rana Nagar| Near Nyay Nagar| Aurangabad</t>
  </si>
  <si>
    <t xml:space="preserve">Nyay Nagar</t>
  </si>
  <si>
    <t xml:space="preserve">Nyay Nagar| Aurangabad</t>
  </si>
  <si>
    <t xml:space="preserve">Cafe, Mughlai, North Indian</t>
  </si>
  <si>
    <t xml:space="preserve">Kareem's Kabab &amp; Biryani</t>
  </si>
  <si>
    <t xml:space="preserve">First Floor| Food Court| Prozone Mall| MIDC Industrial Area| Chicalthana| Aurangabad</t>
  </si>
  <si>
    <t xml:space="preserve">Prozone Mall| Chicalthana</t>
  </si>
  <si>
    <t xml:space="preserve">Prozone Mall| Chicalthana| Aurangabad</t>
  </si>
  <si>
    <t xml:space="preserve">Great Sagar Restaurant</t>
  </si>
  <si>
    <t xml:space="preserve">Near Bhadkal Gate| VIP Road| Shahgunj| Aurangabad</t>
  </si>
  <si>
    <t xml:space="preserve">Shahgunj</t>
  </si>
  <si>
    <t xml:space="preserve">Shahgunj| Aurangabad</t>
  </si>
  <si>
    <t xml:space="preserve">Kailash Restaurant</t>
  </si>
  <si>
    <t xml:space="preserve">Rachanakar colony| Railway Station Road| Usmanpura| Aurangabad</t>
  </si>
  <si>
    <t xml:space="preserve">Usmanpura</t>
  </si>
  <si>
    <t xml:space="preserve">Usmanpura| Aurangabad</t>
  </si>
  <si>
    <t xml:space="preserve">North Indian, Chinese, South Indian, Fast Food</t>
  </si>
  <si>
    <t xml:space="preserve">Yalla Yalla</t>
  </si>
  <si>
    <t xml:space="preserve">Near Gopal Tea Corner| Usmanpura Circle| Usmanpura| Aurangabad</t>
  </si>
  <si>
    <t xml:space="preserve">North Indian, Hyderabadi</t>
  </si>
  <si>
    <t xml:space="preserve">Sultans of Spice</t>
  </si>
  <si>
    <t xml:space="preserve">Bangalore</t>
  </si>
  <si>
    <t xml:space="preserve">BluPetal Hotel| 60 Jyoti Nivas College Road| Koramangala 5th Block| Bangalore</t>
  </si>
  <si>
    <t xml:space="preserve">BluPetal Hotel| Koramangala</t>
  </si>
  <si>
    <t xml:space="preserve">BluPetal Hotel| Koramangala| Bangalore</t>
  </si>
  <si>
    <t xml:space="preserve">The Fatty Bao - Asian Gastro Bar</t>
  </si>
  <si>
    <t xml:space="preserve">610| 3rd Floor| 12th Main| Off 80 Feet Road| Indiranagar| Bangalore</t>
  </si>
  <si>
    <t xml:space="preserve">Indiranagar</t>
  </si>
  <si>
    <t xml:space="preserve">Indiranagar| Bangalore</t>
  </si>
  <si>
    <t xml:space="preserve">Toit</t>
  </si>
  <si>
    <t xml:space="preserve">298| Namma Metro Pillar 62| 100 Feet Road| Indiranagar| Bangalore</t>
  </si>
  <si>
    <t xml:space="preserve">Italian, American, Pizza</t>
  </si>
  <si>
    <t xml:space="preserve">Three Dots &amp; A Dash</t>
  </si>
  <si>
    <t xml:space="preserve">840/1|100 Feet Road| Metro Pillar 56-57| Indiranagar| Bangalore</t>
  </si>
  <si>
    <t xml:space="preserve">European, Continental</t>
  </si>
  <si>
    <t xml:space="preserve">Bombay Brasserie</t>
  </si>
  <si>
    <t xml:space="preserve">2989/B| 12th Main Road| HAL 2nd Stage| Indiranagar| Bangalore</t>
  </si>
  <si>
    <t xml:space="preserve">Modern Indian</t>
  </si>
  <si>
    <t xml:space="preserve">Glen's Bakehouse</t>
  </si>
  <si>
    <t xml:space="preserve">297| 100 Feet Road| Indiranagar| Bangalore</t>
  </si>
  <si>
    <t xml:space="preserve">Bakery, Desserts, Cafe</t>
  </si>
  <si>
    <t xml:space="preserve">Onesta</t>
  </si>
  <si>
    <t xml:space="preserve">501| Binnamangala Extension| 1st stage| C.M.H Road| Indiranagar| Bangalore</t>
  </si>
  <si>
    <t xml:space="preserve">Pizza, Cafe, Italian</t>
  </si>
  <si>
    <t xml:space="preserve">Site 15| 15th Cross| 100 Feet Road| 4th Phase| JP Nagar| Bangalore</t>
  </si>
  <si>
    <t xml:space="preserve">JP Nagar</t>
  </si>
  <si>
    <t xml:space="preserve">JP Nagar| Bangalore</t>
  </si>
  <si>
    <t xml:space="preserve">ECHOES Koramangala</t>
  </si>
  <si>
    <t xml:space="preserve">44| 4th B Cross| Koramangala 5th Block| Bangalore</t>
  </si>
  <si>
    <t xml:space="preserve">Koramangala 5th Block</t>
  </si>
  <si>
    <t xml:space="preserve">Koramangala 5th Block| Bangalore</t>
  </si>
  <si>
    <t xml:space="preserve">Continental, American, Italian, North Indian, Chinese, Cafe</t>
  </si>
  <si>
    <t xml:space="preserve">Truffles</t>
  </si>
  <si>
    <t xml:space="preserve">28| 4th 'B' Cross| Koramangala 5th Block| Bangalore</t>
  </si>
  <si>
    <t xml:space="preserve">American, Burger, Cafe</t>
  </si>
  <si>
    <t xml:space="preserve">The Black Pearl</t>
  </si>
  <si>
    <t xml:space="preserve">105| 1st A Cross Road| Jyothi Nivas College Road| Koramangala 5th Block| Bangalore</t>
  </si>
  <si>
    <t xml:space="preserve">North Indian, European, Mediterranean</t>
  </si>
  <si>
    <t xml:space="preserve">Eat Street</t>
  </si>
  <si>
    <t xml:space="preserve">11| 80 Feet Road| Opposite Indian Oil Petrol Pump| Koramangala 6th Block| Bangalore</t>
  </si>
  <si>
    <t xml:space="preserve">Koramangala 6th Block</t>
  </si>
  <si>
    <t xml:space="preserve">Koramangala 6th Block| Bangalore</t>
  </si>
  <si>
    <t xml:space="preserve">North Indian, Chinese, Italian, Street Food, Desserts</t>
  </si>
  <si>
    <t xml:space="preserve">Koramangala Social</t>
  </si>
  <si>
    <t xml:space="preserve">118| Koramangala Industrial Area| Koramangala 7th Block| Bangalore</t>
  </si>
  <si>
    <t xml:space="preserve">Koramangala 7th Block</t>
  </si>
  <si>
    <t xml:space="preserve">Koramangala 7th Block| Bangalore</t>
  </si>
  <si>
    <t xml:space="preserve">Continental, American</t>
  </si>
  <si>
    <t xml:space="preserve">AB's - Absolute Barbecues</t>
  </si>
  <si>
    <t xml:space="preserve">90/4| 3rd Floor| Outer Ring Road| Munnekollaly Village| Marathahalli| Bangalore</t>
  </si>
  <si>
    <t xml:space="preserve">Marathahalli</t>
  </si>
  <si>
    <t xml:space="preserve">Marathahalli| Bangalore</t>
  </si>
  <si>
    <t xml:space="preserve">European, Mediterranean, North Indian</t>
  </si>
  <si>
    <t xml:space="preserve">Flechazo</t>
  </si>
  <si>
    <t xml:space="preserve">9/1| 1st Floor| Above Surya Nissan| VRR Orchid| Doddanakkundi| Marathahalli| Bangalore</t>
  </si>
  <si>
    <t xml:space="preserve">Asian, Mediterranean, North Indian</t>
  </si>
  <si>
    <t xml:space="preserve">215| 216 &amp; 220| Devasandra Village| Kasaba Hobli| New BEL Road| Bangalore</t>
  </si>
  <si>
    <t xml:space="preserve">New BEL Road</t>
  </si>
  <si>
    <t xml:space="preserve">New BEL Road| Bangalore</t>
  </si>
  <si>
    <t xml:space="preserve">Communiti</t>
  </si>
  <si>
    <t xml:space="preserve">67 &amp; 68| Brigade Solitaire| Opposite to Advaith Hyundai| Residency Road| Bangalore</t>
  </si>
  <si>
    <t xml:space="preserve">Residency Road</t>
  </si>
  <si>
    <t xml:space="preserve">Residency Road| Bangalore</t>
  </si>
  <si>
    <t xml:space="preserve">Big Brewsky</t>
  </si>
  <si>
    <t xml:space="preserve">Behind MK Retail| Before WIPRO Corporate Office| Sarjapur Road| Bangalore</t>
  </si>
  <si>
    <t xml:space="preserve">Sarjapur Road</t>
  </si>
  <si>
    <t xml:space="preserve">Sarjapur Road| Bangalore</t>
  </si>
  <si>
    <t xml:space="preserve">Finger Food, North Indian, Italian, Continental, Thai, South Indian</t>
  </si>
  <si>
    <t xml:space="preserve">Hoot</t>
  </si>
  <si>
    <t xml:space="preserve">BBMP 2034/69| Block 2| Kaikondrahalli| Varthur Hobli| Sarjapur Road| Bangalore</t>
  </si>
  <si>
    <t xml:space="preserve">Continental, Italian, North Indian</t>
  </si>
  <si>
    <t xml:space="preserve">202| Level 2| UB City| Vittal Mallya Road| Lavelle Road| Bangalore</t>
  </si>
  <si>
    <t xml:space="preserve">UB City</t>
  </si>
  <si>
    <t xml:space="preserve">UB City| Bangalore</t>
  </si>
  <si>
    <t xml:space="preserve">Black N White Cafe</t>
  </si>
  <si>
    <t xml:space="preserve">Bhopal</t>
  </si>
  <si>
    <t xml:space="preserve">G-1| Raksha Tower| Eden Garden| Arera Colony| Bhopal</t>
  </si>
  <si>
    <t xml:space="preserve">Arera Colony</t>
  </si>
  <si>
    <t xml:space="preserve">Arera Colony| Bhopal</t>
  </si>
  <si>
    <t xml:space="preserve">Cafe, Chinese, North Indian</t>
  </si>
  <si>
    <t xml:space="preserve">Maybe There</t>
  </si>
  <si>
    <t xml:space="preserve">4th floor|10th Cross Road Building| Above Vishal Fitness Centre| 10 Main Road| Arera Colony| Bhopal</t>
  </si>
  <si>
    <t xml:space="preserve">Sagar Gaire Fast Food</t>
  </si>
  <si>
    <t xml:space="preserve">10| Number Market| Arera Colony| Bhopal</t>
  </si>
  <si>
    <t xml:space="preserve">The Kasbah</t>
  </si>
  <si>
    <t xml:space="preserve">110/7| Mandakini| Opposite Union Bank| Kolar Main Road| Arera Colony| Bhopal</t>
  </si>
  <si>
    <t xml:space="preserve">Bake N Shake</t>
  </si>
  <si>
    <t xml:space="preserve">B-1| GM Tower|  Stop No. 10| Arera Colony| Bhopal</t>
  </si>
  <si>
    <t xml:space="preserve">10 Downing Street</t>
  </si>
  <si>
    <t xml:space="preserve">Third Floor| DB City Mall| Maharana Pratap Nagar| Bhopal</t>
  </si>
  <si>
    <t xml:space="preserve">DB City| Maharana Pratap Nagar</t>
  </si>
  <si>
    <t xml:space="preserve">DB City| Maharana Pratap Nagar| Bhopal</t>
  </si>
  <si>
    <t xml:space="preserve">Chi Kitchen</t>
  </si>
  <si>
    <t xml:space="preserve">12-13| Food Court| DB City Mall| Maharana Pratap Nagar| Bhopal</t>
  </si>
  <si>
    <t xml:space="preserve">Third Floor| DB City Mall| Arera Hills| Maharana Pratap Nagar| Bhopal</t>
  </si>
  <si>
    <t xml:space="preserve">Kafe Kulture</t>
  </si>
  <si>
    <t xml:space="preserve">A-66A| Jai Bhawani Housing Society| Bawadiyan Kalan| Gulmohar Colony| Bhopal</t>
  </si>
  <si>
    <t xml:space="preserve">Gulmohar Colony</t>
  </si>
  <si>
    <t xml:space="preserve">Gulmohar Colony| Bhopal</t>
  </si>
  <si>
    <t xml:space="preserve">Violet Hour</t>
  </si>
  <si>
    <t xml:space="preserve">Shop 3-4| Plot 5B| Sai Mehndi Appartment| B.D.A|  Kohefiza Main Road| Kohefiza| Bhopal</t>
  </si>
  <si>
    <t xml:space="preserve">Kohefiza</t>
  </si>
  <si>
    <t xml:space="preserve">Kohefiza| Bhopal</t>
  </si>
  <si>
    <t xml:space="preserve">Bapu Ki Kutia</t>
  </si>
  <si>
    <t xml:space="preserve">Behind Jyoti Cineplex| Zone 1| Maharana Pratap Nagar| Bhopal</t>
  </si>
  <si>
    <t xml:space="preserve">Maharana Pratap Nagar</t>
  </si>
  <si>
    <t xml:space="preserve">Maharana Pratap Nagar| Bhopal</t>
  </si>
  <si>
    <t xml:space="preserve">Da pizzeria</t>
  </si>
  <si>
    <t xml:space="preserve">177| Zone 2| Maharana Pratap Nagar| Bhopal</t>
  </si>
  <si>
    <t xml:space="preserve">Pizza, Italian, Fast Food</t>
  </si>
  <si>
    <t xml:space="preserve">Papa Mexicano</t>
  </si>
  <si>
    <t xml:space="preserve">R-24| Zone II| Maharana Pratap Nagar| Bhopal</t>
  </si>
  <si>
    <t xml:space="preserve">Fast Food, Mexican, Tex-Mex</t>
  </si>
  <si>
    <t xml:space="preserve">Near Jyoti Cineplex| Zone 1| Maharana Pratap Nagar| Bhopal</t>
  </si>
  <si>
    <t xml:space="preserve">Manohar Dairy And Restaurant</t>
  </si>
  <si>
    <t xml:space="preserve">132| Zone 1| Maharana Pratap Nagar| Bhopal</t>
  </si>
  <si>
    <t xml:space="preserve">North Indian, South Indian, Street Food, Bakery</t>
  </si>
  <si>
    <t xml:space="preserve">6| Hamidia Road| Opposite Alpana Cineplex| Peer Gate Area| Bhopal</t>
  </si>
  <si>
    <t xml:space="preserve">Peer Gate Area</t>
  </si>
  <si>
    <t xml:space="preserve">Peer Gate Area| Bhopal</t>
  </si>
  <si>
    <t xml:space="preserve">Kebabsville - Sayaji Hotel</t>
  </si>
  <si>
    <t xml:space="preserve">A-3|Van Vihar Road| Prempura| TT Nagar| Bhopal</t>
  </si>
  <si>
    <t xml:space="preserve">Sayaji Hotel</t>
  </si>
  <si>
    <t xml:space="preserve">Sayaji Hotel| Bhopal</t>
  </si>
  <si>
    <t xml:space="preserve">Indian Coffee House</t>
  </si>
  <si>
    <t xml:space="preserve">Near Apex Bank| TT Nagar| Bhopal</t>
  </si>
  <si>
    <t xml:space="preserve">TT Nagar</t>
  </si>
  <si>
    <t xml:space="preserve">TT Nagar| Bhopal</t>
  </si>
  <si>
    <t xml:space="preserve">The Urban Socialite</t>
  </si>
  <si>
    <t xml:space="preserve">Hotel Lake View Ashoka| 5th Floor| Shyamla Hills| TT Nagar| Bhopal</t>
  </si>
  <si>
    <t xml:space="preserve">Italian, Mexican, Chinese</t>
  </si>
  <si>
    <t xml:space="preserve">Bhadbhada Road| Near Rang Mahal Talkies| TT Nagar| Bhopal</t>
  </si>
  <si>
    <t xml:space="preserve">Tyre Patty</t>
  </si>
  <si>
    <t xml:space="preserve">Bhubaneshwar</t>
  </si>
  <si>
    <t xml:space="preserve">3rd Floor| BMC Bhawani Mall| Sahid Nagar| Bhubaneshwar</t>
  </si>
  <si>
    <t xml:space="preserve">BMC Bhawani Mall| Sahid Nagar</t>
  </si>
  <si>
    <t xml:space="preserve">BMC Bhawani Mall| Sahid Nagar| Bhubaneshwar</t>
  </si>
  <si>
    <t xml:space="preserve">Silver Streak</t>
  </si>
  <si>
    <t xml:space="preserve">Ground Floor| BMC Bhawani Mall| Sahid Nagar| Bhubaneshwar</t>
  </si>
  <si>
    <t xml:space="preserve">Plot 12-13/557| 3rd Floor| Mauza Samantapuri|Gajapati Nagar| Chandrasekharpur| Bhubaneshwar</t>
  </si>
  <si>
    <t xml:space="preserve">Chandrasekharpur</t>
  </si>
  <si>
    <t xml:space="preserve">Chandrasekharpur| Bhubaneshwar</t>
  </si>
  <si>
    <t xml:space="preserve">Mediterranean, Asian, Continental, North Indian, Arabian</t>
  </si>
  <si>
    <t xml:space="preserve">Central Perk 7</t>
  </si>
  <si>
    <t xml:space="preserve">Plot 133/A| District Center| Chandrasekharpur| Bhubaneshwar</t>
  </si>
  <si>
    <t xml:space="preserve">Cafe, Charcoal Grill, Steak</t>
  </si>
  <si>
    <t xml:space="preserve">The Chicken Dinesty</t>
  </si>
  <si>
    <t xml:space="preserve">District Center| Niladri Vihar Road| Chandrasekharpur| Bhubaneshwar</t>
  </si>
  <si>
    <t xml:space="preserve">Fast Food, North Indian, Chinese</t>
  </si>
  <si>
    <t xml:space="preserve">Taste Of China</t>
  </si>
  <si>
    <t xml:space="preserve">139| District Center| Chandrasekharpur| Bhubaneshwar</t>
  </si>
  <si>
    <t xml:space="preserve">Michael's Kitchen</t>
  </si>
  <si>
    <t xml:space="preserve">7798| Sainik School Road| Gajapati Nagar| Bhubaneswar| Gajapati Nagar| Bhubaneshwar</t>
  </si>
  <si>
    <t xml:space="preserve">Gajapati Nagar</t>
  </si>
  <si>
    <t xml:space="preserve">Gajapati Nagar| Bhubaneshwar</t>
  </si>
  <si>
    <t xml:space="preserve">North Indian, Asian, European</t>
  </si>
  <si>
    <t xml:space="preserve">Mamma Mia - Mayfair Lagoon</t>
  </si>
  <si>
    <t xml:space="preserve">Mayfair Lagoon| 8-B| Jayadev Vihar| Bhubaneshwar</t>
  </si>
  <si>
    <t xml:space="preserve">Mayfair Lagoon| Jayadev Vihar</t>
  </si>
  <si>
    <t xml:space="preserve">Mayfair Lagoon| Jayadev Vihar| Bhubaneshwar</t>
  </si>
  <si>
    <t xml:space="preserve">Cafe, Italian, Mexican, Bakery</t>
  </si>
  <si>
    <t xml:space="preserve">99 North Restaurant</t>
  </si>
  <si>
    <t xml:space="preserve">B36| Chandaka Industrial Estate| Near CTTC| Patia| Bhubaneshwar</t>
  </si>
  <si>
    <t xml:space="preserve">Patia</t>
  </si>
  <si>
    <t xml:space="preserve">Patia| Bhubaneshwar</t>
  </si>
  <si>
    <t xml:space="preserve">Adda</t>
  </si>
  <si>
    <t xml:space="preserve">4th Floor| SJ Complex| KIIT College Road| Patia| Bhubaneshwar</t>
  </si>
  <si>
    <t xml:space="preserve">North Indian, Chinese, Mexican, Beverages</t>
  </si>
  <si>
    <t xml:space="preserve">Chill Ummm</t>
  </si>
  <si>
    <t xml:space="preserve">DS Tower| 2nd Floor| Plot 516/1763/4177| Near Big Bazar| Patia| Bhubaneshwar</t>
  </si>
  <si>
    <t xml:space="preserve">Chinese, North Indian, Cafe</t>
  </si>
  <si>
    <t xml:space="preserve">Lal Qila</t>
  </si>
  <si>
    <t xml:space="preserve">Sampark Vihar| Opposite Big Bazaar| KIIT Square| Patia| Bhubaneshwar</t>
  </si>
  <si>
    <t xml:space="preserve">Mughlai, Chinese, North Indian</t>
  </si>
  <si>
    <t xml:space="preserve">Richard's Kitchen &amp; Coffee Bar</t>
  </si>
  <si>
    <t xml:space="preserve">Rooftop Bata Showroom| KIIT Square| Patia| Bhubaneshwar</t>
  </si>
  <si>
    <t xml:space="preserve">Cafe, Chinese, Fast Food, Seafood</t>
  </si>
  <si>
    <t xml:space="preserve">Aangan Horizon</t>
  </si>
  <si>
    <t xml:space="preserve">Above Patia Pantaloons| Nandankanan Road| Patia| Bhubaneshwar</t>
  </si>
  <si>
    <t xml:space="preserve">Brewberrys The Coffee Bar</t>
  </si>
  <si>
    <t xml:space="preserve">3| Infocity Road| Patia| Bhubaneshwar</t>
  </si>
  <si>
    <t xml:space="preserve">Chai Break</t>
  </si>
  <si>
    <t xml:space="preserve">KIIT Road| PS Plaza| Patia| Bhubaneshwar</t>
  </si>
  <si>
    <t xml:space="preserve">Italian, Cafe, Chinese, Continental</t>
  </si>
  <si>
    <t xml:space="preserve">JUGAAD JN.</t>
  </si>
  <si>
    <t xml:space="preserve">KIIT Road| Opposite SBI| Patia| Bhubaneshwar</t>
  </si>
  <si>
    <t xml:space="preserve">North Indian, Rajasthani</t>
  </si>
  <si>
    <t xml:space="preserve">Cha cTea</t>
  </si>
  <si>
    <t xml:space="preserve">797| Near Shivam Honda Showroom| Sahid Nagar| Bhubaneshwar</t>
  </si>
  <si>
    <t xml:space="preserve">Sahid Nagar</t>
  </si>
  <si>
    <t xml:space="preserve">Sahid Nagar| Bhubaneshwar</t>
  </si>
  <si>
    <t xml:space="preserve">Cafe, Tea</t>
  </si>
  <si>
    <t xml:space="preserve">Food Fever</t>
  </si>
  <si>
    <t xml:space="preserve">A-54| Opposite Law University| Sahid Nagar| Bhubaneshwar</t>
  </si>
  <si>
    <t xml:space="preserve">Chinese, North Indian</t>
  </si>
  <si>
    <t xml:space="preserve">Mainland China</t>
  </si>
  <si>
    <t xml:space="preserve">The Crown| A1| Near IRC Village| Nayapalli| Bhubaneshwar</t>
  </si>
  <si>
    <t xml:space="preserve">The Crown| Nayapalli</t>
  </si>
  <si>
    <t xml:space="preserve">The Crown| Nayapalli| Bhubaneshwar</t>
  </si>
  <si>
    <t xml:space="preserve">Eram Rooftop</t>
  </si>
  <si>
    <t xml:space="preserve">206| 3rd Floor| Suryansh Enclave| Shastri Nagar| Unit 4| Bhubaneshwar</t>
  </si>
  <si>
    <t xml:space="preserve">Unit 4</t>
  </si>
  <si>
    <t xml:space="preserve">Unit 4| Bhubaneshwar</t>
  </si>
  <si>
    <t xml:space="preserve">Asian, Continental</t>
  </si>
  <si>
    <t xml:space="preserve">The Night Factory</t>
  </si>
  <si>
    <t xml:space="preserve">Chandigarh</t>
  </si>
  <si>
    <t xml:space="preserve">Phase 1| Chandigarh Industrial Area| Chandigarh</t>
  </si>
  <si>
    <t xml:space="preserve">Chandigarh Industrial Area</t>
  </si>
  <si>
    <t xml:space="preserve">Chandigarh Industrial Area| Chandigarh</t>
  </si>
  <si>
    <t xml:space="preserve">North Indian, Chinese, Continental, Pizza</t>
  </si>
  <si>
    <t xml:space="preserve">Brooklyn Central</t>
  </si>
  <si>
    <t xml:space="preserve">Courtyard| Elante Mall| Phase 1| Chandigarh Industrial Area| Chandigarh</t>
  </si>
  <si>
    <t xml:space="preserve">Elante Mall| Chandigarh Industrial Area</t>
  </si>
  <si>
    <t xml:space="preserve">Elante Mall| Chandigarh Industrial Area| Chandigarh</t>
  </si>
  <si>
    <t xml:space="preserve">American, Cafe</t>
  </si>
  <si>
    <t xml:space="preserve">Chili's</t>
  </si>
  <si>
    <t xml:space="preserve">312 B| 3rd Floor| Elante Mall| Phase 1| Chandigarh Industrial Area| Chandigarh</t>
  </si>
  <si>
    <t xml:space="preserve">Mexican, American, Italian</t>
  </si>
  <si>
    <t xml:space="preserve">Kylin Experience</t>
  </si>
  <si>
    <t xml:space="preserve">312 A| 3rd Floor| Elante Mall| Phase 1| Chandigarh Industrial Area| Chandigarh</t>
  </si>
  <si>
    <t xml:space="preserve">Japanese, Chinese, Thai, Malaysian, Burmese, Asian</t>
  </si>
  <si>
    <t xml:space="preserve">Ground Floor| Elante Mall| Phase 1| Chandigarh Industrial Area| Chandigarh</t>
  </si>
  <si>
    <t xml:space="preserve">Continental, Italian, Thai, Finger Food</t>
  </si>
  <si>
    <t xml:space="preserve">Pirates of Grill</t>
  </si>
  <si>
    <t xml:space="preserve">313| Third Floor| Elante Mall| Phase 1| Chandigarh Industrial Area| Chandigarh</t>
  </si>
  <si>
    <t xml:space="preserve">North Indian, Continental, Asian</t>
  </si>
  <si>
    <t xml:space="preserve">SCO 39| Madhya Marg| Sector 26| Chandigarh</t>
  </si>
  <si>
    <t xml:space="preserve">Sector 26</t>
  </si>
  <si>
    <t xml:space="preserve">Sector 26| Chandigarh</t>
  </si>
  <si>
    <t xml:space="preserve">SCO 51| Madhya Marg| Sector 26| Chandigarh</t>
  </si>
  <si>
    <t xml:space="preserve">American, Tex-Mex</t>
  </si>
  <si>
    <t xml:space="preserve">Pal Dhaba</t>
  </si>
  <si>
    <t xml:space="preserve">SCO 151 &amp; 152| Sector 28 D| Sector 28| Chandigarh</t>
  </si>
  <si>
    <t xml:space="preserve">Sector 28</t>
  </si>
  <si>
    <t xml:space="preserve">Sector 28| Chandigarh</t>
  </si>
  <si>
    <t xml:space="preserve">Midnight Chef</t>
  </si>
  <si>
    <t xml:space="preserve">SCO 329-332| Sector 35B| Sector 35| Chandigarh</t>
  </si>
  <si>
    <t xml:space="preserve">Sector 35</t>
  </si>
  <si>
    <t xml:space="preserve">Sector 35| Chandigarh</t>
  </si>
  <si>
    <t xml:space="preserve">North Indian, Chinese, Continental, Italian, Burger</t>
  </si>
  <si>
    <t xml:space="preserve">Nik Baker's</t>
  </si>
  <si>
    <t xml:space="preserve">SCO 441 &amp; 442| Sector 35 C| Sector 35| Chandigarh</t>
  </si>
  <si>
    <t xml:space="preserve">OvenFresh</t>
  </si>
  <si>
    <t xml:space="preserve">SCO 437 &amp; 438| Sector 35 C| Sector 35| Chandigarh</t>
  </si>
  <si>
    <t xml:space="preserve">Cafe, Bakery</t>
  </si>
  <si>
    <t xml:space="preserve">Super Donuts</t>
  </si>
  <si>
    <t xml:space="preserve">SCO 446 Sector 35 C| Sector 35| Chandigarh</t>
  </si>
  <si>
    <t xml:space="preserve">Burger, Fast Food, Desserts, Beverages</t>
  </si>
  <si>
    <t xml:space="preserve">Taco Bell</t>
  </si>
  <si>
    <t xml:space="preserve">SCO 453-454| Sector 35C| Sector 35| Chandigarh</t>
  </si>
  <si>
    <t xml:space="preserve">Mexican, Fast Food</t>
  </si>
  <si>
    <t xml:space="preserve">Karim's</t>
  </si>
  <si>
    <t xml:space="preserve">SCO 33| Madhya Marg| Sector 7| Chandigarh</t>
  </si>
  <si>
    <t xml:space="preserve">Sector 7</t>
  </si>
  <si>
    <t xml:space="preserve">Sector 7| Chandigarh</t>
  </si>
  <si>
    <t xml:space="preserve">Mughlai, North Indian</t>
  </si>
  <si>
    <t xml:space="preserve">Virgin Courtyard</t>
  </si>
  <si>
    <t xml:space="preserve">Backside| SCO 1A| Madhya Marg| Sector 7| Chandigarh</t>
  </si>
  <si>
    <t xml:space="preserve">Burgrill</t>
  </si>
  <si>
    <t xml:space="preserve">Booth 70| Sector 8| Chandigarh</t>
  </si>
  <si>
    <t xml:space="preserve">Sector 8</t>
  </si>
  <si>
    <t xml:space="preserve">Sector 8| Chandigarh</t>
  </si>
  <si>
    <t xml:space="preserve">Uncle Jack's</t>
  </si>
  <si>
    <t xml:space="preserve">Booth 11| Sector 8| Chandigarh</t>
  </si>
  <si>
    <t xml:space="preserve">Desserts, American</t>
  </si>
  <si>
    <t xml:space="preserve">That Madras Place</t>
  </si>
  <si>
    <t xml:space="preserve">Chennai</t>
  </si>
  <si>
    <t xml:space="preserve">34/29| 2nd Main Road| Kasturibai Nagar| Adyar| Chennai</t>
  </si>
  <si>
    <t xml:space="preserve">Adyar</t>
  </si>
  <si>
    <t xml:space="preserve">Adyar| Chennai</t>
  </si>
  <si>
    <t xml:space="preserve">European, Italian, Desserts</t>
  </si>
  <si>
    <t xml:space="preserve">Haunted</t>
  </si>
  <si>
    <t xml:space="preserve">273| F13| New Number 71| 2nd Main Road| Anna Nagar East| Chennai</t>
  </si>
  <si>
    <t xml:space="preserve">Anna Nagar East</t>
  </si>
  <si>
    <t xml:space="preserve">Anna Nagar East| Chennai</t>
  </si>
  <si>
    <t xml:space="preserve">North Indian, Chinese, Arabian</t>
  </si>
  <si>
    <t xml:space="preserve">Pantry d'or</t>
  </si>
  <si>
    <t xml:space="preserve">21/11| J Block| 6th Avenue Main Road| Anna Nagar East| Chennai</t>
  </si>
  <si>
    <t xml:space="preserve">Continental, Cafe, Italian, Desserts</t>
  </si>
  <si>
    <t xml:space="preserve">Palmshore</t>
  </si>
  <si>
    <t xml:space="preserve">95| Jawaharlal Nehru Salai| Jafferkhanpet| Ashok Nagar| Chennai</t>
  </si>
  <si>
    <t xml:space="preserve">Ashok Nagar</t>
  </si>
  <si>
    <t xml:space="preserve">Ashok Nagar| Chennai</t>
  </si>
  <si>
    <t xml:space="preserve">North Indian, Mughlai, Chinese, South Indian</t>
  </si>
  <si>
    <t xml:space="preserve">49 &amp; 50 L| Express Avenue Mall| White's Road| Royapettah| Chennai</t>
  </si>
  <si>
    <t xml:space="preserve">Express Avenue Mall|  Royapettah</t>
  </si>
  <si>
    <t xml:space="preserve">Express Avenue Mall|  Royapettah| Chennai</t>
  </si>
  <si>
    <t xml:space="preserve">Mexican, American, Tex-Mex, Burger</t>
  </si>
  <si>
    <t xml:space="preserve">Writer's Cafe</t>
  </si>
  <si>
    <t xml:space="preserve">98| Peter's Road| Behind Philip's Service Centre| Gopalapuram| Chennai</t>
  </si>
  <si>
    <t xml:space="preserve">Gopalapuram</t>
  </si>
  <si>
    <t xml:space="preserve">Gopalapuram| Chennai</t>
  </si>
  <si>
    <t xml:space="preserve">Cafe, European</t>
  </si>
  <si>
    <t xml:space="preserve">Fusilli Reasons</t>
  </si>
  <si>
    <t xml:space="preserve">1/9| Dr. Vasudevan Street| Ormes Road| Kilpauk| Chennai</t>
  </si>
  <si>
    <t xml:space="preserve">Kilpauk</t>
  </si>
  <si>
    <t xml:space="preserve">Kilpauk| Chennai</t>
  </si>
  <si>
    <t xml:space="preserve">Ciclo Cafe</t>
  </si>
  <si>
    <t xml:space="preserve">47| Gandhi Mandapam Road| Kotturpuram| Chennai</t>
  </si>
  <si>
    <t xml:space="preserve">Kotturpuram</t>
  </si>
  <si>
    <t xml:space="preserve">Kotturpuram| Chennai</t>
  </si>
  <si>
    <t xml:space="preserve">Cafe, Continental</t>
  </si>
  <si>
    <t xml:space="preserve">Kaidi Kitchen</t>
  </si>
  <si>
    <t xml:space="preserve">20/3| Bishop Wallers Avenue| Mylapore| Chennai</t>
  </si>
  <si>
    <t xml:space="preserve">Mylapore</t>
  </si>
  <si>
    <t xml:space="preserve">Mylapore| Chennai</t>
  </si>
  <si>
    <t xml:space="preserve">Italian, Mexican, Chinese, Thai, North Indian</t>
  </si>
  <si>
    <t xml:space="preserve">3| College Lane| Nungambakkam| Chennai</t>
  </si>
  <si>
    <t xml:space="preserve">Nungambakkam</t>
  </si>
  <si>
    <t xml:space="preserve">Nungambakkam| Chennai</t>
  </si>
  <si>
    <t xml:space="preserve">Maplai</t>
  </si>
  <si>
    <t xml:space="preserve">14| Sterling Avenue| Nungambakkam| Chennai</t>
  </si>
  <si>
    <t xml:space="preserve">South Indian, Chettinad</t>
  </si>
  <si>
    <t xml:space="preserve">392| Anjali Devi Towers Kandanchavadi| OMR| Perungudi| Chennai</t>
  </si>
  <si>
    <t xml:space="preserve">Perungudi</t>
  </si>
  <si>
    <t xml:space="preserve">Perungudi| Chennai</t>
  </si>
  <si>
    <t xml:space="preserve">Biryani, North Indian</t>
  </si>
  <si>
    <t xml:space="preserve">L'amandier</t>
  </si>
  <si>
    <t xml:space="preserve">57| 2nd Main Road| RA Puram| Chennai</t>
  </si>
  <si>
    <t xml:space="preserve">RA Puram</t>
  </si>
  <si>
    <t xml:space="preserve">RA Puram| Chennai</t>
  </si>
  <si>
    <t xml:space="preserve">European, Cafe, Italian</t>
  </si>
  <si>
    <t xml:space="preserve">Plot 8| Park Dugar| Mount Poonamallee High Road| Ramapuram| Chennai</t>
  </si>
  <si>
    <t xml:space="preserve">Ramapuram</t>
  </si>
  <si>
    <t xml:space="preserve">Ramapuram| Chennai</t>
  </si>
  <si>
    <t xml:space="preserve">111/108| Santhome High Road| Foreshore Estate| Santhome| Chennai</t>
  </si>
  <si>
    <t xml:space="preserve">Santhome</t>
  </si>
  <si>
    <t xml:space="preserve">Santhome| Chennai</t>
  </si>
  <si>
    <t xml:space="preserve">Basil With A Twist</t>
  </si>
  <si>
    <t xml:space="preserve">58-A| Habibullah Road| T. Nagar| Chennai</t>
  </si>
  <si>
    <t xml:space="preserve">T. Nagar</t>
  </si>
  <si>
    <t xml:space="preserve">T. Nagar| Chennai</t>
  </si>
  <si>
    <t xml:space="preserve">Continental, Cafe, Spanish, Italian, European, Greek, Mediterranean</t>
  </si>
  <si>
    <t xml:space="preserve">Shri Devi Park Hotel| 1| Hanumantha Road| North Usman Road| T. Nagar| Chennai</t>
  </si>
  <si>
    <t xml:space="preserve">North Indian, Continental</t>
  </si>
  <si>
    <t xml:space="preserve">Velachery Tharamani Link Road| Opposite TCS| Velachery| Chennai</t>
  </si>
  <si>
    <t xml:space="preserve">Velachery</t>
  </si>
  <si>
    <t xml:space="preserve">Velachery| Chennai</t>
  </si>
  <si>
    <t xml:space="preserve">Coal Barbecues</t>
  </si>
  <si>
    <t xml:space="preserve">17-18| Rajalakshmi Nagar| 7th Cross Street| 100 Feet Bypass Road| Velachery| Chennai</t>
  </si>
  <si>
    <t xml:space="preserve">North Indian, Mediterranean, Asian, Arabian</t>
  </si>
  <si>
    <t xml:space="preserve">Pind</t>
  </si>
  <si>
    <t xml:space="preserve">2| Sarathy Nagar| 1st Main Road| Velachery| Chennai</t>
  </si>
  <si>
    <t xml:space="preserve">Kuchi n Kream</t>
  </si>
  <si>
    <t xml:space="preserve">Coimbatore</t>
  </si>
  <si>
    <t xml:space="preserve">353/1| Hotel Landmark Complex| Bharathiaar Road| Gandhipuram| Coimbatore</t>
  </si>
  <si>
    <t xml:space="preserve">Gandhipuram</t>
  </si>
  <si>
    <t xml:space="preserve">Gandhipuram| Coimbatore</t>
  </si>
  <si>
    <t xml:space="preserve">Cafe, Continental, Fast Food</t>
  </si>
  <si>
    <t xml:space="preserve">Haribhavanam Hotel</t>
  </si>
  <si>
    <t xml:space="preserve">2| Bharathi Colony| Peelamedu| Coimbatore</t>
  </si>
  <si>
    <t xml:space="preserve">Peelamedu</t>
  </si>
  <si>
    <t xml:space="preserve">Peelamedu| Coimbatore</t>
  </si>
  <si>
    <t xml:space="preserve">South Indian, Chettinad, North Indian</t>
  </si>
  <si>
    <t xml:space="preserve">Kites Cafe</t>
  </si>
  <si>
    <t xml:space="preserve">267| B.R. Puram| Near Royal Enfield Showroom| Avinashi Road| Peelamedu| Coimbatore</t>
  </si>
  <si>
    <t xml:space="preserve">Zucca Pizzeria</t>
  </si>
  <si>
    <t xml:space="preserve">GRG College Road| Opposite Rajasree Ford Showroom| Peelamedu| Coimbatore</t>
  </si>
  <si>
    <t xml:space="preserve">Burger Ka Baap</t>
  </si>
  <si>
    <t xml:space="preserve">Avinashi Road| Near PSG College Of Technology| Peelamedu| Coimbatore</t>
  </si>
  <si>
    <t xml:space="preserve">The Cascade Restaurant</t>
  </si>
  <si>
    <t xml:space="preserve">479-B1| Avinashi Road| Near Suguna Kalyana Mandapam| Peelamedu| Coimbatore</t>
  </si>
  <si>
    <t xml:space="preserve">24 Plus Cafe &amp; Restaurant</t>
  </si>
  <si>
    <t xml:space="preserve">1A| Pollachi Main Road| Eachanari| Podanur| Coimbatore</t>
  </si>
  <si>
    <t xml:space="preserve">Podanur</t>
  </si>
  <si>
    <t xml:space="preserve">Podanur| Coimbatore</t>
  </si>
  <si>
    <t xml:space="preserve">Continental, Fast Food, Desserts, Indian</t>
  </si>
  <si>
    <t xml:space="preserve">Valarmathi Kongunaatu Samayal</t>
  </si>
  <si>
    <t xml:space="preserve">207/A| CSI Compound| Opposite Photo Centre| Race Course| Coimbatore</t>
  </si>
  <si>
    <t xml:space="preserve">Race Course</t>
  </si>
  <si>
    <t xml:space="preserve">Race Course| Coimbatore</t>
  </si>
  <si>
    <t xml:space="preserve">South Indian, Biryani</t>
  </si>
  <si>
    <t xml:space="preserve">Bird On Tree</t>
  </si>
  <si>
    <t xml:space="preserve">28| Opposite Circuit House| Behind HDFC| Race Course| Coimbatore</t>
  </si>
  <si>
    <t xml:space="preserve">Continental, Chinese, Thai, Malaysian, North Indian</t>
  </si>
  <si>
    <t xml:space="preserve">Tim's Bistro</t>
  </si>
  <si>
    <t xml:space="preserve">156| Race Course Road| Race Course| Coimbatore</t>
  </si>
  <si>
    <t xml:space="preserve">Batlivala &amp; Khanabhoy</t>
  </si>
  <si>
    <t xml:space="preserve">122| 4th Floor| Appusamy Layout| Red Fields| Race Course| Coimbatore</t>
  </si>
  <si>
    <t xml:space="preserve">Parsi, North Indian</t>
  </si>
  <si>
    <t xml:space="preserve">Cafe Totaram</t>
  </si>
  <si>
    <t xml:space="preserve">245/1| Near Veejay Hall| Raheja Apartment| Race Course| Coimbatore</t>
  </si>
  <si>
    <t xml:space="preserve">Cream Centre</t>
  </si>
  <si>
    <t xml:space="preserve">128/180| Orbit Avenue| Thirugnanasambandam Road| Opposite Bishop Appasamy College| Gopalapuram| Race Course| Coimbatore</t>
  </si>
  <si>
    <t xml:space="preserve">North Indian, Chinese, Italian, Mexican</t>
  </si>
  <si>
    <t xml:space="preserve">On The Go</t>
  </si>
  <si>
    <t xml:space="preserve">167| Race Course Road| Gopalapuram| Race Course| Coimbatore</t>
  </si>
  <si>
    <t xml:space="preserve">Italian, North Indian, Desserts</t>
  </si>
  <si>
    <t xml:space="preserve">Sree Annapoorna</t>
  </si>
  <si>
    <t xml:space="preserve">75| East Arokiasamy Road| RS Puram| Coimbatore</t>
  </si>
  <si>
    <t xml:space="preserve">RS Puram</t>
  </si>
  <si>
    <t xml:space="preserve">RS Puram| Coimbatore</t>
  </si>
  <si>
    <t xml:space="preserve">South Indian, North Indian, Chinese</t>
  </si>
  <si>
    <t xml:space="preserve">That's Y Food</t>
  </si>
  <si>
    <t xml:space="preserve">24/49| TV Swamy Road East| Opposite Emeral Building| RS Puram| Coimbatore</t>
  </si>
  <si>
    <t xml:space="preserve">North Indian, Biryani</t>
  </si>
  <si>
    <t xml:space="preserve">CakeBee</t>
  </si>
  <si>
    <t xml:space="preserve">6/1| SRP Nagar| Saibaba Colony| Coimbatore</t>
  </si>
  <si>
    <t xml:space="preserve">Saibaba Colony</t>
  </si>
  <si>
    <t xml:space="preserve">Saibaba Colony| Coimbatore</t>
  </si>
  <si>
    <t xml:space="preserve">Bakery, Desserts</t>
  </si>
  <si>
    <t xml:space="preserve">Yari</t>
  </si>
  <si>
    <t xml:space="preserve">69| Bharathi Park| 6th Cross| Saibaba Colony| Coimbatore</t>
  </si>
  <si>
    <t xml:space="preserve">North Indian, Chinese, Street Food</t>
  </si>
  <si>
    <t xml:space="preserve">Cream Stone</t>
  </si>
  <si>
    <t xml:space="preserve">Creamstone | 1335| Avinashi Road| Opposite Bharath Petrol Bunk| Peelamedu| Coimbatore</t>
  </si>
  <si>
    <t xml:space="preserve">SMS Hotel| Peelamedu</t>
  </si>
  <si>
    <t xml:space="preserve">SMS Hotel| Peelamedu| Coimbatore</t>
  </si>
  <si>
    <t xml:space="preserve">6th Floor| Metro Park Inn| 1000| Raja Street| Near Clock Tower| Town Hall| Coimbatore</t>
  </si>
  <si>
    <t xml:space="preserve">Town Hall| Coimbatore</t>
  </si>
  <si>
    <t xml:space="preserve">The Punjabi Essence Restaurant</t>
  </si>
  <si>
    <t xml:space="preserve">Dehradun</t>
  </si>
  <si>
    <t xml:space="preserve">27 B| Near Premier Plaza| Rajpur Road| Chukkuwala| Dehradun</t>
  </si>
  <si>
    <t xml:space="preserve">Chukkuwala</t>
  </si>
  <si>
    <t xml:space="preserve">Chukkuwala| Dehradun</t>
  </si>
  <si>
    <t xml:space="preserve">Tirupati Restaurant</t>
  </si>
  <si>
    <t xml:space="preserve">27 B| Rajpur Road| Opposite St. Joseph's Academy| Chukkuwala| Dehradun</t>
  </si>
  <si>
    <t xml:space="preserve">Anandam</t>
  </si>
  <si>
    <t xml:space="preserve">69| Krishna Tower| Rajpur Road| Hathibarkala Salwala| Dehradun</t>
  </si>
  <si>
    <t xml:space="preserve">Hathibarkala Salwala</t>
  </si>
  <si>
    <t xml:space="preserve">Hathibarkala Salwala| Dehradun</t>
  </si>
  <si>
    <t xml:space="preserve">Desserts, North Indian, Chinese, South Indian, Fast Food, Street Food</t>
  </si>
  <si>
    <t xml:space="preserve">Town Table Restaurant</t>
  </si>
  <si>
    <t xml:space="preserve">101| Rajpur Road| Hathibarkala Salwala| Dehradun</t>
  </si>
  <si>
    <t xml:space="preserve">Kalsang Friends Corner</t>
  </si>
  <si>
    <t xml:space="preserve">88 A| Opposite Osho| Chander Lok Colony| Rajpur Road| Hathibarkala Salwala| Dehradun</t>
  </si>
  <si>
    <t xml:space="preserve">Chinese, Thai, Tibetan</t>
  </si>
  <si>
    <t xml:space="preserve">The Great Indian Pub</t>
  </si>
  <si>
    <t xml:space="preserve">138/345| Rajpur Road| Jakhan| Dehradun</t>
  </si>
  <si>
    <t xml:space="preserve">Jakhan</t>
  </si>
  <si>
    <t xml:space="preserve">Jakhan| Dehradun</t>
  </si>
  <si>
    <t xml:space="preserve">BMG - All Day Dining</t>
  </si>
  <si>
    <t xml:space="preserve">140 A| Rajpur Road| Jakhan| Dehradun</t>
  </si>
  <si>
    <t xml:space="preserve">Chinese, North Indian, Fast Food</t>
  </si>
  <si>
    <t xml:space="preserve">Rajpur Road| Jakhan| Dehradun</t>
  </si>
  <si>
    <t xml:space="preserve">TBistro</t>
  </si>
  <si>
    <t xml:space="preserve">Saina Inn| 3| Old Survey Road| Karanpur| Dehradun</t>
  </si>
  <si>
    <t xml:space="preserve">Karanpur</t>
  </si>
  <si>
    <t xml:space="preserve">Karanpur| Dehradun</t>
  </si>
  <si>
    <t xml:space="preserve">Y Cafe &amp; Restaurant</t>
  </si>
  <si>
    <t xml:space="preserve">Hotel White House| Behind St. Joseph's Academy| Subhash Road| Karanpur| Dehradun</t>
  </si>
  <si>
    <t xml:space="preserve">Eddie's Patisserie</t>
  </si>
  <si>
    <t xml:space="preserve">102 Yamuna Colony| Above Punjab National Bank| Chakrata Road| Dehradun</t>
  </si>
  <si>
    <t xml:space="preserve">Krishna Nagar</t>
  </si>
  <si>
    <t xml:space="preserve">Krishna Nagar| Dehradun</t>
  </si>
  <si>
    <t xml:space="preserve">First Gear Cafe</t>
  </si>
  <si>
    <t xml:space="preserve">Khala Gaon| Near Shiv Mandir| Malsi| Dehradun</t>
  </si>
  <si>
    <t xml:space="preserve">Malsi</t>
  </si>
  <si>
    <t xml:space="preserve">Malsi| Dehradun</t>
  </si>
  <si>
    <t xml:space="preserve">Cafe, Chinese</t>
  </si>
  <si>
    <t xml:space="preserve">Dunkin Donuts</t>
  </si>
  <si>
    <t xml:space="preserve">UG 03| Pacific Mall| Rajpur Road| Jakhan| Dehradun</t>
  </si>
  <si>
    <t xml:space="preserve">Pacific Mall| Jakhan</t>
  </si>
  <si>
    <t xml:space="preserve">Pacific Mall| Jakhan| Dehradun</t>
  </si>
  <si>
    <t xml:space="preserve">Burger, Desserts</t>
  </si>
  <si>
    <t xml:space="preserve">Doon Darbar</t>
  </si>
  <si>
    <t xml:space="preserve">43| Gandhi Road| Paltan Bazaar| Dehradun</t>
  </si>
  <si>
    <t xml:space="preserve">Paltan Bazaar</t>
  </si>
  <si>
    <t xml:space="preserve">Paltan Bazaar| Dehradun</t>
  </si>
  <si>
    <t xml:space="preserve">Razzmatazz</t>
  </si>
  <si>
    <t xml:space="preserve">5| Pritam Road| Dalanwala| Near Race Course| Dehradun</t>
  </si>
  <si>
    <t xml:space="preserve">Race Course| Dehradun</t>
  </si>
  <si>
    <t xml:space="preserve">Chaudhary Plaza| Rajpur Road| Rajpur| Dehradun</t>
  </si>
  <si>
    <t xml:space="preserve">Rajpur</t>
  </si>
  <si>
    <t xml:space="preserve">Rajpur| Dehradun</t>
  </si>
  <si>
    <t xml:space="preserve">North Indian, Mediterranean, Asian, Chinese</t>
  </si>
  <si>
    <t xml:space="preserve">Black Pepper Restaurant</t>
  </si>
  <si>
    <t xml:space="preserve">3| Astley Hall| Rajpur Road| Rajpur| Dehradun</t>
  </si>
  <si>
    <t xml:space="preserve">Cafe Marigold</t>
  </si>
  <si>
    <t xml:space="preserve">Near Shehanshahi Ashram| Old Mussorie Road| Rajpur| Dehradun</t>
  </si>
  <si>
    <t xml:space="preserve">Cafe, Chinese, Fast Food</t>
  </si>
  <si>
    <t xml:space="preserve">Jalapenos</t>
  </si>
  <si>
    <t xml:space="preserve">Mussourie Diversion| Pacific Hills|Rajpur Road| Rajpur| Dehradun</t>
  </si>
  <si>
    <t xml:space="preserve">Cafe, Mexican</t>
  </si>
  <si>
    <t xml:space="preserve">Kalsang AMA Cafe</t>
  </si>
  <si>
    <t xml:space="preserve">88| Opposite Osho| Chander Lok Colony| Rajpur Road| Rajpur| Dehradun</t>
  </si>
  <si>
    <t xml:space="preserve">Desire Foods</t>
  </si>
  <si>
    <t xml:space="preserve">Faridabad</t>
  </si>
  <si>
    <t xml:space="preserve">G 25/22| Main Road| 40 Feet| Molarband Extension| Badarpur Border| Faridabad</t>
  </si>
  <si>
    <t xml:space="preserve">Badarpur Border</t>
  </si>
  <si>
    <t xml:space="preserve">Badarpur Border| Faridabad</t>
  </si>
  <si>
    <t xml:space="preserve">Chinese, Fast Food, Bakery</t>
  </si>
  <si>
    <t xml:space="preserve">Knight Rock</t>
  </si>
  <si>
    <t xml:space="preserve">11/6| Delhi Mathura Road| Near Bharat Petrol Pump| Badarpur Border| Faridabad</t>
  </si>
  <si>
    <t xml:space="preserve">Punjab Restaurant</t>
  </si>
  <si>
    <t xml:space="preserve">Main 40 Feet Road| Molarband Extension| Badarpur Border| Faridabad</t>
  </si>
  <si>
    <t xml:space="preserve">Raju Dhaba</t>
  </si>
  <si>
    <t xml:space="preserve">Rakheja Bakery</t>
  </si>
  <si>
    <t xml:space="preserve">Snax Points</t>
  </si>
  <si>
    <t xml:space="preserve">A-68/5| Near Mehra Petrol Pump| Main Tajpur Road| Badarpur Border| Faridabad</t>
  </si>
  <si>
    <t xml:space="preserve">Aggarwal Sweet Corner</t>
  </si>
  <si>
    <t xml:space="preserve">Badarpur Border Chowk Post| Badarpur Border| Faridabad</t>
  </si>
  <si>
    <t xml:space="preserve">Kashyap Vaishno Dhaba</t>
  </si>
  <si>
    <t xml:space="preserve">Near Seble Cinema| Dharamveer Market| Badarpur Border| Faridabad</t>
  </si>
  <si>
    <t xml:space="preserve">Total Food Court</t>
  </si>
  <si>
    <t xml:space="preserve">B-222| Shishram Complex| Main Market| Badarpur Border| Faridabad</t>
  </si>
  <si>
    <t xml:space="preserve">The Chaiwalas</t>
  </si>
  <si>
    <t xml:space="preserve">Sector 21 A| Asian Hospital| Badhkal Chowk| Badkal Lake| Faridabad</t>
  </si>
  <si>
    <t xml:space="preserve">Badkal Lake</t>
  </si>
  <si>
    <t xml:space="preserve">Badkal Lake| Faridabad</t>
  </si>
  <si>
    <t xml:space="preserve">Cafe And More</t>
  </si>
  <si>
    <t xml:space="preserve">UGF 22| Charmwood Plaza| Eros Garden| Charmwood Village| Faridabad</t>
  </si>
  <si>
    <t xml:space="preserve">Charmwood Village</t>
  </si>
  <si>
    <t xml:space="preserve">Charmwood Village| Faridabad</t>
  </si>
  <si>
    <t xml:space="preserve">Fast Food, North Indian</t>
  </si>
  <si>
    <t xml:space="preserve">Green Chick Chop</t>
  </si>
  <si>
    <t xml:space="preserve">UG 58| Charmwood Plaza| Eros Garden Colony| Suraj Kund Road| Charmwood Village| Faridabad</t>
  </si>
  <si>
    <t xml:space="preserve">Raw Meats, North Indian, Fast Food</t>
  </si>
  <si>
    <t xml:space="preserve">Kolkata Hot Kathi Rolls</t>
  </si>
  <si>
    <t xml:space="preserve">Deepak Complex| Near Eros Garden| Charmwood Village| Faridabad</t>
  </si>
  <si>
    <t xml:space="preserve">Fast Food, Chinese</t>
  </si>
  <si>
    <t xml:space="preserve">Aapki Rasoi</t>
  </si>
  <si>
    <t xml:space="preserve">HR-227| 60 Feet Road| Pul Pehlad Pur| Charmwood Village| Faridabad</t>
  </si>
  <si>
    <t xml:space="preserve">Fusion Food Corner</t>
  </si>
  <si>
    <t xml:space="preserve">158/7| Opposite DDA Flat| Pul Pehlad Pur| Charmwood Village| Faridabad</t>
  </si>
  <si>
    <t xml:space="preserve">Punjabi Rasoi</t>
  </si>
  <si>
    <t xml:space="preserve">1| Deepak Complex| Eros Charmwood Village| Faridabad</t>
  </si>
  <si>
    <t xml:space="preserve">Kebab Xpress</t>
  </si>
  <si>
    <t xml:space="preserve">Shop 23-24| 2nd Floor| Crown Interiorz Mall| Sector 35| Faridabad</t>
  </si>
  <si>
    <t xml:space="preserve">Crown Interiorz Mall| Sector 35| Faridabad</t>
  </si>
  <si>
    <t xml:space="preserve">Crown Interiorz Mall| Sector 35| Faridabad| Faridabad</t>
  </si>
  <si>
    <t xml:space="preserve">12/7| 2nd Floor| Crown Interiorz Mall| Sector 35| Faridabad</t>
  </si>
  <si>
    <t xml:space="preserve">Suruchi</t>
  </si>
  <si>
    <t xml:space="preserve">29| 2nd Floor| Crown Interiorz Mall| Sector 35| Faridabad</t>
  </si>
  <si>
    <t xml:space="preserve">North Indian, South Indian, Gujarati, Rajasthani</t>
  </si>
  <si>
    <t xml:space="preserve">Berco's</t>
  </si>
  <si>
    <t xml:space="preserve">Shop R-2| 3rd Floor| Crown Interiorz Mall| Sector 35| Faridabad</t>
  </si>
  <si>
    <t xml:space="preserve">Dunkin' Donuts</t>
  </si>
  <si>
    <t xml:space="preserve">3| 2nd Floor| Crown Interiorz Mall| Near Toll Bridge| Sector 35| Faridabad</t>
  </si>
  <si>
    <t xml:space="preserve">Burger, Desserts, Fast Food</t>
  </si>
  <si>
    <t xml:space="preserve">The Chocolate Room</t>
  </si>
  <si>
    <t xml:space="preserve">10| 2nd Floor| Crown Interiorz Mall| Sector 35| Faridabad</t>
  </si>
  <si>
    <t xml:space="preserve">Cafe, Desserts</t>
  </si>
  <si>
    <t xml:space="preserve">Baskin Robbin</t>
  </si>
  <si>
    <t xml:space="preserve">Ground Floor| Crown Interiorz Mall| Sector 35| Faridabad</t>
  </si>
  <si>
    <t xml:space="preserve">Popcorn Fusion</t>
  </si>
  <si>
    <t xml:space="preserve">SF 25| 2nd Floor| Sector 35| Faridabad</t>
  </si>
  <si>
    <t xml:space="preserve">American, Fast Food, Salad, Healthy Food</t>
  </si>
  <si>
    <t xml:space="preserve">Shops 21-22| 2nd Floor| Crown Interiorz Mall| Sector 35| Faridabad</t>
  </si>
  <si>
    <t xml:space="preserve">American, Fast Food, Burger</t>
  </si>
  <si>
    <t xml:space="preserve">2nd Floor| Crown Interiorz Mall| Sector 35| Faridabad</t>
  </si>
  <si>
    <t xml:space="preserve">Yo! China</t>
  </si>
  <si>
    <t xml:space="preserve">S-2| 2nd Floor| Crown Interiorz Mall| Sector 35| Faridabad</t>
  </si>
  <si>
    <t xml:space="preserve">Giani's</t>
  </si>
  <si>
    <t xml:space="preserve">Food Court| Crown Plaza Mall| Sector 15-A|  Near| Sector 15| Faridabad</t>
  </si>
  <si>
    <t xml:space="preserve">Crown Plaza Mall| Sector 15| Faridabad</t>
  </si>
  <si>
    <t xml:space="preserve">Crown Plaza Mall| Sector 15| Faridabad| Faridabad</t>
  </si>
  <si>
    <t xml:space="preserve">Ice Cream, Desserts</t>
  </si>
  <si>
    <t xml:space="preserve">Momo-Cha</t>
  </si>
  <si>
    <t xml:space="preserve">Shree Rathnam</t>
  </si>
  <si>
    <t xml:space="preserve">LG-28| Crown Plaza Mall| Sector 15-A| Sector 15| Faridabad</t>
  </si>
  <si>
    <t xml:space="preserve">Mirage Restro Bar</t>
  </si>
  <si>
    <t xml:space="preserve">2nd Floor| Crown Plaza Mall| Sector 15-A| Sector 15| Faridabad</t>
  </si>
  <si>
    <t xml:space="preserve">Jai Jagannath Hotel</t>
  </si>
  <si>
    <t xml:space="preserve">E 51| Shiv Durga Vihar| Dayal Bagh| Faridabad</t>
  </si>
  <si>
    <t xml:space="preserve">Dayal Bagh</t>
  </si>
  <si>
    <t xml:space="preserve">Dayal Bagh| Faridabad</t>
  </si>
  <si>
    <t xml:space="preserve">Gelato Vinto</t>
  </si>
  <si>
    <t xml:space="preserve">40 GF| Eldeco Station 1 Mall| Sector 12| Faridabad</t>
  </si>
  <si>
    <t xml:space="preserve">Eldeco Station 1 Mall| Sector 12| Faridabad</t>
  </si>
  <si>
    <t xml:space="preserve">Eldeco Station 1 Mall| Sector 12| Faridabad| Faridabad</t>
  </si>
  <si>
    <t xml:space="preserve">Maggi Point</t>
  </si>
  <si>
    <t xml:space="preserve">F-46 A| 1st Floor| Eldeco Mall| Sector 12| Faridabad</t>
  </si>
  <si>
    <t xml:space="preserve">Angaar</t>
  </si>
  <si>
    <t xml:space="preserve">Hotel Saffron Kiran| 12/6| Adjacent to Badarpur Toll| NH-2| Sector 35| Faridabad</t>
  </si>
  <si>
    <t xml:space="preserve">Hotel Saffron Kiran| Faridabad</t>
  </si>
  <si>
    <t xml:space="preserve">Hotel Saffron Kiran| Faridabad| Faridabad</t>
  </si>
  <si>
    <t xml:space="preserve">TcozY</t>
  </si>
  <si>
    <t xml:space="preserve">The Retriever</t>
  </si>
  <si>
    <t xml:space="preserve">Bangali Sweets &amp; Restaurant</t>
  </si>
  <si>
    <t xml:space="preserve">6| Plot 17| New DLF| Indraprastha Colony| Faridabad</t>
  </si>
  <si>
    <t xml:space="preserve">Indraprastha Colony</t>
  </si>
  <si>
    <t xml:space="preserve">Indraprastha Colony| Faridabad</t>
  </si>
  <si>
    <t xml:space="preserve">Silver</t>
  </si>
  <si>
    <t xml:space="preserve">K Hotel| Plot 2| Behind Pristine Mall| Sector 31| Faridabad</t>
  </si>
  <si>
    <t xml:space="preserve">K Hotel</t>
  </si>
  <si>
    <t xml:space="preserve">K Hotel| Faridabad</t>
  </si>
  <si>
    <t xml:space="preserve">Chill 'N Grill</t>
  </si>
  <si>
    <t xml:space="preserve">3C-188| Opposite Bharat Optical| NIT| Faridabad</t>
  </si>
  <si>
    <t xml:space="preserve">NIT</t>
  </si>
  <si>
    <t xml:space="preserve">NIT| Faridabad</t>
  </si>
  <si>
    <t xml:space="preserve">Punjabi Restaurant</t>
  </si>
  <si>
    <t xml:space="preserve">3F/49| Sainik Colony Road| NIT| Faridabad</t>
  </si>
  <si>
    <t xml:space="preserve">Standard Chicken Point</t>
  </si>
  <si>
    <t xml:space="preserve">3F/90| Sainik Colony Road| NIT Faridabad</t>
  </si>
  <si>
    <t xml:space="preserve">The Grillz &amp; Gravy</t>
  </si>
  <si>
    <t xml:space="preserve">3G/1| NIT| Faridabad</t>
  </si>
  <si>
    <t xml:space="preserve">Cakes 'n Bakes - Park Plaza</t>
  </si>
  <si>
    <t xml:space="preserve">Park Plaza| Sector 21 C| Sector 21| Faridabad</t>
  </si>
  <si>
    <t xml:space="preserve">Park Plaza| Sector 21| Faridabad</t>
  </si>
  <si>
    <t xml:space="preserve">Park Plaza| Sector 21| Faridabad| Faridabad</t>
  </si>
  <si>
    <t xml:space="preserve">Cafe Bite</t>
  </si>
  <si>
    <t xml:space="preserve">UGF 35| Parsvanath City Mall| Sector 12| Faridabad</t>
  </si>
  <si>
    <t xml:space="preserve">Parsavnath City Mall| Sector 12| Faridabad</t>
  </si>
  <si>
    <t xml:space="preserve">Parsavnath City Mall| Sector 12| Faridabad| Faridabad</t>
  </si>
  <si>
    <t xml:space="preserve">Cafe Light</t>
  </si>
  <si>
    <t xml:space="preserve">Shop 38| Upper Ground Floor| Parsvnath City Mall| Sector 12| Faridabad</t>
  </si>
  <si>
    <t xml:space="preserve">Little Cafe</t>
  </si>
  <si>
    <t xml:space="preserve">Shop 32| Upper Ground Floor| Parsvnath City Mall| Sector 12| Faridabad</t>
  </si>
  <si>
    <t xml:space="preserve">Fast Food, Beverages</t>
  </si>
  <si>
    <t xml:space="preserve">J-121| Near Lean Wolf Gym| Sector 10| Faridabad</t>
  </si>
  <si>
    <t xml:space="preserve">Sector 10</t>
  </si>
  <si>
    <t xml:space="preserve">Sector 10| Faridabad</t>
  </si>
  <si>
    <t xml:space="preserve">Oregano India</t>
  </si>
  <si>
    <t xml:space="preserve">Shop 2661| Sector 7-10 Market| YMCA Road| Sector 10| Faridabad</t>
  </si>
  <si>
    <t xml:space="preserve">Fast Food, Chinese, Italian</t>
  </si>
  <si>
    <t xml:space="preserve">Sagar Bakery</t>
  </si>
  <si>
    <t xml:space="preserve">938| 7-10 Chowk| YMCA Road| Sector 10| Faridabad</t>
  </si>
  <si>
    <t xml:space="preserve">Smugglers</t>
  </si>
  <si>
    <t xml:space="preserve">Near Big Bus| Sector 9-10 Road| Sector 10| Faridabad</t>
  </si>
  <si>
    <t xml:space="preserve">Welcome</t>
  </si>
  <si>
    <t xml:space="preserve">J140| Sector 10| Faridabad</t>
  </si>
  <si>
    <t xml:space="preserve">Invitation</t>
  </si>
  <si>
    <t xml:space="preserve">Invitation Inn Banquet &amp; Rooms| DLF Sector 10| Faridabad</t>
  </si>
  <si>
    <t xml:space="preserve">New Dilight</t>
  </si>
  <si>
    <t xml:space="preserve">H - 147| Sector 10| Faridabad</t>
  </si>
  <si>
    <t xml:space="preserve">Chimney</t>
  </si>
  <si>
    <t xml:space="preserve">SCF 9| Near Bank of India| Sector 11| Faridabad</t>
  </si>
  <si>
    <t xml:space="preserve">Sector 11</t>
  </si>
  <si>
    <t xml:space="preserve">Sector 11| Faridabad</t>
  </si>
  <si>
    <t xml:space="preserve">Chopstick</t>
  </si>
  <si>
    <t xml:space="preserve">Booth 15| Sector 11| Faridabad</t>
  </si>
  <si>
    <t xml:space="preserve">Hot &amp; Tasty Chinese Food</t>
  </si>
  <si>
    <t xml:space="preserve">18| DLF Market| Sector 11| Faridabad</t>
  </si>
  <si>
    <t xml:space="preserve">Sanjha Chulha</t>
  </si>
  <si>
    <t xml:space="preserve">Plot 1-A| Sector 11-D| Sector 11| Faridabad</t>
  </si>
  <si>
    <t xml:space="preserve">Frontier</t>
  </si>
  <si>
    <t xml:space="preserve">Ground Floor| Parsvnath CIty Mall| Sector 12| Faridabad</t>
  </si>
  <si>
    <t xml:space="preserve">Sector 12</t>
  </si>
  <si>
    <t xml:space="preserve">Sector 12| Faridabad</t>
  </si>
  <si>
    <t xml:space="preserve">Oxy Lounge</t>
  </si>
  <si>
    <t xml:space="preserve">Town Park| Opposite District Court| Sector 12| Faridabad</t>
  </si>
  <si>
    <t xml:space="preserve">City Dhaba</t>
  </si>
  <si>
    <t xml:space="preserve">11-12 Dividing Road| Sector 12| Faridabad</t>
  </si>
  <si>
    <t xml:space="preserve">Garam Masala</t>
  </si>
  <si>
    <t xml:space="preserve">Plot 6| Bata Chowk| BIryaniwali Gali| Sector 12| Faridabad</t>
  </si>
  <si>
    <t xml:space="preserve">Mittal Fast Food</t>
  </si>
  <si>
    <t xml:space="preserve">10| Town Park| Sector 12| Faridabad</t>
  </si>
  <si>
    <t xml:space="preserve">Al Bake</t>
  </si>
  <si>
    <t xml:space="preserve">SCF 58| Ground Floor| Sector 15| Faridabad</t>
  </si>
  <si>
    <t xml:space="preserve">Sector 15</t>
  </si>
  <si>
    <t xml:space="preserve">Sector 15| Faridabad</t>
  </si>
  <si>
    <t xml:space="preserve">Anupam Sweet</t>
  </si>
  <si>
    <t xml:space="preserve">SCF 74| Sector 15 Market| Sector 15| Faridabad</t>
  </si>
  <si>
    <t xml:space="preserve">North Indian, South Indian, Chinese, Fast Food, Mithai</t>
  </si>
  <si>
    <t xml:space="preserve">Cafe Coffee Day</t>
  </si>
  <si>
    <t xml:space="preserve">SCF 42| Shopping Centre| Main Huda Market| Sector 15| Faridabad</t>
  </si>
  <si>
    <t xml:space="preserve">Chicago Pizza</t>
  </si>
  <si>
    <t xml:space="preserve">Booth Number 135| Main Market| Sector 15| Faridabad</t>
  </si>
  <si>
    <t xml:space="preserve">Crispy Crust</t>
  </si>
  <si>
    <t xml:space="preserve">Shop 19| HUDA Market| Opposite Mother Dairy| Sector 15| Faridabad</t>
  </si>
  <si>
    <t xml:space="preserve">North Indian, Chinese, Fast Food</t>
  </si>
  <si>
    <t xml:space="preserve">SCO 46| Main Market| Sector 15| Faridabad</t>
  </si>
  <si>
    <t xml:space="preserve">Gulab</t>
  </si>
  <si>
    <t xml:space="preserve">Shop 33| Main Market| Sector 15| Faridabad</t>
  </si>
  <si>
    <t xml:space="preserve">North Indian, South Indian, Fast Food, Street Food, Mithai</t>
  </si>
  <si>
    <t xml:space="preserve">Hunger Cure Express</t>
  </si>
  <si>
    <t xml:space="preserve">HUDA Market| Sector 15| Faridabad</t>
  </si>
  <si>
    <t xml:space="preserve">Maitre Patissier</t>
  </si>
  <si>
    <t xml:space="preserve">697| Sector 15| Faridabad</t>
  </si>
  <si>
    <t xml:space="preserve">87| Near City Chemist| Sector 15| Faridabad</t>
  </si>
  <si>
    <t xml:space="preserve">Chinese, Fast Food</t>
  </si>
  <si>
    <t xml:space="preserve">Nirula's</t>
  </si>
  <si>
    <t xml:space="preserve">135| Lower Ground Floor| HUDA Market| Sector 15| Faridabad</t>
  </si>
  <si>
    <t xml:space="preserve">Fast Food, Desserts, Ice Cream, Beverages</t>
  </si>
  <si>
    <t xml:space="preserve">The Grub House</t>
  </si>
  <si>
    <t xml:space="preserve">SCF 55| Main Market| Sector 15| Faridabad</t>
  </si>
  <si>
    <t xml:space="preserve">Cafe, North Indian, Chinese, Continental</t>
  </si>
  <si>
    <t xml:space="preserve">Twenty Four Seven</t>
  </si>
  <si>
    <t xml:space="preserve">A-45/49| Sector 15| Faridabad</t>
  </si>
  <si>
    <t xml:space="preserve">Cafe Parmesan</t>
  </si>
  <si>
    <t xml:space="preserve">42| 1st Floor| HUDA Market| Sector 15| Faridabad</t>
  </si>
  <si>
    <t xml:space="preserve">Briosca</t>
  </si>
  <si>
    <t xml:space="preserve">Shop 45| Main Market| Sector 15| Faridabad</t>
  </si>
  <si>
    <t xml:space="preserve">Bakery, Fast Food</t>
  </si>
  <si>
    <t xml:space="preserve">Burger Point</t>
  </si>
  <si>
    <t xml:space="preserve">Shop 105| Sector 15| Faridabad</t>
  </si>
  <si>
    <t xml:space="preserve">Cafe Grub Up</t>
  </si>
  <si>
    <t xml:space="preserve">SCF 43| 2nd Floor| Main Market| Sector 15| Faridabad</t>
  </si>
  <si>
    <t xml:space="preserve">Cafe, American, Mexican, Italian, Thai</t>
  </si>
  <si>
    <t xml:space="preserve">Cakes At Bhawanas</t>
  </si>
  <si>
    <t xml:space="preserve">418| 1st Floor| Sector 15| Faridabad</t>
  </si>
  <si>
    <t xml:space="preserve">Chaudhary Bhojnalaya</t>
  </si>
  <si>
    <t xml:space="preserve">Chickenette</t>
  </si>
  <si>
    <t xml:space="preserve">11 &amp; 12| Main Market| Sector 15| Faridabad</t>
  </si>
  <si>
    <t xml:space="preserve">Raw Meats, North Indian, Chinese, Fast Food</t>
  </si>
  <si>
    <t xml:space="preserve">Giani</t>
  </si>
  <si>
    <t xml:space="preserve">125| Near Gurudwara| Sector 15| Faridabad</t>
  </si>
  <si>
    <t xml:space="preserve">135| Main Market| Sector 15| Faridabad</t>
  </si>
  <si>
    <t xml:space="preserve">Hash Stix</t>
  </si>
  <si>
    <t xml:space="preserve">Shop 160| Sector 15| Faridabad</t>
  </si>
  <si>
    <t xml:space="preserve">Juice On Go</t>
  </si>
  <si>
    <t xml:space="preserve">SCF 46-50| 1st Floor| Fitstop Gym| Main Market| Sector 15| Faridabad</t>
  </si>
  <si>
    <t xml:space="preserve">Juices, Beverages</t>
  </si>
  <si>
    <t xml:space="preserve">Keventers</t>
  </si>
  <si>
    <t xml:space="preserve">Booth 125-P| Ground Floor| Huda Market| Sector 15| Faridabad</t>
  </si>
  <si>
    <t xml:space="preserve">MD's Kebabs &amp; Curries</t>
  </si>
  <si>
    <t xml:space="preserve">Shop 18| Opposite Mother Dairy| Sector 15 Market| Sector 15| Faridabad</t>
  </si>
  <si>
    <t xml:space="preserve">Perfect Bake</t>
  </si>
  <si>
    <t xml:space="preserve">DSS-48| Huda Market| Sector 15| Faridabad</t>
  </si>
  <si>
    <t xml:space="preserve">SCF 40| Main Market| Sector 15| Faridabad</t>
  </si>
  <si>
    <t xml:space="preserve">Sethi's Delicacy</t>
  </si>
  <si>
    <t xml:space="preserve">9 &amp; 10| Main Market| Sector 15| Faridabad</t>
  </si>
  <si>
    <t xml:space="preserve">Fast Food, Bakery</t>
  </si>
  <si>
    <t xml:space="preserve">SCF 78| HUDA Market| Sector 15| Faridabad</t>
  </si>
  <si>
    <t xml:space="preserve">Caf? Bogchi</t>
  </si>
  <si>
    <t xml:space="preserve">SCF 39| First Floor| Above Axis Bank| Sector 15| Faridabad</t>
  </si>
  <si>
    <t xml:space="preserve">Cafe, Italian, Mexican, Continental</t>
  </si>
  <si>
    <t xml:space="preserve">Ashoka Restaurant</t>
  </si>
  <si>
    <t xml:space="preserve">Main Market| Sector 16| Faridabad</t>
  </si>
  <si>
    <t xml:space="preserve">Sector 16</t>
  </si>
  <si>
    <t xml:space="preserve">Sector 16| Faridabad</t>
  </si>
  <si>
    <t xml:space="preserve">Baskin Robbins</t>
  </si>
  <si>
    <t xml:space="preserve">Shop 60| Near Sagar Cinema| Sector 16| Faridabad</t>
  </si>
  <si>
    <t xml:space="preserve">Ice Cream</t>
  </si>
  <si>
    <t xml:space="preserve">China Hot Pot</t>
  </si>
  <si>
    <t xml:space="preserve">Shop 147| HUDA Market| Sector 16| Faridabad</t>
  </si>
  <si>
    <t xml:space="preserve">Handi Chhadeyan Di</t>
  </si>
  <si>
    <t xml:space="preserve">Shop 138| HUDA Market| Near HDFC Bank| Sector 16| Faridabad</t>
  </si>
  <si>
    <t xml:space="preserve">Hungrill</t>
  </si>
  <si>
    <t xml:space="preserve">Booth 110| HUDA Market| Near ICICI Bank| Sector 16| Faridabad</t>
  </si>
  <si>
    <t xml:space="preserve">Kant Khana Khazana</t>
  </si>
  <si>
    <t xml:space="preserve">135| Huda Market| Sector 16| Faridabad</t>
  </si>
  <si>
    <t xml:space="preserve">Open Yard</t>
  </si>
  <si>
    <t xml:space="preserve">SCO 22-23| Main Market| Sector 16| Faridabad</t>
  </si>
  <si>
    <t xml:space="preserve">Recipe Badshah</t>
  </si>
  <si>
    <t xml:space="preserve">Shop 98| Sabzi Mandi| Sector 16| Faridabad</t>
  </si>
  <si>
    <t xml:space="preserve">The Chai Cafe</t>
  </si>
  <si>
    <t xml:space="preserve">Shop 123| HUDA Market| Sector 16| Faridabad</t>
  </si>
  <si>
    <t xml:space="preserve">Apna Restaurant</t>
  </si>
  <si>
    <t xml:space="preserve">Booth 146| HUDA Market| Sector 16| Faridabad</t>
  </si>
  <si>
    <t xml:space="preserve">Chaudhary Chaap &amp; Chinese</t>
  </si>
  <si>
    <t xml:space="preserve">Shop 137| Huda Market| Sector 16| Faridabad</t>
  </si>
  <si>
    <t xml:space="preserve">Chings Chinese</t>
  </si>
  <si>
    <t xml:space="preserve">Near Gold Gym| Behind Petro Pump Sector 16| Faridabad</t>
  </si>
  <si>
    <t xml:space="preserve">Food On Wheels</t>
  </si>
  <si>
    <t xml:space="preserve">Near Gold Gym| Behind Petrol Pump| Sector 16| Faridabad</t>
  </si>
  <si>
    <t xml:space="preserve">Gulshan Hotel</t>
  </si>
  <si>
    <t xml:space="preserve">Booth 2| Main Huda Market| Sector 16| Faridabad</t>
  </si>
  <si>
    <t xml:space="preserve">Maa Kali Foods</t>
  </si>
  <si>
    <t xml:space="preserve">SCO 35| HUDA Market| Sector 16| Faridabad</t>
  </si>
  <si>
    <t xml:space="preserve">The Street Kitchen</t>
  </si>
  <si>
    <t xml:space="preserve">Shop 139| Main HUDA Market| Sector 16| Faridabad</t>
  </si>
  <si>
    <t xml:space="preserve">United Kitchen</t>
  </si>
  <si>
    <t xml:space="preserve">2nd Floor| SCO 95| HUDA Market| Sector 16| Faridabad</t>
  </si>
  <si>
    <t xml:space="preserve">Eat N Treat</t>
  </si>
  <si>
    <t xml:space="preserve">145| Main Market| Sector 17| Faridabad</t>
  </si>
  <si>
    <t xml:space="preserve">Sector 17</t>
  </si>
  <si>
    <t xml:space="preserve">Sector 17| Faridabad</t>
  </si>
  <si>
    <t xml:space="preserve">Hotel Ekant</t>
  </si>
  <si>
    <t xml:space="preserve">12 - 14| Sector 17| Faridabad</t>
  </si>
  <si>
    <t xml:space="preserve">31| Near HDFC Bank ATM| Sector 17 Market| Sector 17| Faridabad</t>
  </si>
  <si>
    <t xml:space="preserve">Paradise Inn</t>
  </si>
  <si>
    <t xml:space="preserve">124| Near OBC Bank| Sector 17 Market| Faridabad| Sector 17| Faridabad</t>
  </si>
  <si>
    <t xml:space="preserve">Red Chilli</t>
  </si>
  <si>
    <t xml:space="preserve">Shop 140| Back Side| Main Market| Sector 17| Faridabad</t>
  </si>
  <si>
    <t xml:space="preserve">Shiv Restaurant</t>
  </si>
  <si>
    <t xml:space="preserve">122 &amp; 123| HUDA Market| Sector 17| Faridabad</t>
  </si>
  <si>
    <t xml:space="preserve">Sohan Sweets &amp; Namkeen</t>
  </si>
  <si>
    <t xml:space="preserve">115 &amp; 116| Sector 17| Faridabad</t>
  </si>
  <si>
    <t xml:space="preserve">The Binge Box Cafe</t>
  </si>
  <si>
    <t xml:space="preserve">1st  Floor| 110| HUDA Market| Sector 17| Faridabad</t>
  </si>
  <si>
    <t xml:space="preserve">Tmos Moving Feast</t>
  </si>
  <si>
    <t xml:space="preserve">156| Main Market| Sector 17| Faridabad</t>
  </si>
  <si>
    <t xml:space="preserve">Tmos Cafe Corner</t>
  </si>
  <si>
    <t xml:space="preserve">Shop 164| Huda Market| Sector 17| Faridabad</t>
  </si>
  <si>
    <t xml:space="preserve">Parkash Dhaba</t>
  </si>
  <si>
    <t xml:space="preserve">Shop 32| HUDA Market| Sector 19| Faridabad</t>
  </si>
  <si>
    <t xml:space="preserve">Sector 19</t>
  </si>
  <si>
    <t xml:space="preserve">Sector 19| Faridabad</t>
  </si>
  <si>
    <t xml:space="preserve">Booth 16| Part 2 Market| Sector 19| Faridabad</t>
  </si>
  <si>
    <t xml:space="preserve">Hareram Bikanerzaika</t>
  </si>
  <si>
    <t xml:space="preserve">77 &amp; 78| HUDA Market| Opposite Community Centre| Sector 21 C| Near Sector 21| Faridabad</t>
  </si>
  <si>
    <t xml:space="preserve">Sector 21</t>
  </si>
  <si>
    <t xml:space="preserve">Sector 21| Faridabad</t>
  </si>
  <si>
    <t xml:space="preserve">Mithai, Street Food</t>
  </si>
  <si>
    <t xml:space="preserve">Kulcha Paaji</t>
  </si>
  <si>
    <t xml:space="preserve">Opposite 21-C Market| Sector 21| Faridabad</t>
  </si>
  <si>
    <t xml:space="preserve">Shree Bikaner Misthan Bhandar</t>
  </si>
  <si>
    <t xml:space="preserve">DSS 44| Sector 21| Faridabad</t>
  </si>
  <si>
    <t xml:space="preserve">Street Food, South Indian, Mithai</t>
  </si>
  <si>
    <t xml:space="preserve">The Hub - Gourmet, Bakers &amp; More</t>
  </si>
  <si>
    <t xml:space="preserve">Asian Institute of Medical Sciences| Badkal Flyover| Sector 21 A| Sector 21| Faridabad</t>
  </si>
  <si>
    <t xml:space="preserve">Anand Dhaba</t>
  </si>
  <si>
    <t xml:space="preserve">DSS-38| Sector 21C Market| Sector 21| Faridabad</t>
  </si>
  <si>
    <t xml:space="preserve">Bikaneri Sweets &amp; Restaurant</t>
  </si>
  <si>
    <t xml:space="preserve">Ankhir Road| Near Union Bank| Opposite Sector 21-D| Sector 21| Faridabad</t>
  </si>
  <si>
    <t xml:space="preserve">Mithai, North Indian</t>
  </si>
  <si>
    <t xml:space="preserve">Delicieux Ice Cream Rolls</t>
  </si>
  <si>
    <t xml:space="preserve">Shop 73| Main Market| Sector 21 C| Sector 21| Faridabad</t>
  </si>
  <si>
    <t xml:space="preserve">Ice Cream, Desserts, Beverages</t>
  </si>
  <si>
    <t xml:space="preserve">Flying Tandoor</t>
  </si>
  <si>
    <t xml:space="preserve">Shop 57| Sector 21D Market| Sector 21| Faridabad</t>
  </si>
  <si>
    <t xml:space="preserve">Food Station</t>
  </si>
  <si>
    <t xml:space="preserve">G-5| Post Office Gali| Indra Enclave| Sector 21-D| Sector 21| Faridabad</t>
  </si>
  <si>
    <t xml:space="preserve">Grub Hub</t>
  </si>
  <si>
    <t xml:space="preserve">Shop 11| HUDA Main Market| Behind Park Plaza Hotel| Sector 21-C| Sector 21| Faridabad</t>
  </si>
  <si>
    <t xml:space="preserve">Punjabi Chulha</t>
  </si>
  <si>
    <t xml:space="preserve">Shop 16| Sector 21C| Sector 21| Faridabad</t>
  </si>
  <si>
    <t xml:space="preserve">Purani Dilli Da Swad</t>
  </si>
  <si>
    <t xml:space="preserve">Shop 52| Sector 21C Market| Sector 21| Faridabad</t>
  </si>
  <si>
    <t xml:space="preserve">Street Food, Fast Food</t>
  </si>
  <si>
    <t xml:space="preserve">The BBQ Garden</t>
  </si>
  <si>
    <t xml:space="preserve">Plot 1| Sector 21| Faridabad</t>
  </si>
  <si>
    <t xml:space="preserve">North Indian, Seafood</t>
  </si>
  <si>
    <t xml:space="preserve">Asian Institute of Medical Sciences| Near Badhkal Road| Sector 21| Faridabad</t>
  </si>
  <si>
    <t xml:space="preserve">Funk House Cafe</t>
  </si>
  <si>
    <t xml:space="preserve">Plot 2347| Near Sector 28 Metro Station| Sector 28| Faridabad</t>
  </si>
  <si>
    <t xml:space="preserve">Sector 28| Faridabad</t>
  </si>
  <si>
    <t xml:space="preserve">Cafe, Italian, Salad</t>
  </si>
  <si>
    <t xml:space="preserve">Shiksha Fast Food</t>
  </si>
  <si>
    <t xml:space="preserve">13| Near Water Tank| HUDA Market| Sector 28| Faridabad</t>
  </si>
  <si>
    <t xml:space="preserve">Hungry Head</t>
  </si>
  <si>
    <t xml:space="preserve">Near Reliance Fresh| Huda Market| Sector 28| Faridabad</t>
  </si>
  <si>
    <t xml:space="preserve">Tandoori Hut</t>
  </si>
  <si>
    <t xml:space="preserve">Shop 77-78| Near Balaji Sweets| Main Huda Market Sector 28| Faridabad</t>
  </si>
  <si>
    <t xml:space="preserve">Lalit Kathi Rolls Momos</t>
  </si>
  <si>
    <t xml:space="preserve">Main HUDA Market| Sector 29| Faridabad</t>
  </si>
  <si>
    <t xml:space="preserve">Sector 29</t>
  </si>
  <si>
    <t xml:space="preserve">Sector 29| Faridabad</t>
  </si>
  <si>
    <t xml:space="preserve">Tamasha In Tafree</t>
  </si>
  <si>
    <t xml:space="preserve">2nd Floor| Main HUDA Market| Sector 29| Faridabad</t>
  </si>
  <si>
    <t xml:space="preserve">Oh My!</t>
  </si>
  <si>
    <t xml:space="preserve">Shop 45| Ground floor| SLF MALL| IP Colony| Sector 30| Faridabad</t>
  </si>
  <si>
    <t xml:space="preserve">Sector 30</t>
  </si>
  <si>
    <t xml:space="preserve">Sector 30| Faridabad</t>
  </si>
  <si>
    <t xml:space="preserve">Butter &amp; Grace</t>
  </si>
  <si>
    <t xml:space="preserve">14/5| SRS Tower| Ground Floor| Sector 31| Faridabad</t>
  </si>
  <si>
    <t xml:space="preserve">Sector 31</t>
  </si>
  <si>
    <t xml:space="preserve">Sector 31| Faridabad</t>
  </si>
  <si>
    <t xml:space="preserve">North Indian, Chinese, Italian, Fast Food</t>
  </si>
  <si>
    <t xml:space="preserve">DSS 24| Shopping Centre| Sector 31| Faridabad</t>
  </si>
  <si>
    <t xml:space="preserve">Snacks Bar</t>
  </si>
  <si>
    <t xml:space="preserve">Near Pristine Mall| Sector 31| Faridabad</t>
  </si>
  <si>
    <t xml:space="preserve">Ahata</t>
  </si>
  <si>
    <t xml:space="preserve">Huda Market| Sector 31| Faridabad</t>
  </si>
  <si>
    <t xml:space="preserve">Fritrolla</t>
  </si>
  <si>
    <t xml:space="preserve">Choudhary Hetram Complex| 30-31 Dividing Road| Sector 31| Faridabad</t>
  </si>
  <si>
    <t xml:space="preserve">KitchenYard</t>
  </si>
  <si>
    <t xml:space="preserve">13/6| Mathura Road| SSR Cooperate Park| Opp NHPC Chowk Metro Station| Sector 31| Faridabad</t>
  </si>
  <si>
    <t xml:space="preserve">Meghansh Bakery</t>
  </si>
  <si>
    <t xml:space="preserve">DSS-28| Sector 31| Faridabad</t>
  </si>
  <si>
    <t xml:space="preserve">Oh My !</t>
  </si>
  <si>
    <t xml:space="preserve">Ground Floor| 45 SLF Mall| IP Colony| Sector-30-33| Faridabad</t>
  </si>
  <si>
    <t xml:space="preserve">The Dark Hour - Kitchen</t>
  </si>
  <si>
    <t xml:space="preserve">Block 7| Spring Fields Colony| Sector 31| Faridabad</t>
  </si>
  <si>
    <t xml:space="preserve">Anupama Sweets &amp; Family Restaurant</t>
  </si>
  <si>
    <t xml:space="preserve">SCF 3| Ashoka Enclave Part 1| Near Kanishka Tower| Sector 34| Faridabad</t>
  </si>
  <si>
    <t xml:space="preserve">Sector 34</t>
  </si>
  <si>
    <t xml:space="preserve">Sector 34| Faridabad</t>
  </si>
  <si>
    <t xml:space="preserve">Mithai, North Indian, South Indian, Chinese, Fast Food</t>
  </si>
  <si>
    <t xml:space="preserve">Ground Floor| Ridhi Sidhi Plaza| Ashoka Main| Sector 34| Faridabad</t>
  </si>
  <si>
    <t xml:space="preserve">Bikaner Misthan Bhandar</t>
  </si>
  <si>
    <t xml:space="preserve">Ground Floor| Ridhi Sidhi Plaza| Ashoka Main| Sector 35| Faridabad</t>
  </si>
  <si>
    <t xml:space="preserve">Sector 35| Faridabad</t>
  </si>
  <si>
    <t xml:space="preserve">Mithai, Street Food, Fast Food</t>
  </si>
  <si>
    <t xml:space="preserve">King's Kitchen</t>
  </si>
  <si>
    <t xml:space="preserve">SCF-1| Shop 5| Ashoka Enclave Main| Sector 35| Faridabad</t>
  </si>
  <si>
    <t xml:space="preserve">Muradabadi Chicken Biryani Corner</t>
  </si>
  <si>
    <t xml:space="preserve">12/4| Sarai Khawaja| Banarasi Market| Near Toll Gate| Main Mathura Road| Sector 37| Faridabad</t>
  </si>
  <si>
    <t xml:space="preserve">The Black Kettle</t>
  </si>
  <si>
    <t xml:space="preserve">Desi Tadka</t>
  </si>
  <si>
    <t xml:space="preserve">Shop 1| Devi Sahai Market| Sector 37| Faridabad</t>
  </si>
  <si>
    <t xml:space="preserve">Sector 37</t>
  </si>
  <si>
    <t xml:space="preserve">Sector 37| Faridabad</t>
  </si>
  <si>
    <t xml:space="preserve">Destination Live</t>
  </si>
  <si>
    <t xml:space="preserve">Shop 5| 12/2| Sector 37| Faridabad</t>
  </si>
  <si>
    <t xml:space="preserve">Kay's Bake Land</t>
  </si>
  <si>
    <t xml:space="preserve">14| Huda Market| Sector 37| Faridabad</t>
  </si>
  <si>
    <t xml:space="preserve">Kay's Food Land</t>
  </si>
  <si>
    <t xml:space="preserve">129| HUDA Shopping Centre| Sector 37| Faridabad</t>
  </si>
  <si>
    <t xml:space="preserve">Laziz Restaurant</t>
  </si>
  <si>
    <t xml:space="preserve">Shop 14| Devi Sahai Market| Sector 37| Faridabad</t>
  </si>
  <si>
    <t xml:space="preserve">Le Chef Restro Bar</t>
  </si>
  <si>
    <t xml:space="preserve">SCF 146/37| HUDA Complex| Delhi Badarpur Border| Near Main Mathura Road| Sector 37| Faridabad</t>
  </si>
  <si>
    <t xml:space="preserve">Republic of Chicken</t>
  </si>
  <si>
    <t xml:space="preserve">106| Huda Market| Sector 37| Faridabad</t>
  </si>
  <si>
    <t xml:space="preserve">Raw Meats, Fast Food</t>
  </si>
  <si>
    <t xml:space="preserve">Tanishka Restaurant &amp; Caterers</t>
  </si>
  <si>
    <t xml:space="preserve">Shop 44| Huda Market| Sector 37| Faridabad</t>
  </si>
  <si>
    <t xml:space="preserve">The Tandoori Times</t>
  </si>
  <si>
    <t xml:space="preserve">22| HUDA Market| Main Road| Sector 37| Faridabad</t>
  </si>
  <si>
    <t xml:space="preserve">Twist of Italy</t>
  </si>
  <si>
    <t xml:space="preserve">92| HUDA Market| Sector 37| Faridabad</t>
  </si>
  <si>
    <t xml:space="preserve">Aggarwal Sweets And Caterers</t>
  </si>
  <si>
    <t xml:space="preserve">Anangpur Dairy| Devi Sahay Market| Near| Sector 37| Faridabad</t>
  </si>
  <si>
    <t xml:space="preserve">Biryani Bot</t>
  </si>
  <si>
    <t xml:space="preserve">HUDA Market| Sector 37| Faridabad</t>
  </si>
  <si>
    <t xml:space="preserve">Biryani</t>
  </si>
  <si>
    <t xml:space="preserve">Caf? Kitchen</t>
  </si>
  <si>
    <t xml:space="preserve">Shop 65| HUDA Market| Sector 37| Faridabad</t>
  </si>
  <si>
    <t xml:space="preserve">Evergreen Sweets &amp; Restaurant</t>
  </si>
  <si>
    <t xml:space="preserve">SCF 147| hUDA Market| Sector 37| Faridabad</t>
  </si>
  <si>
    <t xml:space="preserve">Magic Spice Wok</t>
  </si>
  <si>
    <t xml:space="preserve">Shop 53| HUDA Market| Sector 37| Faridabad</t>
  </si>
  <si>
    <t xml:space="preserve">Magical Momos</t>
  </si>
  <si>
    <t xml:space="preserve">Huda Market| Sector 37| Faridabad</t>
  </si>
  <si>
    <t xml:space="preserve">Sam's Bake Shop</t>
  </si>
  <si>
    <t xml:space="preserve">Shop 121| HUDA Market| Sector 37| Faridabad</t>
  </si>
  <si>
    <t xml:space="preserve">Shri Bikaner Misthan Bhandar</t>
  </si>
  <si>
    <t xml:space="preserve">Sher Shah Suri Road Rajaram Market| Sector 37| Faridabad</t>
  </si>
  <si>
    <t xml:space="preserve">Tasty Dhaba Family Restaurant</t>
  </si>
  <si>
    <t xml:space="preserve">U &amp; I</t>
  </si>
  <si>
    <t xml:space="preserve">Shop 15| Main Road| Sector 37| Faridabad</t>
  </si>
  <si>
    <t xml:space="preserve">Cravings</t>
  </si>
  <si>
    <t xml:space="preserve">Shop 6| SCO C-3166| Lower Ground Floor| Pujara Complex| Green Fields Colony| Sector 41| Faridabad</t>
  </si>
  <si>
    <t xml:space="preserve">Sector 41</t>
  </si>
  <si>
    <t xml:space="preserve">Sector 41| Faridabad</t>
  </si>
  <si>
    <t xml:space="preserve">Evergreen Tandoori Night</t>
  </si>
  <si>
    <t xml:space="preserve">C-3548| Basement| Greenfield| Sector 41| Faridabad</t>
  </si>
  <si>
    <t xml:space="preserve">Prelibato</t>
  </si>
  <si>
    <t xml:space="preserve">3176| C Block Market| Green Field Colony| Sector 41| Faridabad</t>
  </si>
  <si>
    <t xml:space="preserve">Italian, North Indian</t>
  </si>
  <si>
    <t xml:space="preserve">Aravali Owls</t>
  </si>
  <si>
    <t xml:space="preserve">B-263| Green Field Colony| Sector 42| Faridabad</t>
  </si>
  <si>
    <t xml:space="preserve">Sector 42</t>
  </si>
  <si>
    <t xml:space="preserve">Sector 42| Faridabad</t>
  </si>
  <si>
    <t xml:space="preserve">Chicken Inn Family Meat Shop</t>
  </si>
  <si>
    <t xml:space="preserve">B-204| Green Field Colony| Sector 42| Faridabad</t>
  </si>
  <si>
    <t xml:space="preserve">Mother's Kitchen</t>
  </si>
  <si>
    <t xml:space="preserve">B-1212| Ground Floor| Front Side| Green Fields Colony| Main Road| Sector 42| Faridabad</t>
  </si>
  <si>
    <t xml:space="preserve">Ground Floor| Plot 201| Block B| Greenfield Colony| Sector 43| Faridabad</t>
  </si>
  <si>
    <t xml:space="preserve">Sector 43</t>
  </si>
  <si>
    <t xml:space="preserve">Sector 43| Faridabad</t>
  </si>
  <si>
    <t xml:space="preserve">Pizza, Fast Food</t>
  </si>
  <si>
    <t xml:space="preserve">Shop 15| Omaxe Hills And Forest Spa| Surajkund Road| Sector 43| Faridabad</t>
  </si>
  <si>
    <t xml:space="preserve">Punjabi Culture</t>
  </si>
  <si>
    <t xml:space="preserve">B-474| Greenfield Plaza| Sector 43| Faridabad</t>
  </si>
  <si>
    <t xml:space="preserve">Three Olives</t>
  </si>
  <si>
    <t xml:space="preserve">B-102| Green Field Colony| Sector 43| Faridabad</t>
  </si>
  <si>
    <t xml:space="preserve">Aggarwal's Bikaner Mishthan Bhandar</t>
  </si>
  <si>
    <t xml:space="preserve">Anangpur Chowk| Opposite Omaxe Tower| Sector 43| Faridabad</t>
  </si>
  <si>
    <t xml:space="preserve">Mithai, South Indian, Chinese, Street Food</t>
  </si>
  <si>
    <t xml:space="preserve">Aravalli Owls</t>
  </si>
  <si>
    <t xml:space="preserve">B - 263| Green Field Colony| Sector 43| Faridabad</t>
  </si>
  <si>
    <t xml:space="preserve">Chatny Delight</t>
  </si>
  <si>
    <t xml:space="preserve">B-205| Green Field Colony| Sector 43| Faridabad</t>
  </si>
  <si>
    <t xml:space="preserve">Harmann Restaurant</t>
  </si>
  <si>
    <t xml:space="preserve">3256| C Block| Greenfields Colony| Sector 43| Faridabad</t>
  </si>
  <si>
    <t xml:space="preserve">Kulcha King</t>
  </si>
  <si>
    <t xml:space="preserve">Opposite Omaxe Forest| Main Surajkund Road| Anangpur Chowk| Sector 41-42| Near Sector 43| Faridabad</t>
  </si>
  <si>
    <t xml:space="preserve">Royal Bakers</t>
  </si>
  <si>
    <t xml:space="preserve">B 229| Shop 3| Greenfield Colony| Sector 43| Faridabad</t>
  </si>
  <si>
    <t xml:space="preserve">Touch of Spice</t>
  </si>
  <si>
    <t xml:space="preserve">B-195| City Square Complex| Green Field Colony| Sector 43| Faridabad</t>
  </si>
  <si>
    <t xml:space="preserve">Hunger Cure</t>
  </si>
  <si>
    <t xml:space="preserve">SCF 76| HUDA Market| Sector 46| Faridabad</t>
  </si>
  <si>
    <t xml:space="preserve">Sector 46</t>
  </si>
  <si>
    <t xml:space="preserve">Sector 46| Faridabad</t>
  </si>
  <si>
    <t xml:space="preserve">55| HUDA Market| Sector 46| Faridabad</t>
  </si>
  <si>
    <t xml:space="preserve">Queens Cakes</t>
  </si>
  <si>
    <t xml:space="preserve">SCO 63| Above Indian Overseas Bank| 1st Floor| Main Market| Sector 46| Faridabad</t>
  </si>
  <si>
    <t xml:space="preserve">Sri Meenakshi South Indian Food</t>
  </si>
  <si>
    <t xml:space="preserve">HUDA Market| Sector 46| Faridabad</t>
  </si>
  <si>
    <t xml:space="preserve">Sardar A Pure Meat Shop</t>
  </si>
  <si>
    <t xml:space="preserve">Shop 5| Ground Floor| Achievers Mall| Near Sainik Colony| Sector 49| Faridabad</t>
  </si>
  <si>
    <t xml:space="preserve">Sector 49</t>
  </si>
  <si>
    <t xml:space="preserve">Sector 49| Faridabad</t>
  </si>
  <si>
    <t xml:space="preserve">Raw Meats, Fast Food, North Indian</t>
  </si>
  <si>
    <t xml:space="preserve">Invitation Restaurant</t>
  </si>
  <si>
    <t xml:space="preserve">SCF 68| HUDA Market| Sector 7| Faridabad</t>
  </si>
  <si>
    <t xml:space="preserve">Sector 7| Faridabad</t>
  </si>
  <si>
    <t xml:space="preserve">Kaushik Bakery</t>
  </si>
  <si>
    <t xml:space="preserve">SCF Complex 58| Huda Market| Sector 7| Faridabad</t>
  </si>
  <si>
    <t xml:space="preserve">Rama Vaishnav Bhojnalaya</t>
  </si>
  <si>
    <t xml:space="preserve">Shop 140| Main Market| Sector 7| Faridabad</t>
  </si>
  <si>
    <t xml:space="preserve">Shiv Saras Vyanjan</t>
  </si>
  <si>
    <t xml:space="preserve">Shop 2398| Sector 7-A| Near| Sector 7| Faridabad</t>
  </si>
  <si>
    <t xml:space="preserve">2613| YMCA Road| Sector 7| Faridabad</t>
  </si>
  <si>
    <t xml:space="preserve">Mithai, Bakery, Street Food, Chinese, South Indian</t>
  </si>
  <si>
    <t xml:space="preserve">21| HUDA Market| Sector 7| Faridabad</t>
  </si>
  <si>
    <t xml:space="preserve">Standard Family Restaurant</t>
  </si>
  <si>
    <t xml:space="preserve">31| Main Market| Sector 7| Faridabad</t>
  </si>
  <si>
    <t xml:space="preserve">The Hunger End</t>
  </si>
  <si>
    <t xml:space="preserve">Shop 2385| Sector 7A| Near Sector 7| Faridabad</t>
  </si>
  <si>
    <t xml:space="preserve">Pizza Express</t>
  </si>
  <si>
    <t xml:space="preserve">Shop 232| HUDA Market| Sector 7| Faridabad</t>
  </si>
  <si>
    <t xml:space="preserve">Anupam Sweets &amp; Restaurant</t>
  </si>
  <si>
    <t xml:space="preserve">Sai Plaza| Opposite Sai Dham| Tigaon Road| Sector 86| Faridabad</t>
  </si>
  <si>
    <t xml:space="preserve">Sector 86</t>
  </si>
  <si>
    <t xml:space="preserve">Sector 86| Faridabad</t>
  </si>
  <si>
    <t xml:space="preserve">Caramel</t>
  </si>
  <si>
    <t xml:space="preserve">Omaxe Heights Club| Sector 86| Faridabad</t>
  </si>
  <si>
    <t xml:space="preserve">Chaska Restaurant</t>
  </si>
  <si>
    <t xml:space="preserve">Shop 72| Near Omaxe Heights| Gate 2| Sector 86| Faridabad</t>
  </si>
  <si>
    <t xml:space="preserve">Club Pizzeria</t>
  </si>
  <si>
    <t xml:space="preserve">Shop 7| Sai Complex| Opposite Sai Dham| Tigaon Road| Sector 86| Faridabad</t>
  </si>
  <si>
    <t xml:space="preserve">Gupha</t>
  </si>
  <si>
    <t xml:space="preserve">SRS Royal Hills| Near Club Sec 87| Sector 86| Faridabad</t>
  </si>
  <si>
    <t xml:space="preserve">Indian Gourmet</t>
  </si>
  <si>
    <t xml:space="preserve">Plot 6| Tigaon Road| Sector 86| Faridabad</t>
  </si>
  <si>
    <t xml:space="preserve">North Indian, Chinese, Raw Meats</t>
  </si>
  <si>
    <t xml:space="preserve">Tandoori Zaaika's</t>
  </si>
  <si>
    <t xml:space="preserve">Tigaon Road| Near Omaxe| Sector 86| Faridabad</t>
  </si>
  <si>
    <t xml:space="preserve">TCD Cake &amp; Bake</t>
  </si>
  <si>
    <t xml:space="preserve">Shop 121| Sai Dham Road| Near Omaxe Chowk| Sector 86| Faridabad</t>
  </si>
  <si>
    <t xml:space="preserve">The Grill Darbar</t>
  </si>
  <si>
    <t xml:space="preserve">Shop 87| Near Omaxe Heights| Gate 2| Sector 86| Faridabad</t>
  </si>
  <si>
    <t xml:space="preserve">Urban Cuisine</t>
  </si>
  <si>
    <t xml:space="preserve">Shop 2-4| Tigaon Road| Near Sai Dham Mandir| Sector 86| Faridabad</t>
  </si>
  <si>
    <t xml:space="preserve">Mister Mughal</t>
  </si>
  <si>
    <t xml:space="preserve">Shop 16| BPTP Princess Park Shopping Arcade| Sector 86| Faridabad</t>
  </si>
  <si>
    <t xml:space="preserve">The Hub</t>
  </si>
  <si>
    <t xml:space="preserve">Huda Market| Sector 9| Faridabad</t>
  </si>
  <si>
    <t xml:space="preserve">Sector 9</t>
  </si>
  <si>
    <t xml:space="preserve">Sector 9| Faridabad</t>
  </si>
  <si>
    <t xml:space="preserve">Bake Your Dreamz</t>
  </si>
  <si>
    <t xml:space="preserve">Green Chilly Chinese Food</t>
  </si>
  <si>
    <t xml:space="preserve">Shop 100| Main HUDA Market| Sector 9| Faridabad</t>
  </si>
  <si>
    <t xml:space="preserve">Mom's Kitchen</t>
  </si>
  <si>
    <t xml:space="preserve">SCF 218| Huda Market| Sector 9| Faridabad</t>
  </si>
  <si>
    <t xml:space="preserve">The Baking Treats N More</t>
  </si>
  <si>
    <t xml:space="preserve">383| Sector 9| Faridabad</t>
  </si>
  <si>
    <t xml:space="preserve">Twin Brothers</t>
  </si>
  <si>
    <t xml:space="preserve">Ground Floor| SRS Mall| City Centre| Sector 12| Faridabad</t>
  </si>
  <si>
    <t xml:space="preserve">SRS Mall| Sector 12| Faridabad</t>
  </si>
  <si>
    <t xml:space="preserve">SRS Mall| Sector 12| Faridabad| Faridabad</t>
  </si>
  <si>
    <t xml:space="preserve">Aggarwal Sweets Centre</t>
  </si>
  <si>
    <t xml:space="preserve">HR 1B| Pul Pehladpur| Main Suraj Kund Road| Suraj Kund| Faridabad</t>
  </si>
  <si>
    <t xml:space="preserve">Suraj Kund</t>
  </si>
  <si>
    <t xml:space="preserve">Suraj Kund| Faridabad</t>
  </si>
  <si>
    <t xml:space="preserve">Mithai, Street Food, Chinese</t>
  </si>
  <si>
    <t xml:space="preserve">Bawarchi</t>
  </si>
  <si>
    <t xml:space="preserve">HR-250| B/10| 60 Feet Road| Pul Prahladpur| Suraj Kund| Faridabad</t>
  </si>
  <si>
    <t xml:space="preserve">D ART of Flavour</t>
  </si>
  <si>
    <t xml:space="preserve">H-250| B/10| 60 Feet Road| Pul Prahladpur| Suraj Kund| Faridabad</t>
  </si>
  <si>
    <t xml:space="preserve">Italia Cafe by Aura</t>
  </si>
  <si>
    <t xml:space="preserve">A-4| Pul Prahladpur| Suraj Kund Road| Suraj Kund| Faridabad</t>
  </si>
  <si>
    <t xml:space="preserve">Pizza Street</t>
  </si>
  <si>
    <t xml:space="preserve">A 34| Pul Pehladpur| Main Surajkund Road| Suraj Kund| Faridabad</t>
  </si>
  <si>
    <t xml:space="preserve">Rock Cafe</t>
  </si>
  <si>
    <t xml:space="preserve">Near Anandvan| Opposite NHPC Society| Suraj Kund Road| Suraj Kund| Faridabad</t>
  </si>
  <si>
    <t xml:space="preserve">North Indian, Chinese, South Indian</t>
  </si>
  <si>
    <t xml:space="preserve">Sardaar Ji Chaap &amp; Rolls</t>
  </si>
  <si>
    <t xml:space="preserve">Opposite CNG Pump| Pul Prahladpur| Suraj Kund Road| Suraj Kund| Faridabad</t>
  </si>
  <si>
    <t xml:space="preserve">Spice Wok</t>
  </si>
  <si>
    <t xml:space="preserve">B-147| Naveen Plaza| Sharma Market| Prahladpur| Suraj Kund| Faridabad</t>
  </si>
  <si>
    <t xml:space="preserve">Vrindavan Sweets &amp; Restaurant</t>
  </si>
  <si>
    <t xml:space="preserve">A-3| Pul Prahladpur| Main Suraj Kund Road| Suraj Kund| Faridabad</t>
  </si>
  <si>
    <t xml:space="preserve">Yummy Cake</t>
  </si>
  <si>
    <t xml:space="preserve">285| DDA Flat| Suraj Kund Road| Pul Prahladpur| Suraj Kund| Faridabad</t>
  </si>
  <si>
    <t xml:space="preserve">Bikaner Sweets &amp; Bakers</t>
  </si>
  <si>
    <t xml:space="preserve">A-1| Shiv Durga Vihar| Near Eros Garden| Suraj Kund| Faridabad</t>
  </si>
  <si>
    <t xml:space="preserve">Burger Xpress</t>
  </si>
  <si>
    <t xml:space="preserve">HR 62E| 60 Feet Road Pul Pehladpur| New Delhi</t>
  </si>
  <si>
    <t xml:space="preserve">Fast Food, Chinese, Burger</t>
  </si>
  <si>
    <t xml:space="preserve">Da Pizza Zone</t>
  </si>
  <si>
    <t xml:space="preserve">HR 62| CD 60 Foot Road| Pul Pehladpur| Near Sharma Market| New Delhi</t>
  </si>
  <si>
    <t xml:space="preserve">Finger Licious</t>
  </si>
  <si>
    <t xml:space="preserve">Shop 5| Anangpur Chowk| Green Field| Opposite Apartments| Suraj Kund Road| Faridabad</t>
  </si>
  <si>
    <t xml:space="preserve">Med E Taste</t>
  </si>
  <si>
    <t xml:space="preserve">1| Anangpur Chowk| Opposite Omaxe Forest &amp; Spa| Suraj Kund| Faridabad</t>
  </si>
  <si>
    <t xml:space="preserve">Mediterranean</t>
  </si>
  <si>
    <t xml:space="preserve">Punjabii Tandoor</t>
  </si>
  <si>
    <t xml:space="preserve">A-1559| Green Field Colony| Suraj Kund| Faridabad</t>
  </si>
  <si>
    <t xml:space="preserve">Shankar Sweets</t>
  </si>
  <si>
    <t xml:space="preserve">E 588| Mittal Colony| Pul Parahladpur| Suraj Kund Road| Faridabad| Suraj Kund| Faridabad</t>
  </si>
  <si>
    <t xml:space="preserve">Tasty Bites</t>
  </si>
  <si>
    <t xml:space="preserve">A-8| A-60 Feet Road| Pul Prahladpur| Suraj Kund| Faridabad</t>
  </si>
  <si>
    <t xml:space="preserve">The Street- Curries &amp; Grills</t>
  </si>
  <si>
    <t xml:space="preserve">57| EWA| Charmwood Village| Suraj Kund| Faridabad</t>
  </si>
  <si>
    <t xml:space="preserve">North Indian, Mughlai, Continental</t>
  </si>
  <si>
    <t xml:space="preserve">Bakers Delight - The Atrium</t>
  </si>
  <si>
    <t xml:space="preserve">The Atrium Hotel| Shooting Range Road| Suraj Kund| Faridabad</t>
  </si>
  <si>
    <t xml:space="preserve">The Atrium| Suraj Kund</t>
  </si>
  <si>
    <t xml:space="preserve">The Atrium| Suraj Kund| Faridabad</t>
  </si>
  <si>
    <t xml:space="preserve">On The Rocks - The  Atrium</t>
  </si>
  <si>
    <t xml:space="preserve">World Cafe - Vibe by The LaLiT Traveller</t>
  </si>
  <si>
    <t xml:space="preserve">Vibe by The Lalit Traveller| 12/7| Sector 35| Faridabad</t>
  </si>
  <si>
    <t xml:space="preserve">Vibe by The LaLit Traveller| Mathura Road</t>
  </si>
  <si>
    <t xml:space="preserve">Vibe by The LaLit Traveller| Mathura Road| Faridabad</t>
  </si>
  <si>
    <t xml:space="preserve">North Indian, Continental, Chinese</t>
  </si>
  <si>
    <t xml:space="preserve">Chaudhary Ke Mashhoor Paranthe</t>
  </si>
  <si>
    <t xml:space="preserve">Ghaziabad</t>
  </si>
  <si>
    <t xml:space="preserve">MB 48| Shipra Suncity| Indirapuram| Ghaziabad</t>
  </si>
  <si>
    <t xml:space="preserve">Indirapuram</t>
  </si>
  <si>
    <t xml:space="preserve">Indirapuram| Ghaziabad</t>
  </si>
  <si>
    <t xml:space="preserve">Thakur Bakers</t>
  </si>
  <si>
    <t xml:space="preserve">Shop 24| Regalia Heights| Shipra Suncity| Indirapuram| Ghaziabad</t>
  </si>
  <si>
    <t xml:space="preserve">FoodByMom</t>
  </si>
  <si>
    <t xml:space="preserve">Near Shipra Mall| Indirapuram| Ghaziabad</t>
  </si>
  <si>
    <t xml:space="preserve">Mr. Brown</t>
  </si>
  <si>
    <t xml:space="preserve">C-1| Saya Zenith| Next to CISF Camp| Opposite Shipra Sun City| Indirapuram| Ghaziabad</t>
  </si>
  <si>
    <t xml:space="preserve">Fast Food, Cafe, Desserts, Bakery</t>
  </si>
  <si>
    <t xml:space="preserve">Mitalis Kitchen</t>
  </si>
  <si>
    <t xml:space="preserve">Mall Road| Ahinsha Khand ll| Near Shanti Gopal Hospital| Indirapuram| Ghaziabad</t>
  </si>
  <si>
    <t xml:space="preserve">The Big Scoop</t>
  </si>
  <si>
    <t xml:space="preserve">C 17| 1st Floor| Patparganj Industrial Area| Kaushambi| Ghaziabad</t>
  </si>
  <si>
    <t xml:space="preserve">Kaushambi</t>
  </si>
  <si>
    <t xml:space="preserve">Kaushambi| Ghaziabad</t>
  </si>
  <si>
    <t xml:space="preserve">9 Mars Lounge</t>
  </si>
  <si>
    <t xml:space="preserve">Level 3| Shipra Mall| Vaibhav Khand| Gulmohar Road| Indirapuram| Ghaziabad</t>
  </si>
  <si>
    <t xml:space="preserve">Shipra Mall| Indirapuram</t>
  </si>
  <si>
    <t xml:space="preserve">Shipra Mall| Indirapuram| Ghaziabad</t>
  </si>
  <si>
    <t xml:space="preserve">Barista</t>
  </si>
  <si>
    <t xml:space="preserve">Ground Floor| Shipra Mall| Gulmohar Road| Indirapuram| Ghaziabad</t>
  </si>
  <si>
    <t xml:space="preserve">1st Floor| Shipra Mall| Gulmohar Road| Indirapuram| Ghaziabad</t>
  </si>
  <si>
    <t xml:space="preserve">Burger King</t>
  </si>
  <si>
    <t xml:space="preserve">Shop 18| Ground Floor| Shipra Mall| Vaibhav Khand| Indirapuram| Ghaziabad</t>
  </si>
  <si>
    <t xml:space="preserve">Chinese X'Press</t>
  </si>
  <si>
    <t xml:space="preserve">Bite Inn Food Court| 2nd Floor| Shipra Mall| Gulmohar Road| Indirapuram| Ghaziabad</t>
  </si>
  <si>
    <t xml:space="preserve">Cinch</t>
  </si>
  <si>
    <t xml:space="preserve">3rd Floor| Shipra Mall| Indirapuram| Ghaziabad</t>
  </si>
  <si>
    <t xml:space="preserve">Costa Coffee</t>
  </si>
  <si>
    <t xml:space="preserve">Shop 18| Lower Ground| Shipra Mall| Indirapuram| Ghaziabad</t>
  </si>
  <si>
    <t xml:space="preserve">Dosa X'press</t>
  </si>
  <si>
    <t xml:space="preserve">Food Court| 2nd Floor| Shipra Mall| Indirapuram| Ghaziabad</t>
  </si>
  <si>
    <t xml:space="preserve">1| Food Court| 2nd Floor| Shipra Mall| Indirapuram| Ghaziabad</t>
  </si>
  <si>
    <t xml:space="preserve">Let's Noodle</t>
  </si>
  <si>
    <t xml:space="preserve">18| 2nd Floor| Shipra Mall| Gulmohar Road| Indirapuram| Ghaziabad</t>
  </si>
  <si>
    <t xml:space="preserve">9| Shipra Mall| Indirapuram| Ghaziabad</t>
  </si>
  <si>
    <t xml:space="preserve">Mx Corn</t>
  </si>
  <si>
    <t xml:space="preserve">Ground Floor| Shipra Mall| Indirapuram| Ghaziabad</t>
  </si>
  <si>
    <t xml:space="preserve">19 &amp; 50| Level 2| Shipra Mall| Indirapuram| Ghaziabad</t>
  </si>
  <si>
    <t xml:space="preserve">Haldiram's</t>
  </si>
  <si>
    <t xml:space="preserve">North Indian, South Indian, Chinese, Street Food, Fast Food, Mithai, Desserts</t>
  </si>
  <si>
    <t xml:space="preserve">Shop 34-40| Level 3| Shipra Mall| Gulmohar Road| Indirapuram| Ghaziabad</t>
  </si>
  <si>
    <t xml:space="preserve">Maini Restaurant</t>
  </si>
  <si>
    <t xml:space="preserve">A Block Market| Surya Nagar| Ghaziabad</t>
  </si>
  <si>
    <t xml:space="preserve">Surya Nagar</t>
  </si>
  <si>
    <t xml:space="preserve">Surya Nagar| Ghaziabad</t>
  </si>
  <si>
    <t xml:space="preserve">The Dosa King</t>
  </si>
  <si>
    <t xml:space="preserve">Shop 4| B Block| Main Market| Opposite Vivek Vihar| Surya Nagar| Ghaziabad</t>
  </si>
  <si>
    <t xml:space="preserve">Baba Au Rhum</t>
  </si>
  <si>
    <t xml:space="preserve">Goa</t>
  </si>
  <si>
    <t xml:space="preserve">1054| Sim Vaddo| Anjuna| Goa</t>
  </si>
  <si>
    <t xml:space="preserve">Anjuna</t>
  </si>
  <si>
    <t xml:space="preserve">Anjuna| Goa</t>
  </si>
  <si>
    <t xml:space="preserve">Italian, French, Cafe</t>
  </si>
  <si>
    <t xml:space="preserve">Burger Factory</t>
  </si>
  <si>
    <t xml:space="preserve">Anjuna Main Road| Opposite Paradise Guest House| Anjuna| Goa</t>
  </si>
  <si>
    <t xml:space="preserve">Club Cubana</t>
  </si>
  <si>
    <t xml:space="preserve">82| Sim Waddo| Arpora Hill| Anjuna| Goa</t>
  </si>
  <si>
    <t xml:space="preserve">Curlies</t>
  </si>
  <si>
    <t xml:space="preserve">Anjuna Beach| Anjuna| Goa</t>
  </si>
  <si>
    <t xml:space="preserve">Anjuna Beach| Anjuna</t>
  </si>
  <si>
    <t xml:space="preserve">Continental, North Indian, Italian, Seafood, Goan</t>
  </si>
  <si>
    <t xml:space="preserve">La Plage</t>
  </si>
  <si>
    <t xml:space="preserve">Aswem Beach| Near Papa Jolly Hotel| Aswem Road| Morjim| Arambol| Goa</t>
  </si>
  <si>
    <t xml:space="preserve">Arambol</t>
  </si>
  <si>
    <t xml:space="preserve">Arambol| Goa</t>
  </si>
  <si>
    <t xml:space="preserve">Seafood, French</t>
  </si>
  <si>
    <t xml:space="preserve">St. Anthony's</t>
  </si>
  <si>
    <t xml:space="preserve">Baga Beach| Calangute-Baga Road| Baga| Goa</t>
  </si>
  <si>
    <t xml:space="preserve">Baga</t>
  </si>
  <si>
    <t xml:space="preserve">Baga| Goa</t>
  </si>
  <si>
    <t xml:space="preserve">North Indian, Chinese, Continental, Goan, Seafood</t>
  </si>
  <si>
    <t xml:space="preserve">Britto's Bar &amp; Restaurant</t>
  </si>
  <si>
    <t xml:space="preserve">Baga Calangute| Bardez| Baga| Goa</t>
  </si>
  <si>
    <t xml:space="preserve">North Indian, Continental, Chinese, Seafood</t>
  </si>
  <si>
    <t xml:space="preserve">Fat Fish</t>
  </si>
  <si>
    <t xml:space="preserve">Agar Waddo| Calangute Arpora Road| Bardez| Baga| Goa</t>
  </si>
  <si>
    <t xml:space="preserve">North Indian, Continental, Goan</t>
  </si>
  <si>
    <t xml:space="preserve">Martin's Corner</t>
  </si>
  <si>
    <t xml:space="preserve">Ranvaddo| Salcete| Betalbatim| Goa</t>
  </si>
  <si>
    <t xml:space="preserve">Betalbatim</t>
  </si>
  <si>
    <t xml:space="preserve">Betalbatim| Goa</t>
  </si>
  <si>
    <t xml:space="preserve">Goan, Seafood, Chinese, North Indian</t>
  </si>
  <si>
    <t xml:space="preserve">Infantaria</t>
  </si>
  <si>
    <t xml:space="preserve">5/181| Calangute Baga Junction| Calangute| Goa</t>
  </si>
  <si>
    <t xml:space="preserve">Calangute</t>
  </si>
  <si>
    <t xml:space="preserve">Calangute| Goa</t>
  </si>
  <si>
    <t xml:space="preserve">Italian, Continental, Goan</t>
  </si>
  <si>
    <t xml:space="preserve">Souza Lobo</t>
  </si>
  <si>
    <t xml:space="preserve">Calangute Beach| Calangute| Goa</t>
  </si>
  <si>
    <t xml:space="preserve">Calangute Beach| Calangute</t>
  </si>
  <si>
    <t xml:space="preserve">Fisherman's Cove</t>
  </si>
  <si>
    <t xml:space="preserve">Main Candolim Road| Titos Vaddo| Candolim| Goa</t>
  </si>
  <si>
    <t xml:space="preserve">Candolim</t>
  </si>
  <si>
    <t xml:space="preserve">Candolim| Goa</t>
  </si>
  <si>
    <t xml:space="preserve">Goan, North Indian, Chinese</t>
  </si>
  <si>
    <t xml:space="preserve">Calamari</t>
  </si>
  <si>
    <t xml:space="preserve">Dando Beach| Opposite Santana Beach Resort| Candolim| Goa</t>
  </si>
  <si>
    <t xml:space="preserve">Goan, Seafood, Chinese</t>
  </si>
  <si>
    <t xml:space="preserve">The Fisherman's Wharf</t>
  </si>
  <si>
    <t xml:space="preserve">Before The Leela| Mobor| Cavelossim| Goa</t>
  </si>
  <si>
    <t xml:space="preserve">Cavelossim</t>
  </si>
  <si>
    <t xml:space="preserve">Cavelossim| Goa</t>
  </si>
  <si>
    <t xml:space="preserve">Continental, Goan, Seafood, North Indian</t>
  </si>
  <si>
    <t xml:space="preserve">LPK Waterfront</t>
  </si>
  <si>
    <t xml:space="preserve">Near Bank Of India| Bhatiwado| Nerul| Goa</t>
  </si>
  <si>
    <t xml:space="preserve">Nerul</t>
  </si>
  <si>
    <t xml:space="preserve">Nerul| Goa</t>
  </si>
  <si>
    <t xml:space="preserve">Ritz Classic</t>
  </si>
  <si>
    <t xml:space="preserve">1st Floor| Vagle Vision| 18th June Road| Panaji| Goa</t>
  </si>
  <si>
    <t xml:space="preserve">Panaji</t>
  </si>
  <si>
    <t xml:space="preserve">Panaji| Goa</t>
  </si>
  <si>
    <t xml:space="preserve">Goan, Seafood, North Indian</t>
  </si>
  <si>
    <t xml:space="preserve">The Black Sheep Bistro</t>
  </si>
  <si>
    <t xml:space="preserve">Swami Vivekanand Road| Near ICICI Bank| Panaji| Goa</t>
  </si>
  <si>
    <t xml:space="preserve">Seafood, Continental, European, German</t>
  </si>
  <si>
    <t xml:space="preserve">Cafe Al Fresco by Cantina Bodega</t>
  </si>
  <si>
    <t xml:space="preserve">Sunaparanta Centre For The Arts| Altinho| Panaji| Goa</t>
  </si>
  <si>
    <t xml:space="preserve">D. B. Bandodkar Road| Campal| Panaji| Goa</t>
  </si>
  <si>
    <t xml:space="preserve">Antares</t>
  </si>
  <si>
    <t xml:space="preserve">Small Vagator Beach| Ozran| Vagator| Goa</t>
  </si>
  <si>
    <t xml:space="preserve">Vagator</t>
  </si>
  <si>
    <t xml:space="preserve">Vagator| Goa</t>
  </si>
  <si>
    <t xml:space="preserve">K Lab</t>
  </si>
  <si>
    <t xml:space="preserve">Gurgaon</t>
  </si>
  <si>
    <t xml:space="preserve">Shop GF-18| ILD Trade Centre| Sector 47| Near Sohna Road| Gurgaon</t>
  </si>
  <si>
    <t xml:space="preserve"> ILD Trade Centre Mall| Sohna Road</t>
  </si>
  <si>
    <t xml:space="preserve"> ILD Trade Centre Mall| Sohna Road| Gurgaon</t>
  </si>
  <si>
    <t xml:space="preserve">Cafe, Beverages</t>
  </si>
  <si>
    <t xml:space="preserve">112/112-A| 1st Floor| ILD Trade Centre| Near Subhash Chowk| Sohna Road| Gurgaon</t>
  </si>
  <si>
    <t xml:space="preserve">3rd Floor| Ambience Mall| Gurgaon</t>
  </si>
  <si>
    <t xml:space="preserve">Ambience Mall| Gurgaon</t>
  </si>
  <si>
    <t xml:space="preserve">Ambience Mall| Gurgaon| Gurgaon</t>
  </si>
  <si>
    <t xml:space="preserve">Zambar</t>
  </si>
  <si>
    <t xml:space="preserve">South Indian, Seafood, Kerala</t>
  </si>
  <si>
    <t xml:space="preserve">Cakes &amp; More</t>
  </si>
  <si>
    <t xml:space="preserve">27| Ground Floor| Ansal Plaza Mall| Palam Vihar| Gurgaon</t>
  </si>
  <si>
    <t xml:space="preserve">Ansal Plaza Mall| Palam Vihar</t>
  </si>
  <si>
    <t xml:space="preserve">Ansal Plaza Mall| Palam Vihar| Gurgaon</t>
  </si>
  <si>
    <t xml:space="preserve">Kwality Wall's Swirl's</t>
  </si>
  <si>
    <t xml:space="preserve">Ground Floor| Ansal Plaza Mall| Palam Vihar| Gurgaon</t>
  </si>
  <si>
    <t xml:space="preserve">Yo! Dimsum</t>
  </si>
  <si>
    <t xml:space="preserve">Red</t>
  </si>
  <si>
    <t xml:space="preserve">5| Sector 52 A| Near Ardee City| Gurgaon</t>
  </si>
  <si>
    <t xml:space="preserve">Ardee City</t>
  </si>
  <si>
    <t xml:space="preserve">Ardee City| Gurgaon</t>
  </si>
  <si>
    <t xml:space="preserve">Japanese, Thai, Chinese</t>
  </si>
  <si>
    <t xml:space="preserve">Rocketchefs</t>
  </si>
  <si>
    <t xml:space="preserve">IOCL Petrol Pump| Ardee City| Gurgaon</t>
  </si>
  <si>
    <t xml:space="preserve">Pizza, Desserts</t>
  </si>
  <si>
    <t xml:space="preserve">The Fresh Chicken Store</t>
  </si>
  <si>
    <t xml:space="preserve">C Block Market| Sector 52| Ardee City| Gurgaon</t>
  </si>
  <si>
    <t xml:space="preserve">Achoos Food Corner</t>
  </si>
  <si>
    <t xml:space="preserve">Vohra Market| Near Government School| Ardee City| Gurgaon</t>
  </si>
  <si>
    <t xml:space="preserve">South Indian, Chinese, Mughlai</t>
  </si>
  <si>
    <t xml:space="preserve">Aha Bites</t>
  </si>
  <si>
    <t xml:space="preserve">Shop 19| Baba Chitru Complex| Sector 52| Near| Ardee City| Gurgaon</t>
  </si>
  <si>
    <t xml:space="preserve">Ancient Spice</t>
  </si>
  <si>
    <t xml:space="preserve">Chimney - The Takeaway</t>
  </si>
  <si>
    <t xml:space="preserve">C-51| Sector 52| Ardee City| Gurgaon</t>
  </si>
  <si>
    <t xml:space="preserve">Ground Floor| Artemis Hospital| Sector 51| Ardee City| Gurgaon</t>
  </si>
  <si>
    <t xml:space="preserve">Good to Go</t>
  </si>
  <si>
    <t xml:space="preserve">D12/12b| Ardee City| Gurgaon</t>
  </si>
  <si>
    <t xml:space="preserve">Raw Meats</t>
  </si>
  <si>
    <t xml:space="preserve">Gopi Sweets &amp; Caters</t>
  </si>
  <si>
    <t xml:space="preserve">Late Night Food</t>
  </si>
  <si>
    <t xml:space="preserve">Lavi Foji Dhaba</t>
  </si>
  <si>
    <t xml:space="preserve">Shop 4| B Block| Vicky Market| Ardee City| Gurgaon</t>
  </si>
  <si>
    <t xml:space="preserve">Narayan Fast Food Home</t>
  </si>
  <si>
    <t xml:space="preserve">OMG Kitchenz</t>
  </si>
  <si>
    <t xml:space="preserve">Opposite Block D-10| Sector 52| Ardee City| Gurgaon</t>
  </si>
  <si>
    <t xml:space="preserve">South Indian, Street Food</t>
  </si>
  <si>
    <t xml:space="preserve">OMG Tiffinz</t>
  </si>
  <si>
    <t xml:space="preserve">1797| Gate 3| Opposite Block D-10| Sector 52| Ardee City| Gurgaon</t>
  </si>
  <si>
    <t xml:space="preserve">Sardarji Chicken Point</t>
  </si>
  <si>
    <t xml:space="preserve">C Block| Near Walking Park| Ardee City| Gurgaon</t>
  </si>
  <si>
    <t xml:space="preserve">Solty Hotel</t>
  </si>
  <si>
    <t xml:space="preserve">Mata Road| Wazirabad| Ardee City| Gurgaon</t>
  </si>
  <si>
    <t xml:space="preserve">Tanishk Gourmet Indian</t>
  </si>
  <si>
    <t xml:space="preserve">VPO| Wazirabad| Sector 52| Ardee City| Gurgaon</t>
  </si>
  <si>
    <t xml:space="preserve">North Indian, Mughlai, Seafood</t>
  </si>
  <si>
    <t xml:space="preserve">The Burger Chef</t>
  </si>
  <si>
    <t xml:space="preserve">C Block| Sector 52| Ardee City| Gurgaon</t>
  </si>
  <si>
    <t xml:space="preserve">Club Tokyo - Best Western Skycity Hotel</t>
  </si>
  <si>
    <t xml:space="preserve">Best Western Skycity Hotel| 1 Old Judicial Complex| Sector 15| Gurgaon</t>
  </si>
  <si>
    <t xml:space="preserve">Best Western Skycity Hotel| Sector 15| Gurgaon</t>
  </si>
  <si>
    <t xml:space="preserve">Best Western Skycity Hotel| Sector 15| Gurgaon| Gurgaon</t>
  </si>
  <si>
    <t xml:space="preserve">Lattitude - Skycity Hotel</t>
  </si>
  <si>
    <t xml:space="preserve">Best Western Skycity Hotel| 1| Old Judicial Complex| Sector 15| Gurgaon</t>
  </si>
  <si>
    <t xml:space="preserve">Bisque Bakery</t>
  </si>
  <si>
    <t xml:space="preserve">133/134| Central Arcade| DLF Phase 2| Gurgaon</t>
  </si>
  <si>
    <t xml:space="preserve">Central Arcade| DLF Phase 2| Gurgaon</t>
  </si>
  <si>
    <t xml:space="preserve">Central Arcade| DLF Phase 2| Gurgaon| Gurgaon</t>
  </si>
  <si>
    <t xml:space="preserve">Behrouz Biryani</t>
  </si>
  <si>
    <t xml:space="preserve">Sector 53| Gurgaon</t>
  </si>
  <si>
    <t xml:space="preserve">Central Plaza Mall| Golf Course Road</t>
  </si>
  <si>
    <t xml:space="preserve">Central Plaza Mall| Golf Course Road| Gurgaon</t>
  </si>
  <si>
    <t xml:space="preserve">G-4/5| Central Plaza Mall| Golf Course Road| Gurgaon</t>
  </si>
  <si>
    <t xml:space="preserve">GF-11| Central Plaza Mall| Golf Course Road| Gurgaon</t>
  </si>
  <si>
    <t xml:space="preserve">PizzaVito</t>
  </si>
  <si>
    <t xml:space="preserve">Ground Floor| Central Plaza Mall| Golf Course Road| Gurgaon</t>
  </si>
  <si>
    <t xml:space="preserve">Italian, Pizza, Lebanese</t>
  </si>
  <si>
    <t xml:space="preserve">Shawarma House</t>
  </si>
  <si>
    <t xml:space="preserve">2| Central Plaza Mall| Golf Course Road| Gurgaon</t>
  </si>
  <si>
    <t xml:space="preserve">G-6| Central Plaza Mall| Golf Course Road| Gurgaon</t>
  </si>
  <si>
    <t xml:space="preserve">Asian Bistro</t>
  </si>
  <si>
    <t xml:space="preserve">F10/F11| Central Plaza Mall| Golf Course Road| Gurgaon</t>
  </si>
  <si>
    <t xml:space="preserve">Chinese, Thai, North Indian, Japanese</t>
  </si>
  <si>
    <t xml:space="preserve">BBQ Factory</t>
  </si>
  <si>
    <t xml:space="preserve">Ground Floor 1| Central Plaza Mall| Golf Course Road| Gurgaon</t>
  </si>
  <si>
    <t xml:space="preserve">Faaso's</t>
  </si>
  <si>
    <t xml:space="preserve">Shop 18| Ground Floor| Central Plaza Mall| Golf Course Road| Gurgaon</t>
  </si>
  <si>
    <t xml:space="preserve">Chaayos</t>
  </si>
  <si>
    <t xml:space="preserve">13 &amp; 28| Central Plaza| Golf Course Road| Gurgaon</t>
  </si>
  <si>
    <t xml:space="preserve">Mosaic - Country Inn &amp; Suites</t>
  </si>
  <si>
    <t xml:space="preserve">Country Inn &amp; Suites by Carlson| Sector 29| Gurgaon</t>
  </si>
  <si>
    <t xml:space="preserve">Country Inn &amp; Suites by Carlson| Gurgaon</t>
  </si>
  <si>
    <t xml:space="preserve">Country Inn &amp; Suites by Carlson| Gurgaon| Gurgaon</t>
  </si>
  <si>
    <t xml:space="preserve">North Indian, Asian, Continental</t>
  </si>
  <si>
    <t xml:space="preserve">60 ML - Country Inn &amp; Suites by Carlson</t>
  </si>
  <si>
    <t xml:space="preserve">Country Inn &amp; Suites by Carlson| Old Delhi Gurgaon Road| Sector 12| Gurgaon</t>
  </si>
  <si>
    <t xml:space="preserve">Country Inn &amp; Suites by Carlson| Sector 12</t>
  </si>
  <si>
    <t xml:space="preserve">Country Inn &amp; Suites by Carlson| Sector 12| Gurgaon</t>
  </si>
  <si>
    <t xml:space="preserve">Mosaic - Country Inn &amp; Suites by Carlson</t>
  </si>
  <si>
    <t xml:space="preserve">Continental, North Indian, Chinese</t>
  </si>
  <si>
    <t xml:space="preserve">Big Shot Bar - Country Inn &amp; Suites</t>
  </si>
  <si>
    <t xml:space="preserve">Country Inn &amp; Suites By Carlson| 406| Phase 3| Udyog Vihar| Gurgaon</t>
  </si>
  <si>
    <t xml:space="preserve">Country Inn &amp; Suites By Carlson| Udyog Vihar</t>
  </si>
  <si>
    <t xml:space="preserve">Country Inn &amp; Suites By Carlson| Udyog Vihar| Gurgaon</t>
  </si>
  <si>
    <t xml:space="preserve">Chinese, Italian, North Indian</t>
  </si>
  <si>
    <t xml:space="preserve">Mosaic - Country Inn &amp; Suites By Carlson</t>
  </si>
  <si>
    <t xml:space="preserve">Country Inn &amp; Suites By Carlson| 10th KM Stone| Bhondsi| Sohna Road| Gurgaon</t>
  </si>
  <si>
    <t xml:space="preserve">Country Inn &amp; Suites| Sohna Road</t>
  </si>
  <si>
    <t xml:space="preserve">Country Inn &amp; Suites| Sohna Road| Gurgaon</t>
  </si>
  <si>
    <t xml:space="preserve">North Indian, Chinese, Italian, Continental</t>
  </si>
  <si>
    <t xml:space="preserve">Downtown Kitchen &amp; Bar - Courtyard by Marriott</t>
  </si>
  <si>
    <t xml:space="preserve">Courtyard by Marriott| Plot 27 B| Sushant Lok 1| Sushant Lok| Gurgaon</t>
  </si>
  <si>
    <t xml:space="preserve">Courtyard by Marriott| Sushant Lok</t>
  </si>
  <si>
    <t xml:space="preserve">Courtyard by Marriott| Sushant Lok| Gurgaon</t>
  </si>
  <si>
    <t xml:space="preserve">Chinese, North Indian, Italian</t>
  </si>
  <si>
    <t xml:space="preserve">Courtyard Grill - Courtyard by Marriott</t>
  </si>
  <si>
    <t xml:space="preserve">Di Ghent Boulangerie</t>
  </si>
  <si>
    <t xml:space="preserve">Shop 212/214| Level 2| Cross Point Mall| DLF Phase 4| Gurgaon</t>
  </si>
  <si>
    <t xml:space="preserve">Cross Point Mall| DLF Phase 4</t>
  </si>
  <si>
    <t xml:space="preserve">Cross Point Mall| DLF Phase 4| Gurgaon</t>
  </si>
  <si>
    <t xml:space="preserve">Cafe, Belgian</t>
  </si>
  <si>
    <t xml:space="preserve">Khyen Chyen</t>
  </si>
  <si>
    <t xml:space="preserve">G 11| DLF Cross Point Mall| Opposite Galleria Market| DLF Phase 4| Gurgaon</t>
  </si>
  <si>
    <t xml:space="preserve">Kashmiri</t>
  </si>
  <si>
    <t xml:space="preserve">The Pint Room</t>
  </si>
  <si>
    <t xml:space="preserve">1st Floor| Cross Point Mall| DLF Phase 4| Gurgaon</t>
  </si>
  <si>
    <t xml:space="preserve">Finger Food, Continental, Italian</t>
  </si>
  <si>
    <t xml:space="preserve">Tughlaq</t>
  </si>
  <si>
    <t xml:space="preserve">Shop 217| 2nd Floor| Cross Point Mall| DLF Phase 4| Gurgaon</t>
  </si>
  <si>
    <t xml:space="preserve">North Indian, Mughlai, Chinese, Seafood</t>
  </si>
  <si>
    <t xml:space="preserve">Big Wong XL</t>
  </si>
  <si>
    <t xml:space="preserve">116| 117| &amp; 130| 1st Floor| Cross Point Mall| DLF Phase 4| Gurgaon</t>
  </si>
  <si>
    <t xml:space="preserve">Chinese, Thai, Sushi</t>
  </si>
  <si>
    <t xml:space="preserve">Bunker</t>
  </si>
  <si>
    <t xml:space="preserve">Shop 204-206| Cross Point Mall| DLF Phase 4| Gurgaon</t>
  </si>
  <si>
    <t xml:space="preserve">Continental, North Indian, Chinese, Italian</t>
  </si>
  <si>
    <t xml:space="preserve">Culture Cafe</t>
  </si>
  <si>
    <t xml:space="preserve">2nd Floor| Cross Point Mall| DLF Phase 4| Gurgaon</t>
  </si>
  <si>
    <t xml:space="preserve">Mediterranean, Continental</t>
  </si>
  <si>
    <t xml:space="preserve">Nowhere Terrace Brewpub Cafe</t>
  </si>
  <si>
    <t xml:space="preserve">2nd Floor| Cross Point Mall| Galleria Market DLF Phase 4| Gurgaon</t>
  </si>
  <si>
    <t xml:space="preserve">Continental, European, Asian, North Indian, Chinese, Italian</t>
  </si>
  <si>
    <t xml:space="preserve">Cafe G - Crowne Plaza</t>
  </si>
  <si>
    <t xml:space="preserve">Crowne Plaza| NH-8| Sector 29| Gurgaon</t>
  </si>
  <si>
    <t xml:space="preserve">Crowne Plaza| Sector 29</t>
  </si>
  <si>
    <t xml:space="preserve">Crowne Plaza| Sector 29| Gurgaon</t>
  </si>
  <si>
    <t xml:space="preserve">Wildfire - Crowne Plaza</t>
  </si>
  <si>
    <t xml:space="preserve">Crowne Plaza| National Highway 8| Sector 29| Gurgaon</t>
  </si>
  <si>
    <t xml:space="preserve">South American</t>
  </si>
  <si>
    <t xml:space="preserve">Isabella</t>
  </si>
  <si>
    <t xml:space="preserve">KG-5 C| Ground Floor| Tower C| Cyber Greens| DLF Cyber City| Gurgaon</t>
  </si>
  <si>
    <t xml:space="preserve">Cyber Greens| DLF Cyber City</t>
  </si>
  <si>
    <t xml:space="preserve">Cyber Greens| DLF Cyber City| Gurgaon</t>
  </si>
  <si>
    <t xml:space="preserve">Fatburger</t>
  </si>
  <si>
    <t xml:space="preserve">102| 1st Floor| Cyber Hub| DLF Cyber City| Gurgaon</t>
  </si>
  <si>
    <t xml:space="preserve">Cyber Hub| DLF Cyber City</t>
  </si>
  <si>
    <t xml:space="preserve">Cyber Hub| DLF Cyber City| Gurgaon</t>
  </si>
  <si>
    <t xml:space="preserve">Burma Burma</t>
  </si>
  <si>
    <t xml:space="preserve">Ground Floor| Shop 6| Building 8| Tower C| Cyber Hub| DLF Cyber City| Gurgaon</t>
  </si>
  <si>
    <t xml:space="preserve">Asian, Burmese</t>
  </si>
  <si>
    <t xml:space="preserve">Pier 38</t>
  </si>
  <si>
    <t xml:space="preserve">Shop 106-107| Cyber Hub| DLF Cyber City| Gurgaon</t>
  </si>
  <si>
    <t xml:space="preserve">Persian, Arabian, Lebanese, North Indian</t>
  </si>
  <si>
    <t xml:space="preserve">Yum Yum Cha</t>
  </si>
  <si>
    <t xml:space="preserve">Chinese, Japanese, Sushi</t>
  </si>
  <si>
    <t xml:space="preserve">Amici Cafe</t>
  </si>
  <si>
    <t xml:space="preserve">Shop 15| Ground Floor| Cyber Hub| DLF Cyber City| Gurgaon</t>
  </si>
  <si>
    <t xml:space="preserve">Cafe, Italian, Pizza</t>
  </si>
  <si>
    <t xml:space="preserve">Au Bon Pain</t>
  </si>
  <si>
    <t xml:space="preserve">K-1| Ground Floor| Near Building 8| Cyber Hub| DLF Cyber City| Gurgaon</t>
  </si>
  <si>
    <t xml:space="preserve">California Pizza Kitchen</t>
  </si>
  <si>
    <t xml:space="preserve">11| Cyber Hub| DLF Cyber City| Gurgaon</t>
  </si>
  <si>
    <t xml:space="preserve">Chai Point</t>
  </si>
  <si>
    <t xml:space="preserve">K-5| Cyber Hub| DLF Cyber City| Gurgaon</t>
  </si>
  <si>
    <t xml:space="preserve">Tea, Fast Food</t>
  </si>
  <si>
    <t xml:space="preserve">Cherry Comet</t>
  </si>
  <si>
    <t xml:space="preserve">K-5/A| Near Building 8-B Entrance| Cyber hub| DLF Cyber City| Gurgaon</t>
  </si>
  <si>
    <t xml:space="preserve">Circus</t>
  </si>
  <si>
    <t xml:space="preserve">K-3A| Cyber Hub| Phase 2| DLF Cyber City| Gurgaon</t>
  </si>
  <si>
    <t xml:space="preserve">Holy Smoke</t>
  </si>
  <si>
    <t xml:space="preserve">103| 1st Floor| Cyber Hub| DLF Cyber City| Gurgaon</t>
  </si>
  <si>
    <t xml:space="preserve">Steak, American</t>
  </si>
  <si>
    <t xml:space="preserve">Italiano</t>
  </si>
  <si>
    <t xml:space="preserve">Krispy Kreme</t>
  </si>
  <si>
    <t xml:space="preserve">K-4/A| Ground Floor| Cyber Hub| DLF Cyber City| Gurgaon</t>
  </si>
  <si>
    <t xml:space="preserve">Desserts, Beverages</t>
  </si>
  <si>
    <t xml:space="preserve">Not Just Paranthas</t>
  </si>
  <si>
    <t xml:space="preserve">Shop 108| 1st Floor| Cyber Hub| DLF Cyber City| Gurgaon</t>
  </si>
  <si>
    <t xml:space="preserve">Oh! Calcutta</t>
  </si>
  <si>
    <t xml:space="preserve">9| Ground Floor| Cyber Hub| Opposite Gateway Towers| DLF Cyber City| Gurgaon</t>
  </si>
  <si>
    <t xml:space="preserve">Bengali, Seafood</t>
  </si>
  <si>
    <t xml:space="preserve">Olive Bistro</t>
  </si>
  <si>
    <t xml:space="preserve">Shop 101| 1st Floor| Cyber Hub| DLF Cyber City| Gurgaon</t>
  </si>
  <si>
    <t xml:space="preserve">Mediterranean, Italian, European</t>
  </si>
  <si>
    <t xml:space="preserve">Pita Pit</t>
  </si>
  <si>
    <t xml:space="preserve">K3-B| Ground Floor| Cyber Hub| DLF Cyber City| Gurgaon</t>
  </si>
  <si>
    <t xml:space="preserve">Healthy Food, Salad</t>
  </si>
  <si>
    <t xml:space="preserve">Raasta</t>
  </si>
  <si>
    <t xml:space="preserve">2nd Floor| Cyber Hub| DLF Cyber City| Gurgaon</t>
  </si>
  <si>
    <t xml:space="preserve">Red Mango</t>
  </si>
  <si>
    <t xml:space="preserve">K-4B| Ground Floor| Cyber Hub| DLF Cyber City| Gurgaon</t>
  </si>
  <si>
    <t xml:space="preserve">Rred Hot Asian Bistro</t>
  </si>
  <si>
    <t xml:space="preserve">110| 1st Floor| Cyber Hub| DLF Cyber City| Gurgaon</t>
  </si>
  <si>
    <t xml:space="preserve">Chinese, Japanese, Thai, Asian</t>
  </si>
  <si>
    <t xml:space="preserve">Smaaash</t>
  </si>
  <si>
    <t xml:space="preserve">North Indian, Thai, Continental</t>
  </si>
  <si>
    <t xml:space="preserve">Starbucks</t>
  </si>
  <si>
    <t xml:space="preserve">Ground Floor| Cyber Hub| DLF Cyber City| Gurgaon</t>
  </si>
  <si>
    <t xml:space="preserve">Sutra Gastropub</t>
  </si>
  <si>
    <t xml:space="preserve">201-202| Cyber Hub| DLF Cyber City| Gurgaon</t>
  </si>
  <si>
    <t xml:space="preserve">Mediterranean, European, American, North Indian</t>
  </si>
  <si>
    <t xml:space="preserve">The People &amp; Co.</t>
  </si>
  <si>
    <t xml:space="preserve">Ground Floor| DLF Cyber City| Gurgaon</t>
  </si>
  <si>
    <t xml:space="preserve">Theobroma</t>
  </si>
  <si>
    <t xml:space="preserve">Bakery, Cafe</t>
  </si>
  <si>
    <t xml:space="preserve">Wendy's</t>
  </si>
  <si>
    <t xml:space="preserve">2-A| UGF/A| Ground Floor| Building 10| Cyber Hub| DLF Cyber City| Gurgaon</t>
  </si>
  <si>
    <t xml:space="preserve">The Wine Company</t>
  </si>
  <si>
    <t xml:space="preserve">Italian, European</t>
  </si>
  <si>
    <t xml:space="preserve">Cafe Delhi Heights</t>
  </si>
  <si>
    <t xml:space="preserve">Shop 10| Ground Floor| Cyber Hub| DLF Cyber City| Gurgaon</t>
  </si>
  <si>
    <t xml:space="preserve">Continental, American, Italian, Seafood, North Indian, Cafe</t>
  </si>
  <si>
    <t xml:space="preserve">Cyber Hub Social</t>
  </si>
  <si>
    <t xml:space="preserve">Continental, American, Asian, North Indian</t>
  </si>
  <si>
    <t xml:space="preserve">Delifrance - The France Cafe Bakery</t>
  </si>
  <si>
    <t xml:space="preserve">Building 10| Tower B|  Cyber Hub| DLF Cyber City| Gurgaon</t>
  </si>
  <si>
    <t xml:space="preserve">Dhaba By Claridges</t>
  </si>
  <si>
    <t xml:space="preserve">1st Floor| Cyber Hub| DLF Cyber City| Gurgaon</t>
  </si>
  <si>
    <t xml:space="preserve">7-8| Ground Floor| Cyber Hub| DLF Cyber City| Gurgaon</t>
  </si>
  <si>
    <t xml:space="preserve">Unit 4/5/104/105| R Block| Cyber Hub| DLF Cyber City| Gurgaon</t>
  </si>
  <si>
    <t xml:space="preserve">Mediterranean, Mexican, North Indian, American</t>
  </si>
  <si>
    <t xml:space="preserve">Instapizza</t>
  </si>
  <si>
    <t xml:space="preserve">Unit 2A| Building 10| Cyber Hub| DLF Cyber City| Gurgaon</t>
  </si>
  <si>
    <t xml:space="preserve">Made In Punjab</t>
  </si>
  <si>
    <t xml:space="preserve">6-7| Ground Floor| Cyber Hub| DLF Cyber City| Gurgaon</t>
  </si>
  <si>
    <t xml:space="preserve">Portuguese, African</t>
  </si>
  <si>
    <t xml:space="preserve">Quaff</t>
  </si>
  <si>
    <t xml:space="preserve">Tower B| Building 10| Cyber Hub| DLF Cyber City| Gurgaon</t>
  </si>
  <si>
    <t xml:space="preserve">American, Italian, Chinese</t>
  </si>
  <si>
    <t xml:space="preserve">SodaBottleOpenerWala</t>
  </si>
  <si>
    <t xml:space="preserve">3| Ground Floor| Cyber Hub| DLF Cyber City| Gurgaon</t>
  </si>
  <si>
    <t xml:space="preserve">Parsi, Iranian</t>
  </si>
  <si>
    <t xml:space="preserve">The Grill Mill</t>
  </si>
  <si>
    <t xml:space="preserve">Unit 1A| Ground Floor| Building 10| Tower C| DLF Cyber City| Gurgaon</t>
  </si>
  <si>
    <t xml:space="preserve">Knight Rider</t>
  </si>
  <si>
    <t xml:space="preserve">Near DLF Phase 2 Rapid Metro Station| DLF Cyber City| Gurgaon</t>
  </si>
  <si>
    <t xml:space="preserve">DLF Cyber City</t>
  </si>
  <si>
    <t xml:space="preserve">DLF Cyber City| Gurgaon</t>
  </si>
  <si>
    <t xml:space="preserve">Ground Floor| Tower B Atrium| Building 5| Near Indian Oil Petrol Pump| DLF Cyber City| Gurgaon</t>
  </si>
  <si>
    <t xml:space="preserve">Nooba</t>
  </si>
  <si>
    <t xml:space="preserve">Premises 2G| Building 10| Tower A| DLF Cyber City| Gurgaon</t>
  </si>
  <si>
    <t xml:space="preserve">UGF/RTC 9| Building 8| Tower C| DLF- 2| DLF Cyber City| Gurgaon</t>
  </si>
  <si>
    <t xml:space="preserve">Indigo Delicatessen</t>
  </si>
  <si>
    <t xml:space="preserve">UGF/B/2C| Building 10B| DLF Cyber Hub| Gurgaon| DLF Cyber City| Gurgaon</t>
  </si>
  <si>
    <t xml:space="preserve">Escape Terrace Bar Kitchen</t>
  </si>
  <si>
    <t xml:space="preserve">R-2| Level 2| DLF Galleria| DLF Phase 4| Gurgaon</t>
  </si>
  <si>
    <t xml:space="preserve">DLF Galleria| DLF Phase 4</t>
  </si>
  <si>
    <t xml:space="preserve">DLF Galleria| DLF Phase 4| Gurgaon</t>
  </si>
  <si>
    <t xml:space="preserve">Kwaliti</t>
  </si>
  <si>
    <t xml:space="preserve">SF-71| 1st Floor| DLF Galleria| DLF Phase 4| Gurgaon</t>
  </si>
  <si>
    <t xml:space="preserve">SG-102| Ground Floor| DLF Galleria| DLF Phase 4| Gurgaon</t>
  </si>
  <si>
    <t xml:space="preserve">SF-27| DLF Galleria| DLF Phase 4| Gurgaon</t>
  </si>
  <si>
    <t xml:space="preserve">Chaat Chowk</t>
  </si>
  <si>
    <t xml:space="preserve">SF-44| 1st Floor| DLF Galleria Market| DLF Phase 4| Gurgaon</t>
  </si>
  <si>
    <t xml:space="preserve">Chef Style</t>
  </si>
  <si>
    <t xml:space="preserve">SF 89-81| 1st Floor| DLF Galleria| DLF Phase 4| Gurgaon</t>
  </si>
  <si>
    <t xml:space="preserve">Delhicacy</t>
  </si>
  <si>
    <t xml:space="preserve">SF-14| 1st Floor| DLF Galleria| DLF Phase 4| Gurgaon</t>
  </si>
  <si>
    <t xml:space="preserve">Street Food, Fast Food, North Indian</t>
  </si>
  <si>
    <t xml:space="preserve">Dimsum &amp; Co.</t>
  </si>
  <si>
    <t xml:space="preserve">1st Floor| SF 90| Galleria Market| DLF Phase 4| Gurgaon</t>
  </si>
  <si>
    <t xml:space="preserve">SF-008| DLF Galleria| DLF Phase 4| Gurgaon</t>
  </si>
  <si>
    <t xml:space="preserve">L'Opera</t>
  </si>
  <si>
    <t xml:space="preserve">22| DLF Galleria| DLF Phase 4| Gurgaon</t>
  </si>
  <si>
    <t xml:space="preserve">Bakery, Desserts, Fast Food</t>
  </si>
  <si>
    <t xml:space="preserve">Lazeez Food</t>
  </si>
  <si>
    <t xml:space="preserve">SF-124 &amp; SG - 48| DLF Galleria| DLF Phase 4| Gurgaon</t>
  </si>
  <si>
    <t xml:space="preserve">Le Marche Sugar &amp; Spice Cafe</t>
  </si>
  <si>
    <t xml:space="preserve">105| Ground Floor| DLF Galleria Market| DLF Phase 4| Gurgaon</t>
  </si>
  <si>
    <t xml:space="preserve">Cafe, Italian, Fast Food</t>
  </si>
  <si>
    <t xml:space="preserve">The Breakfast Club</t>
  </si>
  <si>
    <t xml:space="preserve">SF-35| 1st Floor| DLF Galleria Market| DLF Phase 4| Gurgaon</t>
  </si>
  <si>
    <t xml:space="preserve">Continental, North Indian</t>
  </si>
  <si>
    <t xml:space="preserve">Sugar &amp; Spice - Le Marche</t>
  </si>
  <si>
    <t xml:space="preserve">SG-84 &amp; 85| DLF Galleria| DLF Phase 4| Gurgaon</t>
  </si>
  <si>
    <t xml:space="preserve">Crudo Juicery</t>
  </si>
  <si>
    <t xml:space="preserve">SF-85| Galleria Market| DLF Phase 4| Gurgaon</t>
  </si>
  <si>
    <t xml:space="preserve">Beverages, Salad</t>
  </si>
  <si>
    <t xml:space="preserve">Fork with Stick</t>
  </si>
  <si>
    <t xml:space="preserve">SF-12| 1st Floor| DLF Galleria Market| DLF Phase 4| Gurgaon</t>
  </si>
  <si>
    <t xml:space="preserve">Uptown Fresh Beer Cafe</t>
  </si>
  <si>
    <t xml:space="preserve">106| DLF Galleria| DLF Phase 4| Gurgaon</t>
  </si>
  <si>
    <t xml:space="preserve">Finger Food, North Indian, Italian, European, Continental</t>
  </si>
  <si>
    <t xml:space="preserve">Lower Ground Floor| DLF Mega Mall| DLF Phase 1| Gurgaon</t>
  </si>
  <si>
    <t xml:space="preserve">DLF Mega Mall| DLF Phase 1</t>
  </si>
  <si>
    <t xml:space="preserve">DLF Mega Mall| DLF Phase 1| Gurgaon</t>
  </si>
  <si>
    <t xml:space="preserve">Upper Ground Floor| DLF Mega Mall| DLF Phase 1| Gurgaon</t>
  </si>
  <si>
    <t xml:space="preserve">Food Court| 3rd Floor| DLF Mega Mall| DLF Phase 1| Gurgaon</t>
  </si>
  <si>
    <t xml:space="preserve">7| Food Court| 3rd Floor| DLF Mega Mall| DLF Phase 1| Gurgaon</t>
  </si>
  <si>
    <t xml:space="preserve">314-315| Food Court| 3rd Floor| DLF Mega Mall| DLF Phase 1| Gurgaon</t>
  </si>
  <si>
    <t xml:space="preserve">Parantha Gurus</t>
  </si>
  <si>
    <t xml:space="preserve">5| Food Court| 3rd Floor| DLF Mega Mall| DLF Phase 1| Gurgaon</t>
  </si>
  <si>
    <t xml:space="preserve">Pizza Hut Delivery</t>
  </si>
  <si>
    <t xml:space="preserve">Ground Floor| DLF Mega Mall| DLF Phase 1| Gurgaon</t>
  </si>
  <si>
    <t xml:space="preserve">Italian, Pizza, Fast Food</t>
  </si>
  <si>
    <t xml:space="preserve">Sibang Bakery</t>
  </si>
  <si>
    <t xml:space="preserve">First Floor| DLF Mega Mall| DLF Phase 1| Gurgaon</t>
  </si>
  <si>
    <t xml:space="preserve">Sonya Bakery Cafe</t>
  </si>
  <si>
    <t xml:space="preserve">Bakery, Desserts, Beverages</t>
  </si>
  <si>
    <t xml:space="preserve">Viva Hyderabad</t>
  </si>
  <si>
    <t xml:space="preserve">7 Barrel Brew Pub</t>
  </si>
  <si>
    <t xml:space="preserve">242A &amp; 242B| 1st &amp; 2nd Floor| DLF Mega Mall| DLF Phase 1| Gurgaon</t>
  </si>
  <si>
    <t xml:space="preserve">North Indian, Continental, Chinese, Japanese, Italian, Thai</t>
  </si>
  <si>
    <t xml:space="preserve">Wai Yu Mun Ching</t>
  </si>
  <si>
    <t xml:space="preserve">MS-44| Upper Ground Floor| DLF Mega Mall| DLF Phase 1| Gurgaon</t>
  </si>
  <si>
    <t xml:space="preserve">Burmese Kitchen Plus</t>
  </si>
  <si>
    <t xml:space="preserve">DLF Phase 1| Gurgaon</t>
  </si>
  <si>
    <t xml:space="preserve">DLF Phase 1</t>
  </si>
  <si>
    <t xml:space="preserve">Burmese, Chinese, Thai</t>
  </si>
  <si>
    <t xml:space="preserve">Drinks Come True</t>
  </si>
  <si>
    <t xml:space="preserve">B-5/8| Near Qutab Plaza| DLF Phase 1| Gurgaon</t>
  </si>
  <si>
    <t xml:space="preserve">Beverages, Juices</t>
  </si>
  <si>
    <t xml:space="preserve">Eat All Nite</t>
  </si>
  <si>
    <t xml:space="preserve">H Block| DLF Phase 1| Gurgaon</t>
  </si>
  <si>
    <t xml:space="preserve">D-89| Shopping Mall| Arjun Marg| DLF Phase 1| Gurgaon</t>
  </si>
  <si>
    <t xml:space="preserve">GenY Cuisines</t>
  </si>
  <si>
    <t xml:space="preserve">A-55/2| Near DLF Mega Mall| DLF Phase 1| Gurgaon</t>
  </si>
  <si>
    <t xml:space="preserve">Chinese, Mexican, Fast Food, Continental</t>
  </si>
  <si>
    <t xml:space="preserve">K Raga's</t>
  </si>
  <si>
    <t xml:space="preserve">A-55/12| Behind DT Mega Mall| DLF Phase 1| Gurgaon</t>
  </si>
  <si>
    <t xml:space="preserve">Kangri</t>
  </si>
  <si>
    <t xml:space="preserve">A Block| DLF Phase 1| Gurgaon</t>
  </si>
  <si>
    <t xml:space="preserve">Makhmali Kebabs</t>
  </si>
  <si>
    <t xml:space="preserve">Arjun Marg Market| DLF Phase 1| Gurgaon</t>
  </si>
  <si>
    <t xml:space="preserve">Masala Ville</t>
  </si>
  <si>
    <t xml:space="preserve">Night Food Xprs</t>
  </si>
  <si>
    <t xml:space="preserve">Roti Boti</t>
  </si>
  <si>
    <t xml:space="preserve">Pillar No. 12| Opposite Sikanderpur Rapid Metro Station|DLF Phase 1 Road</t>
  </si>
  <si>
    <t xml:space="preserve">North Indian, Mughlai, Fast Food</t>
  </si>
  <si>
    <t xml:space="preserve">Sama Chicken Biryani</t>
  </si>
  <si>
    <t xml:space="preserve">2020| Main Road| Near Union Bank| Saraswati Vihar| DLF Phase 1| Gurgaon</t>
  </si>
  <si>
    <t xml:space="preserve">D-144| Shopping Mall| Arjun Marg| DLF Phase 1| Gurgaon</t>
  </si>
  <si>
    <t xml:space="preserve">The Rolling Pin Bakery</t>
  </si>
  <si>
    <t xml:space="preserve">C-9/9-D| DLF Phase 1| Gurgaon</t>
  </si>
  <si>
    <t xml:space="preserve">Weird Time Food</t>
  </si>
  <si>
    <t xml:space="preserve">Continental, Fast Food</t>
  </si>
  <si>
    <t xml:space="preserve">Twigly</t>
  </si>
  <si>
    <t xml:space="preserve">Continental, Italian, Pizza, Asian</t>
  </si>
  <si>
    <t xml:space="preserve">Asian Haus</t>
  </si>
  <si>
    <t xml:space="preserve">16/6| H Block| DLF Phase 1| Gurgaon</t>
  </si>
  <si>
    <t xml:space="preserve">Chinese, Thai, Asian, Malaysian, Vietnamese, Japanese</t>
  </si>
  <si>
    <t xml:space="preserve">Beyond Breads</t>
  </si>
  <si>
    <t xml:space="preserve">Behind DT Mega Mall| DLF Phase 1| Gurgaon</t>
  </si>
  <si>
    <t xml:space="preserve">Biryani By Kilo</t>
  </si>
  <si>
    <t xml:space="preserve">H-16/6| Ground Floor| DLF Phase 1| Gurgaon</t>
  </si>
  <si>
    <t xml:space="preserve">Biryani, Mughlai</t>
  </si>
  <si>
    <t xml:space="preserve">Captain Grub</t>
  </si>
  <si>
    <t xml:space="preserve">Rawleaf</t>
  </si>
  <si>
    <t xml:space="preserve">Sushi Haus</t>
  </si>
  <si>
    <t xml:space="preserve">Eggzellent</t>
  </si>
  <si>
    <t xml:space="preserve">Plot H-16/6| DLF Phase 1| Gurgaon</t>
  </si>
  <si>
    <t xml:space="preserve">High On Tea</t>
  </si>
  <si>
    <t xml:space="preserve">3rd Floor| DLF Mega Mall| DLF Phase 1| Gurgaon</t>
  </si>
  <si>
    <t xml:space="preserve">Sona Bridge Hotel</t>
  </si>
  <si>
    <t xml:space="preserve">F-9/14| DLF Phase 1| Gurgaon</t>
  </si>
  <si>
    <t xml:space="preserve">Shopping Mall| Arjun Marg| DLF Phase 1| Gurgaon</t>
  </si>
  <si>
    <t xml:space="preserve">Angrezee Choupal</t>
  </si>
  <si>
    <t xml:space="preserve">N Block| DLF Phase 2| Gurgaon</t>
  </si>
  <si>
    <t xml:space="preserve">DLF Phase 2</t>
  </si>
  <si>
    <t xml:space="preserve">DLF Phase 2| Gurgaon</t>
  </si>
  <si>
    <t xml:space="preserve">Ashoka Snacks Corner</t>
  </si>
  <si>
    <t xml:space="preserve">Opposite 15 Dakshin Marg| DLF Phase 2| Gurgaon</t>
  </si>
  <si>
    <t xml:space="preserve">Street Food, Chinese, North Indian</t>
  </si>
  <si>
    <t xml:space="preserve">Chefoncalls</t>
  </si>
  <si>
    <t xml:space="preserve">N4/19|  N-Block| DLF Phase 2| Gurgaon</t>
  </si>
  <si>
    <t xml:space="preserve">Corp Kitchen</t>
  </si>
  <si>
    <t xml:space="preserve">J 10/7| DLF Phase 2| Gurgaon</t>
  </si>
  <si>
    <t xml:space="preserve">Good Food</t>
  </si>
  <si>
    <t xml:space="preserve">Healthy Food</t>
  </si>
  <si>
    <t xml:space="preserve">Mahek By Greenz</t>
  </si>
  <si>
    <t xml:space="preserve">A 201| Belvedere Towers| DLF Phase 2| Gurgaon</t>
  </si>
  <si>
    <t xml:space="preserve">Pao King</t>
  </si>
  <si>
    <t xml:space="preserve">K-13/3| DLF Phase 2| Gurgaon</t>
  </si>
  <si>
    <t xml:space="preserve">Prabhat Fast Food Corner</t>
  </si>
  <si>
    <t xml:space="preserve">Opposite Plot 14| Sector 18| Near DLF Phase 2| Gurgaon</t>
  </si>
  <si>
    <t xml:space="preserve">Shama Chicken Corner</t>
  </si>
  <si>
    <t xml:space="preserve">K-7/41A| DLF Phase 2| Gurgaon</t>
  </si>
  <si>
    <t xml:space="preserve">Unique Food Hut</t>
  </si>
  <si>
    <t xml:space="preserve">M 9| DLF Phase 2| Gurgaon</t>
  </si>
  <si>
    <t xml:space="preserve">Fast Food, North Indian, Beverages</t>
  </si>
  <si>
    <t xml:space="preserve">A 1 - Snacks and food corner</t>
  </si>
  <si>
    <t xml:space="preserve">Shop 2| U-73| DLF Phase 3| Gurgaon</t>
  </si>
  <si>
    <t xml:space="preserve">DLF Phase 3</t>
  </si>
  <si>
    <t xml:space="preserve">DLF Phase 3| Gurgaon</t>
  </si>
  <si>
    <t xml:space="preserve">Anandum</t>
  </si>
  <si>
    <t xml:space="preserve">S 31/1| Main Road| Near St. Stephen's Hospital| DLF Phase 3| Gurgaon</t>
  </si>
  <si>
    <t xml:space="preserve">Apni Rasoi</t>
  </si>
  <si>
    <t xml:space="preserve">U 1/52-53| DLF Phase 3| Gurgaon</t>
  </si>
  <si>
    <t xml:space="preserve">Banke Bihari Bhojanalay</t>
  </si>
  <si>
    <t xml:space="preserve">U-8/26| DLF Phase 3| Gurgaon</t>
  </si>
  <si>
    <t xml:space="preserve">Mithai, Street Food, North Indian</t>
  </si>
  <si>
    <t xml:space="preserve">Biryani 365</t>
  </si>
  <si>
    <t xml:space="preserve">U/15/27| DLF Phase 3| Gurgaon</t>
  </si>
  <si>
    <t xml:space="preserve">Bro's Kitchenette</t>
  </si>
  <si>
    <t xml:space="preserve">67/53/54| DLF Phase 3| Gurgaon</t>
  </si>
  <si>
    <t xml:space="preserve">Fast Food, Street Food, Beverages</t>
  </si>
  <si>
    <t xml:space="preserve">Cyber Green| Nathupur| DLF Phase 3| Gurgaon</t>
  </si>
  <si>
    <t xml:space="preserve">IBP Petrol Pump| Nathupur| DLF Phase 3| Gurgaon</t>
  </si>
  <si>
    <t xml:space="preserve">Cafe Du Rendezvous</t>
  </si>
  <si>
    <t xml:space="preserve">Shop 12 &amp; 13| U-25/31A| Pink Town House Road| Opposite Shemrock School| DLF Phase 3| Gurgaon</t>
  </si>
  <si>
    <t xml:space="preserve">Cafe, Street Food</t>
  </si>
  <si>
    <t xml:space="preserve">Cake 24x7</t>
  </si>
  <si>
    <t xml:space="preserve">S-27/9| Shop  5| DLF Phase 3| Gurgaon</t>
  </si>
  <si>
    <t xml:space="preserve">Cake On Wheels</t>
  </si>
  <si>
    <t xml:space="preserve">S-27/9| The Village Super Mart| Opposite Pullman Hotel| DLF Phase 3| Gurgaon</t>
  </si>
  <si>
    <t xml:space="preserve">Cake Point</t>
  </si>
  <si>
    <t xml:space="preserve">U-1/29| DLF Phase 3| Gurgaon</t>
  </si>
  <si>
    <t xml:space="preserve">S-27/9 H| DLF Phase 3| Gurgaon</t>
  </si>
  <si>
    <t xml:space="preserve">Cakes Degree</t>
  </si>
  <si>
    <t xml:space="preserve">U 44/31-1| DLF Phase 3| Gurgaon</t>
  </si>
  <si>
    <t xml:space="preserve">Chateau Garlic</t>
  </si>
  <si>
    <t xml:space="preserve">Chennai Express</t>
  </si>
  <si>
    <t xml:space="preserve">1st Floor| Near Phase 3 Rapid Metro Station| DLF Phase 3| Gurgaon</t>
  </si>
  <si>
    <t xml:space="preserve">South Indian, North Indian</t>
  </si>
  <si>
    <t xml:space="preserve">Crust N Cakes</t>
  </si>
  <si>
    <t xml:space="preserve">Dabba Meat</t>
  </si>
  <si>
    <t xml:space="preserve">U Block 1/16| DLF Phase 3| Gurgaon</t>
  </si>
  <si>
    <t xml:space="preserve">Deepak Rasoi</t>
  </si>
  <si>
    <t xml:space="preserve">U-54/21| DLF Phase 3| Gurgaon</t>
  </si>
  <si>
    <t xml:space="preserve">Foodaucity - Bum Bum Bholey Ke Chole Bhature</t>
  </si>
  <si>
    <t xml:space="preserve">Near Rapid Metro| DLF Phase 3| Gurgaon</t>
  </si>
  <si>
    <t xml:space="preserve">Foodies Nation</t>
  </si>
  <si>
    <t xml:space="preserve">U-10/25| DLF phase 3| Gurgaon| Haryana-122001| DLF Phase 3| Gurgaon</t>
  </si>
  <si>
    <t xml:space="preserve">Goli Vada Pav No. 1</t>
  </si>
  <si>
    <t xml:space="preserve">Near U Block| Rapid Metro Station| DLF Phase 3| Gurgaon</t>
  </si>
  <si>
    <t xml:space="preserve">Grandma's Kitchen</t>
  </si>
  <si>
    <t xml:space="preserve">16/26| U Block| DLF Phase 3| Gurgaon</t>
  </si>
  <si>
    <t xml:space="preserve">Gurgaon Hights</t>
  </si>
  <si>
    <t xml:space="preserve">E-04| EWS Complex| Belverde Palace| Main U 16 Road| DLF Phase 3| Gurgaon</t>
  </si>
  <si>
    <t xml:space="preserve">Idliss</t>
  </si>
  <si>
    <t xml:space="preserve">U-10/1| DLF Phase 3| Gurgaon</t>
  </si>
  <si>
    <t xml:space="preserve">Indian Home Food</t>
  </si>
  <si>
    <t xml:space="preserve">U-2/42| Opposite Central Bank ATM| DLF Phase 3| Gurgaon</t>
  </si>
  <si>
    <t xml:space="preserve">Jetha Lal Ka Dhabha</t>
  </si>
  <si>
    <t xml:space="preserve">Road 9| U-9/50| DLF Phase 3| Gurgaon</t>
  </si>
  <si>
    <t xml:space="preserve">Kusum Rolls</t>
  </si>
  <si>
    <t xml:space="preserve">U-1/9| DLF Phase 3| Gurgaon</t>
  </si>
  <si>
    <t xml:space="preserve">Megha Vaishno Dhaba</t>
  </si>
  <si>
    <t xml:space="preserve">U-21/1| Road 15| Near Mother Dairy| DLF Phase 3| Gurgaon</t>
  </si>
  <si>
    <t xml:space="preserve">Nikhil Food Point</t>
  </si>
  <si>
    <t xml:space="preserve">U-69/3| DLF Phase 3| Gurgaon</t>
  </si>
  <si>
    <t xml:space="preserve">Plan B</t>
  </si>
  <si>
    <t xml:space="preserve">Opposite City Court| Near Rapid Metro Station| DLF Phase 3| Gurgaon</t>
  </si>
  <si>
    <t xml:space="preserve">Punjabi Zaika</t>
  </si>
  <si>
    <t xml:space="preserve">Shop 2| Nathupur Road| Opposite Crossroad Complex| DLF Phase 3| Gurgaon</t>
  </si>
  <si>
    <t xml:space="preserve">Rasoi</t>
  </si>
  <si>
    <t xml:space="preserve">Shop 11| Nathupur Road| DLF Phase 3| Gurgaon</t>
  </si>
  <si>
    <t xml:space="preserve">Roll's Royce</t>
  </si>
  <si>
    <t xml:space="preserve">U-9/28| DLF Phase 3| Gurgaon</t>
  </si>
  <si>
    <t xml:space="preserve">U-5/50| Road 16| DLF Phase 3| Gurgaon</t>
  </si>
  <si>
    <t xml:space="preserve">Street Food, Mithai</t>
  </si>
  <si>
    <t xml:space="preserve">Smokey Pan</t>
  </si>
  <si>
    <t xml:space="preserve">Shop U1/48 |DLF Phase 3| Gurgaon</t>
  </si>
  <si>
    <t xml:space="preserve">North Indian, Greek, Mughlai</t>
  </si>
  <si>
    <t xml:space="preserve">Surprise O Meal</t>
  </si>
  <si>
    <t xml:space="preserve">T-20/18| DLF Phase 3| Gurgaon</t>
  </si>
  <si>
    <t xml:space="preserve">Tandoor on The Way</t>
  </si>
  <si>
    <t xml:space="preserve">U-8/45| Near Rapid Metro Station| DLF Phase 3| Gurgaon</t>
  </si>
  <si>
    <t xml:space="preserve">Tawa N Tandoor</t>
  </si>
  <si>
    <t xml:space="preserve">U-16/10 DLF Phase 3| Gurgaon</t>
  </si>
  <si>
    <t xml:space="preserve">The Paradise Biryani</t>
  </si>
  <si>
    <t xml:space="preserve">Pink Town House Market| DLF Phase 3| Gurgaon</t>
  </si>
  <si>
    <t xml:space="preserve">The Royal</t>
  </si>
  <si>
    <t xml:space="preserve">1st Floor| Rapid Metro Station| DLF Phase 3| Gurgaon</t>
  </si>
  <si>
    <t xml:space="preserve">Theka Desi Khaana</t>
  </si>
  <si>
    <t xml:space="preserve">Shop U-16/64| DLF Phase 3| Gurgaon</t>
  </si>
  <si>
    <t xml:space="preserve">Tobasco Kitchen</t>
  </si>
  <si>
    <t xml:space="preserve">U-9/1| DLF Phase 3| Gurgaon</t>
  </si>
  <si>
    <t xml:space="preserve">Tpot</t>
  </si>
  <si>
    <t xml:space="preserve">Rapid Metro Phase 3| DLF Phase 3| Gurgaon</t>
  </si>
  <si>
    <t xml:space="preserve">Uncle's Cafe</t>
  </si>
  <si>
    <t xml:space="preserve">75| Behind RBS| DLF Phase 3| Gurgaon</t>
  </si>
  <si>
    <t xml:space="preserve">North Indian, Biryani, Fast Food, Chinese</t>
  </si>
  <si>
    <t xml:space="preserve">Welcome Cafeteria</t>
  </si>
  <si>
    <t xml:space="preserve">U-8/36| DLF Phase 3| Gurgaon</t>
  </si>
  <si>
    <t xml:space="preserve">Yo Yo China Town</t>
  </si>
  <si>
    <t xml:space="preserve">S 31A/1| Near St. Stephen's Hospital| DLF Phase 3| Gurgaon</t>
  </si>
  <si>
    <t xml:space="preserve">Chinese, North Indian, South Indian</t>
  </si>
  <si>
    <t xml:space="preserve">Caterspoint</t>
  </si>
  <si>
    <t xml:space="preserve">S-27/11| DLF Phase 3| Gurgaon</t>
  </si>
  <si>
    <t xml:space="preserve">Mexican, American, Healthy Food</t>
  </si>
  <si>
    <t xml:space="preserve">Bake-a-boo</t>
  </si>
  <si>
    <t xml:space="preserve">U 55| DLF Phase 3| Gurgaon</t>
  </si>
  <si>
    <t xml:space="preserve">Burger Hut</t>
  </si>
  <si>
    <t xml:space="preserve">U-6/50| Near Yashwant Department Store| DLF Phase 3| Gurgaon</t>
  </si>
  <si>
    <t xml:space="preserve">Burger, Fast Food, Chinese</t>
  </si>
  <si>
    <t xml:space="preserve">China Gatherings</t>
  </si>
  <si>
    <t xml:space="preserve">U-75/52| Near RBS Building| DLF Phase 3| Gurgaon</t>
  </si>
  <si>
    <t xml:space="preserve">Crazy Bhukkhad</t>
  </si>
  <si>
    <t xml:space="preserve">U-80| DLF Phase 3| Gurgaon</t>
  </si>
  <si>
    <t xml:space="preserve">Deez Biryani &amp; Kebabs</t>
  </si>
  <si>
    <t xml:space="preserve">S-27/17| Nathupura| DLF Phase 3| Gurgaon</t>
  </si>
  <si>
    <t xml:space="preserve">Biryani, North Indian, Mughlai</t>
  </si>
  <si>
    <t xml:space="preserve">Fomads</t>
  </si>
  <si>
    <t xml:space="preserve">U-25/27| Ground Floor| DLF Phase 3| Gurgaon</t>
  </si>
  <si>
    <t xml:space="preserve">Happy Beings</t>
  </si>
  <si>
    <t xml:space="preserve">50/21| U Block| DLF Phase 3| Gurgaon</t>
  </si>
  <si>
    <t xml:space="preserve">InstaDozza</t>
  </si>
  <si>
    <t xml:space="preserve">Inside DLF Phase 3 Rapid Metro Station| DLF Phase 3| Gurgaon</t>
  </si>
  <si>
    <t xml:space="preserve">U-9/26| DLF Phase 3| Gurgaon</t>
  </si>
  <si>
    <t xml:space="preserve">The Baker's Bar  ... Bakery &amp; Cafe</t>
  </si>
  <si>
    <t xml:space="preserve">16/8| U Block| DLF Phase 3| Gurgaon</t>
  </si>
  <si>
    <t xml:space="preserve">Italian, Lebanese, Fast Food, Bakery</t>
  </si>
  <si>
    <t xml:space="preserve">Veg Ex</t>
  </si>
  <si>
    <t xml:space="preserve">Volt - By Plan B</t>
  </si>
  <si>
    <t xml:space="preserve">Moulsari Road| Near Moulsari Arcade| DLF Phase 3| Gurgaon</t>
  </si>
  <si>
    <t xml:space="preserve">Mediterranean, Mughlai, Thai, North Indian, Chinese</t>
  </si>
  <si>
    <t xml:space="preserve">ZASTY</t>
  </si>
  <si>
    <t xml:space="preserve">Continental, North Indian, Asian</t>
  </si>
  <si>
    <t xml:space="preserve">Aahar</t>
  </si>
  <si>
    <t xml:space="preserve">U-6/50| DLF Phase 3| Gurgaon</t>
  </si>
  <si>
    <t xml:space="preserve">Chicken Bytes</t>
  </si>
  <si>
    <t xml:space="preserve">Shop 4| U-6/50| DLF Phase 3| Gurgaon</t>
  </si>
  <si>
    <t xml:space="preserve">Flying Cakes</t>
  </si>
  <si>
    <t xml:space="preserve">Shop 3| U-6/50| DLF Phase 3| Gurgaon</t>
  </si>
  <si>
    <t xml:space="preserve">Punjabi Tadka</t>
  </si>
  <si>
    <t xml:space="preserve">U-16/24| DLF Phase 3| Gurgaon</t>
  </si>
  <si>
    <t xml:space="preserve">Coldpress Company</t>
  </si>
  <si>
    <t xml:space="preserve">U79/12 DLF Phase 3| Gurgaon</t>
  </si>
  <si>
    <t xml:space="preserve">Healthy Food, Juices, Salad, Italian, Continental</t>
  </si>
  <si>
    <t xml:space="preserve">Beverages, Salad, Beverages</t>
  </si>
  <si>
    <t xml:space="preserve">First Eat</t>
  </si>
  <si>
    <t xml:space="preserve">Healthy Food, North Indian, Continental</t>
  </si>
  <si>
    <t xml:space="preserve">Zoe</t>
  </si>
  <si>
    <t xml:space="preserve">T-24| Cyber Green| DLF Phase 3| Gurgaon</t>
  </si>
  <si>
    <t xml:space="preserve">Juices, Beverages, Healthy Food</t>
  </si>
  <si>
    <t xml:space="preserve">Opposite Hamilton Court| Galleria Road| DLF Phase 4| Gurgaon</t>
  </si>
  <si>
    <t xml:space="preserve">DLF Phase 4</t>
  </si>
  <si>
    <t xml:space="preserve">DLF Phase 4| Gurgaon</t>
  </si>
  <si>
    <t xml:space="preserve">Kashmiri Kitchen</t>
  </si>
  <si>
    <t xml:space="preserve">Near IFFCO Chowk Metro Station| Opposite Metro Pillar 141| DLF Phase 4| Gurgaon</t>
  </si>
  <si>
    <t xml:space="preserve">Rumi's Kitchen</t>
  </si>
  <si>
    <t xml:space="preserve">Biryani, Lucknowi, North Indian</t>
  </si>
  <si>
    <t xml:space="preserve">Baking Bad</t>
  </si>
  <si>
    <t xml:space="preserve">Bamboo Boat</t>
  </si>
  <si>
    <t xml:space="preserve">Behind Supermart 2| DLF Phase 4| Gurgaon</t>
  </si>
  <si>
    <t xml:space="preserve">Japanese, Tibetan, Vietnamese, Korean</t>
  </si>
  <si>
    <t xml:space="preserve">Big Jack's</t>
  </si>
  <si>
    <t xml:space="preserve">Continental, Burger, American</t>
  </si>
  <si>
    <t xml:space="preserve">Kebab Gali</t>
  </si>
  <si>
    <t xml:space="preserve">A 226 &amp; 227| Ground Floor| Super Mart 1| DLF Phase 4| Gurgaon</t>
  </si>
  <si>
    <t xml:space="preserve">North Indian, Mughlai, Biryani</t>
  </si>
  <si>
    <t xml:space="preserve">Lucknow Mail</t>
  </si>
  <si>
    <t xml:space="preserve">Shop 4| Plot 1126| DLF Phase 4| Gurgaon</t>
  </si>
  <si>
    <t xml:space="preserve">Awadhi, North Indian, Mughlai</t>
  </si>
  <si>
    <t xml:space="preserve">Monster's Cafe</t>
  </si>
  <si>
    <t xml:space="preserve">Opposite DLF Galleria Market| DLF Phase 4| Gurgaon</t>
  </si>
  <si>
    <t xml:space="preserve">Monty's Chicken Wings</t>
  </si>
  <si>
    <t xml:space="preserve">E-5| Supermart 2| DLF Phase 4| Gurgaon</t>
  </si>
  <si>
    <t xml:space="preserve">My Country Platter</t>
  </si>
  <si>
    <t xml:space="preserve">Near Supermart 2| DLF Phase 4| Gurgaon</t>
  </si>
  <si>
    <t xml:space="preserve">Asian, Chinese, North Indian</t>
  </si>
  <si>
    <t xml:space="preserve">SARA World Cuisine</t>
  </si>
  <si>
    <t xml:space="preserve">D-10| Supermart 2| DLF Phase 4| Gurgaon</t>
  </si>
  <si>
    <t xml:space="preserve">Wah! Amritsar</t>
  </si>
  <si>
    <t xml:space="preserve">E-21| Supermart 2| DLF Phase 4| Gurgaon</t>
  </si>
  <si>
    <t xml:space="preserve">World In A Box</t>
  </si>
  <si>
    <t xml:space="preserve">Healthy Food, European, Continental, Salad</t>
  </si>
  <si>
    <t xml:space="preserve">Bun Intended</t>
  </si>
  <si>
    <t xml:space="preserve">Burger, American, Fast Food</t>
  </si>
  <si>
    <t xml:space="preserve">Cafe Gatherings</t>
  </si>
  <si>
    <t xml:space="preserve">B-133| Supermart 1| DLF Phase 4| Gurgaon</t>
  </si>
  <si>
    <t xml:space="preserve">Cafe Soul Garden</t>
  </si>
  <si>
    <t xml:space="preserve">Next to Supermart 2| DLF Phase 4| Gurgaon</t>
  </si>
  <si>
    <t xml:space="preserve">Cafe, Continental, Italian, Pizza</t>
  </si>
  <si>
    <t xml:space="preserve">Food O Gram</t>
  </si>
  <si>
    <t xml:space="preserve">Happy Hakka</t>
  </si>
  <si>
    <t xml:space="preserve">Super Mart 2| DLF Phase 4| Gurgaon</t>
  </si>
  <si>
    <t xml:space="preserve">Chinese, Asian, Thai</t>
  </si>
  <si>
    <t xml:space="preserve">Kaiser</t>
  </si>
  <si>
    <t xml:space="preserve">Pizza Central</t>
  </si>
  <si>
    <t xml:space="preserve">B-210| DLF Super Mart 1| DLF Phase 4| Gurgaon</t>
  </si>
  <si>
    <t xml:space="preserve">Fast Food, Italian, Pizza</t>
  </si>
  <si>
    <t xml:space="preserve">Tasty Fare</t>
  </si>
  <si>
    <t xml:space="preserve">DLF Phase 5| Gurgaon</t>
  </si>
  <si>
    <t xml:space="preserve">DLF Phase 5</t>
  </si>
  <si>
    <t xml:space="preserve">Shop 4| Near Genpact| DLF Phase 5| Gurgaon</t>
  </si>
  <si>
    <t xml:space="preserve">Drifters Cafe</t>
  </si>
  <si>
    <t xml:space="preserve">Club 5| Club Drive| DLF Phase 5| Gurgaon</t>
  </si>
  <si>
    <t xml:space="preserve">Chinese, Thai, Asian</t>
  </si>
  <si>
    <t xml:space="preserve">Oh! Fudge</t>
  </si>
  <si>
    <t xml:space="preserve">Anjlika</t>
  </si>
  <si>
    <t xml:space="preserve">LG-3| DLF South Point Mall| Golf Course Road| Gurgaon</t>
  </si>
  <si>
    <t xml:space="preserve">DLF South Point Mall| Golf Course Road</t>
  </si>
  <si>
    <t xml:space="preserve">DLF South Point Mall| Golf Course Road| Gurgaon</t>
  </si>
  <si>
    <t xml:space="preserve">IZU</t>
  </si>
  <si>
    <t xml:space="preserve">15| Upper Ground Floor| DLF South Point Mall| Golf Course Road| Gurgaon</t>
  </si>
  <si>
    <t xml:space="preserve">Bizibean</t>
  </si>
  <si>
    <t xml:space="preserve">GK-1| Upper Basement| DLF South Point Mall| Golf Course Road| Gurgaon</t>
  </si>
  <si>
    <t xml:space="preserve">ChandChini</t>
  </si>
  <si>
    <t xml:space="preserve">101 &amp; 101B| 1st Floor| DLF South Mall| Golf Course Road| Gurgaon</t>
  </si>
  <si>
    <t xml:space="preserve">North Indian, Mithai, Chinese, Street Food</t>
  </si>
  <si>
    <t xml:space="preserve">Coffee &amp; Chai Co.</t>
  </si>
  <si>
    <t xml:space="preserve">UG-8| DLF South Point Mall| Golf Course Road| Gurgaon</t>
  </si>
  <si>
    <t xml:space="preserve">Italian, Mexican, Cafe</t>
  </si>
  <si>
    <t xml:space="preserve">Greek Food &amp; Beyond</t>
  </si>
  <si>
    <t xml:space="preserve">314| 3rd Floor| South Point Mall| Golf Course Road| Gurgaon</t>
  </si>
  <si>
    <t xml:space="preserve">Greek, Mediterranean</t>
  </si>
  <si>
    <t xml:space="preserve">Mediumwelldone</t>
  </si>
  <si>
    <t xml:space="preserve">LG-34| DLF South Point Mall| Golf Course Road| Gurgaon</t>
  </si>
  <si>
    <t xml:space="preserve">American, European, North Indian</t>
  </si>
  <si>
    <t xml:space="preserve">B-202| 2nd Floor| DLF South Point Mall| Golf Course Road| Gurgaon</t>
  </si>
  <si>
    <t xml:space="preserve">Soul &amp; Spice Co.</t>
  </si>
  <si>
    <t xml:space="preserve">UG-7| DLF South Point Mall| Golf Course Road| Gurgaon</t>
  </si>
  <si>
    <t xml:space="preserve">North Indian, Street Food, Beverages</t>
  </si>
  <si>
    <t xml:space="preserve">7 Degrees Brauhaus</t>
  </si>
  <si>
    <t xml:space="preserve">310 &amp; 311| 3rd Floor| DLF South Point Mall| Golf Course Road| Gurgaon</t>
  </si>
  <si>
    <t xml:space="preserve">Continental, North Indian, European, Finger Food</t>
  </si>
  <si>
    <t xml:space="preserve">Cafe Amaretto</t>
  </si>
  <si>
    <t xml:space="preserve">Ground Floor| DLF South Point Mall| Golf Course Road| Gurgaon</t>
  </si>
  <si>
    <t xml:space="preserve">Cafe, Italian, European, Bakery</t>
  </si>
  <si>
    <t xml:space="preserve">108| 1st Floor| DLF South Point Mall| Golf Course Road| Gurgaon</t>
  </si>
  <si>
    <t xml:space="preserve">The Hangout by 1861</t>
  </si>
  <si>
    <t xml:space="preserve">2| Lower Ground Floor| DLF South Point Mall| Golf Course Road| Gurgaon</t>
  </si>
  <si>
    <t xml:space="preserve">Continental, American, Italian</t>
  </si>
  <si>
    <t xml:space="preserve">The Mad Teapot/The Wishing Chair</t>
  </si>
  <si>
    <t xml:space="preserve">Lower Ground Floor | DLF South Point Mall| Golf Course Road| Gurgaon</t>
  </si>
  <si>
    <t xml:space="preserve">Cafe, Italian, Bakery</t>
  </si>
  <si>
    <t xml:space="preserve">Ninkasi Imperial Brews &amp; Cookery</t>
  </si>
  <si>
    <t xml:space="preserve">201-204| 2nd Floor| DLF Star Mall| Sector 30| Gurgaon</t>
  </si>
  <si>
    <t xml:space="preserve">DLF Star Mall| Sector 30</t>
  </si>
  <si>
    <t xml:space="preserve">DLF Star Mall| Sector 30| Gurgaon</t>
  </si>
  <si>
    <t xml:space="preserve">Zaffran</t>
  </si>
  <si>
    <t xml:space="preserve">LG-001| DLF Star Mall| NH-8| Sector 30| Gurgaon</t>
  </si>
  <si>
    <t xml:space="preserve">Spiritual Bar &amp; Lounge-DoubleTree by Hilton</t>
  </si>
  <si>
    <t xml:space="preserve">DoubleTree by Hilton| Golf Course Road| Sector 56| Gurgaon</t>
  </si>
  <si>
    <t xml:space="preserve">DoubleTree by Hilton| Sector 56</t>
  </si>
  <si>
    <t xml:space="preserve">DoubleTree by Hilton| Sector 56| Gurgaon</t>
  </si>
  <si>
    <t xml:space="preserve">The Food Store - DoubleTree by Hilton</t>
  </si>
  <si>
    <t xml:space="preserve">European, Italian</t>
  </si>
  <si>
    <t xml:space="preserve">Ground Floor| DT City Centre Mall| MG Road| Gurgaon</t>
  </si>
  <si>
    <t xml:space="preserve">DT City Centre Mall| MG Road</t>
  </si>
  <si>
    <t xml:space="preserve">DT City Centre Mall| MG Road| Gurgaon</t>
  </si>
  <si>
    <t xml:space="preserve">Club Mojo</t>
  </si>
  <si>
    <t xml:space="preserve">CS-211| Level 2| DT City Centre Mall| MG Road| Gurgaon</t>
  </si>
  <si>
    <t xml:space="preserve">2nd Floor| DT City Centre Mall| MG Road| Gurgaon</t>
  </si>
  <si>
    <t xml:space="preserve">212| DT City Centre Mall| MG Road| Gurgaon</t>
  </si>
  <si>
    <t xml:space="preserve">Mogli's Coffee</t>
  </si>
  <si>
    <t xml:space="preserve">Shop 219| 2nd Floor| DLF City Center Mall| MG Road| Gurgaon</t>
  </si>
  <si>
    <t xml:space="preserve">DT Mega Mall| 3rd Floor| DLF Phase 1| Gurgaon</t>
  </si>
  <si>
    <t xml:space="preserve">DT Mega Mall| DLF Phase 1</t>
  </si>
  <si>
    <t xml:space="preserve">DT Mega Mall| DLF Phase 1| Gurgaon</t>
  </si>
  <si>
    <t xml:space="preserve">Sip n Bite</t>
  </si>
  <si>
    <t xml:space="preserve">Abar Khabo</t>
  </si>
  <si>
    <t xml:space="preserve">3rd Floor| K4| DT Mega Mall| DLF Phase 1| Gurgaon</t>
  </si>
  <si>
    <t xml:space="preserve">Bengali</t>
  </si>
  <si>
    <t xml:space="preserve">LG 24| DLF Mega Mall| Golf Course Road| DLF Phase 1| Gurgaon</t>
  </si>
  <si>
    <t xml:space="preserve">The Lost Mughal</t>
  </si>
  <si>
    <t xml:space="preserve">DT Mega Mall| Golf Course Road| A Block| Sector 53| DLF Phase 1| Gurgaon</t>
  </si>
  <si>
    <t xml:space="preserve">Fortune Deli - Fortune Select Excalibur</t>
  </si>
  <si>
    <t xml:space="preserve">Fortune Select Excalibur| Sohna Road| Gurgaon</t>
  </si>
  <si>
    <t xml:space="preserve">Fortune Select Excalibur| Sohna Road</t>
  </si>
  <si>
    <t xml:space="preserve">India on my Plate - Fortune Select Excalibur</t>
  </si>
  <si>
    <t xml:space="preserve">Orchid - Fortune Select Global</t>
  </si>
  <si>
    <t xml:space="preserve">Fortune Select Global| Global Arcade| MG Road| Gurgaon</t>
  </si>
  <si>
    <t xml:space="preserve">Fortune Select Global| MG Road</t>
  </si>
  <si>
    <t xml:space="preserve">Fortune Select Global| MG Road| Gurgaon</t>
  </si>
  <si>
    <t xml:space="preserve">Hungry Buffoons</t>
  </si>
  <si>
    <t xml:space="preserve">Basement Parking| Level 1| Global Foyer Mall| Golf Course Road| Gurgaon</t>
  </si>
  <si>
    <t xml:space="preserve">Global Foyer Mall| Golf Course Road</t>
  </si>
  <si>
    <t xml:space="preserve">Global Foyer Mall| Golf Course Road| Gurgaon</t>
  </si>
  <si>
    <t xml:space="preserve">North Indian, Italian, Mexican</t>
  </si>
  <si>
    <t xml:space="preserve">GF-4| Global Foyer Mall| Sector 43| Gurgaon</t>
  </si>
  <si>
    <t xml:space="preserve">Manhattan Brewery &amp; Bar Exchange</t>
  </si>
  <si>
    <t xml:space="preserve">1st Floor| Global Foyer Mall| Sector 43| Golf Course Road| Gurgaon</t>
  </si>
  <si>
    <t xml:space="preserve">Finger Food, American, Continental, North Indian, Italian</t>
  </si>
  <si>
    <t xml:space="preserve">Di Miso</t>
  </si>
  <si>
    <t xml:space="preserve">11| Ground Floor| Global Foyer Mall| Golf Course Road| Gurgaon</t>
  </si>
  <si>
    <t xml:space="preserve">Korean, Japanese, Chinese, Asian</t>
  </si>
  <si>
    <t xml:space="preserve">Kuuraku</t>
  </si>
  <si>
    <t xml:space="preserve">Ground Floor| Global Foyer Mall| Golf Course Road| Gurgaon</t>
  </si>
  <si>
    <t xml:space="preserve">Vapour Bar Exchange</t>
  </si>
  <si>
    <t xml:space="preserve">Continental, Finger Food, Chinese, North Indian</t>
  </si>
  <si>
    <t xml:space="preserve">19 Flavours Biryani</t>
  </si>
  <si>
    <t xml:space="preserve">Global Foyer Mall| Sector 43| Golf Course Road| Gurgaon</t>
  </si>
  <si>
    <t xml:space="preserve">Mughlai, Hyderabadi</t>
  </si>
  <si>
    <t xml:space="preserve">Bhai Ji Foods</t>
  </si>
  <si>
    <t xml:space="preserve">DLF Golf Links| Near American Express| Golf Course Road| Gurgaon</t>
  </si>
  <si>
    <t xml:space="preserve">Golf Course Road</t>
  </si>
  <si>
    <t xml:space="preserve">Golf Course Road| Gurgaon</t>
  </si>
  <si>
    <t xml:space="preserve">Captain Bill$ Deliverz</t>
  </si>
  <si>
    <t xml:space="preserve">Curry n Phulka</t>
  </si>
  <si>
    <t xml:space="preserve">Near Genpact| Paras Hospital Road| Golf Course Road| Gurgaon</t>
  </si>
  <si>
    <t xml:space="preserve">Jaguar</t>
  </si>
  <si>
    <t xml:space="preserve">Opposite Genpact| Golf Course Road| Gurgaon</t>
  </si>
  <si>
    <t xml:space="preserve">Jalsa Lounge</t>
  </si>
  <si>
    <t xml:space="preserve">Jalsa Builiding| Golf Course Road| Gurgaon</t>
  </si>
  <si>
    <t xml:space="preserve">Lord of Grillz</t>
  </si>
  <si>
    <t xml:space="preserve">Shop 2 &amp; 3| La Mart| La Lagune| Golf Course Road| Gurgaon</t>
  </si>
  <si>
    <t xml:space="preserve">Chinese, North Indian, Italian, Continental</t>
  </si>
  <si>
    <t xml:space="preserve">Midnight Cravings Beyond Control</t>
  </si>
  <si>
    <t xml:space="preserve">Plot 414| Sector 53| Golf Course Road| Gurgaon</t>
  </si>
  <si>
    <t xml:space="preserve">Outback</t>
  </si>
  <si>
    <t xml:space="preserve">Sector 53/54 Round About| Near Audi Showroom| Golf Course Road| Gurgaon</t>
  </si>
  <si>
    <t xml:space="preserve">The Cinnamon Kitchen</t>
  </si>
  <si>
    <t xml:space="preserve">Plot 391| Saraswati Kunj| Sector 53| Golf Course Road| Gurgaon</t>
  </si>
  <si>
    <t xml:space="preserve">Dudleys</t>
  </si>
  <si>
    <t xml:space="preserve">Plot 1605| Sector 53| Golf Course Road| Gurgaon</t>
  </si>
  <si>
    <t xml:space="preserve">American, Continental, Burger</t>
  </si>
  <si>
    <t xml:space="preserve">56 Ristorante Italiano</t>
  </si>
  <si>
    <t xml:space="preserve">Ground Floor| Vatika Atrium| Golf Course Road| Gurgaon</t>
  </si>
  <si>
    <t xml:space="preserve">All Time Cafe</t>
  </si>
  <si>
    <t xml:space="preserve">Plot 26| Saraswati Kunj| Opposite Alchemist Hospital| Golf Course Road| Gurgaon</t>
  </si>
  <si>
    <t xml:space="preserve">North Indian, Chinese, Thai</t>
  </si>
  <si>
    <t xml:space="preserve">Baba's</t>
  </si>
  <si>
    <t xml:space="preserve">Opposite Metro Pillar 200| Near Suncity| Golf Course Road| Gurgaon</t>
  </si>
  <si>
    <t xml:space="preserve">Chilli Indiana</t>
  </si>
  <si>
    <t xml:space="preserve">12| Saraswati Kunj| Opposite Park Hospital| Sector 54| Golf Course Road| Gurgaon</t>
  </si>
  <si>
    <t xml:space="preserve">Go Kylin</t>
  </si>
  <si>
    <t xml:space="preserve">Japanese, Chinese, Asian, Malaysian, Thai, Vietnamese</t>
  </si>
  <si>
    <t xml:space="preserve">Just for Chai</t>
  </si>
  <si>
    <t xml:space="preserve">1185| Near Ocus Technopolis Building| Golf Course Road| Gurgaon</t>
  </si>
  <si>
    <t xml:space="preserve">Kabab Mistri</t>
  </si>
  <si>
    <t xml:space="preserve">Nashta</t>
  </si>
  <si>
    <t xml:space="preserve">Sector 53| Golf Course Road| Gurgaon</t>
  </si>
  <si>
    <t xml:space="preserve">Healthy Food, Continental</t>
  </si>
  <si>
    <t xml:space="preserve">Near IBIS Hotel| Golf Course Road| Gurgaon</t>
  </si>
  <si>
    <t xml:space="preserve">Side Wok</t>
  </si>
  <si>
    <t xml:space="preserve">Ground Floor| MPD Tower| Opposite Magnolias| DLF 5| Golf Course Road| Gurgaon</t>
  </si>
  <si>
    <t xml:space="preserve">Burmese, Chinese, Japanese, Malaysian, Thai</t>
  </si>
  <si>
    <t xml:space="preserve">Takamaka</t>
  </si>
  <si>
    <t xml:space="preserve">1st Floor| The Palm Springs Plaza| Golf Course Road| Gurgaon</t>
  </si>
  <si>
    <t xml:space="preserve">North Indian, Continental, Italian</t>
  </si>
  <si>
    <t xml:space="preserve">The Ark</t>
  </si>
  <si>
    <t xml:space="preserve">Address One| Second Floor| Next to Hilton Double Tree Hotel| Baani| Sector 56| Golf Course Road| Gurgaon</t>
  </si>
  <si>
    <t xml:space="preserve">Seafood, Mediterranean</t>
  </si>
  <si>
    <t xml:space="preserve">The Gathering Hut</t>
  </si>
  <si>
    <t xml:space="preserve">Opposite Magnolia Apartment| Golf Course Road| Gurgaon</t>
  </si>
  <si>
    <t xml:space="preserve">Wangchuk's Ladakhi Kitchen</t>
  </si>
  <si>
    <t xml:space="preserve">2nd Floor| Jalsa Building| Opposite Arjun Marg| Golf Course Road| Gurgaon</t>
  </si>
  <si>
    <t xml:space="preserve">Tibetan, Nepalese</t>
  </si>
  <si>
    <t xml:space="preserve">Daawat-e-Kashmir</t>
  </si>
  <si>
    <t xml:space="preserve">Navkriti Building| Golf Course Road| Gurgaon</t>
  </si>
  <si>
    <t xml:space="preserve">Kashmiri, Mughlai</t>
  </si>
  <si>
    <t xml:space="preserve">94-D| Opposite Vatika Towers| Sector-53| Main Golf Course Road| Gurgaon</t>
  </si>
  <si>
    <t xml:space="preserve">Pizza, Mexican, Chinese, Italian</t>
  </si>
  <si>
    <t xml:space="preserve">The Diet Kitchen</t>
  </si>
  <si>
    <t xml:space="preserve">Continental, Healthy Food</t>
  </si>
  <si>
    <t xml:space="preserve">Om Sweets &amp; Snacks</t>
  </si>
  <si>
    <t xml:space="preserve">2nd Floor| Food Court| Hongkong Bazaar| Sector 57| Gurgaon</t>
  </si>
  <si>
    <t xml:space="preserve">Hong Kong Bazaar Mall| Sector 57| Gurgaon</t>
  </si>
  <si>
    <t xml:space="preserve">Hong Kong Bazaar Mall| Sector 57| Gurgaon| Gurgaon</t>
  </si>
  <si>
    <t xml:space="preserve">North Indian, South Indian, Street Food, Mithai</t>
  </si>
  <si>
    <t xml:space="preserve">17| 1st Floor| Hongkong Bazar Mall| Sector 57| Gurgaon</t>
  </si>
  <si>
    <t xml:space="preserve">Taste of Tamil Nadu</t>
  </si>
  <si>
    <t xml:space="preserve">23-24| 1st Floor| Hong Kong Bazar| Sector 57| Gurgaon</t>
  </si>
  <si>
    <t xml:space="preserve">The Bridge - Hotel Clark Inn Gurgaon</t>
  </si>
  <si>
    <t xml:space="preserve">Hotel Clark Inn| Plot 45/46| Old Judicial Complex| Sector 15| Gurgaon</t>
  </si>
  <si>
    <t xml:space="preserve">Hotel Clark Inn| Sector 15</t>
  </si>
  <si>
    <t xml:space="preserve">Hotel Clark Inn| Sector 15| Gurgaon</t>
  </si>
  <si>
    <t xml:space="preserve">Illusion The Lounge Bar - Hotel Clark Inn Gurgaon</t>
  </si>
  <si>
    <t xml:space="preserve">Gardenia - Hotel Grenville</t>
  </si>
  <si>
    <t xml:space="preserve">Hotel Grenville| 29/4| Sector 14| Gurgaon</t>
  </si>
  <si>
    <t xml:space="preserve">Hotel Grenville| MG Road</t>
  </si>
  <si>
    <t xml:space="preserve">Hotel Grenville| MG Road| Gurgaon</t>
  </si>
  <si>
    <t xml:space="preserve">Call For Cuisine - Hotel Grenville</t>
  </si>
  <si>
    <t xml:space="preserve">Hotel Grenville| 29/4| Near Kalyani Hospital| Opposite SBI Gurgaon| Sector 14| Gurgaon</t>
  </si>
  <si>
    <t xml:space="preserve">Armory - Hotel Haut.Monde</t>
  </si>
  <si>
    <t xml:space="preserve">Hotel Haut.Monde| Part 1| Sector 15| Gurgaon</t>
  </si>
  <si>
    <t xml:space="preserve">Hotel Haute.Monde| Sector 15</t>
  </si>
  <si>
    <t xml:space="preserve">Hotel Haute.Monde| Sector 15| Gurgaon</t>
  </si>
  <si>
    <t xml:space="preserve">Citron - Hotel Haut.Monde</t>
  </si>
  <si>
    <t xml:space="preserve">Hotel Haut Monde| Jharsa Road| Sector 15| Gurgaon</t>
  </si>
  <si>
    <t xml:space="preserve">Gabbar Meals</t>
  </si>
  <si>
    <t xml:space="preserve">Shop 18| Metropark Food Court| HUDA City Centre Metro Station| Sector 29| Gurgaon</t>
  </si>
  <si>
    <t xml:space="preserve">Huda City Centre Metro Station| Sector 29| Gurgaon</t>
  </si>
  <si>
    <t xml:space="preserve">Huda City Centre Metro Station| Sector 29| Gurgaon| Gurgaon</t>
  </si>
  <si>
    <t xml:space="preserve">Metropark Food Court| HUDA City Centre Metro Station| Sector 29| Gurgaon</t>
  </si>
  <si>
    <t xml:space="preserve">Crust Bistro</t>
  </si>
  <si>
    <t xml:space="preserve">Food Court| HUDA City Center Metro Station| Sector 29| Gurgaon</t>
  </si>
  <si>
    <t xml:space="preserve">Shop 3| HUDA City Centre Metro Station| Sector 29| Gurgaon</t>
  </si>
  <si>
    <t xml:space="preserve">Kabab Roll Cafe</t>
  </si>
  <si>
    <t xml:space="preserve">Ground Floor| South Wing| HUDA City Centre Metro Station| Sector 29| Gurgaon</t>
  </si>
  <si>
    <t xml:space="preserve">Eggers Madhouse</t>
  </si>
  <si>
    <t xml:space="preserve">11| Metropark Food Court| HUDA City Centre Metro Station| Sector 29| Gurgaon</t>
  </si>
  <si>
    <t xml:space="preserve">Gallery Caf? - Hyatt Place</t>
  </si>
  <si>
    <t xml:space="preserve">Hyatt Place|15/1| Old Delhi-Gurgaon Road| Sector 18| Udyog Vihar| Gurgaon</t>
  </si>
  <si>
    <t xml:space="preserve">Hyatt Place Gurgaon</t>
  </si>
  <si>
    <t xml:space="preserve">Hyatt Place Gurgaon| Gurgaon</t>
  </si>
  <si>
    <t xml:space="preserve">Coffee to Cocktail Bar - Hyatt Place</t>
  </si>
  <si>
    <t xml:space="preserve">Drinks Only</t>
  </si>
  <si>
    <t xml:space="preserve">Spice It - Hotel IBIS</t>
  </si>
  <si>
    <t xml:space="preserve">Hotel IBIS| Block 1| Sector 53| Golf Course Road| Gurgaon</t>
  </si>
  <si>
    <t xml:space="preserve">IBIS Hotel| Golf Course Road</t>
  </si>
  <si>
    <t xml:space="preserve">IBIS Hotel| Golf Course Road| Gurgaon</t>
  </si>
  <si>
    <t xml:space="preserve">Nukkadwala</t>
  </si>
  <si>
    <t xml:space="preserve">JMD Megapolis| Sector 48| Sohna Road| Gurgaon</t>
  </si>
  <si>
    <t xml:space="preserve">JMD Megapolis Mall| Sohna Road</t>
  </si>
  <si>
    <t xml:space="preserve">JMD Megapolis Mall| Sohna Road| Gurgaon</t>
  </si>
  <si>
    <t xml:space="preserve">Fast Food, Street Food</t>
  </si>
  <si>
    <t xml:space="preserve">Power Play Resto Bar</t>
  </si>
  <si>
    <t xml:space="preserve">Upper Ground Floor| JMD Regent Arcade| Near MGF Megacity Mall| MG Road| Gurgaon</t>
  </si>
  <si>
    <t xml:space="preserve">JMD Regent Arcade Mall| MG Road</t>
  </si>
  <si>
    <t xml:space="preserve">JMD Regent Arcade Mall| MG Road| Gurgaon</t>
  </si>
  <si>
    <t xml:space="preserve">North Indian, American, Italian</t>
  </si>
  <si>
    <t xml:space="preserve">Daikichi</t>
  </si>
  <si>
    <t xml:space="preserve">UGF-02| JMD Regent Arcade Mall| MG Road| Gurgaon</t>
  </si>
  <si>
    <t xml:space="preserve">The Atrium - By Jukaso It Suites</t>
  </si>
  <si>
    <t xml:space="preserve">Jukaso It Suites| Plot 1| IDC Industrial Area| Near Sector 14| Gurgaon</t>
  </si>
  <si>
    <t xml:space="preserve">Jukaso It Suites| Sector 14</t>
  </si>
  <si>
    <t xml:space="preserve">Jukaso It Suites| Sector 14| Gurgaon</t>
  </si>
  <si>
    <t xml:space="preserve">Asian, Bakery</t>
  </si>
  <si>
    <t xml:space="preserve">Delhi - Kingdom of Dreams</t>
  </si>
  <si>
    <t xml:space="preserve">Culture Gully| Kingdom of Dreams| Great Indian Nautanki Company Ltd.| Auditorium Complex| Sector 29| Gurgaon</t>
  </si>
  <si>
    <t xml:space="preserve">Kingdom of Dreams| Sector 29</t>
  </si>
  <si>
    <t xml:space="preserve">Kingdom of Dreams| Sector 29| Gurgaon</t>
  </si>
  <si>
    <t xml:space="preserve">Lucknow - Kingdom of Dreams</t>
  </si>
  <si>
    <t xml:space="preserve">Lucknowi</t>
  </si>
  <si>
    <t xml:space="preserve">Longitude 77?03' Bar - Le Meridien Gurgaon</t>
  </si>
  <si>
    <t xml:space="preserve">Le Meridien Gurgaon| Sector 26| Gurgaon Delhi Border| MG Road| Gurgaon</t>
  </si>
  <si>
    <t xml:space="preserve">Le Meridien Gurgaon| MG Road</t>
  </si>
  <si>
    <t xml:space="preserve">Le Meridien Gurgaon| MG Road| Gurgaon</t>
  </si>
  <si>
    <t xml:space="preserve">I-Kandy - Le Meridien Gurgaon</t>
  </si>
  <si>
    <t xml:space="preserve">Bella Cucina - Le Meridien Gurgaon</t>
  </si>
  <si>
    <t xml:space="preserve">Bar Code - Leisure Inn</t>
  </si>
  <si>
    <t xml:space="preserve">Leisure Inn| 17/6| Old Delhi Gurgaon Road| Sector 14| Gurgaon</t>
  </si>
  <si>
    <t xml:space="preserve">Leisure Inn| Sector 14| Gurgaon</t>
  </si>
  <si>
    <t xml:space="preserve">Leisure Inn| Sector 14| Gurgaon| Gurgaon</t>
  </si>
  <si>
    <t xml:space="preserve">Bites - Leisure Inn</t>
  </si>
  <si>
    <t xml:space="preserve">Outback Bar and Grill - Leisure Inn</t>
  </si>
  <si>
    <t xml:space="preserve">North Indian, Finger Food</t>
  </si>
  <si>
    <t xml:space="preserve">Citrus Cafe - Lemon Tree Premier</t>
  </si>
  <si>
    <t xml:space="preserve">Lemon Tree Premier| 48| Leisure Valley| Sector 29| Gurgaon</t>
  </si>
  <si>
    <t xml:space="preserve">Lemon Tree Premier| Sector 29</t>
  </si>
  <si>
    <t xml:space="preserve">Lemon Tree Premier| Sector 29| Gurgaon</t>
  </si>
  <si>
    <t xml:space="preserve">Ammu's South Indian Restaurant</t>
  </si>
  <si>
    <t xml:space="preserve">3| Ground Floor| Vakil Market| Chakkarpur| MG Road| Gurgaon</t>
  </si>
  <si>
    <t xml:space="preserve">MG Road</t>
  </si>
  <si>
    <t xml:space="preserve">MG Road| Gurgaon</t>
  </si>
  <si>
    <t xml:space="preserve">Global Busines Park| MG Road| Gurgaon</t>
  </si>
  <si>
    <t xml:space="preserve">Bengali By Nature</t>
  </si>
  <si>
    <t xml:space="preserve">Shop 1016| Maruti Vihar| Chakkarpur| MG Road| Gurgaon</t>
  </si>
  <si>
    <t xml:space="preserve">Fast Food, Chinese, Bengali</t>
  </si>
  <si>
    <t xml:space="preserve">Burger Planet</t>
  </si>
  <si>
    <t xml:space="preserve">Shop 7| Opposite to Universal Gym| Numberdar Market| Chakkarpur| Gurgaon| MG Road| Gurgaon</t>
  </si>
  <si>
    <t xml:space="preserve">MG Road Metro Station| MG Road| Gurgaon</t>
  </si>
  <si>
    <t xml:space="preserve">Chini Bowl</t>
  </si>
  <si>
    <t xml:space="preserve">1st Floor| Essel Towers| MG Road| Gurgaon</t>
  </si>
  <si>
    <t xml:space="preserve">Chinese, Thai, Japanese, Tibetan</t>
  </si>
  <si>
    <t xml:space="preserve">E Yum</t>
  </si>
  <si>
    <t xml:space="preserve">Plot H-16/6| MG Road| Gurgaon</t>
  </si>
  <si>
    <t xml:space="preserve">Continental, Italian, Mexican</t>
  </si>
  <si>
    <t xml:space="preserve">Handi X-Press</t>
  </si>
  <si>
    <t xml:space="preserve">Shop 4| Housing Board Complex| Saraswati Vihar| Chakarpur| MG Road| Gurgaon</t>
  </si>
  <si>
    <t xml:space="preserve">Ion Club &amp; Dining Lounge</t>
  </si>
  <si>
    <t xml:space="preserve">12/14| UGF| JMD Arcade Mall| MG Road| Gurgaon</t>
  </si>
  <si>
    <t xml:space="preserve">Continental, North Indian, Mughlai, Chinese</t>
  </si>
  <si>
    <t xml:space="preserve">Komachi</t>
  </si>
  <si>
    <t xml:space="preserve">TF 3A/3B/3C| 3rd Floor| MGF Plaza Mall| MG Road| Gurgaon</t>
  </si>
  <si>
    <t xml:space="preserve">Mehfil-e-Handi</t>
  </si>
  <si>
    <t xml:space="preserve">634| Saraswati Vihar| Chakarpur| MG Road| Gurgaon</t>
  </si>
  <si>
    <t xml:space="preserve">Mezbaan's</t>
  </si>
  <si>
    <t xml:space="preserve">SCO 20| Housing Board Shopping Complex| Saraswati Vihar| Near Union Bank| MG Road| Gurgaon</t>
  </si>
  <si>
    <t xml:space="preserve">Mini Mahal Delux</t>
  </si>
  <si>
    <t xml:space="preserve">217-A| 2nd Floor| City Center Mall| MG Road| Gurgaon</t>
  </si>
  <si>
    <t xml:space="preserve">Pita Pan</t>
  </si>
  <si>
    <t xml:space="preserve">4-B| Food Court| 3rd Floor| MGF Metropolitan Mall| MG Road| Gurgaon</t>
  </si>
  <si>
    <t xml:space="preserve">Arabian, Lebanese</t>
  </si>
  <si>
    <t xml:space="preserve">SBar Club &amp; Lounge</t>
  </si>
  <si>
    <t xml:space="preserve">1-4| Lower Ground Floor| Grand Mall| MG Road| Gurgaon</t>
  </si>
  <si>
    <t xml:space="preserve">China Club</t>
  </si>
  <si>
    <t xml:space="preserve">Lobby Level| Tower C| Global Business Park| MG Road| Gurgaon</t>
  </si>
  <si>
    <t xml:space="preserve">Chinese, Asian</t>
  </si>
  <si>
    <t xml:space="preserve">Coriander Leaf</t>
  </si>
  <si>
    <t xml:space="preserve">Ground Floor| Vatika Triangle| Sushant Lok 1| Behind DT City Center| MG Road| Gurgaon</t>
  </si>
  <si>
    <t xml:space="preserve">Mughlai, Pakistani, North Indian</t>
  </si>
  <si>
    <t xml:space="preserve">Doughlicious</t>
  </si>
  <si>
    <t xml:space="preserve">Global Business Park| Ground Floor| Tower B| MG Road| Gurgaon</t>
  </si>
  <si>
    <t xml:space="preserve">FreshMenu</t>
  </si>
  <si>
    <t xml:space="preserve">Italian, Chinese, Continental, Thai, Mediterranean, Lebanese</t>
  </si>
  <si>
    <t xml:space="preserve">L'Angoor</t>
  </si>
  <si>
    <t xml:space="preserve">American, Seafood, Italian, Japanese, Thai</t>
  </si>
  <si>
    <t xml:space="preserve">The Cakelicious Factory</t>
  </si>
  <si>
    <t xml:space="preserve">2nd Floor| Opposite Metro Pillar 57| Shanti Complex| Sikandarpur Market| MG Road| Gurgaon</t>
  </si>
  <si>
    <t xml:space="preserve">Green's</t>
  </si>
  <si>
    <t xml:space="preserve">SCO 23| Housing Board Shopping Complex| Saraswati Vihar| MG Road| Gurgaon</t>
  </si>
  <si>
    <t xml:space="preserve">Chinese, North Indian, South Indian, Street Food</t>
  </si>
  <si>
    <t xml:space="preserve">New Zaika</t>
  </si>
  <si>
    <t xml:space="preserve">IFFCO Chowk| MG Road| Gurgaon</t>
  </si>
  <si>
    <t xml:space="preserve">Love Is Cakes</t>
  </si>
  <si>
    <t xml:space="preserve">Ground Floor| MGF Mega City Mall| MG Road| Gurgaon</t>
  </si>
  <si>
    <t xml:space="preserve">MGF Mega City Mall| MG Road</t>
  </si>
  <si>
    <t xml:space="preserve">MGF Mega City Mall| MG Road| Gurgaon</t>
  </si>
  <si>
    <t xml:space="preserve">Uforia</t>
  </si>
  <si>
    <t xml:space="preserve">2nd Floor| MGF Mega City Mall| MG Road| Gurgaon</t>
  </si>
  <si>
    <t xml:space="preserve">Continental, Asian, North Indian, Italian</t>
  </si>
  <si>
    <t xml:space="preserve">Vapour Pub &amp; Brewery</t>
  </si>
  <si>
    <t xml:space="preserve">Finger Food, Continental, North Indian, Italian, Chinese</t>
  </si>
  <si>
    <t xml:space="preserve">North Indian, Continental, Mughlai, Asian</t>
  </si>
  <si>
    <t xml:space="preserve">Barista Creme Lavazza</t>
  </si>
  <si>
    <t xml:space="preserve">Lower Ground Floor| MGF Metropolis Mall| MG Road| Gurgaon</t>
  </si>
  <si>
    <t xml:space="preserve">MGF Metropolis Mall| MG Road</t>
  </si>
  <si>
    <t xml:space="preserve">MGF Metropolis Mall| MG Road| Gurgaon</t>
  </si>
  <si>
    <t xml:space="preserve">Frozen Adda</t>
  </si>
  <si>
    <t xml:space="preserve">Food Court| 2nd Floor| MGF Metropolis Mall| MG Road| Gurgaon</t>
  </si>
  <si>
    <t xml:space="preserve">Mr Idli Xpress</t>
  </si>
  <si>
    <t xml:space="preserve">LG-33| Lower Ground Floor| MGF Metropolis Mall| MG Road| Gurgaon</t>
  </si>
  <si>
    <t xml:space="preserve">bu?no</t>
  </si>
  <si>
    <t xml:space="preserve">2nd Floor| Near Lifestyle| MGF Metropolis Mall| MG Road| Gurgaon</t>
  </si>
  <si>
    <t xml:space="preserve">Cafe, American, Desserts, Italian, Bakery</t>
  </si>
  <si>
    <t xml:space="preserve">Upper Ground Floor| MGF Metropolis Mall| MG Road| Gurgaon</t>
  </si>
  <si>
    <t xml:space="preserve">Al Kabab</t>
  </si>
  <si>
    <t xml:space="preserve">9| Food Court| 3rd Floor| MGF Metropolitan Mall| MG Road| Gurgaon</t>
  </si>
  <si>
    <t xml:space="preserve">MGF Metropolitan Mall| MG Road</t>
  </si>
  <si>
    <t xml:space="preserve">MGF Metropolitan Mall| MG Road| Gurgaon</t>
  </si>
  <si>
    <t xml:space="preserve">Bangkok 1</t>
  </si>
  <si>
    <t xml:space="preserve">FC-10B| 3rd Floor| MGF Metropolitan Mall| MG Road| Gurgaon</t>
  </si>
  <si>
    <t xml:space="preserve">Ground Floor| MGF Metropolitan Mall| MG Road| Gurgaon</t>
  </si>
  <si>
    <t xml:space="preserve">Cafe Cravings</t>
  </si>
  <si>
    <t xml:space="preserve">Shop 22| MGF Metropolitan Mall| MG Road| Gurgaon</t>
  </si>
  <si>
    <t xml:space="preserve">Hello Sichuan</t>
  </si>
  <si>
    <t xml:space="preserve">3rd Floor| Food Court| MGF Metropolitan Mall| MG Road| Gurgaon</t>
  </si>
  <si>
    <t xml:space="preserve">Rajasthali</t>
  </si>
  <si>
    <t xml:space="preserve">3rd Floor| MGF Metropolitan Mall| MG Road| Gurgaon</t>
  </si>
  <si>
    <t xml:space="preserve">Gujarati, Rajasthani</t>
  </si>
  <si>
    <t xml:space="preserve">Street Foods by Punjab Grill</t>
  </si>
  <si>
    <t xml:space="preserve">Street Food, North Indian</t>
  </si>
  <si>
    <t xml:space="preserve">Shop 4A| 3rd Floor| Food Court| MGF Metropolitan Mall| MG Road| Gurgaon</t>
  </si>
  <si>
    <t xml:space="preserve">Tibb's Frankie</t>
  </si>
  <si>
    <t xml:space="preserve">Food Court| 3rd Floor| MGF Metropolitan Mall| MG Road| Gurgaon</t>
  </si>
  <si>
    <t xml:space="preserve">Tunday Kababi Dastarkhwan-e-Awadh</t>
  </si>
  <si>
    <t xml:space="preserve">3rd Floor| Opposite PVR Cinemas| MGF Metropolitan Mall| MG Road| Gurgaon</t>
  </si>
  <si>
    <t xml:space="preserve">Khaaja Chowk</t>
  </si>
  <si>
    <t xml:space="preserve">North Indian, Mughlai, South Indian, Rajasthani, Street Food</t>
  </si>
  <si>
    <t xml:space="preserve">Phantom</t>
  </si>
  <si>
    <t xml:space="preserve">Shop 48 &amp; 49| 2nd Floor | MGF Metropolitan| MG Road| Gurgaon</t>
  </si>
  <si>
    <t xml:space="preserve">Sage</t>
  </si>
  <si>
    <t xml:space="preserve">Food Court| MGF Metropolitan Mall| MG Road| Gurgaon</t>
  </si>
  <si>
    <t xml:space="preserve">The Belgian Fries Company</t>
  </si>
  <si>
    <t xml:space="preserve">9 A| Food Court| 3rd Floor| MGF Metropolitan Mall| MG Road| Gurgaon</t>
  </si>
  <si>
    <t xml:space="preserve">European, American, Street Food</t>
  </si>
  <si>
    <t xml:space="preserve">The Grills King</t>
  </si>
  <si>
    <t xml:space="preserve">Shop 1-5| Ground Floor| MGF Metropolitan Mall| MG Road| Gurgaon</t>
  </si>
  <si>
    <t xml:space="preserve">FC-08B| Food Court| 3rd Floor| MGF Metropolitan| MG Road| Gurgaon</t>
  </si>
  <si>
    <t xml:space="preserve">Suburbia - The Empire</t>
  </si>
  <si>
    <t xml:space="preserve">2nd Floor| MGF Metropolitan Mall| MG Road| Gurgaon</t>
  </si>
  <si>
    <t xml:space="preserve">Continental, European, North Indian</t>
  </si>
  <si>
    <t xml:space="preserve">Food Court| 3rd Floor| MGF Metropolitan Mall</t>
  </si>
  <si>
    <t xml:space="preserve">Queens Caf?</t>
  </si>
  <si>
    <t xml:space="preserve">R3-B| 3rd Floor| MGF Metropolitan Mall| MG Road| Gurgaon</t>
  </si>
  <si>
    <t xml:space="preserve">Cafe, North Indian</t>
  </si>
  <si>
    <t xml:space="preserve">23| Ground Floor| Ninex City Mart Mall| Sohna Road| Gurgaon</t>
  </si>
  <si>
    <t xml:space="preserve">Ninex City Mart Mall| Sohna Road</t>
  </si>
  <si>
    <t xml:space="preserve">Ninex City Mart Mall| Sohna Road| Gurgaon</t>
  </si>
  <si>
    <t xml:space="preserve">FOA - The Flavours of Arabia</t>
  </si>
  <si>
    <t xml:space="preserve">3rd Floor| Ninex City Mart Mall| Sohna Road| Gurgaon</t>
  </si>
  <si>
    <t xml:space="preserve">Lebanese, North Indian</t>
  </si>
  <si>
    <t xml:space="preserve">A1</t>
  </si>
  <si>
    <t xml:space="preserve">4/9| Ratan Garden| New Colony Mor| Old Railway Road| Gurgaon</t>
  </si>
  <si>
    <t xml:space="preserve">Old Railway Road</t>
  </si>
  <si>
    <t xml:space="preserve">Old Railway Road| Gurgaon</t>
  </si>
  <si>
    <t xml:space="preserve">Shop 301-302| Opposite Apna Enclave| Old Railway Road| Gurgaon</t>
  </si>
  <si>
    <t xml:space="preserve">DBDN Deena Meat Vala</t>
  </si>
  <si>
    <t xml:space="preserve">Shop 105| Old Jail Market| Shivaji Nagar| Old Gurgaon| Sector 11| Near Sector 37| Gurgaon</t>
  </si>
  <si>
    <t xml:space="preserve">Deep Chicken Corner</t>
  </si>
  <si>
    <t xml:space="preserve">Shop 7| Palika Bazar| Near New Colony More| Old Railway Road| Gurgaon</t>
  </si>
  <si>
    <t xml:space="preserve">Dilli Rasoi</t>
  </si>
  <si>
    <t xml:space="preserve">B-386| Ratan Garden| New Colony Mor| Old Railway Road| Gurgaon</t>
  </si>
  <si>
    <t xml:space="preserve">French Omelette</t>
  </si>
  <si>
    <t xml:space="preserve">New Colony More| Old Railway Road| Gurgaon</t>
  </si>
  <si>
    <t xml:space="preserve">Opposite Bhim Nagar Aryan Hospital| Shivpuri| Old Railway Road| Gurgaon</t>
  </si>
  <si>
    <t xml:space="preserve">Hangout Cafe</t>
  </si>
  <si>
    <t xml:space="preserve">16 C| Opposite Lady of Fatima Convent School| New Colony| Old Railway Road| Gurgaon</t>
  </si>
  <si>
    <t xml:space="preserve">Hari Om Rasoi</t>
  </si>
  <si>
    <t xml:space="preserve">Main Madanpuri Road| Gali 5| Old Railway Road| Gurgaon</t>
  </si>
  <si>
    <t xml:space="preserve">Harish Phulwari</t>
  </si>
  <si>
    <t xml:space="preserve">Sohna Chowk| Old Railway Road| Gurgaon</t>
  </si>
  <si>
    <t xml:space="preserve">Hotel Rajvanshi Restaurant</t>
  </si>
  <si>
    <t xml:space="preserve">Hotel Rajvanshi| Near DSD College| Old Railway Road| Gurgaon</t>
  </si>
  <si>
    <t xml:space="preserve">Jagdish Vaishno Dhaba</t>
  </si>
  <si>
    <t xml:space="preserve">Opposite Gurgaon Dreams| Old Railway Road| Gurgaon</t>
  </si>
  <si>
    <t xml:space="preserve">JVR Jayka</t>
  </si>
  <si>
    <t xml:space="preserve">Opposite Gurgaon Dreamz| Old Railway Road| Gurgaon</t>
  </si>
  <si>
    <t xml:space="preserve">Kaza</t>
  </si>
  <si>
    <t xml:space="preserve">Near Sector 4 &amp; 5 Chowk| Opposite Sneh Hospital| Old Railway Road| Gurgaon</t>
  </si>
  <si>
    <t xml:space="preserve">North Indian, Mughlai, South Indian, Chinese</t>
  </si>
  <si>
    <t xml:space="preserve">Knight Delight Kafe</t>
  </si>
  <si>
    <t xml:space="preserve">17| Shyam Palace| Baba Prakash Puri Chowk| Old Railway Road| Gurgaon</t>
  </si>
  <si>
    <t xml:space="preserve">Ko Jitters</t>
  </si>
  <si>
    <t xml:space="preserve">P-4| Circular Road| New Colony| Old Railway Road| Gurgaon</t>
  </si>
  <si>
    <t xml:space="preserve">Laajawab Chaap Express</t>
  </si>
  <si>
    <t xml:space="preserve">Circular Road| New Colony| Old Railway Road| Gurgaon</t>
  </si>
  <si>
    <t xml:space="preserve">Laddu Gopal</t>
  </si>
  <si>
    <t xml:space="preserve">727| Bhim Nagar| Old Railway Road| Gurgaon</t>
  </si>
  <si>
    <t xml:space="preserve">Mini's Royal Cafe</t>
  </si>
  <si>
    <t xml:space="preserve">Krishna Colony Corner| Near Taneja Hospital| New Colony| Old Railway Road| Gurgaon</t>
  </si>
  <si>
    <t xml:space="preserve">Pakwan</t>
  </si>
  <si>
    <t xml:space="preserve">164/11| Shivpuri| Old Railway Road| Gurgaon</t>
  </si>
  <si>
    <t xml:space="preserve">Patiala</t>
  </si>
  <si>
    <t xml:space="preserve">16-F| Madanpuri Road| New Colony| Old Railway Road| Gurgaon</t>
  </si>
  <si>
    <t xml:space="preserve">Mughlai, Chinese</t>
  </si>
  <si>
    <t xml:space="preserve">204/1/13| Dhobi Ghat| Subash Nagar| Old Railway Road| Gurgaon</t>
  </si>
  <si>
    <t xml:space="preserve">Pizza Man</t>
  </si>
  <si>
    <t xml:space="preserve">Opposite Sector 7| Huda Market| Old Railway Road| Gurgaon</t>
  </si>
  <si>
    <t xml:space="preserve">Punjabi Dhani</t>
  </si>
  <si>
    <t xml:space="preserve">220/11| Near Aryan Hospital| Old Railway Road| Gurgaon</t>
  </si>
  <si>
    <t xml:space="preserve">Raju Halwai</t>
  </si>
  <si>
    <t xml:space="preserve">Shop 49| Gali 6| Main Madanpuri Road| Laxmi Bazar| Old Railway Road| Gurgaon</t>
  </si>
  <si>
    <t xml:space="preserve">Rupa Tikki Wala And Caterers</t>
  </si>
  <si>
    <t xml:space="preserve">Samrat The Cake Shoppe</t>
  </si>
  <si>
    <t xml:space="preserve">Samrat</t>
  </si>
  <si>
    <t xml:space="preserve">Bakery, Mithai, Fast Food</t>
  </si>
  <si>
    <t xml:space="preserve">Sanjha Chula</t>
  </si>
  <si>
    <t xml:space="preserve">Opposite Tirath Ram Hospital| Basai Road| Old Railway Road| Gurgaon</t>
  </si>
  <si>
    <t xml:space="preserve">Silver Crown</t>
  </si>
  <si>
    <t xml:space="preserve">92/9| Near SBI Bank| New Colony| Old Railway Road| Gurgaon</t>
  </si>
  <si>
    <t xml:space="preserve">North Indian, Chinese, Street Food, Fast Food</t>
  </si>
  <si>
    <t xml:space="preserve">Super Bakery</t>
  </si>
  <si>
    <t xml:space="preserve">Near Bank of India| Jacobpura| Old Railway Road| Gurgaon</t>
  </si>
  <si>
    <t xml:space="preserve">Bakery, Fast Food, Chinese</t>
  </si>
  <si>
    <t xml:space="preserve">The Chic</t>
  </si>
  <si>
    <t xml:space="preserve">Shivpuri| Old Railway Road Gurgaon</t>
  </si>
  <si>
    <t xml:space="preserve">Unique Bus Wales</t>
  </si>
  <si>
    <t xml:space="preserve">Opposite Furniture Height| New Colony| Old Railway Road| Gurgaon</t>
  </si>
  <si>
    <t xml:space="preserve">Dilli 6 Express</t>
  </si>
  <si>
    <t xml:space="preserve">New Colony More| Near Easy Day| Old Railway Road| Gurgaon</t>
  </si>
  <si>
    <t xml:space="preserve">Mangle Di Kulfi</t>
  </si>
  <si>
    <t xml:space="preserve">154-B| New Colony Road| New Colony| Old Railway Road| Gurgaon</t>
  </si>
  <si>
    <t xml:space="preserve">The Oven Artist</t>
  </si>
  <si>
    <t xml:space="preserve">191| New Colony| Near Old Railway Road| Gurgaon</t>
  </si>
  <si>
    <t xml:space="preserve">Bal Ji Rasoi</t>
  </si>
  <si>
    <t xml:space="preserve">Near IndusInd Bank ATM| Main Madanpuri Road| Old Railway Road| Gurgaon</t>
  </si>
  <si>
    <t xml:space="preserve">Dakshin Bistro</t>
  </si>
  <si>
    <t xml:space="preserve">P-3| Circular Road| Opposite Holy Heart Preparatory School| New Colony| Old Railway Road| Gurgaon</t>
  </si>
  <si>
    <t xml:space="preserve">Metro Dhaba</t>
  </si>
  <si>
    <t xml:space="preserve">Sukhman Food City</t>
  </si>
  <si>
    <t xml:space="preserve">The Burger Hub</t>
  </si>
  <si>
    <t xml:space="preserve">P-6A| New Colony| Near| Old Railway Road| Gurgaon</t>
  </si>
  <si>
    <t xml:space="preserve">11| Ground Floor| Omaxe Gurgaon Mall| Sohna Road| Gurgaon</t>
  </si>
  <si>
    <t xml:space="preserve">Omaxe Celebration Mall| Sohna Road| Gurgaon</t>
  </si>
  <si>
    <t xml:space="preserve">Omaxe Celebration Mall| Sohna Road| Gurgaon| Gurgaon</t>
  </si>
  <si>
    <t xml:space="preserve">Hot Cherries</t>
  </si>
  <si>
    <t xml:space="preserve">UG-9| Block C| Omaxe Gurgaon Mall| Sohna Road| Gurgaon</t>
  </si>
  <si>
    <t xml:space="preserve">Omaxe Gurgaon Mall</t>
  </si>
  <si>
    <t xml:space="preserve">Omaxe Gurgaon Mall| Gurgaon</t>
  </si>
  <si>
    <t xml:space="preserve">4-C| Ground Floor| Omaxe Gurgaon Mall| Sohna Road| Gurgaon</t>
  </si>
  <si>
    <t xml:space="preserve">Omaxe Gurgaon Mall Sohna Road| Gurgaon</t>
  </si>
  <si>
    <t xml:space="preserve">Hahn's Kitchen</t>
  </si>
  <si>
    <t xml:space="preserve">One Horizon Centre| Golf Course Road| Gurgaon</t>
  </si>
  <si>
    <t xml:space="preserve">One Horizon Center| Golf Course Road</t>
  </si>
  <si>
    <t xml:space="preserve">One Horizon Center| Golf Course Road| Gurgaon</t>
  </si>
  <si>
    <t xml:space="preserve">Caffe Tonino</t>
  </si>
  <si>
    <t xml:space="preserve">1st Floor| One Horizon Center| Golf Course Road| Gurgaon</t>
  </si>
  <si>
    <t xml:space="preserve">Italian, Pizza, Cafe</t>
  </si>
  <si>
    <t xml:space="preserve">Carl's Jr.</t>
  </si>
  <si>
    <t xml:space="preserve">1st Floor| One Horizon Centre| Golf Course Road| Gurgaon</t>
  </si>
  <si>
    <t xml:space="preserve">Delhi Club House</t>
  </si>
  <si>
    <t xml:space="preserve">GoGourmet</t>
  </si>
  <si>
    <t xml:space="preserve">Healthy Food, Beverages</t>
  </si>
  <si>
    <t xml:space="preserve">Shophouse by Kylin</t>
  </si>
  <si>
    <t xml:space="preserve">T 1-107| One Horizon Centre| Golf Course Road| Gurgaon</t>
  </si>
  <si>
    <t xml:space="preserve">Japanese, Chinese, Thai</t>
  </si>
  <si>
    <t xml:space="preserve">Ground Floor| One Horizon Center| Golf Course Road| Gurgaon</t>
  </si>
  <si>
    <t xml:space="preserve">2-H| Commercial Complex| Opposite Ansal Celebrity Home| Palam Vihar| Gurgaon</t>
  </si>
  <si>
    <t xml:space="preserve">Palam Vihar</t>
  </si>
  <si>
    <t xml:space="preserve">Palam Vihar| Gurgaon</t>
  </si>
  <si>
    <t xml:space="preserve">Bikaner Sweets &amp; Restaurant</t>
  </si>
  <si>
    <t xml:space="preserve">Shri Ram Mandir Complex| Opposite Celebrity Homes| Palam Vihar| Gurgaon</t>
  </si>
  <si>
    <t xml:space="preserve">Street Food, North Indian, Mithai</t>
  </si>
  <si>
    <t xml:space="preserve">Burger Bites &amp; More</t>
  </si>
  <si>
    <t xml:space="preserve">Shop 5| Annapurna Market| Opposite C2 Block| Palam Vihar| Gurgaon</t>
  </si>
  <si>
    <t xml:space="preserve">Caf? Gramophone</t>
  </si>
  <si>
    <t xml:space="preserve">UGF-114| C-2| Palam Corporate Plaza| Opposite Palm Tree Hotel| Palam Vihar| Gurgaon</t>
  </si>
  <si>
    <t xml:space="preserve">Chawla Bakers</t>
  </si>
  <si>
    <t xml:space="preserve">6| Dharam Colony| Near Spanish Court| Palam Vihar| Gurgaon</t>
  </si>
  <si>
    <t xml:space="preserve">Bakery, Street Food</t>
  </si>
  <si>
    <t xml:space="preserve">Darjeeling Kanchanjanga Momos</t>
  </si>
  <si>
    <t xml:space="preserve">Shop 2| G Block| Behind Ansal Plaza Mall| Palam Vihar| Gurgaon</t>
  </si>
  <si>
    <t xml:space="preserve">Desserts 83</t>
  </si>
  <si>
    <t xml:space="preserve">K 1466 Ansal| Palam Vihar| Gurgaon</t>
  </si>
  <si>
    <t xml:space="preserve">Express Kitchen</t>
  </si>
  <si>
    <t xml:space="preserve">Shop 3| Shri Ram Mandir Complex| Palam Vihar| Gurgaon</t>
  </si>
  <si>
    <t xml:space="preserve">Hangover</t>
  </si>
  <si>
    <t xml:space="preserve">Near Sector 5| Gol Chakkar| Palam Vihar| Gurgaon</t>
  </si>
  <si>
    <t xml:space="preserve">Sangam Sweets</t>
  </si>
  <si>
    <t xml:space="preserve">Opposite H Block| Near OBC Bank| Palam Vihar| Gurgaon</t>
  </si>
  <si>
    <t xml:space="preserve">Street Food, Mithai, South Indian, North Indian, Chinese</t>
  </si>
  <si>
    <t xml:space="preserve">Opposite B &amp; C Block Gate| Near Spanish Court| Palam Vihar| Gurgaon</t>
  </si>
  <si>
    <t xml:space="preserve">Shree Shyam Rasoi</t>
  </si>
  <si>
    <t xml:space="preserve">Opposite Power House| Palam Vihar Road| Palam Vihar| Gurgaon</t>
  </si>
  <si>
    <t xml:space="preserve">Swad On Grill</t>
  </si>
  <si>
    <t xml:space="preserve">Shop 1| Near Celebrity Homes| DSOI Club Road| Palam Vihar| Gurgaon</t>
  </si>
  <si>
    <t xml:space="preserve">Continental, Chinese, North Indian, Mughlai</t>
  </si>
  <si>
    <t xml:space="preserve">The Pepper's</t>
  </si>
  <si>
    <t xml:space="preserve">Shop 10| Behind Axis Bank| Palam Vihar| Gurgaon</t>
  </si>
  <si>
    <t xml:space="preserve">Anisha Restaurant</t>
  </si>
  <si>
    <t xml:space="preserve">Shop 7| Opposite B Block Power House| Palam Vihar| Gurgaon</t>
  </si>
  <si>
    <t xml:space="preserve">Annapoorna Foods</t>
  </si>
  <si>
    <t xml:space="preserve">A-242| 1st Floor| Block E| Palam Vyapar Kendra| Palam Vihar| Gurgaon</t>
  </si>
  <si>
    <t xml:space="preserve">North Indian, Mughlai, South Indian</t>
  </si>
  <si>
    <t xml:space="preserve">Bakelicious 18</t>
  </si>
  <si>
    <t xml:space="preserve">Celebrity Homes| Palam Vihar| Gurgaon</t>
  </si>
  <si>
    <t xml:space="preserve">Bansiwala Bakery</t>
  </si>
  <si>
    <t xml:space="preserve">Shop 2| Sector 5 Chowk| Palam Vihar Road| Palam Vihar| Gurgaon</t>
  </si>
  <si>
    <t xml:space="preserve">Bansiwala Rasoi</t>
  </si>
  <si>
    <t xml:space="preserve">Shop 3| Sector 5 Chowk| Palam Vihar Road| Palam Vihar| Gurgaon</t>
  </si>
  <si>
    <t xml:space="preserve">Bansiwala Sweets</t>
  </si>
  <si>
    <t xml:space="preserve">Sector 5 Chowk| Palam Vihar Road| Palam Vihar| Gurgaon</t>
  </si>
  <si>
    <t xml:space="preserve">Best Pizza Hut</t>
  </si>
  <si>
    <t xml:space="preserve">Mian Bajghera Road| Opposite Durga Sweets| Palam Vihar| Gurgaon</t>
  </si>
  <si>
    <t xml:space="preserve">Bajgehara Road| New Palam Vihar| Near Palam Vihar| Gurgaon</t>
  </si>
  <si>
    <t xml:space="preserve">North Indian, Street Food, Mithai</t>
  </si>
  <si>
    <t xml:space="preserve">Chaska Food Corner</t>
  </si>
  <si>
    <t xml:space="preserve">Shop 1| Bestech Park View Residency Market| Sector 3| Palam Vihar| Gurgaon</t>
  </si>
  <si>
    <t xml:space="preserve">Chulha</t>
  </si>
  <si>
    <t xml:space="preserve">346-A| Jade Villas| H Block| Opposite Gold's Gym|  Palam Vihar| Gurgaon</t>
  </si>
  <si>
    <t xml:space="preserve">North Indian, Mughlai, Awadhi</t>
  </si>
  <si>
    <t xml:space="preserve">Dev Restaurant</t>
  </si>
  <si>
    <t xml:space="preserve">Shop 4| Bestech Park View Residency| Palam Vihar| Gurgaon</t>
  </si>
  <si>
    <t xml:space="preserve">Dietpoint</t>
  </si>
  <si>
    <t xml:space="preserve">Bajgera Chowk| New Palam Vihar| Near Palam Vihar| Gurgaon</t>
  </si>
  <si>
    <t xml:space="preserve">Gautam Bakery</t>
  </si>
  <si>
    <t xml:space="preserve">Opposite Ansal API| Palam Vihar| Gurgaon</t>
  </si>
  <si>
    <t xml:space="preserve">Honey Hot &amp; Spicy</t>
  </si>
  <si>
    <t xml:space="preserve">Bijwasan| Palam Vihar Road| Near Rashan Card Office| Palam Vihar| Gurgaon</t>
  </si>
  <si>
    <t xml:space="preserve">Hot &amp; Spicy</t>
  </si>
  <si>
    <t xml:space="preserve">Opposite Mahindra Aura Apartment| New Palam Vihar| Near Palam Vihar| Gurgaon</t>
  </si>
  <si>
    <t xml:space="preserve">Hot Fork</t>
  </si>
  <si>
    <t xml:space="preserve">C-98| Vyapar Kendra| Palam Vihar| Gurgaon</t>
  </si>
  <si>
    <t xml:space="preserve">Icon Foods</t>
  </si>
  <si>
    <t xml:space="preserve">A-13| Opposite Power House| Main Gurgaon Road| Palam Vihar Extension| Palam Vihar| Gurgaon</t>
  </si>
  <si>
    <t xml:space="preserve">Indochi Cafe &amp; Restaurant</t>
  </si>
  <si>
    <t xml:space="preserve">G-1| Behind Ansal Plaza Mall| Palam Vihar| Gurgaon</t>
  </si>
  <si>
    <t xml:space="preserve">Love to Wish</t>
  </si>
  <si>
    <t xml:space="preserve">Opposite Golds Gym| Near Celebrity Homes| Palam Vihar| Gurgaon</t>
  </si>
  <si>
    <t xml:space="preserve">M Cr?me</t>
  </si>
  <si>
    <t xml:space="preserve">K 1407| Palam Vihar| Gurgaon</t>
  </si>
  <si>
    <t xml:space="preserve">Mamta Tiffin Service</t>
  </si>
  <si>
    <t xml:space="preserve">Block A| Rajendra Park| Bajghera Road| Near Railway Station| Sector 105| Near Palam Vihar| Palam Vihar| Gurgaon</t>
  </si>
  <si>
    <t xml:space="preserve">Panther Restaurant</t>
  </si>
  <si>
    <t xml:space="preserve">Shop 1| Near Wine Shop| Krishna Chowk| Palam Vihar| Gurgaon Palam Vihar</t>
  </si>
  <si>
    <t xml:space="preserve">Pizza King</t>
  </si>
  <si>
    <t xml:space="preserve">2316/31| Chauma Road| Block A| Rajendra Park| Sector 105| Near Palam Vihar| Gurgaon</t>
  </si>
  <si>
    <t xml:space="preserve">Radha Swami Shudh Vaishno Dhaba</t>
  </si>
  <si>
    <t xml:space="preserve">Near Yamaha Showroom| Ashok Vihar| Near| Palam Vihar| Gurgaon</t>
  </si>
  <si>
    <t xml:space="preserve">RD's Authentic Aroma</t>
  </si>
  <si>
    <t xml:space="preserve">Shop 12| 12-A| 14| Block C2| GTM Shopping Arcade| Palam Vihar| Gurgaon</t>
  </si>
  <si>
    <t xml:space="preserve">Savour</t>
  </si>
  <si>
    <t xml:space="preserve">427| H Block| Palam Vihar| Gurgaon</t>
  </si>
  <si>
    <t xml:space="preserve">Sheetla Dhaba</t>
  </si>
  <si>
    <t xml:space="preserve">Dharma Colony| Opposite ACP Office| Palam Vihar| Gurgaon</t>
  </si>
  <si>
    <t xml:space="preserve">Shree Bikaner Mishthan Bhandar</t>
  </si>
  <si>
    <t xml:space="preserve">Near Sector 5| Ashok Vihar Phase 2| Palam Vihar| Gurgaon</t>
  </si>
  <si>
    <t xml:space="preserve">Shree Shyam Bhojnalaya</t>
  </si>
  <si>
    <t xml:space="preserve">Ashok Vihar Part 2| Near Sector 5 Chowk| Palam Vihar| Gurgaon</t>
  </si>
  <si>
    <t xml:space="preserve">Shristi Happy Eats</t>
  </si>
  <si>
    <t xml:space="preserve">Singh Terrace Grill</t>
  </si>
  <si>
    <t xml:space="preserve">C-96/97| 1st Floor| Vyapar Kendra| Palam Vihar| Gurgaon</t>
  </si>
  <si>
    <t xml:space="preserve">Swami Vaishno Dhaba</t>
  </si>
  <si>
    <t xml:space="preserve">Opposite Petrol Pump| Palam Vihar| Gurgaon</t>
  </si>
  <si>
    <t xml:space="preserve">Wah Ji Wah</t>
  </si>
  <si>
    <t xml:space="preserve">Shop 2| Near Park View Apartment| Opposite Palm Tree Hotel| Palam Vihar| Gurgaon</t>
  </si>
  <si>
    <t xml:space="preserve">Cafe 55 - Park Inn</t>
  </si>
  <si>
    <t xml:space="preserve">Park Inn| Sector 15| Gurgaon</t>
  </si>
  <si>
    <t xml:space="preserve">Park Inn| Sector 15| Gurgaon| Gurgaon</t>
  </si>
  <si>
    <t xml:space="preserve">New Town Lounge &amp; Bar - Park Plaza</t>
  </si>
  <si>
    <t xml:space="preserve">Park Plaza Hotel| B Block| Sushant Lok 1| Sushant Lok| Gurgaon</t>
  </si>
  <si>
    <t xml:space="preserve">Park Plaza| Sushant Lok</t>
  </si>
  <si>
    <t xml:space="preserve">Park Plaza| Sushant Lok| Gurgaon</t>
  </si>
  <si>
    <t xml:space="preserve">Continental, Finger Food</t>
  </si>
  <si>
    <t xml:space="preserve">New Town Pastry Shop - Park Plaza</t>
  </si>
  <si>
    <t xml:space="preserve">New Town Cafe - Park Plaza</t>
  </si>
  <si>
    <t xml:space="preserve">Park Plaza Hotel| B Block| Phase 1| Sushant Lok| Gurgaon</t>
  </si>
  <si>
    <t xml:space="preserve">Continental, American, North Indian, Chinese</t>
  </si>
  <si>
    <t xml:space="preserve">The Great Kabab Factory - Park Plaza</t>
  </si>
  <si>
    <t xml:space="preserve">K2 Restaurant</t>
  </si>
  <si>
    <t xml:space="preserve">3rd Floor| Plaza Mall| MG Road| Gurgaon</t>
  </si>
  <si>
    <t xml:space="preserve">Plaza Mall| MG Road</t>
  </si>
  <si>
    <t xml:space="preserve">Plaza Mall| MG Road| Gurgaon</t>
  </si>
  <si>
    <t xml:space="preserve">Korean, Chinese</t>
  </si>
  <si>
    <t xml:space="preserve">Angels in my Kitchen</t>
  </si>
  <si>
    <t xml:space="preserve">M-4| Qutab Plaza Market| DLF Phase 1| Gurgaon</t>
  </si>
  <si>
    <t xml:space="preserve">Qutab Plaza| DLF Phase 1</t>
  </si>
  <si>
    <t xml:space="preserve">Qutab Plaza| DLF Phase 1| Gurgaon</t>
  </si>
  <si>
    <t xml:space="preserve">D1 &amp; 13| Qutub Plaza Market| DLF Phase 1| Gurgaon</t>
  </si>
  <si>
    <t xml:space="preserve">F-13| Qutub Plaza| DLF Phase 1| Gurgaon</t>
  </si>
  <si>
    <t xml:space="preserve">Cafe Naklee</t>
  </si>
  <si>
    <t xml:space="preserve">H-8| Qutab Plaza| DLF Phase 1| Gurgaon</t>
  </si>
  <si>
    <t xml:space="preserve">Chacha's Take Away</t>
  </si>
  <si>
    <t xml:space="preserve">J-12| Qutub Plaza| DLF Phase 1| Gurgaon</t>
  </si>
  <si>
    <t xml:space="preserve">Colonel's Kababz</t>
  </si>
  <si>
    <t xml:space="preserve">N-14| Ground Floor| Qutab Plaza| DLF Phase 1| Gurgaon</t>
  </si>
  <si>
    <t xml:space="preserve">K-1 &amp; K-13| Ground Floor| DLF Qutub Plaza| DLF Phase 1| Gurgaon</t>
  </si>
  <si>
    <t xml:space="preserve">H 5| Qutab Plaza Market| DLF Phase 1| Gurgaon</t>
  </si>
  <si>
    <t xml:space="preserve">Naushi's Kitchenette</t>
  </si>
  <si>
    <t xml:space="preserve">Bakery, Beverages</t>
  </si>
  <si>
    <t xml:space="preserve">Sapra Pastry Treat</t>
  </si>
  <si>
    <t xml:space="preserve">H-6| Qutab Plaza| DLF Phase 1| Gurgaon</t>
  </si>
  <si>
    <t xml:space="preserve">J-1| Qutab Plaza| DLF Phase 1| Gurgaon</t>
  </si>
  <si>
    <t xml:space="preserve">Sunny Sweets</t>
  </si>
  <si>
    <t xml:space="preserve">A 6| Qutab Plaza| DLF Phase 1| Gurgaon</t>
  </si>
  <si>
    <t xml:space="preserve">The Healthy Rasoi</t>
  </si>
  <si>
    <t xml:space="preserve">Shop B-5| Qutab Plaza Market| DLF Phase 1| Gurgaon</t>
  </si>
  <si>
    <t xml:space="preserve">Healthy Food, North Indian, Beverages</t>
  </si>
  <si>
    <t xml:space="preserve">Shop 6| Lower Ground Floor| Raheja Mall| Sohna Road| Gurgaon</t>
  </si>
  <si>
    <t xml:space="preserve">Raheja Mall| Sohna Road</t>
  </si>
  <si>
    <t xml:space="preserve">Raheja Mall| Sohna Road| Gurgaon</t>
  </si>
  <si>
    <t xml:space="preserve">Hong Kong Express</t>
  </si>
  <si>
    <t xml:space="preserve">2nd Floor| Raheja Mall| Sohna Road| Gurgaon</t>
  </si>
  <si>
    <t xml:space="preserve">Food Court| 3rd Floor| Raheja Mall| Sohna Road| Gurgaon</t>
  </si>
  <si>
    <t xml:space="preserve">Cafe Rouge - Ramada</t>
  </si>
  <si>
    <t xml:space="preserve">Ramada Gurgaon Central| Site No.2| Sector 44| Gurgaon</t>
  </si>
  <si>
    <t xml:space="preserve">Ramada Gurgaon Central| Sector 44</t>
  </si>
  <si>
    <t xml:space="preserve">Ramada Gurgaon Central| Sector 44| Gurgaon</t>
  </si>
  <si>
    <t xml:space="preserve">North Eastern, Continental, South Indian, Fast Food</t>
  </si>
  <si>
    <t xml:space="preserve">Shamji Sweets</t>
  </si>
  <si>
    <t xml:space="preserve">Sohna Chowk| Near Jama Masjid| Sadar Bazar| Gurgaon</t>
  </si>
  <si>
    <t xml:space="preserve">Sadar Bazar</t>
  </si>
  <si>
    <t xml:space="preserve">Sadar Bazar| Gurgaon</t>
  </si>
  <si>
    <t xml:space="preserve">Sialkoti Vaishno Dhaba</t>
  </si>
  <si>
    <t xml:space="preserve">HPO Chowk| Sadar Bazar| Gurgaon</t>
  </si>
  <si>
    <t xml:space="preserve">Ground Floor| Sahara Mall| MG Road| Gurgaon</t>
  </si>
  <si>
    <t xml:space="preserve">Sahara Mall| MG Road</t>
  </si>
  <si>
    <t xml:space="preserve">Sahara Mall| MG Road| Gurgaon</t>
  </si>
  <si>
    <t xml:space="preserve">Club Prison</t>
  </si>
  <si>
    <t xml:space="preserve">305 &amp; 306| 3rd Floor| Sahara Mall| MG Road| Gurgaon</t>
  </si>
  <si>
    <t xml:space="preserve">Maa Bhagwati Tiffins</t>
  </si>
  <si>
    <t xml:space="preserve">Subhash Nagar| Sector 12| Gurgaon</t>
  </si>
  <si>
    <t xml:space="preserve">Sector 12| Gurgaon</t>
  </si>
  <si>
    <t xml:space="preserve">Spices &amp; Sauces</t>
  </si>
  <si>
    <t xml:space="preserve">City Mark Hotel| Mahavir Chowk| Near Sector 12| Gurgaon</t>
  </si>
  <si>
    <t xml:space="preserve">Indian Food Cafe</t>
  </si>
  <si>
    <t xml:space="preserve">Shop 323| Public Tree| Bus Stand Road| Opposite Allahabad Bank| Sector 12| Gurgaon</t>
  </si>
  <si>
    <t xml:space="preserve">Assam Tea Corner</t>
  </si>
  <si>
    <t xml:space="preserve">New Mata Road| Rajiv Colony| Sector 14| Gurgaon</t>
  </si>
  <si>
    <t xml:space="preserve">Sector 14</t>
  </si>
  <si>
    <t xml:space="preserve">Sector 14| Gurgaon</t>
  </si>
  <si>
    <t xml:space="preserve">Chinese, Street Food</t>
  </si>
  <si>
    <t xml:space="preserve">Bakingo</t>
  </si>
  <si>
    <t xml:space="preserve">M-14| Old DLF Colony| Sector 14| Gurgaon| Delhi NCR</t>
  </si>
  <si>
    <t xml:space="preserve">Balaji Sweets &amp; Snacks</t>
  </si>
  <si>
    <t xml:space="preserve">Shop 1| Near Shiv Mandir Chowk| Rajeev Nagar| Sector 14| Gurgaon</t>
  </si>
  <si>
    <t xml:space="preserve">Baxman Delivers</t>
  </si>
  <si>
    <t xml:space="preserve">North Indian, Chinese, Fast Food, Desserts</t>
  </si>
  <si>
    <t xml:space="preserve">Shop 48| Sector 14| Gurgaon</t>
  </si>
  <si>
    <t xml:space="preserve">Shop 140| Main Market| Opposite Hanuman Mandir| Sector 14| Gurgaon</t>
  </si>
  <si>
    <t xml:space="preserve">SCO 10| Vishal Mega Mart| Sector 14| Gurgaon</t>
  </si>
  <si>
    <t xml:space="preserve">Cake Factory</t>
  </si>
  <si>
    <t xml:space="preserve">450| Bhim Nagar| Near Ram Lila Ground| Sector 14| Gurgaon</t>
  </si>
  <si>
    <t xml:space="preserve">Cake Maker</t>
  </si>
  <si>
    <t xml:space="preserve">2322/3| Opposite Air Force School| Ground Floor| Excel House| Old Delhi Road| Near Sector 14| Gurgaon</t>
  </si>
  <si>
    <t xml:space="preserve">Street Food, Bakery</t>
  </si>
  <si>
    <t xml:space="preserve">Captain's Table</t>
  </si>
  <si>
    <t xml:space="preserve">SCF 96| Main Market| Sector 14| Gurgaon</t>
  </si>
  <si>
    <t xml:space="preserve">Carpedium</t>
  </si>
  <si>
    <t xml:space="preserve">Shop 94| Huda Market| Sector 14| Gurgaon</t>
  </si>
  <si>
    <t xml:space="preserve">Chef Sack Kitchen</t>
  </si>
  <si>
    <t xml:space="preserve">Khasra 3898/3173| Basement| Opposite Shubh Vatika| Atul Kataria Chowk| Sector-12A| Near| Sector 14| Gurgaon</t>
  </si>
  <si>
    <t xml:space="preserve">Mexican, Lebanese, Italian, Continental, Thai</t>
  </si>
  <si>
    <t xml:space="preserve">Chinar Junction</t>
  </si>
  <si>
    <t xml:space="preserve">Late Atul Kataria Chowk| Sector 14| Gurgaon</t>
  </si>
  <si>
    <t xml:space="preserve">59| 1143-336/2| Excel House| Old Delhi Road| Opposite Air Force School| Near Sector 14| Gurgaon</t>
  </si>
  <si>
    <t xml:space="preserve">Ganpati Rasoi</t>
  </si>
  <si>
    <t xml:space="preserve">New Railway Road| Opposite Easy Day| Jawahar Nagar| Sector 14| Gurgaon</t>
  </si>
  <si>
    <t xml:space="preserve">Indian &amp; Chinese Corner</t>
  </si>
  <si>
    <t xml:space="preserve">76| Sector 14| Gurgaon</t>
  </si>
  <si>
    <t xml:space="preserve">Juice Lounge</t>
  </si>
  <si>
    <t xml:space="preserve">NM-22| Ground Floor| Old DLF| Sector 14| Gurgaon</t>
  </si>
  <si>
    <t xml:space="preserve">Beverages, Fast Food</t>
  </si>
  <si>
    <t xml:space="preserve">KB's Kulfi &amp; Icecream</t>
  </si>
  <si>
    <t xml:space="preserve">3| Atul Kataria Chowk| Sector 14| Gurgaon</t>
  </si>
  <si>
    <t xml:space="preserve">20| Opposite Plaza Hotel| Old Delhi Road| Sector 14| Gurgaon</t>
  </si>
  <si>
    <t xml:space="preserve">Shop 40| Main Market| Sector 14| Gurgaon</t>
  </si>
  <si>
    <t xml:space="preserve">Plot 98| Main market| Sector 14| Gurgaon</t>
  </si>
  <si>
    <t xml:space="preserve">Madras Cafe</t>
  </si>
  <si>
    <t xml:space="preserve">SCO 17| Near Huda Office| Sector 14| Gurgaon</t>
  </si>
  <si>
    <t xml:space="preserve">Madurai Meenakshi Bhawan</t>
  </si>
  <si>
    <t xml:space="preserve">158| Sector 14 Market| Sector 14| Gurgaon</t>
  </si>
  <si>
    <t xml:space="preserve">Masala Fusion</t>
  </si>
  <si>
    <t xml:space="preserve">Opposite Air Force School| Old Delhi Road| Sector 14| Gurgaon</t>
  </si>
  <si>
    <t xml:space="preserve">Moti Mahal Delux Tandoori Trail</t>
  </si>
  <si>
    <t xml:space="preserve">Old Delhi Road| Opposite Ajit Cinema| Sector 14| Gurgaon</t>
  </si>
  <si>
    <t xml:space="preserve">Mr. &amp; Mrs. Idly</t>
  </si>
  <si>
    <t xml:space="preserve">165/6| Shining Sun Tower| Furniture Market Near Government Girls School| Jacobpura| New Railway Road| Sector 14| Gurgaon</t>
  </si>
  <si>
    <t xml:space="preserve">Pind Bawarchi</t>
  </si>
  <si>
    <t xml:space="preserve">Shop 4 &amp; 5| Huda Market| Sector 14| Gurgaon</t>
  </si>
  <si>
    <t xml:space="preserve">SG 28| Sector 14| Gurgaon</t>
  </si>
  <si>
    <t xml:space="preserve">Ridhi Sidhi</t>
  </si>
  <si>
    <t xml:space="preserve">Bhim Nagar| Near Ram Lila Ground| Sector 14| Gurgaon</t>
  </si>
  <si>
    <t xml:space="preserve">Romi Da Dhaba</t>
  </si>
  <si>
    <t xml:space="preserve">289/2| Old Delhi Road| Near Telephone Exchange| Sector 14| Gurgaon</t>
  </si>
  <si>
    <t xml:space="preserve">Mithai, South Indian, Chinese, Street Food, North Indian</t>
  </si>
  <si>
    <t xml:space="preserve">Six Pack Kitchen</t>
  </si>
  <si>
    <t xml:space="preserve">NM 6| Old DLF Colony| Opposite Dr. Lal Path Lab| Sector 14| Gurgaon</t>
  </si>
  <si>
    <t xml:space="preserve">Taste of Dilli 6</t>
  </si>
  <si>
    <t xml:space="preserve">The Guls</t>
  </si>
  <si>
    <t xml:space="preserve">Sheetla Mata Road| Near Shiv Mandir Chowk| Near Sector 14| Gurgaon</t>
  </si>
  <si>
    <t xml:space="preserve">The League Restaurant</t>
  </si>
  <si>
    <t xml:space="preserve">Old Delhi Road| Opposite Officers Enclave| Sector 14| Gurgaon</t>
  </si>
  <si>
    <t xml:space="preserve">The Plaza Solitaire</t>
  </si>
  <si>
    <t xml:space="preserve">30| HUDA Commercial Centre| Delhi Gurgaon Road| Sector 14| Gurgaon</t>
  </si>
  <si>
    <t xml:space="preserve">Uttarakhand Fast Food</t>
  </si>
  <si>
    <t xml:space="preserve">New Mata Kataria Road| Rajiv Colony| Sector 14| Gurgaon</t>
  </si>
  <si>
    <t xml:space="preserve">5| New Gurgaon Plaza| Old Delhi Road| Sector 14| Gurgaon</t>
  </si>
  <si>
    <t xml:space="preserve">Wahid Food Corner</t>
  </si>
  <si>
    <t xml:space="preserve">Plot 100| Sheetla Mata Road| Rajeev Nagar| Sector 14| Gurgaon</t>
  </si>
  <si>
    <t xml:space="preserve">Zync - Rosewood Hotel</t>
  </si>
  <si>
    <t xml:space="preserve">Old Delhi Road| Exit 7 NH8| Near Raj Cinema| Near Sector 14 Market| Sector 14| Gurgaon</t>
  </si>
  <si>
    <t xml:space="preserve">Konetto Pizza</t>
  </si>
  <si>
    <t xml:space="preserve">Shop 7| Opposite Vishal Mega Mart| Next to Citikart| Old Delhi-Gurgaon Road| Sector 14| Gurgaon</t>
  </si>
  <si>
    <t xml:space="preserve">South Store</t>
  </si>
  <si>
    <t xml:space="preserve">157| Sector 14| Gurgaon</t>
  </si>
  <si>
    <t xml:space="preserve">Grill &amp; Cafe</t>
  </si>
  <si>
    <t xml:space="preserve">48/5| Mahrauli Road| Near Government College| Sector 14| Gurgaon</t>
  </si>
  <si>
    <t xml:space="preserve">Chinese, Mughlai, North Indian</t>
  </si>
  <si>
    <t xml:space="preserve">Gurgaon Mughlai Chicken</t>
  </si>
  <si>
    <t xml:space="preserve">Rajiv Nagar| Near Apple Hospital| Sector 14| Gurgaon</t>
  </si>
  <si>
    <t xml:space="preserve">Mughal Chicken Corner</t>
  </si>
  <si>
    <t xml:space="preserve">Main Sheetla Mata Road| Sector 14| Gurgaon</t>
  </si>
  <si>
    <t xml:space="preserve">Oven Aroma</t>
  </si>
  <si>
    <t xml:space="preserve">Shop 5 &amp; 6| Atul Kataria Chowk| Sector 14| Gurgaon</t>
  </si>
  <si>
    <t xml:space="preserve">New Mata Road| Rajeev Nagar| Sector 14| Gurgaon</t>
  </si>
  <si>
    <t xml:space="preserve">Special No.1 Biryani Corner</t>
  </si>
  <si>
    <t xml:space="preserve">Shop 4| New Gurgaon Plaza Market| Old Delhi Road| Sector 14| Gurgaon</t>
  </si>
  <si>
    <t xml:space="preserve">Sun Sweets Restaurant</t>
  </si>
  <si>
    <t xml:space="preserve">Chand Palace Fawara Chowk| Bus Stand Road| Sector 14| Gurgaon</t>
  </si>
  <si>
    <t xml:space="preserve">Street Food, Mithai, North Indian, South Indian, Chinese</t>
  </si>
  <si>
    <t xml:space="preserve">Near Main Market| Sector 14| Gurgaon</t>
  </si>
  <si>
    <t xml:space="preserve">China Hut</t>
  </si>
  <si>
    <t xml:space="preserve">Shop No-3 Near Choudhary Tent House New Mata Road Rajiv Nagar| Sector 14| Gurgaon</t>
  </si>
  <si>
    <t xml:space="preserve">G Dot</t>
  </si>
  <si>
    <t xml:space="preserve">Opposite Lt. Atul Kataria Memorial School| Mata Sheetla Mandir Road| Sector 14| Gurgaon</t>
  </si>
  <si>
    <t xml:space="preserve">Cake2you</t>
  </si>
  <si>
    <t xml:space="preserve">522/5| Near Jyoti Hospital| Sector 15| Gurgaon</t>
  </si>
  <si>
    <t xml:space="preserve">Sector 15| Gurgaon</t>
  </si>
  <si>
    <t xml:space="preserve">Delight Express</t>
  </si>
  <si>
    <t xml:space="preserve">Shop 82| HUDA Market| Part 2| Sector 15| Gurgaon</t>
  </si>
  <si>
    <t xml:space="preserve">Empress</t>
  </si>
  <si>
    <t xml:space="preserve">Treehouse Queens Pearl| Opposite New Court| Near Rajiv Chowk| Near| Sector 15| Gurgaon</t>
  </si>
  <si>
    <t xml:space="preserve">Hotel DDR</t>
  </si>
  <si>
    <t xml:space="preserve">9| Old Judicial Complex| Sector 15| Gurgaon</t>
  </si>
  <si>
    <t xml:space="preserve">Khan Kabab Corner</t>
  </si>
  <si>
    <t xml:space="preserve">Next to Hotel Haut Monde| Sector 15| Gurgaon</t>
  </si>
  <si>
    <t xml:space="preserve">Kwality Cakes and Bakes</t>
  </si>
  <si>
    <t xml:space="preserve">Shop 56| Opposite Hope Apartments| Main Jharsa Road| Sector 15| Gurgaon</t>
  </si>
  <si>
    <t xml:space="preserve">Nite Bites</t>
  </si>
  <si>
    <t xml:space="preserve">837/5| Sector 15| Gurgaon</t>
  </si>
  <si>
    <t xml:space="preserve">Oriental Kitchen Express</t>
  </si>
  <si>
    <t xml:space="preserve">1| Housing Board Colony| Near Jyoti Hospital| Sector 15| Gurgaon</t>
  </si>
  <si>
    <t xml:space="preserve">Royal Mart</t>
  </si>
  <si>
    <t xml:space="preserve">Shop 96| Main Jharsa Road| Sector 15/1| Sector 15| Gurgaon</t>
  </si>
  <si>
    <t xml:space="preserve">Sikkim Fast Food</t>
  </si>
  <si>
    <t xml:space="preserve">84| Main Market| Sector 15| Gurgaon</t>
  </si>
  <si>
    <t xml:space="preserve">Maachh Bhaat</t>
  </si>
  <si>
    <t xml:space="preserve">57| Opposite Maruti Udyog Ltd| Gate 2| Old Delhi Gurgaon Road| Opposite Sector 18| Sector 17| Gurgaon</t>
  </si>
  <si>
    <t xml:space="preserve">Sector 17| Gurgaon</t>
  </si>
  <si>
    <t xml:space="preserve">Oriya</t>
  </si>
  <si>
    <t xml:space="preserve">ANTIDOTE</t>
  </si>
  <si>
    <t xml:space="preserve">Bablu Fast Food</t>
  </si>
  <si>
    <t xml:space="preserve">Shop 5| Opposite Oriental Club| Sector 18| Near Sector 17| Gurgaon</t>
  </si>
  <si>
    <t xml:space="preserve">Bikaner Sweets Snacks &amp; Restaurant</t>
  </si>
  <si>
    <t xml:space="preserve">Huda Market| Near Vipul Motors &amp; Siemens Company Sector 17| Gurgaon</t>
  </si>
  <si>
    <t xml:space="preserve">Bakery, Chinese, North Indian</t>
  </si>
  <si>
    <t xml:space="preserve">Bikaner Sweets</t>
  </si>
  <si>
    <t xml:space="preserve">Shop 1| Old Delhi Gurgaon Road| Sector 17| Gurgaon</t>
  </si>
  <si>
    <t xml:space="preserve">Biryani &amp; Rolls</t>
  </si>
  <si>
    <t xml:space="preserve">947| Sector 17 B| Gurgaon</t>
  </si>
  <si>
    <t xml:space="preserve">B Block| IFFCO Colony| Sector 17| Gurgaon</t>
  </si>
  <si>
    <t xml:space="preserve">Chefy's Kitchen</t>
  </si>
  <si>
    <t xml:space="preserve">512| Sector 5 Sevice Lane| Atul Kataria Marg| Sector 17| Gurgaon</t>
  </si>
  <si>
    <t xml:space="preserve">Biryani, Pizza, Fast Food, Healthy Food</t>
  </si>
  <si>
    <t xml:space="preserve">Shop 64| HUDA Market| Sector 17| Gurgaon</t>
  </si>
  <si>
    <t xml:space="preserve">Raw Meats, North Indian, Chinese</t>
  </si>
  <si>
    <t xml:space="preserve">Divided Road| Near Pasco Maruti Ltd| Sector 17| Gurgaon</t>
  </si>
  <si>
    <t xml:space="preserve">Dujal Cafe</t>
  </si>
  <si>
    <t xml:space="preserve">HUDA Market| Opposite Anshu Dairy| Sector 17| Gurgaon</t>
  </si>
  <si>
    <t xml:space="preserve">Full Dabba</t>
  </si>
  <si>
    <t xml:space="preserve">Plot 203| Sector 17A| Sector 17| Gurgaon</t>
  </si>
  <si>
    <t xml:space="preserve">HSI Food World</t>
  </si>
  <si>
    <t xml:space="preserve">90| Lt. Atul Kataria Marg| Sector 17| Gurgaon</t>
  </si>
  <si>
    <t xml:space="preserve">Krishna Restaurant</t>
  </si>
  <si>
    <t xml:space="preserve">Near PNB ATM| Kaushik Complex| Sukhrali Main Road| Sector 17| Gurgaon</t>
  </si>
  <si>
    <t xml:space="preserve">Lajawaab House Cafe</t>
  </si>
  <si>
    <t xml:space="preserve">25-26| Huda Market| Sector 17| Gurgaon</t>
  </si>
  <si>
    <t xml:space="preserve">Luncheon Box</t>
  </si>
  <si>
    <t xml:space="preserve">Plot 1523| Near Gyan Mandir School| Sector 17 C| Sector 17| Gurgaon</t>
  </si>
  <si>
    <t xml:space="preserve">Modern Sweets</t>
  </si>
  <si>
    <t xml:space="preserve">Opposite Sun Tower| Sukhrali Village| Sector 17| Gurgaon</t>
  </si>
  <si>
    <t xml:space="preserve">17 &amp; 18| Old Delhi Road| Sector 17| Gurgaon</t>
  </si>
  <si>
    <t xml:space="preserve">Raju Vaishno Amritsari Dhaba</t>
  </si>
  <si>
    <t xml:space="preserve">17-C| Sukhrali| Sector 17| Gurgaon</t>
  </si>
  <si>
    <t xml:space="preserve">Rustic Flavours</t>
  </si>
  <si>
    <t xml:space="preserve">Shop 18| HUDA Market| Sector 17| Gurgaon</t>
  </si>
  <si>
    <t xml:space="preserve">VK Food Court</t>
  </si>
  <si>
    <t xml:space="preserve">MG Road| Sukhrali| Sector 17| Gurgaon</t>
  </si>
  <si>
    <t xml:space="preserve">Ground Floor| Amenity Block| IT/ITES SEZ| Village Dundahera| Near Sector 21| Sector 21| Gurgaon</t>
  </si>
  <si>
    <t xml:space="preserve">Sector 21| Gurgaon</t>
  </si>
  <si>
    <t xml:space="preserve">Unit 2B| Amenity Block-II| Candor Techspace| Sector 21| Gurgaon</t>
  </si>
  <si>
    <t xml:space="preserve">Snack Shack</t>
  </si>
  <si>
    <t xml:space="preserve">Building 4| Near Food Court| Unitech Infospace| Sector 21| Gurgaon</t>
  </si>
  <si>
    <t xml:space="preserve">West?ross</t>
  </si>
  <si>
    <t xml:space="preserve">A11/B32| Unit 2A| Block 4A| IT/ITeS SEZ Candor TechSpace| Dundahera| Sector 21| Gurgaon</t>
  </si>
  <si>
    <t xml:space="preserve">Italian, Mexican</t>
  </si>
  <si>
    <t xml:space="preserve">Fruitpro</t>
  </si>
  <si>
    <t xml:space="preserve">Unit Sez Aminity Block| Sector 21| Gurgaon</t>
  </si>
  <si>
    <t xml:space="preserve">Amenity Block 2| Info City| Old Delhi Gurugram Road| Sector 21| Gurgaon</t>
  </si>
  <si>
    <t xml:space="preserve">Shop 14| Aminities Block| Infospace| Sector 21| Gurgaon</t>
  </si>
  <si>
    <t xml:space="preserve">Cake Desire</t>
  </si>
  <si>
    <t xml:space="preserve">Shop 118| Sector 22| Gurgaon</t>
  </si>
  <si>
    <t xml:space="preserve">Sector 22</t>
  </si>
  <si>
    <t xml:space="preserve">Sector 22| Gurgaon</t>
  </si>
  <si>
    <t xml:space="preserve">Shop 32| HUDA Market| Sector 22| Gurgaon</t>
  </si>
  <si>
    <t xml:space="preserve">Divine Bites</t>
  </si>
  <si>
    <t xml:space="preserve">Interaxis</t>
  </si>
  <si>
    <t xml:space="preserve">Kwality wall's swirl's</t>
  </si>
  <si>
    <t xml:space="preserve">Unitech Infospace| Sector 22| Gurgaon</t>
  </si>
  <si>
    <t xml:space="preserve">Milan Apna Dhaba</t>
  </si>
  <si>
    <t xml:space="preserve">Near Jawala Mill Chowk| Sector 22| Gurgaon</t>
  </si>
  <si>
    <t xml:space="preserve">R S Foods</t>
  </si>
  <si>
    <t xml:space="preserve">Shop 2| Old Delhi Gurgaon Road| Near Jawala Mill| Sector 22| Gurgaon</t>
  </si>
  <si>
    <t xml:space="preserve">Ronny Flavours</t>
  </si>
  <si>
    <t xml:space="preserve">Shop 105| Main Market| Sector 22| Gurgaon| Delhi NCR</t>
  </si>
  <si>
    <t xml:space="preserve">Shahi  Chicken Corner</t>
  </si>
  <si>
    <t xml:space="preserve">Jwala Mill Road Shop No.6| Sector 22| Gurgaon</t>
  </si>
  <si>
    <t xml:space="preserve">Sector 23| Gurgaon</t>
  </si>
  <si>
    <t xml:space="preserve">Sector 23</t>
  </si>
  <si>
    <t xml:space="preserve">Biryani Art</t>
  </si>
  <si>
    <t xml:space="preserve">SCO 48| DSC Market| A Urban Estate| Sector 23| Gurgaon</t>
  </si>
  <si>
    <t xml:space="preserve">Hyderabadi, North Indian, Biryani</t>
  </si>
  <si>
    <t xml:space="preserve">Daawat-e! Amritsar</t>
  </si>
  <si>
    <t xml:space="preserve">Shop 10| 1st Floor| Sector 23 Market| Sector 23| Gurgaon</t>
  </si>
  <si>
    <t xml:space="preserve">Faasos</t>
  </si>
  <si>
    <t xml:space="preserve">SCO 48| Sector 23-A| Sector 23| Gurgaon</t>
  </si>
  <si>
    <t xml:space="preserve">Ovenstory Pizza</t>
  </si>
  <si>
    <t xml:space="preserve">SCO 63| Ground Floor| Behind HP Petrol Pump| Sector 23 A| Near Sector 23| Gurgaon</t>
  </si>
  <si>
    <t xml:space="preserve">Game n Grillz</t>
  </si>
  <si>
    <t xml:space="preserve">Near ITM University| Sector 23-A| Sector 23| Gurgaon</t>
  </si>
  <si>
    <t xml:space="preserve">Hamoni Red: Play Cafe</t>
  </si>
  <si>
    <t xml:space="preserve">CK Farm| Carterpuri Village| Sector 23A| Gurgaon| Sector 23| Gurgaon</t>
  </si>
  <si>
    <t xml:space="preserve">Firangi Bake</t>
  </si>
  <si>
    <t xml:space="preserve">SCO 48| Sec 23 A| Sector 23| Gurgaon</t>
  </si>
  <si>
    <t xml:space="preserve">Indochi</t>
  </si>
  <si>
    <t xml:space="preserve">Near ITM University| Sector 23-A| Near Sector 23| Gurgaon</t>
  </si>
  <si>
    <t xml:space="preserve">Chinese, Fast Food, North Indian</t>
  </si>
  <si>
    <t xml:space="preserve">Kettle &amp; Kegs</t>
  </si>
  <si>
    <t xml:space="preserve">Tea</t>
  </si>
  <si>
    <t xml:space="preserve">The Food Garage</t>
  </si>
  <si>
    <t xml:space="preserve">Shop 65| Near Petrol Pump| Huda Shopping Market| Sector 23A| Sector 23| Gurgaon</t>
  </si>
  <si>
    <t xml:space="preserve">Machan</t>
  </si>
  <si>
    <t xml:space="preserve">Near Leisure Valley Park| Sector 29| Gurgaon</t>
  </si>
  <si>
    <t xml:space="preserve">Sector 29| Gurgaon</t>
  </si>
  <si>
    <t xml:space="preserve">SCO 26| Opposite Reliance Mart| Main Market| Sector 29| Gurgaon</t>
  </si>
  <si>
    <t xml:space="preserve">Vatika Grand| Near Leisure Valley| Sector 29| Gurgaon</t>
  </si>
  <si>
    <t xml:space="preserve">SCO 33-34| 1st Floor| Main Market| Sector 29| Gurgaon</t>
  </si>
  <si>
    <t xml:space="preserve">Sasuraal</t>
  </si>
  <si>
    <t xml:space="preserve">SCO 26| Ground Floor| Main Market| Sector 29| Gurgaon</t>
  </si>
  <si>
    <t xml:space="preserve">feel ALIVE</t>
  </si>
  <si>
    <t xml:space="preserve">SCO 53| 2nd Floor| Main Market| Sector 29| Gurgaon</t>
  </si>
  <si>
    <t xml:space="preserve">North Indian, American, Asian, Biryani</t>
  </si>
  <si>
    <t xml:space="preserve">Matchbox</t>
  </si>
  <si>
    <t xml:space="preserve">30| Ground Floor| Sector 29| Gurgaon</t>
  </si>
  <si>
    <t xml:space="preserve">Prankster</t>
  </si>
  <si>
    <t xml:space="preserve">Site 8-10| Sector 29| Gurgaon</t>
  </si>
  <si>
    <t xml:space="preserve">Modern Indian, North Indian</t>
  </si>
  <si>
    <t xml:space="preserve">21 Gun Salute</t>
  </si>
  <si>
    <t xml:space="preserve">SCO 35-36| 1st Foor| Main Market| Sector 29| Gurgaon</t>
  </si>
  <si>
    <t xml:space="preserve">North Indian, Mughlai, Asian, Continental</t>
  </si>
  <si>
    <t xml:space="preserve">Backyard Underground</t>
  </si>
  <si>
    <t xml:space="preserve">SCO 35-36| Leisure Valley Market| Sector 29| Gurgaon</t>
  </si>
  <si>
    <t xml:space="preserve">Continental, Italian, North Indian, American</t>
  </si>
  <si>
    <t xml:space="preserve">Bikanervala</t>
  </si>
  <si>
    <t xml:space="preserve">Plot 3-5| Near Leisure Valley Park| Sector 29| Gurgaon</t>
  </si>
  <si>
    <t xml:space="preserve">Mithai, North Indian, South Indian, Fast Food, Street Food, Chinese</t>
  </si>
  <si>
    <t xml:space="preserve">Chin Chin</t>
  </si>
  <si>
    <t xml:space="preserve">SCO 33| Ground Floor| Main Market| Sector 29| Gurgaon</t>
  </si>
  <si>
    <t xml:space="preserve">SCO 35| Ground Floor| Main Market| Sector 29| Gurgaon</t>
  </si>
  <si>
    <t xml:space="preserve">Eggjactly</t>
  </si>
  <si>
    <t xml:space="preserve">Location Varies| Sector 29| Gurgaon</t>
  </si>
  <si>
    <t xml:space="preserve">Gola Sizzlers</t>
  </si>
  <si>
    <t xml:space="preserve">SCO 39| Main Market| Sector 29| Gurgaon</t>
  </si>
  <si>
    <t xml:space="preserve">Chinese, North Indian, Mughlai, Continental</t>
  </si>
  <si>
    <t xml:space="preserve">Hunter Valley</t>
  </si>
  <si>
    <t xml:space="preserve">SCO 61| Main Market| Sector 29| Gurgaon</t>
  </si>
  <si>
    <t xml:space="preserve">Mexican, Italian, North Indian, Chinese</t>
  </si>
  <si>
    <t xml:space="preserve">Jungle Jamboree</t>
  </si>
  <si>
    <t xml:space="preserve">2nd Floor| SCO 61| Sector 29| Gurgaon</t>
  </si>
  <si>
    <t xml:space="preserve">Continental, Chinese, Thai, Mughlai, North Indian</t>
  </si>
  <si>
    <t xml:space="preserve">SCO 36| Main Market| Sector 29| Gurgaon</t>
  </si>
  <si>
    <t xml:space="preserve">My Bar Headquarters By Dockyard</t>
  </si>
  <si>
    <t xml:space="preserve">SCO 53| Sector 29| Gurgaon</t>
  </si>
  <si>
    <t xml:space="preserve">Continental, North Indian, Chinese, European, Asian</t>
  </si>
  <si>
    <t xml:space="preserve">Punjabi by Nature</t>
  </si>
  <si>
    <t xml:space="preserve">SCO 19| 1st Floor| Main Market| Sector 29| Gurgaon</t>
  </si>
  <si>
    <t xml:space="preserve">Sandys Cocktails &amp; Kitchen</t>
  </si>
  <si>
    <t xml:space="preserve">SCO 388| Near IFFCO Metro Station| Sector 29| Gurgaon</t>
  </si>
  <si>
    <t xml:space="preserve">Sense Of Spirits</t>
  </si>
  <si>
    <t xml:space="preserve">SCO 11-12| 1st Floor| Main Market| Sector 29| Gurgaon</t>
  </si>
  <si>
    <t xml:space="preserve">North Indian, Chinese, Continental, Thai</t>
  </si>
  <si>
    <t xml:space="preserve">SCO 39| Ground Floor| Main Market| Sector 29| Gurgaon</t>
  </si>
  <si>
    <t xml:space="preserve">Swagath</t>
  </si>
  <si>
    <t xml:space="preserve">SCO 16-17| Main Market| Sector 29| Gurgaon</t>
  </si>
  <si>
    <t xml:space="preserve">North Indian, Chinese, South Indian, Seafood, Chettinad</t>
  </si>
  <si>
    <t xml:space="preserve">The Old School Brew House</t>
  </si>
  <si>
    <t xml:space="preserve">SCO 56| 4th Floor| Sector 29| Gurgaon</t>
  </si>
  <si>
    <t xml:space="preserve">Continental, Burger, Pizza, North Indian, European, Finger Food</t>
  </si>
  <si>
    <t xml:space="preserve">Barcelos</t>
  </si>
  <si>
    <t xml:space="preserve">SCO 22| Main Market| Sector 29| Gurgaon</t>
  </si>
  <si>
    <t xml:space="preserve">Portuguese, African, Lebanese</t>
  </si>
  <si>
    <t xml:space="preserve">Boombox Brewstreet</t>
  </si>
  <si>
    <t xml:space="preserve">SCO 53| 1st Floor| Main Market| Sector 29| Gurgaon</t>
  </si>
  <si>
    <t xml:space="preserve">North Indian, Italian, Chinese, American</t>
  </si>
  <si>
    <t xml:space="preserve">BRONX Bar Exchange</t>
  </si>
  <si>
    <t xml:space="preserve">SCO 38| Main Market| Sector 29| Gurgaon</t>
  </si>
  <si>
    <t xml:space="preserve">Chinese, Continental, North Indian, Mexican</t>
  </si>
  <si>
    <t xml:space="preserve">Djinggs</t>
  </si>
  <si>
    <t xml:space="preserve">SCO 53| 3rd Floor| Sector 29| Gurgaon</t>
  </si>
  <si>
    <t xml:space="preserve">Asian, Seafood</t>
  </si>
  <si>
    <t xml:space="preserve">Downtown - Diners &amp; Living Beer Cafe</t>
  </si>
  <si>
    <t xml:space="preserve">SCO 34| Main Market| Sector 29| Gurgaon</t>
  </si>
  <si>
    <t xml:space="preserve">Gung The Palace</t>
  </si>
  <si>
    <t xml:space="preserve">SCO 28| Main Market| Sector 29| Gurgaon</t>
  </si>
  <si>
    <t xml:space="preserve">Magadh and Awadh</t>
  </si>
  <si>
    <t xml:space="preserve">SCO 396| Near IFFCO Chowk Metro Station| Sector 29| Gurgaon</t>
  </si>
  <si>
    <t xml:space="preserve">Bihari, Lucknowi, North Indian</t>
  </si>
  <si>
    <t xml:space="preserve">Mamagoto</t>
  </si>
  <si>
    <t xml:space="preserve">SCO 56| City Centre| Sector 29| Gurgaon</t>
  </si>
  <si>
    <t xml:space="preserve">Asian, Thai, Chinese</t>
  </si>
  <si>
    <t xml:space="preserve">Molecule Air Bar</t>
  </si>
  <si>
    <t xml:space="preserve">4th Floor| SCO 53| Main Market| Sector 29| Gurgaon</t>
  </si>
  <si>
    <t xml:space="preserve">Continental, North Indian, Italian, Chinese</t>
  </si>
  <si>
    <t xml:space="preserve">Nagai</t>
  </si>
  <si>
    <t xml:space="preserve">SCO 305| Ground Floor| Huda Gymkhana Road| Behind The Pllazio Hotel| Sector 29| Gurgaon</t>
  </si>
  <si>
    <t xml:space="preserve">PitStop BrewPub</t>
  </si>
  <si>
    <t xml:space="preserve">Oysters Beach| Sector 29| Gurgaon</t>
  </si>
  <si>
    <t xml:space="preserve">Continental, Italian, North Indian, Mughlai</t>
  </si>
  <si>
    <t xml:space="preserve">The Classroom</t>
  </si>
  <si>
    <t xml:space="preserve">Main Market| Sector 29| Gurgaon</t>
  </si>
  <si>
    <t xml:space="preserve">North Indian, Italian, Parsi, Asian, Kerala</t>
  </si>
  <si>
    <t xml:space="preserve">108| Vijay Vihar| Silokhera Road| Near BPTP Park Centra Building| Sector 30| Gurgaon</t>
  </si>
  <si>
    <t xml:space="preserve">Sector 30| Gurgaon</t>
  </si>
  <si>
    <t xml:space="preserve">Healthy Food, Cafe, Desserts, Italian, Bakery</t>
  </si>
  <si>
    <t xml:space="preserve">Bottles and Barrels</t>
  </si>
  <si>
    <t xml:space="preserve">2nd Floor| Star Tower| Exit 8| NH-8| Sector 30| Gurgaon</t>
  </si>
  <si>
    <t xml:space="preserve">North Indian, Asian, Italian</t>
  </si>
  <si>
    <t xml:space="preserve">A One Rasoi</t>
  </si>
  <si>
    <t xml:space="preserve">Shop 53| HUDA Market| Sector 40| Near| Sector 31| Gurgaon</t>
  </si>
  <si>
    <t xml:space="preserve">Sector 31| Gurgaon</t>
  </si>
  <si>
    <t xml:space="preserve">Angeethi</t>
  </si>
  <si>
    <t xml:space="preserve">200| Main Market| Sector 31| Gurgaon</t>
  </si>
  <si>
    <t xml:space="preserve">Shop 163| HUDA Market| Sector 31| Gurgaon</t>
  </si>
  <si>
    <t xml:space="preserve">SCO-24| Main Market| Sector 31| Gurgaon</t>
  </si>
  <si>
    <t xml:space="preserve">Cake Castle</t>
  </si>
  <si>
    <t xml:space="preserve">117/184| Main Market| Sector 31| Gurgaon</t>
  </si>
  <si>
    <t xml:space="preserve">CHA</t>
  </si>
  <si>
    <t xml:space="preserve">Shop 99| HUDA Market| Sector 32| Near Sector 31| Gurgaon</t>
  </si>
  <si>
    <t xml:space="preserve">3rd Floor| Tower A3| DLF Silokhera| Sector 30| Gurgaon</t>
  </si>
  <si>
    <t xml:space="preserve">Fees - The Cloud Kitchen</t>
  </si>
  <si>
    <t xml:space="preserve">1010| Sector 31| Gurgaon</t>
  </si>
  <si>
    <t xml:space="preserve">Food Ka Mood</t>
  </si>
  <si>
    <t xml:space="preserve">Shop 94-95| HUDA Market| Sector 40| Near| Sector 31| Gurgaon</t>
  </si>
  <si>
    <t xml:space="preserve">Frozen Factory</t>
  </si>
  <si>
    <t xml:space="preserve">Near Cut and Style| Sector 31| Gurgaon</t>
  </si>
  <si>
    <t xml:space="preserve">Shop 212| Sector 31-32 A HUDA Market| Sector 31| Gurgaon</t>
  </si>
  <si>
    <t xml:space="preserve">108| Opposite Corporation Bank| HUDA Market| Sector 31| Gurgaon</t>
  </si>
  <si>
    <t xml:space="preserve">Harichatni.com</t>
  </si>
  <si>
    <t xml:space="preserve">Shop 15| Huda Market| Sector 31| Gurgaon</t>
  </si>
  <si>
    <t xml:space="preserve">Kk Chaap Express</t>
  </si>
  <si>
    <t xml:space="preserve">HUDA Market| Sector 31| Gurgaon</t>
  </si>
  <si>
    <t xml:space="preserve">Latenight.in</t>
  </si>
  <si>
    <t xml:space="preserve">147| Sector 31| Gurgaon</t>
  </si>
  <si>
    <t xml:space="preserve">North Indian, Biryani, Chinese</t>
  </si>
  <si>
    <t xml:space="preserve">Mitran Da Junction</t>
  </si>
  <si>
    <t xml:space="preserve">Shop 57| Near Subway Market| Sector 31| Gurgaon</t>
  </si>
  <si>
    <t xml:space="preserve">Mogambo Kitchen</t>
  </si>
  <si>
    <t xml:space="preserve">961| Sector 40| Near Sector 31| Gurgaon</t>
  </si>
  <si>
    <t xml:space="preserve">Mother Ringlet</t>
  </si>
  <si>
    <t xml:space="preserve">Shop 211| Huda Market| Sector 31| Gurgaon</t>
  </si>
  <si>
    <t xml:space="preserve">Sna-X Point</t>
  </si>
  <si>
    <t xml:space="preserve">Shop 109| HUDA Market| Sector 40| Near| Sector 31| Gurgaon</t>
  </si>
  <si>
    <t xml:space="preserve">Wow! Momo</t>
  </si>
  <si>
    <t xml:space="preserve">Shop 214| Huda Market| Sector 31| Gurgaon</t>
  </si>
  <si>
    <t xml:space="preserve">Chinese, Tibetan</t>
  </si>
  <si>
    <t xml:space="preserve">Yashna</t>
  </si>
  <si>
    <t xml:space="preserve">Shop 199| Main Market| Sector 31| Gurgaon</t>
  </si>
  <si>
    <t xml:space="preserve">Huda Market| Sector 46| Near Sector 31| Gurgaon</t>
  </si>
  <si>
    <t xml:space="preserve">Asian, Continental, Fast Food</t>
  </si>
  <si>
    <t xml:space="preserve">Bakers Oven</t>
  </si>
  <si>
    <t xml:space="preserve">141| Sector 31-32 A| Sector 31| Gurgaon</t>
  </si>
  <si>
    <t xml:space="preserve">Dilli 6 On Wheels</t>
  </si>
  <si>
    <t xml:space="preserve">Shop 84| 85| 86 &amp; 87| HUDA Shopping Complex| Near Medanta Hospital| Sector 32| Near| Sector 31| Gurgaon</t>
  </si>
  <si>
    <t xml:space="preserve">Shop 19| 1st floor| Sector 31| Gurgaon</t>
  </si>
  <si>
    <t xml:space="preserve">LeanBodyMeals</t>
  </si>
  <si>
    <t xml:space="preserve">Healthy Food, Salad, Italian, Continental</t>
  </si>
  <si>
    <t xml:space="preserve">SCO 17| Main Market| Sector 31| Gurgaon</t>
  </si>
  <si>
    <t xml:space="preserve">Tasty Tweets</t>
  </si>
  <si>
    <t xml:space="preserve">118| HUDA Market| Sector 31| Gurgaon</t>
  </si>
  <si>
    <t xml:space="preserve">The Kathi Rolls</t>
  </si>
  <si>
    <t xml:space="preserve">Shop 150| HUDA Market| Sector 31| Gurgaon</t>
  </si>
  <si>
    <t xml:space="preserve">Bite N Sip</t>
  </si>
  <si>
    <t xml:space="preserve">Shop 124| Huda Market| Sector 40| Near| Sector 31| Gurgaon</t>
  </si>
  <si>
    <t xml:space="preserve">Burger Joint</t>
  </si>
  <si>
    <t xml:space="preserve">Shop 46| Huda Market Sector 40| Near Sector 31| Gurgaon</t>
  </si>
  <si>
    <t xml:space="preserve">Dilli Light</t>
  </si>
  <si>
    <t xml:space="preserve">40| 1st Floor| Sector 31| Gurgaon</t>
  </si>
  <si>
    <t xml:space="preserve">Love Desserts</t>
  </si>
  <si>
    <t xml:space="preserve">Sector 40| Near Sector 45| Gurgaon</t>
  </si>
  <si>
    <t xml:space="preserve">Main Huda Market| Sector 40| Near| Sector 31| Gurgaon</t>
  </si>
  <si>
    <t xml:space="preserve">Bikkgane Biryani</t>
  </si>
  <si>
    <t xml:space="preserve">SCO 6| HUDA Market| Sector 31| Gurgaon</t>
  </si>
  <si>
    <t xml:space="preserve">Biryani, North Indian, Hyderabadi</t>
  </si>
  <si>
    <t xml:space="preserve">Cafeast</t>
  </si>
  <si>
    <t xml:space="preserve">Next to ITC Green Centre| Institutional Area| Sector 32| Near| Sector 39| Gurgaon</t>
  </si>
  <si>
    <t xml:space="preserve">Sector 39</t>
  </si>
  <si>
    <t xml:space="preserve">Sector 39| Gurgaon</t>
  </si>
  <si>
    <t xml:space="preserve">Yomo-Your Only Momo Outlet</t>
  </si>
  <si>
    <t xml:space="preserve">Unitech Cyber Park| Sector 39| Gurgaon</t>
  </si>
  <si>
    <t xml:space="preserve">Afghan Indian</t>
  </si>
  <si>
    <t xml:space="preserve">1| V&amp;D Tower Jharsa| Opposite Medicity Hospital| Sector 39| Gurgaon</t>
  </si>
  <si>
    <t xml:space="preserve">Afghani</t>
  </si>
  <si>
    <t xml:space="preserve">Al Fanoos</t>
  </si>
  <si>
    <t xml:space="preserve">VPO Jharsa| Sector 39| Gurgaon</t>
  </si>
  <si>
    <t xml:space="preserve">Afghani, North Indian</t>
  </si>
  <si>
    <t xml:space="preserve">Alwar Sweets &amp; Namkeen</t>
  </si>
  <si>
    <t xml:space="preserve">Shop 45-46| HUDA Market| Sector 39| Gurgaon</t>
  </si>
  <si>
    <t xml:space="preserve">Shop 1| Plot 1-A| Circular Road| New Colony| Sector 39| Gurgaon</t>
  </si>
  <si>
    <t xml:space="preserve">Bisht Food Court</t>
  </si>
  <si>
    <t xml:space="preserve">Huda Market| Sector 32| Near Sector 39| Gurgaon</t>
  </si>
  <si>
    <t xml:space="preserve">Burj Al Arab</t>
  </si>
  <si>
    <t xml:space="preserve">Shop 1&amp;2| Dharam Tower| Opposite Medanta Hospital| Jharsa Village| Sector 39| Gurgaon</t>
  </si>
  <si>
    <t xml:space="preserve">Chinese Chilli Sizllers</t>
  </si>
  <si>
    <t xml:space="preserve">Near City Centre Mall| Sector 39| Gurgaon</t>
  </si>
  <si>
    <t xml:space="preserve">Upper Ground Floor| Medanta - The Medicity Hospital| Sector 38| Near Sector 39| Gurgaon</t>
  </si>
  <si>
    <t xml:space="preserve">Medanta - The Medicity Hospital| Sector 38| Near Sector 39| Gurgaon</t>
  </si>
  <si>
    <t xml:space="preserve">Desi Bites</t>
  </si>
  <si>
    <t xml:space="preserve">Plot 410| Near Medanta| Sector 39| Gurgaon</t>
  </si>
  <si>
    <t xml:space="preserve">Fresh Food</t>
  </si>
  <si>
    <t xml:space="preserve">Q 292| Sector 40| Near Sector 39| Gurgaon</t>
  </si>
  <si>
    <t xml:space="preserve">Kwality Restaurant</t>
  </si>
  <si>
    <t xml:space="preserve">Shop 91|92| Huda Market Sector 32| Near Sector 39| Gurgaon</t>
  </si>
  <si>
    <t xml:space="preserve">Ground Floor| Tower B| Cyber Park| Sector 39| Gurgaon</t>
  </si>
  <si>
    <t xml:space="preserve">Nehra's Food Point</t>
  </si>
  <si>
    <t xml:space="preserve">Opposite Unitech Cyber Park| Sector 39| Gurgaon</t>
  </si>
  <si>
    <t xml:space="preserve">Orange Food Cart</t>
  </si>
  <si>
    <t xml:space="preserve">Opposite Medicity Hospital| Sector 39| Gurgaon</t>
  </si>
  <si>
    <t xml:space="preserve">Royal Sweets</t>
  </si>
  <si>
    <t xml:space="preserve">Near Gurudwara| Opposite Medanta Hospital| Sector 39| Gurgaon</t>
  </si>
  <si>
    <t xml:space="preserve">North Indian, Mithai, Chinese</t>
  </si>
  <si>
    <t xml:space="preserve">Shree Annapurna</t>
  </si>
  <si>
    <t xml:space="preserve">Underground Restaurant</t>
  </si>
  <si>
    <t xml:space="preserve">Adjacent Unitech Cyber Park| Opposite HSBC Building| Sector 39| Gurgaon</t>
  </si>
  <si>
    <t xml:space="preserve">Midnight Sutra</t>
  </si>
  <si>
    <t xml:space="preserve">Near Paras Hospital| Sector 43| Gurgaon</t>
  </si>
  <si>
    <t xml:space="preserve">Sector 43| Gurgaon</t>
  </si>
  <si>
    <t xml:space="preserve">Paddy's - The Grub Grill</t>
  </si>
  <si>
    <t xml:space="preserve">Fuel Nation Petrol Pump| Opposite Ardee City Gate 2| Sector 52A| Near| Sector 43| Gurgaon</t>
  </si>
  <si>
    <t xml:space="preserve">Sugar Rush By Saiba</t>
  </si>
  <si>
    <t xml:space="preserve">The Icon| Sector 43| Gurgaon</t>
  </si>
  <si>
    <t xml:space="preserve">Bamboo House</t>
  </si>
  <si>
    <t xml:space="preserve">Shop 97| HUDA Market| Sector 46| Near Sector 45| Gurgaon</t>
  </si>
  <si>
    <t xml:space="preserve">Sector 45</t>
  </si>
  <si>
    <t xml:space="preserve">Sector 45| Gurgaon</t>
  </si>
  <si>
    <t xml:space="preserve">Burger Unlimited Kitchen</t>
  </si>
  <si>
    <t xml:space="preserve">Shop 78| HUDA Market| Sector 46| Near Sector 45| Gurgaon</t>
  </si>
  <si>
    <t xml:space="preserve">Cafeteria Point</t>
  </si>
  <si>
    <t xml:space="preserve">SCO 4| HUDA Market| Sector 46| Near Sector 45| Gurgaon</t>
  </si>
  <si>
    <t xml:space="preserve">Choudhary Gohana Famous Jalebi</t>
  </si>
  <si>
    <t xml:space="preserve">Shop 3| Near Vita Booth| Huda Market| Sector 45| Gurgaon</t>
  </si>
  <si>
    <t xml:space="preserve">Curry N' Tandoor</t>
  </si>
  <si>
    <t xml:space="preserve">Shop 41| Huda Market| Sector 46| Near Sector 45| Gurgaon</t>
  </si>
  <si>
    <t xml:space="preserve">Dawat-e-Ishq</t>
  </si>
  <si>
    <t xml:space="preserve">Shop 96| HUDA Market| Sector 45| Gurgaon</t>
  </si>
  <si>
    <t xml:space="preserve">Delish Bake N Choc</t>
  </si>
  <si>
    <t xml:space="preserve">Shop 108 &amp; 109| HUDA Market| Sector 46| Near Sector 45| Gurgaon</t>
  </si>
  <si>
    <t xml:space="preserve">Flavours</t>
  </si>
  <si>
    <t xml:space="preserve">Shop number 59| HUDA Market| Sector 46| Gurgaon| Sector 45| Gurgaon</t>
  </si>
  <si>
    <t xml:space="preserve">Shop 135| Huda Market Sector 46| Near| Sector 45| Gurgaon</t>
  </si>
  <si>
    <t xml:space="preserve">Om Sweets</t>
  </si>
  <si>
    <t xml:space="preserve">SCO 141 &amp; 142| Huda Market| Sector 46| Near| Sector 45| Gurgaon</t>
  </si>
  <si>
    <t xml:space="preserve">Mithai, North Indian, South Indian, Chinese</t>
  </si>
  <si>
    <t xml:space="preserve">Raj Restaurant</t>
  </si>
  <si>
    <t xml:space="preserve">Next to Discovery Wines| Village Kanhai| Sector 45| Gurgaon</t>
  </si>
  <si>
    <t xml:space="preserve">Tasha's Artisan Foods</t>
  </si>
  <si>
    <t xml:space="preserve">E-15| Greenwoods City| Sector 45| Gurgaon Near Sector 45</t>
  </si>
  <si>
    <t xml:space="preserve">Urban Kitchen</t>
  </si>
  <si>
    <t xml:space="preserve">Shop 93| HUDA Market| Sector 46|Near Sector 45| Gurgaon</t>
  </si>
  <si>
    <t xml:space="preserve">Apna Dabba</t>
  </si>
  <si>
    <t xml:space="preserve">Basement| 1346| Opposite Delhi Public School| Sector 45| Gurgaon</t>
  </si>
  <si>
    <t xml:space="preserve">BiBo's Kitchen</t>
  </si>
  <si>
    <t xml:space="preserve">Bengali, North Indian</t>
  </si>
  <si>
    <t xml:space="preserve">Shop 37| Huda Market Sector 46| Near Sector 45| Gurgaon</t>
  </si>
  <si>
    <t xml:space="preserve">Cherry Crossing Foods</t>
  </si>
  <si>
    <t xml:space="preserve">Chinese Fast Food</t>
  </si>
  <si>
    <t xml:space="preserve">Village Kanhai Ramlila Ground| Opposite Shiv Mandir| Sector 45| Gurgaon</t>
  </si>
  <si>
    <t xml:space="preserve">Chinese Food</t>
  </si>
  <si>
    <t xml:space="preserve">Chop Shop</t>
  </si>
  <si>
    <t xml:space="preserve">Shop 65| HUDA Market| Sector 45| Gurgaon</t>
  </si>
  <si>
    <t xml:space="preserve">Dhara</t>
  </si>
  <si>
    <t xml:space="preserve">North Indian, Fast Food, South Indian</t>
  </si>
  <si>
    <t xml:space="preserve">Foody Goody</t>
  </si>
  <si>
    <t xml:space="preserve">Plot 1991| Sector 45| Gurgaon</t>
  </si>
  <si>
    <t xml:space="preserve">Kehar Sweets And Snacks</t>
  </si>
  <si>
    <t xml:space="preserve">Shop 43| HUDA Market| Sector 45| Gurgaon</t>
  </si>
  <si>
    <t xml:space="preserve">Muskan Chicken Biryani</t>
  </si>
  <si>
    <t xml:space="preserve">Green Wood Plaza| Sector 45| Gurgaon</t>
  </si>
  <si>
    <t xml:space="preserve">Shakes Cakes 'n' More</t>
  </si>
  <si>
    <t xml:space="preserve">24| Ground Floor| Greenwood Plaza| Sector 45| Gurgaon</t>
  </si>
  <si>
    <t xml:space="preserve">Shri Sai Kirpa Food</t>
  </si>
  <si>
    <t xml:space="preserve">Opposite Shiv Mandir| Sector 45| Gurgaon</t>
  </si>
  <si>
    <t xml:space="preserve">Sufiya Hotel</t>
  </si>
  <si>
    <t xml:space="preserve">Near Ramada Hotel| Sector 45| Gurgaon</t>
  </si>
  <si>
    <t xml:space="preserve">The Breakfast Bite</t>
  </si>
  <si>
    <t xml:space="preserve">Near Delhi Public School| Sector 45| Gurgaon</t>
  </si>
  <si>
    <t xml:space="preserve">Veg Hut</t>
  </si>
  <si>
    <t xml:space="preserve">10| Green Woods Plaza| Green Wood City| Sector 45| Gurgaon</t>
  </si>
  <si>
    <t xml:space="preserve">Chinese, North Indian, Mughlai</t>
  </si>
  <si>
    <t xml:space="preserve">Shop 4| HUDA Market| Sector 5| Gurgaon</t>
  </si>
  <si>
    <t xml:space="preserve">Sector 5</t>
  </si>
  <si>
    <t xml:space="preserve">Sector 5| Gurgaon</t>
  </si>
  <si>
    <t xml:space="preserve">Dancing Turkeys</t>
  </si>
  <si>
    <t xml:space="preserve">Shop 8-10| Samaspur Market| Sector 51| Tigra Road| Near Sector 50| Gurgaon</t>
  </si>
  <si>
    <t xml:space="preserve">Sector 50</t>
  </si>
  <si>
    <t xml:space="preserve">Sector 50| Gurgaon</t>
  </si>
  <si>
    <t xml:space="preserve">The Pack King</t>
  </si>
  <si>
    <t xml:space="preserve">Plot 46| Sector 51| Near Sector 50| Gurgaon</t>
  </si>
  <si>
    <t xml:space="preserve">Main Market| Wazirabad| Sector 52| Near| Sector 53| Gurgaon</t>
  </si>
  <si>
    <t xml:space="preserve">Sector 53</t>
  </si>
  <si>
    <t xml:space="preserve">Zizo</t>
  </si>
  <si>
    <t xml:space="preserve">Palm Spring Plaza| Sector 54| Gurgaon</t>
  </si>
  <si>
    <t xml:space="preserve">Sector 54</t>
  </si>
  <si>
    <t xml:space="preserve">Sector 54| Gurgaon</t>
  </si>
  <si>
    <t xml:space="preserve">Lebanese, Mediterranean, Middle Eastern, Arabian</t>
  </si>
  <si>
    <t xml:space="preserve">Grill King Kabab &amp; Curries</t>
  </si>
  <si>
    <t xml:space="preserve">Shop 1| La Mart| La Laguna Society| Golf Course Road| Sector 54| Gurgaon</t>
  </si>
  <si>
    <t xml:space="preserve">Aarush - A Mediterranean Kitchen</t>
  </si>
  <si>
    <t xml:space="preserve">Sector 56| Gurgaon</t>
  </si>
  <si>
    <t xml:space="preserve">Sector 56</t>
  </si>
  <si>
    <t xml:space="preserve">Blossoms 4 U</t>
  </si>
  <si>
    <t xml:space="preserve">A 269| Ground Floor| Sushant Lok 2 | Sector 55| Near Sector 56| Gurgaon</t>
  </si>
  <si>
    <t xml:space="preserve">Breakfast@60</t>
  </si>
  <si>
    <t xml:space="preserve">801| Arihant CGHS| Sector 56| Gurgaon</t>
  </si>
  <si>
    <t xml:space="preserve">Chinese, North Indian, South Indian, Healthy Food</t>
  </si>
  <si>
    <t xml:space="preserve">Bunny Burgers</t>
  </si>
  <si>
    <t xml:space="preserve">Shop 114-E| HUDA Market| Sector 56| Gurgaon</t>
  </si>
  <si>
    <t xml:space="preserve">Curry Haus</t>
  </si>
  <si>
    <t xml:space="preserve">DSS 59| Sector 55| Near Sector 56| Gurgaon</t>
  </si>
  <si>
    <t xml:space="preserve">Droolfi</t>
  </si>
  <si>
    <t xml:space="preserve">HUDA Market| Sector 56| Gurgaon</t>
  </si>
  <si>
    <t xml:space="preserve">Earthen Spices</t>
  </si>
  <si>
    <t xml:space="preserve">7| Sushant Tower| Sushant Lok 2| Sector 56| Gurgaon</t>
  </si>
  <si>
    <t xml:space="preserve">FatPlates</t>
  </si>
  <si>
    <t xml:space="preserve">3| Ground Floor| Sushant Tower| Sector 56| Gurgaon</t>
  </si>
  <si>
    <t xml:space="preserve">Food4U!</t>
  </si>
  <si>
    <t xml:space="preserve">198-199| Paras Trade Centre| Gwal Pahari| Sector 56| Gurgaon</t>
  </si>
  <si>
    <t xml:space="preserve">Ghar Ki Handi</t>
  </si>
  <si>
    <t xml:space="preserve">Great Desserts Company</t>
  </si>
  <si>
    <t xml:space="preserve">SCO 86| 2nd Floor| District Shopping Centre| Sector 56| Gurgaon</t>
  </si>
  <si>
    <t xml:space="preserve">Mughlai Treat</t>
  </si>
  <si>
    <t xml:space="preserve">26| Ground Floor| Sushant Tower| Sector 56| Gurgaon</t>
  </si>
  <si>
    <t xml:space="preserve">Munch</t>
  </si>
  <si>
    <t xml:space="preserve">New Spice World</t>
  </si>
  <si>
    <t xml:space="preserve">Opposite SBI ATM| Main Huda Market| Sector 56| Gurgaon</t>
  </si>
  <si>
    <t xml:space="preserve">Pure Bliss</t>
  </si>
  <si>
    <t xml:space="preserve">SCO 81| HUDA Market| Sector 55| Near Sector 56| Gurgaon</t>
  </si>
  <si>
    <t xml:space="preserve">Puskar Raj Momos &amp; Chinese Corner</t>
  </si>
  <si>
    <t xml:space="preserve">HUDA Market| Near SBI ATM| Sector 56| Gurgaon</t>
  </si>
  <si>
    <t xml:space="preserve">Sai-Yo!</t>
  </si>
  <si>
    <t xml:space="preserve">Kiosk 11| District Commercial Center| Sector 56| Gurgaon</t>
  </si>
  <si>
    <t xml:space="preserve">Shanghai Cafe</t>
  </si>
  <si>
    <t xml:space="preserve">SCO 13| District Commercial Sector| Near Metro Mall| Sector 56| Gurgaon</t>
  </si>
  <si>
    <t xml:space="preserve">The Blaze</t>
  </si>
  <si>
    <t xml:space="preserve">Club Florence| Block E| Sushant Lok 2| Sector 56| Gurgaon</t>
  </si>
  <si>
    <t xml:space="preserve">Ullu Delivers</t>
  </si>
  <si>
    <t xml:space="preserve">C Block| Near HUDA Market| Sector 56| Gurgaon</t>
  </si>
  <si>
    <t xml:space="preserve">Dimsum Democracy</t>
  </si>
  <si>
    <t xml:space="preserve">Market Parking| Sector 56| Gurgaon</t>
  </si>
  <si>
    <t xml:space="preserve">Midnight Hunger</t>
  </si>
  <si>
    <t xml:space="preserve">The Punjab Kitchen</t>
  </si>
  <si>
    <t xml:space="preserve">A-704| Grand Arc| Golf Course Extension Road| Sector 56| Gurgaon</t>
  </si>
  <si>
    <t xml:space="preserve">Too Maach</t>
  </si>
  <si>
    <t xml:space="preserve">Shop 8| District Shopping Centre| Sector 56| Gurgaon</t>
  </si>
  <si>
    <t xml:space="preserve">HUDA Market Parking| Sector 56| Gurgaon</t>
  </si>
  <si>
    <t xml:space="preserve">Bala Ji Sweets Corner</t>
  </si>
  <si>
    <t xml:space="preserve">52| Paras Trade Center| Sector 56| Gurgaon</t>
  </si>
  <si>
    <t xml:space="preserve">Biryani Express</t>
  </si>
  <si>
    <t xml:space="preserve">Shop 3| Mehar Chand Complex| Wazirabad Market| Sector 56| Gurgaon</t>
  </si>
  <si>
    <t xml:space="preserve">Cafe #22hours</t>
  </si>
  <si>
    <t xml:space="preserve">W Pratiksha hospital| Golf Course Extension Road| Sector 56| Gurgaon</t>
  </si>
  <si>
    <t xml:space="preserve">North Indian, South Indian, Chinese, Healthy Food, Bakery</t>
  </si>
  <si>
    <t xml:space="preserve">Cake Innovation</t>
  </si>
  <si>
    <t xml:space="preserve">ASF Insignia| Food Court| Gawal Pahari| Sector 56| Gurgaon</t>
  </si>
  <si>
    <t xml:space="preserve">Chawla's?</t>
  </si>
  <si>
    <t xml:space="preserve">10| District Commercial Center| Sector 56| Gurgaon</t>
  </si>
  <si>
    <t xml:space="preserve">China Gathering</t>
  </si>
  <si>
    <t xml:space="preserve">Shop 88| HUDA Market| Sector 55| Near Sector 56| Gurgaon</t>
  </si>
  <si>
    <t xml:space="preserve">Chinese Hot Express</t>
  </si>
  <si>
    <t xml:space="preserve">Car Parking| Sector 56| Gurgaon</t>
  </si>
  <si>
    <t xml:space="preserve">Cookingo</t>
  </si>
  <si>
    <t xml:space="preserve">Behind Legend Society| Sector 56| Gurgaon</t>
  </si>
  <si>
    <t xml:space="preserve">Firefly</t>
  </si>
  <si>
    <t xml:space="preserve">Foodie Xpress</t>
  </si>
  <si>
    <t xml:space="preserve">Plot 52| Sector 56| Gurgaon</t>
  </si>
  <si>
    <t xml:space="preserve">Go! Dimsum</t>
  </si>
  <si>
    <t xml:space="preserve">Kanha North &amp; South Indian Veg.</t>
  </si>
  <si>
    <t xml:space="preserve">Shop 2| District Shopping Complex| Sector 56| Gurgaon</t>
  </si>
  <si>
    <t xml:space="preserve">Kings Kulfi</t>
  </si>
  <si>
    <t xml:space="preserve">Shop No 18| Huda Market| Sector 56| Gurgaon</t>
  </si>
  <si>
    <t xml:space="preserve">Lassi Cafe</t>
  </si>
  <si>
    <t xml:space="preserve">Main Baliawas| Sector 56| Gurgaon</t>
  </si>
  <si>
    <t xml:space="preserve">Marwadi Khana</t>
  </si>
  <si>
    <t xml:space="preserve">Asf| Insignia| Gwal Pahari| Gurgaon-Faridabad Road| Sector 56| Gurgaon</t>
  </si>
  <si>
    <t xml:space="preserve">Ravi Fast Food</t>
  </si>
  <si>
    <t xml:space="preserve">Huda Market| Sector 56| Gurgaon</t>
  </si>
  <si>
    <t xml:space="preserve">Shivalik Tiffin Corner</t>
  </si>
  <si>
    <t xml:space="preserve">A1-148| Near Pawan Estate| Sector 56| Gurgaon</t>
  </si>
  <si>
    <t xml:space="preserve">Street Food By Punjab Grills</t>
  </si>
  <si>
    <t xml:space="preserve">Sweet Ginger Bakery</t>
  </si>
  <si>
    <t xml:space="preserve">Shop 38| Paras Trade Centre| Sector 56| Gurgaon</t>
  </si>
  <si>
    <t xml:space="preserve">The Rolling Stove</t>
  </si>
  <si>
    <t xml:space="preserve">Vijeta's Happy Kitchen</t>
  </si>
  <si>
    <t xml:space="preserve">2nd Floor| Community Centre| Devinder Vihar| Sector 56| Gurgaon</t>
  </si>
  <si>
    <t xml:space="preserve">Chy - Na Express</t>
  </si>
  <si>
    <t xml:space="preserve">Shop 104| HUDA Market| Sector 56| Gurgaon</t>
  </si>
  <si>
    <t xml:space="preserve">Kwality</t>
  </si>
  <si>
    <t xml:space="preserve">85| HUDA Market| Sector 56| Gurgaon</t>
  </si>
  <si>
    <t xml:space="preserve">Brother's Snacks and Shakes</t>
  </si>
  <si>
    <t xml:space="preserve">Shop 3| Near Artemis Hospital| Sector 57| Gurgaon</t>
  </si>
  <si>
    <t xml:space="preserve">Sector 57</t>
  </si>
  <si>
    <t xml:space="preserve">Sector 57| Gurgaon</t>
  </si>
  <si>
    <t xml:space="preserve">Ginger Garlic</t>
  </si>
  <si>
    <t xml:space="preserve">G-7| Bestech Mall| Sector 57| Gurgaon</t>
  </si>
  <si>
    <t xml:space="preserve">Arabicaa 9</t>
  </si>
  <si>
    <t xml:space="preserve">Shop 1| Plot 1-A| Circular Road| New Colony| Sector 7| Gurgaon</t>
  </si>
  <si>
    <t xml:space="preserve">Sector 7| Gurgaon</t>
  </si>
  <si>
    <t xml:space="preserve">1A/1| Circular Road| New Colony| Sector 7| Gurgaon</t>
  </si>
  <si>
    <t xml:space="preserve">170/11| Shiv Puri| Sector 7| Gurgaon</t>
  </si>
  <si>
    <t xml:space="preserve">1| Opposite Allahabad Bank| Sector 7 Chowk| Sector 7| Gurgaon</t>
  </si>
  <si>
    <t xml:space="preserve">MyLoveBiryani.Com</t>
  </si>
  <si>
    <t xml:space="preserve">Near Sector 7| Gurgaon</t>
  </si>
  <si>
    <t xml:space="preserve">Tandoori Adda</t>
  </si>
  <si>
    <t xml:space="preserve">SCO 2| Dyal Market| Shivpuri| Near Sector 7| Gurgaon</t>
  </si>
  <si>
    <t xml:space="preserve">Tiffins 4 U</t>
  </si>
  <si>
    <t xml:space="preserve">Cafe Cup of Life</t>
  </si>
  <si>
    <t xml:space="preserve">6B| New Colony| Circular Road| Sector 7| Gurgaon</t>
  </si>
  <si>
    <t xml:space="preserve">Cafe, Fast Food, Chinese</t>
  </si>
  <si>
    <t xml:space="preserve">DCK- Dana Choga's Kitchen</t>
  </si>
  <si>
    <t xml:space="preserve">83-R| New Colony| Sector 7| Gurgaon</t>
  </si>
  <si>
    <t xml:space="preserve">Kishu Di Hatti Sweets</t>
  </si>
  <si>
    <t xml:space="preserve">53 L| New Colony Market| Sector 7| Gurgaon</t>
  </si>
  <si>
    <t xml:space="preserve">KC Bakers</t>
  </si>
  <si>
    <t xml:space="preserve">3/5| Khandsa Road| Sector 8| Gurgaon</t>
  </si>
  <si>
    <t xml:space="preserve">Sector 8| Gurgaon</t>
  </si>
  <si>
    <t xml:space="preserve">Sham Sweets</t>
  </si>
  <si>
    <t xml:space="preserve">Shivaji Nagar| Near Balaji Mandir| Sector 8| Gurgaon</t>
  </si>
  <si>
    <t xml:space="preserve">Bake Cuddle</t>
  </si>
  <si>
    <t xml:space="preserve">1090/11| Street 5| Near Arya Samaj Mandir| Arjun Nagar| Sector 8| Gurgaon</t>
  </si>
  <si>
    <t xml:space="preserve">Gopala</t>
  </si>
  <si>
    <t xml:space="preserve">D-85| Shopping Mall| Arjun Marg| DLF Phase 1| Gurgaon</t>
  </si>
  <si>
    <t xml:space="preserve">Shopping Mall| DLF Phase 1</t>
  </si>
  <si>
    <t xml:space="preserve">Shopping Mall| DLF Phase 1| Gurgaon</t>
  </si>
  <si>
    <t xml:space="preserve">Halki Aanch</t>
  </si>
  <si>
    <t xml:space="preserve">D-141| Shopping Mall| Arjun Marg| DLF Phase 1| Gurgaon</t>
  </si>
  <si>
    <t xml:space="preserve">New Sukh Sagar</t>
  </si>
  <si>
    <t xml:space="preserve">CB-84| Shopping Mall| Arjun Marg| DLF Phase 1| Gurgaon</t>
  </si>
  <si>
    <t xml:space="preserve">Sweets Corner</t>
  </si>
  <si>
    <t xml:space="preserve">S 135| Shopping Mall| Market Road| Arjun Marg| DLF Phase 1| Gurgaon</t>
  </si>
  <si>
    <t xml:space="preserve">Mithai, North Indian, Chinese, Street Food</t>
  </si>
  <si>
    <t xml:space="preserve">Minus5degree</t>
  </si>
  <si>
    <t xml:space="preserve">Qureshi's Kabab Corner</t>
  </si>
  <si>
    <t xml:space="preserve">CB 70-71| Shopping Mall| Arjun Marg| DLF Phase 1| Gurgaon</t>
  </si>
  <si>
    <t xml:space="preserve">Delicious Food Corner</t>
  </si>
  <si>
    <t xml:space="preserve">Near Sikandarpur Metro Station| Sikandarpur| Gurgaon</t>
  </si>
  <si>
    <t xml:space="preserve">Sikandarpur</t>
  </si>
  <si>
    <t xml:space="preserve">Sikandarpur| Gurgaon</t>
  </si>
  <si>
    <t xml:space="preserve">Shop 139| DLF City Court| Sikandarpur| Gurgaon</t>
  </si>
  <si>
    <t xml:space="preserve">The Daily</t>
  </si>
  <si>
    <t xml:space="preserve">3-5| Shiv Narayan Complex| Near Prachin Hanuman Mandir| Sikandarpur| Gurgaon</t>
  </si>
  <si>
    <t xml:space="preserve">Burger Singh</t>
  </si>
  <si>
    <t xml:space="preserve">Sohna Road| Gurgaon</t>
  </si>
  <si>
    <t xml:space="preserve">Sohna Road</t>
  </si>
  <si>
    <t xml:space="preserve">Ground Floor| Block 2| Vatika Business Park| Sector 49| Sohna Road| Gurgaon</t>
  </si>
  <si>
    <t xml:space="preserve">Shop No 2| Block 3| Vatika Business Park| Sector 49| Sohna Road| Gurgaon</t>
  </si>
  <si>
    <t xml:space="preserve">Cyber Adda 24</t>
  </si>
  <si>
    <t xml:space="preserve">Unit 1-A| Ground Floor| Weldone Tech Park| Near| Sohna Road| Gurgaon</t>
  </si>
  <si>
    <t xml:space="preserve">Desi Thaat</t>
  </si>
  <si>
    <t xml:space="preserve">Near Omaxe Mall| P.D. Arcade| Sector 49| Near Sohna Road| Gurgaon</t>
  </si>
  <si>
    <t xml:space="preserve">Ground Floor| Block 2| Vatika Business Park| Sohna Road| Gurgaon</t>
  </si>
  <si>
    <t xml:space="preserve">Ground Floor| ILD Trade Centre| Sohna Road| Gurgaon</t>
  </si>
  <si>
    <t xml:space="preserve">Gulshan Dhaba</t>
  </si>
  <si>
    <t xml:space="preserve">Sohna Chowk| Sohna Road| Gurgaon</t>
  </si>
  <si>
    <t xml:space="preserve">Karari Kurry</t>
  </si>
  <si>
    <t xml:space="preserve">Shop 2| Food Street| P.D Arcade| Near Omaxe Mall| Sector 49| Near Sohna Road| Gurgaon</t>
  </si>
  <si>
    <t xml:space="preserve">Shop 1-A| Subhash Chowk| Sohna Road| Gurgaon</t>
  </si>
  <si>
    <t xml:space="preserve">Needs Gourmet</t>
  </si>
  <si>
    <t xml:space="preserve">Badshahpur Chowk| Vatika City| Sohna Road| Gurgaon</t>
  </si>
  <si>
    <t xml:space="preserve">Rao's Meeting Point</t>
  </si>
  <si>
    <t xml:space="preserve">Near Omaxe City Center Mall| Sohna Road| Gurgaon</t>
  </si>
  <si>
    <t xml:space="preserve">Sadabahar Hotel</t>
  </si>
  <si>
    <t xml:space="preserve">3 Km Milestone| Opposite 9X Mall| Sohna Road| Gurgaon</t>
  </si>
  <si>
    <t xml:space="preserve">Plot 12-D| Ground Floor| JMD Galleria| Sohna Road| Gurgaon</t>
  </si>
  <si>
    <t xml:space="preserve">Shri Ram Restaurant</t>
  </si>
  <si>
    <t xml:space="preserve">Opposite Omaxe City Center| Sohna Road| Gurgaon</t>
  </si>
  <si>
    <t xml:space="preserve">Sector 48| Opposite Eldeco Mansionz| Fazilpur Chowk| Sohna Road| Gurgaon</t>
  </si>
  <si>
    <t xml:space="preserve">North Indian, Mithai, Street Food</t>
  </si>
  <si>
    <t xml:space="preserve">7| Ground Floor| Welldone Tech Park| Sohna Road| Gurgaon</t>
  </si>
  <si>
    <t xml:space="preserve">4| Ground Floor| Block B| Vatika Business Park| Sohna Road| Gurgaon</t>
  </si>
  <si>
    <t xml:space="preserve">Sugarcraft Patisserie</t>
  </si>
  <si>
    <t xml:space="preserve">G-37| Ground Floor| The Sapphire| Block S| Uppal Southend| Sohna Road| Gurgaon</t>
  </si>
  <si>
    <t xml:space="preserve">Tea Halt</t>
  </si>
  <si>
    <t xml:space="preserve">Food Court| Amenity Block| Infospace| Sector 48| Near Sohna Road| Gurgaon</t>
  </si>
  <si>
    <t xml:space="preserve">The Golden Dragon</t>
  </si>
  <si>
    <t xml:space="preserve">Ground Floor| Spazedge Mall| Sohna Road| Gurgaon</t>
  </si>
  <si>
    <t xml:space="preserve">Chinese, Seafood, Japanese</t>
  </si>
  <si>
    <t xml:space="preserve">The Spice Room</t>
  </si>
  <si>
    <t xml:space="preserve">Ground Floor| Tower 3|  Vatika Business Park| Sohna Road| Gurgaon</t>
  </si>
  <si>
    <t xml:space="preserve">The Tongue Twister</t>
  </si>
  <si>
    <t xml:space="preserve">Opposite G D Goenka University| Sohna Road| Gurgaon</t>
  </si>
  <si>
    <t xml:space="preserve">56 Fresca</t>
  </si>
  <si>
    <t xml:space="preserve">Ground Floor| Block 3| Vatika Business Park| Sector 49| Near Sohna Road| Gurgaon</t>
  </si>
  <si>
    <t xml:space="preserve">BreakfastBay</t>
  </si>
  <si>
    <t xml:space="preserve">241-242| Tower B3| Spaze Itech Park| Sohna Road| Gurgaon</t>
  </si>
  <si>
    <t xml:space="preserve">Healthy Food, Continental, North Indian, Salad</t>
  </si>
  <si>
    <t xml:space="preserve">Cafe Maple Street</t>
  </si>
  <si>
    <t xml:space="preserve">1| Tower B| Vatika Business Park| Sohna Road| Gurgaon</t>
  </si>
  <si>
    <t xml:space="preserve">Fat Lulu's</t>
  </si>
  <si>
    <t xml:space="preserve">Fat Monk</t>
  </si>
  <si>
    <t xml:space="preserve">Food Court| Amenity Block| Infospace| Sector 48| Sohna Road| Gurgaon</t>
  </si>
  <si>
    <t xml:space="preserve">Healthy Food, North Indian</t>
  </si>
  <si>
    <t xml:space="preserve">Flying Tuk Tuk</t>
  </si>
  <si>
    <t xml:space="preserve">Unit 31 - 32| Ground Floor| Vipul Trade Centre| Sector 48| Sohna Road| Gurgaon</t>
  </si>
  <si>
    <t xml:space="preserve">512| Gehlot Farm House| Sector 47| Near| Sohna Road| Gurgaon</t>
  </si>
  <si>
    <t xml:space="preserve">Little Skillet</t>
  </si>
  <si>
    <t xml:space="preserve">Shop 5| Sapphire complex| Sector 49| Near Sohna Road| Gurgaon</t>
  </si>
  <si>
    <t xml:space="preserve">PKay</t>
  </si>
  <si>
    <t xml:space="preserve">Spaze IT Park| Tower C| Sector 49| Sohna Road| Gurgaon</t>
  </si>
  <si>
    <t xml:space="preserve">Shop 1| Fazilpur Chowk| Near Omaxe City| Sohna Road| Gurgaon</t>
  </si>
  <si>
    <t xml:space="preserve">Ground Floor| Vatika Business Park| Sector 49| Sohna Road| Gurgaon</t>
  </si>
  <si>
    <t xml:space="preserve">Tandoori Nation</t>
  </si>
  <si>
    <t xml:space="preserve">G-4| Tower D Welldone Tech Park | Near JMD Megapolis| Sohna Road| Gurgaon</t>
  </si>
  <si>
    <t xml:space="preserve">Truffle Tangles</t>
  </si>
  <si>
    <t xml:space="preserve">Flat 122| Jasmanium 2| Vatika City| Sector 49| Near Sohna Road| Gurgaon</t>
  </si>
  <si>
    <t xml:space="preserve">Bakery, Desserts, North Indian, Bengali, South Indian</t>
  </si>
  <si>
    <t xml:space="preserve">30| Ground Floor| ILD Trade Center| Sohna Road| Gurgaon</t>
  </si>
  <si>
    <t xml:space="preserve">KB's Icecream &amp; Kulfis</t>
  </si>
  <si>
    <t xml:space="preserve">2| Opposite Omaxe Mall| CD Chowk| Sohna Road| Gurgaon</t>
  </si>
  <si>
    <t xml:space="preserve">Shop 1A| Subhash Chowk| Near Omaxe Celebration Mall| Sohna Road| Gurgaon</t>
  </si>
  <si>
    <t xml:space="preserve">The Brewhouse</t>
  </si>
  <si>
    <t xml:space="preserve">Fortune Select Excalibur| Sector 49| Sohna Road| Gurgaon</t>
  </si>
  <si>
    <t xml:space="preserve">Boozer's</t>
  </si>
  <si>
    <t xml:space="preserve">Phase-1| South City 1| Gurgaon</t>
  </si>
  <si>
    <t xml:space="preserve">South City 1</t>
  </si>
  <si>
    <t xml:space="preserve">South City 1| Gurgaon</t>
  </si>
  <si>
    <t xml:space="preserve">Finger Food, North Indian, Chinese</t>
  </si>
  <si>
    <t xml:space="preserve">Cheffy's</t>
  </si>
  <si>
    <t xml:space="preserve">F-52| South City 1| Gurgaon</t>
  </si>
  <si>
    <t xml:space="preserve">Village Wazirabad| Near Lakshay Tent House Sector 52| South City 2| Gurgaon</t>
  </si>
  <si>
    <t xml:space="preserve">South City 2</t>
  </si>
  <si>
    <t xml:space="preserve">South City 2| Gurgaon</t>
  </si>
  <si>
    <t xml:space="preserve">Shyam Sweets</t>
  </si>
  <si>
    <t xml:space="preserve">Main Market| Wazirabad| Near South City 2| Gurgaon</t>
  </si>
  <si>
    <t xml:space="preserve">Uma Foodies' Hut</t>
  </si>
  <si>
    <t xml:space="preserve">Main Market| Wazirabad| South City 2| Gurgaon</t>
  </si>
  <si>
    <t xml:space="preserve">AK Your Food</t>
  </si>
  <si>
    <t xml:space="preserve">Shop 4| B Block| Gate 2| Sector 52| South City 2| Gurgaon</t>
  </si>
  <si>
    <t xml:space="preserve">Freshnfit.in</t>
  </si>
  <si>
    <t xml:space="preserve">Sector 52| Near South City 2| Gurgaon</t>
  </si>
  <si>
    <t xml:space="preserve">Juices</t>
  </si>
  <si>
    <t xml:space="preserve">Shri Ram Bhojnalaya</t>
  </si>
  <si>
    <t xml:space="preserve">Shop 6| Vohra Market| South City 2| Gurgaon</t>
  </si>
  <si>
    <t xml:space="preserve">Special O-cake-sions</t>
  </si>
  <si>
    <t xml:space="preserve">702| Jai Heights| Plot 10| Sector 52| South City 2| Gurgaon</t>
  </si>
  <si>
    <t xml:space="preserve">Tasteful Biryani</t>
  </si>
  <si>
    <t xml:space="preserve">Suncity Business Tower| Golf Course Road| Gurgaon</t>
  </si>
  <si>
    <t xml:space="preserve">Suncity Business Tower| Golf Course Road</t>
  </si>
  <si>
    <t xml:space="preserve">North Indian, South Indian, Fast Food, Street Food, Chinese, Beverages, Desserts, Mithai</t>
  </si>
  <si>
    <t xml:space="preserve">Indian Grill Room</t>
  </si>
  <si>
    <t xml:space="preserve">315| 3rd Floor| Suncity Business Tower| Golf Course Road| Gurgaon</t>
  </si>
  <si>
    <t xml:space="preserve">Oriental Fusion</t>
  </si>
  <si>
    <t xml:space="preserve">A-112 &amp; 114| Supermart 1| DLF Phase 4| Gurgaon</t>
  </si>
  <si>
    <t xml:space="preserve">Supermart 1| DLF Phase 4</t>
  </si>
  <si>
    <t xml:space="preserve">Supermart 1| DLF Phase 4| Gurgaon</t>
  </si>
  <si>
    <t xml:space="preserve">Chinese, Thai, Malaysian, Indonesian</t>
  </si>
  <si>
    <t xml:space="preserve">Purani Dilli's Al Karam Kebab House</t>
  </si>
  <si>
    <t xml:space="preserve">Super Mart 1| DLF Phase 4| Gurgaon</t>
  </si>
  <si>
    <t xml:space="preserve">Rollmaal</t>
  </si>
  <si>
    <t xml:space="preserve">B-136| Lower Ground Floor| Supermart 1| DLF Phase 4| Gurgaon</t>
  </si>
  <si>
    <t xml:space="preserve">Speedy Chow</t>
  </si>
  <si>
    <t xml:space="preserve">B-134/135| Lower Ground Floor| Supermart 1| DLF Phase 4| Gurgaon</t>
  </si>
  <si>
    <t xml:space="preserve">Arabian Nites</t>
  </si>
  <si>
    <t xml:space="preserve">A - 133| Ground Floor| Super Mart 1| DLF Phase 4| Gurgaon</t>
  </si>
  <si>
    <t xml:space="preserve">A-131| Supermart 1| DLF Phase 4| Gurgaon</t>
  </si>
  <si>
    <t xml:space="preserve">A-130| Supermart 1| DLF Phase 4| Gurgaon</t>
  </si>
  <si>
    <t xml:space="preserve">Juste Miam</t>
  </si>
  <si>
    <t xml:space="preserve">A-137| Lower Ground Floor| Supermart 1| DLF Phase 4| Gurgaon</t>
  </si>
  <si>
    <t xml:space="preserve">Patiala Shahi</t>
  </si>
  <si>
    <t xml:space="preserve">A 134 135| Supermart 1| DLF Phase 4| Gurgaon</t>
  </si>
  <si>
    <t xml:space="preserve">The Kathis</t>
  </si>
  <si>
    <t xml:space="preserve">B-215| Supermart 1| DLF Phase 4| Gurgaon</t>
  </si>
  <si>
    <t xml:space="preserve">A-215 &amp; 216| Supermart 1| DLF Phase 4| Gurgaon</t>
  </si>
  <si>
    <t xml:space="preserve">Bernardo's</t>
  </si>
  <si>
    <t xml:space="preserve">A-237| Supermart 1| DLF Phase 4| Gurgaon</t>
  </si>
  <si>
    <t xml:space="preserve">Goan</t>
  </si>
  <si>
    <t xml:space="preserve">A-202 &amp; 203| Supermart 1| DLF Phase 4| Gurgaon</t>
  </si>
  <si>
    <t xml:space="preserve">Nosh</t>
  </si>
  <si>
    <t xml:space="preserve">A 222| Supermart 1| DLF Phase 4| Gurgaon</t>
  </si>
  <si>
    <t xml:space="preserve">Tandoor Express</t>
  </si>
  <si>
    <t xml:space="preserve">Tandoori KnockOuts</t>
  </si>
  <si>
    <t xml:space="preserve">A 224| Supermart 1| DLF Phase 4| Gurgaon</t>
  </si>
  <si>
    <t xml:space="preserve">Udaipuri</t>
  </si>
  <si>
    <t xml:space="preserve">A-204| A-205| Supermart 1| DLF Phase 4| Gurgaon</t>
  </si>
  <si>
    <t xml:space="preserve">North Indian, Rajasthani, Asian</t>
  </si>
  <si>
    <t xml:space="preserve">Begonia</t>
  </si>
  <si>
    <t xml:space="preserve">C Block| Phase 1| Sushant Lok| Gurgaon</t>
  </si>
  <si>
    <t xml:space="preserve">Sushant Lok</t>
  </si>
  <si>
    <t xml:space="preserve">Sushant Lok| Gurgaon</t>
  </si>
  <si>
    <t xml:space="preserve">Cakes &amp; Muffins</t>
  </si>
  <si>
    <t xml:space="preserve">B-1/75| 1st Floor| Phase 3| Sushant Lok| Gurgaon</t>
  </si>
  <si>
    <t xml:space="preserve">The Laburnum| Phase 1| Sushant Lok| Gurgaon</t>
  </si>
  <si>
    <t xml:space="preserve">Hungry Gopal</t>
  </si>
  <si>
    <t xml:space="preserve">C-463 A| Basement| Near Gold Souk Mall| Phase 1| Sushant Lok| Gurgaon</t>
  </si>
  <si>
    <t xml:space="preserve">Bengali, Fast Food</t>
  </si>
  <si>
    <t xml:space="preserve">Kuzo</t>
  </si>
  <si>
    <t xml:space="preserve">Gold Souk Mall| Phase 1| Sushant Lok| Gurgaon</t>
  </si>
  <si>
    <t xml:space="preserve">Lovecrumbs Bakery</t>
  </si>
  <si>
    <t xml:space="preserve">B 286| Phase-1| Sushant Lok| Gurgaon</t>
  </si>
  <si>
    <t xml:space="preserve">Organic Express</t>
  </si>
  <si>
    <t xml:space="preserve">Gurgaon Organic Farmers Market| C Block| Community Centre| Sushant Lok| Gurgaon</t>
  </si>
  <si>
    <t xml:space="preserve">Healthy Food, North Indian, Italian, Salad</t>
  </si>
  <si>
    <t xml:space="preserve">Centerpoint| A Block| Phase 1| Sushant Lok| Gurgaon</t>
  </si>
  <si>
    <t xml:space="preserve">Roti Te Boti</t>
  </si>
  <si>
    <t xml:space="preserve">135| Ground Floor| Vyapar Kendra| Phase 1| Sushant Lok| Gurgaon</t>
  </si>
  <si>
    <t xml:space="preserve">Caf? Burger BC</t>
  </si>
  <si>
    <t xml:space="preserve">2513| Near Gold Souk Mall| C Block|  Sushant Lok| Gurgaon</t>
  </si>
  <si>
    <t xml:space="preserve">Dilli Darbar</t>
  </si>
  <si>
    <t xml:space="preserve">UGF 138| Vypaar Kendra Market| Sushant Lok| Gurgaon</t>
  </si>
  <si>
    <t xml:space="preserve">Fu.D</t>
  </si>
  <si>
    <t xml:space="preserve">9-C| Ground Floor| Vipul Square| Phase 1| Sushant Lok| Gurgaon</t>
  </si>
  <si>
    <t xml:space="preserve">Jarfull</t>
  </si>
  <si>
    <t xml:space="preserve">G35| Sushant Shopping arcade| Sushant Lok 1| Gurgaon| Delhi NCR| Sushant Lok| Gurgaon</t>
  </si>
  <si>
    <t xml:space="preserve">South Indian, Desserts, Beverages</t>
  </si>
  <si>
    <t xml:space="preserve">Mochamania</t>
  </si>
  <si>
    <t xml:space="preserve">106| The Laburnum Villa| Sushant Lok| Gurgaon</t>
  </si>
  <si>
    <t xml:space="preserve">Mukhtalif Biryanis</t>
  </si>
  <si>
    <t xml:space="preserve">Mummy's Kitchen</t>
  </si>
  <si>
    <t xml:space="preserve">Shop 114| Queens Plaza| C Block| Sushant Lok| Gurgaon</t>
  </si>
  <si>
    <t xml:space="preserve">The Godinho's</t>
  </si>
  <si>
    <t xml:space="preserve">Goan, American, Portuguese</t>
  </si>
  <si>
    <t xml:space="preserve">Kujay's Spoon</t>
  </si>
  <si>
    <t xml:space="preserve">C-2462| Phase 1| Sushant Lok| Gurgaon</t>
  </si>
  <si>
    <t xml:space="preserve">Lily Food's</t>
  </si>
  <si>
    <t xml:space="preserve">Ground Floor| Gold Souk Mall| Sushant Lok| Gurgaon</t>
  </si>
  <si>
    <t xml:space="preserve">Mutton Mewar</t>
  </si>
  <si>
    <t xml:space="preserve">Phase 1| Sushant Lok| Gurgaon</t>
  </si>
  <si>
    <t xml:space="preserve">Tasty But Healthy</t>
  </si>
  <si>
    <t xml:space="preserve">C-2356| Phase 1| Sushant Lok| Gurgaon</t>
  </si>
  <si>
    <t xml:space="preserve">Teddy Choco Studio</t>
  </si>
  <si>
    <t xml:space="preserve">C-479| Phase 1| Sushant Lok| Gurgaon</t>
  </si>
  <si>
    <t xml:space="preserve">Chin Chow</t>
  </si>
  <si>
    <t xml:space="preserve">UGH-180| 1st Floor| Vyapar Kendra| Sushant Lok| Gurgaon</t>
  </si>
  <si>
    <t xml:space="preserve">Cafe Sante</t>
  </si>
  <si>
    <t xml:space="preserve">Peach Tree Complex| Block C| Phase 1| Sushant Lok| Gurgaon</t>
  </si>
  <si>
    <t xml:space="preserve">Mughal Dine-Esty</t>
  </si>
  <si>
    <t xml:space="preserve">Time Square Building| B Block| Phase 1| Sushant Lok| Gurgaon</t>
  </si>
  <si>
    <t xml:space="preserve">Nuterro</t>
  </si>
  <si>
    <t xml:space="preserve">Sector 28| Sushant Lok Phase I| Sushant Lok| Gurgaon</t>
  </si>
  <si>
    <t xml:space="preserve">Healthy Food, Continental, Juices, Beverages, Italian, Salad, Lebanese</t>
  </si>
  <si>
    <t xml:space="preserve">Sandburg Shakes</t>
  </si>
  <si>
    <t xml:space="preserve">Cafe, Pizza, Burger</t>
  </si>
  <si>
    <t xml:space="preserve">The Millionaire Express</t>
  </si>
  <si>
    <t xml:space="preserve">Sushant Shopping Arcade| Sushant Lok| Gurgaon</t>
  </si>
  <si>
    <t xml:space="preserve">G-43| Ground Floor| Sushant Shopping Arcade| Sushant Lok| Gurgaon</t>
  </si>
  <si>
    <t xml:space="preserve">Sushant Shopping Arcade| Sushant Lok| Gurgaon| Gurgaon</t>
  </si>
  <si>
    <t xml:space="preserve">Elma's Delivers</t>
  </si>
  <si>
    <t xml:space="preserve">Shop E-220| Shushant Shopping Arcade| Sushant Lok| Gurgaon</t>
  </si>
  <si>
    <t xml:space="preserve">Foodrath</t>
  </si>
  <si>
    <t xml:space="preserve">Shop GF| 105-H| Sushant Shopping Arcade| Sushant Lok| Gurgaon</t>
  </si>
  <si>
    <t xml:space="preserve">Hyderabad House</t>
  </si>
  <si>
    <t xml:space="preserve">H-154| Sushant Shopping Arcade| Sushant Lok| Gurgaon</t>
  </si>
  <si>
    <t xml:space="preserve">Kake Da Hotel</t>
  </si>
  <si>
    <t xml:space="preserve">G-114| Sushant Shopping Arcade| Phase 1| Sushant Lok| Gurgaon</t>
  </si>
  <si>
    <t xml:space="preserve">Mitraao</t>
  </si>
  <si>
    <t xml:space="preserve">Shop H-8| Sushant Shopping Arcade| Sushant Lok| Gurgaon</t>
  </si>
  <si>
    <t xml:space="preserve">PomoDoro Bistro</t>
  </si>
  <si>
    <t xml:space="preserve">UGF| H-222| Sushant Shopping Arcade| Phase 1| Sushant Lok| Gurgaon</t>
  </si>
  <si>
    <t xml:space="preserve">Shri Shyam Ji Ke Mashhoor Chhole Bhature</t>
  </si>
  <si>
    <t xml:space="preserve">C Block| Near Fauji Market| Sushant Lok| Gurgaon</t>
  </si>
  <si>
    <t xml:space="preserve">Spice Aangan Express</t>
  </si>
  <si>
    <t xml:space="preserve">D-104| Sushant Shopping Arcade| Phase 1| Sushant Lok| Gurgaon</t>
  </si>
  <si>
    <t xml:space="preserve">Swaad Ka Khazana</t>
  </si>
  <si>
    <t xml:space="preserve">F-11| Sushant Shopping Arcade| Phase 1| Sushant Lok| Gurgaon</t>
  </si>
  <si>
    <t xml:space="preserve">The Toddy Shop</t>
  </si>
  <si>
    <t xml:space="preserve">C-128| B Block| Sushant Shopping Arcade| Sushant Lok| Gurgaon</t>
  </si>
  <si>
    <t xml:space="preserve">South Indian, Kerala</t>
  </si>
  <si>
    <t xml:space="preserve">G-28| Sushant Shopping Arcade| Phase 1| Sushant Lok| Gurgaon</t>
  </si>
  <si>
    <t xml:space="preserve">Cafe Bonkerz</t>
  </si>
  <si>
    <t xml:space="preserve">Shop D-3| LGF| Sushant Shopping Arcade| Phase 1| Sushant Lok| Gurgaon</t>
  </si>
  <si>
    <t xml:space="preserve">Wrapchick</t>
  </si>
  <si>
    <t xml:space="preserve">F-10| Sushant Arcade| Sushant Lok| Gurgaon</t>
  </si>
  <si>
    <t xml:space="preserve">WoW - Vada Pav &amp; More</t>
  </si>
  <si>
    <t xml:space="preserve">Shop 137-D| Ground Floor| Sushant Shopping Arcade| Sushant Lok| Gurgaon</t>
  </si>
  <si>
    <t xml:space="preserve">Me Kong Bowl</t>
  </si>
  <si>
    <t xml:space="preserve">G229| Sushant Shopping Arcade| Sushant Lok| Gurgaon</t>
  </si>
  <si>
    <t xml:space="preserve">Palmyra - The Bristol Hotel</t>
  </si>
  <si>
    <t xml:space="preserve">The Bristol Hotel| 108-110| DLF Phase 1| Gurgaon</t>
  </si>
  <si>
    <t xml:space="preserve">The Bristol Hotel| DLF Phase 1</t>
  </si>
  <si>
    <t xml:space="preserve">The Bristol Hotel| DLF Phase 1| Gurgaon</t>
  </si>
  <si>
    <t xml:space="preserve">Shanghai Bar &amp; Lounge - The Bristol Hotel</t>
  </si>
  <si>
    <t xml:space="preserve">Zaffran - The Bristol Hotel</t>
  </si>
  <si>
    <t xml:space="preserve">Mughlai, Lucknowi, Awadhi</t>
  </si>
  <si>
    <t xml:space="preserve">Zaffran - The Claremont</t>
  </si>
  <si>
    <t xml:space="preserve">The Claremont Hotel &amp; Convention Centre| Near Aya Nagar| MG Road| Gurgaon</t>
  </si>
  <si>
    <t xml:space="preserve">The Claremont| MG Road</t>
  </si>
  <si>
    <t xml:space="preserve">The Claremont| MG Road| Gurgaon</t>
  </si>
  <si>
    <t xml:space="preserve">Clove - The Galgotias</t>
  </si>
  <si>
    <t xml:space="preserve">The Galgotias Hotel| 4| Sector 23 A| Sector 23| Gurgaon</t>
  </si>
  <si>
    <t xml:space="preserve">The Galgotias| Sector 23</t>
  </si>
  <si>
    <t xml:space="preserve">The Galgotias| Sector 23| Gurgaon</t>
  </si>
  <si>
    <t xml:space="preserve">Chinese, North Indian, Continental, Mexican</t>
  </si>
  <si>
    <t xml:space="preserve">Green Leaf</t>
  </si>
  <si>
    <t xml:space="preserve">The Habitare Hotel| 21/1| MG Road| Sector 14| Gurgaon</t>
  </si>
  <si>
    <t xml:space="preserve">The Habitare Hotel| Sector 14</t>
  </si>
  <si>
    <t xml:space="preserve">The Habitare Hotel| Sector 14| Gurgaon</t>
  </si>
  <si>
    <t xml:space="preserve">Tokyo</t>
  </si>
  <si>
    <t xml:space="preserve">Cigar Lounge - The Oberoi</t>
  </si>
  <si>
    <t xml:space="preserve">The Oberoi| 443| Phase 5| Udyog Vihar| Gurgaon</t>
  </si>
  <si>
    <t xml:space="preserve">The Oberoi| Udyog Vihar</t>
  </si>
  <si>
    <t xml:space="preserve">The Oberoi| Udyog Vihar| Gurgaon</t>
  </si>
  <si>
    <t xml:space="preserve">Melange - The Pllazio Hotel</t>
  </si>
  <si>
    <t xml:space="preserve">The Pllazio Hotel| 292-296| City Center| Sector 29| Gurgaon</t>
  </si>
  <si>
    <t xml:space="preserve">The Pllazio Hotel| Sector 29</t>
  </si>
  <si>
    <t xml:space="preserve">The Pllazio Hotel| Sector 29| Gurgaon</t>
  </si>
  <si>
    <t xml:space="preserve">G-44/A| The Sapphire Mall| Opposite Orchid Petals| Sector 49| Near| Sohna Road| Gurgaon</t>
  </si>
  <si>
    <t xml:space="preserve">The Sapphire Mall| Sohna Road</t>
  </si>
  <si>
    <t xml:space="preserve">The Sapphire Mall| Sohna Road| Gurgaon</t>
  </si>
  <si>
    <t xml:space="preserve">EEST - The Westin Gurgaon</t>
  </si>
  <si>
    <t xml:space="preserve">The Westin Hotel| Sector 29| Gurgaon</t>
  </si>
  <si>
    <t xml:space="preserve">The Westin Gurgaon| Sector 29</t>
  </si>
  <si>
    <t xml:space="preserve">The Westin Gurgaon| Sector 29| Gurgaon</t>
  </si>
  <si>
    <t xml:space="preserve">Prego - The Westin Gurgaon</t>
  </si>
  <si>
    <t xml:space="preserve">Seasonal Tastes - The Westin Gurgaon</t>
  </si>
  <si>
    <t xml:space="preserve">North Indian, Asian</t>
  </si>
  <si>
    <t xml:space="preserve">Xiao Chi - The Westin Sohna Resort &amp; Spa</t>
  </si>
  <si>
    <t xml:space="preserve">The Westin Sohna Resort &amp; Spa| Vatika Complex| P O Daula| Karanki Road| Sohna Road| Gurgaon</t>
  </si>
  <si>
    <t xml:space="preserve">The Westin Sohna Resort &amp; Spa| Sohna Road</t>
  </si>
  <si>
    <t xml:space="preserve">The Westin Sohna Resort &amp; Spa| Sohna Road| Gurgaon</t>
  </si>
  <si>
    <t xml:space="preserve">The Living Room - The Westin Sohna Resort &amp; Spa</t>
  </si>
  <si>
    <t xml:space="preserve">The Bar - Trident Gurgaon</t>
  </si>
  <si>
    <t xml:space="preserve">Trident| 443| Phase 5| Udyog Vihar| Gurgaon</t>
  </si>
  <si>
    <t xml:space="preserve">Trident| Udyog Vihar</t>
  </si>
  <si>
    <t xml:space="preserve">Trident| Udyog Vihar| Gurgaon</t>
  </si>
  <si>
    <t xml:space="preserve">Konomi - Trident Gurgaon</t>
  </si>
  <si>
    <t xml:space="preserve">Two Horizon Center| Golf Course Road| Gurgaon</t>
  </si>
  <si>
    <t xml:space="preserve">Two Horizon Center| Golf Course Road</t>
  </si>
  <si>
    <t xml:space="preserve">Japanese, Thai, Italian, Asian</t>
  </si>
  <si>
    <t xml:space="preserve">Whisky Samba</t>
  </si>
  <si>
    <t xml:space="preserve">Italian, Burger, Charcoal Grill</t>
  </si>
  <si>
    <t xml:space="preserve">Chokola</t>
  </si>
  <si>
    <t xml:space="preserve">Plot 131| Phase 1| Udyog Vihar| Gurgaon</t>
  </si>
  <si>
    <t xml:space="preserve">Udyog Vihar</t>
  </si>
  <si>
    <t xml:space="preserve">Udyog Vihar| Gurgaon</t>
  </si>
  <si>
    <t xml:space="preserve">Bakery, Desserts, Bakery</t>
  </si>
  <si>
    <t xml:space="preserve">Citrus Cafe - Lemon Tree Hotel</t>
  </si>
  <si>
    <t xml:space="preserve">Lemon Tree Hotel| 886| DLF Phase 5| Udyog Vihar| Gurgaon</t>
  </si>
  <si>
    <t xml:space="preserve">Green Hut</t>
  </si>
  <si>
    <t xml:space="preserve">Opposite Army Canteen| Rao Market| Jwala Mill Road| Sector 18| Udyog Vihar| Gurgaon</t>
  </si>
  <si>
    <t xml:space="preserve">My Plate</t>
  </si>
  <si>
    <t xml:space="preserve">Plot 243| 1st Floor| SP Infocity| Phase 1| Udyog Vihar| Gurgaon</t>
  </si>
  <si>
    <t xml:space="preserve">PiccoLicko</t>
  </si>
  <si>
    <t xml:space="preserve">Plot 74| Sector 18| Near IFFCO Chowk| Udyog Vihar| Gurgaon</t>
  </si>
  <si>
    <t xml:space="preserve">Vanijya Nikunj| Shankar Chowk| Phase 5| Udyog Vihar| Gurgaon</t>
  </si>
  <si>
    <t xml:space="preserve">Raj Xpresso</t>
  </si>
  <si>
    <t xml:space="preserve">238| Next to Plot 702| Peepal Chowk| Phase 5| Udyog Vihar| Gurgaon</t>
  </si>
  <si>
    <t xml:space="preserve">Riders Hub</t>
  </si>
  <si>
    <t xml:space="preserve">Vanijya Nikunj| Near Income Tax Office| Phase 5| Udyog Vihar| Gurgaon</t>
  </si>
  <si>
    <t xml:space="preserve">Chinese, Continental, North Indian</t>
  </si>
  <si>
    <t xml:space="preserve">Shivani Catering Services</t>
  </si>
  <si>
    <t xml:space="preserve">Shop 68| Rao Market| Electronics City| Udyog Vihar| Gurgaon</t>
  </si>
  <si>
    <t xml:space="preserve">The Gr8 Taste of India</t>
  </si>
  <si>
    <t xml:space="preserve">Enkay Tower| Phase 5| Udyog Vihar| Gurgaon</t>
  </si>
  <si>
    <t xml:space="preserve">World Art Cafe</t>
  </si>
  <si>
    <t xml:space="preserve">183| Nimitya| Phase I| Udyog Vihar| Gurgaon</t>
  </si>
  <si>
    <t xml:space="preserve">XLNC Bakers</t>
  </si>
  <si>
    <t xml:space="preserve">Adventure Food</t>
  </si>
  <si>
    <t xml:space="preserve">Food Court| Infocity| Udyog Vihar| Gurgaon</t>
  </si>
  <si>
    <t xml:space="preserve">Baba Da Dhaba</t>
  </si>
  <si>
    <t xml:space="preserve">Near Hanuman Mandir</t>
  </si>
  <si>
    <t xml:space="preserve">Bandhani Fast Food</t>
  </si>
  <si>
    <t xml:space="preserve">353| Udyog Vihar| Gurgaon</t>
  </si>
  <si>
    <t xml:space="preserve">Bhai Ji Dhaba</t>
  </si>
  <si>
    <t xml:space="preserve">Hanuman Mandir| Phase-1| Udyog Vihar| Gurgaon</t>
  </si>
  <si>
    <t xml:space="preserve">Shop 7| Sector 18| HUDA Complex| Sarhaul Village| Udyog Vihar| Gurgaon</t>
  </si>
  <si>
    <t xml:space="preserve">Infotech Center| Old Delhi Gurgaon Road| IDPL Township| Sector 22A| Udyog Vihar| Gurgaon</t>
  </si>
  <si>
    <t xml:space="preserve">Plot 424| Satguru Farm| Opposite Maruti Gate 1| Sector 18| Udyog Vihar| Gurgaon</t>
  </si>
  <si>
    <t xml:space="preserve">Plot 243| Tower A| SP Infocity| Udyog Vihar Phase 1| Sector 20| Udyog Vihar| Gurgaon</t>
  </si>
  <si>
    <t xml:space="preserve">Chauhan Hotel</t>
  </si>
  <si>
    <t xml:space="preserve">Shop 5| HUDA Market| Sector 18| Udyog Vihar| Gurgaon</t>
  </si>
  <si>
    <t xml:space="preserve">Airtel Centre Bharti Airtel Ltd| 5th Floor| Plot 16| Phase 4| Udyog Vihar| Gurgaon</t>
  </si>
  <si>
    <t xml:space="preserve">Dheeraj Vaishno Dhaba</t>
  </si>
  <si>
    <t xml:space="preserve">Rao Chattar Singh Market| Opposite Siemens Sarhaul Village| Udyog Vihar| Gurgaon</t>
  </si>
  <si>
    <t xml:space="preserve">SCO 35| HUDA Commercial Complex| Udyog Vihar| Gurgaon</t>
  </si>
  <si>
    <t xml:space="preserve">Food Ka Adda</t>
  </si>
  <si>
    <t xml:space="preserve">Plot 481| Ground Floor| Phase 5| Udyog Vihar| Gurgaon</t>
  </si>
  <si>
    <t xml:space="preserve">iKitchen</t>
  </si>
  <si>
    <t xml:space="preserve">Plot 477| Sector 18| Sarhaul| Phase IV| Udyog Vihar| Gurgaon</t>
  </si>
  <si>
    <t xml:space="preserve">Knights Kitchen</t>
  </si>
  <si>
    <t xml:space="preserve">93-B| Phase 5| Udyog Vihar| Gurgaon</t>
  </si>
  <si>
    <t xml:space="preserve">Ku-Kukdu-Ku</t>
  </si>
  <si>
    <t xml:space="preserve">Near DCB ATM| Vimal Yadav Wali Galli| Sarhaul Village| Udyog Vihar| Gurgaon</t>
  </si>
  <si>
    <t xml:space="preserve">Plot 581| Phase 5| Udyog Vihar| Gurgaon</t>
  </si>
  <si>
    <t xml:space="preserve">Noore-e-Seva</t>
  </si>
  <si>
    <t xml:space="preserve">Shop 3| Huda Market| Sarahel| Udyog Vihar| Gurgaon</t>
  </si>
  <si>
    <t xml:space="preserve">Premier Bite</t>
  </si>
  <si>
    <t xml:space="preserve">243| Phase 1| Udyog Vihar| Gurgaon</t>
  </si>
  <si>
    <t xml:space="preserve">Renu Sweets &amp; Restaurant</t>
  </si>
  <si>
    <t xml:space="preserve">Main Market Sarhaol| Opposite Siemens Company| Udyog Vihar| Gurgaon</t>
  </si>
  <si>
    <t xml:space="preserve">Location Varies| Udyog Vihar| Gurgaon</t>
  </si>
  <si>
    <t xml:space="preserve">Plot 241| Smile Group| Udyog Vihar| Gurgaon</t>
  </si>
  <si>
    <t xml:space="preserve">Uttrakhand Bohra Bhojnalaya &amp; Fast Food</t>
  </si>
  <si>
    <t xml:space="preserve">Main Sarhol Village| Opposite Siemens Office| Udyog Vihar| Gurgaon</t>
  </si>
  <si>
    <t xml:space="preserve">Uttrakhand Dhaba</t>
  </si>
  <si>
    <t xml:space="preserve">Near Ram Chowk| Udyog Vihar| Gurgaon</t>
  </si>
  <si>
    <t xml:space="preserve">Ground Floor| Unitech Cyber Park| Sector 39| Gurgaon</t>
  </si>
  <si>
    <t xml:space="preserve">Unitech Cyber Park| Sector 39| Gurgaon| Gurgaon</t>
  </si>
  <si>
    <t xml:space="preserve">7| Tower C| Unitech Cyber Park| Sector 39| Gurgaon</t>
  </si>
  <si>
    <t xml:space="preserve">Indian Bistro Company</t>
  </si>
  <si>
    <t xml:space="preserve">Unit 3| Tower B| Unitech Cyber Park| Sector 39| Gurgaon</t>
  </si>
  <si>
    <t xml:space="preserve">Department of Food and Social Affair</t>
  </si>
  <si>
    <t xml:space="preserve">Unitech Cyber Park| Behind Tower A| Sector 39| Gurgaon</t>
  </si>
  <si>
    <t xml:space="preserve">Anaaj</t>
  </si>
  <si>
    <t xml:space="preserve">Food Court| Unitech Infospace| Sector 21| Gurgaon</t>
  </si>
  <si>
    <t xml:space="preserve">Unitech Infospace| Sector 21| Gurgaon</t>
  </si>
  <si>
    <t xml:space="preserve">Unitech Infospace| Sector 21| Gurgaon| Gurgaon</t>
  </si>
  <si>
    <t xml:space="preserve">New Food court| 12-A| Ground Floor| Unitech Infospace| Sector 21| Gurgaon</t>
  </si>
  <si>
    <t xml:space="preserve">Cafe Friends</t>
  </si>
  <si>
    <t xml:space="preserve">Shop 14| Unitech Infospace| Sector 21| Gurgaon</t>
  </si>
  <si>
    <t xml:space="preserve">Cafe, Fast Food, Street Food</t>
  </si>
  <si>
    <t xml:space="preserve">Chinese Bistro</t>
  </si>
  <si>
    <t xml:space="preserve">Unit 2| Ground Floor| Amenity Block| Unitech Infospace| Sector 21| Gurgaon</t>
  </si>
  <si>
    <t xml:space="preserve">Madras Coffee House</t>
  </si>
  <si>
    <t xml:space="preserve">Unit 7| SEZ Block 4 Aminity| Unitech Infospace| Sector 21| Gurgaon</t>
  </si>
  <si>
    <t xml:space="preserve">3| Ground Floor| Amenity Block| Unitech Infospace| Sector 21| Gurgaon</t>
  </si>
  <si>
    <t xml:space="preserve">Salad Chef</t>
  </si>
  <si>
    <t xml:space="preserve">Healthy Food, Fast Food, Salad</t>
  </si>
  <si>
    <t xml:space="preserve">Food Court| Ground Floor| Unitech Infospace| Sector 21| Gurgaon</t>
  </si>
  <si>
    <t xml:space="preserve">Food Court| Basement| Amenity Block| Unitech Infospace| Sector 21| Gurgaon</t>
  </si>
  <si>
    <t xml:space="preserve">The Kachori Co.</t>
  </si>
  <si>
    <t xml:space="preserve">Amenity Block| Unitech Infospace| Old Delhi-Gurgaon Road| Sector 21| Gurgaon</t>
  </si>
  <si>
    <t xml:space="preserve">Urban Dhaba</t>
  </si>
  <si>
    <t xml:space="preserve">Food Court| Basement 1| Unitech Infospace| Sector 21| Gurgaon</t>
  </si>
  <si>
    <t xml:space="preserve">A Piece of Paris</t>
  </si>
  <si>
    <t xml:space="preserve">Next to Citibank ATM| Unitech Infospace| Sector 21| Gurgaon</t>
  </si>
  <si>
    <t xml:space="preserve">Desserts, Bakery</t>
  </si>
  <si>
    <t xml:space="preserve">Amenity Block| Unitech Infospace| Sector 21| Gurgaon</t>
  </si>
  <si>
    <t xml:space="preserve">Unit 11| Ground Floor| Amenity Block| Unitech Infospace| Sector 21| Gurgaon</t>
  </si>
  <si>
    <t xml:space="preserve">15| Unitech Infospace| Sector 21| Gurgaon</t>
  </si>
  <si>
    <t xml:space="preserve">Live Wok</t>
  </si>
  <si>
    <t xml:space="preserve">Orange Chopsticks</t>
  </si>
  <si>
    <t xml:space="preserve">Pizzoccheri</t>
  </si>
  <si>
    <t xml:space="preserve">Block 4| Unitech Infospace| Opposite IDPL| Old Delhi Gurgaon Road| Sector 21| Gurgaon</t>
  </si>
  <si>
    <t xml:space="preserve">Creamy Innovation</t>
  </si>
  <si>
    <t xml:space="preserve">Counter 7| Food Court| Unitech Infospace| Sector 21| Gurgaon</t>
  </si>
  <si>
    <t xml:space="preserve">Dosa Republic</t>
  </si>
  <si>
    <t xml:space="preserve">Latitude - Vivanta By Taj</t>
  </si>
  <si>
    <t xml:space="preserve">Vivanta by Taj| Near HUDA City Center Metro Station| Sector 44| Gurgaon</t>
  </si>
  <si>
    <t xml:space="preserve">Vivanta by Taj| Sector 44| Gurgaon</t>
  </si>
  <si>
    <t xml:space="preserve">Vivanta by Taj| Sector 44| Gurgaon| Gurgaon</t>
  </si>
  <si>
    <t xml:space="preserve">North Indian, Mediterranean, European, Asian, Chinese, Pizza</t>
  </si>
  <si>
    <t xml:space="preserve">Thai Pavilion - Vivanta By Taj</t>
  </si>
  <si>
    <t xml:space="preserve">Thai, Asian</t>
  </si>
  <si>
    <t xml:space="preserve">3H Kitchen</t>
  </si>
  <si>
    <t xml:space="preserve">B-70| Vyapar Kendra| Palam Vihar| Gurgaon</t>
  </si>
  <si>
    <t xml:space="preserve">Vyapar Kendra| Palam Vihar</t>
  </si>
  <si>
    <t xml:space="preserve">Vyapar Kendra| Palam Vihar| Gurgaon</t>
  </si>
  <si>
    <t xml:space="preserve">Manish Sweets &amp; Bakers</t>
  </si>
  <si>
    <t xml:space="preserve">Shop 59| Vyapar Kendra| Palam Vihar| Gurgaon</t>
  </si>
  <si>
    <t xml:space="preserve">Mithai, Bakery, Street Food</t>
  </si>
  <si>
    <t xml:space="preserve">Oasis Kitchen</t>
  </si>
  <si>
    <t xml:space="preserve">S-161| Vyapar Kendra| Palam Vihar| Gurgaon</t>
  </si>
  <si>
    <t xml:space="preserve">Ramchandra Chinese Food</t>
  </si>
  <si>
    <t xml:space="preserve">C-145| Vyapar Kendra| Palam Vihar| Gurgaon</t>
  </si>
  <si>
    <t xml:space="preserve">Sona Chinese</t>
  </si>
  <si>
    <t xml:space="preserve">C-124| Vyapar Kendra| Palam Vihar| Gurgaon</t>
  </si>
  <si>
    <t xml:space="preserve">The Pastry Hut</t>
  </si>
  <si>
    <t xml:space="preserve">S-73| Palam Vyapar Kendra| Palam Vihar| Gurgaon</t>
  </si>
  <si>
    <t xml:space="preserve">Aggarwal Sweets &amp; Restaurant</t>
  </si>
  <si>
    <t xml:space="preserve">B-89| Vyaapar Kendra| Palam Vihar| Gurgaon</t>
  </si>
  <si>
    <t xml:space="preserve">Bhoomika</t>
  </si>
  <si>
    <t xml:space="preserve">39| Ground Floor| Vyapar Kendra| Phase 1| Sushant Lok| Gurgaon</t>
  </si>
  <si>
    <t xml:space="preserve">Vyapar Kendra| Sushant Lok</t>
  </si>
  <si>
    <t xml:space="preserve">Vyapar Kendra| Sushant Lok| Gurgaon</t>
  </si>
  <si>
    <t xml:space="preserve">FoodZilla</t>
  </si>
  <si>
    <t xml:space="preserve">UGF-126| 1st Floor| Vyapar Kendra| C Block| Phase 1| Sushant Lok| Gurgaon</t>
  </si>
  <si>
    <t xml:space="preserve">Chinese, Assamese</t>
  </si>
  <si>
    <t xml:space="preserve">180| Ground Floor| Vyapar Kendra| Phase 1| Sushant Lok| Gurgaon</t>
  </si>
  <si>
    <t xml:space="preserve">Indo Chinese</t>
  </si>
  <si>
    <t xml:space="preserve">178| Ground Floor| Vyapar Kendra| Sushant Lok| Gurgaon</t>
  </si>
  <si>
    <t xml:space="preserve">Kathi Junction</t>
  </si>
  <si>
    <t xml:space="preserve">GF-23| Ground Floor| Vyapar Kendra| Phase 1| Sushant Lok| Gurgaon</t>
  </si>
  <si>
    <t xml:space="preserve">Romi da Dhaba</t>
  </si>
  <si>
    <t xml:space="preserve">GF-177| Sushant Vyapar Kendra| Sushant Lok 1| Sushant Lok| Gurgaon</t>
  </si>
  <si>
    <t xml:space="preserve">Shamji Snacks</t>
  </si>
  <si>
    <t xml:space="preserve">54| Vyapar Kendra| Block C| Phase 1| Sushant Lok| Gurgaon</t>
  </si>
  <si>
    <t xml:space="preserve">Mithai, Street Food, South Indian, Chinese, North Indian</t>
  </si>
  <si>
    <t xml:space="preserve">The Lunch Break</t>
  </si>
  <si>
    <t xml:space="preserve">UGF-9| Vyapar Kendra| Phase 1| Sushant Lok| Gurgaon</t>
  </si>
  <si>
    <t xml:space="preserve">Veg O Non</t>
  </si>
  <si>
    <t xml:space="preserve">181| Vyapar Kendra| Phase 1| Sushant Lok| Gurgaon</t>
  </si>
  <si>
    <t xml:space="preserve">Alwar Sweets</t>
  </si>
  <si>
    <t xml:space="preserve">GF-40| Opposite Mother Dairy| Vyapar Kendra| Phase 1| Sushant Lok| Gurgaon</t>
  </si>
  <si>
    <t xml:space="preserve">9| Ground Floor| Vyaapar Kendra| Phase 1| Sushant Lok| Gurgaon</t>
  </si>
  <si>
    <t xml:space="preserve">Burgzz Bee</t>
  </si>
  <si>
    <t xml:space="preserve">GF-179| Vyapar Kendra| Phase 1| Sushant Lok| Gurgaon</t>
  </si>
  <si>
    <t xml:space="preserve">Chinese Corner</t>
  </si>
  <si>
    <t xml:space="preserve">GF-174| Vyapar Kendra| Sushant Lok| Gurgaon</t>
  </si>
  <si>
    <t xml:space="preserve">Iroha</t>
  </si>
  <si>
    <t xml:space="preserve">GF-144-146| Vyapar Kendra| Phase 1| Sushant Lok| Gurgaon</t>
  </si>
  <si>
    <t xml:space="preserve">Chaudhary Burfi Wala</t>
  </si>
  <si>
    <t xml:space="preserve">Shop 38| Vyapar Kendra| Sushant Lok| Gurgaon</t>
  </si>
  <si>
    <t xml:space="preserve">Curry 'n' Phulka</t>
  </si>
  <si>
    <t xml:space="preserve">GF-1| Vyapar Kendra| Block C| Sushant Lok| Gurgaon</t>
  </si>
  <si>
    <t xml:space="preserve">100| Ground Floor| Vyapar Kendra| C Block| Phase 1| Sushant Lok| Gurgaon</t>
  </si>
  <si>
    <t xml:space="preserve">Woods Spice</t>
  </si>
  <si>
    <t xml:space="preserve">Woods Resort| H Block| Greenwood City| Near Sector 45| Gurgaon</t>
  </si>
  <si>
    <t xml:space="preserve">Woods Resort| Gurgaon</t>
  </si>
  <si>
    <t xml:space="preserve">Woods Resort| Gurgaon| Gurgaon</t>
  </si>
  <si>
    <t xml:space="preserve">Guwahati</t>
  </si>
  <si>
    <t xml:space="preserve">Anil Plaza 2| G.S Road| Christian Basti| Guwahati</t>
  </si>
  <si>
    <t xml:space="preserve">Anil Plaza| Christian Basti</t>
  </si>
  <si>
    <t xml:space="preserve">Anil Plaza| Christian Basti| Guwahati</t>
  </si>
  <si>
    <t xml:space="preserve">Terra Mayaa Restaurant and Lounge</t>
  </si>
  <si>
    <t xml:space="preserve">6th Floor| Anil Plaza 2| G.S. Road| Christian Basti| Guwahati</t>
  </si>
  <si>
    <t xml:space="preserve">North Indian, Continental, Italian, Chinese</t>
  </si>
  <si>
    <t xml:space="preserve">The Basement Caf?</t>
  </si>
  <si>
    <t xml:space="preserve">R.G. Baruah Road| Near Guwahati Commerece College| Chandmari| Guwahati</t>
  </si>
  <si>
    <t xml:space="preserve">Chandmari</t>
  </si>
  <si>
    <t xml:space="preserve">Chandmari| Guwahati</t>
  </si>
  <si>
    <t xml:space="preserve">Strawberry Fields</t>
  </si>
  <si>
    <t xml:space="preserve">Chakradhar Villa| Opposite All India Radio| Chandmari| Guwahati</t>
  </si>
  <si>
    <t xml:space="preserve">Brooklyn Blues</t>
  </si>
  <si>
    <t xml:space="preserve">4th Floor| Dona Planet Mall| G. S. Road| Christian Basti| Guwahati</t>
  </si>
  <si>
    <t xml:space="preserve">Christian Basti</t>
  </si>
  <si>
    <t xml:space="preserve">Christian Basti| Guwahati</t>
  </si>
  <si>
    <t xml:space="preserve">Continental, European</t>
  </si>
  <si>
    <t xml:space="preserve">Confucius</t>
  </si>
  <si>
    <t xml:space="preserve">Near VLCC| G.S. Road| Christian Basti| Guwahati</t>
  </si>
  <si>
    <t xml:space="preserve">The Woking Mama</t>
  </si>
  <si>
    <t xml:space="preserve">4th Floor| Dona Planet Multiplex Mall| D. Neog Path| GS Road| Christian Basti| Guwahati</t>
  </si>
  <si>
    <t xml:space="preserve">Chinese, Thai, Japanese, Asian</t>
  </si>
  <si>
    <t xml:space="preserve">Underdoggs Sports Bar &amp; Grill</t>
  </si>
  <si>
    <t xml:space="preserve">1st Floor| Central Mall| G.S. Road| Sree Nagar| Christian Basti| Guwahati</t>
  </si>
  <si>
    <t xml:space="preserve">The Zouq : Resto-Cafe</t>
  </si>
  <si>
    <t xml:space="preserve">1st Floor| Royal Orchard| House 1| By Lane 2| Near Arohan and Passport Office| Dispur| Guwahati</t>
  </si>
  <si>
    <t xml:space="preserve">Dispur</t>
  </si>
  <si>
    <t xml:space="preserve">Dispur| Guwahati</t>
  </si>
  <si>
    <t xml:space="preserve">Cafe, North Indian, Italian</t>
  </si>
  <si>
    <t xml:space="preserve">BrewBakes</t>
  </si>
  <si>
    <t xml:space="preserve">Near Six Mile Flyover| above Domino's Pizza| Six Mile| Guwahati G.S. Road</t>
  </si>
  <si>
    <t xml:space="preserve">Six Mile</t>
  </si>
  <si>
    <t xml:space="preserve">Six Mile| Guwahati</t>
  </si>
  <si>
    <t xml:space="preserve">Cafe, Continental, Chinese</t>
  </si>
  <si>
    <t xml:space="preserve">2nd Floor| Adityam Building| Ulubari| Guwahati</t>
  </si>
  <si>
    <t xml:space="preserve">Ulubari</t>
  </si>
  <si>
    <t xml:space="preserve">Ulubari| Guwahati</t>
  </si>
  <si>
    <t xml:space="preserve">1st Floor| Adityam Building|Borthakur Mall Road| Ulubari| Guwahati</t>
  </si>
  <si>
    <t xml:space="preserve">4 Seasons</t>
  </si>
  <si>
    <t xml:space="preserve">Opposite Institute of Social Science| Bhuban Road| Uzan Bazaar| Guwahati</t>
  </si>
  <si>
    <t xml:space="preserve">Uzan Bazaar</t>
  </si>
  <si>
    <t xml:space="preserve">Uzan Bazaar| Guwahati</t>
  </si>
  <si>
    <t xml:space="preserve">11th Avenue Cafe Bistro</t>
  </si>
  <si>
    <t xml:space="preserve">Opposite Assam State Museum| Dighalipukhuri| Tayabullah Road| Uzan Bazaar| Guwahati</t>
  </si>
  <si>
    <t xml:space="preserve">Cafe, American, Italian, Continental</t>
  </si>
  <si>
    <t xml:space="preserve">Caf? Riverrun</t>
  </si>
  <si>
    <t xml:space="preserve">47| Mahatma Gandhi Road| Uzan Bazaar| FabIndia Building| Guwahati </t>
  </si>
  <si>
    <t xml:space="preserve">Continental, Juices, Cafe, Desserts, Salad, Italian</t>
  </si>
  <si>
    <t xml:space="preserve">Fat Belly</t>
  </si>
  <si>
    <t xml:space="preserve">Opposite Rabindra Bhawan| GNB Road| Ambari| Dighalipukhuri East| Uzan Bazaar| Guwahati</t>
  </si>
  <si>
    <t xml:space="preserve">Asian, Chinese, Tibetan</t>
  </si>
  <si>
    <t xml:space="preserve">The Corner Cafe</t>
  </si>
  <si>
    <t xml:space="preserve">Navin Bhawan| Lamb Road| Ambari| Uzan Bazaar Guwahti| Uzan Bazaar| Guwahati</t>
  </si>
  <si>
    <t xml:space="preserve">Chung Fa</t>
  </si>
  <si>
    <t xml:space="preserve">Zoo Narengi Road| Geetanagar| Zoo Tiniali Area| Guwahati| Zoo Tiniali| Guwahati</t>
  </si>
  <si>
    <t xml:space="preserve">Zoo Tiniali</t>
  </si>
  <si>
    <t xml:space="preserve">Zoo Tiniali| Guwahati</t>
  </si>
  <si>
    <t xml:space="preserve">Shanghai Salsa</t>
  </si>
  <si>
    <t xml:space="preserve">37| 1st Floor| Hatigarh Chariali| Mother Teresa Road| Zoo Tiniali Area| Zoo Tiniali| Guwahati</t>
  </si>
  <si>
    <t xml:space="preserve">Continental, Fast Food, Chinese, Charcoal Grill, Mexican</t>
  </si>
  <si>
    <t xml:space="preserve">Three Guys</t>
  </si>
  <si>
    <t xml:space="preserve">R.G.B Road| Zonali| Near Jonali Bus Stop| Zoo Tiniali| Guwahati</t>
  </si>
  <si>
    <t xml:space="preserve">Continental, North Indian, Chinese, Arabian, Thai</t>
  </si>
  <si>
    <t xml:space="preserve">Ziya</t>
  </si>
  <si>
    <t xml:space="preserve">Opposite 5th By-Lane| Mother Teresa Road| Zoo Road| Zoo Tiniali| Guwahati</t>
  </si>
  <si>
    <t xml:space="preserve">Continental, Chinese</t>
  </si>
  <si>
    <t xml:space="preserve">Exotica</t>
  </si>
  <si>
    <t xml:space="preserve">Hyderabad</t>
  </si>
  <si>
    <t xml:space="preserve">Opposite Audi Showroom| 5th Floor| 12th Square Building| Road 12| Banjara Hills| Hyderabad</t>
  </si>
  <si>
    <t xml:space="preserve">12th Square Building| Banjara Hills</t>
  </si>
  <si>
    <t xml:space="preserve">12th Square Building| Banjara Hills| Hyderabad</t>
  </si>
  <si>
    <t xml:space="preserve">No. 8-2-618/10-11|2nd Floor| Krishe Amethyst| Road No.1| Banjara Hills| Hyderabad</t>
  </si>
  <si>
    <t xml:space="preserve">Banjara Hills</t>
  </si>
  <si>
    <t xml:space="preserve">Banjara Hills| Hyderabad</t>
  </si>
  <si>
    <t xml:space="preserve">Flat 48| Ground Floor| Opposite Vengal Rao Park| Road 1| Banjara Hills| Hyderabad</t>
  </si>
  <si>
    <t xml:space="preserve">304| Puppalaguda| Financial District|ISB - Outer Ring Road| Gachibowli| Hyderabad</t>
  </si>
  <si>
    <t xml:space="preserve">Gachibowli</t>
  </si>
  <si>
    <t xml:space="preserve">Gachibowli| Hyderabad</t>
  </si>
  <si>
    <t xml:space="preserve">Seafood, Continental, Goan, Asian, Andhra</t>
  </si>
  <si>
    <t xml:space="preserve">F 48| 1st Floor| Inorbit Mall| Hitech City| Hyderabad</t>
  </si>
  <si>
    <t xml:space="preserve">Hitech City</t>
  </si>
  <si>
    <t xml:space="preserve">Hitech City| Hyderabad</t>
  </si>
  <si>
    <t xml:space="preserve">Pine &amp; Dine</t>
  </si>
  <si>
    <t xml:space="preserve">Plot 73| Jubilee Enclave| Hitech City| Hyderabad</t>
  </si>
  <si>
    <t xml:space="preserve">Jonathan's Kitchen - Holiday Inn Express &amp; Suites</t>
  </si>
  <si>
    <t xml:space="preserve">Holiday Inn Express &amp; Suites| Gachibowli| Hyderabad</t>
  </si>
  <si>
    <t xml:space="preserve">Holiday Inn Express &amp; Suites</t>
  </si>
  <si>
    <t xml:space="preserve">Holiday Inn Express &amp; Suites| Hyderabad</t>
  </si>
  <si>
    <t xml:space="preserve">North Indian, Japanese, Italian</t>
  </si>
  <si>
    <t xml:space="preserve">Plot 483| 4th Floor| Pemmasani Complex| Bajaj Electronics Building| Near Madhapur Police Station| Road 36| Jubilee Hills| Hyderabad</t>
  </si>
  <si>
    <t xml:space="preserve">Jubilee Hills</t>
  </si>
  <si>
    <t xml:space="preserve">Jubilee Hills| Hyderabad</t>
  </si>
  <si>
    <t xml:space="preserve">Con?u</t>
  </si>
  <si>
    <t xml:space="preserve">479/B| Road 21| Jubilee Hills| Hyderabad</t>
  </si>
  <si>
    <t xml:space="preserve">Dock Forty Five</t>
  </si>
  <si>
    <t xml:space="preserve">1067| Road 45| Jubilee Hills| Hyderabad</t>
  </si>
  <si>
    <t xml:space="preserve">Continental, Asian</t>
  </si>
  <si>
    <t xml:space="preserve">Mocha Bar</t>
  </si>
  <si>
    <t xml:space="preserve">161| Road 13| Jubilee Hills| Hyderabad</t>
  </si>
  <si>
    <t xml:space="preserve">Road 46| Inside Durgam Cheruvu| Jubilee Hills| Hyderabad</t>
  </si>
  <si>
    <t xml:space="preserve">Prost Brew Pub</t>
  </si>
  <si>
    <t xml:space="preserve">882/A Road No 45| Jubilee Hills| Hyderabad</t>
  </si>
  <si>
    <t xml:space="preserve">Italian, Continental, Chinese</t>
  </si>
  <si>
    <t xml:space="preserve">United Kitchens of India</t>
  </si>
  <si>
    <t xml:space="preserve">Road 45| Jubilee Hills| Hyderabad</t>
  </si>
  <si>
    <t xml:space="preserve">North Indian, Andhra, Chettinad, Bengali, Mughlai, Chinese</t>
  </si>
  <si>
    <t xml:space="preserve">Heart Cup Coffee</t>
  </si>
  <si>
    <t xml:space="preserve">B 7 &amp; 8| Jubilee Garden| Behind TCS Building| E Park| Kondapur| Hyderabad</t>
  </si>
  <si>
    <t xml:space="preserve">Kondapur</t>
  </si>
  <si>
    <t xml:space="preserve">Kondapur| Hyderabad</t>
  </si>
  <si>
    <t xml:space="preserve">Cafe, Continental, North Indian, Chinese</t>
  </si>
  <si>
    <t xml:space="preserve">Churrolto</t>
  </si>
  <si>
    <t xml:space="preserve">Ground Floor| Shop 3| Opposite IndusInd Bank| Madhapur Main Road| Madhapur| Hyderabad</t>
  </si>
  <si>
    <t xml:space="preserve">Madhapur</t>
  </si>
  <si>
    <t xml:space="preserve">Madhapur| Hyderabad</t>
  </si>
  <si>
    <t xml:space="preserve">Desserts, Cafe, Mexican</t>
  </si>
  <si>
    <t xml:space="preserve">The Grand Trunk Road</t>
  </si>
  <si>
    <t xml:space="preserve">16| Image Garden Road| Madhapur| Hyderabad</t>
  </si>
  <si>
    <t xml:space="preserve">Sahib?? Barbeque by Ohri??</t>
  </si>
  <si>
    <t xml:space="preserve">First Floor| Shilparamam Complex| Opposite Cyber Tower| Hitech City| Hyderabad</t>
  </si>
  <si>
    <t xml:space="preserve">Ohri' Hitech City</t>
  </si>
  <si>
    <t xml:space="preserve">Ohri' Hitech City| Hyderabad</t>
  </si>
  <si>
    <t xml:space="preserve">Hyderabadi, Awadhi</t>
  </si>
  <si>
    <t xml:space="preserve">KYRO</t>
  </si>
  <si>
    <t xml:space="preserve">Indore</t>
  </si>
  <si>
    <t xml:space="preserve">Fortune Aura Rooftop| 1|  Gurmeet Nagar| Bhawar Kuan Main Road| Bhawar Kuan| Indore</t>
  </si>
  <si>
    <t xml:space="preserve">Bhawar Kuan</t>
  </si>
  <si>
    <t xml:space="preserve">Bhawar Kuan| Indore</t>
  </si>
  <si>
    <t xml:space="preserve">North Indian, Chinese, Continental, Mediterranean, Asian</t>
  </si>
  <si>
    <t xml:space="preserve">JAL - A Jungle Restaurant</t>
  </si>
  <si>
    <t xml:space="preserve">Behind Pushp Kunj Hospital| Khandwa Road| Bhawar Kuan| Indore</t>
  </si>
  <si>
    <t xml:space="preserve">Oye24</t>
  </si>
  <si>
    <t xml:space="preserve">HIG-LIG| Indore</t>
  </si>
  <si>
    <t xml:space="preserve">HIG-LIG</t>
  </si>
  <si>
    <t xml:space="preserve">Hobnob Gourmet Caf?bar</t>
  </si>
  <si>
    <t xml:space="preserve">Infiniti Hotel| 1C/CA| Scheme 94| Vijay Nagar| Indore</t>
  </si>
  <si>
    <t xml:space="preserve">Infiniti Hotel| Vijay Nagar</t>
  </si>
  <si>
    <t xml:space="preserve">Infiniti Hotel| Vijay Nagar| Indore</t>
  </si>
  <si>
    <t xml:space="preserve">Italian, Continental</t>
  </si>
  <si>
    <t xml:space="preserve">Mangosteen Cafe</t>
  </si>
  <si>
    <t xml:space="preserve">4/5| 5th Floor| Pushpratna Solitaire| New Palasia| Indore</t>
  </si>
  <si>
    <t xml:space="preserve">New Palasia</t>
  </si>
  <si>
    <t xml:space="preserve">New Palasia| Indore</t>
  </si>
  <si>
    <t xml:space="preserve">Cafe, Fast Food, Italian, Mexican</t>
  </si>
  <si>
    <t xml:space="preserve">Mama Loca</t>
  </si>
  <si>
    <t xml:space="preserve">G-1| Princess Centre| 6/3| New Palasia| Indore</t>
  </si>
  <si>
    <t xml:space="preserve">Greek, Lebanese</t>
  </si>
  <si>
    <t xml:space="preserve">Vidorra</t>
  </si>
  <si>
    <t xml:space="preserve">1001| Rooftop| Shekhar Central| Palasia Square| New Palasia| Indore</t>
  </si>
  <si>
    <t xml:space="preserve">Cafe Palette</t>
  </si>
  <si>
    <t xml:space="preserve">136| Saket| Old Palasia| Indore</t>
  </si>
  <si>
    <t xml:space="preserve">Old Palasia</t>
  </si>
  <si>
    <t xml:space="preserve">Old Palasia| Indore</t>
  </si>
  <si>
    <t xml:space="preserve">Cafe, Lebanese, Italian</t>
  </si>
  <si>
    <t xml:space="preserve">Nafees Restaurant</t>
  </si>
  <si>
    <t xml:space="preserve">30-B| Apollo Avenue| Old Palasia| Indore</t>
  </si>
  <si>
    <t xml:space="preserve">The Creative Kitchen - Radisson Blu Hotel</t>
  </si>
  <si>
    <t xml:space="preserve">Radisson Blu Hotel| 12| Scheme 94C| Ring Road| Vijay Nagar| Indore</t>
  </si>
  <si>
    <t xml:space="preserve">Radisson Blu Hotel| Vijay Nagar</t>
  </si>
  <si>
    <t xml:space="preserve">Radisson Blu Hotel| Vijay Nagar| Indore</t>
  </si>
  <si>
    <t xml:space="preserve">Square - Sayaji Hotel</t>
  </si>
  <si>
    <t xml:space="preserve">Sayaji Hotel| H-1| Scheme 54| Vijay Nagar| Indore</t>
  </si>
  <si>
    <t xml:space="preserve">Sayaji Hotel| Vijay Nagar</t>
  </si>
  <si>
    <t xml:space="preserve">Sayaji Hotel| Vijay Nagar| Indore</t>
  </si>
  <si>
    <t xml:space="preserve">Freito</t>
  </si>
  <si>
    <t xml:space="preserve">343-344| Rooftop| Scheme 54| Vijay Nagar| Indore</t>
  </si>
  <si>
    <t xml:space="preserve">Vijay Nagar</t>
  </si>
  <si>
    <t xml:space="preserve">Vijay Nagar| Indore</t>
  </si>
  <si>
    <t xml:space="preserve">Mexican, Italian</t>
  </si>
  <si>
    <t xml:space="preserve">Cafe Terazza</t>
  </si>
  <si>
    <t xml:space="preserve">10th Floor| Airen Heights| Opposite C 21 Mall| Vijay Nagar| Indore</t>
  </si>
  <si>
    <t xml:space="preserve">Cafe, Italian, Mexican, Chinese</t>
  </si>
  <si>
    <t xml:space="preserve">Cafe Yolo</t>
  </si>
  <si>
    <t xml:space="preserve">65| Scheme 78-II| Opposite Prestige College| Vijay Nagar| Indore</t>
  </si>
  <si>
    <t xml:space="preserve">Just My Bakes</t>
  </si>
  <si>
    <t xml:space="preserve">5-B/F| Scheme 74C| Vijay Nagar| Indore</t>
  </si>
  <si>
    <t xml:space="preserve">Second Floor| Malhar Mega Mall| AB Road| Scheme 54| Vijay Nagar| Indore</t>
  </si>
  <si>
    <t xml:space="preserve">Cakesmith's Alley</t>
  </si>
  <si>
    <t xml:space="preserve">Shop 8| Scheme 78| Near Prestige College UG Campus| Vijay Nagar| Indore</t>
  </si>
  <si>
    <t xml:space="preserve">Bakery, Cafe, Fast Food</t>
  </si>
  <si>
    <t xml:space="preserve">Block B-3| Dhan Trident| Near Metro Tower| PU-4| Scheme 54| Vijay Nagar| Indore</t>
  </si>
  <si>
    <t xml:space="preserve">Waffle House</t>
  </si>
  <si>
    <t xml:space="preserve">Shop 301| Satyaraj Building| Opposite Malhar Mall| A.B Road| Vijay Nagar| Indore</t>
  </si>
  <si>
    <t xml:space="preserve">G-1 &amp; 2| Prakrati Corporate Building| Race Course Area| YN Road| Indore</t>
  </si>
  <si>
    <t xml:space="preserve">YN Road</t>
  </si>
  <si>
    <t xml:space="preserve">YN Road| Indore</t>
  </si>
  <si>
    <t xml:space="preserve">Cafe, Continental, Italian, Street Food</t>
  </si>
  <si>
    <t xml:space="preserve">Tapri Central</t>
  </si>
  <si>
    <t xml:space="preserve">Jaipur</t>
  </si>
  <si>
    <t xml:space="preserve">B4 E| 3rd Floor| Surana Jewellers| Opposite Central Park| C Scheme| Jaipur</t>
  </si>
  <si>
    <t xml:space="preserve">C Scheme</t>
  </si>
  <si>
    <t xml:space="preserve">C Scheme| Jaipur</t>
  </si>
  <si>
    <t xml:space="preserve">Blackout</t>
  </si>
  <si>
    <t xml:space="preserve">Hotel Golden Oak| 9th Floor| Ahinsa Circle| Landmark Building| C Scheme| Jaipur</t>
  </si>
  <si>
    <t xml:space="preserve">North Indian, European, Continental, Finger Food</t>
  </si>
  <si>
    <t xml:space="preserve">Mamu's Infusion</t>
  </si>
  <si>
    <t xml:space="preserve">101| D-46-B|First Floor| Mangalam Ambition Tower| Subhash Marg| Agresen Circle| C Scheme| Jaipur</t>
  </si>
  <si>
    <t xml:space="preserve">Italian, Chinese, Mexican, Thai, North Indian</t>
  </si>
  <si>
    <t xml:space="preserve">Nibs Cafe</t>
  </si>
  <si>
    <t xml:space="preserve">B-16 Durgadas Colony| Next to MGF Mall| Bhawani Singh Road| C Scheme| Jaipur</t>
  </si>
  <si>
    <t xml:space="preserve">Cafe, Italian, Continental</t>
  </si>
  <si>
    <t xml:space="preserve">On The House</t>
  </si>
  <si>
    <t xml:space="preserve">E 145| Ramesh Marg| Behind Talwalkars| C Scheme| Jaipur</t>
  </si>
  <si>
    <t xml:space="preserve">Italian, Continental, Mexican, Cafe, Bakery</t>
  </si>
  <si>
    <t xml:space="preserve">WTF</t>
  </si>
  <si>
    <t xml:space="preserve">301| Man Upasna Mall| Chomu House| C Scheme| Jaipur</t>
  </si>
  <si>
    <t xml:space="preserve">Continental, Italian, North Indian, Lebanese, Thai</t>
  </si>
  <si>
    <t xml:space="preserve">Chokhi Dhani</t>
  </si>
  <si>
    <t xml:space="preserve">Chokhi Dhani Village Resort| 12 Mile| Tonk Road| Jaipur</t>
  </si>
  <si>
    <t xml:space="preserve">Chokhi Dhani Village Resort| Tonk Road</t>
  </si>
  <si>
    <t xml:space="preserve">Chokhi Dhani Village Resort| Tonk Road| Jaipur</t>
  </si>
  <si>
    <t xml:space="preserve">Meraaki Kitchen</t>
  </si>
  <si>
    <t xml:space="preserve">27| Madrampura| Civil Lines Metro Station| Opposite To Pillar 88| Civil Lines| Jaipur</t>
  </si>
  <si>
    <t xml:space="preserve">Civil Lines| Jaipur</t>
  </si>
  <si>
    <t xml:space="preserve">Modern Indian, Asian</t>
  </si>
  <si>
    <t xml:space="preserve">Taruveda Bistro</t>
  </si>
  <si>
    <t xml:space="preserve">1st Floor| Sunraj Villa| 2 Mysore House| Jacob Road| Civil Lines| Jaipur</t>
  </si>
  <si>
    <t xml:space="preserve">Cafe, Italian, Japanese, Continental</t>
  </si>
  <si>
    <t xml:space="preserve">The Forresta Kitchen &amp; Bar</t>
  </si>
  <si>
    <t xml:space="preserve">Devraj Niwas| Near Moti Mahal Cinema| Khasa Kothi Crossing| Gopalbari| Jaipur</t>
  </si>
  <si>
    <t xml:space="preserve">Devraj Niwas| Bani Park</t>
  </si>
  <si>
    <t xml:space="preserve">Devraj Niwas| Bani Park| Jaipur</t>
  </si>
  <si>
    <t xml:space="preserve">Continental, Mexican, Beverages, Desserts, North Indian, Chinese, Rajasthani</t>
  </si>
  <si>
    <t xml:space="preserve">Monarch Restaurant - Holiday Inn Jaipur City Centre</t>
  </si>
  <si>
    <t xml:space="preserve">Holiday Inn Jaipur City Centre| Commercial Plot 1| Sardar Patel Road| Bais Godam| Jaipur</t>
  </si>
  <si>
    <t xml:space="preserve">Holiday Inn Jaipur City Centre| Bais Godam</t>
  </si>
  <si>
    <t xml:space="preserve">Holiday Inn Jaipur City Centre| Bais Godam| Jaipur</t>
  </si>
  <si>
    <t xml:space="preserve">North Indian, Chinese, Continental, Rajasthani</t>
  </si>
  <si>
    <t xml:space="preserve">Chao Chinese Bistro - Holiday Inn Jaipur City Centre</t>
  </si>
  <si>
    <t xml:space="preserve">Zolocrust - Hotel Clarks Amer</t>
  </si>
  <si>
    <t xml:space="preserve">Hotel Clarks Amer| Jawaharlal Nehru Marg| Near Malviya Nagar| Malviya Nagar| Jaipur</t>
  </si>
  <si>
    <t xml:space="preserve">Hotel Clarks Amer| Malviya Nagar</t>
  </si>
  <si>
    <t xml:space="preserve">Hotel Clarks Amer| Malviya Nagar| Jaipur</t>
  </si>
  <si>
    <t xml:space="preserve">Italian, Bakery, Continental</t>
  </si>
  <si>
    <t xml:space="preserve">Mutual's</t>
  </si>
  <si>
    <t xml:space="preserve">1| Awadhpuri| Near Kailash Mall| Lal Kothi| Jaipur Lal Kothi</t>
  </si>
  <si>
    <t xml:space="preserve">Lal Kothi</t>
  </si>
  <si>
    <t xml:space="preserve">Lal Kothi| Jaipur</t>
  </si>
  <si>
    <t xml:space="preserve">Cafe, Mexican, Italian, North Indian, Fast Food</t>
  </si>
  <si>
    <t xml:space="preserve">O2- The Plant Cafe</t>
  </si>
  <si>
    <t xml:space="preserve">C 29| 4th Floor| Pankaj Singhvi Marg| Lal Kothi| Jaipur</t>
  </si>
  <si>
    <t xml:space="preserve">Cafe LazyMojo</t>
  </si>
  <si>
    <t xml:space="preserve">H 1| Lal Bahadur Nagar| S.L Marg| Malviya Nagar| Jaipur</t>
  </si>
  <si>
    <t xml:space="preserve">Malviya Nagar</t>
  </si>
  <si>
    <t xml:space="preserve">Malviya Nagar| Jaipur</t>
  </si>
  <si>
    <t xml:space="preserve">Cafe, Mexican, Italian, Continental</t>
  </si>
  <si>
    <t xml:space="preserve">Replay</t>
  </si>
  <si>
    <t xml:space="preserve">SB 57| 5th Floor| Ridhi Tower| Opposite SMS Stadium| Tonk Road| Jaipur</t>
  </si>
  <si>
    <t xml:space="preserve">Tonk Road</t>
  </si>
  <si>
    <t xml:space="preserve">Tonk Road| Jaipur</t>
  </si>
  <si>
    <t xml:space="preserve">North Indian, Continental, Chinese, Italian, Mexican</t>
  </si>
  <si>
    <t xml:space="preserve">Sky Beach</t>
  </si>
  <si>
    <t xml:space="preserve">328-329| Above Watch Factory| Queens Road| Vaishali Nagar| Jaipur</t>
  </si>
  <si>
    <t xml:space="preserve">Vaishali Nagar</t>
  </si>
  <si>
    <t xml:space="preserve">Vaishali Nagar| Jaipur</t>
  </si>
  <si>
    <t xml:space="preserve">North Indian, Continental, Chinese, Mexican, Italian, Desserts</t>
  </si>
  <si>
    <t xml:space="preserve">Decked Up By Garden Cafe</t>
  </si>
  <si>
    <t xml:space="preserve">320| Queens Road| Opposite Jharkhand Mahadev Temple| Vaishali Nagar| Jaipur</t>
  </si>
  <si>
    <t xml:space="preserve">Cafe, Fast Food, North Indian</t>
  </si>
  <si>
    <t xml:space="preserve">Calzone- Dine &amp; Rooftop Lounge</t>
  </si>
  <si>
    <t xml:space="preserve">Natani Tower| R-6-B| 3rd Floor| Sector 1| Vidhyadhar Nagar| Jaipur</t>
  </si>
  <si>
    <t xml:space="preserve">Vidhyadhar Nagar</t>
  </si>
  <si>
    <t xml:space="preserve">Vidhyadhar Nagar| Jaipur</t>
  </si>
  <si>
    <t xml:space="preserve">Continental, Mexican, North Indian, Chinese</t>
  </si>
  <si>
    <t xml:space="preserve">Hucka</t>
  </si>
  <si>
    <t xml:space="preserve">Kanpur</t>
  </si>
  <si>
    <t xml:space="preserve">3rd Floor| SGM Plaza| Arya Nagar| Kanpur</t>
  </si>
  <si>
    <t xml:space="preserve">Arya Nagar</t>
  </si>
  <si>
    <t xml:space="preserve">Arya Nagar| Kanpur</t>
  </si>
  <si>
    <t xml:space="preserve">The Zaffran</t>
  </si>
  <si>
    <t xml:space="preserve">Ratan Zone| Coca-Cola Crossing| Ashok Nagar| Kanpur</t>
  </si>
  <si>
    <t xml:space="preserve">Ashok Nagar| Kanpur</t>
  </si>
  <si>
    <t xml:space="preserve">Gyan Vaishnav</t>
  </si>
  <si>
    <t xml:space="preserve">Gumti 5|Kaushal Puri| Ashok Nagar| Kanpur</t>
  </si>
  <si>
    <t xml:space="preserve">Liquid</t>
  </si>
  <si>
    <t xml:space="preserve">The Terrace| Ratan Zone| Coca-Cola Crossing| Ashok Nagar| Kanpur</t>
  </si>
  <si>
    <t xml:space="preserve">Finger Food, North Indian, Continental, Italian, Mediterranean</t>
  </si>
  <si>
    <t xml:space="preserve">Royal Dine - Hotel Royal Cliff</t>
  </si>
  <si>
    <t xml:space="preserve">Hotel Royal Cliff| 113 / 72| Near Motijheel Garden| Swaroop Nagar| Kanpur</t>
  </si>
  <si>
    <t xml:space="preserve">Hotel Royal Cliff</t>
  </si>
  <si>
    <t xml:space="preserve">Hotel Royal Cliff| Kanpur</t>
  </si>
  <si>
    <t xml:space="preserve">Urban Crave Express</t>
  </si>
  <si>
    <t xml:space="preserve">Shop No-8| New Shopping Complex| IIT Kanpur| Kanpur</t>
  </si>
  <si>
    <t xml:space="preserve">IIT Kanpur</t>
  </si>
  <si>
    <t xml:space="preserve">IIT Kanpur| Kanpur</t>
  </si>
  <si>
    <t xml:space="preserve">Atmosphere Grill Cafe Sheesha</t>
  </si>
  <si>
    <t xml:space="preserve">8th Floor| J.S. Tower| 16/106 - Mall Road| Kanpur| Mall Road| Kanpur</t>
  </si>
  <si>
    <t xml:space="preserve">Mall Road</t>
  </si>
  <si>
    <t xml:space="preserve">Mall Road| Kanpur</t>
  </si>
  <si>
    <t xml:space="preserve">Indian, Chinese, Continental</t>
  </si>
  <si>
    <t xml:space="preserve">Mr Brown</t>
  </si>
  <si>
    <t xml:space="preserve">16/12| Phoolbagh| Mall Road| Kanpur</t>
  </si>
  <si>
    <t xml:space="preserve">Third Floor| Plot 1 &amp; 1A| Z Square Mall| Mall Road| Kanpur</t>
  </si>
  <si>
    <t xml:space="preserve">Little Chef</t>
  </si>
  <si>
    <t xml:space="preserve">15/198- A| Near Civil Court| Civil Lines| Near| Mall Road| Kanpur</t>
  </si>
  <si>
    <t xml:space="preserve">UrbanCrave</t>
  </si>
  <si>
    <t xml:space="preserve">14/125| The Mall| Mall Road| Colonelganj| Parade| Kanpur</t>
  </si>
  <si>
    <t xml:space="preserve">Parade</t>
  </si>
  <si>
    <t xml:space="preserve">Parade| Kanpur</t>
  </si>
  <si>
    <t xml:space="preserve">Cafe, Continental, Desserts, Ice Cream, Italian, Beverages</t>
  </si>
  <si>
    <t xml:space="preserve">Chin Mi</t>
  </si>
  <si>
    <t xml:space="preserve">Rave 3| Plot 11| Block 6 Parwati Bagla Road| Tilak Nagar| Kanpur</t>
  </si>
  <si>
    <t xml:space="preserve">Rave 3| Tilak Nagar</t>
  </si>
  <si>
    <t xml:space="preserve">Rave 3| Tilak Nagar| Kanpur</t>
  </si>
  <si>
    <t xml:space="preserve">Tadka</t>
  </si>
  <si>
    <t xml:space="preserve">117/K/13| Rave Moti| Gutaiya| Kanpur</t>
  </si>
  <si>
    <t xml:space="preserve">Rave Moti| Kakadeo</t>
  </si>
  <si>
    <t xml:space="preserve">Rave Moti| Kakadeo| Kanpur</t>
  </si>
  <si>
    <t xml:space="preserve">Dhuaan</t>
  </si>
  <si>
    <t xml:space="preserve">Plot 58| Status Club| Cantonment Area| Tagore Road| Kanpur</t>
  </si>
  <si>
    <t xml:space="preserve">Status Club| Kanpur Cantonment</t>
  </si>
  <si>
    <t xml:space="preserve">Status Club| Kanpur Cantonment| Kanpur</t>
  </si>
  <si>
    <t xml:space="preserve">North Indian, Mexican, Italian</t>
  </si>
  <si>
    <t xml:space="preserve">Upper Crust</t>
  </si>
  <si>
    <t xml:space="preserve">112/368-F| Swaroop Nagar| Kanpur</t>
  </si>
  <si>
    <t xml:space="preserve">Swaroop Nagar</t>
  </si>
  <si>
    <t xml:space="preserve">Swaroop Nagar| Kanpur</t>
  </si>
  <si>
    <t xml:space="preserve">Anaicha's Food Joint</t>
  </si>
  <si>
    <t xml:space="preserve">113/187| Swaroop Nagar| Kanpur</t>
  </si>
  <si>
    <t xml:space="preserve">Chinese, North Indian, Continental</t>
  </si>
  <si>
    <t xml:space="preserve">Aromas</t>
  </si>
  <si>
    <t xml:space="preserve">7/135| Opposite Indian Overses Bank| Swaroop Nagar| Kanpur</t>
  </si>
  <si>
    <t xml:space="preserve">Waterside - The Landmark Hotel</t>
  </si>
  <si>
    <t xml:space="preserve">The Landmark Hotel| Landmark Towers| 10| Near Naveen Market| Mall Road| Kanpur</t>
  </si>
  <si>
    <t xml:space="preserve">The Landmark Hotel| Mall Road</t>
  </si>
  <si>
    <t xml:space="preserve">The Landmark Hotel| Mall Road| Kanpur</t>
  </si>
  <si>
    <t xml:space="preserve">Verandah</t>
  </si>
  <si>
    <t xml:space="preserve">Third Floor| 7/17| Parvati Bagla Road| Tilak Nagar| Kanpur</t>
  </si>
  <si>
    <t xml:space="preserve">Tilak Nagar</t>
  </si>
  <si>
    <t xml:space="preserve">Tilak Nagar| Kanpur</t>
  </si>
  <si>
    <t xml:space="preserve">Chinese, Italian, Fast Food</t>
  </si>
  <si>
    <t xml:space="preserve">16/113| 3rd Floor| Z Square Mall| MG Marg| Mall Road| Kanpur</t>
  </si>
  <si>
    <t xml:space="preserve">Z Square Mall| Mall Road</t>
  </si>
  <si>
    <t xml:space="preserve">Z Square Mall| Mall Road| Kanpur</t>
  </si>
  <si>
    <t xml:space="preserve">North Indian, Mughlai, Lebanese, Arabian, Mediterranean</t>
  </si>
  <si>
    <t xml:space="preserve">Nawras Seafood Restaurant</t>
  </si>
  <si>
    <t xml:space="preserve">Kochi</t>
  </si>
  <si>
    <t xml:space="preserve">Near Pullepadi Bus stop| Chittoor Road| Kochi</t>
  </si>
  <si>
    <t xml:space="preserve">Chittoor Road</t>
  </si>
  <si>
    <t xml:space="preserve">Chittoor Road| Kochi</t>
  </si>
  <si>
    <t xml:space="preserve">Ifthar</t>
  </si>
  <si>
    <t xml:space="preserve">KK Building| Opposite Pittappillil| Edappally| Kochi</t>
  </si>
  <si>
    <t xml:space="preserve">Edappally</t>
  </si>
  <si>
    <t xml:space="preserve">Edappally| Kochi</t>
  </si>
  <si>
    <t xml:space="preserve">Kerala</t>
  </si>
  <si>
    <t xml:space="preserve">Dhe Puttu</t>
  </si>
  <si>
    <t xml:space="preserve">NH 47| Edapally Bypass| Edappally| Kochi</t>
  </si>
  <si>
    <t xml:space="preserve">Kashi Art Cafe</t>
  </si>
  <si>
    <t xml:space="preserve">Burgher Street| Fort Kochi| Kochi</t>
  </si>
  <si>
    <t xml:space="preserve">Fort Kochi</t>
  </si>
  <si>
    <t xml:space="preserve">Fort Kochi| Kochi</t>
  </si>
  <si>
    <t xml:space="preserve">European, Cafe</t>
  </si>
  <si>
    <t xml:space="preserve">Grand Hotel Restaurant</t>
  </si>
  <si>
    <t xml:space="preserve">Grand Hotel| MG Road| Kochi</t>
  </si>
  <si>
    <t xml:space="preserve">Grand Hotel| MG Road</t>
  </si>
  <si>
    <t xml:space="preserve">North Indian, Kerala, Chinese, Continental</t>
  </si>
  <si>
    <t xml:space="preserve">6th Floor| Imperial Trade Centre| Mahatma Gandhi Road| Kacheripady| Kochi</t>
  </si>
  <si>
    <t xml:space="preserve">Kacheripady</t>
  </si>
  <si>
    <t xml:space="preserve">Kacheripady| Kochi</t>
  </si>
  <si>
    <t xml:space="preserve">European, North Indian, Mediterranean, American</t>
  </si>
  <si>
    <t xml:space="preserve">Chiyang</t>
  </si>
  <si>
    <t xml:space="preserve">Mariyambika Building| Madhava Pharmacy Junction| Kacheripady| Kochi</t>
  </si>
  <si>
    <t xml:space="preserve">Chinese, Continental</t>
  </si>
  <si>
    <t xml:space="preserve">Slice of Spice</t>
  </si>
  <si>
    <t xml:space="preserve">Market Road| Opposite Saritha Savitha Theatre| Kacheripady| Kochi</t>
  </si>
  <si>
    <t xml:space="preserve">Fast Food, Biryani</t>
  </si>
  <si>
    <t xml:space="preserve">Mustake Multicuisine Restaurant</t>
  </si>
  <si>
    <t xml:space="preserve">Near SEZ| Noel Focuz| Seaport-Airport Road| Kakkanad| Kochi</t>
  </si>
  <si>
    <t xml:space="preserve">Kakkanad</t>
  </si>
  <si>
    <t xml:space="preserve">Kakkanad| Kochi</t>
  </si>
  <si>
    <t xml:space="preserve">Chinese, Thai, North Indian, South Indian</t>
  </si>
  <si>
    <t xml:space="preserve">Palaaram</t>
  </si>
  <si>
    <t xml:space="preserve">Vallathol Junction| Thrikkakara| Kakkanad| Kochi</t>
  </si>
  <si>
    <t xml:space="preserve">Kerala, Fast Food</t>
  </si>
  <si>
    <t xml:space="preserve">Tonico Cafe</t>
  </si>
  <si>
    <t xml:space="preserve">Opposite CSEZ| Seaport Airport Road| Kakkanad| Kochi</t>
  </si>
  <si>
    <t xml:space="preserve">Cafe 17</t>
  </si>
  <si>
    <t xml:space="preserve">Ground Floor| Unisquare Building| Opposite Sreedhareeyam Eye Hospital| Kathrikadavu| Kaloor| Kochi</t>
  </si>
  <si>
    <t xml:space="preserve">Kaloor</t>
  </si>
  <si>
    <t xml:space="preserve">Kaloor| Kochi</t>
  </si>
  <si>
    <t xml:space="preserve">Cafe, Continental, Italian</t>
  </si>
  <si>
    <t xml:space="preserve">ChaiCofi</t>
  </si>
  <si>
    <t xml:space="preserve">Arammal Tower| Near Express Garden| KK Road| Kaloor| Kochi</t>
  </si>
  <si>
    <t xml:space="preserve">Bloomsbury's Boutique Cafe and Artisan Bakery</t>
  </si>
  <si>
    <t xml:space="preserve">S 74| Level 2| LuLu Mall| NH-17| Entrance Road| Edapally Junction| Edappally| Kochi</t>
  </si>
  <si>
    <t xml:space="preserve">LuLu Mall| Edappally</t>
  </si>
  <si>
    <t xml:space="preserve">LuLu Mall| Edappally| Kochi</t>
  </si>
  <si>
    <t xml:space="preserve">Paragon</t>
  </si>
  <si>
    <t xml:space="preserve">F 82-83| Level 1| LuLu Mall| NH-17| Entrance Road| Edapally Junction| Edappally| Kochi</t>
  </si>
  <si>
    <t xml:space="preserve">Kerala, South Indian, Continental, North Indian, Seafood, Chinese</t>
  </si>
  <si>
    <t xml:space="preserve">Aangan - Downtown Multicuisine Restaurant</t>
  </si>
  <si>
    <t xml:space="preserve">32/1180C| Civil Lane Road| Palarivattom| Kochi</t>
  </si>
  <si>
    <t xml:space="preserve">Palarivattom</t>
  </si>
  <si>
    <t xml:space="preserve">Palarivattom| Kochi</t>
  </si>
  <si>
    <t xml:space="preserve">Chinese, Seafood, North Indian, Biryani</t>
  </si>
  <si>
    <t xml:space="preserve">Ali Baba &amp; 41 Dishes</t>
  </si>
  <si>
    <t xml:space="preserve">Main Avenue| Opposite South Indian Bank| Panampilly Nagar| Kochi</t>
  </si>
  <si>
    <t xml:space="preserve">Panampilly Nagar</t>
  </si>
  <si>
    <t xml:space="preserve">Panampilly Nagar| Kochi</t>
  </si>
  <si>
    <t xml:space="preserve">Kerala, South Indian, Chinese, Biryani</t>
  </si>
  <si>
    <t xml:space="preserve">Cocoa Tree</t>
  </si>
  <si>
    <t xml:space="preserve">1st Floor| Above ICICI Bank| Next to Avenue Centre| Panampilly Nagar| Kochi</t>
  </si>
  <si>
    <t xml:space="preserve">Italian, Seafood, Mediterranean, Desserts, Cafe</t>
  </si>
  <si>
    <t xml:space="preserve">French Toast</t>
  </si>
  <si>
    <t xml:space="preserve">8th Cross Street B| Ambikapuram Road| Panampilly Nagar| Panampilly Nagar| Kochi</t>
  </si>
  <si>
    <t xml:space="preserve">Continental, Cafe, Desserts, Bakery</t>
  </si>
  <si>
    <t xml:space="preserve">Thakkaaram</t>
  </si>
  <si>
    <t xml:space="preserve">Opposite Gold Souk Grande Mall| Vyttila| Kochi</t>
  </si>
  <si>
    <t xml:space="preserve">Vyttila</t>
  </si>
  <si>
    <t xml:space="preserve">Vyttila| Kochi</t>
  </si>
  <si>
    <t xml:space="preserve">Kerala, South Indian</t>
  </si>
  <si>
    <t xml:space="preserve">Asia Kitchen by Mainland China</t>
  </si>
  <si>
    <t xml:space="preserve">Kolkata</t>
  </si>
  <si>
    <t xml:space="preserve">4th Floor| Acropolis Mall| 1858/1| Rajdanga Main Road| Kasba| Kolkata</t>
  </si>
  <si>
    <t xml:space="preserve">Acropolis Mall| Kasba </t>
  </si>
  <si>
    <t xml:space="preserve">Acropolis Mall| Kasba | Kolkata</t>
  </si>
  <si>
    <t xml:space="preserve">Hoppipola</t>
  </si>
  <si>
    <t xml:space="preserve">Italian, Mexican, American, Mediterranean</t>
  </si>
  <si>
    <t xml:space="preserve">Spice Kraft</t>
  </si>
  <si>
    <t xml:space="preserve">54/1/2A| Hazra Road| Ballygunge Phari| Near Hazra Law College| Ballygunge| Kolkata</t>
  </si>
  <si>
    <t xml:space="preserve">Ballygunge</t>
  </si>
  <si>
    <t xml:space="preserve">Ballygunge| Kolkata</t>
  </si>
  <si>
    <t xml:space="preserve">Continental, Middle Eastern, Asian</t>
  </si>
  <si>
    <t xml:space="preserve">Nawwarah</t>
  </si>
  <si>
    <t xml:space="preserve">48A| Syed Amir Ali Avenue| Ballygunge| Kolkata</t>
  </si>
  <si>
    <t xml:space="preserve">Chinese, Cafe, North Indian, Desserts</t>
  </si>
  <si>
    <t xml:space="preserve">6 Ballygunge Place</t>
  </si>
  <si>
    <t xml:space="preserve">6| Ballygunge Place| Ballygunge| Kolkata</t>
  </si>
  <si>
    <t xml:space="preserve">Mumbai Local</t>
  </si>
  <si>
    <t xml:space="preserve">19| Ballygunge Park Road| Near Quest Mall| Ballygunge| Kolkata</t>
  </si>
  <si>
    <t xml:space="preserve">Gabbar's Bar &amp; Kitchen</t>
  </si>
  <si>
    <t xml:space="preserve">11/1| Ho Chi Minh Sarani| Camac Street Area| Kolkata</t>
  </si>
  <si>
    <t xml:space="preserve">Camac Street Area</t>
  </si>
  <si>
    <t xml:space="preserve">Camac Street Area| Kolkata</t>
  </si>
  <si>
    <t xml:space="preserve">North Indian, Chinese, Mexican, Italian</t>
  </si>
  <si>
    <t xml:space="preserve">Forum Mall| 10/3| Elgin Road| Elgin| Kolkata</t>
  </si>
  <si>
    <t xml:space="preserve">Elgin</t>
  </si>
  <si>
    <t xml:space="preserve">Elgin| Kolkata</t>
  </si>
  <si>
    <t xml:space="preserve">Tex-Mex, American</t>
  </si>
  <si>
    <t xml:space="preserve">Santa's Fantasea</t>
  </si>
  <si>
    <t xml:space="preserve">9| Ballygunge Terrace| Near Anjali Jewellers| Golpark| Kolkata</t>
  </si>
  <si>
    <t xml:space="preserve">Golpark</t>
  </si>
  <si>
    <t xml:space="preserve">Golpark| Kolkata</t>
  </si>
  <si>
    <t xml:space="preserve">Seafood, Chinese</t>
  </si>
  <si>
    <t xml:space="preserve">India Restaurant</t>
  </si>
  <si>
    <t xml:space="preserve">Ground Floor| 1st Floor| 2nd Floor| 34| Karl Marx Sarani| Kidderpore| Kolkata</t>
  </si>
  <si>
    <t xml:space="preserve">Kidderpore</t>
  </si>
  <si>
    <t xml:space="preserve">Kidderpore| Kolkata</t>
  </si>
  <si>
    <t xml:space="preserve">Biryani, North Indian, Chinese, Mughlai</t>
  </si>
  <si>
    <t xml:space="preserve">Flame &amp; Grill</t>
  </si>
  <si>
    <t xml:space="preserve">4th Floor| Mani Square Mall| 164/1| E.M. Bypass| Kankurgachi| Kolkata</t>
  </si>
  <si>
    <t xml:space="preserve">Mani Square Mall| Kankurgachi</t>
  </si>
  <si>
    <t xml:space="preserve">Mani Square Mall| Kankurgachi| Kolkata</t>
  </si>
  <si>
    <t xml:space="preserve">24| 1st Floor| Park Center Building| Park Street Area| Kolkata</t>
  </si>
  <si>
    <t xml:space="preserve">Park Street Area</t>
  </si>
  <si>
    <t xml:space="preserve">Park Street Area| Kolkata</t>
  </si>
  <si>
    <t xml:space="preserve">Mocambo</t>
  </si>
  <si>
    <t xml:space="preserve">25B Park Street| Park Street Area| Kolkata</t>
  </si>
  <si>
    <t xml:space="preserve">BarBQ</t>
  </si>
  <si>
    <t xml:space="preserve">43-47-55| Park Street Area| Kolkata</t>
  </si>
  <si>
    <t xml:space="preserve">Peter Cat</t>
  </si>
  <si>
    <t xml:space="preserve">18A| Park Street| Park Street Area| Kolkata</t>
  </si>
  <si>
    <t xml:space="preserve">The Irish House</t>
  </si>
  <si>
    <t xml:space="preserve">5th Floor| Quest Mall| 33| Syed Ali Amir Avenue| Ballygunge| Kolkata</t>
  </si>
  <si>
    <t xml:space="preserve">Quest Mall| Ballygunge</t>
  </si>
  <si>
    <t xml:space="preserve">Quest Mall| Ballygunge| Kolkata</t>
  </si>
  <si>
    <t xml:space="preserve">European, American</t>
  </si>
  <si>
    <t xml:space="preserve">K1| RDB Boulevard| Block EP &amp; GP| Sector 5| Salt Lake</t>
  </si>
  <si>
    <t xml:space="preserve">Sector 5| Salt Lake</t>
  </si>
  <si>
    <t xml:space="preserve">Sector 5| Salt Lake| Kolkata</t>
  </si>
  <si>
    <t xml:space="preserve">Ocean Grill</t>
  </si>
  <si>
    <t xml:space="preserve">1st Floor| Infinity Benchmark| Near RDB Cinemas| Block GP| Sector 5| Salt Lake</t>
  </si>
  <si>
    <t xml:space="preserve">Continental, Seafood, North Indian, Asian</t>
  </si>
  <si>
    <t xml:space="preserve">Sigree Global Grill</t>
  </si>
  <si>
    <t xml:space="preserve">1st Floor| Silver Spring Arcade| EM Bypass| Science City Area| Kolkata</t>
  </si>
  <si>
    <t xml:space="preserve">Silver Spring Arcade| Science City Area</t>
  </si>
  <si>
    <t xml:space="preserve">Silver Spring Arcade| Science City Area| Kolkata</t>
  </si>
  <si>
    <t xml:space="preserve">What's Up</t>
  </si>
  <si>
    <t xml:space="preserve">122A| Southern Avenue| Kolkata</t>
  </si>
  <si>
    <t xml:space="preserve">Southern Avenue</t>
  </si>
  <si>
    <t xml:space="preserve">Southern Avenue| Kolkata</t>
  </si>
  <si>
    <t xml:space="preserve">Cafe, Chinese, Continental</t>
  </si>
  <si>
    <t xml:space="preserve">Grandson of Tunday Kababi</t>
  </si>
  <si>
    <t xml:space="preserve">Lucknow</t>
  </si>
  <si>
    <t xml:space="preserve">Naaz Cinema Road| Aminabad| Lucknow</t>
  </si>
  <si>
    <t xml:space="preserve">Aminabad</t>
  </si>
  <si>
    <t xml:space="preserve">Aminabad| Lucknow</t>
  </si>
  <si>
    <t xml:space="preserve">Mughlai, Lucknowi</t>
  </si>
  <si>
    <t xml:space="preserve">1/99| Near Tata Motors| Viram Khand| Patrkarpuram| Gomti Nagar| Lucknow</t>
  </si>
  <si>
    <t xml:space="preserve">Gomti Nagar</t>
  </si>
  <si>
    <t xml:space="preserve">Gomti Nagar| Lucknow</t>
  </si>
  <si>
    <t xml:space="preserve">CP-1| 2nd Floor| Anand Plaza| Viram Khand-1| Near Patrakarpuram Crossing| Gomti Nagar| Lucknow</t>
  </si>
  <si>
    <t xml:space="preserve">Chemistry Caf?</t>
  </si>
  <si>
    <t xml:space="preserve">5/599| Vikas Khand| Near Dayal Paradise| Gomti Nagar| Lucknow</t>
  </si>
  <si>
    <t xml:space="preserve">Homeys Cafe</t>
  </si>
  <si>
    <t xml:space="preserve">2/163| Vivek khand-2| Gomti Nagar Station Road| Gomti Nagar| Lucknow</t>
  </si>
  <si>
    <t xml:space="preserve">Percussion</t>
  </si>
  <si>
    <t xml:space="preserve">2/139| Vijay Khand| Next to Gomti Nagar Police Station| Gomti Nagar| Lucknow</t>
  </si>
  <si>
    <t xml:space="preserve">The Urban Terrace</t>
  </si>
  <si>
    <t xml:space="preserve">Hotel Lineage| C 73| Viraj Khand| Opposite Sahara Hospital| Gomti Nagar| Lucknow</t>
  </si>
  <si>
    <t xml:space="preserve">Free Spirit</t>
  </si>
  <si>
    <t xml:space="preserve">Indira Gandhi Pratishthan-Kathauta Chauraha road| Near Shaheed Path Flyover| Vishesh Khand 2| Gomti Nagar| Lucknow</t>
  </si>
  <si>
    <t xml:space="preserve">Spice Caves</t>
  </si>
  <si>
    <t xml:space="preserve">Above Samsung TV Showroom| Patrakar Puram| Gomti Nagar| Lucknow</t>
  </si>
  <si>
    <t xml:space="preserve">The Chocolate Heaven</t>
  </si>
  <si>
    <t xml:space="preserve">3/553| Vivek Khand| Opposite Aryans| Gomti Nagar| Lucknow| Uttar Pradesh</t>
  </si>
  <si>
    <t xml:space="preserve">Cafe, Italian, Desserts</t>
  </si>
  <si>
    <t xml:space="preserve">The Pebbles Bistro</t>
  </si>
  <si>
    <t xml:space="preserve">1/208 A| Vineet Khand| Opposite Jaipuria School| Gomti Nagar| Lucknow</t>
  </si>
  <si>
    <t xml:space="preserve">European</t>
  </si>
  <si>
    <t xml:space="preserve">4th Floor| City Mall| Vipul Khand 4| Gomti Nagar| Lucknow</t>
  </si>
  <si>
    <t xml:space="preserve">Mediterranean, Italian, American</t>
  </si>
  <si>
    <t xml:space="preserve">Vintage Machine</t>
  </si>
  <si>
    <t xml:space="preserve">3/11 Patrakar Puram| Gomti Nagar| Lucknow</t>
  </si>
  <si>
    <t xml:space="preserve">Italian, American, Lebanese</t>
  </si>
  <si>
    <t xml:space="preserve">Bar Bar</t>
  </si>
  <si>
    <t xml:space="preserve">4| Sapru Marg| Hazratganj| Lucknow</t>
  </si>
  <si>
    <t xml:space="preserve">Hazratganj</t>
  </si>
  <si>
    <t xml:space="preserve">Hazratganj| Lucknow</t>
  </si>
  <si>
    <t xml:space="preserve">Cafe, Chinese, Thai, North Indian, Continental</t>
  </si>
  <si>
    <t xml:space="preserve">Dastarkhwan</t>
  </si>
  <si>
    <t xml:space="preserve">U. P. Press Club| China Bazaar Gate Road| Hazratganj| Lucknow</t>
  </si>
  <si>
    <t xml:space="preserve">The Cherry Tree Cafe</t>
  </si>
  <si>
    <t xml:space="preserve">11| Habibullah Estate| Hazratganj| Lucknow</t>
  </si>
  <si>
    <t xml:space="preserve">Royal Sky</t>
  </si>
  <si>
    <t xml:space="preserve">31/37| 1st Floor| Opposite Halwasiya Market| Maqbara Road| Lalbagh| Lucknow</t>
  </si>
  <si>
    <t xml:space="preserve">Lalbagh</t>
  </si>
  <si>
    <t xml:space="preserve">Lalbagh| Lucknow</t>
  </si>
  <si>
    <t xml:space="preserve">North Indian, Mughlai, Chinese, Continental</t>
  </si>
  <si>
    <t xml:space="preserve">L 14 - Renaissance Lucknow Hotel</t>
  </si>
  <si>
    <t xml:space="preserve">14th Floor| Renaissance Lucknow Hotel| Vipin Khand| Gomti Nagar| Lucknow</t>
  </si>
  <si>
    <t xml:space="preserve">Renaissance Lucknow Hotel</t>
  </si>
  <si>
    <t xml:space="preserve">Renaissance Lucknow Hotel| Lucknow</t>
  </si>
  <si>
    <t xml:space="preserve">North Indian, Continental, South Indian, Chinese, Thai, Asian</t>
  </si>
  <si>
    <t xml:space="preserve">3rd Floor| Riverside Mall| Vipin Khand| Gomti Nagar| Lucknow</t>
  </si>
  <si>
    <t xml:space="preserve">Riverside Mall| Gomti Nagar</t>
  </si>
  <si>
    <t xml:space="preserve">Riverside Mall| Gomti Nagar| Lucknow</t>
  </si>
  <si>
    <t xml:space="preserve">Colours by Royal Cafe - Royal Inn</t>
  </si>
  <si>
    <t xml:space="preserve">3rd Floor| 9/7 Royal Inn| Opposite Saharaganj Mall| Hazratganj| Lucknow</t>
  </si>
  <si>
    <t xml:space="preserve">Royal Inn| Hazratganj</t>
  </si>
  <si>
    <t xml:space="preserve">Royal Inn| Hazratganj| Lucknow</t>
  </si>
  <si>
    <t xml:space="preserve">Cappuccino Blast</t>
  </si>
  <si>
    <t xml:space="preserve">12| Mall Avenue| Near| Sadar Bazaar| Lucknow</t>
  </si>
  <si>
    <t xml:space="preserve">Sadar Bazaar</t>
  </si>
  <si>
    <t xml:space="preserve">Sadar Bazaar| Lucknow</t>
  </si>
  <si>
    <t xml:space="preserve">Basant Restaurant</t>
  </si>
  <si>
    <t xml:space="preserve">Ludhiana</t>
  </si>
  <si>
    <t xml:space="preserve">Urban Estate| Main Market| Phase 1| Dugri| Ludhiana</t>
  </si>
  <si>
    <t xml:space="preserve">A Hotel| Gurdev Nagar</t>
  </si>
  <si>
    <t xml:space="preserve">A Hotel| Gurdev Nagar| Ludhiana</t>
  </si>
  <si>
    <t xml:space="preserve">Hawai Adda</t>
  </si>
  <si>
    <t xml:space="preserve">Verka Park| Ferozpur Road| Aggar Nagar| Ludhiana</t>
  </si>
  <si>
    <t xml:space="preserve">Aggar Nagar</t>
  </si>
  <si>
    <t xml:space="preserve">Aggar Nagar| Ludhiana</t>
  </si>
  <si>
    <t xml:space="preserve">Indian Summer</t>
  </si>
  <si>
    <t xml:space="preserve">SCF 13/14| F Block| BRS Nagar| Ludhiana</t>
  </si>
  <si>
    <t xml:space="preserve">BRS Nagar</t>
  </si>
  <si>
    <t xml:space="preserve">BRS Nagar| Ludhiana</t>
  </si>
  <si>
    <t xml:space="preserve">Basant</t>
  </si>
  <si>
    <t xml:space="preserve">Fountain Chowk| Civil Lines| Ludhiana</t>
  </si>
  <si>
    <t xml:space="preserve">Civil Lines| Ludhiana</t>
  </si>
  <si>
    <t xml:space="preserve">Bistro 226</t>
  </si>
  <si>
    <t xml:space="preserve">226| Civil Street| Ghumar Mandi Chowk| Civil Lines| Ludhiana</t>
  </si>
  <si>
    <t xml:space="preserve">Italian, Continental, North Indian, Cafe</t>
  </si>
  <si>
    <t xml:space="preserve">27 &amp; 28 F| 1st Floor| Malhar Road| Gurdev Nagar| Ludhiana</t>
  </si>
  <si>
    <t xml:space="preserve">Gurdev Nagar</t>
  </si>
  <si>
    <t xml:space="preserve">Gurdev Nagar| Ludhiana</t>
  </si>
  <si>
    <t xml:space="preserve">Pirates Of Grill</t>
  </si>
  <si>
    <t xml:space="preserve">2nd Floor| Sandhu Tower 2| Near Ansal Mall| Gurdev Nagar| Ludhiana</t>
  </si>
  <si>
    <t xml:space="preserve">Bistro Flamme Bois</t>
  </si>
  <si>
    <t xml:space="preserve">16-17| Green Park Avenue| Gurdev Nagar| Ludhiana</t>
  </si>
  <si>
    <t xml:space="preserve">Italian, Continental, Mexican, Lebanese</t>
  </si>
  <si>
    <t xml:space="preserve">Kitchen At 95 - Hyatt Regency</t>
  </si>
  <si>
    <t xml:space="preserve">Hyatt Regency| Site 4| Ferozepur Road| Rajguru Nagar| Ludhiana</t>
  </si>
  <si>
    <t xml:space="preserve">Hyatt Regency| Rajguru Nagar</t>
  </si>
  <si>
    <t xml:space="preserve">Hyatt Regency| Rajguru Nagar| Ludhiana</t>
  </si>
  <si>
    <t xml:space="preserve">Mediterranean, Chinese, Continental</t>
  </si>
  <si>
    <t xml:space="preserve">SCF 21| Main Market| Sarabha Nagar| Ludhiana</t>
  </si>
  <si>
    <t xml:space="preserve">Main Market| Sarabha Nagar</t>
  </si>
  <si>
    <t xml:space="preserve">Main Market| Sarabha Nagar| Ludhiana</t>
  </si>
  <si>
    <t xml:space="preserve">SCO 35 &amp; 36| Main Market| Sarabha Nagar| Ludhiana</t>
  </si>
  <si>
    <t xml:space="preserve">Belfrance Luxury Chocolates</t>
  </si>
  <si>
    <t xml:space="preserve">SCF 32 C Main Market| Sarabha Nagar| Ludhiana</t>
  </si>
  <si>
    <t xml:space="preserve">Cafe, Continental, Italian, Bakery</t>
  </si>
  <si>
    <t xml:space="preserve">Hot Breads</t>
  </si>
  <si>
    <t xml:space="preserve">SCF 32| Main Market| Sarabha Nagar| Ludhiana</t>
  </si>
  <si>
    <t xml:space="preserve">Continental, Chinese, Italian, Bakery</t>
  </si>
  <si>
    <t xml:space="preserve">SCF 31 C| Main Market| Sarabha Nagar| Ludhiana</t>
  </si>
  <si>
    <t xml:space="preserve">Spice Cube</t>
  </si>
  <si>
    <t xml:space="preserve">Near Gate 1| Kartar Bhawan| Ferozepur Road| PAU| Ludhiana</t>
  </si>
  <si>
    <t xml:space="preserve">PAU</t>
  </si>
  <si>
    <t xml:space="preserve">PAU| Ludhiana</t>
  </si>
  <si>
    <t xml:space="preserve">2nd Floor| 2439/1 &amp; 2| Dhanraj Singh Complex| Main Ferozpur Road| Rajguru Nagar| Ludhiana</t>
  </si>
  <si>
    <t xml:space="preserve">Rajguru Nagar</t>
  </si>
  <si>
    <t xml:space="preserve">Rajguru Nagar| Ludhiana</t>
  </si>
  <si>
    <t xml:space="preserve">Nik Bakers</t>
  </si>
  <si>
    <t xml:space="preserve">SCF 43-44| Kipps Market| Sarabha Nagar| Ludhiana</t>
  </si>
  <si>
    <t xml:space="preserve">Sarabha Nagar</t>
  </si>
  <si>
    <t xml:space="preserve">Sarabha Nagar| Ludhiana</t>
  </si>
  <si>
    <t xml:space="preserve">Aman Chicken</t>
  </si>
  <si>
    <t xml:space="preserve">Jagjit Nagar| Near Railway Crossing| Near Shastri Nagar| Ludhiana</t>
  </si>
  <si>
    <t xml:space="preserve">Shastri Nagar</t>
  </si>
  <si>
    <t xml:space="preserve">Shastri Nagar| Ludhiana</t>
  </si>
  <si>
    <t xml:space="preserve">District 6</t>
  </si>
  <si>
    <t xml:space="preserve">4th Floor| Silver Arch Mall| Ferozpur Road| Gurdev Nagar| Ludhiana</t>
  </si>
  <si>
    <t xml:space="preserve">Silver Arc Mall| Gurdev Nagar</t>
  </si>
  <si>
    <t xml:space="preserve">Silver Arc Mall| Gurdev Nagar| Ludhiana</t>
  </si>
  <si>
    <t xml:space="preserve">European, Chinese</t>
  </si>
  <si>
    <t xml:space="preserve">The BrewMaster - The Mix Fine Dine</t>
  </si>
  <si>
    <t xml:space="preserve">3rd Floor| Westend Mall| Rajguru Nagar| Ludhiana</t>
  </si>
  <si>
    <t xml:space="preserve">Westend Mall| Rajguru Nagar</t>
  </si>
  <si>
    <t xml:space="preserve">Westend Mall| Rajguru Nagar| Ludhiana</t>
  </si>
  <si>
    <t xml:space="preserve">#45</t>
  </si>
  <si>
    <t xml:space="preserve">Mangalore</t>
  </si>
  <si>
    <t xml:space="preserve">Ground Floor| Trinity Commercial Complex| Near Central Railway Station| Attavara Road| Attavar| Mangalore</t>
  </si>
  <si>
    <t xml:space="preserve">Attavar</t>
  </si>
  <si>
    <t xml:space="preserve">Attavar| Mangalore</t>
  </si>
  <si>
    <t xml:space="preserve">Crave Desserts &amp; Bakes</t>
  </si>
  <si>
    <t xml:space="preserve">Deepa Paradise| Balmatta| Mangalore</t>
  </si>
  <si>
    <t xml:space="preserve">Balmatta</t>
  </si>
  <si>
    <t xml:space="preserve">Balmatta| Mangalore</t>
  </si>
  <si>
    <t xml:space="preserve">Diesel Cafe</t>
  </si>
  <si>
    <t xml:space="preserve">Ground Floor| Hotel Prestige| Near Collector's Gate| Balmatta| Mangalore</t>
  </si>
  <si>
    <t xml:space="preserve">Froth On Top</t>
  </si>
  <si>
    <t xml:space="preserve">Silk House| Balmatta Arya Samaj Road| Balmatta| Mangalore</t>
  </si>
  <si>
    <t xml:space="preserve">Chinese, Mangalorean</t>
  </si>
  <si>
    <t xml:space="preserve">Hao Ming</t>
  </si>
  <si>
    <t xml:space="preserve">Yenepoya Chambers| Opposite Hotel Prestige| Balmatta| Mangalore</t>
  </si>
  <si>
    <t xml:space="preserve">Kobe Sizzlers</t>
  </si>
  <si>
    <t xml:space="preserve">G-1| Parin Tower| Collectors Gate Circle| Balmatta Road| Balmatta| Mangalore</t>
  </si>
  <si>
    <t xml:space="preserve">Liquid Lounge</t>
  </si>
  <si>
    <t xml:space="preserve">KMC Mercara Trunk Road| Near Hotel Woodside| Balmatta| Mangalore</t>
  </si>
  <si>
    <t xml:space="preserve">Finger Food, Continental, North Indian</t>
  </si>
  <si>
    <t xml:space="preserve">Maharaja Restaurant</t>
  </si>
  <si>
    <t xml:space="preserve">1st Floor| Trade Centre| Near Jyothi Circle| Bunts Hostel Road| Balmatta| Mangalore</t>
  </si>
  <si>
    <t xml:space="preserve">Giri Manja's</t>
  </si>
  <si>
    <t xml:space="preserve">Near Kalikamba Temple| Gopalkrishna Temple Road| Bhavathi| Mangalore Bhavathi</t>
  </si>
  <si>
    <t xml:space="preserve">Bhavathi</t>
  </si>
  <si>
    <t xml:space="preserve">Bhavathi| Mangalore</t>
  </si>
  <si>
    <t xml:space="preserve">Kabab Studio</t>
  </si>
  <si>
    <t xml:space="preserve">Goldfinch Hotel| Bunts Hostel Road| Near Jyoti Circle| Balmatta| Mangalore</t>
  </si>
  <si>
    <t xml:space="preserve">Goldfinch Hotel| Balmatta</t>
  </si>
  <si>
    <t xml:space="preserve">Goldfinch Hotel| Balmatta| Mangalore</t>
  </si>
  <si>
    <t xml:space="preserve">Brio Cafe and Grill</t>
  </si>
  <si>
    <t xml:space="preserve">Sainik Bhavan| Next to St Aloysius College| Lighthouse Hill| Hampankatta| Mangalore</t>
  </si>
  <si>
    <t xml:space="preserve">Hampankatta</t>
  </si>
  <si>
    <t xml:space="preserve">Hampankatta| Mangalore</t>
  </si>
  <si>
    <t xml:space="preserve">Gajalee Sea Food</t>
  </si>
  <si>
    <t xml:space="preserve">Circuit House Compound| Opposite Kadri Police Station| Kadri| Mangalore</t>
  </si>
  <si>
    <t xml:space="preserve">Kadri</t>
  </si>
  <si>
    <t xml:space="preserve">Kadri| Mangalore</t>
  </si>
  <si>
    <t xml:space="preserve">Seafood, North Indian</t>
  </si>
  <si>
    <t xml:space="preserve">Smoke N Oven</t>
  </si>
  <si>
    <t xml:space="preserve">Opposite Vijaya Bank| Bejai Main Road| Bejai| Mangalore</t>
  </si>
  <si>
    <t xml:space="preserve">Village Restaurant</t>
  </si>
  <si>
    <t xml:space="preserve">Airport Road| Yeyyadi| Kadri| Mangalore</t>
  </si>
  <si>
    <t xml:space="preserve">Chinese, Continental, North Indian, Mughlai</t>
  </si>
  <si>
    <t xml:space="preserve">3rd Floor| MAK Mall| Kankanady| Mangalore</t>
  </si>
  <si>
    <t xml:space="preserve">Kankanady</t>
  </si>
  <si>
    <t xml:space="preserve">Kankanady| Mangalore</t>
  </si>
  <si>
    <t xml:space="preserve">Machali</t>
  </si>
  <si>
    <t xml:space="preserve">Behind Ocean Pearl| Sharada Vidhyalaya Road| Kodailbail| Mangalore</t>
  </si>
  <si>
    <t xml:space="preserve">Kodailbail</t>
  </si>
  <si>
    <t xml:space="preserve">Kodailbail| Mangalore</t>
  </si>
  <si>
    <t xml:space="preserve">Punjab Da Pind</t>
  </si>
  <si>
    <t xml:space="preserve">3rd Floor| Excel Mischief Mall| KS Rao Road| Mangalore| KS Rao Nagar| Mangalore</t>
  </si>
  <si>
    <t xml:space="preserve">KS Rao Nagar</t>
  </si>
  <si>
    <t xml:space="preserve">KS Rao Nagar| Mangalore</t>
  </si>
  <si>
    <t xml:space="preserve">North Indian, Mughlai, Chinese, Mangalorean</t>
  </si>
  <si>
    <t xml:space="preserve">Sizzler's Ranch</t>
  </si>
  <si>
    <t xml:space="preserve">Nehru Avenue Road| Behind City Corporation| Lalbagh| Mangalore</t>
  </si>
  <si>
    <t xml:space="preserve">Lalbagh| Mangalore</t>
  </si>
  <si>
    <t xml:space="preserve">Spindrift</t>
  </si>
  <si>
    <t xml:space="preserve">5th Floor| Bharath Mall| Lalbagh| Mangalore</t>
  </si>
  <si>
    <t xml:space="preserve">North Indian, Italian, Finger Food</t>
  </si>
  <si>
    <t xml:space="preserve">Hotel Ocean Pearl| KS Rao Road| Near PVS Circle| Kodailbail| Mangalore</t>
  </si>
  <si>
    <t xml:space="preserve">The Ocean Pearl| Kodailbail</t>
  </si>
  <si>
    <t xml:space="preserve">The Ocean Pearl| Kodailbail| Mangalore</t>
  </si>
  <si>
    <t xml:space="preserve">The Shooters Cafe</t>
  </si>
  <si>
    <t xml:space="preserve">Mohali</t>
  </si>
  <si>
    <t xml:space="preserve">SCO 654|Himalaya Marg Road| Sector 70| Mohali| Chandigarh</t>
  </si>
  <si>
    <t xml:space="preserve">Sector 70</t>
  </si>
  <si>
    <t xml:space="preserve">Sector 70| Mohali</t>
  </si>
  <si>
    <t xml:space="preserve">Joey's Pizza</t>
  </si>
  <si>
    <t xml:space="preserve">Mumbai</t>
  </si>
  <si>
    <t xml:space="preserve">6 &amp; 7| Upvan Building| Near Indian Oil Colony| DN Nagar| Azad Nagar| Mumbai</t>
  </si>
  <si>
    <t xml:space="preserve">Azad Nagar</t>
  </si>
  <si>
    <t xml:space="preserve">Azad Nagar| Mumbai</t>
  </si>
  <si>
    <t xml:space="preserve">Cafe Hydro</t>
  </si>
  <si>
    <t xml:space="preserve">Esspee Tower| Rajendra Nagar| Dattapada Road| Borivali East| Mumbai</t>
  </si>
  <si>
    <t xml:space="preserve">Borivali East</t>
  </si>
  <si>
    <t xml:space="preserve">Borivali East| Mumbai</t>
  </si>
  <si>
    <t xml:space="preserve">The American Joint</t>
  </si>
  <si>
    <t xml:space="preserve">The Ahcl Homes Tower| Chikuwadi New Link Road| Borivali West| Mumbai</t>
  </si>
  <si>
    <t xml:space="preserve">Borivali West</t>
  </si>
  <si>
    <t xml:space="preserve">Borivali West| Mumbai</t>
  </si>
  <si>
    <t xml:space="preserve">Healthy Food, American, Burger, Salad</t>
  </si>
  <si>
    <t xml:space="preserve">The Fusion Kitchen</t>
  </si>
  <si>
    <t xml:space="preserve">Shop 1| Opposite Veda Building| Near Bhavdevi Garage| Holy Cross Road| IC colony| Borivali West| Mumbai</t>
  </si>
  <si>
    <t xml:space="preserve">North Indian, Italian, Chinese, Mexican</t>
  </si>
  <si>
    <t xml:space="preserve">145 Kala Ghoda</t>
  </si>
  <si>
    <t xml:space="preserve">145| Kala Ghoda| Fort| Mumbai</t>
  </si>
  <si>
    <t xml:space="preserve">Fort</t>
  </si>
  <si>
    <t xml:space="preserve">Fort| Mumbai</t>
  </si>
  <si>
    <t xml:space="preserve">Fast Food, Beverages, Desserts</t>
  </si>
  <si>
    <t xml:space="preserve">Tea Villa Cafe</t>
  </si>
  <si>
    <t xml:space="preserve">31| Opposite Globus| Hill Road| Bandra West</t>
  </si>
  <si>
    <t xml:space="preserve">Hill Road| Bandra West</t>
  </si>
  <si>
    <t xml:space="preserve">Hill Road| Bandra West| Mumbai</t>
  </si>
  <si>
    <t xml:space="preserve">Cafe, Italian, Desserts, Fast Food, Chinese, Tea</t>
  </si>
  <si>
    <t xml:space="preserve">Grandmama's Cafe</t>
  </si>
  <si>
    <t xml:space="preserve">Hotel Royal Garden| Ground Floor| Juhu Tara Road| Juhu| Mumbai</t>
  </si>
  <si>
    <t xml:space="preserve">Juhu</t>
  </si>
  <si>
    <t xml:space="preserve">Juhu| Mumbai</t>
  </si>
  <si>
    <t xml:space="preserve">Mumbai Vibe</t>
  </si>
  <si>
    <t xml:space="preserve">Ganga Jamuna Block| 14th Road| Linking Road| Bandra West</t>
  </si>
  <si>
    <t xml:space="preserve">Linking Road| Bandra West</t>
  </si>
  <si>
    <t xml:space="preserve">Linking Road| Bandra West| Mumbai</t>
  </si>
  <si>
    <t xml:space="preserve">Cafe, Continental, North Indian, Italian, Chinese, Bakery, Desserts, Finger Food</t>
  </si>
  <si>
    <t xml:space="preserve">The Rolling Pin</t>
  </si>
  <si>
    <t xml:space="preserve">12| Janta Industrial Estate| Senapat Bapat Road| Lower Parel| Mumbai</t>
  </si>
  <si>
    <t xml:space="preserve">Lower Parel</t>
  </si>
  <si>
    <t xml:space="preserve">Lower Parel| Mumbai</t>
  </si>
  <si>
    <t xml:space="preserve">Kamala Mills| Near Radio Mirchi Office| Lower Parel| Mumbai</t>
  </si>
  <si>
    <t xml:space="preserve">8A| Janta Industrial Estate| Opposite Phoenix Mills| Senapati Bapat Road| Lower Parel| Mumbai</t>
  </si>
  <si>
    <t xml:space="preserve">Shop 1&amp; 2| Y-Building| Flower Valley| Opposite Viviana Mall|Eastern Express Highway| Majiwada| Thane West</t>
  </si>
  <si>
    <t xml:space="preserve">Majiwada| Thane West</t>
  </si>
  <si>
    <t xml:space="preserve">Majiwada| Thane West| Mumbai</t>
  </si>
  <si>
    <t xml:space="preserve">Shop 1| Plot D| Samruddhi Complex| Chincholi Bunder Road| Mindspace| Malad West| Mumbai</t>
  </si>
  <si>
    <t xml:space="preserve">Malad West</t>
  </si>
  <si>
    <t xml:space="preserve">Malad West| Mumbai</t>
  </si>
  <si>
    <t xml:space="preserve">Stacks And Racks</t>
  </si>
  <si>
    <t xml:space="preserve">Shop 1| Ganga Nivas| Opposite Toyota Showroom| Link Road| Malad West| Mumbai</t>
  </si>
  <si>
    <t xml:space="preserve">American, Burger, Fast Food</t>
  </si>
  <si>
    <t xml:space="preserve">The English Department Bar &amp; Diner</t>
  </si>
  <si>
    <t xml:space="preserve">Malad link Road| Near Inorbit Mall Junction| Malad West| Mumbai</t>
  </si>
  <si>
    <t xml:space="preserve">Italian, Continental, Mexican, Japanese, American, British</t>
  </si>
  <si>
    <t xml:space="preserve">Mirchi And Mime</t>
  </si>
  <si>
    <t xml:space="preserve">Transocean House| Lake Boulevard| Hiranandani Business Park| Powai| Mumbai</t>
  </si>
  <si>
    <t xml:space="preserve">Powai</t>
  </si>
  <si>
    <t xml:space="preserve">Powai| Mumbai</t>
  </si>
  <si>
    <t xml:space="preserve">North Indian, South Indian, Mughlai</t>
  </si>
  <si>
    <t xml:space="preserve">38 Degree East</t>
  </si>
  <si>
    <t xml:space="preserve">Panchkutir| Pawarwardi| Adhishankracharya Marg| Opposite Powai Lake| JVLR|Powai| Mumbai</t>
  </si>
  <si>
    <t xml:space="preserve">R' ADDA</t>
  </si>
  <si>
    <t xml:space="preserve">Ramee Guestline Hotel| 462| A B Nair Road| Juhu| Mumbai</t>
  </si>
  <si>
    <t xml:space="preserve">Ramee Guestline Hotel| Juhu</t>
  </si>
  <si>
    <t xml:space="preserve">Ramee Guestline Hotel| Juhu| Mumbai</t>
  </si>
  <si>
    <t xml:space="preserve">Street Food, Burger, Desserts, Italian, Pizza, North Indian, European, Finger Food</t>
  </si>
  <si>
    <t xml:space="preserve">28| Aaram Nagar 1| Opposite Dariya Mahal| Versova| Andheri West</t>
  </si>
  <si>
    <t xml:space="preserve">Versova| Andheri West</t>
  </si>
  <si>
    <t xml:space="preserve">Versova| Andheri West| Mumbai</t>
  </si>
  <si>
    <t xml:space="preserve">Pardhy House| Opposite Jain Temple| Junction of MG Road and Hanuman Road| Vile Parle East| Mumbai</t>
  </si>
  <si>
    <t xml:space="preserve">Vile Parle East</t>
  </si>
  <si>
    <t xml:space="preserve">Vile Parle East| Mumbai</t>
  </si>
  <si>
    <t xml:space="preserve">Hotel RRR Mysore</t>
  </si>
  <si>
    <t xml:space="preserve">Mysore</t>
  </si>
  <si>
    <t xml:space="preserve">Gandhi Square| Chamrajpura| Mysore</t>
  </si>
  <si>
    <t xml:space="preserve">Chamrajpura</t>
  </si>
  <si>
    <t xml:space="preserve">Chamrajpura| Mysore</t>
  </si>
  <si>
    <t xml:space="preserve">Andhra</t>
  </si>
  <si>
    <t xml:space="preserve">Jalpaan Dining Saga</t>
  </si>
  <si>
    <t xml:space="preserve">366| 2nd &amp; 3rd Floor| Near Ramaswamy Circle| Chamaraja Mohalla| Chamrajpura| Mysore</t>
  </si>
  <si>
    <t xml:space="preserve">The Old House</t>
  </si>
  <si>
    <t xml:space="preserve">451| Jhansi Rani Lakshmi Bai Road| Chamrajpura| Mysore</t>
  </si>
  <si>
    <t xml:space="preserve">Vinayaka Mylari</t>
  </si>
  <si>
    <t xml:space="preserve">79| Nazarbad Main Road| Near Police Station| Doora| Mysore</t>
  </si>
  <si>
    <t xml:space="preserve">Doora</t>
  </si>
  <si>
    <t xml:space="preserve">Doora| Mysore</t>
  </si>
  <si>
    <t xml:space="preserve">Empire Restaurant</t>
  </si>
  <si>
    <t xml:space="preserve">2820/1| 8th Cross| Kalidasa Road| Vani Vilas Mohalla| Gokulam| Mysore</t>
  </si>
  <si>
    <t xml:space="preserve">Gokulam</t>
  </si>
  <si>
    <t xml:space="preserve">Gokulam| Mysore</t>
  </si>
  <si>
    <t xml:space="preserve">North Indian, Andhra, Mughlai</t>
  </si>
  <si>
    <t xml:space="preserve">Opposite Reebok Showroom| Kalidasa Road| Vani Vilas Mohalla| Gokulam| Mysore</t>
  </si>
  <si>
    <t xml:space="preserve">Pakva Lounge</t>
  </si>
  <si>
    <t xml:space="preserve">Livin Corner| Temple Road| Vani Vilas Mohalla| Gokulam| Mysore</t>
  </si>
  <si>
    <t xml:space="preserve">Italian, North Indian, South Indian</t>
  </si>
  <si>
    <t xml:space="preserve">Spring - Radisson Blu Plaza</t>
  </si>
  <si>
    <t xml:space="preserve">Radisson Blu Plaza| 1| MG Road| Ittige Gudu| Mysore</t>
  </si>
  <si>
    <t xml:space="preserve">Ittige Gudu</t>
  </si>
  <si>
    <t xml:space="preserve">Ittige Gudu| Mysore</t>
  </si>
  <si>
    <t xml:space="preserve">Continental, North Indian, South Indian</t>
  </si>
  <si>
    <t xml:space="preserve">Big Chicken</t>
  </si>
  <si>
    <t xml:space="preserve">2902/1| Temple Road| Opposite Post Office| Vani Vilas Mohalla| Jayalakhsmipuram| Mysore</t>
  </si>
  <si>
    <t xml:space="preserve">Jayalakhsmipuram</t>
  </si>
  <si>
    <t xml:space="preserve">Jayalakhsmipuram| Mysore</t>
  </si>
  <si>
    <t xml:space="preserve">Ground Floor| BM Habitat Mall| Gokulam Main Road| Jayalakhsmipuram| Mysore</t>
  </si>
  <si>
    <t xml:space="preserve">Opposite Loyal World Super Market| Temple Road|  Vani Vilas Mohalla| Jayalakhsmipuram| Mysore</t>
  </si>
  <si>
    <t xml:space="preserve">Tandooriwala</t>
  </si>
  <si>
    <t xml:space="preserve">26| 1st Stage| KHB| Nrupathunga Road| Kuvempunagar| Mysore</t>
  </si>
  <si>
    <t xml:space="preserve">Kuvempunagar</t>
  </si>
  <si>
    <t xml:space="preserve">Kuvempunagar| Mysore</t>
  </si>
  <si>
    <t xml:space="preserve">Jungle The Restaurant</t>
  </si>
  <si>
    <t xml:space="preserve">Pai Hotels| Bangalore Nilgiri Road| Opposite Suburban Bus Stand| Mysore| Doora| Mysore</t>
  </si>
  <si>
    <t xml:space="preserve">Pai Hotels| Doora</t>
  </si>
  <si>
    <t xml:space="preserve">Pai Hotels| Doora| Mysore</t>
  </si>
  <si>
    <t xml:space="preserve">The Barge Restaurant</t>
  </si>
  <si>
    <t xml:space="preserve">Plot 440A| Hebbal Industrial Area| Near Infosys Campus| Vijay Nagar| Mysore</t>
  </si>
  <si>
    <t xml:space="preserve">Vijay Nagar| Mysore</t>
  </si>
  <si>
    <t xml:space="preserve">By The Way</t>
  </si>
  <si>
    <t xml:space="preserve">Next to Bhartat Cancer Hospital| Opposite Infosys Circle Ring Road| Vijay Nagar| Mysore</t>
  </si>
  <si>
    <t xml:space="preserve">Cafe Cornucopia</t>
  </si>
  <si>
    <t xml:space="preserve">22nd Cross| 14th Main| 3rd Stage| Block C| Vijay Nagar| Mysore</t>
  </si>
  <si>
    <t xml:space="preserve">Cafe, Continental, European, Beverages</t>
  </si>
  <si>
    <t xml:space="preserve">Mezzaluna</t>
  </si>
  <si>
    <t xml:space="preserve">First Floor| Kuvempu Trust Building| Near Chandrakala Hospital| New Kalidasa Road| Vijayanagar| Vijay Nagar| Mysore</t>
  </si>
  <si>
    <t xml:space="preserve">Continental, South Indian</t>
  </si>
  <si>
    <t xml:space="preserve">Nanking</t>
  </si>
  <si>
    <t xml:space="preserve">High Tension Double Road| Near Vidyavardhaka College|  2nd Stage| Vijay Nagar| Mysore</t>
  </si>
  <si>
    <t xml:space="preserve">Oyster Bay</t>
  </si>
  <si>
    <t xml:space="preserve">Kannada Parishath Road| 1st Stage| Vijay Nagar| Mysore</t>
  </si>
  <si>
    <t xml:space="preserve">Purple Haze</t>
  </si>
  <si>
    <t xml:space="preserve">129-131| High Tension Double Road| Mahadeswara Badavane| 2nd Stage| Vijay Nagar| Mysore</t>
  </si>
  <si>
    <t xml:space="preserve">House of Caffeine</t>
  </si>
  <si>
    <t xml:space="preserve">Nagpur</t>
  </si>
  <si>
    <t xml:space="preserve">J 12| Besides Face &amp; Figure Gym| WHC Road| Laxmi Nagar| Nagpur</t>
  </si>
  <si>
    <t xml:space="preserve">Bajaj Nagar</t>
  </si>
  <si>
    <t xml:space="preserve">Bajaj Nagar| Nagpur</t>
  </si>
  <si>
    <t xml:space="preserve">Hide Out The Street Cafe</t>
  </si>
  <si>
    <t xml:space="preserve">4| Plot No 54| Raghukul  Building| Bajaj Nagar| Nagpur</t>
  </si>
  <si>
    <t xml:space="preserve">Tapri The Chai Books Cafe</t>
  </si>
  <si>
    <t xml:space="preserve">75| Abhyankar Nagar| Near Bajaj Nagar| Nagpur</t>
  </si>
  <si>
    <t xml:space="preserve">Continental, Fast Food, Tea</t>
  </si>
  <si>
    <t xml:space="preserve">Eat Street Express</t>
  </si>
  <si>
    <t xml:space="preserve">Shraddhanandpeth Square| Opposite A-Square Building| Abhyankar Road| Near| Bajaj Nagar| Nagpur</t>
  </si>
  <si>
    <t xml:space="preserve">Zaikart</t>
  </si>
  <si>
    <t xml:space="preserve">Plot-17| Sneha Gayatri Nagar| IT Park| Gayatri Nagar| Near Bajaj Nagar| Nagpur</t>
  </si>
  <si>
    <t xml:space="preserve">Cafe Zinea</t>
  </si>
  <si>
    <t xml:space="preserve">56| Temple Road| Civil Lines| Nagpur</t>
  </si>
  <si>
    <t xml:space="preserve">Civil Lines| Nagpur</t>
  </si>
  <si>
    <t xml:space="preserve">Cafe, Chinese, Fast Food, Italian</t>
  </si>
  <si>
    <t xml:space="preserve">Checker's</t>
  </si>
  <si>
    <t xml:space="preserve">23 to 25| VCA Complex| Civil Lines| Nagpur</t>
  </si>
  <si>
    <t xml:space="preserve">The B.A.W.A</t>
  </si>
  <si>
    <t xml:space="preserve">Opposite VCA Stadium| Civil Lines| Nagpur</t>
  </si>
  <si>
    <t xml:space="preserve">FSB</t>
  </si>
  <si>
    <t xml:space="preserve">B/9| Orange City Towers| Opposite Tilak Patrakar Bhavan| Dhantoli| Nagpur</t>
  </si>
  <si>
    <t xml:space="preserve">Dhantoli</t>
  </si>
  <si>
    <t xml:space="preserve">Dhantoli| Nagpur</t>
  </si>
  <si>
    <t xml:space="preserve">Continental, North Indian, Thai, Chinese</t>
  </si>
  <si>
    <t xml:space="preserve">NESCAF? Illusions</t>
  </si>
  <si>
    <t xml:space="preserve">Oppsite Dharampeth High School| North Ambazari Road| Near ICICI Bank| Lad Apartment.| Dharampeth| Nagpur</t>
  </si>
  <si>
    <t xml:space="preserve">Dharampeth</t>
  </si>
  <si>
    <t xml:space="preserve">Dharampeth| Nagpur</t>
  </si>
  <si>
    <t xml:space="preserve">Nineties</t>
  </si>
  <si>
    <t xml:space="preserve">Opposite Traffice Park| Dharampeth| Nagpur</t>
  </si>
  <si>
    <t xml:space="preserve">202| Cement Road| Shankar Nagar| Dharampeth| Nagpur</t>
  </si>
  <si>
    <t xml:space="preserve">The Zuree Urban Kitchen</t>
  </si>
  <si>
    <t xml:space="preserve">8A| AD Complex| Mount Road| Mohan Nagar| Nagpur</t>
  </si>
  <si>
    <t xml:space="preserve">Mohan Nagar</t>
  </si>
  <si>
    <t xml:space="preserve">Mohan Nagar| Nagpur</t>
  </si>
  <si>
    <t xml:space="preserve">North Indian, Italian, Continental</t>
  </si>
  <si>
    <t xml:space="preserve">The Breakfast Story</t>
  </si>
  <si>
    <t xml:space="preserve">Opposite Transmitting Station| Hingna Road| Jaitala| Pratap Nagar| Nagpur</t>
  </si>
  <si>
    <t xml:space="preserve">Pratap Nagar</t>
  </si>
  <si>
    <t xml:space="preserve">Pratap Nagar| Nagpur</t>
  </si>
  <si>
    <t xml:space="preserve">Ten Downing Street Restaurant &amp; Bar</t>
  </si>
  <si>
    <t xml:space="preserve">5th Floor| Milestone Building| Wardha Road| Ramdaspeth| Nagpur</t>
  </si>
  <si>
    <t xml:space="preserve">Ramdaspeth</t>
  </si>
  <si>
    <t xml:space="preserve">Ramdaspeth| Nagpur</t>
  </si>
  <si>
    <t xml:space="preserve">60| Sadar Bazar Main Road| Sadar| Nagpur</t>
  </si>
  <si>
    <t xml:space="preserve">Sadar</t>
  </si>
  <si>
    <t xml:space="preserve">Sadar| Nagpur</t>
  </si>
  <si>
    <t xml:space="preserve">2nd Floor| Eternity Mall| Amravati Road| Sitabuldi| Nagpur</t>
  </si>
  <si>
    <t xml:space="preserve">Sitabuldi</t>
  </si>
  <si>
    <t xml:space="preserve">Sitabuldi| Nagpur</t>
  </si>
  <si>
    <t xml:space="preserve">G1-G2| Ground Floor| Eternity Mall| Variety Square| Amravati Road| Sitabuldi| Nagpur</t>
  </si>
  <si>
    <t xml:space="preserve">Moksh The Restro Lounge</t>
  </si>
  <si>
    <t xml:space="preserve">Panchshil Chowk| Sitabuldi| Nagpur</t>
  </si>
  <si>
    <t xml:space="preserve">Seafood, Chinese, Thai</t>
  </si>
  <si>
    <t xml:space="preserve">Deepika Hospitalities Private Ltd| Plot 19| Wardha Road| Vivekanand Nagar| Nagpur</t>
  </si>
  <si>
    <t xml:space="preserve">Vivekanand Nagar</t>
  </si>
  <si>
    <t xml:space="preserve">Vivekanand Nagar| Nagpur</t>
  </si>
  <si>
    <t xml:space="preserve">Divtya Budhlya Wada Restaurant</t>
  </si>
  <si>
    <t xml:space="preserve">Nashik</t>
  </si>
  <si>
    <t xml:space="preserve">Next to Dura Gas Pump| Gangapur Rd| Ganpati Nagar| Anand Wali Goan| Nashik</t>
  </si>
  <si>
    <t xml:space="preserve">Anand Wali Goan</t>
  </si>
  <si>
    <t xml:space="preserve">Anand Wali Goan| Nashik</t>
  </si>
  <si>
    <t xml:space="preserve">Spice Route</t>
  </si>
  <si>
    <t xml:space="preserve">Gangapur Road| Navasha Ganpati| Sector C| Near Union Bank| Anand Wali Goan| Nashik</t>
  </si>
  <si>
    <t xml:space="preserve">North Indian, Maharashtrian</t>
  </si>
  <si>
    <t xml:space="preserve">Veg Aroma</t>
  </si>
  <si>
    <t xml:space="preserve">Opposite Durga Gas Pump| Gangapur Road| Anand Wali| Nashik| Anand Wali Goan| Nashik</t>
  </si>
  <si>
    <t xml:space="preserve">Eastern Spice</t>
  </si>
  <si>
    <t xml:space="preserve">Bon Vivant| Opposite Dongre Ground| College Road| Nashik</t>
  </si>
  <si>
    <t xml:space="preserve">Bon Vivant| College Road</t>
  </si>
  <si>
    <t xml:space="preserve">Bon Vivant| College Road| Nashik</t>
  </si>
  <si>
    <t xml:space="preserve">The Bake Studio</t>
  </si>
  <si>
    <t xml:space="preserve">2nd Floor| City Centre Mall| Sambaji Chowk| Lawate Nagar| Banyan Square| Untwadi| Off Parijat Nagar| Parijat Nagar| Nashik</t>
  </si>
  <si>
    <t xml:space="preserve">City Center| Parijat Nagar</t>
  </si>
  <si>
    <t xml:space="preserve">City Center| Parijat Nagar| Nashik</t>
  </si>
  <si>
    <t xml:space="preserve">North Indian, European, Mediterranean, Asian</t>
  </si>
  <si>
    <t xml:space="preserve">Chai Tapri</t>
  </si>
  <si>
    <t xml:space="preserve">Shop 2| Chandan Apartments| Model Colony| College Road| Nashik</t>
  </si>
  <si>
    <t xml:space="preserve">College Road</t>
  </si>
  <si>
    <t xml:space="preserve">College Road| Nashik</t>
  </si>
  <si>
    <t xml:space="preserve">Curry Leaves</t>
  </si>
  <si>
    <t xml:space="preserve">Jehan Circle| Gangapur Road| College Road| Nashik</t>
  </si>
  <si>
    <t xml:space="preserve">Enter The Dragon</t>
  </si>
  <si>
    <t xml:space="preserve">4th Floor| Archit Arcade| Above Peter England| Near Big Bazar| College Road| Nashik</t>
  </si>
  <si>
    <t xml:space="preserve">The Cafe Katta</t>
  </si>
  <si>
    <t xml:space="preserve">Muktangan Apartment| Model Colony| College Road| Nashik</t>
  </si>
  <si>
    <t xml:space="preserve">White X Sky Lounge</t>
  </si>
  <si>
    <t xml:space="preserve">4th Floor| B Wing| Bosco Center| Prasad Circle| Gangapur Road| College Road| Nashik</t>
  </si>
  <si>
    <t xml:space="preserve">12212</t>
  </si>
  <si>
    <t xml:space="preserve">Shop 10| Ramrajya Building 7| Samarth Nagar| Next to Bhonsala Military school| College Road| Nashik</t>
  </si>
  <si>
    <t xml:space="preserve">Al Arabian Express</t>
  </si>
  <si>
    <t xml:space="preserve">Near Big Bazar| College Road| Nashik</t>
  </si>
  <si>
    <t xml:space="preserve">RiverDine Restaurant &amp; Bar</t>
  </si>
  <si>
    <t xml:space="preserve">Opposite Asaram Bapu Ashram Bridge| Near Nandawan Lawns| Savarkar Nagar Extension| Off Gangapur Road| College Road| Nashik</t>
  </si>
  <si>
    <t xml:space="preserve">Barbeque Ville</t>
  </si>
  <si>
    <t xml:space="preserve">Karambelkar Tower| Mumbai Agra Road| Cidco| Near Dutta Tyres| Parijat Nagar| Nashik</t>
  </si>
  <si>
    <t xml:space="preserve">Parijat Nagar</t>
  </si>
  <si>
    <t xml:space="preserve">Parijat Nagar| Nashik</t>
  </si>
  <si>
    <t xml:space="preserve">Little Italy</t>
  </si>
  <si>
    <t xml:space="preserve">36/2| Govardhan Village| Off Gangapur-Savargaon Road| Satpur| Nashik</t>
  </si>
  <si>
    <t xml:space="preserve">Satpur</t>
  </si>
  <si>
    <t xml:space="preserve">Satpur| Nashik</t>
  </si>
  <si>
    <t xml:space="preserve">Soma at Sula</t>
  </si>
  <si>
    <t xml:space="preserve">Survey 36/2| Govardhan| Off Gangapur-Ganghavare Road| Satpur| Nashik</t>
  </si>
  <si>
    <t xml:space="preserve">Hotel Radhakrishna</t>
  </si>
  <si>
    <t xml:space="preserve">P-35| MIDC| Satpur| Nashik Behind ITI| Trimbak Road|</t>
  </si>
  <si>
    <t xml:space="preserve">Malwani, North Indian, Chinese, Seafood</t>
  </si>
  <si>
    <t xml:space="preserve">Sadhana Restaurant</t>
  </si>
  <si>
    <t xml:space="preserve">Hardev Bagh| Near Someshwar| Motiwala College Road| Gangapur Road| Near Satpur| Nashik</t>
  </si>
  <si>
    <t xml:space="preserve">House Of Flavours</t>
  </si>
  <si>
    <t xml:space="preserve">SSK Solitaire| Ahilyabai Holkar Marg| Tidke Colony| Near Mumbai Naka| Satpur| Nashik</t>
  </si>
  <si>
    <t xml:space="preserve">SSK Solitaire| Satpur</t>
  </si>
  <si>
    <t xml:space="preserve">SSK Solitaire| Satpur| Nashik</t>
  </si>
  <si>
    <t xml:space="preserve">Food Cloud</t>
  </si>
  <si>
    <t xml:space="preserve">New Delhi</t>
  </si>
  <si>
    <t xml:space="preserve">Aaya Nagar| New Delhi</t>
  </si>
  <si>
    <t xml:space="preserve">Aaya Nagar</t>
  </si>
  <si>
    <t xml:space="preserve">Cuisine Varies</t>
  </si>
  <si>
    <t xml:space="preserve">Burger.in</t>
  </si>
  <si>
    <t xml:space="preserve">84| Near Honda Showroom| Adchini| New Delhi</t>
  </si>
  <si>
    <t xml:space="preserve">Adchini</t>
  </si>
  <si>
    <t xml:space="preserve">Adchini| New Delhi</t>
  </si>
  <si>
    <t xml:space="preserve">Days of the Raj</t>
  </si>
  <si>
    <t xml:space="preserve">81/3| 1st Floor| Qutub Residency| Adchini| New Delhi</t>
  </si>
  <si>
    <t xml:space="preserve">North Indian, Seafood, Continental</t>
  </si>
  <si>
    <t xml:space="preserve">Dilli Ka Dhaba</t>
  </si>
  <si>
    <t xml:space="preserve">66 A| Ground Floor| Sri Aurobindo Marg| Adchini| New Delhi</t>
  </si>
  <si>
    <t xml:space="preserve">Govardhan</t>
  </si>
  <si>
    <t xml:space="preserve">84| Adjacent Hero Motor Bike Showroom| Main Mehrauli Road| Adchini| New Delhi</t>
  </si>
  <si>
    <t xml:space="preserve">Mezbaan Grills</t>
  </si>
  <si>
    <t xml:space="preserve">A- 96| Shri Aurbindo Marg| Adchini| New Delhi</t>
  </si>
  <si>
    <t xml:space="preserve">Say Cheese</t>
  </si>
  <si>
    <t xml:space="preserve">88/3| Adchini| New Delhi</t>
  </si>
  <si>
    <t xml:space="preserve">Southy</t>
  </si>
  <si>
    <t xml:space="preserve">88/4| Adchini| New Delhi</t>
  </si>
  <si>
    <t xml:space="preserve">Monosoz</t>
  </si>
  <si>
    <t xml:space="preserve">Sri Aurobindo Marg| Adchini| New Delhi</t>
  </si>
  <si>
    <t xml:space="preserve">Waves</t>
  </si>
  <si>
    <t xml:space="preserve">A-4| Sarvodaya Enclave| Adchini| New Delhi</t>
  </si>
  <si>
    <t xml:space="preserve">Delhi Darbar</t>
  </si>
  <si>
    <t xml:space="preserve">84| Main Road| Adchini| New Delhi</t>
  </si>
  <si>
    <t xml:space="preserve">Chateau</t>
  </si>
  <si>
    <t xml:space="preserve">84| Aurobindo Marg| Adchini| New Delhi</t>
  </si>
  <si>
    <t xml:space="preserve">Mediterranean, Italian</t>
  </si>
  <si>
    <t xml:space="preserve">Nariyal Cafe</t>
  </si>
  <si>
    <t xml:space="preserve">A-4| 3rd Foor| Adchini| New Delhi</t>
  </si>
  <si>
    <t xml:space="preserve">Continental, Seafood, Goan, Andhra, Kerala, Thai</t>
  </si>
  <si>
    <t xml:space="preserve">Rustom's Parsi Bhonu</t>
  </si>
  <si>
    <t xml:space="preserve">94-A/B| Adchini| New Delhi</t>
  </si>
  <si>
    <t xml:space="preserve">Parsi</t>
  </si>
  <si>
    <t xml:space="preserve">BarShala</t>
  </si>
  <si>
    <t xml:space="preserve">Aditya Mall| Next to Cross River Mall| CBD| Karkardooma| New Delhi</t>
  </si>
  <si>
    <t xml:space="preserve">Aditya Mega Mall| Karkardooma</t>
  </si>
  <si>
    <t xml:space="preserve">Aditya Mega Mall| Karkardooma| New Delhi</t>
  </si>
  <si>
    <t xml:space="preserve">Shop SG 40| Aditya Mega Mall| Karkardooma| New Delhi</t>
  </si>
  <si>
    <t xml:space="preserve">15/16/16-A| Plot 9-D| Aditya Mega Mall| Karkardooma| New Delhi</t>
  </si>
  <si>
    <t xml:space="preserve">Sultanat</t>
  </si>
  <si>
    <t xml:space="preserve">31-BC| Ground Floor| Aditya Mega Mall| Karkardooma| New Delhi</t>
  </si>
  <si>
    <t xml:space="preserve">Bella Italia</t>
  </si>
  <si>
    <t xml:space="preserve">Ground Floor| MLCP| IGI Terminal 3| Aerocity| New Delhi</t>
  </si>
  <si>
    <t xml:space="preserve">Aerocity</t>
  </si>
  <si>
    <t xml:space="preserve">Aerocity| New Delhi</t>
  </si>
  <si>
    <t xml:space="preserve">Clever Fox Cafe</t>
  </si>
  <si>
    <t xml:space="preserve">Red Fox Hotel| Asset 6| Aerocity Hospitality District| Near Aerocity| New Delhi</t>
  </si>
  <si>
    <t xml:space="preserve">365 Naturals</t>
  </si>
  <si>
    <t xml:space="preserve">Multilevel Car Parking| Terminal 3| Aerocity| New Delhi</t>
  </si>
  <si>
    <t xml:space="preserve">Continental, North Indian, Fast Food, Street Food, South Indian</t>
  </si>
  <si>
    <t xml:space="preserve">Basement| MLCP Parking| Terminal 3| Aerocity| New Delhi</t>
  </si>
  <si>
    <t xml:space="preserve">4 on 44 Restaurant &amp; Bar</t>
  </si>
  <si>
    <t xml:space="preserve">112| Aggarwal City Mall| Road 44| Near M2K Multiplex| Pitampura| New Delhi</t>
  </si>
  <si>
    <t xml:space="preserve">Aggarwal City Mall| Pitampura</t>
  </si>
  <si>
    <t xml:space="preserve">Aggarwal City Mall| Pitampura| New Delhi</t>
  </si>
  <si>
    <t xml:space="preserve">Rambhog</t>
  </si>
  <si>
    <t xml:space="preserve">Shop 31| Aggarwal City Mall| Near Chunmun Store| Rani Bagh| Pitampura| New Delhi</t>
  </si>
  <si>
    <t xml:space="preserve">Selfie Lounge Restro &amp; Bar</t>
  </si>
  <si>
    <t xml:space="preserve">214-215| 2nd Floor| Aggarwal City Mall| Pitampura| New Delhi</t>
  </si>
  <si>
    <t xml:space="preserve">BTW</t>
  </si>
  <si>
    <t xml:space="preserve">G-71 &amp; G-87| Aggarwal City Plaza| Mangalam Palace| Rohini| New Delhi</t>
  </si>
  <si>
    <t xml:space="preserve">Aggarwal City Plaza| Rohini</t>
  </si>
  <si>
    <t xml:space="preserve">Aggarwal City Plaza| Rohini| New Delhi</t>
  </si>
  <si>
    <t xml:space="preserve">Chilli Pepper</t>
  </si>
  <si>
    <t xml:space="preserve">G-89-90| Near M2K Cinemas| Aggarwal City Plaza| Rohini| New Delhi</t>
  </si>
  <si>
    <t xml:space="preserve">17| Mangalam Place| Aggarwal City Plaza| Rohini| New Delhi</t>
  </si>
  <si>
    <t xml:space="preserve">Puri Bakers</t>
  </si>
  <si>
    <t xml:space="preserve">G-97| Aggarwal City Plaza| Manglam Place| Rohini| New Delhi</t>
  </si>
  <si>
    <t xml:space="preserve">Jaiveer Naan &amp; Chaap</t>
  </si>
  <si>
    <t xml:space="preserve">Shop 95| Aggarwal City Plaza| Near M2K| Rohini| New Delhi</t>
  </si>
  <si>
    <t xml:space="preserve">Aggarwal's Sweets Paradise</t>
  </si>
  <si>
    <t xml:space="preserve">G-3| H/1| Alaknanda Shopping Complex| Alaknanda| New Delhi</t>
  </si>
  <si>
    <t xml:space="preserve">Alaknanda</t>
  </si>
  <si>
    <t xml:space="preserve">Alaknanda| New Delhi</t>
  </si>
  <si>
    <t xml:space="preserve">Mithai, North Indian, South Indian, Street Food</t>
  </si>
  <si>
    <t xml:space="preserve">A-1/G3| Pushpa Bhawan| Alaknanda Market| Alaknanda| New Delhi</t>
  </si>
  <si>
    <t xml:space="preserve">Nilgiri Market| Opposite Nilgiri Appartments| Alaknanda| New Delhi</t>
  </si>
  <si>
    <t xml:space="preserve">Cakeophony By Sonali</t>
  </si>
  <si>
    <t xml:space="preserve">Chandra Sweets</t>
  </si>
  <si>
    <t xml:space="preserve">A-8| Alaknanda Shopping Complex| Near Tara Apartment| Alaknanda| New Delhi</t>
  </si>
  <si>
    <t xml:space="preserve">Chhotu Mashhoor Kathi Roll</t>
  </si>
  <si>
    <t xml:space="preserve">Near Mother Dairy| Alaknanda Market| Alaknanda| New Delhi</t>
  </si>
  <si>
    <t xml:space="preserve">10 &amp; 11| Narmada Market| Opposite Don Bosco School| Alaknanda| New Delhi</t>
  </si>
  <si>
    <t xml:space="preserve">Lazeez Restaurant</t>
  </si>
  <si>
    <t xml:space="preserve">J 15| Alaknanda Shopping Complex| Mini Market| Alaknanda| New Delhi</t>
  </si>
  <si>
    <t xml:space="preserve">Chinese, North Indian, Italian, Mughlai</t>
  </si>
  <si>
    <t xml:space="preserve">Madhuvan Chinese Fast Food</t>
  </si>
  <si>
    <t xml:space="preserve">Alaknanda Shopping Complex| Near Gangotri Complex Part B| Alaknanda| New Delhi</t>
  </si>
  <si>
    <t xml:space="preserve">Mr Wong</t>
  </si>
  <si>
    <t xml:space="preserve">Shop 4| Nilgiri Shopping Complex| Alaknanda| New Delhi</t>
  </si>
  <si>
    <t xml:space="preserve">Mughlai Shahi Rasoi</t>
  </si>
  <si>
    <t xml:space="preserve">B-13| DDA Shopping Complex| Alaknanda| New Delhi</t>
  </si>
  <si>
    <t xml:space="preserve">Mumbai Central Street Food</t>
  </si>
  <si>
    <t xml:space="preserve">Shop 6| Narmada Market| Opposite Don Bosco School| Alaknanda| New Delhi</t>
  </si>
  <si>
    <t xml:space="preserve">Street Food, Fast Food, Beverages</t>
  </si>
  <si>
    <t xml:space="preserve">Neha's Treat</t>
  </si>
  <si>
    <t xml:space="preserve">Alaknanda Shopping Complex| Alaknanda| New Delhi</t>
  </si>
  <si>
    <t xml:space="preserve">New Bakers Shoppee</t>
  </si>
  <si>
    <t xml:space="preserve">A-12| Alaknanda Shopping Complex| Opposite ICICI Bank| Alaknanda| New Delhi</t>
  </si>
  <si>
    <t xml:space="preserve">Pant  Ice Cream Parlour</t>
  </si>
  <si>
    <t xml:space="preserve">A-17| Alaknanda Market| Alaknanda| New Delhi</t>
  </si>
  <si>
    <t xml:space="preserve">PM 2 AM Food Bank</t>
  </si>
  <si>
    <t xml:space="preserve">1st Floor| Alaknanda Market| Alaknanda| New Delhi</t>
  </si>
  <si>
    <t xml:space="preserve">Punjabi Chaap Corner</t>
  </si>
  <si>
    <t xml:space="preserve">Shop 6| GF| Plot 2| NRI Colony| Alaknanda| New Delhi</t>
  </si>
  <si>
    <t xml:space="preserve">Sartaj Food Corner</t>
  </si>
  <si>
    <t xml:space="preserve">J 3/21| DDA Flats| Opposite Alaknanda Market| Alaknanda| New Delhi</t>
  </si>
  <si>
    <t xml:space="preserve">The Sugar Therapy</t>
  </si>
  <si>
    <t xml:space="preserve">63-C| Pocket F| Gangotri Apartments| Alaknanda| New Delhi</t>
  </si>
  <si>
    <t xml:space="preserve">Biryani Binge</t>
  </si>
  <si>
    <t xml:space="preserve">Mandakini Enclave| Alaknanda| New Delhi</t>
  </si>
  <si>
    <t xml:space="preserve">City of Joy</t>
  </si>
  <si>
    <t xml:space="preserve">2| 1st Floor| Aravali Shopping Complex| Alaknanda| New Delhi</t>
  </si>
  <si>
    <t xml:space="preserve">Letz Roll</t>
  </si>
  <si>
    <t xml:space="preserve">Narmada Shopping Complex| Opposite Don Bosco School| Alaknanda| New Delhi</t>
  </si>
  <si>
    <t xml:space="preserve">Nukkad</t>
  </si>
  <si>
    <t xml:space="preserve">Shop 14| Nilgiri Apartments| Alaknanda| New Delhi</t>
  </si>
  <si>
    <t xml:space="preserve">#InstaFreeze</t>
  </si>
  <si>
    <t xml:space="preserve">B-17| Alaknanda Shopping Complex| Alaknanda| New Delhi</t>
  </si>
  <si>
    <t xml:space="preserve">Aahar Meat and Chicken Shop</t>
  </si>
  <si>
    <t xml:space="preserve">F-6| Pushpa Bhawan| Alaknanda Shopping Complex| Alaknanda| New Delhi</t>
  </si>
  <si>
    <t xml:space="preserve">Food Cafe</t>
  </si>
  <si>
    <t xml:space="preserve">1-B| Mandakini Enclave| Near Gate 6| Opposite Kalka Public School| Alaknanda| New Delhi</t>
  </si>
  <si>
    <t xml:space="preserve">15| Opposite Union Bank of India| Main Road| Greater Kailash 4| Alaknanda| New Delhi</t>
  </si>
  <si>
    <t xml:space="preserve">Chinese, North Indian, Mughlai, Pizza</t>
  </si>
  <si>
    <t xml:space="preserve">Lemon Chick</t>
  </si>
  <si>
    <t xml:space="preserve">7 &amp; 11| G-1| Raj Tower 1| Alaknanda Shopping Complex| Near Post Office| Alaknanda| New Delhi</t>
  </si>
  <si>
    <t xml:space="preserve">Shop 6| Ground Floor| Plot 2| NRI Colony| Greater Kailash 4| Alaknanda| New Delhi</t>
  </si>
  <si>
    <t xml:space="preserve">Purani Dilli Foods</t>
  </si>
  <si>
    <t xml:space="preserve">J-16| Mini Market| Alaknanda| New Delhi</t>
  </si>
  <si>
    <t xml:space="preserve">Tandoori Kebab</t>
  </si>
  <si>
    <t xml:space="preserve">356 Narmada| Alaknanda| New Delhi</t>
  </si>
  <si>
    <t xml:space="preserve">D1| First Floor| Abhishek Tower| Alaknanda| New Delhi</t>
  </si>
  <si>
    <t xml:space="preserve">Alaturka</t>
  </si>
  <si>
    <t xml:space="preserve">Food Court| 3rd Floor| Ambience Mall| Vasant Kunj| New Delhi</t>
  </si>
  <si>
    <t xml:space="preserve">Ambience Mall| Vasant Kunj</t>
  </si>
  <si>
    <t xml:space="preserve">Ambience Mall| Vasant Kunj| New Delhi</t>
  </si>
  <si>
    <t xml:space="preserve">Turkish</t>
  </si>
  <si>
    <t xml:space="preserve">Amici Gourmet Pizza</t>
  </si>
  <si>
    <t xml:space="preserve">3rd Floor|  Ambience Mall| Vasant Kunj| New Delhi</t>
  </si>
  <si>
    <t xml:space="preserve">Kylin Express</t>
  </si>
  <si>
    <t xml:space="preserve">5| Food Court| 3rd Floor| Ambience Mall| Vasant Kunj| New Delhi</t>
  </si>
  <si>
    <t xml:space="preserve">Big Fat Sandwich</t>
  </si>
  <si>
    <t xml:space="preserve">Over Bridge| Ambience Mall| Vasant Kunj| New Delhi</t>
  </si>
  <si>
    <t xml:space="preserve">Fashion Tv Cafe</t>
  </si>
  <si>
    <t xml:space="preserve">T-319| Level 3| Ambience Mall| Vasant Kunj| New Delhi</t>
  </si>
  <si>
    <t xml:space="preserve">Kylin Skybar</t>
  </si>
  <si>
    <t xml:space="preserve">T-302| 3rd Floor| Ambience Mall| Vasant Kunj| New Delhi</t>
  </si>
  <si>
    <t xml:space="preserve">Chinese, Japanese, Thai, Malaysian, Vietnamese, Asian</t>
  </si>
  <si>
    <t xml:space="preserve">Lemon Drops</t>
  </si>
  <si>
    <t xml:space="preserve">T 314 -15| Food Court| 3rd Floor| Ambience Mall| Vasant Kunj| New Delhi</t>
  </si>
  <si>
    <t xml:space="preserve">Punjabi By Nature Express</t>
  </si>
  <si>
    <t xml:space="preserve">3rd Floor| Food Court| Ambience Mall| Vasant Kunj| New Delhi</t>
  </si>
  <si>
    <t xml:space="preserve">North Indian, Street Food, Mughlai</t>
  </si>
  <si>
    <t xml:space="preserve">Level 2| Ambience Mall| Vasant Kunj| New Delhi</t>
  </si>
  <si>
    <t xml:space="preserve">1st Floor| Ambience Mall| Vasant Kunj| New Delhi</t>
  </si>
  <si>
    <t xml:space="preserve">Peninsular Kitchen</t>
  </si>
  <si>
    <t xml:space="preserve">Level 3| Ambience Mall| Vasant Kunj| New Delhi</t>
  </si>
  <si>
    <t xml:space="preserve">Seafood, South Indian, Andhra, Hyderabadi, Goan</t>
  </si>
  <si>
    <t xml:space="preserve">Mithapur</t>
  </si>
  <si>
    <t xml:space="preserve">4 &amp; 5| Anand Lok Market| Opposite Gargi College| Anand Lok| New Delhi</t>
  </si>
  <si>
    <t xml:space="preserve">Anand Lok</t>
  </si>
  <si>
    <t xml:space="preserve">Anand Lok| New Delhi</t>
  </si>
  <si>
    <t xml:space="preserve">Chinese, Fast Food, North Indian, South Indian</t>
  </si>
  <si>
    <t xml:space="preserve">Diggin</t>
  </si>
  <si>
    <t xml:space="preserve">Anand Lok Shopping Centre| Opposite Gargi College| Anand Lok| New Delhi</t>
  </si>
  <si>
    <t xml:space="preserve">Italian, Continental, Cafe</t>
  </si>
  <si>
    <t xml:space="preserve">Aggarwal Sweet India</t>
  </si>
  <si>
    <t xml:space="preserve">17| DDA Market| Savita Vihar| Anand Vihar| New Delhi</t>
  </si>
  <si>
    <t xml:space="preserve">Anand Vihar</t>
  </si>
  <si>
    <t xml:space="preserve">Anand Vihar| New Delhi</t>
  </si>
  <si>
    <t xml:space="preserve">Fast Food, North Indian, Chinese, Desserts</t>
  </si>
  <si>
    <t xml:space="preserve">Banzara's</t>
  </si>
  <si>
    <t xml:space="preserve">8| A Block| Central Market| Surajmal Vihar| Anand Vihar| New Delhi</t>
  </si>
  <si>
    <t xml:space="preserve">Bobby Tikki Wala</t>
  </si>
  <si>
    <t xml:space="preserve">G-1| Ajnara Tower| DDA Market| Plot Number 1| Savita Vihar| Near Anand Vihar| New Delhi</t>
  </si>
  <si>
    <t xml:space="preserve">Chennai Junction</t>
  </si>
  <si>
    <t xml:space="preserve">G-3| Pankaj Plaza| LSC| Surajmal Vihar| Anand Vihar| New Delhi</t>
  </si>
  <si>
    <t xml:space="preserve">Chicken Bite</t>
  </si>
  <si>
    <t xml:space="preserve">G 3| Block A| Central Market| Surajmal Vihar| Anand Vihar| New Delhi</t>
  </si>
  <si>
    <t xml:space="preserve">Chocolate Dreams</t>
  </si>
  <si>
    <t xml:space="preserve">D-130| Anand Vihar| New Delhi</t>
  </si>
  <si>
    <t xml:space="preserve">Dial n Dine</t>
  </si>
  <si>
    <t xml:space="preserve">Shop 16| Ground Floor| DDA Market| Savita Vihar| Anand Vihar| New Delhi</t>
  </si>
  <si>
    <t xml:space="preserve">Fresh n Refresh</t>
  </si>
  <si>
    <t xml:space="preserve">Shop 4| Kamal Complex| Central Market| Pocket A| Surajmal Vihar| Near Anand Vihar| New Delhi</t>
  </si>
  <si>
    <t xml:space="preserve">Garden Hut</t>
  </si>
  <si>
    <t xml:space="preserve">Maharaja Surajmal Samadhi Park| Opposite C Block| Suraj Mal Vihar| Anand Vihar| New Delhi</t>
  </si>
  <si>
    <t xml:space="preserve">G-4| Pankaj Plaza| A Block| Local Shopping Centre| Surajmal Vihar| Anand Vihar| New Delhi</t>
  </si>
  <si>
    <t xml:space="preserve">Jugnu Gaming Zone and Cafe</t>
  </si>
  <si>
    <t xml:space="preserve">39| Opposite Bharat Petrol Pump| Near Yamuna Sports Complex| Anand Vihar| New Delhi</t>
  </si>
  <si>
    <t xml:space="preserve">Cafe, North Indian, Fast Food</t>
  </si>
  <si>
    <t xml:space="preserve">Keventer's South Indian &amp; Chinese Food</t>
  </si>
  <si>
    <t xml:space="preserve">Shop No 5| Chetan Complex| Anand Vihar| New Delhi</t>
  </si>
  <si>
    <t xml:space="preserve">Chinese, South Indian</t>
  </si>
  <si>
    <t xml:space="preserve">KTS</t>
  </si>
  <si>
    <t xml:space="preserve">Central Market| Surajmal Vihar| Anand Vihar| New Delhi</t>
  </si>
  <si>
    <t xml:space="preserve">Mandarin</t>
  </si>
  <si>
    <t xml:space="preserve">G-7| Pankaj Plaza| Surajmal Vihar| Near| Anand Vihar| New Delhi</t>
  </si>
  <si>
    <t xml:space="preserve">Penguin Bakers &amp; Shakers</t>
  </si>
  <si>
    <t xml:space="preserve">G-6| Pankaj Plaza| Local Shopping Complex| Surajmal Vihar| Anand Vihar| New Delhi</t>
  </si>
  <si>
    <t xml:space="preserve">Rollmates</t>
  </si>
  <si>
    <t xml:space="preserve">G 4| Plot 10| LSC Market| Khetan Complex| Surajmal Vihar| Anand Vihar| New Delhi</t>
  </si>
  <si>
    <t xml:space="preserve">Tandoori Nights</t>
  </si>
  <si>
    <t xml:space="preserve">Plot 5| Sikka Mansion| Savita Vihar Market| Anand Vihar| New Delhi</t>
  </si>
  <si>
    <t xml:space="preserve">Burger Dominion</t>
  </si>
  <si>
    <t xml:space="preserve">G-5| Pankaj Plaza| Ground Floor| A Block| Surajmal Vihar| Anand Vihar| New Delhi</t>
  </si>
  <si>
    <t xml:space="preserve">Cafe Gainz</t>
  </si>
  <si>
    <t xml:space="preserve">Shop G-7| Plot 4| LSC| Surajmal Vihar| Near| Anand Vihar| New Delhi</t>
  </si>
  <si>
    <t xml:space="preserve">Chaskaa</t>
  </si>
  <si>
    <t xml:space="preserve">Kamal Complex| Local Shopping Centre| Surajmal Vihar| Anand Vihar| New Delhi</t>
  </si>
  <si>
    <t xml:space="preserve">Fabulous Cake Bites</t>
  </si>
  <si>
    <t xml:space="preserve">G-5| Ajnara Complex| Savita Vihar| Anand Vihar| New Delhi</t>
  </si>
  <si>
    <t xml:space="preserve">Bakery, Desserts, Fast Food, Pizza, Burger, Continental</t>
  </si>
  <si>
    <t xml:space="preserve">Hangout - A House Of Kathis</t>
  </si>
  <si>
    <t xml:space="preserve">G-2| Ashish Complex| Surajmal Vihar Market| Anand Vihar| New Delhi</t>
  </si>
  <si>
    <t xml:space="preserve">Malais By Anands</t>
  </si>
  <si>
    <t xml:space="preserve">Shop 11| Ground Floor| LSC Complex| Savita Vihar| Anand Vihar| New Delhi</t>
  </si>
  <si>
    <t xml:space="preserve">Panchwati Rasoi</t>
  </si>
  <si>
    <t xml:space="preserve">LSC| Savita Vihar Market| Anand Vihar| New Delhi</t>
  </si>
  <si>
    <t xml:space="preserve">Sprinkles Cup &amp; Cake</t>
  </si>
  <si>
    <t xml:space="preserve">B-268| Yojna Vihar| Anand Vihar| New Delhi</t>
  </si>
  <si>
    <t xml:space="preserve">Target Ice Cream &amp; Bakers</t>
  </si>
  <si>
    <t xml:space="preserve">Ground Floor| 4| Vigyan Vihar| Anand Vihar| New Delhi</t>
  </si>
  <si>
    <t xml:space="preserve">Desserts, Bakery, Pizza, Burger, Continental</t>
  </si>
  <si>
    <t xml:space="preserve">The Sweeet Jar</t>
  </si>
  <si>
    <t xml:space="preserve">A-276| Surajmal Vihar| Anand Vihar| New Delhi</t>
  </si>
  <si>
    <t xml:space="preserve">Amar Bakery</t>
  </si>
  <si>
    <t xml:space="preserve">G-5 &amp; 6| Krit Plaza LSC| Surajmal Vihar| Anand Vihar| New Delhi</t>
  </si>
  <si>
    <t xml:space="preserve">Bakery, Desserts, Fast Food, Mithai</t>
  </si>
  <si>
    <t xml:space="preserve">Cafe Brewbug</t>
  </si>
  <si>
    <t xml:space="preserve">Shop 4| Atlantic Plaza| Surajmal Vihar| Anand Vihar| New Delhi</t>
  </si>
  <si>
    <t xml:space="preserve">Chilll House Kafe</t>
  </si>
  <si>
    <t xml:space="preserve">F-201| A Block| Ashish Complex-2| Central Market| Surajmal Vihar| Anand Vihar| New Delhi</t>
  </si>
  <si>
    <t xml:space="preserve">Cookie Shookie</t>
  </si>
  <si>
    <t xml:space="preserve">165| Vigyan Vihar| Anand Vihar| New Delhi</t>
  </si>
  <si>
    <t xml:space="preserve">Fabulous Cake</t>
  </si>
  <si>
    <t xml:space="preserve">C3| Yojna Vihar Market| Anand Vihar| New Delhi</t>
  </si>
  <si>
    <t xml:space="preserve">Jai Maa Shaarde Samose Wala</t>
  </si>
  <si>
    <t xml:space="preserve">G 2 Sarita Vihar| Anand Vihar| New Delhi</t>
  </si>
  <si>
    <t xml:space="preserve">Madaan Confectionery</t>
  </si>
  <si>
    <t xml:space="preserve">Shop 17| C Block| Yojna Vihar| Anand Vihar| New Delhi</t>
  </si>
  <si>
    <t xml:space="preserve">Magic Masala</t>
  </si>
  <si>
    <t xml:space="preserve">Shop 567| Plot 8| LSC Market| Anand Vihar| New Delhi</t>
  </si>
  <si>
    <t xml:space="preserve">Chinese, South Indian, North Indian</t>
  </si>
  <si>
    <t xml:space="preserve">Sikka Chinese Fast Food</t>
  </si>
  <si>
    <t xml:space="preserve">A-134| Surajmal Vihar| Near Bharat National School| Anand Vihar| New Delhi</t>
  </si>
  <si>
    <t xml:space="preserve">Teedo's Cake Inn</t>
  </si>
  <si>
    <t xml:space="preserve">House 1| Dayanand Vihar| Anand Vihar| New Delhi</t>
  </si>
  <si>
    <t xml:space="preserve">Thalaiva Cafe</t>
  </si>
  <si>
    <t xml:space="preserve">Shop 6| Central Market| Surajmal Vihar| Anand Vihar| New Delhi</t>
  </si>
  <si>
    <t xml:space="preserve">The Cake Affairs</t>
  </si>
  <si>
    <t xml:space="preserve">C-391| 1st Floor| Yojna Vihar| Near Anand Vihar| Anand Vihar| New Delhi</t>
  </si>
  <si>
    <t xml:space="preserve">Tulsi Ram Chinese Hut</t>
  </si>
  <si>
    <t xml:space="preserve">G 6| Plot 10| Chetan Complex| Central Market| Surajmal Vihar| Anand Vihar| New Delhi</t>
  </si>
  <si>
    <t xml:space="preserve">V. K. Pasta</t>
  </si>
  <si>
    <t xml:space="preserve">Shop 2| Chetan Complex| Surajmal Vihar| Anand Vihar| New Delhi</t>
  </si>
  <si>
    <t xml:space="preserve">Xpert Bakers</t>
  </si>
  <si>
    <t xml:space="preserve">Shop 22| D Block| DDA Market| Anand Vihar| New Delhi</t>
  </si>
  <si>
    <t xml:space="preserve">Juniper Bar - Andaz Delhi</t>
  </si>
  <si>
    <t xml:space="preserve">Andaz Delhi| Asset 1| Aerocity| New Delhi</t>
  </si>
  <si>
    <t xml:space="preserve">Andaz Delhi| Aerocity</t>
  </si>
  <si>
    <t xml:space="preserve">Andaz Delhi| Aerocity| New Delhi</t>
  </si>
  <si>
    <t xml:space="preserve">BG-02| Ansal Plaza Mall| Khel Gaon Marg| New Delhi</t>
  </si>
  <si>
    <t xml:space="preserve">Ansal Plaza Mall| Khel Gaon Marg</t>
  </si>
  <si>
    <t xml:space="preserve">Ansal Plaza Mall| Khel Gaon Marg| New Delhi</t>
  </si>
  <si>
    <t xml:space="preserve">B-05| Ground Floor| Ansal Plaza Mall| Khel Gaon Marg| New Delhi</t>
  </si>
  <si>
    <t xml:space="preserve">The Arena</t>
  </si>
  <si>
    <t xml:space="preserve">C Block| Ansal Plaza| Khel Gaon Marg| New Delhi</t>
  </si>
  <si>
    <t xml:space="preserve">Continental, Asian, North Indian</t>
  </si>
  <si>
    <t xml:space="preserve">Restaurant De Seoul</t>
  </si>
  <si>
    <t xml:space="preserve">3rd Floor| C Block| Ansal Plaza Mall| Near Siri Fort| Khel Gaon Marg| New Delhi</t>
  </si>
  <si>
    <t xml:space="preserve">Taksim</t>
  </si>
  <si>
    <t xml:space="preserve">CG 01| Ansal Plaza Mall| Khel Gaon Marg| New Delhi</t>
  </si>
  <si>
    <t xml:space="preserve">Jom Jom Malay</t>
  </si>
  <si>
    <t xml:space="preserve">BG 04| Ansal Plaza| Andrews Ganj| Khel Gaon Marg| New Delhi</t>
  </si>
  <si>
    <t xml:space="preserve">Malaysian, Indonesian</t>
  </si>
  <si>
    <t xml:space="preserve">Kofuku</t>
  </si>
  <si>
    <t xml:space="preserve">BG-09| Ansal Plaza Mall| August Kranti Marg| Khel Gaon Marg| New Delhi</t>
  </si>
  <si>
    <t xml:space="preserve">Japanese, Asian</t>
  </si>
  <si>
    <t xml:space="preserve">The Sky High</t>
  </si>
  <si>
    <t xml:space="preserve">C-306 A &amp; 307| T-101 &amp; 102| 3rd Floor| Ansal Plaza Mall| Khel Gaon Marg| New Delhi</t>
  </si>
  <si>
    <t xml:space="preserve">Continental, North Indian, Mughlai, Italian</t>
  </si>
  <si>
    <t xml:space="preserve">1st Floor| ARSS Mall| Opposite Jwalaheri| Paschim Vihar| New Delhi</t>
  </si>
  <si>
    <t xml:space="preserve">ARSS Mall| Paschim Vihar</t>
  </si>
  <si>
    <t xml:space="preserve">ARSS Mall| Paschim Vihar| New Delhi</t>
  </si>
  <si>
    <t xml:space="preserve">North Indian, South Indian, Chinese, Mithai, Fast Food</t>
  </si>
  <si>
    <t xml:space="preserve">Jux Pux - The Dreamer's Cafe</t>
  </si>
  <si>
    <t xml:space="preserve">A-2/3| Near Delhi Stock Exchange| Asaf Ali Road| New Delhi</t>
  </si>
  <si>
    <t xml:space="preserve">Asaf Ali Road</t>
  </si>
  <si>
    <t xml:space="preserve">Asaf Ali Road| New Delhi</t>
  </si>
  <si>
    <t xml:space="preserve">Pizzaon</t>
  </si>
  <si>
    <t xml:space="preserve">G-26| Ground Floor| Wardhman Plaza| Asaf Ali Road| New Delhi</t>
  </si>
  <si>
    <t xml:space="preserve">FFC Restaurant</t>
  </si>
  <si>
    <t xml:space="preserve">2581| Shanker Street| Asaf Ali Road| New Delhi</t>
  </si>
  <si>
    <t xml:space="preserve">34, Chowringhee Lane</t>
  </si>
  <si>
    <t xml:space="preserve">115| Central Market| Ashok Vihar Phase 1| New Delhi</t>
  </si>
  <si>
    <t xml:space="preserve">Ashok Vihar Phase 1</t>
  </si>
  <si>
    <t xml:space="preserve">Ashok Vihar Phase 1| New Delhi</t>
  </si>
  <si>
    <t xml:space="preserve">Aapni Dhani</t>
  </si>
  <si>
    <t xml:space="preserve">14/1 A| Deep Cinema| Central Market| Ashok Vihar Phase 1| New Delhi</t>
  </si>
  <si>
    <t xml:space="preserve">Bengal Sweet Corner</t>
  </si>
  <si>
    <t xml:space="preserve">36| Central Market| Ashok Vihar Phase 1| New Delhi</t>
  </si>
  <si>
    <t xml:space="preserve">Chicken Vicken</t>
  </si>
  <si>
    <t xml:space="preserve">Shop 12| I Block| DDA Market| Ashok Vihar Phase 1| New Delhi</t>
  </si>
  <si>
    <t xml:space="preserve">Cup-a-licious</t>
  </si>
  <si>
    <t xml:space="preserve">14| Building 3| Mohan Bazar| Central Market| Ashok Vihar Phase 1| New Delhi</t>
  </si>
  <si>
    <t xml:space="preserve">Metro Fast Food</t>
  </si>
  <si>
    <t xml:space="preserve">Near Taxi Stand| Central Market| Ashok Vihar Phase 1| New Delhi</t>
  </si>
  <si>
    <t xml:space="preserve">Nagpal's</t>
  </si>
  <si>
    <t xml:space="preserve">Shop 14| Near Major Dhyan Chand Stadium| IB Block Market| Ashok Vihar Phase 1| New Delhi</t>
  </si>
  <si>
    <t xml:space="preserve">Nile Restro &amp; Bar</t>
  </si>
  <si>
    <t xml:space="preserve">26| 3rd Floor| Central Market| Ashok Vihar Phase 1| New Delhi</t>
  </si>
  <si>
    <t xml:space="preserve">Popular Chicken</t>
  </si>
  <si>
    <t xml:space="preserve">21| DDA Murga Market| J Block| Opposite Water Tank| Ashok Vihar Phase 1| New Delhi</t>
  </si>
  <si>
    <t xml:space="preserve">J-17| DDA Market| Ashok Vihar Phase 1| New Delhi</t>
  </si>
  <si>
    <t xml:space="preserve">Shankar Fast Food</t>
  </si>
  <si>
    <t xml:space="preserve">A-5| Central Market| Ashok Vihar Phase 1| New Delhi</t>
  </si>
  <si>
    <t xml:space="preserve">Singh's Zaika </t>
  </si>
  <si>
    <t xml:space="preserve">C-9| Community Center| Nimri Colony| Ashok Vihar Phase 4| Near Ashok Vihar Phase 1| New Delhi</t>
  </si>
  <si>
    <t xml:space="preserve">The Mirch Masala</t>
  </si>
  <si>
    <t xml:space="preserve">27/4| Central Market| Ashok Vihar Phase 1| New Delhi</t>
  </si>
  <si>
    <t xml:space="preserve">DDA Murga Market| Near Deep Cinema| Ashok Vihar Phase 1| New Delhi</t>
  </si>
  <si>
    <t xml:space="preserve">Uncle Cake Shop</t>
  </si>
  <si>
    <t xml:space="preserve">A-795| Shastri Nagar| Ashok Vihar Phase 1| New Delhi</t>
  </si>
  <si>
    <t xml:space="preserve">Kays Bar-Be-Que</t>
  </si>
  <si>
    <t xml:space="preserve">16/27| Community Cetre| Ashok Vihar Phase 1| New Delhi</t>
  </si>
  <si>
    <t xml:space="preserve">Master Bakers</t>
  </si>
  <si>
    <t xml:space="preserve">G-32 &amp; 33| Usha Chambers| Community Centre| Ashok Vihar Phase 1| New Delhi</t>
  </si>
  <si>
    <t xml:space="preserve">Bakery, Desserts, Chinese, Fast Food</t>
  </si>
  <si>
    <t xml:space="preserve">The Master's Fast Food Centre</t>
  </si>
  <si>
    <t xml:space="preserve">8| Deep Cinema Complex| Ashok Vihar Phase 1| New Delhi</t>
  </si>
  <si>
    <t xml:space="preserve">Fast Food, Chinese, Bakery</t>
  </si>
  <si>
    <t xml:space="preserve">6 Pack Momos</t>
  </si>
  <si>
    <t xml:space="preserve">BA-Block| Deep Market| Ashok Vihar Phase 1| New Delhi</t>
  </si>
  <si>
    <t xml:space="preserve">Al Noor Foods</t>
  </si>
  <si>
    <t xml:space="preserve">23| J-Block| Ashok Vihar Phase 1| New Delhi</t>
  </si>
  <si>
    <t xml:space="preserve">Avon Kitchen</t>
  </si>
  <si>
    <t xml:space="preserve">Shop 1| Ground Floor| J Block| Ashok Vihar Phase 1| New Delhi</t>
  </si>
  <si>
    <t xml:space="preserve">Bhasad Cafe</t>
  </si>
  <si>
    <t xml:space="preserve">E-46| Near Gopal Paints| Shastri Nagar| Ashok Vihar Phase 1| New Delhi</t>
  </si>
  <si>
    <t xml:space="preserve">Bikaner Kesarvala</t>
  </si>
  <si>
    <t xml:space="preserve">Shop 10| H Block| DDA Market| Ashok Vihar Phase 1| New Delhi</t>
  </si>
  <si>
    <t xml:space="preserve">De Bone Chicken</t>
  </si>
  <si>
    <t xml:space="preserve">20| J Block| Murga Market| Near Water Tank| Ashok Vihar Phase 1| New Delhi</t>
  </si>
  <si>
    <t xml:space="preserve">Indian Fresh Meat Shop</t>
  </si>
  <si>
    <t xml:space="preserve">Shop 8| Murga Market| J Block| Ashok Vihar Phase 1| New Delhi</t>
  </si>
  <si>
    <t xml:space="preserve">JD's Food Court</t>
  </si>
  <si>
    <t xml:space="preserve">Shop  5/6| Building 26| Deep Market| Ashok Vihar Phase 1| New Delhi</t>
  </si>
  <si>
    <t xml:space="preserve">Malhotra Bakery</t>
  </si>
  <si>
    <t xml:space="preserve">Shop 136| Shastri Nagar| Ashok Vihar Phase 1| New Delhi</t>
  </si>
  <si>
    <t xml:space="preserve">Bakery, Chinese</t>
  </si>
  <si>
    <t xml:space="preserve">Matthi Wala</t>
  </si>
  <si>
    <t xml:space="preserve">B-1138| Main Market| Shastri Nagar| Ashok Vihar Phase 1| New Delhi</t>
  </si>
  <si>
    <t xml:space="preserve">Nirula's Ice Cream</t>
  </si>
  <si>
    <t xml:space="preserve">Shop 26| Central Market| Deep Complex| Ashok Vihar Phase 1| New Delhi</t>
  </si>
  <si>
    <t xml:space="preserve">A-49| Subhtra Colony| Near Shastri Nagar Metro Station| Ashok Vihar Phase 1| New Delhi</t>
  </si>
  <si>
    <t xml:space="preserve">Puran Dhaba</t>
  </si>
  <si>
    <t xml:space="preserve">Shop J-11/11| Sanjay Market| Opposite Nimri Colony| Ashok Vihar Phase 4| Near Ashok Vihar Phase 1| New Delhi</t>
  </si>
  <si>
    <t xml:space="preserve">Rama Desi Ghee Meat Wala</t>
  </si>
  <si>
    <t xml:space="preserve">IA| Block 10 C| Ashok Vihar Phase 1| New Delhi</t>
  </si>
  <si>
    <t xml:space="preserve">VadaPav 'n' Frankie</t>
  </si>
  <si>
    <t xml:space="preserve">Opposite Murga Market| Ashok Vihar Phase 1| New Delhi</t>
  </si>
  <si>
    <t xml:space="preserve">Chhabra Sweets</t>
  </si>
  <si>
    <t xml:space="preserve">26| Central Market| Ashok Vihar Phase 1| New Delhi</t>
  </si>
  <si>
    <t xml:space="preserve">Kanwarji's</t>
  </si>
  <si>
    <t xml:space="preserve">B4-33A| Ashok Vihar Phase 2| New Delhi</t>
  </si>
  <si>
    <t xml:space="preserve">Ashok Vihar Phase 2</t>
  </si>
  <si>
    <t xml:space="preserve">Ashok Vihar Phase 2| New Delhi</t>
  </si>
  <si>
    <t xml:space="preserve">Street Food, Chinese, North Indian, Mithai</t>
  </si>
  <si>
    <t xml:space="preserve">B-2/3| Ashok Vihar Phase 2| New Delhi</t>
  </si>
  <si>
    <t xml:space="preserve">B-2/1| Ashok Vihar Phase 2| New Delhi</t>
  </si>
  <si>
    <t xml:space="preserve">Smelling Salts</t>
  </si>
  <si>
    <t xml:space="preserve">C-2/13| Ashok Vihar Phase 2| New Delhi</t>
  </si>
  <si>
    <t xml:space="preserve">9| Community Centre| Near Satyawati College| Ashok Vihar Phase 2| New Delhi</t>
  </si>
  <si>
    <t xml:space="preserve">Wheelyz</t>
  </si>
  <si>
    <t xml:space="preserve">B4/57A| Ashok Vihar Phase 2| New Delhi</t>
  </si>
  <si>
    <t xml:space="preserve">Bell Pepperz</t>
  </si>
  <si>
    <t xml:space="preserve">A-4| Community Centre| Ashok Vihar Phase 2| New Delhi</t>
  </si>
  <si>
    <t xml:space="preserve">Bharat Sweets</t>
  </si>
  <si>
    <t xml:space="preserve">3| Community Centre| Ashok Vihar Phase 2| New Delhi</t>
  </si>
  <si>
    <t xml:space="preserve">Mystique Melange</t>
  </si>
  <si>
    <t xml:space="preserve">C-3/8| Ashok Vihar Phase 2| New Delhi</t>
  </si>
  <si>
    <t xml:space="preserve">Pandit Ji Paranthe Wale</t>
  </si>
  <si>
    <t xml:space="preserve">Raju Chat Palace</t>
  </si>
  <si>
    <t xml:space="preserve">76| Srinagar Colony| Bharat Nagar Road| Ashok Vihar Phase 2| New Delhi</t>
  </si>
  <si>
    <t xml:space="preserve">Seasonings - The Spice Mysteries</t>
  </si>
  <si>
    <t xml:space="preserve">B-1/6| Ashok Vihar Phase 2| New Delhi</t>
  </si>
  <si>
    <t xml:space="preserve">North Indian, Mughlai, Chinese, Italian</t>
  </si>
  <si>
    <t xml:space="preserve">SGF - Spice Grill Flame</t>
  </si>
  <si>
    <t xml:space="preserve">9| Community Centre 2| Ashok Vihar Phase 2| New Delhi</t>
  </si>
  <si>
    <t xml:space="preserve">1| Pocket B| DDA Market| Ashok Vihar Phase 3| New Delhi</t>
  </si>
  <si>
    <t xml:space="preserve">Ashok Vihar Phase 3</t>
  </si>
  <si>
    <t xml:space="preserve">Ashok Vihar Phase 3| New Delhi</t>
  </si>
  <si>
    <t xml:space="preserve">Bablu Kabab Shop</t>
  </si>
  <si>
    <t xml:space="preserve">Shop 42| DDA Market| Near Taxi Stand| Ashok Vihar Phase 3| New Delhi</t>
  </si>
  <si>
    <t xml:space="preserve">Cake o' Cuisine</t>
  </si>
  <si>
    <t xml:space="preserve">A-1/9| Satyawati Colony| Ashok Vihar Phase 3| New Delhi</t>
  </si>
  <si>
    <t xml:space="preserve">2-4 &amp; 25-27| Pocket B| Ground Floor| DDA Market| Ashok Vihar Phase 3| New Delhi</t>
  </si>
  <si>
    <t xml:space="preserve">Hunger Flames</t>
  </si>
  <si>
    <t xml:space="preserve">15| DDA Market 3| Satyawati Nagar| Ashok Vihar Phase 3| New Delhi</t>
  </si>
  <si>
    <t xml:space="preserve">Pizza, Fast Food, Chinese</t>
  </si>
  <si>
    <t xml:space="preserve">Puran Chand Ambala Wale Di Hatti</t>
  </si>
  <si>
    <t xml:space="preserve">Shop 8| DDA Market| Ashok Vihar Phase 3| New Delhi</t>
  </si>
  <si>
    <t xml:space="preserve">The Cake Gallery</t>
  </si>
  <si>
    <t xml:space="preserve">12| Jain Colony| Veer Nagar| Near Rana Pratap Bagh| Ashok Vihar Phase 3| New Delhi</t>
  </si>
  <si>
    <t xml:space="preserve">Bablu Chic Inn</t>
  </si>
  <si>
    <t xml:space="preserve">Shop 9| Pocket B| DDA Market| Ashok Vihar Phase 3| New Delhi</t>
  </si>
  <si>
    <t xml:space="preserve">Masala Basket</t>
  </si>
  <si>
    <t xml:space="preserve">Shop 15| DDA Market| Ashok Vihar Phase 3| New Delhi</t>
  </si>
  <si>
    <t xml:space="preserve">North Indian, South Indian, Street Food</t>
  </si>
  <si>
    <t xml:space="preserve">Udta Punjab</t>
  </si>
  <si>
    <t xml:space="preserve">Shop 12| DDA Market| B Block| Ashok Vihar Phase 3| New Delhi</t>
  </si>
  <si>
    <t xml:space="preserve">Munch Nation</t>
  </si>
  <si>
    <t xml:space="preserve">Shop 29| Ground Floor| Durga Place DDA Market| Ashok Vihar Phase 3| New Delhi</t>
  </si>
  <si>
    <t xml:space="preserve">Fast Food, Italian, Chinese</t>
  </si>
  <si>
    <t xml:space="preserve">Bengali Pastry Shop &amp; Snack Bar</t>
  </si>
  <si>
    <t xml:space="preserve">34-37| Bengali Market| Barakhamba Road| New Delhi</t>
  </si>
  <si>
    <t xml:space="preserve">Barakhamba Road</t>
  </si>
  <si>
    <t xml:space="preserve">Barakhamba Road| New Delhi</t>
  </si>
  <si>
    <t xml:space="preserve">Bhimsain's Bengali Sweet House</t>
  </si>
  <si>
    <t xml:space="preserve">27-29| Bengali Market| Barakhamba Road| New Delhi</t>
  </si>
  <si>
    <t xml:space="preserve">North Indian, South Indian, Chinese, Street Food, Mithai</t>
  </si>
  <si>
    <t xml:space="preserve">Shop D| Ground Floor| DCM Building| Barakhamba Road| New Delhi</t>
  </si>
  <si>
    <t xml:space="preserve">Shop 44-45| Bengali Market| Barakhamba Road| New Delhi</t>
  </si>
  <si>
    <t xml:space="preserve">Shop 30| Gandhi Market| Minto Road| Barakhamba Road| New Delhi</t>
  </si>
  <si>
    <t xml:space="preserve">Karachi Bakery</t>
  </si>
  <si>
    <t xml:space="preserve">Shop 21| Bengali Market| Barakhamba Road| New Delhi</t>
  </si>
  <si>
    <t xml:space="preserve">Bakery, Mithai</t>
  </si>
  <si>
    <t xml:space="preserve">Nathu's Sweets</t>
  </si>
  <si>
    <t xml:space="preserve">23-25| Bengali Market| Barakhamba Road| New Delhi</t>
  </si>
  <si>
    <t xml:space="preserve">Sachdeva Confectioners</t>
  </si>
  <si>
    <t xml:space="preserve">1| Gandhi Market| Mirdard Road| Minto Road| Barakhamba Road| New Delhi</t>
  </si>
  <si>
    <t xml:space="preserve">Bengali Sweet House</t>
  </si>
  <si>
    <t xml:space="preserve">30-33| Bengali Market| Barakhamba Road| New Delhi</t>
  </si>
  <si>
    <t xml:space="preserve">North Indian, Street Food, Chinese, South Indian, Mithai</t>
  </si>
  <si>
    <t xml:space="preserve">Bijoli Grill</t>
  </si>
  <si>
    <t xml:space="preserve">3| Hailey Road| Banga Bhawan| Barakhamba Road| New Delhi</t>
  </si>
  <si>
    <t xml:space="preserve">Bengali, North Indian, Chinese</t>
  </si>
  <si>
    <t xml:space="preserve">Nathu's Pastry Shop</t>
  </si>
  <si>
    <t xml:space="preserve">12 &amp; 13| Bengali Market| Barakhamba Road| New Delhi</t>
  </si>
  <si>
    <t xml:space="preserve">Balaji Dhaba</t>
  </si>
  <si>
    <t xml:space="preserve">Shop 23| NDMC Market| Babar Road| Near Bengal Market| Barakhamba Road| New Delhi</t>
  </si>
  <si>
    <t xml:space="preserve">Bhagat Ji</t>
  </si>
  <si>
    <t xml:space="preserve">Barakhamba Metro Station</t>
  </si>
  <si>
    <t xml:space="preserve">Hangout Kathi Rolls</t>
  </si>
  <si>
    <t xml:space="preserve">Shop 39/40| NDMC Market| Babar Road| Barakhamba Road| New Delhi</t>
  </si>
  <si>
    <t xml:space="preserve">Makers &amp; Bakers</t>
  </si>
  <si>
    <t xml:space="preserve">Shop 40| Shankar Market| Barakhamba Road| New Delhi</t>
  </si>
  <si>
    <t xml:space="preserve">Habibi Express</t>
  </si>
  <si>
    <t xml:space="preserve">47-48| Bengali Market| Barakhamba Road| New Delhi</t>
  </si>
  <si>
    <t xml:space="preserve">Lebanese, Arabian, Moroccan</t>
  </si>
  <si>
    <t xml:space="preserve">14-A| Basant Lok Market| Vasant Vihar| New Delhi</t>
  </si>
  <si>
    <t xml:space="preserve">Basant Lok Market| Vasant Vihar</t>
  </si>
  <si>
    <t xml:space="preserve">Basant Lok Market| Vasant Vihar| New Delhi</t>
  </si>
  <si>
    <t xml:space="preserve">China Town</t>
  </si>
  <si>
    <t xml:space="preserve">Basant Lok Market| Opposite Modern Bazar| Vasant Vihar| New Delhi</t>
  </si>
  <si>
    <t xml:space="preserve">6| Basant Lok Market| Priya Cinema Complex| Vasant Vihar| New Delhi</t>
  </si>
  <si>
    <t xml:space="preserve">High Street Kitchen &amp; Bar</t>
  </si>
  <si>
    <t xml:space="preserve">32| Basant Lok Market| Vasant Vihar| New Delhi</t>
  </si>
  <si>
    <t xml:space="preserve">41| Basant Lok Market| Vasant Vihar| New Delhi</t>
  </si>
  <si>
    <t xml:space="preserve">58| Basant Lok Market| Vasant Vihar| New Delhi</t>
  </si>
  <si>
    <t xml:space="preserve">3| PVR Priya| Basant Lok Market| Vasant Vihar| New Delhi</t>
  </si>
  <si>
    <t xml:space="preserve">The Kylin Experience</t>
  </si>
  <si>
    <t xml:space="preserve">24| Basant Lok Market| Vasant Vihar| New Delhi</t>
  </si>
  <si>
    <t xml:space="preserve">Japanese, Chinese, Malaysian, Thai, Vietnamese</t>
  </si>
  <si>
    <t xml:space="preserve">59| Basant Lok Market| Vasant Vihar| New Delhi</t>
  </si>
  <si>
    <t xml:space="preserve">Asia Kitchen</t>
  </si>
  <si>
    <t xml:space="preserve">15-A| Basant Lok Market| Vasant Vihar| New Delhi</t>
  </si>
  <si>
    <t xml:space="preserve">Chinese, Thai, North Indian</t>
  </si>
  <si>
    <t xml:space="preserve">Priya Complex| Basant Lok Market| Vasant Vihar| New Delhi</t>
  </si>
  <si>
    <t xml:space="preserve">Krips Restaurant</t>
  </si>
  <si>
    <t xml:space="preserve">59| Community Centre| Basant Lok Market| Vasant Vihar| New Delhi</t>
  </si>
  <si>
    <t xml:space="preserve">Community Centre| Basant Lok Market| Vasant Vihar| New Delhi</t>
  </si>
  <si>
    <t xml:space="preserve">46| 1st Floor| Priya Cinema Complex| Basant Lok Market| Vasant Vihar| New Delhi</t>
  </si>
  <si>
    <t xml:space="preserve">RPM</t>
  </si>
  <si>
    <t xml:space="preserve">40| Basant Lok Market| Vasant Vihar| New Delhi</t>
  </si>
  <si>
    <t xml:space="preserve">By The Way - Bellagio</t>
  </si>
  <si>
    <t xml:space="preserve">13 &amp; 14| Ground Floor and Mezzanine Floor| Community Center| Ashok Vihar Phase 2| New Delhi</t>
  </si>
  <si>
    <t xml:space="preserve">Bellagio| Ashok Vihar Phase 2</t>
  </si>
  <si>
    <t xml:space="preserve">Bellagio| Ashok Vihar Phase 2| New Delhi</t>
  </si>
  <si>
    <t xml:space="preserve">Red - Bellagio</t>
  </si>
  <si>
    <t xml:space="preserve">13-14| 2nd Floor| Community Center| Ashok Vihar Phase 2| New Delhi</t>
  </si>
  <si>
    <t xml:space="preserve">Soul Curry - Bellagio</t>
  </si>
  <si>
    <t xml:space="preserve">13 &amp; 14| 1st Floor| Community Center| Ashok Vihar Phase 2| New Delhi</t>
  </si>
  <si>
    <t xml:space="preserve">Alpha 63</t>
  </si>
  <si>
    <t xml:space="preserve">Best Western Taurus| IGI Airport Road| NH 8| Mahipalpur| New Delhi</t>
  </si>
  <si>
    <t xml:space="preserve">Best Western Taurus Hotel| Mahipalpur</t>
  </si>
  <si>
    <t xml:space="preserve">Best Western Taurus Hotel| Mahipalpur| New Delhi</t>
  </si>
  <si>
    <t xml:space="preserve">Bite-N-Sip</t>
  </si>
  <si>
    <t xml:space="preserve">6| UG-58 &amp; 59| Ansal Chamber 2| Bhikaji Cama Place| New Delhi</t>
  </si>
  <si>
    <t xml:space="preserve">Bhikaji Cama Place</t>
  </si>
  <si>
    <t xml:space="preserve">Bhikaji Cama Place| New Delhi</t>
  </si>
  <si>
    <t xml:space="preserve">Lotus Garden</t>
  </si>
  <si>
    <t xml:space="preserve">SF-9| Bhikaji Cama Place| New Delhi</t>
  </si>
  <si>
    <t xml:space="preserve">Meethas Sweets</t>
  </si>
  <si>
    <t xml:space="preserve">6| UG62| Ansal Chamber 2| Bhikaji Cama Place| New Delhi</t>
  </si>
  <si>
    <t xml:space="preserve">Saran Motors| HP Petrol Pump| Near Muhammadpur| Bhikaji Cama Place| New Delhi</t>
  </si>
  <si>
    <t xml:space="preserve">Fast Food, North Indian, Desserts, Ice Cream</t>
  </si>
  <si>
    <t xml:space="preserve">6| UG-64| Ansal Chamber 2| Bhikaji Cama Place| New Delhi</t>
  </si>
  <si>
    <t xml:space="preserve">Snack Bar</t>
  </si>
  <si>
    <t xml:space="preserve">9| UG-65 &amp; 66| Somdutt Chamber 2| Bhikaji Cama Place| New Delhi</t>
  </si>
  <si>
    <t xml:space="preserve">South Indian Food</t>
  </si>
  <si>
    <t xml:space="preserve">6| UG-9| Ansal Chamber II| Bhikaji Cama Place| New Delhi</t>
  </si>
  <si>
    <t xml:space="preserve">30| 31| &amp; 32| Upper Ground Floor| Ansal Chambers-1| Bhikaji Cama Place| New Delhi</t>
  </si>
  <si>
    <t xml:space="preserve">UG-60| Ansal Chamber 2| Bhikaji Cama Place| New Delhi</t>
  </si>
  <si>
    <t xml:space="preserve">Coffee Shop - Centaur Hotel</t>
  </si>
  <si>
    <t xml:space="preserve">Centaur Hotel| Near Aerocity| New Delhi</t>
  </si>
  <si>
    <t xml:space="preserve">Centaur Hotel| Aerocity</t>
  </si>
  <si>
    <t xml:space="preserve">Centaur Hotel| Aerocity| New Delhi</t>
  </si>
  <si>
    <t xml:space="preserve">Al Kuresh</t>
  </si>
  <si>
    <t xml:space="preserve">7| Yashwant Place Market| Food Plaza| Chanakyapuri| New Delhi</t>
  </si>
  <si>
    <t xml:space="preserve">Chanakyapuri</t>
  </si>
  <si>
    <t xml:space="preserve">Chanakyapuri| New Delhi</t>
  </si>
  <si>
    <t xml:space="preserve">Angan Bakery &amp; Cafe</t>
  </si>
  <si>
    <t xml:space="preserve">Yashwant Palace Market| Chanakyapuri| New Delhi</t>
  </si>
  <si>
    <t xml:space="preserve">Bakery, Italian, Fast Food, Chinese, Continental</t>
  </si>
  <si>
    <t xml:space="preserve">Bamboo Chopstix</t>
  </si>
  <si>
    <t xml:space="preserve">21| Yashwant Place| Food Plaza| Chanakyapuri| New Delhi</t>
  </si>
  <si>
    <t xml:space="preserve">Bawarchis</t>
  </si>
  <si>
    <t xml:space="preserve">25| Yashwant Place Market| Food Plaza| Chanakyapuri| New Delhi</t>
  </si>
  <si>
    <t xml:space="preserve">Satya Marg| Yashwant Place Market| Chanakyapuri| New Delhi</t>
  </si>
  <si>
    <t xml:space="preserve">1st Floor| BPCL Petrol Pump| Opposite Chanakyapuri Cinema| Chanakyapuri| New Delhi</t>
  </si>
  <si>
    <t xml:space="preserve">Chanakya Bar-Be-Que</t>
  </si>
  <si>
    <t xml:space="preserve">27| Yashwant Place Market| Chanakyapuri| New Delhi</t>
  </si>
  <si>
    <t xml:space="preserve">Chattisgarh Bhawan</t>
  </si>
  <si>
    <t xml:space="preserve">7| Chanakyapuri| New Delhi</t>
  </si>
  <si>
    <t xml:space="preserve">26| Yashwant Place Market| Food Plaza| Chanakyapuri| New Delhi</t>
  </si>
  <si>
    <t xml:space="preserve">China Town Sizzlers</t>
  </si>
  <si>
    <t xml:space="preserve">V-15| Yashwant Place Market| Food Plaza| Chanakyapuri| New Delhi</t>
  </si>
  <si>
    <t xml:space="preserve">Chinese Bite</t>
  </si>
  <si>
    <t xml:space="preserve">12 &amp; 13| Food Plaza| Yashwant Place| Chanakyapuri| New Delhi</t>
  </si>
  <si>
    <t xml:space="preserve">Chinese, North Indian, Seafood</t>
  </si>
  <si>
    <t xml:space="preserve">Chinese Garden</t>
  </si>
  <si>
    <t xml:space="preserve">S14| Yashwant Place| Food Plaza| Chanakyapuri| New Delhi</t>
  </si>
  <si>
    <t xml:space="preserve">Shantipath| Chanakyapuri| New Delhi</t>
  </si>
  <si>
    <t xml:space="preserve">Food Point</t>
  </si>
  <si>
    <t xml:space="preserve">50| Malcha Market| Chanakyapuri| New Delhi</t>
  </si>
  <si>
    <t xml:space="preserve">Ikko</t>
  </si>
  <si>
    <t xml:space="preserve">6/48| Malcha Marg Shopping Centre| Chanakyapuri| New Delhi</t>
  </si>
  <si>
    <t xml:space="preserve">Jammu And Kashmir House</t>
  </si>
  <si>
    <t xml:space="preserve">9| Kautilya Marg| Chanakyapuri| New Delhi</t>
  </si>
  <si>
    <t xml:space="preserve">Kashmiri, North Indian</t>
  </si>
  <si>
    <t xml:space="preserve">Laguna</t>
  </si>
  <si>
    <t xml:space="preserve">18| Yashwant Place| Food Plaza| Chanakyapuri| New Delhi</t>
  </si>
  <si>
    <t xml:space="preserve">Momo Point</t>
  </si>
  <si>
    <t xml:space="preserve">2| Yashwant Place Market| Chanakyapuri| New Delhi</t>
  </si>
  <si>
    <t xml:space="preserve">Delhi Organic Farmers Market| Palika Services Officers Institute| Vinay Marg| Chanakyapuri| New Delhi</t>
  </si>
  <si>
    <t xml:space="preserve">Cafe, Healthy Food, North Indian</t>
  </si>
  <si>
    <t xml:space="preserve">Tamil Nadu House Canteen</t>
  </si>
  <si>
    <t xml:space="preserve">Opposite Chanakya Theatre| Chanakyapuri| New Delhi</t>
  </si>
  <si>
    <t xml:space="preserve">South Indian, Chettinad, North Indian, Chinese</t>
  </si>
  <si>
    <t xml:space="preserve">The Chocolate Avenue</t>
  </si>
  <si>
    <t xml:space="preserve">New Moti Bagh| Near Leela Palace Hotel| Chanakyapuri| New Delhi</t>
  </si>
  <si>
    <t xml:space="preserve">Chimney Sizzlers</t>
  </si>
  <si>
    <t xml:space="preserve">V-10 &amp; 16| Yashwant Place Market| Food Plaza| Chanakyapuri| New Delhi</t>
  </si>
  <si>
    <t xml:space="preserve">Gujarat Bhawan Restaurant</t>
  </si>
  <si>
    <t xml:space="preserve">11| Kautilya Marg| Chanakyapuri| New Delhi</t>
  </si>
  <si>
    <t xml:space="preserve">Gujarati, South Indian, North Indian</t>
  </si>
  <si>
    <t xml:space="preserve">It?? Sinful</t>
  </si>
  <si>
    <t xml:space="preserve">Jakoi</t>
  </si>
  <si>
    <t xml:space="preserve">1| Assam Bhavan| Chanakyapuri| New Delhi</t>
  </si>
  <si>
    <t xml:space="preserve">Assamese, Chinese</t>
  </si>
  <si>
    <t xml:space="preserve">Arunachal Bhawan</t>
  </si>
  <si>
    <t xml:space="preserve">27| Kautilya Marg| Diplomatic Enclave| Chanakyapuri| New Delhi</t>
  </si>
  <si>
    <t xml:space="preserve">North Eastern</t>
  </si>
  <si>
    <t xml:space="preserve">Hotel New Tamil Nadu</t>
  </si>
  <si>
    <t xml:space="preserve">9| Bir Tikenderjith Marg| Chanakyapuri| New Delhi</t>
  </si>
  <si>
    <t xml:space="preserve">Milan Food</t>
  </si>
  <si>
    <t xml:space="preserve">5| Yashwant Place| Food Plaza| Near Chanakya Cinema| Chanakyapuri| New Delhi</t>
  </si>
  <si>
    <t xml:space="preserve">Playboy Club</t>
  </si>
  <si>
    <t xml:space="preserve">Samrat Hotel| 50-B| Kautilya Marg| Chanakyapuri| New Delhi</t>
  </si>
  <si>
    <t xml:space="preserve">20/48| Malcha Marg Shopping Complex| Diplomatic Enclave| Chanakyapuri| New Delhi</t>
  </si>
  <si>
    <t xml:space="preserve">The Treat</t>
  </si>
  <si>
    <t xml:space="preserve">Behind Jesus &amp; Mary College| Rizal Marg| Chanakyapuri| New Delhi</t>
  </si>
  <si>
    <t xml:space="preserve">Break Fast Point</t>
  </si>
  <si>
    <t xml:space="preserve">27| Satnam Park| Bhagat Singh Road| Chander Nagar| New Delhi</t>
  </si>
  <si>
    <t xml:space="preserve">Chander Nagar</t>
  </si>
  <si>
    <t xml:space="preserve">Chander Nagar| New Delhi</t>
  </si>
  <si>
    <t xml:space="preserve">Breakfast Corner</t>
  </si>
  <si>
    <t xml:space="preserve">K-14| Bhagat Singh Road| Satnam Park| Chander Nagar| New Delhi</t>
  </si>
  <si>
    <t xml:space="preserve">14| Geeta Colony Road|  Sunder Park| Chander Nagar| New Delhi</t>
  </si>
  <si>
    <t xml:space="preserve">K-9 Block| Main Road| Chander Nagar| New Delhi</t>
  </si>
  <si>
    <t xml:space="preserve">Prince Cafe</t>
  </si>
  <si>
    <t xml:space="preserve">108| Main Road| Chander Nagar| New Delhi</t>
  </si>
  <si>
    <t xml:space="preserve">South Indian, Chinese, Fast Food</t>
  </si>
  <si>
    <t xml:space="preserve">Spicy Eleven</t>
  </si>
  <si>
    <t xml:space="preserve">3| Opposite Navjeevan Nursing Home| Chander Nagar| New Delhi</t>
  </si>
  <si>
    <t xml:space="preserve">Vaishno Punjabi Dhaba</t>
  </si>
  <si>
    <t xml:space="preserve">H 1A| New Gobind Pura| Near| Chander Nagar| New Delhi</t>
  </si>
  <si>
    <t xml:space="preserve">Adarsh Bhojnalaya</t>
  </si>
  <si>
    <t xml:space="preserve">Ground Floor| Plot 482| Haveli Haider Quli| Near Andhra Bank| Chandni Chowk| New Delhi</t>
  </si>
  <si>
    <t xml:space="preserve">Chandni Chowk</t>
  </si>
  <si>
    <t xml:space="preserve">Chandni Chowk| New Delhi</t>
  </si>
  <si>
    <t xml:space="preserve">Al Haj Bakery</t>
  </si>
  <si>
    <t xml:space="preserve">5080| Ballimaran Road| Katra Nawab| Chandni Chowk| New Delhi</t>
  </si>
  <si>
    <t xml:space="preserve">Anmol Chicken</t>
  </si>
  <si>
    <t xml:space="preserve">6283| Main Bara Hindu Rao| Near choti Masjid| MD Ismail Marg| Sadar Bazar| Chandni Chowk| New Delhi</t>
  </si>
  <si>
    <t xml:space="preserve">Babu Ram Paranthe Wale</t>
  </si>
  <si>
    <t xml:space="preserve">1984-1985| Gali Paranthe Wali| Chandni Chowk| New Delhi</t>
  </si>
  <si>
    <t xml:space="preserve">Bhaijaan Kababs</t>
  </si>
  <si>
    <t xml:space="preserve">Shop 2202| Bazar Chitli Qabar| Near Jama Masjid| Chandni Chowk| New Delhi</t>
  </si>
  <si>
    <t xml:space="preserve">Bhikharam's</t>
  </si>
  <si>
    <t xml:space="preserve">251| Near Fathehpuri Masjid| Fatehpuri| Chandni Chowk| New Delhi</t>
  </si>
  <si>
    <t xml:space="preserve">Mithai, Fast Food</t>
  </si>
  <si>
    <t xml:space="preserve">382| Kucha Ghasi Ram| Fatehpuri| Chandni Chowk| New Delhi</t>
  </si>
  <si>
    <t xml:space="preserve">North Indian, South Indian, Fast Food, Street Food, Chinese, Desserts, Mithai</t>
  </si>
  <si>
    <t xml:space="preserve">Brijwasi Bhoj</t>
  </si>
  <si>
    <t xml:space="preserve">376| Near Kucha Ghasi Ram| Chandni Chowk| New Delhi</t>
  </si>
  <si>
    <t xml:space="preserve">Brijwasi Restaurant</t>
  </si>
  <si>
    <t xml:space="preserve">379| Near Kucha Ghasi Ram| Chandni Chowk| New Delhi</t>
  </si>
  <si>
    <t xml:space="preserve">North Indian, Fast Food, Chinese, South Indian</t>
  </si>
  <si>
    <t xml:space="preserve">Comesum</t>
  </si>
  <si>
    <t xml:space="preserve">Old Delhi Railway Station| Mori Gate| Chandni Chowk| New Delhi</t>
  </si>
  <si>
    <t xml:space="preserve">North Indian, Street Food, Chinese, South Indian</t>
  </si>
  <si>
    <t xml:space="preserve">Inderpuri Restaurant</t>
  </si>
  <si>
    <t xml:space="preserve">187| Church Mission Road| Fatehpuri| Chandni Chowk| New Delhi</t>
  </si>
  <si>
    <t xml:space="preserve">Kamdhenu Family Corner</t>
  </si>
  <si>
    <t xml:space="preserve">5469| Opposite Town Hall| Chandni Chowk| New Delhi</t>
  </si>
  <si>
    <t xml:space="preserve">Khalsa Hindu Hotel</t>
  </si>
  <si>
    <t xml:space="preserve">711| Church Mission Road| Fatehpuri| Chandni Chowk| New Delhi</t>
  </si>
  <si>
    <t xml:space="preserve">Mahalaxmi Mishthan Bhandar</t>
  </si>
  <si>
    <t xml:space="preserve">659| Church Mission Road| Fatehpuri| Chandni Chowk| New Delhi</t>
  </si>
  <si>
    <t xml:space="preserve">Near Sis Ganj Sahib Gurudwara| Chandni Chowk| New Delhi</t>
  </si>
  <si>
    <t xml:space="preserve">Platform 3| Old Delhi Railway Station| Chandni Chowk| New Delhi</t>
  </si>
  <si>
    <t xml:space="preserve">Natraj Cafe</t>
  </si>
  <si>
    <t xml:space="preserve">Main Road Near Central Bank| Opposite Paranthe Wali Gali| Chandni Chowk| New Delhi</t>
  </si>
  <si>
    <t xml:space="preserve">Padam Chaat Corner</t>
  </si>
  <si>
    <t xml:space="preserve">Gali Barf Wali| Near Kinari Bazar| Chandni Chowk| New Delhi</t>
  </si>
  <si>
    <t xml:space="preserve">Pandit Ved Prakash Lemon Wale</t>
  </si>
  <si>
    <t xml:space="preserve">Opposite Town Hall| Chandni Chowk| New Delhi</t>
  </si>
  <si>
    <t xml:space="preserve">Beverages, Street Food</t>
  </si>
  <si>
    <t xml:space="preserve">Pt. Babu Ram Devi Dayal Paranthe Wale</t>
  </si>
  <si>
    <t xml:space="preserve">9074| Gali Paranthe Wale| Chandni Chowk| New Delhi</t>
  </si>
  <si>
    <t xml:space="preserve">Rabri Bhandar</t>
  </si>
  <si>
    <t xml:space="preserve">42-B| Gali Parathewali| Opposite Central Bank| Chandni Chowk| New Delhi</t>
  </si>
  <si>
    <t xml:space="preserve">Ram Parshad Makhan Lal</t>
  </si>
  <si>
    <t xml:space="preserve">453| Khari Baoli| Chandni Chowk| New Delhi</t>
  </si>
  <si>
    <t xml:space="preserve">Rambhoj</t>
  </si>
  <si>
    <t xml:space="preserve">1894| Main Road| Opposite Dariba Kalan| Chandni Chowk| New Delhi</t>
  </si>
  <si>
    <t xml:space="preserve">Rehmatullah's Hotel</t>
  </si>
  <si>
    <t xml:space="preserve">105-110| Bazar Matia Mahal| Opposite Jama Masjid Gate 1| Chandni Chowk| New Delhi</t>
  </si>
  <si>
    <t xml:space="preserve">Sharma Bhojnalay</t>
  </si>
  <si>
    <t xml:space="preserve">Gali Paranthe Wali| Chandni Chowk| New Delhi</t>
  </si>
  <si>
    <t xml:space="preserve">Shree Balaji Chaat Bhandar</t>
  </si>
  <si>
    <t xml:space="preserve">Shop 1462| Near Sheesh Ganj Sahib Gurudwara| Chandni Chowk| New Delhi</t>
  </si>
  <si>
    <t xml:space="preserve">Shri Duli Chand Naresh Gupta</t>
  </si>
  <si>
    <t xml:space="preserve">934| Kucha Pati Ram| Sitaram Bazar| Chandni Chowk| New Delhi</t>
  </si>
  <si>
    <t xml:space="preserve">Shri Hari Sharnam</t>
  </si>
  <si>
    <t xml:space="preserve">208| Katra Bariyan| Fatehpuri| Chandni Chowk| New Delhi</t>
  </si>
  <si>
    <t xml:space="preserve">Sindhi Chicken</t>
  </si>
  <si>
    <t xml:space="preserve">Babu Market| Fauna Chowk| Chandni Chowk| New Delhi</t>
  </si>
  <si>
    <t xml:space="preserve">Soni Bhojnalaya</t>
  </si>
  <si>
    <t xml:space="preserve">161| Kucha Ghasi Ram| Fatehpuri| Chandni Chowk| New Delhi</t>
  </si>
  <si>
    <t xml:space="preserve">Super Restaurant</t>
  </si>
  <si>
    <t xml:space="preserve">1937| HC Sen Road| Fountain| Chandni Chowk| New Delhi</t>
  </si>
  <si>
    <t xml:space="preserve">Tiwari Ji Confectioner</t>
  </si>
  <si>
    <t xml:space="preserve">43/1| Gali Pranthe Wali| Chandni Chowk| New Delhi</t>
  </si>
  <si>
    <t xml:space="preserve">1908| Opposite Gurudwara Sis Ganj Sahib| Chandni Chowk| New Delhi</t>
  </si>
  <si>
    <t xml:space="preserve">Zaika Mughlai Foods</t>
  </si>
  <si>
    <t xml:space="preserve">6490| Fatehpuri| Chandni Chowk| New Delhi</t>
  </si>
  <si>
    <t xml:space="preserve">Al Yousuf</t>
  </si>
  <si>
    <t xml:space="preserve">5187| Ballimaran| Chandni Chowk| New Delhi</t>
  </si>
  <si>
    <t xml:space="preserve">Amritsari Lassi Wala</t>
  </si>
  <si>
    <t xml:space="preserve">Shop 295| Fatehpuri Chowk| Chandni Chowk| New Delhi</t>
  </si>
  <si>
    <t xml:space="preserve">Annapurna Bhandar</t>
  </si>
  <si>
    <t xml:space="preserve">1463| Near Sheesh Ganj Gurudwara| Chandni Chowk| New Delhi</t>
  </si>
  <si>
    <t xml:space="preserve">Bishan Swaroop Chaat Bhandar</t>
  </si>
  <si>
    <t xml:space="preserve">1421| Near Ashish Medicos| Chandni Chowk| New Delhi</t>
  </si>
  <si>
    <t xml:space="preserve">Gole Hatti</t>
  </si>
  <si>
    <t xml:space="preserve">2-4| Church Mission Road| Fatehpuri| Chandni Chowk| New Delhi</t>
  </si>
  <si>
    <t xml:space="preserve">1454/2| Near Sheeshganj Gurudwara| Chandni Chowk| New Delhi</t>
  </si>
  <si>
    <t xml:space="preserve">1972-1973| Corner Gali Paranthe| Opposite Central Bank| Chandni Chowk| New Delhi</t>
  </si>
  <si>
    <t xml:space="preserve">Kedarnath Prem Chand Halwai</t>
  </si>
  <si>
    <t xml:space="preserve">Shop 4| Tiraha Kinari Bazar| Gali Paranthe Wale| Chandni Chowk| New Delhi</t>
  </si>
  <si>
    <t xml:space="preserve">1450/1| Chandni Chowk| New Delhi</t>
  </si>
  <si>
    <t xml:space="preserve">Khan Omelette Corner</t>
  </si>
  <si>
    <t xml:space="preserve">48| Katra Bariyan| Lal Kuan| Near Fatehpuri Masjid| Chandni Chowk| New Delhi</t>
  </si>
  <si>
    <t xml:space="preserve">Natraj Dahi Bhalle Wala</t>
  </si>
  <si>
    <t xml:space="preserve">1396| Main Road Near Central Bank| Opposite Paranthe Wali Gali| Chandni Chowk| New Delhi</t>
  </si>
  <si>
    <t xml:space="preserve">Old Famous Jalebi Wala</t>
  </si>
  <si>
    <t xml:space="preserve">Dariba Kalan| Chandni Chowk| New Delhi</t>
  </si>
  <si>
    <t xml:space="preserve">Pt. Gaya Prasad Shiv Charan Paranthe Wale</t>
  </si>
  <si>
    <t xml:space="preserve">34| Gali Paranthe Wali| Chandni Chowk| New Delhi</t>
  </si>
  <si>
    <t xml:space="preserve">Pt.Kanhaiyalal &amp; Durga Prasad Dixit Paranthe Wale</t>
  </si>
  <si>
    <t xml:space="preserve">36| Gali Paranthe Wali| Chandni Chowk| New Delhi</t>
  </si>
  <si>
    <t xml:space="preserve">Shiv Misthan Bhandar</t>
  </si>
  <si>
    <t xml:space="preserve">375| Kucha Ghasi Ram| Chandni Chowk| New Delhi</t>
  </si>
  <si>
    <t xml:space="preserve">Special Jalebi Wala</t>
  </si>
  <si>
    <t xml:space="preserve">1469/1| Fabbara Chowk| Chandni Chowk| New Delhi</t>
  </si>
  <si>
    <t xml:space="preserve">Tewari Bros Confectioners</t>
  </si>
  <si>
    <t xml:space="preserve">862| Chandni Chowk| New Delhi</t>
  </si>
  <si>
    <t xml:space="preserve">Street Food, North Indian, South Indian, Mithai</t>
  </si>
  <si>
    <t xml:space="preserve">Annapurna Chaat &amp; Sweets</t>
  </si>
  <si>
    <t xml:space="preserve">Near Sheeshganj Gurudwara| Chandni Chowk| New Delhi</t>
  </si>
  <si>
    <t xml:space="preserve">Delhi-6 The Chicken Planet</t>
  </si>
  <si>
    <t xml:space="preserve">2987/7| DDA Flats| Bari Masjid| Sarai Khalil| Chandni Chowk| New Delhi</t>
  </si>
  <si>
    <t xml:space="preserve">Dessi Food</t>
  </si>
  <si>
    <t xml:space="preserve">2043| Katra Lachhoo Singh| H.C. Sen Marg| Chandni Chowk| Delhi</t>
  </si>
  <si>
    <t xml:space="preserve">Foody Dragon</t>
  </si>
  <si>
    <t xml:space="preserve">2035| Near Katra Lachhu Singh| Fawara| Chandni Chowk| Delhi</t>
  </si>
  <si>
    <t xml:space="preserve">Grover Eating Point</t>
  </si>
  <si>
    <t xml:space="preserve">1476| Deewan Hall Road| Chandni Chowk| New Delhi</t>
  </si>
  <si>
    <t xml:space="preserve">Hotel 121 Shakahari</t>
  </si>
  <si>
    <t xml:space="preserve">121| Kucha Ghasiram| Chatta Bhawani Shankar| Fatehpuri Chowk| Chandni Chowk| New Delhi</t>
  </si>
  <si>
    <t xml:space="preserve">Lala Chaap Corner</t>
  </si>
  <si>
    <t xml:space="preserve">1388| Bazar Guliyan| Jama Masjid| Near Police Station| Chandni Chowk| New Delhi</t>
  </si>
  <si>
    <t xml:space="preserve">Meghraj &amp; Sons</t>
  </si>
  <si>
    <t xml:space="preserve">292/293| Fateh Puri Chowk| Chandni Chowk| New Delhi</t>
  </si>
  <si>
    <t xml:space="preserve">Old Kheer Shop</t>
  </si>
  <si>
    <t xml:space="preserve">2867| Bazaar Sirkiwalan| Hauz Qazi| Chandni Chowk| New Delhi</t>
  </si>
  <si>
    <t xml:space="preserve">Punjabi Chicken</t>
  </si>
  <si>
    <t xml:space="preserve">9| Babu Market| Fuwara Chowk| Chandni Chowk| New Delhi</t>
  </si>
  <si>
    <t xml:space="preserve">Ratan Singh</t>
  </si>
  <si>
    <t xml:space="preserve">Shop 1444| Jama Masjid| Bazar Gulian Rd| Kucha Alam| Chandni Chowk| New Delhi</t>
  </si>
  <si>
    <t xml:space="preserve">Shri Bhujia Bhandar</t>
  </si>
  <si>
    <t xml:space="preserve">117| Moti Bazar| Chandni Chowk| New Delhi</t>
  </si>
  <si>
    <t xml:space="preserve">Chaina Ram Sindhi Confectioners</t>
  </si>
  <si>
    <t xml:space="preserve">6499| Fathepuri Chowk| Chandni Chowk| New Delhi</t>
  </si>
  <si>
    <t xml:space="preserve">Giani's di Hatti</t>
  </si>
  <si>
    <t xml:space="preserve">651/52| Church Mission Road| Fatehpuri| Chandni Chowk| New Delhi</t>
  </si>
  <si>
    <t xml:space="preserve">Ice Cream, Mithai, North Indian, Street Food</t>
  </si>
  <si>
    <t xml:space="preserve">Jung Bahadur Kachori Wala</t>
  </si>
  <si>
    <t xml:space="preserve">1104| Maliwara| Jogiwari| Gali Paranthe Wali| Chandni Chowk| New Delhi</t>
  </si>
  <si>
    <t xml:space="preserve">Lakhori - Haveli Dharampura</t>
  </si>
  <si>
    <t xml:space="preserve">Haveli Dharampura| 2293| Gali Guliyan| Near Jama Masjid| Chandni Chowk| New Delhi</t>
  </si>
  <si>
    <t xml:space="preserve">Mughlai, Street Food</t>
  </si>
  <si>
    <t xml:space="preserve">Milk n More</t>
  </si>
  <si>
    <t xml:space="preserve">2406| Chawri Bazar| New Delhi</t>
  </si>
  <si>
    <t xml:space="preserve">Chawri Bazar</t>
  </si>
  <si>
    <t xml:space="preserve">Chawri Bazar| New Delhi</t>
  </si>
  <si>
    <t xml:space="preserve">Desserts, Street Food</t>
  </si>
  <si>
    <t xml:space="preserve">Kuremal Mohan Lal Kulfi Wale</t>
  </si>
  <si>
    <t xml:space="preserve">526| Kucha Pati Ram| Bazar Sita Ram| Near Chawri Bazar Metro Station| Chawri Bazar| New Delhi</t>
  </si>
  <si>
    <t xml:space="preserve">Hira Chaat Corner</t>
  </si>
  <si>
    <t xml:space="preserve">3636| Gali Lohe Wali| Chawri Bazar| New Delhi</t>
  </si>
  <si>
    <t xml:space="preserve">Kuremal Mahavir Prasad Kulfi Wale</t>
  </si>
  <si>
    <t xml:space="preserve">546| Kucha Pati Ram| Sita Ram Bazar| Near Chawri Bazar Metro Station| Chawri Bazar| New Delhi</t>
  </si>
  <si>
    <t xml:space="preserve">Shakahari Restaurant</t>
  </si>
  <si>
    <t xml:space="preserve">3624/9| Chawri Bazar| New Delhi</t>
  </si>
  <si>
    <t xml:space="preserve">Shri Gujrat Namkeen Bhandar</t>
  </si>
  <si>
    <t xml:space="preserve">3775| Charkhiwalan Gali| Khush Dil| Chawri Bazar| New Delhi</t>
  </si>
  <si>
    <t xml:space="preserve">Standard Sweets</t>
  </si>
  <si>
    <t xml:space="preserve">3510| Chawri Bazar| New Delhi</t>
  </si>
  <si>
    <t xml:space="preserve">Sudarshan</t>
  </si>
  <si>
    <t xml:space="preserve">4097| Barshabulla Chowk| Chawri Bazar| New Delhi</t>
  </si>
  <si>
    <t xml:space="preserve">Street Food, Beverages</t>
  </si>
  <si>
    <t xml:space="preserve">Ustad Moinuddin Kebab</t>
  </si>
  <si>
    <t xml:space="preserve">Lal Kuan| Gali Qasimjan| Chawri Bazar| New Delhi</t>
  </si>
  <si>
    <t xml:space="preserve">Ashok Chaat Corner</t>
  </si>
  <si>
    <t xml:space="preserve">Shop 3488| Chowk Hauz Qazi| Near Chawri Bazar| New Delhi</t>
  </si>
  <si>
    <t xml:space="preserve">Jain Coffee House</t>
  </si>
  <si>
    <t xml:space="preserve">4013| Raghuganj| Near PNB ATM| Chawri Bazar| New Delhi</t>
  </si>
  <si>
    <t xml:space="preserve">112| Barshahbulla Chowk| Near Metro Station| Chawri Bazar| New Delhi</t>
  </si>
  <si>
    <t xml:space="preserve">Spicy Food Court</t>
  </si>
  <si>
    <t xml:space="preserve">Khasra 361| Near Bank Of India| Sultanpur| Near| Chhatarpur| New Delhi</t>
  </si>
  <si>
    <t xml:space="preserve">Chhatarpur</t>
  </si>
  <si>
    <t xml:space="preserve">Chhatarpur| New Delhi</t>
  </si>
  <si>
    <t xml:space="preserve">Aristocrat Sweet Shop</t>
  </si>
  <si>
    <t xml:space="preserve">Shop 9| Market 1| Chittaranjan Park| New Delhi</t>
  </si>
  <si>
    <t xml:space="preserve">Chittaranjan Park</t>
  </si>
  <si>
    <t xml:space="preserve">Chittaranjan Park| New Delhi</t>
  </si>
  <si>
    <t xml:space="preserve">Mithai, Bakery</t>
  </si>
  <si>
    <t xml:space="preserve">Balluchi's - The Royal Cuisine</t>
  </si>
  <si>
    <t xml:space="preserve">K-1/10| Chittaranjan Park| New Delhi</t>
  </si>
  <si>
    <t xml:space="preserve">Bunty Dhaba</t>
  </si>
  <si>
    <t xml:space="preserve">19/1| Near B Block Gurudwara| EPDP Main Road| Chittaranjan Park| New Delhi</t>
  </si>
  <si>
    <t xml:space="preserve">Gopal's Restaurant &amp; Caterer's</t>
  </si>
  <si>
    <t xml:space="preserve">26| Ground Floor| Market 1| Chittaranjan Park| New Delhi</t>
  </si>
  <si>
    <t xml:space="preserve">Horn Please</t>
  </si>
  <si>
    <t xml:space="preserve">D 616| Hotel Royal Castle Grand| Chittaranjan Park| New Delhi</t>
  </si>
  <si>
    <t xml:space="preserve">Khatey Raho</t>
  </si>
  <si>
    <t xml:space="preserve">Shop 22| Market 1| Chittaranjan Park| New Delhi</t>
  </si>
  <si>
    <t xml:space="preserve">North Indian, Mughlai, Fast Food, South Indian</t>
  </si>
  <si>
    <t xml:space="preserve">Kolkata Biryani House</t>
  </si>
  <si>
    <t xml:space="preserve">Shop 49| Ground Floor| Market 1| Chittaranjan Park| New Delhi</t>
  </si>
  <si>
    <t xml:space="preserve">Kolkata Hot Kathi Roll</t>
  </si>
  <si>
    <t xml:space="preserve">8| Market 1| Chittaranjan Park| New Delhi</t>
  </si>
  <si>
    <t xml:space="preserve">Madly Bangalee</t>
  </si>
  <si>
    <t xml:space="preserve">Shop 9| Market 2| Chittaranjan Park| New Delhi</t>
  </si>
  <si>
    <t xml:space="preserve">Mughlai, North Indian, Bengali, Continental</t>
  </si>
  <si>
    <t xml:space="preserve">Oh! China</t>
  </si>
  <si>
    <t xml:space="preserve">K1/135| Opposite Oriental Bank of Commerce| Chittaranjan Park| New Delhi</t>
  </si>
  <si>
    <t xml:space="preserve">23| Market 2| Chittaranjan Park| New Delhi</t>
  </si>
  <si>
    <t xml:space="preserve">Rabi Snacks Corner</t>
  </si>
  <si>
    <t xml:space="preserve">44| Market 1| Chittaranjan Park| New Delhi</t>
  </si>
  <si>
    <t xml:space="preserve">12 &amp; 13| DDA| Market 2| Chittaranjan Park| New Delhi</t>
  </si>
  <si>
    <t xml:space="preserve">Roll n Roast</t>
  </si>
  <si>
    <t xml:space="preserve">7| Market 1| Chittaranjan Park| New Delhi</t>
  </si>
  <si>
    <t xml:space="preserve">Roller's High</t>
  </si>
  <si>
    <t xml:space="preserve">K-1/38| EPDP Road| Chittaranjan Park| New Delhi</t>
  </si>
  <si>
    <t xml:space="preserve">Royal Chick 'N'</t>
  </si>
  <si>
    <t xml:space="preserve">K-1/135| Main Road| C R Park| Chittaranjan Park| New Delhi</t>
  </si>
  <si>
    <t xml:space="preserve">Royal Kolkata Biryani</t>
  </si>
  <si>
    <t xml:space="preserve">26| Market 1| Chittaranjan Park| New Delhi</t>
  </si>
  <si>
    <t xml:space="preserve">North Indian, Chinese, Biryani</t>
  </si>
  <si>
    <t xml:space="preserve">Sameer's Restaurant</t>
  </si>
  <si>
    <t xml:space="preserve">125| 1st Floor| Market 2| Chittaranjan Park| New Delhi</t>
  </si>
  <si>
    <t xml:space="preserve">27| C.S.C. Market 2| Chittaranjan Park| New Delhi</t>
  </si>
  <si>
    <t xml:space="preserve">Shepherd's</t>
  </si>
  <si>
    <t xml:space="preserve">E 778| Market 2| Chittaranjan Park| New Delhi</t>
  </si>
  <si>
    <t xml:space="preserve">Soya King</t>
  </si>
  <si>
    <t xml:space="preserve">Shop 25| Market 2| Chittaranjan Park| New Delhi</t>
  </si>
  <si>
    <t xml:space="preserve">Tasty Tonight</t>
  </si>
  <si>
    <t xml:space="preserve">The Mustard</t>
  </si>
  <si>
    <t xml:space="preserve">145| Market 1| Chittaranjan Park| New Delhi</t>
  </si>
  <si>
    <t xml:space="preserve">E-778| Market 2| Chittaranjan Park| New Delhi</t>
  </si>
  <si>
    <t xml:space="preserve">Wazwaan Restaurant</t>
  </si>
  <si>
    <t xml:space="preserve">A-5| Chittaranjan Park| New Delhi</t>
  </si>
  <si>
    <t xml:space="preserve">North Indian, Kashmiri</t>
  </si>
  <si>
    <t xml:space="preserve">Yummi Kolkataa</t>
  </si>
  <si>
    <t xml:space="preserve">13| Market 1| Chittaranjan Park| New Delhi</t>
  </si>
  <si>
    <t xml:space="preserve">Annapurna Sweet House</t>
  </si>
  <si>
    <t xml:space="preserve">38| CSC Market 2| Chittaranjan Park| New Delhi</t>
  </si>
  <si>
    <t xml:space="preserve">Ashirbad</t>
  </si>
  <si>
    <t xml:space="preserve">Shop 3| Market 3| Chittaranjan Park| New Delhi</t>
  </si>
  <si>
    <t xml:space="preserve">Chocolatiers - The Chocolate Boutique</t>
  </si>
  <si>
    <t xml:space="preserve">9| DDA Market 4| Chittaranjan Park| New Delhi</t>
  </si>
  <si>
    <t xml:space="preserve">Dadu Cutlet Shop</t>
  </si>
  <si>
    <t xml:space="preserve">39| C.S.C Market 2| Chittaranjan Park| New Delhi</t>
  </si>
  <si>
    <t xml:space="preserve">Dogs &amp; Wiches</t>
  </si>
  <si>
    <t xml:space="preserve">Shop 105| 1st Floor| Chittaranjan Park| New Delhi</t>
  </si>
  <si>
    <t xml:space="preserve">Continental, American, Fast Food</t>
  </si>
  <si>
    <t xml:space="preserve">Maa Tara</t>
  </si>
  <si>
    <t xml:space="preserve">45| 46| &amp; 47| Market 2| Chittaranjan Park| New Delhi</t>
  </si>
  <si>
    <t xml:space="preserve">My Spice Kitchen</t>
  </si>
  <si>
    <t xml:space="preserve">51| Market 1| Chittaranjan Park| New Delhi</t>
  </si>
  <si>
    <t xml:space="preserve">North Indian, Mughlai, Biryani, Bengali</t>
  </si>
  <si>
    <t xml:space="preserve">The Singing Tree</t>
  </si>
  <si>
    <t xml:space="preserve">Market 1| Chittaranjan Park| New Delhi</t>
  </si>
  <si>
    <t xml:space="preserve">Baba Chicken Ludhiana Wale</t>
  </si>
  <si>
    <t xml:space="preserve">K 1/38| EPDP Main Road| Chittaranjan Park| New Delhi</t>
  </si>
  <si>
    <t xml:space="preserve">Bengal Snacks</t>
  </si>
  <si>
    <t xml:space="preserve">Shop 53| Market 1| Chittaranjan Park| New Delhi</t>
  </si>
  <si>
    <t xml:space="preserve">Brownies &amp; More</t>
  </si>
  <si>
    <t xml:space="preserve">32| Market 4| Chittaranjan Park| New Delhi</t>
  </si>
  <si>
    <t xml:space="preserve">K-1/14| Main Road| Chittaranjan Park| New Delhi</t>
  </si>
  <si>
    <t xml:space="preserve">Craving Cure</t>
  </si>
  <si>
    <t xml:space="preserve">Shop 7| Market 2| Chittaranjan Park| New Delhi</t>
  </si>
  <si>
    <t xml:space="preserve">Cuisine</t>
  </si>
  <si>
    <t xml:space="preserve">Rockland Inn| B-207| Block B| Outer Ring Road| Near Savitri Cinema Flyover| Chittaranjan Park| New Delhi</t>
  </si>
  <si>
    <t xml:space="preserve">Food Nation</t>
  </si>
  <si>
    <t xml:space="preserve">Kamala Fast Food &amp; Chinese</t>
  </si>
  <si>
    <t xml:space="preserve">32| Market  2| Chittaranjan Park| New Delhi</t>
  </si>
  <si>
    <t xml:space="preserve">Lokenath Sweets</t>
  </si>
  <si>
    <t xml:space="preserve">22| Market 4| Chittaranjan Park| New Delhi</t>
  </si>
  <si>
    <t xml:space="preserve">Me and My Cake</t>
  </si>
  <si>
    <t xml:space="preserve">Chulha Punjabi Da</t>
  </si>
  <si>
    <t xml:space="preserve">36| C.S.C| Market 2| Chittaranjan Park| New Delhi</t>
  </si>
  <si>
    <t xml:space="preserve">Shop 102| 1st Floor| DDA Market 2| Chittaranjan Park| New Delhi</t>
  </si>
  <si>
    <t xml:space="preserve">Metro Grill</t>
  </si>
  <si>
    <t xml:space="preserve">4th Floor| City Centre Mall| Rohini| New Delhi</t>
  </si>
  <si>
    <t xml:space="preserve">City Centre Mall| Rohini</t>
  </si>
  <si>
    <t xml:space="preserve">City Centre Mall| Rohini| New Delhi</t>
  </si>
  <si>
    <t xml:space="preserve">Cafe Cruise</t>
  </si>
  <si>
    <t xml:space="preserve">UG 16-17| 1st Floor| City Square Mall| Rajouri Garden| New Delhi</t>
  </si>
  <si>
    <t xml:space="preserve">City Square Mall| Rajouri Garden</t>
  </si>
  <si>
    <t xml:space="preserve">City Square Mall| Rajouri Garden| New Delhi</t>
  </si>
  <si>
    <t xml:space="preserve">Etal The Lounge Bar</t>
  </si>
  <si>
    <t xml:space="preserve">18-20| 2nd Floor| City Square Mall| Rajouri Garden| New Delhi</t>
  </si>
  <si>
    <t xml:space="preserve">North Indian, Italian, Fast Food</t>
  </si>
  <si>
    <t xml:space="preserve">Game of Legends - Sports Bar, Grill, &amp; Lounge</t>
  </si>
  <si>
    <t xml:space="preserve">Level 3| City Square Mall| Rajouri Garden| New Delhi</t>
  </si>
  <si>
    <t xml:space="preserve">Al-raaya</t>
  </si>
  <si>
    <t xml:space="preserve">5B/1| Court Lane| Civil Lines| New Delhi</t>
  </si>
  <si>
    <t xml:space="preserve">Civil Lines| New Delhi</t>
  </si>
  <si>
    <t xml:space="preserve">Authentique Bites</t>
  </si>
  <si>
    <t xml:space="preserve">7| Rajpur Road| Civil Lines| New Delhi</t>
  </si>
  <si>
    <t xml:space="preserve">Embassy</t>
  </si>
  <si>
    <t xml:space="preserve">2-13| Alipur Road| Civil Lines| New Delhi</t>
  </si>
  <si>
    <t xml:space="preserve">Narang's Bake 'n' Cake</t>
  </si>
  <si>
    <t xml:space="preserve">Shop 53| New Market| Timarpur| Civil Lines| New Delhi</t>
  </si>
  <si>
    <t xml:space="preserve">New Darvesh</t>
  </si>
  <si>
    <t xml:space="preserve">B.D. Estate Market| Timarpur| Civil Lines| New Delhi</t>
  </si>
  <si>
    <t xml:space="preserve">1UP</t>
  </si>
  <si>
    <t xml:space="preserve">13| Alipur Road| Exchange Store Building| Civil Lines| New Delhi</t>
  </si>
  <si>
    <t xml:space="preserve">Gujarati Samaj Santushti</t>
  </si>
  <si>
    <t xml:space="preserve">2| Shri Delhi Gujarati Samaj| Raj Niwas Marg| Civil Lines| New Delhi</t>
  </si>
  <si>
    <t xml:space="preserve">Gujarati</t>
  </si>
  <si>
    <t xml:space="preserve">Hind Bakery &amp; Chinese Fast Food</t>
  </si>
  <si>
    <t xml:space="preserve">50| New Market| Timarpur| Near Civil Lines| New Delhi</t>
  </si>
  <si>
    <t xml:space="preserve">Hot Pot</t>
  </si>
  <si>
    <t xml:space="preserve">DTC Bus Pass Section| Timarpur Chowk| Civil Lines| New Delhi</t>
  </si>
  <si>
    <t xml:space="preserve">Punjabi Flavour</t>
  </si>
  <si>
    <t xml:space="preserve">5| Khaibar Pass| Civil Lines| New Delhi</t>
  </si>
  <si>
    <t xml:space="preserve">Saras Fast Food Feast</t>
  </si>
  <si>
    <t xml:space="preserve">Gujarati Samajh| Raj Niwas Marg| Civil Lines| New Delhi</t>
  </si>
  <si>
    <t xml:space="preserve">Khaibar Pass| Main Road| Civil Lines| New Delhi</t>
  </si>
  <si>
    <t xml:space="preserve">The Night Owl</t>
  </si>
  <si>
    <t xml:space="preserve">Wimpy Sweets And Confectioners</t>
  </si>
  <si>
    <t xml:space="preserve">Boa Village</t>
  </si>
  <si>
    <t xml:space="preserve">13| Alipur Road| Civil Lines| New Delhi</t>
  </si>
  <si>
    <t xml:space="preserve">Chinese, Japanese, Korean, Asian</t>
  </si>
  <si>
    <t xml:space="preserve">Anand Ji Restaurant</t>
  </si>
  <si>
    <t xml:space="preserve">35| Community Centre| New Friends Colony| New Delhi</t>
  </si>
  <si>
    <t xml:space="preserve">Community Centre| New Friends Colony</t>
  </si>
  <si>
    <t xml:space="preserve">Community Centre| New Friends Colony| New Delhi</t>
  </si>
  <si>
    <t xml:space="preserve">Chinese, North Indian, Street Food</t>
  </si>
  <si>
    <t xml:space="preserve">67| Community Centre Market| New Friends Colony| New Delhi</t>
  </si>
  <si>
    <t xml:space="preserve">24| Community Center| New Friends Colony| New Delhi</t>
  </si>
  <si>
    <t xml:space="preserve">20| Community Center| New Friends Colony| New Delhi</t>
  </si>
  <si>
    <t xml:space="preserve">Cafe Coffee Day - The Lounge</t>
  </si>
  <si>
    <t xml:space="preserve">14| Community Centre| New Friends Colony| New Delhi</t>
  </si>
  <si>
    <t xml:space="preserve">12| Community Centre| New Friends Colony| New Delhi</t>
  </si>
  <si>
    <t xml:space="preserve">Chaat Tadka</t>
  </si>
  <si>
    <t xml:space="preserve">8| Community Center| New Friends Colony| New Delhi</t>
  </si>
  <si>
    <t xml:space="preserve">Chawla's Unique Chicken Corner</t>
  </si>
  <si>
    <t xml:space="preserve">Dawat Khana</t>
  </si>
  <si>
    <t xml:space="preserve">17| Community Center| New Friends Colony| New Delhi</t>
  </si>
  <si>
    <t xml:space="preserve">Eat n Joy</t>
  </si>
  <si>
    <t xml:space="preserve">16| Community Center| New Friends Colony| New Delhi</t>
  </si>
  <si>
    <t xml:space="preserve">Khan Chicken Biryani</t>
  </si>
  <si>
    <t xml:space="preserve">Opposite LIC Office| Community Centre| New Friends Colony| New Delhi</t>
  </si>
  <si>
    <t xml:space="preserve">Kolkata Roll</t>
  </si>
  <si>
    <t xml:space="preserve">R. Ahmad Food</t>
  </si>
  <si>
    <t xml:space="preserve">Sab Ke Khatir</t>
  </si>
  <si>
    <t xml:space="preserve">Bon Bon Pastry Shop</t>
  </si>
  <si>
    <t xml:space="preserve">73| Community Center| New Friends Colony| New Delhi</t>
  </si>
  <si>
    <t xml:space="preserve">Moksha</t>
  </si>
  <si>
    <t xml:space="preserve">Pebble Street</t>
  </si>
  <si>
    <t xml:space="preserve">Italian, Tex-Mex, Continental, North Indian</t>
  </si>
  <si>
    <t xml:space="preserve">Kebab Gallery</t>
  </si>
  <si>
    <t xml:space="preserve">Shop 86| Community Centre| New Friends Colony| New Delhi</t>
  </si>
  <si>
    <t xml:space="preserve">North Indian, Lucknowi</t>
  </si>
  <si>
    <t xml:space="preserve">Amber</t>
  </si>
  <si>
    <t xml:space="preserve">N-19| Connaught Place| New Delhi</t>
  </si>
  <si>
    <t xml:space="preserve">Connaught Place</t>
  </si>
  <si>
    <t xml:space="preserve">Connaught Place| New Delhi</t>
  </si>
  <si>
    <t xml:space="preserve">Attitude Kitchen &amp; Bar</t>
  </si>
  <si>
    <t xml:space="preserve">N-12| Outer Circle| Connaught Place| New Delhi</t>
  </si>
  <si>
    <t xml:space="preserve">4| Rajiv Chowk| Connaught Place| New Delhi</t>
  </si>
  <si>
    <t xml:space="preserve">Castle 9</t>
  </si>
  <si>
    <t xml:space="preserve">B-45/47| 1st Floor| Near PVR Plaza| Connaught Place| New Delhi</t>
  </si>
  <si>
    <t xml:space="preserve">Finger Food, Continental, North Indian, Chinese</t>
  </si>
  <si>
    <t xml:space="preserve">Shop 49| Bengali Market| Connaught Place| New Delhi</t>
  </si>
  <si>
    <t xml:space="preserve">Delhi Darbar Dhaba</t>
  </si>
  <si>
    <t xml:space="preserve">7| NDMC Market| Babar Road| Near Bengali Market| Connaught Place| New Delhi</t>
  </si>
  <si>
    <t xml:space="preserve">Garam Dharam</t>
  </si>
  <si>
    <t xml:space="preserve">M-16| Ground Floor| Outer Circle| Connaught Place| New Delhi</t>
  </si>
  <si>
    <t xml:space="preserve">K-24| Opposite PVR Plaza Cinema| Connaught Place| New Delhi</t>
  </si>
  <si>
    <t xml:space="preserve">2nd Floor| Mohan Singh Place| Connaught Place| New Delhi</t>
  </si>
  <si>
    <t xml:space="preserve">My Bar Lounge &amp; Restaurant</t>
  </si>
  <si>
    <t xml:space="preserve">G-68| Near Metro Exit 7 &amp; 8| Outer Circle| Connaught Place| New Delhi</t>
  </si>
  <si>
    <t xml:space="preserve">My Bar Square</t>
  </si>
  <si>
    <t xml:space="preserve">E-34 &amp; 35| 1st Floor| Inner Circle| Connaught Place| New Delhi</t>
  </si>
  <si>
    <t xml:space="preserve">K-15| Connaught Place| New Delhi</t>
  </si>
  <si>
    <t xml:space="preserve">The Immigrant Cafe</t>
  </si>
  <si>
    <t xml:space="preserve">B-45| 1st Floor| Inner Circle| Connaught Place| New Delhi</t>
  </si>
  <si>
    <t xml:space="preserve">MOB Brewpub</t>
  </si>
  <si>
    <t xml:space="preserve">M 44| Outer Circle| Connaught Place| New Delhi</t>
  </si>
  <si>
    <t xml:space="preserve">Continental, Italian, Asian, Indian</t>
  </si>
  <si>
    <t xml:space="preserve">Naturals Ice Cream</t>
  </si>
  <si>
    <t xml:space="preserve">L-8| Outer Circle| Connaught Place| New Delhi</t>
  </si>
  <si>
    <t xml:space="preserve">Zabardast Indian Kitchen</t>
  </si>
  <si>
    <t xml:space="preserve">E-13/29| Ground Floor| Middle Circle| Connaught Place| New Delhi</t>
  </si>
  <si>
    <t xml:space="preserve">Anand Restaurant</t>
  </si>
  <si>
    <t xml:space="preserve">15/96| Scindia House| Connaught Place| New Delhi</t>
  </si>
  <si>
    <t xml:space="preserve">G-2/43| Middle Circle| Connaught Place| New Delhi</t>
  </si>
  <si>
    <t xml:space="preserve">Blues</t>
  </si>
  <si>
    <t xml:space="preserve">N-18| Outer Circle| Opposite Katurbha Gandhi Marg| Connaught Place| New Delhi</t>
  </si>
  <si>
    <t xml:space="preserve">Continental, Mexican, American, Italian, North Indian</t>
  </si>
  <si>
    <t xml:space="preserve">E-8| Inner Circle| Connaught Place| New Delhi</t>
  </si>
  <si>
    <t xml:space="preserve">H-45| Connaught Place| New Delhi</t>
  </si>
  <si>
    <t xml:space="preserve">Burger, Juices, Finger Food</t>
  </si>
  <si>
    <t xml:space="preserve">Cafe Coffee Day The Square</t>
  </si>
  <si>
    <t xml:space="preserve">C-14| Connaught Place| New Delhi</t>
  </si>
  <si>
    <t xml:space="preserve">Cafe Dalal Street</t>
  </si>
  <si>
    <t xml:space="preserve">M-89/90| M Block| Outer Circle| Connaught Place| New Delhi</t>
  </si>
  <si>
    <t xml:space="preserve">Cafe Hawkers</t>
  </si>
  <si>
    <t xml:space="preserve">L-22| Radial Road| Near Odean Cinema| Connaught Place| New Delhi</t>
  </si>
  <si>
    <t xml:space="preserve">Cafe Public Connection</t>
  </si>
  <si>
    <t xml:space="preserve">F-39-40| 1st &amp; 2nd Floor| Inner Circle| Connaught Place| New Delhi</t>
  </si>
  <si>
    <t xml:space="preserve">Caf? MRP</t>
  </si>
  <si>
    <t xml:space="preserve">1st Floor| C-39| Opposite Odean Cinema| Connaught Place| New Delhi</t>
  </si>
  <si>
    <t xml:space="preserve">North Indian, Chinese, Italian, Mediterranean</t>
  </si>
  <si>
    <t xml:space="preserve">1st Floor| PVR Plaza Building| H Block| Connaught Place| New Delhi</t>
  </si>
  <si>
    <t xml:space="preserve">Pizza, Italian, Cafe</t>
  </si>
  <si>
    <t xml:space="preserve">Cha Bar</t>
  </si>
  <si>
    <t xml:space="preserve">N-81| Oxford Bookstore| Connaught Place| New Delhi</t>
  </si>
  <si>
    <t xml:space="preserve">F-14/15| Mezzanine| 1st Floor| F Block| Inner Circle| Connaught Place| New Delhi</t>
  </si>
  <si>
    <t xml:space="preserve">Chew - Pan Asian Cafe</t>
  </si>
  <si>
    <t xml:space="preserve">M-16| 1st Floor| Outer Circle| Connaught Place| New Delhi</t>
  </si>
  <si>
    <t xml:space="preserve">Asian, Japanese, Chinese, Thai</t>
  </si>
  <si>
    <t xml:space="preserve">China Garden</t>
  </si>
  <si>
    <t xml:space="preserve">G-4/5/6| Marina Arcade| Connaught Place| New Delhi</t>
  </si>
  <si>
    <t xml:space="preserve">Desi Vibes</t>
  </si>
  <si>
    <t xml:space="preserve">2nd Floor| N-95| Outer Circle| Connaught Place| New Delhi</t>
  </si>
  <si>
    <t xml:space="preserve">M-42| Connaught Place| New Delhi</t>
  </si>
  <si>
    <t xml:space="preserve">Ground Floor| HT House| Kasturba Gandhi Marg| Connaught Place| New Delhi</t>
  </si>
  <si>
    <t xml:space="preserve">N-6| Connaught Place| New Delhi</t>
  </si>
  <si>
    <t xml:space="preserve">11-D| Connaught Place| New Delhi</t>
  </si>
  <si>
    <t xml:space="preserve">North Indian, Continental, European</t>
  </si>
  <si>
    <t xml:space="preserve">FLYP@MTV</t>
  </si>
  <si>
    <t xml:space="preserve">N/57 &amp; N/60| 1st Floor| Outer Circle| Connaught Place| New Delhi</t>
  </si>
  <si>
    <t xml:space="preserve">North Indian, Mexican, Italian, Continental</t>
  </si>
  <si>
    <t xml:space="preserve">18-20| Hindustan Times Buliding| KG Marg| Connaught Place| New Delhi</t>
  </si>
  <si>
    <t xml:space="preserve">L-6| Outer Circle| Connaught Place| New Delhi</t>
  </si>
  <si>
    <t xml:space="preserve">Street Food, North Indian, South Indian, Chinese, Mithai</t>
  </si>
  <si>
    <t xml:space="preserve">Indian Grill Company</t>
  </si>
  <si>
    <t xml:space="preserve">M-48| Outer Circle| Connaught Place| New Delhi</t>
  </si>
  <si>
    <t xml:space="preserve">Jain Chawal Wale</t>
  </si>
  <si>
    <t xml:space="preserve">P-1/190| Connaught Circus| Connaught Place| New Delhi</t>
  </si>
  <si>
    <t xml:space="preserve">P-17/90| Outer Circle| Connaught Place| New Delhi</t>
  </si>
  <si>
    <t xml:space="preserve">North Indian, Continental, Chinese, Italian, Thai, Mughlai</t>
  </si>
  <si>
    <t xml:space="preserve">67| Municipal Market| Connaught Circle| Connaught Place| New Delhi</t>
  </si>
  <si>
    <t xml:space="preserve">N-5| Ground Floor| Opposite Palika Market Gate 5| Connaught Place| New Delhi</t>
  </si>
  <si>
    <t xml:space="preserve">6 &amp; 7| Scindia House| Outer Circle| Connaught Place| New Delhi</t>
  </si>
  <si>
    <t xml:space="preserve">Khan Chacha</t>
  </si>
  <si>
    <t xml:space="preserve">D-3| Connaught Place| New Delhi</t>
  </si>
  <si>
    <t xml:space="preserve">Kinbuck 2</t>
  </si>
  <si>
    <t xml:space="preserve">P-10/90| 1st &amp; 2nd Floor| Outer Circle| Connaught Place| New Delhi</t>
  </si>
  <si>
    <t xml:space="preserve">North Indian, Italian, Mexican, Chettinad, Chinese, Lebanese</t>
  </si>
  <si>
    <t xml:space="preserve">La Americana</t>
  </si>
  <si>
    <t xml:space="preserve">42| M Block| Outer circle| Connaught Place| New Delhi</t>
  </si>
  <si>
    <t xml:space="preserve">Lady Baga</t>
  </si>
  <si>
    <t xml:space="preserve">P-3/90| Connaught Circus| Connaught Place| New Delhi</t>
  </si>
  <si>
    <t xml:space="preserve">Goan, Seafood</t>
  </si>
  <si>
    <t xml:space="preserve">Life Caffe</t>
  </si>
  <si>
    <t xml:space="preserve">B-49| The Corus| Inner Circle| Connaught Place| New Delhi</t>
  </si>
  <si>
    <t xml:space="preserve">Cafe, North Indian, Italian, Japanese, Fast Food</t>
  </si>
  <si>
    <t xml:space="preserve">Lord of the Drinks</t>
  </si>
  <si>
    <t xml:space="preserve">G-72| 1st Floor| Outer Circle| Connaught Place| New Delhi</t>
  </si>
  <si>
    <t xml:space="preserve">European, Chinese, North Indian, Italian</t>
  </si>
  <si>
    <t xml:space="preserve">P-14| Connaught Place| New Delhi</t>
  </si>
  <si>
    <t xml:space="preserve">N- 10| Connaught Place| New Delhi</t>
  </si>
  <si>
    <t xml:space="preserve">Moets Arabica</t>
  </si>
  <si>
    <t xml:space="preserve">N-20| Outer Circle| Connaught Place| New Delhi</t>
  </si>
  <si>
    <t xml:space="preserve">Arabian, Mexican</t>
  </si>
  <si>
    <t xml:space="preserve">Mother India</t>
  </si>
  <si>
    <t xml:space="preserve">Ground Floor| H-11| Outer Circle| Connaught Place| New Delhi</t>
  </si>
  <si>
    <t xml:space="preserve">Bengali, South Indian, North Indian, Mughlai</t>
  </si>
  <si>
    <t xml:space="preserve">Mughlai Junction</t>
  </si>
  <si>
    <t xml:space="preserve">N-33/10| Middle Circle| Connaught Place| New Delhi</t>
  </si>
  <si>
    <t xml:space="preserve">My Bar Headquarters</t>
  </si>
  <si>
    <t xml:space="preserve">N-49| 2nd Floor| Connaught Place| New Delhi</t>
  </si>
  <si>
    <t xml:space="preserve">F-29/30 A| Malhotra Building| Inner Circle| Connaught Place| New Delhi</t>
  </si>
  <si>
    <t xml:space="preserve">Nizam's Kathi Kabab</t>
  </si>
  <si>
    <t xml:space="preserve">H-5/6| Plaza Building| Connaught Place| New Delhi</t>
  </si>
  <si>
    <t xml:space="preserve">Oh My God</t>
  </si>
  <si>
    <t xml:space="preserve">14-15| 2nd Floor| Block F| Inner Circle| Connaught Place| New Delhi</t>
  </si>
  <si>
    <t xml:space="preserve">Open House Cafe</t>
  </si>
  <si>
    <t xml:space="preserve">C-37| Connaught Place| New Delhi</t>
  </si>
  <si>
    <t xml:space="preserve">North Indian, Chinese, Mughlai, Italian</t>
  </si>
  <si>
    <t xml:space="preserve">Parikrama - The Revolving Restaurant</t>
  </si>
  <si>
    <t xml:space="preserve">22| Antriksh Bhavan| Kasturba Gandhi Marg| Connaught Place| New Delhi</t>
  </si>
  <si>
    <t xml:space="preserve">13| Regal Building| Connaught Place| New Delhi</t>
  </si>
  <si>
    <t xml:space="preserve">M-20| Outer Circle| Connaught Place| New Delhi</t>
  </si>
  <si>
    <t xml:space="preserve">Playboy Cafe</t>
  </si>
  <si>
    <t xml:space="preserve">49/1| 1st Floor| N Block| Connaught Place| New Delhi</t>
  </si>
  <si>
    <t xml:space="preserve">Privee'</t>
  </si>
  <si>
    <t xml:space="preserve">Shangri-La's Eros Hotel Complex| Above Kanishka Shopping Mall Arcade| 19| Ashoka Road| Connaught Place| New Delhi</t>
  </si>
  <si>
    <t xml:space="preserve">Punjabi By Nature</t>
  </si>
  <si>
    <t xml:space="preserve">30-B| F Block| Connaught Place| New Delhi</t>
  </si>
  <si>
    <t xml:space="preserve">Quote - The Eclectic Bar and Lounge</t>
  </si>
  <si>
    <t xml:space="preserve">2nd Floor| 44| Regal Cinema Complex| Outer Circle| Connaught Place| New Delhi</t>
  </si>
  <si>
    <t xml:space="preserve">Finger Food, European, North Indian</t>
  </si>
  <si>
    <t xml:space="preserve">Rajdhani Thali Restaurant</t>
  </si>
  <si>
    <t xml:space="preserve">9-A| Atmaram Mansion| Scindia House| Connaught Place| New Delhi</t>
  </si>
  <si>
    <t xml:space="preserve">Route 04</t>
  </si>
  <si>
    <t xml:space="preserve">K-2| Middle Circle| Connaught Place| New Delhi</t>
  </si>
  <si>
    <t xml:space="preserve">Continental, American, Tex-Mex, North Indian</t>
  </si>
  <si>
    <t xml:space="preserve">Sbarro</t>
  </si>
  <si>
    <t xml:space="preserve">N-4| Connaught Place| New Delhi</t>
  </si>
  <si>
    <t xml:space="preserve">Shake Square</t>
  </si>
  <si>
    <t xml:space="preserve">A-17| Inner Circle| Connaught Place| New Delhi</t>
  </si>
  <si>
    <t xml:space="preserve">South Indian Snacks</t>
  </si>
  <si>
    <t xml:space="preserve">Near Jantar Mantar Bus Stand| Jantar Mantar Road| Connaught Place| New Delhi</t>
  </si>
  <si>
    <t xml:space="preserve">SSKY Bar &amp; Lounge</t>
  </si>
  <si>
    <t xml:space="preserve">Antariksh Bhavan| 22| Kasturba Gandhi Marg| Connaught Place| New Delhi</t>
  </si>
  <si>
    <t xml:space="preserve">N-16| N Block| Near Rajiv Chowk Metro Gate 7| Outer Circle| Connaught Place| New Delhi</t>
  </si>
  <si>
    <t xml:space="preserve">M-8| Connaught Place| New Delhi</t>
  </si>
  <si>
    <t xml:space="preserve">Tamasha</t>
  </si>
  <si>
    <t xml:space="preserve">28| Kasturba Gandhi Marg| Connaught Place| New Delhi</t>
  </si>
  <si>
    <t xml:space="preserve">Finger Food, North Indian, Continental, Italian</t>
  </si>
  <si>
    <t xml:space="preserve">Taste of China</t>
  </si>
  <si>
    <t xml:space="preserve">N-18| Outer Circle| Opposite Kasturba Gandhi Marg| Connaught Place| New Delhi</t>
  </si>
  <si>
    <t xml:space="preserve">Teddy Boy</t>
  </si>
  <si>
    <t xml:space="preserve">N-86| 1st Floor| Outer Circle| Connaught Place| New Delhi</t>
  </si>
  <si>
    <t xml:space="preserve">North Indian, Continental, Finger Food</t>
  </si>
  <si>
    <t xml:space="preserve">The Beer Cafe - BIGGIE</t>
  </si>
  <si>
    <t xml:space="preserve">D-2| Inner Circle| Connaught Place| New Delhi</t>
  </si>
  <si>
    <t xml:space="preserve">Finger Food, North Indian, Italian</t>
  </si>
  <si>
    <t xml:space="preserve">The Flying Saucer Cafe</t>
  </si>
  <si>
    <t xml:space="preserve">E-42 &amp; 43| Inner Circle| Connaught Place| New Delhi</t>
  </si>
  <si>
    <t xml:space="preserve">Italian, Mediterranean, Continental, North Indian</t>
  </si>
  <si>
    <t xml:space="preserve">The Junkyard Cafe</t>
  </si>
  <si>
    <t xml:space="preserve">91| 2nd Floor| N Block| Connaught Place| New Delhi</t>
  </si>
  <si>
    <t xml:space="preserve">North Indian, Mediterranean, Asian</t>
  </si>
  <si>
    <t xml:space="preserve">The Luggage Room Kitchen And Bar</t>
  </si>
  <si>
    <t xml:space="preserve">M-39| Outer Circle| Connaught Place| New Delhi</t>
  </si>
  <si>
    <t xml:space="preserve">North Indian, Continental, Fast Food</t>
  </si>
  <si>
    <t xml:space="preserve">The Rolling Joint</t>
  </si>
  <si>
    <t xml:space="preserve">M-61/1| Middle Lane| Behind Odeon Cinema| Connaught Place| New Delhi</t>
  </si>
  <si>
    <t xml:space="preserve">The Vault Cafe</t>
  </si>
  <si>
    <t xml:space="preserve">F-60| 2nd Floor| Connaught Place| New Delhi</t>
  </si>
  <si>
    <t xml:space="preserve">North Indian, Mediterranean, Asian, Continental</t>
  </si>
  <si>
    <t xml:space="preserve">Veda</t>
  </si>
  <si>
    <t xml:space="preserve">H-27| Outer Circle| Connaught Place| New Delhi</t>
  </si>
  <si>
    <t xml:space="preserve">Warehouse Cafe</t>
  </si>
  <si>
    <t xml:space="preserve">D -19/20| 1st Floor| Inner Circle| Connaught Place| New Delhi</t>
  </si>
  <si>
    <t xml:space="preserve">American, Continental, Italian, North Indian, Asian</t>
  </si>
  <si>
    <t xml:space="preserve">D-26/28| Hotel Palace Heights| Connaught Place| New Delhi</t>
  </si>
  <si>
    <t xml:space="preserve">Zen</t>
  </si>
  <si>
    <t xml:space="preserve">B-25| Connaught Place| New Delhi</t>
  </si>
  <si>
    <t xml:space="preserve">Chinese, Japanese, Italian, Seafood</t>
  </si>
  <si>
    <t xml:space="preserve">K-18 &amp; 22| Connaught Place| New Delhi</t>
  </si>
  <si>
    <t xml:space="preserve">Gandhi Market| Minto Road| Connaught Place| New Delhi</t>
  </si>
  <si>
    <t xml:space="preserve">Shree Hari Vaishnav Dhaba</t>
  </si>
  <si>
    <t xml:space="preserve">Shop 20| NDMC Market| Babar Road| Near Bengali Market| Connaught Place| New Delhi</t>
  </si>
  <si>
    <t xml:space="preserve">38 Barracks</t>
  </si>
  <si>
    <t xml:space="preserve">M-38| Outer Circle| Connaught Place| New Delhi</t>
  </si>
  <si>
    <t xml:space="preserve">North Indian, Italian, Asian, American</t>
  </si>
  <si>
    <t xml:space="preserve">Ambrosia Bliss</t>
  </si>
  <si>
    <t xml:space="preserve">2nd Floor| L-51 to 54| Outer Circle| Connaught Place| New Delhi</t>
  </si>
  <si>
    <t xml:space="preserve">Ardor 2.1</t>
  </si>
  <si>
    <t xml:space="preserve">N-55/56 &amp; 88/89| Outer Circle| Connaught Place| New Delhi</t>
  </si>
  <si>
    <t xml:space="preserve">2nd Floor| Munshilal Building| Block N| Outer Circle| Connaught Place| New Delhi</t>
  </si>
  <si>
    <t xml:space="preserve">P-2/90| Opposite PVR Rivoli| Connaught Place| New Delhi</t>
  </si>
  <si>
    <t xml:space="preserve">Biryani Blues</t>
  </si>
  <si>
    <t xml:space="preserve">Showroom 9| Scindia House| Connaught Circus| Connaught Place| New Delhi</t>
  </si>
  <si>
    <t xml:space="preserve">Biryani, Hyderabadi</t>
  </si>
  <si>
    <t xml:space="preserve">Caffe 9</t>
  </si>
  <si>
    <t xml:space="preserve">P-15| Connaught Place| New Delhi</t>
  </si>
  <si>
    <t xml:space="preserve">North Indian, Chinese, Italian, American, Middle Eastern</t>
  </si>
  <si>
    <t xml:space="preserve">Excuse Me Boss</t>
  </si>
  <si>
    <t xml:space="preserve">F-14/15| Middle Circle| Connaught Place| New Delhi</t>
  </si>
  <si>
    <t xml:space="preserve">Continental, North Indian, Chinese, Mediterranean</t>
  </si>
  <si>
    <t xml:space="preserve">Fa Yian</t>
  </si>
  <si>
    <t xml:space="preserve">A-25/5| Middle Circle| Connaught Place| New Delhi</t>
  </si>
  <si>
    <t xml:space="preserve">38/39| Level 1| Block E | Inner Circle| Connaught Place| New Delhi</t>
  </si>
  <si>
    <t xml:space="preserve">Fuji Japanese Restaurant</t>
  </si>
  <si>
    <t xml:space="preserve">M-41/2| Speedbird House| Middle Circle| Connaught Place| New Delhi</t>
  </si>
  <si>
    <t xml:space="preserve">Healthy Routes</t>
  </si>
  <si>
    <t xml:space="preserve">C-24| Middle Circle| Connaught Place| New Delhi</t>
  </si>
  <si>
    <t xml:space="preserve">Healthy Food, Continental, Italian</t>
  </si>
  <si>
    <t xml:space="preserve">HotMess</t>
  </si>
  <si>
    <t xml:space="preserve">M-11| Middle Circle| Connaught Place| New Delhi</t>
  </si>
  <si>
    <t xml:space="preserve">North Indian, Mediterranean, Asian, Fast Food</t>
  </si>
  <si>
    <t xml:space="preserve">House of Commons</t>
  </si>
  <si>
    <t xml:space="preserve">M-39| 2nd Floor| Outer Circle| Opposite Shankar Market| Connaught Place| New Delhi</t>
  </si>
  <si>
    <t xml:space="preserve">Continental, Mediterranean, Italian, North Indian</t>
  </si>
  <si>
    <t xml:space="preserve">Johnny Rockets</t>
  </si>
  <si>
    <t xml:space="preserve">N-3| Radial Road 1| Outer Circle| Connaught Place| New Delhi</t>
  </si>
  <si>
    <t xml:space="preserve">Fast Food, American, Burger</t>
  </si>
  <si>
    <t xml:space="preserve">Odeon Social</t>
  </si>
  <si>
    <t xml:space="preserve">1st Floor| 23| Odeon Building| Radial 5| D Block| Connaught Place| New Delhi</t>
  </si>
  <si>
    <t xml:space="preserve">61-62| N Block| Outer Circle| Connaught Place| New Delhi</t>
  </si>
  <si>
    <t xml:space="preserve">Italian, Mexican, Continental, North Indian, Finger Food</t>
  </si>
  <si>
    <t xml:space="preserve">Piali - The Curry Bistro</t>
  </si>
  <si>
    <t xml:space="preserve">K 41| Level 1| Opposite PVR Plaza| Connaught Place| New Delhi</t>
  </si>
  <si>
    <t xml:space="preserve">Asian, North Indian</t>
  </si>
  <si>
    <t xml:space="preserve">Saravana Bhavan</t>
  </si>
  <si>
    <t xml:space="preserve">P-13| Connaught Circus| Connaught Place| New Delhi</t>
  </si>
  <si>
    <t xml:space="preserve">Smoke On Water</t>
  </si>
  <si>
    <t xml:space="preserve">D-26| Connaught Place| New Delhi</t>
  </si>
  <si>
    <t xml:space="preserve">Continental, Mexican, Burger, American, Pizza, Tex-Mex</t>
  </si>
  <si>
    <t xml:space="preserve">Block A| Hamilton House| Connaught Place| New Delhi</t>
  </si>
  <si>
    <t xml:space="preserve">The Darzi Bar &amp; Kitchen</t>
  </si>
  <si>
    <t xml:space="preserve">H-55| 1st Floor| Outer Circle| Connaught Place| New Delhi</t>
  </si>
  <si>
    <t xml:space="preserve">The G.T. Road</t>
  </si>
  <si>
    <t xml:space="preserve">M 39| Outer Circle| Connaught Place| New Delhi</t>
  </si>
  <si>
    <t xml:space="preserve">North Indian, Afghani, Mughlai</t>
  </si>
  <si>
    <t xml:space="preserve">The Town House Cafe</t>
  </si>
  <si>
    <t xml:space="preserve">Munshilal Building| N Block| Outer Circle| Connaught Place| New Delhi</t>
  </si>
  <si>
    <t xml:space="preserve">Continental, North Indian, Italian, Asian</t>
  </si>
  <si>
    <t xml:space="preserve">United Coffee House</t>
  </si>
  <si>
    <t xml:space="preserve">E-15| Connaught Place| New Delhi</t>
  </si>
  <si>
    <t xml:space="preserve">North Indian, European, Asian, Mediterranean</t>
  </si>
  <si>
    <t xml:space="preserve">Unplugged Courtyard</t>
  </si>
  <si>
    <t xml:space="preserve">Near Odeon Cinema| L Block| Connaught Place| New Delhi</t>
  </si>
  <si>
    <t xml:space="preserve">Wenger's Deli</t>
  </si>
  <si>
    <t xml:space="preserve">A-18| Radial Road| Connaught Place| New Delhi</t>
  </si>
  <si>
    <t xml:space="preserve">Wenger's</t>
  </si>
  <si>
    <t xml:space="preserve">A-16| Connaught Place| New Delhi</t>
  </si>
  <si>
    <t xml:space="preserve">Bakery, Fast Food, Desserts</t>
  </si>
  <si>
    <t xml:space="preserve">{Niche} - Cafe &amp; Bar</t>
  </si>
  <si>
    <t xml:space="preserve">2nd &amp; 3rd Floor| M-16| M Block| Outer Circle| Connaught Place| New Delhi</t>
  </si>
  <si>
    <t xml:space="preserve">Chicken Minar</t>
  </si>
  <si>
    <t xml:space="preserve">10| Crescent Square Mall| DC Chowk| Rohini| New Delhi</t>
  </si>
  <si>
    <t xml:space="preserve">Crescent Square Mall| Rohini</t>
  </si>
  <si>
    <t xml:space="preserve">Crescent Square Mall| Rohini| New Delhi</t>
  </si>
  <si>
    <t xml:space="preserve">G Lounge</t>
  </si>
  <si>
    <t xml:space="preserve">2nd Floor| Crescent Mall| DC Chowk| Rohini| New Delhi</t>
  </si>
  <si>
    <t xml:space="preserve">Gyms Kook</t>
  </si>
  <si>
    <t xml:space="preserve">S-22| Crescent Square Mall| DC Chowk| Rohini| New Delhi</t>
  </si>
  <si>
    <t xml:space="preserve">14| Crescent Square Mall| DC Chowk| Rohini| New Delhi</t>
  </si>
  <si>
    <t xml:space="preserve">Eleven to Eleven</t>
  </si>
  <si>
    <t xml:space="preserve">3rd Floor| Cross River Mall| Karkardooma| New Delhi</t>
  </si>
  <si>
    <t xml:space="preserve">Cross River Mall| Karkardooma</t>
  </si>
  <si>
    <t xml:space="preserve">Cross River Mall| Karkardooma| New Delhi</t>
  </si>
  <si>
    <t xml:space="preserve">Le Chef</t>
  </si>
  <si>
    <t xml:space="preserve">2nd Floor| Cross River Mall| Karkardooma| New Delhi</t>
  </si>
  <si>
    <t xml:space="preserve">9-B &amp; C| Cross River Mall| Karkardooma| New Delhi</t>
  </si>
  <si>
    <t xml:space="preserve">The Buffet Wagon</t>
  </si>
  <si>
    <t xml:space="preserve">G-10| Ground Floor| Cross River Mall| Karkardooma| New Delhi</t>
  </si>
  <si>
    <t xml:space="preserve">G-42-48| Cross River Mall| Karkardooma| New Delhi</t>
  </si>
  <si>
    <t xml:space="preserve">Connexions Bar - Crowne Plaza</t>
  </si>
  <si>
    <t xml:space="preserve">Crowne Plaza| Twin District Centre| Sector 10| Rohini| New Delhi</t>
  </si>
  <si>
    <t xml:space="preserve">Crowne Plaza Hotel| Rohini</t>
  </si>
  <si>
    <t xml:space="preserve">Crowne Plaza Hotel| Rohini| New Delhi</t>
  </si>
  <si>
    <t xml:space="preserve">Deli - Crowne Plaza</t>
  </si>
  <si>
    <t xml:space="preserve">Lobby Lounge - Crowne Plaza</t>
  </si>
  <si>
    <t xml:space="preserve">Crowne Plaza| 13 B| District Centre| Mayur Vihar Phase 1| New Delhi</t>
  </si>
  <si>
    <t xml:space="preserve">Crowne Plaza| Mayur Vihar Phase 1</t>
  </si>
  <si>
    <t xml:space="preserve">Crowne Plaza| Mayur Vihar Phase 1| New Delhi</t>
  </si>
  <si>
    <t xml:space="preserve">Infinity - Crowne Plaza</t>
  </si>
  <si>
    <t xml:space="preserve">Italian, North Indian, Continental</t>
  </si>
  <si>
    <t xml:space="preserve">Fiery Grills</t>
  </si>
  <si>
    <t xml:space="preserve">306| D Mall| Netaji Subhash Place| New Delhi</t>
  </si>
  <si>
    <t xml:space="preserve">D Mall| Netaji Subhash Place</t>
  </si>
  <si>
    <t xml:space="preserve">D Mall| Netaji Subhash Place| New Delhi</t>
  </si>
  <si>
    <t xml:space="preserve">Cafe Desire</t>
  </si>
  <si>
    <t xml:space="preserve">Shop 101| 1st Floor| D Mall| Netaji Subhash Place| New Delhi</t>
  </si>
  <si>
    <t xml:space="preserve">North Indian, Chinese, Finger Food</t>
  </si>
  <si>
    <t xml:space="preserve">Kake Di Hatti</t>
  </si>
  <si>
    <t xml:space="preserve">21| D Mall| Netaji Subhash Place| New Delhi</t>
  </si>
  <si>
    <t xml:space="preserve">Akash Deep</t>
  </si>
  <si>
    <t xml:space="preserve">3627| 1st Floor| Golcha Cinema Corner| Daryaganj| New Delhi</t>
  </si>
  <si>
    <t xml:space="preserve">Daryaganj</t>
  </si>
  <si>
    <t xml:space="preserve">Daryaganj| New Delhi</t>
  </si>
  <si>
    <t xml:space="preserve">Al Saad Foods</t>
  </si>
  <si>
    <t xml:space="preserve">Shop 13| Rajdhani D.D.A. Market| Near Badi Masjid| Turkman Gate| Daryaganj| New Delhi</t>
  </si>
  <si>
    <t xml:space="preserve">3631| Ground Floor| Hameed Manzil| Near Golcha Cinema| Netaji Subhash Marg| Daryaganj| New Delhi</t>
  </si>
  <si>
    <t xml:space="preserve">Chandrika</t>
  </si>
  <si>
    <t xml:space="preserve">4/9| Near Bank of India and Delite Cinema| Daryaganj| New Delhi</t>
  </si>
  <si>
    <t xml:space="preserve">Dawat-E-Chaman</t>
  </si>
  <si>
    <t xml:space="preserve">5051/3-4| Netaji Subhash Marg| Daryaganj| New Delhi</t>
  </si>
  <si>
    <t xml:space="preserve">Kallu Nihari</t>
  </si>
  <si>
    <t xml:space="preserve">180| Chhatta Lal Mian| Behind Delite Cinema| Daryaganj| New Delhi</t>
  </si>
  <si>
    <t xml:space="preserve">King Bikaneri</t>
  </si>
  <si>
    <t xml:space="preserve">3/5| Asaf Ali Road| Daryaganj| New Delhi</t>
  </si>
  <si>
    <t xml:space="preserve">North Indian, Chinese, Fast Food, South Indian</t>
  </si>
  <si>
    <t xml:space="preserve">Manchanda Bakery</t>
  </si>
  <si>
    <t xml:space="preserve">Shop 7/36| Near Fire Station| Ansari Road| Daryaganj| New Delhi</t>
  </si>
  <si>
    <t xml:space="preserve">E-25| Netaji Subhash Marg| Daryaganj| New Delhi</t>
  </si>
  <si>
    <t xml:space="preserve">Mehta Restaurant</t>
  </si>
  <si>
    <t xml:space="preserve">3627/1| Near Golcha Cinema| Daryaganj| New Delhi</t>
  </si>
  <si>
    <t xml:space="preserve">Shree Jee Rasoi</t>
  </si>
  <si>
    <t xml:space="preserve">5| Pratap Bhawan| Near Passport Office| Bahadur Shaz Zafar Marg| ITO| Near Daryaganj| New Delhi</t>
  </si>
  <si>
    <t xml:space="preserve">Taj Snacks</t>
  </si>
  <si>
    <t xml:space="preserve">3575| Netaji Subhash Marg| Daryaganj| New Delhi</t>
  </si>
  <si>
    <t xml:space="preserve">Zaika</t>
  </si>
  <si>
    <t xml:space="preserve">3615| Near Golcha Cinema| Daryaganj| New Delhi</t>
  </si>
  <si>
    <t xml:space="preserve">Bagli's Kitchen</t>
  </si>
  <si>
    <t xml:space="preserve">Bahadurshah Zafar Marg| Near| Daryaganj| New Delhi</t>
  </si>
  <si>
    <t xml:space="preserve">Bhaja Govindam</t>
  </si>
  <si>
    <t xml:space="preserve">Delite Cinema Building| Main Asaf Ali Road| Daryaganj| New Delhi</t>
  </si>
  <si>
    <t xml:space="preserve">Changezi Chicken</t>
  </si>
  <si>
    <t xml:space="preserve">3614| N.S.Marg| Daryaganj| New Delhi</t>
  </si>
  <si>
    <t xml:space="preserve">Dilli Gate</t>
  </si>
  <si>
    <t xml:space="preserve">3575/3576| Main Road| Near Sablok Clinic| Daryaganj| New Delhi</t>
  </si>
  <si>
    <t xml:space="preserve">Jahangeer Foods</t>
  </si>
  <si>
    <t xml:space="preserve">5034| Netaji Subhash Marg| Mahavir Vatika| Daryaganj| New Delhi</t>
  </si>
  <si>
    <t xml:space="preserve">Moti Mahal</t>
  </si>
  <si>
    <t xml:space="preserve">3703| Netaji Subhash Marg| Daryaganj| New Delhi</t>
  </si>
  <si>
    <t xml:space="preserve">Nandlal Ka Dhaba</t>
  </si>
  <si>
    <t xml:space="preserve">4701/2| Ansari Road| Daryaganj| New Delhi</t>
  </si>
  <si>
    <t xml:space="preserve">Sugandh</t>
  </si>
  <si>
    <t xml:space="preserve">4702/21| Ansari Road| Daryaganj| New Delhi</t>
  </si>
  <si>
    <t xml:space="preserve">Suvidha Vegetarian</t>
  </si>
  <si>
    <t xml:space="preserve">3058| Near Golcha Cinema| Netaji Subhash Marg| Daryaganj| New Delhi</t>
  </si>
  <si>
    <t xml:space="preserve">Anupam Jalpan</t>
  </si>
  <si>
    <t xml:space="preserve">Ansari Road| Daryaganj| New Delhi</t>
  </si>
  <si>
    <t xml:space="preserve">Aunty's Kitchen</t>
  </si>
  <si>
    <t xml:space="preserve">Shop 7 &amp; 8| Golcha Cinema| Daryaganj| New Delhi</t>
  </si>
  <si>
    <t xml:space="preserve">MBD House| Gulab Bhavan| 6 Bhadurshah Zafar Marg| Daryaganj| New Delhi</t>
  </si>
  <si>
    <t xml:space="preserve">Delhi 6 Foods</t>
  </si>
  <si>
    <t xml:space="preserve">3787| Netaji Subhash Marg| Daryaganj| New Delhi</t>
  </si>
  <si>
    <t xml:space="preserve">Fry Centre</t>
  </si>
  <si>
    <t xml:space="preserve">5035| Netaji Subhash Marg| Daryaganj| New Delhi</t>
  </si>
  <si>
    <t xml:space="preserve">Hilal Hotel Nihari</t>
  </si>
  <si>
    <t xml:space="preserve">Gali Madarsa Hussain Baksh| Matia Mahal| Daryaganj| New Delhi</t>
  </si>
  <si>
    <t xml:space="preserve">Iqbal's Mughal Cuisine</t>
  </si>
  <si>
    <t xml:space="preserve">5051| Netaji Subhash Marg| Daryaganj| New Delhi</t>
  </si>
  <si>
    <t xml:space="preserve">Kake Di Hatti Punjabi Khana</t>
  </si>
  <si>
    <t xml:space="preserve">Shop 13/2| Tikona Market| Katra Chobey Lal| Daryaganj| New Delhi</t>
  </si>
  <si>
    <t xml:space="preserve">Kaushal Dhaba</t>
  </si>
  <si>
    <t xml:space="preserve">Opposite Delite Cinema| Asaf Ali Road| Daryaganj| New Delhi</t>
  </si>
  <si>
    <t xml:space="preserve">Khan Foods</t>
  </si>
  <si>
    <t xml:space="preserve">G 3663/72| Netaji Subhash Marg| Near Golcha Cinema| Daryaganj| New Delhi</t>
  </si>
  <si>
    <t xml:space="preserve">Kumar Sweet House</t>
  </si>
  <si>
    <t xml:space="preserve">5| Gandhi Market| Minto Road| Daryaganj| New Delhi</t>
  </si>
  <si>
    <t xml:space="preserve">Negi Restaurant</t>
  </si>
  <si>
    <t xml:space="preserve">3454| Near Mother Dairy| Daryaganj| New Delhi</t>
  </si>
  <si>
    <t xml:space="preserve">Old Delhi Food Factory</t>
  </si>
  <si>
    <t xml:space="preserve">Turkman Gate| Daryaganj| New Delhi</t>
  </si>
  <si>
    <t xml:space="preserve">Parantha Point</t>
  </si>
  <si>
    <t xml:space="preserve">Shop 7| Fruit Market| Daya Nand Road| Daryaganj| New Delhi</t>
  </si>
  <si>
    <t xml:space="preserve">R.P.W Pizza</t>
  </si>
  <si>
    <t xml:space="preserve">Shop 7| Dayanand Marg Fruit Market| Daryaganj| New Delhi</t>
  </si>
  <si>
    <t xml:space="preserve">Rajdhani Restaurant</t>
  </si>
  <si>
    <t xml:space="preserve">Netaji Subhash Marg| Near Golcha Cinema| Daryaganj| New Delhi</t>
  </si>
  <si>
    <t xml:space="preserve">Roll's World</t>
  </si>
  <si>
    <t xml:space="preserve">Shree Krishna Dhaba</t>
  </si>
  <si>
    <t xml:space="preserve">Netaji Subhash Marg| Daryaganj| New Delhi</t>
  </si>
  <si>
    <t xml:space="preserve">Taj Chicken Point</t>
  </si>
  <si>
    <t xml:space="preserve">1205|   Behind Delite Cinema| Daryaganj| New Delhi Daryaganj</t>
  </si>
  <si>
    <t xml:space="preserve">Ground Floor| E-23| Netaji Subhash Marg| Opposite Golcha Cinema| Daryaganj| New Delhi</t>
  </si>
  <si>
    <t xml:space="preserve">Delhi 6 - Royal Cuisine Of The Walled City</t>
  </si>
  <si>
    <t xml:space="preserve">Food Hub</t>
  </si>
  <si>
    <t xml:space="preserve">DDA Market| Kalu Sarai| Hauz Khas| New Delhi</t>
  </si>
  <si>
    <t xml:space="preserve">DDA Market| Kalu Sarai| Hauz Khas</t>
  </si>
  <si>
    <t xml:space="preserve">RR China Tawun</t>
  </si>
  <si>
    <t xml:space="preserve">Aka Saka</t>
  </si>
  <si>
    <t xml:space="preserve">28| Main Market| Defence Colony| New Delhi</t>
  </si>
  <si>
    <t xml:space="preserve">Defence Colony</t>
  </si>
  <si>
    <t xml:space="preserve">Defence Colony| New Delhi</t>
  </si>
  <si>
    <t xml:space="preserve">Chinese, Japanese</t>
  </si>
  <si>
    <t xml:space="preserve">Anil Mishtan Wala</t>
  </si>
  <si>
    <t xml:space="preserve">23-24| Defence Colony Market| Defence Colony| New Delhi</t>
  </si>
  <si>
    <t xml:space="preserve">15| Gyandeep| Main Market| Defence Colony| New Delhi</t>
  </si>
  <si>
    <t xml:space="preserve">Cafe 1 Fast Food</t>
  </si>
  <si>
    <t xml:space="preserve">A-1| Defence Colony| New Delhi</t>
  </si>
  <si>
    <t xml:space="preserve">Cake Central - Premier Cake Design Studio</t>
  </si>
  <si>
    <t xml:space="preserve">D  Block| Defence Colony| New Delhi</t>
  </si>
  <si>
    <t xml:space="preserve">Chawla's Tandoori Junction</t>
  </si>
  <si>
    <t xml:space="preserve">Shop 25|27 &amp; 29| Defence Colony Flyover Market| Defence Colony| New Delhi</t>
  </si>
  <si>
    <t xml:space="preserve">Chawnsan Chef</t>
  </si>
  <si>
    <t xml:space="preserve">108 &amp; 126| Flyover Market| Defence Colony| New Delhi</t>
  </si>
  <si>
    <t xml:space="preserve">Choco Kraft</t>
  </si>
  <si>
    <t xml:space="preserve">A-24| Defence Colony| New Delhi</t>
  </si>
  <si>
    <t xml:space="preserve">29| Defence Colony Market| Defence Colony| New Delhi</t>
  </si>
  <si>
    <t xml:space="preserve">Confectionately Seerat's</t>
  </si>
  <si>
    <t xml:space="preserve">A 446| Ground Floor| Defence Colony| New Delhi</t>
  </si>
  <si>
    <t xml:space="preserve">Country Curries</t>
  </si>
  <si>
    <t xml:space="preserve">136| Defence Colony Flyover Market| Defence Colony| New Delhi</t>
  </si>
  <si>
    <t xml:space="preserve">North Indian, Bengali</t>
  </si>
  <si>
    <t xml:space="preserve">A-1| DDA Shopping Complex| Near Moolchand Flyover| Defence Colony| New Delhi</t>
  </si>
  <si>
    <t xml:space="preserve">Duggal's Rasoi</t>
  </si>
  <si>
    <t xml:space="preserve">125| Flyover Market| Defence Colony| New Delhi</t>
  </si>
  <si>
    <t xml:space="preserve">Firefly India</t>
  </si>
  <si>
    <t xml:space="preserve">2nd Floor| C-180| Defence Colony| New Delhi</t>
  </si>
  <si>
    <t xml:space="preserve">Fluffles - The Fluffy Waffle Co.</t>
  </si>
  <si>
    <t xml:space="preserve">Ground Floor| Building 47| Defence Colony Main Market| Defence Colony| New Delhi</t>
  </si>
  <si>
    <t xml:space="preserve">Shop 41| Defence Colony| New Delhi</t>
  </si>
  <si>
    <t xml:space="preserve">MCD Booth| Near Mother Dairy| Defence Colony Market| Defence Colony| New Delhi</t>
  </si>
  <si>
    <t xml:space="preserve">13-15| Fly Over Market| Defence Colony| New Delhi</t>
  </si>
  <si>
    <t xml:space="preserve">Gulshan Fish &amp; Chicken Fry</t>
  </si>
  <si>
    <t xml:space="preserve">1549| Ground Floor| Gurudwara Road| Kotla Mubarakpur| Defence Colony| New Delhi</t>
  </si>
  <si>
    <t xml:space="preserve">Kitchen22</t>
  </si>
  <si>
    <t xml:space="preserve">La Chocoallure</t>
  </si>
  <si>
    <t xml:space="preserve">D-23| Defence Colony| New Delhi</t>
  </si>
  <si>
    <t xml:space="preserve">Little Dragon</t>
  </si>
  <si>
    <t xml:space="preserve">Main Market| Near Mother Dairy| Defence Colony Market| Defence Colony| New Delhi</t>
  </si>
  <si>
    <t xml:space="preserve">Maddi Sweet Centre</t>
  </si>
  <si>
    <t xml:space="preserve">150/8| Sukhdev Market| Kotla Mubarakpur| Defence Colony| New Delhi</t>
  </si>
  <si>
    <t xml:space="preserve">Man Vs Food The Kitchen</t>
  </si>
  <si>
    <t xml:space="preserve">Shop 125| Defence Colony Flyover Complex| Defence Colony| New Delhi</t>
  </si>
  <si>
    <t xml:space="preserve">MB's</t>
  </si>
  <si>
    <t xml:space="preserve">37| Defence Colony Market| Defence Colony| New Delhi</t>
  </si>
  <si>
    <t xml:space="preserve">Moet's Sizzlers</t>
  </si>
  <si>
    <t xml:space="preserve">27| Defence Colony Market| Defence Colony| New Delhi</t>
  </si>
  <si>
    <t xml:space="preserve">Oberoi's</t>
  </si>
  <si>
    <t xml:space="preserve">85| Flyover Market| Defence Colony| New Delhi</t>
  </si>
  <si>
    <t xml:space="preserve">Punjabee's Darbar</t>
  </si>
  <si>
    <t xml:space="preserve">150| Defence Colony| New Delhi</t>
  </si>
  <si>
    <t xml:space="preserve">82| Flyover Market| Defence Colony| New Delhi</t>
  </si>
  <si>
    <t xml:space="preserve">Saleem's Restaurant</t>
  </si>
  <si>
    <t xml:space="preserve">39| Flyover Market| Defence Colony| New Delhi</t>
  </si>
  <si>
    <t xml:space="preserve">Suri Saab Restaurant</t>
  </si>
  <si>
    <t xml:space="preserve">159| Defence Colony Flyover Market| Defence Colony| New Delhi</t>
  </si>
  <si>
    <t xml:space="preserve">The Sweet Boutique</t>
  </si>
  <si>
    <t xml:space="preserve">D-30| 3rd Floor| Defence Colony| New Delhi</t>
  </si>
  <si>
    <t xml:space="preserve">Flyover Market| Defence Colony| New Delhi</t>
  </si>
  <si>
    <t xml:space="preserve">Zaaika Junction</t>
  </si>
  <si>
    <t xml:space="preserve">805| Arjun Nagar| Opposite Defence Colony| Defence Colony| New Delhi</t>
  </si>
  <si>
    <t xml:space="preserve">28 Capri Italy</t>
  </si>
  <si>
    <t xml:space="preserve">28-A| Defence Colony Market| Defence Colony| New Delhi</t>
  </si>
  <si>
    <t xml:space="preserve">4S Chinese Restaurant</t>
  </si>
  <si>
    <t xml:space="preserve">A-26| Defence Colony Market| Defence Colony| New Delhi</t>
  </si>
  <si>
    <t xml:space="preserve">8| Defence Colony Market| Defence Colony| New Delhi</t>
  </si>
  <si>
    <t xml:space="preserve">Shop 31| Defence Colony Market| Defence Colony| New Delhi</t>
  </si>
  <si>
    <t xml:space="preserve">Arabian Delites</t>
  </si>
  <si>
    <t xml:space="preserve">23| Flyover Market| Defence Colony| New Delhi</t>
  </si>
  <si>
    <t xml:space="preserve">A-1| Defence Colony Market| Defence Colony| New Delhi</t>
  </si>
  <si>
    <t xml:space="preserve">Cafe Brown Sugar</t>
  </si>
  <si>
    <t xml:space="preserve">36| 1st Floor| Main Market| Defence Colony| New Delhi</t>
  </si>
  <si>
    <t xml:space="preserve">Cafe, Italian, Chinese</t>
  </si>
  <si>
    <t xml:space="preserve">Chakhnaa Wala</t>
  </si>
  <si>
    <t xml:space="preserve">Shop 145| Flyover Market| Defence Colony| New Delhi</t>
  </si>
  <si>
    <t xml:space="preserve">Mughlai, Fast Food</t>
  </si>
  <si>
    <t xml:space="preserve">Cocoberry</t>
  </si>
  <si>
    <t xml:space="preserve">32| Defence Colony Market| Defence Colony| New Delhi</t>
  </si>
  <si>
    <t xml:space="preserve">Concept</t>
  </si>
  <si>
    <t xml:space="preserve">142| Flyover Market| Defence Colony| New Delhi</t>
  </si>
  <si>
    <t xml:space="preserve">91-93| Flyover Market| Defence Colony| New Delhi</t>
  </si>
  <si>
    <t xml:space="preserve">Def Col Social</t>
  </si>
  <si>
    <t xml:space="preserve">D?ner Grill</t>
  </si>
  <si>
    <t xml:space="preserve">Building 47| Ground Floor| Defence Colony Main Market| Defence Colony| New Delhi</t>
  </si>
  <si>
    <t xml:space="preserve">Fast Food, Turkish</t>
  </si>
  <si>
    <t xml:space="preserve">127| Flyover Market| Defence Colony| New Delhi</t>
  </si>
  <si>
    <t xml:space="preserve">Kent's Fast Food</t>
  </si>
  <si>
    <t xml:space="preserve">Koyla Kebab</t>
  </si>
  <si>
    <t xml:space="preserve">Shop 3| Main Market| Defence Colony| New Delhi</t>
  </si>
  <si>
    <t xml:space="preserve">Meraki Cafe &amp; Bar</t>
  </si>
  <si>
    <t xml:space="preserve">C-43/44/45| DDA Complex| Opposite Moolchand Flyover| Defence Colony| New Delhi</t>
  </si>
  <si>
    <t xml:space="preserve">North Indian, Continental, Chinese, Italian</t>
  </si>
  <si>
    <t xml:space="preserve">Milk Patisserie</t>
  </si>
  <si>
    <t xml:space="preserve">Moets Curry Leaf</t>
  </si>
  <si>
    <t xml:space="preserve">50| Defence Colony Market| Defence Colony| New Delhi</t>
  </si>
  <si>
    <t xml:space="preserve">North Indian, Mughlai, Kashmiri</t>
  </si>
  <si>
    <t xml:space="preserve">Moets Oh! Bao</t>
  </si>
  <si>
    <t xml:space="preserve">Moets Shack</t>
  </si>
  <si>
    <t xml:space="preserve">Seafood, Continental, European</t>
  </si>
  <si>
    <t xml:space="preserve">Moets Stone</t>
  </si>
  <si>
    <t xml:space="preserve">50| Moets Restaurant Complex| Defence Colony| New Delhi</t>
  </si>
  <si>
    <t xml:space="preserve">11| Defence Colony Market| Defence Colony| New Delhi</t>
  </si>
  <si>
    <t xml:space="preserve">C-25| Commercial Complex| Near Moolchand Flyover| Defence Colony| New Delhi</t>
  </si>
  <si>
    <t xml:space="preserve">NYC.PIE</t>
  </si>
  <si>
    <t xml:space="preserve">Main Market| Defence Colony| New Delhi</t>
  </si>
  <si>
    <t xml:space="preserve">Raro</t>
  </si>
  <si>
    <t xml:space="preserve">19| Defence Colony Market| Defence Colony| New Delhi</t>
  </si>
  <si>
    <t xml:space="preserve">24| Defence Colony Market| Defence Colony| New Delhi</t>
  </si>
  <si>
    <t xml:space="preserve">47| Defence Colony Market| Defence Colony| New Delhi</t>
  </si>
  <si>
    <t xml:space="preserve">14| Defence Colony Market| Defence Colony| New Delhi</t>
  </si>
  <si>
    <t xml:space="preserve">The Jugaad Cafe Bar</t>
  </si>
  <si>
    <t xml:space="preserve">10| Defence Colony Main Market| Defence Colony| New Delhi</t>
  </si>
  <si>
    <t xml:space="preserve">Chicken Biryani Centre</t>
  </si>
  <si>
    <t xml:space="preserve">941/3| Gurudwara Road| Kotla Mubarakpur| Defence Colony| New Delhi</t>
  </si>
  <si>
    <t xml:space="preserve">Ekta Restaurant</t>
  </si>
  <si>
    <t xml:space="preserve">808/7| Sukhdev Market| Kotla Mubarakpur Road| Defence Colony| New Delhi</t>
  </si>
  <si>
    <t xml:space="preserve">1002| Gurudwara Road| Kotla Mubarakpur| Defence Colony| New Delhi</t>
  </si>
  <si>
    <t xml:space="preserve">Gulati Food Corner</t>
  </si>
  <si>
    <t xml:space="preserve">954| Arjun Nagar| Kotla Mubarakpur| Defence Colony| New Delhi</t>
  </si>
  <si>
    <t xml:space="preserve">Kolkatta Kathi Roll</t>
  </si>
  <si>
    <t xml:space="preserve">A Block| Main Road| Timber Market| Sukhdev Market| Defence Colony| New Delhi</t>
  </si>
  <si>
    <t xml:space="preserve">Muradabadi Shahi Biryani &amp; Chicken Corner</t>
  </si>
  <si>
    <t xml:space="preserve">A-181| Sukhdev Market| Kotla Mubarakpur| Defence Colony| New Delhi</t>
  </si>
  <si>
    <t xml:space="preserve">Rara Dragon</t>
  </si>
  <si>
    <t xml:space="preserve">825/4| Arjun Nagar| Opposite| Defence Colony| New Delhi</t>
  </si>
  <si>
    <t xml:space="preserve">Mehfil</t>
  </si>
  <si>
    <t xml:space="preserve">A-188| Main Road| Timber Market| Sukhdev Market| Defence Colony| New Delhi</t>
  </si>
  <si>
    <t xml:space="preserve">Bonne Bouche</t>
  </si>
  <si>
    <t xml:space="preserve">Shop 16| 1st Floor| Defence Colony Market| Defence Colony| New Delhi</t>
  </si>
  <si>
    <t xml:space="preserve">Italian, French</t>
  </si>
  <si>
    <t xml:space="preserve">Cafe Yell</t>
  </si>
  <si>
    <t xml:space="preserve">35| Ground Floor| Defence Colony Market| Defence Colony| New Delhi</t>
  </si>
  <si>
    <t xml:space="preserve">Defence Bakery</t>
  </si>
  <si>
    <t xml:space="preserve">34| Defence Colony Market| Defence Colony| New Delhi</t>
  </si>
  <si>
    <t xml:space="preserve">Shop 7| Defence Colony Main Market| Defence Colony| New Delhi</t>
  </si>
  <si>
    <t xml:space="preserve">Ek Bar</t>
  </si>
  <si>
    <t xml:space="preserve">D-17| 1st Floor| Defence Colony| New Delhi</t>
  </si>
  <si>
    <t xml:space="preserve">Hwealthcafe</t>
  </si>
  <si>
    <t xml:space="preserve">A-272| Ground Floor| Defence Colony| New Delhi</t>
  </si>
  <si>
    <t xml:space="preserve">Cafe, Healthy Food, Continental</t>
  </si>
  <si>
    <t xml:space="preserve">Kathputli</t>
  </si>
  <si>
    <t xml:space="preserve">35| Defence Colony Market| Defence Colony| New Delhi</t>
  </si>
  <si>
    <t xml:space="preserve">Kulfiano</t>
  </si>
  <si>
    <t xml:space="preserve">Number 31</t>
  </si>
  <si>
    <t xml:space="preserve">31| Defence Colony Market| Defence Colony| New Delhi</t>
  </si>
  <si>
    <t xml:space="preserve">Continental, Asian, Sushi</t>
  </si>
  <si>
    <t xml:space="preserve">RoadRomeo</t>
  </si>
  <si>
    <t xml:space="preserve">North Indian, Hyderabadi, Kashmiri, Chinese</t>
  </si>
  <si>
    <t xml:space="preserve">18| Defence Colony Market| Defence Colony| New Delhi</t>
  </si>
  <si>
    <t xml:space="preserve">The Culinary Pitaara</t>
  </si>
  <si>
    <t xml:space="preserve">A-177| Sukhdev Market| Bhisham Pitamah Marg| Defence Colony| New Delhi</t>
  </si>
  <si>
    <t xml:space="preserve">Whipped</t>
  </si>
  <si>
    <t xml:space="preserve">3| Defence Colony Market| Near Citibank| Defence Colony| New Delhi</t>
  </si>
  <si>
    <t xml:space="preserve">Milko's</t>
  </si>
  <si>
    <t xml:space="preserve">4/1/048| Church Road| Gopinath Bazar| Khyber Lines| Delhi Cantt.| New Delhi</t>
  </si>
  <si>
    <t xml:space="preserve">Delhi Cantt.</t>
  </si>
  <si>
    <t xml:space="preserve">Delhi Cantt.| New Delhi</t>
  </si>
  <si>
    <t xml:space="preserve">Mom's Bake</t>
  </si>
  <si>
    <t xml:space="preserve">2/40/10| Main Sadar Bazaar Market| Delhi Cantt.| New Delhi</t>
  </si>
  <si>
    <t xml:space="preserve">RV Restaurant</t>
  </si>
  <si>
    <t xml:space="preserve">35 Infantry Brigade| Phillaurah Complex| Near Army Public School| Shankar Vihar| Delhi Cantt.| New Delhi</t>
  </si>
  <si>
    <t xml:space="preserve">Turning Point Fast Food</t>
  </si>
  <si>
    <t xml:space="preserve">Bawa's Arcade| Gopi Nath Bazar| Delhi Cantt.| New Delhi</t>
  </si>
  <si>
    <t xml:space="preserve">South Indian, Chinese, Continental</t>
  </si>
  <si>
    <t xml:space="preserve">A Vaishno Bhojnalaya</t>
  </si>
  <si>
    <t xml:space="preserve">1| Edward Line| Kingsway Camp| Delhi University-GTB Nagar| New Delhi</t>
  </si>
  <si>
    <t xml:space="preserve">Delhi University-GTB Nagar</t>
  </si>
  <si>
    <t xml:space="preserve">Delhi University-GTB Nagar| New Delhi</t>
  </si>
  <si>
    <t xml:space="preserve">Aim Delhi Cafe</t>
  </si>
  <si>
    <t xml:space="preserve">1611| Outram Lane| Kingsway Camp| Delhi University-GTB Nagar| New Delhi</t>
  </si>
  <si>
    <t xml:space="preserve">7| Mall Road| Kingsway Camp| Hakikat Nagar| Delhi University-GTB Nagar| New Delhi</t>
  </si>
  <si>
    <t xml:space="preserve">Blue Bull Cafe</t>
  </si>
  <si>
    <t xml:space="preserve">2511| Ground Floor| Hudson Lane| Delhi University-GTB Nagar| New Delhi</t>
  </si>
  <si>
    <t xml:space="preserve">Cafe Bethak</t>
  </si>
  <si>
    <t xml:space="preserve">2524| Ground Floor| Hudson Lane| Delhi University-GTB Nagar| New Delhi</t>
  </si>
  <si>
    <t xml:space="preserve">61| Ground Floor| Kingsway Camp| Mall Road| Delhi University-GTB Nagar| New Delhi</t>
  </si>
  <si>
    <t xml:space="preserve">2526| Hudson Lane| Kingsway Camp| Near North Campus| Delhi University-GTB Nagar| New Delhi</t>
  </si>
  <si>
    <t xml:space="preserve">Chakhlo Food Court</t>
  </si>
  <si>
    <t xml:space="preserve">83| Ground Floor| Mall Road| Delhi University-GTB Nagar| New Delhi</t>
  </si>
  <si>
    <t xml:space="preserve">North Indian, South Indian, Chinese, Street Food, Fast Food</t>
  </si>
  <si>
    <t xml:space="preserve">85-87| Ground Floor| Mall Road| Timarpur| Kingsway Camp| Delhi University-GTB Nagar| New Delhi</t>
  </si>
  <si>
    <t xml:space="preserve">3/642| Dr Mukherjee Nagar| Delhi University-GTB Nagar| New Delhi</t>
  </si>
  <si>
    <t xml:space="preserve">Good Foods</t>
  </si>
  <si>
    <t xml:space="preserve">Rajpura Village| CC Colony| Delhi University-GTB Nagar| New Delhi</t>
  </si>
  <si>
    <t xml:space="preserve">North Indian, Fast Food, Chinese</t>
  </si>
  <si>
    <t xml:space="preserve">Grain Bell Restaurant</t>
  </si>
  <si>
    <t xml:space="preserve">1| DDA Market| Outram Lines| Opposite BBM Depot| Delhi University-GTB Nagar| New Delhi</t>
  </si>
  <si>
    <t xml:space="preserve">G-18| Hudson Lane| Delhi University-GTB Nagar| New Delhi</t>
  </si>
  <si>
    <t xml:space="preserve">Grover's - The Baker Shop</t>
  </si>
  <si>
    <t xml:space="preserve">Edward Line| Kingsway Camp| Delhi University-GTB Nagar| New Delhi</t>
  </si>
  <si>
    <t xml:space="preserve">Hookups Cafe &amp; Lounge</t>
  </si>
  <si>
    <t xml:space="preserve">2nd Floor| 17| Hudson Lane| Delhi University-GTB Nagar| New Delhi</t>
  </si>
  <si>
    <t xml:space="preserve">Jai Hind Dairy</t>
  </si>
  <si>
    <t xml:space="preserve">17 &amp;18| Edward Line| Kingsway Camp| Near| Delhi University-GTB Nagar| New Delhi</t>
  </si>
  <si>
    <t xml:space="preserve">Kaveri</t>
  </si>
  <si>
    <t xml:space="preserve">12| Hudson Lane| D.D.A. Market| Kingsway Camp| Delhi University-GTB Nagar| New Delhi</t>
  </si>
  <si>
    <t xml:space="preserve">Khushboo Vaishno Dhaba</t>
  </si>
  <si>
    <t xml:space="preserve">Shop 5-6| Parmananda Chowk| Kingsway Camp| Delhi University-GTB Nagar| New Delhi</t>
  </si>
  <si>
    <t xml:space="preserve">Korea Restaurant</t>
  </si>
  <si>
    <t xml:space="preserve">1612-G/F| Outram Line| Kingsway Camp| Delhi University-GTB Nagar| New Delhi</t>
  </si>
  <si>
    <t xml:space="preserve">Kukkad Nukkad</t>
  </si>
  <si>
    <t xml:space="preserve">2515| Hudson Lane| Delhi University-GTB Nagar| New Delhi</t>
  </si>
  <si>
    <t xml:space="preserve">Near Metro Parking| Chhatra Marg| Delhi University-GTB Nagar| New Delhi</t>
  </si>
  <si>
    <t xml:space="preserve">Mughlai Flavours</t>
  </si>
  <si>
    <t xml:space="preserve">17| DDA Market| Hudson Lane| Delhi University-GTB Nagar| New Delhi</t>
  </si>
  <si>
    <t xml:space="preserve">Pitstop</t>
  </si>
  <si>
    <t xml:space="preserve">1965| Outram Lines| Delhi University-GTB Nagar| New Delhi</t>
  </si>
  <si>
    <t xml:space="preserve">2518| Hudson Lane| Kingsway Camp| Delhi University-GTB Nagar| New Delhi</t>
  </si>
  <si>
    <t xml:space="preserve">Prince Snacks &amp; Momo's Point</t>
  </si>
  <si>
    <t xml:space="preserve">23| DDA Market| Behind NDPL| Kingsway Camp| Delhi University-GTB Nagar| New Delhi</t>
  </si>
  <si>
    <t xml:space="preserve">Qash Retro Bar</t>
  </si>
  <si>
    <t xml:space="preserve">2512| 1st Floor| Hudson Lane| Kingsway Camp| Opposite Laxmi Dairy| Delhi University-GTB Nagar| New Delhi</t>
  </si>
  <si>
    <t xml:space="preserve">Red Chillies</t>
  </si>
  <si>
    <t xml:space="preserve">Shop 2| 2507| Hudson Lane| Kingsway Camp| Delhi University-GTB Nagar| New Delhi</t>
  </si>
  <si>
    <t xml:space="preserve">Samrat Bakers</t>
  </si>
  <si>
    <t xml:space="preserve">Chowk Harikat Nagar| Kingsway Camps| Delhi University-GTB Nagar| New Delhi</t>
  </si>
  <si>
    <t xml:space="preserve">Samrat Restaurant</t>
  </si>
  <si>
    <t xml:space="preserve">74-A| Near Gate 1| GTB Nagar Metro Station| Kingsway Camp Chowk| Delhi University-GTB Nagar| New Delhi</t>
  </si>
  <si>
    <t xml:space="preserve">Shammi Bhai Lassi Wala</t>
  </si>
  <si>
    <t xml:space="preserve">1B| Kingsway Camp Chowk| Delhi University-GTB Nagar| New Delhi</t>
  </si>
  <si>
    <t xml:space="preserve">Chinese, Beverages</t>
  </si>
  <si>
    <t xml:space="preserve">Shooters Lounge and Bar</t>
  </si>
  <si>
    <t xml:space="preserve">2531| Hudson Lane| Kingsway Camp| Delhi University-GTB Nagar| New Delhi</t>
  </si>
  <si>
    <t xml:space="preserve">Singh Ching</t>
  </si>
  <si>
    <t xml:space="preserve">2512| Hudson Lane| Near GTB Nagar Metro Station| Delhi University-GTB Nagar| New Delhi</t>
  </si>
  <si>
    <t xml:space="preserve">65| Mall Road| Kingsway Camp| Delhi University-GTB Nagar| New Delhi</t>
  </si>
  <si>
    <t xml:space="preserve">Take n Taste Shawarma Zone</t>
  </si>
  <si>
    <t xml:space="preserve">25| DDA Market| Hudson Lane| Kingsway Camp| Delhi University-GTB Nagar| New Delhi</t>
  </si>
  <si>
    <t xml:space="preserve">Tilak's The Diners</t>
  </si>
  <si>
    <t xml:space="preserve">Shop 121| Delhi University-GTB Nagar| New Delhi</t>
  </si>
  <si>
    <t xml:space="preserve">Spezia Bistro</t>
  </si>
  <si>
    <t xml:space="preserve">2525| 1st Floor| Hudson Lane| Delhi University-GTB Nagar| New Delhi</t>
  </si>
  <si>
    <t xml:space="preserve">Cafe, Continental, Chinese, Italian</t>
  </si>
  <si>
    <t xml:space="preserve">Cent Percent The Pastry Shop</t>
  </si>
  <si>
    <t xml:space="preserve">16-B| Hudson Lane| Kingsway Camp| Delhi University-GTB Nagar| New Delhi</t>
  </si>
  <si>
    <t xml:space="preserve">For God's Cake</t>
  </si>
  <si>
    <t xml:space="preserve">2521| Hudson Lane| Delhi University-GTB Nagar| New Delhi</t>
  </si>
  <si>
    <t xml:space="preserve">Laxmi Ice Cream</t>
  </si>
  <si>
    <t xml:space="preserve">H2| Hudson Line| Kingsway Camp| Delhi University-GTB Nagar| New Delhi</t>
  </si>
  <si>
    <t xml:space="preserve">Mirch Masala MM Cafe</t>
  </si>
  <si>
    <t xml:space="preserve">20| Edward Lane| Kingsway Camp| Delhi University-GTB Nagar| New Delhi</t>
  </si>
  <si>
    <t xml:space="preserve">North Indian, Chinese, Cafe</t>
  </si>
  <si>
    <t xml:space="preserve">Moh Maya Cafe</t>
  </si>
  <si>
    <t xml:space="preserve">2527| Hudson Lane| 1st Floor| Delhi University-GTB Nagar| New Delhi</t>
  </si>
  <si>
    <t xml:space="preserve">North Indian, Continental, Chinese, Italian, Lebanese</t>
  </si>
  <si>
    <t xml:space="preserve">QD's Restaurant</t>
  </si>
  <si>
    <t xml:space="preserve">2520| 1st Floor| Hudson Lane| Kingsway Camp| Delhi University-GTB Nagar| New Delhi</t>
  </si>
  <si>
    <t xml:space="preserve">Chinese, North Indian, Fast Food, Italian</t>
  </si>
  <si>
    <t xml:space="preserve">SuperHero Cafe</t>
  </si>
  <si>
    <t xml:space="preserve">2261| Ground Floor| Hudson Lane| Delhi University-GTB Nagar| New Delhi</t>
  </si>
  <si>
    <t xml:space="preserve">Cafe, Chinese, Italian</t>
  </si>
  <si>
    <t xml:space="preserve">Suresh Fast Food</t>
  </si>
  <si>
    <t xml:space="preserve">5| DDA Market| Hudson Lane| Kingsway Camp| Delhi University-GTB Nagar| New Delhi</t>
  </si>
  <si>
    <t xml:space="preserve">Wood Box Cafe</t>
  </si>
  <si>
    <t xml:space="preserve">1| DDA Market| Hudson Lane| Delhi University-GTB Nagar| New Delhi</t>
  </si>
  <si>
    <t xml:space="preserve">Cafe, Fast Food, Italian, Chinese</t>
  </si>
  <si>
    <t xml:space="preserve">Best Biryani</t>
  </si>
  <si>
    <t xml:space="preserve">Shop 9| Mall Road| Metro Gate 2| Delhi University-GTB Nagar| New Delhi</t>
  </si>
  <si>
    <t xml:space="preserve">Derawal Soda Fountain</t>
  </si>
  <si>
    <t xml:space="preserve">Shop 16 &amp; 17| MCD Market| Near Hari Mandir| Kingway Camp| Delhi University-GTB Nagar| New Delhi</t>
  </si>
  <si>
    <t xml:space="preserve">Eat &amp; Gulp</t>
  </si>
  <si>
    <t xml:space="preserve">1443/1| Outram Lines| Opposite BBM Depot 2| Kingsway Camp| Delhi University-GTB Nagar| New Delhi</t>
  </si>
  <si>
    <t xml:space="preserve">L.N Live Kitchen</t>
  </si>
  <si>
    <t xml:space="preserve">Shop 60| Wadhwa Market| Kingsway Camp| Delhi University-GTB Nagar| New Delhi</t>
  </si>
  <si>
    <t xml:space="preserve">Papa Buns</t>
  </si>
  <si>
    <t xml:space="preserve">1st Floor| B| Hudson Lane| Delhi University-GTB Nagar| New Delhi</t>
  </si>
  <si>
    <t xml:space="preserve">Preet Fast Foods</t>
  </si>
  <si>
    <t xml:space="preserve">Shop 56| Edward Lane| Kingsway Camp| Main Market| Delhi University-GTB Nagar| New Delhi</t>
  </si>
  <si>
    <t xml:space="preserve">Sikkim Chinese Food</t>
  </si>
  <si>
    <t xml:space="preserve">Shop 5| Probyn Road| Mall Road| Delhi University-GTB Nagar| New Delhi</t>
  </si>
  <si>
    <t xml:space="preserve">Tawa King</t>
  </si>
  <si>
    <t xml:space="preserve">Old Gupta Colony Road| Delhi University-GTB Nagar| New Delhi</t>
  </si>
  <si>
    <t xml:space="preserve">The Pork Shop</t>
  </si>
  <si>
    <t xml:space="preserve">TiffinToons</t>
  </si>
  <si>
    <t xml:space="preserve">A1| New Gupta Colony| Delhi University-GTB Nagar| New Delhi</t>
  </si>
  <si>
    <t xml:space="preserve">Vaishno Rasoi</t>
  </si>
  <si>
    <t xml:space="preserve">5| Swarg Ashram| Parmanand Chowk Red Light| Kingsway Camp| Delhi University-GTB Nagar| New Delhi</t>
  </si>
  <si>
    <t xml:space="preserve">Gate 2| GTB Nagar Metro Station| Delhi University-GTB Nagar| New Delhi</t>
  </si>
  <si>
    <t xml:space="preserve">Slice of Italy</t>
  </si>
  <si>
    <t xml:space="preserve">2515| Hudson Lane| Kingsway Camp| Delhi University-GTB Nagar| New Delhi</t>
  </si>
  <si>
    <t xml:space="preserve">Italian, Pizza, Bakery</t>
  </si>
  <si>
    <t xml:space="preserve">Bakar The Cafe</t>
  </si>
  <si>
    <t xml:space="preserve">G-24| Hudson Lane| Delhi University-GTB Nagar| New Delhi</t>
  </si>
  <si>
    <t xml:space="preserve">Indus Flavour</t>
  </si>
  <si>
    <t xml:space="preserve">2510| Ground Floor| Hudson Lane| Kingsway Camp| Delhi University-GTB Nagar| New Delhi</t>
  </si>
  <si>
    <t xml:space="preserve">Raw Creams</t>
  </si>
  <si>
    <t xml:space="preserve">2509| Ground Floor| Hudson Lane| Delhi University-GTB Nagar| New Delhi</t>
  </si>
  <si>
    <t xml:space="preserve">Ricos</t>
  </si>
  <si>
    <t xml:space="preserve">2526| 1st Floor| Hudson Lane| Kingsway Camp| Delhi University-GTB Nagar| New Delhi</t>
  </si>
  <si>
    <t xml:space="preserve">Cafe, Mexican, American, Italian, Lebanese, Continental</t>
  </si>
  <si>
    <t xml:space="preserve">The Hudson Cafe</t>
  </si>
  <si>
    <t xml:space="preserve">2524| 1st Floor| Hudson Lane| Delhi University-GTB Nagar| New Delhi</t>
  </si>
  <si>
    <t xml:space="preserve">Cafe, Italian, Continental, Chinese</t>
  </si>
  <si>
    <t xml:space="preserve">YOLO 21</t>
  </si>
  <si>
    <t xml:space="preserve">2522| Ground Floor| Hudson Lane| Delhi University-GTB Nagar| New Delhi</t>
  </si>
  <si>
    <t xml:space="preserve">Assam Food Stall</t>
  </si>
  <si>
    <t xml:space="preserve">Dilli Haat| INA| New Delhi</t>
  </si>
  <si>
    <t xml:space="preserve">Dilli Haat| INA</t>
  </si>
  <si>
    <t xml:space="preserve">Darbar E Awadh</t>
  </si>
  <si>
    <t xml:space="preserve">Stall 7| Dilli Haat| INA| New Delhi</t>
  </si>
  <si>
    <t xml:space="preserve">Hotel Tamil Nadu</t>
  </si>
  <si>
    <t xml:space="preserve">Incrivel Goa</t>
  </si>
  <si>
    <t xml:space="preserve">21| Dilli Haat| Opposite INA Market| INA| New Delhi</t>
  </si>
  <si>
    <t xml:space="preserve">Lakshadweep</t>
  </si>
  <si>
    <t xml:space="preserve">Odisha</t>
  </si>
  <si>
    <t xml:space="preserve">Rajasthan Food Stall No. 1</t>
  </si>
  <si>
    <t xml:space="preserve">Stall 9| Dilli Haat| INA| New Delhi</t>
  </si>
  <si>
    <t xml:space="preserve">Rajasthani, North Indian</t>
  </si>
  <si>
    <t xml:space="preserve">Shillong View</t>
  </si>
  <si>
    <t xml:space="preserve">Wazwan</t>
  </si>
  <si>
    <t xml:space="preserve">Zayaka</t>
  </si>
  <si>
    <t xml:space="preserve">Bihar ki Rasoi</t>
  </si>
  <si>
    <t xml:space="preserve">Stall 14| Dilli Haat| Near INA Market| INA| New Delhi</t>
  </si>
  <si>
    <t xml:space="preserve">Bihari</t>
  </si>
  <si>
    <t xml:space="preserve">Maharashtra Food Stall</t>
  </si>
  <si>
    <t xml:space="preserve">Stall 20 &amp; 4| Dilli Haat| INA| New Delhi</t>
  </si>
  <si>
    <t xml:space="preserve">Manipur Food Stall</t>
  </si>
  <si>
    <t xml:space="preserve">12| Dilli Haat| INA| New Delhi</t>
  </si>
  <si>
    <t xml:space="preserve">Momo Mia</t>
  </si>
  <si>
    <t xml:space="preserve">Stall 6| Dilli Haat| INA| New Delhi</t>
  </si>
  <si>
    <t xml:space="preserve">Mother Dairy Ice Cream</t>
  </si>
  <si>
    <t xml:space="preserve">24| Dilli Haat| INA| New Delhi</t>
  </si>
  <si>
    <t xml:space="preserve">Desserts, Ice Cream, North Indian</t>
  </si>
  <si>
    <t xml:space="preserve">Nagaland</t>
  </si>
  <si>
    <t xml:space="preserve">Stall 19| Dilli Haat| INA| New Delhi</t>
  </si>
  <si>
    <t xml:space="preserve">Chinese, Naga</t>
  </si>
  <si>
    <t xml:space="preserve">Navdanya Organic Food Cafe</t>
  </si>
  <si>
    <t xml:space="preserve">Tashi Delek Food Stall</t>
  </si>
  <si>
    <t xml:space="preserve">Aggarwal Bikaner Sweets</t>
  </si>
  <si>
    <t xml:space="preserve">B-35/G-2| Dilshad Garden| New Delhi</t>
  </si>
  <si>
    <t xml:space="preserve">Dilshad Garden</t>
  </si>
  <si>
    <t xml:space="preserve">Dilshad Garden| New Delhi</t>
  </si>
  <si>
    <t xml:space="preserve">Angels Kitchen</t>
  </si>
  <si>
    <t xml:space="preserve">Shop 5| 6| &amp; 7| S Block| Som Bazar Road| Shalimar Garden| DLF Dilshad Extension ll| Dilshad Garden| New Delhi</t>
  </si>
  <si>
    <t xml:space="preserve">Bedi's Kabab Corner</t>
  </si>
  <si>
    <t xml:space="preserve">Pocket B| Plot 178| Opposite Arwachin School| Dilshad Garden| New Delhi</t>
  </si>
  <si>
    <t xml:space="preserve">Bravo Diet Food and Nutrition</t>
  </si>
  <si>
    <t xml:space="preserve">17/A-4| O Block| Dilshad Garden| New Delhi</t>
  </si>
  <si>
    <t xml:space="preserve">Chacha Chicken</t>
  </si>
  <si>
    <t xml:space="preserve">N 8/A 3| Dilshad Garden| New Delhi</t>
  </si>
  <si>
    <t xml:space="preserve">Chao Cart</t>
  </si>
  <si>
    <t xml:space="preserve">Near Pocket A| Dilshad Garden| New Delhi</t>
  </si>
  <si>
    <t xml:space="preserve">LIG Flats| G.T.B. Enclave| Dilshad Garden| New Delhi</t>
  </si>
  <si>
    <t xml:space="preserve">Chutneez Ishtyle Bar and Dining</t>
  </si>
  <si>
    <t xml:space="preserve">108| 1st Floor| Metro Station Complex| Dilshad Garden| New Delhi</t>
  </si>
  <si>
    <t xml:space="preserve">Deep Chicken Point</t>
  </si>
  <si>
    <t xml:space="preserve">Near Radha Krishna Mandir| Dilshad Garden| New Delhi</t>
  </si>
  <si>
    <t xml:space="preserve">Shop G2| Ground Floor| Metro Station| Dilshad Garden| New Delhi</t>
  </si>
  <si>
    <t xml:space="preserve">Govind Dhaba</t>
  </si>
  <si>
    <t xml:space="preserve">H4| H Pocket| Dilshad Garden| New Delhi</t>
  </si>
  <si>
    <t xml:space="preserve">Huddle Cafe</t>
  </si>
  <si>
    <t xml:space="preserve">G-9| Satyam Plaza| Chetak Complex| Dilshad Garden| New Delhi</t>
  </si>
  <si>
    <t xml:space="preserve">Kovilakam</t>
  </si>
  <si>
    <t xml:space="preserve">F-1/LG-2| Mrignaini Chowk| Dilshad Colony| Dilshad Garden| New Delhi</t>
  </si>
  <si>
    <t xml:space="preserve">Mathur's Kitchen</t>
  </si>
  <si>
    <t xml:space="preserve">Shop 1-2| Pocket F| GTB Enclave| DDA Market| Dilshad Garden| New Delhi</t>
  </si>
  <si>
    <t xml:space="preserve">G-2A| Ground Floor| Commercial Unit| Dilshad Garden| New Delhi</t>
  </si>
  <si>
    <t xml:space="preserve">New South Indian Hut</t>
  </si>
  <si>
    <t xml:space="preserve">L 98| Dilshad Garden| New Delhi</t>
  </si>
  <si>
    <t xml:space="preserve">Night Bite</t>
  </si>
  <si>
    <t xml:space="preserve">Pocket D| Dilshad Garden| New Delhi</t>
  </si>
  <si>
    <t xml:space="preserve">Pizza Station</t>
  </si>
  <si>
    <t xml:space="preserve">M3-A2| Near Mrignaini Chowk| Dilshad Garden| New Delhi</t>
  </si>
  <si>
    <t xml:space="preserve">Pummy Restaurant</t>
  </si>
  <si>
    <t xml:space="preserve">L-3| Near MTNL Office| Dilshad Garden| New Delhi</t>
  </si>
  <si>
    <t xml:space="preserve">Shop 2| D/51| Main Road| Dilshad Garden| New Delhi</t>
  </si>
  <si>
    <t xml:space="preserve">Salt N' Pepper</t>
  </si>
  <si>
    <t xml:space="preserve">69-A| Pocket B| Main GTB Road| Dilshad Garden| New Delhi</t>
  </si>
  <si>
    <t xml:space="preserve">Shahi Zaikaa</t>
  </si>
  <si>
    <t xml:space="preserve">F-1/F-1| Mrignayani Chowk| Dilshad Colony| Dilshad Garden| New Delhi</t>
  </si>
  <si>
    <t xml:space="preserve">Shubham</t>
  </si>
  <si>
    <t xml:space="preserve">41/1| Car Market| Near Gurudwara| Dilshad Garden| New Delhi</t>
  </si>
  <si>
    <t xml:space="preserve">Fast Food, North Indian, South Indian, Chinese</t>
  </si>
  <si>
    <t xml:space="preserve">South Indian Corner</t>
  </si>
  <si>
    <t xml:space="preserve">Shop H-74 A| Mangal Bazaar Road| Near Kiran Dairy| Dilshad Garden| New Delhi</t>
  </si>
  <si>
    <t xml:space="preserve">Sultan Food</t>
  </si>
  <si>
    <t xml:space="preserve">400 A| J &amp; K Pocket| Dilshad Garden| New Delhi</t>
  </si>
  <si>
    <t xml:space="preserve">Uncle Bakery</t>
  </si>
  <si>
    <t xml:space="preserve">196| Pocket F| Dilshad Garden| New Delhi</t>
  </si>
  <si>
    <t xml:space="preserve">Urban Chopstick</t>
  </si>
  <si>
    <t xml:space="preserve">B-1|G-3 shop be 2| B Block| Dilshad Garden| New Delhi</t>
  </si>
  <si>
    <t xml:space="preserve">Urban Kabab</t>
  </si>
  <si>
    <t xml:space="preserve">488-1/2| R Block| Chowk Market| Dilshad Garden| New Delhi</t>
  </si>
  <si>
    <t xml:space="preserve">Urban Punjab</t>
  </si>
  <si>
    <t xml:space="preserve">B &amp; E Market| Opposite Mother Dairy| Dilshad Garden| New Delhi</t>
  </si>
  <si>
    <t xml:space="preserve">G-3| Inside Dilshad Garden Metro Station| Dilshad Garden| New Delhi</t>
  </si>
  <si>
    <t xml:space="preserve">Shop 5-A| Dilashad Garden Metro Station| Dilshad Garden| New Delhi</t>
  </si>
  <si>
    <t xml:space="preserve">M-1/A-1| Dilshad Garden| New Delhi</t>
  </si>
  <si>
    <t xml:space="preserve">Amritsari Naan Hut</t>
  </si>
  <si>
    <t xml:space="preserve">24 A| Pocket E| Near Hansraj School| Dilshad Garden| New Delhi</t>
  </si>
  <si>
    <t xml:space="preserve">Annapurna Bhojnalaya</t>
  </si>
  <si>
    <t xml:space="preserve">Main Mangal Bazaar Road| Near Sai Chowk| Dilshad Garden| New Delhi</t>
  </si>
  <si>
    <t xml:space="preserve">Asia</t>
  </si>
  <si>
    <t xml:space="preserve">Main Mangal Bazar Road| Opposite Dhingra Garments| Dilshad Garden| New Delhi</t>
  </si>
  <si>
    <t xml:space="preserve">Bablu Chinese Food</t>
  </si>
  <si>
    <t xml:space="preserve">B Block| Main Market| Dilshad Garden| New Delhi</t>
  </si>
  <si>
    <t xml:space="preserve">Bikaner Rasoi</t>
  </si>
  <si>
    <t xml:space="preserve">O 6/A-3| Labour Chowk| Dilashad Colony| Dilshad Garden| New Delhi</t>
  </si>
  <si>
    <t xml:space="preserve">Crazzy Bite</t>
  </si>
  <si>
    <t xml:space="preserve">O-3/A3| Pocket Q| Dilshad Garden| New Delhi</t>
  </si>
  <si>
    <t xml:space="preserve">Da Pizza Farm</t>
  </si>
  <si>
    <t xml:space="preserve">Shop 2/A5| Ground Floor| Dilshad Garden| New Delhi</t>
  </si>
  <si>
    <t xml:space="preserve">Dada Ka</t>
  </si>
  <si>
    <t xml:space="preserve">Kalander Colony Chow|k Mangal Bazar Road| Dilshan Gardan| Dilshad Garden| New Delhi</t>
  </si>
  <si>
    <t xml:space="preserve">Friends N Foods</t>
  </si>
  <si>
    <t xml:space="preserve">Pocket SG/5A| LIG DDA Flates| Near Deer Park| Dilshad Garden| New Delhi</t>
  </si>
  <si>
    <t xml:space="preserve">Hot N Fresh Pizza</t>
  </si>
  <si>
    <t xml:space="preserve">243 A| Pocket F| Dilshad Garden| New Delhi</t>
  </si>
  <si>
    <t xml:space="preserve">Kake Di Chap</t>
  </si>
  <si>
    <t xml:space="preserve">F 196 A| LIG Flats| Shop 2 &amp; 3| Pocket F| Dilshad Garden| New Delhi</t>
  </si>
  <si>
    <t xml:space="preserve">F 243 A| Shop 1| Pocket F| Near Sai Chowk| Dilshad Garden| New Delhi</t>
  </si>
  <si>
    <t xml:space="preserve">KSG</t>
  </si>
  <si>
    <t xml:space="preserve">B Block| LSC Market| Near ICICI Bank| Dilshad Garden| New Delhi</t>
  </si>
  <si>
    <t xml:space="preserve">Mahavrer Chap Express</t>
  </si>
  <si>
    <t xml:space="preserve">F-252-A| Sai Chowk| Dilshad Garden| New Delhi</t>
  </si>
  <si>
    <t xml:space="preserve">Mamma Drools</t>
  </si>
  <si>
    <t xml:space="preserve">F-179| Dilshad Garden| New Delhi</t>
  </si>
  <si>
    <t xml:space="preserve">Pawan Foods</t>
  </si>
  <si>
    <t xml:space="preserve">137- A| Pocket E| GTB Enclave| Dilshad Garden| New Delhi</t>
  </si>
  <si>
    <t xml:space="preserve">Pizza Hub</t>
  </si>
  <si>
    <t xml:space="preserve">Shop 847| Janta Flates| Near GTB Enclave| Dilshad Garden| New Delhi</t>
  </si>
  <si>
    <t xml:space="preserve">Prem Rasoi</t>
  </si>
  <si>
    <t xml:space="preserve">E - 197 A| LIG Flates| GTB Enclave| Dilshad Garden| New Delhi</t>
  </si>
  <si>
    <t xml:space="preserve">Sanjha Chulah Babe Da</t>
  </si>
  <si>
    <t xml:space="preserve">Shop 8| DDA Market| Near Mother Dairy| Dilshad Garden| New Delhi</t>
  </si>
  <si>
    <t xml:space="preserve">Shakun Cook-Du-Ku</t>
  </si>
  <si>
    <t xml:space="preserve">P-25/A4| Near Dolphin Shoes| Dilshad Garden| New Delhi</t>
  </si>
  <si>
    <t xml:space="preserve">The Taste of Punjab</t>
  </si>
  <si>
    <t xml:space="preserve">378| Janta Flats| G.T.B. Enclave| Dilshad Garden| New Delhi</t>
  </si>
  <si>
    <t xml:space="preserve">Vaishno Bhojanalaya</t>
  </si>
  <si>
    <t xml:space="preserve">168 A| Pocket E| LIG Flats| Opposite Pooja Park| | GTB Enclave| Dilshad Garden| New Delhi</t>
  </si>
  <si>
    <t xml:space="preserve">Wrap N Roll</t>
  </si>
  <si>
    <t xml:space="preserve">L 236 A|  L Block| Dilshad Garden| New Delhi</t>
  </si>
  <si>
    <t xml:space="preserve">Zaika-E-Chaap Express</t>
  </si>
  <si>
    <t xml:space="preserve">Near Police Chowki| Golchakkar| R Block| Dilshad Garden| New Delhi</t>
  </si>
  <si>
    <t xml:space="preserve">39| Block B| Local Shopping Centre| Dilshad Garden| New Delhi</t>
  </si>
  <si>
    <t xml:space="preserve">Bemisaal</t>
  </si>
  <si>
    <t xml:space="preserve">G-6| Janak Place| District Centre| Janakpuri| New Delhi</t>
  </si>
  <si>
    <t xml:space="preserve">District Centre| Janakpuri</t>
  </si>
  <si>
    <t xml:space="preserve">District Centre| Janakpuri| New Delhi</t>
  </si>
  <si>
    <t xml:space="preserve">Grillz</t>
  </si>
  <si>
    <t xml:space="preserve">G3A| Ground Floor| District Centre| Janakpuri| New Delhi</t>
  </si>
  <si>
    <t xml:space="preserve">Tandoor Ka Zaika</t>
  </si>
  <si>
    <t xml:space="preserve">Shop 18| DDA Market AG1| Janakpuri| New Delhi</t>
  </si>
  <si>
    <t xml:space="preserve">The Barley House</t>
  </si>
  <si>
    <t xml:space="preserve">G14| Jaina Tower| District Centre| Janakpuri| New Delhi</t>
  </si>
  <si>
    <t xml:space="preserve">Mexican, North Indian, European, Chinese, Italian</t>
  </si>
  <si>
    <t xml:space="preserve">Muffins</t>
  </si>
  <si>
    <t xml:space="preserve">G-15| District Center| Janakpuri| New Delhi</t>
  </si>
  <si>
    <t xml:space="preserve">F 20| UGF District Centre| Janakpuri| New Delhi</t>
  </si>
  <si>
    <t xml:space="preserve">Ground Floor| DLF City Centre Mall| Shalimar Bagh| New Delhi</t>
  </si>
  <si>
    <t xml:space="preserve">DLF City Centre Mall| Shalimar Bagh</t>
  </si>
  <si>
    <t xml:space="preserve">DLF City Centre Mall| Shalimar Bagh| New Delhi</t>
  </si>
  <si>
    <t xml:space="preserve">FC 1| 3rd Floor| Food Court| DLF City Centre Mall| Shalimar Bagh| New Delhi</t>
  </si>
  <si>
    <t xml:space="preserve">Cafe E</t>
  </si>
  <si>
    <t xml:space="preserve">151| Ground Floor| DLF Emporio Mall| Nelson Mandela Marg| Vasant Kunj| New Delhi</t>
  </si>
  <si>
    <t xml:space="preserve">DLF Emporio Mall| Vasant Kunj</t>
  </si>
  <si>
    <t xml:space="preserve">DLF Emporio Mall| Vasant Kunj| New Delhi</t>
  </si>
  <si>
    <t xml:space="preserve">Cha-Shi</t>
  </si>
  <si>
    <t xml:space="preserve">Ground Floor| DLF Emporio Mall| Nelson Mandela Marg| Vasant Kunj| New Delhi</t>
  </si>
  <si>
    <t xml:space="preserve">Thai, Chinese, Asian, Malaysian</t>
  </si>
  <si>
    <t xml:space="preserve">Habibi</t>
  </si>
  <si>
    <t xml:space="preserve">DLF Place Mall| Opposite Hilton Garden Hotel| Saket| New Delhi</t>
  </si>
  <si>
    <t xml:space="preserve">DLF Place Mall| Saket</t>
  </si>
  <si>
    <t xml:space="preserve">DLF Place Mall| Saket| New Delhi</t>
  </si>
  <si>
    <t xml:space="preserve">Middle Eastern, Mediterranean, North Indian</t>
  </si>
  <si>
    <t xml:space="preserve">Tikka Town</t>
  </si>
  <si>
    <t xml:space="preserve">Food Court| 3rd Floor| DLF Place Mall| Saket| New Delhi</t>
  </si>
  <si>
    <t xml:space="preserve">4700BC Popcorn</t>
  </si>
  <si>
    <t xml:space="preserve">Ground Floor| DLF Place Mall| Saket| New Delhi</t>
  </si>
  <si>
    <t xml:space="preserve">Al Zaitoon</t>
  </si>
  <si>
    <t xml:space="preserve">Food Court| FC-2/A| 2nd Floor| DLF Place Mall| Saket| New Delhi</t>
  </si>
  <si>
    <t xml:space="preserve">Lebanese, Mediterranean, Arabian</t>
  </si>
  <si>
    <t xml:space="preserve">309| 2nd Floor| DLF Place Mall| Saket| New Delhi</t>
  </si>
  <si>
    <t xml:space="preserve">Foodhall</t>
  </si>
  <si>
    <t xml:space="preserve">Level 1| DLF Place Mall| Saket| New Delhi</t>
  </si>
  <si>
    <t xml:space="preserve">Bakery, Italian, Chinese, Mexican</t>
  </si>
  <si>
    <t xml:space="preserve">FD-12| 2nd Floor| DLF Place Mall| Saket| New Delhi</t>
  </si>
  <si>
    <t xml:space="preserve">314-316| 2nd Floor| DLF Place Mall| Saket| New Delhi</t>
  </si>
  <si>
    <t xml:space="preserve">The Beer Cafe</t>
  </si>
  <si>
    <t xml:space="preserve">300| 2nd Floor| DLF Place Mall| Saket| New Delhi</t>
  </si>
  <si>
    <t xml:space="preserve">Big Chill</t>
  </si>
  <si>
    <t xml:space="preserve">Italian, Continental, European, Cafe</t>
  </si>
  <si>
    <t xml:space="preserve">Cinnabon</t>
  </si>
  <si>
    <t xml:space="preserve">GFK 4A| Ground Floor| DLF Place Mall| Saket| New Delhi</t>
  </si>
  <si>
    <t xml:space="preserve">RollsKing</t>
  </si>
  <si>
    <t xml:space="preserve">15| 2nd Floor| DLF Place Mall| Saket| New Delhi</t>
  </si>
  <si>
    <t xml:space="preserve">Food Court| 2nd Floor| DLF Promenade Mall| Vasant Kunj| New Delhi</t>
  </si>
  <si>
    <t xml:space="preserve">DLF Promenade Mall| Vasant Kunj</t>
  </si>
  <si>
    <t xml:space="preserve">DLF Promenade Mall| Vasant Kunj| New Delhi</t>
  </si>
  <si>
    <t xml:space="preserve">Shop 301-B| 2nd Floor| DLF Promenade| Nelson Mandela Road| Vasant Kunj| New Delhi</t>
  </si>
  <si>
    <t xml:space="preserve">Ground Floor| DLF Promenade Mall| Vasant Kunj| New Delhi</t>
  </si>
  <si>
    <t xml:space="preserve">1st Floor| DLF Promenade Mall| Vasant Kunj| New Delhi</t>
  </si>
  <si>
    <t xml:space="preserve">2nd Floor| DLF Promenade Mall| Vasant Kunj| New Delhi</t>
  </si>
  <si>
    <t xml:space="preserve">Mad Over Donuts</t>
  </si>
  <si>
    <t xml:space="preserve">254-256| 1st Floor| DLF Promenade Mall| Vasant Kunj| New Delhi</t>
  </si>
  <si>
    <t xml:space="preserve">Ooh Lala !</t>
  </si>
  <si>
    <t xml:space="preserve">American, Fast Food, Desserts</t>
  </si>
  <si>
    <t xml:space="preserve">102-A| 1st Floor| DLF South Square Mall| Sarojini Nagar| New Delhi</t>
  </si>
  <si>
    <t xml:space="preserve">DLF South Square| Sarojini Nagar</t>
  </si>
  <si>
    <t xml:space="preserve">DLF South Square| Sarojini Nagar| New Delhi</t>
  </si>
  <si>
    <t xml:space="preserve">Flaming Wok</t>
  </si>
  <si>
    <t xml:space="preserve">Shop 104| 1st Floor| DLF South Square| Sarojini Nagar| New Delhi</t>
  </si>
  <si>
    <t xml:space="preserve">Chinese, Seafood</t>
  </si>
  <si>
    <t xml:space="preserve">30| DLF South Square| Sarojini Nagar| New Delhi</t>
  </si>
  <si>
    <t xml:space="preserve">34| 102B| 109 &amp; 110| Ground/1st Floor| Multilevel Parking Cum Commercial Complex (MLCP)| DLF South Square| Sarojini Nagar| New Delhi</t>
  </si>
  <si>
    <t xml:space="preserve">Meatwale.com</t>
  </si>
  <si>
    <t xml:space="preserve">Shop 43| DLF South Square Mall| Sarojini Nagar| New Delhi</t>
  </si>
  <si>
    <t xml:space="preserve">North Indian, Indian</t>
  </si>
  <si>
    <t xml:space="preserve">107 &amp; 108| 1st Floor| DLF South Square| Multilevel Parking Complex| Sarojini Nagar| New Delhi</t>
  </si>
  <si>
    <t xml:space="preserve">Near Petrol Pump| Sundar Nagar| Dr. Zakir Hussain Marg| New Delhi</t>
  </si>
  <si>
    <t xml:space="preserve">Dr. Zakir Hussain Marg</t>
  </si>
  <si>
    <t xml:space="preserve">Dr. Zakir Hussain Marg| New Delhi</t>
  </si>
  <si>
    <t xml:space="preserve">E-6| Jyoti Colony| 100 Feet Road| Durga Puri| New Delhi</t>
  </si>
  <si>
    <t xml:space="preserve">Durga Puri</t>
  </si>
  <si>
    <t xml:space="preserve">Durga Puri| New Delhi</t>
  </si>
  <si>
    <t xml:space="preserve">Aggarwal Sweets</t>
  </si>
  <si>
    <t xml:space="preserve">2| C Block Market| East of Kailash| New Delhi</t>
  </si>
  <si>
    <t xml:space="preserve">East of Kailash</t>
  </si>
  <si>
    <t xml:space="preserve">East of Kailash| New Delhi</t>
  </si>
  <si>
    <t xml:space="preserve">Al-Malik</t>
  </si>
  <si>
    <t xml:space="preserve">187-A| G K House| Sant Nagar| East of Kailash| New Delhi</t>
  </si>
  <si>
    <t xml:space="preserve">1| Sai Plaza| Sant Nagar| East of Kailash| New Delhi</t>
  </si>
  <si>
    <t xml:space="preserve">6| Ground Floor Northside| Community Center| East of Kailash| New Delhi</t>
  </si>
  <si>
    <t xml:space="preserve">Delhi Rasoi</t>
  </si>
  <si>
    <t xml:space="preserve">15| Community Center| Ground Floor| East of Kailash| New Delhi</t>
  </si>
  <si>
    <t xml:space="preserve">Food Land</t>
  </si>
  <si>
    <t xml:space="preserve">252-H| Kailash Plazza| Sant Nagar| East of Kailash| New Delhi</t>
  </si>
  <si>
    <t xml:space="preserve">Froshier Fruits</t>
  </si>
  <si>
    <t xml:space="preserve">B 142/1| B Block| East of Kailash| New Delhi</t>
  </si>
  <si>
    <t xml:space="preserve">Govinda's Confectionery</t>
  </si>
  <si>
    <t xml:space="preserve">Iskcon Temple Complex| Main Road| East of Kailash| New Delhi</t>
  </si>
  <si>
    <t xml:space="preserve">Halka Fulka</t>
  </si>
  <si>
    <t xml:space="preserve">382| White House| Sant Nagar| East of Kailash| New Delhi</t>
  </si>
  <si>
    <t xml:space="preserve">Hasty Tasty</t>
  </si>
  <si>
    <t xml:space="preserve">C Block Market| East of Kailash| New Delhi</t>
  </si>
  <si>
    <t xml:space="preserve">Ikreate</t>
  </si>
  <si>
    <t xml:space="preserve">206 D| Ground Floor| Prakash Mohalla| East of Kailash| New Delhi</t>
  </si>
  <si>
    <t xml:space="preserve">Khan's Dilli-6 Biryani</t>
  </si>
  <si>
    <t xml:space="preserve">285| Sant Nagar| East of Kailash| New Delhi</t>
  </si>
  <si>
    <t xml:space="preserve">Kowloon Express</t>
  </si>
  <si>
    <t xml:space="preserve">Shop 11/12| DDA Market| Mount Kailash| East of Kailash| New Delhi</t>
  </si>
  <si>
    <t xml:space="preserve">North Indian, Italian, Chinese, Fast Food</t>
  </si>
  <si>
    <t xml:space="preserve">LaDiDa</t>
  </si>
  <si>
    <t xml:space="preserve">1st Floor| D-123| East of Kailash| New Delhi</t>
  </si>
  <si>
    <t xml:space="preserve">Litti.In</t>
  </si>
  <si>
    <t xml:space="preserve">Shop 9| D Block| DDA Market| Near HDFC Bank| East of Kailash| New Delhi</t>
  </si>
  <si>
    <t xml:space="preserve">Mughals Rasoi</t>
  </si>
  <si>
    <t xml:space="preserve">227-B| Sant Nagar| East of Kailash| New Delhi</t>
  </si>
  <si>
    <t xml:space="preserve">Naagar Foods</t>
  </si>
  <si>
    <t xml:space="preserve">D-88| Amrit Puri B| East of Kailash| New Delhi</t>
  </si>
  <si>
    <t xml:space="preserve">Novelty Chicken Corner</t>
  </si>
  <si>
    <t xml:space="preserve">28| C Block Market| East of Kailash| New Delhi</t>
  </si>
  <si>
    <t xml:space="preserve">Raju Vaishnav Dhaba</t>
  </si>
  <si>
    <t xml:space="preserve">1| DDA Market| Garhi| Opposite ISCON Temple| East of Kailash| New Delhi</t>
  </si>
  <si>
    <t xml:space="preserve">Shop 8| Mount Kailash Market| East of Kailash| New Delhi</t>
  </si>
  <si>
    <t xml:space="preserve">Shiv Shakti Vaishno Bhojnalaya</t>
  </si>
  <si>
    <t xml:space="preserve">39/1| Community Centre| East of Kailash| New Delhi</t>
  </si>
  <si>
    <t xml:space="preserve">Spice Tree</t>
  </si>
  <si>
    <t xml:space="preserve">Shop 4| DDA Market| Mount Kailash| East of Kailash| New Delhi</t>
  </si>
  <si>
    <t xml:space="preserve">Vadapav Junction</t>
  </si>
  <si>
    <t xml:space="preserve">B 19| DSIDC| Garhi| East of Kailash| New Delhi</t>
  </si>
  <si>
    <t xml:space="preserve">Shop 43/6| Ground Floor| Community Center| East of Kailash| New Delhi</t>
  </si>
  <si>
    <t xml:space="preserve">17 Degree Food Service</t>
  </si>
  <si>
    <t xml:space="preserve">Shop 41/1| Hari Complex 304| Garhi| East of Kailash| New Delhi</t>
  </si>
  <si>
    <t xml:space="preserve">Aggarwal Eating Point</t>
  </si>
  <si>
    <t xml:space="preserve">3-5| Mini DDA Market| Amrit Puri B| Garhi| East of Kailash| New Delhi</t>
  </si>
  <si>
    <t xml:space="preserve">Al- Laziz</t>
  </si>
  <si>
    <t xml:space="preserve">252| Nazar Singh Place|Sant Nagar| East of Kailash| New Delhi</t>
  </si>
  <si>
    <t xml:space="preserve">Al- Sheikh</t>
  </si>
  <si>
    <t xml:space="preserve">Community Center| East of Kailash| New Delhi</t>
  </si>
  <si>
    <t xml:space="preserve">Afghani, Mughlai, Chinese</t>
  </si>
  <si>
    <t xml:space="preserve">Anupama Sweets &amp; Restaurant</t>
  </si>
  <si>
    <t xml:space="preserve">16| A| Main Road| Sant Nagar| East of Kailash| New Delhi</t>
  </si>
  <si>
    <t xml:space="preserve">North Indian, Mithai</t>
  </si>
  <si>
    <t xml:space="preserve">Aurangzeb</t>
  </si>
  <si>
    <t xml:space="preserve">D-130| East of Kailash| New Delhi</t>
  </si>
  <si>
    <t xml:space="preserve">Da Pizza Corner</t>
  </si>
  <si>
    <t xml:space="preserve">C 35| DDA Flats| Garhi| East of Kailash| New Delhi</t>
  </si>
  <si>
    <t xml:space="preserve">Delhi Food Adda</t>
  </si>
  <si>
    <t xml:space="preserve">9A| C Block Market| East of Kailash| New Delhi</t>
  </si>
  <si>
    <t xml:space="preserve">Delhi Lazeez</t>
  </si>
  <si>
    <t xml:space="preserve">East of Kailash| East of Kailash| New Delhi</t>
  </si>
  <si>
    <t xml:space="preserve">Delhi Pizza Corner</t>
  </si>
  <si>
    <t xml:space="preserve">Shop 8| Near Isckon Temple| East of Kailash| New Delhi</t>
  </si>
  <si>
    <t xml:space="preserve">Dessert Carte</t>
  </si>
  <si>
    <t xml:space="preserve">D-148| East of Kailash| New Delhi</t>
  </si>
  <si>
    <t xml:space="preserve">Firangi Mithai</t>
  </si>
  <si>
    <t xml:space="preserve">30| Kailash Hills| East of Kailash| New Delhi</t>
  </si>
  <si>
    <t xml:space="preserve">Ghar Ka Khana</t>
  </si>
  <si>
    <t xml:space="preserve">Neel Kanth Palace| Near Iskcon Temple| Main Road Sant Nagar| East of Kailash| New Delhi</t>
  </si>
  <si>
    <t xml:space="preserve">Heera Chicken Corner</t>
  </si>
  <si>
    <t xml:space="preserve">Ground Floor| Neelkanth Palace| Sant Nagar| Near| East of Kailash| New Delhi</t>
  </si>
  <si>
    <t xml:space="preserve">Jagram Dhaba</t>
  </si>
  <si>
    <t xml:space="preserve">Janaab</t>
  </si>
  <si>
    <t xml:space="preserve">Awadhi, Mughlai, North Indian</t>
  </si>
  <si>
    <t xml:space="preserve">K.K. Fast Food Service</t>
  </si>
  <si>
    <t xml:space="preserve">44/4| Community Centre| East of Kailash| New Delhi</t>
  </si>
  <si>
    <t xml:space="preserve">Kasur Khyon</t>
  </si>
  <si>
    <t xml:space="preserve">34/6| Community Centre| East of Kailash| New Delhi</t>
  </si>
  <si>
    <t xml:space="preserve">Kitchen King</t>
  </si>
  <si>
    <t xml:space="preserve">Near Iskcon Temple| East of Kailash| New Delhi</t>
  </si>
  <si>
    <t xml:space="preserve">Laziz Chinese Fast Food</t>
  </si>
  <si>
    <t xml:space="preserve">Kalka Devi Marg| Near DDA Park| East of Kailash| New Delhi</t>
  </si>
  <si>
    <t xml:space="preserve">Munch Brunch Cafe</t>
  </si>
  <si>
    <t xml:space="preserve">245- A| Sant Nagar| East of Kailash| New Delhi</t>
  </si>
  <si>
    <t xml:space="preserve">Street Food, Chinese</t>
  </si>
  <si>
    <t xml:space="preserve">Piyu Fast Food</t>
  </si>
  <si>
    <t xml:space="preserve">252| Sant Nagar| East of Kailash| New Delhi</t>
  </si>
  <si>
    <t xml:space="preserve">Punjabi Tandoor</t>
  </si>
  <si>
    <t xml:space="preserve">Shop 1/191| Neelkanth Palace| Sant Nagar| East of Kailash| New Delhi</t>
  </si>
  <si>
    <t xml:space="preserve">Roll Corner</t>
  </si>
  <si>
    <t xml:space="preserve">Near Mool Chand Metro Station| East of Kailash| New Delhi</t>
  </si>
  <si>
    <t xml:space="preserve">Sher-e-Punjab</t>
  </si>
  <si>
    <t xml:space="preserve">76| 1st Floor| Amrit Puri| East of Kailash| New Delhi</t>
  </si>
  <si>
    <t xml:space="preserve">Test Restaruants for Medio</t>
  </si>
  <si>
    <t xml:space="preserve">Test address| East of Kailash| New Delhi</t>
  </si>
  <si>
    <t xml:space="preserve">Chinese, Lucknowi</t>
  </si>
  <si>
    <t xml:space="preserve">Uncle Sam</t>
  </si>
  <si>
    <t xml:space="preserve">Ramesh Market| East of Kailash| New Delhi</t>
  </si>
  <si>
    <t xml:space="preserve">Vijay Store</t>
  </si>
  <si>
    <t xml:space="preserve">3/3| Community Centre| East of Kailash| New Delhi</t>
  </si>
  <si>
    <t xml:space="preserve">Viya Cupcakery</t>
  </si>
  <si>
    <t xml:space="preserve">F-50| East of Kailash| New Delhi</t>
  </si>
  <si>
    <t xml:space="preserve">Zaika Muradabadi</t>
  </si>
  <si>
    <t xml:space="preserve">Shop 27/6| Garhi Main Market| East of Kailash| New Delhi</t>
  </si>
  <si>
    <t xml:space="preserve">76/2| Near Iskcon Temple| Sant Nagar| East of Kailash| New Delhi</t>
  </si>
  <si>
    <t xml:space="preserve">Bake Club</t>
  </si>
  <si>
    <t xml:space="preserve">23/5-B| East Patel Nagar| New Delhi</t>
  </si>
  <si>
    <t xml:space="preserve">East Patel Nagar</t>
  </si>
  <si>
    <t xml:space="preserve">East Patel Nagar| New Delhi</t>
  </si>
  <si>
    <t xml:space="preserve">Barichi</t>
  </si>
  <si>
    <t xml:space="preserve">Hotel Rahman| 3/1| Near Patel Nagar Metro Station| East Patel Nagar| New Delhi</t>
  </si>
  <si>
    <t xml:space="preserve">18/36| Ground Floor| Main Market| East Patel Nagar| New Delhi</t>
  </si>
  <si>
    <t xml:space="preserve">Shop 4| 25/6| Ground Floor| East Patel Nagar| New Delhi</t>
  </si>
  <si>
    <t xml:space="preserve">Bite &amp; More</t>
  </si>
  <si>
    <t xml:space="preserve">9/10| Shop 2| East Patel Nagar| New Delhi</t>
  </si>
  <si>
    <t xml:space="preserve">Blue Water Grille Express</t>
  </si>
  <si>
    <t xml:space="preserve">23/23| East Patel Nagar| New Delhi</t>
  </si>
  <si>
    <t xml:space="preserve">Brainfreezzers</t>
  </si>
  <si>
    <t xml:space="preserve">23/21-C| 1st Floor| Main Market| East Patel Nagar| New Delhi</t>
  </si>
  <si>
    <t xml:space="preserve">Caboose X Cafe &amp; Lounge</t>
  </si>
  <si>
    <t xml:space="preserve">18/31| 1st Floor| Main Market| East Patel Nagar| New Delhi</t>
  </si>
  <si>
    <t xml:space="preserve">Fast Food, Cafe</t>
  </si>
  <si>
    <t xml:space="preserve">Cafe Buddy's</t>
  </si>
  <si>
    <t xml:space="preserve">Patel Nagar Metro Station| East Patel Nagar| New Delhi</t>
  </si>
  <si>
    <t xml:space="preserve">11/15| East Patel Nagar| New Delhi</t>
  </si>
  <si>
    <t xml:space="preserve">23/21C| East Patel Nagar| New Delhi</t>
  </si>
  <si>
    <t xml:space="preserve">Chinese King</t>
  </si>
  <si>
    <t xml:space="preserve">Shop 6| 26/32 Palmohan Sadan| East Patel Nagar| New Delhi</t>
  </si>
  <si>
    <t xml:space="preserve">11/23| East Patel Nagar Market| East Patel Nagar| New Delhi</t>
  </si>
  <si>
    <t xml:space="preserve">Eggless Dukes</t>
  </si>
  <si>
    <t xml:space="preserve">23/5| East Patel Nagar| New Delhi</t>
  </si>
  <si>
    <t xml:space="preserve">Empire The Meat Shop</t>
  </si>
  <si>
    <t xml:space="preserve">28/14| East Patel Nagar| New Delhi</t>
  </si>
  <si>
    <t xml:space="preserve">FOG Cafe and Lounge</t>
  </si>
  <si>
    <t xml:space="preserve">7/7| Ground Floor| East Patel Nagar| New Delhi</t>
  </si>
  <si>
    <t xml:space="preserve">Forty 3 East</t>
  </si>
  <si>
    <t xml:space="preserve">Almondz Hotel| 4/3| East Patel Nagar| New Delhi</t>
  </si>
  <si>
    <t xml:space="preserve">29/1| Shop 2| East Patel Nagar| New Delhi</t>
  </si>
  <si>
    <t xml:space="preserve">Gyan's</t>
  </si>
  <si>
    <t xml:space="preserve">28/10| Central Market| Opposite Neel Kanth Mandir| East Patel Nagar| New Delhi</t>
  </si>
  <si>
    <t xml:space="preserve">Indi-QUE</t>
  </si>
  <si>
    <t xml:space="preserve">23/16| Main Market| East Patel Nagar| New Delhi</t>
  </si>
  <si>
    <t xml:space="preserve">Shop No 5| Ground Floor| 29/1| East Patel Nagar| New Delhi</t>
  </si>
  <si>
    <t xml:space="preserve">Pick Fresh Fish</t>
  </si>
  <si>
    <t xml:space="preserve">29/1| East Patel Nagar Market| East Patel Nagar| New Delhi</t>
  </si>
  <si>
    <t xml:space="preserve">Sat Guru Dhaba</t>
  </si>
  <si>
    <t xml:space="preserve">18/52| Near Neel Kanth Mandir| East Patel Nagar| New Delhi</t>
  </si>
  <si>
    <t xml:space="preserve">Sharazz</t>
  </si>
  <si>
    <t xml:space="preserve">23/2| Main Market| East Patel Nagar| New Delhi</t>
  </si>
  <si>
    <t xml:space="preserve">Chinese, Cafe, Fast Food</t>
  </si>
  <si>
    <t xml:space="preserve">Spice Box</t>
  </si>
  <si>
    <t xml:space="preserve">13/5| East Patel Nagar| New Delhi</t>
  </si>
  <si>
    <t xml:space="preserve">The Baithak's</t>
  </si>
  <si>
    <t xml:space="preserve">18/41| Main Market| East Patel Nagar| New Delhi</t>
  </si>
  <si>
    <t xml:space="preserve">The Taste of India</t>
  </si>
  <si>
    <t xml:space="preserve">Shop 2| 12/20| East Patel Nagar| New Delhi</t>
  </si>
  <si>
    <t xml:space="preserve">Continental, Chinese, North Indian, Healthy Food</t>
  </si>
  <si>
    <t xml:space="preserve">18/43 &amp; 18/44| Ground Floor| East Patel Nagar| New Delhi</t>
  </si>
  <si>
    <t xml:space="preserve">Wrapss</t>
  </si>
  <si>
    <t xml:space="preserve">18/51| Main Market| East Patel Nagar| New Delhi</t>
  </si>
  <si>
    <t xml:space="preserve">18/27| East Patel Nagar Market| East Patel Nagar| New Delhi</t>
  </si>
  <si>
    <t xml:space="preserve">1/2| Ground Floor| Opposite Patel Nagar Metro Station| East Patel Nagar| New Delhi</t>
  </si>
  <si>
    <t xml:space="preserve">Naivedyam</t>
  </si>
  <si>
    <t xml:space="preserve">25/35| East Patel Nagar| New Delhi</t>
  </si>
  <si>
    <t xml:space="preserve">Shop 3| 25/6| East Patel Nagar| New Delhi</t>
  </si>
  <si>
    <t xml:space="preserve">Rice Bowl</t>
  </si>
  <si>
    <t xml:space="preserve">1/4| East Patel Nagar| New Delhi</t>
  </si>
  <si>
    <t xml:space="preserve">23/21-A| East Patel Nagar| New Delhi</t>
  </si>
  <si>
    <t xml:space="preserve">The Yellow Chef</t>
  </si>
  <si>
    <t xml:space="preserve">18/48| Main Market| East Patel Nagar| New Delhi</t>
  </si>
  <si>
    <t xml:space="preserve">Tsui Wong</t>
  </si>
  <si>
    <t xml:space="preserve">23/1| East Patel Nagar Market| East Patel Nagar| New Delhi</t>
  </si>
  <si>
    <t xml:space="preserve">Chinese, Thai, Seafood</t>
  </si>
  <si>
    <t xml:space="preserve">VC's Food Paradise</t>
  </si>
  <si>
    <t xml:space="preserve">23/5A| East Patel Nagar| New Delhi</t>
  </si>
  <si>
    <t xml:space="preserve">North Indian, Fast Food, Mughlai</t>
  </si>
  <si>
    <t xml:space="preserve">WeDesi Flavours</t>
  </si>
  <si>
    <t xml:space="preserve">Near Jaypee Siddharth| East Patel Nagar| New Delhi</t>
  </si>
  <si>
    <t xml:space="preserve">Healthy Food, Fast Food</t>
  </si>
  <si>
    <t xml:space="preserve">Hardwari</t>
  </si>
  <si>
    <t xml:space="preserve">18/47| Main Market| East Patel Nagar| New Delhi</t>
  </si>
  <si>
    <t xml:space="preserve">Johny's Vada Pav</t>
  </si>
  <si>
    <t xml:space="preserve">12/17| Near Canara Bank| East Patel Nagar| New Delhi</t>
  </si>
  <si>
    <t xml:space="preserve">My Kind Of Cafe</t>
  </si>
  <si>
    <t xml:space="preserve">23/21-E Ground Floor| Main Market| Near Patel Nagar Park| East Patel Nagar| New Delhi</t>
  </si>
  <si>
    <t xml:space="preserve">Panchratna Thali</t>
  </si>
  <si>
    <t xml:space="preserve">Bodhraj Kohli Marg| Block 16| East Patel Nagar| New Delhi</t>
  </si>
  <si>
    <t xml:space="preserve">North Indian, Rajasthani, Gujarati</t>
  </si>
  <si>
    <t xml:space="preserve">25/32| Near Fedex| East Patel Nagar| New Delhi</t>
  </si>
  <si>
    <t xml:space="preserve">Shisha</t>
  </si>
  <si>
    <t xml:space="preserve">Main Market| East Patel Nagar| New Delhi</t>
  </si>
  <si>
    <t xml:space="preserve">Snacks and More</t>
  </si>
  <si>
    <t xml:space="preserve">Shop-5| 15/5| East Patel Nagar| New Delhi</t>
  </si>
  <si>
    <t xml:space="preserve">Swag Cafe</t>
  </si>
  <si>
    <t xml:space="preserve">12/20 1st Floor| East Patel Nagar Market| East Patel Nagar| New Delhi</t>
  </si>
  <si>
    <t xml:space="preserve">The Pink Whisk</t>
  </si>
  <si>
    <t xml:space="preserve">Ground Floor| 34/7| East Patel Nagar| New Delhi</t>
  </si>
  <si>
    <t xml:space="preserve">Stabbers</t>
  </si>
  <si>
    <t xml:space="preserve">29/1| Main Market| East Patel Nagar| New Delhi</t>
  </si>
  <si>
    <t xml:space="preserve">Duke's Pastry Shop</t>
  </si>
  <si>
    <t xml:space="preserve">Epicuria Food Mall| Near Nehru Place Metro Station| Nehru Place| New Delhi</t>
  </si>
  <si>
    <t xml:space="preserve">Epicuria Food Mall| Nehru Place</t>
  </si>
  <si>
    <t xml:space="preserve">Epicuria Food Mall| Nehru Place| New Delhi</t>
  </si>
  <si>
    <t xml:space="preserve">Epicuria Food Mall| Nehru Place Metro Station| Nehru Place| New Delhi</t>
  </si>
  <si>
    <t xml:space="preserve">Drool Waffles</t>
  </si>
  <si>
    <t xml:space="preserve">K-1| Lower Ground Floor| Epicuria Food Mall| Nehru Place| New Delhi</t>
  </si>
  <si>
    <t xml:space="preserve">Ground Floor| Epicuria Food Mall| Nehru Place Metro Station| Nehru Place| New Delhi</t>
  </si>
  <si>
    <t xml:space="preserve">Joost Juice Bar</t>
  </si>
  <si>
    <t xml:space="preserve">Ground Floor| Epicuria Food Mall| Nehru Place| New Delhi</t>
  </si>
  <si>
    <t xml:space="preserve">Shop 2| Lower Ground Floor| Epicuria Food Mall| Nehru Place Metro Station| Nehru Place| New Delhi</t>
  </si>
  <si>
    <t xml:space="preserve">Lower Ground Floor|  Epicuria Food Mall| Nehru Place Metro Station| Nehru Place| New Delhi</t>
  </si>
  <si>
    <t xml:space="preserve">Lower Ground Floor| Epicuria Food Mall| Nehru Place Metro Station| Nehru Place| New Delhi</t>
  </si>
  <si>
    <t xml:space="preserve">Shop 7| Ground Floor| Epicuria Food Mall| Nehru Place Metro Station| Nehru Place| New Delhi</t>
  </si>
  <si>
    <t xml:space="preserve">Upper Ground Floor| Epicuria Food Mall| Nehru Place Metro Station| Nehru Place| New Delhi</t>
  </si>
  <si>
    <t xml:space="preserve">Dimcha</t>
  </si>
  <si>
    <t xml:space="preserve">Food Court| Epicuria Food Mall| Nehru Place| New Delhi</t>
  </si>
  <si>
    <t xml:space="preserve">Lower Ground Floor| FC?8| Epicuria| Nehru Place| New Delhi</t>
  </si>
  <si>
    <t xml:space="preserve">Sona Pure Veg Paradise</t>
  </si>
  <si>
    <t xml:space="preserve">Epicuria Food Mall| Near Metro Station| Nehru Place| New Delhi</t>
  </si>
  <si>
    <t xml:space="preserve">The Crunch Box</t>
  </si>
  <si>
    <t xml:space="preserve">FIO Cookhouse and Bar</t>
  </si>
  <si>
    <t xml:space="preserve">European, Italian, North Indian</t>
  </si>
  <si>
    <t xml:space="preserve">Lord of the Drinks Forum</t>
  </si>
  <si>
    <t xml:space="preserve">Lower Basement| Epicuria Food Mall| Nehru Place Metro Station| Nehru Place| New Delhi</t>
  </si>
  <si>
    <t xml:space="preserve">The Chatter House</t>
  </si>
  <si>
    <t xml:space="preserve">Finger Food, Italian, North Indian</t>
  </si>
  <si>
    <t xml:space="preserve">Tea Lounge - Eros Hotel</t>
  </si>
  <si>
    <t xml:space="preserve">Eros Hotel| American Plaza| Nehru Place| New Delhi</t>
  </si>
  <si>
    <t xml:space="preserve">Eros Hotel| Nehru Place</t>
  </si>
  <si>
    <t xml:space="preserve">Eros Hotel| Nehru Place| New Delhi</t>
  </si>
  <si>
    <t xml:space="preserve">Blooms - Eros Hotel</t>
  </si>
  <si>
    <t xml:space="preserve">Continental, North Indian, Italian</t>
  </si>
  <si>
    <t xml:space="preserve">Lounge &amp; Bar - Eros Hotel</t>
  </si>
  <si>
    <t xml:space="preserve">Sweet &amp; Crusty - Eros Hotel</t>
  </si>
  <si>
    <t xml:space="preserve">Empress of China - Eros Hotel</t>
  </si>
  <si>
    <t xml:space="preserve">Essex Collections Patisserie</t>
  </si>
  <si>
    <t xml:space="preserve">Essex Farms| 4| Hauz Khas| New Delhi</t>
  </si>
  <si>
    <t xml:space="preserve">Essex Farms</t>
  </si>
  <si>
    <t xml:space="preserve">Essex Farms| New Delhi</t>
  </si>
  <si>
    <t xml:space="preserve">Essex Village Garden</t>
  </si>
  <si>
    <t xml:space="preserve">Essex Farms| 4 Aurobindo Marg| Hauz Khas| New Delhi</t>
  </si>
  <si>
    <t xml:space="preserve">North Indian, Chinese, Continental, Seafood</t>
  </si>
  <si>
    <t xml:space="preserve">Yes Minister - Pub &amp; Kitchen</t>
  </si>
  <si>
    <t xml:space="preserve">Mediterranean, Continental, Italian</t>
  </si>
  <si>
    <t xml:space="preserve">Gupta's Food Point</t>
  </si>
  <si>
    <t xml:space="preserve">Shop 1 &amp; 2| Near Indian Medical Association| ITO Lane</t>
  </si>
  <si>
    <t xml:space="preserve">Feroze Shah Road</t>
  </si>
  <si>
    <t xml:space="preserve">Feroze Shah Road| New Delhi</t>
  </si>
  <si>
    <t xml:space="preserve">Andhra Bhavan</t>
  </si>
  <si>
    <t xml:space="preserve">1| Ashoka Road| Feroze Shah Road| New Delhi</t>
  </si>
  <si>
    <t xml:space="preserve">South Indian, Andhra</t>
  </si>
  <si>
    <t xml:space="preserve">17A| Friends Colony| New Delhi</t>
  </si>
  <si>
    <t xml:space="preserve">Friends Colony</t>
  </si>
  <si>
    <t xml:space="preserve">Friends Colony| New Delhi</t>
  </si>
  <si>
    <t xml:space="preserve">Indian Accent - The Manor</t>
  </si>
  <si>
    <t xml:space="preserve">The Manor| 77| Friends Colony| New Delhi</t>
  </si>
  <si>
    <t xml:space="preserve">Dilli Grillz</t>
  </si>
  <si>
    <t xml:space="preserve">Ground Floor| Fun City Mall| Prashant Vihar| New Delhi</t>
  </si>
  <si>
    <t xml:space="preserve">Fun City Mall| Prashant Vihar</t>
  </si>
  <si>
    <t xml:space="preserve">Fun City Mall| Prashant Vihar| New Delhi</t>
  </si>
  <si>
    <t xml:space="preserve">Foodies</t>
  </si>
  <si>
    <t xml:space="preserve">FIO Country Kitchen and Bar</t>
  </si>
  <si>
    <t xml:space="preserve">Gate 1| The Garden of Five Senses| Saidulajab| Saket| New Delhi</t>
  </si>
  <si>
    <t xml:space="preserve">Garden of Five Senses| Saket</t>
  </si>
  <si>
    <t xml:space="preserve">Garden of Five Senses| Saket| New Delhi</t>
  </si>
  <si>
    <t xml:space="preserve">Amul Ice-Cream Parlour</t>
  </si>
  <si>
    <t xml:space="preserve">591-598| Near Sabzi Mandi Jheel| Geeta Colony| New Delhi</t>
  </si>
  <si>
    <t xml:space="preserve">Geeta Colony</t>
  </si>
  <si>
    <t xml:space="preserve">Geeta Colony| New Delhi</t>
  </si>
  <si>
    <t xml:space="preserve">130/289| Geeta Colony| New Delhi</t>
  </si>
  <si>
    <t xml:space="preserve">Chawla's</t>
  </si>
  <si>
    <t xml:space="preserve">13/41| Geeta Colony| New Delhi</t>
  </si>
  <si>
    <t xml:space="preserve">Block 14| Geeta Colony| New Delhi</t>
  </si>
  <si>
    <t xml:space="preserve">Chinese Inn</t>
  </si>
  <si>
    <t xml:space="preserve">13/82| Geeta Colony| New Delhi</t>
  </si>
  <si>
    <t xml:space="preserve">Grub Street</t>
  </si>
  <si>
    <t xml:space="preserve">Near Geeta Colony Police Station| Geeta Colony| New Delhi</t>
  </si>
  <si>
    <t xml:space="preserve">Guru Kripa</t>
  </si>
  <si>
    <t xml:space="preserve">5/1/5| Geeta Colony| New Delhi</t>
  </si>
  <si>
    <t xml:space="preserve">Himcream</t>
  </si>
  <si>
    <t xml:space="preserve">13/56| Geeta Colony| New Delhi</t>
  </si>
  <si>
    <t xml:space="preserve">Ice Cream, Fast Food, Beverages</t>
  </si>
  <si>
    <t xml:space="preserve">Kashish Restaurant &amp; Caterers</t>
  </si>
  <si>
    <t xml:space="preserve">5/2/10| Main Road| Geeta Colony| New Delhi</t>
  </si>
  <si>
    <t xml:space="preserve">Punjabi's Veg Grill</t>
  </si>
  <si>
    <t xml:space="preserve">441/8| Jheel Khuranja| Main Road| Geeta Colony| New Delhi</t>
  </si>
  <si>
    <t xml:space="preserve">Rahul Meat Corner</t>
  </si>
  <si>
    <t xml:space="preserve">447| Jheel Khurenja| Geeta Colony| New Delhi</t>
  </si>
  <si>
    <t xml:space="preserve">Ramesh Vaishno Dhaba</t>
  </si>
  <si>
    <t xml:space="preserve">439| Jheel Khuranja| Geeta Colony| New Delhi</t>
  </si>
  <si>
    <t xml:space="preserve">The Chinese Hut</t>
  </si>
  <si>
    <t xml:space="preserve">6/18| Near 7 Block Gurudwara| Geeta Colony| New Delhi</t>
  </si>
  <si>
    <t xml:space="preserve">Nagpal Di Hatti</t>
  </si>
  <si>
    <t xml:space="preserve">131| Budhh Bazar| Veer Savarkar Market| Gandhinagar| Near| Geeta Colony| New Delhi</t>
  </si>
  <si>
    <t xml:space="preserve">13/292| Geeta Colony| New Delhi</t>
  </si>
  <si>
    <t xml:space="preserve">Baweja's Haandi</t>
  </si>
  <si>
    <t xml:space="preserve">11/89| Near Kanchan Studio and Geeta Colony Police Station| Geeta Colony| New Delhi</t>
  </si>
  <si>
    <t xml:space="preserve">Chaman Dhaba</t>
  </si>
  <si>
    <t xml:space="preserve">450/1| Jheel Kuranja| Near| Geeta Colony| New Delhi</t>
  </si>
  <si>
    <t xml:space="preserve">Insane Foods</t>
  </si>
  <si>
    <t xml:space="preserve">Jo Jo Chinese Fast Food</t>
  </si>
  <si>
    <t xml:space="preserve">13/283| Geeta Colony| New Delhi</t>
  </si>
  <si>
    <t xml:space="preserve">Kailash Vaishno Dhaba</t>
  </si>
  <si>
    <t xml:space="preserve">Block 8/112| Geeta Colony| New Delhi</t>
  </si>
  <si>
    <t xml:space="preserve">Khurana Eating Point</t>
  </si>
  <si>
    <t xml:space="preserve">17/93| Geeta Colony| New Delhi</t>
  </si>
  <si>
    <t xml:space="preserve">Lots of Food</t>
  </si>
  <si>
    <t xml:space="preserve">12/124 Geeta Colony| Geeta Colony| New Delhi</t>
  </si>
  <si>
    <t xml:space="preserve">Bhagwan Das Kothi| Gandhi Nagar| Geeta Colony| New Delhi</t>
  </si>
  <si>
    <t xml:space="preserve">Parantha on Call</t>
  </si>
  <si>
    <t xml:space="preserve">Pompas Chicken</t>
  </si>
  <si>
    <t xml:space="preserve">Shop 14/9| Main Road| Geeta Colony| New Delhi</t>
  </si>
  <si>
    <t xml:space="preserve">Prem Ji Delhi Wale</t>
  </si>
  <si>
    <t xml:space="preserve">6/174| Near Ramleela Ground| Geeta Colony| New Delhi</t>
  </si>
  <si>
    <t xml:space="preserve">Punjabi Tandoori Tikka</t>
  </si>
  <si>
    <t xml:space="preserve">14/132| 14 Block| Near Gurudwara| Geeta Colony| New Delhi</t>
  </si>
  <si>
    <t xml:space="preserve">13/288 | 14 Block Gurudwra| Geeta Colony| New Delhi</t>
  </si>
  <si>
    <t xml:space="preserve">Shree Banke Foods</t>
  </si>
  <si>
    <t xml:space="preserve">13/289| 14 Block Gurudwra| Geeta Colony| New Delhi</t>
  </si>
  <si>
    <t xml:space="preserve">Singh's</t>
  </si>
  <si>
    <t xml:space="preserve">6/174| Near Ram Leela Ground| Geeta Colony| New Delhi</t>
  </si>
  <si>
    <t xml:space="preserve">Soya Twist</t>
  </si>
  <si>
    <t xml:space="preserve">A-2| Krishna Nagar Extension| Geeta Colony| New Delhi</t>
  </si>
  <si>
    <t xml:space="preserve">Spice Studio</t>
  </si>
  <si>
    <t xml:space="preserve">Shop 17/38| Near Geeta Apartments| Geeta Colony| New Delhi</t>
  </si>
  <si>
    <t xml:space="preserve">Seafood, Mughlai, North Indian</t>
  </si>
  <si>
    <t xml:space="preserve">Tandoori Tadka</t>
  </si>
  <si>
    <t xml:space="preserve">13/279| Bhawan Mandir| Geeta Colony| New Delhi</t>
  </si>
  <si>
    <t xml:space="preserve">Tasty Tandoor</t>
  </si>
  <si>
    <t xml:space="preserve">726/2| Jheel Khuranja| Geeta Colony| New Delhi</t>
  </si>
  <si>
    <t xml:space="preserve">The Square Meal</t>
  </si>
  <si>
    <t xml:space="preserve">Ginger Hotel| DDA Community Center| Vivek-Vihar Police Station| Vivek Vihar| New Delhi</t>
  </si>
  <si>
    <t xml:space="preserve">Ginger Hotel| Vivek Vihar</t>
  </si>
  <si>
    <t xml:space="preserve">Ginger Hotel| Vivek Vihar| New Delhi</t>
  </si>
  <si>
    <t xml:space="preserve">Ginger Hotel| DDA Community Center| Opposite Eastend Club| Vivek Vihar| New Delhi</t>
  </si>
  <si>
    <t xml:space="preserve">Shop GF-29| BG-1 BG-2| Gourmet Hub| Paschim Vihar| New Delhi</t>
  </si>
  <si>
    <t xml:space="preserve">Gourmet Hub| Pashim Vihar</t>
  </si>
  <si>
    <t xml:space="preserve">Gourmet Hub| Pashim Vihar| New Delhi</t>
  </si>
  <si>
    <t xml:space="preserve">BED</t>
  </si>
  <si>
    <t xml:space="preserve">2nd Floor| N-17| N Block Market| Greater Kailash (GK) 1| New Delhi</t>
  </si>
  <si>
    <t xml:space="preserve">Greater Kailash (GK) 1</t>
  </si>
  <si>
    <t xml:space="preserve">Greater Kailash (GK) 1| New Delhi</t>
  </si>
  <si>
    <t xml:space="preserve">European, Sushi, Italian</t>
  </si>
  <si>
    <t xml:space="preserve">M-37| M Block Market| Greater Kailash (GK) 1| New Delhi</t>
  </si>
  <si>
    <t xml:space="preserve">Hunger Strike</t>
  </si>
  <si>
    <t xml:space="preserve">M-69| Opposite Yes Bank| M Block Market| Greater Kailash (GK) 1| New Delhi</t>
  </si>
  <si>
    <t xml:space="preserve">M-71| M Block Market| Greater Kailash (GK) 1| New Delhi</t>
  </si>
  <si>
    <t xml:space="preserve">Nescafe</t>
  </si>
  <si>
    <t xml:space="preserve">M-51| M Block Market| Greater Kailash (GK) 1| New Delhi</t>
  </si>
  <si>
    <t xml:space="preserve">New Bengal Sweets</t>
  </si>
  <si>
    <t xml:space="preserve">M-5| M Block Market| Greater Kailash (GK) 1| New Delhi</t>
  </si>
  <si>
    <t xml:space="preserve">Chinese, South Indian, Fast Food</t>
  </si>
  <si>
    <t xml:space="preserve">Red Wok</t>
  </si>
  <si>
    <t xml:space="preserve">13| Guru Nanak Market| Pamposh Enclave| Greater Kailash (GK) 1| New Delhi</t>
  </si>
  <si>
    <t xml:space="preserve">Room Service</t>
  </si>
  <si>
    <t xml:space="preserve">North Indian, Fast Food, Continental</t>
  </si>
  <si>
    <t xml:space="preserve">Samavar</t>
  </si>
  <si>
    <t xml:space="preserve">B-36| Pamposh Enclave| Greater Kailash (GK) 1| New Delhi</t>
  </si>
  <si>
    <t xml:space="preserve">Kashmiri, Chinese, Mughlai</t>
  </si>
  <si>
    <t xml:space="preserve">M-57| 1st Floor| M Block Market| Greater Kailash (GK) 1| New Delhi</t>
  </si>
  <si>
    <t xml:space="preserve">The Cocktail House</t>
  </si>
  <si>
    <t xml:space="preserve">M-69| Greater Kailash (GK) 1| New Delhi</t>
  </si>
  <si>
    <t xml:space="preserve">The Food Junction</t>
  </si>
  <si>
    <t xml:space="preserve">Opposite R Block Park| Greater Kailash (GK) 1| New Delhi</t>
  </si>
  <si>
    <t xml:space="preserve">Chinese, Healthy Food</t>
  </si>
  <si>
    <t xml:space="preserve">M-29| M Block Market| Greater Kailash (GK) 1| New Delhi</t>
  </si>
  <si>
    <t xml:space="preserve">The Munchbox</t>
  </si>
  <si>
    <t xml:space="preserve">The Sugar Story</t>
  </si>
  <si>
    <t xml:space="preserve">W Block| Greater Kailash (GK) 1| New Delhi</t>
  </si>
  <si>
    <t xml:space="preserve">Owl is Well</t>
  </si>
  <si>
    <t xml:space="preserve">Burger, American, Fast Food, Italian, Pizza</t>
  </si>
  <si>
    <t xml:space="preserve">C-8| Hotel Solo Victoria| Main Road| Near M Block Market| Greater Kailash (GK) 1| New Delhi</t>
  </si>
  <si>
    <t xml:space="preserve">Bliss Bakery</t>
  </si>
  <si>
    <t xml:space="preserve">M 2| Next to SCI Hospital| Greater Kailash (GK) 1| New Delhi</t>
  </si>
  <si>
    <t xml:space="preserve">Bread &amp; More</t>
  </si>
  <si>
    <t xml:space="preserve">N-17| N Block Market| Greater Kailash (GK) 1| New Delhi</t>
  </si>
  <si>
    <t xml:space="preserve">Cafe Culture</t>
  </si>
  <si>
    <t xml:space="preserve">M 33| Greater Kailash (GK) 1| New Delhi</t>
  </si>
  <si>
    <t xml:space="preserve">Cafe Diva</t>
  </si>
  <si>
    <t xml:space="preserve">N-8| N Block Market| Greater Kailash (GK) 1| New Delhi</t>
  </si>
  <si>
    <t xml:space="preserve">Cafe Turtle</t>
  </si>
  <si>
    <t xml:space="preserve">3rd Floor| N-16| Greater Kailash (GK) 1| New Delhi</t>
  </si>
  <si>
    <t xml:space="preserve">Cafe, Italian, Lebanese</t>
  </si>
  <si>
    <t xml:space="preserve">Caf? Healthilicious</t>
  </si>
  <si>
    <t xml:space="preserve">Inside Pacific Sports Complex| Near Petrol Pump| Greater Kailash (GK) 1| New Delhi</t>
  </si>
  <si>
    <t xml:space="preserve">S-5| Ground Floor| M Block Market| Greater Kailash (GK) 1| New Delhi</t>
  </si>
  <si>
    <t xml:space="preserve">Ding Ding</t>
  </si>
  <si>
    <t xml:space="preserve">41 - Zamrudpur| Near Gurudwara| Greater Kailash (GK) 1| New Delhi</t>
  </si>
  <si>
    <t xml:space="preserve">S-13| M Block Market| Greater Kailash (GK) 1| New Delhi</t>
  </si>
  <si>
    <t xml:space="preserve">Elation</t>
  </si>
  <si>
    <t xml:space="preserve">M-32| 2nd Floor| Greater Kailash (GK) 1| New Delhi</t>
  </si>
  <si>
    <t xml:space="preserve">North Indian, Continental, Italian, Finger Food</t>
  </si>
  <si>
    <t xml:space="preserve">S 13| Greater Kailash (GK) 1| New Delhi</t>
  </si>
  <si>
    <t xml:space="preserve">For the Love of Cake</t>
  </si>
  <si>
    <t xml:space="preserve">S Block| Greater Kailash (GK) 1| New Delhi</t>
  </si>
  <si>
    <t xml:space="preserve">Gatsby Kitchen &amp; Bar by Club BW</t>
  </si>
  <si>
    <t xml:space="preserve">N-4| N Block Market| Greater Kailash (GK) 1| New Delhi</t>
  </si>
  <si>
    <t xml:space="preserve">Grills &amp; Platters</t>
  </si>
  <si>
    <t xml:space="preserve">A-3| iLodge Hotel| Pamposh Enclave| Greater Kailash (GK) 1| New Delhi</t>
  </si>
  <si>
    <t xml:space="preserve">Hungry Pistals</t>
  </si>
  <si>
    <t xml:space="preserve">B-6| Ground Floor| Greater Kailash (GK) 1| New Delhi</t>
  </si>
  <si>
    <t xml:space="preserve">Fast Food, American, Italian</t>
  </si>
  <si>
    <t xml:space="preserve">Jon's head Grill</t>
  </si>
  <si>
    <t xml:space="preserve">M-10| 1st Floor| M Block Market| Greater Kailash (GK) 1| New Delhi</t>
  </si>
  <si>
    <t xml:space="preserve">Mexican, Italian, American</t>
  </si>
  <si>
    <t xml:space="preserve">Kebabs &amp; Curries</t>
  </si>
  <si>
    <t xml:space="preserve">G-14| Bhanot Corner| R Block| Greater Kailash (GK) 1| New Delhi</t>
  </si>
  <si>
    <t xml:space="preserve">Londoners</t>
  </si>
  <si>
    <t xml:space="preserve">M-25| 1st &amp; 2nd Floor with Terrace| Greater Kailash (GK) 1| New Delhi</t>
  </si>
  <si>
    <t xml:space="preserve">British, Chinese, Italian</t>
  </si>
  <si>
    <t xml:space="preserve">New Minar</t>
  </si>
  <si>
    <t xml:space="preserve">M-65| M Block Market| Greater Kailash (GK) 1| New Delhi</t>
  </si>
  <si>
    <t xml:space="preserve">Prince Chaat Corner</t>
  </si>
  <si>
    <t xml:space="preserve">M-29| Greater Kailash (GK) 1| New Delhi</t>
  </si>
  <si>
    <t xml:space="preserve">N-11| N Block Market| Greater Kailash (GK) 1| New Delhi</t>
  </si>
  <si>
    <t xml:space="preserve">M-33| M Block Market| Greater Kailash (GK) 1| New Delhi</t>
  </si>
  <si>
    <t xml:space="preserve">Thai House by Kylin</t>
  </si>
  <si>
    <t xml:space="preserve">N-6| 1st Floor| Greater Kailash (GK) 1| New Delhi</t>
  </si>
  <si>
    <t xml:space="preserve">The Chocolate Haven</t>
  </si>
  <si>
    <t xml:space="preserve">M Block| Greater Kailash (GK) 1| New Delhi</t>
  </si>
  <si>
    <t xml:space="preserve">The Laidback Cafe</t>
  </si>
  <si>
    <t xml:space="preserve">11| N Block| Greater Kailash (GK) 1| New Delhi</t>
  </si>
  <si>
    <t xml:space="preserve">M-2/A| M Block Market| Greater Kailash (GK) 1| New Delhi</t>
  </si>
  <si>
    <t xml:space="preserve">Tirupati Vrindavan</t>
  </si>
  <si>
    <t xml:space="preserve">34| 1st Floor| M Block Market| Greater Kailash (GK) 1| New Delhi</t>
  </si>
  <si>
    <t xml:space="preserve">Wagh Bakri Tea Lounge</t>
  </si>
  <si>
    <t xml:space="preserve">Depot48</t>
  </si>
  <si>
    <t xml:space="preserve">N 3| Level 2| N Block Market| Greater Kailash (GK) 1| New Delhi</t>
  </si>
  <si>
    <t xml:space="preserve">American, Mexican, Finger Food</t>
  </si>
  <si>
    <t xml:space="preserve">Dezertfox</t>
  </si>
  <si>
    <t xml:space="preserve">R-45| Greater Kailash (GK) 1| New Delhi</t>
  </si>
  <si>
    <t xml:space="preserve">Druk</t>
  </si>
  <si>
    <t xml:space="preserve">71| 2nd Floor| M-Block Market| Greater Kailash (GK) 1| New Delhi</t>
  </si>
  <si>
    <t xml:space="preserve">Continental, Chinese, Thai</t>
  </si>
  <si>
    <t xml:space="preserve">Gastronomica Kitchen &amp; Bar</t>
  </si>
  <si>
    <t xml:space="preserve">2nd Floor| M-55| M Block Market| Greater Kailash (GK) 1| New Delhi</t>
  </si>
  <si>
    <t xml:space="preserve">European, Asian, North Indian, Italian, Continental, Pizza</t>
  </si>
  <si>
    <t xml:space="preserve">Karate Kitchen</t>
  </si>
  <si>
    <t xml:space="preserve">Nimtho</t>
  </si>
  <si>
    <t xml:space="preserve">1st Floor| R Block| Pamposh Enclave| Greater Kailash (GK) 1| New Delhi</t>
  </si>
  <si>
    <t xml:space="preserve">Nepalese</t>
  </si>
  <si>
    <t xml:space="preserve">Noshi - Yum Asian Delivery</t>
  </si>
  <si>
    <t xml:space="preserve">Chinese, Thai, Japanese</t>
  </si>
  <si>
    <t xml:space="preserve">Nutri Punch</t>
  </si>
  <si>
    <t xml:space="preserve">M 45| Greater Kailash (GK) 1| New Delhi</t>
  </si>
  <si>
    <t xml:space="preserve">Pho King Awesome</t>
  </si>
  <si>
    <t xml:space="preserve">Roadhouse Cafe</t>
  </si>
  <si>
    <t xml:space="preserve">M-22| 2nd Floor| Main Market| Greater Kailash (GK) 1| New Delhi</t>
  </si>
  <si>
    <t xml:space="preserve">Sakley's The Mountain Cafe</t>
  </si>
  <si>
    <t xml:space="preserve">M-23| M Block Market| Greater Kailash (GK) 1| New Delhi</t>
  </si>
  <si>
    <t xml:space="preserve">Cafe, Italian, Continental, Fast Food</t>
  </si>
  <si>
    <t xml:space="preserve">Shikhara</t>
  </si>
  <si>
    <t xml:space="preserve">4| Guru Nanak Market| R Block| Greater Kailash (GK) 1| New Delhi</t>
  </si>
  <si>
    <t xml:space="preserve">Sinyora's</t>
  </si>
  <si>
    <t xml:space="preserve">Greater Kailash (GK) 1| Greater Kailash (GK) 1| New Delhi</t>
  </si>
  <si>
    <t xml:space="preserve">Stop My Starvation</t>
  </si>
  <si>
    <t xml:space="preserve">M 28 E| M Block Market| Greater Kailash (GK) 1| New Delhi</t>
  </si>
  <si>
    <t xml:space="preserve">The Grill Kitchen - Gourmet</t>
  </si>
  <si>
    <t xml:space="preserve">The Sugar Cube</t>
  </si>
  <si>
    <t xml:space="preserve">C-67A| Greater Kailash (GK) 1| New Delhi</t>
  </si>
  <si>
    <t xml:space="preserve">A Lot Like Cake</t>
  </si>
  <si>
    <t xml:space="preserve">E-567| Greater Kailash (GK) 2| New Delhi</t>
  </si>
  <si>
    <t xml:space="preserve">Greater Kailash (GK) 2</t>
  </si>
  <si>
    <t xml:space="preserve">Greater Kailash (GK) 2| New Delhi</t>
  </si>
  <si>
    <t xml:space="preserve">A W Foods</t>
  </si>
  <si>
    <t xml:space="preserve">11| Savitri Cinema Complex| Greater Kailash (GK) 2| New Delhi</t>
  </si>
  <si>
    <t xml:space="preserve">353| S Block| Greater Kailash (GK) 2| New Delhi</t>
  </si>
  <si>
    <t xml:space="preserve">Brown Sugar</t>
  </si>
  <si>
    <t xml:space="preserve">33| L.S.C| Masjid Moth| Greater Kailash (GK) 2| New Delhi</t>
  </si>
  <si>
    <t xml:space="preserve">Cafe, Fast Food, Continental</t>
  </si>
  <si>
    <t xml:space="preserve">Cakes and Bakes</t>
  </si>
  <si>
    <t xml:space="preserve">E-572| Greater Kailash (GK) 2| New Delhi</t>
  </si>
  <si>
    <t xml:space="preserve">CDB Cafe</t>
  </si>
  <si>
    <t xml:space="preserve">M-31| Ground Floor| M Block Market| Greater Kailash (GK) 2| New Delhi</t>
  </si>
  <si>
    <t xml:space="preserve">Chungwa</t>
  </si>
  <si>
    <t xml:space="preserve">M-34| M Block Market| Greater Kailash (GK) 2| New Delhi</t>
  </si>
  <si>
    <t xml:space="preserve">M-83| Main Market| Greater Kailash (GK) 2| New Delhi</t>
  </si>
  <si>
    <t xml:space="preserve">Fudged</t>
  </si>
  <si>
    <t xml:space="preserve">5| S Block| Chandan Market| Greater Kailash (GK) 2| New Delhi</t>
  </si>
  <si>
    <t xml:space="preserve">Gourmet Affaire's</t>
  </si>
  <si>
    <t xml:space="preserve">E-556| Greater Kailash (GK) 2| New Delhi</t>
  </si>
  <si>
    <t xml:space="preserve">Bakery, Desserts, Ice Cream</t>
  </si>
  <si>
    <t xml:space="preserve">Hot N Chilly</t>
  </si>
  <si>
    <t xml:space="preserve">17| LSC| Block| Masjid Moth| Greater Kailash (GK) 2| New Delhi</t>
  </si>
  <si>
    <t xml:space="preserve">Kabooze</t>
  </si>
  <si>
    <t xml:space="preserve">M-4| Greater Kailash (GK) 2| New Delhi</t>
  </si>
  <si>
    <t xml:space="preserve">M-5| M Block Market| Greater Kailash (GK) 2| New Delhi</t>
  </si>
  <si>
    <t xml:space="preserve">LaBont?</t>
  </si>
  <si>
    <t xml:space="preserve">M-22| Ground Floor| Greater Kailash (GK) 2| New Delhi</t>
  </si>
  <si>
    <t xml:space="preserve">MR.D - Deliciousness Delivered</t>
  </si>
  <si>
    <t xml:space="preserve">North Indian, Italian, Chinese</t>
  </si>
  <si>
    <t xml:space="preserve">Panda Wokk</t>
  </si>
  <si>
    <t xml:space="preserve">23-24| Masjid Moth| Near HDFC Bank| Greater Kailash (GK) 2| New Delhi</t>
  </si>
  <si>
    <t xml:space="preserve">Relax Xpress</t>
  </si>
  <si>
    <t xml:space="preserve">Shop 19| LSC| Masjid Moth| Greater Kailash (GK) 2| New Delhi</t>
  </si>
  <si>
    <t xml:space="preserve">Rollplay</t>
  </si>
  <si>
    <t xml:space="preserve">4| Nilgiri Shopping Complex| Alaknanda| New Delhi</t>
  </si>
  <si>
    <t xml:space="preserve">Shop 25-27| E Block Local Market| Masjid Moth| Greater Kailash (GK) 2| New Delhi</t>
  </si>
  <si>
    <t xml:space="preserve">Spanish Delights</t>
  </si>
  <si>
    <t xml:space="preserve">B-25| Greater Kailash Enclave - II| Greater Kailash (GK) 2| New Delhi</t>
  </si>
  <si>
    <t xml:space="preserve">M-75| M Block Market| Greater Kailash (GK) 2| New Delhi</t>
  </si>
  <si>
    <t xml:space="preserve">M-4| 1st Floor| M Block Market| Greater Kailash (GK) 2| New Delhi</t>
  </si>
  <si>
    <t xml:space="preserve">Tashan</t>
  </si>
  <si>
    <t xml:space="preserve">M-60| Main Market| Greater Kailash (GK) 2| New Delhi</t>
  </si>
  <si>
    <t xml:space="preserve">Amalfi</t>
  </si>
  <si>
    <t xml:space="preserve">M-82| 1st Floor| Greater Kailash (GK) 2| New Delhi</t>
  </si>
  <si>
    <t xml:space="preserve">Backkerei</t>
  </si>
  <si>
    <t xml:space="preserve">Mandakini Enclave| Greater Kailash (GK) 2| New Delhi</t>
  </si>
  <si>
    <t xml:space="preserve">Beeryani</t>
  </si>
  <si>
    <t xml:space="preserve">M-44| Greater Kailash (GK) 2| New Delhi</t>
  </si>
  <si>
    <t xml:space="preserve">Beijing Street</t>
  </si>
  <si>
    <t xml:space="preserve">Outlet 22| DT Cinema Complex| Greater Kailash (GK) 2| New Delhi</t>
  </si>
  <si>
    <t xml:space="preserve">Chinese, Thai, Fast Food</t>
  </si>
  <si>
    <t xml:space="preserve">7| Masjid Moth| Near HDFC Bank| Greater Kailash (GK) 2| New Delhi</t>
  </si>
  <si>
    <t xml:space="preserve">M Block Market| Greater Kailash (GK) 2| New Delhi</t>
  </si>
  <si>
    <t xml:space="preserve">M-73| M Block Market| Greater Kailash (GK) 2| New Delhi</t>
  </si>
  <si>
    <t xml:space="preserve">Chocolateria San Churro</t>
  </si>
  <si>
    <t xml:space="preserve">1| M Block Market| Greater Kailash (GK) 2| New Delhi</t>
  </si>
  <si>
    <t xml:space="preserve">E-586| Greater Kailash (GK) 2| New Delhi</t>
  </si>
  <si>
    <t xml:space="preserve">M-38| Greater Kailash (GK) 2| New Delhi</t>
  </si>
  <si>
    <t xml:space="preserve">21| Savitri Cinema Complex| Greater Kailash (GK) 2| New Delhi</t>
  </si>
  <si>
    <t xml:space="preserve">Culinaire</t>
  </si>
  <si>
    <t xml:space="preserve">Shop 2| Chandan Market| S Block| Greater Kailash (GK) 2| New Delhi</t>
  </si>
  <si>
    <t xml:space="preserve">M-70| M Block Market| Greater Kailash (GK) 2| New Delhi</t>
  </si>
  <si>
    <t xml:space="preserve">Diva - The Italian Restaurant</t>
  </si>
  <si>
    <t xml:space="preserve">M-8A| M Block Market| Greater Kailash (GK) 2| New Delhi</t>
  </si>
  <si>
    <t xml:space="preserve">Fig &amp; Maple</t>
  </si>
  <si>
    <t xml:space="preserve">M-27| Greater Kailash (GK) 2| New Delhi</t>
  </si>
  <si>
    <t xml:space="preserve">Fitoor</t>
  </si>
  <si>
    <t xml:space="preserve">M-31| 2nd &amp; 3rd Floor| M Block Market| Greater Kailash (GK) 2| New Delhi</t>
  </si>
  <si>
    <t xml:space="preserve">American, Italian, Mughlai, North Indian</t>
  </si>
  <si>
    <t xml:space="preserve">E-574| Main Road| Near ICICI Bank| Greater Kailash (GK) 2| New Delhi</t>
  </si>
  <si>
    <t xml:space="preserve">E-578| Savitri Road| Greater Kailash (GK) 2| New Delhi</t>
  </si>
  <si>
    <t xml:space="preserve">Plot 4| Local Shopping Centre| Masjid Moth| Greater Kailash (GK) 2| New Delhi</t>
  </si>
  <si>
    <t xml:space="preserve">Mini Mughal</t>
  </si>
  <si>
    <t xml:space="preserve">M-71| 1st Floor| M-Block Market| Greater Kailash (GK) 2| New Delhi</t>
  </si>
  <si>
    <t xml:space="preserve">Movenpick</t>
  </si>
  <si>
    <t xml:space="preserve">M 7| Main Market| Greater Kailash (GK) 2| New Delhi</t>
  </si>
  <si>
    <t xml:space="preserve">New York Slice - Express</t>
  </si>
  <si>
    <t xml:space="preserve">E-584| Near Savitri Cinema| Greater Kailash (GK) 2| New Delhi</t>
  </si>
  <si>
    <t xml:space="preserve">E-564| Greater Kailash (GK) 2| New Delhi</t>
  </si>
  <si>
    <t xml:space="preserve">M-84| M Block Market| Greater Kailash (GK) 2| New Delhi</t>
  </si>
  <si>
    <t xml:space="preserve">Nutritious Nation</t>
  </si>
  <si>
    <t xml:space="preserve">M-45| Main Market| Ground Floor| Greater Kailash (GK) 2| New Delhi</t>
  </si>
  <si>
    <t xml:space="preserve">Healthy Food, Continental, Juices, Salad</t>
  </si>
  <si>
    <t xml:space="preserve">Open Oven</t>
  </si>
  <si>
    <t xml:space="preserve">Ground Floor| M-11| Main Market| Greater Kailash (GK) 2| New Delhi</t>
  </si>
  <si>
    <t xml:space="preserve">M-9| M Block Market| Greater Kailash (GK) 2| New Delhi</t>
  </si>
  <si>
    <t xml:space="preserve">The Health Box</t>
  </si>
  <si>
    <t xml:space="preserve">Twisted Tacos</t>
  </si>
  <si>
    <t xml:space="preserve">M-192| Ground Floor| Greater Kailash (GK) 2| New Delhi</t>
  </si>
  <si>
    <t xml:space="preserve">Uber Lounge</t>
  </si>
  <si>
    <t xml:space="preserve">M-42| M Block Market| Greater Kailash (GK) 2| New Delhi</t>
  </si>
  <si>
    <t xml:space="preserve">Yeti - The Himalayan Kitchen</t>
  </si>
  <si>
    <t xml:space="preserve">M-20| M Block Market| Greater Kailash (GK) 2| New Delhi</t>
  </si>
  <si>
    <t xml:space="preserve">Zai</t>
  </si>
  <si>
    <t xml:space="preserve">Building 3| Local Shopping Complex| Masjid Moth| Greater Kailash (GK) 2| New Delhi</t>
  </si>
  <si>
    <t xml:space="preserve">Shop 22| E Block Market| Greater Kailash (GK) 2| New Delhi</t>
  </si>
  <si>
    <t xml:space="preserve">Lebanese, Chinese, Fast Food</t>
  </si>
  <si>
    <t xml:space="preserve">Artusi Ristorante e Bar</t>
  </si>
  <si>
    <t xml:space="preserve">M-24| M Block Market| Greater Kailash (GK) 2| New Delhi</t>
  </si>
  <si>
    <t xml:space="preserve">Baris</t>
  </si>
  <si>
    <t xml:space="preserve">Building 3| Local Shopping Complex| Mazjid Moth| Greater Kailash (GK) 2| New Delhi</t>
  </si>
  <si>
    <t xml:space="preserve">Turkish, Mediterranean, Middle Eastern</t>
  </si>
  <si>
    <t xml:space="preserve">Carnatic Cafe</t>
  </si>
  <si>
    <t xml:space="preserve">M-21| M Block Market| Greater Kailash (GK) 2| New Delhi</t>
  </si>
  <si>
    <t xml:space="preserve">Chhalava - ?_Lava</t>
  </si>
  <si>
    <t xml:space="preserve">M-40| Greater Kailash (GK) 2| New Delhi</t>
  </si>
  <si>
    <t xml:space="preserve">Dilli BC</t>
  </si>
  <si>
    <t xml:space="preserve">M-58| Main Market| Greater Kailash (GK) 2| New Delhi</t>
  </si>
  <si>
    <t xml:space="preserve">Sumo Sushi</t>
  </si>
  <si>
    <t xml:space="preserve">Behind Savitri Cinema| Greater Kailash (GK) 2| New Delhi</t>
  </si>
  <si>
    <t xml:space="preserve">The Heroes Bistro &amp; Bar</t>
  </si>
  <si>
    <t xml:space="preserve">M-13| 2nd Floor| M Block Market| Greater Kailash 2| New Delhi| Greater Kailash (GK) 2| New Delhi</t>
  </si>
  <si>
    <t xml:space="preserve">E-12| DDA Market| Masjid Moth| Greater Kailash (GK) 3| New Delhi</t>
  </si>
  <si>
    <t xml:space="preserve">Greater Kailash (GK) 3</t>
  </si>
  <si>
    <t xml:space="preserve">Greater Kailash (GK) 3| New Delhi</t>
  </si>
  <si>
    <t xml:space="preserve">Paparazzi</t>
  </si>
  <si>
    <t xml:space="preserve">2 VIPPS Centre| North Wing| LSC Masjid Moth| Greater Kailash (GK) 3| New Delhi</t>
  </si>
  <si>
    <t xml:space="preserve">Chehel Pehel</t>
  </si>
  <si>
    <t xml:space="preserve">Shop 11| DDA Market| Masjid Mod| Greater Kailash (GK) 3| New Delhi</t>
  </si>
  <si>
    <t xml:space="preserve">Cress Bistro</t>
  </si>
  <si>
    <t xml:space="preserve">E-6| DDA Market| Masjid Moth| Greater Kailash (GK) 3| New Delhi</t>
  </si>
  <si>
    <t xml:space="preserve">North Indian, Mediterranean, Continental</t>
  </si>
  <si>
    <t xml:space="preserve">Frosted Heaven</t>
  </si>
  <si>
    <t xml:space="preserve">55-C| 2nd Floor| DDA Flats| Next to Chirag Dilli Flyover| Masjid Moth| Near Greater Kailash (GK) 3| New Delhi</t>
  </si>
  <si>
    <t xml:space="preserve">G-53| Green Park| New Delhi</t>
  </si>
  <si>
    <t xml:space="preserve">Green Park</t>
  </si>
  <si>
    <t xml:space="preserve">Green Park| New Delhi</t>
  </si>
  <si>
    <t xml:space="preserve">HPCL Petrol Pump| Near IOC Office| Green Park| New Delhi</t>
  </si>
  <si>
    <t xml:space="preserve">Cakeatouille</t>
  </si>
  <si>
    <t xml:space="preserve">P-11| 2nd Floor| Green Park Extension| Green Park| New Delhi</t>
  </si>
  <si>
    <t xml:space="preserve">Chilli Singh</t>
  </si>
  <si>
    <t xml:space="preserve">G-1 A| Aashirwad Complex| D-1| Green Park| New Delhi</t>
  </si>
  <si>
    <t xml:space="preserve">107-A| Gautam Nagar| Green Park| New Delhi</t>
  </si>
  <si>
    <t xml:space="preserve">S-27| Ground Floor| Main Market| Green Park| New Delhi</t>
  </si>
  <si>
    <t xml:space="preserve">Shop G-1B| Ground Floor| Ashirwad complex| Near Uphar Cinema| Green Park| New Delhi</t>
  </si>
  <si>
    <t xml:space="preserve">Gupta Ji Ka Dhaba</t>
  </si>
  <si>
    <t xml:space="preserve">Near Uphaar Cinema| Green Park Extension Market| Green Park| New Delhi</t>
  </si>
  <si>
    <t xml:space="preserve">A-22| Aurobindo Place Market| Near Green Park Masjid| Green Park| New Delhi</t>
  </si>
  <si>
    <t xml:space="preserve">Let's Tango</t>
  </si>
  <si>
    <t xml:space="preserve">Shop C-107| Ground Floor| Green Park| New Delhi</t>
  </si>
  <si>
    <t xml:space="preserve">S-26| Main Market| Green Park| New Delhi</t>
  </si>
  <si>
    <t xml:space="preserve">Nachos And Company</t>
  </si>
  <si>
    <t xml:space="preserve">L-1| 3rd Floor| Green Park Extension| Green Park| New Delhi</t>
  </si>
  <si>
    <t xml:space="preserve">S-32| Main Road Market| Green Park| New Delhi</t>
  </si>
  <si>
    <t xml:space="preserve">S-15| Uphaar Cinema Complex| Opposite Metro Station| Green Park| New Delhi</t>
  </si>
  <si>
    <t xml:space="preserve">The Groghead</t>
  </si>
  <si>
    <t xml:space="preserve">A-5| 2nd Floor| Above Hyundai Showroom| Green Park| New Delhi</t>
  </si>
  <si>
    <t xml:space="preserve">The Tandoor</t>
  </si>
  <si>
    <t xml:space="preserve">G-15| D-1| Aashirwaad Complex| Green Park| New Delhi</t>
  </si>
  <si>
    <t xml:space="preserve">Twenty Ten - Ashtan Sarovar Portico</t>
  </si>
  <si>
    <t xml:space="preserve">Ashtan Sarovar Portico| C 2| Green Park Extension| New Delhi| Green Park| New Delhi</t>
  </si>
  <si>
    <t xml:space="preserve">Adyar Ananda Bhavan</t>
  </si>
  <si>
    <t xml:space="preserve">S-18| Main Market| Green Park| New Delhi</t>
  </si>
  <si>
    <t xml:space="preserve">South Indian, North Indian, Street Food, Chinese, Mithai</t>
  </si>
  <si>
    <t xml:space="preserve">Baked Love By Vatsala</t>
  </si>
  <si>
    <t xml:space="preserve">Near Uphaar Cinema| Green Park Main| New Delhi| Green Park| New Delhi</t>
  </si>
  <si>
    <t xml:space="preserve">Drums of Heaven</t>
  </si>
  <si>
    <t xml:space="preserve">S-14| Green Park Extension| Green Park| New Delhi</t>
  </si>
  <si>
    <t xml:space="preserve">Chinese, Seafood, Thai</t>
  </si>
  <si>
    <t xml:space="preserve">S 36| Main Market| Green Park| New Delhi</t>
  </si>
  <si>
    <t xml:space="preserve">Evergreen Sweet House</t>
  </si>
  <si>
    <t xml:space="preserve">S-29 &amp; 30| Main Market| Green Park| New Delhi</t>
  </si>
  <si>
    <t xml:space="preserve">South Indian, North Indian, Chinese, Fast Food, Street Food, Mithai</t>
  </si>
  <si>
    <t xml:space="preserve">D-1/B| Near Ashirwad Complex| Green Park| New Delhi</t>
  </si>
  <si>
    <t xml:space="preserve">Shop G53| Main Market| Green Park| New Delhi</t>
  </si>
  <si>
    <t xml:space="preserve">La Seine -The Chocolate Emporium</t>
  </si>
  <si>
    <t xml:space="preserve">G-54| Main Market| Green Park| New Delhi</t>
  </si>
  <si>
    <t xml:space="preserve">Nagaland's Kitchen</t>
  </si>
  <si>
    <t xml:space="preserve">S-2| Uphaar Cinema Complex| Green Park Extension Market| Green Park| New Delhi</t>
  </si>
  <si>
    <t xml:space="preserve">Chinese, Thai, Seafood, Naga</t>
  </si>
  <si>
    <t xml:space="preserve">Pasta La Vista</t>
  </si>
  <si>
    <t xml:space="preserve">S-4| Oriental House| Gulmohar Enclave Commercial Complex| Green Park| New Delhi</t>
  </si>
  <si>
    <t xml:space="preserve">Tamura</t>
  </si>
  <si>
    <t xml:space="preserve">S-16| Uphar Commercial Complex| Green Park Extension Market| Green Park| New Delhi</t>
  </si>
  <si>
    <t xml:space="preserve">The Chai Story</t>
  </si>
  <si>
    <t xml:space="preserve">S1| Green Park Extension| Green Park| New Delhi</t>
  </si>
  <si>
    <t xml:space="preserve">The Clay Oven</t>
  </si>
  <si>
    <t xml:space="preserve">D-1| Hotel Park Residency| Green Park| New Delhi</t>
  </si>
  <si>
    <t xml:space="preserve">Aazad Chicken Corner</t>
  </si>
  <si>
    <t xml:space="preserve">S-12| Green Park Extension| Green Park| New Delhi</t>
  </si>
  <si>
    <t xml:space="preserve">Chaipiyoji</t>
  </si>
  <si>
    <t xml:space="preserve">G 39| Opposite The Asian Age Green Park| Green Park Main Market| Green Park| New Delhi</t>
  </si>
  <si>
    <t xml:space="preserve">Chatkara</t>
  </si>
  <si>
    <t xml:space="preserve">Opposite S-26| Green Park| New Delhi</t>
  </si>
  <si>
    <t xml:space="preserve">HoG - House of Goodies</t>
  </si>
  <si>
    <t xml:space="preserve">A 130| Neeti Bagh| Green Park| New Delhi</t>
  </si>
  <si>
    <t xml:space="preserve">Krishna Juice &amp; Shakes Corner</t>
  </si>
  <si>
    <t xml:space="preserve">F137/3| Near Hanuman Mandir| Gautam Nagar| Green Park| New Delhi</t>
  </si>
  <si>
    <t xml:space="preserve">Momolicious</t>
  </si>
  <si>
    <t xml:space="preserve">H 12 B| Green Park| New Delhi</t>
  </si>
  <si>
    <t xml:space="preserve">Pastry Palace</t>
  </si>
  <si>
    <t xml:space="preserve">S-14/A| Main Market| Green Park| New Delhi</t>
  </si>
  <si>
    <t xml:space="preserve">South Gate</t>
  </si>
  <si>
    <t xml:space="preserve">C-18| Green Park| New Delhi</t>
  </si>
  <si>
    <t xml:space="preserve">Sweet Bakes</t>
  </si>
  <si>
    <t xml:space="preserve">U-30| Green Park| New Delhi</t>
  </si>
  <si>
    <t xml:space="preserve">Sweet Sensations</t>
  </si>
  <si>
    <t xml:space="preserve">H-34| Green Park Extension| Green Park| New Delhi</t>
  </si>
  <si>
    <t xml:space="preserve">The Pirates Of China Town</t>
  </si>
  <si>
    <t xml:space="preserve">9 A Gautam Nagar| Green Park| New Delhi</t>
  </si>
  <si>
    <t xml:space="preserve">Hot n Hot</t>
  </si>
  <si>
    <t xml:space="preserve">Opposite Aurobindo Shopping Complex| Green Park| New Delhi</t>
  </si>
  <si>
    <t xml:space="preserve">Feng Shuii</t>
  </si>
  <si>
    <t xml:space="preserve">2nd &amp; 3rd Floor| S-27| Green Park| New Delhi</t>
  </si>
  <si>
    <t xml:space="preserve">Thai, Chinese</t>
  </si>
  <si>
    <t xml:space="preserve">Outram Lane| Kingway Camp| GTB Nagar| New Delhi</t>
  </si>
  <si>
    <t xml:space="preserve">GTB Nagar</t>
  </si>
  <si>
    <t xml:space="preserve">GTB Nagar| New Delhi</t>
  </si>
  <si>
    <t xml:space="preserve">Coalition Cafe</t>
  </si>
  <si>
    <t xml:space="preserve">2530| 3rd Floor| Hudson Lane| GTB Nagar| New Delhi</t>
  </si>
  <si>
    <t xml:space="preserve">10| Edward Line| Kingsway Camp| Near GTB Nagar Metro Station| GTB Nagar| New Delhi</t>
  </si>
  <si>
    <t xml:space="preserve">Mid Night Khana</t>
  </si>
  <si>
    <t xml:space="preserve">Ministry of Cafe</t>
  </si>
  <si>
    <t xml:space="preserve">H-11/12| 1st Floor| Opposite Nirankari Jewellers| Above Yes Bank| Hudson Lane| GTB Nagar| New Delhi</t>
  </si>
  <si>
    <t xml:space="preserve">Officer's Kitchen</t>
  </si>
  <si>
    <t xml:space="preserve">Shop 278| A Block| Gandhi Vihar| GTB Nagar| New Delhi</t>
  </si>
  <si>
    <t xml:space="preserve">Oh Boy Lounge</t>
  </si>
  <si>
    <t xml:space="preserve">2527| Hudson Lane| 2nd Floor &amp; Terrace| Delhi University| GTB Nagar| New Delhi</t>
  </si>
  <si>
    <t xml:space="preserve">Sahni's Fish Corner</t>
  </si>
  <si>
    <t xml:space="preserve">Shop 333| Bhai Parmanand Colony| GTB Nagar| New Delhi</t>
  </si>
  <si>
    <t xml:space="preserve">1612| Outram Line. Kingsway Camp| Dr. UP Mukherjee Nagar| GTB Nagar| New Delhi</t>
  </si>
  <si>
    <t xml:space="preserve">Singh Mutton &amp; Chicken Shop</t>
  </si>
  <si>
    <t xml:space="preserve">45| Outram Line| Kingway Camp| GTB Nagar| New Delhi</t>
  </si>
  <si>
    <t xml:space="preserve">The Mashup</t>
  </si>
  <si>
    <t xml:space="preserve">2528| 1st Floor| Hudson Lane| Kingsway Camp| Delhi University| GTB Nagar| New Delhi</t>
  </si>
  <si>
    <t xml:space="preserve">Vaishnu Bhojanalaya</t>
  </si>
  <si>
    <t xml:space="preserve">168 A| Pocket E| Opposite Pooja Prak| LIG Flats| GTB Nagar| New Delhi</t>
  </si>
  <si>
    <t xml:space="preserve">Central Perk</t>
  </si>
  <si>
    <t xml:space="preserve">2510| 1st Floor| Hudson Lane| GTB Nagar| New Delhi</t>
  </si>
  <si>
    <t xml:space="preserve">Diet Dabba</t>
  </si>
  <si>
    <t xml:space="preserve">Shop 15| DDA Market| Hudson Lane| GTB Nagar| New Delhi</t>
  </si>
  <si>
    <t xml:space="preserve">Healthy Food, Juices, Salad</t>
  </si>
  <si>
    <t xml:space="preserve">Mama's Buoi</t>
  </si>
  <si>
    <t xml:space="preserve">3rd Floor| 2624| Hudson Lane| GTB Nagar| New Delhi</t>
  </si>
  <si>
    <t xml:space="preserve">New Vikrant Restaurant</t>
  </si>
  <si>
    <t xml:space="preserve">119| Mall Road| Main Chowk| GTB Nagar| New Delhi</t>
  </si>
  <si>
    <t xml:space="preserve">The Vintage Avenue</t>
  </si>
  <si>
    <t xml:space="preserve">2516| Hudson Lane| GTB Nagar| New Delhi</t>
  </si>
  <si>
    <t xml:space="preserve">Apna Punjabi Zayka</t>
  </si>
  <si>
    <t xml:space="preserve">Shop No. 10/1| Vishal Market| Near West Mukherjee Nagar| GTB Nagar| New Delhi</t>
  </si>
  <si>
    <t xml:space="preserve">Best Biryani Centre</t>
  </si>
  <si>
    <t xml:space="preserve">Shop 9| Mall Road| Near GTB Nagar Metro Station| GTB Nagar| New Delhi</t>
  </si>
  <si>
    <t xml:space="preserve">Delhi Chaat Bhandar</t>
  </si>
  <si>
    <t xml:space="preserve">Parmanand Chowk| Kingsway Camp| GTB Nagar| New Delhi</t>
  </si>
  <si>
    <t xml:space="preserve">Encounter</t>
  </si>
  <si>
    <t xml:space="preserve">22| 1st Floor| Hudson lane| GTB Nagar| New Delhi</t>
  </si>
  <si>
    <t xml:space="preserve">Flavour's</t>
  </si>
  <si>
    <t xml:space="preserve">1616| Outram Lane| Opposite Nulife Hospital| GTB Nagar| New Delhi</t>
  </si>
  <si>
    <t xml:space="preserve">Food Adda</t>
  </si>
  <si>
    <t xml:space="preserve">Shop 2| DDA Market| Hudson Lane| GTB Nagar| New Delhi</t>
  </si>
  <si>
    <t xml:space="preserve">Friends Fast Food</t>
  </si>
  <si>
    <t xml:space="preserve">Shop 27| DDA Market| Hudson Lane| Kingsway Camp| Hudson Lane| GTB Nagar| New Delhi</t>
  </si>
  <si>
    <t xml:space="preserve">Hot &amp; Pot</t>
  </si>
  <si>
    <t xml:space="preserve">Near DTC Bus Pass Section| Timar Pur Chowk| GTB Nagar| New Delhi</t>
  </si>
  <si>
    <t xml:space="preserve">Lucky Corner Shop</t>
  </si>
  <si>
    <t xml:space="preserve">2418| Hudson Lane| GTB Nagar| New Delhi</t>
  </si>
  <si>
    <t xml:space="preserve">Mahesh Shudh Vaishno Bhojanalya</t>
  </si>
  <si>
    <t xml:space="preserve">Near GTB Metro Station| Delhi University| GTB Nagar| New Delhi</t>
  </si>
  <si>
    <t xml:space="preserve">Piper's &amp; Grill - The Night Chef</t>
  </si>
  <si>
    <t xml:space="preserve">RAM-G Samose Wale</t>
  </si>
  <si>
    <t xml:space="preserve">C-16| Hudson Lane| GTB Nagar| New Delhi</t>
  </si>
  <si>
    <t xml:space="preserve">Shubham Vaishno Bhojanalya</t>
  </si>
  <si>
    <t xml:space="preserve">12 D| Dhaka Village| Main Road| Delhi University| GTB Nagar| New Delhi</t>
  </si>
  <si>
    <t xml:space="preserve">Shudh Vaishno Bhojanalaya</t>
  </si>
  <si>
    <t xml:space="preserve">Shop 104| Near Metro Station Gate 3| Kingsway Camp| GTB Nagar| New Delhi</t>
  </si>
  <si>
    <t xml:space="preserve">Shudh Vaishno Dhaba</t>
  </si>
  <si>
    <t xml:space="preserve">Near Indra Band| Kingsway Camp| GTB Nagar| New Delhi</t>
  </si>
  <si>
    <t xml:space="preserve">Singh Chicken</t>
  </si>
  <si>
    <t xml:space="preserve">Shop 1| Plot 7 &amp; 8| Vishal Market| West Mukherjee Nagar| GTB Nagar| New Delhi</t>
  </si>
  <si>
    <t xml:space="preserve">Spezia Deliveries</t>
  </si>
  <si>
    <t xml:space="preserve">Hudson Lane| GTB Nagar| New Delhi</t>
  </si>
  <si>
    <t xml:space="preserve">TAG</t>
  </si>
  <si>
    <t xml:space="preserve">Near GTB Nagar metro station| GTB Nagar| New Delhi</t>
  </si>
  <si>
    <t xml:space="preserve">UFO</t>
  </si>
  <si>
    <t xml:space="preserve">Urban Patty House</t>
  </si>
  <si>
    <t xml:space="preserve">Shop 13| DDA Market| Hudson Lane| GTB Nagar| New Delhi</t>
  </si>
  <si>
    <t xml:space="preserve">Big Yellow Door</t>
  </si>
  <si>
    <t xml:space="preserve">2521| 2nd Floor| Kingsway Camp| Hudson Lane| GTB Nagar| New Delhi</t>
  </si>
  <si>
    <t xml:space="preserve">Cafe, Fast Food, Italian</t>
  </si>
  <si>
    <t xml:space="preserve">Amritsar Juction</t>
  </si>
  <si>
    <t xml:space="preserve">Opposite Amar Dev Public School| Near Vinayak Hospital| Gujranwala Town| New Delhi</t>
  </si>
  <si>
    <t xml:space="preserve">Gujranwala Town</t>
  </si>
  <si>
    <t xml:space="preserve">Gujranwala Town| New Delhi</t>
  </si>
  <si>
    <t xml:space="preserve">236| Main Road| Opposite North Gate Orbit Plaza Mall| Part 3| Gujranwala Town| New Delhi</t>
  </si>
  <si>
    <t xml:space="preserve">1| Local Shopping Complex| Derawala Nagar| Gujranwala Town| New Delhi</t>
  </si>
  <si>
    <t xml:space="preserve">Bhogalji Bikaner Sweets</t>
  </si>
  <si>
    <t xml:space="preserve">A-353| Derawal Nagar| Gujranwala Town| New Delhi</t>
  </si>
  <si>
    <t xml:space="preserve">B-79| GT Karnal Road| Industrial Area| Gujranwala Town| New Delhi</t>
  </si>
  <si>
    <t xml:space="preserve">Mithai, Street Food, North Indian, South Indian, Chinese, Fast Food, Beverages</t>
  </si>
  <si>
    <t xml:space="preserve">G-1| Vardhman Royal Plaza| LSC| Deraval Nagar Part 1| Gujranwala Town| New Delhi</t>
  </si>
  <si>
    <t xml:space="preserve">A-353| 7| Derawala Nagar| Gujranwala Town| New Delhi</t>
  </si>
  <si>
    <t xml:space="preserve">Gola Northend</t>
  </si>
  <si>
    <t xml:space="preserve">Plot 5| Local Shopping Centre| Gujranwala Town| New Delhi</t>
  </si>
  <si>
    <t xml:space="preserve">Kay's Chik-In</t>
  </si>
  <si>
    <t xml:space="preserve">G-3| Vardhman Royal Plaza| Gujranwala Town Part 1| Gujranwala Town | New Delhi</t>
  </si>
  <si>
    <t xml:space="preserve">Mr. Lobo</t>
  </si>
  <si>
    <t xml:space="preserve">Shop 1| Local Shopping Complex| Derawal Nagar|  Phase 4| Gujranwala Town| New Delhi</t>
  </si>
  <si>
    <t xml:space="preserve">Nut Khut Rasoi</t>
  </si>
  <si>
    <t xml:space="preserve">1| Near Gola Northend| Gujranwala Town| New Delhi</t>
  </si>
  <si>
    <t xml:space="preserve">Purani Delhi 6</t>
  </si>
  <si>
    <t xml:space="preserve">98/11| Badi Madjid| G.T. Karnal Road| Gujranwala Town| New Delhi</t>
  </si>
  <si>
    <t xml:space="preserve">Raahgiri</t>
  </si>
  <si>
    <t xml:space="preserve">G-6| Local Shopping Complex| Gujranwala Town| New Delhi</t>
  </si>
  <si>
    <t xml:space="preserve">Singh Dhaba</t>
  </si>
  <si>
    <t xml:space="preserve">Near Arya Bhatt College| G T Karnal Road| Industrial Area| Gujranwala Town| New Delhi</t>
  </si>
  <si>
    <t xml:space="preserve">Sugar Boutique</t>
  </si>
  <si>
    <t xml:space="preserve">58| State Bank Colony| Near Part 2| Gujranwala Town| New Delhi</t>
  </si>
  <si>
    <t xml:space="preserve">Zaika Amritsari</t>
  </si>
  <si>
    <t xml:space="preserve">G-6/7| Balaji Plaza| DDA Market| Gujranwala Town| New Delhi</t>
  </si>
  <si>
    <t xml:space="preserve">Ashok Meat Wala</t>
  </si>
  <si>
    <t xml:space="preserve">B-180/2| Derawal Nagar| Gujranwala Town| New Delhi</t>
  </si>
  <si>
    <t xml:space="preserve">Baker's Stop</t>
  </si>
  <si>
    <t xml:space="preserve">A-353| Near Malwa Taxi Stand Crossing| Derawal Nagar| Gujranwala Town| New Delhi</t>
  </si>
  <si>
    <t xml:space="preserve">Nut Khat Caterers</t>
  </si>
  <si>
    <t xml:space="preserve">Near Vinayak Hospital| Gujranwala Town| New Delhi</t>
  </si>
  <si>
    <t xml:space="preserve">Penta Cafe</t>
  </si>
  <si>
    <t xml:space="preserve">663| Near Pentamed Hospital| Derawal Nagar| Gujranwala Town| New Delhi</t>
  </si>
  <si>
    <t xml:space="preserve">Penta Cafeteria</t>
  </si>
  <si>
    <t xml:space="preserve">Shop 6| Block 5| LSC Derawala Nagar| Gujranwala Town| New Delhi</t>
  </si>
  <si>
    <t xml:space="preserve">Railway Yard</t>
  </si>
  <si>
    <t xml:space="preserve">B-36/11| GT Karnal Road Industrial Area| Near Nanak Piao Gurudwara| Gujranwala Town| New Delhi</t>
  </si>
  <si>
    <t xml:space="preserve">Roti Aur Boti</t>
  </si>
  <si>
    <t xml:space="preserve">B-177| Derawal Nagar| Gujranwala Town| New Delhi</t>
  </si>
  <si>
    <t xml:space="preserve">Sahni Fish Corner</t>
  </si>
  <si>
    <t xml:space="preserve">G2| Balaji Complex| Gujranwala Town| New Delhi</t>
  </si>
  <si>
    <t xml:space="preserve">Aap Ki Khatir</t>
  </si>
  <si>
    <t xml:space="preserve">G-1| LSC| Derawala Nagar| Near Pentamed Hospital| Gujranwala Town| New Delhi</t>
  </si>
  <si>
    <t xml:space="preserve">A-199| Gujranwala Town| New Delhi</t>
  </si>
  <si>
    <t xml:space="preserve">Ground Floor| North Gate Mall| Gujranwala Town| New Delhi</t>
  </si>
  <si>
    <t xml:space="preserve">Chaat King</t>
  </si>
  <si>
    <t xml:space="preserve">Shop 6 &amp; 7| DDA Market| Near Pentamed Hospital| Gujranwala Town| New Delhi</t>
  </si>
  <si>
    <t xml:space="preserve">Cherry Berry</t>
  </si>
  <si>
    <t xml:space="preserve">State Bank Colony| Near Nanak Piau Gurudwara| GTK Road| Gujranwala Town| New Delhi</t>
  </si>
  <si>
    <t xml:space="preserve">Flavours Kitchen</t>
  </si>
  <si>
    <t xml:space="preserve">G-4| Local Shopping Complex| Gujranwala Town| New Delhi</t>
  </si>
  <si>
    <t xml:space="preserve">Hook Up</t>
  </si>
  <si>
    <t xml:space="preserve">Shop 14| Pentamed Hospital Complex| LSC Derawal Nagar| Gujranwala Town| New Delhi</t>
  </si>
  <si>
    <t xml:space="preserve">Jnm Mama Mafia</t>
  </si>
  <si>
    <t xml:space="preserve">Shop G-7| Vardhman Royal Plaza| Local Shopping Complex| Deraval Nagar Part 1| Gujranwala Town| New Delhi</t>
  </si>
  <si>
    <t xml:space="preserve">Kitchen199</t>
  </si>
  <si>
    <t xml:space="preserve">A-199| Part 1| Gujranwala Town| New Delhi</t>
  </si>
  <si>
    <t xml:space="preserve">Noddy's</t>
  </si>
  <si>
    <t xml:space="preserve">Beverages, Desserts</t>
  </si>
  <si>
    <t xml:space="preserve">Om Ji Bhature Wale</t>
  </si>
  <si>
    <t xml:space="preserve">G-6| Vardhman Royal Complex| Part 1| Gujranwala Town| New Delhi</t>
  </si>
  <si>
    <t xml:space="preserve">Peshawari Mehel</t>
  </si>
  <si>
    <t xml:space="preserve">Shop 4| Plot 10| LSC| Derawala Nagar| Near Pentamid Hospital| Gujranwala Town| New Delhi</t>
  </si>
  <si>
    <t xml:space="preserve">251| Gujrawalan Town 3| Gujranwala Town| New Delhi</t>
  </si>
  <si>
    <t xml:space="preserve">Shri Radhe</t>
  </si>
  <si>
    <t xml:space="preserve">A-199| Gujranwala Town Part 1| Gujranwala Town| New Delhi</t>
  </si>
  <si>
    <t xml:space="preserve">Spices Affair</t>
  </si>
  <si>
    <t xml:space="preserve">G-7| LSC| Derawala Nagar| Near Pentamed Hospital| Gujranwala Town| New Delhi</t>
  </si>
  <si>
    <t xml:space="preserve">34 Parkstreet Lane</t>
  </si>
  <si>
    <t xml:space="preserve">DDA Market|Kala Sarai| Hauz Khas| New Delhi</t>
  </si>
  <si>
    <t xml:space="preserve">Hauz Khas</t>
  </si>
  <si>
    <t xml:space="preserve">Hauz Khas| New Delhi</t>
  </si>
  <si>
    <t xml:space="preserve">Al Forno by Aishwarya</t>
  </si>
  <si>
    <t xml:space="preserve">Gulmohar Park| Hauz Khas| New Delhi</t>
  </si>
  <si>
    <t xml:space="preserve">Shop 8| Plot 1| Kaushalya Park| Hauz Khas| New Delhi</t>
  </si>
  <si>
    <t xml:space="preserve">Bandstand</t>
  </si>
  <si>
    <t xml:space="preserve">214| DDA Shopping Complex| Aurobindo Place| Hauz Khas| New Delhi</t>
  </si>
  <si>
    <t xml:space="preserve">A-15A Front| Hauz Khas| New Delhi</t>
  </si>
  <si>
    <t xml:space="preserve">Blue Tokai Coffee Roasters</t>
  </si>
  <si>
    <t xml:space="preserve">E-29| Main Market| Hauz Khas| New Delhi</t>
  </si>
  <si>
    <t xml:space="preserve">Cakes &amp; Bakes</t>
  </si>
  <si>
    <t xml:space="preserve">Block E-1| Ground Floor| Near Hauz Khas Police Station| Hauz Khas| New Delhi</t>
  </si>
  <si>
    <t xml:space="preserve">Chaat Corner</t>
  </si>
  <si>
    <t xml:space="preserve">Shop 6| Aurobindo Market| Hauz Khas| New Delhi</t>
  </si>
  <si>
    <t xml:space="preserve">Cosy Restaurant</t>
  </si>
  <si>
    <t xml:space="preserve">B-1/30| Hauz Khas| New Delhi</t>
  </si>
  <si>
    <t xml:space="preserve">Food Refill</t>
  </si>
  <si>
    <t xml:space="preserve">472| Hardevpuri | Gautam Nagar| Hauz Khas| New Delhi</t>
  </si>
  <si>
    <t xml:space="preserve">Ganesh Anna South Indian Food Corner</t>
  </si>
  <si>
    <t xml:space="preserve">Sudarshan Road| Gautam Nagar| Hauz Khas| New Delhi</t>
  </si>
  <si>
    <t xml:space="preserve">B-1/30| Ground Floor| Opposite Aurobindo Place Market| Hauz Khas| New Delhi</t>
  </si>
  <si>
    <t xml:space="preserve">Gravies</t>
  </si>
  <si>
    <t xml:space="preserve">Adjacent Main Market| Hauz Khas| New Delhi</t>
  </si>
  <si>
    <t xml:space="preserve">North Indian, Biryani, Mughlai</t>
  </si>
  <si>
    <t xml:space="preserve">56| Kalu Sarai| Opposite IIT Gate| Near Azad Apatments| Hauz Khas| New Delhi</t>
  </si>
  <si>
    <t xml:space="preserve">Grub Pub</t>
  </si>
  <si>
    <t xml:space="preserve">E-11| Hauz Khas Main Market| Hauz Khas| New Delhi</t>
  </si>
  <si>
    <t xml:space="preserve">Handi Masala Restaurant</t>
  </si>
  <si>
    <t xml:space="preserve">101| DDA Shopping Complex| Vijay Mandal| Near Metro Satation| Hauz Khas| New Delhi</t>
  </si>
  <si>
    <t xml:space="preserve">Himalaya Dhaba</t>
  </si>
  <si>
    <t xml:space="preserve">122 A-10|Gautam Nagar| Hauz Khas| New Delhi</t>
  </si>
  <si>
    <t xml:space="preserve">Hot &amp; Hot</t>
  </si>
  <si>
    <t xml:space="preserve">Opposite Aurobindo Market| Hauz Khas| New Delhi</t>
  </si>
  <si>
    <t xml:space="preserve">Hot Box</t>
  </si>
  <si>
    <t xml:space="preserve">F-130/2| Gautam Nagar| Near| Hauz Khas| New Delhi</t>
  </si>
  <si>
    <t xml:space="preserve">Indrani's Kitchen</t>
  </si>
  <si>
    <t xml:space="preserve">D 74| Hauz Khas| New Delhi</t>
  </si>
  <si>
    <t xml:space="preserve">Kallu Hot Zaika</t>
  </si>
  <si>
    <t xml:space="preserve">G-11| Hauz Khas| New Delhi</t>
  </si>
  <si>
    <t xml:space="preserve">Kathi Roll Corner 44</t>
  </si>
  <si>
    <t xml:space="preserve">Hauz Khas Market Road| Opposite NIFT| Hauz Khas| New Delhi</t>
  </si>
  <si>
    <t xml:space="preserve">Mama Dhaba</t>
  </si>
  <si>
    <t xml:space="preserve">D-137| Gautam Nagar| Near Hauz Khas| New Delhi</t>
  </si>
  <si>
    <t xml:space="preserve">Miam</t>
  </si>
  <si>
    <t xml:space="preserve">Momos House</t>
  </si>
  <si>
    <t xml:space="preserve">G-130| Sudarshan Cinema Road| Gautam Nagar| Hauz Khas| New Delhi</t>
  </si>
  <si>
    <t xml:space="preserve">Surya Mansion 1| Kaushalya Park| Hauz Khas| New Delhi</t>
  </si>
  <si>
    <t xml:space="preserve">Overdose</t>
  </si>
  <si>
    <t xml:space="preserve">27 C/3| Gautam Nagar| Hauz Khas| New Delhi</t>
  </si>
  <si>
    <t xml:space="preserve">D-137| Gautam Nagar| Hauz Khas| New Delhi</t>
  </si>
  <si>
    <t xml:space="preserve">Shop 2| 117/1| Sudarshan Road| Gautam Nagar| Hauz Khas| New Delhi</t>
  </si>
  <si>
    <t xml:space="preserve">Rapti Chinese Food</t>
  </si>
  <si>
    <t xml:space="preserve">Shop 27| C/4| Gautam Nagar| Near Hauz Khas| New Delhi</t>
  </si>
  <si>
    <t xml:space="preserve">Riyaz Chicken Corner</t>
  </si>
  <si>
    <t xml:space="preserve">Shop 137| Block D| Gautam Nagar| Hauz Khas| New Delhi</t>
  </si>
  <si>
    <t xml:space="preserve">Sharda Pastry Shop</t>
  </si>
  <si>
    <t xml:space="preserve">E 23| Hauz Khas| New Delhi</t>
  </si>
  <si>
    <t xml:space="preserve">15| Koushalya Park| Hauz Khas| New Delhi</t>
  </si>
  <si>
    <t xml:space="preserve">Spicy</t>
  </si>
  <si>
    <t xml:space="preserve">117/1| Shop 3| Sudarshan Road| Gautam Nagar| Hauz Khas| New Delhi</t>
  </si>
  <si>
    <t xml:space="preserve">E-25A| Hauz Khas Market| Hauz Khas| New Delhi</t>
  </si>
  <si>
    <t xml:space="preserve">The Foodie Cafe</t>
  </si>
  <si>
    <t xml:space="preserve">DDA Shopping Complex| Aurobindo Place| Hauz Khas| New Delhi</t>
  </si>
  <si>
    <t xml:space="preserve">Uncle's Kabab Point</t>
  </si>
  <si>
    <t xml:space="preserve">103-A/1| Sudershan Cinema Road| Gautam Nagar| Hauz Khas| New Delhi</t>
  </si>
  <si>
    <t xml:space="preserve">Wimpy</t>
  </si>
  <si>
    <t xml:space="preserve">31| Aurobindo Place Market| Hauz Khas| New Delhi</t>
  </si>
  <si>
    <t xml:space="preserve">27-A/1| Opposite Central Park| Gautam Nagar| Hauz Khas| New Delhi</t>
  </si>
  <si>
    <t xml:space="preserve">Natural Ice Cream</t>
  </si>
  <si>
    <t xml:space="preserve">G-1| Ground Floor| Opposite Aurobindo Market| Hauz Khas| New Delhi</t>
  </si>
  <si>
    <t xml:space="preserve">Cafe 6</t>
  </si>
  <si>
    <t xml:space="preserve">D-6| Ground Floor| Hauz Khas| New Delhi</t>
  </si>
  <si>
    <t xml:space="preserve">Near Main Building| IIT| Hauz Khas| New Delhi</t>
  </si>
  <si>
    <t xml:space="preserve">Dzukou Tribal Kitchen</t>
  </si>
  <si>
    <t xml:space="preserve">E-22| 3rd Floor| Main Market| Hauz Khas| New Delhi</t>
  </si>
  <si>
    <t xml:space="preserve">Naga</t>
  </si>
  <si>
    <t xml:space="preserve">Havmor Ice Cream</t>
  </si>
  <si>
    <t xml:space="preserve">G-1| Opposite Aurobindo Market| Hauz Khas| New Delhi</t>
  </si>
  <si>
    <t xml:space="preserve">Lost in Frost</t>
  </si>
  <si>
    <t xml:space="preserve">Pink Box</t>
  </si>
  <si>
    <t xml:space="preserve">B-1/30| Near Aurobindo Marg| Hauz Khas| New Delhi</t>
  </si>
  <si>
    <t xml:space="preserve">Potet</t>
  </si>
  <si>
    <t xml:space="preserve">The Junction| CSC Complex| Green Park Main Road| Hauz Khas| New Delhi</t>
  </si>
  <si>
    <t xml:space="preserve">Root'd</t>
  </si>
  <si>
    <t xml:space="preserve">216| A/1| Gulmohar Park Main Road| Near Father Agnel School| Gulmohar Park| Hauz Khas| New Delhi</t>
  </si>
  <si>
    <t xml:space="preserve">Continental, Cafe</t>
  </si>
  <si>
    <t xml:space="preserve">South Cafe</t>
  </si>
  <si>
    <t xml:space="preserve">125-A| Gautam Nagar| Hauz Khas| New Delhi</t>
  </si>
  <si>
    <t xml:space="preserve">Sri Balaji</t>
  </si>
  <si>
    <t xml:space="preserve">117/2| Shop 2 &amp; 3| Sudarshan Road| Gautam Nagar| Near Hauz Khas| Hauz Khas| New Delhi</t>
  </si>
  <si>
    <t xml:space="preserve">Thalaivar</t>
  </si>
  <si>
    <t xml:space="preserve">E-25 A| Main Market| Hauz Khas| New Delhi</t>
  </si>
  <si>
    <t xml:space="preserve">The Junction</t>
  </si>
  <si>
    <t xml:space="preserve">CSC Complex| Opposite Aurobindo Market| Hauz Khas| New Delhi</t>
  </si>
  <si>
    <t xml:space="preserve">North Indian, Continental, Asian, Italian</t>
  </si>
  <si>
    <t xml:space="preserve">34 Park Street Lane</t>
  </si>
  <si>
    <t xml:space="preserve">63| Kalu Sarai| Opposite Bansal Tutorials| Hauz Khas| New Delhi</t>
  </si>
  <si>
    <t xml:space="preserve">Adda The Spice Affair</t>
  </si>
  <si>
    <t xml:space="preserve">117/2| Sudarshan Road| Gautam Nagar| Near Hauz Khas| Hauz Khas| New Delhi</t>
  </si>
  <si>
    <t xml:space="preserve">All About Food</t>
  </si>
  <si>
    <t xml:space="preserve">E 137 | Gautam Nagar| Hauz Khas| New Delhi</t>
  </si>
  <si>
    <t xml:space="preserve">Bombay Pao Bhaji</t>
  </si>
  <si>
    <t xml:space="preserve">Brown House Cafe</t>
  </si>
  <si>
    <t xml:space="preserve">117/3| Sudarshan Road| Gautam Nagar| Near Hauz Khas| New Delhi</t>
  </si>
  <si>
    <t xml:space="preserve">Chinese Hutt</t>
  </si>
  <si>
    <t xml:space="preserve">F-137/2 Ground Floor| Left Side Gulmohar Park Road| Gautam Nagar| Hauz Khas| New Delhi</t>
  </si>
  <si>
    <t xml:space="preserve">F 137/2| Gautam Nagar| Hauz Khas| New Delhi</t>
  </si>
  <si>
    <t xml:space="preserve">Food Daddy</t>
  </si>
  <si>
    <t xml:space="preserve">44 A/2| Kalu Sarai| Hauz Khas| New Delhi</t>
  </si>
  <si>
    <t xml:space="preserve">Front Food Corner</t>
  </si>
  <si>
    <t xml:space="preserve">Gupta's Vegetarian Paradise</t>
  </si>
  <si>
    <t xml:space="preserve">107 A| Gautam Nagar| Hauz Khas| New Delhi</t>
  </si>
  <si>
    <t xml:space="preserve">Hot Kathi Roll</t>
  </si>
  <si>
    <t xml:space="preserve">Gautam Nagar| Hauz Khas| New Delhi</t>
  </si>
  <si>
    <t xml:space="preserve">House Of Chocolate</t>
  </si>
  <si>
    <t xml:space="preserve">Jaisons</t>
  </si>
  <si>
    <t xml:space="preserve">118/14| Gurukul Road| Gautam Nagar| Hauz Khas| New Delhi</t>
  </si>
  <si>
    <t xml:space="preserve">Sher -E- Punjab</t>
  </si>
  <si>
    <t xml:space="preserve">Shop 3| Main Road Gautam Nagar| Hauz Khas| New Delhi</t>
  </si>
  <si>
    <t xml:space="preserve">Shi Cafe</t>
  </si>
  <si>
    <t xml:space="preserve">24/3| Hauz Khas Village| Hauz Khas| New Delhi</t>
  </si>
  <si>
    <t xml:space="preserve">Cafe, Mexican, Continental</t>
  </si>
  <si>
    <t xml:space="preserve">9 A| Gautam Nagar| Hauz Khas| New Delhi</t>
  </si>
  <si>
    <t xml:space="preserve">Zaika Kathi Roll</t>
  </si>
  <si>
    <t xml:space="preserve">137| Gautam Nagar Nala| Near Hauz Khas| Hauz Khas| New Delhi</t>
  </si>
  <si>
    <t xml:space="preserve">Cravity </t>
  </si>
  <si>
    <t xml:space="preserve">A-15A/1| Hauz Khas| New Delhi</t>
  </si>
  <si>
    <t xml:space="preserve">Little Saigon</t>
  </si>
  <si>
    <t xml:space="preserve">E-16| Main Market| Hauz Khas| New Delhi</t>
  </si>
  <si>
    <t xml:space="preserve">Summer House Cafe</t>
  </si>
  <si>
    <t xml:space="preserve">1st Floor| DDA Shopping Complex| Aurobindo Place| Hauz Khas| New Delhi</t>
  </si>
  <si>
    <t xml:space="preserve">Elf Cafe &amp; Bar</t>
  </si>
  <si>
    <t xml:space="preserve">26 A| 2nd Floor| Hauz Khas Village| New Delhi</t>
  </si>
  <si>
    <t xml:space="preserve">Hauz Khas Village</t>
  </si>
  <si>
    <t xml:space="preserve">Hauz Khas Village| New Delhi</t>
  </si>
  <si>
    <t xml:space="preserve">Garage Inc.</t>
  </si>
  <si>
    <t xml:space="preserve">30| 2nd Floor| Powerhouse Buliding| Hauz Khas Village| New Delhi</t>
  </si>
  <si>
    <t xml:space="preserve">My Bar Grill</t>
  </si>
  <si>
    <t xml:space="preserve">28| 3rd Floor| Hauz Khas Village| New Delhi</t>
  </si>
  <si>
    <t xml:space="preserve">North Indian, Italian, Continental, Chinese</t>
  </si>
  <si>
    <t xml:space="preserve">8-A| Hauz Khas Village| New Delhi</t>
  </si>
  <si>
    <t xml:space="preserve">Coast Cafe</t>
  </si>
  <si>
    <t xml:space="preserve">H-2| 2nd &amp; 3rd Floor| Hauz Khas Village| New Delhi</t>
  </si>
  <si>
    <t xml:space="preserve">Continental, Kerala</t>
  </si>
  <si>
    <t xml:space="preserve">26| 1st Floor| Hauz Khas Village| New Delhi</t>
  </si>
  <si>
    <t xml:space="preserve">Elma's Bakery, Bar, and Kitchen</t>
  </si>
  <si>
    <t xml:space="preserve">31| 2nd Floor| Hauz Khas Village| New Delhi</t>
  </si>
  <si>
    <t xml:space="preserve">Continental, American, Italian, Bakery</t>
  </si>
  <si>
    <t xml:space="preserve">Fork You</t>
  </si>
  <si>
    <t xml:space="preserve">30| 1st Floor| Hauz Khas Village| New Delhi</t>
  </si>
  <si>
    <t xml:space="preserve">Continental, Asian, Italian, Mediterranean, Burger</t>
  </si>
  <si>
    <t xml:space="preserve">High5 Cafe &amp; Bar</t>
  </si>
  <si>
    <t xml:space="preserve">TB-6/1-A| 1st Floor| Hauz Khas Village| New Delhi</t>
  </si>
  <si>
    <t xml:space="preserve">American, Continental, North Indian, Chinese</t>
  </si>
  <si>
    <t xml:space="preserve">Imperfecto</t>
  </si>
  <si>
    <t xml:space="preserve">1-A/1| Hauz Khas Village| New Delhi</t>
  </si>
  <si>
    <t xml:space="preserve">Mediterranean, Italian, Continental, Spanish, North Indian</t>
  </si>
  <si>
    <t xml:space="preserve">Maison Des Desserts</t>
  </si>
  <si>
    <t xml:space="preserve">T-49| Hauz Khas Village| New Delhi</t>
  </si>
  <si>
    <t xml:space="preserve">Maquina</t>
  </si>
  <si>
    <t xml:space="preserve">30-A| Hauz Khas Village| New Delhi</t>
  </si>
  <si>
    <t xml:space="preserve">Continental, Tex-Mex</t>
  </si>
  <si>
    <t xml:space="preserve">Masha</t>
  </si>
  <si>
    <t xml:space="preserve">9-A| 1st Floor| Hauz Khas Village| New Delhi</t>
  </si>
  <si>
    <t xml:space="preserve">North Indian, Chinese, Thai, Italian, Middle Eastern</t>
  </si>
  <si>
    <t xml:space="preserve">Moonshine Cafe &amp; Bar</t>
  </si>
  <si>
    <t xml:space="preserve">30| 2nd Floor| Hauz Khas Village| New Delhi</t>
  </si>
  <si>
    <t xml:space="preserve">New York Slice</t>
  </si>
  <si>
    <t xml:space="preserve">50| Hauz Khas Village| New Delhi</t>
  </si>
  <si>
    <t xml:space="preserve">Out Of The Box</t>
  </si>
  <si>
    <t xml:space="preserve">9-A| 2nd &amp; 3rd Floor| Hauz Khas Village| New Delhi</t>
  </si>
  <si>
    <t xml:space="preserve">American, North Indian, European, Asian</t>
  </si>
  <si>
    <t xml:space="preserve">30-A| 1st Floor| Hauz Khas Village| New Delhi</t>
  </si>
  <si>
    <t xml:space="preserve">Hauz Khas Social</t>
  </si>
  <si>
    <t xml:space="preserve">9-A &amp; 12| Hauz Khas Village| New Delhi</t>
  </si>
  <si>
    <t xml:space="preserve">Kunzum Travel Cafe</t>
  </si>
  <si>
    <t xml:space="preserve">T-49| First Floor| Hauz Khas Village| New Delhi</t>
  </si>
  <si>
    <t xml:space="preserve">Lord of the Drinks Meadow</t>
  </si>
  <si>
    <t xml:space="preserve">Inside Deer Park| Hauz Khas Village| New Delhi</t>
  </si>
  <si>
    <t xml:space="preserve">American, British, Continental</t>
  </si>
  <si>
    <t xml:space="preserve">Shop 1| Hauz Khas Village| New Delhi</t>
  </si>
  <si>
    <t xml:space="preserve">Rang De Basanti Urban Dhaba</t>
  </si>
  <si>
    <t xml:space="preserve">1-A| 1st Floor| Hauz Khas Village| New Delhi</t>
  </si>
  <si>
    <t xml:space="preserve">Smoke House Deli</t>
  </si>
  <si>
    <t xml:space="preserve">12| Hauz Khas Village| New Delhi</t>
  </si>
  <si>
    <t xml:space="preserve">European, Italian, Cafe</t>
  </si>
  <si>
    <t xml:space="preserve">Viva Deli - Holiday Inn</t>
  </si>
  <si>
    <t xml:space="preserve">Holiday Inn| 12| Asset Area| Hospitality District| Aerocity| New Delhi</t>
  </si>
  <si>
    <t xml:space="preserve">Holiday Inn| Aerocity</t>
  </si>
  <si>
    <t xml:space="preserve">Holiday Inn| Aerocity| New Delhi</t>
  </si>
  <si>
    <t xml:space="preserve">Cafe on 3 - Holiday Inn</t>
  </si>
  <si>
    <t xml:space="preserve">Holiday Inn| 13-A| District Centre| Mayur Vihar Phase 1| New Delhi</t>
  </si>
  <si>
    <t xml:space="preserve">Holiday Inn| Mayur Vihar</t>
  </si>
  <si>
    <t xml:space="preserve">Holiday Inn| Mayur Vihar| New Delhi</t>
  </si>
  <si>
    <t xml:space="preserve">Continental, Chinese, Thai, Mediterranean</t>
  </si>
  <si>
    <t xml:space="preserve">The Kylin Experience - Holiday Inn</t>
  </si>
  <si>
    <t xml:space="preserve">Holiday Inn| 13 A| District Centre| Mayur Vihar Phase 1| New Delhi</t>
  </si>
  <si>
    <t xml:space="preserve">Japanese, Chinese, Asian, Thai</t>
  </si>
  <si>
    <t xml:space="preserve">Thugs - Hotel Broadway</t>
  </si>
  <si>
    <t xml:space="preserve">Hotel Broadway| 4/15/A| Daryaganj| New Delhi</t>
  </si>
  <si>
    <t xml:space="preserve">Hotel Broadway| Daryaganj</t>
  </si>
  <si>
    <t xml:space="preserve">Hotel Broadway| Daryaganj| New Delhi</t>
  </si>
  <si>
    <t xml:space="preserve">Chor Bizarre - Hotel Broadway</t>
  </si>
  <si>
    <t xml:space="preserve">North Indian, Kashmiri, Chinese, Thai, Korean</t>
  </si>
  <si>
    <t xml:space="preserve">Opium Bar - Hotel City Park</t>
  </si>
  <si>
    <t xml:space="preserve">Hotel City Park| KP Block| Pitampura| New Delhi</t>
  </si>
  <si>
    <t xml:space="preserve">Hotel City Park| Pitampura</t>
  </si>
  <si>
    <t xml:space="preserve">Hotel City Park| Pitampura| New Delhi</t>
  </si>
  <si>
    <t xml:space="preserve">Yellow Mirchi - Hotel City Park</t>
  </si>
  <si>
    <t xml:space="preserve">Curry Capital - Hotel Classic Diplomat</t>
  </si>
  <si>
    <t xml:space="preserve">A-4| NH 8| Near IGI Airport| Mahipalpur| New Delhi</t>
  </si>
  <si>
    <t xml:space="preserve">Hotel Classic Diplomat| Mahipalpur</t>
  </si>
  <si>
    <t xml:space="preserve">Hotel Classic Diplomat| Mahipalpur| New Delhi</t>
  </si>
  <si>
    <t xml:space="preserve">North Indian, Continental, South Indian, Chinese</t>
  </si>
  <si>
    <t xml:space="preserve">Viceroy Bar - Hotel Classic Diplomat</t>
  </si>
  <si>
    <t xml:space="preserve">Hotel Classic Diplomat| A-4| NH 8| Near IGI Airport| Mahipalpur| New Delhi</t>
  </si>
  <si>
    <t xml:space="preserve">Cafe Regent</t>
  </si>
  <si>
    <t xml:space="preserve">Hotel Regent Grand| 2/6 East Patel Nagar| Near Pusa Road| East Patel Nagar| New Delhi</t>
  </si>
  <si>
    <t xml:space="preserve">Hotel Regent Grand| Karol Bagh</t>
  </si>
  <si>
    <t xml:space="preserve">Hotel Regent Grand| Karol Bagh| New Delhi</t>
  </si>
  <si>
    <t xml:space="preserve">The Grand Kitchen</t>
  </si>
  <si>
    <t xml:space="preserve">Lutyen's - Hotel The Royal Plaza</t>
  </si>
  <si>
    <t xml:space="preserve">Hotel The Royal Plaza| 19| Ashoka Road| Janpath| New Delhi</t>
  </si>
  <si>
    <t xml:space="preserve">Hotel The Royal Plaza| Janpath</t>
  </si>
  <si>
    <t xml:space="preserve">Hotel The Royal Plaza| Janpath| New Delhi</t>
  </si>
  <si>
    <t xml:space="preserve">Onyx Bar - Hotel The Royal Plaza</t>
  </si>
  <si>
    <t xml:space="preserve">Continental, Chinese, Japanese, North Indian, Thai</t>
  </si>
  <si>
    <t xml:space="preserve">SKY Lounge Bar &amp; Grill - Hotel The Royal Plaza</t>
  </si>
  <si>
    <t xml:space="preserve">Rooftop| Hotel The Royal Plaza| 19| Ashoka Road| Connaught Place| New Delhi</t>
  </si>
  <si>
    <t xml:space="preserve">Jasmine - Hotel The Royal Plaza</t>
  </si>
  <si>
    <t xml:space="preserve">Seafood, Chinese, Japanese, Sushi, Thai</t>
  </si>
  <si>
    <t xml:space="preserve">Lord William Tea Lounge - Hotel The Royal Plaza</t>
  </si>
  <si>
    <t xml:space="preserve">Royal Brewery Bistro</t>
  </si>
  <si>
    <t xml:space="preserve">Hotel The Royal Plaza| 19| Ashoka Road| Connaught Place| New Delhi</t>
  </si>
  <si>
    <t xml:space="preserve">Finger Food, Italian</t>
  </si>
  <si>
    <t xml:space="preserve">Cafe - Hyatt Regency</t>
  </si>
  <si>
    <t xml:space="preserve">Hyatt Regency| Bhikaji Cama Place| New Delhi</t>
  </si>
  <si>
    <t xml:space="preserve">Hyatt Regency| Bhikaji Cama Place</t>
  </si>
  <si>
    <t xml:space="preserve">Cafe, Continental, North Indian</t>
  </si>
  <si>
    <t xml:space="preserve">La Piazza - Hyatt Regency</t>
  </si>
  <si>
    <t xml:space="preserve">Polo Lounge - Hyatt Regency</t>
  </si>
  <si>
    <t xml:space="preserve">Sidewalk - Hyatt Regency</t>
  </si>
  <si>
    <t xml:space="preserve">T.K'S Oriental Grill - Hyatt Regency</t>
  </si>
  <si>
    <t xml:space="preserve">Japanese, Thai, Sushi</t>
  </si>
  <si>
    <t xml:space="preserve">China Kitchen - Hyatt Regency</t>
  </si>
  <si>
    <t xml:space="preserve">The Hub -  ibis New Delhi</t>
  </si>
  <si>
    <t xml:space="preserve">ibis New Delhi| Asset 9| Hospitality District| Aerocity| New Delhi</t>
  </si>
  <si>
    <t xml:space="preserve">ibis New Delhi| Aerocity</t>
  </si>
  <si>
    <t xml:space="preserve">ibis New Delhi| Aerocity| New Delhi</t>
  </si>
  <si>
    <t xml:space="preserve">Frugurpop-  ibis New Delhi</t>
  </si>
  <si>
    <t xml:space="preserve">Baked and Wrapped</t>
  </si>
  <si>
    <t xml:space="preserve">Laxmi Bai Nagar| INA| New Delhi</t>
  </si>
  <si>
    <t xml:space="preserve">INA</t>
  </si>
  <si>
    <t xml:space="preserve">INA| New Delhi</t>
  </si>
  <si>
    <t xml:space="preserve">M.D. Kitchen</t>
  </si>
  <si>
    <t xml:space="preserve">62| Laxmi Bai Nagar Market| Opposite INA Market| Near Dilli Haat| INA| New Delhi</t>
  </si>
  <si>
    <t xml:space="preserve">Kerala Hotel</t>
  </si>
  <si>
    <t xml:space="preserve">211-A| Mohan Singh Market| INA Market| INA| New Delhi</t>
  </si>
  <si>
    <t xml:space="preserve">Kerala, Biryani</t>
  </si>
  <si>
    <t xml:space="preserve">New Classic Kitchen</t>
  </si>
  <si>
    <t xml:space="preserve">Shop 35| Laxmi Bai Nagar Market| INA| New Delhi</t>
  </si>
  <si>
    <t xml:space="preserve">M.P. Canteen</t>
  </si>
  <si>
    <t xml:space="preserve">South Avenue| President's Estate| Near| India Gate| New Delhi</t>
  </si>
  <si>
    <t xml:space="preserve">India Gate</t>
  </si>
  <si>
    <t xml:space="preserve">India Gate| New Delhi</t>
  </si>
  <si>
    <t xml:space="preserve">South Indian, North Indian, Chinese, Mughlai</t>
  </si>
  <si>
    <t xml:space="preserve">Mysore Cafe</t>
  </si>
  <si>
    <t xml:space="preserve">12| South Avenue Market| Near Sena Bhawan| India Gate| New Delhi</t>
  </si>
  <si>
    <t xml:space="preserve">Maharashtra Sadan</t>
  </si>
  <si>
    <t xml:space="preserve">Behind Baroda House| Kasturbha Gandhi Marg| Near India Gate| New Delhi</t>
  </si>
  <si>
    <t xml:space="preserve">Kashmiri Hills Wazwan</t>
  </si>
  <si>
    <t xml:space="preserve">Kasmir House| India Gate| New Delhi</t>
  </si>
  <si>
    <t xml:space="preserve">Mirch Masala Restaurant</t>
  </si>
  <si>
    <t xml:space="preserve">Shop 1| South Avenue Market| India Gate| New Delhi</t>
  </si>
  <si>
    <t xml:space="preserve">24| Akbar Road| Near India Gate| New Delhi</t>
  </si>
  <si>
    <t xml:space="preserve">Abhishek Restaurant</t>
  </si>
  <si>
    <t xml:space="preserve">Shop G-6| Pankaj Corner Market| Near Prince Appartment| IP Extension| New Delhi</t>
  </si>
  <si>
    <t xml:space="preserve">IP Extension</t>
  </si>
  <si>
    <t xml:space="preserve">IP Extension| New Delhi</t>
  </si>
  <si>
    <t xml:space="preserve">AL Maroosh</t>
  </si>
  <si>
    <t xml:space="preserve">E/76| West Vinod Nagar| IP Extension| New Delhi</t>
  </si>
  <si>
    <t xml:space="preserve">Ambarsari Kababs &amp; Curries</t>
  </si>
  <si>
    <t xml:space="preserve">G-45| Pankaj Central Market| Near Plato Public School| IP Extension| New Delhi</t>
  </si>
  <si>
    <t xml:space="preserve">Ambrosia - The Golden Palms Hotel</t>
  </si>
  <si>
    <t xml:space="preserve">The Golden Palms Hotel| 6C| Opposite East Delhi Police Headquarter| IP Extension| New Delhi</t>
  </si>
  <si>
    <t xml:space="preserve">Bala's Kitchen</t>
  </si>
  <si>
    <t xml:space="preserve">B/1-133| Ekta Garden| IP Extension| New Delhi</t>
  </si>
  <si>
    <t xml:space="preserve">Cafe Meadows</t>
  </si>
  <si>
    <t xml:space="preserve">9| DDA Market 1| Opposite St. Andrew's Scots School| IP Extension| New Delhi</t>
  </si>
  <si>
    <t xml:space="preserve">Fast Food, Desserts</t>
  </si>
  <si>
    <t xml:space="preserve">Dee The Baker</t>
  </si>
  <si>
    <t xml:space="preserve">Agrasen Apartments| IP Extension| New Delhi</t>
  </si>
  <si>
    <t xml:space="preserve">Dilli Darbaar</t>
  </si>
  <si>
    <t xml:space="preserve">Madhu Vihar Market| IP Extension| New Delhi</t>
  </si>
  <si>
    <t xml:space="preserve">A-142| Madhu Vihar Main Road| Near Patparganj Bus Depot| IP Extension| New Delhi</t>
  </si>
  <si>
    <t xml:space="preserve">Balco Society| Front Market| IP Extension| New Delhi</t>
  </si>
  <si>
    <t xml:space="preserve">Hari Mirch Masala</t>
  </si>
  <si>
    <t xml:space="preserve">B-34| Gurudawara Road| Madhu Vihar| IP Extension| New Delhi</t>
  </si>
  <si>
    <t xml:space="preserve">Kamal's</t>
  </si>
  <si>
    <t xml:space="preserve">C-31| Gurudwara Road| Madhu Vihar| IP Extension| New Delhi</t>
  </si>
  <si>
    <t xml:space="preserve">Kocktails &amp; Kurries</t>
  </si>
  <si>
    <t xml:space="preserve">4| Atlantic Plaza| Local Shopping Complex| IP Extension| New Delhi</t>
  </si>
  <si>
    <t xml:space="preserve">C 30| Madhuvihar| IP Extension| New Delhi</t>
  </si>
  <si>
    <t xml:space="preserve">Mahalaxmi Dairy &amp; Sweets</t>
  </si>
  <si>
    <t xml:space="preserve">C-2/1| Madhu Vihar| Sai Chowk| IP Extension| New Delhi</t>
  </si>
  <si>
    <t xml:space="preserve">Meet n Eat</t>
  </si>
  <si>
    <t xml:space="preserve">G-2| Atlantic Plaza| LSC 2| Opposite Ajanta Apartment| IP Extension| New Delhi</t>
  </si>
  <si>
    <t xml:space="preserve">Punjabi Mirchi</t>
  </si>
  <si>
    <t xml:space="preserve">G-21| Pankaj Central Market| Near Plato Public School| IP Extension| New Delhi</t>
  </si>
  <si>
    <t xml:space="preserve">The Garam Masala</t>
  </si>
  <si>
    <t xml:space="preserve">G-7| Aggarwal Tower| Near Ajanta Market| LSC 2| IP Extension| New Delhi</t>
  </si>
  <si>
    <t xml:space="preserve">Unique Pastry Shop</t>
  </si>
  <si>
    <t xml:space="preserve">C-15| Madhu Vihar| IP Extension| New Delhi</t>
  </si>
  <si>
    <t xml:space="preserve">Vaishno Amritsari Dhaba</t>
  </si>
  <si>
    <t xml:space="preserve">G-12| Aggarwal Tower| Local Shopping Complex 2| Near AVB Public School| IP Extension| New Delhi</t>
  </si>
  <si>
    <t xml:space="preserve">Zara Restaurant</t>
  </si>
  <si>
    <t xml:space="preserve">Shop 15| DDA Market| Opposite Mayor Public School| IP Extension| New Delhi</t>
  </si>
  <si>
    <t xml:space="preserve">Bhatia Sweets</t>
  </si>
  <si>
    <t xml:space="preserve">2| DDA Market 2| Near Balco Apartment| IP Extension| New Delhi</t>
  </si>
  <si>
    <t xml:space="preserve">Mithai, South Indian, Street Food</t>
  </si>
  <si>
    <t xml:space="preserve">De Cafepedia</t>
  </si>
  <si>
    <t xml:space="preserve">B-41| Shop 2| Gurdwara Road| Madhu Vihar| IP Extension| New Delhi</t>
  </si>
  <si>
    <t xml:space="preserve">Icy Curls</t>
  </si>
  <si>
    <t xml:space="preserve">C-12/1 Main Road| Madhu Vihar Market| IP Extension| New Delhi</t>
  </si>
  <si>
    <t xml:space="preserve">Chakhna</t>
  </si>
  <si>
    <t xml:space="preserve">G-2| Pankaj Plaza| Patparganj| IP Extension| New Delhi</t>
  </si>
  <si>
    <t xml:space="preserve">Choco-House Chocolatiers</t>
  </si>
  <si>
    <t xml:space="preserve">224 Vardhman Plaza| 9 Local Shopping Center 2| IP Extension| New Delhi</t>
  </si>
  <si>
    <t xml:space="preserve">D Brown Affairs</t>
  </si>
  <si>
    <t xml:space="preserve">Anamika Apartments| IP Extension| New Delhi</t>
  </si>
  <si>
    <t xml:space="preserve">Daya Sagar</t>
  </si>
  <si>
    <t xml:space="preserve">204| Gali Number 13| Chander Vihar| IP Extension| New Delhi</t>
  </si>
  <si>
    <t xml:space="preserve">Food Code 99</t>
  </si>
  <si>
    <t xml:space="preserve">C-72A| Shri Ram Chowk| Mandawali| Opposite Subzi Mandi| Vinod Nagar| Near| IP Extension| New Delhi</t>
  </si>
  <si>
    <t xml:space="preserve">Foodie Singh</t>
  </si>
  <si>
    <t xml:space="preserve">A-105| Shop 4| Chander Vihar Market| Sahyadri Appartment| IP Extension| New Delhi</t>
  </si>
  <si>
    <t xml:space="preserve">Gluten Free by Deepika</t>
  </si>
  <si>
    <t xml:space="preserve">Bakery, Healthy Food</t>
  </si>
  <si>
    <t xml:space="preserve">Jain Restaurant</t>
  </si>
  <si>
    <t xml:space="preserve">246/67| Opposite Prince Apartment| IP Extension| New Delhi</t>
  </si>
  <si>
    <t xml:space="preserve">Kesariya Sweets</t>
  </si>
  <si>
    <t xml:space="preserve">G 8| Aggarwal Tower| LSC 2| Patparganj| IP Extension| New Delhi</t>
  </si>
  <si>
    <t xml:space="preserve">KG Confectionery and Pastry Shop</t>
  </si>
  <si>
    <t xml:space="preserve">C-18| Madhuvihar| Opposite OM Bikanerwala| IP Extension| New Delhi</t>
  </si>
  <si>
    <t xml:space="preserve">Krishna Da Dhaba</t>
  </si>
  <si>
    <t xml:space="preserve">Shop C- 31 A| Madhu Vihar| IP Extension| New Delhi</t>
  </si>
  <si>
    <t xml:space="preserve">Little Cup Cake</t>
  </si>
  <si>
    <t xml:space="preserve">107| Vidhi Apartments| Plot 116| IP Extension| New Delhi</t>
  </si>
  <si>
    <t xml:space="preserve">New Kovilakam Restaurant</t>
  </si>
  <si>
    <t xml:space="preserve">A 70/3| Gali 5| Madhu Vihar| IP Extension| New Delhi</t>
  </si>
  <si>
    <t xml:space="preserve">Nice Food Corner</t>
  </si>
  <si>
    <t xml:space="preserve">E/74 West Vinod Nagar| IP Extension| New Delhi</t>
  </si>
  <si>
    <t xml:space="preserve">Radhey Radhey Foods</t>
  </si>
  <si>
    <t xml:space="preserve">D-500| West Vinod Nagar| Near Apex Hospital| IP Extension| New Delhi</t>
  </si>
  <si>
    <t xml:space="preserve">Schezwan Bakery</t>
  </si>
  <si>
    <t xml:space="preserve">19| DDA Central Market (Balco Market)| IP Extension| New Delhi</t>
  </si>
  <si>
    <t xml:space="preserve">Shama Muradabadi Chicken Corner</t>
  </si>
  <si>
    <t xml:space="preserve">C-12|G/F| Main Road Madhu Vihar| IP Extension| New Delhi</t>
  </si>
  <si>
    <t xml:space="preserve">Starve Stalkers</t>
  </si>
  <si>
    <t xml:space="preserve">Tava &amp; Tandoor</t>
  </si>
  <si>
    <t xml:space="preserve">C-37| LG-1|2| Opposite Narwana Appartment| Madhu Vihar| IP Extension| New Delhi</t>
  </si>
  <si>
    <t xml:space="preserve">Chutneez Restaurant Lounge &amp; Bar</t>
  </si>
  <si>
    <t xml:space="preserve">308-A| Above ICICI Bank| RG Square Mall| Near Max Hospital| IP Extension| New Delhi</t>
  </si>
  <si>
    <t xml:space="preserve">Plot 7| LSC| Prince Apartments Market| IP Extension| New Delhi</t>
  </si>
  <si>
    <t xml:space="preserve">Mangal Sweets</t>
  </si>
  <si>
    <t xml:space="preserve">6 LSC| RSN Arcade| New Prince Apartments| IP Extension| New Delhi</t>
  </si>
  <si>
    <t xml:space="preserve">North Indian, Chinese, South Indian, Street Food, Mithai</t>
  </si>
  <si>
    <t xml:space="preserve">Sweet Tickles</t>
  </si>
  <si>
    <t xml:space="preserve">A-18| Bathla Appartments| IP Extension| New Delhi</t>
  </si>
  <si>
    <t xml:space="preserve">Ira - The Waterside Bar - ITC Maurya</t>
  </si>
  <si>
    <t xml:space="preserve">ITC Maurya| Diplomatic Enclave| Chanakyapuri| New Delhi</t>
  </si>
  <si>
    <t xml:space="preserve">ITC Maurya| Chanakyapuri</t>
  </si>
  <si>
    <t xml:space="preserve">ITC Maurya| Chanakyapuri| New Delhi</t>
  </si>
  <si>
    <t xml:space="preserve">Nutmeg The Gourmet Shop - ITC Maurya</t>
  </si>
  <si>
    <t xml:space="preserve">Fabelle Chocolate Boutique - ITC Maurya</t>
  </si>
  <si>
    <t xml:space="preserve">Golf Bar - ITC Maurya</t>
  </si>
  <si>
    <t xml:space="preserve">Bukhara - ITC Maurya</t>
  </si>
  <si>
    <t xml:space="preserve">Tian - Asian Cuisine Studio - ITC Maurya</t>
  </si>
  <si>
    <t xml:space="preserve">Asian, Japanese, Korean, Thai, Chinese</t>
  </si>
  <si>
    <t xml:space="preserve">Ashish Lal Dhaba</t>
  </si>
  <si>
    <t xml:space="preserve">B4| Kotla Road| ITO| New Delhi</t>
  </si>
  <si>
    <t xml:space="preserve">ITO</t>
  </si>
  <si>
    <t xml:space="preserve">ITO| New Delhi</t>
  </si>
  <si>
    <t xml:space="preserve">Lal Dhaba</t>
  </si>
  <si>
    <t xml:space="preserve">Plot B3| Kotla Road| ITO| New Delhi</t>
  </si>
  <si>
    <t xml:space="preserve">GF 3A-4D| Milap Building| Bahadur Shah Zafar Marg| ITO| New Delhi</t>
  </si>
  <si>
    <t xml:space="preserve">Udupi Cafe</t>
  </si>
  <si>
    <t xml:space="preserve">Ground Floor| Pratap Bhawan| Building 5| Bahadurshah Zafar Marg| Near ITO| New Delhi</t>
  </si>
  <si>
    <t xml:space="preserve">23/1| Prem Nagar| Jail Road| New Delhi</t>
  </si>
  <si>
    <t xml:space="preserve">Jail Road</t>
  </si>
  <si>
    <t xml:space="preserve">Jail Road| New Delhi</t>
  </si>
  <si>
    <t xml:space="preserve">Amritsar Express</t>
  </si>
  <si>
    <t xml:space="preserve">Prem Nagar| Main Road| Jail Road| New Delhi</t>
  </si>
  <si>
    <t xml:space="preserve">Anand Chicken &amp; Fast Food</t>
  </si>
  <si>
    <t xml:space="preserve">WZ-73| Gali 4| Shiv Nagar| Near Jail Road| New Delhi</t>
  </si>
  <si>
    <t xml:space="preserve">18/2| DS Prem Nagar| Near Tilak Nagar Metro Station| Jail Road| New Delhi</t>
  </si>
  <si>
    <t xml:space="preserve">Bombay Vada Pav</t>
  </si>
  <si>
    <t xml:space="preserve">Shop 30/1| Double Storey| Ashok Nagar| Near Tilak Nagar Metro Station| Jail Road| New Delhi</t>
  </si>
  <si>
    <t xml:space="preserve">30/3A| Ashok Nagar| Near Metro Station| Tilak Nagar| Jail Road| New Delhi</t>
  </si>
  <si>
    <t xml:space="preserve">Chin Pokli</t>
  </si>
  <si>
    <t xml:space="preserve">El-12 A| Shop 2| L Block| Hari Nagar| Near Jail Road| New Delhi</t>
  </si>
  <si>
    <t xml:space="preserve">Curries</t>
  </si>
  <si>
    <t xml:space="preserve">BE 403| Lane 7| Hari Nagar| Jail Road| New Delhi</t>
  </si>
  <si>
    <t xml:space="preserve">Deepak Vaishno Dhaba</t>
  </si>
  <si>
    <t xml:space="preserve">Stalls A-F| DDA Market| Jail Road| New Delhi</t>
  </si>
  <si>
    <t xml:space="preserve">Delhi Dhaba</t>
  </si>
  <si>
    <t xml:space="preserve">A 2A| DDA Flat| Hari Nagar| Virender Nagar| Jail Road| New Delhi</t>
  </si>
  <si>
    <t xml:space="preserve">Dewan Sweets</t>
  </si>
  <si>
    <t xml:space="preserve">1| Pocket F| G-8 Area| Hari Nagar| Jail Road| New Delhi</t>
  </si>
  <si>
    <t xml:space="preserve">Flirty Momo's</t>
  </si>
  <si>
    <t xml:space="preserve">25/1| Ashok Nagar| Jail Road| New Delhi</t>
  </si>
  <si>
    <t xml:space="preserve">BA 141A| Jail Road| New Delhi</t>
  </si>
  <si>
    <t xml:space="preserve">Shop 3| CE-2/1| Hari Nagar| Jail Road| New Delhi</t>
  </si>
  <si>
    <t xml:space="preserve">AB/147| DDA Market| Jail Road| New Delhi</t>
  </si>
  <si>
    <t xml:space="preserve">Khalsa Veg Corner</t>
  </si>
  <si>
    <t xml:space="preserve">27| Gurudwara Market| Jail Road| New Delhi</t>
  </si>
  <si>
    <t xml:space="preserve">25/3| Jail Road| New Delhi</t>
  </si>
  <si>
    <t xml:space="preserve">Kohli Dhaba</t>
  </si>
  <si>
    <t xml:space="preserve">Shop 3| DDA Market| Jail Road| New Delhi</t>
  </si>
  <si>
    <t xml:space="preserve">27/1| Ashok Nagar| Double Store| Jail Road| New Delhi</t>
  </si>
  <si>
    <t xml:space="preserve">Mosaic - SK Premium Park</t>
  </si>
  <si>
    <t xml:space="preserve">SK Premium Park| 1-B| Sub District Center| Behind Deen Dayal Hospital| Hari Nagar| Jail Road| New Delhi</t>
  </si>
  <si>
    <t xml:space="preserve">HL-3 GF| Opposite Santoshi Mata Mandir| Jail Road| New Delhi</t>
  </si>
  <si>
    <t xml:space="preserve">Mukesh Chic-Inn Hot &amp; Spice</t>
  </si>
  <si>
    <t xml:space="preserve">28/1| Double Storey| Ashok Nagar| Jail Road| New Delhi</t>
  </si>
  <si>
    <t xml:space="preserve">Muradabadi Biryani</t>
  </si>
  <si>
    <t xml:space="preserve">E-68| Gurunanak Pura| Jail Road| New Delhi</t>
  </si>
  <si>
    <t xml:space="preserve">Hyderabadi</t>
  </si>
  <si>
    <t xml:space="preserve">Shop 3| BA-141-A| Near Jail Road| New Delhi</t>
  </si>
  <si>
    <t xml:space="preserve">Nagi Fish Corner</t>
  </si>
  <si>
    <t xml:space="preserve">4| 29/1| Ashok Nagar| Jail Road| New Delhi</t>
  </si>
  <si>
    <t xml:space="preserve">Shop 1BA-148A| Jail Road| New Delhi</t>
  </si>
  <si>
    <t xml:space="preserve">Papa Veg Chinese Food</t>
  </si>
  <si>
    <t xml:space="preserve">25/1| Double Story Prem Nagar| Jail Road| New Delhi</t>
  </si>
  <si>
    <t xml:space="preserve">Pindi's Kitchen</t>
  </si>
  <si>
    <t xml:space="preserve">26/1| Ashok Nagar| Jail Road| New Delhi</t>
  </si>
  <si>
    <t xml:space="preserve">Rewari Sweets</t>
  </si>
  <si>
    <t xml:space="preserve">WZ - 3D| Lajwanti Garden| Jail Road| New Delhi</t>
  </si>
  <si>
    <t xml:space="preserve">9| DDA Complex| Jail Road| New Delhi</t>
  </si>
  <si>
    <t xml:space="preserve">Sahni Chicken Corner</t>
  </si>
  <si>
    <t xml:space="preserve">B/2-A| Saheed Major Rajeev Lal Marg| Near Red Light| Jail Road| New Delhi</t>
  </si>
  <si>
    <t xml:space="preserve">Sarpal Restaurant</t>
  </si>
  <si>
    <t xml:space="preserve">C-123 A| Clock Tower Chowk| Hari Nagar| Jail Road| New Delhi</t>
  </si>
  <si>
    <t xml:space="preserve">E-31| Shop 2| Guru Nanak Pura| Jail Road| New Delhi</t>
  </si>
  <si>
    <t xml:space="preserve">Shanta Fresh Fish Corner</t>
  </si>
  <si>
    <t xml:space="preserve">19/2| Prem Nagar| Jail Road| New Delhi</t>
  </si>
  <si>
    <t xml:space="preserve">Shree Meenakshi Dosai</t>
  </si>
  <si>
    <t xml:space="preserve">29/2| Opposite Gate 3|  Ashok Nagar| Jail Road| New Delhi</t>
  </si>
  <si>
    <t xml:space="preserve">Singz</t>
  </si>
  <si>
    <t xml:space="preserve">BA-144 A| Opposite DDA Market| Jail Road| New Delhi</t>
  </si>
  <si>
    <t xml:space="preserve">Sona Bakers</t>
  </si>
  <si>
    <t xml:space="preserve">18/1| Double Storey| Prem Nagar| Jail Road| New Delhi</t>
  </si>
  <si>
    <t xml:space="preserve">Tak - a - Tak</t>
  </si>
  <si>
    <t xml:space="preserve">Shop 31| B Block| DDA Market| Jail Road| New Delhi</t>
  </si>
  <si>
    <t xml:space="preserve">The Great Indian Food Truck</t>
  </si>
  <si>
    <t xml:space="preserve">Hari Nagar| Jail Road| New Delhi</t>
  </si>
  <si>
    <t xml:space="preserve">Chinese, Mexican, Italian</t>
  </si>
  <si>
    <t xml:space="preserve">Tihar Food Court</t>
  </si>
  <si>
    <t xml:space="preserve">Tihar Jail Complex| Opposite Indraprastha Gas Station| Jail Road| New Delhi</t>
  </si>
  <si>
    <t xml:space="preserve">Uncle Da Dhabha</t>
  </si>
  <si>
    <t xml:space="preserve">Ashok Nagar Main Raod| Jail Road| New Delhi</t>
  </si>
  <si>
    <t xml:space="preserve">Variety Chicken Corner</t>
  </si>
  <si>
    <t xml:space="preserve">Shop 1| DB Block| Shopping Complex| Hari Nagar| Near Jail Road| New Delhi</t>
  </si>
  <si>
    <t xml:space="preserve">25/1| Double Story| Ashok Nagar| Jail Road| New Delhi</t>
  </si>
  <si>
    <t xml:space="preserve">9 Scoops</t>
  </si>
  <si>
    <t xml:space="preserve">WZ 44/4 Uggarsain Market| Ashok Nagar| Jail Road| New Delhi</t>
  </si>
  <si>
    <t xml:space="preserve">Kati Roll Cottage</t>
  </si>
  <si>
    <t xml:space="preserve">67/5| Ashok Nagar| Jail Road| New Delhi</t>
  </si>
  <si>
    <t xml:space="preserve">Pul Bangash Wale</t>
  </si>
  <si>
    <t xml:space="preserve">DDA Market| Jail Road| New Delhi</t>
  </si>
  <si>
    <t xml:space="preserve">Sunny Chicken Soup</t>
  </si>
  <si>
    <t xml:space="preserve">22/1| Double Storey| Prem Nagar| Jail Road| New Delhi</t>
  </si>
  <si>
    <t xml:space="preserve">Yo Momos</t>
  </si>
  <si>
    <t xml:space="preserve">BA 142-A| Jail Road| New Delhi</t>
  </si>
  <si>
    <t xml:space="preserve">45/1| Ashok Nagar| Jail Road| New Delhi</t>
  </si>
  <si>
    <t xml:space="preserve">Chinese, Mithai</t>
  </si>
  <si>
    <t xml:space="preserve">Bittoo Murge Wala</t>
  </si>
  <si>
    <t xml:space="preserve">Opposite Bombay Vada Pao| Near Tilak Nagar Metro Station| Jail Road| New Delhi</t>
  </si>
  <si>
    <t xml:space="preserve">Jalebi Wala</t>
  </si>
  <si>
    <t xml:space="preserve">25/2| Jail Road| New Delhi</t>
  </si>
  <si>
    <t xml:space="preserve">Just Parkash</t>
  </si>
  <si>
    <t xml:space="preserve">WZ-111| Shop 3| Som Bazar Road| Shiv Nagar| Jail Road| New Delhi</t>
  </si>
  <si>
    <t xml:space="preserve">Kwality Sweet Corner</t>
  </si>
  <si>
    <t xml:space="preserve">Clock Tower| Hari Nagar| Jail Road| New Delhi</t>
  </si>
  <si>
    <t xml:space="preserve">Mohan Chaat Corner</t>
  </si>
  <si>
    <t xml:space="preserve">Shop 6 B| DB Block Shopping Complex| Near DESU Office| Hari Nagar| Jail Road| New Delhi</t>
  </si>
  <si>
    <t xml:space="preserve">Mr. Momo</t>
  </si>
  <si>
    <t xml:space="preserve">Shop 41/1| Near House of Tax| Ashok Nagar| Jail Road| New Delhi</t>
  </si>
  <si>
    <t xml:space="preserve">Pishori Chicken Corner</t>
  </si>
  <si>
    <t xml:space="preserve">Punjab Patiyala Sahi</t>
  </si>
  <si>
    <t xml:space="preserve">Guru Nanak Pura| Jail Road| New Delhi</t>
  </si>
  <si>
    <t xml:space="preserve">CE 1| Shop 5| Near Hari Nagar Clock Tower| Jail Road| New Delhi</t>
  </si>
  <si>
    <t xml:space="preserve">Wah G Wah</t>
  </si>
  <si>
    <t xml:space="preserve">D-1| Fateh Nagar| Vaidic Marg| Jail Road| New Delhi</t>
  </si>
  <si>
    <t xml:space="preserve">BS-3| LIC Housing Finance Complex| Near Santoshi Mata Mandir| Jail Road| New Delhi</t>
  </si>
  <si>
    <t xml:space="preserve">The Barbeque Company</t>
  </si>
  <si>
    <t xml:space="preserve">HL 1-2| L Block| Jail Road| New Delhi</t>
  </si>
  <si>
    <t xml:space="preserve">Anmol Chicken Corner</t>
  </si>
  <si>
    <t xml:space="preserve">4120| Urdu Bazar| Jama Masjid| New Delhi</t>
  </si>
  <si>
    <t xml:space="preserve">Jama Masjid</t>
  </si>
  <si>
    <t xml:space="preserve">Jama Masjid| New Delhi</t>
  </si>
  <si>
    <t xml:space="preserve">Babu Bhai Kabab Wale</t>
  </si>
  <si>
    <t xml:space="preserve">1465 B|Near Masjid Sayed Rafai| Chitli Qabar| Jama Masjid| New Delhi</t>
  </si>
  <si>
    <t xml:space="preserve">Chicken Mughlai</t>
  </si>
  <si>
    <t xml:space="preserve">Bazaar Matia Mahal| Jama Masjid| New Delhi</t>
  </si>
  <si>
    <t xml:space="preserve">Cool Point Shahi Tukda</t>
  </si>
  <si>
    <t xml:space="preserve">933| Jama Masjid Main Market| Jama Masjid| New Delhi</t>
  </si>
  <si>
    <t xml:space="preserve">Jawahar Hotel</t>
  </si>
  <si>
    <t xml:space="preserve">Gate 1| Bazaar Matia Mahal| Jama Masjid| New Delhi</t>
  </si>
  <si>
    <t xml:space="preserve">Lalu Kababe</t>
  </si>
  <si>
    <t xml:space="preserve">Opposite Gate 1| Jama Masjid| New Delhi</t>
  </si>
  <si>
    <t xml:space="preserve">Phelwan Biryani Wala</t>
  </si>
  <si>
    <t xml:space="preserve">701| Haveli Azam Khan| Chitli Qabar Chowk| Jama Masjid| New Delhi</t>
  </si>
  <si>
    <t xml:space="preserve">Qureshi Kabab Corner</t>
  </si>
  <si>
    <t xml:space="preserve">Urdu Bazar| Opposite Gate 1| Jama Masjid| New Delhi</t>
  </si>
  <si>
    <t xml:space="preserve">Al Jawahar</t>
  </si>
  <si>
    <t xml:space="preserve">8| Jama Masjid - Matia Mahal Road| Matia Mahal| Opposite Gate 1| Jama Masjid| New Delhi</t>
  </si>
  <si>
    <t xml:space="preserve">Aslam Chicken</t>
  </si>
  <si>
    <t xml:space="preserve">Dil Pasand Biryani Point</t>
  </si>
  <si>
    <t xml:space="preserve">735| Haveli Azam Khan| Chitli Qabar Chowk| Jama Masjid| New Delhi</t>
  </si>
  <si>
    <t xml:space="preserve">Haji Mohd. Hussain</t>
  </si>
  <si>
    <t xml:space="preserve">113| Matia Mahal Road| Bazaar Matia Mahal| Jama Masjid| New Delhi</t>
  </si>
  <si>
    <t xml:space="preserve">Kallan Sweets</t>
  </si>
  <si>
    <t xml:space="preserve">Shop 4-5| Bazaar Matia Mahal| Jama Masjid| New Delhi</t>
  </si>
  <si>
    <t xml:space="preserve">The Walled City - Caf? &amp; Lounge</t>
  </si>
  <si>
    <t xml:space="preserve">898| Jama Masjid| New Delhi</t>
  </si>
  <si>
    <t xml:space="preserve">Al-Nawab</t>
  </si>
  <si>
    <t xml:space="preserve">Jagat Cinema| Urdu Bazaar| Jama Masjid| New Delhi</t>
  </si>
  <si>
    <t xml:space="preserve">Ameer Sweets House</t>
  </si>
  <si>
    <t xml:space="preserve">958| Haveli Azam Khan| Chitli Qabar| Jama Masjid| New Delhi</t>
  </si>
  <si>
    <t xml:space="preserve">Anwar Food Corner</t>
  </si>
  <si>
    <t xml:space="preserve">Shop 911| Opposite Jama Masjid Gate 1| Jama Masjid| New Delhi</t>
  </si>
  <si>
    <t xml:space="preserve">Fish Point</t>
  </si>
  <si>
    <t xml:space="preserve">4164| Urdu Bazar| Jama Masjid| New Delhi</t>
  </si>
  <si>
    <t xml:space="preserve">Golden Bakery</t>
  </si>
  <si>
    <t xml:space="preserve">Bazar Matia Mahal| Jama Masjid| New Delhi</t>
  </si>
  <si>
    <t xml:space="preserve">Hotel Maidah</t>
  </si>
  <si>
    <t xml:space="preserve">2614 | Churiwalan| Jama Masjid| New Delhi</t>
  </si>
  <si>
    <t xml:space="preserve">Lahori Food</t>
  </si>
  <si>
    <t xml:space="preserve">Matia Mahal Road| Opposite Gate 1| Jama Masjid| New Delhi</t>
  </si>
  <si>
    <t xml:space="preserve">Majlis Foods</t>
  </si>
  <si>
    <t xml:space="preserve">Urdu Bazaar| Jama Masjid| New Delhi</t>
  </si>
  <si>
    <t xml:space="preserve">Cool Point</t>
  </si>
  <si>
    <t xml:space="preserve">972| Bazaar Matia Mahal| Opposite Jama Masjid Gate 1| Jama Masjid| New Delhi</t>
  </si>
  <si>
    <t xml:space="preserve">Haji Shabrati Nihari Wale</t>
  </si>
  <si>
    <t xml:space="preserve">Shop 722| Haveli Azam Khan| Chitli Qabar| Jama Masjid| New Delhi</t>
  </si>
  <si>
    <t xml:space="preserve">16| Gali Kababian| Jama Masjid| New Delhi</t>
  </si>
  <si>
    <t xml:space="preserve">Bake Bikaner</t>
  </si>
  <si>
    <t xml:space="preserve">C-1/1| Opposite Mata Channan Devi Hospital| Janakpuri| New Delhi</t>
  </si>
  <si>
    <t xml:space="preserve">Janakpuri</t>
  </si>
  <si>
    <t xml:space="preserve">Janakpuri| New Delhi</t>
  </si>
  <si>
    <t xml:space="preserve">North Indian, South Indian, Chinese, Street Food</t>
  </si>
  <si>
    <t xml:space="preserve">G-2/A| Janak Place District Centre| Janakpuri| New Delhi</t>
  </si>
  <si>
    <t xml:space="preserve">Brunchilli</t>
  </si>
  <si>
    <t xml:space="preserve">C-4B/295 A| Janakpuri| New Delhi</t>
  </si>
  <si>
    <t xml:space="preserve">Opposite Easy Day Shopping Complex| B Block| Near Community Centre| Janakpuri| New Delhi</t>
  </si>
  <si>
    <t xml:space="preserve">Chawla Dillivala</t>
  </si>
  <si>
    <t xml:space="preserve">C-5-A| Shop 4| Janakpuri| New Delhi</t>
  </si>
  <si>
    <t xml:space="preserve">Dhaba Ambarsariya</t>
  </si>
  <si>
    <t xml:space="preserve">BF-3| Jail Road| Next to Domino's| Hari Nager Depot| New Delhi</t>
  </si>
  <si>
    <t xml:space="preserve">G1-G3| B Block| Community Centre| Allied Chambers| Janakpuri| New Delhi</t>
  </si>
  <si>
    <t xml:space="preserve">GPW - The Food Hub</t>
  </si>
  <si>
    <t xml:space="preserve">Shop 2| C6B| DDA Market| Janakpuri| New Delhi</t>
  </si>
  <si>
    <t xml:space="preserve">Green Bhojanalya</t>
  </si>
  <si>
    <t xml:space="preserve">WZ 62F/3| Possangi Pur Market| Near A 4| C Block| Janakpuri| New Delhi</t>
  </si>
  <si>
    <t xml:space="preserve">Hira Sweets</t>
  </si>
  <si>
    <t xml:space="preserve">Janakpuri East Metro Station| Janakpuri| New Delhi</t>
  </si>
  <si>
    <t xml:space="preserve">North Indian, South Indian, Street Food, Fast Food, Mithai</t>
  </si>
  <si>
    <t xml:space="preserve">Hot Curries</t>
  </si>
  <si>
    <t xml:space="preserve">C4F| DDA Market| Janakpuri| New Delhi</t>
  </si>
  <si>
    <t xml:space="preserve">Meenu Caterers</t>
  </si>
  <si>
    <t xml:space="preserve">F-15| District Center| Janak Place| Janakpuri| New Delhi</t>
  </si>
  <si>
    <t xml:space="preserve">New Kadimi</t>
  </si>
  <si>
    <t xml:space="preserve">1 &amp; 2| C-5A| Kadimi Market| Janakpuri| New Delhi</t>
  </si>
  <si>
    <t xml:space="preserve">Polka Pastry &amp; Snack Bar</t>
  </si>
  <si>
    <t xml:space="preserve">BA-3A| Janakpuri| New Delhi</t>
  </si>
  <si>
    <t xml:space="preserve">Pudding &amp; Pie</t>
  </si>
  <si>
    <t xml:space="preserve">C4 A/46 A| Near Fire Station| Janakpuri| New Delhi</t>
  </si>
  <si>
    <t xml:space="preserve">A-5C/32A| Janakpuri| New Delhi</t>
  </si>
  <si>
    <t xml:space="preserve">A-86| C-2B| Janakpuri| New Delhi</t>
  </si>
  <si>
    <t xml:space="preserve">A5B/66A| Lal Sai Mandir Marg| Near C2 Bus Stand| Janakpuri| New Delhi</t>
  </si>
  <si>
    <t xml:space="preserve">Suruchee</t>
  </si>
  <si>
    <t xml:space="preserve">71/139| Prem Nagar| Near Choti Sabzi Mandi| Janakpuri| New Delhi</t>
  </si>
  <si>
    <t xml:space="preserve">The Bubble Tea Cafe</t>
  </si>
  <si>
    <t xml:space="preserve">C-2B/86| Janakpuri| New Delhi</t>
  </si>
  <si>
    <t xml:space="preserve">The Destination</t>
  </si>
  <si>
    <t xml:space="preserve">B 10| B Block| Community Centre| Janakpuri| New Delhi</t>
  </si>
  <si>
    <t xml:space="preserve">Chinese, Mughlai</t>
  </si>
  <si>
    <t xml:space="preserve">The Night Delights</t>
  </si>
  <si>
    <t xml:space="preserve">Tingling Pepper</t>
  </si>
  <si>
    <t xml:space="preserve">16/2| Double Story| Prem Nagar| Janakpuri| New Delhi</t>
  </si>
  <si>
    <t xml:space="preserve">North Indian, Chinese, Continental, Fast Food</t>
  </si>
  <si>
    <t xml:space="preserve">Shop 61| B1 Block| Community Centre| Janakpuri| New Delhi</t>
  </si>
  <si>
    <t xml:space="preserve">Midnight Hunger Hub</t>
  </si>
  <si>
    <t xml:space="preserve">North Indian, Fast Food, Italian, Asian</t>
  </si>
  <si>
    <t xml:space="preserve">Shop 29| Janakpuri District Center| Janakpuri| New Delhi</t>
  </si>
  <si>
    <t xml:space="preserve">Bemisaal Reloaded</t>
  </si>
  <si>
    <t xml:space="preserve">B-26 &amp; 27| Community Centre| Janakpuri| New Delhi</t>
  </si>
  <si>
    <t xml:space="preserve">Bon App?tit</t>
  </si>
  <si>
    <t xml:space="preserve">14| Ground Floor| Satyam Cineplex| District Centre| Janakpuri| New Delhi</t>
  </si>
  <si>
    <t xml:space="preserve">C-4B/332-A| Opposite Janak Nursing Home| Janakpuri| New Delhi</t>
  </si>
  <si>
    <t xml:space="preserve">Cakes 'n' Crumbs</t>
  </si>
  <si>
    <t xml:space="preserve">Block A-2| Janakpuri| New Delhi</t>
  </si>
  <si>
    <t xml:space="preserve">China Fort</t>
  </si>
  <si>
    <t xml:space="preserve">B 8| Ground Floor| B Block| Community Centre| Janakpuri| New Delhi</t>
  </si>
  <si>
    <t xml:space="preserve">Chinese, North Indian, Thai</t>
  </si>
  <si>
    <t xml:space="preserve">C-4| E-253| Janakpuri| New Delhi</t>
  </si>
  <si>
    <t xml:space="preserve">Block DB 12-B| Hari Nagar| Janakpuri| New Delhi</t>
  </si>
  <si>
    <t xml:space="preserve">C Block| Main Road| Janakpuri| New Delhi</t>
  </si>
  <si>
    <t xml:space="preserve">R 1| Janak Place| Janakpuri| New Delhi</t>
  </si>
  <si>
    <t xml:space="preserve">Pasta Xpress</t>
  </si>
  <si>
    <t xml:space="preserve">298-A| C-5/A| Near Kadimi| Janakpuri| New Delhi</t>
  </si>
  <si>
    <t xml:space="preserve">Tandoor Bar-Be-Que</t>
  </si>
  <si>
    <t xml:space="preserve">C-2/16| Near C-2 Bus Stop| Janakpuri| New Delhi</t>
  </si>
  <si>
    <t xml:space="preserve">TBK Kulcha's</t>
  </si>
  <si>
    <t xml:space="preserve">296-A| C4B| Near Surajmal College| Janakpuri| New Delhi</t>
  </si>
  <si>
    <t xml:space="preserve">The Pindi</t>
  </si>
  <si>
    <t xml:space="preserve">C-1/122| Janakpuri| New Delhi</t>
  </si>
  <si>
    <t xml:space="preserve">The Tangy Tomatoes</t>
  </si>
  <si>
    <t xml:space="preserve">20/14| Chhoti Subzi Mandi| Janakpuri| New Delhi</t>
  </si>
  <si>
    <t xml:space="preserve">Italian, Chinese, Fast Food, North Indian</t>
  </si>
  <si>
    <t xml:space="preserve">Thela</t>
  </si>
  <si>
    <t xml:space="preserve">Ganesh Nagar| Janakpuri| New Delhi</t>
  </si>
  <si>
    <t xml:space="preserve">C-2B/85A| Janakpuri| New Delhi</t>
  </si>
  <si>
    <t xml:space="preserve">B-3/66| Janakpuri| New Delhi</t>
  </si>
  <si>
    <t xml:space="preserve">Food Scouts</t>
  </si>
  <si>
    <t xml:space="preserve">8/20| Sahi Hospital Road| Jangpura Extension| Jangpura| New Delhi</t>
  </si>
  <si>
    <t xml:space="preserve">Jangpura</t>
  </si>
  <si>
    <t xml:space="preserve">Jangpura| New Delhi</t>
  </si>
  <si>
    <t xml:space="preserve">Bhola Dhaba</t>
  </si>
  <si>
    <t xml:space="preserve">1| Guru Nanak Market| Hospital Road| Bhogal| Jangpura| New Delhi</t>
  </si>
  <si>
    <t xml:space="preserve">Cake Me Up</t>
  </si>
  <si>
    <t xml:space="preserve">Q-6 B| 2nd Floor| Jangpura| New Delhi</t>
  </si>
  <si>
    <t xml:space="preserve">Chawla Snacks</t>
  </si>
  <si>
    <t xml:space="preserve">7/22| Masjid Road| Jangpura| New Delhi</t>
  </si>
  <si>
    <t xml:space="preserve">Chef Joint</t>
  </si>
  <si>
    <t xml:space="preserve">1/17| Near DAV School| Jangpura Extension| Jangpura| New Delhi</t>
  </si>
  <si>
    <t xml:space="preserve">S-8| Masjid Road| Bhogal| Jangpura| New Delhi</t>
  </si>
  <si>
    <t xml:space="preserve">Chinese Hut</t>
  </si>
  <si>
    <t xml:space="preserve">3/48| Jangpura Extension| Central Road| Double Story| Jangpura| New Delhi</t>
  </si>
  <si>
    <t xml:space="preserve">Curries &amp; Kebabs</t>
  </si>
  <si>
    <t xml:space="preserve">Shop 155| Bhagwan Nagar Chowk| Near Jeewan Hospital| Near Jangpura| New Delhi</t>
  </si>
  <si>
    <t xml:space="preserve">Shop 7| Q-25| Jangpura Extension| Jangpura| New Delhi</t>
  </si>
  <si>
    <t xml:space="preserve">Shop 1| 370 to 371/1| Laxman Chamber| Hospital Road| Jangpura| New Delhi</t>
  </si>
  <si>
    <t xml:space="preserve">Kabul Restaurant</t>
  </si>
  <si>
    <t xml:space="preserve">4/8| Near Kashmiri Park| Central Road| Jangpura Extension| Jangpura| New Delhi</t>
  </si>
  <si>
    <t xml:space="preserve">Mughlai, Afghani</t>
  </si>
  <si>
    <t xml:space="preserve">Kadimi Dukan</t>
  </si>
  <si>
    <t xml:space="preserve">38| Central Road| Bhogal| Jangpura| New Delhi</t>
  </si>
  <si>
    <t xml:space="preserve">Kadimi Sweets</t>
  </si>
  <si>
    <t xml:space="preserve">38| Central Road| Jangpura| New Delhi</t>
  </si>
  <si>
    <t xml:space="preserve">Ground Floor| Eros Cinema Building| Jangpura Extension| Jangpura| New Delhi</t>
  </si>
  <si>
    <t xml:space="preserve">Modi Pastry Corner</t>
  </si>
  <si>
    <t xml:space="preserve">3/38| Jangpura Extension| Jangpura| New Delhi</t>
  </si>
  <si>
    <t xml:space="preserve">New Evergreen Hotel</t>
  </si>
  <si>
    <t xml:space="preserve">7| Sai Hospital Road| Bhogal| Jangpura| New Delhi</t>
  </si>
  <si>
    <t xml:space="preserve">Nikku Hotel</t>
  </si>
  <si>
    <t xml:space="preserve">16/5| Nikku Chowk| Jangpura| New Delhi</t>
  </si>
  <si>
    <t xml:space="preserve">Om Hotel</t>
  </si>
  <si>
    <t xml:space="preserve">17-18| Jungpura Extension Market| Jangpura| New Delhi</t>
  </si>
  <si>
    <t xml:space="preserve">Pakeeza Burger</t>
  </si>
  <si>
    <t xml:space="preserve">Near Kashmiri Gate| Jangpura| New Delhi</t>
  </si>
  <si>
    <t xml:space="preserve">North Indian, Afghani</t>
  </si>
  <si>
    <t xml:space="preserve">Paljees Fresh Baked</t>
  </si>
  <si>
    <t xml:space="preserve">8/24| Sahi Hospital Road| Jangpura Extension| Jangpura| New Delhi</t>
  </si>
  <si>
    <t xml:space="preserve">Pinka's Rasoi</t>
  </si>
  <si>
    <t xml:space="preserve">1| MCD Market| Jangpura Extension| Jangpura| New Delhi</t>
  </si>
  <si>
    <t xml:space="preserve">Shashi Hospital Road| Jangpura| New Delhi</t>
  </si>
  <si>
    <t xml:space="preserve">Sandwich &amp; Sons</t>
  </si>
  <si>
    <t xml:space="preserve">428/1| Mathura Road| Jangpura| New Delhi</t>
  </si>
  <si>
    <t xml:space="preserve">Simple Restaurant</t>
  </si>
  <si>
    <t xml:space="preserve">39| Birbal Road| Jangpura Extension| Jangpura| New Delhi</t>
  </si>
  <si>
    <t xml:space="preserve">Shop 5 &amp; 6| 1| Birbal Road| Jangpura Extension| Jangpura| New Delhi</t>
  </si>
  <si>
    <t xml:space="preserve">Tempting Bar-B-Que</t>
  </si>
  <si>
    <t xml:space="preserve">8/36| Birbal Road| Jangpura| New Delhi</t>
  </si>
  <si>
    <t xml:space="preserve">The Biryani Hut</t>
  </si>
  <si>
    <t xml:space="preserve">4/64| Double Storey| Jangpura Extension| Jangpura| New Delhi</t>
  </si>
  <si>
    <t xml:space="preserve">Beliram Degchiwala</t>
  </si>
  <si>
    <t xml:space="preserve">8/22-24| Near Birbal Park| Jangpura Extension| Jangpura| New Delhi</t>
  </si>
  <si>
    <t xml:space="preserve">428/1| Jangpura| New Delhi</t>
  </si>
  <si>
    <t xml:space="preserve">Janta Bakery</t>
  </si>
  <si>
    <t xml:space="preserve">43| Central Road| Bhogal| Jangpura| New Delhi</t>
  </si>
  <si>
    <t xml:space="preserve">Pal Refreshment Corner</t>
  </si>
  <si>
    <t xml:space="preserve">20| Jangpura Extension| Jangpura| New Delhi</t>
  </si>
  <si>
    <t xml:space="preserve">Transform Nutrition</t>
  </si>
  <si>
    <t xml:space="preserve">2| DDA Market| Opposite Eros Cinemas| Jangpura| New Delhi</t>
  </si>
  <si>
    <t xml:space="preserve">Bhashi Caterers</t>
  </si>
  <si>
    <t xml:space="preserve">Shastri Market| Bhogal| Jangpura| New Delhi</t>
  </si>
  <si>
    <t xml:space="preserve">Birbal Ji Dhaba</t>
  </si>
  <si>
    <t xml:space="preserve">Shop 35| Shastri Market| Bhogal| Jangpura| New Delhi</t>
  </si>
  <si>
    <t xml:space="preserve">Chaap Express</t>
  </si>
  <si>
    <t xml:space="preserve">Shop 2| Guru Nanak Market| Hospital Road| Jangpura| New Delhi</t>
  </si>
  <si>
    <t xml:space="preserve">Daawat-e-Mehak</t>
  </si>
  <si>
    <t xml:space="preserve">Shop 5| Main Market| Kilokari| Near Jeevan Nagar| Jangpura| New Delhi</t>
  </si>
  <si>
    <t xml:space="preserve">Delhi Biryani Hut</t>
  </si>
  <si>
    <t xml:space="preserve">Double Storey| Jungpura Extension| Jangpura| New Delhi</t>
  </si>
  <si>
    <t xml:space="preserve">K. B. Eating Point</t>
  </si>
  <si>
    <t xml:space="preserve">97| Bhagwan Nagar Chowk| Jangpura| New Delhi</t>
  </si>
  <si>
    <t xml:space="preserve">Kashmiri Wazwan</t>
  </si>
  <si>
    <t xml:space="preserve">5/2| Double Storey| Bhogal| Jangpura| New Delhi</t>
  </si>
  <si>
    <t xml:space="preserve">Maan Singh Halwai</t>
  </si>
  <si>
    <t xml:space="preserve">Bhagwan Nagar Chowk| Jangpura| New Delhi</t>
  </si>
  <si>
    <t xml:space="preserve">Mughlai Darbar Muradabadi</t>
  </si>
  <si>
    <t xml:space="preserve">Shop 1B| Hospital Road| Jangpura| New Delhi</t>
  </si>
  <si>
    <t xml:space="preserve">P.S. Chinese &amp; Thai Food</t>
  </si>
  <si>
    <t xml:space="preserve">155| Bhagwan Nagar Chowk| Jangpura| New Delhi</t>
  </si>
  <si>
    <t xml:space="preserve">Pak Afghan Restaurant</t>
  </si>
  <si>
    <t xml:space="preserve">Shop 4/3| Jangpura| New Delhi</t>
  </si>
  <si>
    <t xml:space="preserve">Pakeeza Restaurants</t>
  </si>
  <si>
    <t xml:space="preserve">4/10| Jangpura Extension| Jangpura| New Delhi</t>
  </si>
  <si>
    <t xml:space="preserve">Radhe Shyam Chole Bhature</t>
  </si>
  <si>
    <t xml:space="preserve">15/2| Central Road| Bazar Lane| Bhogal| Jangpura| New Delhi</t>
  </si>
  <si>
    <t xml:space="preserve">Near Pillar 291| Jangpura Flyover| Jangpura| New Delhi</t>
  </si>
  <si>
    <t xml:space="preserve">329-330| Shop 5| Samman Bazar| Bhogal| Jangpura| New Delhi</t>
  </si>
  <si>
    <t xml:space="preserve">Shahi Muradabadi &amp; Hyderabadi</t>
  </si>
  <si>
    <t xml:space="preserve">206| A/3| Jeevan Nagar| Tikona Park| Sunlight Colony| Jangpura| New Delhi</t>
  </si>
  <si>
    <t xml:space="preserve">Shankar Chinese Foods</t>
  </si>
  <si>
    <t xml:space="preserve">Hakikat Rai Road| Jungpura Extension| Jungpura</t>
  </si>
  <si>
    <t xml:space="preserve">Shri Ram Sweets</t>
  </si>
  <si>
    <t xml:space="preserve">57| Bhagwan Nagar| Gurudwara Bala Sahib Road| Ashram| Near Jangpura| New Delhi</t>
  </si>
  <si>
    <t xml:space="preserve">South Indian, Street Food, Chinese</t>
  </si>
  <si>
    <t xml:space="preserve">Subhash Punjabi Family Dhaba</t>
  </si>
  <si>
    <t xml:space="preserve">46| Shastri Market| Bhogal| Jangpura| New Delhi</t>
  </si>
  <si>
    <t xml:space="preserve">Tandoori Nature</t>
  </si>
  <si>
    <t xml:space="preserve">22| Samman Bazar| Bhogal| Jangpura| New Delhi</t>
  </si>
  <si>
    <t xml:space="preserve">Tinker Koch</t>
  </si>
  <si>
    <t xml:space="preserve">Wakhra Swag</t>
  </si>
  <si>
    <t xml:space="preserve">Shop 93| Near Petroleum| Hari Nagar Ashram| Jangpura| New Delhi</t>
  </si>
  <si>
    <t xml:space="preserve">12| Opposite Eros Cinema| Jangpura Extension Market| Jangpura| New Delhi</t>
  </si>
  <si>
    <t xml:space="preserve">Novelty Dairy &amp; Stores</t>
  </si>
  <si>
    <t xml:space="preserve">43| Hawkers House| Birbal Road| Jangpura Extension| Jangpura| New Delhi</t>
  </si>
  <si>
    <t xml:space="preserve">Caara Cafe</t>
  </si>
  <si>
    <t xml:space="preserve">17| Kasturba Gandhi Marg| British Council| Janpath| New Delhi</t>
  </si>
  <si>
    <t xml:space="preserve">Janpath</t>
  </si>
  <si>
    <t xml:space="preserve">Janpath| New Delhi</t>
  </si>
  <si>
    <t xml:space="preserve">Peary Lal and Sons| 42| Janpath| New Delhi</t>
  </si>
  <si>
    <t xml:space="preserve">1| Ground Floor| Atma Ram Mansion| Scindia House| Connaught Circus| Janpath| New Delhi</t>
  </si>
  <si>
    <t xml:space="preserve">3| Ground Floor| Scindia House| Janpath| New Delhi</t>
  </si>
  <si>
    <t xml:space="preserve">Gulnar - Hotel Janpath</t>
  </si>
  <si>
    <t xml:space="preserve">Hotel Janpath| Janpath Road| Janpath| New Delhi</t>
  </si>
  <si>
    <t xml:space="preserve">Kalpana Restaurant</t>
  </si>
  <si>
    <t xml:space="preserve">84/A| Tolstoy Lane| Janpath| New Delhi</t>
  </si>
  <si>
    <t xml:space="preserve">Meenas</t>
  </si>
  <si>
    <t xml:space="preserve">1| Behind Royal Plaza Hotel| Ashok Road| Janpath| New Delhi</t>
  </si>
  <si>
    <t xml:space="preserve">58| Janpath| New Delhi</t>
  </si>
  <si>
    <t xml:space="preserve">23| Indian Oil Building| Janpath| New Delhi</t>
  </si>
  <si>
    <t xml:space="preserve">Rajeev Restaurant</t>
  </si>
  <si>
    <t xml:space="preserve">5| Behind Hotel Royal Plaza| Janpath| New Delhi</t>
  </si>
  <si>
    <t xml:space="preserve">RSVP</t>
  </si>
  <si>
    <t xml:space="preserve">Samridhi</t>
  </si>
  <si>
    <t xml:space="preserve">Kerala House| 3 Jantar Mantar Road| Near Patel Chowk Metro Station| Janpath| New Delhi</t>
  </si>
  <si>
    <t xml:space="preserve">Shan E Dilli</t>
  </si>
  <si>
    <t xml:space="preserve">148| Scindia House| Behind Prem Nath Motor Corporation| Janpath| New Delhi</t>
  </si>
  <si>
    <t xml:space="preserve">Svasti Cafe</t>
  </si>
  <si>
    <t xml:space="preserve">Svasti Sankul| Gate 1| Indira Gandhi National Centre For The Arts| Janpath| New Delhi</t>
  </si>
  <si>
    <t xml:space="preserve">North Indian, Fast Food, Bihari</t>
  </si>
  <si>
    <t xml:space="preserve">The Zest</t>
  </si>
  <si>
    <t xml:space="preserve">3rdFloor| Handloom Hand| Near Janpath Metro Station|  Gate 2| Janpath| New Delhi</t>
  </si>
  <si>
    <t xml:space="preserve">Masala Library</t>
  </si>
  <si>
    <t xml:space="preserve">21 A| Janpath| New Delhi</t>
  </si>
  <si>
    <t xml:space="preserve">Bhogal Chole Bhature Wala</t>
  </si>
  <si>
    <t xml:space="preserve">Scindia House| K G Marg| Janpath| New Delhi</t>
  </si>
  <si>
    <t xml:space="preserve">Bunta Bar</t>
  </si>
  <si>
    <t xml:space="preserve">2nd Floor| 76| Janpath| New Delhi</t>
  </si>
  <si>
    <t xml:space="preserve">44| Janpath| New Delhi</t>
  </si>
  <si>
    <t xml:space="preserve">Cottage Caf? by Smoothie factory</t>
  </si>
  <si>
    <t xml:space="preserve">Cottage Emporium| Janpath| New Delhi</t>
  </si>
  <si>
    <t xml:space="preserve">Cafe, Desserts, Healthy Food, Juices</t>
  </si>
  <si>
    <t xml:space="preserve">Depaul's</t>
  </si>
  <si>
    <t xml:space="preserve">22| Janpath Bhawan| Janpath| New Delhi</t>
  </si>
  <si>
    <t xml:space="preserve">Fresc Co</t>
  </si>
  <si>
    <t xml:space="preserve">78| Janpath| New Delhi</t>
  </si>
  <si>
    <t xml:space="preserve">Italian, Mediterranean</t>
  </si>
  <si>
    <t xml:space="preserve">Informal</t>
  </si>
  <si>
    <t xml:space="preserve">52| Tolstoy Lane| Near Connaught Place| Janpath| New Delhi</t>
  </si>
  <si>
    <t xml:space="preserve">North Indian, Spanish, Mediterranean</t>
  </si>
  <si>
    <t xml:space="preserve">Lutyens Cocktail House</t>
  </si>
  <si>
    <t xml:space="preserve">22| Janpath| New Delhi</t>
  </si>
  <si>
    <t xml:space="preserve">North Indian, Lebanese, European, Mexican</t>
  </si>
  <si>
    <t xml:space="preserve">42| Janpath| New Delhi</t>
  </si>
  <si>
    <t xml:space="preserve">Office Office</t>
  </si>
  <si>
    <t xml:space="preserve">48| Tolstoy Lane| Janpath| New Delhi</t>
  </si>
  <si>
    <t xml:space="preserve">Pappu Chat Bhandar</t>
  </si>
  <si>
    <t xml:space="preserve">19| Ground Floor| Suryakiran Building| Kasturba Gandhi Marg| Janpath| New Delhi</t>
  </si>
  <si>
    <t xml:space="preserve">1/2| Scindia House| Janpath| New Delhi</t>
  </si>
  <si>
    <t xml:space="preserve">Finger Food, North Indian</t>
  </si>
  <si>
    <t xml:space="preserve">The Masala Trail</t>
  </si>
  <si>
    <t xml:space="preserve">52| Janpath| New Delhi</t>
  </si>
  <si>
    <t xml:space="preserve">Chill House Kafe</t>
  </si>
  <si>
    <t xml:space="preserve">Ground Floor| Handloom Haat| Janpath| New Delhi</t>
  </si>
  <si>
    <t xml:space="preserve">Connoisseur</t>
  </si>
  <si>
    <t xml:space="preserve">401| Surya Kiran Building| Janpath| New Delhi</t>
  </si>
  <si>
    <t xml:space="preserve">Mahesh Chaat Corner</t>
  </si>
  <si>
    <t xml:space="preserve">Shop 23| Indian Oil Building| Janpath| New Delhi</t>
  </si>
  <si>
    <t xml:space="preserve">Chinese, Fast Food, Pizza</t>
  </si>
  <si>
    <t xml:space="preserve">1/3| ScIndia House| Janpath| New Delhi</t>
  </si>
  <si>
    <t xml:space="preserve">Queen's Way</t>
  </si>
  <si>
    <t xml:space="preserve">4| Raza Market| Behind DLF Building| Janpath Lane| Janpath| New Delhi</t>
  </si>
  <si>
    <t xml:space="preserve">Sea Lord</t>
  </si>
  <si>
    <t xml:space="preserve">5| Behind Royal Plaza Hotel| Janpath| New Delhi</t>
  </si>
  <si>
    <t xml:space="preserve">52 Janpath</t>
  </si>
  <si>
    <t xml:space="preserve">American, Italian, North Indian, European, Thai</t>
  </si>
  <si>
    <t xml:space="preserve">Cafe Southall</t>
  </si>
  <si>
    <t xml:space="preserve">54| Tolstoy Lane| Janpath| New Delhi</t>
  </si>
  <si>
    <t xml:space="preserve">North Indian, Italian, Continental, Asian</t>
  </si>
  <si>
    <t xml:space="preserve">50| Janpath| New Delhi</t>
  </si>
  <si>
    <t xml:space="preserve">Tourist Janpath</t>
  </si>
  <si>
    <t xml:space="preserve">1| Scindia House| Janpath Road| Janpath| New Delhi</t>
  </si>
  <si>
    <t xml:space="preserve">North Indian, American, Chinese</t>
  </si>
  <si>
    <t xml:space="preserve">G-18| Ground Floor| Spendour Farm| Distric Centre| Jasola| New Delhi</t>
  </si>
  <si>
    <t xml:space="preserve">Jasola</t>
  </si>
  <si>
    <t xml:space="preserve">Jasola| New Delhi</t>
  </si>
  <si>
    <t xml:space="preserve">Cafe Punjabi</t>
  </si>
  <si>
    <t xml:space="preserve">GF-47| Plot 7| TDI Center| Jasola| New Delhi</t>
  </si>
  <si>
    <t xml:space="preserve">Chai Garam</t>
  </si>
  <si>
    <t xml:space="preserve">Food Court| Ground Floor| Splendor Forum| Jasola| New Delhi</t>
  </si>
  <si>
    <t xml:space="preserve">Chai Shots</t>
  </si>
  <si>
    <t xml:space="preserve">Shop 27-A| DLF Tower A| Jasola| New Delhi</t>
  </si>
  <si>
    <t xml:space="preserve">Omaxe Building| Near Apollo Metro Station| Jasola District Center| Jasola| New Delhi</t>
  </si>
  <si>
    <t xml:space="preserve">Deli Belly</t>
  </si>
  <si>
    <t xml:space="preserve">Shop 31| Ground Floor| DLF Tower B| Jasola| New Delhi</t>
  </si>
  <si>
    <t xml:space="preserve">Ego</t>
  </si>
  <si>
    <t xml:space="preserve">Shop 14| Ground Floor| Omaxe Square| Jasola| New Delhi</t>
  </si>
  <si>
    <t xml:space="preserve">Shop 35| Ground Floor| Living Square Mall| Pocket 6| Jasola| New Delhi</t>
  </si>
  <si>
    <t xml:space="preserve">Jack Po!tato's</t>
  </si>
  <si>
    <t xml:space="preserve">Atrium Floor| Splendor Forum Mall| Jasola| New Delhi</t>
  </si>
  <si>
    <t xml:space="preserve">33-34| Ground Floor| TDI Centre| Jasola| New Delhi</t>
  </si>
  <si>
    <t xml:space="preserve">15-B| Ground Floor| Splendor Forum| District Centre| Jasola| New Delhi</t>
  </si>
  <si>
    <t xml:space="preserve">Riviera</t>
  </si>
  <si>
    <t xml:space="preserve">Ameya Suites| Plot-6| FC-33| Jasola Institutional Area| Jasola| New Delhi</t>
  </si>
  <si>
    <t xml:space="preserve">Continental, North Indian, Chinese, Mughlai, Asian</t>
  </si>
  <si>
    <t xml:space="preserve">Ground Floor Atrium| Splendor Forum| Jasola| New Delhi</t>
  </si>
  <si>
    <t xml:space="preserve">TDI Centre| 1st Floor| Jasola| New Delhi</t>
  </si>
  <si>
    <t xml:space="preserve">ANF Kitchen Express</t>
  </si>
  <si>
    <t xml:space="preserve">Shop 121| DLF Tower B| Jasola| New Delhi</t>
  </si>
  <si>
    <t xml:space="preserve">Mumu Dahlin</t>
  </si>
  <si>
    <t xml:space="preserve">The Nanee Suites| Plot 49| Pocket 1| Road 13A| Jasola| New Delhi</t>
  </si>
  <si>
    <t xml:space="preserve">Continental, North Indian, Chinese, Cafe</t>
  </si>
  <si>
    <t xml:space="preserve">Startup Cafe</t>
  </si>
  <si>
    <t xml:space="preserve">DLF Tower A| Jasola| New Delhi</t>
  </si>
  <si>
    <t xml:space="preserve">Starvin' Marvin</t>
  </si>
  <si>
    <t xml:space="preserve">Italian, Mexican, Lebanese, Continental</t>
  </si>
  <si>
    <t xml:space="preserve">Wok On Wheels</t>
  </si>
  <si>
    <t xml:space="preserve">District Center| Opposite DLF Towers| Jasola| New Delhi</t>
  </si>
  <si>
    <t xml:space="preserve">Chai Mantra</t>
  </si>
  <si>
    <t xml:space="preserve">Shop 8| Ground Floor| DLF Tower B| Jasola District Center| Jasola| New Delhi</t>
  </si>
  <si>
    <t xml:space="preserve">24 &amp; 25| Ground Floor| Tower B| DLF Building| Near District Center| Jasola| New Delhi</t>
  </si>
  <si>
    <t xml:space="preserve">Paatra - Jaypee Siddharth</t>
  </si>
  <si>
    <t xml:space="preserve">Jaypee Siddharth| 3| Rajendra Place| New Delhi</t>
  </si>
  <si>
    <t xml:space="preserve">Jaypee Siddharth| Rajendra Place</t>
  </si>
  <si>
    <t xml:space="preserve">Jaypee Siddharth| Rajendra Place| New Delhi</t>
  </si>
  <si>
    <t xml:space="preserve">Eggspectation - Jaypee Siddharth</t>
  </si>
  <si>
    <t xml:space="preserve">European, Continental, North Indian</t>
  </si>
  <si>
    <t xml:space="preserve">Ano Tai - Jaypee Vasant Continental</t>
  </si>
  <si>
    <t xml:space="preserve">Jaypee Vasant Continental| Vasant Vihar| New Delhi</t>
  </si>
  <si>
    <t xml:space="preserve">Jaypee Vasant Continental| Vasant Vihar</t>
  </si>
  <si>
    <t xml:space="preserve">Tapas - Jaypee Vasant Continental</t>
  </si>
  <si>
    <t xml:space="preserve">The Old Baker - Jaypee Vasant Continental</t>
  </si>
  <si>
    <t xml:space="preserve">Eggspectation - Jaypee Vasant Continental</t>
  </si>
  <si>
    <t xml:space="preserve">Paatra - Jaypee Vasant Continental</t>
  </si>
  <si>
    <t xml:space="preserve">Ambarsaria by Gourmet Affaire's</t>
  </si>
  <si>
    <t xml:space="preserve">Ground Floor| JMD Kohinoor Mall| Greater Kailash (GK) 2| New Delhi</t>
  </si>
  <si>
    <t xml:space="preserve">JMD Kohinoor Mall| Greater Kailash</t>
  </si>
  <si>
    <t xml:space="preserve">JMD Kohinoor Mall| Greater Kailash| New Delhi</t>
  </si>
  <si>
    <t xml:space="preserve">August Moon</t>
  </si>
  <si>
    <t xml:space="preserve">11| JMD Kohinoor Mall| Masjid Moth| Greater Kailash (GK) 2| New Delhi</t>
  </si>
  <si>
    <t xml:space="preserve">Plot 33| Ground Floor| JMD Kohinoor Galleria Mall| LSC| Masjid Moth| Greater Kailash (GK) 2| New Delhi</t>
  </si>
  <si>
    <t xml:space="preserve">Moets Curry Leaf Express</t>
  </si>
  <si>
    <t xml:space="preserve">Ground Floor|?JMD Kohinoor Mall| Greater Kailash (GK) 2| New Delhi</t>
  </si>
  <si>
    <t xml:space="preserve">Ground Floor| JMD Kohinoor Mall| Masjid Moth| Main Road| Greater Kailash (GK) 2| New Delhi</t>
  </si>
  <si>
    <t xml:space="preserve">61-D| Ground Floor| Ber Sarai Market| Opposite Old JNU Campus| JNU| New Delhi</t>
  </si>
  <si>
    <t xml:space="preserve">JNU</t>
  </si>
  <si>
    <t xml:space="preserve">JNU| New Delhi</t>
  </si>
  <si>
    <t xml:space="preserve">Qureshi</t>
  </si>
  <si>
    <t xml:space="preserve">7| Kamal Complex| JNU| New Delhi</t>
  </si>
  <si>
    <t xml:space="preserve">Shree Ram Sweet Centre</t>
  </si>
  <si>
    <t xml:space="preserve">DDA Market| Ber Sarai| Near IIT Delhi Hostel Gate| JNU| New Delhi</t>
  </si>
  <si>
    <t xml:space="preserve">Teflas</t>
  </si>
  <si>
    <t xml:space="preserve">Opposite Narmada Hostel| JNU| New Delhi</t>
  </si>
  <si>
    <t xml:space="preserve">The Viraj Food Zone</t>
  </si>
  <si>
    <t xml:space="preserve">61-B| Ber Sarai| JNU| New Delhi</t>
  </si>
  <si>
    <t xml:space="preserve">Shop 23| DDA Shopping Complex| Ber Serai| JNU| New Delhi</t>
  </si>
  <si>
    <t xml:space="preserve">Secular House Canteen</t>
  </si>
  <si>
    <t xml:space="preserve">9/1| Secular House| Opposite JNU East Gate| JNU| New Delhi</t>
  </si>
  <si>
    <t xml:space="preserve">Sunny Restaurant &amp; Tiffin</t>
  </si>
  <si>
    <t xml:space="preserve">61-A| Ber Sarai| JNU| New Delhi</t>
  </si>
  <si>
    <t xml:space="preserve">Kerala Cafe</t>
  </si>
  <si>
    <t xml:space="preserve">DDA Market| Ber Sarai| Aruna Ashif Ali Marg| JNU| New Delhi</t>
  </si>
  <si>
    <t xml:space="preserve">Veer Jee Restaurant</t>
  </si>
  <si>
    <t xml:space="preserve">H-63| BK Dutt Colony| Jor Bagh Lane| Jor Bagh| New Delhi</t>
  </si>
  <si>
    <t xml:space="preserve">Jor Bagh</t>
  </si>
  <si>
    <t xml:space="preserve">Jor Bagh| New Delhi</t>
  </si>
  <si>
    <t xml:space="preserve">Oval Bar - JW Marriott New Delhi</t>
  </si>
  <si>
    <t xml:space="preserve">JW Marriott Delhi NCR| Asset Area 4| Hospitality District| Aerocity| New Delhi</t>
  </si>
  <si>
    <t xml:space="preserve">JW Marriott New Delhi</t>
  </si>
  <si>
    <t xml:space="preserve">JW Marriott New Delhi| New Delhi</t>
  </si>
  <si>
    <t xml:space="preserve">Bakey Wish</t>
  </si>
  <si>
    <t xml:space="preserve">L Block| Kailash Colony| New Delhi</t>
  </si>
  <si>
    <t xml:space="preserve">Kailash Colony</t>
  </si>
  <si>
    <t xml:space="preserve">Kailash Colony| New Delhi</t>
  </si>
  <si>
    <t xml:space="preserve">Bikaner Namkeen Bhandar</t>
  </si>
  <si>
    <t xml:space="preserve">HS-9| Kailash Colony Market| Kailash Colony| New Delhi</t>
  </si>
  <si>
    <t xml:space="preserve">Chhole Bhature Corner</t>
  </si>
  <si>
    <t xml:space="preserve">HS 6/1| Kailash Colony Market| Kailash Colony| New Delhi</t>
  </si>
  <si>
    <t xml:space="preserve">Fresh n Frozen</t>
  </si>
  <si>
    <t xml:space="preserve">HS-26| Ground Floor| Kailash Colony Market| Kailash Colony| New Delhi</t>
  </si>
  <si>
    <t xml:space="preserve">Pind Punjabi</t>
  </si>
  <si>
    <t xml:space="preserve">16&amp;17| Mount Kailash| Kailash Colony| New Delhi</t>
  </si>
  <si>
    <t xml:space="preserve">HS-36| Kailash Colony| New Delhi</t>
  </si>
  <si>
    <t xml:space="preserve">Shaan e Punjab</t>
  </si>
  <si>
    <t xml:space="preserve">16| Ajit Arcade| Kailash Colony| New Delhi</t>
  </si>
  <si>
    <t xml:space="preserve">Cafe 27</t>
  </si>
  <si>
    <t xml:space="preserve">26| Level 2| Kailash Colony Market| Kailash Colony| New Delhi</t>
  </si>
  <si>
    <t xml:space="preserve">26| Ajit Arcade| Opposite Metro Pillar 74| Kailash Colony| New Delhi</t>
  </si>
  <si>
    <t xml:space="preserve">Al-Malik Chicken Point</t>
  </si>
  <si>
    <t xml:space="preserve">86| Zamrudpur| Auto Complex Road| Kailash Colony| New Delhi</t>
  </si>
  <si>
    <t xml:space="preserve">Amul Sweets &amp; Bakery</t>
  </si>
  <si>
    <t xml:space="preserve">87/1| Zamrudpur| DDA Market| Kailash Colony| New Delhi</t>
  </si>
  <si>
    <t xml:space="preserve">North Indian, South Indian, Chinese, Fast Food, Bakery, Mithai</t>
  </si>
  <si>
    <t xml:space="preserve">Elements - Mapple Express</t>
  </si>
  <si>
    <t xml:space="preserve">A-60| Kailash Colony| New Delhi</t>
  </si>
  <si>
    <t xml:space="preserve">Food 24</t>
  </si>
  <si>
    <t xml:space="preserve">86| Kailash Colony| New Delhi</t>
  </si>
  <si>
    <t xml:space="preserve">Food Corner</t>
  </si>
  <si>
    <t xml:space="preserve">HS 14| Back Side| Main Market| Kailash Colony| New Delhi</t>
  </si>
  <si>
    <t xml:space="preserve">Food Master's Galley</t>
  </si>
  <si>
    <t xml:space="preserve">Kailash Colony Main Road| Near Kailash Colony Metro Station| Kailash Colony| New Delhi</t>
  </si>
  <si>
    <t xml:space="preserve">5 Zamrudpur| Kailash Colony Extension| Kailash Colony| New Delhi</t>
  </si>
  <si>
    <t xml:space="preserve">Hide Out Cafe</t>
  </si>
  <si>
    <t xml:space="preserve">1st Floor| HS 25| Kailash Colony Market| Kailash Colony| New Delhi</t>
  </si>
  <si>
    <t xml:space="preserve">Moriarty Delivers</t>
  </si>
  <si>
    <t xml:space="preserve">L- 14 A| Kailash Colony| New Delhi</t>
  </si>
  <si>
    <t xml:space="preserve">HS 5| Kailash Colony Market| Kailash Colony| New Delhi</t>
  </si>
  <si>
    <t xml:space="preserve">Maxims Pastry Shop</t>
  </si>
  <si>
    <t xml:space="preserve">HS-3| Main Market| Kailash Colony| New Delhi</t>
  </si>
  <si>
    <t xml:space="preserve">Bakery, Desserts, Fast Food, Beverages</t>
  </si>
  <si>
    <t xml:space="preserve">Uncultured Cafe &amp; Bar</t>
  </si>
  <si>
    <t xml:space="preserve">HS-12| Kailash Colony| New Delhi</t>
  </si>
  <si>
    <t xml:space="preserve">Continental, Chinese, Italian, Finger Food</t>
  </si>
  <si>
    <t xml:space="preserve">2 Nice 2 Slice</t>
  </si>
  <si>
    <t xml:space="preserve">262| Deshbandhu Apartments| Kalkaji| New Delhi</t>
  </si>
  <si>
    <t xml:space="preserve">Kalkaji</t>
  </si>
  <si>
    <t xml:space="preserve">Kalkaji| New Delhi</t>
  </si>
  <si>
    <t xml:space="preserve">Aggarwal Bikaneri Sweets</t>
  </si>
  <si>
    <t xml:space="preserve">B-53| Main Road| Near Nirankari Bhawan| Kalkaji| New Delhi</t>
  </si>
  <si>
    <t xml:space="preserve">Aggarwal Sweet Corner &amp; Restaurant</t>
  </si>
  <si>
    <t xml:space="preserve">1| Krishna Market| Kalkaji| New Delhi</t>
  </si>
  <si>
    <t xml:space="preserve">North Indian, South Indian, Chinese, Mithai</t>
  </si>
  <si>
    <t xml:space="preserve">Aggarwal Sweets India</t>
  </si>
  <si>
    <t xml:space="preserve">1666/1| Govindpuri Extension| Kalkaji| New Delhi</t>
  </si>
  <si>
    <t xml:space="preserve">16| CSC| Pocket A-8| DDA Market| Kalkaji Extension| Kalkaji| New Delhi</t>
  </si>
  <si>
    <t xml:space="preserve">Aggarwal's Sweets</t>
  </si>
  <si>
    <t xml:space="preserve">5| CSC Market| Pocket 8| Kalkaji Extension| Kalkaji| New Delhi</t>
  </si>
  <si>
    <t xml:space="preserve">Anna Ka Dosa</t>
  </si>
  <si>
    <t xml:space="preserve">K-107/B| Ground Floor| Kalkaji| New Delhi</t>
  </si>
  <si>
    <t xml:space="preserve">Big Chow Xpress</t>
  </si>
  <si>
    <t xml:space="preserve">433-B/5| Street 5| Govindpuri Main| Kalkaji| New Delhi</t>
  </si>
  <si>
    <t xml:space="preserve">Bikaner Sweets &amp; Namkeen</t>
  </si>
  <si>
    <t xml:space="preserve">J-13/12| DDA Flats| Kalkaji| New Delhi</t>
  </si>
  <si>
    <t xml:space="preserve">E 154| Kalkaji| New Delhi</t>
  </si>
  <si>
    <t xml:space="preserve">Cake Plaza</t>
  </si>
  <si>
    <t xml:space="preserve">K-78| Main Road| Kalkaji| New Delhi</t>
  </si>
  <si>
    <t xml:space="preserve">Crispy Tokri</t>
  </si>
  <si>
    <t xml:space="preserve">H-15B| Main Road|| Delhi| Kalkaji| New Delhi</t>
  </si>
  <si>
    <t xml:space="preserve">De Royale Food's</t>
  </si>
  <si>
    <t xml:space="preserve">B 53| Main Road| Kalkaji| New Delhi</t>
  </si>
  <si>
    <t xml:space="preserve">Shop N-9| Ground Floor| Opposite ICICI Bank| Near Govindpuri| Kalkaji| New Delhi</t>
  </si>
  <si>
    <t xml:space="preserve">Fouji Da Vaishno Dhaba</t>
  </si>
  <si>
    <t xml:space="preserve">36/1| Opposite Bus Depot| Kalkaji| New Delhi</t>
  </si>
  <si>
    <t xml:space="preserve">Fun Bytes</t>
  </si>
  <si>
    <t xml:space="preserve">A-1| Double Storey| Main Road| Kalkaji| New Delhi</t>
  </si>
  <si>
    <t xml:space="preserve">G's Patisserie</t>
  </si>
  <si>
    <t xml:space="preserve">Near Bhairon Temple| Kalkaji| New Delhi</t>
  </si>
  <si>
    <t xml:space="preserve">Near 15-16| Main Road| Block G| Kalkaji| New Delhi</t>
  </si>
  <si>
    <t xml:space="preserve">Gopals 56</t>
  </si>
  <si>
    <t xml:space="preserve">Opposite Deshbandhu College| Krishna Market| Kalkaji| New Delhi</t>
  </si>
  <si>
    <t xml:space="preserve">10 &amp; 12| F-7| Main Road| Kalkaji| New Delhi</t>
  </si>
  <si>
    <t xml:space="preserve">Heaven's Kitchen</t>
  </si>
  <si>
    <t xml:space="preserve">59-60| Mini Central Market| Near Mother Dairy| Kalkaji| New Delhi</t>
  </si>
  <si>
    <t xml:space="preserve">Heavens Food Corner</t>
  </si>
  <si>
    <t xml:space="preserve">DDA Market| Near Mother Dairy| Kalkaji| New Delhi</t>
  </si>
  <si>
    <t xml:space="preserve">Just Kababs</t>
  </si>
  <si>
    <t xml:space="preserve">Shop 9| Aravali Shopping Centre| Kalkaji| New Delhi</t>
  </si>
  <si>
    <t xml:space="preserve">Shop 1| F3| Ground Floor| Kalkaji| New Delhi</t>
  </si>
  <si>
    <t xml:space="preserve">Komal Kitchen</t>
  </si>
  <si>
    <t xml:space="preserve">J-4/1A| DDA Flats| Kalkaji| New Delhi</t>
  </si>
  <si>
    <t xml:space="preserve">Kwality Sweets &amp; Restaurant</t>
  </si>
  <si>
    <t xml:space="preserve">A-8| Janta Market| DDA Flats| Near 429 Bus Stand| Kalkaji| New Delhi</t>
  </si>
  <si>
    <t xml:space="preserve">Mehak Food Corner</t>
  </si>
  <si>
    <t xml:space="preserve">A-105| Double Storey| Opposite HDFC Bank| Kalkaji| New Delhi</t>
  </si>
  <si>
    <t xml:space="preserve">Mr. Sub</t>
  </si>
  <si>
    <t xml:space="preserve">G-16-A| Main Market| Kalkaji| New Delhi</t>
  </si>
  <si>
    <t xml:space="preserve">A-71| Kalkaji Main Road| Kalkaji| New Delhi</t>
  </si>
  <si>
    <t xml:space="preserve">Muradabadi</t>
  </si>
  <si>
    <t xml:space="preserve">J-4/48 A| DDA Flats| Kalkaji| New Delhi</t>
  </si>
  <si>
    <t xml:space="preserve">New Radhe Radhe Snacks Corner</t>
  </si>
  <si>
    <t xml:space="preserve">Govind Puri| Kalkaji| New Delhi</t>
  </si>
  <si>
    <t xml:space="preserve">F-8| Ground Floor| Main Market Road| Kalkaji| New Delhi</t>
  </si>
  <si>
    <t xml:space="preserve">Noor Restaurant</t>
  </si>
  <si>
    <t xml:space="preserve">Shop 2| Krishna Market| Near Desh Bandhu College| Kalkaji| New Delhi</t>
  </si>
  <si>
    <t xml:space="preserve">Paul's Homemade</t>
  </si>
  <si>
    <t xml:space="preserve">16/493| DDA Flat| Kalkaji| New Delhi</t>
  </si>
  <si>
    <t xml:space="preserve">Pinkom's Bar-Be-Que</t>
  </si>
  <si>
    <t xml:space="preserve">15/449| DDA Flats| Near DDA Central Market| Kalkaji| New Delhi</t>
  </si>
  <si>
    <t xml:space="preserve">Prince of China</t>
  </si>
  <si>
    <t xml:space="preserve">31-A| Krishna Market| Opposite Deshbandhu College| Kalkaji| New Delhi</t>
  </si>
  <si>
    <t xml:space="preserve">Thai, Chinese, Seafood</t>
  </si>
  <si>
    <t xml:space="preserve">Punjabi Corner</t>
  </si>
  <si>
    <t xml:space="preserve">Punjabi Snacks</t>
  </si>
  <si>
    <t xml:space="preserve">1912/19| Govindpuri Extension| Kalkaji| New Delhi</t>
  </si>
  <si>
    <t xml:space="preserve">Street Food, North Indian, South Indian</t>
  </si>
  <si>
    <t xml:space="preserve">Quality Food Point</t>
  </si>
  <si>
    <t xml:space="preserve">1| Pocket A 8| CSC Market| Kalkaji Extension| Kalkaji| New Delhi</t>
  </si>
  <si>
    <t xml:space="preserve">Radhe Shyam</t>
  </si>
  <si>
    <t xml:space="preserve">M-6| Kalkaji| New Delhi</t>
  </si>
  <si>
    <t xml:space="preserve">Raj South Indian Food</t>
  </si>
  <si>
    <t xml:space="preserve">1/2| Krishna Market| Kalkaji| New Delhi</t>
  </si>
  <si>
    <t xml:space="preserve">Roll Club</t>
  </si>
  <si>
    <t xml:space="preserve">6| B-41/A| Main Road| Kalkaji| New Delhi</t>
  </si>
  <si>
    <t xml:space="preserve">Shameem Kabab Corner</t>
  </si>
  <si>
    <t xml:space="preserve">30| Krishna Market| Opposite Deshbandu Collage| Kalkaji| New Delhi</t>
  </si>
  <si>
    <t xml:space="preserve">Shiv Dhaba</t>
  </si>
  <si>
    <t xml:space="preserve">B-39/B| Main Road| Kalkaji| New Delhi</t>
  </si>
  <si>
    <t xml:space="preserve">Silver Spoons</t>
  </si>
  <si>
    <t xml:space="preserve">A-107| Double Storey| Kalkaji| New Delhi</t>
  </si>
  <si>
    <t xml:space="preserve">Takkar Dhaba</t>
  </si>
  <si>
    <t xml:space="preserve">258| Gali 3| Govindpuri| Kalkaji| New Delhi</t>
  </si>
  <si>
    <t xml:space="preserve">The Biryani Wallas</t>
  </si>
  <si>
    <t xml:space="preserve">Govindpuri| Kalkaji| New Delhi</t>
  </si>
  <si>
    <t xml:space="preserve">The Tuck Shop</t>
  </si>
  <si>
    <t xml:space="preserve">Govindpuri Extension| Kalkaji| New Delhi</t>
  </si>
  <si>
    <t xml:space="preserve">Uncle Xpress</t>
  </si>
  <si>
    <t xml:space="preserve">1| Krishna Market| Near Desh Bandhu College| Kalkaji| New Delhi</t>
  </si>
  <si>
    <t xml:space="preserve">Opposite Desh Bandhu College| Krishna Market| Kalkaji| New Delhi</t>
  </si>
  <si>
    <t xml:space="preserve">Vatika</t>
  </si>
  <si>
    <t xml:space="preserve">A-373/435| Kalkaji| New Delhi</t>
  </si>
  <si>
    <t xml:space="preserve">Walk To Italy</t>
  </si>
  <si>
    <t xml:space="preserve">Shop 1| 999/38| DDA Flats| Kalkaji| New Delhi</t>
  </si>
  <si>
    <t xml:space="preserve">Big Dragon</t>
  </si>
  <si>
    <t xml:space="preserve">B-41| Ground Floor| Main Market| Kalkaji| New Delhi</t>
  </si>
  <si>
    <t xml:space="preserve">Cafe Filter</t>
  </si>
  <si>
    <t xml:space="preserve">B-33| 1st Floor| Kalkaji| New Delhi</t>
  </si>
  <si>
    <t xml:space="preserve">Fast Food, Italian, North Indian, Chinese</t>
  </si>
  <si>
    <t xml:space="preserve">Chowki</t>
  </si>
  <si>
    <t xml:space="preserve">Circle Cafe and Bar</t>
  </si>
  <si>
    <t xml:space="preserve">F1| 1st Floor| Kalkaji| New Delhi</t>
  </si>
  <si>
    <t xml:space="preserve">Cafe, North Indian, Lebanese, Continental</t>
  </si>
  <si>
    <t xml:space="preserve">Shop 1| 3rd Floor| Ramji Lal Complex| Mini Central| DDA Market| Kalkaji| New Delhi</t>
  </si>
  <si>
    <t xml:space="preserve">Near 3| Kalkaji Main Road| Block F| Kalkaji| New Delhi</t>
  </si>
  <si>
    <t xml:space="preserve">Gopal's 56</t>
  </si>
  <si>
    <t xml:space="preserve">1691/2| Govind Puri Extension| Kalkaji| New Delhi</t>
  </si>
  <si>
    <t xml:space="preserve">Ice Cream, Desserts, North Indian, Street Food</t>
  </si>
  <si>
    <t xml:space="preserve">Shop 1| G-34| Kalkaji| New Delhi</t>
  </si>
  <si>
    <t xml:space="preserve">Just Vada Pav</t>
  </si>
  <si>
    <t xml:space="preserve">E-157| Krishna Market| Kalkaji| New Delhi</t>
  </si>
  <si>
    <t xml:space="preserve">Khidmat</t>
  </si>
  <si>
    <t xml:space="preserve">E-9| Main Road| Near Deshbandhu College| Kalkaji| New Delhi</t>
  </si>
  <si>
    <t xml:space="preserve">F-12| Main Road| Kalkaji| New Delhi</t>
  </si>
  <si>
    <t xml:space="preserve">New Shere Punjab Dhaba</t>
  </si>
  <si>
    <t xml:space="preserve">G-17/A| Main Road| Kalkaji| New Delhi</t>
  </si>
  <si>
    <t xml:space="preserve">Sant Sweets</t>
  </si>
  <si>
    <t xml:space="preserve">A-135| Double Storey| Near HDFC Bank| Kalkaji| New Delhi</t>
  </si>
  <si>
    <t xml:space="preserve">Tikka- Way</t>
  </si>
  <si>
    <t xml:space="preserve">E-8| Kalkaji Main Road| Kalkaji| New Delhi</t>
  </si>
  <si>
    <t xml:space="preserve">Bake Bite</t>
  </si>
  <si>
    <t xml:space="preserve">J-4|135A DDA Flat| Kalkaji| New Delhi</t>
  </si>
  <si>
    <t xml:space="preserve">Chinese Chaat Corner</t>
  </si>
  <si>
    <t xml:space="preserve">A 385| Double Story| A Block| Kalkaji| New Delhi</t>
  </si>
  <si>
    <t xml:space="preserve">Chocofairies</t>
  </si>
  <si>
    <t xml:space="preserve">Near Alaknanda Market| Kalkaji| New Delhi</t>
  </si>
  <si>
    <t xml:space="preserve">R-16| Nehru Enclave| Near Paras Ground| Main Kalkaji Road| Kalkaji| New Delhi</t>
  </si>
  <si>
    <t xml:space="preserve">Punjabi Xpress</t>
  </si>
  <si>
    <t xml:space="preserve">A-385| Double Story| Kalkaji| New Delhi</t>
  </si>
  <si>
    <t xml:space="preserve">The Cake Factory</t>
  </si>
  <si>
    <t xml:space="preserve">14| Krishna Market| Near Desh Bandhu College| Kalkaji| New Delhi</t>
  </si>
  <si>
    <t xml:space="preserve">UB-101| Kamla Nagar| New Delhi</t>
  </si>
  <si>
    <t xml:space="preserve">Kamla Nagar</t>
  </si>
  <si>
    <t xml:space="preserve">Kamla Nagar| New Delhi</t>
  </si>
  <si>
    <t xml:space="preserve">Annapurna Restaurant</t>
  </si>
  <si>
    <t xml:space="preserve">1811| Chandrawal Road| Malka Ganj| Kamla Nagar| New Delhi</t>
  </si>
  <si>
    <t xml:space="preserve">6926-33/131A| Jaipuria Mill| Ghantaghar| GT Karnal Road| Kamla Nagar| New Delhi</t>
  </si>
  <si>
    <t xml:space="preserve">Street Food, North Indian, South Indian, Chinese</t>
  </si>
  <si>
    <t xml:space="preserve">9| UB| Jawahar Nagar| Bungalow Road| Kamla Nagar| New Delhi</t>
  </si>
  <si>
    <t xml:space="preserve">Chawla's Chic Inn</t>
  </si>
  <si>
    <t xml:space="preserve">4| Vardhman Tower| Shakti Nagar Chowk| Kamla Nagar| New Delhi</t>
  </si>
  <si>
    <t xml:space="preserve">Chennai Hot Cafe</t>
  </si>
  <si>
    <t xml:space="preserve">E 143| Shop 4| Kamla Nagar| New Delhi</t>
  </si>
  <si>
    <t xml:space="preserve">Daawat E Mezbaan</t>
  </si>
  <si>
    <t xml:space="preserve">26A/UA| Bungalow Road| Kamla Nagar| New Delhi</t>
  </si>
  <si>
    <t xml:space="preserve">Dessert in Desert</t>
  </si>
  <si>
    <t xml:space="preserve">21-UB| Jawahar Nagar| Kamla Nagar| New Delhi</t>
  </si>
  <si>
    <t xml:space="preserve">Cafe, Fast Food, Desserts</t>
  </si>
  <si>
    <t xml:space="preserve">Ground Floor| 29/4|  Nangia Park| Shakti Nagar| Near Kamla Nagar| Kamla Nagar| New Delhi</t>
  </si>
  <si>
    <t xml:space="preserve">Filmy Cafe &amp; Bar</t>
  </si>
  <si>
    <t xml:space="preserve">4/3| 1st Floor| Roop Nagar| Near Kamla Nagar Market| Kamla Nagar| New Delhi</t>
  </si>
  <si>
    <t xml:space="preserve">North Indian, Fast Food, Chinese, Continental</t>
  </si>
  <si>
    <t xml:space="preserve">Firenze</t>
  </si>
  <si>
    <t xml:space="preserve">6| 38 Bungalow Road| Kamla Nagar| New Delhi</t>
  </si>
  <si>
    <t xml:space="preserve">30/26| Near Nangia Park| Shakti Nagar| Kamla Nagar| New Delhi</t>
  </si>
  <si>
    <t xml:space="preserve">Gullu's</t>
  </si>
  <si>
    <t xml:space="preserve">2| Main Road| Malka Ganj| Kamla Nagar| New Delhi</t>
  </si>
  <si>
    <t xml:space="preserve">Manwhar</t>
  </si>
  <si>
    <t xml:space="preserve">5| Roop Nagar| Shakti Nagar Chowk| Kamla Nagar| New Delhi</t>
  </si>
  <si>
    <t xml:space="preserve">Mini Shop</t>
  </si>
  <si>
    <t xml:space="preserve">1| UB| Opposite KM College| Bunglow Road| Kamla Nagar| New Delhi</t>
  </si>
  <si>
    <t xml:space="preserve">Nine 75 Lounge &amp; Bar</t>
  </si>
  <si>
    <t xml:space="preserve">B-49| Kamla Nagar Main Road| Kamla Nagar| New Delhi</t>
  </si>
  <si>
    <t xml:space="preserve">Chinese, North Indian, Italian, Continental, Fast Food</t>
  </si>
  <si>
    <t xml:space="preserve">Pradhan Ji Multi Cuisine Restaurant</t>
  </si>
  <si>
    <t xml:space="preserve">32-UB| Lower Ground Floor| Jawahar Nagar| Kamla Nagar| New Delhi</t>
  </si>
  <si>
    <t xml:space="preserve">E-146| Near Incense Showroom| Kamla Nagar| New Delhi</t>
  </si>
  <si>
    <t xml:space="preserve">115-A| Ground Floor| Kamla Nagar| New Delhi</t>
  </si>
  <si>
    <t xml:space="preserve">Shiva Coffee &amp; South Indian Fast Food</t>
  </si>
  <si>
    <t xml:space="preserve">1-D| Kamla Nagar| New Delhi</t>
  </si>
  <si>
    <t xml:space="preserve">The Ice Cafe</t>
  </si>
  <si>
    <t xml:space="preserve">25-UB| Jawahar Nagar| Kamla Nagar| New Delhi</t>
  </si>
  <si>
    <t xml:space="preserve">Cafe, Chinese, Continental, Italian, Desserts, Beverages</t>
  </si>
  <si>
    <t xml:space="preserve">Tikka Junction</t>
  </si>
  <si>
    <t xml:space="preserve">Shop G 2| Vardhaman City Centre| Near Shakti Nagar Underpass| Gulabi Bagh| Kamla Nagar| New Delhi</t>
  </si>
  <si>
    <t xml:space="preserve">Trending Eats</t>
  </si>
  <si>
    <t xml:space="preserve">23|Sai Dhaam PG|Bungalow Road|Block UA|Jawahar Nagar| Near Hansraj college| Kamla Nagar| New Delhi</t>
  </si>
  <si>
    <t xml:space="preserve">23| Opposite Hansraj Hostel| Kamla Nagar| New Delhi</t>
  </si>
  <si>
    <t xml:space="preserve">Vikrant Cafe</t>
  </si>
  <si>
    <t xml:space="preserve">13-A| Kamla Nagar| New Delhi</t>
  </si>
  <si>
    <t xml:space="preserve">Vishal Restaurant</t>
  </si>
  <si>
    <t xml:space="preserve">5122| Building Harphool Singh| Clock Tower| Subzi Mandi| Kamla Nagar| New Delhi</t>
  </si>
  <si>
    <t xml:space="preserve">Badri Prasad Ramesh Kumar Caterers</t>
  </si>
  <si>
    <t xml:space="preserve">66-67/E| Near Chota Gali Chakkar| Kamla Nagar| New Delhi</t>
  </si>
  <si>
    <t xml:space="preserve">Bistro</t>
  </si>
  <si>
    <t xml:space="preserve">Jawahar Nagar| Kamla Nagar| New Delhi</t>
  </si>
  <si>
    <t xml:space="preserve">Chaudhary Sweets Corner</t>
  </si>
  <si>
    <t xml:space="preserve">10/18| Shakti Nagar| Near Roshanara Club| Kamla Nagar| New Delhi</t>
  </si>
  <si>
    <t xml:space="preserve">Chowringhee</t>
  </si>
  <si>
    <t xml:space="preserve">16 UB| Jawahar Nagar| Bungalow Road| Kamla Nagar| New Delhi</t>
  </si>
  <si>
    <t xml:space="preserve">Cones &amp; Curries</t>
  </si>
  <si>
    <t xml:space="preserve">Shop 28| Jawahar Nagar| Opposite Hansraj Boys Hostel| Kamla Nagar| New Delhi</t>
  </si>
  <si>
    <t xml:space="preserve">Darvesh Corner</t>
  </si>
  <si>
    <t xml:space="preserve">7673| Birla Lane| Clock Tower| Near Amba Cinema| Kamla Nagar| New Delhi</t>
  </si>
  <si>
    <t xml:space="preserve">Frozen Pan</t>
  </si>
  <si>
    <t xml:space="preserve">Shop PVT 3| Ground Floor| Block UB| Jawahar Nagar| Kamla Nagar| New Delhi</t>
  </si>
  <si>
    <t xml:space="preserve">28 UA| Main Bungalow Road| Jawahar Nagar| Kamla Nagar| New Delhi</t>
  </si>
  <si>
    <t xml:space="preserve">5885| 28-UA| Ground Floor| Jawajar Agar| Civil Lines Zone| Kamla Nagar| New Delhi</t>
  </si>
  <si>
    <t xml:space="preserve">Shop 6030| 1 UB| Jawahar Nagar| Kamla Nagar| New Delhi</t>
  </si>
  <si>
    <t xml:space="preserve">Manohar Bikkaneri</t>
  </si>
  <si>
    <t xml:space="preserve">1512| Clock Tower| Near| Kamla Nagar| New Delhi</t>
  </si>
  <si>
    <t xml:space="preserve">Mithai, Chinese, Street Food</t>
  </si>
  <si>
    <t xml:space="preserve">2| UA| Jawahar Nagar| Near Malkaganj Chowk| Kamla Nagar| New Delhi</t>
  </si>
  <si>
    <t xml:space="preserve">27A| Block-UA| Jawahar Nagar| Kamla Nagar| New Delhi</t>
  </si>
  <si>
    <t xml:space="preserve">Om Di Hatti</t>
  </si>
  <si>
    <t xml:space="preserve">14 A| Shakti Nagar Chowk| Main GT Karnal Road| Kamla Nagar| New Delhi</t>
  </si>
  <si>
    <t xml:space="preserve">Orange Tree Cafe</t>
  </si>
  <si>
    <t xml:space="preserve">4/2| Ground Floor| Opposite Raymond Showroom| Roop Nagar| Near Kamla Nagar| New Delhi</t>
  </si>
  <si>
    <t xml:space="preserve">Rigo Noodles</t>
  </si>
  <si>
    <t xml:space="preserve">30| 4B| Jawahar Nagar| Kamla Nagar| New Delhi</t>
  </si>
  <si>
    <t xml:space="preserve">Sethi's The Cake Shop</t>
  </si>
  <si>
    <t xml:space="preserve">5332| New Chandrawal Road| Near Malka Ganj Chowk| Kamla Nagar| New Delhi</t>
  </si>
  <si>
    <t xml:space="preserve">12-UB| Bungalow Road Market| Kamla Nagar| New Delhi</t>
  </si>
  <si>
    <t xml:space="preserve">Sharma Kachoriwala</t>
  </si>
  <si>
    <t xml:space="preserve">38/A| Satyawati Marg| Kamla Nagar| New Delhi</t>
  </si>
  <si>
    <t xml:space="preserve">Shawarma Wala</t>
  </si>
  <si>
    <t xml:space="preserve">33-34 UB| Bunglow Road| Kamla Nagar| New Delhi</t>
  </si>
  <si>
    <t xml:space="preserve">3-F| Kamla Nagar Market| Kamla Nagar| New Delhi</t>
  </si>
  <si>
    <t xml:space="preserve">Shri Bankey Bihari Brajwasi Rasgulle Wala</t>
  </si>
  <si>
    <t xml:space="preserve">D-128| Kamla Nagar| New Delhi</t>
  </si>
  <si>
    <t xml:space="preserve">Sid's Kitchen</t>
  </si>
  <si>
    <t xml:space="preserve">29| Near ICICI Bank| Jawahar Nagar| Malka Ganj Road| Kamla Nagar| New Delhi</t>
  </si>
  <si>
    <t xml:space="preserve">Sweet Life By Henna</t>
  </si>
  <si>
    <t xml:space="preserve">69-B| DDA Flat| Gulabi Bagh| Kamla Nagar| New Delhi</t>
  </si>
  <si>
    <t xml:space="preserve">The Midnight Heroes</t>
  </si>
  <si>
    <t xml:space="preserve">Kamla Nagar Market| Kamla Nagar| New Delhi</t>
  </si>
  <si>
    <t xml:space="preserve">North Indian, Biryani, Chinese, Fast Food</t>
  </si>
  <si>
    <t xml:space="preserve">Urban Hub</t>
  </si>
  <si>
    <t xml:space="preserve">1st Floor| 4/2| Opposite Raymond Showroom| Roop Nagar| Near Kamla Nagar| New Delhi</t>
  </si>
  <si>
    <t xml:space="preserve">Chinese, North Indian, Italian, Fast Food</t>
  </si>
  <si>
    <t xml:space="preserve">Vaishno Chat Bhandar</t>
  </si>
  <si>
    <t xml:space="preserve">Ved Dhaba</t>
  </si>
  <si>
    <t xml:space="preserve">5307| Shree Ram Bhavan| Chandrawal Road| Kamla Nagar| New Delhi</t>
  </si>
  <si>
    <t xml:space="preserve">Bunglow Road|</t>
  </si>
  <si>
    <t xml:space="preserve">Wokin Street</t>
  </si>
  <si>
    <t xml:space="preserve">28| UA| Jawahar Nagar| Opposite Hansraj College Gate 5| Kamla Nagar| New Delhi</t>
  </si>
  <si>
    <t xml:space="preserve">Yadav Namkeens &amp; Bakers</t>
  </si>
  <si>
    <t xml:space="preserve">1618| Kohlapur Road| Near Ghanta Ghar| Kamla Nagar| New Delhi</t>
  </si>
  <si>
    <t xml:space="preserve">Javed Chicken Corner</t>
  </si>
  <si>
    <t xml:space="preserve">Shop 9| Main Market| Opposite Wine Shop| Malka Ganj| Kamla Nagar| New Delhi</t>
  </si>
  <si>
    <t xml:space="preserve">Kamal Chicken</t>
  </si>
  <si>
    <t xml:space="preserve">J-15| Partap Nagar| Near Pratap Nagar Metro Station| Kamla Nagar| New Delhi</t>
  </si>
  <si>
    <t xml:space="preserve">Singh Chinese Fast Food</t>
  </si>
  <si>
    <t xml:space="preserve">C Block| Main Road| Pratap Nagar| Near| Kamla Nagar| New Delhi</t>
  </si>
  <si>
    <t xml:space="preserve">Chill'm Bar &amp; Cafe</t>
  </si>
  <si>
    <t xml:space="preserve">38| Bunglow Road| Kamla Nagar| New Delhi</t>
  </si>
  <si>
    <t xml:space="preserve">Coffee &amp; Cream</t>
  </si>
  <si>
    <t xml:space="preserve">Delhi University North Campus| Kamla Nagar| New Delhi</t>
  </si>
  <si>
    <t xml:space="preserve">Chawla Di Hutti</t>
  </si>
  <si>
    <t xml:space="preserve">Opposite Auto Stand| Old Delhi Gurgaon Road| Near Kapashera| New Delhi</t>
  </si>
  <si>
    <t xml:space="preserve">Kapashera</t>
  </si>
  <si>
    <t xml:space="preserve">Kapashera| New Delhi</t>
  </si>
  <si>
    <t xml:space="preserve">Sher 'A' Punjab Bhojnalya</t>
  </si>
  <si>
    <t xml:space="preserve">Palam Gurgaon Road| Dundahera Border| Near Wine Shop| Kapashera| New Delhi</t>
  </si>
  <si>
    <t xml:space="preserve">Guru Rakha</t>
  </si>
  <si>
    <t xml:space="preserve">T-41-42| Super Market| Near Milan Cinema| New Moti Nagar| Near Karampura| New Delhi</t>
  </si>
  <si>
    <t xml:space="preserve">Karampura</t>
  </si>
  <si>
    <t xml:space="preserve">Karampura| New Delhi</t>
  </si>
  <si>
    <t xml:space="preserve">Shudh Vaishno Hotel</t>
  </si>
  <si>
    <t xml:space="preserve">T 32-34| Super Market| Near Milan Cinema| New Moti Nagar| Karampura| New Delhi</t>
  </si>
  <si>
    <t xml:space="preserve">Kumar Samose Wala</t>
  </si>
  <si>
    <t xml:space="preserve">2/31| Near Milan Cinema| Karampura| New Delhi</t>
  </si>
  <si>
    <t xml:space="preserve">Amigo's Deli</t>
  </si>
  <si>
    <t xml:space="preserve">B-11| East Arjun Nagar| Near Hedgewar Hospital| Karkardooma| New Delhi</t>
  </si>
  <si>
    <t xml:space="preserve">Karkardooma</t>
  </si>
  <si>
    <t xml:space="preserve">Karkardooma| New Delhi</t>
  </si>
  <si>
    <t xml:space="preserve">Ananda Food Express</t>
  </si>
  <si>
    <t xml:space="preserve">B-10| Opposite Headgewar Hospital| East Arjun Nagar| Karkardooma| New Delhi</t>
  </si>
  <si>
    <t xml:space="preserve">G 4| Plot 15| Saini Enclave Market| Karkardooma| New Delhi</t>
  </si>
  <si>
    <t xml:space="preserve">Khana Vaana</t>
  </si>
  <si>
    <t xml:space="preserve">G 2| Rishabh Vihar Main Market| Karkardooma| New Delhi</t>
  </si>
  <si>
    <t xml:space="preserve">Momoholic</t>
  </si>
  <si>
    <t xml:space="preserve">Shop 13| Plot 25| Parmesh Corporate Tower| Karkardooma Community Centre Tower| Karkardooma| New Delhi</t>
  </si>
  <si>
    <t xml:space="preserve">Chinese, Fast Food, Ice Cream</t>
  </si>
  <si>
    <t xml:space="preserve">Nazeer Foods</t>
  </si>
  <si>
    <t xml:space="preserve">Plot 11| G-2-5| Sagar Deep Complex| Saini Enclave| Karkardooma| New Delhi</t>
  </si>
  <si>
    <t xml:space="preserve">410| Karkardooma Village| Opposite Karkardooma Metro Station| Karkardooma| New Delhi</t>
  </si>
  <si>
    <t xml:space="preserve">Rumours</t>
  </si>
  <si>
    <t xml:space="preserve">21| Hargobind Enclave| Near Karkarduma Metro Station| Karkardooma| New Delhi</t>
  </si>
  <si>
    <t xml:space="preserve">Spice Grill</t>
  </si>
  <si>
    <t xml:space="preserve">417| Jagriti Enclave| Near Metro Station| Karkardooma| New Delhi</t>
  </si>
  <si>
    <t xml:space="preserve">Utopia</t>
  </si>
  <si>
    <t xml:space="preserve">Plot 7| Karkardooma Community Center| Karkardooma| New Delhi</t>
  </si>
  <si>
    <t xml:space="preserve">Aroma Rest O Bar</t>
  </si>
  <si>
    <t xml:space="preserve">18| Ashish Corporate Tower| Karkardooma Community Centre| Karkardooma| New Delhi</t>
  </si>
  <si>
    <t xml:space="preserve">Cafe Shloka</t>
  </si>
  <si>
    <t xml:space="preserve">183| Jagriti Enclave| Karkardooma| New Delhi</t>
  </si>
  <si>
    <t xml:space="preserve">Cafe, Italian, Chinese, North Indian</t>
  </si>
  <si>
    <t xml:space="preserve">G-3| Pankaj Plaza 2| Community Center| Karkardooma| New Delhi</t>
  </si>
  <si>
    <t xml:space="preserve">Desi Villa</t>
  </si>
  <si>
    <t xml:space="preserve">A 282| Surajmal Vihar| Karkardooma| New Delhi</t>
  </si>
  <si>
    <t xml:space="preserve">G-1| Sagar Chamber| Saini Enclave| Karkardooma| New Delhi</t>
  </si>
  <si>
    <t xml:space="preserve">Palomino</t>
  </si>
  <si>
    <t xml:space="preserve">11| Jagriti Enclave| Karkardooma| New Delhi</t>
  </si>
  <si>
    <t xml:space="preserve">North Indian, Mughlai, Continental, Chinese</t>
  </si>
  <si>
    <t xml:space="preserve">Raasa The Luxuriate Fine Dine</t>
  </si>
  <si>
    <t xml:space="preserve">C-5| Opposite Pushpanjali Medical Centre| Karkardooma| New Delhi</t>
  </si>
  <si>
    <t xml:space="preserve">Shiv Tikki Wala</t>
  </si>
  <si>
    <t xml:space="preserve">Ground Floor| Pramesh Tower| Karkardooma Community Centre| Karkardooma| New Delhi</t>
  </si>
  <si>
    <t xml:space="preserve">4| Hargovind Enclave| Opposite Shanti Mukund Hospital| Karkardooma| New Delhi</t>
  </si>
  <si>
    <t xml:space="preserve">The Wrap Factory</t>
  </si>
  <si>
    <t xml:space="preserve">Shop 11| Ground Floor| 5| A Block Market| Surajmal Vihar| Karkardooma| New Delhi</t>
  </si>
  <si>
    <t xml:space="preserve">G-7| Pankaj Plaza 2| Karkardooma Community Center| Opposite Dayanand Vihar| Karkardooma| New Delhi</t>
  </si>
  <si>
    <t xml:space="preserve">Classic</t>
  </si>
  <si>
    <t xml:space="preserve">G-1| United Plaza| Karkardooma Market| Opposite Hargobind Enclave| Near Metro Pillar| Karkardooma| New Delhi</t>
  </si>
  <si>
    <t xml:space="preserve">Desserts, Fast Food, Ice Cream</t>
  </si>
  <si>
    <t xml:space="preserve">Goosebumps</t>
  </si>
  <si>
    <t xml:space="preserve">House 1| Dayanand Vihar| Opposite HOD| Karkardooma| New Delhi</t>
  </si>
  <si>
    <t xml:space="preserve">18/1| Arya Samaj Road| Karol Bagh| New Delhi</t>
  </si>
  <si>
    <t xml:space="preserve">Karol Bagh</t>
  </si>
  <si>
    <t xml:space="preserve">Karol Bagh| New Delhi</t>
  </si>
  <si>
    <t xml:space="preserve">South Indian, North Indian, Chinese, Street Food, Fast Food</t>
  </si>
  <si>
    <t xml:space="preserve">Amma Mess</t>
  </si>
  <si>
    <t xml:space="preserve">19 &amp; 20| Shastri Market| Gurudwara Road| Karol Bagh| New Delhi</t>
  </si>
  <si>
    <t xml:space="preserve">Amritsari Chaap Corner</t>
  </si>
  <si>
    <t xml:space="preserve">5060/1| Sant Nagar| Main Desh Bandhu Gupta Road| Karol Bagh| New Delhi</t>
  </si>
  <si>
    <t xml:space="preserve">Aroma Spice</t>
  </si>
  <si>
    <t xml:space="preserve">15A/61| WEA| Karol Bagh| New Delhi</t>
  </si>
  <si>
    <t xml:space="preserve">Boheme Cafe Bar</t>
  </si>
  <si>
    <t xml:space="preserve">16-A/1| WEA| Near Metro Station| Karol Bagh| New Delhi</t>
  </si>
  <si>
    <t xml:space="preserve">Jhandewalan Metro Station| Karol Bagh| New Delhi</t>
  </si>
  <si>
    <t xml:space="preserve">Shop 6| 15-A/5| Near Pooja Park| Karol Bagh| New Delhi</t>
  </si>
  <si>
    <t xml:space="preserve">Chopsuey</t>
  </si>
  <si>
    <t xml:space="preserve">7724| New Market| Near Liberty Cinema| Karol Bagh| New Delhi</t>
  </si>
  <si>
    <t xml:space="preserve">14A/34| China Market| Near Karol Bagh Metro Station| Karol Bagh| New Delhi</t>
  </si>
  <si>
    <t xml:space="preserve">Crossroad Bar and Restaurant</t>
  </si>
  <si>
    <t xml:space="preserve">17-A/1| WEA Gurudwara Road| Jessa Ram Hospital| Near Metro Pillar 99| Karol Bagh| New Delhi</t>
  </si>
  <si>
    <t xml:space="preserve">61/34| 1st Floor| New Rohtak Road| Karol Bagh| New Delhi</t>
  </si>
  <si>
    <t xml:space="preserve">15-A/63| WEA| Near Punjab Sweet House| Karol Bagh| New Delhi</t>
  </si>
  <si>
    <t xml:space="preserve">A/2| Prahlad Market| Desh Bandhu Gupta Road| Karol Bagh| New Delhi</t>
  </si>
  <si>
    <t xml:space="preserve">Gulnar Bar Be Que</t>
  </si>
  <si>
    <t xml:space="preserve">7-A/45| WEA| Karol Bagh| New Delhi</t>
  </si>
  <si>
    <t xml:space="preserve">Kwality Bengali Sweets</t>
  </si>
  <si>
    <t xml:space="preserve">8351| Rani Jhansi Road| Near Filmistan| Karol Bagh| New Delhi</t>
  </si>
  <si>
    <t xml:space="preserve">Desserts, Mithai</t>
  </si>
  <si>
    <t xml:space="preserve">B-1/8| Apsara Arcade| Near Karol Bagh Metro Station| Karol Bagh| New Delhi</t>
  </si>
  <si>
    <t xml:space="preserve">North Indian, Mughlai, Chinese, Fast Food</t>
  </si>
  <si>
    <t xml:space="preserve">M J Dosa Corner</t>
  </si>
  <si>
    <t xml:space="preserve">111| Guru Nanak Market| A Block| WEA| Karol Bagh| New Delhi</t>
  </si>
  <si>
    <t xml:space="preserve">Moolchand's</t>
  </si>
  <si>
    <t xml:space="preserve">2695| Desh Bandhu Gupta Road| Karol Bagh| New Delhi</t>
  </si>
  <si>
    <t xml:space="preserve">New Angaar Hyderabadi</t>
  </si>
  <si>
    <t xml:space="preserve">11747/4| Sant Nagar| Karol Bagh| New Delhi</t>
  </si>
  <si>
    <t xml:space="preserve">New Frontier Hotel</t>
  </si>
  <si>
    <t xml:space="preserve">2| Ghaffar Market| Karol Bagh| New Delhi</t>
  </si>
  <si>
    <t xml:space="preserve">Oberoi Biryani</t>
  </si>
  <si>
    <t xml:space="preserve">50| Shastri Market| Gurudwara Road| Karol Bagh| New Delhi</t>
  </si>
  <si>
    <t xml:space="preserve">Om Ji Om</t>
  </si>
  <si>
    <t xml:space="preserve">Netaji Subhash Market| Ajmal Khan Road| Karol Bagh| New Delhi</t>
  </si>
  <si>
    <t xml:space="preserve">Om Saravana Bhavan</t>
  </si>
  <si>
    <t xml:space="preserve">15-A/17| WEA| Saraswati Marg| Karol Bagh| New Delhi</t>
  </si>
  <si>
    <t xml:space="preserve">Pindi Meat</t>
  </si>
  <si>
    <t xml:space="preserve">1963| Nai Bank Street| Karol Bagh| New Delhi</t>
  </si>
  <si>
    <t xml:space="preserve">Punjab Sweet Corner</t>
  </si>
  <si>
    <t xml:space="preserve">15-A/65| Ajmal Khan Road| Karol Bagh| New Delhi</t>
  </si>
  <si>
    <t xml:space="preserve">Fast Food, North Indian, South Indian, Chinese, Street Food, Mithai</t>
  </si>
  <si>
    <t xml:space="preserve">R1 Lounge</t>
  </si>
  <si>
    <t xml:space="preserve">14-A/1| WEA| Chaana Market| Saraswati Marg| Karol Bagh| New Delhi</t>
  </si>
  <si>
    <t xml:space="preserve">R1 Take Away</t>
  </si>
  <si>
    <t xml:space="preserve">Raffles</t>
  </si>
  <si>
    <t xml:space="preserve">6/78| Ajmal Khan Road| Karol Bagh| New Delhi</t>
  </si>
  <si>
    <t xml:space="preserve">Raj Sweets</t>
  </si>
  <si>
    <t xml:space="preserve">8586| East Park Road| Model Basti| Karol Bagh| New Delhi</t>
  </si>
  <si>
    <t xml:space="preserve">Ramas Cafe</t>
  </si>
  <si>
    <t xml:space="preserve">6/79| Padam Singh Road| WEA| Opposite Narang Sales| Naiwala| Karol Bagh| New Delhi</t>
  </si>
  <si>
    <t xml:space="preserve">Sandoz</t>
  </si>
  <si>
    <t xml:space="preserve">2305| Arya Samaj Road| Karol Bagh| New Delhi</t>
  </si>
  <si>
    <t xml:space="preserve">DB Gupta Road| Karol Bagh| New Delhi</t>
  </si>
  <si>
    <t xml:space="preserve">Shudh</t>
  </si>
  <si>
    <t xml:space="preserve">17-A/32| WEA Gurudwara Road| Near Metro Pillar 98| Karol Bagh| New Delhi</t>
  </si>
  <si>
    <t xml:space="preserve">B-1/8| Below Karol Bagh Metro Station| Pusa Road| Karol Bagh| New Delhi</t>
  </si>
  <si>
    <t xml:space="preserve">Spicy by Nature</t>
  </si>
  <si>
    <t xml:space="preserve">15/A 55| WEA| Saraswati Marg| Karol Bagh| New Delhi</t>
  </si>
  <si>
    <t xml:space="preserve">Spicy N Karara</t>
  </si>
  <si>
    <t xml:space="preserve">15/64| West Extension Area| Ajma Khan Road| Karol Bagh| New Delhi</t>
  </si>
  <si>
    <t xml:space="preserve">Spooky Sky</t>
  </si>
  <si>
    <t xml:space="preserve">Shop 62| WEA| Karol Bagh| New Delhi</t>
  </si>
  <si>
    <t xml:space="preserve">Italian, Chinese, North Indian</t>
  </si>
  <si>
    <t xml:space="preserve">Sri Krishna Udupi</t>
  </si>
  <si>
    <t xml:space="preserve">12-A/20| WEA| Saraswati Marg| Karol Bagh| New Delhi</t>
  </si>
  <si>
    <t xml:space="preserve">Tempting Restaurant</t>
  </si>
  <si>
    <t xml:space="preserve">5/4| WEA| Near Hotel Rahul Place| Karol Bagh| New Delhi</t>
  </si>
  <si>
    <t xml:space="preserve">The Smokin' Grill by The Flashback</t>
  </si>
  <si>
    <t xml:space="preserve">Shop 12| Apsara Arcade| Gate 7| Karol Bagh Metro Station| Karol Bagh| New Delhi</t>
  </si>
  <si>
    <t xml:space="preserve">Three Tuns</t>
  </si>
  <si>
    <t xml:space="preserve">938/3| Ilahi Bux Marg| Hotel La Vista| Karol Bagh| New Delhi</t>
  </si>
  <si>
    <t xml:space="preserve">European, Italian, Thai, Chinese, North Indian</t>
  </si>
  <si>
    <t xml:space="preserve">1-A| Prahlad Market| D.B. Gupta Road| Karol Bagh| New Delhi</t>
  </si>
  <si>
    <t xml:space="preserve">2816| Ajmal Khan Road| Beside Roshan Di Kulfi| Karol Bagh| New Delhi</t>
  </si>
  <si>
    <t xml:space="preserve">Tibetan, Fast Food</t>
  </si>
  <si>
    <t xml:space="preserve">Wrap &amp; Roll</t>
  </si>
  <si>
    <t xml:space="preserve">Ground Floor| B-1/8| Shop 7| Apsara Arcade| Karol Bagh| New Delhi</t>
  </si>
  <si>
    <t xml:space="preserve">Anjlika Pastry Shop</t>
  </si>
  <si>
    <t xml:space="preserve">Bakeology</t>
  </si>
  <si>
    <t xml:space="preserve">795| Main Joshi Road| Karol Bagh| New Delhi</t>
  </si>
  <si>
    <t xml:space="preserve">3-A| New Rohtak Road| East Park Road| Shidi Pura| Dori Walan| Near HDFC Bank| Karol Bagh| New Delhi</t>
  </si>
  <si>
    <t xml:space="preserve">Chargrill Resto Bar</t>
  </si>
  <si>
    <t xml:space="preserve">4/66|1st Floor| Padam Singh Road| Karol Bagh| New Delhi</t>
  </si>
  <si>
    <t xml:space="preserve">North Indian, European, South Indian</t>
  </si>
  <si>
    <t xml:space="preserve">1/3| Pusha Road| Near Karol Bagh Metro Station| Karol Bagh| New Delhi</t>
  </si>
  <si>
    <t xml:space="preserve">Glenz Cafe N Bakers</t>
  </si>
  <si>
    <t xml:space="preserve">5/2| WEA| Saraswati Marg| Opposite Swati Hotel| Karol Bagh| New Delhi</t>
  </si>
  <si>
    <t xml:space="preserve">Happy2Bake</t>
  </si>
  <si>
    <t xml:space="preserve">14A/33| Ground Floor| W.E.A.| 2nd Gol Chakkar| Channa Market| Karol Bagh| New Delhi</t>
  </si>
  <si>
    <t xml:space="preserve">Shop 71| Desh Bandu Gupta Road| Opposite PP Jewelers| Karol Bagh| New Delhi</t>
  </si>
  <si>
    <t xml:space="preserve">Pakode Ki Dukaan</t>
  </si>
  <si>
    <t xml:space="preserve">120-121| Netaji Subhash Market| Ajmal Khan Road| Karol Bagh| New Delhi</t>
  </si>
  <si>
    <t xml:space="preserve">Peshawari Chicken Corner</t>
  </si>
  <si>
    <t xml:space="preserve">33-34 B| Prehlad Market| Ramjas Road| Karol Bagh| New Delhi</t>
  </si>
  <si>
    <t xml:space="preserve">Prem Dhaba</t>
  </si>
  <si>
    <t xml:space="preserve">11139| East Park Road| Opposite JD Titler School| Karol Bagh| New Delhi</t>
  </si>
  <si>
    <t xml:space="preserve">Ravi Raj Di Kulfi</t>
  </si>
  <si>
    <t xml:space="preserve">Arya Samaj Road| Opposite Gaffar Market| Karol Bagh| New Delhi</t>
  </si>
  <si>
    <t xml:space="preserve">Shawarma King's</t>
  </si>
  <si>
    <t xml:space="preserve">14| Apsara Arcade| Near Metro Station| Karol Bagh| New Delhi</t>
  </si>
  <si>
    <t xml:space="preserve">Shri Rama Restaurant</t>
  </si>
  <si>
    <t xml:space="preserve">21-B/1| New Rohtak Road| Karol Bagh| New Delhi</t>
  </si>
  <si>
    <t xml:space="preserve">17-A/41| WEA Gurudwara Road| Karol Bagh| New Delhi</t>
  </si>
  <si>
    <t xml:space="preserve">Standard Burfee</t>
  </si>
  <si>
    <t xml:space="preserve">2750/21| Ajmal Khan Road| Karol Bagh| New Delhi</t>
  </si>
  <si>
    <t xml:space="preserve">15A/63| WEA| Karol Bagh| New Delhi</t>
  </si>
  <si>
    <t xml:space="preserve">15-A/56| Ajmal Khan Road| Opposite Roopak Store| Karol Bagh| New Delhi</t>
  </si>
  <si>
    <t xml:space="preserve">Gujarati, Rajasthani, North Indian, Fast Food</t>
  </si>
  <si>
    <t xml:space="preserve">Tera Hotel</t>
  </si>
  <si>
    <t xml:space="preserve">4| Ghaffar Market| Karol Bagh| New Delhi</t>
  </si>
  <si>
    <t xml:space="preserve">The Spot</t>
  </si>
  <si>
    <t xml:space="preserve">3379| DB Gupta Road| Near Police Station| Karol Bagh| New Delhi</t>
  </si>
  <si>
    <t xml:space="preserve">Near City Hospital| Pusa Road| Karol Bagh| New Delhi</t>
  </si>
  <si>
    <t xml:space="preserve">B-1/8| Apsra Arcade| Near Karol Bagh Metro Station Gate 7| Karol Bagh| New Delhi</t>
  </si>
  <si>
    <t xml:space="preserve">Al Naseem Foods Shawarma</t>
  </si>
  <si>
    <t xml:space="preserve">6330| Main Road| Bara Hindu Rao| Karol Bagh| New Delhi</t>
  </si>
  <si>
    <t xml:space="preserve">Ganpati Bhoj</t>
  </si>
  <si>
    <t xml:space="preserve">3270| Bahadurgarh Road Azad Market| Karol Bagh| New Delhi</t>
  </si>
  <si>
    <t xml:space="preserve">Pandit Dhaba</t>
  </si>
  <si>
    <t xml:space="preserve">Near Filmistan Studio| Rani Jhansi Road| Karol Bagh| New Delhi</t>
  </si>
  <si>
    <t xml:space="preserve">Red Chili Potato</t>
  </si>
  <si>
    <t xml:space="preserve">East Park Road| Karol Bagh| New Delhi</t>
  </si>
  <si>
    <t xml:space="preserve">422 D| Ground Floor| Metro Station| Karol Bagh| New Delhi</t>
  </si>
  <si>
    <t xml:space="preserve">Jade Garden</t>
  </si>
  <si>
    <t xml:space="preserve">5/66| Padam Singh Road| Karol Bagh| New Delhi</t>
  </si>
  <si>
    <t xml:space="preserve">Art of Spices</t>
  </si>
  <si>
    <t xml:space="preserve">B-1/3| Behind City Hospital| Pusa Road| Karol Bagh| New Delhi</t>
  </si>
  <si>
    <t xml:space="preserve">Fast Food, North Indian, Mughlai</t>
  </si>
  <si>
    <t xml:space="preserve">Sindhi Corner</t>
  </si>
  <si>
    <t xml:space="preserve">Prahlad Market| Deshbandhu Gupta Road| Karol Bagh| New Delhi</t>
  </si>
  <si>
    <t xml:space="preserve">The Feast House</t>
  </si>
  <si>
    <t xml:space="preserve">1-B| Pusa Road| Near Karol Bagh Metro Station| Karol Bagh| New Delhi</t>
  </si>
  <si>
    <t xml:space="preserve">Continental, North Indian, American, Italian, Mexican</t>
  </si>
  <si>
    <t xml:space="preserve">N-2| Greater Kailash (GK) 1| New Delhi</t>
  </si>
  <si>
    <t xml:space="preserve">Kasbah| Greater Kailash (GK) 1</t>
  </si>
  <si>
    <t xml:space="preserve">Kasbah| Greater Kailash (GK) 1| New Delhi</t>
  </si>
  <si>
    <t xml:space="preserve">ISBT| Railway Station| Kashmiri Gate| New Delhi</t>
  </si>
  <si>
    <t xml:space="preserve">Kashmiri Gate</t>
  </si>
  <si>
    <t xml:space="preserve">Kashmiri Gate| New Delhi</t>
  </si>
  <si>
    <t xml:space="preserve">Khan Market| New Delhi</t>
  </si>
  <si>
    <t xml:space="preserve">Khan Market</t>
  </si>
  <si>
    <t xml:space="preserve">M:Eat by Blanco</t>
  </si>
  <si>
    <t xml:space="preserve">53-B| Khan Market| New Delhi</t>
  </si>
  <si>
    <t xml:space="preserve">Omazoni</t>
  </si>
  <si>
    <t xml:space="preserve">48| Prithviraj Market| Khan Market| New Delhi</t>
  </si>
  <si>
    <t xml:space="preserve">North Indian, Chinese, Mexican, Lebanese, Italian, Fast Food</t>
  </si>
  <si>
    <t xml:space="preserve">Prabhu Chaat Bhandar</t>
  </si>
  <si>
    <t xml:space="preserve">Dholpur House| Shahjahan Road| Near UPSC Office| Khan Market| New Delhi</t>
  </si>
  <si>
    <t xml:space="preserve">58-A| Khan Market| New Delhi</t>
  </si>
  <si>
    <t xml:space="preserve">68-A| Khan Market| New Delhi</t>
  </si>
  <si>
    <t xml:space="preserve">35| Khan Market| New Delhi</t>
  </si>
  <si>
    <t xml:space="preserve">47| Middle Lane| Khan Market| New Delhi</t>
  </si>
  <si>
    <t xml:space="preserve">Cafe, Pizza, Italian</t>
  </si>
  <si>
    <t xml:space="preserve">Azam's Mughlai</t>
  </si>
  <si>
    <t xml:space="preserve">1-B| Khan Market| New Delhi</t>
  </si>
  <si>
    <t xml:space="preserve">Boombox Cafe</t>
  </si>
  <si>
    <t xml:space="preserve">2 &amp; 3| Khan Market| New Delhi</t>
  </si>
  <si>
    <t xml:space="preserve">American, Italian, North Indian, Chinese, Lebanese</t>
  </si>
  <si>
    <t xml:space="preserve">Cafe Illuminatii</t>
  </si>
  <si>
    <t xml:space="preserve">2nd Floor| Shop 18| Inner Lane| Khan Market| New Delhi</t>
  </si>
  <si>
    <t xml:space="preserve">Continental, Kashmiri, Italian, North Indian, Moroccan</t>
  </si>
  <si>
    <t xml:space="preserve">Shop 23| 1st &amp; 2nd Floor| Khan Market| New Delhi</t>
  </si>
  <si>
    <t xml:space="preserve">China Fare</t>
  </si>
  <si>
    <t xml:space="preserve">27-A| Khan Market| New Delhi</t>
  </si>
  <si>
    <t xml:space="preserve">67-A| Khan Market| New Delhi</t>
  </si>
  <si>
    <t xml:space="preserve">Cafe, Desserts, Bakery</t>
  </si>
  <si>
    <t xml:space="preserve">Cravings By Arshi Dhupia</t>
  </si>
  <si>
    <t xml:space="preserve">100| Golf Links| Near| Khan Market| New Delhi</t>
  </si>
  <si>
    <t xml:space="preserve">Harry's Bar + Cafe</t>
  </si>
  <si>
    <t xml:space="preserve">2nd Floor| Shop 62| Khan Market| New Delhi</t>
  </si>
  <si>
    <t xml:space="preserve">Mediterranean, American, Asian</t>
  </si>
  <si>
    <t xml:space="preserve">Shop 50| 1st Floor| Middle Lane| Khan Market| New Delhi</t>
  </si>
  <si>
    <t xml:space="preserve">La Bodega</t>
  </si>
  <si>
    <t xml:space="preserve">1st Floor| 29-B| Middle Lane| Khan Market| New Delhi</t>
  </si>
  <si>
    <t xml:space="preserve">La Vie</t>
  </si>
  <si>
    <t xml:space="preserve">51-A| Khan Market| New Delhi</t>
  </si>
  <si>
    <t xml:space="preserve">Latitude 28</t>
  </si>
  <si>
    <t xml:space="preserve">9| 2nd Floor| Khan Market| New Delhi</t>
  </si>
  <si>
    <t xml:space="preserve">American, Continental, Italian</t>
  </si>
  <si>
    <t xml:space="preserve">Laziz Kabab (Subhash Restaurant)</t>
  </si>
  <si>
    <t xml:space="preserve">19| Prithvi Raj Market| Khan Market| New Delhi</t>
  </si>
  <si>
    <t xml:space="preserve">Mr. Choy</t>
  </si>
  <si>
    <t xml:space="preserve">15| Middle Lane| Khan Market| New Delhi</t>
  </si>
  <si>
    <t xml:space="preserve">Seafood, Chinese, Japanese, Vietnamese, Asian, Thai</t>
  </si>
  <si>
    <t xml:space="preserve">Public Affair</t>
  </si>
  <si>
    <t xml:space="preserve">67-68| Khan Market| New Delhi</t>
  </si>
  <si>
    <t xml:space="preserve">Qureshi Kabab</t>
  </si>
  <si>
    <t xml:space="preserve">L-2| Gate 4| Metro Station| Khan Market| New Delhi</t>
  </si>
  <si>
    <t xml:space="preserve">19| Khan Market| New Delhi</t>
  </si>
  <si>
    <t xml:space="preserve">8-C| Khan Market| New Delhi</t>
  </si>
  <si>
    <t xml:space="preserve">t Lounge by Dilmah</t>
  </si>
  <si>
    <t xml:space="preserve">Flat 44| 1st Floor| Khan Market| New Delhi</t>
  </si>
  <si>
    <t xml:space="preserve">Cafe, Tea, Desserts</t>
  </si>
  <si>
    <t xml:space="preserve">The Blue Door Cafe</t>
  </si>
  <si>
    <t xml:space="preserve">66| Middle Lane| Khan Market| New Delhi</t>
  </si>
  <si>
    <t xml:space="preserve">Italian, French, European, Cafe</t>
  </si>
  <si>
    <t xml:space="preserve">The Coffee Bean &amp; Tea Leaf</t>
  </si>
  <si>
    <t xml:space="preserve">62| Middle Lane| Khan Market| New Delhi</t>
  </si>
  <si>
    <t xml:space="preserve">60-61| Near Dayal Opticals| Middle Circle Lane| Khan Market| New Delhi</t>
  </si>
  <si>
    <t xml:space="preserve">Wok  In The Clouds</t>
  </si>
  <si>
    <t xml:space="preserve">Shop 52| Khan Market| New Delhi</t>
  </si>
  <si>
    <t xml:space="preserve">Chinese, Thai, Continental, North Indian</t>
  </si>
  <si>
    <t xml:space="preserve">Shop 34| Main Market| Khan Market| New Delhi</t>
  </si>
  <si>
    <t xml:space="preserve">Civil House</t>
  </si>
  <si>
    <t xml:space="preserve">26| Khan Market| New Delhi</t>
  </si>
  <si>
    <t xml:space="preserve">European, Continental, Pizza</t>
  </si>
  <si>
    <t xml:space="preserve">5-B| Khan Market| New Delhi</t>
  </si>
  <si>
    <t xml:space="preserve">53| 1st Floor| Middle Lane| Khan Market| New Delhi</t>
  </si>
  <si>
    <t xml:space="preserve">5| Khan Market| New Delhi</t>
  </si>
  <si>
    <t xml:space="preserve">North Indian, Lebanese, Mexican, Asian, Italian, American, European</t>
  </si>
  <si>
    <t xml:space="preserve">Parallel</t>
  </si>
  <si>
    <t xml:space="preserve">12| Khan Market| New Delhi</t>
  </si>
  <si>
    <t xml:space="preserve">Perch Wine &amp; Coffee Bar</t>
  </si>
  <si>
    <t xml:space="preserve">71| 1st Floor| Khan Market| New Delhi</t>
  </si>
  <si>
    <t xml:space="preserve">17| 1st Floor| Khan Market| New Delhi</t>
  </si>
  <si>
    <t xml:space="preserve">Italian, European, Cafe</t>
  </si>
  <si>
    <t xml:space="preserve">Smokey's BBQ and Grill</t>
  </si>
  <si>
    <t xml:space="preserve">51| 1st Floor| Khan Market| New Delhi</t>
  </si>
  <si>
    <t xml:space="preserve">American, European</t>
  </si>
  <si>
    <t xml:space="preserve">73| Khan Market| New Delhi</t>
  </si>
  <si>
    <t xml:space="preserve">The Artful Baker</t>
  </si>
  <si>
    <t xml:space="preserve">Shop 13-B| Khan Market| New Delhi</t>
  </si>
  <si>
    <t xml:space="preserve">The Big Chill Cakery</t>
  </si>
  <si>
    <t xml:space="preserve">Main Market| Khan Market| New Delhi</t>
  </si>
  <si>
    <t xml:space="preserve">58| 1st &amp; 2nd Floor| Khan Market| New Delhi</t>
  </si>
  <si>
    <t xml:space="preserve">Amaze Dining</t>
  </si>
  <si>
    <t xml:space="preserve">G-82| Kirti Nagar| New Delhi</t>
  </si>
  <si>
    <t xml:space="preserve">Kirti Nagar</t>
  </si>
  <si>
    <t xml:space="preserve">Kirti Nagar| New Delhi</t>
  </si>
  <si>
    <t xml:space="preserve">Amritsari Naan &amp; Kulcha</t>
  </si>
  <si>
    <t xml:space="preserve">B-1/2| Saraswati Garden| Shani Mandir| Kirti Nagar| New Delhi</t>
  </si>
  <si>
    <t xml:space="preserve">Bangla Sweets</t>
  </si>
  <si>
    <t xml:space="preserve">A-2| Near Metro Pillar 329| Kirti Nagar| New Delhi</t>
  </si>
  <si>
    <t xml:space="preserve">Mithai, North Indian, South Indian, Chinese, Bakery</t>
  </si>
  <si>
    <t xml:space="preserve">Bj's Lounge &amp; Cafe</t>
  </si>
  <si>
    <t xml:space="preserve">1-5 &amp; 6| Opposite Pillar 332| Kailash Park| Kirti Nagar| New Delhi</t>
  </si>
  <si>
    <t xml:space="preserve">A-17| Tagore Market| Kirti Nagar| New Delhi</t>
  </si>
  <si>
    <t xml:space="preserve">Cabana's Kabab &amp; Curry's</t>
  </si>
  <si>
    <t xml:space="preserve">I-1| Kirti Nagar| New Delhi</t>
  </si>
  <si>
    <t xml:space="preserve">Main Road| Metro Pillar 338| Kirti Nagar| New Delhi</t>
  </si>
  <si>
    <t xml:space="preserve">Chaap Point</t>
  </si>
  <si>
    <t xml:space="preserve">Appu Town| Near Gol Chakkar Park| Ramesh Nagar| Kirti Nagar| New Delhi</t>
  </si>
  <si>
    <t xml:space="preserve">Chicken Chilli Corner</t>
  </si>
  <si>
    <t xml:space="preserve">E-361| Ramesh Nagar| Kirti Nagar| New Delhi</t>
  </si>
  <si>
    <t xml:space="preserve">Chinese Dragon</t>
  </si>
  <si>
    <t xml:space="preserve">N-8| Opposite Kirti Club| Kirti Nagar| New Delhi</t>
  </si>
  <si>
    <t xml:space="preserve">Copper Restro Bar</t>
  </si>
  <si>
    <t xml:space="preserve">F-37| Central Market| Kirti Nagar| New Delhi</t>
  </si>
  <si>
    <t xml:space="preserve">Corner Sweets</t>
  </si>
  <si>
    <t xml:space="preserve">2 &amp; 3| Corporation Market| Ramesh Nagar| Kirti Nagar| New Delhi</t>
  </si>
  <si>
    <t xml:space="preserve">D'Casa</t>
  </si>
  <si>
    <t xml:space="preserve">Shop A-3| Kailash Park| Kirti Nagar| New Delhi</t>
  </si>
  <si>
    <t xml:space="preserve">Delhi 15</t>
  </si>
  <si>
    <t xml:space="preserve">N-46| Scooter Market| Kirti Nagar| New Delhi</t>
  </si>
  <si>
    <t xml:space="preserve">Dialogue Lounge &amp; Caf?</t>
  </si>
  <si>
    <t xml:space="preserve">A 21| Tagore Market| Kirti Nagar| New Delhi</t>
  </si>
  <si>
    <t xml:space="preserve">A-22| Ground Floor| Tagore Market| Kirti Nagar| New Delhi</t>
  </si>
  <si>
    <t xml:space="preserve">Flavours From Heaven</t>
  </si>
  <si>
    <t xml:space="preserve">Building 6| Laxmi Garden| Opposite Metro Pillar 337| Near Ramesh Nagar Metro Station| Kirti Nagar| New Delhi</t>
  </si>
  <si>
    <t xml:space="preserve">Flavours Of Biryani</t>
  </si>
  <si>
    <t xml:space="preserve">Ramesh Nagar| Near Kirti Nagar| Kirti Nagar| New Delhi</t>
  </si>
  <si>
    <t xml:space="preserve">R-361| Main Chowk| Near Tilak Market| Kirti Nagar| New Delhi</t>
  </si>
  <si>
    <t xml:space="preserve">Gedi Grill</t>
  </si>
  <si>
    <t xml:space="preserve">69/6-A| Najafgarh Road| Opposite Moments Mall| Kirti Nagar| New Delhi</t>
  </si>
  <si>
    <t xml:space="preserve">Shop 12| Old Market| Ramesh Nagar| Near Kirti Nagar| New Delhi</t>
  </si>
  <si>
    <t xml:space="preserve">Indian Bites</t>
  </si>
  <si>
    <t xml:space="preserve">G-1| Metro Station| Kirti Nagar| New Delhi</t>
  </si>
  <si>
    <t xml:space="preserve">Karan's Vaishno Dhaba</t>
  </si>
  <si>
    <t xml:space="preserve">B-14| Tilak Market| Ramesh Nagar| Kirti Nagar| New Delhi</t>
  </si>
  <si>
    <t xml:space="preserve">Le Swaadik</t>
  </si>
  <si>
    <t xml:space="preserve">B17| Tilak Market| Ramesh Nagar| Near MCD Community Hall| Kirti Nagar| New Delhi</t>
  </si>
  <si>
    <t xml:space="preserve">Let's Meet Up</t>
  </si>
  <si>
    <t xml:space="preserve">I-1| Shop 2| Kirti Nagar| New Delhi</t>
  </si>
  <si>
    <t xml:space="preserve">Madan's Kabab Centre</t>
  </si>
  <si>
    <t xml:space="preserve">1515| Ramesh Nagar| Kirti Nagar| New Delhi</t>
  </si>
  <si>
    <t xml:space="preserve">Midnight Fries</t>
  </si>
  <si>
    <t xml:space="preserve">D 40| Industrial Area| Kirti Nagar| New Delhi</t>
  </si>
  <si>
    <t xml:space="preserve">Moradabadi Biryani</t>
  </si>
  <si>
    <t xml:space="preserve">E 361| Double Storey| Ramesh Nagar| Near| Kirti Nagar| New Delhi</t>
  </si>
  <si>
    <t xml:space="preserve">Lucknowi, Biryani</t>
  </si>
  <si>
    <t xml:space="preserve">Namdhari's Icecream &amp; Bakers</t>
  </si>
  <si>
    <t xml:space="preserve">J-38| Near Ramesh Nagar| Najafgarh Road| Kirti Nagar| New Delhi</t>
  </si>
  <si>
    <t xml:space="preserve">Desserts, Bakery, Fast Food</t>
  </si>
  <si>
    <t xml:space="preserve">Pahariya Chicken Corner</t>
  </si>
  <si>
    <t xml:space="preserve">Shop 2| New Market| Ramesh Nagar| Kirti Nagar| New Delhi</t>
  </si>
  <si>
    <t xml:space="preserve">Pahariya Chicken</t>
  </si>
  <si>
    <t xml:space="preserve">C-5| Tilak Market| Ramesh Nagar| Kirti Nagar| New Delhi</t>
  </si>
  <si>
    <t xml:space="preserve">Pappi Machhi Wala</t>
  </si>
  <si>
    <t xml:space="preserve">Opposite Adarsh School| Near Furniture Market| Kirti Nagar| New Delhi</t>
  </si>
  <si>
    <t xml:space="preserve">A-25| Tagore  Market| Kirti Nagar| New Delhi</t>
  </si>
  <si>
    <t xml:space="preserve">Polka Cakes &amp; Coffee</t>
  </si>
  <si>
    <t xml:space="preserve">Shop 5/27| Near Gurudwara| Ramesh Nagar| Kirti Nagar| New Delhi</t>
  </si>
  <si>
    <t xml:space="preserve">Punjabi Joint</t>
  </si>
  <si>
    <t xml:space="preserve">Shop 1| 40 DLF Industrial Area| Alishan Building| Kirti Nagar| New Delhi</t>
  </si>
  <si>
    <t xml:space="preserve">Rain Tree Grill</t>
  </si>
  <si>
    <t xml:space="preserve">A-8| Kailash Park| Near Metro Pillar 326| Opposite Kalra Hospital| Kirti Nagar| New Delhi</t>
  </si>
  <si>
    <t xml:space="preserve">Resunga Food Corner</t>
  </si>
  <si>
    <t xml:space="preserve">Shop 24| Tilak Market| Near Gol Chakkar| Kirti Nagar| New Delhi</t>
  </si>
  <si>
    <t xml:space="preserve">Shri Ram Poori Wale</t>
  </si>
  <si>
    <t xml:space="preserve">Near Metro Pillar 316| Najafgarh Road| Ramesh Nagar| Kirti Nagar| New Delhi</t>
  </si>
  <si>
    <t xml:space="preserve">Supa's Restaurant</t>
  </si>
  <si>
    <t xml:space="preserve">H-31| Kirti Nagar| New Delhi</t>
  </si>
  <si>
    <t xml:space="preserve">Swad Fast Food</t>
  </si>
  <si>
    <t xml:space="preserve">34A| Single Storey| Ramesh Nagar| Kirti Nagar| New Delhi</t>
  </si>
  <si>
    <t xml:space="preserve">Syall Kotian Da Dhaba</t>
  </si>
  <si>
    <t xml:space="preserve">45-46| Banda Bairagi Market| Ramesh Nagar| Kirti Nagar| New Delhi</t>
  </si>
  <si>
    <t xml:space="preserve">The Krib</t>
  </si>
  <si>
    <t xml:space="preserve">Turtle Bay</t>
  </si>
  <si>
    <t xml:space="preserve">Plot 8| Laxmi Garden| Opposite Metro Pillar 337| Kirti Nagar| New Delhi</t>
  </si>
  <si>
    <t xml:space="preserve">Yakooz</t>
  </si>
  <si>
    <t xml:space="preserve">C-7| Tilak Market| Major Pankaj Batra Marg| Block 6| Sharda Puri| Ramesh Nagar| Near Kirti Nagar| Kirti Nagar| New Delhi</t>
  </si>
  <si>
    <t xml:space="preserve">Hyderabadi, North Indian</t>
  </si>
  <si>
    <t xml:space="preserve">Above &amp; Beyond</t>
  </si>
  <si>
    <t xml:space="preserve">A 22-23| 1st Floor| Tagore Market| Kirti Nagar| New Delhi</t>
  </si>
  <si>
    <t xml:space="preserve">North Indian, Chinese, Mughlai, Continental</t>
  </si>
  <si>
    <t xml:space="preserve">Bawa Chicken</t>
  </si>
  <si>
    <t xml:space="preserve">42| DLF Industrial Area| Kirti Nagar| New Delhi</t>
  </si>
  <si>
    <t xml:space="preserve">Chatore</t>
  </si>
  <si>
    <t xml:space="preserve">Shop 2| I-78| Main Market| Kirti Nagar| New Delhi</t>
  </si>
  <si>
    <t xml:space="preserve">Chocomore</t>
  </si>
  <si>
    <t xml:space="preserve">2nd Floor| F 40| Kirti Nagar| New Delhi</t>
  </si>
  <si>
    <t xml:space="preserve">Clay 1 Grill</t>
  </si>
  <si>
    <t xml:space="preserve">A-10| 1st Floor| Najafgarh Road| Kirti Nagar| New Delhi</t>
  </si>
  <si>
    <t xml:space="preserve">Firangi Island</t>
  </si>
  <si>
    <t xml:space="preserve">62| Rama Road| Kirti Nagar| New Delhi</t>
  </si>
  <si>
    <t xml:space="preserve">Jeet Chaat Bhandar</t>
  </si>
  <si>
    <t xml:space="preserve">Opposite Metro Pillar 367| Near Red Light| Kirti Nagar| New Delhi</t>
  </si>
  <si>
    <t xml:space="preserve">Mr. Grill</t>
  </si>
  <si>
    <t xml:space="preserve">Shop  4| A-1| Ground Floor| Kailash Park| Near Metro Pillar 330| Kirti Nagar| New Delhi</t>
  </si>
  <si>
    <t xml:space="preserve">N-40| Opposite Scooter Market| Kirti Nagar| New Delhi</t>
  </si>
  <si>
    <t xml:space="preserve">Momos Hut &amp; Chinese Food</t>
  </si>
  <si>
    <t xml:space="preserve">6| Single Storey| Ground Floor| Near Gurudwara Singh Sabha| Kirti Nagar| New Delhi</t>
  </si>
  <si>
    <t xml:space="preserve">B-6/1| Double Story| Near Metro Pillar 371| Ramesh Nagar| Kirti Nagar| New Delhi</t>
  </si>
  <si>
    <t xml:space="preserve">Shop 5| 2nd Floor| Food Court| Moments Mall| Kirti Nagar| New Delhi</t>
  </si>
  <si>
    <t xml:space="preserve">Aapki Apni Rasoi</t>
  </si>
  <si>
    <t xml:space="preserve">F 20/10 Mandir Marg| Near Goyal Book Depot| Krishna Nagar| New Delhi</t>
  </si>
  <si>
    <t xml:space="preserve">Krishna Nagar| New Delhi</t>
  </si>
  <si>
    <t xml:space="preserve">F 20/10 Mandir Marg| Krishna Nagar| New Delhi</t>
  </si>
  <si>
    <t xml:space="preserve">Advance Bakery</t>
  </si>
  <si>
    <t xml:space="preserve">A-8| Shivpuri| Krishna Nagar| New Delhi</t>
  </si>
  <si>
    <t xml:space="preserve">Bakery, Fast Food, Street Food</t>
  </si>
  <si>
    <t xml:space="preserve">A-45/2| Swana Cinema Road Main Chowk| East Azad Nagar| Near Krishna Nagar| New Delhi</t>
  </si>
  <si>
    <t xml:space="preserve">Bakeyard</t>
  </si>
  <si>
    <t xml:space="preserve">26A South Anarkali Extension Opposite Community center| Baldev Park| Krishna Nagar| New Delhi</t>
  </si>
  <si>
    <t xml:space="preserve">Bharat Chicken Inn Foods</t>
  </si>
  <si>
    <t xml:space="preserve">157| Jheel Khuranja| Krishna Nagar| New Delhi</t>
  </si>
  <si>
    <t xml:space="preserve">Bobby Veg Corner</t>
  </si>
  <si>
    <t xml:space="preserve">F-1/1| Krishna Nagar| New Delhi</t>
  </si>
  <si>
    <t xml:space="preserve">Brunch Point</t>
  </si>
  <si>
    <t xml:space="preserve">B-15| Opposite Khandelwal Hospital| East| Krishna Nagar| New Delhi</t>
  </si>
  <si>
    <t xml:space="preserve">410| Jheel Khuranja| Opposite 310 Bus Stop| Krishna Nagar| New Delhi</t>
  </si>
  <si>
    <t xml:space="preserve">Chandni Chowk Ka Sonu Parathe Wala</t>
  </si>
  <si>
    <t xml:space="preserve">Opposite Jheel Khuranja Bus Stop| Krishna Nagar| New Delhi</t>
  </si>
  <si>
    <t xml:space="preserve">Chankya</t>
  </si>
  <si>
    <t xml:space="preserve">C-6/1| Mandir Marg| Krishna Nagar| New Delhi</t>
  </si>
  <si>
    <t xml:space="preserve">Chaudhary Di Hatti</t>
  </si>
  <si>
    <t xml:space="preserve">4| Post Office Block| Near Arya Samaj Mandir| Krishna Nagar| New Delhi</t>
  </si>
  <si>
    <t xml:space="preserve">Cook Du Kdu</t>
  </si>
  <si>
    <t xml:space="preserve">B-15| Near Shri Ram Singh Hospital| East Krishna Nagar| Krishna Nagar| New Delhi</t>
  </si>
  <si>
    <t xml:space="preserve">Daawat Restaurant</t>
  </si>
  <si>
    <t xml:space="preserve">D-3/11| Krishna Nagar| New Delhi</t>
  </si>
  <si>
    <t xml:space="preserve">Delhi Dairy</t>
  </si>
  <si>
    <t xml:space="preserve">D-10| Main Kanti Nagar Market| Krishna Nagar| New Delhi</t>
  </si>
  <si>
    <t xml:space="preserve">Fast Food, North Indian, South Indian, Chinese, Bakery</t>
  </si>
  <si>
    <t xml:space="preserve">Ground Floor| 10| Shiv Puri| Main Patparganj Road| Krishna Nagar| New Delhi</t>
  </si>
  <si>
    <t xml:space="preserve">K-74/A| Chachi Building| Krishna Nagar| New Delhi</t>
  </si>
  <si>
    <t xml:space="preserve">F 2 Pastry Shop</t>
  </si>
  <si>
    <t xml:space="preserve">4 Post Office Block| Near Rupa Ice Cream Parlour| Krishna Nagar| New Delhi</t>
  </si>
  <si>
    <t xml:space="preserve">Food Villa</t>
  </si>
  <si>
    <t xml:space="preserve">A-5/18  Krishna Nagar| Krishna Nagar| New Delhi</t>
  </si>
  <si>
    <t xml:space="preserve">11| Shivpuri| Krishna Nagar| New Delhi</t>
  </si>
  <si>
    <t xml:space="preserve">F-3/18| Krishna Nagar| New Delhi</t>
  </si>
  <si>
    <t xml:space="preserve">Health Buzzz</t>
  </si>
  <si>
    <t xml:space="preserve">F-9/19| Krishna Nagar| New Delhi</t>
  </si>
  <si>
    <t xml:space="preserve">Jain Dhaba</t>
  </si>
  <si>
    <t xml:space="preserve">412/C| Jheel Kuranja| Opposite 310 Bus Stop| Krishna Nagar| New Delhi</t>
  </si>
  <si>
    <t xml:space="preserve">Jeeta Kulfi Walle</t>
  </si>
  <si>
    <t xml:space="preserve">D 3/1| Lal Quarter| Krishna Nagar| New Delhi</t>
  </si>
  <si>
    <t xml:space="preserve">Kamal Meat House</t>
  </si>
  <si>
    <t xml:space="preserve">420/2| Jheel Khuranja Chowk| Krishna Nagar| New Delhi</t>
  </si>
  <si>
    <t xml:space="preserve">Katyani Rasoi</t>
  </si>
  <si>
    <t xml:space="preserve">14/13| Near Happy English School| Krishna Nagar| New Delhi</t>
  </si>
  <si>
    <t xml:space="preserve">C-7/1| Mandir Marg| Krishna Nagar| New Delhi</t>
  </si>
  <si>
    <t xml:space="preserve">Masala Magic</t>
  </si>
  <si>
    <t xml:space="preserve">C-1/10| Lal Quarters| Krishna Nagar| New Delhi</t>
  </si>
  <si>
    <t xml:space="preserve">Mother Sweets</t>
  </si>
  <si>
    <t xml:space="preserve">H-9| Vijay Chowk| Krishna Nagar| New Delhi</t>
  </si>
  <si>
    <t xml:space="preserve">Panj Taara</t>
  </si>
  <si>
    <t xml:space="preserve">C 1/10| Lal Quarter| Krishna Nagar| New Delhi</t>
  </si>
  <si>
    <t xml:space="preserve">Prince Fried N Grilled Chicken</t>
  </si>
  <si>
    <t xml:space="preserve">Shop 3| Block C| Shivpuri| Main Patparganj Road| Krishna Nagar| New Delhi</t>
  </si>
  <si>
    <t xml:space="preserve">Shop 2| F-1/9| Lal Quarter| Krishna Nagar| New Delhi</t>
  </si>
  <si>
    <t xml:space="preserve">Raja Chat Corner</t>
  </si>
  <si>
    <t xml:space="preserve">2/18| F Block| Krishna Nagar| New Delhi</t>
  </si>
  <si>
    <t xml:space="preserve">Rajshree</t>
  </si>
  <si>
    <t xml:space="preserve">C 1/9| Red Quarter| CCN Building| Main Market| Krishna Nagar| New Delhi</t>
  </si>
  <si>
    <t xml:space="preserve">Sachdeva Chicken Corner</t>
  </si>
  <si>
    <t xml:space="preserve">Main Khureji Khas Road| Jheel Khuranja| Krishna Nagar| New Delhi</t>
  </si>
  <si>
    <t xml:space="preserve">251/3| Post Office Block| Krishna Nagar| New Delhi</t>
  </si>
  <si>
    <t xml:space="preserve">Sialkot</t>
  </si>
  <si>
    <t xml:space="preserve">13-A| Shivpuri| Opposite 14 Block| Krishna Nagar| New Delhi</t>
  </si>
  <si>
    <t xml:space="preserve">Singh-O-Singh Kebabs</t>
  </si>
  <si>
    <t xml:space="preserve">32| Satnam Park| Krishna Nagar| New Delhi</t>
  </si>
  <si>
    <t xml:space="preserve">Super Snacks</t>
  </si>
  <si>
    <t xml:space="preserve">Main Market| Krishna Nagar| New Delhi</t>
  </si>
  <si>
    <t xml:space="preserve">South Indian, Fast Food, Street Food</t>
  </si>
  <si>
    <t xml:space="preserve">Tandoori Night</t>
  </si>
  <si>
    <t xml:space="preserve">153| Jheel Khuranja Main Road| Krishna Nagar| New Delhi</t>
  </si>
  <si>
    <t xml:space="preserve">The Chaupal Bar And Restaurant</t>
  </si>
  <si>
    <t xml:space="preserve">F3/11| Krishna Nagar| New Delhi</t>
  </si>
  <si>
    <t xml:space="preserve">The Grill Point</t>
  </si>
  <si>
    <t xml:space="preserve">A-2| Krishna Nagar Extension| Krishna Nagar| New Delhi</t>
  </si>
  <si>
    <t xml:space="preserve">The Roll Hut</t>
  </si>
  <si>
    <t xml:space="preserve">439| Near Bank of Baroda| Jheel Khurenja| Near Pal Motors| Krishna Nagar| New Delhi</t>
  </si>
  <si>
    <t xml:space="preserve">Triveni</t>
  </si>
  <si>
    <t xml:space="preserve">472 B| Dayanand Marg| Jheel Khuranja| Krishna Nagar| New Delhi</t>
  </si>
  <si>
    <t xml:space="preserve">Gokul Foods</t>
  </si>
  <si>
    <t xml:space="preserve">Papa Pizza</t>
  </si>
  <si>
    <t xml:space="preserve">J-2/1 | Near Pragati Eye Center| Krishna Nagar| New Delhi</t>
  </si>
  <si>
    <t xml:space="preserve">Aalishaan</t>
  </si>
  <si>
    <t xml:space="preserve">59| Indra Park Extension| Som Bazar Road| Near| Krishna Nagar| New Delhi</t>
  </si>
  <si>
    <t xml:space="preserve">Amritsari Chaat Bhandar</t>
  </si>
  <si>
    <t xml:space="preserve">D-3/1| Lal Quarter| Krishna Nagar| New Delhi</t>
  </si>
  <si>
    <t xml:space="preserve">Bansal Foods</t>
  </si>
  <si>
    <t xml:space="preserve">Near Police Chowki| Krishna Nagar| New Delhi</t>
  </si>
  <si>
    <t xml:space="preserve">Bhatia Chinese Food</t>
  </si>
  <si>
    <t xml:space="preserve">9| Satnam Park| Krishna Nagar| New Delhi</t>
  </si>
  <si>
    <t xml:space="preserve">Break Fast Junction</t>
  </si>
  <si>
    <t xml:space="preserve">Breakfast Hut</t>
  </si>
  <si>
    <t xml:space="preserve">29| Satnam Park| Krishna Nagar| New Delhi</t>
  </si>
  <si>
    <t xml:space="preserve">Buddy 's. Pizza</t>
  </si>
  <si>
    <t xml:space="preserve">F1/1| Krishna Nagar| New Delhi</t>
  </si>
  <si>
    <t xml:space="preserve">E-7A/10| Sethi Chowk| Krishna Nagar| New Delhi</t>
  </si>
  <si>
    <t xml:space="preserve">Deepu Fish &amp; Chicken</t>
  </si>
  <si>
    <t xml:space="preserve">A 11| Krishna Nagar| New Delhi</t>
  </si>
  <si>
    <t xml:space="preserve">deliKitchen</t>
  </si>
  <si>
    <t xml:space="preserve">Baldev Park| Krishna Nagar| New Delhi</t>
  </si>
  <si>
    <t xml:space="preserve">Dial A Cake</t>
  </si>
  <si>
    <t xml:space="preserve">C-1/15| Lal Quarter| Krishna Nagar| New Delhi</t>
  </si>
  <si>
    <t xml:space="preserve">Fuel Diet Cafe</t>
  </si>
  <si>
    <t xml:space="preserve">F-2/35| Vijay Chowk| Near Shiv Chowk| Krishna Nagar| New Delhi</t>
  </si>
  <si>
    <t xml:space="preserve">GO CHATZ With Breadz</t>
  </si>
  <si>
    <t xml:space="preserve">D6/9| Lal Quarter| Krishna Nagar| New Delhi</t>
  </si>
  <si>
    <t xml:space="preserve">Goldy Chat Bhandar</t>
  </si>
  <si>
    <t xml:space="preserve">X/3478| Street 4| Raghubarpura Main Road| Near Shani Mandir| Krishna Nagar| New Delhi</t>
  </si>
  <si>
    <t xml:space="preserve">A-4/17| Krishna Nagar| New Delhi</t>
  </si>
  <si>
    <t xml:space="preserve">Hungry Heights</t>
  </si>
  <si>
    <t xml:space="preserve">Shop 5| F-1/9| Krishna Nagar| New Delhi</t>
  </si>
  <si>
    <t xml:space="preserve">Kebabish</t>
  </si>
  <si>
    <t xml:space="preserve">7/1| Shivpuri| Krishna Nagar| New Delhi</t>
  </si>
  <si>
    <t xml:space="preserve">Khalsa Dhaba</t>
  </si>
  <si>
    <t xml:space="preserve">Jheel Kuranja| Opposite 310| Bus Stop| Krishna Nagar| New Delhi</t>
  </si>
  <si>
    <t xml:space="preserve">Khanna's Hot Pizza</t>
  </si>
  <si>
    <t xml:space="preserve">Shop 5| F-1/9| Lal Quarter| Krishna Nagar| New Delhi</t>
  </si>
  <si>
    <t xml:space="preserve">Lets Eat Veg</t>
  </si>
  <si>
    <t xml:space="preserve">C-7/1| Mandir Marg| Lal Quarter Market| Krishna Nagar| New Delhi</t>
  </si>
  <si>
    <t xml:space="preserve">Mitra Da Dhabha</t>
  </si>
  <si>
    <t xml:space="preserve">2 Shiv Puri| Patparganj Road| Near Abhishek Banquet Hall| Krishna Nagar| New Delhi</t>
  </si>
  <si>
    <t xml:space="preserve">Murliwala Bakers</t>
  </si>
  <si>
    <t xml:space="preserve">1| New Govind Park| Krishna Nagar| New Delhi</t>
  </si>
  <si>
    <t xml:space="preserve">Panjabi Chic-Shoppe</t>
  </si>
  <si>
    <t xml:space="preserve">F3/10| Krishna Nagar| New Delhi</t>
  </si>
  <si>
    <t xml:space="preserve">Raw Meats, Street Food</t>
  </si>
  <si>
    <t xml:space="preserve">Raj Petha Bhandar</t>
  </si>
  <si>
    <t xml:space="preserve">C8/1| Mandir Marg| Krishna Nagar| New Delhi</t>
  </si>
  <si>
    <t xml:space="preserve">Ramlal Sweets</t>
  </si>
  <si>
    <t xml:space="preserve">C 5| Shivpuri| Krishna Nagar| New Delhi</t>
  </si>
  <si>
    <t xml:space="preserve">Sanjha Chula Baba Da</t>
  </si>
  <si>
    <t xml:space="preserve">F-2/9| Krishna Nagar| New Delhi</t>
  </si>
  <si>
    <t xml:space="preserve">Sri Krishna</t>
  </si>
  <si>
    <t xml:space="preserve">Sugandh Corner</t>
  </si>
  <si>
    <t xml:space="preserve">F-4/35| Krishna Nagar| New Delhi</t>
  </si>
  <si>
    <t xml:space="preserve">The Friends Cafe</t>
  </si>
  <si>
    <t xml:space="preserve">F-2/1| Labour Chowk| Krishna Nagar| New Delhi</t>
  </si>
  <si>
    <t xml:space="preserve">Chinese, Italian</t>
  </si>
  <si>
    <t xml:space="preserve">The Muffin Girl</t>
  </si>
  <si>
    <t xml:space="preserve">C-3/2| Krishna Nagar| New Delhi</t>
  </si>
  <si>
    <t xml:space="preserve">Rainbows</t>
  </si>
  <si>
    <t xml:space="preserve">Ground Floor| F 313/842| Lado Sarai| New Delhi</t>
  </si>
  <si>
    <t xml:space="preserve">Lado Sarai</t>
  </si>
  <si>
    <t xml:space="preserve">Lado Sarai| New Delhi</t>
  </si>
  <si>
    <t xml:space="preserve">The Nest</t>
  </si>
  <si>
    <t xml:space="preserve">Qutab Golf Course| Lado Sarai| New Delhi</t>
  </si>
  <si>
    <t xml:space="preserve">Burger Head Quarter BHQ</t>
  </si>
  <si>
    <t xml:space="preserve">F 21| Lado Sarai| New Delhi</t>
  </si>
  <si>
    <t xml:space="preserve">Chez Jerome - Q Cafe</t>
  </si>
  <si>
    <t xml:space="preserve">344/3| 4th Floor| Lado Sarai| New Delhi</t>
  </si>
  <si>
    <t xml:space="preserve">Cafe, French</t>
  </si>
  <si>
    <t xml:space="preserve">Mr. Billiken</t>
  </si>
  <si>
    <t xml:space="preserve">F-703| Lado Sarai| New Delhi</t>
  </si>
  <si>
    <t xml:space="preserve">Mulligan Cafe</t>
  </si>
  <si>
    <t xml:space="preserve">Press Enclave Marg| Lado Sarai| New Delhi</t>
  </si>
  <si>
    <t xml:space="preserve">South Indian, Fast Food</t>
  </si>
  <si>
    <t xml:space="preserve">Naya Adda</t>
  </si>
  <si>
    <t xml:space="preserve">Near 'Made Easy'| Lado Sarai| New Delhi</t>
  </si>
  <si>
    <t xml:space="preserve">OCD - Online Cake Delivery</t>
  </si>
  <si>
    <t xml:space="preserve">M-395| Lado Sarai| New Delhi</t>
  </si>
  <si>
    <t xml:space="preserve">Puja Sandwich House</t>
  </si>
  <si>
    <t xml:space="preserve">F-291/64| MB Road| Lado Sarai| New Delhi</t>
  </si>
  <si>
    <t xml:space="preserve">Ambersari Dhaba</t>
  </si>
  <si>
    <t xml:space="preserve">C-125| Near Flyover Market| Lajpat Nagar 1| New Delhi</t>
  </si>
  <si>
    <t xml:space="preserve">Lajpat Nagar 1</t>
  </si>
  <si>
    <t xml:space="preserve">Lajpat Nagar 1| New Delhi</t>
  </si>
  <si>
    <t xml:space="preserve">Arabian Knites</t>
  </si>
  <si>
    <t xml:space="preserve">B-206| Krishna Market| Lajpat Nagar 1| New Delhi</t>
  </si>
  <si>
    <t xml:space="preserve">Aryan's Rajasthani Pyaz Ki Kachori</t>
  </si>
  <si>
    <t xml:space="preserve">177| E Block| Lajpat Nagar 1| New Delhi</t>
  </si>
  <si>
    <t xml:space="preserve">Aviram's Chinese Kitchen</t>
  </si>
  <si>
    <t xml:space="preserve">E- 196| Krishna Market| Lajpat Nagar 1| New Delhi</t>
  </si>
  <si>
    <t xml:space="preserve">Bhagwan Sweets</t>
  </si>
  <si>
    <t xml:space="preserve">25| Krishna Market| Near Gurudwara Singh Sabha| Lajpat Nagar 1| New Delhi</t>
  </si>
  <si>
    <t xml:space="preserve">Chawla</t>
  </si>
  <si>
    <t xml:space="preserve">E 178| Ground Floor| Krishna Market| Lajpat Nagar 1| New Delhi</t>
  </si>
  <si>
    <t xml:space="preserve">C-222| Lajpat Nagar 1| New Delhi</t>
  </si>
  <si>
    <t xml:space="preserve">Flavourz</t>
  </si>
  <si>
    <t xml:space="preserve">Shop 1D-177| Lajpat Nagar 1| New Delhi</t>
  </si>
  <si>
    <t xml:space="preserve">Lets Bake Love</t>
  </si>
  <si>
    <t xml:space="preserve">A 155| Near Samara Honda| Lajpat Nagar 1| New Delhi</t>
  </si>
  <si>
    <t xml:space="preserve">Mahadev Dhaba</t>
  </si>
  <si>
    <t xml:space="preserve">47| Krishna Market| Lajpat Nagar 1| New Delhi</t>
  </si>
  <si>
    <t xml:space="preserve">Sethi's Food Corner</t>
  </si>
  <si>
    <t xml:space="preserve">37| Krishna Market| Lajpat Nagar 1| New Delhi</t>
  </si>
  <si>
    <t xml:space="preserve">Sethi's Restaurant</t>
  </si>
  <si>
    <t xml:space="preserve">C-95| Lajpat Nagar 1| New Delhi</t>
  </si>
  <si>
    <t xml:space="preserve">Sindhi Kulfi</t>
  </si>
  <si>
    <t xml:space="preserve">Lal Sai Market| Near Tiwari Sweets| Lajpat Nagar 1| New Delhi</t>
  </si>
  <si>
    <t xml:space="preserve">Sri Kamakshi Vilas</t>
  </si>
  <si>
    <t xml:space="preserve">B-223| Krishna Market| Lajpat Nagar 1| New Delhi</t>
  </si>
  <si>
    <t xml:space="preserve">The Midnight Hub - C</t>
  </si>
  <si>
    <t xml:space="preserve">G-16| Lajpat Nagar 1| New Delhi</t>
  </si>
  <si>
    <t xml:space="preserve">Anand Ji</t>
  </si>
  <si>
    <t xml:space="preserve">3| Krishna Market| Lajpat Nagar 1| New Delhi</t>
  </si>
  <si>
    <t xml:space="preserve">A-117| Lajpat Nagar 1| New Delhi</t>
  </si>
  <si>
    <t xml:space="preserve">D-166| Shop 3| Near Railway Crossing| Lajpat Nagar 1| New Delhi</t>
  </si>
  <si>
    <t xml:space="preserve">Relax Restaurant</t>
  </si>
  <si>
    <t xml:space="preserve">E-86| Lajpat Nagar 1| New Delhi</t>
  </si>
  <si>
    <t xml:space="preserve">Al-Rihan</t>
  </si>
  <si>
    <t xml:space="preserve">Shop 10| Krishna Market| Lajpat Nagar 1| New Delhi</t>
  </si>
  <si>
    <t xml:space="preserve">All Day 99</t>
  </si>
  <si>
    <t xml:space="preserve">48| Krishna Market| Lajpat Nagar 1| New Delhi</t>
  </si>
  <si>
    <t xml:space="preserve">Anna Dosa</t>
  </si>
  <si>
    <t xml:space="preserve">Shop 8| Krishna Market| Lajpat Nagar 1| New Delhi</t>
  </si>
  <si>
    <t xml:space="preserve">Chick Chicken House</t>
  </si>
  <si>
    <t xml:space="preserve">A 88| Near Desu Office| Lajpat Nagar 1| New Delhi</t>
  </si>
  <si>
    <t xml:space="preserve">Chicken King</t>
  </si>
  <si>
    <t xml:space="preserve">Ground Floor| C-196| Near Railway Fatak| Lajpat Nagar 1| New Delhi</t>
  </si>
  <si>
    <t xml:space="preserve">C-107| Lajpat Nagar 1| New Delhi</t>
  </si>
  <si>
    <t xml:space="preserve">Cocoalicious Delights</t>
  </si>
  <si>
    <t xml:space="preserve">I-54| First Floor| Lajpat Nagar 1| New Delhi</t>
  </si>
  <si>
    <t xml:space="preserve">FNV</t>
  </si>
  <si>
    <t xml:space="preserve">C-118| Lajpat Nagar 1| New Delhi</t>
  </si>
  <si>
    <t xml:space="preserve">Food En Vouge</t>
  </si>
  <si>
    <t xml:space="preserve">Food Junction</t>
  </si>
  <si>
    <t xml:space="preserve">27| Main Market| Nehru Nagar| Lajpat Nagar 1| New Delhi</t>
  </si>
  <si>
    <t xml:space="preserve">Gian Ji Punjabi Dhaba</t>
  </si>
  <si>
    <t xml:space="preserve">43| Main Market| Nehru Nagar| Lajpat Nagar 1| New Delhi</t>
  </si>
  <si>
    <t xml:space="preserve">Govinda</t>
  </si>
  <si>
    <t xml:space="preserve">E-196B| Krishna Market| Lajpat Nagar 1| New Delhi</t>
  </si>
  <si>
    <t xml:space="preserve">Intermission</t>
  </si>
  <si>
    <t xml:space="preserve">Shop 1| D-166| Lajpat Nagar 1| New Delhi</t>
  </si>
  <si>
    <t xml:space="preserve">Karma Cafe &amp; Lounge</t>
  </si>
  <si>
    <t xml:space="preserve">B-206| Lajpat Nagar 1| New Delhi</t>
  </si>
  <si>
    <t xml:space="preserve">Lotes Bakes</t>
  </si>
  <si>
    <t xml:space="preserve">Shop 55| Krishna Market| Lajpat Nagar 1| New Delhi</t>
  </si>
  <si>
    <t xml:space="preserve">New Anna Ka Dosa</t>
  </si>
  <si>
    <t xml:space="preserve">42| Main Market| Near Gurudwara| Nehru Nagar| Lajpat Nagar 1| New Delhi</t>
  </si>
  <si>
    <t xml:space="preserve">New Sethi's</t>
  </si>
  <si>
    <t xml:space="preserve">E-209| Lajpat Nagar 1| New Delhi</t>
  </si>
  <si>
    <t xml:space="preserve">Punjab Sweets</t>
  </si>
  <si>
    <t xml:space="preserve">C-222| Near Railway Crossing| Lajpat Nagar 1| New Delhi</t>
  </si>
  <si>
    <t xml:space="preserve">Shri Ram Dhaba</t>
  </si>
  <si>
    <t xml:space="preserve">Shop 18| Krishna Market| Lajpat Nagar 1| New Delhi</t>
  </si>
  <si>
    <t xml:space="preserve">Standard Punjabi Food</t>
  </si>
  <si>
    <t xml:space="preserve">E-93| Lajpat Nagar 1| New Delhi</t>
  </si>
  <si>
    <t xml:space="preserve">Sunrise Bakery</t>
  </si>
  <si>
    <t xml:space="preserve">C-96| Ground Floor| Lajpat Nagar 1| New Delhi</t>
  </si>
  <si>
    <t xml:space="preserve">Taste of Spice</t>
  </si>
  <si>
    <t xml:space="preserve">The Celiac Kitchen</t>
  </si>
  <si>
    <t xml:space="preserve">C-53/54| Lajpat Nagar 1| New Delhi</t>
  </si>
  <si>
    <t xml:space="preserve">J-35 B| Central Market| Lajpat Nagar 2| New Delhi</t>
  </si>
  <si>
    <t xml:space="preserve">Lajpat Nagar 2</t>
  </si>
  <si>
    <t xml:space="preserve">Lajpat Nagar 2| New Delhi</t>
  </si>
  <si>
    <t xml:space="preserve">North Indian, Chinese, Street Food, Mithai</t>
  </si>
  <si>
    <t xml:space="preserve">J-2| 25AB| Lajpat Nagar 2| New Delhi</t>
  </si>
  <si>
    <t xml:space="preserve">D/34| Plot 11| Ground Floor| Lajpat Nagar 2| New Delhi</t>
  </si>
  <si>
    <t xml:space="preserve">Gopal (Sindhi) Restaurant</t>
  </si>
  <si>
    <t xml:space="preserve">1 &amp; 2| Lal Sai Market| Lajpat Nagar 2| New Delhi</t>
  </si>
  <si>
    <t xml:space="preserve">Kabul Delhi</t>
  </si>
  <si>
    <t xml:space="preserve">I-83| Central Market| Lajpat Nagar 2| New Delhi</t>
  </si>
  <si>
    <t xml:space="preserve">D35| Ground Floor| Lajpat Nagar 2| New Delhi</t>
  </si>
  <si>
    <t xml:space="preserve">K-95| Lajpat Nagar 2| New Delhi</t>
  </si>
  <si>
    <t xml:space="preserve">Punjabi Jaika</t>
  </si>
  <si>
    <t xml:space="preserve">C-57| Lajpat Nagar 2| New Delhi</t>
  </si>
  <si>
    <t xml:space="preserve">Rozy Restaurant</t>
  </si>
  <si>
    <t xml:space="preserve">J-23 A| Central Market| Lajpat Nagar 2| New Delhi</t>
  </si>
  <si>
    <t xml:space="preserve">Taj Cafe</t>
  </si>
  <si>
    <t xml:space="preserve">3rd Floor| I-2| Central market| Lajpat Nagar 2| New Delhi</t>
  </si>
  <si>
    <t xml:space="preserve">Tewari Sweets</t>
  </si>
  <si>
    <t xml:space="preserve">O-3/20| Lajpat Nagar 2| New Delhi</t>
  </si>
  <si>
    <t xml:space="preserve">Mithai, North Indian, South Indian, Chinese, Street Food</t>
  </si>
  <si>
    <t xml:space="preserve">The Burger Hut &amp; Cake Shop</t>
  </si>
  <si>
    <t xml:space="preserve">C-160| Near Roxy Drycleaner| Central Market| Lajpat Nagar 2| New Delhi</t>
  </si>
  <si>
    <t xml:space="preserve">Burger, Fast Food, Chinese, Bakery</t>
  </si>
  <si>
    <t xml:space="preserve">Angel's Basket</t>
  </si>
  <si>
    <t xml:space="preserve">C-152| Lajpat Nagar 2| New Delhi</t>
  </si>
  <si>
    <t xml:space="preserve">A-80| Central Market| Near Axis Bank| Lajpat Nagar 2| New Delhi</t>
  </si>
  <si>
    <t xml:space="preserve">45| Ring Road| Lajpat Nagar 2| New Delhi</t>
  </si>
  <si>
    <t xml:space="preserve">Moon of Taj</t>
  </si>
  <si>
    <t xml:space="preserve">I-29A| Lajpat Nagar 2| New Delhi</t>
  </si>
  <si>
    <t xml:space="preserve">Tongue Thai'd</t>
  </si>
  <si>
    <t xml:space="preserve">C-12| Ground Floor| Lajpat Nagar 2| New Delhi</t>
  </si>
  <si>
    <t xml:space="preserve">Udupi Sai Sarover</t>
  </si>
  <si>
    <t xml:space="preserve">A-91B| Central Market| Lajpat Nagar 2| New Delhi</t>
  </si>
  <si>
    <t xml:space="preserve">C-15| Ground Floor| Lajpat Nagar 2| New Delhi</t>
  </si>
  <si>
    <t xml:space="preserve">K2 Multi Cuisine Restaurant</t>
  </si>
  <si>
    <t xml:space="preserve">A-44| 1st Floor| Lajpat Nagar 2| New Delhi</t>
  </si>
  <si>
    <t xml:space="preserve">North Indian, Mughlai, Nepalese, Tibetan, Korean</t>
  </si>
  <si>
    <t xml:space="preserve">Tibet Kitchen</t>
  </si>
  <si>
    <t xml:space="preserve">G-15| Old Double Storey| Lajpat Nagar 4| New Delhi</t>
  </si>
  <si>
    <t xml:space="preserve">Lajpat Nagar 4</t>
  </si>
  <si>
    <t xml:space="preserve">Lajpat Nagar 4| New Delhi</t>
  </si>
  <si>
    <t xml:space="preserve">Tibetan, Chinese</t>
  </si>
  <si>
    <t xml:space="preserve">Baba Nagpal Corner</t>
  </si>
  <si>
    <t xml:space="preserve">7/25| Old Double Storey| Gupta Market| Lajpat Nagar 4| New Delhi</t>
  </si>
  <si>
    <t xml:space="preserve">Burger Street</t>
  </si>
  <si>
    <t xml:space="preserve">C 7/191| Keshav Puram| Lawrence Road| New Delhi</t>
  </si>
  <si>
    <t xml:space="preserve">Lawrence Road</t>
  </si>
  <si>
    <t xml:space="preserve">Lawrence Road| New Delhi</t>
  </si>
  <si>
    <t xml:space="preserve">Dilli Zaika</t>
  </si>
  <si>
    <t xml:space="preserve">B-4/96 A| Keshavpuram| Lawrence Road| New Delhi</t>
  </si>
  <si>
    <t xml:space="preserve">Fast Food, South Indian, Chinese</t>
  </si>
  <si>
    <t xml:space="preserve">Mughal Chic Inn</t>
  </si>
  <si>
    <t xml:space="preserve">Near Petrol Pump| Hatoda Ram Park| Main| Lawrence Road| New Delhi</t>
  </si>
  <si>
    <t xml:space="preserve">Nutrition Theka</t>
  </si>
  <si>
    <t xml:space="preserve">Shop A-4| Block B-4| Keshav Puram| Lawrence Road| New Delhi</t>
  </si>
  <si>
    <t xml:space="preserve">B-4/317 A| Keshav Puram| Lawrence Road| New Delhi</t>
  </si>
  <si>
    <t xml:space="preserve">Samosa Street</t>
  </si>
  <si>
    <t xml:space="preserve">2149| Old Bus Stand| Tri Nagar| Lawrence Road| New Delhi</t>
  </si>
  <si>
    <t xml:space="preserve">Shanu's Chicken Planet</t>
  </si>
  <si>
    <t xml:space="preserve">1| Block C8| DDA Market| Keshav Puram| Lawrence Road| New Delhi</t>
  </si>
  <si>
    <t xml:space="preserve">Shanu's Food Shop</t>
  </si>
  <si>
    <t xml:space="preserve">3| Block C8| DDA Market| Keshav Puram| Lawrence Road| New Delhi</t>
  </si>
  <si>
    <t xml:space="preserve">Bigbee</t>
  </si>
  <si>
    <t xml:space="preserve">Shop A5| B4| DDA Market| Keshavpuram| Lawrence Road| New Delhi</t>
  </si>
  <si>
    <t xml:space="preserve">Delhi 6 Cafe</t>
  </si>
  <si>
    <t xml:space="preserve">C-7/85| Near Mother Dairy| Keshav Puram| Lawrence Road| New Delhi</t>
  </si>
  <si>
    <t xml:space="preserve">Lala Ji Sweets</t>
  </si>
  <si>
    <t xml:space="preserve">Shop 2829/208| Old Bus Stand| Tri Nagar| Lawrence Road| New Delhi</t>
  </si>
  <si>
    <t xml:space="preserve">MK's Chinese Food</t>
  </si>
  <si>
    <t xml:space="preserve">Shop 19| A-1 Block| DDA Market| Keshav Puram| Lawrence Road| New Delhi</t>
  </si>
  <si>
    <t xml:space="preserve">Nirvana The Divine Kitchen</t>
  </si>
  <si>
    <t xml:space="preserve">B-4| 1st Floor| DDA Market| Keshav Puram| Lawrence Road| New Delhi</t>
  </si>
  <si>
    <t xml:space="preserve">Preechen</t>
  </si>
  <si>
    <t xml:space="preserve">Keshav Puram| Lawrence Road| New Delhi</t>
  </si>
  <si>
    <t xml:space="preserve">Rahul Eggs</t>
  </si>
  <si>
    <t xml:space="preserve">B-4/300 A| Main Road| Near Keshavpuram Metro Station| Near| Lawrence Road| New Delhi</t>
  </si>
  <si>
    <t xml:space="preserve">Fast Food, South Indian</t>
  </si>
  <si>
    <t xml:space="preserve">7 Stick</t>
  </si>
  <si>
    <t xml:space="preserve">D-32| Laxmi Nagar| New Delhi</t>
  </si>
  <si>
    <t xml:space="preserve">Laxmi Nagar</t>
  </si>
  <si>
    <t xml:space="preserve">Laxmi Nagar| New Delhi</t>
  </si>
  <si>
    <t xml:space="preserve">Aashirwad Restaurant</t>
  </si>
  <si>
    <t xml:space="preserve">B-125| Mangal Bazar Road| Guru Nanak Pura| Laxmi Nagar| New Delhi</t>
  </si>
  <si>
    <t xml:space="preserve">72-B| Vikas Marg| Opposite Metro Pillar 50| Laxmi Nagar| New Delhi</t>
  </si>
  <si>
    <t xml:space="preserve">Fast Food, Mithai, Bakery</t>
  </si>
  <si>
    <t xml:space="preserve">A2| Ganesh Nagar| Laxmi Nagar| New Delhi</t>
  </si>
  <si>
    <t xml:space="preserve">Baked Buns</t>
  </si>
  <si>
    <t xml:space="preserve">6/276| Lalita Park| Laxmi Nagar| New Delhi</t>
  </si>
  <si>
    <t xml:space="preserve">Banspi</t>
  </si>
  <si>
    <t xml:space="preserve">L-25| Vijay Chowk| Laxmi Nagar| New Delhi</t>
  </si>
  <si>
    <t xml:space="preserve">Benchmark</t>
  </si>
  <si>
    <t xml:space="preserve">D-323| Street 11-12| Laxmi Nagar| New Delhi</t>
  </si>
  <si>
    <t xml:space="preserve">Chinese, Continental, Mexican</t>
  </si>
  <si>
    <t xml:space="preserve">D-100| Vikas Marg| Laxmi Nagar| New Delhi</t>
  </si>
  <si>
    <t xml:space="preserve">G 4| Sikka Galaxy| ISC| Shrestha Vihar| Laxmi Nagar| New Delhi</t>
  </si>
  <si>
    <t xml:space="preserve">A 47| Ground Floor| Gurunanak Road| Opposite V3S Mall| Laxmi Nagar| New Delhi</t>
  </si>
  <si>
    <t xml:space="preserve">Canteeno</t>
  </si>
  <si>
    <t xml:space="preserve">D-61| Gali 3| Opposite Pillar 31| VIkas Marg| Laxmi Nagar| New Delhi</t>
  </si>
  <si>
    <t xml:space="preserve">Opposite Laxmi Vaishno Dhaba| Jawahar Park| Laxmi Nagar| New Delhi</t>
  </si>
  <si>
    <t xml:space="preserve">Chandni Chowk ke Mashhoor Makkhan Wale Paranthe</t>
  </si>
  <si>
    <t xml:space="preserve">8| CR Road| Near Laxmi Nagar Metro Station| Laxmi Nagar| New Delhi</t>
  </si>
  <si>
    <t xml:space="preserve">Chandni Chowk Parantha Corner</t>
  </si>
  <si>
    <t xml:space="preserve">10| Latika Park| Laxmi Nagar| New Delhi</t>
  </si>
  <si>
    <t xml:space="preserve">Chauhan Laxmi Sweets</t>
  </si>
  <si>
    <t xml:space="preserve">D Block Market| Lalita Park| Laxmi Nagar| New Delhi</t>
  </si>
  <si>
    <t xml:space="preserve">Chawla's The Cake Room</t>
  </si>
  <si>
    <t xml:space="preserve">6| Krishan Kunj| Laxmi Nagar| New Delhi</t>
  </si>
  <si>
    <t xml:space="preserve">Bakery, Fast Food, Beverages</t>
  </si>
  <si>
    <t xml:space="preserve">F-169/A| Main Market| Laxmi Nagar| New Delhi</t>
  </si>
  <si>
    <t xml:space="preserve">1st Floor| D-32| Plot 7-9/A| Near Sai Mandir| Laxmi Nagar| New Delhi</t>
  </si>
  <si>
    <t xml:space="preserve">A-160| Near Laxmi Nagar Metro Pillar  41 &amp; 42| Vikas Marg| Laxmi Nagar| New Delhi</t>
  </si>
  <si>
    <t xml:space="preserve">Fast Trax</t>
  </si>
  <si>
    <t xml:space="preserve">Opposite V3S Mall| Laxmi Nagar| New Delhi</t>
  </si>
  <si>
    <t xml:space="preserve">A-72| Near Laxmi Nagar Metro Station| Guru Nanak Pura| Laxmi Nagar| New Delhi</t>
  </si>
  <si>
    <t xml:space="preserve">Gulshan Pastry Shop</t>
  </si>
  <si>
    <t xml:space="preserve">A 73| Silver Complex| Shakarpur| Madhuban Chowk| Laxmi Nagar| New Delhi</t>
  </si>
  <si>
    <t xml:space="preserve">Handa's</t>
  </si>
  <si>
    <t xml:space="preserve">292| Near Radhu Palace Cinema| West Guru Angad Nagar| Laxmi Nagar| New Delhi</t>
  </si>
  <si>
    <t xml:space="preserve">Homely Delight</t>
  </si>
  <si>
    <t xml:space="preserve">J 3/126| Kishankunj| Laxmi Nagar| New Delhi</t>
  </si>
  <si>
    <t xml:space="preserve">B-44| Guru Nanak Pura| Near V3S Mall| Laxmi Nagar| New Delhi</t>
  </si>
  <si>
    <t xml:space="preserve">Kaleva</t>
  </si>
  <si>
    <t xml:space="preserve">17| Shanker Vihar| Laxmi Nagar| New Delhi</t>
  </si>
  <si>
    <t xml:space="preserve">Laxmi Vaishno Dhaba</t>
  </si>
  <si>
    <t xml:space="preserve">E - 24| Jawahar Park| Laxmi Nagar| New Delhi</t>
  </si>
  <si>
    <t xml:space="preserve">Little Pleasure Restaurant &amp; Cafe</t>
  </si>
  <si>
    <t xml:space="preserve">D 223| Shop 58| Laxmi Nagar| New Delhi</t>
  </si>
  <si>
    <t xml:space="preserve">Mauryan Multi Cuisine Restaurant</t>
  </si>
  <si>
    <t xml:space="preserve">A-6| Priya Darshani Vihar| Near Makkar Hospital| Laxmi Nagar| New Delhi</t>
  </si>
  <si>
    <t xml:space="preserve">Mehta Food Junction</t>
  </si>
  <si>
    <t xml:space="preserve">434/113| Veer Savarkar Block| Shakarpur| Laxmi Nagar| New Delhi</t>
  </si>
  <si>
    <t xml:space="preserve">Om Bikaner Wale</t>
  </si>
  <si>
    <t xml:space="preserve">A-64| Vikas Marg| Laxmi Nagar| New Delhi</t>
  </si>
  <si>
    <t xml:space="preserve">Prasadam</t>
  </si>
  <si>
    <t xml:space="preserve">G-57| Vikas Marg| Near Walia Nursing Home| Laxmi Nagar| New Delhi</t>
  </si>
  <si>
    <t xml:space="preserve">Priyanshi Fast Food</t>
  </si>
  <si>
    <t xml:space="preserve">H 43| Laxmi Nagar| New Delhi Lado Sarai</t>
  </si>
  <si>
    <t xml:space="preserve">Shop 4| Gali 2| West Guru Angad Nagar| Main Market| Laxmi Nagar| New Delhi</t>
  </si>
  <si>
    <t xml:space="preserve">Pyaali</t>
  </si>
  <si>
    <t xml:space="preserve">1st Floor| 72 A| Opposite Metro Pillar Number 50| Vikas Marg| Laxmi Nagar| New Delhi</t>
  </si>
  <si>
    <t xml:space="preserve">Fast Food, Tea</t>
  </si>
  <si>
    <t xml:space="preserve">Ruby Dhaba</t>
  </si>
  <si>
    <t xml:space="preserve">G 576| Khureji Khas| Laxmi Nagar| New Delhi</t>
  </si>
  <si>
    <t xml:space="preserve">Shree Manakamna Fast Food</t>
  </si>
  <si>
    <t xml:space="preserve">267| Ek Minar Masjid Road| Lalita Park| Laxmi Nagar| New Delhi</t>
  </si>
  <si>
    <t xml:space="preserve">M-134| Jagat Ram Park| Laxmi Nagar| New Delhi</t>
  </si>
  <si>
    <t xml:space="preserve">Shop 9| West Guru Angad Nagar| Laxmi Nagar| New Delhi</t>
  </si>
  <si>
    <t xml:space="preserve">The Chinese Kitchen</t>
  </si>
  <si>
    <t xml:space="preserve">F-11| Shop 10| Vijay Chowk| Laxmi Nagar| New Delhi</t>
  </si>
  <si>
    <t xml:space="preserve">E-371| Nirman Vihar| Near| Laxmi Nagar| New Delhi</t>
  </si>
  <si>
    <t xml:space="preserve">Vegie Kitchen</t>
  </si>
  <si>
    <t xml:space="preserve">Shop 3| Krishan Kunj| Main Market| Laxmi Nagar| New Delhi</t>
  </si>
  <si>
    <t xml:space="preserve">F-15 |Vijay block| Laxmi Nagar| New Delhi</t>
  </si>
  <si>
    <t xml:space="preserve">Mohit di Hatti</t>
  </si>
  <si>
    <t xml:space="preserve">93-B|Guru Ram Das Nagar| Main Market| Laxmi Nagar| New Delhi</t>
  </si>
  <si>
    <t xml:space="preserve">Play Pizza</t>
  </si>
  <si>
    <t xml:space="preserve">Shop 2| DDA Market| Opposite V3S Mall| Laxmi Nagar| New Delhi</t>
  </si>
  <si>
    <t xml:space="preserve">Sushiya Express</t>
  </si>
  <si>
    <t xml:space="preserve">L 49| Laxmi Nagar| New Delhi</t>
  </si>
  <si>
    <t xml:space="preserve">Sushi, Asian</t>
  </si>
  <si>
    <t xml:space="preserve">Tantrum Coffee Bar</t>
  </si>
  <si>
    <t xml:space="preserve">Near Nirman Vihar Metro Station| Laxmi Nagar| New Delhi</t>
  </si>
  <si>
    <t xml:space="preserve">Cafe, Pizza</t>
  </si>
  <si>
    <t xml:space="preserve">G1|2|3| Metroplex East Mall| Old Radhu Palace|  Laxmi Nagar| New Delhi</t>
  </si>
  <si>
    <t xml:space="preserve">Chennai Express Greens</t>
  </si>
  <si>
    <t xml:space="preserve">U-135| Near Laxmi Nagar Metro Station| Laxmi Nagar| New Delhi</t>
  </si>
  <si>
    <t xml:space="preserve">Omi Pizza</t>
  </si>
  <si>
    <t xml:space="preserve">D 3/93| Near Laxmi Nagar Metro Station| Laxmi Nagar| New Delhi</t>
  </si>
  <si>
    <t xml:space="preserve">South Indian &amp; Chinese Fast Food</t>
  </si>
  <si>
    <t xml:space="preserve">U-112| B/ 1| Vikas Marg| Near Laxmi Nagar Metro Station| Laxmi Nagar| New Delhi</t>
  </si>
  <si>
    <t xml:space="preserve">The Khoj Cafe Restaurent</t>
  </si>
  <si>
    <t xml:space="preserve">Galli 11-12| D-324| Lalita Park| Laxmi Nagar| New Delhi</t>
  </si>
  <si>
    <t xml:space="preserve">Bharat Chicken Inn</t>
  </si>
  <si>
    <t xml:space="preserve">G-1| CSC| Pankaj Plaza| DDA Market| Near Nirman Vihar Metro Station| Laxmi Nagar| New Delhi</t>
  </si>
  <si>
    <t xml:space="preserve">Mughlai, Fast Food, North Indian</t>
  </si>
  <si>
    <t xml:space="preserve">F-17| Vijay Block| Laxmi Nagar| New Delhi</t>
  </si>
  <si>
    <t xml:space="preserve">North Indian, South Indian, Street Food, Chinese, Fast Food, Mithai</t>
  </si>
  <si>
    <t xml:space="preserve">B-35| Gurunanak Pura| Near V3S Mall| Laxmi Nagar| New Delhi</t>
  </si>
  <si>
    <t xml:space="preserve">A-47| GuruNanakpura| Near Nirman Vihar Metro Station| Laxmi Nagar| New Delhi</t>
  </si>
  <si>
    <t xml:space="preserve">Henri's Bar - Le Meridien</t>
  </si>
  <si>
    <t xml:space="preserve">Le Meridien| Windsor Place| Janpath| New Delhi</t>
  </si>
  <si>
    <t xml:space="preserve">Le Meridien| Janpath</t>
  </si>
  <si>
    <t xml:space="preserve">Le Meridien| Janpath| New Delhi</t>
  </si>
  <si>
    <t xml:space="preserve">Le Belvedere - Le Meridien</t>
  </si>
  <si>
    <t xml:space="preserve">Longitude - Le Meridien</t>
  </si>
  <si>
    <t xml:space="preserve">Nero - Le Meridien</t>
  </si>
  <si>
    <t xml:space="preserve">The One - Le Meridien</t>
  </si>
  <si>
    <t xml:space="preserve">Eau De Monsoon - Le Meridien</t>
  </si>
  <si>
    <t xml:space="preserve">Continental, European, North Indian, French</t>
  </si>
  <si>
    <t xml:space="preserve">Slounge - Lemon Tree Premier</t>
  </si>
  <si>
    <t xml:space="preserve">Lemon Tree Premier| Asset 6| Aerocity Hospitality District| Near| Aerocity| New Delhi</t>
  </si>
  <si>
    <t xml:space="preserve">Lemon Tree Premier| Aerocity</t>
  </si>
  <si>
    <t xml:space="preserve">Lemon Tree Premier| Aerocity| New Delhi</t>
  </si>
  <si>
    <t xml:space="preserve">32| Food Court| Living Style Mall| Main Kalindi Kunj Road| Jasola| New Delhi</t>
  </si>
  <si>
    <t xml:space="preserve">Living Style Mall| Jasola</t>
  </si>
  <si>
    <t xml:space="preserve">Living Style Mall| Jasola| New Delhi</t>
  </si>
  <si>
    <t xml:space="preserve">Al-Bawarchi</t>
  </si>
  <si>
    <t xml:space="preserve">33| Ground Floor| Living Style Mall| Jasola| New Delhi</t>
  </si>
  <si>
    <t xml:space="preserve">42| Living Style Mall| Main Kalindi Kunj Road| Jasola| New Delhi</t>
  </si>
  <si>
    <t xml:space="preserve">1 &amp; 2| Living Style Mall| Main Kalindi Kunj Road| Jasola| New Delhi</t>
  </si>
  <si>
    <t xml:space="preserve">North Indian, Street Food, South Indian, Mithai</t>
  </si>
  <si>
    <t xml:space="preserve">Capital Curry</t>
  </si>
  <si>
    <t xml:space="preserve">3rd Floor| Living Style Mall| Main Kalindi Kunj Road| Jasola| New Delhi</t>
  </si>
  <si>
    <t xml:space="preserve">14-16| Ground Floor| Living Style Mall| Main Kalindi Kunj Road| Jasola| New Delhi</t>
  </si>
  <si>
    <t xml:space="preserve">Ekta's Kitchen</t>
  </si>
  <si>
    <t xml:space="preserve">34| Living Style Mall| Main Kalindi Kunj Road| Jasola| New Delhi</t>
  </si>
  <si>
    <t xml:space="preserve">Gopal's</t>
  </si>
  <si>
    <t xml:space="preserve">Shop 23/24| Living Style Mall| Jasola| New Delhi</t>
  </si>
  <si>
    <t xml:space="preserve">Ice Cream, Street Food</t>
  </si>
  <si>
    <t xml:space="preserve">313| Living Style Mall| Main Kalindi Kunj Road| Jasola| New Delhi</t>
  </si>
  <si>
    <t xml:space="preserve">GF 39| Living Style Mall| Main Kalindi Kunj Road| Jasola| New Delhi</t>
  </si>
  <si>
    <t xml:space="preserve">30 &amp; 31| Living Style Mall| Main Kalindi Kunj Road| Jasola| New Delhi</t>
  </si>
  <si>
    <t xml:space="preserve">30|G.F| Living Style Mall| Main Kalindi Kunj Road| Jasola| New Delhi</t>
  </si>
  <si>
    <t xml:space="preserve">SM Gopal Ice Cream &amp; Cakes</t>
  </si>
  <si>
    <t xml:space="preserve">8| Ground Floor| Living Style Mall| Main Kalindi Kunj Road| Jasola| New Delhi</t>
  </si>
  <si>
    <t xml:space="preserve">Bangla Sweet Corner</t>
  </si>
  <si>
    <t xml:space="preserve">32 &amp; 32/A| Khanna Market| Lodhi Colony| New Delhi</t>
  </si>
  <si>
    <t xml:space="preserve">Lodhi Colony</t>
  </si>
  <si>
    <t xml:space="preserve">Lodhi Colony| New Delhi</t>
  </si>
  <si>
    <t xml:space="preserve">Chinese, North Indian, Mithai, Street Food</t>
  </si>
  <si>
    <t xml:space="preserve">Chinois</t>
  </si>
  <si>
    <t xml:space="preserve">27| Main Market| Lodhi Colony| New Delhi</t>
  </si>
  <si>
    <t xml:space="preserve">Dawat</t>
  </si>
  <si>
    <t xml:space="preserve">70| Khanna Market| Lodhi Colony| New Delhi</t>
  </si>
  <si>
    <t xml:space="preserve">Establishment Ristorante</t>
  </si>
  <si>
    <t xml:space="preserve">96| Meherchand Market| Lodhi Colony| New Delhi</t>
  </si>
  <si>
    <t xml:space="preserve">Ganesha Sweets &amp; Restaurant</t>
  </si>
  <si>
    <t xml:space="preserve">19| Mehar Chand Market| Lodhi Colony| New Delhi</t>
  </si>
  <si>
    <t xml:space="preserve">8| Meherchand Market| Lodhi Colony| New Delhi</t>
  </si>
  <si>
    <t xml:space="preserve">56| Khanna Market| Lodhi Colony| New Delhi</t>
  </si>
  <si>
    <t xml:space="preserve">Hot Chimney</t>
  </si>
  <si>
    <t xml:space="preserve">68-69| Khanna Market| Lodhi Colony| New Delhi</t>
  </si>
  <si>
    <t xml:space="preserve">Icon</t>
  </si>
  <si>
    <t xml:space="preserve">Juneja's Eating Plaza</t>
  </si>
  <si>
    <t xml:space="preserve">74| Mehar Chand Market| Lodhi Colony| New Delhi</t>
  </si>
  <si>
    <t xml:space="preserve">Lodhi Knights</t>
  </si>
  <si>
    <t xml:space="preserve">Shop 14| Tejdar Babbar Market| Khanna Market| Lodhi Colony| New Delhi</t>
  </si>
  <si>
    <t xml:space="preserve">Ram Singh's Bhoj</t>
  </si>
  <si>
    <t xml:space="preserve">66 A| Khanna Market| Lodhi Colony| New Delhi</t>
  </si>
  <si>
    <t xml:space="preserve">96| Meharchand Market| Lodhi Colony| New Delhi</t>
  </si>
  <si>
    <t xml:space="preserve">Shop 147| Mehar Chand Market| Lodhi Colony| New Delhi</t>
  </si>
  <si>
    <t xml:space="preserve">107| Meharchand Market| Lodhi Colony| New Delhi</t>
  </si>
  <si>
    <t xml:space="preserve">The Altitude Cafe and Deli</t>
  </si>
  <si>
    <t xml:space="preserve">116| Meher Chand Market| Lodhi Colony| New Delhi</t>
  </si>
  <si>
    <t xml:space="preserve">Tokyo Mon Amour</t>
  </si>
  <si>
    <t xml:space="preserve">28| Main Market| Lodhi Colony| New Delhi</t>
  </si>
  <si>
    <t xml:space="preserve">Japanese, French</t>
  </si>
  <si>
    <t xml:space="preserve">Bhane</t>
  </si>
  <si>
    <t xml:space="preserve">135/136| Mehar Chand Market| Lodhi Colony| New Delhi</t>
  </si>
  <si>
    <t xml:space="preserve">Celeste</t>
  </si>
  <si>
    <t xml:space="preserve">48| Mehar Chand Market| Lodhi Colony| New Delhi</t>
  </si>
  <si>
    <t xml:space="preserve">Chidambaram's New Madras Hotel</t>
  </si>
  <si>
    <t xml:space="preserve">7| Khanna Market| Lodhi Colony| New Delhi</t>
  </si>
  <si>
    <t xml:space="preserve">CJ's Fresh</t>
  </si>
  <si>
    <t xml:space="preserve">39 Meharchand Market| 1st floor| Lodhi Colony| New Delhi</t>
  </si>
  <si>
    <t xml:space="preserve">American, Italian, Bakery, Deli, Burger, Sandwich, Pizza</t>
  </si>
  <si>
    <t xml:space="preserve">Elma's Brasserie</t>
  </si>
  <si>
    <t xml:space="preserve">73| Meherchand Market| Lodhi Colony| New Delhi</t>
  </si>
  <si>
    <t xml:space="preserve">American, Continental, Italian, Bakery</t>
  </si>
  <si>
    <t xml:space="preserve">Kunafa</t>
  </si>
  <si>
    <t xml:space="preserve">70| Mehar Chand Market| Lodhi Colony| New Delhi</t>
  </si>
  <si>
    <t xml:space="preserve">Desserts, Middle Eastern, Turkish</t>
  </si>
  <si>
    <t xml:space="preserve">Lahori Gate</t>
  </si>
  <si>
    <t xml:space="preserve">97| Meherchand Market| Lodhi Colony| New Delhi</t>
  </si>
  <si>
    <t xml:space="preserve">M I Food Center</t>
  </si>
  <si>
    <t xml:space="preserve">43| Mehar Chand Market| Lodhi Colony| New Delhi</t>
  </si>
  <si>
    <t xml:space="preserve">Sugar Blossoms</t>
  </si>
  <si>
    <t xml:space="preserve">132 Meharchand Market| Lodhi Road| Lodhi Colony| New Delhi</t>
  </si>
  <si>
    <t xml:space="preserve">Eywa by Saby @ Celeste</t>
  </si>
  <si>
    <t xml:space="preserve">Meherchand Market| Lodhi Colony| New Delhi</t>
  </si>
  <si>
    <t xml:space="preserve">Guppy</t>
  </si>
  <si>
    <t xml:space="preserve">Ping's Caf? Orient</t>
  </si>
  <si>
    <t xml:space="preserve">13| Main Market| Lodhi Colony| New Delhi</t>
  </si>
  <si>
    <t xml:space="preserve">The All American Diner</t>
  </si>
  <si>
    <t xml:space="preserve">India Habitat Centre| Lodhi Colony| New Delhi</t>
  </si>
  <si>
    <t xml:space="preserve">Armaan's Restaurant</t>
  </si>
  <si>
    <t xml:space="preserve">Shop 3| Market 2 Complex| Near Pragati Vihar Hostel| Lodhi Road| New Delhi</t>
  </si>
  <si>
    <t xml:space="preserve">Lodhi Road</t>
  </si>
  <si>
    <t xml:space="preserve">Lodhi Road| New Delhi</t>
  </si>
  <si>
    <t xml:space="preserve">Garden Chef</t>
  </si>
  <si>
    <t xml:space="preserve">Opposite Lodhi Road Post Office| Lodhi Road| New Delhi</t>
  </si>
  <si>
    <t xml:space="preserve">Golooji's Chat Waat</t>
  </si>
  <si>
    <t xml:space="preserve">India Habitat Centre| Lodhi Road| New Delhi</t>
  </si>
  <si>
    <t xml:space="preserve">Oriental Lee</t>
  </si>
  <si>
    <t xml:space="preserve">Peshawari Restaurant</t>
  </si>
  <si>
    <t xml:space="preserve">17| Khanna Market| Lodhi Road| New Delhi</t>
  </si>
  <si>
    <t xml:space="preserve">Titu Restaurant</t>
  </si>
  <si>
    <t xml:space="preserve">5| Mini Market 2| CGO Complex| Lodhi Road| New Delhi</t>
  </si>
  <si>
    <t xml:space="preserve">Vijay Dhaba</t>
  </si>
  <si>
    <t xml:space="preserve">H 71| Karbla Jor Bagh Lane| Lodhi Road| New Delhi</t>
  </si>
  <si>
    <t xml:space="preserve">Wild Willy</t>
  </si>
  <si>
    <t xml:space="preserve">Diva Spiced</t>
  </si>
  <si>
    <t xml:space="preserve">79 &amp; 80| Meharchand Market| Lodhi Road| New Delhi</t>
  </si>
  <si>
    <t xml:space="preserve">Granma's Homemade</t>
  </si>
  <si>
    <t xml:space="preserve">87 &amp; 88| Indian Islamic Cultural Centre| Lodhi Road| New Delhi</t>
  </si>
  <si>
    <t xml:space="preserve">Sab Ki Khatir</t>
  </si>
  <si>
    <t xml:space="preserve">Ispat Bhawan| Near Petrol Pump| MCD Stall| Lodhi Road| New Delhi</t>
  </si>
  <si>
    <t xml:space="preserve">Shop 100| Khanna Market| Lodhi Road| New Delhi</t>
  </si>
  <si>
    <t xml:space="preserve">Krishan Sweets</t>
  </si>
  <si>
    <t xml:space="preserve">67| Khanna Market| Lodhi Road| New Delhi</t>
  </si>
  <si>
    <t xml:space="preserve">Rai Ji Caterers</t>
  </si>
  <si>
    <t xml:space="preserve">6| Shop Mini Market| Lodhi Road Complex| Lodhi Road| New Delhi</t>
  </si>
  <si>
    <t xml:space="preserve">Szoun Chinese Food</t>
  </si>
  <si>
    <t xml:space="preserve">E-89| BK Dutt Colony| Karbala Market| Lodhi Road| New Delhi</t>
  </si>
  <si>
    <t xml:space="preserve">Yummy Mummy @ Delhi</t>
  </si>
  <si>
    <t xml:space="preserve">B-126| BK Dutt Colony| Lodhi Road| New Delhi</t>
  </si>
  <si>
    <t xml:space="preserve">Lodi - The Garden Restaurant</t>
  </si>
  <si>
    <t xml:space="preserve">Opposite Mausam Bhawan| Near Gate 1| Lodhi Road| New Delhi</t>
  </si>
  <si>
    <t xml:space="preserve">European, Lebanese, Mediterranean</t>
  </si>
  <si>
    <t xml:space="preserve">NH 8| Near Radission Hotel| Mahipalpur| New Delhi</t>
  </si>
  <si>
    <t xml:space="preserve">Mahipalpur</t>
  </si>
  <si>
    <t xml:space="preserve">Mahipalpur| New Delhi</t>
  </si>
  <si>
    <t xml:space="preserve">North Indian, Mithai, South Indian, Street Food, Fast Food</t>
  </si>
  <si>
    <t xml:space="preserve">Ashirwad Dhaba</t>
  </si>
  <si>
    <t xml:space="preserve">3| M.R. Complex| NH 8| Near Rangpuri Bus Stand| Mahipalpur| New Delhi</t>
  </si>
  <si>
    <t xml:space="preserve">Barichi Restaurant</t>
  </si>
  <si>
    <t xml:space="preserve">A 29/3| NH 8| Mahipalpur Extension| Mahipalpur| New Delhi</t>
  </si>
  <si>
    <t xml:space="preserve">104/2| Near Rangpuri Bus Stand| NH 8| Mahipalpur| New Delhi</t>
  </si>
  <si>
    <t xml:space="preserve">Bikaner</t>
  </si>
  <si>
    <t xml:space="preserve">L-10| Near IGI Airport| Mahipalpur| New Delhi</t>
  </si>
  <si>
    <t xml:space="preserve">Chatori Zubaan 2</t>
  </si>
  <si>
    <t xml:space="preserve">Near Nike Showroom| Rangpuri| NH-8| Mahipalpur| New Delhi</t>
  </si>
  <si>
    <t xml:space="preserve">Chinese Mania</t>
  </si>
  <si>
    <t xml:space="preserve">Shop 2| J.D Complex| 11| Old Rangpuri Road| Mahipalpur Extension| Mahipalpur| New Delhi</t>
  </si>
  <si>
    <t xml:space="preserve">42| Near Sub Station| Mahipalpur| New Delhi</t>
  </si>
  <si>
    <t xml:space="preserve">Dhaba Cash 'N' Carry Kitchen</t>
  </si>
  <si>
    <t xml:space="preserve">Badam Singh Market| NH 8| Rangpuri Extention| Mahipalpur| New Delhi</t>
  </si>
  <si>
    <t xml:space="preserve">Dom Dang Kins Restaurant</t>
  </si>
  <si>
    <t xml:space="preserve">Shop 4| L 96| Rangpuri Road| Mahipalpur Extension| Mahipalpur| New Delhi</t>
  </si>
  <si>
    <t xml:space="preserve">First Choice</t>
  </si>
  <si>
    <t xml:space="preserve">77| Main Vasant Kunj Road| Near IDBI Bank| Mahipalpur| New Delhi</t>
  </si>
  <si>
    <t xml:space="preserve">Hungry Hut</t>
  </si>
  <si>
    <t xml:space="preserve">Main Vasant Kunj Road| Opposite OBC Bank| Mahipalpur| New Delhi</t>
  </si>
  <si>
    <t xml:space="preserve">Le Seasons Restaurant</t>
  </si>
  <si>
    <t xml:space="preserve">A-1A| NH 8| Mahipalpur Extention| Mahipalpur| New Delhi</t>
  </si>
  <si>
    <t xml:space="preserve">La-Sapphire Hotel| A-23| NH 8| Mahipalpur| New Delhi</t>
  </si>
  <si>
    <t xml:space="preserve">Popsy's</t>
  </si>
  <si>
    <t xml:space="preserve">Shop 1 &amp; 2| K Block| Mahipalpur Extension| Near Labor Chowk| Mahipalpur| New Delhi</t>
  </si>
  <si>
    <t xml:space="preserve">North Indian, South Indian, Continental, Fast Food</t>
  </si>
  <si>
    <t xml:space="preserve">Prabhu</t>
  </si>
  <si>
    <t xml:space="preserve">Opposite Vishal Mega Mart| Mahipalpur| New Delhi</t>
  </si>
  <si>
    <t xml:space="preserve">Fast Food, North Indian, Bakery</t>
  </si>
  <si>
    <t xml:space="preserve">Saptagiri</t>
  </si>
  <si>
    <t xml:space="preserve">L73/L322| NH8| Near IGI Airport| Mahipalpur Extension| Mahipalpur| New Delhi</t>
  </si>
  <si>
    <t xml:space="preserve">North Indian, Mughlai, Chinese, Continental, Fast Food</t>
  </si>
  <si>
    <t xml:space="preserve">Spice Hut</t>
  </si>
  <si>
    <t xml:space="preserve">L 380| Near Allahabad Bank &amp; Red Light Chowk| NH 8| Mahipalpur| New Delhi</t>
  </si>
  <si>
    <t xml:space="preserve">North Indian, Fast Food, Biryani</t>
  </si>
  <si>
    <t xml:space="preserve">Taste of Vishal</t>
  </si>
  <si>
    <t xml:space="preserve">Hotel Vishal Residency| NH 8| Rangpuri| Mahipalpur| New Delhi</t>
  </si>
  <si>
    <t xml:space="preserve">The Tandoori Night</t>
  </si>
  <si>
    <t xml:space="preserve">A-79| Chandgi Ram Building| Vasant Kunj Road| NH 8| Mahipalpur| New Delhi</t>
  </si>
  <si>
    <t xml:space="preserve">Biryani, Chinese, North Indian</t>
  </si>
  <si>
    <t xml:space="preserve">Traffic Jaam</t>
  </si>
  <si>
    <t xml:space="preserve">A-63| Street 1| Mahipalpur| New Delhi</t>
  </si>
  <si>
    <t xml:space="preserve">Tripti</t>
  </si>
  <si>
    <t xml:space="preserve">A-67/1| NH 8 Extention| Mahipalpur| New Delhi</t>
  </si>
  <si>
    <t xml:space="preserve">North Indian, Chinese, Mughlai, South Indian</t>
  </si>
  <si>
    <t xml:space="preserve">Uttaranchal Dhaba &amp; Restaurant</t>
  </si>
  <si>
    <t xml:space="preserve">78| Main Mehrauli Road| Mahipalpur| New Delhi</t>
  </si>
  <si>
    <t xml:space="preserve">A-79| Main Red Light Chowk| Opposite Vishal Mega Mart| Main Vasant Kunj Road| Mahipalpur| New Delhi</t>
  </si>
  <si>
    <t xml:space="preserve">Resto 37</t>
  </si>
  <si>
    <t xml:space="preserve">Hotel Delhi 37| A-78| NH 8| Mahipalpur| New Delhi</t>
  </si>
  <si>
    <t xml:space="preserve">Aakash Sweets &amp; Caterers</t>
  </si>
  <si>
    <t xml:space="preserve">L 96| Old Rangpuri Road| Mahipalpur| New Delhi</t>
  </si>
  <si>
    <t xml:space="preserve">Aapka Mangal Restaurant</t>
  </si>
  <si>
    <t xml:space="preserve">L-192| Gali 7| Near Labour Chowk| Mahipalpur| New Delhi</t>
  </si>
  <si>
    <t xml:space="preserve">Al-Karim</t>
  </si>
  <si>
    <t xml:space="preserve">L-1| Mahipalpur| New Delhi</t>
  </si>
  <si>
    <t xml:space="preserve">Apna Dhaba</t>
  </si>
  <si>
    <t xml:space="preserve">Near Kavira Garden| NH-8| Mahipalpur| New Delhi</t>
  </si>
  <si>
    <t xml:space="preserve">Burger Wala</t>
  </si>
  <si>
    <t xml:space="preserve">K-26-C| Main Road| Mahipalpur| New Delhi</t>
  </si>
  <si>
    <t xml:space="preserve">Cafe Highway</t>
  </si>
  <si>
    <t xml:space="preserve">Opposite NSG Camp| Mahipalpur Extension| Mahipalpur| New Delhi</t>
  </si>
  <si>
    <t xml:space="preserve">Chatori Zubaan Chur Chur Naan</t>
  </si>
  <si>
    <t xml:space="preserve">NH8| Opposite IGI Airport| Mahipalpur| New Delhi</t>
  </si>
  <si>
    <t xml:space="preserve">Coffee Shop</t>
  </si>
  <si>
    <t xml:space="preserve">Dee Marks Hotel &amp; Resort| Adjoining Shiv Murti| NH 8| Mahipalpur| New Delhi</t>
  </si>
  <si>
    <t xml:space="preserve">Cafe, North Indian, Continental</t>
  </si>
  <si>
    <t xml:space="preserve">Colonel's Kebabs &amp; Curries</t>
  </si>
  <si>
    <t xml:space="preserve">21| Milestone Hotel and Resort| N.H 8| Near Shiv Murti| Rangpuri| Mahipalpur| New Delhi</t>
  </si>
  <si>
    <t xml:space="preserve">Dhaba Cash 'n' Carry Kitchen Chur Chur Naan</t>
  </si>
  <si>
    <t xml:space="preserve">Shop 1| Badam Singh Market| Rangpuri Bus Stop| Mahipalpur| New Delhi</t>
  </si>
  <si>
    <t xml:space="preserve">Dolphin - The Food Cafe</t>
  </si>
  <si>
    <t xml:space="preserve">Labour Chouk Mahipalpur| Mahipalpur| New Delhi</t>
  </si>
  <si>
    <t xml:space="preserve">First Treat Bakers</t>
  </si>
  <si>
    <t xml:space="preserve">K 98| Mahipalpur| New Delhi</t>
  </si>
  <si>
    <t xml:space="preserve">Flavours Of Delhi</t>
  </si>
  <si>
    <t xml:space="preserve">A-25| KH 393| Near IGI Airport| Mahipalpur| New Delhi</t>
  </si>
  <si>
    <t xml:space="preserve">Foresto Lawn &amp; Restaurant</t>
  </si>
  <si>
    <t xml:space="preserve">Plot 802/2| Block K| Main Vasant Kunj Road| Near Mata Chowk &amp; Prem Maruti| Mahipalpur| New Delhi</t>
  </si>
  <si>
    <t xml:space="preserve">Jain Sweets &amp; Bakers</t>
  </si>
  <si>
    <t xml:space="preserve">A Block| Near Main Red Light Chowk| Opposite Vishal Mega Mart| Mahipalpur| New Delhi</t>
  </si>
  <si>
    <t xml:space="preserve">JD's Restaurant</t>
  </si>
  <si>
    <t xml:space="preserve">A 50/2| Lane 1| Near Manoj Telecom| Mahipalpur| New Delhi</t>
  </si>
  <si>
    <t xml:space="preserve">KH 406| NH  8| Delhi - Gurgaon Road| Rangpuri| Near Shiv Murti| Mahipalpur| New Delhi</t>
  </si>
  <si>
    <t xml:space="preserve">Kaka De Dhaba</t>
  </si>
  <si>
    <t xml:space="preserve">Badam Singh Market| Mahipalpur| New Delhi</t>
  </si>
  <si>
    <t xml:space="preserve">Kolcata Bengali Dhaba</t>
  </si>
  <si>
    <t xml:space="preserve">Gali 7| Mahipalpur| New Delhi</t>
  </si>
  <si>
    <t xml:space="preserve">Kukkuu Da Dhaba</t>
  </si>
  <si>
    <t xml:space="preserve">Shop 90A| Road 4| Gali 7| Near Anand Lok Inn| Mahipalpur| New Delhi</t>
  </si>
  <si>
    <t xml:space="preserve">M&amp;S Coffee Cafe</t>
  </si>
  <si>
    <t xml:space="preserve">Shop 105| Old Rangpuri Road| Labour Chowk| Mahipalpur| New Delhi</t>
  </si>
  <si>
    <t xml:space="preserve">Malabar Style Kitchen</t>
  </si>
  <si>
    <t xml:space="preserve">K-311| Gali No. 4| Mahipalpur| New Delhi</t>
  </si>
  <si>
    <t xml:space="preserve">Mathura Lassi Wala</t>
  </si>
  <si>
    <t xml:space="preserve">K-Block| Rangpuri Road| Mahipalpur| New Delhi</t>
  </si>
  <si>
    <t xml:space="preserve">Metropolitan Cafe</t>
  </si>
  <si>
    <t xml:space="preserve">A-2/269| Road 2| Near Good Luck Hotel| Mahipalpur| New Delhi</t>
  </si>
  <si>
    <t xml:space="preserve">Mr. Bake</t>
  </si>
  <si>
    <t xml:space="preserve">L-96| Shubraj Complex| Labour Chowk| Mahipalpur| New Delhi</t>
  </si>
  <si>
    <t xml:space="preserve">Mughal-E-Zaika</t>
  </si>
  <si>
    <t xml:space="preserve">K111 Rang Puri Road| Mahipalpur| New Delhi</t>
  </si>
  <si>
    <t xml:space="preserve">Mukesh Bhojnalaya</t>
  </si>
  <si>
    <t xml:space="preserve">K-4| Shop 159| Rangpuri Road| Mahipalpur| New Delhi</t>
  </si>
  <si>
    <t xml:space="preserve">New Royal Blue Dhaba</t>
  </si>
  <si>
    <t xml:space="preserve">Lane 9| Old Rangpuri Road| Mahipalpur Extension| Mahipalpur| New Delhi</t>
  </si>
  <si>
    <t xml:space="preserve">New Sharma Chicken Corner</t>
  </si>
  <si>
    <t xml:space="preserve">814| Mahipalpur Mata Chowk| Vasant Kunj Road| Mahipalpur| New Delhi</t>
  </si>
  <si>
    <t xml:space="preserve">Shalimar Hotel| A-160| Road 4| Mahipalpur Extension| Mahipalpur| New Delhi</t>
  </si>
  <si>
    <t xml:space="preserve">Pizza Corner</t>
  </si>
  <si>
    <t xml:space="preserve">K-98| Rangpuri| Mahipalpur Road| Mahipalpur| New Delhi</t>
  </si>
  <si>
    <t xml:space="preserve">Pokhreli Kitchen</t>
  </si>
  <si>
    <t xml:space="preserve">184| Ground Floor| Road 1| Mahipalpur| New Delhi</t>
  </si>
  <si>
    <t xml:space="preserve">South Indian, Nepalese</t>
  </si>
  <si>
    <t xml:space="preserve">A-160| Hotel Shalimaar| Mahipalpur| New Delhi</t>
  </si>
  <si>
    <t xml:space="preserve">Satya Dhaba</t>
  </si>
  <si>
    <t xml:space="preserve">L 321/13| N.H. 8| Near Saptagiri Hotel| Mahipalpur| New Delhi</t>
  </si>
  <si>
    <t xml:space="preserve">Sha-O-Lin Chinese Fast Food</t>
  </si>
  <si>
    <t xml:space="preserve">3| A 104| Road 4| Mahipalpur| New Delhi</t>
  </si>
  <si>
    <t xml:space="preserve">Shahi Chicken Corner</t>
  </si>
  <si>
    <t xml:space="preserve">L-25| Mahipalpur| New Delhi</t>
  </si>
  <si>
    <t xml:space="preserve">Shama Muradabadi</t>
  </si>
  <si>
    <t xml:space="preserve">A-116| Road 4| Near IPH| Mahipalpur| New Delhi</t>
  </si>
  <si>
    <t xml:space="preserve">Sunil Punjabi Dhaba</t>
  </si>
  <si>
    <t xml:space="preserve">Main Vasant Kunj Road| Mahipalpur| New Delhi</t>
  </si>
  <si>
    <t xml:space="preserve">Sunita Dhaba</t>
  </si>
  <si>
    <t xml:space="preserve">National Highway 8| Near Shanti Place Hotel| Mahipalpur| New Delhi</t>
  </si>
  <si>
    <t xml:space="preserve">A-53|   NH-8| Near IGI Airport| Mahipalpur| New Delhi</t>
  </si>
  <si>
    <t xml:space="preserve">U.P. Al-Flah Restaurant</t>
  </si>
  <si>
    <t xml:space="preserve">L-1| Street 1| Mahipalpur| New Delhi</t>
  </si>
  <si>
    <t xml:space="preserve">Vaishno Da Dhaba</t>
  </si>
  <si>
    <t xml:space="preserve">Badam Singh Market| NH 8| Rangpuri| Mahipalpur| New Delhi</t>
  </si>
  <si>
    <t xml:space="preserve">Yadav Sweets</t>
  </si>
  <si>
    <t xml:space="preserve">Old Rangpuri| Near Sabzi Mandi| Mahipalpur| New Delhi</t>
  </si>
  <si>
    <t xml:space="preserve">The Cavalry Bar - Maidens Hotel</t>
  </si>
  <si>
    <t xml:space="preserve">Maidens Hotel| 7| Shamnath Marg| Civil Lines| New Delhi</t>
  </si>
  <si>
    <t xml:space="preserve">Maidens Hotel| Civil Lines</t>
  </si>
  <si>
    <t xml:space="preserve">Maidens Hotel| Civil Lines| New Delhi</t>
  </si>
  <si>
    <t xml:space="preserve">The Curzon Room - Maidens Hotel</t>
  </si>
  <si>
    <t xml:space="preserve">European, North Indian</t>
  </si>
  <si>
    <t xml:space="preserve">The Garden Terrace - Maidens Hotel</t>
  </si>
  <si>
    <t xml:space="preserve">Ama Rabsel House</t>
  </si>
  <si>
    <t xml:space="preserve">House 47| Majnu Ka Tila| New Delhi</t>
  </si>
  <si>
    <t xml:space="preserve">Majnu ka Tila</t>
  </si>
  <si>
    <t xml:space="preserve">Majnu ka Tila| New Delhi</t>
  </si>
  <si>
    <t xml:space="preserve">Cafe Plus</t>
  </si>
  <si>
    <t xml:space="preserve">B-29| New Sakya House| New Camp| Aruna Nagar| Majnu ka Tila| New Delhi</t>
  </si>
  <si>
    <t xml:space="preserve">Hornbill</t>
  </si>
  <si>
    <t xml:space="preserve">158| Block 7| Majnu ka Tila| New Delhi</t>
  </si>
  <si>
    <t xml:space="preserve">Naga, Chinese</t>
  </si>
  <si>
    <t xml:space="preserve">Orange Cafe &amp; Restaurant</t>
  </si>
  <si>
    <t xml:space="preserve">Block 10| House 7| New Aruna Nagar| Majnu ka Tila| New Delhi</t>
  </si>
  <si>
    <t xml:space="preserve">ABC Restaurant</t>
  </si>
  <si>
    <t xml:space="preserve">House 74 A| Block H| New Aruna Nagar| Majnu ka Tila| New Delhi</t>
  </si>
  <si>
    <t xml:space="preserve">Achi Restaurant</t>
  </si>
  <si>
    <t xml:space="preserve">Ground Floor| Achi House| Majnu ka Tila| New Delhi</t>
  </si>
  <si>
    <t xml:space="preserve">Asian House Restaurant</t>
  </si>
  <si>
    <t xml:space="preserve">1st floor| Asian Hotel| New Aruna Nagar| Majnu ka Tila| New Delhi</t>
  </si>
  <si>
    <t xml:space="preserve">Tibetan, South Indian, North Indian</t>
  </si>
  <si>
    <t xml:space="preserve">Cafe 59</t>
  </si>
  <si>
    <t xml:space="preserve">New Aruna Nagar| Majnu ka Tila| New Delhi</t>
  </si>
  <si>
    <t xml:space="preserve">Cafe, North Eastern</t>
  </si>
  <si>
    <t xml:space="preserve">Drepung Loselling</t>
  </si>
  <si>
    <t xml:space="preserve">42| New Tibetan Colony| New Aruna Nagar| Majnu ka Tila| New Delhi</t>
  </si>
  <si>
    <t xml:space="preserve">Dus Bab</t>
  </si>
  <si>
    <t xml:space="preserve">B-4| House 76| Majnu ka Tila| New Delhi</t>
  </si>
  <si>
    <t xml:space="preserve">Tibetan</t>
  </si>
  <si>
    <t xml:space="preserve">DZI House</t>
  </si>
  <si>
    <t xml:space="preserve">188-A| Block 9| New Aruna Nagar| Majnu ka Tila| New Delhi</t>
  </si>
  <si>
    <t xml:space="preserve">North Indian, Chinese, Tibetan</t>
  </si>
  <si>
    <t xml:space="preserve">Good Luck Cafe</t>
  </si>
  <si>
    <t xml:space="preserve">House 8A| Block 3| Tara House| Majnu ka Tila| New Delhi</t>
  </si>
  <si>
    <t xml:space="preserve">Kathmandu</t>
  </si>
  <si>
    <t xml:space="preserve">Old Camp| Majnu ka Tila| New Delhi</t>
  </si>
  <si>
    <t xml:space="preserve">Kullu Manali Restaurant</t>
  </si>
  <si>
    <t xml:space="preserve">170| Main Road| Aruna Nagar| Majnu ka Tila| New Delhi</t>
  </si>
  <si>
    <t xml:space="preserve">Tibetan, Chinese, North Indian</t>
  </si>
  <si>
    <t xml:space="preserve">Lhamo's Kitchen</t>
  </si>
  <si>
    <t xml:space="preserve">Lhasa Manthang Restaurant</t>
  </si>
  <si>
    <t xml:space="preserve">House 100/B| Block 5| New Aruna Nagar| Majnu ka Tila| New Delhi</t>
  </si>
  <si>
    <t xml:space="preserve">Lhasa Thali House</t>
  </si>
  <si>
    <t xml:space="preserve">15-16| New Tibetan Camp| Majnu Ka Tila</t>
  </si>
  <si>
    <t xml:space="preserve">Little Tibet</t>
  </si>
  <si>
    <t xml:space="preserve">House 16| Block 7| New Aruna Nagar| Majnu ka Tila| New Delhi</t>
  </si>
  <si>
    <t xml:space="preserve">Cafe, Tibetan</t>
  </si>
  <si>
    <t xml:space="preserve">Lotus House Restaurant</t>
  </si>
  <si>
    <t xml:space="preserve">House 24/25| New Tibet Camp| New Aruna Nagar| Majnu ka Tila| New Delhi</t>
  </si>
  <si>
    <t xml:space="preserve">Mahi Rasoi</t>
  </si>
  <si>
    <t xml:space="preserve">11| Old Camp House| Majnu ka Tila| New Delhi</t>
  </si>
  <si>
    <t xml:space="preserve">New Open Restaurant</t>
  </si>
  <si>
    <t xml:space="preserve">House 48| Old Camp| New Aruna Nagar| Majnu ka Tila| New Delhi</t>
  </si>
  <si>
    <t xml:space="preserve">Nepalese, Tibetan</t>
  </si>
  <si>
    <t xml:space="preserve">Rooftop Restaurant</t>
  </si>
  <si>
    <t xml:space="preserve">Somang House Restaurant</t>
  </si>
  <si>
    <t xml:space="preserve">4| Somang Complex| New Aruna Nagar| Majnu ka Tila| New Delhi</t>
  </si>
  <si>
    <t xml:space="preserve">Tandoori Khazana</t>
  </si>
  <si>
    <t xml:space="preserve">2-B| Buta Singh Building| Majnu ka Tila| New Delhi</t>
  </si>
  <si>
    <t xml:space="preserve">Tsopema Restaurant</t>
  </si>
  <si>
    <t xml:space="preserve">House 24/25| New Aruna Nagar| Majnu ka Tila| New Delhi</t>
  </si>
  <si>
    <t xml:space="preserve">33 Food</t>
  </si>
  <si>
    <t xml:space="preserve">J-1/13| Gupta Colony| Khirki Extension| Malviya Nagar| New Delhi</t>
  </si>
  <si>
    <t xml:space="preserve">Malviya Nagar| New Delhi</t>
  </si>
  <si>
    <t xml:space="preserve">E-6/11|12| Main Road| Malviya Nagar| New Delhi</t>
  </si>
  <si>
    <t xml:space="preserve">Cafe Blur</t>
  </si>
  <si>
    <t xml:space="preserve">C 114| Panchsheel Vihar| Khirki Extension| Malviya Nagar| Malviya Nagar| New Delhi</t>
  </si>
  <si>
    <t xml:space="preserve">22| New Market| Malviya Nagar| New Delhi</t>
  </si>
  <si>
    <t xml:space="preserve">Cafe Rendezvous</t>
  </si>
  <si>
    <t xml:space="preserve">T-540| The Panchshila Rendezvous| Panchshila Park| Malviya Nagar| New Delhi</t>
  </si>
  <si>
    <t xml:space="preserve">Mexican, Italian, North Indian, Continental, Asian</t>
  </si>
  <si>
    <t xml:space="preserve">C-77| Shivalik Road| Malviya Nagar| New Delhi</t>
  </si>
  <si>
    <t xml:space="preserve">Chatorey Chacha</t>
  </si>
  <si>
    <t xml:space="preserve">E-2/16| Near Shani Mandir| Malviya Nagar| New Delhi</t>
  </si>
  <si>
    <t xml:space="preserve">Chilli Dragon</t>
  </si>
  <si>
    <t xml:space="preserve">C-2| Ground Floor| Panchsheel Vihar| Malviya Nagar| New Delhi</t>
  </si>
  <si>
    <t xml:space="preserve">E-2/4| Main Road| Malviya Nagar| New Delhi</t>
  </si>
  <si>
    <t xml:space="preserve">Divya's Rimpy Restaurant</t>
  </si>
  <si>
    <t xml:space="preserve">E-1/14| Main Road| Malviya Nagar| New Delhi</t>
  </si>
  <si>
    <t xml:space="preserve">Express Dhaba</t>
  </si>
  <si>
    <t xml:space="preserve">489/55-1| Malviya Nagar| New Delhi</t>
  </si>
  <si>
    <t xml:space="preserve">Go Foodie</t>
  </si>
  <si>
    <t xml:space="preserve">L-82| Shop 2| Ground Floor| Near Gol Chakkar| Malviya Nagar| New Delhi</t>
  </si>
  <si>
    <t xml:space="preserve">Health Pan</t>
  </si>
  <si>
    <t xml:space="preserve">210-B| Near Syndicate Bank| Savitri Nagar| Malviya Nagar| New Delhi</t>
  </si>
  <si>
    <t xml:space="preserve">40-B| Corner Market| Malviya Nagar| New Delhi</t>
  </si>
  <si>
    <t xml:space="preserve">Karuna</t>
  </si>
  <si>
    <t xml:space="preserve">JB-9B| Shop 5| Gupta Colony| Khiki Extension| Malviya Nagar| New Delhi</t>
  </si>
  <si>
    <t xml:space="preserve">Kathi</t>
  </si>
  <si>
    <t xml:space="preserve">Shop 1| 179-D| Opposite Select City Walk Mall| Khirki Village| Malviya Nagar| New Delhi</t>
  </si>
  <si>
    <t xml:space="preserve">King Chilly Kitchen</t>
  </si>
  <si>
    <t xml:space="preserve">M-67-A| Malviya Nagar| New Delhi Tikona Park</t>
  </si>
  <si>
    <t xml:space="preserve">Kolhapuri Veg Non-Veg Foods</t>
  </si>
  <si>
    <t xml:space="preserve">JD-26| Khidki Extension| Malviya Nagar| New Delhi</t>
  </si>
  <si>
    <t xml:space="preserve">Mehfil Dhaba</t>
  </si>
  <si>
    <t xml:space="preserve">2| Main Market| Malviya Nagar| New Delhi</t>
  </si>
  <si>
    <t xml:space="preserve">Moti Mahal Delux - Legendary Culinary</t>
  </si>
  <si>
    <t xml:space="preserve">489/55/2| Corner Market| Malviya Nagar| New Delhi</t>
  </si>
  <si>
    <t xml:space="preserve">E-2/16| Malviya Nagar| New Delhi</t>
  </si>
  <si>
    <t xml:space="preserve">Paapi Paet</t>
  </si>
  <si>
    <t xml:space="preserve">E-5/1| Shop 5| Malviya Nagar| New Delhi</t>
  </si>
  <si>
    <t xml:space="preserve">Pepper Corn Express</t>
  </si>
  <si>
    <t xml:space="preserve">T-540| Opposite Arya Samaj Mandir| Malviya Nagar Corner Market| Malviya Nagar| New Delhi</t>
  </si>
  <si>
    <t xml:space="preserve">Pinch Of China</t>
  </si>
  <si>
    <t xml:space="preserve">C-2| Shop 2| Panchsheel Vihar| Malviya Nagar| New Delhi</t>
  </si>
  <si>
    <t xml:space="preserve">17 &amp; 18| Corner Market| Malviya Nagar| New Delhi</t>
  </si>
  <si>
    <t xml:space="preserve">Shop 9| Corner Market| Malviya Nagar| New Delhi</t>
  </si>
  <si>
    <t xml:space="preserve">Ramjee's</t>
  </si>
  <si>
    <t xml:space="preserve">E-2/16| 1st Floor| Near Shani Mandir| Malviya Nagar| New Delhi</t>
  </si>
  <si>
    <t xml:space="preserve">Shaolin</t>
  </si>
  <si>
    <t xml:space="preserve">2/30| Shivalik Geetanjali Road| Malviya Nagar| New Delhi</t>
  </si>
  <si>
    <t xml:space="preserve">1/3| E Block| Main Road| Malviya Nagar| New Delhi</t>
  </si>
  <si>
    <t xml:space="preserve">B-6| Ground Floor| Shivalik| Malviya Nagar| New Delhi</t>
  </si>
  <si>
    <t xml:space="preserve">Cafe, Italian, Mexican, Salad, Desserts</t>
  </si>
  <si>
    <t xml:space="preserve">The Delhi Heights</t>
  </si>
  <si>
    <t xml:space="preserve">2 &amp; 3| E-6/12| Main Road| Malviya Nagar| New Delhi</t>
  </si>
  <si>
    <t xml:space="preserve">Thok (The House of Kakori)</t>
  </si>
  <si>
    <t xml:space="preserve">Uloo</t>
  </si>
  <si>
    <t xml:space="preserve">JE 2| Malviya Nagar| New Delhi</t>
  </si>
  <si>
    <t xml:space="preserve">Vadapav Junction &amp; More</t>
  </si>
  <si>
    <t xml:space="preserve">Shop 4| Opposite Main Market| Malviya Nagar| New Delhi</t>
  </si>
  <si>
    <t xml:space="preserve">Shop 10 &amp; 11| Corner Market| Malviya Nagar| New Delhi</t>
  </si>
  <si>
    <t xml:space="preserve">Bhukkhar</t>
  </si>
  <si>
    <t xml:space="preserve">T -7A| Opposite 90/14-A| Khirki Extension| Malviya Nagar| New Delhi</t>
  </si>
  <si>
    <t xml:space="preserve">Building 2| Ground Floor| Corner Market| Maharishi Dayanand Marg| Malviya Nagar| New Delhi</t>
  </si>
  <si>
    <t xml:space="preserve">Casa Asia</t>
  </si>
  <si>
    <t xml:space="preserve">Opposite Select Citywalk| J Block| Malviya Nagar| New Delhi</t>
  </si>
  <si>
    <t xml:space="preserve">Chic Fish</t>
  </si>
  <si>
    <t xml:space="preserve">32| Corner Market| Maharishi Dayanand Marg| Malviya Nagar| New Delhi</t>
  </si>
  <si>
    <t xml:space="preserve">C-6| Main Market| Malviya Nagar| New Delhi</t>
  </si>
  <si>
    <t xml:space="preserve">Farratta</t>
  </si>
  <si>
    <t xml:space="preserve">17-18| 1st Floor| Corner Market| Malviya Nagar| New Delhi</t>
  </si>
  <si>
    <t xml:space="preserve">Flavors of Chennai</t>
  </si>
  <si>
    <t xml:space="preserve">6| Corner Market| Near Hanuman Temple| Malviya Nagar| New Delhi</t>
  </si>
  <si>
    <t xml:space="preserve">Food For Thought</t>
  </si>
  <si>
    <t xml:space="preserve">14| Navjivan Vihar| Malviya Nagar| New Delhi</t>
  </si>
  <si>
    <t xml:space="preserve">North Indian, Italian</t>
  </si>
  <si>
    <t xml:space="preserve">181-C| Khirki Extension| Malviya Nagar| New Delhi</t>
  </si>
  <si>
    <t xml:space="preserve">2| C-10| Opposite ITI| Main Market| Malviya Nagar| New Delhi</t>
  </si>
  <si>
    <t xml:space="preserve">C31| Main Market| Near HDFC Bank| Malviya Nagar| New Delhi</t>
  </si>
  <si>
    <t xml:space="preserve">E 6/75| Main Road| Malviya Nagar| New Delhi</t>
  </si>
  <si>
    <t xml:space="preserve">Hunger Must Die</t>
  </si>
  <si>
    <t xml:space="preserve">Italian, North Indian, Chinese, Mughlai</t>
  </si>
  <si>
    <t xml:space="preserve">Kolkata Kathi Roll</t>
  </si>
  <si>
    <t xml:space="preserve">3| E-2/16| Malviya Nagar| New Delhi</t>
  </si>
  <si>
    <t xml:space="preserve">Max Grille and Kitchen</t>
  </si>
  <si>
    <t xml:space="preserve">2A| Corner Market| Near Arya Samaj Mandir| Malviya Nagar| New Delhi</t>
  </si>
  <si>
    <t xml:space="preserve">Moti Sweets</t>
  </si>
  <si>
    <t xml:space="preserve">C-5| Main Market| Malviya Nagar| New Delhi</t>
  </si>
  <si>
    <t xml:space="preserve">C-5| Ground Floor| Main Market| Malviya Nagar| New Delhi</t>
  </si>
  <si>
    <t xml:space="preserve">Nikashee</t>
  </si>
  <si>
    <t xml:space="preserve">E-1/12| Ground Floor| Main Market| Malviya Nagar| New Delhi</t>
  </si>
  <si>
    <t xml:space="preserve">Noodle Box</t>
  </si>
  <si>
    <t xml:space="preserve">B1/12| Near Apeejay School| Malviya Nagar| New Delhi</t>
  </si>
  <si>
    <t xml:space="preserve">Pema's</t>
  </si>
  <si>
    <t xml:space="preserve">Shop 3| 3/31| Upper Ground Floor| Shivalik Road| Malviya Nagar| New Delhi</t>
  </si>
  <si>
    <t xml:space="preserve">Chinese, Tibetan, Japanese</t>
  </si>
  <si>
    <t xml:space="preserve">Plumber - The Lounge</t>
  </si>
  <si>
    <t xml:space="preserve">10 &amp; 11| Corner Market| Malviya Nagar| New Delhi</t>
  </si>
  <si>
    <t xml:space="preserve">Thai, Chinese, North Indian</t>
  </si>
  <si>
    <t xml:space="preserve">C-60| Shivalik Road| Malviya Nagar| New Delhi</t>
  </si>
  <si>
    <t xml:space="preserve">RP's Restaurant</t>
  </si>
  <si>
    <t xml:space="preserve">50-D| Savitri Nagar| Main Road| Malviya Nagar| New Delhi</t>
  </si>
  <si>
    <t xml:space="preserve">Soi Thai</t>
  </si>
  <si>
    <t xml:space="preserve">Shop 3| Navjivan Vihar Market| Navjivan Vihar| Malviya Nagar| New Delhi</t>
  </si>
  <si>
    <t xml:space="preserve">Thai, Japanese</t>
  </si>
  <si>
    <t xml:space="preserve">9| 1st Floor| Corner Market| Maharishi Dayanand Marg| Malviya Nagar| New Delhi</t>
  </si>
  <si>
    <t xml:space="preserve">Stoned Age Kitchen</t>
  </si>
  <si>
    <t xml:space="preserve">H-18/11| Malviya Nagar| New Delhi</t>
  </si>
  <si>
    <t xml:space="preserve">Suribachi</t>
  </si>
  <si>
    <t xml:space="preserve">T-540| Panchshila Park| Malviya Nagar| New Delhi</t>
  </si>
  <si>
    <t xml:space="preserve">Asian, North Indian, Continental</t>
  </si>
  <si>
    <t xml:space="preserve">C-8| Main Market| Malviya Nagar| New Delhi</t>
  </si>
  <si>
    <t xml:space="preserve">North Indian, Chinese, Seafood, Chettinad</t>
  </si>
  <si>
    <t xml:space="preserve">The Delhi Canteen</t>
  </si>
  <si>
    <t xml:space="preserve">30| Corner Market| Malviya Nagar| New Delhi</t>
  </si>
  <si>
    <t xml:space="preserve">North Indian, Continental, Asian, Chinese, Thai</t>
  </si>
  <si>
    <t xml:space="preserve">The Grill Kitchen</t>
  </si>
  <si>
    <t xml:space="preserve">Opposite Gurudwara| L Block Road| Sector 6| Malviya Nagar| New Delhi</t>
  </si>
  <si>
    <t xml:space="preserve">Sri Aurbindo Marg| Malviya Nagar| New Delhi</t>
  </si>
  <si>
    <t xml:space="preserve">The Salad Bowl</t>
  </si>
  <si>
    <t xml:space="preserve">Navjeevan Vihar| Malviya Nagar| New Delhi</t>
  </si>
  <si>
    <t xml:space="preserve">C-7| Malviya Nagar| New Delhi</t>
  </si>
  <si>
    <t xml:space="preserve">Food Army</t>
  </si>
  <si>
    <t xml:space="preserve">T-265 C/8A| Chirag Dilli| Malviya Nagar| New Delhi</t>
  </si>
  <si>
    <t xml:space="preserve">Moti Restaurant</t>
  </si>
  <si>
    <t xml:space="preserve">16| Main Market| Malviya Nagar| New Delhi</t>
  </si>
  <si>
    <t xml:space="preserve">North Indian, South Indian, Chinese, Mughlai</t>
  </si>
  <si>
    <t xml:space="preserve">New Baba Da Dhaba</t>
  </si>
  <si>
    <t xml:space="preserve">J1/110| Gupta Colony| Near Saini Estate| Khirki Extension| Malviya Nagar| New Delhi</t>
  </si>
  <si>
    <t xml:space="preserve">Tunday Kababi</t>
  </si>
  <si>
    <t xml:space="preserve">489| 55/4| Corner Market| Malviya Nagar| New Delhi</t>
  </si>
  <si>
    <t xml:space="preserve">Lucknowi, Mughlai</t>
  </si>
  <si>
    <t xml:space="preserve">B-2| Local Shopping Complex| STC/MMTC Market| Near Sri Aurobindo College| Malviya Nagar| New Delhi</t>
  </si>
  <si>
    <t xml:space="preserve">Shop 1-A| C-10| Ground Floor| Opposite HDFC Bank| Malviya Nagar| New Delhi</t>
  </si>
  <si>
    <t xml:space="preserve">33| Corner Market| Malviya Nagar| New Delhi</t>
  </si>
  <si>
    <t xml:space="preserve">Pepper Kitchen</t>
  </si>
  <si>
    <t xml:space="preserve">C 51| Ground Floor| Main Market| Malviya Nagar| New Delhi</t>
  </si>
  <si>
    <t xml:space="preserve">Cafe, American, Italian</t>
  </si>
  <si>
    <t xml:space="preserve">Rustom's Cafe &amp; Bakery</t>
  </si>
  <si>
    <t xml:space="preserve">Khoj International Artists Association| S-17| Khirkee Extension| Malviya Nagar| New Delhi</t>
  </si>
  <si>
    <t xml:space="preserve">Cafe, Bakery, Parsi</t>
  </si>
  <si>
    <t xml:space="preserve">Salad Days</t>
  </si>
  <si>
    <t xml:space="preserve">Shop 1&amp;2| C51| Ground Floor| Malviya Nagar| New Delhi</t>
  </si>
  <si>
    <t xml:space="preserve">C-10| Malviya Nagar| New Delhi</t>
  </si>
  <si>
    <t xml:space="preserve">Sushi Junction</t>
  </si>
  <si>
    <t xml:space="preserve">Shivalik Road| Malviya Nagar| New Delhi</t>
  </si>
  <si>
    <t xml:space="preserve">Sushi, Japanese, Healthy Food</t>
  </si>
  <si>
    <t xml:space="preserve">Vero Gusto</t>
  </si>
  <si>
    <t xml:space="preserve">C-4| Main Market| Malviya Nagar| New Delhi</t>
  </si>
  <si>
    <t xml:space="preserve">Cafe, Fast Food, Healthy Food</t>
  </si>
  <si>
    <t xml:space="preserve">Snack Junction</t>
  </si>
  <si>
    <t xml:space="preserve">Opposite FICCI Auditorium| Near Metro Station| Mandi House| New Delhi</t>
  </si>
  <si>
    <t xml:space="preserve">Mandi House</t>
  </si>
  <si>
    <t xml:space="preserve">Mandi House| New Delhi</t>
  </si>
  <si>
    <t xml:space="preserve">Turant</t>
  </si>
  <si>
    <t xml:space="preserve">Snacks Point</t>
  </si>
  <si>
    <t xml:space="preserve">Mandi House Metro Station| Mandi House| New Delhi</t>
  </si>
  <si>
    <t xml:space="preserve">The Sweet Spot</t>
  </si>
  <si>
    <t xml:space="preserve">25| Central Lane| Bengali Market| Mandi House| New Delhi</t>
  </si>
  <si>
    <t xml:space="preserve">Kafe @ Museum</t>
  </si>
  <si>
    <t xml:space="preserve">National Museum| Mansingh Road| New Delhi</t>
  </si>
  <si>
    <t xml:space="preserve">Mansingh Road</t>
  </si>
  <si>
    <t xml:space="preserve">Mansingh Road| New Delhi</t>
  </si>
  <si>
    <t xml:space="preserve">Friends Cafe</t>
  </si>
  <si>
    <t xml:space="preserve">A-36| Mohan Cooperative Industrial Estate| Mathura Road| New Delhi</t>
  </si>
  <si>
    <t xml:space="preserve">Mathura Road</t>
  </si>
  <si>
    <t xml:space="preserve">Mathura Road| New Delhi</t>
  </si>
  <si>
    <t xml:space="preserve">Aromas of Pind</t>
  </si>
  <si>
    <t xml:space="preserve">A-38| Mohan Cooperative Estate| Near Sarita Vihar Metro Station| Opposite Metro Pillar 302| Mathura Road| New Delhi</t>
  </si>
  <si>
    <t xml:space="preserve">Apna Dhaba and Caters</t>
  </si>
  <si>
    <t xml:space="preserve">Street 2| BE-335| Hari Nagar| Mayapuri Phase 2| New Delhi</t>
  </si>
  <si>
    <t xml:space="preserve">Mayapuri Phase 2</t>
  </si>
  <si>
    <t xml:space="preserve">Mayapuri Phase 2| New Delhi</t>
  </si>
  <si>
    <t xml:space="preserve">BE 359-A| Swargashram Road| Hari Nagar| Mayapuri Phase 2| New Delhi</t>
  </si>
  <si>
    <t xml:space="preserve">Jai Shree Durga South Indian Corner</t>
  </si>
  <si>
    <t xml:space="preserve">BE-324| Street 4| Hari Nagar| Mayapuri Phase 2| New Delhi</t>
  </si>
  <si>
    <t xml:space="preserve">Malabar Catering House</t>
  </si>
  <si>
    <t xml:space="preserve">C-84| Mayapuri Industrial Area| Mayapuri Phase 2| New Delhi</t>
  </si>
  <si>
    <t xml:space="preserve">Biryani, Kerala</t>
  </si>
  <si>
    <t xml:space="preserve">Meenakshi Bhawan</t>
  </si>
  <si>
    <t xml:space="preserve">BE-334| Main Road| Hari Nagar| Mayapuri Phase 2| New Delhi</t>
  </si>
  <si>
    <t xml:space="preserve">New Raja Sweets</t>
  </si>
  <si>
    <t xml:space="preserve">A 140| Gandhi Nagar| Hari Nagar| Mayapuri Phase 2| New Delhi</t>
  </si>
  <si>
    <t xml:space="preserve">Pizza Treat</t>
  </si>
  <si>
    <t xml:space="preserve">A1| Main Gandhi Market| Hari Nagar| Mayapuri Phase 2| New Delhi</t>
  </si>
  <si>
    <t xml:space="preserve">B-99| Mayapuri Industrial Area| Mayapuri Phase 2| New Delhi</t>
  </si>
  <si>
    <t xml:space="preserve">Rita Chinese Food</t>
  </si>
  <si>
    <t xml:space="preserve">B 357| Hari Nagar| Mayapuri Phase 2| New Delhi</t>
  </si>
  <si>
    <t xml:space="preserve">Vibes of Punjab</t>
  </si>
  <si>
    <t xml:space="preserve">C-101| Mayapuri| Main Road| Near DD Motors| Mayapuri Phase 2| New Delhi</t>
  </si>
  <si>
    <t xml:space="preserve">Ramji Di Hatti &amp; Caterers</t>
  </si>
  <si>
    <t xml:space="preserve">BE-324| Street 4| Opposite M.I.G. Flats| Hari Nagar| Mayapuri Phase 2| New Delhi</t>
  </si>
  <si>
    <t xml:space="preserve">Spicy Tadka</t>
  </si>
  <si>
    <t xml:space="preserve">BE 332| Hari Nagar Street 3| Mayapuri Phase 2| New Delhi</t>
  </si>
  <si>
    <t xml:space="preserve">Mr. Tandoori Lal</t>
  </si>
  <si>
    <t xml:space="preserve">BE-321/A| Hari Nagar| Mayapuri Phase 2| New Delhi</t>
  </si>
  <si>
    <t xml:space="preserve">Om Sweets &amp; Caterers</t>
  </si>
  <si>
    <t xml:space="preserve">70| Hari Nagar| Near Jasrotia Hospital| Mayapuri Phase 2| New Delhi</t>
  </si>
  <si>
    <t xml:space="preserve">Sardar Ji Take Away &amp; Caterers</t>
  </si>
  <si>
    <t xml:space="preserve">A 148| Gandhi Market| Hari Nagar| Mayapuri Phase 2| New Delhi</t>
  </si>
  <si>
    <t xml:space="preserve">9 is Mine</t>
  </si>
  <si>
    <t xml:space="preserve">4| BSES market| Pocket 1| Mayur Vihar Phase 1| New Delhi</t>
  </si>
  <si>
    <t xml:space="preserve">Mayur Vihar Phase 1</t>
  </si>
  <si>
    <t xml:space="preserve">Mayur Vihar Phase 1| New Delhi</t>
  </si>
  <si>
    <t xml:space="preserve">Aashirwad</t>
  </si>
  <si>
    <t xml:space="preserve">A 1| Acharya Niketan| Mayur Vihar Phase 1| New Delhi</t>
  </si>
  <si>
    <t xml:space="preserve">Aggarwal Sweet &amp; Bakers</t>
  </si>
  <si>
    <t xml:space="preserve">B-1/3B| New Ashok Nagar| Mayur Vihar Phase 1| New Delhi</t>
  </si>
  <si>
    <t xml:space="preserve">Amit Hotel</t>
  </si>
  <si>
    <t xml:space="preserve">A 110| New Ashok Nagar| Near| Mayur Vihar Phase 1| New Delhi</t>
  </si>
  <si>
    <t xml:space="preserve">Angrezee Dhaba</t>
  </si>
  <si>
    <t xml:space="preserve">Mini DDA Market| Mayur Kunj| Mayur Vihar Phase 1| New Delhi</t>
  </si>
  <si>
    <t xml:space="preserve">Ankur Family Restaurant</t>
  </si>
  <si>
    <t xml:space="preserve">B 17/E Metro Station| New Ashok Nagar| Near Mayur Vihar Phase 1| New Delhi</t>
  </si>
  <si>
    <t xml:space="preserve">Bansal Sweet</t>
  </si>
  <si>
    <t xml:space="preserve">A 4/1| Acharya Niketan| Mayur Vihar Phase 1| New Delhi</t>
  </si>
  <si>
    <t xml:space="preserve">G-7-9| Sikka Plaza 2| Near Ahlcon Public School| Mayur Vihar Phase 1| New Delhi</t>
  </si>
  <si>
    <t xml:space="preserve">Caravan Resto Bar</t>
  </si>
  <si>
    <t xml:space="preserve">A-10| Acharya Niketan| Mayur Vihar Phase 1| New Delhi</t>
  </si>
  <si>
    <t xml:space="preserve">Celebration Multi Cuisine Restaurant</t>
  </si>
  <si>
    <t xml:space="preserve">15| Upper Ground Floor| Pratap Nagar| Near Mayur Vihar Phase 1| New Delhi</t>
  </si>
  <si>
    <t xml:space="preserve">Chatto Chapati</t>
  </si>
  <si>
    <t xml:space="preserve">288-B| Pocket 2| Mayur Vihar Phase 1| New Delhi</t>
  </si>
  <si>
    <t xml:space="preserve">Acharya Niketan| Mayur Vihar Phase 1| New Delhi</t>
  </si>
  <si>
    <t xml:space="preserve">Samachar Market| DAV Complex| Mayur Vihar Phase 1| New Delhi</t>
  </si>
  <si>
    <t xml:space="preserve">Opposite Fine Home Apartments| Acharya Niketan| Mayur Vihar Phase 1| New Delhi</t>
  </si>
  <si>
    <t xml:space="preserve">Dazzle Pastry Shop</t>
  </si>
  <si>
    <t xml:space="preserve">P 19| Acharya Niketan| Mayur Vihar Phase 1| New Delhi</t>
  </si>
  <si>
    <t xml:space="preserve">Delicacy Foods</t>
  </si>
  <si>
    <t xml:space="preserve">1| DDA Market| Pocket 4| Near Maharaja Agrasen College| Mayur Vihar Phase 1| New Delhi</t>
  </si>
  <si>
    <t xml:space="preserve">Dolphin Rolls</t>
  </si>
  <si>
    <t xml:space="preserve">Shop 389| B Block| New Ashok Nagar| Mayur Vihar Phase 1| New Delhi</t>
  </si>
  <si>
    <t xml:space="preserve">Durbar Restaurant</t>
  </si>
  <si>
    <t xml:space="preserve">166| Pratap Nagar| Opposite Pocket 4| Mayur Vihar Phase 1| New Delhi</t>
  </si>
  <si>
    <t xml:space="preserve">Ever Green Pastry Shop</t>
  </si>
  <si>
    <t xml:space="preserve">230| Main Market| Mayur Vihar Phase 1| New Delhi</t>
  </si>
  <si>
    <t xml:space="preserve">Evergreen Sweets Corner</t>
  </si>
  <si>
    <t xml:space="preserve">A-650| New Ashok Nagar| Near Mayur Vihar Phase 1| New Delhi</t>
  </si>
  <si>
    <t xml:space="preserve">Great Plates By AJ</t>
  </si>
  <si>
    <t xml:space="preserve">G-1-4| DLF Galleria Mall| District Centre| Mayur Vihar Phase 1| New Delhi</t>
  </si>
  <si>
    <t xml:space="preserve">Shop 3| 4| &amp; 4-A| Samachar Market| Mayur Vihar Phase 1 Extension| Mayur Vihar Phase 1| New Delhi</t>
  </si>
  <si>
    <t xml:space="preserve">Haqeem's</t>
  </si>
  <si>
    <t xml:space="preserve">Shop 2| Plot 1| Sikka Plaza| Mayur Vihar Phase 1| New Delhi</t>
  </si>
  <si>
    <t xml:space="preserve">Himalaya Food Corner</t>
  </si>
  <si>
    <t xml:space="preserve">C-24| Acharya Niketan| Near ICICI Bank| Mayur Vihar Phase 1| New Delhi</t>
  </si>
  <si>
    <t xml:space="preserve">Hot Joint Fast Food</t>
  </si>
  <si>
    <t xml:space="preserve">Metro Station Gate 1| Mayur Vihar Phase 1| New Delhi</t>
  </si>
  <si>
    <t xml:space="preserve">Hyderabadi Dum Biryani</t>
  </si>
  <si>
    <t xml:space="preserve">24| DDA Market| Pocket 4| Mayur Vihar Phase 1| New Delhi</t>
  </si>
  <si>
    <t xml:space="preserve">Kasturi Family Restaurant</t>
  </si>
  <si>
    <t xml:space="preserve">1st Floor| P-13/A| Aacharya Niketan Market| Mayur Vihar Phase 1| New Delhi</t>
  </si>
  <si>
    <t xml:space="preserve">Shop 4 &amp; 5| 1st Floor| Block A/18| Acharya Niketan| Mayur Vihar Phase 1| New Delhi</t>
  </si>
  <si>
    <t xml:space="preserve">Keuchen Paradise</t>
  </si>
  <si>
    <t xml:space="preserve">A-7| Acharya Niketan| Mayur Vihar Phase 1| New Delhi</t>
  </si>
  <si>
    <t xml:space="preserve">Kook For Health</t>
  </si>
  <si>
    <t xml:space="preserve">A 8| Acharya Niketan Market| Opposite Janta Book Depot| Mayur Vihar Phase 1| New Delhi</t>
  </si>
  <si>
    <t xml:space="preserve">American, Asian, North Indian, Mexican, South Indian</t>
  </si>
  <si>
    <t xml:space="preserve">Lahorian's Sweets &amp; Bakers</t>
  </si>
  <si>
    <t xml:space="preserve">Shop 5| Plot 101| Gali 15| Pratap Nagar| Mayur Vihar Phase 1| New Delhi</t>
  </si>
  <si>
    <t xml:space="preserve">Street Food, Desserts</t>
  </si>
  <si>
    <t xml:space="preserve">Mr. Baker's</t>
  </si>
  <si>
    <t xml:space="preserve">G2-G3| DAV Complex| LSC| Mayur Vihar Phase 1| New Delhi</t>
  </si>
  <si>
    <t xml:space="preserve">Night Food Delivery</t>
  </si>
  <si>
    <t xml:space="preserve">Near Sikka Plaza| Mayur Vihar Phase 1| New Delhi</t>
  </si>
  <si>
    <t xml:space="preserve">Nine 2 Nine Snacks &amp; Restaurant</t>
  </si>
  <si>
    <t xml:space="preserve">B-1/26| New Ashok Nagar| Near| Mayur Vihar Phase 1| New Delhi</t>
  </si>
  <si>
    <t xml:space="preserve">Punjabi Mirch</t>
  </si>
  <si>
    <t xml:space="preserve">D-35| Acharya Niketan| Near Kukreja Hospital| Mayur Vihar Phase 1| New Delhi</t>
  </si>
  <si>
    <t xml:space="preserve">Rasoi The Food Express</t>
  </si>
  <si>
    <t xml:space="preserve">38| DDA Market| Jeevan Anmol Hospital| Mayur Vihar Phase 1| New Delhi</t>
  </si>
  <si>
    <t xml:space="preserve">G-10| Samachar Market| Mayur Vihar Phase 1| New Delhi</t>
  </si>
  <si>
    <t xml:space="preserve">Sandwichai</t>
  </si>
  <si>
    <t xml:space="preserve">Sandwichai| Shop no 2|3-Sikka Plaza| Mayur Vihar Phase-1</t>
  </si>
  <si>
    <t xml:space="preserve">SB's Raisins</t>
  </si>
  <si>
    <t xml:space="preserve">A-9/1| Acharya Niketan| Central Market| Mayur Vihar Phase 1| New Delhi</t>
  </si>
  <si>
    <t xml:space="preserve">Shanghai Kitchen</t>
  </si>
  <si>
    <t xml:space="preserve">C-19| Opposite Ahlcon International School| Mayur Vihar Phase 1| New Delhi</t>
  </si>
  <si>
    <t xml:space="preserve">Shiv Shakti Restaurant</t>
  </si>
  <si>
    <t xml:space="preserve">11| DDA Market| Pocket 4| Mayur Vihar Phase 1| New Delhi</t>
  </si>
  <si>
    <t xml:space="preserve">Smoky Chettinad</t>
  </si>
  <si>
    <t xml:space="preserve">Shop 2| Local Shopping Complex| DDA Market| Acharya Niketan| Mayur Vihar Phase 1| New Delhi</t>
  </si>
  <si>
    <t xml:space="preserve">Spice Fusion</t>
  </si>
  <si>
    <t xml:space="preserve">Shop 12| DDA Local Shoping Center Market| Mayur Vihar Phase 1</t>
  </si>
  <si>
    <t xml:space="preserve">Sweet Toof Designer Cakes</t>
  </si>
  <si>
    <t xml:space="preserve">16-A| Pocket 3| Mayur Vihar Phase 1| New Delhi</t>
  </si>
  <si>
    <t xml:space="preserve">The Chef</t>
  </si>
  <si>
    <t xml:space="preserve">Shop 7 &amp; 8| Block A| Main Road| Ashok Nagar| Near Mayur Vihar Phase 1| New Delhi</t>
  </si>
  <si>
    <t xml:space="preserve">The Edge Cafe</t>
  </si>
  <si>
    <t xml:space="preserve">32-B| JP Complex| Opposite UNA Enclave| Mayur Vihar Phase 1| New Delhi</t>
  </si>
  <si>
    <t xml:space="preserve">The Epicure - Fraser Suites</t>
  </si>
  <si>
    <t xml:space="preserve">Fraser Suites| 4-A| District Centre|  Mayur Vihar Phase 1| New Delhi</t>
  </si>
  <si>
    <t xml:space="preserve">Asian, Thai, Chinese, North Indian</t>
  </si>
  <si>
    <t xml:space="preserve">Udupidarshini Veg Restaurant</t>
  </si>
  <si>
    <t xml:space="preserve">C-24/A| Acharya Niketan| Mayur Vihar Phase 1| New Delhi</t>
  </si>
  <si>
    <t xml:space="preserve">36 lebzelter</t>
  </si>
  <si>
    <t xml:space="preserve">P 37/38| Pandav Nagar| Mayur Vihar Phase 1| New Delhi</t>
  </si>
  <si>
    <t xml:space="preserve">Shop 12| BR Complex| Near Alchon International School| Opposite UNA Enclave| Mayur Vihar Phase 1| New Delhi</t>
  </si>
  <si>
    <t xml:space="preserve">Fast Food, Pizza, Burger</t>
  </si>
  <si>
    <t xml:space="preserve">Freakin Beans</t>
  </si>
  <si>
    <t xml:space="preserve">606| Shikha Plaza 1| Shashi Park Road| Mayur Vihar Phase 1| New Delhi</t>
  </si>
  <si>
    <t xml:space="preserve">Nutri Cafe</t>
  </si>
  <si>
    <t xml:space="preserve">Shop G-3| Plot 1| LSC 11| Atlantic Plaza| Mayur Vihar Phase 1| New Delhi</t>
  </si>
  <si>
    <t xml:space="preserve">Senorita's</t>
  </si>
  <si>
    <t xml:space="preserve">10| Samachar Market| Mayur Vihar Phase 1 Extension| Mayur Vihar Phase 1| New Delhi</t>
  </si>
  <si>
    <t xml:space="preserve">Mexican, North Indian</t>
  </si>
  <si>
    <t xml:space="preserve">Village - The House of Food</t>
  </si>
  <si>
    <t xml:space="preserve">B-1| Acharya Niketan| Mayur Vihar Phase 1| New Delhi</t>
  </si>
  <si>
    <t xml:space="preserve">Street Food, Fast Food, Chinese, South Indian, North Indian</t>
  </si>
  <si>
    <t xml:space="preserve">Aman Vaishno Dhaba</t>
  </si>
  <si>
    <t xml:space="preserve">417| New Ashok Nagar| Near Mayur Vihar Phase 1| New Delhi</t>
  </si>
  <si>
    <t xml:space="preserve">Anupam Hotel</t>
  </si>
  <si>
    <t xml:space="preserve">A 60| Main Market Road| New Ashok Nagar| Near| Mayur Vihar Phase 1| New Delhi</t>
  </si>
  <si>
    <t xml:space="preserve">Bake Bank</t>
  </si>
  <si>
    <t xml:space="preserve">B-19| Acharya Niketan Market| Mayur Vihar Phase 1| New Delhi</t>
  </si>
  <si>
    <t xml:space="preserve">Buzybee</t>
  </si>
  <si>
    <t xml:space="preserve">17/602| Eastend Apartments| Mayur Vihar Phase 1| New Delhi</t>
  </si>
  <si>
    <t xml:space="preserve">Cafe Tandoor</t>
  </si>
  <si>
    <t xml:space="preserve">G-6| Kanishka Complex| Mayur Vihar Phase 1| New Delhi</t>
  </si>
  <si>
    <t xml:space="preserve">Chawlas 2</t>
  </si>
  <si>
    <t xml:space="preserve">C31| C Block| Acharya Niketan| Mayur Vihar Phase 1| New Delhi</t>
  </si>
  <si>
    <t xml:space="preserve">Choksi Chinese</t>
  </si>
  <si>
    <t xml:space="preserve">Desi Chulha</t>
  </si>
  <si>
    <t xml:space="preserve">193 Main Road| Shashi Garden| Mayur Vihar Phase 1| New Delhi</t>
  </si>
  <si>
    <t xml:space="preserve">Fumble Foods</t>
  </si>
  <si>
    <t xml:space="preserve">East End Apartments| Near New Ashok Nagar Metro Station| Mayur Vihar Phase 1| New Delhi</t>
  </si>
  <si>
    <t xml:space="preserve">Games v/s Cafe</t>
  </si>
  <si>
    <t xml:space="preserve">Shop 15| DDA Local Shopping Center| Mayur Vihar Phase 1| New Delhi</t>
  </si>
  <si>
    <t xml:space="preserve">Goodies- Snacks N More</t>
  </si>
  <si>
    <t xml:space="preserve">E 62 Pratap Nagar| Mayur Vihar Phase 1| New Delhi</t>
  </si>
  <si>
    <t xml:space="preserve">Grubhouse Cafe</t>
  </si>
  <si>
    <t xml:space="preserve">D 33| Acharya Niketan| Mayur Vihar Phase 1| New Delhi</t>
  </si>
  <si>
    <t xml:space="preserve">C-29| Acharya Niketan| Mayur Vihar Phase 1| New Delhi</t>
  </si>
  <si>
    <t xml:space="preserve">Muradabadi Chicken Biryani &amp; Dhaba</t>
  </si>
  <si>
    <t xml:space="preserve">B-116| New Ashok Nagar| Near Mayur Vihar Phase 1| New Delhi</t>
  </si>
  <si>
    <t xml:space="preserve">Pakiza Restaurant</t>
  </si>
  <si>
    <t xml:space="preserve">30| Block 15| Vasundhra Road| Mayur Vihar Phase 1| New Delhi Near Mayur Vihar Phase 1</t>
  </si>
  <si>
    <t xml:space="preserve">Riddhi Siddhi Restaurant</t>
  </si>
  <si>
    <t xml:space="preserve">A| Ground Floor | Near Ganpati Complex| New Ashok Nagar| Mayur Vihar Phase 1| New Delhi</t>
  </si>
  <si>
    <t xml:space="preserve">Rockers &amp; Shockers</t>
  </si>
  <si>
    <t xml:space="preserve">S-19| 2nd Floor| Star City Mall| Mayur Vihar Phase 1| New Delhi</t>
  </si>
  <si>
    <t xml:space="preserve">Saikutir Food</t>
  </si>
  <si>
    <t xml:space="preserve">F/206| Samaspur Road| Pandav Nagar| Mayur Vihar Phase 1| New Delhi</t>
  </si>
  <si>
    <t xml:space="preserve">Satnaam Foods</t>
  </si>
  <si>
    <t xml:space="preserve">101 A| Pratap Nagar| Mayur Vihar Phase 1| New Delhi</t>
  </si>
  <si>
    <t xml:space="preserve">Pankaj Tower| Mayur Vihar Phase 1| New Delhi</t>
  </si>
  <si>
    <t xml:space="preserve">Shri Bala Ji Rasoi</t>
  </si>
  <si>
    <t xml:space="preserve">Near Authority| Main Road| Mayur Vihar Phase 1| New Delhi</t>
  </si>
  <si>
    <t xml:space="preserve">Opposite Balaji Dental Clinic| Mayur Vihar Phase 1| New Delhi</t>
  </si>
  <si>
    <t xml:space="preserve">Tip Top Eating Corner</t>
  </si>
  <si>
    <t xml:space="preserve">A 55 &amp; 56| New Ashok Nagar| Near| Mayur Vihar Phase 1| New Delhi</t>
  </si>
  <si>
    <t xml:space="preserve">ToLoveFromLove</t>
  </si>
  <si>
    <t xml:space="preserve">Tripti Foods</t>
  </si>
  <si>
    <t xml:space="preserve">Shop 31| DDA Market| Near Jeevan Anmol Hospital| Mayur Vihar Phase 1| New Delhi</t>
  </si>
  <si>
    <t xml:space="preserve">U Like</t>
  </si>
  <si>
    <t xml:space="preserve">G-7| LSC 11| Main Market| Mayur Vihar Phase 1| New Delhi</t>
  </si>
  <si>
    <t xml:space="preserve">Zayka chicken restaurant</t>
  </si>
  <si>
    <t xml:space="preserve">C 31| Acharya niketan| Mayur Vihar Phase 1| New Delhi</t>
  </si>
  <si>
    <t xml:space="preserve">Sikka Plaza| Near Ahlcon Public School| Opposite UNA Enclave| Mayur Vihar Phase 1| New Delhi</t>
  </si>
  <si>
    <t xml:space="preserve">Food Fantasy</t>
  </si>
  <si>
    <t xml:space="preserve">P-35-36| Opposite Fine Home Apartments| Mayur Vihar Phase 1| New Delhi</t>
  </si>
  <si>
    <t xml:space="preserve">Just Chinese</t>
  </si>
  <si>
    <t xml:space="preserve">C-2| Acharya Niketan| Mayur Vihar Phase 1| New Delhi</t>
  </si>
  <si>
    <t xml:space="preserve">Agarwal Bikaneri Sweets</t>
  </si>
  <si>
    <t xml:space="preserve">Shop 7| Pocket A| Mayur Vihar Phase 2| New Delhi</t>
  </si>
  <si>
    <t xml:space="preserve">Mayur Vihar Phase 2</t>
  </si>
  <si>
    <t xml:space="preserve">Mayur Vihar Phase 2| New Delhi</t>
  </si>
  <si>
    <t xml:space="preserve">1| Durga Complex| Mayur Vihar Phase 2| New Delhi</t>
  </si>
  <si>
    <t xml:space="preserve">Breadz</t>
  </si>
  <si>
    <t xml:space="preserve">Below Canara Bank| A Block Market| Mayur Vihar Phase 2| New Delhi</t>
  </si>
  <si>
    <t xml:space="preserve">Desi Jugaad</t>
  </si>
  <si>
    <t xml:space="preserve">G-6| Plot 14| Vardhaman Plaza| Mayur Vihar Phase 2| New Delhi</t>
  </si>
  <si>
    <t xml:space="preserve">Food Trax</t>
  </si>
  <si>
    <t xml:space="preserve">G-8| Durga Complex LSC| Mayur Vihar Phase 2| New Delhi</t>
  </si>
  <si>
    <t xml:space="preserve">Hub Tub</t>
  </si>
  <si>
    <t xml:space="preserve">112-A| Pocket F| Mayur Vihar Phase 2| New Delhi</t>
  </si>
  <si>
    <t xml:space="preserve">Malabar Foods</t>
  </si>
  <si>
    <t xml:space="preserve">G-9| Krishna Plaza Complex| Pocket A Bus Stand| Mayur Vihar Phase 2| New Delhi</t>
  </si>
  <si>
    <t xml:space="preserve">Mitra Di Chaap</t>
  </si>
  <si>
    <t xml:space="preserve">D-1| Opposite Mayur Vihar Bus Depot| Mayur Vihar Phase 2| New Delhi</t>
  </si>
  <si>
    <t xml:space="preserve">New Hyderabadi Biryani House</t>
  </si>
  <si>
    <t xml:space="preserve">G-8| Manish Chamber| Pocket B Market| Near Neelam Mata Mandir| Mayur Vihar Phase 2| New Delhi</t>
  </si>
  <si>
    <t xml:space="preserve">New Madras Cafe</t>
  </si>
  <si>
    <t xml:space="preserve">Shop 15| DDA Market| Pocket C| Mayur Vihar Phase 2| New Delhi</t>
  </si>
  <si>
    <t xml:space="preserve">G-6| Sachdeva Plaza| Mayur Vihar Phase 2| New Delhi</t>
  </si>
  <si>
    <t xml:space="preserve">Sanju Cool &amp; Hot Hut</t>
  </si>
  <si>
    <t xml:space="preserve">7| Purvanchal Plaza| ISC Market| Pocket B| Mayur Vihar Phase 2| New Delhi</t>
  </si>
  <si>
    <t xml:space="preserve">Sethi's Kabab &amp; Curries</t>
  </si>
  <si>
    <t xml:space="preserve">G-5| Manish Chamber| LSC| Pocket B| Near Virmani Hospital| Mayur Vihar Phase 2| New Delhi</t>
  </si>
  <si>
    <t xml:space="preserve">South Indian Fast Food</t>
  </si>
  <si>
    <t xml:space="preserve">Near Canara Bank| Block A| Mayur Vihar Phase 2| New Delhi</t>
  </si>
  <si>
    <t xml:space="preserve">Sweets and Spices</t>
  </si>
  <si>
    <t xml:space="preserve">G-1| Sagar Galaxy| Pocket B| Commercial Complex| Mayur Vihar Phase 2| New Delhi</t>
  </si>
  <si>
    <t xml:space="preserve">Urban Degchi Kitchen &amp; Bar</t>
  </si>
  <si>
    <t xml:space="preserve">Shop 5-10| LSC Pocket B| Mayur Vihar Phase 2| New Delhi</t>
  </si>
  <si>
    <t xml:space="preserve">3| Sachdeva Plaza| Mayur Vihar Phase 2| New Delhi</t>
  </si>
  <si>
    <t xml:space="preserve">Zaiqa Kathi Roll &amp; Momos</t>
  </si>
  <si>
    <t xml:space="preserve">4| Pocket B| Mayur Vihar Phase 2| New Delhi</t>
  </si>
  <si>
    <t xml:space="preserve">Duggal Snacks</t>
  </si>
  <si>
    <t xml:space="preserve">G-S| Abhishek Plaza| Pocket B| Mayur Vihar Phase 2| New Delhi</t>
  </si>
  <si>
    <t xml:space="preserve">Granny's Flavour</t>
  </si>
  <si>
    <t xml:space="preserve">11/7 Purvanchal Plaza| Mayur Vihar Phase 2| New Delhi</t>
  </si>
  <si>
    <t xml:space="preserve">Moustache Coffee</t>
  </si>
  <si>
    <t xml:space="preserve">G-6| Vardhman Shrenik Plaza| Pocket B| Mayur Vihar Phase 2| New Delhi</t>
  </si>
  <si>
    <t xml:space="preserve">Pradeep Pav Bhaji</t>
  </si>
  <si>
    <t xml:space="preserve">G-2| Vardhman Sainik Plaza| Pocket B-2| Mayur Vihar Phase 2| New Delhi</t>
  </si>
  <si>
    <t xml:space="preserve">Sandwich Factory</t>
  </si>
  <si>
    <t xml:space="preserve">25A| Pocket B| Mayur Vihar Phase 2| New Delhi</t>
  </si>
  <si>
    <t xml:space="preserve">Scorpio Cafe</t>
  </si>
  <si>
    <t xml:space="preserve">G-4| Durga Complex| Pocket B| Mayur Vihar Phase 2| New Delhi</t>
  </si>
  <si>
    <t xml:space="preserve">Veggie-Licious</t>
  </si>
  <si>
    <t xml:space="preserve">G-6| GS Arcade| Pocket B| Behind State Bank of India| Mayur Vihar Phase 2| New Delhi</t>
  </si>
  <si>
    <t xml:space="preserve">Creamy Creation</t>
  </si>
  <si>
    <t xml:space="preserve">B-66| East Vinod Nagar| Near Mayur Vihar Phase 2| New Delhi</t>
  </si>
  <si>
    <t xml:space="preserve">Evergreen Food Corner</t>
  </si>
  <si>
    <t xml:space="preserve">55| A Block Market| Mayur Vihar Phase 2| New Delhi</t>
  </si>
  <si>
    <t xml:space="preserve">Fast Food, Raw Meats</t>
  </si>
  <si>
    <t xml:space="preserve">K.D Corner</t>
  </si>
  <si>
    <t xml:space="preserve">B-65| East Vinod Nagar| Near| Mayur Vihar Phase 2| New Delhi</t>
  </si>
  <si>
    <t xml:space="preserve">Slice Of Italy</t>
  </si>
  <si>
    <t xml:space="preserve">104 &amp; 105| Durga Complex| LSC Market| Pocket B| Mayur Vihar Phase 2| New Delhi</t>
  </si>
  <si>
    <t xml:space="preserve">Anokha Chinese Hut</t>
  </si>
  <si>
    <t xml:space="preserve">D-1/30| New Kondli| Mayur Vihar Phase 3| New Delhi</t>
  </si>
  <si>
    <t xml:space="preserve">Mayur Vihar Phase 3</t>
  </si>
  <si>
    <t xml:space="preserve">Mayur Vihar Phase 3| New Delhi</t>
  </si>
  <si>
    <t xml:space="preserve">Bobby Dhaba &amp; Caterers</t>
  </si>
  <si>
    <t xml:space="preserve">C-3/88| New Kondli| Mayur Vihar Phase 3| New Delhi</t>
  </si>
  <si>
    <t xml:space="preserve">Red Fox Hotel| Community Center| Mayur Vihar Phase 3| New Delhi</t>
  </si>
  <si>
    <t xml:space="preserve">Dana Pani</t>
  </si>
  <si>
    <t xml:space="preserve">B-1/60| New Kondli| Mayur Vihar Phase 3| New Delhi</t>
  </si>
  <si>
    <t xml:space="preserve">Hotel Malabar</t>
  </si>
  <si>
    <t xml:space="preserve">A-1312| Main Road| Opposite  Pocket A-2| GD Colony| Mayur Vihar Phase 3| New Delhi</t>
  </si>
  <si>
    <t xml:space="preserve">Lumbini Fast Point</t>
  </si>
  <si>
    <t xml:space="preserve">1-A| Pocket A3| Mayur Vihar Phase 3| New Delhi</t>
  </si>
  <si>
    <t xml:space="preserve">Mayur Restaurant</t>
  </si>
  <si>
    <t xml:space="preserve">81-B|Pocket A-2| Mayur Vihar Phase 3| New Delhi</t>
  </si>
  <si>
    <t xml:space="preserve">MOC - The American Restaurant</t>
  </si>
  <si>
    <t xml:space="preserve">38-A| Pocket A-2| Mayur Vihar Phase 3| New Delhi</t>
  </si>
  <si>
    <t xml:space="preserve">Muradabadi Chicken Biryani</t>
  </si>
  <si>
    <t xml:space="preserve">C-1/30| New Kondli| Near Mangal Bazar Chowk| Mayur Vihar Phase 3| New Delhi</t>
  </si>
  <si>
    <t xml:space="preserve">New Aggarwal Sweet Corner</t>
  </si>
  <si>
    <t xml:space="preserve">A-1240/2| DDA Market| Mayur Vihar Phase 3| New Delhi</t>
  </si>
  <si>
    <t xml:space="preserve">Pizza Castle</t>
  </si>
  <si>
    <t xml:space="preserve">80/A| Pocket A| LIG Flat| Mayur Vihar Phase 3| New Delhi</t>
  </si>
  <si>
    <t xml:space="preserve">Punjabi Dhaba</t>
  </si>
  <si>
    <t xml:space="preserve">140-A| Pocket A3| Mayur Vihar Phase 3| New Delhi</t>
  </si>
  <si>
    <t xml:space="preserve">Qureshi Chicken Corner</t>
  </si>
  <si>
    <t xml:space="preserve">Near Ryan International School| Mayur Vihar Phase 3| New Delhi</t>
  </si>
  <si>
    <t xml:space="preserve">Samarpan Fast Food</t>
  </si>
  <si>
    <t xml:space="preserve">118 - A2| LIG Flat Market| Opposite Sharma Medical Store| Mayur Vihar Phase 3| New Delhi</t>
  </si>
  <si>
    <t xml:space="preserve">Shaan-E-Tandoorz</t>
  </si>
  <si>
    <t xml:space="preserve">G-14| SSG East Plaza| DDA Local Shopping Centre| Mayur Vihar Phase 3| New Delhi</t>
  </si>
  <si>
    <t xml:space="preserve">Sonu Sudh Bhojnalaya</t>
  </si>
  <si>
    <t xml:space="preserve">B 1/1 B| Janta Flat| Mayur Vihar Phase 3| New Delhi</t>
  </si>
  <si>
    <t xml:space="preserve">The Test</t>
  </si>
  <si>
    <t xml:space="preserve">G-11| Plot 1-2| SSG East Plaza| Mayur Vihar Phase 3| New Delhi</t>
  </si>
  <si>
    <t xml:space="preserve">True Blue</t>
  </si>
  <si>
    <t xml:space="preserve">8| DDA Shopping Complex| Mayur Vihar Phase 3| New Delhi</t>
  </si>
  <si>
    <t xml:space="preserve">Zaika Kathi Rolls</t>
  </si>
  <si>
    <t xml:space="preserve">GD Colony| Mayur Vihar Phase 3| New Delhi</t>
  </si>
  <si>
    <t xml:space="preserve">C-4/79| Near Indian Oil Petrol Pump| Mayur Vihar Phase 3| New Delhi</t>
  </si>
  <si>
    <t xml:space="preserve">A One Muradabadi</t>
  </si>
  <si>
    <t xml:space="preserve">A 118| Pocket A 2| Mayur Vihar Phase 3| New Delhi</t>
  </si>
  <si>
    <t xml:space="preserve">Annapurna</t>
  </si>
  <si>
    <t xml:space="preserve">Shop 1| Basement| Tularam Complex| Old Kondi| Mayur Vihar Phase 3| New Delhi</t>
  </si>
  <si>
    <t xml:space="preserve">Cake Walkers</t>
  </si>
  <si>
    <t xml:space="preserve">84-B| Pocket A-1| Mayur Vihar Phase 3| New Delhi</t>
  </si>
  <si>
    <t xml:space="preserve">Harish And Sonu Sudh Bhojnalya</t>
  </si>
  <si>
    <t xml:space="preserve">Old Kondli| Near State Bank Of Patiala| Mayur Vihar Phase 3| New Delhi</t>
  </si>
  <si>
    <t xml:space="preserve">Mitra Da Dhaba</t>
  </si>
  <si>
    <t xml:space="preserve">DDA| Convenient Shopping Centre 1| Pocket C1| Sector C| Kondli Gharoli| Mayur Vihar Phase 3| New Delhi</t>
  </si>
  <si>
    <t xml:space="preserve">Munchies Midnight Delivery</t>
  </si>
  <si>
    <t xml:space="preserve">Continental, Italian, Fast Food</t>
  </si>
  <si>
    <t xml:space="preserve">Muradabadi Chicken Corner</t>
  </si>
  <si>
    <t xml:space="preserve">C-1/130| New Kondli| Mayur Vihar Phase 3| New Delhi</t>
  </si>
  <si>
    <t xml:space="preserve">1A| Pocket A-3| Mayur Vihar Phase 3| New Delhi</t>
  </si>
  <si>
    <t xml:space="preserve">Romano's Pizza</t>
  </si>
  <si>
    <t xml:space="preserve">81A| Pocket A-2| Mayur Vihar Phase 3| New Delhi</t>
  </si>
  <si>
    <t xml:space="preserve">Royal Spice</t>
  </si>
  <si>
    <t xml:space="preserve">A-1155-1156| GD Colony| Mayur Vihar Phase 3| New Delhi</t>
  </si>
  <si>
    <t xml:space="preserve">Sonu Bhojanalya</t>
  </si>
  <si>
    <t xml:space="preserve">D-1/29| New Kondli| Sani Bazar Road| Mayur Vihar Phase 3| New Delhi</t>
  </si>
  <si>
    <t xml:space="preserve">The Deshi Bites</t>
  </si>
  <si>
    <t xml:space="preserve">SFS Flats| Near Pocket-C| Mayur Vihar Phase 3| New Delhi</t>
  </si>
  <si>
    <t xml:space="preserve">13/2| Ward 1| LIC Road| Near Bhool Bhulia| Mehrauli| New Delhi</t>
  </si>
  <si>
    <t xml:space="preserve">Mehrauli</t>
  </si>
  <si>
    <t xml:space="preserve">Mehrauli| New Delhi</t>
  </si>
  <si>
    <t xml:space="preserve">Mahara Hotel</t>
  </si>
  <si>
    <t xml:space="preserve">13/2| Ward 1| LIC Road| Near Bus Terminal| Mehrauli| New Delhi</t>
  </si>
  <si>
    <t xml:space="preserve">Malik Vegetarian Rasoi</t>
  </si>
  <si>
    <t xml:space="preserve">13-A/4| Ward 1| Opposite Bhool Bhuliyan| Mehrauli| New Delhi</t>
  </si>
  <si>
    <t xml:space="preserve">Yash Aadi Food Corner</t>
  </si>
  <si>
    <t xml:space="preserve">F-210/A| Main Market| Mehrauli| New Delhi Near Mehrauli</t>
  </si>
  <si>
    <t xml:space="preserve">#hashtag</t>
  </si>
  <si>
    <t xml:space="preserve">1092/1| Mehrauli Bus Stand| Mehrauli| New Delhi</t>
  </si>
  <si>
    <t xml:space="preserve">Al Zaika</t>
  </si>
  <si>
    <t xml:space="preserve">F-341| Lado Sarai| Mehrauli| New Delhi</t>
  </si>
  <si>
    <t xml:space="preserve">Ashiyan Foods</t>
  </si>
  <si>
    <t xml:space="preserve">D-3/491| Chhatarpur Pahari| Mehrauli| New Delhi</t>
  </si>
  <si>
    <t xml:space="preserve">Bake My Day</t>
  </si>
  <si>
    <t xml:space="preserve">Shop 1| Ambawata Complex| Gurudwara Road| Mehrauli| New Delhi</t>
  </si>
  <si>
    <t xml:space="preserve">Bhutani Chaap</t>
  </si>
  <si>
    <t xml:space="preserve">China Pan</t>
  </si>
  <si>
    <t xml:space="preserve">16 A| Ward 1| LIC Building| Mehrauli| New Delhi</t>
  </si>
  <si>
    <t xml:space="preserve">Dilkhush Punjabi Dhaba</t>
  </si>
  <si>
    <t xml:space="preserve">893/8 Mehta Tailor Wali Gali Sarai Mehrauli| Mehrauli| New Delhi</t>
  </si>
  <si>
    <t xml:space="preserve">Dragun Hut</t>
  </si>
  <si>
    <t xml:space="preserve">Lado Sarai Near Park| Mehrauli| New Delhi</t>
  </si>
  <si>
    <t xml:space="preserve">Qutub Tiffin| Ten Style Mile| Kalkadas Marg| Mehrauli| New Delhi</t>
  </si>
  <si>
    <t xml:space="preserve">Kathi House</t>
  </si>
  <si>
    <t xml:space="preserve">F-21| Lado Sarai| Mehrauli| New Delhi</t>
  </si>
  <si>
    <t xml:space="preserve">Kerala Kitchen &amp; Restaurant</t>
  </si>
  <si>
    <t xml:space="preserve">F-228| Lado Sarai| Mehrauli| New Delhi</t>
  </si>
  <si>
    <t xml:space="preserve">Retro Kichen</t>
  </si>
  <si>
    <t xml:space="preserve">1st Floor| Opposite Police Station| Mehrauli| New Delhi</t>
  </si>
  <si>
    <t xml:space="preserve">The China Town</t>
  </si>
  <si>
    <t xml:space="preserve">F-117| Lado Sarai| Mehrauli| New Delhi</t>
  </si>
  <si>
    <t xml:space="preserve">The Urban Dhaba</t>
  </si>
  <si>
    <t xml:space="preserve">F-703| Lado Sarai| Mehrauli| New Delhi</t>
  </si>
  <si>
    <t xml:space="preserve">M/S Qutab Service Station| IOC Pump| Opposite STC &amp; MMTC Housing Colony| Mehrauli| New Delhi</t>
  </si>
  <si>
    <t xml:space="preserve">Ground Floor| Metro Walk Mall| Rohini| New Delhi</t>
  </si>
  <si>
    <t xml:space="preserve">Metro Walk Mall| Rohini</t>
  </si>
  <si>
    <t xml:space="preserve">Metro Walk Mall| Rohini| New Delhi</t>
  </si>
  <si>
    <t xml:space="preserve">GA-7 &amp; 8| Metro Walk Mall| Rohini| New Delhi</t>
  </si>
  <si>
    <t xml:space="preserve">FA 7 &amp; 8| Metro Walk Mall| Sector 11| Rohini| New Delhi</t>
  </si>
  <si>
    <t xml:space="preserve">Dill's Chawla Chik-Inn</t>
  </si>
  <si>
    <t xml:space="preserve">1843| Ghitorni| MG Road| New Delhi</t>
  </si>
  <si>
    <t xml:space="preserve">MG Road| New Delhi</t>
  </si>
  <si>
    <t xml:space="preserve">Tandoori Zaaika</t>
  </si>
  <si>
    <t xml:space="preserve">Main Road| Aaya Nagar| Near Honda Showroom| MG Road| New Delhi</t>
  </si>
  <si>
    <t xml:space="preserve">Near Ghitorni Metro Station| Near MG Road| New Delhi</t>
  </si>
  <si>
    <t xml:space="preserve">Main Market| Ghitorni| MG Road| New Delhi</t>
  </si>
  <si>
    <t xml:space="preserve">The Gallery| New Manglapuri| MG Road| New Delhi</t>
  </si>
  <si>
    <t xml:space="preserve">Mandi Gaon Road| Sultanpur| Near| MG Road| New Delhi</t>
  </si>
  <si>
    <t xml:space="preserve">Mithai, North Indian, South Indian, Chinese, Street Food, Bakery</t>
  </si>
  <si>
    <t xml:space="preserve">Bollywood Khana</t>
  </si>
  <si>
    <t xml:space="preserve">Shop 2| Arjangarh Metro Station| MG Road| New Delhi</t>
  </si>
  <si>
    <t xml:space="preserve">Cake And Bakes</t>
  </si>
  <si>
    <t xml:space="preserve">House 709-D| Ghitorni| Near MG Road| New Delhi</t>
  </si>
  <si>
    <t xml:space="preserve">Choudhary Dhaba</t>
  </si>
  <si>
    <t xml:space="preserve">Khasara Number 580| Sultanpur| MG Road| New Delhi</t>
  </si>
  <si>
    <t xml:space="preserve">Near Air Force Staion Arjangarh| MG Road| New Delhi</t>
  </si>
  <si>
    <t xml:space="preserve">Gujjar Dhaba</t>
  </si>
  <si>
    <t xml:space="preserve">Arjangarh| MG Road| New Delhi</t>
  </si>
  <si>
    <t xml:space="preserve">Hotel Aditi</t>
  </si>
  <si>
    <t xml:space="preserve">Shop 3| Khasra 385| Near Union Bank| 100 Feet Road| MG Road| New Delhi</t>
  </si>
  <si>
    <t xml:space="preserve">JMD Food Palace</t>
  </si>
  <si>
    <t xml:space="preserve">Shasta 388-369| Chaudhary Market| Sultanpur| MG Road| New Delhi</t>
  </si>
  <si>
    <t xml:space="preserve">Kitchen Namaste</t>
  </si>
  <si>
    <t xml:space="preserve">Khatana Market| Near Sultanpur Metro Station| MG Road| New Delhi</t>
  </si>
  <si>
    <t xml:space="preserve">Lajawab Chicken &amp; Fish Fry</t>
  </si>
  <si>
    <t xml:space="preserve">843/1| Opposite Metro Pillar 116| Ghitorni| Near MG Road| New Delhi</t>
  </si>
  <si>
    <t xml:space="preserve">Lotus Kitchen</t>
  </si>
  <si>
    <t xml:space="preserve">Near Post Office| Main Market| Ghitorni| MG Road| New Delhi</t>
  </si>
  <si>
    <t xml:space="preserve">Manami Japanese Restaurant</t>
  </si>
  <si>
    <t xml:space="preserve">Avalon Hotel| Near Sultanpur Metro Station| Sultanpur| MG Road| New Delhi</t>
  </si>
  <si>
    <t xml:space="preserve">Manna Sweets &amp; Restaurant</t>
  </si>
  <si>
    <t xml:space="preserve">Mithai, Bakery, North Indian</t>
  </si>
  <si>
    <t xml:space="preserve">Moets Curry Pot</t>
  </si>
  <si>
    <t xml:space="preserve">Khasra 382| Shree Shyam Property| 100 Feet Road| Ghitorni| MG Road| New Delhi</t>
  </si>
  <si>
    <t xml:space="preserve">The Gallery on MG| MG Road| New Delhi</t>
  </si>
  <si>
    <t xml:space="preserve">New Gaurav Dhaba</t>
  </si>
  <si>
    <t xml:space="preserve">New Mangalapuri| MG Road| New Delhi</t>
  </si>
  <si>
    <t xml:space="preserve">Pandit Ji Ki Apni Rasoi</t>
  </si>
  <si>
    <t xml:space="preserve">Main Road| MG Road| New Delhi</t>
  </si>
  <si>
    <t xml:space="preserve">Saraswati Food Corner</t>
  </si>
  <si>
    <t xml:space="preserve">Shop 240| 100 Feet Road| Ghitorni Village| Near| MG Road| New Delhi</t>
  </si>
  <si>
    <t xml:space="preserve">Shri Balaji Bhojnalaya</t>
  </si>
  <si>
    <t xml:space="preserve">Swadist Bhojnalaya</t>
  </si>
  <si>
    <t xml:space="preserve">Shop 240| Ghitorni Village| MG Road| New Delhi</t>
  </si>
  <si>
    <t xml:space="preserve">Swiss Gourmessa</t>
  </si>
  <si>
    <t xml:space="preserve">Khasra 361/16| Sultanpur Village| MG Road| New Delhi</t>
  </si>
  <si>
    <t xml:space="preserve">Truly Yours</t>
  </si>
  <si>
    <t xml:space="preserve">Khasra 368| Sultanpur| MG Road| New Delhi</t>
  </si>
  <si>
    <t xml:space="preserve">Uttrakhand Hotel</t>
  </si>
  <si>
    <t xml:space="preserve">Khatana Market Sultanpur| Near Gurudwara| MG Road| New Delhi</t>
  </si>
  <si>
    <t xml:space="preserve">Vandana Food Corner</t>
  </si>
  <si>
    <t xml:space="preserve">100 Feet Road| MG Road| New Delhi</t>
  </si>
  <si>
    <t xml:space="preserve">Fast Food, North Indian, South Indian</t>
  </si>
  <si>
    <t xml:space="preserve">Zaika Biryani</t>
  </si>
  <si>
    <t xml:space="preserve">Buzz</t>
  </si>
  <si>
    <t xml:space="preserve">Ground Floor| MGF Metropolitan Mall| Saket| New Delhi</t>
  </si>
  <si>
    <t xml:space="preserve">MGF Metropolitan Mall| Saket</t>
  </si>
  <si>
    <t xml:space="preserve">MGF Metropolitan Mall| Saket| New Delhi</t>
  </si>
  <si>
    <t xml:space="preserve">North Indian, Chinese, Italian, Finger Food</t>
  </si>
  <si>
    <t xml:space="preserve">Lighthouse 13</t>
  </si>
  <si>
    <t xml:space="preserve">13| 1st Floor| MGF Metropolitan Mall| Saket| New Delhi</t>
  </si>
  <si>
    <t xml:space="preserve">North Indian, European, Chinese</t>
  </si>
  <si>
    <t xml:space="preserve">2nd Floor| MGF Metropolitan Mall| Saket| New Delhi</t>
  </si>
  <si>
    <t xml:space="preserve">The Great Kabab Factory</t>
  </si>
  <si>
    <t xml:space="preserve">1st Floor| MGF Metropolitan Mall| Saket| New Delhi</t>
  </si>
  <si>
    <t xml:space="preserve">The Tea Place by Manjushree</t>
  </si>
  <si>
    <t xml:space="preserve">8| Ground Floor| MGF Metropolitan Mall</t>
  </si>
  <si>
    <t xml:space="preserve">Victoria</t>
  </si>
  <si>
    <t xml:space="preserve">19| Ansari Road| Ring Road| MGM Club| Daryaganj| New Delhi</t>
  </si>
  <si>
    <t xml:space="preserve">MGM Club| Daryaganj</t>
  </si>
  <si>
    <t xml:space="preserve">MGM Club| Daryaganj| New Delhi</t>
  </si>
  <si>
    <t xml:space="preserve">Aces - The Card Room</t>
  </si>
  <si>
    <t xml:space="preserve">Curzon - The Royal Bar</t>
  </si>
  <si>
    <t xml:space="preserve">London Eye - The Open Lounge</t>
  </si>
  <si>
    <t xml:space="preserve">Lord's - The Sports Lounge</t>
  </si>
  <si>
    <t xml:space="preserve">Viceroy - The Coffee Shop</t>
  </si>
  <si>
    <t xml:space="preserve">Model Town 1| New Delhi</t>
  </si>
  <si>
    <t xml:space="preserve">Model Town 1</t>
  </si>
  <si>
    <t xml:space="preserve">B-10| Opposite Metro Pillar 21| Model Town 2| New Delhi</t>
  </si>
  <si>
    <t xml:space="preserve">Model Town 2</t>
  </si>
  <si>
    <t xml:space="preserve">Model Town 2| New Delhi</t>
  </si>
  <si>
    <t xml:space="preserve">Any Time Food</t>
  </si>
  <si>
    <t xml:space="preserve">F-14/16| Model Town 2| New Delhi</t>
  </si>
  <si>
    <t xml:space="preserve">Bikaner Sweet House</t>
  </si>
  <si>
    <t xml:space="preserve">F-14/17| Model Town 2| New Delhi</t>
  </si>
  <si>
    <t xml:space="preserve">F-14/12 A| Upper Ground Floor| Model Town 2| New Delhi</t>
  </si>
  <si>
    <t xml:space="preserve">Grand Plaza</t>
  </si>
  <si>
    <t xml:space="preserve">B-1| Model Town 2| New Delhi</t>
  </si>
  <si>
    <t xml:space="preserve">Great Wall</t>
  </si>
  <si>
    <t xml:space="preserve">F-14/55| Model Town 2| New Delhi</t>
  </si>
  <si>
    <t xml:space="preserve">Healthy Food Station</t>
  </si>
  <si>
    <t xml:space="preserve">Salad, Healthy Food, Burger, Italian, Continental, Chinese, North Indian, Beverages</t>
  </si>
  <si>
    <t xml:space="preserve">Hostess Tasty Bites</t>
  </si>
  <si>
    <t xml:space="preserve">F Block| Near Mother Dairy Booth| Ramlila Ground| Model Town 2| New Delhi</t>
  </si>
  <si>
    <t xml:space="preserve">F Block| Near Mother Diary| Opposite Ramlila Ground| Model Town 2| New Delhi</t>
  </si>
  <si>
    <t xml:space="preserve">Kabab Factory</t>
  </si>
  <si>
    <t xml:space="preserve">F-14/55| Ground Floor| Model Town 2| New Delhi</t>
  </si>
  <si>
    <t xml:space="preserve">14/16| Main Market| Model Town 2| New Delhi</t>
  </si>
  <si>
    <t xml:space="preserve">Krishna Sweet House</t>
  </si>
  <si>
    <t xml:space="preserve">H-4/7| Model Town 2| New Delhi</t>
  </si>
  <si>
    <t xml:space="preserve">Mithai, South Indian</t>
  </si>
  <si>
    <t xml:space="preserve">Mitraz</t>
  </si>
  <si>
    <t xml:space="preserve">F-14/7| Model Town 2| New Delhi</t>
  </si>
  <si>
    <t xml:space="preserve">Nut Khut Chaats &amp; Snacks</t>
  </si>
  <si>
    <t xml:space="preserve">14/1-F| Model Town 2| New Delhi</t>
  </si>
  <si>
    <t xml:space="preserve">F-14/14| Main Market| Model Town 2| New Delhi</t>
  </si>
  <si>
    <t xml:space="preserve">The Host</t>
  </si>
  <si>
    <t xml:space="preserve">F Block| Behind Mother Dairy| Opposite MCD School Gate| Model Town 2| New Delhi</t>
  </si>
  <si>
    <t xml:space="preserve">Chacha Di Hatti</t>
  </si>
  <si>
    <t xml:space="preserve">F Block| Near Mother Dairy| Ramlila Ground| Model Town 2| New Delhi</t>
  </si>
  <si>
    <t xml:space="preserve">H-4/2| Main Market| Model Town 2| New Delhi</t>
  </si>
  <si>
    <t xml:space="preserve">Eating Corner</t>
  </si>
  <si>
    <t xml:space="preserve">F-14/19| Central Market| Model Town 2| New Delhi</t>
  </si>
  <si>
    <t xml:space="preserve">North Indian, Fast Food, Street Food</t>
  </si>
  <si>
    <t xml:space="preserve">El Posto</t>
  </si>
  <si>
    <t xml:space="preserve">F-14/20| Shop 1| Model Town 2| New Delhi</t>
  </si>
  <si>
    <t xml:space="preserve">F-14 &amp; 15| Model Town 2| New Delhi</t>
  </si>
  <si>
    <t xml:space="preserve">Opposite Main Gate Shalimar Park| Model Town 2| New Delhi</t>
  </si>
  <si>
    <t xml:space="preserve">JAIL - Behind The Bar</t>
  </si>
  <si>
    <t xml:space="preserve">B-8| Model Town 2| New Delhi</t>
  </si>
  <si>
    <t xml:space="preserve">Curry Shurry</t>
  </si>
  <si>
    <t xml:space="preserve">G-4| Main Market| Opposite ICICI Bank| Model Town 3| New Delhi</t>
  </si>
  <si>
    <t xml:space="preserve">Model Town 3</t>
  </si>
  <si>
    <t xml:space="preserve">Model Town 3| New Delhi</t>
  </si>
  <si>
    <t xml:space="preserve">D-2/15| Shopping Zone| Model Town 3| New Delhi</t>
  </si>
  <si>
    <t xml:space="preserve">Hari Om Bhojnalaya</t>
  </si>
  <si>
    <t xml:space="preserve">C-1| Opposite HDFC Bank| Model Town 3| New Delhi</t>
  </si>
  <si>
    <t xml:space="preserve">Nirmal's</t>
  </si>
  <si>
    <t xml:space="preserve">Opposite NIIT| D Park| Model Town 3| New Delhi</t>
  </si>
  <si>
    <t xml:space="preserve">G-8| Shop 6| Near Punjab National Bank| Model Town 3| New Delhi</t>
  </si>
  <si>
    <t xml:space="preserve">The Dragon Hucks</t>
  </si>
  <si>
    <t xml:space="preserve">D-2/12| Main Market| Model Town 3| New Delhi</t>
  </si>
  <si>
    <t xml:space="preserve">G-4| Main Market| Model Town 3| New Delhi</t>
  </si>
  <si>
    <t xml:space="preserve">New Arjun Bombay Pav Bhaji</t>
  </si>
  <si>
    <t xml:space="preserve">D-2| Model Town 3| New Delhi</t>
  </si>
  <si>
    <t xml:space="preserve">Sweeter Delight</t>
  </si>
  <si>
    <t xml:space="preserve">G-3/67| Model Town 3| New Delhi</t>
  </si>
  <si>
    <t xml:space="preserve">Madaari</t>
  </si>
  <si>
    <t xml:space="preserve">G-1| Near Azadpur Metro Station| Model Town 3| New Delhi</t>
  </si>
  <si>
    <t xml:space="preserve">Amritsari Express</t>
  </si>
  <si>
    <t xml:space="preserve">Food Court| 2nd Floor| Moments Mall| Kirti Nagar| New Delhi</t>
  </si>
  <si>
    <t xml:space="preserve">Moments Mall| Kirti Nagar</t>
  </si>
  <si>
    <t xml:space="preserve">Moments Mall| Kirti Nagar| New Delhi</t>
  </si>
  <si>
    <t xml:space="preserve">Ground Floor| Moments Mall| Kirti Nagar| New Delhi</t>
  </si>
  <si>
    <t xml:space="preserve">Bikano's Chat Cafe</t>
  </si>
  <si>
    <t xml:space="preserve">Street Food, South Indian, Chinese</t>
  </si>
  <si>
    <t xml:space="preserve">Kitchen 6B| DEL 15 Food Court| 2nd Floor| Moments Mall| Kirti Nagar| New Delhi</t>
  </si>
  <si>
    <t xml:space="preserve">Cafe Grub</t>
  </si>
  <si>
    <t xml:space="preserve">67| 2nd Floor| Food Court| Moments Mall| Kirti Nagar| New Delhi</t>
  </si>
  <si>
    <t xml:space="preserve">Dosa Plaza</t>
  </si>
  <si>
    <t xml:space="preserve">Food Court| Moments Mall| Kirti Nagar| New Delhi</t>
  </si>
  <si>
    <t xml:space="preserve">67| Food Court| Moments Mall| Kirti Nagar| New Delhi</t>
  </si>
  <si>
    <t xml:space="preserve">2nd Floor| Del15 Food Court| Moments Mall| Kirti Nagar| New Delhi</t>
  </si>
  <si>
    <t xml:space="preserve">Food Court| Moments Mall| Patel Road| Near Kirti Nagar Metro Station| Kirti Nagar| New Delhi</t>
  </si>
  <si>
    <t xml:space="preserve">12 &amp; 13| 2nd Floor| Food Court| Moments Mall| Kirti Nagar| New Delhi</t>
  </si>
  <si>
    <t xml:space="preserve">Paranthas 21</t>
  </si>
  <si>
    <t xml:space="preserve">Food Court| Second Floor| Moments Mall| Kirti Nagar| New Delhi</t>
  </si>
  <si>
    <t xml:space="preserve">Shop 167| Food Court| 2nd Floor| Moments Mall| Kirti Nagar| New Delhi</t>
  </si>
  <si>
    <t xml:space="preserve">14| Food Court| 2nd Floor| Moments Mall| Kirti Nagar| New Delhi</t>
  </si>
  <si>
    <t xml:space="preserve">2nd Floor| Moments Mall| Kirti Nagar| New Delhi</t>
  </si>
  <si>
    <t xml:space="preserve">218 &amp; 219| 2nd Floor| Moments Mall| Kirti Nagar| New Delhi</t>
  </si>
  <si>
    <t xml:space="preserve">Basil Tree</t>
  </si>
  <si>
    <t xml:space="preserve">223| Moments Mall| Kirti Nagar| New Delhi</t>
  </si>
  <si>
    <t xml:space="preserve">Ground Floor| Moments Mall| Patel Road| Next to Kirti Nagar Metro Station| Kirti Nagar| New Delhi</t>
  </si>
  <si>
    <t xml:space="preserve">Ada e Handi Restaurant</t>
  </si>
  <si>
    <t xml:space="preserve">141| South Moti Bagh Market| Moti Bagh| New Delhi</t>
  </si>
  <si>
    <t xml:space="preserve">Moti Bagh</t>
  </si>
  <si>
    <t xml:space="preserve">Moti Bagh| New Delhi</t>
  </si>
  <si>
    <t xml:space="preserve">Darjeeling Momos</t>
  </si>
  <si>
    <t xml:space="preserve">155| Near Sadhu Vaswani School| South Moti Bagh| Moti Bagh| New Delhi</t>
  </si>
  <si>
    <t xml:space="preserve">Ingredients</t>
  </si>
  <si>
    <t xml:space="preserve">Shop 4| Moti Bagh| New Delhi</t>
  </si>
  <si>
    <t xml:space="preserve">Al Quresh</t>
  </si>
  <si>
    <t xml:space="preserve">160| South Moti Bagh Market| Moti Bagh| New Delhi</t>
  </si>
  <si>
    <t xml:space="preserve">Shop 139| South Moti Bagh Market| Opposite Anand Niketan| Moti Bagh| New Delhi</t>
  </si>
  <si>
    <t xml:space="preserve">5| DLF| Industrial Area| Near Metro Station| Moti Nagar| New Delhi</t>
  </si>
  <si>
    <t xml:space="preserve">Moti Nagar</t>
  </si>
  <si>
    <t xml:space="preserve">Moti Nagar| New Delhi</t>
  </si>
  <si>
    <t xml:space="preserve">Bats On Delivery</t>
  </si>
  <si>
    <t xml:space="preserve">DLF Industrial Area| Near Moti Nagar Metro Station| Moti Nagar| New Delhi</t>
  </si>
  <si>
    <t xml:space="preserve">Bimbo Cakes</t>
  </si>
  <si>
    <t xml:space="preserve">Burger Bros</t>
  </si>
  <si>
    <t xml:space="preserve">Shop 1/20| Sabji Market| Near Metro Station| Moti Nagar| New Delhi</t>
  </si>
  <si>
    <t xml:space="preserve">Chinese Food Corner</t>
  </si>
  <si>
    <t xml:space="preserve">5/29| Opposite Community Centre| Moti Nagar| New Delhi</t>
  </si>
  <si>
    <t xml:space="preserve">CL Snacks</t>
  </si>
  <si>
    <t xml:space="preserve">A-12/15| Moti Nagar| New Delhi</t>
  </si>
  <si>
    <t xml:space="preserve">Kapoor's Sanjha Chulha</t>
  </si>
  <si>
    <t xml:space="preserve">16/9| Near Sudershan Park Pul| Moti Nagar| New Delhi</t>
  </si>
  <si>
    <t xml:space="preserve">King's</t>
  </si>
  <si>
    <t xml:space="preserve">4 DLF| Industrial Area| Near Moti Nagar Metro Station| Moti Nagar| New Delhi</t>
  </si>
  <si>
    <t xml:space="preserve">Kumar Hotel</t>
  </si>
  <si>
    <t xml:space="preserve">Opposite Fun Cinema| Near Metro Station| Moti Nagar| New Delhi</t>
  </si>
  <si>
    <t xml:space="preserve">Kumar Pastry Shop</t>
  </si>
  <si>
    <t xml:space="preserve">6/33| Moti Nagar| New Delhi</t>
  </si>
  <si>
    <t xml:space="preserve">Midnight Adda</t>
  </si>
  <si>
    <t xml:space="preserve">East Punjabi Bagh| Moti Nagar| New Delhi</t>
  </si>
  <si>
    <t xml:space="preserve">Mughlaai Daawat</t>
  </si>
  <si>
    <t xml:space="preserve">H 2| Bali Nagar| Ramesh Nagar| Near| Moti Nagar| New Delhi</t>
  </si>
  <si>
    <t xml:space="preserve">Pindiwala</t>
  </si>
  <si>
    <t xml:space="preserve">Shop 72| DLF Industrial Area| Moti Nagar| New Delhi</t>
  </si>
  <si>
    <t xml:space="preserve">Pipes &amp; Hipes</t>
  </si>
  <si>
    <t xml:space="preserve">Shop 29| 1st Floor| Opposite Metro Pillar 301| Moti Nagar| New Delhi</t>
  </si>
  <si>
    <t xml:space="preserve">Sai Rasoi</t>
  </si>
  <si>
    <t xml:space="preserve">Shop 1| D-1| Moti Nagar| New Delhi</t>
  </si>
  <si>
    <t xml:space="preserve">Snaxpress Tastes &amp; Cakes</t>
  </si>
  <si>
    <t xml:space="preserve">2/49| Moti Nagar| New Delhi</t>
  </si>
  <si>
    <t xml:space="preserve">Veggie Adda</t>
  </si>
  <si>
    <t xml:space="preserve">8/20| Moti Nagar| New Delhi</t>
  </si>
  <si>
    <t xml:space="preserve">C L Corner</t>
  </si>
  <si>
    <t xml:space="preserve">A-12/18| Near Fun Cinema| Moti Nagar| New Delhi</t>
  </si>
  <si>
    <t xml:space="preserve">Chin 10</t>
  </si>
  <si>
    <t xml:space="preserve">C-111| New Moti Nagar| Moti Nagar| New Delhi</t>
  </si>
  <si>
    <t xml:space="preserve">Shop 3| C-103| Moti Nagar| New Delhi</t>
  </si>
  <si>
    <t xml:space="preserve">Main Road| Below Metro Station| Moti Nagar| New Delhi</t>
  </si>
  <si>
    <t xml:space="preserve">Paramjeet Machi Wala</t>
  </si>
  <si>
    <t xml:space="preserve">WZ-1| Opposite Metro Station| Basai Darapur Road| Moti Nagar| New Delhi</t>
  </si>
  <si>
    <t xml:space="preserve">Rajan Corner</t>
  </si>
  <si>
    <t xml:space="preserve">6/27| Moti Nagar| New Delhi</t>
  </si>
  <si>
    <t xml:space="preserve">Amit Dhaba</t>
  </si>
  <si>
    <t xml:space="preserve">Shop 28| Sudama Market| Moti Nagar| New Delhi</t>
  </si>
  <si>
    <t xml:space="preserve">Shop 5| DLF| Near Moti Nagar Metro Station| Moti Nagar| New Delhi</t>
  </si>
  <si>
    <t xml:space="preserve">Chap Corner</t>
  </si>
  <si>
    <t xml:space="preserve">A/158| Near Jhule Lal Temple| Moti Nagar| New Delhi</t>
  </si>
  <si>
    <t xml:space="preserve">19| Main Market| Moti Nagar| New Delhi</t>
  </si>
  <si>
    <t xml:space="preserve">Evergreen Punjabi Swad</t>
  </si>
  <si>
    <t xml:space="preserve">3/32| Near Fun Cinema| Moti Nagar| New Delhi</t>
  </si>
  <si>
    <t xml:space="preserve">Hot &amp; Hot Shudhir Chinese Point</t>
  </si>
  <si>
    <t xml:space="preserve">5/8| Moti Nagar| New Delhi</t>
  </si>
  <si>
    <t xml:space="preserve">Hungerz Hub</t>
  </si>
  <si>
    <t xml:space="preserve">8/30| Sanatan Dharm Mandir| Moti Nagar| New Delhi</t>
  </si>
  <si>
    <t xml:space="preserve">Burger, Pizza, Fast Food</t>
  </si>
  <si>
    <t xml:space="preserve">Magic Mo:Mo Corner</t>
  </si>
  <si>
    <t xml:space="preserve">Malhotra's Zayeeka</t>
  </si>
  <si>
    <t xml:space="preserve">Shop 23| Sudama Market| Moti Nagar| New Delhi</t>
  </si>
  <si>
    <t xml:space="preserve">Moji Dhaba</t>
  </si>
  <si>
    <t xml:space="preserve">T 27| 28| 29| Super Market| Opposite Milan Cinema| New Moti Nagar| Moti Nagar| New Delhi</t>
  </si>
  <si>
    <t xml:space="preserve">Naughty 9 Kitchen &amp; Bar</t>
  </si>
  <si>
    <t xml:space="preserve">31| DLF| Metro Pillar No. 314| Moti Nagar| New Delhi</t>
  </si>
  <si>
    <t xml:space="preserve">Street Chaat Chatoron Ka Adda</t>
  </si>
  <si>
    <t xml:space="preserve">B-183| New| Moti Nagar| New Delhi</t>
  </si>
  <si>
    <t xml:space="preserve">A-201| New| Moti Nagar| New Delhi</t>
  </si>
  <si>
    <t xml:space="preserve">Taaj Kitchen</t>
  </si>
  <si>
    <t xml:space="preserve">69/6-A| Najafgarh Road| Opposite Moments Mall| Moti Nagar| New Delhi</t>
  </si>
  <si>
    <t xml:space="preserve">Asian, North Indian, Mughlai</t>
  </si>
  <si>
    <t xml:space="preserve">Tirath Sweets</t>
  </si>
  <si>
    <t xml:space="preserve">Main Road| Main Market| Moti Nagar| New Delhi</t>
  </si>
  <si>
    <t xml:space="preserve">Tummyy Tull</t>
  </si>
  <si>
    <t xml:space="preserve">Main Market| Moti Nagar| New Delhi</t>
  </si>
  <si>
    <t xml:space="preserve">Shop 7| Mukherjee Tower| Mukherjee Nagar| New Delhi</t>
  </si>
  <si>
    <t xml:space="preserve">Mukherjee Nagar</t>
  </si>
  <si>
    <t xml:space="preserve">Mukherjee Nagar| New Delhi</t>
  </si>
  <si>
    <t xml:space="preserve">Bhikaram Bhujawala</t>
  </si>
  <si>
    <t xml:space="preserve">1995| Main Road| Near Nulife Hospital| Mukherjee Nagar| New Delhi</t>
  </si>
  <si>
    <t xml:space="preserve">Chawla The Pastry Palace</t>
  </si>
  <si>
    <t xml:space="preserve">Ground Floor| Vardhman Central Mall| Nehru Vihar| Mukherjee Nagar| New Delhi</t>
  </si>
  <si>
    <t xml:space="preserve">Food Box</t>
  </si>
  <si>
    <t xml:space="preserve">House 70| Shop 2| Indra Vihar| Opposite International Girls Hostel| Mukherjee Nagar| New Delhi</t>
  </si>
  <si>
    <t xml:space="preserve">Foody Box</t>
  </si>
  <si>
    <t xml:space="preserve">Shop 2| Indra Vihar| Mukherjee Nagar| New Delhi</t>
  </si>
  <si>
    <t xml:space="preserve">265| Main Road| Hakikat Nagar| Mukherjee Nagar| New Delhi</t>
  </si>
  <si>
    <t xml:space="preserve">A-18| Plot 2| Young Chamber Commercial Complex| Behind Batra Cinema| Mukherjee Nagar| New Delhi</t>
  </si>
  <si>
    <t xml:space="preserve">Heaven's Shawarma</t>
  </si>
  <si>
    <t xml:space="preserve">B12| Near Batra Cinema| Main Road| Mukherjee Nagar| New Delhi</t>
  </si>
  <si>
    <t xml:space="preserve">Hyderabad Spl. Chicken Biryani Point</t>
  </si>
  <si>
    <t xml:space="preserve">Batra Cinema Complex| Mukherjee Nagar| New Delhi</t>
  </si>
  <si>
    <t xml:space="preserve">Keshar</t>
  </si>
  <si>
    <t xml:space="preserve">516| Parmanand Colony| Near Dusshera Ground| Mukherjee Nagar| New Delhi</t>
  </si>
  <si>
    <t xml:space="preserve">Shop 4| 265 Main Road| Hakikat Nagar| Mukherjee Nagar| New Delhi</t>
  </si>
  <si>
    <t xml:space="preserve">Milan Chole Bhature</t>
  </si>
  <si>
    <t xml:space="preserve">1341| Near Batra Cinema| Mukherjee Nagar| New Delhi</t>
  </si>
  <si>
    <t xml:space="preserve">New Laxmi Sweets</t>
  </si>
  <si>
    <t xml:space="preserve">Opposite Batra Hospital| Mukherjee Nagar| New Delhi</t>
  </si>
  <si>
    <t xml:space="preserve">South Indian, Chinese, Fast Food, Mithai</t>
  </si>
  <si>
    <t xml:space="preserve">Pasta Hub</t>
  </si>
  <si>
    <t xml:space="preserve">1341| Batra Complex| Mukherjee Nagar| New Delhi</t>
  </si>
  <si>
    <t xml:space="preserve">Patna Roll Center</t>
  </si>
  <si>
    <t xml:space="preserve">7| Mukherjee Tower| Mukherjee Nagar| New Delhi</t>
  </si>
  <si>
    <t xml:space="preserve">Refuel</t>
  </si>
  <si>
    <t xml:space="preserve">Main Road| Indira Vihar| Mukherjee Nagar| New Delhi</t>
  </si>
  <si>
    <t xml:space="preserve">Saara Veg</t>
  </si>
  <si>
    <t xml:space="preserve">A-19| Commercial Complex| Behind Batra Cinema| Mukherjee Nagar| New Delhi</t>
  </si>
  <si>
    <t xml:space="preserve">Bhai Parmanand Colony| Mukherjee Nagar| New Delhi</t>
  </si>
  <si>
    <t xml:space="preserve">Shivam Corner</t>
  </si>
  <si>
    <t xml:space="preserve">7| Mukherjee Nagar| New Delhi</t>
  </si>
  <si>
    <t xml:space="preserve">Swad Mubarak</t>
  </si>
  <si>
    <t xml:space="preserve">Opposite ICICI Bank| Main Road| Mukherjee Nagar| New Delhi</t>
  </si>
  <si>
    <t xml:space="preserve">The Little Fork</t>
  </si>
  <si>
    <t xml:space="preserve">1412| Mukherjee Nagar| New Delhi</t>
  </si>
  <si>
    <t xml:space="preserve">The Metro Fast Food</t>
  </si>
  <si>
    <t xml:space="preserve">Next to Signature View Apartments| Mukherjee Nagar| New Delhi</t>
  </si>
  <si>
    <t xml:space="preserve">Tibet Kujing</t>
  </si>
  <si>
    <t xml:space="preserve">165| Block C| Ground Floor| Gandhi Vihar| Mukherjee Nagar| New Delhi</t>
  </si>
  <si>
    <t xml:space="preserve">Yummy Adda</t>
  </si>
  <si>
    <t xml:space="preserve">1333| Near Batra Cinema| Mukherjee Nagar| New Delhi</t>
  </si>
  <si>
    <t xml:space="preserve">Bawarchi's Canteen</t>
  </si>
  <si>
    <t xml:space="preserve">Sewa Kutir Complex| Banda Bahadur Marg| Hakikat Nagar| Mukherjee Nagar| New Delhi</t>
  </si>
  <si>
    <t xml:space="preserve">Bikaner Restaurant</t>
  </si>
  <si>
    <t xml:space="preserve">Shop 264| Near Hakikat Nagar| Mukherjee Nagar| New Delhi</t>
  </si>
  <si>
    <t xml:space="preserve">Bikaner Sweets Chaat cafe</t>
  </si>
  <si>
    <t xml:space="preserve">G 25| Vardhman Central Mall| Nehru Vihar| Mukherjee Nagar| New Delhi</t>
  </si>
  <si>
    <t xml:space="preserve">Brijwasi</t>
  </si>
  <si>
    <t xml:space="preserve">Building 1A| Shop 2| Batra Cinema Complex| Mukherjee Nagar| New Delhi</t>
  </si>
  <si>
    <t xml:space="preserve">Chaap Chaska</t>
  </si>
  <si>
    <t xml:space="preserve">252/4| Parmanand Colony| Mukherjee Nagar| New Delhi</t>
  </si>
  <si>
    <t xml:space="preserve">Delhi Chaap Express</t>
  </si>
  <si>
    <t xml:space="preserve">Shop 16| Dhaka Mini Market| Parmanand Colony| Mukherjee Nagar| New Delhi</t>
  </si>
  <si>
    <t xml:space="preserve">Indira Vikas Colony| Near Nirankari School| Mukherjee Nagar|  New Delhi</t>
  </si>
  <si>
    <t xml:space="preserve">Delhite P?tisserie</t>
  </si>
  <si>
    <t xml:space="preserve">413| Mukherjee Nagar| New Delhi</t>
  </si>
  <si>
    <t xml:space="preserve">Desi Dhaba</t>
  </si>
  <si>
    <t xml:space="preserve">Indira Vikas Colony| Near Nirankari School| Indira Vikas Colony| Mukherjee Nagar| New Delhi</t>
  </si>
  <si>
    <t xml:space="preserve">Desi Thaat Amritsari Naan</t>
  </si>
  <si>
    <t xml:space="preserve">14/1| Indira Vikas Colony| Near Nirankari School| Mukherjee Nagar| New Delhi</t>
  </si>
  <si>
    <t xml:space="preserve">Dhaba Express</t>
  </si>
  <si>
    <t xml:space="preserve">Shop 10| DDA Market| A Block| Nehru Vihar| Mukherjee Nagar| New Delhi</t>
  </si>
  <si>
    <t xml:space="preserve">GF-1| A-12/13| Ansal Building| Commercial Complex| Near Batra Cinema| Mukherjee Nagar| New Delhi</t>
  </si>
  <si>
    <t xml:space="preserve">Food Campus</t>
  </si>
  <si>
    <t xml:space="preserve">Plot 2706| Main Road| Mukherjee Nagar| New Delhi</t>
  </si>
  <si>
    <t xml:space="preserve">Fresh Fast Food</t>
  </si>
  <si>
    <t xml:space="preserve">G-92| Vardhman Central Mall| Nehru Vihar| Mukherjee Nagar| New Delhi</t>
  </si>
  <si>
    <t xml:space="preserve">Gungun Tiffin Services</t>
  </si>
  <si>
    <t xml:space="preserve">Happy Italiano</t>
  </si>
  <si>
    <t xml:space="preserve">Near Batra Cinema| Mukherjee Nagar| New Delhi</t>
  </si>
  <si>
    <t xml:space="preserve">Haryana Bhojnalaya</t>
  </si>
  <si>
    <t xml:space="preserve">G 26| Vardhman Central Mall| Nehru Vihar| Mukherjee Nagar| New Delhi</t>
  </si>
  <si>
    <t xml:space="preserve">Opposite Batra Cinema| Mukherjee Nagar| New Delhi</t>
  </si>
  <si>
    <t xml:space="preserve">Inam Muradabadi</t>
  </si>
  <si>
    <t xml:space="preserve">G-90| Vardhman Central Mall| Nehru Vihar| Mukherjee Nagar| New Delhi</t>
  </si>
  <si>
    <t xml:space="preserve">Just In</t>
  </si>
  <si>
    <t xml:space="preserve">G-103| Vardhaman Mall| Mukherjee Nagar| New Delhi</t>
  </si>
  <si>
    <t xml:space="preserve">Jyoti Dhaba</t>
  </si>
  <si>
    <t xml:space="preserve">Opposite Vardhman Central Mall| Nehru Vihar| Mukherjee Nagar| New Delhi</t>
  </si>
  <si>
    <t xml:space="preserve">Lasha Chinese Food</t>
  </si>
  <si>
    <t xml:space="preserve">Shop 69| Indra Vihar| Opposite Girls Hostel| Mukherjee Nagar| New Delhi</t>
  </si>
  <si>
    <t xml:space="preserve">Shop 228| Block B| Central Park| Nehru Vihar| Mukherjee Nagar| New Delhi</t>
  </si>
  <si>
    <t xml:space="preserve">Lily Tasty Fast Food</t>
  </si>
  <si>
    <t xml:space="preserve">58| Indra Vihar| Mukherjee Nagar| New Delhi</t>
  </si>
  <si>
    <t xml:space="preserve">North Eastern, North Indian, Chinese</t>
  </si>
  <si>
    <t xml:space="preserve">Maa Vaishno Dinesh Dhaba</t>
  </si>
  <si>
    <t xml:space="preserve">B-5| Ansal Building| Mukherjee Nagar| New Delhi</t>
  </si>
  <si>
    <t xml:space="preserve">B4 Ansal Building| Mukherjee Nagar| New Delhi</t>
  </si>
  <si>
    <t xml:space="preserve">NIK's Chicken Corner</t>
  </si>
  <si>
    <t xml:space="preserve">G 88| Vardhman Central Mall| Nehru Vihar| Mukherjee Nagar| New Delhi</t>
  </si>
  <si>
    <t xml:space="preserve">Om Shanti Foods</t>
  </si>
  <si>
    <t xml:space="preserve">G-23| Vardhman Central Mall| Mukherjee Nagar| New Delhi</t>
  </si>
  <si>
    <t xml:space="preserve">Panj Tara</t>
  </si>
  <si>
    <t xml:space="preserve">A-17| Behind Batra Cinema Complex| Mukherjee Nagar| New Delhi</t>
  </si>
  <si>
    <t xml:space="preserve">Pasta Pizza &amp; Roll Hut</t>
  </si>
  <si>
    <t xml:space="preserve">4/10| Indra Vikas Colony| Nirankari Bhavan| Mukherjee Nagar| New Delhi</t>
  </si>
  <si>
    <t xml:space="preserve">Pheva Tandooris</t>
  </si>
  <si>
    <t xml:space="preserve">Batra Complex| Near UCO Bank| Mukherjee Nagar</t>
  </si>
  <si>
    <t xml:space="preserve">Punjabi Delight</t>
  </si>
  <si>
    <t xml:space="preserve">863| Gandhi Nagar Road| Near Batra Cinema| Mukherjee Nagar| New Delhi</t>
  </si>
  <si>
    <t xml:space="preserve">Punjabi Parantha Station and Punjabi Thali</t>
  </si>
  <si>
    <t xml:space="preserve">Behind Batra Cinema| Mukherjee Nagar| New Delhi</t>
  </si>
  <si>
    <t xml:space="preserve">Punjabi Paratha Station</t>
  </si>
  <si>
    <t xml:space="preserve">Near ICICI Bank| Mukherjee Nagar| New Delhi</t>
  </si>
  <si>
    <t xml:space="preserve">Raja Rasoi</t>
  </si>
  <si>
    <t xml:space="preserve">Vardhman Central Mall| Nehru Vihar| Mukherjee Nagar| New Delhi</t>
  </si>
  <si>
    <t xml:space="preserve">Rollacious</t>
  </si>
  <si>
    <t xml:space="preserve">834| Mukherjee Nagar| New Delhi</t>
  </si>
  <si>
    <t xml:space="preserve">Opposite Batra Cinema| Nehru Vihar| Mukherjee Nagar| New Delhi</t>
  </si>
  <si>
    <t xml:space="preserve">Special Tea Point</t>
  </si>
  <si>
    <t xml:space="preserve">Spl. Flavour Sodas &amp; Fruit shakes</t>
  </si>
  <si>
    <t xml:space="preserve">318| Bhai Parmanand Colony| Mukherjee Nagar| New Delhi</t>
  </si>
  <si>
    <t xml:space="preserve">Student Corner</t>
  </si>
  <si>
    <t xml:space="preserve">G-94| Vardhman Central Mall| Nehru Vihar| Mukherjee Nagar| New Delhi</t>
  </si>
  <si>
    <t xml:space="preserve">Taneja Corner</t>
  </si>
  <si>
    <t xml:space="preserve">Taste Zone</t>
  </si>
  <si>
    <t xml:space="preserve">Tea Point</t>
  </si>
  <si>
    <t xml:space="preserve">Opposite Batra Cinema Complex| Mukherjee Nagar</t>
  </si>
  <si>
    <t xml:space="preserve">West Bangal Kolkata Hot Kathi Rolls</t>
  </si>
  <si>
    <t xml:space="preserve">Shop 6| Near Batra Cinema| Mukherjee Nagar| New Delhi</t>
  </si>
  <si>
    <t xml:space="preserve">Asli Alam Muradabadi Biryani Centre</t>
  </si>
  <si>
    <t xml:space="preserve">208| Dr Kapoor Wali Gali| Munirka| New Delhi</t>
  </si>
  <si>
    <t xml:space="preserve">Munirka</t>
  </si>
  <si>
    <t xml:space="preserve">Munirka| New Delhi</t>
  </si>
  <si>
    <t xml:space="preserve">Cafe Rasoi</t>
  </si>
  <si>
    <t xml:space="preserve">Shop 7&amp;8| Rama Market| Munirka Village| Munirka| New Delhi</t>
  </si>
  <si>
    <t xml:space="preserve">92/G1| Ground Floor| Outer Ring Road| Pratap Market| Munirka| New Delhi</t>
  </si>
  <si>
    <t xml:space="preserve">Fast Food, Street Food, Chinese</t>
  </si>
  <si>
    <t xml:space="preserve">Shop 9| Shopping Complex| DDA Marg| Near Canara Bank| Munirka| New Delhi</t>
  </si>
  <si>
    <t xml:space="preserve">DDA Flats| Super Bazar| Munirka| New Delhi</t>
  </si>
  <si>
    <t xml:space="preserve">Hunter's Kitchen</t>
  </si>
  <si>
    <t xml:space="preserve">253| B-1| Ground Floor| Behind Multi Level Parking| Rama Market| Munirka Village| Munirka| New Delhi</t>
  </si>
  <si>
    <t xml:space="preserve">North Eastern, North Indian</t>
  </si>
  <si>
    <t xml:space="preserve">Manahang Restaurant</t>
  </si>
  <si>
    <t xml:space="preserve">230-B| Munirka| New Delhi</t>
  </si>
  <si>
    <t xml:space="preserve">Mezbaan Restaurant</t>
  </si>
  <si>
    <t xml:space="preserve">383/1-B| Mir Singh Complex| Munirka| New Delhi</t>
  </si>
  <si>
    <t xml:space="preserve">Moon Light Sweets</t>
  </si>
  <si>
    <t xml:space="preserve">Shop 1-A| Shopping Centre 2| DDA Flats| Munirka| New Delhi</t>
  </si>
  <si>
    <t xml:space="preserve">North East Castle</t>
  </si>
  <si>
    <t xml:space="preserve">Shop 7| Capital Court| Munirka| New Delhi</t>
  </si>
  <si>
    <t xml:space="preserve">Pizza Point</t>
  </si>
  <si>
    <t xml:space="preserve">Baba Gang Nath Market| Munirka| New Delhi</t>
  </si>
  <si>
    <t xml:space="preserve">Roll Point</t>
  </si>
  <si>
    <t xml:space="preserve">551| Munirka| New Delhi</t>
  </si>
  <si>
    <t xml:space="preserve">Sanjha Tandoor</t>
  </si>
  <si>
    <t xml:space="preserve">Shop 2| DDA Shopping Complex| Phase II| Munirka| New Delhi</t>
  </si>
  <si>
    <t xml:space="preserve">Sayyam</t>
  </si>
  <si>
    <t xml:space="preserve">209-B| Baba Ganga Nath Market| Munirka| New Delhi</t>
  </si>
  <si>
    <t xml:space="preserve">Shiv Bhojnalaya</t>
  </si>
  <si>
    <t xml:space="preserve">92-G/1| Partap Market| Munirka| New Delhi</t>
  </si>
  <si>
    <t xml:space="preserve">South Indian, North Indian, Fast Food</t>
  </si>
  <si>
    <t xml:space="preserve">250-B/2| Opposite Vasant Vihar Bus Depot| Munirka| New Delhi</t>
  </si>
  <si>
    <t xml:space="preserve">Take Away</t>
  </si>
  <si>
    <t xml:space="preserve">551-A| Munirka| New Delhi</t>
  </si>
  <si>
    <t xml:space="preserve">Vedanta's</t>
  </si>
  <si>
    <t xml:space="preserve">209-B/3| SS Rathi Complex| BGN Market| Munirka| New Delhi</t>
  </si>
  <si>
    <t xml:space="preserve">Asian Chopstick</t>
  </si>
  <si>
    <t xml:space="preserve">Shop 2| 352-D| Gym Building| Munirka| New Delhi</t>
  </si>
  <si>
    <t xml:space="preserve">Chinese Delights</t>
  </si>
  <si>
    <t xml:space="preserve">12| DDA Commercial Complex| Munirka| New Delhi</t>
  </si>
  <si>
    <t xml:space="preserve">Ko352/E15|  Village| Munirka| New Delhi</t>
  </si>
  <si>
    <t xml:space="preserve">Munirka Shopping Complex| Behind Multilevel Parking| Munirka| New Delhi</t>
  </si>
  <si>
    <t xml:space="preserve">Shop 1| Main Rama Market| Munirka| New Delhi</t>
  </si>
  <si>
    <t xml:space="preserve">Al Meraj Chicken Shop</t>
  </si>
  <si>
    <t xml:space="preserve">249| Rama Market| Munirka Village| Munirka| New Delhi</t>
  </si>
  <si>
    <t xml:space="preserve">Awadhi, Mughlai</t>
  </si>
  <si>
    <t xml:space="preserve">179| Near Jain Sweet| Munirka| New Delhi</t>
  </si>
  <si>
    <t xml:space="preserve">Creative Food House</t>
  </si>
  <si>
    <t xml:space="preserve">D.A.A.</t>
  </si>
  <si>
    <t xml:space="preserve">236| Munirka Village Baburam Chowk| Munirka| New Delhi</t>
  </si>
  <si>
    <t xml:space="preserve">Dee Cake Shop</t>
  </si>
  <si>
    <t xml:space="preserve">336| Munirka| New Delhi</t>
  </si>
  <si>
    <t xml:space="preserve">Jaca Restaurant</t>
  </si>
  <si>
    <t xml:space="preserve">212-A| Six-Ten Building| Munirka| New Delhi</t>
  </si>
  <si>
    <t xml:space="preserve">King Of Roll</t>
  </si>
  <si>
    <t xml:space="preserve">Dr. Kapoor Wali Gali| Munirka| New Delhi</t>
  </si>
  <si>
    <t xml:space="preserve">Kirti Food Plaza</t>
  </si>
  <si>
    <t xml:space="preserve">C-249| Rama Market| Munirka| New Delhi</t>
  </si>
  <si>
    <t xml:space="preserve">KT's Shik-Shack</t>
  </si>
  <si>
    <t xml:space="preserve">F-92| Hanuman Market| Munirka| New Delhi</t>
  </si>
  <si>
    <t xml:space="preserve">Namaste Restaurant</t>
  </si>
  <si>
    <t xml:space="preserve">Dr Kapoorwali Gali| Munirka| New Delhi</t>
  </si>
  <si>
    <t xml:space="preserve">Nishaj Chicken Corner</t>
  </si>
  <si>
    <t xml:space="preserve">Shop 138| Dr. Kapoor Wali Gali| Munirka| New Delhi</t>
  </si>
  <si>
    <t xml:space="preserve">Royal Bakery</t>
  </si>
  <si>
    <t xml:space="preserve">F- 92| Hanuman Market| Munirka| New Delhi</t>
  </si>
  <si>
    <t xml:space="preserve">S.R. Bakers</t>
  </si>
  <si>
    <t xml:space="preserve">Shop 210| Munirka Village| Munirka| New Delhi</t>
  </si>
  <si>
    <t xml:space="preserve">Shahi Muradabadi</t>
  </si>
  <si>
    <t xml:space="preserve">247/A| Rama Market| Munirka| New Delhi</t>
  </si>
  <si>
    <t xml:space="preserve">Shree Vinayaga Restaurant</t>
  </si>
  <si>
    <t xml:space="preserve">K-92| Bank Street| Munirka| New Delhi</t>
  </si>
  <si>
    <t xml:space="preserve">The Cake Basket</t>
  </si>
  <si>
    <t xml:space="preserve">Rama Shopno.4 Market Munirka| Munirka| New Delhi</t>
  </si>
  <si>
    <t xml:space="preserve">The Pure Kitchen</t>
  </si>
  <si>
    <t xml:space="preserve">Near Pal Dairy| Opposite JNU| Munirka Vihar| Munirka| New Delhi</t>
  </si>
  <si>
    <t xml:space="preserve">The Yolmo Kitchen</t>
  </si>
  <si>
    <t xml:space="preserve">Rama Market| Near Slice of Italy| Munirka| New Delhi</t>
  </si>
  <si>
    <t xml:space="preserve">Zawlbuk</t>
  </si>
  <si>
    <t xml:space="preserve">212| Munirka| New Delhi</t>
  </si>
  <si>
    <t xml:space="preserve">Anupam Restaurant</t>
  </si>
  <si>
    <t xml:space="preserve">205-F| Main Road| Furniture Market| Munirka| New Delhi</t>
  </si>
  <si>
    <t xml:space="preserve">Bobby Di Punjabi Rasoi</t>
  </si>
  <si>
    <t xml:space="preserve">22| Near Health Centre| Najafgarh| New Delhi</t>
  </si>
  <si>
    <t xml:space="preserve">Najafgarh</t>
  </si>
  <si>
    <t xml:space="preserve">Najafgarh| New Delhi</t>
  </si>
  <si>
    <t xml:space="preserve">Aditya Da Vaishno Dhaba</t>
  </si>
  <si>
    <t xml:space="preserve">Arjun Park| Near Metro Pillar 58| Najafgarh| New Delhi</t>
  </si>
  <si>
    <t xml:space="preserve">Gurgaon Road| Near Aggarwal Medicos| Najafgarh| New Delhi</t>
  </si>
  <si>
    <t xml:space="preserve">Aggarwal Sweet Centre</t>
  </si>
  <si>
    <t xml:space="preserve">1675| Chhawla Bus Stand| Mittal Market| Najafgarh| New Delhi</t>
  </si>
  <si>
    <t xml:space="preserve">Anjel China &amp; Tibetian Food</t>
  </si>
  <si>
    <t xml:space="preserve">Chawla Gurgaon Road| Najafgarh| New Delhi</t>
  </si>
  <si>
    <t xml:space="preserve">Annpurna Rasoi</t>
  </si>
  <si>
    <t xml:space="preserve">Rz-11/12| Najafgarh Nagloi Road| Najafgarh| New Delhi</t>
  </si>
  <si>
    <t xml:space="preserve">Plot 2| Shyam Enclave| Main Goyla Road| Deen Pur| Najafgarh| New Delhi</t>
  </si>
  <si>
    <t xml:space="preserve">Bajrang Misthan Bhawan</t>
  </si>
  <si>
    <t xml:space="preserve">Main Paprawat Road| Najafgarh| New Delhi</t>
  </si>
  <si>
    <t xml:space="preserve">Bake Town</t>
  </si>
  <si>
    <t xml:space="preserve">A-9| Laxmi Garden| Tuda Mandi| Najafgarh| New Delhi</t>
  </si>
  <si>
    <t xml:space="preserve">Near Khaira Mod| Bahadurgarh Road| Najafgarh| New Delhi</t>
  </si>
  <si>
    <t xml:space="preserve">Brown Town Bakers</t>
  </si>
  <si>
    <t xml:space="preserve">RZ-20-21| Old Roshan Pura| Parawat Road| Near Post Office| Chawla Stand| Najafgarh| New Delhi</t>
  </si>
  <si>
    <t xml:space="preserve">Captain Food Factory</t>
  </si>
  <si>
    <t xml:space="preserve">1620-B/2 Opposite HDFC Bank| Thana Road|Najafgarh| New Delhi</t>
  </si>
  <si>
    <t xml:space="preserve">Cheffron Bakery</t>
  </si>
  <si>
    <t xml:space="preserve">B-26| Gopal Nagar| Main Dhansa Road| Najafgarh| New Delhi</t>
  </si>
  <si>
    <t xml:space="preserve">Chicken Darwar</t>
  </si>
  <si>
    <t xml:space="preserve">CRPF Camp| Najafgarh| New Delhi</t>
  </si>
  <si>
    <t xml:space="preserve">Fast Food, Mughlai</t>
  </si>
  <si>
    <t xml:space="preserve">Chili's Treat</t>
  </si>
  <si>
    <t xml:space="preserve">1247| 1/4 Thana Road| Opposite Oriental Bank of Commerce| Najafgarh| New Delhi</t>
  </si>
  <si>
    <t xml:space="preserve">Chilli Tadka</t>
  </si>
  <si>
    <t xml:space="preserve">Laxmi Vatika| Nagloi Road| Jal Vihar Bus Stand| Najafgarh| New Delhi</t>
  </si>
  <si>
    <t xml:space="preserve">Chinese Food Point</t>
  </si>
  <si>
    <t xml:space="preserve">Opposite BDO Office| Gurgaon Road| Roshan Pura| Najafgarh| New Delhi</t>
  </si>
  <si>
    <t xml:space="preserve">Chinese Temptation</t>
  </si>
  <si>
    <t xml:space="preserve">Near Delhi Gate| Najafgarh| New Delhi</t>
  </si>
  <si>
    <t xml:space="preserve">Gemini Park| Near Metro Pillar 63| Najafgarh| New Delhi</t>
  </si>
  <si>
    <t xml:space="preserve">Dev Sweets &amp; Restaurant</t>
  </si>
  <si>
    <t xml:space="preserve">Main Goyla| Deenpur Road| Near 25 Feet Road| Shyam Vihar| Najafgarh| New Delhi</t>
  </si>
  <si>
    <t xml:space="preserve">Dilli Darbar Chicken Point</t>
  </si>
  <si>
    <t xml:space="preserve">Deenpur Gurgaon| Najafgarh| New Delhi</t>
  </si>
  <si>
    <t xml:space="preserve">Food Point and Sweets Corner</t>
  </si>
  <si>
    <t xml:space="preserve">Near Tura Mandi| Old Kakrola Road| Najafgarh| New Delhi</t>
  </si>
  <si>
    <t xml:space="preserve">South Indian, Fast Food, North Indian, Chinese</t>
  </si>
  <si>
    <t xml:space="preserve">RZ 4| Pillar 31| Roshanpura| Gurgaon Road| Najafgarh| New Delhi</t>
  </si>
  <si>
    <t xml:space="preserve">Grover Burfee &amp; Cakes</t>
  </si>
  <si>
    <t xml:space="preserve">301/1| Gaushala Road| Navada Bazar| Najafgarh| New Delhi</t>
  </si>
  <si>
    <t xml:space="preserve">Hans's Planet-F</t>
  </si>
  <si>
    <t xml:space="preserve">Hotel Delhi 43</t>
  </si>
  <si>
    <t xml:space="preserve">Nagloi| Near Nirmal Vihar| Najafgarh| New Delhi</t>
  </si>
  <si>
    <t xml:space="preserve">Kanhaiya Fast Food</t>
  </si>
  <si>
    <t xml:space="preserve">Shop 21| Bhagat Singh Market| Najafgarh| New Delhi</t>
  </si>
  <si>
    <t xml:space="preserve">Karol Bagh Ke Chhole Bhature</t>
  </si>
  <si>
    <t xml:space="preserve">Opposite Peer Baba| Gurgaon Road| Roshan Pura| Najafgarh| New Delhi</t>
  </si>
  <si>
    <t xml:space="preserve">King's Food</t>
  </si>
  <si>
    <t xml:space="preserve">Plot 2-A| Gopal Nagar Extension| Near Goodwil School| Surakhpur Road| Najafgarh| New Delhi</t>
  </si>
  <si>
    <t xml:space="preserve">Lamba Sweets Corner</t>
  </si>
  <si>
    <t xml:space="preserve">Khaira Mod| Najafgarh| New Delhi</t>
  </si>
  <si>
    <t xml:space="preserve">Laxmi Food Corner</t>
  </si>
  <si>
    <t xml:space="preserve">Opposite BSES Office Najafgarh| Najafgarh| New Delhi</t>
  </si>
  <si>
    <t xml:space="preserve">Lounge Bakery</t>
  </si>
  <si>
    <t xml:space="preserve">Goyala Road| Shyam Vihar Phase 2| Najafgarh| New Delhi</t>
  </si>
  <si>
    <t xml:space="preserve">Mehtaab Sweet Corner &amp; Restaurant</t>
  </si>
  <si>
    <t xml:space="preserve">Vinoba Enclave| Bahadurgarh Road| CRPF Camp| Najafgarh| New Delhi</t>
  </si>
  <si>
    <t xml:space="preserve">Melting Food Point</t>
  </si>
  <si>
    <t xml:space="preserve">Opposite Gyan Jyoti Public School| Gurgaon Road| Chhawla| Najafgarh| New Delhi</t>
  </si>
  <si>
    <t xml:space="preserve">Mithla Dhabha</t>
  </si>
  <si>
    <t xml:space="preserve">Baba Haridas Market| Chara Mandi Chowk| Najafgarh| New Delhi</t>
  </si>
  <si>
    <t xml:space="preserve">Mittal Caterer</t>
  </si>
  <si>
    <t xml:space="preserve">Near Chhawala Bus Stand| Najafgarh| New Delhi</t>
  </si>
  <si>
    <t xml:space="preserve">Mittal Restaurant &amp; Fast Food</t>
  </si>
  <si>
    <t xml:space="preserve">32/4| Chawla Stand| Najafgarh| New Delhi</t>
  </si>
  <si>
    <t xml:space="preserve">Fast Food, South Indian, Mithai</t>
  </si>
  <si>
    <t xml:space="preserve">NBC Nirankari Bakers</t>
  </si>
  <si>
    <t xml:space="preserve">Khaira Mod| Near Suraj Cinema| Opposite Janta Xray Lab| Najafgarh| New Delhi</t>
  </si>
  <si>
    <t xml:space="preserve">Pizza, Fast Food, Bakery</t>
  </si>
  <si>
    <t xml:space="preserve">4-B/16| Najafgarh Road| Najafgarh| New Delhi</t>
  </si>
  <si>
    <t xml:space="preserve">Prem Chinese Fast Food</t>
  </si>
  <si>
    <t xml:space="preserve">Main Dhansa Road| Near Nanak Pyaoo| Najafgarh| New Delhi</t>
  </si>
  <si>
    <t xml:space="preserve">CRPF Camp| Jharoda Road| Najafgarh| New Delhi</t>
  </si>
  <si>
    <t xml:space="preserve">Punjabi Special</t>
  </si>
  <si>
    <t xml:space="preserve">Shop 35-36| Dwarka Vihar| C Block| Near Radha Krishna Vatika| Old Kakrola Road| Najafgarh| New Delhi</t>
  </si>
  <si>
    <t xml:space="preserve">Radhe Shyam Dhaba</t>
  </si>
  <si>
    <t xml:space="preserve">Raj Rasoi</t>
  </si>
  <si>
    <t xml:space="preserve">9| Roshan Garden| Najafgarh| New Delhi</t>
  </si>
  <si>
    <t xml:space="preserve">Raju De Special Paneer Wale</t>
  </si>
  <si>
    <t xml:space="preserve">1506| Chawla Stand| Gaushala Road| Najafgarh| New Delhi</t>
  </si>
  <si>
    <t xml:space="preserve">Sangeeta Dhaba</t>
  </si>
  <si>
    <t xml:space="preserve">Plot 1| Nagli Sakravati Chowk| Opposite Metro Pillar 71| Main Uttam Nagar Road| Najafgarh| New Delhi</t>
  </si>
  <si>
    <t xml:space="preserve">Sat Narayan Fast Food</t>
  </si>
  <si>
    <t xml:space="preserve">Dhansa Mod| Najafgarh| New Delhi</t>
  </si>
  <si>
    <t xml:space="preserve">Mithai, Chinese</t>
  </si>
  <si>
    <t xml:space="preserve">Shahi Chicken Point</t>
  </si>
  <si>
    <t xml:space="preserve">Deenpur| Gurgaon Road| Najafgarh| New Delhi</t>
  </si>
  <si>
    <t xml:space="preserve">Sharma Sweets</t>
  </si>
  <si>
    <t xml:space="preserve">Shop 1| Nangloi Stand| Najafgarh| New Delhi</t>
  </si>
  <si>
    <t xml:space="preserve">Shere Hind Chicken Corner</t>
  </si>
  <si>
    <t xml:space="preserve">Chhawla Stand| Najafgarh| New Delhi</t>
  </si>
  <si>
    <t xml:space="preserve">Shiv Shakti Dhaba</t>
  </si>
  <si>
    <t xml:space="preserve">Near Kakrola Road| Tura Mandi| Najafgarh| New Delhi</t>
  </si>
  <si>
    <t xml:space="preserve">Shree Shyam Sweets</t>
  </si>
  <si>
    <t xml:space="preserve">Gurgaon Road| Najafgarh| New Delhi</t>
  </si>
  <si>
    <t xml:space="preserve">Shri Shyam Ji Shudh Shakahari Bhojnalaya</t>
  </si>
  <si>
    <t xml:space="preserve">Sky Hawk</t>
  </si>
  <si>
    <t xml:space="preserve">RZ-132| 1st Floor| Near Reliance Fresh| New Roshanpura| Najafgarh| New Delhi</t>
  </si>
  <si>
    <t xml:space="preserve">Opposite Sri Ram International School| Main Dhansa Road| Najafgarh| New Delhi</t>
  </si>
  <si>
    <t xml:space="preserve">Soya Bite's</t>
  </si>
  <si>
    <t xml:space="preserve">Furniture Market| Near Krishan Mandir| Najafgarh| New Delhi</t>
  </si>
  <si>
    <t xml:space="preserve">9| Roshan Garden| Main Tura Mandi Chowk| Najafgarh| New Delhi</t>
  </si>
  <si>
    <t xml:space="preserve">Taj Mahal Dhaba</t>
  </si>
  <si>
    <t xml:space="preserve">Deenpur Main Goyla Mod| Najafgarh| New Delhi</t>
  </si>
  <si>
    <t xml:space="preserve">Opposite Shri Ram Gate| Near Sabji Mandi| Najafgarh| New Delhi</t>
  </si>
  <si>
    <t xml:space="preserve">Yummy Chinese Food</t>
  </si>
  <si>
    <t xml:space="preserve">Opposite Vidhata Properties| Shyam Vihar Phase 2| Najafgarh| New Delhi</t>
  </si>
  <si>
    <t xml:space="preserve">Aggarwal Sweets Corner</t>
  </si>
  <si>
    <t xml:space="preserve">E-2 Block| Near Park Mandir Marg| Sultanpuri| Nangloi| New Delhi</t>
  </si>
  <si>
    <t xml:space="preserve">Nangloi</t>
  </si>
  <si>
    <t xml:space="preserve">Nangloi| New Delhi</t>
  </si>
  <si>
    <t xml:space="preserve">Anand Sweets</t>
  </si>
  <si>
    <t xml:space="preserve">Sultanpuri Mod Market| Nangloi| New Delhi</t>
  </si>
  <si>
    <t xml:space="preserve">Annapurna Sweets Palace</t>
  </si>
  <si>
    <t xml:space="preserve">K-1249| Opposite Sanjay Gandhi Hospital| Mangolpuri| Nangloi| New Delhi</t>
  </si>
  <si>
    <t xml:space="preserve">Aujla's Punjabi Zaika</t>
  </si>
  <si>
    <t xml:space="preserve">A-120| Shop 4| Uday Vihar| Chander Vihar| Nangloi| New Delhi</t>
  </si>
  <si>
    <t xml:space="preserve">Baba Ji</t>
  </si>
  <si>
    <t xml:space="preserve">Near Naresh Park| Najafgarh Road| Nangloi| New Delhi</t>
  </si>
  <si>
    <t xml:space="preserve">Babu Soup Wala</t>
  </si>
  <si>
    <t xml:space="preserve">Near Flyover| Rohtak Road| Nangloi| New Delhi</t>
  </si>
  <si>
    <t xml:space="preserve">Baketown By Gagan Bakers</t>
  </si>
  <si>
    <t xml:space="preserve">Near Bharti Vidyalaya| Main Road| Chander Vihar| Nangloi| New Delhi</t>
  </si>
  <si>
    <t xml:space="preserve">Bala Ji Rasoi</t>
  </si>
  <si>
    <t xml:space="preserve">A-18| Naresh Park| Najafgarh Road| Nangloi| New Delhi</t>
  </si>
  <si>
    <t xml:space="preserve">Bansiwala Sweets &amp; Caterers</t>
  </si>
  <si>
    <t xml:space="preserve">Near Metro Pillar 629| Rohtak Road| Mundka| Nangloi| New Delhi</t>
  </si>
  <si>
    <t xml:space="preserve">Best Chicken Corner</t>
  </si>
  <si>
    <t xml:space="preserve">Main Rohtak Road| Near Sutan Puri More| Opposite Metro Pillar 373| Nangloi| New Delhi</t>
  </si>
  <si>
    <t xml:space="preserve">Bhardwaj Bakery</t>
  </si>
  <si>
    <t xml:space="preserve">Near Naresh Park| Nangloi| New Delhi</t>
  </si>
  <si>
    <t xml:space="preserve">Bakery, Pizza</t>
  </si>
  <si>
    <t xml:space="preserve">Opposite Sanjay Gandhi Hospital| Mangolpuri| Nangloi| New Delhi</t>
  </si>
  <si>
    <t xml:space="preserve">Classic Chef Corner</t>
  </si>
  <si>
    <t xml:space="preserve">Opposite Metro Pillar 520| Near Mundka Metro Station| Rohtak Road| Nangloi| New Delhi</t>
  </si>
  <si>
    <t xml:space="preserve">Dabas Ke Special Chole Bhature</t>
  </si>
  <si>
    <t xml:space="preserve">Main Market| Mundka| Near| Nangloi| New Delhi</t>
  </si>
  <si>
    <t xml:space="preserve">Daily Belly</t>
  </si>
  <si>
    <t xml:space="preserve">A-1| Swarn Park| Main Rohtak Road| Metro Pillar 486| Mundka| Nangloi| New Delhi</t>
  </si>
  <si>
    <t xml:space="preserve">Deep Bakery And Cake</t>
  </si>
  <si>
    <t xml:space="preserve">3| Najafgarh Road| Opposite Krishna Mandir| Nangloi| New Delhi</t>
  </si>
  <si>
    <t xml:space="preserve">Dhaba NH10</t>
  </si>
  <si>
    <t xml:space="preserve">E 53| Camp 2| Nangloi| New Delhi</t>
  </si>
  <si>
    <t xml:space="preserve">Dilkhush Dhaba</t>
  </si>
  <si>
    <t xml:space="preserve">Do Bhai Paneer Wale And Sweets</t>
  </si>
  <si>
    <t xml:space="preserve">1| Behind Police Station| Najafgarh Road| Nangloi| New Delhi</t>
  </si>
  <si>
    <t xml:space="preserve">Dosa and Pizza Corner</t>
  </si>
  <si>
    <t xml:space="preserve">South Indian, Pizza, Chinese</t>
  </si>
  <si>
    <t xml:space="preserve">Gulati Ki Rasoi</t>
  </si>
  <si>
    <t xml:space="preserve">A 111| Hari Enclave 1| Aman Vihar| Sultanpuri| Nangloi| New Delhi</t>
  </si>
  <si>
    <t xml:space="preserve">JMD Family Restaurant</t>
  </si>
  <si>
    <t xml:space="preserve">Chanchal Park| Near Bus Stand| Najafgarh Road| Nangloi| New Delhi</t>
  </si>
  <si>
    <t xml:space="preserve">Jyoti Sweets</t>
  </si>
  <si>
    <t xml:space="preserve">Near MG Plaza| Naresh Park| Najafgarh Road| Nangloi| New Delhi</t>
  </si>
  <si>
    <t xml:space="preserve">Khana Khazana</t>
  </si>
  <si>
    <t xml:space="preserve">Idgah Market| Sultanpuri| Near| Nangloi| New Delhi</t>
  </si>
  <si>
    <t xml:space="preserve">Krishna Panjabi Rasoi</t>
  </si>
  <si>
    <t xml:space="preserve">10/10| Yadav Park| Najafgarh Road| Nangloi| New Delhi</t>
  </si>
  <si>
    <t xml:space="preserve">Lazeez Zaika</t>
  </si>
  <si>
    <t xml:space="preserve">Near P K Medicals| Nilothi Mod| Najafgarh Road| Nangloi| New Delhi</t>
  </si>
  <si>
    <t xml:space="preserve">Mannat Chinese Fast Food</t>
  </si>
  <si>
    <t xml:space="preserve">Shop 41| Kotla Vihar| Najafgarh Road| Nangloi| New Delhi</t>
  </si>
  <si>
    <t xml:space="preserve">Chinese, Bakery</t>
  </si>
  <si>
    <t xml:space="preserve">Pizza Hot</t>
  </si>
  <si>
    <t xml:space="preserve">Shop 9| Uday Market| Chander Vihar| Nangloi| New Delhi</t>
  </si>
  <si>
    <t xml:space="preserve">Italian, Fast Food, South Indian</t>
  </si>
  <si>
    <t xml:space="preserve">Raju Fast Food</t>
  </si>
  <si>
    <t xml:space="preserve">Peer Baba Chowk| Shiv Ram Park| Opposite Chitra Palace| Nangloi| New Delhi</t>
  </si>
  <si>
    <t xml:space="preserve">Ramesh Caterers &amp; Dhaba</t>
  </si>
  <si>
    <t xml:space="preserve">A-26| Rajneet Vihar| Main Road| Nangloi| New Delhi</t>
  </si>
  <si>
    <t xml:space="preserve">Sethi's Express</t>
  </si>
  <si>
    <t xml:space="preserve">Shop B-5| Uday Vihar| Aggarwal Chowk| Chander Vihar| Nilothi Extension| Nangloi| New Delhi</t>
  </si>
  <si>
    <t xml:space="preserve">Shahi Chicken Biryani Corner</t>
  </si>
  <si>
    <t xml:space="preserve">Spicy Curry</t>
  </si>
  <si>
    <t xml:space="preserve">G-7| Krishna Plaza| Pocket B| Commercial Complex| Nangloi| New Delhi</t>
  </si>
  <si>
    <t xml:space="preserve">Super Star Restaurant</t>
  </si>
  <si>
    <t xml:space="preserve">A6| Shiv Ram Park| Nilothi More| Nangloi| New Delhi</t>
  </si>
  <si>
    <t xml:space="preserve">Swagi Food Corner</t>
  </si>
  <si>
    <t xml:space="preserve">Shop 2| GRM Complex| Main Rohtak Road| Nangloi| New Delhi</t>
  </si>
  <si>
    <t xml:space="preserve">Taoji Ke Amratsari Naan</t>
  </si>
  <si>
    <t xml:space="preserve">TCW Chaat Point</t>
  </si>
  <si>
    <t xml:space="preserve">36/1| Najafgarh Road| Nangloi| New Delhi</t>
  </si>
  <si>
    <t xml:space="preserve">The Food Express</t>
  </si>
  <si>
    <t xml:space="preserve">126/110| Main Najafgarh Road| Nangloi| New Delhi</t>
  </si>
  <si>
    <t xml:space="preserve">The Pizza Family</t>
  </si>
  <si>
    <t xml:space="preserve">126/114| Najafgarh Road| Nangloi| New Delhi</t>
  </si>
  <si>
    <t xml:space="preserve">The Regal Chicken Corner</t>
  </si>
  <si>
    <t xml:space="preserve">Near Water Tank| Najafgarh Road| Nangloi| New Delhi</t>
  </si>
  <si>
    <t xml:space="preserve">Welcome Rasoi</t>
  </si>
  <si>
    <t xml:space="preserve">Agarwal Sweets</t>
  </si>
  <si>
    <t xml:space="preserve">Near PVR Cinema| Community Center| Naraina| New Delhi</t>
  </si>
  <si>
    <t xml:space="preserve">Naraina</t>
  </si>
  <si>
    <t xml:space="preserve">Naraina| New Delhi</t>
  </si>
  <si>
    <t xml:space="preserve">Aurangzeb Rd</t>
  </si>
  <si>
    <t xml:space="preserve">C 126| 2nd Floor| Phase 1| Naraina| New Delhi</t>
  </si>
  <si>
    <t xml:space="preserve">Bengali Sweet Corner</t>
  </si>
  <si>
    <t xml:space="preserve">3| Near PVR Cinema| Community Center| Naraina| New Delhi</t>
  </si>
  <si>
    <t xml:space="preserve">South Indian, Street Food, Desserts</t>
  </si>
  <si>
    <t xml:space="preserve">Ground Floor| Community Centre| Naraina| New Delhi</t>
  </si>
  <si>
    <t xml:space="preserve">Chinese K. Food</t>
  </si>
  <si>
    <t xml:space="preserve">ER - 09| Near Reliance Fresh| Inderpuri| Naraina| New Delhi</t>
  </si>
  <si>
    <t xml:space="preserve">Chocowell</t>
  </si>
  <si>
    <t xml:space="preserve">E 42| Naraina Vihar| New Delhi| Naraina| New Delhi</t>
  </si>
  <si>
    <t xml:space="preserve">Choice</t>
  </si>
  <si>
    <t xml:space="preserve">Shop 1| Block CB-369| Ring Road Naraina| Naraina| New Delhi</t>
  </si>
  <si>
    <t xml:space="preserve">Desi Street</t>
  </si>
  <si>
    <t xml:space="preserve">C-1C| Part-B| Naraina Ring Road| Near Kali Mata Mandir| Naraina| New Delhi</t>
  </si>
  <si>
    <t xml:space="preserve">Enigma Lounge</t>
  </si>
  <si>
    <t xml:space="preserve">Hotel Excel| E-16| Naraina| New Delhi</t>
  </si>
  <si>
    <t xml:space="preserve">Flavors Of London</t>
  </si>
  <si>
    <t xml:space="preserve">WZ - 167| Naraina Village| Near Sabji Mandi| Naraina| New Delhi</t>
  </si>
  <si>
    <t xml:space="preserve">Desserts, Ice Cream, Fast Food</t>
  </si>
  <si>
    <t xml:space="preserve">E-27| Main Road| Naraina Vihar| Naraina| New Delhi</t>
  </si>
  <si>
    <t xml:space="preserve">Shop 21| Central Market| Phase 1| Naraina| New Delhi</t>
  </si>
  <si>
    <t xml:space="preserve">Hot House Grill</t>
  </si>
  <si>
    <t xml:space="preserve">Main Road Inderpuri| Todapur| Naraina| New Delhi</t>
  </si>
  <si>
    <t xml:space="preserve">Kanshi Ram Chole Kulche Wala</t>
  </si>
  <si>
    <t xml:space="preserve">E-195| Naraina Vihar| Naraina| New Delhi</t>
  </si>
  <si>
    <t xml:space="preserve">Kents Fast Food</t>
  </si>
  <si>
    <t xml:space="preserve">15/5| Community Centre| Phase 1| Industrial Area| Naraina| New Delhi</t>
  </si>
  <si>
    <t xml:space="preserve">Paharia Meat &amp; Chicken Shop</t>
  </si>
  <si>
    <t xml:space="preserve">RA 76/4| Main Market| Inderpuri| Naraina| New Delhi</t>
  </si>
  <si>
    <t xml:space="preserve">Palji Corner</t>
  </si>
  <si>
    <t xml:space="preserve">WZ 274/A1| Main Market| Inderpuri| Naraina| New Delhi</t>
  </si>
  <si>
    <t xml:space="preserve">Paratha Hi Paratha</t>
  </si>
  <si>
    <t xml:space="preserve">Ring Road| Naraina| New Delhi</t>
  </si>
  <si>
    <t xml:space="preserve">Picasso Roof Top</t>
  </si>
  <si>
    <t xml:space="preserve">A-14| Naraina Vihar| New Delhi| Naraina| New Delhi</t>
  </si>
  <si>
    <t xml:space="preserve">RK Dosa</t>
  </si>
  <si>
    <t xml:space="preserve">EA1/12| Main Market| Inderpuri| Naraina| New Delhi</t>
  </si>
  <si>
    <t xml:space="preserve">C-159| Naraina Industrial Area| Naraina| New Delhi</t>
  </si>
  <si>
    <t xml:space="preserve">Sardar Ji</t>
  </si>
  <si>
    <t xml:space="preserve">WZ-429| C/57| Naraina Village| Naraina| New Delhi</t>
  </si>
  <si>
    <t xml:space="preserve">Satkar Fast Food</t>
  </si>
  <si>
    <t xml:space="preserve">Opposite Mother Dairy Booth 332| Inderpuri| Naraina| New Delhi</t>
  </si>
  <si>
    <t xml:space="preserve">Sweetheart Cupcakes</t>
  </si>
  <si>
    <t xml:space="preserve">A-72| 1st Floor| Near DDA Complex| Naraina| New Delhi</t>
  </si>
  <si>
    <t xml:space="preserve">The Earthen Grill</t>
  </si>
  <si>
    <t xml:space="preserve">CB 385| Opposite Maruti Service Station| Naraina| New Delhi</t>
  </si>
  <si>
    <t xml:space="preserve">C 190| Near Picasso Hotel| Naraina| New Delhi</t>
  </si>
  <si>
    <t xml:space="preserve">A Patisseries Gallery</t>
  </si>
  <si>
    <t xml:space="preserve">H-53| Naraina| New Delhi</t>
  </si>
  <si>
    <t xml:space="preserve">WZ-258| Main Market| Near Pusa Gate| Inderpuri| Near Naraina| New Delhi</t>
  </si>
  <si>
    <t xml:space="preserve">Aggarwal Sweets &amp; Bakers</t>
  </si>
  <si>
    <t xml:space="preserve">Avatar Da Dhaba</t>
  </si>
  <si>
    <t xml:space="preserve">Ring Road Narayna| Opp Dharamshala| Naraina| New Delhi</t>
  </si>
  <si>
    <t xml:space="preserve">Bengali Restaurant</t>
  </si>
  <si>
    <t xml:space="preserve">CB| Block Ring Road| Naraina| New Delhi</t>
  </si>
  <si>
    <t xml:space="preserve">Bengali, Chinese</t>
  </si>
  <si>
    <t xml:space="preserve">C 126| Shop 20| Nariana Industrial Area| Phase 1| Naraina| New Delhi</t>
  </si>
  <si>
    <t xml:space="preserve">Brahm Point Fast Food</t>
  </si>
  <si>
    <t xml:space="preserve">34/5| Community Center| Naraina Phase-1| Naraina| New Delhi</t>
  </si>
  <si>
    <t xml:space="preserve">Chinese Hot</t>
  </si>
  <si>
    <t xml:space="preserve">Near Aggarwal Sweets| PVR Cinema Complex| Naraina| New Delhi</t>
  </si>
  <si>
    <t xml:space="preserve">Curry Man</t>
  </si>
  <si>
    <t xml:space="preserve">G-181| Naraina Vihar| Naraina| New Delhi</t>
  </si>
  <si>
    <t xml:space="preserve">Diya Chinese Food</t>
  </si>
  <si>
    <t xml:space="preserve">EA 156| Main Market| Inderpuri| Naraina| New Delhi</t>
  </si>
  <si>
    <t xml:space="preserve">Opposite BOI ATM| Ring Road| Naraina| New Delhi</t>
  </si>
  <si>
    <t xml:space="preserve">Fresh Meat CO</t>
  </si>
  <si>
    <t xml:space="preserve">E 45| Naraina Vihar| Naraina| New Delhi</t>
  </si>
  <si>
    <t xml:space="preserve">Hans Fast Food Center</t>
  </si>
  <si>
    <t xml:space="preserve">DDA Market| Community Center| Naraina| New Delhi</t>
  </si>
  <si>
    <t xml:space="preserve">Happy Hours</t>
  </si>
  <si>
    <t xml:space="preserve">B Block| Ring Road| Naraina| New Delhi</t>
  </si>
  <si>
    <t xml:space="preserve">Khalsa Eating Point</t>
  </si>
  <si>
    <t xml:space="preserve">R-5| Inderpuri| Naraina| New Delhi</t>
  </si>
  <si>
    <t xml:space="preserve">Krishna Yummy Foods</t>
  </si>
  <si>
    <t xml:space="preserve">EA 156| Shop 3| Main Market| Naraina| New Delhi</t>
  </si>
  <si>
    <t xml:space="preserve">Laxmi Dhaba</t>
  </si>
  <si>
    <t xml:space="preserve">Milan Shudh Vaishno</t>
  </si>
  <si>
    <t xml:space="preserve">CB 206/1| Ring Road| Naraina| New Delhi</t>
  </si>
  <si>
    <t xml:space="preserve">Milko Sweets Corner</t>
  </si>
  <si>
    <t xml:space="preserve">WZ-135| Naraina Ring Road| Naraina| New Delhi</t>
  </si>
  <si>
    <t xml:space="preserve">New Punjabi Chaap Corner</t>
  </si>
  <si>
    <t xml:space="preserve">EG-15| Main Market| Inderpuri| Naraina| New Delhi</t>
  </si>
  <si>
    <t xml:space="preserve">Nik's Chawla Chik Inn</t>
  </si>
  <si>
    <t xml:space="preserve">C-159| Shop 27| Naraina Industrial Area| Phase 1| Naraina| New Delhi</t>
  </si>
  <si>
    <t xml:space="preserve">Paras Corner</t>
  </si>
  <si>
    <t xml:space="preserve">RZ-76| Inder Puri| Main Market| Naraina| New Delhi</t>
  </si>
  <si>
    <t xml:space="preserve">Shop 6 EA-114| Main Market| Inderpuri| Naraina| New Delhi</t>
  </si>
  <si>
    <t xml:space="preserve">E-46| Main Road| Naraina| New Delhi</t>
  </si>
  <si>
    <t xml:space="preserve">Shahi Hyderbadi Biryani</t>
  </si>
  <si>
    <t xml:space="preserve">WZ 143| Ring Road| Naraina| New Delhi</t>
  </si>
  <si>
    <t xml:space="preserve">Shashi's China Wok</t>
  </si>
  <si>
    <t xml:space="preserve">EG-120| Inderpuri| Naraina| New Delhi</t>
  </si>
  <si>
    <t xml:space="preserve">Urban Palate</t>
  </si>
  <si>
    <t xml:space="preserve">A-1| Shindi Colony| Naraina Vihar| Naraina| New Delhi</t>
  </si>
  <si>
    <t xml:space="preserve">A-34| Naraina Industrial Area| Near Pearl Academy| Naraina| New Delhi</t>
  </si>
  <si>
    <t xml:space="preserve">China Kitchen</t>
  </si>
  <si>
    <t xml:space="preserve">Singhloa Marble Market| Main G.T Karnal Road| Narela| New Delhi</t>
  </si>
  <si>
    <t xml:space="preserve">Narela</t>
  </si>
  <si>
    <t xml:space="preserve">Narela| New Delhi</t>
  </si>
  <si>
    <t xml:space="preserve">Chinese, North Eastern</t>
  </si>
  <si>
    <t xml:space="preserve">Shop 3| Main Bus Stand Bawana| Khajan Market Bawana| Narela| New Delhi</t>
  </si>
  <si>
    <t xml:space="preserve">D-Food</t>
  </si>
  <si>
    <t xml:space="preserve">Shop 3| Plot 1161| Opposite Old Sabji Mandi| Kanjhawala Road Bawana| Narela| New Delhi</t>
  </si>
  <si>
    <t xml:space="preserve">Kith N Kin Cafeteria</t>
  </si>
  <si>
    <t xml:space="preserve">Khasra 360-361| Village Mamurpur| Main Alipur Road| Narela| New Delhi</t>
  </si>
  <si>
    <t xml:space="preserve">Lazeez Rasoi</t>
  </si>
  <si>
    <t xml:space="preserve">Saria Nath Market| Sabji Mandi| Narela| New Delhi</t>
  </si>
  <si>
    <t xml:space="preserve">Red Rose Restaurant</t>
  </si>
  <si>
    <t xml:space="preserve">U-59| Lampur Road| Near Delhi Nagrik Sehkari Bank| Narela| New Delhi</t>
  </si>
  <si>
    <t xml:space="preserve">Shri Bikaner Sweets &amp; Restaurant</t>
  </si>
  <si>
    <t xml:space="preserve">Kissan Bhawan| Main Delhi Road| Village Bawana| Narela| New Delhi</t>
  </si>
  <si>
    <t xml:space="preserve">Welcome Family Restaurant</t>
  </si>
  <si>
    <t xml:space="preserve">Shop 1962/1| Arya Samaj Road|  Near Sabzi Mandi| Narela| New Delhi</t>
  </si>
  <si>
    <t xml:space="preserve">Shop 7| 57| Manjusha Building| Nehru Place| New Delhi</t>
  </si>
  <si>
    <t xml:space="preserve">Nehru Place</t>
  </si>
  <si>
    <t xml:space="preserve">Nehru Place| New Delhi</t>
  </si>
  <si>
    <t xml:space="preserve">Americana Kitchen and Bar</t>
  </si>
  <si>
    <t xml:space="preserve">Shop 5| Ground Floor| Satyam Cineplex| Nehru Place| New Delhi</t>
  </si>
  <si>
    <t xml:space="preserve">American, Tex-Mex, Italian, Mexican, North Indian</t>
  </si>
  <si>
    <t xml:space="preserve">Bawa Snacks Corner</t>
  </si>
  <si>
    <t xml:space="preserve">G 4| Skyline House 85| Nehru Place| New Delhi</t>
  </si>
  <si>
    <t xml:space="preserve">4| Kundan House| Near Overseas Bank| Nehru Place| New Delhi</t>
  </si>
  <si>
    <t xml:space="preserve">Mithai, North Indian, Street Food, Chinese, South Indian, Indian</t>
  </si>
  <si>
    <t xml:space="preserve">Shop 2| Plot 70| The Great Eastern Center| Nehru Place| New Delhi</t>
  </si>
  <si>
    <t xml:space="preserve">101-104| Ist Floor| Dinar Bhavan| Nehru Place| New Delhi</t>
  </si>
  <si>
    <t xml:space="preserve">Dolce Gelato</t>
  </si>
  <si>
    <t xml:space="preserve">Ground Floor| Modi Towers| Nehru Place| New Delhi</t>
  </si>
  <si>
    <t xml:space="preserve">Ice Cream, Beverages, Fast Food</t>
  </si>
  <si>
    <t xml:space="preserve">7| Satyam Complex| Nehru Place| New Delhi</t>
  </si>
  <si>
    <t xml:space="preserve">G-4A/56| Eros Apartments| Nehru Place| New Delhi</t>
  </si>
  <si>
    <t xml:space="preserve">New Punjabi Khana</t>
  </si>
  <si>
    <t xml:space="preserve">1st Floor| 103 &amp; 104| Pragati House| Nehru Place| New Delhi</t>
  </si>
  <si>
    <t xml:space="preserve">New Vishal Corner</t>
  </si>
  <si>
    <t xml:space="preserve">G-4| Vishal Building 95| Nehru Place| New Delhi</t>
  </si>
  <si>
    <t xml:space="preserve">Punjabi Khana</t>
  </si>
  <si>
    <t xml:space="preserve">G-8| Eros Apartment 56| Nehru Place| New Delhi</t>
  </si>
  <si>
    <t xml:space="preserve">G-4| 44| Dinaar Bhawan| Satyam Cinema| Nehru Place| New Delhi</t>
  </si>
  <si>
    <t xml:space="preserve">G-5| 56| Eros Apartments| Nehru Place| New Delhi</t>
  </si>
  <si>
    <t xml:space="preserve">Sona</t>
  </si>
  <si>
    <t xml:space="preserve">53-54| 1st Floor| Goverdhan House| Nehru Place| New Delhi</t>
  </si>
  <si>
    <t xml:space="preserve">15| Satyam Cineplex| Nehru Place| New Delhi</t>
  </si>
  <si>
    <t xml:space="preserve">The First Floor</t>
  </si>
  <si>
    <t xml:space="preserve">Building 58| 1st Floor| Sahyog Bhavan| Nehru Place| New Delhi</t>
  </si>
  <si>
    <t xml:space="preserve">Hype</t>
  </si>
  <si>
    <t xml:space="preserve">S-1| American Plaza| Eros Hotel| Nehru Place| New Delhi</t>
  </si>
  <si>
    <t xml:space="preserve">Finger Food, Italian, Middle Eastern</t>
  </si>
  <si>
    <t xml:space="preserve">Shop 1| Plot 45| Satyam Cinema Complex| Nehru Place| New Delhi</t>
  </si>
  <si>
    <t xml:space="preserve">G-7/35-36| Aggarwal Bhawan| Nehru Place| New Delhi</t>
  </si>
  <si>
    <t xml:space="preserve">8-9| Satyam Cinema Complex| Nehru Place| New Delhi</t>
  </si>
  <si>
    <t xml:space="preserve">Shop G-8/9| Plot 32-33| Kusal Bazar| Near Satyam Cinema| Nehru Place| New Delhi</t>
  </si>
  <si>
    <t xml:space="preserve">3| Satyam Cineplex| Nehru Place| New Delhi</t>
  </si>
  <si>
    <t xml:space="preserve">Al Mughal</t>
  </si>
  <si>
    <t xml:space="preserve">57/5| Manjusha Building| Nehru Place| New Delhi</t>
  </si>
  <si>
    <t xml:space="preserve">Anupama Restaurant</t>
  </si>
  <si>
    <t xml:space="preserve">GF 10| Bajaj House| Building 97| Nehru Place| New Delhi</t>
  </si>
  <si>
    <t xml:space="preserve">Cafe Einstein</t>
  </si>
  <si>
    <t xml:space="preserve">21| Paharpur Business Centre| Nehru Place| New Delhi</t>
  </si>
  <si>
    <t xml:space="preserve">Delicious Eating Corner</t>
  </si>
  <si>
    <t xml:space="preserve">Shop 2 &amp; 3| DDA Mini Market| Opposite Wine Shop| Nehru Place| New Delhi</t>
  </si>
  <si>
    <t xml:space="preserve">Gupta Rasoi</t>
  </si>
  <si>
    <t xml:space="preserve">60| DDA Mini Market| Opposite Chiranjiv Tower| Nehru Place| New Delhi</t>
  </si>
  <si>
    <t xml:space="preserve">Paras Chicken Point</t>
  </si>
  <si>
    <t xml:space="preserve">DDA Mini Market| Behind Paras Cinema| Nehru Place| New Delhi</t>
  </si>
  <si>
    <t xml:space="preserve">Ralhan Eating Corner</t>
  </si>
  <si>
    <t xml:space="preserve">Shop 2| DDA Mini Market| Opposite Wine Shop| Nehru Place| New Delhi</t>
  </si>
  <si>
    <t xml:space="preserve">103/104-A| Goverdhan House| Behind Satyam Cinema| Nehru Place| New Delhi</t>
  </si>
  <si>
    <t xml:space="preserve">Ground Floor| E Block| Opposite Satyam Cinema| Nehru Place| New Delhi</t>
  </si>
  <si>
    <t xml:space="preserve">Alcoholic Lounge &amp; Bar</t>
  </si>
  <si>
    <t xml:space="preserve">Level 1| Fun Cinemas| North Square Mall| Netaji Subhash Place| New Delhi</t>
  </si>
  <si>
    <t xml:space="preserve">Netaji Subhash Place</t>
  </si>
  <si>
    <t xml:space="preserve">Netaji Subhash Place| New Delhi</t>
  </si>
  <si>
    <t xml:space="preserve">Baljeet's Amritsari Koolcha</t>
  </si>
  <si>
    <t xml:space="preserve">G-36| Aggarwal Millenium| Tower 1| Netaji Subhash Place| New Delhi</t>
  </si>
  <si>
    <t xml:space="preserve">1| ITL Twin Tower| Netaji Subhash Place| New Delhi</t>
  </si>
  <si>
    <t xml:space="preserve">C-123| PP Towers| Netaji Subhash Place| New Delhi</t>
  </si>
  <si>
    <t xml:space="preserve">G-41| Agarwal Millenium Tower 1| Netaji Subhash Place| New Delhi</t>
  </si>
  <si>
    <t xml:space="preserve">12-13| PP Tower| Main Camp Road| Netaji Subhash Place| New Delhi</t>
  </si>
  <si>
    <t xml:space="preserve">Dilli Chaap Wale</t>
  </si>
  <si>
    <t xml:space="preserve">G-41| Aggarwal Cyber Plaza 1| Netaji Subhash Place| New Delhi</t>
  </si>
  <si>
    <t xml:space="preserve">Dips</t>
  </si>
  <si>
    <t xml:space="preserve">G 37| Aggarwal Millenium| Netaji Subhash Place| New Delhi</t>
  </si>
  <si>
    <t xml:space="preserve">G-11| 12| &amp; 17| Plot C-4| 5| &amp; 6| Aggarwal Cyber Plaza| Netaji Subhash Place| New Delhi</t>
  </si>
  <si>
    <t xml:space="preserve">ITL Twin Tower| Netaji Subhash Place| New Delhi</t>
  </si>
  <si>
    <t xml:space="preserve">Hashtag Foods</t>
  </si>
  <si>
    <t xml:space="preserve">G-89| Aggarwal Millennium| Tower 2| Netaji Subhash Place| New Delhi</t>
  </si>
  <si>
    <t xml:space="preserve">Mini Meals</t>
  </si>
  <si>
    <t xml:space="preserve">G-45| Aggarwal Millenium Tower| Netaji Subhash Place| New Delhi</t>
  </si>
  <si>
    <t xml:space="preserve">No Name - Taste Hi Kaafi Hai</t>
  </si>
  <si>
    <t xml:space="preserve">Unit G-73| Aggarwal Cyber Plaza 2| Netaji Subhash Place| New Delhi</t>
  </si>
  <si>
    <t xml:space="preserve">113 to 120| 1st Floor| PP Tower| Netaji Subhash Place| New Delhi</t>
  </si>
  <si>
    <t xml:space="preserve">G-5| Aggarwal Millenium Tower| Netaji Subhash Place| New Delhi</t>
  </si>
  <si>
    <t xml:space="preserve">Raj Bhature wala</t>
  </si>
  <si>
    <t xml:space="preserve">G-40| Aggarwal Millenium Tower| Netaji Subhash Place| New Delhi</t>
  </si>
  <si>
    <t xml:space="preserve">Rolls Tiger</t>
  </si>
  <si>
    <t xml:space="preserve">G-36| PP Tower| Netaji Subhash Place| New Delhi</t>
  </si>
  <si>
    <t xml:space="preserve">G-76| Ground Floor| Aggarwal Millenium| Tower 2| Netaji Subhash Place| New Delhi</t>
  </si>
  <si>
    <t xml:space="preserve">Smoksha Cafe and Lounge</t>
  </si>
  <si>
    <t xml:space="preserve">G-55/58| Aggrawal Metro Heights| Netaji Subhash Place| New Delhi</t>
  </si>
  <si>
    <t xml:space="preserve">2-4| Metro Station| Netaji Subhash Place| New Delhi</t>
  </si>
  <si>
    <t xml:space="preserve">Sura Vie</t>
  </si>
  <si>
    <t xml:space="preserve">101| Aggarwal Cyber Plaza 1| Netaji Subhash Place| New Delhi</t>
  </si>
  <si>
    <t xml:space="preserve">North Indian, Italian, Chinese, Thai</t>
  </si>
  <si>
    <t xml:space="preserve">Billu's Hut</t>
  </si>
  <si>
    <t xml:space="preserve">G-28| Aggarwal Millenium Tower| Netaji Subhash Place| New Delhi</t>
  </si>
  <si>
    <t xml:space="preserve">G-46| Aggarwal Millenium Tower| Netaji Subhash Place| New Delhi</t>
  </si>
  <si>
    <t xml:space="preserve">1st Floor| Plot C-1| 2 &amp; 3| PP Towers| Netaji Subhash Place| New Delhi</t>
  </si>
  <si>
    <t xml:space="preserve">Redpro Building| Near Max Hospital| Netaji Subhash Place| New Delhi</t>
  </si>
  <si>
    <t xml:space="preserve">Chills 'n' Grills</t>
  </si>
  <si>
    <t xml:space="preserve">G-33| Aggarwal Millenium Tower| Netaji Subhash Place| New Delhi</t>
  </si>
  <si>
    <t xml:space="preserve">Fusion N Food</t>
  </si>
  <si>
    <t xml:space="preserve">G-4| Pearl Best Height 1| Netaji Subhash Place| New Delhi</t>
  </si>
  <si>
    <t xml:space="preserve">G-33 &amp; 34| Aggarwal Cyber Plaza| Netaji Subhash Place| New Delhi</t>
  </si>
  <si>
    <t xml:space="preserve">Hot Spot</t>
  </si>
  <si>
    <t xml:space="preserve">G-49| Aggarwal Millenium| Tower 1| Netaji Subhash Place| New Delhi</t>
  </si>
  <si>
    <t xml:space="preserve">101-102| HB Twin Tower| Max Hospital| Netaji Subhash Place| New Delhi</t>
  </si>
  <si>
    <t xml:space="preserve">Mogambo Khush Hua</t>
  </si>
  <si>
    <t xml:space="preserve">G-45| Agarwal Cyber Plaza| Netaji Subhash Place| New Delhi</t>
  </si>
  <si>
    <t xml:space="preserve">Niti Shake &amp; Ice Cream Hub</t>
  </si>
  <si>
    <t xml:space="preserve">G 75| Agarwal Cyber Plaza II| Netaji Subhash Place| New Delhi</t>
  </si>
  <si>
    <t xml:space="preserve">Pacific Asia</t>
  </si>
  <si>
    <t xml:space="preserve">G-3| Cascade Shopping Center| Netaji Subhash Place| New Delhi</t>
  </si>
  <si>
    <t xml:space="preserve">Shop G-25| Ground Floor| Aggarwal Millennium Tower 1| Netaji Subhash Place| New Delhi</t>
  </si>
  <si>
    <t xml:space="preserve">Pasta Hut</t>
  </si>
  <si>
    <t xml:space="preserve">Shop 72| Aggarwal Heights| Netaji Subhash Place| New Delhi</t>
  </si>
  <si>
    <t xml:space="preserve">Ram G Snacks &amp; Food Corner</t>
  </si>
  <si>
    <t xml:space="preserve">20| GDITL| North X Tower| Netaji Subhash Place| New Delhi</t>
  </si>
  <si>
    <t xml:space="preserve">Sandwich King</t>
  </si>
  <si>
    <t xml:space="preserve">G-30| Aggarwal Millenium Tower| Netaji Subhash Place| New Delhi</t>
  </si>
  <si>
    <t xml:space="preserve">Shake Eat Up</t>
  </si>
  <si>
    <t xml:space="preserve">G-7| Pearls Best Heights-II| Near Max Hospital| Netaji Subhash Place| New Delhi</t>
  </si>
  <si>
    <t xml:space="preserve">HB Twin tower| Netaji Subhash Place| New Delhi</t>
  </si>
  <si>
    <t xml:space="preserve">G-7| HB Twin Tower| Netaji Subhash Place| New Delhi</t>
  </si>
  <si>
    <t xml:space="preserve">Themis Barbecue House</t>
  </si>
  <si>
    <t xml:space="preserve">Shop 251| 2nd Floor| Aggarwal Millennium Tower 1| Netaji Subhash Place| New Delhi</t>
  </si>
  <si>
    <t xml:space="preserve">Utsav</t>
  </si>
  <si>
    <t xml:space="preserve">Shop G-17| Aggarwal Millenium Tower-I| Netaji Subhash Place| New Delhi</t>
  </si>
  <si>
    <t xml:space="preserve">101 &amp; 102| 1st Floor| Agarwal Corporate Heights| Netaji Subhash Place| New Delhi</t>
  </si>
  <si>
    <t xml:space="preserve">Bistro 57</t>
  </si>
  <si>
    <t xml:space="preserve">G-9| P.P. Towers| Netaji Subhash Place| New Delhi</t>
  </si>
  <si>
    <t xml:space="preserve">Calendar Khana Laao</t>
  </si>
  <si>
    <t xml:space="preserve">D-6| Netaji Subhash Place| New Delhi</t>
  </si>
  <si>
    <t xml:space="preserve">Ground Floor| PP Tower| Netaji Subhash Place| New Delhi</t>
  </si>
  <si>
    <t xml:space="preserve">Eleven Course</t>
  </si>
  <si>
    <t xml:space="preserve">NDM 2| Netaji Subhash Place| New Delhi</t>
  </si>
  <si>
    <t xml:space="preserve">North Indian, Chinese, Italian, Mexican, Lebanese</t>
  </si>
  <si>
    <t xml:space="preserve">Sinciti</t>
  </si>
  <si>
    <t xml:space="preserve">1st Floor| Gopal Heights| Plot D-9| Netaji Subhash Place| New Delhi</t>
  </si>
  <si>
    <t xml:space="preserve">North Indian, Chinese, Italian, Lebanese, Mexican</t>
  </si>
  <si>
    <t xml:space="preserve">Admission Lounge</t>
  </si>
  <si>
    <t xml:space="preserve">7| Commercial Complex| New Friends Colony| New Delhi</t>
  </si>
  <si>
    <t xml:space="preserve">New Friends Colony</t>
  </si>
  <si>
    <t xml:space="preserve">New Friends Colony| New Delhi</t>
  </si>
  <si>
    <t xml:space="preserve">North Indian, Continental, Chinese, Fast Food</t>
  </si>
  <si>
    <t xml:space="preserve">1/9C| Main Road| Taimoor Nagar| New Friends Colony| New Delhi</t>
  </si>
  <si>
    <t xml:space="preserve">9-AB| Taimur Nagar| New Friends Colony| New Delhi</t>
  </si>
  <si>
    <t xml:space="preserve">Asian Curry</t>
  </si>
  <si>
    <t xml:space="preserve">Shop  6| LSC Site| CSC| New Friends Colony| New Delhi</t>
  </si>
  <si>
    <t xml:space="preserve">Chaska</t>
  </si>
  <si>
    <t xml:space="preserve">D-268/2| Tikona Park| Jamia Nagar| New Friends Colony| New Delhi</t>
  </si>
  <si>
    <t xml:space="preserve">Chik Chow</t>
  </si>
  <si>
    <t xml:space="preserve">25-27| LSC| New Friends Colony| New Delhi</t>
  </si>
  <si>
    <t xml:space="preserve">Deep Sweet Corner</t>
  </si>
  <si>
    <t xml:space="preserve">74 Bharat Nagar| New Friends Colony| New Delhi</t>
  </si>
  <si>
    <t xml:space="preserve">North Indian, Fast Food, Chinese, Mithai</t>
  </si>
  <si>
    <t xml:space="preserve">Deepika Khaitan's Cakes</t>
  </si>
  <si>
    <t xml:space="preserve">70-B| West New Friends Colony| New Delhi</t>
  </si>
  <si>
    <t xml:space="preserve">Dhaba On Wheels</t>
  </si>
  <si>
    <t xml:space="preserve">Next to Mata Ki Mandir| New Friends Colony| New Delhi</t>
  </si>
  <si>
    <t xml:space="preserve">32-33| Grandlays Cinema Complex| New Friends Colony| New Delhi</t>
  </si>
  <si>
    <t xml:space="preserve">Evergreen Sweets</t>
  </si>
  <si>
    <t xml:space="preserve">156| Opposite Escort Heart Institute| New Friends Colony| New Delhi</t>
  </si>
  <si>
    <t xml:space="preserve">Shop 38| C Block Market| Near Mata Mandir| New Friends Colony| New Delhi</t>
  </si>
  <si>
    <t xml:space="preserve">29 &amp; 43| Block C| New Friends Colony| New Delhi</t>
  </si>
  <si>
    <t xml:space="preserve">Halal Pizza Fun</t>
  </si>
  <si>
    <t xml:space="preserve">E-268| Ground Floor| Tikona Park| Jamia Nagar| New Friends Colony| New Delhi</t>
  </si>
  <si>
    <t xml:space="preserve">Shop 15| Community Centre| New Friends Colony| New Delhi</t>
  </si>
  <si>
    <t xml:space="preserve">158| Sarai Julena| Jamia Nagar| Near| New Friends Colony| New Delhi</t>
  </si>
  <si>
    <t xml:space="preserve">Near Grindlays Cinema| New Friends Colony| New Delhi</t>
  </si>
  <si>
    <t xml:space="preserve">Midnight Bites</t>
  </si>
  <si>
    <t xml:space="preserve">Jamia Nagar| Near| New Friends Colony| New Delhi</t>
  </si>
  <si>
    <t xml:space="preserve">31| LSC| New Friends Colony| New Delhi</t>
  </si>
  <si>
    <t xml:space="preserve">MT Everest Food Corner</t>
  </si>
  <si>
    <t xml:space="preserve">Shop 99| Sarai Jullena| Near Escort Hospital| Near New Friends Colony| New Delhi</t>
  </si>
  <si>
    <t xml:space="preserve">Muradabad Ki Mashoor Sama Chicken Biryani</t>
  </si>
  <si>
    <t xml:space="preserve">Opposite Escort Hospital| Sarai Jullena| New Friends Colony| New Delhi</t>
  </si>
  <si>
    <t xml:space="preserve">New Laziz</t>
  </si>
  <si>
    <t xml:space="preserve">9 C| Taimoor Nagar| Near Honey Money Top| New Friends Colony| New Delhi</t>
  </si>
  <si>
    <t xml:space="preserve">Talab South Indian Restaurant</t>
  </si>
  <si>
    <t xml:space="preserve">156 D| Sarai Julena| Near Escort Heart Institute| Okhla Road| New Friends Colony| New Delhi</t>
  </si>
  <si>
    <t xml:space="preserve">Tipu Sultan Chicken Point</t>
  </si>
  <si>
    <t xml:space="preserve">Near Batla House Bus Stand| Jamia Nagar| Near| New Friends Colony| New Delhi</t>
  </si>
  <si>
    <t xml:space="preserve">Yo Wok</t>
  </si>
  <si>
    <t xml:space="preserve">A-92| Namberdar Estate| Gurudwara Road| New Friends Colony| New Delhi</t>
  </si>
  <si>
    <t xml:space="preserve">Zoet Desserts</t>
  </si>
  <si>
    <t xml:space="preserve">11| Eastern Avenue Maharani Bagh| New Friends Colony| New Delhi</t>
  </si>
  <si>
    <t xml:space="preserve">Zooby's Kitchen</t>
  </si>
  <si>
    <t xml:space="preserve">37-A| Sarai Juliena| New Friends Colony| New Delhi</t>
  </si>
  <si>
    <t xml:space="preserve">Plot 11| 1st Floor| Above Canara Bank| Community Centre Market| New Friends Colony| New Delhi</t>
  </si>
  <si>
    <t xml:space="preserve">Noorjahan</t>
  </si>
  <si>
    <t xml:space="preserve">A-36| ICs Hotel| Abul Fazal Enclave| Near Jamia Nagar Thaana| New Friends Colony| New Delhi</t>
  </si>
  <si>
    <t xml:space="preserve">19-20| Grandlay Cinema Building| New Friends Colony| New Delhi</t>
  </si>
  <si>
    <t xml:space="preserve">A-92 C| 2nd Floor| New Friends Colony| New Delhi</t>
  </si>
  <si>
    <t xml:space="preserve">Tuptakes</t>
  </si>
  <si>
    <t xml:space="preserve">84 C| D Block| Bharat Nagar| New Friends Colony| New Delhi</t>
  </si>
  <si>
    <t xml:space="preserve">Annapurna Food Point</t>
  </si>
  <si>
    <t xml:space="preserve">Shop 2/8| DDA Market| Opposite Maharani Bagh| Kilokari| New Friends Colony| New Delhi</t>
  </si>
  <si>
    <t xml:space="preserve">Arabian &amp; Turkish Caf?</t>
  </si>
  <si>
    <t xml:space="preserve">Turkish, Arabian, Moroccan, Lebanese</t>
  </si>
  <si>
    <t xml:space="preserve">Brij Palace Restaurant</t>
  </si>
  <si>
    <t xml:space="preserve">4| Okhla Bus Stand| Jamia Nagar| Near| New Friends Colony| New Delhi</t>
  </si>
  <si>
    <t xml:space="preserve">Bruncheez</t>
  </si>
  <si>
    <t xml:space="preserve">112| Hari Nagar Ashram| New Friends Colony| New Delhi</t>
  </si>
  <si>
    <t xml:space="preserve">Buena Tierra</t>
  </si>
  <si>
    <t xml:space="preserve">Shop 4| CSC Market| A Block| New Friends Colony| New Delhi</t>
  </si>
  <si>
    <t xml:space="preserve">1st Floor| Escorts Heart Institute| New Friends Colony| New Delhi</t>
  </si>
  <si>
    <t xml:space="preserve">Chokoreto - The Cake Design Studio</t>
  </si>
  <si>
    <t xml:space="preserve">M-33| Srinivas Puri| New Friends Colony| New Delhi</t>
  </si>
  <si>
    <t xml:space="preserve">Crazylicious Cakes N Desserts</t>
  </si>
  <si>
    <t xml:space="preserve">A-28| New Friends Colony| New Delhi</t>
  </si>
  <si>
    <t xml:space="preserve">Halal Pizza 'n' Joy</t>
  </si>
  <si>
    <t xml:space="preserve">68| Tikona Park Jamia Nagar| New Friends Colony| New Delhi</t>
  </si>
  <si>
    <t xml:space="preserve">Shree Bhojnalaya</t>
  </si>
  <si>
    <t xml:space="preserve">Sarai Julena| Near Red Light| New Friends Colony| New Delhi</t>
  </si>
  <si>
    <t xml:space="preserve">Shree Laxmi Dhaba</t>
  </si>
  <si>
    <t xml:space="preserve">Opposite Fortis Escorts Hospital| Sarai Julena| New Friends Colony| New Delhi</t>
  </si>
  <si>
    <t xml:space="preserve">Swaad Restaurant</t>
  </si>
  <si>
    <t xml:space="preserve">D-2/E-321| Near MCD School| Okhla Main Road| New Friends Colony| New Delhi</t>
  </si>
  <si>
    <t xml:space="preserve">The Bay Leaf</t>
  </si>
  <si>
    <t xml:space="preserve">D-88| Saraia Jullena| Okhla Road| New Friends Colony| New Delhi</t>
  </si>
  <si>
    <t xml:space="preserve">Chinese, Indian</t>
  </si>
  <si>
    <t xml:space="preserve">Lotus Pond</t>
  </si>
  <si>
    <t xml:space="preserve">K-185| Surai Jullena| New Friends Colony| New Delhi</t>
  </si>
  <si>
    <t xml:space="preserve">Chinese, Seafood, Asian</t>
  </si>
  <si>
    <t xml:space="preserve">8| Nizamuddin East Market| Nizamuddin| New Delhi</t>
  </si>
  <si>
    <t xml:space="preserve">Nizamuddin</t>
  </si>
  <si>
    <t xml:space="preserve">Nizamuddin| New Delhi</t>
  </si>
  <si>
    <t xml:space="preserve">Gulfam Kashmiri Wazwan</t>
  </si>
  <si>
    <t xml:space="preserve">3| Building 5| Basti| Hazrat Nizamuddin| Nizamuddin| New Delhi</t>
  </si>
  <si>
    <t xml:space="preserve">Kit Care Kabab Corner</t>
  </si>
  <si>
    <t xml:space="preserve">Shop T21| Near Musafir Khaana| Nizamuddin| New Delhi</t>
  </si>
  <si>
    <t xml:space="preserve">Liter Basar</t>
  </si>
  <si>
    <t xml:space="preserve">Nizamuddin East| Nizamuddin| New Delhi</t>
  </si>
  <si>
    <t xml:space="preserve">N. Iqbal Restaurant</t>
  </si>
  <si>
    <t xml:space="preserve">268A| Jha Basti Market| Hazrat Nizamuddin West| Nizamuddin| New Delhi</t>
  </si>
  <si>
    <t xml:space="preserve">Ghalib Kabab Corner</t>
  </si>
  <si>
    <t xml:space="preserve">Shop 57| Ghalib Road| Near Lal Mahal| Nizamuddin| New Delhi</t>
  </si>
  <si>
    <t xml:space="preserve">168/2| Jha House Basti| Nizamuddin West| Nizamuddin| New Delhi</t>
  </si>
  <si>
    <t xml:space="preserve">Chick Fish Point</t>
  </si>
  <si>
    <t xml:space="preserve">A-58| Baoli Gate| Nizamuddin| New Delhi</t>
  </si>
  <si>
    <t xml:space="preserve">Monis Kada Hotel</t>
  </si>
  <si>
    <t xml:space="preserve">House T-4A| Nizammuddin Dargah Market| Nizamuddin| New Delhi</t>
  </si>
  <si>
    <t xml:space="preserve">Railway Station| Nizamuddin West| Nizamuddin| New Delhi</t>
  </si>
  <si>
    <t xml:space="preserve">Lunch Express</t>
  </si>
  <si>
    <t xml:space="preserve">Okhla Phase 1| New Delhi</t>
  </si>
  <si>
    <t xml:space="preserve">Okhla Phase 1</t>
  </si>
  <si>
    <t xml:space="preserve">Aloo Bhaji Restaurant</t>
  </si>
  <si>
    <t xml:space="preserve">C-19| DDA Sheds| Okhla Phase 1| New Delhi</t>
  </si>
  <si>
    <t xml:space="preserve">A-263| Vishwakarma Colony| MB Road| Near| Okhla Phase 1| New Delhi</t>
  </si>
  <si>
    <t xml:space="preserve">Gupta Bhojnalya</t>
  </si>
  <si>
    <t xml:space="preserve">HR-227| 60 Feet Road| Pul Pahladpur| Okhla Phase 1| New Delhi</t>
  </si>
  <si>
    <t xml:space="preserve">Sam's 22</t>
  </si>
  <si>
    <t xml:space="preserve">Shop A-3/A1| Main Road| Vishwakarma Colony| Okhla Phase 1| New Delhi</t>
  </si>
  <si>
    <t xml:space="preserve">The Bakery</t>
  </si>
  <si>
    <t xml:space="preserve">A-47| Vishwakarma Colony| Near Okhla Phase 1| New Delhi</t>
  </si>
  <si>
    <t xml:space="preserve">Jai Sai Motors| Indian Oil Petrol Pump| Near Hotel Crowne Plaza| Okhla Phase 1| New Delhi</t>
  </si>
  <si>
    <t xml:space="preserve">Vishal Snacks</t>
  </si>
  <si>
    <t xml:space="preserve">A-1| Vishwakarma  Colony| Near BSES Complaint Center| Okhla Phase 1| New Delhi</t>
  </si>
  <si>
    <t xml:space="preserve">Chawla Dhaba</t>
  </si>
  <si>
    <t xml:space="preserve">P-38| Industrial Area| Okhla Phase 2| New Delhi</t>
  </si>
  <si>
    <t xml:space="preserve">Okhla Phase 2</t>
  </si>
  <si>
    <t xml:space="preserve">Okhla Phase 2| New Delhi</t>
  </si>
  <si>
    <t xml:space="preserve">Shri Gupta'z</t>
  </si>
  <si>
    <t xml:space="preserve">6| DSIDC Market| Scheme 3| Okhla Industrial Area| Okhla Phase 2| New Delhi</t>
  </si>
  <si>
    <t xml:space="preserve">The Golden Leaf</t>
  </si>
  <si>
    <t xml:space="preserve">C-42| Industrial Area| Okhla Phase 2| New Delhi</t>
  </si>
  <si>
    <t xml:space="preserve">Red Moon Bakery</t>
  </si>
  <si>
    <t xml:space="preserve">Okhla Industrial Area| Okhla Phase 2| New Delhi</t>
  </si>
  <si>
    <t xml:space="preserve">Cafe Point</t>
  </si>
  <si>
    <t xml:space="preserve">C-42| Main Road| Industrial Area| Okhla Phase 2| New Delhi</t>
  </si>
  <si>
    <t xml:space="preserve">TLC Kitchen</t>
  </si>
  <si>
    <t xml:space="preserve">2nd Floor| Food Court| Pacific Mall| Tagore Garden| New Delhi</t>
  </si>
  <si>
    <t xml:space="preserve">Pacific Mall| Tagore Garden</t>
  </si>
  <si>
    <t xml:space="preserve">Pacific Mall| Tagore Garden| New Delhi</t>
  </si>
  <si>
    <t xml:space="preserve">Bikano Chat Cafe</t>
  </si>
  <si>
    <t xml:space="preserve">North Indian, Street Food, South Indian, Fast Food, Chinese</t>
  </si>
  <si>
    <t xml:space="preserve">BonJuz</t>
  </si>
  <si>
    <t xml:space="preserve">Food Court| 2nd Floor| Pacific Mall| Tagore Garden| New Delhi</t>
  </si>
  <si>
    <t xml:space="preserve">Healthy Food, Juices</t>
  </si>
  <si>
    <t xml:space="preserve">Ground Floor| Pacific Mall| Tagore Garden| New Delhi</t>
  </si>
  <si>
    <t xml:space="preserve">Dosa Village</t>
  </si>
  <si>
    <t xml:space="preserve">Pacific Mall| Second Floor| Subhash Nagar| New Delhi</t>
  </si>
  <si>
    <t xml:space="preserve">Gelato Italiano</t>
  </si>
  <si>
    <t xml:space="preserve">1st Floor| Pacific Mall| Tagore Garden| New Delhi</t>
  </si>
  <si>
    <t xml:space="preserve">SK-2| Food Court| 2nd Floor| Pacific Mall| Tagore Garden| New Delhi</t>
  </si>
  <si>
    <t xml:space="preserve">Lower Ground Floor| Pacific Mall| Tagore Garden| New Delhi</t>
  </si>
  <si>
    <t xml:space="preserve">Lower Ground Floor Pacific Mall| Tagore Garden| New Delhi</t>
  </si>
  <si>
    <t xml:space="preserve">Shanghai Moon</t>
  </si>
  <si>
    <t xml:space="preserve">The Blue Tandoor</t>
  </si>
  <si>
    <t xml:space="preserve">6/7| 2nd Floor| Pacific Mall| Tagore Garden| New Delhi</t>
  </si>
  <si>
    <t xml:space="preserve">36| Food Court| 2nd Floor| Pacific Mall| Tagore Garden| New Delhi</t>
  </si>
  <si>
    <t xml:space="preserve">Hinglish - Cafe Beach Bar</t>
  </si>
  <si>
    <t xml:space="preserve">Spaghetti Kitchen</t>
  </si>
  <si>
    <t xml:space="preserve">8 &amp; 9| 2nd Floor| Pacific Mall| Tagore Garden| New Delhi</t>
  </si>
  <si>
    <t xml:space="preserve">37| 2nd Floor| Pacific Mall| Tagore Garden| New Delhi</t>
  </si>
  <si>
    <t xml:space="preserve">Swiss Softy</t>
  </si>
  <si>
    <t xml:space="preserve">Ice Cream, Beverages</t>
  </si>
  <si>
    <t xml:space="preserve">The Bubble Tea</t>
  </si>
  <si>
    <t xml:space="preserve">Creambell &amp; Chocoxess</t>
  </si>
  <si>
    <t xml:space="preserve">LG-K06| Oppsite Bata| Lower Ground Floor| Pacific Mall| Tagore Garden| New Delhi</t>
  </si>
  <si>
    <t xml:space="preserve">Hang Out</t>
  </si>
  <si>
    <t xml:space="preserve">3rd Floor| Pacific Mall| Opposite Unisex Saloon| Tagore Garden| New Delhi</t>
  </si>
  <si>
    <t xml:space="preserve">Italian, Continental, Fast Food, North Indian</t>
  </si>
  <si>
    <t xml:space="preserve">Al-Sameer</t>
  </si>
  <si>
    <t xml:space="preserve">39 &amp; 40| Arakashan Road| Paharganj| New Delhi</t>
  </si>
  <si>
    <t xml:space="preserve">Paharganj</t>
  </si>
  <si>
    <t xml:space="preserve">Paharganj| New Delhi</t>
  </si>
  <si>
    <t xml:space="preserve">Allure</t>
  </si>
  <si>
    <t xml:space="preserve">65| D.B. Gupta Road| Paharganj| New Delhi</t>
  </si>
  <si>
    <t xml:space="preserve">4| New Delhi Airport Express Mall| Opposite New Delhi Railway Station| Ajmeri Gate| Near Paharganj| New Delhi</t>
  </si>
  <si>
    <t xml:space="preserve">Bikaner House</t>
  </si>
  <si>
    <t xml:space="preserve">1604| Main Bazar| Paharganj| New Delhi</t>
  </si>
  <si>
    <t xml:space="preserve">North Indian, Street Food, Fast Food, Chinese, South Indian, Mithai</t>
  </si>
  <si>
    <t xml:space="preserve">Ground Floor| New Delhi Metro Station| Paharganj| New Delhi</t>
  </si>
  <si>
    <t xml:space="preserve">Cafe CoffeeCo</t>
  </si>
  <si>
    <t xml:space="preserve">5111| Main Market| Gali Thanedarwali| Paharganj| New Delhi</t>
  </si>
  <si>
    <t xml:space="preserve">Cafe Festa</t>
  </si>
  <si>
    <t xml:space="preserve">1832| Laxmi Narain Street| Chuna Mandi| Paharganj| New Delhi</t>
  </si>
  <si>
    <t xml:space="preserve">Cheers Lounge Bar</t>
  </si>
  <si>
    <t xml:space="preserve">Plot 1| Block 88 A| Krishna Market| Main Bazaar| Paharganj| New Delhi</t>
  </si>
  <si>
    <t xml:space="preserve">Chowmein Hut</t>
  </si>
  <si>
    <t xml:space="preserve">1346| Sangarashan| Paharganj| New Delhi</t>
  </si>
  <si>
    <t xml:space="preserve">Club India Cafe &amp; Restaurant</t>
  </si>
  <si>
    <t xml:space="preserve">4797| 2nd Floor| 6 Tooti Chowk| Paharganj| New Delhi</t>
  </si>
  <si>
    <t xml:space="preserve">North Indian, Fast Food, Chinese, Japanese, Asian, Italian</t>
  </si>
  <si>
    <t xml:space="preserve">Plot 8| Desh Bandhu Gupta Road| Paharganj| New Delhi</t>
  </si>
  <si>
    <t xml:space="preserve">Everest Bakery Cafe</t>
  </si>
  <si>
    <t xml:space="preserve">899| Chandiwaali Galli| Main Bazar| Paharganj| New Delhi</t>
  </si>
  <si>
    <t xml:space="preserve">Cafe, Fast Food, Asian, Italian</t>
  </si>
  <si>
    <t xml:space="preserve">Everest Kitchen</t>
  </si>
  <si>
    <t xml:space="preserve">1171-1175| Main Market| Paharganj| New Delhi</t>
  </si>
  <si>
    <t xml:space="preserve">North Indian, Chinese, Tibetan, Italian, Fast Food</t>
  </si>
  <si>
    <t xml:space="preserve">Exotic Rooftop Restaurant</t>
  </si>
  <si>
    <t xml:space="preserve">4792| Main Bazar| 6 Tooti Chowk| Paharganj| New Delhi</t>
  </si>
  <si>
    <t xml:space="preserve">Chinese, Thai, Seafood, North Indian, Italian</t>
  </si>
  <si>
    <t xml:space="preserve">7972| Arakshan Road| Paharganj| New Delhi</t>
  </si>
  <si>
    <t xml:space="preserve">Gagan Assam Bengal Restaurant</t>
  </si>
  <si>
    <t xml:space="preserve">7974| Arakashan Road| Paharganj| New Delhi</t>
  </si>
  <si>
    <t xml:space="preserve">Gold Resto Bar</t>
  </si>
  <si>
    <t xml:space="preserve">4350| Main Bazaar| Paharganj| New Delhi</t>
  </si>
  <si>
    <t xml:space="preserve">Grand Madras Cafe</t>
  </si>
  <si>
    <t xml:space="preserve">8301/4| Multani Dhanda| Paharganj| New Delhi</t>
  </si>
  <si>
    <t xml:space="preserve">Green Chilli</t>
  </si>
  <si>
    <t xml:space="preserve">Roxy Hotel| 2351| Raj Guru Road| Chuna Mandi| Paharganj| New Delhi</t>
  </si>
  <si>
    <t xml:space="preserve">Gurdev Punjabi Restaurant</t>
  </si>
  <si>
    <t xml:space="preserve">8563| Arakashan Road| Paharganj| New Delhi</t>
  </si>
  <si>
    <t xml:space="preserve">Haji Irshad Biryani Centre</t>
  </si>
  <si>
    <t xml:space="preserve">BB-94| Amar Puri| Nabi Karim| Paharganj| New Delhi</t>
  </si>
  <si>
    <t xml:space="preserve">Hungerzz Grill</t>
  </si>
  <si>
    <t xml:space="preserve">Gali 4| Multani Dhanda| Near Hotel R| Paharganj| New Delhi</t>
  </si>
  <si>
    <t xml:space="preserve">Janta Sweets</t>
  </si>
  <si>
    <t xml:space="preserve">9360 61/8| Multani Dhanda</t>
  </si>
  <si>
    <t xml:space="preserve">Khosla Cafe</t>
  </si>
  <si>
    <t xml:space="preserve">5024| Main Bazaar| Paharganj| New Delhi</t>
  </si>
  <si>
    <t xml:space="preserve">King Bar &amp; Restaurant</t>
  </si>
  <si>
    <t xml:space="preserve">7/7| Desh Bandhu Gupta Road| Paharganj| New Delhi</t>
  </si>
  <si>
    <t xml:space="preserve">Le Fairway Restaurant &amp; Bar</t>
  </si>
  <si>
    <t xml:space="preserve">Hotel Le Roi 2206| Rajguru Road| Chuna Mandi| Paharganj| New Delhi</t>
  </si>
  <si>
    <t xml:space="preserve">Madan Cafe &amp; Restaurant</t>
  </si>
  <si>
    <t xml:space="preserve">1601| Main Bazaar| Paharganj| New Delhi</t>
  </si>
  <si>
    <t xml:space="preserve">Malhotra Restaurant</t>
  </si>
  <si>
    <t xml:space="preserve">1833-34| Laxmi Narain Street| Chuna Mandi| Paharganj| New Delhi</t>
  </si>
  <si>
    <t xml:space="preserve">Metropolis Bar</t>
  </si>
  <si>
    <t xml:space="preserve">1634| Main Bazaar| Paharganj| New Delhi</t>
  </si>
  <si>
    <t xml:space="preserve">Mikky Restaurant</t>
  </si>
  <si>
    <t xml:space="preserve">2-3| Ram Nagar Market| Paharganj| New Delhi</t>
  </si>
  <si>
    <t xml:space="preserve">Mourya Sweets Chat Bhandar</t>
  </si>
  <si>
    <t xml:space="preserve">9922 23/5| Multani Dhanda| Paharganj| New Delhi</t>
  </si>
  <si>
    <t xml:space="preserve">Fast Food, Chinese, Mithai, Street Food</t>
  </si>
  <si>
    <t xml:space="preserve">My Bar &amp; Restaurant</t>
  </si>
  <si>
    <t xml:space="preserve">5136| Main Bazaar| Near Rama Krishna Ashram Metro Station| Paharganj| New Delhi</t>
  </si>
  <si>
    <t xml:space="preserve">My Love Restaurant &amp; Bar</t>
  </si>
  <si>
    <t xml:space="preserve">23-B| Panchkuian Road| Near RK Ashram Marg Metro Station| Paharganj| New Delhi</t>
  </si>
  <si>
    <t xml:space="preserve">Organic German Bakeshop - Brown Bread Bakery</t>
  </si>
  <si>
    <t xml:space="preserve">5084-A| Ajay Guest House| Opposite Khanna Cinema| Main Bazar| Paharganj| New Delhi</t>
  </si>
  <si>
    <t xml:space="preserve">Fast Food, Continental, Italian, Bakery</t>
  </si>
  <si>
    <t xml:space="preserve">Paankhuri Restaurant</t>
  </si>
  <si>
    <t xml:space="preserve">51| Aara Kashan Road| Paharganj| New Delhi</t>
  </si>
  <si>
    <t xml:space="preserve">Pardeep Corner</t>
  </si>
  <si>
    <t xml:space="preserve">9005| Chowk Multani Dhanda| Paharganj| New Delhi</t>
  </si>
  <si>
    <t xml:space="preserve">Pehalwan Da Hotel</t>
  </si>
  <si>
    <t xml:space="preserve">22| Amrit Kaur Market| Opposite New Delhi Railway Station| Paharganj| New Delhi</t>
  </si>
  <si>
    <t xml:space="preserve">Shop 8709-10| Desh Bandhu Gupta Marg| Paharganj| New Delhi</t>
  </si>
  <si>
    <t xml:space="preserve">Re Cafe</t>
  </si>
  <si>
    <t xml:space="preserve">8591| Hotel Bloom Rooms| Arakashan Road| Paharganj| New Delhi</t>
  </si>
  <si>
    <t xml:space="preserve">Rumi Amritsari Naan</t>
  </si>
  <si>
    <t xml:space="preserve">2358| Chuna Mandi| Paharganj| New Delhi</t>
  </si>
  <si>
    <t xml:space="preserve">Sagar Bar-Be Que</t>
  </si>
  <si>
    <t xml:space="preserve">Plot 1| 80| A Block| Krishna Market| Behind RK Ashram Metro Station| Paharganj| New Delhi</t>
  </si>
  <si>
    <t xml:space="preserve">Satyam Rooftop Restaurant</t>
  </si>
  <si>
    <t xml:space="preserve">659| Top Floor| Tooti Chowk| Main Bazar| Paharganj| New Delhi</t>
  </si>
  <si>
    <t xml:space="preserve">Sethi Restaurant</t>
  </si>
  <si>
    <t xml:space="preserve">3077| D.B. Gupta Road| Paharganj| New Delhi</t>
  </si>
  <si>
    <t xml:space="preserve">Shri Bankey Bihari Samosa Wala</t>
  </si>
  <si>
    <t xml:space="preserve">3177| Sangatrashan| Paharganj| New Delhi</t>
  </si>
  <si>
    <t xml:space="preserve">Sonu South Indian Restaurant</t>
  </si>
  <si>
    <t xml:space="preserve">8894/2| Multani Dhanda| Paharganj| New Delhi</t>
  </si>
  <si>
    <t xml:space="preserve">Southern Welcome Restaurant</t>
  </si>
  <si>
    <t xml:space="preserve">7876| Arakashan Road| Paharganj| New Delhi</t>
  </si>
  <si>
    <t xml:space="preserve">Swagat Dhaba</t>
  </si>
  <si>
    <t xml:space="preserve">5137| Main Bazaar| Opposite Metropolis Bar| Paharganj| New Delhi</t>
  </si>
  <si>
    <t xml:space="preserve">Tadka 4986</t>
  </si>
  <si>
    <t xml:space="preserve">4986| Ram Dwara Road| Nehru Bazaar| Paharganj| New Delhi</t>
  </si>
  <si>
    <t xml:space="preserve">The Drunkyard Cafe</t>
  </si>
  <si>
    <t xml:space="preserve">Shop 1077| Main Bazar| Paharganj| New Delhi</t>
  </si>
  <si>
    <t xml:space="preserve">The Gem Bar &amp; Restaurant</t>
  </si>
  <si>
    <t xml:space="preserve">1050| Main Bazaar| Paharganj| New Delhi</t>
  </si>
  <si>
    <t xml:space="preserve">The Indian Grill Restaurant</t>
  </si>
  <si>
    <t xml:space="preserve">8501/15| Arakashan Road| Paharganj| New Delhi</t>
  </si>
  <si>
    <t xml:space="preserve">11| Qutub Road| Ramnagar| Paharganj| New Delhi</t>
  </si>
  <si>
    <t xml:space="preserve">3083| Raj Guru Road| Chuna Mandi| Paharganj| New Delhi</t>
  </si>
  <si>
    <t xml:space="preserve">Vaga Bond</t>
  </si>
  <si>
    <t xml:space="preserve">Hotel Ajanta| 8647| Arakashan Road| Paharganj| New Delhi</t>
  </si>
  <si>
    <t xml:space="preserve">Vrinda Vaishno Dhaba</t>
  </si>
  <si>
    <t xml:space="preserve">5585| Basant Road Lane| Paharganj| New Delhi</t>
  </si>
  <si>
    <t xml:space="preserve">White Heart Restro Bar</t>
  </si>
  <si>
    <t xml:space="preserve">Hotel Star View| 5136/1| Main Bazaar| Paharganj| New Delhi</t>
  </si>
  <si>
    <t xml:space="preserve">Haldiram Bhujiawala</t>
  </si>
  <si>
    <t xml:space="preserve">8730-33| D.B. Gupta Road| Paharganj| New Delhi</t>
  </si>
  <si>
    <t xml:space="preserve">Maa Bhagwati</t>
  </si>
  <si>
    <t xml:space="preserve">3504| Dariba Pan| Paharganj| New Delhi</t>
  </si>
  <si>
    <t xml:space="preserve">Cafe Brownie</t>
  </si>
  <si>
    <t xml:space="preserve">8501/15| Grand Godwin Hotel| Aarakshan Road| Paharganj| New Delhi</t>
  </si>
  <si>
    <t xml:space="preserve">Cafexpress</t>
  </si>
  <si>
    <t xml:space="preserve">Nawab Road| Behind Sadar Thana| Paharganj| New Delhi</t>
  </si>
  <si>
    <t xml:space="preserve">Mauja Hi Mauja</t>
  </si>
  <si>
    <t xml:space="preserve">Main Sadar Thana Road| Near Bara Tuti Chowk| Paharganj| New Delhi</t>
  </si>
  <si>
    <t xml:space="preserve">Metro Bar &amp; Family Restaurant</t>
  </si>
  <si>
    <t xml:space="preserve">Pillar 13| Panchkuian Road| Paharganj| New Delhi</t>
  </si>
  <si>
    <t xml:space="preserve">Bajaj Vaishno Dhaba</t>
  </si>
  <si>
    <t xml:space="preserve">117| Amrit Kaur Market| Opposite New Delhi Railway Station Gate 2| Paharganj| New Delhi</t>
  </si>
  <si>
    <t xml:space="preserve">Sita Ram Diwan Chand</t>
  </si>
  <si>
    <t xml:space="preserve">2246| Chuna Mandi| Paharganj| New Delhi</t>
  </si>
  <si>
    <t xml:space="preserve">Aayush Food Plaza</t>
  </si>
  <si>
    <t xml:space="preserve">Main Road| Sadh Nagar| Palam| New Delhi</t>
  </si>
  <si>
    <t xml:space="preserve">Palam</t>
  </si>
  <si>
    <t xml:space="preserve">Palam| New Delhi</t>
  </si>
  <si>
    <t xml:space="preserve">Ankit Fast Food Corner</t>
  </si>
  <si>
    <t xml:space="preserve">Opposite Sanjhi Rasoi| Dabri Road| Palam| New Delhi</t>
  </si>
  <si>
    <t xml:space="preserve">Rz-36A| Raj Nagar Part 1|Palam Colony| Opposite Piller 47| Palam| New Delhi</t>
  </si>
  <si>
    <t xml:space="preserve">Mughal Zaika Chicken Point</t>
  </si>
  <si>
    <t xml:space="preserve">Shop 4| K.H 83/8/1| Mahavir Enclave| Main Dabri Road| Palam| New Delhi</t>
  </si>
  <si>
    <t xml:space="preserve">Nawab Restaurant</t>
  </si>
  <si>
    <t xml:space="preserve">WZ 613| Raj Nagar| Palam Colony| Palam| New Delhi</t>
  </si>
  <si>
    <t xml:space="preserve">New Bikaner Sweets</t>
  </si>
  <si>
    <t xml:space="preserve">D 105| Street 6| Mahavir Enclave| Main Palam Dabri Road| Palam| New Delhi</t>
  </si>
  <si>
    <t xml:space="preserve">Pizza Yum</t>
  </si>
  <si>
    <t xml:space="preserve">D-1/23| Street 5| Mahavir Enclave| Palam Dabri Road| Palam| New Delhi</t>
  </si>
  <si>
    <t xml:space="preserve">Radhika Sweets</t>
  </si>
  <si>
    <t xml:space="preserve">Sadh Nagar Main Road| Palam| New Delhi</t>
  </si>
  <si>
    <t xml:space="preserve">Satguru Di Hatti</t>
  </si>
  <si>
    <t xml:space="preserve">Main Road| Palam Gaon| Palam| New Delhi</t>
  </si>
  <si>
    <t xml:space="preserve">Sher-E-Punjab</t>
  </si>
  <si>
    <t xml:space="preserve">WZ 613| Main Market| Palam Colony| Palam| New Delhi</t>
  </si>
  <si>
    <t xml:space="preserve">Shudh Vaishno Amritsari Naan</t>
  </si>
  <si>
    <t xml:space="preserve">Near Hero Showroom| Dabri Road| Palam| New Delhi</t>
  </si>
  <si>
    <t xml:space="preserve">Sumit Sweets</t>
  </si>
  <si>
    <t xml:space="preserve">1| WZ 10| Opposite Gol Chakkar| Palam| New Delhi</t>
  </si>
  <si>
    <t xml:space="preserve">Aggarwal Bikaner Wala</t>
  </si>
  <si>
    <t xml:space="preserve">Near Gol Chakkar| Palam Colony| Palam| New Delhi</t>
  </si>
  <si>
    <t xml:space="preserve">Main Road| Kailashpuri| Palam| New Delhi</t>
  </si>
  <si>
    <t xml:space="preserve">C-156| Mahavir Enclave Part 3| Palam| New Delhi</t>
  </si>
  <si>
    <t xml:space="preserve">23/A| Main Road| Indira Park| Palam| New Delhi</t>
  </si>
  <si>
    <t xml:space="preserve">Mithai, Street Food, North Indian, South Indian</t>
  </si>
  <si>
    <t xml:space="preserve">23-A/1| Main Road| Indra Park| Palam Colony| Palam| New Delhi</t>
  </si>
  <si>
    <t xml:space="preserve">Anupama Snacks and Sweets Corner</t>
  </si>
  <si>
    <t xml:space="preserve">RZ H2/15| Bengali Colony| Mahavir Enclave| Palam| New Delhi</t>
  </si>
  <si>
    <t xml:space="preserve">Baba Ka Dhaba</t>
  </si>
  <si>
    <t xml:space="preserve">WZ-425| Main Road| Palam Colony| Opposite Railway Crossing| Palam| New Delhi</t>
  </si>
  <si>
    <t xml:space="preserve">Balaji Eating Point</t>
  </si>
  <si>
    <t xml:space="preserve">Pradhan Chowk| Sadh Nagar| Palam Colony| Palam| New Delhi</t>
  </si>
  <si>
    <t xml:space="preserve">Bhagat Ji Sweets</t>
  </si>
  <si>
    <t xml:space="preserve">Kailash Puri Road| Sagar Pur| Palam| New Delhi</t>
  </si>
  <si>
    <t xml:space="preserve">Bikaner Sweet Corner</t>
  </si>
  <si>
    <t xml:space="preserve">Near Manglapuri Terminal| Palam| New Delhi</t>
  </si>
  <si>
    <t xml:space="preserve">Chavi Food Point</t>
  </si>
  <si>
    <t xml:space="preserve">RZ 12A| Main Market| Indira Park| Palam| New Delhi</t>
  </si>
  <si>
    <t xml:space="preserve">Cook &amp; Connect</t>
  </si>
  <si>
    <t xml:space="preserve">C 118| Palam Dabri Road| Palam| New Delhi</t>
  </si>
  <si>
    <t xml:space="preserve">Dinesh Ka Mithila Dhaba</t>
  </si>
  <si>
    <t xml:space="preserve">Main Road| Mahavir Enclave Part 3| Palam| New Delhi</t>
  </si>
  <si>
    <t xml:space="preserve">Puran Nagar Main Road| Palam Colony| Palam| New Delhi</t>
  </si>
  <si>
    <t xml:space="preserve">RZ-1101/C| Gali 11| Sadh Nagar| Palam| New Delhi</t>
  </si>
  <si>
    <t xml:space="preserve">Flavours Of London</t>
  </si>
  <si>
    <t xml:space="preserve">RZ-1101/C| Gali 11| Sadh Nagar| Palam Colony| Palam| New Delhi</t>
  </si>
  <si>
    <t xml:space="preserve">Ice Cream, Bakery</t>
  </si>
  <si>
    <t xml:space="preserve">Foji Bhai Hotel</t>
  </si>
  <si>
    <t xml:space="preserve">Main Road| Sadh Nagar| Near Sabji Mandi| Palam| New Delhi</t>
  </si>
  <si>
    <t xml:space="preserve">Gurudwara Road| Mahavir Enclave| Palam| New Delhi</t>
  </si>
  <si>
    <t xml:space="preserve">Hook N Cook</t>
  </si>
  <si>
    <t xml:space="preserve">Rzg-1 Nanda Block| Mahavir Enclave| Palam| New Delhi</t>
  </si>
  <si>
    <t xml:space="preserve">Hyderabadi &amp; Muradabadi Chicken Corner</t>
  </si>
  <si>
    <t xml:space="preserve">RZ A1| Near Mothers Pride School| Palam Dabri Road| Palam| New Delhi</t>
  </si>
  <si>
    <t xml:space="preserve">It's Pizza Town</t>
  </si>
  <si>
    <t xml:space="preserve">WZ 61A/20| Gandhi Market| Vashisht Park| West Sagar Pur| Palam| New Delhi</t>
  </si>
  <si>
    <t xml:space="preserve">ITO Ke Mashoor Chole Bhature</t>
  </si>
  <si>
    <t xml:space="preserve">Main Road| Mahavir Enclave 3| Palam| New Delhi</t>
  </si>
  <si>
    <t xml:space="preserve">Janta Special Lassi Corner</t>
  </si>
  <si>
    <t xml:space="preserve">Main Market| Palam Colony| Palam| New Delhi</t>
  </si>
  <si>
    <t xml:space="preserve">Kairi The Royal Taste</t>
  </si>
  <si>
    <t xml:space="preserve">RZA 6| Dabri Extension| Opposite Dada Dev Hospital| Palam| New Delhi</t>
  </si>
  <si>
    <t xml:space="preserve">Kasba</t>
  </si>
  <si>
    <t xml:space="preserve">WZ-255A| Gali 3| Sadh Nagar| Ram Chowk Market Palam| Palam| New Delhi</t>
  </si>
  <si>
    <t xml:space="preserve">Kayasthas Food Junction</t>
  </si>
  <si>
    <t xml:space="preserve">RZ-46 C/5| Gali 1| Gandhi Market| Main Sagarpur| New Delhi</t>
  </si>
  <si>
    <t xml:space="preserve">KGN Chicken Corner</t>
  </si>
  <si>
    <t xml:space="preserve">Near City Store| Palam Dabri Road| Palam| New Delhi</t>
  </si>
  <si>
    <t xml:space="preserve">Street 1| Mahavir Enclave Part 1| Mahavir Enclave| Palam| New Delhi</t>
  </si>
  <si>
    <t xml:space="preserve">Momozone</t>
  </si>
  <si>
    <t xml:space="preserve">RZ - A/15| Dwarka Puri| Vijay Enclave| Palam| New Delhi</t>
  </si>
  <si>
    <t xml:space="preserve">Munna Bakery</t>
  </si>
  <si>
    <t xml:space="preserve">60 Feet Road| Sadh Nagar| Palam| New Delhi</t>
  </si>
  <si>
    <t xml:space="preserve">N.S. Pizza Point</t>
  </si>
  <si>
    <t xml:space="preserve">Main Road| Mahavir Enclave| Part 3| Palam| New Delhi</t>
  </si>
  <si>
    <t xml:space="preserve">Nand Bhai Chholey Bhature</t>
  </si>
  <si>
    <t xml:space="preserve">Near Pillar 59| Main Road| Palam Colony| Palam| New Delhi</t>
  </si>
  <si>
    <t xml:space="preserve">New Lazeez Tandoor</t>
  </si>
  <si>
    <t xml:space="preserve">B-1| Shop 4| Gurudwara Road| Mahavir Enclave| Palam Dabri Road| Palam| New Delhi</t>
  </si>
  <si>
    <t xml:space="preserve">Pizza Day</t>
  </si>
  <si>
    <t xml:space="preserve">Ram Chowk| Sadh Nagar| Palam| New Delhi</t>
  </si>
  <si>
    <t xml:space="preserve">Ram Chowk| Main Market| Palam Colony| Palam| New Delhi</t>
  </si>
  <si>
    <t xml:space="preserve">Pritam Tiffin Service</t>
  </si>
  <si>
    <t xml:space="preserve">RZ-15B| Main Road| Near Ardent Hospital| Palam| New Delhi</t>
  </si>
  <si>
    <t xml:space="preserve">Rana Sweets and Restaurant</t>
  </si>
  <si>
    <t xml:space="preserve">Shop 180| Rajnagar Part 2| Palam Colony| Palam| New Delhi</t>
  </si>
  <si>
    <t xml:space="preserve">North Indian, Fast Food, Mithai</t>
  </si>
  <si>
    <t xml:space="preserve">Rastogi Sweets &amp; Caterers</t>
  </si>
  <si>
    <t xml:space="preserve">Near Bros Grillz| Main Road| Palam Colony| Palam| New Delhi</t>
  </si>
  <si>
    <t xml:space="preserve">Recipe Tadka</t>
  </si>
  <si>
    <t xml:space="preserve">D 1/252| Street 5| Mahavir Enclave| Palam| New Delhi</t>
  </si>
  <si>
    <t xml:space="preserve">Sahi Pakde Hain</t>
  </si>
  <si>
    <t xml:space="preserve">WZ- Gali 3| Jal Jeera Wali Gali| Sadh Nagar| Ram Chowk Market| Palam Colony| Palam| New Delhi</t>
  </si>
  <si>
    <t xml:space="preserve">Sher e Punjab Rasoi</t>
  </si>
  <si>
    <t xml:space="preserve">WZ - 427A| Raj Nagar| Palam Colony| Palam| New Delhi</t>
  </si>
  <si>
    <t xml:space="preserve">Shyam Rasoi</t>
  </si>
  <si>
    <t xml:space="preserve">RZ-16-B| Kailash Puri Road| Main Sagar Pur| Palam| New Delhi</t>
  </si>
  <si>
    <t xml:space="preserve">Subhan Chicken Biryani</t>
  </si>
  <si>
    <t xml:space="preserve">Surprise - Bakers &amp; Bites</t>
  </si>
  <si>
    <t xml:space="preserve">RZD 1/366| Street 5| Mahavir Enclave| Palam| New Delhi</t>
  </si>
  <si>
    <t xml:space="preserve">The Night Rider</t>
  </si>
  <si>
    <t xml:space="preserve">Palam Colony| Vijay Enclave| Near Shani Mandir| Dashrathpuri| Palam| New Delhi</t>
  </si>
  <si>
    <t xml:space="preserve">Vikram Ji Snacks</t>
  </si>
  <si>
    <t xml:space="preserve">Yadav Chaat Bhandar</t>
  </si>
  <si>
    <t xml:space="preserve">14/5 Sadh Nagar| Near Rajasthani Hotel| Palam| New Delhi</t>
  </si>
  <si>
    <t xml:space="preserve">Yadav Ji Chholey Bhature</t>
  </si>
  <si>
    <t xml:space="preserve">Palate of Delhi| Dhaula Kuan Metro Station| Chanakyapuri| New Delhi</t>
  </si>
  <si>
    <t xml:space="preserve">Palate of Delhi| Chanakyapuri</t>
  </si>
  <si>
    <t xml:space="preserve">Palate of Delhi| Chanakyapuri| New Delhi</t>
  </si>
  <si>
    <t xml:space="preserve">Ground Floor| Palate of Delhi| Dhaula Kuan Metro Station| Chanakyapuri| New Delhi</t>
  </si>
  <si>
    <t xml:space="preserve">Aalis Kathi Kabab</t>
  </si>
  <si>
    <t xml:space="preserve">Shop 4| Panchsheel Enclave Market| Panchsheel Park| New Delhi</t>
  </si>
  <si>
    <t xml:space="preserve">Panchsheel Park</t>
  </si>
  <si>
    <t xml:space="preserve">Panchsheel Park| New Delhi</t>
  </si>
  <si>
    <t xml:space="preserve">Dill's Chawla Chik Inn</t>
  </si>
  <si>
    <t xml:space="preserve">1| Panchseel Enclave Market| Panchsheel Park| New Delhi</t>
  </si>
  <si>
    <t xml:space="preserve">Ipshita's Cakes Mamma Bakes</t>
  </si>
  <si>
    <t xml:space="preserve">C7| Soami Nagar South| Panchsheel Park| New Delhi</t>
  </si>
  <si>
    <t xml:space="preserve">Big Wong</t>
  </si>
  <si>
    <t xml:space="preserve">28| Shopping Complex| Panchsheel Park| New Delhi</t>
  </si>
  <si>
    <t xml:space="preserve">Pandara Road Market| New Delhi</t>
  </si>
  <si>
    <t xml:space="preserve">Pandara Road Market</t>
  </si>
  <si>
    <t xml:space="preserve">20| Muncipal Market| Pandara Road Market| New Delhi</t>
  </si>
  <si>
    <t xml:space="preserve">Chicken Inn</t>
  </si>
  <si>
    <t xml:space="preserve">13-15| Pandara Road Market| New Delhi</t>
  </si>
  <si>
    <t xml:space="preserve">9| Pandara Road Market| New Delhi</t>
  </si>
  <si>
    <t xml:space="preserve">Krishna Di Kulfi</t>
  </si>
  <si>
    <t xml:space="preserve">Shop 7| Pandara Road Market| New Delhi</t>
  </si>
  <si>
    <t xml:space="preserve">Pindi</t>
  </si>
  <si>
    <t xml:space="preserve">16| Pandara Road Market| New Delhi</t>
  </si>
  <si>
    <t xml:space="preserve">Veg Gulati</t>
  </si>
  <si>
    <t xml:space="preserve">8| Pandara Road Market| New Delhi</t>
  </si>
  <si>
    <t xml:space="preserve">Chor Bizarre</t>
  </si>
  <si>
    <t xml:space="preserve">Bikaner House| Pandara Road Market| New Delhi</t>
  </si>
  <si>
    <t xml:space="preserve">Gulati</t>
  </si>
  <si>
    <t xml:space="preserve">6| Pandara Road Market| New Delhi</t>
  </si>
  <si>
    <t xml:space="preserve">Havemore</t>
  </si>
  <si>
    <t xml:space="preserve">11-12| Pandara Road Market| New Delhi</t>
  </si>
  <si>
    <t xml:space="preserve">A 15| Ganesh Nagar Complex| Pandav Nagar| New Delhi</t>
  </si>
  <si>
    <t xml:space="preserve">Pandav Nagar</t>
  </si>
  <si>
    <t xml:space="preserve">Pandav Nagar| New Delhi</t>
  </si>
  <si>
    <t xml:space="preserve">Om Sai Dosa Corner</t>
  </si>
  <si>
    <t xml:space="preserve">109| Near D Park| Pandav Nagar| New Delhi</t>
  </si>
  <si>
    <t xml:space="preserve">Angelena Restaurant</t>
  </si>
  <si>
    <t xml:space="preserve">D 490| West Vinod Nagar| Pandav Nagar| New Delhi</t>
  </si>
  <si>
    <t xml:space="preserve">Chennai Dosa Express</t>
  </si>
  <si>
    <t xml:space="preserve">E-167/3| Samaspur Road| Pandav Nagar| New Delhi</t>
  </si>
  <si>
    <t xml:space="preserve">Chennai Dosa Xpress</t>
  </si>
  <si>
    <t xml:space="preserve">167/3| Samasthpur Road| Pandav Nagar| New Delhi</t>
  </si>
  <si>
    <t xml:space="preserve">Ground Floor| Plot 69| Opposite Mother dairy| Pandav Nagar| New Delhi</t>
  </si>
  <si>
    <t xml:space="preserve">Foodizm</t>
  </si>
  <si>
    <t xml:space="preserve">Pandit Complex| Bhandari Chimint| Pandav Nagar| New Delhi</t>
  </si>
  <si>
    <t xml:space="preserve">Healthy Nutrienty</t>
  </si>
  <si>
    <t xml:space="preserve">Beverages, Healthy Food</t>
  </si>
  <si>
    <t xml:space="preserve">Kalka Ji Rasoi</t>
  </si>
  <si>
    <t xml:space="preserve">A-61| Ganesh Nagar| Pandav Nagar| New Delhi</t>
  </si>
  <si>
    <t xml:space="preserve">Kolkata Biriyani On Call</t>
  </si>
  <si>
    <t xml:space="preserve">Mahavir Sweets</t>
  </si>
  <si>
    <t xml:space="preserve">J-37| Opposite Mother Dairy| Pandav Nagar| New Delhi</t>
  </si>
  <si>
    <t xml:space="preserve">Massi's Kitchen</t>
  </si>
  <si>
    <t xml:space="preserve">494| Ganesh Nagar 2| Pandav Nagar| New Delhi</t>
  </si>
  <si>
    <t xml:space="preserve">New Shama Chicken Restaurant</t>
  </si>
  <si>
    <t xml:space="preserve">Ganesh Nagar Complex| Pandav Nagar| New Delhi</t>
  </si>
  <si>
    <t xml:space="preserve">Shop 24| Near D Park| Pandav Nagar| New Delhi</t>
  </si>
  <si>
    <t xml:space="preserve">Raj Shri</t>
  </si>
  <si>
    <t xml:space="preserve">Mandawali Fazalpur| Pandav Nagar| New Delhi</t>
  </si>
  <si>
    <t xml:space="preserve">Roll Junction</t>
  </si>
  <si>
    <t xml:space="preserve">F 205 &amp; 206| Near Akshardham Temple| Pandav Nagar| New Delhi</t>
  </si>
  <si>
    <t xml:space="preserve">Sai Bhojanalay</t>
  </si>
  <si>
    <t xml:space="preserve">Plot 43| Near D-Park| Pandav Nagar| New Delhi</t>
  </si>
  <si>
    <t xml:space="preserve">Shree Balaji Caterers</t>
  </si>
  <si>
    <t xml:space="preserve">A-106| Opposite Fair Price| Pandav Nagar| New Delhi</t>
  </si>
  <si>
    <t xml:space="preserve">Smily Cakes</t>
  </si>
  <si>
    <t xml:space="preserve">B-75| West Vinod Nagar| Pandav Nagar| New Delhi</t>
  </si>
  <si>
    <t xml:space="preserve">Zaika Restaurant</t>
  </si>
  <si>
    <t xml:space="preserve">B-83| Ganesh Nagar Complex| Pandav Nagar| New Delhi</t>
  </si>
  <si>
    <t xml:space="preserve">Shop 9| Block A2| DDA Market| Paschim Vihar| New Delhi</t>
  </si>
  <si>
    <t xml:space="preserve">Paschim Vihar</t>
  </si>
  <si>
    <t xml:space="preserve">Paschim Vihar| New Delhi</t>
  </si>
  <si>
    <t xml:space="preserve">A Pizza House</t>
  </si>
  <si>
    <t xml:space="preserve">Shop 10| A2| Paschim Vihar| New Delhi</t>
  </si>
  <si>
    <t xml:space="preserve">Amrit Family Rasoi</t>
  </si>
  <si>
    <t xml:space="preserve">2| BG-6| DDA Market| Paschim Vihar| New Delhi</t>
  </si>
  <si>
    <t xml:space="preserve">B-2/9| Near HDFC Bank| Paschim Vihar| New Delhi</t>
  </si>
  <si>
    <t xml:space="preserve">A3/320| Jwala Heri Market| Paschim Vihar| New Delhi</t>
  </si>
  <si>
    <t xml:space="preserve">Cake O Frost</t>
  </si>
  <si>
    <t xml:space="preserve">Chawla Kitchen</t>
  </si>
  <si>
    <t xml:space="preserve">G-29| Vardhaman Plaza| Near Bank Of India Bank Bhera Enclave| Paschim Vihar| New Delhi</t>
  </si>
  <si>
    <t xml:space="preserve">Cherry Fresh</t>
  </si>
  <si>
    <t xml:space="preserve">A-3| DDA market| Paschim Vihar| New Delhi</t>
  </si>
  <si>
    <t xml:space="preserve">Chocooze</t>
  </si>
  <si>
    <t xml:space="preserve">Sunder Vihar| Paschim Vihar| New Delhi</t>
  </si>
  <si>
    <t xml:space="preserve">Chuk Chuk Mail</t>
  </si>
  <si>
    <t xml:space="preserve">Opposite A 5| DDA Market| Paschim Vihar| New Delhi</t>
  </si>
  <si>
    <t xml:space="preserve">Da Pizza Bakers</t>
  </si>
  <si>
    <t xml:space="preserve">RR-11| Miyanwali Nagar| Opposite Metro Pillar 300| Paschim Vihar| New Delhi</t>
  </si>
  <si>
    <t xml:space="preserve">1 &amp; 2| Block A-5 B| DDA Market| Paschim Vihar| New Delhi</t>
  </si>
  <si>
    <t xml:space="preserve">1| A-4| Gole DDA Market| Paschim Vihar| New Delhi</t>
  </si>
  <si>
    <t xml:space="preserve">Grill Zone</t>
  </si>
  <si>
    <t xml:space="preserve">A-4 DDA Market| Near Saakshara Apartments| Paschim Vihar| New Delhi</t>
  </si>
  <si>
    <t xml:space="preserve">Grover Mithaivala</t>
  </si>
  <si>
    <t xml:space="preserve">A-4/43| Paschim Vihar| New Delhi</t>
  </si>
  <si>
    <t xml:space="preserve">Shop 183| Avtar Enclave| Paschim Vihar| New Delhi</t>
  </si>
  <si>
    <t xml:space="preserve">Hot Spot Roll Corner</t>
  </si>
  <si>
    <t xml:space="preserve">G 68| Satyam Tower| Near Post Office| Paschim Vihar| New Delhi</t>
  </si>
  <si>
    <t xml:space="preserve">BG-8 Market| Paschim Vihar| New Delhi</t>
  </si>
  <si>
    <t xml:space="preserve">Jwala Heri Market| Paschim Vihar| New Delhi</t>
  </si>
  <si>
    <t xml:space="preserve">Kabab Hut</t>
  </si>
  <si>
    <t xml:space="preserve">48| DDA Market| Sunder Plaza| Near Mother Dairy| Paschim Vihar| New Delhi</t>
  </si>
  <si>
    <t xml:space="preserve">Kabbaba</t>
  </si>
  <si>
    <t xml:space="preserve">A2| Shop 9-12| JDS| DDA Community Center| Paschim Vihar| New Delhi</t>
  </si>
  <si>
    <t xml:space="preserve">G-1| Pushkar Enclave| Paschim Vihar| New Delhi</t>
  </si>
  <si>
    <t xml:space="preserve">New Durga Corner</t>
  </si>
  <si>
    <t xml:space="preserve">3-A &amp; 5-B| DDA Market| Paschim Vihar| New Delhi</t>
  </si>
  <si>
    <t xml:space="preserve">New Durga Dosa Corner</t>
  </si>
  <si>
    <t xml:space="preserve">GH-14/753| Gate 6| Paschim Vihar| New Delhi</t>
  </si>
  <si>
    <t xml:space="preserve">Pishori Chicken</t>
  </si>
  <si>
    <t xml:space="preserve">BG-8| DDA Market| Near Teacher's Colony| Paschim Vihar| New Delhi</t>
  </si>
  <si>
    <t xml:space="preserve">Pizza Break</t>
  </si>
  <si>
    <t xml:space="preserve">M-139| Guru Harikishan Nagar| Paschim Vihar| New Delhi</t>
  </si>
  <si>
    <t xml:space="preserve">A-6/10| Chaudhary Balbir Singh Marg| Paschim Vihar| New Delhi</t>
  </si>
  <si>
    <t xml:space="preserve">PK Shoppe</t>
  </si>
  <si>
    <t xml:space="preserve">4| D/3| KC Complex| Jwala Heri Market| Paschim Vihar| New Delhi</t>
  </si>
  <si>
    <t xml:space="preserve">B-22| Shubham Enclave| Paschim Vihar| New Delhi</t>
  </si>
  <si>
    <t xml:space="preserve">Punjabi Angithi</t>
  </si>
  <si>
    <t xml:space="preserve">Shop 32| A-4| DDA Market| Paschim Vihar| New Delhi</t>
  </si>
  <si>
    <t xml:space="preserve">Punjabi Handi</t>
  </si>
  <si>
    <t xml:space="preserve">G-2| Balaji Plaza| Bhera Enclave| LSC| Paschim Vihar| New Delhi</t>
  </si>
  <si>
    <t xml:space="preserve">Quality Cake Shop</t>
  </si>
  <si>
    <t xml:space="preserve">1/2| Opposite White House| Sunder Vihar| Paschim Vihar| New Delhi</t>
  </si>
  <si>
    <t xml:space="preserve">Desserts, Fast Food, Chinese</t>
  </si>
  <si>
    <t xml:space="preserve">Rahul's Rasoi</t>
  </si>
  <si>
    <t xml:space="preserve">23| B-1 Market| Paschim Vihar| New Delhi</t>
  </si>
  <si>
    <t xml:space="preserve">RTW</t>
  </si>
  <si>
    <t xml:space="preserve">C-9| D Mall| Paschim Vihar| New Delhi</t>
  </si>
  <si>
    <t xml:space="preserve">Sahib e Aalam</t>
  </si>
  <si>
    <t xml:space="preserve">34| Sunder Plaza Market| Outer Ring Road| Paschim Vihar| New Delhi</t>
  </si>
  <si>
    <t xml:space="preserve">Shree Durga Dosa</t>
  </si>
  <si>
    <t xml:space="preserve">Shop 11| B-4| DDA Market| Paschim Vihar| New Delhi</t>
  </si>
  <si>
    <t xml:space="preserve">Gg-14| Shop 561| Near HDFC Bank| Paschim Vihar| New Delhi</t>
  </si>
  <si>
    <t xml:space="preserve">4| State Bank Nagar| Outer Ring Road| Paschim Vihar| New Delhi</t>
  </si>
  <si>
    <t xml:space="preserve">Sunil Momos.Com</t>
  </si>
  <si>
    <t xml:space="preserve">GH-14| 1197| Paschim Vihar| New Delhi</t>
  </si>
  <si>
    <t xml:space="preserve">Temptation Food</t>
  </si>
  <si>
    <t xml:space="preserve">2| Near Kishan Chand Complex| Jwala Heri Market| Paschim Vihar| New Delhi</t>
  </si>
  <si>
    <t xml:space="preserve">BG-8| Shop 16| DDA Market| Paschim Vihar| New Delhi</t>
  </si>
  <si>
    <t xml:space="preserve">Shop 16| G-H10| Sunder Vihar| Paschim Vihar| New Delhi</t>
  </si>
  <si>
    <t xml:space="preserve">Biryani Sons &amp; Co.</t>
  </si>
  <si>
    <t xml:space="preserve">Curry Tree</t>
  </si>
  <si>
    <t xml:space="preserve">18| BG - 8| DDA Market| Paschim Vihar| New Delhi</t>
  </si>
  <si>
    <t xml:space="preserve">Deli 63</t>
  </si>
  <si>
    <t xml:space="preserve">Shop 3| A-4| Opposite Paschim Vihar East Metro Station| Paschim Vihar| New Delhi</t>
  </si>
  <si>
    <t xml:space="preserve">Friends Shawarma</t>
  </si>
  <si>
    <t xml:space="preserve">111| Sundram Tower| Paschim Vihar| New Delhi</t>
  </si>
  <si>
    <t xml:space="preserve">Ganesh Restaurant</t>
  </si>
  <si>
    <t xml:space="preserve">BG-8| DDA Central Market| Paschim Vihar| New Delhi</t>
  </si>
  <si>
    <t xml:space="preserve">19| BG-8| DDA Market| Paschim Vihar| New Delhi</t>
  </si>
  <si>
    <t xml:space="preserve">Nirmal Vada Pav</t>
  </si>
  <si>
    <t xml:space="preserve">Shop 26| B-1 Market| Paschim Vihar| New Delhi</t>
  </si>
  <si>
    <t xml:space="preserve">Oasis Baklawa</t>
  </si>
  <si>
    <t xml:space="preserve">B 2/9| Near HDFC Bank| Paschim Vihar| New Delhi</t>
  </si>
  <si>
    <t xml:space="preserve">A-3/264| Paschim Vihar| New Delhi</t>
  </si>
  <si>
    <t xml:space="preserve">Wonder Taste of Spices</t>
  </si>
  <si>
    <t xml:space="preserve">Shop 50| Ground Floor| DDA Market| Near Block B-3| Teachers Colony| Paschim Vihar| New Delhi</t>
  </si>
  <si>
    <t xml:space="preserve">Biryaniwala</t>
  </si>
  <si>
    <t xml:space="preserve">G-5| Vardhman Plaza| LSC Near National Market| Bhera Enclave| Paschim Vihar| New Delhi</t>
  </si>
  <si>
    <t xml:space="preserve">Firangi N More</t>
  </si>
  <si>
    <t xml:space="preserve">Shop 33| B-1 Market| Paschim Vihar| New Delhi</t>
  </si>
  <si>
    <t xml:space="preserve">G 9| Garg Plaza| LSC| Bhera Enclave| Paschim Vihar| New Delhi</t>
  </si>
  <si>
    <t xml:space="preserve">M-1| Guru Harkishan Nagar| Paschim Vihar| New Delhi</t>
  </si>
  <si>
    <t xml:space="preserve">24x7</t>
  </si>
  <si>
    <t xml:space="preserve">JP Hotel| 6B| Near Max Hospital| Patparganj| New Delhi Patparganj</t>
  </si>
  <si>
    <t xml:space="preserve">Patparganj</t>
  </si>
  <si>
    <t xml:space="preserve">Patparganj| New Delhi</t>
  </si>
  <si>
    <t xml:space="preserve">Cafe Cook</t>
  </si>
  <si>
    <t xml:space="preserve">A-139| Madhu Vihar| Near| Patparganj| New Delhi</t>
  </si>
  <si>
    <t xml:space="preserve">La-Nawaab</t>
  </si>
  <si>
    <t xml:space="preserve">G-4| Atlantic Market| Near Canara Bank| Patparganj| New Delhi</t>
  </si>
  <si>
    <t xml:space="preserve">Roadside Cafe</t>
  </si>
  <si>
    <t xml:space="preserve">Shop 11| C-7| Sai Chowk| Madhu Vihar| Patparganj| New Delhi</t>
  </si>
  <si>
    <t xml:space="preserve">Royal India Food Plaza</t>
  </si>
  <si>
    <t xml:space="preserve">G4| Pankaj Corner Plaza| IP Extension| Patparganj| New Delhi</t>
  </si>
  <si>
    <t xml:space="preserve">Sir John Bakery Cafe</t>
  </si>
  <si>
    <t xml:space="preserve">Shop 19| DDA Central Market| Near Balco Apartments| Patparganj| New Delhi</t>
  </si>
  <si>
    <t xml:space="preserve">Bikku Bakes</t>
  </si>
  <si>
    <t xml:space="preserve">C-5| Press Apartments| Patparganj| New Delhi</t>
  </si>
  <si>
    <t xml:space="preserve">G-5| Aggarwal Towers| I.P.Extension| Near Ajanta Apartments| Patparganj| New Delhi</t>
  </si>
  <si>
    <t xml:space="preserve">Zune - Piccadily Hotel</t>
  </si>
  <si>
    <t xml:space="preserve">Piccadily Hotel| District Center Complex| Janakpuri| New Delhi</t>
  </si>
  <si>
    <t xml:space="preserve">Piccadily Hotel| Janakpuri</t>
  </si>
  <si>
    <t xml:space="preserve">Piccadily Hotel| Janakpuri| New Delhi</t>
  </si>
  <si>
    <t xml:space="preserve">North Indian, Kashmiri, Mughlai</t>
  </si>
  <si>
    <t xml:space="preserve">361 Restaurant &amp; Banquet</t>
  </si>
  <si>
    <t xml:space="preserve">361| Kohat Enclave| Pitampura| New Delhi</t>
  </si>
  <si>
    <t xml:space="preserve">Pitampura</t>
  </si>
  <si>
    <t xml:space="preserve">Pitampura| New Delhi</t>
  </si>
  <si>
    <t xml:space="preserve">North Indian, Chinese, Seafood</t>
  </si>
  <si>
    <t xml:space="preserve">QU Block| DDA Market| Pitampura| New Delhi</t>
  </si>
  <si>
    <t xml:space="preserve">Amritsari Kulcha</t>
  </si>
  <si>
    <t xml:space="preserve">Flat 22| RU Block| Opposite Power House| Pitampura| New Delhi</t>
  </si>
  <si>
    <t xml:space="preserve">Bake Houz</t>
  </si>
  <si>
    <t xml:space="preserve">HU-7| Near Ram Lila Ground| Pitampura| New Delhi</t>
  </si>
  <si>
    <t xml:space="preserve">Ben's Foods</t>
  </si>
  <si>
    <t xml:space="preserve">QU-272 A| Pitampura| New Delhi</t>
  </si>
  <si>
    <t xml:space="preserve">Bobby Punjabi Rasoi</t>
  </si>
  <si>
    <t xml:space="preserve">24| KD Block| DDA Market| Pitampura| New Delhi</t>
  </si>
  <si>
    <t xml:space="preserve">Bromfy Public House</t>
  </si>
  <si>
    <t xml:space="preserve">Shop 5-8| Pankaj Arcade| Near Fawara Chowk| Rani Bagh| Pitampura| New Delhi</t>
  </si>
  <si>
    <t xml:space="preserve">Continental, Italian, North Indian, Lebanese</t>
  </si>
  <si>
    <t xml:space="preserve">WZ 664| Rishi Nagar| Rani Bagh| Pitampura| New Delhi</t>
  </si>
  <si>
    <t xml:space="preserve">Street Food, South Indian</t>
  </si>
  <si>
    <t xml:space="preserve">Chacha Shankar</t>
  </si>
  <si>
    <t xml:space="preserve">KP Block| Double Tank| Near Petrol Pump| City Park Hotel| Pitampura| New Delhi</t>
  </si>
  <si>
    <t xml:space="preserve">G-6| Maya Complex| GU Block| Pitampura| New Delhi</t>
  </si>
  <si>
    <t xml:space="preserve">Chatore.e.e</t>
  </si>
  <si>
    <t xml:space="preserve">GU Block| Vardhman Complex| Pitampura| New Delhi</t>
  </si>
  <si>
    <t xml:space="preserve">Chawla's Tandoori Xpress</t>
  </si>
  <si>
    <t xml:space="preserve">2 &amp; 3| DDA Commercial Complex| Road 44| Fountain Chowk| Rani Bagh| Pitampura| New Delhi</t>
  </si>
  <si>
    <t xml:space="preserve">3 &amp; 4| Plot 7| Vardhman Shopping Complex| Pitampura| New Delhi</t>
  </si>
  <si>
    <t xml:space="preserve">JD Block Market| Pitampura| New Delhi</t>
  </si>
  <si>
    <t xml:space="preserve">Culinaria</t>
  </si>
  <si>
    <t xml:space="preserve">66| Shakti Vihar| Pitampura| New Delhi</t>
  </si>
  <si>
    <t xml:space="preserve">Deli Cake Cafe</t>
  </si>
  <si>
    <t xml:space="preserve">RP 8| Near Gopal Mandir| Pitampura| New Delhi</t>
  </si>
  <si>
    <t xml:space="preserve">1 &amp; 21 KD| Ground Floor| DDA Market| Pitampura| New Delhi</t>
  </si>
  <si>
    <t xml:space="preserve">19| Ground Floor| Road 44| Community Centre| Pitampura| New Delhi</t>
  </si>
  <si>
    <t xml:space="preserve">Dragon Hut</t>
  </si>
  <si>
    <t xml:space="preserve">AP Block Market| Near Corporation Bank ATM| Pitampura| New Delhi</t>
  </si>
  <si>
    <t xml:space="preserve">Frontier Restaurant</t>
  </si>
  <si>
    <t xml:space="preserve">24| BU Block| DDA Market| Outer Ring Road| Pitampura| New Delhi</t>
  </si>
  <si>
    <t xml:space="preserve">JP-8| Gopal Mandir Road| Pitampura| New Delhi</t>
  </si>
  <si>
    <t xml:space="preserve">GU- 3A| SG Century Plaza| DDA Market| Pitampura| New Delhi</t>
  </si>
  <si>
    <t xml:space="preserve">Grand Bikaner</t>
  </si>
  <si>
    <t xml:space="preserve">C D Block| LSC| Aggarwal Chambers| Pitampura| New Delhi</t>
  </si>
  <si>
    <t xml:space="preserve">Hill Chillz 26</t>
  </si>
  <si>
    <t xml:space="preserve">A-5| NN Tower| Road 44| Rani Bagh| Pitampura| New Delhi</t>
  </si>
  <si>
    <t xml:space="preserve">K's Town</t>
  </si>
  <si>
    <t xml:space="preserve">S-1| SG Century Plaza| GU Block Market| Pitampura| New Delhi</t>
  </si>
  <si>
    <t xml:space="preserve">Laxmi Ice Cream Parlour</t>
  </si>
  <si>
    <t xml:space="preserve">QU 4| Near Wah Bhai Wah| Pitampura| New Delhi</t>
  </si>
  <si>
    <t xml:space="preserve">Make My Day</t>
  </si>
  <si>
    <t xml:space="preserve">Shop 1| 322| Rajdhani Enclave| Pitampura| New Delhi</t>
  </si>
  <si>
    <t xml:space="preserve">M2K Multiplex| Community Centre| Road 44| Pitampura| New Delhi</t>
  </si>
  <si>
    <t xml:space="preserve">Mikky Peshawari</t>
  </si>
  <si>
    <t xml:space="preserve">7| NN Tower| Shopping Complex| Road 44| Fountain Chowk| Pitampura| New Delhi</t>
  </si>
  <si>
    <t xml:space="preserve">Moroca</t>
  </si>
  <si>
    <t xml:space="preserve">Shop 21| Plot 4| Garg Plaza| LSC Shopping Complex| Sainik Vihar| Pitampura| New Delhi</t>
  </si>
  <si>
    <t xml:space="preserve">New Punjabi Dhaba and Caterers</t>
  </si>
  <si>
    <t xml:space="preserve">WZ/1593| Vasundhara Market| Main Bazar| Rani Bagh| Pitampura| New Delhi</t>
  </si>
  <si>
    <t xml:space="preserve">Pandey Chinese Hut</t>
  </si>
  <si>
    <t xml:space="preserve">Shop 7| S.G Complex| GU Market| Pitampura| New Delhi</t>
  </si>
  <si>
    <t xml:space="preserve">Shop 1| QU Block Park| Pitampura| New Delhi</t>
  </si>
  <si>
    <t xml:space="preserve">Peppers &amp; Pipes</t>
  </si>
  <si>
    <t xml:space="preserve">Shop 8| SG Complex| GU Market| Pitampura| New Delhi</t>
  </si>
  <si>
    <t xml:space="preserve">Chinese, Italian, Continental</t>
  </si>
  <si>
    <t xml:space="preserve">3547| Mahindra Park Chowk| Near Ram Leela Ground| Rani Bagh| Pitampura| New Delhi</t>
  </si>
  <si>
    <t xml:space="preserve">Punjabi's Eating Hub</t>
  </si>
  <si>
    <t xml:space="preserve">G-5 &amp; G-6| Anshul Tower| LSC| Sainik Vihar Market| Pitampura| New Delhi</t>
  </si>
  <si>
    <t xml:space="preserve">Punjabian Di Shaan</t>
  </si>
  <si>
    <t xml:space="preserve">Shop G-11| Aditya Complex| KP Block| Pitampura| New Delhi</t>
  </si>
  <si>
    <t xml:space="preserve">Puran Chand</t>
  </si>
  <si>
    <t xml:space="preserve">25| KD Market| Near Kohat Enclave Metro Station| Pitampura| New Delhi</t>
  </si>
  <si>
    <t xml:space="preserve">Ram Chinese Food</t>
  </si>
  <si>
    <t xml:space="preserve">UU Block| Near Maharaja Agrasen Model School| Pitampura| New Delhi</t>
  </si>
  <si>
    <t xml:space="preserve">Rooftop</t>
  </si>
  <si>
    <t xml:space="preserve">Shop 7| 1st Floor| QU Block| DDA Market| Opposite Income Tax Colony| Pitampura| New Delhi</t>
  </si>
  <si>
    <t xml:space="preserve">Ruchi's Food Junction</t>
  </si>
  <si>
    <t xml:space="preserve">Shop G-41| Plot 21| Ground Floor| Commercial Complex KP Block| Pitampura| New Delhi</t>
  </si>
  <si>
    <t xml:space="preserve">Sahni Veg &amp; Non Veg</t>
  </si>
  <si>
    <t xml:space="preserve">G-6| Plot 6| KP Block| Community Complex| Near City Park Hotel| Pitampura| New Delhi</t>
  </si>
  <si>
    <t xml:space="preserve">Shiv Chinese Chat Bhandar</t>
  </si>
  <si>
    <t xml:space="preserve">Main Road| Near SU Park| Pitampura| New Delhi</t>
  </si>
  <si>
    <t xml:space="preserve">Shutup 'N' Eat</t>
  </si>
  <si>
    <t xml:space="preserve">Shop 23| Garg Plaza| Sainik Vihar| Pitampura| New Delhi</t>
  </si>
  <si>
    <t xml:space="preserve">Sindhi Chicken Corner</t>
  </si>
  <si>
    <t xml:space="preserve">Lu Market| Near Ramlila Ground| Pitampura| New Delhi</t>
  </si>
  <si>
    <t xml:space="preserve">Smokshh The Lounge</t>
  </si>
  <si>
    <t xml:space="preserve">Building 2| 2nd Floor| Vaishali Enclave| Pitampura| New Delhi</t>
  </si>
  <si>
    <t xml:space="preserve">66| Harsh Vihar| Pitampura| New Delhi</t>
  </si>
  <si>
    <t xml:space="preserve">The Blessing Bliss</t>
  </si>
  <si>
    <t xml:space="preserve">Plot 4| 80th Feet Road| Local Shopping Complex| Police Line Marg| Near Bal Bharti Public School| Pitampura| New Delhi</t>
  </si>
  <si>
    <t xml:space="preserve">The Butter Cup</t>
  </si>
  <si>
    <t xml:space="preserve">CP 22| Maurya Enclave| Pitampura| New Delhi</t>
  </si>
  <si>
    <t xml:space="preserve">The Cake Bucks</t>
  </si>
  <si>
    <t xml:space="preserve">KP-09| Gopal Mandir Road| Near City Park Hotel| Pitampura| New Delhi</t>
  </si>
  <si>
    <t xml:space="preserve">The Taste of Delhi</t>
  </si>
  <si>
    <t xml:space="preserve">Shop 2| 4| 6| &amp; 7| CD Block| Sagar Complex| Pitampura| New Delhi</t>
  </si>
  <si>
    <t xml:space="preserve">The Taste</t>
  </si>
  <si>
    <t xml:space="preserve">Shop 22| SU Market| Pitampura| New Delhi</t>
  </si>
  <si>
    <t xml:space="preserve">CD Block| Aggarwal Shopping Centre| Near SU Park| Pitampura| New Delhi</t>
  </si>
  <si>
    <t xml:space="preserve">Vaishnav Chat &amp; Caterers</t>
  </si>
  <si>
    <t xml:space="preserve">2 &amp; 3| Rohit Kunj Market| Pitampura| New Delhi</t>
  </si>
  <si>
    <t xml:space="preserve">Yellowtail</t>
  </si>
  <si>
    <t xml:space="preserve">WZ-884| Near Punjab &amp; Sind Bank| Rani Bagh| Pitampura| New Delhi</t>
  </si>
  <si>
    <t xml:space="preserve">209| Harsh Vihar| Pitampura| New Delhi</t>
  </si>
  <si>
    <t xml:space="preserve">Bansal Sweets</t>
  </si>
  <si>
    <t xml:space="preserve">6| JD Market| Pitampura| New Delhi</t>
  </si>
  <si>
    <t xml:space="preserve">KD-81| Near Kohat Enclave Metro Station| Pitampura| New Delhi</t>
  </si>
  <si>
    <t xml:space="preserve">Dosa Corner</t>
  </si>
  <si>
    <t xml:space="preserve">33-A| JD Market| Pitampura| New Delhi</t>
  </si>
  <si>
    <t xml:space="preserve">2| JD Market| Pitampura| New Delhi</t>
  </si>
  <si>
    <t xml:space="preserve">Greenvich</t>
  </si>
  <si>
    <t xml:space="preserve">Shop G9| Pearl Best Heights 2| Netaji Subash Place| Pitampura| New Delhi</t>
  </si>
  <si>
    <t xml:space="preserve">Hamburg To Hyderabad</t>
  </si>
  <si>
    <t xml:space="preserve">Near Pushpanjali Enclave| Pitampura| New Delhi</t>
  </si>
  <si>
    <t xml:space="preserve">Hyderabadi, Fast Food</t>
  </si>
  <si>
    <t xml:space="preserve">I Food You</t>
  </si>
  <si>
    <t xml:space="preserve">Kay's Chicken Corner</t>
  </si>
  <si>
    <t xml:space="preserve">17| ND Market| Near TV Tower| Pitampura| New Delhi</t>
  </si>
  <si>
    <t xml:space="preserve">Lanche</t>
  </si>
  <si>
    <t xml:space="preserve">Near Netaji Subhash Place| Pitampura| New Delhi</t>
  </si>
  <si>
    <t xml:space="preserve">Fast Food, Healthy Food</t>
  </si>
  <si>
    <t xml:space="preserve">Marshmallow Cakes &amp; More</t>
  </si>
  <si>
    <t xml:space="preserve">Shop G7| Plot 7| DP Block Market| Pitampura| New Delhi</t>
  </si>
  <si>
    <t xml:space="preserve">Om Corner</t>
  </si>
  <si>
    <t xml:space="preserve">612| Rishi Nagar| Rani Bagh| Near Pitampura| New Delhi</t>
  </si>
  <si>
    <t xml:space="preserve">Peshawari</t>
  </si>
  <si>
    <t xml:space="preserve">K.D. Block| DDA Market| Pitampura| New Delhi</t>
  </si>
  <si>
    <t xml:space="preserve">Plot 17| Engineer Enclave| Pitampura| New Delhi</t>
  </si>
  <si>
    <t xml:space="preserve">Republic Of Food Lovers</t>
  </si>
  <si>
    <t xml:space="preserve">Shop 20| Sainik Vihar Market| Pitampura| New Delhi</t>
  </si>
  <si>
    <t xml:space="preserve">Sharma Bakers</t>
  </si>
  <si>
    <t xml:space="preserve">WZ/1075| Main Bazar| Rani Bagh| Pitampura| New Delhi</t>
  </si>
  <si>
    <t xml:space="preserve">Street Hawkers</t>
  </si>
  <si>
    <t xml:space="preserve">G-2| Anshul Tower| Shopping Centre| Sainik Vihar| Pitampura| New Delhi</t>
  </si>
  <si>
    <t xml:space="preserve">Tilak Munjal-R Panchkuian Samose Wale</t>
  </si>
  <si>
    <t xml:space="preserve">JD 21| Ashiana Chowk| Pitampura| New Delhi</t>
  </si>
  <si>
    <t xml:space="preserve">3x Cafe</t>
  </si>
  <si>
    <t xml:space="preserve">22| RU Block| Opposite Power House| Pitampura| New Delhi</t>
  </si>
  <si>
    <t xml:space="preserve">Fast Food, Desserts, Beverages</t>
  </si>
  <si>
    <t xml:space="preserve">Amritsari Naan</t>
  </si>
  <si>
    <t xml:space="preserve">QU-1| Pitampura| New Delhi</t>
  </si>
  <si>
    <t xml:space="preserve">Chinese Tadka</t>
  </si>
  <si>
    <t xml:space="preserve">KP Block| Near City Park Hotel| Pitampura| New Delhi</t>
  </si>
  <si>
    <t xml:space="preserve">Dinesh Meat Wala</t>
  </si>
  <si>
    <t xml:space="preserve">Shop 28| LU| DDA Market| Pitampura| New Delhi</t>
  </si>
  <si>
    <t xml:space="preserve">Jeet Pizza</t>
  </si>
  <si>
    <t xml:space="preserve">QU Block Market| Pitampura| New Delhi</t>
  </si>
  <si>
    <t xml:space="preserve">New South Indian &amp; Chinese Foods</t>
  </si>
  <si>
    <t xml:space="preserve">Shop 197A| QU| Block| Pitampura| New Delhi</t>
  </si>
  <si>
    <t xml:space="preserve">QU Block| DDA Market| Opposite Income Tax Colony| Pitampura| New Delhi</t>
  </si>
  <si>
    <t xml:space="preserve">Yumbuns</t>
  </si>
  <si>
    <t xml:space="preserve">Shop 6| QU Block| DDA Market| Pitampura| New Delhi</t>
  </si>
  <si>
    <t xml:space="preserve">Giri Momos Centre &amp; Chinese Fast Food</t>
  </si>
  <si>
    <t xml:space="preserve">Shop 1| Rajasthali Market| Main Road| Pitampura| New Delhi</t>
  </si>
  <si>
    <t xml:space="preserve">Laalwala's</t>
  </si>
  <si>
    <t xml:space="preserve">3399| Mahindra Park Chowk| Rani Bagh| Pitampura| New Delhi</t>
  </si>
  <si>
    <t xml:space="preserve">North Indian, Mithai, South Indian, Street Food, Chinese</t>
  </si>
  <si>
    <t xml:space="preserve">FD 2| Ground Floor| Near Pitampura Metro Station| Pitampura| New Delhi</t>
  </si>
  <si>
    <t xml:space="preserve">Babu Shahi Bawarchi</t>
  </si>
  <si>
    <t xml:space="preserve">5| Darga Makta Peer| Pragati Maidan| New Delhi</t>
  </si>
  <si>
    <t xml:space="preserve">Pragati Maidan</t>
  </si>
  <si>
    <t xml:space="preserve">Pragati Maidan| New Delhi</t>
  </si>
  <si>
    <t xml:space="preserve">Cafe Lota</t>
  </si>
  <si>
    <t xml:space="preserve">National Crafts Museum| Gate 2| Bhairon Marg| Pragati Maidan| New Delhi</t>
  </si>
  <si>
    <t xml:space="preserve">North Indian, South Indian, Bihari</t>
  </si>
  <si>
    <t xml:space="preserve">Bombay's Royal China</t>
  </si>
  <si>
    <t xml:space="preserve">Shop 76| DDA Market| Prashant Vihar| New Delhi</t>
  </si>
  <si>
    <t xml:space="preserve">Prashant Vihar</t>
  </si>
  <si>
    <t xml:space="preserve">Prashant Vihar| New Delhi</t>
  </si>
  <si>
    <t xml:space="preserve">Chin China</t>
  </si>
  <si>
    <t xml:space="preserve">Shop 1| RG Complex 1| Prashant Vihar| New Delhi</t>
  </si>
  <si>
    <t xml:space="preserve">Cholkat</t>
  </si>
  <si>
    <t xml:space="preserve">B-28| Milansar Apartment| Prashant Vihar| New Delhi</t>
  </si>
  <si>
    <t xml:space="preserve">Deluxe Butter Omlette</t>
  </si>
  <si>
    <t xml:space="preserve">S-71| Aggarwal Plaza| Opposite Balaji Mandir| Prashant Vihar| New Delhi</t>
  </si>
  <si>
    <t xml:space="preserve">B-12/3| Prashant Vihar| New Delhi</t>
  </si>
  <si>
    <t xml:space="preserve">A 14| Near Lancer's Convent School| Prashant Vihar| New Delhi</t>
  </si>
  <si>
    <t xml:space="preserve">D Block| Central Market| Prashant Vihar| New Delhi</t>
  </si>
  <si>
    <t xml:space="preserve">Papa Chinese Veg Food</t>
  </si>
  <si>
    <t xml:space="preserve">B-12/5| Opposite CRPF School| Prashant Vihar| New Delhi</t>
  </si>
  <si>
    <t xml:space="preserve">Punjab To China</t>
  </si>
  <si>
    <t xml:space="preserve">72| D Block| Local Shopping Complex| Prashant Vihar| New Delhi</t>
  </si>
  <si>
    <t xml:space="preserve">Chocolacious by WedCraft</t>
  </si>
  <si>
    <t xml:space="preserve">G-9| RG Complex 2| Near Sector 14| Prashant Vihar| New Delhi</t>
  </si>
  <si>
    <t xml:space="preserve">C-284| Prashant Vihar| New Delhi</t>
  </si>
  <si>
    <t xml:space="preserve">Gopal Ji Rasoi Wala</t>
  </si>
  <si>
    <t xml:space="preserve">A-75| Opposite Lancer Convent School| Prashant Vihar</t>
  </si>
  <si>
    <t xml:space="preserve">Kanuchawala</t>
  </si>
  <si>
    <t xml:space="preserve">Shop 58| D Block| DDA Market| Opposite PVR Mall| Prashant Vihar| New Delhi</t>
  </si>
  <si>
    <t xml:space="preserve">Ground Floor| PVR Prashant Vihar| Prashant Vihar| New Delhi</t>
  </si>
  <si>
    <t xml:space="preserve">Muncheezz</t>
  </si>
  <si>
    <t xml:space="preserve">G-4| Sarda Chamber 2| Plot 15| D Block| Prashant Vihar| New Delhi</t>
  </si>
  <si>
    <t xml:space="preserve">Shaketastic</t>
  </si>
  <si>
    <t xml:space="preserve">Shop 108| Aggarwal Plaza |RG Complex 2| Prashant Vihar| New Delhi</t>
  </si>
  <si>
    <t xml:space="preserve">Sree Krishna Udupi</t>
  </si>
  <si>
    <t xml:space="preserve">G-1| RG Complex 2| Prashant Vihar| New Delhi</t>
  </si>
  <si>
    <t xml:space="preserve">Asia 21</t>
  </si>
  <si>
    <t xml:space="preserve">F-21| 1st Floor| Preet Vihar| New Delhi</t>
  </si>
  <si>
    <t xml:space="preserve">Preet Vihar</t>
  </si>
  <si>
    <t xml:space="preserve">Preet Vihar| New Delhi</t>
  </si>
  <si>
    <t xml:space="preserve">Asian, North Indian, Japanese</t>
  </si>
  <si>
    <t xml:space="preserve">Barkat</t>
  </si>
  <si>
    <t xml:space="preserve">10| Park End| Vikas Marg| Preet Vihar| New Delhi</t>
  </si>
  <si>
    <t xml:space="preserve">30| Aditya Arcade| Community Centre| Preet Vihar| New Delhi</t>
  </si>
  <si>
    <t xml:space="preserve">North Indian, South Indian, Fast Food, Street Food, Chinese, Mithai</t>
  </si>
  <si>
    <t xml:space="preserve">G-5| Usha Chamber| New Rajdhani Enclave| Preet Vihar| New Delhi</t>
  </si>
  <si>
    <t xml:space="preserve">Cilantro Woodapple</t>
  </si>
  <si>
    <t xml:space="preserve">Hotel Woodapple| 3| Hargovind Enclave| Preet Vihar| New Delhi</t>
  </si>
  <si>
    <t xml:space="preserve">North Indian, Continental, Mughlai</t>
  </si>
  <si>
    <t xml:space="preserve">30| Aditya Arcade| Preet Vihar| New Delhi</t>
  </si>
  <si>
    <t xml:space="preserve">G-1| Sagar Deep Complex| Preet Vihar| New Delhi</t>
  </si>
  <si>
    <t xml:space="preserve">B-132| Preet Vihar Market| Preet Vihar| New Delhi</t>
  </si>
  <si>
    <t xml:space="preserve">G-1 DDA Shopping Complex| New Rajdhani Enclave Market| Near Preet Vihar Metro station| Preet Vihar| New Delhi</t>
  </si>
  <si>
    <t xml:space="preserve">Gupta Chat Corner</t>
  </si>
  <si>
    <t xml:space="preserve">1| A Block Market| Preet Vihar| New Delhi</t>
  </si>
  <si>
    <t xml:space="preserve">Street Food, Mughlai</t>
  </si>
  <si>
    <t xml:space="preserve">G1-G2| Sagar Complex| New Rajdhani Enclave| Preet Vihar| New Delhi</t>
  </si>
  <si>
    <t xml:space="preserve">1-2/5| Sagar Complex| New Rajdhani Enclave| Vikas Marg| Preet Vihar| New Delhi</t>
  </si>
  <si>
    <t xml:space="preserve">Katyal Pure Vegetarian</t>
  </si>
  <si>
    <t xml:space="preserve">31| LSC Market| New Rajdhani Enclave| Near Preet Vihar Metro Station| Preet Vihar| New Delhi</t>
  </si>
  <si>
    <t xml:space="preserve">Kunal Dhaba</t>
  </si>
  <si>
    <t xml:space="preserve">A 56| Jitar Nagar| Parwana Road| Near| Preet Vihar| New Delhi</t>
  </si>
  <si>
    <t xml:space="preserve">Main Market| Vikas Marg| Preet Vihar| New Delhi</t>
  </si>
  <si>
    <t xml:space="preserve">Moon Bite</t>
  </si>
  <si>
    <t xml:space="preserve">Near Aditya Complex| Preet Vihar| New Delhi</t>
  </si>
  <si>
    <t xml:space="preserve">10 ISC| A-Block Market| Preet Vihar| New Delhi</t>
  </si>
  <si>
    <t xml:space="preserve">Pash!</t>
  </si>
  <si>
    <t xml:space="preserve">A-80| Preet Vihar| New Delhi</t>
  </si>
  <si>
    <t xml:space="preserve">Rashi's De La Creme</t>
  </si>
  <si>
    <t xml:space="preserve">90| Shankar Vihar| Near Preet Vihar| New Delhi</t>
  </si>
  <si>
    <t xml:space="preserve">Rupa Dairy</t>
  </si>
  <si>
    <t xml:space="preserve">8| G-7| Chopra Complex| Preet Vihar| New Delhi</t>
  </si>
  <si>
    <t xml:space="preserve">Sandy's Punjabi Rasoi</t>
  </si>
  <si>
    <t xml:space="preserve">Shop 17| DDA Market| Defence Enclave| Opposite Petrol Pump| Preet Vihar| New Delhi</t>
  </si>
  <si>
    <t xml:space="preserve">G-78| Ground Floor| Preet Vihar| New Delhi</t>
  </si>
  <si>
    <t xml:space="preserve">Tandoori Planet</t>
  </si>
  <si>
    <t xml:space="preserve">Shop no . 8 |Ghai Palace| A Block Market| Preet Vihar| New Delhi</t>
  </si>
  <si>
    <t xml:space="preserve">21 DDA Market| Defence Enclave| Preet Vihar| New Delhi</t>
  </si>
  <si>
    <t xml:space="preserve">Urban Owl</t>
  </si>
  <si>
    <t xml:space="preserve">4th Street Cafe</t>
  </si>
  <si>
    <t xml:space="preserve">14| G Block| DDA Market| Preet Vihar| New Delhi</t>
  </si>
  <si>
    <t xml:space="preserve">Late Lateefe</t>
  </si>
  <si>
    <t xml:space="preserve">Plot 10| LSC Rajdhani Enclave Market| Preet Vihar| New Delhi</t>
  </si>
  <si>
    <t xml:space="preserve">The Riding Guns Cafe</t>
  </si>
  <si>
    <t xml:space="preserve">A Block Market| Preet Vihar| New Delhi</t>
  </si>
  <si>
    <t xml:space="preserve">G-17 and 18| New Rajdhani Enclave| Preet Vihar| New Delhi</t>
  </si>
  <si>
    <t xml:space="preserve">Shop-16| Plot-10| LSC Rajdhani Enclave| Near Preet  Vihar Metro Station| Preet Vihar| New Delhi</t>
  </si>
  <si>
    <t xml:space="preserve">Tea, Beverages, Fast Food</t>
  </si>
  <si>
    <t xml:space="preserve">G-1| Ashish Complex| New Rajdhani Enclave| Preet Vihar| New Delhi</t>
  </si>
  <si>
    <t xml:space="preserve">Colours of Biryani</t>
  </si>
  <si>
    <t xml:space="preserve">G-6| Ashish Complex 2| New Rajdhani Enclave| Opposite Preet Vihar Metro Station| Vikas Marg| Preet Vihar| New Delhi</t>
  </si>
  <si>
    <t xml:space="preserve">Fc Katyal</t>
  </si>
  <si>
    <t xml:space="preserve">G-32| LSC Market| New Rajdhani Enclave| Preet Vihar| New Delhi</t>
  </si>
  <si>
    <t xml:space="preserve">Food State</t>
  </si>
  <si>
    <t xml:space="preserve">Aditya Complex| Metro Pillar 106| Vikas Marg| Preet Vihar| New Delhi</t>
  </si>
  <si>
    <t xml:space="preserve">126| Rajdhani Enclave| Preet Vihar| New Delhi</t>
  </si>
  <si>
    <t xml:space="preserve">Gupta Eating Corner</t>
  </si>
  <si>
    <t xml:space="preserve">18| G-1| Vardhman Tower| Commercial Complex| Preet Vihar| New Delhi</t>
  </si>
  <si>
    <t xml:space="preserve">Hot 'N' Cool</t>
  </si>
  <si>
    <t xml:space="preserve">Shop 105| A Block Market| Behind Nirulas| Preet Vihar| New Delhi</t>
  </si>
  <si>
    <t xml:space="preserve">Near PSK| Shankar Vihar| Opposite Pillar 70| Preet Vihar| New Delhi</t>
  </si>
  <si>
    <t xml:space="preserve">Shop 1| DDA Market| Defence Enclave| Preet Vihar| New Delhi</t>
  </si>
  <si>
    <t xml:space="preserve">New Garden Hut</t>
  </si>
  <si>
    <t xml:space="preserve">Parking Area| Aditya Complex| Preet Vihar| New Delhi</t>
  </si>
  <si>
    <t xml:space="preserve">Perfect Party Chef</t>
  </si>
  <si>
    <t xml:space="preserve">A Block Market| Behind Nirula's| Preet Vihar| New Delhi</t>
  </si>
  <si>
    <t xml:space="preserve">R.S. Chinese Food</t>
  </si>
  <si>
    <t xml:space="preserve">2| A Block Market| Preet Vihar| New Delhi</t>
  </si>
  <si>
    <t xml:space="preserve">Rama Fast Food</t>
  </si>
  <si>
    <t xml:space="preserve">Jagdamba Tower| Preet Vihar| New Delhi</t>
  </si>
  <si>
    <t xml:space="preserve">Shanghai Chinese Food</t>
  </si>
  <si>
    <t xml:space="preserve">Mahavir Swami Park| Opposite Aditya Arcade| Preet Vihar| New Delhi</t>
  </si>
  <si>
    <t xml:space="preserve">Teens Cafe Fast Food</t>
  </si>
  <si>
    <t xml:space="preserve">G-19| Plot 10| Local Shopping Complex| Preet Vihar| New Delhi</t>
  </si>
  <si>
    <t xml:space="preserve">The Tandoor Hut</t>
  </si>
  <si>
    <t xml:space="preserve">Plot 10| LSC| DDA Commercial Complex| New Rajdhani Enclave| Preet Vihar| New Delhi</t>
  </si>
  <si>
    <t xml:space="preserve">The Taste of Tandoor</t>
  </si>
  <si>
    <t xml:space="preserve">Shop 12| LSC Market| A Block| Preet Vihar| New Delhi</t>
  </si>
  <si>
    <t xml:space="preserve">Linx - Premier Inn</t>
  </si>
  <si>
    <t xml:space="preserve">Premier Inn| District Centre| Shalimar Bagh| New Delhi</t>
  </si>
  <si>
    <t xml:space="preserve">Premier Inn| Shalimar Bagh</t>
  </si>
  <si>
    <t xml:space="preserve">Premier Inn| Shalimar Bagh| New Delhi</t>
  </si>
  <si>
    <t xml:space="preserve">The 87 - Premier Inn</t>
  </si>
  <si>
    <t xml:space="preserve">Stallion - Pride Plaza Hotel</t>
  </si>
  <si>
    <t xml:space="preserve">Pride Plaza Hotel| 5-A| Hospitality District| Aerocity| New Delhi</t>
  </si>
  <si>
    <t xml:space="preserve">Pride Plaza Hotel| Aerocity</t>
  </si>
  <si>
    <t xml:space="preserve">Pride Plaza Hotel| Aerocity| New Delhi</t>
  </si>
  <si>
    <t xml:space="preserve">Aqua Grill - Pride Plaza Hotel</t>
  </si>
  <si>
    <t xml:space="preserve">Pride Plaza Hotel| 5A| Hospitality District| Aerocity| New Delhi</t>
  </si>
  <si>
    <t xml:space="preserve">Mr. Confectioner - Pride Plaza Hotel</t>
  </si>
  <si>
    <t xml:space="preserve">Pride Plaza Hotel| Hospitality District| Aerocity| New Delhi</t>
  </si>
  <si>
    <t xml:space="preserve">Aditya's Kulcha Express</t>
  </si>
  <si>
    <t xml:space="preserve">1/51| West Punjabi Bagh| Punjabi Bagh| New Delhi</t>
  </si>
  <si>
    <t xml:space="preserve">Punjabi Bagh</t>
  </si>
  <si>
    <t xml:space="preserve">Punjabi Bagh| New Delhi</t>
  </si>
  <si>
    <t xml:space="preserve">Allterian By Chanson</t>
  </si>
  <si>
    <t xml:space="preserve">1| Ground Floor| Shanti Store Market| Club Road| Punjabi Bagh| New Delhi</t>
  </si>
  <si>
    <t xml:space="preserve">Amuse Lounge</t>
  </si>
  <si>
    <t xml:space="preserve">1st Floor| Building 6| Central Market| Punjabi Bagh| New Delhi</t>
  </si>
  <si>
    <t xml:space="preserve">Fast Food, Chinese, North Indian</t>
  </si>
  <si>
    <t xml:space="preserve">28| NWA Club Road| Punjabi Bagh| New Delhi</t>
  </si>
  <si>
    <t xml:space="preserve">North Indian, South Indian, Fast Food, Street Food, Chinese, Beverages, Mithai</t>
  </si>
  <si>
    <t xml:space="preserve">Cakes Dot Com</t>
  </si>
  <si>
    <t xml:space="preserve">614| Pocket - 3| Paschim Puri| Club Road| Punjabi Bagh| New Delhi</t>
  </si>
  <si>
    <t xml:space="preserve">Chez Papillons by Bonjour Chocolates</t>
  </si>
  <si>
    <t xml:space="preserve">1NWA| Club Road| Punjabi Bagh| New Delhi</t>
  </si>
  <si>
    <t xml:space="preserve">47| North Avenue|  Club Road| Punjabi Bagh| New Delhi</t>
  </si>
  <si>
    <t xml:space="preserve">Choco Doux</t>
  </si>
  <si>
    <t xml:space="preserve">37| North Avenue Road|  West| Punjabi Bagh| New Delhi</t>
  </si>
  <si>
    <t xml:space="preserve">2| Ground Floor| North West Avenue| Punjabi Bagh Extension| Punjabi Bagh| New Delhi</t>
  </si>
  <si>
    <t xml:space="preserve">Curries N More</t>
  </si>
  <si>
    <t xml:space="preserve">17| Central Market| Behind HDFC Bank| Punjabi Bagh| New Delhi</t>
  </si>
  <si>
    <t xml:space="preserve">Dili's Chawla Chik Inn</t>
  </si>
  <si>
    <t xml:space="preserve">2/81| Club Road| Punjabi Bagh| New Delhi</t>
  </si>
  <si>
    <t xml:space="preserve">Dimsum Vs Sushi</t>
  </si>
  <si>
    <t xml:space="preserve">S-2| Bhagwan Das Nagar| East Punjabi Bagh| New Delhi</t>
  </si>
  <si>
    <t xml:space="preserve">Japanese, Chinese</t>
  </si>
  <si>
    <t xml:space="preserve">27-28| Central Market West| Punjabi Bagh| New Delhi</t>
  </si>
  <si>
    <t xml:space="preserve">Everest Momos &amp; Chinese Fast Food</t>
  </si>
  <si>
    <t xml:space="preserve">Central Market| Punjabi Bagh| New Delhi</t>
  </si>
  <si>
    <t xml:space="preserve">Food Plaza</t>
  </si>
  <si>
    <t xml:space="preserve">9| Club Road Market| West Punjabi Bagh| Punjabi Bagh| New Delhi</t>
  </si>
  <si>
    <t xml:space="preserve">2/81| Club Road| West Punjabi Bagh| Punjabi Bagh| New Delhi</t>
  </si>
  <si>
    <t xml:space="preserve">Grillz &amp; Gravy</t>
  </si>
  <si>
    <t xml:space="preserve">16| NWA Market| Club Road| Punjabi Bagh| New Delhi</t>
  </si>
  <si>
    <t xml:space="preserve">Kabab</t>
  </si>
  <si>
    <t xml:space="preserve">23| NWA Market| Club Road| Punjabi Bagh| New Delhi</t>
  </si>
  <si>
    <t xml:space="preserve">Khalsa</t>
  </si>
  <si>
    <t xml:space="preserve">50 &amp; 51| New Janta Market| Club Road| Paschim Puri Chowk| Punjabi Bagh| New Delhi</t>
  </si>
  <si>
    <t xml:space="preserve">49/43| AKS Complex| Near Standard Charted Bank| Central Market| West Punjabi Bagh| Punjabi Bagh| New Delhi</t>
  </si>
  <si>
    <t xml:space="preserve">Shop 24| Central Market| West Punjabi Bagh| Punjabi Bagh| New Delhi</t>
  </si>
  <si>
    <t xml:space="preserve">Mafia 2.0</t>
  </si>
  <si>
    <t xml:space="preserve">Shop 1| 1st Floor| Shanti Store Market| Club Road| West Punjabi Bagh| Punjabi Bagh| New Delhi</t>
  </si>
  <si>
    <t xml:space="preserve">North Indian, Continental, Italian, Thai, Chinese</t>
  </si>
  <si>
    <t xml:space="preserve">Makhni's</t>
  </si>
  <si>
    <t xml:space="preserve">Plot 3 &amp; 4| Central Market| West Punjabi Bagh| Punjabi Bagh| New Delhi</t>
  </si>
  <si>
    <t xml:space="preserve">37| Central Market| Punjabi Bagh West| Punjabi Bagh| New Delhi</t>
  </si>
  <si>
    <t xml:space="preserve">Row 42| Plot 57|  West Punjabi Bagh| Punjabi Bagh| New Delhi</t>
  </si>
  <si>
    <t xml:space="preserve">1/51| Opposite Central Market| West Punjabi Bagh|  Delhi| Punjabi Bagh| New Delhi</t>
  </si>
  <si>
    <t xml:space="preserve">22| Central Market| Punjabi Bagh| New Delhi</t>
  </si>
  <si>
    <t xml:space="preserve">Soo Yung by the backyard</t>
  </si>
  <si>
    <t xml:space="preserve">49| Ground Floor| NWA| Club Road| West Punjabi Bagh| Punjabi Bagh| New Delhi</t>
  </si>
  <si>
    <t xml:space="preserve">31| Central Market| West Punjabi Bagh| Punjabi Bagh| New Delhi</t>
  </si>
  <si>
    <t xml:space="preserve">The Cake Shop</t>
  </si>
  <si>
    <t xml:space="preserve">21-22| NWA Market| Club Road| West Punjabi Bagh| Punjabi Bagh| New Delhi</t>
  </si>
  <si>
    <t xml:space="preserve">The Night Shift</t>
  </si>
  <si>
    <t xml:space="preserve">Club Road| Punjabi Bagh| New Delhi</t>
  </si>
  <si>
    <t xml:space="preserve">The Night Walkers</t>
  </si>
  <si>
    <t xml:space="preserve">The Submarine Lounge</t>
  </si>
  <si>
    <t xml:space="preserve">27| Club Road| Punjabi Bagh| New Delhi</t>
  </si>
  <si>
    <t xml:space="preserve">Chinese, North Indian, Continental, Italian</t>
  </si>
  <si>
    <t xml:space="preserve">Shop 15 | Central Market| Punjabi Bagh| New Delhi</t>
  </si>
  <si>
    <t xml:space="preserve">2| North West Avenue| Club Road| Punjabi Bagh Extension| Punjabi Bagh| New Delhi</t>
  </si>
  <si>
    <t xml:space="preserve">WTF - Wraps Toast Fries</t>
  </si>
  <si>
    <t xml:space="preserve">13-A| East Avenue Market| Punjabi Bagh| New Delhi</t>
  </si>
  <si>
    <t xml:space="preserve">Alkakori</t>
  </si>
  <si>
    <t xml:space="preserve">Crossing North Avenue Road| Punjabi Bagh West| Punjabi Bagh| New Delhi</t>
  </si>
  <si>
    <t xml:space="preserve">2/80| Club Road| West Punjabi Bagh| Punjabi Bagh| New Delhi</t>
  </si>
  <si>
    <t xml:space="preserve">Blue Water Grille</t>
  </si>
  <si>
    <t xml:space="preserve">12-13| DDA Market| West Punjabi Bagh| Punjabi Bagh| New Delhi</t>
  </si>
  <si>
    <t xml:space="preserve">Shop 6| 1st Floor| Near Kotak Mahindra Bank| Club Road| West Punjabi Bagh| Punjabi Bagh| New Delhi</t>
  </si>
  <si>
    <t xml:space="preserve">40| North West Avenue| Club Road| Punjabi Bagh| New Delhi</t>
  </si>
  <si>
    <t xml:space="preserve">Drinks At Stake - Bar Exchange</t>
  </si>
  <si>
    <t xml:space="preserve">NWA-26| Club Road| Punjabi Bagh| New Delhi</t>
  </si>
  <si>
    <t xml:space="preserve">Ghungroo Club &amp; Bar - By Gautam Gambhir</t>
  </si>
  <si>
    <t xml:space="preserve">39| NWA Club Road|   Punjabi Bagh| Punjabi Bagh| New Delhi</t>
  </si>
  <si>
    <t xml:space="preserve">1/51| Central Market| Near Guru Nanak School| West Punjabi Bagh| Punjabi Bagh| New Delhi</t>
  </si>
  <si>
    <t xml:space="preserve">Gupta Sweets &amp; Namkeen</t>
  </si>
  <si>
    <t xml:space="preserve">Shop 8| Near Bank of Baroda| Sector 4 Market| Club Road| Punjabi Bagh| New Delhi</t>
  </si>
  <si>
    <t xml:space="preserve">hug!</t>
  </si>
  <si>
    <t xml:space="preserve">Shop 3| Plot 40| NWH Club Road| Punjabi Bagh| New Delhi</t>
  </si>
  <si>
    <t xml:space="preserve">Lucky's Bakery and Patisserie</t>
  </si>
  <si>
    <t xml:space="preserve">Shop 23| Central Market| West Punjabi Bagh| Punjabi Bagh| New Delhi</t>
  </si>
  <si>
    <t xml:space="preserve">Mughal Darbar</t>
  </si>
  <si>
    <t xml:space="preserve">21| NWA| Club Road| Punjabi Bagh Extension| Punjabi Bagh| New Delhi</t>
  </si>
  <si>
    <t xml:space="preserve">Shop 2| Ground Floor| Club Road Market| Punjabi Bagh| New Delhi</t>
  </si>
  <si>
    <t xml:space="preserve">Shop 1| Building 28| Central Market| West Punjabi Bagh| Punjabi Bagh| New Delhi</t>
  </si>
  <si>
    <t xml:space="preserve">The Derby Cookhouse</t>
  </si>
  <si>
    <t xml:space="preserve">42| 3rd Floor| NWA| Club Road| Punjabi Bagh West| Punjabi Bagh| New Delhi</t>
  </si>
  <si>
    <t xml:space="preserve">World Art Dining - Brew House</t>
  </si>
  <si>
    <t xml:space="preserve">1| North West Avenue| Club Road| Punjabi Bagh| New Delhi</t>
  </si>
  <si>
    <t xml:space="preserve">North Indian, Finger Food, Italian, Chinese</t>
  </si>
  <si>
    <t xml:space="preserve">19| Ground Floor| NWA| Club Road| Punjabi Bagh| New Delhi</t>
  </si>
  <si>
    <t xml:space="preserve">Bake Me A Cake</t>
  </si>
  <si>
    <t xml:space="preserve">Bakerz Lodge</t>
  </si>
  <si>
    <t xml:space="preserve">19 NWA| Club Road| Punjabi Bagh| New Delhi</t>
  </si>
  <si>
    <t xml:space="preserve">Hawalat Lounge &amp; Bar</t>
  </si>
  <si>
    <t xml:space="preserve">16| N.W.A| Club Road| Punjabi Bagh| New Delhi</t>
  </si>
  <si>
    <t xml:space="preserve">22/2| PVR Anupam Complex| Community Centre| Saket| New Delhi</t>
  </si>
  <si>
    <t xml:space="preserve">PVR Anupam Complex</t>
  </si>
  <si>
    <t xml:space="preserve">PVR Anupam Complex| New Delhi</t>
  </si>
  <si>
    <t xml:space="preserve">Lebanese, Chinese</t>
  </si>
  <si>
    <t xml:space="preserve">11| PVR Anupam Complex| Community Centre</t>
  </si>
  <si>
    <t xml:space="preserve">Madhuban</t>
  </si>
  <si>
    <t xml:space="preserve">18-19| PVR Anupam Complex| Community Center</t>
  </si>
  <si>
    <t xml:space="preserve">17| 1st Floor| Community Center| PVR Anupam Complex| Saket| New Delhi</t>
  </si>
  <si>
    <t xml:space="preserve">17| PVR Anupam Complex| Community Centre</t>
  </si>
  <si>
    <t xml:space="preserve">PVR Anupam Complex| Saket| New Delhi</t>
  </si>
  <si>
    <t xml:space="preserve">Lebanese Point</t>
  </si>
  <si>
    <t xml:space="preserve">GF 7| PVR  Anupam Complex| Saket| New Delhi</t>
  </si>
  <si>
    <t xml:space="preserve">Shop 2| PVR Anupam Complex| Community Centre| Saket| New Delhi</t>
  </si>
  <si>
    <t xml:space="preserve">PVR Anupam Complex| District Centre| Sector 1</t>
  </si>
  <si>
    <t xml:space="preserve">The Bunk House</t>
  </si>
  <si>
    <t xml:space="preserve">3| PVR Anupam Complex| Community Centre| Saket| New Delhi</t>
  </si>
  <si>
    <t xml:space="preserve">Italian, Continental, North Indian</t>
  </si>
  <si>
    <t xml:space="preserve">GF-5| Community Centre| PVR Anupam Complex| Saket| New Delhi</t>
  </si>
  <si>
    <t xml:space="preserve">Locale</t>
  </si>
  <si>
    <t xml:space="preserve">17| Community Centre| Next to PVR Anupam| Saket| New Delhi</t>
  </si>
  <si>
    <t xml:space="preserve">North Indian, Chinese, Mexican, Italian, Thai, Lebanese</t>
  </si>
  <si>
    <t xml:space="preserve">The Coffee Shop</t>
  </si>
  <si>
    <t xml:space="preserve">8| PVR Anupam Complex| Community Centre</t>
  </si>
  <si>
    <t xml:space="preserve">Chakhna Food Point</t>
  </si>
  <si>
    <t xml:space="preserve">F/238| Near SBI ATM| Katwaria Sarai| Qutab Institutional Area| New Delhi</t>
  </si>
  <si>
    <t xml:space="preserve">Qutab Institutional Area</t>
  </si>
  <si>
    <t xml:space="preserve">Qutab Institutional Area| New Delhi</t>
  </si>
  <si>
    <t xml:space="preserve">123| Near PNB ATM| Qutab Institutional Area| New Delhi</t>
  </si>
  <si>
    <t xml:space="preserve">Parashar's</t>
  </si>
  <si>
    <t xml:space="preserve">Katwaria Sarai| Qutab Institutional Area| New Delhi</t>
  </si>
  <si>
    <t xml:space="preserve">B-33-34| Gate 1| Rockland Hospital| Tara Crescent Road| Qutab Institutional Area| New Delhi</t>
  </si>
  <si>
    <t xml:space="preserve">Cake Walk</t>
  </si>
  <si>
    <t xml:space="preserve">A-127| Katwaria Sarai| Qutab Institutional Area| New Delhi</t>
  </si>
  <si>
    <t xml:space="preserve">Chhotu Restaurant</t>
  </si>
  <si>
    <t xml:space="preserve">F-93| Katwaria Sarai| Ground Floor| Near Shiv Mandir| Qutab Institutional Area| New Delhi</t>
  </si>
  <si>
    <t xml:space="preserve">Dabbba Wala Home Away</t>
  </si>
  <si>
    <t xml:space="preserve">67/2| Near Gumbad| Katwaria Sarai| Qutab Institutional Area| New Delhi</t>
  </si>
  <si>
    <t xml:space="preserve">Foodieholic</t>
  </si>
  <si>
    <t xml:space="preserve">F-154| Katwaria Saria| Qutab Institutional Area| New Delhi</t>
  </si>
  <si>
    <t xml:space="preserve">Fourteen Eleven Tea Cafe</t>
  </si>
  <si>
    <t xml:space="preserve">H-164| Katwaria Sarai| New Delhi| Qutab Institutional Area| New Delhi</t>
  </si>
  <si>
    <t xml:space="preserve">Hungry Folks Food Corner</t>
  </si>
  <si>
    <t xml:space="preserve">House 20| Katwaria Sarai| Qutab Institutional Area| New Delhi</t>
  </si>
  <si>
    <t xml:space="preserve">Hungry Folks</t>
  </si>
  <si>
    <t xml:space="preserve">House 220| Katwaria Sarai| Qutab Institutional Area| New Delhi</t>
  </si>
  <si>
    <t xml:space="preserve">Hussain - UP Ki Mashoor Biryani</t>
  </si>
  <si>
    <t xml:space="preserve">Sabzi Mandi| Katwaria Sarai Main Road| Qutab Institutional Area| New Delhi</t>
  </si>
  <si>
    <t xml:space="preserve">Shop 2| Ground Floor| 124-A/1| Qutab Institutional Area| New Delhi</t>
  </si>
  <si>
    <t xml:space="preserve">Mangal Ji and Gupta Ji Dhaba</t>
  </si>
  <si>
    <t xml:space="preserve">Near IIFT| Opposite Sahaj Yog Mandir| Qutab Institutional Area| New Delhi</t>
  </si>
  <si>
    <t xml:space="preserve">Pandey Ji Restaurant</t>
  </si>
  <si>
    <t xml:space="preserve">F-226| Katwaria Sarai| Qutab Institutional Area| New Delhi</t>
  </si>
  <si>
    <t xml:space="preserve">Quality Restaurant</t>
  </si>
  <si>
    <t xml:space="preserve">F-124| Basement| Katwaria Sarai| Qutab Institutional Area| New Delhi</t>
  </si>
  <si>
    <t xml:space="preserve">Ravi Ke Parathe</t>
  </si>
  <si>
    <t xml:space="preserve">F-114| Katwaria Sarai| Qutab Institutional Area| New Delhi</t>
  </si>
  <si>
    <t xml:space="preserve">Sahara Restaurant</t>
  </si>
  <si>
    <t xml:space="preserve">F-94| Katwaria Sarai| Near Panchayat Ghar| Qutab Institutional Area| New Delhi</t>
  </si>
  <si>
    <t xml:space="preserve">Shere-E-Punjab</t>
  </si>
  <si>
    <t xml:space="preserve">Near Main Gate| Sanjay Park| Katwaria Sarai| Qutab Institutional Area| New Delhi</t>
  </si>
  <si>
    <t xml:space="preserve">Shree Jagannath Restaurant</t>
  </si>
  <si>
    <t xml:space="preserve">F-44| Gummad Wali Gali| Katwaria Sarai| Qutab Institutional Area| New Delhi</t>
  </si>
  <si>
    <t xml:space="preserve">Sumona Restaurant</t>
  </si>
  <si>
    <t xml:space="preserve">F-95| Katwaria Sarai| Near Shiv Mandir| Qutab Institutional Area| New Delhi</t>
  </si>
  <si>
    <t xml:space="preserve">The Hubbub Cafe and Restaurant</t>
  </si>
  <si>
    <t xml:space="preserve">2| Lalitaksh Singh Lakra Marg| Jia Sarai| Qutab Institutional Area| New Delhi</t>
  </si>
  <si>
    <t xml:space="preserve">Welcome Fast Food &amp; Parantha</t>
  </si>
  <si>
    <t xml:space="preserve">F/100| Katwaria Sarai| Qutab Institutional Area| New Delhi</t>
  </si>
  <si>
    <t xml:space="preserve">Abdul Muradabadi Chicken</t>
  </si>
  <si>
    <t xml:space="preserve">Kashmiri Market| Sector 1| R K Puram| New Delhi</t>
  </si>
  <si>
    <t xml:space="preserve">R K Puram</t>
  </si>
  <si>
    <t xml:space="preserve">R K Puram| New Delhi</t>
  </si>
  <si>
    <t xml:space="preserve">Anupam Sweets</t>
  </si>
  <si>
    <t xml:space="preserve">Shop 1| Main Market| Sector 12| R K Puram| New Delhi</t>
  </si>
  <si>
    <t xml:space="preserve">K 11| Som Vihar Apartments| R K Puram| New Delhi</t>
  </si>
  <si>
    <t xml:space="preserve">Shop 13| Sector 8 Market| R K Puram| New Delhi</t>
  </si>
  <si>
    <t xml:space="preserve">Jasmine Fast Food Centre</t>
  </si>
  <si>
    <t xml:space="preserve">Outside Tamil Sangam Building| Tamil Sangam Marg| R K Puram| New Delhi</t>
  </si>
  <si>
    <t xml:space="preserve">Khalsa Restaurant</t>
  </si>
  <si>
    <t xml:space="preserve">10| Sector 1 Market| R K Puram| New Delhi</t>
  </si>
  <si>
    <t xml:space="preserve">Shop 8| Sector 9 Market| R K Puram| New Delhi</t>
  </si>
  <si>
    <t xml:space="preserve">Laxmi Corner</t>
  </si>
  <si>
    <t xml:space="preserve">Outside Tamil Sangam Building| R K Puram| New Delhi</t>
  </si>
  <si>
    <t xml:space="preserve">Nazeer Delicacies</t>
  </si>
  <si>
    <t xml:space="preserve">K-28| Kashmiri Market| Vivekanand Marg| R K Puram| New Delhi</t>
  </si>
  <si>
    <t xml:space="preserve">Vdesi</t>
  </si>
  <si>
    <t xml:space="preserve">D 36| Mohan Singh Market| Sector 6| R K Puram| New Delhi</t>
  </si>
  <si>
    <t xml:space="preserve">Alkakori Alkauser</t>
  </si>
  <si>
    <t xml:space="preserve">30| Vasant Place Market| Near Malai Temple| R K Puram| New Delhi</t>
  </si>
  <si>
    <t xml:space="preserve">Mathew's Cafe</t>
  </si>
  <si>
    <t xml:space="preserve">Outside Tamil Sangam| Tamil Sangam Marg| R K Puram| New Delhi</t>
  </si>
  <si>
    <t xml:space="preserve">Supreme Bakery</t>
  </si>
  <si>
    <t xml:space="preserve">17| Sector 8 Market| R K Puram| New Delhi</t>
  </si>
  <si>
    <t xml:space="preserve">Shop 68| Vasant Place Market| Sector 6| R K Puram| New Delhi</t>
  </si>
  <si>
    <t xml:space="preserve">Fast Food, Mughlai, Armenian</t>
  </si>
  <si>
    <t xml:space="preserve">Shop 3| R K Puram| New Delhi</t>
  </si>
  <si>
    <t xml:space="preserve">South Indian, Chinese, Mithai</t>
  </si>
  <si>
    <t xml:space="preserve">Alam Biryani</t>
  </si>
  <si>
    <t xml:space="preserve">Shop 11| 1st Floor| Sector 8 Market| R K Puram| New Delhi</t>
  </si>
  <si>
    <t xml:space="preserve">Biryani Point</t>
  </si>
  <si>
    <t xml:space="preserve">Opposite Sangam Cinema Bus Stand| Sector 9| R K Puram| New Delhi</t>
  </si>
  <si>
    <t xml:space="preserve">Near GGS Dispensary| Sector 4| R K Puram| New Delhi</t>
  </si>
  <si>
    <t xml:space="preserve">Dada Ka Dhaba</t>
  </si>
  <si>
    <t xml:space="preserve">D 41| Mohan Singh Market| Sector-6| R K Puram| New Delhi</t>
  </si>
  <si>
    <t xml:space="preserve">Die B?ckerei</t>
  </si>
  <si>
    <t xml:space="preserve">Aradhana Enclave| Sector 13| R K Puram| New Delhi</t>
  </si>
  <si>
    <t xml:space="preserve">D 42| Mohan Singh Market| Sector 6| R K Puram| New Delhi</t>
  </si>
  <si>
    <t xml:space="preserve">North Indian, Mughlai, Armenian</t>
  </si>
  <si>
    <t xml:space="preserve">Hot &amp; Tasty</t>
  </si>
  <si>
    <t xml:space="preserve">39/3| Near Ram Mandir| Mohammdpur| R K Puram| New Delhi</t>
  </si>
  <si>
    <t xml:space="preserve">Kaka Da Dhaba</t>
  </si>
  <si>
    <t xml:space="preserve">R.K. Puram Sector 12| R K Puram| New Delhi</t>
  </si>
  <si>
    <t xml:space="preserve">Kingdom Restaurant</t>
  </si>
  <si>
    <t xml:space="preserve">73| Vasant Place Complex| Sector 6| R K Puram| New Delhi</t>
  </si>
  <si>
    <t xml:space="preserve">Little Delhi</t>
  </si>
  <si>
    <t xml:space="preserve">Opposite Pillar 5| Raghu Nagar Pankha Road| R K Puram| New Delhi</t>
  </si>
  <si>
    <t xml:space="preserve">Million Kitchen</t>
  </si>
  <si>
    <t xml:space="preserve">North Indian, South Indian, Bakery, Italian</t>
  </si>
  <si>
    <t xml:space="preserve">Ok Indian &amp; Chinese Food Corner</t>
  </si>
  <si>
    <t xml:space="preserve">Shop A RZ-53/54| Gali 14| Pankha Road| R K Puram| New Delhi</t>
  </si>
  <si>
    <t xml:space="preserve">Sector 8 Market| R K Puram| New Delhi</t>
  </si>
  <si>
    <t xml:space="preserve">Pakeeza Chicken Corner</t>
  </si>
  <si>
    <t xml:space="preserve">Vasant Complex Secter 6 R.K. Puram</t>
  </si>
  <si>
    <t xml:space="preserve">Rapchick Biryani</t>
  </si>
  <si>
    <t xml:space="preserve">Shop 1| Sector 9| R K Puram| New Delhi</t>
  </si>
  <si>
    <t xml:space="preserve">Rupa Bangali Dhaba</t>
  </si>
  <si>
    <t xml:space="preserve">Munirka Village| R K Puram| New Delhi</t>
  </si>
  <si>
    <t xml:space="preserve">Sindh Snacks</t>
  </si>
  <si>
    <t xml:space="preserve">Sector 9| Opposte House Tax Building| R K Puram| New Delhi</t>
  </si>
  <si>
    <t xml:space="preserve">Vaishanavi Food Store</t>
  </si>
  <si>
    <t xml:space="preserve">R.K.Puram Sector 12| R K Puram| New Delhi</t>
  </si>
  <si>
    <t xml:space="preserve">Ada "e" Haandi's</t>
  </si>
  <si>
    <t xml:space="preserve">Shop 2| Sector 12| R K Puram| New Delhi</t>
  </si>
  <si>
    <t xml:space="preserve">Karnataka Food Centre</t>
  </si>
  <si>
    <t xml:space="preserve">Ground Floor| Delhi Karnataka Sangh Building| R K Puram| New Delhi</t>
  </si>
  <si>
    <t xml:space="preserve">Delhi Gymkhana Club| Golf Links| Race Course Road| Race Course| New Delhi</t>
  </si>
  <si>
    <t xml:space="preserve">Race Course| New Delhi</t>
  </si>
  <si>
    <t xml:space="preserve">Savannah Bar - Radisson Blu Plaza Delhi</t>
  </si>
  <si>
    <t xml:space="preserve">Radisson Blu Plaza Delhi| National Highway 8| Near IGI Airport| Mahipalpur| New Delhi</t>
  </si>
  <si>
    <t xml:space="preserve">Radisson Blu Plaza Delhi| Mahipalpur</t>
  </si>
  <si>
    <t xml:space="preserve">Radisson Blu Plaza Delhi| Mahipalpur| New Delhi</t>
  </si>
  <si>
    <t xml:space="preserve">Neung Roi - Radisson Blu Plaza Delhi</t>
  </si>
  <si>
    <t xml:space="preserve">R The Lounge - Radisson Blu Plaza Delhi</t>
  </si>
  <si>
    <t xml:space="preserve">The Pastry Shop - Radisson Blu Plaza Delhi</t>
  </si>
  <si>
    <t xml:space="preserve">NYC - Radisson Blu Plaza Delhi</t>
  </si>
  <si>
    <t xml:space="preserve">The Great Kabab Factory - Radisson Blu Plaza Delhi</t>
  </si>
  <si>
    <t xml:space="preserve">Cup Cakes - Radisson Blu</t>
  </si>
  <si>
    <t xml:space="preserve">Radisson Blu| District Centre| Outer Ring Road| Paschim Vihar| New Delhi</t>
  </si>
  <si>
    <t xml:space="preserve">Radisson Blu| Paschim Vihar</t>
  </si>
  <si>
    <t xml:space="preserve">Radisson Blu| Paschim Vihar| New Delhi</t>
  </si>
  <si>
    <t xml:space="preserve">Oro The Bar - Radisson Blu</t>
  </si>
  <si>
    <t xml:space="preserve">2| Rachna Cinema Complex| Rajendra Place| New Delhi</t>
  </si>
  <si>
    <t xml:space="preserve">Rajendra Place</t>
  </si>
  <si>
    <t xml:space="preserve">Rajendra Place| New Delhi</t>
  </si>
  <si>
    <t xml:space="preserve">Mughal Mahal</t>
  </si>
  <si>
    <t xml:space="preserve">7| Sethi Bhawan| Rajendra Place| New Delhi</t>
  </si>
  <si>
    <t xml:space="preserve">Imly</t>
  </si>
  <si>
    <t xml:space="preserve">Shop F-20| Hog Market| Rajendra Place| New Delhi</t>
  </si>
  <si>
    <t xml:space="preserve">Street Food, North Indian, Chinese, Continental</t>
  </si>
  <si>
    <t xml:space="preserve">Lanterns Kitchen &amp; Bar</t>
  </si>
  <si>
    <t xml:space="preserve">163-164| Rajendra Bhawan| Near Rachna Picture Hall| Rajendra Place| New Delhi</t>
  </si>
  <si>
    <t xml:space="preserve">Guru Om Vanna</t>
  </si>
  <si>
    <t xml:space="preserve">S/144| Hog Market| Rajendra Place| New Delhi</t>
  </si>
  <si>
    <t xml:space="preserve">Khaao Peeyo</t>
  </si>
  <si>
    <t xml:space="preserve">34| Rahendra Bhavan| Rajendra Place| New Delhi</t>
  </si>
  <si>
    <t xml:space="preserve">New Chow Maun</t>
  </si>
  <si>
    <t xml:space="preserve">Oye!! Shawarma</t>
  </si>
  <si>
    <t xml:space="preserve">27 China Street</t>
  </si>
  <si>
    <t xml:space="preserve">27/A| Market| Old Rajinder Nagar| Rajinder Nagar| New Delhi</t>
  </si>
  <si>
    <t xml:space="preserve">Rajinder Nagar</t>
  </si>
  <si>
    <t xml:space="preserve">Rajinder Nagar| New Delhi</t>
  </si>
  <si>
    <t xml:space="preserve">Ada'e Handi</t>
  </si>
  <si>
    <t xml:space="preserve">37/1| Old Rajinder Nagar| Rajinder Nagar| New Delhi</t>
  </si>
  <si>
    <t xml:space="preserve">Alkauser</t>
  </si>
  <si>
    <t xml:space="preserve">2/64| Opposite BSES Office| Shankar Road| Old Rajinder Nagar| Rajinder Nagar| New Delhi</t>
  </si>
  <si>
    <t xml:space="preserve">Barbeque Creation By Kadhai Tadka</t>
  </si>
  <si>
    <t xml:space="preserve">R-549| Main Shankar Road| New Rajinder Nagar| Rajinder Nagar| New Delhi</t>
  </si>
  <si>
    <t xml:space="preserve">E 184| New| Rajinder Nagar| New Delhi</t>
  </si>
  <si>
    <t xml:space="preserve">Bikaner Sweets Corner</t>
  </si>
  <si>
    <t xml:space="preserve">11A/19| Main Shankar Road| Old| Rajinder Nagar| New Delhi</t>
  </si>
  <si>
    <t xml:space="preserve">92| Old Rajinder Nagar| Rajinder Nagar| New Delhi</t>
  </si>
  <si>
    <t xml:space="preserve">Main Shankar Road| Rajinder Nagar| New Delhi</t>
  </si>
  <si>
    <t xml:space="preserve">Near Safal Pure Veg| Old| Rajinder Nagar| New Delhi</t>
  </si>
  <si>
    <t xml:space="preserve">Choice Corner</t>
  </si>
  <si>
    <t xml:space="preserve">2/70 Old Rajinder Nagar| Rajinder Nagar| New Delhi</t>
  </si>
  <si>
    <t xml:space="preserve">1/B-27| Rajinder Nagar| New Delhi</t>
  </si>
  <si>
    <t xml:space="preserve">Darshan Dhaba</t>
  </si>
  <si>
    <t xml:space="preserve">54| Main Market| Old Rajinder Nagar| New Delhi</t>
  </si>
  <si>
    <t xml:space="preserve">North Indian, Beverages</t>
  </si>
  <si>
    <t xml:space="preserve">1| Ground Floor| Plot 22-B| Pusa Road| Bada Bazar Marg| Rajinder Nagar| New Delhi</t>
  </si>
  <si>
    <t xml:space="preserve">Durga Dhaba</t>
  </si>
  <si>
    <t xml:space="preserve">R Block| Rajinder Nagar| New Delhi</t>
  </si>
  <si>
    <t xml:space="preserve">Flashback Midnight Hunger</t>
  </si>
  <si>
    <t xml:space="preserve">Italian, Continental, Fast Food, Chinese</t>
  </si>
  <si>
    <t xml:space="preserve">Flavours of Punjab</t>
  </si>
  <si>
    <t xml:space="preserve">Shop 4| B/64| Main Shankar Road| Old Rajinder Nagar| Rajinder Nagar| New Delhi</t>
  </si>
  <si>
    <t xml:space="preserve">2/70| Shankar Road| Old Rajinder Nagar| Rajinder Nagar| New Delhi</t>
  </si>
  <si>
    <t xml:space="preserve">Food Factory</t>
  </si>
  <si>
    <t xml:space="preserve">23| Double Storey Market| New| Rajinder Nagar| New Delhi</t>
  </si>
  <si>
    <t xml:space="preserve">Foodies Joint</t>
  </si>
  <si>
    <t xml:space="preserve">4A/1| Bada Bazar Road| Rajinder Nagar| New Delhi</t>
  </si>
  <si>
    <t xml:space="preserve">Shop 124| Shanker Road Market| Rajinder Nagar| New Delhi</t>
  </si>
  <si>
    <t xml:space="preserve">Friends Restaurant</t>
  </si>
  <si>
    <t xml:space="preserve">27-A| Main Market| Opposite Syndicate Bank| Old Rajinder Nagar| Rajinder Nagar| New Delhi</t>
  </si>
  <si>
    <t xml:space="preserve">Shankar Road| Old Rajinder Nagar| Rajinder Nagar| New Delhi</t>
  </si>
  <si>
    <t xml:space="preserve">684| Ground Floor| Double Story| New| Rajinder Nagar| New Delhi</t>
  </si>
  <si>
    <t xml:space="preserve">Shankar Road| Rajinder Nagar| New Delhi</t>
  </si>
  <si>
    <t xml:space="preserve">Shankar Road Market| Rajinder Nagar| New Delhi</t>
  </si>
  <si>
    <t xml:space="preserve">Hyderabadi Biryani Parlour</t>
  </si>
  <si>
    <t xml:space="preserve">Shop 7| Opposite Rapid Flour Mill| Old Rajinder Nagar Market| Rajinder Nagar| New Delhi</t>
  </si>
  <si>
    <t xml:space="preserve">iGNiTE</t>
  </si>
  <si>
    <t xml:space="preserve">13| Opposite Rapid Flour Mill| Old Rajinder Nagar Market| Rajinder Nagar| New Delhi</t>
  </si>
  <si>
    <t xml:space="preserve">Just Cakez</t>
  </si>
  <si>
    <t xml:space="preserve">2/76| Sir Ganga Ram Road| Old Rajinder Nagar| Rajinder Nagar| New Delhi</t>
  </si>
  <si>
    <t xml:space="preserve">Kay's Bar-Be-Que</t>
  </si>
  <si>
    <t xml:space="preserve">2/70| Rajinder Nagar| New Delhi</t>
  </si>
  <si>
    <t xml:space="preserve">Opposite Axis Bank| Main Market| Old| Rajinder Nagar| New Delhi</t>
  </si>
  <si>
    <t xml:space="preserve">10/20| Old Rajinder Nagar| Rajinder Nagar| New Delhi</t>
  </si>
  <si>
    <t xml:space="preserve">Mama's Chinese Kitchen</t>
  </si>
  <si>
    <t xml:space="preserve">4/52| Main Shankar Road| Old Rajinder Nagar| Rajinder Nagar| New Delhi</t>
  </si>
  <si>
    <t xml:space="preserve">Mama's Nu Khana Khazana</t>
  </si>
  <si>
    <t xml:space="preserve">4/60| Main Shankar Road| Old Rajinder Nagar| Rajinder Nagar| New Delhi</t>
  </si>
  <si>
    <t xml:space="preserve">Marathi Katta</t>
  </si>
  <si>
    <t xml:space="preserve">Shop 9| Old Rajinder Nagar Market| Rajinder Nagar| New Delhi</t>
  </si>
  <si>
    <t xml:space="preserve">Fast Food, Maharashtrian, North Indian</t>
  </si>
  <si>
    <t xml:space="preserve">J-424| New Rajinder Nagar| Rajinder Nagar| New Delhi</t>
  </si>
  <si>
    <t xml:space="preserve">Moti Mahal Delux - Kebab Trail</t>
  </si>
  <si>
    <t xml:space="preserve">R-551| New Rajinder Nagar| Rajinder Nagar| New Delhi</t>
  </si>
  <si>
    <t xml:space="preserve">6/80| Old Rajinder Nagar| New Delhi</t>
  </si>
  <si>
    <t xml:space="preserve">1/123| Opposite BSES Office| Shankar Road| Old| Rajinder Nagar| New Delhi</t>
  </si>
  <si>
    <t xml:space="preserve">Pappu Ka Dhaba</t>
  </si>
  <si>
    <t xml:space="preserve">143| Shankar Road| Rajinder Nagar| New Delhi</t>
  </si>
  <si>
    <t xml:space="preserve">Peshawar Sweets Shop</t>
  </si>
  <si>
    <t xml:space="preserve">114| Shankar Road Market| Rajinder Nagar| New Delhi</t>
  </si>
  <si>
    <t xml:space="preserve">Piyu Kitchen</t>
  </si>
  <si>
    <t xml:space="preserve">3/8|Old Rajinder Nagar| Opposite Sanatan Dharm Mandir| Main Shankar Road| Rajinder Nagar| New Delhi</t>
  </si>
  <si>
    <t xml:space="preserve">Posh Spice</t>
  </si>
  <si>
    <t xml:space="preserve">Shop 12| B-1/8| Apsara Arcade| Pusa Road| Rajinder Nagar| New Delhi</t>
  </si>
  <si>
    <t xml:space="preserve">Prince Chicken &amp; Mutton Shop</t>
  </si>
  <si>
    <t xml:space="preserve">95| Old Rajinder Nagar| Rajinder Nagar| New Delhi</t>
  </si>
  <si>
    <t xml:space="preserve">Raw Meats, North Indian</t>
  </si>
  <si>
    <t xml:space="preserve">Punjab Chicken &amp; Bar-Be-Que</t>
  </si>
  <si>
    <t xml:space="preserve">100| Main Market| Old| Rajinder Nagar| New Delhi</t>
  </si>
  <si>
    <t xml:space="preserve">100| Old Rajinder Nagar Market| Near UCO Market| Rajinder Nagar| New Delhi</t>
  </si>
  <si>
    <t xml:space="preserve">Plot 22| 1st Floor| Bazar Marg| Rajinder Nagar| New Delhi</t>
  </si>
  <si>
    <t xml:space="preserve">5/46| Shankar Road| Old| Rajinder Nagar| New Delhi</t>
  </si>
  <si>
    <t xml:space="preserve">37/1| Old| Rajinder Nagar| New Delhi</t>
  </si>
  <si>
    <t xml:space="preserve">53/5| Opposite Andhra Bank| Bada Bazar Marg| Old Rajinder Nagar| Rajinder Nagar| New Delhi</t>
  </si>
  <si>
    <t xml:space="preserve">Sindh Sweet Corner</t>
  </si>
  <si>
    <t xml:space="preserve">131| Shankar Road Market| New| Rajinder Nagar| New Delhi</t>
  </si>
  <si>
    <t xml:space="preserve">Singh Tawa Corner</t>
  </si>
  <si>
    <t xml:space="preserve">3/32| Opposite Post Office| Shankar Road| Rajinder Nagar| New Delhi</t>
  </si>
  <si>
    <t xml:space="preserve">Singh's Kitchen</t>
  </si>
  <si>
    <t xml:space="preserve">4-D/13| Old Rajinder Nagar| Rajinder Nagar| New Delhi</t>
  </si>
  <si>
    <t xml:space="preserve">South Indian Cafe</t>
  </si>
  <si>
    <t xml:space="preserve">140| Shankar Road Market| New| Rajinder Nagar| New Delhi</t>
  </si>
  <si>
    <t xml:space="preserve">60/17| Old Rajinder Nagar| New Delhi</t>
  </si>
  <si>
    <t xml:space="preserve">Swaad Bar-Be-Que</t>
  </si>
  <si>
    <t xml:space="preserve">4A/61| Main Shankar Road| Old| Rajinder Nagar| New Delhi</t>
  </si>
  <si>
    <t xml:space="preserve">Tadak Punjabi</t>
  </si>
  <si>
    <t xml:space="preserve">4 D/9| Old Rajinder Nagar Market| Rajinder Nagar| New Delhi</t>
  </si>
  <si>
    <t xml:space="preserve">Tandoori Delights</t>
  </si>
  <si>
    <t xml:space="preserve">43| Near Rapid Floor Mill| Rajinder Nagar Market| Rajinder Nagar| New Delhi</t>
  </si>
  <si>
    <t xml:space="preserve">Near Rajinder Nagar Metro Station| Rajinder Nagar| New Delhi</t>
  </si>
  <si>
    <t xml:space="preserve">The Grill Cafe</t>
  </si>
  <si>
    <t xml:space="preserve">76| Block 53| Old Rajindra Nagar| Rajinder Nagar| New Delhi</t>
  </si>
  <si>
    <t xml:space="preserve">Cafe, Fast Food, Pizza</t>
  </si>
  <si>
    <t xml:space="preserve">The Sunset</t>
  </si>
  <si>
    <t xml:space="preserve">71 Old Rajinder Nagar Market| Rajinder Nagar| New Delhi</t>
  </si>
  <si>
    <t xml:space="preserve">Tomatoes Kitchen</t>
  </si>
  <si>
    <t xml:space="preserve">Shop 77| Next to Axis Bank| Old Rajendra Nagar Market| Rajinder Nagar| New Delhi</t>
  </si>
  <si>
    <t xml:space="preserve">Udupi Eating House</t>
  </si>
  <si>
    <t xml:space="preserve">4| Ground Floor| Old| Rajinder Nagar| New Delhi</t>
  </si>
  <si>
    <t xml:space="preserve">57/16| Near HDFC Bank| Old Rajinder Nagar| Rajinder Nagar| New Delhi</t>
  </si>
  <si>
    <t xml:space="preserve">Shop 47| Near Kotak Mahindra Bank| Old Rajinder Nagar| Rajinder Nagar| New Delhi</t>
  </si>
  <si>
    <t xml:space="preserve">Kings</t>
  </si>
  <si>
    <t xml:space="preserve">3/72| Main Shankar Road| Old| Rajinder Nagar| New Delhi</t>
  </si>
  <si>
    <t xml:space="preserve">Millionaire - Powered by Wrapss</t>
  </si>
  <si>
    <t xml:space="preserve">17-B| Old Rajinder Nagar| Rajinder Nagar| New Delhi</t>
  </si>
  <si>
    <t xml:space="preserve">Shop 27| Opposite Syndicate Bank| Near Rapid Flour Mills| Old Rajinder Nagar| New Delhi</t>
  </si>
  <si>
    <t xml:space="preserve">Standard Corner</t>
  </si>
  <si>
    <t xml:space="preserve">99| Old Rajinder Nagar| Rajinder Nagar| New Delhi</t>
  </si>
  <si>
    <t xml:space="preserve">The Canteen</t>
  </si>
  <si>
    <t xml:space="preserve">Shop 70| Old Rajinder Nagar Market| Rajinder Nagar| New Delhi</t>
  </si>
  <si>
    <t xml:space="preserve">Cafe, South Indian, North Indian, Bakery</t>
  </si>
  <si>
    <t xml:space="preserve">The Flashback</t>
  </si>
  <si>
    <t xml:space="preserve">53/5| Opposite Andhra Bank| Old Rajinder Nagar| Rajinder Nagar| New Delhi</t>
  </si>
  <si>
    <t xml:space="preserve">The Mashal</t>
  </si>
  <si>
    <t xml:space="preserve">11| Old Rajinder Nagar Market| Rajinder Nagar| New Delhi</t>
  </si>
  <si>
    <t xml:space="preserve">Chillax Cafe And Bistro</t>
  </si>
  <si>
    <t xml:space="preserve">1st Floor| Gate 3| Rajinder Place Metro Station| Rajinder Nagar| New Delhi</t>
  </si>
  <si>
    <t xml:space="preserve">Jee Aao Jee Chole Bhature</t>
  </si>
  <si>
    <t xml:space="preserve">Shop 142| Shankar Road Market| Rajinder Nagar| New Delhi</t>
  </si>
  <si>
    <t xml:space="preserve">LSK Express</t>
  </si>
  <si>
    <t xml:space="preserve">4a/57| Old Rajinder Nagar| New Delhi</t>
  </si>
  <si>
    <t xml:space="preserve">17/10| Main Market Road| Near Gol Chakkar| Old Rajinder Nagar| New Delhi</t>
  </si>
  <si>
    <t xml:space="preserve">Dilli Treat</t>
  </si>
  <si>
    <t xml:space="preserve">3/80| Shankar Road| Old| Rajinder Nagar| New Delhi</t>
  </si>
  <si>
    <t xml:space="preserve">Dukes Pastry Shop</t>
  </si>
  <si>
    <t xml:space="preserve">26/17| Main Bazar| Old Rajinder Nagar| Rajinder Nagar| New Delhi</t>
  </si>
  <si>
    <t xml:space="preserve">HotMess Bakes</t>
  </si>
  <si>
    <t xml:space="preserve">Shop 123| Shankar Road| Rajinder Nagar| New Delhi</t>
  </si>
  <si>
    <t xml:space="preserve">London Street Kitchen</t>
  </si>
  <si>
    <t xml:space="preserve">4A-59| Old| Rajinder Nagar| New Delhi</t>
  </si>
  <si>
    <t xml:space="preserve">Bablu Chic-Inn</t>
  </si>
  <si>
    <t xml:space="preserve">64| J Block Commercial Complex| Rajouri Garden| New Delhi</t>
  </si>
  <si>
    <t xml:space="preserve">Rajouri Garden</t>
  </si>
  <si>
    <t xml:space="preserve">Rajouri Garden| New Delhi</t>
  </si>
  <si>
    <t xml:space="preserve">Babu Jhatka</t>
  </si>
  <si>
    <t xml:space="preserve">Shop 19| DDA Market| Rajouri Garden| New Delhi</t>
  </si>
  <si>
    <t xml:space="preserve">Bal Gopal</t>
  </si>
  <si>
    <t xml:space="preserve">46| DDA Market| Opposite Surya Continental| Rajouri Garden| New Delhi</t>
  </si>
  <si>
    <t xml:space="preserve">Opposite J Block| Main Road| Rajouri Garden| New Delhi</t>
  </si>
  <si>
    <t xml:space="preserve">Cafe Blue Tomato</t>
  </si>
  <si>
    <t xml:space="preserve">J-13/12| Patel Market| Opposite IDBI Bank| Near Skating Rink Park| Rajouri Garden| New Delhi</t>
  </si>
  <si>
    <t xml:space="preserve">Cafe TAB</t>
  </si>
  <si>
    <t xml:space="preserve">JA-1A| DDA Flats| Near Sarg Ashram Mandir| Rajouri Garden| New Delhi</t>
  </si>
  <si>
    <t xml:space="preserve">Cake-O-Licious</t>
  </si>
  <si>
    <t xml:space="preserve">2nd Floor| J-12/52| Rajouri Garden| New Delhi</t>
  </si>
  <si>
    <t xml:space="preserve">Shop 41| Ground Floor| Banda Bairagi Market| Near Malik Medical Store| Ramesh Nagar| Rajouri Garden| New Delhi</t>
  </si>
  <si>
    <t xml:space="preserve">Chawla Family Restaurant</t>
  </si>
  <si>
    <t xml:space="preserve">Shop G3| G4| Opposite Surya Continental| J Block| Rajouri Garden| New Delhi</t>
  </si>
  <si>
    <t xml:space="preserve">52-53|  Opposite Surya| DDA Market| Rajouri Garden| New Delhi</t>
  </si>
  <si>
    <t xml:space="preserve">Chawla Restaurant</t>
  </si>
  <si>
    <t xml:space="preserve">J Block| DDA Market| Rajouri Garden| New Delhi</t>
  </si>
  <si>
    <t xml:space="preserve">71-73| DDA Market Complex| Rajouri Garden| New Delhi</t>
  </si>
  <si>
    <t xml:space="preserve">Chicken Addiction</t>
  </si>
  <si>
    <t xml:space="preserve">Shop 65| DDA Market| J Block| Rajouri Garden| New Delhi</t>
  </si>
  <si>
    <t xml:space="preserve">Crave Busters</t>
  </si>
  <si>
    <t xml:space="preserve">Garage</t>
  </si>
  <si>
    <t xml:space="preserve">68/69| DDA| Complex J Block Market| Rajouri Garden| New Delhi</t>
  </si>
  <si>
    <t xml:space="preserve">J-2/14| Rajouri Garden| New Delhi</t>
  </si>
  <si>
    <t xml:space="preserve">Golden Tandoor</t>
  </si>
  <si>
    <t xml:space="preserve">Upper Ground Floor| 9-11| J Block| Community Center| Rajouri Garden| New Delhi</t>
  </si>
  <si>
    <t xml:space="preserve">Shop 6| DDA LIG Market| Rajouri Garden| New Delhi</t>
  </si>
  <si>
    <t xml:space="preserve">Indo Traditional Kulfi</t>
  </si>
  <si>
    <t xml:space="preserve">Shop 10| Community Center| Rajouri Garden| New Delhi</t>
  </si>
  <si>
    <t xml:space="preserve">Invitation Foodex</t>
  </si>
  <si>
    <t xml:space="preserve">Shop 42| J Block Market| Rajouri Garden| New Delhi</t>
  </si>
  <si>
    <t xml:space="preserve">King's Kabab</t>
  </si>
  <si>
    <t xml:space="preserve">Shop 15| Community Centre| DDA Complex| J Block| Rajouri Garden| New Delhi</t>
  </si>
  <si>
    <t xml:space="preserve">A-40| Vishal Enclave| Opposite TDI Mall| Rajouri Garden| New Delhi</t>
  </si>
  <si>
    <t xml:space="preserve">50-51| J Block Community Centre| Opposite Surya Continental| Rajouri Garden| New Delhi</t>
  </si>
  <si>
    <t xml:space="preserve">2-A| Yellow Flats| Rajouri Garden| New Delhi</t>
  </si>
  <si>
    <t xml:space="preserve">Punnu Biryani</t>
  </si>
  <si>
    <t xml:space="preserve">Near Cambridge Foundation School| DDA LIG Market| Rajouri Garden| New Delhi</t>
  </si>
  <si>
    <t xml:space="preserve">North Indian, Biryani, Fast Food</t>
  </si>
  <si>
    <t xml:space="preserve">Raju Chinese Food</t>
  </si>
  <si>
    <t xml:space="preserve">3| Community Centre| Surya Continental| Rajouri Garden| New Delhi</t>
  </si>
  <si>
    <t xml:space="preserve">J 58| Vardhaman Plaza| DDA Complex| Opposite Surya Continental| Rajouri Garden| New Delhi</t>
  </si>
  <si>
    <t xml:space="preserve">Scoop Junction</t>
  </si>
  <si>
    <t xml:space="preserve">Shop 13-14| DDA Market| J Block| Keshav Marg| Rajouri Garden| New Delhi</t>
  </si>
  <si>
    <t xml:space="preserve">Shri Durga Dosa Corner</t>
  </si>
  <si>
    <t xml:space="preserve">J 5/51| Near HDFC Bank| Rajouri Garden| New Delhi</t>
  </si>
  <si>
    <t xml:space="preserve">Soni Bakers</t>
  </si>
  <si>
    <t xml:space="preserve">J-88/89| Main Market| Rajouri Garden| New Delhi</t>
  </si>
  <si>
    <t xml:space="preserve">Bakery, Desserts, Fast Food, Street Food, Chinese, Beverages</t>
  </si>
  <si>
    <t xml:space="preserve">4| F-115| Main Market| Rajouri Garden| New Delhi</t>
  </si>
  <si>
    <t xml:space="preserve">58| DDA Complex| J Block| Rajouri Garden| New Delhi</t>
  </si>
  <si>
    <t xml:space="preserve">J-13/59| Rajouri Garden| New Delhi</t>
  </si>
  <si>
    <t xml:space="preserve">Unique Tasty Bites</t>
  </si>
  <si>
    <t xml:space="preserve">J Block| Near Surya Continental| Rajouri Garden| New Delhi</t>
  </si>
  <si>
    <t xml:space="preserve">Band Baaja Baaraat</t>
  </si>
  <si>
    <t xml:space="preserve">A-6 Ground Floor| Vishal Enclave| Rajouri Garden| New Delhi</t>
  </si>
  <si>
    <t xml:space="preserve">Kopper Kadai</t>
  </si>
  <si>
    <t xml:space="preserve">J2/6B| 1st &amp; 2nd Floor| B.K. Dutta Market| Rajouri Garden| New Delhi</t>
  </si>
  <si>
    <t xml:space="preserve">J-2/10| BK Dutt Market| Rajouri Garden| New Delhi</t>
  </si>
  <si>
    <t xml:space="preserve">Qubitos - The Terrace Cafe</t>
  </si>
  <si>
    <t xml:space="preserve">C-7| Vishal Enclave| Opposite Metro Pillar 417| Rajouri Garden| New Delhi</t>
  </si>
  <si>
    <t xml:space="preserve">Thai, European, Mexican, North Indian, Chinese, Cafe</t>
  </si>
  <si>
    <t xml:space="preserve">The California Boulevard</t>
  </si>
  <si>
    <t xml:space="preserve">J-2/5| 1st &amp; 2nd Floor| BK Dutt Market| Rajouri Garden| New Delhi</t>
  </si>
  <si>
    <t xml:space="preserve">American, Asian, European, Seafood</t>
  </si>
  <si>
    <t xml:space="preserve">F-146| Rajouri Garden| New Delhi</t>
  </si>
  <si>
    <t xml:space="preserve">Atul Chaat Corner</t>
  </si>
  <si>
    <t xml:space="preserve">H-44| Main Market| Rajouri Garden| New Delhi</t>
  </si>
  <si>
    <t xml:space="preserve">Bake A Wish</t>
  </si>
  <si>
    <t xml:space="preserve">J 12/14| Rajouri Garden| New Delhi</t>
  </si>
  <si>
    <t xml:space="preserve">S-26| Janta Market| Rajouri Garden| New Delhi</t>
  </si>
  <si>
    <t xml:space="preserve">A-2/43| 1st Floor| Rajouri Garden| New Delhi</t>
  </si>
  <si>
    <t xml:space="preserve">Bintang Sweet Thrills</t>
  </si>
  <si>
    <t xml:space="preserve">Shop 1| 176-A|  LIG Flats| Rajouri Garden| New Delhi</t>
  </si>
  <si>
    <t xml:space="preserve">Boombox Cafe Reloaded</t>
  </si>
  <si>
    <t xml:space="preserve">C-10| Vishal Enclave| Rajouri Garden| New Delhi</t>
  </si>
  <si>
    <t xml:space="preserve">North Indian, Mexican, Chinese, Italian</t>
  </si>
  <si>
    <t xml:space="preserve">Cafe Foto Club</t>
  </si>
  <si>
    <t xml:space="preserve">J-2/6 B| Ground Floor| BK Dutt Market| Rajouri Garden| New Delhi</t>
  </si>
  <si>
    <t xml:space="preserve">North Indian, Fast Food, Italian, Chinese, Cafe</t>
  </si>
  <si>
    <t xml:space="preserve">Capital Grill</t>
  </si>
  <si>
    <t xml:space="preserve">A-4| Vishal Enclave| Rajouri Garden| New Delhi</t>
  </si>
  <si>
    <t xml:space="preserve">CG's - Lounge Cafe Bar</t>
  </si>
  <si>
    <t xml:space="preserve">A-4| 1st Floor| Vishal Enclave| Rajouri Garden| New Delhi</t>
  </si>
  <si>
    <t xml:space="preserve">Dhaba</t>
  </si>
  <si>
    <t xml:space="preserve">A-5| Vishal Enclave| Main Najafgarh Road| Rajouri Garden| New Delhi</t>
  </si>
  <si>
    <t xml:space="preserve">J-2/20| Ground Floor| BK Dutta Market| Rajouri Garden| New Delhi</t>
  </si>
  <si>
    <t xml:space="preserve">J-2/12| BK Dutt Market| Rajouri Garden| New Delhi</t>
  </si>
  <si>
    <t xml:space="preserve">Gayway Bakery</t>
  </si>
  <si>
    <t xml:space="preserve">J-76| Ground Floor| Main Market| Rajouri Garden| New Delhi</t>
  </si>
  <si>
    <t xml:space="preserve">A-13| Vishal Enclave| Rajouri Garden| New Delhi</t>
  </si>
  <si>
    <t xml:space="preserve">Grub House</t>
  </si>
  <si>
    <t xml:space="preserve">J-2/14| BK Dutt Market| Rajouri Garden| New Delhi</t>
  </si>
  <si>
    <t xml:space="preserve">C-13| 1st Floor| Opposite Metro Pillar 414| Vishal Enclave| Rajouri Garden| New Delhi</t>
  </si>
  <si>
    <t xml:space="preserve">High Street Caf?</t>
  </si>
  <si>
    <t xml:space="preserve">J-2/6 A| 2nd Floor| BK Dutt Market| Rajouri Garden| New Delhi</t>
  </si>
  <si>
    <t xml:space="preserve">Hungry Heroes</t>
  </si>
  <si>
    <t xml:space="preserve">F-135| Main Market| Rajouri Garden| New Delhi</t>
  </si>
  <si>
    <t xml:space="preserve">IKKA - The Ace Bar</t>
  </si>
  <si>
    <t xml:space="preserve">A-19| Vishal Enclave| Rajouri Garden| New Delhi</t>
  </si>
  <si>
    <t xml:space="preserve">Continental, North Indian, Chinese, Italian, Finger Food</t>
  </si>
  <si>
    <t xml:space="preserve">A 23| 1st Floor| Vishal Enclave| Rajouri Garden| New Delhi</t>
  </si>
  <si>
    <t xml:space="preserve">Lord of the Drinks Chamber</t>
  </si>
  <si>
    <t xml:space="preserve">BK Dutt Market| Rajouri Garden| New Delhi</t>
  </si>
  <si>
    <t xml:space="preserve">Marine Drivve - Club &amp; Courtyard</t>
  </si>
  <si>
    <t xml:space="preserve">A-2| Vishal Enclave| Opposite Metro Pillar 412| Rajouri Garden| New Delhi</t>
  </si>
  <si>
    <t xml:space="preserve">Vishal Cinema Complex| Rajouri Garden| New Delhi</t>
  </si>
  <si>
    <t xml:space="preserve">Mister Gulati Bakers</t>
  </si>
  <si>
    <t xml:space="preserve">J-7/80 A| Nehru Market| Rajouri Garden| New Delhi</t>
  </si>
  <si>
    <t xml:space="preserve">My Fit Food</t>
  </si>
  <si>
    <t xml:space="preserve">J-19| Rajouri Garden| New Delhi</t>
  </si>
  <si>
    <t xml:space="preserve">Healthy Food, Italian, Juices, Beverages</t>
  </si>
  <si>
    <t xml:space="preserve">Otik Cake Shop</t>
  </si>
  <si>
    <t xml:space="preserve">Shop 2| J-12/22| Rajouri Garden| New Delhi</t>
  </si>
  <si>
    <t xml:space="preserve">J-2/1| BK Dutt Market| Rajouri Garden| New Delhi</t>
  </si>
  <si>
    <t xml:space="preserve">SardarBuksh Coffee &amp; Co.</t>
  </si>
  <si>
    <t xml:space="preserve">Vardhman Plaza| J Block| Near Pyara Chicken Corner| Rajouri Garden| New Delhi</t>
  </si>
  <si>
    <t xml:space="preserve">Sethi's Restaurant &amp; Barbeque</t>
  </si>
  <si>
    <t xml:space="preserve">4-8-9| DDA Market| J Block| Community Centre| Rajouri Garden| New Delhi</t>
  </si>
  <si>
    <t xml:space="preserve">Sufiaana</t>
  </si>
  <si>
    <t xml:space="preserve">A-37| Vishal Enclave| Rajouri Garden| New Delhi</t>
  </si>
  <si>
    <t xml:space="preserve">North Indian, Mughlai, Lebanese</t>
  </si>
  <si>
    <t xml:space="preserve">The Burger Club</t>
  </si>
  <si>
    <t xml:space="preserve">Z-9| Opposite Metro Pillar 420| Rajouri Garden| New Delhi</t>
  </si>
  <si>
    <t xml:space="preserve">The Junkyard Caf?</t>
  </si>
  <si>
    <t xml:space="preserve">2nd &amp; 3rd Floor| J-2/12 BK Dutt Market| Rajouri Garden| New Delhi</t>
  </si>
  <si>
    <t xml:space="preserve">The Masterpiece Cafe</t>
  </si>
  <si>
    <t xml:space="preserve">6-A| Block J-2| Rajouri Garden| New Delhi</t>
  </si>
  <si>
    <t xml:space="preserve">Cafe, Continental, Italian, North Indian</t>
  </si>
  <si>
    <t xml:space="preserve">The Momoz Hub</t>
  </si>
  <si>
    <t xml:space="preserve">J-93| Main Market| Rajouri Garden| New Delhi</t>
  </si>
  <si>
    <t xml:space="preserve">The Post Office Cafe</t>
  </si>
  <si>
    <t xml:space="preserve">J-2/5| Ground Floor| Rajouri Garden| New Delhi</t>
  </si>
  <si>
    <t xml:space="preserve">Continental, Fast Food, North Indian, Asian</t>
  </si>
  <si>
    <t xml:space="preserve">The Royal Turban</t>
  </si>
  <si>
    <t xml:space="preserve">J-2/6 A| 1st Floor| BK Dutt Market| Opposite Metro Pillar 409| Rajouri Garden| New Delhi</t>
  </si>
  <si>
    <t xml:space="preserve">The Vintage Bakers</t>
  </si>
  <si>
    <t xml:space="preserve">J-7/80m| Nehru Market| Rajouri Garden| New Delhi</t>
  </si>
  <si>
    <t xml:space="preserve">Wok In The Clouds</t>
  </si>
  <si>
    <t xml:space="preserve">J-2/13| Rajouri Garden| New Delhi</t>
  </si>
  <si>
    <t xml:space="preserve">Near HDFC Bank| J-12/20| Rajouri Garden| New Delhi</t>
  </si>
  <si>
    <t xml:space="preserve">Crazy Cow</t>
  </si>
  <si>
    <t xml:space="preserve">H-37| Main Market| Rajouri Garden| New Delhi</t>
  </si>
  <si>
    <t xml:space="preserve">AMPM Caf? &amp; Bar</t>
  </si>
  <si>
    <t xml:space="preserve">J 2/5| 3rd &amp; 4th Floor| B.K. Dutt Market| Rajouri Garden| New Delhi</t>
  </si>
  <si>
    <t xml:space="preserve">Continental, Italian, American</t>
  </si>
  <si>
    <t xml:space="preserve">Caf? Foreground</t>
  </si>
  <si>
    <t xml:space="preserve">J 2/11| 3rd Floor| B.K Dutt Market| Amba Tower| Rajouri Garden| New Delhi</t>
  </si>
  <si>
    <t xml:space="preserve">Cafe, Asian, Italian, North Indian</t>
  </si>
  <si>
    <t xml:space="preserve">Calendar's Kitchen by Satish Kaushik</t>
  </si>
  <si>
    <t xml:space="preserve">Continental, Italian, North Indian, Chinese</t>
  </si>
  <si>
    <t xml:space="preserve">Desee Dakshin Coastal Cafe</t>
  </si>
  <si>
    <t xml:space="preserve">J-2/11| 1st Floor| Opposite Metro Pillar 411| BK Dutt Market| Rajouri Garden| New Delhi</t>
  </si>
  <si>
    <t xml:space="preserve">North Indian, Mangalorean, Chinese</t>
  </si>
  <si>
    <t xml:space="preserve">Near TDI Mall| Rajouri Garden| New Delhi</t>
  </si>
  <si>
    <t xml:space="preserve">Ghar Bistro Cafe</t>
  </si>
  <si>
    <t xml:space="preserve">J-198| 2nd Floor| Rajouri Garden| New Delhi</t>
  </si>
  <si>
    <t xml:space="preserve">Z-11| Opposite Metro Pillar 421| Rajouri Garden| New Delhi</t>
  </si>
  <si>
    <t xml:space="preserve">Kalol- Bar Te Kitchen</t>
  </si>
  <si>
    <t xml:space="preserve">J2/6| 2nd Floor| B.K. Dutt Market| Rajouri Garden| New Delhi</t>
  </si>
  <si>
    <t xml:space="preserve">Lights Camera Action - Air Bar</t>
  </si>
  <si>
    <t xml:space="preserve">J-2/6 B| 3rd Floor| BK Dutt Market| Rajouri Garden| New Delhi</t>
  </si>
  <si>
    <t xml:space="preserve">National Highway 44</t>
  </si>
  <si>
    <t xml:space="preserve">1st Floor| C Block| Vishal Enclave| Rajouri Garden| New Delhi</t>
  </si>
  <si>
    <t xml:space="preserve">Kashmiri, North Indian, Mughlai, South Indian, Maharashtrian, Gujarati</t>
  </si>
  <si>
    <t xml:space="preserve">C-12| Vishal Enclave| Main Nazafgarh Road| Rajouri Garden| New Delhi</t>
  </si>
  <si>
    <t xml:space="preserve">Prem Di Hatti</t>
  </si>
  <si>
    <t xml:space="preserve">J-1/162| Opposite City Square Mall| Rajouri Garden| New Delhi</t>
  </si>
  <si>
    <t xml:space="preserve">Showstopper</t>
  </si>
  <si>
    <t xml:space="preserve">J-2/6| B K Dutt Market| Rajouri Garden| New Delhi</t>
  </si>
  <si>
    <t xml:space="preserve">Continental, North Indian, Chinese, Asian</t>
  </si>
  <si>
    <t xml:space="preserve">Spotlight Bistro &amp; Bar</t>
  </si>
  <si>
    <t xml:space="preserve">J-2/19| Ground Floor| BK Dutt Market| Rajouri Garden| New Delhi</t>
  </si>
  <si>
    <t xml:space="preserve">Rajouri Garden| Rajouri Garden| New Delhi</t>
  </si>
  <si>
    <t xml:space="preserve">The Drunk House</t>
  </si>
  <si>
    <t xml:space="preserve">A-15| 2nd Floor| Vishal Enclave| Najafgarh Road| Rajouri Garden| New Delhi</t>
  </si>
  <si>
    <t xml:space="preserve">The Headquarter</t>
  </si>
  <si>
    <t xml:space="preserve">2nd Floor| C-8| Vishal Enclave| Rajouri Garden| New Delhi</t>
  </si>
  <si>
    <t xml:space="preserve">Continental, Italian, Mediterranean, Asian</t>
  </si>
  <si>
    <t xml:space="preserve">Tippling Street</t>
  </si>
  <si>
    <t xml:space="preserve">A-12| Vishal Enclave| Rajouri Garden| New Delhi</t>
  </si>
  <si>
    <t xml:space="preserve">Continental, Modern Indian, Asian</t>
  </si>
  <si>
    <t xml:space="preserve">C8/354| Sector 8| Rohini| New Delhi</t>
  </si>
  <si>
    <t xml:space="preserve">Rohini</t>
  </si>
  <si>
    <t xml:space="preserve">Rohini| New Delhi</t>
  </si>
  <si>
    <t xml:space="preserve">G-3| Aggarwal Center Plaza| DC Chowk| Rohini| New Delhi</t>
  </si>
  <si>
    <t xml:space="preserve">Apsara Restaurant</t>
  </si>
  <si>
    <t xml:space="preserve">B-1/115| 113| Sector 17| Rohini| New Delhi</t>
  </si>
  <si>
    <t xml:space="preserve">Fast Food, North Indian, Chinese, South Indian, Ice Cream</t>
  </si>
  <si>
    <t xml:space="preserve">Ashu Bhature Wala</t>
  </si>
  <si>
    <t xml:space="preserve">B-6/150| Sector 8| Rohini| New Delhi</t>
  </si>
  <si>
    <t xml:space="preserve">Bakery Wala - The Cake Shop</t>
  </si>
  <si>
    <t xml:space="preserve">B-6/151| Rohini| New Delhi</t>
  </si>
  <si>
    <t xml:space="preserve">Bakery, Chinese, Fast Food</t>
  </si>
  <si>
    <t xml:space="preserve">G-9| Ring Road Mall| Rohini| New Delhi</t>
  </si>
  <si>
    <t xml:space="preserve">North Indian, Chinese, South Indian, Street Food, Fast Food, Mithai</t>
  </si>
  <si>
    <t xml:space="preserve">Chalte Firte Momos &amp; Special Foods</t>
  </si>
  <si>
    <t xml:space="preserve">G-8| SGL Plaza| DC Chowk| Rohini| New Delhi</t>
  </si>
  <si>
    <t xml:space="preserve">Chicken Khurana</t>
  </si>
  <si>
    <t xml:space="preserve">F-15/40| Rohini| New Delhi</t>
  </si>
  <si>
    <t xml:space="preserve">Chit Chat</t>
  </si>
  <si>
    <t xml:space="preserve">17| 58| &amp; 59| DDA Market| Behind Sachdeva School| Sector 13| Rohini| New Delhi</t>
  </si>
  <si>
    <t xml:space="preserve">31| 32| 122| &amp; 123| Ground Floor &amp; 1st Floor| NN Mall| Near M2K Cinema| Rohini| New Delhi</t>
  </si>
  <si>
    <t xml:space="preserve">Gurdasman Punjabi Khana &amp; Caterers</t>
  </si>
  <si>
    <t xml:space="preserve">D-1/17| Rohini| New Delhi</t>
  </si>
  <si>
    <t xml:space="preserve">G-1-8| Ground Floor| NN Mall|Near M2K Cinemas| Mangalam Road| Rohini| New Delhi</t>
  </si>
  <si>
    <t xml:space="preserve">Malika Bakers Pastry Shop</t>
  </si>
  <si>
    <t xml:space="preserve">S Mart Complex| DC Chowk Market| Rohini| New Delhi</t>
  </si>
  <si>
    <t xml:space="preserve">M2K| Manglam Palace| Rohini| New Delhi</t>
  </si>
  <si>
    <t xml:space="preserve">Nakshatra Punjabi Rasoi</t>
  </si>
  <si>
    <t xml:space="preserve">351| Aggarwal Center Plaza| DC Chowk| Sector 9| Rohini| New Delhi</t>
  </si>
  <si>
    <t xml:space="preserve">New Eleven to Eleven</t>
  </si>
  <si>
    <t xml:space="preserve">CSC 5| DDA Gole Market| Rohini| New Delhi</t>
  </si>
  <si>
    <t xml:space="preserve">G-10| DC Chowk| Rohini| New Delhi</t>
  </si>
  <si>
    <t xml:space="preserve">E-20/148-149-150| Rohini| New Delhi</t>
  </si>
  <si>
    <t xml:space="preserve">Pavitra Bakers</t>
  </si>
  <si>
    <t xml:space="preserve">B-1/58| Sector 18| Rohini| New Delhi</t>
  </si>
  <si>
    <t xml:space="preserve">D-12/188| Opposite Metro Pillar 408| Rohini| New Delhi</t>
  </si>
  <si>
    <t xml:space="preserve">Puratan - Family Restaurant &amp; Bar</t>
  </si>
  <si>
    <t xml:space="preserve">Garg Trade Center| Sector 11| Rohini| New Delhi</t>
  </si>
  <si>
    <t xml:space="preserve">Shop 34| CSC 6| Park Plaza Market| Rohini| New Delhi</t>
  </si>
  <si>
    <t xml:space="preserve">Spice Court</t>
  </si>
  <si>
    <t xml:space="preserve">M2K Cinema| Manglam Palace| Rohini| New Delhi</t>
  </si>
  <si>
    <t xml:space="preserve">37| M2K Mall| Rohini| New Delhi</t>
  </si>
  <si>
    <t xml:space="preserve">Urban Garden Cafe</t>
  </si>
  <si>
    <t xml:space="preserve">Ground Floor| Manglam Paradise Mall| Behind Kali Mata Mandir| Sector 3| Rohini| New Delhi</t>
  </si>
  <si>
    <t xml:space="preserve">1| Garg Trade Center| Sector 11| Rohini| New Delhi</t>
  </si>
  <si>
    <t xml:space="preserve">South Indian, Street Food, Mithai</t>
  </si>
  <si>
    <t xml:space="preserve">A3/72| Sector 7| Near Hanuman Mandir| Rohini| New Delhi</t>
  </si>
  <si>
    <t xml:space="preserve">10/11| Garg Mall| Community Center| Rohini| New Delhi</t>
  </si>
  <si>
    <t xml:space="preserve">Gaurav Pastry Palace</t>
  </si>
  <si>
    <t xml:space="preserve">G-20/224-225| Rohini| New Delhi</t>
  </si>
  <si>
    <t xml:space="preserve">Jhakkas</t>
  </si>
  <si>
    <t xml:space="preserve">231/C-7| Sector 7 &amp; 8 Main Dividing Road| Rohini| New Delhi</t>
  </si>
  <si>
    <t xml:space="preserve">118| 1st Floor| Unity Metro Mall| Rohini West Metro Station| Rohini| New Delhi</t>
  </si>
  <si>
    <t xml:space="preserve">Shop 10| Ground Floor| Unity One Mall| Sector 10| Rohini| New Delhi</t>
  </si>
  <si>
    <t xml:space="preserve">25-27| Ground Floor| D Mall| Rohini| New Delhi</t>
  </si>
  <si>
    <t xml:space="preserve">Plot 240| Pocket H-17| Opposite Metro Pillar 421| Sector 7| Rohini| New Delhi</t>
  </si>
  <si>
    <t xml:space="preserve">Unity One| Near Rohini West Metro Station| Rohini| New Delhi</t>
  </si>
  <si>
    <t xml:space="preserve">Nik's Kitchen</t>
  </si>
  <si>
    <t xml:space="preserve">Shop 32| CSC 6| DDA Market| Near N.K. Bagrodia School| Sector 9| Rohini| New Delhi</t>
  </si>
  <si>
    <t xml:space="preserve">CSC-5| Near D-3 DDA Market| Behind Veera Jain Hospital| Sector 11| Rohini| New Delhi</t>
  </si>
  <si>
    <t xml:space="preserve">Satvik Rasoi</t>
  </si>
  <si>
    <t xml:space="preserve">D 14/193| 1st Floor| Sector 7| Opposite Pillar 415| Adjacent to Hari Om Band| Rohini| New Delhi</t>
  </si>
  <si>
    <t xml:space="preserve">Shree Gopal Ji Chole Bhature</t>
  </si>
  <si>
    <t xml:space="preserve">Shop 4| Flat 148| Pocket 7| Rohini| New Delhi</t>
  </si>
  <si>
    <t xml:space="preserve">26| DDA Market| Sector 13| Rohini| New Delhi</t>
  </si>
  <si>
    <t xml:space="preserve">The Chocolate Villa</t>
  </si>
  <si>
    <t xml:space="preserve">110| 1st Floor| MM Mall| DC Chowk| Sector 9| Rohini| New Delhi</t>
  </si>
  <si>
    <t xml:space="preserve">E-16/289| Sector 8| Rohini| New Delhi</t>
  </si>
  <si>
    <t xml:space="preserve">WTF - What's the Food?</t>
  </si>
  <si>
    <t xml:space="preserve">Plot 171| Opposite Maharaja Agrasen Institute of Technology| Pocket 6| Sector 22| Rohini| New Delhi</t>
  </si>
  <si>
    <t xml:space="preserve">Handi Chhareyan Di</t>
  </si>
  <si>
    <t xml:space="preserve">Opposite Pillar 397| Plot 11/C-9| Rohini| New Delhi</t>
  </si>
  <si>
    <t xml:space="preserve">Svaruchi Bhoj</t>
  </si>
  <si>
    <t xml:space="preserve">E-1/10| Opposite M2K Cinema| Rohini| New Delhi</t>
  </si>
  <si>
    <t xml:space="preserve">R-1| DDA Market| Near Rose Apartment| Sector 14| Rohini| New Delhi</t>
  </si>
  <si>
    <t xml:space="preserve">North Indian, Continental, European, American, Mediterranean</t>
  </si>
  <si>
    <t xml:space="preserve">Jai Vaishno Rasoi</t>
  </si>
  <si>
    <t xml:space="preserve">B-6| DDA Market| Prashant Vihar| Sector 14| Rohini| New Delhi</t>
  </si>
  <si>
    <t xml:space="preserve">Chidya Ghar - Roseate House</t>
  </si>
  <si>
    <t xml:space="preserve">Roseate House| Asset 10| Hospitality District| Aerocity| New Delhi</t>
  </si>
  <si>
    <t xml:space="preserve">Roseate House| Aerocity</t>
  </si>
  <si>
    <t xml:space="preserve">Roseate House| Aerocity| New Delhi</t>
  </si>
  <si>
    <t xml:space="preserve">DEL - Roseate House</t>
  </si>
  <si>
    <t xml:space="preserve">Continental, American, North Indian</t>
  </si>
  <si>
    <t xml:space="preserve">Roasted - Roseate</t>
  </si>
  <si>
    <t xml:space="preserve">Adish</t>
  </si>
  <si>
    <t xml:space="preserve">AB 2| Safdarjung Enclave| Safdarjung| New Delhi</t>
  </si>
  <si>
    <t xml:space="preserve">Safdarjung</t>
  </si>
  <si>
    <t xml:space="preserve">Safdarjung| New Delhi</t>
  </si>
  <si>
    <t xml:space="preserve">Amritsari Dhaba</t>
  </si>
  <si>
    <t xml:space="preserve">Shop 1| Opposite Safdarjung Club| Behind Kamal Cinema| Safdarjung Enclave Market| Safdarjung| New Delhi</t>
  </si>
  <si>
    <t xml:space="preserve">Amritsari Xpress</t>
  </si>
  <si>
    <t xml:space="preserve">AB-8| Safdarjung Enclave| Kamal Cinema| Safdarjung| New Delhi</t>
  </si>
  <si>
    <t xml:space="preserve">66/C| Humayunpur| Safdarjung| New Delhi</t>
  </si>
  <si>
    <t xml:space="preserve">B Two</t>
  </si>
  <si>
    <t xml:space="preserve">B-2| 107| DDA Flat| Safdarjung Enclave| Safdarjung| New Delhi</t>
  </si>
  <si>
    <t xml:space="preserve">Babbu Da Punjabi Dhaba</t>
  </si>
  <si>
    <t xml:space="preserve">2-A| Nauroji Nagar| Safdarjung Enclave| Safdarjung| New Delhi</t>
  </si>
  <si>
    <t xml:space="preserve">Baker's Byte</t>
  </si>
  <si>
    <t xml:space="preserve">42/A2| Ground Floor| Safdarjung Enclave| Safdarjung| New Delhi</t>
  </si>
  <si>
    <t xml:space="preserve">Bamboo Hut</t>
  </si>
  <si>
    <t xml:space="preserve">298 Humayunpur| B6 DDA Market| Safdarjung| New Delhi</t>
  </si>
  <si>
    <t xml:space="preserve">Naga, Tibetan</t>
  </si>
  <si>
    <t xml:space="preserve">AB 13| Community Center| Safdarjung Enclave| Safdarjung| New Delhi</t>
  </si>
  <si>
    <t xml:space="preserve">B6/6| Commercial Complex| Safdarjung Enclave| New Delhi| Safdarjung| New Delhi</t>
  </si>
  <si>
    <t xml:space="preserve">Near Kamal Cinema| Safdarjung Enclave| New Delhi| Safdarjung| New Delhi</t>
  </si>
  <si>
    <t xml:space="preserve">Cake Away</t>
  </si>
  <si>
    <t xml:space="preserve">B-6-7/22| 1st Floor| Safdarjung Enclave Market| Opposite Deer Park| Safdarjung| New Delhi</t>
  </si>
  <si>
    <t xml:space="preserve">Chanky Restruoo</t>
  </si>
  <si>
    <t xml:space="preserve">20| Krishna Nagar| Near Safdarjung Enclave| Safdarjung| New Delhi</t>
  </si>
  <si>
    <t xml:space="preserve">Chawla Fast Food</t>
  </si>
  <si>
    <t xml:space="preserve">16| Central Market| Safdarjung Enclave| New Delhi| Safdarjung| New Delhi</t>
  </si>
  <si>
    <t xml:space="preserve">1B/A| Arjun Nagar| Safdarjung| New Delhi</t>
  </si>
  <si>
    <t xml:space="preserve">China King</t>
  </si>
  <si>
    <t xml:space="preserve">Opposite B-6 Market| Deer Park| Safdarjung| New Delhi</t>
  </si>
  <si>
    <t xml:space="preserve">Dec</t>
  </si>
  <si>
    <t xml:space="preserve">70-E| Humayunpur| Safdarjung Enclave</t>
  </si>
  <si>
    <t xml:space="preserve">Pizza, Continental, Beverages</t>
  </si>
  <si>
    <t xml:space="preserve">Desi Zaika</t>
  </si>
  <si>
    <t xml:space="preserve">House 85-A| Humayupur| Safdarjung Enclave| Safdarjung| New Delhi</t>
  </si>
  <si>
    <t xml:space="preserve">77| Humayunpur| Safdarjung Enclave| Safdarjung| New Delhi</t>
  </si>
  <si>
    <t xml:space="preserve">Flavours of Tibet</t>
  </si>
  <si>
    <t xml:space="preserve">70-D| 1st Floor| Humayunpur Chowk| Safdarjung Enclave| Safdarjung| New Delhi</t>
  </si>
  <si>
    <t xml:space="preserve">Get Lost in Flavours</t>
  </si>
  <si>
    <t xml:space="preserve">AB-15| Safdarjung| New Delhi</t>
  </si>
  <si>
    <t xml:space="preserve">1/2| Arjun Nagar| Safdarjung Enclave| Safdarjung| New Delhi</t>
  </si>
  <si>
    <t xml:space="preserve">Grover Dhaba</t>
  </si>
  <si>
    <t xml:space="preserve">B-6| Commercial Market| Opposite Deer Park| DDA Market| Safdarjung Enclave| Safdarjung| New Delhi</t>
  </si>
  <si>
    <t xml:space="preserve">Gupta's Rasoi</t>
  </si>
  <si>
    <t xml:space="preserve">B-6| Commercial Market| Safdarjung Enclave| Safdarjung| New Delhi</t>
  </si>
  <si>
    <t xml:space="preserve">Hangchuaa's Chinese Food Corner</t>
  </si>
  <si>
    <t xml:space="preserve">D-65| Arjun Nagar| Safdarjung Enclave| Safdarjung| New Delhi</t>
  </si>
  <si>
    <t xml:space="preserve">High On Burgers</t>
  </si>
  <si>
    <t xml:space="preserve">Shop 1| C-61/2| Arjun Nagar| Safdarjung Enclave| Safdarjung| New Delhi</t>
  </si>
  <si>
    <t xml:space="preserve">Hot Paprika</t>
  </si>
  <si>
    <t xml:space="preserve">14| Arjun Nagar| Near Sukhmani Hospital| Safdarjung Enclave| Safdarjung| New Delhi</t>
  </si>
  <si>
    <t xml:space="preserve">Jalsa</t>
  </si>
  <si>
    <t xml:space="preserve">43| Humayunpur| Safdarjung| New Delhi</t>
  </si>
  <si>
    <t xml:space="preserve">KPG Express</t>
  </si>
  <si>
    <t xml:space="preserve">Humayunpur Chowk| Safdarjung| New Delhi</t>
  </si>
  <si>
    <t xml:space="preserve">Le Himalaya</t>
  </si>
  <si>
    <t xml:space="preserve">107/A| Ground Floor| Humayunpur| Safdarjung| New Delhi</t>
  </si>
  <si>
    <t xml:space="preserve">Lunia Italian</t>
  </si>
  <si>
    <t xml:space="preserve">B 3/1| Shanti Niwas| Arjun Nagar| Safdarjung| New Delhi</t>
  </si>
  <si>
    <t xml:space="preserve">Mahipal Dhaba</t>
  </si>
  <si>
    <t xml:space="preserve">D 70| Humanyunpur| Safdarjung Enclave| Safdarjung| New Delhi</t>
  </si>
  <si>
    <t xml:space="preserve">Morong Ki</t>
  </si>
  <si>
    <t xml:space="preserve">B-106| NCC Gate| Humayunpur| Safdarjung| New Delhi</t>
  </si>
  <si>
    <t xml:space="preserve">Moti Mahal Delux - Tandooori Trail</t>
  </si>
  <si>
    <t xml:space="preserve">159| Arjun Nagar| Safdarjung Enclave| Safdarjung| New Delhi</t>
  </si>
  <si>
    <t xml:space="preserve">Pooja Take Away Kitchen</t>
  </si>
  <si>
    <t xml:space="preserve">House 36-A| Safdarjung Enclave| Safdarjung| New Delhi</t>
  </si>
  <si>
    <t xml:space="preserve">A-1/153| Safdarjung Enclave| Safdarjung| New Delhi</t>
  </si>
  <si>
    <t xml:space="preserve">Saturn</t>
  </si>
  <si>
    <t xml:space="preserve">70/B| Humayun Pur| Safdarjung| New Delhi</t>
  </si>
  <si>
    <t xml:space="preserve">Smokey Flavours</t>
  </si>
  <si>
    <t xml:space="preserve">106| Humayun Pur| Safdarjung Enclave| Safdarjung| New Delhi</t>
  </si>
  <si>
    <t xml:space="preserve">A-1| Arjun Nagar| Safdarjung| New Delhi</t>
  </si>
  <si>
    <t xml:space="preserve">Sugar Loft</t>
  </si>
  <si>
    <t xml:space="preserve">Safdarjung Enclave| Safdarjung| New Delhi</t>
  </si>
  <si>
    <t xml:space="preserve">Sugary Affairs</t>
  </si>
  <si>
    <t xml:space="preserve">B-3/91| Ground Floor| Safdarjung Enclave| Safdarjung| New Delhi</t>
  </si>
  <si>
    <t xml:space="preserve">The Baking Fusion</t>
  </si>
  <si>
    <t xml:space="preserve">94-A| Arjun Nagar| Safdarjung Enclave| Safdarjung| New Delhi</t>
  </si>
  <si>
    <t xml:space="preserve">The Belly Giggles</t>
  </si>
  <si>
    <t xml:space="preserve">70-E| 1st Floor| NCC Gate| Humayunpur| Safdarjung Enclave| Safdarjung| New Delhi</t>
  </si>
  <si>
    <t xml:space="preserve">Naga, Tibetan, Chinese, Bakery</t>
  </si>
  <si>
    <t xml:space="preserve">The Chef Restaurant</t>
  </si>
  <si>
    <t xml:space="preserve">70| Humayun Pur| Safdarjung Enclave| Safdarjung| New Delhi</t>
  </si>
  <si>
    <t xml:space="preserve">Yo Tibet</t>
  </si>
  <si>
    <t xml:space="preserve">119-A| Upper Ground Floor| Near NCC Gate| Humanyunpur Village| Safdarjung Enclave| Safdarjung| New Delhi</t>
  </si>
  <si>
    <t xml:space="preserve">Chinese, Tibetan, Fast Food</t>
  </si>
  <si>
    <t xml:space="preserve">Cafe Rock 'n' Rolla</t>
  </si>
  <si>
    <t xml:space="preserve">Shop 5 &amp; 6| DDA Market| Arjun Nagar| Safdarjung Enclave| Safdarjung| New Delhi</t>
  </si>
  <si>
    <t xml:space="preserve">Charcoal</t>
  </si>
  <si>
    <t xml:space="preserve">B-6/5| Ground Floor| Shopping Centre| Opposite Deer Park| Safdarjung Enclave| Safdarjung| New Delhi</t>
  </si>
  <si>
    <t xml:space="preserve">Chawla Chicken</t>
  </si>
  <si>
    <t xml:space="preserve">Shop 1| Central Market| Safdarjung Enclave| Safdarjung| New Delhi</t>
  </si>
  <si>
    <t xml:space="preserve">Freedom Corner</t>
  </si>
  <si>
    <t xml:space="preserve">C-119| Humayun Pur| Safdarjung Enclave| Safdarjung| New Delhi</t>
  </si>
  <si>
    <t xml:space="preserve">Kori's</t>
  </si>
  <si>
    <t xml:space="preserve">R-62/1| Humayunpur| Safdarjung Enclave| Safdarjung| New Delhi</t>
  </si>
  <si>
    <t xml:space="preserve">Cafe, Korean</t>
  </si>
  <si>
    <t xml:space="preserve">Mizo Diner</t>
  </si>
  <si>
    <t xml:space="preserve">85| Humayunpur| Safdarjung Enclave| Safdarjung| New Delhi</t>
  </si>
  <si>
    <t xml:space="preserve">North Indian, Tibetan</t>
  </si>
  <si>
    <t xml:space="preserve">Shop 2| AB-6| Community Center| Safdarjung Enclave| Safdarjung| New Delhi</t>
  </si>
  <si>
    <t xml:space="preserve">Rajinder Xpress</t>
  </si>
  <si>
    <t xml:space="preserve">AB-4| Safdarjung Enclave Market| Safdarjung| New Delhi</t>
  </si>
  <si>
    <t xml:space="preserve">RDX</t>
  </si>
  <si>
    <t xml:space="preserve">Shop 13| B6| DDA Market| Chaudhary Harsukh Marg| Safdarjung| New Delhi</t>
  </si>
  <si>
    <t xml:space="preserve">The Categorical Eat Pham</t>
  </si>
  <si>
    <t xml:space="preserve">120-A| Ground Floor| Humayunpur| Safdarjung Enclave| Safdarjung| New Delhi</t>
  </si>
  <si>
    <t xml:space="preserve">The Hungry Monkey</t>
  </si>
  <si>
    <t xml:space="preserve">B-6/6| DDA Market| Opposite Deer Park| Safdarjung Enclave| Safdarjung| New Delhi</t>
  </si>
  <si>
    <t xml:space="preserve">Treat Up Cafe and Restaurant</t>
  </si>
  <si>
    <t xml:space="preserve">House 20F| Basement| Gali 1| Krishna Nagar| Safdarjung| New Delhi</t>
  </si>
  <si>
    <t xml:space="preserve">Cafe, American, Continental, Nepalese</t>
  </si>
  <si>
    <t xml:space="preserve">Amor Kitchen</t>
  </si>
  <si>
    <t xml:space="preserve">65-E| Arjun Nagar| Safdarjung| New Delhi</t>
  </si>
  <si>
    <t xml:space="preserve">CHA! WA!!</t>
  </si>
  <si>
    <t xml:space="preserve">111| Chaudhary Hukum Chand Marg| Humayuour| Safdarjung Enclave| Safdarjung| New Delhi</t>
  </si>
  <si>
    <t xml:space="preserve">Chip N Dale</t>
  </si>
  <si>
    <t xml:space="preserve">165| LGF| Humayupur| Safdarjung Enclave| Safdarjung| New Delhi</t>
  </si>
  <si>
    <t xml:space="preserve">Continental, Chinese, Fast Food</t>
  </si>
  <si>
    <t xml:space="preserve">Chocolangels</t>
  </si>
  <si>
    <t xml:space="preserve">B5/204| Safdarjung Enclave| Safdarjung| New Delhi</t>
  </si>
  <si>
    <t xml:space="preserve">Home Kitchen</t>
  </si>
  <si>
    <t xml:space="preserve">Humanyupur| Safdarjung Enclave| Safdarjung| New Delhi</t>
  </si>
  <si>
    <t xml:space="preserve">Laziz Foods</t>
  </si>
  <si>
    <t xml:space="preserve">B-2 Market| Behind Indian Overseas Bank| Safdarjung Enclave| Safdarjung| New Delhi</t>
  </si>
  <si>
    <t xml:space="preserve">Mummy's Food Corner</t>
  </si>
  <si>
    <t xml:space="preserve">87/A| Safdarjung| New Delhi</t>
  </si>
  <si>
    <t xml:space="preserve">Assamese</t>
  </si>
  <si>
    <t xml:space="preserve">Riyaz Biryani Corner</t>
  </si>
  <si>
    <t xml:space="preserve">B-61| Arjun Nagar| Safdarjung Enclave| Safdarjung| New Delhi</t>
  </si>
  <si>
    <t xml:space="preserve">Safdarjung Club</t>
  </si>
  <si>
    <t xml:space="preserve">B-4 Block| Opposite Kamal Cinema| Safdarjung Enclave| Safdarjung| New Delhi</t>
  </si>
  <si>
    <t xml:space="preserve">Chinese, North Indian, Fast Food, Street Food</t>
  </si>
  <si>
    <t xml:space="preserve">Starup Catering</t>
  </si>
  <si>
    <t xml:space="preserve">Safdarjung Enclave</t>
  </si>
  <si>
    <t xml:space="preserve">The Chinese &amp; Thai Restaurant</t>
  </si>
  <si>
    <t xml:space="preserve">85-B| Humayunpur| Safdarjung| New Delhi</t>
  </si>
  <si>
    <t xml:space="preserve">B6/6| Commercial Complex| Safdarjung Enclave| Safdarjung| New Delhi</t>
  </si>
  <si>
    <t xml:space="preserve">Zustt Yummy</t>
  </si>
  <si>
    <t xml:space="preserve">70 B| LGF| Safdarjung Enclave| New Delhi| Safdarjung| New Delhi</t>
  </si>
  <si>
    <t xml:space="preserve">Cafe Hashtag LoL</t>
  </si>
  <si>
    <t xml:space="preserve">AB-11| DDA Market| Safdarjung Enclave| Safdarjung| New Delhi</t>
  </si>
  <si>
    <t xml:space="preserve">Dirty Apron</t>
  </si>
  <si>
    <t xml:space="preserve">B6-7/22| 2nd Floor| Opposite Deer Park| Safdarjung Enclave Market| Safdarjung| New Delhi</t>
  </si>
  <si>
    <t xml:space="preserve">European, Asian</t>
  </si>
  <si>
    <t xml:space="preserve">104/A| Basement Backside NCC Gate| Safdarjung| New Delhi</t>
  </si>
  <si>
    <t xml:space="preserve">Napoli Pizza</t>
  </si>
  <si>
    <t xml:space="preserve">Safdarjung Enclave| New Delhi</t>
  </si>
  <si>
    <t xml:space="preserve">Rajinder Da Dhaba</t>
  </si>
  <si>
    <t xml:space="preserve">AB-14| Safdarjung Enclave Market| Safdarjung| New Delhi</t>
  </si>
  <si>
    <t xml:space="preserve">The Piano Man Jazz Club</t>
  </si>
  <si>
    <t xml:space="preserve">B-6-7/22| Safdarjung Enclave Market| Opposite Deer Park| Safdarjung| New Delhi</t>
  </si>
  <si>
    <t xml:space="preserve">Mexican, American</t>
  </si>
  <si>
    <t xml:space="preserve">Tossin Pizza</t>
  </si>
  <si>
    <t xml:space="preserve">B-6/2| Safdarjung Enclave| Opposite Deer Park| Safdarjung| New Delhi</t>
  </si>
  <si>
    <t xml:space="preserve">Big Belly Burger</t>
  </si>
  <si>
    <t xml:space="preserve">Freedom Fighter Enclave| Opposite Gate 3| Neb Sarai| Ignou Road| Sainik Farms| New Delhi</t>
  </si>
  <si>
    <t xml:space="preserve">Sainik Farms</t>
  </si>
  <si>
    <t xml:space="preserve">Sainik Farms| New Delhi</t>
  </si>
  <si>
    <t xml:space="preserve">Bikaner Choice</t>
  </si>
  <si>
    <t xml:space="preserve">Shop 10| Sudan Singh Market| Saiyad Ul Ajaib| Sainik Farms| New Delhi</t>
  </si>
  <si>
    <t xml:space="preserve">Bikaner Misthan</t>
  </si>
  <si>
    <t xml:space="preserve">A-96| MB Road| Saiyad Ul Ajaib| Sainik Farms| New Delhi</t>
  </si>
  <si>
    <t xml:space="preserve">Mithai, Street Food, North Indian, South Indian, Chinese</t>
  </si>
  <si>
    <t xml:space="preserve">Da Yummy Pizza</t>
  </si>
  <si>
    <t xml:space="preserve">114/2| IGNOU Road| Neb Sarai| New Delhi</t>
  </si>
  <si>
    <t xml:space="preserve">Food Nursary</t>
  </si>
  <si>
    <t xml:space="preserve">A-183| IGNOU Chowk| Neb Sarai| Sainik Farms| New Delhi</t>
  </si>
  <si>
    <t xml:space="preserve">Main IGNOU Road| Neb Sarai| Sainik Farms| New Delhi</t>
  </si>
  <si>
    <t xml:space="preserve">PVR Bhojanalay</t>
  </si>
  <si>
    <t xml:space="preserve">117/1| Main IGNOU Road| Neb Sarai| Sainik Farms| New Delhi</t>
  </si>
  <si>
    <t xml:space="preserve">A/56| Freedom Fighter Enclave| IGNOU Road| Sainik Farms| New Delhi</t>
  </si>
  <si>
    <t xml:space="preserve">A-1| Gate 2| Cariappa Marg| Opposite Saket| Near| Sainik Farms| New Delhi</t>
  </si>
  <si>
    <t xml:space="preserve">Abdullah Biryani Centre</t>
  </si>
  <si>
    <t xml:space="preserve">IGNOU Road| Neb Sarai| Sainik Farms| New Delhi</t>
  </si>
  <si>
    <t xml:space="preserve">Allishan Family Restaurant</t>
  </si>
  <si>
    <t xml:space="preserve">114/1| Main IGNOU Road| Neb Sarai| Sainik Farms| New Delhi</t>
  </si>
  <si>
    <t xml:space="preserve">Bhawani Restaurant</t>
  </si>
  <si>
    <t xml:space="preserve">Khasra 59| IGNOU Road| Sainik Farms| New Delhi</t>
  </si>
  <si>
    <t xml:space="preserve">Flat 2| Plot A-6| Anupam Enclave| Phase 1| Saidulajab Extension| IGNOU Road| Sainik Farms| New Delhi</t>
  </si>
  <si>
    <t xml:space="preserve">Chawla Chik Inn</t>
  </si>
  <si>
    <t xml:space="preserve">Shop 1| Tiger Lane| Western Avenue| Sainik Farms| New Delhi</t>
  </si>
  <si>
    <t xml:space="preserve">Shop 21| Paryavaran Complex| Near Vidya Sagar Hospital| IGNOU Road| Sainik Farms| New Delhi</t>
  </si>
  <si>
    <t xml:space="preserve">G+</t>
  </si>
  <si>
    <t xml:space="preserve">Janta Canteen</t>
  </si>
  <si>
    <t xml:space="preserve">Maidangarhi Bus Stand| IGNOU Road| Sainik Farms| New Delhi</t>
  </si>
  <si>
    <t xml:space="preserve">Kalka's Food Centre</t>
  </si>
  <si>
    <t xml:space="preserve">Shop 3| B Block| Khasra 24| Opposite Anupam Appartments| IGNOU Road| Sainik Farms| New Delhi</t>
  </si>
  <si>
    <t xml:space="preserve">Le Village Pastry Shop</t>
  </si>
  <si>
    <t xml:space="preserve">Ignou Road| Anupam Extention| Sainik Farms| New Delhi</t>
  </si>
  <si>
    <t xml:space="preserve">Dhankad Market| Main IGNOU Road| Neb Sarai| Sainik Farms| New Delhi</t>
  </si>
  <si>
    <t xml:space="preserve">Mohit Bakery</t>
  </si>
  <si>
    <t xml:space="preserve">Shop B6| Gali 1| Saidulajab| Sainik Farms| New Delhi</t>
  </si>
  <si>
    <t xml:space="preserve">Mouthmatics </t>
  </si>
  <si>
    <t xml:space="preserve">A1/75| Freedom Fighter Enclave| IGNOU Road| Neb Sarai| Sainik Farms| New Delhi</t>
  </si>
  <si>
    <t xml:space="preserve">Pastry Place</t>
  </si>
  <si>
    <t xml:space="preserve">114/3| Neb Sarai| Sainik Farms| New Delhi</t>
  </si>
  <si>
    <t xml:space="preserve">34 L| Ashoka Avenue| Sainik Farms| New Delhi</t>
  </si>
  <si>
    <t xml:space="preserve">PIE</t>
  </si>
  <si>
    <t xml:space="preserve">A-2| Paryavaran Complex| IGNOU Road| Neb Sarai| Sainik Farms| New Delhi</t>
  </si>
  <si>
    <t xml:space="preserve">Desserts, Ice Cream, Pizza</t>
  </si>
  <si>
    <t xml:space="preserve">Rasoi - The Indian Zaika</t>
  </si>
  <si>
    <t xml:space="preserve">Paryavaran Complex| Near Vidyasagar Hospital| Sainik Farms| New Delhi</t>
  </si>
  <si>
    <t xml:space="preserve">Shree Balaji Bhojnalaya</t>
  </si>
  <si>
    <t xml:space="preserve">Smoke Trailer Grill</t>
  </si>
  <si>
    <t xml:space="preserve">15C| Ashoka Avenue| Sainik Farms| New Delhi</t>
  </si>
  <si>
    <t xml:space="preserve">Sonu Sweets</t>
  </si>
  <si>
    <t xml:space="preserve">Spice Treat</t>
  </si>
  <si>
    <t xml:space="preserve">Lane 3| West End Marg| Sainik Farms| New Delhi</t>
  </si>
  <si>
    <t xml:space="preserve">Star Restaurant</t>
  </si>
  <si>
    <t xml:space="preserve">Westend Marg| Saidullajab| Sainik Farms| New Delhi</t>
  </si>
  <si>
    <t xml:space="preserve">The Twisted Bakery</t>
  </si>
  <si>
    <t xml:space="preserve">J-107| Western Avenue| Sainik Farms| New Delhi</t>
  </si>
  <si>
    <t xml:space="preserve">Tiffino Mania</t>
  </si>
  <si>
    <t xml:space="preserve">Forest Lane| Sainik Farms| New Delhi</t>
  </si>
  <si>
    <t xml:space="preserve">Yaadgaar</t>
  </si>
  <si>
    <t xml:space="preserve">Gali 2| Neb Sarai| IGNOU Road| Sainik Farms| New Delhi</t>
  </si>
  <si>
    <t xml:space="preserve">Near Hanuman Dharam Kaanta| IGNOU Road| Sainik Farms| New Delhi</t>
  </si>
  <si>
    <t xml:space="preserve">Alam Muradabadi Chicken Biryani</t>
  </si>
  <si>
    <t xml:space="preserve">Main IGNOU Road| Saket| New Delhi</t>
  </si>
  <si>
    <t xml:space="preserve">Saket</t>
  </si>
  <si>
    <t xml:space="preserve">Saket| New Delhi</t>
  </si>
  <si>
    <t xml:space="preserve">Boheme Bar &amp; Grill</t>
  </si>
  <si>
    <t xml:space="preserve">G-8| Southern Park Mall| Saket| New Delhi</t>
  </si>
  <si>
    <t xml:space="preserve">Budapest Kitchen &amp; Bar</t>
  </si>
  <si>
    <t xml:space="preserve">Shop 13-17| Gate 3| Garden of Five Senses| Saidulajab| Saket| New Delhi</t>
  </si>
  <si>
    <t xml:space="preserve">Finger Food, North Indian, Continental, Chinese, Italian</t>
  </si>
  <si>
    <t xml:space="preserve">Dark House</t>
  </si>
  <si>
    <t xml:space="preserve">Khasra 276| West End Marg| Saidulajab| Saket| New Delhi</t>
  </si>
  <si>
    <t xml:space="preserve">Henry's Cafe</t>
  </si>
  <si>
    <t xml:space="preserve">69| Main IGNOU Road| Saket| New Delhi</t>
  </si>
  <si>
    <t xml:space="preserve">Pizza, North Indian, Continental</t>
  </si>
  <si>
    <t xml:space="preserve">Kathi Zone</t>
  </si>
  <si>
    <t xml:space="preserve">Near Made Easy Coaching Center| Westend Marg| Saiyad Ul Ajaib| Saket| New Delhi</t>
  </si>
  <si>
    <t xml:space="preserve">Kehar Cafe &amp; Restaurant</t>
  </si>
  <si>
    <t xml:space="preserve">A-1| Kehar Singh Estate| Behind Saket Metro Station| Saket| New Delhi</t>
  </si>
  <si>
    <t xml:space="preserve">Kumaon Dhaba &amp; Service</t>
  </si>
  <si>
    <t xml:space="preserve">Shop 11| IGNOU Road| Saidulajab| Saket| New Delhi</t>
  </si>
  <si>
    <t xml:space="preserve">Let'z Eat</t>
  </si>
  <si>
    <t xml:space="preserve">Gate 1| Opposite Freedom Fighter Colony| Saket| New Delhi</t>
  </si>
  <si>
    <t xml:space="preserve">Lite Eat Cafe</t>
  </si>
  <si>
    <t xml:space="preserve">West Avenue Marg| Saidulajab| Saket| New Delhi</t>
  </si>
  <si>
    <t xml:space="preserve">Malabar Dosa Hut</t>
  </si>
  <si>
    <t xml:space="preserve">Shop 4-5| Chawdhary Dayanand Market| IGNOU Road| Saket| New Delhi</t>
  </si>
  <si>
    <t xml:space="preserve">New Red Onion</t>
  </si>
  <si>
    <t xml:space="preserve">Plot 137/1| 1st Floor| Saidulajab| M B Road| Near Saket Metro Station| Saket| New Delhi</t>
  </si>
  <si>
    <t xml:space="preserve">12| PVR Anupam Complex| Community Centre</t>
  </si>
  <si>
    <t xml:space="preserve">The Tiffin Hut</t>
  </si>
  <si>
    <t xml:space="preserve">C-14| Ambika Apartment| Westend Marg Lane 4| Saidullajab| Saket| New Delhi</t>
  </si>
  <si>
    <t xml:space="preserve">The Upper Crust</t>
  </si>
  <si>
    <t xml:space="preserve">Shop 4| Upper Ground Floor| Plot 4| Khasra 132| IGNOU Road| Neb Sarai| Near Saket| New Delhi</t>
  </si>
  <si>
    <t xml:space="preserve">Touch of Punjab</t>
  </si>
  <si>
    <t xml:space="preserve">Shop 5| IGNOU Road| Saket| New Delhi</t>
  </si>
  <si>
    <t xml:space="preserve">Tulicakes</t>
  </si>
  <si>
    <t xml:space="preserve">A63 / 1| Saket| New Delhi</t>
  </si>
  <si>
    <t xml:space="preserve">Wanchai By Kylin</t>
  </si>
  <si>
    <t xml:space="preserve">My Square| Select Citywalk Mall| Saket| New Delhi</t>
  </si>
  <si>
    <t xml:space="preserve">Wow! India</t>
  </si>
  <si>
    <t xml:space="preserve">A-1| Paryavaran Complex| IGNOU Road| Saket| New Delhi</t>
  </si>
  <si>
    <t xml:space="preserve">B-70| Opposite Saket City Hospital| Saket| New Delhi</t>
  </si>
  <si>
    <t xml:space="preserve">Chinese, Asian, Mediterranean, Continental</t>
  </si>
  <si>
    <t xml:space="preserve">Ground Floor| DLF Courtyard| Atrium| Saket| New Delhi</t>
  </si>
  <si>
    <t xml:space="preserve">Hey' Sugar Delhi</t>
  </si>
  <si>
    <t xml:space="preserve">India Grill - Hilton Garden Inn</t>
  </si>
  <si>
    <t xml:space="preserve">Hilton Garden Inn| A-4 DLF Place| Saket District Centre| Saket| New Delhi</t>
  </si>
  <si>
    <t xml:space="preserve">Jugmug Thela</t>
  </si>
  <si>
    <t xml:space="preserve">Shed 4| Khasra 258| Behind Kuldeep House| Lane 3| Westend Marg| Saidulajab| Saket| New Delhi</t>
  </si>
  <si>
    <t xml:space="preserve">Mucchad Di Chai</t>
  </si>
  <si>
    <t xml:space="preserve">Mehrauli Badarpur Road| Saidullajab</t>
  </si>
  <si>
    <t xml:space="preserve">SS ONN THE GO</t>
  </si>
  <si>
    <t xml:space="preserve">My Square Food Court| Select City Walk| Saket| New Delhi</t>
  </si>
  <si>
    <t xml:space="preserve">Plot D-1| Unit 16|17| 30| 31| Ground Floor| Salcon Ras Vilas Mall| District Centre| Saket| New Delhi</t>
  </si>
  <si>
    <t xml:space="preserve">Aradhya Restaurant</t>
  </si>
  <si>
    <t xml:space="preserve">Shop 50| Gali 1| Saiyadulajab| Saket| New Delhi</t>
  </si>
  <si>
    <t xml:space="preserve">Nanu Ki Rasoi</t>
  </si>
  <si>
    <t xml:space="preserve">Shop 1| Upper Ground Floor| Main IGNOU Road| Saket| New Delhi</t>
  </si>
  <si>
    <t xml:space="preserve">PSR Foods</t>
  </si>
  <si>
    <t xml:space="preserve">Khasra 264| Garden of Five Senses Road| Near Saket Metro Station| Saket| New Delhi</t>
  </si>
  <si>
    <t xml:space="preserve">Paryavaran Complex| Near Vidya Sagar Hospital| Saket| New Delhi</t>
  </si>
  <si>
    <t xml:space="preserve">The Pizza Corner</t>
  </si>
  <si>
    <t xml:space="preserve">Shop 3| A-4| Anupam Garden| IGNOU Road| Saidulajab| Saket| New Delhi</t>
  </si>
  <si>
    <t xml:space="preserve">K-3/K-4| Near Gyan Bharti School| Saket| New Delhi</t>
  </si>
  <si>
    <t xml:space="preserve">Khasra 258| Lane 3| Westend Marg| Saidulajab| Saket| New Delhi</t>
  </si>
  <si>
    <t xml:space="preserve">Ice Pan Creamery</t>
  </si>
  <si>
    <t xml:space="preserve">310| 2nd Floor| Near Food Court| DLF Place Mall| Saket| New Delhi</t>
  </si>
  <si>
    <t xml:space="preserve">Rose Cafe</t>
  </si>
  <si>
    <t xml:space="preserve">2| Westend Marg| Saidulajab</t>
  </si>
  <si>
    <t xml:space="preserve">Cafe, Italian, Lebanese, Continental, Mediterranean</t>
  </si>
  <si>
    <t xml:space="preserve">Nueva</t>
  </si>
  <si>
    <t xml:space="preserve">Ground Floor| Sangam Courtyard| R K Puram| New Delhi</t>
  </si>
  <si>
    <t xml:space="preserve">Sangam Courtyard| RK Puram</t>
  </si>
  <si>
    <t xml:space="preserve">Sangam Courtyard| RK Puram| New Delhi</t>
  </si>
  <si>
    <t xml:space="preserve">1st Floor| Sangam Courtyard| Major Somnath Marg| R K Puram| New Delhi</t>
  </si>
  <si>
    <t xml:space="preserve">Sangam Courtyard| Major Somnath Marg| R K Puram| New Delhi</t>
  </si>
  <si>
    <t xml:space="preserve">Shop 1-2| Ground Floor| Sangam Courtyard| R K Puram| New Delhi</t>
  </si>
  <si>
    <t xml:space="preserve">Ground Floor| Sangam Courtyard| Major Somnath Marg| R K Puram| New Delhi</t>
  </si>
  <si>
    <t xml:space="preserve">The Fatty Bao</t>
  </si>
  <si>
    <t xml:space="preserve">2nd Floor| Sangam Courtyard| R K Puram| New Delhi</t>
  </si>
  <si>
    <t xml:space="preserve">Asian, Sushi</t>
  </si>
  <si>
    <t xml:space="preserve">Ziu</t>
  </si>
  <si>
    <t xml:space="preserve">Al-Arabi Restaurant</t>
  </si>
  <si>
    <t xml:space="preserve">5th Floor| Plot 61| Drishay Palace| Near K2 Gas Office| Janta Flat| Sarita Vihar| New Delhi</t>
  </si>
  <si>
    <t xml:space="preserve">Sarita Vihar</t>
  </si>
  <si>
    <t xml:space="preserve">Sarita Vihar| New Delhi</t>
  </si>
  <si>
    <t xml:space="preserve">Arabian, North Indian</t>
  </si>
  <si>
    <t xml:space="preserve">Shop 7| Pocket H Market| Sarita Vihar| New Delhi</t>
  </si>
  <si>
    <t xml:space="preserve">7| A Pocket Market| Sarita Vihar| New Delhi</t>
  </si>
  <si>
    <t xml:space="preserve">DELI2NITE</t>
  </si>
  <si>
    <t xml:space="preserve">2-A| Main Market| Sarita Vihar| New Delhi</t>
  </si>
  <si>
    <t xml:space="preserve">4/5| H Block Market| Sarita Vihar| New Delhi</t>
  </si>
  <si>
    <t xml:space="preserve">Laziz Fast Food &amp; Laziz Khana</t>
  </si>
  <si>
    <t xml:space="preserve">Opposite H block Market| Sarita Vihar| New Delhi</t>
  </si>
  <si>
    <t xml:space="preserve">New Zaika Kathi Rolls</t>
  </si>
  <si>
    <t xml:space="preserve">Shop 6| Plot 5| Pocket H| Sarita Vihar| New Delhi</t>
  </si>
  <si>
    <t xml:space="preserve">Sardar Ji Chaap &amp; Rolls</t>
  </si>
  <si>
    <t xml:space="preserve">Pocket H &amp; J Market| Pankaj Plaza| Sarita Vihar| Sarita Vihar| New Delhi</t>
  </si>
  <si>
    <t xml:space="preserve">Shri Bala Ji</t>
  </si>
  <si>
    <t xml:space="preserve">2| Pocket N| DDA Market| Sarita Vihar| New Delhi</t>
  </si>
  <si>
    <t xml:space="preserve">The Kitchen Exotica</t>
  </si>
  <si>
    <t xml:space="preserve">Near Sarita Vihar Police Station| Opposite Apollo Hospital| Main Mathura Road| Sarita Vihar| New Delhi</t>
  </si>
  <si>
    <t xml:space="preserve">Wake And Bake</t>
  </si>
  <si>
    <t xml:space="preserve">Neha's Biscotte</t>
  </si>
  <si>
    <t xml:space="preserve">A-184| Sarita Vihar| New Delhi</t>
  </si>
  <si>
    <t xml:space="preserve">302-A| Pocket N| Sarita Vihar| New Delhi</t>
  </si>
  <si>
    <t xml:space="preserve">H Pocket Market| Sarita Vihar| New Delhi</t>
  </si>
  <si>
    <t xml:space="preserve">Brij Ki Rasoi</t>
  </si>
  <si>
    <t xml:space="preserve">Main Market| Madanpur Khadar| Sarita Vihar| Sarita Vihar| New Delhi</t>
  </si>
  <si>
    <t xml:space="preserve">Devika Restaurant</t>
  </si>
  <si>
    <t xml:space="preserve">373-A| Pocket-N| Near Sarita Vihar Police Chowki| Sarita Vihar| New Delhi</t>
  </si>
  <si>
    <t xml:space="preserve">Facebook Fast Food</t>
  </si>
  <si>
    <t xml:space="preserve">Shop 1| Madan Pur Khadar| Sarita Vihar| New Delhi</t>
  </si>
  <si>
    <t xml:space="preserve">Jo's Peace of Cake</t>
  </si>
  <si>
    <t xml:space="preserve">L-321| Sarita Vihar| New Delhi</t>
  </si>
  <si>
    <t xml:space="preserve">Kaka's Tiffin Service</t>
  </si>
  <si>
    <t xml:space="preserve">Pocket L| Sarita Vihar Market| Opposite GD Goenka School| Sarita Vihar| New Delhi</t>
  </si>
  <si>
    <t xml:space="preserve">MK Tiffin Service</t>
  </si>
  <si>
    <t xml:space="preserve">GF-771| Sukhdev Complex| Sarita Vihar| New Delhi</t>
  </si>
  <si>
    <t xml:space="preserve">Moni Bakers</t>
  </si>
  <si>
    <t xml:space="preserve">5-A/1| Main Market| Madanpur Khadar| Near Aggarwal Sweets| Pocket D &amp; E| Sarita Vihar| New Delhi</t>
  </si>
  <si>
    <t xml:space="preserve">Nutri Lunch</t>
  </si>
  <si>
    <t xml:space="preserve">B-422| Sarita Vihar| New Delhi</t>
  </si>
  <si>
    <t xml:space="preserve">Om Aggarwal Sweets</t>
  </si>
  <si>
    <t xml:space="preserve">2 A| Pocket M &amp; N| Janta Flats| Sarita Vihar| New Delhi</t>
  </si>
  <si>
    <t xml:space="preserve">Sansar Hotel</t>
  </si>
  <si>
    <t xml:space="preserve">E Block| Chauhan Market| Near DDA Market| Sarita Vihar| New Delhi</t>
  </si>
  <si>
    <t xml:space="preserve">Shama Muradabadi Chicken Biryani</t>
  </si>
  <si>
    <t xml:space="preserve">Shop 3| 4B| Choudhry Nathu Singh Market| Main Road| Madanpur Khadar| Sarita Vihar| New Delhi</t>
  </si>
  <si>
    <t xml:space="preserve">Midnight Delight</t>
  </si>
  <si>
    <t xml:space="preserve">Near Sarita Vihar Metro Station| Sarita Vihar| New Delhi</t>
  </si>
  <si>
    <t xml:space="preserve">Ashok &amp; Ashok Meat Dhaba</t>
  </si>
  <si>
    <t xml:space="preserve">Shop 2| Ring Road| Sarojini Nagar| New Delhi</t>
  </si>
  <si>
    <t xml:space="preserve">Sarojini Nagar</t>
  </si>
  <si>
    <t xml:space="preserve">Sarojini Nagar| New Delhi</t>
  </si>
  <si>
    <t xml:space="preserve">Durga Sweets Corner</t>
  </si>
  <si>
    <t xml:space="preserve">139| Near Ring Road Market| Sarojini Nagar| New Delhi</t>
  </si>
  <si>
    <t xml:space="preserve">Opposite NDMC| DLF Plaza| Main Market| Sarojini Nagar| New Delhi</t>
  </si>
  <si>
    <t xml:space="preserve">Kwic Bitte Restaurant</t>
  </si>
  <si>
    <t xml:space="preserve">132| Sarojini Nagar Market| Sarojini Nagar| New Delhi</t>
  </si>
  <si>
    <t xml:space="preserve">Khandani Pakodewala</t>
  </si>
  <si>
    <t xml:space="preserve">Ring Road Market| Nauroji Nagar| Near Sarojini Nagar| New Delhi</t>
  </si>
  <si>
    <t xml:space="preserve">Shop 144| Ring Road Market| Sarojini Nagar| New Delhi</t>
  </si>
  <si>
    <t xml:space="preserve">Cake Spot</t>
  </si>
  <si>
    <t xml:space="preserve">Shop 6| Nehru Nagar| Ring Road Market| Sarojini Nagar| New Delhi</t>
  </si>
  <si>
    <t xml:space="preserve">Chicken Point</t>
  </si>
  <si>
    <t xml:space="preserve">Shop 81| Ring Road Market| Sarojini Nagar| New Delhi</t>
  </si>
  <si>
    <t xml:space="preserve">Shop 6| Ring Road Market| Nauroji Nagar| Near| Sarojini Nagar| New Delhi</t>
  </si>
  <si>
    <t xml:space="preserve">Koolees Milkshake Bar</t>
  </si>
  <si>
    <t xml:space="preserve">85| Ring Road Market| Sulekha Vihar| Sarojini Nagar| New Delhi</t>
  </si>
  <si>
    <t xml:space="preserve">Krispy Kitchen</t>
  </si>
  <si>
    <t xml:space="preserve">Shop 1| P-2 Vikas Commercial Complex| Pillangi Village| Sarojini Nagar| New Delhi</t>
  </si>
  <si>
    <t xml:space="preserve">Mughlai Point</t>
  </si>
  <si>
    <t xml:space="preserve">Shop 78| Ring Road Market| Sarojini Nagar| New Delhi</t>
  </si>
  <si>
    <t xml:space="preserve">Shop 3| Ring Road Market| Sarojni Nagar New Delhi</t>
  </si>
  <si>
    <t xml:space="preserve">Alfa Kathi Rolls</t>
  </si>
  <si>
    <t xml:space="preserve">Shop 8| Opposite HDFC ATM| Satyaniketan Market| Satyaniketan| New Delhi</t>
  </si>
  <si>
    <t xml:space="preserve">Satyaniketan</t>
  </si>
  <si>
    <t xml:space="preserve">Satyaniketan| New Delhi</t>
  </si>
  <si>
    <t xml:space="preserve">Angeethi Express</t>
  </si>
  <si>
    <t xml:space="preserve">Opposite Venkateshwara College| Satyaniketan| New Delhi</t>
  </si>
  <si>
    <t xml:space="preserve">Backbenchers</t>
  </si>
  <si>
    <t xml:space="preserve">294| 2nd Floor| Satyaniketan| New Delhi</t>
  </si>
  <si>
    <t xml:space="preserve">Bake Day</t>
  </si>
  <si>
    <t xml:space="preserve">214| Satyaniketan| New Delhi</t>
  </si>
  <si>
    <t xml:space="preserve">4| Satyaniketan Market| Satyaniketan| New Delhi</t>
  </si>
  <si>
    <t xml:space="preserve">Bhukkad</t>
  </si>
  <si>
    <t xml:space="preserve">295| First Floor| Satyaniketan| New Delhi</t>
  </si>
  <si>
    <t xml:space="preserve">13| South Campus| Satyaniketan| New Delhi</t>
  </si>
  <si>
    <t xml:space="preserve">Cafe Cones &amp; Curries</t>
  </si>
  <si>
    <t xml:space="preserve">Shop 7| Ground Floor| Satyaniketan| New Delhi</t>
  </si>
  <si>
    <t xml:space="preserve">Cafe Trance &amp; Lounge</t>
  </si>
  <si>
    <t xml:space="preserve">286| Basement| Satyaniketan| New Delhi</t>
  </si>
  <si>
    <t xml:space="preserve">181| Satyaniketan| New Delhi</t>
  </si>
  <si>
    <t xml:space="preserve">Chocolate Square</t>
  </si>
  <si>
    <t xml:space="preserve">116| Satyaniketan| New Delhi</t>
  </si>
  <si>
    <t xml:space="preserve">Chocolate Temptation</t>
  </si>
  <si>
    <t xml:space="preserve">60| Satyaniketan| New Delhi</t>
  </si>
  <si>
    <t xml:space="preserve">Shop 3| Building 12| Satyaniketan| New Delhi</t>
  </si>
  <si>
    <t xml:space="preserve">Food Junkies</t>
  </si>
  <si>
    <t xml:space="preserve">181/2| Satya Niketan Market| Opposite Sri Venkateshwara College| Satyaniketan| New Delhi</t>
  </si>
  <si>
    <t xml:space="preserve">Frozen Fantasy</t>
  </si>
  <si>
    <t xml:space="preserve">295| Satyaniketan Market| Satyaniketan| New Delhi</t>
  </si>
  <si>
    <t xml:space="preserve">Hooters</t>
  </si>
  <si>
    <t xml:space="preserve">297| Satyaniketan| New Delhi</t>
  </si>
  <si>
    <t xml:space="preserve">Continental, Mexican, Fast Food, North Indian, Chinese</t>
  </si>
  <si>
    <t xml:space="preserve">Katwalk Lounge</t>
  </si>
  <si>
    <t xml:space="preserve">68| Near Venkateshwara College| Satyaniketan| New Delhi</t>
  </si>
  <si>
    <t xml:space="preserve">Mom Hand Momos</t>
  </si>
  <si>
    <t xml:space="preserve">Muradabadi Biryani Centre</t>
  </si>
  <si>
    <t xml:space="preserve">Shop 2| Mini Market| Satyaniketan| New Delhi</t>
  </si>
  <si>
    <t xml:space="preserve">NCR Cafe </t>
  </si>
  <si>
    <t xml:space="preserve">3rd Floor| Building 15| Satyaniketan| New Delhi</t>
  </si>
  <si>
    <t xml:space="preserve">Peri Peri Momos</t>
  </si>
  <si>
    <t xml:space="preserve">57| Satya Niketan Road| Satyaniketan| New Delhi</t>
  </si>
  <si>
    <t xml:space="preserve">Rosart? Chocolate</t>
  </si>
  <si>
    <t xml:space="preserve">A/19| West End| Satyaniketan| New Delhi</t>
  </si>
  <si>
    <t xml:space="preserve">Shanghai Restaurant</t>
  </si>
  <si>
    <t xml:space="preserve">9| Satyaniketan Market| Satyaniketan| New Delhi</t>
  </si>
  <si>
    <t xml:space="preserve">SharpShooters Roof Top Cafe</t>
  </si>
  <si>
    <t xml:space="preserve">282| Roof Top| Benito Juarez Marg| South Moti Bagh| Satyaniketan| New Delhi</t>
  </si>
  <si>
    <t xml:space="preserve">Stuti Restaurant</t>
  </si>
  <si>
    <t xml:space="preserve">6| Satyaniketan| New Delhi</t>
  </si>
  <si>
    <t xml:space="preserve">The Addictions</t>
  </si>
  <si>
    <t xml:space="preserve">99| Satyaniketan| New Delhi</t>
  </si>
  <si>
    <t xml:space="preserve">The Kahuna</t>
  </si>
  <si>
    <t xml:space="preserve">House 4-5| Opposite Venkateshwara College| Satyaniketan| New Delhi</t>
  </si>
  <si>
    <t xml:space="preserve">Chinese, Continental, Italian, North Indian</t>
  </si>
  <si>
    <t xml:space="preserve">Turn Up</t>
  </si>
  <si>
    <t xml:space="preserve">296| 2nd Floor Satyaniketan| Satyaniketan| New Delhi</t>
  </si>
  <si>
    <t xml:space="preserve">289| Opposite Venkateshwar College| Satyaniketan| New Delhi</t>
  </si>
  <si>
    <t xml:space="preserve">Echoes Satyaniketan</t>
  </si>
  <si>
    <t xml:space="preserve">17| 1st Floor| Opposite Sri Venkateshwara College| Satyaniketan| New Delhi</t>
  </si>
  <si>
    <t xml:space="preserve">Cafe, Continental, Italian, Mexican, Chinese, American</t>
  </si>
  <si>
    <t xml:space="preserve">#OFF Campus</t>
  </si>
  <si>
    <t xml:space="preserve">284| Opposite Sri Venkateshwara College| Satyaniketan| New Delhi</t>
  </si>
  <si>
    <t xml:space="preserve">Cafe, Continental, Italian, Fast Food</t>
  </si>
  <si>
    <t xml:space="preserve">2 Bandits Lounge &amp; Bar</t>
  </si>
  <si>
    <t xml:space="preserve">16| 1st &amp; 2nd Floor| Opposite Sri Venkateshwara College| Satyaniketan| New Delhi</t>
  </si>
  <si>
    <t xml:space="preserve">Italian, Continental, Mexican, North Indian</t>
  </si>
  <si>
    <t xml:space="preserve">93| Opposite Venkateswara College| Satyaniketan| New Delhi</t>
  </si>
  <si>
    <t xml:space="preserve">Amigo's Hub</t>
  </si>
  <si>
    <t xml:space="preserve">96| Opposite Sri Venkateswara College| Satyaniketan| New Delhi</t>
  </si>
  <si>
    <t xml:space="preserve">CAD M CAD B</t>
  </si>
  <si>
    <t xml:space="preserve">Shop 10| Satyaniketan| New Delhi</t>
  </si>
  <si>
    <t xml:space="preserve">Fast Food, Italian, Beverages</t>
  </si>
  <si>
    <t xml:space="preserve">Cafe 121</t>
  </si>
  <si>
    <t xml:space="preserve">121| Satyaniketan| New Delhi</t>
  </si>
  <si>
    <t xml:space="preserve">Continental, American, Italian, North Indian, Chinese</t>
  </si>
  <si>
    <t xml:space="preserve">Cafe Hera Pheri</t>
  </si>
  <si>
    <t xml:space="preserve">2| Opposite Sri Venkateshwara College| Satyaniketan| New Delhi</t>
  </si>
  <si>
    <t xml:space="preserve">Cafe Tansen</t>
  </si>
  <si>
    <t xml:space="preserve">14| Opposite Sri Venkateshwara College| Satyaniketan| New Delhi</t>
  </si>
  <si>
    <t xml:space="preserve">Caf? Befikre</t>
  </si>
  <si>
    <t xml:space="preserve">289| 1st Floor| Satyaniketan| New Delhi</t>
  </si>
  <si>
    <t xml:space="preserve">Caf? 101</t>
  </si>
  <si>
    <t xml:space="preserve">101| Opposite Venkateshwara College| Satyaniketan| New Delhi</t>
  </si>
  <si>
    <t xml:space="preserve">Cafe, Italian, North Indian</t>
  </si>
  <si>
    <t xml:space="preserve">Canteen Till I Die</t>
  </si>
  <si>
    <t xml:space="preserve">107| Ground Floor| Opposite Sri Venkateswara College| Satyaniketan| New Delhi</t>
  </si>
  <si>
    <t xml:space="preserve">China Bowl</t>
  </si>
  <si>
    <t xml:space="preserve">10| Satyaniketan Market| Opposite Venkateshwara College| Satyaniketan| New Delhi</t>
  </si>
  <si>
    <t xml:space="preserve">Crazy Kitchen Lounge &amp; Terrace</t>
  </si>
  <si>
    <t xml:space="preserve">37| Near HDFC ATM| Satyaniketan| New Delhi</t>
  </si>
  <si>
    <t xml:space="preserve">FrenZone</t>
  </si>
  <si>
    <t xml:space="preserve">17| Ground Floor| Satyaniketan| New Delhi</t>
  </si>
  <si>
    <t xml:space="preserve">North Indian, Chinese, Fast Food, Cafe</t>
  </si>
  <si>
    <t xml:space="preserve">Shop 93| Main Market| Satyaniketan| New Delhi</t>
  </si>
  <si>
    <t xml:space="preserve">Grill Master</t>
  </si>
  <si>
    <t xml:space="preserve">106| Ground Floor| Satyaniketan| New Delhi</t>
  </si>
  <si>
    <t xml:space="preserve">57| Opposite Venkateshwara College| Satyaniketan| New Delhi</t>
  </si>
  <si>
    <t xml:space="preserve">Kev's</t>
  </si>
  <si>
    <t xml:space="preserve">298| Satyaniketan| New Delhi</t>
  </si>
  <si>
    <t xml:space="preserve">Madira</t>
  </si>
  <si>
    <t xml:space="preserve">289| 2nd Floor| South Moti Bagh| Satyaniketan| New Delhi</t>
  </si>
  <si>
    <t xml:space="preserve">Nature Hut Cafe</t>
  </si>
  <si>
    <t xml:space="preserve">295| Upper Ground Floor| Satyaniketan| New Delhi</t>
  </si>
  <si>
    <t xml:space="preserve">Chinese, Thai, Continental, Fast Food, North Indian</t>
  </si>
  <si>
    <t xml:space="preserve">Shop 286| Satyaniketan| New Delhi</t>
  </si>
  <si>
    <t xml:space="preserve">Pirates of Campus</t>
  </si>
  <si>
    <t xml:space="preserve">1st Floor| Building 9| Opposite Venkateshwar College| Satyaniketan| New Delhi</t>
  </si>
  <si>
    <t xml:space="preserve">Cafe, North Indian, Continental, Italian</t>
  </si>
  <si>
    <t xml:space="preserve">284| Main Market| Near Venkateswara College| Satyaniketan| New Delhi</t>
  </si>
  <si>
    <t xml:space="preserve">Shop 10| Satyaniketan Market| Satyaniketan| New Delhi</t>
  </si>
  <si>
    <t xml:space="preserve">292| 1st Floor| Opposite Venkateshwar College| Satyaniketan| New Delhi</t>
  </si>
  <si>
    <t xml:space="preserve">The Food Truck Cafe</t>
  </si>
  <si>
    <t xml:space="preserve">Plot 69| Near HDFC Bank ATM| Satyaniketan| New Delhi</t>
  </si>
  <si>
    <t xml:space="preserve">The Punter House</t>
  </si>
  <si>
    <t xml:space="preserve">2nd &amp; 3rd Floor| Building 9| Opposite Venkateshwar College| Satyaniketan| New Delhi</t>
  </si>
  <si>
    <t xml:space="preserve">Cafe, Continental, Mexican, Italian, North Indian, Chinese</t>
  </si>
  <si>
    <t xml:space="preserve">Thikaana</t>
  </si>
  <si>
    <t xml:space="preserve">2| 1st Floor| Opposite Sri Venkateshwara College| Satyaniketan| New Delhi</t>
  </si>
  <si>
    <t xml:space="preserve">Cafe, Continental, Italian, Chinese</t>
  </si>
  <si>
    <t xml:space="preserve">Tin Town Caf?</t>
  </si>
  <si>
    <t xml:space="preserve">37| Ground Floor| Satyaniketan| New Delhi</t>
  </si>
  <si>
    <t xml:space="preserve">Cafe, North Indian, Continental, Chinese</t>
  </si>
  <si>
    <t xml:space="preserve">Uptown Cafe</t>
  </si>
  <si>
    <t xml:space="preserve">4-5| Satyaniketan| New Delhi</t>
  </si>
  <si>
    <t xml:space="preserve">Cafe, Continental, Chinese, North Indian, Italian</t>
  </si>
  <si>
    <t xml:space="preserve">Outlet 1| Ground Floor| Satyaniketan| New Delhi</t>
  </si>
  <si>
    <t xml:space="preserve">Crispers</t>
  </si>
  <si>
    <t xml:space="preserve">96| Opposite Venkteshwara College| Satyaniketan| New Delhi</t>
  </si>
  <si>
    <t xml:space="preserve">Shop 72| Opposite Venkateswara College| Satyaniketan| New Delhi</t>
  </si>
  <si>
    <t xml:space="preserve">Shop 123-124| Ground Floor| Opposite Sri Venkateshwara College| Satyaniketan| New Delhi</t>
  </si>
  <si>
    <t xml:space="preserve">H-8| Opposite Venkateswara College| Satyaniketan| New Delhi</t>
  </si>
  <si>
    <t xml:space="preserve">Bombay Brunch</t>
  </si>
  <si>
    <t xml:space="preserve">296| Ground Floor| Satyaniketan| New Delhi</t>
  </si>
  <si>
    <t xml:space="preserve">123-124| Satyaniketan| New Delhi</t>
  </si>
  <si>
    <t xml:space="preserve">Cafe Kazbaah</t>
  </si>
  <si>
    <t xml:space="preserve">67| Satyaniketan| New Delhi</t>
  </si>
  <si>
    <t xml:space="preserve">Eat Golf Repeat</t>
  </si>
  <si>
    <t xml:space="preserve">11| 2nd Floor| Opposite Venketeshwar College| Satyaniketan| New Delhi</t>
  </si>
  <si>
    <t xml:space="preserve">Cafe, Italian, Continental, Mexican</t>
  </si>
  <si>
    <t xml:space="preserve">Espress-o-Ville</t>
  </si>
  <si>
    <t xml:space="preserve">11| Ground Floor| South Moti Bagh| Satyaniketan| New Delhi</t>
  </si>
  <si>
    <t xml:space="preserve">Frosty Rollies</t>
  </si>
  <si>
    <t xml:space="preserve">93| Satya Niketan| Opposite Venkateshwar College| Satyaniketan| New Delhi</t>
  </si>
  <si>
    <t xml:space="preserve">Pipeline Cafe</t>
  </si>
  <si>
    <t xml:space="preserve">Shop 37| 2nd Floor| Satyaniketan| New Delhi</t>
  </si>
  <si>
    <t xml:space="preserve">QRO Gourmeteriia BY DARK HOUSE KAFE</t>
  </si>
  <si>
    <t xml:space="preserve">9| Ground Floor| Benito Juarez Marg| Opposite Sri Venkateshwara College| Satyaniketan| New Delhi</t>
  </si>
  <si>
    <t xml:space="preserve">Cafe, Continental, Italian, Chinese, North Indian</t>
  </si>
  <si>
    <t xml:space="preserve">Superstar Caf?</t>
  </si>
  <si>
    <t xml:space="preserve">288| Opposite Venkateshwara College| Satyaniketan| New Delhi</t>
  </si>
  <si>
    <t xml:space="preserve">TBH - The Big House Cafe</t>
  </si>
  <si>
    <t xml:space="preserve">37| 1st Floor| Satyaniketan| New Delhi</t>
  </si>
  <si>
    <t xml:space="preserve">Cafe, Continental, North Indian, Chinese, Mexican</t>
  </si>
  <si>
    <t xml:space="preserve">The Biryani Co.</t>
  </si>
  <si>
    <t xml:space="preserve">1/33| Satyaniketan| New Delhi</t>
  </si>
  <si>
    <t xml:space="preserve">Hyderabadi, Biryani, North Indian</t>
  </si>
  <si>
    <t xml:space="preserve">Shop 288| Opposite Venkateswara College| Satyaniketan| New Delhi</t>
  </si>
  <si>
    <t xml:space="preserve">Young Wild Free Cafe</t>
  </si>
  <si>
    <t xml:space="preserve">13| 1st Floor| Opposite Venkateswara College| Satyaniketan| New Delhi</t>
  </si>
  <si>
    <t xml:space="preserve">Cafe, Italian, Chinese, Continental</t>
  </si>
  <si>
    <t xml:space="preserve">A-One Green Sweet Corner</t>
  </si>
  <si>
    <t xml:space="preserve">3| Mini Market| Opposite IIT Main Gate| SDA| New Delhi</t>
  </si>
  <si>
    <t xml:space="preserve">SDA</t>
  </si>
  <si>
    <t xml:space="preserve">SDA| New Delhi</t>
  </si>
  <si>
    <t xml:space="preserve">Cake Symphony</t>
  </si>
  <si>
    <t xml:space="preserve">C-1/8| Safdarjung Development Area| SDA| New Delhi</t>
  </si>
  <si>
    <t xml:space="preserve">Charu Nanda's Home Baked Cakes</t>
  </si>
  <si>
    <t xml:space="preserve">C-2/33| SDA| New Delhi</t>
  </si>
  <si>
    <t xml:space="preserve">C-15| DDA| Commercial Complex| SDA| New Delhi</t>
  </si>
  <si>
    <t xml:space="preserve">IndoCheen</t>
  </si>
  <si>
    <t xml:space="preserve">C-21| SDA Market| SDA| New Delhi</t>
  </si>
  <si>
    <t xml:space="preserve">The Staircase Cafe by Doggy Style</t>
  </si>
  <si>
    <t xml:space="preserve">Shop C-15| Mezzanine Floor| SDA| New Delhi</t>
  </si>
  <si>
    <t xml:space="preserve">Ground Floor| C 7/1| SDA Market| SDA| New Delhi</t>
  </si>
  <si>
    <t xml:space="preserve">Typsy Crow</t>
  </si>
  <si>
    <t xml:space="preserve">C 8| 2nd Floor| SDA| New Delhi</t>
  </si>
  <si>
    <t xml:space="preserve">C-6| Opposite IIT Main Gate| SDA| New Delhi</t>
  </si>
  <si>
    <t xml:space="preserve">C-17| SDA Market| SDA| New Delhi</t>
  </si>
  <si>
    <t xml:space="preserve">C 14| Ground Floor| Community Center| SDA Market| SDA| New Delhi</t>
  </si>
  <si>
    <t xml:space="preserve">Little Punjab</t>
  </si>
  <si>
    <t xml:space="preserve">C-6| Commercial Complex| SDA| New Delhi</t>
  </si>
  <si>
    <t xml:space="preserve">C 2/33| SDA| New Delhi</t>
  </si>
  <si>
    <t xml:space="preserve">Maharaja Food Club</t>
  </si>
  <si>
    <t xml:space="preserve">Building 1E/2| Jia Sarai| Near IIT| SDA| New Delhi</t>
  </si>
  <si>
    <t xml:space="preserve">Sugar Rush</t>
  </si>
  <si>
    <t xml:space="preserve">C-2/54| Development Area| SDA| New Delhi</t>
  </si>
  <si>
    <t xml:space="preserve">Tippy Tippy Tap</t>
  </si>
  <si>
    <t xml:space="preserve">Street 3| Patel Garden| Sector 15| Dwarka</t>
  </si>
  <si>
    <t xml:space="preserve">Sector 15| Dwarka</t>
  </si>
  <si>
    <t xml:space="preserve">Sector 15| Dwarka| New Delhi</t>
  </si>
  <si>
    <t xml:space="preserve">G-64| Ground Floor| Select Citywalk Mall| Saket| New Delhi</t>
  </si>
  <si>
    <t xml:space="preserve">Select Citywalk Mall| Saket</t>
  </si>
  <si>
    <t xml:space="preserve">Select Citywalk Mall| Saket| New Delhi</t>
  </si>
  <si>
    <t xml:space="preserve">G/21-A| Select Citywalk Mall| Saket| New Delhi</t>
  </si>
  <si>
    <t xml:space="preserve">Ground Floor| Select Citywalk Mall| Saket| New Delhi</t>
  </si>
  <si>
    <t xml:space="preserve">G-3| Select Citywalk Mall| Saket| New Delhi</t>
  </si>
  <si>
    <t xml:space="preserve">Pa Pa Ya</t>
  </si>
  <si>
    <t xml:space="preserve">Dome| Level 4| Select Citywalk| A-3| District Centre| Saket| New Delhi</t>
  </si>
  <si>
    <t xml:space="preserve">Asian, Chinese, Thai, Japanese</t>
  </si>
  <si>
    <t xml:space="preserve">F-62| 1st Floor| Select Citywalk Mall| Saket| New Delhi</t>
  </si>
  <si>
    <t xml:space="preserve">Bings Cafe</t>
  </si>
  <si>
    <t xml:space="preserve">2nd Floor| Select City Walk Mall| Saket| New Delhi</t>
  </si>
  <si>
    <t xml:space="preserve">Korean, Beverages, Desserts</t>
  </si>
  <si>
    <t xml:space="preserve">Unit 6| The Square| Select Citywalk Mall| Saket| New Delhi</t>
  </si>
  <si>
    <t xml:space="preserve">S-4| 2nd Floor| Select Citywalk Mall| Saket| New Delhi</t>
  </si>
  <si>
    <t xml:space="preserve">Joy Luck Moon</t>
  </si>
  <si>
    <t xml:space="preserve">S-10| 2nd Floor| Select Citywalk Mall| Saket| New Delhi</t>
  </si>
  <si>
    <t xml:space="preserve">Ground Floor| High Street| Select Citywalk Mall| Saket| New Delhi</t>
  </si>
  <si>
    <t xml:space="preserve">G-47| Ground Floor| Select Citywalk Mall| Saket| New Delhi</t>
  </si>
  <si>
    <t xml:space="preserve">2nd Floor| My Square Food Court| Select Citywalk Mall| Saket| New Delhi</t>
  </si>
  <si>
    <t xml:space="preserve">Food Court| Select Citywalk Mall| Saket| New Delhi</t>
  </si>
  <si>
    <t xml:space="preserve">1st Floor| Select Citywalk Mall| Saket| New Delhi</t>
  </si>
  <si>
    <t xml:space="preserve">2nd Floor| Food Court| Select Citywalk Mall| Saket| New Delhi</t>
  </si>
  <si>
    <t xml:space="preserve">My Square Food Court| Select Citywalk Mall| Saket| New Delhi</t>
  </si>
  <si>
    <t xml:space="preserve">Andrea's Eatery</t>
  </si>
  <si>
    <t xml:space="preserve">Shop 48A-51| First Floor| District Centre| Saket| New Delhi</t>
  </si>
  <si>
    <t xml:space="preserve">Italian, Mexican, Spanish, Thai, Vietnamese, Indonesian, American</t>
  </si>
  <si>
    <t xml:space="preserve">Elma's at Good Earth</t>
  </si>
  <si>
    <t xml:space="preserve">3rd Floor| Select Citywalk Mall| Inside Good Earth Store| Saket| New Delhi</t>
  </si>
  <si>
    <t xml:space="preserve">H?agen-Dazs</t>
  </si>
  <si>
    <t xml:space="preserve">E-4W| Ground Floor| Select Citywalk Mall| Saket| New Delhi</t>
  </si>
  <si>
    <t xml:space="preserve">2nd Floor| Select Citywalk Mall| Saket| New Delhi</t>
  </si>
  <si>
    <t xml:space="preserve">Aapka Bhojanalaya</t>
  </si>
  <si>
    <t xml:space="preserve">136/3| Main Road| Maujpur| Shahdara| New Delhi</t>
  </si>
  <si>
    <t xml:space="preserve">Shahdara</t>
  </si>
  <si>
    <t xml:space="preserve">Shahdara| New Delhi</t>
  </si>
  <si>
    <t xml:space="preserve">Aayana Foods</t>
  </si>
  <si>
    <t xml:space="preserve">115| Nehar Bazar| Maujpur| Shahdara| New Delhi</t>
  </si>
  <si>
    <t xml:space="preserve">Main Nathu Colony Chowk| 100 Feet Road| Shahdara| New Delhi</t>
  </si>
  <si>
    <t xml:space="preserve">Amchur</t>
  </si>
  <si>
    <t xml:space="preserve">1/6966| Babarpur Road| Shivaji Park| Shahdara| New Delhi</t>
  </si>
  <si>
    <t xml:space="preserve">Anand Ji de Choley Bhatoore</t>
  </si>
  <si>
    <t xml:space="preserve">Opposite Green Field School| Naveen| Shahdara| New Delhi</t>
  </si>
  <si>
    <t xml:space="preserve">Annapoorna</t>
  </si>
  <si>
    <t xml:space="preserve">Loni Road| Near Red Light| Shahdara| New Delhi</t>
  </si>
  <si>
    <t xml:space="preserve">Big Bite</t>
  </si>
  <si>
    <t xml:space="preserve">Z 1| Naveen| Shahdara| New Delhi</t>
  </si>
  <si>
    <t xml:space="preserve">Ceaser Fast Food Centre</t>
  </si>
  <si>
    <t xml:space="preserve">C-1| Naveen| Shahdara| New Delhi</t>
  </si>
  <si>
    <t xml:space="preserve">Chanana Ice Cream Parlour</t>
  </si>
  <si>
    <t xml:space="preserve">1539| Hanuman Road| Rohtas Nagar| Shahdara| New Delhi</t>
  </si>
  <si>
    <t xml:space="preserve">C-37| Near Shanti Nursing Home| Naveen Shahdara| Panchsheel Garden| Shahdara| New Delhi</t>
  </si>
  <si>
    <t xml:space="preserve">Chowranghee</t>
  </si>
  <si>
    <t xml:space="preserve">C-1| Main Market| Naveen Shahdara| Shahdara| New Delhi</t>
  </si>
  <si>
    <t xml:space="preserve">Darbaar Chicken</t>
  </si>
  <si>
    <t xml:space="preserve">66| Main Road| Maujpur| Shahdara| New Delhi</t>
  </si>
  <si>
    <t xml:space="preserve">C-448| Main 100 Feet Road| Chajjupur| Durgapuri| Shahdara| New Delhi</t>
  </si>
  <si>
    <t xml:space="preserve">B-10| Ground Floor| Adjacent ICICI Bank| Jyoti Nagar| Shahdara| New Delhi</t>
  </si>
  <si>
    <t xml:space="preserve">Empire</t>
  </si>
  <si>
    <t xml:space="preserve">1551| Bhagat Singh Market| Babarpur Road| Shahdara| New Delhi</t>
  </si>
  <si>
    <t xml:space="preserve">C 2/165| Behind Government School| Yamuna Vihar| Near Shahdara| Shahdara| New Delhi</t>
  </si>
  <si>
    <t xml:space="preserve">Goldy Da Dhaba</t>
  </si>
  <si>
    <t xml:space="preserve">1/9151 West Rohtash Nagar| Shahdara| New Delhi</t>
  </si>
  <si>
    <t xml:space="preserve">Gufa Restaurant</t>
  </si>
  <si>
    <t xml:space="preserve">Shop 250| Main Babarpur Chowk| Shahdara| New Delhi</t>
  </si>
  <si>
    <t xml:space="preserve">Gulshan</t>
  </si>
  <si>
    <t xml:space="preserve">Near Taxi Stand| Shahdara| New Delhi</t>
  </si>
  <si>
    <t xml:space="preserve">1157/1| Main Road| Rohtash Nagar| Shahdara| New Delhi</t>
  </si>
  <si>
    <t xml:space="preserve">Hot Shop</t>
  </si>
  <si>
    <t xml:space="preserve">E1| Naveen Shahdara| Shahdara| New Delhi</t>
  </si>
  <si>
    <t xml:space="preserve">Janta Eating House</t>
  </si>
  <si>
    <t xml:space="preserve">Loni Road| Shahdara| New Delhi</t>
  </si>
  <si>
    <t xml:space="preserve">V 23| Main Hanuman Road| Naveen Shahdara| Shahdara| New Delhi</t>
  </si>
  <si>
    <t xml:space="preserve">Mitra Da Dhaba &amp; Caterers</t>
  </si>
  <si>
    <t xml:space="preserve">Babarpur Road| Opposite Hera Namkeen| Shahdara| New Delhi</t>
  </si>
  <si>
    <t xml:space="preserve">Y-18| Naveen Shahdara| Near Madonna Salon| Shahdara| New Delhi</t>
  </si>
  <si>
    <t xml:space="preserve">New Anand Sagar</t>
  </si>
  <si>
    <t xml:space="preserve">C-1/1A| Yamuna Vihar| Wazirabad Road| Shahdara| New Delhi</t>
  </si>
  <si>
    <t xml:space="preserve">New Tayal's Restaurant</t>
  </si>
  <si>
    <t xml:space="preserve">1/7184| Shivaji Park| Shahdara| New Delhi</t>
  </si>
  <si>
    <t xml:space="preserve">Paramjeet Fish &amp; Chicken Point</t>
  </si>
  <si>
    <t xml:space="preserve">Near Bhero Mandir| Loni Road| Shahdara| New Delhi</t>
  </si>
  <si>
    <t xml:space="preserve">Pizza Diet</t>
  </si>
  <si>
    <t xml:space="preserve">C-2/166| Main Jain Mandir Road| Yamuna Vihar| Shahdara| New Delhi</t>
  </si>
  <si>
    <t xml:space="preserve">C-3| North Chhajjupur| 100 Ft. Road| Near V Mart| Durgapuri Chowk| Shahdara| New Delhi</t>
  </si>
  <si>
    <t xml:space="preserve">Pizzalicious</t>
  </si>
  <si>
    <t xml:space="preserve">27/53| Jwala Nagar| Near St. John's Academy| Shahdara| New Delhi</t>
  </si>
  <si>
    <t xml:space="preserve">Prem Punjab</t>
  </si>
  <si>
    <t xml:space="preserve">Near Aggarwal Clinic| Main Babarpur Road| Rohtash Nagar| Shahdara| New Delhi</t>
  </si>
  <si>
    <t xml:space="preserve">Priya Panchvati</t>
  </si>
  <si>
    <t xml:space="preserve">C-11/8| Yamuna Vihar| Shahdara| New Delhi</t>
  </si>
  <si>
    <t xml:space="preserve">South Indian, Fast Food, Chinese</t>
  </si>
  <si>
    <t xml:space="preserve">Ram Singh Chaat Bhandaar</t>
  </si>
  <si>
    <t xml:space="preserve">Loni Road| Jyoti Nagar East| Opposite Bank of Baroda| Shahdara| New Delhi</t>
  </si>
  <si>
    <t xml:space="preserve">Ramchander Bhalushahi Wale</t>
  </si>
  <si>
    <t xml:space="preserve">Shop 231| Chhota Bazaar| Shahdara| New Delhi</t>
  </si>
  <si>
    <t xml:space="preserve">Shahi Food Corner</t>
  </si>
  <si>
    <t xml:space="preserve">24| Double Storey| Kabul Nagar| Shahdara| New Delhi</t>
  </si>
  <si>
    <t xml:space="preserve">Titu Chaat Corner</t>
  </si>
  <si>
    <t xml:space="preserve">Durgapuri Chowk| Loni Road| Shahdara| New Delhi</t>
  </si>
  <si>
    <t xml:space="preserve">Vinayak Restaurant</t>
  </si>
  <si>
    <t xml:space="preserve">1450| Usha Apartment| East Jyoti Nagar| Loni Road| Shahdara| New Delhi</t>
  </si>
  <si>
    <t xml:space="preserve">Vrinda's Food</t>
  </si>
  <si>
    <t xml:space="preserve">725| Main Babarpur| Rohtash Nagar| Shahdara| New Delhi</t>
  </si>
  <si>
    <t xml:space="preserve">North Indian, Chinese, South Indian, Bakery</t>
  </si>
  <si>
    <t xml:space="preserve">Walia's Dawat Mahal</t>
  </si>
  <si>
    <t xml:space="preserve">1/9280| West Rohtash Nagar| Shahdara| New Delhi</t>
  </si>
  <si>
    <t xml:space="preserve">Crazy Delights</t>
  </si>
  <si>
    <t xml:space="preserve">Street 5| Shahdara| New Delhi</t>
  </si>
  <si>
    <t xml:space="preserve">Main 60 Ft. Road| Vishvas Nagar| Shahdara| New Delhi</t>
  </si>
  <si>
    <t xml:space="preserve">ADM Foodi</t>
  </si>
  <si>
    <t xml:space="preserve">B-41| 3-1/2| Pusta| Kartar Nagar| Shahdara| New Delhi</t>
  </si>
  <si>
    <t xml:space="preserve">Aggarwal Bikaner Sweets Corner</t>
  </si>
  <si>
    <t xml:space="preserve">255| Yamuna Vihar| Shahdara| New Delhi</t>
  </si>
  <si>
    <t xml:space="preserve">Aggarwal Petha Store and Bakers</t>
  </si>
  <si>
    <t xml:space="preserve">1/6695| East Rohtash Nagar| Lane 4| Shahdara| New Delhi</t>
  </si>
  <si>
    <t xml:space="preserve">Aggarwal Sweet Fresh</t>
  </si>
  <si>
    <t xml:space="preserve">A1/1| West Jyoti Nagar| Bhairon Baba Market| Durgapuri Chowk| Shahdara| New Delhi</t>
  </si>
  <si>
    <t xml:space="preserve">A16| West Jyotmii Nagar| Shahdara| New Delhi</t>
  </si>
  <si>
    <t xml:space="preserve">Al-Taj Shamim Chicken Point</t>
  </si>
  <si>
    <t xml:space="preserve">A -1/5| Main Loni Road| Jyoti Colony| Shahdara| New Delhi</t>
  </si>
  <si>
    <t xml:space="preserve">Nand Plaza| Jammu Mohalla| Main Road| Maujpur| Near Shahdara| New Delhi</t>
  </si>
  <si>
    <t xml:space="preserve">Shop A1/1| West Jyoti Nagar| Durgapuri Chowk| Shahdara| New Delhi</t>
  </si>
  <si>
    <t xml:space="preserve">1/7228 A| Gorakh Park| Main Babarpur Road| Near Hanuman Mandir| Shahdara| New Delhi</t>
  </si>
  <si>
    <t xml:space="preserve">Brahmpuri Road| Ghonda Chowk| Shahdara| New Delhi</t>
  </si>
  <si>
    <t xml:space="preserve">Bitoo Chat Corner</t>
  </si>
  <si>
    <t xml:space="preserve">A1/1| GSK Complex| Bhairon Baba Market| Shahdara| New Delhi</t>
  </si>
  <si>
    <t xml:space="preserve">Durgapuri Chowk| 100 Feet Road| Shahdara| New Delhi</t>
  </si>
  <si>
    <t xml:space="preserve">Chilli Tadka Food Villa</t>
  </si>
  <si>
    <t xml:space="preserve">6/169| Farsh Bazar| Near Anaj Mandi Chowk| Shahdara| New Delhi</t>
  </si>
  <si>
    <t xml:space="preserve">West Gorakh Park| Near Hanuman Mandir| Main Babarpur Road| Shahdara| New Delhi</t>
  </si>
  <si>
    <t xml:space="preserve">Chinese Delight</t>
  </si>
  <si>
    <t xml:space="preserve">C-Block| Main Road| Yamuna Vihar| Opposite Universal Brain Academy| Shahdara| New Delhi</t>
  </si>
  <si>
    <t xml:space="preserve">D Food</t>
  </si>
  <si>
    <t xml:space="preserve">C-6/230| Yamuna Vihar| Shahdara| New Delhi</t>
  </si>
  <si>
    <t xml:space="preserve">Da Bawarchi</t>
  </si>
  <si>
    <t xml:space="preserve">1/7228| East Gorakh Park| Hanuman Mandir| Shahdara| New Delhi</t>
  </si>
  <si>
    <t xml:space="preserve">Delhi Cafe Restaurant</t>
  </si>
  <si>
    <t xml:space="preserve">Street 12| Near Yadav Medical Store| Wazirabad| Ghaziabad</t>
  </si>
  <si>
    <t xml:space="preserve">B-165| 1st Floor| Main Market Bhajanpura| Shahdara| New Delhi</t>
  </si>
  <si>
    <t xml:space="preserve">Ex- Taj Foods</t>
  </si>
  <si>
    <t xml:space="preserve">Main Road| Maujpur| Shahdara| New Delhi</t>
  </si>
  <si>
    <t xml:space="preserve">Fantasy Pastry Shop</t>
  </si>
  <si>
    <t xml:space="preserve">460| Durga Puri Chowk| Loni Road| Shahdara| New Delhi</t>
  </si>
  <si>
    <t xml:space="preserve">Gareeb Dhaba</t>
  </si>
  <si>
    <t xml:space="preserve">Bhairon Baba Market| Durgapuri Chowk| Shahdara| New Delhi</t>
  </si>
  <si>
    <t xml:space="preserve">Hira Lal Sweets</t>
  </si>
  <si>
    <t xml:space="preserve">C1/167| Yamuna Vihar| Shahdara| New Delhi</t>
  </si>
  <si>
    <t xml:space="preserve">Hot &amp; Chilly Point</t>
  </si>
  <si>
    <t xml:space="preserve">1/7219| Shivaji Parak Main Babarpur Road| Near Hanuman Mandir| Shahdara| New Delhi</t>
  </si>
  <si>
    <t xml:space="preserve">Hot Chinese &amp; Fast Food</t>
  </si>
  <si>
    <t xml:space="preserve">1/7274| Gorakh Park| Main Babarpur Road| Near Hanuman Mandir| Shahdara| New Delhi</t>
  </si>
  <si>
    <t xml:space="preserve">Jainco Sweets</t>
  </si>
  <si>
    <t xml:space="preserve">3737| 60 Feet Road| Vishwas Nagar| Shahdara| New Delhi</t>
  </si>
  <si>
    <t xml:space="preserve">Jony Sweets</t>
  </si>
  <si>
    <t xml:space="preserve">1448/50| 100 Feet Road| Durgapur| Shahdara| New Delhi</t>
  </si>
  <si>
    <t xml:space="preserve">Laxmi Dairy</t>
  </si>
  <si>
    <t xml:space="preserve">1449/55| Lane 6| 100 Fota Road| Shahdara| New Delhi</t>
  </si>
  <si>
    <t xml:space="preserve">Shop C-1/177| Yamuna Vihar| Shahdara| New Delhi</t>
  </si>
  <si>
    <t xml:space="preserve">Mehak Restaurant</t>
  </si>
  <si>
    <t xml:space="preserve">136/3 Main Road| Maujpur| Shahdara| New Delhi</t>
  </si>
  <si>
    <t xml:space="preserve">Mr. Gold</t>
  </si>
  <si>
    <t xml:space="preserve">501| Main Road| Bara Bazar| Shahdara| New Delhi</t>
  </si>
  <si>
    <t xml:space="preserve">C-3/161-162| Yamuna Vihar| Shahdara| New Delhi</t>
  </si>
  <si>
    <t xml:space="preserve">Shop 14| Block C-5| Yamuna Vihar| Near Santan Rath Wala Mandir| Shahdara| New Delhi</t>
  </si>
  <si>
    <t xml:space="preserve">D-3/A| North Ghonda| Shahdara| New Delhi</t>
  </si>
  <si>
    <t xml:space="preserve">Prakash Sweets</t>
  </si>
  <si>
    <t xml:space="preserve">Punjabi Chaska &amp; Rasoi</t>
  </si>
  <si>
    <t xml:space="preserve">C-7| Main Road| Shahdara| New Delhi</t>
  </si>
  <si>
    <t xml:space="preserve">Sagar</t>
  </si>
  <si>
    <t xml:space="preserve">C 7/254| Yamuna Vihar| Shahdara| New Delhi</t>
  </si>
  <si>
    <t xml:space="preserve">C-1| Shahdara| New Delhi</t>
  </si>
  <si>
    <t xml:space="preserve">Shop 4/460| Near Durgapuri Chowk| Shahdara| New Delhi</t>
  </si>
  <si>
    <t xml:space="preserve">Sultan Chicken Corner</t>
  </si>
  <si>
    <t xml:space="preserve">A -1| Loni Road|   Jyoti Colony| Shahdara| New Delhi</t>
  </si>
  <si>
    <t xml:space="preserve">The AB's Kitchen</t>
  </si>
  <si>
    <t xml:space="preserve">Shop A 1| GTB Enclave| Shahdara| New Delhi</t>
  </si>
  <si>
    <t xml:space="preserve">366| Main 100 Fret Road| Durgapuri Extension| Shahdara| New Delhi</t>
  </si>
  <si>
    <t xml:space="preserve">Yum Yum</t>
  </si>
  <si>
    <t xml:space="preserve">Z-21| Naveen Shahdra| Shahdara| New Delhi</t>
  </si>
  <si>
    <t xml:space="preserve">Pizza, Burger, Fast Food</t>
  </si>
  <si>
    <t xml:space="preserve">Zaika-e-Dilli</t>
  </si>
  <si>
    <t xml:space="preserve">C-9/17| Yamuna Vihar| Shahdara| New Delhi</t>
  </si>
  <si>
    <t xml:space="preserve">Anandini - The Tea Room</t>
  </si>
  <si>
    <t xml:space="preserve">10 A| DDA| Near UCO Bank| Shahpur Jat| New Delhi</t>
  </si>
  <si>
    <t xml:space="preserve">Shahpur Jat</t>
  </si>
  <si>
    <t xml:space="preserve">Shahpur Jat| New Delhi</t>
  </si>
  <si>
    <t xml:space="preserve">118| Shahpur Jat| New Delhi</t>
  </si>
  <si>
    <t xml:space="preserve">The Coffee Garage</t>
  </si>
  <si>
    <t xml:space="preserve">118 B| Shahpur Jat| New Delhi</t>
  </si>
  <si>
    <t xml:space="preserve">The Fashion Street Caf?</t>
  </si>
  <si>
    <t xml:space="preserve">1st Floor| 43| The Fashion Street| Shahpur Jat| New Delhi</t>
  </si>
  <si>
    <t xml:space="preserve">Cafe, North Indian, Chinese, South Indian</t>
  </si>
  <si>
    <t xml:space="preserve">Urban Village</t>
  </si>
  <si>
    <t xml:space="preserve">253/2| Shahpur Jat| New Delhi</t>
  </si>
  <si>
    <t xml:space="preserve">Greenr Cafe</t>
  </si>
  <si>
    <t xml:space="preserve">416| Gora Street| Behind Dada Jungi House| Shahpur Jat| New Delhi</t>
  </si>
  <si>
    <t xml:space="preserve">Boom Food</t>
  </si>
  <si>
    <t xml:space="preserve">193| Shahpur Jat| New Delhi</t>
  </si>
  <si>
    <t xml:space="preserve">Cafe Red</t>
  </si>
  <si>
    <t xml:space="preserve">5-G| Dada Jungi House| Shahpur Jat| New Delhi</t>
  </si>
  <si>
    <t xml:space="preserve">253| Shahpur Jat| New Delhi</t>
  </si>
  <si>
    <t xml:space="preserve">Le ROFL</t>
  </si>
  <si>
    <t xml:space="preserve">Shop 113| Shahpur Jat| New Delhi</t>
  </si>
  <si>
    <t xml:space="preserve">Ma Cuisine</t>
  </si>
  <si>
    <t xml:space="preserve">Plot 38-A| DDA Flats| Shahpur Jat| New Delhi</t>
  </si>
  <si>
    <t xml:space="preserve">North Indian, Continental, Salad</t>
  </si>
  <si>
    <t xml:space="preserve">Mumbai Matinee</t>
  </si>
  <si>
    <t xml:space="preserve">4-A| 2nd Floor| Opposite Tohfe Wala Gumbad| Shahpur Jat| New Delhi</t>
  </si>
  <si>
    <t xml:space="preserve">Old Town Cafe</t>
  </si>
  <si>
    <t xml:space="preserve">111| Shahpur Jat| New Delhi</t>
  </si>
  <si>
    <t xml:space="preserve">Sweet Nothings By Avanti Mathur</t>
  </si>
  <si>
    <t xml:space="preserve">Threads</t>
  </si>
  <si>
    <t xml:space="preserve">253| Ground Floor| Shahpur Jat| New Delhi</t>
  </si>
  <si>
    <t xml:space="preserve">252-1/B| Shahpur Jat| New Delhi</t>
  </si>
  <si>
    <t xml:space="preserve">Asia Central</t>
  </si>
  <si>
    <t xml:space="preserve">Asian, Chinese, Thai, Vietnamese</t>
  </si>
  <si>
    <t xml:space="preserve">Cafe 5H By The Kitchen Connect</t>
  </si>
  <si>
    <t xml:space="preserve">5-H| 1st Floor| Jungi House| Shahpur Jat| New Delhi</t>
  </si>
  <si>
    <t xml:space="preserve">Hearken Caf?</t>
  </si>
  <si>
    <t xml:space="preserve">5th Floor| 119- Sishan House| Shahpur Jat| New Delhi</t>
  </si>
  <si>
    <t xml:space="preserve">Puppychino</t>
  </si>
  <si>
    <t xml:space="preserve">3rd Floor| 119| Shishan Bhawan| Shahpur Jat| New Delhi</t>
  </si>
  <si>
    <t xml:space="preserve">Remember Me Caf?</t>
  </si>
  <si>
    <t xml:space="preserve">JP House| 1st Floor| 118| Near Asain Games Village| Shahpur Jat| New Delhi</t>
  </si>
  <si>
    <t xml:space="preserve">Cafe, Continental, Italian, Mexican</t>
  </si>
  <si>
    <t xml:space="preserve">Sugarama Patisserie</t>
  </si>
  <si>
    <t xml:space="preserve">87| Shahpur Jat| New Delhi</t>
  </si>
  <si>
    <t xml:space="preserve">The Last Mughal (TLM)</t>
  </si>
  <si>
    <t xml:space="preserve">86-A| Shahpur Jat| New Delhi</t>
  </si>
  <si>
    <t xml:space="preserve">Cafe, Bakery, Italian</t>
  </si>
  <si>
    <t xml:space="preserve">Fusion Dosa Cafe</t>
  </si>
  <si>
    <t xml:space="preserve">Main Market| Shakarpur| New Delhi</t>
  </si>
  <si>
    <t xml:space="preserve">Shakarpur</t>
  </si>
  <si>
    <t xml:space="preserve">Shakarpur| New Delhi</t>
  </si>
  <si>
    <t xml:space="preserve">Goyal Eating Point</t>
  </si>
  <si>
    <t xml:space="preserve">R 4| Main Market| Shakarpur| New Delhi</t>
  </si>
  <si>
    <t xml:space="preserve">Haveliram</t>
  </si>
  <si>
    <t xml:space="preserve">WZ 3535/1|  Raja Park| Mahindra Park| Rani Bagh| Shakarpur| New Delhi</t>
  </si>
  <si>
    <t xml:space="preserve">Meet You There</t>
  </si>
  <si>
    <t xml:space="preserve">House 54-A| H Block| Main Market| Shakarpur| New Delhi</t>
  </si>
  <si>
    <t xml:space="preserve">Shree Bhog Pure Veg Restaurant</t>
  </si>
  <si>
    <t xml:space="preserve">S-3A| School Block| Shakarpur| New Delhi</t>
  </si>
  <si>
    <t xml:space="preserve">The Crust</t>
  </si>
  <si>
    <t xml:space="preserve">WA-116/A| Main Mother Dairy Road| Shakarpur| New Delhi</t>
  </si>
  <si>
    <t xml:space="preserve">Vijay Eating Point</t>
  </si>
  <si>
    <t xml:space="preserve">S-562| School Block| Shakarpur| New Delhi</t>
  </si>
  <si>
    <t xml:space="preserve">Main Mother Dairy Road| Shakarpur| New Delhi</t>
  </si>
  <si>
    <t xml:space="preserve">R-3| Rita Block| Main Market| Shakarpur| New Delhi Shakarpur</t>
  </si>
  <si>
    <t xml:space="preserve">Desserts, North Indian</t>
  </si>
  <si>
    <t xml:space="preserve">District Centre| B2| NDM 1| Shakarpur| New Delhi</t>
  </si>
  <si>
    <t xml:space="preserve">Cake'ry</t>
  </si>
  <si>
    <t xml:space="preserve">B-125 Main Market| Shakarpur| New Delhi</t>
  </si>
  <si>
    <t xml:space="preserve">Come 'n' Eat</t>
  </si>
  <si>
    <t xml:space="preserve">Darbar Chicken Corner</t>
  </si>
  <si>
    <t xml:space="preserve">Near Baba Banquet Hall| Shakarpur| New Delhi</t>
  </si>
  <si>
    <t xml:space="preserve">Food Care</t>
  </si>
  <si>
    <t xml:space="preserve">WA-86| Main Road| Shakarpur| New Delhi</t>
  </si>
  <si>
    <t xml:space="preserve">Himalaya Momos</t>
  </si>
  <si>
    <t xml:space="preserve">A-1| Main Market| Shakarpur| New Delhi</t>
  </si>
  <si>
    <t xml:space="preserve">Hirdesh Eating Point</t>
  </si>
  <si>
    <t xml:space="preserve">Main Market| Near Eating Point| Shakarpur| New Delhi</t>
  </si>
  <si>
    <t xml:space="preserve">Joshi Eating House</t>
  </si>
  <si>
    <t xml:space="preserve">Just Veg</t>
  </si>
  <si>
    <t xml:space="preserve">A 422| Gali 1| Ganesh Nagar 2| Shakarpur| New Delhi</t>
  </si>
  <si>
    <t xml:space="preserve">Natural Pizza Hub &amp; Food Court</t>
  </si>
  <si>
    <t xml:space="preserve">R-70| Main Market| Shakarpur| New Delhi</t>
  </si>
  <si>
    <t xml:space="preserve">Pawar's Food Court Inc.</t>
  </si>
  <si>
    <t xml:space="preserve">R-18| Main Market| Shakarpur| New Delhi</t>
  </si>
  <si>
    <t xml:space="preserve">Rajesh Eating Corner</t>
  </si>
  <si>
    <t xml:space="preserve">Raju Ice Cream Parlor</t>
  </si>
  <si>
    <t xml:space="preserve">Near Laxmi Nagar Metro Station| Shakarpur| New Delhi</t>
  </si>
  <si>
    <t xml:space="preserve">Pizza, Ice Cream</t>
  </si>
  <si>
    <t xml:space="preserve">Sangam Ratna</t>
  </si>
  <si>
    <t xml:space="preserve">H-52| Main Market| Shakarpur| New Delhi</t>
  </si>
  <si>
    <t xml:space="preserve">Tandoor &amp; Curry Restaurant</t>
  </si>
  <si>
    <t xml:space="preserve">S-547| School Block| Shakarpur| New Delhi Shakarpur</t>
  </si>
  <si>
    <t xml:space="preserve">Uttarakhand Eating Point</t>
  </si>
  <si>
    <t xml:space="preserve">A-4| Sanjay Park| Main Market|   Shakarpur| Shakarpur| New Delhi</t>
  </si>
  <si>
    <t xml:space="preserve">Uttranchal Eating Point</t>
  </si>
  <si>
    <t xml:space="preserve">S-193| School Block| Shakarpur| New Delhi</t>
  </si>
  <si>
    <t xml:space="preserve">Yummy Rasoi</t>
  </si>
  <si>
    <t xml:space="preserve">School Block| Shakarpur| New Delhi</t>
  </si>
  <si>
    <t xml:space="preserve">Aggarwal Restaurant</t>
  </si>
  <si>
    <t xml:space="preserve">13| BF Market| Shalimar Bagh| New Delhi</t>
  </si>
  <si>
    <t xml:space="preserve">Shalimar Bagh</t>
  </si>
  <si>
    <t xml:space="preserve">Shalimar Bagh| New Delhi</t>
  </si>
  <si>
    <t xml:space="preserve">Ane China</t>
  </si>
  <si>
    <t xml:space="preserve">AL Market| Shopping Centre| Shalimar Bagh| New Delhi</t>
  </si>
  <si>
    <t xml:space="preserve">Arora's Veg. Corner</t>
  </si>
  <si>
    <t xml:space="preserve">1| A Block Market| Shalimar Bagh| New Delhi</t>
  </si>
  <si>
    <t xml:space="preserve">Ashu Thali Wala</t>
  </si>
  <si>
    <t xml:space="preserve">BK 1/3| Block BK 1| Shalimar Bagh| New Delhi</t>
  </si>
  <si>
    <t xml:space="preserve">Bangla Sweets &amp; Pastry Shop</t>
  </si>
  <si>
    <t xml:space="preserve">38 &amp; 39| AL Market| Shalimar Bagh| New Delhi</t>
  </si>
  <si>
    <t xml:space="preserve">BN Block| Shopping Complex| Shalimar Bagh| New Delhi</t>
  </si>
  <si>
    <t xml:space="preserve">Believe in Taste</t>
  </si>
  <si>
    <t xml:space="preserve">G-19| BB Block| Vardhaman Complex| Shalimar Bagh| New Delhi</t>
  </si>
  <si>
    <t xml:space="preserve">Bharat Sweet House</t>
  </si>
  <si>
    <t xml:space="preserve">AB-9| Opposite MTNL Office| Shalimar Bagh| New Delhi</t>
  </si>
  <si>
    <t xml:space="preserve">3-4| BN Block Market| LSC| Shalimar Bagh| New Delhi</t>
  </si>
  <si>
    <t xml:space="preserve">Inside MAX Hospital| FC-50| C &amp; D Block| Shalimar Bagh| New Delhi</t>
  </si>
  <si>
    <t xml:space="preserve">BT Market| Near DAV School| Shalimar Bagh| New Delhi</t>
  </si>
  <si>
    <t xml:space="preserve">Chhappan Bhog</t>
  </si>
  <si>
    <t xml:space="preserve">Shop 2| AD Market| Near MTNL Office| Shalimar Bagh| New Delhi</t>
  </si>
  <si>
    <t xml:space="preserve">Chinese Hut Fast Food</t>
  </si>
  <si>
    <t xml:space="preserve">AL Market| Shopping Center| Shalimar Bagh| New Delhi</t>
  </si>
  <si>
    <t xml:space="preserve">3| Ground Floor &amp; 1st Floor| Plot 5| BN Block| Local Shopping Centre| Shalimar Bagh| New Delhi</t>
  </si>
  <si>
    <t xml:space="preserve">AL-142| Shalimar Bagh| New Delhi</t>
  </si>
  <si>
    <t xml:space="preserve">Shop 4| BN Market| Shalimar Bagh| New Delhi</t>
  </si>
  <si>
    <t xml:space="preserve">Hot Pot Snacks</t>
  </si>
  <si>
    <t xml:space="preserve">66| 1st Floor| AL Market| Shalimar Bagh| New Delhi</t>
  </si>
  <si>
    <t xml:space="preserve">G2| Plot 4| Aggarwal Tower| BN Block| Shalimar Bagh| New Delhi</t>
  </si>
  <si>
    <t xml:space="preserve">Kishan Dhaba</t>
  </si>
  <si>
    <t xml:space="preserve">Near Hanuman Mandir| AL Market| New Dekhi| Shalimar Bagh| New Delhi</t>
  </si>
  <si>
    <t xml:space="preserve">Madras Dosa &amp; Chinese</t>
  </si>
  <si>
    <t xml:space="preserve">11| Near AL Market| Shalimar Bagh| New Delhi</t>
  </si>
  <si>
    <t xml:space="preserve">Mehfil Tawa Tandoor</t>
  </si>
  <si>
    <t xml:space="preserve">16| CC Block DDA Market| Shalimar Bagh| New Delhi</t>
  </si>
  <si>
    <t xml:space="preserve">Mitthu Tikki Wala</t>
  </si>
  <si>
    <t xml:space="preserve">BN-13| Local Shopping Centre| Shalimar Bagh| New Delhi</t>
  </si>
  <si>
    <t xml:space="preserve">North Indian, Street Food, Chinese</t>
  </si>
  <si>
    <t xml:space="preserve">SE 42| Near BW Block| Shalimar Bagh| New Delhi</t>
  </si>
  <si>
    <t xml:space="preserve">Pandit Ji Ka Dhaba</t>
  </si>
  <si>
    <t xml:space="preserve">Main Market| Near Hanuman Mandir| Shalimar Bagh| New Delhi</t>
  </si>
  <si>
    <t xml:space="preserve">Punjabi Angeethi</t>
  </si>
  <si>
    <t xml:space="preserve">AL- 85| AL Market| Shalimar Bagh| New Delhi</t>
  </si>
  <si>
    <t xml:space="preserve">BB-80/A| West Shalimar Bagh| Shalimar Bagh| New Delhi</t>
  </si>
  <si>
    <t xml:space="preserve">Sardar Ji Punjabi Jayeka</t>
  </si>
  <si>
    <t xml:space="preserve">U&amp;V Block| Shalimar Bagh| New Delhi</t>
  </si>
  <si>
    <t xml:space="preserve">SFC</t>
  </si>
  <si>
    <t xml:space="preserve">BR  Block| KL Bagga Marg| Near Jhule Lal Mandir| Shalimar Bagh| New Delhi</t>
  </si>
  <si>
    <t xml:space="preserve">BK-90| Near Jhulelal Mandir| Shalimar Bagh| New Delhi</t>
  </si>
  <si>
    <t xml:space="preserve">Shalimar Vyanjan</t>
  </si>
  <si>
    <t xml:space="preserve">Shop 2| Anshul Plaza| AL Block| Shalimar Bagh| New Delhi</t>
  </si>
  <si>
    <t xml:space="preserve">Shri Rudram</t>
  </si>
  <si>
    <t xml:space="preserve">AA-13| Shalimar Bagh| New Delhi</t>
  </si>
  <si>
    <t xml:space="preserve">Smile Bakers</t>
  </si>
  <si>
    <t xml:space="preserve">Shop 9| BD Block| Som Bazar Road| Shalimar Bagh| New Delhi</t>
  </si>
  <si>
    <t xml:space="preserve">Spice Sea</t>
  </si>
  <si>
    <t xml:space="preserve">C 19-20-21| CC Block Market| Shalimar Bagh| New Delhi</t>
  </si>
  <si>
    <t xml:space="preserve">Street 5</t>
  </si>
  <si>
    <t xml:space="preserve">BQ Market| Shalimar Bagh| New Delhi</t>
  </si>
  <si>
    <t xml:space="preserve">Subs n Shakes</t>
  </si>
  <si>
    <t xml:space="preserve">6| BN Block Market| Vardhman Prime Plaza| Shalimar Bagh| New Delhi</t>
  </si>
  <si>
    <t xml:space="preserve">AG-44| Near A.L. Market| Shalimar Bagh| New Delhi</t>
  </si>
  <si>
    <t xml:space="preserve">AB-13| Upper Ground Floor| Shalimar Bagh| New Delhi</t>
  </si>
  <si>
    <t xml:space="preserve">A J 24| Central Market| Shalimar Bagh| New Delhi</t>
  </si>
  <si>
    <t xml:space="preserve">Aman-Deep Pure Veg</t>
  </si>
  <si>
    <t xml:space="preserve">Shop G-3| BN Block Market| Shalimar Bagh| New Delhi</t>
  </si>
  <si>
    <t xml:space="preserve">Kwality Pastry Parlour</t>
  </si>
  <si>
    <t xml:space="preserve">3| AL Market| Shalimar Bagh| New Delhi</t>
  </si>
  <si>
    <t xml:space="preserve">2| B-Block Community Centre| Shalimar Bagh| New Delhi</t>
  </si>
  <si>
    <t xml:space="preserve">G 1| BB Block| Vardhman Market| Shalimar Bagh| New Delhi</t>
  </si>
  <si>
    <t xml:space="preserve">Peshawari's Deluxe</t>
  </si>
  <si>
    <t xml:space="preserve">AJ-64/A| Shalimar Bagh| New Delhi</t>
  </si>
  <si>
    <t xml:space="preserve">Slic Chic</t>
  </si>
  <si>
    <t xml:space="preserve">Shop 3| BS Market| Shalimar Bagh| New Delhi</t>
  </si>
  <si>
    <t xml:space="preserve">Standard Ice Cream</t>
  </si>
  <si>
    <t xml:space="preserve">BL Block| Shalimar Bagh| New Delhi</t>
  </si>
  <si>
    <t xml:space="preserve">Aunty Chings Fast Food</t>
  </si>
  <si>
    <t xml:space="preserve">Shop 11| AL Market| Shalimar Bagh| New Delhi</t>
  </si>
  <si>
    <t xml:space="preserve">Baba Chaap Wala</t>
  </si>
  <si>
    <t xml:space="preserve">Shop 18| BP Market| Club Road| Shalimar Bagh| New Delhi</t>
  </si>
  <si>
    <t xml:space="preserve">Ground Floor| Fortis Hospital| Shalimar Bagh| New Delhi</t>
  </si>
  <si>
    <t xml:space="preserve">Chick N Grills</t>
  </si>
  <si>
    <t xml:space="preserve">AE-6| Main Road| Shalimar Bagh| New Delhi</t>
  </si>
  <si>
    <t xml:space="preserve">Choc-oholic</t>
  </si>
  <si>
    <t xml:space="preserve">Da Pizza Palace</t>
  </si>
  <si>
    <t xml:space="preserve">A1/11| LSC Market| Near SBI Bank| Main Road| Shalimar Bagh| New Delhi</t>
  </si>
  <si>
    <t xml:space="preserve">Dosa Junction</t>
  </si>
  <si>
    <t xml:space="preserve">SE-20| Singal Pur| Shalimar Bagh| New Delhi</t>
  </si>
  <si>
    <t xml:space="preserve">Ganga Food Factory</t>
  </si>
  <si>
    <t xml:space="preserve">B-70X| DDA Flat| Jahangir Puri| Near Shalimar Bagh| New Delhi</t>
  </si>
  <si>
    <t xml:space="preserve">Hot Wok</t>
  </si>
  <si>
    <t xml:space="preserve">Gate 1| BC Block| Near Fortis Hospital| Shalimar Bagh| New Delhi</t>
  </si>
  <si>
    <t xml:space="preserve">Ichak Dana</t>
  </si>
  <si>
    <t xml:space="preserve">AP 85| Shalimar Bagh| New Delhi</t>
  </si>
  <si>
    <t xml:space="preserve">North Indian, Awadhi</t>
  </si>
  <si>
    <t xml:space="preserve">Shop 6| BN Block Market| Shalimar Bagh| New Delhi</t>
  </si>
  <si>
    <t xml:space="preserve">Mashoor Gulati</t>
  </si>
  <si>
    <t xml:space="preserve">AJ-64| Shalimar Bagh| New Delhi</t>
  </si>
  <si>
    <t xml:space="preserve">Nidhi's Cake Lounge</t>
  </si>
  <si>
    <t xml:space="preserve">2nd Floor| BH-412| Shalimar Bagh| New Delhi</t>
  </si>
  <si>
    <t xml:space="preserve">Night Diner</t>
  </si>
  <si>
    <t xml:space="preserve">Ground Floor| House 10| Shalimar Bagh| New Delhi</t>
  </si>
  <si>
    <t xml:space="preserve">G-1| Vardhman Market| CSC| BB Block| Shalimar Bagh| New Delhi</t>
  </si>
  <si>
    <t xml:space="preserve">Raja Chinese Foods &amp; Snacks</t>
  </si>
  <si>
    <t xml:space="preserve">Shop 17| BP Market| Club Road| Shalimar Bagh| New Delhi</t>
  </si>
  <si>
    <t xml:space="preserve">Royal Chicken Corner</t>
  </si>
  <si>
    <t xml:space="preserve">B-4/15A| Main Road| Keshav Puram| Shalimar Bagh| New Delhi</t>
  </si>
  <si>
    <t xml:space="preserve">Shalimar Food</t>
  </si>
  <si>
    <t xml:space="preserve">24| CC Block| DDA Market| Shalimar Bagh| New Delhi</t>
  </si>
  <si>
    <t xml:space="preserve">The Urban Canteen</t>
  </si>
  <si>
    <t xml:space="preserve">Shop 13| BP Market| Shalimar Bagh| New Delhi</t>
  </si>
  <si>
    <t xml:space="preserve">Ever Bake</t>
  </si>
  <si>
    <t xml:space="preserve">BN-2| Central Market| Shalimar Bagh| New Delhi</t>
  </si>
  <si>
    <t xml:space="preserve">Grappa - Shangri-La's - Eros Hotel</t>
  </si>
  <si>
    <t xml:space="preserve">Shangri-La's Eros Hotel| 19| Ashoka Road| Janpath| New Delhi</t>
  </si>
  <si>
    <t xml:space="preserve">Shangri La's - Eros hotel| Janpath</t>
  </si>
  <si>
    <t xml:space="preserve">Shangri La's - Eros hotel| Janpath| New Delhi</t>
  </si>
  <si>
    <t xml:space="preserve">Pizza, Salad, Finger Food</t>
  </si>
  <si>
    <t xml:space="preserve">Shang Palace - Shangri-La's Eros Hotel</t>
  </si>
  <si>
    <t xml:space="preserve">Sorrento - Shangri-La's - Eros Hotel</t>
  </si>
  <si>
    <t xml:space="preserve">Seafood, Italian</t>
  </si>
  <si>
    <t xml:space="preserve">Mister Chai - Shangri-La's - Eros Hotel</t>
  </si>
  <si>
    <t xml:space="preserve">Shangri-La's Eros Hotel| 19| Ashoka Road| Connaught Place| New Delhi</t>
  </si>
  <si>
    <t xml:space="preserve">Tea, Cafe</t>
  </si>
  <si>
    <t xml:space="preserve">Tamra - Shangri-La's - Eros Hotel</t>
  </si>
  <si>
    <t xml:space="preserve">North Indian, Continental, European, Chinese, Thai</t>
  </si>
  <si>
    <t xml:space="preserve">1| DDA Market| Satyaniketan| New Delhi</t>
  </si>
  <si>
    <t xml:space="preserve">Shanti Niketan Marg</t>
  </si>
  <si>
    <t xml:space="preserve">Shanti Niketan Marg| New Delhi</t>
  </si>
  <si>
    <t xml:space="preserve">6-7| Commercial Shopping Complex| Shanti Niketan Marg| New Delhi</t>
  </si>
  <si>
    <t xml:space="preserve">Lush</t>
  </si>
  <si>
    <t xml:space="preserve">9/1700| Main Road| Kailash Nagar| Gandhi Nagar| Shastri Park| New Delhi</t>
  </si>
  <si>
    <t xml:space="preserve">Shastri Park</t>
  </si>
  <si>
    <t xml:space="preserve">Shastri Park| New Delhi</t>
  </si>
  <si>
    <t xml:space="preserve">Afghani, North Indian, Pakistani, Arabian</t>
  </si>
  <si>
    <t xml:space="preserve">Shivas Cafe</t>
  </si>
  <si>
    <t xml:space="preserve">10| Opposite College of Vocational Studies| DDA Market| Phase 2| Sheikh Sarai| New Delhi</t>
  </si>
  <si>
    <t xml:space="preserve">Sheikh Sarai</t>
  </si>
  <si>
    <t xml:space="preserve">Sheikh Sarai| New Delhi</t>
  </si>
  <si>
    <t xml:space="preserve">Dakshin - Sheraton New Delhi Hotel</t>
  </si>
  <si>
    <t xml:space="preserve">Sheraton New Delhi Hotel| District Centre| Saket| New Delhi</t>
  </si>
  <si>
    <t xml:space="preserve">Sheraton New Delhi Hotel| Saket</t>
  </si>
  <si>
    <t xml:space="preserve">Sheraton New Delhi Hotel| Saket| New Delhi</t>
  </si>
  <si>
    <t xml:space="preserve">Delhi Pavilion - Sheraton New Delhi Hotel</t>
  </si>
  <si>
    <t xml:space="preserve">Pan Asian - Sheraton New Delhi Hotel</t>
  </si>
  <si>
    <t xml:space="preserve">G 24| 1st Floor| South Extension 1| New Delhi</t>
  </si>
  <si>
    <t xml:space="preserve">South Extension 1</t>
  </si>
  <si>
    <t xml:space="preserve">South Extension 1| New Delhi</t>
  </si>
  <si>
    <t xml:space="preserve">Kitchen of Awadh</t>
  </si>
  <si>
    <t xml:space="preserve">G-8| Near Midland Book Shop Main Market| South Extension 1| New Delhi</t>
  </si>
  <si>
    <t xml:space="preserve">ODT</t>
  </si>
  <si>
    <t xml:space="preserve">G-24| 1st Floor| South Extension 1| New Delhi</t>
  </si>
  <si>
    <t xml:space="preserve">H81/G1| South Extension 1| New Delhi</t>
  </si>
  <si>
    <t xml:space="preserve">G-24| Ground Floor| South Extension 1| New Delhi</t>
  </si>
  <si>
    <t xml:space="preserve">Bombay Bhelpuri</t>
  </si>
  <si>
    <t xml:space="preserve">G-7| Near Midland Book Shop| South Extension 1| New Delhi</t>
  </si>
  <si>
    <t xml:space="preserve">The Owl's Kitchen</t>
  </si>
  <si>
    <t xml:space="preserve">7 Colours Xpress Kitchen</t>
  </si>
  <si>
    <t xml:space="preserve">941/8| Nehru Road| Arjun Nagar| Kotla Mubarakpur| South Extension 1| New Delhi</t>
  </si>
  <si>
    <t xml:space="preserve">Royal Cakes</t>
  </si>
  <si>
    <t xml:space="preserve">Near Seva Nagar Sabji Mandi| South Extension 1| New Delhi</t>
  </si>
  <si>
    <t xml:space="preserve">Street Cafe</t>
  </si>
  <si>
    <t xml:space="preserve">D 41| South Extension 1| New Delhi</t>
  </si>
  <si>
    <t xml:space="preserve">D 49| South Extension 1| New Delhi</t>
  </si>
  <si>
    <t xml:space="preserve">Dare To Deliver</t>
  </si>
  <si>
    <t xml:space="preserve">Aggarwal Sweet and Restaurant</t>
  </si>
  <si>
    <t xml:space="preserve">273| G-2| Lila Ram Market| Masjid Moth| South Extension 2| New Delhi</t>
  </si>
  <si>
    <t xml:space="preserve">South Extension 2</t>
  </si>
  <si>
    <t xml:space="preserve">South Extension 2| New Delhi</t>
  </si>
  <si>
    <t xml:space="preserve">Burger Lust</t>
  </si>
  <si>
    <t xml:space="preserve">Masjid Moth| Lila Ram Market| South Extension 2| New Delhi</t>
  </si>
  <si>
    <t xml:space="preserve">16| 1st Floor| Main Market| South Extension 2| New Delhi</t>
  </si>
  <si>
    <t xml:space="preserve">453| Leela Ram Market| Masjit Moth| South Extension 2| New Delhi</t>
  </si>
  <si>
    <t xml:space="preserve">Chic Fillet</t>
  </si>
  <si>
    <t xml:space="preserve">C-1| Near Main Market| South Extension 2| New Delhi</t>
  </si>
  <si>
    <t xml:space="preserve">Chinese Express</t>
  </si>
  <si>
    <t xml:space="preserve">Shop 436| Lila Ram Market| Near Masjid Moth| South Extension 2| New Delhi</t>
  </si>
  <si>
    <t xml:space="preserve">E-23| 1st Floor| South Extension 2| New Delhi</t>
  </si>
  <si>
    <t xml:space="preserve">E-18| 1st Floor| Main Market| South Extension 2| New Delhi</t>
  </si>
  <si>
    <t xml:space="preserve">Gupta Fast Food</t>
  </si>
  <si>
    <t xml:space="preserve">446| Leela Ram Market| Masjid Moth| NDSE II| South Extension 2| New Delhi</t>
  </si>
  <si>
    <t xml:space="preserve">435| Leela Ram Market| Masjid Moth| South Extension 2| New Delhi</t>
  </si>
  <si>
    <t xml:space="preserve">Kathi's</t>
  </si>
  <si>
    <t xml:space="preserve">E-6| Main Market| South Extension 2| New Delhi</t>
  </si>
  <si>
    <t xml:space="preserve">Kitchen &amp; Chicken</t>
  </si>
  <si>
    <t xml:space="preserve">E-5| South Extension 2| New Delhi</t>
  </si>
  <si>
    <t xml:space="preserve">Meal A Deal</t>
  </si>
  <si>
    <t xml:space="preserve">B-453| South Extension 2| New Delhi</t>
  </si>
  <si>
    <t xml:space="preserve">Mohit Restaurant</t>
  </si>
  <si>
    <t xml:space="preserve">Leela Ram Market| NDMC| South Extension 2| New Delhi</t>
  </si>
  <si>
    <t xml:space="preserve">Princess Garden</t>
  </si>
  <si>
    <t xml:space="preserve">E-32| South Extension 2| New Delhi</t>
  </si>
  <si>
    <t xml:space="preserve">Leela Ram Masjid Moth| NDMC| South Extension 2| New Delhi</t>
  </si>
  <si>
    <t xml:space="preserve">Sai Juice Point</t>
  </si>
  <si>
    <t xml:space="preserve">239 Masjid Moth| Near Durga Mandir| South Extension 2| New Delhi</t>
  </si>
  <si>
    <t xml:space="preserve">Voda Bar</t>
  </si>
  <si>
    <t xml:space="preserve">All Things Yummy</t>
  </si>
  <si>
    <t xml:space="preserve">2nd Floor| C Block| South Extension 2| New Delhi  Delhi</t>
  </si>
  <si>
    <t xml:space="preserve">Cake Palace</t>
  </si>
  <si>
    <t xml:space="preserve">Charan Singh Kulfi &amp; Kala Khatta</t>
  </si>
  <si>
    <t xml:space="preserve">E-20| Main Market| South Extension 2| New Delhi</t>
  </si>
  <si>
    <t xml:space="preserve">Shop G-15| 1st Floor| South Extension 2| New Delhi</t>
  </si>
  <si>
    <t xml:space="preserve">Daitchi</t>
  </si>
  <si>
    <t xml:space="preserve">E-19-A| Main Market| South Extension 2| New Delhi</t>
  </si>
  <si>
    <t xml:space="preserve">DomDom Biryani</t>
  </si>
  <si>
    <t xml:space="preserve">Biryani, Mughlai, Bengali, North Indian</t>
  </si>
  <si>
    <t xml:space="preserve">Gupta's Restaurant</t>
  </si>
  <si>
    <t xml:space="preserve">E-27| Main Market New Delhi| South Extension 2| New Delhi</t>
  </si>
  <si>
    <t xml:space="preserve">Mama's</t>
  </si>
  <si>
    <t xml:space="preserve">E-17| South Extension 2| New Delhi</t>
  </si>
  <si>
    <t xml:space="preserve">E-31/32| South Extension 2| New Delhi</t>
  </si>
  <si>
    <t xml:space="preserve">Moti Mahal Delux- Legendary Culinary</t>
  </si>
  <si>
    <t xml:space="preserve">E-27| Main Market| South Extension 2| New Delhi</t>
  </si>
  <si>
    <t xml:space="preserve">TukTuk</t>
  </si>
  <si>
    <t xml:space="preserve">Plaza II| South Extension 2| New Delhi</t>
  </si>
  <si>
    <t xml:space="preserve">Asian, Chinese, Thai, Malaysian, Indonesian, Burmese</t>
  </si>
  <si>
    <t xml:space="preserve">391| Leela Ram Market| South Extension 2| New Delhi</t>
  </si>
  <si>
    <t xml:space="preserve">Cafe Corner</t>
  </si>
  <si>
    <t xml:space="preserve">E-6| South Extension 2| New Delhi</t>
  </si>
  <si>
    <t xml:space="preserve">Chocolics</t>
  </si>
  <si>
    <t xml:space="preserve">C Block| South Extension 2| New Delhi</t>
  </si>
  <si>
    <t xml:space="preserve">ChocoLite</t>
  </si>
  <si>
    <t xml:space="preserve">D Block| South Extension 2| New Delhi</t>
  </si>
  <si>
    <t xml:space="preserve">Bakery, Desserts, Healthy Food</t>
  </si>
  <si>
    <t xml:space="preserve">F Marquee</t>
  </si>
  <si>
    <t xml:space="preserve">M 4| South Extension 2| New Delhi</t>
  </si>
  <si>
    <t xml:space="preserve">451 &amp; 452| Ground Floor| Lila Ram Market| Masjid Moth| South Extension 2| New Delhi</t>
  </si>
  <si>
    <t xml:space="preserve">Special Chicken Biryani</t>
  </si>
  <si>
    <t xml:space="preserve">Leela Ram Market| South Extension 2| New Delhi</t>
  </si>
  <si>
    <t xml:space="preserve">D-14| 3rd Floor| South Extension 2| New Delhi</t>
  </si>
  <si>
    <t xml:space="preserve">The Society Cafe</t>
  </si>
  <si>
    <t xml:space="preserve">D-15| South Extension 2| New Delhi</t>
  </si>
  <si>
    <t xml:space="preserve">Club London</t>
  </si>
  <si>
    <t xml:space="preserve">3-4| Ground Floor| Southern Park Mall| District Centre| Saket| New Delhi</t>
  </si>
  <si>
    <t xml:space="preserve">Southern Park Mall| Saket</t>
  </si>
  <si>
    <t xml:space="preserve">Southern Park Mall| Saket| New Delhi</t>
  </si>
  <si>
    <t xml:space="preserve">3 Pegs Down</t>
  </si>
  <si>
    <t xml:space="preserve">11/12/14-A| Ground Floor| Southern Park Mall| District Centre| Saket| New Delhi</t>
  </si>
  <si>
    <t xml:space="preserve">Zing Food Court| Spark Mall| Near Gol Chakkar| Kamla Nagar| New Delhi</t>
  </si>
  <si>
    <t xml:space="preserve">Spark Mall| Kamla Nagar</t>
  </si>
  <si>
    <t xml:space="preserve">Spark Mall| Kamla Nagar| New Delhi</t>
  </si>
  <si>
    <t xml:space="preserve">Maakhansingh</t>
  </si>
  <si>
    <t xml:space="preserve">Zing Food Court| 2nd Floor| Spark Mall| Kamla Nagar| New Delhi</t>
  </si>
  <si>
    <t xml:space="preserve">Zing Food Court| Level 2| Spark Mall| Kamla Nagar| New Delhi</t>
  </si>
  <si>
    <t xml:space="preserve">1st Floor| Zing Food Court| Spark Mall| Kamla Nagar| New Delhi</t>
  </si>
  <si>
    <t xml:space="preserve">World of Wok</t>
  </si>
  <si>
    <t xml:space="preserve">Alvi's Food Spot</t>
  </si>
  <si>
    <t xml:space="preserve">Star City Mall| Mayur Vihar Phase 1| New Delhi</t>
  </si>
  <si>
    <t xml:space="preserve">Star City Mall| Mayur Vihar Phase 1</t>
  </si>
  <si>
    <t xml:space="preserve">Ground Floor| Star City Mall| Mayur Vihar Phase 1| New Delhi</t>
  </si>
  <si>
    <t xml:space="preserve">Code</t>
  </si>
  <si>
    <t xml:space="preserve">S-20| 2nd Floor| Star City Mall| Mayur Vihar Phase 1| New Delhi</t>
  </si>
  <si>
    <t xml:space="preserve">Haowin</t>
  </si>
  <si>
    <t xml:space="preserve">G-10| Star City Mall| Mayur Vihar Phase 1| New Delhi</t>
  </si>
  <si>
    <t xml:space="preserve">Chinese, Continental, Thai</t>
  </si>
  <si>
    <t xml:space="preserve">Mirror</t>
  </si>
  <si>
    <t xml:space="preserve">F-37| 1st Floor| Star City Mall| Mayur Vihar Phase 1| New Delhi</t>
  </si>
  <si>
    <t xml:space="preserve">49 &amp; 50| Ground Floor| Star City Mall| Mayur Vihar Phase 1| New Delhi</t>
  </si>
  <si>
    <t xml:space="preserve">Platinum Lounge</t>
  </si>
  <si>
    <t xml:space="preserve">Aap Ki Rasoi Ghar</t>
  </si>
  <si>
    <t xml:space="preserve">Shop 1| 16/21| Subhash Nagar| New Delhi</t>
  </si>
  <si>
    <t xml:space="preserve">Subhash Nagar</t>
  </si>
  <si>
    <t xml:space="preserve">Subhash Nagar| New Delhi</t>
  </si>
  <si>
    <t xml:space="preserve">Aggarwal Sweet &amp; Pastry</t>
  </si>
  <si>
    <t xml:space="preserve">Main Road| Beriwala Bagh| Subhash Nagar| New Delhi</t>
  </si>
  <si>
    <t xml:space="preserve">Craving</t>
  </si>
  <si>
    <t xml:space="preserve">11/47| Shop 6| Subhash Nagar| New Delhi</t>
  </si>
  <si>
    <t xml:space="preserve">Dakshin South Indian Hut</t>
  </si>
  <si>
    <t xml:space="preserve">Ashok Nagar Market| Subhash Nagar| New Delhi</t>
  </si>
  <si>
    <t xml:space="preserve">Food &amp; Travel Cafe</t>
  </si>
  <si>
    <t xml:space="preserve">7/155| Shop 3| Subhash Nagar| New Delhi</t>
  </si>
  <si>
    <t xml:space="preserve">Jolly Tandoori Zaika</t>
  </si>
  <si>
    <t xml:space="preserve">93 A| Minakshi Garden| Subhash Nagar| New Delhi</t>
  </si>
  <si>
    <t xml:space="preserve">Lababdar Rasoi</t>
  </si>
  <si>
    <t xml:space="preserve">Shop 1| 40A/1| Ashok Nagar| Near| Subhash Nagar| New Delhi</t>
  </si>
  <si>
    <t xml:space="preserve">Madan Da Dhaba</t>
  </si>
  <si>
    <t xml:space="preserve">J-8| Main Road| Beriwala Bagh| Subhash Nagar| New Delhi</t>
  </si>
  <si>
    <t xml:space="preserve">Nishtha</t>
  </si>
  <si>
    <t xml:space="preserve">11/76| Subhash Nagar| New Delhi</t>
  </si>
  <si>
    <t xml:space="preserve">P2 Tandoori Momos Station</t>
  </si>
  <si>
    <t xml:space="preserve">60/4 8 Block| Main Market| Sani Bazar Road| Subhash Nagar| New Delhi</t>
  </si>
  <si>
    <t xml:space="preserve">9/108| Subhash Nagar| New Delhi</t>
  </si>
  <si>
    <t xml:space="preserve">14/2| Ashok Nagar| Subhash Nagar| New Delhi</t>
  </si>
  <si>
    <t xml:space="preserve">Soya Grill</t>
  </si>
  <si>
    <t xml:space="preserve">WZ 189| Mukherjee Park| Punjabi Market| Subhash Nagar| New Delhi</t>
  </si>
  <si>
    <t xml:space="preserve">Sunny Kebab Wala</t>
  </si>
  <si>
    <t xml:space="preserve">Shop 94| Block J| Beri Wala Bagh| Near Sarvodya Bal Vidyalaya| Subhash Nagar| New Delhi</t>
  </si>
  <si>
    <t xml:space="preserve">Vaishno Bhojnalaya</t>
  </si>
  <si>
    <t xml:space="preserve">Near Swargashram Road| Hari Nagar| Subhash Nagar| New Delhi</t>
  </si>
  <si>
    <t xml:space="preserve">Valentine Coffee Bar</t>
  </si>
  <si>
    <t xml:space="preserve">Ground Floor| Meenakshi Garden| Metro Station| Subhash Nagar| New Delhi</t>
  </si>
  <si>
    <t xml:space="preserve">Zayka Delhi-6</t>
  </si>
  <si>
    <t xml:space="preserve">Shop 3| Subhash Nagar Bike Market| Ajanta Cinema| Ajay Enclave| Subhash Nagar| New Delhi</t>
  </si>
  <si>
    <t xml:space="preserve">13 Cafe</t>
  </si>
  <si>
    <t xml:space="preserve">4/175| Subhash Nagar| New Delhi</t>
  </si>
  <si>
    <t xml:space="preserve">Babu Meat Wala</t>
  </si>
  <si>
    <t xml:space="preserve">Ground Floor| MCD Complex| Ashok Nagar| Subhash Nagar| New Delhi</t>
  </si>
  <si>
    <t xml:space="preserve">Batra Chinese Food &amp; Chaap</t>
  </si>
  <si>
    <t xml:space="preserve">3/200| Subhash Nagar| New Delhi</t>
  </si>
  <si>
    <t xml:space="preserve">Celebration Family Restaurant</t>
  </si>
  <si>
    <t xml:space="preserve">E-63| Near Sheetla Mata Mandir| Opposite Punjab Sindh Bank| Subhash Nagar| New Delhi</t>
  </si>
  <si>
    <t xml:space="preserve">Ching Chinese</t>
  </si>
  <si>
    <t xml:space="preserve">Shop 7| 6/27| Subhash Nagar| New Delhi</t>
  </si>
  <si>
    <t xml:space="preserve">Choices An Absolute BBQ</t>
  </si>
  <si>
    <t xml:space="preserve">D-90| Fateh Nagar| Near Subhash Nagar| New Delhi</t>
  </si>
  <si>
    <t xml:space="preserve">Delhi-27</t>
  </si>
  <si>
    <t xml:space="preserve">Main Market| Subhash Nagar| New Delhi</t>
  </si>
  <si>
    <t xml:space="preserve">Desi Kukkad</t>
  </si>
  <si>
    <t xml:space="preserve">J-72/73 Milap Market| Beriwala Bagh| Subhash Nagar| New Delhi</t>
  </si>
  <si>
    <t xml:space="preserve">Freezy</t>
  </si>
  <si>
    <t xml:space="preserve">Shop 11| Opposite Super Medicos| Main Market| Subhash Nagar| New Delhi</t>
  </si>
  <si>
    <t xml:space="preserve">Gourmet Bistro</t>
  </si>
  <si>
    <t xml:space="preserve">Shop 3| Block 12| Back Side| Opposite Shadley Public School| Subhash Nagar| New Delhi</t>
  </si>
  <si>
    <t xml:space="preserve">Cafe, Fast Food, Bakery</t>
  </si>
  <si>
    <t xml:space="preserve">Jiya Amritsari Naan</t>
  </si>
  <si>
    <t xml:space="preserve">Kedgy Bite</t>
  </si>
  <si>
    <t xml:space="preserve">Under Metro Station Subash Nagar| Subhash Nagar| New Delhi</t>
  </si>
  <si>
    <t xml:space="preserve">Khera's Foodie Corner</t>
  </si>
  <si>
    <t xml:space="preserve">5/186| Subhash Nagar| New Delhi</t>
  </si>
  <si>
    <t xml:space="preserve">Lajwab Pastry Palace</t>
  </si>
  <si>
    <t xml:space="preserve">3/118| Subhash Nagar| New Delhi</t>
  </si>
  <si>
    <t xml:space="preserve">Madan Sweets &amp; Bakers</t>
  </si>
  <si>
    <t xml:space="preserve">8/1| Subhash Nagar| New Delhi</t>
  </si>
  <si>
    <t xml:space="preserve">Momo's King</t>
  </si>
  <si>
    <t xml:space="preserve">Shop 1| Coal Depot| Ashok Nagar| Near Tilak Nagar Police Station| Subhash Nagar| New Delhi</t>
  </si>
  <si>
    <t xml:space="preserve">New Pishori Chicken Kabab</t>
  </si>
  <si>
    <t xml:space="preserve">J-87| Beriwala Bagh| Subhash Nagar| New Delhi</t>
  </si>
  <si>
    <t xml:space="preserve">New Sindhi Chicken Corner</t>
  </si>
  <si>
    <t xml:space="preserve">4/192| Corner Shop 1| Subhash Nagar| New Delhi</t>
  </si>
  <si>
    <t xml:space="preserve">Radha Swami Chaat Bhandar</t>
  </si>
  <si>
    <t xml:space="preserve">Near Kids Paradise Play School| Meenakshi Garden| Subhash Nagar| New Delhi</t>
  </si>
  <si>
    <t xml:space="preserve">Rajender Di Punjabi Rasoi</t>
  </si>
  <si>
    <t xml:space="preserve">WZ 96| Meenakshi Garden| Subhash Nagar| New Delhi</t>
  </si>
  <si>
    <t xml:space="preserve">Ram Ji Snacks &amp; Food Corner</t>
  </si>
  <si>
    <t xml:space="preserve">Ram Ram Ji Kachori Bhandar</t>
  </si>
  <si>
    <t xml:space="preserve">WZ 10| Tihar Village| Main Road| Subhash Nagar| New Delhi</t>
  </si>
  <si>
    <t xml:space="preserve">Rana's Food Corner</t>
  </si>
  <si>
    <t xml:space="preserve">23/337| Opposite Sehgal Properties| Subhash Nagar| New Delhi</t>
  </si>
  <si>
    <t xml:space="preserve">Sanjay Chicken Shop</t>
  </si>
  <si>
    <t xml:space="preserve">11/48| Subhash Nagar| New Delhi</t>
  </si>
  <si>
    <t xml:space="preserve">Sharma Ji Spring Roll</t>
  </si>
  <si>
    <t xml:space="preserve">6/28| Subhash Nagar| New Delhi</t>
  </si>
  <si>
    <t xml:space="preserve">Shree Raja Ram</t>
  </si>
  <si>
    <t xml:space="preserve">WZ 56| Meenakshi Garden| Subhash Nagar| New Delhi</t>
  </si>
  <si>
    <t xml:space="preserve">South Indian Hut</t>
  </si>
  <si>
    <t xml:space="preserve">10 Block| Main Road| Near PNB ATM| Subhash Nagar| New Delhi</t>
  </si>
  <si>
    <t xml:space="preserve">Special Moradabadi Chicken Corner</t>
  </si>
  <si>
    <t xml:space="preserve">WZ 47| Meenakshi Garden| Subhash Nagar| New Delhi</t>
  </si>
  <si>
    <t xml:space="preserve">Standard Pastry Shop</t>
  </si>
  <si>
    <t xml:space="preserve">5/35| Subhash Nagar| New Delhi</t>
  </si>
  <si>
    <t xml:space="preserve">Sushil Punjabi Vaishno Dhaba</t>
  </si>
  <si>
    <t xml:space="preserve">Ajanta Market| Main Raod| Ajay Enclave| Subhash Nagar| New Delhi</t>
  </si>
  <si>
    <t xml:space="preserve">Variety of Shawarmas</t>
  </si>
  <si>
    <t xml:space="preserve">5/1| Subhash Nagar| New Delhi</t>
  </si>
  <si>
    <t xml:space="preserve">Vrindavan Sweets</t>
  </si>
  <si>
    <t xml:space="preserve">A1| WZ 9| Opposite Chhatri Wala Park| Main Road| Subhash Nagar| New Delhi</t>
  </si>
  <si>
    <t xml:space="preserve">Shop 30| Main Market| Subhash Nagar| New Delhi</t>
  </si>
  <si>
    <t xml:space="preserve">2| Main Market| Sunder Nagar| New Delhi</t>
  </si>
  <si>
    <t xml:space="preserve">Sunder Nagar</t>
  </si>
  <si>
    <t xml:space="preserve">Sunder Nagar| New Delhi</t>
  </si>
  <si>
    <t xml:space="preserve">Basil &amp; Thyme</t>
  </si>
  <si>
    <t xml:space="preserve">28| Sunder Nagar Market| Sunder Nagar| New Delhi</t>
  </si>
  <si>
    <t xml:space="preserve">K-1| Sunder Nagar Market| Sunder Nagar| New Delhi</t>
  </si>
  <si>
    <t xml:space="preserve">Orange Peel by Rasleen Kochhar</t>
  </si>
  <si>
    <t xml:space="preserve">126| Sunder Nagar| New Delhi</t>
  </si>
  <si>
    <t xml:space="preserve">ATM Bistro</t>
  </si>
  <si>
    <t xml:space="preserve">21| Main Market| Sunder Nagar| New Delhi</t>
  </si>
  <si>
    <t xml:space="preserve">Masala House</t>
  </si>
  <si>
    <t xml:space="preserve">4| Sunder Nagar| New Delhi Delhi NCR| Sunder Nagar</t>
  </si>
  <si>
    <t xml:space="preserve">Number 8</t>
  </si>
  <si>
    <t xml:space="preserve">8| Sunder Nagar Market| Sunder Nagar| New Delhi</t>
  </si>
  <si>
    <t xml:space="preserve">Continental, North Indian, European, Asian</t>
  </si>
  <si>
    <t xml:space="preserve">FC 2| Arrival| Terminal 1C| Aerocity| New Delhi</t>
  </si>
  <si>
    <t xml:space="preserve">T3 Domestic Arrival| Aerocity</t>
  </si>
  <si>
    <t xml:space="preserve">T3 Domestic Arrival| Aerocity| New Delhi</t>
  </si>
  <si>
    <t xml:space="preserve">Tagore Garden</t>
  </si>
  <si>
    <t xml:space="preserve">Tagore Garden| New Delhi</t>
  </si>
  <si>
    <t xml:space="preserve">Chennai X-Press</t>
  </si>
  <si>
    <t xml:space="preserve">Shop 5| B-4| Shopping Centre| Tagore Garden| New Delhi</t>
  </si>
  <si>
    <t xml:space="preserve">Chinese Sigdi</t>
  </si>
  <si>
    <t xml:space="preserve">E-35| Tagore Garden Extension| Tagore Garden| New Delhi</t>
  </si>
  <si>
    <t xml:space="preserve">Da Pizza Pind</t>
  </si>
  <si>
    <t xml:space="preserve">198| Opposite Holy Child School Gate 2 | Shivaji Market| Tagore Garden Extension| Tagore Garden| New Delhi</t>
  </si>
  <si>
    <t xml:space="preserve">Shop B-15| Ground Floor (Back Portion)| Shopping Center| Tagore Garden| New Delhi</t>
  </si>
  <si>
    <t xml:space="preserve">B 14| Shopping Zone| Near Post Office| Tagore Garden| New Delhi</t>
  </si>
  <si>
    <t xml:space="preserve">Gyan Di Hatti</t>
  </si>
  <si>
    <t xml:space="preserve">Main Shivaji College Road| Raghuvir Nagar| Tagore Garden| New Delhi</t>
  </si>
  <si>
    <t xml:space="preserve">B Block| Shopping Centre| Tagore Garden| New Delhi</t>
  </si>
  <si>
    <t xml:space="preserve">KK Da Dhaba</t>
  </si>
  <si>
    <t xml:space="preserve">Near Metro Pillar 431| Main Najafgarh Road| Tagore Garden| New Delhi</t>
  </si>
  <si>
    <t xml:space="preserve">Last Bencher's</t>
  </si>
  <si>
    <t xml:space="preserve">D-103| Tagore Garden| New Delhi</t>
  </si>
  <si>
    <t xml:space="preserve">Raj Bakers And Confectioners</t>
  </si>
  <si>
    <t xml:space="preserve">D 85| Shop 4| Mini Market| Near Holy Child School| Devki Nandan Marg| Tagore Garden Extension| Tagore Garden| New Delhi</t>
  </si>
  <si>
    <t xml:space="preserve">Taste Drive</t>
  </si>
  <si>
    <t xml:space="preserve">Pacific Mall| Near Kids Zone| Tagore Garden| New Delhi</t>
  </si>
  <si>
    <t xml:space="preserve">The Kafilla</t>
  </si>
  <si>
    <t xml:space="preserve">WZ-93| Near Metro Pillar 427| Tatarpur| Tagore Garden| New Delhi</t>
  </si>
  <si>
    <t xml:space="preserve">4 Barrels Caf? &amp; Lounge</t>
  </si>
  <si>
    <t xml:space="preserve">3rd Floor| DE-82| Tagore Garden| New Delhi</t>
  </si>
  <si>
    <t xml:space="preserve">North Indian, Continental, Lebanese</t>
  </si>
  <si>
    <t xml:space="preserve">Baadshah</t>
  </si>
  <si>
    <t xml:space="preserve">DE-84| Tagore Garden| New Delhi</t>
  </si>
  <si>
    <t xml:space="preserve">Galina Restaurant</t>
  </si>
  <si>
    <t xml:space="preserve">DE 82| Ground Floor| Tagore Garden| New Delhi</t>
  </si>
  <si>
    <t xml:space="preserve">Masala Factory</t>
  </si>
  <si>
    <t xml:space="preserve">DE - 79| Tagore Garden| New Delhi</t>
  </si>
  <si>
    <t xml:space="preserve">Ajeet Fast Food Corner</t>
  </si>
  <si>
    <t xml:space="preserve">D-85| Tagore Garden Extension| New Delhi| Tagore Garden| New Delhi</t>
  </si>
  <si>
    <t xml:space="preserve">Al Changezi</t>
  </si>
  <si>
    <t xml:space="preserve">Main Shivaji Road| Tegore Garden| Tagore Garden| New Delhi</t>
  </si>
  <si>
    <t xml:space="preserve">2nd Floor| Pacific Mall| Tagore Garden| New Delhi</t>
  </si>
  <si>
    <t xml:space="preserve">Dragon Way</t>
  </si>
  <si>
    <t xml:space="preserve">Foodaholic</t>
  </si>
  <si>
    <t xml:space="preserve">ED 118| Tagore Garden| New Delhi</t>
  </si>
  <si>
    <t xml:space="preserve">Indian Chinese Fast Food</t>
  </si>
  <si>
    <t xml:space="preserve">Main Raghuvir Nagar Road| Tagore Garden Extension| New Delhi| Tagore Garden| New Delhi</t>
  </si>
  <si>
    <t xml:space="preserve">Jagadeesh Kharodewala</t>
  </si>
  <si>
    <t xml:space="preserve">57 &amp; 58| Titarpur Market| Opposite Metro Pillar 424| Tagore Garden| New Delhi</t>
  </si>
  <si>
    <t xml:space="preserve">Punjabi Shahi Chicken Soup</t>
  </si>
  <si>
    <t xml:space="preserve">1| D383| Opposite Shree Sai Vidya Mandir| Sabji Mandi| Tagore Garden Extension| New Delhi| Tagore Garden| New Delhi</t>
  </si>
  <si>
    <t xml:space="preserve">Ramu Ka Dhaba</t>
  </si>
  <si>
    <t xml:space="preserve">Shop 17| DDA Market| Tagore Garden| New Delhi</t>
  </si>
  <si>
    <t xml:space="preserve">Sardar Ji Chicken Corner</t>
  </si>
  <si>
    <t xml:space="preserve">Main Market| Tagore Garden| New Delhi</t>
  </si>
  <si>
    <t xml:space="preserve">Satguru Tiffin Service</t>
  </si>
  <si>
    <t xml:space="preserve">D-209| Second Floor| Tagore Garden Extension| Tagore Garden| New Delhi</t>
  </si>
  <si>
    <t xml:space="preserve">Seth Baker's</t>
  </si>
  <si>
    <t xml:space="preserve">Near Mother Dairy| 641| Tagore Garden Extension| New Delhi| Tagore Garden| New Delhi</t>
  </si>
  <si>
    <t xml:space="preserve">Sri Durga Dosa Corner</t>
  </si>
  <si>
    <t xml:space="preserve">D 11| Main Road| Tagore Garden| New Delhi</t>
  </si>
  <si>
    <t xml:space="preserve">V S Cafe</t>
  </si>
  <si>
    <t xml:space="preserve">Vijay South Indian Food</t>
  </si>
  <si>
    <t xml:space="preserve">Main Raghuveer Nagar Road| Tagore Garden Extension| New Delhi| Tagore Garden| New Delhi</t>
  </si>
  <si>
    <t xml:space="preserve">Insomnia - Taj Vivanta</t>
  </si>
  <si>
    <t xml:space="preserve">Taj Vivanta| Subramania Bharti Marg| Sujan Singh Park| Khan Market| New Delhi</t>
  </si>
  <si>
    <t xml:space="preserve">Taj Vivanta| Khan Market</t>
  </si>
  <si>
    <t xml:space="preserve">Taj Vivanta| Khan Market| New Delhi</t>
  </si>
  <si>
    <t xml:space="preserve">Italian, Continental, Finger Food</t>
  </si>
  <si>
    <t xml:space="preserve">Larry's China - Taj Vivanta</t>
  </si>
  <si>
    <t xml:space="preserve">Yellow Brick Road - Taj Vivanta</t>
  </si>
  <si>
    <t xml:space="preserve">Continental, North Indian, South Indian, Italian</t>
  </si>
  <si>
    <t xml:space="preserve">English Tadka</t>
  </si>
  <si>
    <t xml:space="preserve">19-21| 1st Floor| TDI Paragon Mall| Rajouri Garden| New Delhi</t>
  </si>
  <si>
    <t xml:space="preserve">TDI Mall| Rajouri Garden</t>
  </si>
  <si>
    <t xml:space="preserve">TDI Mall| Rajouri Garden| New Delhi</t>
  </si>
  <si>
    <t xml:space="preserve">Ground Floor| Shop GF-05| TDI Mall| Plot 11| Shivaji Place| District Center| Rajouri Garden| New Delhi</t>
  </si>
  <si>
    <t xml:space="preserve">Shop 26 &amp; 27| TDI Mall| Rajouri Garden| New Delhi</t>
  </si>
  <si>
    <t xml:space="preserve">Cake Shop - The Ashok</t>
  </si>
  <si>
    <t xml:space="preserve">The Ashok| 50-B| Diplomatic Enclave| Chanakyapuri| New Delhi</t>
  </si>
  <si>
    <t xml:space="preserve">The Ashok| Chanakyapuri</t>
  </si>
  <si>
    <t xml:space="preserve">The Ashok| Chanakyapuri| New Delhi</t>
  </si>
  <si>
    <t xml:space="preserve">Samavar - The Ashok</t>
  </si>
  <si>
    <t xml:space="preserve">The Ashok| 50-B| Kautilya Marg| Diplomatic Enclave| Chanakyapuri| New Delhi</t>
  </si>
  <si>
    <t xml:space="preserve">Tea Lounge - The Ashok</t>
  </si>
  <si>
    <t xml:space="preserve">Frontier - The Ashok</t>
  </si>
  <si>
    <t xml:space="preserve">The Oudh - The Ashok</t>
  </si>
  <si>
    <t xml:space="preserve">Zerruco - The Ashok</t>
  </si>
  <si>
    <t xml:space="preserve">The Claridges Garden -The Claridges</t>
  </si>
  <si>
    <t xml:space="preserve">The Claridges| 12| Dr. A.P.J. Abdul Kalam Road| Aurangzeb Road| New Delhi</t>
  </si>
  <si>
    <t xml:space="preserve">The Claridges| Aurangzeb Road</t>
  </si>
  <si>
    <t xml:space="preserve">The Claridges| Aurangzeb Road| New Delhi</t>
  </si>
  <si>
    <t xml:space="preserve">Cafe, American, Tea</t>
  </si>
  <si>
    <t xml:space="preserve">Aura - The Claridges</t>
  </si>
  <si>
    <t xml:space="preserve">Dhaba - The Claridges</t>
  </si>
  <si>
    <t xml:space="preserve">Jade - The Claridges</t>
  </si>
  <si>
    <t xml:space="preserve">The Claridges| 12| Dr. A.P.J. Abdul Kalam Road| Aurangzeb Road| New Delhi 110011</t>
  </si>
  <si>
    <t xml:space="preserve">Pickwicks - The Claridges</t>
  </si>
  <si>
    <t xml:space="preserve">Ye Old Bakery - The Claridges</t>
  </si>
  <si>
    <t xml:space="preserve">Sevilla - The Claridges</t>
  </si>
  <si>
    <t xml:space="preserve">Spanish, Italian</t>
  </si>
  <si>
    <t xml:space="preserve">GBar - The Grand New Delhi</t>
  </si>
  <si>
    <t xml:space="preserve">The Grand New Delhi| Phase II| Nelson Mandela Road| Vasant Kunj| New Delhi</t>
  </si>
  <si>
    <t xml:space="preserve">The Grand New Delhi| Vasant Kunj</t>
  </si>
  <si>
    <t xml:space="preserve">The Grand New Delhi| Vasant Kunj| New Delhi</t>
  </si>
  <si>
    <t xml:space="preserve">American, Finger Food</t>
  </si>
  <si>
    <t xml:space="preserve">Cascades - The Grand New Delhi</t>
  </si>
  <si>
    <t xml:space="preserve">1911 Bar - The Imperial</t>
  </si>
  <si>
    <t xml:space="preserve">The Imperial| Janpath| New Delhi</t>
  </si>
  <si>
    <t xml:space="preserve">The Imperial| Janpath</t>
  </si>
  <si>
    <t xml:space="preserve">Finger Food, European</t>
  </si>
  <si>
    <t xml:space="preserve">Nostalgia at 1911 Brasserie - The Imperial</t>
  </si>
  <si>
    <t xml:space="preserve">Patiala Peg - The Imperial</t>
  </si>
  <si>
    <t xml:space="preserve">1911 - The Imperial</t>
  </si>
  <si>
    <t xml:space="preserve">North Indian, Chinese, South Indian, Italian</t>
  </si>
  <si>
    <t xml:space="preserve">Daniell's Tavern - The Imperial</t>
  </si>
  <si>
    <t xml:space="preserve">La Baguette - The Imperial</t>
  </si>
  <si>
    <t xml:space="preserve">San Gimignano - The Imperial</t>
  </si>
  <si>
    <t xml:space="preserve">The Atrium - The Imperial</t>
  </si>
  <si>
    <t xml:space="preserve">European, Desserts</t>
  </si>
  <si>
    <t xml:space="preserve">The Spice Route - The Imperial</t>
  </si>
  <si>
    <t xml:space="preserve">Malaysian, Thai, Kerala, Vietnamese, Sri Lankan</t>
  </si>
  <si>
    <t xml:space="preserve">Bao Cha</t>
  </si>
  <si>
    <t xml:space="preserve">Shop 21| The India Mall| Community Center| New Friends Colony| New Delhi</t>
  </si>
  <si>
    <t xml:space="preserve">The India Mall| New Friends Colony</t>
  </si>
  <si>
    <t xml:space="preserve">The India Mall| New Friends Colony| New Delhi</t>
  </si>
  <si>
    <t xml:space="preserve">45-46| 1st Floor| The India Mall| Community Centre| New Friends Colony| New Delhi</t>
  </si>
  <si>
    <t xml:space="preserve">1| GF-58| The India Mall| 1 Community Center| New Friends Colony| New Delhi</t>
  </si>
  <si>
    <t xml:space="preserve">Slurp Pasta Express</t>
  </si>
  <si>
    <t xml:space="preserve">Ground Floor| The India Mall| 1 Community Center| New Friends Colony| New Delhi</t>
  </si>
  <si>
    <t xml:space="preserve">Urban Gala</t>
  </si>
  <si>
    <t xml:space="preserve">1st Floor| The India Mall| New Friends Colony| New Delhi</t>
  </si>
  <si>
    <t xml:space="preserve">Chinese, Cafe</t>
  </si>
  <si>
    <t xml:space="preserve">2 &amp; 3| The India Mall| Community Center| New Friends Colony| New Delhi</t>
  </si>
  <si>
    <t xml:space="preserve">Stuffed Kathi Roll</t>
  </si>
  <si>
    <t xml:space="preserve">Ground Floor| The India Mall| Community Center| New Friends Colony| New Delhi</t>
  </si>
  <si>
    <t xml:space="preserve">54| The India Mall| Community Centre| New Friends Colony| New Delhi</t>
  </si>
  <si>
    <t xml:space="preserve">24/7 Pastry Shop - The Lalit New Delhi</t>
  </si>
  <si>
    <t xml:space="preserve">The Lalit| Barakhamba Avenue| Barakhamba Road| New Delhi</t>
  </si>
  <si>
    <t xml:space="preserve">The Lalit New Delhi| Barakhamba Road</t>
  </si>
  <si>
    <t xml:space="preserve">The Lalit New Delhi| Barakhamba Road| New Delhi</t>
  </si>
  <si>
    <t xml:space="preserve">Le Petit Cafe - The Lalit New Delhi</t>
  </si>
  <si>
    <t xml:space="preserve">The Grill Room - The Lalit New Delhi</t>
  </si>
  <si>
    <t xml:space="preserve">24/7 Bar- The Lalit New Delhi</t>
  </si>
  <si>
    <t xml:space="preserve">24/7 Restaurant - The Lalit New Delhi</t>
  </si>
  <si>
    <t xml:space="preserve">Baluchi - The Lalit New Delhi</t>
  </si>
  <si>
    <t xml:space="preserve">Mughlai, North Indian, South Indian</t>
  </si>
  <si>
    <t xml:space="preserve">Kitty Su - The Lalit New Delhi</t>
  </si>
  <si>
    <t xml:space="preserve">Woks - The Lalit New Delhi</t>
  </si>
  <si>
    <t xml:space="preserve">Caf? Knosh - The Leela Ambience Convention Hotel</t>
  </si>
  <si>
    <t xml:space="preserve">The Leela Ambience Convention Hotel| Maharaja Surajmal Road| Near Yamuna Sports Complex| Vivek Vihar| New Delhi</t>
  </si>
  <si>
    <t xml:space="preserve">The Leela Ambience Convention Hotel</t>
  </si>
  <si>
    <t xml:space="preserve">The Leela Ambience Convention Hotel| New Delhi</t>
  </si>
  <si>
    <t xml:space="preserve">Cherry Bar - The Leela Ambience Convention Hotel</t>
  </si>
  <si>
    <t xml:space="preserve">Mei Kun - The Leela Ambience Convention Hotel</t>
  </si>
  <si>
    <t xml:space="preserve">Dilli 32 - The Leela Ambience Convention Hotel</t>
  </si>
  <si>
    <t xml:space="preserve">Jamavar - The Leela Palace</t>
  </si>
  <si>
    <t xml:space="preserve">The Leela Palace| Diplomatic Enclave| Chanakyapuri| New Delhi</t>
  </si>
  <si>
    <t xml:space="preserve">The Leela Palace| Chanakyapuri</t>
  </si>
  <si>
    <t xml:space="preserve">The Leela Palace| Chanakyapuri| New Delhi</t>
  </si>
  <si>
    <t xml:space="preserve">Le Cirque - The Leela Palace</t>
  </si>
  <si>
    <t xml:space="preserve">French, Italian</t>
  </si>
  <si>
    <t xml:space="preserve">MEGU - The Leela Palace</t>
  </si>
  <si>
    <t xml:space="preserve">The Library - The Leela Palace</t>
  </si>
  <si>
    <t xml:space="preserve">The Lobby Lounge - The Leela Palace</t>
  </si>
  <si>
    <t xml:space="preserve">The Lodhi Bakery - The Lodhi</t>
  </si>
  <si>
    <t xml:space="preserve">The Lodhi| Lodhi Road| New Delhi</t>
  </si>
  <si>
    <t xml:space="preserve">The Lodhi| Lodhi Road</t>
  </si>
  <si>
    <t xml:space="preserve">Elan - The Lodhi</t>
  </si>
  <si>
    <t xml:space="preserve">Agni - The Park</t>
  </si>
  <si>
    <t xml:space="preserve">The Park| 15| Parliament Street| Connaught Place| New Delhi</t>
  </si>
  <si>
    <t xml:space="preserve">The Park| Connaught Place</t>
  </si>
  <si>
    <t xml:space="preserve">The Park| Connaught Place| New Delhi</t>
  </si>
  <si>
    <t xml:space="preserve">Mughlai, Italian, Finger Food, Middle Eastern</t>
  </si>
  <si>
    <t xml:space="preserve">Mist - The Park</t>
  </si>
  <si>
    <t xml:space="preserve">Continental, Italian, American, North Indian</t>
  </si>
  <si>
    <t xml:space="preserve">Aqua - The Park</t>
  </si>
  <si>
    <t xml:space="preserve">Continental, Italian, Mediterranean</t>
  </si>
  <si>
    <t xml:space="preserve">Atrium Bar  &amp; Lounge - The Suryaa New Delhi</t>
  </si>
  <si>
    <t xml:space="preserve">The Suryaa New Delhi| New Friends Colony| New Delhi</t>
  </si>
  <si>
    <t xml:space="preserve">The Suryaa New Delhi| New Friends Colony</t>
  </si>
  <si>
    <t xml:space="preserve">French Crust - The Suryaa New Delhi</t>
  </si>
  <si>
    <t xml:space="preserve">Club BW - The Suryaa New Delhi</t>
  </si>
  <si>
    <t xml:space="preserve">Finger Food, Continental, Italian, Chinese</t>
  </si>
  <si>
    <t xml:space="preserve">Sampan - The Suryaa New Delhi</t>
  </si>
  <si>
    <t xml:space="preserve">Thai, Chinese, Japanese</t>
  </si>
  <si>
    <t xml:space="preserve">The Grill Room - The Taj Mahal Hotel</t>
  </si>
  <si>
    <t xml:space="preserve">The Taj Mahal Hotel| 1| Mansingh Road| New Delhi</t>
  </si>
  <si>
    <t xml:space="preserve">The Taj Mahal Hotel| Mansingh Road</t>
  </si>
  <si>
    <t xml:space="preserve">The Taj Mahal Hotel| Mansingh Road| New Delhi</t>
  </si>
  <si>
    <t xml:space="preserve">Mediterranean, European</t>
  </si>
  <si>
    <t xml:space="preserve">Emperor's Lounge - The Taj Mahal Hotel</t>
  </si>
  <si>
    <t xml:space="preserve">Machan - The Taj Mahal Hotel</t>
  </si>
  <si>
    <t xml:space="preserve">North Indian, European, Continental</t>
  </si>
  <si>
    <t xml:space="preserve">Ricks Bar - The Taj Mahal Hotel</t>
  </si>
  <si>
    <t xml:space="preserve">Malaysian, Thai</t>
  </si>
  <si>
    <t xml:space="preserve">Wasabi by Morimoto - The Taj Mahal Hotel</t>
  </si>
  <si>
    <t xml:space="preserve">House of Ming - The Taj Mahal Hotel</t>
  </si>
  <si>
    <t xml:space="preserve">Varq - The Taj Mahal Hotel</t>
  </si>
  <si>
    <t xml:space="preserve">Capital Kitchen - Taj Palace Hotel</t>
  </si>
  <si>
    <t xml:space="preserve">Taj Palace Hotel| Diplomatic Enclave| Chanakyapuri| New Delhi</t>
  </si>
  <si>
    <t xml:space="preserve">The Taj Palace Hotel| Chanakyapuri</t>
  </si>
  <si>
    <t xml:space="preserve">The Taj Palace Hotel| Chanakyapuri| New Delhi</t>
  </si>
  <si>
    <t xml:space="preserve">North Indian, European, Asian</t>
  </si>
  <si>
    <t xml:space="preserve">Spicy Duck - Taj Palace Hotel</t>
  </si>
  <si>
    <t xml:space="preserve">Orient Express - Taj Palace Hotel</t>
  </si>
  <si>
    <t xml:space="preserve">The Tea Lounge - Taj Palace Hotel</t>
  </si>
  <si>
    <t xml:space="preserve">Bonitos - The Uppal</t>
  </si>
  <si>
    <t xml:space="preserve">The Uppal| NH-8| Near| Aerocity| New Delhi</t>
  </si>
  <si>
    <t xml:space="preserve">The Uppal| Aerocity</t>
  </si>
  <si>
    <t xml:space="preserve">The Uppal| Aerocity| New Delhi</t>
  </si>
  <si>
    <t xml:space="preserve">Continental, Thai, Chinese, North Indian</t>
  </si>
  <si>
    <t xml:space="preserve">Bonitos Blu - The Uppal</t>
  </si>
  <si>
    <t xml:space="preserve">The Gourmet Shop - The Uppal</t>
  </si>
  <si>
    <t xml:space="preserve">The Uppal| Ground Floor| NH-8| Mahipalpur Extension| Aerocity| New Delhi</t>
  </si>
  <si>
    <t xml:space="preserve">Chopsticks</t>
  </si>
  <si>
    <t xml:space="preserve">The Village Restaurant Complex| Next to Sirifort Auditorium| Khel Gaon Marg| New Delhi</t>
  </si>
  <si>
    <t xml:space="preserve">The Village Restaurant Complex| Khel Gaon Marg</t>
  </si>
  <si>
    <t xml:space="preserve">The Village Restaurant Complex| Khel Gaon Marg| New Delhi</t>
  </si>
  <si>
    <t xml:space="preserve">TabulaBeach Cafe</t>
  </si>
  <si>
    <t xml:space="preserve">The Village Restaurant Complex| Asiad Village| Khel Gaon Marg| New Delhi</t>
  </si>
  <si>
    <t xml:space="preserve">Arriba - Mexican Grill &amp; Tequileria</t>
  </si>
  <si>
    <t xml:space="preserve">Chatori Gali</t>
  </si>
  <si>
    <t xml:space="preserve">Central Hall| Patiala House Court| Tilak Marg| New Delhi</t>
  </si>
  <si>
    <t xml:space="preserve">Tilak Marg</t>
  </si>
  <si>
    <t xml:space="preserve">Tilak Marg| New Delhi</t>
  </si>
  <si>
    <t xml:space="preserve">Aggarwal Sweet Center</t>
  </si>
  <si>
    <t xml:space="preserve">1A/13| West Zone| Ganesh Nagar| Tilak Nagar| New Delhi</t>
  </si>
  <si>
    <t xml:space="preserve">Tilak Nagar| New Delhi</t>
  </si>
  <si>
    <t xml:space="preserve">WZ-22A| Mukherjee Park| Chaukhandi Road| Tilak Nagar| New Delhi</t>
  </si>
  <si>
    <t xml:space="preserve">Alag Khana Khazana</t>
  </si>
  <si>
    <t xml:space="preserve">Guru Ram Das Marg| Tilak Nagar| New Delhi</t>
  </si>
  <si>
    <t xml:space="preserve">Bhape Di Hatti</t>
  </si>
  <si>
    <t xml:space="preserve">Near Sanatan Dharam Mandir| Main Market| Tilak Nagar| New Delhi</t>
  </si>
  <si>
    <t xml:space="preserve">Bhappe Di Hatti</t>
  </si>
  <si>
    <t xml:space="preserve">Main Market| Tilak Nagar| New Delhi</t>
  </si>
  <si>
    <t xml:space="preserve">Bhatura King</t>
  </si>
  <si>
    <t xml:space="preserve">Bhukkadzz Point</t>
  </si>
  <si>
    <t xml:space="preserve">C-131| Ganesh Nagar| Tilak Nagar| New Delhi</t>
  </si>
  <si>
    <t xml:space="preserve">Bimbos</t>
  </si>
  <si>
    <t xml:space="preserve">Near MCD Park| Katyal Market| Ashok Nagar| Tilak Nagar| New Delhi</t>
  </si>
  <si>
    <t xml:space="preserve">Brothers' Bakery</t>
  </si>
  <si>
    <t xml:space="preserve">A-31| Vishnu Garden| Khyala Road| Tilak Nagar| New Delhi</t>
  </si>
  <si>
    <t xml:space="preserve">Chaap Nation</t>
  </si>
  <si>
    <t xml:space="preserve">11/41B| Gurudwara Road| Tilak Nagar Market| Tilak Nagar| New Delhi</t>
  </si>
  <si>
    <t xml:space="preserve">North Indian, Fast Food, Afghani</t>
  </si>
  <si>
    <t xml:space="preserve">Dev Burger</t>
  </si>
  <si>
    <t xml:space="preserve">44/1| Totaram Ahuja Marg| Ashok Nagar| Tilak Nagar| New Delhi</t>
  </si>
  <si>
    <t xml:space="preserve">179| Mukherji Park| Vishnu Garden| Tilak Nagar| New Delhi</t>
  </si>
  <si>
    <t xml:space="preserve">A-132| Ganesh Nagar| Tilak Nagar| New Delhi</t>
  </si>
  <si>
    <t xml:space="preserve">Hum Sabki Rasoi</t>
  </si>
  <si>
    <t xml:space="preserve">S-1/68| Old Mahavir Nagar| Tilak Nagar| New Delhi</t>
  </si>
  <si>
    <t xml:space="preserve">Janki Vaishno Dhaba</t>
  </si>
  <si>
    <t xml:space="preserve">WZ 714| Tihar Village| Near Tilak Nagar Market| Government Girls Convent School| Tilak Nagar| New Delhi</t>
  </si>
  <si>
    <t xml:space="preserve">Manmohan Food Plaza</t>
  </si>
  <si>
    <t xml:space="preserve">Shop 8| New Market| Tilak Nagar| New Delhi</t>
  </si>
  <si>
    <t xml:space="preserve">Mr.Hunger</t>
  </si>
  <si>
    <t xml:space="preserve">24B/8| Mall Road| Tilak Nagar| New Delhi</t>
  </si>
  <si>
    <t xml:space="preserve">Neelma Punjabi Dhaba</t>
  </si>
  <si>
    <t xml:space="preserve">K-3| Mukaram Garden| Tilak Nagar| New Delhi</t>
  </si>
  <si>
    <t xml:space="preserve">New Raj Kachori Bhandar</t>
  </si>
  <si>
    <t xml:space="preserve">2/17| Double Storey| Tilak Nagar| New Delhi</t>
  </si>
  <si>
    <t xml:space="preserve">Punjabi Ninja</t>
  </si>
  <si>
    <t xml:space="preserve">Plot 5| Anmol Vatika| Tilak Nagar| New Delhi</t>
  </si>
  <si>
    <t xml:space="preserve">Radha Swami Cool Hut</t>
  </si>
  <si>
    <t xml:space="preserve">11/45 B| Gurudwara Rd| Block 11| Tilak Nagar| New Delhi</t>
  </si>
  <si>
    <t xml:space="preserve">Beverages, Ice Cream</t>
  </si>
  <si>
    <t xml:space="preserve">Sagar Choley Bhatoorey</t>
  </si>
  <si>
    <t xml:space="preserve">Mukherji Park| Punjabi Market| Tilak Nagar| New Delhi</t>
  </si>
  <si>
    <t xml:space="preserve">Sehyog Alpahar</t>
  </si>
  <si>
    <t xml:space="preserve">21/24| Main Road| Near Central Hospital| Tilak Nagar| New Delhi</t>
  </si>
  <si>
    <t xml:space="preserve">Vijay Corner</t>
  </si>
  <si>
    <t xml:space="preserve">30| Double Story Ashok Nagar| Near Metro Station| Tilak Nagar| New Delhi</t>
  </si>
  <si>
    <t xml:space="preserve">Mithlesh Ande Wala</t>
  </si>
  <si>
    <t xml:space="preserve">Shop D-3| Fateh Nagar| Tilak Nagar| New Delhi</t>
  </si>
  <si>
    <t xml:space="preserve">Roti N Boti</t>
  </si>
  <si>
    <t xml:space="preserve">15/16| Mangal Bazar| Tilak Nagar| New Delhi</t>
  </si>
  <si>
    <t xml:space="preserve">Annapurna Caters</t>
  </si>
  <si>
    <t xml:space="preserve">17/30| Aashirwad Complex| Tilak Nagar| New Delhi</t>
  </si>
  <si>
    <t xml:space="preserve">Ashoka's Ice Zone</t>
  </si>
  <si>
    <t xml:space="preserve">11/47| Tilak Nagar| New Delhi</t>
  </si>
  <si>
    <t xml:space="preserve">Bikaner Sweets &amp; Pastry Corner</t>
  </si>
  <si>
    <t xml:space="preserve">Guru Ramdas Marg| Krishna Park| Tilak Nagar| New Delhi</t>
  </si>
  <si>
    <t xml:space="preserve">Near Khyala Road| Vishnu Garden| Tilak Nagar| New Delhi</t>
  </si>
  <si>
    <t xml:space="preserve">Dee Pizza Hub</t>
  </si>
  <si>
    <t xml:space="preserve">WZ-139/F| Main Market| New Mahavir Nagar| Tilak Nagar| New Delhi</t>
  </si>
  <si>
    <t xml:space="preserve">Flavors of London</t>
  </si>
  <si>
    <t xml:space="preserve">K-131/2| Mahavir Nagar| Krishna Park| Main Outer Ring Road| Tilak Nagar| New Delhi</t>
  </si>
  <si>
    <t xml:space="preserve">Funduz Cafe</t>
  </si>
  <si>
    <t xml:space="preserve">WZ-188| Punjabi Market| Tilak Nagar| New Delhi</t>
  </si>
  <si>
    <t xml:space="preserve">G-4A| Main Kabuli Chowk| Tilak Nagar| New Delhi</t>
  </si>
  <si>
    <t xml:space="preserve">Grover Sweets Rajouri Wala</t>
  </si>
  <si>
    <t xml:space="preserve">Khyala Road| Vishnu Garden| Tilak Nagar| New Delhi</t>
  </si>
  <si>
    <t xml:space="preserve">Guru Kripa Chicken Corner</t>
  </si>
  <si>
    <t xml:space="preserve">Near Metro Station| Tilak Nagar| New Delhi</t>
  </si>
  <si>
    <t xml:space="preserve">Health-O-Lic</t>
  </si>
  <si>
    <t xml:space="preserve">4A/2| Near Axis Bank| Main Najafgarh Road| Tilak Nagar| New Delh</t>
  </si>
  <si>
    <t xml:space="preserve">Himalya Chinese</t>
  </si>
  <si>
    <t xml:space="preserve">Shop 1| Plot 365| Chand Nagar| Tilak Nagar| New Delhi</t>
  </si>
  <si>
    <t xml:space="preserve">KindBhutani's</t>
  </si>
  <si>
    <t xml:space="preserve">41| New Market| Tilak Nagar| New Delhi</t>
  </si>
  <si>
    <t xml:space="preserve">Mama Bhanja Corner</t>
  </si>
  <si>
    <t xml:space="preserve">Opposite Vijay Corner| Ashok Nagar| Near Metro Station| Tilak Nagar| New Delhi</t>
  </si>
  <si>
    <t xml:space="preserve">Mama Tao</t>
  </si>
  <si>
    <t xml:space="preserve">E-1| Main Khyala Raod| Tilak Nagar| New Delhi</t>
  </si>
  <si>
    <t xml:space="preserve">Manpasand Punjabi Zaika</t>
  </si>
  <si>
    <t xml:space="preserve">20 Block| Opposite Krishna Park| Gurudwara Road| Tilak Nagar| New Delhi</t>
  </si>
  <si>
    <t xml:space="preserve">Pal Restaurant</t>
  </si>
  <si>
    <t xml:space="preserve">Plot 6| Punjabi Market| Vishnu Nagar| Tilak Nagar| New Delhi</t>
  </si>
  <si>
    <t xml:space="preserve">WZ-23B| Part 1| Punjabi Market| Tilak Nagar| New Delhi</t>
  </si>
  <si>
    <t xml:space="preserve">Shop BE-106A| Hari Nagar| Near Tilak Nagar| New Delhi</t>
  </si>
  <si>
    <t xml:space="preserve">Punjabi Virsa</t>
  </si>
  <si>
    <t xml:space="preserve">A-67| Shyam Nagar| Punjabi Market| Tilak Nagar| New Delhi</t>
  </si>
  <si>
    <t xml:space="preserve">Sahib Jhatka Chicken Shop</t>
  </si>
  <si>
    <t xml:space="preserve">29/4| Ashok Nagar| Near Metro Station| Tilak Nagar| New Delhi</t>
  </si>
  <si>
    <t xml:space="preserve">Salt &amp; Peppers</t>
  </si>
  <si>
    <t xml:space="preserve">Shop 1| New Market| Main Market| Tilak Nagar| New Delhi</t>
  </si>
  <si>
    <t xml:space="preserve">Sethi Ice Cream Parlour</t>
  </si>
  <si>
    <t xml:space="preserve">Shah Ji Di Rasoi</t>
  </si>
  <si>
    <t xml:space="preserve">11/13| Tilak Nagar Main Market| Gurudwara Road| Tilak Nagar| New Delhi</t>
  </si>
  <si>
    <t xml:space="preserve">Snazzy Delights</t>
  </si>
  <si>
    <t xml:space="preserve">J-8| Mukhram Garden| Near Raj Cinema| Tilak Nagar| New Delhi</t>
  </si>
  <si>
    <t xml:space="preserve">M-49| New Mahavir Nagar| Tilak Nagar| New Delhi</t>
  </si>
  <si>
    <t xml:space="preserve">T-2 Di Hatti</t>
  </si>
  <si>
    <t xml:space="preserve">24/10| Tilak Nagar| New Delhi</t>
  </si>
  <si>
    <t xml:space="preserve">The Second Wife Kitchen</t>
  </si>
  <si>
    <t xml:space="preserve">24/5| Mall Road| Tilak Nagar| New Delhi</t>
  </si>
  <si>
    <t xml:space="preserve">Today Pizza</t>
  </si>
  <si>
    <t xml:space="preserve">E-1| Khyala Road| Vishnu Garden| Tilak Nagar| New Delhi</t>
  </si>
  <si>
    <t xml:space="preserve">Turban Tadka</t>
  </si>
  <si>
    <t xml:space="preserve">WZ-139| B1/B| New Mahavir Nagar| Tilak Nagar| New Delhi</t>
  </si>
  <si>
    <t xml:space="preserve">Wah Shah Ji Wah</t>
  </si>
  <si>
    <t xml:space="preserve">WZ-179| Mukherji Park| Punjabi Market Road| Tilak Nagar| New Delhi</t>
  </si>
  <si>
    <t xml:space="preserve">Wah Wah Chicken Corner</t>
  </si>
  <si>
    <t xml:space="preserve">93| DDA Market| Near Balmiki Mandir| Tilak Nagar| New Delhi</t>
  </si>
  <si>
    <t xml:space="preserve">Brijwasi Sweet and Namkeen</t>
  </si>
  <si>
    <t xml:space="preserve">3/30| Subhash Market| Trilokpuri| New Delhi</t>
  </si>
  <si>
    <t xml:space="preserve">Trilokpuri</t>
  </si>
  <si>
    <t xml:space="preserve">Trilokpuri| New Delhi</t>
  </si>
  <si>
    <t xml:space="preserve">TA 61| Main Road| Tughlakabad Institutional Area| New Delhi</t>
  </si>
  <si>
    <t xml:space="preserve">Tughlakabad Institutional Area</t>
  </si>
  <si>
    <t xml:space="preserve">Tughlakabad Institutional Area| New Delhi</t>
  </si>
  <si>
    <t xml:space="preserve">North Indian, Mughlai, Chinese, Bakery</t>
  </si>
  <si>
    <t xml:space="preserve">Ahad Sons Restaurant</t>
  </si>
  <si>
    <t xml:space="preserve">3-A| Behind Mother Dairy| Uday Park| New Delhi</t>
  </si>
  <si>
    <t xml:space="preserve">Uday Park</t>
  </si>
  <si>
    <t xml:space="preserve">Uday Park| New Delhi</t>
  </si>
  <si>
    <t xml:space="preserve">Jughead's Fast Food Corner</t>
  </si>
  <si>
    <t xml:space="preserve">1 &amp; 3| Main Market| Uday Park| New Delhi</t>
  </si>
  <si>
    <t xml:space="preserve">The Coffee Bond</t>
  </si>
  <si>
    <t xml:space="preserve">Shop 4| Uday Park Shopping Complex| Uday Park| New Delhi</t>
  </si>
  <si>
    <t xml:space="preserve">Shop 1| Ground Floor| Unity One Mall| Janakpuri| New Delhi</t>
  </si>
  <si>
    <t xml:space="preserve">Unity One Mall| Janakpuri</t>
  </si>
  <si>
    <t xml:space="preserve">Unity One Mall| Janakpuri| New Delhi</t>
  </si>
  <si>
    <t xml:space="preserve">1st Floor| Unity One Mall| Janakpuri| New Delhi</t>
  </si>
  <si>
    <t xml:space="preserve">G-3| Unity One Mall| Janakpuri| New Delhi</t>
  </si>
  <si>
    <t xml:space="preserve">Mithai, North Indian, South Indian</t>
  </si>
  <si>
    <t xml:space="preserve">22| Ground Floor| Unity One Mall| Janakpuri| New Delhi</t>
  </si>
  <si>
    <t xml:space="preserve">Pat 'N' Harry</t>
  </si>
  <si>
    <t xml:space="preserve">Shop 3| Ground Floor| Unity One Mall| Janakpuri| New Delhi</t>
  </si>
  <si>
    <t xml:space="preserve">Shop 2| Plot 57| Under Dwarka Mor Metro Station Pillar No 776| Sewak Park| Uttam Nagar| New Delhi</t>
  </si>
  <si>
    <t xml:space="preserve">Uttam Nagar</t>
  </si>
  <si>
    <t xml:space="preserve">Uttam Nagar| New Delhi</t>
  </si>
  <si>
    <t xml:space="preserve">A 93| Gurudwara Road| Mohan Garden| Near Metro Pillar 746| Uttam Nagar| New Delhi</t>
  </si>
  <si>
    <t xml:space="preserve">Metro Pillar 782| Dwarka Mor| Uttam Nagar| New Delhi</t>
  </si>
  <si>
    <t xml:space="preserve">Apna Swad</t>
  </si>
  <si>
    <t xml:space="preserve">Shop 5| Indra Park| East Uttam Nagar| Uttam Nagar| New Delhi</t>
  </si>
  <si>
    <t xml:space="preserve">ATM Food Corner</t>
  </si>
  <si>
    <t xml:space="preserve">C-24A| Jeewan Park| Pankha Road| Uttam Nagar| New Delhi</t>
  </si>
  <si>
    <t xml:space="preserve">Burger House</t>
  </si>
  <si>
    <t xml:space="preserve">1/69| Sewak Park| Near Dwarka Mod| Uttam Nagar| New Delhi</t>
  </si>
  <si>
    <t xml:space="preserve">Cafe De Bienka</t>
  </si>
  <si>
    <t xml:space="preserve">RZ-35/36| Indra Park Extension| Near Hanuman Mandir| Uttam Nagar| New Delhi</t>
  </si>
  <si>
    <t xml:space="preserve">Chatkaara Point</t>
  </si>
  <si>
    <t xml:space="preserve">Shop AP-4| Commercial Complex| A Block| Bindapur| Uttam Nagar| New Delhi</t>
  </si>
  <si>
    <t xml:space="preserve">Dharma Punjabi Dhaba</t>
  </si>
  <si>
    <t xml:space="preserve">J-7| Arya Samaj Road| Near MLA Office| Uttam Nagar| New Delhi</t>
  </si>
  <si>
    <t xml:space="preserve">WZ-154| G-1 Block| Upper Ground Floor| Najafgarh Road| Uttam Nagar| New Delhi</t>
  </si>
  <si>
    <t xml:space="preserve">Flavourz Factoree</t>
  </si>
  <si>
    <t xml:space="preserve">Shop 3| Plot 1| Block A| Gulab Bagh| Near Nawada Metro Station| Opposite Metro Pillar 733| Uttam Nagar| New Delhi</t>
  </si>
  <si>
    <t xml:space="preserve">Gabbar Chowmein</t>
  </si>
  <si>
    <t xml:space="preserve">Pipal Chowk Road| Som Bazaar Chowk| Mohan Garden| Uttam Nagar| New Delhi</t>
  </si>
  <si>
    <t xml:space="preserve">Gayatri's Break Point Restaurant</t>
  </si>
  <si>
    <t xml:space="preserve">G-116/117| School Road| SDM Market| Mangal Bazaar Chowk| Uttam Nagar| New Delhi</t>
  </si>
  <si>
    <t xml:space="preserve">Grover Sweets &amp; Bakers</t>
  </si>
  <si>
    <t xml:space="preserve">Arya Samaj Road| Uttam Nagar| New Delhi</t>
  </si>
  <si>
    <t xml:space="preserve">Street Food, Chinese, Mithai</t>
  </si>
  <si>
    <t xml:space="preserve">A-27| Milap Nagar| Near Desu Office| Uttam Nagar| New Delhi</t>
  </si>
  <si>
    <t xml:space="preserve">Lajawab Chinese Food</t>
  </si>
  <si>
    <t xml:space="preserve">A 1/28| Peepal Wala Road| Mohan Garden| Uttam Nagar| New Delhi</t>
  </si>
  <si>
    <t xml:space="preserve">Lajwab Bakery</t>
  </si>
  <si>
    <t xml:space="preserve">Mangal Bazaar Road| Uttam Nagar| New Delhi</t>
  </si>
  <si>
    <t xml:space="preserve">Maharani Rasoi</t>
  </si>
  <si>
    <t xml:space="preserve">Near Mehfil| Dwarka Mod| Uttam Nagar| New Delhi</t>
  </si>
  <si>
    <t xml:space="preserve">Natkhat Bakers</t>
  </si>
  <si>
    <t xml:space="preserve">A 65| Gurudwara Road| Mohan Garden| Uttam Nagar| New Delhi</t>
  </si>
  <si>
    <t xml:space="preserve">WZ-175| Opposite Metro Pillar 667| Main Najafgarh Road| Uttam Nagar| New Delhi</t>
  </si>
  <si>
    <t xml:space="preserve">WZ-A1| Main Road| Opposite Pillor 659| Uttam Nagar| New Delhi</t>
  </si>
  <si>
    <t xml:space="preserve">Radha Swami Vaishno Dhaba</t>
  </si>
  <si>
    <t xml:space="preserve">C-23| Near Pali Factory| Uttam Nagar East| Uttam Nagar| New Delhi</t>
  </si>
  <si>
    <t xml:space="preserve">Scoops</t>
  </si>
  <si>
    <t xml:space="preserve">E-1| Bal Udyan Road| Uttam Nagar| New Delhi</t>
  </si>
  <si>
    <t xml:space="preserve">Shah Bakery</t>
  </si>
  <si>
    <t xml:space="preserve">Shahi Kachauri Wale</t>
  </si>
  <si>
    <t xml:space="preserve">Main Najafgarh Road| Dwarka Mod| Uttam Nagar| New Delhi</t>
  </si>
  <si>
    <t xml:space="preserve">Shahi Kachauri</t>
  </si>
  <si>
    <t xml:space="preserve">Najafgarh Road| Uttam Nagar| New Delhi</t>
  </si>
  <si>
    <t xml:space="preserve">Shri Bikaner Sweets</t>
  </si>
  <si>
    <t xml:space="preserve">F-2/30| Pipal Chowk| Mohan Garden| Uttam Nagar| New Delhi</t>
  </si>
  <si>
    <t xml:space="preserve">Fast Food, South Indian, Chinese, Mithai</t>
  </si>
  <si>
    <t xml:space="preserve">Shri Krishna Vaishno Dhaba</t>
  </si>
  <si>
    <t xml:space="preserve">22-B| K Block| Palam Matiala Road| Raja Puri| Opposite Sector 4-5| Uttam Nagar| New Delhi</t>
  </si>
  <si>
    <t xml:space="preserve">Shri Murli Wala</t>
  </si>
  <si>
    <t xml:space="preserve">B-5| Patel Garden| Near Metro Pillar 787| Dwarka Mor| Uttam Nagar| New Delhi</t>
  </si>
  <si>
    <t xml:space="preserve">Shri Radha Ki Rasoi</t>
  </si>
  <si>
    <t xml:space="preserve">Plot 1| Mohan Bhagwati Complex| Uttam Nagar| New Delhi</t>
  </si>
  <si>
    <t xml:space="preserve">Singh's Ice Cream Parlour</t>
  </si>
  <si>
    <t xml:space="preserve">A-1/28| Mohan Garden| Peepal Road| Opposite Sargam Sweets| Metro Pillar 754| Uttam Nagar| New Delhi</t>
  </si>
  <si>
    <t xml:space="preserve">Ice Cream, Desserts, Fast Food</t>
  </si>
  <si>
    <t xml:space="preserve">Swastik Restaurant</t>
  </si>
  <si>
    <t xml:space="preserve">GS-70| Sewak Park| Near Dwarka Mod| Uttam Nagar| New Delhi</t>
  </si>
  <si>
    <t xml:space="preserve">Tanatan Corner</t>
  </si>
  <si>
    <t xml:space="preserve">Main Najafgarh Road| Uttam Nagar| New Delhi</t>
  </si>
  <si>
    <t xml:space="preserve">Tasty Bite</t>
  </si>
  <si>
    <t xml:space="preserve">A-72/183| Gulab Bagh| Main Najafgarh Road| Uttam Nagar| New Delhi</t>
  </si>
  <si>
    <t xml:space="preserve">Aggarwal Jalebi Wale</t>
  </si>
  <si>
    <t xml:space="preserve">Opposite Avtaar Dhaba| Milap Nagar| Uttam Nagar| New Delhi</t>
  </si>
  <si>
    <t xml:space="preserve">154| Kakrola Housing Complex| Dwarka Mod| Uttam Nagar| New Delhi</t>
  </si>
  <si>
    <t xml:space="preserve">Arora Pastry Palace</t>
  </si>
  <si>
    <t xml:space="preserve">Dwarka Mod Metro Station| Pillar Number 781| Uttam Nagar| New Delhi</t>
  </si>
  <si>
    <t xml:space="preserve">Chinese Chatorey Xpress</t>
  </si>
  <si>
    <t xml:space="preserve">G-1/66 Dalmill Road| Uttam Nagar| New Delhi</t>
  </si>
  <si>
    <t xml:space="preserve">Chocochill</t>
  </si>
  <si>
    <t xml:space="preserve">Vijay Vihar| Uttam Nagar| New Delhi</t>
  </si>
  <si>
    <t xml:space="preserve">F-1/3| Mohan Garden| Pipal Wala Road| Uttam Nagar| New Delhi</t>
  </si>
  <si>
    <t xml:space="preserve">Food N Shakes</t>
  </si>
  <si>
    <t xml:space="preserve">E 23| Milap Nagar| Near Reliance Fresh| Uttam Nagar| New Delhi</t>
  </si>
  <si>
    <t xml:space="preserve">WZ-181| A block| Main Najafgarh Road| Metro Pillar 666| Uttam Nagar| New Delhi</t>
  </si>
  <si>
    <t xml:space="preserve">Grover Sweets</t>
  </si>
  <si>
    <t xml:space="preserve">A/7| Near Metro Pillar 652| Milap Nagar| Uttam Nagar| New Delhi</t>
  </si>
  <si>
    <t xml:space="preserve">J V's Fried Chicken</t>
  </si>
  <si>
    <t xml:space="preserve">19 B| Sewak Park| Near Metro Pillor 771| Uttam Nagar| New Delhi</t>
  </si>
  <si>
    <t xml:space="preserve">Kamal Chat Bhandar</t>
  </si>
  <si>
    <t xml:space="preserve">Arya Samaj Road| Near Gurudwara| Uttam Nagar| New Delhi</t>
  </si>
  <si>
    <t xml:space="preserve">Khalsa Chicken Corner</t>
  </si>
  <si>
    <t xml:space="preserve">Opposite Pillar 760| Main Najafgarh Road| Uttam Nagar| New Delhi</t>
  </si>
  <si>
    <t xml:space="preserve">Lala Da Shudh Vaishno Dhaba</t>
  </si>
  <si>
    <t xml:space="preserve">Main Najafgarh Road| Opposite Metro Pillar 676| Uttam Nagar| New Delhi</t>
  </si>
  <si>
    <t xml:space="preserve">K-9| Arya Samaj Road| Uttam Nagar| New Delhi</t>
  </si>
  <si>
    <t xml:space="preserve">New China Town</t>
  </si>
  <si>
    <t xml:space="preserve">B-44| Sewak Park| Dwarka Mod Metro Station| Uttam Nagar| New Delhi</t>
  </si>
  <si>
    <t xml:space="preserve">Pick &amp; Carry</t>
  </si>
  <si>
    <t xml:space="preserve">K-1/85| Mohan Garden| Uttam Nagar| New Delhi</t>
  </si>
  <si>
    <t xml:space="preserve">3| Bindapark| Near Police Station| Uttam Nagar| New Delhi</t>
  </si>
  <si>
    <t xml:space="preserve">Sandwiches 'N' More</t>
  </si>
  <si>
    <t xml:space="preserve">K-41| Bal Udyan Road| Uttam Nagar| New Delhi</t>
  </si>
  <si>
    <t xml:space="preserve">Sapna Restaurant</t>
  </si>
  <si>
    <t xml:space="preserve">WZ 167 A| Arya Samaj Road| Uttam Nagar| New Delhi</t>
  </si>
  <si>
    <t xml:space="preserve">Sargam Sweets</t>
  </si>
  <si>
    <t xml:space="preserve">A 11| Mohan Garden| Near Metro Pillar 753| Peepal Wala Road| Uttam Nagar| New Delhi</t>
  </si>
  <si>
    <t xml:space="preserve">Tandoori Theka</t>
  </si>
  <si>
    <t xml:space="preserve">C-8| Opposite Metro Pillar 717| Kiran Garden| Main Najafgarh Road| Uttam Nagar| New Delhi</t>
  </si>
  <si>
    <t xml:space="preserve">The Darjiling Delicious Chinese Food</t>
  </si>
  <si>
    <t xml:space="preserve">Shop 3| Plot 42-43| G Block| School Road| Uttam Nagar| New Delhi</t>
  </si>
  <si>
    <t xml:space="preserve">Veg Darbar - The Royal Taste</t>
  </si>
  <si>
    <t xml:space="preserve">Near Metro Pillar-682| Uttam Nagar West| New Delhi</t>
  </si>
  <si>
    <t xml:space="preserve">Veg. Darbar</t>
  </si>
  <si>
    <t xml:space="preserve">Near Metro Pillar 682| Uttam Nagar West| Uttam Nagar| New Delhi</t>
  </si>
  <si>
    <t xml:space="preserve">WZ| 187-A| Main Road| Opposite  Metro Pillar 665| Uttam Nagar| New Delhi</t>
  </si>
  <si>
    <t xml:space="preserve">12| Ground Floor| V3S Mall| Laxmi Nagar| New Delhi</t>
  </si>
  <si>
    <t xml:space="preserve">V3S Mall| Laxmi Nagar</t>
  </si>
  <si>
    <t xml:space="preserve">V3S Mall| Laxmi Nagar| New Delhi</t>
  </si>
  <si>
    <t xml:space="preserve">Chalte Firte Momos</t>
  </si>
  <si>
    <t xml:space="preserve">G-4| V3S Mall| Near Box Office| Laxmi Nagar| New Delhi</t>
  </si>
  <si>
    <t xml:space="preserve">F-104| 1st Floor| Fun Cinema Building| V3S Mall| Laxmi Nagar| New Delhi</t>
  </si>
  <si>
    <t xml:space="preserve">Ground Floor| Unit G-100-101| V3S Mall| Laxmi Nagar| New Delhi</t>
  </si>
  <si>
    <t xml:space="preserve">Fattoush</t>
  </si>
  <si>
    <t xml:space="preserve">G-103| V3S Mall| Laxmi Nagar| New Delhi</t>
  </si>
  <si>
    <t xml:space="preserve">Shop G-3| V3S Mall| Plot 10| Laxmi Nagar| New Delhi</t>
  </si>
  <si>
    <t xml:space="preserve">Kutty's South Indian Cafe</t>
  </si>
  <si>
    <t xml:space="preserve">Mandrain</t>
  </si>
  <si>
    <t xml:space="preserve">Food Court| V3S Mall| Laxmi Nagar| New Delhi</t>
  </si>
  <si>
    <t xml:space="preserve">G-18/19| V3S Mall| Laxmi Nagar| New Delhi</t>
  </si>
  <si>
    <t xml:space="preserve">G 5| Ground Floor| V3S Mall| Laxmi Nagar| New Delhi</t>
  </si>
  <si>
    <t xml:space="preserve">Rocking Woods</t>
  </si>
  <si>
    <t xml:space="preserve">F-102| 1st Floor| V3S Mall| Laxmi Nagar| New Delhi</t>
  </si>
  <si>
    <t xml:space="preserve">G 6| Ground Floor| V3S Mall| Near Nirman Vihar Metro Station| Laxmi Nagar| New Delhi</t>
  </si>
  <si>
    <t xml:space="preserve">G-111| Ground Floor| V3S Mall| Laxmi Nagar| New Delhi</t>
  </si>
  <si>
    <t xml:space="preserve">G-11| V3S Mall| Laxmi Nagar| New Delhi</t>
  </si>
  <si>
    <t xml:space="preserve">The Yummy Chilli</t>
  </si>
  <si>
    <t xml:space="preserve">United Punjab</t>
  </si>
  <si>
    <t xml:space="preserve">G-41| V3S Mall| Laxmi Nagar| New Delhi</t>
  </si>
  <si>
    <t xml:space="preserve">Shop 98 &amp; 107| Ground Floor| V3S East Central Mall| Plot  12| Laxmi Nagar| New Delhi</t>
  </si>
  <si>
    <t xml:space="preserve">Vintro</t>
  </si>
  <si>
    <t xml:space="preserve">G-110| Ground Floor| V3S Mall| Laxmi Nagar| New Delhi</t>
  </si>
  <si>
    <t xml:space="preserve">V 3 S Mall| Laxmi Nagar| New Delhi</t>
  </si>
  <si>
    <t xml:space="preserve">Shop G-2 &amp; G-8| Ground Floor| Plot 10| V3S Mall| District Centre| Laxmi Nagar| New Delhi</t>
  </si>
  <si>
    <t xml:space="preserve">1st Floor| V3S Mall| Laxmi Nagar| New Delhi</t>
  </si>
  <si>
    <t xml:space="preserve">G-27/28| Ground Floor| V3S Mall| Laxmi Nagar| New Delhi</t>
  </si>
  <si>
    <t xml:space="preserve">G-9| V3S Mall| Laxmi Nagar| New Delhi</t>
  </si>
  <si>
    <t xml:space="preserve">Hawkers</t>
  </si>
  <si>
    <t xml:space="preserve">B-1| Vasant Kunj| New Delhi</t>
  </si>
  <si>
    <t xml:space="preserve">Vasant Kunj</t>
  </si>
  <si>
    <t xml:space="preserve">Vasant Kunj| New Delhi</t>
  </si>
  <si>
    <t xml:space="preserve">B-10| DDA Market| Vasant Kunj| New Delhi</t>
  </si>
  <si>
    <t xml:space="preserve">Central Market| Masudpur| Vasant Kunj| New Delhi</t>
  </si>
  <si>
    <t xml:space="preserve">Tribe</t>
  </si>
  <si>
    <t xml:space="preserve">138/9| Aruna Asaf Ali Road| Vasant Kunj| New Delhi</t>
  </si>
  <si>
    <t xml:space="preserve">Continental, Seafood, North Indian</t>
  </si>
  <si>
    <t xml:space="preserve">15| B-10 Market| Vasant Kunj| New Delhi</t>
  </si>
  <si>
    <t xml:space="preserve">Outlet 22| Local Shopping Center| Sector D-4| Vasant Kunj| New Delhi</t>
  </si>
  <si>
    <t xml:space="preserve">Captain Chang</t>
  </si>
  <si>
    <t xml:space="preserve">Clemency- The Restaurant &amp; Cafe</t>
  </si>
  <si>
    <t xml:space="preserve">1249| Opposite Fortis Hospital| Aruna Asaf Ali Marg| Vasant Kunj| New Delhi</t>
  </si>
  <si>
    <t xml:space="preserve">Continental, Italian, North Indian, Chinese, Lebanese</t>
  </si>
  <si>
    <t xml:space="preserve">Flaming Chilli Pepper</t>
  </si>
  <si>
    <t xml:space="preserve">1249| Aruna Asaf Ali Marg| Opposite Fortis Hospital| Vasant Kunj| New Delhi</t>
  </si>
  <si>
    <t xml:space="preserve">Shop 18-19| Sector B| Pocket 10| DDA Market| Vasant Kunj| New Delhi</t>
  </si>
  <si>
    <t xml:space="preserve">Majeed's</t>
  </si>
  <si>
    <t xml:space="preserve">Shop 8 &amp; 9| B-7| LSP| Vasant Kunj| New Delhi</t>
  </si>
  <si>
    <t xml:space="preserve">Majlis-e-Mughal</t>
  </si>
  <si>
    <t xml:space="preserve">Mickey's Kitchen</t>
  </si>
  <si>
    <t xml:space="preserve">C-6| Local Shopping Complex| Vasant Kunj| New Delhi</t>
  </si>
  <si>
    <t xml:space="preserve">Nawab Dera</t>
  </si>
  <si>
    <t xml:space="preserve">B-98| Vasant Kunj Enclave| Vasant Kunj| New Delhi</t>
  </si>
  <si>
    <t xml:space="preserve">B8/9| Shop 9| DDA Market| Near GD Goenka School| Vasant Kunj| New Delhi</t>
  </si>
  <si>
    <t xml:space="preserve">The Village Caf?</t>
  </si>
  <si>
    <t xml:space="preserve">Shop 4| Plot 11| Behind Sanchit Medicos| Opposite Fortis Hospital| Aruna Asaf Ali road| Kishan Garh| Vasant Kunj| New Delhi</t>
  </si>
  <si>
    <t xml:space="preserve">Cafe, American, Italian, North Indian, Chinese</t>
  </si>
  <si>
    <t xml:space="preserve">Cookfresh</t>
  </si>
  <si>
    <t xml:space="preserve">Cafe Connect</t>
  </si>
  <si>
    <t xml:space="preserve">Ground Floor| Adjacent To Ambience Towers Car Market| Chattarpur Road| Abdul Gaffar Khan Marg| Vasant Kunj| New Delhi</t>
  </si>
  <si>
    <t xml:space="preserve">28| Vasant Arcade| B7 Market| Vasant Kunj| New Delhi</t>
  </si>
  <si>
    <t xml:space="preserve">Indian Saffron Co.</t>
  </si>
  <si>
    <t xml:space="preserve">Shop 40| Ground Floor| Vasant Square Mall| Vasant Kunj| New Delhi</t>
  </si>
  <si>
    <t xml:space="preserve">Vasant Square Mall| Vasant Kunj</t>
  </si>
  <si>
    <t xml:space="preserve">Vasant Square Mall| Vasant Kunj| New Delhi</t>
  </si>
  <si>
    <t xml:space="preserve">GF 01| Ground Floor| Vasant Square Mall| Vasant Kunj| New Delhi</t>
  </si>
  <si>
    <t xml:space="preserve">Ground Floor| Vasant Square Mall| Vasant Kunj| New Delhi</t>
  </si>
  <si>
    <t xml:space="preserve">Shree Bhagatram</t>
  </si>
  <si>
    <t xml:space="preserve">A-5| Ground Floor| Vasant Square Mall| Vasant Kunj| New Delhi</t>
  </si>
  <si>
    <t xml:space="preserve">North Indian, Chinese, South Indian, Mithai</t>
  </si>
  <si>
    <t xml:space="preserve">G-10/A| Ground Floor| Vasant Square Mall| Vasant Kunj| New Delhi</t>
  </si>
  <si>
    <t xml:space="preserve">Shop 29| Ground Floor| Vasant Square Mall| Vasant Kunj| New Delhi</t>
  </si>
  <si>
    <t xml:space="preserve">G-39| Ground Floor| Vasant Square Mall| Vasant Kunj| New Delhi</t>
  </si>
  <si>
    <t xml:space="preserve">Tipu Sultan</t>
  </si>
  <si>
    <t xml:space="preserve">Shop 42| Ground Floor| Vasant Square Mall| Vasant Kunj| New Delhi</t>
  </si>
  <si>
    <t xml:space="preserve">E Block Market| Poorvi Marg| Vasant Vihar| New Delhi</t>
  </si>
  <si>
    <t xml:space="preserve">Vasant Vihar</t>
  </si>
  <si>
    <t xml:space="preserve">Vasant Vihar| New Delhi</t>
  </si>
  <si>
    <t xml:space="preserve">55| Community Center| Vasant Vihar| New Delhi</t>
  </si>
  <si>
    <t xml:space="preserve">Bengal Sweet Palace</t>
  </si>
  <si>
    <t xml:space="preserve">A Block Market| Vasant Vihar| New Delhi</t>
  </si>
  <si>
    <t xml:space="preserve">Bread'D Bites</t>
  </si>
  <si>
    <t xml:space="preserve">E-17| E Block Market| Vasant Vihar| New Delhi</t>
  </si>
  <si>
    <t xml:space="preserve">PVR Complex| Vasant Vihar| New Delhi</t>
  </si>
  <si>
    <t xml:space="preserve">Foodland by Orchid</t>
  </si>
  <si>
    <t xml:space="preserve">D 11| LSC| Vasant Vihar| New Delhi</t>
  </si>
  <si>
    <t xml:space="preserve">From The Kitchen of Mala Bindra</t>
  </si>
  <si>
    <t xml:space="preserve">2| 2nd Floor| Palam Marg| Rear Block| Vasant Vihar| New Delhi</t>
  </si>
  <si>
    <t xml:space="preserve">E-16| Vasant Vihar| New Delhi</t>
  </si>
  <si>
    <t xml:space="preserve">Opposite Priya Cinema| Vasant Lok| Vasant Vihar| New Delhi</t>
  </si>
  <si>
    <t xml:space="preserve">HotPlate</t>
  </si>
  <si>
    <t xml:space="preserve">Vasant Apartments| Vasant Vihar| New Delhi</t>
  </si>
  <si>
    <t xml:space="preserve">New Janta Restaurant</t>
  </si>
  <si>
    <t xml:space="preserve">C-22| Main Market| Vasant Vihar| New Delhi</t>
  </si>
  <si>
    <t xml:space="preserve">Shop 3| D Block Market| Community Centre| Vasant Vihar| New Delhi</t>
  </si>
  <si>
    <t xml:space="preserve">Sinfully Yours</t>
  </si>
  <si>
    <t xml:space="preserve">11| Munirka Marg| Vasant Vihar| New Delhi</t>
  </si>
  <si>
    <t xml:space="preserve">E-249| Rama Market| Nelson Mandela Marg| Vasant Vihar| New Delhi</t>
  </si>
  <si>
    <t xml:space="preserve">Spice Deli</t>
  </si>
  <si>
    <t xml:space="preserve">38| Upper Ground Floor &amp; First Floor| Basant Lok| Vasant Vihar| New Delhi</t>
  </si>
  <si>
    <t xml:space="preserve">Near Indian Oil Petrol Pump| Mool Chand Motors| Vasant Vihar| New Delhi</t>
  </si>
  <si>
    <t xml:space="preserve">Uncle Tom's Steamed Hot Dogs</t>
  </si>
  <si>
    <t xml:space="preserve">Opposite RPM Lounge| Priya Market| Vasant Vihar| New Delhi</t>
  </si>
  <si>
    <t xml:space="preserve">AOWLS</t>
  </si>
  <si>
    <t xml:space="preserve">Community Center| Priya Market| Vasant Vihar| New Delhi</t>
  </si>
  <si>
    <t xml:space="preserve">Georgia Dakota</t>
  </si>
  <si>
    <t xml:space="preserve">Shop 5| D Block Market| Vasant Vihar| New Delhi</t>
  </si>
  <si>
    <t xml:space="preserve">Instapizza After Hours</t>
  </si>
  <si>
    <t xml:space="preserve">Shop 25| 1st Floor| CSC Basant Enclave| S.F.G.H Scheme| Vasant Vihar| New Delhi</t>
  </si>
  <si>
    <t xml:space="preserve">2nd Floor| Opp HDFC Bank| Street D7| Junction of Poorvi &amp; Paschmi Marg| Vasant Vihar| New Delhi</t>
  </si>
  <si>
    <t xml:space="preserve">Anthony's Kitchen</t>
  </si>
  <si>
    <t xml:space="preserve">Stall 3| PVR Priya| Basant Lok| Vasant Vihar| New Delhi</t>
  </si>
  <si>
    <t xml:space="preserve">Bakermania</t>
  </si>
  <si>
    <t xml:space="preserve">A-9/1| 1st Floor| Near Holy Child School| Vasant Vihar| New Delhi</t>
  </si>
  <si>
    <t xml:space="preserve">61| Inside PVR Community Centre| Basant Lok| Vasant Vihar| New Delhi</t>
  </si>
  <si>
    <t xml:space="preserve">Priya Cinema Complex| Vasant Vihar| New Delhi</t>
  </si>
  <si>
    <t xml:space="preserve">17/20| Community Centre| Basant Lok| Vasant Vihar| New Delhi</t>
  </si>
  <si>
    <t xml:space="preserve">Kaptain Bakery</t>
  </si>
  <si>
    <t xml:space="preserve">16A| Basant Lok| Vasant Vihar| New Delhi</t>
  </si>
  <si>
    <t xml:space="preserve">Kayasth Cuisine</t>
  </si>
  <si>
    <t xml:space="preserve">Annexe| 1st Floor| D-7/1| Vasant Vihar| New Delhi</t>
  </si>
  <si>
    <t xml:space="preserve">Mahinder Food Corner</t>
  </si>
  <si>
    <t xml:space="preserve">Priya Complex| Vasant Vihar| New Delhi</t>
  </si>
  <si>
    <t xml:space="preserve">Mohanty Bakery &amp; Confectionery</t>
  </si>
  <si>
    <t xml:space="preserve">352| Vasant Vihar| New Delhi</t>
  </si>
  <si>
    <t xml:space="preserve">Practically Perfect</t>
  </si>
  <si>
    <t xml:space="preserve">64| Munirka Marg| Behind PVR Priya| Vasant Vihar| New Delhi</t>
  </si>
  <si>
    <t xml:space="preserve">Take Away Depot</t>
  </si>
  <si>
    <t xml:space="preserve">13| Basant Lok| Priya Cinema Complex| Vasant Vihar| New Delhi</t>
  </si>
  <si>
    <t xml:space="preserve">D Block Market. Near HDFC| Vasant Vihar| New Delhi</t>
  </si>
  <si>
    <t xml:space="preserve">Aggarwal Confectionary</t>
  </si>
  <si>
    <t xml:space="preserve">38| DDA Market| Vasundhara Enclave| New Delhi</t>
  </si>
  <si>
    <t xml:space="preserve">Vasundhara Enclave</t>
  </si>
  <si>
    <t xml:space="preserve">Vasundhara Enclave| New Delhi</t>
  </si>
  <si>
    <t xml:space="preserve">31| DDA Market| Vasundhara Enclave| New Delhi</t>
  </si>
  <si>
    <t xml:space="preserve">Ananda's</t>
  </si>
  <si>
    <t xml:space="preserve">1| DDA Market| Vasundhara Enclave| New Delhi</t>
  </si>
  <si>
    <t xml:space="preserve">B 17| Om Sai Complex| New Ashok Nagar| Opposite Metro Pillar No 162| Near| Vasundhara Enclave| New Delhi</t>
  </si>
  <si>
    <t xml:space="preserve">Ayush Restaurant</t>
  </si>
  <si>
    <t xml:space="preserve">A-405| Near East End Apartment| New Ashok Nagar| Vasundhara Enclave| New Delhi</t>
  </si>
  <si>
    <t xml:space="preserve">Chef's Paradise</t>
  </si>
  <si>
    <t xml:space="preserve">B 75| New Ashok Nagar| Vasundhara Enclave| New Delhi</t>
  </si>
  <si>
    <t xml:space="preserve">Shop 6B| 7&amp;8| Ground Floor| New Ashok Nagar Metro Station| Near| Vasundhara Enclave| New Delhi</t>
  </si>
  <si>
    <t xml:space="preserve">Fatafat Fast Food</t>
  </si>
  <si>
    <t xml:space="preserve">A-60| Sarpanch Chowk| New Ashok Nagar| Near| Vasundhara Enclave| New Delhi</t>
  </si>
  <si>
    <t xml:space="preserve">G-22| Vardhaman Sunrise Plaza| Vasundhara Enclave| New Delhi</t>
  </si>
  <si>
    <t xml:space="preserve">Green Tea Fanatics</t>
  </si>
  <si>
    <t xml:space="preserve">G-36| Vardhman Sunrise Plaza| Vasundhara Enclave| New Delhi</t>
  </si>
  <si>
    <t xml:space="preserve">Khansama</t>
  </si>
  <si>
    <t xml:space="preserve">Shop 1-5| RS Tower| Opposite East End Apartment| Vasundhara Enclave| New Delhi</t>
  </si>
  <si>
    <t xml:space="preserve">Pauls Food</t>
  </si>
  <si>
    <t xml:space="preserve">G-3| East End Plaza| Vasundhara Enclave| New Delhi</t>
  </si>
  <si>
    <t xml:space="preserve">Punjabi Vaishno Rasoi</t>
  </si>
  <si>
    <t xml:space="preserve">Main Road| Near BSES Office| Vasundhara Enclave| New Delhi</t>
  </si>
  <si>
    <t xml:space="preserve">G-8| Vardhaman Sunrise Plaza| Vasundhara Enclave| New Delhi</t>
  </si>
  <si>
    <t xml:space="preserve">Taj Sweets</t>
  </si>
  <si>
    <t xml:space="preserve">28| DDA Market| Vasundhara Enclave| New Delhi</t>
  </si>
  <si>
    <t xml:space="preserve">The Cake</t>
  </si>
  <si>
    <t xml:space="preserve">E-473| New Ashok Nagar| Vasundhara Enclave| New Delhi</t>
  </si>
  <si>
    <t xml:space="preserve">The Food Court</t>
  </si>
  <si>
    <t xml:space="preserve">D-30| Near Bharti Chowk| New Ashok Nagar| Vasundhara Enclave| New Delhi</t>
  </si>
  <si>
    <t xml:space="preserve">Adi's Restaurant</t>
  </si>
  <si>
    <t xml:space="preserve">B 80| Near ABD Chowk| New Ashok Nagar| Vasundhara Enclave| New Delhi</t>
  </si>
  <si>
    <t xml:space="preserve">A-60| Near Doctor's Market| Vasundhara Enclave| New Delhi</t>
  </si>
  <si>
    <t xml:space="preserve">Shop no. 1|Near Dharamshila Hospital| Main Road Vasundhara Enclave| Vasundhara Enclave| New Delhi</t>
  </si>
  <si>
    <t xml:space="preserve">B 80| Shree Anand Bhawan| Vasundhara Enclave| New Delhi</t>
  </si>
  <si>
    <t xml:space="preserve">Always Eat Green</t>
  </si>
  <si>
    <t xml:space="preserve">A-60 New Ashok Nagar| Vasundhara Enclave| New Delhi</t>
  </si>
  <si>
    <t xml:space="preserve">Anjali Resaturant</t>
  </si>
  <si>
    <t xml:space="preserve">B-72| New Ashok Nagar| Vasundhara Enclave| New Delhi</t>
  </si>
  <si>
    <t xml:space="preserve">Annapoorna Bhojanalya</t>
  </si>
  <si>
    <t xml:space="preserve">B-17| Om Sai Complex| New Ashok Nagar| Vasundhara Enclave| New Delhi</t>
  </si>
  <si>
    <t xml:space="preserve">Anupam Eating Point</t>
  </si>
  <si>
    <t xml:space="preserve">A-60| New Ashok Nagar| Vasundhara Enclave| New Delhi</t>
  </si>
  <si>
    <t xml:space="preserve">Plaza Market| Vasundhara Enclave| New Delhi</t>
  </si>
  <si>
    <t xml:space="preserve">Cafe Mom</t>
  </si>
  <si>
    <t xml:space="preserve">B-62| New Ashok Nagar| Vasundhara Enclave| New Delhi</t>
  </si>
  <si>
    <t xml:space="preserve">Cafe Youth</t>
  </si>
  <si>
    <t xml:space="preserve">Cake Express</t>
  </si>
  <si>
    <t xml:space="preserve">E - 477| Shop 21| Krishna Complex| New Ashok Nagar| Vasundhara Enclave| New Delhi</t>
  </si>
  <si>
    <t xml:space="preserve">Cake Knighter</t>
  </si>
  <si>
    <t xml:space="preserve">Opposite East End Apartments| New Ashok Nagar| Vasundhara Enclave| New Delhi</t>
  </si>
  <si>
    <t xml:space="preserve">Catchup Green</t>
  </si>
  <si>
    <t xml:space="preserve">Shop SW4| Plot 1| LSC| Vardhaman Plaza| Opposite Delux Apartments| Vasundhara Enclave| New Delhi</t>
  </si>
  <si>
    <t xml:space="preserve">C-306| New Ashok Nagar| Vasundhara Enclave| New Delhi</t>
  </si>
  <si>
    <t xml:space="preserve">Delicious Cake</t>
  </si>
  <si>
    <t xml:space="preserve">E-77| Main Road| Vasundhara Enclave| New Delhi</t>
  </si>
  <si>
    <t xml:space="preserve">Famous Parantha and Poori Sabzi</t>
  </si>
  <si>
    <t xml:space="preserve">44| Gali Number 1| Block A| New Ashok Nagar| Vasundhara Enclave| New Delhi</t>
  </si>
  <si>
    <t xml:space="preserve">FM Biryani Point</t>
  </si>
  <si>
    <t xml:space="preserve">D-78| Opposite Akbari Masjid| New Ashok Nagar| Vasundhara Enclave| New Delhi</t>
  </si>
  <si>
    <t xml:space="preserve">Shop 5| DDA Market| Near Maharaja Agarsen College| Vasundhara Enclave| New Delhi</t>
  </si>
  <si>
    <t xml:space="preserve">Foodiez</t>
  </si>
  <si>
    <t xml:space="preserve">G 24| Sunrise Vardhman Plaza| Vasundhara Enclave| New Delhi</t>
  </si>
  <si>
    <t xml:space="preserve">G-16| Vardhman Sunrise Plaza| Vasundhara Enclave| New Delhi</t>
  </si>
  <si>
    <t xml:space="preserve">Hyderabad's Delight</t>
  </si>
  <si>
    <t xml:space="preserve">102| Abhinav Apartment| Vasundhara Enclave| New Delhi</t>
  </si>
  <si>
    <t xml:space="preserve">Hyderabadi, Biryani</t>
  </si>
  <si>
    <t xml:space="preserve">Khan Tandoori Hub</t>
  </si>
  <si>
    <t xml:space="preserve">D-77| New Ashok Nagar| Vasundhara Enclave| New Delhi</t>
  </si>
  <si>
    <t xml:space="preserve">Khan Tandoori Nights</t>
  </si>
  <si>
    <t xml:space="preserve">C-II -205| New Ashok Nagar| Vasundhara Enclave| New Delhi</t>
  </si>
  <si>
    <t xml:space="preserve">G-23| Vardhman Sunrise Plaza| Vasundhara Enclave| New Delhi</t>
  </si>
  <si>
    <t xml:space="preserve">New Aggarwal Sweets &amp; Fast Food</t>
  </si>
  <si>
    <t xml:space="preserve">B 79| New Ashok Nagar| Vasundhara Enclave| New Delhi</t>
  </si>
  <si>
    <t xml:space="preserve">Night Munchers</t>
  </si>
  <si>
    <t xml:space="preserve">Old Moradabadi Chicken Corner</t>
  </si>
  <si>
    <t xml:space="preserve">B116| Opposite Metro Pillar 164| New Ashok Nagar| Vasundhara Enclave| New Delhi</t>
  </si>
  <si>
    <t xml:space="preserve">Richa's Bakery</t>
  </si>
  <si>
    <t xml:space="preserve">Shop 21| E-447| Krishna Complex| New Ashok Nagar| Vasundhara Enclave| New Delhi</t>
  </si>
  <si>
    <t xml:space="preserve">A-440| New Ashok Nagar| Vasundhara Enclave| New Delhi</t>
  </si>
  <si>
    <t xml:space="preserve">Rudra The Dhaba</t>
  </si>
  <si>
    <t xml:space="preserve">C-2| 205-206| Sarpanch Complex| New Ashok Nagar| Vasundhara Enclave| New Delhi</t>
  </si>
  <si>
    <t xml:space="preserve">Seven Star Pizza</t>
  </si>
  <si>
    <t xml:space="preserve">B-69| New Ashok Nagar| Vasundhara Enclave| New Delhi</t>
  </si>
  <si>
    <t xml:space="preserve">Shahi Muradabadi Chicken Biryani</t>
  </si>
  <si>
    <t xml:space="preserve">Block-1| Sarpanch Chowk| New Ashok Nagar| Vasundhara Enclave| New Delhi</t>
  </si>
  <si>
    <t xml:space="preserve">Shree Krishna Restaurant</t>
  </si>
  <si>
    <t xml:space="preserve">Below Metro Station| New Ashok Nagar| Vasundhara Enclave| New Delhi</t>
  </si>
  <si>
    <t xml:space="preserve">Shree Sai Bhog</t>
  </si>
  <si>
    <t xml:space="preserve">4| DDA Market| Vasundhara Enclave| New Delhi</t>
  </si>
  <si>
    <t xml:space="preserve">Soni Food Court</t>
  </si>
  <si>
    <t xml:space="preserve">B-365| Sangam Street| New Ashok Nagar| Vasundhara Enclave| New Delhi</t>
  </si>
  <si>
    <t xml:space="preserve">South Street Cafe</t>
  </si>
  <si>
    <t xml:space="preserve">Shop 4| DDA Market| Near Maharaja Agrasen College| Vasundhara Enclave| New Delhi</t>
  </si>
  <si>
    <t xml:space="preserve">B-147| Lane 3| New Ashok Nagar| Vasundhara Enclave| New Delhi</t>
  </si>
  <si>
    <t xml:space="preserve">Sweets n Treats</t>
  </si>
  <si>
    <t xml:space="preserve">Main Market| New Ashok Nagar| Vasundhara Enclave| New Delhi</t>
  </si>
  <si>
    <t xml:space="preserve">The Royal Prestige</t>
  </si>
  <si>
    <t xml:space="preserve">A-435| New Ashok Nagar| Vasundhara Enclave| New Delhi</t>
  </si>
  <si>
    <t xml:space="preserve">M/S Noida Automobiles| Indian Oil Petrol Pump| Sector 14 A| Vasundhara Enclave| New Delhi</t>
  </si>
  <si>
    <t xml:space="preserve">Two Friends Roll Corner</t>
  </si>
  <si>
    <t xml:space="preserve">A-124| New Ashok Nagar| Vasundhara Enclave| New Delhi</t>
  </si>
  <si>
    <t xml:space="preserve">A-103| New Ashok Nagar| Vasundhara Enclave| New Delhi</t>
  </si>
  <si>
    <t xml:space="preserve">Zaika Chicken Corner</t>
  </si>
  <si>
    <t xml:space="preserve">B 1363| East End Apartments| Main Road| New Ashok Nagar| Vasundhara Enclave| New Delhi</t>
  </si>
  <si>
    <t xml:space="preserve">Zombiez</t>
  </si>
  <si>
    <t xml:space="preserve">E 379| Khosla Complex| Samrat Apartment| Vasundhara Enclave| New Delhi</t>
  </si>
  <si>
    <t xml:space="preserve">366 Junction</t>
  </si>
  <si>
    <t xml:space="preserve">A-1| 2nd Floor| Near Old Gupta Colony| Vijay Nagar| New Delhi</t>
  </si>
  <si>
    <t xml:space="preserve">Vijay Nagar| New Delhi</t>
  </si>
  <si>
    <t xml:space="preserve">Black &amp; Brew</t>
  </si>
  <si>
    <t xml:space="preserve">Shop 1| Single Story| Near Hanuman Mandir| Vijay Nagar| New Delhi</t>
  </si>
  <si>
    <t xml:space="preserve">Hari Om Bhojanalaya</t>
  </si>
  <si>
    <t xml:space="preserve">H-149| Old Gupta Colony| Opposite Kalyan Vihar| Vijay Nagar| New Delhi</t>
  </si>
  <si>
    <t xml:space="preserve">Nalwa's Hotspot</t>
  </si>
  <si>
    <t xml:space="preserve">B-85| Old Gupta Colony| Near Kalyan Vihar| Vijay Nagar| New Delhi</t>
  </si>
  <si>
    <t xml:space="preserve">27-C| Main Road| Vijay Nagar| New Delhi</t>
  </si>
  <si>
    <t xml:space="preserve">Rock n Wood Cafe</t>
  </si>
  <si>
    <t xml:space="preserve">3/39| Vijay Nagar| New Delhi</t>
  </si>
  <si>
    <t xml:space="preserve">C-24| Single Storey| Vijay Nagar| New Delhi</t>
  </si>
  <si>
    <t xml:space="preserve">Shree Nandhini Cafe</t>
  </si>
  <si>
    <t xml:space="preserve">3/1| Double Storey| Opposite Hanuman Mandir| Vijay Nagar| New Delhi</t>
  </si>
  <si>
    <t xml:space="preserve">Sindhi Dhaba</t>
  </si>
  <si>
    <t xml:space="preserve">Main Road| Near Double Storey| Vijay Nagar| New Delhi</t>
  </si>
  <si>
    <t xml:space="preserve">Take N Taste</t>
  </si>
  <si>
    <t xml:space="preserve">3/30| Double Storey| Vijay Nagar| New Delhi</t>
  </si>
  <si>
    <t xml:space="preserve">Taxi Bar &amp; Cafe</t>
  </si>
  <si>
    <t xml:space="preserve">G-15/B| Ground Floor| Vijay Nagar| New Delhi</t>
  </si>
  <si>
    <t xml:space="preserve">The Little Diner</t>
  </si>
  <si>
    <t xml:space="preserve">H-15| Shop 5| Near NDPL Office| Vijay Nagar| New Delhi</t>
  </si>
  <si>
    <t xml:space="preserve">Continental, Chinese, Italian, Cafe</t>
  </si>
  <si>
    <t xml:space="preserve">Cafeteria &amp; Co.</t>
  </si>
  <si>
    <t xml:space="preserve">G 14| Hudson Lane| Vijay Nagar| New Delhi</t>
  </si>
  <si>
    <t xml:space="preserve">Continental, Mexican</t>
  </si>
  <si>
    <t xml:space="preserve">Shop 3| B-35/B| Single Storey| Vijay Nagar| New Delhi</t>
  </si>
  <si>
    <t xml:space="preserve">Cafe All-Inn</t>
  </si>
  <si>
    <t xml:space="preserve">F-16 B| 1st Floor| Hudson Lane| Opposite NDBL| Vijay Nagar| New Delhi</t>
  </si>
  <si>
    <t xml:space="preserve">Cafe, Mexican, Italian, North Indian, Chinese</t>
  </si>
  <si>
    <t xml:space="preserve">C 29 B| Near HDFC Bank| Main Road| Vijay Nagar Colony| Vijay Nagar| New Delhi</t>
  </si>
  <si>
    <t xml:space="preserve">Flamess Restaurant &amp; Cafe Village</t>
  </si>
  <si>
    <t xml:space="preserve">G-15| 1st Floor| Near Laxmi Diary| Vijay Nagar| New Delhi</t>
  </si>
  <si>
    <t xml:space="preserve">North Indian, Chinese, Continental, Italian, Mexican, Lebanese</t>
  </si>
  <si>
    <t xml:space="preserve">Jack 'n' Chill</t>
  </si>
  <si>
    <t xml:space="preserve">F-19| 1st Floor| Opposite NDPL Office| Vijay Nagar| New Delhi</t>
  </si>
  <si>
    <t xml:space="preserve">American, Italian, Cafe</t>
  </si>
  <si>
    <t xml:space="preserve">G-20| Near Traffic Signal| Vijay Nagar| New Delhi</t>
  </si>
  <si>
    <t xml:space="preserve">Mad Monkey</t>
  </si>
  <si>
    <t xml:space="preserve">Shop 3| H-15| Opposite NDPL Office| Vijay Nagar| New Delhi</t>
  </si>
  <si>
    <t xml:space="preserve">Manohar Cakes &amp; Bikaneri</t>
  </si>
  <si>
    <t xml:space="preserve">C 28-29| Double Storey| Vijay Nagar| New Delhi</t>
  </si>
  <si>
    <t xml:space="preserve">Shagun</t>
  </si>
  <si>
    <t xml:space="preserve">F-16| Opposite NDPL Office| Vijay Nagar| New Delhi</t>
  </si>
  <si>
    <t xml:space="preserve">Chinese, Thai, Tibetan, Japanese</t>
  </si>
  <si>
    <t xml:space="preserve">Shyam Chaat Bhandar</t>
  </si>
  <si>
    <t xml:space="preserve">Shop 1| Main Market| Near Gurudwara| Vijay Nagar| New Delhi</t>
  </si>
  <si>
    <t xml:space="preserve">Telegram</t>
  </si>
  <si>
    <t xml:space="preserve">F-21/B| Opposite NDPL Office| Vijay Nagar| New Delhi</t>
  </si>
  <si>
    <t xml:space="preserve">The University Bistro</t>
  </si>
  <si>
    <t xml:space="preserve">F-15| Opposite NDPL Office| Hudson Lane| Vijay Nagar| New Delhi</t>
  </si>
  <si>
    <t xml:space="preserve">Cafe, Italian, Continental, Mexican, Mediterranean</t>
  </si>
  <si>
    <t xml:space="preserve">736 A.D.</t>
  </si>
  <si>
    <t xml:space="preserve">G-15/B| Vijay Nagar| New Delhi</t>
  </si>
  <si>
    <t xml:space="preserve">H-8 B| Near GTB Nagar Metro Station| Opposite Hudson Lane's NDPL Office| Vijay Nagar| New Delhi</t>
  </si>
  <si>
    <t xml:space="preserve">Mr. Crust Bakers</t>
  </si>
  <si>
    <t xml:space="preserve">B-29/B| Opposite Mother Dairy| Vijay Nagar| New Delhi</t>
  </si>
  <si>
    <t xml:space="preserve">Phonebooth Caf?</t>
  </si>
  <si>
    <t xml:space="preserve">G-14 B| Hudson Lane| Vijay Nagar| New Delhi</t>
  </si>
  <si>
    <t xml:space="preserve">Tony's</t>
  </si>
  <si>
    <t xml:space="preserve">C-23| Single Storey| Vijay Nagar| New Delhi</t>
  </si>
  <si>
    <t xml:space="preserve">Wake 'n' Bake Cafe</t>
  </si>
  <si>
    <t xml:space="preserve">D-6A| Single Storey| Vijay Nagar| New Delhi</t>
  </si>
  <si>
    <t xml:space="preserve">Gabbar Di Hatti</t>
  </si>
  <si>
    <t xml:space="preserve">R-39| Opposite Metro Pillar - 47|  Shakurpur| Vikas Marg</t>
  </si>
  <si>
    <t xml:space="preserve">Vikas Marg</t>
  </si>
  <si>
    <t xml:space="preserve">Vikas Marg| New Delhi</t>
  </si>
  <si>
    <t xml:space="preserve">H Block| Vikas Marg| New Delhi</t>
  </si>
  <si>
    <t xml:space="preserve">1990's</t>
  </si>
  <si>
    <t xml:space="preserve">KG-1/423| Ground Floor| Vikaspuri| New Delhi</t>
  </si>
  <si>
    <t xml:space="preserve">Vikaspuri</t>
  </si>
  <si>
    <t xml:space="preserve">Vikaspuri| New Delhi</t>
  </si>
  <si>
    <t xml:space="preserve">Amul Cafe</t>
  </si>
  <si>
    <t xml:space="preserve">142A| GG-1| Vikaspuri| New Delhi</t>
  </si>
  <si>
    <t xml:space="preserve">A-34| Near NIIT| Vikaspuri| New Delhi</t>
  </si>
  <si>
    <t xml:space="preserve">Buta Singh Da Dhabba</t>
  </si>
  <si>
    <t xml:space="preserve">Shop 617| Site 1| Vikaspuri| New Delhi</t>
  </si>
  <si>
    <t xml:space="preserve">Cafe Amigo</t>
  </si>
  <si>
    <t xml:space="preserve">G-13| Pratibha Tower| PVR Complex| Vikaspuri| New Delhi</t>
  </si>
  <si>
    <t xml:space="preserve">C 9| New Krishna Park| Vikaspuri| New Delhi</t>
  </si>
  <si>
    <t xml:space="preserve">17 A| DG 2| Vikaspuri| New Delhi</t>
  </si>
  <si>
    <t xml:space="preserve">Carara</t>
  </si>
  <si>
    <t xml:space="preserve">19| G Block Community Centre| Vikaspuri| New Delhi</t>
  </si>
  <si>
    <t xml:space="preserve">Channi Pishori Chicken</t>
  </si>
  <si>
    <t xml:space="preserve">29| J Block| LSC| DDA Market| Vikaspuri| New Delhi</t>
  </si>
  <si>
    <t xml:space="preserve">Chatkora Food N Snacks Corner</t>
  </si>
  <si>
    <t xml:space="preserve">Shop 15| H-3 Block| DDA Lal Market| Vikaspuri| New Delhi</t>
  </si>
  <si>
    <t xml:space="preserve">Chetana Bakes</t>
  </si>
  <si>
    <t xml:space="preserve">Chily Hut</t>
  </si>
  <si>
    <t xml:space="preserve">Shop 3 &amp; 6| Ground Floor| G Block| PVR Sonia Complex| Vikaspuri| New Delhi</t>
  </si>
  <si>
    <t xml:space="preserve">De' Bistro</t>
  </si>
  <si>
    <t xml:space="preserve">F-1| 1st Floor| PVR Complex| Vikaspuri| New Delhi</t>
  </si>
  <si>
    <t xml:space="preserve">Deep Bakers</t>
  </si>
  <si>
    <t xml:space="preserve">DG 3/341| Near Mahindra Apartments| Vikaspuri| New Delhi</t>
  </si>
  <si>
    <t xml:space="preserve">Delhi 6</t>
  </si>
  <si>
    <t xml:space="preserve">54-A/3| Central Market| Budhela| Vikaspuri| New Delhi</t>
  </si>
  <si>
    <t xml:space="preserve">Finest Pizzeria</t>
  </si>
  <si>
    <t xml:space="preserve">Food Lab</t>
  </si>
  <si>
    <t xml:space="preserve">Shop 1| F-233| Vikaspuri| New Delhi</t>
  </si>
  <si>
    <t xml:space="preserve">Chinese, Biryani, North Indian</t>
  </si>
  <si>
    <t xml:space="preserve">Shop 3A| Ground Floor| Pocket GG1| Vikaspuri| New Delhi</t>
  </si>
  <si>
    <t xml:space="preserve">KG-1/19| Vikaspuri| New Delhi</t>
  </si>
  <si>
    <t xml:space="preserve">Hema Chinese Foods</t>
  </si>
  <si>
    <t xml:space="preserve">33| F Block| Galaxy Market| Vikaspuri| New Delhi</t>
  </si>
  <si>
    <t xml:space="preserve">Hunger Stop</t>
  </si>
  <si>
    <t xml:space="preserve">Shop 17| DDA Market| M Block| Vikaspuri| New Delhi</t>
  </si>
  <si>
    <t xml:space="preserve">Ishwar Sweets</t>
  </si>
  <si>
    <t xml:space="preserve">KG-1/411| Vikaspuri| New Delhi</t>
  </si>
  <si>
    <t xml:space="preserve">Kathi Express</t>
  </si>
  <si>
    <t xml:space="preserve">598| Site 1| A Block| Opposite NIIT| Vikaspuri| New Delhi</t>
  </si>
  <si>
    <t xml:space="preserve">Kream's</t>
  </si>
  <si>
    <t xml:space="preserve">Shop 6| D-121| Vikaspuri| New Delhi</t>
  </si>
  <si>
    <t xml:space="preserve">Bakery, Fast Food, Pizza</t>
  </si>
  <si>
    <t xml:space="preserve">1| H Block| DDA Market| Vikaspuri| New Delhi</t>
  </si>
  <si>
    <t xml:space="preserve">Mandeep Punjabi Rasoi</t>
  </si>
  <si>
    <t xml:space="preserve">H 1| DDA Market| Vikaspuri| New Delhi</t>
  </si>
  <si>
    <t xml:space="preserve">Masti Curry</t>
  </si>
  <si>
    <t xml:space="preserve">Unit No- 2| F234| Vikaspuri| New Delhi</t>
  </si>
  <si>
    <t xml:space="preserve">KG 1/403| Main Market| Vikaspuri| New Delhi</t>
  </si>
  <si>
    <t xml:space="preserve">Opposite PVR Cinema Ticket Counter| Vikaspuri| New Delhi</t>
  </si>
  <si>
    <t xml:space="preserve">Patiala Shahi Soups</t>
  </si>
  <si>
    <t xml:space="preserve">17| J Block| DDA Market</t>
  </si>
  <si>
    <t xml:space="preserve">AG-1| Shop 2| DDA Mini Market| Vikaspuri| New Delhi</t>
  </si>
  <si>
    <t xml:space="preserve">GG-II/7-A| Vikaspuri| New Delhi</t>
  </si>
  <si>
    <t xml:space="preserve">Red Hot</t>
  </si>
  <si>
    <t xml:space="preserve">KG-1/88| Vikaspuri| New Delhi</t>
  </si>
  <si>
    <t xml:space="preserve">1/423| KG Block| Main PVR Road| Vikaspuri| New Delhi</t>
  </si>
  <si>
    <t xml:space="preserve">Sai Ann Kutir</t>
  </si>
  <si>
    <t xml:space="preserve">5| F Block| DDA Market| Vikaspuri| New Delhi</t>
  </si>
  <si>
    <t xml:space="preserve">Saravana South Indian Hut</t>
  </si>
  <si>
    <t xml:space="preserve">GG-2-3-A| New Durga Mandir| Vikaspuri| New Delhi</t>
  </si>
  <si>
    <t xml:space="preserve">Sardar Pure Meat Shop</t>
  </si>
  <si>
    <t xml:space="preserve">GG 1/ 143 A| PVR Road| Vikaspuri| New Delhi</t>
  </si>
  <si>
    <t xml:space="preserve">601| Side 1| Vikaspuri| New Delhi</t>
  </si>
  <si>
    <t xml:space="preserve">Shan E Punjab</t>
  </si>
  <si>
    <t xml:space="preserve">Shop G-1| Solider Tower| Vikaspuri| New Delhi</t>
  </si>
  <si>
    <t xml:space="preserve">Shanghai Nights</t>
  </si>
  <si>
    <t xml:space="preserve">PVR Cinema| Near ICICI Bank| Vikaspuri| New Delhi</t>
  </si>
  <si>
    <t xml:space="preserve">Shree Ram Sweets &amp; Bakers</t>
  </si>
  <si>
    <t xml:space="preserve">C1-401| Janta Flat| Hastal LIG Flat| Vikaspuri| New Delhi</t>
  </si>
  <si>
    <t xml:space="preserve">Sindhi Kulfi Wala</t>
  </si>
  <si>
    <t xml:space="preserve">PVR Road| Vikaspuri| New Delhi</t>
  </si>
  <si>
    <t xml:space="preserve">591| Site 1| Vikaspuri Mod| New Delhi| Vikaspuri| New Delhi</t>
  </si>
  <si>
    <t xml:space="preserve">GG-1/143A| Main Market| Vikaspuri| New Delhi</t>
  </si>
  <si>
    <t xml:space="preserve">Spinns Resto-Bar</t>
  </si>
  <si>
    <t xml:space="preserve">G-2 A &amp; G-2 B| AEZ Square| Community Centre| Vikaspuri| New Delhi</t>
  </si>
  <si>
    <t xml:space="preserve">Main Road| Near PVR| Vikaspuri| New Delhi</t>
  </si>
  <si>
    <t xml:space="preserve">Taneja Bakery</t>
  </si>
  <si>
    <t xml:space="preserve">21| Group 2| Pocket C| DDA Hastsal| Vikaspuri| New Delhi</t>
  </si>
  <si>
    <t xml:space="preserve">Tequila Express</t>
  </si>
  <si>
    <t xml:space="preserve">G-19/20| 1st Floor| Radha Chamber| Community Center| Behind PVR Sonia| Vikaspuri| New Delhi</t>
  </si>
  <si>
    <t xml:space="preserve">Shop 42| C Block Market| Vikaspuri| New Delhi</t>
  </si>
  <si>
    <t xml:space="preserve">THS - The Hunger Street</t>
  </si>
  <si>
    <t xml:space="preserve">G-12| DDA Market| Vikaspuri| New Delhi</t>
  </si>
  <si>
    <t xml:space="preserve">G-8/A| G-1| Sonia PVR| Vikaspuri| New Delhi</t>
  </si>
  <si>
    <t xml:space="preserve">A-31| Vikaspuri| New Delhi</t>
  </si>
  <si>
    <t xml:space="preserve">Your's Chole Bhature</t>
  </si>
  <si>
    <t xml:space="preserve">28-29| GG1| Main Market| Vikaspuri| New Delhi</t>
  </si>
  <si>
    <t xml:space="preserve">GG 2/10A| Vikaspuri| New Delhi</t>
  </si>
  <si>
    <t xml:space="preserve">Pure Punjabi</t>
  </si>
  <si>
    <t xml:space="preserve">Site 1| Opposite Block A| Vikaspuri| New Delhi</t>
  </si>
  <si>
    <t xml:space="preserve">Brick Station</t>
  </si>
  <si>
    <t xml:space="preserve">B-1| M Block Market| Balaji Market| Opposite Kerela Public School| Vikaspuri| New Delhi</t>
  </si>
  <si>
    <t xml:space="preserve">Pastry Point</t>
  </si>
  <si>
    <t xml:space="preserve">F-255| Near Dussehra Ground| Vikaspuri| New Delhi</t>
  </si>
  <si>
    <t xml:space="preserve">Prem Jee Da Dhaba</t>
  </si>
  <si>
    <t xml:space="preserve">Shop 10| J Block| DDA Market| Near Durga Mandir| Vikaspuri| New Delhi</t>
  </si>
  <si>
    <t xml:space="preserve">Welcome Food Point</t>
  </si>
  <si>
    <t xml:space="preserve">8| Community Centre| Near PVR Ticket Counter| Vikaspuri| New Delhi</t>
  </si>
  <si>
    <t xml:space="preserve">Arora Snacks</t>
  </si>
  <si>
    <t xml:space="preserve">B Block Market| Vivek Vihar| New Delhi</t>
  </si>
  <si>
    <t xml:space="preserve">Vivek Vihar</t>
  </si>
  <si>
    <t xml:space="preserve">Vivek Vihar| New Delhi</t>
  </si>
  <si>
    <t xml:space="preserve">Bansal Mithai Wale</t>
  </si>
  <si>
    <t xml:space="preserve">7| B Block Market| Vivek Vihar| New Delhi</t>
  </si>
  <si>
    <t xml:space="preserve">C- 339| Vivek Vihar| New Delhi</t>
  </si>
  <si>
    <t xml:space="preserve">Bakery, Desserts, Fast Food, Pizza, Burger, Finger Food</t>
  </si>
  <si>
    <t xml:space="preserve">Garam Masala Food Corner</t>
  </si>
  <si>
    <t xml:space="preserve">C-84| Main Road| Jhilmil Colony| Vivek Vihar| New Delhi</t>
  </si>
  <si>
    <t xml:space="preserve">Shop  7| C Block Market| Near Gurudwara| Vivek Vihar| New Delhi</t>
  </si>
  <si>
    <t xml:space="preserve">Kumar Pav Bhaji Corner</t>
  </si>
  <si>
    <t xml:space="preserve">Main Road| Jhilmil Colony| Vivek Vihar| New Delhi</t>
  </si>
  <si>
    <t xml:space="preserve">C-211| Jhilmil Colony| Vivek Vihar| New Delhi</t>
  </si>
  <si>
    <t xml:space="preserve">Nainy Fast Food</t>
  </si>
  <si>
    <t xml:space="preserve">G-3| D Block market| Vivek Vihar| New Delhi</t>
  </si>
  <si>
    <t xml:space="preserve">Platform Nine and Three Quarters</t>
  </si>
  <si>
    <t xml:space="preserve">DDA Market| Satyam Enclave| Near Sukhdev College| Vivek Vihar| New Delhi</t>
  </si>
  <si>
    <t xml:space="preserve">19| Near Yamuna Sports Complex| Vigyan Vihar| Near Vivek Vihar| New Delhi</t>
  </si>
  <si>
    <t xml:space="preserve">Rapture</t>
  </si>
  <si>
    <t xml:space="preserve">B-11| B Block Market| Vivek Vihar| New Delhi</t>
  </si>
  <si>
    <t xml:space="preserve">Sachdeva Chinese Fast Food</t>
  </si>
  <si>
    <t xml:space="preserve">B 15-4| B Block| Local Shopping Center| Vivek Vihar| New Delhi</t>
  </si>
  <si>
    <t xml:space="preserve">Simply Cakes</t>
  </si>
  <si>
    <t xml:space="preserve">1st Floor| D-148| Surajmal Vihar| Near Vivek Vihar| New Delhi</t>
  </si>
  <si>
    <t xml:space="preserve">C-82| Bhagat Singh Marg| Jhilmil Colony| Vivek Vihar| New Delhi</t>
  </si>
  <si>
    <t xml:space="preserve">C-76| Jhilmil Colony| Gopaljee Dairy Road| Vivek Vihar| New Delhi</t>
  </si>
  <si>
    <t xml:space="preserve">Cafetorium</t>
  </si>
  <si>
    <t xml:space="preserve">D2/G1| D Block Market| Opposite Arwachin School| Vivek Vihar| New Delhi</t>
  </si>
  <si>
    <t xml:space="preserve">Food Express</t>
  </si>
  <si>
    <t xml:space="preserve">G-5| Pankaj Tower| LSC Savita Vihar| Vivek Vihar| New Delhi</t>
  </si>
  <si>
    <t xml:space="preserve">Sai Bajaj Restaurant</t>
  </si>
  <si>
    <t xml:space="preserve">C 71| Jhilmil Colony| Vivek Vihar| New Delhi</t>
  </si>
  <si>
    <t xml:space="preserve">The Chimney Bar-Be-Que</t>
  </si>
  <si>
    <t xml:space="preserve">Shop 17| C Block Market| Vivek Vihar| New Delhi</t>
  </si>
  <si>
    <t xml:space="preserve">C-207| Jhilmil Colony| Near Reliance Fresh| Vivek Vihar| New Delhi</t>
  </si>
  <si>
    <t xml:space="preserve">Cheese Bitez Pizza</t>
  </si>
  <si>
    <t xml:space="preserve">D-333| D Block Market| Opposite Arwachin School| Vivek Vihar| New Delhi</t>
  </si>
  <si>
    <t xml:space="preserve">Goyal Sweets</t>
  </si>
  <si>
    <t xml:space="preserve">B 21| B Block Market| Vivek Vihar| New Delhi</t>
  </si>
  <si>
    <t xml:space="preserve">Gulati's Takeaway</t>
  </si>
  <si>
    <t xml:space="preserve">C-211| Near Gopal Dairy| Jhilmil Colony| Vivek Vihar| New Delhi</t>
  </si>
  <si>
    <t xml:space="preserve">B 170| Jhilmil Colony| Vivek Vihar| New Delhi</t>
  </si>
  <si>
    <t xml:space="preserve">Momos Hi Momos</t>
  </si>
  <si>
    <t xml:space="preserve">New Bhappe Di Hatti</t>
  </si>
  <si>
    <t xml:space="preserve">C-79| Jhilmil Colony| Gopaljee Dairy Road| Vivek Vihar| New Delhi</t>
  </si>
  <si>
    <t xml:space="preserve">Oven Fresh</t>
  </si>
  <si>
    <t xml:space="preserve">B 168| Jhilmil Colony| Vivek Vihar| New Delhi</t>
  </si>
  <si>
    <t xml:space="preserve">Rupa Ice Cream Parlour</t>
  </si>
  <si>
    <t xml:space="preserve">B-169| Main Road| Jhilmil Colony| Vivek Vihar| New Delhi</t>
  </si>
  <si>
    <t xml:space="preserve">Scoopers 'n' Bakers</t>
  </si>
  <si>
    <t xml:space="preserve">C-199| Jhilmil Colony| Near Gopal Jee Dairy| Vivek Vihar| New Delhi</t>
  </si>
  <si>
    <t xml:space="preserve">South Indian Food Plaza</t>
  </si>
  <si>
    <t xml:space="preserve">6/2| D Block Market| Opposite Arwachin School| Vivek Vihar| New Delhi</t>
  </si>
  <si>
    <t xml:space="preserve">15/3| B Block| DDA Market| Phase 1| Vivek Vihar| New Delhi</t>
  </si>
  <si>
    <t xml:space="preserve">Unique Pastry</t>
  </si>
  <si>
    <t xml:space="preserve">B-19| B Block Market| Vivek Vihar| New Delhi</t>
  </si>
  <si>
    <t xml:space="preserve">Veg Food Express</t>
  </si>
  <si>
    <t xml:space="preserve">D Block| Vivek Vihar| New Delhi</t>
  </si>
  <si>
    <t xml:space="preserve">Chintamani's Namkeen</t>
  </si>
  <si>
    <t xml:space="preserve">A-10| Jhilmil Industrial Area| Vivek Vihar| New Delhi</t>
  </si>
  <si>
    <t xml:space="preserve">Chinese, Fast Food, North Indian, South Indian, Street Food, Mithai</t>
  </si>
  <si>
    <t xml:space="preserve">Deltasious</t>
  </si>
  <si>
    <t xml:space="preserve">C-210| Jhilmil Colony| Vivek Vihar| New Delhi</t>
  </si>
  <si>
    <t xml:space="preserve">North Indian, Chinese, Bakery</t>
  </si>
  <si>
    <t xml:space="preserve">Tandoori Junction</t>
  </si>
  <si>
    <t xml:space="preserve">C-79| Gopal Jee Road| Jhilmil Colony| Vivek Vihar| New Delhi</t>
  </si>
  <si>
    <t xml:space="preserve">3767| A/2| Main Road| Kanhaiya Nagar| Metro Station| Tri Nagar| Wazirpur| New Delhi</t>
  </si>
  <si>
    <t xml:space="preserve">Wazirpur</t>
  </si>
  <si>
    <t xml:space="preserve">Wazirpur| New Delhi</t>
  </si>
  <si>
    <t xml:space="preserve">A-94/5| Industrial Area| Wazirpur| New Delhi</t>
  </si>
  <si>
    <t xml:space="preserve">Meghraj Food Court</t>
  </si>
  <si>
    <t xml:space="preserve">Opposite Meghraj Sweets| Main Road| Industrial Area| Wazirpur| New Delhi</t>
  </si>
  <si>
    <t xml:space="preserve">Meghraj Sweets</t>
  </si>
  <si>
    <t xml:space="preserve">C 5| Main Road| Industries Area| Wazirpur| New Delhi</t>
  </si>
  <si>
    <t xml:space="preserve">Chill Out</t>
  </si>
  <si>
    <t xml:space="preserve">2089/161 Shanti Nagar| Wazirpur| New Delhi</t>
  </si>
  <si>
    <t xml:space="preserve">Chilli Chinese</t>
  </si>
  <si>
    <t xml:space="preserve">Main Shanti Nagar Road| Tri Nagar| Wazirpur| New Delhi</t>
  </si>
  <si>
    <t xml:space="preserve">G-37| Ground Floor| Westend Mall| Janakpuri| New Delhi</t>
  </si>
  <si>
    <t xml:space="preserve">West End Mall| Janak Puri</t>
  </si>
  <si>
    <t xml:space="preserve">West End Mall| Janak Puri| New Delhi</t>
  </si>
  <si>
    <t xml:space="preserve">G 8| West End Mall| District Centre| Janakpuri| New Delhi</t>
  </si>
  <si>
    <t xml:space="preserve">SF-47| West Gate Mall| Rajouri Garden| New Delhi</t>
  </si>
  <si>
    <t xml:space="preserve">West Gate Mall| Rajouri Garden</t>
  </si>
  <si>
    <t xml:space="preserve">West Gate Mall| Rajouri Garden| New Delhi</t>
  </si>
  <si>
    <t xml:space="preserve">Upper Ground Floor| W-2/14| West Patel Nagar| New Delhi</t>
  </si>
  <si>
    <t xml:space="preserve">West Patel Nagar</t>
  </si>
  <si>
    <t xml:space="preserve">West Patel Nagar| New Delhi</t>
  </si>
  <si>
    <t xml:space="preserve">Shop X-57| West Patel Nagar| New Delhi</t>
  </si>
  <si>
    <t xml:space="preserve">W-2/14| Ground Floor| Near Patel Nagar Metro Station| West Patel Nagar| New Delhi</t>
  </si>
  <si>
    <t xml:space="preserve">Kennedy's</t>
  </si>
  <si>
    <t xml:space="preserve">B-1| West Patel Nagar| New Delhi</t>
  </si>
  <si>
    <t xml:space="preserve">Level 2| Food Capital| Worldmark 1| Hospitality District| Aerocity| New Delhi</t>
  </si>
  <si>
    <t xml:space="preserve">Worldmark 1| Aerocity</t>
  </si>
  <si>
    <t xml:space="preserve">Worldmark 1| Aerocity| New Delhi</t>
  </si>
  <si>
    <t xml:space="preserve">Level 2|?Food Capital| Worldmark 1| Aerocity| New Delhi</t>
  </si>
  <si>
    <t xml:space="preserve">Level 2| Food Capital| Worldmark 1| Aerocity| New Delhi</t>
  </si>
  <si>
    <t xml:space="preserve">Level 2| Food Capital| Worldmark 1| New Delhi</t>
  </si>
  <si>
    <t xml:space="preserve">Kiosk 4| Level 2| Food Capital| Worldmark 1| Aerocity| New Delhi</t>
  </si>
  <si>
    <t xml:space="preserve">Asia Seven Express</t>
  </si>
  <si>
    <t xml:space="preserve">Food Capital| Worldmark 1| Aerocity| New Delhi</t>
  </si>
  <si>
    <t xml:space="preserve">Cafe Huddle</t>
  </si>
  <si>
    <t xml:space="preserve">6| Food Capital| Worldmark 1| Aerocity| New Delhi</t>
  </si>
  <si>
    <t xml:space="preserve">Food Court| Level 2| World mark 1| Aerocity| New Delhi</t>
  </si>
  <si>
    <t xml:space="preserve">Cart 7| Level 2| Food Capital| Worldmark 1| Aerocity| New Delhi</t>
  </si>
  <si>
    <t xml:space="preserve">FC 15| Level 2| Worldmark 1| Near Aerocity Metro Station| Aerocity| New Delhi</t>
  </si>
  <si>
    <t xml:space="preserve">Lower Ground Floor| World Mark 3| Aerocity| New Delhi</t>
  </si>
  <si>
    <t xml:space="preserve">Worldmark 3| Aerocity</t>
  </si>
  <si>
    <t xml:space="preserve">Worldmark 3| Aerocity| New Delhi</t>
  </si>
  <si>
    <t xml:space="preserve">Eat Me</t>
  </si>
  <si>
    <t xml:space="preserve">24/1-4| Yusuf Sarai| New Delhi</t>
  </si>
  <si>
    <t xml:space="preserve">Yusuf Sarai</t>
  </si>
  <si>
    <t xml:space="preserve">Yusuf Sarai| New Delhi</t>
  </si>
  <si>
    <t xml:space="preserve">EDC Mania</t>
  </si>
  <si>
    <t xml:space="preserve">69-A/2| Gautam Nagar| Behind Big Gurdwara| Next To Panchayati Shiv Mandi| Yusuf Sarai| New Delhi</t>
  </si>
  <si>
    <t xml:space="preserve">Elegant China X-Press</t>
  </si>
  <si>
    <t xml:space="preserve">Shop 22/2| Near Green Park Metro Station| Yusuf Sarai| New Delhi</t>
  </si>
  <si>
    <t xml:space="preserve">1| DDA Market| Yusuf Sarai| New Delhi</t>
  </si>
  <si>
    <t xml:space="preserve">6| DDA Market| General Raj School| Yusuf Sarai| New Delhi</t>
  </si>
  <si>
    <t xml:space="preserve">K-130| Gautam Nagar| Yusuf Sarai| New Delhi</t>
  </si>
  <si>
    <t xml:space="preserve">Yusuf Sarai Market| Yusuf Sarai| New Delhi</t>
  </si>
  <si>
    <t xml:space="preserve">G-130| Sudarshan Cinema Road| Yusuf Sarai| New Delhi</t>
  </si>
  <si>
    <t xml:space="preserve">3| Yusuf Sarai| New Delhi</t>
  </si>
  <si>
    <t xml:space="preserve">Rhythm Restro-Bar</t>
  </si>
  <si>
    <t xml:space="preserve">50/8| 1st Floor| Main Market| Yusuf Sarai| New Delhi</t>
  </si>
  <si>
    <t xml:space="preserve">9| Community Centre| Near Green Park Metro Station| Yusuf Sarai| New Delhi</t>
  </si>
  <si>
    <t xml:space="preserve">Sona Restaurant</t>
  </si>
  <si>
    <t xml:space="preserve">5| Main Market| Yusuf Sarai| New Delhi</t>
  </si>
  <si>
    <t xml:space="preserve">Uraki</t>
  </si>
  <si>
    <t xml:space="preserve">42| Gautam Nagar| Behind Father Agnel School| Near Yusuf Sarai| New Delhi</t>
  </si>
  <si>
    <t xml:space="preserve">47/3| Yusuf Sarai Main Market| Yusuf Sarai| New Delhi</t>
  </si>
  <si>
    <t xml:space="preserve">Annapurna Sweets</t>
  </si>
  <si>
    <t xml:space="preserve">10| DDA Community Centre Market| Yusuf Sarai| New Delhi</t>
  </si>
  <si>
    <t xml:space="preserve">Karnataka</t>
  </si>
  <si>
    <t xml:space="preserve">60/5| Yusuf Sarai Market| Yusuf Sarai| New Delhi</t>
  </si>
  <si>
    <t xml:space="preserve">95-1/2 Gautam Nagar| Yusuf Sarai| New Delhi</t>
  </si>
  <si>
    <t xml:space="preserve">Faeem Chicken Corner</t>
  </si>
  <si>
    <t xml:space="preserve">F-130/4| Gautam Nagar| Sudershan Road| Yusuf Sarai| New Delhi</t>
  </si>
  <si>
    <t xml:space="preserve">Grills N Chills</t>
  </si>
  <si>
    <t xml:space="preserve">G-10| Rajeshdeep Building| Yusuf Sarai| New Delhi</t>
  </si>
  <si>
    <t xml:space="preserve">Gupta Sweets</t>
  </si>
  <si>
    <t xml:space="preserve">74/4| Aurbindo Marg| Yusuf Sarai| New Delhi</t>
  </si>
  <si>
    <t xml:space="preserve">North Indian, South Indian, Mithai</t>
  </si>
  <si>
    <t xml:space="preserve">Khub Chand</t>
  </si>
  <si>
    <t xml:space="preserve">Shop 2| DDA Market| Yusuf Sarai| New Delhi</t>
  </si>
  <si>
    <t xml:space="preserve">59/2| Yusuf Sarai| New Delhi</t>
  </si>
  <si>
    <t xml:space="preserve">Sher E Punjab</t>
  </si>
  <si>
    <t xml:space="preserve">73| Gautam Nagar Road| Yusuf Sarai| New Delhi</t>
  </si>
  <si>
    <t xml:space="preserve">Shri Balaji</t>
  </si>
  <si>
    <t xml:space="preserve">Near Gate 1| Green Park Metro Station| Yusuf Sarai Market| Yusuf Sarai| New Delhi</t>
  </si>
  <si>
    <t xml:space="preserve">Sidhi Cafe</t>
  </si>
  <si>
    <t xml:space="preserve">D65/2| Gautam Nagar| New Delhi| Yusuf Sarai| New Delhi</t>
  </si>
  <si>
    <t xml:space="preserve">Al Hayat Bakers</t>
  </si>
  <si>
    <t xml:space="preserve">Shop 14| Main Road| Zakir Nagar| New Delhi</t>
  </si>
  <si>
    <t xml:space="preserve">Zakir Nagar</t>
  </si>
  <si>
    <t xml:space="preserve">Zakir Nagar| New Delhi</t>
  </si>
  <si>
    <t xml:space="preserve">Al-Kausar's</t>
  </si>
  <si>
    <t xml:space="preserve">K-65| Chinar Apartment| Jamia Nagar| Near Zakir Nagar| New Delhi</t>
  </si>
  <si>
    <t xml:space="preserve">Alam Biryani Center</t>
  </si>
  <si>
    <t xml:space="preserve">Street 18| Zakir Nagar| New Delhi</t>
  </si>
  <si>
    <t xml:space="preserve">Bismillah Hotel</t>
  </si>
  <si>
    <t xml:space="preserve">Masjid Wali Gali| Zakir Nagar| New Delhi</t>
  </si>
  <si>
    <t xml:space="preserve">Halal Pizza Star</t>
  </si>
  <si>
    <t xml:space="preserve">88-A/4| Main Road| Zakir Nagar| New Delhi</t>
  </si>
  <si>
    <t xml:space="preserve">HTW Bakers</t>
  </si>
  <si>
    <t xml:space="preserve">128| Zakir Nagar Main Road| Jogabai Extension| Zakir Nagar| New Delhi</t>
  </si>
  <si>
    <t xml:space="preserve">Javed Bawarchi Restaurant</t>
  </si>
  <si>
    <t xml:space="preserve">392| Near SBI| Main Road | Zakir Nagar</t>
  </si>
  <si>
    <t xml:space="preserve">Let's Eat</t>
  </si>
  <si>
    <t xml:space="preserve">Basement| Shop 6| 88-A| Radheed Hotel Market| Main Road| Zakir Nagar| New Delhi</t>
  </si>
  <si>
    <t xml:space="preserve">Moonis Kada</t>
  </si>
  <si>
    <t xml:space="preserve">413| Shop B-41| Main Road| Batla House Near Jamia University| Zakir Nagar| New Delhi</t>
  </si>
  <si>
    <t xml:space="preserve">Motu N Patlu</t>
  </si>
  <si>
    <t xml:space="preserve">Batla House Chowk| Near Jamia Milia Islamia| Opposite Jamia Cooperative Bank| Zakir Nagar| New Delhi</t>
  </si>
  <si>
    <t xml:space="preserve">Lebanese, North Indian, Fast Food</t>
  </si>
  <si>
    <t xml:space="preserve">S.K. Fast Food</t>
  </si>
  <si>
    <t xml:space="preserve">161/32| Shop 3 Joga Bai| Main Road| Zakir Nagar| New Delhi</t>
  </si>
  <si>
    <t xml:space="preserve">Sufiyan Restaurant</t>
  </si>
  <si>
    <t xml:space="preserve">57/12| Main Road| Zakir Nagar| New Delhi</t>
  </si>
  <si>
    <t xml:space="preserve">The Relax Point</t>
  </si>
  <si>
    <t xml:space="preserve">92/17| Zakir Nagar| New Delhi</t>
  </si>
  <si>
    <t xml:space="preserve">Zareen's Dastarkhwan</t>
  </si>
  <si>
    <t xml:space="preserve">Jamia Nagar| Zakir Nagar| New Delhi</t>
  </si>
  <si>
    <t xml:space="preserve">Awadhi</t>
  </si>
  <si>
    <t xml:space="preserve">Ali Baba Caves</t>
  </si>
  <si>
    <t xml:space="preserve">Noida</t>
  </si>
  <si>
    <t xml:space="preserve">1st Floor| Ansal Plaza Mall| Pari Chowk| Greater Noida| Noida</t>
  </si>
  <si>
    <t xml:space="preserve">Ansal Plaza Mall| Greater Noida</t>
  </si>
  <si>
    <t xml:space="preserve">Ansal Plaza Mall| Greater Noida| Noida</t>
  </si>
  <si>
    <t xml:space="preserve">Caf? Doo Ghoont</t>
  </si>
  <si>
    <t xml:space="preserve">AG-13| Atrium Floor| Ansal Plaza Mall| Greater Noida| Noida</t>
  </si>
  <si>
    <t xml:space="preserve">Knights Chaska</t>
  </si>
  <si>
    <t xml:space="preserve">201 to 207| 2nd Floor| Ansal Plaza Mall| Greater Noida| Noida</t>
  </si>
  <si>
    <t xml:space="preserve">Thirsty Scholar Cafe</t>
  </si>
  <si>
    <t xml:space="preserve">SF-256| 2nd Floor| Ansal Plaza Mall| Near Pari Chowk| Greater Noida| Noida</t>
  </si>
  <si>
    <t xml:space="preserve">Savoury Street</t>
  </si>
  <si>
    <t xml:space="preserve">GF-37| 1st Floor| Ansal Plaza Mall| Greater Noida| Noida</t>
  </si>
  <si>
    <t xml:space="preserve">JSB Evergreen Snack &amp; Sweets</t>
  </si>
  <si>
    <t xml:space="preserve">Brahmaputra Shopping Complex| Sector 29| Noida</t>
  </si>
  <si>
    <t xml:space="preserve">Brahmaputra Shopping Complex</t>
  </si>
  <si>
    <t xml:space="preserve">Brahmaputra Shopping Complex| Noida</t>
  </si>
  <si>
    <t xml:space="preserve">North Indian, Chinese, Fast Food, Street Food</t>
  </si>
  <si>
    <t xml:space="preserve">221 B Baker Street</t>
  </si>
  <si>
    <t xml:space="preserve">10| Brahmaputra Shoping Complex| Sector 29| Noida</t>
  </si>
  <si>
    <t xml:space="preserve">Kapoors Balle Balle</t>
  </si>
  <si>
    <t xml:space="preserve">K-2| Brahmaputra Shopping Complex| Sector 29| Noida</t>
  </si>
  <si>
    <t xml:space="preserve">Lakshmi Coffee House</t>
  </si>
  <si>
    <t xml:space="preserve">Geoffrey's</t>
  </si>
  <si>
    <t xml:space="preserve">16-A| Centre Stage Mall| Sector 18| Noida</t>
  </si>
  <si>
    <t xml:space="preserve">Centre Stage Mall| Sector 18</t>
  </si>
  <si>
    <t xml:space="preserve">Centre Stage Mall| Sector 18| Noida</t>
  </si>
  <si>
    <t xml:space="preserve">Asian, Continental, Italian, North Indian</t>
  </si>
  <si>
    <t xml:space="preserve">L-1| Centre Stage Mall| Sector 18| Noida</t>
  </si>
  <si>
    <t xml:space="preserve">Maamouchee @ My Way</t>
  </si>
  <si>
    <t xml:space="preserve">5th Floor| Centre Stage Mall| Sector 18| Noida</t>
  </si>
  <si>
    <t xml:space="preserve">Italian, Lebanese, North Indian</t>
  </si>
  <si>
    <t xml:space="preserve">Ist Floor| 1-6| Centre Stage Mall| Sector 18| Noida</t>
  </si>
  <si>
    <t xml:space="preserve">Punjabi By Nature Quickie</t>
  </si>
  <si>
    <t xml:space="preserve">D-424/425| 3rd Floor| DLF Mall of India| Sector 18| Noida</t>
  </si>
  <si>
    <t xml:space="preserve">DLF Mall of India| Sector 18|  Noida</t>
  </si>
  <si>
    <t xml:space="preserve">DLF Mall of India| Sector 18|  Noida| Noida</t>
  </si>
  <si>
    <t xml:space="preserve">United Coffee House Rewind</t>
  </si>
  <si>
    <t xml:space="preserve">D-428| 3rd Floor| DLF Mall of India| Sector 18| Noida</t>
  </si>
  <si>
    <t xml:space="preserve">Food Court| DLF Mall of India| FC16| Plot M-03| Sector 18| Noida</t>
  </si>
  <si>
    <t xml:space="preserve">Oh So Stoned!</t>
  </si>
  <si>
    <t xml:space="preserve">4th Floor| DLF Mall of India| Sector 18| Noida</t>
  </si>
  <si>
    <t xml:space="preserve">Ground Floor| DLF Mall Of India| Sector 18| Noida</t>
  </si>
  <si>
    <t xml:space="preserve">B-204| Level 1| DLF Mall of India| Sector 18| Noida</t>
  </si>
  <si>
    <t xml:space="preserve">B-404| DLF Mall of India| Sector 18| Noida</t>
  </si>
  <si>
    <t xml:space="preserve">F-457/C| 3rd Floor| DLF Mall of India| Sector 18| Noida</t>
  </si>
  <si>
    <t xml:space="preserve">E-18| Plot M-03| Lower Ground Floor| DLF Mall of India| Sector 18| Noida</t>
  </si>
  <si>
    <t xml:space="preserve">Chi Asian Cookhouse</t>
  </si>
  <si>
    <t xml:space="preserve">F-456| 3rd Floor| DLF Mall of India| Sector 18| Noida</t>
  </si>
  <si>
    <t xml:space="preserve">Chinese, Thai, Asian, Japanese, Korean, Seafood</t>
  </si>
  <si>
    <t xml:space="preserve">1st Floor| DLF Mall of India| Sector 18| Noida</t>
  </si>
  <si>
    <t xml:space="preserve">3rd Floor| DLF Mall of India| Sector 18| Noida</t>
  </si>
  <si>
    <t xml:space="preserve">Food Court| DLF Mall of India| Sector 18| Noida</t>
  </si>
  <si>
    <t xml:space="preserve">C-417| 3rd Floor| DLF Mall of India| Sector 18| Noida</t>
  </si>
  <si>
    <t xml:space="preserve">PizzaExpress</t>
  </si>
  <si>
    <t xml:space="preserve">Food Court| DLF Mall Of India| Sector 18| Noida</t>
  </si>
  <si>
    <t xml:space="preserve">M-18| Food Court| 4th Floor| DLF Mall of India| Sector 18| Noida</t>
  </si>
  <si>
    <t xml:space="preserve">The Frozen Factory</t>
  </si>
  <si>
    <t xml:space="preserve">2nd Floor| Near H&amp;M| DLF Mall of India| Sector 18| Noida</t>
  </si>
  <si>
    <t xml:space="preserve">Theos</t>
  </si>
  <si>
    <t xml:space="preserve">D-4208| 3rd Floor| DLF Mall of India| Sector 18| Noida</t>
  </si>
  <si>
    <t xml:space="preserve">405-406| 3rd Floor| DLF Mall Of India| Sector 18| Noida</t>
  </si>
  <si>
    <t xml:space="preserve">Continental, American, Cafe</t>
  </si>
  <si>
    <t xml:space="preserve">3rd Floor| DLF Mall Of India| Sector 18| Noida</t>
  </si>
  <si>
    <t xml:space="preserve">C 418 - 419| 3rd Floor| DLF Mall Of India| Sector 18| Noida</t>
  </si>
  <si>
    <t xml:space="preserve">D-423| 3rd Floor| DLF Mall of India| Sector 18| Noida</t>
  </si>
  <si>
    <t xml:space="preserve">The Bento Cafe</t>
  </si>
  <si>
    <t xml:space="preserve">Food Court| 4th Floor| DLF Mall of India| Sector 18| Noida</t>
  </si>
  <si>
    <t xml:space="preserve">Asian, Chinese, Japanese</t>
  </si>
  <si>
    <t xml:space="preserve">Earthen Oven - Fortune Inn Grazia</t>
  </si>
  <si>
    <t xml:space="preserve">Fortune Inn Grazia| Block-I| Plot 1A| Sector 27| Noida</t>
  </si>
  <si>
    <t xml:space="preserve">Fortune Inn Grazia| Sector 27| Noida</t>
  </si>
  <si>
    <t xml:space="preserve">Fortune Inn Grazia| Sector 27| Noida| Noida</t>
  </si>
  <si>
    <t xml:space="preserve">Fortune Deli -  Fortune Inn Grazia</t>
  </si>
  <si>
    <t xml:space="preserve">Fortune Inn Grazia| Block 1| 1A| Sector 27| Noida</t>
  </si>
  <si>
    <t xml:space="preserve">Cafe Pipa</t>
  </si>
  <si>
    <t xml:space="preserve">160| Ground Floor| Block 3| Ganga Shopping Complex| Sector 29| Noida</t>
  </si>
  <si>
    <t xml:space="preserve">Ganga Shopping Complex| Sector 29</t>
  </si>
  <si>
    <t xml:space="preserve">Ganga Shopping Complex| Sector 29| Noida</t>
  </si>
  <si>
    <t xml:space="preserve">124| Block 2| Ganga Shopping Complex| Sector 29| Noida</t>
  </si>
  <si>
    <t xml:space="preserve">56| Block I| Ganga Shopping Complex| Sector 29| Noida</t>
  </si>
  <si>
    <t xml:space="preserve">New Vishal's Kitchen</t>
  </si>
  <si>
    <t xml:space="preserve">Shop 142| Block 3| Ganga Shopping Complex| Sector 29| Noida</t>
  </si>
  <si>
    <t xml:space="preserve">Samarkand</t>
  </si>
  <si>
    <t xml:space="preserve">R-292| Ganga Shopping Complex| Sector 29| Noida</t>
  </si>
  <si>
    <t xml:space="preserve">Mirchievous</t>
  </si>
  <si>
    <t xml:space="preserve">Pearls Regency</t>
  </si>
  <si>
    <t xml:space="preserve">R-253| Block I| Ganga Shopping Complex| Sector 29| Noida</t>
  </si>
  <si>
    <t xml:space="preserve">The Feast Box</t>
  </si>
  <si>
    <t xml:space="preserve">Gardens Gallaria| Sector 38| Noida</t>
  </si>
  <si>
    <t xml:space="preserve">Gardens Galleria| Sector 38 Noida</t>
  </si>
  <si>
    <t xml:space="preserve">Gardens Galleria| Sector 38 Noida| Noida</t>
  </si>
  <si>
    <t xml:space="preserve">Unit FB-101| Ground Floor| Gardens Galleria| Plot A-2| Sector 38-A| Near| Sector 38| Noida</t>
  </si>
  <si>
    <t xml:space="preserve">SH-52| Plot A-2| Lower Ground Floor| Gardens Galleria| Sector 38| Noida</t>
  </si>
  <si>
    <t xml:space="preserve">The Smoke Factory</t>
  </si>
  <si>
    <t xml:space="preserve">Gardens Galleria Mall| Sector 38| Noida</t>
  </si>
  <si>
    <t xml:space="preserve">Turquoise Cottage - TC Original 1997</t>
  </si>
  <si>
    <t xml:space="preserve">205-206| 1st Floor| Gardens Galleria Mall| Plot A-2| Sector 38| Noida</t>
  </si>
  <si>
    <t xml:space="preserve">Continental, American, Italian, Mediterranean</t>
  </si>
  <si>
    <t xml:space="preserve">Ground Floor| Gardens Galleria| Sector 38| Noida</t>
  </si>
  <si>
    <t xml:space="preserve">1st Floor| Gardens Galleria| Sector 38| Noida</t>
  </si>
  <si>
    <t xml:space="preserve">Shop 160| Gardens Galleria| Sector 38| Noida</t>
  </si>
  <si>
    <t xml:space="preserve">1st Floor| Garden Galleria| Sector 38| Noida</t>
  </si>
  <si>
    <t xml:space="preserve">Laat Saab</t>
  </si>
  <si>
    <t xml:space="preserve">Gardens Galleria Mall| Next to The Great India Place| Sector 38| Noida</t>
  </si>
  <si>
    <t xml:space="preserve">Gardens Galleria| Sector 38A| Sector 38| Noida</t>
  </si>
  <si>
    <t xml:space="preserve">Rocket Food</t>
  </si>
  <si>
    <t xml:space="preserve">Golf Course| Noida</t>
  </si>
  <si>
    <t xml:space="preserve">Golf Course</t>
  </si>
  <si>
    <t xml:space="preserve">Aim Cafe And Restaurant</t>
  </si>
  <si>
    <t xml:space="preserve">Shop FF 5| 2nd Floor| NRI City Centre| Near Pari Chowk| Greater Noida| Noida</t>
  </si>
  <si>
    <t xml:space="preserve">Greater Noida</t>
  </si>
  <si>
    <t xml:space="preserve">Greater Noida| Noida</t>
  </si>
  <si>
    <t xml:space="preserve">Al-Swad</t>
  </si>
  <si>
    <t xml:space="preserve">GH-18| Tradex Tower-2| Alpha 1 Commercial Belt| Greater Noida| Noida</t>
  </si>
  <si>
    <t xml:space="preserve">Anands</t>
  </si>
  <si>
    <t xml:space="preserve">G-15| Krishna Apra Plaza| Commercial Belt| Near State Bank of India| Alpha 1| Greater Noida| Noida</t>
  </si>
  <si>
    <t xml:space="preserve">Bansiwala Restaurant</t>
  </si>
  <si>
    <t xml:space="preserve">G 11| Harsha Mall| Alpha 1| Greater Noida| Noida</t>
  </si>
  <si>
    <t xml:space="preserve">Tradex Tower 2| Alpha Commercial Belt| Alpha 1| Greater Noida| Noida</t>
  </si>
  <si>
    <t xml:space="preserve">Food Tamasha &amp; Co.</t>
  </si>
  <si>
    <t xml:space="preserve">Grand Heritage Resort</t>
  </si>
  <si>
    <t xml:space="preserve">R-4| Near City Park| Greater Noida| Noida Greater Noida</t>
  </si>
  <si>
    <t xml:space="preserve">1 &amp; 2| Krishna Royal Plaza| Alfa Commercial Belt 1| Greater Noida| Noida</t>
  </si>
  <si>
    <t xml:space="preserve">Kafe Republic</t>
  </si>
  <si>
    <t xml:space="preserve">Shop 4| Ground Floor| NQI Plaza| Alpha 1 Commercial Belt| Greater Noida| Noida</t>
  </si>
  <si>
    <t xml:space="preserve">Kar C Lounge &amp; Restaurant</t>
  </si>
  <si>
    <t xml:space="preserve">2nd Floor Terrace| C Block| NRI City| Omaxe Mall| Pari Chowk| Greater Noida| Noida</t>
  </si>
  <si>
    <t xml:space="preserve">Cafe, North Indian, Italian, Chinese</t>
  </si>
  <si>
    <t xml:space="preserve">Kolkata Roll Point</t>
  </si>
  <si>
    <t xml:space="preserve">MSX Tower 1| Alpha 1| Greater Noida| Noida</t>
  </si>
  <si>
    <t xml:space="preserve">Royal Awadh</t>
  </si>
  <si>
    <t xml:space="preserve">GF-32| Bishab Parsavnath Plaza| Alpha 1| Commercial Complex| Greater Noida| Noida</t>
  </si>
  <si>
    <t xml:space="preserve">Royal Rasoi</t>
  </si>
  <si>
    <t xml:space="preserve">1st Floor| Sri Luxmi Plaza| Behind Ansal Plaza| KP 1| Greater Noida| Noida</t>
  </si>
  <si>
    <t xml:space="preserve">Royale Bakers</t>
  </si>
  <si>
    <t xml:space="preserve">Commercial Complex| Alpha 1| Greater Noida| Noida</t>
  </si>
  <si>
    <t xml:space="preserve">Sahi Darbar</t>
  </si>
  <si>
    <t xml:space="preserve">MSN Tower| 1 Alpha Commercial Belt| Greater Noida| Noida</t>
  </si>
  <si>
    <t xml:space="preserve">Taco Street</t>
  </si>
  <si>
    <t xml:space="preserve">Shop A-1 &amp; A-2| J.S. Plaza| Tugalpur Road| Near Pari Chowk| Behind Ansal Plaza| Greater Noida| Noida</t>
  </si>
  <si>
    <t xml:space="preserve">The Noodle Co</t>
  </si>
  <si>
    <t xml:space="preserve">39-40| Omaxe NRI City Centre| Omega 1| Greater Noida| Noida</t>
  </si>
  <si>
    <t xml:space="preserve">Veg Always</t>
  </si>
  <si>
    <t xml:space="preserve">G-127| Neelkanth Plaza| Alpha 1| Greater Noida| Noida</t>
  </si>
  <si>
    <t xml:space="preserve">Yu Turn</t>
  </si>
  <si>
    <t xml:space="preserve">R-2| Recreation Area| YMCA Complex| Opposite JP Golf Course| Greater Noida| Noida</t>
  </si>
  <si>
    <t xml:space="preserve">GF-1| Omaxe NRI City Centre| Tower C| Omega 2| Near Pari Chowk| Greater Noida| Noida</t>
  </si>
  <si>
    <t xml:space="preserve">Shop 114| Ground Floor| MSX Mall| Surajpur Industrial Area| Greater Noida| Noida</t>
  </si>
  <si>
    <t xml:space="preserve">Night Food Service</t>
  </si>
  <si>
    <t xml:space="preserve">Green Market| Phase II| Greater Noida| Noida</t>
  </si>
  <si>
    <t xml:space="preserve">Uncle's Patty</t>
  </si>
  <si>
    <t xml:space="preserve">21/A| Krishna Apra Plaza| Commercial Belt| Alpha 1| Greater Noida| Noida</t>
  </si>
  <si>
    <t xml:space="preserve">Shop GF-26| Omaxe NRI City Center| Greater Noida| Noida</t>
  </si>
  <si>
    <t xml:space="preserve">Evergreen Food Point</t>
  </si>
  <si>
    <t xml:space="preserve">Krishna Apra Plaza| Alpha 1| Commercial Belt| Greater Noida| Noida</t>
  </si>
  <si>
    <t xml:space="preserve">Opposite Ansal Mall| Knowledge Park 1| Pari Chowk| Greater Noida| Noida</t>
  </si>
  <si>
    <t xml:space="preserve">GF-29| Parsvnath Bibhav Plaza| Alpha 1| Greater Noida| Noida</t>
  </si>
  <si>
    <t xml:space="preserve">Grill Inn</t>
  </si>
  <si>
    <t xml:space="preserve">G-4| Tradex Tower- 2| Alpha Commercial Market| Greater Noida| Noida</t>
  </si>
  <si>
    <t xml:space="preserve">Hunger's Hut</t>
  </si>
  <si>
    <t xml:space="preserve">Shop 1| Swarn Nagri Market| Greater Noida| Noida</t>
  </si>
  <si>
    <t xml:space="preserve">Kanha Cake O' Pastry</t>
  </si>
  <si>
    <t xml:space="preserve">Shop GF-17| Block B| Omaxe NRI City Center| Omega II| Greater Noida| Noida</t>
  </si>
  <si>
    <t xml:space="preserve">Serendipity Cafe</t>
  </si>
  <si>
    <t xml:space="preserve">Ground Floor| Ansal Plaza Mall| Knowledge Park I| Pari Chowk| Greater Noida| Noida</t>
  </si>
  <si>
    <t xml:space="preserve">Spice Affair</t>
  </si>
  <si>
    <t xml:space="preserve">Plot 12A| Knowledge Park 3| Greater Noida| Noida</t>
  </si>
  <si>
    <t xml:space="preserve">G-17| Max Tower 1| Commercial Belt| Alpha 1| Greater Noida| Noida</t>
  </si>
  <si>
    <t xml:space="preserve">Tod-Bistro Cafe</t>
  </si>
  <si>
    <t xml:space="preserve">G-10| Parshavnath Bibhav Plaza| Alpha 1| Commercial Belt| Greater Noida| Noida</t>
  </si>
  <si>
    <t xml:space="preserve">Upper Deck</t>
  </si>
  <si>
    <t xml:space="preserve">Plot 8| J S Plaza| Behind Ansal Plaza| Near Pari Chowk| Greater Noida| Noida</t>
  </si>
  <si>
    <t xml:space="preserve">Vadilal Ice Cream Parlour</t>
  </si>
  <si>
    <t xml:space="preserve">Omaxe NRI City Mall| Pari Chowk| Greater Noida| Noida</t>
  </si>
  <si>
    <t xml:space="preserve">Wich 'N' Shake</t>
  </si>
  <si>
    <t xml:space="preserve">GF-30| Parsavnath Bibhab Plaza| Commercial Belt| Alpha-1| Greater Noida| Noida</t>
  </si>
  <si>
    <t xml:space="preserve">Desi Galli</t>
  </si>
  <si>
    <t xml:space="preserve">Behind Harsha Mall| Alpha 1| Commercial Belt| Greater Noida| Noida</t>
  </si>
  <si>
    <t xml:space="preserve">Harsha Mall| Greater Noida</t>
  </si>
  <si>
    <t xml:space="preserve">Harsha Mall| Greater Noida| Noida</t>
  </si>
  <si>
    <t xml:space="preserve">Mr. Flavour</t>
  </si>
  <si>
    <t xml:space="preserve">GF-7A| Harsha Mall| Near Kotak Mahindra Bank| Commercial Belt| Alpha-1| Greater Noida| Noida</t>
  </si>
  <si>
    <t xml:space="preserve">GF-17| Harsha Mall| Alpha 1| Comercial Belt| Greater Noida| Noida</t>
  </si>
  <si>
    <t xml:space="preserve">Indian Diners</t>
  </si>
  <si>
    <t xml:space="preserve">Hotel Golf View| 14/1| Opposite Botanical Garden Metro Station| Sector 37| Noida</t>
  </si>
  <si>
    <t xml:space="preserve">Hotel Golf View| Sector 37| Noida</t>
  </si>
  <si>
    <t xml:space="preserve">Hotel Golf View| Sector 37| Noida| Noida</t>
  </si>
  <si>
    <t xml:space="preserve">Airborne</t>
  </si>
  <si>
    <t xml:space="preserve">Vivino - Hotel Golf View</t>
  </si>
  <si>
    <t xml:space="preserve">Gravity</t>
  </si>
  <si>
    <t xml:space="preserve">402| 3rd Floor| Jaipuria Plaza| Sector 26| Noida</t>
  </si>
  <si>
    <t xml:space="preserve">Jaipuria Plaza| Sector 26| Noida</t>
  </si>
  <si>
    <t xml:space="preserve">Jaipuria Plaza| Sector 26| Noida| Noida</t>
  </si>
  <si>
    <t xml:space="preserve">138| Jaipuria Plaza| Sector 26| Noida</t>
  </si>
  <si>
    <t xml:space="preserve">Rotees n More</t>
  </si>
  <si>
    <t xml:space="preserve">Shop 118| Jaipuria Plaza| Sector 26| Noida</t>
  </si>
  <si>
    <t xml:space="preserve">Saleem's Takeaway</t>
  </si>
  <si>
    <t xml:space="preserve">D 68/K1| Jaipuria Plaza| Sector 26| Noida</t>
  </si>
  <si>
    <t xml:space="preserve">Sikandrabadi Biryani</t>
  </si>
  <si>
    <t xml:space="preserve">122| Ground Floor| Jaipuria Plaza| Sector 26| Noida| Delhi NCR</t>
  </si>
  <si>
    <t xml:space="preserve">Wok N Spice</t>
  </si>
  <si>
    <t xml:space="preserve">Shop 157| Jaipuria Plaza| Sector 26| Noida</t>
  </si>
  <si>
    <t xml:space="preserve">Zaika Hindustani</t>
  </si>
  <si>
    <t xml:space="preserve">107 &amp; 109| Jaipuria Plaza| Sector 26| Noida</t>
  </si>
  <si>
    <t xml:space="preserve">Chanda Food</t>
  </si>
  <si>
    <t xml:space="preserve">140 Jaipuria Plaza| Sector 26| Noida</t>
  </si>
  <si>
    <t xml:space="preserve">Chhote Nawab</t>
  </si>
  <si>
    <t xml:space="preserve">Delish BBQ</t>
  </si>
  <si>
    <t xml:space="preserve">Shop 116| Jaipuria Plaza| Sector 26| Noida</t>
  </si>
  <si>
    <t xml:space="preserve">120| Ground Floor| Jaipuria Plaza| Sector 26| Noida</t>
  </si>
  <si>
    <t xml:space="preserve">149| Jaipuria Plaza| Sector 26| Noida</t>
  </si>
  <si>
    <t xml:space="preserve">Sadda Adda</t>
  </si>
  <si>
    <t xml:space="preserve">LGF 11| Jaipuria Plaza| Sector 26| Noida</t>
  </si>
  <si>
    <t xml:space="preserve">Baker's Studio - Jaypee Greens</t>
  </si>
  <si>
    <t xml:space="preserve">Jaypee Greens Golf &amp; Spa Resort| G Block| Surajpur| Noida</t>
  </si>
  <si>
    <t xml:space="preserve">Jaypee Greens Golf &amp; Spa Resort| Surajpur</t>
  </si>
  <si>
    <t xml:space="preserve">Jaypee Greens Golf &amp; Spa Resort| Surajpur| Noida</t>
  </si>
  <si>
    <t xml:space="preserve">Matrix - Jaypee Greens</t>
  </si>
  <si>
    <t xml:space="preserve">Tea Lounge - Jaypee Greens</t>
  </si>
  <si>
    <t xml:space="preserve">Paatra - Jaypee Greens</t>
  </si>
  <si>
    <t xml:space="preserve">Cooks Cafe - Jaypee Greens</t>
  </si>
  <si>
    <t xml:space="preserve">Jaypee Greens| Surajpur Kasna Road| Greater Noida| Noida</t>
  </si>
  <si>
    <t xml:space="preserve">Jaypee Greens| Greater Noida| Noida</t>
  </si>
  <si>
    <t xml:space="preserve">Jaypee Greens| Greater Noida| Noida| Noida</t>
  </si>
  <si>
    <t xml:space="preserve">The Butler &amp; The Chef - Jaypee Greens</t>
  </si>
  <si>
    <t xml:space="preserve">3rd Floor| Logix City Centre| Sector 32| Near Sector 34| Noida</t>
  </si>
  <si>
    <t xml:space="preserve">Logix City Centre| Sector 32| Noida</t>
  </si>
  <si>
    <t xml:space="preserve">Logix City Centre| Sector 32| Noida| Noida</t>
  </si>
  <si>
    <t xml:space="preserve">Cafe Pitacos</t>
  </si>
  <si>
    <t xml:space="preserve">Logix City Centre| Sector 32| Near Sector 34| Noida</t>
  </si>
  <si>
    <t xml:space="preserve">Continental, Mexican, Mediterranean</t>
  </si>
  <si>
    <t xml:space="preserve">Cinnabon &amp; Auntie Anne's</t>
  </si>
  <si>
    <t xml:space="preserve">Atrium Caf?| Ground Floor| Logix City Centre| Sector 32| Near Sector 31| Noida</t>
  </si>
  <si>
    <t xml:space="preserve">Food Court| 3rd Floor| Logix City Centre| Sector 32| Near Sector 34| Noida</t>
  </si>
  <si>
    <t xml:space="preserve">Hakka Haus</t>
  </si>
  <si>
    <t xml:space="preserve">Level 2| Logix city Center Mall| Sector 34| Noida</t>
  </si>
  <si>
    <t xml:space="preserve">Shop 9| Plot  BW 58| Logix City Centre| Sector 32| Near| Sector 34| Noida</t>
  </si>
  <si>
    <t xml:space="preserve">Ni Hao</t>
  </si>
  <si>
    <t xml:space="preserve">Lower Ground Floor| Logix City Centre| Sector 32| Near Sector 34| Noida</t>
  </si>
  <si>
    <t xml:space="preserve">Time To Tea</t>
  </si>
  <si>
    <t xml:space="preserve">Food Court| 3rd Floor| Logix City Centre| Sector 32| Near| Sector 34| Noida</t>
  </si>
  <si>
    <t xml:space="preserve">Vaango!</t>
  </si>
  <si>
    <t xml:space="preserve">Food Court| Logix City Centre| Sector 32| Near Sector 34| Noida</t>
  </si>
  <si>
    <t xml:space="preserve">Logix City Centre| FD-03| 2nd Floor| Sector 32 Near| Sector 34| Noida</t>
  </si>
  <si>
    <t xml:space="preserve">Shop 1| 3rd Floor| Logix City Center| Sector 32| Near| Sector 34| Noida</t>
  </si>
  <si>
    <t xml:space="preserve">FC 12A| 3rd Floor| Logix City Center| Sector 32| Near Sector 34| Noida</t>
  </si>
  <si>
    <t xml:space="preserve">Cha Cha Cha</t>
  </si>
  <si>
    <t xml:space="preserve">2nd Floor| Logix City Centre| Sector 32| Near| Sector 34| Noida</t>
  </si>
  <si>
    <t xml:space="preserve">Chai Thela</t>
  </si>
  <si>
    <t xml:space="preserve">2nd Floor| Logix City Center Mall| Sector 32| Near Sector 34| Noida</t>
  </si>
  <si>
    <t xml:space="preserve">Lowe Ground Floor| Logix City Centre| Sector 32| Near| Sector 34| Noida</t>
  </si>
  <si>
    <t xml:space="preserve">Juices, Fast Food</t>
  </si>
  <si>
    <t xml:space="preserve">Food Court| Logix City Centre| Sector 32| Near| Sector 34| Noida</t>
  </si>
  <si>
    <t xml:space="preserve">Lower Ground Floor| Logix City Centre| Sector 32| Near| Sector 34| Noida</t>
  </si>
  <si>
    <t xml:space="preserve">The Gaming Vegas</t>
  </si>
  <si>
    <t xml:space="preserve">301| The Gaming Vegas| Logix City Center| Sector 32| Near Sector 34| Noida</t>
  </si>
  <si>
    <t xml:space="preserve">C-28/29| Food Court| Tower B| Logix Cyber Park| Sector 62| Noida</t>
  </si>
  <si>
    <t xml:space="preserve">Logix Cyber Park| Sector 62| Noida</t>
  </si>
  <si>
    <t xml:space="preserve">Logix Cyber Park| Sector 62| Noida| Noida</t>
  </si>
  <si>
    <t xml:space="preserve">My Corn</t>
  </si>
  <si>
    <t xml:space="preserve">Flluid - Mosaic Hotels</t>
  </si>
  <si>
    <t xml:space="preserve">Mosaic Hotels| C-1| Sector 18| Noida</t>
  </si>
  <si>
    <t xml:space="preserve">Mosaic Hotels| Sector 18| Noida </t>
  </si>
  <si>
    <t xml:space="preserve">Mosaic Hotels| Sector 18| Noida | Noida</t>
  </si>
  <si>
    <t xml:space="preserve">Continental, North Indian, Mexican</t>
  </si>
  <si>
    <t xml:space="preserve">Latitude - Mosaic Hotels</t>
  </si>
  <si>
    <t xml:space="preserve">Baker's Zone</t>
  </si>
  <si>
    <t xml:space="preserve">MSX Mall| Site 4| Greater Noida| Noida</t>
  </si>
  <si>
    <t xml:space="preserve">MSX Mall| Greater Noida</t>
  </si>
  <si>
    <t xml:space="preserve">MSX Mall| Greater Noida| Noida</t>
  </si>
  <si>
    <t xml:space="preserve">Chakna</t>
  </si>
  <si>
    <t xml:space="preserve">Shop 1 &amp; 2| Food Court| 3rd Floor| MSX Mall| Greater Noida| Noida</t>
  </si>
  <si>
    <t xml:space="preserve">Get Set Go</t>
  </si>
  <si>
    <t xml:space="preserve">2nd Floor| MSX Mall| Swarn Nagari| Greater Noida| Noida</t>
  </si>
  <si>
    <t xml:space="preserve">Sip &amp; Snacks</t>
  </si>
  <si>
    <t xml:space="preserve">The Anna</t>
  </si>
  <si>
    <t xml:space="preserve">Shop 135| MSX Mall| Surajpur Site IV| Delhi NCR| Greater Noida| Noida</t>
  </si>
  <si>
    <t xml:space="preserve">Shop 132| Ground Floor| MSX Mall| Greater Noida| Noida</t>
  </si>
  <si>
    <t xml:space="preserve">Golden Chaat</t>
  </si>
  <si>
    <t xml:space="preserve">Ground Floor| MSX Mall| Greater Noida| Noida</t>
  </si>
  <si>
    <t xml:space="preserve">Malt n Brew</t>
  </si>
  <si>
    <t xml:space="preserve">Park Ascent| Plot 126| Noida Khoda Road| Opposite IIM Lucknow Noida Campus| Sector 62| Noida</t>
  </si>
  <si>
    <t xml:space="preserve">Park Ascent| Sector 62| Noida</t>
  </si>
  <si>
    <t xml:space="preserve">Park Ascent| Sector 62| Noida| Noida</t>
  </si>
  <si>
    <t xml:space="preserve">Cakewalk - Park Plaza</t>
  </si>
  <si>
    <t xml:space="preserve">Park Plaza Hotel| C Block| Sector 55| Noida</t>
  </si>
  <si>
    <t xml:space="preserve">Park Plaza Hotel| Sector 55| Noida</t>
  </si>
  <si>
    <t xml:space="preserve">Park Plaza Hotel| Sector 55| Noida| Noida</t>
  </si>
  <si>
    <t xml:space="preserve">New Town Lounge - Park Plaza</t>
  </si>
  <si>
    <t xml:space="preserve">S-18 - Radisson Blu</t>
  </si>
  <si>
    <t xml:space="preserve">Radisson Blu Hotel| L-2| Sector 18| Noida</t>
  </si>
  <si>
    <t xml:space="preserve">Radisson Blu| Sector 18| Noida</t>
  </si>
  <si>
    <t xml:space="preserve">Radisson Blu| Sector 18| Noida| Noida</t>
  </si>
  <si>
    <t xml:space="preserve">Mediterranean, Continental, North Indian, Italian</t>
  </si>
  <si>
    <t xml:space="preserve">Foodicious</t>
  </si>
  <si>
    <t xml:space="preserve">B 33/ K 1C| Sector 1| Noida</t>
  </si>
  <si>
    <t xml:space="preserve">Sector 1</t>
  </si>
  <si>
    <t xml:space="preserve">Sector 1| Noida</t>
  </si>
  <si>
    <t xml:space="preserve">Rasoi Dil Se</t>
  </si>
  <si>
    <t xml:space="preserve">B-40/B-3| Near Canara Bank| Sector 1| Noida</t>
  </si>
  <si>
    <t xml:space="preserve">Chip Chap Shahi Corner</t>
  </si>
  <si>
    <t xml:space="preserve">C-117| Near Kohli Dharam Kanta| Sector 10| Noida</t>
  </si>
  <si>
    <t xml:space="preserve">Sector 10| Noida</t>
  </si>
  <si>
    <t xml:space="preserve">D 205| Sector 10| Noida</t>
  </si>
  <si>
    <t xml:space="preserve">C-94| Sector 10| Noida</t>
  </si>
  <si>
    <t xml:space="preserve">Lemonier</t>
  </si>
  <si>
    <t xml:space="preserve">B-109| 2nd Floor| Sector 10| Noida</t>
  </si>
  <si>
    <t xml:space="preserve">B-2| Sector 10| Noida</t>
  </si>
  <si>
    <t xml:space="preserve">Robins Sweets &amp; Restaurant</t>
  </si>
  <si>
    <t xml:space="preserve">C-136| Gautam Budh Nagar| Sector 10| Noida</t>
  </si>
  <si>
    <t xml:space="preserve">TBH ??To Be Healthy</t>
  </si>
  <si>
    <t xml:space="preserve">C-225| Sector 10| Noida</t>
  </si>
  <si>
    <t xml:space="preserve">Mehfill</t>
  </si>
  <si>
    <t xml:space="preserve">1 &amp; 4| L Block Market| Behind Metro Hospital| Sector 11| Noida</t>
  </si>
  <si>
    <t xml:space="preserve">Sector 11| Noida</t>
  </si>
  <si>
    <t xml:space="preserve">Punjabi Pakwaan</t>
  </si>
  <si>
    <t xml:space="preserve">Shop 39 &amp; 40| L-93-A| Sector 11| Noida</t>
  </si>
  <si>
    <t xml:space="preserve">Santushti</t>
  </si>
  <si>
    <t xml:space="preserve">21| L Block Market| Behind Metro Hospital| Sector 11| Noida</t>
  </si>
  <si>
    <t xml:space="preserve">Uncle's</t>
  </si>
  <si>
    <t xml:space="preserve">S-17 &amp;18| L Block Market| Sector 11| Noida</t>
  </si>
  <si>
    <t xml:space="preserve">Cafe Limelight</t>
  </si>
  <si>
    <t xml:space="preserve">T 36| Shop 6| Near Power House| Sector 11| Noida</t>
  </si>
  <si>
    <t xml:space="preserve">Rendezvous Adda</t>
  </si>
  <si>
    <t xml:space="preserve">Shop H 17-27|  Near Sahara India LTD| Sector 11| Noida</t>
  </si>
  <si>
    <t xml:space="preserve">Wow Noodle</t>
  </si>
  <si>
    <t xml:space="preserve">L Block Market| Behind Metro Hospital| Sector 11| Noida</t>
  </si>
  <si>
    <t xml:space="preserve">Wraps Cafe</t>
  </si>
  <si>
    <t xml:space="preserve">Alley's Urbane Cafe</t>
  </si>
  <si>
    <t xml:space="preserve">Main Road| Opposite Pathways Noida| Near PNB| Sector 104| Near Sector 110| Noida</t>
  </si>
  <si>
    <t xml:space="preserve">Sector 110</t>
  </si>
  <si>
    <t xml:space="preserve">Sector 110| Noida</t>
  </si>
  <si>
    <t xml:space="preserve">Backstreet Kitchen</t>
  </si>
  <si>
    <t xml:space="preserve">12-A| Near Community Centre| Sector 104| Near| Sector 110| Noida</t>
  </si>
  <si>
    <t xml:space="preserve">104| Hazipur| Sector 104| Near Sector 110| Noida</t>
  </si>
  <si>
    <t xml:space="preserve">Breaktym</t>
  </si>
  <si>
    <t xml:space="preserve">Near Lotus Boulevrd| Gate 4| Sector 100| Near Sector 110| Noida</t>
  </si>
  <si>
    <t xml:space="preserve">Chawla's 2</t>
  </si>
  <si>
    <t xml:space="preserve">A-2/17| Main Market| Opposite Kendriya Vihar| Sector 110| Noida</t>
  </si>
  <si>
    <t xml:space="preserve">Chicken Kraft</t>
  </si>
  <si>
    <t xml:space="preserve">Shop 39-A| Behind HDFC Bank| Sector 110| Noida</t>
  </si>
  <si>
    <t xml:space="preserve">Chinese By Nature</t>
  </si>
  <si>
    <t xml:space="preserve">GDA Market| Near HDFC Bank</t>
  </si>
  <si>
    <t xml:space="preserve">DV's Chinese Kitchen</t>
  </si>
  <si>
    <t xml:space="preserve">Near ICICI Bank| GB Nagar| Sector 110| Noida</t>
  </si>
  <si>
    <t xml:space="preserve">A-2/27| Opposite Kendriya Vihar| Sector 110| Noida</t>
  </si>
  <si>
    <t xml:space="preserve">Shop 32| Block A-2</t>
  </si>
  <si>
    <t xml:space="preserve">Hyderabad Delights</t>
  </si>
  <si>
    <t xml:space="preserve">Shop 12| Opposite Yatharth Hospital| Gejha Road| Sector 110| Noida</t>
  </si>
  <si>
    <t xml:space="preserve">North Indian, Mughlai, Hyderabadi</t>
  </si>
  <si>
    <t xml:space="preserve">Kabab And Tadka</t>
  </si>
  <si>
    <t xml:space="preserve">Opposite Pathways School| Main Road| Sector 104| Near Sector 110| Noida</t>
  </si>
  <si>
    <t xml:space="preserve">Kanha Bhog</t>
  </si>
  <si>
    <t xml:space="preserve">A-2/33| Sector 110| Noida</t>
  </si>
  <si>
    <t xml:space="preserve">Mezbaan Jaika Restaurant</t>
  </si>
  <si>
    <t xml:space="preserve">25| Opposite Kendriya Vihar| Sector 110| Noida</t>
  </si>
  <si>
    <t xml:space="preserve">Biryani, North Indian, Fast Food</t>
  </si>
  <si>
    <t xml:space="preserve">K Shri Plaza| Main Road Hazipur Village| Opposite Pathways School| Sector 104| Near Sector 110| Noida</t>
  </si>
  <si>
    <t xml:space="preserve">Red Capsicum</t>
  </si>
  <si>
    <t xml:space="preserve">B-7| Sector 110| Noida</t>
  </si>
  <si>
    <t xml:space="preserve">Singh Foods</t>
  </si>
  <si>
    <t xml:space="preserve">Opposite Pathway School| Sector 110| Noida</t>
  </si>
  <si>
    <t xml:space="preserve">Sparrows At Home Bakery &amp; Cafe</t>
  </si>
  <si>
    <t xml:space="preserve">First Floor| KM-01| Sector 104| Sector 110| Noida</t>
  </si>
  <si>
    <t xml:space="preserve">The New Koyla Kitchen</t>
  </si>
  <si>
    <t xml:space="preserve">162-A| Sector 110| Noida</t>
  </si>
  <si>
    <t xml:space="preserve">They???</t>
  </si>
  <si>
    <t xml:space="preserve">A2/11| First Floor| Sector 110 Main Market| Sector 110| Noida</t>
  </si>
  <si>
    <t xml:space="preserve">Your Spicy Kitchen</t>
  </si>
  <si>
    <t xml:space="preserve">Shop 10| Vivek Vihar| Sector-82| Near| Sector 110| Noida</t>
  </si>
  <si>
    <t xml:space="preserve">Mughlai, Continental, Chinese</t>
  </si>
  <si>
    <t xml:space="preserve">Yumm Biryani</t>
  </si>
  <si>
    <t xml:space="preserve">Shop 18| Ashirwad Complex| Sector 104| Near Sector 110</t>
  </si>
  <si>
    <t xml:space="preserve">Aureo Dine &amp; Bake House</t>
  </si>
  <si>
    <t xml:space="preserve">Shop 9| Block A-3| Sector 110| Noida</t>
  </si>
  <si>
    <t xml:space="preserve">Being Truckers</t>
  </si>
  <si>
    <t xml:space="preserve">Opposite Lotus Panache| Sector 110| Noida</t>
  </si>
  <si>
    <t xml:space="preserve">China Leaf</t>
  </si>
  <si>
    <t xml:space="preserve">Shop 17| Ashirwad Complex| Sector 104| Near| Sector 110| Noida</t>
  </si>
  <si>
    <t xml:space="preserve">Mera Vala Dabba</t>
  </si>
  <si>
    <t xml:space="preserve">Shop 31| Ashirwaad Complex| Opposite Pathways School| Sector 104| Near Sector 110| Noida</t>
  </si>
  <si>
    <t xml:space="preserve">12-A| Ashirwad Shopping Complex| Sector 104| Near Sector 110| Noida</t>
  </si>
  <si>
    <t xml:space="preserve">Noshh</t>
  </si>
  <si>
    <t xml:space="preserve">Shop 31| Ashirwaad Complex| Opposite Pathways School| Sector 104 | Noida</t>
  </si>
  <si>
    <t xml:space="preserve">Tadqa Tandoor Express</t>
  </si>
  <si>
    <t xml:space="preserve">Ground Floor| Main Road| Yadhuvanshi Tower| Opposite Pathways School| Sector 104| Near Sector 110| Noida</t>
  </si>
  <si>
    <t xml:space="preserve">The Kebab Company</t>
  </si>
  <si>
    <t xml:space="preserve">Shop 17| Phool Singh Complex| Opposite Pathway School| Sector 104| Near Sector 110| Noida</t>
  </si>
  <si>
    <t xml:space="preserve">Affamato</t>
  </si>
  <si>
    <t xml:space="preserve">Shop 6| Sunshine Helios| Sector 78| Near| Sector 110| Noida</t>
  </si>
  <si>
    <t xml:space="preserve">Ahmed's</t>
  </si>
  <si>
    <t xml:space="preserve">Main Market| Near ICICI Bank| Sector 110| Noida</t>
  </si>
  <si>
    <t xml:space="preserve">Caff? La Poya</t>
  </si>
  <si>
    <t xml:space="preserve">7| Ashirwad Complex| Sector 104| Near Sector 110| Noida</t>
  </si>
  <si>
    <t xml:space="preserve">Cafe, Continental, Fast Food, Italian</t>
  </si>
  <si>
    <t xml:space="preserve">Chaskaa Restaurant</t>
  </si>
  <si>
    <t xml:space="preserve">Sector 108| Near Sector 110| Noida</t>
  </si>
  <si>
    <t xml:space="preserve">C-3/18| Main Market| Sector 104| Near Sector 110| Noida</t>
  </si>
  <si>
    <t xml:space="preserve">Chination</t>
  </si>
  <si>
    <t xml:space="preserve">Essen Foods</t>
  </si>
  <si>
    <t xml:space="preserve">Shop 20| Ashirwad Complex| Opposite PathwaySchool| Sector 104| Near Sector 110| Noida</t>
  </si>
  <si>
    <t xml:space="preserve">Haochi</t>
  </si>
  <si>
    <t xml:space="preserve">Shop 1 &amp; 2| Lower Ground Floor| Hyde Park| Commercial Complex| Sector 78| Near Sector 110| Noida</t>
  </si>
  <si>
    <t xml:space="preserve">Lassilo</t>
  </si>
  <si>
    <t xml:space="preserve">D 51| Sector 105| Near Sector 110| Noida</t>
  </si>
  <si>
    <t xml:space="preserve">Mittal Bikaneri Sweets</t>
  </si>
  <si>
    <t xml:space="preserve">A 2/22| Main Market| Sector 110| Noida</t>
  </si>
  <si>
    <t xml:space="preserve">Opposite Pathway School| Sector 104| Near Sector 110| Noida</t>
  </si>
  <si>
    <t xml:space="preserve">RV's Family Restaurant</t>
  </si>
  <si>
    <t xml:space="preserve">Near Salarpur Police Chowki| Main Dadri Road| Salarpur Bhangel| Sector 107| Near Sector 110| Noida</t>
  </si>
  <si>
    <t xml:space="preserve">North Indian, South Indian, Italian, Chinese</t>
  </si>
  <si>
    <t xml:space="preserve">Shop A-79| Opposite Kotak Mahindra Bank| Sector 110| Noida</t>
  </si>
  <si>
    <t xml:space="preserve">Top Food</t>
  </si>
  <si>
    <t xml:space="preserve">Plot K| Near Watertank| NSEZ| Phase 2|  Near Sector 110| Noida</t>
  </si>
  <si>
    <t xml:space="preserve">Uncle's Corner</t>
  </si>
  <si>
    <t xml:space="preserve">Shop F5| ATS One Hamlet| Sector 104| Sector 110| Noida</t>
  </si>
  <si>
    <t xml:space="preserve">Urban Express</t>
  </si>
  <si>
    <t xml:space="preserve">Shop 9| Near Yatharth Wellness Hospital| Gejha Road| Sector 110| Noida</t>
  </si>
  <si>
    <t xml:space="preserve">Viddya Chinese Fast Food</t>
  </si>
  <si>
    <t xml:space="preserve">ATS Lotus Apartment| GB Nagar Sector 110| Sector 110| Noida</t>
  </si>
  <si>
    <t xml:space="preserve">10| Block A-3| Sector 110| Noida</t>
  </si>
  <si>
    <t xml:space="preserve">Kamboj's</t>
  </si>
  <si>
    <t xml:space="preserve">Shop 1| Near Rama Banquet Hall</t>
  </si>
  <si>
    <t xml:space="preserve">Shop A-4| Block A-3| Main Market| Sector 110| Noida</t>
  </si>
  <si>
    <t xml:space="preserve">Plot 7| Block A3| Shramik Kunj| Sector 110| Noida</t>
  </si>
  <si>
    <t xml:space="preserve">The Cake Expert's</t>
  </si>
  <si>
    <t xml:space="preserve">11| Block A-2| Sector 110| Noida</t>
  </si>
  <si>
    <t xml:space="preserve">The Saffron Boutique</t>
  </si>
  <si>
    <t xml:space="preserve">26 &amp; 27 Ashirwaad Complex| Sector 104| Near| Sector 110| Noida</t>
  </si>
  <si>
    <t xml:space="preserve">Aggarwal Kachori Wale</t>
  </si>
  <si>
    <t xml:space="preserve">Shop 26| X Block| Near Metro Hospital| Sector 12| Noida</t>
  </si>
  <si>
    <t xml:space="preserve">Sector 12| Noida</t>
  </si>
  <si>
    <t xml:space="preserve">Bakes &amp; Cakes</t>
  </si>
  <si>
    <t xml:space="preserve">Royal Paradise Hotel| Shop 3 &amp; 4| Y 349C| Near Sabzi Mandi| Sector 12| Noida</t>
  </si>
  <si>
    <t xml:space="preserve">Burger's Kitchen</t>
  </si>
  <si>
    <t xml:space="preserve">Behind Metro Hospital| X Block Market| Sector 12| Noida</t>
  </si>
  <si>
    <t xml:space="preserve">Jhatpat Khana</t>
  </si>
  <si>
    <t xml:space="preserve">Y-372| Near City Hospital| Sector 12| Noida</t>
  </si>
  <si>
    <t xml:space="preserve">5| Block X-1A| Above Axis Bank| Sector 12| Noida</t>
  </si>
  <si>
    <t xml:space="preserve">Night Safari Cafe</t>
  </si>
  <si>
    <t xml:space="preserve">N-199| First Floor| Sector 12| Noida</t>
  </si>
  <si>
    <t xml:space="preserve">Saheb's Restaurant</t>
  </si>
  <si>
    <t xml:space="preserve">3| I-25| Sector 12| Noida</t>
  </si>
  <si>
    <t xml:space="preserve">North Indian, Chinese, Mughlai, Fast Food</t>
  </si>
  <si>
    <t xml:space="preserve">Scrummy Bites</t>
  </si>
  <si>
    <t xml:space="preserve">Shop 6| N Block| Sector 12| Noida</t>
  </si>
  <si>
    <t xml:space="preserve">O-1| Sector 12| Noida</t>
  </si>
  <si>
    <t xml:space="preserve">Cream Bell Scoopers</t>
  </si>
  <si>
    <t xml:space="preserve">Shop 3| I 25| Near Metro Hospital| Sector 12| Noida</t>
  </si>
  <si>
    <t xml:space="preserve">Mayur Kitchen</t>
  </si>
  <si>
    <t xml:space="preserve">Shop 100| Sabzi Mandi| Sector 12| Noida</t>
  </si>
  <si>
    <t xml:space="preserve">Raghav Ki Rasoi</t>
  </si>
  <si>
    <t xml:space="preserve">Z 148| Main Road| Sector 12| Noida</t>
  </si>
  <si>
    <t xml:space="preserve">H-Block Market| Near Shiv Mandir| Sector 12| Noida</t>
  </si>
  <si>
    <t xml:space="preserve">29| Block X| 1A| Sector 12 Market| Sector 12| Noida</t>
  </si>
  <si>
    <t xml:space="preserve">Standard Sweets &amp; Confectioners</t>
  </si>
  <si>
    <t xml:space="preserve">Shop P 38/7| Sector 12| Noida</t>
  </si>
  <si>
    <t xml:space="preserve">Shop 6|7| Y-349| Sector 12| Noida</t>
  </si>
  <si>
    <t xml:space="preserve">Sushma Homemade Tiffin</t>
  </si>
  <si>
    <t xml:space="preserve">Z Block| Sector 12| Noida</t>
  </si>
  <si>
    <t xml:space="preserve">The Tasty Corner</t>
  </si>
  <si>
    <t xml:space="preserve">C-block| Shop 31| Sector 12| Noida</t>
  </si>
  <si>
    <t xml:space="preserve">The Zaika King</t>
  </si>
  <si>
    <t xml:space="preserve">Shop X-1 A| 17| Behind Metro Hospital| Sector 12| Noida</t>
  </si>
  <si>
    <t xml:space="preserve">Tiffinhunt</t>
  </si>
  <si>
    <t xml:space="preserve">N-198| Sector 12| Noida</t>
  </si>
  <si>
    <t xml:space="preserve">Top Burger</t>
  </si>
  <si>
    <t xml:space="preserve">Shop 3N4| Block Y| Sector 12| Noida</t>
  </si>
  <si>
    <t xml:space="preserve">Aggarwal Sweet Shop</t>
  </si>
  <si>
    <t xml:space="preserve">8| Royal Paradise Shopping Complex| Y 349C| Near Sabzi Mandi| Sector 12| Noida</t>
  </si>
  <si>
    <t xml:space="preserve">Hungry - I</t>
  </si>
  <si>
    <t xml:space="preserve">KO-12| Ground Floor| Near Amity University| Sector 126| Near Sector 125| Noida</t>
  </si>
  <si>
    <t xml:space="preserve">Sector 125</t>
  </si>
  <si>
    <t xml:space="preserve">Sector 125| Noida</t>
  </si>
  <si>
    <t xml:space="preserve">Oh Buoy</t>
  </si>
  <si>
    <t xml:space="preserve">Plot E-94| Near HCL Office| Sector 125| Noida</t>
  </si>
  <si>
    <t xml:space="preserve">Mexican, Italian, Fast Food</t>
  </si>
  <si>
    <t xml:space="preserve">Caffeinated</t>
  </si>
  <si>
    <t xml:space="preserve">Near Amity University| Sector 125| Noida</t>
  </si>
  <si>
    <t xml:space="preserve">Sam and Scrooge</t>
  </si>
  <si>
    <t xml:space="preserve">F-7| Gopalji Mart| Near Jaypee Hospital| Sector 128| Near Sector 125| Noida</t>
  </si>
  <si>
    <t xml:space="preserve">Continental, Mexican, American, Fast Food, Italian, Chinese</t>
  </si>
  <si>
    <t xml:space="preserve">A-14| Eco Towers| Sector 125| Noida</t>
  </si>
  <si>
    <t xml:space="preserve">Hunger's Hub</t>
  </si>
  <si>
    <t xml:space="preserve">Opposite HCL| Near Amity University| Sector 125| Noida</t>
  </si>
  <si>
    <t xml:space="preserve">Modi's Baker's Zone</t>
  </si>
  <si>
    <t xml:space="preserve">Plot 3 A| Sector 126| Nea| Sector 125| Noida</t>
  </si>
  <si>
    <t xml:space="preserve">The Flip On Wheel</t>
  </si>
  <si>
    <t xml:space="preserve">Big Biryani</t>
  </si>
  <si>
    <t xml:space="preserve">Opposite HCL| Sector 127| Noida</t>
  </si>
  <si>
    <t xml:space="preserve">Sector 127</t>
  </si>
  <si>
    <t xml:space="preserve">Sector 127| Noida</t>
  </si>
  <si>
    <t xml:space="preserve">Aroma</t>
  </si>
  <si>
    <t xml:space="preserve">Shop 2| Paras Tierea| Sector 137| Near Sector 132| Noida</t>
  </si>
  <si>
    <t xml:space="preserve">Sector 132</t>
  </si>
  <si>
    <t xml:space="preserve">Sector 132| Noida</t>
  </si>
  <si>
    <t xml:space="preserve">South Indian, North Indian, Street Food</t>
  </si>
  <si>
    <t xml:space="preserve">Sector 134| Near Sector 132| Noida</t>
  </si>
  <si>
    <t xml:space="preserve">Book Food Kitchen</t>
  </si>
  <si>
    <t xml:space="preserve">Shop 4| Exotica Fresco| Sector 137| Near Sector 132| Noida</t>
  </si>
  <si>
    <t xml:space="preserve">Opposite Gulshan Vivante Entry Gate| Sector 137| Near Sector 132| Noida</t>
  </si>
  <si>
    <t xml:space="preserve">Chaska By Taste</t>
  </si>
  <si>
    <t xml:space="preserve">Village Shadra Bansal Market| Near Pass Taira| Sector 132| Noida</t>
  </si>
  <si>
    <t xml:space="preserve">Express Trade Towers 2| B-36| Sector 132| Noida</t>
  </si>
  <si>
    <t xml:space="preserve">Grill King</t>
  </si>
  <si>
    <t xml:space="preserve">Shop 2| Pavilion Arcade| Jaypee Wish Town. Sector 128| Near| Sector 132| Noida</t>
  </si>
  <si>
    <t xml:space="preserve">Moti Mahal Deluxe Advant</t>
  </si>
  <si>
    <t xml:space="preserve">Advant Towers| Sector 142| Near Sector 132| Noida</t>
  </si>
  <si>
    <t xml:space="preserve">Rolling Beans</t>
  </si>
  <si>
    <t xml:space="preserve">Near Genpact &amp; Unitech Infospace| Sector 135| Near Sector 132| Noida</t>
  </si>
  <si>
    <t xml:space="preserve">Opposite MetLife Building| Sector 135| Near Sector 132| Noida</t>
  </si>
  <si>
    <t xml:space="preserve">SnacksWale.com</t>
  </si>
  <si>
    <t xml:space="preserve">Shop 16| Ground Floor| Paras Tiera| Sector 137| Near Sector 132| Noida</t>
  </si>
  <si>
    <t xml:space="preserve">Ground Floor| Tower 2| Plot 7| Advant IT Park| Expressway| Sector 142| Near| Sector 132| Noida</t>
  </si>
  <si>
    <t xml:space="preserve">Super Cake Shop</t>
  </si>
  <si>
    <t xml:space="preserve">Near Jaypee Hospital| Sector 132| Noida</t>
  </si>
  <si>
    <t xml:space="preserve">Ground Floor| Amenity Block| Unitech Infospace| Sector 135| Near Sector 132| Noida</t>
  </si>
  <si>
    <t xml:space="preserve">B Bawarchi Restaurant</t>
  </si>
  <si>
    <t xml:space="preserve">Shop 2-3| Opposite Jaypee Cosmos| Near Adobe| Sector 134| Near Sector 132| Noida</t>
  </si>
  <si>
    <t xml:space="preserve">Brajwasi</t>
  </si>
  <si>
    <t xml:space="preserve">Shop 4| Chauhan Market| Behind Advant Navis Business Park| Sector 141| Near Sector 132| Noida</t>
  </si>
  <si>
    <t xml:space="preserve">Unitech Infospace| Sector 135| Near Sector 132| Noida</t>
  </si>
  <si>
    <t xml:space="preserve">B-36| Block A| Express Trade Tower 2| Noida-Greater Noida Expressway| Sector 132| Noida</t>
  </si>
  <si>
    <t xml:space="preserve">Cafe Lounge</t>
  </si>
  <si>
    <t xml:space="preserve">Eco Suites By Hyphen| GH 03| Adjacent Supertech Ecociti| Sector 137| Near Sector 132| Noida</t>
  </si>
  <si>
    <t xml:space="preserve">Cafe Treat</t>
  </si>
  <si>
    <t xml:space="preserve">Casa Bake</t>
  </si>
  <si>
    <t xml:space="preserve">Shop 11| UG| Supertech Ecociti| Sector 137| Near| Sector 132| Noida</t>
  </si>
  <si>
    <t xml:space="preserve">Near Metlife| Sector 135| Near Sector 132| Noida</t>
  </si>
  <si>
    <t xml:space="preserve">Jaypee Hospital| Wish Town| Gautam Buddha Nagar| Sector 128| Near Sector 132| Noida</t>
  </si>
  <si>
    <t xml:space="preserve">Delhi Foods</t>
  </si>
  <si>
    <t xml:space="preserve">F-3| 1st Floor| G Mart| Near Jaypee Hospital| Sector 128| Near Sector 132| Noida</t>
  </si>
  <si>
    <t xml:space="preserve">Deli Chic</t>
  </si>
  <si>
    <t xml:space="preserve">Shop 11| Lower Ground Floor| Paramount Florence Plaza| Sector 137| Near Sector 132| Noida</t>
  </si>
  <si>
    <t xml:space="preserve">Delicacies</t>
  </si>
  <si>
    <t xml:space="preserve">Paramount Floraville| Sector 137| Near| Sector 132| Noida</t>
  </si>
  <si>
    <t xml:space="preserve">Kanha Ji Sweets &amp; Restaurant</t>
  </si>
  <si>
    <t xml:space="preserve">Shop 17| Chauhan Market| Sector 141| Near Sector 132| Noida</t>
  </si>
  <si>
    <t xml:space="preserve">Mithai, North Indian, Street Food</t>
  </si>
  <si>
    <t xml:space="preserve">Little China</t>
  </si>
  <si>
    <t xml:space="preserve">Lola's Cafe</t>
  </si>
  <si>
    <t xml:space="preserve">Paras Tiera| Sector 137| Near Sector 132| Noida</t>
  </si>
  <si>
    <t xml:space="preserve">Moju Juice Bar</t>
  </si>
  <si>
    <t xml:space="preserve">Peniel Restaurant</t>
  </si>
  <si>
    <t xml:space="preserve">Pizza Key</t>
  </si>
  <si>
    <t xml:space="preserve">Near Sri Ram School| Sector 135| Near Sector 132| Noida</t>
  </si>
  <si>
    <t xml:space="preserve">Shop 3| Upper Ground Floor| Supertech Mart| Sector 137| Near| Sector 132| Noida</t>
  </si>
  <si>
    <t xml:space="preserve">Plot 20/21| Unit 3| Amenity Block| Sector 135| Near Sector 132| Noida</t>
  </si>
  <si>
    <t xml:space="preserve">Tandoori Mystery</t>
  </si>
  <si>
    <t xml:space="preserve">B-4| Urbtech Matrix Tower| Sector 132| Noida</t>
  </si>
  <si>
    <t xml:space="preserve">Taste of Punjab</t>
  </si>
  <si>
    <t xml:space="preserve">Chauhan Market| Sector 137| Near Sector 132| Noida</t>
  </si>
  <si>
    <t xml:space="preserve">Tea Nation</t>
  </si>
  <si>
    <t xml:space="preserve">The Corporate Kitchen</t>
  </si>
  <si>
    <t xml:space="preserve">The Royal Kitchen</t>
  </si>
  <si>
    <t xml:space="preserve">Shop 4| Paras Tierea Commercial Complex| Sector 137| Near Sector 132| Noida</t>
  </si>
  <si>
    <t xml:space="preserve">Ground Floor| Urbtech Matrix Towers| Opposite Jaypee  Hospital| Sector 132| Noida</t>
  </si>
  <si>
    <t xml:space="preserve">Wild Chef House</t>
  </si>
  <si>
    <t xml:space="preserve">Urbtech Matrix| Opposite JP Hospital| Sector 132| Noida</t>
  </si>
  <si>
    <t xml:space="preserve">Continental, Chinese, North Indian, Indian</t>
  </si>
  <si>
    <t xml:space="preserve">DIOS The Neighbourhood Bistro</t>
  </si>
  <si>
    <t xml:space="preserve">Continental, Fast Food, Italian</t>
  </si>
  <si>
    <t xml:space="preserve">Cake n Flower</t>
  </si>
  <si>
    <t xml:space="preserve">Shop 4| CDR Complex| Sector 15| Noida</t>
  </si>
  <si>
    <t xml:space="preserve">Sector 15| Noida</t>
  </si>
  <si>
    <t xml:space="preserve">Dilli 6</t>
  </si>
  <si>
    <t xml:space="preserve">The Residency Hotel| Priya Gold Building| Naya Bans| Sector 15| Noida</t>
  </si>
  <si>
    <t xml:space="preserve">Food Bell</t>
  </si>
  <si>
    <t xml:space="preserve">Shersingh Market| Naga Bans| Sector 15| Noida</t>
  </si>
  <si>
    <t xml:space="preserve">Kalpana Hotel</t>
  </si>
  <si>
    <t xml:space="preserve">Opposite Priya Gold Biscuits Factory| Naya Bans| Sector 15| Noida</t>
  </si>
  <si>
    <t xml:space="preserve">Sagar Dhaba</t>
  </si>
  <si>
    <t xml:space="preserve">Sher Singh Market| Naya Bans| Sector 15| Noida</t>
  </si>
  <si>
    <t xml:space="preserve">Shree Balaji Shudh Vaishno Hotel</t>
  </si>
  <si>
    <t xml:space="preserve">Naya Bans| Sector 15| Noida</t>
  </si>
  <si>
    <t xml:space="preserve">R1| 2 &amp; 4| Gulmohar Shopping Complex| Sector 15 C| Sector 15| Noida</t>
  </si>
  <si>
    <t xml:space="preserve">Simran's Cake Studio</t>
  </si>
  <si>
    <t xml:space="preserve">D Block| Sector 15| Noida</t>
  </si>
  <si>
    <t xml:space="preserve">Sweet Cake</t>
  </si>
  <si>
    <t xml:space="preserve">Shop 320| Nayabar| Sector 15| Noida</t>
  </si>
  <si>
    <t xml:space="preserve">The Cake Xpress</t>
  </si>
  <si>
    <t xml:space="preserve">CDR Complex| Sector 15| Noida</t>
  </si>
  <si>
    <t xml:space="preserve">5| Block 331 A| Gulmohar Market| Sector 15-A Market| Sector 15| Noida</t>
  </si>
  <si>
    <t xml:space="preserve">The Flying Pan</t>
  </si>
  <si>
    <t xml:space="preserve">201| Sector 15| Noida</t>
  </si>
  <si>
    <t xml:space="preserve">Wrapster</t>
  </si>
  <si>
    <t xml:space="preserve">Near Astha Medicos| B Block Market| Sector 15| Noida</t>
  </si>
  <si>
    <t xml:space="preserve">Getafix Petit</t>
  </si>
  <si>
    <t xml:space="preserve">Sports &amp; Cultural Club| Sector 15| Noida</t>
  </si>
  <si>
    <t xml:space="preserve">Lawn Bistro</t>
  </si>
  <si>
    <t xml:space="preserve">12| Rajnigandha Market| Sector 15-A| Near Sector 15| Noida</t>
  </si>
  <si>
    <t xml:space="preserve">North Indian, Chinese, Thai, Continental</t>
  </si>
  <si>
    <t xml:space="preserve">Cake N Gifts</t>
  </si>
  <si>
    <t xml:space="preserve">Cheese Pizza</t>
  </si>
  <si>
    <t xml:space="preserve">B Block Market| Sector 15| Noida</t>
  </si>
  <si>
    <t xml:space="preserve">Divya Hotal</t>
  </si>
  <si>
    <t xml:space="preserve">Green Valley Chinese Food</t>
  </si>
  <si>
    <t xml:space="preserve">Alka Cinema| Near Sai Mandir| Sector 15| Noida</t>
  </si>
  <si>
    <t xml:space="preserve">Hooting Owl Cafe</t>
  </si>
  <si>
    <t xml:space="preserve">97| B Block Market| Sector 15| Noida</t>
  </si>
  <si>
    <t xml:space="preserve">Jaak Foods</t>
  </si>
  <si>
    <t xml:space="preserve">Below MK Residency| Nayabans| Opposite  Sai Mandir| Sector 15| Noida</t>
  </si>
  <si>
    <t xml:space="preserve">Kaka Restaurant</t>
  </si>
  <si>
    <t xml:space="preserve">S.R. Complex| Naya Bans| Sector 15| Noida</t>
  </si>
  <si>
    <t xml:space="preserve">Shop 7| Gali 1| Sector 15| Noida</t>
  </si>
  <si>
    <t xml:space="preserve">KC Bakery</t>
  </si>
  <si>
    <t xml:space="preserve">Gail 1| Naya Bans| Sector 15| Noida</t>
  </si>
  <si>
    <t xml:space="preserve">Rajan Foods Corner</t>
  </si>
  <si>
    <t xml:space="preserve">B-97| Shop 4| Sector 15| Noida</t>
  </si>
  <si>
    <t xml:space="preserve">Yadav Complex| Nayabans| Sector 15| Noida</t>
  </si>
  <si>
    <t xml:space="preserve">Sarfira</t>
  </si>
  <si>
    <t xml:space="preserve">Sangam Guest House| Nayabans| Sector 15| Noida</t>
  </si>
  <si>
    <t xml:space="preserve">Yummy Kitchen</t>
  </si>
  <si>
    <t xml:space="preserve">Bhagmal Complex| Naya Bans| Sector 15| Noida</t>
  </si>
  <si>
    <t xml:space="preserve">A 5| Ground Floor| Atrium| Sector 16| Noida</t>
  </si>
  <si>
    <t xml:space="preserve">Sector 16| Noida</t>
  </si>
  <si>
    <t xml:space="preserve">Divine Curries</t>
  </si>
  <si>
    <t xml:space="preserve">FC 23| Film City Noida| Sector 16 A| Near| Sector 16| Noida</t>
  </si>
  <si>
    <t xml:space="preserve">Near Sector 16| Noida</t>
  </si>
  <si>
    <t xml:space="preserve">Ground Floor| Savoy Suites| Near Metro Station| Sector 16| Noida</t>
  </si>
  <si>
    <t xml:space="preserve">Hurry's Paratha</t>
  </si>
  <si>
    <t xml:space="preserve">Road 1-B| Lt. Vijayant Thapar Marg| Near Sector 16 Metro Station| Sector 16| Noida</t>
  </si>
  <si>
    <t xml:space="preserve">A-79A| Savoy Suite| Sector 16| Noida</t>
  </si>
  <si>
    <t xml:space="preserve">IT Towers| Plot 24| Sector 16-A| Near Sector 16| Sector 16| Noida</t>
  </si>
  <si>
    <t xml:space="preserve">Corporate Office| Jubilant Life Sciences Limited| Plot 1A| Sector 16| Noida</t>
  </si>
  <si>
    <t xml:space="preserve">Green Chilli Fast Food</t>
  </si>
  <si>
    <t xml:space="preserve">Near Night Stay Hotel| Sector 16| Noida</t>
  </si>
  <si>
    <t xml:space="preserve">Street Food Corner</t>
  </si>
  <si>
    <t xml:space="preserve">Opposite Gate 2| Sector 16 Metro Station| Sector 16| Noida</t>
  </si>
  <si>
    <t xml:space="preserve">A-79-A| Ground Floor| Hotel Savoy Suites| Sector 16| Noida</t>
  </si>
  <si>
    <t xml:space="preserve">North Indian, Chinese, Mediterranean</t>
  </si>
  <si>
    <t xml:space="preserve">Aggarwal</t>
  </si>
  <si>
    <t xml:space="preserve">B-1/3| Near Sector 18 Metro Station| Sector 18| Noida</t>
  </si>
  <si>
    <t xml:space="preserve">Sector 18</t>
  </si>
  <si>
    <t xml:space="preserve">Sector 18| Noida</t>
  </si>
  <si>
    <t xml:space="preserve">South Indian, Chinese, Street Food, Mithai</t>
  </si>
  <si>
    <t xml:space="preserve">Anchor Bar &amp; Kitchen</t>
  </si>
  <si>
    <t xml:space="preserve">C-26/27| Sector 18| Noida</t>
  </si>
  <si>
    <t xml:space="preserve">G-43 &amp; 44| Main Market| Near Radisson Hotel| Sector 18| Noida</t>
  </si>
  <si>
    <t xml:space="preserve">Italian, North Indian, Chinese</t>
  </si>
  <si>
    <t xml:space="preserve">F-1| Sector 18| Noida</t>
  </si>
  <si>
    <t xml:space="preserve">BSGulati's Punjabi Swad</t>
  </si>
  <si>
    <t xml:space="preserve">G-8/3| Savitri Market| Sector 18| Noida</t>
  </si>
  <si>
    <t xml:space="preserve">Cafe-18</t>
  </si>
  <si>
    <t xml:space="preserve">G-27| Savitri Market| Sector 18| Noida</t>
  </si>
  <si>
    <t xml:space="preserve">Chandni Chowk Ke Mashhoor Paranthe</t>
  </si>
  <si>
    <t xml:space="preserve">G-24B| Savitri Market| Sector 18| Noida</t>
  </si>
  <si>
    <t xml:space="preserve">Cheenos</t>
  </si>
  <si>
    <t xml:space="preserve">P-11| 2nd &amp; 3rd Floor| Above Sony Centre| Sector 18| Noida</t>
  </si>
  <si>
    <t xml:space="preserve">K-4| 1st Floor| Ocean Heights| Sector 18| Noida</t>
  </si>
  <si>
    <t xml:space="preserve">B-13| Sector 18| Noida</t>
  </si>
  <si>
    <t xml:space="preserve">Mithai, North Indian, South Indian, Street Food, Chinese</t>
  </si>
  <si>
    <t xml:space="preserve">G-40| Mughal Palace| Sector 18| Noida</t>
  </si>
  <si>
    <t xml:space="preserve">P-21| Near Vodafone Store| Sector 18 Market| Sector 18| Noida</t>
  </si>
  <si>
    <t xml:space="preserve">Khan's Kathi Rolls</t>
  </si>
  <si>
    <t xml:space="preserve">G-24-26| Savitri Market| Sector 18| Noida</t>
  </si>
  <si>
    <t xml:space="preserve">G-63| Mansarover Shopping Complex| Sector 18| Noida</t>
  </si>
  <si>
    <t xml:space="preserve">Nawabi Mughlai Zaika</t>
  </si>
  <si>
    <t xml:space="preserve">C-18| Sector 18| Noida</t>
  </si>
  <si>
    <t xml:space="preserve">NSD Resto Bar &amp; Kitchen</t>
  </si>
  <si>
    <t xml:space="preserve">D-2C| Basement Level| Sector 18 Market| Sector 18| Noida</t>
  </si>
  <si>
    <t xml:space="preserve">PS Wah Bhai Wah</t>
  </si>
  <si>
    <t xml:space="preserve">B-1/6| Ground Floor| Near Metro Station| Sector 18| Noida</t>
  </si>
  <si>
    <t xml:space="preserve">49-50| Ansal Fortune Arcade| Sector 18| Noida</t>
  </si>
  <si>
    <t xml:space="preserve">G-23| Sector 18| Noida</t>
  </si>
  <si>
    <t xml:space="preserve">Swag &amp; Swad</t>
  </si>
  <si>
    <t xml:space="preserve">Near Sector 18| Noida</t>
  </si>
  <si>
    <t xml:space="preserve">The Fizz</t>
  </si>
  <si>
    <t xml:space="preserve">N-7| Opposite Axis Bank| Sector 18| Noida</t>
  </si>
  <si>
    <t xml:space="preserve">The Kitchen</t>
  </si>
  <si>
    <t xml:space="preserve">Shop G-25| Savitri Market| Captain Vijyant Thapar Marg| Pocket A| Sector 18| Noida</t>
  </si>
  <si>
    <t xml:space="preserve">1-2| D Block| Sector 18| Noida</t>
  </si>
  <si>
    <t xml:space="preserve">Vinny's Restro Bar</t>
  </si>
  <si>
    <t xml:space="preserve">B-10| Sector 18| Noida</t>
  </si>
  <si>
    <t xml:space="preserve">Walk In The Woods</t>
  </si>
  <si>
    <t xml:space="preserve">P-18| Sector 18| Noida</t>
  </si>
  <si>
    <t xml:space="preserve">Xiian</t>
  </si>
  <si>
    <t xml:space="preserve">G-45| Sector 18 Market| Sector 18| Noida</t>
  </si>
  <si>
    <t xml:space="preserve">Italian, Continental, North Indian, Chinese</t>
  </si>
  <si>
    <t xml:space="preserve">Zest Bar and Lounge</t>
  </si>
  <si>
    <t xml:space="preserve">K-24| Near HSBC Bank| Sector 18| Noida</t>
  </si>
  <si>
    <t xml:space="preserve">C-19| Sector 18| Noida</t>
  </si>
  <si>
    <t xml:space="preserve">Baby Dragon Bar &amp; Restaurant</t>
  </si>
  <si>
    <t xml:space="preserve">G-34| Sector 18| Noida</t>
  </si>
  <si>
    <t xml:space="preserve">North Indian, Continental, Thai, Chinese</t>
  </si>
  <si>
    <t xml:space="preserve">Baker Street</t>
  </si>
  <si>
    <t xml:space="preserve">5| Ground Floor| Ansal Fortune Arcade| Sector 18| Noida</t>
  </si>
  <si>
    <t xml:space="preserve">Bakery, Beverages, Fast Food</t>
  </si>
  <si>
    <t xml:space="preserve">Bamboo Shoots</t>
  </si>
  <si>
    <t xml:space="preserve">F-2/3| Sector 18| Noida</t>
  </si>
  <si>
    <t xml:space="preserve">Bikanervala Bliss</t>
  </si>
  <si>
    <t xml:space="preserve">Silver Tower| Near Metro Station| Sector 18| Noida</t>
  </si>
  <si>
    <t xml:space="preserve">1st Floor| Silver Tower| Near Metro Station| Sector 18| Noida</t>
  </si>
  <si>
    <t xml:space="preserve">G-24| Gautam Buddha Nagar| Sector 18| Noida</t>
  </si>
  <si>
    <t xml:space="preserve">Burbee's Cafe</t>
  </si>
  <si>
    <t xml:space="preserve">G-56| 2nd Floor| Sector 18| Noida</t>
  </si>
  <si>
    <t xml:space="preserve">American, Italian, Chinese, North Indian, Cafe</t>
  </si>
  <si>
    <t xml:space="preserve">G-54| Sector 18| Noida</t>
  </si>
  <si>
    <t xml:space="preserve">P-10| 1st Floor| Sector 18| Noida</t>
  </si>
  <si>
    <t xml:space="preserve">G-50| 1st Floor| Sector 18| Noida</t>
  </si>
  <si>
    <t xml:space="preserve">Dhaba at Atta</t>
  </si>
  <si>
    <t xml:space="preserve">G-56| 1st Floor| Sector 18| Noida</t>
  </si>
  <si>
    <t xml:space="preserve">DND</t>
  </si>
  <si>
    <t xml:space="preserve">28B| Ground Floor| Pearls Plaza| Sector 18| Noida</t>
  </si>
  <si>
    <t xml:space="preserve">C-2/22| Sector 18| Noida</t>
  </si>
  <si>
    <t xml:space="preserve">Donald's Pastry Shop</t>
  </si>
  <si>
    <t xml:space="preserve">J-55| Sector 18| Noida</t>
  </si>
  <si>
    <t xml:space="preserve">Doosri Mehfil</t>
  </si>
  <si>
    <t xml:space="preserve">D-2C| Sector 18| Noida</t>
  </si>
  <si>
    <t xml:space="preserve">Fit Bites</t>
  </si>
  <si>
    <t xml:space="preserve">B-5| Ground Floor| Wave Silver Tower| Sector 18| Noida</t>
  </si>
  <si>
    <t xml:space="preserve">Hungry Minister</t>
  </si>
  <si>
    <t xml:space="preserve">Sector 18 |Noida</t>
  </si>
  <si>
    <t xml:space="preserve">Continental, Mexican, Fast Food, Chinese</t>
  </si>
  <si>
    <t xml:space="preserve">J-44| Sector 18| Noida</t>
  </si>
  <si>
    <t xml:space="preserve">Pizza, North Indian</t>
  </si>
  <si>
    <t xml:space="preserve">Street Food, Continental, South Indian, North Indian, Chinese</t>
  </si>
  <si>
    <t xml:space="preserve">Jambox</t>
  </si>
  <si>
    <t xml:space="preserve">Shop 5-A| Ground Floor| Wave Silver Tower| Sector 18| Noida</t>
  </si>
  <si>
    <t xml:space="preserve">LIT Ultrabar</t>
  </si>
  <si>
    <t xml:space="preserve">B-1| 9/10| Near Sector 18 Metro Station| Sector 18| Noida</t>
  </si>
  <si>
    <t xml:space="preserve">Ground Floor| Plot K-1| Dharam Palace| Sector 18| Noida</t>
  </si>
  <si>
    <t xml:space="preserve">P-16| Atta Market| Sector 18| Noida</t>
  </si>
  <si>
    <t xml:space="preserve">B-1/35| Sector 18| Noida</t>
  </si>
  <si>
    <t xml:space="preserve">North Indian, Fast Food, Chinese, Biryani, Mughlai</t>
  </si>
  <si>
    <t xml:space="preserve">C-9| Behind Shipra Hotel| Sector 18| Noida</t>
  </si>
  <si>
    <t xml:space="preserve">Our Story Bistro &amp; Tea Room</t>
  </si>
  <si>
    <t xml:space="preserve">G-38| 1st Floor| Sector 18| Noida</t>
  </si>
  <si>
    <t xml:space="preserve">Cafe, Italian, Continental, Desserts</t>
  </si>
  <si>
    <t xml:space="preserve">Paddy's Cafe</t>
  </si>
  <si>
    <t xml:space="preserve">J-3| 1st Floor| Sector 18| Noida</t>
  </si>
  <si>
    <t xml:space="preserve">Popular Cakery</t>
  </si>
  <si>
    <t xml:space="preserve">BK-1| Near Sector 18| Metro Station| Sector 18| Noida</t>
  </si>
  <si>
    <t xml:space="preserve">P-19| Sector 18| Noida</t>
  </si>
  <si>
    <t xml:space="preserve">D-3| Opposite Karnataka Bank| GB Nagar| Sector 18| Noida</t>
  </si>
  <si>
    <t xml:space="preserve">B-14| K.J Enterprises| Sector 18| Noida</t>
  </si>
  <si>
    <t xml:space="preserve">J-57| Near Centrestage Mall| Sector 18| Noida</t>
  </si>
  <si>
    <t xml:space="preserve">TFK - The Flaming Kick</t>
  </si>
  <si>
    <t xml:space="preserve">1st Floor| Ansal Fortune Arcade| Sector 18| Noida</t>
  </si>
  <si>
    <t xml:space="preserve">Ansal's Fortune Arcade| Sector 18| Noida</t>
  </si>
  <si>
    <t xml:space="preserve">The Patiala Kkitchen</t>
  </si>
  <si>
    <t xml:space="preserve">K-1 Block| Dharam Palace| Sector 18| Noida</t>
  </si>
  <si>
    <t xml:space="preserve">The Tandoori Village</t>
  </si>
  <si>
    <t xml:space="preserve">J-57| 1st Floor| Sector 18| Noida</t>
  </si>
  <si>
    <t xml:space="preserve">North Indian, Mughlai, Italian, Chinese</t>
  </si>
  <si>
    <t xml:space="preserve">2nd Floor| Dharam Palace| K Block| Near Movie Time Cinema| Sector 18| Noida</t>
  </si>
  <si>
    <t xml:space="preserve">Top Breads</t>
  </si>
  <si>
    <t xml:space="preserve">K-4| Ground Floor| Sector 18| Noida</t>
  </si>
  <si>
    <t xml:space="preserve">Wat-a-Burger!</t>
  </si>
  <si>
    <t xml:space="preserve">Shop 4| JOP Plaza| Near Lenskart| Sector 18| Noida</t>
  </si>
  <si>
    <t xml:space="preserve">G-28| Savitri Market| Sector 18| Noida</t>
  </si>
  <si>
    <t xml:space="preserve">Himalaya</t>
  </si>
  <si>
    <t xml:space="preserve">Near JS Arcade| Atta Market| Sector 18| Noida</t>
  </si>
  <si>
    <t xml:space="preserve">Public Cafe</t>
  </si>
  <si>
    <t xml:space="preserve">G-28A| Savitri Market| Near Metro Station| Sector 18| Noida</t>
  </si>
  <si>
    <t xml:space="preserve">RPM - Zanzi Bar</t>
  </si>
  <si>
    <t xml:space="preserve">B-110| Gautam Budh Nagar| Sector 18| Noida</t>
  </si>
  <si>
    <t xml:space="preserve">J-52|Ground Floor|  Main Market| Sector 18| Noida</t>
  </si>
  <si>
    <t xml:space="preserve">J-3| Near GIP Footover Bridge| Sector 18| Noida</t>
  </si>
  <si>
    <t xml:space="preserve">Lumbini Food Point</t>
  </si>
  <si>
    <t xml:space="preserve">Near Sharma Clinic| C Block| Sector 19| Noida</t>
  </si>
  <si>
    <t xml:space="preserve">Sector 19| Noida</t>
  </si>
  <si>
    <t xml:space="preserve">Owlcity</t>
  </si>
  <si>
    <t xml:space="preserve">Night Munchies</t>
  </si>
  <si>
    <t xml:space="preserve">C-31| Sector 19| Noida</t>
  </si>
  <si>
    <t xml:space="preserve">Anand Food Factory</t>
  </si>
  <si>
    <t xml:space="preserve">C-68| Sector-2| Noida</t>
  </si>
  <si>
    <t xml:space="preserve">Sector 2</t>
  </si>
  <si>
    <t xml:space="preserve">Sector 2| Noida</t>
  </si>
  <si>
    <t xml:space="preserve">C-135| Near Sector 15 Metro Station| Sector 2| Noida</t>
  </si>
  <si>
    <t xml:space="preserve">Fast Food, North Indian, Chinese, Desserts, Ice Cream</t>
  </si>
  <si>
    <t xml:space="preserve">Snacks India</t>
  </si>
  <si>
    <t xml:space="preserve">A-78| Sector 2| Noida</t>
  </si>
  <si>
    <t xml:space="preserve">Ahaar Udyan</t>
  </si>
  <si>
    <t xml:space="preserve">C-135| Sector 2| Noida</t>
  </si>
  <si>
    <t xml:space="preserve">Choco Bee</t>
  </si>
  <si>
    <t xml:space="preserve">B 3| Sector 2| Noida</t>
  </si>
  <si>
    <t xml:space="preserve">Crazy Noodles</t>
  </si>
  <si>
    <t xml:space="preserve">Dakshin Platter</t>
  </si>
  <si>
    <t xml:space="preserve">B Block| Sector 2| Noida</t>
  </si>
  <si>
    <t xml:space="preserve">B Block Road| Sector 2| Noida</t>
  </si>
  <si>
    <t xml:space="preserve">Sonu Parantha Corner</t>
  </si>
  <si>
    <t xml:space="preserve">B-64| Sector -2| Noida</t>
  </si>
  <si>
    <t xml:space="preserve">Olive Kitchen</t>
  </si>
  <si>
    <t xml:space="preserve">82/2| F Block Market| Near INP School| Sector 20| Noida</t>
  </si>
  <si>
    <t xml:space="preserve">Sector 20</t>
  </si>
  <si>
    <t xml:space="preserve">Sector 20| Noida</t>
  </si>
  <si>
    <t xml:space="preserve">R Cafe</t>
  </si>
  <si>
    <t xml:space="preserve">Near Indian National Public School| Sector 20| Noida</t>
  </si>
  <si>
    <t xml:space="preserve">Eating Point</t>
  </si>
  <si>
    <t xml:space="preserve">D-24| Sector 20| Noida</t>
  </si>
  <si>
    <t xml:space="preserve">New Gee Pee</t>
  </si>
  <si>
    <t xml:space="preserve">Shop 1| F Block Market| Jal Vayu Vihar| Sector 21| Noida</t>
  </si>
  <si>
    <t xml:space="preserve">Sector 21| Noida</t>
  </si>
  <si>
    <t xml:space="preserve">Uncle's JVCC Restaurant</t>
  </si>
  <si>
    <t xml:space="preserve">Jalvayu Vihar Community Centre| Sector 21| Noida</t>
  </si>
  <si>
    <t xml:space="preserve">Dolly Motors| Indian Oil Petrol Pump| Near 12-22 Market| Near Noida Stadium| Plot 4| Sector 21 A| Sector 21| Noida</t>
  </si>
  <si>
    <t xml:space="preserve">Hari Om Restaurant</t>
  </si>
  <si>
    <t xml:space="preserve">Main Road| I Block Market| Sector 22| Noida</t>
  </si>
  <si>
    <t xml:space="preserve">Sector 22| Noida</t>
  </si>
  <si>
    <t xml:space="preserve">Jiyaram Complex| Near Central Bank| Sector 22| Noida</t>
  </si>
  <si>
    <t xml:space="preserve">Lajawab Family Restaurant</t>
  </si>
  <si>
    <t xml:space="preserve">Shop 10| Pandit Market| Opposite A- Block| Sector 22| Noida</t>
  </si>
  <si>
    <t xml:space="preserve">Alam Muradabadi &amp; Hyderabadi Biryani</t>
  </si>
  <si>
    <t xml:space="preserve">Near Wine Shop| Main Road| Sector 22| Noida</t>
  </si>
  <si>
    <t xml:space="preserve">Bala Ji Raja Dhaba</t>
  </si>
  <si>
    <t xml:space="preserve">Opposite Sector 12 Sabji Mandi| Sector 22| Noida</t>
  </si>
  <si>
    <t xml:space="preserve">Brijwasi Dhaba</t>
  </si>
  <si>
    <t xml:space="preserve">Sadarpur Colony| Sabzi Mandi| Sector 22| Noida</t>
  </si>
  <si>
    <t xml:space="preserve">Prerna Family Restaurant</t>
  </si>
  <si>
    <t xml:space="preserve">Main Road| I Block Market| Near Bank of India| Sector 22| Noida</t>
  </si>
  <si>
    <t xml:space="preserve">Rana Dhaba</t>
  </si>
  <si>
    <t xml:space="preserve">G 39/A| Near Axis Bank ATM| Sector 22| Noida</t>
  </si>
  <si>
    <t xml:space="preserve">The Food Factory</t>
  </si>
  <si>
    <t xml:space="preserve">Shop 617| Chaudhary Complex| Sector 22| Noida</t>
  </si>
  <si>
    <t xml:space="preserve">21| Jalvayu Vihar Market| Sector 25| Noida</t>
  </si>
  <si>
    <t xml:space="preserve">Sector 25</t>
  </si>
  <si>
    <t xml:space="preserve">Sector 25| Noida</t>
  </si>
  <si>
    <t xml:space="preserve">Shop 1| Jalvayu Vihar| Shopping Complex| Sector 25| Noida</t>
  </si>
  <si>
    <t xml:space="preserve">Lajwaab Restaurant</t>
  </si>
  <si>
    <t xml:space="preserve">22| Opposite Bal Bharti School| Jalvayu Vihar Shopping Complex| Sector 25| Noida</t>
  </si>
  <si>
    <t xml:space="preserve">17| Jalvayu Vihar Shopping Complex| Sector 25| Noida</t>
  </si>
  <si>
    <t xml:space="preserve">Gauranga Sweets</t>
  </si>
  <si>
    <t xml:space="preserve">15| Jal Vayu Vihar Shopping Complex| Sector 25| Noida</t>
  </si>
  <si>
    <t xml:space="preserve">Market 5| Opposite Bal Bharti Public School| Sector 25| Noida</t>
  </si>
  <si>
    <t xml:space="preserve">Sector 26| Noida</t>
  </si>
  <si>
    <t xml:space="preserve">Dev Food</t>
  </si>
  <si>
    <t xml:space="preserve">B-128| Near MMI School| Sector 26| Noida</t>
  </si>
  <si>
    <t xml:space="preserve">Wakhra Swaad</t>
  </si>
  <si>
    <t xml:space="preserve">Shop 129| Jaipuria Plaza| Sector 26| Noida</t>
  </si>
  <si>
    <t xml:space="preserve">27 Grills</t>
  </si>
  <si>
    <t xml:space="preserve">Shop 27| D Block Market| Sector 27| Noida</t>
  </si>
  <si>
    <t xml:space="preserve">Sector 27</t>
  </si>
  <si>
    <t xml:space="preserve">Sector 27| Noida</t>
  </si>
  <si>
    <t xml:space="preserve">D Block Market| Sector 27| Noida</t>
  </si>
  <si>
    <t xml:space="preserve">Himalaya Momos &amp; Roll</t>
  </si>
  <si>
    <t xml:space="preserve">Lakhi Ram Market| Near Sabji Mandi| Sector 27| Noida</t>
  </si>
  <si>
    <t xml:space="preserve">Hungry House Pizzas &amp; More</t>
  </si>
  <si>
    <t xml:space="preserve">Shop 28| D Block Market| Sector 27| Noida</t>
  </si>
  <si>
    <t xml:space="preserve">Khana Khajana Da Dhaba</t>
  </si>
  <si>
    <t xml:space="preserve">20 &amp; 21| Atta Subzi Mandi| Maa Shakumbhari Market| Sector 27| Noida</t>
  </si>
  <si>
    <t xml:space="preserve">M.P. Chole Tikki Wala</t>
  </si>
  <si>
    <t xml:space="preserve">Block D| Sector 27| Noida</t>
  </si>
  <si>
    <t xml:space="preserve">Maa Vaishno Shudh Bhojnalaya</t>
  </si>
  <si>
    <t xml:space="preserve">27| Subzi Mandi Market| Sector 27| Noida</t>
  </si>
  <si>
    <t xml:space="preserve">More Than Caf?</t>
  </si>
  <si>
    <t xml:space="preserve">Shop 26| Sector 27| Noida</t>
  </si>
  <si>
    <t xml:space="preserve">Shop 29| D Block Market| Sector 27| Noida</t>
  </si>
  <si>
    <t xml:space="preserve">Sadda Taste</t>
  </si>
  <si>
    <t xml:space="preserve">Sati Restaurant</t>
  </si>
  <si>
    <t xml:space="preserve">Likhi Ram Market| Atta| Near Subzi Mandi| Sector 27| Noida</t>
  </si>
  <si>
    <t xml:space="preserve">E-285| Near Atta Market| Sector 27| Noida</t>
  </si>
  <si>
    <t xml:space="preserve">Uncle's Punjabi Rasoi</t>
  </si>
  <si>
    <t xml:space="preserve">11 &amp; 12| Shakumbari Sabzi Market| Behind SABMALL| Atta Peer| Sector 27| Noida</t>
  </si>
  <si>
    <t xml:space="preserve">Yours Deliciously</t>
  </si>
  <si>
    <t xml:space="preserve">45| 2nd Floor| Sab Mall| Sector 27| Noida</t>
  </si>
  <si>
    <t xml:space="preserve">Captain Curry</t>
  </si>
  <si>
    <t xml:space="preserve">D 9A/13|D Block Market| Sector 27| Noida</t>
  </si>
  <si>
    <t xml:space="preserve">Oh My Scoop!</t>
  </si>
  <si>
    <t xml:space="preserve">Shop 24| Block D-9A Market| Sector 27| Noida</t>
  </si>
  <si>
    <t xml:space="preserve">Reena Restaurant</t>
  </si>
  <si>
    <t xml:space="preserve">Dharam Market| Behind Sab Mall| Atta Market| Sector 27| Noida</t>
  </si>
  <si>
    <t xml:space="preserve">Delight Food</t>
  </si>
  <si>
    <t xml:space="preserve">Shop 26| D Block Market| Sector 27| Noida</t>
  </si>
  <si>
    <t xml:space="preserve">Italian, Chinese</t>
  </si>
  <si>
    <t xml:space="preserve">Hungro</t>
  </si>
  <si>
    <t xml:space="preserve">Indra Market| Sector 27| Noida</t>
  </si>
  <si>
    <t xml:space="preserve">Shiparma Shri</t>
  </si>
  <si>
    <t xml:space="preserve">Behind Sub Mall| Shakumbhari Market| Sabji Mandi| Sector 27| Noida</t>
  </si>
  <si>
    <t xml:space="preserve">Shri Adarsh Kulfi</t>
  </si>
  <si>
    <t xml:space="preserve">Ground Floor| Sab Mall| Sector 27| Noida</t>
  </si>
  <si>
    <t xml:space="preserve">Simla Bakery</t>
  </si>
  <si>
    <t xml:space="preserve">Atta Market| Sector 27| Noida</t>
  </si>
  <si>
    <t xml:space="preserve">Swad E Punjab</t>
  </si>
  <si>
    <t xml:space="preserve">E 20-21| Sabji Mandi Market| Behind Sub Mall| Sector 27| Noida</t>
  </si>
  <si>
    <t xml:space="preserve">Vishnu Ki Rasoi</t>
  </si>
  <si>
    <t xml:space="preserve">5-10 &amp; 12| Parsvanath Plaza| G Block| Sector 27| Noida</t>
  </si>
  <si>
    <t xml:space="preserve">Shop 1| D Block Market| Sector 27| Noida</t>
  </si>
  <si>
    <t xml:space="preserve">2| Alaknanda Market| Sector 28| Noida</t>
  </si>
  <si>
    <t xml:space="preserve">Sector 28| Noida</t>
  </si>
  <si>
    <t xml:space="preserve">Grill Point</t>
  </si>
  <si>
    <t xml:space="preserve">Alaknanda Shopping Complex| Sector 28| Noida</t>
  </si>
  <si>
    <t xml:space="preserve">Hari Sweets</t>
  </si>
  <si>
    <t xml:space="preserve">14| Alaknanda Shopping Complex| Sector 28| Noida</t>
  </si>
  <si>
    <t xml:space="preserve">Sultanate of Spice</t>
  </si>
  <si>
    <t xml:space="preserve">Shop 5| Alaknanda Shopping Complex| Sector 28| Noida</t>
  </si>
  <si>
    <t xml:space="preserve">Yamu's Panchayat</t>
  </si>
  <si>
    <t xml:space="preserve">4| Alaknanda Shopping Complex| Sector 28| Noida</t>
  </si>
  <si>
    <t xml:space="preserve">Debon</t>
  </si>
  <si>
    <t xml:space="preserve">D-1| Alaknanda Shopping Complex| Sector 28| Noida</t>
  </si>
  <si>
    <t xml:space="preserve">Hot &amp; Sour</t>
  </si>
  <si>
    <t xml:space="preserve">Near Ganga Shopping Complex| Sector 29| Noida</t>
  </si>
  <si>
    <t xml:space="preserve">Sector 29| Noida</t>
  </si>
  <si>
    <t xml:space="preserve">Open Kitchen</t>
  </si>
  <si>
    <t xml:space="preserve">Shop 54| Block 1| Ganga Shopping Complex| Sector 29| Noida</t>
  </si>
  <si>
    <t xml:space="preserve">Truffle Muffle</t>
  </si>
  <si>
    <t xml:space="preserve">Go! Biryani</t>
  </si>
  <si>
    <t xml:space="preserve">Tastee Chauka</t>
  </si>
  <si>
    <t xml:space="preserve">Shop 31| Block IV| Ganga Shopping Complex| Sector 29| Noida</t>
  </si>
  <si>
    <t xml:space="preserve">Maharba Chicken Point</t>
  </si>
  <si>
    <t xml:space="preserve">Brahmputra Market| Near Juice Corner| Sector 29| Noida</t>
  </si>
  <si>
    <t xml:space="preserve">Sweet Spells</t>
  </si>
  <si>
    <t xml:space="preserve">1264| 3rd Floor| Sector 29| Noida</t>
  </si>
  <si>
    <t xml:space="preserve">Foodie</t>
  </si>
  <si>
    <t xml:space="preserve">E-19| E Block Market| Sector 3| Noida</t>
  </si>
  <si>
    <t xml:space="preserve">Sector 3</t>
  </si>
  <si>
    <t xml:space="preserve">Sector 3| Noida</t>
  </si>
  <si>
    <t xml:space="preserve">Lapaalap</t>
  </si>
  <si>
    <t xml:space="preserve">Shop 18| E- Block Market| Sector 3| Noida</t>
  </si>
  <si>
    <t xml:space="preserve">Fresh Food Factory</t>
  </si>
  <si>
    <t xml:space="preserve">E-1| Sector 3| Noida</t>
  </si>
  <si>
    <t xml:space="preserve">Bollycric</t>
  </si>
  <si>
    <t xml:space="preserve">D-15| Sector 3| Noida</t>
  </si>
  <si>
    <t xml:space="preserve">The Kitchen Factory</t>
  </si>
  <si>
    <t xml:space="preserve">A-26| Sector 3| Noida</t>
  </si>
  <si>
    <t xml:space="preserve">10| Kirtimaan Plaza Behind Mother Diary| Sector 30| Noida</t>
  </si>
  <si>
    <t xml:space="preserve">Sector 30| Noida</t>
  </si>
  <si>
    <t xml:space="preserve">Elixir Health Caf?</t>
  </si>
  <si>
    <t xml:space="preserve">10| 1st Floor| Kirtimaan Plaza| Sector 30| Noida</t>
  </si>
  <si>
    <t xml:space="preserve">Cafe, Healthy Food, Continental, Italian, Asian</t>
  </si>
  <si>
    <t xml:space="preserve">Radhey Foodz</t>
  </si>
  <si>
    <t xml:space="preserve">Shop 11| Main Sharma Market| Near New Shiv Mandir| G.B.Nagar| Sector 31| Noida</t>
  </si>
  <si>
    <t xml:space="preserve">Sector 31| Noida</t>
  </si>
  <si>
    <t xml:space="preserve">G-25| Savitri Market| Sector 31| Noida</t>
  </si>
  <si>
    <t xml:space="preserve">Uncle's Treat</t>
  </si>
  <si>
    <t xml:space="preserve">B-5/9| Sector 31| Noida</t>
  </si>
  <si>
    <t xml:space="preserve">3rd Floor| Food Court| Logix City Center| Sector 32| Near| Sector 31| Noida</t>
  </si>
  <si>
    <t xml:space="preserve">KD's Hunger Point</t>
  </si>
  <si>
    <t xml:space="preserve">Shop 1A| Hansraj Complex| Sector 31| Noida</t>
  </si>
  <si>
    <t xml:space="preserve">Food Town</t>
  </si>
  <si>
    <t xml:space="preserve">Shop 12| A Block| Sector 31| Noida</t>
  </si>
  <si>
    <t xml:space="preserve">The Big Chefs</t>
  </si>
  <si>
    <t xml:space="preserve">C-7/2| Near Shiv Mandir| Sector 31| Noida</t>
  </si>
  <si>
    <t xml:space="preserve">B 103| Near B Block Park| Sector 31| Noida</t>
  </si>
  <si>
    <t xml:space="preserve">Govinda's Restaurant</t>
  </si>
  <si>
    <t xml:space="preserve">A-5| Opposite NTPC Office| Sector 33| Noida</t>
  </si>
  <si>
    <t xml:space="preserve">Sector 33</t>
  </si>
  <si>
    <t xml:space="preserve">Sector 33| Noida</t>
  </si>
  <si>
    <t xml:space="preserve">Not Just Dilli</t>
  </si>
  <si>
    <t xml:space="preserve">Food Court| Logix City Centre| Sector 32| Near Sector 33| Noida</t>
  </si>
  <si>
    <t xml:space="preserve">12B | 3rd Floor| Logix City Centre| Sector 32| Near Sector 33| Noida</t>
  </si>
  <si>
    <t xml:space="preserve">Bunz &amp; Dogz</t>
  </si>
  <si>
    <t xml:space="preserve">Inside Unitech Infospace| Sector 33| Noida</t>
  </si>
  <si>
    <t xml:space="preserve">Radha Rani Bakery</t>
  </si>
  <si>
    <t xml:space="preserve">A-5| Iskcon Temple| Opposite NTPC| Sector 33| Noida</t>
  </si>
  <si>
    <t xml:space="preserve">Chauhan Vatika</t>
  </si>
  <si>
    <t xml:space="preserve">24| B-12| Sector 34| Noida</t>
  </si>
  <si>
    <t xml:space="preserve">Sector 34| Noida</t>
  </si>
  <si>
    <t xml:space="preserve">Frozen Stone</t>
  </si>
  <si>
    <t xml:space="preserve">Kavita's Restaurant</t>
  </si>
  <si>
    <t xml:space="preserve">C Block Market| Nilgiri Shopping Complex| Sector 34| Noida</t>
  </si>
  <si>
    <t xml:space="preserve">Mudrika Food Factory</t>
  </si>
  <si>
    <t xml:space="preserve">16-A| Block B-8-A| Amaltash Market| Sector 34| Noida</t>
  </si>
  <si>
    <t xml:space="preserve">Shop 215| 2nd Floor| Logix City Centre Mall| Sector 34| Noida</t>
  </si>
  <si>
    <t xml:space="preserve">Zaffran- Ikshita's Kitchen</t>
  </si>
  <si>
    <t xml:space="preserve">B-1/300| Aravalli Apartment| Sector 34| Noida</t>
  </si>
  <si>
    <t xml:space="preserve">Ground Floor| Logix City Centre Mall| Near Noida City Center Metro| Sector 34| Noida</t>
  </si>
  <si>
    <t xml:space="preserve">B Block Market| Behind Mother Dairy| Sector 34| Noida</t>
  </si>
  <si>
    <t xml:space="preserve">Cafe Krisa</t>
  </si>
  <si>
    <t xml:space="preserve">B8A/24| Amaltash Shopping Complex| Sector 34| Noida|</t>
  </si>
  <si>
    <t xml:space="preserve">Chill Grill</t>
  </si>
  <si>
    <t xml:space="preserve">BW-58| Near Noida City Center Metro| Wave City Center| Sector 32| Near Sector 34| Noida</t>
  </si>
  <si>
    <t xml:space="preserve">Maa Ka Khaana</t>
  </si>
  <si>
    <t xml:space="preserve">273| B-14| Himgiri Apartment| Sector 34| Noida</t>
  </si>
  <si>
    <t xml:space="preserve">Heaven's Point</t>
  </si>
  <si>
    <t xml:space="preserve">341| Near Mother Diary| Arun Vihar| Sector 37| Noida</t>
  </si>
  <si>
    <t xml:space="preserve">Sector 37| Noida</t>
  </si>
  <si>
    <t xml:space="preserve">AVCC Club| Sector 37| Noida</t>
  </si>
  <si>
    <t xml:space="preserve">Mexican Pizza</t>
  </si>
  <si>
    <t xml:space="preserve">Shop 2| Godavari Shopping Complex| Sector 37| Noida</t>
  </si>
  <si>
    <t xml:space="preserve">Shahenshah</t>
  </si>
  <si>
    <t xml:space="preserve">Shop 2| Mukhiya Market| Near MITR Hospital| Sector 37| Noida</t>
  </si>
  <si>
    <t xml:space="preserve">Snack Chat</t>
  </si>
  <si>
    <t xml:space="preserve">5| Sharma Market| Sector 37| Noida</t>
  </si>
  <si>
    <t xml:space="preserve">The Amazing Buger's</t>
  </si>
  <si>
    <t xml:space="preserve">Shop 21| Godavari Complex| Sector 37| Noida</t>
  </si>
  <si>
    <t xml:space="preserve">The Black Box</t>
  </si>
  <si>
    <t xml:space="preserve">Shop 1| Godavari Complex Market| Sector 37| Noida</t>
  </si>
  <si>
    <t xml:space="preserve">Shop 5| Godavari Complex| Sector 37| Noida</t>
  </si>
  <si>
    <t xml:space="preserve">Asian Fun</t>
  </si>
  <si>
    <t xml:space="preserve">Shop 14| Godavari Shopping Complex| Sector 37| Noida</t>
  </si>
  <si>
    <t xml:space="preserve">Burnout</t>
  </si>
  <si>
    <t xml:space="preserve">Location Varies| Sector 37| Noida</t>
  </si>
  <si>
    <t xml:space="preserve">Continental, Mexican, Italian</t>
  </si>
  <si>
    <t xml:space="preserve">Cafe Fusion</t>
  </si>
  <si>
    <t xml:space="preserve">Shop 10| Sharma Market| Sector 37| Noida</t>
  </si>
  <si>
    <t xml:space="preserve">Shop 1| Sharma Market| Arun Vihar| Sector 37| Noida</t>
  </si>
  <si>
    <t xml:space="preserve">Go Krazy</t>
  </si>
  <si>
    <t xml:space="preserve">Shop 7| Godavari Complex| Sector 37| Noida</t>
  </si>
  <si>
    <t xml:space="preserve">Green Restaurant</t>
  </si>
  <si>
    <t xml:space="preserve">Shop 2| Sharma Market| Sector 37| Noida</t>
  </si>
  <si>
    <t xml:space="preserve">Shop 3| Godavari Shopping Complex| Sector 37| Noida</t>
  </si>
  <si>
    <t xml:space="preserve">The Munchkart Cafe</t>
  </si>
  <si>
    <t xml:space="preserve">Shop 38| Godavari Shopping Complex| Arun Vihar| Sector 37| Noida</t>
  </si>
  <si>
    <t xml:space="preserve">Thee Pot</t>
  </si>
  <si>
    <t xml:space="preserve">Shop 17| Godavari Market| Sector 37| Noida</t>
  </si>
  <si>
    <t xml:space="preserve">Waffles and Crepes</t>
  </si>
  <si>
    <t xml:space="preserve">Shop 27| Godavri Market| Sector 37| Noida</t>
  </si>
  <si>
    <t xml:space="preserve">Biryani Vice</t>
  </si>
  <si>
    <t xml:space="preserve">Chinese Chilly Sizzler</t>
  </si>
  <si>
    <t xml:space="preserve">Near Golf Course Metro Station Gate 1| Sector 36| Near| Sector 37| Noida</t>
  </si>
  <si>
    <t xml:space="preserve">Moonlight Cafe</t>
  </si>
  <si>
    <t xml:space="preserve">Near Godavri Complex| Sector 37| Noida</t>
  </si>
  <si>
    <t xml:space="preserve">Sugar Ruffles</t>
  </si>
  <si>
    <t xml:space="preserve">Sector 36| Near Sector 37| Noida</t>
  </si>
  <si>
    <t xml:space="preserve">Bistro 37</t>
  </si>
  <si>
    <t xml:space="preserve">Shop 11| Godawari Complex| Sector 37| Noida</t>
  </si>
  <si>
    <t xml:space="preserve">Desi Swag</t>
  </si>
  <si>
    <t xml:space="preserve">Shop 22| Godavari Shopping Complex| Sector 37| Noida</t>
  </si>
  <si>
    <t xml:space="preserve">Teasta</t>
  </si>
  <si>
    <t xml:space="preserve">16| Godawari Complex| Sector 37| Noida</t>
  </si>
  <si>
    <t xml:space="preserve">Appu Ghar Express</t>
  </si>
  <si>
    <t xml:space="preserve">Building 105| Plot A-2| GIP Campus| Sector 38-A| Sector 38| Noida</t>
  </si>
  <si>
    <t xml:space="preserve">Sector 38</t>
  </si>
  <si>
    <t xml:space="preserve">Sector 38| Noida</t>
  </si>
  <si>
    <t xml:space="preserve">Botanical Garden Metro Station| Ground Floor| Sector 38| Noida</t>
  </si>
  <si>
    <t xml:space="preserve">Shop  B| Ground Floor| Botanical Garden Metro Station| Sector 38| Noida</t>
  </si>
  <si>
    <t xml:space="preserve">SH-161|?Garden?Galleria| Sector 38| Noida</t>
  </si>
  <si>
    <t xml:space="preserve">Kenny Rogers Roasters</t>
  </si>
  <si>
    <t xml:space="preserve">Ground Floor| FB 104| Garden Galleria Mall| Sector 38| Noida</t>
  </si>
  <si>
    <t xml:space="preserve">Intersection of Worlds of Wonder and Great India Place Mall| Sector 38| Noida</t>
  </si>
  <si>
    <t xml:space="preserve">Attrium Ground Floor| Garden Galleria Mall| Sector 38| Noida</t>
  </si>
  <si>
    <t xml:space="preserve">Botinical Garden Metro Station| Sector 38| Noida</t>
  </si>
  <si>
    <t xml:space="preserve">Fusionn Rolls</t>
  </si>
  <si>
    <t xml:space="preserve">Global Metro Complex| Botanical Garden Metro Station| Sector 38| Noida</t>
  </si>
  <si>
    <t xml:space="preserve">Kwality Walls - Happiness Station</t>
  </si>
  <si>
    <t xml:space="preserve">Third Floor| Food Court| Sector 38| Noida</t>
  </si>
  <si>
    <t xml:space="preserve">Shakti Food &amp; Restaurant</t>
  </si>
  <si>
    <t xml:space="preserve">Babu Ram Market| Main Dadri Road| Opposite Great India Place Mall| Sector 38| Noida</t>
  </si>
  <si>
    <t xml:space="preserve">Ground Floor| Botanical Garden| Metro Station| Sector 38| Noida</t>
  </si>
  <si>
    <t xml:space="preserve">Botanical Garden Metro Station| Sector 38| Noida</t>
  </si>
  <si>
    <t xml:space="preserve">Chef's Bar-Be-Que</t>
  </si>
  <si>
    <t xml:space="preserve">C 102 A| 13/14| Near Sector 39| Noida</t>
  </si>
  <si>
    <t xml:space="preserve">Sector 39| Noida</t>
  </si>
  <si>
    <t xml:space="preserve">Sen's Sational Xpress Kitchen</t>
  </si>
  <si>
    <t xml:space="preserve">Shop 2| C Block Market| Sector 39| Noida</t>
  </si>
  <si>
    <t xml:space="preserve">Shanghai Dreams</t>
  </si>
  <si>
    <t xml:space="preserve">C Block Market| Sector 39| Noida</t>
  </si>
  <si>
    <t xml:space="preserve">InnerChef</t>
  </si>
  <si>
    <t xml:space="preserve">B-46| Sector 4| Noida</t>
  </si>
  <si>
    <t xml:space="preserve">Sector 4</t>
  </si>
  <si>
    <t xml:space="preserve">Sector 4| Noida</t>
  </si>
  <si>
    <t xml:space="preserve">North Indian, South Indian, Italian, Continental, Mediterranean, Lebanese, Desserts</t>
  </si>
  <si>
    <t xml:space="preserve">Antaryami Paratha Corner</t>
  </si>
  <si>
    <t xml:space="preserve">A-15| Sector 4| Noida</t>
  </si>
  <si>
    <t xml:space="preserve">F-all (Food for All)</t>
  </si>
  <si>
    <t xml:space="preserve">Sector 40| Noida</t>
  </si>
  <si>
    <t xml:space="preserve">Sector 40</t>
  </si>
  <si>
    <t xml:space="preserve">2 Bros Kitchen</t>
  </si>
  <si>
    <t xml:space="preserve">Plot 14| C-98| Sector 41| Noida</t>
  </si>
  <si>
    <t xml:space="preserve">Sector 41| Noida</t>
  </si>
  <si>
    <t xml:space="preserve">Near Theos/ HP Petrol Pump| Main Dadri Road| Sector 41| Noida</t>
  </si>
  <si>
    <t xml:space="preserve">Big Bone - The Meat Shop</t>
  </si>
  <si>
    <t xml:space="preserve">Shop 13| C Block Market| Sector 41| Noida</t>
  </si>
  <si>
    <t xml:space="preserve">Biryani House</t>
  </si>
  <si>
    <t xml:space="preserve">C block market| sector 41| Noida</t>
  </si>
  <si>
    <t xml:space="preserve">China Hot</t>
  </si>
  <si>
    <t xml:space="preserve">C Block Market| Sector 41| Noida</t>
  </si>
  <si>
    <t xml:space="preserve">City Hut</t>
  </si>
  <si>
    <t xml:space="preserve">Near HP Petrol Pump| Main Dadri Road| Sector 41| Noida</t>
  </si>
  <si>
    <t xml:space="preserve">30| C Block Market| Sector 41| Noida</t>
  </si>
  <si>
    <t xml:space="preserve">Dhabha 27</t>
  </si>
  <si>
    <t xml:space="preserve">C-11/98| Sector 41| Noida</t>
  </si>
  <si>
    <t xml:space="preserve">C-98/18| Sector 41| Noida</t>
  </si>
  <si>
    <t xml:space="preserve">JSB Evergreen Cool Point</t>
  </si>
  <si>
    <t xml:space="preserve">25| C Block Market| Sector 41| Noida</t>
  </si>
  <si>
    <t xml:space="preserve">North Indian, Chinese, Fast Food, Mithai</t>
  </si>
  <si>
    <t xml:space="preserve">Glued Reloaded| Dynamic House| Opposite Petrol Bunk| Dadri Main Road| Sector 41| Noida</t>
  </si>
  <si>
    <t xml:space="preserve">More Than Cafe</t>
  </si>
  <si>
    <t xml:space="preserve">Shop 12| C Block Market| Sector 41| Noida</t>
  </si>
  <si>
    <t xml:space="preserve">Mutfi</t>
  </si>
  <si>
    <t xml:space="preserve">North Indian, Seafood, Bengali</t>
  </si>
  <si>
    <t xml:space="preserve">ProFit Kitchen</t>
  </si>
  <si>
    <t xml:space="preserve">Opposite Shani Mandir| Sector 41| Noida</t>
  </si>
  <si>
    <t xml:space="preserve">The Chickmunks Express</t>
  </si>
  <si>
    <t xml:space="preserve">Time to Tea</t>
  </si>
  <si>
    <t xml:space="preserve">C-98/27| Jain Road| Sector 41| Noida</t>
  </si>
  <si>
    <t xml:space="preserve">RK Service Station| Sector 41| Noida</t>
  </si>
  <si>
    <t xml:space="preserve">Virundu</t>
  </si>
  <si>
    <t xml:space="preserve">H Block| Sector 41| Noida</t>
  </si>
  <si>
    <t xml:space="preserve">Be Bhukkad</t>
  </si>
  <si>
    <t xml:space="preserve">Aghapur| Sector 41| Noida</t>
  </si>
  <si>
    <t xml:space="preserve">Bistro 365</t>
  </si>
  <si>
    <t xml:space="preserve">N.P Plaza| Main Dadri Road| Agghapur| Sector 41| Noida</t>
  </si>
  <si>
    <t xml:space="preserve">Engineers Da Dhaba</t>
  </si>
  <si>
    <t xml:space="preserve">Shop 2| Street 1| Aghapur| Sector 41| Noida</t>
  </si>
  <si>
    <t xml:space="preserve">Shop 6| Gautam Budh Nagar| Sector 41| Noida</t>
  </si>
  <si>
    <t xml:space="preserve">Shop 1-2| Gautam Budh Nagar| Sector 41| Noida</t>
  </si>
  <si>
    <t xml:space="preserve">C Cube</t>
  </si>
  <si>
    <t xml:space="preserve">1st Floor| C Block Market| Sector 41| Noida</t>
  </si>
  <si>
    <t xml:space="preserve">American, Italian, North Indian, Chinese</t>
  </si>
  <si>
    <t xml:space="preserve">Glued Reloaded| Dynamic House| Next to HP Petrol Pump| Sector 41| Noida</t>
  </si>
  <si>
    <t xml:space="preserve">19| C 19/98| C Block Market| Sector 41| Noida</t>
  </si>
  <si>
    <t xml:space="preserve">C 19/98| Block Market| Gautam Buddh Nagar| Sector 41| Noida</t>
  </si>
  <si>
    <t xml:space="preserve">Navab's</t>
  </si>
  <si>
    <t xml:space="preserve">Nawabi Mughlai Zaika Food Van</t>
  </si>
  <si>
    <t xml:space="preserve">NS Punjabi Swad</t>
  </si>
  <si>
    <t xml:space="preserve">Opposite Shani Mandir| Aghapur Villlage| Sector 41| Noida</t>
  </si>
  <si>
    <t xml:space="preserve">Glued Reloaded| Dynamic House| Opposite Petrol Pump| Dadri Main Road| Sector 41| Noida</t>
  </si>
  <si>
    <t xml:space="preserve">North Indian, Mughlai, Mughlai</t>
  </si>
  <si>
    <t xml:space="preserve">Royal Spice Restaurant</t>
  </si>
  <si>
    <t xml:space="preserve">Dadri Road| Near HP Petrol Pump| Sector 41| Noida</t>
  </si>
  <si>
    <t xml:space="preserve">Sethi's</t>
  </si>
  <si>
    <t xml:space="preserve">Snacks Parties</t>
  </si>
  <si>
    <t xml:space="preserve">Peshawari Delux Restaurant</t>
  </si>
  <si>
    <t xml:space="preserve">WTF - World's Tastiest Food</t>
  </si>
  <si>
    <t xml:space="preserve">Salato Salad Studio</t>
  </si>
  <si>
    <t xml:space="preserve">Block C Road| Sector 41| Noida</t>
  </si>
  <si>
    <t xml:space="preserve">Salad, Continental</t>
  </si>
  <si>
    <t xml:space="preserve">AB Fast N Food</t>
  </si>
  <si>
    <t xml:space="preserve">2| Main Market| Opposite Easy Day Supermarket| Sector 44| Noida</t>
  </si>
  <si>
    <t xml:space="preserve">Sector 44</t>
  </si>
  <si>
    <t xml:space="preserve">Sector 44| Noida</t>
  </si>
  <si>
    <t xml:space="preserve">Cafe 44</t>
  </si>
  <si>
    <t xml:space="preserve">A15/11| 1st Floor| Sector 44| Noida</t>
  </si>
  <si>
    <t xml:space="preserve">Cafe Onion Rings</t>
  </si>
  <si>
    <t xml:space="preserve">Near HP Petrol Pump| Dadri Road| Sector 44| Noida</t>
  </si>
  <si>
    <t xml:space="preserve">Club 44</t>
  </si>
  <si>
    <t xml:space="preserve">A Block Market| Above Andhra Bank| Sector 44| Noida</t>
  </si>
  <si>
    <t xml:space="preserve">Indian Curry House</t>
  </si>
  <si>
    <t xml:space="preserve">Krunchies</t>
  </si>
  <si>
    <t xml:space="preserve">Shop 2| Bhanu Market| Opposite Valley Bazar| Sector 44| Noida</t>
  </si>
  <si>
    <t xml:space="preserve">Platefull</t>
  </si>
  <si>
    <t xml:space="preserve">A-18| A Block Commercial Market| Sector 44| Noida</t>
  </si>
  <si>
    <t xml:space="preserve">Sanghai Food</t>
  </si>
  <si>
    <t xml:space="preserve">Pearl Gateway Tower| Near Gulmohar Garden| Sector 44| Noida</t>
  </si>
  <si>
    <t xml:space="preserve">Shadev Saini Dhaba</t>
  </si>
  <si>
    <t xml:space="preserve">Main Dadri Road| Village Chhalera| Sector 44| Noida</t>
  </si>
  <si>
    <t xml:space="preserve">Wasim Biryani Center</t>
  </si>
  <si>
    <t xml:space="preserve">Near Saba Apartment| Main Dadri Road| Sector 44| Noida</t>
  </si>
  <si>
    <t xml:space="preserve">20| A Block Market| Near Amity School| Sector 44| Noida</t>
  </si>
  <si>
    <t xml:space="preserve">Smoking Tikka</t>
  </si>
  <si>
    <t xml:space="preserve">Plot 109| Sector 44| Noida</t>
  </si>
  <si>
    <t xml:space="preserve">The Fusion Food Stand</t>
  </si>
  <si>
    <t xml:space="preserve">Shop 6| A-15| Sector 44| Noida</t>
  </si>
  <si>
    <t xml:space="preserve">44 Grills</t>
  </si>
  <si>
    <t xml:space="preserve">Street 3| Sector 44| Noida</t>
  </si>
  <si>
    <t xml:space="preserve">Ammi's Kitchen</t>
  </si>
  <si>
    <t xml:space="preserve">Bangali Restaurant</t>
  </si>
  <si>
    <t xml:space="preserve">Shop 4| Opposite Value Bazaar| Sector 44| Noida</t>
  </si>
  <si>
    <t xml:space="preserve">Home Cafe</t>
  </si>
  <si>
    <t xml:space="preserve">Block A| Sector 46| Near Sector 44| Noida</t>
  </si>
  <si>
    <t xml:space="preserve">Hot Chilli Food Plaza</t>
  </si>
  <si>
    <t xml:space="preserve">Gali 3| Village Chhalera| Sector 44| Noida</t>
  </si>
  <si>
    <t xml:space="preserve">Kanak Kitchen</t>
  </si>
  <si>
    <t xml:space="preserve">Near Kartik Kunj Apartment| Sector 44| Noida</t>
  </si>
  <si>
    <t xml:space="preserve">Speziato Foods</t>
  </si>
  <si>
    <t xml:space="preserve">Shop 6| A Block Market| Sector 44| Noida</t>
  </si>
  <si>
    <t xml:space="preserve">The Golden Spoon</t>
  </si>
  <si>
    <t xml:space="preserve">Near SRS Value Bazar| Sector 44| Noida</t>
  </si>
  <si>
    <t xml:space="preserve">The Saffron Plant Restaurant</t>
  </si>
  <si>
    <t xml:space="preserve">The Club| Amrapali Sapphire| Sector 45| Near Sector 44| Noida</t>
  </si>
  <si>
    <t xml:space="preserve">Zaika Tiffin Center</t>
  </si>
  <si>
    <t xml:space="preserve">Gardenia Glory| Sector 46| Near Sector 44| Noida</t>
  </si>
  <si>
    <t xml:space="preserve">#Urban Caf?</t>
  </si>
  <si>
    <t xml:space="preserve">LG-06| Amrapali Arcade 1| Amrapali Sapphire| Sector 45| Noida</t>
  </si>
  <si>
    <t xml:space="preserve">Sector 45| Noida</t>
  </si>
  <si>
    <t xml:space="preserve">Baked! Cakes &amp; Desserts</t>
  </si>
  <si>
    <t xml:space="preserve">Amrapali Sapphire| Sector 45| Noida</t>
  </si>
  <si>
    <t xml:space="preserve">Quick Grabs</t>
  </si>
  <si>
    <t xml:space="preserve">Shop 13| UG| Amrapali Sapphire Shopping Complex| Sector 45| Noida</t>
  </si>
  <si>
    <t xml:space="preserve">The Roll Van</t>
  </si>
  <si>
    <t xml:space="preserve">Plot 1| Sector 45| Noida</t>
  </si>
  <si>
    <t xml:space="preserve">Balaji Restaurant &amp; Sweets</t>
  </si>
  <si>
    <t xml:space="preserve">Shop B-6/7| Som Bazaar| Sadarpur| Near Shiv Mandir| Sector 45| Noida</t>
  </si>
  <si>
    <t xml:space="preserve">Near Amity University| Sector 45| Noida</t>
  </si>
  <si>
    <t xml:space="preserve">Shop 10| Amrapali Sapphire Arcade| Sector 45| Noida</t>
  </si>
  <si>
    <t xml:space="preserve">Chandu Chat Bhandar</t>
  </si>
  <si>
    <t xml:space="preserve">Amrapali Arcade| Sector 45| Noida| Delhi NCR</t>
  </si>
  <si>
    <t xml:space="preserve">Foodies Park</t>
  </si>
  <si>
    <t xml:space="preserve">Choudhary Fateh Singh Market| Opposite Amarpali Sapphire| Sector 45| Noida</t>
  </si>
  <si>
    <t xml:space="preserve">Noida Cakes Online</t>
  </si>
  <si>
    <t xml:space="preserve">Sector 47| Noida</t>
  </si>
  <si>
    <t xml:space="preserve">Sector 47</t>
  </si>
  <si>
    <t xml:space="preserve">The Epicureans</t>
  </si>
  <si>
    <t xml:space="preserve">B-101| Near HDFC Bank| Sector 46| Near Sector 47| Noida</t>
  </si>
  <si>
    <t xml:space="preserve">Bhojanam4u</t>
  </si>
  <si>
    <t xml:space="preserve">A 109| Sector 47| Noida</t>
  </si>
  <si>
    <t xml:space="preserve">Chocadoodledoo</t>
  </si>
  <si>
    <t xml:space="preserve">802| Tower 32| Lotus Boulevard Espacia| Opposite Pathways School| Sector 100| Near Sector 47| Noida</t>
  </si>
  <si>
    <t xml:space="preserve">Chocolate Therapy by Nishi</t>
  </si>
  <si>
    <t xml:space="preserve">A-811| Jalvayu Towers| Sector 47| Noida</t>
  </si>
  <si>
    <t xml:space="preserve">Cookie House</t>
  </si>
  <si>
    <t xml:space="preserve">Adhikari Fast Food Corner</t>
  </si>
  <si>
    <t xml:space="preserve">Shop 3| Near Samvedana Hospital| Sector 48| Noida</t>
  </si>
  <si>
    <t xml:space="preserve">Sector 48</t>
  </si>
  <si>
    <t xml:space="preserve">Sector 48| Noida</t>
  </si>
  <si>
    <t xml:space="preserve">Amrit's Agni Multi Cuisine Restaurant</t>
  </si>
  <si>
    <t xml:space="preserve">M-7| 1st Floor| Opposite Samvedana Hospital| Sector 48| Noida</t>
  </si>
  <si>
    <t xml:space="preserve">Punjabi Chaska</t>
  </si>
  <si>
    <t xml:space="preserve">1| Opposite Samvedna Hospital| Sector 48| Noida</t>
  </si>
  <si>
    <t xml:space="preserve">The Choco Shop</t>
  </si>
  <si>
    <t xml:space="preserve">Opposite Samvedna Hospital| Sector 48| Noida</t>
  </si>
  <si>
    <t xml:space="preserve">Food Court| Shopping Planet| Near Value Bazaar| Sector 48| Noida</t>
  </si>
  <si>
    <t xml:space="preserve">Amazing Burgers</t>
  </si>
  <si>
    <t xml:space="preserve">Shop 29 &amp; 30| Ground Floor| Shopping Planet| Plot 232A/1| Block C| Sector 48| Noida</t>
  </si>
  <si>
    <t xml:space="preserve">Kitchen Express</t>
  </si>
  <si>
    <t xml:space="preserve">2| Shopping Planet| Sector 48| Noida</t>
  </si>
  <si>
    <t xml:space="preserve">Chocopur</t>
  </si>
  <si>
    <t xml:space="preserve">Near HDFC ATM| Sector 49| Noida</t>
  </si>
  <si>
    <t xml:space="preserve">Sector 49| Noida</t>
  </si>
  <si>
    <t xml:space="preserve">Sweta Restaurant</t>
  </si>
  <si>
    <t xml:space="preserve">Barola| Near OBC Bank| Dadri Main Road| Sector 49| Noida</t>
  </si>
  <si>
    <t xml:space="preserve">Flames of Tandoor</t>
  </si>
  <si>
    <t xml:space="preserve">Main DSC Road| Near OBC Bank| Sector 49| Noida</t>
  </si>
  <si>
    <t xml:space="preserve">Shaivi's Kitchen</t>
  </si>
  <si>
    <t xml:space="preserve">Hindon Vihar| Sector 49| NoidaOpp. Dominos and ICICI BANK Sector 48</t>
  </si>
  <si>
    <t xml:space="preserve">Kuppies</t>
  </si>
  <si>
    <t xml:space="preserve">A-100| 2nd Floor| Sector 5| Noida</t>
  </si>
  <si>
    <t xml:space="preserve">Sector 5| Noida</t>
  </si>
  <si>
    <t xml:space="preserve">The Urban Chulha</t>
  </si>
  <si>
    <t xml:space="preserve">I-10| Harola| Near Sector 5| Noida</t>
  </si>
  <si>
    <t xml:space="preserve">Goyal Chhole Kulche Wala</t>
  </si>
  <si>
    <t xml:space="preserve">G-48| Udhyog Marg| Sector 6| Near Sector 5</t>
  </si>
  <si>
    <t xml:space="preserve">Shop B-1-23| Sector 50| Noida</t>
  </si>
  <si>
    <t xml:space="preserve">Sector 50| Noida</t>
  </si>
  <si>
    <t xml:space="preserve">Choco House</t>
  </si>
  <si>
    <t xml:space="preserve">F-28| Sector 50| Noida</t>
  </si>
  <si>
    <t xml:space="preserve">B-1/52| Central Market| Sector 50| Noida</t>
  </si>
  <si>
    <t xml:space="preserve">Fresh and Fit Ghar Ka Khana</t>
  </si>
  <si>
    <t xml:space="preserve">F Block| Sector 50| Noida</t>
  </si>
  <si>
    <t xml:space="preserve">North Indian, Healthy Food, Rajasthani</t>
  </si>
  <si>
    <t xml:space="preserve">Hungry Ullu</t>
  </si>
  <si>
    <t xml:space="preserve">Main Market| Sector 50| Noida</t>
  </si>
  <si>
    <t xml:space="preserve">Shop B-1/56| Central Market| Sector 50| Noida</t>
  </si>
  <si>
    <t xml:space="preserve">Lahori Restaurant</t>
  </si>
  <si>
    <t xml:space="preserve">B-1/28| Central Market| Above Archies| Sector 50| Noida</t>
  </si>
  <si>
    <t xml:space="preserve">New Chinese Chilli Sizzler</t>
  </si>
  <si>
    <t xml:space="preserve">Near Vodafone Store| Central Market| Sector 50| Noida</t>
  </si>
  <si>
    <t xml:space="preserve">Nirmala's</t>
  </si>
  <si>
    <t xml:space="preserve">Shop 1| Near Neo Hospital| Sector 50| Noida</t>
  </si>
  <si>
    <t xml:space="preserve">Prime Bakery</t>
  </si>
  <si>
    <t xml:space="preserve">Shop 4| Skytech Matrott| Sector 76| Near Sector 50| Noida</t>
  </si>
  <si>
    <t xml:space="preserve">Royal Empire Meat Shop</t>
  </si>
  <si>
    <t xml:space="preserve">B-1/48| Central Market| Sector 50| Noida</t>
  </si>
  <si>
    <t xml:space="preserve">Southern Treat</t>
  </si>
  <si>
    <t xml:space="preserve">B-1/32| Central Market| Sector 50| Noida</t>
  </si>
  <si>
    <t xml:space="preserve">B-1/24| Central Market| Near City Centre Metro Station| Sector 50| Noida</t>
  </si>
  <si>
    <t xml:space="preserve">The Chickmunks Caf?</t>
  </si>
  <si>
    <t xml:space="preserve">B-1/39 Central| Sector 50| Noida</t>
  </si>
  <si>
    <t xml:space="preserve">Fast Food, Cafe, Italian, North Indian, Chinese</t>
  </si>
  <si>
    <t xml:space="preserve">The FLIP Cafe</t>
  </si>
  <si>
    <t xml:space="preserve">B-1/29| Sector 50| Noida</t>
  </si>
  <si>
    <t xml:space="preserve">B-1/7| Central Market| Sector 50| Noida</t>
  </si>
  <si>
    <t xml:space="preserve">R.I.P Cafe &amp; Lounge</t>
  </si>
  <si>
    <t xml:space="preserve">B-1/61| Central Market| Sector 50| Noida</t>
  </si>
  <si>
    <t xml:space="preserve">B Block Market| Sector 50| Noida</t>
  </si>
  <si>
    <t xml:space="preserve">Cupcakes &amp; More</t>
  </si>
  <si>
    <t xml:space="preserve">408| Mahagun Maestro| Block F-21-A| Sector 50| Noida</t>
  </si>
  <si>
    <t xml:space="preserve">Heavens Food Xprs</t>
  </si>
  <si>
    <t xml:space="preserve">Parul's Cooking Hub</t>
  </si>
  <si>
    <t xml:space="preserve">F-28|483| Windsor Green| Sector 50| Noida</t>
  </si>
  <si>
    <t xml:space="preserve">JM Orchid Market| Sector 76| Near Sector 50| Noida</t>
  </si>
  <si>
    <t xml:space="preserve">Somethings Sweet</t>
  </si>
  <si>
    <t xml:space="preserve">C-92| Sector 50| Noida</t>
  </si>
  <si>
    <t xml:space="preserve">B-1/54| Central Market| Sector 50| Noida</t>
  </si>
  <si>
    <t xml:space="preserve">B-1/55| Central Market| Sector 50| Noida</t>
  </si>
  <si>
    <t xml:space="preserve">Central Market| Sector 50| Noida</t>
  </si>
  <si>
    <t xml:space="preserve">Main Dadri Road| Aggapur| sector 41| Sector 50| Noida</t>
  </si>
  <si>
    <t xml:space="preserve">The Caspian</t>
  </si>
  <si>
    <t xml:space="preserve">B-1/14| Central Market| Sector 50| Noida</t>
  </si>
  <si>
    <t xml:space="preserve">The Noodle Box Co.</t>
  </si>
  <si>
    <t xml:space="preserve">B-1/26| Central Market| Sector 50| Noida</t>
  </si>
  <si>
    <t xml:space="preserve">Kalpak Restaurant &amp; Cafe</t>
  </si>
  <si>
    <t xml:space="preserve">Shop 34-35| Central Market| Sector 50| Noida</t>
  </si>
  <si>
    <t xml:space="preserve">B-1/20| Central Market| Sector 50| Noida</t>
  </si>
  <si>
    <t xml:space="preserve">Aamantran Bangla</t>
  </si>
  <si>
    <t xml:space="preserve">Sector 51| Noida</t>
  </si>
  <si>
    <t xml:space="preserve">Sector 51</t>
  </si>
  <si>
    <t xml:space="preserve">Chung-Fu</t>
  </si>
  <si>
    <t xml:space="preserve">H 38| Sector 51| Noida</t>
  </si>
  <si>
    <t xml:space="preserve">Paco Meals</t>
  </si>
  <si>
    <t xml:space="preserve">B-1/23| Sector 51| Noida</t>
  </si>
  <si>
    <t xml:space="preserve">Sanskriti Foods</t>
  </si>
  <si>
    <t xml:space="preserve">Near Vrinda Garden| Hoshiarpur Village| Sector 51| Noida</t>
  </si>
  <si>
    <t xml:space="preserve">H-38| Sector 51| Noida</t>
  </si>
  <si>
    <t xml:space="preserve">Dietwholic</t>
  </si>
  <si>
    <t xml:space="preserve">Healthy Food, North Indian, Chinese, Continental</t>
  </si>
  <si>
    <t xml:space="preserve">Goldenplates</t>
  </si>
  <si>
    <t xml:space="preserve">Gali 4| Main Road Hoshiarpur| Near Red Light| Sector 51| Noida</t>
  </si>
  <si>
    <t xml:space="preserve">Mishti's Kitchen</t>
  </si>
  <si>
    <t xml:space="preserve">Near City Center Metro Station| Noida| Sector 51| Noida</t>
  </si>
  <si>
    <t xml:space="preserve">Ayush Chicken Point</t>
  </si>
  <si>
    <t xml:space="preserve">Main Road| Opposite Antriksh Apartment| Sector 51| Noida</t>
  </si>
  <si>
    <t xml:space="preserve">Baby Got Bacon</t>
  </si>
  <si>
    <t xml:space="preserve">Better Butter Chicken</t>
  </si>
  <si>
    <t xml:space="preserve">E-36| Sector 51| Noida</t>
  </si>
  <si>
    <t xml:space="preserve">Black Pepper</t>
  </si>
  <si>
    <t xml:space="preserve">Shop 12| F Block| VDS Market| Sector 51| Noida</t>
  </si>
  <si>
    <t xml:space="preserve">Chandni Chowk 2 China</t>
  </si>
  <si>
    <t xml:space="preserve">Choco N Lush</t>
  </si>
  <si>
    <t xml:space="preserve">Friend's Restaurant</t>
  </si>
  <si>
    <t xml:space="preserve">Near Shivalik Hospital| Hoshiyar Pur| Sector 51| Noida</t>
  </si>
  <si>
    <t xml:space="preserve">House 1| Near VDS Market| Hoshiyarpur| Sector 51| Noida</t>
  </si>
  <si>
    <t xml:space="preserve">Ghar Ka Swad</t>
  </si>
  <si>
    <t xml:space="preserve">Shop 23| Basement VDS Market| Sector 51| Noida</t>
  </si>
  <si>
    <t xml:space="preserve">Kake Da Dhaba</t>
  </si>
  <si>
    <t xml:space="preserve">1| Near VDS Market| Hoshiyarpur| Sector 51| Noida</t>
  </si>
  <si>
    <t xml:space="preserve">Awadhi, North Indian</t>
  </si>
  <si>
    <t xml:space="preserve">Knight Kitchens</t>
  </si>
  <si>
    <t xml:space="preserve">Sector 51 Noida</t>
  </si>
  <si>
    <t xml:space="preserve">Lucknow Heritage</t>
  </si>
  <si>
    <t xml:space="preserve">Shop 2| V.D.S Market| F Block| Sector 51| Noida</t>
  </si>
  <si>
    <t xml:space="preserve">Momos Box</t>
  </si>
  <si>
    <t xml:space="preserve">Tibetan, Street Food</t>
  </si>
  <si>
    <t xml:space="preserve">Raging Bull - The Spicy Punch</t>
  </si>
  <si>
    <t xml:space="preserve">Second Home</t>
  </si>
  <si>
    <t xml:space="preserve">1st Floor| C-3| Sector 51| Noida</t>
  </si>
  <si>
    <t xml:space="preserve">The Big Buddha Grill</t>
  </si>
  <si>
    <t xml:space="preserve">4th Floor| Hoshiarpur Market| Sector 51| Noida</t>
  </si>
  <si>
    <t xml:space="preserve">Whatslife.in</t>
  </si>
  <si>
    <t xml:space="preserve">Shop 23| VDS Market| Sector 51| Noida</t>
  </si>
  <si>
    <t xml:space="preserve">7/8/9| VDS Market| Sector 51| Noida</t>
  </si>
  <si>
    <t xml:space="preserve">Bebbe Da Degh</t>
  </si>
  <si>
    <t xml:space="preserve">Shop 2| Sharma Market| Near Indian Overseas Bank| Sector 52| Noida</t>
  </si>
  <si>
    <t xml:space="preserve">Sector 52</t>
  </si>
  <si>
    <t xml:space="preserve">Sector 52| Noida</t>
  </si>
  <si>
    <t xml:space="preserve">Main Road| Opposite Sector 51| Sector 52| Noida</t>
  </si>
  <si>
    <t xml:space="preserve">52 Food Express</t>
  </si>
  <si>
    <t xml:space="preserve">B Block Market| Sector 52| Noida</t>
  </si>
  <si>
    <t xml:space="preserve">Delicious Treasure</t>
  </si>
  <si>
    <t xml:space="preserve">E-143 E Block Sector 52| Noida</t>
  </si>
  <si>
    <t xml:space="preserve">Shiv Murti Hotel</t>
  </si>
  <si>
    <t xml:space="preserve">Mukhiya Market| Main Road| Opposite Sector 51| Sector 52| Noida</t>
  </si>
  <si>
    <t xml:space="preserve">Kaka Ji Restaurant</t>
  </si>
  <si>
    <t xml:space="preserve">Sector 53| Noida|</t>
  </si>
  <si>
    <t xml:space="preserve">Sector 53| Noida</t>
  </si>
  <si>
    <t xml:space="preserve">Lazzez's</t>
  </si>
  <si>
    <t xml:space="preserve">K-1-4| Kanchanjunga Market| Sector 53| Noida</t>
  </si>
  <si>
    <t xml:space="preserve">North Indian, Mughlai, Chinese, Raw Meats</t>
  </si>
  <si>
    <t xml:space="preserve">Mithaas Sweets</t>
  </si>
  <si>
    <t xml:space="preserve">Ground Floor| Ashirwad Complex| Sector 53| Noida</t>
  </si>
  <si>
    <t xml:space="preserve">Mithaas</t>
  </si>
  <si>
    <t xml:space="preserve">G-20| Ground Floor| Ashirwad Complex| Sector 53| Noida</t>
  </si>
  <si>
    <t xml:space="preserve">Tandoori Corner</t>
  </si>
  <si>
    <t xml:space="preserve">Main Road| Gijhor| Near CNG Pump| Sector 53| Noida</t>
  </si>
  <si>
    <t xml:space="preserve">Culinate</t>
  </si>
  <si>
    <t xml:space="preserve">Shop 6-A| B Block Market| Sector 53| Noida</t>
  </si>
  <si>
    <t xml:space="preserve">Continental, Fast Food, Asian, Italian</t>
  </si>
  <si>
    <t xml:space="preserve">Haaochi</t>
  </si>
  <si>
    <t xml:space="preserve">Gurukripa Bhawan| Sector 53| Noida</t>
  </si>
  <si>
    <t xml:space="preserve">Bake Walkers</t>
  </si>
  <si>
    <t xml:space="preserve">Mamura| Sector 53| Noida</t>
  </si>
  <si>
    <t xml:space="preserve">Chacha Food Street</t>
  </si>
  <si>
    <t xml:space="preserve">Shop 32| Kanchanjunga Market| Sector 53| Noida</t>
  </si>
  <si>
    <t xml:space="preserve">DudeFood</t>
  </si>
  <si>
    <t xml:space="preserve">Village Gijhor| Near Mithas| Sharma Complex| Sector 53| Noida</t>
  </si>
  <si>
    <t xml:space="preserve">Indian Special Hot Momos</t>
  </si>
  <si>
    <t xml:space="preserve">Ashirwad Complex| Sector 53| Noida</t>
  </si>
  <si>
    <t xml:space="preserve">Kesarwa Bakez</t>
  </si>
  <si>
    <t xml:space="preserve">B 3| Kanchanjunga Market| Sector 53| Noida| Delhi NCR</t>
  </si>
  <si>
    <t xml:space="preserve">Om Bikaner Sweets</t>
  </si>
  <si>
    <t xml:space="preserve">Sadda Adda 2 Cafe &amp; Lounge</t>
  </si>
  <si>
    <t xml:space="preserve">The Backyard Chef</t>
  </si>
  <si>
    <t xml:space="preserve">Shop 1| Sector 53| Noida</t>
  </si>
  <si>
    <t xml:space="preserve">Veer Jee</t>
  </si>
  <si>
    <t xml:space="preserve">Shop 31| Kunchanjunga Market| Sector 53| Noida</t>
  </si>
  <si>
    <t xml:space="preserve">VP ki Kitchen</t>
  </si>
  <si>
    <t xml:space="preserve">MS Complex| Shop 1| Chauhan Market| Gijhor| Sector 53| Noida</t>
  </si>
  <si>
    <t xml:space="preserve">Shop 37| Kanchanjunga Market| Near Shoprix Mall| Sector 53| Noida</t>
  </si>
  <si>
    <t xml:space="preserve">Taste In Box</t>
  </si>
  <si>
    <t xml:space="preserve">Shop 28| Kanchanjunga Market| Sector 53| Noida</t>
  </si>
  <si>
    <t xml:space="preserve">17| A Block Market| Sector 55| Noida</t>
  </si>
  <si>
    <t xml:space="preserve">Sector 55</t>
  </si>
  <si>
    <t xml:space="preserve">Sector 55| Noida</t>
  </si>
  <si>
    <t xml:space="preserve">Sector 55 China Town</t>
  </si>
  <si>
    <t xml:space="preserve">A Block Market| Sector 55| Noida</t>
  </si>
  <si>
    <t xml:space="preserve">B Tamang Chineese</t>
  </si>
  <si>
    <t xml:space="preserve">Shop 4/7| E Block Market| Sector 56| Noida</t>
  </si>
  <si>
    <t xml:space="preserve">Sector 56| Noida</t>
  </si>
  <si>
    <t xml:space="preserve">Foodelicious</t>
  </si>
  <si>
    <t xml:space="preserve">E-4/20| Om Sai Market| Sector 56| Noida</t>
  </si>
  <si>
    <t xml:space="preserve">The Cake Masters</t>
  </si>
  <si>
    <t xml:space="preserve">B-103| Near B Block Park| Sector 56| Noida</t>
  </si>
  <si>
    <t xml:space="preserve">Food Hut</t>
  </si>
  <si>
    <t xml:space="preserve">E 4/13| Sector 56| Noida</t>
  </si>
  <si>
    <t xml:space="preserve">South Indian Snacks Stall</t>
  </si>
  <si>
    <t xml:space="preserve">E-4/7| Sector 56| Noida</t>
  </si>
  <si>
    <t xml:space="preserve">M/S Jain Service Station| Indian Oil Petrol Pump| Sector 54| Near Sector 57| Noida</t>
  </si>
  <si>
    <t xml:space="preserve">Sector 57| Noida</t>
  </si>
  <si>
    <t xml:space="preserve">EXL Tower| 5| A-94/4| 5| Sector 58| Noida</t>
  </si>
  <si>
    <t xml:space="preserve">Sector 58</t>
  </si>
  <si>
    <t xml:space="preserve">Sector 58| Noida</t>
  </si>
  <si>
    <t xml:space="preserve">A 48| EXL Tower 3| Sector 58| Noida</t>
  </si>
  <si>
    <t xml:space="preserve">The Gourmet Shack</t>
  </si>
  <si>
    <t xml:space="preserve">L-1| Bishenpura| Sector 58| Noida</t>
  </si>
  <si>
    <t xml:space="preserve">Vanshika Indian, Chinese, &amp; Parantha Corner</t>
  </si>
  <si>
    <t xml:space="preserve">D-15| Bhai Ji Market| Near Bishanpura Village| Sector 58| Noida</t>
  </si>
  <si>
    <t xml:space="preserve">Yes Bosz Food Plaza</t>
  </si>
  <si>
    <t xml:space="preserve">C-3| 2nd Floor| Sector 58| Noida</t>
  </si>
  <si>
    <t xml:space="preserve">A1 Restaurant</t>
  </si>
  <si>
    <t xml:space="preserve">Khoda Colony| Deepak Vihar| Sector 58| Noida</t>
  </si>
  <si>
    <t xml:space="preserve">Upper Ground 17| Singhal Tower| Near| Sector 58| Noida</t>
  </si>
  <si>
    <t xml:space="preserve">Chaska Food Hut</t>
  </si>
  <si>
    <t xml:space="preserve">D-17| Near Bishanpura Village| Sector 58| Noida</t>
  </si>
  <si>
    <t xml:space="preserve">Hasty Tasty Fast Food</t>
  </si>
  <si>
    <t xml:space="preserve">Opposite HCL| N 1| Sector 58| Noida</t>
  </si>
  <si>
    <t xml:space="preserve">Pihu's Cafe</t>
  </si>
  <si>
    <t xml:space="preserve">A 108| B Block| Sector 58| Noida</t>
  </si>
  <si>
    <t xml:space="preserve">Sanjay Pandit Bhojnalaya</t>
  </si>
  <si>
    <t xml:space="preserve">Sharma Hotel</t>
  </si>
  <si>
    <t xml:space="preserve">Labour Chowk| Sector 58| Noida</t>
  </si>
  <si>
    <t xml:space="preserve">Shri G</t>
  </si>
  <si>
    <t xml:space="preserve">Khoda Colony| Deepak Vihar| Labour Chowk| Sector 58| Noida</t>
  </si>
  <si>
    <t xml:space="preserve">D 5| Logic Infotech Park| Sector 59| Noida</t>
  </si>
  <si>
    <t xml:space="preserve">Sector 59</t>
  </si>
  <si>
    <t xml:space="preserve">Sector 59| Noida</t>
  </si>
  <si>
    <t xml:space="preserve">D-16| B Block| Near HCL Call Center| Sector 59| Noida</t>
  </si>
  <si>
    <t xml:space="preserve">Shivam Fast Food</t>
  </si>
  <si>
    <t xml:space="preserve">Shop 1| C Block| Near HCL Call Center| Sector 59| Noida</t>
  </si>
  <si>
    <t xml:space="preserve">Yumbo Bites</t>
  </si>
  <si>
    <t xml:space="preserve">D-5| Logix Infotech| Sector 59| Noida</t>
  </si>
  <si>
    <t xml:space="preserve">Shop 2| Vill Mamura| Sector 66| Near Sector 59| Noida</t>
  </si>
  <si>
    <t xml:space="preserve">L'amore</t>
  </si>
  <si>
    <t xml:space="preserve">Ground Floor| D-5| Logix Infotech Park| Sector 59| Noida</t>
  </si>
  <si>
    <t xml:space="preserve">SPL Food Corner</t>
  </si>
  <si>
    <t xml:space="preserve">Shop 3| C Block| Near HCL Call Center| Sector 59| Noida</t>
  </si>
  <si>
    <t xml:space="preserve">Shree Ganesh M Cafe</t>
  </si>
  <si>
    <t xml:space="preserve">Noida Authority| Opposite Vijaya Bank| Sector 6| Noida</t>
  </si>
  <si>
    <t xml:space="preserve">Sector 6</t>
  </si>
  <si>
    <t xml:space="preserve">Sector 6| Noida</t>
  </si>
  <si>
    <t xml:space="preserve">Chauhan Fast Food</t>
  </si>
  <si>
    <t xml:space="preserve">Near A-37| Opposite Star News Building| Sector 60| Noida</t>
  </si>
  <si>
    <t xml:space="preserve">Sector 60</t>
  </si>
  <si>
    <t xml:space="preserve">Sector 60| Noida</t>
  </si>
  <si>
    <t xml:space="preserve">Right for Night</t>
  </si>
  <si>
    <t xml:space="preserve">M49| Sector 66| Near Sector 60| Noida</t>
  </si>
  <si>
    <t xml:space="preserve">BakeAffair</t>
  </si>
  <si>
    <t xml:space="preserve">A-60| Sector 61| Noida</t>
  </si>
  <si>
    <t xml:space="preserve">Sector 61</t>
  </si>
  <si>
    <t xml:space="preserve">Sector 61| Noida</t>
  </si>
  <si>
    <t xml:space="preserve">Brookfield Infosapce| Sector 61| Noida</t>
  </si>
  <si>
    <t xml:space="preserve">House 34 C| Shatabdi Vihar| Sector 61| Noida</t>
  </si>
  <si>
    <t xml:space="preserve">Green Vally Chiiness Food</t>
  </si>
  <si>
    <t xml:space="preserve">Near Kanchenjunga Market| Sector 61| Noida</t>
  </si>
  <si>
    <t xml:space="preserve">PG 30| TOT Mall| Sector 62| Noida</t>
  </si>
  <si>
    <t xml:space="preserve">Sector 62</t>
  </si>
  <si>
    <t xml:space="preserve">Sector 62| Noida</t>
  </si>
  <si>
    <t xml:space="preserve">Binge Restaurant</t>
  </si>
  <si>
    <t xml:space="preserve">C-25| Ground Floor| Stellar IT Park| Sector 62| Noida</t>
  </si>
  <si>
    <t xml:space="preserve">Boxmeal</t>
  </si>
  <si>
    <t xml:space="preserve">RN 10| Rasoolpur Navada| Next to Bank of Maharashtra| B Block Market| Sector 62| Noida</t>
  </si>
  <si>
    <t xml:space="preserve">Brown Town</t>
  </si>
  <si>
    <t xml:space="preserve">RN 33| Near Fortis Hospital| Sector 62| Noida</t>
  </si>
  <si>
    <t xml:space="preserve">SG-14-15| C-25| Stellar IT Park| Sector 62| Noida</t>
  </si>
  <si>
    <t xml:space="preserve">Ground Floor| Logix Cyber Park| Tower B| Sector 62| Noida</t>
  </si>
  <si>
    <t xml:space="preserve">Cafe Green Apple</t>
  </si>
  <si>
    <t xml:space="preserve">A-41| The Corenthum Tower| Sector 62| Noida</t>
  </si>
  <si>
    <t xml:space="preserve">Cake Mandi</t>
  </si>
  <si>
    <t xml:space="preserve">A-117| Deepak Vihar| Near Labour Chowk| Sector 62| Noida</t>
  </si>
  <si>
    <t xml:space="preserve">Tower A| Logix Cyber Park| Sector 62| Noida</t>
  </si>
  <si>
    <t xml:space="preserve">Chinese Chilli Sizzler</t>
  </si>
  <si>
    <t xml:space="preserve">Block C| Tout Mall Market| Near Mother Dairy| Sector 62| Noida</t>
  </si>
  <si>
    <t xml:space="preserve">RN-3-B| Opposite Corporation Bank| Near Fortis Hospital| Sector 62| Noida</t>
  </si>
  <si>
    <t xml:space="preserve">Dev's Restaurant &amp; Bar</t>
  </si>
  <si>
    <t xml:space="preserve">Plot 16| Block C-58/15A| Sector 62| Noida</t>
  </si>
  <si>
    <t xml:space="preserve">Doggy Style</t>
  </si>
  <si>
    <t xml:space="preserve">Location Varies| Sector 62| Noida</t>
  </si>
  <si>
    <t xml:space="preserve">A-44/45| DLF 3C Galaxy| Sector 62| Noida</t>
  </si>
  <si>
    <t xml:space="preserve">Floating Cakes</t>
  </si>
  <si>
    <t xml:space="preserve">Shop 2| Main Market| Deepak Vihar| Sector 62A| Sector 62| Noida</t>
  </si>
  <si>
    <t xml:space="preserve">Food Brigade</t>
  </si>
  <si>
    <t xml:space="preserve">1| Ground Floor| Unit A-13/2|3|4  Highway Tower 1| Near Jaypee College| Sector 62| Noida</t>
  </si>
  <si>
    <t xml:space="preserve">Frequent Bakes</t>
  </si>
  <si>
    <t xml:space="preserve">RN 10| Rasulpur Nawada| Near SRS Value Bazaar| Sector 62| Noida</t>
  </si>
  <si>
    <t xml:space="preserve">GreeNox</t>
  </si>
  <si>
    <t xml:space="preserve">A Block| The Corenthum Office Complex| Sector 62| Noida</t>
  </si>
  <si>
    <t xml:space="preserve">GVP Creations</t>
  </si>
  <si>
    <t xml:space="preserve">22 GF| B Block Market| Sector 62| Noida</t>
  </si>
  <si>
    <t xml:space="preserve">C Block| Lozix Park| Sector 62| Noida</t>
  </si>
  <si>
    <t xml:space="preserve">Malabar Junction</t>
  </si>
  <si>
    <t xml:space="preserve">Near Fortis Hospital| Sector 62| Noida</t>
  </si>
  <si>
    <t xml:space="preserve">Masters Caterer</t>
  </si>
  <si>
    <t xml:space="preserve">Meeting Point Corner</t>
  </si>
  <si>
    <t xml:space="preserve">Near Corenthum Building| Sector 62| Noida</t>
  </si>
  <si>
    <t xml:space="preserve">RN-1| B Block| Sector 62| Noida</t>
  </si>
  <si>
    <t xml:space="preserve">Mom's Canteen</t>
  </si>
  <si>
    <t xml:space="preserve">MS Foods</t>
  </si>
  <si>
    <t xml:space="preserve">E-78| Deepak Vihar| Sector 62| Noida</t>
  </si>
  <si>
    <t xml:space="preserve">Near DLF Building| Sector 62| Noida</t>
  </si>
  <si>
    <t xml:space="preserve">Old Tehrii Cafe &amp; Lounge</t>
  </si>
  <si>
    <t xml:space="preserve">C-20| Ground Floor| Assotech 1| Sector 62| Noida</t>
  </si>
  <si>
    <t xml:space="preserve">Pichli Gali</t>
  </si>
  <si>
    <t xml:space="preserve">Shop 3| RN 37| B Block Market| Sector 62| Noida</t>
  </si>
  <si>
    <t xml:space="preserve">C-25| Stellar IT Park| Sector 62| Noida</t>
  </si>
  <si>
    <t xml:space="preserve">Rasoi99</t>
  </si>
  <si>
    <t xml:space="preserve">Gautam Buddh Nagar| Block C| Behind Fortis Hospital| Sector 62| Noida</t>
  </si>
  <si>
    <t xml:space="preserve">15| B Block 9/2| Sector 62| Noida</t>
  </si>
  <si>
    <t xml:space="preserve">Republic's @ Dhaba</t>
  </si>
  <si>
    <t xml:space="preserve">KT-08| Food Court| Steller IT Park| Sector 62| Noida</t>
  </si>
  <si>
    <t xml:space="preserve">Opposite Galaxy Bussines Park| Sector 62| Noida</t>
  </si>
  <si>
    <t xml:space="preserve">C-56/9| Stellar IT Park| Sector 62| Noida</t>
  </si>
  <si>
    <t xml:space="preserve">A-44-45| Galaxy IT Park| Sector 62| Noida</t>
  </si>
  <si>
    <t xml:space="preserve">Swad</t>
  </si>
  <si>
    <t xml:space="preserve">Corporate Suites| C 30/4| Sector 62| Noida</t>
  </si>
  <si>
    <t xml:space="preserve">Shop 1| Ground Floor| Tower B| Okaya Business Centre| Sector 62| Noida</t>
  </si>
  <si>
    <t xml:space="preserve">The Hunger Cure</t>
  </si>
  <si>
    <t xml:space="preserve">RN-23| B Block Market| Sector 62| Noida</t>
  </si>
  <si>
    <t xml:space="preserve">World Bites</t>
  </si>
  <si>
    <t xml:space="preserve">RN-15| B Block| Behind Bank of Maharashtra| Sector 62| Noida</t>
  </si>
  <si>
    <t xml:space="preserve">BunkYard Cafe</t>
  </si>
  <si>
    <t xml:space="preserve">C-56/12| Near Stellar IT Park| Sector 62| Noida</t>
  </si>
  <si>
    <t xml:space="preserve">DLF Galaxy IT Park| Sector 62| Noida</t>
  </si>
  <si>
    <t xml:space="preserve">Plot 11| Near SRS Value Bazar| Sector 62| Noida</t>
  </si>
  <si>
    <t xml:space="preserve">C-20/6B| Near Stellar IT park| Sector 62| Noida</t>
  </si>
  <si>
    <t xml:space="preserve">C-25/9| Stellar IT Park| Sector 62| Noida</t>
  </si>
  <si>
    <t xml:space="preserve">Aggarwal Bikaneri Sweets &amp; Restaurant</t>
  </si>
  <si>
    <t xml:space="preserve">Rajiv Vihar| Khora Village| Sector 62| Noida</t>
  </si>
  <si>
    <t xml:space="preserve">Al-Aayat Mughlai Biryani</t>
  </si>
  <si>
    <t xml:space="preserve">NH-24| Lok Priya Vihar| Khoda Colony| Sector 62-A| Near| Sector 62| Noida</t>
  </si>
  <si>
    <t xml:space="preserve">Baba Chinese Fast Food</t>
  </si>
  <si>
    <t xml:space="preserve">B-Block| Opposite Fatherangle School| Sector 62| Noida</t>
  </si>
  <si>
    <t xml:space="preserve">Ground Floor| OPD Block| Fortis Hospital| B-22| Sector 62| Noida</t>
  </si>
  <si>
    <t xml:space="preserve">Cafe Rap</t>
  </si>
  <si>
    <t xml:space="preserve">Galaxy Business Park| Sector 62| Noida</t>
  </si>
  <si>
    <t xml:space="preserve">Chinese Fast Food Corner</t>
  </si>
  <si>
    <t xml:space="preserve">Near Green Boulvard Building| Sector 62| Noida</t>
  </si>
  <si>
    <t xml:space="preserve">Near DLF IT Park| Sector 62| Noida</t>
  </si>
  <si>
    <t xml:space="preserve">Opposite Amprapali Corporate Tower 2| C Block| Sector 62| Noida</t>
  </si>
  <si>
    <t xml:space="preserve">Dial a Cake</t>
  </si>
  <si>
    <t xml:space="preserve">Doon Dhaba</t>
  </si>
  <si>
    <t xml:space="preserve">B Block Market| Near Fortis Hospital| Sector 62| Noida</t>
  </si>
  <si>
    <t xml:space="preserve">Food Weavers</t>
  </si>
  <si>
    <t xml:space="preserve">Opposite Samsung Tower Building| Near Stellar IT Park| Sector 62| Noida</t>
  </si>
  <si>
    <t xml:space="preserve">Ground Floor| TOT Mall| Sector 62| Noida</t>
  </si>
  <si>
    <t xml:space="preserve">Hookie Dookie</t>
  </si>
  <si>
    <t xml:space="preserve">RN 39| Basement| B Block Market| Sector 62| Noida</t>
  </si>
  <si>
    <t xml:space="preserve">Hotel Green View Palace</t>
  </si>
  <si>
    <t xml:space="preserve">Plot 16-A| Hotel Green View Palace| Near Indus Valley School| Sector 62| Noida</t>
  </si>
  <si>
    <t xml:space="preserve">Hurry Curry Express</t>
  </si>
  <si>
    <t xml:space="preserve">B-71| Sector 67| Near| Sector 62| Noida</t>
  </si>
  <si>
    <t xml:space="preserve">RN 1| B Block Market| Sector 62| Noida</t>
  </si>
  <si>
    <t xml:space="preserve">Near B-19| Sector 62| Noida</t>
  </si>
  <si>
    <t xml:space="preserve">New Dragon Chinese Fast Food  &amp; Paranthey Wala</t>
  </si>
  <si>
    <t xml:space="preserve">C 28-29| Logic Cyber Park| Opposite Samsung Tower| Sector 62| Noida</t>
  </si>
  <si>
    <t xml:space="preserve">New Shahi Chinese Fast Food</t>
  </si>
  <si>
    <t xml:space="preserve">C-25| Opposite Stellar IT Park| Sector 62| Noida</t>
  </si>
  <si>
    <t xml:space="preserve">Behind Fortis Hospital| Sector 62| Noida</t>
  </si>
  <si>
    <t xml:space="preserve">Rajwana Foods</t>
  </si>
  <si>
    <t xml:space="preserve">Opposite Samsung Building| Sector 62| Noida</t>
  </si>
  <si>
    <t xml:space="preserve">Shiva Shudh Shakahari Bhojnalaya</t>
  </si>
  <si>
    <t xml:space="preserve">Near Hero Show Room| Main Road| Sector 62| Noida</t>
  </si>
  <si>
    <t xml:space="preserve">Shri Balaji Shudh Vaishno Dhaba</t>
  </si>
  <si>
    <t xml:space="preserve">Near Hotel Ascent| Main Road| Sector 62| Noida</t>
  </si>
  <si>
    <t xml:space="preserve">Southern Santushti Cafe</t>
  </si>
  <si>
    <t xml:space="preserve">Ground Floor| A-44/45| M Block| Galaxy IT Park| Sector 62| Noida</t>
  </si>
  <si>
    <t xml:space="preserve">Tiffin Man House</t>
  </si>
  <si>
    <t xml:space="preserve">N 97| Behind Fortis Hospital| Sector 62| Noida</t>
  </si>
  <si>
    <t xml:space="preserve">WOW Zaika</t>
  </si>
  <si>
    <t xml:space="preserve">Rajat Vihar| Sector 62| Noida</t>
  </si>
  <si>
    <t xml:space="preserve">Grand Eatery</t>
  </si>
  <si>
    <t xml:space="preserve">B Block Market| Sector 62| Noida</t>
  </si>
  <si>
    <t xml:space="preserve">C-25| Near IT Park| Sector 62| Noida</t>
  </si>
  <si>
    <t xml:space="preserve">North Indian, South Indian, Chinese, Street Food, Fast Food, Mithai</t>
  </si>
  <si>
    <t xml:space="preserve">C Block| Logic Cyber Park| Sector 62| Noida</t>
  </si>
  <si>
    <t xml:space="preserve">Chick Chicken Barbeque</t>
  </si>
  <si>
    <t xml:space="preserve">Shop 1| Block D| Near Anjana| Sector 63| Noida</t>
  </si>
  <si>
    <t xml:space="preserve">Sector 63</t>
  </si>
  <si>
    <t xml:space="preserve">Sector 63| Noida</t>
  </si>
  <si>
    <t xml:space="preserve">Tiwari Hot Pot</t>
  </si>
  <si>
    <t xml:space="preserve">B-50| Sector 63| Noida</t>
  </si>
  <si>
    <t xml:space="preserve">Chaiwaalas</t>
  </si>
  <si>
    <t xml:space="preserve">D Block| Sector 63| Noida</t>
  </si>
  <si>
    <t xml:space="preserve">Delhi Mughlai Biryani</t>
  </si>
  <si>
    <t xml:space="preserve">B-35| Sector 63| Noida</t>
  </si>
  <si>
    <t xml:space="preserve">Dumpty's</t>
  </si>
  <si>
    <t xml:space="preserve">Shop 42| Tejpal Singh Market| Opposite H Block| Sector 63| Noida</t>
  </si>
  <si>
    <t xml:space="preserve">Food Passengers</t>
  </si>
  <si>
    <t xml:space="preserve">E-214| First Floor| Sector 63| Noida</t>
  </si>
  <si>
    <t xml:space="preserve">Hungry Buddies</t>
  </si>
  <si>
    <t xml:space="preserve">A-21| Sector 65| Noida</t>
  </si>
  <si>
    <t xml:space="preserve">Maa Durga Food Corner</t>
  </si>
  <si>
    <t xml:space="preserve">H Block| Near OBC Bank| Sector 63| Noida</t>
  </si>
  <si>
    <t xml:space="preserve">Subhoj</t>
  </si>
  <si>
    <t xml:space="preserve">E-198| Ground Floor| Sector 63| Noida</t>
  </si>
  <si>
    <t xml:space="preserve">Ginger Hotel| 46/1-A| Block H| Sector 63| Noida</t>
  </si>
  <si>
    <t xml:space="preserve">M/S Padam Petrolium| Indian Oil Petrol Pump| Plot PP1| Sector 63| Noida</t>
  </si>
  <si>
    <t xml:space="preserve">Yeoh</t>
  </si>
  <si>
    <t xml:space="preserve">North Indian, Chinese, Italian, Thai</t>
  </si>
  <si>
    <t xml:space="preserve">South King Restaurant</t>
  </si>
  <si>
    <t xml:space="preserve">Sector 66| Near Sector 65| Noida</t>
  </si>
  <si>
    <t xml:space="preserve">Sector 65</t>
  </si>
  <si>
    <t xml:space="preserve">Sector 65| Noida</t>
  </si>
  <si>
    <t xml:space="preserve">Twomato Foods</t>
  </si>
  <si>
    <t xml:space="preserve">B-65| 1st Floor| Sector 67| Near Sector 65| Noida</t>
  </si>
  <si>
    <t xml:space="preserve">Lazeez Foods</t>
  </si>
  <si>
    <t xml:space="preserve">Plot 557| Sector 66| Near Sector 65| Noida</t>
  </si>
  <si>
    <t xml:space="preserve">Spicy Punjabi Tadka</t>
  </si>
  <si>
    <t xml:space="preserve">A-3| Sector 66| Near Sector 65| Noida</t>
  </si>
  <si>
    <t xml:space="preserve">SPL Foods Plaza</t>
  </si>
  <si>
    <t xml:space="preserve">Shop 2| Chauhan Market| Sector 66| Near Sector 65| Noida</t>
  </si>
  <si>
    <t xml:space="preserve">Near Shani Mandir| Sector 66| Near Sector 65| Noida</t>
  </si>
  <si>
    <t xml:space="preserve">Sector 7| Noida</t>
  </si>
  <si>
    <t xml:space="preserve">Legacy of Awadh</t>
  </si>
  <si>
    <t xml:space="preserve">D-158| Sector 7| Noida</t>
  </si>
  <si>
    <t xml:space="preserve">Sweetcake.in</t>
  </si>
  <si>
    <t xml:space="preserve">D-44| Sector 7| Noida</t>
  </si>
  <si>
    <t xml:space="preserve">Hurry Curry</t>
  </si>
  <si>
    <t xml:space="preserve">B-71| Sector 67| Near| Sector 71| Noida</t>
  </si>
  <si>
    <t xml:space="preserve">Sector 71</t>
  </si>
  <si>
    <t xml:space="preserve">Sector 71| Noida</t>
  </si>
  <si>
    <t xml:space="preserve">Thaaliwaalaa.com</t>
  </si>
  <si>
    <t xml:space="preserve">WP-04| C Block| Sector 71| Noida</t>
  </si>
  <si>
    <t xml:space="preserve"> Let's Burrrp</t>
  </si>
  <si>
    <t xml:space="preserve">Bs-10| Sector 70| Near Sector 70| Noida</t>
  </si>
  <si>
    <t xml:space="preserve">Annapurna Caterings</t>
  </si>
  <si>
    <t xml:space="preserve">BH 46| Block B| Sector 70| Near Sector 71| Noida</t>
  </si>
  <si>
    <t xml:space="preserve">Beyond Food</t>
  </si>
  <si>
    <t xml:space="preserve">A-64| Opposite Sai Temple| Sector 71| Noida</t>
  </si>
  <si>
    <t xml:space="preserve">Shop 4| Near Orange Pie Hotel| Main Road| Sector 66/67| Near Sector 71| Noida</t>
  </si>
  <si>
    <t xml:space="preserve">Bikaner's</t>
  </si>
  <si>
    <t xml:space="preserve">Shop 3 &amp; 4| Amrapali Princely Estate | Sector 76| Near Sector 72| Noida</t>
  </si>
  <si>
    <t xml:space="preserve">Sector 72</t>
  </si>
  <si>
    <t xml:space="preserve">Sector 72| Noida</t>
  </si>
  <si>
    <t xml:space="preserve">Mithai, North Indian, Chinese</t>
  </si>
  <si>
    <t xml:space="preserve">Chilli Zone</t>
  </si>
  <si>
    <t xml:space="preserve">Shop  29| Amrapali Princely Estate Market| Sector 76| Noida</t>
  </si>
  <si>
    <t xml:space="preserve">Cold Rock Cafe</t>
  </si>
  <si>
    <t xml:space="preserve">Shop 28| Amarpali Princely Estate| Sector 76| Near Sector 72| Noida</t>
  </si>
  <si>
    <t xml:space="preserve">Fast Food, Italian, Desserts, Beverages</t>
  </si>
  <si>
    <t xml:space="preserve">Cup and Cones</t>
  </si>
  <si>
    <t xml:space="preserve">Shop 24| Amrapali Princely Estate| Sector 76| Near Sector 72| Noida</t>
  </si>
  <si>
    <t xml:space="preserve">Desi Spice</t>
  </si>
  <si>
    <t xml:space="preserve">Shop 3| Sethi Arcade| Sector 76| Near Sector 72| Noida</t>
  </si>
  <si>
    <t xml:space="preserve">Food Destination</t>
  </si>
  <si>
    <t xml:space="preserve">Shop 10| Skytech Matrott| Sector 76|  Near Sector 72| Noida</t>
  </si>
  <si>
    <t xml:space="preserve">Gangaur Sweets</t>
  </si>
  <si>
    <t xml:space="preserve">20-23| A Square Buiding| Opposite Global Indian International School| Sector 73| Near Sector 72| Noida</t>
  </si>
  <si>
    <t xml:space="preserve">Handi</t>
  </si>
  <si>
    <t xml:space="preserve">Shop 21| Amarpali Zodiac| Sector 72| Noida</t>
  </si>
  <si>
    <t xml:space="preserve">Hungry Inn</t>
  </si>
  <si>
    <t xml:space="preserve">Shop 18-19| Plot 8| Golf City| Sector 75| Near| Sector 72| Noida</t>
  </si>
  <si>
    <t xml:space="preserve">S 15| Plot GH-08| Golf City| Sector 75| Near Sector 72| Noida</t>
  </si>
  <si>
    <t xml:space="preserve">La-Cuisine</t>
  </si>
  <si>
    <t xml:space="preserve">Shop 5| Gaur Grandeur| Sector 119| Near| Sector 72| Noida</t>
  </si>
  <si>
    <t xml:space="preserve">Melting Flavours</t>
  </si>
  <si>
    <t xml:space="preserve">Shop 20| Amrapali Princely Estate| Sector 76| Near| Sector 72| Noida</t>
  </si>
  <si>
    <t xml:space="preserve">Mighty Mughlai</t>
  </si>
  <si>
    <t xml:space="preserve">Shop 16| Sethi Arcade| Sector 76| Near Sector 72| Noida</t>
  </si>
  <si>
    <t xml:space="preserve">7th Floor| Amrapali Platinum Club| Sector 119| Near| Sector 72| Noida</t>
  </si>
  <si>
    <t xml:space="preserve">Mood 4 Food</t>
  </si>
  <si>
    <t xml:space="preserve">Shop 5| JM Orchid| Sector 76| NOIDA| Sector 72| Noida</t>
  </si>
  <si>
    <t xml:space="preserve">Northern Bytes</t>
  </si>
  <si>
    <t xml:space="preserve">Near Ajnara Clock Tower| Sector 77| Near Sector 72| Noida</t>
  </si>
  <si>
    <t xml:space="preserve">Kashmiri, Chinese</t>
  </si>
  <si>
    <t xml:space="preserve">Near Hanuman Murti| Sector 78| Near| Sector 72| Noida</t>
  </si>
  <si>
    <t xml:space="preserve">Sugar Daddy Bakers</t>
  </si>
  <si>
    <t xml:space="preserve">Shop 45| Amarapali Pricely Estate| Sector 76| Near Sector 72| Noida</t>
  </si>
  <si>
    <t xml:space="preserve">Swag Sadda Desi</t>
  </si>
  <si>
    <t xml:space="preserve">Amrapali Zodiac Market| Sector 120| Near Sector 72| Noida</t>
  </si>
  <si>
    <t xml:space="preserve">Shop 9-C| Amrapali Princely Market| Sector 76| Near Sector 72| Noida</t>
  </si>
  <si>
    <t xml:space="preserve">Shop 10| JM Orchid| Sector 76| Noida</t>
  </si>
  <si>
    <t xml:space="preserve">Grub Patio</t>
  </si>
  <si>
    <t xml:space="preserve">Shop 19| Amrapali Princely Estate| Opposite Silicon City| Sector 76| Near Sector 72| Noida</t>
  </si>
  <si>
    <t xml:space="preserve">The Grill @ 76</t>
  </si>
  <si>
    <t xml:space="preserve">Shop 51| Amrapali Princely Estate| Sector 76| Near Sector 72| Noida</t>
  </si>
  <si>
    <t xml:space="preserve">Shop 31| Amrapali Princely Estate| Sector 76| Near Sector 72| Noida</t>
  </si>
  <si>
    <t xml:space="preserve">4U</t>
  </si>
  <si>
    <t xml:space="preserve">Amrapali Princely Estate| Sector 76| Near Sector 72| Noida</t>
  </si>
  <si>
    <t xml:space="preserve">Aadhya Bakery &amp; Foods</t>
  </si>
  <si>
    <t xml:space="preserve">Shop 7| Singhal Residency| Arya Nagar| Sector 73| Near Sector 72| Noida</t>
  </si>
  <si>
    <t xml:space="preserve">Bakery, North Indian</t>
  </si>
  <si>
    <t xml:space="preserve">BH-39| Sector 72| Noida</t>
  </si>
  <si>
    <t xml:space="preserve">Bean Machine &amp; Co.</t>
  </si>
  <si>
    <t xml:space="preserve">Italian, Continental, American</t>
  </si>
  <si>
    <t xml:space="preserve">Big B Pastry Shop</t>
  </si>
  <si>
    <t xml:space="preserve">Shop 35| Amrapali Princely| Shopping Arcade| Sector 76| Near Sector 72| Noida</t>
  </si>
  <si>
    <t xml:space="preserve">Breadman Cake Shop</t>
  </si>
  <si>
    <t xml:space="preserve">Shop 18| Sector 76| Near Sector 72| Noida</t>
  </si>
  <si>
    <t xml:space="preserve">Breaky2Dinner</t>
  </si>
  <si>
    <t xml:space="preserve">Shop 11| JM Orchid| Sector 76| Near Sector 72| Noida</t>
  </si>
  <si>
    <t xml:space="preserve">Brijwasi Sweets</t>
  </si>
  <si>
    <t xml:space="preserve">Shop 2| LGF Amrapali Zodiac Market| Sector 72| Noida</t>
  </si>
  <si>
    <t xml:space="preserve">Cafe Hot Pot</t>
  </si>
  <si>
    <t xml:space="preserve">Near Amrapali Zodiac Market| Sector 72| Noida</t>
  </si>
  <si>
    <t xml:space="preserve">Chef's Curry</t>
  </si>
  <si>
    <t xml:space="preserve">20| Plot 8| Golf City| Opposite Supertech North Eye| Sector 75| Near| Sector 72| Noida</t>
  </si>
  <si>
    <t xml:space="preserve">Dilli Bakery</t>
  </si>
  <si>
    <t xml:space="preserve">Shop 22| Amarpali Princely Estate| Sector 76| Near Sector 72| Noida</t>
  </si>
  <si>
    <t xml:space="preserve">Shop G-2| Ground Floor| Commercial Complex| RG Residency| Plot GH-2| Opposite Prateek Laurel| Sector 120| Near| Sector 72| Noida</t>
  </si>
  <si>
    <t xml:space="preserve">Dove And Mouse</t>
  </si>
  <si>
    <t xml:space="preserve">Shop 19| Mahagun Mart| Sector 78| Sector 72| Noida</t>
  </si>
  <si>
    <t xml:space="preserve">Food Cabana</t>
  </si>
  <si>
    <t xml:space="preserve">Film City| Sector 76| Near Sector 72| Noida</t>
  </si>
  <si>
    <t xml:space="preserve">Frozen Grillz</t>
  </si>
  <si>
    <t xml:space="preserve">Shop 12-B| Sethi Arcade| Sethi Max Royal| Sector 76| Near Sector 72| Noida</t>
  </si>
  <si>
    <t xml:space="preserve">Ganesh Chinese Food Corner</t>
  </si>
  <si>
    <t xml:space="preserve">Amrapali Silicon City| Gate 3| Sector 76| Near Sector 72| Noida</t>
  </si>
  <si>
    <t xml:space="preserve">Shop 20| Skytech Matrott| Sector 76| Near Sector 72| Noida</t>
  </si>
  <si>
    <t xml:space="preserve">Handi Mitran Di</t>
  </si>
  <si>
    <t xml:space="preserve">Shop 59| Amarpali Princely Estate| Sector 76| Near Sector 72| Noida</t>
  </si>
  <si>
    <t xml:space="preserve">Hunger Tales</t>
  </si>
  <si>
    <t xml:space="preserve">Sector 122| Near| Sector 72| Noida</t>
  </si>
  <si>
    <t xml:space="preserve">Lucknowi, Mughlai, North Indian</t>
  </si>
  <si>
    <t xml:space="preserve">Hydrabad Biryani Express</t>
  </si>
  <si>
    <t xml:space="preserve">Amrapali Princely Estate | Sector 76| Near Sector 72| Noida</t>
  </si>
  <si>
    <t xml:space="preserve">Ice Stone Cafe</t>
  </si>
  <si>
    <t xml:space="preserve">Shop 11| JM Orchid Market| Sector 76| Near Sector 72| Noida</t>
  </si>
  <si>
    <t xml:space="preserve">Amrapali Zodiac Market| Sector 120| Near| Sector 72| Noida</t>
  </si>
  <si>
    <t xml:space="preserve">Lucknow Wale Kwality Kabab</t>
  </si>
  <si>
    <t xml:space="preserve">Shop No.21| Amrapali Princely Estate| Sector 76| Near Sector 72| Noida</t>
  </si>
  <si>
    <t xml:space="preserve">Mairu's</t>
  </si>
  <si>
    <t xml:space="preserve">Shop 7A| Sethi Arcade| Sector 76| Near Sector 72| Noida</t>
  </si>
  <si>
    <t xml:space="preserve">17| Skytech Matrott| Sector 76| Near Sector 72| Noida</t>
  </si>
  <si>
    <t xml:space="preserve">Mr. Biryani Walia</t>
  </si>
  <si>
    <t xml:space="preserve">Civitech Sampriti Central| Sector 77| Near Sector 72| Noida</t>
  </si>
  <si>
    <t xml:space="preserve">N E Great Foods</t>
  </si>
  <si>
    <t xml:space="preserve">Aditya Celebrity Homes Market| Sector 76| Near Sector 72| Noida</t>
  </si>
  <si>
    <t xml:space="preserve">New Punjabi Tadka</t>
  </si>
  <si>
    <t xml:space="preserve">BR 38| Sector 116| Near Sector 72| Noida</t>
  </si>
  <si>
    <t xml:space="preserve">Royal King</t>
  </si>
  <si>
    <t xml:space="preserve">Shop 2| 3 &amp; 4| Elite Mart| Sector 77| Near  Sector 72| Noida</t>
  </si>
  <si>
    <t xml:space="preserve">The Dhaba</t>
  </si>
  <si>
    <t xml:space="preserve">Shop 30| Amarpali Princely Estate| Sector 76| Near Sector 72| Noida</t>
  </si>
  <si>
    <t xml:space="preserve">Tikka Express meets Chennai Express</t>
  </si>
  <si>
    <t xml:space="preserve">Shop UG 15-16| Amrapali Zodiac Society| Sector 120| Near Sector 72| Noida</t>
  </si>
  <si>
    <t xml:space="preserve">Vyanjan</t>
  </si>
  <si>
    <t xml:space="preserve">Yolkers</t>
  </si>
  <si>
    <t xml:space="preserve">Opposite Amrapali Zodiac Market| Sector 120| Sector 72| Noida</t>
  </si>
  <si>
    <t xml:space="preserve">Near ICICI Bank| Civitech Sampriti Market| Sector 77| Near| Sector 72| Noida</t>
  </si>
  <si>
    <t xml:space="preserve">Zaika of Dilli 6</t>
  </si>
  <si>
    <t xml:space="preserve">Shop 4| Golf City| Street Mart| Sector 75| Sector 72| Noida</t>
  </si>
  <si>
    <t xml:space="preserve">North Indian, Chinese, Kashmiri</t>
  </si>
  <si>
    <t xml:space="preserve">Shop 25| 26 &amp; 27| Arcade A| Princely Estate| Secotor 76| Near Sector 72| Noida</t>
  </si>
  <si>
    <t xml:space="preserve">Mahagun Modern| Sector 78| Near| Sector 72| Noida</t>
  </si>
  <si>
    <t xml:space="preserve">Ginnis Oven</t>
  </si>
  <si>
    <t xml:space="preserve">E-18-A| Sector 8| Noida</t>
  </si>
  <si>
    <t xml:space="preserve">Sector 8| Noida</t>
  </si>
  <si>
    <t xml:space="preserve">Cream Bell</t>
  </si>
  <si>
    <t xml:space="preserve">F-74| Sector 8| Noida</t>
  </si>
  <si>
    <t xml:space="preserve">Whomely</t>
  </si>
  <si>
    <t xml:space="preserve">A-136| Sector 83| Noida</t>
  </si>
  <si>
    <t xml:space="preserve">Sector 83</t>
  </si>
  <si>
    <t xml:space="preserve">Sector 83| Noida</t>
  </si>
  <si>
    <t xml:space="preserve">SuperTech Emerald Court| Entry Gate| Sector 93| Noida</t>
  </si>
  <si>
    <t xml:space="preserve">Sector 93</t>
  </si>
  <si>
    <t xml:space="preserve">Sector 93| Noida</t>
  </si>
  <si>
    <t xml:space="preserve">Chinese Chilli Seasonal</t>
  </si>
  <si>
    <t xml:space="preserve">Near Eldeco Studio| A Block| Sector 93| Noida</t>
  </si>
  <si>
    <t xml:space="preserve">Eldeco Convenience Shopping Area| GF| Eldeco Studio Apartments| Sector 93A| Sector 93| Noida</t>
  </si>
  <si>
    <t xml:space="preserve">Mithai, Beverages</t>
  </si>
  <si>
    <t xml:space="preserve">Hungry's Hut</t>
  </si>
  <si>
    <t xml:space="preserve">Plot 10| Sector 93| Noida</t>
  </si>
  <si>
    <t xml:space="preserve">Kebabplus</t>
  </si>
  <si>
    <t xml:space="preserve">Oh Buoy - Flying Fox</t>
  </si>
  <si>
    <t xml:space="preserve">Near Supertech Building| Sector 93| Noida</t>
  </si>
  <si>
    <t xml:space="preserve">Supertech Emerald Club| Plot 4| Sector 93-A| Near Sector 93| Noida</t>
  </si>
  <si>
    <t xml:space="preserve">The Dessert Table Company</t>
  </si>
  <si>
    <t xml:space="preserve">Flat 203| Tower 6| Parsvnath Prestige 2| Shrishti Welfare Society| Sector 93| Noida</t>
  </si>
  <si>
    <t xml:space="preserve">Plot 1| Sector 93| Noida</t>
  </si>
  <si>
    <t xml:space="preserve">Kitchen Mantra</t>
  </si>
  <si>
    <t xml:space="preserve">Wabi Sabi</t>
  </si>
  <si>
    <t xml:space="preserve">Shop 7 &amp; 8| Near ELT| Choudhary Dharam Singh Market| Sector 93| Noida</t>
  </si>
  <si>
    <t xml:space="preserve">Eldeco Studio| Plot 3| Sector 93-A| Near Sector 93| Noida</t>
  </si>
  <si>
    <t xml:space="preserve">Choicest Cakes</t>
  </si>
  <si>
    <t xml:space="preserve">Vivek Vihar| Sector 82| Sector 93| Noida</t>
  </si>
  <si>
    <t xml:space="preserve">Midnight Foodies</t>
  </si>
  <si>
    <t xml:space="preserve">Sector 93 B| Noida</t>
  </si>
  <si>
    <t xml:space="preserve">Om Sweets Caterers &amp; Bakery</t>
  </si>
  <si>
    <t xml:space="preserve">SKI| V.D.S Market| Sector 93| Noida</t>
  </si>
  <si>
    <t xml:space="preserve">Spicy Affair</t>
  </si>
  <si>
    <t xml:space="preserve">Plot 2| Sector 93A| Sector 93| Noida</t>
  </si>
  <si>
    <t xml:space="preserve">The Bakery Mart</t>
  </si>
  <si>
    <t xml:space="preserve">Expressview Society| Sector 93| Noida</t>
  </si>
  <si>
    <t xml:space="preserve">Southern Flavours</t>
  </si>
  <si>
    <t xml:space="preserve">Cakebak</t>
  </si>
  <si>
    <t xml:space="preserve">Shopprix Mall| Shop 118| Plot 106 B| Block A| Sector 61| Noida</t>
  </si>
  <si>
    <t xml:space="preserve">Shopprix Mall| Sector 61| Noida</t>
  </si>
  <si>
    <t xml:space="preserve">Shopprix Mall| Sector 61| Noida| Noida</t>
  </si>
  <si>
    <t xml:space="preserve">Fire n Ice</t>
  </si>
  <si>
    <t xml:space="preserve">104| Food Court| Shopprix Mall| Sector 61| Noida</t>
  </si>
  <si>
    <t xml:space="preserve">Adarsh Kulfi</t>
  </si>
  <si>
    <t xml:space="preserve">Food Court| Spice World Mall| Sector 25| Noida</t>
  </si>
  <si>
    <t xml:space="preserve">Spice World Mall| Sector 25</t>
  </si>
  <si>
    <t xml:space="preserve">Spice World Mall| Sector 25| Noida</t>
  </si>
  <si>
    <t xml:space="preserve">Andaaz E Paranthas</t>
  </si>
  <si>
    <t xml:space="preserve">306| 2nd Floor| Food Court| Spice World Mall| Sector 25| Noida</t>
  </si>
  <si>
    <t xml:space="preserve">Hot Fries</t>
  </si>
  <si>
    <t xml:space="preserve">Ground Floor| Spice World Mall| Sector 25-A| Sector 25| Noida</t>
  </si>
  <si>
    <t xml:space="preserve">Rasoi E Punjab</t>
  </si>
  <si>
    <t xml:space="preserve">304| Food Court| Spice World Mall| Sector 25 A| Near Sector 25| Noida</t>
  </si>
  <si>
    <t xml:space="preserve">Food Court| 2nd Floor| Spice World Mall| Sector 25-A| Near Sector 25| Noida</t>
  </si>
  <si>
    <t xml:space="preserve">108-109| Ground Floor| Spice World Mall| Sector 25| Noida</t>
  </si>
  <si>
    <t xml:space="preserve">Legends Barbeques</t>
  </si>
  <si>
    <t xml:space="preserve">311A| 2nd Floor| Spice World Mall| Sector 25| Noida</t>
  </si>
  <si>
    <t xml:space="preserve">North Indian, Chinese, Mediterranean, Asian, Continental</t>
  </si>
  <si>
    <t xml:space="preserve">6 Packs Momos</t>
  </si>
  <si>
    <t xml:space="preserve">Balti</t>
  </si>
  <si>
    <t xml:space="preserve">Shop 303| 2nd Floor| Food Court| Spice Mall| Sector 25 A| Noida</t>
  </si>
  <si>
    <t xml:space="preserve">Spice World Mall| Ground Floor| Sector 25| Noida</t>
  </si>
  <si>
    <t xml:space="preserve">KBC?</t>
  </si>
  <si>
    <t xml:space="preserve">Nukkad Bites</t>
  </si>
  <si>
    <t xml:space="preserve">Shop K2 -K5| 2nd Floor| Spice World Mall| Sector 25A| Sector 25| Noida</t>
  </si>
  <si>
    <t xml:space="preserve">North Indian, South Indian, Bakery, Beverages</t>
  </si>
  <si>
    <t xml:space="preserve">Pan Asian Noodles</t>
  </si>
  <si>
    <t xml:space="preserve">Chicane</t>
  </si>
  <si>
    <t xml:space="preserve">205-A| 1st Floor| Spice World Mall| Sector 25-A| Near Sector 25| Noida</t>
  </si>
  <si>
    <t xml:space="preserve">European, North Indian, Chinese</t>
  </si>
  <si>
    <t xml:space="preserve">US Pizza</t>
  </si>
  <si>
    <t xml:space="preserve">Food Court| 2nd Floor| Spice World Mall| Sector 25-A| Near| Sector 25| Noida</t>
  </si>
  <si>
    <t xml:space="preserve">Angeethi Se</t>
  </si>
  <si>
    <t xml:space="preserve">Shop 105| Food Court| Supertech Shopprix Mall| Sector 61| Noida</t>
  </si>
  <si>
    <t xml:space="preserve">Supertech Shopprix Mall| Sector 61</t>
  </si>
  <si>
    <t xml:space="preserve">Supertech Shopprix Mall| Sector 61| Noida</t>
  </si>
  <si>
    <t xml:space="preserve">BK's The Juice Bar</t>
  </si>
  <si>
    <t xml:space="preserve">101| Food Court| Supertech Shopprix Mall| Sector 61| Noida</t>
  </si>
  <si>
    <t xml:space="preserve">Juices, Beverages, Fast Food</t>
  </si>
  <si>
    <t xml:space="preserve">Eden Kitchen &amp; Bar</t>
  </si>
  <si>
    <t xml:space="preserve">Food Court| Supertech Shopprix Mall| Sector 61| Noida</t>
  </si>
  <si>
    <t xml:space="preserve">New Woks</t>
  </si>
  <si>
    <t xml:space="preserve">102 &amp; 103| Food Court| Supertech Shopprix Mall| Sector 61| Noida</t>
  </si>
  <si>
    <t xml:space="preserve">Otik Hotshop</t>
  </si>
  <si>
    <t xml:space="preserve">63| C-134/B| Supertech Shopprix Mall| Sector 61| Noida</t>
  </si>
  <si>
    <t xml:space="preserve">Ground Floor| Supertech Shopprix Mall| Sector 61| Noida</t>
  </si>
  <si>
    <t xml:space="preserve">Punjabi Dhaba 61</t>
  </si>
  <si>
    <t xml:space="preserve">8| Food Court| Supertech Shopprix Mall| Sector 61| Noida</t>
  </si>
  <si>
    <t xml:space="preserve">153| Ground Floor| Supertech Shopprix Mall| Sector 61| Noida</t>
  </si>
  <si>
    <t xml:space="preserve">Spice of India</t>
  </si>
  <si>
    <t xml:space="preserve">108| Food Court| Supertech Shopprix Mall| Sector 61| Noida</t>
  </si>
  <si>
    <t xml:space="preserve">Swaad</t>
  </si>
  <si>
    <t xml:space="preserve">3| Food Court| Supertech Shopprix Mall| Sector 61| Noida</t>
  </si>
  <si>
    <t xml:space="preserve">1-B| Lower Ground Floor| Food Court| Supertech Shopprix Mall| Sector 61| Noida</t>
  </si>
  <si>
    <t xml:space="preserve">63-C| 134-B| Supertech Shopprix Mall| Sector 61| Noida</t>
  </si>
  <si>
    <t xml:space="preserve">Bakery, Desserts, Fast Food, North Indian</t>
  </si>
  <si>
    <t xml:space="preserve">Food Court| Ground Floor| Supertech Shoprix Mall| Sector 61| Noida</t>
  </si>
  <si>
    <t xml:space="preserve">Pizza Junction</t>
  </si>
  <si>
    <t xml:space="preserve">Shop 3| C 134 B| Supertech Shopprix Mall| Sector 61| Noida</t>
  </si>
  <si>
    <t xml:space="preserve">Lower Ground| Supertech Shopprix Mall| Sector 61| Noida</t>
  </si>
  <si>
    <t xml:space="preserve">C-134/B| Supertech Shopprix Mall| Sector 61| Noida</t>
  </si>
  <si>
    <t xml:space="preserve">Shop 3| Supertech Shopprix Mall| Sector 61| Noida</t>
  </si>
  <si>
    <t xml:space="preserve">305| 3rd Floor| The Great India Place Mall| Sector 38| Noida</t>
  </si>
  <si>
    <t xml:space="preserve">The Great India Place| Sector 38</t>
  </si>
  <si>
    <t xml:space="preserve">The Great India Place| Sector 38| Noida</t>
  </si>
  <si>
    <t xml:space="preserve">2nd Floor| The Great India Place Mall| Sector 38| Noida</t>
  </si>
  <si>
    <t xml:space="preserve">2nd Floor| Shoppers Stop| The Great India Place Mall| Sector 38| Noida</t>
  </si>
  <si>
    <t xml:space="preserve">Shop 111| 1st Floor| The Great India Place Mall| Sector 38| Noida</t>
  </si>
  <si>
    <t xml:space="preserve">Ground Floor| The Great India Place Mall| Sector 38| Noida</t>
  </si>
  <si>
    <t xml:space="preserve">Chopaal Marwari</t>
  </si>
  <si>
    <t xml:space="preserve">3rd Floor| The Great India Place| Sector 38-A|  Noida</t>
  </si>
  <si>
    <t xml:space="preserve">Shop 98| Ground Floor| The Great India Place Mall| Sector 38 A| Sector 38| Noida</t>
  </si>
  <si>
    <t xml:space="preserve">302-A| 3rd Floor| The Great India Place Mall| Sector 38| Noida</t>
  </si>
  <si>
    <t xml:space="preserve">The Great India Place Mall| Sector 38 A| Sector 38| Noida</t>
  </si>
  <si>
    <t xml:space="preserve">3rd Floor| The Great India Place| Sector 38| Noida</t>
  </si>
  <si>
    <t xml:space="preserve">Food Court| 3rd Floor| The Great India Palace Mall| Sector 38| Noida</t>
  </si>
  <si>
    <t xml:space="preserve">The Great India Place Mall| Sector 38-A| Near Sector 38| Sector 38| Noida</t>
  </si>
  <si>
    <t xml:space="preserve">Ristorante Prego</t>
  </si>
  <si>
    <t xml:space="preserve">323| 3rd Floor| The Great India Place Mall| Sector 38-A| Near Sector 38| Noida</t>
  </si>
  <si>
    <t xml:space="preserve">3rd Floor| The Great India Place Mall| Sector 38 A| Near Sector 38| Sector 38| Noida</t>
  </si>
  <si>
    <t xml:space="preserve">Turquoise Turkish Ice-cream</t>
  </si>
  <si>
    <t xml:space="preserve">Ground Floor| The Great India Palace Mall| Sector 38-A| Near| Sector 38| Noida</t>
  </si>
  <si>
    <t xml:space="preserve">3rd Floor| The Great India Place Mall| Sector 38-A| Near| Sector 38| Noida</t>
  </si>
  <si>
    <t xml:space="preserve">Ground Floor| The Great India Place Mall| Sector 38 A| Noida| Sector 38| Noida</t>
  </si>
  <si>
    <t xml:space="preserve">3rd Floor| The Great India Place Mall| Sector 38-A| Near Sector 38| Noida</t>
  </si>
  <si>
    <t xml:space="preserve">36| The Great India Place Mall| Sector 38 A| Sector 38| Noida</t>
  </si>
  <si>
    <t xml:space="preserve">3rd Floor| The Great India Place| Sector 38-A| Near Sector 38| Noida</t>
  </si>
  <si>
    <t xml:space="preserve">Food Court| 3rd FloorThe Great India Place| Sector 38| Near Sector 18| Noida</t>
  </si>
  <si>
    <t xml:space="preserve">Mandarin Trail</t>
  </si>
  <si>
    <t xml:space="preserve">304| 3rd Floor| The Great India Place Mall| Sector 38-A| Sector 38| Noida</t>
  </si>
  <si>
    <t xml:space="preserve">The Great India Place Mall| Sector 38 A| Noida| Sector 38| Noida</t>
  </si>
  <si>
    <t xml:space="preserve">309| 3rd Floor| The Great India Place| Sector 38-A| Sector 38| Noida</t>
  </si>
  <si>
    <t xml:space="preserve">319-320| 3rd Floor| The Great India Place Mall| Sector 38-A| Near Sector 38| Noida</t>
  </si>
  <si>
    <t xml:space="preserve">Thaal Vaadi</t>
  </si>
  <si>
    <t xml:space="preserve">310/311| 3rd Floor| The Great India Place Mall| Sector 38-A| Near| Sector 38| Noida</t>
  </si>
  <si>
    <t xml:space="preserve">Cafe' Wow</t>
  </si>
  <si>
    <t xml:space="preserve">Chef's Basket Pop Up Caf?</t>
  </si>
  <si>
    <t xml:space="preserve">Inside Big Bazaar| The Great India Place| Sector 38 A| Sector 38| Noida</t>
  </si>
  <si>
    <t xml:space="preserve">Chocolate Fountain</t>
  </si>
  <si>
    <t xml:space="preserve">Food Court| 3rd Floor| Great India Palace Mall| Sector 38| Noida</t>
  </si>
  <si>
    <t xml:space="preserve">Ground Floor| Great India Palce Mall| Sector 38| Noida</t>
  </si>
  <si>
    <t xml:space="preserve">Tea Trails</t>
  </si>
  <si>
    <t xml:space="preserve">Kidzania| GIP| Entertainment City| Plot A 2| Sector-38 A| Sector 38| Noida</t>
  </si>
  <si>
    <t xml:space="preserve">The Hangout-Deli</t>
  </si>
  <si>
    <t xml:space="preserve">320-A| 3rd Floor| The Great India Place Mall| Sector 38| Noida</t>
  </si>
  <si>
    <t xml:space="preserve">Continental, Lebanese, Mexican</t>
  </si>
  <si>
    <t xml:space="preserve">Chopaal</t>
  </si>
  <si>
    <t xml:space="preserve">A-2| 3rd Floor| The Great India Place Mall| Sector 38-A| Noida</t>
  </si>
  <si>
    <t xml:space="preserve">Chinese, North Indian, South Indian, Fast Food</t>
  </si>
  <si>
    <t xml:space="preserve">Club Ice Cube</t>
  </si>
  <si>
    <t xml:space="preserve">313| 3rd Floor| The Great India Place Mall| Sector 38-A| Near Sector 38| Sector 38| Noida</t>
  </si>
  <si>
    <t xml:space="preserve">Food Court| The Great India Place Mall| Sector 38 A| Near Sector 38| Noida</t>
  </si>
  <si>
    <t xml:space="preserve">The Punjabiis Restro Bar</t>
  </si>
  <si>
    <t xml:space="preserve">325-A| 3rd Floor| The Great India Place Mall| Sector 38-A| Near Sector 38| Noida</t>
  </si>
  <si>
    <t xml:space="preserve">Sky Grill</t>
  </si>
  <si>
    <t xml:space="preserve">2nd Floor| Tulip Mall| Sector 48| Noida</t>
  </si>
  <si>
    <t xml:space="preserve">Tulip Mall| Sector 48| Noida</t>
  </si>
  <si>
    <t xml:space="preserve">Tulip Mall| Sector 48| Noida| Noida</t>
  </si>
  <si>
    <t xml:space="preserve">Bread &amp; Pasta</t>
  </si>
  <si>
    <t xml:space="preserve">Shop 15| Near HDFC Bank| Tulip Mall| Sector 48| Noida</t>
  </si>
  <si>
    <t xml:space="preserve">Chillies Cafe</t>
  </si>
  <si>
    <t xml:space="preserve">G-11| Tulip Mall| Sector 48| Noida</t>
  </si>
  <si>
    <t xml:space="preserve">Platters</t>
  </si>
  <si>
    <t xml:space="preserve">Shop 1| Tulip Mall| Near HDFC Bank| Sector 48| Noida</t>
  </si>
  <si>
    <t xml:space="preserve">The Grand</t>
  </si>
  <si>
    <t xml:space="preserve">G-5| Tulip Mall| Sector 48| Noida</t>
  </si>
  <si>
    <t xml:space="preserve">Hops n Grains</t>
  </si>
  <si>
    <t xml:space="preserve">Panchkula</t>
  </si>
  <si>
    <t xml:space="preserve">SCO 358| Sector 9| Panchkula</t>
  </si>
  <si>
    <t xml:space="preserve">Sector 9| Panchkula</t>
  </si>
  <si>
    <t xml:space="preserve">North Indian, Middle Eastern, Pizza</t>
  </si>
  <si>
    <t xml:space="preserve">Genuine Broaster Chicken</t>
  </si>
  <si>
    <t xml:space="preserve">Patna</t>
  </si>
  <si>
    <t xml:space="preserve">West Boring Canal Road| Opposite Zee Saheb Super Market| Anandpuri| Patna</t>
  </si>
  <si>
    <t xml:space="preserve">Anandpuri</t>
  </si>
  <si>
    <t xml:space="preserve">Anandpuri| Patna</t>
  </si>
  <si>
    <t xml:space="preserve">American, Chinese, North Indian, Italian</t>
  </si>
  <si>
    <t xml:space="preserve">Bansi Vihar</t>
  </si>
  <si>
    <t xml:space="preserve">New Market Beside Buddha Park| Fraser Road Area| Patna</t>
  </si>
  <si>
    <t xml:space="preserve">Fraser Road Area</t>
  </si>
  <si>
    <t xml:space="preserve">Fraser Road Area| Patna</t>
  </si>
  <si>
    <t xml:space="preserve">5th Floor| Central Mall| Fraser Road Area| Patna</t>
  </si>
  <si>
    <t xml:space="preserve">Pukhtaan-The Royal Taste of India</t>
  </si>
  <si>
    <t xml:space="preserve">5th Floor| Nutan Plaza| Bander Bagicha| Fraser Road Area| Patna</t>
  </si>
  <si>
    <t xml:space="preserve">1st Floor| Hira Place| Dak Bunglow Road| Chajju Bagh| Fraser Road Area| Patna</t>
  </si>
  <si>
    <t xml:space="preserve">Indian Summer Cafe</t>
  </si>
  <si>
    <t xml:space="preserve">Satya Narain Building| Exhibition Road| Golambar| Patna</t>
  </si>
  <si>
    <t xml:space="preserve">Golambar</t>
  </si>
  <si>
    <t xml:space="preserve">Golambar| Patna</t>
  </si>
  <si>
    <t xml:space="preserve">Continental, Cafe, Italian, Pizza, North Indian, Chinese, Bakery, Mughlai</t>
  </si>
  <si>
    <t xml:space="preserve">Ground floor| Regent Theatre| Opposite East Gandhi Maidan| Golambar| Patna</t>
  </si>
  <si>
    <t xml:space="preserve">BR Patna Elphinstone| Elphinstone Picture Palace | East Gandhi Maidan| Golambar| Patna</t>
  </si>
  <si>
    <t xml:space="preserve">Biryani Mahal</t>
  </si>
  <si>
    <t xml:space="preserve">Near Buddha Marg| Kotwali Chauraha| Golambar| Patna</t>
  </si>
  <si>
    <t xml:space="preserve">Spice Court - Hotel Maurya</t>
  </si>
  <si>
    <t xml:space="preserve">Hotel Maurya| South Gandhi Maidan| Lodipur| Patna</t>
  </si>
  <si>
    <t xml:space="preserve">Hotel Maurya| Lodipur</t>
  </si>
  <si>
    <t xml:space="preserve">Hotel Maurya| Lodipur| Patna</t>
  </si>
  <si>
    <t xml:space="preserve">North Indian, Continental, Chinese, South Indian</t>
  </si>
  <si>
    <t xml:space="preserve">101| Gharonda Complex| Jagdeo Path Crossing| Bailey Road| Khajpura| Patna</t>
  </si>
  <si>
    <t xml:space="preserve">Khajpura</t>
  </si>
  <si>
    <t xml:space="preserve">Khajpura| Patna</t>
  </si>
  <si>
    <t xml:space="preserve">Opposite Allahabad Bank| Ramnagri Mor| Ashiana Digha Road| Khajpura| Patna</t>
  </si>
  <si>
    <t xml:space="preserve">16th-18th Floor| Biscomaun Tower| Gandhi Maidan| Lodipur| Patna</t>
  </si>
  <si>
    <t xml:space="preserve">Lodipur</t>
  </si>
  <si>
    <t xml:space="preserve">Lodipur| Patna</t>
  </si>
  <si>
    <t xml:space="preserve">Twin Tower Hathwa| South Gandhi Maidan| Lodipur| Patna</t>
  </si>
  <si>
    <t xml:space="preserve">Kapil Dev's Eleven</t>
  </si>
  <si>
    <t xml:space="preserve">Lower Ground Floor| Dumraow Kothi| Frazer Road| Lodipur| Patna</t>
  </si>
  <si>
    <t xml:space="preserve">Sri Basant Vihar</t>
  </si>
  <si>
    <t xml:space="preserve">Maurya Lok Complex| Fraser Road Area| Patna</t>
  </si>
  <si>
    <t xml:space="preserve">Maurya Lok| Fraser Road Area</t>
  </si>
  <si>
    <t xml:space="preserve">Maurya Lok| Fraser Road Area| Patna</t>
  </si>
  <si>
    <t xml:space="preserve">17 Degrees</t>
  </si>
  <si>
    <t xml:space="preserve">6th Floor| P&amp;M Mall| Patliputra Colony| Patna</t>
  </si>
  <si>
    <t xml:space="preserve">Patliputra Colony</t>
  </si>
  <si>
    <t xml:space="preserve">Patliputra Colony| Patna</t>
  </si>
  <si>
    <t xml:space="preserve">Nirvana</t>
  </si>
  <si>
    <t xml:space="preserve">Bhagwathi Saran Enclave| Boring Road| Near JP Hospital| Boring Road Sri Krishnapuri| Sri Krishnapuri| Patna</t>
  </si>
  <si>
    <t xml:space="preserve">Sri Krishnapuri</t>
  </si>
  <si>
    <t xml:space="preserve">Sri Krishnapuri| Patna</t>
  </si>
  <si>
    <t xml:space="preserve">Roti Restaurant</t>
  </si>
  <si>
    <t xml:space="preserve">Opposite A.N College| Boring Road| Sri Krishnapuri| Patna</t>
  </si>
  <si>
    <t xml:space="preserve">Swaaddesh</t>
  </si>
  <si>
    <t xml:space="preserve">2nd floor| chandra complex| above manyavar| boring road| Sri Krishnapuri| Patna</t>
  </si>
  <si>
    <t xml:space="preserve">Auroville Bakery</t>
  </si>
  <si>
    <t xml:space="preserve">Puducherry</t>
  </si>
  <si>
    <t xml:space="preserve">Kuilapalayam| Auroville| Puducherry</t>
  </si>
  <si>
    <t xml:space="preserve">Auroville</t>
  </si>
  <si>
    <t xml:space="preserve">Auroville| Puducherry</t>
  </si>
  <si>
    <t xml:space="preserve">Tanto Pizzeria</t>
  </si>
  <si>
    <t xml:space="preserve">Main Road| Near Iyyanar Koil Kullapalyam| Auroville| Puducherry</t>
  </si>
  <si>
    <t xml:space="preserve">The Smoothie Bar</t>
  </si>
  <si>
    <t xml:space="preserve">26| Sri Aurobindo Street| Mission Street Crossing| Heritage Town| Puducherry</t>
  </si>
  <si>
    <t xml:space="preserve">Heritage Town</t>
  </si>
  <si>
    <t xml:space="preserve">Heritage Town| Puducherry</t>
  </si>
  <si>
    <t xml:space="preserve">Desserts, Beverages, Juices</t>
  </si>
  <si>
    <t xml:space="preserve">Le Club</t>
  </si>
  <si>
    <t xml:space="preserve">Hotel De Pondicherry| 38| Dumas Street| White Town| Puducherry</t>
  </si>
  <si>
    <t xml:space="preserve">Hotel De Pondicherry| White Town</t>
  </si>
  <si>
    <t xml:space="preserve">Hotel De Pondicherry| White Town| Puducherry</t>
  </si>
  <si>
    <t xml:space="preserve">French, Continental, North Indian</t>
  </si>
  <si>
    <t xml:space="preserve">Cafe Ole</t>
  </si>
  <si>
    <t xml:space="preserve">319| Mission Street| MG Road| Puducherry</t>
  </si>
  <si>
    <t xml:space="preserve">MG Road| Puducherry</t>
  </si>
  <si>
    <t xml:space="preserve">Italize</t>
  </si>
  <si>
    <t xml:space="preserve">137| 1st Floor| Mission Street (kosakadai street cutting)| MG Road| Puducherry</t>
  </si>
  <si>
    <t xml:space="preserve">The Pasta Bar Veneto</t>
  </si>
  <si>
    <t xml:space="preserve">248| Mission Street| MG Road| Puducherry</t>
  </si>
  <si>
    <t xml:space="preserve">123| Bussy Street| MG Road| Puducherry</t>
  </si>
  <si>
    <t xml:space="preserve">Bakery, French</t>
  </si>
  <si>
    <t xml:space="preserve">Zuka Choco-la</t>
  </si>
  <si>
    <t xml:space="preserve">Bay of Buddha -  The Promenade</t>
  </si>
  <si>
    <t xml:space="preserve">The Promenade| 23| Goubert Avenue| White Town| Puducherry</t>
  </si>
  <si>
    <t xml:space="preserve">The Promenade| White Town</t>
  </si>
  <si>
    <t xml:space="preserve">The Promenade| White Town| Puducherry</t>
  </si>
  <si>
    <t xml:space="preserve">Chinese, Thai, Malaysian, Vietnamese, Korean, Indonesian, Asian</t>
  </si>
  <si>
    <t xml:space="preserve">Blueline - The Promenade</t>
  </si>
  <si>
    <t xml:space="preserve">North Indian, Seafood, South Indian, Italian</t>
  </si>
  <si>
    <t xml:space="preserve">Villa Shanti</t>
  </si>
  <si>
    <t xml:space="preserve">Villa Shanti| 14| Suffren Street| White Town| Puducherry</t>
  </si>
  <si>
    <t xml:space="preserve">Villa Shanti| White Town</t>
  </si>
  <si>
    <t xml:space="preserve">Villa Shanti| White Town| Puducherry</t>
  </si>
  <si>
    <t xml:space="preserve">Le Cafe</t>
  </si>
  <si>
    <t xml:space="preserve">Beach Road| Near Gandhi Statue| White Town| Puducherry</t>
  </si>
  <si>
    <t xml:space="preserve">White Town</t>
  </si>
  <si>
    <t xml:space="preserve">White Town| Puducherry</t>
  </si>
  <si>
    <t xml:space="preserve">6| Rue Bussy Street| Romain Rolland Street Cutting| White Town| Puducherry</t>
  </si>
  <si>
    <t xml:space="preserve">Continental, North Indian, Finger Food</t>
  </si>
  <si>
    <t xml:space="preserve">#Dilliwaala6</t>
  </si>
  <si>
    <t xml:space="preserve">6| Rue De La Marine| White Town| Puducherry</t>
  </si>
  <si>
    <t xml:space="preserve">Cafe des Arts</t>
  </si>
  <si>
    <t xml:space="preserve">10| Suffren Street| White Town| Pondicherry</t>
  </si>
  <si>
    <t xml:space="preserve">Le Dupleix</t>
  </si>
  <si>
    <t xml:space="preserve">5| Rue De La Caserne| White Town| Puducherry</t>
  </si>
  <si>
    <t xml:space="preserve">North Indian, French, Continental</t>
  </si>
  <si>
    <t xml:space="preserve">Rendezvous Cafe Restaurant</t>
  </si>
  <si>
    <t xml:space="preserve">30| Rue Suffren| White Town| Puducherry</t>
  </si>
  <si>
    <t xml:space="preserve">Goan, Mangalorean, Continental, French</t>
  </si>
  <si>
    <t xml:space="preserve">The Indian Kaffe Express</t>
  </si>
  <si>
    <t xml:space="preserve">3| Rue Dumas Street| Near IG Office| White Town| Puducherry</t>
  </si>
  <si>
    <t xml:space="preserve">Gelateria Montecatini Terme</t>
  </si>
  <si>
    <t xml:space="preserve">Goubert Avenue| Next To Alliance Francaise| White Town| Puducherry</t>
  </si>
  <si>
    <t xml:space="preserve">The Urban Foundry</t>
  </si>
  <si>
    <t xml:space="preserve">Pune</t>
  </si>
  <si>
    <t xml:space="preserve">1| Balewadi High Street| Cummins India Office Campus| Baner-Balewadi Link Road| Pune</t>
  </si>
  <si>
    <t xml:space="preserve">Balewadi High Street| Balewadi</t>
  </si>
  <si>
    <t xml:space="preserve">Balewadi High Street| Balewadi| Pune</t>
  </si>
  <si>
    <t xml:space="preserve">9th Floor| Deron Heights| Above Ranka Jewellers| Baner| Pune</t>
  </si>
  <si>
    <t xml:space="preserve">Baner</t>
  </si>
  <si>
    <t xml:space="preserve">Baner| Pune</t>
  </si>
  <si>
    <t xml:space="preserve">Effingut Brewerkz</t>
  </si>
  <si>
    <t xml:space="preserve">4| Deron Heights| Next to Ranka Jewellers| Baner| Pune</t>
  </si>
  <si>
    <t xml:space="preserve">Continental, North Indian, Mughlai, Burmese</t>
  </si>
  <si>
    <t xml:space="preserve">Le Plaisir</t>
  </si>
  <si>
    <t xml:space="preserve">759/125| Rajkamal| Opposite Kelkar Eye Hospital| Prabhat Road| Deccan Gymkhana| Pune</t>
  </si>
  <si>
    <t xml:space="preserve">Deccan Gymkhana</t>
  </si>
  <si>
    <t xml:space="preserve">Deccan Gymkhana| Pune</t>
  </si>
  <si>
    <t xml:space="preserve">Level 1 &amp; 2| Fortaleza Complex| East Avenue| Kalyani Nagar| Pune</t>
  </si>
  <si>
    <t xml:space="preserve">Kalyani Nagar</t>
  </si>
  <si>
    <t xml:space="preserve">Kalyani Nagar| Pune</t>
  </si>
  <si>
    <t xml:space="preserve">Mineority By Saby</t>
  </si>
  <si>
    <t xml:space="preserve">Level 1/2| Fortaleza Complex| Kalyani Nagar| Pune</t>
  </si>
  <si>
    <t xml:space="preserve">North Indian, North Eastern, Continental</t>
  </si>
  <si>
    <t xml:space="preserve">The Little Next Door</t>
  </si>
  <si>
    <t xml:space="preserve">D-10| Central Avenue| Kalyani Nagar| Pune</t>
  </si>
  <si>
    <t xml:space="preserve">Finger Food, Italian, Spanish, Greek</t>
  </si>
  <si>
    <t xml:space="preserve">End of Lane Number 6| Koregaon Park| Pune</t>
  </si>
  <si>
    <t xml:space="preserve">Koregaon Park</t>
  </si>
  <si>
    <t xml:space="preserve">Koregaon Park| Pune</t>
  </si>
  <si>
    <t xml:space="preserve">Kargo</t>
  </si>
  <si>
    <t xml:space="preserve">Shop 1&amp;2| Marvel Alaina| Lane  8| Near Godrej Nature's Basket| Koregaon Park| Pune</t>
  </si>
  <si>
    <t xml:space="preserve">Charcoal Grill, Italian, North Indian, European, Indonesian, Thai</t>
  </si>
  <si>
    <t xml:space="preserve">Saut?ed Stories</t>
  </si>
  <si>
    <t xml:space="preserve">Plot 5| Between Lane 5/6| North Main Road| Opposite Wellness Forever| Koregaon Park| Pune</t>
  </si>
  <si>
    <t xml:space="preserve">The Sassy Spoon</t>
  </si>
  <si>
    <t xml:space="preserve">Lane 7| Sanskriti Lifestyle Complex| Koregaon Park| Pune</t>
  </si>
  <si>
    <t xml:space="preserve">European, Asian, Mediterranean, Modern Indian, Desserts, Finger Food</t>
  </si>
  <si>
    <t xml:space="preserve">German Bakery Wunderbar</t>
  </si>
  <si>
    <t xml:space="preserve">153/A| Varun Complex| Near Demech House| Law College Road| Pune</t>
  </si>
  <si>
    <t xml:space="preserve">Law College Road</t>
  </si>
  <si>
    <t xml:space="preserve">Law College Road| Pune</t>
  </si>
  <si>
    <t xml:space="preserve">Italian, German, Continental</t>
  </si>
  <si>
    <t xml:space="preserve">UG 49| Phoenix Market City| Nagar Road| Viman Nagar| Pune</t>
  </si>
  <si>
    <t xml:space="preserve">Phoenix Market City| Viman Nagar</t>
  </si>
  <si>
    <t xml:space="preserve">Phoenix Market City| Viman Nagar| Pune</t>
  </si>
  <si>
    <t xml:space="preserve">Mexican, American, Tex-Mex</t>
  </si>
  <si>
    <t xml:space="preserve">3rd Floor| R Deccan Mall| Near Deccan Gymkhana| JM Road| Pune</t>
  </si>
  <si>
    <t xml:space="preserve">R Deccan Mall| JM Road</t>
  </si>
  <si>
    <t xml:space="preserve">R Deccan Mall| JM Road| Pune</t>
  </si>
  <si>
    <t xml:space="preserve">Blue Water</t>
  </si>
  <si>
    <t xml:space="preserve">Punawale| Near Basket Bridge|Off Aundh-Ravet BRT| Ravet| Pune</t>
  </si>
  <si>
    <t xml:space="preserve">Ravet</t>
  </si>
  <si>
    <t xml:space="preserve">Ravet| Pune</t>
  </si>
  <si>
    <t xml:space="preserve">Agent Jack's Bar</t>
  </si>
  <si>
    <t xml:space="preserve">Terrace| B Wing| ICC Trade Tower| Senapati Bapat Road| Pune</t>
  </si>
  <si>
    <t xml:space="preserve">Senapati Bapat Road</t>
  </si>
  <si>
    <t xml:space="preserve">Senapati Bapat Road| Pune</t>
  </si>
  <si>
    <t xml:space="preserve">Tales &amp; Spirits</t>
  </si>
  <si>
    <t xml:space="preserve">Plot 64| Shivaji Housing Society| Senapati Bapat Road| Pune</t>
  </si>
  <si>
    <t xml:space="preserve">18 Degrees Resto Lounge</t>
  </si>
  <si>
    <t xml:space="preserve">8th &amp; 9th Floor| Spot 18 Mall| Pimple Saudagar| Pune</t>
  </si>
  <si>
    <t xml:space="preserve">Spot 18 Mall| Pimple Saudagar</t>
  </si>
  <si>
    <t xml:space="preserve">Spot 18 Mall| Pimple Saudagar| Pune</t>
  </si>
  <si>
    <t xml:space="preserve">North Indian, Mediterranean, Chinese</t>
  </si>
  <si>
    <t xml:space="preserve">Apache</t>
  </si>
  <si>
    <t xml:space="preserve">Shop 3| Turning Point| Behind Phoenix Mall| Viman Nagar| Pune</t>
  </si>
  <si>
    <t xml:space="preserve">Viman Nagar</t>
  </si>
  <si>
    <t xml:space="preserve">Viman Nagar| Pune</t>
  </si>
  <si>
    <t xml:space="preserve">257| Green Valley| Near Mankar Chowk| Kaspate Vasti| Wakad| Pune</t>
  </si>
  <si>
    <t xml:space="preserve">Wakad</t>
  </si>
  <si>
    <t xml:space="preserve">Wakad| Pune</t>
  </si>
  <si>
    <t xml:space="preserve">Hot Lips</t>
  </si>
  <si>
    <t xml:space="preserve">Ranchi</t>
  </si>
  <si>
    <t xml:space="preserve">Near Chandini Chowk| Kanke Road| Gandhi Nagar| Ranchi</t>
  </si>
  <si>
    <t xml:space="preserve">Gandhi Nagar</t>
  </si>
  <si>
    <t xml:space="preserve">Gandhi Nagar| Ranchi</t>
  </si>
  <si>
    <t xml:space="preserve">The Kav's</t>
  </si>
  <si>
    <t xml:space="preserve">Near BJP Office| Harmu Bypass Road| Harmu| Ranchi</t>
  </si>
  <si>
    <t xml:space="preserve">Harmu</t>
  </si>
  <si>
    <t xml:space="preserve">Harmu| Ranchi</t>
  </si>
  <si>
    <t xml:space="preserve">Prana</t>
  </si>
  <si>
    <t xml:space="preserve">6th Floor| RS Square| Near Vishal Mega Mart|Harmu Road| Ranchi</t>
  </si>
  <si>
    <t xml:space="preserve">European, North Indian, Continental, Italian</t>
  </si>
  <si>
    <t xml:space="preserve">Kathi Kabab</t>
  </si>
  <si>
    <t xml:space="preserve">Main Road| Hindpiri| Ranchi</t>
  </si>
  <si>
    <t xml:space="preserve">Hindpiri</t>
  </si>
  <si>
    <t xml:space="preserve">Hindpiri| Ranchi</t>
  </si>
  <si>
    <t xml:space="preserve">Yo China Restaurant</t>
  </si>
  <si>
    <t xml:space="preserve">2nd Floor| Citadel Building| Main Road| Ranchi</t>
  </si>
  <si>
    <t xml:space="preserve">Kaveri Restaurant And Caterers</t>
  </si>
  <si>
    <t xml:space="preserve">GEL Church Shopping Complex| Main Road| Hindpiri| Ranchi</t>
  </si>
  <si>
    <t xml:space="preserve">North Indian, Chinese, South Indian, Chinese</t>
  </si>
  <si>
    <t xml:space="preserve">Yellow Sapphire</t>
  </si>
  <si>
    <t xml:space="preserve">Hotel Capitol Hill| Near Ratan Talkies| Main Road| Hindpiri| Ranchi</t>
  </si>
  <si>
    <t xml:space="preserve">Hotel Capitol Hill| Hindpiri</t>
  </si>
  <si>
    <t xml:space="preserve">Hotel Capitol Hill| Hindpiri| Ranchi</t>
  </si>
  <si>
    <t xml:space="preserve">Continental, North Indian, European</t>
  </si>
  <si>
    <t xml:space="preserve">Lower Ground Floor Karni Heights| Beside Milan Palace| Club Road| Kadru| Ranchi</t>
  </si>
  <si>
    <t xml:space="preserve">Kadru</t>
  </si>
  <si>
    <t xml:space="preserve">Kadru| Ranchi</t>
  </si>
  <si>
    <t xml:space="preserve">Jungli Moon Dance Restaurant</t>
  </si>
  <si>
    <t xml:space="preserve">4th Floor| Shree Nand Bhawan| Near Income Tax Office| Main Road| Kanka| Ranchi</t>
  </si>
  <si>
    <t xml:space="preserve">Kanka</t>
  </si>
  <si>
    <t xml:space="preserve">Kanka| Ranchi</t>
  </si>
  <si>
    <t xml:space="preserve">Sirham Toli Chowk| Opposite Yogoda Ashram| Old Hazaribagh Road| Kanka| Ranchi</t>
  </si>
  <si>
    <t xml:space="preserve">Punjab Sweet House</t>
  </si>
  <si>
    <t xml:space="preserve">Main Road| Kanka| Ranchi</t>
  </si>
  <si>
    <t xml:space="preserve">Food Belle</t>
  </si>
  <si>
    <t xml:space="preserve">Bhaskar Anirudh Complex| Near Jail More| Karamtoli Road| Lalpur| Ranchi</t>
  </si>
  <si>
    <t xml:space="preserve">Lalpur</t>
  </si>
  <si>
    <t xml:space="preserve">Lalpur| Ranchi</t>
  </si>
  <si>
    <t xml:space="preserve">Circular Road| Near Lalpur Chowk| Lalpur| Ranchi</t>
  </si>
  <si>
    <t xml:space="preserve">OMG Cafe</t>
  </si>
  <si>
    <t xml:space="preserve">301| 3rd Floor| R S Tower| Opposite Pantaloons| Circular Road| Lalpur| Ranchi</t>
  </si>
  <si>
    <t xml:space="preserve">Cafe, Italian, Mexican, Chinese, North Indian</t>
  </si>
  <si>
    <t xml:space="preserve">The Best</t>
  </si>
  <si>
    <t xml:space="preserve">R.S.Tower| Circular Road| Lalpur| Ranchi</t>
  </si>
  <si>
    <t xml:space="preserve">7th Heaven</t>
  </si>
  <si>
    <t xml:space="preserve">1st Floor| Shrilok Complex| Near Santevita Hospital| H B Road| Lalpur| Ranchi</t>
  </si>
  <si>
    <t xml:space="preserve">The Urban Brava</t>
  </si>
  <si>
    <t xml:space="preserve">Waterfront - Radisson Blu</t>
  </si>
  <si>
    <t xml:space="preserve">Radisson Blu| Main Road| Hindpiri| Ranchi</t>
  </si>
  <si>
    <t xml:space="preserve">Radisson Blu| Hindpiri</t>
  </si>
  <si>
    <t xml:space="preserve">Radisson Blu| Hindpiri| Ranchi</t>
  </si>
  <si>
    <t xml:space="preserve">Shop 101| Ground Floor| Spring City Mall| Beside Eyelex Cinema| Airport Road| Hinoo| Doranda| Ranchi</t>
  </si>
  <si>
    <t xml:space="preserve">Spring City Mall| Doranda</t>
  </si>
  <si>
    <t xml:space="preserve">Spring City Mall| Doranda| Ranchi</t>
  </si>
  <si>
    <t xml:space="preserve">Aroma - The Royal Retreat</t>
  </si>
  <si>
    <t xml:space="preserve">The Royal Retreat| Krishna Nagar| Booti| Bariatu| Ranchi</t>
  </si>
  <si>
    <t xml:space="preserve">The Royal Retreat| Bariatu</t>
  </si>
  <si>
    <t xml:space="preserve">The Royal Retreat| Bariatu| Ranchi</t>
  </si>
  <si>
    <t xml:space="preserve">Saffron Mantra</t>
  </si>
  <si>
    <t xml:space="preserve">Secunderabad</t>
  </si>
  <si>
    <t xml:space="preserve">The Purple Leaf Hotel| Karkhana| Secunderabad</t>
  </si>
  <si>
    <t xml:space="preserve">Karkhana</t>
  </si>
  <si>
    <t xml:space="preserve">Karkhana| Secunderabad</t>
  </si>
  <si>
    <t xml:space="preserve">Coffee Cup</t>
  </si>
  <si>
    <t xml:space="preserve">E 89| Above Canara Bank| Sainikpuri| Secunderabad</t>
  </si>
  <si>
    <t xml:space="preserve">Sainikpuri</t>
  </si>
  <si>
    <t xml:space="preserve">Sainikpuri| Secunderabad</t>
  </si>
  <si>
    <t xml:space="preserve">Level 5 - Terrace Restro &amp; Cafe</t>
  </si>
  <si>
    <t xml:space="preserve">Surat</t>
  </si>
  <si>
    <t xml:space="preserve">5th floor| Royal Trade Centre| Opposite Star Bazaar| Adajan| Adajan Gam| Surat</t>
  </si>
  <si>
    <t xml:space="preserve">Adajan Gam</t>
  </si>
  <si>
    <t xml:space="preserve">Adajan Gam| Surat</t>
  </si>
  <si>
    <t xml:space="preserve">Chinese, North Indian, Italian, Mexican</t>
  </si>
  <si>
    <t xml:space="preserve">Wok On Fire</t>
  </si>
  <si>
    <t xml:space="preserve">G 6| Riddhi Shoppers| Opposite Star Bazaar| Pal Adajan Road| Adajan| Surat| Adajan Gam| Surat</t>
  </si>
  <si>
    <t xml:space="preserve">Thalaivaa</t>
  </si>
  <si>
    <t xml:space="preserve">G-1| Aqua Corridor| Near Star Bazaar| Pal Road| Adajan Gam| Surat</t>
  </si>
  <si>
    <t xml:space="preserve">World Platter</t>
  </si>
  <si>
    <t xml:space="preserve">Second Floor| Rajmal Lakhichand Jewellers Building| Ghod Dod Road| Athwa| Surat</t>
  </si>
  <si>
    <t xml:space="preserve">Athwa</t>
  </si>
  <si>
    <t xml:space="preserve">Athwa| Surat</t>
  </si>
  <si>
    <t xml:space="preserve">North Indian, Chinese, Thai, Mexican, Italian</t>
  </si>
  <si>
    <t xml:space="preserve">Golden Dragon</t>
  </si>
  <si>
    <t xml:space="preserve">10-15| Second Floor| Rangila Park| Ghod Dod Road| Athwa| Surat</t>
  </si>
  <si>
    <t xml:space="preserve">Daruwala Building| Athwalines| Athwa| Surat</t>
  </si>
  <si>
    <t xml:space="preserve">Coffee Culture - The Ristorante Lounge</t>
  </si>
  <si>
    <t xml:space="preserve">Opposite Sargam Shopping Centre| Near Parle Point| City Light| Surat</t>
  </si>
  <si>
    <t xml:space="preserve">City Light</t>
  </si>
  <si>
    <t xml:space="preserve">City Light| Surat</t>
  </si>
  <si>
    <t xml:space="preserve">Falafel Lovers</t>
  </si>
  <si>
    <t xml:space="preserve">LG-5/6/19| Megh Mayur Plaza| Parle Point| Surat| City Light| Surat</t>
  </si>
  <si>
    <t xml:space="preserve">Lebanese, Italian</t>
  </si>
  <si>
    <t xml:space="preserve">The Centre Court</t>
  </si>
  <si>
    <t xml:space="preserve">Near Ambica Niketan Bus Stand| Parle Point| City Light| Surat</t>
  </si>
  <si>
    <t xml:space="preserve">Italian, North Indian, Desserts, Continental</t>
  </si>
  <si>
    <t xml:space="preserve">G 2| Golden Square| Near Sargam Shopping Center| Parle Point| Surat| Piplod| Surat</t>
  </si>
  <si>
    <t xml:space="preserve">Golden Square| City Light</t>
  </si>
  <si>
    <t xml:space="preserve">Golden Square| City Light| Surat</t>
  </si>
  <si>
    <t xml:space="preserve">Leonardo Italian Mediterranean Dining</t>
  </si>
  <si>
    <t xml:space="preserve">Ground Floor| International Business Centre| Surat-Dumas Road| Piplod| Surat</t>
  </si>
  <si>
    <t xml:space="preserve">International Business Center| Piplod</t>
  </si>
  <si>
    <t xml:space="preserve">International Business Center| Piplod| Surat</t>
  </si>
  <si>
    <t xml:space="preserve">Italian, Mexican, Mediterranean</t>
  </si>
  <si>
    <t xml:space="preserve">Kansar Gujarati Thali</t>
  </si>
  <si>
    <t xml:space="preserve">A Wing| President Plaza| Near RTO| Nanpura| Surat</t>
  </si>
  <si>
    <t xml:space="preserve">Nanpura</t>
  </si>
  <si>
    <t xml:space="preserve">Nanpura| Surat</t>
  </si>
  <si>
    <t xml:space="preserve">The Haus</t>
  </si>
  <si>
    <t xml:space="preserve">3| Radhe Nagar Society| Opposite Sargam Shopping Centre| Piplod| Surat</t>
  </si>
  <si>
    <t xml:space="preserve">Piplod</t>
  </si>
  <si>
    <t xml:space="preserve">Piplod| Surat</t>
  </si>
  <si>
    <t xml:space="preserve">8/9| International Business Center| Dumas Road| Piplod| Surat</t>
  </si>
  <si>
    <t xml:space="preserve">Akash Ganga| Opposite Croma| Dumas Road| Piplod| Surat</t>
  </si>
  <si>
    <t xml:space="preserve">The Sizzling Salsa</t>
  </si>
  <si>
    <t xml:space="preserve">Opposite Iscon Mall| Surat Dumas Road| Piplod| Surat</t>
  </si>
  <si>
    <t xml:space="preserve">Italian, Continental, Chinese, Mexican</t>
  </si>
  <si>
    <t xml:space="preserve">Global Local</t>
  </si>
  <si>
    <t xml:space="preserve">Western Vesu Point| Near Reliance Market| Vesu| Surat</t>
  </si>
  <si>
    <t xml:space="preserve">Vesu</t>
  </si>
  <si>
    <t xml:space="preserve">Vesu| Surat</t>
  </si>
  <si>
    <t xml:space="preserve">The Creamery</t>
  </si>
  <si>
    <t xml:space="preserve">G 31| Someshwar Square| Opposite Aagam Bungalow| Vesu| Surat</t>
  </si>
  <si>
    <t xml:space="preserve">The Food Lab</t>
  </si>
  <si>
    <t xml:space="preserve">G-1 Western Vesu Point| Vesu| Surat</t>
  </si>
  <si>
    <t xml:space="preserve">Italian, Lebanese, Mexican</t>
  </si>
  <si>
    <t xml:space="preserve">The Hog Spot</t>
  </si>
  <si>
    <t xml:space="preserve">G-5| Trinity Cygnuss| Udhna Magdalla Road| Vesu| Surat</t>
  </si>
  <si>
    <t xml:space="preserve">North Indian, Italian, Mexican, Asian</t>
  </si>
  <si>
    <t xml:space="preserve">22nd Parallel</t>
  </si>
  <si>
    <t xml:space="preserve">Vadodara</t>
  </si>
  <si>
    <t xml:space="preserve">1st Floor| Tapan Complex| Next To M Cube Mall| Alkapuri| Vadodara</t>
  </si>
  <si>
    <t xml:space="preserve">Alkapuri</t>
  </si>
  <si>
    <t xml:space="preserve">Alkapuri| Vadodara</t>
  </si>
  <si>
    <t xml:space="preserve">Kabir Kitchen</t>
  </si>
  <si>
    <t xml:space="preserve">R.C. Dutt Road|Opposite Concord Building| Alkapuri| Vadodara</t>
  </si>
  <si>
    <t xml:space="preserve">Kaphi Pibama</t>
  </si>
  <si>
    <t xml:space="preserve">18-A| Nutan Bharat| Soc 002-Yogeshwar Apartment|  Near Reliance Fresh| Alkapuri| Vadodara</t>
  </si>
  <si>
    <t xml:space="preserve">Cafe, Mexican, Italian, Fast Food</t>
  </si>
  <si>
    <t xml:space="preserve">VarieTea</t>
  </si>
  <si>
    <t xml:space="preserve">83/A| Alkapuri Society| Near Baroda High School| Alkapuri| Vadodara</t>
  </si>
  <si>
    <t xml:space="preserve">3rd Floor| Shreem Shalini Mall| R.C. Dutt Road| Alkapuri| Vadodara</t>
  </si>
  <si>
    <t xml:space="preserve">36| Alkapuri Society| Behind HDFC Bank| Alkapuri| Vadodara</t>
  </si>
  <si>
    <t xml:space="preserve">Meraki</t>
  </si>
  <si>
    <t xml:space="preserve">Opposite Kunj Society| Near Nilkanthvarni Jewellers| Alkapuri| Vadodara</t>
  </si>
  <si>
    <t xml:space="preserve">North Indian, Continental, Italian, Asian</t>
  </si>
  <si>
    <t xml:space="preserve">That Place</t>
  </si>
  <si>
    <t xml:space="preserve">33| Sampatrao Colony| Alkapuri| Vadodara</t>
  </si>
  <si>
    <t xml:space="preserve">Italian, Mexican, Continental</t>
  </si>
  <si>
    <t xml:space="preserve">1| Olive Complex| Opposite ABS Tower| B/S ICICI Wealth Bank| Old Padra Road| Diwalipura| Diwalipura| Vadodara</t>
  </si>
  <si>
    <t xml:space="preserve">Diwalipura</t>
  </si>
  <si>
    <t xml:space="preserve">Diwalipura| Vadodara</t>
  </si>
  <si>
    <t xml:space="preserve">Thai, Chinese, Asian</t>
  </si>
  <si>
    <t xml:space="preserve">Mandap - Hotel Express Towers</t>
  </si>
  <si>
    <t xml:space="preserve">Hotel Express Towers| R.C. Dutt Road| Alkapuri| Vadodara</t>
  </si>
  <si>
    <t xml:space="preserve">Hotel Express Towers| Alkapuri</t>
  </si>
  <si>
    <t xml:space="preserve">Hotel Express Towers| Alkapuri| Vadodara</t>
  </si>
  <si>
    <t xml:space="preserve">Offside Lounge</t>
  </si>
  <si>
    <t xml:space="preserve">1st Floor| Kanchanganga Apartments| Near Bird Circle| Race Course Road| Vadiwadi| Vadodara</t>
  </si>
  <si>
    <t xml:space="preserve">M Cube Mall| Vadiwadi</t>
  </si>
  <si>
    <t xml:space="preserve">M Cube Mall| Vadiwadi| Vadodara</t>
  </si>
  <si>
    <t xml:space="preserve">Continental, Chinese, Mexican, North Indian</t>
  </si>
  <si>
    <t xml:space="preserve">Gazebo Garden Restaurant</t>
  </si>
  <si>
    <t xml:space="preserve">Opposite FGI| Near Iscon Harmony| Sevasi-Bhimpura Road| Near Panchvati| Vadodara</t>
  </si>
  <si>
    <t xml:space="preserve">Panchvati</t>
  </si>
  <si>
    <t xml:space="preserve">Panchvati| Vadodara</t>
  </si>
  <si>
    <t xml:space="preserve">La Quello - Mediterranean Kitchen</t>
  </si>
  <si>
    <t xml:space="preserve">1| Trivia| Natu Bhai Circle| Race Course Road| Vadiwadi| Vadodara</t>
  </si>
  <si>
    <t xml:space="preserve">Vadiwadi</t>
  </si>
  <si>
    <t xml:space="preserve">Vadiwadi| Vadodara</t>
  </si>
  <si>
    <t xml:space="preserve">El Amigos Kitchen</t>
  </si>
  <si>
    <t xml:space="preserve">Ground Floor| Prestige Building| Race Course Road| Race Course Circle| Vadiwadi| Vadodara</t>
  </si>
  <si>
    <t xml:space="preserve">North Indian, Thai, Italian, Chinese, Mexican</t>
  </si>
  <si>
    <t xml:space="preserve">Mr Toasties</t>
  </si>
  <si>
    <t xml:space="preserve">2/8 MIG Flats| Opposite Indraprastha Complex| Near LG Showroom| Inox Road| Ellora Park| Vadiwadi| Vadodara</t>
  </si>
  <si>
    <t xml:space="preserve">2nd Floor| 1-7| Sharnam Fortune| Opposite Inox Multiplex| Race Course Circle| Vadiwadi| Vadodara</t>
  </si>
  <si>
    <t xml:space="preserve">Coffee Culture</t>
  </si>
  <si>
    <t xml:space="preserve">1-8| Opposite INOX Multiplex| Sharnam Fortune| Vadiwadi| Vadodara</t>
  </si>
  <si>
    <t xml:space="preserve">Freshco - The Health Caf?</t>
  </si>
  <si>
    <t xml:space="preserve">Shop 2-3| Ground Floor| Opposite Natubhai Circle| Trivia Complex| Race Course| Vadiwadi| Vadodara</t>
  </si>
  <si>
    <t xml:space="preserve">51|Akashganga Complex|Race Course Road| Vadiwadi| Vadodara</t>
  </si>
  <si>
    <t xml:space="preserve">Tomato's</t>
  </si>
  <si>
    <t xml:space="preserve">1st Floor| Aditi Plaza| Beside IDBI Bank| Race Course Road|  .| Vadiwadi| Vadodara</t>
  </si>
  <si>
    <t xml:space="preserve">North Indian, Mughlai, Mexican, Thai</t>
  </si>
  <si>
    <t xml:space="preserve">Open Hand Shop &amp; Cafe</t>
  </si>
  <si>
    <t xml:space="preserve">Varanasi</t>
  </si>
  <si>
    <t xml:space="preserve">B1/128-3| Dumraun Bagh Colony| Assi Ghat| Varanasi</t>
  </si>
  <si>
    <t xml:space="preserve">Assi Ghat</t>
  </si>
  <si>
    <t xml:space="preserve">Assi Ghat| Varanasi</t>
  </si>
  <si>
    <t xml:space="preserve">Pizzeria Vaatika Cafe</t>
  </si>
  <si>
    <t xml:space="preserve">B-1/178| Assi Ghat| Varanasi</t>
  </si>
  <si>
    <t xml:space="preserve">Pizza, Chinese</t>
  </si>
  <si>
    <t xml:space="preserve">Aman Restaurant</t>
  </si>
  <si>
    <t xml:space="preserve">Boradway Hotel| Near IP Vijaya Mall| Bhelupur| Varanasi</t>
  </si>
  <si>
    <t xml:space="preserve">Bhelupur</t>
  </si>
  <si>
    <t xml:space="preserve">Bhelupur| Varanasi</t>
  </si>
  <si>
    <t xml:space="preserve">Blue Lassi</t>
  </si>
  <si>
    <t xml:space="preserve">CK 12/1| Kachauri Gali Chowk| Near Rajbandhu Sweet| Bhelupur| Varanasi</t>
  </si>
  <si>
    <t xml:space="preserve">Bhelupur Crossing| Bhelupur| Varanasi</t>
  </si>
  <si>
    <t xml:space="preserve">Baati Chokha</t>
  </si>
  <si>
    <t xml:space="preserve">Anand Mandir Cinema| Telibagh| Dashaswmedh Road| Varanasi</t>
  </si>
  <si>
    <t xml:space="preserve">Dashaswmedh Road</t>
  </si>
  <si>
    <t xml:space="preserve">Dashaswmedh Road| Varanasi</t>
  </si>
  <si>
    <t xml:space="preserve">Deena Chat Bhandar</t>
  </si>
  <si>
    <t xml:space="preserve">D-47/184| Luxa Road| Dashaswmedh Road| Varanasi</t>
  </si>
  <si>
    <t xml:space="preserve">Dosa Cafe</t>
  </si>
  <si>
    <t xml:space="preserve">D 15/49| Maan Mandir| Dashaswmedh Road| Varanasi</t>
  </si>
  <si>
    <t xml:space="preserve">Kashi Chat Bhandar</t>
  </si>
  <si>
    <t xml:space="preserve">D-37/49| Godaulia| Varanasi</t>
  </si>
  <si>
    <t xml:space="preserve">Godaulia</t>
  </si>
  <si>
    <t xml:space="preserve">Godaulia| Varanasi</t>
  </si>
  <si>
    <t xml:space="preserve">Chrystal Bowl Restaurant</t>
  </si>
  <si>
    <t xml:space="preserve">34-B| Ravindra Puri| Near Lanka| Varanasi</t>
  </si>
  <si>
    <t xml:space="preserve">Lanka</t>
  </si>
  <si>
    <t xml:space="preserve">Lanka| Varanasi</t>
  </si>
  <si>
    <t xml:space="preserve">Flavours Cafe</t>
  </si>
  <si>
    <t xml:space="preserve">1st Floor| Swastik Plaza| Near Ravidas Gate| BHU Road| Lanka| Varanasi</t>
  </si>
  <si>
    <t xml:space="preserve">North Indian, Cafe</t>
  </si>
  <si>
    <t xml:space="preserve">Ming Garden</t>
  </si>
  <si>
    <t xml:space="preserve">34-B| Ravindra Puri| Near Lanka|Varanasi</t>
  </si>
  <si>
    <t xml:space="preserve">S 19/1 K| Mint House| Near Hotel Taj| Nai Bazar Cantt| Nadesar| Varanasi</t>
  </si>
  <si>
    <t xml:space="preserve">Nadesar</t>
  </si>
  <si>
    <t xml:space="preserve">Nadesar| Varanasi</t>
  </si>
  <si>
    <t xml:space="preserve">Tandoor Villa</t>
  </si>
  <si>
    <t xml:space="preserve">Near Sbi Atm| Main Road| Nadesar| Varanasi</t>
  </si>
  <si>
    <t xml:space="preserve">eastWEST - Radisson Hotel</t>
  </si>
  <si>
    <t xml:space="preserve">Radisson Hotel| The Mall Road| Nadesar| Varanasi</t>
  </si>
  <si>
    <t xml:space="preserve">Radisson Hotel| Nadesar</t>
  </si>
  <si>
    <t xml:space="preserve">Radisson Hotel| Nadesar| Varanasi</t>
  </si>
  <si>
    <t xml:space="preserve">The Great Kabab Factory - Radisson Hotel</t>
  </si>
  <si>
    <t xml:space="preserve">I:ba Cafe &amp; Restaurant</t>
  </si>
  <si>
    <t xml:space="preserve">B 3/335| Krimkund| Shivala| Varanasi</t>
  </si>
  <si>
    <t xml:space="preserve">Shivala</t>
  </si>
  <si>
    <t xml:space="preserve">Shivala| Varanasi</t>
  </si>
  <si>
    <t xml:space="preserve">Japanese, American, North Indian, Fast Food</t>
  </si>
  <si>
    <t xml:space="preserve">3Cherryz Sky Lounge &amp; Cafe</t>
  </si>
  <si>
    <t xml:space="preserve">5th Floor Roof Top|(Above Big Bazaar) Sigra. Opp. IP Mall Sigra.| Sigra| Varanasi</t>
  </si>
  <si>
    <t xml:space="preserve">Sigra</t>
  </si>
  <si>
    <t xml:space="preserve">Sigra| Varanasi</t>
  </si>
  <si>
    <t xml:space="preserve">VNS Live Studio</t>
  </si>
  <si>
    <t xml:space="preserve">Hotel Varuna Ground Floor| 22 Gulab Bagh| Sigra| Varanasi</t>
  </si>
  <si>
    <t xml:space="preserve">Singh's Delight Restaurant</t>
  </si>
  <si>
    <t xml:space="preserve">1st Floor| Nath Complex| Beside Life Line Hospital| Sunderpur| Varanasi</t>
  </si>
  <si>
    <t xml:space="preserve">Sunderpur</t>
  </si>
  <si>
    <t xml:space="preserve">Sunderpur| Varanasi</t>
  </si>
  <si>
    <t xml:space="preserve">Vizag</t>
  </si>
  <si>
    <t xml:space="preserve">52-1-35|36&amp;38| CMR Mall| New Resapavanipalem| Maddilapalem| Vizag</t>
  </si>
  <si>
    <t xml:space="preserve">CMR Central Mall| Maddilapalem</t>
  </si>
  <si>
    <t xml:space="preserve">CMR Central Mall| Maddilapalem| Vizag</t>
  </si>
  <si>
    <t xml:space="preserve">Plot No 47- 10-23/3| 5th Floor| Isnar Khazana Towers| Dwaraka Nagar| Vizag</t>
  </si>
  <si>
    <t xml:space="preserve">Dwaraka Nagar</t>
  </si>
  <si>
    <t xml:space="preserve">Dwaraka Nagar| Vizag</t>
  </si>
  <si>
    <t xml:space="preserve">Sri Sairam Parlour</t>
  </si>
  <si>
    <t xml:space="preserve">Diamond Park| Railway New Colony Road| Dwaraka Nagar| Vizag</t>
  </si>
  <si>
    <t xml:space="preserve">Mekong - Hotel GreenPark</t>
  </si>
  <si>
    <t xml:space="preserve">Hotel GreenPark| Waltair Main Road| Waltair Uplands| Vizag</t>
  </si>
  <si>
    <t xml:space="preserve">Hotel GreenPark| Vizag</t>
  </si>
  <si>
    <t xml:space="preserve">Hotel GreenPark| Vizag| Vizag</t>
  </si>
  <si>
    <t xml:space="preserve">Chinese, Thai, Burmese, Vietnamese, Tibetan, Japanese</t>
  </si>
  <si>
    <t xml:space="preserve">The Square - Hotel Novotel</t>
  </si>
  <si>
    <t xml:space="preserve">Hotel Novotel| Beach Road| Maharani Peta| Vizag</t>
  </si>
  <si>
    <t xml:space="preserve">Hotel Novotel| Maharani Peta</t>
  </si>
  <si>
    <t xml:space="preserve">Hotel Novotel| Maharani Peta| Vizag</t>
  </si>
  <si>
    <t xml:space="preserve">Alpha Hotel</t>
  </si>
  <si>
    <t xml:space="preserve">28-10-33/6| Jagdamba Commercial Complex| Chitralaya Cinema Hall| Jagadamba Junction| Visakhapatnam| Jagadamba Junction| Vizag</t>
  </si>
  <si>
    <t xml:space="preserve">Jagadamba Junction</t>
  </si>
  <si>
    <t xml:space="preserve">Jagadamba Junction| Vizag</t>
  </si>
  <si>
    <t xml:space="preserve">1st Floor| ATR Towers| Harbour Park Road|  Panduranga Puram| Near Harbour Park| Kirlampudi Layout| Vizag</t>
  </si>
  <si>
    <t xml:space="preserve">Kirlampudi Layout</t>
  </si>
  <si>
    <t xml:space="preserve">Kirlampudi Layout| Vizag</t>
  </si>
  <si>
    <t xml:space="preserve">Double Roti</t>
  </si>
  <si>
    <t xml:space="preserve">Ground Floor| ATR Towers| Harbour Park Road| Pandurangapuram| Kirlampudi Layout| Vizag</t>
  </si>
  <si>
    <t xml:space="preserve">Cafe, Fast Food, American</t>
  </si>
  <si>
    <t xml:space="preserve">Bake My Wish</t>
  </si>
  <si>
    <t xml:space="preserve">4-70-4| Opposite NCC Canteen| Lawsons Bay| Vizag</t>
  </si>
  <si>
    <t xml:space="preserve">Lawsons Bay</t>
  </si>
  <si>
    <t xml:space="preserve">Lawsons Bay| Vizag</t>
  </si>
  <si>
    <t xml:space="preserve">Kamat Restaurant</t>
  </si>
  <si>
    <t xml:space="preserve">Beach Road| Near Santhi Ashram| Lawsons Bay| Visakhapatnam</t>
  </si>
  <si>
    <t xml:space="preserve">Andhra, North Indian, Chinese, Seafood, Biryani</t>
  </si>
  <si>
    <t xml:space="preserve">My Restaurant</t>
  </si>
  <si>
    <t xml:space="preserve">HB Colony| Isukathota| National Highway 5| Besides Honda Showroom| Maddilapalem| Vizag</t>
  </si>
  <si>
    <t xml:space="preserve">Maddilapalem</t>
  </si>
  <si>
    <t xml:space="preserve">Maddilapalem| Vizag</t>
  </si>
  <si>
    <t xml:space="preserve">Andhra, North Indian, Chinese</t>
  </si>
  <si>
    <t xml:space="preserve">Percolator Coffee House</t>
  </si>
  <si>
    <t xml:space="preserve">RK Beach| Maharani Peta| Vizag Visakhapatnam.| Maharani Peta</t>
  </si>
  <si>
    <t xml:space="preserve">Maharani Peta</t>
  </si>
  <si>
    <t xml:space="preserve">Maharani Peta| Vizag</t>
  </si>
  <si>
    <t xml:space="preserve">Mughlai, Chinese, Cafe, BBQ, Cajun</t>
  </si>
  <si>
    <t xml:space="preserve">7-5-82| Sea Shore Apartments| Southern Portion Cellar Floor| R K Beach Road| Maharani Peta| Vizag</t>
  </si>
  <si>
    <t xml:space="preserve">Six Degrees</t>
  </si>
  <si>
    <t xml:space="preserve">1-83-29| Opposite Pollock Lotus School| MVP Double Road| Sector 5| MVP Colony| Vizag</t>
  </si>
  <si>
    <t xml:space="preserve">MVP Colony</t>
  </si>
  <si>
    <t xml:space="preserve">MVP Colony| Vizag</t>
  </si>
  <si>
    <t xml:space="preserve">South Indian, Chinese, Continental, Italian, North Indian</t>
  </si>
  <si>
    <t xml:space="preserve">Sea Inn - Raju Gaari Dhaba</t>
  </si>
  <si>
    <t xml:space="preserve">Beach Road| Opposite Cyclone Shelter |   Visakhapatnam| Rushikonda| Vizag</t>
  </si>
  <si>
    <t xml:space="preserve">Rushikonda</t>
  </si>
  <si>
    <t xml:space="preserve">Rushikonda| Vizag</t>
  </si>
  <si>
    <t xml:space="preserve">Biryani, Andhra</t>
  </si>
  <si>
    <t xml:space="preserve">D Cabana</t>
  </si>
  <si>
    <t xml:space="preserve">Beach Road| Near Bus Stop| Sagar Nagar| Visakhapatnam</t>
  </si>
  <si>
    <t xml:space="preserve">Sagar Nagar</t>
  </si>
  <si>
    <t xml:space="preserve">Sagar Nagar| Vizag</t>
  </si>
  <si>
    <t xml:space="preserve">Continental, Seafood, Chinese, North Indian, Biryani</t>
  </si>
  <si>
    <t xml:space="preserve">Kaloreez</t>
  </si>
  <si>
    <t xml:space="preserve">Plot 95| Opposite St. Lukes Nursing School| Daspalla Hills| Siripuram| Vizag</t>
  </si>
  <si>
    <t xml:space="preserve">Siripuram</t>
  </si>
  <si>
    <t xml:space="preserve">Siripuram| Vizag</t>
  </si>
  <si>
    <t xml:space="preserve">Plot 17</t>
  </si>
  <si>
    <t xml:space="preserve">Plot 17| Gangapur Layout| Siripuram| Vizag</t>
  </si>
  <si>
    <t xml:space="preserve">Burger, Pizza, Biryani</t>
  </si>
  <si>
    <t xml:space="preserve">Vista - The Park</t>
  </si>
  <si>
    <t xml:space="preserve">The Park| Beach Road| Pedda Waltair| Lawsons Bay| Visakhapatnam| Lawsons Bay| Vizag</t>
  </si>
  <si>
    <t xml:space="preserve">The Park| Lawsons Bay</t>
  </si>
  <si>
    <t xml:space="preserve">The Park| Lawsons Bay| Vizag</t>
  </si>
  <si>
    <t xml:space="preserve">American, North Indian, Thai, Continental</t>
  </si>
  <si>
    <t xml:space="preserve">Flying Spaghetti Monster</t>
  </si>
  <si>
    <t xml:space="preserve">10-50-12/F2| Sai Dakshata Complex| Beside Lenovo Showroom|   Visakhapatnam| Waltair Uplands| Waltair Uplands| Vizag</t>
  </si>
  <si>
    <t xml:space="preserve">Waltair Uplands</t>
  </si>
  <si>
    <t xml:space="preserve">Waltair Uplands| Vizag</t>
  </si>
  <si>
    <t xml:space="preserve">Noah's Barn Coffeenery</t>
  </si>
  <si>
    <t xml:space="preserve">Bandung</t>
  </si>
  <si>
    <t xml:space="preserve">Jl. Dayang Sumbi No. 2| Dago| Bandung</t>
  </si>
  <si>
    <t xml:space="preserve">Dago</t>
  </si>
  <si>
    <t xml:space="preserve">Dago| Bandung</t>
  </si>
  <si>
    <t xml:space="preserve">Cafe, Coffee and Tea, Western</t>
  </si>
  <si>
    <t xml:space="preserve">Indonesian Rupiah(IDR)</t>
  </si>
  <si>
    <t xml:space="preserve">Momo Milk</t>
  </si>
  <si>
    <t xml:space="preserve">Bogor</t>
  </si>
  <si>
    <t xml:space="preserve">Jl. Kantor Pos No. 6| Bogor Timur| Bogor</t>
  </si>
  <si>
    <t xml:space="preserve">Bogor Timur</t>
  </si>
  <si>
    <t xml:space="preserve">Bogor Timur| Bogor</t>
  </si>
  <si>
    <t xml:space="preserve">Cafe, Desserts, Beverages</t>
  </si>
  <si>
    <t xml:space="preserve">Lemongrass</t>
  </si>
  <si>
    <t xml:space="preserve">Jl. Raya Pajajaran No. 21| Bogor Utara| Bogor</t>
  </si>
  <si>
    <t xml:space="preserve">Bogor Utara</t>
  </si>
  <si>
    <t xml:space="preserve">Bogor Utara| Bogor</t>
  </si>
  <si>
    <t xml:space="preserve">Peranakan, Indonesian</t>
  </si>
  <si>
    <t xml:space="preserve">Talaga Sampireun</t>
  </si>
  <si>
    <t xml:space="preserve">Jakarta</t>
  </si>
  <si>
    <t xml:space="preserve">Jl. Lingkar Luar Barat</t>
  </si>
  <si>
    <t xml:space="preserve">Cengkareng</t>
  </si>
  <si>
    <t xml:space="preserve">Cengkareng| Jakarta</t>
  </si>
  <si>
    <t xml:space="preserve">Sunda, Indonesian</t>
  </si>
  <si>
    <t xml:space="preserve">Toodz House</t>
  </si>
  <si>
    <t xml:space="preserve">Jl. Cipete Raya No. 79| Fatmawati| Jakarta</t>
  </si>
  <si>
    <t xml:space="preserve">Fatmawati</t>
  </si>
  <si>
    <t xml:space="preserve">Fatmawati| Jakarta</t>
  </si>
  <si>
    <t xml:space="preserve">Cafe, Italian, Coffee and Tea, Western, Indonesian</t>
  </si>
  <si>
    <t xml:space="preserve">OJJU</t>
  </si>
  <si>
    <t xml:space="preserve">Gandaria City| Lantai Upper Ground| Jl. Sultan Iskandar Muda</t>
  </si>
  <si>
    <t xml:space="preserve">Gandaria City Mall| Gandaria</t>
  </si>
  <si>
    <t xml:space="preserve">Gandaria City Mall| Gandaria| Jakarta</t>
  </si>
  <si>
    <t xml:space="preserve">Union Deli</t>
  </si>
  <si>
    <t xml:space="preserve">Grand Indonesia Mall| Lantai Ground| East Mall| Jl. MH Thamrin| Thamrin| Jakarta</t>
  </si>
  <si>
    <t xml:space="preserve">Grand Indonesia Mall| Thamrin</t>
  </si>
  <si>
    <t xml:space="preserve">Grand Indonesia Mall| Thamrin| Jakarta</t>
  </si>
  <si>
    <t xml:space="preserve">Desserts, Bakery, Western</t>
  </si>
  <si>
    <t xml:space="preserve">Skye</t>
  </si>
  <si>
    <t xml:space="preserve">Menara BCA| Lantai 56| Jl. MH. Thamrin| Thamrin| Jakarta</t>
  </si>
  <si>
    <t xml:space="preserve">Satoo - Hotel Shangri-La</t>
  </si>
  <si>
    <t xml:space="preserve">Hotel Shangri-La| Jl. Jend. Sudirman</t>
  </si>
  <si>
    <t xml:space="preserve">Hotel Shangri-La| Sudirman</t>
  </si>
  <si>
    <t xml:space="preserve">Hotel Shangri-La| Sudirman| Jakarta</t>
  </si>
  <si>
    <t xml:space="preserve">Asian, Indonesian, Western</t>
  </si>
  <si>
    <t xml:space="preserve">MONKS</t>
  </si>
  <si>
    <t xml:space="preserve">Komplek Graha Boulevard Timur| Summarecon Kelapa Gading Blok ND1/51| Kelapa Gading| Jakarta</t>
  </si>
  <si>
    <t xml:space="preserve">Kelapa Gading</t>
  </si>
  <si>
    <t xml:space="preserve">Kelapa Gading| Jakarta</t>
  </si>
  <si>
    <t xml:space="preserve">Western, Asian, Cafe</t>
  </si>
  <si>
    <t xml:space="preserve">Zenbu</t>
  </si>
  <si>
    <t xml:space="preserve">Kota Kasablanka| Lantai Upper Ground| Food Society| Jl. Casablanca Raya| Tebet| Jakarta</t>
  </si>
  <si>
    <t xml:space="preserve">Kota Kasablanka| Tebet</t>
  </si>
  <si>
    <t xml:space="preserve">Kota Kasablanka| Tebet| Jakarta</t>
  </si>
  <si>
    <t xml:space="preserve">Japanese, Sushi, Ramen</t>
  </si>
  <si>
    <t xml:space="preserve">Sushi Masa</t>
  </si>
  <si>
    <t xml:space="preserve">Jl. Tuna Raya No. 5| Penjaringan</t>
  </si>
  <si>
    <t xml:space="preserve">Penjaringan</t>
  </si>
  <si>
    <t xml:space="preserve">Penjaringan| Jakarta</t>
  </si>
  <si>
    <t xml:space="preserve">Lucky Cat Coffee &amp; Kitchen</t>
  </si>
  <si>
    <t xml:space="preserve">Plaza Festival| South Parking| Jl. HR Rasuna Said| Kuningan| Jakarta</t>
  </si>
  <si>
    <t xml:space="preserve">Plaza Festival| Kuningan</t>
  </si>
  <si>
    <t xml:space="preserve">Plaza Festival| Kuningan| Jakarta</t>
  </si>
  <si>
    <t xml:space="preserve">Cafe, Western</t>
  </si>
  <si>
    <t xml:space="preserve">3 Wise Monkeys</t>
  </si>
  <si>
    <t xml:space="preserve">Jl. Suryo No. 26| Senopati| Jakarta</t>
  </si>
  <si>
    <t xml:space="preserve">Senopati</t>
  </si>
  <si>
    <t xml:space="preserve">Senopati| Jakarta</t>
  </si>
  <si>
    <t xml:space="preserve">Flip Burger</t>
  </si>
  <si>
    <t xml:space="preserve">Jl. Senopati No. 27| Senopati| Jakarta</t>
  </si>
  <si>
    <t xml:space="preserve">Taman Impian Jaya Ancol| Jl. Lapangan Golf 7| Ancol| Jakarta</t>
  </si>
  <si>
    <t xml:space="preserve">Taman Impian Jaya Ancol| Ancol</t>
  </si>
  <si>
    <t xml:space="preserve">Taman Impian Jaya Ancol| Ancol| Jakarta</t>
  </si>
  <si>
    <t xml:space="preserve">Fish Streat</t>
  </si>
  <si>
    <t xml:space="preserve">Jl. Tanjung Duren Utara III| Blok M Kav. 32| Tanjung Duren| Jakarta</t>
  </si>
  <si>
    <t xml:space="preserve">Tanjung Duren</t>
  </si>
  <si>
    <t xml:space="preserve">Tanjung Duren| Jakarta</t>
  </si>
  <si>
    <t xml:space="preserve">Seafood, Western</t>
  </si>
  <si>
    <t xml:space="preserve">Jl. Tebet Timur Dalam Raya 44B| Tebet| Jakarta</t>
  </si>
  <si>
    <t xml:space="preserve">Tebet</t>
  </si>
  <si>
    <t xml:space="preserve">Tebet| Jakarta</t>
  </si>
  <si>
    <t xml:space="preserve">Avec Moi Restaurant and Bar</t>
  </si>
  <si>
    <t xml:space="preserve">Gedung PIC| Jl. Teluk Betung 43| Thamrin| Jakarta</t>
  </si>
  <si>
    <t xml:space="preserve">Thamrin</t>
  </si>
  <si>
    <t xml:space="preserve">Thamrin| Jakarta</t>
  </si>
  <si>
    <t xml:space="preserve">French, Western</t>
  </si>
  <si>
    <t xml:space="preserve">Onokabe</t>
  </si>
  <si>
    <t xml:space="preserve">Tangerang</t>
  </si>
  <si>
    <t xml:space="preserve">Alam Sutera Town Center| Jl. Alam Utama| Serpong| Tangerang</t>
  </si>
  <si>
    <t xml:space="preserve">Alam Sutera Town Center| Serpong Utara</t>
  </si>
  <si>
    <t xml:space="preserve">Alam Sutera Town Center| Serpong Utara| Tangerang</t>
  </si>
  <si>
    <t xml:space="preserve">Indonesian</t>
  </si>
  <si>
    <t xml:space="preserve">Jl. Boulevard Bintaro Jaya Blok B7/N1| Bintaro Sektor 7| Pondok Aren| Tangerang</t>
  </si>
  <si>
    <t xml:space="preserve">Pondok Aren</t>
  </si>
  <si>
    <t xml:space="preserve">Pondok Aren| Tangerang</t>
  </si>
  <si>
    <t xml:space="preserve">Kiss Kiss</t>
  </si>
  <si>
    <t xml:space="preserve">Auckland</t>
  </si>
  <si>
    <t xml:space="preserve">1 Rocklands Avenue| Balmoral| Auckland</t>
  </si>
  <si>
    <t xml:space="preserve">Balmoral</t>
  </si>
  <si>
    <t xml:space="preserve">Balmoral| Auckland</t>
  </si>
  <si>
    <t xml:space="preserve">NewZealand($)</t>
  </si>
  <si>
    <t xml:space="preserve">Giapo</t>
  </si>
  <si>
    <t xml:space="preserve">12 Gore Street| Auckland CBD| Auckland</t>
  </si>
  <si>
    <t xml:space="preserve">Britomart</t>
  </si>
  <si>
    <t xml:space="preserve">Britomart| Auckland</t>
  </si>
  <si>
    <t xml:space="preserve">Milse</t>
  </si>
  <si>
    <t xml:space="preserve">The Pavilions| 27 Tyler Street| Britomart| Auckland CBD| Auckland 1010</t>
  </si>
  <si>
    <t xml:space="preserve">Orleans</t>
  </si>
  <si>
    <t xml:space="preserve">Roukai Lane| 48 Custom Street East| Britomart| Auckland CBD| Auckland 1010</t>
  </si>
  <si>
    <t xml:space="preserve">Depot Eatery and Oyster Bar</t>
  </si>
  <si>
    <t xml:space="preserve">86 Federal Street| Auckland CBD| Auckland| 1010</t>
  </si>
  <si>
    <t xml:space="preserve">Federal Street</t>
  </si>
  <si>
    <t xml:space="preserve">Federal Street| Auckland</t>
  </si>
  <si>
    <t xml:space="preserve">Seafood, Kiwi</t>
  </si>
  <si>
    <t xml:space="preserve">Federal Delicatessen</t>
  </si>
  <si>
    <t xml:space="preserve">86 Federal Street| Auckland CBD| Auckland 1010</t>
  </si>
  <si>
    <t xml:space="preserve">Cafe, American</t>
  </si>
  <si>
    <t xml:space="preserve">Miann</t>
  </si>
  <si>
    <t xml:space="preserve">57 Fort Street| Auckland Auckland CBD</t>
  </si>
  <si>
    <t xml:space="preserve">Fort Street</t>
  </si>
  <si>
    <t xml:space="preserve">Fort Street| Auckland</t>
  </si>
  <si>
    <t xml:space="preserve">Little Sister Cafe</t>
  </si>
  <si>
    <t xml:space="preserve">91 Central Park Drive| Henderson| Auckland</t>
  </si>
  <si>
    <t xml:space="preserve">Henderson</t>
  </si>
  <si>
    <t xml:space="preserve">Henderson| Auckland</t>
  </si>
  <si>
    <t xml:space="preserve">The Kimchi Project</t>
  </si>
  <si>
    <t xml:space="preserve">20 Lorne Street| Auckland CBD| Auckland</t>
  </si>
  <si>
    <t xml:space="preserve">Lorne Street</t>
  </si>
  <si>
    <t xml:space="preserve">Lorne Street| Auckland</t>
  </si>
  <si>
    <t xml:space="preserve">Asian Fusion, Cafe</t>
  </si>
  <si>
    <t xml:space="preserve">De Fontein Belgian Beer Cafe</t>
  </si>
  <si>
    <t xml:space="preserve">75-79 Tamaki Drive| Mission Bay| Auckland</t>
  </si>
  <si>
    <t xml:space="preserve">Mission Bay</t>
  </si>
  <si>
    <t xml:space="preserve">Mission Bay| Auckland</t>
  </si>
  <si>
    <t xml:space="preserve">Chinoiserie</t>
  </si>
  <si>
    <t xml:space="preserve">4 Owairaka Avenue| Mt Albert| Auckland</t>
  </si>
  <si>
    <t xml:space="preserve">Mt Albert</t>
  </si>
  <si>
    <t xml:space="preserve">Mt Albert| Auckland</t>
  </si>
  <si>
    <t xml:space="preserve">Taiwanese, Street Food</t>
  </si>
  <si>
    <t xml:space="preserve">Eden Noodles Cafe ?_???_?_?</t>
  </si>
  <si>
    <t xml:space="preserve">105 Dominion Road| Mt Eden| Auckland 1024</t>
  </si>
  <si>
    <t xml:space="preserve">Mt Eden</t>
  </si>
  <si>
    <t xml:space="preserve">Mt Eden| Auckland</t>
  </si>
  <si>
    <t xml:space="preserve">Frasers</t>
  </si>
  <si>
    <t xml:space="preserve">434 Mt Eden Road| Mt Eden| Auckland 1024</t>
  </si>
  <si>
    <t xml:space="preserve">The Garden Shed</t>
  </si>
  <si>
    <t xml:space="preserve">470 Mt Eden Road| Mt Eden| Auckland 1024</t>
  </si>
  <si>
    <t xml:space="preserve">Kiwi, European</t>
  </si>
  <si>
    <t xml:space="preserve">Tucks and Bao</t>
  </si>
  <si>
    <t xml:space="preserve">19 Davis Cresent| Newmarket| Auckland 1023</t>
  </si>
  <si>
    <t xml:space="preserve">Newmarket</t>
  </si>
  <si>
    <t xml:space="preserve">Newmarket| Auckland</t>
  </si>
  <si>
    <t xml:space="preserve">Asian Fusion, Pub Food, Fusion, Asian, Filipino, Malaysian, Thai</t>
  </si>
  <si>
    <t xml:space="preserve">Winona Forever</t>
  </si>
  <si>
    <t xml:space="preserve">100 Parnell Road| Parnell| Auckland</t>
  </si>
  <si>
    <t xml:space="preserve">Parnell</t>
  </si>
  <si>
    <t xml:space="preserve">Parnell| Auckland</t>
  </si>
  <si>
    <t xml:space="preserve">Big Fish Eatery</t>
  </si>
  <si>
    <t xml:space="preserve">Unit 3| 710 Great South Road| Corner Wilkinson Road| Penrose| Auckland 1061</t>
  </si>
  <si>
    <t xml:space="preserve">Penrose</t>
  </si>
  <si>
    <t xml:space="preserve">Penrose| Auckland</t>
  </si>
  <si>
    <t xml:space="preserve">Asian, Sushi, Seafood</t>
  </si>
  <si>
    <t xml:space="preserve">PappaRich</t>
  </si>
  <si>
    <t xml:space="preserve">Sky City Metro|  Shop 2.01-2.03| 291-297 Queen Street| Auckland CBD| Auckland 1010</t>
  </si>
  <si>
    <t xml:space="preserve">Sky City Metro| Auckland CBD</t>
  </si>
  <si>
    <t xml:space="preserve">Sky City Metro| Auckland CBD| Auckland</t>
  </si>
  <si>
    <t xml:space="preserve">Malaysian</t>
  </si>
  <si>
    <t xml:space="preserve">Eight - The Langham Hotel</t>
  </si>
  <si>
    <t xml:space="preserve">The Langham Hotel| 83 Symonds Street| Grafton| Auckland</t>
  </si>
  <si>
    <t xml:space="preserve">The Langham Hotel| Auckland CBD</t>
  </si>
  <si>
    <t xml:space="preserve">The Langham Hotel| Auckland CBD| Auckland</t>
  </si>
  <si>
    <t xml:space="preserve">Baduzzi</t>
  </si>
  <si>
    <t xml:space="preserve">10-26 Jellicoe Street| Wynyard Quarter| Auckland CBD| Auckland 1010</t>
  </si>
  <si>
    <t xml:space="preserve">Wynyard Quarter</t>
  </si>
  <si>
    <t xml:space="preserve">Wynyard Quarter| Auckland</t>
  </si>
  <si>
    <t xml:space="preserve">Maranui Cafe</t>
  </si>
  <si>
    <t xml:space="preserve">Wellington City</t>
  </si>
  <si>
    <t xml:space="preserve">Maranui Surf Life Saving Club| 7 Lyall Parade| Lyall Bay| Wellington City</t>
  </si>
  <si>
    <t xml:space="preserve">Lyall Bay</t>
  </si>
  <si>
    <t xml:space="preserve">Lyall Bay| Wellington City</t>
  </si>
  <si>
    <t xml:space="preserve">Cafe, Kiwi</t>
  </si>
  <si>
    <t xml:space="preserve">Five Boroughs</t>
  </si>
  <si>
    <t xml:space="preserve">4 Roxburgh Street| Corner of Roxburgh and Majoribanks Street| Mt Victoria| Wellington City</t>
  </si>
  <si>
    <t xml:space="preserve">Mt Victoria</t>
  </si>
  <si>
    <t xml:space="preserve">Mt Victoria| Wellington City</t>
  </si>
  <si>
    <t xml:space="preserve">Ekim Burgers</t>
  </si>
  <si>
    <t xml:space="preserve">257 Cuba Street| Te Aro| Wellington City</t>
  </si>
  <si>
    <t xml:space="preserve">Te Aro</t>
  </si>
  <si>
    <t xml:space="preserve">Te Aro| Wellington City</t>
  </si>
  <si>
    <t xml:space="preserve">Ombra</t>
  </si>
  <si>
    <t xml:space="preserve">199 Cuba Street| Te Aro| Wellington City</t>
  </si>
  <si>
    <t xml:space="preserve">The Hangar</t>
  </si>
  <si>
    <t xml:space="preserve">171-177 Willis Street| Te Aro| Wellington City</t>
  </si>
  <si>
    <t xml:space="preserve">Burger Liquor</t>
  </si>
  <si>
    <t xml:space="preserve">129 Willis Street| Te Aro| Wellington City</t>
  </si>
  <si>
    <t xml:space="preserve">Caffe L'affare</t>
  </si>
  <si>
    <t xml:space="preserve">27 College Street| Te Aro| Wellington City</t>
  </si>
  <si>
    <t xml:space="preserve">Dragonfly</t>
  </si>
  <si>
    <t xml:space="preserve">70 Courtenay Place| Te Aro| Wellington City</t>
  </si>
  <si>
    <t xml:space="preserve">Enigma Cafe</t>
  </si>
  <si>
    <t xml:space="preserve">128 Courtenay Place| Te Aro| Wellington City</t>
  </si>
  <si>
    <t xml:space="preserve">Cafe, Kiwi, Ice Cream, Desserts</t>
  </si>
  <si>
    <t xml:space="preserve">Fidel's</t>
  </si>
  <si>
    <t xml:space="preserve">234 Cuba Street| Te Aro| Wellington City</t>
  </si>
  <si>
    <t xml:space="preserve">Cafe, European, Mexican</t>
  </si>
  <si>
    <t xml:space="preserve">Fisherman's Plate</t>
  </si>
  <si>
    <t xml:space="preserve">12 Bond Street| Te Aro| Wellington City</t>
  </si>
  <si>
    <t xml:space="preserve">Vietnamese, Fish and Chips</t>
  </si>
  <si>
    <t xml:space="preserve">Floriditas</t>
  </si>
  <si>
    <t xml:space="preserve">161 Cuba Street| Te Aro| Wellington City</t>
  </si>
  <si>
    <t xml:space="preserve">Italian, Cafe</t>
  </si>
  <si>
    <t xml:space="preserve">Hippopotamus - Museum Hotel</t>
  </si>
  <si>
    <t xml:space="preserve">Museum Hotel| Level 3| 90 Cable Street| Te Aro| Wellington City</t>
  </si>
  <si>
    <t xml:space="preserve">French, Kiwi</t>
  </si>
  <si>
    <t xml:space="preserve">Little Penang</t>
  </si>
  <si>
    <t xml:space="preserve">40 Dixon Street| Te Aro| Wellington City</t>
  </si>
  <si>
    <t xml:space="preserve">Loretta</t>
  </si>
  <si>
    <t xml:space="preserve">181 Cuba Street| Te Aro| Wellington City</t>
  </si>
  <si>
    <t xml:space="preserve">Midnight Espresso</t>
  </si>
  <si>
    <t xml:space="preserve">178 Cuba Street| Te Aro| Wellington City</t>
  </si>
  <si>
    <t xml:space="preserve">Olive</t>
  </si>
  <si>
    <t xml:space="preserve">170 Cuba Street| Te Aro| Wellington City</t>
  </si>
  <si>
    <t xml:space="preserve">Mediterranean, Cafe, European</t>
  </si>
  <si>
    <t xml:space="preserve">wagamama</t>
  </si>
  <si>
    <t xml:space="preserve">33 Customhouse Quay| Wellington Central| Wellington City 6011</t>
  </si>
  <si>
    <t xml:space="preserve">Wellington Central</t>
  </si>
  <si>
    <t xml:space="preserve">Wellington Central| Wellington City</t>
  </si>
  <si>
    <t xml:space="preserve">Charley Noble Eatery &amp; Bar</t>
  </si>
  <si>
    <t xml:space="preserve">Huddart Parker Building| Ground Floor| 1 Post Office Square| Wellington Central| Wellington City</t>
  </si>
  <si>
    <t xml:space="preserve">15 Jervois Quay| Queens Wharf| Wellington Central| Wellington City</t>
  </si>
  <si>
    <t xml:space="preserve">Pepe's Piri Piri</t>
  </si>
  <si>
    <t xml:space="preserve">Birmingham</t>
  </si>
  <si>
    <t xml:space="preserve">254-256 Alum Rock Road| Alum Rock| Birmingham B8 3DD</t>
  </si>
  <si>
    <t xml:space="preserve">Alum Rock</t>
  </si>
  <si>
    <t xml:space="preserve">Alum Rock| Birmingham</t>
  </si>
  <si>
    <t xml:space="preserve">Pounds(?)</t>
  </si>
  <si>
    <t xml:space="preserve">Ju Ju's Cafe</t>
  </si>
  <si>
    <t xml:space="preserve">1 Canal Square| Brindleyplace| Birmingham B16 8EH</t>
  </si>
  <si>
    <t xml:space="preserve">Brindleyplace</t>
  </si>
  <si>
    <t xml:space="preserve">Brindleyplace| Birmingham</t>
  </si>
  <si>
    <t xml:space="preserve">Cafe, British</t>
  </si>
  <si>
    <t xml:space="preserve">Bank</t>
  </si>
  <si>
    <t xml:space="preserve">4 Brindleyplace| Brindleyplace| Birmingham B1 2JB</t>
  </si>
  <si>
    <t xml:space="preserve">Brindleyplace| Broad Street</t>
  </si>
  <si>
    <t xml:space="preserve">Brindleyplace| Broad Street| Birmingham</t>
  </si>
  <si>
    <t xml:space="preserve">British, Steak</t>
  </si>
  <si>
    <t xml:space="preserve">Chaophraya</t>
  </si>
  <si>
    <t xml:space="preserve">Middle Mall| Bullring Shopping Centre| Special street| Bullring| Birmingham B5 4BH</t>
  </si>
  <si>
    <t xml:space="preserve">Bullring Shopping Centre| Southside</t>
  </si>
  <si>
    <t xml:space="preserve">Bullring Shopping Centre| Southside| Birmingham</t>
  </si>
  <si>
    <t xml:space="preserve">Handmade Burger Co.</t>
  </si>
  <si>
    <t xml:space="preserve">Unit 3| St Martin Square| Bullring Shopping Centre| Bullring| Birmingham B5 4BU</t>
  </si>
  <si>
    <t xml:space="preserve">Burger, American</t>
  </si>
  <si>
    <t xml:space="preserve">Jamie's Italian</t>
  </si>
  <si>
    <t xml:space="preserve">Middle Mall| Bullring Shopping Centre| Bullring| Birmingham B5 4BU</t>
  </si>
  <si>
    <t xml:space="preserve">Bodega</t>
  </si>
  <si>
    <t xml:space="preserve">12 Bennetts Hill| City Centre| Birmingham B2 5RS</t>
  </si>
  <si>
    <t xml:space="preserve">City Centre</t>
  </si>
  <si>
    <t xml:space="preserve">City Centre| Birmingham</t>
  </si>
  <si>
    <t xml:space="preserve">San Carlo</t>
  </si>
  <si>
    <t xml:space="preserve">4 Temple Street| City Centre| Birmingham B2 5BN</t>
  </si>
  <si>
    <t xml:space="preserve">Purnell's</t>
  </si>
  <si>
    <t xml:space="preserve">55 Cornwall Street| Colmore Business District| Birmingham B3 2DH</t>
  </si>
  <si>
    <t xml:space="preserve">Colmore Business District</t>
  </si>
  <si>
    <t xml:space="preserve">Colmore Business District| Birmingham</t>
  </si>
  <si>
    <t xml:space="preserve">Contemporary</t>
  </si>
  <si>
    <t xml:space="preserve">The Warehouse Cafe</t>
  </si>
  <si>
    <t xml:space="preserve">54-57 Allison Street| Digbeth| Birmingham B5 5TH</t>
  </si>
  <si>
    <t xml:space="preserve">Digbeth</t>
  </si>
  <si>
    <t xml:space="preserve">Digbeth| Birmingham</t>
  </si>
  <si>
    <t xml:space="preserve">British, Cafe</t>
  </si>
  <si>
    <t xml:space="preserve">Fiesta del Asado</t>
  </si>
  <si>
    <t xml:space="preserve">229 Hagley Road| Edgbaston| Birmingham B16 9RP</t>
  </si>
  <si>
    <t xml:space="preserve">Edgbaston</t>
  </si>
  <si>
    <t xml:space="preserve">Edgbaston| Birmingham</t>
  </si>
  <si>
    <t xml:space="preserve">Latin American, Italian</t>
  </si>
  <si>
    <t xml:space="preserve">Istanbul Restaurant</t>
  </si>
  <si>
    <t xml:space="preserve">2 Stockwell Road| Handsworth| Birmingham B21 9RJ</t>
  </si>
  <si>
    <t xml:space="preserve">Handsworth</t>
  </si>
  <si>
    <t xml:space="preserve">Handsworth| Birmingham</t>
  </si>
  <si>
    <t xml:space="preserve">The Plough</t>
  </si>
  <si>
    <t xml:space="preserve">21 High Street| Harborne| Birmingham B17 9NT</t>
  </si>
  <si>
    <t xml:space="preserve">Harborne</t>
  </si>
  <si>
    <t xml:space="preserve">Harborne| Birmingham</t>
  </si>
  <si>
    <t xml:space="preserve">British</t>
  </si>
  <si>
    <t xml:space="preserve">Lasan Restaurant</t>
  </si>
  <si>
    <t xml:space="preserve">3-4 Dakota Buildings| James Street| Saint Paul's Square| Jewellery Quarter| Birmingham B3 1SD</t>
  </si>
  <si>
    <t xml:space="preserve">Jewellery Quarter</t>
  </si>
  <si>
    <t xml:space="preserve">Jewellery Quarter| Birmingham</t>
  </si>
  <si>
    <t xml:space="preserve">Damascena Coffee House</t>
  </si>
  <si>
    <t xml:space="preserve">133 Alcester Road| Moseley| Birmingham</t>
  </si>
  <si>
    <t xml:space="preserve">Moseley</t>
  </si>
  <si>
    <t xml:space="preserve">Moseley| Birmingham</t>
  </si>
  <si>
    <t xml:space="preserve">Greek, Mediterranean, Middle Eastern</t>
  </si>
  <si>
    <t xml:space="preserve">43 Alcester Road| Moseley| Birmingham B13 8AA</t>
  </si>
  <si>
    <t xml:space="preserve">Indian, Pakistani</t>
  </si>
  <si>
    <t xml:space="preserve">Jamjar</t>
  </si>
  <si>
    <t xml:space="preserve">418 Coventry Road| Small Heath| Birmingham B10 0TH</t>
  </si>
  <si>
    <t xml:space="preserve">Small Heath</t>
  </si>
  <si>
    <t xml:space="preserve">Small Heath| Birmingham</t>
  </si>
  <si>
    <t xml:space="preserve">Ice Cream, Desserts, Cafe</t>
  </si>
  <si>
    <t xml:space="preserve">Chennai Dosa</t>
  </si>
  <si>
    <t xml:space="preserve">445-447| Dudley Road| Birmingham| Smethwick| Birmingham B18 4HE</t>
  </si>
  <si>
    <t xml:space="preserve">Smethwick</t>
  </si>
  <si>
    <t xml:space="preserve">Smethwick| Birmingham</t>
  </si>
  <si>
    <t xml:space="preserve">Mughal E Azam</t>
  </si>
  <si>
    <t xml:space="preserve">Stratford Road| Sparkhill| Birmingham B11 4DA</t>
  </si>
  <si>
    <t xml:space="preserve">Sparkhill</t>
  </si>
  <si>
    <t xml:space="preserve">Sparkhill| Birmingham</t>
  </si>
  <si>
    <t xml:space="preserve">Bar Estilo</t>
  </si>
  <si>
    <t xml:space="preserve">110-114 Wharfside Street| The Mailbox| City Centre| Birmingham B1 1RF</t>
  </si>
  <si>
    <t xml:space="preserve">The Mailbox| Broad Street</t>
  </si>
  <si>
    <t xml:space="preserve">The Mailbox| Broad Street| Birmingham</t>
  </si>
  <si>
    <t xml:space="preserve">Loudons Cafe &amp; Bakery</t>
  </si>
  <si>
    <t xml:space="preserve">Edinburgh</t>
  </si>
  <si>
    <t xml:space="preserve">94b Fountainbridge| Fountainbridge| Edinburgh EH3 9QA</t>
  </si>
  <si>
    <t xml:space="preserve">Fountainbridge</t>
  </si>
  <si>
    <t xml:space="preserve">Fountainbridge| Edinburgh</t>
  </si>
  <si>
    <t xml:space="preserve">La Favorita</t>
  </si>
  <si>
    <t xml:space="preserve">325-331 Leith Walk| Leith| Edinburgh EH6 8SA</t>
  </si>
  <si>
    <t xml:space="preserve">Leith</t>
  </si>
  <si>
    <t xml:space="preserve">Leith| Edinburgh</t>
  </si>
  <si>
    <t xml:space="preserve">Mimi's Bakehouse</t>
  </si>
  <si>
    <t xml:space="preserve">63 Shore| Leith| Edinburgh EH6 6RA</t>
  </si>
  <si>
    <t xml:space="preserve">Roseleaf Bar Cafe</t>
  </si>
  <si>
    <t xml:space="preserve">23-24 Sandport Place| Leith| Edinburgh EH6 6EW</t>
  </si>
  <si>
    <t xml:space="preserve">Scottish, Cafe</t>
  </si>
  <si>
    <t xml:space="preserve">The Kitchin</t>
  </si>
  <si>
    <t xml:space="preserve">78 Commercial Street| Leith| Edinburgh EH6 6LX</t>
  </si>
  <si>
    <t xml:space="preserve">British, French</t>
  </si>
  <si>
    <t xml:space="preserve">El Cartel</t>
  </si>
  <si>
    <t xml:space="preserve">64 Thistle Street| New Town| Edinburgh EH2 1EN</t>
  </si>
  <si>
    <t xml:space="preserve">New Town</t>
  </si>
  <si>
    <t xml:space="preserve">New Town| Edinburgh</t>
  </si>
  <si>
    <t xml:space="preserve">4th Floor| 33 Castle Street| New Town| Edinburgh EH2 3DN</t>
  </si>
  <si>
    <t xml:space="preserve">20 George Street| New Town| Edinburgh EH2 2PF</t>
  </si>
  <si>
    <t xml:space="preserve">The Boozy Cow</t>
  </si>
  <si>
    <t xml:space="preserve">17 Frederick Street| New Town| Edinburgh EH2 2EY</t>
  </si>
  <si>
    <t xml:space="preserve">Burger, Grill</t>
  </si>
  <si>
    <t xml:space="preserve">10 To 10 In Delhi</t>
  </si>
  <si>
    <t xml:space="preserve">67 Nicolson Street| Old Town| Edinburgh EH8 9BE</t>
  </si>
  <si>
    <t xml:space="preserve">Old Town</t>
  </si>
  <si>
    <t xml:space="preserve">Old Town| Edinburgh</t>
  </si>
  <si>
    <t xml:space="preserve">Indian, Cafe</t>
  </si>
  <si>
    <t xml:space="preserve">Bentoya</t>
  </si>
  <si>
    <t xml:space="preserve">15 Bread Street| Old Town| Edinburgh EH3 9AL</t>
  </si>
  <si>
    <t xml:space="preserve">Sushi, Japanese, Cantonese</t>
  </si>
  <si>
    <t xml:space="preserve">Civerinos</t>
  </si>
  <si>
    <t xml:space="preserve">5 Hunter Square| Royal Mile| Old Town| Edinburgh EH1 1QW</t>
  </si>
  <si>
    <t xml:space="preserve">The Elephant House</t>
  </si>
  <si>
    <t xml:space="preserve">21 George IV Bridge| Old Town| Edinburgh EH1 1EN</t>
  </si>
  <si>
    <t xml:space="preserve">The Hanging Bat</t>
  </si>
  <si>
    <t xml:space="preserve">133 Lothian Road| Old Town| Edinburgh EH3 9AD</t>
  </si>
  <si>
    <t xml:space="preserve">Love Crumbs</t>
  </si>
  <si>
    <t xml:space="preserve">155 West Port| Old Town| Edinburgh EH3 9DP</t>
  </si>
  <si>
    <t xml:space="preserve">Mother India's Cafe</t>
  </si>
  <si>
    <t xml:space="preserve">3-5 Infirmary Street| Old Town| Edinburgh EH1 1LT</t>
  </si>
  <si>
    <t xml:space="preserve">The Witchery &amp; The Secret Garden</t>
  </si>
  <si>
    <t xml:space="preserve">Castlehill| The Royal Mile| Old Town| Edinburgh EH12NF</t>
  </si>
  <si>
    <t xml:space="preserve">British, Scottish, Seafood</t>
  </si>
  <si>
    <t xml:space="preserve">Ting Thai Caravan</t>
  </si>
  <si>
    <t xml:space="preserve">8-9 Teviot Place| Old Town| Edinburgh EH1 2QZ</t>
  </si>
  <si>
    <t xml:space="preserve">Tuk Tuk Indian Street Food</t>
  </si>
  <si>
    <t xml:space="preserve">1 Leven Street| Tollcross| Edinburgh EH3 9NB</t>
  </si>
  <si>
    <t xml:space="preserve">Tollcross</t>
  </si>
  <si>
    <t xml:space="preserve">Tollcross| Edinburgh</t>
  </si>
  <si>
    <t xml:space="preserve">Indian, Street Food</t>
  </si>
  <si>
    <t xml:space="preserve">14 Picardy Place| New Town| Edinburgh EH1 3JT</t>
  </si>
  <si>
    <t xml:space="preserve">Twelve Picardy Place| New Town</t>
  </si>
  <si>
    <t xml:space="preserve">Twelve Picardy Place| New Town| Edinburgh</t>
  </si>
  <si>
    <t xml:space="preserve">Steak, Scottish, British</t>
  </si>
  <si>
    <t xml:space="preserve">Gymkhana</t>
  </si>
  <si>
    <t xml:space="preserve">London</t>
  </si>
  <si>
    <t xml:space="preserve">42 Albemarle Street| Mayfair| London W1S 4JH</t>
  </si>
  <si>
    <t xml:space="preserve">Albemarle Street| Mayfair</t>
  </si>
  <si>
    <t xml:space="preserve">Albemarle Street| Mayfair| London</t>
  </si>
  <si>
    <t xml:space="preserve">Indian, Pakistani, Curry</t>
  </si>
  <si>
    <t xml:space="preserve">Bocca Di Lupo</t>
  </si>
  <si>
    <t xml:space="preserve">12 Archer Street| Soho| London W1D 7BB</t>
  </si>
  <si>
    <t xml:space="preserve">Archer Street| Soho</t>
  </si>
  <si>
    <t xml:space="preserve">Archer Street| Soho| London</t>
  </si>
  <si>
    <t xml:space="preserve">Flat Iron</t>
  </si>
  <si>
    <t xml:space="preserve">17 Beak Street| Soho| London W1F 9RW</t>
  </si>
  <si>
    <t xml:space="preserve">Beak Street| Soho</t>
  </si>
  <si>
    <t xml:space="preserve">Beak Street| Soho| London</t>
  </si>
  <si>
    <t xml:space="preserve">Duck &amp; Waffle</t>
  </si>
  <si>
    <t xml:space="preserve">Heron Tower| 110 Bishopsgate| City of London| London EC2N 4AY</t>
  </si>
  <si>
    <t xml:space="preserve">Bishopsgate| City Of London</t>
  </si>
  <si>
    <t xml:space="preserve">Bishopsgate| City Of London| London</t>
  </si>
  <si>
    <t xml:space="preserve">Dishoom</t>
  </si>
  <si>
    <t xml:space="preserve">7 Boundary Street| Shoreditch| London E2 7JE</t>
  </si>
  <si>
    <t xml:space="preserve">Boundary Street| Shoreditch</t>
  </si>
  <si>
    <t xml:space="preserve">Boundary Street| Shoreditch| London</t>
  </si>
  <si>
    <t xml:space="preserve">Indian, Cafe, Curry</t>
  </si>
  <si>
    <t xml:space="preserve">Yauatcha</t>
  </si>
  <si>
    <t xml:space="preserve">15-17 Broadwick Street| Soho| London W1F 0DL</t>
  </si>
  <si>
    <t xml:space="preserve">Broadwick Street| Soho</t>
  </si>
  <si>
    <t xml:space="preserve">Broadwick Street| Soho| London</t>
  </si>
  <si>
    <t xml:space="preserve">Chinese, Dim Sum</t>
  </si>
  <si>
    <t xml:space="preserve">Roka</t>
  </si>
  <si>
    <t xml:space="preserve">37 Charlotte Street| Fitzrovia| London W1T 1RR</t>
  </si>
  <si>
    <t xml:space="preserve">Charlotte Street| Fitzrovia</t>
  </si>
  <si>
    <t xml:space="preserve">Charlotte Street| Fitzrovia| London</t>
  </si>
  <si>
    <t xml:space="preserve">Restaurant Gordon Ramsay</t>
  </si>
  <si>
    <t xml:space="preserve">68 Royal Hospital Road| Chelsea| London SW3 4HP</t>
  </si>
  <si>
    <t xml:space="preserve">Chelsea</t>
  </si>
  <si>
    <t xml:space="preserve">sketch Gallery</t>
  </si>
  <si>
    <t xml:space="preserve">sketch| 9 Conduit Street| Mayfair| London W1S 2XG</t>
  </si>
  <si>
    <t xml:space="preserve">Conduit Street| Mayfair</t>
  </si>
  <si>
    <t xml:space="preserve">Conduit Street| Mayfair| London</t>
  </si>
  <si>
    <t xml:space="preserve">British, Contemporary</t>
  </si>
  <si>
    <t xml:space="preserve">Masala Zone</t>
  </si>
  <si>
    <t xml:space="preserve">48 Floral Street| Covent Garden| London WC2E 9DA</t>
  </si>
  <si>
    <t xml:space="preserve">Covent Garden</t>
  </si>
  <si>
    <t xml:space="preserve">Indian, Curry</t>
  </si>
  <si>
    <t xml:space="preserve">33 D'Arblay Street| Soho| London W1F 8EU</t>
  </si>
  <si>
    <t xml:space="preserve">D'arblay Street| Soho</t>
  </si>
  <si>
    <t xml:space="preserve">D'arblay Street| Soho| London</t>
  </si>
  <si>
    <t xml:space="preserve">Bao</t>
  </si>
  <si>
    <t xml:space="preserve">53 Lexington Street| Soho| London W1F 9AS</t>
  </si>
  <si>
    <t xml:space="preserve">Lexington Street| Soho</t>
  </si>
  <si>
    <t xml:space="preserve">Lexington Street| Soho| London</t>
  </si>
  <si>
    <t xml:space="preserve">Five Guys</t>
  </si>
  <si>
    <t xml:space="preserve">1-3 Long Acre| Covent Garden| London WC2E 9LH</t>
  </si>
  <si>
    <t xml:space="preserve">Long Acre| Covent Garden</t>
  </si>
  <si>
    <t xml:space="preserve">Long Acre| Covent Garden| London</t>
  </si>
  <si>
    <t xml:space="preserve">Hakkasan</t>
  </si>
  <si>
    <t xml:space="preserve">17 Bruton Street| Mayfair| London W1J 6QB</t>
  </si>
  <si>
    <t xml:space="preserve">Mayfair</t>
  </si>
  <si>
    <t xml:space="preserve">Nobu</t>
  </si>
  <si>
    <t xml:space="preserve">15 Berkeley Street| Mayfair| London W1J 8DY</t>
  </si>
  <si>
    <t xml:space="preserve">Roti Chai</t>
  </si>
  <si>
    <t xml:space="preserve">3 Portman Mews South| Marble Arch| London W1H 6HS</t>
  </si>
  <si>
    <t xml:space="preserve">Portman Mews South| Marble Arch</t>
  </si>
  <si>
    <t xml:space="preserve">Portman Mews South| Marble Arch| London</t>
  </si>
  <si>
    <t xml:space="preserve">Shake Shack</t>
  </si>
  <si>
    <t xml:space="preserve">24 Market Building| The Piazza| Covent Garden| London WC2E 8RD</t>
  </si>
  <si>
    <t xml:space="preserve">Tavistock Court| Covent Garden</t>
  </si>
  <si>
    <t xml:space="preserve">Tavistock Court| Covent Garden| London</t>
  </si>
  <si>
    <t xml:space="preserve">12 Upper St Martin's Lane| Covent Garden| London WC2H 9FB</t>
  </si>
  <si>
    <t xml:space="preserve">Upper St Martin's Lane| Covent Garden</t>
  </si>
  <si>
    <t xml:space="preserve">Upper St Martin's Lane| Covent Garden| London</t>
  </si>
  <si>
    <t xml:space="preserve">Indian, North Indian, Curry, Cafe</t>
  </si>
  <si>
    <t xml:space="preserve">11 Upper St Martin's Lane| Covent Garden| London WC2H 9FB</t>
  </si>
  <si>
    <t xml:space="preserve">Bone Daddies</t>
  </si>
  <si>
    <t xml:space="preserve">31 St. Peter Street| Soho| London W1F 0AR</t>
  </si>
  <si>
    <t xml:space="preserve">Walker's Court| Soho</t>
  </si>
  <si>
    <t xml:space="preserve">Walker's Court| Soho| London</t>
  </si>
  <si>
    <t xml:space="preserve">Ramen, Japanese</t>
  </si>
  <si>
    <t xml:space="preserve">Monolos Playhouse Restaurant</t>
  </si>
  <si>
    <t xml:space="preserve">Manchester</t>
  </si>
  <si>
    <t xml:space="preserve">137 Cheetham Hill Road| Cheetham Hill| Manchester M8 8LY</t>
  </si>
  <si>
    <t xml:space="preserve">Cheetham Hill</t>
  </si>
  <si>
    <t xml:space="preserve">Cheetham Hill| Manchester</t>
  </si>
  <si>
    <t xml:space="preserve">American, Fast Food, Desserts, Steak</t>
  </si>
  <si>
    <t xml:space="preserve">Santos</t>
  </si>
  <si>
    <t xml:space="preserve">22 King Edward's Buildings| Bury Old Road| Cheetham Hill| Manchester M7 4QJ</t>
  </si>
  <si>
    <t xml:space="preserve">Manchester House</t>
  </si>
  <si>
    <t xml:space="preserve">Tower 12| 18-22 Bridge Street| Deansgate| Manchester M3 3BZ</t>
  </si>
  <si>
    <t xml:space="preserve">Deansgate</t>
  </si>
  <si>
    <t xml:space="preserve">Deansgate| Manchester</t>
  </si>
  <si>
    <t xml:space="preserve">The Grill On The Alley</t>
  </si>
  <si>
    <t xml:space="preserve">5 RIdgefield| Deansgate| Manchester M2 6EG</t>
  </si>
  <si>
    <t xml:space="preserve">Steak, Seafood, Grill</t>
  </si>
  <si>
    <t xml:space="preserve">Nawaab</t>
  </si>
  <si>
    <t xml:space="preserve">1008 Stockport Road| Levenshulme| Manchester M19 3WN</t>
  </si>
  <si>
    <t xml:space="preserve">Levenshulme</t>
  </si>
  <si>
    <t xml:space="preserve">Levenshulme| Manchester</t>
  </si>
  <si>
    <t xml:space="preserve">Pakistani, Indian, Afghani, Curry</t>
  </si>
  <si>
    <t xml:space="preserve">100 King Street| Market Street| Manchester M2 4WU</t>
  </si>
  <si>
    <t xml:space="preserve">Market Street</t>
  </si>
  <si>
    <t xml:space="preserve">Market Street| Manchester</t>
  </si>
  <si>
    <t xml:space="preserve">19 Chapel Walks| City Center| Market Street| Manchester M2 1HN</t>
  </si>
  <si>
    <t xml:space="preserve">Solita</t>
  </si>
  <si>
    <t xml:space="preserve">37 Turner Street| Northern Quarter| Manchester M4 1DW</t>
  </si>
  <si>
    <t xml:space="preserve">Northern Quarter</t>
  </si>
  <si>
    <t xml:space="preserve">Northern Quarter| Manchester</t>
  </si>
  <si>
    <t xml:space="preserve">American, Burger, Grill</t>
  </si>
  <si>
    <t xml:space="preserve">Almost Famous Burgers</t>
  </si>
  <si>
    <t xml:space="preserve">100-102 High Street| Northern Quarter| Manchester M4 1HP</t>
  </si>
  <si>
    <t xml:space="preserve">Home Sweet Home</t>
  </si>
  <si>
    <t xml:space="preserve">49-51 Edge Street| Northern Quarter| Manchester M4 1HW</t>
  </si>
  <si>
    <t xml:space="preserve">British, Burger, Cafe</t>
  </si>
  <si>
    <t xml:space="preserve">Teacup</t>
  </si>
  <si>
    <t xml:space="preserve">55 Thomas Street| Northern Quarter| Manchester M4 1NA</t>
  </si>
  <si>
    <t xml:space="preserve">Archies</t>
  </si>
  <si>
    <t xml:space="preserve">72 Oxford Road| University District| Oxford Road| Manchester M1 5NH</t>
  </si>
  <si>
    <t xml:space="preserve">Oxford Road</t>
  </si>
  <si>
    <t xml:space="preserve">Oxford Road| Manchester</t>
  </si>
  <si>
    <t xml:space="preserve">Zouk Tea Bar &amp; Grill</t>
  </si>
  <si>
    <t xml:space="preserve">The Quadrangle| Chester Street| Oxford Road| Manchester M1 5QS</t>
  </si>
  <si>
    <t xml:space="preserve">Indian, Seafood</t>
  </si>
  <si>
    <t xml:space="preserve">Mughli</t>
  </si>
  <si>
    <t xml:space="preserve">30 Wilmslow Road| Rusholme| Manchester M14 5TQ</t>
  </si>
  <si>
    <t xml:space="preserve">Rusholme</t>
  </si>
  <si>
    <t xml:space="preserve">Rusholme| Manchester</t>
  </si>
  <si>
    <t xml:space="preserve">Lahore</t>
  </si>
  <si>
    <t xml:space="preserve">14-18 Wilmslow Road| Rusholme| Manchester M14 5TQ</t>
  </si>
  <si>
    <t xml:space="preserve">Indian, Grill</t>
  </si>
  <si>
    <t xml:space="preserve">Gaucho</t>
  </si>
  <si>
    <t xml:space="preserve">2A St Mary's Street| Spinningfields| Manchester M3 2LB</t>
  </si>
  <si>
    <t xml:space="preserve">Spinningfields</t>
  </si>
  <si>
    <t xml:space="preserve">Spinningfields| Manchester</t>
  </si>
  <si>
    <t xml:space="preserve">Argentine, American</t>
  </si>
  <si>
    <t xml:space="preserve">Akbars</t>
  </si>
  <si>
    <t xml:space="preserve">73-83 Liverpool Road| Spinningfields| Manchester M3 4NQ</t>
  </si>
  <si>
    <t xml:space="preserve">40-42 King Street West| Spinningfields| Manchester M3 2WY</t>
  </si>
  <si>
    <t xml:space="preserve">Mr Cooper's House &amp; Garden - The Midland</t>
  </si>
  <si>
    <t xml:space="preserve">The Midland| Peter Street| Deansgate| Manchester M60 2DS</t>
  </si>
  <si>
    <t xml:space="preserve">The Midland| Deansgate</t>
  </si>
  <si>
    <t xml:space="preserve">The Midland| Deansgate| Manchester</t>
  </si>
  <si>
    <t xml:space="preserve">European, Mediterranean, Contemporary</t>
  </si>
  <si>
    <t xml:space="preserve">The French by Simon Rogan - The Midland</t>
  </si>
  <si>
    <t xml:space="preserve">7st by Mumbai Spices</t>
  </si>
  <si>
    <t xml:space="preserve">Doha</t>
  </si>
  <si>
    <t xml:space="preserve">Barwa Commercial Avenue| Near Thursday &amp; Friday Market Building| Near F Ring Road| Main Industrial Area Road| Ain Khalid| Doha</t>
  </si>
  <si>
    <t xml:space="preserve">Ain Khalid</t>
  </si>
  <si>
    <t xml:space="preserve">Ain Khalid| Doha</t>
  </si>
  <si>
    <t xml:space="preserve">Qatari Rial(QR)</t>
  </si>
  <si>
    <t xml:space="preserve">Beside Le Mirage Suites| Fereej Abdul Aziz Street| Al Doha Al Jadeeda| Doha</t>
  </si>
  <si>
    <t xml:space="preserve">Al Doha Al Jadeeda</t>
  </si>
  <si>
    <t xml:space="preserve">Al Doha Al Jadeeda| Doha</t>
  </si>
  <si>
    <t xml:space="preserve">Zaffran Dining Experience</t>
  </si>
  <si>
    <t xml:space="preserve">Al Emadi Financial Square| C Ring Road| Al Hilal| Doha</t>
  </si>
  <si>
    <t xml:space="preserve">Al Emadi Financial Square| Al Hilal</t>
  </si>
  <si>
    <t xml:space="preserve">Al Emadi Financial Square| Al Hilal| Doha</t>
  </si>
  <si>
    <t xml:space="preserve">MRA Bakery Sweets &amp; Restaurant</t>
  </si>
  <si>
    <t xml:space="preserve">Opposite Aster Pharmacy| Al Taei Street| Al Ghanim| Doha</t>
  </si>
  <si>
    <t xml:space="preserve">Al Ghanim</t>
  </si>
  <si>
    <t xml:space="preserve">Al Ghanim| Doha</t>
  </si>
  <si>
    <t xml:space="preserve">Kerala, Indian, Chinese, Bakery</t>
  </si>
  <si>
    <t xml:space="preserve">Zaoq</t>
  </si>
  <si>
    <t xml:space="preserve">Midmac Flyover| Salwa Road| Al Hilal| Doha</t>
  </si>
  <si>
    <t xml:space="preserve">Al Hilal</t>
  </si>
  <si>
    <t xml:space="preserve">Al Hilal| Doha</t>
  </si>
  <si>
    <t xml:space="preserve">Pakistani</t>
  </si>
  <si>
    <t xml:space="preserve">Aalishan</t>
  </si>
  <si>
    <t xml:space="preserve">Opposite Universal Cooling System| Ibn Seena Street| Al Muntazah| Doha</t>
  </si>
  <si>
    <t xml:space="preserve">Al Muntazah</t>
  </si>
  <si>
    <t xml:space="preserve">Al Muntazah| Doha</t>
  </si>
  <si>
    <t xml:space="preserve">North Indian, Chinese, Turkish</t>
  </si>
  <si>
    <t xml:space="preserve">Opposite La Cigale Hotel| C Ring Road| Al Nasr| Doha</t>
  </si>
  <si>
    <t xml:space="preserve">Al Nasr</t>
  </si>
  <si>
    <t xml:space="preserve">Al Nasr| Doha</t>
  </si>
  <si>
    <t xml:space="preserve">Mainland China Restaurant</t>
  </si>
  <si>
    <t xml:space="preserve">1st Floor| Barwa Towers| Suhaim Bin Hamad Street| Al Sadd| Doha</t>
  </si>
  <si>
    <t xml:space="preserve">Barwa Towers| Al Sadd</t>
  </si>
  <si>
    <t xml:space="preserve">Barwa Towers| Al Sadd| Doha</t>
  </si>
  <si>
    <t xml:space="preserve">Ponderosa</t>
  </si>
  <si>
    <t xml:space="preserve">Caravan Complex| Ramada Junction| Salwa Road| Al Hilal| Doha</t>
  </si>
  <si>
    <t xml:space="preserve">Caravan Complex| Al Hilal</t>
  </si>
  <si>
    <t xml:space="preserve">Caravan Complex| Al Hilal| Doha</t>
  </si>
  <si>
    <t xml:space="preserve">Gokul Gujarati Restaurant</t>
  </si>
  <si>
    <t xml:space="preserve">Opposite Masjid| Ibn Mahmoud Street| Fereej Bin Mahmoud| Doha</t>
  </si>
  <si>
    <t xml:space="preserve">Fereej Bin Mahmoud</t>
  </si>
  <si>
    <t xml:space="preserve">Fereej Bin Mahmoud| Doha</t>
  </si>
  <si>
    <t xml:space="preserve">The Manhattan FISH MARKET</t>
  </si>
  <si>
    <t xml:space="preserve">Mezzanine Floor| Ghanem Business Center| Opposite Ahli Bank| Fereej Bin Mahmoud| Doha</t>
  </si>
  <si>
    <t xml:space="preserve">Ghanem Business Center| Fereej Bin Mahmoud</t>
  </si>
  <si>
    <t xml:space="preserve">Ghanem Business Center| Fereej Bin Mahmoud| Doha</t>
  </si>
  <si>
    <t xml:space="preserve">Coral - InterContinental Doha</t>
  </si>
  <si>
    <t xml:space="preserve">Lower Ground Floor| Hotel Intercontinental Doha| Al Isteqlal Road| Westbay| Doha</t>
  </si>
  <si>
    <t xml:space="preserve">Hotel Intercontinental Doha| Westbay</t>
  </si>
  <si>
    <t xml:space="preserve">Hotel Intercontinental Doha| Westbay| Doha</t>
  </si>
  <si>
    <t xml:space="preserve">Ground Floor| Mall Of Qatar| Dukhan Highway| Al Gharafa| Doha</t>
  </si>
  <si>
    <t xml:space="preserve">Mall of Qatar| Al Gharafa</t>
  </si>
  <si>
    <t xml:space="preserve">Mall of Qatar| Al Gharafa| Doha</t>
  </si>
  <si>
    <t xml:space="preserve">Near Kahramaa Office| Al Adhwaa Street| Musheireb| Doha</t>
  </si>
  <si>
    <t xml:space="preserve">Musheireb</t>
  </si>
  <si>
    <t xml:space="preserve">Musheireb| Doha</t>
  </si>
  <si>
    <t xml:space="preserve">Ground Floor| Al Jomrok Boutique Hotel| Souq Waqif| Doha</t>
  </si>
  <si>
    <t xml:space="preserve">Souq Waqif</t>
  </si>
  <si>
    <t xml:space="preserve">Souq Waqif| Doha</t>
  </si>
  <si>
    <t xml:space="preserve">Eatopia</t>
  </si>
  <si>
    <t xml:space="preserve">2nd Floor| The Gate Mall| Dafna| Doha</t>
  </si>
  <si>
    <t xml:space="preserve">The Gate| Dafna</t>
  </si>
  <si>
    <t xml:space="preserve">The Gate| Dafna| Doha</t>
  </si>
  <si>
    <t xml:space="preserve">European, Arabian, Japanese, Bakery, Desserts</t>
  </si>
  <si>
    <t xml:space="preserve">Vine - The St. Regis</t>
  </si>
  <si>
    <t xml:space="preserve">1st Floor| The St. Regis Hotel| Westbay| Doha</t>
  </si>
  <si>
    <t xml:space="preserve">The St. Regis| Westbay</t>
  </si>
  <si>
    <t xml:space="preserve">The St. Regis| Westbay| Doha</t>
  </si>
  <si>
    <t xml:space="preserve">Sabai Thai - The Westin Doha Hotel &amp; Spa</t>
  </si>
  <si>
    <t xml:space="preserve">Ground Floor| The Westin Doha Hotel &amp; Spa| Fereej Bin Mahmoud| Doha</t>
  </si>
  <si>
    <t xml:space="preserve">The Westin Doha Hotel &amp; Spa| Fereej Bin Mahmoud</t>
  </si>
  <si>
    <t xml:space="preserve">The Westin Doha Hotel &amp; Spa| Fereej Bin Mahmoud| Doha</t>
  </si>
  <si>
    <t xml:space="preserve">Paper Moon</t>
  </si>
  <si>
    <t xml:space="preserve">Beside Jarir Bookstore| Jaidah Square| Al Matar Street| Umm Ghuwailina| Doha</t>
  </si>
  <si>
    <t xml:space="preserve">Umm Ghuwailina</t>
  </si>
  <si>
    <t xml:space="preserve">Umm Ghuwailina| Doha</t>
  </si>
  <si>
    <t xml:space="preserve">Roti &amp; Boti</t>
  </si>
  <si>
    <t xml:space="preserve">Showroom #10| Al Emadi Suites| Ras Abu Aboud Street| Umm Ghuwailina| Doha</t>
  </si>
  <si>
    <t xml:space="preserve">The Butcher's Wife</t>
  </si>
  <si>
    <t xml:space="preserve">Cape Town</t>
  </si>
  <si>
    <t xml:space="preserve">15 Belgravia Road| Athlone| Cape Town</t>
  </si>
  <si>
    <t xml:space="preserve">Athlone</t>
  </si>
  <si>
    <t xml:space="preserve">Athlone| Cape Town</t>
  </si>
  <si>
    <t xml:space="preserve">Pizza, Grill</t>
  </si>
  <si>
    <t xml:space="preserve">Rand(R)</t>
  </si>
  <si>
    <t xml:space="preserve">Coco Safar</t>
  </si>
  <si>
    <t xml:space="preserve">Ground Floor| Cavendish Square| Claremont| Cape Town</t>
  </si>
  <si>
    <t xml:space="preserve">Cavendish Square| Claremont</t>
  </si>
  <si>
    <t xml:space="preserve">Cavendish Square| Claremont| Cape Town</t>
  </si>
  <si>
    <t xml:space="preserve">Cafe, Patisserie</t>
  </si>
  <si>
    <t xml:space="preserve">La Parada</t>
  </si>
  <si>
    <t xml:space="preserve">107 Bree Street| CBD| Cape Town</t>
  </si>
  <si>
    <t xml:space="preserve">CBD</t>
  </si>
  <si>
    <t xml:space="preserve">CBD| Cape Town</t>
  </si>
  <si>
    <t xml:space="preserve">Jason Bakery</t>
  </si>
  <si>
    <t xml:space="preserve">185 Bree Street| CBD| Cape Town</t>
  </si>
  <si>
    <t xml:space="preserve">Truth Coffee</t>
  </si>
  <si>
    <t xml:space="preserve">36 Buitenkant Street| CBD| Cape Town</t>
  </si>
  <si>
    <t xml:space="preserve">Salushi</t>
  </si>
  <si>
    <t xml:space="preserve">25 Protea Road| Claremont| Cape Town</t>
  </si>
  <si>
    <t xml:space="preserve">Claremont</t>
  </si>
  <si>
    <t xml:space="preserve">Claremont| Cape Town</t>
  </si>
  <si>
    <t xml:space="preserve">Japanese, Sushi, Asian</t>
  </si>
  <si>
    <t xml:space="preserve">Origin Coffee Roasting</t>
  </si>
  <si>
    <t xml:space="preserve">28 Hudson Street| De Waterkant| Cape Town</t>
  </si>
  <si>
    <t xml:space="preserve">De Waterkant</t>
  </si>
  <si>
    <t xml:space="preserve">De Waterkant| Cape Town</t>
  </si>
  <si>
    <t xml:space="preserve">Cafe, Bakery, Tea, Vegetarian</t>
  </si>
  <si>
    <t xml:space="preserve">Kloof Street House</t>
  </si>
  <si>
    <t xml:space="preserve">30 Kloof Street| Gardens| Cape Town</t>
  </si>
  <si>
    <t xml:space="preserve">Gardens</t>
  </si>
  <si>
    <t xml:space="preserve">Gardens| Cape Town</t>
  </si>
  <si>
    <t xml:space="preserve">Jerry's Burger Bar</t>
  </si>
  <si>
    <t xml:space="preserve">5 Park Road| Kloof Street| Gardens| Cape Town</t>
  </si>
  <si>
    <t xml:space="preserve">Active Sushi</t>
  </si>
  <si>
    <t xml:space="preserve">32 Hudson Street| Mirage Building| Green Point| Cape Town</t>
  </si>
  <si>
    <t xml:space="preserve">Green Point</t>
  </si>
  <si>
    <t xml:space="preserve">Green Point| Cape Town</t>
  </si>
  <si>
    <t xml:space="preserve">Beluga</t>
  </si>
  <si>
    <t xml:space="preserve">The Foundry| Prestwich Street| Green Point| Cape Town</t>
  </si>
  <si>
    <t xml:space="preserve">Seafood, Asian, Grill, Sushi</t>
  </si>
  <si>
    <t xml:space="preserve">Rocomamas</t>
  </si>
  <si>
    <t xml:space="preserve">107a Main Road| Green Point| Cape Town</t>
  </si>
  <si>
    <t xml:space="preserve">Burger, Fast Food, Grill</t>
  </si>
  <si>
    <t xml:space="preserve">Newlands Quarter| Dean Street| Newlands| Cape Town</t>
  </si>
  <si>
    <t xml:space="preserve">Newlands</t>
  </si>
  <si>
    <t xml:space="preserve">Newlands| Cape Town</t>
  </si>
  <si>
    <t xml:space="preserve">Nobu - One&amp;Only</t>
  </si>
  <si>
    <t xml:space="preserve">One &amp; Only Hotel| Dock Road| V &amp; A Waterfront| Cape Town</t>
  </si>
  <si>
    <t xml:space="preserve">One and Only Hotel| V &amp; A Waterfront</t>
  </si>
  <si>
    <t xml:space="preserve">One and Only Hotel| V &amp; A Waterfront| Cape Town</t>
  </si>
  <si>
    <t xml:space="preserve">Japanese, Asian, Seafood, Sushi</t>
  </si>
  <si>
    <t xml:space="preserve">Jarryds</t>
  </si>
  <si>
    <t xml:space="preserve">90 Regent Road| Sea Point| Cape Town</t>
  </si>
  <si>
    <t xml:space="preserve">Sea Point</t>
  </si>
  <si>
    <t xml:space="preserve">Sea Point| Cape Town</t>
  </si>
  <si>
    <t xml:space="preserve">My Sugar</t>
  </si>
  <si>
    <t xml:space="preserve">77 Regent Road| Sea Point| Cape Town</t>
  </si>
  <si>
    <t xml:space="preserve">Cafe, Patisserie, Bakery, Desserts</t>
  </si>
  <si>
    <t xml:space="preserve">Grand Caf? &amp; Beach</t>
  </si>
  <si>
    <t xml:space="preserve">Granger Bay Road| Granger Bay| V &amp; A Waterfront| Cape Town</t>
  </si>
  <si>
    <t xml:space="preserve">V &amp; A Waterfront</t>
  </si>
  <si>
    <t xml:space="preserve">V &amp; A Waterfront| Cape Town</t>
  </si>
  <si>
    <t xml:space="preserve">Seafood, African, Sushi</t>
  </si>
  <si>
    <t xml:space="preserve">tashas</t>
  </si>
  <si>
    <t xml:space="preserve">Ground Level| Victoria Wharf| V &amp; A Waterfront| Cape Town</t>
  </si>
  <si>
    <t xml:space="preserve">Cafe, Mediterranean</t>
  </si>
  <si>
    <t xml:space="preserve">Gibson's Gourmet Burgers &amp; Ribs</t>
  </si>
  <si>
    <t xml:space="preserve">Shop 157| Lower Level| Victoria Wharf| V &amp; A Waterfront| Cape Town</t>
  </si>
  <si>
    <t xml:space="preserve">Victoria Wharf| V &amp; A Waterfront</t>
  </si>
  <si>
    <t xml:space="preserve">Victoria Wharf| V &amp; A Waterfront| Cape Town</t>
  </si>
  <si>
    <t xml:space="preserve">Burger, American, Grill</t>
  </si>
  <si>
    <t xml:space="preserve">Willoughby &amp; Co.</t>
  </si>
  <si>
    <t xml:space="preserve">Seafood, Japanese, Sushi</t>
  </si>
  <si>
    <t xml:space="preserve">Cube - Tasting Kitchen</t>
  </si>
  <si>
    <t xml:space="preserve">Inner City</t>
  </si>
  <si>
    <t xml:space="preserve">24 Albrecht Road| Maboneng Precinct| City and Suburban| Inner City</t>
  </si>
  <si>
    <t xml:space="preserve">City and Suburban</t>
  </si>
  <si>
    <t xml:space="preserve">City and Suburban| Inner City</t>
  </si>
  <si>
    <t xml:space="preserve">European, Contemporary</t>
  </si>
  <si>
    <t xml:space="preserve">Urbanologi</t>
  </si>
  <si>
    <t xml:space="preserve">1 Fox Street| Marshalltown| Inner City| Johannesburg</t>
  </si>
  <si>
    <t xml:space="preserve">Marshalltown</t>
  </si>
  <si>
    <t xml:space="preserve">Marshalltown| Inner City</t>
  </si>
  <si>
    <t xml:space="preserve">Momo Baohaus</t>
  </si>
  <si>
    <t xml:space="preserve">Johannesburg</t>
  </si>
  <si>
    <t xml:space="preserve">139 Greenway| Greenside| Johannesburg</t>
  </si>
  <si>
    <t xml:space="preserve">Greenside</t>
  </si>
  <si>
    <t xml:space="preserve">Greenside| Johannesburg</t>
  </si>
  <si>
    <t xml:space="preserve">Asian, Sushi, Tapas</t>
  </si>
  <si>
    <t xml:space="preserve">Craft</t>
  </si>
  <si>
    <t xml:space="preserve">33| 4th Avenue corner of 13th street| Parkhurst| Johannesburg</t>
  </si>
  <si>
    <t xml:space="preserve">Parkhurst</t>
  </si>
  <si>
    <t xml:space="preserve">Parkhurst| Johannesburg</t>
  </si>
  <si>
    <t xml:space="preserve">European, Pizza</t>
  </si>
  <si>
    <t xml:space="preserve">Hudsons</t>
  </si>
  <si>
    <t xml:space="preserve">Corner 4th Avenue &amp; 14th Street| Parkhurst| Johannesburg</t>
  </si>
  <si>
    <t xml:space="preserve">Burger, Finger Food, Pizza</t>
  </si>
  <si>
    <t xml:space="preserve">The Wolfpack</t>
  </si>
  <si>
    <t xml:space="preserve">21| 4th Avenue| Parkhurst| Johannesburg</t>
  </si>
  <si>
    <t xml:space="preserve">19| 4th Avenue| Parktown North| Johannesburg</t>
  </si>
  <si>
    <t xml:space="preserve">Parktown North</t>
  </si>
  <si>
    <t xml:space="preserve">Parktown North| Johannesburg</t>
  </si>
  <si>
    <t xml:space="preserve">Marble</t>
  </si>
  <si>
    <t xml:space="preserve">Corner Jan Smuts Avenue &amp; Jellicoe Avenue| Rosebank| Johannesburg</t>
  </si>
  <si>
    <t xml:space="preserve">Rosebank</t>
  </si>
  <si>
    <t xml:space="preserve">Rosebank| Johannesburg</t>
  </si>
  <si>
    <t xml:space="preserve">Continental, South African, Beverages, Desserts, Seafood, Grill, Ice Cream, International</t>
  </si>
  <si>
    <t xml:space="preserve">Kream</t>
  </si>
  <si>
    <t xml:space="preserve">Pretoria</t>
  </si>
  <si>
    <t xml:space="preserve">570 Fehrsen Street| Brooklyn| Pretoria</t>
  </si>
  <si>
    <t xml:space="preserve">Brooklyn</t>
  </si>
  <si>
    <t xml:space="preserve">Brooklyn| Pretoria</t>
  </si>
  <si>
    <t xml:space="preserve">African</t>
  </si>
  <si>
    <t xml:space="preserve">Carbon Bistro</t>
  </si>
  <si>
    <t xml:space="preserve">279 Dey Street| Brooklyn| Pretoria</t>
  </si>
  <si>
    <t xml:space="preserve">Burger, Steak, Seafood</t>
  </si>
  <si>
    <t xml:space="preserve">Geet Indian Restaurant</t>
  </si>
  <si>
    <t xml:space="preserve">541 Fehrsen Street| Nieuw Muckleneuk| Brooklyn| Pretoria</t>
  </si>
  <si>
    <t xml:space="preserve">Blos Cafe</t>
  </si>
  <si>
    <t xml:space="preserve">66 Olympus street| Faerie Glen| Pretoria</t>
  </si>
  <si>
    <t xml:space="preserve">Faerie Glen</t>
  </si>
  <si>
    <t xml:space="preserve">Faerie Glen| Pretoria</t>
  </si>
  <si>
    <t xml:space="preserve">Cafe, Burger, Tapas, South African, European, Grill</t>
  </si>
  <si>
    <t xml:space="preserve">The Belgian Triple</t>
  </si>
  <si>
    <t xml:space="preserve">Olympus Village| Corner Olympus Dr And Achilles Road| Faerie Glen| Pretoria</t>
  </si>
  <si>
    <t xml:space="preserve">Healthy Food, Seafood, Beverages, Belgian, Contemporary, Desserts, Finger Food, International</t>
  </si>
  <si>
    <t xml:space="preserve">El Pistolero</t>
  </si>
  <si>
    <t xml:space="preserve">Corner Duvernoy and Chopin Street| Garsfontein| Pretoria</t>
  </si>
  <si>
    <t xml:space="preserve">Garsfontein</t>
  </si>
  <si>
    <t xml:space="preserve">Garsfontein| Pretoria</t>
  </si>
  <si>
    <t xml:space="preserve">Brooklyn Brothers</t>
  </si>
  <si>
    <t xml:space="preserve">Glenfair Boulevard| Corner Lynnwood &amp; Daventry Road| Lynnwood Manor| Lynnwood| Pretoria</t>
  </si>
  <si>
    <t xml:space="preserve">Glenfair Boulevard| Lynnwood  </t>
  </si>
  <si>
    <t xml:space="preserve">Glenfair Boulevard| Lynnwood  | Pretoria</t>
  </si>
  <si>
    <t xml:space="preserve">Burger, American, Beverages</t>
  </si>
  <si>
    <t xml:space="preserve">Capital Craft Beer Academy</t>
  </si>
  <si>
    <t xml:space="preserve">Greenlyn Village| Shop 20| 13th Street| Menlo Park| Near| Lynnwood| Pretoria</t>
  </si>
  <si>
    <t xml:space="preserve">Greenlyn Village| Menlopark| Near Lynnwood</t>
  </si>
  <si>
    <t xml:space="preserve">Greenlyn Village| Menlopark| Near Lynnwood| Pretoria</t>
  </si>
  <si>
    <t xml:space="preserve">Street Food, Burger, American, Finger Food, German</t>
  </si>
  <si>
    <t xml:space="preserve">Spice - The Indian Kitchen</t>
  </si>
  <si>
    <t xml:space="preserve">Lynridge Mall| 1 Jacobson Drive| Lynnwood| Pretoria</t>
  </si>
  <si>
    <t xml:space="preserve">Lynnwood</t>
  </si>
  <si>
    <t xml:space="preserve">Lynnwood| Pretoria</t>
  </si>
  <si>
    <t xml:space="preserve">Indian, Asian, Durban, International, Desserts</t>
  </si>
  <si>
    <t xml:space="preserve">The Black Bamboo</t>
  </si>
  <si>
    <t xml:space="preserve">Menlyn Boutique Hotel| 209 Tugela Road| Ashlea Gardens| Near Menlyn| Menlyn| Pretoria</t>
  </si>
  <si>
    <t xml:space="preserve">Menlyn Boutique Hotel| Menlyn</t>
  </si>
  <si>
    <t xml:space="preserve">Menlyn Boutique Hotel| Menlyn| Pretoria</t>
  </si>
  <si>
    <t xml:space="preserve">Old Town Italy</t>
  </si>
  <si>
    <t xml:space="preserve">Shop 53| Menlyn Maine| Central Square| 180 Amarand Avenue| Waterkloof Glen| Pretoria</t>
  </si>
  <si>
    <t xml:space="preserve">Menlyn Maine| Waterkloof Glen</t>
  </si>
  <si>
    <t xml:space="preserve">Menlyn Maine| Waterkloof Glen| Pretoria</t>
  </si>
  <si>
    <t xml:space="preserve">Cafe, Italian, Pizza, European, Bakery, Deli</t>
  </si>
  <si>
    <t xml:space="preserve">Parrot's</t>
  </si>
  <si>
    <t xml:space="preserve">Menlyn Shopping Centre| Corner of Atterbury Road &amp; Lois Avenue| Menlyn| Pretoria</t>
  </si>
  <si>
    <t xml:space="preserve">Menlyn Shopping Centre| Menlyn</t>
  </si>
  <si>
    <t xml:space="preserve">Menlyn Shopping Centre| Menlyn| Pretoria</t>
  </si>
  <si>
    <t xml:space="preserve">Contemporary, Sushi, Grill, Italian, Steak</t>
  </si>
  <si>
    <t xml:space="preserve">Baobab Cafe &amp; Grill</t>
  </si>
  <si>
    <t xml:space="preserve">Menlyn Shopping Centre| Level 1| Corner of Atterbury Road &amp; Lois Avenue| Menlyn| Pretoria</t>
  </si>
  <si>
    <t xml:space="preserve">Cafe, Grill</t>
  </si>
  <si>
    <t xml:space="preserve">Harissa Bistro</t>
  </si>
  <si>
    <t xml:space="preserve">The Club Centre| Corner of Pinaster Avenue &amp; 18th Street| Hazelwood| Near Waterkloof| Pretoria</t>
  </si>
  <si>
    <t xml:space="preserve">The Club Centre| Hazelwood| Near Waterkloof</t>
  </si>
  <si>
    <t xml:space="preserve">The Club Centre| Hazelwood| Near Waterkloof| Pretoria</t>
  </si>
  <si>
    <t xml:space="preserve">European, South African, Steak</t>
  </si>
  <si>
    <t xml:space="preserve">Life Grand Cafe</t>
  </si>
  <si>
    <t xml:space="preserve">The Club Centre| Corner of Pinaster Avenue &amp; 18th Street| Hazelwood| Near| Waterkloof| Pretoria</t>
  </si>
  <si>
    <t xml:space="preserve">Italian, Mediterranean, Sushi, Desserts</t>
  </si>
  <si>
    <t xml:space="preserve">Crawdaddy's</t>
  </si>
  <si>
    <t xml:space="preserve">Waterglen Shopping Centre| Corner of Garsfontein Road &amp; January Masilela Drive| Waterkloof Glen| Pretoria</t>
  </si>
  <si>
    <t xml:space="preserve">Waterglen Shopping Centre| Garsfontein</t>
  </si>
  <si>
    <t xml:space="preserve">Waterglen Shopping Centre| Garsfontein| Pretoria</t>
  </si>
  <si>
    <t xml:space="preserve">Continental, Seafood, Burger, South African, Finger Food, Grill</t>
  </si>
  <si>
    <t xml:space="preserve">Culture Club - Bar De Tapas</t>
  </si>
  <si>
    <t xml:space="preserve">15| 16th Street| Waterkloof| Pretoria 0081</t>
  </si>
  <si>
    <t xml:space="preserve">Waterkloof</t>
  </si>
  <si>
    <t xml:space="preserve">Waterkloof| Pretoria</t>
  </si>
  <si>
    <t xml:space="preserve">Cafe, Tapas, South African, Beverages, Healthy Food, Desserts, Spanish</t>
  </si>
  <si>
    <t xml:space="preserve">23 On Hazelwood</t>
  </si>
  <si>
    <t xml:space="preserve">23 Hazelwood Road| Menlo Park| Near| Waterkloof| Pretoria</t>
  </si>
  <si>
    <t xml:space="preserve">Street Food, Continental, Burger, Grill</t>
  </si>
  <si>
    <t xml:space="preserve">Hogshead</t>
  </si>
  <si>
    <t xml:space="preserve">Corner Dely &amp; Pinaster Roads| Hazelwood| Waterkloof| Pretoria</t>
  </si>
  <si>
    <t xml:space="preserve">Grill, Burger</t>
  </si>
  <si>
    <t xml:space="preserve">Restaurant Mosaic @ The Orient</t>
  </si>
  <si>
    <t xml:space="preserve">The Orient Boutique Hotel| Crocodile River Valley| Elandsfontein| Near West Park| Pretoria</t>
  </si>
  <si>
    <t xml:space="preserve">West Park</t>
  </si>
  <si>
    <t xml:space="preserve">West Park| Pretoria</t>
  </si>
  <si>
    <t xml:space="preserve">The Whippet</t>
  </si>
  <si>
    <t xml:space="preserve">Randburg</t>
  </si>
  <si>
    <t xml:space="preserve">Corner of 7th Street and 4th Avenue| Linden| Randburg 2195</t>
  </si>
  <si>
    <t xml:space="preserve">Linden</t>
  </si>
  <si>
    <t xml:space="preserve">Linden| Randburg</t>
  </si>
  <si>
    <t xml:space="preserve">Gemelli Cucina Bar</t>
  </si>
  <si>
    <t xml:space="preserve">Sandton</t>
  </si>
  <si>
    <t xml:space="preserve">13 Posthouse Link Centre| Corner Main &amp; Posthouse Street| Bryanston| Johannesburg Sandton| Bryanston| Sandton</t>
  </si>
  <si>
    <t xml:space="preserve">Bryanston</t>
  </si>
  <si>
    <t xml:space="preserve">Bryanston| Sandton</t>
  </si>
  <si>
    <t xml:space="preserve">Contemporary, Italian</t>
  </si>
  <si>
    <t xml:space="preserve">Social on Main</t>
  </si>
  <si>
    <t xml:space="preserve">Shop 1| Posthouse Centre| Corner Main Road &amp; Posthouse Street| Bryanston| Sandton 2021</t>
  </si>
  <si>
    <t xml:space="preserve">Contemporary, Burger, European</t>
  </si>
  <si>
    <t xml:space="preserve">Cafe Del Sol Botanico</t>
  </si>
  <si>
    <t xml:space="preserve">Bryanston Shopping Centre| Corner of William Nicol &amp; Ballyclare Dr| Bryanston| Sandton| Bryanston| Johannesburg</t>
  </si>
  <si>
    <t xml:space="preserve">Bryanston Shopping Centre| Bryanston</t>
  </si>
  <si>
    <t xml:space="preserve">Bryanston Shopping Centre| Bryanston| Sandton</t>
  </si>
  <si>
    <t xml:space="preserve">Italian, Pizza, Beverages, Desserts, Grill, Seafood</t>
  </si>
  <si>
    <t xml:space="preserve">Perron</t>
  </si>
  <si>
    <t xml:space="preserve">Illovo Junction| Corner Oxford Road and Corlett Drive| Illovo| Sandton</t>
  </si>
  <si>
    <t xml:space="preserve">Illovo</t>
  </si>
  <si>
    <t xml:space="preserve">Illovo| Sandton</t>
  </si>
  <si>
    <t xml:space="preserve">Shop 00513| Building 13| High Street| Melrose Arch| Sandton</t>
  </si>
  <si>
    <t xml:space="preserve">Melrose Arch| Melrose </t>
  </si>
  <si>
    <t xml:space="preserve">Melrose Arch| Melrose | Sandton</t>
  </si>
  <si>
    <t xml:space="preserve">The Big Mouth</t>
  </si>
  <si>
    <t xml:space="preserve">Nelson Mandela Square| Corner Maude &amp; 5th Streets| Sandown| Sandton</t>
  </si>
  <si>
    <t xml:space="preserve">Nelson Mandela Square| Sandown</t>
  </si>
  <si>
    <t xml:space="preserve">Nelson Mandela Square| Sandown| Sandton</t>
  </si>
  <si>
    <t xml:space="preserve">Grill, Steak, Burger, Sushi, Tapas</t>
  </si>
  <si>
    <t xml:space="preserve">Licorish Bistro</t>
  </si>
  <si>
    <t xml:space="preserve">Nicolway Shopping Centre| William Nicol Drive| Bryanston| Sandton</t>
  </si>
  <si>
    <t xml:space="preserve">Nicolway Shopping Centre| Bryanston</t>
  </si>
  <si>
    <t xml:space="preserve">Nicolway Shopping Centre| Bryanston| Sandton</t>
  </si>
  <si>
    <t xml:space="preserve">European, South African</t>
  </si>
  <si>
    <t xml:space="preserve">Salsa Mexican Grill</t>
  </si>
  <si>
    <t xml:space="preserve">Pineslopes Shopping Centre| Corner of Witkoppen Drive &amp; The Straight| Fourways| Sandton</t>
  </si>
  <si>
    <t xml:space="preserve">Pineslopes Shopping Centre| Fourways</t>
  </si>
  <si>
    <t xml:space="preserve">Pineslopes Shopping Centre| Fourways| Sandton</t>
  </si>
  <si>
    <t xml:space="preserve">The Smokehouse and Grill</t>
  </si>
  <si>
    <t xml:space="preserve">Escondido Tapas</t>
  </si>
  <si>
    <t xml:space="preserve">Post Office Centre| Corner of Rudd Road and Otto Street| Illovo| Sandton</t>
  </si>
  <si>
    <t xml:space="preserve">Post Office Center| Illovo</t>
  </si>
  <si>
    <t xml:space="preserve">Post Office Center| Illovo| Sandton</t>
  </si>
  <si>
    <t xml:space="preserve">Remo's Maximilliano</t>
  </si>
  <si>
    <t xml:space="preserve">Waterfall Corner Mall| Corner of Maxwell &amp; Woodmead Drives| Woodmead| Sandton</t>
  </si>
  <si>
    <t xml:space="preserve">Waterfall Corner Mall| Midrand</t>
  </si>
  <si>
    <t xml:space="preserve">Waterfall Corner Mall| Midrand| Sandton</t>
  </si>
  <si>
    <t xml:space="preserve">Chinese Dragon Cafe</t>
  </si>
  <si>
    <t xml:space="preserve">Colombo</t>
  </si>
  <si>
    <t xml:space="preserve">11| Milagiriya Avenue| Bambalapitiya| Colombo 04</t>
  </si>
  <si>
    <t xml:space="preserve">Bambalapitiya| Colombo 04</t>
  </si>
  <si>
    <t xml:space="preserve">Bambalapitiya| Colombo 04| Colombo</t>
  </si>
  <si>
    <t xml:space="preserve">Sri Lankan Rupee(LKR)</t>
  </si>
  <si>
    <t xml:space="preserve">Elite Indian Restaurant</t>
  </si>
  <si>
    <t xml:space="preserve">124| New Bullers Road| Bambalapitiya| Colombo 04</t>
  </si>
  <si>
    <t xml:space="preserve">North Indian, Chinese, Sri Lankan</t>
  </si>
  <si>
    <t xml:space="preserve">CIOCONAT Lounge</t>
  </si>
  <si>
    <t xml:space="preserve">107| Barnes Place| Cinnamon Gardens| Colombo 07</t>
  </si>
  <si>
    <t xml:space="preserve">Cinnamon Gardens| Colombo 07</t>
  </si>
  <si>
    <t xml:space="preserve">Cinnamon Gardens| Colombo 07| Colombo</t>
  </si>
  <si>
    <t xml:space="preserve">Italian, Cafe, Desserts</t>
  </si>
  <si>
    <t xml:space="preserve">The Paddington</t>
  </si>
  <si>
    <t xml:space="preserve">36| Barnes Place| Cinnamon Gardens| Colombo 07</t>
  </si>
  <si>
    <t xml:space="preserve">The Commons</t>
  </si>
  <si>
    <t xml:space="preserve">39 A| Flower Road| Cinnamon Gardens| Colombo 07</t>
  </si>
  <si>
    <t xml:space="preserve">Cafe, Sri Lankan, Continental, American</t>
  </si>
  <si>
    <t xml:space="preserve">Upali's</t>
  </si>
  <si>
    <t xml:space="preserve">65| C.W.W Kannangara Mawatha| Near Town Hall| Cinnamon Gardens| Colombo 07</t>
  </si>
  <si>
    <t xml:space="preserve">Sri Lankan</t>
  </si>
  <si>
    <t xml:space="preserve">Malay Restaurant</t>
  </si>
  <si>
    <t xml:space="preserve">115| Hill Street| Dehiwala| Colombo</t>
  </si>
  <si>
    <t xml:space="preserve">Dehiwala| Colombo</t>
  </si>
  <si>
    <t xml:space="preserve">Dehiwala| Colombo| Colombo</t>
  </si>
  <si>
    <t xml:space="preserve">Malaysian, North Indian, Sri Lankan</t>
  </si>
  <si>
    <t xml:space="preserve">T.G.I. Friday's</t>
  </si>
  <si>
    <t xml:space="preserve">23| Canal Row| Fort| Colombo 01</t>
  </si>
  <si>
    <t xml:space="preserve">Fort| Colombo 01</t>
  </si>
  <si>
    <t xml:space="preserve">Fort| Colombo 01| Colombo</t>
  </si>
  <si>
    <t xml:space="preserve">Simply Strawberries By Jagro</t>
  </si>
  <si>
    <t xml:space="preserve">131| Vijaya Kumaratunge Mawathu| Havelock Town| Colombo 05</t>
  </si>
  <si>
    <t xml:space="preserve">Havelock Town| Colombo 05</t>
  </si>
  <si>
    <t xml:space="preserve">Havelock Town| Colombo 05| Colombo</t>
  </si>
  <si>
    <t xml:space="preserve">Cafe Shaze</t>
  </si>
  <si>
    <t xml:space="preserve">65| Thimbirigasaya Road| Havelock Town| Colombo 05</t>
  </si>
  <si>
    <t xml:space="preserve">Cafe, Fast Food, Beverages</t>
  </si>
  <si>
    <t xml:space="preserve">Queen's Cafe</t>
  </si>
  <si>
    <t xml:space="preserve">417| Duplication Road| Kollupitiya| Colombo 03</t>
  </si>
  <si>
    <t xml:space="preserve">Kollupitiya| Colombo 03</t>
  </si>
  <si>
    <t xml:space="preserve">Kollupitiya| Colombo 03| Colombo</t>
  </si>
  <si>
    <t xml:space="preserve">American, Chinese, North Indian</t>
  </si>
  <si>
    <t xml:space="preserve">Arabian Knights</t>
  </si>
  <si>
    <t xml:space="preserve">377| Opposite Amana Bank| Galle Road| Kollupitiya| Colombo 03</t>
  </si>
  <si>
    <t xml:space="preserve">Middle Eastern, Arabian</t>
  </si>
  <si>
    <t xml:space="preserve">Butter Boutique</t>
  </si>
  <si>
    <t xml:space="preserve">34| 27th Lane| Kollupitiya| Colombo 03</t>
  </si>
  <si>
    <t xml:space="preserve">Carnival Ice Cream</t>
  </si>
  <si>
    <t xml:space="preserve">263| Galle Road| Near NSB ATM| Kollupitiya| Colombo 03</t>
  </si>
  <si>
    <t xml:space="preserve">Cricket Club Cafe</t>
  </si>
  <si>
    <t xml:space="preserve">12 Flower Road| Kollupitiya| Colombo 03</t>
  </si>
  <si>
    <t xml:space="preserve">Continental, American, Seafood</t>
  </si>
  <si>
    <t xml:space="preserve">The Manhattan Fish Market</t>
  </si>
  <si>
    <t xml:space="preserve">31| Deal Place| Off R.A. De Mel Mawatha| Kollupitiya| Colombo 03</t>
  </si>
  <si>
    <t xml:space="preserve">The Sizzle</t>
  </si>
  <si>
    <t xml:space="preserve">32| Walukarama Road| Kollupitiya| Colombo 03</t>
  </si>
  <si>
    <t xml:space="preserve">American, Fast Food, Steak, Beverages</t>
  </si>
  <si>
    <t xml:space="preserve">Ministry of Crab</t>
  </si>
  <si>
    <t xml:space="preserve">Old Colombo Dutch Hospital| Fort| Colombo 01</t>
  </si>
  <si>
    <t xml:space="preserve">Old Dutch Hospital| Fort</t>
  </si>
  <si>
    <t xml:space="preserve">Old Dutch Hospital| Fort| Colombo</t>
  </si>
  <si>
    <t xml:space="preserve">Cafe Beverly</t>
  </si>
  <si>
    <t xml:space="preserve">475/C| Sri Jayawardenapura Mawatha| Welikada| Rajagiriya| Colombo</t>
  </si>
  <si>
    <t xml:space="preserve">Rajagiriya| Colombo</t>
  </si>
  <si>
    <t xml:space="preserve">Rajagiriya| Colombo| Colombo</t>
  </si>
  <si>
    <t xml:space="preserve">Burger's King</t>
  </si>
  <si>
    <t xml:space="preserve">1| Vellons Passage| Slave Island| Colombo 02</t>
  </si>
  <si>
    <t xml:space="preserve">Slave Island| Colombo 02</t>
  </si>
  <si>
    <t xml:space="preserve">Slave Island| Colombo 02| Colombo</t>
  </si>
  <si>
    <t xml:space="preserve">Timboo Cafe</t>
  </si>
  <si>
    <t xml:space="preserve">Ankara</t>
  </si>
  <si>
    <t xml:space="preserve">Armada AVM| Kat -1| Eski?ehir Yolu| No 6| Yenimahalle| Ankara</t>
  </si>
  <si>
    <t xml:space="preserve">Armada AVM| S???t?z?| Yenimahalle</t>
  </si>
  <si>
    <t xml:space="preserve">Armada AVM| S???t?z?| Yenimahalle| Ankara</t>
  </si>
  <si>
    <t xml:space="preserve">Turkish Lira(TL)</t>
  </si>
  <si>
    <t xml:space="preserve">Hattena Hatay  Sofras?</t>
  </si>
  <si>
    <t xml:space="preserve">Balgat Mahallesi| Osmanl? Caddesi| No 41/A| ?ankaya| Ankara</t>
  </si>
  <si>
    <t xml:space="preserve">Balgat</t>
  </si>
  <si>
    <t xml:space="preserve">Balgat| Ankara</t>
  </si>
  <si>
    <t xml:space="preserve">Kebab</t>
  </si>
  <si>
    <t xml:space="preserve">Masaba?? Kebap??s?</t>
  </si>
  <si>
    <t xml:space="preserve">Balgat Mahallesi| Ziyabey Caddesi| No 35| ?ankaya| Ankara</t>
  </si>
  <si>
    <t xml:space="preserve">Kebab, Turkish Pizza</t>
  </si>
  <si>
    <t xml:space="preserve">Turta Home Cafe</t>
  </si>
  <si>
    <t xml:space="preserve">Mutlukent Mahallesi| 1944. Cadde| 1948. Sokak| No 15| ?ankaya| Ankara</t>
  </si>
  <si>
    <t xml:space="preserve">?ayyolu</t>
  </si>
  <si>
    <t xml:space="preserve">?ayyolu| Ankara</t>
  </si>
  <si>
    <t xml:space="preserve">Liva</t>
  </si>
  <si>
    <t xml:space="preserve">?ukurambar Mahallesi| Muhsin Yaz?c?o?lu Caddesi| No 3| ?ankaya| Ankara</t>
  </si>
  <si>
    <t xml:space="preserve">?ukurambar</t>
  </si>
  <si>
    <t xml:space="preserve">?ukurambar| Ankara</t>
  </si>
  <si>
    <t xml:space="preserve">Patisserie, Coffee and Tea</t>
  </si>
  <si>
    <t xml:space="preserve">Me?hur Tavac? Recep Usta</t>
  </si>
  <si>
    <t xml:space="preserve">G?zeltepe Mahallesi| Dikmen Vadisi| Ho?dere Giri?i| ?ankaya| Ankara</t>
  </si>
  <si>
    <t xml:space="preserve">Dikmen</t>
  </si>
  <si>
    <t xml:space="preserve">Dikmen| Ankara</t>
  </si>
  <si>
    <t xml:space="preserve">?ukura?a Sofras?</t>
  </si>
  <si>
    <t xml:space="preserve">Emek Mahallesi| Bosna Hersek Caddesi| No 22/C| ?ankaya| Ankara</t>
  </si>
  <si>
    <t xml:space="preserve">Emek</t>
  </si>
  <si>
    <t xml:space="preserve">Emek| Ankara</t>
  </si>
  <si>
    <t xml:space="preserve">Kebab, Izgara</t>
  </si>
  <si>
    <t xml:space="preserve">Gaga Manjero</t>
  </si>
  <si>
    <t xml:space="preserve">Gazi Osman Pa?a Mahallesi| Filistin Caddesi| No 21| ?ankaya| Ankara</t>
  </si>
  <si>
    <t xml:space="preserve">Gazi Osman Pa?a</t>
  </si>
  <si>
    <t xml:space="preserve">Gazi Osman Pa?a| Ankara</t>
  </si>
  <si>
    <t xml:space="preserve">World Cuisine</t>
  </si>
  <si>
    <t xml:space="preserve">Cafemiz</t>
  </si>
  <si>
    <t xml:space="preserve">Gaziosmanpa?a Mahallesi| Arjantin Caddesi| No 19| ?ankaya| Ankara</t>
  </si>
  <si>
    <t xml:space="preserve">World Cuisine, Mexican, Italian</t>
  </si>
  <si>
    <t xml:space="preserve">Nusr-Et</t>
  </si>
  <si>
    <t xml:space="preserve">Gaziosmanpa?a Mahallesi| ?ehit ?mer Haluk Sipahio?lu Sokak| No 8| ?ankaya| Ankara</t>
  </si>
  <si>
    <t xml:space="preserve">Kebap 49</t>
  </si>
  <si>
    <t xml:space="preserve">Remzi O?uz Ar?k Mahallesi| Tunal? Hilmi Caddesi| B?lten Sokak| No 5| ?ankaya| Ankara</t>
  </si>
  <si>
    <t xml:space="preserve">Kavakl?dere</t>
  </si>
  <si>
    <t xml:space="preserve">Kavakl?dere| Ankara</t>
  </si>
  <si>
    <t xml:space="preserve">Kentpark AVM| Kat -1| Mustafa Kemal Mahallesi| Eski?ehir Yolu 7.km| No 164| ?ankaya| Ankara</t>
  </si>
  <si>
    <t xml:space="preserve">Kentpark AVM| ?niversiteler| ?ankaya</t>
  </si>
  <si>
    <t xml:space="preserve">Kentpark AVM| ?niversiteler| ?ankaya| Ankara</t>
  </si>
  <si>
    <t xml:space="preserve">Me?hur ?z?elik Aspava</t>
  </si>
  <si>
    <t xml:space="preserve">K???k Esat Mahallesi| Esat Caddesi| No 110/C| ?ankaya| Ankara</t>
  </si>
  <si>
    <t xml:space="preserve">K???k Esat</t>
  </si>
  <si>
    <t xml:space="preserve">K???k Esat| Ankara</t>
  </si>
  <si>
    <t xml:space="preserve">Y?ld?z Aspava</t>
  </si>
  <si>
    <t xml:space="preserve">K???k Esat Mahallesi| Esat Caddesi| No 110/25| ?ankaya| Ankara</t>
  </si>
  <si>
    <t xml:space="preserve">Kebab, Turkish Pizza, D?ner</t>
  </si>
  <si>
    <t xml:space="preserve">The Bigos</t>
  </si>
  <si>
    <t xml:space="preserve">Mahallesi| Selanik 2 Caddesi| No 61/A| ?ankaya| Ankara</t>
  </si>
  <si>
    <t xml:space="preserve">K?z?lay</t>
  </si>
  <si>
    <t xml:space="preserve">K?z?lay| Ankara</t>
  </si>
  <si>
    <t xml:space="preserve">Masaba??</t>
  </si>
  <si>
    <t xml:space="preserve">Kocatepe Mahallesi| Mithatpa?a Caddesi| No 62/A| ?ankaya| Ankara</t>
  </si>
  <si>
    <t xml:space="preserve">Zigana Pide</t>
  </si>
  <si>
    <t xml:space="preserve">Macun Mahallesi| Erciyes ??yerleri Sitesi| 201. Cadde| No 6| Yenimahalle| Ankara</t>
  </si>
  <si>
    <t xml:space="preserve">Macunk?y</t>
  </si>
  <si>
    <t xml:space="preserve">Macunk?y| Ankara</t>
  </si>
  <si>
    <t xml:space="preserve">Turkish Pizza</t>
  </si>
  <si>
    <t xml:space="preserve">D?vero?lu</t>
  </si>
  <si>
    <t xml:space="preserve">Maltepe Mahallesi| Gen?lik Caddesi| No 28| ?ankaya| Ankara</t>
  </si>
  <si>
    <t xml:space="preserve">Maltepe</t>
  </si>
  <si>
    <t xml:space="preserve">Maltepe| Ankara</t>
  </si>
  <si>
    <t xml:space="preserve">Kebab, Desserts, Turkish Pizza</t>
  </si>
  <si>
    <t xml:space="preserve">?mitk?y Mahallesi| 2432. Cadde (8. Cadde)| No 113| ?ankaya| Ankara</t>
  </si>
  <si>
    <t xml:space="preserve">?mitk?y</t>
  </si>
  <si>
    <t xml:space="preserve">?mitk?y| Ankara</t>
  </si>
  <si>
    <t xml:space="preserve">Pizza ?l Forno</t>
  </si>
  <si>
    <t xml:space="preserve">Y?ld?zevler Mahallesi| 720. Sokak| No 2/B| ?ankaya| Ankara</t>
  </si>
  <si>
    <t xml:space="preserve">Y?ld?zevler</t>
  </si>
  <si>
    <t xml:space="preserve">Y?ld?zevler| Ankara</t>
  </si>
  <si>
    <t xml:space="preserve">J'adore Chocolatier</t>
  </si>
  <si>
    <t xml:space="preserve">?stanbul</t>
  </si>
  <si>
    <t xml:space="preserve">Asmal?mescit Mahallesi| ?stiklal Caddesi| Emir Nevruz Sokak| No 2/H| Beyo?lu| ?stanbul</t>
  </si>
  <si>
    <t xml:space="preserve">Asmal?mescit</t>
  </si>
  <si>
    <t xml:space="preserve">Asmal?mescit| ?stanbul</t>
  </si>
  <si>
    <t xml:space="preserve">Bebek Mahallesi| Cevdetpa?a Caddesi| No 30/A| Be?ikta?| ?stanbul</t>
  </si>
  <si>
    <t xml:space="preserve">Bebek</t>
  </si>
  <si>
    <t xml:space="preserve">Bebek| ?stanbul</t>
  </si>
  <si>
    <t xml:space="preserve">Valonia</t>
  </si>
  <si>
    <t xml:space="preserve">T?rkali Mahallesi| Ihlamurdere Caddesi| No 40/B| Be?ikta?| ?stanbul</t>
  </si>
  <si>
    <t xml:space="preserve">Be?ikta? Merkez</t>
  </si>
  <si>
    <t xml:space="preserve">Be?ikta? Merkez| ?stanbul</t>
  </si>
  <si>
    <t xml:space="preserve">Restaurant Cafe, Desserts</t>
  </si>
  <si>
    <t xml:space="preserve">Draft Gastro Pub</t>
  </si>
  <si>
    <t xml:space="preserve">Caddebostan Mahallesi| Ba?dat Caddesi| No 349| Kat 1| Kad?k?y| ?stanbul</t>
  </si>
  <si>
    <t xml:space="preserve">Caddebostan</t>
  </si>
  <si>
    <t xml:space="preserve">Caddebostan| ?stanbul</t>
  </si>
  <si>
    <t xml:space="preserve">Emirgan S?ti?</t>
  </si>
  <si>
    <t xml:space="preserve">Emirgan Mahallesi| Sak?p Sabanc? Caddesi| No 46| Sar?yer| ?stanbul</t>
  </si>
  <si>
    <t xml:space="preserve">Emirg?n</t>
  </si>
  <si>
    <t xml:space="preserve">Emirg?n| ?stanbul</t>
  </si>
  <si>
    <t xml:space="preserve">Restaurant Cafe, Turkish, Desserts</t>
  </si>
  <si>
    <t xml:space="preserve">Leman K?lt?r</t>
  </si>
  <si>
    <t xml:space="preserve">Cafera?a Mahallesi| Ne?et ?mer Sokak| No 9/A| Kad?k?y| ?stanbul</t>
  </si>
  <si>
    <t xml:space="preserve">Kad?k?y Merkez</t>
  </si>
  <si>
    <t xml:space="preserve">Kad?k?y Merkez| ?stanbul</t>
  </si>
  <si>
    <t xml:space="preserve">Restaurant Cafe</t>
  </si>
  <si>
    <t xml:space="preserve">Dem Karak?y</t>
  </si>
  <si>
    <t xml:space="preserve">Kemanke? Karamustafa Pa?a Mahallesi| Hoca Tahsin Sokak| No 17| Beyo?lu| ?stanbul</t>
  </si>
  <si>
    <t xml:space="preserve">Karak?y</t>
  </si>
  <si>
    <t xml:space="preserve">Karak?y| ?stanbul</t>
  </si>
  <si>
    <t xml:space="preserve">Karak?y G?ll?o?lu</t>
  </si>
  <si>
    <t xml:space="preserve">Kemanke? Karamustafa Pa?a Mahallesi| R?ht?m Caddesi| Katl? Otopark Alt?| No 4| Beyo?lu| ?stanbul</t>
  </si>
  <si>
    <t xml:space="preserve">Desserts, B?rek</t>
  </si>
  <si>
    <t xml:space="preserve">Baltazar</t>
  </si>
  <si>
    <t xml:space="preserve">Kemanke? Karamustafa Pa?a Mahallesi| K?l?? Ali Pa?a Mescidi Sokak| No 12/A| Beyo?lu| ?stanbul</t>
  </si>
  <si>
    <t xml:space="preserve">Burger, Izgara</t>
  </si>
  <si>
    <t xml:space="preserve">Naml? Gurme</t>
  </si>
  <si>
    <t xml:space="preserve">Kemanke? Karamustafa Pa?a Mahallesi| R?ht?m Caddesi| No 1/1| Katl? Otopark Alt?|  Beyo?lu| ?stanbul</t>
  </si>
  <si>
    <t xml:space="preserve">Ceviz A?ac?</t>
  </si>
  <si>
    <t xml:space="preserve">Ko?uyolu Mahallesi| Muhittin ?st?nda? Caddesi| No 85| Kad?k?y| ?stanbul</t>
  </si>
  <si>
    <t xml:space="preserve">Ko?uyolu</t>
  </si>
  <si>
    <t xml:space="preserve">Ko?uyolu| ?stanbul</t>
  </si>
  <si>
    <t xml:space="preserve">World Cuisine, Patisserie, Cafe</t>
  </si>
  <si>
    <t xml:space="preserve">Huqqa</t>
  </si>
  <si>
    <t xml:space="preserve">Kuru?e?me Mahallesi| Muallim Naci Caddesi| No 56| Be?ikta?| ?stanbul</t>
  </si>
  <si>
    <t xml:space="preserve">Kuru?e?me</t>
  </si>
  <si>
    <t xml:space="preserve">Kuru?e?me| ?stanbul</t>
  </si>
  <si>
    <t xml:space="preserve">Italian, World Cuisine</t>
  </si>
  <si>
    <t xml:space="preserve">A??k Kahve</t>
  </si>
  <si>
    <t xml:space="preserve">Kuru?e?me Mahallesi| Muallim Naci Caddesi| No 64/B| Be?ikta?| ?stanbul</t>
  </si>
  <si>
    <t xml:space="preserve">Walter's Coffee Roastery</t>
  </si>
  <si>
    <t xml:space="preserve">Cafea?a Mahallesi| Bademalt? Sokak| No 21/B| Kad?k?y| ?stanbul</t>
  </si>
  <si>
    <t xml:space="preserve">Moda</t>
  </si>
  <si>
    <t xml:space="preserve">Moda| ?stanbul</t>
  </si>
  <si>
    <t xml:space="preserve">Calculation sheet (feeds the dashboard charts). Do not edit.</t>
  </si>
  <si>
    <t xml:space="preserve">City dropdown list</t>
  </si>
  <si>
    <t xml:space="preserve">Votes (filtered)</t>
  </si>
  <si>
    <t xml:space="preserve">Restaurants (filtered)</t>
  </si>
  <si>
    <t xml:space="preserve">Rank key</t>
  </si>
  <si>
    <t xml:space="preserve">Rank</t>
  </si>
  <si>
    <t xml:space="preserve">Top-5 Restaurants by Avg Cost for Two (USD)</t>
  </si>
  <si>
    <t xml:space="preserve">USD</t>
  </si>
  <si>
    <t xml:space="preserve">Table booking</t>
  </si>
  <si>
    <t xml:space="preserve">Restaurants</t>
  </si>
  <si>
    <t xml:space="preserve">Online delivery</t>
  </si>
  <si>
    <t xml:space="preserve">Band #</t>
  </si>
  <si>
    <t xml:space="preserve">Avg Cost for Two (USD)</t>
  </si>
  <si>
    <t xml:space="preserve">&lt;=10$</t>
  </si>
  <si>
    <t xml:space="preserve">11$-20$</t>
  </si>
  <si>
    <t xml:space="preserve">21$-30$</t>
  </si>
  <si>
    <t xml:space="preserve">31$-40$</t>
  </si>
  <si>
    <t xml:space="preserve">41$-50$</t>
  </si>
  <si>
    <t xml:space="preserve">51$-100$</t>
  </si>
  <si>
    <t xml:space="preserve">101$-250$</t>
  </si>
  <si>
    <t xml:space="preserve">&gt;250$</t>
  </si>
  <si>
    <t xml:space="preserve">Low</t>
  </si>
  <si>
    <t xml:space="preserve">Rating band</t>
  </si>
  <si>
    <t xml:space="preserve">High</t>
  </si>
  <si>
    <t xml:space="preserve">1.0 (unrated)</t>
  </si>
  <si>
    <t xml:space="preserve">1.1-2.5</t>
  </si>
  <si>
    <t xml:space="preserve">2.6-3.0</t>
  </si>
  <si>
    <t xml:space="preserve">3.1-3.5</t>
  </si>
  <si>
    <t xml:space="preserve">3.6-4.0</t>
  </si>
  <si>
    <t xml:space="preserve">4.1-4.5</t>
  </si>
  <si>
    <t xml:space="preserve">4.6-5.0</t>
  </si>
  <si>
    <t xml:space="preserve">KPI</t>
  </si>
  <si>
    <t xml:space="preserve">Value</t>
  </si>
  <si>
    <t xml:space="preserve">Average Cost (USD)</t>
  </si>
  <si>
    <t xml:space="preserve">Country &amp; currency conversion (editable)</t>
  </si>
  <si>
    <t xml:space="preserve">Rates are APPROXIMATE USD per 1 unit of local currency (assumption by the author, not from the dataset). Edit column D to update everything.</t>
  </si>
  <si>
    <t xml:space="preserve">USD per 1 unit</t>
  </si>
  <si>
    <t xml:space="preserve">Country dropdown list</t>
  </si>
  <si>
    <t xml:space="preserve">India</t>
  </si>
  <si>
    <t xml:space="preserve">INR</t>
  </si>
  <si>
    <t xml:space="preserve">Australia</t>
  </si>
  <si>
    <t xml:space="preserve">AUD</t>
  </si>
  <si>
    <t xml:space="preserve">Brazil</t>
  </si>
  <si>
    <t xml:space="preserve">BRL</t>
  </si>
  <si>
    <t xml:space="preserve">Canada</t>
  </si>
  <si>
    <t xml:space="preserve">CAD</t>
  </si>
  <si>
    <t xml:space="preserve">Indonesia</t>
  </si>
  <si>
    <t xml:space="preserve">IDR</t>
  </si>
  <si>
    <t xml:space="preserve">New Zealand</t>
  </si>
  <si>
    <t xml:space="preserve">NZD</t>
  </si>
  <si>
    <t xml:space="preserve">Philippines</t>
  </si>
  <si>
    <t xml:space="preserve">BWP (dataset: Botswana Pula)</t>
  </si>
  <si>
    <t xml:space="preserve">Qatar</t>
  </si>
  <si>
    <t xml:space="preserve">QAR</t>
  </si>
  <si>
    <t xml:space="preserve">SGD</t>
  </si>
  <si>
    <t xml:space="preserve">South Africa</t>
  </si>
  <si>
    <t xml:space="preserve">ZAR</t>
  </si>
  <si>
    <t xml:space="preserve">Sri Lanka</t>
  </si>
  <si>
    <t xml:space="preserve">LKR</t>
  </si>
  <si>
    <t xml:space="preserve">Turkey</t>
  </si>
  <si>
    <t xml:space="preserve">TRY</t>
  </si>
  <si>
    <t xml:space="preserve">UAE</t>
  </si>
  <si>
    <t xml:space="preserve">AED</t>
  </si>
  <si>
    <t xml:space="preserve">United Kingdom</t>
  </si>
  <si>
    <t xml:space="preserve">GBP</t>
  </si>
  <si>
    <t xml:space="preserve">United States</t>
  </si>
  <si>
    <t xml:space="preserve">Country names follow the standard Zomato country-code list. Philippines (162) is labelled Botswana Pula in the dataset currency column; kept as given.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</si>
</sst>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"/>
    <numFmt numFmtId="167" formatCode="0.00"/>
    <numFmt numFmtId="168" formatCode="0.00\$"/>
    <numFmt numFmtId="169" formatCode="0.00000"/>
    <numFmt numFmtId="170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0"/>
      <color rgb="FF1A0F08"/>
      <name val="Cambria"/>
      <family val="0"/>
      <charset val="1"/>
    </font>
    <font>
      <b val="true"/>
      <sz val="11"/>
      <color rgb="FF3A1F0F"/>
      <name val="Cambria"/>
      <family val="0"/>
      <charset val="1"/>
    </font>
    <font>
      <b val="true"/>
      <sz val="12"/>
      <color rgb="FF3A1F0F"/>
      <name val="Cambria"/>
      <family val="0"/>
      <charset val="1"/>
    </font>
    <font>
      <b val="true"/>
      <sz val="12"/>
      <color rgb="FF7A2E00"/>
      <name val="Cambria"/>
      <family val="0"/>
      <charset val="1"/>
    </font>
    <font>
      <sz val="9"/>
      <color rgb="FF5A3A22"/>
      <name val="Cambria"/>
      <family val="0"/>
      <charset val="1"/>
    </font>
    <font>
      <b val="true"/>
      <sz val="13"/>
      <color rgb="FF3A1F0F"/>
      <name val="Cambria"/>
      <family val="0"/>
      <charset val="1"/>
    </font>
    <font>
      <b val="true"/>
      <sz val="26"/>
      <color rgb="FF1A0F08"/>
      <name val="Cambria"/>
      <family val="0"/>
      <charset val="1"/>
    </font>
    <font>
      <b val="true"/>
      <sz val="8"/>
      <color rgb="FF3A1F0F"/>
      <name val="Cambria"/>
      <family val="2"/>
    </font>
    <font>
      <b val="true"/>
      <sz val="11"/>
      <color rgb="FFFFFFFF"/>
      <name val="Cambria"/>
      <family val="0"/>
      <charset val="1"/>
    </font>
    <font>
      <b val="true"/>
      <sz val="14"/>
      <color rgb="FF3A1F0F"/>
      <name val="Cambria"/>
      <family val="0"/>
      <charset val="1"/>
    </font>
    <font>
      <sz val="10"/>
      <color rgb="FF3A1F0F"/>
      <name val="Cambria"/>
      <family val="0"/>
      <charset val="1"/>
    </font>
    <font>
      <sz val="11"/>
      <color rgb="FF3A1F0F"/>
      <name val="Cambria"/>
      <family val="0"/>
      <charset val="1"/>
    </font>
    <font>
      <sz val="11"/>
      <color rgb="FF0000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0A56B"/>
        <bgColor rgb="FFFF99CC"/>
      </patternFill>
    </fill>
    <fill>
      <patternFill patternType="solid">
        <fgColor rgb="FFFBD9BC"/>
        <bgColor rgb="FFD9D9D9"/>
      </patternFill>
    </fill>
    <fill>
      <patternFill patternType="solid">
        <fgColor rgb="FFFFF3E6"/>
        <bgColor rgb="FFFFFFFF"/>
      </patternFill>
    </fill>
    <fill>
      <patternFill patternType="solid">
        <fgColor rgb="FFB8581B"/>
        <bgColor rgb="FF8A3E10"/>
      </patternFill>
    </fill>
    <fill>
      <patternFill patternType="solid">
        <fgColor rgb="FF3B2F2F"/>
        <bgColor rgb="FF3A1F0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8A3E10"/>
      </left>
      <right style="medium">
        <color rgb="FF8A3E10"/>
      </right>
      <top style="medium">
        <color rgb="FF8A3E10"/>
      </top>
      <bottom style="medium">
        <color rgb="FF8A3E10"/>
      </bottom>
      <diagonal/>
    </border>
    <border diagonalUp="false" diagonalDown="false">
      <left style="medium">
        <color rgb="FF8A3E10"/>
      </left>
      <right style="medium">
        <color rgb="FF8A3E10"/>
      </right>
      <top style="medium">
        <color rgb="FF8A3E10"/>
      </top>
      <bottom/>
      <diagonal/>
    </border>
    <border diagonalUp="false" diagonalDown="false">
      <left style="medium">
        <color rgb="FF8A3E10"/>
      </left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8A3E10"/>
      </left>
      <right style="medium">
        <color rgb="FF8A3E10"/>
      </right>
      <top/>
      <bottom style="medium">
        <color rgb="FF8A3E10"/>
      </bottom>
      <diagonal/>
    </border>
    <border diagonalUp="false" diagonalDown="false">
      <left/>
      <right style="medium">
        <color rgb="FF8A3E10"/>
      </right>
      <top/>
      <bottom/>
      <diagonal/>
    </border>
    <border diagonalUp="false" diagonalDown="false">
      <left style="medium">
        <color rgb="FF8A3E10"/>
      </left>
      <right/>
      <top/>
      <bottom style="medium">
        <color rgb="FF8A3E10"/>
      </bottom>
      <diagonal/>
    </border>
    <border diagonalUp="false" diagonalDown="false">
      <left/>
      <right/>
      <top/>
      <bottom style="medium">
        <color rgb="FF8A3E10"/>
      </bottom>
      <diagonal/>
    </border>
    <border diagonalUp="false" diagonalDown="false">
      <left/>
      <right style="medium">
        <color rgb="FF8A3E10"/>
      </right>
      <top/>
      <bottom style="medium">
        <color rgb="FF8A3E1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2E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5A3A22"/>
      <rgbColor rgb="FFFFF3E6"/>
      <rgbColor rgb="FFCCFFFF"/>
      <rgbColor rgb="FF660066"/>
      <rgbColor rgb="FFF0A5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D9BC"/>
      <rgbColor rgb="FF4F81BD"/>
      <rgbColor rgb="FF33CCCC"/>
      <rgbColor rgb="FF99CC00"/>
      <rgbColor rgb="FFFFCC00"/>
      <rgbColor rgb="FFFF9900"/>
      <rgbColor rgb="FFB8581B"/>
      <rgbColor rgb="FF595959"/>
      <rgbColor rgb="FF969696"/>
      <rgbColor rgb="FF003366"/>
      <rgbColor rgb="FF339966"/>
      <rgbColor rgb="FF1A0F08"/>
      <rgbColor rgb="FF3A1F0F"/>
      <rgbColor rgb="FF8A3E10"/>
      <rgbColor rgb="FF993366"/>
      <rgbColor rgb="FF333399"/>
      <rgbColor rgb="FF3B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Calc!K4</c:f>
              <c:strCache>
                <c:ptCount val="1"/>
                <c:pt idx="0">
                  <c:v>Votes</c:v>
                </c:pt>
              </c:strCache>
            </c:strRef>
          </c:tx>
          <c:spPr>
            <a:solidFill>
              <a:srgbClr val="3b2f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800" spc="-1" strike="noStrike">
                    <a:solidFill>
                      <a:srgbClr val="3a1f0f"/>
                    </a:solidFill>
                    <a:latin typeface="Cambri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Calc!$J$5:$J$9</c:f>
              <c:strCache>
                <c:ptCount val="5"/>
                <c:pt idx="0">
                  <c:v>North Indian, Mughlai</c:v>
                </c:pt>
                <c:pt idx="1">
                  <c:v>North Indian</c:v>
                </c:pt>
                <c:pt idx="2">
                  <c:v>North Indian, Chinese</c:v>
                </c:pt>
                <c:pt idx="3">
                  <c:v>Cafe</c:v>
                </c:pt>
                <c:pt idx="4">
                  <c:v>Chinese</c:v>
                </c:pt>
              </c:strCache>
            </c:strRef>
          </c:cat>
          <c:val>
            <c:numRef>
              <c:f>Calc!$K$5:$K$9</c:f>
              <c:numCache>
                <c:formatCode>General</c:formatCode>
                <c:ptCount val="5"/>
                <c:pt idx="0">
                  <c:v>53747</c:v>
                </c:pt>
                <c:pt idx="1">
                  <c:v>46241</c:v>
                </c:pt>
                <c:pt idx="2">
                  <c:v>42012</c:v>
                </c:pt>
                <c:pt idx="3">
                  <c:v>30657</c:v>
                </c:pt>
                <c:pt idx="4">
                  <c:v>21925</c:v>
                </c:pt>
              </c:numCache>
            </c:numRef>
          </c:val>
        </c:ser>
        <c:gapWidth val="60"/>
        <c:overlap val="0"/>
        <c:axId val="66650558"/>
        <c:axId val="58899616"/>
      </c:barChart>
      <c:catAx>
        <c:axId val="6665055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800" spc="-1" strike="noStrike">
                <a:solidFill>
                  <a:srgbClr val="3a1f0f"/>
                </a:solidFill>
                <a:latin typeface="Cambria"/>
              </a:defRPr>
            </a:pPr>
          </a:p>
        </c:txPr>
        <c:crossAx val="58899616"/>
        <c:crosses val="autoZero"/>
        <c:auto val="1"/>
        <c:lblAlgn val="ctr"/>
        <c:lblOffset val="100"/>
        <c:noMultiLvlLbl val="0"/>
      </c:catAx>
      <c:valAx>
        <c:axId val="58899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800" spc="-1" strike="noStrike">
                <a:solidFill>
                  <a:srgbClr val="3a1f0f"/>
                </a:solidFill>
                <a:latin typeface="Cambria"/>
              </a:defRPr>
            </a:pPr>
          </a:p>
        </c:txPr>
        <c:crossAx val="6665055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Calc!K12</c:f>
              <c:strCache>
                <c:ptCount val="1"/>
                <c:pt idx="0">
                  <c:v>USD</c:v>
                </c:pt>
              </c:strCache>
            </c:strRef>
          </c:tx>
          <c:spPr>
            <a:solidFill>
              <a:srgbClr val="3b2f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800" spc="-1" strike="noStrike">
                    <a:solidFill>
                      <a:srgbClr val="3a1f0f"/>
                    </a:solidFill>
                    <a:latin typeface="Cambri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Calc!$J$13:$J$17</c:f>
              <c:strCache>
                <c:ptCount val="5"/>
                <c:pt idx="0">
                  <c:v>Spiral - Sofitel Philippine Plaza Manila</c:v>
                </c:pt>
                <c:pt idx="1">
                  <c:v>Restaurant Andre</c:v>
                </c:pt>
                <c:pt idx="2">
                  <c:v>Jaan</c:v>
                </c:pt>
                <c:pt idx="3">
                  <c:v>Restaurant Gordon Ramsay</c:v>
                </c:pt>
                <c:pt idx="4">
                  <c:v>Heat - Edsa Shangri-La</c:v>
                </c:pt>
              </c:strCache>
            </c:strRef>
          </c:cat>
          <c:val>
            <c:numRef>
              <c:f>Calc!$K$13:$K$17</c:f>
              <c:numCache>
                <c:formatCode>General</c:formatCode>
                <c:ptCount val="5"/>
                <c:pt idx="0">
                  <c:v>438</c:v>
                </c:pt>
                <c:pt idx="1">
                  <c:v>385</c:v>
                </c:pt>
                <c:pt idx="2">
                  <c:v>331.1</c:v>
                </c:pt>
                <c:pt idx="3">
                  <c:v>299</c:v>
                </c:pt>
                <c:pt idx="4">
                  <c:v>292</c:v>
                </c:pt>
              </c:numCache>
            </c:numRef>
          </c:val>
        </c:ser>
        <c:gapWidth val="60"/>
        <c:overlap val="0"/>
        <c:axId val="13980256"/>
        <c:axId val="47529397"/>
      </c:barChart>
      <c:catAx>
        <c:axId val="1398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800" spc="-1" strike="noStrike">
                <a:solidFill>
                  <a:srgbClr val="3a1f0f"/>
                </a:solidFill>
                <a:latin typeface="Cambria"/>
              </a:defRPr>
            </a:pPr>
          </a:p>
        </c:txPr>
        <c:crossAx val="47529397"/>
        <c:crosses val="autoZero"/>
        <c:auto val="1"/>
        <c:lblAlgn val="ctr"/>
        <c:lblOffset val="100"/>
        <c:noMultiLvlLbl val="0"/>
      </c:catAx>
      <c:valAx>
        <c:axId val="4752939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800" spc="-1" strike="noStrike">
                <a:solidFill>
                  <a:srgbClr val="3a1f0f"/>
                </a:solidFill>
                <a:latin typeface="Cambria"/>
              </a:defRPr>
            </a:pPr>
          </a:p>
        </c:txPr>
        <c:crossAx val="1398025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tx>
            <c:strRef>
              <c:f>Calc!K20</c:f>
              <c:strCache>
                <c:ptCount val="1"/>
                <c:pt idx="0">
                  <c:v>Restaurants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595959"/>
              </a:solidFill>
              <a:ln w="0">
                <a:solidFill>
                  <a:srgbClr val="8a3e10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w="0">
                <a:solidFill>
                  <a:srgbClr val="8a3e1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3a1f0f"/>
                      </a:solidFill>
                      <a:latin typeface="Cambr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3a1f0f"/>
                      </a:solidFill>
                      <a:latin typeface="Cambr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800" spc="-1" strike="noStrike">
                    <a:solidFill>
                      <a:srgbClr val="3a1f0f"/>
                    </a:solidFill>
                    <a:latin typeface="Cambria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Calc!$J$21:$J$22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Calc!$K$21:$K$22</c:f>
              <c:numCache>
                <c:formatCode>General</c:formatCode>
                <c:ptCount val="2"/>
                <c:pt idx="0">
                  <c:v>8393</c:v>
                </c:pt>
                <c:pt idx="1">
                  <c:v>1158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1" sz="800" spc="-1" strike="noStrike">
              <a:solidFill>
                <a:srgbClr val="3a1f0f"/>
              </a:solidFill>
              <a:latin typeface="Cambria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tx>
            <c:strRef>
              <c:f>Calc!K24</c:f>
              <c:strCache>
                <c:ptCount val="1"/>
                <c:pt idx="0">
                  <c:v>Restaurants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595959"/>
              </a:solidFill>
              <a:ln w="0">
                <a:solidFill>
                  <a:srgbClr val="8a3e10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w="0">
                <a:solidFill>
                  <a:srgbClr val="8a3e1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3a1f0f"/>
                      </a:solidFill>
                      <a:latin typeface="Cambr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3a1f0f"/>
                      </a:solidFill>
                      <a:latin typeface="Cambria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800" spc="-1" strike="noStrike">
                    <a:solidFill>
                      <a:srgbClr val="3a1f0f"/>
                    </a:solidFill>
                    <a:latin typeface="Cambria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Calc!$J$25:$J$26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Calc!$K$25:$K$26</c:f>
              <c:numCache>
                <c:formatCode>General</c:formatCode>
                <c:ptCount val="2"/>
                <c:pt idx="0">
                  <c:v>7100</c:v>
                </c:pt>
                <c:pt idx="1">
                  <c:v>2451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1" sz="800" spc="-1" strike="noStrike">
              <a:solidFill>
                <a:srgbClr val="3a1f0f"/>
              </a:solidFill>
              <a:latin typeface="Cambria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Calc!K28</c:f>
              <c:strCache>
                <c:ptCount val="1"/>
                <c:pt idx="0">
                  <c:v>Restaurants</c:v>
                </c:pt>
              </c:strCache>
            </c:strRef>
          </c:tx>
          <c:spPr>
            <a:solidFill>
              <a:srgbClr val="1a0f08"/>
            </a:solidFill>
            <a:ln w="28080">
              <a:solidFill>
                <a:srgbClr val="1a0f08"/>
              </a:solidFill>
              <a:round/>
            </a:ln>
          </c:spPr>
          <c:marker>
            <c:symbol val="circle"/>
            <c:size val="7"/>
            <c:spPr>
              <a:solidFill>
                <a:srgbClr val="1a0f08"/>
              </a:solidFill>
            </c:spPr>
          </c:marker>
          <c:dLbls>
            <c:txPr>
              <a:bodyPr wrap="square"/>
              <a:lstStyle/>
              <a:p>
                <a:pPr>
                  <a:defRPr b="1" sz="800" spc="-1" strike="noStrike">
                    <a:solidFill>
                      <a:srgbClr val="3a1f0f"/>
                    </a:solidFill>
                    <a:latin typeface="Cambria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Calc!$J$29:$J$36</c:f>
              <c:strCache>
                <c:ptCount val="8"/>
                <c:pt idx="0">
                  <c:v>&lt;=10$</c:v>
                </c:pt>
                <c:pt idx="1">
                  <c:v>11$-20$</c:v>
                </c:pt>
                <c:pt idx="2">
                  <c:v>21$-30$</c:v>
                </c:pt>
                <c:pt idx="3">
                  <c:v>31$-40$</c:v>
                </c:pt>
                <c:pt idx="4">
                  <c:v>41$-50$</c:v>
                </c:pt>
                <c:pt idx="5">
                  <c:v>51$-100$</c:v>
                </c:pt>
                <c:pt idx="6">
                  <c:v>101$-250$</c:v>
                </c:pt>
                <c:pt idx="7">
                  <c:v>&gt;250$</c:v>
                </c:pt>
              </c:strCache>
            </c:strRef>
          </c:cat>
          <c:val>
            <c:numRef>
              <c:f>Calc!$K$29:$K$36</c:f>
              <c:numCache>
                <c:formatCode>General</c:formatCode>
                <c:ptCount val="8"/>
                <c:pt idx="0">
                  <c:v>7280</c:v>
                </c:pt>
                <c:pt idx="1">
                  <c:v>1247</c:v>
                </c:pt>
                <c:pt idx="2">
                  <c:v>563</c:v>
                </c:pt>
                <c:pt idx="3">
                  <c:v>201</c:v>
                </c:pt>
                <c:pt idx="4">
                  <c:v>76</c:v>
                </c:pt>
                <c:pt idx="5">
                  <c:v>145</c:v>
                </c:pt>
                <c:pt idx="6">
                  <c:v>34</c:v>
                </c:pt>
                <c:pt idx="7">
                  <c:v>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664281"/>
        <c:axId val="23086803"/>
      </c:lineChart>
      <c:catAx>
        <c:axId val="556642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800" spc="-1" strike="noStrike">
                <a:solidFill>
                  <a:srgbClr val="3a1f0f"/>
                </a:solidFill>
                <a:latin typeface="Cambria"/>
              </a:defRPr>
            </a:pPr>
          </a:p>
        </c:txPr>
        <c:crossAx val="23086803"/>
        <c:crosses val="autoZero"/>
        <c:auto val="1"/>
        <c:lblAlgn val="ctr"/>
        <c:lblOffset val="100"/>
        <c:noMultiLvlLbl val="0"/>
      </c:catAx>
      <c:valAx>
        <c:axId val="230868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800" spc="-1" strike="noStrike">
                <a:solidFill>
                  <a:srgbClr val="3a1f0f"/>
                </a:solidFill>
                <a:latin typeface="Cambria"/>
              </a:defRPr>
            </a:pPr>
          </a:p>
        </c:txPr>
        <c:crossAx val="5566428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Calc!K39</c:f>
              <c:strCache>
                <c:ptCount val="1"/>
                <c:pt idx="0">
                  <c:v>Restaurants</c:v>
                </c:pt>
              </c:strCache>
            </c:strRef>
          </c:tx>
          <c:spPr>
            <a:solidFill>
              <a:srgbClr val="1a0f08"/>
            </a:solidFill>
            <a:ln w="28080">
              <a:solidFill>
                <a:srgbClr val="1a0f08"/>
              </a:solidFill>
              <a:round/>
            </a:ln>
          </c:spPr>
          <c:marker>
            <c:symbol val="circle"/>
            <c:size val="7"/>
            <c:spPr>
              <a:solidFill>
                <a:srgbClr val="1a0f08"/>
              </a:solidFill>
            </c:spPr>
          </c:marker>
          <c:dLbls>
            <c:txPr>
              <a:bodyPr wrap="square"/>
              <a:lstStyle/>
              <a:p>
                <a:pPr>
                  <a:defRPr b="1" sz="800" spc="-1" strike="noStrike">
                    <a:solidFill>
                      <a:srgbClr val="3a1f0f"/>
                    </a:solidFill>
                    <a:latin typeface="Cambria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Calc!$J$40:$J$46</c:f>
              <c:strCache>
                <c:ptCount val="7"/>
                <c:pt idx="0">
                  <c:v>1.0 (unrated)</c:v>
                </c:pt>
                <c:pt idx="1">
                  <c:v>1.1-2.5</c:v>
                </c:pt>
                <c:pt idx="2">
                  <c:v>2.6-3.0</c:v>
                </c:pt>
                <c:pt idx="3">
                  <c:v>3.1-3.5</c:v>
                </c:pt>
                <c:pt idx="4">
                  <c:v>3.6-4.0</c:v>
                </c:pt>
                <c:pt idx="5">
                  <c:v>4.1-4.5</c:v>
                </c:pt>
                <c:pt idx="6">
                  <c:v>4.6-5.0</c:v>
                </c:pt>
              </c:strCache>
            </c:strRef>
          </c:cat>
          <c:val>
            <c:numRef>
              <c:f>Calc!$K$40:$K$46</c:f>
              <c:numCache>
                <c:formatCode>General</c:formatCode>
                <c:ptCount val="7"/>
                <c:pt idx="0">
                  <c:v>2148</c:v>
                </c:pt>
                <c:pt idx="1">
                  <c:v>296</c:v>
                </c:pt>
                <c:pt idx="2">
                  <c:v>1605</c:v>
                </c:pt>
                <c:pt idx="3">
                  <c:v>2502</c:v>
                </c:pt>
                <c:pt idx="4">
                  <c:v>1886</c:v>
                </c:pt>
                <c:pt idx="5">
                  <c:v>908</c:v>
                </c:pt>
                <c:pt idx="6">
                  <c:v>206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0133981"/>
        <c:axId val="65692706"/>
      </c:lineChart>
      <c:catAx>
        <c:axId val="901339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800" spc="-1" strike="noStrike">
                <a:solidFill>
                  <a:srgbClr val="3a1f0f"/>
                </a:solidFill>
                <a:latin typeface="Cambria"/>
              </a:defRPr>
            </a:pPr>
          </a:p>
        </c:txPr>
        <c:crossAx val="65692706"/>
        <c:crosses val="autoZero"/>
        <c:auto val="1"/>
        <c:lblAlgn val="ctr"/>
        <c:lblOffset val="100"/>
        <c:noMultiLvlLbl val="0"/>
      </c:catAx>
      <c:valAx>
        <c:axId val="6569270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800" spc="-1" strike="noStrike">
                <a:solidFill>
                  <a:srgbClr val="3a1f0f"/>
                </a:solidFill>
                <a:latin typeface="Cambria"/>
              </a:defRPr>
            </a:pPr>
          </a:p>
        </c:txPr>
        <c:crossAx val="9013398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414000</xdr:rowOff>
    </xdr:from>
    <xdr:to>
      <xdr:col>7</xdr:col>
      <xdr:colOff>18720</xdr:colOff>
      <xdr:row>25</xdr:row>
      <xdr:rowOff>172440</xdr:rowOff>
    </xdr:to>
    <xdr:graphicFrame>
      <xdr:nvGraphicFramePr>
        <xdr:cNvPr id="0" name="Chart 1"/>
        <xdr:cNvGraphicFramePr/>
      </xdr:nvGraphicFramePr>
      <xdr:xfrm>
        <a:off x="141120" y="2676600"/>
        <a:ext cx="352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414000</xdr:rowOff>
    </xdr:from>
    <xdr:to>
      <xdr:col>13</xdr:col>
      <xdr:colOff>18720</xdr:colOff>
      <xdr:row>25</xdr:row>
      <xdr:rowOff>172440</xdr:rowOff>
    </xdr:to>
    <xdr:graphicFrame>
      <xdr:nvGraphicFramePr>
        <xdr:cNvPr id="1" name="Chart 2"/>
        <xdr:cNvGraphicFramePr/>
      </xdr:nvGraphicFramePr>
      <xdr:xfrm>
        <a:off x="3650040" y="2676600"/>
        <a:ext cx="352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11</xdr:row>
      <xdr:rowOff>414000</xdr:rowOff>
    </xdr:from>
    <xdr:to>
      <xdr:col>19</xdr:col>
      <xdr:colOff>18720</xdr:colOff>
      <xdr:row>25</xdr:row>
      <xdr:rowOff>172440</xdr:rowOff>
    </xdr:to>
    <xdr:graphicFrame>
      <xdr:nvGraphicFramePr>
        <xdr:cNvPr id="2" name="Chart 3"/>
        <xdr:cNvGraphicFramePr/>
      </xdr:nvGraphicFramePr>
      <xdr:xfrm>
        <a:off x="7158960" y="2676600"/>
        <a:ext cx="352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0</xdr:colOff>
      <xdr:row>11</xdr:row>
      <xdr:rowOff>414000</xdr:rowOff>
    </xdr:from>
    <xdr:to>
      <xdr:col>25</xdr:col>
      <xdr:colOff>18360</xdr:colOff>
      <xdr:row>25</xdr:row>
      <xdr:rowOff>172440</xdr:rowOff>
    </xdr:to>
    <xdr:graphicFrame>
      <xdr:nvGraphicFramePr>
        <xdr:cNvPr id="3" name="Chart 4"/>
        <xdr:cNvGraphicFramePr/>
      </xdr:nvGraphicFramePr>
      <xdr:xfrm>
        <a:off x="10667880" y="2676600"/>
        <a:ext cx="352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28</xdr:row>
      <xdr:rowOff>176040</xdr:rowOff>
    </xdr:from>
    <xdr:to>
      <xdr:col>13</xdr:col>
      <xdr:colOff>253800</xdr:colOff>
      <xdr:row>43</xdr:row>
      <xdr:rowOff>54000</xdr:rowOff>
    </xdr:to>
    <xdr:graphicFrame>
      <xdr:nvGraphicFramePr>
        <xdr:cNvPr id="4" name="Chart 5"/>
        <xdr:cNvGraphicFramePr/>
      </xdr:nvGraphicFramePr>
      <xdr:xfrm>
        <a:off x="141120" y="5915160"/>
        <a:ext cx="727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28</xdr:row>
      <xdr:rowOff>176040</xdr:rowOff>
    </xdr:from>
    <xdr:to>
      <xdr:col>26</xdr:col>
      <xdr:colOff>112680</xdr:colOff>
      <xdr:row>43</xdr:row>
      <xdr:rowOff>54000</xdr:rowOff>
    </xdr:to>
    <xdr:graphicFrame>
      <xdr:nvGraphicFramePr>
        <xdr:cNvPr id="5" name="Chart 6"/>
        <xdr:cNvGraphicFramePr/>
      </xdr:nvGraphicFramePr>
      <xdr:xfrm>
        <a:off x="7158960" y="5915160"/>
        <a:ext cx="727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9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5" min="2" style="0" width="8.3"/>
    <col collapsed="false" customWidth="true" hidden="false" outlineLevel="0" max="26" min="26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3" t="s">
        <v>1</v>
      </c>
      <c r="R2" s="3"/>
      <c r="S2" s="3"/>
      <c r="T2" s="3"/>
      <c r="U2" s="3"/>
      <c r="V2" s="3"/>
      <c r="W2" s="3"/>
      <c r="X2" s="3"/>
      <c r="Y2" s="3"/>
      <c r="Z2" s="1"/>
    </row>
    <row r="3" customFormat="false" ht="18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4" t="s">
        <v>2</v>
      </c>
      <c r="R3" s="4"/>
      <c r="S3" s="4"/>
      <c r="T3" s="5" t="s">
        <v>3</v>
      </c>
      <c r="U3" s="5"/>
      <c r="V3" s="5"/>
      <c r="W3" s="5"/>
      <c r="X3" s="5"/>
      <c r="Y3" s="5"/>
      <c r="Z3" s="1"/>
    </row>
    <row r="4" customFormat="false" ht="18" hidden="false" customHeight="true" outlineLevel="0" collapsed="false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"/>
      <c r="Q4" s="4" t="s">
        <v>4</v>
      </c>
      <c r="R4" s="4"/>
      <c r="S4" s="4"/>
      <c r="T4" s="5" t="s">
        <v>3</v>
      </c>
      <c r="U4" s="5"/>
      <c r="V4" s="5"/>
      <c r="W4" s="5"/>
      <c r="X4" s="5"/>
      <c r="Y4" s="5"/>
      <c r="Z4" s="1"/>
    </row>
    <row r="5" customFormat="false" ht="18" hidden="false" customHeight="true" outlineLevel="0" collapsed="false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6" t="s">
        <v>5</v>
      </c>
      <c r="R5" s="6"/>
      <c r="S5" s="6"/>
      <c r="T5" s="6"/>
      <c r="U5" s="6"/>
      <c r="V5" s="6"/>
      <c r="W5" s="6"/>
      <c r="X5" s="6"/>
      <c r="Y5" s="6"/>
      <c r="Z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6.15" hidden="false" customHeight="true" outlineLevel="0" collapsed="false">
      <c r="A7" s="1"/>
      <c r="B7" s="7" t="s">
        <v>6</v>
      </c>
      <c r="C7" s="7"/>
      <c r="D7" s="7"/>
      <c r="E7" s="7"/>
      <c r="F7" s="7" t="s">
        <v>7</v>
      </c>
      <c r="G7" s="7"/>
      <c r="H7" s="7"/>
      <c r="I7" s="7"/>
      <c r="J7" s="7" t="s">
        <v>8</v>
      </c>
      <c r="K7" s="7"/>
      <c r="L7" s="7"/>
      <c r="M7" s="7"/>
      <c r="N7" s="7" t="s">
        <v>9</v>
      </c>
      <c r="O7" s="7"/>
      <c r="P7" s="7"/>
      <c r="Q7" s="7"/>
      <c r="R7" s="7" t="s">
        <v>10</v>
      </c>
      <c r="S7" s="7"/>
      <c r="T7" s="7"/>
      <c r="U7" s="7"/>
      <c r="V7" s="7" t="s">
        <v>11</v>
      </c>
      <c r="W7" s="7"/>
      <c r="X7" s="7"/>
      <c r="Y7" s="7"/>
      <c r="Z7" s="1"/>
    </row>
    <row r="8" customFormat="false" ht="15" hidden="false" customHeight="false" outlineLevel="0" collapsed="false">
      <c r="A8" s="1"/>
      <c r="B8" s="8" t="n">
        <f aca="false">Calc!K50</f>
        <v>9551</v>
      </c>
      <c r="C8" s="8"/>
      <c r="D8" s="8"/>
      <c r="E8" s="8"/>
      <c r="F8" s="9" t="n">
        <f aca="false">Calc!K51</f>
        <v>15</v>
      </c>
      <c r="G8" s="9"/>
      <c r="H8" s="9"/>
      <c r="I8" s="9"/>
      <c r="J8" s="8" t="n">
        <f aca="false">Calc!K52</f>
        <v>141</v>
      </c>
      <c r="K8" s="8"/>
      <c r="L8" s="8"/>
      <c r="M8" s="8"/>
      <c r="N8" s="8" t="n">
        <f aca="false">Calc!K53</f>
        <v>1826</v>
      </c>
      <c r="O8" s="8"/>
      <c r="P8" s="8"/>
      <c r="Q8" s="8"/>
      <c r="R8" s="10" t="n">
        <f aca="false">Calc!K54</f>
        <v>2.89126793005968</v>
      </c>
      <c r="S8" s="10"/>
      <c r="T8" s="10"/>
      <c r="U8" s="10"/>
      <c r="V8" s="11" t="n">
        <f aca="false">Calc!K55</f>
        <v>10.000223013297</v>
      </c>
      <c r="W8" s="11"/>
      <c r="X8" s="11"/>
      <c r="Y8" s="11"/>
      <c r="Z8" s="1"/>
    </row>
    <row r="9" customFormat="false" ht="15" hidden="false" customHeight="false" outlineLevel="0" collapsed="false">
      <c r="A9" s="1"/>
      <c r="B9" s="8"/>
      <c r="C9" s="8"/>
      <c r="D9" s="8"/>
      <c r="E9" s="8"/>
      <c r="F9" s="9"/>
      <c r="G9" s="9"/>
      <c r="H9" s="9"/>
      <c r="I9" s="9"/>
      <c r="J9" s="8"/>
      <c r="K9" s="8"/>
      <c r="L9" s="8"/>
      <c r="M9" s="8"/>
      <c r="N9" s="8"/>
      <c r="O9" s="8"/>
      <c r="P9" s="8"/>
      <c r="Q9" s="8"/>
      <c r="R9" s="10"/>
      <c r="S9" s="10"/>
      <c r="T9" s="10"/>
      <c r="U9" s="10"/>
      <c r="V9" s="11"/>
      <c r="W9" s="11"/>
      <c r="X9" s="11"/>
      <c r="Y9" s="11"/>
      <c r="Z9" s="1"/>
    </row>
    <row r="10" customFormat="false" ht="15" hidden="false" customHeight="false" outlineLevel="0" collapsed="false">
      <c r="A10" s="1"/>
      <c r="B10" s="8"/>
      <c r="C10" s="8"/>
      <c r="D10" s="8"/>
      <c r="E10" s="8"/>
      <c r="F10" s="9"/>
      <c r="G10" s="9"/>
      <c r="H10" s="9"/>
      <c r="I10" s="9"/>
      <c r="J10" s="8"/>
      <c r="K10" s="8"/>
      <c r="L10" s="8"/>
      <c r="M10" s="8"/>
      <c r="N10" s="8"/>
      <c r="O10" s="8"/>
      <c r="P10" s="8"/>
      <c r="Q10" s="8"/>
      <c r="R10" s="10"/>
      <c r="S10" s="10"/>
      <c r="T10" s="10"/>
      <c r="U10" s="10"/>
      <c r="V10" s="11"/>
      <c r="W10" s="11"/>
      <c r="X10" s="11"/>
      <c r="Y10" s="11"/>
      <c r="Z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33.75" hidden="false" customHeight="true" outlineLevel="0" collapsed="false">
      <c r="A12" s="1"/>
      <c r="B12" s="3" t="s">
        <v>12</v>
      </c>
      <c r="C12" s="3"/>
      <c r="D12" s="3"/>
      <c r="E12" s="3"/>
      <c r="F12" s="3"/>
      <c r="G12" s="3"/>
      <c r="H12" s="3" t="s">
        <v>13</v>
      </c>
      <c r="I12" s="3"/>
      <c r="J12" s="3"/>
      <c r="K12" s="3"/>
      <c r="L12" s="3"/>
      <c r="M12" s="3"/>
      <c r="N12" s="3" t="s">
        <v>14</v>
      </c>
      <c r="O12" s="3"/>
      <c r="P12" s="3"/>
      <c r="Q12" s="3"/>
      <c r="R12" s="3"/>
      <c r="S12" s="3"/>
      <c r="T12" s="3" t="s">
        <v>15</v>
      </c>
      <c r="U12" s="3"/>
      <c r="V12" s="3"/>
      <c r="W12" s="3"/>
      <c r="X12" s="3"/>
      <c r="Y12" s="3"/>
      <c r="Z12" s="1"/>
    </row>
    <row r="13" customFormat="false" ht="15" hidden="false" customHeight="false" outlineLevel="0" collapsed="false">
      <c r="A13" s="1"/>
      <c r="B13" s="12"/>
      <c r="C13" s="13"/>
      <c r="D13" s="13"/>
      <c r="E13" s="13"/>
      <c r="F13" s="13"/>
      <c r="G13" s="14"/>
      <c r="H13" s="12"/>
      <c r="I13" s="13"/>
      <c r="J13" s="13"/>
      <c r="K13" s="13"/>
      <c r="L13" s="13"/>
      <c r="M13" s="14"/>
      <c r="N13" s="12"/>
      <c r="O13" s="13"/>
      <c r="P13" s="13"/>
      <c r="Q13" s="13"/>
      <c r="R13" s="13"/>
      <c r="S13" s="14"/>
      <c r="T13" s="12"/>
      <c r="U13" s="13"/>
      <c r="V13" s="13"/>
      <c r="W13" s="13"/>
      <c r="X13" s="13"/>
      <c r="Y13" s="14"/>
      <c r="Z13" s="1"/>
    </row>
    <row r="14" customFormat="false" ht="15" hidden="false" customHeight="false" outlineLevel="0" collapsed="false">
      <c r="A14" s="1"/>
      <c r="B14" s="12"/>
      <c r="C14" s="13"/>
      <c r="D14" s="13"/>
      <c r="E14" s="13"/>
      <c r="F14" s="13"/>
      <c r="G14" s="14"/>
      <c r="H14" s="12"/>
      <c r="I14" s="13"/>
      <c r="J14" s="13"/>
      <c r="K14" s="13"/>
      <c r="L14" s="13"/>
      <c r="M14" s="14"/>
      <c r="N14" s="12"/>
      <c r="O14" s="13"/>
      <c r="P14" s="13"/>
      <c r="Q14" s="13"/>
      <c r="R14" s="13"/>
      <c r="S14" s="14"/>
      <c r="T14" s="12"/>
      <c r="U14" s="13"/>
      <c r="V14" s="13"/>
      <c r="W14" s="13"/>
      <c r="X14" s="13"/>
      <c r="Y14" s="14"/>
      <c r="Z14" s="1"/>
    </row>
    <row r="15" customFormat="false" ht="15" hidden="false" customHeight="false" outlineLevel="0" collapsed="false">
      <c r="A15" s="1"/>
      <c r="B15" s="12"/>
      <c r="C15" s="13"/>
      <c r="D15" s="13"/>
      <c r="E15" s="13"/>
      <c r="F15" s="13"/>
      <c r="G15" s="14"/>
      <c r="H15" s="12"/>
      <c r="I15" s="13"/>
      <c r="J15" s="13"/>
      <c r="K15" s="13"/>
      <c r="L15" s="13"/>
      <c r="M15" s="14"/>
      <c r="N15" s="12"/>
      <c r="O15" s="13"/>
      <c r="P15" s="13"/>
      <c r="Q15" s="13"/>
      <c r="R15" s="13"/>
      <c r="S15" s="14"/>
      <c r="T15" s="12"/>
      <c r="U15" s="13"/>
      <c r="V15" s="13"/>
      <c r="W15" s="13"/>
      <c r="X15" s="13"/>
      <c r="Y15" s="14"/>
      <c r="Z15" s="1"/>
    </row>
    <row r="16" customFormat="false" ht="15" hidden="false" customHeight="false" outlineLevel="0" collapsed="false">
      <c r="A16" s="1"/>
      <c r="B16" s="12"/>
      <c r="C16" s="13"/>
      <c r="D16" s="13"/>
      <c r="E16" s="13"/>
      <c r="F16" s="13"/>
      <c r="G16" s="14"/>
      <c r="H16" s="12"/>
      <c r="I16" s="13"/>
      <c r="J16" s="13"/>
      <c r="K16" s="13"/>
      <c r="L16" s="13"/>
      <c r="M16" s="14"/>
      <c r="N16" s="12"/>
      <c r="O16" s="13"/>
      <c r="P16" s="13"/>
      <c r="Q16" s="13"/>
      <c r="R16" s="13"/>
      <c r="S16" s="14"/>
      <c r="T16" s="12"/>
      <c r="U16" s="13"/>
      <c r="V16" s="13"/>
      <c r="W16" s="13"/>
      <c r="X16" s="13"/>
      <c r="Y16" s="14"/>
      <c r="Z16" s="1"/>
    </row>
    <row r="17" customFormat="false" ht="15" hidden="false" customHeight="false" outlineLevel="0" collapsed="false">
      <c r="A17" s="1"/>
      <c r="B17" s="12"/>
      <c r="C17" s="13"/>
      <c r="D17" s="13"/>
      <c r="E17" s="13"/>
      <c r="F17" s="13"/>
      <c r="G17" s="14"/>
      <c r="H17" s="12"/>
      <c r="I17" s="13"/>
      <c r="J17" s="13"/>
      <c r="K17" s="13"/>
      <c r="L17" s="13"/>
      <c r="M17" s="14"/>
      <c r="N17" s="12"/>
      <c r="O17" s="13"/>
      <c r="P17" s="13"/>
      <c r="Q17" s="13"/>
      <c r="R17" s="13"/>
      <c r="S17" s="14"/>
      <c r="T17" s="12"/>
      <c r="U17" s="13"/>
      <c r="V17" s="13"/>
      <c r="W17" s="13"/>
      <c r="X17" s="13"/>
      <c r="Y17" s="14"/>
      <c r="Z17" s="1"/>
    </row>
    <row r="18" customFormat="false" ht="15" hidden="false" customHeight="false" outlineLevel="0" collapsed="false">
      <c r="A18" s="1"/>
      <c r="B18" s="12"/>
      <c r="C18" s="13"/>
      <c r="D18" s="13"/>
      <c r="E18" s="13"/>
      <c r="F18" s="13"/>
      <c r="G18" s="14"/>
      <c r="H18" s="12"/>
      <c r="I18" s="13"/>
      <c r="J18" s="13"/>
      <c r="K18" s="13"/>
      <c r="L18" s="13"/>
      <c r="M18" s="14"/>
      <c r="N18" s="12"/>
      <c r="O18" s="13"/>
      <c r="P18" s="13"/>
      <c r="Q18" s="13"/>
      <c r="R18" s="13"/>
      <c r="S18" s="14"/>
      <c r="T18" s="12"/>
      <c r="U18" s="13"/>
      <c r="V18" s="13"/>
      <c r="W18" s="13"/>
      <c r="X18" s="13"/>
      <c r="Y18" s="14"/>
      <c r="Z18" s="1"/>
    </row>
    <row r="19" customFormat="false" ht="15" hidden="false" customHeight="false" outlineLevel="0" collapsed="false">
      <c r="A19" s="1"/>
      <c r="B19" s="12"/>
      <c r="C19" s="13"/>
      <c r="D19" s="13"/>
      <c r="E19" s="13"/>
      <c r="F19" s="13"/>
      <c r="G19" s="14"/>
      <c r="H19" s="12"/>
      <c r="I19" s="13"/>
      <c r="J19" s="13"/>
      <c r="K19" s="13"/>
      <c r="L19" s="13"/>
      <c r="M19" s="14"/>
      <c r="N19" s="12"/>
      <c r="O19" s="13"/>
      <c r="P19" s="13"/>
      <c r="Q19" s="13"/>
      <c r="R19" s="13"/>
      <c r="S19" s="14"/>
      <c r="T19" s="12"/>
      <c r="U19" s="13"/>
      <c r="V19" s="13"/>
      <c r="W19" s="13"/>
      <c r="X19" s="13"/>
      <c r="Y19" s="14"/>
      <c r="Z19" s="1"/>
    </row>
    <row r="20" customFormat="false" ht="15" hidden="false" customHeight="false" outlineLevel="0" collapsed="false">
      <c r="A20" s="1"/>
      <c r="B20" s="12"/>
      <c r="C20" s="13"/>
      <c r="D20" s="13"/>
      <c r="E20" s="13"/>
      <c r="F20" s="13"/>
      <c r="G20" s="14"/>
      <c r="H20" s="12"/>
      <c r="I20" s="13"/>
      <c r="J20" s="13"/>
      <c r="K20" s="13"/>
      <c r="L20" s="13"/>
      <c r="M20" s="14"/>
      <c r="N20" s="12"/>
      <c r="O20" s="13"/>
      <c r="P20" s="13"/>
      <c r="Q20" s="13"/>
      <c r="R20" s="13"/>
      <c r="S20" s="14"/>
      <c r="T20" s="12"/>
      <c r="U20" s="13"/>
      <c r="V20" s="13"/>
      <c r="W20" s="13"/>
      <c r="X20" s="13"/>
      <c r="Y20" s="14"/>
      <c r="Z20" s="1"/>
    </row>
    <row r="21" customFormat="false" ht="15" hidden="false" customHeight="false" outlineLevel="0" collapsed="false">
      <c r="A21" s="1"/>
      <c r="B21" s="12"/>
      <c r="C21" s="13"/>
      <c r="D21" s="13"/>
      <c r="E21" s="13"/>
      <c r="F21" s="13"/>
      <c r="G21" s="14"/>
      <c r="H21" s="12"/>
      <c r="I21" s="13"/>
      <c r="J21" s="13"/>
      <c r="K21" s="13"/>
      <c r="L21" s="13"/>
      <c r="M21" s="14"/>
      <c r="N21" s="12"/>
      <c r="O21" s="13"/>
      <c r="P21" s="13"/>
      <c r="Q21" s="13"/>
      <c r="R21" s="13"/>
      <c r="S21" s="14"/>
      <c r="T21" s="12"/>
      <c r="U21" s="13"/>
      <c r="V21" s="13"/>
      <c r="W21" s="13"/>
      <c r="X21" s="13"/>
      <c r="Y21" s="14"/>
      <c r="Z21" s="1"/>
    </row>
    <row r="22" customFormat="false" ht="15" hidden="false" customHeight="false" outlineLevel="0" collapsed="false">
      <c r="A22" s="1"/>
      <c r="B22" s="12"/>
      <c r="C22" s="13"/>
      <c r="D22" s="13"/>
      <c r="E22" s="13"/>
      <c r="F22" s="13"/>
      <c r="G22" s="14"/>
      <c r="H22" s="12"/>
      <c r="I22" s="13"/>
      <c r="J22" s="13"/>
      <c r="K22" s="13"/>
      <c r="L22" s="13"/>
      <c r="M22" s="14"/>
      <c r="N22" s="12"/>
      <c r="O22" s="13"/>
      <c r="P22" s="13"/>
      <c r="Q22" s="13"/>
      <c r="R22" s="13"/>
      <c r="S22" s="14"/>
      <c r="T22" s="12"/>
      <c r="U22" s="13"/>
      <c r="V22" s="13"/>
      <c r="W22" s="13"/>
      <c r="X22" s="13"/>
      <c r="Y22" s="14"/>
      <c r="Z22" s="1"/>
    </row>
    <row r="23" customFormat="false" ht="15" hidden="false" customHeight="false" outlineLevel="0" collapsed="false">
      <c r="A23" s="1"/>
      <c r="B23" s="12"/>
      <c r="C23" s="13"/>
      <c r="D23" s="13"/>
      <c r="E23" s="13"/>
      <c r="F23" s="13"/>
      <c r="G23" s="14"/>
      <c r="H23" s="12"/>
      <c r="I23" s="13"/>
      <c r="J23" s="13"/>
      <c r="K23" s="13"/>
      <c r="L23" s="13"/>
      <c r="M23" s="14"/>
      <c r="N23" s="12"/>
      <c r="O23" s="13"/>
      <c r="P23" s="13"/>
      <c r="Q23" s="13"/>
      <c r="R23" s="13"/>
      <c r="S23" s="14"/>
      <c r="T23" s="12"/>
      <c r="U23" s="13"/>
      <c r="V23" s="13"/>
      <c r="W23" s="13"/>
      <c r="X23" s="13"/>
      <c r="Y23" s="14"/>
      <c r="Z23" s="1"/>
    </row>
    <row r="24" customFormat="false" ht="15" hidden="false" customHeight="false" outlineLevel="0" collapsed="false">
      <c r="A24" s="1"/>
      <c r="B24" s="12"/>
      <c r="C24" s="13"/>
      <c r="D24" s="13"/>
      <c r="E24" s="13"/>
      <c r="F24" s="13"/>
      <c r="G24" s="14"/>
      <c r="H24" s="12"/>
      <c r="I24" s="13"/>
      <c r="J24" s="13"/>
      <c r="K24" s="13"/>
      <c r="L24" s="13"/>
      <c r="M24" s="14"/>
      <c r="N24" s="12"/>
      <c r="O24" s="13"/>
      <c r="P24" s="13"/>
      <c r="Q24" s="13"/>
      <c r="R24" s="13"/>
      <c r="S24" s="14"/>
      <c r="T24" s="12"/>
      <c r="U24" s="13"/>
      <c r="V24" s="13"/>
      <c r="W24" s="13"/>
      <c r="X24" s="13"/>
      <c r="Y24" s="14"/>
      <c r="Z24" s="1"/>
    </row>
    <row r="25" customFormat="false" ht="15" hidden="false" customHeight="false" outlineLevel="0" collapsed="false">
      <c r="A25" s="1"/>
      <c r="B25" s="12"/>
      <c r="C25" s="13"/>
      <c r="D25" s="13"/>
      <c r="E25" s="13"/>
      <c r="F25" s="13"/>
      <c r="G25" s="14"/>
      <c r="H25" s="12"/>
      <c r="I25" s="13"/>
      <c r="J25" s="13"/>
      <c r="K25" s="13"/>
      <c r="L25" s="13"/>
      <c r="M25" s="14"/>
      <c r="N25" s="12"/>
      <c r="O25" s="13"/>
      <c r="P25" s="13"/>
      <c r="Q25" s="13"/>
      <c r="R25" s="13"/>
      <c r="S25" s="14"/>
      <c r="T25" s="12"/>
      <c r="U25" s="13"/>
      <c r="V25" s="13"/>
      <c r="W25" s="13"/>
      <c r="X25" s="13"/>
      <c r="Y25" s="14"/>
      <c r="Z25" s="1"/>
    </row>
    <row r="26" customFormat="false" ht="15" hidden="false" customHeight="false" outlineLevel="0" collapsed="false">
      <c r="A26" s="1"/>
      <c r="B26" s="12"/>
      <c r="C26" s="13"/>
      <c r="D26" s="13"/>
      <c r="E26" s="13"/>
      <c r="F26" s="13"/>
      <c r="G26" s="14"/>
      <c r="H26" s="12"/>
      <c r="I26" s="13"/>
      <c r="J26" s="13"/>
      <c r="K26" s="13"/>
      <c r="L26" s="13"/>
      <c r="M26" s="14"/>
      <c r="N26" s="12"/>
      <c r="O26" s="13"/>
      <c r="P26" s="13"/>
      <c r="Q26" s="13"/>
      <c r="R26" s="13"/>
      <c r="S26" s="14"/>
      <c r="T26" s="12"/>
      <c r="U26" s="13"/>
      <c r="V26" s="13"/>
      <c r="W26" s="13"/>
      <c r="X26" s="13"/>
      <c r="Y26" s="14"/>
      <c r="Z26" s="1"/>
    </row>
    <row r="27" customFormat="false" ht="15" hidden="false" customHeight="false" outlineLevel="0" collapsed="false">
      <c r="A27" s="1"/>
      <c r="B27" s="15"/>
      <c r="C27" s="16"/>
      <c r="D27" s="16"/>
      <c r="E27" s="16"/>
      <c r="F27" s="16"/>
      <c r="G27" s="17"/>
      <c r="H27" s="15"/>
      <c r="I27" s="16"/>
      <c r="J27" s="16"/>
      <c r="K27" s="16"/>
      <c r="L27" s="16"/>
      <c r="M27" s="17"/>
      <c r="N27" s="15"/>
      <c r="O27" s="16"/>
      <c r="P27" s="16"/>
      <c r="Q27" s="16"/>
      <c r="R27" s="16"/>
      <c r="S27" s="17"/>
      <c r="T27" s="15"/>
      <c r="U27" s="16"/>
      <c r="V27" s="16"/>
      <c r="W27" s="16"/>
      <c r="X27" s="16"/>
      <c r="Y27" s="17"/>
      <c r="Z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true" outlineLevel="0" collapsed="false">
      <c r="A29" s="1"/>
      <c r="B29" s="3" t="s">
        <v>16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17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1"/>
    </row>
    <row r="30" customFormat="false" ht="15" hidden="false" customHeight="false" outlineLevel="0" collapsed="false">
      <c r="A30" s="1"/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4"/>
      <c r="N30" s="12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4"/>
      <c r="Z30" s="1"/>
    </row>
    <row r="31" customFormat="false" ht="15" hidden="false" customHeight="false" outlineLevel="0" collapsed="false">
      <c r="A31" s="1"/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4"/>
      <c r="N31" s="12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4"/>
      <c r="Z31" s="1"/>
    </row>
    <row r="32" customFormat="false" ht="15" hidden="false" customHeight="false" outlineLevel="0" collapsed="false">
      <c r="A32" s="1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4"/>
      <c r="N32" s="12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4"/>
      <c r="Z32" s="1"/>
    </row>
    <row r="33" customFormat="false" ht="15" hidden="false" customHeight="false" outlineLevel="0" collapsed="false">
      <c r="A33" s="1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4"/>
      <c r="N33" s="12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4"/>
      <c r="Z33" s="1"/>
    </row>
    <row r="34" customFormat="false" ht="15" hidden="false" customHeight="false" outlineLevel="0" collapsed="false">
      <c r="A34" s="1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4"/>
      <c r="N34" s="12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4"/>
      <c r="Z34" s="1"/>
    </row>
    <row r="35" customFormat="false" ht="15" hidden="false" customHeight="false" outlineLevel="0" collapsed="false">
      <c r="A35" s="1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4"/>
      <c r="N35" s="12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4"/>
      <c r="Z35" s="1"/>
    </row>
    <row r="36" customFormat="false" ht="15" hidden="false" customHeight="false" outlineLevel="0" collapsed="false">
      <c r="A36" s="1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4"/>
      <c r="N36" s="12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4"/>
      <c r="Z36" s="1"/>
    </row>
    <row r="37" customFormat="false" ht="15" hidden="false" customHeight="false" outlineLevel="0" collapsed="false">
      <c r="A37" s="1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4"/>
      <c r="N37" s="12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4"/>
      <c r="Z37" s="1"/>
    </row>
    <row r="38" customFormat="false" ht="15" hidden="false" customHeight="false" outlineLevel="0" collapsed="false">
      <c r="A38" s="1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4"/>
      <c r="N38" s="12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4"/>
      <c r="Z38" s="1"/>
    </row>
    <row r="39" customFormat="false" ht="15" hidden="false" customHeight="false" outlineLevel="0" collapsed="false">
      <c r="A39" s="1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4"/>
      <c r="N39" s="12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4"/>
      <c r="Z39" s="1"/>
    </row>
    <row r="40" customFormat="false" ht="15" hidden="false" customHeight="false" outlineLevel="0" collapsed="false">
      <c r="A40" s="1"/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4"/>
      <c r="Z40" s="1"/>
    </row>
    <row r="41" customFormat="false" ht="15" hidden="false" customHeight="false" outlineLevel="0" collapsed="false">
      <c r="A41" s="1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4"/>
      <c r="N41" s="12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4"/>
      <c r="Z41" s="1"/>
    </row>
    <row r="42" customFormat="false" ht="15" hidden="false" customHeight="false" outlineLevel="0" collapsed="false">
      <c r="A42" s="1"/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4"/>
      <c r="N42" s="12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4"/>
      <c r="Z42" s="1"/>
    </row>
    <row r="43" customFormat="false" ht="15" hidden="false" customHeight="false" outlineLevel="0" collapsed="false">
      <c r="A43" s="1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4"/>
      <c r="N43" s="12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4"/>
      <c r="Z43" s="1"/>
    </row>
    <row r="44" customFormat="false" ht="15" hidden="false" customHeight="false" outlineLevel="0" collapsed="false">
      <c r="A44" s="1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4"/>
      <c r="N44" s="12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4"/>
      <c r="Z44" s="1"/>
    </row>
    <row r="45" customFormat="false" ht="15" hidden="false" customHeight="false" outlineLevel="0" collapsed="false">
      <c r="A45" s="1"/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4"/>
      <c r="N45" s="12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4"/>
      <c r="Z45" s="1"/>
    </row>
    <row r="46" customFormat="false" ht="15" hidden="false" customHeight="false" outlineLevel="0" collapsed="false">
      <c r="A46" s="1"/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7"/>
      <c r="N46" s="15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7"/>
      <c r="Z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</sheetData>
  <mergeCells count="25">
    <mergeCell ref="B2:O5"/>
    <mergeCell ref="Q2:Y2"/>
    <mergeCell ref="Q3:S3"/>
    <mergeCell ref="T3:Y3"/>
    <mergeCell ref="Q4:S4"/>
    <mergeCell ref="T4:Y4"/>
    <mergeCell ref="Q5:Y5"/>
    <mergeCell ref="B7:E7"/>
    <mergeCell ref="F7:I7"/>
    <mergeCell ref="J7:M7"/>
    <mergeCell ref="N7:Q7"/>
    <mergeCell ref="R7:U7"/>
    <mergeCell ref="V7:Y7"/>
    <mergeCell ref="B8:E10"/>
    <mergeCell ref="F8:I10"/>
    <mergeCell ref="J8:M10"/>
    <mergeCell ref="N8:Q10"/>
    <mergeCell ref="R8:U10"/>
    <mergeCell ref="V8:Y10"/>
    <mergeCell ref="B12:G12"/>
    <mergeCell ref="H12:M12"/>
    <mergeCell ref="N12:S12"/>
    <mergeCell ref="T12:Y12"/>
    <mergeCell ref="B29:M29"/>
    <mergeCell ref="N29:Y29"/>
  </mergeCells>
  <dataValidations count="2">
    <dataValidation allowBlank="false" errorStyle="stop" operator="between" showDropDown="false" showErrorMessage="false" showInputMessage="false" sqref="T3" type="list">
      <formula1>Lookup!$F$4:$F$19</formula1>
      <formula2>0</formula2>
    </dataValidation>
    <dataValidation allowBlank="false" errorStyle="stop" operator="between" showDropDown="false" showErrorMessage="false" showInputMessage="false" sqref="T4" type="list">
      <formula1>Calc!$F$4:$F$145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5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7" min="3" style="0" width="16"/>
    <col collapsed="false" customWidth="true" hidden="false" outlineLevel="0" max="8" min="8" style="0" width="34"/>
    <col collapsed="false" customWidth="true" hidden="false" outlineLevel="0" max="23" min="9" style="0" width="16"/>
  </cols>
  <sheetData>
    <row r="1" customFormat="false" ht="15" hidden="false" customHeight="false" outlineLevel="0" collapsed="false">
      <c r="A1" s="18" t="s">
        <v>18</v>
      </c>
      <c r="B1" s="18" t="s">
        <v>19</v>
      </c>
      <c r="C1" s="18" t="s">
        <v>20</v>
      </c>
      <c r="D1" s="18" t="s">
        <v>4</v>
      </c>
      <c r="E1" s="18" t="s">
        <v>21</v>
      </c>
      <c r="F1" s="18" t="s">
        <v>22</v>
      </c>
      <c r="G1" s="18" t="s">
        <v>23</v>
      </c>
      <c r="H1" s="18" t="s">
        <v>24</v>
      </c>
      <c r="I1" s="18" t="s">
        <v>25</v>
      </c>
      <c r="J1" s="18" t="s">
        <v>26</v>
      </c>
      <c r="K1" s="18" t="s">
        <v>27</v>
      </c>
      <c r="L1" s="18" t="s">
        <v>28</v>
      </c>
      <c r="M1" s="18" t="s">
        <v>29</v>
      </c>
      <c r="N1" s="18" t="s">
        <v>30</v>
      </c>
      <c r="O1" s="18" t="s">
        <v>31</v>
      </c>
      <c r="P1" s="18" t="s">
        <v>32</v>
      </c>
      <c r="Q1" s="18" t="s">
        <v>33</v>
      </c>
      <c r="R1" s="19" t="s">
        <v>2</v>
      </c>
      <c r="S1" s="19" t="s">
        <v>34</v>
      </c>
      <c r="T1" s="19" t="s">
        <v>35</v>
      </c>
      <c r="U1" s="19" t="s">
        <v>36</v>
      </c>
      <c r="V1" s="19" t="s">
        <v>37</v>
      </c>
      <c r="W1" s="19" t="s">
        <v>38</v>
      </c>
    </row>
    <row r="2" customFormat="false" ht="15" hidden="false" customHeight="false" outlineLevel="0" collapsed="false">
      <c r="A2" s="0" t="n">
        <v>6317637</v>
      </c>
      <c r="B2" s="0" t="s">
        <v>39</v>
      </c>
      <c r="C2" s="0" t="n">
        <v>162</v>
      </c>
      <c r="D2" s="0" t="s">
        <v>40</v>
      </c>
      <c r="E2" s="0" t="s">
        <v>41</v>
      </c>
      <c r="F2" s="0" t="s">
        <v>42</v>
      </c>
      <c r="G2" s="0" t="s">
        <v>43</v>
      </c>
      <c r="H2" s="0" t="s">
        <v>44</v>
      </c>
      <c r="I2" s="0" t="s">
        <v>45</v>
      </c>
      <c r="J2" s="0" t="s">
        <v>46</v>
      </c>
      <c r="K2" s="0" t="s">
        <v>47</v>
      </c>
      <c r="L2" s="0" t="s">
        <v>47</v>
      </c>
      <c r="M2" s="0" t="s">
        <v>47</v>
      </c>
      <c r="N2" s="0" t="n">
        <v>3</v>
      </c>
      <c r="O2" s="0" t="n">
        <v>314</v>
      </c>
      <c r="P2" s="0" t="n">
        <v>1100</v>
      </c>
      <c r="Q2" s="0" t="n">
        <v>4.8</v>
      </c>
      <c r="R2" s="0" t="str">
        <f aca="false">INDEX(Lookup!$B$4:$B$18,MATCH(C2,Lookup!$A$4:$A$18,0))</f>
        <v>Philippines</v>
      </c>
      <c r="S2" s="20" t="n">
        <f aca="false">INDEX(Lookup!$D$4:$D$18,MATCH(C2,Lookup!$A$4:$A$18,0))</f>
        <v>0.073</v>
      </c>
      <c r="T2" s="21" t="n">
        <f aca="false">ROUND(P2*S2,2)</f>
        <v>80.3</v>
      </c>
      <c r="U2" s="21" t="n">
        <f aca="false">IF(T2&lt;=10,1,IF(T2&lt;=20,2,IF(T2&lt;=30,3,IF(T2&lt;=40,4,IF(T2&lt;=50,5,IF(T2&lt;=100,6,IF(T2&lt;=250,7,8)))))))</f>
        <v>6</v>
      </c>
      <c r="V2" s="21" t="n">
        <f aca="false">IF(AND(OR(Dashboard!$T$3="All",R2=Dashboard!$T$3),OR(Dashboard!$T$4="All",D2=Dashboard!$T$4)),1,0)</f>
        <v>1</v>
      </c>
      <c r="W2" s="21" t="n">
        <f aca="false">IF(V2=1,T2+ROW()/10000000,0)</f>
        <v>80.3000002</v>
      </c>
    </row>
    <row r="3" customFormat="false" ht="15" hidden="false" customHeight="false" outlineLevel="0" collapsed="false">
      <c r="A3" s="0" t="n">
        <v>6304287</v>
      </c>
      <c r="B3" s="0" t="s">
        <v>48</v>
      </c>
      <c r="C3" s="0" t="n">
        <v>162</v>
      </c>
      <c r="D3" s="0" t="s">
        <v>40</v>
      </c>
      <c r="E3" s="0" t="s">
        <v>49</v>
      </c>
      <c r="F3" s="0" t="s">
        <v>50</v>
      </c>
      <c r="G3" s="0" t="s">
        <v>51</v>
      </c>
      <c r="H3" s="0" t="s">
        <v>52</v>
      </c>
      <c r="I3" s="0" t="s">
        <v>45</v>
      </c>
      <c r="J3" s="0" t="s">
        <v>46</v>
      </c>
      <c r="K3" s="0" t="s">
        <v>47</v>
      </c>
      <c r="L3" s="0" t="s">
        <v>47</v>
      </c>
      <c r="M3" s="0" t="s">
        <v>47</v>
      </c>
      <c r="N3" s="0" t="n">
        <v>3</v>
      </c>
      <c r="O3" s="0" t="n">
        <v>591</v>
      </c>
      <c r="P3" s="0" t="n">
        <v>1200</v>
      </c>
      <c r="Q3" s="0" t="n">
        <v>4.5</v>
      </c>
      <c r="R3" s="0" t="str">
        <f aca="false">INDEX(Lookup!$B$4:$B$18,MATCH(C3,Lookup!$A$4:$A$18,0))</f>
        <v>Philippines</v>
      </c>
      <c r="S3" s="20" t="n">
        <f aca="false">INDEX(Lookup!$D$4:$D$18,MATCH(C3,Lookup!$A$4:$A$18,0))</f>
        <v>0.073</v>
      </c>
      <c r="T3" s="21" t="n">
        <f aca="false">ROUND(P3*S3,2)</f>
        <v>87.6</v>
      </c>
      <c r="U3" s="21" t="n">
        <f aca="false">IF(T3&lt;=10,1,IF(T3&lt;=20,2,IF(T3&lt;=30,3,IF(T3&lt;=40,4,IF(T3&lt;=50,5,IF(T3&lt;=100,6,IF(T3&lt;=250,7,8)))))))</f>
        <v>6</v>
      </c>
      <c r="V3" s="21" t="n">
        <f aca="false">IF(AND(OR(Dashboard!$T$3="All",R3=Dashboard!$T$3),OR(Dashboard!$T$4="All",D3=Dashboard!$T$4)),1,0)</f>
        <v>1</v>
      </c>
      <c r="W3" s="21" t="n">
        <f aca="false">IF(V3=1,T3+ROW()/10000000,0)</f>
        <v>87.6000003</v>
      </c>
    </row>
    <row r="4" customFormat="false" ht="15" hidden="false" customHeight="false" outlineLevel="0" collapsed="false">
      <c r="A4" s="0" t="n">
        <v>6300002</v>
      </c>
      <c r="B4" s="0" t="s">
        <v>53</v>
      </c>
      <c r="C4" s="0" t="n">
        <v>162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 t="s">
        <v>45</v>
      </c>
      <c r="J4" s="0" t="s">
        <v>46</v>
      </c>
      <c r="K4" s="0" t="s">
        <v>47</v>
      </c>
      <c r="L4" s="0" t="s">
        <v>47</v>
      </c>
      <c r="M4" s="0" t="s">
        <v>47</v>
      </c>
      <c r="N4" s="0" t="n">
        <v>4</v>
      </c>
      <c r="O4" s="0" t="n">
        <v>270</v>
      </c>
      <c r="P4" s="0" t="n">
        <v>4000</v>
      </c>
      <c r="Q4" s="0" t="n">
        <v>4.4</v>
      </c>
      <c r="R4" s="0" t="str">
        <f aca="false">INDEX(Lookup!$B$4:$B$18,MATCH(C4,Lookup!$A$4:$A$18,0))</f>
        <v>Philippines</v>
      </c>
      <c r="S4" s="20" t="n">
        <f aca="false">INDEX(Lookup!$D$4:$D$18,MATCH(C4,Lookup!$A$4:$A$18,0))</f>
        <v>0.073</v>
      </c>
      <c r="T4" s="21" t="n">
        <f aca="false">ROUND(P4*S4,2)</f>
        <v>292</v>
      </c>
      <c r="U4" s="21" t="n">
        <f aca="false">IF(T4&lt;=10,1,IF(T4&lt;=20,2,IF(T4&lt;=30,3,IF(T4&lt;=40,4,IF(T4&lt;=50,5,IF(T4&lt;=100,6,IF(T4&lt;=250,7,8)))))))</f>
        <v>8</v>
      </c>
      <c r="V4" s="21" t="n">
        <f aca="false">IF(AND(OR(Dashboard!$T$3="All",R4=Dashboard!$T$3),OR(Dashboard!$T$4="All",D4=Dashboard!$T$4)),1,0)</f>
        <v>1</v>
      </c>
      <c r="W4" s="21" t="n">
        <f aca="false">IF(V4=1,T4+ROW()/10000000,0)</f>
        <v>292.0000004</v>
      </c>
    </row>
    <row r="5" customFormat="false" ht="15" hidden="false" customHeight="false" outlineLevel="0" collapsed="false">
      <c r="A5" s="0" t="n">
        <v>6318506</v>
      </c>
      <c r="B5" s="0" t="s">
        <v>59</v>
      </c>
      <c r="C5" s="0" t="n">
        <v>162</v>
      </c>
      <c r="D5" s="0" t="s">
        <v>54</v>
      </c>
      <c r="E5" s="0" t="s">
        <v>60</v>
      </c>
      <c r="F5" s="0" t="s">
        <v>61</v>
      </c>
      <c r="G5" s="0" t="s">
        <v>62</v>
      </c>
      <c r="H5" s="0" t="s">
        <v>63</v>
      </c>
      <c r="I5" s="0" t="s">
        <v>45</v>
      </c>
      <c r="J5" s="0" t="s">
        <v>47</v>
      </c>
      <c r="K5" s="0" t="s">
        <v>47</v>
      </c>
      <c r="L5" s="0" t="s">
        <v>47</v>
      </c>
      <c r="M5" s="0" t="s">
        <v>47</v>
      </c>
      <c r="N5" s="0" t="n">
        <v>4</v>
      </c>
      <c r="O5" s="0" t="n">
        <v>365</v>
      </c>
      <c r="P5" s="0" t="n">
        <v>1500</v>
      </c>
      <c r="Q5" s="0" t="n">
        <v>4.9</v>
      </c>
      <c r="R5" s="0" t="str">
        <f aca="false">INDEX(Lookup!$B$4:$B$18,MATCH(C5,Lookup!$A$4:$A$18,0))</f>
        <v>Philippines</v>
      </c>
      <c r="S5" s="20" t="n">
        <f aca="false">INDEX(Lookup!$D$4:$D$18,MATCH(C5,Lookup!$A$4:$A$18,0))</f>
        <v>0.073</v>
      </c>
      <c r="T5" s="21" t="n">
        <f aca="false">ROUND(P5*S5,2)</f>
        <v>109.5</v>
      </c>
      <c r="U5" s="21" t="n">
        <f aca="false">IF(T5&lt;=10,1,IF(T5&lt;=20,2,IF(T5&lt;=30,3,IF(T5&lt;=40,4,IF(T5&lt;=50,5,IF(T5&lt;=100,6,IF(T5&lt;=250,7,8)))))))</f>
        <v>7</v>
      </c>
      <c r="V5" s="21" t="n">
        <f aca="false">IF(AND(OR(Dashboard!$T$3="All",R5=Dashboard!$T$3),OR(Dashboard!$T$4="All",D5=Dashboard!$T$4)),1,0)</f>
        <v>1</v>
      </c>
      <c r="W5" s="21" t="n">
        <f aca="false">IF(V5=1,T5+ROW()/10000000,0)</f>
        <v>109.5000005</v>
      </c>
    </row>
    <row r="6" customFormat="false" ht="15" hidden="false" customHeight="false" outlineLevel="0" collapsed="false">
      <c r="A6" s="0" t="n">
        <v>6314302</v>
      </c>
      <c r="B6" s="0" t="s">
        <v>64</v>
      </c>
      <c r="C6" s="0" t="n">
        <v>162</v>
      </c>
      <c r="D6" s="0" t="s">
        <v>54</v>
      </c>
      <c r="E6" s="0" t="s">
        <v>65</v>
      </c>
      <c r="F6" s="0" t="s">
        <v>61</v>
      </c>
      <c r="G6" s="0" t="s">
        <v>62</v>
      </c>
      <c r="H6" s="0" t="s">
        <v>66</v>
      </c>
      <c r="I6" s="0" t="s">
        <v>45</v>
      </c>
      <c r="J6" s="0" t="s">
        <v>46</v>
      </c>
      <c r="K6" s="0" t="s">
        <v>47</v>
      </c>
      <c r="L6" s="0" t="s">
        <v>47</v>
      </c>
      <c r="M6" s="0" t="s">
        <v>47</v>
      </c>
      <c r="N6" s="0" t="n">
        <v>4</v>
      </c>
      <c r="O6" s="0" t="n">
        <v>229</v>
      </c>
      <c r="P6" s="0" t="n">
        <v>1500</v>
      </c>
      <c r="Q6" s="0" t="n">
        <v>4.8</v>
      </c>
      <c r="R6" s="0" t="str">
        <f aca="false">INDEX(Lookup!$B$4:$B$18,MATCH(C6,Lookup!$A$4:$A$18,0))</f>
        <v>Philippines</v>
      </c>
      <c r="S6" s="20" t="n">
        <f aca="false">INDEX(Lookup!$D$4:$D$18,MATCH(C6,Lookup!$A$4:$A$18,0))</f>
        <v>0.073</v>
      </c>
      <c r="T6" s="21" t="n">
        <f aca="false">ROUND(P6*S6,2)</f>
        <v>109.5</v>
      </c>
      <c r="U6" s="21" t="n">
        <f aca="false">IF(T6&lt;=10,1,IF(T6&lt;=20,2,IF(T6&lt;=30,3,IF(T6&lt;=40,4,IF(T6&lt;=50,5,IF(T6&lt;=100,6,IF(T6&lt;=250,7,8)))))))</f>
        <v>7</v>
      </c>
      <c r="V6" s="21" t="n">
        <f aca="false">IF(AND(OR(Dashboard!$T$3="All",R6=Dashboard!$T$3),OR(Dashboard!$T$4="All",D6=Dashboard!$T$4)),1,0)</f>
        <v>1</v>
      </c>
      <c r="W6" s="21" t="n">
        <f aca="false">IF(V6=1,T6+ROW()/10000000,0)</f>
        <v>109.5000006</v>
      </c>
    </row>
    <row r="7" customFormat="false" ht="15" hidden="false" customHeight="false" outlineLevel="0" collapsed="false">
      <c r="A7" s="0" t="n">
        <v>18189371</v>
      </c>
      <c r="B7" s="0" t="s">
        <v>67</v>
      </c>
      <c r="C7" s="0" t="n">
        <v>162</v>
      </c>
      <c r="D7" s="0" t="s">
        <v>54</v>
      </c>
      <c r="E7" s="0" t="s">
        <v>68</v>
      </c>
      <c r="F7" s="0" t="s">
        <v>61</v>
      </c>
      <c r="G7" s="0" t="s">
        <v>62</v>
      </c>
      <c r="H7" s="0" t="s">
        <v>69</v>
      </c>
      <c r="I7" s="0" t="s">
        <v>45</v>
      </c>
      <c r="J7" s="0" t="s">
        <v>47</v>
      </c>
      <c r="K7" s="0" t="s">
        <v>47</v>
      </c>
      <c r="L7" s="0" t="s">
        <v>47</v>
      </c>
      <c r="M7" s="0" t="s">
        <v>47</v>
      </c>
      <c r="N7" s="0" t="n">
        <v>3</v>
      </c>
      <c r="O7" s="0" t="n">
        <v>336</v>
      </c>
      <c r="P7" s="0" t="n">
        <v>1000</v>
      </c>
      <c r="Q7" s="0" t="n">
        <v>4.4</v>
      </c>
      <c r="R7" s="0" t="str">
        <f aca="false">INDEX(Lookup!$B$4:$B$18,MATCH(C7,Lookup!$A$4:$A$18,0))</f>
        <v>Philippines</v>
      </c>
      <c r="S7" s="20" t="n">
        <f aca="false">INDEX(Lookup!$D$4:$D$18,MATCH(C7,Lookup!$A$4:$A$18,0))</f>
        <v>0.073</v>
      </c>
      <c r="T7" s="21" t="n">
        <f aca="false">ROUND(P7*S7,2)</f>
        <v>73</v>
      </c>
      <c r="U7" s="21" t="n">
        <f aca="false">IF(T7&lt;=10,1,IF(T7&lt;=20,2,IF(T7&lt;=30,3,IF(T7&lt;=40,4,IF(T7&lt;=50,5,IF(T7&lt;=100,6,IF(T7&lt;=250,7,8)))))))</f>
        <v>6</v>
      </c>
      <c r="V7" s="21" t="n">
        <f aca="false">IF(AND(OR(Dashboard!$T$3="All",R7=Dashboard!$T$3),OR(Dashboard!$T$4="All",D7=Dashboard!$T$4)),1,0)</f>
        <v>1</v>
      </c>
      <c r="W7" s="21" t="n">
        <f aca="false">IF(V7=1,T7+ROW()/10000000,0)</f>
        <v>73.0000007</v>
      </c>
    </row>
    <row r="8" customFormat="false" ht="15" hidden="false" customHeight="false" outlineLevel="0" collapsed="false">
      <c r="A8" s="0" t="n">
        <v>6300781</v>
      </c>
      <c r="B8" s="0" t="s">
        <v>70</v>
      </c>
      <c r="C8" s="0" t="n">
        <v>162</v>
      </c>
      <c r="D8" s="0" t="s">
        <v>71</v>
      </c>
      <c r="E8" s="0" t="s">
        <v>72</v>
      </c>
      <c r="F8" s="0" t="s">
        <v>73</v>
      </c>
      <c r="G8" s="0" t="s">
        <v>74</v>
      </c>
      <c r="H8" s="0" t="s">
        <v>75</v>
      </c>
      <c r="I8" s="0" t="s">
        <v>45</v>
      </c>
      <c r="J8" s="0" t="s">
        <v>46</v>
      </c>
      <c r="K8" s="0" t="s">
        <v>47</v>
      </c>
      <c r="L8" s="0" t="s">
        <v>47</v>
      </c>
      <c r="M8" s="0" t="s">
        <v>47</v>
      </c>
      <c r="N8" s="0" t="n">
        <v>4</v>
      </c>
      <c r="O8" s="0" t="n">
        <v>520</v>
      </c>
      <c r="P8" s="0" t="n">
        <v>2000</v>
      </c>
      <c r="Q8" s="0" t="n">
        <v>4</v>
      </c>
      <c r="R8" s="0" t="str">
        <f aca="false">INDEX(Lookup!$B$4:$B$18,MATCH(C8,Lookup!$A$4:$A$18,0))</f>
        <v>Philippines</v>
      </c>
      <c r="S8" s="20" t="n">
        <f aca="false">INDEX(Lookup!$D$4:$D$18,MATCH(C8,Lookup!$A$4:$A$18,0))</f>
        <v>0.073</v>
      </c>
      <c r="T8" s="21" t="n">
        <f aca="false">ROUND(P8*S8,2)</f>
        <v>146</v>
      </c>
      <c r="U8" s="21" t="n">
        <f aca="false">IF(T8&lt;=10,1,IF(T8&lt;=20,2,IF(T8&lt;=30,3,IF(T8&lt;=40,4,IF(T8&lt;=50,5,IF(T8&lt;=100,6,IF(T8&lt;=250,7,8)))))))</f>
        <v>7</v>
      </c>
      <c r="V8" s="21" t="n">
        <f aca="false">IF(AND(OR(Dashboard!$T$3="All",R8=Dashboard!$T$3),OR(Dashboard!$T$4="All",D8=Dashboard!$T$4)),1,0)</f>
        <v>1</v>
      </c>
      <c r="W8" s="21" t="n">
        <f aca="false">IF(V8=1,T8+ROW()/10000000,0)</f>
        <v>146.0000008</v>
      </c>
    </row>
    <row r="9" customFormat="false" ht="15" hidden="false" customHeight="false" outlineLevel="0" collapsed="false">
      <c r="A9" s="0" t="n">
        <v>6301290</v>
      </c>
      <c r="B9" s="0" t="s">
        <v>76</v>
      </c>
      <c r="C9" s="0" t="n">
        <v>162</v>
      </c>
      <c r="D9" s="0" t="s">
        <v>71</v>
      </c>
      <c r="E9" s="0" t="s">
        <v>77</v>
      </c>
      <c r="F9" s="0" t="s">
        <v>73</v>
      </c>
      <c r="G9" s="0" t="s">
        <v>74</v>
      </c>
      <c r="H9" s="0" t="s">
        <v>78</v>
      </c>
      <c r="I9" s="0" t="s">
        <v>45</v>
      </c>
      <c r="J9" s="0" t="s">
        <v>46</v>
      </c>
      <c r="K9" s="0" t="s">
        <v>47</v>
      </c>
      <c r="L9" s="0" t="s">
        <v>47</v>
      </c>
      <c r="M9" s="0" t="s">
        <v>47</v>
      </c>
      <c r="N9" s="0" t="n">
        <v>4</v>
      </c>
      <c r="O9" s="0" t="n">
        <v>677</v>
      </c>
      <c r="P9" s="0" t="n">
        <v>2000</v>
      </c>
      <c r="Q9" s="0" t="n">
        <v>4.2</v>
      </c>
      <c r="R9" s="0" t="str">
        <f aca="false">INDEX(Lookup!$B$4:$B$18,MATCH(C9,Lookup!$A$4:$A$18,0))</f>
        <v>Philippines</v>
      </c>
      <c r="S9" s="20" t="n">
        <f aca="false">INDEX(Lookup!$D$4:$D$18,MATCH(C9,Lookup!$A$4:$A$18,0))</f>
        <v>0.073</v>
      </c>
      <c r="T9" s="21" t="n">
        <f aca="false">ROUND(P9*S9,2)</f>
        <v>146</v>
      </c>
      <c r="U9" s="21" t="n">
        <f aca="false">IF(T9&lt;=10,1,IF(T9&lt;=20,2,IF(T9&lt;=30,3,IF(T9&lt;=40,4,IF(T9&lt;=50,5,IF(T9&lt;=100,6,IF(T9&lt;=250,7,8)))))))</f>
        <v>7</v>
      </c>
      <c r="V9" s="21" t="n">
        <f aca="false">IF(AND(OR(Dashboard!$T$3="All",R9=Dashboard!$T$3),OR(Dashboard!$T$4="All",D9=Dashboard!$T$4)),1,0)</f>
        <v>1</v>
      </c>
      <c r="W9" s="21" t="n">
        <f aca="false">IF(V9=1,T9+ROW()/10000000,0)</f>
        <v>146.0000009</v>
      </c>
    </row>
    <row r="10" customFormat="false" ht="15" hidden="false" customHeight="false" outlineLevel="0" collapsed="false">
      <c r="A10" s="0" t="n">
        <v>6300010</v>
      </c>
      <c r="B10" s="0" t="s">
        <v>79</v>
      </c>
      <c r="C10" s="0" t="n">
        <v>162</v>
      </c>
      <c r="D10" s="0" t="s">
        <v>71</v>
      </c>
      <c r="E10" s="0" t="s">
        <v>80</v>
      </c>
      <c r="F10" s="0" t="s">
        <v>81</v>
      </c>
      <c r="G10" s="0" t="s">
        <v>82</v>
      </c>
      <c r="H10" s="0" t="s">
        <v>83</v>
      </c>
      <c r="I10" s="0" t="s">
        <v>45</v>
      </c>
      <c r="J10" s="0" t="s">
        <v>46</v>
      </c>
      <c r="K10" s="0" t="s">
        <v>47</v>
      </c>
      <c r="L10" s="0" t="s">
        <v>47</v>
      </c>
      <c r="M10" s="0" t="s">
        <v>47</v>
      </c>
      <c r="N10" s="0" t="n">
        <v>4</v>
      </c>
      <c r="O10" s="0" t="n">
        <v>621</v>
      </c>
      <c r="P10" s="0" t="n">
        <v>6000</v>
      </c>
      <c r="Q10" s="0" t="n">
        <v>4.9</v>
      </c>
      <c r="R10" s="0" t="str">
        <f aca="false">INDEX(Lookup!$B$4:$B$18,MATCH(C10,Lookup!$A$4:$A$18,0))</f>
        <v>Philippines</v>
      </c>
      <c r="S10" s="20" t="n">
        <f aca="false">INDEX(Lookup!$D$4:$D$18,MATCH(C10,Lookup!$A$4:$A$18,0))</f>
        <v>0.073</v>
      </c>
      <c r="T10" s="21" t="n">
        <f aca="false">ROUND(P10*S10,2)</f>
        <v>438</v>
      </c>
      <c r="U10" s="21" t="n">
        <f aca="false">IF(T10&lt;=10,1,IF(T10&lt;=20,2,IF(T10&lt;=30,3,IF(T10&lt;=40,4,IF(T10&lt;=50,5,IF(T10&lt;=100,6,IF(T10&lt;=250,7,8)))))))</f>
        <v>8</v>
      </c>
      <c r="V10" s="21" t="n">
        <f aca="false">IF(AND(OR(Dashboard!$T$3="All",R10=Dashboard!$T$3),OR(Dashboard!$T$4="All",D10=Dashboard!$T$4)),1,0)</f>
        <v>1</v>
      </c>
      <c r="W10" s="21" t="n">
        <f aca="false">IF(V10=1,T10+ROW()/10000000,0)</f>
        <v>438.000001</v>
      </c>
    </row>
    <row r="11" customFormat="false" ht="15" hidden="false" customHeight="false" outlineLevel="0" collapsed="false">
      <c r="A11" s="0" t="n">
        <v>6314987</v>
      </c>
      <c r="B11" s="0" t="s">
        <v>84</v>
      </c>
      <c r="C11" s="0" t="n">
        <v>162</v>
      </c>
      <c r="D11" s="0" t="s">
        <v>85</v>
      </c>
      <c r="E11" s="0" t="s">
        <v>86</v>
      </c>
      <c r="F11" s="0" t="s">
        <v>87</v>
      </c>
      <c r="G11" s="0" t="s">
        <v>88</v>
      </c>
      <c r="H11" s="0" t="s">
        <v>89</v>
      </c>
      <c r="I11" s="0" t="s">
        <v>45</v>
      </c>
      <c r="J11" s="0" t="s">
        <v>46</v>
      </c>
      <c r="K11" s="0" t="s">
        <v>47</v>
      </c>
      <c r="L11" s="0" t="s">
        <v>47</v>
      </c>
      <c r="M11" s="0" t="s">
        <v>47</v>
      </c>
      <c r="N11" s="0" t="n">
        <v>3</v>
      </c>
      <c r="O11" s="0" t="n">
        <v>532</v>
      </c>
      <c r="P11" s="0" t="n">
        <v>1100</v>
      </c>
      <c r="Q11" s="0" t="n">
        <v>4.8</v>
      </c>
      <c r="R11" s="0" t="str">
        <f aca="false">INDEX(Lookup!$B$4:$B$18,MATCH(C11,Lookup!$A$4:$A$18,0))</f>
        <v>Philippines</v>
      </c>
      <c r="S11" s="20" t="n">
        <f aca="false">INDEX(Lookup!$D$4:$D$18,MATCH(C11,Lookup!$A$4:$A$18,0))</f>
        <v>0.073</v>
      </c>
      <c r="T11" s="21" t="n">
        <f aca="false">ROUND(P11*S11,2)</f>
        <v>80.3</v>
      </c>
      <c r="U11" s="21" t="n">
        <f aca="false">IF(T11&lt;=10,1,IF(T11&lt;=20,2,IF(T11&lt;=30,3,IF(T11&lt;=40,4,IF(T11&lt;=50,5,IF(T11&lt;=100,6,IF(T11&lt;=250,7,8)))))))</f>
        <v>6</v>
      </c>
      <c r="V11" s="21" t="n">
        <f aca="false">IF(AND(OR(Dashboard!$T$3="All",R11=Dashboard!$T$3),OR(Dashboard!$T$4="All",D11=Dashboard!$T$4)),1,0)</f>
        <v>1</v>
      </c>
      <c r="W11" s="21" t="n">
        <f aca="false">IF(V11=1,T11+ROW()/10000000,0)</f>
        <v>80.3000011</v>
      </c>
    </row>
    <row r="12" customFormat="false" ht="15" hidden="false" customHeight="false" outlineLevel="0" collapsed="false">
      <c r="A12" s="0" t="n">
        <v>6309903</v>
      </c>
      <c r="B12" s="0" t="s">
        <v>90</v>
      </c>
      <c r="C12" s="0" t="n">
        <v>162</v>
      </c>
      <c r="D12" s="0" t="s">
        <v>85</v>
      </c>
      <c r="E12" s="0" t="s">
        <v>91</v>
      </c>
      <c r="F12" s="0" t="s">
        <v>87</v>
      </c>
      <c r="G12" s="0" t="s">
        <v>88</v>
      </c>
      <c r="H12" s="0" t="s">
        <v>92</v>
      </c>
      <c r="I12" s="0" t="s">
        <v>45</v>
      </c>
      <c r="J12" s="0" t="s">
        <v>47</v>
      </c>
      <c r="K12" s="0" t="s">
        <v>47</v>
      </c>
      <c r="L12" s="0" t="s">
        <v>47</v>
      </c>
      <c r="M12" s="0" t="s">
        <v>47</v>
      </c>
      <c r="N12" s="0" t="n">
        <v>3</v>
      </c>
      <c r="O12" s="0" t="n">
        <v>1070</v>
      </c>
      <c r="P12" s="0" t="n">
        <v>800</v>
      </c>
      <c r="Q12" s="0" t="n">
        <v>4.9</v>
      </c>
      <c r="R12" s="0" t="str">
        <f aca="false">INDEX(Lookup!$B$4:$B$18,MATCH(C12,Lookup!$A$4:$A$18,0))</f>
        <v>Philippines</v>
      </c>
      <c r="S12" s="20" t="n">
        <f aca="false">INDEX(Lookup!$D$4:$D$18,MATCH(C12,Lookup!$A$4:$A$18,0))</f>
        <v>0.073</v>
      </c>
      <c r="T12" s="21" t="n">
        <f aca="false">ROUND(P12*S12,2)</f>
        <v>58.4</v>
      </c>
      <c r="U12" s="21" t="n">
        <f aca="false">IF(T12&lt;=10,1,IF(T12&lt;=20,2,IF(T12&lt;=30,3,IF(T12&lt;=40,4,IF(T12&lt;=50,5,IF(T12&lt;=100,6,IF(T12&lt;=250,7,8)))))))</f>
        <v>6</v>
      </c>
      <c r="V12" s="21" t="n">
        <f aca="false">IF(AND(OR(Dashboard!$T$3="All",R12=Dashboard!$T$3),OR(Dashboard!$T$4="All",D12=Dashboard!$T$4)),1,0)</f>
        <v>1</v>
      </c>
      <c r="W12" s="21" t="n">
        <f aca="false">IF(V12=1,T12+ROW()/10000000,0)</f>
        <v>58.4000012</v>
      </c>
    </row>
    <row r="13" customFormat="false" ht="15" hidden="false" customHeight="false" outlineLevel="0" collapsed="false">
      <c r="A13" s="0" t="n">
        <v>6309455</v>
      </c>
      <c r="B13" s="0" t="s">
        <v>93</v>
      </c>
      <c r="C13" s="0" t="n">
        <v>162</v>
      </c>
      <c r="D13" s="0" t="s">
        <v>85</v>
      </c>
      <c r="E13" s="0" t="s">
        <v>94</v>
      </c>
      <c r="F13" s="0" t="s">
        <v>87</v>
      </c>
      <c r="G13" s="0" t="s">
        <v>88</v>
      </c>
      <c r="H13" s="0" t="s">
        <v>95</v>
      </c>
      <c r="I13" s="0" t="s">
        <v>45</v>
      </c>
      <c r="J13" s="0" t="s">
        <v>46</v>
      </c>
      <c r="K13" s="0" t="s">
        <v>47</v>
      </c>
      <c r="L13" s="0" t="s">
        <v>47</v>
      </c>
      <c r="M13" s="0" t="s">
        <v>47</v>
      </c>
      <c r="N13" s="0" t="n">
        <v>3</v>
      </c>
      <c r="O13" s="0" t="n">
        <v>488</v>
      </c>
      <c r="P13" s="0" t="n">
        <v>900</v>
      </c>
      <c r="Q13" s="0" t="n">
        <v>4.2</v>
      </c>
      <c r="R13" s="0" t="str">
        <f aca="false">INDEX(Lookup!$B$4:$B$18,MATCH(C13,Lookup!$A$4:$A$18,0))</f>
        <v>Philippines</v>
      </c>
      <c r="S13" s="20" t="n">
        <f aca="false">INDEX(Lookup!$D$4:$D$18,MATCH(C13,Lookup!$A$4:$A$18,0))</f>
        <v>0.073</v>
      </c>
      <c r="T13" s="21" t="n">
        <f aca="false">ROUND(P13*S13,2)</f>
        <v>65.7</v>
      </c>
      <c r="U13" s="21" t="n">
        <f aca="false">IF(T13&lt;=10,1,IF(T13&lt;=20,2,IF(T13&lt;=30,3,IF(T13&lt;=40,4,IF(T13&lt;=50,5,IF(T13&lt;=100,6,IF(T13&lt;=250,7,8)))))))</f>
        <v>6</v>
      </c>
      <c r="V13" s="21" t="n">
        <f aca="false">IF(AND(OR(Dashboard!$T$3="All",R13=Dashboard!$T$3),OR(Dashboard!$T$4="All",D13=Dashboard!$T$4)),1,0)</f>
        <v>1</v>
      </c>
      <c r="W13" s="21" t="n">
        <f aca="false">IF(V13=1,T13+ROW()/10000000,0)</f>
        <v>65.7000013</v>
      </c>
    </row>
    <row r="14" customFormat="false" ht="15" hidden="false" customHeight="false" outlineLevel="0" collapsed="false">
      <c r="A14" s="0" t="n">
        <v>6318433</v>
      </c>
      <c r="B14" s="0" t="s">
        <v>90</v>
      </c>
      <c r="C14" s="0" t="n">
        <v>162</v>
      </c>
      <c r="D14" s="0" t="s">
        <v>96</v>
      </c>
      <c r="E14" s="0" t="s">
        <v>97</v>
      </c>
      <c r="F14" s="0" t="s">
        <v>98</v>
      </c>
      <c r="G14" s="0" t="s">
        <v>99</v>
      </c>
      <c r="H14" s="0" t="s">
        <v>92</v>
      </c>
      <c r="I14" s="0" t="s">
        <v>45</v>
      </c>
      <c r="J14" s="0" t="s">
        <v>47</v>
      </c>
      <c r="K14" s="0" t="s">
        <v>47</v>
      </c>
      <c r="L14" s="0" t="s">
        <v>47</v>
      </c>
      <c r="M14" s="0" t="s">
        <v>47</v>
      </c>
      <c r="N14" s="0" t="n">
        <v>3</v>
      </c>
      <c r="O14" s="0" t="n">
        <v>294</v>
      </c>
      <c r="P14" s="0" t="n">
        <v>800</v>
      </c>
      <c r="Q14" s="0" t="n">
        <v>4.8</v>
      </c>
      <c r="R14" s="0" t="str">
        <f aca="false">INDEX(Lookup!$B$4:$B$18,MATCH(C14,Lookup!$A$4:$A$18,0))</f>
        <v>Philippines</v>
      </c>
      <c r="S14" s="20" t="n">
        <f aca="false">INDEX(Lookup!$D$4:$D$18,MATCH(C14,Lookup!$A$4:$A$18,0))</f>
        <v>0.073</v>
      </c>
      <c r="T14" s="21" t="n">
        <f aca="false">ROUND(P14*S14,2)</f>
        <v>58.4</v>
      </c>
      <c r="U14" s="21" t="n">
        <f aca="false">IF(T14&lt;=10,1,IF(T14&lt;=20,2,IF(T14&lt;=30,3,IF(T14&lt;=40,4,IF(T14&lt;=50,5,IF(T14&lt;=100,6,IF(T14&lt;=250,7,8)))))))</f>
        <v>6</v>
      </c>
      <c r="V14" s="21" t="n">
        <f aca="false">IF(AND(OR(Dashboard!$T$3="All",R14=Dashboard!$T$3),OR(Dashboard!$T$4="All",D14=Dashboard!$T$4)),1,0)</f>
        <v>1</v>
      </c>
      <c r="W14" s="21" t="n">
        <f aca="false">IF(V14=1,T14+ROW()/10000000,0)</f>
        <v>58.4000014</v>
      </c>
    </row>
    <row r="15" customFormat="false" ht="15" hidden="false" customHeight="false" outlineLevel="0" collapsed="false">
      <c r="A15" s="0" t="n">
        <v>6310470</v>
      </c>
      <c r="B15" s="0" t="s">
        <v>100</v>
      </c>
      <c r="C15" s="0" t="n">
        <v>162</v>
      </c>
      <c r="D15" s="0" t="s">
        <v>101</v>
      </c>
      <c r="E15" s="0" t="s">
        <v>102</v>
      </c>
      <c r="F15" s="0" t="s">
        <v>103</v>
      </c>
      <c r="G15" s="0" t="s">
        <v>104</v>
      </c>
      <c r="H15" s="0" t="s">
        <v>89</v>
      </c>
      <c r="I15" s="0" t="s">
        <v>45</v>
      </c>
      <c r="J15" s="0" t="s">
        <v>46</v>
      </c>
      <c r="K15" s="0" t="s">
        <v>47</v>
      </c>
      <c r="L15" s="0" t="s">
        <v>47</v>
      </c>
      <c r="M15" s="0" t="s">
        <v>47</v>
      </c>
      <c r="N15" s="0" t="n">
        <v>3</v>
      </c>
      <c r="O15" s="0" t="n">
        <v>458</v>
      </c>
      <c r="P15" s="0" t="n">
        <v>1000</v>
      </c>
      <c r="Q15" s="0" t="n">
        <v>4.2</v>
      </c>
      <c r="R15" s="0" t="str">
        <f aca="false">INDEX(Lookup!$B$4:$B$18,MATCH(C15,Lookup!$A$4:$A$18,0))</f>
        <v>Philippines</v>
      </c>
      <c r="S15" s="20" t="n">
        <f aca="false">INDEX(Lookup!$D$4:$D$18,MATCH(C15,Lookup!$A$4:$A$18,0))</f>
        <v>0.073</v>
      </c>
      <c r="T15" s="21" t="n">
        <f aca="false">ROUND(P15*S15,2)</f>
        <v>73</v>
      </c>
      <c r="U15" s="21" t="n">
        <f aca="false">IF(T15&lt;=10,1,IF(T15&lt;=20,2,IF(T15&lt;=30,3,IF(T15&lt;=40,4,IF(T15&lt;=50,5,IF(T15&lt;=100,6,IF(T15&lt;=250,7,8)))))))</f>
        <v>6</v>
      </c>
      <c r="V15" s="21" t="n">
        <f aca="false">IF(AND(OR(Dashboard!$T$3="All",R15=Dashboard!$T$3),OR(Dashboard!$T$4="All",D15=Dashboard!$T$4)),1,0)</f>
        <v>1</v>
      </c>
      <c r="W15" s="21" t="n">
        <f aca="false">IF(V15=1,T15+ROW()/10000000,0)</f>
        <v>73.0000015</v>
      </c>
    </row>
    <row r="16" customFormat="false" ht="15" hidden="false" customHeight="false" outlineLevel="0" collapsed="false">
      <c r="A16" s="0" t="n">
        <v>6314605</v>
      </c>
      <c r="B16" s="0" t="s">
        <v>105</v>
      </c>
      <c r="C16" s="0" t="n">
        <v>162</v>
      </c>
      <c r="D16" s="0" t="s">
        <v>101</v>
      </c>
      <c r="E16" s="0" t="s">
        <v>106</v>
      </c>
      <c r="F16" s="0" t="s">
        <v>107</v>
      </c>
      <c r="G16" s="0" t="s">
        <v>108</v>
      </c>
      <c r="H16" s="0" t="s">
        <v>109</v>
      </c>
      <c r="I16" s="0" t="s">
        <v>45</v>
      </c>
      <c r="J16" s="0" t="s">
        <v>47</v>
      </c>
      <c r="K16" s="0" t="s">
        <v>47</v>
      </c>
      <c r="L16" s="0" t="s">
        <v>47</v>
      </c>
      <c r="M16" s="0" t="s">
        <v>47</v>
      </c>
      <c r="N16" s="0" t="n">
        <v>3</v>
      </c>
      <c r="O16" s="0" t="n">
        <v>223</v>
      </c>
      <c r="P16" s="0" t="n">
        <v>700</v>
      </c>
      <c r="Q16" s="0" t="n">
        <v>4.3</v>
      </c>
      <c r="R16" s="0" t="str">
        <f aca="false">INDEX(Lookup!$B$4:$B$18,MATCH(C16,Lookup!$A$4:$A$18,0))</f>
        <v>Philippines</v>
      </c>
      <c r="S16" s="20" t="n">
        <f aca="false">INDEX(Lookup!$D$4:$D$18,MATCH(C16,Lookup!$A$4:$A$18,0))</f>
        <v>0.073</v>
      </c>
      <c r="T16" s="21" t="n">
        <f aca="false">ROUND(P16*S16,2)</f>
        <v>51.1</v>
      </c>
      <c r="U16" s="21" t="n">
        <f aca="false">IF(T16&lt;=10,1,IF(T16&lt;=20,2,IF(T16&lt;=30,3,IF(T16&lt;=40,4,IF(T16&lt;=50,5,IF(T16&lt;=100,6,IF(T16&lt;=250,7,8)))))))</f>
        <v>6</v>
      </c>
      <c r="V16" s="21" t="n">
        <f aca="false">IF(AND(OR(Dashboard!$T$3="All",R16=Dashboard!$T$3),OR(Dashboard!$T$4="All",D16=Dashboard!$T$4)),1,0)</f>
        <v>1</v>
      </c>
      <c r="W16" s="21" t="n">
        <f aca="false">IF(V16=1,T16+ROW()/10000000,0)</f>
        <v>51.1000016</v>
      </c>
    </row>
    <row r="17" customFormat="false" ht="15" hidden="false" customHeight="false" outlineLevel="0" collapsed="false">
      <c r="A17" s="0" t="n">
        <v>18185059</v>
      </c>
      <c r="B17" s="0" t="s">
        <v>110</v>
      </c>
      <c r="C17" s="0" t="n">
        <v>162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  <c r="I17" s="0" t="s">
        <v>45</v>
      </c>
      <c r="J17" s="0" t="s">
        <v>47</v>
      </c>
      <c r="K17" s="0" t="s">
        <v>47</v>
      </c>
      <c r="L17" s="0" t="s">
        <v>47</v>
      </c>
      <c r="M17" s="0" t="s">
        <v>47</v>
      </c>
      <c r="N17" s="0" t="n">
        <v>3</v>
      </c>
      <c r="O17" s="0" t="n">
        <v>29</v>
      </c>
      <c r="P17" s="0" t="n">
        <v>800</v>
      </c>
      <c r="Q17" s="0" t="n">
        <v>3.6</v>
      </c>
      <c r="R17" s="0" t="str">
        <f aca="false">INDEX(Lookup!$B$4:$B$18,MATCH(C17,Lookup!$A$4:$A$18,0))</f>
        <v>Philippines</v>
      </c>
      <c r="S17" s="20" t="n">
        <f aca="false">INDEX(Lookup!$D$4:$D$18,MATCH(C17,Lookup!$A$4:$A$18,0))</f>
        <v>0.073</v>
      </c>
      <c r="T17" s="21" t="n">
        <f aca="false">ROUND(P17*S17,2)</f>
        <v>58.4</v>
      </c>
      <c r="U17" s="21" t="n">
        <f aca="false">IF(T17&lt;=10,1,IF(T17&lt;=20,2,IF(T17&lt;=30,3,IF(T17&lt;=40,4,IF(T17&lt;=50,5,IF(T17&lt;=100,6,IF(T17&lt;=250,7,8)))))))</f>
        <v>6</v>
      </c>
      <c r="V17" s="21" t="n">
        <f aca="false">IF(AND(OR(Dashboard!$T$3="All",R17=Dashboard!$T$3),OR(Dashboard!$T$4="All",D17=Dashboard!$T$4)),1,0)</f>
        <v>1</v>
      </c>
      <c r="W17" s="21" t="n">
        <f aca="false">IF(V17=1,T17+ROW()/10000000,0)</f>
        <v>58.4000017</v>
      </c>
    </row>
    <row r="18" customFormat="false" ht="15" hidden="false" customHeight="false" outlineLevel="0" collapsed="false">
      <c r="A18" s="0" t="n">
        <v>18182702</v>
      </c>
      <c r="B18" s="0" t="s">
        <v>116</v>
      </c>
      <c r="C18" s="0" t="n">
        <v>162</v>
      </c>
      <c r="D18" s="0" t="s">
        <v>111</v>
      </c>
      <c r="E18" s="0" t="s">
        <v>117</v>
      </c>
      <c r="F18" s="0" t="s">
        <v>118</v>
      </c>
      <c r="G18" s="0" t="s">
        <v>119</v>
      </c>
      <c r="H18" s="0" t="s">
        <v>120</v>
      </c>
      <c r="I18" s="0" t="s">
        <v>45</v>
      </c>
      <c r="J18" s="0" t="s">
        <v>47</v>
      </c>
      <c r="K18" s="0" t="s">
        <v>47</v>
      </c>
      <c r="L18" s="0" t="s">
        <v>47</v>
      </c>
      <c r="M18" s="0" t="s">
        <v>47</v>
      </c>
      <c r="N18" s="0" t="n">
        <v>3</v>
      </c>
      <c r="O18" s="0" t="n">
        <v>72</v>
      </c>
      <c r="P18" s="0" t="n">
        <v>850</v>
      </c>
      <c r="Q18" s="0" t="n">
        <v>4</v>
      </c>
      <c r="R18" s="0" t="str">
        <f aca="false">INDEX(Lookup!$B$4:$B$18,MATCH(C18,Lookup!$A$4:$A$18,0))</f>
        <v>Philippines</v>
      </c>
      <c r="S18" s="20" t="n">
        <f aca="false">INDEX(Lookup!$D$4:$D$18,MATCH(C18,Lookup!$A$4:$A$18,0))</f>
        <v>0.073</v>
      </c>
      <c r="T18" s="21" t="n">
        <f aca="false">ROUND(P18*S18,2)</f>
        <v>62.05</v>
      </c>
      <c r="U18" s="21" t="n">
        <f aca="false">IF(T18&lt;=10,1,IF(T18&lt;=20,2,IF(T18&lt;=30,3,IF(T18&lt;=40,4,IF(T18&lt;=50,5,IF(T18&lt;=100,6,IF(T18&lt;=250,7,8)))))))</f>
        <v>6</v>
      </c>
      <c r="V18" s="21" t="n">
        <f aca="false">IF(AND(OR(Dashboard!$T$3="All",R18=Dashboard!$T$3),OR(Dashboard!$T$4="All",D18=Dashboard!$T$4)),1,0)</f>
        <v>1</v>
      </c>
      <c r="W18" s="21" t="n">
        <f aca="false">IF(V18=1,T18+ROW()/10000000,0)</f>
        <v>62.0500018</v>
      </c>
    </row>
    <row r="19" customFormat="false" ht="15" hidden="false" customHeight="false" outlineLevel="0" collapsed="false">
      <c r="A19" s="0" t="n">
        <v>6318213</v>
      </c>
      <c r="B19" s="0" t="s">
        <v>121</v>
      </c>
      <c r="C19" s="0" t="n">
        <v>162</v>
      </c>
      <c r="D19" s="0" t="s">
        <v>122</v>
      </c>
      <c r="E19" s="0" t="s">
        <v>123</v>
      </c>
      <c r="F19" s="0" t="s">
        <v>122</v>
      </c>
      <c r="G19" s="0" t="s">
        <v>124</v>
      </c>
      <c r="H19" s="0" t="s">
        <v>89</v>
      </c>
      <c r="I19" s="0" t="s">
        <v>45</v>
      </c>
      <c r="J19" s="0" t="s">
        <v>46</v>
      </c>
      <c r="K19" s="0" t="s">
        <v>47</v>
      </c>
      <c r="L19" s="0" t="s">
        <v>47</v>
      </c>
      <c r="M19" s="0" t="s">
        <v>47</v>
      </c>
      <c r="N19" s="0" t="n">
        <v>3</v>
      </c>
      <c r="O19" s="0" t="n">
        <v>211</v>
      </c>
      <c r="P19" s="0" t="n">
        <v>1200</v>
      </c>
      <c r="Q19" s="0" t="n">
        <v>4.5</v>
      </c>
      <c r="R19" s="0" t="str">
        <f aca="false">INDEX(Lookup!$B$4:$B$18,MATCH(C19,Lookup!$A$4:$A$18,0))</f>
        <v>Philippines</v>
      </c>
      <c r="S19" s="20" t="n">
        <f aca="false">INDEX(Lookup!$D$4:$D$18,MATCH(C19,Lookup!$A$4:$A$18,0))</f>
        <v>0.073</v>
      </c>
      <c r="T19" s="21" t="n">
        <f aca="false">ROUND(P19*S19,2)</f>
        <v>87.6</v>
      </c>
      <c r="U19" s="21" t="n">
        <f aca="false">IF(T19&lt;=10,1,IF(T19&lt;=20,2,IF(T19&lt;=30,3,IF(T19&lt;=40,4,IF(T19&lt;=50,5,IF(T19&lt;=100,6,IF(T19&lt;=250,7,8)))))))</f>
        <v>6</v>
      </c>
      <c r="V19" s="21" t="n">
        <f aca="false">IF(AND(OR(Dashboard!$T$3="All",R19=Dashboard!$T$3),OR(Dashboard!$T$4="All",D19=Dashboard!$T$4)),1,0)</f>
        <v>1</v>
      </c>
      <c r="W19" s="21" t="n">
        <f aca="false">IF(V19=1,T19+ROW()/10000000,0)</f>
        <v>87.6000019</v>
      </c>
    </row>
    <row r="20" customFormat="false" ht="15" hidden="false" customHeight="false" outlineLevel="0" collapsed="false">
      <c r="A20" s="0" t="n">
        <v>18255654</v>
      </c>
      <c r="B20" s="0" t="s">
        <v>125</v>
      </c>
      <c r="C20" s="0" t="n">
        <v>162</v>
      </c>
      <c r="D20" s="0" t="s">
        <v>126</v>
      </c>
      <c r="E20" s="0" t="s">
        <v>127</v>
      </c>
      <c r="F20" s="0" t="s">
        <v>128</v>
      </c>
      <c r="G20" s="0" t="s">
        <v>129</v>
      </c>
      <c r="H20" s="0" t="s">
        <v>130</v>
      </c>
      <c r="I20" s="0" t="s">
        <v>45</v>
      </c>
      <c r="J20" s="0" t="s">
        <v>47</v>
      </c>
      <c r="K20" s="0" t="s">
        <v>47</v>
      </c>
      <c r="L20" s="0" t="s">
        <v>47</v>
      </c>
      <c r="M20" s="0" t="s">
        <v>47</v>
      </c>
      <c r="N20" s="0" t="n">
        <v>2</v>
      </c>
      <c r="O20" s="0" t="n">
        <v>118</v>
      </c>
      <c r="P20" s="0" t="n">
        <v>600</v>
      </c>
      <c r="Q20" s="0" t="n">
        <v>4.5</v>
      </c>
      <c r="R20" s="0" t="str">
        <f aca="false">INDEX(Lookup!$B$4:$B$18,MATCH(C20,Lookup!$A$4:$A$18,0))</f>
        <v>Philippines</v>
      </c>
      <c r="S20" s="20" t="n">
        <f aca="false">INDEX(Lookup!$D$4:$D$18,MATCH(C20,Lookup!$A$4:$A$18,0))</f>
        <v>0.073</v>
      </c>
      <c r="T20" s="21" t="n">
        <f aca="false">ROUND(P20*S20,2)</f>
        <v>43.8</v>
      </c>
      <c r="U20" s="21" t="n">
        <f aca="false">IF(T20&lt;=10,1,IF(T20&lt;=20,2,IF(T20&lt;=30,3,IF(T20&lt;=40,4,IF(T20&lt;=50,5,IF(T20&lt;=100,6,IF(T20&lt;=250,7,8)))))))</f>
        <v>5</v>
      </c>
      <c r="V20" s="21" t="n">
        <f aca="false">IF(AND(OR(Dashboard!$T$3="All",R20=Dashboard!$T$3),OR(Dashboard!$T$4="All",D20=Dashboard!$T$4)),1,0)</f>
        <v>1</v>
      </c>
      <c r="W20" s="21" t="n">
        <f aca="false">IF(V20=1,T20+ROW()/10000000,0)</f>
        <v>43.800002</v>
      </c>
    </row>
    <row r="21" customFormat="false" ht="15" hidden="false" customHeight="false" outlineLevel="0" collapsed="false">
      <c r="A21" s="0" t="n">
        <v>6308205</v>
      </c>
      <c r="B21" s="0" t="s">
        <v>131</v>
      </c>
      <c r="C21" s="0" t="n">
        <v>162</v>
      </c>
      <c r="D21" s="0" t="s">
        <v>126</v>
      </c>
      <c r="E21" s="0" t="s">
        <v>132</v>
      </c>
      <c r="F21" s="0" t="s">
        <v>133</v>
      </c>
      <c r="G21" s="0" t="s">
        <v>134</v>
      </c>
      <c r="H21" s="0" t="s">
        <v>135</v>
      </c>
      <c r="I21" s="0" t="s">
        <v>45</v>
      </c>
      <c r="J21" s="0" t="s">
        <v>46</v>
      </c>
      <c r="K21" s="0" t="s">
        <v>47</v>
      </c>
      <c r="L21" s="0" t="s">
        <v>47</v>
      </c>
      <c r="M21" s="0" t="s">
        <v>47</v>
      </c>
      <c r="N21" s="0" t="n">
        <v>4</v>
      </c>
      <c r="O21" s="0" t="n">
        <v>392</v>
      </c>
      <c r="P21" s="0" t="n">
        <v>1500</v>
      </c>
      <c r="Q21" s="0" t="n">
        <v>4.4</v>
      </c>
      <c r="R21" s="0" t="str">
        <f aca="false">INDEX(Lookup!$B$4:$B$18,MATCH(C21,Lookup!$A$4:$A$18,0))</f>
        <v>Philippines</v>
      </c>
      <c r="S21" s="20" t="n">
        <f aca="false">INDEX(Lookup!$D$4:$D$18,MATCH(C21,Lookup!$A$4:$A$18,0))</f>
        <v>0.073</v>
      </c>
      <c r="T21" s="21" t="n">
        <f aca="false">ROUND(P21*S21,2)</f>
        <v>109.5</v>
      </c>
      <c r="U21" s="21" t="n">
        <f aca="false">IF(T21&lt;=10,1,IF(T21&lt;=20,2,IF(T21&lt;=30,3,IF(T21&lt;=40,4,IF(T21&lt;=50,5,IF(T21&lt;=100,6,IF(T21&lt;=250,7,8)))))))</f>
        <v>7</v>
      </c>
      <c r="V21" s="21" t="n">
        <f aca="false">IF(AND(OR(Dashboard!$T$3="All",R21=Dashboard!$T$3),OR(Dashboard!$T$4="All",D21=Dashboard!$T$4)),1,0)</f>
        <v>1</v>
      </c>
      <c r="W21" s="21" t="n">
        <f aca="false">IF(V21=1,T21+ROW()/10000000,0)</f>
        <v>109.5000021</v>
      </c>
    </row>
    <row r="22" customFormat="false" ht="15" hidden="false" customHeight="false" outlineLevel="0" collapsed="false">
      <c r="A22" s="0" t="n">
        <v>6315438</v>
      </c>
      <c r="B22" s="0" t="s">
        <v>136</v>
      </c>
      <c r="C22" s="0" t="n">
        <v>162</v>
      </c>
      <c r="D22" s="0" t="s">
        <v>126</v>
      </c>
      <c r="E22" s="0" t="s">
        <v>137</v>
      </c>
      <c r="F22" s="0" t="s">
        <v>138</v>
      </c>
      <c r="G22" s="0" t="s">
        <v>139</v>
      </c>
      <c r="H22" s="0" t="s">
        <v>140</v>
      </c>
      <c r="I22" s="0" t="s">
        <v>45</v>
      </c>
      <c r="J22" s="0" t="s">
        <v>46</v>
      </c>
      <c r="K22" s="0" t="s">
        <v>47</v>
      </c>
      <c r="L22" s="0" t="s">
        <v>47</v>
      </c>
      <c r="M22" s="0" t="s">
        <v>47</v>
      </c>
      <c r="N22" s="0" t="n">
        <v>4</v>
      </c>
      <c r="O22" s="0" t="n">
        <v>535</v>
      </c>
      <c r="P22" s="0" t="n">
        <v>3000</v>
      </c>
      <c r="Q22" s="0" t="n">
        <v>4.7</v>
      </c>
      <c r="R22" s="0" t="str">
        <f aca="false">INDEX(Lookup!$B$4:$B$18,MATCH(C22,Lookup!$A$4:$A$18,0))</f>
        <v>Philippines</v>
      </c>
      <c r="S22" s="20" t="n">
        <f aca="false">INDEX(Lookup!$D$4:$D$18,MATCH(C22,Lookup!$A$4:$A$18,0))</f>
        <v>0.073</v>
      </c>
      <c r="T22" s="21" t="n">
        <f aca="false">ROUND(P22*S22,2)</f>
        <v>219</v>
      </c>
      <c r="U22" s="21" t="n">
        <f aca="false">IF(T22&lt;=10,1,IF(T22&lt;=20,2,IF(T22&lt;=30,3,IF(T22&lt;=40,4,IF(T22&lt;=50,5,IF(T22&lt;=100,6,IF(T22&lt;=250,7,8)))))))</f>
        <v>7</v>
      </c>
      <c r="V22" s="21" t="n">
        <f aca="false">IF(AND(OR(Dashboard!$T$3="All",R22=Dashboard!$T$3),OR(Dashboard!$T$4="All",D22=Dashboard!$T$4)),1,0)</f>
        <v>1</v>
      </c>
      <c r="W22" s="21" t="n">
        <f aca="false">IF(V22=1,T22+ROW()/10000000,0)</f>
        <v>219.0000022</v>
      </c>
    </row>
    <row r="23" customFormat="false" ht="15" hidden="false" customHeight="false" outlineLevel="0" collapsed="false">
      <c r="A23" s="0" t="n">
        <v>6310406</v>
      </c>
      <c r="B23" s="0" t="s">
        <v>141</v>
      </c>
      <c r="C23" s="0" t="n">
        <v>162</v>
      </c>
      <c r="D23" s="0" t="s">
        <v>126</v>
      </c>
      <c r="E23" s="0" t="s">
        <v>142</v>
      </c>
      <c r="F23" s="0" t="s">
        <v>138</v>
      </c>
      <c r="G23" s="0" t="s">
        <v>139</v>
      </c>
      <c r="H23" s="0" t="s">
        <v>143</v>
      </c>
      <c r="I23" s="0" t="s">
        <v>45</v>
      </c>
      <c r="J23" s="0" t="s">
        <v>46</v>
      </c>
      <c r="K23" s="0" t="s">
        <v>47</v>
      </c>
      <c r="L23" s="0" t="s">
        <v>47</v>
      </c>
      <c r="M23" s="0" t="s">
        <v>47</v>
      </c>
      <c r="N23" s="0" t="n">
        <v>4</v>
      </c>
      <c r="O23" s="0" t="n">
        <v>618</v>
      </c>
      <c r="P23" s="0" t="n">
        <v>1800</v>
      </c>
      <c r="Q23" s="0" t="n">
        <v>4.5</v>
      </c>
      <c r="R23" s="0" t="str">
        <f aca="false">INDEX(Lookup!$B$4:$B$18,MATCH(C23,Lookup!$A$4:$A$18,0))</f>
        <v>Philippines</v>
      </c>
      <c r="S23" s="20" t="n">
        <f aca="false">INDEX(Lookup!$D$4:$D$18,MATCH(C23,Lookup!$A$4:$A$18,0))</f>
        <v>0.073</v>
      </c>
      <c r="T23" s="21" t="n">
        <f aca="false">ROUND(P23*S23,2)</f>
        <v>131.4</v>
      </c>
      <c r="U23" s="21" t="n">
        <f aca="false">IF(T23&lt;=10,1,IF(T23&lt;=20,2,IF(T23&lt;=30,3,IF(T23&lt;=40,4,IF(T23&lt;=50,5,IF(T23&lt;=100,6,IF(T23&lt;=250,7,8)))))))</f>
        <v>7</v>
      </c>
      <c r="V23" s="21" t="n">
        <f aca="false">IF(AND(OR(Dashboard!$T$3="All",R23=Dashboard!$T$3),OR(Dashboard!$T$4="All",D23=Dashboard!$T$4)),1,0)</f>
        <v>1</v>
      </c>
      <c r="W23" s="21" t="n">
        <f aca="false">IF(V23=1,T23+ROW()/10000000,0)</f>
        <v>131.4000023</v>
      </c>
    </row>
    <row r="24" customFormat="false" ht="15" hidden="false" customHeight="false" outlineLevel="0" collapsed="false">
      <c r="A24" s="0" t="n">
        <v>6600681</v>
      </c>
      <c r="B24" s="0" t="s">
        <v>144</v>
      </c>
      <c r="C24" s="0" t="n">
        <v>30</v>
      </c>
      <c r="D24" s="0" t="s">
        <v>145</v>
      </c>
      <c r="E24" s="0" t="s">
        <v>146</v>
      </c>
      <c r="F24" s="0" t="s">
        <v>147</v>
      </c>
      <c r="G24" s="0" t="s">
        <v>148</v>
      </c>
      <c r="H24" s="0" t="s">
        <v>149</v>
      </c>
      <c r="I24" s="0" t="s">
        <v>150</v>
      </c>
      <c r="J24" s="0" t="s">
        <v>47</v>
      </c>
      <c r="K24" s="0" t="s">
        <v>47</v>
      </c>
      <c r="L24" s="0" t="s">
        <v>47</v>
      </c>
      <c r="M24" s="0" t="s">
        <v>47</v>
      </c>
      <c r="N24" s="0" t="n">
        <v>2</v>
      </c>
      <c r="O24" s="0" t="n">
        <v>6</v>
      </c>
      <c r="P24" s="0" t="n">
        <v>55</v>
      </c>
      <c r="Q24" s="0" t="n">
        <v>3</v>
      </c>
      <c r="R24" s="0" t="str">
        <f aca="false">INDEX(Lookup!$B$4:$B$18,MATCH(C24,Lookup!$A$4:$A$18,0))</f>
        <v>Brazil</v>
      </c>
      <c r="S24" s="20" t="n">
        <f aca="false">INDEX(Lookup!$D$4:$D$18,MATCH(C24,Lookup!$A$4:$A$18,0))</f>
        <v>0.18</v>
      </c>
      <c r="T24" s="21" t="n">
        <f aca="false">ROUND(P24*S24,2)</f>
        <v>9.9</v>
      </c>
      <c r="U24" s="21" t="n">
        <f aca="false">IF(T24&lt;=10,1,IF(T24&lt;=20,2,IF(T24&lt;=30,3,IF(T24&lt;=40,4,IF(T24&lt;=50,5,IF(T24&lt;=100,6,IF(T24&lt;=250,7,8)))))))</f>
        <v>1</v>
      </c>
      <c r="V24" s="21" t="n">
        <f aca="false">IF(AND(OR(Dashboard!$T$3="All",R24=Dashboard!$T$3),OR(Dashboard!$T$4="All",D24=Dashboard!$T$4)),1,0)</f>
        <v>1</v>
      </c>
      <c r="W24" s="21" t="n">
        <f aca="false">IF(V24=1,T24+ROW()/10000000,0)</f>
        <v>9.9000024</v>
      </c>
    </row>
    <row r="25" customFormat="false" ht="15" hidden="false" customHeight="false" outlineLevel="0" collapsed="false">
      <c r="A25" s="0" t="n">
        <v>6601005</v>
      </c>
      <c r="B25" s="0" t="s">
        <v>151</v>
      </c>
      <c r="C25" s="0" t="n">
        <v>30</v>
      </c>
      <c r="D25" s="0" t="s">
        <v>145</v>
      </c>
      <c r="E25" s="0" t="s">
        <v>152</v>
      </c>
      <c r="F25" s="0" t="s">
        <v>147</v>
      </c>
      <c r="G25" s="0" t="s">
        <v>148</v>
      </c>
      <c r="H25" s="0" t="s">
        <v>153</v>
      </c>
      <c r="I25" s="0" t="s">
        <v>150</v>
      </c>
      <c r="J25" s="0" t="s">
        <v>47</v>
      </c>
      <c r="K25" s="0" t="s">
        <v>47</v>
      </c>
      <c r="L25" s="0" t="s">
        <v>47</v>
      </c>
      <c r="M25" s="0" t="s">
        <v>47</v>
      </c>
      <c r="N25" s="0" t="n">
        <v>1</v>
      </c>
      <c r="O25" s="0" t="n">
        <v>9</v>
      </c>
      <c r="P25" s="0" t="n">
        <v>30</v>
      </c>
      <c r="Q25" s="0" t="n">
        <v>3.8</v>
      </c>
      <c r="R25" s="0" t="str">
        <f aca="false">INDEX(Lookup!$B$4:$B$18,MATCH(C25,Lookup!$A$4:$A$18,0))</f>
        <v>Brazil</v>
      </c>
      <c r="S25" s="20" t="n">
        <f aca="false">INDEX(Lookup!$D$4:$D$18,MATCH(C25,Lookup!$A$4:$A$18,0))</f>
        <v>0.18</v>
      </c>
      <c r="T25" s="21" t="n">
        <f aca="false">ROUND(P25*S25,2)</f>
        <v>5.4</v>
      </c>
      <c r="U25" s="21" t="n">
        <f aca="false">IF(T25&lt;=10,1,IF(T25&lt;=20,2,IF(T25&lt;=30,3,IF(T25&lt;=40,4,IF(T25&lt;=50,5,IF(T25&lt;=100,6,IF(T25&lt;=250,7,8)))))))</f>
        <v>1</v>
      </c>
      <c r="V25" s="21" t="n">
        <f aca="false">IF(AND(OR(Dashboard!$T$3="All",R25=Dashboard!$T$3),OR(Dashboard!$T$4="All",D25=Dashboard!$T$4)),1,0)</f>
        <v>1</v>
      </c>
      <c r="W25" s="21" t="n">
        <f aca="false">IF(V25=1,T25+ROW()/10000000,0)</f>
        <v>5.4000025</v>
      </c>
    </row>
    <row r="26" customFormat="false" ht="15" hidden="false" customHeight="false" outlineLevel="0" collapsed="false">
      <c r="A26" s="0" t="n">
        <v>6600292</v>
      </c>
      <c r="B26" s="0" t="s">
        <v>154</v>
      </c>
      <c r="C26" s="0" t="n">
        <v>30</v>
      </c>
      <c r="D26" s="0" t="s">
        <v>145</v>
      </c>
      <c r="E26" s="0" t="s">
        <v>155</v>
      </c>
      <c r="F26" s="0" t="s">
        <v>147</v>
      </c>
      <c r="G26" s="0" t="s">
        <v>148</v>
      </c>
      <c r="H26" s="0" t="s">
        <v>156</v>
      </c>
      <c r="I26" s="0" t="s">
        <v>150</v>
      </c>
      <c r="J26" s="0" t="s">
        <v>47</v>
      </c>
      <c r="K26" s="0" t="s">
        <v>47</v>
      </c>
      <c r="L26" s="0" t="s">
        <v>47</v>
      </c>
      <c r="M26" s="0" t="s">
        <v>47</v>
      </c>
      <c r="N26" s="0" t="n">
        <v>2</v>
      </c>
      <c r="O26" s="0" t="n">
        <v>11</v>
      </c>
      <c r="P26" s="0" t="n">
        <v>45</v>
      </c>
      <c r="Q26" s="0" t="n">
        <v>3.7</v>
      </c>
      <c r="R26" s="0" t="str">
        <f aca="false">INDEX(Lookup!$B$4:$B$18,MATCH(C26,Lookup!$A$4:$A$18,0))</f>
        <v>Brazil</v>
      </c>
      <c r="S26" s="20" t="n">
        <f aca="false">INDEX(Lookup!$D$4:$D$18,MATCH(C26,Lookup!$A$4:$A$18,0))</f>
        <v>0.18</v>
      </c>
      <c r="T26" s="21" t="n">
        <f aca="false">ROUND(P26*S26,2)</f>
        <v>8.1</v>
      </c>
      <c r="U26" s="21" t="n">
        <f aca="false">IF(T26&lt;=10,1,IF(T26&lt;=20,2,IF(T26&lt;=30,3,IF(T26&lt;=40,4,IF(T26&lt;=50,5,IF(T26&lt;=100,6,IF(T26&lt;=250,7,8)))))))</f>
        <v>1</v>
      </c>
      <c r="V26" s="21" t="n">
        <f aca="false">IF(AND(OR(Dashboard!$T$3="All",R26=Dashboard!$T$3),OR(Dashboard!$T$4="All",D26=Dashboard!$T$4)),1,0)</f>
        <v>1</v>
      </c>
      <c r="W26" s="21" t="n">
        <f aca="false">IF(V26=1,T26+ROW()/10000000,0)</f>
        <v>8.1000026</v>
      </c>
    </row>
    <row r="27" customFormat="false" ht="15" hidden="false" customHeight="false" outlineLevel="0" collapsed="false">
      <c r="A27" s="0" t="n">
        <v>6600441</v>
      </c>
      <c r="B27" s="0" t="s">
        <v>157</v>
      </c>
      <c r="C27" s="0" t="n">
        <v>30</v>
      </c>
      <c r="D27" s="0" t="s">
        <v>145</v>
      </c>
      <c r="E27" s="0" t="s">
        <v>158</v>
      </c>
      <c r="F27" s="0" t="s">
        <v>147</v>
      </c>
      <c r="G27" s="0" t="s">
        <v>148</v>
      </c>
      <c r="H27" s="0" t="s">
        <v>159</v>
      </c>
      <c r="I27" s="0" t="s">
        <v>150</v>
      </c>
      <c r="J27" s="0" t="s">
        <v>47</v>
      </c>
      <c r="K27" s="0" t="s">
        <v>47</v>
      </c>
      <c r="L27" s="0" t="s">
        <v>47</v>
      </c>
      <c r="M27" s="0" t="s">
        <v>47</v>
      </c>
      <c r="N27" s="0" t="n">
        <v>3</v>
      </c>
      <c r="O27" s="0" t="n">
        <v>11</v>
      </c>
      <c r="P27" s="0" t="n">
        <v>60</v>
      </c>
      <c r="Q27" s="0" t="n">
        <v>3.8</v>
      </c>
      <c r="R27" s="0" t="str">
        <f aca="false">INDEX(Lookup!$B$4:$B$18,MATCH(C27,Lookup!$A$4:$A$18,0))</f>
        <v>Brazil</v>
      </c>
      <c r="S27" s="20" t="n">
        <f aca="false">INDEX(Lookup!$D$4:$D$18,MATCH(C27,Lookup!$A$4:$A$18,0))</f>
        <v>0.18</v>
      </c>
      <c r="T27" s="21" t="n">
        <f aca="false">ROUND(P27*S27,2)</f>
        <v>10.8</v>
      </c>
      <c r="U27" s="21" t="n">
        <f aca="false">IF(T27&lt;=10,1,IF(T27&lt;=20,2,IF(T27&lt;=30,3,IF(T27&lt;=40,4,IF(T27&lt;=50,5,IF(T27&lt;=100,6,IF(T27&lt;=250,7,8)))))))</f>
        <v>2</v>
      </c>
      <c r="V27" s="21" t="n">
        <f aca="false">IF(AND(OR(Dashboard!$T$3="All",R27=Dashboard!$T$3),OR(Dashboard!$T$4="All",D27=Dashboard!$T$4)),1,0)</f>
        <v>1</v>
      </c>
      <c r="W27" s="21" t="n">
        <f aca="false">IF(V27=1,T27+ROW()/10000000,0)</f>
        <v>10.8000027</v>
      </c>
    </row>
    <row r="28" customFormat="false" ht="15" hidden="false" customHeight="false" outlineLevel="0" collapsed="false">
      <c r="A28" s="0" t="n">
        <v>6600970</v>
      </c>
      <c r="B28" s="0" t="s">
        <v>160</v>
      </c>
      <c r="C28" s="0" t="n">
        <v>30</v>
      </c>
      <c r="D28" s="0" t="s">
        <v>145</v>
      </c>
      <c r="E28" s="0" t="s">
        <v>161</v>
      </c>
      <c r="F28" s="0" t="s">
        <v>162</v>
      </c>
      <c r="G28" s="0" t="s">
        <v>163</v>
      </c>
      <c r="H28" s="0" t="s">
        <v>164</v>
      </c>
      <c r="I28" s="0" t="s">
        <v>150</v>
      </c>
      <c r="J28" s="0" t="s">
        <v>47</v>
      </c>
      <c r="K28" s="0" t="s">
        <v>47</v>
      </c>
      <c r="L28" s="0" t="s">
        <v>47</v>
      </c>
      <c r="M28" s="0" t="s">
        <v>47</v>
      </c>
      <c r="N28" s="0" t="n">
        <v>2</v>
      </c>
      <c r="O28" s="0" t="n">
        <v>11</v>
      </c>
      <c r="P28" s="0" t="n">
        <v>50</v>
      </c>
      <c r="Q28" s="0" t="n">
        <v>3.2</v>
      </c>
      <c r="R28" s="0" t="str">
        <f aca="false">INDEX(Lookup!$B$4:$B$18,MATCH(C28,Lookup!$A$4:$A$18,0))</f>
        <v>Brazil</v>
      </c>
      <c r="S28" s="20" t="n">
        <f aca="false">INDEX(Lookup!$D$4:$D$18,MATCH(C28,Lookup!$A$4:$A$18,0))</f>
        <v>0.18</v>
      </c>
      <c r="T28" s="21" t="n">
        <f aca="false">ROUND(P28*S28,2)</f>
        <v>9</v>
      </c>
      <c r="U28" s="21" t="n">
        <f aca="false">IF(T28&lt;=10,1,IF(T28&lt;=20,2,IF(T28&lt;=30,3,IF(T28&lt;=40,4,IF(T28&lt;=50,5,IF(T28&lt;=100,6,IF(T28&lt;=250,7,8)))))))</f>
        <v>1</v>
      </c>
      <c r="V28" s="21" t="n">
        <f aca="false">IF(AND(OR(Dashboard!$T$3="All",R28=Dashboard!$T$3),OR(Dashboard!$T$4="All",D28=Dashboard!$T$4)),1,0)</f>
        <v>1</v>
      </c>
      <c r="W28" s="21" t="n">
        <f aca="false">IF(V28=1,T28+ROW()/10000000,0)</f>
        <v>9.0000028</v>
      </c>
    </row>
    <row r="29" customFormat="false" ht="15" hidden="false" customHeight="false" outlineLevel="0" collapsed="false">
      <c r="A29" s="0" t="n">
        <v>6600379</v>
      </c>
      <c r="B29" s="0" t="s">
        <v>165</v>
      </c>
      <c r="C29" s="0" t="n">
        <v>30</v>
      </c>
      <c r="D29" s="0" t="s">
        <v>145</v>
      </c>
      <c r="E29" s="0" t="s">
        <v>166</v>
      </c>
      <c r="F29" s="0" t="s">
        <v>162</v>
      </c>
      <c r="G29" s="0" t="s">
        <v>163</v>
      </c>
      <c r="H29" s="0" t="s">
        <v>52</v>
      </c>
      <c r="I29" s="0" t="s">
        <v>150</v>
      </c>
      <c r="J29" s="0" t="s">
        <v>47</v>
      </c>
      <c r="K29" s="0" t="s">
        <v>47</v>
      </c>
      <c r="L29" s="0" t="s">
        <v>47</v>
      </c>
      <c r="M29" s="0" t="s">
        <v>47</v>
      </c>
      <c r="N29" s="0" t="n">
        <v>3</v>
      </c>
      <c r="O29" s="0" t="n">
        <v>10</v>
      </c>
      <c r="P29" s="0" t="n">
        <v>80</v>
      </c>
      <c r="Q29" s="0" t="n">
        <v>3.1</v>
      </c>
      <c r="R29" s="0" t="str">
        <f aca="false">INDEX(Lookup!$B$4:$B$18,MATCH(C29,Lookup!$A$4:$A$18,0))</f>
        <v>Brazil</v>
      </c>
      <c r="S29" s="20" t="n">
        <f aca="false">INDEX(Lookup!$D$4:$D$18,MATCH(C29,Lookup!$A$4:$A$18,0))</f>
        <v>0.18</v>
      </c>
      <c r="T29" s="21" t="n">
        <f aca="false">ROUND(P29*S29,2)</f>
        <v>14.4</v>
      </c>
      <c r="U29" s="21" t="n">
        <f aca="false">IF(T29&lt;=10,1,IF(T29&lt;=20,2,IF(T29&lt;=30,3,IF(T29&lt;=40,4,IF(T29&lt;=50,5,IF(T29&lt;=100,6,IF(T29&lt;=250,7,8)))))))</f>
        <v>2</v>
      </c>
      <c r="V29" s="21" t="n">
        <f aca="false">IF(AND(OR(Dashboard!$T$3="All",R29=Dashboard!$T$3),OR(Dashboard!$T$4="All",D29=Dashboard!$T$4)),1,0)</f>
        <v>1</v>
      </c>
      <c r="W29" s="21" t="n">
        <f aca="false">IF(V29=1,T29+ROW()/10000000,0)</f>
        <v>14.4000029</v>
      </c>
    </row>
    <row r="30" customFormat="false" ht="15" hidden="false" customHeight="false" outlineLevel="0" collapsed="false">
      <c r="A30" s="0" t="n">
        <v>6600214</v>
      </c>
      <c r="B30" s="0" t="s">
        <v>167</v>
      </c>
      <c r="C30" s="0" t="n">
        <v>30</v>
      </c>
      <c r="D30" s="0" t="s">
        <v>145</v>
      </c>
      <c r="E30" s="0" t="s">
        <v>168</v>
      </c>
      <c r="F30" s="0" t="s">
        <v>162</v>
      </c>
      <c r="G30" s="0" t="s">
        <v>163</v>
      </c>
      <c r="H30" s="0" t="s">
        <v>169</v>
      </c>
      <c r="I30" s="0" t="s">
        <v>150</v>
      </c>
      <c r="J30" s="0" t="s">
        <v>47</v>
      </c>
      <c r="K30" s="0" t="s">
        <v>47</v>
      </c>
      <c r="L30" s="0" t="s">
        <v>47</v>
      </c>
      <c r="M30" s="0" t="s">
        <v>47</v>
      </c>
      <c r="N30" s="0" t="n">
        <v>3</v>
      </c>
      <c r="O30" s="0" t="n">
        <v>8</v>
      </c>
      <c r="P30" s="0" t="n">
        <v>90</v>
      </c>
      <c r="Q30" s="0" t="n">
        <v>3.7</v>
      </c>
      <c r="R30" s="0" t="str">
        <f aca="false">INDEX(Lookup!$B$4:$B$18,MATCH(C30,Lookup!$A$4:$A$18,0))</f>
        <v>Brazil</v>
      </c>
      <c r="S30" s="20" t="n">
        <f aca="false">INDEX(Lookup!$D$4:$D$18,MATCH(C30,Lookup!$A$4:$A$18,0))</f>
        <v>0.18</v>
      </c>
      <c r="T30" s="21" t="n">
        <f aca="false">ROUND(P30*S30,2)</f>
        <v>16.2</v>
      </c>
      <c r="U30" s="21" t="n">
        <f aca="false">IF(T30&lt;=10,1,IF(T30&lt;=20,2,IF(T30&lt;=30,3,IF(T30&lt;=40,4,IF(T30&lt;=50,5,IF(T30&lt;=100,6,IF(T30&lt;=250,7,8)))))))</f>
        <v>2</v>
      </c>
      <c r="V30" s="21" t="n">
        <f aca="false">IF(AND(OR(Dashboard!$T$3="All",R30=Dashboard!$T$3),OR(Dashboard!$T$4="All",D30=Dashboard!$T$4)),1,0)</f>
        <v>1</v>
      </c>
      <c r="W30" s="21" t="n">
        <f aca="false">IF(V30=1,T30+ROW()/10000000,0)</f>
        <v>16.200003</v>
      </c>
    </row>
    <row r="31" customFormat="false" ht="15" hidden="false" customHeight="false" outlineLevel="0" collapsed="false">
      <c r="A31" s="0" t="n">
        <v>6601218</v>
      </c>
      <c r="B31" s="0" t="s">
        <v>170</v>
      </c>
      <c r="C31" s="0" t="n">
        <v>30</v>
      </c>
      <c r="D31" s="0" t="s">
        <v>145</v>
      </c>
      <c r="E31" s="0" t="s">
        <v>171</v>
      </c>
      <c r="F31" s="0" t="s">
        <v>162</v>
      </c>
      <c r="G31" s="0" t="s">
        <v>163</v>
      </c>
      <c r="H31" s="0" t="s">
        <v>52</v>
      </c>
      <c r="I31" s="0" t="s">
        <v>150</v>
      </c>
      <c r="J31" s="0" t="s">
        <v>47</v>
      </c>
      <c r="K31" s="0" t="s">
        <v>47</v>
      </c>
      <c r="L31" s="0" t="s">
        <v>47</v>
      </c>
      <c r="M31" s="0" t="s">
        <v>47</v>
      </c>
      <c r="N31" s="0" t="n">
        <v>4</v>
      </c>
      <c r="O31" s="0" t="n">
        <v>5</v>
      </c>
      <c r="P31" s="0" t="n">
        <v>200</v>
      </c>
      <c r="Q31" s="0" t="n">
        <v>3.7</v>
      </c>
      <c r="R31" s="0" t="str">
        <f aca="false">INDEX(Lookup!$B$4:$B$18,MATCH(C31,Lookup!$A$4:$A$18,0))</f>
        <v>Brazil</v>
      </c>
      <c r="S31" s="20" t="n">
        <f aca="false">INDEX(Lookup!$D$4:$D$18,MATCH(C31,Lookup!$A$4:$A$18,0))</f>
        <v>0.18</v>
      </c>
      <c r="T31" s="21" t="n">
        <f aca="false">ROUND(P31*S31,2)</f>
        <v>36</v>
      </c>
      <c r="U31" s="21" t="n">
        <f aca="false">IF(T31&lt;=10,1,IF(T31&lt;=20,2,IF(T31&lt;=30,3,IF(T31&lt;=40,4,IF(T31&lt;=50,5,IF(T31&lt;=100,6,IF(T31&lt;=250,7,8)))))))</f>
        <v>4</v>
      </c>
      <c r="V31" s="21" t="n">
        <f aca="false">IF(AND(OR(Dashboard!$T$3="All",R31=Dashboard!$T$3),OR(Dashboard!$T$4="All",D31=Dashboard!$T$4)),1,0)</f>
        <v>1</v>
      </c>
      <c r="W31" s="21" t="n">
        <f aca="false">IF(V31=1,T31+ROW()/10000000,0)</f>
        <v>36.0000031</v>
      </c>
    </row>
    <row r="32" customFormat="false" ht="15" hidden="false" customHeight="false" outlineLevel="0" collapsed="false">
      <c r="A32" s="0" t="n">
        <v>6600060</v>
      </c>
      <c r="B32" s="0" t="s">
        <v>172</v>
      </c>
      <c r="C32" s="0" t="n">
        <v>30</v>
      </c>
      <c r="D32" s="0" t="s">
        <v>145</v>
      </c>
      <c r="E32" s="0" t="s">
        <v>173</v>
      </c>
      <c r="F32" s="0" t="s">
        <v>162</v>
      </c>
      <c r="G32" s="0" t="s">
        <v>163</v>
      </c>
      <c r="H32" s="0" t="s">
        <v>174</v>
      </c>
      <c r="I32" s="0" t="s">
        <v>150</v>
      </c>
      <c r="J32" s="0" t="s">
        <v>47</v>
      </c>
      <c r="K32" s="0" t="s">
        <v>47</v>
      </c>
      <c r="L32" s="0" t="s">
        <v>47</v>
      </c>
      <c r="M32" s="0" t="s">
        <v>47</v>
      </c>
      <c r="N32" s="0" t="n">
        <v>1</v>
      </c>
      <c r="O32" s="0" t="n">
        <v>2</v>
      </c>
      <c r="P32" s="0" t="n">
        <v>30</v>
      </c>
      <c r="Q32" s="0" t="n">
        <v>1</v>
      </c>
      <c r="R32" s="0" t="str">
        <f aca="false">INDEX(Lookup!$B$4:$B$18,MATCH(C32,Lookup!$A$4:$A$18,0))</f>
        <v>Brazil</v>
      </c>
      <c r="S32" s="20" t="n">
        <f aca="false">INDEX(Lookup!$D$4:$D$18,MATCH(C32,Lookup!$A$4:$A$18,0))</f>
        <v>0.18</v>
      </c>
      <c r="T32" s="21" t="n">
        <f aca="false">ROUND(P32*S32,2)</f>
        <v>5.4</v>
      </c>
      <c r="U32" s="21" t="n">
        <f aca="false">IF(T32&lt;=10,1,IF(T32&lt;=20,2,IF(T32&lt;=30,3,IF(T32&lt;=40,4,IF(T32&lt;=50,5,IF(T32&lt;=100,6,IF(T32&lt;=250,7,8)))))))</f>
        <v>1</v>
      </c>
      <c r="V32" s="21" t="n">
        <f aca="false">IF(AND(OR(Dashboard!$T$3="All",R32=Dashboard!$T$3),OR(Dashboard!$T$4="All",D32=Dashboard!$T$4)),1,0)</f>
        <v>1</v>
      </c>
      <c r="W32" s="21" t="n">
        <f aca="false">IF(V32=1,T32+ROW()/10000000,0)</f>
        <v>5.4000032</v>
      </c>
    </row>
    <row r="33" customFormat="false" ht="15" hidden="false" customHeight="false" outlineLevel="0" collapsed="false">
      <c r="A33" s="0" t="n">
        <v>6600083</v>
      </c>
      <c r="B33" s="0" t="s">
        <v>175</v>
      </c>
      <c r="C33" s="0" t="n">
        <v>30</v>
      </c>
      <c r="D33" s="0" t="s">
        <v>145</v>
      </c>
      <c r="E33" s="0" t="s">
        <v>176</v>
      </c>
      <c r="F33" s="0" t="s">
        <v>162</v>
      </c>
      <c r="G33" s="0" t="s">
        <v>163</v>
      </c>
      <c r="H33" s="0" t="s">
        <v>177</v>
      </c>
      <c r="I33" s="0" t="s">
        <v>150</v>
      </c>
      <c r="J33" s="0" t="s">
        <v>47</v>
      </c>
      <c r="K33" s="0" t="s">
        <v>47</v>
      </c>
      <c r="L33" s="0" t="s">
        <v>47</v>
      </c>
      <c r="M33" s="0" t="s">
        <v>47</v>
      </c>
      <c r="N33" s="0" t="n">
        <v>4</v>
      </c>
      <c r="O33" s="0" t="n">
        <v>12</v>
      </c>
      <c r="P33" s="0" t="n">
        <v>150</v>
      </c>
      <c r="Q33" s="0" t="n">
        <v>4.1</v>
      </c>
      <c r="R33" s="0" t="str">
        <f aca="false">INDEX(Lookup!$B$4:$B$18,MATCH(C33,Lookup!$A$4:$A$18,0))</f>
        <v>Brazil</v>
      </c>
      <c r="S33" s="20" t="n">
        <f aca="false">INDEX(Lookup!$D$4:$D$18,MATCH(C33,Lookup!$A$4:$A$18,0))</f>
        <v>0.18</v>
      </c>
      <c r="T33" s="21" t="n">
        <f aca="false">ROUND(P33*S33,2)</f>
        <v>27</v>
      </c>
      <c r="U33" s="21" t="n">
        <f aca="false">IF(T33&lt;=10,1,IF(T33&lt;=20,2,IF(T33&lt;=30,3,IF(T33&lt;=40,4,IF(T33&lt;=50,5,IF(T33&lt;=100,6,IF(T33&lt;=250,7,8)))))))</f>
        <v>3</v>
      </c>
      <c r="V33" s="21" t="n">
        <f aca="false">IF(AND(OR(Dashboard!$T$3="All",R33=Dashboard!$T$3),OR(Dashboard!$T$4="All",D33=Dashboard!$T$4)),1,0)</f>
        <v>1</v>
      </c>
      <c r="W33" s="21" t="n">
        <f aca="false">IF(V33=1,T33+ROW()/10000000,0)</f>
        <v>27.0000033</v>
      </c>
    </row>
    <row r="34" customFormat="false" ht="15" hidden="false" customHeight="false" outlineLevel="0" collapsed="false">
      <c r="A34" s="0" t="n">
        <v>6601515</v>
      </c>
      <c r="B34" s="0" t="s">
        <v>178</v>
      </c>
      <c r="C34" s="0" t="n">
        <v>30</v>
      </c>
      <c r="D34" s="0" t="s">
        <v>145</v>
      </c>
      <c r="E34" s="0" t="s">
        <v>179</v>
      </c>
      <c r="F34" s="0" t="s">
        <v>180</v>
      </c>
      <c r="G34" s="0" t="s">
        <v>181</v>
      </c>
      <c r="H34" s="0" t="s">
        <v>164</v>
      </c>
      <c r="I34" s="0" t="s">
        <v>150</v>
      </c>
      <c r="J34" s="0" t="s">
        <v>47</v>
      </c>
      <c r="K34" s="0" t="s">
        <v>47</v>
      </c>
      <c r="L34" s="0" t="s">
        <v>47</v>
      </c>
      <c r="M34" s="0" t="s">
        <v>47</v>
      </c>
      <c r="N34" s="0" t="n">
        <v>4</v>
      </c>
      <c r="O34" s="0" t="n">
        <v>9</v>
      </c>
      <c r="P34" s="0" t="n">
        <v>100</v>
      </c>
      <c r="Q34" s="0" t="n">
        <v>3.1</v>
      </c>
      <c r="R34" s="0" t="str">
        <f aca="false">INDEX(Lookup!$B$4:$B$18,MATCH(C34,Lookup!$A$4:$A$18,0))</f>
        <v>Brazil</v>
      </c>
      <c r="S34" s="20" t="n">
        <f aca="false">INDEX(Lookup!$D$4:$D$18,MATCH(C34,Lookup!$A$4:$A$18,0))</f>
        <v>0.18</v>
      </c>
      <c r="T34" s="21" t="n">
        <f aca="false">ROUND(P34*S34,2)</f>
        <v>18</v>
      </c>
      <c r="U34" s="21" t="n">
        <f aca="false">IF(T34&lt;=10,1,IF(T34&lt;=20,2,IF(T34&lt;=30,3,IF(T34&lt;=40,4,IF(T34&lt;=50,5,IF(T34&lt;=100,6,IF(T34&lt;=250,7,8)))))))</f>
        <v>2</v>
      </c>
      <c r="V34" s="21" t="n">
        <f aca="false">IF(AND(OR(Dashboard!$T$3="All",R34=Dashboard!$T$3),OR(Dashboard!$T$4="All",D34=Dashboard!$T$4)),1,0)</f>
        <v>1</v>
      </c>
      <c r="W34" s="21" t="n">
        <f aca="false">IF(V34=1,T34+ROW()/10000000,0)</f>
        <v>18.0000034</v>
      </c>
    </row>
    <row r="35" customFormat="false" ht="15" hidden="false" customHeight="false" outlineLevel="0" collapsed="false">
      <c r="A35" s="0" t="n">
        <v>6601361</v>
      </c>
      <c r="B35" s="0" t="s">
        <v>182</v>
      </c>
      <c r="C35" s="0" t="n">
        <v>30</v>
      </c>
      <c r="D35" s="0" t="s">
        <v>145</v>
      </c>
      <c r="E35" s="0" t="s">
        <v>183</v>
      </c>
      <c r="F35" s="0" t="s">
        <v>180</v>
      </c>
      <c r="G35" s="0" t="s">
        <v>181</v>
      </c>
      <c r="H35" s="0" t="s">
        <v>184</v>
      </c>
      <c r="I35" s="0" t="s">
        <v>150</v>
      </c>
      <c r="J35" s="0" t="s">
        <v>47</v>
      </c>
      <c r="K35" s="0" t="s">
        <v>47</v>
      </c>
      <c r="L35" s="0" t="s">
        <v>47</v>
      </c>
      <c r="M35" s="0" t="s">
        <v>47</v>
      </c>
      <c r="N35" s="0" t="n">
        <v>3</v>
      </c>
      <c r="O35" s="0" t="n">
        <v>9</v>
      </c>
      <c r="P35" s="0" t="n">
        <v>60</v>
      </c>
      <c r="Q35" s="0" t="n">
        <v>3.6</v>
      </c>
      <c r="R35" s="0" t="str">
        <f aca="false">INDEX(Lookup!$B$4:$B$18,MATCH(C35,Lookup!$A$4:$A$18,0))</f>
        <v>Brazil</v>
      </c>
      <c r="S35" s="20" t="n">
        <f aca="false">INDEX(Lookup!$D$4:$D$18,MATCH(C35,Lookup!$A$4:$A$18,0))</f>
        <v>0.18</v>
      </c>
      <c r="T35" s="21" t="n">
        <f aca="false">ROUND(P35*S35,2)</f>
        <v>10.8</v>
      </c>
      <c r="U35" s="21" t="n">
        <f aca="false">IF(T35&lt;=10,1,IF(T35&lt;=20,2,IF(T35&lt;=30,3,IF(T35&lt;=40,4,IF(T35&lt;=50,5,IF(T35&lt;=100,6,IF(T35&lt;=250,7,8)))))))</f>
        <v>2</v>
      </c>
      <c r="V35" s="21" t="n">
        <f aca="false">IF(AND(OR(Dashboard!$T$3="All",R35=Dashboard!$T$3),OR(Dashboard!$T$4="All",D35=Dashboard!$T$4)),1,0)</f>
        <v>1</v>
      </c>
      <c r="W35" s="21" t="n">
        <f aca="false">IF(V35=1,T35+ROW()/10000000,0)</f>
        <v>10.8000035</v>
      </c>
    </row>
    <row r="36" customFormat="false" ht="15" hidden="false" customHeight="false" outlineLevel="0" collapsed="false">
      <c r="A36" s="0" t="n">
        <v>6601602</v>
      </c>
      <c r="B36" s="0" t="s">
        <v>185</v>
      </c>
      <c r="C36" s="0" t="n">
        <v>30</v>
      </c>
      <c r="D36" s="0" t="s">
        <v>145</v>
      </c>
      <c r="E36" s="0" t="s">
        <v>186</v>
      </c>
      <c r="F36" s="0" t="s">
        <v>180</v>
      </c>
      <c r="G36" s="0" t="s">
        <v>181</v>
      </c>
      <c r="H36" s="0" t="s">
        <v>187</v>
      </c>
      <c r="I36" s="0" t="s">
        <v>150</v>
      </c>
      <c r="J36" s="0" t="s">
        <v>47</v>
      </c>
      <c r="K36" s="0" t="s">
        <v>47</v>
      </c>
      <c r="L36" s="0" t="s">
        <v>47</v>
      </c>
      <c r="M36" s="0" t="s">
        <v>47</v>
      </c>
      <c r="N36" s="0" t="n">
        <v>4</v>
      </c>
      <c r="O36" s="0" t="n">
        <v>29</v>
      </c>
      <c r="P36" s="0" t="n">
        <v>100</v>
      </c>
      <c r="Q36" s="0" t="n">
        <v>4.3</v>
      </c>
      <c r="R36" s="0" t="str">
        <f aca="false">INDEX(Lookup!$B$4:$B$18,MATCH(C36,Lookup!$A$4:$A$18,0))</f>
        <v>Brazil</v>
      </c>
      <c r="S36" s="20" t="n">
        <f aca="false">INDEX(Lookup!$D$4:$D$18,MATCH(C36,Lookup!$A$4:$A$18,0))</f>
        <v>0.18</v>
      </c>
      <c r="T36" s="21" t="n">
        <f aca="false">ROUND(P36*S36,2)</f>
        <v>18</v>
      </c>
      <c r="U36" s="21" t="n">
        <f aca="false">IF(T36&lt;=10,1,IF(T36&lt;=20,2,IF(T36&lt;=30,3,IF(T36&lt;=40,4,IF(T36&lt;=50,5,IF(T36&lt;=100,6,IF(T36&lt;=250,7,8)))))))</f>
        <v>2</v>
      </c>
      <c r="V36" s="21" t="n">
        <f aca="false">IF(AND(OR(Dashboard!$T$3="All",R36=Dashboard!$T$3),OR(Dashboard!$T$4="All",D36=Dashboard!$T$4)),1,0)</f>
        <v>1</v>
      </c>
      <c r="W36" s="21" t="n">
        <f aca="false">IF(V36=1,T36+ROW()/10000000,0)</f>
        <v>18.0000036</v>
      </c>
    </row>
    <row r="37" customFormat="false" ht="15" hidden="false" customHeight="false" outlineLevel="0" collapsed="false">
      <c r="A37" s="0" t="n">
        <v>6601589</v>
      </c>
      <c r="B37" s="0" t="s">
        <v>188</v>
      </c>
      <c r="C37" s="0" t="n">
        <v>30</v>
      </c>
      <c r="D37" s="0" t="s">
        <v>145</v>
      </c>
      <c r="E37" s="0" t="s">
        <v>189</v>
      </c>
      <c r="F37" s="0" t="s">
        <v>190</v>
      </c>
      <c r="G37" s="0" t="s">
        <v>191</v>
      </c>
      <c r="H37" s="0" t="s">
        <v>192</v>
      </c>
      <c r="I37" s="0" t="s">
        <v>150</v>
      </c>
      <c r="J37" s="0" t="s">
        <v>47</v>
      </c>
      <c r="K37" s="0" t="s">
        <v>47</v>
      </c>
      <c r="L37" s="0" t="s">
        <v>47</v>
      </c>
      <c r="M37" s="0" t="s">
        <v>47</v>
      </c>
      <c r="N37" s="0" t="n">
        <v>4</v>
      </c>
      <c r="O37" s="0" t="n">
        <v>17</v>
      </c>
      <c r="P37" s="0" t="n">
        <v>230</v>
      </c>
      <c r="Q37" s="0" t="n">
        <v>4.2</v>
      </c>
      <c r="R37" s="0" t="str">
        <f aca="false">INDEX(Lookup!$B$4:$B$18,MATCH(C37,Lookup!$A$4:$A$18,0))</f>
        <v>Brazil</v>
      </c>
      <c r="S37" s="20" t="n">
        <f aca="false">INDEX(Lookup!$D$4:$D$18,MATCH(C37,Lookup!$A$4:$A$18,0))</f>
        <v>0.18</v>
      </c>
      <c r="T37" s="21" t="n">
        <f aca="false">ROUND(P37*S37,2)</f>
        <v>41.4</v>
      </c>
      <c r="U37" s="21" t="n">
        <f aca="false">IF(T37&lt;=10,1,IF(T37&lt;=20,2,IF(T37&lt;=30,3,IF(T37&lt;=40,4,IF(T37&lt;=50,5,IF(T37&lt;=100,6,IF(T37&lt;=250,7,8)))))))</f>
        <v>5</v>
      </c>
      <c r="V37" s="21" t="n">
        <f aca="false">IF(AND(OR(Dashboard!$T$3="All",R37=Dashboard!$T$3),OR(Dashboard!$T$4="All",D37=Dashboard!$T$4)),1,0)</f>
        <v>1</v>
      </c>
      <c r="W37" s="21" t="n">
        <f aca="false">IF(V37=1,T37+ROW()/10000000,0)</f>
        <v>41.4000037</v>
      </c>
    </row>
    <row r="38" customFormat="false" ht="15" hidden="false" customHeight="false" outlineLevel="0" collapsed="false">
      <c r="A38" s="0" t="n">
        <v>6601862</v>
      </c>
      <c r="B38" s="0" t="s">
        <v>193</v>
      </c>
      <c r="C38" s="0" t="n">
        <v>30</v>
      </c>
      <c r="D38" s="0" t="s">
        <v>145</v>
      </c>
      <c r="E38" s="0" t="s">
        <v>194</v>
      </c>
      <c r="F38" s="0" t="s">
        <v>195</v>
      </c>
      <c r="G38" s="0" t="s">
        <v>196</v>
      </c>
      <c r="H38" s="0" t="s">
        <v>197</v>
      </c>
      <c r="I38" s="0" t="s">
        <v>150</v>
      </c>
      <c r="J38" s="0" t="s">
        <v>47</v>
      </c>
      <c r="K38" s="0" t="s">
        <v>47</v>
      </c>
      <c r="L38" s="0" t="s">
        <v>47</v>
      </c>
      <c r="M38" s="0" t="s">
        <v>47</v>
      </c>
      <c r="N38" s="0" t="n">
        <v>4</v>
      </c>
      <c r="O38" s="0" t="n">
        <v>5</v>
      </c>
      <c r="P38" s="0" t="n">
        <v>100</v>
      </c>
      <c r="Q38" s="0" t="n">
        <v>3.6</v>
      </c>
      <c r="R38" s="0" t="str">
        <f aca="false">INDEX(Lookup!$B$4:$B$18,MATCH(C38,Lookup!$A$4:$A$18,0))</f>
        <v>Brazil</v>
      </c>
      <c r="S38" s="20" t="n">
        <f aca="false">INDEX(Lookup!$D$4:$D$18,MATCH(C38,Lookup!$A$4:$A$18,0))</f>
        <v>0.18</v>
      </c>
      <c r="T38" s="21" t="n">
        <f aca="false">ROUND(P38*S38,2)</f>
        <v>18</v>
      </c>
      <c r="U38" s="21" t="n">
        <f aca="false">IF(T38&lt;=10,1,IF(T38&lt;=20,2,IF(T38&lt;=30,3,IF(T38&lt;=40,4,IF(T38&lt;=50,5,IF(T38&lt;=100,6,IF(T38&lt;=250,7,8)))))))</f>
        <v>2</v>
      </c>
      <c r="V38" s="21" t="n">
        <f aca="false">IF(AND(OR(Dashboard!$T$3="All",R38=Dashboard!$T$3),OR(Dashboard!$T$4="All",D38=Dashboard!$T$4)),1,0)</f>
        <v>1</v>
      </c>
      <c r="W38" s="21" t="n">
        <f aca="false">IF(V38=1,T38+ROW()/10000000,0)</f>
        <v>18.0000038</v>
      </c>
    </row>
    <row r="39" customFormat="false" ht="15" hidden="false" customHeight="false" outlineLevel="0" collapsed="false">
      <c r="A39" s="0" t="n">
        <v>6601595</v>
      </c>
      <c r="B39" s="0" t="s">
        <v>198</v>
      </c>
      <c r="C39" s="0" t="n">
        <v>30</v>
      </c>
      <c r="D39" s="0" t="s">
        <v>145</v>
      </c>
      <c r="E39" s="0" t="s">
        <v>199</v>
      </c>
      <c r="F39" s="0" t="s">
        <v>200</v>
      </c>
      <c r="G39" s="0" t="s">
        <v>201</v>
      </c>
      <c r="H39" s="0" t="s">
        <v>202</v>
      </c>
      <c r="I39" s="0" t="s">
        <v>150</v>
      </c>
      <c r="J39" s="0" t="s">
        <v>47</v>
      </c>
      <c r="K39" s="0" t="s">
        <v>47</v>
      </c>
      <c r="L39" s="0" t="s">
        <v>47</v>
      </c>
      <c r="M39" s="0" t="s">
        <v>47</v>
      </c>
      <c r="N39" s="0" t="n">
        <v>4</v>
      </c>
      <c r="O39" s="0" t="n">
        <v>10</v>
      </c>
      <c r="P39" s="0" t="n">
        <v>150</v>
      </c>
      <c r="Q39" s="0" t="n">
        <v>4</v>
      </c>
      <c r="R39" s="0" t="str">
        <f aca="false">INDEX(Lookup!$B$4:$B$18,MATCH(C39,Lookup!$A$4:$A$18,0))</f>
        <v>Brazil</v>
      </c>
      <c r="S39" s="20" t="n">
        <f aca="false">INDEX(Lookup!$D$4:$D$18,MATCH(C39,Lookup!$A$4:$A$18,0))</f>
        <v>0.18</v>
      </c>
      <c r="T39" s="21" t="n">
        <f aca="false">ROUND(P39*S39,2)</f>
        <v>27</v>
      </c>
      <c r="U39" s="21" t="n">
        <f aca="false">IF(T39&lt;=10,1,IF(T39&lt;=20,2,IF(T39&lt;=30,3,IF(T39&lt;=40,4,IF(T39&lt;=50,5,IF(T39&lt;=100,6,IF(T39&lt;=250,7,8)))))))</f>
        <v>3</v>
      </c>
      <c r="V39" s="21" t="n">
        <f aca="false">IF(AND(OR(Dashboard!$T$3="All",R39=Dashboard!$T$3),OR(Dashboard!$T$4="All",D39=Dashboard!$T$4)),1,0)</f>
        <v>1</v>
      </c>
      <c r="W39" s="21" t="n">
        <f aca="false">IF(V39=1,T39+ROW()/10000000,0)</f>
        <v>27.0000039</v>
      </c>
    </row>
    <row r="40" customFormat="false" ht="15" hidden="false" customHeight="false" outlineLevel="0" collapsed="false">
      <c r="A40" s="0" t="n">
        <v>6601158</v>
      </c>
      <c r="B40" s="0" t="s">
        <v>203</v>
      </c>
      <c r="C40" s="0" t="n">
        <v>30</v>
      </c>
      <c r="D40" s="0" t="s">
        <v>145</v>
      </c>
      <c r="E40" s="0" t="s">
        <v>204</v>
      </c>
      <c r="F40" s="0" t="s">
        <v>205</v>
      </c>
      <c r="G40" s="0" t="s">
        <v>206</v>
      </c>
      <c r="H40" s="0" t="s">
        <v>207</v>
      </c>
      <c r="I40" s="0" t="s">
        <v>150</v>
      </c>
      <c r="J40" s="0" t="s">
        <v>47</v>
      </c>
      <c r="K40" s="0" t="s">
        <v>47</v>
      </c>
      <c r="L40" s="0" t="s">
        <v>47</v>
      </c>
      <c r="M40" s="0" t="s">
        <v>47</v>
      </c>
      <c r="N40" s="0" t="n">
        <v>4</v>
      </c>
      <c r="O40" s="0" t="n">
        <v>6</v>
      </c>
      <c r="P40" s="0" t="n">
        <v>240</v>
      </c>
      <c r="Q40" s="0" t="n">
        <v>3.2</v>
      </c>
      <c r="R40" s="0" t="str">
        <f aca="false">INDEX(Lookup!$B$4:$B$18,MATCH(C40,Lookup!$A$4:$A$18,0))</f>
        <v>Brazil</v>
      </c>
      <c r="S40" s="20" t="n">
        <f aca="false">INDEX(Lookup!$D$4:$D$18,MATCH(C40,Lookup!$A$4:$A$18,0))</f>
        <v>0.18</v>
      </c>
      <c r="T40" s="21" t="n">
        <f aca="false">ROUND(P40*S40,2)</f>
        <v>43.2</v>
      </c>
      <c r="U40" s="21" t="n">
        <f aca="false">IF(T40&lt;=10,1,IF(T40&lt;=20,2,IF(T40&lt;=30,3,IF(T40&lt;=40,4,IF(T40&lt;=50,5,IF(T40&lt;=100,6,IF(T40&lt;=250,7,8)))))))</f>
        <v>5</v>
      </c>
      <c r="V40" s="21" t="n">
        <f aca="false">IF(AND(OR(Dashboard!$T$3="All",R40=Dashboard!$T$3),OR(Dashboard!$T$4="All",D40=Dashboard!$T$4)),1,0)</f>
        <v>1</v>
      </c>
      <c r="W40" s="21" t="n">
        <f aca="false">IF(V40=1,T40+ROW()/10000000,0)</f>
        <v>43.200004</v>
      </c>
    </row>
    <row r="41" customFormat="false" ht="15" hidden="false" customHeight="false" outlineLevel="0" collapsed="false">
      <c r="A41" s="0" t="n">
        <v>6600427</v>
      </c>
      <c r="B41" s="0" t="s">
        <v>188</v>
      </c>
      <c r="C41" s="0" t="n">
        <v>30</v>
      </c>
      <c r="D41" s="0" t="s">
        <v>145</v>
      </c>
      <c r="E41" s="0" t="s">
        <v>208</v>
      </c>
      <c r="F41" s="0" t="s">
        <v>209</v>
      </c>
      <c r="G41" s="0" t="s">
        <v>210</v>
      </c>
      <c r="H41" s="0" t="s">
        <v>192</v>
      </c>
      <c r="I41" s="0" t="s">
        <v>150</v>
      </c>
      <c r="J41" s="0" t="s">
        <v>47</v>
      </c>
      <c r="K41" s="0" t="s">
        <v>47</v>
      </c>
      <c r="L41" s="0" t="s">
        <v>47</v>
      </c>
      <c r="M41" s="0" t="s">
        <v>47</v>
      </c>
      <c r="N41" s="0" t="n">
        <v>4</v>
      </c>
      <c r="O41" s="0" t="n">
        <v>30</v>
      </c>
      <c r="P41" s="0" t="n">
        <v>230</v>
      </c>
      <c r="Q41" s="0" t="n">
        <v>4.9</v>
      </c>
      <c r="R41" s="0" t="str">
        <f aca="false">INDEX(Lookup!$B$4:$B$18,MATCH(C41,Lookup!$A$4:$A$18,0))</f>
        <v>Brazil</v>
      </c>
      <c r="S41" s="20" t="n">
        <f aca="false">INDEX(Lookup!$D$4:$D$18,MATCH(C41,Lookup!$A$4:$A$18,0))</f>
        <v>0.18</v>
      </c>
      <c r="T41" s="21" t="n">
        <f aca="false">ROUND(P41*S41,2)</f>
        <v>41.4</v>
      </c>
      <c r="U41" s="21" t="n">
        <f aca="false">IF(T41&lt;=10,1,IF(T41&lt;=20,2,IF(T41&lt;=30,3,IF(T41&lt;=40,4,IF(T41&lt;=50,5,IF(T41&lt;=100,6,IF(T41&lt;=250,7,8)))))))</f>
        <v>5</v>
      </c>
      <c r="V41" s="21" t="n">
        <f aca="false">IF(AND(OR(Dashboard!$T$3="All",R41=Dashboard!$T$3),OR(Dashboard!$T$4="All",D41=Dashboard!$T$4)),1,0)</f>
        <v>1</v>
      </c>
      <c r="W41" s="21" t="n">
        <f aca="false">IF(V41=1,T41+ROW()/10000000,0)</f>
        <v>41.4000041</v>
      </c>
    </row>
    <row r="42" customFormat="false" ht="15" hidden="false" customHeight="false" outlineLevel="0" collapsed="false">
      <c r="A42" s="0" t="n">
        <v>6600116</v>
      </c>
      <c r="B42" s="0" t="s">
        <v>211</v>
      </c>
      <c r="C42" s="0" t="n">
        <v>30</v>
      </c>
      <c r="D42" s="0" t="s">
        <v>145</v>
      </c>
      <c r="E42" s="0" t="s">
        <v>212</v>
      </c>
      <c r="F42" s="0" t="s">
        <v>213</v>
      </c>
      <c r="G42" s="0" t="s">
        <v>214</v>
      </c>
      <c r="H42" s="0" t="s">
        <v>177</v>
      </c>
      <c r="I42" s="0" t="s">
        <v>150</v>
      </c>
      <c r="J42" s="0" t="s">
        <v>47</v>
      </c>
      <c r="K42" s="0" t="s">
        <v>47</v>
      </c>
      <c r="L42" s="0" t="s">
        <v>47</v>
      </c>
      <c r="M42" s="0" t="s">
        <v>47</v>
      </c>
      <c r="N42" s="0" t="n">
        <v>4</v>
      </c>
      <c r="O42" s="0" t="n">
        <v>8</v>
      </c>
      <c r="P42" s="0" t="n">
        <v>350</v>
      </c>
      <c r="Q42" s="0" t="n">
        <v>3.3</v>
      </c>
      <c r="R42" s="0" t="str">
        <f aca="false">INDEX(Lookup!$B$4:$B$18,MATCH(C42,Lookup!$A$4:$A$18,0))</f>
        <v>Brazil</v>
      </c>
      <c r="S42" s="20" t="n">
        <f aca="false">INDEX(Lookup!$D$4:$D$18,MATCH(C42,Lookup!$A$4:$A$18,0))</f>
        <v>0.18</v>
      </c>
      <c r="T42" s="21" t="n">
        <f aca="false">ROUND(P42*S42,2)</f>
        <v>63</v>
      </c>
      <c r="U42" s="21" t="n">
        <f aca="false">IF(T42&lt;=10,1,IF(T42&lt;=20,2,IF(T42&lt;=30,3,IF(T42&lt;=40,4,IF(T42&lt;=50,5,IF(T42&lt;=100,6,IF(T42&lt;=250,7,8)))))))</f>
        <v>6</v>
      </c>
      <c r="V42" s="21" t="n">
        <f aca="false">IF(AND(OR(Dashboard!$T$3="All",R42=Dashboard!$T$3),OR(Dashboard!$T$4="All",D42=Dashboard!$T$4)),1,0)</f>
        <v>1</v>
      </c>
      <c r="W42" s="21" t="n">
        <f aca="false">IF(V42=1,T42+ROW()/10000000,0)</f>
        <v>63.0000042</v>
      </c>
    </row>
    <row r="43" customFormat="false" ht="15" hidden="false" customHeight="false" outlineLevel="0" collapsed="false">
      <c r="A43" s="0" t="n">
        <v>6601457</v>
      </c>
      <c r="B43" s="0" t="s">
        <v>215</v>
      </c>
      <c r="C43" s="0" t="n">
        <v>30</v>
      </c>
      <c r="D43" s="0" t="s">
        <v>145</v>
      </c>
      <c r="E43" s="0" t="s">
        <v>216</v>
      </c>
      <c r="F43" s="0" t="s">
        <v>217</v>
      </c>
      <c r="G43" s="0" t="s">
        <v>218</v>
      </c>
      <c r="H43" s="0" t="s">
        <v>219</v>
      </c>
      <c r="I43" s="0" t="s">
        <v>150</v>
      </c>
      <c r="J43" s="0" t="s">
        <v>47</v>
      </c>
      <c r="K43" s="0" t="s">
        <v>47</v>
      </c>
      <c r="L43" s="0" t="s">
        <v>47</v>
      </c>
      <c r="M43" s="0" t="s">
        <v>47</v>
      </c>
      <c r="N43" s="0" t="n">
        <v>2</v>
      </c>
      <c r="O43" s="0" t="n">
        <v>9</v>
      </c>
      <c r="P43" s="0" t="n">
        <v>50</v>
      </c>
      <c r="Q43" s="0" t="n">
        <v>3.6</v>
      </c>
      <c r="R43" s="0" t="str">
        <f aca="false">INDEX(Lookup!$B$4:$B$18,MATCH(C43,Lookup!$A$4:$A$18,0))</f>
        <v>Brazil</v>
      </c>
      <c r="S43" s="20" t="n">
        <f aca="false">INDEX(Lookup!$D$4:$D$18,MATCH(C43,Lookup!$A$4:$A$18,0))</f>
        <v>0.18</v>
      </c>
      <c r="T43" s="21" t="n">
        <f aca="false">ROUND(P43*S43,2)</f>
        <v>9</v>
      </c>
      <c r="U43" s="21" t="n">
        <f aca="false">IF(T43&lt;=10,1,IF(T43&lt;=20,2,IF(T43&lt;=30,3,IF(T43&lt;=40,4,IF(T43&lt;=50,5,IF(T43&lt;=100,6,IF(T43&lt;=250,7,8)))))))</f>
        <v>1</v>
      </c>
      <c r="V43" s="21" t="n">
        <f aca="false">IF(AND(OR(Dashboard!$T$3="All",R43=Dashboard!$T$3),OR(Dashboard!$T$4="All",D43=Dashboard!$T$4)),1,0)</f>
        <v>1</v>
      </c>
      <c r="W43" s="21" t="n">
        <f aca="false">IF(V43=1,T43+ROW()/10000000,0)</f>
        <v>9.0000043</v>
      </c>
    </row>
    <row r="44" customFormat="false" ht="15" hidden="false" customHeight="false" outlineLevel="0" collapsed="false">
      <c r="A44" s="0" t="n">
        <v>7303219</v>
      </c>
      <c r="B44" s="0" t="s">
        <v>220</v>
      </c>
      <c r="C44" s="0" t="n">
        <v>30</v>
      </c>
      <c r="D44" s="0" t="s">
        <v>221</v>
      </c>
      <c r="E44" s="0" t="s">
        <v>222</v>
      </c>
      <c r="F44" s="0" t="s">
        <v>223</v>
      </c>
      <c r="G44" s="0" t="s">
        <v>224</v>
      </c>
      <c r="H44" s="0" t="s">
        <v>225</v>
      </c>
      <c r="I44" s="0" t="s">
        <v>150</v>
      </c>
      <c r="J44" s="0" t="s">
        <v>47</v>
      </c>
      <c r="K44" s="0" t="s">
        <v>47</v>
      </c>
      <c r="L44" s="0" t="s">
        <v>47</v>
      </c>
      <c r="M44" s="0" t="s">
        <v>47</v>
      </c>
      <c r="N44" s="0" t="n">
        <v>4</v>
      </c>
      <c r="O44" s="0" t="n">
        <v>7</v>
      </c>
      <c r="P44" s="0" t="n">
        <v>140</v>
      </c>
      <c r="Q44" s="0" t="n">
        <v>4</v>
      </c>
      <c r="R44" s="0" t="str">
        <f aca="false">INDEX(Lookup!$B$4:$B$18,MATCH(C44,Lookup!$A$4:$A$18,0))</f>
        <v>Brazil</v>
      </c>
      <c r="S44" s="20" t="n">
        <f aca="false">INDEX(Lookup!$D$4:$D$18,MATCH(C44,Lookup!$A$4:$A$18,0))</f>
        <v>0.18</v>
      </c>
      <c r="T44" s="21" t="n">
        <f aca="false">ROUND(P44*S44,2)</f>
        <v>25.2</v>
      </c>
      <c r="U44" s="21" t="n">
        <f aca="false">IF(T44&lt;=10,1,IF(T44&lt;=20,2,IF(T44&lt;=30,3,IF(T44&lt;=40,4,IF(T44&lt;=50,5,IF(T44&lt;=100,6,IF(T44&lt;=250,7,8)))))))</f>
        <v>3</v>
      </c>
      <c r="V44" s="21" t="n">
        <f aca="false">IF(AND(OR(Dashboard!$T$3="All",R44=Dashboard!$T$3),OR(Dashboard!$T$4="All",D44=Dashboard!$T$4)),1,0)</f>
        <v>1</v>
      </c>
      <c r="W44" s="21" t="n">
        <f aca="false">IF(V44=1,T44+ROW()/10000000,0)</f>
        <v>25.2000044</v>
      </c>
    </row>
    <row r="45" customFormat="false" ht="15" hidden="false" customHeight="false" outlineLevel="0" collapsed="false">
      <c r="A45" s="0" t="n">
        <v>7304307</v>
      </c>
      <c r="B45" s="0" t="s">
        <v>226</v>
      </c>
      <c r="C45" s="0" t="n">
        <v>30</v>
      </c>
      <c r="D45" s="0" t="s">
        <v>221</v>
      </c>
      <c r="E45" s="0" t="s">
        <v>227</v>
      </c>
      <c r="F45" s="0" t="s">
        <v>228</v>
      </c>
      <c r="G45" s="0" t="s">
        <v>229</v>
      </c>
      <c r="H45" s="0" t="s">
        <v>230</v>
      </c>
      <c r="I45" s="0" t="s">
        <v>150</v>
      </c>
      <c r="J45" s="0" t="s">
        <v>47</v>
      </c>
      <c r="K45" s="0" t="s">
        <v>47</v>
      </c>
      <c r="L45" s="0" t="s">
        <v>47</v>
      </c>
      <c r="M45" s="0" t="s">
        <v>47</v>
      </c>
      <c r="N45" s="0" t="n">
        <v>4</v>
      </c>
      <c r="O45" s="0" t="n">
        <v>29</v>
      </c>
      <c r="P45" s="0" t="n">
        <v>100</v>
      </c>
      <c r="Q45" s="0" t="n">
        <v>4.8</v>
      </c>
      <c r="R45" s="0" t="str">
        <f aca="false">INDEX(Lookup!$B$4:$B$18,MATCH(C45,Lookup!$A$4:$A$18,0))</f>
        <v>Brazil</v>
      </c>
      <c r="S45" s="20" t="n">
        <f aca="false">INDEX(Lookup!$D$4:$D$18,MATCH(C45,Lookup!$A$4:$A$18,0))</f>
        <v>0.18</v>
      </c>
      <c r="T45" s="21" t="n">
        <f aca="false">ROUND(P45*S45,2)</f>
        <v>18</v>
      </c>
      <c r="U45" s="21" t="n">
        <f aca="false">IF(T45&lt;=10,1,IF(T45&lt;=20,2,IF(T45&lt;=30,3,IF(T45&lt;=40,4,IF(T45&lt;=50,5,IF(T45&lt;=100,6,IF(T45&lt;=250,7,8)))))))</f>
        <v>2</v>
      </c>
      <c r="V45" s="21" t="n">
        <f aca="false">IF(AND(OR(Dashboard!$T$3="All",R45=Dashboard!$T$3),OR(Dashboard!$T$4="All",D45=Dashboard!$T$4)),1,0)</f>
        <v>1</v>
      </c>
      <c r="W45" s="21" t="n">
        <f aca="false">IF(V45=1,T45+ROW()/10000000,0)</f>
        <v>18.0000045</v>
      </c>
    </row>
    <row r="46" customFormat="false" ht="15" hidden="false" customHeight="false" outlineLevel="0" collapsed="false">
      <c r="A46" s="0" t="n">
        <v>7301215</v>
      </c>
      <c r="B46" s="0" t="s">
        <v>231</v>
      </c>
      <c r="C46" s="0" t="n">
        <v>30</v>
      </c>
      <c r="D46" s="0" t="s">
        <v>221</v>
      </c>
      <c r="E46" s="0" t="s">
        <v>232</v>
      </c>
      <c r="F46" s="0" t="s">
        <v>233</v>
      </c>
      <c r="G46" s="0" t="s">
        <v>234</v>
      </c>
      <c r="H46" s="0" t="s">
        <v>235</v>
      </c>
      <c r="I46" s="0" t="s">
        <v>150</v>
      </c>
      <c r="J46" s="0" t="s">
        <v>47</v>
      </c>
      <c r="K46" s="0" t="s">
        <v>47</v>
      </c>
      <c r="L46" s="0" t="s">
        <v>47</v>
      </c>
      <c r="M46" s="0" t="s">
        <v>47</v>
      </c>
      <c r="N46" s="0" t="n">
        <v>3</v>
      </c>
      <c r="O46" s="0" t="n">
        <v>24</v>
      </c>
      <c r="P46" s="0" t="n">
        <v>60</v>
      </c>
      <c r="Q46" s="0" t="n">
        <v>4.7</v>
      </c>
      <c r="R46" s="0" t="str">
        <f aca="false">INDEX(Lookup!$B$4:$B$18,MATCH(C46,Lookup!$A$4:$A$18,0))</f>
        <v>Brazil</v>
      </c>
      <c r="S46" s="20" t="n">
        <f aca="false">INDEX(Lookup!$D$4:$D$18,MATCH(C46,Lookup!$A$4:$A$18,0))</f>
        <v>0.18</v>
      </c>
      <c r="T46" s="21" t="n">
        <f aca="false">ROUND(P46*S46,2)</f>
        <v>10.8</v>
      </c>
      <c r="U46" s="21" t="n">
        <f aca="false">IF(T46&lt;=10,1,IF(T46&lt;=20,2,IF(T46&lt;=30,3,IF(T46&lt;=40,4,IF(T46&lt;=50,5,IF(T46&lt;=100,6,IF(T46&lt;=250,7,8)))))))</f>
        <v>2</v>
      </c>
      <c r="V46" s="21" t="n">
        <f aca="false">IF(AND(OR(Dashboard!$T$3="All",R46=Dashboard!$T$3),OR(Dashboard!$T$4="All",D46=Dashboard!$T$4)),1,0)</f>
        <v>1</v>
      </c>
      <c r="W46" s="21" t="n">
        <f aca="false">IF(V46=1,T46+ROW()/10000000,0)</f>
        <v>10.8000046</v>
      </c>
    </row>
    <row r="47" customFormat="false" ht="15" hidden="false" customHeight="false" outlineLevel="0" collapsed="false">
      <c r="A47" s="0" t="n">
        <v>7300596</v>
      </c>
      <c r="B47" s="0" t="s">
        <v>236</v>
      </c>
      <c r="C47" s="0" t="n">
        <v>30</v>
      </c>
      <c r="D47" s="0" t="s">
        <v>221</v>
      </c>
      <c r="E47" s="0" t="s">
        <v>237</v>
      </c>
      <c r="F47" s="0" t="s">
        <v>233</v>
      </c>
      <c r="G47" s="0" t="s">
        <v>234</v>
      </c>
      <c r="H47" s="0" t="s">
        <v>238</v>
      </c>
      <c r="I47" s="0" t="s">
        <v>150</v>
      </c>
      <c r="J47" s="0" t="s">
        <v>47</v>
      </c>
      <c r="K47" s="0" t="s">
        <v>47</v>
      </c>
      <c r="L47" s="0" t="s">
        <v>47</v>
      </c>
      <c r="M47" s="0" t="s">
        <v>47</v>
      </c>
      <c r="N47" s="0" t="n">
        <v>3</v>
      </c>
      <c r="O47" s="0" t="n">
        <v>29</v>
      </c>
      <c r="P47" s="0" t="n">
        <v>90</v>
      </c>
      <c r="Q47" s="0" t="n">
        <v>4.5</v>
      </c>
      <c r="R47" s="0" t="str">
        <f aca="false">INDEX(Lookup!$B$4:$B$18,MATCH(C47,Lookup!$A$4:$A$18,0))</f>
        <v>Brazil</v>
      </c>
      <c r="S47" s="20" t="n">
        <f aca="false">INDEX(Lookup!$D$4:$D$18,MATCH(C47,Lookup!$A$4:$A$18,0))</f>
        <v>0.18</v>
      </c>
      <c r="T47" s="21" t="n">
        <f aca="false">ROUND(P47*S47,2)</f>
        <v>16.2</v>
      </c>
      <c r="U47" s="21" t="n">
        <f aca="false">IF(T47&lt;=10,1,IF(T47&lt;=20,2,IF(T47&lt;=30,3,IF(T47&lt;=40,4,IF(T47&lt;=50,5,IF(T47&lt;=100,6,IF(T47&lt;=250,7,8)))))))</f>
        <v>2</v>
      </c>
      <c r="V47" s="21" t="n">
        <f aca="false">IF(AND(OR(Dashboard!$T$3="All",R47=Dashboard!$T$3),OR(Dashboard!$T$4="All",D47=Dashboard!$T$4)),1,0)</f>
        <v>1</v>
      </c>
      <c r="W47" s="21" t="n">
        <f aca="false">IF(V47=1,T47+ROW()/10000000,0)</f>
        <v>16.2000047</v>
      </c>
    </row>
    <row r="48" customFormat="false" ht="15" hidden="false" customHeight="false" outlineLevel="0" collapsed="false">
      <c r="A48" s="0" t="n">
        <v>7300612</v>
      </c>
      <c r="B48" s="0" t="s">
        <v>239</v>
      </c>
      <c r="C48" s="0" t="n">
        <v>30</v>
      </c>
      <c r="D48" s="0" t="s">
        <v>221</v>
      </c>
      <c r="E48" s="0" t="s">
        <v>240</v>
      </c>
      <c r="F48" s="0" t="s">
        <v>233</v>
      </c>
      <c r="G48" s="0" t="s">
        <v>234</v>
      </c>
      <c r="H48" s="0" t="s">
        <v>241</v>
      </c>
      <c r="I48" s="0" t="s">
        <v>150</v>
      </c>
      <c r="J48" s="0" t="s">
        <v>47</v>
      </c>
      <c r="K48" s="0" t="s">
        <v>47</v>
      </c>
      <c r="L48" s="0" t="s">
        <v>47</v>
      </c>
      <c r="M48" s="0" t="s">
        <v>47</v>
      </c>
      <c r="N48" s="0" t="n">
        <v>4</v>
      </c>
      <c r="O48" s="0" t="n">
        <v>11</v>
      </c>
      <c r="P48" s="0" t="n">
        <v>170</v>
      </c>
      <c r="Q48" s="0" t="n">
        <v>4.2</v>
      </c>
      <c r="R48" s="0" t="str">
        <f aca="false">INDEX(Lookup!$B$4:$B$18,MATCH(C48,Lookup!$A$4:$A$18,0))</f>
        <v>Brazil</v>
      </c>
      <c r="S48" s="20" t="n">
        <f aca="false">INDEX(Lookup!$D$4:$D$18,MATCH(C48,Lookup!$A$4:$A$18,0))</f>
        <v>0.18</v>
      </c>
      <c r="T48" s="21" t="n">
        <f aca="false">ROUND(P48*S48,2)</f>
        <v>30.6</v>
      </c>
      <c r="U48" s="21" t="n">
        <f aca="false">IF(T48&lt;=10,1,IF(T48&lt;=20,2,IF(T48&lt;=30,3,IF(T48&lt;=40,4,IF(T48&lt;=50,5,IF(T48&lt;=100,6,IF(T48&lt;=250,7,8)))))))</f>
        <v>4</v>
      </c>
      <c r="V48" s="21" t="n">
        <f aca="false">IF(AND(OR(Dashboard!$T$3="All",R48=Dashboard!$T$3),OR(Dashboard!$T$4="All",D48=Dashboard!$T$4)),1,0)</f>
        <v>1</v>
      </c>
      <c r="W48" s="21" t="n">
        <f aca="false">IF(V48=1,T48+ROW()/10000000,0)</f>
        <v>30.6000048</v>
      </c>
    </row>
    <row r="49" customFormat="false" ht="15" hidden="false" customHeight="false" outlineLevel="0" collapsed="false">
      <c r="A49" s="0" t="n">
        <v>7300704</v>
      </c>
      <c r="B49" s="0" t="s">
        <v>242</v>
      </c>
      <c r="C49" s="0" t="n">
        <v>30</v>
      </c>
      <c r="D49" s="0" t="s">
        <v>221</v>
      </c>
      <c r="E49" s="0" t="s">
        <v>243</v>
      </c>
      <c r="F49" s="0" t="s">
        <v>244</v>
      </c>
      <c r="G49" s="0" t="s">
        <v>245</v>
      </c>
      <c r="H49" s="0" t="s">
        <v>246</v>
      </c>
      <c r="I49" s="0" t="s">
        <v>150</v>
      </c>
      <c r="J49" s="0" t="s">
        <v>47</v>
      </c>
      <c r="K49" s="0" t="s">
        <v>47</v>
      </c>
      <c r="L49" s="0" t="s">
        <v>47</v>
      </c>
      <c r="M49" s="0" t="s">
        <v>47</v>
      </c>
      <c r="N49" s="0" t="n">
        <v>3</v>
      </c>
      <c r="O49" s="0" t="n">
        <v>19</v>
      </c>
      <c r="P49" s="0" t="n">
        <v>60</v>
      </c>
      <c r="Q49" s="0" t="n">
        <v>4.8</v>
      </c>
      <c r="R49" s="0" t="str">
        <f aca="false">INDEX(Lookup!$B$4:$B$18,MATCH(C49,Lookup!$A$4:$A$18,0))</f>
        <v>Brazil</v>
      </c>
      <c r="S49" s="20" t="n">
        <f aca="false">INDEX(Lookup!$D$4:$D$18,MATCH(C49,Lookup!$A$4:$A$18,0))</f>
        <v>0.18</v>
      </c>
      <c r="T49" s="21" t="n">
        <f aca="false">ROUND(P49*S49,2)</f>
        <v>10.8</v>
      </c>
      <c r="U49" s="21" t="n">
        <f aca="false">IF(T49&lt;=10,1,IF(T49&lt;=20,2,IF(T49&lt;=30,3,IF(T49&lt;=40,4,IF(T49&lt;=50,5,IF(T49&lt;=100,6,IF(T49&lt;=250,7,8)))))))</f>
        <v>2</v>
      </c>
      <c r="V49" s="21" t="n">
        <f aca="false">IF(AND(OR(Dashboard!$T$3="All",R49=Dashboard!$T$3),OR(Dashboard!$T$4="All",D49=Dashboard!$T$4)),1,0)</f>
        <v>1</v>
      </c>
      <c r="W49" s="21" t="n">
        <f aca="false">IF(V49=1,T49+ROW()/10000000,0)</f>
        <v>10.8000049</v>
      </c>
    </row>
    <row r="50" customFormat="false" ht="15" hidden="false" customHeight="false" outlineLevel="0" collapsed="false">
      <c r="A50" s="0" t="n">
        <v>7300955</v>
      </c>
      <c r="B50" s="0" t="s">
        <v>247</v>
      </c>
      <c r="C50" s="0" t="n">
        <v>30</v>
      </c>
      <c r="D50" s="0" t="s">
        <v>221</v>
      </c>
      <c r="E50" s="0" t="s">
        <v>248</v>
      </c>
      <c r="F50" s="0" t="s">
        <v>249</v>
      </c>
      <c r="G50" s="0" t="s">
        <v>250</v>
      </c>
      <c r="H50" s="0" t="s">
        <v>251</v>
      </c>
      <c r="I50" s="0" t="s">
        <v>150</v>
      </c>
      <c r="J50" s="0" t="s">
        <v>47</v>
      </c>
      <c r="K50" s="0" t="s">
        <v>47</v>
      </c>
      <c r="L50" s="0" t="s">
        <v>47</v>
      </c>
      <c r="M50" s="0" t="s">
        <v>47</v>
      </c>
      <c r="N50" s="0" t="n">
        <v>4</v>
      </c>
      <c r="O50" s="0" t="n">
        <v>40</v>
      </c>
      <c r="P50" s="0" t="n">
        <v>100</v>
      </c>
      <c r="Q50" s="0" t="n">
        <v>4.9</v>
      </c>
      <c r="R50" s="0" t="str">
        <f aca="false">INDEX(Lookup!$B$4:$B$18,MATCH(C50,Lookup!$A$4:$A$18,0))</f>
        <v>Brazil</v>
      </c>
      <c r="S50" s="20" t="n">
        <f aca="false">INDEX(Lookup!$D$4:$D$18,MATCH(C50,Lookup!$A$4:$A$18,0))</f>
        <v>0.18</v>
      </c>
      <c r="T50" s="21" t="n">
        <f aca="false">ROUND(P50*S50,2)</f>
        <v>18</v>
      </c>
      <c r="U50" s="21" t="n">
        <f aca="false">IF(T50&lt;=10,1,IF(T50&lt;=20,2,IF(T50&lt;=30,3,IF(T50&lt;=40,4,IF(T50&lt;=50,5,IF(T50&lt;=100,6,IF(T50&lt;=250,7,8)))))))</f>
        <v>2</v>
      </c>
      <c r="V50" s="21" t="n">
        <f aca="false">IF(AND(OR(Dashboard!$T$3="All",R50=Dashboard!$T$3),OR(Dashboard!$T$4="All",D50=Dashboard!$T$4)),1,0)</f>
        <v>1</v>
      </c>
      <c r="W50" s="21" t="n">
        <f aca="false">IF(V50=1,T50+ROW()/10000000,0)</f>
        <v>18.000005</v>
      </c>
    </row>
    <row r="51" customFormat="false" ht="15" hidden="false" customHeight="false" outlineLevel="0" collapsed="false">
      <c r="A51" s="0" t="n">
        <v>7300521</v>
      </c>
      <c r="B51" s="0" t="s">
        <v>252</v>
      </c>
      <c r="C51" s="0" t="n">
        <v>30</v>
      </c>
      <c r="D51" s="0" t="s">
        <v>221</v>
      </c>
      <c r="E51" s="0" t="s">
        <v>253</v>
      </c>
      <c r="F51" s="0" t="s">
        <v>254</v>
      </c>
      <c r="G51" s="0" t="s">
        <v>255</v>
      </c>
      <c r="H51" s="0" t="s">
        <v>256</v>
      </c>
      <c r="I51" s="0" t="s">
        <v>150</v>
      </c>
      <c r="J51" s="0" t="s">
        <v>47</v>
      </c>
      <c r="K51" s="0" t="s">
        <v>47</v>
      </c>
      <c r="L51" s="0" t="s">
        <v>47</v>
      </c>
      <c r="M51" s="0" t="s">
        <v>47</v>
      </c>
      <c r="N51" s="0" t="n">
        <v>3</v>
      </c>
      <c r="O51" s="0" t="n">
        <v>21</v>
      </c>
      <c r="P51" s="0" t="n">
        <v>90</v>
      </c>
      <c r="Q51" s="0" t="n">
        <v>4.6</v>
      </c>
      <c r="R51" s="0" t="str">
        <f aca="false">INDEX(Lookup!$B$4:$B$18,MATCH(C51,Lookup!$A$4:$A$18,0))</f>
        <v>Brazil</v>
      </c>
      <c r="S51" s="20" t="n">
        <f aca="false">INDEX(Lookup!$D$4:$D$18,MATCH(C51,Lookup!$A$4:$A$18,0))</f>
        <v>0.18</v>
      </c>
      <c r="T51" s="21" t="n">
        <f aca="false">ROUND(P51*S51,2)</f>
        <v>16.2</v>
      </c>
      <c r="U51" s="21" t="n">
        <f aca="false">IF(T51&lt;=10,1,IF(T51&lt;=20,2,IF(T51&lt;=30,3,IF(T51&lt;=40,4,IF(T51&lt;=50,5,IF(T51&lt;=100,6,IF(T51&lt;=250,7,8)))))))</f>
        <v>2</v>
      </c>
      <c r="V51" s="21" t="n">
        <f aca="false">IF(AND(OR(Dashboard!$T$3="All",R51=Dashboard!$T$3),OR(Dashboard!$T$4="All",D51=Dashboard!$T$4)),1,0)</f>
        <v>1</v>
      </c>
      <c r="W51" s="21" t="n">
        <f aca="false">IF(V51=1,T51+ROW()/10000000,0)</f>
        <v>16.2000051</v>
      </c>
    </row>
    <row r="52" customFormat="false" ht="15" hidden="false" customHeight="false" outlineLevel="0" collapsed="false">
      <c r="A52" s="0" t="n">
        <v>7300515</v>
      </c>
      <c r="B52" s="0" t="s">
        <v>257</v>
      </c>
      <c r="C52" s="0" t="n">
        <v>30</v>
      </c>
      <c r="D52" s="0" t="s">
        <v>221</v>
      </c>
      <c r="E52" s="0" t="s">
        <v>258</v>
      </c>
      <c r="F52" s="0" t="s">
        <v>254</v>
      </c>
      <c r="G52" s="0" t="s">
        <v>255</v>
      </c>
      <c r="H52" s="0" t="s">
        <v>251</v>
      </c>
      <c r="I52" s="0" t="s">
        <v>150</v>
      </c>
      <c r="J52" s="0" t="s">
        <v>47</v>
      </c>
      <c r="K52" s="0" t="s">
        <v>47</v>
      </c>
      <c r="L52" s="0" t="s">
        <v>47</v>
      </c>
      <c r="M52" s="0" t="s">
        <v>47</v>
      </c>
      <c r="N52" s="0" t="n">
        <v>4</v>
      </c>
      <c r="O52" s="0" t="n">
        <v>49</v>
      </c>
      <c r="P52" s="0" t="n">
        <v>120</v>
      </c>
      <c r="Q52" s="0" t="n">
        <v>4.9</v>
      </c>
      <c r="R52" s="0" t="str">
        <f aca="false">INDEX(Lookup!$B$4:$B$18,MATCH(C52,Lookup!$A$4:$A$18,0))</f>
        <v>Brazil</v>
      </c>
      <c r="S52" s="20" t="n">
        <f aca="false">INDEX(Lookup!$D$4:$D$18,MATCH(C52,Lookup!$A$4:$A$18,0))</f>
        <v>0.18</v>
      </c>
      <c r="T52" s="21" t="n">
        <f aca="false">ROUND(P52*S52,2)</f>
        <v>21.6</v>
      </c>
      <c r="U52" s="21" t="n">
        <f aca="false">IF(T52&lt;=10,1,IF(T52&lt;=20,2,IF(T52&lt;=30,3,IF(T52&lt;=40,4,IF(T52&lt;=50,5,IF(T52&lt;=100,6,IF(T52&lt;=250,7,8)))))))</f>
        <v>3</v>
      </c>
      <c r="V52" s="21" t="n">
        <f aca="false">IF(AND(OR(Dashboard!$T$3="All",R52=Dashboard!$T$3),OR(Dashboard!$T$4="All",D52=Dashboard!$T$4)),1,0)</f>
        <v>1</v>
      </c>
      <c r="W52" s="21" t="n">
        <f aca="false">IF(V52=1,T52+ROW()/10000000,0)</f>
        <v>21.6000052</v>
      </c>
    </row>
    <row r="53" customFormat="false" ht="15" hidden="false" customHeight="false" outlineLevel="0" collapsed="false">
      <c r="A53" s="0" t="n">
        <v>7300483</v>
      </c>
      <c r="B53" s="0" t="s">
        <v>259</v>
      </c>
      <c r="C53" s="0" t="n">
        <v>30</v>
      </c>
      <c r="D53" s="0" t="s">
        <v>221</v>
      </c>
      <c r="E53" s="0" t="s">
        <v>260</v>
      </c>
      <c r="F53" s="0" t="s">
        <v>254</v>
      </c>
      <c r="G53" s="0" t="s">
        <v>255</v>
      </c>
      <c r="H53" s="0" t="s">
        <v>159</v>
      </c>
      <c r="I53" s="0" t="s">
        <v>150</v>
      </c>
      <c r="J53" s="0" t="s">
        <v>47</v>
      </c>
      <c r="K53" s="0" t="s">
        <v>47</v>
      </c>
      <c r="L53" s="0" t="s">
        <v>47</v>
      </c>
      <c r="M53" s="0" t="s">
        <v>47</v>
      </c>
      <c r="N53" s="0" t="n">
        <v>4</v>
      </c>
      <c r="O53" s="0" t="n">
        <v>21</v>
      </c>
      <c r="P53" s="0" t="n">
        <v>170</v>
      </c>
      <c r="Q53" s="0" t="n">
        <v>4.6</v>
      </c>
      <c r="R53" s="0" t="str">
        <f aca="false">INDEX(Lookup!$B$4:$B$18,MATCH(C53,Lookup!$A$4:$A$18,0))</f>
        <v>Brazil</v>
      </c>
      <c r="S53" s="20" t="n">
        <f aca="false">INDEX(Lookup!$D$4:$D$18,MATCH(C53,Lookup!$A$4:$A$18,0))</f>
        <v>0.18</v>
      </c>
      <c r="T53" s="21" t="n">
        <f aca="false">ROUND(P53*S53,2)</f>
        <v>30.6</v>
      </c>
      <c r="U53" s="21" t="n">
        <f aca="false">IF(T53&lt;=10,1,IF(T53&lt;=20,2,IF(T53&lt;=30,3,IF(T53&lt;=40,4,IF(T53&lt;=50,5,IF(T53&lt;=100,6,IF(T53&lt;=250,7,8)))))))</f>
        <v>4</v>
      </c>
      <c r="V53" s="21" t="n">
        <f aca="false">IF(AND(OR(Dashboard!$T$3="All",R53=Dashboard!$T$3),OR(Dashboard!$T$4="All",D53=Dashboard!$T$4)),1,0)</f>
        <v>1</v>
      </c>
      <c r="W53" s="21" t="n">
        <f aca="false">IF(V53=1,T53+ROW()/10000000,0)</f>
        <v>30.6000053</v>
      </c>
    </row>
    <row r="54" customFormat="false" ht="15" hidden="false" customHeight="false" outlineLevel="0" collapsed="false">
      <c r="A54" s="0" t="n">
        <v>7301064</v>
      </c>
      <c r="B54" s="0" t="s">
        <v>261</v>
      </c>
      <c r="C54" s="0" t="n">
        <v>30</v>
      </c>
      <c r="D54" s="0" t="s">
        <v>221</v>
      </c>
      <c r="E54" s="0" t="s">
        <v>262</v>
      </c>
      <c r="F54" s="0" t="s">
        <v>263</v>
      </c>
      <c r="G54" s="0" t="s">
        <v>264</v>
      </c>
      <c r="H54" s="0" t="s">
        <v>159</v>
      </c>
      <c r="I54" s="0" t="s">
        <v>150</v>
      </c>
      <c r="J54" s="0" t="s">
        <v>47</v>
      </c>
      <c r="K54" s="0" t="s">
        <v>47</v>
      </c>
      <c r="L54" s="0" t="s">
        <v>47</v>
      </c>
      <c r="M54" s="0" t="s">
        <v>47</v>
      </c>
      <c r="N54" s="0" t="n">
        <v>3</v>
      </c>
      <c r="O54" s="0" t="n">
        <v>14</v>
      </c>
      <c r="P54" s="0" t="n">
        <v>90</v>
      </c>
      <c r="Q54" s="0" t="n">
        <v>4.3</v>
      </c>
      <c r="R54" s="0" t="str">
        <f aca="false">INDEX(Lookup!$B$4:$B$18,MATCH(C54,Lookup!$A$4:$A$18,0))</f>
        <v>Brazil</v>
      </c>
      <c r="S54" s="20" t="n">
        <f aca="false">INDEX(Lookup!$D$4:$D$18,MATCH(C54,Lookup!$A$4:$A$18,0))</f>
        <v>0.18</v>
      </c>
      <c r="T54" s="21" t="n">
        <f aca="false">ROUND(P54*S54,2)</f>
        <v>16.2</v>
      </c>
      <c r="U54" s="21" t="n">
        <f aca="false">IF(T54&lt;=10,1,IF(T54&lt;=20,2,IF(T54&lt;=30,3,IF(T54&lt;=40,4,IF(T54&lt;=50,5,IF(T54&lt;=100,6,IF(T54&lt;=250,7,8)))))))</f>
        <v>2</v>
      </c>
      <c r="V54" s="21" t="n">
        <f aca="false">IF(AND(OR(Dashboard!$T$3="All",R54=Dashboard!$T$3),OR(Dashboard!$T$4="All",D54=Dashboard!$T$4)),1,0)</f>
        <v>1</v>
      </c>
      <c r="W54" s="21" t="n">
        <f aca="false">IF(V54=1,T54+ROW()/10000000,0)</f>
        <v>16.2000054</v>
      </c>
    </row>
    <row r="55" customFormat="false" ht="15" hidden="false" customHeight="false" outlineLevel="0" collapsed="false">
      <c r="A55" s="0" t="n">
        <v>7304312</v>
      </c>
      <c r="B55" s="0" t="s">
        <v>265</v>
      </c>
      <c r="C55" s="0" t="n">
        <v>30</v>
      </c>
      <c r="D55" s="0" t="s">
        <v>221</v>
      </c>
      <c r="E55" s="0" t="s">
        <v>266</v>
      </c>
      <c r="F55" s="0" t="s">
        <v>267</v>
      </c>
      <c r="G55" s="0" t="s">
        <v>268</v>
      </c>
      <c r="H55" s="0" t="s">
        <v>177</v>
      </c>
      <c r="I55" s="0" t="s">
        <v>150</v>
      </c>
      <c r="J55" s="0" t="s">
        <v>47</v>
      </c>
      <c r="K55" s="0" t="s">
        <v>47</v>
      </c>
      <c r="L55" s="0" t="s">
        <v>47</v>
      </c>
      <c r="M55" s="0" t="s">
        <v>47</v>
      </c>
      <c r="N55" s="0" t="n">
        <v>4</v>
      </c>
      <c r="O55" s="0" t="n">
        <v>5</v>
      </c>
      <c r="P55" s="0" t="n">
        <v>150</v>
      </c>
      <c r="Q55" s="0" t="n">
        <v>4</v>
      </c>
      <c r="R55" s="0" t="str">
        <f aca="false">INDEX(Lookup!$B$4:$B$18,MATCH(C55,Lookup!$A$4:$A$18,0))</f>
        <v>Brazil</v>
      </c>
      <c r="S55" s="20" t="n">
        <f aca="false">INDEX(Lookup!$D$4:$D$18,MATCH(C55,Lookup!$A$4:$A$18,0))</f>
        <v>0.18</v>
      </c>
      <c r="T55" s="21" t="n">
        <f aca="false">ROUND(P55*S55,2)</f>
        <v>27</v>
      </c>
      <c r="U55" s="21" t="n">
        <f aca="false">IF(T55&lt;=10,1,IF(T55&lt;=20,2,IF(T55&lt;=30,3,IF(T55&lt;=40,4,IF(T55&lt;=50,5,IF(T55&lt;=100,6,IF(T55&lt;=250,7,8)))))))</f>
        <v>3</v>
      </c>
      <c r="V55" s="21" t="n">
        <f aca="false">IF(AND(OR(Dashboard!$T$3="All",R55=Dashboard!$T$3),OR(Dashboard!$T$4="All",D55=Dashboard!$T$4)),1,0)</f>
        <v>1</v>
      </c>
      <c r="W55" s="21" t="n">
        <f aca="false">IF(V55=1,T55+ROW()/10000000,0)</f>
        <v>27.0000055</v>
      </c>
    </row>
    <row r="56" customFormat="false" ht="15" hidden="false" customHeight="false" outlineLevel="0" collapsed="false">
      <c r="A56" s="0" t="n">
        <v>7300004</v>
      </c>
      <c r="B56" s="0" t="s">
        <v>269</v>
      </c>
      <c r="C56" s="0" t="n">
        <v>30</v>
      </c>
      <c r="D56" s="0" t="s">
        <v>221</v>
      </c>
      <c r="E56" s="0" t="s">
        <v>270</v>
      </c>
      <c r="F56" s="0" t="s">
        <v>271</v>
      </c>
      <c r="G56" s="0" t="s">
        <v>272</v>
      </c>
      <c r="H56" s="0" t="s">
        <v>52</v>
      </c>
      <c r="I56" s="0" t="s">
        <v>150</v>
      </c>
      <c r="J56" s="0" t="s">
        <v>47</v>
      </c>
      <c r="K56" s="0" t="s">
        <v>47</v>
      </c>
      <c r="L56" s="0" t="s">
        <v>47</v>
      </c>
      <c r="M56" s="0" t="s">
        <v>47</v>
      </c>
      <c r="N56" s="0" t="n">
        <v>4</v>
      </c>
      <c r="O56" s="0" t="n">
        <v>25</v>
      </c>
      <c r="P56" s="0" t="n">
        <v>250</v>
      </c>
      <c r="Q56" s="0" t="n">
        <v>4.6</v>
      </c>
      <c r="R56" s="0" t="str">
        <f aca="false">INDEX(Lookup!$B$4:$B$18,MATCH(C56,Lookup!$A$4:$A$18,0))</f>
        <v>Brazil</v>
      </c>
      <c r="S56" s="20" t="n">
        <f aca="false">INDEX(Lookup!$D$4:$D$18,MATCH(C56,Lookup!$A$4:$A$18,0))</f>
        <v>0.18</v>
      </c>
      <c r="T56" s="21" t="n">
        <f aca="false">ROUND(P56*S56,2)</f>
        <v>45</v>
      </c>
      <c r="U56" s="21" t="n">
        <f aca="false">IF(T56&lt;=10,1,IF(T56&lt;=20,2,IF(T56&lt;=30,3,IF(T56&lt;=40,4,IF(T56&lt;=50,5,IF(T56&lt;=100,6,IF(T56&lt;=250,7,8)))))))</f>
        <v>5</v>
      </c>
      <c r="V56" s="21" t="n">
        <f aca="false">IF(AND(OR(Dashboard!$T$3="All",R56=Dashboard!$T$3),OR(Dashboard!$T$4="All",D56=Dashboard!$T$4)),1,0)</f>
        <v>1</v>
      </c>
      <c r="W56" s="21" t="n">
        <f aca="false">IF(V56=1,T56+ROW()/10000000,0)</f>
        <v>45.0000056</v>
      </c>
    </row>
    <row r="57" customFormat="false" ht="15" hidden="false" customHeight="false" outlineLevel="0" collapsed="false">
      <c r="A57" s="0" t="n">
        <v>7300868</v>
      </c>
      <c r="B57" s="0" t="s">
        <v>273</v>
      </c>
      <c r="C57" s="0" t="n">
        <v>30</v>
      </c>
      <c r="D57" s="0" t="s">
        <v>221</v>
      </c>
      <c r="E57" s="0" t="s">
        <v>274</v>
      </c>
      <c r="F57" s="0" t="s">
        <v>271</v>
      </c>
      <c r="G57" s="0" t="s">
        <v>272</v>
      </c>
      <c r="H57" s="0" t="s">
        <v>275</v>
      </c>
      <c r="I57" s="0" t="s">
        <v>150</v>
      </c>
      <c r="J57" s="0" t="s">
        <v>47</v>
      </c>
      <c r="K57" s="0" t="s">
        <v>47</v>
      </c>
      <c r="L57" s="0" t="s">
        <v>47</v>
      </c>
      <c r="M57" s="0" t="s">
        <v>47</v>
      </c>
      <c r="N57" s="0" t="n">
        <v>4</v>
      </c>
      <c r="O57" s="0" t="n">
        <v>13</v>
      </c>
      <c r="P57" s="0" t="n">
        <v>120</v>
      </c>
      <c r="Q57" s="0" t="n">
        <v>4.4</v>
      </c>
      <c r="R57" s="0" t="str">
        <f aca="false">INDEX(Lookup!$B$4:$B$18,MATCH(C57,Lookup!$A$4:$A$18,0))</f>
        <v>Brazil</v>
      </c>
      <c r="S57" s="20" t="n">
        <f aca="false">INDEX(Lookup!$D$4:$D$18,MATCH(C57,Lookup!$A$4:$A$18,0))</f>
        <v>0.18</v>
      </c>
      <c r="T57" s="21" t="n">
        <f aca="false">ROUND(P57*S57,2)</f>
        <v>21.6</v>
      </c>
      <c r="U57" s="21" t="n">
        <f aca="false">IF(T57&lt;=10,1,IF(T57&lt;=20,2,IF(T57&lt;=30,3,IF(T57&lt;=40,4,IF(T57&lt;=50,5,IF(T57&lt;=100,6,IF(T57&lt;=250,7,8)))))))</f>
        <v>3</v>
      </c>
      <c r="V57" s="21" t="n">
        <f aca="false">IF(AND(OR(Dashboard!$T$3="All",R57=Dashboard!$T$3),OR(Dashboard!$T$4="All",D57=Dashboard!$T$4)),1,0)</f>
        <v>1</v>
      </c>
      <c r="W57" s="21" t="n">
        <f aca="false">IF(V57=1,T57+ROW()/10000000,0)</f>
        <v>21.6000057</v>
      </c>
    </row>
    <row r="58" customFormat="false" ht="15" hidden="false" customHeight="false" outlineLevel="0" collapsed="false">
      <c r="A58" s="0" t="n">
        <v>7302637</v>
      </c>
      <c r="B58" s="0" t="s">
        <v>276</v>
      </c>
      <c r="C58" s="0" t="n">
        <v>30</v>
      </c>
      <c r="D58" s="0" t="s">
        <v>221</v>
      </c>
      <c r="E58" s="0" t="s">
        <v>277</v>
      </c>
      <c r="F58" s="0" t="s">
        <v>278</v>
      </c>
      <c r="G58" s="0" t="s">
        <v>279</v>
      </c>
      <c r="H58" s="0" t="s">
        <v>159</v>
      </c>
      <c r="I58" s="0" t="s">
        <v>150</v>
      </c>
      <c r="J58" s="0" t="s">
        <v>47</v>
      </c>
      <c r="K58" s="0" t="s">
        <v>47</v>
      </c>
      <c r="L58" s="0" t="s">
        <v>47</v>
      </c>
      <c r="M58" s="0" t="s">
        <v>47</v>
      </c>
      <c r="N58" s="0" t="n">
        <v>2</v>
      </c>
      <c r="O58" s="0" t="n">
        <v>7</v>
      </c>
      <c r="P58" s="0" t="n">
        <v>40</v>
      </c>
      <c r="Q58" s="0" t="n">
        <v>4.2</v>
      </c>
      <c r="R58" s="0" t="str">
        <f aca="false">INDEX(Lookup!$B$4:$B$18,MATCH(C58,Lookup!$A$4:$A$18,0))</f>
        <v>Brazil</v>
      </c>
      <c r="S58" s="20" t="n">
        <f aca="false">INDEX(Lookup!$D$4:$D$18,MATCH(C58,Lookup!$A$4:$A$18,0))</f>
        <v>0.18</v>
      </c>
      <c r="T58" s="21" t="n">
        <f aca="false">ROUND(P58*S58,2)</f>
        <v>7.2</v>
      </c>
      <c r="U58" s="21" t="n">
        <f aca="false">IF(T58&lt;=10,1,IF(T58&lt;=20,2,IF(T58&lt;=30,3,IF(T58&lt;=40,4,IF(T58&lt;=50,5,IF(T58&lt;=100,6,IF(T58&lt;=250,7,8)))))))</f>
        <v>1</v>
      </c>
      <c r="V58" s="21" t="n">
        <f aca="false">IF(AND(OR(Dashboard!$T$3="All",R58=Dashboard!$T$3),OR(Dashboard!$T$4="All",D58=Dashboard!$T$4)),1,0)</f>
        <v>1</v>
      </c>
      <c r="W58" s="21" t="n">
        <f aca="false">IF(V58=1,T58+ROW()/10000000,0)</f>
        <v>7.2000058</v>
      </c>
    </row>
    <row r="59" customFormat="false" ht="15" hidden="false" customHeight="false" outlineLevel="0" collapsed="false">
      <c r="A59" s="0" t="n">
        <v>7302140</v>
      </c>
      <c r="B59" s="0" t="s">
        <v>280</v>
      </c>
      <c r="C59" s="0" t="n">
        <v>30</v>
      </c>
      <c r="D59" s="0" t="s">
        <v>221</v>
      </c>
      <c r="E59" s="0" t="s">
        <v>281</v>
      </c>
      <c r="F59" s="0" t="s">
        <v>278</v>
      </c>
      <c r="G59" s="0" t="s">
        <v>279</v>
      </c>
      <c r="H59" s="0" t="s">
        <v>282</v>
      </c>
      <c r="I59" s="0" t="s">
        <v>150</v>
      </c>
      <c r="J59" s="0" t="s">
        <v>47</v>
      </c>
      <c r="K59" s="0" t="s">
        <v>47</v>
      </c>
      <c r="L59" s="0" t="s">
        <v>47</v>
      </c>
      <c r="M59" s="0" t="s">
        <v>47</v>
      </c>
      <c r="N59" s="0" t="n">
        <v>4</v>
      </c>
      <c r="O59" s="0" t="n">
        <v>8</v>
      </c>
      <c r="P59" s="0" t="n">
        <v>250</v>
      </c>
      <c r="Q59" s="0" t="n">
        <v>4.2</v>
      </c>
      <c r="R59" s="0" t="str">
        <f aca="false">INDEX(Lookup!$B$4:$B$18,MATCH(C59,Lookup!$A$4:$A$18,0))</f>
        <v>Brazil</v>
      </c>
      <c r="S59" s="20" t="n">
        <f aca="false">INDEX(Lookup!$D$4:$D$18,MATCH(C59,Lookup!$A$4:$A$18,0))</f>
        <v>0.18</v>
      </c>
      <c r="T59" s="21" t="n">
        <f aca="false">ROUND(P59*S59,2)</f>
        <v>45</v>
      </c>
      <c r="U59" s="21" t="n">
        <f aca="false">IF(T59&lt;=10,1,IF(T59&lt;=20,2,IF(T59&lt;=30,3,IF(T59&lt;=40,4,IF(T59&lt;=50,5,IF(T59&lt;=100,6,IF(T59&lt;=250,7,8)))))))</f>
        <v>5</v>
      </c>
      <c r="V59" s="21" t="n">
        <f aca="false">IF(AND(OR(Dashboard!$T$3="All",R59=Dashboard!$T$3),OR(Dashboard!$T$4="All",D59=Dashboard!$T$4)),1,0)</f>
        <v>1</v>
      </c>
      <c r="W59" s="21" t="n">
        <f aca="false">IF(V59=1,T59+ROW()/10000000,0)</f>
        <v>45.0000059</v>
      </c>
    </row>
    <row r="60" customFormat="false" ht="15" hidden="false" customHeight="false" outlineLevel="0" collapsed="false">
      <c r="A60" s="0" t="n">
        <v>7305048</v>
      </c>
      <c r="B60" s="0" t="s">
        <v>283</v>
      </c>
      <c r="C60" s="0" t="n">
        <v>30</v>
      </c>
      <c r="D60" s="0" t="s">
        <v>221</v>
      </c>
      <c r="E60" s="0" t="s">
        <v>284</v>
      </c>
      <c r="F60" s="0" t="s">
        <v>285</v>
      </c>
      <c r="G60" s="0" t="s">
        <v>286</v>
      </c>
      <c r="H60" s="0" t="s">
        <v>184</v>
      </c>
      <c r="I60" s="0" t="s">
        <v>150</v>
      </c>
      <c r="J60" s="0" t="s">
        <v>47</v>
      </c>
      <c r="K60" s="0" t="s">
        <v>47</v>
      </c>
      <c r="L60" s="0" t="s">
        <v>47</v>
      </c>
      <c r="M60" s="0" t="s">
        <v>47</v>
      </c>
      <c r="N60" s="0" t="n">
        <v>3</v>
      </c>
      <c r="O60" s="0" t="n">
        <v>1</v>
      </c>
      <c r="P60" s="0" t="n">
        <v>70</v>
      </c>
      <c r="Q60" s="0" t="n">
        <v>1</v>
      </c>
      <c r="R60" s="0" t="str">
        <f aca="false">INDEX(Lookup!$B$4:$B$18,MATCH(C60,Lookup!$A$4:$A$18,0))</f>
        <v>Brazil</v>
      </c>
      <c r="S60" s="20" t="n">
        <f aca="false">INDEX(Lookup!$D$4:$D$18,MATCH(C60,Lookup!$A$4:$A$18,0))</f>
        <v>0.18</v>
      </c>
      <c r="T60" s="21" t="n">
        <f aca="false">ROUND(P60*S60,2)</f>
        <v>12.6</v>
      </c>
      <c r="U60" s="21" t="n">
        <f aca="false">IF(T60&lt;=10,1,IF(T60&lt;=20,2,IF(T60&lt;=30,3,IF(T60&lt;=40,4,IF(T60&lt;=50,5,IF(T60&lt;=100,6,IF(T60&lt;=250,7,8)))))))</f>
        <v>2</v>
      </c>
      <c r="V60" s="21" t="n">
        <f aca="false">IF(AND(OR(Dashboard!$T$3="All",R60=Dashboard!$T$3),OR(Dashboard!$T$4="All",D60=Dashboard!$T$4)),1,0)</f>
        <v>1</v>
      </c>
      <c r="W60" s="21" t="n">
        <f aca="false">IF(V60=1,T60+ROW()/10000000,0)</f>
        <v>12.600006</v>
      </c>
    </row>
    <row r="61" customFormat="false" ht="15" hidden="false" customHeight="false" outlineLevel="0" collapsed="false">
      <c r="A61" s="0" t="n">
        <v>7302898</v>
      </c>
      <c r="B61" s="0" t="s">
        <v>287</v>
      </c>
      <c r="C61" s="0" t="n">
        <v>30</v>
      </c>
      <c r="D61" s="0" t="s">
        <v>221</v>
      </c>
      <c r="E61" s="0" t="s">
        <v>288</v>
      </c>
      <c r="F61" s="0" t="s">
        <v>289</v>
      </c>
      <c r="G61" s="0" t="s">
        <v>290</v>
      </c>
      <c r="H61" s="0" t="s">
        <v>159</v>
      </c>
      <c r="I61" s="0" t="s">
        <v>150</v>
      </c>
      <c r="J61" s="0" t="s">
        <v>47</v>
      </c>
      <c r="K61" s="0" t="s">
        <v>47</v>
      </c>
      <c r="L61" s="0" t="s">
        <v>47</v>
      </c>
      <c r="M61" s="0" t="s">
        <v>47</v>
      </c>
      <c r="N61" s="0" t="n">
        <v>4</v>
      </c>
      <c r="O61" s="0" t="n">
        <v>44</v>
      </c>
      <c r="P61" s="0" t="n">
        <v>300</v>
      </c>
      <c r="Q61" s="0" t="n">
        <v>4.7</v>
      </c>
      <c r="R61" s="0" t="str">
        <f aca="false">INDEX(Lookup!$B$4:$B$18,MATCH(C61,Lookup!$A$4:$A$18,0))</f>
        <v>Brazil</v>
      </c>
      <c r="S61" s="20" t="n">
        <f aca="false">INDEX(Lookup!$D$4:$D$18,MATCH(C61,Lookup!$A$4:$A$18,0))</f>
        <v>0.18</v>
      </c>
      <c r="T61" s="21" t="n">
        <f aca="false">ROUND(P61*S61,2)</f>
        <v>54</v>
      </c>
      <c r="U61" s="21" t="n">
        <f aca="false">IF(T61&lt;=10,1,IF(T61&lt;=20,2,IF(T61&lt;=30,3,IF(T61&lt;=40,4,IF(T61&lt;=50,5,IF(T61&lt;=100,6,IF(T61&lt;=250,7,8)))))))</f>
        <v>6</v>
      </c>
      <c r="V61" s="21" t="n">
        <f aca="false">IF(AND(OR(Dashboard!$T$3="All",R61=Dashboard!$T$3),OR(Dashboard!$T$4="All",D61=Dashboard!$T$4)),1,0)</f>
        <v>1</v>
      </c>
      <c r="W61" s="21" t="n">
        <f aca="false">IF(V61=1,T61+ROW()/10000000,0)</f>
        <v>54.0000061</v>
      </c>
    </row>
    <row r="62" customFormat="false" ht="15" hidden="false" customHeight="false" outlineLevel="0" collapsed="false">
      <c r="A62" s="0" t="n">
        <v>7302859</v>
      </c>
      <c r="B62" s="0" t="s">
        <v>291</v>
      </c>
      <c r="C62" s="0" t="n">
        <v>30</v>
      </c>
      <c r="D62" s="0" t="s">
        <v>221</v>
      </c>
      <c r="E62" s="0" t="s">
        <v>292</v>
      </c>
      <c r="F62" s="0" t="s">
        <v>293</v>
      </c>
      <c r="G62" s="0" t="s">
        <v>294</v>
      </c>
      <c r="H62" s="0" t="s">
        <v>251</v>
      </c>
      <c r="I62" s="0" t="s">
        <v>150</v>
      </c>
      <c r="J62" s="0" t="s">
        <v>47</v>
      </c>
      <c r="K62" s="0" t="s">
        <v>47</v>
      </c>
      <c r="L62" s="0" t="s">
        <v>47</v>
      </c>
      <c r="M62" s="0" t="s">
        <v>47</v>
      </c>
      <c r="N62" s="0" t="n">
        <v>3</v>
      </c>
      <c r="O62" s="0" t="n">
        <v>24</v>
      </c>
      <c r="P62" s="0" t="n">
        <v>85</v>
      </c>
      <c r="Q62" s="0" t="n">
        <v>4.6</v>
      </c>
      <c r="R62" s="0" t="str">
        <f aca="false">INDEX(Lookup!$B$4:$B$18,MATCH(C62,Lookup!$A$4:$A$18,0))</f>
        <v>Brazil</v>
      </c>
      <c r="S62" s="20" t="n">
        <f aca="false">INDEX(Lookup!$D$4:$D$18,MATCH(C62,Lookup!$A$4:$A$18,0))</f>
        <v>0.18</v>
      </c>
      <c r="T62" s="21" t="n">
        <f aca="false">ROUND(P62*S62,2)</f>
        <v>15.3</v>
      </c>
      <c r="U62" s="21" t="n">
        <f aca="false">IF(T62&lt;=10,1,IF(T62&lt;=20,2,IF(T62&lt;=30,3,IF(T62&lt;=40,4,IF(T62&lt;=50,5,IF(T62&lt;=100,6,IF(T62&lt;=250,7,8)))))))</f>
        <v>2</v>
      </c>
      <c r="V62" s="21" t="n">
        <f aca="false">IF(AND(OR(Dashboard!$T$3="All",R62=Dashboard!$T$3),OR(Dashboard!$T$4="All",D62=Dashboard!$T$4)),1,0)</f>
        <v>1</v>
      </c>
      <c r="W62" s="21" t="n">
        <f aca="false">IF(V62=1,T62+ROW()/10000000,0)</f>
        <v>15.3000062</v>
      </c>
    </row>
    <row r="63" customFormat="false" ht="15" hidden="false" customHeight="false" outlineLevel="0" collapsed="false">
      <c r="A63" s="0" t="n">
        <v>7301700</v>
      </c>
      <c r="B63" s="0" t="s">
        <v>257</v>
      </c>
      <c r="C63" s="0" t="n">
        <v>30</v>
      </c>
      <c r="D63" s="0" t="s">
        <v>221</v>
      </c>
      <c r="E63" s="0" t="s">
        <v>295</v>
      </c>
      <c r="F63" s="0" t="s">
        <v>296</v>
      </c>
      <c r="G63" s="0" t="s">
        <v>297</v>
      </c>
      <c r="H63" s="0" t="s">
        <v>251</v>
      </c>
      <c r="I63" s="0" t="s">
        <v>150</v>
      </c>
      <c r="J63" s="0" t="s">
        <v>47</v>
      </c>
      <c r="K63" s="0" t="s">
        <v>47</v>
      </c>
      <c r="L63" s="0" t="s">
        <v>47</v>
      </c>
      <c r="M63" s="0" t="s">
        <v>47</v>
      </c>
      <c r="N63" s="0" t="n">
        <v>3</v>
      </c>
      <c r="O63" s="0" t="n">
        <v>10</v>
      </c>
      <c r="P63" s="0" t="n">
        <v>80</v>
      </c>
      <c r="Q63" s="0" t="n">
        <v>4.3</v>
      </c>
      <c r="R63" s="0" t="str">
        <f aca="false">INDEX(Lookup!$B$4:$B$18,MATCH(C63,Lookup!$A$4:$A$18,0))</f>
        <v>Brazil</v>
      </c>
      <c r="S63" s="20" t="n">
        <f aca="false">INDEX(Lookup!$D$4:$D$18,MATCH(C63,Lookup!$A$4:$A$18,0))</f>
        <v>0.18</v>
      </c>
      <c r="T63" s="21" t="n">
        <f aca="false">ROUND(P63*S63,2)</f>
        <v>14.4</v>
      </c>
      <c r="U63" s="21" t="n">
        <f aca="false">IF(T63&lt;=10,1,IF(T63&lt;=20,2,IF(T63&lt;=30,3,IF(T63&lt;=40,4,IF(T63&lt;=50,5,IF(T63&lt;=100,6,IF(T63&lt;=250,7,8)))))))</f>
        <v>2</v>
      </c>
      <c r="V63" s="21" t="n">
        <f aca="false">IF(AND(OR(Dashboard!$T$3="All",R63=Dashboard!$T$3),OR(Dashboard!$T$4="All",D63=Dashboard!$T$4)),1,0)</f>
        <v>1</v>
      </c>
      <c r="W63" s="21" t="n">
        <f aca="false">IF(V63=1,T63+ROW()/10000000,0)</f>
        <v>14.4000063</v>
      </c>
    </row>
    <row r="64" customFormat="false" ht="15" hidden="false" customHeight="false" outlineLevel="0" collapsed="false">
      <c r="A64" s="0" t="n">
        <v>6706313</v>
      </c>
      <c r="B64" s="0" t="s">
        <v>298</v>
      </c>
      <c r="C64" s="0" t="n">
        <v>30</v>
      </c>
      <c r="D64" s="0" t="s">
        <v>299</v>
      </c>
      <c r="E64" s="0" t="s">
        <v>300</v>
      </c>
      <c r="F64" s="0" t="s">
        <v>301</v>
      </c>
      <c r="G64" s="0" t="s">
        <v>302</v>
      </c>
      <c r="H64" s="0" t="s">
        <v>120</v>
      </c>
      <c r="I64" s="0" t="s">
        <v>150</v>
      </c>
      <c r="J64" s="0" t="s">
        <v>47</v>
      </c>
      <c r="K64" s="0" t="s">
        <v>47</v>
      </c>
      <c r="L64" s="0" t="s">
        <v>47</v>
      </c>
      <c r="M64" s="0" t="s">
        <v>47</v>
      </c>
      <c r="N64" s="0" t="n">
        <v>4</v>
      </c>
      <c r="O64" s="0" t="n">
        <v>49</v>
      </c>
      <c r="P64" s="0" t="n">
        <v>250</v>
      </c>
      <c r="Q64" s="0" t="n">
        <v>4.5</v>
      </c>
      <c r="R64" s="0" t="str">
        <f aca="false">INDEX(Lookup!$B$4:$B$18,MATCH(C64,Lookup!$A$4:$A$18,0))</f>
        <v>Brazil</v>
      </c>
      <c r="S64" s="20" t="n">
        <f aca="false">INDEX(Lookup!$D$4:$D$18,MATCH(C64,Lookup!$A$4:$A$18,0))</f>
        <v>0.18</v>
      </c>
      <c r="T64" s="21" t="n">
        <f aca="false">ROUND(P64*S64,2)</f>
        <v>45</v>
      </c>
      <c r="U64" s="21" t="n">
        <f aca="false">IF(T64&lt;=10,1,IF(T64&lt;=20,2,IF(T64&lt;=30,3,IF(T64&lt;=40,4,IF(T64&lt;=50,5,IF(T64&lt;=100,6,IF(T64&lt;=250,7,8)))))))</f>
        <v>5</v>
      </c>
      <c r="V64" s="21" t="n">
        <f aca="false">IF(AND(OR(Dashboard!$T$3="All",R64=Dashboard!$T$3),OR(Dashboard!$T$4="All",D64=Dashboard!$T$4)),1,0)</f>
        <v>1</v>
      </c>
      <c r="W64" s="21" t="n">
        <f aca="false">IF(V64=1,T64+ROW()/10000000,0)</f>
        <v>45.0000064</v>
      </c>
    </row>
    <row r="65" customFormat="false" ht="15" hidden="false" customHeight="false" outlineLevel="0" collapsed="false">
      <c r="A65" s="0" t="n">
        <v>6704326</v>
      </c>
      <c r="B65" s="0" t="s">
        <v>303</v>
      </c>
      <c r="C65" s="0" t="n">
        <v>30</v>
      </c>
      <c r="D65" s="0" t="s">
        <v>299</v>
      </c>
      <c r="E65" s="0" t="s">
        <v>304</v>
      </c>
      <c r="F65" s="0" t="s">
        <v>301</v>
      </c>
      <c r="G65" s="0" t="s">
        <v>302</v>
      </c>
      <c r="H65" s="0" t="s">
        <v>305</v>
      </c>
      <c r="I65" s="0" t="s">
        <v>150</v>
      </c>
      <c r="J65" s="0" t="s">
        <v>47</v>
      </c>
      <c r="K65" s="0" t="s">
        <v>47</v>
      </c>
      <c r="L65" s="0" t="s">
        <v>47</v>
      </c>
      <c r="M65" s="0" t="s">
        <v>47</v>
      </c>
      <c r="N65" s="0" t="n">
        <v>4</v>
      </c>
      <c r="O65" s="0" t="n">
        <v>17</v>
      </c>
      <c r="P65" s="0" t="n">
        <v>250</v>
      </c>
      <c r="Q65" s="0" t="n">
        <v>4.4</v>
      </c>
      <c r="R65" s="0" t="str">
        <f aca="false">INDEX(Lookup!$B$4:$B$18,MATCH(C65,Lookup!$A$4:$A$18,0))</f>
        <v>Brazil</v>
      </c>
      <c r="S65" s="20" t="n">
        <f aca="false">INDEX(Lookup!$D$4:$D$18,MATCH(C65,Lookup!$A$4:$A$18,0))</f>
        <v>0.18</v>
      </c>
      <c r="T65" s="21" t="n">
        <f aca="false">ROUND(P65*S65,2)</f>
        <v>45</v>
      </c>
      <c r="U65" s="21" t="n">
        <f aca="false">IF(T65&lt;=10,1,IF(T65&lt;=20,2,IF(T65&lt;=30,3,IF(T65&lt;=40,4,IF(T65&lt;=50,5,IF(T65&lt;=100,6,IF(T65&lt;=250,7,8)))))))</f>
        <v>5</v>
      </c>
      <c r="V65" s="21" t="n">
        <f aca="false">IF(AND(OR(Dashboard!$T$3="All",R65=Dashboard!$T$3),OR(Dashboard!$T$4="All",D65=Dashboard!$T$4)),1,0)</f>
        <v>1</v>
      </c>
      <c r="W65" s="21" t="n">
        <f aca="false">IF(V65=1,T65+ROW()/10000000,0)</f>
        <v>45.0000065</v>
      </c>
    </row>
    <row r="66" customFormat="false" ht="15" hidden="false" customHeight="false" outlineLevel="0" collapsed="false">
      <c r="A66" s="0" t="n">
        <v>6711179</v>
      </c>
      <c r="B66" s="0" t="s">
        <v>306</v>
      </c>
      <c r="C66" s="0" t="n">
        <v>30</v>
      </c>
      <c r="D66" s="0" t="s">
        <v>299</v>
      </c>
      <c r="E66" s="0" t="s">
        <v>307</v>
      </c>
      <c r="F66" s="0" t="s">
        <v>308</v>
      </c>
      <c r="G66" s="0" t="s">
        <v>309</v>
      </c>
      <c r="H66" s="0" t="s">
        <v>310</v>
      </c>
      <c r="I66" s="0" t="s">
        <v>150</v>
      </c>
      <c r="J66" s="0" t="s">
        <v>47</v>
      </c>
      <c r="K66" s="0" t="s">
        <v>47</v>
      </c>
      <c r="L66" s="0" t="s">
        <v>47</v>
      </c>
      <c r="M66" s="0" t="s">
        <v>47</v>
      </c>
      <c r="N66" s="0" t="n">
        <v>3</v>
      </c>
      <c r="O66" s="0" t="n">
        <v>5</v>
      </c>
      <c r="P66" s="0" t="n">
        <v>70</v>
      </c>
      <c r="Q66" s="0" t="n">
        <v>3.1</v>
      </c>
      <c r="R66" s="0" t="str">
        <f aca="false">INDEX(Lookup!$B$4:$B$18,MATCH(C66,Lookup!$A$4:$A$18,0))</f>
        <v>Brazil</v>
      </c>
      <c r="S66" s="20" t="n">
        <f aca="false">INDEX(Lookup!$D$4:$D$18,MATCH(C66,Lookup!$A$4:$A$18,0))</f>
        <v>0.18</v>
      </c>
      <c r="T66" s="21" t="n">
        <f aca="false">ROUND(P66*S66,2)</f>
        <v>12.6</v>
      </c>
      <c r="U66" s="21" t="n">
        <f aca="false">IF(T66&lt;=10,1,IF(T66&lt;=20,2,IF(T66&lt;=30,3,IF(T66&lt;=40,4,IF(T66&lt;=50,5,IF(T66&lt;=100,6,IF(T66&lt;=250,7,8)))))))</f>
        <v>2</v>
      </c>
      <c r="V66" s="21" t="n">
        <f aca="false">IF(AND(OR(Dashboard!$T$3="All",R66=Dashboard!$T$3),OR(Dashboard!$T$4="All",D66=Dashboard!$T$4)),1,0)</f>
        <v>1</v>
      </c>
      <c r="W66" s="21" t="n">
        <f aca="false">IF(V66=1,T66+ROW()/10000000,0)</f>
        <v>12.6000066</v>
      </c>
    </row>
    <row r="67" customFormat="false" ht="15" hidden="false" customHeight="false" outlineLevel="0" collapsed="false">
      <c r="A67" s="0" t="n">
        <v>6702797</v>
      </c>
      <c r="B67" s="0" t="s">
        <v>311</v>
      </c>
      <c r="C67" s="0" t="n">
        <v>30</v>
      </c>
      <c r="D67" s="0" t="s">
        <v>299</v>
      </c>
      <c r="E67" s="0" t="s">
        <v>312</v>
      </c>
      <c r="F67" s="0" t="s">
        <v>308</v>
      </c>
      <c r="G67" s="0" t="s">
        <v>309</v>
      </c>
      <c r="H67" s="0" t="s">
        <v>159</v>
      </c>
      <c r="I67" s="0" t="s">
        <v>150</v>
      </c>
      <c r="J67" s="0" t="s">
        <v>47</v>
      </c>
      <c r="K67" s="0" t="s">
        <v>47</v>
      </c>
      <c r="L67" s="0" t="s">
        <v>47</v>
      </c>
      <c r="M67" s="0" t="s">
        <v>47</v>
      </c>
      <c r="N67" s="0" t="n">
        <v>4</v>
      </c>
      <c r="O67" s="0" t="n">
        <v>15</v>
      </c>
      <c r="P67" s="0" t="n">
        <v>100</v>
      </c>
      <c r="Q67" s="0" t="n">
        <v>4.1</v>
      </c>
      <c r="R67" s="0" t="str">
        <f aca="false">INDEX(Lookup!$B$4:$B$18,MATCH(C67,Lookup!$A$4:$A$18,0))</f>
        <v>Brazil</v>
      </c>
      <c r="S67" s="20" t="n">
        <f aca="false">INDEX(Lookup!$D$4:$D$18,MATCH(C67,Lookup!$A$4:$A$18,0))</f>
        <v>0.18</v>
      </c>
      <c r="T67" s="21" t="n">
        <f aca="false">ROUND(P67*S67,2)</f>
        <v>18</v>
      </c>
      <c r="U67" s="21" t="n">
        <f aca="false">IF(T67&lt;=10,1,IF(T67&lt;=20,2,IF(T67&lt;=30,3,IF(T67&lt;=40,4,IF(T67&lt;=50,5,IF(T67&lt;=100,6,IF(T67&lt;=250,7,8)))))))</f>
        <v>2</v>
      </c>
      <c r="V67" s="21" t="n">
        <f aca="false">IF(AND(OR(Dashboard!$T$3="All",R67=Dashboard!$T$3),OR(Dashboard!$T$4="All",D67=Dashboard!$T$4)),1,0)</f>
        <v>1</v>
      </c>
      <c r="W67" s="21" t="n">
        <f aca="false">IF(V67=1,T67+ROW()/10000000,0)</f>
        <v>18.0000067</v>
      </c>
    </row>
    <row r="68" customFormat="false" ht="15" hidden="false" customHeight="false" outlineLevel="0" collapsed="false">
      <c r="A68" s="0" t="n">
        <v>6700475</v>
      </c>
      <c r="B68" s="0" t="s">
        <v>313</v>
      </c>
      <c r="C68" s="0" t="n">
        <v>30</v>
      </c>
      <c r="D68" s="0" t="s">
        <v>299</v>
      </c>
      <c r="E68" s="0" t="s">
        <v>314</v>
      </c>
      <c r="F68" s="0" t="s">
        <v>315</v>
      </c>
      <c r="G68" s="0" t="s">
        <v>316</v>
      </c>
      <c r="H68" s="0" t="s">
        <v>317</v>
      </c>
      <c r="I68" s="0" t="s">
        <v>150</v>
      </c>
      <c r="J68" s="0" t="s">
        <v>47</v>
      </c>
      <c r="K68" s="0" t="s">
        <v>47</v>
      </c>
      <c r="L68" s="0" t="s">
        <v>47</v>
      </c>
      <c r="M68" s="0" t="s">
        <v>47</v>
      </c>
      <c r="N68" s="0" t="n">
        <v>4</v>
      </c>
      <c r="O68" s="0" t="n">
        <v>59</v>
      </c>
      <c r="P68" s="0" t="n">
        <v>300</v>
      </c>
      <c r="Q68" s="0" t="n">
        <v>4.8</v>
      </c>
      <c r="R68" s="0" t="str">
        <f aca="false">INDEX(Lookup!$B$4:$B$18,MATCH(C68,Lookup!$A$4:$A$18,0))</f>
        <v>Brazil</v>
      </c>
      <c r="S68" s="20" t="n">
        <f aca="false">INDEX(Lookup!$D$4:$D$18,MATCH(C68,Lookup!$A$4:$A$18,0))</f>
        <v>0.18</v>
      </c>
      <c r="T68" s="21" t="n">
        <f aca="false">ROUND(P68*S68,2)</f>
        <v>54</v>
      </c>
      <c r="U68" s="21" t="n">
        <f aca="false">IF(T68&lt;=10,1,IF(T68&lt;=20,2,IF(T68&lt;=30,3,IF(T68&lt;=40,4,IF(T68&lt;=50,5,IF(T68&lt;=100,6,IF(T68&lt;=250,7,8)))))))</f>
        <v>6</v>
      </c>
      <c r="V68" s="21" t="n">
        <f aca="false">IF(AND(OR(Dashboard!$T$3="All",R68=Dashboard!$T$3),OR(Dashboard!$T$4="All",D68=Dashboard!$T$4)),1,0)</f>
        <v>1</v>
      </c>
      <c r="W68" s="21" t="n">
        <f aca="false">IF(V68=1,T68+ROW()/10000000,0)</f>
        <v>54.0000068</v>
      </c>
    </row>
    <row r="69" customFormat="false" ht="15" hidden="false" customHeight="false" outlineLevel="0" collapsed="false">
      <c r="A69" s="0" t="n">
        <v>6713413</v>
      </c>
      <c r="B69" s="0" t="s">
        <v>318</v>
      </c>
      <c r="C69" s="0" t="n">
        <v>30</v>
      </c>
      <c r="D69" s="0" t="s">
        <v>299</v>
      </c>
      <c r="E69" s="0" t="s">
        <v>319</v>
      </c>
      <c r="F69" s="0" t="s">
        <v>320</v>
      </c>
      <c r="G69" s="0" t="s">
        <v>321</v>
      </c>
      <c r="H69" s="0" t="s">
        <v>322</v>
      </c>
      <c r="I69" s="0" t="s">
        <v>150</v>
      </c>
      <c r="J69" s="0" t="s">
        <v>47</v>
      </c>
      <c r="K69" s="0" t="s">
        <v>47</v>
      </c>
      <c r="L69" s="0" t="s">
        <v>47</v>
      </c>
      <c r="M69" s="0" t="s">
        <v>47</v>
      </c>
      <c r="N69" s="0" t="n">
        <v>4</v>
      </c>
      <c r="O69" s="0" t="n">
        <v>30</v>
      </c>
      <c r="P69" s="0" t="n">
        <v>120</v>
      </c>
      <c r="Q69" s="0" t="n">
        <v>4.6</v>
      </c>
      <c r="R69" s="0" t="str">
        <f aca="false">INDEX(Lookup!$B$4:$B$18,MATCH(C69,Lookup!$A$4:$A$18,0))</f>
        <v>Brazil</v>
      </c>
      <c r="S69" s="20" t="n">
        <f aca="false">INDEX(Lookup!$D$4:$D$18,MATCH(C69,Lookup!$A$4:$A$18,0))</f>
        <v>0.18</v>
      </c>
      <c r="T69" s="21" t="n">
        <f aca="false">ROUND(P69*S69,2)</f>
        <v>21.6</v>
      </c>
      <c r="U69" s="21" t="n">
        <f aca="false">IF(T69&lt;=10,1,IF(T69&lt;=20,2,IF(T69&lt;=30,3,IF(T69&lt;=40,4,IF(T69&lt;=50,5,IF(T69&lt;=100,6,IF(T69&lt;=250,7,8)))))))</f>
        <v>3</v>
      </c>
      <c r="V69" s="21" t="n">
        <f aca="false">IF(AND(OR(Dashboard!$T$3="All",R69=Dashboard!$T$3),OR(Dashboard!$T$4="All",D69=Dashboard!$T$4)),1,0)</f>
        <v>1</v>
      </c>
      <c r="W69" s="21" t="n">
        <f aca="false">IF(V69=1,T69+ROW()/10000000,0)</f>
        <v>21.6000069</v>
      </c>
    </row>
    <row r="70" customFormat="false" ht="15" hidden="false" customHeight="false" outlineLevel="0" collapsed="false">
      <c r="A70" s="0" t="n">
        <v>6714340</v>
      </c>
      <c r="B70" s="0" t="s">
        <v>323</v>
      </c>
      <c r="C70" s="0" t="n">
        <v>30</v>
      </c>
      <c r="D70" s="0" t="s">
        <v>299</v>
      </c>
      <c r="E70" s="0" t="s">
        <v>324</v>
      </c>
      <c r="F70" s="0" t="s">
        <v>320</v>
      </c>
      <c r="G70" s="0" t="s">
        <v>321</v>
      </c>
      <c r="H70" s="0" t="s">
        <v>325</v>
      </c>
      <c r="I70" s="0" t="s">
        <v>150</v>
      </c>
      <c r="J70" s="0" t="s">
        <v>47</v>
      </c>
      <c r="K70" s="0" t="s">
        <v>47</v>
      </c>
      <c r="L70" s="0" t="s">
        <v>47</v>
      </c>
      <c r="M70" s="0" t="s">
        <v>47</v>
      </c>
      <c r="N70" s="0" t="n">
        <v>3</v>
      </c>
      <c r="O70" s="0" t="n">
        <v>5</v>
      </c>
      <c r="P70" s="0" t="n">
        <v>75</v>
      </c>
      <c r="Q70" s="0" t="n">
        <v>3.9</v>
      </c>
      <c r="R70" s="0" t="str">
        <f aca="false">INDEX(Lookup!$B$4:$B$18,MATCH(C70,Lookup!$A$4:$A$18,0))</f>
        <v>Brazil</v>
      </c>
      <c r="S70" s="20" t="n">
        <f aca="false">INDEX(Lookup!$D$4:$D$18,MATCH(C70,Lookup!$A$4:$A$18,0))</f>
        <v>0.18</v>
      </c>
      <c r="T70" s="21" t="n">
        <f aca="false">ROUND(P70*S70,2)</f>
        <v>13.5</v>
      </c>
      <c r="U70" s="21" t="n">
        <f aca="false">IF(T70&lt;=10,1,IF(T70&lt;=20,2,IF(T70&lt;=30,3,IF(T70&lt;=40,4,IF(T70&lt;=50,5,IF(T70&lt;=100,6,IF(T70&lt;=250,7,8)))))))</f>
        <v>2</v>
      </c>
      <c r="V70" s="21" t="n">
        <f aca="false">IF(AND(OR(Dashboard!$T$3="All",R70=Dashboard!$T$3),OR(Dashboard!$T$4="All",D70=Dashboard!$T$4)),1,0)</f>
        <v>1</v>
      </c>
      <c r="W70" s="21" t="n">
        <f aca="false">IF(V70=1,T70+ROW()/10000000,0)</f>
        <v>13.500007</v>
      </c>
    </row>
    <row r="71" customFormat="false" ht="15" hidden="false" customHeight="false" outlineLevel="0" collapsed="false">
      <c r="A71" s="0" t="n">
        <v>6710645</v>
      </c>
      <c r="B71" s="0" t="s">
        <v>326</v>
      </c>
      <c r="C71" s="0" t="n">
        <v>30</v>
      </c>
      <c r="D71" s="0" t="s">
        <v>299</v>
      </c>
      <c r="E71" s="0" t="s">
        <v>327</v>
      </c>
      <c r="F71" s="0" t="s">
        <v>320</v>
      </c>
      <c r="G71" s="0" t="s">
        <v>321</v>
      </c>
      <c r="H71" s="0" t="s">
        <v>159</v>
      </c>
      <c r="I71" s="0" t="s">
        <v>150</v>
      </c>
      <c r="J71" s="0" t="s">
        <v>47</v>
      </c>
      <c r="K71" s="0" t="s">
        <v>47</v>
      </c>
      <c r="L71" s="0" t="s">
        <v>47</v>
      </c>
      <c r="M71" s="0" t="s">
        <v>47</v>
      </c>
      <c r="N71" s="0" t="n">
        <v>2</v>
      </c>
      <c r="O71" s="0" t="n">
        <v>0</v>
      </c>
      <c r="P71" s="0" t="n">
        <v>55</v>
      </c>
      <c r="Q71" s="0" t="n">
        <v>1</v>
      </c>
      <c r="R71" s="0" t="str">
        <f aca="false">INDEX(Lookup!$B$4:$B$18,MATCH(C71,Lookup!$A$4:$A$18,0))</f>
        <v>Brazil</v>
      </c>
      <c r="S71" s="20" t="n">
        <f aca="false">INDEX(Lookup!$D$4:$D$18,MATCH(C71,Lookup!$A$4:$A$18,0))</f>
        <v>0.18</v>
      </c>
      <c r="T71" s="21" t="n">
        <f aca="false">ROUND(P71*S71,2)</f>
        <v>9.9</v>
      </c>
      <c r="U71" s="21" t="n">
        <f aca="false">IF(T71&lt;=10,1,IF(T71&lt;=20,2,IF(T71&lt;=30,3,IF(T71&lt;=40,4,IF(T71&lt;=50,5,IF(T71&lt;=100,6,IF(T71&lt;=250,7,8)))))))</f>
        <v>1</v>
      </c>
      <c r="V71" s="21" t="n">
        <f aca="false">IF(AND(OR(Dashboard!$T$3="All",R71=Dashboard!$T$3),OR(Dashboard!$T$4="All",D71=Dashboard!$T$4)),1,0)</f>
        <v>1</v>
      </c>
      <c r="W71" s="21" t="n">
        <f aca="false">IF(V71=1,T71+ROW()/10000000,0)</f>
        <v>9.9000071</v>
      </c>
    </row>
    <row r="72" customFormat="false" ht="15" hidden="false" customHeight="false" outlineLevel="0" collapsed="false">
      <c r="A72" s="0" t="n">
        <v>6700402</v>
      </c>
      <c r="B72" s="0" t="s">
        <v>328</v>
      </c>
      <c r="C72" s="0" t="n">
        <v>30</v>
      </c>
      <c r="D72" s="0" t="s">
        <v>299</v>
      </c>
      <c r="E72" s="0" t="s">
        <v>329</v>
      </c>
      <c r="F72" s="0" t="s">
        <v>330</v>
      </c>
      <c r="G72" s="0" t="s">
        <v>331</v>
      </c>
      <c r="H72" s="0" t="s">
        <v>332</v>
      </c>
      <c r="I72" s="0" t="s">
        <v>150</v>
      </c>
      <c r="J72" s="0" t="s">
        <v>47</v>
      </c>
      <c r="K72" s="0" t="s">
        <v>47</v>
      </c>
      <c r="L72" s="0" t="s">
        <v>47</v>
      </c>
      <c r="M72" s="0" t="s">
        <v>47</v>
      </c>
      <c r="N72" s="0" t="n">
        <v>4</v>
      </c>
      <c r="O72" s="0" t="n">
        <v>73</v>
      </c>
      <c r="P72" s="0" t="n">
        <v>200</v>
      </c>
      <c r="Q72" s="0" t="n">
        <v>3.4</v>
      </c>
      <c r="R72" s="0" t="str">
        <f aca="false">INDEX(Lookup!$B$4:$B$18,MATCH(C72,Lookup!$A$4:$A$18,0))</f>
        <v>Brazil</v>
      </c>
      <c r="S72" s="20" t="n">
        <f aca="false">INDEX(Lookup!$D$4:$D$18,MATCH(C72,Lookup!$A$4:$A$18,0))</f>
        <v>0.18</v>
      </c>
      <c r="T72" s="21" t="n">
        <f aca="false">ROUND(P72*S72,2)</f>
        <v>36</v>
      </c>
      <c r="U72" s="21" t="n">
        <f aca="false">IF(T72&lt;=10,1,IF(T72&lt;=20,2,IF(T72&lt;=30,3,IF(T72&lt;=40,4,IF(T72&lt;=50,5,IF(T72&lt;=100,6,IF(T72&lt;=250,7,8)))))))</f>
        <v>4</v>
      </c>
      <c r="V72" s="21" t="n">
        <f aca="false">IF(AND(OR(Dashboard!$T$3="All",R72=Dashboard!$T$3),OR(Dashboard!$T$4="All",D72=Dashboard!$T$4)),1,0)</f>
        <v>1</v>
      </c>
      <c r="W72" s="21" t="n">
        <f aca="false">IF(V72=1,T72+ROW()/10000000,0)</f>
        <v>36.0000072</v>
      </c>
    </row>
    <row r="73" customFormat="false" ht="15" hidden="false" customHeight="false" outlineLevel="0" collapsed="false">
      <c r="A73" s="0" t="n">
        <v>6700846</v>
      </c>
      <c r="B73" s="0" t="s">
        <v>333</v>
      </c>
      <c r="C73" s="0" t="n">
        <v>30</v>
      </c>
      <c r="D73" s="0" t="s">
        <v>299</v>
      </c>
      <c r="E73" s="0" t="s">
        <v>334</v>
      </c>
      <c r="F73" s="0" t="s">
        <v>330</v>
      </c>
      <c r="G73" s="0" t="s">
        <v>331</v>
      </c>
      <c r="H73" s="0" t="s">
        <v>335</v>
      </c>
      <c r="I73" s="0" t="s">
        <v>150</v>
      </c>
      <c r="J73" s="0" t="s">
        <v>47</v>
      </c>
      <c r="K73" s="0" t="s">
        <v>47</v>
      </c>
      <c r="L73" s="0" t="s">
        <v>47</v>
      </c>
      <c r="M73" s="0" t="s">
        <v>47</v>
      </c>
      <c r="N73" s="0" t="n">
        <v>4</v>
      </c>
      <c r="O73" s="0" t="n">
        <v>9</v>
      </c>
      <c r="P73" s="0" t="n">
        <v>120</v>
      </c>
      <c r="Q73" s="0" t="n">
        <v>3.5</v>
      </c>
      <c r="R73" s="0" t="str">
        <f aca="false">INDEX(Lookup!$B$4:$B$18,MATCH(C73,Lookup!$A$4:$A$18,0))</f>
        <v>Brazil</v>
      </c>
      <c r="S73" s="20" t="n">
        <f aca="false">INDEX(Lookup!$D$4:$D$18,MATCH(C73,Lookup!$A$4:$A$18,0))</f>
        <v>0.18</v>
      </c>
      <c r="T73" s="21" t="n">
        <f aca="false">ROUND(P73*S73,2)</f>
        <v>21.6</v>
      </c>
      <c r="U73" s="21" t="n">
        <f aca="false">IF(T73&lt;=10,1,IF(T73&lt;=20,2,IF(T73&lt;=30,3,IF(T73&lt;=40,4,IF(T73&lt;=50,5,IF(T73&lt;=100,6,IF(T73&lt;=250,7,8)))))))</f>
        <v>3</v>
      </c>
      <c r="V73" s="21" t="n">
        <f aca="false">IF(AND(OR(Dashboard!$T$3="All",R73=Dashboard!$T$3),OR(Dashboard!$T$4="All",D73=Dashboard!$T$4)),1,0)</f>
        <v>1</v>
      </c>
      <c r="W73" s="21" t="n">
        <f aca="false">IF(V73=1,T73+ROW()/10000000,0)</f>
        <v>21.6000073</v>
      </c>
    </row>
    <row r="74" customFormat="false" ht="15" hidden="false" customHeight="false" outlineLevel="0" collapsed="false">
      <c r="A74" s="0" t="n">
        <v>6702159</v>
      </c>
      <c r="B74" s="0" t="s">
        <v>336</v>
      </c>
      <c r="C74" s="0" t="n">
        <v>30</v>
      </c>
      <c r="D74" s="0" t="s">
        <v>299</v>
      </c>
      <c r="E74" s="0" t="s">
        <v>337</v>
      </c>
      <c r="F74" s="0" t="s">
        <v>330</v>
      </c>
      <c r="G74" s="0" t="s">
        <v>331</v>
      </c>
      <c r="H74" s="0" t="s">
        <v>338</v>
      </c>
      <c r="I74" s="0" t="s">
        <v>150</v>
      </c>
      <c r="J74" s="0" t="s">
        <v>47</v>
      </c>
      <c r="K74" s="0" t="s">
        <v>47</v>
      </c>
      <c r="L74" s="0" t="s">
        <v>47</v>
      </c>
      <c r="M74" s="0" t="s">
        <v>47</v>
      </c>
      <c r="N74" s="0" t="n">
        <v>4</v>
      </c>
      <c r="O74" s="0" t="n">
        <v>39</v>
      </c>
      <c r="P74" s="0" t="n">
        <v>300</v>
      </c>
      <c r="Q74" s="0" t="n">
        <v>4.3</v>
      </c>
      <c r="R74" s="0" t="str">
        <f aca="false">INDEX(Lookup!$B$4:$B$18,MATCH(C74,Lookup!$A$4:$A$18,0))</f>
        <v>Brazil</v>
      </c>
      <c r="S74" s="20" t="n">
        <f aca="false">INDEX(Lookup!$D$4:$D$18,MATCH(C74,Lookup!$A$4:$A$18,0))</f>
        <v>0.18</v>
      </c>
      <c r="T74" s="21" t="n">
        <f aca="false">ROUND(P74*S74,2)</f>
        <v>54</v>
      </c>
      <c r="U74" s="21" t="n">
        <f aca="false">IF(T74&lt;=10,1,IF(T74&lt;=20,2,IF(T74&lt;=30,3,IF(T74&lt;=40,4,IF(T74&lt;=50,5,IF(T74&lt;=100,6,IF(T74&lt;=250,7,8)))))))</f>
        <v>6</v>
      </c>
      <c r="V74" s="21" t="n">
        <f aca="false">IF(AND(OR(Dashboard!$T$3="All",R74=Dashboard!$T$3),OR(Dashboard!$T$4="All",D74=Dashboard!$T$4)),1,0)</f>
        <v>1</v>
      </c>
      <c r="W74" s="21" t="n">
        <f aca="false">IF(V74=1,T74+ROW()/10000000,0)</f>
        <v>54.0000074</v>
      </c>
    </row>
    <row r="75" customFormat="false" ht="15" hidden="false" customHeight="false" outlineLevel="0" collapsed="false">
      <c r="A75" s="0" t="n">
        <v>6711666</v>
      </c>
      <c r="B75" s="0" t="s">
        <v>339</v>
      </c>
      <c r="C75" s="0" t="n">
        <v>30</v>
      </c>
      <c r="D75" s="0" t="s">
        <v>299</v>
      </c>
      <c r="E75" s="0" t="s">
        <v>340</v>
      </c>
      <c r="F75" s="0" t="s">
        <v>341</v>
      </c>
      <c r="G75" s="0" t="s">
        <v>342</v>
      </c>
      <c r="H75" s="0" t="s">
        <v>343</v>
      </c>
      <c r="I75" s="0" t="s">
        <v>150</v>
      </c>
      <c r="J75" s="0" t="s">
        <v>47</v>
      </c>
      <c r="K75" s="0" t="s">
        <v>47</v>
      </c>
      <c r="L75" s="0" t="s">
        <v>47</v>
      </c>
      <c r="M75" s="0" t="s">
        <v>47</v>
      </c>
      <c r="N75" s="0" t="n">
        <v>4</v>
      </c>
      <c r="O75" s="0" t="n">
        <v>12</v>
      </c>
      <c r="P75" s="0" t="n">
        <v>230</v>
      </c>
      <c r="Q75" s="0" t="n">
        <v>3.9</v>
      </c>
      <c r="R75" s="0" t="str">
        <f aca="false">INDEX(Lookup!$B$4:$B$18,MATCH(C75,Lookup!$A$4:$A$18,0))</f>
        <v>Brazil</v>
      </c>
      <c r="S75" s="20" t="n">
        <f aca="false">INDEX(Lookup!$D$4:$D$18,MATCH(C75,Lookup!$A$4:$A$18,0))</f>
        <v>0.18</v>
      </c>
      <c r="T75" s="21" t="n">
        <f aca="false">ROUND(P75*S75,2)</f>
        <v>41.4</v>
      </c>
      <c r="U75" s="21" t="n">
        <f aca="false">IF(T75&lt;=10,1,IF(T75&lt;=20,2,IF(T75&lt;=30,3,IF(T75&lt;=40,4,IF(T75&lt;=50,5,IF(T75&lt;=100,6,IF(T75&lt;=250,7,8)))))))</f>
        <v>5</v>
      </c>
      <c r="V75" s="21" t="n">
        <f aca="false">IF(AND(OR(Dashboard!$T$3="All",R75=Dashboard!$T$3),OR(Dashboard!$T$4="All",D75=Dashboard!$T$4)),1,0)</f>
        <v>1</v>
      </c>
      <c r="W75" s="21" t="n">
        <f aca="false">IF(V75=1,T75+ROW()/10000000,0)</f>
        <v>41.4000075</v>
      </c>
    </row>
    <row r="76" customFormat="false" ht="15" hidden="false" customHeight="false" outlineLevel="0" collapsed="false">
      <c r="A76" s="0" t="n">
        <v>6701257</v>
      </c>
      <c r="B76" s="0" t="s">
        <v>344</v>
      </c>
      <c r="C76" s="0" t="n">
        <v>30</v>
      </c>
      <c r="D76" s="0" t="s">
        <v>299</v>
      </c>
      <c r="E76" s="0" t="s">
        <v>345</v>
      </c>
      <c r="F76" s="0" t="s">
        <v>346</v>
      </c>
      <c r="G76" s="0" t="s">
        <v>347</v>
      </c>
      <c r="H76" s="0" t="s">
        <v>348</v>
      </c>
      <c r="I76" s="0" t="s">
        <v>150</v>
      </c>
      <c r="J76" s="0" t="s">
        <v>47</v>
      </c>
      <c r="K76" s="0" t="s">
        <v>47</v>
      </c>
      <c r="L76" s="0" t="s">
        <v>47</v>
      </c>
      <c r="M76" s="0" t="s">
        <v>47</v>
      </c>
      <c r="N76" s="0" t="n">
        <v>4</v>
      </c>
      <c r="O76" s="0" t="n">
        <v>68</v>
      </c>
      <c r="P76" s="0" t="n">
        <v>120</v>
      </c>
      <c r="Q76" s="0" t="n">
        <v>4.3</v>
      </c>
      <c r="R76" s="0" t="str">
        <f aca="false">INDEX(Lookup!$B$4:$B$18,MATCH(C76,Lookup!$A$4:$A$18,0))</f>
        <v>Brazil</v>
      </c>
      <c r="S76" s="20" t="n">
        <f aca="false">INDEX(Lookup!$D$4:$D$18,MATCH(C76,Lookup!$A$4:$A$18,0))</f>
        <v>0.18</v>
      </c>
      <c r="T76" s="21" t="n">
        <f aca="false">ROUND(P76*S76,2)</f>
        <v>21.6</v>
      </c>
      <c r="U76" s="21" t="n">
        <f aca="false">IF(T76&lt;=10,1,IF(T76&lt;=20,2,IF(T76&lt;=30,3,IF(T76&lt;=40,4,IF(T76&lt;=50,5,IF(T76&lt;=100,6,IF(T76&lt;=250,7,8)))))))</f>
        <v>3</v>
      </c>
      <c r="V76" s="21" t="n">
        <f aca="false">IF(AND(OR(Dashboard!$T$3="All",R76=Dashboard!$T$3),OR(Dashboard!$T$4="All",D76=Dashboard!$T$4)),1,0)</f>
        <v>1</v>
      </c>
      <c r="W76" s="21" t="n">
        <f aca="false">IF(V76=1,T76+ROW()/10000000,0)</f>
        <v>21.6000076</v>
      </c>
    </row>
    <row r="77" customFormat="false" ht="15" hidden="false" customHeight="false" outlineLevel="0" collapsed="false">
      <c r="A77" s="0" t="n">
        <v>6706211</v>
      </c>
      <c r="B77" s="0" t="s">
        <v>349</v>
      </c>
      <c r="C77" s="0" t="n">
        <v>30</v>
      </c>
      <c r="D77" s="0" t="s">
        <v>299</v>
      </c>
      <c r="E77" s="0" t="s">
        <v>350</v>
      </c>
      <c r="F77" s="0" t="s">
        <v>351</v>
      </c>
      <c r="G77" s="0" t="s">
        <v>352</v>
      </c>
      <c r="H77" s="0" t="s">
        <v>353</v>
      </c>
      <c r="I77" s="0" t="s">
        <v>150</v>
      </c>
      <c r="J77" s="0" t="s">
        <v>47</v>
      </c>
      <c r="K77" s="0" t="s">
        <v>47</v>
      </c>
      <c r="L77" s="0" t="s">
        <v>47</v>
      </c>
      <c r="M77" s="0" t="s">
        <v>47</v>
      </c>
      <c r="N77" s="0" t="n">
        <v>4</v>
      </c>
      <c r="O77" s="0" t="n">
        <v>46</v>
      </c>
      <c r="P77" s="0" t="n">
        <v>150</v>
      </c>
      <c r="Q77" s="0" t="n">
        <v>4.3</v>
      </c>
      <c r="R77" s="0" t="str">
        <f aca="false">INDEX(Lookup!$B$4:$B$18,MATCH(C77,Lookup!$A$4:$A$18,0))</f>
        <v>Brazil</v>
      </c>
      <c r="S77" s="20" t="n">
        <f aca="false">INDEX(Lookup!$D$4:$D$18,MATCH(C77,Lookup!$A$4:$A$18,0))</f>
        <v>0.18</v>
      </c>
      <c r="T77" s="21" t="n">
        <f aca="false">ROUND(P77*S77,2)</f>
        <v>27</v>
      </c>
      <c r="U77" s="21" t="n">
        <f aca="false">IF(T77&lt;=10,1,IF(T77&lt;=20,2,IF(T77&lt;=30,3,IF(T77&lt;=40,4,IF(T77&lt;=50,5,IF(T77&lt;=100,6,IF(T77&lt;=250,7,8)))))))</f>
        <v>3</v>
      </c>
      <c r="V77" s="21" t="n">
        <f aca="false">IF(AND(OR(Dashboard!$T$3="All",R77=Dashboard!$T$3),OR(Dashboard!$T$4="All",D77=Dashboard!$T$4)),1,0)</f>
        <v>1</v>
      </c>
      <c r="W77" s="21" t="n">
        <f aca="false">IF(V77=1,T77+ROW()/10000000,0)</f>
        <v>27.0000077</v>
      </c>
    </row>
    <row r="78" customFormat="false" ht="15" hidden="false" customHeight="false" outlineLevel="0" collapsed="false">
      <c r="A78" s="0" t="n">
        <v>6705858</v>
      </c>
      <c r="B78" s="0" t="s">
        <v>354</v>
      </c>
      <c r="C78" s="0" t="n">
        <v>30</v>
      </c>
      <c r="D78" s="0" t="s">
        <v>299</v>
      </c>
      <c r="E78" s="0" t="s">
        <v>355</v>
      </c>
      <c r="F78" s="0" t="s">
        <v>351</v>
      </c>
      <c r="G78" s="0" t="s">
        <v>352</v>
      </c>
      <c r="H78" s="0" t="s">
        <v>177</v>
      </c>
      <c r="I78" s="0" t="s">
        <v>150</v>
      </c>
      <c r="J78" s="0" t="s">
        <v>47</v>
      </c>
      <c r="K78" s="0" t="s">
        <v>47</v>
      </c>
      <c r="L78" s="0" t="s">
        <v>47</v>
      </c>
      <c r="M78" s="0" t="s">
        <v>47</v>
      </c>
      <c r="N78" s="0" t="n">
        <v>4</v>
      </c>
      <c r="O78" s="0" t="n">
        <v>37</v>
      </c>
      <c r="P78" s="0" t="n">
        <v>400</v>
      </c>
      <c r="Q78" s="0" t="n">
        <v>4.4</v>
      </c>
      <c r="R78" s="0" t="str">
        <f aca="false">INDEX(Lookup!$B$4:$B$18,MATCH(C78,Lookup!$A$4:$A$18,0))</f>
        <v>Brazil</v>
      </c>
      <c r="S78" s="20" t="n">
        <f aca="false">INDEX(Lookup!$D$4:$D$18,MATCH(C78,Lookup!$A$4:$A$18,0))</f>
        <v>0.18</v>
      </c>
      <c r="T78" s="21" t="n">
        <f aca="false">ROUND(P78*S78,2)</f>
        <v>72</v>
      </c>
      <c r="U78" s="21" t="n">
        <f aca="false">IF(T78&lt;=10,1,IF(T78&lt;=20,2,IF(T78&lt;=30,3,IF(T78&lt;=40,4,IF(T78&lt;=50,5,IF(T78&lt;=100,6,IF(T78&lt;=250,7,8)))))))</f>
        <v>6</v>
      </c>
      <c r="V78" s="21" t="n">
        <f aca="false">IF(AND(OR(Dashboard!$T$3="All",R78=Dashboard!$T$3),OR(Dashboard!$T$4="All",D78=Dashboard!$T$4)),1,0)</f>
        <v>1</v>
      </c>
      <c r="W78" s="21" t="n">
        <f aca="false">IF(V78=1,T78+ROW()/10000000,0)</f>
        <v>72.0000078</v>
      </c>
    </row>
    <row r="79" customFormat="false" ht="15" hidden="false" customHeight="false" outlineLevel="0" collapsed="false">
      <c r="A79" s="0" t="n">
        <v>6701419</v>
      </c>
      <c r="B79" s="0" t="s">
        <v>356</v>
      </c>
      <c r="C79" s="0" t="n">
        <v>30</v>
      </c>
      <c r="D79" s="0" t="s">
        <v>299</v>
      </c>
      <c r="E79" s="0" t="s">
        <v>357</v>
      </c>
      <c r="F79" s="0" t="s">
        <v>358</v>
      </c>
      <c r="G79" s="0" t="s">
        <v>359</v>
      </c>
      <c r="H79" s="0" t="s">
        <v>360</v>
      </c>
      <c r="I79" s="0" t="s">
        <v>150</v>
      </c>
      <c r="J79" s="0" t="s">
        <v>47</v>
      </c>
      <c r="K79" s="0" t="s">
        <v>47</v>
      </c>
      <c r="L79" s="0" t="s">
        <v>47</v>
      </c>
      <c r="M79" s="0" t="s">
        <v>47</v>
      </c>
      <c r="N79" s="0" t="n">
        <v>3</v>
      </c>
      <c r="O79" s="0" t="n">
        <v>2</v>
      </c>
      <c r="P79" s="0" t="n">
        <v>65</v>
      </c>
      <c r="Q79" s="0" t="n">
        <v>1</v>
      </c>
      <c r="R79" s="0" t="str">
        <f aca="false">INDEX(Lookup!$B$4:$B$18,MATCH(C79,Lookup!$A$4:$A$18,0))</f>
        <v>Brazil</v>
      </c>
      <c r="S79" s="20" t="n">
        <f aca="false">INDEX(Lookup!$D$4:$D$18,MATCH(C79,Lookup!$A$4:$A$18,0))</f>
        <v>0.18</v>
      </c>
      <c r="T79" s="21" t="n">
        <f aca="false">ROUND(P79*S79,2)</f>
        <v>11.7</v>
      </c>
      <c r="U79" s="21" t="n">
        <f aca="false">IF(T79&lt;=10,1,IF(T79&lt;=20,2,IF(T79&lt;=30,3,IF(T79&lt;=40,4,IF(T79&lt;=50,5,IF(T79&lt;=100,6,IF(T79&lt;=250,7,8)))))))</f>
        <v>2</v>
      </c>
      <c r="V79" s="21" t="n">
        <f aca="false">IF(AND(OR(Dashboard!$T$3="All",R79=Dashboard!$T$3),OR(Dashboard!$T$4="All",D79=Dashboard!$T$4)),1,0)</f>
        <v>1</v>
      </c>
      <c r="W79" s="21" t="n">
        <f aca="false">IF(V79=1,T79+ROW()/10000000,0)</f>
        <v>11.7000079</v>
      </c>
    </row>
    <row r="80" customFormat="false" ht="15" hidden="false" customHeight="false" outlineLevel="0" collapsed="false">
      <c r="A80" s="0" t="n">
        <v>6703956</v>
      </c>
      <c r="B80" s="0" t="s">
        <v>361</v>
      </c>
      <c r="C80" s="0" t="n">
        <v>30</v>
      </c>
      <c r="D80" s="0" t="s">
        <v>299</v>
      </c>
      <c r="E80" s="0" t="s">
        <v>362</v>
      </c>
      <c r="F80" s="0" t="s">
        <v>363</v>
      </c>
      <c r="G80" s="0" t="s">
        <v>364</v>
      </c>
      <c r="H80" s="0" t="s">
        <v>159</v>
      </c>
      <c r="I80" s="0" t="s">
        <v>150</v>
      </c>
      <c r="J80" s="0" t="s">
        <v>47</v>
      </c>
      <c r="K80" s="0" t="s">
        <v>47</v>
      </c>
      <c r="L80" s="0" t="s">
        <v>47</v>
      </c>
      <c r="M80" s="0" t="s">
        <v>47</v>
      </c>
      <c r="N80" s="0" t="n">
        <v>2</v>
      </c>
      <c r="O80" s="0" t="n">
        <v>2</v>
      </c>
      <c r="P80" s="0" t="n">
        <v>50</v>
      </c>
      <c r="Q80" s="0" t="n">
        <v>1</v>
      </c>
      <c r="R80" s="0" t="str">
        <f aca="false">INDEX(Lookup!$B$4:$B$18,MATCH(C80,Lookup!$A$4:$A$18,0))</f>
        <v>Brazil</v>
      </c>
      <c r="S80" s="20" t="n">
        <f aca="false">INDEX(Lookup!$D$4:$D$18,MATCH(C80,Lookup!$A$4:$A$18,0))</f>
        <v>0.18</v>
      </c>
      <c r="T80" s="21" t="n">
        <f aca="false">ROUND(P80*S80,2)</f>
        <v>9</v>
      </c>
      <c r="U80" s="21" t="n">
        <f aca="false">IF(T80&lt;=10,1,IF(T80&lt;=20,2,IF(T80&lt;=30,3,IF(T80&lt;=40,4,IF(T80&lt;=50,5,IF(T80&lt;=100,6,IF(T80&lt;=250,7,8)))))))</f>
        <v>1</v>
      </c>
      <c r="V80" s="21" t="n">
        <f aca="false">IF(AND(OR(Dashboard!$T$3="All",R80=Dashboard!$T$3),OR(Dashboard!$T$4="All",D80=Dashboard!$T$4)),1,0)</f>
        <v>1</v>
      </c>
      <c r="W80" s="21" t="n">
        <f aca="false">IF(V80=1,T80+ROW()/10000000,0)</f>
        <v>9.000008</v>
      </c>
    </row>
    <row r="81" customFormat="false" ht="15" hidden="false" customHeight="false" outlineLevel="0" collapsed="false">
      <c r="A81" s="0" t="n">
        <v>6709580</v>
      </c>
      <c r="B81" s="0" t="s">
        <v>365</v>
      </c>
      <c r="C81" s="0" t="n">
        <v>30</v>
      </c>
      <c r="D81" s="0" t="s">
        <v>299</v>
      </c>
      <c r="E81" s="0" t="s">
        <v>366</v>
      </c>
      <c r="F81" s="0" t="s">
        <v>367</v>
      </c>
      <c r="G81" s="0" t="s">
        <v>368</v>
      </c>
      <c r="H81" s="0" t="s">
        <v>369</v>
      </c>
      <c r="I81" s="0" t="s">
        <v>150</v>
      </c>
      <c r="J81" s="0" t="s">
        <v>47</v>
      </c>
      <c r="K81" s="0" t="s">
        <v>47</v>
      </c>
      <c r="L81" s="0" t="s">
        <v>47</v>
      </c>
      <c r="M81" s="0" t="s">
        <v>47</v>
      </c>
      <c r="N81" s="0" t="n">
        <v>4</v>
      </c>
      <c r="O81" s="0" t="n">
        <v>22</v>
      </c>
      <c r="P81" s="0" t="n">
        <v>100</v>
      </c>
      <c r="Q81" s="0" t="n">
        <v>4.4</v>
      </c>
      <c r="R81" s="0" t="str">
        <f aca="false">INDEX(Lookup!$B$4:$B$18,MATCH(C81,Lookup!$A$4:$A$18,0))</f>
        <v>Brazil</v>
      </c>
      <c r="S81" s="20" t="n">
        <f aca="false">INDEX(Lookup!$D$4:$D$18,MATCH(C81,Lookup!$A$4:$A$18,0))</f>
        <v>0.18</v>
      </c>
      <c r="T81" s="21" t="n">
        <f aca="false">ROUND(P81*S81,2)</f>
        <v>18</v>
      </c>
      <c r="U81" s="21" t="n">
        <f aca="false">IF(T81&lt;=10,1,IF(T81&lt;=20,2,IF(T81&lt;=30,3,IF(T81&lt;=40,4,IF(T81&lt;=50,5,IF(T81&lt;=100,6,IF(T81&lt;=250,7,8)))))))</f>
        <v>2</v>
      </c>
      <c r="V81" s="21" t="n">
        <f aca="false">IF(AND(OR(Dashboard!$T$3="All",R81=Dashboard!$T$3),OR(Dashboard!$T$4="All",D81=Dashboard!$T$4)),1,0)</f>
        <v>1</v>
      </c>
      <c r="W81" s="21" t="n">
        <f aca="false">IF(V81=1,T81+ROW()/10000000,0)</f>
        <v>18.0000081</v>
      </c>
    </row>
    <row r="82" customFormat="false" ht="15" hidden="false" customHeight="false" outlineLevel="0" collapsed="false">
      <c r="A82" s="0" t="n">
        <v>6703176</v>
      </c>
      <c r="B82" s="0" t="s">
        <v>370</v>
      </c>
      <c r="C82" s="0" t="n">
        <v>30</v>
      </c>
      <c r="D82" s="0" t="s">
        <v>299</v>
      </c>
      <c r="E82" s="0" t="s">
        <v>371</v>
      </c>
      <c r="F82" s="0" t="s">
        <v>372</v>
      </c>
      <c r="G82" s="0" t="s">
        <v>373</v>
      </c>
      <c r="H82" s="0" t="s">
        <v>374</v>
      </c>
      <c r="I82" s="0" t="s">
        <v>150</v>
      </c>
      <c r="J82" s="0" t="s">
        <v>47</v>
      </c>
      <c r="K82" s="0" t="s">
        <v>47</v>
      </c>
      <c r="L82" s="0" t="s">
        <v>47</v>
      </c>
      <c r="M82" s="0" t="s">
        <v>47</v>
      </c>
      <c r="N82" s="0" t="n">
        <v>3</v>
      </c>
      <c r="O82" s="0" t="n">
        <v>58</v>
      </c>
      <c r="P82" s="0" t="n">
        <v>70</v>
      </c>
      <c r="Q82" s="0" t="n">
        <v>4.6</v>
      </c>
      <c r="R82" s="0" t="str">
        <f aca="false">INDEX(Lookup!$B$4:$B$18,MATCH(C82,Lookup!$A$4:$A$18,0))</f>
        <v>Brazil</v>
      </c>
      <c r="S82" s="20" t="n">
        <f aca="false">INDEX(Lookup!$D$4:$D$18,MATCH(C82,Lookup!$A$4:$A$18,0))</f>
        <v>0.18</v>
      </c>
      <c r="T82" s="21" t="n">
        <f aca="false">ROUND(P82*S82,2)</f>
        <v>12.6</v>
      </c>
      <c r="U82" s="21" t="n">
        <f aca="false">IF(T82&lt;=10,1,IF(T82&lt;=20,2,IF(T82&lt;=30,3,IF(T82&lt;=40,4,IF(T82&lt;=50,5,IF(T82&lt;=100,6,IF(T82&lt;=250,7,8)))))))</f>
        <v>2</v>
      </c>
      <c r="V82" s="21" t="n">
        <f aca="false">IF(AND(OR(Dashboard!$T$3="All",R82=Dashboard!$T$3),OR(Dashboard!$T$4="All",D82=Dashboard!$T$4)),1,0)</f>
        <v>1</v>
      </c>
      <c r="W82" s="21" t="n">
        <f aca="false">IF(V82=1,T82+ROW()/10000000,0)</f>
        <v>12.6000082</v>
      </c>
    </row>
    <row r="83" customFormat="false" ht="15" hidden="false" customHeight="false" outlineLevel="0" collapsed="false">
      <c r="A83" s="0" t="n">
        <v>6713772</v>
      </c>
      <c r="B83" s="0" t="s">
        <v>375</v>
      </c>
      <c r="C83" s="0" t="n">
        <v>30</v>
      </c>
      <c r="D83" s="0" t="s">
        <v>299</v>
      </c>
      <c r="E83" s="0" t="s">
        <v>376</v>
      </c>
      <c r="F83" s="0" t="s">
        <v>377</v>
      </c>
      <c r="G83" s="0" t="s">
        <v>378</v>
      </c>
      <c r="H83" s="0" t="s">
        <v>379</v>
      </c>
      <c r="I83" s="0" t="s">
        <v>150</v>
      </c>
      <c r="J83" s="0" t="s">
        <v>47</v>
      </c>
      <c r="K83" s="0" t="s">
        <v>47</v>
      </c>
      <c r="L83" s="0" t="s">
        <v>47</v>
      </c>
      <c r="M83" s="0" t="s">
        <v>47</v>
      </c>
      <c r="N83" s="0" t="n">
        <v>4</v>
      </c>
      <c r="O83" s="0" t="n">
        <v>11</v>
      </c>
      <c r="P83" s="0" t="n">
        <v>120</v>
      </c>
      <c r="Q83" s="0" t="n">
        <v>4.1</v>
      </c>
      <c r="R83" s="0" t="str">
        <f aca="false">INDEX(Lookup!$B$4:$B$18,MATCH(C83,Lookup!$A$4:$A$18,0))</f>
        <v>Brazil</v>
      </c>
      <c r="S83" s="20" t="n">
        <f aca="false">INDEX(Lookup!$D$4:$D$18,MATCH(C83,Lookup!$A$4:$A$18,0))</f>
        <v>0.18</v>
      </c>
      <c r="T83" s="21" t="n">
        <f aca="false">ROUND(P83*S83,2)</f>
        <v>21.6</v>
      </c>
      <c r="U83" s="21" t="n">
        <f aca="false">IF(T83&lt;=10,1,IF(T83&lt;=20,2,IF(T83&lt;=30,3,IF(T83&lt;=40,4,IF(T83&lt;=50,5,IF(T83&lt;=100,6,IF(T83&lt;=250,7,8)))))))</f>
        <v>3</v>
      </c>
      <c r="V83" s="21" t="n">
        <f aca="false">IF(AND(OR(Dashboard!$T$3="All",R83=Dashboard!$T$3),OR(Dashboard!$T$4="All",D83=Dashboard!$T$4)),1,0)</f>
        <v>1</v>
      </c>
      <c r="W83" s="21" t="n">
        <f aca="false">IF(V83=1,T83+ROW()/10000000,0)</f>
        <v>21.6000083</v>
      </c>
    </row>
    <row r="84" customFormat="false" ht="15" hidden="false" customHeight="false" outlineLevel="0" collapsed="false">
      <c r="A84" s="0" t="n">
        <v>17284404</v>
      </c>
      <c r="B84" s="0" t="s">
        <v>380</v>
      </c>
      <c r="C84" s="0" t="n">
        <v>216</v>
      </c>
      <c r="D84" s="0" t="s">
        <v>381</v>
      </c>
      <c r="E84" s="0" t="s">
        <v>382</v>
      </c>
      <c r="F84" s="0" t="s">
        <v>381</v>
      </c>
      <c r="G84" s="0" t="s">
        <v>383</v>
      </c>
      <c r="H84" s="0" t="s">
        <v>384</v>
      </c>
      <c r="I84" s="0" t="s">
        <v>385</v>
      </c>
      <c r="J84" s="0" t="s">
        <v>47</v>
      </c>
      <c r="K84" s="0" t="s">
        <v>47</v>
      </c>
      <c r="L84" s="0" t="s">
        <v>47</v>
      </c>
      <c r="M84" s="0" t="s">
        <v>47</v>
      </c>
      <c r="N84" s="0" t="n">
        <v>2</v>
      </c>
      <c r="O84" s="0" t="n">
        <v>35</v>
      </c>
      <c r="P84" s="0" t="n">
        <v>25</v>
      </c>
      <c r="Q84" s="0" t="n">
        <v>3.3</v>
      </c>
      <c r="R84" s="0" t="str">
        <f aca="false">INDEX(Lookup!$B$4:$B$18,MATCH(C84,Lookup!$A$4:$A$18,0))</f>
        <v>United States</v>
      </c>
      <c r="S84" s="20" t="n">
        <f aca="false">INDEX(Lookup!$D$4:$D$18,MATCH(C84,Lookup!$A$4:$A$18,0))</f>
        <v>1</v>
      </c>
      <c r="T84" s="21" t="n">
        <f aca="false">ROUND(P84*S84,2)</f>
        <v>25</v>
      </c>
      <c r="U84" s="21" t="n">
        <f aca="false">IF(T84&lt;=10,1,IF(T84&lt;=20,2,IF(T84&lt;=30,3,IF(T84&lt;=40,4,IF(T84&lt;=50,5,IF(T84&lt;=100,6,IF(T84&lt;=250,7,8)))))))</f>
        <v>3</v>
      </c>
      <c r="V84" s="21" t="n">
        <f aca="false">IF(AND(OR(Dashboard!$T$3="All",R84=Dashboard!$T$3),OR(Dashboard!$T$4="All",D84=Dashboard!$T$4)),1,0)</f>
        <v>1</v>
      </c>
      <c r="W84" s="21" t="n">
        <f aca="false">IF(V84=1,T84+ROW()/10000000,0)</f>
        <v>25.0000084</v>
      </c>
    </row>
    <row r="85" customFormat="false" ht="15" hidden="false" customHeight="false" outlineLevel="0" collapsed="false">
      <c r="A85" s="0" t="n">
        <v>17284203</v>
      </c>
      <c r="B85" s="0" t="s">
        <v>386</v>
      </c>
      <c r="C85" s="0" t="n">
        <v>216</v>
      </c>
      <c r="D85" s="0" t="s">
        <v>381</v>
      </c>
      <c r="E85" s="0" t="s">
        <v>387</v>
      </c>
      <c r="F85" s="0" t="s">
        <v>381</v>
      </c>
      <c r="G85" s="0" t="s">
        <v>383</v>
      </c>
      <c r="H85" s="0" t="s">
        <v>388</v>
      </c>
      <c r="I85" s="0" t="s">
        <v>385</v>
      </c>
      <c r="J85" s="0" t="s">
        <v>47</v>
      </c>
      <c r="K85" s="0" t="s">
        <v>47</v>
      </c>
      <c r="L85" s="0" t="s">
        <v>47</v>
      </c>
      <c r="M85" s="0" t="s">
        <v>47</v>
      </c>
      <c r="N85" s="0" t="n">
        <v>1</v>
      </c>
      <c r="O85" s="0" t="n">
        <v>25</v>
      </c>
      <c r="P85" s="0" t="n">
        <v>10</v>
      </c>
      <c r="Q85" s="0" t="n">
        <v>3.3</v>
      </c>
      <c r="R85" s="0" t="str">
        <f aca="false">INDEX(Lookup!$B$4:$B$18,MATCH(C85,Lookup!$A$4:$A$18,0))</f>
        <v>United States</v>
      </c>
      <c r="S85" s="20" t="n">
        <f aca="false">INDEX(Lookup!$D$4:$D$18,MATCH(C85,Lookup!$A$4:$A$18,0))</f>
        <v>1</v>
      </c>
      <c r="T85" s="21" t="n">
        <f aca="false">ROUND(P85*S85,2)</f>
        <v>10</v>
      </c>
      <c r="U85" s="21" t="n">
        <f aca="false">IF(T85&lt;=10,1,IF(T85&lt;=20,2,IF(T85&lt;=30,3,IF(T85&lt;=40,4,IF(T85&lt;=50,5,IF(T85&lt;=100,6,IF(T85&lt;=250,7,8)))))))</f>
        <v>1</v>
      </c>
      <c r="V85" s="21" t="n">
        <f aca="false">IF(AND(OR(Dashboard!$T$3="All",R85=Dashboard!$T$3),OR(Dashboard!$T$4="All",D85=Dashboard!$T$4)),1,0)</f>
        <v>1</v>
      </c>
      <c r="W85" s="21" t="n">
        <f aca="false">IF(V85=1,T85+ROW()/10000000,0)</f>
        <v>10.0000085</v>
      </c>
    </row>
    <row r="86" customFormat="false" ht="15" hidden="false" customHeight="false" outlineLevel="0" collapsed="false">
      <c r="A86" s="0" t="n">
        <v>17284105</v>
      </c>
      <c r="B86" s="0" t="s">
        <v>389</v>
      </c>
      <c r="C86" s="0" t="n">
        <v>216</v>
      </c>
      <c r="D86" s="0" t="s">
        <v>381</v>
      </c>
      <c r="E86" s="0" t="s">
        <v>390</v>
      </c>
      <c r="F86" s="0" t="s">
        <v>381</v>
      </c>
      <c r="G86" s="0" t="s">
        <v>383</v>
      </c>
      <c r="H86" s="0" t="s">
        <v>391</v>
      </c>
      <c r="I86" s="0" t="s">
        <v>385</v>
      </c>
      <c r="J86" s="0" t="s">
        <v>47</v>
      </c>
      <c r="K86" s="0" t="s">
        <v>47</v>
      </c>
      <c r="L86" s="0" t="s">
        <v>47</v>
      </c>
      <c r="M86" s="0" t="s">
        <v>47</v>
      </c>
      <c r="N86" s="0" t="n">
        <v>1</v>
      </c>
      <c r="O86" s="0" t="n">
        <v>34</v>
      </c>
      <c r="P86" s="0" t="n">
        <v>0</v>
      </c>
      <c r="Q86" s="0" t="n">
        <v>3.4</v>
      </c>
      <c r="R86" s="0" t="str">
        <f aca="false">INDEX(Lookup!$B$4:$B$18,MATCH(C86,Lookup!$A$4:$A$18,0))</f>
        <v>United States</v>
      </c>
      <c r="S86" s="20" t="n">
        <f aca="false">INDEX(Lookup!$D$4:$D$18,MATCH(C86,Lookup!$A$4:$A$18,0))</f>
        <v>1</v>
      </c>
      <c r="T86" s="21" t="n">
        <f aca="false">ROUND(P86*S86,2)</f>
        <v>0</v>
      </c>
      <c r="U86" s="21" t="n">
        <f aca="false">IF(T86&lt;=10,1,IF(T86&lt;=20,2,IF(T86&lt;=30,3,IF(T86&lt;=40,4,IF(T86&lt;=50,5,IF(T86&lt;=100,6,IF(T86&lt;=250,7,8)))))))</f>
        <v>1</v>
      </c>
      <c r="V86" s="21" t="n">
        <f aca="false">IF(AND(OR(Dashboard!$T$3="All",R86=Dashboard!$T$3),OR(Dashboard!$T$4="All",D86=Dashboard!$T$4)),1,0)</f>
        <v>1</v>
      </c>
      <c r="W86" s="21" t="n">
        <f aca="false">IF(V86=1,T86+ROW()/10000000,0)</f>
        <v>8.6E-006</v>
      </c>
    </row>
    <row r="87" customFormat="false" ht="15" hidden="false" customHeight="false" outlineLevel="0" collapsed="false">
      <c r="A87" s="0" t="n">
        <v>17284302</v>
      </c>
      <c r="B87" s="0" t="s">
        <v>392</v>
      </c>
      <c r="C87" s="0" t="n">
        <v>216</v>
      </c>
      <c r="D87" s="0" t="s">
        <v>381</v>
      </c>
      <c r="E87" s="0" t="s">
        <v>393</v>
      </c>
      <c r="F87" s="0" t="s">
        <v>381</v>
      </c>
      <c r="G87" s="0" t="s">
        <v>383</v>
      </c>
      <c r="H87" s="0" t="s">
        <v>394</v>
      </c>
      <c r="I87" s="0" t="s">
        <v>385</v>
      </c>
      <c r="J87" s="0" t="s">
        <v>47</v>
      </c>
      <c r="K87" s="0" t="s">
        <v>47</v>
      </c>
      <c r="L87" s="0" t="s">
        <v>47</v>
      </c>
      <c r="M87" s="0" t="s">
        <v>47</v>
      </c>
      <c r="N87" s="0" t="n">
        <v>1</v>
      </c>
      <c r="O87" s="0" t="n">
        <v>45</v>
      </c>
      <c r="P87" s="0" t="n">
        <v>0</v>
      </c>
      <c r="Q87" s="0" t="n">
        <v>3.4</v>
      </c>
      <c r="R87" s="0" t="str">
        <f aca="false">INDEX(Lookup!$B$4:$B$18,MATCH(C87,Lookup!$A$4:$A$18,0))</f>
        <v>United States</v>
      </c>
      <c r="S87" s="20" t="n">
        <f aca="false">INDEX(Lookup!$D$4:$D$18,MATCH(C87,Lookup!$A$4:$A$18,0))</f>
        <v>1</v>
      </c>
      <c r="T87" s="21" t="n">
        <f aca="false">ROUND(P87*S87,2)</f>
        <v>0</v>
      </c>
      <c r="U87" s="21" t="n">
        <f aca="false">IF(T87&lt;=10,1,IF(T87&lt;=20,2,IF(T87&lt;=30,3,IF(T87&lt;=40,4,IF(T87&lt;=50,5,IF(T87&lt;=100,6,IF(T87&lt;=250,7,8)))))))</f>
        <v>1</v>
      </c>
      <c r="V87" s="21" t="n">
        <f aca="false">IF(AND(OR(Dashboard!$T$3="All",R87=Dashboard!$T$3),OR(Dashboard!$T$4="All",D87=Dashboard!$T$4)),1,0)</f>
        <v>1</v>
      </c>
      <c r="W87" s="21" t="n">
        <f aca="false">IF(V87=1,T87+ROW()/10000000,0)</f>
        <v>8.7E-006</v>
      </c>
    </row>
    <row r="88" customFormat="false" ht="15" hidden="false" customHeight="false" outlineLevel="0" collapsed="false">
      <c r="A88" s="0" t="n">
        <v>17284397</v>
      </c>
      <c r="B88" s="0" t="s">
        <v>395</v>
      </c>
      <c r="C88" s="0" t="n">
        <v>216</v>
      </c>
      <c r="D88" s="0" t="s">
        <v>381</v>
      </c>
      <c r="E88" s="0" t="s">
        <v>396</v>
      </c>
      <c r="F88" s="0" t="s">
        <v>381</v>
      </c>
      <c r="G88" s="0" t="s">
        <v>383</v>
      </c>
      <c r="H88" s="0" t="s">
        <v>397</v>
      </c>
      <c r="I88" s="0" t="s">
        <v>385</v>
      </c>
      <c r="J88" s="0" t="s">
        <v>47</v>
      </c>
      <c r="K88" s="0" t="s">
        <v>47</v>
      </c>
      <c r="L88" s="0" t="s">
        <v>47</v>
      </c>
      <c r="M88" s="0" t="s">
        <v>47</v>
      </c>
      <c r="N88" s="0" t="n">
        <v>1</v>
      </c>
      <c r="O88" s="0" t="n">
        <v>26</v>
      </c>
      <c r="P88" s="0" t="n">
        <v>10</v>
      </c>
      <c r="Q88" s="0" t="n">
        <v>3.4</v>
      </c>
      <c r="R88" s="0" t="str">
        <f aca="false">INDEX(Lookup!$B$4:$B$18,MATCH(C88,Lookup!$A$4:$A$18,0))</f>
        <v>United States</v>
      </c>
      <c r="S88" s="20" t="n">
        <f aca="false">INDEX(Lookup!$D$4:$D$18,MATCH(C88,Lookup!$A$4:$A$18,0))</f>
        <v>1</v>
      </c>
      <c r="T88" s="21" t="n">
        <f aca="false">ROUND(P88*S88,2)</f>
        <v>10</v>
      </c>
      <c r="U88" s="21" t="n">
        <f aca="false">IF(T88&lt;=10,1,IF(T88&lt;=20,2,IF(T88&lt;=30,3,IF(T88&lt;=40,4,IF(T88&lt;=50,5,IF(T88&lt;=100,6,IF(T88&lt;=250,7,8)))))))</f>
        <v>1</v>
      </c>
      <c r="V88" s="21" t="n">
        <f aca="false">IF(AND(OR(Dashboard!$T$3="All",R88=Dashboard!$T$3),OR(Dashboard!$T$4="All",D88=Dashboard!$T$4)),1,0)</f>
        <v>1</v>
      </c>
      <c r="W88" s="21" t="n">
        <f aca="false">IF(V88=1,T88+ROW()/10000000,0)</f>
        <v>10.0000088</v>
      </c>
    </row>
    <row r="89" customFormat="false" ht="15" hidden="false" customHeight="false" outlineLevel="0" collapsed="false">
      <c r="A89" s="0" t="n">
        <v>17284211</v>
      </c>
      <c r="B89" s="0" t="s">
        <v>398</v>
      </c>
      <c r="C89" s="0" t="n">
        <v>216</v>
      </c>
      <c r="D89" s="0" t="s">
        <v>381</v>
      </c>
      <c r="E89" s="0" t="s">
        <v>399</v>
      </c>
      <c r="F89" s="0" t="s">
        <v>381</v>
      </c>
      <c r="G89" s="0" t="s">
        <v>383</v>
      </c>
      <c r="H89" s="0" t="s">
        <v>391</v>
      </c>
      <c r="I89" s="0" t="s">
        <v>385</v>
      </c>
      <c r="J89" s="0" t="s">
        <v>47</v>
      </c>
      <c r="K89" s="0" t="s">
        <v>47</v>
      </c>
      <c r="L89" s="0" t="s">
        <v>47</v>
      </c>
      <c r="M89" s="0" t="s">
        <v>47</v>
      </c>
      <c r="N89" s="0" t="n">
        <v>1</v>
      </c>
      <c r="O89" s="0" t="n">
        <v>36</v>
      </c>
      <c r="P89" s="0" t="n">
        <v>0</v>
      </c>
      <c r="Q89" s="0" t="n">
        <v>3.4</v>
      </c>
      <c r="R89" s="0" t="str">
        <f aca="false">INDEX(Lookup!$B$4:$B$18,MATCH(C89,Lookup!$A$4:$A$18,0))</f>
        <v>United States</v>
      </c>
      <c r="S89" s="20" t="n">
        <f aca="false">INDEX(Lookup!$D$4:$D$18,MATCH(C89,Lookup!$A$4:$A$18,0))</f>
        <v>1</v>
      </c>
      <c r="T89" s="21" t="n">
        <f aca="false">ROUND(P89*S89,2)</f>
        <v>0</v>
      </c>
      <c r="U89" s="21" t="n">
        <f aca="false">IF(T89&lt;=10,1,IF(T89&lt;=20,2,IF(T89&lt;=30,3,IF(T89&lt;=40,4,IF(T89&lt;=50,5,IF(T89&lt;=100,6,IF(T89&lt;=250,7,8)))))))</f>
        <v>1</v>
      </c>
      <c r="V89" s="21" t="n">
        <f aca="false">IF(AND(OR(Dashboard!$T$3="All",R89=Dashboard!$T$3),OR(Dashboard!$T$4="All",D89=Dashboard!$T$4)),1,0)</f>
        <v>1</v>
      </c>
      <c r="W89" s="21" t="n">
        <f aca="false">IF(V89=1,T89+ROW()/10000000,0)</f>
        <v>8.9E-006</v>
      </c>
    </row>
    <row r="90" customFormat="false" ht="15" hidden="false" customHeight="false" outlineLevel="0" collapsed="false">
      <c r="A90" s="0" t="n">
        <v>17284094</v>
      </c>
      <c r="B90" s="0" t="s">
        <v>400</v>
      </c>
      <c r="C90" s="0" t="n">
        <v>216</v>
      </c>
      <c r="D90" s="0" t="s">
        <v>381</v>
      </c>
      <c r="E90" s="0" t="s">
        <v>401</v>
      </c>
      <c r="F90" s="0" t="s">
        <v>381</v>
      </c>
      <c r="G90" s="0" t="s">
        <v>383</v>
      </c>
      <c r="H90" s="0" t="s">
        <v>402</v>
      </c>
      <c r="I90" s="0" t="s">
        <v>385</v>
      </c>
      <c r="J90" s="0" t="s">
        <v>47</v>
      </c>
      <c r="K90" s="0" t="s">
        <v>47</v>
      </c>
      <c r="L90" s="0" t="s">
        <v>47</v>
      </c>
      <c r="M90" s="0" t="s">
        <v>47</v>
      </c>
      <c r="N90" s="0" t="n">
        <v>1</v>
      </c>
      <c r="O90" s="0" t="n">
        <v>67</v>
      </c>
      <c r="P90" s="0" t="n">
        <v>10</v>
      </c>
      <c r="Q90" s="0" t="n">
        <v>3.5</v>
      </c>
      <c r="R90" s="0" t="str">
        <f aca="false">INDEX(Lookup!$B$4:$B$18,MATCH(C90,Lookup!$A$4:$A$18,0))</f>
        <v>United States</v>
      </c>
      <c r="S90" s="20" t="n">
        <f aca="false">INDEX(Lookup!$D$4:$D$18,MATCH(C90,Lookup!$A$4:$A$18,0))</f>
        <v>1</v>
      </c>
      <c r="T90" s="21" t="n">
        <f aca="false">ROUND(P90*S90,2)</f>
        <v>10</v>
      </c>
      <c r="U90" s="21" t="n">
        <f aca="false">IF(T90&lt;=10,1,IF(T90&lt;=20,2,IF(T90&lt;=30,3,IF(T90&lt;=40,4,IF(T90&lt;=50,5,IF(T90&lt;=100,6,IF(T90&lt;=250,7,8)))))))</f>
        <v>1</v>
      </c>
      <c r="V90" s="21" t="n">
        <f aca="false">IF(AND(OR(Dashboard!$T$3="All",R90=Dashboard!$T$3),OR(Dashboard!$T$4="All",D90=Dashboard!$T$4)),1,0)</f>
        <v>1</v>
      </c>
      <c r="W90" s="21" t="n">
        <f aca="false">IF(V90=1,T90+ROW()/10000000,0)</f>
        <v>10.000009</v>
      </c>
    </row>
    <row r="91" customFormat="false" ht="15" hidden="false" customHeight="false" outlineLevel="0" collapsed="false">
      <c r="A91" s="0" t="n">
        <v>17284409</v>
      </c>
      <c r="B91" s="0" t="s">
        <v>403</v>
      </c>
      <c r="C91" s="0" t="n">
        <v>216</v>
      </c>
      <c r="D91" s="0" t="s">
        <v>381</v>
      </c>
      <c r="E91" s="0" t="s">
        <v>404</v>
      </c>
      <c r="F91" s="0" t="s">
        <v>381</v>
      </c>
      <c r="G91" s="0" t="s">
        <v>383</v>
      </c>
      <c r="H91" s="0" t="s">
        <v>405</v>
      </c>
      <c r="I91" s="0" t="s">
        <v>385</v>
      </c>
      <c r="J91" s="0" t="s">
        <v>47</v>
      </c>
      <c r="K91" s="0" t="s">
        <v>47</v>
      </c>
      <c r="L91" s="0" t="s">
        <v>47</v>
      </c>
      <c r="M91" s="0" t="s">
        <v>47</v>
      </c>
      <c r="N91" s="0" t="n">
        <v>1</v>
      </c>
      <c r="O91" s="0" t="n">
        <v>141</v>
      </c>
      <c r="P91" s="0" t="n">
        <v>10</v>
      </c>
      <c r="Q91" s="0" t="n">
        <v>3.9</v>
      </c>
      <c r="R91" s="0" t="str">
        <f aca="false">INDEX(Lookup!$B$4:$B$18,MATCH(C91,Lookup!$A$4:$A$18,0))</f>
        <v>United States</v>
      </c>
      <c r="S91" s="20" t="n">
        <f aca="false">INDEX(Lookup!$D$4:$D$18,MATCH(C91,Lookup!$A$4:$A$18,0))</f>
        <v>1</v>
      </c>
      <c r="T91" s="21" t="n">
        <f aca="false">ROUND(P91*S91,2)</f>
        <v>10</v>
      </c>
      <c r="U91" s="21" t="n">
        <f aca="false">IF(T91&lt;=10,1,IF(T91&lt;=20,2,IF(T91&lt;=30,3,IF(T91&lt;=40,4,IF(T91&lt;=50,5,IF(T91&lt;=100,6,IF(T91&lt;=250,7,8)))))))</f>
        <v>1</v>
      </c>
      <c r="V91" s="21" t="n">
        <f aca="false">IF(AND(OR(Dashboard!$T$3="All",R91=Dashboard!$T$3),OR(Dashboard!$T$4="All",D91=Dashboard!$T$4)),1,0)</f>
        <v>1</v>
      </c>
      <c r="W91" s="21" t="n">
        <f aca="false">IF(V91=1,T91+ROW()/10000000,0)</f>
        <v>10.0000091</v>
      </c>
    </row>
    <row r="92" customFormat="false" ht="15" hidden="false" customHeight="false" outlineLevel="0" collapsed="false">
      <c r="A92" s="0" t="n">
        <v>17284139</v>
      </c>
      <c r="B92" s="0" t="s">
        <v>406</v>
      </c>
      <c r="C92" s="0" t="n">
        <v>216</v>
      </c>
      <c r="D92" s="0" t="s">
        <v>381</v>
      </c>
      <c r="E92" s="0" t="s">
        <v>407</v>
      </c>
      <c r="F92" s="0" t="s">
        <v>381</v>
      </c>
      <c r="G92" s="0" t="s">
        <v>383</v>
      </c>
      <c r="H92" s="0" t="s">
        <v>408</v>
      </c>
      <c r="I92" s="0" t="s">
        <v>385</v>
      </c>
      <c r="J92" s="0" t="s">
        <v>47</v>
      </c>
      <c r="K92" s="0" t="s">
        <v>47</v>
      </c>
      <c r="L92" s="0" t="s">
        <v>47</v>
      </c>
      <c r="M92" s="0" t="s">
        <v>47</v>
      </c>
      <c r="N92" s="0" t="n">
        <v>2</v>
      </c>
      <c r="O92" s="0" t="n">
        <v>147</v>
      </c>
      <c r="P92" s="0" t="n">
        <v>25</v>
      </c>
      <c r="Q92" s="0" t="n">
        <v>3.7</v>
      </c>
      <c r="R92" s="0" t="str">
        <f aca="false">INDEX(Lookup!$B$4:$B$18,MATCH(C92,Lookup!$A$4:$A$18,0))</f>
        <v>United States</v>
      </c>
      <c r="S92" s="20" t="n">
        <f aca="false">INDEX(Lookup!$D$4:$D$18,MATCH(C92,Lookup!$A$4:$A$18,0))</f>
        <v>1</v>
      </c>
      <c r="T92" s="21" t="n">
        <f aca="false">ROUND(P92*S92,2)</f>
        <v>25</v>
      </c>
      <c r="U92" s="21" t="n">
        <f aca="false">IF(T92&lt;=10,1,IF(T92&lt;=20,2,IF(T92&lt;=30,3,IF(T92&lt;=40,4,IF(T92&lt;=50,5,IF(T92&lt;=100,6,IF(T92&lt;=250,7,8)))))))</f>
        <v>3</v>
      </c>
      <c r="V92" s="21" t="n">
        <f aca="false">IF(AND(OR(Dashboard!$T$3="All",R92=Dashboard!$T$3),OR(Dashboard!$T$4="All",D92=Dashboard!$T$4)),1,0)</f>
        <v>1</v>
      </c>
      <c r="W92" s="21" t="n">
        <f aca="false">IF(V92=1,T92+ROW()/10000000,0)</f>
        <v>25.0000092</v>
      </c>
    </row>
    <row r="93" customFormat="false" ht="15" hidden="false" customHeight="false" outlineLevel="0" collapsed="false">
      <c r="A93" s="0" t="n">
        <v>17284403</v>
      </c>
      <c r="B93" s="0" t="s">
        <v>409</v>
      </c>
      <c r="C93" s="0" t="n">
        <v>216</v>
      </c>
      <c r="D93" s="0" t="s">
        <v>381</v>
      </c>
      <c r="E93" s="0" t="s">
        <v>410</v>
      </c>
      <c r="F93" s="0" t="s">
        <v>381</v>
      </c>
      <c r="G93" s="0" t="s">
        <v>383</v>
      </c>
      <c r="H93" s="0" t="s">
        <v>411</v>
      </c>
      <c r="I93" s="0" t="s">
        <v>385</v>
      </c>
      <c r="J93" s="0" t="s">
        <v>47</v>
      </c>
      <c r="K93" s="0" t="s">
        <v>47</v>
      </c>
      <c r="L93" s="0" t="s">
        <v>47</v>
      </c>
      <c r="M93" s="0" t="s">
        <v>47</v>
      </c>
      <c r="N93" s="0" t="n">
        <v>4</v>
      </c>
      <c r="O93" s="0" t="n">
        <v>51</v>
      </c>
      <c r="P93" s="0" t="n">
        <v>70</v>
      </c>
      <c r="Q93" s="0" t="n">
        <v>3.5</v>
      </c>
      <c r="R93" s="0" t="str">
        <f aca="false">INDEX(Lookup!$B$4:$B$18,MATCH(C93,Lookup!$A$4:$A$18,0))</f>
        <v>United States</v>
      </c>
      <c r="S93" s="20" t="n">
        <f aca="false">INDEX(Lookup!$D$4:$D$18,MATCH(C93,Lookup!$A$4:$A$18,0))</f>
        <v>1</v>
      </c>
      <c r="T93" s="21" t="n">
        <f aca="false">ROUND(P93*S93,2)</f>
        <v>70</v>
      </c>
      <c r="U93" s="21" t="n">
        <f aca="false">IF(T93&lt;=10,1,IF(T93&lt;=20,2,IF(T93&lt;=30,3,IF(T93&lt;=40,4,IF(T93&lt;=50,5,IF(T93&lt;=100,6,IF(T93&lt;=250,7,8)))))))</f>
        <v>6</v>
      </c>
      <c r="V93" s="21" t="n">
        <f aca="false">IF(AND(OR(Dashboard!$T$3="All",R93=Dashboard!$T$3),OR(Dashboard!$T$4="All",D93=Dashboard!$T$4)),1,0)</f>
        <v>1</v>
      </c>
      <c r="W93" s="21" t="n">
        <f aca="false">IF(V93=1,T93+ROW()/10000000,0)</f>
        <v>70.0000093</v>
      </c>
    </row>
    <row r="94" customFormat="false" ht="15" hidden="false" customHeight="false" outlineLevel="0" collapsed="false">
      <c r="A94" s="0" t="n">
        <v>17284145</v>
      </c>
      <c r="B94" s="0" t="s">
        <v>412</v>
      </c>
      <c r="C94" s="0" t="n">
        <v>216</v>
      </c>
      <c r="D94" s="0" t="s">
        <v>381</v>
      </c>
      <c r="E94" s="0" t="s">
        <v>393</v>
      </c>
      <c r="F94" s="0" t="s">
        <v>381</v>
      </c>
      <c r="G94" s="0" t="s">
        <v>383</v>
      </c>
      <c r="H94" s="0" t="s">
        <v>413</v>
      </c>
      <c r="I94" s="0" t="s">
        <v>385</v>
      </c>
      <c r="J94" s="0" t="s">
        <v>47</v>
      </c>
      <c r="K94" s="0" t="s">
        <v>47</v>
      </c>
      <c r="L94" s="0" t="s">
        <v>47</v>
      </c>
      <c r="M94" s="0" t="s">
        <v>47</v>
      </c>
      <c r="N94" s="0" t="n">
        <v>2</v>
      </c>
      <c r="O94" s="0" t="n">
        <v>88</v>
      </c>
      <c r="P94" s="0" t="n">
        <v>25</v>
      </c>
      <c r="Q94" s="0" t="n">
        <v>3.6</v>
      </c>
      <c r="R94" s="0" t="str">
        <f aca="false">INDEX(Lookup!$B$4:$B$18,MATCH(C94,Lookup!$A$4:$A$18,0))</f>
        <v>United States</v>
      </c>
      <c r="S94" s="20" t="n">
        <f aca="false">INDEX(Lookup!$D$4:$D$18,MATCH(C94,Lookup!$A$4:$A$18,0))</f>
        <v>1</v>
      </c>
      <c r="T94" s="21" t="n">
        <f aca="false">ROUND(P94*S94,2)</f>
        <v>25</v>
      </c>
      <c r="U94" s="21" t="n">
        <f aca="false">IF(T94&lt;=10,1,IF(T94&lt;=20,2,IF(T94&lt;=30,3,IF(T94&lt;=40,4,IF(T94&lt;=50,5,IF(T94&lt;=100,6,IF(T94&lt;=250,7,8)))))))</f>
        <v>3</v>
      </c>
      <c r="V94" s="21" t="n">
        <f aca="false">IF(AND(OR(Dashboard!$T$3="All",R94=Dashboard!$T$3),OR(Dashboard!$T$4="All",D94=Dashboard!$T$4)),1,0)</f>
        <v>1</v>
      </c>
      <c r="W94" s="21" t="n">
        <f aca="false">IF(V94=1,T94+ROW()/10000000,0)</f>
        <v>25.0000094</v>
      </c>
    </row>
    <row r="95" customFormat="false" ht="15" hidden="false" customHeight="false" outlineLevel="0" collapsed="false">
      <c r="A95" s="0" t="n">
        <v>17284150</v>
      </c>
      <c r="B95" s="0" t="s">
        <v>414</v>
      </c>
      <c r="C95" s="0" t="n">
        <v>216</v>
      </c>
      <c r="D95" s="0" t="s">
        <v>381</v>
      </c>
      <c r="E95" s="0" t="s">
        <v>415</v>
      </c>
      <c r="F95" s="0" t="s">
        <v>381</v>
      </c>
      <c r="G95" s="0" t="s">
        <v>383</v>
      </c>
      <c r="H95" s="0" t="s">
        <v>69</v>
      </c>
      <c r="I95" s="0" t="s">
        <v>385</v>
      </c>
      <c r="J95" s="0" t="s">
        <v>47</v>
      </c>
      <c r="K95" s="0" t="s">
        <v>47</v>
      </c>
      <c r="L95" s="0" t="s">
        <v>47</v>
      </c>
      <c r="M95" s="0" t="s">
        <v>47</v>
      </c>
      <c r="N95" s="0" t="n">
        <v>1</v>
      </c>
      <c r="O95" s="0" t="n">
        <v>153</v>
      </c>
      <c r="P95" s="0" t="n">
        <v>10</v>
      </c>
      <c r="Q95" s="0" t="n">
        <v>3.8</v>
      </c>
      <c r="R95" s="0" t="str">
        <f aca="false">INDEX(Lookup!$B$4:$B$18,MATCH(C95,Lookup!$A$4:$A$18,0))</f>
        <v>United States</v>
      </c>
      <c r="S95" s="20" t="n">
        <f aca="false">INDEX(Lookup!$D$4:$D$18,MATCH(C95,Lookup!$A$4:$A$18,0))</f>
        <v>1</v>
      </c>
      <c r="T95" s="21" t="n">
        <f aca="false">ROUND(P95*S95,2)</f>
        <v>10</v>
      </c>
      <c r="U95" s="21" t="n">
        <f aca="false">IF(T95&lt;=10,1,IF(T95&lt;=20,2,IF(T95&lt;=30,3,IF(T95&lt;=40,4,IF(T95&lt;=50,5,IF(T95&lt;=100,6,IF(T95&lt;=250,7,8)))))))</f>
        <v>1</v>
      </c>
      <c r="V95" s="21" t="n">
        <f aca="false">IF(AND(OR(Dashboard!$T$3="All",R95=Dashboard!$T$3),OR(Dashboard!$T$4="All",D95=Dashboard!$T$4)),1,0)</f>
        <v>1</v>
      </c>
      <c r="W95" s="21" t="n">
        <f aca="false">IF(V95=1,T95+ROW()/10000000,0)</f>
        <v>10.0000095</v>
      </c>
    </row>
    <row r="96" customFormat="false" ht="15" hidden="false" customHeight="false" outlineLevel="0" collapsed="false">
      <c r="A96" s="0" t="n">
        <v>17284158</v>
      </c>
      <c r="B96" s="0" t="s">
        <v>416</v>
      </c>
      <c r="C96" s="0" t="n">
        <v>216</v>
      </c>
      <c r="D96" s="0" t="s">
        <v>381</v>
      </c>
      <c r="E96" s="0" t="s">
        <v>417</v>
      </c>
      <c r="F96" s="0" t="s">
        <v>381</v>
      </c>
      <c r="G96" s="0" t="s">
        <v>383</v>
      </c>
      <c r="H96" s="0" t="s">
        <v>391</v>
      </c>
      <c r="I96" s="0" t="s">
        <v>385</v>
      </c>
      <c r="J96" s="0" t="s">
        <v>47</v>
      </c>
      <c r="K96" s="0" t="s">
        <v>47</v>
      </c>
      <c r="L96" s="0" t="s">
        <v>47</v>
      </c>
      <c r="M96" s="0" t="s">
        <v>47</v>
      </c>
      <c r="N96" s="0" t="n">
        <v>1</v>
      </c>
      <c r="O96" s="0" t="n">
        <v>160</v>
      </c>
      <c r="P96" s="0" t="n">
        <v>10</v>
      </c>
      <c r="Q96" s="0" t="n">
        <v>3.9</v>
      </c>
      <c r="R96" s="0" t="str">
        <f aca="false">INDEX(Lookup!$B$4:$B$18,MATCH(C96,Lookup!$A$4:$A$18,0))</f>
        <v>United States</v>
      </c>
      <c r="S96" s="20" t="n">
        <f aca="false">INDEX(Lookup!$D$4:$D$18,MATCH(C96,Lookup!$A$4:$A$18,0))</f>
        <v>1</v>
      </c>
      <c r="T96" s="21" t="n">
        <f aca="false">ROUND(P96*S96,2)</f>
        <v>10</v>
      </c>
      <c r="U96" s="21" t="n">
        <f aca="false">IF(T96&lt;=10,1,IF(T96&lt;=20,2,IF(T96&lt;=30,3,IF(T96&lt;=40,4,IF(T96&lt;=50,5,IF(T96&lt;=100,6,IF(T96&lt;=250,7,8)))))))</f>
        <v>1</v>
      </c>
      <c r="V96" s="21" t="n">
        <f aca="false">IF(AND(OR(Dashboard!$T$3="All",R96=Dashboard!$T$3),OR(Dashboard!$T$4="All",D96=Dashboard!$T$4)),1,0)</f>
        <v>1</v>
      </c>
      <c r="W96" s="21" t="n">
        <f aca="false">IF(V96=1,T96+ROW()/10000000,0)</f>
        <v>10.0000096</v>
      </c>
    </row>
    <row r="97" customFormat="false" ht="15" hidden="false" customHeight="false" outlineLevel="0" collapsed="false">
      <c r="A97" s="0" t="n">
        <v>17284175</v>
      </c>
      <c r="B97" s="0" t="s">
        <v>418</v>
      </c>
      <c r="C97" s="0" t="n">
        <v>216</v>
      </c>
      <c r="D97" s="0" t="s">
        <v>381</v>
      </c>
      <c r="E97" s="0" t="s">
        <v>419</v>
      </c>
      <c r="F97" s="0" t="s">
        <v>381</v>
      </c>
      <c r="G97" s="0" t="s">
        <v>383</v>
      </c>
      <c r="H97" s="0" t="s">
        <v>420</v>
      </c>
      <c r="I97" s="0" t="s">
        <v>385</v>
      </c>
      <c r="J97" s="0" t="s">
        <v>47</v>
      </c>
      <c r="K97" s="0" t="s">
        <v>47</v>
      </c>
      <c r="L97" s="0" t="s">
        <v>47</v>
      </c>
      <c r="M97" s="0" t="s">
        <v>47</v>
      </c>
      <c r="N97" s="0" t="n">
        <v>2</v>
      </c>
      <c r="O97" s="0" t="n">
        <v>57</v>
      </c>
      <c r="P97" s="0" t="n">
        <v>25</v>
      </c>
      <c r="Q97" s="0" t="n">
        <v>3.5</v>
      </c>
      <c r="R97" s="0" t="str">
        <f aca="false">INDEX(Lookup!$B$4:$B$18,MATCH(C97,Lookup!$A$4:$A$18,0))</f>
        <v>United States</v>
      </c>
      <c r="S97" s="20" t="n">
        <f aca="false">INDEX(Lookup!$D$4:$D$18,MATCH(C97,Lookup!$A$4:$A$18,0))</f>
        <v>1</v>
      </c>
      <c r="T97" s="21" t="n">
        <f aca="false">ROUND(P97*S97,2)</f>
        <v>25</v>
      </c>
      <c r="U97" s="21" t="n">
        <f aca="false">IF(T97&lt;=10,1,IF(T97&lt;=20,2,IF(T97&lt;=30,3,IF(T97&lt;=40,4,IF(T97&lt;=50,5,IF(T97&lt;=100,6,IF(T97&lt;=250,7,8)))))))</f>
        <v>3</v>
      </c>
      <c r="V97" s="21" t="n">
        <f aca="false">IF(AND(OR(Dashboard!$T$3="All",R97=Dashboard!$T$3),OR(Dashboard!$T$4="All",D97=Dashboard!$T$4)),1,0)</f>
        <v>1</v>
      </c>
      <c r="W97" s="21" t="n">
        <f aca="false">IF(V97=1,T97+ROW()/10000000,0)</f>
        <v>25.0000097</v>
      </c>
    </row>
    <row r="98" customFormat="false" ht="15" hidden="false" customHeight="false" outlineLevel="0" collapsed="false">
      <c r="A98" s="0" t="n">
        <v>17284179</v>
      </c>
      <c r="B98" s="0" t="s">
        <v>421</v>
      </c>
      <c r="C98" s="0" t="n">
        <v>216</v>
      </c>
      <c r="D98" s="0" t="s">
        <v>381</v>
      </c>
      <c r="E98" s="0" t="s">
        <v>422</v>
      </c>
      <c r="F98" s="0" t="s">
        <v>381</v>
      </c>
      <c r="G98" s="0" t="s">
        <v>383</v>
      </c>
      <c r="H98" s="0" t="s">
        <v>423</v>
      </c>
      <c r="I98" s="0" t="s">
        <v>385</v>
      </c>
      <c r="J98" s="0" t="s">
        <v>47</v>
      </c>
      <c r="K98" s="0" t="s">
        <v>47</v>
      </c>
      <c r="L98" s="0" t="s">
        <v>47</v>
      </c>
      <c r="M98" s="0" t="s">
        <v>47</v>
      </c>
      <c r="N98" s="0" t="n">
        <v>2</v>
      </c>
      <c r="O98" s="0" t="n">
        <v>58</v>
      </c>
      <c r="P98" s="0" t="n">
        <v>25</v>
      </c>
      <c r="Q98" s="0" t="n">
        <v>3.5</v>
      </c>
      <c r="R98" s="0" t="str">
        <f aca="false">INDEX(Lookup!$B$4:$B$18,MATCH(C98,Lookup!$A$4:$A$18,0))</f>
        <v>United States</v>
      </c>
      <c r="S98" s="20" t="n">
        <f aca="false">INDEX(Lookup!$D$4:$D$18,MATCH(C98,Lookup!$A$4:$A$18,0))</f>
        <v>1</v>
      </c>
      <c r="T98" s="21" t="n">
        <f aca="false">ROUND(P98*S98,2)</f>
        <v>25</v>
      </c>
      <c r="U98" s="21" t="n">
        <f aca="false">IF(T98&lt;=10,1,IF(T98&lt;=20,2,IF(T98&lt;=30,3,IF(T98&lt;=40,4,IF(T98&lt;=50,5,IF(T98&lt;=100,6,IF(T98&lt;=250,7,8)))))))</f>
        <v>3</v>
      </c>
      <c r="V98" s="21" t="n">
        <f aca="false">IF(AND(OR(Dashboard!$T$3="All",R98=Dashboard!$T$3),OR(Dashboard!$T$4="All",D98=Dashboard!$T$4)),1,0)</f>
        <v>1</v>
      </c>
      <c r="W98" s="21" t="n">
        <f aca="false">IF(V98=1,T98+ROW()/10000000,0)</f>
        <v>25.0000098</v>
      </c>
    </row>
    <row r="99" customFormat="false" ht="15" hidden="false" customHeight="false" outlineLevel="0" collapsed="false">
      <c r="A99" s="0" t="n">
        <v>17284197</v>
      </c>
      <c r="B99" s="0" t="s">
        <v>424</v>
      </c>
      <c r="C99" s="0" t="n">
        <v>216</v>
      </c>
      <c r="D99" s="0" t="s">
        <v>381</v>
      </c>
      <c r="E99" s="0" t="s">
        <v>425</v>
      </c>
      <c r="F99" s="0" t="s">
        <v>381</v>
      </c>
      <c r="G99" s="0" t="s">
        <v>383</v>
      </c>
      <c r="H99" s="0" t="s">
        <v>426</v>
      </c>
      <c r="I99" s="0" t="s">
        <v>385</v>
      </c>
      <c r="J99" s="0" t="s">
        <v>47</v>
      </c>
      <c r="K99" s="0" t="s">
        <v>47</v>
      </c>
      <c r="L99" s="0" t="s">
        <v>47</v>
      </c>
      <c r="M99" s="0" t="s">
        <v>47</v>
      </c>
      <c r="N99" s="0" t="n">
        <v>3</v>
      </c>
      <c r="O99" s="0" t="n">
        <v>115</v>
      </c>
      <c r="P99" s="0" t="n">
        <v>40</v>
      </c>
      <c r="Q99" s="0" t="n">
        <v>3.6</v>
      </c>
      <c r="R99" s="0" t="str">
        <f aca="false">INDEX(Lookup!$B$4:$B$18,MATCH(C99,Lookup!$A$4:$A$18,0))</f>
        <v>United States</v>
      </c>
      <c r="S99" s="20" t="n">
        <f aca="false">INDEX(Lookup!$D$4:$D$18,MATCH(C99,Lookup!$A$4:$A$18,0))</f>
        <v>1</v>
      </c>
      <c r="T99" s="21" t="n">
        <f aca="false">ROUND(P99*S99,2)</f>
        <v>40</v>
      </c>
      <c r="U99" s="21" t="n">
        <f aca="false">IF(T99&lt;=10,1,IF(T99&lt;=20,2,IF(T99&lt;=30,3,IF(T99&lt;=40,4,IF(T99&lt;=50,5,IF(T99&lt;=100,6,IF(T99&lt;=250,7,8)))))))</f>
        <v>4</v>
      </c>
      <c r="V99" s="21" t="n">
        <f aca="false">IF(AND(OR(Dashboard!$T$3="All",R99=Dashboard!$T$3),OR(Dashboard!$T$4="All",D99=Dashboard!$T$4)),1,0)</f>
        <v>1</v>
      </c>
      <c r="W99" s="21" t="n">
        <f aca="false">IF(V99=1,T99+ROW()/10000000,0)</f>
        <v>40.0000099</v>
      </c>
    </row>
    <row r="100" customFormat="false" ht="15" hidden="false" customHeight="false" outlineLevel="0" collapsed="false">
      <c r="A100" s="0" t="n">
        <v>17284241</v>
      </c>
      <c r="B100" s="0" t="s">
        <v>427</v>
      </c>
      <c r="C100" s="0" t="n">
        <v>216</v>
      </c>
      <c r="D100" s="0" t="s">
        <v>381</v>
      </c>
      <c r="E100" s="0" t="s">
        <v>428</v>
      </c>
      <c r="F100" s="0" t="s">
        <v>381</v>
      </c>
      <c r="G100" s="0" t="s">
        <v>383</v>
      </c>
      <c r="H100" s="0" t="s">
        <v>426</v>
      </c>
      <c r="I100" s="0" t="s">
        <v>385</v>
      </c>
      <c r="J100" s="0" t="s">
        <v>47</v>
      </c>
      <c r="K100" s="0" t="s">
        <v>47</v>
      </c>
      <c r="L100" s="0" t="s">
        <v>47</v>
      </c>
      <c r="M100" s="0" t="s">
        <v>47</v>
      </c>
      <c r="N100" s="0" t="n">
        <v>3</v>
      </c>
      <c r="O100" s="0" t="n">
        <v>51</v>
      </c>
      <c r="P100" s="0" t="n">
        <v>40</v>
      </c>
      <c r="Q100" s="0" t="n">
        <v>3.5</v>
      </c>
      <c r="R100" s="0" t="str">
        <f aca="false">INDEX(Lookup!$B$4:$B$18,MATCH(C100,Lookup!$A$4:$A$18,0))</f>
        <v>United States</v>
      </c>
      <c r="S100" s="20" t="n">
        <f aca="false">INDEX(Lookup!$D$4:$D$18,MATCH(C100,Lookup!$A$4:$A$18,0))</f>
        <v>1</v>
      </c>
      <c r="T100" s="21" t="n">
        <f aca="false">ROUND(P100*S100,2)</f>
        <v>40</v>
      </c>
      <c r="U100" s="21" t="n">
        <f aca="false">IF(T100&lt;=10,1,IF(T100&lt;=20,2,IF(T100&lt;=30,3,IF(T100&lt;=40,4,IF(T100&lt;=50,5,IF(T100&lt;=100,6,IF(T100&lt;=250,7,8)))))))</f>
        <v>4</v>
      </c>
      <c r="V100" s="21" t="n">
        <f aca="false">IF(AND(OR(Dashboard!$T$3="All",R100=Dashboard!$T$3),OR(Dashboard!$T$4="All",D100=Dashboard!$T$4)),1,0)</f>
        <v>1</v>
      </c>
      <c r="W100" s="21" t="n">
        <f aca="false">IF(V100=1,T100+ROW()/10000000,0)</f>
        <v>40.00001</v>
      </c>
    </row>
    <row r="101" customFormat="false" ht="15" hidden="false" customHeight="false" outlineLevel="0" collapsed="false">
      <c r="A101" s="0" t="n">
        <v>17284390</v>
      </c>
      <c r="B101" s="0" t="s">
        <v>429</v>
      </c>
      <c r="C101" s="0" t="n">
        <v>216</v>
      </c>
      <c r="D101" s="0" t="s">
        <v>381</v>
      </c>
      <c r="E101" s="0" t="s">
        <v>430</v>
      </c>
      <c r="F101" s="0" t="s">
        <v>381</v>
      </c>
      <c r="G101" s="0" t="s">
        <v>383</v>
      </c>
      <c r="H101" s="0" t="s">
        <v>431</v>
      </c>
      <c r="I101" s="0" t="s">
        <v>385</v>
      </c>
      <c r="J101" s="0" t="s">
        <v>47</v>
      </c>
      <c r="K101" s="0" t="s">
        <v>47</v>
      </c>
      <c r="L101" s="0" t="s">
        <v>47</v>
      </c>
      <c r="M101" s="0" t="s">
        <v>47</v>
      </c>
      <c r="N101" s="0" t="n">
        <v>3</v>
      </c>
      <c r="O101" s="0" t="n">
        <v>250</v>
      </c>
      <c r="P101" s="0" t="n">
        <v>40</v>
      </c>
      <c r="Q101" s="0" t="n">
        <v>3.8</v>
      </c>
      <c r="R101" s="0" t="str">
        <f aca="false">INDEX(Lookup!$B$4:$B$18,MATCH(C101,Lookup!$A$4:$A$18,0))</f>
        <v>United States</v>
      </c>
      <c r="S101" s="20" t="n">
        <f aca="false">INDEX(Lookup!$D$4:$D$18,MATCH(C101,Lookup!$A$4:$A$18,0))</f>
        <v>1</v>
      </c>
      <c r="T101" s="21" t="n">
        <f aca="false">ROUND(P101*S101,2)</f>
        <v>40</v>
      </c>
      <c r="U101" s="21" t="n">
        <f aca="false">IF(T101&lt;=10,1,IF(T101&lt;=20,2,IF(T101&lt;=30,3,IF(T101&lt;=40,4,IF(T101&lt;=50,5,IF(T101&lt;=100,6,IF(T101&lt;=250,7,8)))))))</f>
        <v>4</v>
      </c>
      <c r="V101" s="21" t="n">
        <f aca="false">IF(AND(OR(Dashboard!$T$3="All",R101=Dashboard!$T$3),OR(Dashboard!$T$4="All",D101=Dashboard!$T$4)),1,0)</f>
        <v>1</v>
      </c>
      <c r="W101" s="21" t="n">
        <f aca="false">IF(V101=1,T101+ROW()/10000000,0)</f>
        <v>40.0000101</v>
      </c>
    </row>
    <row r="102" customFormat="false" ht="15" hidden="false" customHeight="false" outlineLevel="0" collapsed="false">
      <c r="A102" s="0" t="n">
        <v>17284279</v>
      </c>
      <c r="B102" s="0" t="s">
        <v>432</v>
      </c>
      <c r="C102" s="0" t="n">
        <v>216</v>
      </c>
      <c r="D102" s="0" t="s">
        <v>381</v>
      </c>
      <c r="E102" s="0" t="s">
        <v>433</v>
      </c>
      <c r="F102" s="0" t="s">
        <v>381</v>
      </c>
      <c r="G102" s="0" t="s">
        <v>383</v>
      </c>
      <c r="H102" s="0" t="s">
        <v>120</v>
      </c>
      <c r="I102" s="0" t="s">
        <v>385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n">
        <v>1</v>
      </c>
      <c r="O102" s="0" t="n">
        <v>117</v>
      </c>
      <c r="P102" s="0" t="n">
        <v>10</v>
      </c>
      <c r="Q102" s="0" t="n">
        <v>3.7</v>
      </c>
      <c r="R102" s="0" t="str">
        <f aca="false">INDEX(Lookup!$B$4:$B$18,MATCH(C102,Lookup!$A$4:$A$18,0))</f>
        <v>United States</v>
      </c>
      <c r="S102" s="20" t="n">
        <f aca="false">INDEX(Lookup!$D$4:$D$18,MATCH(C102,Lookup!$A$4:$A$18,0))</f>
        <v>1</v>
      </c>
      <c r="T102" s="21" t="n">
        <f aca="false">ROUND(P102*S102,2)</f>
        <v>10</v>
      </c>
      <c r="U102" s="21" t="n">
        <f aca="false">IF(T102&lt;=10,1,IF(T102&lt;=20,2,IF(T102&lt;=30,3,IF(T102&lt;=40,4,IF(T102&lt;=50,5,IF(T102&lt;=100,6,IF(T102&lt;=250,7,8)))))))</f>
        <v>1</v>
      </c>
      <c r="V102" s="21" t="n">
        <f aca="false">IF(AND(OR(Dashboard!$T$3="All",R102=Dashboard!$T$3),OR(Dashboard!$T$4="All",D102=Dashboard!$T$4)),1,0)</f>
        <v>1</v>
      </c>
      <c r="W102" s="21" t="n">
        <f aca="false">IF(V102=1,T102+ROW()/10000000,0)</f>
        <v>10.0000102</v>
      </c>
    </row>
    <row r="103" customFormat="false" ht="15" hidden="false" customHeight="false" outlineLevel="0" collapsed="false">
      <c r="A103" s="0" t="n">
        <v>17284364</v>
      </c>
      <c r="B103" s="0" t="s">
        <v>434</v>
      </c>
      <c r="C103" s="0" t="n">
        <v>216</v>
      </c>
      <c r="D103" s="0" t="s">
        <v>381</v>
      </c>
      <c r="E103" s="0" t="s">
        <v>435</v>
      </c>
      <c r="F103" s="0" t="s">
        <v>436</v>
      </c>
      <c r="G103" s="0" t="s">
        <v>437</v>
      </c>
      <c r="H103" s="0" t="s">
        <v>438</v>
      </c>
      <c r="I103" s="0" t="s">
        <v>385</v>
      </c>
      <c r="J103" s="0" t="s">
        <v>47</v>
      </c>
      <c r="K103" s="0" t="s">
        <v>47</v>
      </c>
      <c r="L103" s="0" t="s">
        <v>47</v>
      </c>
      <c r="M103" s="0" t="s">
        <v>47</v>
      </c>
      <c r="N103" s="0" t="n">
        <v>1</v>
      </c>
      <c r="O103" s="0" t="n">
        <v>20</v>
      </c>
      <c r="P103" s="0" t="n">
        <v>10</v>
      </c>
      <c r="Q103" s="0" t="n">
        <v>3.4</v>
      </c>
      <c r="R103" s="0" t="str">
        <f aca="false">INDEX(Lookup!$B$4:$B$18,MATCH(C103,Lookup!$A$4:$A$18,0))</f>
        <v>United States</v>
      </c>
      <c r="S103" s="20" t="n">
        <f aca="false">INDEX(Lookup!$D$4:$D$18,MATCH(C103,Lookup!$A$4:$A$18,0))</f>
        <v>1</v>
      </c>
      <c r="T103" s="21" t="n">
        <f aca="false">ROUND(P103*S103,2)</f>
        <v>10</v>
      </c>
      <c r="U103" s="21" t="n">
        <f aca="false">IF(T103&lt;=10,1,IF(T103&lt;=20,2,IF(T103&lt;=30,3,IF(T103&lt;=40,4,IF(T103&lt;=50,5,IF(T103&lt;=100,6,IF(T103&lt;=250,7,8)))))))</f>
        <v>1</v>
      </c>
      <c r="V103" s="21" t="n">
        <f aca="false">IF(AND(OR(Dashboard!$T$3="All",R103=Dashboard!$T$3),OR(Dashboard!$T$4="All",D103=Dashboard!$T$4)),1,0)</f>
        <v>1</v>
      </c>
      <c r="W103" s="21" t="n">
        <f aca="false">IF(V103=1,T103+ROW()/10000000,0)</f>
        <v>10.0000103</v>
      </c>
    </row>
    <row r="104" customFormat="false" ht="15" hidden="false" customHeight="false" outlineLevel="0" collapsed="false">
      <c r="A104" s="0" t="n">
        <v>16611114</v>
      </c>
      <c r="B104" s="0" t="s">
        <v>439</v>
      </c>
      <c r="C104" s="0" t="n">
        <v>14</v>
      </c>
      <c r="D104" s="0" t="s">
        <v>440</v>
      </c>
      <c r="E104" s="0" t="s">
        <v>441</v>
      </c>
      <c r="F104" s="0" t="s">
        <v>440</v>
      </c>
      <c r="G104" s="0" t="s">
        <v>442</v>
      </c>
      <c r="H104" s="0" t="s">
        <v>443</v>
      </c>
      <c r="I104" s="0" t="s">
        <v>385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n">
        <v>2</v>
      </c>
      <c r="O104" s="0" t="n">
        <v>25</v>
      </c>
      <c r="P104" s="0" t="n">
        <v>20</v>
      </c>
      <c r="Q104" s="0" t="n">
        <v>3.5</v>
      </c>
      <c r="R104" s="0" t="str">
        <f aca="false">INDEX(Lookup!$B$4:$B$18,MATCH(C104,Lookup!$A$4:$A$18,0))</f>
        <v>Australia</v>
      </c>
      <c r="S104" s="20" t="n">
        <f aca="false">INDEX(Lookup!$D$4:$D$18,MATCH(C104,Lookup!$A$4:$A$18,0))</f>
        <v>0.65</v>
      </c>
      <c r="T104" s="21" t="n">
        <f aca="false">ROUND(P104*S104,2)</f>
        <v>13</v>
      </c>
      <c r="U104" s="21" t="n">
        <f aca="false">IF(T104&lt;=10,1,IF(T104&lt;=20,2,IF(T104&lt;=30,3,IF(T104&lt;=40,4,IF(T104&lt;=50,5,IF(T104&lt;=100,6,IF(T104&lt;=250,7,8)))))))</f>
        <v>2</v>
      </c>
      <c r="V104" s="21" t="n">
        <f aca="false">IF(AND(OR(Dashboard!$T$3="All",R104=Dashboard!$T$3),OR(Dashboard!$T$4="All",D104=Dashboard!$T$4)),1,0)</f>
        <v>1</v>
      </c>
      <c r="W104" s="21" t="n">
        <f aca="false">IF(V104=1,T104+ROW()/10000000,0)</f>
        <v>13.0000104</v>
      </c>
    </row>
    <row r="105" customFormat="false" ht="15" hidden="false" customHeight="false" outlineLevel="0" collapsed="false">
      <c r="A105" s="0" t="n">
        <v>17293281</v>
      </c>
      <c r="B105" s="0" t="s">
        <v>444</v>
      </c>
      <c r="C105" s="0" t="n">
        <v>216</v>
      </c>
      <c r="D105" s="0" t="s">
        <v>445</v>
      </c>
      <c r="E105" s="0" t="s">
        <v>446</v>
      </c>
      <c r="F105" s="0" t="s">
        <v>445</v>
      </c>
      <c r="G105" s="0" t="s">
        <v>447</v>
      </c>
      <c r="H105" s="0" t="s">
        <v>448</v>
      </c>
      <c r="I105" s="0" t="s">
        <v>385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n">
        <v>3</v>
      </c>
      <c r="O105" s="0" t="n">
        <v>1821</v>
      </c>
      <c r="P105" s="0" t="n">
        <v>40</v>
      </c>
      <c r="Q105" s="0" t="n">
        <v>4.5</v>
      </c>
      <c r="R105" s="0" t="str">
        <f aca="false">INDEX(Lookup!$B$4:$B$18,MATCH(C105,Lookup!$A$4:$A$18,0))</f>
        <v>United States</v>
      </c>
      <c r="S105" s="20" t="n">
        <f aca="false">INDEX(Lookup!$D$4:$D$18,MATCH(C105,Lookup!$A$4:$A$18,0))</f>
        <v>1</v>
      </c>
      <c r="T105" s="21" t="n">
        <f aca="false">ROUND(P105*S105,2)</f>
        <v>40</v>
      </c>
      <c r="U105" s="21" t="n">
        <f aca="false">IF(T105&lt;=10,1,IF(T105&lt;=20,2,IF(T105&lt;=30,3,IF(T105&lt;=40,4,IF(T105&lt;=50,5,IF(T105&lt;=100,6,IF(T105&lt;=250,7,8)))))))</f>
        <v>4</v>
      </c>
      <c r="V105" s="21" t="n">
        <f aca="false">IF(AND(OR(Dashboard!$T$3="All",R105=Dashboard!$T$3),OR(Dashboard!$T$4="All",D105=Dashboard!$T$4)),1,0)</f>
        <v>1</v>
      </c>
      <c r="W105" s="21" t="n">
        <f aca="false">IF(V105=1,T105+ROW()/10000000,0)</f>
        <v>40.0000105</v>
      </c>
    </row>
    <row r="106" customFormat="false" ht="15" hidden="false" customHeight="false" outlineLevel="0" collapsed="false">
      <c r="A106" s="0" t="n">
        <v>17293301</v>
      </c>
      <c r="B106" s="0" t="s">
        <v>449</v>
      </c>
      <c r="C106" s="0" t="n">
        <v>216</v>
      </c>
      <c r="D106" s="0" t="s">
        <v>445</v>
      </c>
      <c r="E106" s="0" t="s">
        <v>450</v>
      </c>
      <c r="F106" s="0" t="s">
        <v>445</v>
      </c>
      <c r="G106" s="0" t="s">
        <v>447</v>
      </c>
      <c r="H106" s="0" t="s">
        <v>451</v>
      </c>
      <c r="I106" s="0" t="s">
        <v>385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n">
        <v>1</v>
      </c>
      <c r="O106" s="0" t="n">
        <v>849</v>
      </c>
      <c r="P106" s="0" t="n">
        <v>10</v>
      </c>
      <c r="Q106" s="0" t="n">
        <v>4.5</v>
      </c>
      <c r="R106" s="0" t="str">
        <f aca="false">INDEX(Lookup!$B$4:$B$18,MATCH(C106,Lookup!$A$4:$A$18,0))</f>
        <v>United States</v>
      </c>
      <c r="S106" s="20" t="n">
        <f aca="false">INDEX(Lookup!$D$4:$D$18,MATCH(C106,Lookup!$A$4:$A$18,0))</f>
        <v>1</v>
      </c>
      <c r="T106" s="21" t="n">
        <f aca="false">ROUND(P106*S106,2)</f>
        <v>10</v>
      </c>
      <c r="U106" s="21" t="n">
        <f aca="false">IF(T106&lt;=10,1,IF(T106&lt;=20,2,IF(T106&lt;=30,3,IF(T106&lt;=40,4,IF(T106&lt;=50,5,IF(T106&lt;=100,6,IF(T106&lt;=250,7,8)))))))</f>
        <v>1</v>
      </c>
      <c r="V106" s="21" t="n">
        <f aca="false">IF(AND(OR(Dashboard!$T$3="All",R106=Dashboard!$T$3),OR(Dashboard!$T$4="All",D106=Dashboard!$T$4)),1,0)</f>
        <v>1</v>
      </c>
      <c r="W106" s="21" t="n">
        <f aca="false">IF(V106=1,T106+ROW()/10000000,0)</f>
        <v>10.0000106</v>
      </c>
    </row>
    <row r="107" customFormat="false" ht="15" hidden="false" customHeight="false" outlineLevel="0" collapsed="false">
      <c r="A107" s="0" t="n">
        <v>17293409</v>
      </c>
      <c r="B107" s="0" t="s">
        <v>452</v>
      </c>
      <c r="C107" s="0" t="n">
        <v>216</v>
      </c>
      <c r="D107" s="0" t="s">
        <v>445</v>
      </c>
      <c r="E107" s="0" t="s">
        <v>453</v>
      </c>
      <c r="F107" s="0" t="s">
        <v>445</v>
      </c>
      <c r="G107" s="0" t="s">
        <v>447</v>
      </c>
      <c r="H107" s="0" t="s">
        <v>394</v>
      </c>
      <c r="I107" s="0" t="s">
        <v>385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n">
        <v>1</v>
      </c>
      <c r="O107" s="0" t="n">
        <v>917</v>
      </c>
      <c r="P107" s="0" t="n">
        <v>10</v>
      </c>
      <c r="Q107" s="0" t="n">
        <v>4.6</v>
      </c>
      <c r="R107" s="0" t="str">
        <f aca="false">INDEX(Lookup!$B$4:$B$18,MATCH(C107,Lookup!$A$4:$A$18,0))</f>
        <v>United States</v>
      </c>
      <c r="S107" s="20" t="n">
        <f aca="false">INDEX(Lookup!$D$4:$D$18,MATCH(C107,Lookup!$A$4:$A$18,0))</f>
        <v>1</v>
      </c>
      <c r="T107" s="21" t="n">
        <f aca="false">ROUND(P107*S107,2)</f>
        <v>10</v>
      </c>
      <c r="U107" s="21" t="n">
        <f aca="false">IF(T107&lt;=10,1,IF(T107&lt;=20,2,IF(T107&lt;=30,3,IF(T107&lt;=40,4,IF(T107&lt;=50,5,IF(T107&lt;=100,6,IF(T107&lt;=250,7,8)))))))</f>
        <v>1</v>
      </c>
      <c r="V107" s="21" t="n">
        <f aca="false">IF(AND(OR(Dashboard!$T$3="All",R107=Dashboard!$T$3),OR(Dashboard!$T$4="All",D107=Dashboard!$T$4)),1,0)</f>
        <v>1</v>
      </c>
      <c r="W107" s="21" t="n">
        <f aca="false">IF(V107=1,T107+ROW()/10000000,0)</f>
        <v>10.0000107</v>
      </c>
    </row>
    <row r="108" customFormat="false" ht="15" hidden="false" customHeight="false" outlineLevel="0" collapsed="false">
      <c r="A108" s="0" t="n">
        <v>17293163</v>
      </c>
      <c r="B108" s="0" t="s">
        <v>454</v>
      </c>
      <c r="C108" s="0" t="n">
        <v>216</v>
      </c>
      <c r="D108" s="0" t="s">
        <v>445</v>
      </c>
      <c r="E108" s="0" t="s">
        <v>455</v>
      </c>
      <c r="F108" s="0" t="s">
        <v>445</v>
      </c>
      <c r="G108" s="0" t="s">
        <v>447</v>
      </c>
      <c r="H108" s="0" t="s">
        <v>66</v>
      </c>
      <c r="I108" s="0" t="s">
        <v>385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n">
        <v>1</v>
      </c>
      <c r="O108" s="0" t="n">
        <v>439</v>
      </c>
      <c r="P108" s="0" t="n">
        <v>10</v>
      </c>
      <c r="Q108" s="0" t="n">
        <v>3.9</v>
      </c>
      <c r="R108" s="0" t="str">
        <f aca="false">INDEX(Lookup!$B$4:$B$18,MATCH(C108,Lookup!$A$4:$A$18,0))</f>
        <v>United States</v>
      </c>
      <c r="S108" s="20" t="n">
        <f aca="false">INDEX(Lookup!$D$4:$D$18,MATCH(C108,Lookup!$A$4:$A$18,0))</f>
        <v>1</v>
      </c>
      <c r="T108" s="21" t="n">
        <f aca="false">ROUND(P108*S108,2)</f>
        <v>10</v>
      </c>
      <c r="U108" s="21" t="n">
        <f aca="false">IF(T108&lt;=10,1,IF(T108&lt;=20,2,IF(T108&lt;=30,3,IF(T108&lt;=40,4,IF(T108&lt;=50,5,IF(T108&lt;=100,6,IF(T108&lt;=250,7,8)))))))</f>
        <v>1</v>
      </c>
      <c r="V108" s="21" t="n">
        <f aca="false">IF(AND(OR(Dashboard!$T$3="All",R108=Dashboard!$T$3),OR(Dashboard!$T$4="All",D108=Dashboard!$T$4)),1,0)</f>
        <v>1</v>
      </c>
      <c r="W108" s="21" t="n">
        <f aca="false">IF(V108=1,T108+ROW()/10000000,0)</f>
        <v>10.0000108</v>
      </c>
    </row>
    <row r="109" customFormat="false" ht="15" hidden="false" customHeight="false" outlineLevel="0" collapsed="false">
      <c r="A109" s="0" t="n">
        <v>17293228</v>
      </c>
      <c r="B109" s="0" t="s">
        <v>456</v>
      </c>
      <c r="C109" s="0" t="n">
        <v>216</v>
      </c>
      <c r="D109" s="0" t="s">
        <v>445</v>
      </c>
      <c r="E109" s="0" t="s">
        <v>457</v>
      </c>
      <c r="F109" s="0" t="s">
        <v>445</v>
      </c>
      <c r="G109" s="0" t="s">
        <v>447</v>
      </c>
      <c r="H109" s="0" t="s">
        <v>458</v>
      </c>
      <c r="I109" s="0" t="s">
        <v>385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n">
        <v>1</v>
      </c>
      <c r="O109" s="0" t="n">
        <v>289</v>
      </c>
      <c r="P109" s="0" t="n">
        <v>10</v>
      </c>
      <c r="Q109" s="0" t="n">
        <v>3.7</v>
      </c>
      <c r="R109" s="0" t="str">
        <f aca="false">INDEX(Lookup!$B$4:$B$18,MATCH(C109,Lookup!$A$4:$A$18,0))</f>
        <v>United States</v>
      </c>
      <c r="S109" s="20" t="n">
        <f aca="false">INDEX(Lookup!$D$4:$D$18,MATCH(C109,Lookup!$A$4:$A$18,0))</f>
        <v>1</v>
      </c>
      <c r="T109" s="21" t="n">
        <f aca="false">ROUND(P109*S109,2)</f>
        <v>10</v>
      </c>
      <c r="U109" s="21" t="n">
        <f aca="false">IF(T109&lt;=10,1,IF(T109&lt;=20,2,IF(T109&lt;=30,3,IF(T109&lt;=40,4,IF(T109&lt;=50,5,IF(T109&lt;=100,6,IF(T109&lt;=250,7,8)))))))</f>
        <v>1</v>
      </c>
      <c r="V109" s="21" t="n">
        <f aca="false">IF(AND(OR(Dashboard!$T$3="All",R109=Dashboard!$T$3),OR(Dashboard!$T$4="All",D109=Dashboard!$T$4)),1,0)</f>
        <v>1</v>
      </c>
      <c r="W109" s="21" t="n">
        <f aca="false">IF(V109=1,T109+ROW()/10000000,0)</f>
        <v>10.0000109</v>
      </c>
    </row>
    <row r="110" customFormat="false" ht="15" hidden="false" customHeight="false" outlineLevel="0" collapsed="false">
      <c r="A110" s="0" t="n">
        <v>17293880</v>
      </c>
      <c r="B110" s="0" t="s">
        <v>459</v>
      </c>
      <c r="C110" s="0" t="n">
        <v>216</v>
      </c>
      <c r="D110" s="0" t="s">
        <v>445</v>
      </c>
      <c r="E110" s="0" t="s">
        <v>460</v>
      </c>
      <c r="F110" s="0" t="s">
        <v>445</v>
      </c>
      <c r="G110" s="0" t="s">
        <v>447</v>
      </c>
      <c r="H110" s="0" t="s">
        <v>461</v>
      </c>
      <c r="I110" s="0" t="s">
        <v>385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n">
        <v>1</v>
      </c>
      <c r="O110" s="0" t="n">
        <v>558</v>
      </c>
      <c r="P110" s="0" t="n">
        <v>10</v>
      </c>
      <c r="Q110" s="0" t="n">
        <v>4.3</v>
      </c>
      <c r="R110" s="0" t="str">
        <f aca="false">INDEX(Lookup!$B$4:$B$18,MATCH(C110,Lookup!$A$4:$A$18,0))</f>
        <v>United States</v>
      </c>
      <c r="S110" s="20" t="n">
        <f aca="false">INDEX(Lookup!$D$4:$D$18,MATCH(C110,Lookup!$A$4:$A$18,0))</f>
        <v>1</v>
      </c>
      <c r="T110" s="21" t="n">
        <f aca="false">ROUND(P110*S110,2)</f>
        <v>10</v>
      </c>
      <c r="U110" s="21" t="n">
        <f aca="false">IF(T110&lt;=10,1,IF(T110&lt;=20,2,IF(T110&lt;=30,3,IF(T110&lt;=40,4,IF(T110&lt;=50,5,IF(T110&lt;=100,6,IF(T110&lt;=250,7,8)))))))</f>
        <v>1</v>
      </c>
      <c r="V110" s="21" t="n">
        <f aca="false">IF(AND(OR(Dashboard!$T$3="All",R110=Dashboard!$T$3),OR(Dashboard!$T$4="All",D110=Dashboard!$T$4)),1,0)</f>
        <v>1</v>
      </c>
      <c r="W110" s="21" t="n">
        <f aca="false">IF(V110=1,T110+ROW()/10000000,0)</f>
        <v>10.000011</v>
      </c>
    </row>
    <row r="111" customFormat="false" ht="15" hidden="false" customHeight="false" outlineLevel="0" collapsed="false">
      <c r="A111" s="0" t="n">
        <v>17293169</v>
      </c>
      <c r="B111" s="0" t="s">
        <v>462</v>
      </c>
      <c r="C111" s="0" t="n">
        <v>216</v>
      </c>
      <c r="D111" s="0" t="s">
        <v>445</v>
      </c>
      <c r="E111" s="0" t="s">
        <v>463</v>
      </c>
      <c r="F111" s="0" t="s">
        <v>445</v>
      </c>
      <c r="G111" s="0" t="s">
        <v>447</v>
      </c>
      <c r="H111" s="0" t="s">
        <v>420</v>
      </c>
      <c r="I111" s="0" t="s">
        <v>385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n">
        <v>1</v>
      </c>
      <c r="O111" s="0" t="n">
        <v>613</v>
      </c>
      <c r="P111" s="0" t="n">
        <v>10</v>
      </c>
      <c r="Q111" s="0" t="n">
        <v>4.2</v>
      </c>
      <c r="R111" s="0" t="str">
        <f aca="false">INDEX(Lookup!$B$4:$B$18,MATCH(C111,Lookup!$A$4:$A$18,0))</f>
        <v>United States</v>
      </c>
      <c r="S111" s="20" t="n">
        <f aca="false">INDEX(Lookup!$D$4:$D$18,MATCH(C111,Lookup!$A$4:$A$18,0))</f>
        <v>1</v>
      </c>
      <c r="T111" s="21" t="n">
        <f aca="false">ROUND(P111*S111,2)</f>
        <v>10</v>
      </c>
      <c r="U111" s="21" t="n">
        <f aca="false">IF(T111&lt;=10,1,IF(T111&lt;=20,2,IF(T111&lt;=30,3,IF(T111&lt;=40,4,IF(T111&lt;=50,5,IF(T111&lt;=100,6,IF(T111&lt;=250,7,8)))))))</f>
        <v>1</v>
      </c>
      <c r="V111" s="21" t="n">
        <f aca="false">IF(AND(OR(Dashboard!$T$3="All",R111=Dashboard!$T$3),OR(Dashboard!$T$4="All",D111=Dashboard!$T$4)),1,0)</f>
        <v>1</v>
      </c>
      <c r="W111" s="21" t="n">
        <f aca="false">IF(V111=1,T111+ROW()/10000000,0)</f>
        <v>10.0000111</v>
      </c>
    </row>
    <row r="112" customFormat="false" ht="15" hidden="false" customHeight="false" outlineLevel="0" collapsed="false">
      <c r="A112" s="0" t="n">
        <v>17293186</v>
      </c>
      <c r="B112" s="0" t="s">
        <v>464</v>
      </c>
      <c r="C112" s="0" t="n">
        <v>216</v>
      </c>
      <c r="D112" s="0" t="s">
        <v>445</v>
      </c>
      <c r="E112" s="0" t="s">
        <v>465</v>
      </c>
      <c r="F112" s="0" t="s">
        <v>445</v>
      </c>
      <c r="G112" s="0" t="s">
        <v>447</v>
      </c>
      <c r="H112" s="0" t="s">
        <v>466</v>
      </c>
      <c r="I112" s="0" t="s">
        <v>385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n">
        <v>2</v>
      </c>
      <c r="O112" s="0" t="n">
        <v>353</v>
      </c>
      <c r="P112" s="0" t="n">
        <v>25</v>
      </c>
      <c r="Q112" s="0" t="n">
        <v>4</v>
      </c>
      <c r="R112" s="0" t="str">
        <f aca="false">INDEX(Lookup!$B$4:$B$18,MATCH(C112,Lookup!$A$4:$A$18,0))</f>
        <v>United States</v>
      </c>
      <c r="S112" s="20" t="n">
        <f aca="false">INDEX(Lookup!$D$4:$D$18,MATCH(C112,Lookup!$A$4:$A$18,0))</f>
        <v>1</v>
      </c>
      <c r="T112" s="21" t="n">
        <f aca="false">ROUND(P112*S112,2)</f>
        <v>25</v>
      </c>
      <c r="U112" s="21" t="n">
        <f aca="false">IF(T112&lt;=10,1,IF(T112&lt;=20,2,IF(T112&lt;=30,3,IF(T112&lt;=40,4,IF(T112&lt;=50,5,IF(T112&lt;=100,6,IF(T112&lt;=250,7,8)))))))</f>
        <v>3</v>
      </c>
      <c r="V112" s="21" t="n">
        <f aca="false">IF(AND(OR(Dashboard!$T$3="All",R112=Dashboard!$T$3),OR(Dashboard!$T$4="All",D112=Dashboard!$T$4)),1,0)</f>
        <v>1</v>
      </c>
      <c r="W112" s="21" t="n">
        <f aca="false">IF(V112=1,T112+ROW()/10000000,0)</f>
        <v>25.0000112</v>
      </c>
    </row>
    <row r="113" customFormat="false" ht="15" hidden="false" customHeight="false" outlineLevel="0" collapsed="false">
      <c r="A113" s="0" t="n">
        <v>17293180</v>
      </c>
      <c r="B113" s="0" t="s">
        <v>467</v>
      </c>
      <c r="C113" s="0" t="n">
        <v>216</v>
      </c>
      <c r="D113" s="0" t="s">
        <v>445</v>
      </c>
      <c r="E113" s="0" t="s">
        <v>468</v>
      </c>
      <c r="F113" s="0" t="s">
        <v>445</v>
      </c>
      <c r="G113" s="0" t="s">
        <v>447</v>
      </c>
      <c r="H113" s="0" t="s">
        <v>466</v>
      </c>
      <c r="I113" s="0" t="s">
        <v>385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n">
        <v>2</v>
      </c>
      <c r="O113" s="0" t="n">
        <v>387</v>
      </c>
      <c r="P113" s="0" t="n">
        <v>25</v>
      </c>
      <c r="Q113" s="0" t="n">
        <v>4.1</v>
      </c>
      <c r="R113" s="0" t="str">
        <f aca="false">INDEX(Lookup!$B$4:$B$18,MATCH(C113,Lookup!$A$4:$A$18,0))</f>
        <v>United States</v>
      </c>
      <c r="S113" s="20" t="n">
        <f aca="false">INDEX(Lookup!$D$4:$D$18,MATCH(C113,Lookup!$A$4:$A$18,0))</f>
        <v>1</v>
      </c>
      <c r="T113" s="21" t="n">
        <f aca="false">ROUND(P113*S113,2)</f>
        <v>25</v>
      </c>
      <c r="U113" s="21" t="n">
        <f aca="false">IF(T113&lt;=10,1,IF(T113&lt;=20,2,IF(T113&lt;=30,3,IF(T113&lt;=40,4,IF(T113&lt;=50,5,IF(T113&lt;=100,6,IF(T113&lt;=250,7,8)))))))</f>
        <v>3</v>
      </c>
      <c r="V113" s="21" t="n">
        <f aca="false">IF(AND(OR(Dashboard!$T$3="All",R113=Dashboard!$T$3),OR(Dashboard!$T$4="All",D113=Dashboard!$T$4)),1,0)</f>
        <v>1</v>
      </c>
      <c r="W113" s="21" t="n">
        <f aca="false">IF(V113=1,T113+ROW()/10000000,0)</f>
        <v>25.0000113</v>
      </c>
    </row>
    <row r="114" customFormat="false" ht="15" hidden="false" customHeight="false" outlineLevel="0" collapsed="false">
      <c r="A114" s="0" t="n">
        <v>17293205</v>
      </c>
      <c r="B114" s="0" t="s">
        <v>469</v>
      </c>
      <c r="C114" s="0" t="n">
        <v>216</v>
      </c>
      <c r="D114" s="0" t="s">
        <v>445</v>
      </c>
      <c r="E114" s="0" t="s">
        <v>470</v>
      </c>
      <c r="F114" s="0" t="s">
        <v>445</v>
      </c>
      <c r="G114" s="0" t="s">
        <v>447</v>
      </c>
      <c r="H114" s="0" t="s">
        <v>471</v>
      </c>
      <c r="I114" s="0" t="s">
        <v>385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n">
        <v>3</v>
      </c>
      <c r="O114" s="0" t="n">
        <v>755</v>
      </c>
      <c r="P114" s="0" t="n">
        <v>40</v>
      </c>
      <c r="Q114" s="0" t="n">
        <v>4.3</v>
      </c>
      <c r="R114" s="0" t="str">
        <f aca="false">INDEX(Lookup!$B$4:$B$18,MATCH(C114,Lookup!$A$4:$A$18,0))</f>
        <v>United States</v>
      </c>
      <c r="S114" s="20" t="n">
        <f aca="false">INDEX(Lookup!$D$4:$D$18,MATCH(C114,Lookup!$A$4:$A$18,0))</f>
        <v>1</v>
      </c>
      <c r="T114" s="21" t="n">
        <f aca="false">ROUND(P114*S114,2)</f>
        <v>40</v>
      </c>
      <c r="U114" s="21" t="n">
        <f aca="false">IF(T114&lt;=10,1,IF(T114&lt;=20,2,IF(T114&lt;=30,3,IF(T114&lt;=40,4,IF(T114&lt;=50,5,IF(T114&lt;=100,6,IF(T114&lt;=250,7,8)))))))</f>
        <v>4</v>
      </c>
      <c r="V114" s="21" t="n">
        <f aca="false">IF(AND(OR(Dashboard!$T$3="All",R114=Dashboard!$T$3),OR(Dashboard!$T$4="All",D114=Dashboard!$T$4)),1,0)</f>
        <v>1</v>
      </c>
      <c r="W114" s="21" t="n">
        <f aca="false">IF(V114=1,T114+ROW()/10000000,0)</f>
        <v>40.0000114</v>
      </c>
    </row>
    <row r="115" customFormat="false" ht="15" hidden="false" customHeight="false" outlineLevel="0" collapsed="false">
      <c r="A115" s="0" t="n">
        <v>17293229</v>
      </c>
      <c r="B115" s="0" t="s">
        <v>472</v>
      </c>
      <c r="C115" s="0" t="n">
        <v>216</v>
      </c>
      <c r="D115" s="0" t="s">
        <v>445</v>
      </c>
      <c r="E115" s="0" t="s">
        <v>473</v>
      </c>
      <c r="F115" s="0" t="s">
        <v>445</v>
      </c>
      <c r="G115" s="0" t="s">
        <v>447</v>
      </c>
      <c r="H115" s="0" t="s">
        <v>474</v>
      </c>
      <c r="I115" s="0" t="s">
        <v>385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n">
        <v>1</v>
      </c>
      <c r="O115" s="0" t="n">
        <v>800</v>
      </c>
      <c r="P115" s="0" t="n">
        <v>10</v>
      </c>
      <c r="Q115" s="0" t="n">
        <v>4.2</v>
      </c>
      <c r="R115" s="0" t="str">
        <f aca="false">INDEX(Lookup!$B$4:$B$18,MATCH(C115,Lookup!$A$4:$A$18,0))</f>
        <v>United States</v>
      </c>
      <c r="S115" s="20" t="n">
        <f aca="false">INDEX(Lookup!$D$4:$D$18,MATCH(C115,Lookup!$A$4:$A$18,0))</f>
        <v>1</v>
      </c>
      <c r="T115" s="21" t="n">
        <f aca="false">ROUND(P115*S115,2)</f>
        <v>10</v>
      </c>
      <c r="U115" s="21" t="n">
        <f aca="false">IF(T115&lt;=10,1,IF(T115&lt;=20,2,IF(T115&lt;=30,3,IF(T115&lt;=40,4,IF(T115&lt;=50,5,IF(T115&lt;=100,6,IF(T115&lt;=250,7,8)))))))</f>
        <v>1</v>
      </c>
      <c r="V115" s="21" t="n">
        <f aca="false">IF(AND(OR(Dashboard!$T$3="All",R115=Dashboard!$T$3),OR(Dashboard!$T$4="All",D115=Dashboard!$T$4)),1,0)</f>
        <v>1</v>
      </c>
      <c r="W115" s="21" t="n">
        <f aca="false">IF(V115=1,T115+ROW()/10000000,0)</f>
        <v>10.0000115</v>
      </c>
    </row>
    <row r="116" customFormat="false" ht="15" hidden="false" customHeight="false" outlineLevel="0" collapsed="false">
      <c r="A116" s="0" t="n">
        <v>17293897</v>
      </c>
      <c r="B116" s="0" t="s">
        <v>475</v>
      </c>
      <c r="C116" s="0" t="n">
        <v>216</v>
      </c>
      <c r="D116" s="0" t="s">
        <v>445</v>
      </c>
      <c r="E116" s="0" t="s">
        <v>476</v>
      </c>
      <c r="F116" s="0" t="s">
        <v>445</v>
      </c>
      <c r="G116" s="0" t="s">
        <v>447</v>
      </c>
      <c r="H116" s="0" t="s">
        <v>477</v>
      </c>
      <c r="I116" s="0" t="s">
        <v>385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n">
        <v>1</v>
      </c>
      <c r="O116" s="0" t="n">
        <v>350</v>
      </c>
      <c r="P116" s="0" t="n">
        <v>10</v>
      </c>
      <c r="Q116" s="0" t="n">
        <v>4.1</v>
      </c>
      <c r="R116" s="0" t="str">
        <f aca="false">INDEX(Lookup!$B$4:$B$18,MATCH(C116,Lookup!$A$4:$A$18,0))</f>
        <v>United States</v>
      </c>
      <c r="S116" s="20" t="n">
        <f aca="false">INDEX(Lookup!$D$4:$D$18,MATCH(C116,Lookup!$A$4:$A$18,0))</f>
        <v>1</v>
      </c>
      <c r="T116" s="21" t="n">
        <f aca="false">ROUND(P116*S116,2)</f>
        <v>10</v>
      </c>
      <c r="U116" s="21" t="n">
        <f aca="false">IF(T116&lt;=10,1,IF(T116&lt;=20,2,IF(T116&lt;=30,3,IF(T116&lt;=40,4,IF(T116&lt;=50,5,IF(T116&lt;=100,6,IF(T116&lt;=250,7,8)))))))</f>
        <v>1</v>
      </c>
      <c r="V116" s="21" t="n">
        <f aca="false">IF(AND(OR(Dashboard!$T$3="All",R116=Dashboard!$T$3),OR(Dashboard!$T$4="All",D116=Dashboard!$T$4)),1,0)</f>
        <v>1</v>
      </c>
      <c r="W116" s="21" t="n">
        <f aca="false">IF(V116=1,T116+ROW()/10000000,0)</f>
        <v>10.0000116</v>
      </c>
    </row>
    <row r="117" customFormat="false" ht="15" hidden="false" customHeight="false" outlineLevel="0" collapsed="false">
      <c r="A117" s="0" t="n">
        <v>17293273</v>
      </c>
      <c r="B117" s="0" t="s">
        <v>478</v>
      </c>
      <c r="C117" s="0" t="n">
        <v>216</v>
      </c>
      <c r="D117" s="0" t="s">
        <v>445</v>
      </c>
      <c r="E117" s="0" t="s">
        <v>479</v>
      </c>
      <c r="F117" s="0" t="s">
        <v>445</v>
      </c>
      <c r="G117" s="0" t="s">
        <v>447</v>
      </c>
      <c r="H117" s="0" t="s">
        <v>177</v>
      </c>
      <c r="I117" s="0" t="s">
        <v>385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n">
        <v>3</v>
      </c>
      <c r="O117" s="0" t="n">
        <v>464</v>
      </c>
      <c r="P117" s="0" t="n">
        <v>40</v>
      </c>
      <c r="Q117" s="0" t="n">
        <v>4.1</v>
      </c>
      <c r="R117" s="0" t="str">
        <f aca="false">INDEX(Lookup!$B$4:$B$18,MATCH(C117,Lookup!$A$4:$A$18,0))</f>
        <v>United States</v>
      </c>
      <c r="S117" s="20" t="n">
        <f aca="false">INDEX(Lookup!$D$4:$D$18,MATCH(C117,Lookup!$A$4:$A$18,0))</f>
        <v>1</v>
      </c>
      <c r="T117" s="21" t="n">
        <f aca="false">ROUND(P117*S117,2)</f>
        <v>40</v>
      </c>
      <c r="U117" s="21" t="n">
        <f aca="false">IF(T117&lt;=10,1,IF(T117&lt;=20,2,IF(T117&lt;=30,3,IF(T117&lt;=40,4,IF(T117&lt;=50,5,IF(T117&lt;=100,6,IF(T117&lt;=250,7,8)))))))</f>
        <v>4</v>
      </c>
      <c r="V117" s="21" t="n">
        <f aca="false">IF(AND(OR(Dashboard!$T$3="All",R117=Dashboard!$T$3),OR(Dashboard!$T$4="All",D117=Dashboard!$T$4)),1,0)</f>
        <v>1</v>
      </c>
      <c r="W117" s="21" t="n">
        <f aca="false">IF(V117=1,T117+ROW()/10000000,0)</f>
        <v>40.0000117</v>
      </c>
    </row>
    <row r="118" customFormat="false" ht="15" hidden="false" customHeight="false" outlineLevel="0" collapsed="false">
      <c r="A118" s="0" t="n">
        <v>17293870</v>
      </c>
      <c r="B118" s="0" t="s">
        <v>480</v>
      </c>
      <c r="C118" s="0" t="n">
        <v>216</v>
      </c>
      <c r="D118" s="0" t="s">
        <v>445</v>
      </c>
      <c r="E118" s="0" t="s">
        <v>481</v>
      </c>
      <c r="F118" s="0" t="s">
        <v>445</v>
      </c>
      <c r="G118" s="0" t="s">
        <v>447</v>
      </c>
      <c r="H118" s="0" t="s">
        <v>482</v>
      </c>
      <c r="I118" s="0" t="s">
        <v>385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n">
        <v>2</v>
      </c>
      <c r="O118" s="0" t="n">
        <v>550</v>
      </c>
      <c r="P118" s="0" t="n">
        <v>25</v>
      </c>
      <c r="Q118" s="0" t="n">
        <v>4.2</v>
      </c>
      <c r="R118" s="0" t="str">
        <f aca="false">INDEX(Lookup!$B$4:$B$18,MATCH(C118,Lookup!$A$4:$A$18,0))</f>
        <v>United States</v>
      </c>
      <c r="S118" s="20" t="n">
        <f aca="false">INDEX(Lookup!$D$4:$D$18,MATCH(C118,Lookup!$A$4:$A$18,0))</f>
        <v>1</v>
      </c>
      <c r="T118" s="21" t="n">
        <f aca="false">ROUND(P118*S118,2)</f>
        <v>25</v>
      </c>
      <c r="U118" s="21" t="n">
        <f aca="false">IF(T118&lt;=10,1,IF(T118&lt;=20,2,IF(T118&lt;=30,3,IF(T118&lt;=40,4,IF(T118&lt;=50,5,IF(T118&lt;=100,6,IF(T118&lt;=250,7,8)))))))</f>
        <v>3</v>
      </c>
      <c r="V118" s="21" t="n">
        <f aca="false">IF(AND(OR(Dashboard!$T$3="All",R118=Dashboard!$T$3),OR(Dashboard!$T$4="All",D118=Dashboard!$T$4)),1,0)</f>
        <v>1</v>
      </c>
      <c r="W118" s="21" t="n">
        <f aca="false">IF(V118=1,T118+ROW()/10000000,0)</f>
        <v>25.0000118</v>
      </c>
    </row>
    <row r="119" customFormat="false" ht="15" hidden="false" customHeight="false" outlineLevel="0" collapsed="false">
      <c r="A119" s="0" t="n">
        <v>17293877</v>
      </c>
      <c r="B119" s="0" t="s">
        <v>483</v>
      </c>
      <c r="C119" s="0" t="n">
        <v>216</v>
      </c>
      <c r="D119" s="0" t="s">
        <v>445</v>
      </c>
      <c r="E119" s="0" t="s">
        <v>484</v>
      </c>
      <c r="F119" s="0" t="s">
        <v>445</v>
      </c>
      <c r="G119" s="0" t="s">
        <v>447</v>
      </c>
      <c r="H119" s="0" t="s">
        <v>485</v>
      </c>
      <c r="I119" s="0" t="s">
        <v>385</v>
      </c>
      <c r="J119" s="0" t="s">
        <v>47</v>
      </c>
      <c r="K119" s="0" t="s">
        <v>47</v>
      </c>
      <c r="L119" s="0" t="s">
        <v>47</v>
      </c>
      <c r="M119" s="0" t="s">
        <v>47</v>
      </c>
      <c r="N119" s="0" t="n">
        <v>1</v>
      </c>
      <c r="O119" s="0" t="n">
        <v>543</v>
      </c>
      <c r="P119" s="0" t="n">
        <v>10</v>
      </c>
      <c r="Q119" s="0" t="n">
        <v>4.1</v>
      </c>
      <c r="R119" s="0" t="str">
        <f aca="false">INDEX(Lookup!$B$4:$B$18,MATCH(C119,Lookup!$A$4:$A$18,0))</f>
        <v>United States</v>
      </c>
      <c r="S119" s="20" t="n">
        <f aca="false">INDEX(Lookup!$D$4:$D$18,MATCH(C119,Lookup!$A$4:$A$18,0))</f>
        <v>1</v>
      </c>
      <c r="T119" s="21" t="n">
        <f aca="false">ROUND(P119*S119,2)</f>
        <v>10</v>
      </c>
      <c r="U119" s="21" t="n">
        <f aca="false">IF(T119&lt;=10,1,IF(T119&lt;=20,2,IF(T119&lt;=30,3,IF(T119&lt;=40,4,IF(T119&lt;=50,5,IF(T119&lt;=100,6,IF(T119&lt;=250,7,8)))))))</f>
        <v>1</v>
      </c>
      <c r="V119" s="21" t="n">
        <f aca="false">IF(AND(OR(Dashboard!$T$3="All",R119=Dashboard!$T$3),OR(Dashboard!$T$4="All",D119=Dashboard!$T$4)),1,0)</f>
        <v>1</v>
      </c>
      <c r="W119" s="21" t="n">
        <f aca="false">IF(V119=1,T119+ROW()/10000000,0)</f>
        <v>10.0000119</v>
      </c>
    </row>
    <row r="120" customFormat="false" ht="15" hidden="false" customHeight="false" outlineLevel="0" collapsed="false">
      <c r="A120" s="0" t="n">
        <v>17293890</v>
      </c>
      <c r="B120" s="0" t="s">
        <v>486</v>
      </c>
      <c r="C120" s="0" t="n">
        <v>216</v>
      </c>
      <c r="D120" s="0" t="s">
        <v>445</v>
      </c>
      <c r="E120" s="0" t="s">
        <v>487</v>
      </c>
      <c r="F120" s="0" t="s">
        <v>445</v>
      </c>
      <c r="G120" s="0" t="s">
        <v>447</v>
      </c>
      <c r="H120" s="0" t="s">
        <v>488</v>
      </c>
      <c r="I120" s="0" t="s">
        <v>385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n">
        <v>3</v>
      </c>
      <c r="O120" s="0" t="n">
        <v>465</v>
      </c>
      <c r="P120" s="0" t="n">
        <v>40</v>
      </c>
      <c r="Q120" s="0" t="n">
        <v>4.1</v>
      </c>
      <c r="R120" s="0" t="str">
        <f aca="false">INDEX(Lookup!$B$4:$B$18,MATCH(C120,Lookup!$A$4:$A$18,0))</f>
        <v>United States</v>
      </c>
      <c r="S120" s="20" t="n">
        <f aca="false">INDEX(Lookup!$D$4:$D$18,MATCH(C120,Lookup!$A$4:$A$18,0))</f>
        <v>1</v>
      </c>
      <c r="T120" s="21" t="n">
        <f aca="false">ROUND(P120*S120,2)</f>
        <v>40</v>
      </c>
      <c r="U120" s="21" t="n">
        <f aca="false">IF(T120&lt;=10,1,IF(T120&lt;=20,2,IF(T120&lt;=30,3,IF(T120&lt;=40,4,IF(T120&lt;=50,5,IF(T120&lt;=100,6,IF(T120&lt;=250,7,8)))))))</f>
        <v>4</v>
      </c>
      <c r="V120" s="21" t="n">
        <f aca="false">IF(AND(OR(Dashboard!$T$3="All",R120=Dashboard!$T$3),OR(Dashboard!$T$4="All",D120=Dashboard!$T$4)),1,0)</f>
        <v>1</v>
      </c>
      <c r="W120" s="21" t="n">
        <f aca="false">IF(V120=1,T120+ROW()/10000000,0)</f>
        <v>40.000012</v>
      </c>
    </row>
    <row r="121" customFormat="false" ht="15" hidden="false" customHeight="false" outlineLevel="0" collapsed="false">
      <c r="A121" s="0" t="n">
        <v>17293915</v>
      </c>
      <c r="B121" s="0" t="s">
        <v>489</v>
      </c>
      <c r="C121" s="0" t="n">
        <v>216</v>
      </c>
      <c r="D121" s="0" t="s">
        <v>445</v>
      </c>
      <c r="E121" s="0" t="s">
        <v>490</v>
      </c>
      <c r="F121" s="0" t="s">
        <v>445</v>
      </c>
      <c r="G121" s="0" t="s">
        <v>447</v>
      </c>
      <c r="H121" s="0" t="s">
        <v>491</v>
      </c>
      <c r="I121" s="0" t="s">
        <v>385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n">
        <v>1</v>
      </c>
      <c r="O121" s="0" t="n">
        <v>546</v>
      </c>
      <c r="P121" s="0" t="n">
        <v>10</v>
      </c>
      <c r="Q121" s="0" t="n">
        <v>4.4</v>
      </c>
      <c r="R121" s="0" t="str">
        <f aca="false">INDEX(Lookup!$B$4:$B$18,MATCH(C121,Lookup!$A$4:$A$18,0))</f>
        <v>United States</v>
      </c>
      <c r="S121" s="20" t="n">
        <f aca="false">INDEX(Lookup!$D$4:$D$18,MATCH(C121,Lookup!$A$4:$A$18,0))</f>
        <v>1</v>
      </c>
      <c r="T121" s="21" t="n">
        <f aca="false">ROUND(P121*S121,2)</f>
        <v>10</v>
      </c>
      <c r="U121" s="21" t="n">
        <f aca="false">IF(T121&lt;=10,1,IF(T121&lt;=20,2,IF(T121&lt;=30,3,IF(T121&lt;=40,4,IF(T121&lt;=50,5,IF(T121&lt;=100,6,IF(T121&lt;=250,7,8)))))))</f>
        <v>1</v>
      </c>
      <c r="V121" s="21" t="n">
        <f aca="false">IF(AND(OR(Dashboard!$T$3="All",R121=Dashboard!$T$3),OR(Dashboard!$T$4="All",D121=Dashboard!$T$4)),1,0)</f>
        <v>1</v>
      </c>
      <c r="W121" s="21" t="n">
        <f aca="false">IF(V121=1,T121+ROW()/10000000,0)</f>
        <v>10.0000121</v>
      </c>
    </row>
    <row r="122" customFormat="false" ht="15" hidden="false" customHeight="false" outlineLevel="0" collapsed="false">
      <c r="A122" s="0" t="n">
        <v>17293422</v>
      </c>
      <c r="B122" s="0" t="s">
        <v>492</v>
      </c>
      <c r="C122" s="0" t="n">
        <v>216</v>
      </c>
      <c r="D122" s="0" t="s">
        <v>445</v>
      </c>
      <c r="E122" s="0" t="s">
        <v>493</v>
      </c>
      <c r="F122" s="0" t="s">
        <v>445</v>
      </c>
      <c r="G122" s="0" t="s">
        <v>447</v>
      </c>
      <c r="H122" s="0" t="s">
        <v>494</v>
      </c>
      <c r="I122" s="0" t="s">
        <v>385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n">
        <v>1</v>
      </c>
      <c r="O122" s="0" t="n">
        <v>1098</v>
      </c>
      <c r="P122" s="0" t="n">
        <v>10</v>
      </c>
      <c r="Q122" s="0" t="n">
        <v>4.4</v>
      </c>
      <c r="R122" s="0" t="str">
        <f aca="false">INDEX(Lookup!$B$4:$B$18,MATCH(C122,Lookup!$A$4:$A$18,0))</f>
        <v>United States</v>
      </c>
      <c r="S122" s="20" t="n">
        <f aca="false">INDEX(Lookup!$D$4:$D$18,MATCH(C122,Lookup!$A$4:$A$18,0))</f>
        <v>1</v>
      </c>
      <c r="T122" s="21" t="n">
        <f aca="false">ROUND(P122*S122,2)</f>
        <v>10</v>
      </c>
      <c r="U122" s="21" t="n">
        <f aca="false">IF(T122&lt;=10,1,IF(T122&lt;=20,2,IF(T122&lt;=30,3,IF(T122&lt;=40,4,IF(T122&lt;=50,5,IF(T122&lt;=100,6,IF(T122&lt;=250,7,8)))))))</f>
        <v>1</v>
      </c>
      <c r="V122" s="21" t="n">
        <f aca="false">IF(AND(OR(Dashboard!$T$3="All",R122=Dashboard!$T$3),OR(Dashboard!$T$4="All",D122=Dashboard!$T$4)),1,0)</f>
        <v>1</v>
      </c>
      <c r="W122" s="21" t="n">
        <f aca="false">IF(V122=1,T122+ROW()/10000000,0)</f>
        <v>10.0000122</v>
      </c>
    </row>
    <row r="123" customFormat="false" ht="15" hidden="false" customHeight="false" outlineLevel="0" collapsed="false">
      <c r="A123" s="0" t="n">
        <v>17293873</v>
      </c>
      <c r="B123" s="0" t="s">
        <v>495</v>
      </c>
      <c r="C123" s="0" t="n">
        <v>216</v>
      </c>
      <c r="D123" s="0" t="s">
        <v>445</v>
      </c>
      <c r="E123" s="0" t="s">
        <v>496</v>
      </c>
      <c r="F123" s="0" t="s">
        <v>445</v>
      </c>
      <c r="G123" s="0" t="s">
        <v>447</v>
      </c>
      <c r="H123" s="0" t="s">
        <v>497</v>
      </c>
      <c r="I123" s="0" t="s">
        <v>385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n">
        <v>2</v>
      </c>
      <c r="O123" s="0" t="n">
        <v>579</v>
      </c>
      <c r="P123" s="0" t="n">
        <v>25</v>
      </c>
      <c r="Q123" s="0" t="n">
        <v>4.2</v>
      </c>
      <c r="R123" s="0" t="str">
        <f aca="false">INDEX(Lookup!$B$4:$B$18,MATCH(C123,Lookup!$A$4:$A$18,0))</f>
        <v>United States</v>
      </c>
      <c r="S123" s="20" t="n">
        <f aca="false">INDEX(Lookup!$D$4:$D$18,MATCH(C123,Lookup!$A$4:$A$18,0))</f>
        <v>1</v>
      </c>
      <c r="T123" s="21" t="n">
        <f aca="false">ROUND(P123*S123,2)</f>
        <v>25</v>
      </c>
      <c r="U123" s="21" t="n">
        <f aca="false">IF(T123&lt;=10,1,IF(T123&lt;=20,2,IF(T123&lt;=30,3,IF(T123&lt;=40,4,IF(T123&lt;=50,5,IF(T123&lt;=100,6,IF(T123&lt;=250,7,8)))))))</f>
        <v>3</v>
      </c>
      <c r="V123" s="21" t="n">
        <f aca="false">IF(AND(OR(Dashboard!$T$3="All",R123=Dashboard!$T$3),OR(Dashboard!$T$4="All",D123=Dashboard!$T$4)),1,0)</f>
        <v>1</v>
      </c>
      <c r="W123" s="21" t="n">
        <f aca="false">IF(V123=1,T123+ROW()/10000000,0)</f>
        <v>25.0000123</v>
      </c>
    </row>
    <row r="124" customFormat="false" ht="15" hidden="false" customHeight="false" outlineLevel="0" collapsed="false">
      <c r="A124" s="0" t="n">
        <v>17294014</v>
      </c>
      <c r="B124" s="0" t="s">
        <v>498</v>
      </c>
      <c r="C124" s="0" t="n">
        <v>216</v>
      </c>
      <c r="D124" s="0" t="s">
        <v>445</v>
      </c>
      <c r="E124" s="0" t="s">
        <v>499</v>
      </c>
      <c r="F124" s="0" t="s">
        <v>445</v>
      </c>
      <c r="G124" s="0" t="s">
        <v>447</v>
      </c>
      <c r="H124" s="0" t="s">
        <v>500</v>
      </c>
      <c r="I124" s="0" t="s">
        <v>385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n">
        <v>1</v>
      </c>
      <c r="O124" s="0" t="n">
        <v>374</v>
      </c>
      <c r="P124" s="0" t="n">
        <v>10</v>
      </c>
      <c r="Q124" s="0" t="n">
        <v>4.1</v>
      </c>
      <c r="R124" s="0" t="str">
        <f aca="false">INDEX(Lookup!$B$4:$B$18,MATCH(C124,Lookup!$A$4:$A$18,0))</f>
        <v>United States</v>
      </c>
      <c r="S124" s="20" t="n">
        <f aca="false">INDEX(Lookup!$D$4:$D$18,MATCH(C124,Lookup!$A$4:$A$18,0))</f>
        <v>1</v>
      </c>
      <c r="T124" s="21" t="n">
        <f aca="false">ROUND(P124*S124,2)</f>
        <v>10</v>
      </c>
      <c r="U124" s="21" t="n">
        <f aca="false">IF(T124&lt;=10,1,IF(T124&lt;=20,2,IF(T124&lt;=30,3,IF(T124&lt;=40,4,IF(T124&lt;=50,5,IF(T124&lt;=100,6,IF(T124&lt;=250,7,8)))))))</f>
        <v>1</v>
      </c>
      <c r="V124" s="21" t="n">
        <f aca="false">IF(AND(OR(Dashboard!$T$3="All",R124=Dashboard!$T$3),OR(Dashboard!$T$4="All",D124=Dashboard!$T$4)),1,0)</f>
        <v>1</v>
      </c>
      <c r="W124" s="21" t="n">
        <f aca="false">IF(V124=1,T124+ROW()/10000000,0)</f>
        <v>10.0000124</v>
      </c>
    </row>
    <row r="125" customFormat="false" ht="15" hidden="false" customHeight="false" outlineLevel="0" collapsed="false">
      <c r="A125" s="0" t="n">
        <v>17294556</v>
      </c>
      <c r="B125" s="0" t="s">
        <v>501</v>
      </c>
      <c r="C125" s="0" t="n">
        <v>216</v>
      </c>
      <c r="D125" s="0" t="s">
        <v>502</v>
      </c>
      <c r="E125" s="0" t="s">
        <v>503</v>
      </c>
      <c r="F125" s="0" t="s">
        <v>502</v>
      </c>
      <c r="G125" s="0" t="s">
        <v>504</v>
      </c>
      <c r="H125" s="0" t="s">
        <v>505</v>
      </c>
      <c r="I125" s="0" t="s">
        <v>385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n">
        <v>3</v>
      </c>
      <c r="O125" s="0" t="n">
        <v>717</v>
      </c>
      <c r="P125" s="0" t="n">
        <v>40</v>
      </c>
      <c r="Q125" s="0" t="n">
        <v>4.6</v>
      </c>
      <c r="R125" s="0" t="str">
        <f aca="false">INDEX(Lookup!$B$4:$B$18,MATCH(C125,Lookup!$A$4:$A$18,0))</f>
        <v>United States</v>
      </c>
      <c r="S125" s="20" t="n">
        <f aca="false">INDEX(Lookup!$D$4:$D$18,MATCH(C125,Lookup!$A$4:$A$18,0))</f>
        <v>1</v>
      </c>
      <c r="T125" s="21" t="n">
        <f aca="false">ROUND(P125*S125,2)</f>
        <v>40</v>
      </c>
      <c r="U125" s="21" t="n">
        <f aca="false">IF(T125&lt;=10,1,IF(T125&lt;=20,2,IF(T125&lt;=30,3,IF(T125&lt;=40,4,IF(T125&lt;=50,5,IF(T125&lt;=100,6,IF(T125&lt;=250,7,8)))))))</f>
        <v>4</v>
      </c>
      <c r="V125" s="21" t="n">
        <f aca="false">IF(AND(OR(Dashboard!$T$3="All",R125=Dashboard!$T$3),OR(Dashboard!$T$4="All",D125=Dashboard!$T$4)),1,0)</f>
        <v>1</v>
      </c>
      <c r="W125" s="21" t="n">
        <f aca="false">IF(V125=1,T125+ROW()/10000000,0)</f>
        <v>40.0000125</v>
      </c>
    </row>
    <row r="126" customFormat="false" ht="15" hidden="false" customHeight="false" outlineLevel="0" collapsed="false">
      <c r="A126" s="0" t="n">
        <v>17294607</v>
      </c>
      <c r="B126" s="0" t="s">
        <v>506</v>
      </c>
      <c r="C126" s="0" t="n">
        <v>216</v>
      </c>
      <c r="D126" s="0" t="s">
        <v>502</v>
      </c>
      <c r="E126" s="0" t="s">
        <v>507</v>
      </c>
      <c r="F126" s="0" t="s">
        <v>502</v>
      </c>
      <c r="G126" s="0" t="s">
        <v>504</v>
      </c>
      <c r="H126" s="0" t="s">
        <v>508</v>
      </c>
      <c r="I126" s="0" t="s">
        <v>385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n">
        <v>3</v>
      </c>
      <c r="O126" s="0" t="n">
        <v>548</v>
      </c>
      <c r="P126" s="0" t="n">
        <v>40</v>
      </c>
      <c r="Q126" s="0" t="n">
        <v>4.9</v>
      </c>
      <c r="R126" s="0" t="str">
        <f aca="false">INDEX(Lookup!$B$4:$B$18,MATCH(C126,Lookup!$A$4:$A$18,0))</f>
        <v>United States</v>
      </c>
      <c r="S126" s="20" t="n">
        <f aca="false">INDEX(Lookup!$D$4:$D$18,MATCH(C126,Lookup!$A$4:$A$18,0))</f>
        <v>1</v>
      </c>
      <c r="T126" s="21" t="n">
        <f aca="false">ROUND(P126*S126,2)</f>
        <v>40</v>
      </c>
      <c r="U126" s="21" t="n">
        <f aca="false">IF(T126&lt;=10,1,IF(T126&lt;=20,2,IF(T126&lt;=30,3,IF(T126&lt;=40,4,IF(T126&lt;=50,5,IF(T126&lt;=100,6,IF(T126&lt;=250,7,8)))))))</f>
        <v>4</v>
      </c>
      <c r="V126" s="21" t="n">
        <f aca="false">IF(AND(OR(Dashboard!$T$3="All",R126=Dashboard!$T$3),OR(Dashboard!$T$4="All",D126=Dashboard!$T$4)),1,0)</f>
        <v>1</v>
      </c>
      <c r="W126" s="21" t="n">
        <f aca="false">IF(V126=1,T126+ROW()/10000000,0)</f>
        <v>40.0000126</v>
      </c>
    </row>
    <row r="127" customFormat="false" ht="15" hidden="false" customHeight="false" outlineLevel="0" collapsed="false">
      <c r="A127" s="0" t="n">
        <v>17294279</v>
      </c>
      <c r="B127" s="0" t="s">
        <v>509</v>
      </c>
      <c r="C127" s="0" t="n">
        <v>216</v>
      </c>
      <c r="D127" s="0" t="s">
        <v>502</v>
      </c>
      <c r="E127" s="0" t="s">
        <v>510</v>
      </c>
      <c r="F127" s="0" t="s">
        <v>502</v>
      </c>
      <c r="G127" s="0" t="s">
        <v>504</v>
      </c>
      <c r="H127" s="0" t="s">
        <v>511</v>
      </c>
      <c r="I127" s="0" t="s">
        <v>385</v>
      </c>
      <c r="J127" s="0" t="s">
        <v>47</v>
      </c>
      <c r="K127" s="0" t="s">
        <v>47</v>
      </c>
      <c r="L127" s="0" t="s">
        <v>47</v>
      </c>
      <c r="M127" s="0" t="s">
        <v>47</v>
      </c>
      <c r="N127" s="0" t="n">
        <v>2</v>
      </c>
      <c r="O127" s="0" t="n">
        <v>631</v>
      </c>
      <c r="P127" s="0" t="n">
        <v>25</v>
      </c>
      <c r="Q127" s="0" t="n">
        <v>4.5</v>
      </c>
      <c r="R127" s="0" t="str">
        <f aca="false">INDEX(Lookup!$B$4:$B$18,MATCH(C127,Lookup!$A$4:$A$18,0))</f>
        <v>United States</v>
      </c>
      <c r="S127" s="20" t="n">
        <f aca="false">INDEX(Lookup!$D$4:$D$18,MATCH(C127,Lookup!$A$4:$A$18,0))</f>
        <v>1</v>
      </c>
      <c r="T127" s="21" t="n">
        <f aca="false">ROUND(P127*S127,2)</f>
        <v>25</v>
      </c>
      <c r="U127" s="21" t="n">
        <f aca="false">IF(T127&lt;=10,1,IF(T127&lt;=20,2,IF(T127&lt;=30,3,IF(T127&lt;=40,4,IF(T127&lt;=50,5,IF(T127&lt;=100,6,IF(T127&lt;=250,7,8)))))))</f>
        <v>3</v>
      </c>
      <c r="V127" s="21" t="n">
        <f aca="false">IF(AND(OR(Dashboard!$T$3="All",R127=Dashboard!$T$3),OR(Dashboard!$T$4="All",D127=Dashboard!$T$4)),1,0)</f>
        <v>1</v>
      </c>
      <c r="W127" s="21" t="n">
        <f aca="false">IF(V127=1,T127+ROW()/10000000,0)</f>
        <v>25.0000127</v>
      </c>
    </row>
    <row r="128" customFormat="false" ht="15" hidden="false" customHeight="false" outlineLevel="0" collapsed="false">
      <c r="A128" s="0" t="n">
        <v>17294300</v>
      </c>
      <c r="B128" s="0" t="s">
        <v>512</v>
      </c>
      <c r="C128" s="0" t="n">
        <v>216</v>
      </c>
      <c r="D128" s="0" t="s">
        <v>502</v>
      </c>
      <c r="E128" s="0" t="s">
        <v>513</v>
      </c>
      <c r="F128" s="0" t="s">
        <v>502</v>
      </c>
      <c r="G128" s="0" t="s">
        <v>504</v>
      </c>
      <c r="H128" s="0" t="s">
        <v>514</v>
      </c>
      <c r="I128" s="0" t="s">
        <v>385</v>
      </c>
      <c r="J128" s="0" t="s">
        <v>47</v>
      </c>
      <c r="K128" s="0" t="s">
        <v>47</v>
      </c>
      <c r="L128" s="0" t="s">
        <v>47</v>
      </c>
      <c r="M128" s="0" t="s">
        <v>47</v>
      </c>
      <c r="N128" s="0" t="n">
        <v>1</v>
      </c>
      <c r="O128" s="0" t="n">
        <v>372</v>
      </c>
      <c r="P128" s="0" t="n">
        <v>10</v>
      </c>
      <c r="Q128" s="0" t="n">
        <v>3.9</v>
      </c>
      <c r="R128" s="0" t="str">
        <f aca="false">INDEX(Lookup!$B$4:$B$18,MATCH(C128,Lookup!$A$4:$A$18,0))</f>
        <v>United States</v>
      </c>
      <c r="S128" s="20" t="n">
        <f aca="false">INDEX(Lookup!$D$4:$D$18,MATCH(C128,Lookup!$A$4:$A$18,0))</f>
        <v>1</v>
      </c>
      <c r="T128" s="21" t="n">
        <f aca="false">ROUND(P128*S128,2)</f>
        <v>10</v>
      </c>
      <c r="U128" s="21" t="n">
        <f aca="false">IF(T128&lt;=10,1,IF(T128&lt;=20,2,IF(T128&lt;=30,3,IF(T128&lt;=40,4,IF(T128&lt;=50,5,IF(T128&lt;=100,6,IF(T128&lt;=250,7,8)))))))</f>
        <v>1</v>
      </c>
      <c r="V128" s="21" t="n">
        <f aca="false">IF(AND(OR(Dashboard!$T$3="All",R128=Dashboard!$T$3),OR(Dashboard!$T$4="All",D128=Dashboard!$T$4)),1,0)</f>
        <v>1</v>
      </c>
      <c r="W128" s="21" t="n">
        <f aca="false">IF(V128=1,T128+ROW()/10000000,0)</f>
        <v>10.0000128</v>
      </c>
    </row>
    <row r="129" customFormat="false" ht="15" hidden="false" customHeight="false" outlineLevel="0" collapsed="false">
      <c r="A129" s="0" t="n">
        <v>17295215</v>
      </c>
      <c r="B129" s="0" t="s">
        <v>515</v>
      </c>
      <c r="C129" s="0" t="n">
        <v>216</v>
      </c>
      <c r="D129" s="0" t="s">
        <v>502</v>
      </c>
      <c r="E129" s="0" t="s">
        <v>516</v>
      </c>
      <c r="F129" s="0" t="s">
        <v>502</v>
      </c>
      <c r="G129" s="0" t="s">
        <v>504</v>
      </c>
      <c r="H129" s="0" t="s">
        <v>219</v>
      </c>
      <c r="I129" s="0" t="s">
        <v>385</v>
      </c>
      <c r="J129" s="0" t="s">
        <v>47</v>
      </c>
      <c r="K129" s="0" t="s">
        <v>47</v>
      </c>
      <c r="L129" s="0" t="s">
        <v>47</v>
      </c>
      <c r="M129" s="0" t="s">
        <v>47</v>
      </c>
      <c r="N129" s="0" t="n">
        <v>2</v>
      </c>
      <c r="O129" s="0" t="n">
        <v>201</v>
      </c>
      <c r="P129" s="0" t="n">
        <v>25</v>
      </c>
      <c r="Q129" s="0" t="n">
        <v>3.9</v>
      </c>
      <c r="R129" s="0" t="str">
        <f aca="false">INDEX(Lookup!$B$4:$B$18,MATCH(C129,Lookup!$A$4:$A$18,0))</f>
        <v>United States</v>
      </c>
      <c r="S129" s="20" t="n">
        <f aca="false">INDEX(Lookup!$D$4:$D$18,MATCH(C129,Lookup!$A$4:$A$18,0))</f>
        <v>1</v>
      </c>
      <c r="T129" s="21" t="n">
        <f aca="false">ROUND(P129*S129,2)</f>
        <v>25</v>
      </c>
      <c r="U129" s="21" t="n">
        <f aca="false">IF(T129&lt;=10,1,IF(T129&lt;=20,2,IF(T129&lt;=30,3,IF(T129&lt;=40,4,IF(T129&lt;=50,5,IF(T129&lt;=100,6,IF(T129&lt;=250,7,8)))))))</f>
        <v>3</v>
      </c>
      <c r="V129" s="21" t="n">
        <f aca="false">IF(AND(OR(Dashboard!$T$3="All",R129=Dashboard!$T$3),OR(Dashboard!$T$4="All",D129=Dashboard!$T$4)),1,0)</f>
        <v>1</v>
      </c>
      <c r="W129" s="21" t="n">
        <f aca="false">IF(V129=1,T129+ROW()/10000000,0)</f>
        <v>25.0000129</v>
      </c>
    </row>
    <row r="130" customFormat="false" ht="15" hidden="false" customHeight="false" outlineLevel="0" collapsed="false">
      <c r="A130" s="0" t="n">
        <v>17295028</v>
      </c>
      <c r="B130" s="0" t="s">
        <v>517</v>
      </c>
      <c r="C130" s="0" t="n">
        <v>216</v>
      </c>
      <c r="D130" s="0" t="s">
        <v>502</v>
      </c>
      <c r="E130" s="0" t="s">
        <v>518</v>
      </c>
      <c r="F130" s="0" t="s">
        <v>502</v>
      </c>
      <c r="G130" s="0" t="s">
        <v>504</v>
      </c>
      <c r="H130" s="0" t="s">
        <v>519</v>
      </c>
      <c r="I130" s="0" t="s">
        <v>385</v>
      </c>
      <c r="J130" s="0" t="s">
        <v>47</v>
      </c>
      <c r="K130" s="0" t="s">
        <v>47</v>
      </c>
      <c r="L130" s="0" t="s">
        <v>47</v>
      </c>
      <c r="M130" s="0" t="s">
        <v>47</v>
      </c>
      <c r="N130" s="0" t="n">
        <v>3</v>
      </c>
      <c r="O130" s="0" t="n">
        <v>332</v>
      </c>
      <c r="P130" s="0" t="n">
        <v>40</v>
      </c>
      <c r="Q130" s="0" t="n">
        <v>3.8</v>
      </c>
      <c r="R130" s="0" t="str">
        <f aca="false">INDEX(Lookup!$B$4:$B$18,MATCH(C130,Lookup!$A$4:$A$18,0))</f>
        <v>United States</v>
      </c>
      <c r="S130" s="20" t="n">
        <f aca="false">INDEX(Lookup!$D$4:$D$18,MATCH(C130,Lookup!$A$4:$A$18,0))</f>
        <v>1</v>
      </c>
      <c r="T130" s="21" t="n">
        <f aca="false">ROUND(P130*S130,2)</f>
        <v>40</v>
      </c>
      <c r="U130" s="21" t="n">
        <f aca="false">IF(T130&lt;=10,1,IF(T130&lt;=20,2,IF(T130&lt;=30,3,IF(T130&lt;=40,4,IF(T130&lt;=50,5,IF(T130&lt;=100,6,IF(T130&lt;=250,7,8)))))))</f>
        <v>4</v>
      </c>
      <c r="V130" s="21" t="n">
        <f aca="false">IF(AND(OR(Dashboard!$T$3="All",R130=Dashboard!$T$3),OR(Dashboard!$T$4="All",D130=Dashboard!$T$4)),1,0)</f>
        <v>1</v>
      </c>
      <c r="W130" s="21" t="n">
        <f aca="false">IF(V130=1,T130+ROW()/10000000,0)</f>
        <v>40.000013</v>
      </c>
    </row>
    <row r="131" customFormat="false" ht="15" hidden="false" customHeight="false" outlineLevel="0" collapsed="false">
      <c r="A131" s="0" t="n">
        <v>17294642</v>
      </c>
      <c r="B131" s="0" t="s">
        <v>520</v>
      </c>
      <c r="C131" s="0" t="n">
        <v>216</v>
      </c>
      <c r="D131" s="0" t="s">
        <v>502</v>
      </c>
      <c r="E131" s="0" t="s">
        <v>521</v>
      </c>
      <c r="F131" s="0" t="s">
        <v>502</v>
      </c>
      <c r="G131" s="0" t="s">
        <v>504</v>
      </c>
      <c r="H131" s="0" t="s">
        <v>522</v>
      </c>
      <c r="I131" s="0" t="s">
        <v>385</v>
      </c>
      <c r="J131" s="0" t="s">
        <v>47</v>
      </c>
      <c r="K131" s="0" t="s">
        <v>47</v>
      </c>
      <c r="L131" s="0" t="s">
        <v>47</v>
      </c>
      <c r="M131" s="0" t="s">
        <v>47</v>
      </c>
      <c r="N131" s="0" t="n">
        <v>2</v>
      </c>
      <c r="O131" s="0" t="n">
        <v>304</v>
      </c>
      <c r="P131" s="0" t="n">
        <v>25</v>
      </c>
      <c r="Q131" s="0" t="n">
        <v>3.5</v>
      </c>
      <c r="R131" s="0" t="str">
        <f aca="false">INDEX(Lookup!$B$4:$B$18,MATCH(C131,Lookup!$A$4:$A$18,0))</f>
        <v>United States</v>
      </c>
      <c r="S131" s="20" t="n">
        <f aca="false">INDEX(Lookup!$D$4:$D$18,MATCH(C131,Lookup!$A$4:$A$18,0))</f>
        <v>1</v>
      </c>
      <c r="T131" s="21" t="n">
        <f aca="false">ROUND(P131*S131,2)</f>
        <v>25</v>
      </c>
      <c r="U131" s="21" t="n">
        <f aca="false">IF(T131&lt;=10,1,IF(T131&lt;=20,2,IF(T131&lt;=30,3,IF(T131&lt;=40,4,IF(T131&lt;=50,5,IF(T131&lt;=100,6,IF(T131&lt;=250,7,8)))))))</f>
        <v>3</v>
      </c>
      <c r="V131" s="21" t="n">
        <f aca="false">IF(AND(OR(Dashboard!$T$3="All",R131=Dashboard!$T$3),OR(Dashboard!$T$4="All",D131=Dashboard!$T$4)),1,0)</f>
        <v>1</v>
      </c>
      <c r="W131" s="21" t="n">
        <f aca="false">IF(V131=1,T131+ROW()/10000000,0)</f>
        <v>25.0000131</v>
      </c>
    </row>
    <row r="132" customFormat="false" ht="15" hidden="false" customHeight="false" outlineLevel="0" collapsed="false">
      <c r="A132" s="0" t="n">
        <v>17295109</v>
      </c>
      <c r="B132" s="0" t="s">
        <v>523</v>
      </c>
      <c r="C132" s="0" t="n">
        <v>216</v>
      </c>
      <c r="D132" s="0" t="s">
        <v>502</v>
      </c>
      <c r="E132" s="0" t="s">
        <v>524</v>
      </c>
      <c r="F132" s="0" t="s">
        <v>502</v>
      </c>
      <c r="G132" s="0" t="s">
        <v>504</v>
      </c>
      <c r="H132" s="0" t="s">
        <v>471</v>
      </c>
      <c r="I132" s="0" t="s">
        <v>385</v>
      </c>
      <c r="J132" s="0" t="s">
        <v>47</v>
      </c>
      <c r="K132" s="0" t="s">
        <v>47</v>
      </c>
      <c r="L132" s="0" t="s">
        <v>47</v>
      </c>
      <c r="M132" s="0" t="s">
        <v>47</v>
      </c>
      <c r="N132" s="0" t="n">
        <v>3</v>
      </c>
      <c r="O132" s="0" t="n">
        <v>368</v>
      </c>
      <c r="P132" s="0" t="n">
        <v>40</v>
      </c>
      <c r="Q132" s="0" t="n">
        <v>4.3</v>
      </c>
      <c r="R132" s="0" t="str">
        <f aca="false">INDEX(Lookup!$B$4:$B$18,MATCH(C132,Lookup!$A$4:$A$18,0))</f>
        <v>United States</v>
      </c>
      <c r="S132" s="20" t="n">
        <f aca="false">INDEX(Lookup!$D$4:$D$18,MATCH(C132,Lookup!$A$4:$A$18,0))</f>
        <v>1</v>
      </c>
      <c r="T132" s="21" t="n">
        <f aca="false">ROUND(P132*S132,2)</f>
        <v>40</v>
      </c>
      <c r="U132" s="21" t="n">
        <f aca="false">IF(T132&lt;=10,1,IF(T132&lt;=20,2,IF(T132&lt;=30,3,IF(T132&lt;=40,4,IF(T132&lt;=50,5,IF(T132&lt;=100,6,IF(T132&lt;=250,7,8)))))))</f>
        <v>4</v>
      </c>
      <c r="V132" s="21" t="n">
        <f aca="false">IF(AND(OR(Dashboard!$T$3="All",R132=Dashboard!$T$3),OR(Dashboard!$T$4="All",D132=Dashboard!$T$4)),1,0)</f>
        <v>1</v>
      </c>
      <c r="W132" s="21" t="n">
        <f aca="false">IF(V132=1,T132+ROW()/10000000,0)</f>
        <v>40.0000132</v>
      </c>
    </row>
    <row r="133" customFormat="false" ht="15" hidden="false" customHeight="false" outlineLevel="0" collapsed="false">
      <c r="A133" s="0" t="n">
        <v>17294441</v>
      </c>
      <c r="B133" s="0" t="s">
        <v>525</v>
      </c>
      <c r="C133" s="0" t="n">
        <v>216</v>
      </c>
      <c r="D133" s="0" t="s">
        <v>502</v>
      </c>
      <c r="E133" s="0" t="s">
        <v>526</v>
      </c>
      <c r="F133" s="0" t="s">
        <v>502</v>
      </c>
      <c r="G133" s="0" t="s">
        <v>504</v>
      </c>
      <c r="H133" s="0" t="s">
        <v>527</v>
      </c>
      <c r="I133" s="0" t="s">
        <v>385</v>
      </c>
      <c r="J133" s="0" t="s">
        <v>47</v>
      </c>
      <c r="K133" s="0" t="s">
        <v>47</v>
      </c>
      <c r="L133" s="0" t="s">
        <v>47</v>
      </c>
      <c r="M133" s="0" t="s">
        <v>47</v>
      </c>
      <c r="N133" s="0" t="n">
        <v>2</v>
      </c>
      <c r="O133" s="0" t="n">
        <v>430</v>
      </c>
      <c r="P133" s="0" t="n">
        <v>25</v>
      </c>
      <c r="Q133" s="0" t="n">
        <v>4.1</v>
      </c>
      <c r="R133" s="0" t="str">
        <f aca="false">INDEX(Lookup!$B$4:$B$18,MATCH(C133,Lookup!$A$4:$A$18,0))</f>
        <v>United States</v>
      </c>
      <c r="S133" s="20" t="n">
        <f aca="false">INDEX(Lookup!$D$4:$D$18,MATCH(C133,Lookup!$A$4:$A$18,0))</f>
        <v>1</v>
      </c>
      <c r="T133" s="21" t="n">
        <f aca="false">ROUND(P133*S133,2)</f>
        <v>25</v>
      </c>
      <c r="U133" s="21" t="n">
        <f aca="false">IF(T133&lt;=10,1,IF(T133&lt;=20,2,IF(T133&lt;=30,3,IF(T133&lt;=40,4,IF(T133&lt;=50,5,IF(T133&lt;=100,6,IF(T133&lt;=250,7,8)))))))</f>
        <v>3</v>
      </c>
      <c r="V133" s="21" t="n">
        <f aca="false">IF(AND(OR(Dashboard!$T$3="All",R133=Dashboard!$T$3),OR(Dashboard!$T$4="All",D133=Dashboard!$T$4)),1,0)</f>
        <v>1</v>
      </c>
      <c r="W133" s="21" t="n">
        <f aca="false">IF(V133=1,T133+ROW()/10000000,0)</f>
        <v>25.0000133</v>
      </c>
    </row>
    <row r="134" customFormat="false" ht="15" hidden="false" customHeight="false" outlineLevel="0" collapsed="false">
      <c r="A134" s="0" t="n">
        <v>17294552</v>
      </c>
      <c r="B134" s="0" t="s">
        <v>528</v>
      </c>
      <c r="C134" s="0" t="n">
        <v>216</v>
      </c>
      <c r="D134" s="0" t="s">
        <v>502</v>
      </c>
      <c r="E134" s="0" t="s">
        <v>529</v>
      </c>
      <c r="F134" s="0" t="s">
        <v>502</v>
      </c>
      <c r="G134" s="0" t="s">
        <v>504</v>
      </c>
      <c r="H134" s="0" t="s">
        <v>494</v>
      </c>
      <c r="I134" s="0" t="s">
        <v>385</v>
      </c>
      <c r="J134" s="0" t="s">
        <v>47</v>
      </c>
      <c r="K134" s="0" t="s">
        <v>47</v>
      </c>
      <c r="L134" s="0" t="s">
        <v>47</v>
      </c>
      <c r="M134" s="0" t="s">
        <v>47</v>
      </c>
      <c r="N134" s="0" t="n">
        <v>2</v>
      </c>
      <c r="O134" s="0" t="n">
        <v>433</v>
      </c>
      <c r="P134" s="0" t="n">
        <v>25</v>
      </c>
      <c r="Q134" s="0" t="n">
        <v>4.4</v>
      </c>
      <c r="R134" s="0" t="str">
        <f aca="false">INDEX(Lookup!$B$4:$B$18,MATCH(C134,Lookup!$A$4:$A$18,0))</f>
        <v>United States</v>
      </c>
      <c r="S134" s="20" t="n">
        <f aca="false">INDEX(Lookup!$D$4:$D$18,MATCH(C134,Lookup!$A$4:$A$18,0))</f>
        <v>1</v>
      </c>
      <c r="T134" s="21" t="n">
        <f aca="false">ROUND(P134*S134,2)</f>
        <v>25</v>
      </c>
      <c r="U134" s="21" t="n">
        <f aca="false">IF(T134&lt;=10,1,IF(T134&lt;=20,2,IF(T134&lt;=30,3,IF(T134&lt;=40,4,IF(T134&lt;=50,5,IF(T134&lt;=100,6,IF(T134&lt;=250,7,8)))))))</f>
        <v>3</v>
      </c>
      <c r="V134" s="21" t="n">
        <f aca="false">IF(AND(OR(Dashboard!$T$3="All",R134=Dashboard!$T$3),OR(Dashboard!$T$4="All",D134=Dashboard!$T$4)),1,0)</f>
        <v>1</v>
      </c>
      <c r="W134" s="21" t="n">
        <f aca="false">IF(V134=1,T134+ROW()/10000000,0)</f>
        <v>25.0000134</v>
      </c>
    </row>
    <row r="135" customFormat="false" ht="15" hidden="false" customHeight="false" outlineLevel="0" collapsed="false">
      <c r="A135" s="0" t="n">
        <v>17294565</v>
      </c>
      <c r="B135" s="0" t="s">
        <v>530</v>
      </c>
      <c r="C135" s="0" t="n">
        <v>216</v>
      </c>
      <c r="D135" s="0" t="s">
        <v>502</v>
      </c>
      <c r="E135" s="0" t="s">
        <v>531</v>
      </c>
      <c r="F135" s="0" t="s">
        <v>502</v>
      </c>
      <c r="G135" s="0" t="s">
        <v>504</v>
      </c>
      <c r="H135" s="0" t="s">
        <v>394</v>
      </c>
      <c r="I135" s="0" t="s">
        <v>385</v>
      </c>
      <c r="J135" s="0" t="s">
        <v>47</v>
      </c>
      <c r="K135" s="0" t="s">
        <v>47</v>
      </c>
      <c r="L135" s="0" t="s">
        <v>47</v>
      </c>
      <c r="M135" s="0" t="s">
        <v>47</v>
      </c>
      <c r="N135" s="0" t="n">
        <v>1</v>
      </c>
      <c r="O135" s="0" t="n">
        <v>380</v>
      </c>
      <c r="P135" s="0" t="n">
        <v>10</v>
      </c>
      <c r="Q135" s="0" t="n">
        <v>4</v>
      </c>
      <c r="R135" s="0" t="str">
        <f aca="false">INDEX(Lookup!$B$4:$B$18,MATCH(C135,Lookup!$A$4:$A$18,0))</f>
        <v>United States</v>
      </c>
      <c r="S135" s="20" t="n">
        <f aca="false">INDEX(Lookup!$D$4:$D$18,MATCH(C135,Lookup!$A$4:$A$18,0))</f>
        <v>1</v>
      </c>
      <c r="T135" s="21" t="n">
        <f aca="false">ROUND(P135*S135,2)</f>
        <v>10</v>
      </c>
      <c r="U135" s="21" t="n">
        <f aca="false">IF(T135&lt;=10,1,IF(T135&lt;=20,2,IF(T135&lt;=30,3,IF(T135&lt;=40,4,IF(T135&lt;=50,5,IF(T135&lt;=100,6,IF(T135&lt;=250,7,8)))))))</f>
        <v>1</v>
      </c>
      <c r="V135" s="21" t="n">
        <f aca="false">IF(AND(OR(Dashboard!$T$3="All",R135=Dashboard!$T$3),OR(Dashboard!$T$4="All",D135=Dashboard!$T$4)),1,0)</f>
        <v>1</v>
      </c>
      <c r="W135" s="21" t="n">
        <f aca="false">IF(V135=1,T135+ROW()/10000000,0)</f>
        <v>10.0000135</v>
      </c>
    </row>
    <row r="136" customFormat="false" ht="15" hidden="false" customHeight="false" outlineLevel="0" collapsed="false">
      <c r="A136" s="0" t="n">
        <v>17294623</v>
      </c>
      <c r="B136" s="0" t="s">
        <v>532</v>
      </c>
      <c r="C136" s="0" t="n">
        <v>216</v>
      </c>
      <c r="D136" s="0" t="s">
        <v>502</v>
      </c>
      <c r="E136" s="0" t="s">
        <v>533</v>
      </c>
      <c r="F136" s="0" t="s">
        <v>502</v>
      </c>
      <c r="G136" s="0" t="s">
        <v>504</v>
      </c>
      <c r="H136" s="0" t="s">
        <v>534</v>
      </c>
      <c r="I136" s="0" t="s">
        <v>385</v>
      </c>
      <c r="J136" s="0" t="s">
        <v>47</v>
      </c>
      <c r="K136" s="0" t="s">
        <v>47</v>
      </c>
      <c r="L136" s="0" t="s">
        <v>47</v>
      </c>
      <c r="M136" s="0" t="s">
        <v>47</v>
      </c>
      <c r="N136" s="0" t="n">
        <v>2</v>
      </c>
      <c r="O136" s="0" t="n">
        <v>456</v>
      </c>
      <c r="P136" s="0" t="n">
        <v>25</v>
      </c>
      <c r="Q136" s="0" t="n">
        <v>4</v>
      </c>
      <c r="R136" s="0" t="str">
        <f aca="false">INDEX(Lookup!$B$4:$B$18,MATCH(C136,Lookup!$A$4:$A$18,0))</f>
        <v>United States</v>
      </c>
      <c r="S136" s="20" t="n">
        <f aca="false">INDEX(Lookup!$D$4:$D$18,MATCH(C136,Lookup!$A$4:$A$18,0))</f>
        <v>1</v>
      </c>
      <c r="T136" s="21" t="n">
        <f aca="false">ROUND(P136*S136,2)</f>
        <v>25</v>
      </c>
      <c r="U136" s="21" t="n">
        <f aca="false">IF(T136&lt;=10,1,IF(T136&lt;=20,2,IF(T136&lt;=30,3,IF(T136&lt;=40,4,IF(T136&lt;=50,5,IF(T136&lt;=100,6,IF(T136&lt;=250,7,8)))))))</f>
        <v>3</v>
      </c>
      <c r="V136" s="21" t="n">
        <f aca="false">IF(AND(OR(Dashboard!$T$3="All",R136=Dashboard!$T$3),OR(Dashboard!$T$4="All",D136=Dashboard!$T$4)),1,0)</f>
        <v>1</v>
      </c>
      <c r="W136" s="21" t="n">
        <f aca="false">IF(V136=1,T136+ROW()/10000000,0)</f>
        <v>25.0000136</v>
      </c>
    </row>
    <row r="137" customFormat="false" ht="15" hidden="false" customHeight="false" outlineLevel="0" collapsed="false">
      <c r="A137" s="0" t="n">
        <v>17294712</v>
      </c>
      <c r="B137" s="0" t="s">
        <v>535</v>
      </c>
      <c r="C137" s="0" t="n">
        <v>216</v>
      </c>
      <c r="D137" s="0" t="s">
        <v>502</v>
      </c>
      <c r="E137" s="0" t="s">
        <v>536</v>
      </c>
      <c r="F137" s="0" t="s">
        <v>502</v>
      </c>
      <c r="G137" s="0" t="s">
        <v>504</v>
      </c>
      <c r="H137" s="0" t="s">
        <v>537</v>
      </c>
      <c r="I137" s="0" t="s">
        <v>385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n">
        <v>3</v>
      </c>
      <c r="O137" s="0" t="n">
        <v>647</v>
      </c>
      <c r="P137" s="0" t="n">
        <v>40</v>
      </c>
      <c r="Q137" s="0" t="n">
        <v>4.2</v>
      </c>
      <c r="R137" s="0" t="str">
        <f aca="false">INDEX(Lookup!$B$4:$B$18,MATCH(C137,Lookup!$A$4:$A$18,0))</f>
        <v>United States</v>
      </c>
      <c r="S137" s="20" t="n">
        <f aca="false">INDEX(Lookup!$D$4:$D$18,MATCH(C137,Lookup!$A$4:$A$18,0))</f>
        <v>1</v>
      </c>
      <c r="T137" s="21" t="n">
        <f aca="false">ROUND(P137*S137,2)</f>
        <v>40</v>
      </c>
      <c r="U137" s="21" t="n">
        <f aca="false">IF(T137&lt;=10,1,IF(T137&lt;=20,2,IF(T137&lt;=30,3,IF(T137&lt;=40,4,IF(T137&lt;=50,5,IF(T137&lt;=100,6,IF(T137&lt;=250,7,8)))))))</f>
        <v>4</v>
      </c>
      <c r="V137" s="21" t="n">
        <f aca="false">IF(AND(OR(Dashboard!$T$3="All",R137=Dashboard!$T$3),OR(Dashboard!$T$4="All",D137=Dashboard!$T$4)),1,0)</f>
        <v>1</v>
      </c>
      <c r="W137" s="21" t="n">
        <f aca="false">IF(V137=1,T137+ROW()/10000000,0)</f>
        <v>40.0000137</v>
      </c>
    </row>
    <row r="138" customFormat="false" ht="15" hidden="false" customHeight="false" outlineLevel="0" collapsed="false">
      <c r="A138" s="0" t="n">
        <v>17295033</v>
      </c>
      <c r="B138" s="0" t="s">
        <v>538</v>
      </c>
      <c r="C138" s="0" t="n">
        <v>216</v>
      </c>
      <c r="D138" s="0" t="s">
        <v>502</v>
      </c>
      <c r="E138" s="0" t="s">
        <v>539</v>
      </c>
      <c r="F138" s="0" t="s">
        <v>502</v>
      </c>
      <c r="G138" s="0" t="s">
        <v>504</v>
      </c>
      <c r="H138" s="0" t="s">
        <v>540</v>
      </c>
      <c r="I138" s="0" t="s">
        <v>385</v>
      </c>
      <c r="J138" s="0" t="s">
        <v>47</v>
      </c>
      <c r="K138" s="0" t="s">
        <v>47</v>
      </c>
      <c r="L138" s="0" t="s">
        <v>47</v>
      </c>
      <c r="M138" s="0" t="s">
        <v>47</v>
      </c>
      <c r="N138" s="0" t="n">
        <v>3</v>
      </c>
      <c r="O138" s="0" t="n">
        <v>360</v>
      </c>
      <c r="P138" s="0" t="n">
        <v>40</v>
      </c>
      <c r="Q138" s="0" t="n">
        <v>4</v>
      </c>
      <c r="R138" s="0" t="str">
        <f aca="false">INDEX(Lookup!$B$4:$B$18,MATCH(C138,Lookup!$A$4:$A$18,0))</f>
        <v>United States</v>
      </c>
      <c r="S138" s="20" t="n">
        <f aca="false">INDEX(Lookup!$D$4:$D$18,MATCH(C138,Lookup!$A$4:$A$18,0))</f>
        <v>1</v>
      </c>
      <c r="T138" s="21" t="n">
        <f aca="false">ROUND(P138*S138,2)</f>
        <v>40</v>
      </c>
      <c r="U138" s="21" t="n">
        <f aca="false">IF(T138&lt;=10,1,IF(T138&lt;=20,2,IF(T138&lt;=30,3,IF(T138&lt;=40,4,IF(T138&lt;=50,5,IF(T138&lt;=100,6,IF(T138&lt;=250,7,8)))))))</f>
        <v>4</v>
      </c>
      <c r="V138" s="21" t="n">
        <f aca="false">IF(AND(OR(Dashboard!$T$3="All",R138=Dashboard!$T$3),OR(Dashboard!$T$4="All",D138=Dashboard!$T$4)),1,0)</f>
        <v>1</v>
      </c>
      <c r="W138" s="21" t="n">
        <f aca="false">IF(V138=1,T138+ROW()/10000000,0)</f>
        <v>40.0000138</v>
      </c>
    </row>
    <row r="139" customFormat="false" ht="15" hidden="false" customHeight="false" outlineLevel="0" collapsed="false">
      <c r="A139" s="0" t="n">
        <v>17295069</v>
      </c>
      <c r="B139" s="0" t="s">
        <v>541</v>
      </c>
      <c r="C139" s="0" t="n">
        <v>216</v>
      </c>
      <c r="D139" s="0" t="s">
        <v>502</v>
      </c>
      <c r="E139" s="0" t="s">
        <v>542</v>
      </c>
      <c r="F139" s="0" t="s">
        <v>502</v>
      </c>
      <c r="G139" s="0" t="s">
        <v>504</v>
      </c>
      <c r="H139" s="0" t="s">
        <v>310</v>
      </c>
      <c r="I139" s="0" t="s">
        <v>385</v>
      </c>
      <c r="J139" s="0" t="s">
        <v>47</v>
      </c>
      <c r="K139" s="0" t="s">
        <v>47</v>
      </c>
      <c r="L139" s="0" t="s">
        <v>47</v>
      </c>
      <c r="M139" s="0" t="s">
        <v>47</v>
      </c>
      <c r="N139" s="0" t="n">
        <v>2</v>
      </c>
      <c r="O139" s="0" t="n">
        <v>227</v>
      </c>
      <c r="P139" s="0" t="n">
        <v>25</v>
      </c>
      <c r="Q139" s="0" t="n">
        <v>4</v>
      </c>
      <c r="R139" s="0" t="str">
        <f aca="false">INDEX(Lookup!$B$4:$B$18,MATCH(C139,Lookup!$A$4:$A$18,0))</f>
        <v>United States</v>
      </c>
      <c r="S139" s="20" t="n">
        <f aca="false">INDEX(Lookup!$D$4:$D$18,MATCH(C139,Lookup!$A$4:$A$18,0))</f>
        <v>1</v>
      </c>
      <c r="T139" s="21" t="n">
        <f aca="false">ROUND(P139*S139,2)</f>
        <v>25</v>
      </c>
      <c r="U139" s="21" t="n">
        <f aca="false">IF(T139&lt;=10,1,IF(T139&lt;=20,2,IF(T139&lt;=30,3,IF(T139&lt;=40,4,IF(T139&lt;=50,5,IF(T139&lt;=100,6,IF(T139&lt;=250,7,8)))))))</f>
        <v>3</v>
      </c>
      <c r="V139" s="21" t="n">
        <f aca="false">IF(AND(OR(Dashboard!$T$3="All",R139=Dashboard!$T$3),OR(Dashboard!$T$4="All",D139=Dashboard!$T$4)),1,0)</f>
        <v>1</v>
      </c>
      <c r="W139" s="21" t="n">
        <f aca="false">IF(V139=1,T139+ROW()/10000000,0)</f>
        <v>25.0000139</v>
      </c>
    </row>
    <row r="140" customFormat="false" ht="15" hidden="false" customHeight="false" outlineLevel="0" collapsed="false">
      <c r="A140" s="0" t="n">
        <v>17294261</v>
      </c>
      <c r="B140" s="0" t="s">
        <v>543</v>
      </c>
      <c r="C140" s="0" t="n">
        <v>216</v>
      </c>
      <c r="D140" s="0" t="s">
        <v>502</v>
      </c>
      <c r="E140" s="0" t="s">
        <v>544</v>
      </c>
      <c r="F140" s="0" t="s">
        <v>545</v>
      </c>
      <c r="G140" s="0" t="s">
        <v>546</v>
      </c>
      <c r="H140" s="0" t="s">
        <v>547</v>
      </c>
      <c r="I140" s="0" t="s">
        <v>385</v>
      </c>
      <c r="J140" s="0" t="s">
        <v>47</v>
      </c>
      <c r="K140" s="0" t="s">
        <v>47</v>
      </c>
      <c r="L140" s="0" t="s">
        <v>47</v>
      </c>
      <c r="M140" s="0" t="s">
        <v>47</v>
      </c>
      <c r="N140" s="0" t="n">
        <v>2</v>
      </c>
      <c r="O140" s="0" t="n">
        <v>290</v>
      </c>
      <c r="P140" s="0" t="n">
        <v>25</v>
      </c>
      <c r="Q140" s="0" t="n">
        <v>3.9</v>
      </c>
      <c r="R140" s="0" t="str">
        <f aca="false">INDEX(Lookup!$B$4:$B$18,MATCH(C140,Lookup!$A$4:$A$18,0))</f>
        <v>United States</v>
      </c>
      <c r="S140" s="20" t="n">
        <f aca="false">INDEX(Lookup!$D$4:$D$18,MATCH(C140,Lookup!$A$4:$A$18,0))</f>
        <v>1</v>
      </c>
      <c r="T140" s="21" t="n">
        <f aca="false">ROUND(P140*S140,2)</f>
        <v>25</v>
      </c>
      <c r="U140" s="21" t="n">
        <f aca="false">IF(T140&lt;=10,1,IF(T140&lt;=20,2,IF(T140&lt;=30,3,IF(T140&lt;=40,4,IF(T140&lt;=50,5,IF(T140&lt;=100,6,IF(T140&lt;=250,7,8)))))))</f>
        <v>3</v>
      </c>
      <c r="V140" s="21" t="n">
        <f aca="false">IF(AND(OR(Dashboard!$T$3="All",R140=Dashboard!$T$3),OR(Dashboard!$T$4="All",D140=Dashboard!$T$4)),1,0)</f>
        <v>1</v>
      </c>
      <c r="W140" s="21" t="n">
        <f aca="false">IF(V140=1,T140+ROW()/10000000,0)</f>
        <v>25.000014</v>
      </c>
    </row>
    <row r="141" customFormat="false" ht="15" hidden="false" customHeight="false" outlineLevel="0" collapsed="false">
      <c r="A141" s="0" t="n">
        <v>17295115</v>
      </c>
      <c r="B141" s="0" t="s">
        <v>548</v>
      </c>
      <c r="C141" s="0" t="n">
        <v>216</v>
      </c>
      <c r="D141" s="0" t="s">
        <v>502</v>
      </c>
      <c r="E141" s="0" t="s">
        <v>549</v>
      </c>
      <c r="F141" s="0" t="s">
        <v>545</v>
      </c>
      <c r="G141" s="0" t="s">
        <v>546</v>
      </c>
      <c r="H141" s="0" t="s">
        <v>550</v>
      </c>
      <c r="I141" s="0" t="s">
        <v>385</v>
      </c>
      <c r="J141" s="0" t="s">
        <v>47</v>
      </c>
      <c r="K141" s="0" t="s">
        <v>47</v>
      </c>
      <c r="L141" s="0" t="s">
        <v>47</v>
      </c>
      <c r="M141" s="0" t="s">
        <v>47</v>
      </c>
      <c r="N141" s="0" t="n">
        <v>1</v>
      </c>
      <c r="O141" s="0" t="n">
        <v>270</v>
      </c>
      <c r="P141" s="0" t="n">
        <v>10</v>
      </c>
      <c r="Q141" s="0" t="n">
        <v>4.1</v>
      </c>
      <c r="R141" s="0" t="str">
        <f aca="false">INDEX(Lookup!$B$4:$B$18,MATCH(C141,Lookup!$A$4:$A$18,0))</f>
        <v>United States</v>
      </c>
      <c r="S141" s="20" t="n">
        <f aca="false">INDEX(Lookup!$D$4:$D$18,MATCH(C141,Lookup!$A$4:$A$18,0))</f>
        <v>1</v>
      </c>
      <c r="T141" s="21" t="n">
        <f aca="false">ROUND(P141*S141,2)</f>
        <v>10</v>
      </c>
      <c r="U141" s="21" t="n">
        <f aca="false">IF(T141&lt;=10,1,IF(T141&lt;=20,2,IF(T141&lt;=30,3,IF(T141&lt;=40,4,IF(T141&lt;=50,5,IF(T141&lt;=100,6,IF(T141&lt;=250,7,8)))))))</f>
        <v>1</v>
      </c>
      <c r="V141" s="21" t="n">
        <f aca="false">IF(AND(OR(Dashboard!$T$3="All",R141=Dashboard!$T$3),OR(Dashboard!$T$4="All",D141=Dashboard!$T$4)),1,0)</f>
        <v>1</v>
      </c>
      <c r="W141" s="21" t="n">
        <f aca="false">IF(V141=1,T141+ROW()/10000000,0)</f>
        <v>10.0000141</v>
      </c>
    </row>
    <row r="142" customFormat="false" ht="15" hidden="false" customHeight="false" outlineLevel="0" collapsed="false">
      <c r="A142" s="0" t="n">
        <v>17294836</v>
      </c>
      <c r="B142" s="0" t="s">
        <v>532</v>
      </c>
      <c r="C142" s="0" t="n">
        <v>216</v>
      </c>
      <c r="D142" s="0" t="s">
        <v>502</v>
      </c>
      <c r="E142" s="0" t="s">
        <v>551</v>
      </c>
      <c r="F142" s="0" t="s">
        <v>545</v>
      </c>
      <c r="G142" s="0" t="s">
        <v>546</v>
      </c>
      <c r="H142" s="0" t="s">
        <v>552</v>
      </c>
      <c r="I142" s="0" t="s">
        <v>385</v>
      </c>
      <c r="J142" s="0" t="s">
        <v>47</v>
      </c>
      <c r="K142" s="0" t="s">
        <v>47</v>
      </c>
      <c r="L142" s="0" t="s">
        <v>47</v>
      </c>
      <c r="M142" s="0" t="s">
        <v>47</v>
      </c>
      <c r="N142" s="0" t="n">
        <v>2</v>
      </c>
      <c r="O142" s="0" t="n">
        <v>326</v>
      </c>
      <c r="P142" s="0" t="n">
        <v>25</v>
      </c>
      <c r="Q142" s="0" t="n">
        <v>4</v>
      </c>
      <c r="R142" s="0" t="str">
        <f aca="false">INDEX(Lookup!$B$4:$B$18,MATCH(C142,Lookup!$A$4:$A$18,0))</f>
        <v>United States</v>
      </c>
      <c r="S142" s="20" t="n">
        <f aca="false">INDEX(Lookup!$D$4:$D$18,MATCH(C142,Lookup!$A$4:$A$18,0))</f>
        <v>1</v>
      </c>
      <c r="T142" s="21" t="n">
        <f aca="false">ROUND(P142*S142,2)</f>
        <v>25</v>
      </c>
      <c r="U142" s="21" t="n">
        <f aca="false">IF(T142&lt;=10,1,IF(T142&lt;=20,2,IF(T142&lt;=30,3,IF(T142&lt;=40,4,IF(T142&lt;=50,5,IF(T142&lt;=100,6,IF(T142&lt;=250,7,8)))))))</f>
        <v>3</v>
      </c>
      <c r="V142" s="21" t="n">
        <f aca="false">IF(AND(OR(Dashboard!$T$3="All",R142=Dashboard!$T$3),OR(Dashboard!$T$4="All",D142=Dashboard!$T$4)),1,0)</f>
        <v>1</v>
      </c>
      <c r="W142" s="21" t="n">
        <f aca="false">IF(V142=1,T142+ROW()/10000000,0)</f>
        <v>25.0000142</v>
      </c>
    </row>
    <row r="143" customFormat="false" ht="15" hidden="false" customHeight="false" outlineLevel="0" collapsed="false">
      <c r="A143" s="0" t="n">
        <v>17294850</v>
      </c>
      <c r="B143" s="0" t="s">
        <v>553</v>
      </c>
      <c r="C143" s="0" t="n">
        <v>216</v>
      </c>
      <c r="D143" s="0" t="s">
        <v>502</v>
      </c>
      <c r="E143" s="0" t="s">
        <v>554</v>
      </c>
      <c r="F143" s="0" t="s">
        <v>545</v>
      </c>
      <c r="G143" s="0" t="s">
        <v>546</v>
      </c>
      <c r="H143" s="0" t="s">
        <v>555</v>
      </c>
      <c r="I143" s="0" t="s">
        <v>385</v>
      </c>
      <c r="J143" s="0" t="s">
        <v>47</v>
      </c>
      <c r="K143" s="0" t="s">
        <v>47</v>
      </c>
      <c r="L143" s="0" t="s">
        <v>47</v>
      </c>
      <c r="M143" s="0" t="s">
        <v>47</v>
      </c>
      <c r="N143" s="0" t="n">
        <v>3</v>
      </c>
      <c r="O143" s="0" t="n">
        <v>317</v>
      </c>
      <c r="P143" s="0" t="n">
        <v>35</v>
      </c>
      <c r="Q143" s="0" t="n">
        <v>4.3</v>
      </c>
      <c r="R143" s="0" t="str">
        <f aca="false">INDEX(Lookup!$B$4:$B$18,MATCH(C143,Lookup!$A$4:$A$18,0))</f>
        <v>United States</v>
      </c>
      <c r="S143" s="20" t="n">
        <f aca="false">INDEX(Lookup!$D$4:$D$18,MATCH(C143,Lookup!$A$4:$A$18,0))</f>
        <v>1</v>
      </c>
      <c r="T143" s="21" t="n">
        <f aca="false">ROUND(P143*S143,2)</f>
        <v>35</v>
      </c>
      <c r="U143" s="21" t="n">
        <f aca="false">IF(T143&lt;=10,1,IF(T143&lt;=20,2,IF(T143&lt;=30,3,IF(T143&lt;=40,4,IF(T143&lt;=50,5,IF(T143&lt;=100,6,IF(T143&lt;=250,7,8)))))))</f>
        <v>4</v>
      </c>
      <c r="V143" s="21" t="n">
        <f aca="false">IF(AND(OR(Dashboard!$T$3="All",R143=Dashboard!$T$3),OR(Dashboard!$T$4="All",D143=Dashboard!$T$4)),1,0)</f>
        <v>1</v>
      </c>
      <c r="W143" s="21" t="n">
        <f aca="false">IF(V143=1,T143+ROW()/10000000,0)</f>
        <v>35.0000143</v>
      </c>
    </row>
    <row r="144" customFormat="false" ht="15" hidden="false" customHeight="false" outlineLevel="0" collapsed="false">
      <c r="A144" s="0" t="n">
        <v>17294883</v>
      </c>
      <c r="B144" s="0" t="s">
        <v>556</v>
      </c>
      <c r="C144" s="0" t="n">
        <v>216</v>
      </c>
      <c r="D144" s="0" t="s">
        <v>502</v>
      </c>
      <c r="E144" s="0" t="s">
        <v>557</v>
      </c>
      <c r="F144" s="0" t="s">
        <v>558</v>
      </c>
      <c r="G144" s="0" t="s">
        <v>559</v>
      </c>
      <c r="H144" s="0" t="s">
        <v>394</v>
      </c>
      <c r="I144" s="0" t="s">
        <v>385</v>
      </c>
      <c r="J144" s="0" t="s">
        <v>47</v>
      </c>
      <c r="K144" s="0" t="s">
        <v>47</v>
      </c>
      <c r="L144" s="0" t="s">
        <v>47</v>
      </c>
      <c r="M144" s="0" t="s">
        <v>47</v>
      </c>
      <c r="N144" s="0" t="n">
        <v>1</v>
      </c>
      <c r="O144" s="0" t="n">
        <v>300</v>
      </c>
      <c r="P144" s="0" t="n">
        <v>10</v>
      </c>
      <c r="Q144" s="0" t="n">
        <v>4.2</v>
      </c>
      <c r="R144" s="0" t="str">
        <f aca="false">INDEX(Lookup!$B$4:$B$18,MATCH(C144,Lookup!$A$4:$A$18,0))</f>
        <v>United States</v>
      </c>
      <c r="S144" s="20" t="n">
        <f aca="false">INDEX(Lookup!$D$4:$D$18,MATCH(C144,Lookup!$A$4:$A$18,0))</f>
        <v>1</v>
      </c>
      <c r="T144" s="21" t="n">
        <f aca="false">ROUND(P144*S144,2)</f>
        <v>10</v>
      </c>
      <c r="U144" s="21" t="n">
        <f aca="false">IF(T144&lt;=10,1,IF(T144&lt;=20,2,IF(T144&lt;=30,3,IF(T144&lt;=40,4,IF(T144&lt;=50,5,IF(T144&lt;=100,6,IF(T144&lt;=250,7,8)))))))</f>
        <v>1</v>
      </c>
      <c r="V144" s="21" t="n">
        <f aca="false">IF(AND(OR(Dashboard!$T$3="All",R144=Dashboard!$T$3),OR(Dashboard!$T$4="All",D144=Dashboard!$T$4)),1,0)</f>
        <v>1</v>
      </c>
      <c r="W144" s="21" t="n">
        <f aca="false">IF(V144=1,T144+ROW()/10000000,0)</f>
        <v>10.0000144</v>
      </c>
    </row>
    <row r="145" customFormat="false" ht="15" hidden="false" customHeight="false" outlineLevel="0" collapsed="false">
      <c r="A145" s="0" t="n">
        <v>16608864</v>
      </c>
      <c r="B145" s="0" t="s">
        <v>560</v>
      </c>
      <c r="C145" s="0" t="n">
        <v>14</v>
      </c>
      <c r="D145" s="0" t="s">
        <v>561</v>
      </c>
      <c r="E145" s="0" t="s">
        <v>562</v>
      </c>
      <c r="F145" s="0" t="s">
        <v>561</v>
      </c>
      <c r="G145" s="0" t="s">
        <v>563</v>
      </c>
      <c r="H145" s="0" t="s">
        <v>564</v>
      </c>
      <c r="I145" s="0" t="s">
        <v>385</v>
      </c>
      <c r="J145" s="0" t="s">
        <v>47</v>
      </c>
      <c r="K145" s="0" t="s">
        <v>47</v>
      </c>
      <c r="L145" s="0" t="s">
        <v>47</v>
      </c>
      <c r="M145" s="0" t="s">
        <v>47</v>
      </c>
      <c r="N145" s="0" t="n">
        <v>2</v>
      </c>
      <c r="O145" s="0" t="n">
        <v>21</v>
      </c>
      <c r="P145" s="0" t="n">
        <v>20</v>
      </c>
      <c r="Q145" s="0" t="n">
        <v>3.2</v>
      </c>
      <c r="R145" s="0" t="str">
        <f aca="false">INDEX(Lookup!$B$4:$B$18,MATCH(C145,Lookup!$A$4:$A$18,0))</f>
        <v>Australia</v>
      </c>
      <c r="S145" s="20" t="n">
        <f aca="false">INDEX(Lookup!$D$4:$D$18,MATCH(C145,Lookup!$A$4:$A$18,0))</f>
        <v>0.65</v>
      </c>
      <c r="T145" s="21" t="n">
        <f aca="false">ROUND(P145*S145,2)</f>
        <v>13</v>
      </c>
      <c r="U145" s="21" t="n">
        <f aca="false">IF(T145&lt;=10,1,IF(T145&lt;=20,2,IF(T145&lt;=30,3,IF(T145&lt;=40,4,IF(T145&lt;=50,5,IF(T145&lt;=100,6,IF(T145&lt;=250,7,8)))))))</f>
        <v>2</v>
      </c>
      <c r="V145" s="21" t="n">
        <f aca="false">IF(AND(OR(Dashboard!$T$3="All",R145=Dashboard!$T$3),OR(Dashboard!$T$4="All",D145=Dashboard!$T$4)),1,0)</f>
        <v>1</v>
      </c>
      <c r="W145" s="21" t="n">
        <f aca="false">IF(V145=1,T145+ROW()/10000000,0)</f>
        <v>13.0000145</v>
      </c>
    </row>
    <row r="146" customFormat="false" ht="15" hidden="false" customHeight="false" outlineLevel="0" collapsed="false">
      <c r="A146" s="0" t="n">
        <v>16604911</v>
      </c>
      <c r="B146" s="0" t="s">
        <v>565</v>
      </c>
      <c r="C146" s="0" t="n">
        <v>14</v>
      </c>
      <c r="D146" s="0" t="s">
        <v>566</v>
      </c>
      <c r="E146" s="0" t="s">
        <v>567</v>
      </c>
      <c r="F146" s="0" t="s">
        <v>566</v>
      </c>
      <c r="G146" s="0" t="s">
        <v>568</v>
      </c>
      <c r="H146" s="0" t="s">
        <v>569</v>
      </c>
      <c r="I146" s="0" t="s">
        <v>385</v>
      </c>
      <c r="J146" s="0" t="s">
        <v>47</v>
      </c>
      <c r="K146" s="0" t="s">
        <v>47</v>
      </c>
      <c r="L146" s="0" t="s">
        <v>47</v>
      </c>
      <c r="M146" s="0" t="s">
        <v>47</v>
      </c>
      <c r="N146" s="0" t="n">
        <v>2</v>
      </c>
      <c r="O146" s="0" t="n">
        <v>237</v>
      </c>
      <c r="P146" s="0" t="n">
        <v>20</v>
      </c>
      <c r="Q146" s="0" t="n">
        <v>4.6</v>
      </c>
      <c r="R146" s="0" t="str">
        <f aca="false">INDEX(Lookup!$B$4:$B$18,MATCH(C146,Lookup!$A$4:$A$18,0))</f>
        <v>Australia</v>
      </c>
      <c r="S146" s="20" t="n">
        <f aca="false">INDEX(Lookup!$D$4:$D$18,MATCH(C146,Lookup!$A$4:$A$18,0))</f>
        <v>0.65</v>
      </c>
      <c r="T146" s="21" t="n">
        <f aca="false">ROUND(P146*S146,2)</f>
        <v>13</v>
      </c>
      <c r="U146" s="21" t="n">
        <f aca="false">IF(T146&lt;=10,1,IF(T146&lt;=20,2,IF(T146&lt;=30,3,IF(T146&lt;=40,4,IF(T146&lt;=50,5,IF(T146&lt;=100,6,IF(T146&lt;=250,7,8)))))))</f>
        <v>2</v>
      </c>
      <c r="V146" s="21" t="n">
        <f aca="false">IF(AND(OR(Dashboard!$T$3="All",R146=Dashboard!$T$3),OR(Dashboard!$T$4="All",D146=Dashboard!$T$4)),1,0)</f>
        <v>1</v>
      </c>
      <c r="W146" s="21" t="n">
        <f aca="false">IF(V146=1,T146+ROW()/10000000,0)</f>
        <v>13.0000146</v>
      </c>
    </row>
    <row r="147" customFormat="false" ht="15" hidden="false" customHeight="false" outlineLevel="0" collapsed="false">
      <c r="A147" s="0" t="n">
        <v>17303465</v>
      </c>
      <c r="B147" s="0" t="s">
        <v>570</v>
      </c>
      <c r="C147" s="0" t="n">
        <v>216</v>
      </c>
      <c r="D147" s="0" t="s">
        <v>571</v>
      </c>
      <c r="E147" s="0" t="s">
        <v>572</v>
      </c>
      <c r="F147" s="0" t="s">
        <v>571</v>
      </c>
      <c r="G147" s="0" t="s">
        <v>573</v>
      </c>
      <c r="H147" s="0" t="s">
        <v>574</v>
      </c>
      <c r="I147" s="0" t="s">
        <v>385</v>
      </c>
      <c r="J147" s="0" t="s">
        <v>47</v>
      </c>
      <c r="K147" s="0" t="s">
        <v>47</v>
      </c>
      <c r="L147" s="0" t="s">
        <v>47</v>
      </c>
      <c r="M147" s="0" t="s">
        <v>47</v>
      </c>
      <c r="N147" s="0" t="n">
        <v>2</v>
      </c>
      <c r="O147" s="0" t="n">
        <v>879</v>
      </c>
      <c r="P147" s="0" t="n">
        <v>25</v>
      </c>
      <c r="Q147" s="0" t="n">
        <v>4.5</v>
      </c>
      <c r="R147" s="0" t="str">
        <f aca="false">INDEX(Lookup!$B$4:$B$18,MATCH(C147,Lookup!$A$4:$A$18,0))</f>
        <v>United States</v>
      </c>
      <c r="S147" s="20" t="n">
        <f aca="false">INDEX(Lookup!$D$4:$D$18,MATCH(C147,Lookup!$A$4:$A$18,0))</f>
        <v>1</v>
      </c>
      <c r="T147" s="21" t="n">
        <f aca="false">ROUND(P147*S147,2)</f>
        <v>25</v>
      </c>
      <c r="U147" s="21" t="n">
        <f aca="false">IF(T147&lt;=10,1,IF(T147&lt;=20,2,IF(T147&lt;=30,3,IF(T147&lt;=40,4,IF(T147&lt;=50,5,IF(T147&lt;=100,6,IF(T147&lt;=250,7,8)))))))</f>
        <v>3</v>
      </c>
      <c r="V147" s="21" t="n">
        <f aca="false">IF(AND(OR(Dashboard!$T$3="All",R147=Dashboard!$T$3),OR(Dashboard!$T$4="All",D147=Dashboard!$T$4)),1,0)</f>
        <v>1</v>
      </c>
      <c r="W147" s="21" t="n">
        <f aca="false">IF(V147=1,T147+ROW()/10000000,0)</f>
        <v>25.0000147</v>
      </c>
    </row>
    <row r="148" customFormat="false" ht="15" hidden="false" customHeight="false" outlineLevel="0" collapsed="false">
      <c r="A148" s="0" t="n">
        <v>17303642</v>
      </c>
      <c r="B148" s="0" t="s">
        <v>575</v>
      </c>
      <c r="C148" s="0" t="n">
        <v>216</v>
      </c>
      <c r="D148" s="0" t="s">
        <v>571</v>
      </c>
      <c r="E148" s="0" t="s">
        <v>576</v>
      </c>
      <c r="F148" s="0" t="s">
        <v>571</v>
      </c>
      <c r="G148" s="0" t="s">
        <v>573</v>
      </c>
      <c r="H148" s="0" t="s">
        <v>120</v>
      </c>
      <c r="I148" s="0" t="s">
        <v>385</v>
      </c>
      <c r="J148" s="0" t="s">
        <v>47</v>
      </c>
      <c r="K148" s="0" t="s">
        <v>47</v>
      </c>
      <c r="L148" s="0" t="s">
        <v>47</v>
      </c>
      <c r="M148" s="0" t="s">
        <v>47</v>
      </c>
      <c r="N148" s="0" t="n">
        <v>2</v>
      </c>
      <c r="O148" s="0" t="n">
        <v>615</v>
      </c>
      <c r="P148" s="0" t="n">
        <v>25</v>
      </c>
      <c r="Q148" s="0" t="n">
        <v>4.6</v>
      </c>
      <c r="R148" s="0" t="str">
        <f aca="false">INDEX(Lookup!$B$4:$B$18,MATCH(C148,Lookup!$A$4:$A$18,0))</f>
        <v>United States</v>
      </c>
      <c r="S148" s="20" t="n">
        <f aca="false">INDEX(Lookup!$D$4:$D$18,MATCH(C148,Lookup!$A$4:$A$18,0))</f>
        <v>1</v>
      </c>
      <c r="T148" s="21" t="n">
        <f aca="false">ROUND(P148*S148,2)</f>
        <v>25</v>
      </c>
      <c r="U148" s="21" t="n">
        <f aca="false">IF(T148&lt;=10,1,IF(T148&lt;=20,2,IF(T148&lt;=30,3,IF(T148&lt;=40,4,IF(T148&lt;=50,5,IF(T148&lt;=100,6,IF(T148&lt;=250,7,8)))))))</f>
        <v>3</v>
      </c>
      <c r="V148" s="21" t="n">
        <f aca="false">IF(AND(OR(Dashboard!$T$3="All",R148=Dashboard!$T$3),OR(Dashboard!$T$4="All",D148=Dashboard!$T$4)),1,0)</f>
        <v>1</v>
      </c>
      <c r="W148" s="21" t="n">
        <f aca="false">IF(V148=1,T148+ROW()/10000000,0)</f>
        <v>25.0000148</v>
      </c>
    </row>
    <row r="149" customFormat="false" ht="15" hidden="false" customHeight="false" outlineLevel="0" collapsed="false">
      <c r="A149" s="0" t="n">
        <v>17303670</v>
      </c>
      <c r="B149" s="0" t="s">
        <v>577</v>
      </c>
      <c r="C149" s="0" t="n">
        <v>216</v>
      </c>
      <c r="D149" s="0" t="s">
        <v>571</v>
      </c>
      <c r="E149" s="0" t="s">
        <v>578</v>
      </c>
      <c r="F149" s="0" t="s">
        <v>571</v>
      </c>
      <c r="G149" s="0" t="s">
        <v>573</v>
      </c>
      <c r="H149" s="0" t="s">
        <v>461</v>
      </c>
      <c r="I149" s="0" t="s">
        <v>385</v>
      </c>
      <c r="J149" s="0" t="s">
        <v>47</v>
      </c>
      <c r="K149" s="0" t="s">
        <v>47</v>
      </c>
      <c r="L149" s="0" t="s">
        <v>47</v>
      </c>
      <c r="M149" s="0" t="s">
        <v>47</v>
      </c>
      <c r="N149" s="0" t="n">
        <v>2</v>
      </c>
      <c r="O149" s="0" t="n">
        <v>879</v>
      </c>
      <c r="P149" s="0" t="n">
        <v>25</v>
      </c>
      <c r="Q149" s="0" t="n">
        <v>4.5</v>
      </c>
      <c r="R149" s="0" t="str">
        <f aca="false">INDEX(Lookup!$B$4:$B$18,MATCH(C149,Lookup!$A$4:$A$18,0))</f>
        <v>United States</v>
      </c>
      <c r="S149" s="20" t="n">
        <f aca="false">INDEX(Lookup!$D$4:$D$18,MATCH(C149,Lookup!$A$4:$A$18,0))</f>
        <v>1</v>
      </c>
      <c r="T149" s="21" t="n">
        <f aca="false">ROUND(P149*S149,2)</f>
        <v>25</v>
      </c>
      <c r="U149" s="21" t="n">
        <f aca="false">IF(T149&lt;=10,1,IF(T149&lt;=20,2,IF(T149&lt;=30,3,IF(T149&lt;=40,4,IF(T149&lt;=50,5,IF(T149&lt;=100,6,IF(T149&lt;=250,7,8)))))))</f>
        <v>3</v>
      </c>
      <c r="V149" s="21" t="n">
        <f aca="false">IF(AND(OR(Dashboard!$T$3="All",R149=Dashboard!$T$3),OR(Dashboard!$T$4="All",D149=Dashboard!$T$4)),1,0)</f>
        <v>1</v>
      </c>
      <c r="W149" s="21" t="n">
        <f aca="false">IF(V149=1,T149+ROW()/10000000,0)</f>
        <v>25.0000149</v>
      </c>
    </row>
    <row r="150" customFormat="false" ht="15" hidden="false" customHeight="false" outlineLevel="0" collapsed="false">
      <c r="A150" s="0" t="n">
        <v>17303545</v>
      </c>
      <c r="B150" s="0" t="s">
        <v>579</v>
      </c>
      <c r="C150" s="0" t="n">
        <v>216</v>
      </c>
      <c r="D150" s="0" t="s">
        <v>571</v>
      </c>
      <c r="E150" s="0" t="s">
        <v>580</v>
      </c>
      <c r="F150" s="0" t="s">
        <v>571</v>
      </c>
      <c r="G150" s="0" t="s">
        <v>573</v>
      </c>
      <c r="H150" s="0" t="s">
        <v>581</v>
      </c>
      <c r="I150" s="0" t="s">
        <v>385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n">
        <v>4</v>
      </c>
      <c r="O150" s="0" t="n">
        <v>379</v>
      </c>
      <c r="P150" s="0" t="n">
        <v>70</v>
      </c>
      <c r="Q150" s="0" t="n">
        <v>3.9</v>
      </c>
      <c r="R150" s="0" t="str">
        <f aca="false">INDEX(Lookup!$B$4:$B$18,MATCH(C150,Lookup!$A$4:$A$18,0))</f>
        <v>United States</v>
      </c>
      <c r="S150" s="20" t="n">
        <f aca="false">INDEX(Lookup!$D$4:$D$18,MATCH(C150,Lookup!$A$4:$A$18,0))</f>
        <v>1</v>
      </c>
      <c r="T150" s="21" t="n">
        <f aca="false">ROUND(P150*S150,2)</f>
        <v>70</v>
      </c>
      <c r="U150" s="21" t="n">
        <f aca="false">IF(T150&lt;=10,1,IF(T150&lt;=20,2,IF(T150&lt;=30,3,IF(T150&lt;=40,4,IF(T150&lt;=50,5,IF(T150&lt;=100,6,IF(T150&lt;=250,7,8)))))))</f>
        <v>6</v>
      </c>
      <c r="V150" s="21" t="n">
        <f aca="false">IF(AND(OR(Dashboard!$T$3="All",R150=Dashboard!$T$3),OR(Dashboard!$T$4="All",D150=Dashboard!$T$4)),1,0)</f>
        <v>1</v>
      </c>
      <c r="W150" s="21" t="n">
        <f aca="false">IF(V150=1,T150+ROW()/10000000,0)</f>
        <v>70.000015</v>
      </c>
    </row>
    <row r="151" customFormat="false" ht="15" hidden="false" customHeight="false" outlineLevel="0" collapsed="false">
      <c r="A151" s="0" t="n">
        <v>17303655</v>
      </c>
      <c r="B151" s="0" t="s">
        <v>582</v>
      </c>
      <c r="C151" s="0" t="n">
        <v>216</v>
      </c>
      <c r="D151" s="0" t="s">
        <v>571</v>
      </c>
      <c r="E151" s="0" t="s">
        <v>583</v>
      </c>
      <c r="F151" s="0" t="s">
        <v>571</v>
      </c>
      <c r="G151" s="0" t="s">
        <v>573</v>
      </c>
      <c r="H151" s="0" t="s">
        <v>584</v>
      </c>
      <c r="I151" s="0" t="s">
        <v>385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n">
        <v>1</v>
      </c>
      <c r="O151" s="0" t="n">
        <v>303</v>
      </c>
      <c r="P151" s="0" t="n">
        <v>10</v>
      </c>
      <c r="Q151" s="0" t="n">
        <v>4.3</v>
      </c>
      <c r="R151" s="0" t="str">
        <f aca="false">INDEX(Lookup!$B$4:$B$18,MATCH(C151,Lookup!$A$4:$A$18,0))</f>
        <v>United States</v>
      </c>
      <c r="S151" s="20" t="n">
        <f aca="false">INDEX(Lookup!$D$4:$D$18,MATCH(C151,Lookup!$A$4:$A$18,0))</f>
        <v>1</v>
      </c>
      <c r="T151" s="21" t="n">
        <f aca="false">ROUND(P151*S151,2)</f>
        <v>10</v>
      </c>
      <c r="U151" s="21" t="n">
        <f aca="false">IF(T151&lt;=10,1,IF(T151&lt;=20,2,IF(T151&lt;=30,3,IF(T151&lt;=40,4,IF(T151&lt;=50,5,IF(T151&lt;=100,6,IF(T151&lt;=250,7,8)))))))</f>
        <v>1</v>
      </c>
      <c r="V151" s="21" t="n">
        <f aca="false">IF(AND(OR(Dashboard!$T$3="All",R151=Dashboard!$T$3),OR(Dashboard!$T$4="All",D151=Dashboard!$T$4)),1,0)</f>
        <v>1</v>
      </c>
      <c r="W151" s="21" t="n">
        <f aca="false">IF(V151=1,T151+ROW()/10000000,0)</f>
        <v>10.0000151</v>
      </c>
    </row>
    <row r="152" customFormat="false" ht="15" hidden="false" customHeight="false" outlineLevel="0" collapsed="false">
      <c r="A152" s="0" t="n">
        <v>17304691</v>
      </c>
      <c r="B152" s="0" t="s">
        <v>585</v>
      </c>
      <c r="C152" s="0" t="n">
        <v>216</v>
      </c>
      <c r="D152" s="0" t="s">
        <v>571</v>
      </c>
      <c r="E152" s="0" t="s">
        <v>586</v>
      </c>
      <c r="F152" s="0" t="s">
        <v>571</v>
      </c>
      <c r="G152" s="0" t="s">
        <v>573</v>
      </c>
      <c r="H152" s="0" t="s">
        <v>587</v>
      </c>
      <c r="I152" s="0" t="s">
        <v>385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n">
        <v>4</v>
      </c>
      <c r="O152" s="0" t="n">
        <v>538</v>
      </c>
      <c r="P152" s="0" t="n">
        <v>70</v>
      </c>
      <c r="Q152" s="0" t="n">
        <v>4.1</v>
      </c>
      <c r="R152" s="0" t="str">
        <f aca="false">INDEX(Lookup!$B$4:$B$18,MATCH(C152,Lookup!$A$4:$A$18,0))</f>
        <v>United States</v>
      </c>
      <c r="S152" s="20" t="n">
        <f aca="false">INDEX(Lookup!$D$4:$D$18,MATCH(C152,Lookup!$A$4:$A$18,0))</f>
        <v>1</v>
      </c>
      <c r="T152" s="21" t="n">
        <f aca="false">ROUND(P152*S152,2)</f>
        <v>70</v>
      </c>
      <c r="U152" s="21" t="n">
        <f aca="false">IF(T152&lt;=10,1,IF(T152&lt;=20,2,IF(T152&lt;=30,3,IF(T152&lt;=40,4,IF(T152&lt;=50,5,IF(T152&lt;=100,6,IF(T152&lt;=250,7,8)))))))</f>
        <v>6</v>
      </c>
      <c r="V152" s="21" t="n">
        <f aca="false">IF(AND(OR(Dashboard!$T$3="All",R152=Dashboard!$T$3),OR(Dashboard!$T$4="All",D152=Dashboard!$T$4)),1,0)</f>
        <v>1</v>
      </c>
      <c r="W152" s="21" t="n">
        <f aca="false">IF(V152=1,T152+ROW()/10000000,0)</f>
        <v>70.0000152</v>
      </c>
    </row>
    <row r="153" customFormat="false" ht="15" hidden="false" customHeight="false" outlineLevel="0" collapsed="false">
      <c r="A153" s="0" t="n">
        <v>17303478</v>
      </c>
      <c r="B153" s="0" t="s">
        <v>588</v>
      </c>
      <c r="C153" s="0" t="n">
        <v>216</v>
      </c>
      <c r="D153" s="0" t="s">
        <v>571</v>
      </c>
      <c r="E153" s="0" t="s">
        <v>589</v>
      </c>
      <c r="F153" s="0" t="s">
        <v>571</v>
      </c>
      <c r="G153" s="0" t="s">
        <v>573</v>
      </c>
      <c r="H153" s="0" t="s">
        <v>420</v>
      </c>
      <c r="I153" s="0" t="s">
        <v>385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n">
        <v>1</v>
      </c>
      <c r="O153" s="0" t="n">
        <v>334</v>
      </c>
      <c r="P153" s="0" t="n">
        <v>10</v>
      </c>
      <c r="Q153" s="0" t="n">
        <v>4.2</v>
      </c>
      <c r="R153" s="0" t="str">
        <f aca="false">INDEX(Lookup!$B$4:$B$18,MATCH(C153,Lookup!$A$4:$A$18,0))</f>
        <v>United States</v>
      </c>
      <c r="S153" s="20" t="n">
        <f aca="false">INDEX(Lookup!$D$4:$D$18,MATCH(C153,Lookup!$A$4:$A$18,0))</f>
        <v>1</v>
      </c>
      <c r="T153" s="21" t="n">
        <f aca="false">ROUND(P153*S153,2)</f>
        <v>10</v>
      </c>
      <c r="U153" s="21" t="n">
        <f aca="false">IF(T153&lt;=10,1,IF(T153&lt;=20,2,IF(T153&lt;=30,3,IF(T153&lt;=40,4,IF(T153&lt;=50,5,IF(T153&lt;=100,6,IF(T153&lt;=250,7,8)))))))</f>
        <v>1</v>
      </c>
      <c r="V153" s="21" t="n">
        <f aca="false">IF(AND(OR(Dashboard!$T$3="All",R153=Dashboard!$T$3),OR(Dashboard!$T$4="All",D153=Dashboard!$T$4)),1,0)</f>
        <v>1</v>
      </c>
      <c r="W153" s="21" t="n">
        <f aca="false">IF(V153=1,T153+ROW()/10000000,0)</f>
        <v>10.0000153</v>
      </c>
    </row>
    <row r="154" customFormat="false" ht="15" hidden="false" customHeight="false" outlineLevel="0" collapsed="false">
      <c r="A154" s="0" t="n">
        <v>17303480</v>
      </c>
      <c r="B154" s="0" t="s">
        <v>590</v>
      </c>
      <c r="C154" s="0" t="n">
        <v>216</v>
      </c>
      <c r="D154" s="0" t="s">
        <v>571</v>
      </c>
      <c r="E154" s="0" t="s">
        <v>591</v>
      </c>
      <c r="F154" s="0" t="s">
        <v>571</v>
      </c>
      <c r="G154" s="0" t="s">
        <v>573</v>
      </c>
      <c r="H154" s="0" t="s">
        <v>574</v>
      </c>
      <c r="I154" s="0" t="s">
        <v>385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n">
        <v>2</v>
      </c>
      <c r="O154" s="0" t="n">
        <v>555</v>
      </c>
      <c r="P154" s="0" t="n">
        <v>25</v>
      </c>
      <c r="Q154" s="0" t="n">
        <v>4.3</v>
      </c>
      <c r="R154" s="0" t="str">
        <f aca="false">INDEX(Lookup!$B$4:$B$18,MATCH(C154,Lookup!$A$4:$A$18,0))</f>
        <v>United States</v>
      </c>
      <c r="S154" s="20" t="n">
        <f aca="false">INDEX(Lookup!$D$4:$D$18,MATCH(C154,Lookup!$A$4:$A$18,0))</f>
        <v>1</v>
      </c>
      <c r="T154" s="21" t="n">
        <f aca="false">ROUND(P154*S154,2)</f>
        <v>25</v>
      </c>
      <c r="U154" s="21" t="n">
        <f aca="false">IF(T154&lt;=10,1,IF(T154&lt;=20,2,IF(T154&lt;=30,3,IF(T154&lt;=40,4,IF(T154&lt;=50,5,IF(T154&lt;=100,6,IF(T154&lt;=250,7,8)))))))</f>
        <v>3</v>
      </c>
      <c r="V154" s="21" t="n">
        <f aca="false">IF(AND(OR(Dashboard!$T$3="All",R154=Dashboard!$T$3),OR(Dashboard!$T$4="All",D154=Dashboard!$T$4)),1,0)</f>
        <v>1</v>
      </c>
      <c r="W154" s="21" t="n">
        <f aca="false">IF(V154=1,T154+ROW()/10000000,0)</f>
        <v>25.0000154</v>
      </c>
    </row>
    <row r="155" customFormat="false" ht="15" hidden="false" customHeight="false" outlineLevel="0" collapsed="false">
      <c r="A155" s="0" t="n">
        <v>17304733</v>
      </c>
      <c r="B155" s="0" t="s">
        <v>592</v>
      </c>
      <c r="C155" s="0" t="n">
        <v>216</v>
      </c>
      <c r="D155" s="0" t="s">
        <v>571</v>
      </c>
      <c r="E155" s="0" t="s">
        <v>593</v>
      </c>
      <c r="F155" s="0" t="s">
        <v>571</v>
      </c>
      <c r="G155" s="0" t="s">
        <v>573</v>
      </c>
      <c r="H155" s="0" t="s">
        <v>219</v>
      </c>
      <c r="I155" s="0" t="s">
        <v>385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n">
        <v>1</v>
      </c>
      <c r="O155" s="0" t="n">
        <v>823</v>
      </c>
      <c r="P155" s="0" t="n">
        <v>10</v>
      </c>
      <c r="Q155" s="0" t="n">
        <v>4.4</v>
      </c>
      <c r="R155" s="0" t="str">
        <f aca="false">INDEX(Lookup!$B$4:$B$18,MATCH(C155,Lookup!$A$4:$A$18,0))</f>
        <v>United States</v>
      </c>
      <c r="S155" s="20" t="n">
        <f aca="false">INDEX(Lookup!$D$4:$D$18,MATCH(C155,Lookup!$A$4:$A$18,0))</f>
        <v>1</v>
      </c>
      <c r="T155" s="21" t="n">
        <f aca="false">ROUND(P155*S155,2)</f>
        <v>10</v>
      </c>
      <c r="U155" s="21" t="n">
        <f aca="false">IF(T155&lt;=10,1,IF(T155&lt;=20,2,IF(T155&lt;=30,3,IF(T155&lt;=40,4,IF(T155&lt;=50,5,IF(T155&lt;=100,6,IF(T155&lt;=250,7,8)))))))</f>
        <v>1</v>
      </c>
      <c r="V155" s="21" t="n">
        <f aca="false">IF(AND(OR(Dashboard!$T$3="All",R155=Dashboard!$T$3),OR(Dashboard!$T$4="All",D155=Dashboard!$T$4)),1,0)</f>
        <v>1</v>
      </c>
      <c r="W155" s="21" t="n">
        <f aca="false">IF(V155=1,T155+ROW()/10000000,0)</f>
        <v>10.0000155</v>
      </c>
    </row>
    <row r="156" customFormat="false" ht="15" hidden="false" customHeight="false" outlineLevel="0" collapsed="false">
      <c r="A156" s="0" t="n">
        <v>17303646</v>
      </c>
      <c r="B156" s="0" t="s">
        <v>594</v>
      </c>
      <c r="C156" s="0" t="n">
        <v>216</v>
      </c>
      <c r="D156" s="0" t="s">
        <v>571</v>
      </c>
      <c r="E156" s="0" t="s">
        <v>595</v>
      </c>
      <c r="F156" s="0" t="s">
        <v>571</v>
      </c>
      <c r="G156" s="0" t="s">
        <v>573</v>
      </c>
      <c r="H156" s="0" t="s">
        <v>164</v>
      </c>
      <c r="I156" s="0" t="s">
        <v>385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n">
        <v>2</v>
      </c>
      <c r="O156" s="0" t="n">
        <v>550</v>
      </c>
      <c r="P156" s="0" t="n">
        <v>25</v>
      </c>
      <c r="Q156" s="0" t="n">
        <v>4.1</v>
      </c>
      <c r="R156" s="0" t="str">
        <f aca="false">INDEX(Lookup!$B$4:$B$18,MATCH(C156,Lookup!$A$4:$A$18,0))</f>
        <v>United States</v>
      </c>
      <c r="S156" s="20" t="n">
        <f aca="false">INDEX(Lookup!$D$4:$D$18,MATCH(C156,Lookup!$A$4:$A$18,0))</f>
        <v>1</v>
      </c>
      <c r="T156" s="21" t="n">
        <f aca="false">ROUND(P156*S156,2)</f>
        <v>25</v>
      </c>
      <c r="U156" s="21" t="n">
        <f aca="false">IF(T156&lt;=10,1,IF(T156&lt;=20,2,IF(T156&lt;=30,3,IF(T156&lt;=40,4,IF(T156&lt;=50,5,IF(T156&lt;=100,6,IF(T156&lt;=250,7,8)))))))</f>
        <v>3</v>
      </c>
      <c r="V156" s="21" t="n">
        <f aca="false">IF(AND(OR(Dashboard!$T$3="All",R156=Dashboard!$T$3),OR(Dashboard!$T$4="All",D156=Dashboard!$T$4)),1,0)</f>
        <v>1</v>
      </c>
      <c r="W156" s="21" t="n">
        <f aca="false">IF(V156=1,T156+ROW()/10000000,0)</f>
        <v>25.0000156</v>
      </c>
    </row>
    <row r="157" customFormat="false" ht="15" hidden="false" customHeight="false" outlineLevel="0" collapsed="false">
      <c r="A157" s="0" t="n">
        <v>17304929</v>
      </c>
      <c r="B157" s="0" t="s">
        <v>596</v>
      </c>
      <c r="C157" s="0" t="n">
        <v>216</v>
      </c>
      <c r="D157" s="0" t="s">
        <v>571</v>
      </c>
      <c r="E157" s="0" t="s">
        <v>597</v>
      </c>
      <c r="F157" s="0" t="s">
        <v>571</v>
      </c>
      <c r="G157" s="0" t="s">
        <v>573</v>
      </c>
      <c r="H157" s="0" t="s">
        <v>219</v>
      </c>
      <c r="I157" s="0" t="s">
        <v>385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n">
        <v>2</v>
      </c>
      <c r="O157" s="0" t="n">
        <v>650</v>
      </c>
      <c r="P157" s="0" t="n">
        <v>25</v>
      </c>
      <c r="Q157" s="0" t="n">
        <v>4.4</v>
      </c>
      <c r="R157" s="0" t="str">
        <f aca="false">INDEX(Lookup!$B$4:$B$18,MATCH(C157,Lookup!$A$4:$A$18,0))</f>
        <v>United States</v>
      </c>
      <c r="S157" s="20" t="n">
        <f aca="false">INDEX(Lookup!$D$4:$D$18,MATCH(C157,Lookup!$A$4:$A$18,0))</f>
        <v>1</v>
      </c>
      <c r="T157" s="21" t="n">
        <f aca="false">ROUND(P157*S157,2)</f>
        <v>25</v>
      </c>
      <c r="U157" s="21" t="n">
        <f aca="false">IF(T157&lt;=10,1,IF(T157&lt;=20,2,IF(T157&lt;=30,3,IF(T157&lt;=40,4,IF(T157&lt;=50,5,IF(T157&lt;=100,6,IF(T157&lt;=250,7,8)))))))</f>
        <v>3</v>
      </c>
      <c r="V157" s="21" t="n">
        <f aca="false">IF(AND(OR(Dashboard!$T$3="All",R157=Dashboard!$T$3),OR(Dashboard!$T$4="All",D157=Dashboard!$T$4)),1,0)</f>
        <v>1</v>
      </c>
      <c r="W157" s="21" t="n">
        <f aca="false">IF(V157=1,T157+ROW()/10000000,0)</f>
        <v>25.0000157</v>
      </c>
    </row>
    <row r="158" customFormat="false" ht="15" hidden="false" customHeight="false" outlineLevel="0" collapsed="false">
      <c r="A158" s="0" t="n">
        <v>17303684</v>
      </c>
      <c r="B158" s="0" t="s">
        <v>598</v>
      </c>
      <c r="C158" s="0" t="n">
        <v>216</v>
      </c>
      <c r="D158" s="0" t="s">
        <v>571</v>
      </c>
      <c r="E158" s="0" t="s">
        <v>599</v>
      </c>
      <c r="F158" s="0" t="s">
        <v>571</v>
      </c>
      <c r="G158" s="0" t="s">
        <v>573</v>
      </c>
      <c r="H158" s="0" t="s">
        <v>164</v>
      </c>
      <c r="I158" s="0" t="s">
        <v>385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n">
        <v>1</v>
      </c>
      <c r="O158" s="0" t="n">
        <v>410</v>
      </c>
      <c r="P158" s="0" t="n">
        <v>10</v>
      </c>
      <c r="Q158" s="0" t="n">
        <v>4.3</v>
      </c>
      <c r="R158" s="0" t="str">
        <f aca="false">INDEX(Lookup!$B$4:$B$18,MATCH(C158,Lookup!$A$4:$A$18,0))</f>
        <v>United States</v>
      </c>
      <c r="S158" s="20" t="n">
        <f aca="false">INDEX(Lookup!$D$4:$D$18,MATCH(C158,Lookup!$A$4:$A$18,0))</f>
        <v>1</v>
      </c>
      <c r="T158" s="21" t="n">
        <f aca="false">ROUND(P158*S158,2)</f>
        <v>10</v>
      </c>
      <c r="U158" s="21" t="n">
        <f aca="false">IF(T158&lt;=10,1,IF(T158&lt;=20,2,IF(T158&lt;=30,3,IF(T158&lt;=40,4,IF(T158&lt;=50,5,IF(T158&lt;=100,6,IF(T158&lt;=250,7,8)))))))</f>
        <v>1</v>
      </c>
      <c r="V158" s="21" t="n">
        <f aca="false">IF(AND(OR(Dashboard!$T$3="All",R158=Dashboard!$T$3),OR(Dashboard!$T$4="All",D158=Dashboard!$T$4)),1,0)</f>
        <v>1</v>
      </c>
      <c r="W158" s="21" t="n">
        <f aca="false">IF(V158=1,T158+ROW()/10000000,0)</f>
        <v>10.0000158</v>
      </c>
    </row>
    <row r="159" customFormat="false" ht="15" hidden="false" customHeight="false" outlineLevel="0" collapsed="false">
      <c r="A159" s="0" t="n">
        <v>17303772</v>
      </c>
      <c r="B159" s="0" t="s">
        <v>600</v>
      </c>
      <c r="C159" s="0" t="n">
        <v>216</v>
      </c>
      <c r="D159" s="0" t="s">
        <v>571</v>
      </c>
      <c r="E159" s="0" t="s">
        <v>601</v>
      </c>
      <c r="F159" s="0" t="s">
        <v>571</v>
      </c>
      <c r="G159" s="0" t="s">
        <v>573</v>
      </c>
      <c r="H159" s="0" t="s">
        <v>394</v>
      </c>
      <c r="I159" s="0" t="s">
        <v>385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n">
        <v>1</v>
      </c>
      <c r="O159" s="0" t="n">
        <v>660</v>
      </c>
      <c r="P159" s="0" t="n">
        <v>10</v>
      </c>
      <c r="Q159" s="0" t="n">
        <v>4.4</v>
      </c>
      <c r="R159" s="0" t="str">
        <f aca="false">INDEX(Lookup!$B$4:$B$18,MATCH(C159,Lookup!$A$4:$A$18,0))</f>
        <v>United States</v>
      </c>
      <c r="S159" s="20" t="n">
        <f aca="false">INDEX(Lookup!$D$4:$D$18,MATCH(C159,Lookup!$A$4:$A$18,0))</f>
        <v>1</v>
      </c>
      <c r="T159" s="21" t="n">
        <f aca="false">ROUND(P159*S159,2)</f>
        <v>10</v>
      </c>
      <c r="U159" s="21" t="n">
        <f aca="false">IF(T159&lt;=10,1,IF(T159&lt;=20,2,IF(T159&lt;=30,3,IF(T159&lt;=40,4,IF(T159&lt;=50,5,IF(T159&lt;=100,6,IF(T159&lt;=250,7,8)))))))</f>
        <v>1</v>
      </c>
      <c r="V159" s="21" t="n">
        <f aca="false">IF(AND(OR(Dashboard!$T$3="All",R159=Dashboard!$T$3),OR(Dashboard!$T$4="All",D159=Dashboard!$T$4)),1,0)</f>
        <v>1</v>
      </c>
      <c r="W159" s="21" t="n">
        <f aca="false">IF(V159=1,T159+ROW()/10000000,0)</f>
        <v>10.0000159</v>
      </c>
    </row>
    <row r="160" customFormat="false" ht="15" hidden="false" customHeight="false" outlineLevel="0" collapsed="false">
      <c r="A160" s="0" t="n">
        <v>17305123</v>
      </c>
      <c r="B160" s="0" t="s">
        <v>602</v>
      </c>
      <c r="C160" s="0" t="n">
        <v>216</v>
      </c>
      <c r="D160" s="0" t="s">
        <v>571</v>
      </c>
      <c r="E160" s="0" t="s">
        <v>603</v>
      </c>
      <c r="F160" s="0" t="s">
        <v>571</v>
      </c>
      <c r="G160" s="0" t="s">
        <v>573</v>
      </c>
      <c r="H160" s="0" t="s">
        <v>604</v>
      </c>
      <c r="I160" s="0" t="s">
        <v>385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n">
        <v>2</v>
      </c>
      <c r="O160" s="0" t="n">
        <v>360</v>
      </c>
      <c r="P160" s="0" t="n">
        <v>25</v>
      </c>
      <c r="Q160" s="0" t="n">
        <v>4.4</v>
      </c>
      <c r="R160" s="0" t="str">
        <f aca="false">INDEX(Lookup!$B$4:$B$18,MATCH(C160,Lookup!$A$4:$A$18,0))</f>
        <v>United States</v>
      </c>
      <c r="S160" s="20" t="n">
        <f aca="false">INDEX(Lookup!$D$4:$D$18,MATCH(C160,Lookup!$A$4:$A$18,0))</f>
        <v>1</v>
      </c>
      <c r="T160" s="21" t="n">
        <f aca="false">ROUND(P160*S160,2)</f>
        <v>25</v>
      </c>
      <c r="U160" s="21" t="n">
        <f aca="false">IF(T160&lt;=10,1,IF(T160&lt;=20,2,IF(T160&lt;=30,3,IF(T160&lt;=40,4,IF(T160&lt;=50,5,IF(T160&lt;=100,6,IF(T160&lt;=250,7,8)))))))</f>
        <v>3</v>
      </c>
      <c r="V160" s="21" t="n">
        <f aca="false">IF(AND(OR(Dashboard!$T$3="All",R160=Dashboard!$T$3),OR(Dashboard!$T$4="All",D160=Dashboard!$T$4)),1,0)</f>
        <v>1</v>
      </c>
      <c r="W160" s="21" t="n">
        <f aca="false">IF(V160=1,T160+ROW()/10000000,0)</f>
        <v>25.000016</v>
      </c>
    </row>
    <row r="161" customFormat="false" ht="15" hidden="false" customHeight="false" outlineLevel="0" collapsed="false">
      <c r="A161" s="0" t="n">
        <v>17303787</v>
      </c>
      <c r="B161" s="0" t="s">
        <v>605</v>
      </c>
      <c r="C161" s="0" t="n">
        <v>216</v>
      </c>
      <c r="D161" s="0" t="s">
        <v>571</v>
      </c>
      <c r="E161" s="0" t="s">
        <v>606</v>
      </c>
      <c r="F161" s="0" t="s">
        <v>571</v>
      </c>
      <c r="G161" s="0" t="s">
        <v>573</v>
      </c>
      <c r="H161" s="0" t="s">
        <v>607</v>
      </c>
      <c r="I161" s="0" t="s">
        <v>385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n">
        <v>3</v>
      </c>
      <c r="O161" s="0" t="n">
        <v>340</v>
      </c>
      <c r="P161" s="0" t="n">
        <v>40</v>
      </c>
      <c r="Q161" s="0" t="n">
        <v>4</v>
      </c>
      <c r="R161" s="0" t="str">
        <f aca="false">INDEX(Lookup!$B$4:$B$18,MATCH(C161,Lookup!$A$4:$A$18,0))</f>
        <v>United States</v>
      </c>
      <c r="S161" s="20" t="n">
        <f aca="false">INDEX(Lookup!$D$4:$D$18,MATCH(C161,Lookup!$A$4:$A$18,0))</f>
        <v>1</v>
      </c>
      <c r="T161" s="21" t="n">
        <f aca="false">ROUND(P161*S161,2)</f>
        <v>40</v>
      </c>
      <c r="U161" s="21" t="n">
        <f aca="false">IF(T161&lt;=10,1,IF(T161&lt;=20,2,IF(T161&lt;=30,3,IF(T161&lt;=40,4,IF(T161&lt;=50,5,IF(T161&lt;=100,6,IF(T161&lt;=250,7,8)))))))</f>
        <v>4</v>
      </c>
      <c r="V161" s="21" t="n">
        <f aca="false">IF(AND(OR(Dashboard!$T$3="All",R161=Dashboard!$T$3),OR(Dashboard!$T$4="All",D161=Dashboard!$T$4)),1,0)</f>
        <v>1</v>
      </c>
      <c r="W161" s="21" t="n">
        <f aca="false">IF(V161=1,T161+ROW()/10000000,0)</f>
        <v>40.0000161</v>
      </c>
    </row>
    <row r="162" customFormat="false" ht="15" hidden="false" customHeight="false" outlineLevel="0" collapsed="false">
      <c r="A162" s="0" t="n">
        <v>17303990</v>
      </c>
      <c r="B162" s="0" t="s">
        <v>608</v>
      </c>
      <c r="C162" s="0" t="n">
        <v>216</v>
      </c>
      <c r="D162" s="0" t="s">
        <v>571</v>
      </c>
      <c r="E162" s="0" t="s">
        <v>609</v>
      </c>
      <c r="F162" s="0" t="s">
        <v>571</v>
      </c>
      <c r="G162" s="0" t="s">
        <v>573</v>
      </c>
      <c r="H162" s="0" t="s">
        <v>610</v>
      </c>
      <c r="I162" s="0" t="s">
        <v>385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n">
        <v>2</v>
      </c>
      <c r="O162" s="0" t="n">
        <v>393</v>
      </c>
      <c r="P162" s="0" t="n">
        <v>25</v>
      </c>
      <c r="Q162" s="0" t="n">
        <v>4.1</v>
      </c>
      <c r="R162" s="0" t="str">
        <f aca="false">INDEX(Lookup!$B$4:$B$18,MATCH(C162,Lookup!$A$4:$A$18,0))</f>
        <v>United States</v>
      </c>
      <c r="S162" s="20" t="n">
        <f aca="false">INDEX(Lookup!$D$4:$D$18,MATCH(C162,Lookup!$A$4:$A$18,0))</f>
        <v>1</v>
      </c>
      <c r="T162" s="21" t="n">
        <f aca="false">ROUND(P162*S162,2)</f>
        <v>25</v>
      </c>
      <c r="U162" s="21" t="n">
        <f aca="false">IF(T162&lt;=10,1,IF(T162&lt;=20,2,IF(T162&lt;=30,3,IF(T162&lt;=40,4,IF(T162&lt;=50,5,IF(T162&lt;=100,6,IF(T162&lt;=250,7,8)))))))</f>
        <v>3</v>
      </c>
      <c r="V162" s="21" t="n">
        <f aca="false">IF(AND(OR(Dashboard!$T$3="All",R162=Dashboard!$T$3),OR(Dashboard!$T$4="All",D162=Dashboard!$T$4)),1,0)</f>
        <v>1</v>
      </c>
      <c r="W162" s="21" t="n">
        <f aca="false">IF(V162=1,T162+ROW()/10000000,0)</f>
        <v>25.0000162</v>
      </c>
    </row>
    <row r="163" customFormat="false" ht="15" hidden="false" customHeight="false" outlineLevel="0" collapsed="false">
      <c r="A163" s="0" t="n">
        <v>17304741</v>
      </c>
      <c r="B163" s="0" t="s">
        <v>611</v>
      </c>
      <c r="C163" s="0" t="n">
        <v>216</v>
      </c>
      <c r="D163" s="0" t="s">
        <v>571</v>
      </c>
      <c r="E163" s="0" t="s">
        <v>612</v>
      </c>
      <c r="F163" s="0" t="s">
        <v>571</v>
      </c>
      <c r="G163" s="0" t="s">
        <v>573</v>
      </c>
      <c r="H163" s="0" t="s">
        <v>613</v>
      </c>
      <c r="I163" s="0" t="s">
        <v>385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n">
        <v>1</v>
      </c>
      <c r="O163" s="0" t="n">
        <v>422</v>
      </c>
      <c r="P163" s="0" t="n">
        <v>10</v>
      </c>
      <c r="Q163" s="0" t="n">
        <v>4.3</v>
      </c>
      <c r="R163" s="0" t="str">
        <f aca="false">INDEX(Lookup!$B$4:$B$18,MATCH(C163,Lookup!$A$4:$A$18,0))</f>
        <v>United States</v>
      </c>
      <c r="S163" s="20" t="n">
        <f aca="false">INDEX(Lookup!$D$4:$D$18,MATCH(C163,Lookup!$A$4:$A$18,0))</f>
        <v>1</v>
      </c>
      <c r="T163" s="21" t="n">
        <f aca="false">ROUND(P163*S163,2)</f>
        <v>10</v>
      </c>
      <c r="U163" s="21" t="n">
        <f aca="false">IF(T163&lt;=10,1,IF(T163&lt;=20,2,IF(T163&lt;=30,3,IF(T163&lt;=40,4,IF(T163&lt;=50,5,IF(T163&lt;=100,6,IF(T163&lt;=250,7,8)))))))</f>
        <v>1</v>
      </c>
      <c r="V163" s="21" t="n">
        <f aca="false">IF(AND(OR(Dashboard!$T$3="All",R163=Dashboard!$T$3),OR(Dashboard!$T$4="All",D163=Dashboard!$T$4)),1,0)</f>
        <v>1</v>
      </c>
      <c r="W163" s="21" t="n">
        <f aca="false">IF(V163=1,T163+ROW()/10000000,0)</f>
        <v>10.0000163</v>
      </c>
    </row>
    <row r="164" customFormat="false" ht="15" hidden="false" customHeight="false" outlineLevel="0" collapsed="false">
      <c r="A164" s="0" t="n">
        <v>17304726</v>
      </c>
      <c r="B164" s="0" t="s">
        <v>614</v>
      </c>
      <c r="C164" s="0" t="n">
        <v>216</v>
      </c>
      <c r="D164" s="0" t="s">
        <v>571</v>
      </c>
      <c r="E164" s="0" t="s">
        <v>615</v>
      </c>
      <c r="F164" s="0" t="s">
        <v>571</v>
      </c>
      <c r="G164" s="0" t="s">
        <v>573</v>
      </c>
      <c r="H164" s="0" t="s">
        <v>159</v>
      </c>
      <c r="I164" s="0" t="s">
        <v>385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n">
        <v>3</v>
      </c>
      <c r="O164" s="0" t="n">
        <v>435</v>
      </c>
      <c r="P164" s="0" t="n">
        <v>40</v>
      </c>
      <c r="Q164" s="0" t="n">
        <v>4</v>
      </c>
      <c r="R164" s="0" t="str">
        <f aca="false">INDEX(Lookup!$B$4:$B$18,MATCH(C164,Lookup!$A$4:$A$18,0))</f>
        <v>United States</v>
      </c>
      <c r="S164" s="20" t="n">
        <f aca="false">INDEX(Lookup!$D$4:$D$18,MATCH(C164,Lookup!$A$4:$A$18,0))</f>
        <v>1</v>
      </c>
      <c r="T164" s="21" t="n">
        <f aca="false">ROUND(P164*S164,2)</f>
        <v>40</v>
      </c>
      <c r="U164" s="21" t="n">
        <f aca="false">IF(T164&lt;=10,1,IF(T164&lt;=20,2,IF(T164&lt;=30,3,IF(T164&lt;=40,4,IF(T164&lt;=50,5,IF(T164&lt;=100,6,IF(T164&lt;=250,7,8)))))))</f>
        <v>4</v>
      </c>
      <c r="V164" s="21" t="n">
        <f aca="false">IF(AND(OR(Dashboard!$T$3="All",R164=Dashboard!$T$3),OR(Dashboard!$T$4="All",D164=Dashboard!$T$4)),1,0)</f>
        <v>1</v>
      </c>
      <c r="W164" s="21" t="n">
        <f aca="false">IF(V164=1,T164+ROW()/10000000,0)</f>
        <v>40.0000164</v>
      </c>
    </row>
    <row r="165" customFormat="false" ht="15" hidden="false" customHeight="false" outlineLevel="0" collapsed="false">
      <c r="A165" s="0" t="n">
        <v>17304486</v>
      </c>
      <c r="B165" s="0" t="s">
        <v>616</v>
      </c>
      <c r="C165" s="0" t="n">
        <v>216</v>
      </c>
      <c r="D165" s="0" t="s">
        <v>571</v>
      </c>
      <c r="E165" s="0" t="s">
        <v>617</v>
      </c>
      <c r="F165" s="0" t="s">
        <v>618</v>
      </c>
      <c r="G165" s="0" t="s">
        <v>619</v>
      </c>
      <c r="H165" s="0" t="s">
        <v>620</v>
      </c>
      <c r="I165" s="0" t="s">
        <v>385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n">
        <v>2</v>
      </c>
      <c r="O165" s="0" t="n">
        <v>369</v>
      </c>
      <c r="P165" s="0" t="n">
        <v>25</v>
      </c>
      <c r="Q165" s="0" t="n">
        <v>4</v>
      </c>
      <c r="R165" s="0" t="str">
        <f aca="false">INDEX(Lookup!$B$4:$B$18,MATCH(C165,Lookup!$A$4:$A$18,0))</f>
        <v>United States</v>
      </c>
      <c r="S165" s="20" t="n">
        <f aca="false">INDEX(Lookup!$D$4:$D$18,MATCH(C165,Lookup!$A$4:$A$18,0))</f>
        <v>1</v>
      </c>
      <c r="T165" s="21" t="n">
        <f aca="false">ROUND(P165*S165,2)</f>
        <v>25</v>
      </c>
      <c r="U165" s="21" t="n">
        <f aca="false">IF(T165&lt;=10,1,IF(T165&lt;=20,2,IF(T165&lt;=30,3,IF(T165&lt;=40,4,IF(T165&lt;=50,5,IF(T165&lt;=100,6,IF(T165&lt;=250,7,8)))))))</f>
        <v>3</v>
      </c>
      <c r="V165" s="21" t="n">
        <f aca="false">IF(AND(OR(Dashboard!$T$3="All",R165=Dashboard!$T$3),OR(Dashboard!$T$4="All",D165=Dashboard!$T$4)),1,0)</f>
        <v>1</v>
      </c>
      <c r="W165" s="21" t="n">
        <f aca="false">IF(V165=1,T165+ROW()/10000000,0)</f>
        <v>25.0000165</v>
      </c>
    </row>
    <row r="166" customFormat="false" ht="15" hidden="false" customHeight="false" outlineLevel="0" collapsed="false">
      <c r="A166" s="0" t="n">
        <v>17304533</v>
      </c>
      <c r="B166" s="0" t="s">
        <v>621</v>
      </c>
      <c r="C166" s="0" t="n">
        <v>216</v>
      </c>
      <c r="D166" s="0" t="s">
        <v>571</v>
      </c>
      <c r="E166" s="0" t="s">
        <v>622</v>
      </c>
      <c r="F166" s="0" t="s">
        <v>623</v>
      </c>
      <c r="G166" s="0" t="s">
        <v>624</v>
      </c>
      <c r="H166" s="0" t="s">
        <v>471</v>
      </c>
      <c r="I166" s="0" t="s">
        <v>385</v>
      </c>
      <c r="J166" s="0" t="s">
        <v>47</v>
      </c>
      <c r="K166" s="0" t="s">
        <v>47</v>
      </c>
      <c r="L166" s="0" t="s">
        <v>47</v>
      </c>
      <c r="M166" s="0" t="s">
        <v>47</v>
      </c>
      <c r="N166" s="0" t="n">
        <v>3</v>
      </c>
      <c r="O166" s="0" t="n">
        <v>487</v>
      </c>
      <c r="P166" s="0" t="n">
        <v>40</v>
      </c>
      <c r="Q166" s="0" t="n">
        <v>4.4</v>
      </c>
      <c r="R166" s="0" t="str">
        <f aca="false">INDEX(Lookup!$B$4:$B$18,MATCH(C166,Lookup!$A$4:$A$18,0))</f>
        <v>United States</v>
      </c>
      <c r="S166" s="20" t="n">
        <f aca="false">INDEX(Lookup!$D$4:$D$18,MATCH(C166,Lookup!$A$4:$A$18,0))</f>
        <v>1</v>
      </c>
      <c r="T166" s="21" t="n">
        <f aca="false">ROUND(P166*S166,2)</f>
        <v>40</v>
      </c>
      <c r="U166" s="21" t="n">
        <f aca="false">IF(T166&lt;=10,1,IF(T166&lt;=20,2,IF(T166&lt;=30,3,IF(T166&lt;=40,4,IF(T166&lt;=50,5,IF(T166&lt;=100,6,IF(T166&lt;=250,7,8)))))))</f>
        <v>4</v>
      </c>
      <c r="V166" s="21" t="n">
        <f aca="false">IF(AND(OR(Dashboard!$T$3="All",R166=Dashboard!$T$3),OR(Dashboard!$T$4="All",D166=Dashboard!$T$4)),1,0)</f>
        <v>1</v>
      </c>
      <c r="W166" s="21" t="n">
        <f aca="false">IF(V166=1,T166+ROW()/10000000,0)</f>
        <v>40.0000166</v>
      </c>
    </row>
    <row r="167" customFormat="false" ht="15" hidden="false" customHeight="false" outlineLevel="0" collapsed="false">
      <c r="A167" s="0" t="n">
        <v>17316233</v>
      </c>
      <c r="B167" s="0" t="s">
        <v>625</v>
      </c>
      <c r="C167" s="0" t="n">
        <v>216</v>
      </c>
      <c r="D167" s="0" t="s">
        <v>626</v>
      </c>
      <c r="E167" s="0" t="s">
        <v>627</v>
      </c>
      <c r="F167" s="0" t="s">
        <v>628</v>
      </c>
      <c r="G167" s="0" t="s">
        <v>629</v>
      </c>
      <c r="H167" s="0" t="s">
        <v>630</v>
      </c>
      <c r="I167" s="0" t="s">
        <v>385</v>
      </c>
      <c r="J167" s="0" t="s">
        <v>47</v>
      </c>
      <c r="K167" s="0" t="s">
        <v>47</v>
      </c>
      <c r="L167" s="0" t="s">
        <v>47</v>
      </c>
      <c r="M167" s="0" t="s">
        <v>47</v>
      </c>
      <c r="N167" s="0" t="n">
        <v>3</v>
      </c>
      <c r="O167" s="0" t="n">
        <v>98</v>
      </c>
      <c r="P167" s="0" t="n">
        <v>40</v>
      </c>
      <c r="Q167" s="0" t="n">
        <v>3.7</v>
      </c>
      <c r="R167" s="0" t="str">
        <f aca="false">INDEX(Lookup!$B$4:$B$18,MATCH(C167,Lookup!$A$4:$A$18,0))</f>
        <v>United States</v>
      </c>
      <c r="S167" s="20" t="n">
        <f aca="false">INDEX(Lookup!$D$4:$D$18,MATCH(C167,Lookup!$A$4:$A$18,0))</f>
        <v>1</v>
      </c>
      <c r="T167" s="21" t="n">
        <f aca="false">ROUND(P167*S167,2)</f>
        <v>40</v>
      </c>
      <c r="U167" s="21" t="n">
        <f aca="false">IF(T167&lt;=10,1,IF(T167&lt;=20,2,IF(T167&lt;=30,3,IF(T167&lt;=40,4,IF(T167&lt;=50,5,IF(T167&lt;=100,6,IF(T167&lt;=250,7,8)))))))</f>
        <v>4</v>
      </c>
      <c r="V167" s="21" t="n">
        <f aca="false">IF(AND(OR(Dashboard!$T$3="All",R167=Dashboard!$T$3),OR(Dashboard!$T$4="All",D167=Dashboard!$T$4)),1,0)</f>
        <v>1</v>
      </c>
      <c r="W167" s="21" t="n">
        <f aca="false">IF(V167=1,T167+ROW()/10000000,0)</f>
        <v>40.0000167</v>
      </c>
    </row>
    <row r="168" customFormat="false" ht="15" hidden="false" customHeight="false" outlineLevel="0" collapsed="false">
      <c r="A168" s="0" t="n">
        <v>17315883</v>
      </c>
      <c r="B168" s="0" t="s">
        <v>631</v>
      </c>
      <c r="C168" s="0" t="n">
        <v>216</v>
      </c>
      <c r="D168" s="0" t="s">
        <v>626</v>
      </c>
      <c r="E168" s="0" t="s">
        <v>632</v>
      </c>
      <c r="F168" s="0" t="s">
        <v>628</v>
      </c>
      <c r="G168" s="0" t="s">
        <v>629</v>
      </c>
      <c r="H168" s="0" t="s">
        <v>120</v>
      </c>
      <c r="I168" s="0" t="s">
        <v>385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n">
        <v>3</v>
      </c>
      <c r="O168" s="0" t="n">
        <v>365</v>
      </c>
      <c r="P168" s="0" t="n">
        <v>40</v>
      </c>
      <c r="Q168" s="0" t="n">
        <v>4.1</v>
      </c>
      <c r="R168" s="0" t="str">
        <f aca="false">INDEX(Lookup!$B$4:$B$18,MATCH(C168,Lookup!$A$4:$A$18,0))</f>
        <v>United States</v>
      </c>
      <c r="S168" s="20" t="n">
        <f aca="false">INDEX(Lookup!$D$4:$D$18,MATCH(C168,Lookup!$A$4:$A$18,0))</f>
        <v>1</v>
      </c>
      <c r="T168" s="21" t="n">
        <f aca="false">ROUND(P168*S168,2)</f>
        <v>40</v>
      </c>
      <c r="U168" s="21" t="n">
        <f aca="false">IF(T168&lt;=10,1,IF(T168&lt;=20,2,IF(T168&lt;=30,3,IF(T168&lt;=40,4,IF(T168&lt;=50,5,IF(T168&lt;=100,6,IF(T168&lt;=250,7,8)))))))</f>
        <v>4</v>
      </c>
      <c r="V168" s="21" t="n">
        <f aca="false">IF(AND(OR(Dashboard!$T$3="All",R168=Dashboard!$T$3),OR(Dashboard!$T$4="All",D168=Dashboard!$T$4)),1,0)</f>
        <v>1</v>
      </c>
      <c r="W168" s="21" t="n">
        <f aca="false">IF(V168=1,T168+ROW()/10000000,0)</f>
        <v>40.0000168</v>
      </c>
    </row>
    <row r="169" customFormat="false" ht="15" hidden="false" customHeight="false" outlineLevel="0" collapsed="false">
      <c r="A169" s="0" t="n">
        <v>17315995</v>
      </c>
      <c r="B169" s="0" t="s">
        <v>633</v>
      </c>
      <c r="C169" s="0" t="n">
        <v>216</v>
      </c>
      <c r="D169" s="0" t="s">
        <v>626</v>
      </c>
      <c r="E169" s="0" t="s">
        <v>634</v>
      </c>
      <c r="F169" s="0" t="s">
        <v>628</v>
      </c>
      <c r="G169" s="0" t="s">
        <v>629</v>
      </c>
      <c r="H169" s="0" t="s">
        <v>394</v>
      </c>
      <c r="I169" s="0" t="s">
        <v>385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n">
        <v>1</v>
      </c>
      <c r="O169" s="0" t="n">
        <v>190</v>
      </c>
      <c r="P169" s="0" t="n">
        <v>10</v>
      </c>
      <c r="Q169" s="0" t="n">
        <v>4.1</v>
      </c>
      <c r="R169" s="0" t="str">
        <f aca="false">INDEX(Lookup!$B$4:$B$18,MATCH(C169,Lookup!$A$4:$A$18,0))</f>
        <v>United States</v>
      </c>
      <c r="S169" s="20" t="n">
        <f aca="false">INDEX(Lookup!$D$4:$D$18,MATCH(C169,Lookup!$A$4:$A$18,0))</f>
        <v>1</v>
      </c>
      <c r="T169" s="21" t="n">
        <f aca="false">ROUND(P169*S169,2)</f>
        <v>10</v>
      </c>
      <c r="U169" s="21" t="n">
        <f aca="false">IF(T169&lt;=10,1,IF(T169&lt;=20,2,IF(T169&lt;=30,3,IF(T169&lt;=40,4,IF(T169&lt;=50,5,IF(T169&lt;=100,6,IF(T169&lt;=250,7,8)))))))</f>
        <v>1</v>
      </c>
      <c r="V169" s="21" t="n">
        <f aca="false">IF(AND(OR(Dashboard!$T$3="All",R169=Dashboard!$T$3),OR(Dashboard!$T$4="All",D169=Dashboard!$T$4)),1,0)</f>
        <v>1</v>
      </c>
      <c r="W169" s="21" t="n">
        <f aca="false">IF(V169=1,T169+ROW()/10000000,0)</f>
        <v>10.0000169</v>
      </c>
    </row>
    <row r="170" customFormat="false" ht="15" hidden="false" customHeight="false" outlineLevel="0" collapsed="false">
      <c r="A170" s="0" t="n">
        <v>17316018</v>
      </c>
      <c r="B170" s="0" t="s">
        <v>635</v>
      </c>
      <c r="C170" s="0" t="n">
        <v>216</v>
      </c>
      <c r="D170" s="0" t="s">
        <v>626</v>
      </c>
      <c r="E170" s="0" t="s">
        <v>636</v>
      </c>
      <c r="F170" s="0" t="s">
        <v>628</v>
      </c>
      <c r="G170" s="0" t="s">
        <v>629</v>
      </c>
      <c r="H170" s="0" t="s">
        <v>637</v>
      </c>
      <c r="I170" s="0" t="s">
        <v>385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n">
        <v>3</v>
      </c>
      <c r="O170" s="0" t="n">
        <v>429</v>
      </c>
      <c r="P170" s="0" t="n">
        <v>40</v>
      </c>
      <c r="Q170" s="0" t="n">
        <v>4.1</v>
      </c>
      <c r="R170" s="0" t="str">
        <f aca="false">INDEX(Lookup!$B$4:$B$18,MATCH(C170,Lookup!$A$4:$A$18,0))</f>
        <v>United States</v>
      </c>
      <c r="S170" s="20" t="n">
        <f aca="false">INDEX(Lookup!$D$4:$D$18,MATCH(C170,Lookup!$A$4:$A$18,0))</f>
        <v>1</v>
      </c>
      <c r="T170" s="21" t="n">
        <f aca="false">ROUND(P170*S170,2)</f>
        <v>40</v>
      </c>
      <c r="U170" s="21" t="n">
        <f aca="false">IF(T170&lt;=10,1,IF(T170&lt;=20,2,IF(T170&lt;=30,3,IF(T170&lt;=40,4,IF(T170&lt;=50,5,IF(T170&lt;=100,6,IF(T170&lt;=250,7,8)))))))</f>
        <v>4</v>
      </c>
      <c r="V170" s="21" t="n">
        <f aca="false">IF(AND(OR(Dashboard!$T$3="All",R170=Dashboard!$T$3),OR(Dashboard!$T$4="All",D170=Dashboard!$T$4)),1,0)</f>
        <v>1</v>
      </c>
      <c r="W170" s="21" t="n">
        <f aca="false">IF(V170=1,T170+ROW()/10000000,0)</f>
        <v>40.000017</v>
      </c>
    </row>
    <row r="171" customFormat="false" ht="15" hidden="false" customHeight="false" outlineLevel="0" collapsed="false">
      <c r="A171" s="0" t="n">
        <v>17316038</v>
      </c>
      <c r="B171" s="0" t="s">
        <v>638</v>
      </c>
      <c r="C171" s="0" t="n">
        <v>216</v>
      </c>
      <c r="D171" s="0" t="s">
        <v>626</v>
      </c>
      <c r="E171" s="0" t="s">
        <v>639</v>
      </c>
      <c r="F171" s="0" t="s">
        <v>628</v>
      </c>
      <c r="G171" s="0" t="s">
        <v>629</v>
      </c>
      <c r="H171" s="0" t="s">
        <v>640</v>
      </c>
      <c r="I171" s="0" t="s">
        <v>385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n">
        <v>2</v>
      </c>
      <c r="O171" s="0" t="n">
        <v>430</v>
      </c>
      <c r="P171" s="0" t="n">
        <v>25</v>
      </c>
      <c r="Q171" s="0" t="n">
        <v>4.4</v>
      </c>
      <c r="R171" s="0" t="str">
        <f aca="false">INDEX(Lookup!$B$4:$B$18,MATCH(C171,Lookup!$A$4:$A$18,0))</f>
        <v>United States</v>
      </c>
      <c r="S171" s="20" t="n">
        <f aca="false">INDEX(Lookup!$D$4:$D$18,MATCH(C171,Lookup!$A$4:$A$18,0))</f>
        <v>1</v>
      </c>
      <c r="T171" s="21" t="n">
        <f aca="false">ROUND(P171*S171,2)</f>
        <v>25</v>
      </c>
      <c r="U171" s="21" t="n">
        <f aca="false">IF(T171&lt;=10,1,IF(T171&lt;=20,2,IF(T171&lt;=30,3,IF(T171&lt;=40,4,IF(T171&lt;=50,5,IF(T171&lt;=100,6,IF(T171&lt;=250,7,8)))))))</f>
        <v>3</v>
      </c>
      <c r="V171" s="21" t="n">
        <f aca="false">IF(AND(OR(Dashboard!$T$3="All",R171=Dashboard!$T$3),OR(Dashboard!$T$4="All",D171=Dashboard!$T$4)),1,0)</f>
        <v>1</v>
      </c>
      <c r="W171" s="21" t="n">
        <f aca="false">IF(V171=1,T171+ROW()/10000000,0)</f>
        <v>25.0000171</v>
      </c>
    </row>
    <row r="172" customFormat="false" ht="15" hidden="false" customHeight="false" outlineLevel="0" collapsed="false">
      <c r="A172" s="0" t="n">
        <v>17316771</v>
      </c>
      <c r="B172" s="0" t="s">
        <v>641</v>
      </c>
      <c r="C172" s="0" t="n">
        <v>216</v>
      </c>
      <c r="D172" s="0" t="s">
        <v>626</v>
      </c>
      <c r="E172" s="0" t="s">
        <v>642</v>
      </c>
      <c r="F172" s="0" t="s">
        <v>628</v>
      </c>
      <c r="G172" s="0" t="s">
        <v>629</v>
      </c>
      <c r="H172" s="0" t="s">
        <v>310</v>
      </c>
      <c r="I172" s="0" t="s">
        <v>385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n">
        <v>2</v>
      </c>
      <c r="O172" s="0" t="n">
        <v>186</v>
      </c>
      <c r="P172" s="0" t="n">
        <v>25</v>
      </c>
      <c r="Q172" s="0" t="n">
        <v>4.2</v>
      </c>
      <c r="R172" s="0" t="str">
        <f aca="false">INDEX(Lookup!$B$4:$B$18,MATCH(C172,Lookup!$A$4:$A$18,0))</f>
        <v>United States</v>
      </c>
      <c r="S172" s="20" t="n">
        <f aca="false">INDEX(Lookup!$D$4:$D$18,MATCH(C172,Lookup!$A$4:$A$18,0))</f>
        <v>1</v>
      </c>
      <c r="T172" s="21" t="n">
        <f aca="false">ROUND(P172*S172,2)</f>
        <v>25</v>
      </c>
      <c r="U172" s="21" t="n">
        <f aca="false">IF(T172&lt;=10,1,IF(T172&lt;=20,2,IF(T172&lt;=30,3,IF(T172&lt;=40,4,IF(T172&lt;=50,5,IF(T172&lt;=100,6,IF(T172&lt;=250,7,8)))))))</f>
        <v>3</v>
      </c>
      <c r="V172" s="21" t="n">
        <f aca="false">IF(AND(OR(Dashboard!$T$3="All",R172=Dashboard!$T$3),OR(Dashboard!$T$4="All",D172=Dashboard!$T$4)),1,0)</f>
        <v>1</v>
      </c>
      <c r="W172" s="21" t="n">
        <f aca="false">IF(V172=1,T172+ROW()/10000000,0)</f>
        <v>25.0000172</v>
      </c>
    </row>
    <row r="173" customFormat="false" ht="15" hidden="false" customHeight="false" outlineLevel="0" collapsed="false">
      <c r="A173" s="0" t="n">
        <v>17316201</v>
      </c>
      <c r="B173" s="0" t="s">
        <v>643</v>
      </c>
      <c r="C173" s="0" t="n">
        <v>216</v>
      </c>
      <c r="D173" s="0" t="s">
        <v>626</v>
      </c>
      <c r="E173" s="0" t="s">
        <v>644</v>
      </c>
      <c r="F173" s="0" t="s">
        <v>628</v>
      </c>
      <c r="G173" s="0" t="s">
        <v>629</v>
      </c>
      <c r="H173" s="0" t="s">
        <v>645</v>
      </c>
      <c r="I173" s="0" t="s">
        <v>385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n">
        <v>1</v>
      </c>
      <c r="O173" s="0" t="n">
        <v>220</v>
      </c>
      <c r="P173" s="0" t="n">
        <v>10</v>
      </c>
      <c r="Q173" s="0" t="n">
        <v>4.2</v>
      </c>
      <c r="R173" s="0" t="str">
        <f aca="false">INDEX(Lookup!$B$4:$B$18,MATCH(C173,Lookup!$A$4:$A$18,0))</f>
        <v>United States</v>
      </c>
      <c r="S173" s="20" t="n">
        <f aca="false">INDEX(Lookup!$D$4:$D$18,MATCH(C173,Lookup!$A$4:$A$18,0))</f>
        <v>1</v>
      </c>
      <c r="T173" s="21" t="n">
        <f aca="false">ROUND(P173*S173,2)</f>
        <v>10</v>
      </c>
      <c r="U173" s="21" t="n">
        <f aca="false">IF(T173&lt;=10,1,IF(T173&lt;=20,2,IF(T173&lt;=30,3,IF(T173&lt;=40,4,IF(T173&lt;=50,5,IF(T173&lt;=100,6,IF(T173&lt;=250,7,8)))))))</f>
        <v>1</v>
      </c>
      <c r="V173" s="21" t="n">
        <f aca="false">IF(AND(OR(Dashboard!$T$3="All",R173=Dashboard!$T$3),OR(Dashboard!$T$4="All",D173=Dashboard!$T$4)),1,0)</f>
        <v>1</v>
      </c>
      <c r="W173" s="21" t="n">
        <f aca="false">IF(V173=1,T173+ROW()/10000000,0)</f>
        <v>10.0000173</v>
      </c>
    </row>
    <row r="174" customFormat="false" ht="15" hidden="false" customHeight="false" outlineLevel="0" collapsed="false">
      <c r="A174" s="0" t="n">
        <v>17316208</v>
      </c>
      <c r="B174" s="0" t="s">
        <v>646</v>
      </c>
      <c r="C174" s="0" t="n">
        <v>216</v>
      </c>
      <c r="D174" s="0" t="s">
        <v>626</v>
      </c>
      <c r="E174" s="0" t="s">
        <v>647</v>
      </c>
      <c r="F174" s="0" t="s">
        <v>628</v>
      </c>
      <c r="G174" s="0" t="s">
        <v>629</v>
      </c>
      <c r="H174" s="0" t="s">
        <v>69</v>
      </c>
      <c r="I174" s="0" t="s">
        <v>385</v>
      </c>
      <c r="J174" s="0" t="s">
        <v>47</v>
      </c>
      <c r="K174" s="0" t="s">
        <v>47</v>
      </c>
      <c r="L174" s="0" t="s">
        <v>47</v>
      </c>
      <c r="M174" s="0" t="s">
        <v>47</v>
      </c>
      <c r="N174" s="0" t="n">
        <v>1</v>
      </c>
      <c r="O174" s="0" t="n">
        <v>347</v>
      </c>
      <c r="P174" s="0" t="n">
        <v>10</v>
      </c>
      <c r="Q174" s="0" t="n">
        <v>4.2</v>
      </c>
      <c r="R174" s="0" t="str">
        <f aca="false">INDEX(Lookup!$B$4:$B$18,MATCH(C174,Lookup!$A$4:$A$18,0))</f>
        <v>United States</v>
      </c>
      <c r="S174" s="20" t="n">
        <f aca="false">INDEX(Lookup!$D$4:$D$18,MATCH(C174,Lookup!$A$4:$A$18,0))</f>
        <v>1</v>
      </c>
      <c r="T174" s="21" t="n">
        <f aca="false">ROUND(P174*S174,2)</f>
        <v>10</v>
      </c>
      <c r="U174" s="21" t="n">
        <f aca="false">IF(T174&lt;=10,1,IF(T174&lt;=20,2,IF(T174&lt;=30,3,IF(T174&lt;=40,4,IF(T174&lt;=50,5,IF(T174&lt;=100,6,IF(T174&lt;=250,7,8)))))))</f>
        <v>1</v>
      </c>
      <c r="V174" s="21" t="n">
        <f aca="false">IF(AND(OR(Dashboard!$T$3="All",R174=Dashboard!$T$3),OR(Dashboard!$T$4="All",D174=Dashboard!$T$4)),1,0)</f>
        <v>1</v>
      </c>
      <c r="W174" s="21" t="n">
        <f aca="false">IF(V174=1,T174+ROW()/10000000,0)</f>
        <v>10.0000174</v>
      </c>
    </row>
    <row r="175" customFormat="false" ht="15" hidden="false" customHeight="false" outlineLevel="0" collapsed="false">
      <c r="A175" s="0" t="n">
        <v>17316389</v>
      </c>
      <c r="B175" s="0" t="s">
        <v>648</v>
      </c>
      <c r="C175" s="0" t="n">
        <v>216</v>
      </c>
      <c r="D175" s="0" t="s">
        <v>626</v>
      </c>
      <c r="E175" s="0" t="s">
        <v>649</v>
      </c>
      <c r="F175" s="0" t="s">
        <v>650</v>
      </c>
      <c r="G175" s="0" t="s">
        <v>651</v>
      </c>
      <c r="H175" s="0" t="s">
        <v>466</v>
      </c>
      <c r="I175" s="0" t="s">
        <v>385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n">
        <v>2</v>
      </c>
      <c r="O175" s="0" t="n">
        <v>161</v>
      </c>
      <c r="P175" s="0" t="n">
        <v>25</v>
      </c>
      <c r="Q175" s="0" t="n">
        <v>3.8</v>
      </c>
      <c r="R175" s="0" t="str">
        <f aca="false">INDEX(Lookup!$B$4:$B$18,MATCH(C175,Lookup!$A$4:$A$18,0))</f>
        <v>United States</v>
      </c>
      <c r="S175" s="20" t="n">
        <f aca="false">INDEX(Lookup!$D$4:$D$18,MATCH(C175,Lookup!$A$4:$A$18,0))</f>
        <v>1</v>
      </c>
      <c r="T175" s="21" t="n">
        <f aca="false">ROUND(P175*S175,2)</f>
        <v>25</v>
      </c>
      <c r="U175" s="21" t="n">
        <f aca="false">IF(T175&lt;=10,1,IF(T175&lt;=20,2,IF(T175&lt;=30,3,IF(T175&lt;=40,4,IF(T175&lt;=50,5,IF(T175&lt;=100,6,IF(T175&lt;=250,7,8)))))))</f>
        <v>3</v>
      </c>
      <c r="V175" s="21" t="n">
        <f aca="false">IF(AND(OR(Dashboard!$T$3="All",R175=Dashboard!$T$3),OR(Dashboard!$T$4="All",D175=Dashboard!$T$4)),1,0)</f>
        <v>1</v>
      </c>
      <c r="W175" s="21" t="n">
        <f aca="false">IF(V175=1,T175+ROW()/10000000,0)</f>
        <v>25.0000175</v>
      </c>
    </row>
    <row r="176" customFormat="false" ht="15" hidden="false" customHeight="false" outlineLevel="0" collapsed="false">
      <c r="A176" s="0" t="n">
        <v>17316278</v>
      </c>
      <c r="B176" s="0" t="s">
        <v>652</v>
      </c>
      <c r="C176" s="0" t="n">
        <v>216</v>
      </c>
      <c r="D176" s="0" t="s">
        <v>626</v>
      </c>
      <c r="E176" s="0" t="s">
        <v>653</v>
      </c>
      <c r="F176" s="0" t="s">
        <v>650</v>
      </c>
      <c r="G176" s="0" t="s">
        <v>651</v>
      </c>
      <c r="H176" s="0" t="s">
        <v>310</v>
      </c>
      <c r="I176" s="0" t="s">
        <v>385</v>
      </c>
      <c r="J176" s="0" t="s">
        <v>47</v>
      </c>
      <c r="K176" s="0" t="s">
        <v>47</v>
      </c>
      <c r="L176" s="0" t="s">
        <v>47</v>
      </c>
      <c r="M176" s="0" t="s">
        <v>47</v>
      </c>
      <c r="N176" s="0" t="n">
        <v>2</v>
      </c>
      <c r="O176" s="0" t="n">
        <v>160</v>
      </c>
      <c r="P176" s="0" t="n">
        <v>25</v>
      </c>
      <c r="Q176" s="0" t="n">
        <v>4.1</v>
      </c>
      <c r="R176" s="0" t="str">
        <f aca="false">INDEX(Lookup!$B$4:$B$18,MATCH(C176,Lookup!$A$4:$A$18,0))</f>
        <v>United States</v>
      </c>
      <c r="S176" s="20" t="n">
        <f aca="false">INDEX(Lookup!$D$4:$D$18,MATCH(C176,Lookup!$A$4:$A$18,0))</f>
        <v>1</v>
      </c>
      <c r="T176" s="21" t="n">
        <f aca="false">ROUND(P176*S176,2)</f>
        <v>25</v>
      </c>
      <c r="U176" s="21" t="n">
        <f aca="false">IF(T176&lt;=10,1,IF(T176&lt;=20,2,IF(T176&lt;=30,3,IF(T176&lt;=40,4,IF(T176&lt;=50,5,IF(T176&lt;=100,6,IF(T176&lt;=250,7,8)))))))</f>
        <v>3</v>
      </c>
      <c r="V176" s="21" t="n">
        <f aca="false">IF(AND(OR(Dashboard!$T$3="All",R176=Dashboard!$T$3),OR(Dashboard!$T$4="All",D176=Dashboard!$T$4)),1,0)</f>
        <v>1</v>
      </c>
      <c r="W176" s="21" t="n">
        <f aca="false">IF(V176=1,T176+ROW()/10000000,0)</f>
        <v>25.0000176</v>
      </c>
    </row>
    <row r="177" customFormat="false" ht="15" hidden="false" customHeight="false" outlineLevel="0" collapsed="false">
      <c r="A177" s="0" t="n">
        <v>17316744</v>
      </c>
      <c r="B177" s="0" t="s">
        <v>654</v>
      </c>
      <c r="C177" s="0" t="n">
        <v>216</v>
      </c>
      <c r="D177" s="0" t="s">
        <v>626</v>
      </c>
      <c r="E177" s="0" t="s">
        <v>655</v>
      </c>
      <c r="F177" s="0" t="s">
        <v>656</v>
      </c>
      <c r="G177" s="0" t="s">
        <v>657</v>
      </c>
      <c r="H177" s="0" t="s">
        <v>246</v>
      </c>
      <c r="I177" s="0" t="s">
        <v>385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n">
        <v>1</v>
      </c>
      <c r="O177" s="0" t="n">
        <v>820</v>
      </c>
      <c r="P177" s="0" t="n">
        <v>10</v>
      </c>
      <c r="Q177" s="0" t="n">
        <v>4.9</v>
      </c>
      <c r="R177" s="0" t="str">
        <f aca="false">INDEX(Lookup!$B$4:$B$18,MATCH(C177,Lookup!$A$4:$A$18,0))</f>
        <v>United States</v>
      </c>
      <c r="S177" s="20" t="n">
        <f aca="false">INDEX(Lookup!$D$4:$D$18,MATCH(C177,Lookup!$A$4:$A$18,0))</f>
        <v>1</v>
      </c>
      <c r="T177" s="21" t="n">
        <f aca="false">ROUND(P177*S177,2)</f>
        <v>10</v>
      </c>
      <c r="U177" s="21" t="n">
        <f aca="false">IF(T177&lt;=10,1,IF(T177&lt;=20,2,IF(T177&lt;=30,3,IF(T177&lt;=40,4,IF(T177&lt;=50,5,IF(T177&lt;=100,6,IF(T177&lt;=250,7,8)))))))</f>
        <v>1</v>
      </c>
      <c r="V177" s="21" t="n">
        <f aca="false">IF(AND(OR(Dashboard!$T$3="All",R177=Dashboard!$T$3),OR(Dashboard!$T$4="All",D177=Dashboard!$T$4)),1,0)</f>
        <v>1</v>
      </c>
      <c r="W177" s="21" t="n">
        <f aca="false">IF(V177=1,T177+ROW()/10000000,0)</f>
        <v>10.0000177</v>
      </c>
    </row>
    <row r="178" customFormat="false" ht="15" hidden="false" customHeight="false" outlineLevel="0" collapsed="false">
      <c r="A178" s="0" t="n">
        <v>17316751</v>
      </c>
      <c r="B178" s="0" t="s">
        <v>658</v>
      </c>
      <c r="C178" s="0" t="n">
        <v>216</v>
      </c>
      <c r="D178" s="0" t="s">
        <v>626</v>
      </c>
      <c r="E178" s="0" t="s">
        <v>659</v>
      </c>
      <c r="F178" s="0" t="s">
        <v>656</v>
      </c>
      <c r="G178" s="0" t="s">
        <v>657</v>
      </c>
      <c r="H178" s="0" t="s">
        <v>637</v>
      </c>
      <c r="I178" s="0" t="s">
        <v>385</v>
      </c>
      <c r="J178" s="0" t="s">
        <v>47</v>
      </c>
      <c r="K178" s="0" t="s">
        <v>47</v>
      </c>
      <c r="L178" s="0" t="s">
        <v>47</v>
      </c>
      <c r="M178" s="0" t="s">
        <v>47</v>
      </c>
      <c r="N178" s="0" t="n">
        <v>1</v>
      </c>
      <c r="O178" s="0" t="n">
        <v>488</v>
      </c>
      <c r="P178" s="0" t="n">
        <v>10</v>
      </c>
      <c r="Q178" s="0" t="n">
        <v>4.5</v>
      </c>
      <c r="R178" s="0" t="str">
        <f aca="false">INDEX(Lookup!$B$4:$B$18,MATCH(C178,Lookup!$A$4:$A$18,0))</f>
        <v>United States</v>
      </c>
      <c r="S178" s="20" t="n">
        <f aca="false">INDEX(Lookup!$D$4:$D$18,MATCH(C178,Lookup!$A$4:$A$18,0))</f>
        <v>1</v>
      </c>
      <c r="T178" s="21" t="n">
        <f aca="false">ROUND(P178*S178,2)</f>
        <v>10</v>
      </c>
      <c r="U178" s="21" t="n">
        <f aca="false">IF(T178&lt;=10,1,IF(T178&lt;=20,2,IF(T178&lt;=30,3,IF(T178&lt;=40,4,IF(T178&lt;=50,5,IF(T178&lt;=100,6,IF(T178&lt;=250,7,8)))))))</f>
        <v>1</v>
      </c>
      <c r="V178" s="21" t="n">
        <f aca="false">IF(AND(OR(Dashboard!$T$3="All",R178=Dashboard!$T$3),OR(Dashboard!$T$4="All",D178=Dashboard!$T$4)),1,0)</f>
        <v>1</v>
      </c>
      <c r="W178" s="21" t="n">
        <f aca="false">IF(V178=1,T178+ROW()/10000000,0)</f>
        <v>10.0000178</v>
      </c>
    </row>
    <row r="179" customFormat="false" ht="15" hidden="false" customHeight="false" outlineLevel="0" collapsed="false">
      <c r="A179" s="0" t="n">
        <v>17316766</v>
      </c>
      <c r="B179" s="0" t="s">
        <v>660</v>
      </c>
      <c r="C179" s="0" t="n">
        <v>216</v>
      </c>
      <c r="D179" s="0" t="s">
        <v>626</v>
      </c>
      <c r="E179" s="0" t="s">
        <v>661</v>
      </c>
      <c r="F179" s="0" t="s">
        <v>656</v>
      </c>
      <c r="G179" s="0" t="s">
        <v>657</v>
      </c>
      <c r="H179" s="0" t="s">
        <v>662</v>
      </c>
      <c r="I179" s="0" t="s">
        <v>385</v>
      </c>
      <c r="J179" s="0" t="s">
        <v>47</v>
      </c>
      <c r="K179" s="0" t="s">
        <v>47</v>
      </c>
      <c r="L179" s="0" t="s">
        <v>47</v>
      </c>
      <c r="M179" s="0" t="s">
        <v>47</v>
      </c>
      <c r="N179" s="0" t="n">
        <v>2</v>
      </c>
      <c r="O179" s="0" t="n">
        <v>253</v>
      </c>
      <c r="P179" s="0" t="n">
        <v>25</v>
      </c>
      <c r="Q179" s="0" t="n">
        <v>3.6</v>
      </c>
      <c r="R179" s="0" t="str">
        <f aca="false">INDEX(Lookup!$B$4:$B$18,MATCH(C179,Lookup!$A$4:$A$18,0))</f>
        <v>United States</v>
      </c>
      <c r="S179" s="20" t="n">
        <f aca="false">INDEX(Lookup!$D$4:$D$18,MATCH(C179,Lookup!$A$4:$A$18,0))</f>
        <v>1</v>
      </c>
      <c r="T179" s="21" t="n">
        <f aca="false">ROUND(P179*S179,2)</f>
        <v>25</v>
      </c>
      <c r="U179" s="21" t="n">
        <f aca="false">IF(T179&lt;=10,1,IF(T179&lt;=20,2,IF(T179&lt;=30,3,IF(T179&lt;=40,4,IF(T179&lt;=50,5,IF(T179&lt;=100,6,IF(T179&lt;=250,7,8)))))))</f>
        <v>3</v>
      </c>
      <c r="V179" s="21" t="n">
        <f aca="false">IF(AND(OR(Dashboard!$T$3="All",R179=Dashboard!$T$3),OR(Dashboard!$T$4="All",D179=Dashboard!$T$4)),1,0)</f>
        <v>1</v>
      </c>
      <c r="W179" s="21" t="n">
        <f aca="false">IF(V179=1,T179+ROW()/10000000,0)</f>
        <v>25.0000179</v>
      </c>
    </row>
    <row r="180" customFormat="false" ht="15" hidden="false" customHeight="false" outlineLevel="0" collapsed="false">
      <c r="A180" s="0" t="n">
        <v>17316743</v>
      </c>
      <c r="B180" s="0" t="s">
        <v>663</v>
      </c>
      <c r="C180" s="0" t="n">
        <v>216</v>
      </c>
      <c r="D180" s="0" t="s">
        <v>626</v>
      </c>
      <c r="E180" s="0" t="s">
        <v>664</v>
      </c>
      <c r="F180" s="0" t="s">
        <v>656</v>
      </c>
      <c r="G180" s="0" t="s">
        <v>657</v>
      </c>
      <c r="H180" s="0" t="s">
        <v>665</v>
      </c>
      <c r="I180" s="0" t="s">
        <v>385</v>
      </c>
      <c r="J180" s="0" t="s">
        <v>47</v>
      </c>
      <c r="K180" s="0" t="s">
        <v>47</v>
      </c>
      <c r="L180" s="0" t="s">
        <v>47</v>
      </c>
      <c r="M180" s="0" t="s">
        <v>47</v>
      </c>
      <c r="N180" s="0" t="n">
        <v>3</v>
      </c>
      <c r="O180" s="0" t="n">
        <v>220</v>
      </c>
      <c r="P180" s="0" t="n">
        <v>40</v>
      </c>
      <c r="Q180" s="0" t="n">
        <v>3.8</v>
      </c>
      <c r="R180" s="0" t="str">
        <f aca="false">INDEX(Lookup!$B$4:$B$18,MATCH(C180,Lookup!$A$4:$A$18,0))</f>
        <v>United States</v>
      </c>
      <c r="S180" s="20" t="n">
        <f aca="false">INDEX(Lookup!$D$4:$D$18,MATCH(C180,Lookup!$A$4:$A$18,0))</f>
        <v>1</v>
      </c>
      <c r="T180" s="21" t="n">
        <f aca="false">ROUND(P180*S180,2)</f>
        <v>40</v>
      </c>
      <c r="U180" s="21" t="n">
        <f aca="false">IF(T180&lt;=10,1,IF(T180&lt;=20,2,IF(T180&lt;=30,3,IF(T180&lt;=40,4,IF(T180&lt;=50,5,IF(T180&lt;=100,6,IF(T180&lt;=250,7,8)))))))</f>
        <v>4</v>
      </c>
      <c r="V180" s="21" t="n">
        <f aca="false">IF(AND(OR(Dashboard!$T$3="All",R180=Dashboard!$T$3),OR(Dashboard!$T$4="All",D180=Dashboard!$T$4)),1,0)</f>
        <v>1</v>
      </c>
      <c r="W180" s="21" t="n">
        <f aca="false">IF(V180=1,T180+ROW()/10000000,0)</f>
        <v>40.000018</v>
      </c>
    </row>
    <row r="181" customFormat="false" ht="15" hidden="false" customHeight="false" outlineLevel="0" collapsed="false">
      <c r="A181" s="0" t="n">
        <v>17316374</v>
      </c>
      <c r="B181" s="0" t="s">
        <v>666</v>
      </c>
      <c r="C181" s="0" t="n">
        <v>216</v>
      </c>
      <c r="D181" s="0" t="s">
        <v>626</v>
      </c>
      <c r="E181" s="0" t="s">
        <v>667</v>
      </c>
      <c r="F181" s="0" t="s">
        <v>656</v>
      </c>
      <c r="G181" s="0" t="s">
        <v>657</v>
      </c>
      <c r="H181" s="0" t="s">
        <v>164</v>
      </c>
      <c r="I181" s="0" t="s">
        <v>385</v>
      </c>
      <c r="J181" s="0" t="s">
        <v>47</v>
      </c>
      <c r="K181" s="0" t="s">
        <v>47</v>
      </c>
      <c r="L181" s="0" t="s">
        <v>47</v>
      </c>
      <c r="M181" s="0" t="s">
        <v>47</v>
      </c>
      <c r="N181" s="0" t="n">
        <v>2</v>
      </c>
      <c r="O181" s="0" t="n">
        <v>485</v>
      </c>
      <c r="P181" s="0" t="n">
        <v>25</v>
      </c>
      <c r="Q181" s="0" t="n">
        <v>4.3</v>
      </c>
      <c r="R181" s="0" t="str">
        <f aca="false">INDEX(Lookup!$B$4:$B$18,MATCH(C181,Lookup!$A$4:$A$18,0))</f>
        <v>United States</v>
      </c>
      <c r="S181" s="20" t="n">
        <f aca="false">INDEX(Lookup!$D$4:$D$18,MATCH(C181,Lookup!$A$4:$A$18,0))</f>
        <v>1</v>
      </c>
      <c r="T181" s="21" t="n">
        <f aca="false">ROUND(P181*S181,2)</f>
        <v>25</v>
      </c>
      <c r="U181" s="21" t="n">
        <f aca="false">IF(T181&lt;=10,1,IF(T181&lt;=20,2,IF(T181&lt;=30,3,IF(T181&lt;=40,4,IF(T181&lt;=50,5,IF(T181&lt;=100,6,IF(T181&lt;=250,7,8)))))))</f>
        <v>3</v>
      </c>
      <c r="V181" s="21" t="n">
        <f aca="false">IF(AND(OR(Dashboard!$T$3="All",R181=Dashboard!$T$3),OR(Dashboard!$T$4="All",D181=Dashboard!$T$4)),1,0)</f>
        <v>1</v>
      </c>
      <c r="W181" s="21" t="n">
        <f aca="false">IF(V181=1,T181+ROW()/10000000,0)</f>
        <v>25.0000181</v>
      </c>
    </row>
    <row r="182" customFormat="false" ht="15" hidden="false" customHeight="false" outlineLevel="0" collapsed="false">
      <c r="A182" s="0" t="n">
        <v>17316381</v>
      </c>
      <c r="B182" s="0" t="s">
        <v>668</v>
      </c>
      <c r="C182" s="0" t="n">
        <v>216</v>
      </c>
      <c r="D182" s="0" t="s">
        <v>626</v>
      </c>
      <c r="E182" s="0" t="s">
        <v>669</v>
      </c>
      <c r="F182" s="0" t="s">
        <v>656</v>
      </c>
      <c r="G182" s="0" t="s">
        <v>657</v>
      </c>
      <c r="H182" s="0" t="s">
        <v>192</v>
      </c>
      <c r="I182" s="0" t="s">
        <v>385</v>
      </c>
      <c r="J182" s="0" t="s">
        <v>47</v>
      </c>
      <c r="K182" s="0" t="s">
        <v>47</v>
      </c>
      <c r="L182" s="0" t="s">
        <v>47</v>
      </c>
      <c r="M182" s="0" t="s">
        <v>47</v>
      </c>
      <c r="N182" s="0" t="n">
        <v>3</v>
      </c>
      <c r="O182" s="0" t="n">
        <v>428</v>
      </c>
      <c r="P182" s="0" t="n">
        <v>40</v>
      </c>
      <c r="Q182" s="0" t="n">
        <v>4.3</v>
      </c>
      <c r="R182" s="0" t="str">
        <f aca="false">INDEX(Lookup!$B$4:$B$18,MATCH(C182,Lookup!$A$4:$A$18,0))</f>
        <v>United States</v>
      </c>
      <c r="S182" s="20" t="n">
        <f aca="false">INDEX(Lookup!$D$4:$D$18,MATCH(C182,Lookup!$A$4:$A$18,0))</f>
        <v>1</v>
      </c>
      <c r="T182" s="21" t="n">
        <f aca="false">ROUND(P182*S182,2)</f>
        <v>40</v>
      </c>
      <c r="U182" s="21" t="n">
        <f aca="false">IF(T182&lt;=10,1,IF(T182&lt;=20,2,IF(T182&lt;=30,3,IF(T182&lt;=40,4,IF(T182&lt;=50,5,IF(T182&lt;=100,6,IF(T182&lt;=250,7,8)))))))</f>
        <v>4</v>
      </c>
      <c r="V182" s="21" t="n">
        <f aca="false">IF(AND(OR(Dashboard!$T$3="All",R182=Dashboard!$T$3),OR(Dashboard!$T$4="All",D182=Dashboard!$T$4)),1,0)</f>
        <v>1</v>
      </c>
      <c r="W182" s="21" t="n">
        <f aca="false">IF(V182=1,T182+ROW()/10000000,0)</f>
        <v>40.0000182</v>
      </c>
    </row>
    <row r="183" customFormat="false" ht="15" hidden="false" customHeight="false" outlineLevel="0" collapsed="false">
      <c r="A183" s="0" t="n">
        <v>17316802</v>
      </c>
      <c r="B183" s="0" t="s">
        <v>670</v>
      </c>
      <c r="C183" s="0" t="n">
        <v>216</v>
      </c>
      <c r="D183" s="0" t="s">
        <v>626</v>
      </c>
      <c r="E183" s="0" t="s">
        <v>671</v>
      </c>
      <c r="F183" s="0" t="s">
        <v>656</v>
      </c>
      <c r="G183" s="0" t="s">
        <v>657</v>
      </c>
      <c r="H183" s="0" t="s">
        <v>672</v>
      </c>
      <c r="I183" s="0" t="s">
        <v>385</v>
      </c>
      <c r="J183" s="0" t="s">
        <v>47</v>
      </c>
      <c r="K183" s="0" t="s">
        <v>47</v>
      </c>
      <c r="L183" s="0" t="s">
        <v>47</v>
      </c>
      <c r="M183" s="0" t="s">
        <v>47</v>
      </c>
      <c r="N183" s="0" t="n">
        <v>2</v>
      </c>
      <c r="O183" s="0" t="n">
        <v>294</v>
      </c>
      <c r="P183" s="0" t="n">
        <v>25</v>
      </c>
      <c r="Q183" s="0" t="n">
        <v>4.1</v>
      </c>
      <c r="R183" s="0" t="str">
        <f aca="false">INDEX(Lookup!$B$4:$B$18,MATCH(C183,Lookup!$A$4:$A$18,0))</f>
        <v>United States</v>
      </c>
      <c r="S183" s="20" t="n">
        <f aca="false">INDEX(Lookup!$D$4:$D$18,MATCH(C183,Lookup!$A$4:$A$18,0))</f>
        <v>1</v>
      </c>
      <c r="T183" s="21" t="n">
        <f aca="false">ROUND(P183*S183,2)</f>
        <v>25</v>
      </c>
      <c r="U183" s="21" t="n">
        <f aca="false">IF(T183&lt;=10,1,IF(T183&lt;=20,2,IF(T183&lt;=30,3,IF(T183&lt;=40,4,IF(T183&lt;=50,5,IF(T183&lt;=100,6,IF(T183&lt;=250,7,8)))))))</f>
        <v>3</v>
      </c>
      <c r="V183" s="21" t="n">
        <f aca="false">IF(AND(OR(Dashboard!$T$3="All",R183=Dashboard!$T$3),OR(Dashboard!$T$4="All",D183=Dashboard!$T$4)),1,0)</f>
        <v>1</v>
      </c>
      <c r="W183" s="21" t="n">
        <f aca="false">IF(V183=1,T183+ROW()/10000000,0)</f>
        <v>25.0000183</v>
      </c>
    </row>
    <row r="184" customFormat="false" ht="15" hidden="false" customHeight="false" outlineLevel="0" collapsed="false">
      <c r="A184" s="0" t="n">
        <v>17316416</v>
      </c>
      <c r="B184" s="0" t="s">
        <v>673</v>
      </c>
      <c r="C184" s="0" t="n">
        <v>216</v>
      </c>
      <c r="D184" s="0" t="s">
        <v>626</v>
      </c>
      <c r="E184" s="0" t="s">
        <v>674</v>
      </c>
      <c r="F184" s="0" t="s">
        <v>656</v>
      </c>
      <c r="G184" s="0" t="s">
        <v>657</v>
      </c>
      <c r="H184" s="0" t="s">
        <v>675</v>
      </c>
      <c r="I184" s="0" t="s">
        <v>385</v>
      </c>
      <c r="J184" s="0" t="s">
        <v>47</v>
      </c>
      <c r="K184" s="0" t="s">
        <v>47</v>
      </c>
      <c r="L184" s="0" t="s">
        <v>47</v>
      </c>
      <c r="M184" s="0" t="s">
        <v>47</v>
      </c>
      <c r="N184" s="0" t="n">
        <v>3</v>
      </c>
      <c r="O184" s="0" t="n">
        <v>380</v>
      </c>
      <c r="P184" s="0" t="n">
        <v>40</v>
      </c>
      <c r="Q184" s="0" t="n">
        <v>4</v>
      </c>
      <c r="R184" s="0" t="str">
        <f aca="false">INDEX(Lookup!$B$4:$B$18,MATCH(C184,Lookup!$A$4:$A$18,0))</f>
        <v>United States</v>
      </c>
      <c r="S184" s="20" t="n">
        <f aca="false">INDEX(Lookup!$D$4:$D$18,MATCH(C184,Lookup!$A$4:$A$18,0))</f>
        <v>1</v>
      </c>
      <c r="T184" s="21" t="n">
        <f aca="false">ROUND(P184*S184,2)</f>
        <v>40</v>
      </c>
      <c r="U184" s="21" t="n">
        <f aca="false">IF(T184&lt;=10,1,IF(T184&lt;=20,2,IF(T184&lt;=30,3,IF(T184&lt;=40,4,IF(T184&lt;=50,5,IF(T184&lt;=100,6,IF(T184&lt;=250,7,8)))))))</f>
        <v>4</v>
      </c>
      <c r="V184" s="21" t="n">
        <f aca="false">IF(AND(OR(Dashboard!$T$3="All",R184=Dashboard!$T$3),OR(Dashboard!$T$4="All",D184=Dashboard!$T$4)),1,0)</f>
        <v>1</v>
      </c>
      <c r="W184" s="21" t="n">
        <f aca="false">IF(V184=1,T184+ROW()/10000000,0)</f>
        <v>40.0000184</v>
      </c>
    </row>
    <row r="185" customFormat="false" ht="15" hidden="false" customHeight="false" outlineLevel="0" collapsed="false">
      <c r="A185" s="0" t="n">
        <v>17316449</v>
      </c>
      <c r="B185" s="0" t="s">
        <v>676</v>
      </c>
      <c r="C185" s="0" t="n">
        <v>216</v>
      </c>
      <c r="D185" s="0" t="s">
        <v>626</v>
      </c>
      <c r="E185" s="0" t="s">
        <v>677</v>
      </c>
      <c r="F185" s="0" t="s">
        <v>656</v>
      </c>
      <c r="G185" s="0" t="s">
        <v>657</v>
      </c>
      <c r="H185" s="0" t="s">
        <v>522</v>
      </c>
      <c r="I185" s="0" t="s">
        <v>385</v>
      </c>
      <c r="J185" s="0" t="s">
        <v>47</v>
      </c>
      <c r="K185" s="0" t="s">
        <v>47</v>
      </c>
      <c r="L185" s="0" t="s">
        <v>47</v>
      </c>
      <c r="M185" s="0" t="s">
        <v>47</v>
      </c>
      <c r="N185" s="0" t="n">
        <v>2</v>
      </c>
      <c r="O185" s="0" t="n">
        <v>259</v>
      </c>
      <c r="P185" s="0" t="n">
        <v>25</v>
      </c>
      <c r="Q185" s="0" t="n">
        <v>4.2</v>
      </c>
      <c r="R185" s="0" t="str">
        <f aca="false">INDEX(Lookup!$B$4:$B$18,MATCH(C185,Lookup!$A$4:$A$18,0))</f>
        <v>United States</v>
      </c>
      <c r="S185" s="20" t="n">
        <f aca="false">INDEX(Lookup!$D$4:$D$18,MATCH(C185,Lookup!$A$4:$A$18,0))</f>
        <v>1</v>
      </c>
      <c r="T185" s="21" t="n">
        <f aca="false">ROUND(P185*S185,2)</f>
        <v>25</v>
      </c>
      <c r="U185" s="21" t="n">
        <f aca="false">IF(T185&lt;=10,1,IF(T185&lt;=20,2,IF(T185&lt;=30,3,IF(T185&lt;=40,4,IF(T185&lt;=50,5,IF(T185&lt;=100,6,IF(T185&lt;=250,7,8)))))))</f>
        <v>3</v>
      </c>
      <c r="V185" s="21" t="n">
        <f aca="false">IF(AND(OR(Dashboard!$T$3="All",R185=Dashboard!$T$3),OR(Dashboard!$T$4="All",D185=Dashboard!$T$4)),1,0)</f>
        <v>1</v>
      </c>
      <c r="W185" s="21" t="n">
        <f aca="false">IF(V185=1,T185+ROW()/10000000,0)</f>
        <v>25.0000185</v>
      </c>
    </row>
    <row r="186" customFormat="false" ht="15" hidden="false" customHeight="false" outlineLevel="0" collapsed="false">
      <c r="A186" s="0" t="n">
        <v>17316603</v>
      </c>
      <c r="B186" s="0" t="s">
        <v>678</v>
      </c>
      <c r="C186" s="0" t="n">
        <v>216</v>
      </c>
      <c r="D186" s="0" t="s">
        <v>626</v>
      </c>
      <c r="E186" s="0" t="s">
        <v>679</v>
      </c>
      <c r="F186" s="0" t="s">
        <v>680</v>
      </c>
      <c r="G186" s="0" t="s">
        <v>681</v>
      </c>
      <c r="H186" s="0" t="s">
        <v>682</v>
      </c>
      <c r="I186" s="0" t="s">
        <v>385</v>
      </c>
      <c r="J186" s="0" t="s">
        <v>47</v>
      </c>
      <c r="K186" s="0" t="s">
        <v>47</v>
      </c>
      <c r="L186" s="0" t="s">
        <v>47</v>
      </c>
      <c r="M186" s="0" t="s">
        <v>47</v>
      </c>
      <c r="N186" s="0" t="n">
        <v>2</v>
      </c>
      <c r="O186" s="0" t="n">
        <v>433</v>
      </c>
      <c r="P186" s="0" t="n">
        <v>25</v>
      </c>
      <c r="Q186" s="0" t="n">
        <v>4.7</v>
      </c>
      <c r="R186" s="0" t="str">
        <f aca="false">INDEX(Lookup!$B$4:$B$18,MATCH(C186,Lookup!$A$4:$A$18,0))</f>
        <v>United States</v>
      </c>
      <c r="S186" s="20" t="n">
        <f aca="false">INDEX(Lookup!$D$4:$D$18,MATCH(C186,Lookup!$A$4:$A$18,0))</f>
        <v>1</v>
      </c>
      <c r="T186" s="21" t="n">
        <f aca="false">ROUND(P186*S186,2)</f>
        <v>25</v>
      </c>
      <c r="U186" s="21" t="n">
        <f aca="false">IF(T186&lt;=10,1,IF(T186&lt;=20,2,IF(T186&lt;=30,3,IF(T186&lt;=40,4,IF(T186&lt;=50,5,IF(T186&lt;=100,6,IF(T186&lt;=250,7,8)))))))</f>
        <v>3</v>
      </c>
      <c r="V186" s="21" t="n">
        <f aca="false">IF(AND(OR(Dashboard!$T$3="All",R186=Dashboard!$T$3),OR(Dashboard!$T$4="All",D186=Dashboard!$T$4)),1,0)</f>
        <v>1</v>
      </c>
      <c r="W186" s="21" t="n">
        <f aca="false">IF(V186=1,T186+ROW()/10000000,0)</f>
        <v>25.0000186</v>
      </c>
    </row>
    <row r="187" customFormat="false" ht="15" hidden="false" customHeight="false" outlineLevel="0" collapsed="false">
      <c r="A187" s="0" t="n">
        <v>16659169</v>
      </c>
      <c r="B187" s="0" t="s">
        <v>683</v>
      </c>
      <c r="C187" s="0" t="n">
        <v>37</v>
      </c>
      <c r="D187" s="0" t="s">
        <v>684</v>
      </c>
      <c r="E187" s="0" t="s">
        <v>685</v>
      </c>
      <c r="F187" s="0" t="s">
        <v>684</v>
      </c>
      <c r="G187" s="0" t="s">
        <v>686</v>
      </c>
      <c r="H187" s="0" t="s">
        <v>63</v>
      </c>
      <c r="I187" s="0" t="s">
        <v>385</v>
      </c>
      <c r="J187" s="0" t="s">
        <v>47</v>
      </c>
      <c r="K187" s="0" t="s">
        <v>47</v>
      </c>
      <c r="L187" s="0" t="s">
        <v>47</v>
      </c>
      <c r="M187" s="0" t="s">
        <v>47</v>
      </c>
      <c r="N187" s="0" t="n">
        <v>2</v>
      </c>
      <c r="O187" s="0" t="n">
        <v>176</v>
      </c>
      <c r="P187" s="0" t="n">
        <v>25</v>
      </c>
      <c r="Q187" s="0" t="n">
        <v>3.7</v>
      </c>
      <c r="R187" s="0" t="str">
        <f aca="false">INDEX(Lookup!$B$4:$B$18,MATCH(C187,Lookup!$A$4:$A$18,0))</f>
        <v>Canada</v>
      </c>
      <c r="S187" s="20" t="n">
        <f aca="false">INDEX(Lookup!$D$4:$D$18,MATCH(C187,Lookup!$A$4:$A$18,0))</f>
        <v>0.72</v>
      </c>
      <c r="T187" s="21" t="n">
        <f aca="false">ROUND(P187*S187,2)</f>
        <v>18</v>
      </c>
      <c r="U187" s="21" t="n">
        <f aca="false">IF(T187&lt;=10,1,IF(T187&lt;=20,2,IF(T187&lt;=30,3,IF(T187&lt;=40,4,IF(T187&lt;=50,5,IF(T187&lt;=100,6,IF(T187&lt;=250,7,8)))))))</f>
        <v>2</v>
      </c>
      <c r="V187" s="21" t="n">
        <f aca="false">IF(AND(OR(Dashboard!$T$3="All",R187=Dashboard!$T$3),OR(Dashboard!$T$4="All",D187=Dashboard!$T$4)),1,0)</f>
        <v>1</v>
      </c>
      <c r="W187" s="21" t="n">
        <f aca="false">IF(V187=1,T187+ROW()/10000000,0)</f>
        <v>18.0000187</v>
      </c>
    </row>
    <row r="188" customFormat="false" ht="15" hidden="false" customHeight="false" outlineLevel="0" collapsed="false">
      <c r="A188" s="0" t="n">
        <v>17558684</v>
      </c>
      <c r="B188" s="0" t="s">
        <v>687</v>
      </c>
      <c r="C188" s="0" t="n">
        <v>216</v>
      </c>
      <c r="D188" s="0" t="s">
        <v>688</v>
      </c>
      <c r="E188" s="0" t="s">
        <v>689</v>
      </c>
      <c r="F188" s="0" t="s">
        <v>688</v>
      </c>
      <c r="G188" s="0" t="s">
        <v>690</v>
      </c>
      <c r="H188" s="0" t="s">
        <v>691</v>
      </c>
      <c r="I188" s="0" t="s">
        <v>385</v>
      </c>
      <c r="J188" s="0" t="s">
        <v>47</v>
      </c>
      <c r="K188" s="0" t="s">
        <v>47</v>
      </c>
      <c r="L188" s="0" t="s">
        <v>47</v>
      </c>
      <c r="M188" s="0" t="s">
        <v>47</v>
      </c>
      <c r="N188" s="0" t="n">
        <v>1</v>
      </c>
      <c r="O188" s="0" t="n">
        <v>96</v>
      </c>
      <c r="P188" s="0" t="n">
        <v>10</v>
      </c>
      <c r="Q188" s="0" t="n">
        <v>4.3</v>
      </c>
      <c r="R188" s="0" t="str">
        <f aca="false">INDEX(Lookup!$B$4:$B$18,MATCH(C188,Lookup!$A$4:$A$18,0))</f>
        <v>United States</v>
      </c>
      <c r="S188" s="20" t="n">
        <f aca="false">INDEX(Lookup!$D$4:$D$18,MATCH(C188,Lookup!$A$4:$A$18,0))</f>
        <v>1</v>
      </c>
      <c r="T188" s="21" t="n">
        <f aca="false">ROUND(P188*S188,2)</f>
        <v>10</v>
      </c>
      <c r="U188" s="21" t="n">
        <f aca="false">IF(T188&lt;=10,1,IF(T188&lt;=20,2,IF(T188&lt;=30,3,IF(T188&lt;=40,4,IF(T188&lt;=50,5,IF(T188&lt;=100,6,IF(T188&lt;=250,7,8)))))))</f>
        <v>1</v>
      </c>
      <c r="V188" s="21" t="n">
        <f aca="false">IF(AND(OR(Dashboard!$T$3="All",R188=Dashboard!$T$3),OR(Dashboard!$T$4="All",D188=Dashboard!$T$4)),1,0)</f>
        <v>1</v>
      </c>
      <c r="W188" s="21" t="n">
        <f aca="false">IF(V188=1,T188+ROW()/10000000,0)</f>
        <v>10.0000188</v>
      </c>
    </row>
    <row r="189" customFormat="false" ht="15" hidden="false" customHeight="false" outlineLevel="0" collapsed="false">
      <c r="A189" s="0" t="n">
        <v>18366580</v>
      </c>
      <c r="B189" s="0" t="s">
        <v>692</v>
      </c>
      <c r="C189" s="0" t="n">
        <v>216</v>
      </c>
      <c r="D189" s="0" t="s">
        <v>693</v>
      </c>
      <c r="E189" s="0" t="s">
        <v>694</v>
      </c>
      <c r="F189" s="0" t="s">
        <v>693</v>
      </c>
      <c r="G189" s="0" t="s">
        <v>695</v>
      </c>
      <c r="H189" s="0" t="s">
        <v>696</v>
      </c>
      <c r="I189" s="0" t="s">
        <v>385</v>
      </c>
      <c r="J189" s="0" t="s">
        <v>47</v>
      </c>
      <c r="K189" s="0" t="s">
        <v>47</v>
      </c>
      <c r="L189" s="0" t="s">
        <v>47</v>
      </c>
      <c r="M189" s="0" t="s">
        <v>47</v>
      </c>
      <c r="N189" s="0" t="n">
        <v>2</v>
      </c>
      <c r="O189" s="0" t="n">
        <v>6</v>
      </c>
      <c r="P189" s="0" t="n">
        <v>25</v>
      </c>
      <c r="Q189" s="0" t="n">
        <v>3.1</v>
      </c>
      <c r="R189" s="0" t="str">
        <f aca="false">INDEX(Lookup!$B$4:$B$18,MATCH(C189,Lookup!$A$4:$A$18,0))</f>
        <v>United States</v>
      </c>
      <c r="S189" s="20" t="n">
        <f aca="false">INDEX(Lookup!$D$4:$D$18,MATCH(C189,Lookup!$A$4:$A$18,0))</f>
        <v>1</v>
      </c>
      <c r="T189" s="21" t="n">
        <f aca="false">ROUND(P189*S189,2)</f>
        <v>25</v>
      </c>
      <c r="U189" s="21" t="n">
        <f aca="false">IF(T189&lt;=10,1,IF(T189&lt;=20,2,IF(T189&lt;=30,3,IF(T189&lt;=40,4,IF(T189&lt;=50,5,IF(T189&lt;=100,6,IF(T189&lt;=250,7,8)))))))</f>
        <v>3</v>
      </c>
      <c r="V189" s="21" t="n">
        <f aca="false">IF(AND(OR(Dashboard!$T$3="All",R189=Dashboard!$T$3),OR(Dashboard!$T$4="All",D189=Dashboard!$T$4)),1,0)</f>
        <v>1</v>
      </c>
      <c r="W189" s="21" t="n">
        <f aca="false">IF(V189=1,T189+ROW()/10000000,0)</f>
        <v>25.0000189</v>
      </c>
    </row>
    <row r="190" customFormat="false" ht="15" hidden="false" customHeight="false" outlineLevel="0" collapsed="false">
      <c r="A190" s="0" t="n">
        <v>17330755</v>
      </c>
      <c r="B190" s="0" t="s">
        <v>697</v>
      </c>
      <c r="C190" s="0" t="n">
        <v>216</v>
      </c>
      <c r="D190" s="0" t="s">
        <v>698</v>
      </c>
      <c r="E190" s="0" t="s">
        <v>699</v>
      </c>
      <c r="F190" s="0" t="s">
        <v>698</v>
      </c>
      <c r="G190" s="0" t="s">
        <v>700</v>
      </c>
      <c r="H190" s="0" t="s">
        <v>701</v>
      </c>
      <c r="I190" s="0" t="s">
        <v>385</v>
      </c>
      <c r="J190" s="0" t="s">
        <v>47</v>
      </c>
      <c r="K190" s="0" t="s">
        <v>47</v>
      </c>
      <c r="L190" s="0" t="s">
        <v>47</v>
      </c>
      <c r="M190" s="0" t="s">
        <v>47</v>
      </c>
      <c r="N190" s="0" t="n">
        <v>1</v>
      </c>
      <c r="O190" s="0" t="n">
        <v>33</v>
      </c>
      <c r="P190" s="0" t="n">
        <v>10</v>
      </c>
      <c r="Q190" s="0" t="n">
        <v>3.3</v>
      </c>
      <c r="R190" s="0" t="str">
        <f aca="false">INDEX(Lookup!$B$4:$B$18,MATCH(C190,Lookup!$A$4:$A$18,0))</f>
        <v>United States</v>
      </c>
      <c r="S190" s="20" t="n">
        <f aca="false">INDEX(Lookup!$D$4:$D$18,MATCH(C190,Lookup!$A$4:$A$18,0))</f>
        <v>1</v>
      </c>
      <c r="T190" s="21" t="n">
        <f aca="false">ROUND(P190*S190,2)</f>
        <v>10</v>
      </c>
      <c r="U190" s="21" t="n">
        <f aca="false">IF(T190&lt;=10,1,IF(T190&lt;=20,2,IF(T190&lt;=30,3,IF(T190&lt;=40,4,IF(T190&lt;=50,5,IF(T190&lt;=100,6,IF(T190&lt;=250,7,8)))))))</f>
        <v>1</v>
      </c>
      <c r="V190" s="21" t="n">
        <f aca="false">IF(AND(OR(Dashboard!$T$3="All",R190=Dashboard!$T$3),OR(Dashboard!$T$4="All",D190=Dashboard!$T$4)),1,0)</f>
        <v>1</v>
      </c>
      <c r="W190" s="21" t="n">
        <f aca="false">IF(V190=1,T190+ROW()/10000000,0)</f>
        <v>10.000019</v>
      </c>
    </row>
    <row r="191" customFormat="false" ht="15" hidden="false" customHeight="false" outlineLevel="0" collapsed="false">
      <c r="A191" s="0" t="n">
        <v>17330611</v>
      </c>
      <c r="B191" s="0" t="s">
        <v>702</v>
      </c>
      <c r="C191" s="0" t="n">
        <v>216</v>
      </c>
      <c r="D191" s="0" t="s">
        <v>698</v>
      </c>
      <c r="E191" s="0" t="s">
        <v>703</v>
      </c>
      <c r="F191" s="0" t="s">
        <v>698</v>
      </c>
      <c r="G191" s="0" t="s">
        <v>700</v>
      </c>
      <c r="H191" s="0" t="s">
        <v>704</v>
      </c>
      <c r="I191" s="0" t="s">
        <v>385</v>
      </c>
      <c r="J191" s="0" t="s">
        <v>47</v>
      </c>
      <c r="K191" s="0" t="s">
        <v>47</v>
      </c>
      <c r="L191" s="0" t="s">
        <v>47</v>
      </c>
      <c r="M191" s="0" t="s">
        <v>47</v>
      </c>
      <c r="N191" s="0" t="n">
        <v>2</v>
      </c>
      <c r="O191" s="0" t="n">
        <v>489</v>
      </c>
      <c r="P191" s="0" t="n">
        <v>25</v>
      </c>
      <c r="Q191" s="0" t="n">
        <v>4.6</v>
      </c>
      <c r="R191" s="0" t="str">
        <f aca="false">INDEX(Lookup!$B$4:$B$18,MATCH(C191,Lookup!$A$4:$A$18,0))</f>
        <v>United States</v>
      </c>
      <c r="S191" s="20" t="n">
        <f aca="false">INDEX(Lookup!$D$4:$D$18,MATCH(C191,Lookup!$A$4:$A$18,0))</f>
        <v>1</v>
      </c>
      <c r="T191" s="21" t="n">
        <f aca="false">ROUND(P191*S191,2)</f>
        <v>25</v>
      </c>
      <c r="U191" s="21" t="n">
        <f aca="false">IF(T191&lt;=10,1,IF(T191&lt;=20,2,IF(T191&lt;=30,3,IF(T191&lt;=40,4,IF(T191&lt;=50,5,IF(T191&lt;=100,6,IF(T191&lt;=250,7,8)))))))</f>
        <v>3</v>
      </c>
      <c r="V191" s="21" t="n">
        <f aca="false">IF(AND(OR(Dashboard!$T$3="All",R191=Dashboard!$T$3),OR(Dashboard!$T$4="All",D191=Dashboard!$T$4)),1,0)</f>
        <v>1</v>
      </c>
      <c r="W191" s="21" t="n">
        <f aca="false">IF(V191=1,T191+ROW()/10000000,0)</f>
        <v>25.0000191</v>
      </c>
    </row>
    <row r="192" customFormat="false" ht="15" hidden="false" customHeight="false" outlineLevel="0" collapsed="false">
      <c r="A192" s="0" t="n">
        <v>17330609</v>
      </c>
      <c r="B192" s="0" t="s">
        <v>705</v>
      </c>
      <c r="C192" s="0" t="n">
        <v>216</v>
      </c>
      <c r="D192" s="0" t="s">
        <v>698</v>
      </c>
      <c r="E192" s="0" t="s">
        <v>706</v>
      </c>
      <c r="F192" s="0" t="s">
        <v>698</v>
      </c>
      <c r="G192" s="0" t="s">
        <v>700</v>
      </c>
      <c r="H192" s="0" t="s">
        <v>471</v>
      </c>
      <c r="I192" s="0" t="s">
        <v>385</v>
      </c>
      <c r="J192" s="0" t="s">
        <v>47</v>
      </c>
      <c r="K192" s="0" t="s">
        <v>47</v>
      </c>
      <c r="L192" s="0" t="s">
        <v>47</v>
      </c>
      <c r="M192" s="0" t="s">
        <v>47</v>
      </c>
      <c r="N192" s="0" t="n">
        <v>2</v>
      </c>
      <c r="O192" s="0" t="n">
        <v>345</v>
      </c>
      <c r="P192" s="0" t="n">
        <v>25</v>
      </c>
      <c r="Q192" s="0" t="n">
        <v>4.5</v>
      </c>
      <c r="R192" s="0" t="str">
        <f aca="false">INDEX(Lookup!$B$4:$B$18,MATCH(C192,Lookup!$A$4:$A$18,0))</f>
        <v>United States</v>
      </c>
      <c r="S192" s="20" t="n">
        <f aca="false">INDEX(Lookup!$D$4:$D$18,MATCH(C192,Lookup!$A$4:$A$18,0))</f>
        <v>1</v>
      </c>
      <c r="T192" s="21" t="n">
        <f aca="false">ROUND(P192*S192,2)</f>
        <v>25</v>
      </c>
      <c r="U192" s="21" t="n">
        <f aca="false">IF(T192&lt;=10,1,IF(T192&lt;=20,2,IF(T192&lt;=30,3,IF(T192&lt;=40,4,IF(T192&lt;=50,5,IF(T192&lt;=100,6,IF(T192&lt;=250,7,8)))))))</f>
        <v>3</v>
      </c>
      <c r="V192" s="21" t="n">
        <f aca="false">IF(AND(OR(Dashboard!$T$3="All",R192=Dashboard!$T$3),OR(Dashboard!$T$4="All",D192=Dashboard!$T$4)),1,0)</f>
        <v>1</v>
      </c>
      <c r="W192" s="21" t="n">
        <f aca="false">IF(V192=1,T192+ROW()/10000000,0)</f>
        <v>25.0000192</v>
      </c>
    </row>
    <row r="193" customFormat="false" ht="15" hidden="false" customHeight="false" outlineLevel="0" collapsed="false">
      <c r="A193" s="0" t="n">
        <v>17330024</v>
      </c>
      <c r="B193" s="0" t="s">
        <v>707</v>
      </c>
      <c r="C193" s="0" t="n">
        <v>216</v>
      </c>
      <c r="D193" s="0" t="s">
        <v>698</v>
      </c>
      <c r="E193" s="0" t="s">
        <v>708</v>
      </c>
      <c r="F193" s="0" t="s">
        <v>698</v>
      </c>
      <c r="G193" s="0" t="s">
        <v>700</v>
      </c>
      <c r="H193" s="0" t="s">
        <v>709</v>
      </c>
      <c r="I193" s="0" t="s">
        <v>385</v>
      </c>
      <c r="J193" s="0" t="s">
        <v>47</v>
      </c>
      <c r="K193" s="0" t="s">
        <v>47</v>
      </c>
      <c r="L193" s="0" t="s">
        <v>47</v>
      </c>
      <c r="M193" s="0" t="s">
        <v>47</v>
      </c>
      <c r="N193" s="0" t="n">
        <v>2</v>
      </c>
      <c r="O193" s="0" t="n">
        <v>149</v>
      </c>
      <c r="P193" s="0" t="n">
        <v>25</v>
      </c>
      <c r="Q193" s="0" t="n">
        <v>3.8</v>
      </c>
      <c r="R193" s="0" t="str">
        <f aca="false">INDEX(Lookup!$B$4:$B$18,MATCH(C193,Lookup!$A$4:$A$18,0))</f>
        <v>United States</v>
      </c>
      <c r="S193" s="20" t="n">
        <f aca="false">INDEX(Lookup!$D$4:$D$18,MATCH(C193,Lookup!$A$4:$A$18,0))</f>
        <v>1</v>
      </c>
      <c r="T193" s="21" t="n">
        <f aca="false">ROUND(P193*S193,2)</f>
        <v>25</v>
      </c>
      <c r="U193" s="21" t="n">
        <f aca="false">IF(T193&lt;=10,1,IF(T193&lt;=20,2,IF(T193&lt;=30,3,IF(T193&lt;=40,4,IF(T193&lt;=50,5,IF(T193&lt;=100,6,IF(T193&lt;=250,7,8)))))))</f>
        <v>3</v>
      </c>
      <c r="V193" s="21" t="n">
        <f aca="false">IF(AND(OR(Dashboard!$T$3="All",R193=Dashboard!$T$3),OR(Dashboard!$T$4="All",D193=Dashboard!$T$4)),1,0)</f>
        <v>1</v>
      </c>
      <c r="W193" s="21" t="n">
        <f aca="false">IF(V193=1,T193+ROW()/10000000,0)</f>
        <v>25.0000193</v>
      </c>
    </row>
    <row r="194" customFormat="false" ht="15" hidden="false" customHeight="false" outlineLevel="0" collapsed="false">
      <c r="A194" s="0" t="n">
        <v>17330074</v>
      </c>
      <c r="B194" s="0" t="s">
        <v>710</v>
      </c>
      <c r="C194" s="0" t="n">
        <v>216</v>
      </c>
      <c r="D194" s="0" t="s">
        <v>698</v>
      </c>
      <c r="E194" s="0" t="s">
        <v>711</v>
      </c>
      <c r="F194" s="0" t="s">
        <v>698</v>
      </c>
      <c r="G194" s="0" t="s">
        <v>700</v>
      </c>
      <c r="H194" s="0" t="s">
        <v>569</v>
      </c>
      <c r="I194" s="0" t="s">
        <v>385</v>
      </c>
      <c r="J194" s="0" t="s">
        <v>47</v>
      </c>
      <c r="K194" s="0" t="s">
        <v>47</v>
      </c>
      <c r="L194" s="0" t="s">
        <v>47</v>
      </c>
      <c r="M194" s="0" t="s">
        <v>47</v>
      </c>
      <c r="N194" s="0" t="n">
        <v>2</v>
      </c>
      <c r="O194" s="0" t="n">
        <v>330</v>
      </c>
      <c r="P194" s="0" t="n">
        <v>25</v>
      </c>
      <c r="Q194" s="0" t="n">
        <v>3.9</v>
      </c>
      <c r="R194" s="0" t="str">
        <f aca="false">INDEX(Lookup!$B$4:$B$18,MATCH(C194,Lookup!$A$4:$A$18,0))</f>
        <v>United States</v>
      </c>
      <c r="S194" s="20" t="n">
        <f aca="false">INDEX(Lookup!$D$4:$D$18,MATCH(C194,Lookup!$A$4:$A$18,0))</f>
        <v>1</v>
      </c>
      <c r="T194" s="21" t="n">
        <f aca="false">ROUND(P194*S194,2)</f>
        <v>25</v>
      </c>
      <c r="U194" s="21" t="n">
        <f aca="false">IF(T194&lt;=10,1,IF(T194&lt;=20,2,IF(T194&lt;=30,3,IF(T194&lt;=40,4,IF(T194&lt;=50,5,IF(T194&lt;=100,6,IF(T194&lt;=250,7,8)))))))</f>
        <v>3</v>
      </c>
      <c r="V194" s="21" t="n">
        <f aca="false">IF(AND(OR(Dashboard!$T$3="All",R194=Dashboard!$T$3),OR(Dashboard!$T$4="All",D194=Dashboard!$T$4)),1,0)</f>
        <v>1</v>
      </c>
      <c r="W194" s="21" t="n">
        <f aca="false">IF(V194=1,T194+ROW()/10000000,0)</f>
        <v>25.0000194</v>
      </c>
    </row>
    <row r="195" customFormat="false" ht="15" hidden="false" customHeight="false" outlineLevel="0" collapsed="false">
      <c r="A195" s="0" t="n">
        <v>17330185</v>
      </c>
      <c r="B195" s="0" t="s">
        <v>712</v>
      </c>
      <c r="C195" s="0" t="n">
        <v>216</v>
      </c>
      <c r="D195" s="0" t="s">
        <v>698</v>
      </c>
      <c r="E195" s="0" t="s">
        <v>713</v>
      </c>
      <c r="F195" s="0" t="s">
        <v>698</v>
      </c>
      <c r="G195" s="0" t="s">
        <v>700</v>
      </c>
      <c r="H195" s="0" t="s">
        <v>714</v>
      </c>
      <c r="I195" s="0" t="s">
        <v>385</v>
      </c>
      <c r="J195" s="0" t="s">
        <v>47</v>
      </c>
      <c r="K195" s="0" t="s">
        <v>47</v>
      </c>
      <c r="L195" s="0" t="s">
        <v>47</v>
      </c>
      <c r="M195" s="0" t="s">
        <v>47</v>
      </c>
      <c r="N195" s="0" t="n">
        <v>3</v>
      </c>
      <c r="O195" s="0" t="n">
        <v>247</v>
      </c>
      <c r="P195" s="0" t="n">
        <v>40</v>
      </c>
      <c r="Q195" s="0" t="n">
        <v>3.9</v>
      </c>
      <c r="R195" s="0" t="str">
        <f aca="false">INDEX(Lookup!$B$4:$B$18,MATCH(C195,Lookup!$A$4:$A$18,0))</f>
        <v>United States</v>
      </c>
      <c r="S195" s="20" t="n">
        <f aca="false">INDEX(Lookup!$D$4:$D$18,MATCH(C195,Lookup!$A$4:$A$18,0))</f>
        <v>1</v>
      </c>
      <c r="T195" s="21" t="n">
        <f aca="false">ROUND(P195*S195,2)</f>
        <v>40</v>
      </c>
      <c r="U195" s="21" t="n">
        <f aca="false">IF(T195&lt;=10,1,IF(T195&lt;=20,2,IF(T195&lt;=30,3,IF(T195&lt;=40,4,IF(T195&lt;=50,5,IF(T195&lt;=100,6,IF(T195&lt;=250,7,8)))))))</f>
        <v>4</v>
      </c>
      <c r="V195" s="21" t="n">
        <f aca="false">IF(AND(OR(Dashboard!$T$3="All",R195=Dashboard!$T$3),OR(Dashboard!$T$4="All",D195=Dashboard!$T$4)),1,0)</f>
        <v>1</v>
      </c>
      <c r="W195" s="21" t="n">
        <f aca="false">IF(V195=1,T195+ROW()/10000000,0)</f>
        <v>40.0000195</v>
      </c>
    </row>
    <row r="196" customFormat="false" ht="15" hidden="false" customHeight="false" outlineLevel="0" collapsed="false">
      <c r="A196" s="0" t="n">
        <v>17330397</v>
      </c>
      <c r="B196" s="0" t="s">
        <v>715</v>
      </c>
      <c r="C196" s="0" t="n">
        <v>216</v>
      </c>
      <c r="D196" s="0" t="s">
        <v>698</v>
      </c>
      <c r="E196" s="0" t="s">
        <v>716</v>
      </c>
      <c r="F196" s="0" t="s">
        <v>698</v>
      </c>
      <c r="G196" s="0" t="s">
        <v>700</v>
      </c>
      <c r="H196" s="0" t="s">
        <v>717</v>
      </c>
      <c r="I196" s="0" t="s">
        <v>385</v>
      </c>
      <c r="J196" s="0" t="s">
        <v>47</v>
      </c>
      <c r="K196" s="0" t="s">
        <v>47</v>
      </c>
      <c r="L196" s="0" t="s">
        <v>47</v>
      </c>
      <c r="M196" s="0" t="s">
        <v>47</v>
      </c>
      <c r="N196" s="0" t="n">
        <v>1</v>
      </c>
      <c r="O196" s="0" t="n">
        <v>123</v>
      </c>
      <c r="P196" s="0" t="n">
        <v>10</v>
      </c>
      <c r="Q196" s="0" t="n">
        <v>3.7</v>
      </c>
      <c r="R196" s="0" t="str">
        <f aca="false">INDEX(Lookup!$B$4:$B$18,MATCH(C196,Lookup!$A$4:$A$18,0))</f>
        <v>United States</v>
      </c>
      <c r="S196" s="20" t="n">
        <f aca="false">INDEX(Lookup!$D$4:$D$18,MATCH(C196,Lookup!$A$4:$A$18,0))</f>
        <v>1</v>
      </c>
      <c r="T196" s="21" t="n">
        <f aca="false">ROUND(P196*S196,2)</f>
        <v>10</v>
      </c>
      <c r="U196" s="21" t="n">
        <f aca="false">IF(T196&lt;=10,1,IF(T196&lt;=20,2,IF(T196&lt;=30,3,IF(T196&lt;=40,4,IF(T196&lt;=50,5,IF(T196&lt;=100,6,IF(T196&lt;=250,7,8)))))))</f>
        <v>1</v>
      </c>
      <c r="V196" s="21" t="n">
        <f aca="false">IF(AND(OR(Dashboard!$T$3="All",R196=Dashboard!$T$3),OR(Dashboard!$T$4="All",D196=Dashboard!$T$4)),1,0)</f>
        <v>1</v>
      </c>
      <c r="W196" s="21" t="n">
        <f aca="false">IF(V196=1,T196+ROW()/10000000,0)</f>
        <v>10.0000196</v>
      </c>
    </row>
    <row r="197" customFormat="false" ht="15" hidden="false" customHeight="false" outlineLevel="0" collapsed="false">
      <c r="A197" s="0" t="n">
        <v>17330735</v>
      </c>
      <c r="B197" s="0" t="s">
        <v>718</v>
      </c>
      <c r="C197" s="0" t="n">
        <v>216</v>
      </c>
      <c r="D197" s="0" t="s">
        <v>698</v>
      </c>
      <c r="E197" s="0" t="s">
        <v>719</v>
      </c>
      <c r="F197" s="0" t="s">
        <v>698</v>
      </c>
      <c r="G197" s="0" t="s">
        <v>700</v>
      </c>
      <c r="H197" s="0" t="s">
        <v>426</v>
      </c>
      <c r="I197" s="0" t="s">
        <v>385</v>
      </c>
      <c r="J197" s="0" t="s">
        <v>47</v>
      </c>
      <c r="K197" s="0" t="s">
        <v>47</v>
      </c>
      <c r="L197" s="0" t="s">
        <v>47</v>
      </c>
      <c r="M197" s="0" t="s">
        <v>47</v>
      </c>
      <c r="N197" s="0" t="n">
        <v>3</v>
      </c>
      <c r="O197" s="0" t="n">
        <v>109</v>
      </c>
      <c r="P197" s="0" t="n">
        <v>40</v>
      </c>
      <c r="Q197" s="0" t="n">
        <v>3.6</v>
      </c>
      <c r="R197" s="0" t="str">
        <f aca="false">INDEX(Lookup!$B$4:$B$18,MATCH(C197,Lookup!$A$4:$A$18,0))</f>
        <v>United States</v>
      </c>
      <c r="S197" s="20" t="n">
        <f aca="false">INDEX(Lookup!$D$4:$D$18,MATCH(C197,Lookup!$A$4:$A$18,0))</f>
        <v>1</v>
      </c>
      <c r="T197" s="21" t="n">
        <f aca="false">ROUND(P197*S197,2)</f>
        <v>40</v>
      </c>
      <c r="U197" s="21" t="n">
        <f aca="false">IF(T197&lt;=10,1,IF(T197&lt;=20,2,IF(T197&lt;=30,3,IF(T197&lt;=40,4,IF(T197&lt;=50,5,IF(T197&lt;=100,6,IF(T197&lt;=250,7,8)))))))</f>
        <v>4</v>
      </c>
      <c r="V197" s="21" t="n">
        <f aca="false">IF(AND(OR(Dashboard!$T$3="All",R197=Dashboard!$T$3),OR(Dashboard!$T$4="All",D197=Dashboard!$T$4)),1,0)</f>
        <v>1</v>
      </c>
      <c r="W197" s="21" t="n">
        <f aca="false">IF(V197=1,T197+ROW()/10000000,0)</f>
        <v>40.0000197</v>
      </c>
    </row>
    <row r="198" customFormat="false" ht="15" hidden="false" customHeight="false" outlineLevel="0" collapsed="false">
      <c r="A198" s="0" t="n">
        <v>17330676</v>
      </c>
      <c r="B198" s="0" t="s">
        <v>720</v>
      </c>
      <c r="C198" s="0" t="n">
        <v>216</v>
      </c>
      <c r="D198" s="0" t="s">
        <v>698</v>
      </c>
      <c r="E198" s="0" t="s">
        <v>721</v>
      </c>
      <c r="F198" s="0" t="s">
        <v>698</v>
      </c>
      <c r="G198" s="0" t="s">
        <v>700</v>
      </c>
      <c r="H198" s="0" t="s">
        <v>722</v>
      </c>
      <c r="I198" s="0" t="s">
        <v>385</v>
      </c>
      <c r="J198" s="0" t="s">
        <v>47</v>
      </c>
      <c r="K198" s="0" t="s">
        <v>47</v>
      </c>
      <c r="L198" s="0" t="s">
        <v>47</v>
      </c>
      <c r="M198" s="0" t="s">
        <v>47</v>
      </c>
      <c r="N198" s="0" t="n">
        <v>3</v>
      </c>
      <c r="O198" s="0" t="n">
        <v>134</v>
      </c>
      <c r="P198" s="0" t="n">
        <v>40</v>
      </c>
      <c r="Q198" s="0" t="n">
        <v>3.7</v>
      </c>
      <c r="R198" s="0" t="str">
        <f aca="false">INDEX(Lookup!$B$4:$B$18,MATCH(C198,Lookup!$A$4:$A$18,0))</f>
        <v>United States</v>
      </c>
      <c r="S198" s="20" t="n">
        <f aca="false">INDEX(Lookup!$D$4:$D$18,MATCH(C198,Lookup!$A$4:$A$18,0))</f>
        <v>1</v>
      </c>
      <c r="T198" s="21" t="n">
        <f aca="false">ROUND(P198*S198,2)</f>
        <v>40</v>
      </c>
      <c r="U198" s="21" t="n">
        <f aca="false">IF(T198&lt;=10,1,IF(T198&lt;=20,2,IF(T198&lt;=30,3,IF(T198&lt;=40,4,IF(T198&lt;=50,5,IF(T198&lt;=100,6,IF(T198&lt;=250,7,8)))))))</f>
        <v>4</v>
      </c>
      <c r="V198" s="21" t="n">
        <f aca="false">IF(AND(OR(Dashboard!$T$3="All",R198=Dashboard!$T$3),OR(Dashboard!$T$4="All",D198=Dashboard!$T$4)),1,0)</f>
        <v>1</v>
      </c>
      <c r="W198" s="21" t="n">
        <f aca="false">IF(V198=1,T198+ROW()/10000000,0)</f>
        <v>40.0000198</v>
      </c>
    </row>
    <row r="199" customFormat="false" ht="15" hidden="false" customHeight="false" outlineLevel="0" collapsed="false">
      <c r="A199" s="0" t="n">
        <v>17330048</v>
      </c>
      <c r="B199" s="0" t="s">
        <v>723</v>
      </c>
      <c r="C199" s="0" t="n">
        <v>216</v>
      </c>
      <c r="D199" s="0" t="s">
        <v>698</v>
      </c>
      <c r="E199" s="0" t="s">
        <v>724</v>
      </c>
      <c r="F199" s="0" t="s">
        <v>698</v>
      </c>
      <c r="G199" s="0" t="s">
        <v>700</v>
      </c>
      <c r="H199" s="0" t="s">
        <v>725</v>
      </c>
      <c r="I199" s="0" t="s">
        <v>385</v>
      </c>
      <c r="J199" s="0" t="s">
        <v>47</v>
      </c>
      <c r="K199" s="0" t="s">
        <v>47</v>
      </c>
      <c r="L199" s="0" t="s">
        <v>47</v>
      </c>
      <c r="M199" s="0" t="s">
        <v>47</v>
      </c>
      <c r="N199" s="0" t="n">
        <v>3</v>
      </c>
      <c r="O199" s="0" t="n">
        <v>722</v>
      </c>
      <c r="P199" s="0" t="n">
        <v>40</v>
      </c>
      <c r="Q199" s="0" t="n">
        <v>4.2</v>
      </c>
      <c r="R199" s="0" t="str">
        <f aca="false">INDEX(Lookup!$B$4:$B$18,MATCH(C199,Lookup!$A$4:$A$18,0))</f>
        <v>United States</v>
      </c>
      <c r="S199" s="20" t="n">
        <f aca="false">INDEX(Lookup!$D$4:$D$18,MATCH(C199,Lookup!$A$4:$A$18,0))</f>
        <v>1</v>
      </c>
      <c r="T199" s="21" t="n">
        <f aca="false">ROUND(P199*S199,2)</f>
        <v>40</v>
      </c>
      <c r="U199" s="21" t="n">
        <f aca="false">IF(T199&lt;=10,1,IF(T199&lt;=20,2,IF(T199&lt;=30,3,IF(T199&lt;=40,4,IF(T199&lt;=50,5,IF(T199&lt;=100,6,IF(T199&lt;=250,7,8)))))))</f>
        <v>4</v>
      </c>
      <c r="V199" s="21" t="n">
        <f aca="false">IF(AND(OR(Dashboard!$T$3="All",R199=Dashboard!$T$3),OR(Dashboard!$T$4="All",D199=Dashboard!$T$4)),1,0)</f>
        <v>1</v>
      </c>
      <c r="W199" s="21" t="n">
        <f aca="false">IF(V199=1,T199+ROW()/10000000,0)</f>
        <v>40.0000199</v>
      </c>
    </row>
    <row r="200" customFormat="false" ht="15" hidden="false" customHeight="false" outlineLevel="0" collapsed="false">
      <c r="A200" s="0" t="n">
        <v>17330604</v>
      </c>
      <c r="B200" s="0" t="s">
        <v>726</v>
      </c>
      <c r="C200" s="0" t="n">
        <v>216</v>
      </c>
      <c r="D200" s="0" t="s">
        <v>698</v>
      </c>
      <c r="E200" s="0" t="s">
        <v>727</v>
      </c>
      <c r="F200" s="0" t="s">
        <v>698</v>
      </c>
      <c r="G200" s="0" t="s">
        <v>700</v>
      </c>
      <c r="H200" s="0" t="s">
        <v>540</v>
      </c>
      <c r="I200" s="0" t="s">
        <v>385</v>
      </c>
      <c r="J200" s="0" t="s">
        <v>47</v>
      </c>
      <c r="K200" s="0" t="s">
        <v>47</v>
      </c>
      <c r="L200" s="0" t="s">
        <v>47</v>
      </c>
      <c r="M200" s="0" t="s">
        <v>47</v>
      </c>
      <c r="N200" s="0" t="n">
        <v>2</v>
      </c>
      <c r="O200" s="0" t="n">
        <v>213</v>
      </c>
      <c r="P200" s="0" t="n">
        <v>25</v>
      </c>
      <c r="Q200" s="0" t="n">
        <v>4.3</v>
      </c>
      <c r="R200" s="0" t="str">
        <f aca="false">INDEX(Lookup!$B$4:$B$18,MATCH(C200,Lookup!$A$4:$A$18,0))</f>
        <v>United States</v>
      </c>
      <c r="S200" s="20" t="n">
        <f aca="false">INDEX(Lookup!$D$4:$D$18,MATCH(C200,Lookup!$A$4:$A$18,0))</f>
        <v>1</v>
      </c>
      <c r="T200" s="21" t="n">
        <f aca="false">ROUND(P200*S200,2)</f>
        <v>25</v>
      </c>
      <c r="U200" s="21" t="n">
        <f aca="false">IF(T200&lt;=10,1,IF(T200&lt;=20,2,IF(T200&lt;=30,3,IF(T200&lt;=40,4,IF(T200&lt;=50,5,IF(T200&lt;=100,6,IF(T200&lt;=250,7,8)))))))</f>
        <v>3</v>
      </c>
      <c r="V200" s="21" t="n">
        <f aca="false">IF(AND(OR(Dashboard!$T$3="All",R200=Dashboard!$T$3),OR(Dashboard!$T$4="All",D200=Dashboard!$T$4)),1,0)</f>
        <v>1</v>
      </c>
      <c r="W200" s="21" t="n">
        <f aca="false">IF(V200=1,T200+ROW()/10000000,0)</f>
        <v>25.00002</v>
      </c>
    </row>
    <row r="201" customFormat="false" ht="15" hidden="false" customHeight="false" outlineLevel="0" collapsed="false">
      <c r="A201" s="0" t="n">
        <v>17330087</v>
      </c>
      <c r="B201" s="0" t="s">
        <v>728</v>
      </c>
      <c r="C201" s="0" t="n">
        <v>216</v>
      </c>
      <c r="D201" s="0" t="s">
        <v>698</v>
      </c>
      <c r="E201" s="0" t="s">
        <v>729</v>
      </c>
      <c r="F201" s="0" t="s">
        <v>698</v>
      </c>
      <c r="G201" s="0" t="s">
        <v>700</v>
      </c>
      <c r="H201" s="0" t="s">
        <v>69</v>
      </c>
      <c r="I201" s="0" t="s">
        <v>385</v>
      </c>
      <c r="J201" s="0" t="s">
        <v>47</v>
      </c>
      <c r="K201" s="0" t="s">
        <v>47</v>
      </c>
      <c r="L201" s="0" t="s">
        <v>47</v>
      </c>
      <c r="M201" s="0" t="s">
        <v>47</v>
      </c>
      <c r="N201" s="0" t="n">
        <v>2</v>
      </c>
      <c r="O201" s="0" t="n">
        <v>335</v>
      </c>
      <c r="P201" s="0" t="n">
        <v>25</v>
      </c>
      <c r="Q201" s="0" t="n">
        <v>4</v>
      </c>
      <c r="R201" s="0" t="str">
        <f aca="false">INDEX(Lookup!$B$4:$B$18,MATCH(C201,Lookup!$A$4:$A$18,0))</f>
        <v>United States</v>
      </c>
      <c r="S201" s="20" t="n">
        <f aca="false">INDEX(Lookup!$D$4:$D$18,MATCH(C201,Lookup!$A$4:$A$18,0))</f>
        <v>1</v>
      </c>
      <c r="T201" s="21" t="n">
        <f aca="false">ROUND(P201*S201,2)</f>
        <v>25</v>
      </c>
      <c r="U201" s="21" t="n">
        <f aca="false">IF(T201&lt;=10,1,IF(T201&lt;=20,2,IF(T201&lt;=30,3,IF(T201&lt;=40,4,IF(T201&lt;=50,5,IF(T201&lt;=100,6,IF(T201&lt;=250,7,8)))))))</f>
        <v>3</v>
      </c>
      <c r="V201" s="21" t="n">
        <f aca="false">IF(AND(OR(Dashboard!$T$3="All",R201=Dashboard!$T$3),OR(Dashboard!$T$4="All",D201=Dashboard!$T$4)),1,0)</f>
        <v>1</v>
      </c>
      <c r="W201" s="21" t="n">
        <f aca="false">IF(V201=1,T201+ROW()/10000000,0)</f>
        <v>25.0000201</v>
      </c>
    </row>
    <row r="202" customFormat="false" ht="15" hidden="false" customHeight="false" outlineLevel="0" collapsed="false">
      <c r="A202" s="0" t="n">
        <v>17330137</v>
      </c>
      <c r="B202" s="0" t="s">
        <v>730</v>
      </c>
      <c r="C202" s="0" t="n">
        <v>216</v>
      </c>
      <c r="D202" s="0" t="s">
        <v>698</v>
      </c>
      <c r="E202" s="0" t="s">
        <v>731</v>
      </c>
      <c r="F202" s="0" t="s">
        <v>698</v>
      </c>
      <c r="G202" s="0" t="s">
        <v>700</v>
      </c>
      <c r="H202" s="0" t="s">
        <v>732</v>
      </c>
      <c r="I202" s="0" t="s">
        <v>385</v>
      </c>
      <c r="J202" s="0" t="s">
        <v>47</v>
      </c>
      <c r="K202" s="0" t="s">
        <v>47</v>
      </c>
      <c r="L202" s="0" t="s">
        <v>47</v>
      </c>
      <c r="M202" s="0" t="s">
        <v>47</v>
      </c>
      <c r="N202" s="0" t="n">
        <v>2</v>
      </c>
      <c r="O202" s="0" t="n">
        <v>353</v>
      </c>
      <c r="P202" s="0" t="n">
        <v>25</v>
      </c>
      <c r="Q202" s="0" t="n">
        <v>4</v>
      </c>
      <c r="R202" s="0" t="str">
        <f aca="false">INDEX(Lookup!$B$4:$B$18,MATCH(C202,Lookup!$A$4:$A$18,0))</f>
        <v>United States</v>
      </c>
      <c r="S202" s="20" t="n">
        <f aca="false">INDEX(Lookup!$D$4:$D$18,MATCH(C202,Lookup!$A$4:$A$18,0))</f>
        <v>1</v>
      </c>
      <c r="T202" s="21" t="n">
        <f aca="false">ROUND(P202*S202,2)</f>
        <v>25</v>
      </c>
      <c r="U202" s="21" t="n">
        <f aca="false">IF(T202&lt;=10,1,IF(T202&lt;=20,2,IF(T202&lt;=30,3,IF(T202&lt;=40,4,IF(T202&lt;=50,5,IF(T202&lt;=100,6,IF(T202&lt;=250,7,8)))))))</f>
        <v>3</v>
      </c>
      <c r="V202" s="21" t="n">
        <f aca="false">IF(AND(OR(Dashboard!$T$3="All",R202=Dashboard!$T$3),OR(Dashboard!$T$4="All",D202=Dashboard!$T$4)),1,0)</f>
        <v>1</v>
      </c>
      <c r="W202" s="21" t="n">
        <f aca="false">IF(V202=1,T202+ROW()/10000000,0)</f>
        <v>25.0000202</v>
      </c>
    </row>
    <row r="203" customFormat="false" ht="15" hidden="false" customHeight="false" outlineLevel="0" collapsed="false">
      <c r="A203" s="0" t="n">
        <v>17330155</v>
      </c>
      <c r="B203" s="0" t="s">
        <v>733</v>
      </c>
      <c r="C203" s="0" t="n">
        <v>216</v>
      </c>
      <c r="D203" s="0" t="s">
        <v>698</v>
      </c>
      <c r="E203" s="0" t="s">
        <v>734</v>
      </c>
      <c r="F203" s="0" t="s">
        <v>698</v>
      </c>
      <c r="G203" s="0" t="s">
        <v>700</v>
      </c>
      <c r="H203" s="0" t="s">
        <v>120</v>
      </c>
      <c r="I203" s="0" t="s">
        <v>385</v>
      </c>
      <c r="J203" s="0" t="s">
        <v>47</v>
      </c>
      <c r="K203" s="0" t="s">
        <v>47</v>
      </c>
      <c r="L203" s="0" t="s">
        <v>47</v>
      </c>
      <c r="M203" s="0" t="s">
        <v>47</v>
      </c>
      <c r="N203" s="0" t="n">
        <v>1</v>
      </c>
      <c r="O203" s="0" t="n">
        <v>170</v>
      </c>
      <c r="P203" s="0" t="n">
        <v>0</v>
      </c>
      <c r="Q203" s="0" t="n">
        <v>4</v>
      </c>
      <c r="R203" s="0" t="str">
        <f aca="false">INDEX(Lookup!$B$4:$B$18,MATCH(C203,Lookup!$A$4:$A$18,0))</f>
        <v>United States</v>
      </c>
      <c r="S203" s="20" t="n">
        <f aca="false">INDEX(Lookup!$D$4:$D$18,MATCH(C203,Lookup!$A$4:$A$18,0))</f>
        <v>1</v>
      </c>
      <c r="T203" s="21" t="n">
        <f aca="false">ROUND(P203*S203,2)</f>
        <v>0</v>
      </c>
      <c r="U203" s="21" t="n">
        <f aca="false">IF(T203&lt;=10,1,IF(T203&lt;=20,2,IF(T203&lt;=30,3,IF(T203&lt;=40,4,IF(T203&lt;=50,5,IF(T203&lt;=100,6,IF(T203&lt;=250,7,8)))))))</f>
        <v>1</v>
      </c>
      <c r="V203" s="21" t="n">
        <f aca="false">IF(AND(OR(Dashboard!$T$3="All",R203=Dashboard!$T$3),OR(Dashboard!$T$4="All",D203=Dashboard!$T$4)),1,0)</f>
        <v>1</v>
      </c>
      <c r="W203" s="21" t="n">
        <f aca="false">IF(V203=1,T203+ROW()/10000000,0)</f>
        <v>2.03E-005</v>
      </c>
    </row>
    <row r="204" customFormat="false" ht="15" hidden="false" customHeight="false" outlineLevel="0" collapsed="false">
      <c r="A204" s="0" t="n">
        <v>17330309</v>
      </c>
      <c r="B204" s="0" t="s">
        <v>528</v>
      </c>
      <c r="C204" s="0" t="n">
        <v>216</v>
      </c>
      <c r="D204" s="0" t="s">
        <v>698</v>
      </c>
      <c r="E204" s="0" t="s">
        <v>735</v>
      </c>
      <c r="F204" s="0" t="s">
        <v>698</v>
      </c>
      <c r="G204" s="0" t="s">
        <v>700</v>
      </c>
      <c r="H204" s="0" t="s">
        <v>164</v>
      </c>
      <c r="I204" s="0" t="s">
        <v>385</v>
      </c>
      <c r="J204" s="0" t="s">
        <v>47</v>
      </c>
      <c r="K204" s="0" t="s">
        <v>47</v>
      </c>
      <c r="L204" s="0" t="s">
        <v>47</v>
      </c>
      <c r="M204" s="0" t="s">
        <v>47</v>
      </c>
      <c r="N204" s="0" t="n">
        <v>2</v>
      </c>
      <c r="O204" s="0" t="n">
        <v>192</v>
      </c>
      <c r="P204" s="0" t="n">
        <v>25</v>
      </c>
      <c r="Q204" s="0" t="n">
        <v>4.1</v>
      </c>
      <c r="R204" s="0" t="str">
        <f aca="false">INDEX(Lookup!$B$4:$B$18,MATCH(C204,Lookup!$A$4:$A$18,0))</f>
        <v>United States</v>
      </c>
      <c r="S204" s="20" t="n">
        <f aca="false">INDEX(Lookup!$D$4:$D$18,MATCH(C204,Lookup!$A$4:$A$18,0))</f>
        <v>1</v>
      </c>
      <c r="T204" s="21" t="n">
        <f aca="false">ROUND(P204*S204,2)</f>
        <v>25</v>
      </c>
      <c r="U204" s="21" t="n">
        <f aca="false">IF(T204&lt;=10,1,IF(T204&lt;=20,2,IF(T204&lt;=30,3,IF(T204&lt;=40,4,IF(T204&lt;=50,5,IF(T204&lt;=100,6,IF(T204&lt;=250,7,8)))))))</f>
        <v>3</v>
      </c>
      <c r="V204" s="21" t="n">
        <f aca="false">IF(AND(OR(Dashboard!$T$3="All",R204=Dashboard!$T$3),OR(Dashboard!$T$4="All",D204=Dashboard!$T$4)),1,0)</f>
        <v>1</v>
      </c>
      <c r="W204" s="21" t="n">
        <f aca="false">IF(V204=1,T204+ROW()/10000000,0)</f>
        <v>25.0000204</v>
      </c>
    </row>
    <row r="205" customFormat="false" ht="15" hidden="false" customHeight="false" outlineLevel="0" collapsed="false">
      <c r="A205" s="0" t="n">
        <v>17330311</v>
      </c>
      <c r="B205" s="0" t="s">
        <v>736</v>
      </c>
      <c r="C205" s="0" t="n">
        <v>216</v>
      </c>
      <c r="D205" s="0" t="s">
        <v>698</v>
      </c>
      <c r="E205" s="0" t="s">
        <v>737</v>
      </c>
      <c r="F205" s="0" t="s">
        <v>698</v>
      </c>
      <c r="G205" s="0" t="s">
        <v>700</v>
      </c>
      <c r="H205" s="0" t="s">
        <v>738</v>
      </c>
      <c r="I205" s="0" t="s">
        <v>385</v>
      </c>
      <c r="J205" s="0" t="s">
        <v>47</v>
      </c>
      <c r="K205" s="0" t="s">
        <v>47</v>
      </c>
      <c r="L205" s="0" t="s">
        <v>47</v>
      </c>
      <c r="M205" s="0" t="s">
        <v>47</v>
      </c>
      <c r="N205" s="0" t="n">
        <v>3</v>
      </c>
      <c r="O205" s="0" t="n">
        <v>302</v>
      </c>
      <c r="P205" s="0" t="n">
        <v>40</v>
      </c>
      <c r="Q205" s="0" t="n">
        <v>4.1</v>
      </c>
      <c r="R205" s="0" t="str">
        <f aca="false">INDEX(Lookup!$B$4:$B$18,MATCH(C205,Lookup!$A$4:$A$18,0))</f>
        <v>United States</v>
      </c>
      <c r="S205" s="20" t="n">
        <f aca="false">INDEX(Lookup!$D$4:$D$18,MATCH(C205,Lookup!$A$4:$A$18,0))</f>
        <v>1</v>
      </c>
      <c r="T205" s="21" t="n">
        <f aca="false">ROUND(P205*S205,2)</f>
        <v>40</v>
      </c>
      <c r="U205" s="21" t="n">
        <f aca="false">IF(T205&lt;=10,1,IF(T205&lt;=20,2,IF(T205&lt;=30,3,IF(T205&lt;=40,4,IF(T205&lt;=50,5,IF(T205&lt;=100,6,IF(T205&lt;=250,7,8)))))))</f>
        <v>4</v>
      </c>
      <c r="V205" s="21" t="n">
        <f aca="false">IF(AND(OR(Dashboard!$T$3="All",R205=Dashboard!$T$3),OR(Dashboard!$T$4="All",D205=Dashboard!$T$4)),1,0)</f>
        <v>1</v>
      </c>
      <c r="W205" s="21" t="n">
        <f aca="false">IF(V205=1,T205+ROW()/10000000,0)</f>
        <v>40.0000205</v>
      </c>
    </row>
    <row r="206" customFormat="false" ht="15" hidden="false" customHeight="false" outlineLevel="0" collapsed="false">
      <c r="A206" s="0" t="n">
        <v>17330615</v>
      </c>
      <c r="B206" s="0" t="s">
        <v>739</v>
      </c>
      <c r="C206" s="0" t="n">
        <v>216</v>
      </c>
      <c r="D206" s="0" t="s">
        <v>698</v>
      </c>
      <c r="E206" s="0" t="s">
        <v>740</v>
      </c>
      <c r="F206" s="0" t="s">
        <v>698</v>
      </c>
      <c r="G206" s="0" t="s">
        <v>700</v>
      </c>
      <c r="H206" s="0" t="s">
        <v>741</v>
      </c>
      <c r="I206" s="0" t="s">
        <v>385</v>
      </c>
      <c r="J206" s="0" t="s">
        <v>47</v>
      </c>
      <c r="K206" s="0" t="s">
        <v>47</v>
      </c>
      <c r="L206" s="0" t="s">
        <v>47</v>
      </c>
      <c r="M206" s="0" t="s">
        <v>47</v>
      </c>
      <c r="N206" s="0" t="n">
        <v>1</v>
      </c>
      <c r="O206" s="0" t="n">
        <v>355</v>
      </c>
      <c r="P206" s="0" t="n">
        <v>10</v>
      </c>
      <c r="Q206" s="0" t="n">
        <v>4.2</v>
      </c>
      <c r="R206" s="0" t="str">
        <f aca="false">INDEX(Lookup!$B$4:$B$18,MATCH(C206,Lookup!$A$4:$A$18,0))</f>
        <v>United States</v>
      </c>
      <c r="S206" s="20" t="n">
        <f aca="false">INDEX(Lookup!$D$4:$D$18,MATCH(C206,Lookup!$A$4:$A$18,0))</f>
        <v>1</v>
      </c>
      <c r="T206" s="21" t="n">
        <f aca="false">ROUND(P206*S206,2)</f>
        <v>10</v>
      </c>
      <c r="U206" s="21" t="n">
        <f aca="false">IF(T206&lt;=10,1,IF(T206&lt;=20,2,IF(T206&lt;=30,3,IF(T206&lt;=40,4,IF(T206&lt;=50,5,IF(T206&lt;=100,6,IF(T206&lt;=250,7,8)))))))</f>
        <v>1</v>
      </c>
      <c r="V206" s="21" t="n">
        <f aca="false">IF(AND(OR(Dashboard!$T$3="All",R206=Dashboard!$T$3),OR(Dashboard!$T$4="All",D206=Dashboard!$T$4)),1,0)</f>
        <v>1</v>
      </c>
      <c r="W206" s="21" t="n">
        <f aca="false">IF(V206=1,T206+ROW()/10000000,0)</f>
        <v>10.0000206</v>
      </c>
    </row>
    <row r="207" customFormat="false" ht="15" hidden="false" customHeight="false" outlineLevel="0" collapsed="false">
      <c r="A207" s="0" t="n">
        <v>17330638</v>
      </c>
      <c r="B207" s="0" t="s">
        <v>742</v>
      </c>
      <c r="C207" s="0" t="n">
        <v>216</v>
      </c>
      <c r="D207" s="0" t="s">
        <v>698</v>
      </c>
      <c r="E207" s="0" t="s">
        <v>743</v>
      </c>
      <c r="F207" s="0" t="s">
        <v>698</v>
      </c>
      <c r="G207" s="0" t="s">
        <v>700</v>
      </c>
      <c r="H207" s="0" t="s">
        <v>471</v>
      </c>
      <c r="I207" s="0" t="s">
        <v>385</v>
      </c>
      <c r="J207" s="0" t="s">
        <v>47</v>
      </c>
      <c r="K207" s="0" t="s">
        <v>47</v>
      </c>
      <c r="L207" s="0" t="s">
        <v>47</v>
      </c>
      <c r="M207" s="0" t="s">
        <v>47</v>
      </c>
      <c r="N207" s="0" t="n">
        <v>2</v>
      </c>
      <c r="O207" s="0" t="n">
        <v>287</v>
      </c>
      <c r="P207" s="0" t="n">
        <v>25</v>
      </c>
      <c r="Q207" s="0" t="n">
        <v>4.3</v>
      </c>
      <c r="R207" s="0" t="str">
        <f aca="false">INDEX(Lookup!$B$4:$B$18,MATCH(C207,Lookup!$A$4:$A$18,0))</f>
        <v>United States</v>
      </c>
      <c r="S207" s="20" t="n">
        <f aca="false">INDEX(Lookup!$D$4:$D$18,MATCH(C207,Lookup!$A$4:$A$18,0))</f>
        <v>1</v>
      </c>
      <c r="T207" s="21" t="n">
        <f aca="false">ROUND(P207*S207,2)</f>
        <v>25</v>
      </c>
      <c r="U207" s="21" t="n">
        <f aca="false">IF(T207&lt;=10,1,IF(T207&lt;=20,2,IF(T207&lt;=30,3,IF(T207&lt;=40,4,IF(T207&lt;=50,5,IF(T207&lt;=100,6,IF(T207&lt;=250,7,8)))))))</f>
        <v>3</v>
      </c>
      <c r="V207" s="21" t="n">
        <f aca="false">IF(AND(OR(Dashboard!$T$3="All",R207=Dashboard!$T$3),OR(Dashboard!$T$4="All",D207=Dashboard!$T$4)),1,0)</f>
        <v>1</v>
      </c>
      <c r="W207" s="21" t="n">
        <f aca="false">IF(V207=1,T207+ROW()/10000000,0)</f>
        <v>25.0000207</v>
      </c>
    </row>
    <row r="208" customFormat="false" ht="15" hidden="false" customHeight="false" outlineLevel="0" collapsed="false">
      <c r="A208" s="0" t="n">
        <v>17330628</v>
      </c>
      <c r="B208" s="0" t="s">
        <v>744</v>
      </c>
      <c r="C208" s="0" t="n">
        <v>216</v>
      </c>
      <c r="D208" s="0" t="s">
        <v>698</v>
      </c>
      <c r="E208" s="0" t="s">
        <v>745</v>
      </c>
      <c r="F208" s="0" t="s">
        <v>698</v>
      </c>
      <c r="G208" s="0" t="s">
        <v>700</v>
      </c>
      <c r="H208" s="0" t="s">
        <v>746</v>
      </c>
      <c r="I208" s="0" t="s">
        <v>385</v>
      </c>
      <c r="J208" s="0" t="s">
        <v>47</v>
      </c>
      <c r="K208" s="0" t="s">
        <v>47</v>
      </c>
      <c r="L208" s="0" t="s">
        <v>47</v>
      </c>
      <c r="M208" s="0" t="s">
        <v>47</v>
      </c>
      <c r="N208" s="0" t="n">
        <v>3</v>
      </c>
      <c r="O208" s="0" t="n">
        <v>264</v>
      </c>
      <c r="P208" s="0" t="n">
        <v>40</v>
      </c>
      <c r="Q208" s="0" t="n">
        <v>4</v>
      </c>
      <c r="R208" s="0" t="str">
        <f aca="false">INDEX(Lookup!$B$4:$B$18,MATCH(C208,Lookup!$A$4:$A$18,0))</f>
        <v>United States</v>
      </c>
      <c r="S208" s="20" t="n">
        <f aca="false">INDEX(Lookup!$D$4:$D$18,MATCH(C208,Lookup!$A$4:$A$18,0))</f>
        <v>1</v>
      </c>
      <c r="T208" s="21" t="n">
        <f aca="false">ROUND(P208*S208,2)</f>
        <v>40</v>
      </c>
      <c r="U208" s="21" t="n">
        <f aca="false">IF(T208&lt;=10,1,IF(T208&lt;=20,2,IF(T208&lt;=30,3,IF(T208&lt;=40,4,IF(T208&lt;=50,5,IF(T208&lt;=100,6,IF(T208&lt;=250,7,8)))))))</f>
        <v>4</v>
      </c>
      <c r="V208" s="21" t="n">
        <f aca="false">IF(AND(OR(Dashboard!$T$3="All",R208=Dashboard!$T$3),OR(Dashboard!$T$4="All",D208=Dashboard!$T$4)),1,0)</f>
        <v>1</v>
      </c>
      <c r="W208" s="21" t="n">
        <f aca="false">IF(V208=1,T208+ROW()/10000000,0)</f>
        <v>40.0000208</v>
      </c>
    </row>
    <row r="209" customFormat="false" ht="15" hidden="false" customHeight="false" outlineLevel="0" collapsed="false">
      <c r="A209" s="0" t="n">
        <v>17330546</v>
      </c>
      <c r="B209" s="0" t="s">
        <v>747</v>
      </c>
      <c r="C209" s="0" t="n">
        <v>216</v>
      </c>
      <c r="D209" s="0" t="s">
        <v>698</v>
      </c>
      <c r="E209" s="0" t="s">
        <v>748</v>
      </c>
      <c r="F209" s="0" t="s">
        <v>749</v>
      </c>
      <c r="G209" s="0" t="s">
        <v>750</v>
      </c>
      <c r="H209" s="0" t="s">
        <v>581</v>
      </c>
      <c r="I209" s="0" t="s">
        <v>385</v>
      </c>
      <c r="J209" s="0" t="s">
        <v>47</v>
      </c>
      <c r="K209" s="0" t="s">
        <v>47</v>
      </c>
      <c r="L209" s="0" t="s">
        <v>47</v>
      </c>
      <c r="M209" s="0" t="s">
        <v>47</v>
      </c>
      <c r="N209" s="0" t="n">
        <v>3</v>
      </c>
      <c r="O209" s="0" t="n">
        <v>235</v>
      </c>
      <c r="P209" s="0" t="n">
        <v>40</v>
      </c>
      <c r="Q209" s="0" t="n">
        <v>4.4</v>
      </c>
      <c r="R209" s="0" t="str">
        <f aca="false">INDEX(Lookup!$B$4:$B$18,MATCH(C209,Lookup!$A$4:$A$18,0))</f>
        <v>United States</v>
      </c>
      <c r="S209" s="20" t="n">
        <f aca="false">INDEX(Lookup!$D$4:$D$18,MATCH(C209,Lookup!$A$4:$A$18,0))</f>
        <v>1</v>
      </c>
      <c r="T209" s="21" t="n">
        <f aca="false">ROUND(P209*S209,2)</f>
        <v>40</v>
      </c>
      <c r="U209" s="21" t="n">
        <f aca="false">IF(T209&lt;=10,1,IF(T209&lt;=20,2,IF(T209&lt;=30,3,IF(T209&lt;=40,4,IF(T209&lt;=50,5,IF(T209&lt;=100,6,IF(T209&lt;=250,7,8)))))))</f>
        <v>4</v>
      </c>
      <c r="V209" s="21" t="n">
        <f aca="false">IF(AND(OR(Dashboard!$T$3="All",R209=Dashboard!$T$3),OR(Dashboard!$T$4="All",D209=Dashboard!$T$4)),1,0)</f>
        <v>1</v>
      </c>
      <c r="W209" s="21" t="n">
        <f aca="false">IF(V209=1,T209+ROW()/10000000,0)</f>
        <v>40.0000209</v>
      </c>
    </row>
    <row r="210" customFormat="false" ht="15" hidden="false" customHeight="false" outlineLevel="0" collapsed="false">
      <c r="A210" s="0" t="n">
        <v>16643459</v>
      </c>
      <c r="B210" s="0" t="s">
        <v>751</v>
      </c>
      <c r="C210" s="0" t="n">
        <v>37</v>
      </c>
      <c r="D210" s="0" t="s">
        <v>752</v>
      </c>
      <c r="E210" s="0" t="s">
        <v>753</v>
      </c>
      <c r="F210" s="0" t="s">
        <v>752</v>
      </c>
      <c r="G210" s="0" t="s">
        <v>754</v>
      </c>
      <c r="H210" s="0" t="s">
        <v>755</v>
      </c>
      <c r="I210" s="0" t="s">
        <v>385</v>
      </c>
      <c r="J210" s="0" t="s">
        <v>47</v>
      </c>
      <c r="K210" s="0" t="s">
        <v>47</v>
      </c>
      <c r="L210" s="0" t="s">
        <v>47</v>
      </c>
      <c r="M210" s="0" t="s">
        <v>47</v>
      </c>
      <c r="N210" s="0" t="n">
        <v>2</v>
      </c>
      <c r="O210" s="0" t="n">
        <v>6</v>
      </c>
      <c r="P210" s="0" t="n">
        <v>25</v>
      </c>
      <c r="Q210" s="0" t="n">
        <v>3</v>
      </c>
      <c r="R210" s="0" t="str">
        <f aca="false">INDEX(Lookup!$B$4:$B$18,MATCH(C210,Lookup!$A$4:$A$18,0))</f>
        <v>Canada</v>
      </c>
      <c r="S210" s="20" t="n">
        <f aca="false">INDEX(Lookup!$D$4:$D$18,MATCH(C210,Lookup!$A$4:$A$18,0))</f>
        <v>0.72</v>
      </c>
      <c r="T210" s="21" t="n">
        <f aca="false">ROUND(P210*S210,2)</f>
        <v>18</v>
      </c>
      <c r="U210" s="21" t="n">
        <f aca="false">IF(T210&lt;=10,1,IF(T210&lt;=20,2,IF(T210&lt;=30,3,IF(T210&lt;=40,4,IF(T210&lt;=50,5,IF(T210&lt;=100,6,IF(T210&lt;=250,7,8)))))))</f>
        <v>2</v>
      </c>
      <c r="V210" s="21" t="n">
        <f aca="false">IF(AND(OR(Dashboard!$T$3="All",R210=Dashboard!$T$3),OR(Dashboard!$T$4="All",D210=Dashboard!$T$4)),1,0)</f>
        <v>1</v>
      </c>
      <c r="W210" s="21" t="n">
        <f aca="false">IF(V210=1,T210+ROW()/10000000,0)</f>
        <v>18.000021</v>
      </c>
    </row>
    <row r="211" customFormat="false" ht="15" hidden="false" customHeight="false" outlineLevel="0" collapsed="false">
      <c r="A211" s="0" t="n">
        <v>17334434</v>
      </c>
      <c r="B211" s="0" t="s">
        <v>756</v>
      </c>
      <c r="C211" s="0" t="n">
        <v>216</v>
      </c>
      <c r="D211" s="0" t="s">
        <v>757</v>
      </c>
      <c r="E211" s="0" t="s">
        <v>758</v>
      </c>
      <c r="F211" s="0" t="s">
        <v>759</v>
      </c>
      <c r="G211" s="0" t="s">
        <v>760</v>
      </c>
      <c r="H211" s="0" t="s">
        <v>761</v>
      </c>
      <c r="I211" s="0" t="s">
        <v>385</v>
      </c>
      <c r="J211" s="0" t="s">
        <v>47</v>
      </c>
      <c r="K211" s="0" t="s">
        <v>47</v>
      </c>
      <c r="L211" s="0" t="s">
        <v>47</v>
      </c>
      <c r="M211" s="0" t="s">
        <v>47</v>
      </c>
      <c r="N211" s="0" t="n">
        <v>2</v>
      </c>
      <c r="O211" s="0" t="n">
        <v>38</v>
      </c>
      <c r="P211" s="0" t="n">
        <v>25</v>
      </c>
      <c r="Q211" s="0" t="n">
        <v>3.7</v>
      </c>
      <c r="R211" s="0" t="str">
        <f aca="false">INDEX(Lookup!$B$4:$B$18,MATCH(C211,Lookup!$A$4:$A$18,0))</f>
        <v>United States</v>
      </c>
      <c r="S211" s="20" t="n">
        <f aca="false">INDEX(Lookup!$D$4:$D$18,MATCH(C211,Lookup!$A$4:$A$18,0))</f>
        <v>1</v>
      </c>
      <c r="T211" s="21" t="n">
        <f aca="false">ROUND(P211*S211,2)</f>
        <v>25</v>
      </c>
      <c r="U211" s="21" t="n">
        <f aca="false">IF(T211&lt;=10,1,IF(T211&lt;=20,2,IF(T211&lt;=30,3,IF(T211&lt;=40,4,IF(T211&lt;=50,5,IF(T211&lt;=100,6,IF(T211&lt;=250,7,8)))))))</f>
        <v>3</v>
      </c>
      <c r="V211" s="21" t="n">
        <f aca="false">IF(AND(OR(Dashboard!$T$3="All",R211=Dashboard!$T$3),OR(Dashboard!$T$4="All",D211=Dashboard!$T$4)),1,0)</f>
        <v>1</v>
      </c>
      <c r="W211" s="21" t="n">
        <f aca="false">IF(V211=1,T211+ROW()/10000000,0)</f>
        <v>25.0000211</v>
      </c>
    </row>
    <row r="212" customFormat="false" ht="15" hidden="false" customHeight="false" outlineLevel="0" collapsed="false">
      <c r="A212" s="0" t="n">
        <v>17334348</v>
      </c>
      <c r="B212" s="0" t="s">
        <v>762</v>
      </c>
      <c r="C212" s="0" t="n">
        <v>216</v>
      </c>
      <c r="D212" s="0" t="s">
        <v>757</v>
      </c>
      <c r="E212" s="0" t="s">
        <v>763</v>
      </c>
      <c r="F212" s="0" t="s">
        <v>759</v>
      </c>
      <c r="G212" s="0" t="s">
        <v>760</v>
      </c>
      <c r="H212" s="0" t="s">
        <v>764</v>
      </c>
      <c r="I212" s="0" t="s">
        <v>385</v>
      </c>
      <c r="J212" s="0" t="s">
        <v>47</v>
      </c>
      <c r="K212" s="0" t="s">
        <v>47</v>
      </c>
      <c r="L212" s="0" t="s">
        <v>47</v>
      </c>
      <c r="M212" s="0" t="s">
        <v>47</v>
      </c>
      <c r="N212" s="0" t="n">
        <v>1</v>
      </c>
      <c r="O212" s="0" t="n">
        <v>122</v>
      </c>
      <c r="P212" s="0" t="n">
        <v>10</v>
      </c>
      <c r="Q212" s="0" t="n">
        <v>4.4</v>
      </c>
      <c r="R212" s="0" t="str">
        <f aca="false">INDEX(Lookup!$B$4:$B$18,MATCH(C212,Lookup!$A$4:$A$18,0))</f>
        <v>United States</v>
      </c>
      <c r="S212" s="20" t="n">
        <f aca="false">INDEX(Lookup!$D$4:$D$18,MATCH(C212,Lookup!$A$4:$A$18,0))</f>
        <v>1</v>
      </c>
      <c r="T212" s="21" t="n">
        <f aca="false">ROUND(P212*S212,2)</f>
        <v>10</v>
      </c>
      <c r="U212" s="21" t="n">
        <f aca="false">IF(T212&lt;=10,1,IF(T212&lt;=20,2,IF(T212&lt;=30,3,IF(T212&lt;=40,4,IF(T212&lt;=50,5,IF(T212&lt;=100,6,IF(T212&lt;=250,7,8)))))))</f>
        <v>1</v>
      </c>
      <c r="V212" s="21" t="n">
        <f aca="false">IF(AND(OR(Dashboard!$T$3="All",R212=Dashboard!$T$3),OR(Dashboard!$T$4="All",D212=Dashboard!$T$4)),1,0)</f>
        <v>1</v>
      </c>
      <c r="W212" s="21" t="n">
        <f aca="false">IF(V212=1,T212+ROW()/10000000,0)</f>
        <v>10.0000212</v>
      </c>
    </row>
    <row r="213" customFormat="false" ht="15" hidden="false" customHeight="false" outlineLevel="0" collapsed="false">
      <c r="A213" s="0" t="n">
        <v>17334213</v>
      </c>
      <c r="B213" s="0" t="s">
        <v>765</v>
      </c>
      <c r="C213" s="0" t="n">
        <v>216</v>
      </c>
      <c r="D213" s="0" t="s">
        <v>757</v>
      </c>
      <c r="E213" s="0" t="s">
        <v>766</v>
      </c>
      <c r="F213" s="0" t="s">
        <v>759</v>
      </c>
      <c r="G213" s="0" t="s">
        <v>760</v>
      </c>
      <c r="H213" s="0" t="s">
        <v>522</v>
      </c>
      <c r="I213" s="0" t="s">
        <v>385</v>
      </c>
      <c r="J213" s="0" t="s">
        <v>47</v>
      </c>
      <c r="K213" s="0" t="s">
        <v>47</v>
      </c>
      <c r="L213" s="0" t="s">
        <v>47</v>
      </c>
      <c r="M213" s="0" t="s">
        <v>47</v>
      </c>
      <c r="N213" s="0" t="n">
        <v>2</v>
      </c>
      <c r="O213" s="0" t="n">
        <v>207</v>
      </c>
      <c r="P213" s="0" t="n">
        <v>25</v>
      </c>
      <c r="Q213" s="0" t="n">
        <v>4.4</v>
      </c>
      <c r="R213" s="0" t="str">
        <f aca="false">INDEX(Lookup!$B$4:$B$18,MATCH(C213,Lookup!$A$4:$A$18,0))</f>
        <v>United States</v>
      </c>
      <c r="S213" s="20" t="n">
        <f aca="false">INDEX(Lookup!$D$4:$D$18,MATCH(C213,Lookup!$A$4:$A$18,0))</f>
        <v>1</v>
      </c>
      <c r="T213" s="21" t="n">
        <f aca="false">ROUND(P213*S213,2)</f>
        <v>25</v>
      </c>
      <c r="U213" s="21" t="n">
        <f aca="false">IF(T213&lt;=10,1,IF(T213&lt;=20,2,IF(T213&lt;=30,3,IF(T213&lt;=40,4,IF(T213&lt;=50,5,IF(T213&lt;=100,6,IF(T213&lt;=250,7,8)))))))</f>
        <v>3</v>
      </c>
      <c r="V213" s="21" t="n">
        <f aca="false">IF(AND(OR(Dashboard!$T$3="All",R213=Dashboard!$T$3),OR(Dashboard!$T$4="All",D213=Dashboard!$T$4)),1,0)</f>
        <v>1</v>
      </c>
      <c r="W213" s="21" t="n">
        <f aca="false">IF(V213=1,T213+ROW()/10000000,0)</f>
        <v>25.0000213</v>
      </c>
    </row>
    <row r="214" customFormat="false" ht="15" hidden="false" customHeight="false" outlineLevel="0" collapsed="false">
      <c r="A214" s="0" t="n">
        <v>17334355</v>
      </c>
      <c r="B214" s="0" t="s">
        <v>767</v>
      </c>
      <c r="C214" s="0" t="n">
        <v>216</v>
      </c>
      <c r="D214" s="0" t="s">
        <v>757</v>
      </c>
      <c r="E214" s="0" t="s">
        <v>768</v>
      </c>
      <c r="F214" s="0" t="s">
        <v>769</v>
      </c>
      <c r="G214" s="0" t="s">
        <v>770</v>
      </c>
      <c r="H214" s="0" t="s">
        <v>771</v>
      </c>
      <c r="I214" s="0" t="s">
        <v>385</v>
      </c>
      <c r="J214" s="0" t="s">
        <v>47</v>
      </c>
      <c r="K214" s="0" t="s">
        <v>47</v>
      </c>
      <c r="L214" s="0" t="s">
        <v>47</v>
      </c>
      <c r="M214" s="0" t="s">
        <v>47</v>
      </c>
      <c r="N214" s="0" t="n">
        <v>1</v>
      </c>
      <c r="O214" s="0" t="n">
        <v>66</v>
      </c>
      <c r="P214" s="0" t="n">
        <v>10</v>
      </c>
      <c r="Q214" s="0" t="n">
        <v>3.9</v>
      </c>
      <c r="R214" s="0" t="str">
        <f aca="false">INDEX(Lookup!$B$4:$B$18,MATCH(C214,Lookup!$A$4:$A$18,0))</f>
        <v>United States</v>
      </c>
      <c r="S214" s="20" t="n">
        <f aca="false">INDEX(Lookup!$D$4:$D$18,MATCH(C214,Lookup!$A$4:$A$18,0))</f>
        <v>1</v>
      </c>
      <c r="T214" s="21" t="n">
        <f aca="false">ROUND(P214*S214,2)</f>
        <v>10</v>
      </c>
      <c r="U214" s="21" t="n">
        <f aca="false">IF(T214&lt;=10,1,IF(T214&lt;=20,2,IF(T214&lt;=30,3,IF(T214&lt;=40,4,IF(T214&lt;=50,5,IF(T214&lt;=100,6,IF(T214&lt;=250,7,8)))))))</f>
        <v>1</v>
      </c>
      <c r="V214" s="21" t="n">
        <f aca="false">IF(AND(OR(Dashboard!$T$3="All",R214=Dashboard!$T$3),OR(Dashboard!$T$4="All",D214=Dashboard!$T$4)),1,0)</f>
        <v>1</v>
      </c>
      <c r="W214" s="21" t="n">
        <f aca="false">IF(V214=1,T214+ROW()/10000000,0)</f>
        <v>10.0000214</v>
      </c>
    </row>
    <row r="215" customFormat="false" ht="15" hidden="false" customHeight="false" outlineLevel="0" collapsed="false">
      <c r="A215" s="0" t="n">
        <v>17334212</v>
      </c>
      <c r="B215" s="0" t="s">
        <v>772</v>
      </c>
      <c r="C215" s="0" t="n">
        <v>216</v>
      </c>
      <c r="D215" s="0" t="s">
        <v>757</v>
      </c>
      <c r="E215" s="0" t="s">
        <v>773</v>
      </c>
      <c r="F215" s="0" t="s">
        <v>757</v>
      </c>
      <c r="G215" s="0" t="s">
        <v>774</v>
      </c>
      <c r="H215" s="0" t="s">
        <v>775</v>
      </c>
      <c r="I215" s="0" t="s">
        <v>385</v>
      </c>
      <c r="J215" s="0" t="s">
        <v>47</v>
      </c>
      <c r="K215" s="0" t="s">
        <v>47</v>
      </c>
      <c r="L215" s="0" t="s">
        <v>47</v>
      </c>
      <c r="M215" s="0" t="s">
        <v>47</v>
      </c>
      <c r="N215" s="0" t="n">
        <v>1</v>
      </c>
      <c r="O215" s="0" t="n">
        <v>249</v>
      </c>
      <c r="P215" s="0" t="n">
        <v>10</v>
      </c>
      <c r="Q215" s="0" t="n">
        <v>4.9</v>
      </c>
      <c r="R215" s="0" t="str">
        <f aca="false">INDEX(Lookup!$B$4:$B$18,MATCH(C215,Lookup!$A$4:$A$18,0))</f>
        <v>United States</v>
      </c>
      <c r="S215" s="20" t="n">
        <f aca="false">INDEX(Lookup!$D$4:$D$18,MATCH(C215,Lookup!$A$4:$A$18,0))</f>
        <v>1</v>
      </c>
      <c r="T215" s="21" t="n">
        <f aca="false">ROUND(P215*S215,2)</f>
        <v>10</v>
      </c>
      <c r="U215" s="21" t="n">
        <f aca="false">IF(T215&lt;=10,1,IF(T215&lt;=20,2,IF(T215&lt;=30,3,IF(T215&lt;=40,4,IF(T215&lt;=50,5,IF(T215&lt;=100,6,IF(T215&lt;=250,7,8)))))))</f>
        <v>1</v>
      </c>
      <c r="V215" s="21" t="n">
        <f aca="false">IF(AND(OR(Dashboard!$T$3="All",R215=Dashboard!$T$3),OR(Dashboard!$T$4="All",D215=Dashboard!$T$4)),1,0)</f>
        <v>1</v>
      </c>
      <c r="W215" s="21" t="n">
        <f aca="false">IF(V215=1,T215+ROW()/10000000,0)</f>
        <v>10.0000215</v>
      </c>
    </row>
    <row r="216" customFormat="false" ht="15" hidden="false" customHeight="false" outlineLevel="0" collapsed="false">
      <c r="A216" s="0" t="n">
        <v>17333797</v>
      </c>
      <c r="B216" s="0" t="s">
        <v>776</v>
      </c>
      <c r="C216" s="0" t="n">
        <v>216</v>
      </c>
      <c r="D216" s="0" t="s">
        <v>757</v>
      </c>
      <c r="E216" s="0" t="s">
        <v>777</v>
      </c>
      <c r="F216" s="0" t="s">
        <v>757</v>
      </c>
      <c r="G216" s="0" t="s">
        <v>774</v>
      </c>
      <c r="H216" s="0" t="s">
        <v>471</v>
      </c>
      <c r="I216" s="0" t="s">
        <v>385</v>
      </c>
      <c r="J216" s="0" t="s">
        <v>47</v>
      </c>
      <c r="K216" s="0" t="s">
        <v>47</v>
      </c>
      <c r="L216" s="0" t="s">
        <v>47</v>
      </c>
      <c r="M216" s="0" t="s">
        <v>47</v>
      </c>
      <c r="N216" s="0" t="n">
        <v>2</v>
      </c>
      <c r="O216" s="0" t="n">
        <v>63</v>
      </c>
      <c r="P216" s="0" t="n">
        <v>25</v>
      </c>
      <c r="Q216" s="0" t="n">
        <v>3.8</v>
      </c>
      <c r="R216" s="0" t="str">
        <f aca="false">INDEX(Lookup!$B$4:$B$18,MATCH(C216,Lookup!$A$4:$A$18,0))</f>
        <v>United States</v>
      </c>
      <c r="S216" s="20" t="n">
        <f aca="false">INDEX(Lookup!$D$4:$D$18,MATCH(C216,Lookup!$A$4:$A$18,0))</f>
        <v>1</v>
      </c>
      <c r="T216" s="21" t="n">
        <f aca="false">ROUND(P216*S216,2)</f>
        <v>25</v>
      </c>
      <c r="U216" s="21" t="n">
        <f aca="false">IF(T216&lt;=10,1,IF(T216&lt;=20,2,IF(T216&lt;=30,3,IF(T216&lt;=40,4,IF(T216&lt;=50,5,IF(T216&lt;=100,6,IF(T216&lt;=250,7,8)))))))</f>
        <v>3</v>
      </c>
      <c r="V216" s="21" t="n">
        <f aca="false">IF(AND(OR(Dashboard!$T$3="All",R216=Dashboard!$T$3),OR(Dashboard!$T$4="All",D216=Dashboard!$T$4)),1,0)</f>
        <v>1</v>
      </c>
      <c r="W216" s="21" t="n">
        <f aca="false">IF(V216=1,T216+ROW()/10000000,0)</f>
        <v>25.0000216</v>
      </c>
    </row>
    <row r="217" customFormat="false" ht="15" hidden="false" customHeight="false" outlineLevel="0" collapsed="false">
      <c r="A217" s="0" t="n">
        <v>17334217</v>
      </c>
      <c r="B217" s="0" t="s">
        <v>778</v>
      </c>
      <c r="C217" s="0" t="n">
        <v>216</v>
      </c>
      <c r="D217" s="0" t="s">
        <v>757</v>
      </c>
      <c r="E217" s="0" t="s">
        <v>779</v>
      </c>
      <c r="F217" s="0" t="s">
        <v>757</v>
      </c>
      <c r="G217" s="0" t="s">
        <v>774</v>
      </c>
      <c r="H217" s="0" t="s">
        <v>63</v>
      </c>
      <c r="I217" s="0" t="s">
        <v>385</v>
      </c>
      <c r="J217" s="0" t="s">
        <v>47</v>
      </c>
      <c r="K217" s="0" t="s">
        <v>47</v>
      </c>
      <c r="L217" s="0" t="s">
        <v>47</v>
      </c>
      <c r="M217" s="0" t="s">
        <v>47</v>
      </c>
      <c r="N217" s="0" t="n">
        <v>3</v>
      </c>
      <c r="O217" s="0" t="n">
        <v>145</v>
      </c>
      <c r="P217" s="0" t="n">
        <v>40</v>
      </c>
      <c r="Q217" s="0" t="n">
        <v>3.8</v>
      </c>
      <c r="R217" s="0" t="str">
        <f aca="false">INDEX(Lookup!$B$4:$B$18,MATCH(C217,Lookup!$A$4:$A$18,0))</f>
        <v>United States</v>
      </c>
      <c r="S217" s="20" t="n">
        <f aca="false">INDEX(Lookup!$D$4:$D$18,MATCH(C217,Lookup!$A$4:$A$18,0))</f>
        <v>1</v>
      </c>
      <c r="T217" s="21" t="n">
        <f aca="false">ROUND(P217*S217,2)</f>
        <v>40</v>
      </c>
      <c r="U217" s="21" t="n">
        <f aca="false">IF(T217&lt;=10,1,IF(T217&lt;=20,2,IF(T217&lt;=30,3,IF(T217&lt;=40,4,IF(T217&lt;=50,5,IF(T217&lt;=100,6,IF(T217&lt;=250,7,8)))))))</f>
        <v>4</v>
      </c>
      <c r="V217" s="21" t="n">
        <f aca="false">IF(AND(OR(Dashboard!$T$3="All",R217=Dashboard!$T$3),OR(Dashboard!$T$4="All",D217=Dashboard!$T$4)),1,0)</f>
        <v>1</v>
      </c>
      <c r="W217" s="21" t="n">
        <f aca="false">IF(V217=1,T217+ROW()/10000000,0)</f>
        <v>40.0000217</v>
      </c>
    </row>
    <row r="218" customFormat="false" ht="15" hidden="false" customHeight="false" outlineLevel="0" collapsed="false">
      <c r="A218" s="0" t="n">
        <v>17334273</v>
      </c>
      <c r="B218" s="0" t="s">
        <v>780</v>
      </c>
      <c r="C218" s="0" t="n">
        <v>216</v>
      </c>
      <c r="D218" s="0" t="s">
        <v>757</v>
      </c>
      <c r="E218" s="0" t="s">
        <v>781</v>
      </c>
      <c r="F218" s="0" t="s">
        <v>757</v>
      </c>
      <c r="G218" s="0" t="s">
        <v>774</v>
      </c>
      <c r="H218" s="0" t="s">
        <v>394</v>
      </c>
      <c r="I218" s="0" t="s">
        <v>385</v>
      </c>
      <c r="J218" s="0" t="s">
        <v>47</v>
      </c>
      <c r="K218" s="0" t="s">
        <v>47</v>
      </c>
      <c r="L218" s="0" t="s">
        <v>47</v>
      </c>
      <c r="M218" s="0" t="s">
        <v>47</v>
      </c>
      <c r="N218" s="0" t="n">
        <v>1</v>
      </c>
      <c r="O218" s="0" t="n">
        <v>83</v>
      </c>
      <c r="P218" s="0" t="n">
        <v>10</v>
      </c>
      <c r="Q218" s="0" t="n">
        <v>3.8</v>
      </c>
      <c r="R218" s="0" t="str">
        <f aca="false">INDEX(Lookup!$B$4:$B$18,MATCH(C218,Lookup!$A$4:$A$18,0))</f>
        <v>United States</v>
      </c>
      <c r="S218" s="20" t="n">
        <f aca="false">INDEX(Lookup!$D$4:$D$18,MATCH(C218,Lookup!$A$4:$A$18,0))</f>
        <v>1</v>
      </c>
      <c r="T218" s="21" t="n">
        <f aca="false">ROUND(P218*S218,2)</f>
        <v>10</v>
      </c>
      <c r="U218" s="21" t="n">
        <f aca="false">IF(T218&lt;=10,1,IF(T218&lt;=20,2,IF(T218&lt;=30,3,IF(T218&lt;=40,4,IF(T218&lt;=50,5,IF(T218&lt;=100,6,IF(T218&lt;=250,7,8)))))))</f>
        <v>1</v>
      </c>
      <c r="V218" s="21" t="n">
        <f aca="false">IF(AND(OR(Dashboard!$T$3="All",R218=Dashboard!$T$3),OR(Dashboard!$T$4="All",D218=Dashboard!$T$4)),1,0)</f>
        <v>1</v>
      </c>
      <c r="W218" s="21" t="n">
        <f aca="false">IF(V218=1,T218+ROW()/10000000,0)</f>
        <v>10.0000218</v>
      </c>
    </row>
    <row r="219" customFormat="false" ht="15" hidden="false" customHeight="false" outlineLevel="0" collapsed="false">
      <c r="A219" s="0" t="n">
        <v>17334254</v>
      </c>
      <c r="B219" s="0" t="s">
        <v>782</v>
      </c>
      <c r="C219" s="0" t="n">
        <v>216</v>
      </c>
      <c r="D219" s="0" t="s">
        <v>757</v>
      </c>
      <c r="E219" s="0" t="s">
        <v>783</v>
      </c>
      <c r="F219" s="0" t="s">
        <v>757</v>
      </c>
      <c r="G219" s="0" t="s">
        <v>774</v>
      </c>
      <c r="H219" s="0" t="s">
        <v>177</v>
      </c>
      <c r="I219" s="0" t="s">
        <v>385</v>
      </c>
      <c r="J219" s="0" t="s">
        <v>47</v>
      </c>
      <c r="K219" s="0" t="s">
        <v>47</v>
      </c>
      <c r="L219" s="0" t="s">
        <v>47</v>
      </c>
      <c r="M219" s="0" t="s">
        <v>47</v>
      </c>
      <c r="N219" s="0" t="n">
        <v>2</v>
      </c>
      <c r="O219" s="0" t="n">
        <v>116</v>
      </c>
      <c r="P219" s="0" t="n">
        <v>25</v>
      </c>
      <c r="Q219" s="0" t="n">
        <v>3.7</v>
      </c>
      <c r="R219" s="0" t="str">
        <f aca="false">INDEX(Lookup!$B$4:$B$18,MATCH(C219,Lookup!$A$4:$A$18,0))</f>
        <v>United States</v>
      </c>
      <c r="S219" s="20" t="n">
        <f aca="false">INDEX(Lookup!$D$4:$D$18,MATCH(C219,Lookup!$A$4:$A$18,0))</f>
        <v>1</v>
      </c>
      <c r="T219" s="21" t="n">
        <f aca="false">ROUND(P219*S219,2)</f>
        <v>25</v>
      </c>
      <c r="U219" s="21" t="n">
        <f aca="false">IF(T219&lt;=10,1,IF(T219&lt;=20,2,IF(T219&lt;=30,3,IF(T219&lt;=40,4,IF(T219&lt;=50,5,IF(T219&lt;=100,6,IF(T219&lt;=250,7,8)))))))</f>
        <v>3</v>
      </c>
      <c r="V219" s="21" t="n">
        <f aca="false">IF(AND(OR(Dashboard!$T$3="All",R219=Dashboard!$T$3),OR(Dashboard!$T$4="All",D219=Dashboard!$T$4)),1,0)</f>
        <v>1</v>
      </c>
      <c r="W219" s="21" t="n">
        <f aca="false">IF(V219=1,T219+ROW()/10000000,0)</f>
        <v>25.0000219</v>
      </c>
    </row>
    <row r="220" customFormat="false" ht="15" hidden="false" customHeight="false" outlineLevel="0" collapsed="false">
      <c r="A220" s="0" t="n">
        <v>17333836</v>
      </c>
      <c r="B220" s="0" t="s">
        <v>784</v>
      </c>
      <c r="C220" s="0" t="n">
        <v>216</v>
      </c>
      <c r="D220" s="0" t="s">
        <v>757</v>
      </c>
      <c r="E220" s="0" t="s">
        <v>785</v>
      </c>
      <c r="F220" s="0" t="s">
        <v>757</v>
      </c>
      <c r="G220" s="0" t="s">
        <v>774</v>
      </c>
      <c r="H220" s="0" t="s">
        <v>219</v>
      </c>
      <c r="I220" s="0" t="s">
        <v>385</v>
      </c>
      <c r="J220" s="0" t="s">
        <v>47</v>
      </c>
      <c r="K220" s="0" t="s">
        <v>47</v>
      </c>
      <c r="L220" s="0" t="s">
        <v>47</v>
      </c>
      <c r="M220" s="0" t="s">
        <v>47</v>
      </c>
      <c r="N220" s="0" t="n">
        <v>1</v>
      </c>
      <c r="O220" s="0" t="n">
        <v>122</v>
      </c>
      <c r="P220" s="0" t="n">
        <v>10</v>
      </c>
      <c r="Q220" s="0" t="n">
        <v>4.1</v>
      </c>
      <c r="R220" s="0" t="str">
        <f aca="false">INDEX(Lookup!$B$4:$B$18,MATCH(C220,Lookup!$A$4:$A$18,0))</f>
        <v>United States</v>
      </c>
      <c r="S220" s="20" t="n">
        <f aca="false">INDEX(Lookup!$D$4:$D$18,MATCH(C220,Lookup!$A$4:$A$18,0))</f>
        <v>1</v>
      </c>
      <c r="T220" s="21" t="n">
        <f aca="false">ROUND(P220*S220,2)</f>
        <v>10</v>
      </c>
      <c r="U220" s="21" t="n">
        <f aca="false">IF(T220&lt;=10,1,IF(T220&lt;=20,2,IF(T220&lt;=30,3,IF(T220&lt;=40,4,IF(T220&lt;=50,5,IF(T220&lt;=100,6,IF(T220&lt;=250,7,8)))))))</f>
        <v>1</v>
      </c>
      <c r="V220" s="21" t="n">
        <f aca="false">IF(AND(OR(Dashboard!$T$3="All",R220=Dashboard!$T$3),OR(Dashboard!$T$4="All",D220=Dashboard!$T$4)),1,0)</f>
        <v>1</v>
      </c>
      <c r="W220" s="21" t="n">
        <f aca="false">IF(V220=1,T220+ROW()/10000000,0)</f>
        <v>10.000022</v>
      </c>
    </row>
    <row r="221" customFormat="false" ht="15" hidden="false" customHeight="false" outlineLevel="0" collapsed="false">
      <c r="A221" s="0" t="n">
        <v>17334197</v>
      </c>
      <c r="B221" s="0" t="s">
        <v>786</v>
      </c>
      <c r="C221" s="0" t="n">
        <v>216</v>
      </c>
      <c r="D221" s="0" t="s">
        <v>757</v>
      </c>
      <c r="E221" s="0" t="s">
        <v>787</v>
      </c>
      <c r="F221" s="0" t="s">
        <v>757</v>
      </c>
      <c r="G221" s="0" t="s">
        <v>774</v>
      </c>
      <c r="H221" s="0" t="s">
        <v>402</v>
      </c>
      <c r="I221" s="0" t="s">
        <v>385</v>
      </c>
      <c r="J221" s="0" t="s">
        <v>47</v>
      </c>
      <c r="K221" s="0" t="s">
        <v>47</v>
      </c>
      <c r="L221" s="0" t="s">
        <v>47</v>
      </c>
      <c r="M221" s="0" t="s">
        <v>47</v>
      </c>
      <c r="N221" s="0" t="n">
        <v>1</v>
      </c>
      <c r="O221" s="0" t="n">
        <v>142</v>
      </c>
      <c r="P221" s="0" t="n">
        <v>10</v>
      </c>
      <c r="Q221" s="0" t="n">
        <v>4.1</v>
      </c>
      <c r="R221" s="0" t="str">
        <f aca="false">INDEX(Lookup!$B$4:$B$18,MATCH(C221,Lookup!$A$4:$A$18,0))</f>
        <v>United States</v>
      </c>
      <c r="S221" s="20" t="n">
        <f aca="false">INDEX(Lookup!$D$4:$D$18,MATCH(C221,Lookup!$A$4:$A$18,0))</f>
        <v>1</v>
      </c>
      <c r="T221" s="21" t="n">
        <f aca="false">ROUND(P221*S221,2)</f>
        <v>10</v>
      </c>
      <c r="U221" s="21" t="n">
        <f aca="false">IF(T221&lt;=10,1,IF(T221&lt;=20,2,IF(T221&lt;=30,3,IF(T221&lt;=40,4,IF(T221&lt;=50,5,IF(T221&lt;=100,6,IF(T221&lt;=250,7,8)))))))</f>
        <v>1</v>
      </c>
      <c r="V221" s="21" t="n">
        <f aca="false">IF(AND(OR(Dashboard!$T$3="All",R221=Dashboard!$T$3),OR(Dashboard!$T$4="All",D221=Dashboard!$T$4)),1,0)</f>
        <v>1</v>
      </c>
      <c r="W221" s="21" t="n">
        <f aca="false">IF(V221=1,T221+ROW()/10000000,0)</f>
        <v>10.0000221</v>
      </c>
    </row>
    <row r="222" customFormat="false" ht="15" hidden="false" customHeight="false" outlineLevel="0" collapsed="false">
      <c r="A222" s="0" t="n">
        <v>17333882</v>
      </c>
      <c r="B222" s="0" t="s">
        <v>788</v>
      </c>
      <c r="C222" s="0" t="n">
        <v>216</v>
      </c>
      <c r="D222" s="0" t="s">
        <v>757</v>
      </c>
      <c r="E222" s="0" t="s">
        <v>789</v>
      </c>
      <c r="F222" s="0" t="s">
        <v>757</v>
      </c>
      <c r="G222" s="0" t="s">
        <v>774</v>
      </c>
      <c r="H222" s="0" t="s">
        <v>394</v>
      </c>
      <c r="I222" s="0" t="s">
        <v>385</v>
      </c>
      <c r="J222" s="0" t="s">
        <v>47</v>
      </c>
      <c r="K222" s="0" t="s">
        <v>47</v>
      </c>
      <c r="L222" s="0" t="s">
        <v>47</v>
      </c>
      <c r="M222" s="0" t="s">
        <v>47</v>
      </c>
      <c r="N222" s="0" t="n">
        <v>1</v>
      </c>
      <c r="O222" s="0" t="n">
        <v>114</v>
      </c>
      <c r="P222" s="0" t="n">
        <v>10</v>
      </c>
      <c r="Q222" s="0" t="n">
        <v>4.1</v>
      </c>
      <c r="R222" s="0" t="str">
        <f aca="false">INDEX(Lookup!$B$4:$B$18,MATCH(C222,Lookup!$A$4:$A$18,0))</f>
        <v>United States</v>
      </c>
      <c r="S222" s="20" t="n">
        <f aca="false">INDEX(Lookup!$D$4:$D$18,MATCH(C222,Lookup!$A$4:$A$18,0))</f>
        <v>1</v>
      </c>
      <c r="T222" s="21" t="n">
        <f aca="false">ROUND(P222*S222,2)</f>
        <v>10</v>
      </c>
      <c r="U222" s="21" t="n">
        <f aca="false">IF(T222&lt;=10,1,IF(T222&lt;=20,2,IF(T222&lt;=30,3,IF(T222&lt;=40,4,IF(T222&lt;=50,5,IF(T222&lt;=100,6,IF(T222&lt;=250,7,8)))))))</f>
        <v>1</v>
      </c>
      <c r="V222" s="21" t="n">
        <f aca="false">IF(AND(OR(Dashboard!$T$3="All",R222=Dashboard!$T$3),OR(Dashboard!$T$4="All",D222=Dashboard!$T$4)),1,0)</f>
        <v>1</v>
      </c>
      <c r="W222" s="21" t="n">
        <f aca="false">IF(V222=1,T222+ROW()/10000000,0)</f>
        <v>10.0000222</v>
      </c>
    </row>
    <row r="223" customFormat="false" ht="15" hidden="false" customHeight="false" outlineLevel="0" collapsed="false">
      <c r="A223" s="0" t="n">
        <v>17334211</v>
      </c>
      <c r="B223" s="0" t="s">
        <v>790</v>
      </c>
      <c r="C223" s="0" t="n">
        <v>216</v>
      </c>
      <c r="D223" s="0" t="s">
        <v>757</v>
      </c>
      <c r="E223" s="0" t="s">
        <v>791</v>
      </c>
      <c r="F223" s="0" t="s">
        <v>792</v>
      </c>
      <c r="G223" s="0" t="s">
        <v>793</v>
      </c>
      <c r="H223" s="0" t="s">
        <v>794</v>
      </c>
      <c r="I223" s="0" t="s">
        <v>385</v>
      </c>
      <c r="J223" s="0" t="s">
        <v>47</v>
      </c>
      <c r="K223" s="0" t="s">
        <v>47</v>
      </c>
      <c r="L223" s="0" t="s">
        <v>47</v>
      </c>
      <c r="M223" s="0" t="s">
        <v>47</v>
      </c>
      <c r="N223" s="0" t="n">
        <v>2</v>
      </c>
      <c r="O223" s="0" t="n">
        <v>214</v>
      </c>
      <c r="P223" s="0" t="n">
        <v>25</v>
      </c>
      <c r="Q223" s="0" t="n">
        <v>4.6</v>
      </c>
      <c r="R223" s="0" t="str">
        <f aca="false">INDEX(Lookup!$B$4:$B$18,MATCH(C223,Lookup!$A$4:$A$18,0))</f>
        <v>United States</v>
      </c>
      <c r="S223" s="20" t="n">
        <f aca="false">INDEX(Lookup!$D$4:$D$18,MATCH(C223,Lookup!$A$4:$A$18,0))</f>
        <v>1</v>
      </c>
      <c r="T223" s="21" t="n">
        <f aca="false">ROUND(P223*S223,2)</f>
        <v>25</v>
      </c>
      <c r="U223" s="21" t="n">
        <f aca="false">IF(T223&lt;=10,1,IF(T223&lt;=20,2,IF(T223&lt;=30,3,IF(T223&lt;=40,4,IF(T223&lt;=50,5,IF(T223&lt;=100,6,IF(T223&lt;=250,7,8)))))))</f>
        <v>3</v>
      </c>
      <c r="V223" s="21" t="n">
        <f aca="false">IF(AND(OR(Dashboard!$T$3="All",R223=Dashboard!$T$3),OR(Dashboard!$T$4="All",D223=Dashboard!$T$4)),1,0)</f>
        <v>1</v>
      </c>
      <c r="W223" s="21" t="n">
        <f aca="false">IF(V223=1,T223+ROW()/10000000,0)</f>
        <v>25.0000223</v>
      </c>
    </row>
    <row r="224" customFormat="false" ht="15" hidden="false" customHeight="false" outlineLevel="0" collapsed="false">
      <c r="A224" s="0" t="n">
        <v>17334390</v>
      </c>
      <c r="B224" s="0" t="s">
        <v>795</v>
      </c>
      <c r="C224" s="0" t="n">
        <v>216</v>
      </c>
      <c r="D224" s="0" t="s">
        <v>757</v>
      </c>
      <c r="E224" s="0" t="s">
        <v>796</v>
      </c>
      <c r="F224" s="0" t="s">
        <v>792</v>
      </c>
      <c r="G224" s="0" t="s">
        <v>793</v>
      </c>
      <c r="H224" s="0" t="s">
        <v>52</v>
      </c>
      <c r="I224" s="0" t="s">
        <v>385</v>
      </c>
      <c r="J224" s="0" t="s">
        <v>47</v>
      </c>
      <c r="K224" s="0" t="s">
        <v>47</v>
      </c>
      <c r="L224" s="0" t="s">
        <v>47</v>
      </c>
      <c r="M224" s="0" t="s">
        <v>47</v>
      </c>
      <c r="N224" s="0" t="n">
        <v>1</v>
      </c>
      <c r="O224" s="0" t="n">
        <v>116</v>
      </c>
      <c r="P224" s="0" t="n">
        <v>10</v>
      </c>
      <c r="Q224" s="0" t="n">
        <v>4.3</v>
      </c>
      <c r="R224" s="0" t="str">
        <f aca="false">INDEX(Lookup!$B$4:$B$18,MATCH(C224,Lookup!$A$4:$A$18,0))</f>
        <v>United States</v>
      </c>
      <c r="S224" s="20" t="n">
        <f aca="false">INDEX(Lookup!$D$4:$D$18,MATCH(C224,Lookup!$A$4:$A$18,0))</f>
        <v>1</v>
      </c>
      <c r="T224" s="21" t="n">
        <f aca="false">ROUND(P224*S224,2)</f>
        <v>10</v>
      </c>
      <c r="U224" s="21" t="n">
        <f aca="false">IF(T224&lt;=10,1,IF(T224&lt;=20,2,IF(T224&lt;=30,3,IF(T224&lt;=40,4,IF(T224&lt;=50,5,IF(T224&lt;=100,6,IF(T224&lt;=250,7,8)))))))</f>
        <v>1</v>
      </c>
      <c r="V224" s="21" t="n">
        <f aca="false">IF(AND(OR(Dashboard!$T$3="All",R224=Dashboard!$T$3),OR(Dashboard!$T$4="All",D224=Dashboard!$T$4)),1,0)</f>
        <v>1</v>
      </c>
      <c r="W224" s="21" t="n">
        <f aca="false">IF(V224=1,T224+ROW()/10000000,0)</f>
        <v>10.0000224</v>
      </c>
    </row>
    <row r="225" customFormat="false" ht="15" hidden="false" customHeight="false" outlineLevel="0" collapsed="false">
      <c r="A225" s="0" t="n">
        <v>17334034</v>
      </c>
      <c r="B225" s="0" t="s">
        <v>797</v>
      </c>
      <c r="C225" s="0" t="n">
        <v>216</v>
      </c>
      <c r="D225" s="0" t="s">
        <v>757</v>
      </c>
      <c r="E225" s="0" t="s">
        <v>798</v>
      </c>
      <c r="F225" s="0" t="s">
        <v>792</v>
      </c>
      <c r="G225" s="0" t="s">
        <v>793</v>
      </c>
      <c r="H225" s="0" t="s">
        <v>555</v>
      </c>
      <c r="I225" s="0" t="s">
        <v>385</v>
      </c>
      <c r="J225" s="0" t="s">
        <v>47</v>
      </c>
      <c r="K225" s="0" t="s">
        <v>47</v>
      </c>
      <c r="L225" s="0" t="s">
        <v>47</v>
      </c>
      <c r="M225" s="0" t="s">
        <v>47</v>
      </c>
      <c r="N225" s="0" t="n">
        <v>2</v>
      </c>
      <c r="O225" s="0" t="n">
        <v>111</v>
      </c>
      <c r="P225" s="0" t="n">
        <v>25</v>
      </c>
      <c r="Q225" s="0" t="n">
        <v>4.2</v>
      </c>
      <c r="R225" s="0" t="str">
        <f aca="false">INDEX(Lookup!$B$4:$B$18,MATCH(C225,Lookup!$A$4:$A$18,0))</f>
        <v>United States</v>
      </c>
      <c r="S225" s="20" t="n">
        <f aca="false">INDEX(Lookup!$D$4:$D$18,MATCH(C225,Lookup!$A$4:$A$18,0))</f>
        <v>1</v>
      </c>
      <c r="T225" s="21" t="n">
        <f aca="false">ROUND(P225*S225,2)</f>
        <v>25</v>
      </c>
      <c r="U225" s="21" t="n">
        <f aca="false">IF(T225&lt;=10,1,IF(T225&lt;=20,2,IF(T225&lt;=30,3,IF(T225&lt;=40,4,IF(T225&lt;=50,5,IF(T225&lt;=100,6,IF(T225&lt;=250,7,8)))))))</f>
        <v>3</v>
      </c>
      <c r="V225" s="21" t="n">
        <f aca="false">IF(AND(OR(Dashboard!$T$3="All",R225=Dashboard!$T$3),OR(Dashboard!$T$4="All",D225=Dashboard!$T$4)),1,0)</f>
        <v>1</v>
      </c>
      <c r="W225" s="21" t="n">
        <f aca="false">IF(V225=1,T225+ROW()/10000000,0)</f>
        <v>25.0000225</v>
      </c>
    </row>
    <row r="226" customFormat="false" ht="15" hidden="false" customHeight="false" outlineLevel="0" collapsed="false">
      <c r="A226" s="0" t="n">
        <v>17334414</v>
      </c>
      <c r="B226" s="0" t="s">
        <v>799</v>
      </c>
      <c r="C226" s="0" t="n">
        <v>216</v>
      </c>
      <c r="D226" s="0" t="s">
        <v>757</v>
      </c>
      <c r="E226" s="0" t="s">
        <v>800</v>
      </c>
      <c r="F226" s="0" t="s">
        <v>801</v>
      </c>
      <c r="G226" s="0" t="s">
        <v>802</v>
      </c>
      <c r="H226" s="0" t="s">
        <v>764</v>
      </c>
      <c r="I226" s="0" t="s">
        <v>385</v>
      </c>
      <c r="J226" s="0" t="s">
        <v>47</v>
      </c>
      <c r="K226" s="0" t="s">
        <v>47</v>
      </c>
      <c r="L226" s="0" t="s">
        <v>47</v>
      </c>
      <c r="M226" s="0" t="s">
        <v>47</v>
      </c>
      <c r="N226" s="0" t="n">
        <v>1</v>
      </c>
      <c r="O226" s="0" t="n">
        <v>25</v>
      </c>
      <c r="P226" s="0" t="n">
        <v>10</v>
      </c>
      <c r="Q226" s="0" t="n">
        <v>3.7</v>
      </c>
      <c r="R226" s="0" t="str">
        <f aca="false">INDEX(Lookup!$B$4:$B$18,MATCH(C226,Lookup!$A$4:$A$18,0))</f>
        <v>United States</v>
      </c>
      <c r="S226" s="20" t="n">
        <f aca="false">INDEX(Lookup!$D$4:$D$18,MATCH(C226,Lookup!$A$4:$A$18,0))</f>
        <v>1</v>
      </c>
      <c r="T226" s="21" t="n">
        <f aca="false">ROUND(P226*S226,2)</f>
        <v>10</v>
      </c>
      <c r="U226" s="21" t="n">
        <f aca="false">IF(T226&lt;=10,1,IF(T226&lt;=20,2,IF(T226&lt;=30,3,IF(T226&lt;=40,4,IF(T226&lt;=50,5,IF(T226&lt;=100,6,IF(T226&lt;=250,7,8)))))))</f>
        <v>1</v>
      </c>
      <c r="V226" s="21" t="n">
        <f aca="false">IF(AND(OR(Dashboard!$T$3="All",R226=Dashboard!$T$3),OR(Dashboard!$T$4="All",D226=Dashboard!$T$4)),1,0)</f>
        <v>1</v>
      </c>
      <c r="W226" s="21" t="n">
        <f aca="false">IF(V226=1,T226+ROW()/10000000,0)</f>
        <v>10.0000226</v>
      </c>
    </row>
    <row r="227" customFormat="false" ht="15" hidden="false" customHeight="false" outlineLevel="0" collapsed="false">
      <c r="A227" s="0" t="n">
        <v>17334082</v>
      </c>
      <c r="B227" s="0" t="s">
        <v>803</v>
      </c>
      <c r="C227" s="0" t="n">
        <v>216</v>
      </c>
      <c r="D227" s="0" t="s">
        <v>757</v>
      </c>
      <c r="E227" s="0" t="s">
        <v>804</v>
      </c>
      <c r="F227" s="0" t="s">
        <v>805</v>
      </c>
      <c r="G227" s="0" t="s">
        <v>806</v>
      </c>
      <c r="H227" s="0" t="s">
        <v>522</v>
      </c>
      <c r="I227" s="0" t="s">
        <v>385</v>
      </c>
      <c r="J227" s="0" t="s">
        <v>47</v>
      </c>
      <c r="K227" s="0" t="s">
        <v>47</v>
      </c>
      <c r="L227" s="0" t="s">
        <v>47</v>
      </c>
      <c r="M227" s="0" t="s">
        <v>47</v>
      </c>
      <c r="N227" s="0" t="n">
        <v>1</v>
      </c>
      <c r="O227" s="0" t="n">
        <v>128</v>
      </c>
      <c r="P227" s="0" t="n">
        <v>10</v>
      </c>
      <c r="Q227" s="0" t="n">
        <v>4.1</v>
      </c>
      <c r="R227" s="0" t="str">
        <f aca="false">INDEX(Lookup!$B$4:$B$18,MATCH(C227,Lookup!$A$4:$A$18,0))</f>
        <v>United States</v>
      </c>
      <c r="S227" s="20" t="n">
        <f aca="false">INDEX(Lookup!$D$4:$D$18,MATCH(C227,Lookup!$A$4:$A$18,0))</f>
        <v>1</v>
      </c>
      <c r="T227" s="21" t="n">
        <f aca="false">ROUND(P227*S227,2)</f>
        <v>10</v>
      </c>
      <c r="U227" s="21" t="n">
        <f aca="false">IF(T227&lt;=10,1,IF(T227&lt;=20,2,IF(T227&lt;=30,3,IF(T227&lt;=40,4,IF(T227&lt;=50,5,IF(T227&lt;=100,6,IF(T227&lt;=250,7,8)))))))</f>
        <v>1</v>
      </c>
      <c r="V227" s="21" t="n">
        <f aca="false">IF(AND(OR(Dashboard!$T$3="All",R227=Dashboard!$T$3),OR(Dashboard!$T$4="All",D227=Dashboard!$T$4)),1,0)</f>
        <v>1</v>
      </c>
      <c r="W227" s="21" t="n">
        <f aca="false">IF(V227=1,T227+ROW()/10000000,0)</f>
        <v>10.0000227</v>
      </c>
    </row>
    <row r="228" customFormat="false" ht="15" hidden="false" customHeight="false" outlineLevel="0" collapsed="false">
      <c r="A228" s="0" t="n">
        <v>17334364</v>
      </c>
      <c r="B228" s="0" t="s">
        <v>807</v>
      </c>
      <c r="C228" s="0" t="n">
        <v>216</v>
      </c>
      <c r="D228" s="0" t="s">
        <v>757</v>
      </c>
      <c r="E228" s="0" t="s">
        <v>808</v>
      </c>
      <c r="F228" s="0" t="s">
        <v>805</v>
      </c>
      <c r="G228" s="0" t="s">
        <v>806</v>
      </c>
      <c r="H228" s="0" t="s">
        <v>809</v>
      </c>
      <c r="I228" s="0" t="s">
        <v>385</v>
      </c>
      <c r="J228" s="0" t="s">
        <v>47</v>
      </c>
      <c r="K228" s="0" t="s">
        <v>47</v>
      </c>
      <c r="L228" s="0" t="s">
        <v>47</v>
      </c>
      <c r="M228" s="0" t="s">
        <v>47</v>
      </c>
      <c r="N228" s="0" t="n">
        <v>1</v>
      </c>
      <c r="O228" s="0" t="n">
        <v>244</v>
      </c>
      <c r="P228" s="0" t="n">
        <v>10</v>
      </c>
      <c r="Q228" s="0" t="n">
        <v>4.3</v>
      </c>
      <c r="R228" s="0" t="str">
        <f aca="false">INDEX(Lookup!$B$4:$B$18,MATCH(C228,Lookup!$A$4:$A$18,0))</f>
        <v>United States</v>
      </c>
      <c r="S228" s="20" t="n">
        <f aca="false">INDEX(Lookup!$D$4:$D$18,MATCH(C228,Lookup!$A$4:$A$18,0))</f>
        <v>1</v>
      </c>
      <c r="T228" s="21" t="n">
        <f aca="false">ROUND(P228*S228,2)</f>
        <v>10</v>
      </c>
      <c r="U228" s="21" t="n">
        <f aca="false">IF(T228&lt;=10,1,IF(T228&lt;=20,2,IF(T228&lt;=30,3,IF(T228&lt;=40,4,IF(T228&lt;=50,5,IF(T228&lt;=100,6,IF(T228&lt;=250,7,8)))))))</f>
        <v>1</v>
      </c>
      <c r="V228" s="21" t="n">
        <f aca="false">IF(AND(OR(Dashboard!$T$3="All",R228=Dashboard!$T$3),OR(Dashboard!$T$4="All",D228=Dashboard!$T$4)),1,0)</f>
        <v>1</v>
      </c>
      <c r="W228" s="21" t="n">
        <f aca="false">IF(V228=1,T228+ROW()/10000000,0)</f>
        <v>10.0000228</v>
      </c>
    </row>
    <row r="229" customFormat="false" ht="15" hidden="false" customHeight="false" outlineLevel="0" collapsed="false">
      <c r="A229" s="0" t="n">
        <v>17334398</v>
      </c>
      <c r="B229" s="0" t="s">
        <v>810</v>
      </c>
      <c r="C229" s="0" t="n">
        <v>216</v>
      </c>
      <c r="D229" s="0" t="s">
        <v>757</v>
      </c>
      <c r="E229" s="0" t="s">
        <v>811</v>
      </c>
      <c r="F229" s="0" t="s">
        <v>805</v>
      </c>
      <c r="G229" s="0" t="s">
        <v>806</v>
      </c>
      <c r="H229" s="0" t="s">
        <v>761</v>
      </c>
      <c r="I229" s="0" t="s">
        <v>385</v>
      </c>
      <c r="J229" s="0" t="s">
        <v>47</v>
      </c>
      <c r="K229" s="0" t="s">
        <v>47</v>
      </c>
      <c r="L229" s="0" t="s">
        <v>47</v>
      </c>
      <c r="M229" s="0" t="s">
        <v>47</v>
      </c>
      <c r="N229" s="0" t="n">
        <v>1</v>
      </c>
      <c r="O229" s="0" t="n">
        <v>112</v>
      </c>
      <c r="P229" s="0" t="n">
        <v>10</v>
      </c>
      <c r="Q229" s="0" t="n">
        <v>4.2</v>
      </c>
      <c r="R229" s="0" t="str">
        <f aca="false">INDEX(Lookup!$B$4:$B$18,MATCH(C229,Lookup!$A$4:$A$18,0))</f>
        <v>United States</v>
      </c>
      <c r="S229" s="20" t="n">
        <f aca="false">INDEX(Lookup!$D$4:$D$18,MATCH(C229,Lookup!$A$4:$A$18,0))</f>
        <v>1</v>
      </c>
      <c r="T229" s="21" t="n">
        <f aca="false">ROUND(P229*S229,2)</f>
        <v>10</v>
      </c>
      <c r="U229" s="21" t="n">
        <f aca="false">IF(T229&lt;=10,1,IF(T229&lt;=20,2,IF(T229&lt;=30,3,IF(T229&lt;=40,4,IF(T229&lt;=50,5,IF(T229&lt;=100,6,IF(T229&lt;=250,7,8)))))))</f>
        <v>1</v>
      </c>
      <c r="V229" s="21" t="n">
        <f aca="false">IF(AND(OR(Dashboard!$T$3="All",R229=Dashboard!$T$3),OR(Dashboard!$T$4="All",D229=Dashboard!$T$4)),1,0)</f>
        <v>1</v>
      </c>
      <c r="W229" s="21" t="n">
        <f aca="false">IF(V229=1,T229+ROW()/10000000,0)</f>
        <v>10.0000229</v>
      </c>
    </row>
    <row r="230" customFormat="false" ht="15" hidden="false" customHeight="false" outlineLevel="0" collapsed="false">
      <c r="A230" s="0" t="n">
        <v>17334219</v>
      </c>
      <c r="B230" s="0" t="s">
        <v>812</v>
      </c>
      <c r="C230" s="0" t="n">
        <v>216</v>
      </c>
      <c r="D230" s="0" t="s">
        <v>757</v>
      </c>
      <c r="E230" s="0" t="s">
        <v>813</v>
      </c>
      <c r="F230" s="0" t="s">
        <v>814</v>
      </c>
      <c r="G230" s="0" t="s">
        <v>815</v>
      </c>
      <c r="H230" s="0" t="s">
        <v>120</v>
      </c>
      <c r="I230" s="0" t="s">
        <v>385</v>
      </c>
      <c r="J230" s="0" t="s">
        <v>47</v>
      </c>
      <c r="K230" s="0" t="s">
        <v>47</v>
      </c>
      <c r="L230" s="0" t="s">
        <v>47</v>
      </c>
      <c r="M230" s="0" t="s">
        <v>47</v>
      </c>
      <c r="N230" s="0" t="n">
        <v>1</v>
      </c>
      <c r="O230" s="0" t="n">
        <v>144</v>
      </c>
      <c r="P230" s="0" t="n">
        <v>10</v>
      </c>
      <c r="Q230" s="0" t="n">
        <v>4.1</v>
      </c>
      <c r="R230" s="0" t="str">
        <f aca="false">INDEX(Lookup!$B$4:$B$18,MATCH(C230,Lookup!$A$4:$A$18,0))</f>
        <v>United States</v>
      </c>
      <c r="S230" s="20" t="n">
        <f aca="false">INDEX(Lookup!$D$4:$D$18,MATCH(C230,Lookup!$A$4:$A$18,0))</f>
        <v>1</v>
      </c>
      <c r="T230" s="21" t="n">
        <f aca="false">ROUND(P230*S230,2)</f>
        <v>10</v>
      </c>
      <c r="U230" s="21" t="n">
        <f aca="false">IF(T230&lt;=10,1,IF(T230&lt;=20,2,IF(T230&lt;=30,3,IF(T230&lt;=40,4,IF(T230&lt;=50,5,IF(T230&lt;=100,6,IF(T230&lt;=250,7,8)))))))</f>
        <v>1</v>
      </c>
      <c r="V230" s="21" t="n">
        <f aca="false">IF(AND(OR(Dashboard!$T$3="All",R230=Dashboard!$T$3),OR(Dashboard!$T$4="All",D230=Dashboard!$T$4)),1,0)</f>
        <v>1</v>
      </c>
      <c r="W230" s="21" t="n">
        <f aca="false">IF(V230=1,T230+ROW()/10000000,0)</f>
        <v>10.000023</v>
      </c>
    </row>
    <row r="231" customFormat="false" ht="15" hidden="false" customHeight="false" outlineLevel="0" collapsed="false">
      <c r="A231" s="0" t="n">
        <v>17335173</v>
      </c>
      <c r="B231" s="0" t="s">
        <v>816</v>
      </c>
      <c r="C231" s="0" t="n">
        <v>216</v>
      </c>
      <c r="D231" s="0" t="s">
        <v>817</v>
      </c>
      <c r="E231" s="0" t="s">
        <v>818</v>
      </c>
      <c r="F231" s="0" t="s">
        <v>819</v>
      </c>
      <c r="G231" s="0" t="s">
        <v>820</v>
      </c>
      <c r="H231" s="0" t="s">
        <v>821</v>
      </c>
      <c r="I231" s="0" t="s">
        <v>385</v>
      </c>
      <c r="J231" s="0" t="s">
        <v>47</v>
      </c>
      <c r="K231" s="0" t="s">
        <v>47</v>
      </c>
      <c r="L231" s="0" t="s">
        <v>47</v>
      </c>
      <c r="M231" s="0" t="s">
        <v>47</v>
      </c>
      <c r="N231" s="0" t="n">
        <v>2</v>
      </c>
      <c r="O231" s="0" t="n">
        <v>166</v>
      </c>
      <c r="P231" s="0" t="n">
        <v>25</v>
      </c>
      <c r="Q231" s="0" t="n">
        <v>4.6</v>
      </c>
      <c r="R231" s="0" t="str">
        <f aca="false">INDEX(Lookup!$B$4:$B$18,MATCH(C231,Lookup!$A$4:$A$18,0))</f>
        <v>United States</v>
      </c>
      <c r="S231" s="20" t="n">
        <f aca="false">INDEX(Lookup!$D$4:$D$18,MATCH(C231,Lookup!$A$4:$A$18,0))</f>
        <v>1</v>
      </c>
      <c r="T231" s="21" t="n">
        <f aca="false">ROUND(P231*S231,2)</f>
        <v>25</v>
      </c>
      <c r="U231" s="21" t="n">
        <f aca="false">IF(T231&lt;=10,1,IF(T231&lt;=20,2,IF(T231&lt;=30,3,IF(T231&lt;=40,4,IF(T231&lt;=50,5,IF(T231&lt;=100,6,IF(T231&lt;=250,7,8)))))))</f>
        <v>3</v>
      </c>
      <c r="V231" s="21" t="n">
        <f aca="false">IF(AND(OR(Dashboard!$T$3="All",R231=Dashboard!$T$3),OR(Dashboard!$T$4="All",D231=Dashboard!$T$4)),1,0)</f>
        <v>1</v>
      </c>
      <c r="W231" s="21" t="n">
        <f aca="false">IF(V231=1,T231+ROW()/10000000,0)</f>
        <v>25.0000231</v>
      </c>
    </row>
    <row r="232" customFormat="false" ht="15" hidden="false" customHeight="false" outlineLevel="0" collapsed="false">
      <c r="A232" s="0" t="n">
        <v>17335195</v>
      </c>
      <c r="B232" s="0" t="s">
        <v>822</v>
      </c>
      <c r="C232" s="0" t="n">
        <v>216</v>
      </c>
      <c r="D232" s="0" t="s">
        <v>817</v>
      </c>
      <c r="E232" s="0" t="s">
        <v>823</v>
      </c>
      <c r="F232" s="0" t="s">
        <v>819</v>
      </c>
      <c r="G232" s="0" t="s">
        <v>820</v>
      </c>
      <c r="H232" s="0" t="s">
        <v>824</v>
      </c>
      <c r="I232" s="0" t="s">
        <v>385</v>
      </c>
      <c r="J232" s="0" t="s">
        <v>47</v>
      </c>
      <c r="K232" s="0" t="s">
        <v>47</v>
      </c>
      <c r="L232" s="0" t="s">
        <v>47</v>
      </c>
      <c r="M232" s="0" t="s">
        <v>47</v>
      </c>
      <c r="N232" s="0" t="n">
        <v>3</v>
      </c>
      <c r="O232" s="0" t="n">
        <v>208</v>
      </c>
      <c r="P232" s="0" t="n">
        <v>40</v>
      </c>
      <c r="Q232" s="0" t="n">
        <v>4.5</v>
      </c>
      <c r="R232" s="0" t="str">
        <f aca="false">INDEX(Lookup!$B$4:$B$18,MATCH(C232,Lookup!$A$4:$A$18,0))</f>
        <v>United States</v>
      </c>
      <c r="S232" s="20" t="n">
        <f aca="false">INDEX(Lookup!$D$4:$D$18,MATCH(C232,Lookup!$A$4:$A$18,0))</f>
        <v>1</v>
      </c>
      <c r="T232" s="21" t="n">
        <f aca="false">ROUND(P232*S232,2)</f>
        <v>40</v>
      </c>
      <c r="U232" s="21" t="n">
        <f aca="false">IF(T232&lt;=10,1,IF(T232&lt;=20,2,IF(T232&lt;=30,3,IF(T232&lt;=40,4,IF(T232&lt;=50,5,IF(T232&lt;=100,6,IF(T232&lt;=250,7,8)))))))</f>
        <v>4</v>
      </c>
      <c r="V232" s="21" t="n">
        <f aca="false">IF(AND(OR(Dashboard!$T$3="All",R232=Dashboard!$T$3),OR(Dashboard!$T$4="All",D232=Dashboard!$T$4)),1,0)</f>
        <v>1</v>
      </c>
      <c r="W232" s="21" t="n">
        <f aca="false">IF(V232=1,T232+ROW()/10000000,0)</f>
        <v>40.0000232</v>
      </c>
    </row>
    <row r="233" customFormat="false" ht="15" hidden="false" customHeight="false" outlineLevel="0" collapsed="false">
      <c r="A233" s="0" t="n">
        <v>17335225</v>
      </c>
      <c r="B233" s="0" t="s">
        <v>825</v>
      </c>
      <c r="C233" s="0" t="n">
        <v>216</v>
      </c>
      <c r="D233" s="0" t="s">
        <v>817</v>
      </c>
      <c r="E233" s="0" t="s">
        <v>826</v>
      </c>
      <c r="F233" s="0" t="s">
        <v>819</v>
      </c>
      <c r="G233" s="0" t="s">
        <v>820</v>
      </c>
      <c r="H233" s="0" t="s">
        <v>827</v>
      </c>
      <c r="I233" s="0" t="s">
        <v>385</v>
      </c>
      <c r="J233" s="0" t="s">
        <v>47</v>
      </c>
      <c r="K233" s="0" t="s">
        <v>47</v>
      </c>
      <c r="L233" s="0" t="s">
        <v>47</v>
      </c>
      <c r="M233" s="0" t="s">
        <v>47</v>
      </c>
      <c r="N233" s="0" t="n">
        <v>2</v>
      </c>
      <c r="O233" s="0" t="n">
        <v>136</v>
      </c>
      <c r="P233" s="0" t="n">
        <v>25</v>
      </c>
      <c r="Q233" s="0" t="n">
        <v>3.9</v>
      </c>
      <c r="R233" s="0" t="str">
        <f aca="false">INDEX(Lookup!$B$4:$B$18,MATCH(C233,Lookup!$A$4:$A$18,0))</f>
        <v>United States</v>
      </c>
      <c r="S233" s="20" t="n">
        <f aca="false">INDEX(Lookup!$D$4:$D$18,MATCH(C233,Lookup!$A$4:$A$18,0))</f>
        <v>1</v>
      </c>
      <c r="T233" s="21" t="n">
        <f aca="false">ROUND(P233*S233,2)</f>
        <v>25</v>
      </c>
      <c r="U233" s="21" t="n">
        <f aca="false">IF(T233&lt;=10,1,IF(T233&lt;=20,2,IF(T233&lt;=30,3,IF(T233&lt;=40,4,IF(T233&lt;=50,5,IF(T233&lt;=100,6,IF(T233&lt;=250,7,8)))))))</f>
        <v>3</v>
      </c>
      <c r="V233" s="21" t="n">
        <f aca="false">IF(AND(OR(Dashboard!$T$3="All",R233=Dashboard!$T$3),OR(Dashboard!$T$4="All",D233=Dashboard!$T$4)),1,0)</f>
        <v>1</v>
      </c>
      <c r="W233" s="21" t="n">
        <f aca="false">IF(V233=1,T233+ROW()/10000000,0)</f>
        <v>25.0000233</v>
      </c>
    </row>
    <row r="234" customFormat="false" ht="15" hidden="false" customHeight="false" outlineLevel="0" collapsed="false">
      <c r="A234" s="0" t="n">
        <v>17335219</v>
      </c>
      <c r="B234" s="0" t="s">
        <v>828</v>
      </c>
      <c r="C234" s="0" t="n">
        <v>216</v>
      </c>
      <c r="D234" s="0" t="s">
        <v>817</v>
      </c>
      <c r="E234" s="0" t="s">
        <v>829</v>
      </c>
      <c r="F234" s="0" t="s">
        <v>819</v>
      </c>
      <c r="G234" s="0" t="s">
        <v>820</v>
      </c>
      <c r="H234" s="0" t="s">
        <v>830</v>
      </c>
      <c r="I234" s="0" t="s">
        <v>385</v>
      </c>
      <c r="J234" s="0" t="s">
        <v>47</v>
      </c>
      <c r="K234" s="0" t="s">
        <v>47</v>
      </c>
      <c r="L234" s="0" t="s">
        <v>47</v>
      </c>
      <c r="M234" s="0" t="s">
        <v>47</v>
      </c>
      <c r="N234" s="0" t="n">
        <v>1</v>
      </c>
      <c r="O234" s="0" t="n">
        <v>85</v>
      </c>
      <c r="P234" s="0" t="n">
        <v>10</v>
      </c>
      <c r="Q234" s="0" t="n">
        <v>4</v>
      </c>
      <c r="R234" s="0" t="str">
        <f aca="false">INDEX(Lookup!$B$4:$B$18,MATCH(C234,Lookup!$A$4:$A$18,0))</f>
        <v>United States</v>
      </c>
      <c r="S234" s="20" t="n">
        <f aca="false">INDEX(Lookup!$D$4:$D$18,MATCH(C234,Lookup!$A$4:$A$18,0))</f>
        <v>1</v>
      </c>
      <c r="T234" s="21" t="n">
        <f aca="false">ROUND(P234*S234,2)</f>
        <v>10</v>
      </c>
      <c r="U234" s="21" t="n">
        <f aca="false">IF(T234&lt;=10,1,IF(T234&lt;=20,2,IF(T234&lt;=30,3,IF(T234&lt;=40,4,IF(T234&lt;=50,5,IF(T234&lt;=100,6,IF(T234&lt;=250,7,8)))))))</f>
        <v>1</v>
      </c>
      <c r="V234" s="21" t="n">
        <f aca="false">IF(AND(OR(Dashboard!$T$3="All",R234=Dashboard!$T$3),OR(Dashboard!$T$4="All",D234=Dashboard!$T$4)),1,0)</f>
        <v>1</v>
      </c>
      <c r="W234" s="21" t="n">
        <f aca="false">IF(V234=1,T234+ROW()/10000000,0)</f>
        <v>10.0000234</v>
      </c>
    </row>
    <row r="235" customFormat="false" ht="15" hidden="false" customHeight="false" outlineLevel="0" collapsed="false">
      <c r="A235" s="0" t="n">
        <v>17334965</v>
      </c>
      <c r="B235" s="0" t="s">
        <v>831</v>
      </c>
      <c r="C235" s="0" t="n">
        <v>216</v>
      </c>
      <c r="D235" s="0" t="s">
        <v>817</v>
      </c>
      <c r="E235" s="0" t="s">
        <v>832</v>
      </c>
      <c r="F235" s="0" t="s">
        <v>819</v>
      </c>
      <c r="G235" s="0" t="s">
        <v>820</v>
      </c>
      <c r="H235" s="0" t="s">
        <v>177</v>
      </c>
      <c r="I235" s="0" t="s">
        <v>385</v>
      </c>
      <c r="J235" s="0" t="s">
        <v>47</v>
      </c>
      <c r="K235" s="0" t="s">
        <v>47</v>
      </c>
      <c r="L235" s="0" t="s">
        <v>47</v>
      </c>
      <c r="M235" s="0" t="s">
        <v>47</v>
      </c>
      <c r="N235" s="0" t="n">
        <v>2</v>
      </c>
      <c r="O235" s="0" t="n">
        <v>117</v>
      </c>
      <c r="P235" s="0" t="n">
        <v>25</v>
      </c>
      <c r="Q235" s="0" t="n">
        <v>4.1</v>
      </c>
      <c r="R235" s="0" t="str">
        <f aca="false">INDEX(Lookup!$B$4:$B$18,MATCH(C235,Lookup!$A$4:$A$18,0))</f>
        <v>United States</v>
      </c>
      <c r="S235" s="20" t="n">
        <f aca="false">INDEX(Lookup!$D$4:$D$18,MATCH(C235,Lookup!$A$4:$A$18,0))</f>
        <v>1</v>
      </c>
      <c r="T235" s="21" t="n">
        <f aca="false">ROUND(P235*S235,2)</f>
        <v>25</v>
      </c>
      <c r="U235" s="21" t="n">
        <f aca="false">IF(T235&lt;=10,1,IF(T235&lt;=20,2,IF(T235&lt;=30,3,IF(T235&lt;=40,4,IF(T235&lt;=50,5,IF(T235&lt;=100,6,IF(T235&lt;=250,7,8)))))))</f>
        <v>3</v>
      </c>
      <c r="V235" s="21" t="n">
        <f aca="false">IF(AND(OR(Dashboard!$T$3="All",R235=Dashboard!$T$3),OR(Dashboard!$T$4="All",D235=Dashboard!$T$4)),1,0)</f>
        <v>1</v>
      </c>
      <c r="W235" s="21" t="n">
        <f aca="false">IF(V235=1,T235+ROW()/10000000,0)</f>
        <v>25.0000235</v>
      </c>
    </row>
    <row r="236" customFormat="false" ht="15" hidden="false" customHeight="false" outlineLevel="0" collapsed="false">
      <c r="A236" s="0" t="n">
        <v>17335189</v>
      </c>
      <c r="B236" s="0" t="s">
        <v>833</v>
      </c>
      <c r="C236" s="0" t="n">
        <v>216</v>
      </c>
      <c r="D236" s="0" t="s">
        <v>817</v>
      </c>
      <c r="E236" s="0" t="s">
        <v>834</v>
      </c>
      <c r="F236" s="0" t="s">
        <v>817</v>
      </c>
      <c r="G236" s="0" t="s">
        <v>835</v>
      </c>
      <c r="H236" s="0" t="s">
        <v>672</v>
      </c>
      <c r="I236" s="0" t="s">
        <v>385</v>
      </c>
      <c r="J236" s="0" t="s">
        <v>47</v>
      </c>
      <c r="K236" s="0" t="s">
        <v>47</v>
      </c>
      <c r="L236" s="0" t="s">
        <v>47</v>
      </c>
      <c r="M236" s="0" t="s">
        <v>47</v>
      </c>
      <c r="N236" s="0" t="n">
        <v>2</v>
      </c>
      <c r="O236" s="0" t="n">
        <v>53</v>
      </c>
      <c r="P236" s="0" t="n">
        <v>25</v>
      </c>
      <c r="Q236" s="0" t="n">
        <v>3.4</v>
      </c>
      <c r="R236" s="0" t="str">
        <f aca="false">INDEX(Lookup!$B$4:$B$18,MATCH(C236,Lookup!$A$4:$A$18,0))</f>
        <v>United States</v>
      </c>
      <c r="S236" s="20" t="n">
        <f aca="false">INDEX(Lookup!$D$4:$D$18,MATCH(C236,Lookup!$A$4:$A$18,0))</f>
        <v>1</v>
      </c>
      <c r="T236" s="21" t="n">
        <f aca="false">ROUND(P236*S236,2)</f>
        <v>25</v>
      </c>
      <c r="U236" s="21" t="n">
        <f aca="false">IF(T236&lt;=10,1,IF(T236&lt;=20,2,IF(T236&lt;=30,3,IF(T236&lt;=40,4,IF(T236&lt;=50,5,IF(T236&lt;=100,6,IF(T236&lt;=250,7,8)))))))</f>
        <v>3</v>
      </c>
      <c r="V236" s="21" t="n">
        <f aca="false">IF(AND(OR(Dashboard!$T$3="All",R236=Dashboard!$T$3),OR(Dashboard!$T$4="All",D236=Dashboard!$T$4)),1,0)</f>
        <v>1</v>
      </c>
      <c r="W236" s="21" t="n">
        <f aca="false">IF(V236=1,T236+ROW()/10000000,0)</f>
        <v>25.0000236</v>
      </c>
    </row>
    <row r="237" customFormat="false" ht="15" hidden="false" customHeight="false" outlineLevel="0" collapsed="false">
      <c r="A237" s="0" t="n">
        <v>17335156</v>
      </c>
      <c r="B237" s="0" t="s">
        <v>836</v>
      </c>
      <c r="C237" s="0" t="n">
        <v>216</v>
      </c>
      <c r="D237" s="0" t="s">
        <v>817</v>
      </c>
      <c r="E237" s="0" t="s">
        <v>837</v>
      </c>
      <c r="F237" s="0" t="s">
        <v>817</v>
      </c>
      <c r="G237" s="0" t="s">
        <v>835</v>
      </c>
      <c r="H237" s="0" t="s">
        <v>838</v>
      </c>
      <c r="I237" s="0" t="s">
        <v>385</v>
      </c>
      <c r="J237" s="0" t="s">
        <v>47</v>
      </c>
      <c r="K237" s="0" t="s">
        <v>47</v>
      </c>
      <c r="L237" s="0" t="s">
        <v>47</v>
      </c>
      <c r="M237" s="0" t="s">
        <v>47</v>
      </c>
      <c r="N237" s="0" t="n">
        <v>2</v>
      </c>
      <c r="O237" s="0" t="n">
        <v>474</v>
      </c>
      <c r="P237" s="0" t="n">
        <v>25</v>
      </c>
      <c r="Q237" s="0" t="n">
        <v>4.9</v>
      </c>
      <c r="R237" s="0" t="str">
        <f aca="false">INDEX(Lookup!$B$4:$B$18,MATCH(C237,Lookup!$A$4:$A$18,0))</f>
        <v>United States</v>
      </c>
      <c r="S237" s="20" t="n">
        <f aca="false">INDEX(Lookup!$D$4:$D$18,MATCH(C237,Lookup!$A$4:$A$18,0))</f>
        <v>1</v>
      </c>
      <c r="T237" s="21" t="n">
        <f aca="false">ROUND(P237*S237,2)</f>
        <v>25</v>
      </c>
      <c r="U237" s="21" t="n">
        <f aca="false">IF(T237&lt;=10,1,IF(T237&lt;=20,2,IF(T237&lt;=30,3,IF(T237&lt;=40,4,IF(T237&lt;=50,5,IF(T237&lt;=100,6,IF(T237&lt;=250,7,8)))))))</f>
        <v>3</v>
      </c>
      <c r="V237" s="21" t="n">
        <f aca="false">IF(AND(OR(Dashboard!$T$3="All",R237=Dashboard!$T$3),OR(Dashboard!$T$4="All",D237=Dashboard!$T$4)),1,0)</f>
        <v>1</v>
      </c>
      <c r="W237" s="21" t="n">
        <f aca="false">IF(V237=1,T237+ROW()/10000000,0)</f>
        <v>25.0000237</v>
      </c>
    </row>
    <row r="238" customFormat="false" ht="15" hidden="false" customHeight="false" outlineLevel="0" collapsed="false">
      <c r="A238" s="0" t="n">
        <v>17334717</v>
      </c>
      <c r="B238" s="0" t="s">
        <v>400</v>
      </c>
      <c r="C238" s="0" t="n">
        <v>216</v>
      </c>
      <c r="D238" s="0" t="s">
        <v>817</v>
      </c>
      <c r="E238" s="0" t="s">
        <v>839</v>
      </c>
      <c r="F238" s="0" t="s">
        <v>817</v>
      </c>
      <c r="G238" s="0" t="s">
        <v>835</v>
      </c>
      <c r="H238" s="0" t="s">
        <v>402</v>
      </c>
      <c r="I238" s="0" t="s">
        <v>385</v>
      </c>
      <c r="J238" s="0" t="s">
        <v>47</v>
      </c>
      <c r="K238" s="0" t="s">
        <v>47</v>
      </c>
      <c r="L238" s="0" t="s">
        <v>47</v>
      </c>
      <c r="M238" s="0" t="s">
        <v>47</v>
      </c>
      <c r="N238" s="0" t="n">
        <v>1</v>
      </c>
      <c r="O238" s="0" t="n">
        <v>125</v>
      </c>
      <c r="P238" s="0" t="n">
        <v>10</v>
      </c>
      <c r="Q238" s="0" t="n">
        <v>3.9</v>
      </c>
      <c r="R238" s="0" t="str">
        <f aca="false">INDEX(Lookup!$B$4:$B$18,MATCH(C238,Lookup!$A$4:$A$18,0))</f>
        <v>United States</v>
      </c>
      <c r="S238" s="20" t="n">
        <f aca="false">INDEX(Lookup!$D$4:$D$18,MATCH(C238,Lookup!$A$4:$A$18,0))</f>
        <v>1</v>
      </c>
      <c r="T238" s="21" t="n">
        <f aca="false">ROUND(P238*S238,2)</f>
        <v>10</v>
      </c>
      <c r="U238" s="21" t="n">
        <f aca="false">IF(T238&lt;=10,1,IF(T238&lt;=20,2,IF(T238&lt;=30,3,IF(T238&lt;=40,4,IF(T238&lt;=50,5,IF(T238&lt;=100,6,IF(T238&lt;=250,7,8)))))))</f>
        <v>1</v>
      </c>
      <c r="V238" s="21" t="n">
        <f aca="false">IF(AND(OR(Dashboard!$T$3="All",R238=Dashboard!$T$3),OR(Dashboard!$T$4="All",D238=Dashboard!$T$4)),1,0)</f>
        <v>1</v>
      </c>
      <c r="W238" s="21" t="n">
        <f aca="false">IF(V238=1,T238+ROW()/10000000,0)</f>
        <v>10.0000238</v>
      </c>
    </row>
    <row r="239" customFormat="false" ht="15" hidden="false" customHeight="false" outlineLevel="0" collapsed="false">
      <c r="A239" s="0" t="n">
        <v>17334752</v>
      </c>
      <c r="B239" s="0" t="s">
        <v>840</v>
      </c>
      <c r="C239" s="0" t="n">
        <v>216</v>
      </c>
      <c r="D239" s="0" t="s">
        <v>817</v>
      </c>
      <c r="E239" s="0" t="s">
        <v>841</v>
      </c>
      <c r="F239" s="0" t="s">
        <v>817</v>
      </c>
      <c r="G239" s="0" t="s">
        <v>835</v>
      </c>
      <c r="H239" s="0" t="s">
        <v>842</v>
      </c>
      <c r="I239" s="0" t="s">
        <v>385</v>
      </c>
      <c r="J239" s="0" t="s">
        <v>47</v>
      </c>
      <c r="K239" s="0" t="s">
        <v>47</v>
      </c>
      <c r="L239" s="0" t="s">
        <v>47</v>
      </c>
      <c r="M239" s="0" t="s">
        <v>47</v>
      </c>
      <c r="N239" s="0" t="n">
        <v>4</v>
      </c>
      <c r="O239" s="0" t="n">
        <v>201</v>
      </c>
      <c r="P239" s="0" t="n">
        <v>70</v>
      </c>
      <c r="Q239" s="0" t="n">
        <v>3.7</v>
      </c>
      <c r="R239" s="0" t="str">
        <f aca="false">INDEX(Lookup!$B$4:$B$18,MATCH(C239,Lookup!$A$4:$A$18,0))</f>
        <v>United States</v>
      </c>
      <c r="S239" s="20" t="n">
        <f aca="false">INDEX(Lookup!$D$4:$D$18,MATCH(C239,Lookup!$A$4:$A$18,0))</f>
        <v>1</v>
      </c>
      <c r="T239" s="21" t="n">
        <f aca="false">ROUND(P239*S239,2)</f>
        <v>70</v>
      </c>
      <c r="U239" s="21" t="n">
        <f aca="false">IF(T239&lt;=10,1,IF(T239&lt;=20,2,IF(T239&lt;=30,3,IF(T239&lt;=40,4,IF(T239&lt;=50,5,IF(T239&lt;=100,6,IF(T239&lt;=250,7,8)))))))</f>
        <v>6</v>
      </c>
      <c r="V239" s="21" t="n">
        <f aca="false">IF(AND(OR(Dashboard!$T$3="All",R239=Dashboard!$T$3),OR(Dashboard!$T$4="All",D239=Dashboard!$T$4)),1,0)</f>
        <v>1</v>
      </c>
      <c r="W239" s="21" t="n">
        <f aca="false">IF(V239=1,T239+ROW()/10000000,0)</f>
        <v>70.0000239</v>
      </c>
    </row>
    <row r="240" customFormat="false" ht="15" hidden="false" customHeight="false" outlineLevel="0" collapsed="false">
      <c r="A240" s="0" t="n">
        <v>18453427</v>
      </c>
      <c r="B240" s="0" t="s">
        <v>843</v>
      </c>
      <c r="C240" s="0" t="n">
        <v>216</v>
      </c>
      <c r="D240" s="0" t="s">
        <v>817</v>
      </c>
      <c r="E240" s="0" t="s">
        <v>844</v>
      </c>
      <c r="F240" s="0" t="s">
        <v>817</v>
      </c>
      <c r="G240" s="0" t="s">
        <v>835</v>
      </c>
      <c r="H240" s="0" t="s">
        <v>845</v>
      </c>
      <c r="I240" s="0" t="s">
        <v>385</v>
      </c>
      <c r="J240" s="0" t="s">
        <v>47</v>
      </c>
      <c r="K240" s="0" t="s">
        <v>47</v>
      </c>
      <c r="L240" s="0" t="s">
        <v>47</v>
      </c>
      <c r="M240" s="0" t="s">
        <v>47</v>
      </c>
      <c r="N240" s="0" t="n">
        <v>2</v>
      </c>
      <c r="O240" s="0" t="n">
        <v>2</v>
      </c>
      <c r="P240" s="0" t="n">
        <v>25</v>
      </c>
      <c r="Q240" s="0" t="n">
        <v>1</v>
      </c>
      <c r="R240" s="0" t="str">
        <f aca="false">INDEX(Lookup!$B$4:$B$18,MATCH(C240,Lookup!$A$4:$A$18,0))</f>
        <v>United States</v>
      </c>
      <c r="S240" s="20" t="n">
        <f aca="false">INDEX(Lookup!$D$4:$D$18,MATCH(C240,Lookup!$A$4:$A$18,0))</f>
        <v>1</v>
      </c>
      <c r="T240" s="21" t="n">
        <f aca="false">ROUND(P240*S240,2)</f>
        <v>25</v>
      </c>
      <c r="U240" s="21" t="n">
        <f aca="false">IF(T240&lt;=10,1,IF(T240&lt;=20,2,IF(T240&lt;=30,3,IF(T240&lt;=40,4,IF(T240&lt;=50,5,IF(T240&lt;=100,6,IF(T240&lt;=250,7,8)))))))</f>
        <v>3</v>
      </c>
      <c r="V240" s="21" t="n">
        <f aca="false">IF(AND(OR(Dashboard!$T$3="All",R240=Dashboard!$T$3),OR(Dashboard!$T$4="All",D240=Dashboard!$T$4)),1,0)</f>
        <v>1</v>
      </c>
      <c r="W240" s="21" t="n">
        <f aca="false">IF(V240=1,T240+ROW()/10000000,0)</f>
        <v>25.000024</v>
      </c>
    </row>
    <row r="241" customFormat="false" ht="15" hidden="false" customHeight="false" outlineLevel="0" collapsed="false">
      <c r="A241" s="0" t="n">
        <v>17793744</v>
      </c>
      <c r="B241" s="0" t="s">
        <v>846</v>
      </c>
      <c r="C241" s="0" t="n">
        <v>216</v>
      </c>
      <c r="D241" s="0" t="s">
        <v>817</v>
      </c>
      <c r="E241" s="0" t="s">
        <v>847</v>
      </c>
      <c r="F241" s="0" t="s">
        <v>817</v>
      </c>
      <c r="G241" s="0" t="s">
        <v>835</v>
      </c>
      <c r="H241" s="0" t="s">
        <v>394</v>
      </c>
      <c r="I241" s="0" t="s">
        <v>385</v>
      </c>
      <c r="J241" s="0" t="s">
        <v>47</v>
      </c>
      <c r="K241" s="0" t="s">
        <v>47</v>
      </c>
      <c r="L241" s="0" t="s">
        <v>47</v>
      </c>
      <c r="M241" s="0" t="s">
        <v>47</v>
      </c>
      <c r="N241" s="0" t="n">
        <v>2</v>
      </c>
      <c r="O241" s="0" t="n">
        <v>3</v>
      </c>
      <c r="P241" s="0" t="n">
        <v>25</v>
      </c>
      <c r="Q241" s="0" t="n">
        <v>1</v>
      </c>
      <c r="R241" s="0" t="str">
        <f aca="false">INDEX(Lookup!$B$4:$B$18,MATCH(C241,Lookup!$A$4:$A$18,0))</f>
        <v>United States</v>
      </c>
      <c r="S241" s="20" t="n">
        <f aca="false">INDEX(Lookup!$D$4:$D$18,MATCH(C241,Lookup!$A$4:$A$18,0))</f>
        <v>1</v>
      </c>
      <c r="T241" s="21" t="n">
        <f aca="false">ROUND(P241*S241,2)</f>
        <v>25</v>
      </c>
      <c r="U241" s="21" t="n">
        <f aca="false">IF(T241&lt;=10,1,IF(T241&lt;=20,2,IF(T241&lt;=30,3,IF(T241&lt;=40,4,IF(T241&lt;=50,5,IF(T241&lt;=100,6,IF(T241&lt;=250,7,8)))))))</f>
        <v>3</v>
      </c>
      <c r="V241" s="21" t="n">
        <f aca="false">IF(AND(OR(Dashboard!$T$3="All",R241=Dashboard!$T$3),OR(Dashboard!$T$4="All",D241=Dashboard!$T$4)),1,0)</f>
        <v>1</v>
      </c>
      <c r="W241" s="21" t="n">
        <f aca="false">IF(V241=1,T241+ROW()/10000000,0)</f>
        <v>25.0000241</v>
      </c>
    </row>
    <row r="242" customFormat="false" ht="15" hidden="false" customHeight="false" outlineLevel="0" collapsed="false">
      <c r="A242" s="0" t="n">
        <v>17334679</v>
      </c>
      <c r="B242" s="0" t="s">
        <v>848</v>
      </c>
      <c r="C242" s="0" t="n">
        <v>216</v>
      </c>
      <c r="D242" s="0" t="s">
        <v>817</v>
      </c>
      <c r="E242" s="0" t="s">
        <v>849</v>
      </c>
      <c r="F242" s="0" t="s">
        <v>817</v>
      </c>
      <c r="G242" s="0" t="s">
        <v>835</v>
      </c>
      <c r="H242" s="0" t="s">
        <v>394</v>
      </c>
      <c r="I242" s="0" t="s">
        <v>385</v>
      </c>
      <c r="J242" s="0" t="s">
        <v>47</v>
      </c>
      <c r="K242" s="0" t="s">
        <v>47</v>
      </c>
      <c r="L242" s="0" t="s">
        <v>47</v>
      </c>
      <c r="M242" s="0" t="s">
        <v>47</v>
      </c>
      <c r="N242" s="0" t="n">
        <v>1</v>
      </c>
      <c r="O242" s="0" t="n">
        <v>167</v>
      </c>
      <c r="P242" s="0" t="n">
        <v>0</v>
      </c>
      <c r="Q242" s="0" t="n">
        <v>4.3</v>
      </c>
      <c r="R242" s="0" t="str">
        <f aca="false">INDEX(Lookup!$B$4:$B$18,MATCH(C242,Lookup!$A$4:$A$18,0))</f>
        <v>United States</v>
      </c>
      <c r="S242" s="20" t="n">
        <f aca="false">INDEX(Lookup!$D$4:$D$18,MATCH(C242,Lookup!$A$4:$A$18,0))</f>
        <v>1</v>
      </c>
      <c r="T242" s="21" t="n">
        <f aca="false">ROUND(P242*S242,2)</f>
        <v>0</v>
      </c>
      <c r="U242" s="21" t="n">
        <f aca="false">IF(T242&lt;=10,1,IF(T242&lt;=20,2,IF(T242&lt;=30,3,IF(T242&lt;=40,4,IF(T242&lt;=50,5,IF(T242&lt;=100,6,IF(T242&lt;=250,7,8)))))))</f>
        <v>1</v>
      </c>
      <c r="V242" s="21" t="n">
        <f aca="false">IF(AND(OR(Dashboard!$T$3="All",R242=Dashboard!$T$3),OR(Dashboard!$T$4="All",D242=Dashboard!$T$4)),1,0)</f>
        <v>1</v>
      </c>
      <c r="W242" s="21" t="n">
        <f aca="false">IF(V242=1,T242+ROW()/10000000,0)</f>
        <v>2.42E-005</v>
      </c>
    </row>
    <row r="243" customFormat="false" ht="15" hidden="false" customHeight="false" outlineLevel="0" collapsed="false">
      <c r="A243" s="0" t="n">
        <v>17334718</v>
      </c>
      <c r="B243" s="0" t="s">
        <v>850</v>
      </c>
      <c r="C243" s="0" t="n">
        <v>216</v>
      </c>
      <c r="D243" s="0" t="s">
        <v>817</v>
      </c>
      <c r="E243" s="0" t="s">
        <v>851</v>
      </c>
      <c r="F243" s="0" t="s">
        <v>817</v>
      </c>
      <c r="G243" s="0" t="s">
        <v>835</v>
      </c>
      <c r="H243" s="0" t="s">
        <v>69</v>
      </c>
      <c r="I243" s="0" t="s">
        <v>385</v>
      </c>
      <c r="J243" s="0" t="s">
        <v>47</v>
      </c>
      <c r="K243" s="0" t="s">
        <v>47</v>
      </c>
      <c r="L243" s="0" t="s">
        <v>47</v>
      </c>
      <c r="M243" s="0" t="s">
        <v>47</v>
      </c>
      <c r="N243" s="0" t="n">
        <v>2</v>
      </c>
      <c r="O243" s="0" t="n">
        <v>112</v>
      </c>
      <c r="P243" s="0" t="n">
        <v>25</v>
      </c>
      <c r="Q243" s="0" t="n">
        <v>4</v>
      </c>
      <c r="R243" s="0" t="str">
        <f aca="false">INDEX(Lookup!$B$4:$B$18,MATCH(C243,Lookup!$A$4:$A$18,0))</f>
        <v>United States</v>
      </c>
      <c r="S243" s="20" t="n">
        <f aca="false">INDEX(Lookup!$D$4:$D$18,MATCH(C243,Lookup!$A$4:$A$18,0))</f>
        <v>1</v>
      </c>
      <c r="T243" s="21" t="n">
        <f aca="false">ROUND(P243*S243,2)</f>
        <v>25</v>
      </c>
      <c r="U243" s="21" t="n">
        <f aca="false">IF(T243&lt;=10,1,IF(T243&lt;=20,2,IF(T243&lt;=30,3,IF(T243&lt;=40,4,IF(T243&lt;=50,5,IF(T243&lt;=100,6,IF(T243&lt;=250,7,8)))))))</f>
        <v>3</v>
      </c>
      <c r="V243" s="21" t="n">
        <f aca="false">IF(AND(OR(Dashboard!$T$3="All",R243=Dashboard!$T$3),OR(Dashboard!$T$4="All",D243=Dashboard!$T$4)),1,0)</f>
        <v>1</v>
      </c>
      <c r="W243" s="21" t="n">
        <f aca="false">IF(V243=1,T243+ROW()/10000000,0)</f>
        <v>25.0000243</v>
      </c>
    </row>
    <row r="244" customFormat="false" ht="15" hidden="false" customHeight="false" outlineLevel="0" collapsed="false">
      <c r="A244" s="0" t="n">
        <v>17334763</v>
      </c>
      <c r="B244" s="0" t="s">
        <v>852</v>
      </c>
      <c r="C244" s="0" t="n">
        <v>216</v>
      </c>
      <c r="D244" s="0" t="s">
        <v>817</v>
      </c>
      <c r="E244" s="0" t="s">
        <v>853</v>
      </c>
      <c r="F244" s="0" t="s">
        <v>817</v>
      </c>
      <c r="G244" s="0" t="s">
        <v>835</v>
      </c>
      <c r="H244" s="0" t="s">
        <v>555</v>
      </c>
      <c r="I244" s="0" t="s">
        <v>385</v>
      </c>
      <c r="J244" s="0" t="s">
        <v>47</v>
      </c>
      <c r="K244" s="0" t="s">
        <v>47</v>
      </c>
      <c r="L244" s="0" t="s">
        <v>47</v>
      </c>
      <c r="M244" s="0" t="s">
        <v>47</v>
      </c>
      <c r="N244" s="0" t="n">
        <v>2</v>
      </c>
      <c r="O244" s="0" t="n">
        <v>256</v>
      </c>
      <c r="P244" s="0" t="n">
        <v>25</v>
      </c>
      <c r="Q244" s="0" t="n">
        <v>4.1</v>
      </c>
      <c r="R244" s="0" t="str">
        <f aca="false">INDEX(Lookup!$B$4:$B$18,MATCH(C244,Lookup!$A$4:$A$18,0))</f>
        <v>United States</v>
      </c>
      <c r="S244" s="20" t="n">
        <f aca="false">INDEX(Lookup!$D$4:$D$18,MATCH(C244,Lookup!$A$4:$A$18,0))</f>
        <v>1</v>
      </c>
      <c r="T244" s="21" t="n">
        <f aca="false">ROUND(P244*S244,2)</f>
        <v>25</v>
      </c>
      <c r="U244" s="21" t="n">
        <f aca="false">IF(T244&lt;=10,1,IF(T244&lt;=20,2,IF(T244&lt;=30,3,IF(T244&lt;=40,4,IF(T244&lt;=50,5,IF(T244&lt;=100,6,IF(T244&lt;=250,7,8)))))))</f>
        <v>3</v>
      </c>
      <c r="V244" s="21" t="n">
        <f aca="false">IF(AND(OR(Dashboard!$T$3="All",R244=Dashboard!$T$3),OR(Dashboard!$T$4="All",D244=Dashboard!$T$4)),1,0)</f>
        <v>1</v>
      </c>
      <c r="W244" s="21" t="n">
        <f aca="false">IF(V244=1,T244+ROW()/10000000,0)</f>
        <v>25.0000244</v>
      </c>
    </row>
    <row r="245" customFormat="false" ht="15" hidden="false" customHeight="false" outlineLevel="0" collapsed="false">
      <c r="A245" s="0" t="n">
        <v>17335158</v>
      </c>
      <c r="B245" s="0" t="s">
        <v>854</v>
      </c>
      <c r="C245" s="0" t="n">
        <v>216</v>
      </c>
      <c r="D245" s="0" t="s">
        <v>817</v>
      </c>
      <c r="E245" s="0" t="s">
        <v>855</v>
      </c>
      <c r="F245" s="0" t="s">
        <v>817</v>
      </c>
      <c r="G245" s="0" t="s">
        <v>835</v>
      </c>
      <c r="H245" s="0" t="s">
        <v>471</v>
      </c>
      <c r="I245" s="0" t="s">
        <v>385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n">
        <v>1</v>
      </c>
      <c r="O245" s="0" t="n">
        <v>123</v>
      </c>
      <c r="P245" s="0" t="n">
        <v>10</v>
      </c>
      <c r="Q245" s="0" t="n">
        <v>4.3</v>
      </c>
      <c r="R245" s="0" t="str">
        <f aca="false">INDEX(Lookup!$B$4:$B$18,MATCH(C245,Lookup!$A$4:$A$18,0))</f>
        <v>United States</v>
      </c>
      <c r="S245" s="20" t="n">
        <f aca="false">INDEX(Lookup!$D$4:$D$18,MATCH(C245,Lookup!$A$4:$A$18,0))</f>
        <v>1</v>
      </c>
      <c r="T245" s="21" t="n">
        <f aca="false">ROUND(P245*S245,2)</f>
        <v>10</v>
      </c>
      <c r="U245" s="21" t="n">
        <f aca="false">IF(T245&lt;=10,1,IF(T245&lt;=20,2,IF(T245&lt;=30,3,IF(T245&lt;=40,4,IF(T245&lt;=50,5,IF(T245&lt;=100,6,IF(T245&lt;=250,7,8)))))))</f>
        <v>1</v>
      </c>
      <c r="V245" s="21" t="n">
        <f aca="false">IF(AND(OR(Dashboard!$T$3="All",R245=Dashboard!$T$3),OR(Dashboard!$T$4="All",D245=Dashboard!$T$4)),1,0)</f>
        <v>1</v>
      </c>
      <c r="W245" s="21" t="n">
        <f aca="false">IF(V245=1,T245+ROW()/10000000,0)</f>
        <v>10.0000245</v>
      </c>
    </row>
    <row r="246" customFormat="false" ht="15" hidden="false" customHeight="false" outlineLevel="0" collapsed="false">
      <c r="A246" s="0" t="n">
        <v>17334782</v>
      </c>
      <c r="B246" s="0" t="s">
        <v>635</v>
      </c>
      <c r="C246" s="0" t="n">
        <v>216</v>
      </c>
      <c r="D246" s="0" t="s">
        <v>817</v>
      </c>
      <c r="E246" s="0" t="s">
        <v>856</v>
      </c>
      <c r="F246" s="0" t="s">
        <v>817</v>
      </c>
      <c r="G246" s="0" t="s">
        <v>835</v>
      </c>
      <c r="H246" s="0" t="s">
        <v>471</v>
      </c>
      <c r="I246" s="0" t="s">
        <v>385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n">
        <v>2</v>
      </c>
      <c r="O246" s="0" t="n">
        <v>199</v>
      </c>
      <c r="P246" s="0" t="n">
        <v>25</v>
      </c>
      <c r="Q246" s="0" t="n">
        <v>4</v>
      </c>
      <c r="R246" s="0" t="str">
        <f aca="false">INDEX(Lookup!$B$4:$B$18,MATCH(C246,Lookup!$A$4:$A$18,0))</f>
        <v>United States</v>
      </c>
      <c r="S246" s="20" t="n">
        <f aca="false">INDEX(Lookup!$D$4:$D$18,MATCH(C246,Lookup!$A$4:$A$18,0))</f>
        <v>1</v>
      </c>
      <c r="T246" s="21" t="n">
        <f aca="false">ROUND(P246*S246,2)</f>
        <v>25</v>
      </c>
      <c r="U246" s="21" t="n">
        <f aca="false">IF(T246&lt;=10,1,IF(T246&lt;=20,2,IF(T246&lt;=30,3,IF(T246&lt;=40,4,IF(T246&lt;=50,5,IF(T246&lt;=100,6,IF(T246&lt;=250,7,8)))))))</f>
        <v>3</v>
      </c>
      <c r="V246" s="21" t="n">
        <f aca="false">IF(AND(OR(Dashboard!$T$3="All",R246=Dashboard!$T$3),OR(Dashboard!$T$4="All",D246=Dashboard!$T$4)),1,0)</f>
        <v>1</v>
      </c>
      <c r="W246" s="21" t="n">
        <f aca="false">IF(V246=1,T246+ROW()/10000000,0)</f>
        <v>25.0000246</v>
      </c>
    </row>
    <row r="247" customFormat="false" ht="15" hidden="false" customHeight="false" outlineLevel="0" collapsed="false">
      <c r="A247" s="0" t="n">
        <v>17334846</v>
      </c>
      <c r="B247" s="0" t="s">
        <v>846</v>
      </c>
      <c r="C247" s="0" t="n">
        <v>216</v>
      </c>
      <c r="D247" s="0" t="s">
        <v>817</v>
      </c>
      <c r="E247" s="0" t="s">
        <v>857</v>
      </c>
      <c r="F247" s="0" t="s">
        <v>817</v>
      </c>
      <c r="G247" s="0" t="s">
        <v>835</v>
      </c>
      <c r="H247" s="0" t="s">
        <v>394</v>
      </c>
      <c r="I247" s="0" t="s">
        <v>385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n">
        <v>2</v>
      </c>
      <c r="O247" s="0" t="n">
        <v>157</v>
      </c>
      <c r="P247" s="0" t="n">
        <v>25</v>
      </c>
      <c r="Q247" s="0" t="n">
        <v>4.1</v>
      </c>
      <c r="R247" s="0" t="str">
        <f aca="false">INDEX(Lookup!$B$4:$B$18,MATCH(C247,Lookup!$A$4:$A$18,0))</f>
        <v>United States</v>
      </c>
      <c r="S247" s="20" t="n">
        <f aca="false">INDEX(Lookup!$D$4:$D$18,MATCH(C247,Lookup!$A$4:$A$18,0))</f>
        <v>1</v>
      </c>
      <c r="T247" s="21" t="n">
        <f aca="false">ROUND(P247*S247,2)</f>
        <v>25</v>
      </c>
      <c r="U247" s="21" t="n">
        <f aca="false">IF(T247&lt;=10,1,IF(T247&lt;=20,2,IF(T247&lt;=30,3,IF(T247&lt;=40,4,IF(T247&lt;=50,5,IF(T247&lt;=100,6,IF(T247&lt;=250,7,8)))))))</f>
        <v>3</v>
      </c>
      <c r="V247" s="21" t="n">
        <f aca="false">IF(AND(OR(Dashboard!$T$3="All",R247=Dashboard!$T$3),OR(Dashboard!$T$4="All",D247=Dashboard!$T$4)),1,0)</f>
        <v>1</v>
      </c>
      <c r="W247" s="21" t="n">
        <f aca="false">IF(V247=1,T247+ROW()/10000000,0)</f>
        <v>25.0000247</v>
      </c>
    </row>
    <row r="248" customFormat="false" ht="15" hidden="false" customHeight="false" outlineLevel="0" collapsed="false">
      <c r="A248" s="0" t="n">
        <v>17334853</v>
      </c>
      <c r="B248" s="0" t="s">
        <v>858</v>
      </c>
      <c r="C248" s="0" t="n">
        <v>216</v>
      </c>
      <c r="D248" s="0" t="s">
        <v>817</v>
      </c>
      <c r="E248" s="0" t="s">
        <v>859</v>
      </c>
      <c r="F248" s="0" t="s">
        <v>817</v>
      </c>
      <c r="G248" s="0" t="s">
        <v>835</v>
      </c>
      <c r="H248" s="0" t="s">
        <v>471</v>
      </c>
      <c r="I248" s="0" t="s">
        <v>385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n">
        <v>2</v>
      </c>
      <c r="O248" s="0" t="n">
        <v>100</v>
      </c>
      <c r="P248" s="0" t="n">
        <v>25</v>
      </c>
      <c r="Q248" s="0" t="n">
        <v>4.1</v>
      </c>
      <c r="R248" s="0" t="str">
        <f aca="false">INDEX(Lookup!$B$4:$B$18,MATCH(C248,Lookup!$A$4:$A$18,0))</f>
        <v>United States</v>
      </c>
      <c r="S248" s="20" t="n">
        <f aca="false">INDEX(Lookup!$D$4:$D$18,MATCH(C248,Lookup!$A$4:$A$18,0))</f>
        <v>1</v>
      </c>
      <c r="T248" s="21" t="n">
        <f aca="false">ROUND(P248*S248,2)</f>
        <v>25</v>
      </c>
      <c r="U248" s="21" t="n">
        <f aca="false">IF(T248&lt;=10,1,IF(T248&lt;=20,2,IF(T248&lt;=30,3,IF(T248&lt;=40,4,IF(T248&lt;=50,5,IF(T248&lt;=100,6,IF(T248&lt;=250,7,8)))))))</f>
        <v>3</v>
      </c>
      <c r="V248" s="21" t="n">
        <f aca="false">IF(AND(OR(Dashboard!$T$3="All",R248=Dashboard!$T$3),OR(Dashboard!$T$4="All",D248=Dashboard!$T$4)),1,0)</f>
        <v>1</v>
      </c>
      <c r="W248" s="21" t="n">
        <f aca="false">IF(V248=1,T248+ROW()/10000000,0)</f>
        <v>25.0000248</v>
      </c>
    </row>
    <row r="249" customFormat="false" ht="15" hidden="false" customHeight="false" outlineLevel="0" collapsed="false">
      <c r="A249" s="0" t="n">
        <v>17335168</v>
      </c>
      <c r="B249" s="0" t="s">
        <v>860</v>
      </c>
      <c r="C249" s="0" t="n">
        <v>216</v>
      </c>
      <c r="D249" s="0" t="s">
        <v>817</v>
      </c>
      <c r="E249" s="0" t="s">
        <v>861</v>
      </c>
      <c r="F249" s="0" t="s">
        <v>817</v>
      </c>
      <c r="G249" s="0" t="s">
        <v>835</v>
      </c>
      <c r="H249" s="0" t="s">
        <v>63</v>
      </c>
      <c r="I249" s="0" t="s">
        <v>385</v>
      </c>
      <c r="J249" s="0" t="s">
        <v>47</v>
      </c>
      <c r="K249" s="0" t="s">
        <v>47</v>
      </c>
      <c r="L249" s="0" t="s">
        <v>47</v>
      </c>
      <c r="M249" s="0" t="s">
        <v>47</v>
      </c>
      <c r="N249" s="0" t="n">
        <v>3</v>
      </c>
      <c r="O249" s="0" t="n">
        <v>141</v>
      </c>
      <c r="P249" s="0" t="n">
        <v>40</v>
      </c>
      <c r="Q249" s="0" t="n">
        <v>4.2</v>
      </c>
      <c r="R249" s="0" t="str">
        <f aca="false">INDEX(Lookup!$B$4:$B$18,MATCH(C249,Lookup!$A$4:$A$18,0))</f>
        <v>United States</v>
      </c>
      <c r="S249" s="20" t="n">
        <f aca="false">INDEX(Lookup!$D$4:$D$18,MATCH(C249,Lookup!$A$4:$A$18,0))</f>
        <v>1</v>
      </c>
      <c r="T249" s="21" t="n">
        <f aca="false">ROUND(P249*S249,2)</f>
        <v>40</v>
      </c>
      <c r="U249" s="21" t="n">
        <f aca="false">IF(T249&lt;=10,1,IF(T249&lt;=20,2,IF(T249&lt;=30,3,IF(T249&lt;=40,4,IF(T249&lt;=50,5,IF(T249&lt;=100,6,IF(T249&lt;=250,7,8)))))))</f>
        <v>4</v>
      </c>
      <c r="V249" s="21" t="n">
        <f aca="false">IF(AND(OR(Dashboard!$T$3="All",R249=Dashboard!$T$3),OR(Dashboard!$T$4="All",D249=Dashboard!$T$4)),1,0)</f>
        <v>1</v>
      </c>
      <c r="W249" s="21" t="n">
        <f aca="false">IF(V249=1,T249+ROW()/10000000,0)</f>
        <v>40.0000249</v>
      </c>
    </row>
    <row r="250" customFormat="false" ht="15" hidden="false" customHeight="false" outlineLevel="0" collapsed="false">
      <c r="A250" s="0" t="n">
        <v>17334958</v>
      </c>
      <c r="B250" s="0" t="s">
        <v>616</v>
      </c>
      <c r="C250" s="0" t="n">
        <v>216</v>
      </c>
      <c r="D250" s="0" t="s">
        <v>817</v>
      </c>
      <c r="E250" s="0" t="s">
        <v>862</v>
      </c>
      <c r="F250" s="0" t="s">
        <v>817</v>
      </c>
      <c r="G250" s="0" t="s">
        <v>835</v>
      </c>
      <c r="H250" s="0" t="s">
        <v>620</v>
      </c>
      <c r="I250" s="0" t="s">
        <v>385</v>
      </c>
      <c r="J250" s="0" t="s">
        <v>47</v>
      </c>
      <c r="K250" s="0" t="s">
        <v>47</v>
      </c>
      <c r="L250" s="0" t="s">
        <v>47</v>
      </c>
      <c r="M250" s="0" t="s">
        <v>47</v>
      </c>
      <c r="N250" s="0" t="n">
        <v>2</v>
      </c>
      <c r="O250" s="0" t="n">
        <v>197</v>
      </c>
      <c r="P250" s="0" t="n">
        <v>25</v>
      </c>
      <c r="Q250" s="0" t="n">
        <v>4.2</v>
      </c>
      <c r="R250" s="0" t="str">
        <f aca="false">INDEX(Lookup!$B$4:$B$18,MATCH(C250,Lookup!$A$4:$A$18,0))</f>
        <v>United States</v>
      </c>
      <c r="S250" s="20" t="n">
        <f aca="false">INDEX(Lookup!$D$4:$D$18,MATCH(C250,Lookup!$A$4:$A$18,0))</f>
        <v>1</v>
      </c>
      <c r="T250" s="21" t="n">
        <f aca="false">ROUND(P250*S250,2)</f>
        <v>25</v>
      </c>
      <c r="U250" s="21" t="n">
        <f aca="false">IF(T250&lt;=10,1,IF(T250&lt;=20,2,IF(T250&lt;=30,3,IF(T250&lt;=40,4,IF(T250&lt;=50,5,IF(T250&lt;=100,6,IF(T250&lt;=250,7,8)))))))</f>
        <v>3</v>
      </c>
      <c r="V250" s="21" t="n">
        <f aca="false">IF(AND(OR(Dashboard!$T$3="All",R250=Dashboard!$T$3),OR(Dashboard!$T$4="All",D250=Dashboard!$T$4)),1,0)</f>
        <v>1</v>
      </c>
      <c r="W250" s="21" t="n">
        <f aca="false">IF(V250=1,T250+ROW()/10000000,0)</f>
        <v>25.000025</v>
      </c>
    </row>
    <row r="251" customFormat="false" ht="15" hidden="false" customHeight="false" outlineLevel="0" collapsed="false">
      <c r="A251" s="0" t="n">
        <v>17258496</v>
      </c>
      <c r="B251" s="0" t="s">
        <v>863</v>
      </c>
      <c r="C251" s="0" t="n">
        <v>216</v>
      </c>
      <c r="D251" s="0" t="s">
        <v>864</v>
      </c>
      <c r="E251" s="0" t="s">
        <v>865</v>
      </c>
      <c r="F251" s="0" t="s">
        <v>866</v>
      </c>
      <c r="G251" s="0" t="s">
        <v>867</v>
      </c>
      <c r="H251" s="0" t="s">
        <v>868</v>
      </c>
      <c r="I251" s="0" t="s">
        <v>385</v>
      </c>
      <c r="J251" s="0" t="s">
        <v>47</v>
      </c>
      <c r="K251" s="0" t="s">
        <v>47</v>
      </c>
      <c r="L251" s="0" t="s">
        <v>47</v>
      </c>
      <c r="M251" s="0" t="s">
        <v>47</v>
      </c>
      <c r="N251" s="0" t="n">
        <v>2</v>
      </c>
      <c r="O251" s="0" t="n">
        <v>1025</v>
      </c>
      <c r="P251" s="0" t="n">
        <v>25</v>
      </c>
      <c r="Q251" s="0" t="n">
        <v>4.5</v>
      </c>
      <c r="R251" s="0" t="str">
        <f aca="false">INDEX(Lookup!$B$4:$B$18,MATCH(C251,Lookup!$A$4:$A$18,0))</f>
        <v>United States</v>
      </c>
      <c r="S251" s="20" t="n">
        <f aca="false">INDEX(Lookup!$D$4:$D$18,MATCH(C251,Lookup!$A$4:$A$18,0))</f>
        <v>1</v>
      </c>
      <c r="T251" s="21" t="n">
        <f aca="false">ROUND(P251*S251,2)</f>
        <v>25</v>
      </c>
      <c r="U251" s="21" t="n">
        <f aca="false">IF(T251&lt;=10,1,IF(T251&lt;=20,2,IF(T251&lt;=30,3,IF(T251&lt;=40,4,IF(T251&lt;=50,5,IF(T251&lt;=100,6,IF(T251&lt;=250,7,8)))))))</f>
        <v>3</v>
      </c>
      <c r="V251" s="21" t="n">
        <f aca="false">IF(AND(OR(Dashboard!$T$3="All",R251=Dashboard!$T$3),OR(Dashboard!$T$4="All",D251=Dashboard!$T$4)),1,0)</f>
        <v>1</v>
      </c>
      <c r="W251" s="21" t="n">
        <f aca="false">IF(V251=1,T251+ROW()/10000000,0)</f>
        <v>25.0000251</v>
      </c>
    </row>
    <row r="252" customFormat="false" ht="15" hidden="false" customHeight="false" outlineLevel="0" collapsed="false">
      <c r="A252" s="0" t="n">
        <v>17259395</v>
      </c>
      <c r="B252" s="0" t="s">
        <v>869</v>
      </c>
      <c r="C252" s="0" t="n">
        <v>216</v>
      </c>
      <c r="D252" s="0" t="s">
        <v>864</v>
      </c>
      <c r="E252" s="0" t="s">
        <v>870</v>
      </c>
      <c r="F252" s="0" t="s">
        <v>866</v>
      </c>
      <c r="G252" s="0" t="s">
        <v>867</v>
      </c>
      <c r="H252" s="0" t="s">
        <v>871</v>
      </c>
      <c r="I252" s="0" t="s">
        <v>385</v>
      </c>
      <c r="J252" s="0" t="s">
        <v>47</v>
      </c>
      <c r="K252" s="0" t="s">
        <v>47</v>
      </c>
      <c r="L252" s="0" t="s">
        <v>47</v>
      </c>
      <c r="M252" s="0" t="s">
        <v>47</v>
      </c>
      <c r="N252" s="0" t="n">
        <v>2</v>
      </c>
      <c r="O252" s="0" t="n">
        <v>570</v>
      </c>
      <c r="P252" s="0" t="n">
        <v>25</v>
      </c>
      <c r="Q252" s="0" t="n">
        <v>4.9</v>
      </c>
      <c r="R252" s="0" t="str">
        <f aca="false">INDEX(Lookup!$B$4:$B$18,MATCH(C252,Lookup!$A$4:$A$18,0))</f>
        <v>United States</v>
      </c>
      <c r="S252" s="20" t="n">
        <f aca="false">INDEX(Lookup!$D$4:$D$18,MATCH(C252,Lookup!$A$4:$A$18,0))</f>
        <v>1</v>
      </c>
      <c r="T252" s="21" t="n">
        <f aca="false">ROUND(P252*S252,2)</f>
        <v>25</v>
      </c>
      <c r="U252" s="21" t="n">
        <f aca="false">IF(T252&lt;=10,1,IF(T252&lt;=20,2,IF(T252&lt;=30,3,IF(T252&lt;=40,4,IF(T252&lt;=50,5,IF(T252&lt;=100,6,IF(T252&lt;=250,7,8)))))))</f>
        <v>3</v>
      </c>
      <c r="V252" s="21" t="n">
        <f aca="false">IF(AND(OR(Dashboard!$T$3="All",R252=Dashboard!$T$3),OR(Dashboard!$T$4="All",D252=Dashboard!$T$4)),1,0)</f>
        <v>1</v>
      </c>
      <c r="W252" s="21" t="n">
        <f aca="false">IF(V252=1,T252+ROW()/10000000,0)</f>
        <v>25.0000252</v>
      </c>
    </row>
    <row r="253" customFormat="false" ht="15" hidden="false" customHeight="false" outlineLevel="0" collapsed="false">
      <c r="A253" s="0" t="n">
        <v>17258350</v>
      </c>
      <c r="B253" s="0" t="s">
        <v>872</v>
      </c>
      <c r="C253" s="0" t="n">
        <v>216</v>
      </c>
      <c r="D253" s="0" t="s">
        <v>864</v>
      </c>
      <c r="E253" s="0" t="s">
        <v>873</v>
      </c>
      <c r="F253" s="0" t="s">
        <v>874</v>
      </c>
      <c r="G253" s="0" t="s">
        <v>875</v>
      </c>
      <c r="H253" s="0" t="s">
        <v>876</v>
      </c>
      <c r="I253" s="0" t="s">
        <v>385</v>
      </c>
      <c r="J253" s="0" t="s">
        <v>47</v>
      </c>
      <c r="K253" s="0" t="s">
        <v>47</v>
      </c>
      <c r="L253" s="0" t="s">
        <v>47</v>
      </c>
      <c r="M253" s="0" t="s">
        <v>47</v>
      </c>
      <c r="N253" s="0" t="n">
        <v>3</v>
      </c>
      <c r="O253" s="0" t="n">
        <v>674</v>
      </c>
      <c r="P253" s="0" t="n">
        <v>40</v>
      </c>
      <c r="Q253" s="0" t="n">
        <v>4.5</v>
      </c>
      <c r="R253" s="0" t="str">
        <f aca="false">INDEX(Lookup!$B$4:$B$18,MATCH(C253,Lookup!$A$4:$A$18,0))</f>
        <v>United States</v>
      </c>
      <c r="S253" s="20" t="n">
        <f aca="false">INDEX(Lookup!$D$4:$D$18,MATCH(C253,Lookup!$A$4:$A$18,0))</f>
        <v>1</v>
      </c>
      <c r="T253" s="21" t="n">
        <f aca="false">ROUND(P253*S253,2)</f>
        <v>40</v>
      </c>
      <c r="U253" s="21" t="n">
        <f aca="false">IF(T253&lt;=10,1,IF(T253&lt;=20,2,IF(T253&lt;=30,3,IF(T253&lt;=40,4,IF(T253&lt;=50,5,IF(T253&lt;=100,6,IF(T253&lt;=250,7,8)))))))</f>
        <v>4</v>
      </c>
      <c r="V253" s="21" t="n">
        <f aca="false">IF(AND(OR(Dashboard!$T$3="All",R253=Dashboard!$T$3),OR(Dashboard!$T$4="All",D253=Dashboard!$T$4)),1,0)</f>
        <v>1</v>
      </c>
      <c r="W253" s="21" t="n">
        <f aca="false">IF(V253=1,T253+ROW()/10000000,0)</f>
        <v>40.0000253</v>
      </c>
    </row>
    <row r="254" customFormat="false" ht="15" hidden="false" customHeight="false" outlineLevel="0" collapsed="false">
      <c r="A254" s="0" t="n">
        <v>17258136</v>
      </c>
      <c r="B254" s="0" t="s">
        <v>877</v>
      </c>
      <c r="C254" s="0" t="n">
        <v>216</v>
      </c>
      <c r="D254" s="0" t="s">
        <v>864</v>
      </c>
      <c r="E254" s="0" t="s">
        <v>878</v>
      </c>
      <c r="F254" s="0" t="s">
        <v>879</v>
      </c>
      <c r="G254" s="0" t="s">
        <v>880</v>
      </c>
      <c r="H254" s="0" t="s">
        <v>881</v>
      </c>
      <c r="I254" s="0" t="s">
        <v>385</v>
      </c>
      <c r="J254" s="0" t="s">
        <v>47</v>
      </c>
      <c r="K254" s="0" t="s">
        <v>47</v>
      </c>
      <c r="L254" s="0" t="s">
        <v>47</v>
      </c>
      <c r="M254" s="0" t="s">
        <v>47</v>
      </c>
      <c r="N254" s="0" t="n">
        <v>2</v>
      </c>
      <c r="O254" s="0" t="n">
        <v>496</v>
      </c>
      <c r="P254" s="0" t="n">
        <v>25</v>
      </c>
      <c r="Q254" s="0" t="n">
        <v>4.1</v>
      </c>
      <c r="R254" s="0" t="str">
        <f aca="false">INDEX(Lookup!$B$4:$B$18,MATCH(C254,Lookup!$A$4:$A$18,0))</f>
        <v>United States</v>
      </c>
      <c r="S254" s="20" t="n">
        <f aca="false">INDEX(Lookup!$D$4:$D$18,MATCH(C254,Lookup!$A$4:$A$18,0))</f>
        <v>1</v>
      </c>
      <c r="T254" s="21" t="n">
        <f aca="false">ROUND(P254*S254,2)</f>
        <v>25</v>
      </c>
      <c r="U254" s="21" t="n">
        <f aca="false">IF(T254&lt;=10,1,IF(T254&lt;=20,2,IF(T254&lt;=30,3,IF(T254&lt;=40,4,IF(T254&lt;=50,5,IF(T254&lt;=100,6,IF(T254&lt;=250,7,8)))))))</f>
        <v>3</v>
      </c>
      <c r="V254" s="21" t="n">
        <f aca="false">IF(AND(OR(Dashboard!$T$3="All",R254=Dashboard!$T$3),OR(Dashboard!$T$4="All",D254=Dashboard!$T$4)),1,0)</f>
        <v>1</v>
      </c>
      <c r="W254" s="21" t="n">
        <f aca="false">IF(V254=1,T254+ROW()/10000000,0)</f>
        <v>25.0000254</v>
      </c>
    </row>
    <row r="255" customFormat="false" ht="15" hidden="false" customHeight="false" outlineLevel="0" collapsed="false">
      <c r="A255" s="0" t="n">
        <v>17258522</v>
      </c>
      <c r="B255" s="0" t="s">
        <v>882</v>
      </c>
      <c r="C255" s="0" t="n">
        <v>216</v>
      </c>
      <c r="D255" s="0" t="s">
        <v>864</v>
      </c>
      <c r="E255" s="0" t="s">
        <v>883</v>
      </c>
      <c r="F255" s="0" t="s">
        <v>879</v>
      </c>
      <c r="G255" s="0" t="s">
        <v>880</v>
      </c>
      <c r="H255" s="0" t="s">
        <v>741</v>
      </c>
      <c r="I255" s="0" t="s">
        <v>385</v>
      </c>
      <c r="J255" s="0" t="s">
        <v>47</v>
      </c>
      <c r="K255" s="0" t="s">
        <v>47</v>
      </c>
      <c r="L255" s="0" t="s">
        <v>47</v>
      </c>
      <c r="M255" s="0" t="s">
        <v>47</v>
      </c>
      <c r="N255" s="0" t="n">
        <v>2</v>
      </c>
      <c r="O255" s="0" t="n">
        <v>411</v>
      </c>
      <c r="P255" s="0" t="n">
        <v>25</v>
      </c>
      <c r="Q255" s="0" t="n">
        <v>4</v>
      </c>
      <c r="R255" s="0" t="str">
        <f aca="false">INDEX(Lookup!$B$4:$B$18,MATCH(C255,Lookup!$A$4:$A$18,0))</f>
        <v>United States</v>
      </c>
      <c r="S255" s="20" t="n">
        <f aca="false">INDEX(Lookup!$D$4:$D$18,MATCH(C255,Lookup!$A$4:$A$18,0))</f>
        <v>1</v>
      </c>
      <c r="T255" s="21" t="n">
        <f aca="false">ROUND(P255*S255,2)</f>
        <v>25</v>
      </c>
      <c r="U255" s="21" t="n">
        <f aca="false">IF(T255&lt;=10,1,IF(T255&lt;=20,2,IF(T255&lt;=30,3,IF(T255&lt;=40,4,IF(T255&lt;=50,5,IF(T255&lt;=100,6,IF(T255&lt;=250,7,8)))))))</f>
        <v>3</v>
      </c>
      <c r="V255" s="21" t="n">
        <f aca="false">IF(AND(OR(Dashboard!$T$3="All",R255=Dashboard!$T$3),OR(Dashboard!$T$4="All",D255=Dashboard!$T$4)),1,0)</f>
        <v>1</v>
      </c>
      <c r="W255" s="21" t="n">
        <f aca="false">IF(V255=1,T255+ROW()/10000000,0)</f>
        <v>25.0000255</v>
      </c>
    </row>
    <row r="256" customFormat="false" ht="15" hidden="false" customHeight="false" outlineLevel="0" collapsed="false">
      <c r="A256" s="0" t="n">
        <v>17259958</v>
      </c>
      <c r="B256" s="0" t="s">
        <v>884</v>
      </c>
      <c r="C256" s="0" t="n">
        <v>216</v>
      </c>
      <c r="D256" s="0" t="s">
        <v>864</v>
      </c>
      <c r="E256" s="0" t="s">
        <v>885</v>
      </c>
      <c r="F256" s="0" t="s">
        <v>886</v>
      </c>
      <c r="G256" s="0" t="s">
        <v>887</v>
      </c>
      <c r="H256" s="0" t="s">
        <v>888</v>
      </c>
      <c r="I256" s="0" t="s">
        <v>385</v>
      </c>
      <c r="J256" s="0" t="s">
        <v>47</v>
      </c>
      <c r="K256" s="0" t="s">
        <v>47</v>
      </c>
      <c r="L256" s="0" t="s">
        <v>47</v>
      </c>
      <c r="M256" s="0" t="s">
        <v>47</v>
      </c>
      <c r="N256" s="0" t="n">
        <v>2</v>
      </c>
      <c r="O256" s="0" t="n">
        <v>113</v>
      </c>
      <c r="P256" s="0" t="n">
        <v>25</v>
      </c>
      <c r="Q256" s="0" t="n">
        <v>3.2</v>
      </c>
      <c r="R256" s="0" t="str">
        <f aca="false">INDEX(Lookup!$B$4:$B$18,MATCH(C256,Lookup!$A$4:$A$18,0))</f>
        <v>United States</v>
      </c>
      <c r="S256" s="20" t="n">
        <f aca="false">INDEX(Lookup!$D$4:$D$18,MATCH(C256,Lookup!$A$4:$A$18,0))</f>
        <v>1</v>
      </c>
      <c r="T256" s="21" t="n">
        <f aca="false">ROUND(P256*S256,2)</f>
        <v>25</v>
      </c>
      <c r="U256" s="21" t="n">
        <f aca="false">IF(T256&lt;=10,1,IF(T256&lt;=20,2,IF(T256&lt;=30,3,IF(T256&lt;=40,4,IF(T256&lt;=50,5,IF(T256&lt;=100,6,IF(T256&lt;=250,7,8)))))))</f>
        <v>3</v>
      </c>
      <c r="V256" s="21" t="n">
        <f aca="false">IF(AND(OR(Dashboard!$T$3="All",R256=Dashboard!$T$3),OR(Dashboard!$T$4="All",D256=Dashboard!$T$4)),1,0)</f>
        <v>1</v>
      </c>
      <c r="W256" s="21" t="n">
        <f aca="false">IF(V256=1,T256+ROW()/10000000,0)</f>
        <v>25.0000256</v>
      </c>
    </row>
    <row r="257" customFormat="false" ht="15" hidden="false" customHeight="false" outlineLevel="0" collapsed="false">
      <c r="A257" s="0" t="n">
        <v>17258036</v>
      </c>
      <c r="B257" s="0" t="s">
        <v>228</v>
      </c>
      <c r="C257" s="0" t="n">
        <v>216</v>
      </c>
      <c r="D257" s="0" t="s">
        <v>864</v>
      </c>
      <c r="E257" s="0" t="s">
        <v>889</v>
      </c>
      <c r="F257" s="0" t="s">
        <v>886</v>
      </c>
      <c r="G257" s="0" t="s">
        <v>887</v>
      </c>
      <c r="H257" s="0" t="s">
        <v>120</v>
      </c>
      <c r="I257" s="0" t="s">
        <v>385</v>
      </c>
      <c r="J257" s="0" t="s">
        <v>47</v>
      </c>
      <c r="K257" s="0" t="s">
        <v>47</v>
      </c>
      <c r="L257" s="0" t="s">
        <v>47</v>
      </c>
      <c r="M257" s="0" t="s">
        <v>47</v>
      </c>
      <c r="N257" s="0" t="n">
        <v>3</v>
      </c>
      <c r="O257" s="0" t="n">
        <v>1109</v>
      </c>
      <c r="P257" s="0" t="n">
        <v>40</v>
      </c>
      <c r="Q257" s="0" t="n">
        <v>4.5</v>
      </c>
      <c r="R257" s="0" t="str">
        <f aca="false">INDEX(Lookup!$B$4:$B$18,MATCH(C257,Lookup!$A$4:$A$18,0))</f>
        <v>United States</v>
      </c>
      <c r="S257" s="20" t="n">
        <f aca="false">INDEX(Lookup!$D$4:$D$18,MATCH(C257,Lookup!$A$4:$A$18,0))</f>
        <v>1</v>
      </c>
      <c r="T257" s="21" t="n">
        <f aca="false">ROUND(P257*S257,2)</f>
        <v>40</v>
      </c>
      <c r="U257" s="21" t="n">
        <f aca="false">IF(T257&lt;=10,1,IF(T257&lt;=20,2,IF(T257&lt;=30,3,IF(T257&lt;=40,4,IF(T257&lt;=50,5,IF(T257&lt;=100,6,IF(T257&lt;=250,7,8)))))))</f>
        <v>4</v>
      </c>
      <c r="V257" s="21" t="n">
        <f aca="false">IF(AND(OR(Dashboard!$T$3="All",R257=Dashboard!$T$3),OR(Dashboard!$T$4="All",D257=Dashboard!$T$4)),1,0)</f>
        <v>1</v>
      </c>
      <c r="W257" s="21" t="n">
        <f aca="false">IF(V257=1,T257+ROW()/10000000,0)</f>
        <v>40.0000257</v>
      </c>
    </row>
    <row r="258" customFormat="false" ht="15" hidden="false" customHeight="false" outlineLevel="0" collapsed="false">
      <c r="A258" s="0" t="n">
        <v>17259368</v>
      </c>
      <c r="B258" s="0" t="s">
        <v>890</v>
      </c>
      <c r="C258" s="0" t="n">
        <v>216</v>
      </c>
      <c r="D258" s="0" t="s">
        <v>864</v>
      </c>
      <c r="E258" s="0" t="s">
        <v>891</v>
      </c>
      <c r="F258" s="0" t="s">
        <v>886</v>
      </c>
      <c r="G258" s="0" t="s">
        <v>887</v>
      </c>
      <c r="H258" s="0" t="s">
        <v>892</v>
      </c>
      <c r="I258" s="0" t="s">
        <v>385</v>
      </c>
      <c r="J258" s="0" t="s">
        <v>47</v>
      </c>
      <c r="K258" s="0" t="s">
        <v>47</v>
      </c>
      <c r="L258" s="0" t="s">
        <v>47</v>
      </c>
      <c r="M258" s="0" t="s">
        <v>47</v>
      </c>
      <c r="N258" s="0" t="n">
        <v>2</v>
      </c>
      <c r="O258" s="0" t="n">
        <v>728</v>
      </c>
      <c r="P258" s="0" t="n">
        <v>25</v>
      </c>
      <c r="Q258" s="0" t="n">
        <v>4.6</v>
      </c>
      <c r="R258" s="0" t="str">
        <f aca="false">INDEX(Lookup!$B$4:$B$18,MATCH(C258,Lookup!$A$4:$A$18,0))</f>
        <v>United States</v>
      </c>
      <c r="S258" s="20" t="n">
        <f aca="false">INDEX(Lookup!$D$4:$D$18,MATCH(C258,Lookup!$A$4:$A$18,0))</f>
        <v>1</v>
      </c>
      <c r="T258" s="21" t="n">
        <f aca="false">ROUND(P258*S258,2)</f>
        <v>25</v>
      </c>
      <c r="U258" s="21" t="n">
        <f aca="false">IF(T258&lt;=10,1,IF(T258&lt;=20,2,IF(T258&lt;=30,3,IF(T258&lt;=40,4,IF(T258&lt;=50,5,IF(T258&lt;=100,6,IF(T258&lt;=250,7,8)))))))</f>
        <v>3</v>
      </c>
      <c r="V258" s="21" t="n">
        <f aca="false">IF(AND(OR(Dashboard!$T$3="All",R258=Dashboard!$T$3),OR(Dashboard!$T$4="All",D258=Dashboard!$T$4)),1,0)</f>
        <v>1</v>
      </c>
      <c r="W258" s="21" t="n">
        <f aca="false">IF(V258=1,T258+ROW()/10000000,0)</f>
        <v>25.0000258</v>
      </c>
    </row>
    <row r="259" customFormat="false" ht="15" hidden="false" customHeight="false" outlineLevel="0" collapsed="false">
      <c r="A259" s="0" t="n">
        <v>17257684</v>
      </c>
      <c r="B259" s="0" t="s">
        <v>893</v>
      </c>
      <c r="C259" s="0" t="n">
        <v>216</v>
      </c>
      <c r="D259" s="0" t="s">
        <v>864</v>
      </c>
      <c r="E259" s="0" t="s">
        <v>894</v>
      </c>
      <c r="F259" s="0" t="s">
        <v>886</v>
      </c>
      <c r="G259" s="0" t="s">
        <v>887</v>
      </c>
      <c r="H259" s="0" t="s">
        <v>895</v>
      </c>
      <c r="I259" s="0" t="s">
        <v>385</v>
      </c>
      <c r="J259" s="0" t="s">
        <v>47</v>
      </c>
      <c r="K259" s="0" t="s">
        <v>47</v>
      </c>
      <c r="L259" s="0" t="s">
        <v>47</v>
      </c>
      <c r="M259" s="0" t="s">
        <v>47</v>
      </c>
      <c r="N259" s="0" t="n">
        <v>1</v>
      </c>
      <c r="O259" s="0" t="n">
        <v>659</v>
      </c>
      <c r="P259" s="0" t="n">
        <v>10</v>
      </c>
      <c r="Q259" s="0" t="n">
        <v>4.4</v>
      </c>
      <c r="R259" s="0" t="str">
        <f aca="false">INDEX(Lookup!$B$4:$B$18,MATCH(C259,Lookup!$A$4:$A$18,0))</f>
        <v>United States</v>
      </c>
      <c r="S259" s="20" t="n">
        <f aca="false">INDEX(Lookup!$D$4:$D$18,MATCH(C259,Lookup!$A$4:$A$18,0))</f>
        <v>1</v>
      </c>
      <c r="T259" s="21" t="n">
        <f aca="false">ROUND(P259*S259,2)</f>
        <v>10</v>
      </c>
      <c r="U259" s="21" t="n">
        <f aca="false">IF(T259&lt;=10,1,IF(T259&lt;=20,2,IF(T259&lt;=30,3,IF(T259&lt;=40,4,IF(T259&lt;=50,5,IF(T259&lt;=100,6,IF(T259&lt;=250,7,8)))))))</f>
        <v>1</v>
      </c>
      <c r="V259" s="21" t="n">
        <f aca="false">IF(AND(OR(Dashboard!$T$3="All",R259=Dashboard!$T$3),OR(Dashboard!$T$4="All",D259=Dashboard!$T$4)),1,0)</f>
        <v>1</v>
      </c>
      <c r="W259" s="21" t="n">
        <f aca="false">IF(V259=1,T259+ROW()/10000000,0)</f>
        <v>10.0000259</v>
      </c>
    </row>
    <row r="260" customFormat="false" ht="15" hidden="false" customHeight="false" outlineLevel="0" collapsed="false">
      <c r="A260" s="0" t="n">
        <v>17258154</v>
      </c>
      <c r="B260" s="0" t="s">
        <v>896</v>
      </c>
      <c r="C260" s="0" t="n">
        <v>216</v>
      </c>
      <c r="D260" s="0" t="s">
        <v>864</v>
      </c>
      <c r="E260" s="0" t="s">
        <v>897</v>
      </c>
      <c r="F260" s="0" t="s">
        <v>886</v>
      </c>
      <c r="G260" s="0" t="s">
        <v>887</v>
      </c>
      <c r="H260" s="0" t="s">
        <v>898</v>
      </c>
      <c r="I260" s="0" t="s">
        <v>385</v>
      </c>
      <c r="J260" s="0" t="s">
        <v>47</v>
      </c>
      <c r="K260" s="0" t="s">
        <v>47</v>
      </c>
      <c r="L260" s="0" t="s">
        <v>47</v>
      </c>
      <c r="M260" s="0" t="s">
        <v>47</v>
      </c>
      <c r="N260" s="0" t="n">
        <v>3</v>
      </c>
      <c r="O260" s="0" t="n">
        <v>370</v>
      </c>
      <c r="P260" s="0" t="n">
        <v>40</v>
      </c>
      <c r="Q260" s="0" t="n">
        <v>4.2</v>
      </c>
      <c r="R260" s="0" t="str">
        <f aca="false">INDEX(Lookup!$B$4:$B$18,MATCH(C260,Lookup!$A$4:$A$18,0))</f>
        <v>United States</v>
      </c>
      <c r="S260" s="20" t="n">
        <f aca="false">INDEX(Lookup!$D$4:$D$18,MATCH(C260,Lookup!$A$4:$A$18,0))</f>
        <v>1</v>
      </c>
      <c r="T260" s="21" t="n">
        <f aca="false">ROUND(P260*S260,2)</f>
        <v>40</v>
      </c>
      <c r="U260" s="21" t="n">
        <f aca="false">IF(T260&lt;=10,1,IF(T260&lt;=20,2,IF(T260&lt;=30,3,IF(T260&lt;=40,4,IF(T260&lt;=50,5,IF(T260&lt;=100,6,IF(T260&lt;=250,7,8)))))))</f>
        <v>4</v>
      </c>
      <c r="V260" s="21" t="n">
        <f aca="false">IF(AND(OR(Dashboard!$T$3="All",R260=Dashboard!$T$3),OR(Dashboard!$T$4="All",D260=Dashboard!$T$4)),1,0)</f>
        <v>1</v>
      </c>
      <c r="W260" s="21" t="n">
        <f aca="false">IF(V260=1,T260+ROW()/10000000,0)</f>
        <v>40.000026</v>
      </c>
    </row>
    <row r="261" customFormat="false" ht="15" hidden="false" customHeight="false" outlineLevel="0" collapsed="false">
      <c r="A261" s="0" t="n">
        <v>17259340</v>
      </c>
      <c r="B261" s="0" t="s">
        <v>899</v>
      </c>
      <c r="C261" s="0" t="n">
        <v>216</v>
      </c>
      <c r="D261" s="0" t="s">
        <v>864</v>
      </c>
      <c r="E261" s="0" t="s">
        <v>900</v>
      </c>
      <c r="F261" s="0" t="s">
        <v>886</v>
      </c>
      <c r="G261" s="0" t="s">
        <v>887</v>
      </c>
      <c r="H261" s="0" t="s">
        <v>332</v>
      </c>
      <c r="I261" s="0" t="s">
        <v>385</v>
      </c>
      <c r="J261" s="0" t="s">
        <v>47</v>
      </c>
      <c r="K261" s="0" t="s">
        <v>47</v>
      </c>
      <c r="L261" s="0" t="s">
        <v>47</v>
      </c>
      <c r="M261" s="0" t="s">
        <v>47</v>
      </c>
      <c r="N261" s="0" t="n">
        <v>3</v>
      </c>
      <c r="O261" s="0" t="n">
        <v>532</v>
      </c>
      <c r="P261" s="0" t="n">
        <v>40</v>
      </c>
      <c r="Q261" s="0" t="n">
        <v>4.3</v>
      </c>
      <c r="R261" s="0" t="str">
        <f aca="false">INDEX(Lookup!$B$4:$B$18,MATCH(C261,Lookup!$A$4:$A$18,0))</f>
        <v>United States</v>
      </c>
      <c r="S261" s="20" t="n">
        <f aca="false">INDEX(Lookup!$D$4:$D$18,MATCH(C261,Lookup!$A$4:$A$18,0))</f>
        <v>1</v>
      </c>
      <c r="T261" s="21" t="n">
        <f aca="false">ROUND(P261*S261,2)</f>
        <v>40</v>
      </c>
      <c r="U261" s="21" t="n">
        <f aca="false">IF(T261&lt;=10,1,IF(T261&lt;=20,2,IF(T261&lt;=30,3,IF(T261&lt;=40,4,IF(T261&lt;=50,5,IF(T261&lt;=100,6,IF(T261&lt;=250,7,8)))))))</f>
        <v>4</v>
      </c>
      <c r="V261" s="21" t="n">
        <f aca="false">IF(AND(OR(Dashboard!$T$3="All",R261=Dashboard!$T$3),OR(Dashboard!$T$4="All",D261=Dashboard!$T$4)),1,0)</f>
        <v>1</v>
      </c>
      <c r="W261" s="21" t="n">
        <f aca="false">IF(V261=1,T261+ROW()/10000000,0)</f>
        <v>40.0000261</v>
      </c>
    </row>
    <row r="262" customFormat="false" ht="15" hidden="false" customHeight="false" outlineLevel="0" collapsed="false">
      <c r="A262" s="0" t="n">
        <v>17259243</v>
      </c>
      <c r="B262" s="0" t="s">
        <v>901</v>
      </c>
      <c r="C262" s="0" t="n">
        <v>216</v>
      </c>
      <c r="D262" s="0" t="s">
        <v>864</v>
      </c>
      <c r="E262" s="0" t="s">
        <v>902</v>
      </c>
      <c r="F262" s="0" t="s">
        <v>903</v>
      </c>
      <c r="G262" s="0" t="s">
        <v>904</v>
      </c>
      <c r="H262" s="0" t="s">
        <v>63</v>
      </c>
      <c r="I262" s="0" t="s">
        <v>385</v>
      </c>
      <c r="J262" s="0" t="s">
        <v>47</v>
      </c>
      <c r="K262" s="0" t="s">
        <v>47</v>
      </c>
      <c r="L262" s="0" t="s">
        <v>47</v>
      </c>
      <c r="M262" s="0" t="s">
        <v>47</v>
      </c>
      <c r="N262" s="0" t="n">
        <v>2</v>
      </c>
      <c r="O262" s="0" t="n">
        <v>860</v>
      </c>
      <c r="P262" s="0" t="n">
        <v>25</v>
      </c>
      <c r="Q262" s="0" t="n">
        <v>4.8</v>
      </c>
      <c r="R262" s="0" t="str">
        <f aca="false">INDEX(Lookup!$B$4:$B$18,MATCH(C262,Lookup!$A$4:$A$18,0))</f>
        <v>United States</v>
      </c>
      <c r="S262" s="20" t="n">
        <f aca="false">INDEX(Lookup!$D$4:$D$18,MATCH(C262,Lookup!$A$4:$A$18,0))</f>
        <v>1</v>
      </c>
      <c r="T262" s="21" t="n">
        <f aca="false">ROUND(P262*S262,2)</f>
        <v>25</v>
      </c>
      <c r="U262" s="21" t="n">
        <f aca="false">IF(T262&lt;=10,1,IF(T262&lt;=20,2,IF(T262&lt;=30,3,IF(T262&lt;=40,4,IF(T262&lt;=50,5,IF(T262&lt;=100,6,IF(T262&lt;=250,7,8)))))))</f>
        <v>3</v>
      </c>
      <c r="V262" s="21" t="n">
        <f aca="false">IF(AND(OR(Dashboard!$T$3="All",R262=Dashboard!$T$3),OR(Dashboard!$T$4="All",D262=Dashboard!$T$4)),1,0)</f>
        <v>1</v>
      </c>
      <c r="W262" s="21" t="n">
        <f aca="false">IF(V262=1,T262+ROW()/10000000,0)</f>
        <v>25.0000262</v>
      </c>
    </row>
    <row r="263" customFormat="false" ht="15" hidden="false" customHeight="false" outlineLevel="0" collapsed="false">
      <c r="A263" s="0" t="n">
        <v>17259625</v>
      </c>
      <c r="B263" s="0" t="s">
        <v>905</v>
      </c>
      <c r="C263" s="0" t="n">
        <v>216</v>
      </c>
      <c r="D263" s="0" t="s">
        <v>864</v>
      </c>
      <c r="E263" s="0" t="s">
        <v>906</v>
      </c>
      <c r="F263" s="0" t="s">
        <v>903</v>
      </c>
      <c r="G263" s="0" t="s">
        <v>904</v>
      </c>
      <c r="H263" s="0" t="s">
        <v>907</v>
      </c>
      <c r="I263" s="0" t="s">
        <v>385</v>
      </c>
      <c r="J263" s="0" t="s">
        <v>47</v>
      </c>
      <c r="K263" s="0" t="s">
        <v>47</v>
      </c>
      <c r="L263" s="0" t="s">
        <v>47</v>
      </c>
      <c r="M263" s="0" t="s">
        <v>47</v>
      </c>
      <c r="N263" s="0" t="n">
        <v>1</v>
      </c>
      <c r="O263" s="0" t="n">
        <v>943</v>
      </c>
      <c r="P263" s="0" t="n">
        <v>10</v>
      </c>
      <c r="Q263" s="0" t="n">
        <v>4.2</v>
      </c>
      <c r="R263" s="0" t="str">
        <f aca="false">INDEX(Lookup!$B$4:$B$18,MATCH(C263,Lookup!$A$4:$A$18,0))</f>
        <v>United States</v>
      </c>
      <c r="S263" s="20" t="n">
        <f aca="false">INDEX(Lookup!$D$4:$D$18,MATCH(C263,Lookup!$A$4:$A$18,0))</f>
        <v>1</v>
      </c>
      <c r="T263" s="21" t="n">
        <f aca="false">ROUND(P263*S263,2)</f>
        <v>10</v>
      </c>
      <c r="U263" s="21" t="n">
        <f aca="false">IF(T263&lt;=10,1,IF(T263&lt;=20,2,IF(T263&lt;=30,3,IF(T263&lt;=40,4,IF(T263&lt;=50,5,IF(T263&lt;=100,6,IF(T263&lt;=250,7,8)))))))</f>
        <v>1</v>
      </c>
      <c r="V263" s="21" t="n">
        <f aca="false">IF(AND(OR(Dashboard!$T$3="All",R263=Dashboard!$T$3),OR(Dashboard!$T$4="All",D263=Dashboard!$T$4)),1,0)</f>
        <v>1</v>
      </c>
      <c r="W263" s="21" t="n">
        <f aca="false">IF(V263=1,T263+ROW()/10000000,0)</f>
        <v>10.0000263</v>
      </c>
    </row>
    <row r="264" customFormat="false" ht="15" hidden="false" customHeight="false" outlineLevel="0" collapsed="false">
      <c r="A264" s="0" t="n">
        <v>17259169</v>
      </c>
      <c r="B264" s="0" t="s">
        <v>908</v>
      </c>
      <c r="C264" s="0" t="n">
        <v>216</v>
      </c>
      <c r="D264" s="0" t="s">
        <v>864</v>
      </c>
      <c r="E264" s="0" t="s">
        <v>909</v>
      </c>
      <c r="F264" s="0" t="s">
        <v>910</v>
      </c>
      <c r="G264" s="0" t="s">
        <v>911</v>
      </c>
      <c r="H264" s="0" t="s">
        <v>912</v>
      </c>
      <c r="I264" s="0" t="s">
        <v>385</v>
      </c>
      <c r="J264" s="0" t="s">
        <v>47</v>
      </c>
      <c r="K264" s="0" t="s">
        <v>47</v>
      </c>
      <c r="L264" s="0" t="s">
        <v>47</v>
      </c>
      <c r="M264" s="0" t="s">
        <v>47</v>
      </c>
      <c r="N264" s="0" t="n">
        <v>4</v>
      </c>
      <c r="O264" s="0" t="n">
        <v>476</v>
      </c>
      <c r="P264" s="0" t="n">
        <v>70</v>
      </c>
      <c r="Q264" s="0" t="n">
        <v>4.1</v>
      </c>
      <c r="R264" s="0" t="str">
        <f aca="false">INDEX(Lookup!$B$4:$B$18,MATCH(C264,Lookup!$A$4:$A$18,0))</f>
        <v>United States</v>
      </c>
      <c r="S264" s="20" t="n">
        <f aca="false">INDEX(Lookup!$D$4:$D$18,MATCH(C264,Lookup!$A$4:$A$18,0))</f>
        <v>1</v>
      </c>
      <c r="T264" s="21" t="n">
        <f aca="false">ROUND(P264*S264,2)</f>
        <v>70</v>
      </c>
      <c r="U264" s="21" t="n">
        <f aca="false">IF(T264&lt;=10,1,IF(T264&lt;=20,2,IF(T264&lt;=30,3,IF(T264&lt;=40,4,IF(T264&lt;=50,5,IF(T264&lt;=100,6,IF(T264&lt;=250,7,8)))))))</f>
        <v>6</v>
      </c>
      <c r="V264" s="21" t="n">
        <f aca="false">IF(AND(OR(Dashboard!$T$3="All",R264=Dashboard!$T$3),OR(Dashboard!$T$4="All",D264=Dashboard!$T$4)),1,0)</f>
        <v>1</v>
      </c>
      <c r="W264" s="21" t="n">
        <f aca="false">IF(V264=1,T264+ROW()/10000000,0)</f>
        <v>70.0000264</v>
      </c>
    </row>
    <row r="265" customFormat="false" ht="15" hidden="false" customHeight="false" outlineLevel="0" collapsed="false">
      <c r="A265" s="0" t="n">
        <v>17259166</v>
      </c>
      <c r="B265" s="0" t="s">
        <v>913</v>
      </c>
      <c r="C265" s="0" t="n">
        <v>216</v>
      </c>
      <c r="D265" s="0" t="s">
        <v>864</v>
      </c>
      <c r="E265" s="0" t="s">
        <v>914</v>
      </c>
      <c r="F265" s="0" t="s">
        <v>915</v>
      </c>
      <c r="G265" s="0" t="s">
        <v>916</v>
      </c>
      <c r="H265" s="0" t="s">
        <v>69</v>
      </c>
      <c r="I265" s="0" t="s">
        <v>385</v>
      </c>
      <c r="J265" s="0" t="s">
        <v>47</v>
      </c>
      <c r="K265" s="0" t="s">
        <v>47</v>
      </c>
      <c r="L265" s="0" t="s">
        <v>47</v>
      </c>
      <c r="M265" s="0" t="s">
        <v>47</v>
      </c>
      <c r="N265" s="0" t="n">
        <v>1</v>
      </c>
      <c r="O265" s="0" t="n">
        <v>218</v>
      </c>
      <c r="P265" s="0" t="n">
        <v>10</v>
      </c>
      <c r="Q265" s="0" t="n">
        <v>4.1</v>
      </c>
      <c r="R265" s="0" t="str">
        <f aca="false">INDEX(Lookup!$B$4:$B$18,MATCH(C265,Lookup!$A$4:$A$18,0))</f>
        <v>United States</v>
      </c>
      <c r="S265" s="20" t="n">
        <f aca="false">INDEX(Lookup!$D$4:$D$18,MATCH(C265,Lookup!$A$4:$A$18,0))</f>
        <v>1</v>
      </c>
      <c r="T265" s="21" t="n">
        <f aca="false">ROUND(P265*S265,2)</f>
        <v>10</v>
      </c>
      <c r="U265" s="21" t="n">
        <f aca="false">IF(T265&lt;=10,1,IF(T265&lt;=20,2,IF(T265&lt;=30,3,IF(T265&lt;=40,4,IF(T265&lt;=50,5,IF(T265&lt;=100,6,IF(T265&lt;=250,7,8)))))))</f>
        <v>1</v>
      </c>
      <c r="V265" s="21" t="n">
        <f aca="false">IF(AND(OR(Dashboard!$T$3="All",R265=Dashboard!$T$3),OR(Dashboard!$T$4="All",D265=Dashboard!$T$4)),1,0)</f>
        <v>1</v>
      </c>
      <c r="W265" s="21" t="n">
        <f aca="false">IF(V265=1,T265+ROW()/10000000,0)</f>
        <v>10.0000265</v>
      </c>
    </row>
    <row r="266" customFormat="false" ht="15" hidden="false" customHeight="false" outlineLevel="0" collapsed="false">
      <c r="A266" s="0" t="n">
        <v>17259335</v>
      </c>
      <c r="B266" s="0" t="s">
        <v>917</v>
      </c>
      <c r="C266" s="0" t="n">
        <v>216</v>
      </c>
      <c r="D266" s="0" t="s">
        <v>864</v>
      </c>
      <c r="E266" s="0" t="s">
        <v>918</v>
      </c>
      <c r="F266" s="0" t="s">
        <v>919</v>
      </c>
      <c r="G266" s="0" t="s">
        <v>920</v>
      </c>
      <c r="H266" s="0" t="s">
        <v>921</v>
      </c>
      <c r="I266" s="0" t="s">
        <v>385</v>
      </c>
      <c r="J266" s="0" t="s">
        <v>47</v>
      </c>
      <c r="K266" s="0" t="s">
        <v>47</v>
      </c>
      <c r="L266" s="0" t="s">
        <v>47</v>
      </c>
      <c r="M266" s="0" t="s">
        <v>47</v>
      </c>
      <c r="N266" s="0" t="n">
        <v>1</v>
      </c>
      <c r="O266" s="0" t="n">
        <v>214</v>
      </c>
      <c r="P266" s="0" t="n">
        <v>10</v>
      </c>
      <c r="Q266" s="0" t="n">
        <v>4</v>
      </c>
      <c r="R266" s="0" t="str">
        <f aca="false">INDEX(Lookup!$B$4:$B$18,MATCH(C266,Lookup!$A$4:$A$18,0))</f>
        <v>United States</v>
      </c>
      <c r="S266" s="20" t="n">
        <f aca="false">INDEX(Lookup!$D$4:$D$18,MATCH(C266,Lookup!$A$4:$A$18,0))</f>
        <v>1</v>
      </c>
      <c r="T266" s="21" t="n">
        <f aca="false">ROUND(P266*S266,2)</f>
        <v>10</v>
      </c>
      <c r="U266" s="21" t="n">
        <f aca="false">IF(T266&lt;=10,1,IF(T266&lt;=20,2,IF(T266&lt;=30,3,IF(T266&lt;=40,4,IF(T266&lt;=50,5,IF(T266&lt;=100,6,IF(T266&lt;=250,7,8)))))))</f>
        <v>1</v>
      </c>
      <c r="V266" s="21" t="n">
        <f aca="false">IF(AND(OR(Dashboard!$T$3="All",R266=Dashboard!$T$3),OR(Dashboard!$T$4="All",D266=Dashboard!$T$4)),1,0)</f>
        <v>1</v>
      </c>
      <c r="W266" s="21" t="n">
        <f aca="false">IF(V266=1,T266+ROW()/10000000,0)</f>
        <v>10.0000266</v>
      </c>
    </row>
    <row r="267" customFormat="false" ht="15" hidden="false" customHeight="false" outlineLevel="0" collapsed="false">
      <c r="A267" s="0" t="n">
        <v>17259248</v>
      </c>
      <c r="B267" s="0" t="s">
        <v>922</v>
      </c>
      <c r="C267" s="0" t="n">
        <v>216</v>
      </c>
      <c r="D267" s="0" t="s">
        <v>864</v>
      </c>
      <c r="E267" s="0" t="s">
        <v>923</v>
      </c>
      <c r="F267" s="0" t="s">
        <v>924</v>
      </c>
      <c r="G267" s="0" t="s">
        <v>925</v>
      </c>
      <c r="H267" s="0" t="s">
        <v>388</v>
      </c>
      <c r="I267" s="0" t="s">
        <v>385</v>
      </c>
      <c r="J267" s="0" t="s">
        <v>47</v>
      </c>
      <c r="K267" s="0" t="s">
        <v>47</v>
      </c>
      <c r="L267" s="0" t="s">
        <v>47</v>
      </c>
      <c r="M267" s="0" t="s">
        <v>47</v>
      </c>
      <c r="N267" s="0" t="n">
        <v>2</v>
      </c>
      <c r="O267" s="0" t="n">
        <v>699</v>
      </c>
      <c r="P267" s="0" t="n">
        <v>25</v>
      </c>
      <c r="Q267" s="0" t="n">
        <v>4.3</v>
      </c>
      <c r="R267" s="0" t="str">
        <f aca="false">INDEX(Lookup!$B$4:$B$18,MATCH(C267,Lookup!$A$4:$A$18,0))</f>
        <v>United States</v>
      </c>
      <c r="S267" s="20" t="n">
        <f aca="false">INDEX(Lookup!$D$4:$D$18,MATCH(C267,Lookup!$A$4:$A$18,0))</f>
        <v>1</v>
      </c>
      <c r="T267" s="21" t="n">
        <f aca="false">ROUND(P267*S267,2)</f>
        <v>25</v>
      </c>
      <c r="U267" s="21" t="n">
        <f aca="false">IF(T267&lt;=10,1,IF(T267&lt;=20,2,IF(T267&lt;=30,3,IF(T267&lt;=40,4,IF(T267&lt;=50,5,IF(T267&lt;=100,6,IF(T267&lt;=250,7,8)))))))</f>
        <v>3</v>
      </c>
      <c r="V267" s="21" t="n">
        <f aca="false">IF(AND(OR(Dashboard!$T$3="All",R267=Dashboard!$T$3),OR(Dashboard!$T$4="All",D267=Dashboard!$T$4)),1,0)</f>
        <v>1</v>
      </c>
      <c r="W267" s="21" t="n">
        <f aca="false">IF(V267=1,T267+ROW()/10000000,0)</f>
        <v>25.0000267</v>
      </c>
    </row>
    <row r="268" customFormat="false" ht="15" hidden="false" customHeight="false" outlineLevel="0" collapsed="false">
      <c r="A268" s="0" t="n">
        <v>17258552</v>
      </c>
      <c r="B268" s="0" t="s">
        <v>926</v>
      </c>
      <c r="C268" s="0" t="n">
        <v>216</v>
      </c>
      <c r="D268" s="0" t="s">
        <v>864</v>
      </c>
      <c r="E268" s="0" t="s">
        <v>927</v>
      </c>
      <c r="F268" s="0" t="s">
        <v>928</v>
      </c>
      <c r="G268" s="0" t="s">
        <v>929</v>
      </c>
      <c r="H268" s="0" t="s">
        <v>672</v>
      </c>
      <c r="I268" s="0" t="s">
        <v>385</v>
      </c>
      <c r="J268" s="0" t="s">
        <v>47</v>
      </c>
      <c r="K268" s="0" t="s">
        <v>47</v>
      </c>
      <c r="L268" s="0" t="s">
        <v>47</v>
      </c>
      <c r="M268" s="0" t="s">
        <v>47</v>
      </c>
      <c r="N268" s="0" t="n">
        <v>2</v>
      </c>
      <c r="O268" s="0" t="n">
        <v>308</v>
      </c>
      <c r="P268" s="0" t="n">
        <v>25</v>
      </c>
      <c r="Q268" s="0" t="n">
        <v>3.8</v>
      </c>
      <c r="R268" s="0" t="str">
        <f aca="false">INDEX(Lookup!$B$4:$B$18,MATCH(C268,Lookup!$A$4:$A$18,0))</f>
        <v>United States</v>
      </c>
      <c r="S268" s="20" t="n">
        <f aca="false">INDEX(Lookup!$D$4:$D$18,MATCH(C268,Lookup!$A$4:$A$18,0))</f>
        <v>1</v>
      </c>
      <c r="T268" s="21" t="n">
        <f aca="false">ROUND(P268*S268,2)</f>
        <v>25</v>
      </c>
      <c r="U268" s="21" t="n">
        <f aca="false">IF(T268&lt;=10,1,IF(T268&lt;=20,2,IF(T268&lt;=30,3,IF(T268&lt;=40,4,IF(T268&lt;=50,5,IF(T268&lt;=100,6,IF(T268&lt;=250,7,8)))))))</f>
        <v>3</v>
      </c>
      <c r="V268" s="21" t="n">
        <f aca="false">IF(AND(OR(Dashboard!$T$3="All",R268=Dashboard!$T$3),OR(Dashboard!$T$4="All",D268=Dashboard!$T$4)),1,0)</f>
        <v>1</v>
      </c>
      <c r="W268" s="21" t="n">
        <f aca="false">IF(V268=1,T268+ROW()/10000000,0)</f>
        <v>25.0000268</v>
      </c>
    </row>
    <row r="269" customFormat="false" ht="15" hidden="false" customHeight="false" outlineLevel="0" collapsed="false">
      <c r="A269" s="0" t="n">
        <v>17259550</v>
      </c>
      <c r="B269" s="0" t="s">
        <v>930</v>
      </c>
      <c r="C269" s="0" t="n">
        <v>216</v>
      </c>
      <c r="D269" s="0" t="s">
        <v>864</v>
      </c>
      <c r="E269" s="0" t="s">
        <v>931</v>
      </c>
      <c r="F269" s="0" t="s">
        <v>932</v>
      </c>
      <c r="G269" s="0" t="s">
        <v>933</v>
      </c>
      <c r="H269" s="0" t="s">
        <v>934</v>
      </c>
      <c r="I269" s="0" t="s">
        <v>385</v>
      </c>
      <c r="J269" s="0" t="s">
        <v>47</v>
      </c>
      <c r="K269" s="0" t="s">
        <v>47</v>
      </c>
      <c r="L269" s="0" t="s">
        <v>47</v>
      </c>
      <c r="M269" s="0" t="s">
        <v>47</v>
      </c>
      <c r="N269" s="0" t="n">
        <v>2</v>
      </c>
      <c r="O269" s="0" t="n">
        <v>157</v>
      </c>
      <c r="P269" s="0" t="n">
        <v>25</v>
      </c>
      <c r="Q269" s="0" t="n">
        <v>4</v>
      </c>
      <c r="R269" s="0" t="str">
        <f aca="false">INDEX(Lookup!$B$4:$B$18,MATCH(C269,Lookup!$A$4:$A$18,0))</f>
        <v>United States</v>
      </c>
      <c r="S269" s="20" t="n">
        <f aca="false">INDEX(Lookup!$D$4:$D$18,MATCH(C269,Lookup!$A$4:$A$18,0))</f>
        <v>1</v>
      </c>
      <c r="T269" s="21" t="n">
        <f aca="false">ROUND(P269*S269,2)</f>
        <v>25</v>
      </c>
      <c r="U269" s="21" t="n">
        <f aca="false">IF(T269&lt;=10,1,IF(T269&lt;=20,2,IF(T269&lt;=30,3,IF(T269&lt;=40,4,IF(T269&lt;=50,5,IF(T269&lt;=100,6,IF(T269&lt;=250,7,8)))))))</f>
        <v>3</v>
      </c>
      <c r="V269" s="21" t="n">
        <f aca="false">IF(AND(OR(Dashboard!$T$3="All",R269=Dashboard!$T$3),OR(Dashboard!$T$4="All",D269=Dashboard!$T$4)),1,0)</f>
        <v>1</v>
      </c>
      <c r="W269" s="21" t="n">
        <f aca="false">IF(V269=1,T269+ROW()/10000000,0)</f>
        <v>25.0000269</v>
      </c>
    </row>
    <row r="270" customFormat="false" ht="15" hidden="false" customHeight="false" outlineLevel="0" collapsed="false">
      <c r="A270" s="0" t="n">
        <v>17259200</v>
      </c>
      <c r="B270" s="0" t="s">
        <v>935</v>
      </c>
      <c r="C270" s="0" t="n">
        <v>216</v>
      </c>
      <c r="D270" s="0" t="s">
        <v>864</v>
      </c>
      <c r="E270" s="0" t="s">
        <v>936</v>
      </c>
      <c r="F270" s="0" t="s">
        <v>932</v>
      </c>
      <c r="G270" s="0" t="s">
        <v>933</v>
      </c>
      <c r="H270" s="0" t="s">
        <v>937</v>
      </c>
      <c r="I270" s="0" t="s">
        <v>385</v>
      </c>
      <c r="J270" s="0" t="s">
        <v>47</v>
      </c>
      <c r="K270" s="0" t="s">
        <v>47</v>
      </c>
      <c r="L270" s="0" t="s">
        <v>47</v>
      </c>
      <c r="M270" s="0" t="s">
        <v>47</v>
      </c>
      <c r="N270" s="0" t="n">
        <v>3</v>
      </c>
      <c r="O270" s="0" t="n">
        <v>530</v>
      </c>
      <c r="P270" s="0" t="n">
        <v>40</v>
      </c>
      <c r="Q270" s="0" t="n">
        <v>4.2</v>
      </c>
      <c r="R270" s="0" t="str">
        <f aca="false">INDEX(Lookup!$B$4:$B$18,MATCH(C270,Lookup!$A$4:$A$18,0))</f>
        <v>United States</v>
      </c>
      <c r="S270" s="20" t="n">
        <f aca="false">INDEX(Lookup!$D$4:$D$18,MATCH(C270,Lookup!$A$4:$A$18,0))</f>
        <v>1</v>
      </c>
      <c r="T270" s="21" t="n">
        <f aca="false">ROUND(P270*S270,2)</f>
        <v>40</v>
      </c>
      <c r="U270" s="21" t="n">
        <f aca="false">IF(T270&lt;=10,1,IF(T270&lt;=20,2,IF(T270&lt;=30,3,IF(T270&lt;=40,4,IF(T270&lt;=50,5,IF(T270&lt;=100,6,IF(T270&lt;=250,7,8)))))))</f>
        <v>4</v>
      </c>
      <c r="V270" s="21" t="n">
        <f aca="false">IF(AND(OR(Dashboard!$T$3="All",R270=Dashboard!$T$3),OR(Dashboard!$T$4="All",D270=Dashboard!$T$4)),1,0)</f>
        <v>1</v>
      </c>
      <c r="W270" s="21" t="n">
        <f aca="false">IF(V270=1,T270+ROW()/10000000,0)</f>
        <v>40.000027</v>
      </c>
    </row>
    <row r="271" customFormat="false" ht="15" hidden="false" customHeight="false" outlineLevel="0" collapsed="false">
      <c r="A271" s="0" t="n">
        <v>16615894</v>
      </c>
      <c r="B271" s="0" t="s">
        <v>938</v>
      </c>
      <c r="C271" s="0" t="n">
        <v>14</v>
      </c>
      <c r="D271" s="0" t="s">
        <v>939</v>
      </c>
      <c r="E271" s="0" t="s">
        <v>940</v>
      </c>
      <c r="F271" s="0" t="s">
        <v>939</v>
      </c>
      <c r="G271" s="0" t="s">
        <v>941</v>
      </c>
      <c r="H271" s="0" t="s">
        <v>942</v>
      </c>
      <c r="I271" s="0" t="s">
        <v>385</v>
      </c>
      <c r="J271" s="0" t="s">
        <v>47</v>
      </c>
      <c r="K271" s="0" t="s">
        <v>47</v>
      </c>
      <c r="L271" s="0" t="s">
        <v>47</v>
      </c>
      <c r="M271" s="0" t="s">
        <v>47</v>
      </c>
      <c r="N271" s="0" t="n">
        <v>1</v>
      </c>
      <c r="O271" s="0" t="n">
        <v>29</v>
      </c>
      <c r="P271" s="0" t="n">
        <v>7</v>
      </c>
      <c r="Q271" s="0" t="n">
        <v>3.6</v>
      </c>
      <c r="R271" s="0" t="str">
        <f aca="false">INDEX(Lookup!$B$4:$B$18,MATCH(C271,Lookup!$A$4:$A$18,0))</f>
        <v>Australia</v>
      </c>
      <c r="S271" s="20" t="n">
        <f aca="false">INDEX(Lookup!$D$4:$D$18,MATCH(C271,Lookup!$A$4:$A$18,0))</f>
        <v>0.65</v>
      </c>
      <c r="T271" s="21" t="n">
        <f aca="false">ROUND(P271*S271,2)</f>
        <v>4.55</v>
      </c>
      <c r="U271" s="21" t="n">
        <f aca="false">IF(T271&lt;=10,1,IF(T271&lt;=20,2,IF(T271&lt;=30,3,IF(T271&lt;=40,4,IF(T271&lt;=50,5,IF(T271&lt;=100,6,IF(T271&lt;=250,7,8)))))))</f>
        <v>1</v>
      </c>
      <c r="V271" s="21" t="n">
        <f aca="false">IF(AND(OR(Dashboard!$T$3="All",R271=Dashboard!$T$3),OR(Dashboard!$T$4="All",D271=Dashboard!$T$4)),1,0)</f>
        <v>1</v>
      </c>
      <c r="W271" s="21" t="n">
        <f aca="false">IF(V271=1,T271+ROW()/10000000,0)</f>
        <v>4.5500271</v>
      </c>
    </row>
    <row r="272" customFormat="false" ht="15" hidden="false" customHeight="false" outlineLevel="0" collapsed="false">
      <c r="A272" s="0" t="n">
        <v>17342816</v>
      </c>
      <c r="B272" s="0" t="s">
        <v>943</v>
      </c>
      <c r="C272" s="0" t="n">
        <v>216</v>
      </c>
      <c r="D272" s="0" t="s">
        <v>944</v>
      </c>
      <c r="E272" s="0" t="s">
        <v>945</v>
      </c>
      <c r="F272" s="0" t="s">
        <v>944</v>
      </c>
      <c r="G272" s="0" t="s">
        <v>946</v>
      </c>
      <c r="H272" s="0" t="s">
        <v>613</v>
      </c>
      <c r="I272" s="0" t="s">
        <v>385</v>
      </c>
      <c r="J272" s="0" t="s">
        <v>47</v>
      </c>
      <c r="K272" s="0" t="s">
        <v>47</v>
      </c>
      <c r="L272" s="0" t="s">
        <v>47</v>
      </c>
      <c r="M272" s="0" t="s">
        <v>47</v>
      </c>
      <c r="N272" s="0" t="n">
        <v>1</v>
      </c>
      <c r="O272" s="0" t="n">
        <v>33</v>
      </c>
      <c r="P272" s="0" t="n">
        <v>10</v>
      </c>
      <c r="Q272" s="0" t="n">
        <v>3.4</v>
      </c>
      <c r="R272" s="0" t="str">
        <f aca="false">INDEX(Lookup!$B$4:$B$18,MATCH(C272,Lookup!$A$4:$A$18,0))</f>
        <v>United States</v>
      </c>
      <c r="S272" s="20" t="n">
        <f aca="false">INDEX(Lookup!$D$4:$D$18,MATCH(C272,Lookup!$A$4:$A$18,0))</f>
        <v>1</v>
      </c>
      <c r="T272" s="21" t="n">
        <f aca="false">ROUND(P272*S272,2)</f>
        <v>10</v>
      </c>
      <c r="U272" s="21" t="n">
        <f aca="false">IF(T272&lt;=10,1,IF(T272&lt;=20,2,IF(T272&lt;=30,3,IF(T272&lt;=40,4,IF(T272&lt;=50,5,IF(T272&lt;=100,6,IF(T272&lt;=250,7,8)))))))</f>
        <v>1</v>
      </c>
      <c r="V272" s="21" t="n">
        <f aca="false">IF(AND(OR(Dashboard!$T$3="All",R272=Dashboard!$T$3),OR(Dashboard!$T$4="All",D272=Dashboard!$T$4)),1,0)</f>
        <v>1</v>
      </c>
      <c r="W272" s="21" t="n">
        <f aca="false">IF(V272=1,T272+ROW()/10000000,0)</f>
        <v>10.0000272</v>
      </c>
    </row>
    <row r="273" customFormat="false" ht="15" hidden="false" customHeight="false" outlineLevel="0" collapsed="false">
      <c r="A273" s="0" t="n">
        <v>17342498</v>
      </c>
      <c r="B273" s="0" t="s">
        <v>947</v>
      </c>
      <c r="C273" s="0" t="n">
        <v>216</v>
      </c>
      <c r="D273" s="0" t="s">
        <v>944</v>
      </c>
      <c r="E273" s="0" t="s">
        <v>948</v>
      </c>
      <c r="F273" s="0" t="s">
        <v>944</v>
      </c>
      <c r="G273" s="0" t="s">
        <v>946</v>
      </c>
      <c r="H273" s="0" t="s">
        <v>207</v>
      </c>
      <c r="I273" s="0" t="s">
        <v>385</v>
      </c>
      <c r="J273" s="0" t="s">
        <v>47</v>
      </c>
      <c r="K273" s="0" t="s">
        <v>47</v>
      </c>
      <c r="L273" s="0" t="s">
        <v>47</v>
      </c>
      <c r="M273" s="0" t="s">
        <v>47</v>
      </c>
      <c r="N273" s="0" t="n">
        <v>2</v>
      </c>
      <c r="O273" s="0" t="n">
        <v>40</v>
      </c>
      <c r="P273" s="0" t="n">
        <v>25</v>
      </c>
      <c r="Q273" s="0" t="n">
        <v>3.3</v>
      </c>
      <c r="R273" s="0" t="str">
        <f aca="false">INDEX(Lookup!$B$4:$B$18,MATCH(C273,Lookup!$A$4:$A$18,0))</f>
        <v>United States</v>
      </c>
      <c r="S273" s="20" t="n">
        <f aca="false">INDEX(Lookup!$D$4:$D$18,MATCH(C273,Lookup!$A$4:$A$18,0))</f>
        <v>1</v>
      </c>
      <c r="T273" s="21" t="n">
        <f aca="false">ROUND(P273*S273,2)</f>
        <v>25</v>
      </c>
      <c r="U273" s="21" t="n">
        <f aca="false">IF(T273&lt;=10,1,IF(T273&lt;=20,2,IF(T273&lt;=30,3,IF(T273&lt;=40,4,IF(T273&lt;=50,5,IF(T273&lt;=100,6,IF(T273&lt;=250,7,8)))))))</f>
        <v>3</v>
      </c>
      <c r="V273" s="21" t="n">
        <f aca="false">IF(AND(OR(Dashboard!$T$3="All",R273=Dashboard!$T$3),OR(Dashboard!$T$4="All",D273=Dashboard!$T$4)),1,0)</f>
        <v>1</v>
      </c>
      <c r="W273" s="21" t="n">
        <f aca="false">IF(V273=1,T273+ROW()/10000000,0)</f>
        <v>25.0000273</v>
      </c>
    </row>
    <row r="274" customFormat="false" ht="15" hidden="false" customHeight="false" outlineLevel="0" collapsed="false">
      <c r="A274" s="0" t="n">
        <v>17342648</v>
      </c>
      <c r="B274" s="0" t="s">
        <v>949</v>
      </c>
      <c r="C274" s="0" t="n">
        <v>216</v>
      </c>
      <c r="D274" s="0" t="s">
        <v>944</v>
      </c>
      <c r="E274" s="0" t="s">
        <v>950</v>
      </c>
      <c r="F274" s="0" t="s">
        <v>944</v>
      </c>
      <c r="G274" s="0" t="s">
        <v>946</v>
      </c>
      <c r="H274" s="0" t="s">
        <v>394</v>
      </c>
      <c r="I274" s="0" t="s">
        <v>385</v>
      </c>
      <c r="J274" s="0" t="s">
        <v>47</v>
      </c>
      <c r="K274" s="0" t="s">
        <v>47</v>
      </c>
      <c r="L274" s="0" t="s">
        <v>47</v>
      </c>
      <c r="M274" s="0" t="s">
        <v>47</v>
      </c>
      <c r="N274" s="0" t="n">
        <v>1</v>
      </c>
      <c r="O274" s="0" t="n">
        <v>153</v>
      </c>
      <c r="P274" s="0" t="n">
        <v>10</v>
      </c>
      <c r="Q274" s="0" t="n">
        <v>3.4</v>
      </c>
      <c r="R274" s="0" t="str">
        <f aca="false">INDEX(Lookup!$B$4:$B$18,MATCH(C274,Lookup!$A$4:$A$18,0))</f>
        <v>United States</v>
      </c>
      <c r="S274" s="20" t="n">
        <f aca="false">INDEX(Lookup!$D$4:$D$18,MATCH(C274,Lookup!$A$4:$A$18,0))</f>
        <v>1</v>
      </c>
      <c r="T274" s="21" t="n">
        <f aca="false">ROUND(P274*S274,2)</f>
        <v>10</v>
      </c>
      <c r="U274" s="21" t="n">
        <f aca="false">IF(T274&lt;=10,1,IF(T274&lt;=20,2,IF(T274&lt;=30,3,IF(T274&lt;=40,4,IF(T274&lt;=50,5,IF(T274&lt;=100,6,IF(T274&lt;=250,7,8)))))))</f>
        <v>1</v>
      </c>
      <c r="V274" s="21" t="n">
        <f aca="false">IF(AND(OR(Dashboard!$T$3="All",R274=Dashboard!$T$3),OR(Dashboard!$T$4="All",D274=Dashboard!$T$4)),1,0)</f>
        <v>1</v>
      </c>
      <c r="W274" s="21" t="n">
        <f aca="false">IF(V274=1,T274+ROW()/10000000,0)</f>
        <v>10.0000274</v>
      </c>
    </row>
    <row r="275" customFormat="false" ht="15" hidden="false" customHeight="false" outlineLevel="0" collapsed="false">
      <c r="A275" s="0" t="n">
        <v>17342781</v>
      </c>
      <c r="B275" s="0" t="s">
        <v>951</v>
      </c>
      <c r="C275" s="0" t="n">
        <v>216</v>
      </c>
      <c r="D275" s="0" t="s">
        <v>944</v>
      </c>
      <c r="E275" s="0" t="s">
        <v>952</v>
      </c>
      <c r="F275" s="0" t="s">
        <v>944</v>
      </c>
      <c r="G275" s="0" t="s">
        <v>946</v>
      </c>
      <c r="H275" s="0" t="s">
        <v>953</v>
      </c>
      <c r="I275" s="0" t="s">
        <v>385</v>
      </c>
      <c r="J275" s="0" t="s">
        <v>47</v>
      </c>
      <c r="K275" s="0" t="s">
        <v>47</v>
      </c>
      <c r="L275" s="0" t="s">
        <v>47</v>
      </c>
      <c r="M275" s="0" t="s">
        <v>47</v>
      </c>
      <c r="N275" s="0" t="n">
        <v>2</v>
      </c>
      <c r="O275" s="0" t="n">
        <v>65</v>
      </c>
      <c r="P275" s="0" t="n">
        <v>25</v>
      </c>
      <c r="Q275" s="0" t="n">
        <v>3.3</v>
      </c>
      <c r="R275" s="0" t="str">
        <f aca="false">INDEX(Lookup!$B$4:$B$18,MATCH(C275,Lookup!$A$4:$A$18,0))</f>
        <v>United States</v>
      </c>
      <c r="S275" s="20" t="n">
        <f aca="false">INDEX(Lookup!$D$4:$D$18,MATCH(C275,Lookup!$A$4:$A$18,0))</f>
        <v>1</v>
      </c>
      <c r="T275" s="21" t="n">
        <f aca="false">ROUND(P275*S275,2)</f>
        <v>25</v>
      </c>
      <c r="U275" s="21" t="n">
        <f aca="false">IF(T275&lt;=10,1,IF(T275&lt;=20,2,IF(T275&lt;=30,3,IF(T275&lt;=40,4,IF(T275&lt;=50,5,IF(T275&lt;=100,6,IF(T275&lt;=250,7,8)))))))</f>
        <v>3</v>
      </c>
      <c r="V275" s="21" t="n">
        <f aca="false">IF(AND(OR(Dashboard!$T$3="All",R275=Dashboard!$T$3),OR(Dashboard!$T$4="All",D275=Dashboard!$T$4)),1,0)</f>
        <v>1</v>
      </c>
      <c r="W275" s="21" t="n">
        <f aca="false">IF(V275=1,T275+ROW()/10000000,0)</f>
        <v>25.0000275</v>
      </c>
    </row>
    <row r="276" customFormat="false" ht="15" hidden="false" customHeight="false" outlineLevel="0" collapsed="false">
      <c r="A276" s="0" t="n">
        <v>17342799</v>
      </c>
      <c r="B276" s="0" t="s">
        <v>954</v>
      </c>
      <c r="C276" s="0" t="n">
        <v>216</v>
      </c>
      <c r="D276" s="0" t="s">
        <v>944</v>
      </c>
      <c r="E276" s="0" t="s">
        <v>955</v>
      </c>
      <c r="F276" s="0" t="s">
        <v>944</v>
      </c>
      <c r="G276" s="0" t="s">
        <v>946</v>
      </c>
      <c r="H276" s="0" t="s">
        <v>177</v>
      </c>
      <c r="I276" s="0" t="s">
        <v>385</v>
      </c>
      <c r="J276" s="0" t="s">
        <v>47</v>
      </c>
      <c r="K276" s="0" t="s">
        <v>47</v>
      </c>
      <c r="L276" s="0" t="s">
        <v>47</v>
      </c>
      <c r="M276" s="0" t="s">
        <v>47</v>
      </c>
      <c r="N276" s="0" t="n">
        <v>2</v>
      </c>
      <c r="O276" s="0" t="n">
        <v>58</v>
      </c>
      <c r="P276" s="0" t="n">
        <v>25</v>
      </c>
      <c r="Q276" s="0" t="n">
        <v>3.4</v>
      </c>
      <c r="R276" s="0" t="str">
        <f aca="false">INDEX(Lookup!$B$4:$B$18,MATCH(C276,Lookup!$A$4:$A$18,0))</f>
        <v>United States</v>
      </c>
      <c r="S276" s="20" t="n">
        <f aca="false">INDEX(Lookup!$D$4:$D$18,MATCH(C276,Lookup!$A$4:$A$18,0))</f>
        <v>1</v>
      </c>
      <c r="T276" s="21" t="n">
        <f aca="false">ROUND(P276*S276,2)</f>
        <v>25</v>
      </c>
      <c r="U276" s="21" t="n">
        <f aca="false">IF(T276&lt;=10,1,IF(T276&lt;=20,2,IF(T276&lt;=30,3,IF(T276&lt;=40,4,IF(T276&lt;=50,5,IF(T276&lt;=100,6,IF(T276&lt;=250,7,8)))))))</f>
        <v>3</v>
      </c>
      <c r="V276" s="21" t="n">
        <f aca="false">IF(AND(OR(Dashboard!$T$3="All",R276=Dashboard!$T$3),OR(Dashboard!$T$4="All",D276=Dashboard!$T$4)),1,0)</f>
        <v>1</v>
      </c>
      <c r="W276" s="21" t="n">
        <f aca="false">IF(V276=1,T276+ROW()/10000000,0)</f>
        <v>25.0000276</v>
      </c>
    </row>
    <row r="277" customFormat="false" ht="15" hidden="false" customHeight="false" outlineLevel="0" collapsed="false">
      <c r="A277" s="0" t="n">
        <v>17342772</v>
      </c>
      <c r="B277" s="0" t="s">
        <v>956</v>
      </c>
      <c r="C277" s="0" t="n">
        <v>216</v>
      </c>
      <c r="D277" s="0" t="s">
        <v>944</v>
      </c>
      <c r="E277" s="0" t="s">
        <v>957</v>
      </c>
      <c r="F277" s="0" t="s">
        <v>944</v>
      </c>
      <c r="G277" s="0" t="s">
        <v>946</v>
      </c>
      <c r="H277" s="0" t="s">
        <v>420</v>
      </c>
      <c r="I277" s="0" t="s">
        <v>385</v>
      </c>
      <c r="J277" s="0" t="s">
        <v>47</v>
      </c>
      <c r="K277" s="0" t="s">
        <v>47</v>
      </c>
      <c r="L277" s="0" t="s">
        <v>47</v>
      </c>
      <c r="M277" s="0" t="s">
        <v>47</v>
      </c>
      <c r="N277" s="0" t="n">
        <v>2</v>
      </c>
      <c r="O277" s="0" t="n">
        <v>100</v>
      </c>
      <c r="P277" s="0" t="n">
        <v>25</v>
      </c>
      <c r="Q277" s="0" t="n">
        <v>3.5</v>
      </c>
      <c r="R277" s="0" t="str">
        <f aca="false">INDEX(Lookup!$B$4:$B$18,MATCH(C277,Lookup!$A$4:$A$18,0))</f>
        <v>United States</v>
      </c>
      <c r="S277" s="20" t="n">
        <f aca="false">INDEX(Lookup!$D$4:$D$18,MATCH(C277,Lookup!$A$4:$A$18,0))</f>
        <v>1</v>
      </c>
      <c r="T277" s="21" t="n">
        <f aca="false">ROUND(P277*S277,2)</f>
        <v>25</v>
      </c>
      <c r="U277" s="21" t="n">
        <f aca="false">IF(T277&lt;=10,1,IF(T277&lt;=20,2,IF(T277&lt;=30,3,IF(T277&lt;=40,4,IF(T277&lt;=50,5,IF(T277&lt;=100,6,IF(T277&lt;=250,7,8)))))))</f>
        <v>3</v>
      </c>
      <c r="V277" s="21" t="n">
        <f aca="false">IF(AND(OR(Dashboard!$T$3="All",R277=Dashboard!$T$3),OR(Dashboard!$T$4="All",D277=Dashboard!$T$4)),1,0)</f>
        <v>1</v>
      </c>
      <c r="W277" s="21" t="n">
        <f aca="false">IF(V277=1,T277+ROW()/10000000,0)</f>
        <v>25.0000277</v>
      </c>
    </row>
    <row r="278" customFormat="false" ht="15" hidden="false" customHeight="false" outlineLevel="0" collapsed="false">
      <c r="A278" s="0" t="n">
        <v>17342771</v>
      </c>
      <c r="B278" s="0" t="s">
        <v>958</v>
      </c>
      <c r="C278" s="0" t="n">
        <v>216</v>
      </c>
      <c r="D278" s="0" t="s">
        <v>944</v>
      </c>
      <c r="E278" s="0" t="s">
        <v>959</v>
      </c>
      <c r="F278" s="0" t="s">
        <v>944</v>
      </c>
      <c r="G278" s="0" t="s">
        <v>946</v>
      </c>
      <c r="H278" s="0" t="s">
        <v>394</v>
      </c>
      <c r="I278" s="0" t="s">
        <v>385</v>
      </c>
      <c r="J278" s="0" t="s">
        <v>47</v>
      </c>
      <c r="K278" s="0" t="s">
        <v>47</v>
      </c>
      <c r="L278" s="0" t="s">
        <v>47</v>
      </c>
      <c r="M278" s="0" t="s">
        <v>47</v>
      </c>
      <c r="N278" s="0" t="n">
        <v>1</v>
      </c>
      <c r="O278" s="0" t="n">
        <v>156</v>
      </c>
      <c r="P278" s="0" t="n">
        <v>10</v>
      </c>
      <c r="Q278" s="0" t="n">
        <v>3.6</v>
      </c>
      <c r="R278" s="0" t="str">
        <f aca="false">INDEX(Lookup!$B$4:$B$18,MATCH(C278,Lookup!$A$4:$A$18,0))</f>
        <v>United States</v>
      </c>
      <c r="S278" s="20" t="n">
        <f aca="false">INDEX(Lookup!$D$4:$D$18,MATCH(C278,Lookup!$A$4:$A$18,0))</f>
        <v>1</v>
      </c>
      <c r="T278" s="21" t="n">
        <f aca="false">ROUND(P278*S278,2)</f>
        <v>10</v>
      </c>
      <c r="U278" s="21" t="n">
        <f aca="false">IF(T278&lt;=10,1,IF(T278&lt;=20,2,IF(T278&lt;=30,3,IF(T278&lt;=40,4,IF(T278&lt;=50,5,IF(T278&lt;=100,6,IF(T278&lt;=250,7,8)))))))</f>
        <v>1</v>
      </c>
      <c r="V278" s="21" t="n">
        <f aca="false">IF(AND(OR(Dashboard!$T$3="All",R278=Dashboard!$T$3),OR(Dashboard!$T$4="All",D278=Dashboard!$T$4)),1,0)</f>
        <v>1</v>
      </c>
      <c r="W278" s="21" t="n">
        <f aca="false">IF(V278=1,T278+ROW()/10000000,0)</f>
        <v>10.0000278</v>
      </c>
    </row>
    <row r="279" customFormat="false" ht="15" hidden="false" customHeight="false" outlineLevel="0" collapsed="false">
      <c r="A279" s="0" t="n">
        <v>17342548</v>
      </c>
      <c r="B279" s="0" t="s">
        <v>960</v>
      </c>
      <c r="C279" s="0" t="n">
        <v>216</v>
      </c>
      <c r="D279" s="0" t="s">
        <v>944</v>
      </c>
      <c r="E279" s="0" t="s">
        <v>961</v>
      </c>
      <c r="F279" s="0" t="s">
        <v>944</v>
      </c>
      <c r="G279" s="0" t="s">
        <v>946</v>
      </c>
      <c r="H279" s="0" t="s">
        <v>962</v>
      </c>
      <c r="I279" s="0" t="s">
        <v>385</v>
      </c>
      <c r="J279" s="0" t="s">
        <v>47</v>
      </c>
      <c r="K279" s="0" t="s">
        <v>47</v>
      </c>
      <c r="L279" s="0" t="s">
        <v>47</v>
      </c>
      <c r="M279" s="0" t="s">
        <v>47</v>
      </c>
      <c r="N279" s="0" t="n">
        <v>1</v>
      </c>
      <c r="O279" s="0" t="n">
        <v>74</v>
      </c>
      <c r="P279" s="0" t="n">
        <v>0</v>
      </c>
      <c r="Q279" s="0" t="n">
        <v>3.5</v>
      </c>
      <c r="R279" s="0" t="str">
        <f aca="false">INDEX(Lookup!$B$4:$B$18,MATCH(C279,Lookup!$A$4:$A$18,0))</f>
        <v>United States</v>
      </c>
      <c r="S279" s="20" t="n">
        <f aca="false">INDEX(Lookup!$D$4:$D$18,MATCH(C279,Lookup!$A$4:$A$18,0))</f>
        <v>1</v>
      </c>
      <c r="T279" s="21" t="n">
        <f aca="false">ROUND(P279*S279,2)</f>
        <v>0</v>
      </c>
      <c r="U279" s="21" t="n">
        <f aca="false">IF(T279&lt;=10,1,IF(T279&lt;=20,2,IF(T279&lt;=30,3,IF(T279&lt;=40,4,IF(T279&lt;=50,5,IF(T279&lt;=100,6,IF(T279&lt;=250,7,8)))))))</f>
        <v>1</v>
      </c>
      <c r="V279" s="21" t="n">
        <f aca="false">IF(AND(OR(Dashboard!$T$3="All",R279=Dashboard!$T$3),OR(Dashboard!$T$4="All",D279=Dashboard!$T$4)),1,0)</f>
        <v>1</v>
      </c>
      <c r="W279" s="21" t="n">
        <f aca="false">IF(V279=1,T279+ROW()/10000000,0)</f>
        <v>2.79E-005</v>
      </c>
    </row>
    <row r="280" customFormat="false" ht="15" hidden="false" customHeight="false" outlineLevel="0" collapsed="false">
      <c r="A280" s="0" t="n">
        <v>17342556</v>
      </c>
      <c r="B280" s="0" t="s">
        <v>963</v>
      </c>
      <c r="C280" s="0" t="n">
        <v>216</v>
      </c>
      <c r="D280" s="0" t="s">
        <v>944</v>
      </c>
      <c r="E280" s="0" t="s">
        <v>964</v>
      </c>
      <c r="F280" s="0" t="s">
        <v>944</v>
      </c>
      <c r="G280" s="0" t="s">
        <v>946</v>
      </c>
      <c r="H280" s="0" t="s">
        <v>219</v>
      </c>
      <c r="I280" s="0" t="s">
        <v>385</v>
      </c>
      <c r="J280" s="0" t="s">
        <v>47</v>
      </c>
      <c r="K280" s="0" t="s">
        <v>47</v>
      </c>
      <c r="L280" s="0" t="s">
        <v>47</v>
      </c>
      <c r="M280" s="0" t="s">
        <v>47</v>
      </c>
      <c r="N280" s="0" t="n">
        <v>2</v>
      </c>
      <c r="O280" s="0" t="n">
        <v>117</v>
      </c>
      <c r="P280" s="0" t="n">
        <v>25</v>
      </c>
      <c r="Q280" s="0" t="n">
        <v>3.6</v>
      </c>
      <c r="R280" s="0" t="str">
        <f aca="false">INDEX(Lookup!$B$4:$B$18,MATCH(C280,Lookup!$A$4:$A$18,0))</f>
        <v>United States</v>
      </c>
      <c r="S280" s="20" t="n">
        <f aca="false">INDEX(Lookup!$D$4:$D$18,MATCH(C280,Lookup!$A$4:$A$18,0))</f>
        <v>1</v>
      </c>
      <c r="T280" s="21" t="n">
        <f aca="false">ROUND(P280*S280,2)</f>
        <v>25</v>
      </c>
      <c r="U280" s="21" t="n">
        <f aca="false">IF(T280&lt;=10,1,IF(T280&lt;=20,2,IF(T280&lt;=30,3,IF(T280&lt;=40,4,IF(T280&lt;=50,5,IF(T280&lt;=100,6,IF(T280&lt;=250,7,8)))))))</f>
        <v>3</v>
      </c>
      <c r="V280" s="21" t="n">
        <f aca="false">IF(AND(OR(Dashboard!$T$3="All",R280=Dashboard!$T$3),OR(Dashboard!$T$4="All",D280=Dashboard!$T$4)),1,0)</f>
        <v>1</v>
      </c>
      <c r="W280" s="21" t="n">
        <f aca="false">IF(V280=1,T280+ROW()/10000000,0)</f>
        <v>25.000028</v>
      </c>
    </row>
    <row r="281" customFormat="false" ht="15" hidden="false" customHeight="false" outlineLevel="0" collapsed="false">
      <c r="A281" s="0" t="n">
        <v>17342811</v>
      </c>
      <c r="B281" s="0" t="s">
        <v>965</v>
      </c>
      <c r="C281" s="0" t="n">
        <v>216</v>
      </c>
      <c r="D281" s="0" t="s">
        <v>944</v>
      </c>
      <c r="E281" s="0" t="s">
        <v>966</v>
      </c>
      <c r="F281" s="0" t="s">
        <v>944</v>
      </c>
      <c r="G281" s="0" t="s">
        <v>946</v>
      </c>
      <c r="H281" s="0" t="s">
        <v>426</v>
      </c>
      <c r="I281" s="0" t="s">
        <v>385</v>
      </c>
      <c r="J281" s="0" t="s">
        <v>47</v>
      </c>
      <c r="K281" s="0" t="s">
        <v>47</v>
      </c>
      <c r="L281" s="0" t="s">
        <v>47</v>
      </c>
      <c r="M281" s="0" t="s">
        <v>47</v>
      </c>
      <c r="N281" s="0" t="n">
        <v>3</v>
      </c>
      <c r="O281" s="0" t="n">
        <v>83</v>
      </c>
      <c r="P281" s="0" t="n">
        <v>40</v>
      </c>
      <c r="Q281" s="0" t="n">
        <v>3.7</v>
      </c>
      <c r="R281" s="0" t="str">
        <f aca="false">INDEX(Lookup!$B$4:$B$18,MATCH(C281,Lookup!$A$4:$A$18,0))</f>
        <v>United States</v>
      </c>
      <c r="S281" s="20" t="n">
        <f aca="false">INDEX(Lookup!$D$4:$D$18,MATCH(C281,Lookup!$A$4:$A$18,0))</f>
        <v>1</v>
      </c>
      <c r="T281" s="21" t="n">
        <f aca="false">ROUND(P281*S281,2)</f>
        <v>40</v>
      </c>
      <c r="U281" s="21" t="n">
        <f aca="false">IF(T281&lt;=10,1,IF(T281&lt;=20,2,IF(T281&lt;=30,3,IF(T281&lt;=40,4,IF(T281&lt;=50,5,IF(T281&lt;=100,6,IF(T281&lt;=250,7,8)))))))</f>
        <v>4</v>
      </c>
      <c r="V281" s="21" t="n">
        <f aca="false">IF(AND(OR(Dashboard!$T$3="All",R281=Dashboard!$T$3),OR(Dashboard!$T$4="All",D281=Dashboard!$T$4)),1,0)</f>
        <v>1</v>
      </c>
      <c r="W281" s="21" t="n">
        <f aca="false">IF(V281=1,T281+ROW()/10000000,0)</f>
        <v>40.0000281</v>
      </c>
    </row>
    <row r="282" customFormat="false" ht="15" hidden="false" customHeight="false" outlineLevel="0" collapsed="false">
      <c r="A282" s="0" t="n">
        <v>17342576</v>
      </c>
      <c r="B282" s="0" t="s">
        <v>967</v>
      </c>
      <c r="C282" s="0" t="n">
        <v>216</v>
      </c>
      <c r="D282" s="0" t="s">
        <v>944</v>
      </c>
      <c r="E282" s="0" t="s">
        <v>968</v>
      </c>
      <c r="F282" s="0" t="s">
        <v>944</v>
      </c>
      <c r="G282" s="0" t="s">
        <v>946</v>
      </c>
      <c r="H282" s="0" t="s">
        <v>219</v>
      </c>
      <c r="I282" s="0" t="s">
        <v>385</v>
      </c>
      <c r="J282" s="0" t="s">
        <v>47</v>
      </c>
      <c r="K282" s="0" t="s">
        <v>47</v>
      </c>
      <c r="L282" s="0" t="s">
        <v>47</v>
      </c>
      <c r="M282" s="0" t="s">
        <v>47</v>
      </c>
      <c r="N282" s="0" t="n">
        <v>2</v>
      </c>
      <c r="O282" s="0" t="n">
        <v>48</v>
      </c>
      <c r="P282" s="0" t="n">
        <v>25</v>
      </c>
      <c r="Q282" s="0" t="n">
        <v>3.6</v>
      </c>
      <c r="R282" s="0" t="str">
        <f aca="false">INDEX(Lookup!$B$4:$B$18,MATCH(C282,Lookup!$A$4:$A$18,0))</f>
        <v>United States</v>
      </c>
      <c r="S282" s="20" t="n">
        <f aca="false">INDEX(Lookup!$D$4:$D$18,MATCH(C282,Lookup!$A$4:$A$18,0))</f>
        <v>1</v>
      </c>
      <c r="T282" s="21" t="n">
        <f aca="false">ROUND(P282*S282,2)</f>
        <v>25</v>
      </c>
      <c r="U282" s="21" t="n">
        <f aca="false">IF(T282&lt;=10,1,IF(T282&lt;=20,2,IF(T282&lt;=30,3,IF(T282&lt;=40,4,IF(T282&lt;=50,5,IF(T282&lt;=100,6,IF(T282&lt;=250,7,8)))))))</f>
        <v>3</v>
      </c>
      <c r="V282" s="21" t="n">
        <f aca="false">IF(AND(OR(Dashboard!$T$3="All",R282=Dashboard!$T$3),OR(Dashboard!$T$4="All",D282=Dashboard!$T$4)),1,0)</f>
        <v>1</v>
      </c>
      <c r="W282" s="21" t="n">
        <f aca="false">IF(V282=1,T282+ROW()/10000000,0)</f>
        <v>25.0000282</v>
      </c>
    </row>
    <row r="283" customFormat="false" ht="15" hidden="false" customHeight="false" outlineLevel="0" collapsed="false">
      <c r="A283" s="0" t="n">
        <v>17342770</v>
      </c>
      <c r="B283" s="0" t="s">
        <v>969</v>
      </c>
      <c r="C283" s="0" t="n">
        <v>216</v>
      </c>
      <c r="D283" s="0" t="s">
        <v>944</v>
      </c>
      <c r="E283" s="0" t="s">
        <v>970</v>
      </c>
      <c r="F283" s="0" t="s">
        <v>944</v>
      </c>
      <c r="G283" s="0" t="s">
        <v>946</v>
      </c>
      <c r="H283" s="0" t="s">
        <v>971</v>
      </c>
      <c r="I283" s="0" t="s">
        <v>385</v>
      </c>
      <c r="J283" s="0" t="s">
        <v>47</v>
      </c>
      <c r="K283" s="0" t="s">
        <v>47</v>
      </c>
      <c r="L283" s="0" t="s">
        <v>47</v>
      </c>
      <c r="M283" s="0" t="s">
        <v>47</v>
      </c>
      <c r="N283" s="0" t="n">
        <v>3</v>
      </c>
      <c r="O283" s="0" t="n">
        <v>198</v>
      </c>
      <c r="P283" s="0" t="n">
        <v>40</v>
      </c>
      <c r="Q283" s="0" t="n">
        <v>3.8</v>
      </c>
      <c r="R283" s="0" t="str">
        <f aca="false">INDEX(Lookup!$B$4:$B$18,MATCH(C283,Lookup!$A$4:$A$18,0))</f>
        <v>United States</v>
      </c>
      <c r="S283" s="20" t="n">
        <f aca="false">INDEX(Lookup!$D$4:$D$18,MATCH(C283,Lookup!$A$4:$A$18,0))</f>
        <v>1</v>
      </c>
      <c r="T283" s="21" t="n">
        <f aca="false">ROUND(P283*S283,2)</f>
        <v>40</v>
      </c>
      <c r="U283" s="21" t="n">
        <f aca="false">IF(T283&lt;=10,1,IF(T283&lt;=20,2,IF(T283&lt;=30,3,IF(T283&lt;=40,4,IF(T283&lt;=50,5,IF(T283&lt;=100,6,IF(T283&lt;=250,7,8)))))))</f>
        <v>4</v>
      </c>
      <c r="V283" s="21" t="n">
        <f aca="false">IF(AND(OR(Dashboard!$T$3="All",R283=Dashboard!$T$3),OR(Dashboard!$T$4="All",D283=Dashboard!$T$4)),1,0)</f>
        <v>1</v>
      </c>
      <c r="W283" s="21" t="n">
        <f aca="false">IF(V283=1,T283+ROW()/10000000,0)</f>
        <v>40.0000283</v>
      </c>
    </row>
    <row r="284" customFormat="false" ht="15" hidden="false" customHeight="false" outlineLevel="0" collapsed="false">
      <c r="A284" s="0" t="n">
        <v>17342585</v>
      </c>
      <c r="B284" s="0" t="s">
        <v>972</v>
      </c>
      <c r="C284" s="0" t="n">
        <v>216</v>
      </c>
      <c r="D284" s="0" t="s">
        <v>944</v>
      </c>
      <c r="E284" s="0" t="s">
        <v>973</v>
      </c>
      <c r="F284" s="0" t="s">
        <v>944</v>
      </c>
      <c r="G284" s="0" t="s">
        <v>946</v>
      </c>
      <c r="H284" s="0" t="s">
        <v>394</v>
      </c>
      <c r="I284" s="0" t="s">
        <v>385</v>
      </c>
      <c r="J284" s="0" t="s">
        <v>47</v>
      </c>
      <c r="K284" s="0" t="s">
        <v>47</v>
      </c>
      <c r="L284" s="0" t="s">
        <v>47</v>
      </c>
      <c r="M284" s="0" t="s">
        <v>47</v>
      </c>
      <c r="N284" s="0" t="n">
        <v>1</v>
      </c>
      <c r="O284" s="0" t="n">
        <v>126</v>
      </c>
      <c r="P284" s="0" t="n">
        <v>10</v>
      </c>
      <c r="Q284" s="0" t="n">
        <v>3.5</v>
      </c>
      <c r="R284" s="0" t="str">
        <f aca="false">INDEX(Lookup!$B$4:$B$18,MATCH(C284,Lookup!$A$4:$A$18,0))</f>
        <v>United States</v>
      </c>
      <c r="S284" s="20" t="n">
        <f aca="false">INDEX(Lookup!$D$4:$D$18,MATCH(C284,Lookup!$A$4:$A$18,0))</f>
        <v>1</v>
      </c>
      <c r="T284" s="21" t="n">
        <f aca="false">ROUND(P284*S284,2)</f>
        <v>10</v>
      </c>
      <c r="U284" s="21" t="n">
        <f aca="false">IF(T284&lt;=10,1,IF(T284&lt;=20,2,IF(T284&lt;=30,3,IF(T284&lt;=40,4,IF(T284&lt;=50,5,IF(T284&lt;=100,6,IF(T284&lt;=250,7,8)))))))</f>
        <v>1</v>
      </c>
      <c r="V284" s="21" t="n">
        <f aca="false">IF(AND(OR(Dashboard!$T$3="All",R284=Dashboard!$T$3),OR(Dashboard!$T$4="All",D284=Dashboard!$T$4)),1,0)</f>
        <v>1</v>
      </c>
      <c r="W284" s="21" t="n">
        <f aca="false">IF(V284=1,T284+ROW()/10000000,0)</f>
        <v>10.0000284</v>
      </c>
    </row>
    <row r="285" customFormat="false" ht="15" hidden="false" customHeight="false" outlineLevel="0" collapsed="false">
      <c r="A285" s="0" t="n">
        <v>17342494</v>
      </c>
      <c r="B285" s="0" t="s">
        <v>974</v>
      </c>
      <c r="C285" s="0" t="n">
        <v>216</v>
      </c>
      <c r="D285" s="0" t="s">
        <v>944</v>
      </c>
      <c r="E285" s="0" t="s">
        <v>975</v>
      </c>
      <c r="F285" s="0" t="s">
        <v>944</v>
      </c>
      <c r="G285" s="0" t="s">
        <v>946</v>
      </c>
      <c r="H285" s="0" t="s">
        <v>976</v>
      </c>
      <c r="I285" s="0" t="s">
        <v>385</v>
      </c>
      <c r="J285" s="0" t="s">
        <v>47</v>
      </c>
      <c r="K285" s="0" t="s">
        <v>47</v>
      </c>
      <c r="L285" s="0" t="s">
        <v>47</v>
      </c>
      <c r="M285" s="0" t="s">
        <v>47</v>
      </c>
      <c r="N285" s="0" t="n">
        <v>1</v>
      </c>
      <c r="O285" s="0" t="n">
        <v>119</v>
      </c>
      <c r="P285" s="0" t="n">
        <v>10</v>
      </c>
      <c r="Q285" s="0" t="n">
        <v>3.5</v>
      </c>
      <c r="R285" s="0" t="str">
        <f aca="false">INDEX(Lookup!$B$4:$B$18,MATCH(C285,Lookup!$A$4:$A$18,0))</f>
        <v>United States</v>
      </c>
      <c r="S285" s="20" t="n">
        <f aca="false">INDEX(Lookup!$D$4:$D$18,MATCH(C285,Lookup!$A$4:$A$18,0))</f>
        <v>1</v>
      </c>
      <c r="T285" s="21" t="n">
        <f aca="false">ROUND(P285*S285,2)</f>
        <v>10</v>
      </c>
      <c r="U285" s="21" t="n">
        <f aca="false">IF(T285&lt;=10,1,IF(T285&lt;=20,2,IF(T285&lt;=30,3,IF(T285&lt;=40,4,IF(T285&lt;=50,5,IF(T285&lt;=100,6,IF(T285&lt;=250,7,8)))))))</f>
        <v>1</v>
      </c>
      <c r="V285" s="21" t="n">
        <f aca="false">IF(AND(OR(Dashboard!$T$3="All",R285=Dashboard!$T$3),OR(Dashboard!$T$4="All",D285=Dashboard!$T$4)),1,0)</f>
        <v>1</v>
      </c>
      <c r="W285" s="21" t="n">
        <f aca="false">IF(V285=1,T285+ROW()/10000000,0)</f>
        <v>10.0000285</v>
      </c>
    </row>
    <row r="286" customFormat="false" ht="15" hidden="false" customHeight="false" outlineLevel="0" collapsed="false">
      <c r="A286" s="0" t="n">
        <v>17342594</v>
      </c>
      <c r="B286" s="0" t="s">
        <v>977</v>
      </c>
      <c r="C286" s="0" t="n">
        <v>216</v>
      </c>
      <c r="D286" s="0" t="s">
        <v>944</v>
      </c>
      <c r="E286" s="0" t="s">
        <v>978</v>
      </c>
      <c r="F286" s="0" t="s">
        <v>944</v>
      </c>
      <c r="G286" s="0" t="s">
        <v>946</v>
      </c>
      <c r="H286" s="0" t="s">
        <v>912</v>
      </c>
      <c r="I286" s="0" t="s">
        <v>385</v>
      </c>
      <c r="J286" s="0" t="s">
        <v>47</v>
      </c>
      <c r="K286" s="0" t="s">
        <v>47</v>
      </c>
      <c r="L286" s="0" t="s">
        <v>47</v>
      </c>
      <c r="M286" s="0" t="s">
        <v>47</v>
      </c>
      <c r="N286" s="0" t="n">
        <v>2</v>
      </c>
      <c r="O286" s="0" t="n">
        <v>140</v>
      </c>
      <c r="P286" s="0" t="n">
        <v>25</v>
      </c>
      <c r="Q286" s="0" t="n">
        <v>3.6</v>
      </c>
      <c r="R286" s="0" t="str">
        <f aca="false">INDEX(Lookup!$B$4:$B$18,MATCH(C286,Lookup!$A$4:$A$18,0))</f>
        <v>United States</v>
      </c>
      <c r="S286" s="20" t="n">
        <f aca="false">INDEX(Lookup!$D$4:$D$18,MATCH(C286,Lookup!$A$4:$A$18,0))</f>
        <v>1</v>
      </c>
      <c r="T286" s="21" t="n">
        <f aca="false">ROUND(P286*S286,2)</f>
        <v>25</v>
      </c>
      <c r="U286" s="21" t="n">
        <f aca="false">IF(T286&lt;=10,1,IF(T286&lt;=20,2,IF(T286&lt;=30,3,IF(T286&lt;=40,4,IF(T286&lt;=50,5,IF(T286&lt;=100,6,IF(T286&lt;=250,7,8)))))))</f>
        <v>3</v>
      </c>
      <c r="V286" s="21" t="n">
        <f aca="false">IF(AND(OR(Dashboard!$T$3="All",R286=Dashboard!$T$3),OR(Dashboard!$T$4="All",D286=Dashboard!$T$4)),1,0)</f>
        <v>1</v>
      </c>
      <c r="W286" s="21" t="n">
        <f aca="false">IF(V286=1,T286+ROW()/10000000,0)</f>
        <v>25.0000286</v>
      </c>
    </row>
    <row r="287" customFormat="false" ht="15" hidden="false" customHeight="false" outlineLevel="0" collapsed="false">
      <c r="A287" s="0" t="n">
        <v>17342625</v>
      </c>
      <c r="B287" s="0" t="s">
        <v>979</v>
      </c>
      <c r="C287" s="0" t="n">
        <v>216</v>
      </c>
      <c r="D287" s="0" t="s">
        <v>944</v>
      </c>
      <c r="E287" s="0" t="s">
        <v>980</v>
      </c>
      <c r="F287" s="0" t="s">
        <v>944</v>
      </c>
      <c r="G287" s="0" t="s">
        <v>946</v>
      </c>
      <c r="H287" s="0" t="s">
        <v>471</v>
      </c>
      <c r="I287" s="0" t="s">
        <v>385</v>
      </c>
      <c r="J287" s="0" t="s">
        <v>47</v>
      </c>
      <c r="K287" s="0" t="s">
        <v>47</v>
      </c>
      <c r="L287" s="0" t="s">
        <v>47</v>
      </c>
      <c r="M287" s="0" t="s">
        <v>47</v>
      </c>
      <c r="N287" s="0" t="n">
        <v>3</v>
      </c>
      <c r="O287" s="0" t="n">
        <v>159</v>
      </c>
      <c r="P287" s="0" t="n">
        <v>40</v>
      </c>
      <c r="Q287" s="0" t="n">
        <v>3.6</v>
      </c>
      <c r="R287" s="0" t="str">
        <f aca="false">INDEX(Lookup!$B$4:$B$18,MATCH(C287,Lookup!$A$4:$A$18,0))</f>
        <v>United States</v>
      </c>
      <c r="S287" s="20" t="n">
        <f aca="false">INDEX(Lookup!$D$4:$D$18,MATCH(C287,Lookup!$A$4:$A$18,0))</f>
        <v>1</v>
      </c>
      <c r="T287" s="21" t="n">
        <f aca="false">ROUND(P287*S287,2)</f>
        <v>40</v>
      </c>
      <c r="U287" s="21" t="n">
        <f aca="false">IF(T287&lt;=10,1,IF(T287&lt;=20,2,IF(T287&lt;=30,3,IF(T287&lt;=40,4,IF(T287&lt;=50,5,IF(T287&lt;=100,6,IF(T287&lt;=250,7,8)))))))</f>
        <v>4</v>
      </c>
      <c r="V287" s="21" t="n">
        <f aca="false">IF(AND(OR(Dashboard!$T$3="All",R287=Dashboard!$T$3),OR(Dashboard!$T$4="All",D287=Dashboard!$T$4)),1,0)</f>
        <v>1</v>
      </c>
      <c r="W287" s="21" t="n">
        <f aca="false">IF(V287=1,T287+ROW()/10000000,0)</f>
        <v>40.0000287</v>
      </c>
    </row>
    <row r="288" customFormat="false" ht="15" hidden="false" customHeight="false" outlineLevel="0" collapsed="false">
      <c r="A288" s="0" t="n">
        <v>17342652</v>
      </c>
      <c r="B288" s="0" t="s">
        <v>981</v>
      </c>
      <c r="C288" s="0" t="n">
        <v>216</v>
      </c>
      <c r="D288" s="0" t="s">
        <v>944</v>
      </c>
      <c r="E288" s="0" t="s">
        <v>982</v>
      </c>
      <c r="F288" s="0" t="s">
        <v>944</v>
      </c>
      <c r="G288" s="0" t="s">
        <v>946</v>
      </c>
      <c r="H288" s="0" t="s">
        <v>120</v>
      </c>
      <c r="I288" s="0" t="s">
        <v>385</v>
      </c>
      <c r="J288" s="0" t="s">
        <v>47</v>
      </c>
      <c r="K288" s="0" t="s">
        <v>47</v>
      </c>
      <c r="L288" s="0" t="s">
        <v>47</v>
      </c>
      <c r="M288" s="0" t="s">
        <v>47</v>
      </c>
      <c r="N288" s="0" t="n">
        <v>2</v>
      </c>
      <c r="O288" s="0" t="n">
        <v>131</v>
      </c>
      <c r="P288" s="0" t="n">
        <v>25</v>
      </c>
      <c r="Q288" s="0" t="n">
        <v>3.6</v>
      </c>
      <c r="R288" s="0" t="str">
        <f aca="false">INDEX(Lookup!$B$4:$B$18,MATCH(C288,Lookup!$A$4:$A$18,0))</f>
        <v>United States</v>
      </c>
      <c r="S288" s="20" t="n">
        <f aca="false">INDEX(Lookup!$D$4:$D$18,MATCH(C288,Lookup!$A$4:$A$18,0))</f>
        <v>1</v>
      </c>
      <c r="T288" s="21" t="n">
        <f aca="false">ROUND(P288*S288,2)</f>
        <v>25</v>
      </c>
      <c r="U288" s="21" t="n">
        <f aca="false">IF(T288&lt;=10,1,IF(T288&lt;=20,2,IF(T288&lt;=30,3,IF(T288&lt;=40,4,IF(T288&lt;=50,5,IF(T288&lt;=100,6,IF(T288&lt;=250,7,8)))))))</f>
        <v>3</v>
      </c>
      <c r="V288" s="21" t="n">
        <f aca="false">IF(AND(OR(Dashboard!$T$3="All",R288=Dashboard!$T$3),OR(Dashboard!$T$4="All",D288=Dashboard!$T$4)),1,0)</f>
        <v>1</v>
      </c>
      <c r="W288" s="21" t="n">
        <f aca="false">IF(V288=1,T288+ROW()/10000000,0)</f>
        <v>25.0000288</v>
      </c>
    </row>
    <row r="289" customFormat="false" ht="15" hidden="false" customHeight="false" outlineLevel="0" collapsed="false">
      <c r="A289" s="0" t="n">
        <v>17342665</v>
      </c>
      <c r="B289" s="0" t="s">
        <v>983</v>
      </c>
      <c r="C289" s="0" t="n">
        <v>216</v>
      </c>
      <c r="D289" s="0" t="s">
        <v>944</v>
      </c>
      <c r="E289" s="0" t="s">
        <v>984</v>
      </c>
      <c r="F289" s="0" t="s">
        <v>944</v>
      </c>
      <c r="G289" s="0" t="s">
        <v>946</v>
      </c>
      <c r="H289" s="0" t="s">
        <v>637</v>
      </c>
      <c r="I289" s="0" t="s">
        <v>385</v>
      </c>
      <c r="J289" s="0" t="s">
        <v>47</v>
      </c>
      <c r="K289" s="0" t="s">
        <v>47</v>
      </c>
      <c r="L289" s="0" t="s">
        <v>47</v>
      </c>
      <c r="M289" s="0" t="s">
        <v>47</v>
      </c>
      <c r="N289" s="0" t="n">
        <v>1</v>
      </c>
      <c r="O289" s="0" t="n">
        <v>60</v>
      </c>
      <c r="P289" s="0" t="n">
        <v>10</v>
      </c>
      <c r="Q289" s="0" t="n">
        <v>3.5</v>
      </c>
      <c r="R289" s="0" t="str">
        <f aca="false">INDEX(Lookup!$B$4:$B$18,MATCH(C289,Lookup!$A$4:$A$18,0))</f>
        <v>United States</v>
      </c>
      <c r="S289" s="20" t="n">
        <f aca="false">INDEX(Lookup!$D$4:$D$18,MATCH(C289,Lookup!$A$4:$A$18,0))</f>
        <v>1</v>
      </c>
      <c r="T289" s="21" t="n">
        <f aca="false">ROUND(P289*S289,2)</f>
        <v>10</v>
      </c>
      <c r="U289" s="21" t="n">
        <f aca="false">IF(T289&lt;=10,1,IF(T289&lt;=20,2,IF(T289&lt;=30,3,IF(T289&lt;=40,4,IF(T289&lt;=50,5,IF(T289&lt;=100,6,IF(T289&lt;=250,7,8)))))))</f>
        <v>1</v>
      </c>
      <c r="V289" s="21" t="n">
        <f aca="false">IF(AND(OR(Dashboard!$T$3="All",R289=Dashboard!$T$3),OR(Dashboard!$T$4="All",D289=Dashboard!$T$4)),1,0)</f>
        <v>1</v>
      </c>
      <c r="W289" s="21" t="n">
        <f aca="false">IF(V289=1,T289+ROW()/10000000,0)</f>
        <v>10.0000289</v>
      </c>
    </row>
    <row r="290" customFormat="false" ht="15" hidden="false" customHeight="false" outlineLevel="0" collapsed="false">
      <c r="A290" s="0" t="n">
        <v>17342810</v>
      </c>
      <c r="B290" s="0" t="s">
        <v>985</v>
      </c>
      <c r="C290" s="0" t="n">
        <v>216</v>
      </c>
      <c r="D290" s="0" t="s">
        <v>944</v>
      </c>
      <c r="E290" s="0" t="s">
        <v>986</v>
      </c>
      <c r="F290" s="0" t="s">
        <v>944</v>
      </c>
      <c r="G290" s="0" t="s">
        <v>946</v>
      </c>
      <c r="H290" s="0" t="s">
        <v>987</v>
      </c>
      <c r="I290" s="0" t="s">
        <v>385</v>
      </c>
      <c r="J290" s="0" t="s">
        <v>47</v>
      </c>
      <c r="K290" s="0" t="s">
        <v>47</v>
      </c>
      <c r="L290" s="0" t="s">
        <v>47</v>
      </c>
      <c r="M290" s="0" t="s">
        <v>47</v>
      </c>
      <c r="N290" s="0" t="n">
        <v>2</v>
      </c>
      <c r="O290" s="0" t="n">
        <v>89</v>
      </c>
      <c r="P290" s="0" t="n">
        <v>25</v>
      </c>
      <c r="Q290" s="0" t="n">
        <v>3.7</v>
      </c>
      <c r="R290" s="0" t="str">
        <f aca="false">INDEX(Lookup!$B$4:$B$18,MATCH(C290,Lookup!$A$4:$A$18,0))</f>
        <v>United States</v>
      </c>
      <c r="S290" s="20" t="n">
        <f aca="false">INDEX(Lookup!$D$4:$D$18,MATCH(C290,Lookup!$A$4:$A$18,0))</f>
        <v>1</v>
      </c>
      <c r="T290" s="21" t="n">
        <f aca="false">ROUND(P290*S290,2)</f>
        <v>25</v>
      </c>
      <c r="U290" s="21" t="n">
        <f aca="false">IF(T290&lt;=10,1,IF(T290&lt;=20,2,IF(T290&lt;=30,3,IF(T290&lt;=40,4,IF(T290&lt;=50,5,IF(T290&lt;=100,6,IF(T290&lt;=250,7,8)))))))</f>
        <v>3</v>
      </c>
      <c r="V290" s="21" t="n">
        <f aca="false">IF(AND(OR(Dashboard!$T$3="All",R290=Dashboard!$T$3),OR(Dashboard!$T$4="All",D290=Dashboard!$T$4)),1,0)</f>
        <v>1</v>
      </c>
      <c r="W290" s="21" t="n">
        <f aca="false">IF(V290=1,T290+ROW()/10000000,0)</f>
        <v>25.000029</v>
      </c>
    </row>
    <row r="291" customFormat="false" ht="15" hidden="false" customHeight="false" outlineLevel="0" collapsed="false">
      <c r="A291" s="0" t="n">
        <v>17342775</v>
      </c>
      <c r="B291" s="0" t="s">
        <v>988</v>
      </c>
      <c r="C291" s="0" t="n">
        <v>216</v>
      </c>
      <c r="D291" s="0" t="s">
        <v>944</v>
      </c>
      <c r="E291" s="0" t="s">
        <v>989</v>
      </c>
      <c r="F291" s="0" t="s">
        <v>944</v>
      </c>
      <c r="G291" s="0" t="s">
        <v>946</v>
      </c>
      <c r="H291" s="0" t="s">
        <v>581</v>
      </c>
      <c r="I291" s="0" t="s">
        <v>385</v>
      </c>
      <c r="J291" s="0" t="s">
        <v>47</v>
      </c>
      <c r="K291" s="0" t="s">
        <v>47</v>
      </c>
      <c r="L291" s="0" t="s">
        <v>47</v>
      </c>
      <c r="M291" s="0" t="s">
        <v>47</v>
      </c>
      <c r="N291" s="0" t="n">
        <v>4</v>
      </c>
      <c r="O291" s="0" t="n">
        <v>72</v>
      </c>
      <c r="P291" s="0" t="n">
        <v>70</v>
      </c>
      <c r="Q291" s="0" t="n">
        <v>3.6</v>
      </c>
      <c r="R291" s="0" t="str">
        <f aca="false">INDEX(Lookup!$B$4:$B$18,MATCH(C291,Lookup!$A$4:$A$18,0))</f>
        <v>United States</v>
      </c>
      <c r="S291" s="20" t="n">
        <f aca="false">INDEX(Lookup!$D$4:$D$18,MATCH(C291,Lookup!$A$4:$A$18,0))</f>
        <v>1</v>
      </c>
      <c r="T291" s="21" t="n">
        <f aca="false">ROUND(P291*S291,2)</f>
        <v>70</v>
      </c>
      <c r="U291" s="21" t="n">
        <f aca="false">IF(T291&lt;=10,1,IF(T291&lt;=20,2,IF(T291&lt;=30,3,IF(T291&lt;=40,4,IF(T291&lt;=50,5,IF(T291&lt;=100,6,IF(T291&lt;=250,7,8)))))))</f>
        <v>6</v>
      </c>
      <c r="V291" s="21" t="n">
        <f aca="false">IF(AND(OR(Dashboard!$T$3="All",R291=Dashboard!$T$3),OR(Dashboard!$T$4="All",D291=Dashboard!$T$4)),1,0)</f>
        <v>1</v>
      </c>
      <c r="W291" s="21" t="n">
        <f aca="false">IF(V291=1,T291+ROW()/10000000,0)</f>
        <v>70.0000291</v>
      </c>
    </row>
    <row r="292" customFormat="false" ht="15" hidden="false" customHeight="false" outlineLevel="0" collapsed="false">
      <c r="A292" s="0" t="n">
        <v>16612028</v>
      </c>
      <c r="B292" s="0" t="s">
        <v>990</v>
      </c>
      <c r="C292" s="0" t="n">
        <v>14</v>
      </c>
      <c r="D292" s="0" t="s">
        <v>991</v>
      </c>
      <c r="E292" s="0" t="s">
        <v>992</v>
      </c>
      <c r="F292" s="0" t="s">
        <v>991</v>
      </c>
      <c r="G292" s="0" t="s">
        <v>993</v>
      </c>
      <c r="H292" s="0" t="s">
        <v>153</v>
      </c>
      <c r="I292" s="0" t="s">
        <v>385</v>
      </c>
      <c r="J292" s="0" t="s">
        <v>47</v>
      </c>
      <c r="K292" s="0" t="s">
        <v>47</v>
      </c>
      <c r="L292" s="0" t="s">
        <v>47</v>
      </c>
      <c r="M292" s="0" t="s">
        <v>47</v>
      </c>
      <c r="N292" s="0" t="n">
        <v>2</v>
      </c>
      <c r="O292" s="0" t="n">
        <v>56</v>
      </c>
      <c r="P292" s="0" t="n">
        <v>20</v>
      </c>
      <c r="Q292" s="0" t="n">
        <v>4.1</v>
      </c>
      <c r="R292" s="0" t="str">
        <f aca="false">INDEX(Lookup!$B$4:$B$18,MATCH(C292,Lookup!$A$4:$A$18,0))</f>
        <v>Australia</v>
      </c>
      <c r="S292" s="20" t="n">
        <f aca="false">INDEX(Lookup!$D$4:$D$18,MATCH(C292,Lookup!$A$4:$A$18,0))</f>
        <v>0.65</v>
      </c>
      <c r="T292" s="21" t="n">
        <f aca="false">ROUND(P292*S292,2)</f>
        <v>13</v>
      </c>
      <c r="U292" s="21" t="n">
        <f aca="false">IF(T292&lt;=10,1,IF(T292&lt;=20,2,IF(T292&lt;=30,3,IF(T292&lt;=40,4,IF(T292&lt;=50,5,IF(T292&lt;=100,6,IF(T292&lt;=250,7,8)))))))</f>
        <v>2</v>
      </c>
      <c r="V292" s="21" t="n">
        <f aca="false">IF(AND(OR(Dashboard!$T$3="All",R292=Dashboard!$T$3),OR(Dashboard!$T$4="All",D292=Dashboard!$T$4)),1,0)</f>
        <v>1</v>
      </c>
      <c r="W292" s="21" t="n">
        <f aca="false">IF(V292=1,T292+ROW()/10000000,0)</f>
        <v>13.0000292</v>
      </c>
    </row>
    <row r="293" customFormat="false" ht="15" hidden="false" customHeight="false" outlineLevel="0" collapsed="false">
      <c r="A293" s="0" t="n">
        <v>17536645</v>
      </c>
      <c r="B293" s="0" t="s">
        <v>994</v>
      </c>
      <c r="C293" s="0" t="n">
        <v>216</v>
      </c>
      <c r="D293" s="0" t="s">
        <v>995</v>
      </c>
      <c r="E293" s="0" t="s">
        <v>996</v>
      </c>
      <c r="F293" s="0" t="s">
        <v>995</v>
      </c>
      <c r="G293" s="0" t="s">
        <v>997</v>
      </c>
      <c r="H293" s="0" t="s">
        <v>394</v>
      </c>
      <c r="I293" s="0" t="s">
        <v>385</v>
      </c>
      <c r="J293" s="0" t="s">
        <v>47</v>
      </c>
      <c r="K293" s="0" t="s">
        <v>47</v>
      </c>
      <c r="L293" s="0" t="s">
        <v>47</v>
      </c>
      <c r="M293" s="0" t="s">
        <v>47</v>
      </c>
      <c r="N293" s="0" t="n">
        <v>1</v>
      </c>
      <c r="O293" s="0" t="n">
        <v>83</v>
      </c>
      <c r="P293" s="0" t="n">
        <v>10</v>
      </c>
      <c r="Q293" s="0" t="n">
        <v>3.7</v>
      </c>
      <c r="R293" s="0" t="str">
        <f aca="false">INDEX(Lookup!$B$4:$B$18,MATCH(C293,Lookup!$A$4:$A$18,0))</f>
        <v>United States</v>
      </c>
      <c r="S293" s="20" t="n">
        <f aca="false">INDEX(Lookup!$D$4:$D$18,MATCH(C293,Lookup!$A$4:$A$18,0))</f>
        <v>1</v>
      </c>
      <c r="T293" s="21" t="n">
        <f aca="false">ROUND(P293*S293,2)</f>
        <v>10</v>
      </c>
      <c r="U293" s="21" t="n">
        <f aca="false">IF(T293&lt;=10,1,IF(T293&lt;=20,2,IF(T293&lt;=30,3,IF(T293&lt;=40,4,IF(T293&lt;=50,5,IF(T293&lt;=100,6,IF(T293&lt;=250,7,8)))))))</f>
        <v>1</v>
      </c>
      <c r="V293" s="21" t="n">
        <f aca="false">IF(AND(OR(Dashboard!$T$3="All",R293=Dashboard!$T$3),OR(Dashboard!$T$4="All",D293=Dashboard!$T$4)),1,0)</f>
        <v>1</v>
      </c>
      <c r="W293" s="21" t="n">
        <f aca="false">IF(V293=1,T293+ROW()/10000000,0)</f>
        <v>10.0000293</v>
      </c>
    </row>
    <row r="294" customFormat="false" ht="15" hidden="false" customHeight="false" outlineLevel="0" collapsed="false">
      <c r="A294" s="0" t="n">
        <v>16613507</v>
      </c>
      <c r="B294" s="0" t="s">
        <v>998</v>
      </c>
      <c r="C294" s="0" t="n">
        <v>14</v>
      </c>
      <c r="D294" s="0" t="s">
        <v>999</v>
      </c>
      <c r="E294" s="0" t="s">
        <v>1000</v>
      </c>
      <c r="F294" s="0" t="s">
        <v>999</v>
      </c>
      <c r="G294" s="0" t="s">
        <v>1001</v>
      </c>
      <c r="H294" s="0" t="s">
        <v>1002</v>
      </c>
      <c r="I294" s="0" t="s">
        <v>385</v>
      </c>
      <c r="J294" s="0" t="s">
        <v>47</v>
      </c>
      <c r="K294" s="0" t="s">
        <v>47</v>
      </c>
      <c r="L294" s="0" t="s">
        <v>47</v>
      </c>
      <c r="M294" s="0" t="s">
        <v>47</v>
      </c>
      <c r="N294" s="0" t="n">
        <v>3</v>
      </c>
      <c r="O294" s="0" t="n">
        <v>37</v>
      </c>
      <c r="P294" s="0" t="n">
        <v>30</v>
      </c>
      <c r="Q294" s="0" t="n">
        <v>3.5</v>
      </c>
      <c r="R294" s="0" t="str">
        <f aca="false">INDEX(Lookup!$B$4:$B$18,MATCH(C294,Lookup!$A$4:$A$18,0))</f>
        <v>Australia</v>
      </c>
      <c r="S294" s="20" t="n">
        <f aca="false">INDEX(Lookup!$D$4:$D$18,MATCH(C294,Lookup!$A$4:$A$18,0))</f>
        <v>0.65</v>
      </c>
      <c r="T294" s="21" t="n">
        <f aca="false">ROUND(P294*S294,2)</f>
        <v>19.5</v>
      </c>
      <c r="U294" s="21" t="n">
        <f aca="false">IF(T294&lt;=10,1,IF(T294&lt;=20,2,IF(T294&lt;=30,3,IF(T294&lt;=40,4,IF(T294&lt;=50,5,IF(T294&lt;=100,6,IF(T294&lt;=250,7,8)))))))</f>
        <v>2</v>
      </c>
      <c r="V294" s="21" t="n">
        <f aca="false">IF(AND(OR(Dashboard!$T$3="All",R294=Dashboard!$T$3),OR(Dashboard!$T$4="All",D294=Dashboard!$T$4)),1,0)</f>
        <v>1</v>
      </c>
      <c r="W294" s="21" t="n">
        <f aca="false">IF(V294=1,T294+ROW()/10000000,0)</f>
        <v>19.5000294</v>
      </c>
    </row>
    <row r="295" customFormat="false" ht="15" hidden="false" customHeight="false" outlineLevel="0" collapsed="false">
      <c r="A295" s="0" t="n">
        <v>16607969</v>
      </c>
      <c r="B295" s="0" t="s">
        <v>1003</v>
      </c>
      <c r="C295" s="0" t="n">
        <v>14</v>
      </c>
      <c r="D295" s="0" t="s">
        <v>1004</v>
      </c>
      <c r="E295" s="0" t="s">
        <v>1005</v>
      </c>
      <c r="F295" s="0" t="s">
        <v>1004</v>
      </c>
      <c r="G295" s="0" t="s">
        <v>1006</v>
      </c>
      <c r="H295" s="0" t="s">
        <v>1007</v>
      </c>
      <c r="I295" s="0" t="s">
        <v>385</v>
      </c>
      <c r="J295" s="0" t="s">
        <v>47</v>
      </c>
      <c r="K295" s="0" t="s">
        <v>47</v>
      </c>
      <c r="L295" s="0" t="s">
        <v>47</v>
      </c>
      <c r="M295" s="0" t="s">
        <v>47</v>
      </c>
      <c r="N295" s="0" t="n">
        <v>2</v>
      </c>
      <c r="O295" s="0" t="n">
        <v>29</v>
      </c>
      <c r="P295" s="0" t="n">
        <v>20</v>
      </c>
      <c r="Q295" s="0" t="n">
        <v>3.7</v>
      </c>
      <c r="R295" s="0" t="str">
        <f aca="false">INDEX(Lookup!$B$4:$B$18,MATCH(C295,Lookup!$A$4:$A$18,0))</f>
        <v>Australia</v>
      </c>
      <c r="S295" s="20" t="n">
        <f aca="false">INDEX(Lookup!$D$4:$D$18,MATCH(C295,Lookup!$A$4:$A$18,0))</f>
        <v>0.65</v>
      </c>
      <c r="T295" s="21" t="n">
        <f aca="false">ROUND(P295*S295,2)</f>
        <v>13</v>
      </c>
      <c r="U295" s="21" t="n">
        <f aca="false">IF(T295&lt;=10,1,IF(T295&lt;=20,2,IF(T295&lt;=30,3,IF(T295&lt;=40,4,IF(T295&lt;=50,5,IF(T295&lt;=100,6,IF(T295&lt;=250,7,8)))))))</f>
        <v>2</v>
      </c>
      <c r="V295" s="21" t="n">
        <f aca="false">IF(AND(OR(Dashboard!$T$3="All",R295=Dashboard!$T$3),OR(Dashboard!$T$4="All",D295=Dashboard!$T$4)),1,0)</f>
        <v>1</v>
      </c>
      <c r="W295" s="21" t="n">
        <f aca="false">IF(V295=1,T295+ROW()/10000000,0)</f>
        <v>13.0000295</v>
      </c>
    </row>
    <row r="296" customFormat="false" ht="15" hidden="false" customHeight="false" outlineLevel="0" collapsed="false">
      <c r="A296" s="0" t="n">
        <v>17374405</v>
      </c>
      <c r="B296" s="0" t="s">
        <v>1008</v>
      </c>
      <c r="C296" s="0" t="n">
        <v>216</v>
      </c>
      <c r="D296" s="0" t="s">
        <v>1009</v>
      </c>
      <c r="E296" s="0" t="s">
        <v>1010</v>
      </c>
      <c r="F296" s="0" t="s">
        <v>1011</v>
      </c>
      <c r="G296" s="0" t="s">
        <v>1012</v>
      </c>
      <c r="H296" s="0" t="s">
        <v>1013</v>
      </c>
      <c r="I296" s="0" t="s">
        <v>385</v>
      </c>
      <c r="J296" s="0" t="s">
        <v>47</v>
      </c>
      <c r="K296" s="0" t="s">
        <v>47</v>
      </c>
      <c r="L296" s="0" t="s">
        <v>47</v>
      </c>
      <c r="M296" s="0" t="s">
        <v>47</v>
      </c>
      <c r="N296" s="0" t="n">
        <v>2</v>
      </c>
      <c r="O296" s="0" t="n">
        <v>239</v>
      </c>
      <c r="P296" s="0" t="n">
        <v>25</v>
      </c>
      <c r="Q296" s="0" t="n">
        <v>4.4</v>
      </c>
      <c r="R296" s="0" t="str">
        <f aca="false">INDEX(Lookup!$B$4:$B$18,MATCH(C296,Lookup!$A$4:$A$18,0))</f>
        <v>United States</v>
      </c>
      <c r="S296" s="20" t="n">
        <f aca="false">INDEX(Lookup!$D$4:$D$18,MATCH(C296,Lookup!$A$4:$A$18,0))</f>
        <v>1</v>
      </c>
      <c r="T296" s="21" t="n">
        <f aca="false">ROUND(P296*S296,2)</f>
        <v>25</v>
      </c>
      <c r="U296" s="21" t="n">
        <f aca="false">IF(T296&lt;=10,1,IF(T296&lt;=20,2,IF(T296&lt;=30,3,IF(T296&lt;=40,4,IF(T296&lt;=50,5,IF(T296&lt;=100,6,IF(T296&lt;=250,7,8)))))))</f>
        <v>3</v>
      </c>
      <c r="V296" s="21" t="n">
        <f aca="false">IF(AND(OR(Dashboard!$T$3="All",R296=Dashboard!$T$3),OR(Dashboard!$T$4="All",D296=Dashboard!$T$4)),1,0)</f>
        <v>1</v>
      </c>
      <c r="W296" s="21" t="n">
        <f aca="false">IF(V296=1,T296+ROW()/10000000,0)</f>
        <v>25.0000296</v>
      </c>
    </row>
    <row r="297" customFormat="false" ht="15" hidden="false" customHeight="false" outlineLevel="0" collapsed="false">
      <c r="A297" s="0" t="n">
        <v>17375060</v>
      </c>
      <c r="B297" s="0" t="s">
        <v>1014</v>
      </c>
      <c r="C297" s="0" t="n">
        <v>216</v>
      </c>
      <c r="D297" s="0" t="s">
        <v>1009</v>
      </c>
      <c r="E297" s="0" t="s">
        <v>1015</v>
      </c>
      <c r="F297" s="0" t="s">
        <v>1016</v>
      </c>
      <c r="G297" s="0" t="s">
        <v>1017</v>
      </c>
      <c r="H297" s="0" t="s">
        <v>384</v>
      </c>
      <c r="I297" s="0" t="s">
        <v>385</v>
      </c>
      <c r="J297" s="0" t="s">
        <v>47</v>
      </c>
      <c r="K297" s="0" t="s">
        <v>47</v>
      </c>
      <c r="L297" s="0" t="s">
        <v>47</v>
      </c>
      <c r="M297" s="0" t="s">
        <v>47</v>
      </c>
      <c r="N297" s="0" t="n">
        <v>1</v>
      </c>
      <c r="O297" s="0" t="n">
        <v>235</v>
      </c>
      <c r="P297" s="0" t="n">
        <v>10</v>
      </c>
      <c r="Q297" s="0" t="n">
        <v>4.1</v>
      </c>
      <c r="R297" s="0" t="str">
        <f aca="false">INDEX(Lookup!$B$4:$B$18,MATCH(C297,Lookup!$A$4:$A$18,0))</f>
        <v>United States</v>
      </c>
      <c r="S297" s="20" t="n">
        <f aca="false">INDEX(Lookup!$D$4:$D$18,MATCH(C297,Lookup!$A$4:$A$18,0))</f>
        <v>1</v>
      </c>
      <c r="T297" s="21" t="n">
        <f aca="false">ROUND(P297*S297,2)</f>
        <v>10</v>
      </c>
      <c r="U297" s="21" t="n">
        <f aca="false">IF(T297&lt;=10,1,IF(T297&lt;=20,2,IF(T297&lt;=30,3,IF(T297&lt;=40,4,IF(T297&lt;=50,5,IF(T297&lt;=100,6,IF(T297&lt;=250,7,8)))))))</f>
        <v>1</v>
      </c>
      <c r="V297" s="21" t="n">
        <f aca="false">IF(AND(OR(Dashboard!$T$3="All",R297=Dashboard!$T$3),OR(Dashboard!$T$4="All",D297=Dashboard!$T$4)),1,0)</f>
        <v>1</v>
      </c>
      <c r="W297" s="21" t="n">
        <f aca="false">IF(V297=1,T297+ROW()/10000000,0)</f>
        <v>10.0000297</v>
      </c>
    </row>
    <row r="298" customFormat="false" ht="15" hidden="false" customHeight="false" outlineLevel="0" collapsed="false">
      <c r="A298" s="0" t="n">
        <v>17375164</v>
      </c>
      <c r="B298" s="0" t="s">
        <v>1018</v>
      </c>
      <c r="C298" s="0" t="n">
        <v>216</v>
      </c>
      <c r="D298" s="0" t="s">
        <v>1009</v>
      </c>
      <c r="E298" s="0" t="s">
        <v>1019</v>
      </c>
      <c r="F298" s="0" t="s">
        <v>1020</v>
      </c>
      <c r="G298" s="0" t="s">
        <v>1021</v>
      </c>
      <c r="H298" s="0" t="s">
        <v>1022</v>
      </c>
      <c r="I298" s="0" t="s">
        <v>385</v>
      </c>
      <c r="J298" s="0" t="s">
        <v>47</v>
      </c>
      <c r="K298" s="0" t="s">
        <v>47</v>
      </c>
      <c r="L298" s="0" t="s">
        <v>47</v>
      </c>
      <c r="M298" s="0" t="s">
        <v>47</v>
      </c>
      <c r="N298" s="0" t="n">
        <v>2</v>
      </c>
      <c r="O298" s="0" t="n">
        <v>88</v>
      </c>
      <c r="P298" s="0" t="n">
        <v>25</v>
      </c>
      <c r="Q298" s="0" t="n">
        <v>3.8</v>
      </c>
      <c r="R298" s="0" t="str">
        <f aca="false">INDEX(Lookup!$B$4:$B$18,MATCH(C298,Lookup!$A$4:$A$18,0))</f>
        <v>United States</v>
      </c>
      <c r="S298" s="20" t="n">
        <f aca="false">INDEX(Lookup!$D$4:$D$18,MATCH(C298,Lookup!$A$4:$A$18,0))</f>
        <v>1</v>
      </c>
      <c r="T298" s="21" t="n">
        <f aca="false">ROUND(P298*S298,2)</f>
        <v>25</v>
      </c>
      <c r="U298" s="21" t="n">
        <f aca="false">IF(T298&lt;=10,1,IF(T298&lt;=20,2,IF(T298&lt;=30,3,IF(T298&lt;=40,4,IF(T298&lt;=50,5,IF(T298&lt;=100,6,IF(T298&lt;=250,7,8)))))))</f>
        <v>3</v>
      </c>
      <c r="V298" s="21" t="n">
        <f aca="false">IF(AND(OR(Dashboard!$T$3="All",R298=Dashboard!$T$3),OR(Dashboard!$T$4="All",D298=Dashboard!$T$4)),1,0)</f>
        <v>1</v>
      </c>
      <c r="W298" s="21" t="n">
        <f aca="false">IF(V298=1,T298+ROW()/10000000,0)</f>
        <v>25.0000298</v>
      </c>
    </row>
    <row r="299" customFormat="false" ht="15" hidden="false" customHeight="false" outlineLevel="0" collapsed="false">
      <c r="A299" s="0" t="n">
        <v>17374552</v>
      </c>
      <c r="B299" s="0" t="s">
        <v>1023</v>
      </c>
      <c r="C299" s="0" t="n">
        <v>216</v>
      </c>
      <c r="D299" s="0" t="s">
        <v>1009</v>
      </c>
      <c r="E299" s="0" t="s">
        <v>1024</v>
      </c>
      <c r="F299" s="0" t="s">
        <v>1020</v>
      </c>
      <c r="G299" s="0" t="s">
        <v>1021</v>
      </c>
      <c r="H299" s="0" t="s">
        <v>391</v>
      </c>
      <c r="I299" s="0" t="s">
        <v>385</v>
      </c>
      <c r="J299" s="0" t="s">
        <v>47</v>
      </c>
      <c r="K299" s="0" t="s">
        <v>47</v>
      </c>
      <c r="L299" s="0" t="s">
        <v>47</v>
      </c>
      <c r="M299" s="0" t="s">
        <v>47</v>
      </c>
      <c r="N299" s="0" t="n">
        <v>3</v>
      </c>
      <c r="O299" s="0" t="n">
        <v>209</v>
      </c>
      <c r="P299" s="0" t="n">
        <v>40</v>
      </c>
      <c r="Q299" s="0" t="n">
        <v>3.9</v>
      </c>
      <c r="R299" s="0" t="str">
        <f aca="false">INDEX(Lookup!$B$4:$B$18,MATCH(C299,Lookup!$A$4:$A$18,0))</f>
        <v>United States</v>
      </c>
      <c r="S299" s="20" t="n">
        <f aca="false">INDEX(Lookup!$D$4:$D$18,MATCH(C299,Lookup!$A$4:$A$18,0))</f>
        <v>1</v>
      </c>
      <c r="T299" s="21" t="n">
        <f aca="false">ROUND(P299*S299,2)</f>
        <v>40</v>
      </c>
      <c r="U299" s="21" t="n">
        <f aca="false">IF(T299&lt;=10,1,IF(T299&lt;=20,2,IF(T299&lt;=30,3,IF(T299&lt;=40,4,IF(T299&lt;=50,5,IF(T299&lt;=100,6,IF(T299&lt;=250,7,8)))))))</f>
        <v>4</v>
      </c>
      <c r="V299" s="21" t="n">
        <f aca="false">IF(AND(OR(Dashboard!$T$3="All",R299=Dashboard!$T$3),OR(Dashboard!$T$4="All",D299=Dashboard!$T$4)),1,0)</f>
        <v>1</v>
      </c>
      <c r="W299" s="21" t="n">
        <f aca="false">IF(V299=1,T299+ROW()/10000000,0)</f>
        <v>40.0000299</v>
      </c>
    </row>
    <row r="300" customFormat="false" ht="15" hidden="false" customHeight="false" outlineLevel="0" collapsed="false">
      <c r="A300" s="0" t="n">
        <v>17375078</v>
      </c>
      <c r="B300" s="0" t="s">
        <v>1025</v>
      </c>
      <c r="C300" s="0" t="n">
        <v>216</v>
      </c>
      <c r="D300" s="0" t="s">
        <v>1009</v>
      </c>
      <c r="E300" s="0" t="s">
        <v>1026</v>
      </c>
      <c r="F300" s="0" t="s">
        <v>1020</v>
      </c>
      <c r="G300" s="0" t="s">
        <v>1021</v>
      </c>
      <c r="H300" s="0" t="s">
        <v>522</v>
      </c>
      <c r="I300" s="0" t="s">
        <v>385</v>
      </c>
      <c r="J300" s="0" t="s">
        <v>47</v>
      </c>
      <c r="K300" s="0" t="s">
        <v>47</v>
      </c>
      <c r="L300" s="0" t="s">
        <v>47</v>
      </c>
      <c r="M300" s="0" t="s">
        <v>47</v>
      </c>
      <c r="N300" s="0" t="n">
        <v>1</v>
      </c>
      <c r="O300" s="0" t="n">
        <v>133</v>
      </c>
      <c r="P300" s="0" t="n">
        <v>10</v>
      </c>
      <c r="Q300" s="0" t="n">
        <v>3.9</v>
      </c>
      <c r="R300" s="0" t="str">
        <f aca="false">INDEX(Lookup!$B$4:$B$18,MATCH(C300,Lookup!$A$4:$A$18,0))</f>
        <v>United States</v>
      </c>
      <c r="S300" s="20" t="n">
        <f aca="false">INDEX(Lookup!$D$4:$D$18,MATCH(C300,Lookup!$A$4:$A$18,0))</f>
        <v>1</v>
      </c>
      <c r="T300" s="21" t="n">
        <f aca="false">ROUND(P300*S300,2)</f>
        <v>10</v>
      </c>
      <c r="U300" s="21" t="n">
        <f aca="false">IF(T300&lt;=10,1,IF(T300&lt;=20,2,IF(T300&lt;=30,3,IF(T300&lt;=40,4,IF(T300&lt;=50,5,IF(T300&lt;=100,6,IF(T300&lt;=250,7,8)))))))</f>
        <v>1</v>
      </c>
      <c r="V300" s="21" t="n">
        <f aca="false">IF(AND(OR(Dashboard!$T$3="All",R300=Dashboard!$T$3),OR(Dashboard!$T$4="All",D300=Dashboard!$T$4)),1,0)</f>
        <v>1</v>
      </c>
      <c r="W300" s="21" t="n">
        <f aca="false">IF(V300=1,T300+ROW()/10000000,0)</f>
        <v>10.00003</v>
      </c>
    </row>
    <row r="301" customFormat="false" ht="15" hidden="false" customHeight="false" outlineLevel="0" collapsed="false">
      <c r="A301" s="0" t="n">
        <v>17375049</v>
      </c>
      <c r="B301" s="0" t="s">
        <v>1027</v>
      </c>
      <c r="C301" s="0" t="n">
        <v>216</v>
      </c>
      <c r="D301" s="0" t="s">
        <v>1009</v>
      </c>
      <c r="E301" s="0" t="s">
        <v>1028</v>
      </c>
      <c r="F301" s="0" t="s">
        <v>1020</v>
      </c>
      <c r="G301" s="0" t="s">
        <v>1021</v>
      </c>
      <c r="H301" s="0" t="s">
        <v>1029</v>
      </c>
      <c r="I301" s="0" t="s">
        <v>385</v>
      </c>
      <c r="J301" s="0" t="s">
        <v>47</v>
      </c>
      <c r="K301" s="0" t="s">
        <v>47</v>
      </c>
      <c r="L301" s="0" t="s">
        <v>47</v>
      </c>
      <c r="M301" s="0" t="s">
        <v>47</v>
      </c>
      <c r="N301" s="0" t="n">
        <v>1</v>
      </c>
      <c r="O301" s="0" t="n">
        <v>267</v>
      </c>
      <c r="P301" s="0" t="n">
        <v>10</v>
      </c>
      <c r="Q301" s="0" t="n">
        <v>4.4</v>
      </c>
      <c r="R301" s="0" t="str">
        <f aca="false">INDEX(Lookup!$B$4:$B$18,MATCH(C301,Lookup!$A$4:$A$18,0))</f>
        <v>United States</v>
      </c>
      <c r="S301" s="20" t="n">
        <f aca="false">INDEX(Lookup!$D$4:$D$18,MATCH(C301,Lookup!$A$4:$A$18,0))</f>
        <v>1</v>
      </c>
      <c r="T301" s="21" t="n">
        <f aca="false">ROUND(P301*S301,2)</f>
        <v>10</v>
      </c>
      <c r="U301" s="21" t="n">
        <f aca="false">IF(T301&lt;=10,1,IF(T301&lt;=20,2,IF(T301&lt;=30,3,IF(T301&lt;=40,4,IF(T301&lt;=50,5,IF(T301&lt;=100,6,IF(T301&lt;=250,7,8)))))))</f>
        <v>1</v>
      </c>
      <c r="V301" s="21" t="n">
        <f aca="false">IF(AND(OR(Dashboard!$T$3="All",R301=Dashboard!$T$3),OR(Dashboard!$T$4="All",D301=Dashboard!$T$4)),1,0)</f>
        <v>1</v>
      </c>
      <c r="W301" s="21" t="n">
        <f aca="false">IF(V301=1,T301+ROW()/10000000,0)</f>
        <v>10.0000301</v>
      </c>
    </row>
    <row r="302" customFormat="false" ht="15" hidden="false" customHeight="false" outlineLevel="0" collapsed="false">
      <c r="A302" s="0" t="n">
        <v>17375077</v>
      </c>
      <c r="B302" s="0" t="s">
        <v>1030</v>
      </c>
      <c r="C302" s="0" t="n">
        <v>216</v>
      </c>
      <c r="D302" s="0" t="s">
        <v>1009</v>
      </c>
      <c r="E302" s="0" t="s">
        <v>1031</v>
      </c>
      <c r="F302" s="0" t="s">
        <v>1020</v>
      </c>
      <c r="G302" s="0" t="s">
        <v>1021</v>
      </c>
      <c r="H302" s="0" t="s">
        <v>1032</v>
      </c>
      <c r="I302" s="0" t="s">
        <v>385</v>
      </c>
      <c r="J302" s="0" t="s">
        <v>47</v>
      </c>
      <c r="K302" s="0" t="s">
        <v>47</v>
      </c>
      <c r="L302" s="0" t="s">
        <v>47</v>
      </c>
      <c r="M302" s="0" t="s">
        <v>47</v>
      </c>
      <c r="N302" s="0" t="n">
        <v>2</v>
      </c>
      <c r="O302" s="0" t="n">
        <v>171</v>
      </c>
      <c r="P302" s="0" t="n">
        <v>25</v>
      </c>
      <c r="Q302" s="0" t="n">
        <v>4.1</v>
      </c>
      <c r="R302" s="0" t="str">
        <f aca="false">INDEX(Lookup!$B$4:$B$18,MATCH(C302,Lookup!$A$4:$A$18,0))</f>
        <v>United States</v>
      </c>
      <c r="S302" s="20" t="n">
        <f aca="false">INDEX(Lookup!$D$4:$D$18,MATCH(C302,Lookup!$A$4:$A$18,0))</f>
        <v>1</v>
      </c>
      <c r="T302" s="21" t="n">
        <f aca="false">ROUND(P302*S302,2)</f>
        <v>25</v>
      </c>
      <c r="U302" s="21" t="n">
        <f aca="false">IF(T302&lt;=10,1,IF(T302&lt;=20,2,IF(T302&lt;=30,3,IF(T302&lt;=40,4,IF(T302&lt;=50,5,IF(T302&lt;=100,6,IF(T302&lt;=250,7,8)))))))</f>
        <v>3</v>
      </c>
      <c r="V302" s="21" t="n">
        <f aca="false">IF(AND(OR(Dashboard!$T$3="All",R302=Dashboard!$T$3),OR(Dashboard!$T$4="All",D302=Dashboard!$T$4)),1,0)</f>
        <v>1</v>
      </c>
      <c r="W302" s="21" t="n">
        <f aca="false">IF(V302=1,T302+ROW()/10000000,0)</f>
        <v>25.0000302</v>
      </c>
    </row>
    <row r="303" customFormat="false" ht="15" hidden="false" customHeight="false" outlineLevel="0" collapsed="false">
      <c r="A303" s="0" t="n">
        <v>17375141</v>
      </c>
      <c r="B303" s="0" t="s">
        <v>1033</v>
      </c>
      <c r="C303" s="0" t="n">
        <v>216</v>
      </c>
      <c r="D303" s="0" t="s">
        <v>1009</v>
      </c>
      <c r="E303" s="0" t="s">
        <v>1034</v>
      </c>
      <c r="F303" s="0" t="s">
        <v>1035</v>
      </c>
      <c r="G303" s="0" t="s">
        <v>1036</v>
      </c>
      <c r="H303" s="0" t="s">
        <v>207</v>
      </c>
      <c r="I303" s="0" t="s">
        <v>385</v>
      </c>
      <c r="J303" s="0" t="s">
        <v>47</v>
      </c>
      <c r="K303" s="0" t="s">
        <v>47</v>
      </c>
      <c r="L303" s="0" t="s">
        <v>47</v>
      </c>
      <c r="M303" s="0" t="s">
        <v>47</v>
      </c>
      <c r="N303" s="0" t="n">
        <v>2</v>
      </c>
      <c r="O303" s="0" t="n">
        <v>107</v>
      </c>
      <c r="P303" s="0" t="n">
        <v>25</v>
      </c>
      <c r="Q303" s="0" t="n">
        <v>3.8</v>
      </c>
      <c r="R303" s="0" t="str">
        <f aca="false">INDEX(Lookup!$B$4:$B$18,MATCH(C303,Lookup!$A$4:$A$18,0))</f>
        <v>United States</v>
      </c>
      <c r="S303" s="20" t="n">
        <f aca="false">INDEX(Lookup!$D$4:$D$18,MATCH(C303,Lookup!$A$4:$A$18,0))</f>
        <v>1</v>
      </c>
      <c r="T303" s="21" t="n">
        <f aca="false">ROUND(P303*S303,2)</f>
        <v>25</v>
      </c>
      <c r="U303" s="21" t="n">
        <f aca="false">IF(T303&lt;=10,1,IF(T303&lt;=20,2,IF(T303&lt;=30,3,IF(T303&lt;=40,4,IF(T303&lt;=50,5,IF(T303&lt;=100,6,IF(T303&lt;=250,7,8)))))))</f>
        <v>3</v>
      </c>
      <c r="V303" s="21" t="n">
        <f aca="false">IF(AND(OR(Dashboard!$T$3="All",R303=Dashboard!$T$3),OR(Dashboard!$T$4="All",D303=Dashboard!$T$4)),1,0)</f>
        <v>1</v>
      </c>
      <c r="W303" s="21" t="n">
        <f aca="false">IF(V303=1,T303+ROW()/10000000,0)</f>
        <v>25.0000303</v>
      </c>
    </row>
    <row r="304" customFormat="false" ht="15" hidden="false" customHeight="false" outlineLevel="0" collapsed="false">
      <c r="A304" s="0" t="n">
        <v>17375198</v>
      </c>
      <c r="B304" s="0" t="s">
        <v>1037</v>
      </c>
      <c r="C304" s="0" t="n">
        <v>216</v>
      </c>
      <c r="D304" s="0" t="s">
        <v>1009</v>
      </c>
      <c r="E304" s="0" t="s">
        <v>1038</v>
      </c>
      <c r="F304" s="0" t="s">
        <v>1035</v>
      </c>
      <c r="G304" s="0" t="s">
        <v>1036</v>
      </c>
      <c r="H304" s="0" t="s">
        <v>1039</v>
      </c>
      <c r="I304" s="0" t="s">
        <v>385</v>
      </c>
      <c r="J304" s="0" t="s">
        <v>47</v>
      </c>
      <c r="K304" s="0" t="s">
        <v>47</v>
      </c>
      <c r="L304" s="0" t="s">
        <v>47</v>
      </c>
      <c r="M304" s="0" t="s">
        <v>47</v>
      </c>
      <c r="N304" s="0" t="n">
        <v>3</v>
      </c>
      <c r="O304" s="0" t="n">
        <v>164</v>
      </c>
      <c r="P304" s="0" t="n">
        <v>40</v>
      </c>
      <c r="Q304" s="0" t="n">
        <v>4.3</v>
      </c>
      <c r="R304" s="0" t="str">
        <f aca="false">INDEX(Lookup!$B$4:$B$18,MATCH(C304,Lookup!$A$4:$A$18,0))</f>
        <v>United States</v>
      </c>
      <c r="S304" s="20" t="n">
        <f aca="false">INDEX(Lookup!$D$4:$D$18,MATCH(C304,Lookup!$A$4:$A$18,0))</f>
        <v>1</v>
      </c>
      <c r="T304" s="21" t="n">
        <f aca="false">ROUND(P304*S304,2)</f>
        <v>40</v>
      </c>
      <c r="U304" s="21" t="n">
        <f aca="false">IF(T304&lt;=10,1,IF(T304&lt;=20,2,IF(T304&lt;=30,3,IF(T304&lt;=40,4,IF(T304&lt;=50,5,IF(T304&lt;=100,6,IF(T304&lt;=250,7,8)))))))</f>
        <v>4</v>
      </c>
      <c r="V304" s="21" t="n">
        <f aca="false">IF(AND(OR(Dashboard!$T$3="All",R304=Dashboard!$T$3),OR(Dashboard!$T$4="All",D304=Dashboard!$T$4)),1,0)</f>
        <v>1</v>
      </c>
      <c r="W304" s="21" t="n">
        <f aca="false">IF(V304=1,T304+ROW()/10000000,0)</f>
        <v>40.0000304</v>
      </c>
    </row>
    <row r="305" customFormat="false" ht="15" hidden="false" customHeight="false" outlineLevel="0" collapsed="false">
      <c r="A305" s="0" t="n">
        <v>17375180</v>
      </c>
      <c r="B305" s="0" t="s">
        <v>1040</v>
      </c>
      <c r="C305" s="0" t="n">
        <v>216</v>
      </c>
      <c r="D305" s="0" t="s">
        <v>1009</v>
      </c>
      <c r="E305" s="0" t="s">
        <v>1041</v>
      </c>
      <c r="F305" s="0" t="s">
        <v>1035</v>
      </c>
      <c r="G305" s="0" t="s">
        <v>1036</v>
      </c>
      <c r="H305" s="0" t="s">
        <v>1042</v>
      </c>
      <c r="I305" s="0" t="s">
        <v>385</v>
      </c>
      <c r="J305" s="0" t="s">
        <v>47</v>
      </c>
      <c r="K305" s="0" t="s">
        <v>47</v>
      </c>
      <c r="L305" s="0" t="s">
        <v>47</v>
      </c>
      <c r="M305" s="0" t="s">
        <v>47</v>
      </c>
      <c r="N305" s="0" t="n">
        <v>1</v>
      </c>
      <c r="O305" s="0" t="n">
        <v>182</v>
      </c>
      <c r="P305" s="0" t="n">
        <v>10</v>
      </c>
      <c r="Q305" s="0" t="n">
        <v>4.1</v>
      </c>
      <c r="R305" s="0" t="str">
        <f aca="false">INDEX(Lookup!$B$4:$B$18,MATCH(C305,Lookup!$A$4:$A$18,0))</f>
        <v>United States</v>
      </c>
      <c r="S305" s="20" t="n">
        <f aca="false">INDEX(Lookup!$D$4:$D$18,MATCH(C305,Lookup!$A$4:$A$18,0))</f>
        <v>1</v>
      </c>
      <c r="T305" s="21" t="n">
        <f aca="false">ROUND(P305*S305,2)</f>
        <v>10</v>
      </c>
      <c r="U305" s="21" t="n">
        <f aca="false">IF(T305&lt;=10,1,IF(T305&lt;=20,2,IF(T305&lt;=30,3,IF(T305&lt;=40,4,IF(T305&lt;=50,5,IF(T305&lt;=100,6,IF(T305&lt;=250,7,8)))))))</f>
        <v>1</v>
      </c>
      <c r="V305" s="21" t="n">
        <f aca="false">IF(AND(OR(Dashboard!$T$3="All",R305=Dashboard!$T$3),OR(Dashboard!$T$4="All",D305=Dashboard!$T$4)),1,0)</f>
        <v>1</v>
      </c>
      <c r="W305" s="21" t="n">
        <f aca="false">IF(V305=1,T305+ROW()/10000000,0)</f>
        <v>10.0000305</v>
      </c>
    </row>
    <row r="306" customFormat="false" ht="15" hidden="false" customHeight="false" outlineLevel="0" collapsed="false">
      <c r="A306" s="0" t="n">
        <v>17375072</v>
      </c>
      <c r="B306" s="0" t="s">
        <v>1043</v>
      </c>
      <c r="C306" s="0" t="n">
        <v>216</v>
      </c>
      <c r="D306" s="0" t="s">
        <v>1009</v>
      </c>
      <c r="E306" s="0" t="s">
        <v>1044</v>
      </c>
      <c r="F306" s="0" t="s">
        <v>1009</v>
      </c>
      <c r="G306" s="0" t="s">
        <v>1045</v>
      </c>
      <c r="H306" s="0" t="s">
        <v>1046</v>
      </c>
      <c r="I306" s="0" t="s">
        <v>385</v>
      </c>
      <c r="J306" s="0" t="s">
        <v>47</v>
      </c>
      <c r="K306" s="0" t="s">
        <v>47</v>
      </c>
      <c r="L306" s="0" t="s">
        <v>47</v>
      </c>
      <c r="M306" s="0" t="s">
        <v>47</v>
      </c>
      <c r="N306" s="0" t="n">
        <v>2</v>
      </c>
      <c r="O306" s="0" t="n">
        <v>681</v>
      </c>
      <c r="P306" s="0" t="n">
        <v>25</v>
      </c>
      <c r="Q306" s="0" t="n">
        <v>4.9</v>
      </c>
      <c r="R306" s="0" t="str">
        <f aca="false">INDEX(Lookup!$B$4:$B$18,MATCH(C306,Lookup!$A$4:$A$18,0))</f>
        <v>United States</v>
      </c>
      <c r="S306" s="20" t="n">
        <f aca="false">INDEX(Lookup!$D$4:$D$18,MATCH(C306,Lookup!$A$4:$A$18,0))</f>
        <v>1</v>
      </c>
      <c r="T306" s="21" t="n">
        <f aca="false">ROUND(P306*S306,2)</f>
        <v>25</v>
      </c>
      <c r="U306" s="21" t="n">
        <f aca="false">IF(T306&lt;=10,1,IF(T306&lt;=20,2,IF(T306&lt;=30,3,IF(T306&lt;=40,4,IF(T306&lt;=50,5,IF(T306&lt;=100,6,IF(T306&lt;=250,7,8)))))))</f>
        <v>3</v>
      </c>
      <c r="V306" s="21" t="n">
        <f aca="false">IF(AND(OR(Dashboard!$T$3="All",R306=Dashboard!$T$3),OR(Dashboard!$T$4="All",D306=Dashboard!$T$4)),1,0)</f>
        <v>1</v>
      </c>
      <c r="W306" s="21" t="n">
        <f aca="false">IF(V306=1,T306+ROW()/10000000,0)</f>
        <v>25.0000306</v>
      </c>
    </row>
    <row r="307" customFormat="false" ht="15" hidden="false" customHeight="false" outlineLevel="0" collapsed="false">
      <c r="A307" s="0" t="n">
        <v>17375047</v>
      </c>
      <c r="B307" s="0" t="s">
        <v>1047</v>
      </c>
      <c r="C307" s="0" t="n">
        <v>216</v>
      </c>
      <c r="D307" s="0" t="s">
        <v>1009</v>
      </c>
      <c r="E307" s="0" t="s">
        <v>1048</v>
      </c>
      <c r="F307" s="0" t="s">
        <v>1009</v>
      </c>
      <c r="G307" s="0" t="s">
        <v>1045</v>
      </c>
      <c r="H307" s="0" t="s">
        <v>555</v>
      </c>
      <c r="I307" s="0" t="s">
        <v>385</v>
      </c>
      <c r="J307" s="0" t="s">
        <v>47</v>
      </c>
      <c r="K307" s="0" t="s">
        <v>47</v>
      </c>
      <c r="L307" s="0" t="s">
        <v>47</v>
      </c>
      <c r="M307" s="0" t="s">
        <v>47</v>
      </c>
      <c r="N307" s="0" t="n">
        <v>1</v>
      </c>
      <c r="O307" s="0" t="n">
        <v>357</v>
      </c>
      <c r="P307" s="0" t="n">
        <v>10</v>
      </c>
      <c r="Q307" s="0" t="n">
        <v>4.6</v>
      </c>
      <c r="R307" s="0" t="str">
        <f aca="false">INDEX(Lookup!$B$4:$B$18,MATCH(C307,Lookup!$A$4:$A$18,0))</f>
        <v>United States</v>
      </c>
      <c r="S307" s="20" t="n">
        <f aca="false">INDEX(Lookup!$D$4:$D$18,MATCH(C307,Lookup!$A$4:$A$18,0))</f>
        <v>1</v>
      </c>
      <c r="T307" s="21" t="n">
        <f aca="false">ROUND(P307*S307,2)</f>
        <v>10</v>
      </c>
      <c r="U307" s="21" t="n">
        <f aca="false">IF(T307&lt;=10,1,IF(T307&lt;=20,2,IF(T307&lt;=30,3,IF(T307&lt;=40,4,IF(T307&lt;=50,5,IF(T307&lt;=100,6,IF(T307&lt;=250,7,8)))))))</f>
        <v>1</v>
      </c>
      <c r="V307" s="21" t="n">
        <f aca="false">IF(AND(OR(Dashboard!$T$3="All",R307=Dashboard!$T$3),OR(Dashboard!$T$4="All",D307=Dashboard!$T$4)),1,0)</f>
        <v>1</v>
      </c>
      <c r="W307" s="21" t="n">
        <f aca="false">IF(V307=1,T307+ROW()/10000000,0)</f>
        <v>10.0000307</v>
      </c>
    </row>
    <row r="308" customFormat="false" ht="15" hidden="false" customHeight="false" outlineLevel="0" collapsed="false">
      <c r="A308" s="0" t="n">
        <v>17375074</v>
      </c>
      <c r="B308" s="0" t="s">
        <v>1049</v>
      </c>
      <c r="C308" s="0" t="n">
        <v>216</v>
      </c>
      <c r="D308" s="0" t="s">
        <v>1009</v>
      </c>
      <c r="E308" s="0" t="s">
        <v>1050</v>
      </c>
      <c r="F308" s="0" t="s">
        <v>1009</v>
      </c>
      <c r="G308" s="0" t="s">
        <v>1045</v>
      </c>
      <c r="H308" s="0" t="s">
        <v>522</v>
      </c>
      <c r="I308" s="0" t="s">
        <v>385</v>
      </c>
      <c r="J308" s="0" t="s">
        <v>47</v>
      </c>
      <c r="K308" s="0" t="s">
        <v>47</v>
      </c>
      <c r="L308" s="0" t="s">
        <v>47</v>
      </c>
      <c r="M308" s="0" t="s">
        <v>47</v>
      </c>
      <c r="N308" s="0" t="n">
        <v>2</v>
      </c>
      <c r="O308" s="0" t="n">
        <v>89</v>
      </c>
      <c r="P308" s="0" t="n">
        <v>25</v>
      </c>
      <c r="Q308" s="0" t="n">
        <v>3.8</v>
      </c>
      <c r="R308" s="0" t="str">
        <f aca="false">INDEX(Lookup!$B$4:$B$18,MATCH(C308,Lookup!$A$4:$A$18,0))</f>
        <v>United States</v>
      </c>
      <c r="S308" s="20" t="n">
        <f aca="false">INDEX(Lookup!$D$4:$D$18,MATCH(C308,Lookup!$A$4:$A$18,0))</f>
        <v>1</v>
      </c>
      <c r="T308" s="21" t="n">
        <f aca="false">ROUND(P308*S308,2)</f>
        <v>25</v>
      </c>
      <c r="U308" s="21" t="n">
        <f aca="false">IF(T308&lt;=10,1,IF(T308&lt;=20,2,IF(T308&lt;=30,3,IF(T308&lt;=40,4,IF(T308&lt;=50,5,IF(T308&lt;=100,6,IF(T308&lt;=250,7,8)))))))</f>
        <v>3</v>
      </c>
      <c r="V308" s="21" t="n">
        <f aca="false">IF(AND(OR(Dashboard!$T$3="All",R308=Dashboard!$T$3),OR(Dashboard!$T$4="All",D308=Dashboard!$T$4)),1,0)</f>
        <v>1</v>
      </c>
      <c r="W308" s="21" t="n">
        <f aca="false">IF(V308=1,T308+ROW()/10000000,0)</f>
        <v>25.0000308</v>
      </c>
    </row>
    <row r="309" customFormat="false" ht="15" hidden="false" customHeight="false" outlineLevel="0" collapsed="false">
      <c r="A309" s="0" t="n">
        <v>17374921</v>
      </c>
      <c r="B309" s="0" t="s">
        <v>1051</v>
      </c>
      <c r="C309" s="0" t="n">
        <v>216</v>
      </c>
      <c r="D309" s="0" t="s">
        <v>1009</v>
      </c>
      <c r="E309" s="0" t="s">
        <v>1052</v>
      </c>
      <c r="F309" s="0" t="s">
        <v>1009</v>
      </c>
      <c r="G309" s="0" t="s">
        <v>1045</v>
      </c>
      <c r="H309" s="0" t="s">
        <v>1053</v>
      </c>
      <c r="I309" s="0" t="s">
        <v>385</v>
      </c>
      <c r="J309" s="0" t="s">
        <v>47</v>
      </c>
      <c r="K309" s="0" t="s">
        <v>47</v>
      </c>
      <c r="L309" s="0" t="s">
        <v>47</v>
      </c>
      <c r="M309" s="0" t="s">
        <v>47</v>
      </c>
      <c r="N309" s="0" t="n">
        <v>2</v>
      </c>
      <c r="O309" s="0" t="n">
        <v>350</v>
      </c>
      <c r="P309" s="0" t="n">
        <v>25</v>
      </c>
      <c r="Q309" s="0" t="n">
        <v>4.2</v>
      </c>
      <c r="R309" s="0" t="str">
        <f aca="false">INDEX(Lookup!$B$4:$B$18,MATCH(C309,Lookup!$A$4:$A$18,0))</f>
        <v>United States</v>
      </c>
      <c r="S309" s="20" t="n">
        <f aca="false">INDEX(Lookup!$D$4:$D$18,MATCH(C309,Lookup!$A$4:$A$18,0))</f>
        <v>1</v>
      </c>
      <c r="T309" s="21" t="n">
        <f aca="false">ROUND(P309*S309,2)</f>
        <v>25</v>
      </c>
      <c r="U309" s="21" t="n">
        <f aca="false">IF(T309&lt;=10,1,IF(T309&lt;=20,2,IF(T309&lt;=30,3,IF(T309&lt;=40,4,IF(T309&lt;=50,5,IF(T309&lt;=100,6,IF(T309&lt;=250,7,8)))))))</f>
        <v>3</v>
      </c>
      <c r="V309" s="21" t="n">
        <f aca="false">IF(AND(OR(Dashboard!$T$3="All",R309=Dashboard!$T$3),OR(Dashboard!$T$4="All",D309=Dashboard!$T$4)),1,0)</f>
        <v>1</v>
      </c>
      <c r="W309" s="21" t="n">
        <f aca="false">IF(V309=1,T309+ROW()/10000000,0)</f>
        <v>25.0000309</v>
      </c>
    </row>
    <row r="310" customFormat="false" ht="15" hidden="false" customHeight="false" outlineLevel="0" collapsed="false">
      <c r="A310" s="0" t="n">
        <v>17374819</v>
      </c>
      <c r="B310" s="0" t="s">
        <v>1054</v>
      </c>
      <c r="C310" s="0" t="n">
        <v>216</v>
      </c>
      <c r="D310" s="0" t="s">
        <v>1009</v>
      </c>
      <c r="E310" s="0" t="s">
        <v>1055</v>
      </c>
      <c r="F310" s="0" t="s">
        <v>1009</v>
      </c>
      <c r="G310" s="0" t="s">
        <v>1045</v>
      </c>
      <c r="H310" s="0" t="s">
        <v>451</v>
      </c>
      <c r="I310" s="0" t="s">
        <v>385</v>
      </c>
      <c r="J310" s="0" t="s">
        <v>47</v>
      </c>
      <c r="K310" s="0" t="s">
        <v>47</v>
      </c>
      <c r="L310" s="0" t="s">
        <v>47</v>
      </c>
      <c r="M310" s="0" t="s">
        <v>47</v>
      </c>
      <c r="N310" s="0" t="n">
        <v>1</v>
      </c>
      <c r="O310" s="0" t="n">
        <v>298</v>
      </c>
      <c r="P310" s="0" t="n">
        <v>10</v>
      </c>
      <c r="Q310" s="0" t="n">
        <v>4.3</v>
      </c>
      <c r="R310" s="0" t="str">
        <f aca="false">INDEX(Lookup!$B$4:$B$18,MATCH(C310,Lookup!$A$4:$A$18,0))</f>
        <v>United States</v>
      </c>
      <c r="S310" s="20" t="n">
        <f aca="false">INDEX(Lookup!$D$4:$D$18,MATCH(C310,Lookup!$A$4:$A$18,0))</f>
        <v>1</v>
      </c>
      <c r="T310" s="21" t="n">
        <f aca="false">ROUND(P310*S310,2)</f>
        <v>10</v>
      </c>
      <c r="U310" s="21" t="n">
        <f aca="false">IF(T310&lt;=10,1,IF(T310&lt;=20,2,IF(T310&lt;=30,3,IF(T310&lt;=40,4,IF(T310&lt;=50,5,IF(T310&lt;=100,6,IF(T310&lt;=250,7,8)))))))</f>
        <v>1</v>
      </c>
      <c r="V310" s="21" t="n">
        <f aca="false">IF(AND(OR(Dashboard!$T$3="All",R310=Dashboard!$T$3),OR(Dashboard!$T$4="All",D310=Dashboard!$T$4)),1,0)</f>
        <v>1</v>
      </c>
      <c r="W310" s="21" t="n">
        <f aca="false">IF(V310=1,T310+ROW()/10000000,0)</f>
        <v>10.000031</v>
      </c>
    </row>
    <row r="311" customFormat="false" ht="15" hidden="false" customHeight="false" outlineLevel="0" collapsed="false">
      <c r="A311" s="0" t="n">
        <v>17375089</v>
      </c>
      <c r="B311" s="0" t="s">
        <v>1056</v>
      </c>
      <c r="C311" s="0" t="n">
        <v>216</v>
      </c>
      <c r="D311" s="0" t="s">
        <v>1009</v>
      </c>
      <c r="E311" s="0" t="s">
        <v>1057</v>
      </c>
      <c r="F311" s="0" t="s">
        <v>1009</v>
      </c>
      <c r="G311" s="0" t="s">
        <v>1045</v>
      </c>
      <c r="H311" s="0" t="s">
        <v>1039</v>
      </c>
      <c r="I311" s="0" t="s">
        <v>385</v>
      </c>
      <c r="J311" s="0" t="s">
        <v>47</v>
      </c>
      <c r="K311" s="0" t="s">
        <v>47</v>
      </c>
      <c r="L311" s="0" t="s">
        <v>47</v>
      </c>
      <c r="M311" s="0" t="s">
        <v>47</v>
      </c>
      <c r="N311" s="0" t="n">
        <v>2</v>
      </c>
      <c r="O311" s="0" t="n">
        <v>319</v>
      </c>
      <c r="P311" s="0" t="n">
        <v>25</v>
      </c>
      <c r="Q311" s="0" t="n">
        <v>4.2</v>
      </c>
      <c r="R311" s="0" t="str">
        <f aca="false">INDEX(Lookup!$B$4:$B$18,MATCH(C311,Lookup!$A$4:$A$18,0))</f>
        <v>United States</v>
      </c>
      <c r="S311" s="20" t="n">
        <f aca="false">INDEX(Lookup!$D$4:$D$18,MATCH(C311,Lookup!$A$4:$A$18,0))</f>
        <v>1</v>
      </c>
      <c r="T311" s="21" t="n">
        <f aca="false">ROUND(P311*S311,2)</f>
        <v>25</v>
      </c>
      <c r="U311" s="21" t="n">
        <f aca="false">IF(T311&lt;=10,1,IF(T311&lt;=20,2,IF(T311&lt;=30,3,IF(T311&lt;=40,4,IF(T311&lt;=50,5,IF(T311&lt;=100,6,IF(T311&lt;=250,7,8)))))))</f>
        <v>3</v>
      </c>
      <c r="V311" s="21" t="n">
        <f aca="false">IF(AND(OR(Dashboard!$T$3="All",R311=Dashboard!$T$3),OR(Dashboard!$T$4="All",D311=Dashboard!$T$4)),1,0)</f>
        <v>1</v>
      </c>
      <c r="W311" s="21" t="n">
        <f aca="false">IF(V311=1,T311+ROW()/10000000,0)</f>
        <v>25.0000311</v>
      </c>
    </row>
    <row r="312" customFormat="false" ht="15" hidden="false" customHeight="false" outlineLevel="0" collapsed="false">
      <c r="A312" s="0" t="n">
        <v>17375214</v>
      </c>
      <c r="B312" s="0" t="s">
        <v>1058</v>
      </c>
      <c r="C312" s="0" t="n">
        <v>216</v>
      </c>
      <c r="D312" s="0" t="s">
        <v>1009</v>
      </c>
      <c r="E312" s="0" t="s">
        <v>1059</v>
      </c>
      <c r="F312" s="0" t="s">
        <v>1060</v>
      </c>
      <c r="G312" s="0" t="s">
        <v>1061</v>
      </c>
      <c r="H312" s="0" t="s">
        <v>547</v>
      </c>
      <c r="I312" s="0" t="s">
        <v>385</v>
      </c>
      <c r="J312" s="0" t="s">
        <v>47</v>
      </c>
      <c r="K312" s="0" t="s">
        <v>47</v>
      </c>
      <c r="L312" s="0" t="s">
        <v>47</v>
      </c>
      <c r="M312" s="0" t="s">
        <v>47</v>
      </c>
      <c r="N312" s="0" t="n">
        <v>3</v>
      </c>
      <c r="O312" s="0" t="n">
        <v>114</v>
      </c>
      <c r="P312" s="0" t="n">
        <v>40</v>
      </c>
      <c r="Q312" s="0" t="n">
        <v>3.8</v>
      </c>
      <c r="R312" s="0" t="str">
        <f aca="false">INDEX(Lookup!$B$4:$B$18,MATCH(C312,Lookup!$A$4:$A$18,0))</f>
        <v>United States</v>
      </c>
      <c r="S312" s="20" t="n">
        <f aca="false">INDEX(Lookup!$D$4:$D$18,MATCH(C312,Lookup!$A$4:$A$18,0))</f>
        <v>1</v>
      </c>
      <c r="T312" s="21" t="n">
        <f aca="false">ROUND(P312*S312,2)</f>
        <v>40</v>
      </c>
      <c r="U312" s="21" t="n">
        <f aca="false">IF(T312&lt;=10,1,IF(T312&lt;=20,2,IF(T312&lt;=30,3,IF(T312&lt;=40,4,IF(T312&lt;=50,5,IF(T312&lt;=100,6,IF(T312&lt;=250,7,8)))))))</f>
        <v>4</v>
      </c>
      <c r="V312" s="21" t="n">
        <f aca="false">IF(AND(OR(Dashboard!$T$3="All",R312=Dashboard!$T$3),OR(Dashboard!$T$4="All",D312=Dashboard!$T$4)),1,0)</f>
        <v>1</v>
      </c>
      <c r="W312" s="21" t="n">
        <f aca="false">IF(V312=1,T312+ROW()/10000000,0)</f>
        <v>40.0000312</v>
      </c>
    </row>
    <row r="313" customFormat="false" ht="15" hidden="false" customHeight="false" outlineLevel="0" collapsed="false">
      <c r="A313" s="0" t="n">
        <v>17374951</v>
      </c>
      <c r="B313" s="0" t="s">
        <v>1062</v>
      </c>
      <c r="C313" s="0" t="n">
        <v>216</v>
      </c>
      <c r="D313" s="0" t="s">
        <v>1009</v>
      </c>
      <c r="E313" s="0" t="s">
        <v>1063</v>
      </c>
      <c r="F313" s="0" t="s">
        <v>1060</v>
      </c>
      <c r="G313" s="0" t="s">
        <v>1061</v>
      </c>
      <c r="H313" s="0" t="s">
        <v>1064</v>
      </c>
      <c r="I313" s="0" t="s">
        <v>385</v>
      </c>
      <c r="J313" s="0" t="s">
        <v>47</v>
      </c>
      <c r="K313" s="0" t="s">
        <v>47</v>
      </c>
      <c r="L313" s="0" t="s">
        <v>47</v>
      </c>
      <c r="M313" s="0" t="s">
        <v>47</v>
      </c>
      <c r="N313" s="0" t="n">
        <v>1</v>
      </c>
      <c r="O313" s="0" t="n">
        <v>136</v>
      </c>
      <c r="P313" s="0" t="n">
        <v>10</v>
      </c>
      <c r="Q313" s="0" t="n">
        <v>3.9</v>
      </c>
      <c r="R313" s="0" t="str">
        <f aca="false">INDEX(Lookup!$B$4:$B$18,MATCH(C313,Lookup!$A$4:$A$18,0))</f>
        <v>United States</v>
      </c>
      <c r="S313" s="20" t="n">
        <f aca="false">INDEX(Lookup!$D$4:$D$18,MATCH(C313,Lookup!$A$4:$A$18,0))</f>
        <v>1</v>
      </c>
      <c r="T313" s="21" t="n">
        <f aca="false">ROUND(P313*S313,2)</f>
        <v>10</v>
      </c>
      <c r="U313" s="21" t="n">
        <f aca="false">IF(T313&lt;=10,1,IF(T313&lt;=20,2,IF(T313&lt;=30,3,IF(T313&lt;=40,4,IF(T313&lt;=50,5,IF(T313&lt;=100,6,IF(T313&lt;=250,7,8)))))))</f>
        <v>1</v>
      </c>
      <c r="V313" s="21" t="n">
        <f aca="false">IF(AND(OR(Dashboard!$T$3="All",R313=Dashboard!$T$3),OR(Dashboard!$T$4="All",D313=Dashboard!$T$4)),1,0)</f>
        <v>1</v>
      </c>
      <c r="W313" s="21" t="n">
        <f aca="false">IF(V313=1,T313+ROW()/10000000,0)</f>
        <v>10.0000313</v>
      </c>
    </row>
    <row r="314" customFormat="false" ht="15" hidden="false" customHeight="false" outlineLevel="0" collapsed="false">
      <c r="A314" s="0" t="n">
        <v>17374978</v>
      </c>
      <c r="B314" s="0" t="s">
        <v>1065</v>
      </c>
      <c r="C314" s="0" t="n">
        <v>216</v>
      </c>
      <c r="D314" s="0" t="s">
        <v>1009</v>
      </c>
      <c r="E314" s="0" t="s">
        <v>1066</v>
      </c>
      <c r="F314" s="0" t="s">
        <v>1060</v>
      </c>
      <c r="G314" s="0" t="s">
        <v>1061</v>
      </c>
      <c r="H314" s="0" t="s">
        <v>1067</v>
      </c>
      <c r="I314" s="0" t="s">
        <v>385</v>
      </c>
      <c r="J314" s="0" t="s">
        <v>47</v>
      </c>
      <c r="K314" s="0" t="s">
        <v>47</v>
      </c>
      <c r="L314" s="0" t="s">
        <v>47</v>
      </c>
      <c r="M314" s="0" t="s">
        <v>47</v>
      </c>
      <c r="N314" s="0" t="n">
        <v>2</v>
      </c>
      <c r="O314" s="0" t="n">
        <v>108</v>
      </c>
      <c r="P314" s="0" t="n">
        <v>25</v>
      </c>
      <c r="Q314" s="0" t="n">
        <v>2.2</v>
      </c>
      <c r="R314" s="0" t="str">
        <f aca="false">INDEX(Lookup!$B$4:$B$18,MATCH(C314,Lookup!$A$4:$A$18,0))</f>
        <v>United States</v>
      </c>
      <c r="S314" s="20" t="n">
        <f aca="false">INDEX(Lookup!$D$4:$D$18,MATCH(C314,Lookup!$A$4:$A$18,0))</f>
        <v>1</v>
      </c>
      <c r="T314" s="21" t="n">
        <f aca="false">ROUND(P314*S314,2)</f>
        <v>25</v>
      </c>
      <c r="U314" s="21" t="n">
        <f aca="false">IF(T314&lt;=10,1,IF(T314&lt;=20,2,IF(T314&lt;=30,3,IF(T314&lt;=40,4,IF(T314&lt;=50,5,IF(T314&lt;=100,6,IF(T314&lt;=250,7,8)))))))</f>
        <v>3</v>
      </c>
      <c r="V314" s="21" t="n">
        <f aca="false">IF(AND(OR(Dashboard!$T$3="All",R314=Dashboard!$T$3),OR(Dashboard!$T$4="All",D314=Dashboard!$T$4)),1,0)</f>
        <v>1</v>
      </c>
      <c r="W314" s="21" t="n">
        <f aca="false">IF(V314=1,T314+ROW()/10000000,0)</f>
        <v>25.0000314</v>
      </c>
    </row>
    <row r="315" customFormat="false" ht="15" hidden="false" customHeight="false" outlineLevel="0" collapsed="false">
      <c r="A315" s="0" t="n">
        <v>17375104</v>
      </c>
      <c r="B315" s="0" t="s">
        <v>1068</v>
      </c>
      <c r="C315" s="0" t="n">
        <v>216</v>
      </c>
      <c r="D315" s="0" t="s">
        <v>1009</v>
      </c>
      <c r="E315" s="0" t="s">
        <v>1069</v>
      </c>
      <c r="F315" s="0" t="s">
        <v>1060</v>
      </c>
      <c r="G315" s="0" t="s">
        <v>1061</v>
      </c>
      <c r="H315" s="0" t="s">
        <v>494</v>
      </c>
      <c r="I315" s="0" t="s">
        <v>385</v>
      </c>
      <c r="J315" s="0" t="s">
        <v>47</v>
      </c>
      <c r="K315" s="0" t="s">
        <v>47</v>
      </c>
      <c r="L315" s="0" t="s">
        <v>47</v>
      </c>
      <c r="M315" s="0" t="s">
        <v>47</v>
      </c>
      <c r="N315" s="0" t="n">
        <v>1</v>
      </c>
      <c r="O315" s="0" t="n">
        <v>161</v>
      </c>
      <c r="P315" s="0" t="n">
        <v>10</v>
      </c>
      <c r="Q315" s="0" t="n">
        <v>4</v>
      </c>
      <c r="R315" s="0" t="str">
        <f aca="false">INDEX(Lookup!$B$4:$B$18,MATCH(C315,Lookup!$A$4:$A$18,0))</f>
        <v>United States</v>
      </c>
      <c r="S315" s="20" t="n">
        <f aca="false">INDEX(Lookup!$D$4:$D$18,MATCH(C315,Lookup!$A$4:$A$18,0))</f>
        <v>1</v>
      </c>
      <c r="T315" s="21" t="n">
        <f aca="false">ROUND(P315*S315,2)</f>
        <v>10</v>
      </c>
      <c r="U315" s="21" t="n">
        <f aca="false">IF(T315&lt;=10,1,IF(T315&lt;=20,2,IF(T315&lt;=30,3,IF(T315&lt;=40,4,IF(T315&lt;=50,5,IF(T315&lt;=100,6,IF(T315&lt;=250,7,8)))))))</f>
        <v>1</v>
      </c>
      <c r="V315" s="21" t="n">
        <f aca="false">IF(AND(OR(Dashboard!$T$3="All",R315=Dashboard!$T$3),OR(Dashboard!$T$4="All",D315=Dashboard!$T$4)),1,0)</f>
        <v>1</v>
      </c>
      <c r="W315" s="21" t="n">
        <f aca="false">IF(V315=1,T315+ROW()/10000000,0)</f>
        <v>10.0000315</v>
      </c>
    </row>
    <row r="316" customFormat="false" ht="15" hidden="false" customHeight="false" outlineLevel="0" collapsed="false">
      <c r="A316" s="0" t="n">
        <v>16604358</v>
      </c>
      <c r="B316" s="0" t="s">
        <v>1070</v>
      </c>
      <c r="C316" s="0" t="n">
        <v>14</v>
      </c>
      <c r="D316" s="0" t="s">
        <v>1071</v>
      </c>
      <c r="E316" s="0" t="s">
        <v>1072</v>
      </c>
      <c r="F316" s="0" t="s">
        <v>1071</v>
      </c>
      <c r="G316" s="0" t="s">
        <v>1073</v>
      </c>
      <c r="H316" s="0" t="s">
        <v>1074</v>
      </c>
      <c r="I316" s="0" t="s">
        <v>385</v>
      </c>
      <c r="J316" s="0" t="s">
        <v>47</v>
      </c>
      <c r="K316" s="0" t="s">
        <v>47</v>
      </c>
      <c r="L316" s="0" t="s">
        <v>47</v>
      </c>
      <c r="M316" s="0" t="s">
        <v>47</v>
      </c>
      <c r="N316" s="0" t="n">
        <v>2</v>
      </c>
      <c r="O316" s="0" t="n">
        <v>192</v>
      </c>
      <c r="P316" s="0" t="n">
        <v>20</v>
      </c>
      <c r="Q316" s="0" t="n">
        <v>3.8</v>
      </c>
      <c r="R316" s="0" t="str">
        <f aca="false">INDEX(Lookup!$B$4:$B$18,MATCH(C316,Lookup!$A$4:$A$18,0))</f>
        <v>Australia</v>
      </c>
      <c r="S316" s="20" t="n">
        <f aca="false">INDEX(Lookup!$D$4:$D$18,MATCH(C316,Lookup!$A$4:$A$18,0))</f>
        <v>0.65</v>
      </c>
      <c r="T316" s="21" t="n">
        <f aca="false">ROUND(P316*S316,2)</f>
        <v>13</v>
      </c>
      <c r="U316" s="21" t="n">
        <f aca="false">IF(T316&lt;=10,1,IF(T316&lt;=20,2,IF(T316&lt;=30,3,IF(T316&lt;=40,4,IF(T316&lt;=50,5,IF(T316&lt;=100,6,IF(T316&lt;=250,7,8)))))))</f>
        <v>2</v>
      </c>
      <c r="V316" s="21" t="n">
        <f aca="false">IF(AND(OR(Dashboard!$T$3="All",R316=Dashboard!$T$3),OR(Dashboard!$T$4="All",D316=Dashboard!$T$4)),1,0)</f>
        <v>1</v>
      </c>
      <c r="W316" s="21" t="n">
        <f aca="false">IF(V316=1,T316+ROW()/10000000,0)</f>
        <v>13.0000316</v>
      </c>
    </row>
    <row r="317" customFormat="false" ht="15" hidden="false" customHeight="false" outlineLevel="0" collapsed="false">
      <c r="A317" s="0" t="n">
        <v>16604896</v>
      </c>
      <c r="B317" s="0" t="s">
        <v>1075</v>
      </c>
      <c r="C317" s="0" t="n">
        <v>14</v>
      </c>
      <c r="D317" s="0" t="s">
        <v>1071</v>
      </c>
      <c r="E317" s="0" t="s">
        <v>1076</v>
      </c>
      <c r="F317" s="0" t="s">
        <v>1071</v>
      </c>
      <c r="G317" s="0" t="s">
        <v>1073</v>
      </c>
      <c r="H317" s="0" t="s">
        <v>1077</v>
      </c>
      <c r="I317" s="0" t="s">
        <v>385</v>
      </c>
      <c r="J317" s="0" t="s">
        <v>47</v>
      </c>
      <c r="K317" s="0" t="s">
        <v>47</v>
      </c>
      <c r="L317" s="0" t="s">
        <v>47</v>
      </c>
      <c r="M317" s="0" t="s">
        <v>47</v>
      </c>
      <c r="N317" s="0" t="n">
        <v>1</v>
      </c>
      <c r="O317" s="0" t="n">
        <v>93</v>
      </c>
      <c r="P317" s="0" t="n">
        <v>7</v>
      </c>
      <c r="Q317" s="0" t="n">
        <v>3.8</v>
      </c>
      <c r="R317" s="0" t="str">
        <f aca="false">INDEX(Lookup!$B$4:$B$18,MATCH(C317,Lookup!$A$4:$A$18,0))</f>
        <v>Australia</v>
      </c>
      <c r="S317" s="20" t="n">
        <f aca="false">INDEX(Lookup!$D$4:$D$18,MATCH(C317,Lookup!$A$4:$A$18,0))</f>
        <v>0.65</v>
      </c>
      <c r="T317" s="21" t="n">
        <f aca="false">ROUND(P317*S317,2)</f>
        <v>4.55</v>
      </c>
      <c r="U317" s="21" t="n">
        <f aca="false">IF(T317&lt;=10,1,IF(T317&lt;=20,2,IF(T317&lt;=30,3,IF(T317&lt;=40,4,IF(T317&lt;=50,5,IF(T317&lt;=100,6,IF(T317&lt;=250,7,8)))))))</f>
        <v>1</v>
      </c>
      <c r="V317" s="21" t="n">
        <f aca="false">IF(AND(OR(Dashboard!$T$3="All",R317=Dashboard!$T$3),OR(Dashboard!$T$4="All",D317=Dashboard!$T$4)),1,0)</f>
        <v>1</v>
      </c>
      <c r="W317" s="21" t="n">
        <f aca="false">IF(V317=1,T317+ROW()/10000000,0)</f>
        <v>4.5500317</v>
      </c>
    </row>
    <row r="318" customFormat="false" ht="15" hidden="false" customHeight="false" outlineLevel="0" collapsed="false">
      <c r="A318" s="0" t="n">
        <v>16612550</v>
      </c>
      <c r="B318" s="0" t="s">
        <v>1078</v>
      </c>
      <c r="C318" s="0" t="n">
        <v>14</v>
      </c>
      <c r="D318" s="0" t="s">
        <v>1079</v>
      </c>
      <c r="E318" s="0" t="s">
        <v>1080</v>
      </c>
      <c r="F318" s="0" t="s">
        <v>1079</v>
      </c>
      <c r="G318" s="0" t="s">
        <v>1081</v>
      </c>
      <c r="H318" s="0" t="s">
        <v>1082</v>
      </c>
      <c r="I318" s="0" t="s">
        <v>385</v>
      </c>
      <c r="J318" s="0" t="s">
        <v>47</v>
      </c>
      <c r="K318" s="0" t="s">
        <v>47</v>
      </c>
      <c r="L318" s="0" t="s">
        <v>47</v>
      </c>
      <c r="M318" s="0" t="s">
        <v>47</v>
      </c>
      <c r="N318" s="0" t="n">
        <v>2</v>
      </c>
      <c r="O318" s="0" t="n">
        <v>40</v>
      </c>
      <c r="P318" s="0" t="n">
        <v>20</v>
      </c>
      <c r="Q318" s="0" t="n">
        <v>4.1</v>
      </c>
      <c r="R318" s="0" t="str">
        <f aca="false">INDEX(Lookup!$B$4:$B$18,MATCH(C318,Lookup!$A$4:$A$18,0))</f>
        <v>Australia</v>
      </c>
      <c r="S318" s="20" t="n">
        <f aca="false">INDEX(Lookup!$D$4:$D$18,MATCH(C318,Lookup!$A$4:$A$18,0))</f>
        <v>0.65</v>
      </c>
      <c r="T318" s="21" t="n">
        <f aca="false">ROUND(P318*S318,2)</f>
        <v>13</v>
      </c>
      <c r="U318" s="21" t="n">
        <f aca="false">IF(T318&lt;=10,1,IF(T318&lt;=20,2,IF(T318&lt;=30,3,IF(T318&lt;=40,4,IF(T318&lt;=50,5,IF(T318&lt;=100,6,IF(T318&lt;=250,7,8)))))))</f>
        <v>2</v>
      </c>
      <c r="V318" s="21" t="n">
        <f aca="false">IF(AND(OR(Dashboard!$T$3="All",R318=Dashboard!$T$3),OR(Dashboard!$T$4="All",D318=Dashboard!$T$4)),1,0)</f>
        <v>1</v>
      </c>
      <c r="W318" s="21" t="n">
        <f aca="false">IF(V318=1,T318+ROW()/10000000,0)</f>
        <v>13.0000318</v>
      </c>
    </row>
    <row r="319" customFormat="false" ht="15" hidden="false" customHeight="false" outlineLevel="0" collapsed="false">
      <c r="A319" s="0" t="n">
        <v>16606299</v>
      </c>
      <c r="B319" s="0" t="s">
        <v>1083</v>
      </c>
      <c r="C319" s="0" t="n">
        <v>14</v>
      </c>
      <c r="D319" s="0" t="s">
        <v>1084</v>
      </c>
      <c r="E319" s="0" t="s">
        <v>1085</v>
      </c>
      <c r="F319" s="0" t="s">
        <v>1084</v>
      </c>
      <c r="G319" s="0" t="s">
        <v>1086</v>
      </c>
      <c r="H319" s="0" t="s">
        <v>1087</v>
      </c>
      <c r="I319" s="0" t="s">
        <v>385</v>
      </c>
      <c r="J319" s="0" t="s">
        <v>47</v>
      </c>
      <c r="K319" s="0" t="s">
        <v>47</v>
      </c>
      <c r="L319" s="0" t="s">
        <v>47</v>
      </c>
      <c r="M319" s="0" t="s">
        <v>47</v>
      </c>
      <c r="N319" s="0" t="n">
        <v>1</v>
      </c>
      <c r="O319" s="0" t="n">
        <v>100</v>
      </c>
      <c r="P319" s="0" t="n">
        <v>7</v>
      </c>
      <c r="Q319" s="0" t="n">
        <v>3.7</v>
      </c>
      <c r="R319" s="0" t="str">
        <f aca="false">INDEX(Lookup!$B$4:$B$18,MATCH(C319,Lookup!$A$4:$A$18,0))</f>
        <v>Australia</v>
      </c>
      <c r="S319" s="20" t="n">
        <f aca="false">INDEX(Lookup!$D$4:$D$18,MATCH(C319,Lookup!$A$4:$A$18,0))</f>
        <v>0.65</v>
      </c>
      <c r="T319" s="21" t="n">
        <f aca="false">ROUND(P319*S319,2)</f>
        <v>4.55</v>
      </c>
      <c r="U319" s="21" t="n">
        <f aca="false">IF(T319&lt;=10,1,IF(T319&lt;=20,2,IF(T319&lt;=30,3,IF(T319&lt;=40,4,IF(T319&lt;=50,5,IF(T319&lt;=100,6,IF(T319&lt;=250,7,8)))))))</f>
        <v>1</v>
      </c>
      <c r="V319" s="21" t="n">
        <f aca="false">IF(AND(OR(Dashboard!$T$3="All",R319=Dashboard!$T$3),OR(Dashboard!$T$4="All",D319=Dashboard!$T$4)),1,0)</f>
        <v>1</v>
      </c>
      <c r="W319" s="21" t="n">
        <f aca="false">IF(V319=1,T319+ROW()/10000000,0)</f>
        <v>4.5500319</v>
      </c>
    </row>
    <row r="320" customFormat="false" ht="15" hidden="false" customHeight="false" outlineLevel="0" collapsed="false">
      <c r="A320" s="0" t="n">
        <v>16605794</v>
      </c>
      <c r="B320" s="0" t="s">
        <v>1088</v>
      </c>
      <c r="C320" s="0" t="n">
        <v>14</v>
      </c>
      <c r="D320" s="0" t="s">
        <v>1089</v>
      </c>
      <c r="E320" s="0" t="s">
        <v>1090</v>
      </c>
      <c r="F320" s="0" t="s">
        <v>1089</v>
      </c>
      <c r="G320" s="0" t="s">
        <v>1091</v>
      </c>
      <c r="H320" s="0" t="s">
        <v>1092</v>
      </c>
      <c r="I320" s="0" t="s">
        <v>385</v>
      </c>
      <c r="J320" s="0" t="s">
        <v>47</v>
      </c>
      <c r="K320" s="0" t="s">
        <v>47</v>
      </c>
      <c r="L320" s="0" t="s">
        <v>47</v>
      </c>
      <c r="M320" s="0" t="s">
        <v>47</v>
      </c>
      <c r="N320" s="0" t="n">
        <v>1</v>
      </c>
      <c r="O320" s="0" t="n">
        <v>97</v>
      </c>
      <c r="P320" s="0" t="n">
        <v>7</v>
      </c>
      <c r="Q320" s="0" t="n">
        <v>3.8</v>
      </c>
      <c r="R320" s="0" t="str">
        <f aca="false">INDEX(Lookup!$B$4:$B$18,MATCH(C320,Lookup!$A$4:$A$18,0))</f>
        <v>Australia</v>
      </c>
      <c r="S320" s="20" t="n">
        <f aca="false">INDEX(Lookup!$D$4:$D$18,MATCH(C320,Lookup!$A$4:$A$18,0))</f>
        <v>0.65</v>
      </c>
      <c r="T320" s="21" t="n">
        <f aca="false">ROUND(P320*S320,2)</f>
        <v>4.55</v>
      </c>
      <c r="U320" s="21" t="n">
        <f aca="false">IF(T320&lt;=10,1,IF(T320&lt;=20,2,IF(T320&lt;=30,3,IF(T320&lt;=40,4,IF(T320&lt;=50,5,IF(T320&lt;=100,6,IF(T320&lt;=250,7,8)))))))</f>
        <v>1</v>
      </c>
      <c r="V320" s="21" t="n">
        <f aca="false">IF(AND(OR(Dashboard!$T$3="All",R320=Dashboard!$T$3),OR(Dashboard!$T$4="All",D320=Dashboard!$T$4)),1,0)</f>
        <v>1</v>
      </c>
      <c r="W320" s="21" t="n">
        <f aca="false">IF(V320=1,T320+ROW()/10000000,0)</f>
        <v>4.550032</v>
      </c>
    </row>
    <row r="321" customFormat="false" ht="15" hidden="false" customHeight="false" outlineLevel="0" collapsed="false">
      <c r="A321" s="0" t="n">
        <v>17557488</v>
      </c>
      <c r="B321" s="0" t="s">
        <v>1093</v>
      </c>
      <c r="C321" s="0" t="n">
        <v>216</v>
      </c>
      <c r="D321" s="0" t="s">
        <v>1094</v>
      </c>
      <c r="E321" s="0" t="s">
        <v>1095</v>
      </c>
      <c r="F321" s="0" t="s">
        <v>1094</v>
      </c>
      <c r="G321" s="0" t="s">
        <v>1096</v>
      </c>
      <c r="H321" s="0" t="s">
        <v>1097</v>
      </c>
      <c r="I321" s="0" t="s">
        <v>385</v>
      </c>
      <c r="J321" s="0" t="s">
        <v>47</v>
      </c>
      <c r="K321" s="0" t="s">
        <v>47</v>
      </c>
      <c r="L321" s="0" t="s">
        <v>47</v>
      </c>
      <c r="M321" s="0" t="s">
        <v>47</v>
      </c>
      <c r="N321" s="0" t="n">
        <v>1</v>
      </c>
      <c r="O321" s="0" t="n">
        <v>41</v>
      </c>
      <c r="P321" s="0" t="n">
        <v>10</v>
      </c>
      <c r="Q321" s="0" t="n">
        <v>3.6</v>
      </c>
      <c r="R321" s="0" t="str">
        <f aca="false">INDEX(Lookup!$B$4:$B$18,MATCH(C321,Lookup!$A$4:$A$18,0))</f>
        <v>United States</v>
      </c>
      <c r="S321" s="20" t="n">
        <f aca="false">INDEX(Lookup!$D$4:$D$18,MATCH(C321,Lookup!$A$4:$A$18,0))</f>
        <v>1</v>
      </c>
      <c r="T321" s="21" t="n">
        <f aca="false">ROUND(P321*S321,2)</f>
        <v>10</v>
      </c>
      <c r="U321" s="21" t="n">
        <f aca="false">IF(T321&lt;=10,1,IF(T321&lt;=20,2,IF(T321&lt;=30,3,IF(T321&lt;=40,4,IF(T321&lt;=50,5,IF(T321&lt;=100,6,IF(T321&lt;=250,7,8)))))))</f>
        <v>1</v>
      </c>
      <c r="V321" s="21" t="n">
        <f aca="false">IF(AND(OR(Dashboard!$T$3="All",R321=Dashboard!$T$3),OR(Dashboard!$T$4="All",D321=Dashboard!$T$4)),1,0)</f>
        <v>1</v>
      </c>
      <c r="W321" s="21" t="n">
        <f aca="false">IF(V321=1,T321+ROW()/10000000,0)</f>
        <v>10.0000321</v>
      </c>
    </row>
    <row r="322" customFormat="false" ht="15" hidden="false" customHeight="false" outlineLevel="0" collapsed="false">
      <c r="A322" s="0" t="n">
        <v>17452342</v>
      </c>
      <c r="B322" s="0" t="s">
        <v>1098</v>
      </c>
      <c r="C322" s="0" t="n">
        <v>216</v>
      </c>
      <c r="D322" s="0" t="s">
        <v>1099</v>
      </c>
      <c r="E322" s="0" t="s">
        <v>1100</v>
      </c>
      <c r="F322" s="0" t="s">
        <v>1101</v>
      </c>
      <c r="G322" s="0" t="s">
        <v>1102</v>
      </c>
      <c r="H322" s="0" t="s">
        <v>555</v>
      </c>
      <c r="I322" s="0" t="s">
        <v>385</v>
      </c>
      <c r="J322" s="0" t="s">
        <v>47</v>
      </c>
      <c r="K322" s="0" t="s">
        <v>47</v>
      </c>
      <c r="L322" s="0" t="s">
        <v>47</v>
      </c>
      <c r="M322" s="0" t="s">
        <v>47</v>
      </c>
      <c r="N322" s="0" t="n">
        <v>2</v>
      </c>
      <c r="O322" s="0" t="n">
        <v>799</v>
      </c>
      <c r="P322" s="0" t="n">
        <v>25</v>
      </c>
      <c r="Q322" s="0" t="n">
        <v>4.5</v>
      </c>
      <c r="R322" s="0" t="str">
        <f aca="false">INDEX(Lookup!$B$4:$B$18,MATCH(C322,Lookup!$A$4:$A$18,0))</f>
        <v>United States</v>
      </c>
      <c r="S322" s="20" t="n">
        <f aca="false">INDEX(Lookup!$D$4:$D$18,MATCH(C322,Lookup!$A$4:$A$18,0))</f>
        <v>1</v>
      </c>
      <c r="T322" s="21" t="n">
        <f aca="false">ROUND(P322*S322,2)</f>
        <v>25</v>
      </c>
      <c r="U322" s="21" t="n">
        <f aca="false">IF(T322&lt;=10,1,IF(T322&lt;=20,2,IF(T322&lt;=30,3,IF(T322&lt;=40,4,IF(T322&lt;=50,5,IF(T322&lt;=100,6,IF(T322&lt;=250,7,8)))))))</f>
        <v>3</v>
      </c>
      <c r="V322" s="21" t="n">
        <f aca="false">IF(AND(OR(Dashboard!$T$3="All",R322=Dashboard!$T$3),OR(Dashboard!$T$4="All",D322=Dashboard!$T$4)),1,0)</f>
        <v>1</v>
      </c>
      <c r="W322" s="21" t="n">
        <f aca="false">IF(V322=1,T322+ROW()/10000000,0)</f>
        <v>25.0000322</v>
      </c>
    </row>
    <row r="323" customFormat="false" ht="15" hidden="false" customHeight="false" outlineLevel="0" collapsed="false">
      <c r="A323" s="0" t="n">
        <v>16611498</v>
      </c>
      <c r="B323" s="0" t="s">
        <v>1103</v>
      </c>
      <c r="C323" s="0" t="n">
        <v>14</v>
      </c>
      <c r="D323" s="0" t="s">
        <v>1104</v>
      </c>
      <c r="E323" s="0" t="s">
        <v>1105</v>
      </c>
      <c r="F323" s="0" t="s">
        <v>1104</v>
      </c>
      <c r="G323" s="0" t="s">
        <v>1106</v>
      </c>
      <c r="H323" s="0" t="s">
        <v>1092</v>
      </c>
      <c r="I323" s="0" t="s">
        <v>385</v>
      </c>
      <c r="J323" s="0" t="s">
        <v>47</v>
      </c>
      <c r="K323" s="0" t="s">
        <v>47</v>
      </c>
      <c r="L323" s="0" t="s">
        <v>47</v>
      </c>
      <c r="M323" s="0" t="s">
        <v>47</v>
      </c>
      <c r="N323" s="0" t="n">
        <v>2</v>
      </c>
      <c r="O323" s="0" t="n">
        <v>18</v>
      </c>
      <c r="P323" s="0" t="n">
        <v>20</v>
      </c>
      <c r="Q323" s="0" t="n">
        <v>3.6</v>
      </c>
      <c r="R323" s="0" t="str">
        <f aca="false">INDEX(Lookup!$B$4:$B$18,MATCH(C323,Lookup!$A$4:$A$18,0))</f>
        <v>Australia</v>
      </c>
      <c r="S323" s="20" t="n">
        <f aca="false">INDEX(Lookup!$D$4:$D$18,MATCH(C323,Lookup!$A$4:$A$18,0))</f>
        <v>0.65</v>
      </c>
      <c r="T323" s="21" t="n">
        <f aca="false">ROUND(P323*S323,2)</f>
        <v>13</v>
      </c>
      <c r="U323" s="21" t="n">
        <f aca="false">IF(T323&lt;=10,1,IF(T323&lt;=20,2,IF(T323&lt;=30,3,IF(T323&lt;=40,4,IF(T323&lt;=50,5,IF(T323&lt;=100,6,IF(T323&lt;=250,7,8)))))))</f>
        <v>2</v>
      </c>
      <c r="V323" s="21" t="n">
        <f aca="false">IF(AND(OR(Dashboard!$T$3="All",R323=Dashboard!$T$3),OR(Dashboard!$T$4="All",D323=Dashboard!$T$4)),1,0)</f>
        <v>1</v>
      </c>
      <c r="W323" s="21" t="n">
        <f aca="false">IF(V323=1,T323+ROW()/10000000,0)</f>
        <v>13.0000323</v>
      </c>
    </row>
    <row r="324" customFormat="false" ht="15" hidden="false" customHeight="false" outlineLevel="0" collapsed="false">
      <c r="A324" s="0" t="n">
        <v>17842104</v>
      </c>
      <c r="B324" s="0" t="s">
        <v>1107</v>
      </c>
      <c r="C324" s="0" t="n">
        <v>14</v>
      </c>
      <c r="D324" s="0" t="s">
        <v>1108</v>
      </c>
      <c r="E324" s="0" t="s">
        <v>1109</v>
      </c>
      <c r="F324" s="0" t="s">
        <v>1108</v>
      </c>
      <c r="G324" s="0" t="s">
        <v>1110</v>
      </c>
      <c r="H324" s="0" t="s">
        <v>153</v>
      </c>
      <c r="I324" s="0" t="s">
        <v>385</v>
      </c>
      <c r="J324" s="0" t="s">
        <v>47</v>
      </c>
      <c r="K324" s="0" t="s">
        <v>47</v>
      </c>
      <c r="L324" s="0" t="s">
        <v>47</v>
      </c>
      <c r="M324" s="0" t="s">
        <v>47</v>
      </c>
      <c r="N324" s="0" t="n">
        <v>2</v>
      </c>
      <c r="O324" s="0" t="n">
        <v>31</v>
      </c>
      <c r="P324" s="0" t="n">
        <v>20</v>
      </c>
      <c r="Q324" s="0" t="n">
        <v>3.5</v>
      </c>
      <c r="R324" s="0" t="str">
        <f aca="false">INDEX(Lookup!$B$4:$B$18,MATCH(C324,Lookup!$A$4:$A$18,0))</f>
        <v>Australia</v>
      </c>
      <c r="S324" s="20" t="n">
        <f aca="false">INDEX(Lookup!$D$4:$D$18,MATCH(C324,Lookup!$A$4:$A$18,0))</f>
        <v>0.65</v>
      </c>
      <c r="T324" s="21" t="n">
        <f aca="false">ROUND(P324*S324,2)</f>
        <v>13</v>
      </c>
      <c r="U324" s="21" t="n">
        <f aca="false">IF(T324&lt;=10,1,IF(T324&lt;=20,2,IF(T324&lt;=30,3,IF(T324&lt;=40,4,IF(T324&lt;=50,5,IF(T324&lt;=100,6,IF(T324&lt;=250,7,8)))))))</f>
        <v>2</v>
      </c>
      <c r="V324" s="21" t="n">
        <f aca="false">IF(AND(OR(Dashboard!$T$3="All",R324=Dashboard!$T$3),OR(Dashboard!$T$4="All",D324=Dashboard!$T$4)),1,0)</f>
        <v>1</v>
      </c>
      <c r="W324" s="21" t="n">
        <f aca="false">IF(V324=1,T324+ROW()/10000000,0)</f>
        <v>13.0000324</v>
      </c>
    </row>
    <row r="325" customFormat="false" ht="15" hidden="false" customHeight="false" outlineLevel="0" collapsed="false">
      <c r="A325" s="0" t="n">
        <v>17501291</v>
      </c>
      <c r="B325" s="0" t="s">
        <v>1111</v>
      </c>
      <c r="C325" s="0" t="n">
        <v>216</v>
      </c>
      <c r="D325" s="0" t="s">
        <v>1112</v>
      </c>
      <c r="E325" s="0" t="s">
        <v>1113</v>
      </c>
      <c r="F325" s="0" t="s">
        <v>1114</v>
      </c>
      <c r="G325" s="0" t="s">
        <v>1115</v>
      </c>
      <c r="H325" s="0" t="s">
        <v>1116</v>
      </c>
      <c r="I325" s="0" t="s">
        <v>385</v>
      </c>
      <c r="J325" s="0" t="s">
        <v>47</v>
      </c>
      <c r="K325" s="0" t="s">
        <v>47</v>
      </c>
      <c r="L325" s="0" t="s">
        <v>47</v>
      </c>
      <c r="M325" s="0" t="s">
        <v>47</v>
      </c>
      <c r="N325" s="0" t="n">
        <v>2</v>
      </c>
      <c r="O325" s="0" t="n">
        <v>146</v>
      </c>
      <c r="P325" s="0" t="n">
        <v>25</v>
      </c>
      <c r="Q325" s="0" t="n">
        <v>3.9</v>
      </c>
      <c r="R325" s="0" t="str">
        <f aca="false">INDEX(Lookup!$B$4:$B$18,MATCH(C325,Lookup!$A$4:$A$18,0))</f>
        <v>United States</v>
      </c>
      <c r="S325" s="20" t="n">
        <f aca="false">INDEX(Lookup!$D$4:$D$18,MATCH(C325,Lookup!$A$4:$A$18,0))</f>
        <v>1</v>
      </c>
      <c r="T325" s="21" t="n">
        <f aca="false">ROUND(P325*S325,2)</f>
        <v>25</v>
      </c>
      <c r="U325" s="21" t="n">
        <f aca="false">IF(T325&lt;=10,1,IF(T325&lt;=20,2,IF(T325&lt;=30,3,IF(T325&lt;=40,4,IF(T325&lt;=50,5,IF(T325&lt;=100,6,IF(T325&lt;=250,7,8)))))))</f>
        <v>3</v>
      </c>
      <c r="V325" s="21" t="n">
        <f aca="false">IF(AND(OR(Dashboard!$T$3="All",R325=Dashboard!$T$3),OR(Dashboard!$T$4="All",D325=Dashboard!$T$4)),1,0)</f>
        <v>1</v>
      </c>
      <c r="W325" s="21" t="n">
        <f aca="false">IF(V325=1,T325+ROW()/10000000,0)</f>
        <v>25.0000325</v>
      </c>
    </row>
    <row r="326" customFormat="false" ht="15" hidden="false" customHeight="false" outlineLevel="0" collapsed="false">
      <c r="A326" s="0" t="n">
        <v>17500759</v>
      </c>
      <c r="B326" s="0" t="s">
        <v>1117</v>
      </c>
      <c r="C326" s="0" t="n">
        <v>216</v>
      </c>
      <c r="D326" s="0" t="s">
        <v>1112</v>
      </c>
      <c r="E326" s="0" t="s">
        <v>1118</v>
      </c>
      <c r="F326" s="0" t="s">
        <v>1112</v>
      </c>
      <c r="G326" s="0" t="s">
        <v>1119</v>
      </c>
      <c r="H326" s="0" t="s">
        <v>682</v>
      </c>
      <c r="I326" s="0" t="s">
        <v>385</v>
      </c>
      <c r="J326" s="0" t="s">
        <v>47</v>
      </c>
      <c r="K326" s="0" t="s">
        <v>47</v>
      </c>
      <c r="L326" s="0" t="s">
        <v>47</v>
      </c>
      <c r="M326" s="0" t="s">
        <v>47</v>
      </c>
      <c r="N326" s="0" t="n">
        <v>1</v>
      </c>
      <c r="O326" s="0" t="n">
        <v>478</v>
      </c>
      <c r="P326" s="0" t="n">
        <v>10</v>
      </c>
      <c r="Q326" s="0" t="n">
        <v>4.9</v>
      </c>
      <c r="R326" s="0" t="str">
        <f aca="false">INDEX(Lookup!$B$4:$B$18,MATCH(C326,Lookup!$A$4:$A$18,0))</f>
        <v>United States</v>
      </c>
      <c r="S326" s="20" t="n">
        <f aca="false">INDEX(Lookup!$D$4:$D$18,MATCH(C326,Lookup!$A$4:$A$18,0))</f>
        <v>1</v>
      </c>
      <c r="T326" s="21" t="n">
        <f aca="false">ROUND(P326*S326,2)</f>
        <v>10</v>
      </c>
      <c r="U326" s="21" t="n">
        <f aca="false">IF(T326&lt;=10,1,IF(T326&lt;=20,2,IF(T326&lt;=30,3,IF(T326&lt;=40,4,IF(T326&lt;=50,5,IF(T326&lt;=100,6,IF(T326&lt;=250,7,8)))))))</f>
        <v>1</v>
      </c>
      <c r="V326" s="21" t="n">
        <f aca="false">IF(AND(OR(Dashboard!$T$3="All",R326=Dashboard!$T$3),OR(Dashboard!$T$4="All",D326=Dashboard!$T$4)),1,0)</f>
        <v>1</v>
      </c>
      <c r="W326" s="21" t="n">
        <f aca="false">IF(V326=1,T326+ROW()/10000000,0)</f>
        <v>10.0000326</v>
      </c>
    </row>
    <row r="327" customFormat="false" ht="15" hidden="false" customHeight="false" outlineLevel="0" collapsed="false">
      <c r="A327" s="0" t="n">
        <v>17500767</v>
      </c>
      <c r="B327" s="0" t="s">
        <v>1120</v>
      </c>
      <c r="C327" s="0" t="n">
        <v>216</v>
      </c>
      <c r="D327" s="0" t="s">
        <v>1112</v>
      </c>
      <c r="E327" s="0" t="s">
        <v>1121</v>
      </c>
      <c r="F327" s="0" t="s">
        <v>1112</v>
      </c>
      <c r="G327" s="0" t="s">
        <v>1119</v>
      </c>
      <c r="H327" s="0" t="s">
        <v>207</v>
      </c>
      <c r="I327" s="0" t="s">
        <v>385</v>
      </c>
      <c r="J327" s="0" t="s">
        <v>47</v>
      </c>
      <c r="K327" s="0" t="s">
        <v>47</v>
      </c>
      <c r="L327" s="0" t="s">
        <v>47</v>
      </c>
      <c r="M327" s="0" t="s">
        <v>47</v>
      </c>
      <c r="N327" s="0" t="n">
        <v>2</v>
      </c>
      <c r="O327" s="0" t="n">
        <v>467</v>
      </c>
      <c r="P327" s="0" t="n">
        <v>25</v>
      </c>
      <c r="Q327" s="0" t="n">
        <v>4.6</v>
      </c>
      <c r="R327" s="0" t="str">
        <f aca="false">INDEX(Lookup!$B$4:$B$18,MATCH(C327,Lookup!$A$4:$A$18,0))</f>
        <v>United States</v>
      </c>
      <c r="S327" s="20" t="n">
        <f aca="false">INDEX(Lookup!$D$4:$D$18,MATCH(C327,Lookup!$A$4:$A$18,0))</f>
        <v>1</v>
      </c>
      <c r="T327" s="21" t="n">
        <f aca="false">ROUND(P327*S327,2)</f>
        <v>25</v>
      </c>
      <c r="U327" s="21" t="n">
        <f aca="false">IF(T327&lt;=10,1,IF(T327&lt;=20,2,IF(T327&lt;=30,3,IF(T327&lt;=40,4,IF(T327&lt;=50,5,IF(T327&lt;=100,6,IF(T327&lt;=250,7,8)))))))</f>
        <v>3</v>
      </c>
      <c r="V327" s="21" t="n">
        <f aca="false">IF(AND(OR(Dashboard!$T$3="All",R327=Dashboard!$T$3),OR(Dashboard!$T$4="All",D327=Dashboard!$T$4)),1,0)</f>
        <v>1</v>
      </c>
      <c r="W327" s="21" t="n">
        <f aca="false">IF(V327=1,T327+ROW()/10000000,0)</f>
        <v>25.0000327</v>
      </c>
    </row>
    <row r="328" customFormat="false" ht="15" hidden="false" customHeight="false" outlineLevel="0" collapsed="false">
      <c r="A328" s="0" t="n">
        <v>17500819</v>
      </c>
      <c r="B328" s="0" t="s">
        <v>1122</v>
      </c>
      <c r="C328" s="0" t="n">
        <v>216</v>
      </c>
      <c r="D328" s="0" t="s">
        <v>1112</v>
      </c>
      <c r="E328" s="0" t="s">
        <v>1123</v>
      </c>
      <c r="F328" s="0" t="s">
        <v>1112</v>
      </c>
      <c r="G328" s="0" t="s">
        <v>1119</v>
      </c>
      <c r="H328" s="0" t="s">
        <v>1124</v>
      </c>
      <c r="I328" s="0" t="s">
        <v>385</v>
      </c>
      <c r="J328" s="0" t="s">
        <v>47</v>
      </c>
      <c r="K328" s="0" t="s">
        <v>47</v>
      </c>
      <c r="L328" s="0" t="s">
        <v>47</v>
      </c>
      <c r="M328" s="0" t="s">
        <v>47</v>
      </c>
      <c r="N328" s="0" t="n">
        <v>2</v>
      </c>
      <c r="O328" s="0" t="n">
        <v>302</v>
      </c>
      <c r="P328" s="0" t="n">
        <v>25</v>
      </c>
      <c r="Q328" s="0" t="n">
        <v>4.5</v>
      </c>
      <c r="R328" s="0" t="str">
        <f aca="false">INDEX(Lookup!$B$4:$B$18,MATCH(C328,Lookup!$A$4:$A$18,0))</f>
        <v>United States</v>
      </c>
      <c r="S328" s="20" t="n">
        <f aca="false">INDEX(Lookup!$D$4:$D$18,MATCH(C328,Lookup!$A$4:$A$18,0))</f>
        <v>1</v>
      </c>
      <c r="T328" s="21" t="n">
        <f aca="false">ROUND(P328*S328,2)</f>
        <v>25</v>
      </c>
      <c r="U328" s="21" t="n">
        <f aca="false">IF(T328&lt;=10,1,IF(T328&lt;=20,2,IF(T328&lt;=30,3,IF(T328&lt;=40,4,IF(T328&lt;=50,5,IF(T328&lt;=100,6,IF(T328&lt;=250,7,8)))))))</f>
        <v>3</v>
      </c>
      <c r="V328" s="21" t="n">
        <f aca="false">IF(AND(OR(Dashboard!$T$3="All",R328=Dashboard!$T$3),OR(Dashboard!$T$4="All",D328=Dashboard!$T$4)),1,0)</f>
        <v>1</v>
      </c>
      <c r="W328" s="21" t="n">
        <f aca="false">IF(V328=1,T328+ROW()/10000000,0)</f>
        <v>25.0000328</v>
      </c>
    </row>
    <row r="329" customFormat="false" ht="15" hidden="false" customHeight="false" outlineLevel="0" collapsed="false">
      <c r="A329" s="0" t="n">
        <v>17500911</v>
      </c>
      <c r="B329" s="0" t="s">
        <v>1125</v>
      </c>
      <c r="C329" s="0" t="n">
        <v>216</v>
      </c>
      <c r="D329" s="0" t="s">
        <v>1112</v>
      </c>
      <c r="E329" s="0" t="s">
        <v>1126</v>
      </c>
      <c r="F329" s="0" t="s">
        <v>1112</v>
      </c>
      <c r="G329" s="0" t="s">
        <v>1119</v>
      </c>
      <c r="H329" s="0" t="s">
        <v>1127</v>
      </c>
      <c r="I329" s="0" t="s">
        <v>385</v>
      </c>
      <c r="J329" s="0" t="s">
        <v>47</v>
      </c>
      <c r="K329" s="0" t="s">
        <v>47</v>
      </c>
      <c r="L329" s="0" t="s">
        <v>47</v>
      </c>
      <c r="M329" s="0" t="s">
        <v>47</v>
      </c>
      <c r="N329" s="0" t="n">
        <v>2</v>
      </c>
      <c r="O329" s="0" t="n">
        <v>289</v>
      </c>
      <c r="P329" s="0" t="n">
        <v>25</v>
      </c>
      <c r="Q329" s="0" t="n">
        <v>4.5</v>
      </c>
      <c r="R329" s="0" t="str">
        <f aca="false">INDEX(Lookup!$B$4:$B$18,MATCH(C329,Lookup!$A$4:$A$18,0))</f>
        <v>United States</v>
      </c>
      <c r="S329" s="20" t="n">
        <f aca="false">INDEX(Lookup!$D$4:$D$18,MATCH(C329,Lookup!$A$4:$A$18,0))</f>
        <v>1</v>
      </c>
      <c r="T329" s="21" t="n">
        <f aca="false">ROUND(P329*S329,2)</f>
        <v>25</v>
      </c>
      <c r="U329" s="21" t="n">
        <f aca="false">IF(T329&lt;=10,1,IF(T329&lt;=20,2,IF(T329&lt;=30,3,IF(T329&lt;=40,4,IF(T329&lt;=50,5,IF(T329&lt;=100,6,IF(T329&lt;=250,7,8)))))))</f>
        <v>3</v>
      </c>
      <c r="V329" s="21" t="n">
        <f aca="false">IF(AND(OR(Dashboard!$T$3="All",R329=Dashboard!$T$3),OR(Dashboard!$T$4="All",D329=Dashboard!$T$4)),1,0)</f>
        <v>1</v>
      </c>
      <c r="W329" s="21" t="n">
        <f aca="false">IF(V329=1,T329+ROW()/10000000,0)</f>
        <v>25.0000329</v>
      </c>
    </row>
    <row r="330" customFormat="false" ht="15" hidden="false" customHeight="false" outlineLevel="0" collapsed="false">
      <c r="A330" s="0" t="n">
        <v>17501439</v>
      </c>
      <c r="B330" s="0" t="s">
        <v>1128</v>
      </c>
      <c r="C330" s="0" t="n">
        <v>216</v>
      </c>
      <c r="D330" s="0" t="s">
        <v>1112</v>
      </c>
      <c r="E330" s="0" t="s">
        <v>1126</v>
      </c>
      <c r="F330" s="0" t="s">
        <v>1112</v>
      </c>
      <c r="G330" s="0" t="s">
        <v>1119</v>
      </c>
      <c r="H330" s="0" t="s">
        <v>391</v>
      </c>
      <c r="I330" s="0" t="s">
        <v>385</v>
      </c>
      <c r="J330" s="0" t="s">
        <v>47</v>
      </c>
      <c r="K330" s="0" t="s">
        <v>47</v>
      </c>
      <c r="L330" s="0" t="s">
        <v>47</v>
      </c>
      <c r="M330" s="0" t="s">
        <v>47</v>
      </c>
      <c r="N330" s="0" t="n">
        <v>3</v>
      </c>
      <c r="O330" s="0" t="n">
        <v>102</v>
      </c>
      <c r="P330" s="0" t="n">
        <v>40</v>
      </c>
      <c r="Q330" s="0" t="n">
        <v>3.8</v>
      </c>
      <c r="R330" s="0" t="str">
        <f aca="false">INDEX(Lookup!$B$4:$B$18,MATCH(C330,Lookup!$A$4:$A$18,0))</f>
        <v>United States</v>
      </c>
      <c r="S330" s="20" t="n">
        <f aca="false">INDEX(Lookup!$D$4:$D$18,MATCH(C330,Lookup!$A$4:$A$18,0))</f>
        <v>1</v>
      </c>
      <c r="T330" s="21" t="n">
        <f aca="false">ROUND(P330*S330,2)</f>
        <v>40</v>
      </c>
      <c r="U330" s="21" t="n">
        <f aca="false">IF(T330&lt;=10,1,IF(T330&lt;=20,2,IF(T330&lt;=30,3,IF(T330&lt;=40,4,IF(T330&lt;=50,5,IF(T330&lt;=100,6,IF(T330&lt;=250,7,8)))))))</f>
        <v>4</v>
      </c>
      <c r="V330" s="21" t="n">
        <f aca="false">IF(AND(OR(Dashboard!$T$3="All",R330=Dashboard!$T$3),OR(Dashboard!$T$4="All",D330=Dashboard!$T$4)),1,0)</f>
        <v>1</v>
      </c>
      <c r="W330" s="21" t="n">
        <f aca="false">IF(V330=1,T330+ROW()/10000000,0)</f>
        <v>40.000033</v>
      </c>
    </row>
    <row r="331" customFormat="false" ht="15" hidden="false" customHeight="false" outlineLevel="0" collapsed="false">
      <c r="A331" s="0" t="n">
        <v>17501279</v>
      </c>
      <c r="B331" s="0" t="s">
        <v>1129</v>
      </c>
      <c r="C331" s="0" t="n">
        <v>216</v>
      </c>
      <c r="D331" s="0" t="s">
        <v>1112</v>
      </c>
      <c r="E331" s="0" t="s">
        <v>1130</v>
      </c>
      <c r="F331" s="0" t="s">
        <v>1112</v>
      </c>
      <c r="G331" s="0" t="s">
        <v>1119</v>
      </c>
      <c r="H331" s="0" t="s">
        <v>1131</v>
      </c>
      <c r="I331" s="0" t="s">
        <v>385</v>
      </c>
      <c r="J331" s="0" t="s">
        <v>47</v>
      </c>
      <c r="K331" s="0" t="s">
        <v>47</v>
      </c>
      <c r="L331" s="0" t="s">
        <v>47</v>
      </c>
      <c r="M331" s="0" t="s">
        <v>47</v>
      </c>
      <c r="N331" s="0" t="n">
        <v>3</v>
      </c>
      <c r="O331" s="0" t="n">
        <v>293</v>
      </c>
      <c r="P331" s="0" t="n">
        <v>40</v>
      </c>
      <c r="Q331" s="0" t="n">
        <v>4.1</v>
      </c>
      <c r="R331" s="0" t="str">
        <f aca="false">INDEX(Lookup!$B$4:$B$18,MATCH(C331,Lookup!$A$4:$A$18,0))</f>
        <v>United States</v>
      </c>
      <c r="S331" s="20" t="n">
        <f aca="false">INDEX(Lookup!$D$4:$D$18,MATCH(C331,Lookup!$A$4:$A$18,0))</f>
        <v>1</v>
      </c>
      <c r="T331" s="21" t="n">
        <f aca="false">ROUND(P331*S331,2)</f>
        <v>40</v>
      </c>
      <c r="U331" s="21" t="n">
        <f aca="false">IF(T331&lt;=10,1,IF(T331&lt;=20,2,IF(T331&lt;=30,3,IF(T331&lt;=40,4,IF(T331&lt;=50,5,IF(T331&lt;=100,6,IF(T331&lt;=250,7,8)))))))</f>
        <v>4</v>
      </c>
      <c r="V331" s="21" t="n">
        <f aca="false">IF(AND(OR(Dashboard!$T$3="All",R331=Dashboard!$T$3),OR(Dashboard!$T$4="All",D331=Dashboard!$T$4)),1,0)</f>
        <v>1</v>
      </c>
      <c r="W331" s="21" t="n">
        <f aca="false">IF(V331=1,T331+ROW()/10000000,0)</f>
        <v>40.0000331</v>
      </c>
    </row>
    <row r="332" customFormat="false" ht="15" hidden="false" customHeight="false" outlineLevel="0" collapsed="false">
      <c r="A332" s="0" t="n">
        <v>17500695</v>
      </c>
      <c r="B332" s="0" t="s">
        <v>1132</v>
      </c>
      <c r="C332" s="0" t="n">
        <v>216</v>
      </c>
      <c r="D332" s="0" t="s">
        <v>1112</v>
      </c>
      <c r="E332" s="0" t="s">
        <v>1133</v>
      </c>
      <c r="F332" s="0" t="s">
        <v>1112</v>
      </c>
      <c r="G332" s="0" t="s">
        <v>1119</v>
      </c>
      <c r="H332" s="0" t="s">
        <v>540</v>
      </c>
      <c r="I332" s="0" t="s">
        <v>385</v>
      </c>
      <c r="J332" s="0" t="s">
        <v>47</v>
      </c>
      <c r="K332" s="0" t="s">
        <v>47</v>
      </c>
      <c r="L332" s="0" t="s">
        <v>47</v>
      </c>
      <c r="M332" s="0" t="s">
        <v>47</v>
      </c>
      <c r="N332" s="0" t="n">
        <v>4</v>
      </c>
      <c r="O332" s="0" t="n">
        <v>195</v>
      </c>
      <c r="P332" s="0" t="n">
        <v>70</v>
      </c>
      <c r="Q332" s="0" t="n">
        <v>4</v>
      </c>
      <c r="R332" s="0" t="str">
        <f aca="false">INDEX(Lookup!$B$4:$B$18,MATCH(C332,Lookup!$A$4:$A$18,0))</f>
        <v>United States</v>
      </c>
      <c r="S332" s="20" t="n">
        <f aca="false">INDEX(Lookup!$D$4:$D$18,MATCH(C332,Lookup!$A$4:$A$18,0))</f>
        <v>1</v>
      </c>
      <c r="T332" s="21" t="n">
        <f aca="false">ROUND(P332*S332,2)</f>
        <v>70</v>
      </c>
      <c r="U332" s="21" t="n">
        <f aca="false">IF(T332&lt;=10,1,IF(T332&lt;=20,2,IF(T332&lt;=30,3,IF(T332&lt;=40,4,IF(T332&lt;=50,5,IF(T332&lt;=100,6,IF(T332&lt;=250,7,8)))))))</f>
        <v>6</v>
      </c>
      <c r="V332" s="21" t="n">
        <f aca="false">IF(AND(OR(Dashboard!$T$3="All",R332=Dashboard!$T$3),OR(Dashboard!$T$4="All",D332=Dashboard!$T$4)),1,0)</f>
        <v>1</v>
      </c>
      <c r="W332" s="21" t="n">
        <f aca="false">IF(V332=1,T332+ROW()/10000000,0)</f>
        <v>70.0000332</v>
      </c>
    </row>
    <row r="333" customFormat="false" ht="15" hidden="false" customHeight="false" outlineLevel="0" collapsed="false">
      <c r="A333" s="0" t="n">
        <v>17501298</v>
      </c>
      <c r="B333" s="0" t="s">
        <v>1134</v>
      </c>
      <c r="C333" s="0" t="n">
        <v>216</v>
      </c>
      <c r="D333" s="0" t="s">
        <v>1112</v>
      </c>
      <c r="E333" s="0" t="s">
        <v>1135</v>
      </c>
      <c r="F333" s="0" t="s">
        <v>1112</v>
      </c>
      <c r="G333" s="0" t="s">
        <v>1119</v>
      </c>
      <c r="H333" s="0" t="s">
        <v>1136</v>
      </c>
      <c r="I333" s="0" t="s">
        <v>385</v>
      </c>
      <c r="J333" s="0" t="s">
        <v>47</v>
      </c>
      <c r="K333" s="0" t="s">
        <v>47</v>
      </c>
      <c r="L333" s="0" t="s">
        <v>47</v>
      </c>
      <c r="M333" s="0" t="s">
        <v>47</v>
      </c>
      <c r="N333" s="0" t="n">
        <v>1</v>
      </c>
      <c r="O333" s="0" t="n">
        <v>244</v>
      </c>
      <c r="P333" s="0" t="n">
        <v>10</v>
      </c>
      <c r="Q333" s="0" t="n">
        <v>4.3</v>
      </c>
      <c r="R333" s="0" t="str">
        <f aca="false">INDEX(Lookup!$B$4:$B$18,MATCH(C333,Lookup!$A$4:$A$18,0))</f>
        <v>United States</v>
      </c>
      <c r="S333" s="20" t="n">
        <f aca="false">INDEX(Lookup!$D$4:$D$18,MATCH(C333,Lookup!$A$4:$A$18,0))</f>
        <v>1</v>
      </c>
      <c r="T333" s="21" t="n">
        <f aca="false">ROUND(P333*S333,2)</f>
        <v>10</v>
      </c>
      <c r="U333" s="21" t="n">
        <f aca="false">IF(T333&lt;=10,1,IF(T333&lt;=20,2,IF(T333&lt;=30,3,IF(T333&lt;=40,4,IF(T333&lt;=50,5,IF(T333&lt;=100,6,IF(T333&lt;=250,7,8)))))))</f>
        <v>1</v>
      </c>
      <c r="V333" s="21" t="n">
        <f aca="false">IF(AND(OR(Dashboard!$T$3="All",R333=Dashboard!$T$3),OR(Dashboard!$T$4="All",D333=Dashboard!$T$4)),1,0)</f>
        <v>1</v>
      </c>
      <c r="W333" s="21" t="n">
        <f aca="false">IF(V333=1,T333+ROW()/10000000,0)</f>
        <v>10.0000333</v>
      </c>
    </row>
    <row r="334" customFormat="false" ht="15" hidden="false" customHeight="false" outlineLevel="0" collapsed="false">
      <c r="A334" s="0" t="n">
        <v>17500847</v>
      </c>
      <c r="B334" s="0" t="s">
        <v>1137</v>
      </c>
      <c r="C334" s="0" t="n">
        <v>216</v>
      </c>
      <c r="D334" s="0" t="s">
        <v>1112</v>
      </c>
      <c r="E334" s="0" t="s">
        <v>1138</v>
      </c>
      <c r="F334" s="0" t="s">
        <v>1112</v>
      </c>
      <c r="G334" s="0" t="s">
        <v>1119</v>
      </c>
      <c r="H334" s="0" t="s">
        <v>1139</v>
      </c>
      <c r="I334" s="0" t="s">
        <v>385</v>
      </c>
      <c r="J334" s="0" t="s">
        <v>47</v>
      </c>
      <c r="K334" s="0" t="s">
        <v>47</v>
      </c>
      <c r="L334" s="0" t="s">
        <v>47</v>
      </c>
      <c r="M334" s="0" t="s">
        <v>47</v>
      </c>
      <c r="N334" s="0" t="n">
        <v>4</v>
      </c>
      <c r="O334" s="0" t="n">
        <v>379</v>
      </c>
      <c r="P334" s="0" t="n">
        <v>70</v>
      </c>
      <c r="Q334" s="0" t="n">
        <v>4.2</v>
      </c>
      <c r="R334" s="0" t="str">
        <f aca="false">INDEX(Lookup!$B$4:$B$18,MATCH(C334,Lookup!$A$4:$A$18,0))</f>
        <v>United States</v>
      </c>
      <c r="S334" s="20" t="n">
        <f aca="false">INDEX(Lookup!$D$4:$D$18,MATCH(C334,Lookup!$A$4:$A$18,0))</f>
        <v>1</v>
      </c>
      <c r="T334" s="21" t="n">
        <f aca="false">ROUND(P334*S334,2)</f>
        <v>70</v>
      </c>
      <c r="U334" s="21" t="n">
        <f aca="false">IF(T334&lt;=10,1,IF(T334&lt;=20,2,IF(T334&lt;=30,3,IF(T334&lt;=40,4,IF(T334&lt;=50,5,IF(T334&lt;=100,6,IF(T334&lt;=250,7,8)))))))</f>
        <v>6</v>
      </c>
      <c r="V334" s="21" t="n">
        <f aca="false">IF(AND(OR(Dashboard!$T$3="All",R334=Dashboard!$T$3),OR(Dashboard!$T$4="All",D334=Dashboard!$T$4)),1,0)</f>
        <v>1</v>
      </c>
      <c r="W334" s="21" t="n">
        <f aca="false">IF(V334=1,T334+ROW()/10000000,0)</f>
        <v>70.0000334</v>
      </c>
    </row>
    <row r="335" customFormat="false" ht="15" hidden="false" customHeight="false" outlineLevel="0" collapsed="false">
      <c r="A335" s="0" t="n">
        <v>17500872</v>
      </c>
      <c r="B335" s="0" t="s">
        <v>1140</v>
      </c>
      <c r="C335" s="0" t="n">
        <v>216</v>
      </c>
      <c r="D335" s="0" t="s">
        <v>1112</v>
      </c>
      <c r="E335" s="0" t="s">
        <v>1141</v>
      </c>
      <c r="F335" s="0" t="s">
        <v>1112</v>
      </c>
      <c r="G335" s="0" t="s">
        <v>1119</v>
      </c>
      <c r="H335" s="0" t="s">
        <v>1142</v>
      </c>
      <c r="I335" s="0" t="s">
        <v>385</v>
      </c>
      <c r="J335" s="0" t="s">
        <v>47</v>
      </c>
      <c r="K335" s="0" t="s">
        <v>47</v>
      </c>
      <c r="L335" s="0" t="s">
        <v>47</v>
      </c>
      <c r="M335" s="0" t="s">
        <v>47</v>
      </c>
      <c r="N335" s="0" t="n">
        <v>1</v>
      </c>
      <c r="O335" s="0" t="n">
        <v>223</v>
      </c>
      <c r="P335" s="0" t="n">
        <v>10</v>
      </c>
      <c r="Q335" s="0" t="n">
        <v>4.2</v>
      </c>
      <c r="R335" s="0" t="str">
        <f aca="false">INDEX(Lookup!$B$4:$B$18,MATCH(C335,Lookup!$A$4:$A$18,0))</f>
        <v>United States</v>
      </c>
      <c r="S335" s="20" t="n">
        <f aca="false">INDEX(Lookup!$D$4:$D$18,MATCH(C335,Lookup!$A$4:$A$18,0))</f>
        <v>1</v>
      </c>
      <c r="T335" s="21" t="n">
        <f aca="false">ROUND(P335*S335,2)</f>
        <v>10</v>
      </c>
      <c r="U335" s="21" t="n">
        <f aca="false">IF(T335&lt;=10,1,IF(T335&lt;=20,2,IF(T335&lt;=30,3,IF(T335&lt;=40,4,IF(T335&lt;=50,5,IF(T335&lt;=100,6,IF(T335&lt;=250,7,8)))))))</f>
        <v>1</v>
      </c>
      <c r="V335" s="21" t="n">
        <f aca="false">IF(AND(OR(Dashboard!$T$3="All",R335=Dashboard!$T$3),OR(Dashboard!$T$4="All",D335=Dashboard!$T$4)),1,0)</f>
        <v>1</v>
      </c>
      <c r="W335" s="21" t="n">
        <f aca="false">IF(V335=1,T335+ROW()/10000000,0)</f>
        <v>10.0000335</v>
      </c>
    </row>
    <row r="336" customFormat="false" ht="15" hidden="false" customHeight="false" outlineLevel="0" collapsed="false">
      <c r="A336" s="0" t="n">
        <v>17501315</v>
      </c>
      <c r="B336" s="0" t="s">
        <v>1143</v>
      </c>
      <c r="C336" s="0" t="n">
        <v>216</v>
      </c>
      <c r="D336" s="0" t="s">
        <v>1112</v>
      </c>
      <c r="E336" s="0" t="s">
        <v>1144</v>
      </c>
      <c r="F336" s="0" t="s">
        <v>1145</v>
      </c>
      <c r="G336" s="0" t="s">
        <v>1146</v>
      </c>
      <c r="H336" s="0" t="s">
        <v>1147</v>
      </c>
      <c r="I336" s="0" t="s">
        <v>385</v>
      </c>
      <c r="J336" s="0" t="s">
        <v>47</v>
      </c>
      <c r="K336" s="0" t="s">
        <v>47</v>
      </c>
      <c r="L336" s="0" t="s">
        <v>47</v>
      </c>
      <c r="M336" s="0" t="s">
        <v>47</v>
      </c>
      <c r="N336" s="0" t="n">
        <v>2</v>
      </c>
      <c r="O336" s="0" t="n">
        <v>243</v>
      </c>
      <c r="P336" s="0" t="n">
        <v>25</v>
      </c>
      <c r="Q336" s="0" t="n">
        <v>3.7</v>
      </c>
      <c r="R336" s="0" t="str">
        <f aca="false">INDEX(Lookup!$B$4:$B$18,MATCH(C336,Lookup!$A$4:$A$18,0))</f>
        <v>United States</v>
      </c>
      <c r="S336" s="20" t="n">
        <f aca="false">INDEX(Lookup!$D$4:$D$18,MATCH(C336,Lookup!$A$4:$A$18,0))</f>
        <v>1</v>
      </c>
      <c r="T336" s="21" t="n">
        <f aca="false">ROUND(P336*S336,2)</f>
        <v>25</v>
      </c>
      <c r="U336" s="21" t="n">
        <f aca="false">IF(T336&lt;=10,1,IF(T336&lt;=20,2,IF(T336&lt;=30,3,IF(T336&lt;=40,4,IF(T336&lt;=50,5,IF(T336&lt;=100,6,IF(T336&lt;=250,7,8)))))))</f>
        <v>3</v>
      </c>
      <c r="V336" s="21" t="n">
        <f aca="false">IF(AND(OR(Dashboard!$T$3="All",R336=Dashboard!$T$3),OR(Dashboard!$T$4="All",D336=Dashboard!$T$4)),1,0)</f>
        <v>1</v>
      </c>
      <c r="W336" s="21" t="n">
        <f aca="false">IF(V336=1,T336+ROW()/10000000,0)</f>
        <v>25.0000336</v>
      </c>
    </row>
    <row r="337" customFormat="false" ht="15" hidden="false" customHeight="false" outlineLevel="0" collapsed="false">
      <c r="A337" s="0" t="n">
        <v>17501201</v>
      </c>
      <c r="B337" s="0" t="s">
        <v>1148</v>
      </c>
      <c r="C337" s="0" t="n">
        <v>216</v>
      </c>
      <c r="D337" s="0" t="s">
        <v>1112</v>
      </c>
      <c r="E337" s="0" t="s">
        <v>1149</v>
      </c>
      <c r="F337" s="0" t="s">
        <v>1145</v>
      </c>
      <c r="G337" s="0" t="s">
        <v>1146</v>
      </c>
      <c r="H337" s="0" t="s">
        <v>177</v>
      </c>
      <c r="I337" s="0" t="s">
        <v>385</v>
      </c>
      <c r="J337" s="0" t="s">
        <v>47</v>
      </c>
      <c r="K337" s="0" t="s">
        <v>47</v>
      </c>
      <c r="L337" s="0" t="s">
        <v>47</v>
      </c>
      <c r="M337" s="0" t="s">
        <v>47</v>
      </c>
      <c r="N337" s="0" t="n">
        <v>2</v>
      </c>
      <c r="O337" s="0" t="n">
        <v>104</v>
      </c>
      <c r="P337" s="0" t="n">
        <v>25</v>
      </c>
      <c r="Q337" s="0" t="n">
        <v>3.7</v>
      </c>
      <c r="R337" s="0" t="str">
        <f aca="false">INDEX(Lookup!$B$4:$B$18,MATCH(C337,Lookup!$A$4:$A$18,0))</f>
        <v>United States</v>
      </c>
      <c r="S337" s="20" t="n">
        <f aca="false">INDEX(Lookup!$D$4:$D$18,MATCH(C337,Lookup!$A$4:$A$18,0))</f>
        <v>1</v>
      </c>
      <c r="T337" s="21" t="n">
        <f aca="false">ROUND(P337*S337,2)</f>
        <v>25</v>
      </c>
      <c r="U337" s="21" t="n">
        <f aca="false">IF(T337&lt;=10,1,IF(T337&lt;=20,2,IF(T337&lt;=30,3,IF(T337&lt;=40,4,IF(T337&lt;=50,5,IF(T337&lt;=100,6,IF(T337&lt;=250,7,8)))))))</f>
        <v>3</v>
      </c>
      <c r="V337" s="21" t="n">
        <f aca="false">IF(AND(OR(Dashboard!$T$3="All",R337=Dashboard!$T$3),OR(Dashboard!$T$4="All",D337=Dashboard!$T$4)),1,0)</f>
        <v>1</v>
      </c>
      <c r="W337" s="21" t="n">
        <f aca="false">IF(V337=1,T337+ROW()/10000000,0)</f>
        <v>25.0000337</v>
      </c>
    </row>
    <row r="338" customFormat="false" ht="15" hidden="false" customHeight="false" outlineLevel="0" collapsed="false">
      <c r="A338" s="0" t="n">
        <v>17501247</v>
      </c>
      <c r="B338" s="0" t="s">
        <v>1150</v>
      </c>
      <c r="C338" s="0" t="n">
        <v>216</v>
      </c>
      <c r="D338" s="0" t="s">
        <v>1112</v>
      </c>
      <c r="E338" s="0" t="s">
        <v>1151</v>
      </c>
      <c r="F338" s="0" t="s">
        <v>1145</v>
      </c>
      <c r="G338" s="0" t="s">
        <v>1146</v>
      </c>
      <c r="H338" s="0" t="s">
        <v>722</v>
      </c>
      <c r="I338" s="0" t="s">
        <v>385</v>
      </c>
      <c r="J338" s="0" t="s">
        <v>47</v>
      </c>
      <c r="K338" s="0" t="s">
        <v>47</v>
      </c>
      <c r="L338" s="0" t="s">
        <v>47</v>
      </c>
      <c r="M338" s="0" t="s">
        <v>47</v>
      </c>
      <c r="N338" s="0" t="n">
        <v>1</v>
      </c>
      <c r="O338" s="0" t="n">
        <v>153</v>
      </c>
      <c r="P338" s="0" t="n">
        <v>10</v>
      </c>
      <c r="Q338" s="0" t="n">
        <v>3.7</v>
      </c>
      <c r="R338" s="0" t="str">
        <f aca="false">INDEX(Lookup!$B$4:$B$18,MATCH(C338,Lookup!$A$4:$A$18,0))</f>
        <v>United States</v>
      </c>
      <c r="S338" s="20" t="n">
        <f aca="false">INDEX(Lookup!$D$4:$D$18,MATCH(C338,Lookup!$A$4:$A$18,0))</f>
        <v>1</v>
      </c>
      <c r="T338" s="21" t="n">
        <f aca="false">ROUND(P338*S338,2)</f>
        <v>10</v>
      </c>
      <c r="U338" s="21" t="n">
        <f aca="false">IF(T338&lt;=10,1,IF(T338&lt;=20,2,IF(T338&lt;=30,3,IF(T338&lt;=40,4,IF(T338&lt;=50,5,IF(T338&lt;=100,6,IF(T338&lt;=250,7,8)))))))</f>
        <v>1</v>
      </c>
      <c r="V338" s="21" t="n">
        <f aca="false">IF(AND(OR(Dashboard!$T$3="All",R338=Dashboard!$T$3),OR(Dashboard!$T$4="All",D338=Dashboard!$T$4)),1,0)</f>
        <v>1</v>
      </c>
      <c r="W338" s="21" t="n">
        <f aca="false">IF(V338=1,T338+ROW()/10000000,0)</f>
        <v>10.0000338</v>
      </c>
    </row>
    <row r="339" customFormat="false" ht="15" hidden="false" customHeight="false" outlineLevel="0" collapsed="false">
      <c r="A339" s="0" t="n">
        <v>17501281</v>
      </c>
      <c r="B339" s="0" t="s">
        <v>1152</v>
      </c>
      <c r="C339" s="0" t="n">
        <v>216</v>
      </c>
      <c r="D339" s="0" t="s">
        <v>1112</v>
      </c>
      <c r="E339" s="0" t="s">
        <v>1153</v>
      </c>
      <c r="F339" s="0" t="s">
        <v>1145</v>
      </c>
      <c r="G339" s="0" t="s">
        <v>1146</v>
      </c>
      <c r="H339" s="0" t="s">
        <v>1154</v>
      </c>
      <c r="I339" s="0" t="s">
        <v>385</v>
      </c>
      <c r="J339" s="0" t="s">
        <v>47</v>
      </c>
      <c r="K339" s="0" t="s">
        <v>47</v>
      </c>
      <c r="L339" s="0" t="s">
        <v>47</v>
      </c>
      <c r="M339" s="0" t="s">
        <v>47</v>
      </c>
      <c r="N339" s="0" t="n">
        <v>2</v>
      </c>
      <c r="O339" s="0" t="n">
        <v>323</v>
      </c>
      <c r="P339" s="0" t="n">
        <v>25</v>
      </c>
      <c r="Q339" s="0" t="n">
        <v>3.8</v>
      </c>
      <c r="R339" s="0" t="str">
        <f aca="false">INDEX(Lookup!$B$4:$B$18,MATCH(C339,Lookup!$A$4:$A$18,0))</f>
        <v>United States</v>
      </c>
      <c r="S339" s="20" t="n">
        <f aca="false">INDEX(Lookup!$D$4:$D$18,MATCH(C339,Lookup!$A$4:$A$18,0))</f>
        <v>1</v>
      </c>
      <c r="T339" s="21" t="n">
        <f aca="false">ROUND(P339*S339,2)</f>
        <v>25</v>
      </c>
      <c r="U339" s="21" t="n">
        <f aca="false">IF(T339&lt;=10,1,IF(T339&lt;=20,2,IF(T339&lt;=30,3,IF(T339&lt;=40,4,IF(T339&lt;=50,5,IF(T339&lt;=100,6,IF(T339&lt;=250,7,8)))))))</f>
        <v>3</v>
      </c>
      <c r="V339" s="21" t="n">
        <f aca="false">IF(AND(OR(Dashboard!$T$3="All",R339=Dashboard!$T$3),OR(Dashboard!$T$4="All",D339=Dashboard!$T$4)),1,0)</f>
        <v>1</v>
      </c>
      <c r="W339" s="21" t="n">
        <f aca="false">IF(V339=1,T339+ROW()/10000000,0)</f>
        <v>25.0000339</v>
      </c>
    </row>
    <row r="340" customFormat="false" ht="15" hidden="false" customHeight="false" outlineLevel="0" collapsed="false">
      <c r="A340" s="0" t="n">
        <v>17501143</v>
      </c>
      <c r="B340" s="0" t="s">
        <v>1155</v>
      </c>
      <c r="C340" s="0" t="n">
        <v>216</v>
      </c>
      <c r="D340" s="0" t="s">
        <v>1112</v>
      </c>
      <c r="E340" s="0" t="s">
        <v>1156</v>
      </c>
      <c r="F340" s="0" t="s">
        <v>1145</v>
      </c>
      <c r="G340" s="0" t="s">
        <v>1146</v>
      </c>
      <c r="H340" s="0" t="s">
        <v>394</v>
      </c>
      <c r="I340" s="0" t="s">
        <v>385</v>
      </c>
      <c r="J340" s="0" t="s">
        <v>47</v>
      </c>
      <c r="K340" s="0" t="s">
        <v>47</v>
      </c>
      <c r="L340" s="0" t="s">
        <v>47</v>
      </c>
      <c r="M340" s="0" t="s">
        <v>47</v>
      </c>
      <c r="N340" s="0" t="n">
        <v>1</v>
      </c>
      <c r="O340" s="0" t="n">
        <v>181</v>
      </c>
      <c r="P340" s="0" t="n">
        <v>10</v>
      </c>
      <c r="Q340" s="0" t="n">
        <v>4.1</v>
      </c>
      <c r="R340" s="0" t="str">
        <f aca="false">INDEX(Lookup!$B$4:$B$18,MATCH(C340,Lookup!$A$4:$A$18,0))</f>
        <v>United States</v>
      </c>
      <c r="S340" s="20" t="n">
        <f aca="false">INDEX(Lookup!$D$4:$D$18,MATCH(C340,Lookup!$A$4:$A$18,0))</f>
        <v>1</v>
      </c>
      <c r="T340" s="21" t="n">
        <f aca="false">ROUND(P340*S340,2)</f>
        <v>10</v>
      </c>
      <c r="U340" s="21" t="n">
        <f aca="false">IF(T340&lt;=10,1,IF(T340&lt;=20,2,IF(T340&lt;=30,3,IF(T340&lt;=40,4,IF(T340&lt;=50,5,IF(T340&lt;=100,6,IF(T340&lt;=250,7,8)))))))</f>
        <v>1</v>
      </c>
      <c r="V340" s="21" t="n">
        <f aca="false">IF(AND(OR(Dashboard!$T$3="All",R340=Dashboard!$T$3),OR(Dashboard!$T$4="All",D340=Dashboard!$T$4)),1,0)</f>
        <v>1</v>
      </c>
      <c r="W340" s="21" t="n">
        <f aca="false">IF(V340=1,T340+ROW()/10000000,0)</f>
        <v>10.000034</v>
      </c>
    </row>
    <row r="341" customFormat="false" ht="15" hidden="false" customHeight="false" outlineLevel="0" collapsed="false">
      <c r="A341" s="0" t="n">
        <v>17501292</v>
      </c>
      <c r="B341" s="0" t="s">
        <v>1157</v>
      </c>
      <c r="C341" s="0" t="n">
        <v>216</v>
      </c>
      <c r="D341" s="0" t="s">
        <v>1112</v>
      </c>
      <c r="E341" s="0" t="s">
        <v>1158</v>
      </c>
      <c r="F341" s="0" t="s">
        <v>1145</v>
      </c>
      <c r="G341" s="0" t="s">
        <v>1146</v>
      </c>
      <c r="H341" s="0" t="s">
        <v>1159</v>
      </c>
      <c r="I341" s="0" t="s">
        <v>385</v>
      </c>
      <c r="J341" s="0" t="s">
        <v>47</v>
      </c>
      <c r="K341" s="0" t="s">
        <v>47</v>
      </c>
      <c r="L341" s="0" t="s">
        <v>47</v>
      </c>
      <c r="M341" s="0" t="s">
        <v>47</v>
      </c>
      <c r="N341" s="0" t="n">
        <v>2</v>
      </c>
      <c r="O341" s="0" t="n">
        <v>316</v>
      </c>
      <c r="P341" s="0" t="n">
        <v>25</v>
      </c>
      <c r="Q341" s="0" t="n">
        <v>4</v>
      </c>
      <c r="R341" s="0" t="str">
        <f aca="false">INDEX(Lookup!$B$4:$B$18,MATCH(C341,Lookup!$A$4:$A$18,0))</f>
        <v>United States</v>
      </c>
      <c r="S341" s="20" t="n">
        <f aca="false">INDEX(Lookup!$D$4:$D$18,MATCH(C341,Lookup!$A$4:$A$18,0))</f>
        <v>1</v>
      </c>
      <c r="T341" s="21" t="n">
        <f aca="false">ROUND(P341*S341,2)</f>
        <v>25</v>
      </c>
      <c r="U341" s="21" t="n">
        <f aca="false">IF(T341&lt;=10,1,IF(T341&lt;=20,2,IF(T341&lt;=30,3,IF(T341&lt;=40,4,IF(T341&lt;=50,5,IF(T341&lt;=100,6,IF(T341&lt;=250,7,8)))))))</f>
        <v>3</v>
      </c>
      <c r="V341" s="21" t="n">
        <f aca="false">IF(AND(OR(Dashboard!$T$3="All",R341=Dashboard!$T$3),OR(Dashboard!$T$4="All",D341=Dashboard!$T$4)),1,0)</f>
        <v>1</v>
      </c>
      <c r="W341" s="21" t="n">
        <f aca="false">IF(V341=1,T341+ROW()/10000000,0)</f>
        <v>25.0000341</v>
      </c>
    </row>
    <row r="342" customFormat="false" ht="15" hidden="false" customHeight="false" outlineLevel="0" collapsed="false">
      <c r="A342" s="0" t="n">
        <v>17501308</v>
      </c>
      <c r="B342" s="0" t="s">
        <v>1160</v>
      </c>
      <c r="C342" s="0" t="n">
        <v>216</v>
      </c>
      <c r="D342" s="0" t="s">
        <v>1112</v>
      </c>
      <c r="E342" s="0" t="s">
        <v>1161</v>
      </c>
      <c r="F342" s="0" t="s">
        <v>1145</v>
      </c>
      <c r="G342" s="0" t="s">
        <v>1146</v>
      </c>
      <c r="H342" s="0" t="s">
        <v>522</v>
      </c>
      <c r="I342" s="0" t="s">
        <v>385</v>
      </c>
      <c r="J342" s="0" t="s">
        <v>47</v>
      </c>
      <c r="K342" s="0" t="s">
        <v>47</v>
      </c>
      <c r="L342" s="0" t="s">
        <v>47</v>
      </c>
      <c r="M342" s="0" t="s">
        <v>47</v>
      </c>
      <c r="N342" s="0" t="n">
        <v>2</v>
      </c>
      <c r="O342" s="0" t="n">
        <v>288</v>
      </c>
      <c r="P342" s="0" t="n">
        <v>25</v>
      </c>
      <c r="Q342" s="0" t="n">
        <v>4.2</v>
      </c>
      <c r="R342" s="0" t="str">
        <f aca="false">INDEX(Lookup!$B$4:$B$18,MATCH(C342,Lookup!$A$4:$A$18,0))</f>
        <v>United States</v>
      </c>
      <c r="S342" s="20" t="n">
        <f aca="false">INDEX(Lookup!$D$4:$D$18,MATCH(C342,Lookup!$A$4:$A$18,0))</f>
        <v>1</v>
      </c>
      <c r="T342" s="21" t="n">
        <f aca="false">ROUND(P342*S342,2)</f>
        <v>25</v>
      </c>
      <c r="U342" s="21" t="n">
        <f aca="false">IF(T342&lt;=10,1,IF(T342&lt;=20,2,IF(T342&lt;=30,3,IF(T342&lt;=40,4,IF(T342&lt;=50,5,IF(T342&lt;=100,6,IF(T342&lt;=250,7,8)))))))</f>
        <v>3</v>
      </c>
      <c r="V342" s="21" t="n">
        <f aca="false">IF(AND(OR(Dashboard!$T$3="All",R342=Dashboard!$T$3),OR(Dashboard!$T$4="All",D342=Dashboard!$T$4)),1,0)</f>
        <v>1</v>
      </c>
      <c r="W342" s="21" t="n">
        <f aca="false">IF(V342=1,T342+ROW()/10000000,0)</f>
        <v>25.0000342</v>
      </c>
    </row>
    <row r="343" customFormat="false" ht="15" hidden="false" customHeight="false" outlineLevel="0" collapsed="false">
      <c r="A343" s="0" t="n">
        <v>17501301</v>
      </c>
      <c r="B343" s="0" t="s">
        <v>1162</v>
      </c>
      <c r="C343" s="0" t="n">
        <v>216</v>
      </c>
      <c r="D343" s="0" t="s">
        <v>1112</v>
      </c>
      <c r="E343" s="0" t="s">
        <v>1163</v>
      </c>
      <c r="F343" s="0" t="s">
        <v>1145</v>
      </c>
      <c r="G343" s="0" t="s">
        <v>1146</v>
      </c>
      <c r="H343" s="0" t="s">
        <v>722</v>
      </c>
      <c r="I343" s="0" t="s">
        <v>385</v>
      </c>
      <c r="J343" s="0" t="s">
        <v>47</v>
      </c>
      <c r="K343" s="0" t="s">
        <v>47</v>
      </c>
      <c r="L343" s="0" t="s">
        <v>47</v>
      </c>
      <c r="M343" s="0" t="s">
        <v>47</v>
      </c>
      <c r="N343" s="0" t="n">
        <v>1</v>
      </c>
      <c r="O343" s="0" t="n">
        <v>232</v>
      </c>
      <c r="P343" s="0" t="n">
        <v>10</v>
      </c>
      <c r="Q343" s="0" t="n">
        <v>4</v>
      </c>
      <c r="R343" s="0" t="str">
        <f aca="false">INDEX(Lookup!$B$4:$B$18,MATCH(C343,Lookup!$A$4:$A$18,0))</f>
        <v>United States</v>
      </c>
      <c r="S343" s="20" t="n">
        <f aca="false">INDEX(Lookup!$D$4:$D$18,MATCH(C343,Lookup!$A$4:$A$18,0))</f>
        <v>1</v>
      </c>
      <c r="T343" s="21" t="n">
        <f aca="false">ROUND(P343*S343,2)</f>
        <v>10</v>
      </c>
      <c r="U343" s="21" t="n">
        <f aca="false">IF(T343&lt;=10,1,IF(T343&lt;=20,2,IF(T343&lt;=30,3,IF(T343&lt;=40,4,IF(T343&lt;=50,5,IF(T343&lt;=100,6,IF(T343&lt;=250,7,8)))))))</f>
        <v>1</v>
      </c>
      <c r="V343" s="21" t="n">
        <f aca="false">IF(AND(OR(Dashboard!$T$3="All",R343=Dashboard!$T$3),OR(Dashboard!$T$4="All",D343=Dashboard!$T$4)),1,0)</f>
        <v>1</v>
      </c>
      <c r="W343" s="21" t="n">
        <f aca="false">IF(V343=1,T343+ROW()/10000000,0)</f>
        <v>10.0000343</v>
      </c>
    </row>
    <row r="344" customFormat="false" ht="15" hidden="false" customHeight="false" outlineLevel="0" collapsed="false">
      <c r="A344" s="0" t="n">
        <v>17501268</v>
      </c>
      <c r="B344" s="0" t="s">
        <v>1164</v>
      </c>
      <c r="C344" s="0" t="n">
        <v>216</v>
      </c>
      <c r="D344" s="0" t="s">
        <v>1112</v>
      </c>
      <c r="E344" s="0" t="s">
        <v>1165</v>
      </c>
      <c r="F344" s="0" t="s">
        <v>1145</v>
      </c>
      <c r="G344" s="0" t="s">
        <v>1146</v>
      </c>
      <c r="H344" s="0" t="s">
        <v>426</v>
      </c>
      <c r="I344" s="0" t="s">
        <v>385</v>
      </c>
      <c r="J344" s="0" t="s">
        <v>47</v>
      </c>
      <c r="K344" s="0" t="s">
        <v>47</v>
      </c>
      <c r="L344" s="0" t="s">
        <v>47</v>
      </c>
      <c r="M344" s="0" t="s">
        <v>47</v>
      </c>
      <c r="N344" s="0" t="n">
        <v>3</v>
      </c>
      <c r="O344" s="0" t="n">
        <v>314</v>
      </c>
      <c r="P344" s="0" t="n">
        <v>40</v>
      </c>
      <c r="Q344" s="0" t="n">
        <v>4.1</v>
      </c>
      <c r="R344" s="0" t="str">
        <f aca="false">INDEX(Lookup!$B$4:$B$18,MATCH(C344,Lookup!$A$4:$A$18,0))</f>
        <v>United States</v>
      </c>
      <c r="S344" s="20" t="n">
        <f aca="false">INDEX(Lookup!$D$4:$D$18,MATCH(C344,Lookup!$A$4:$A$18,0))</f>
        <v>1</v>
      </c>
      <c r="T344" s="21" t="n">
        <f aca="false">ROUND(P344*S344,2)</f>
        <v>40</v>
      </c>
      <c r="U344" s="21" t="n">
        <f aca="false">IF(T344&lt;=10,1,IF(T344&lt;=20,2,IF(T344&lt;=30,3,IF(T344&lt;=40,4,IF(T344&lt;=50,5,IF(T344&lt;=100,6,IF(T344&lt;=250,7,8)))))))</f>
        <v>4</v>
      </c>
      <c r="V344" s="21" t="n">
        <f aca="false">IF(AND(OR(Dashboard!$T$3="All",R344=Dashboard!$T$3),OR(Dashboard!$T$4="All",D344=Dashboard!$T$4)),1,0)</f>
        <v>1</v>
      </c>
      <c r="W344" s="21" t="n">
        <f aca="false">IF(V344=1,T344+ROW()/10000000,0)</f>
        <v>40.0000344</v>
      </c>
    </row>
    <row r="345" customFormat="false" ht="15" hidden="false" customHeight="false" outlineLevel="0" collapsed="false">
      <c r="A345" s="0" t="n">
        <v>16611701</v>
      </c>
      <c r="B345" s="0" t="s">
        <v>1166</v>
      </c>
      <c r="C345" s="0" t="n">
        <v>14</v>
      </c>
      <c r="D345" s="0" t="s">
        <v>1167</v>
      </c>
      <c r="E345" s="0" t="s">
        <v>1168</v>
      </c>
      <c r="F345" s="0" t="s">
        <v>1167</v>
      </c>
      <c r="G345" s="0" t="s">
        <v>1169</v>
      </c>
      <c r="H345" s="0" t="s">
        <v>838</v>
      </c>
      <c r="I345" s="0" t="s">
        <v>385</v>
      </c>
      <c r="J345" s="0" t="s">
        <v>47</v>
      </c>
      <c r="K345" s="0" t="s">
        <v>47</v>
      </c>
      <c r="L345" s="0" t="s">
        <v>47</v>
      </c>
      <c r="M345" s="0" t="s">
        <v>47</v>
      </c>
      <c r="N345" s="0" t="n">
        <v>2</v>
      </c>
      <c r="O345" s="0" t="n">
        <v>11</v>
      </c>
      <c r="P345" s="0" t="n">
        <v>20</v>
      </c>
      <c r="Q345" s="0" t="n">
        <v>2.9</v>
      </c>
      <c r="R345" s="0" t="str">
        <f aca="false">INDEX(Lookup!$B$4:$B$18,MATCH(C345,Lookup!$A$4:$A$18,0))</f>
        <v>Australia</v>
      </c>
      <c r="S345" s="20" t="n">
        <f aca="false">INDEX(Lookup!$D$4:$D$18,MATCH(C345,Lookup!$A$4:$A$18,0))</f>
        <v>0.65</v>
      </c>
      <c r="T345" s="21" t="n">
        <f aca="false">ROUND(P345*S345,2)</f>
        <v>13</v>
      </c>
      <c r="U345" s="21" t="n">
        <f aca="false">IF(T345&lt;=10,1,IF(T345&lt;=20,2,IF(T345&lt;=30,3,IF(T345&lt;=40,4,IF(T345&lt;=50,5,IF(T345&lt;=100,6,IF(T345&lt;=250,7,8)))))))</f>
        <v>2</v>
      </c>
      <c r="V345" s="21" t="n">
        <f aca="false">IF(AND(OR(Dashboard!$T$3="All",R345=Dashboard!$T$3),OR(Dashboard!$T$4="All",D345=Dashboard!$T$4)),1,0)</f>
        <v>1</v>
      </c>
      <c r="W345" s="21" t="n">
        <f aca="false">IF(V345=1,T345+ROW()/10000000,0)</f>
        <v>13.0000345</v>
      </c>
    </row>
    <row r="346" customFormat="false" ht="15" hidden="false" customHeight="false" outlineLevel="0" collapsed="false">
      <c r="A346" s="0" t="n">
        <v>17482142</v>
      </c>
      <c r="B346" s="0" t="s">
        <v>1170</v>
      </c>
      <c r="C346" s="0" t="n">
        <v>216</v>
      </c>
      <c r="D346" s="0" t="s">
        <v>1171</v>
      </c>
      <c r="E346" s="0" t="s">
        <v>1172</v>
      </c>
      <c r="F346" s="0" t="s">
        <v>1171</v>
      </c>
      <c r="G346" s="0" t="s">
        <v>1173</v>
      </c>
      <c r="H346" s="0" t="s">
        <v>1174</v>
      </c>
      <c r="I346" s="0" t="s">
        <v>385</v>
      </c>
      <c r="J346" s="0" t="s">
        <v>47</v>
      </c>
      <c r="K346" s="0" t="s">
        <v>47</v>
      </c>
      <c r="L346" s="0" t="s">
        <v>47</v>
      </c>
      <c r="M346" s="0" t="s">
        <v>47</v>
      </c>
      <c r="N346" s="0" t="n">
        <v>1</v>
      </c>
      <c r="O346" s="0" t="n">
        <v>17</v>
      </c>
      <c r="P346" s="0" t="n">
        <v>10</v>
      </c>
      <c r="Q346" s="0" t="n">
        <v>2.4</v>
      </c>
      <c r="R346" s="0" t="str">
        <f aca="false">INDEX(Lookup!$B$4:$B$18,MATCH(C346,Lookup!$A$4:$A$18,0))</f>
        <v>United States</v>
      </c>
      <c r="S346" s="20" t="n">
        <f aca="false">INDEX(Lookup!$D$4:$D$18,MATCH(C346,Lookup!$A$4:$A$18,0))</f>
        <v>1</v>
      </c>
      <c r="T346" s="21" t="n">
        <f aca="false">ROUND(P346*S346,2)</f>
        <v>10</v>
      </c>
      <c r="U346" s="21" t="n">
        <f aca="false">IF(T346&lt;=10,1,IF(T346&lt;=20,2,IF(T346&lt;=30,3,IF(T346&lt;=40,4,IF(T346&lt;=50,5,IF(T346&lt;=100,6,IF(T346&lt;=250,7,8)))))))</f>
        <v>1</v>
      </c>
      <c r="V346" s="21" t="n">
        <f aca="false">IF(AND(OR(Dashboard!$T$3="All",R346=Dashboard!$T$3),OR(Dashboard!$T$4="All",D346=Dashboard!$T$4)),1,0)</f>
        <v>1</v>
      </c>
      <c r="W346" s="21" t="n">
        <f aca="false">IF(V346=1,T346+ROW()/10000000,0)</f>
        <v>10.0000346</v>
      </c>
    </row>
    <row r="347" customFormat="false" ht="15" hidden="false" customHeight="false" outlineLevel="0" collapsed="false">
      <c r="A347" s="0" t="n">
        <v>16609169</v>
      </c>
      <c r="B347" s="0" t="s">
        <v>1175</v>
      </c>
      <c r="C347" s="0" t="n">
        <v>14</v>
      </c>
      <c r="D347" s="0" t="s">
        <v>1176</v>
      </c>
      <c r="E347" s="0" t="s">
        <v>1177</v>
      </c>
      <c r="F347" s="0" t="s">
        <v>1176</v>
      </c>
      <c r="G347" s="0" t="s">
        <v>1178</v>
      </c>
      <c r="H347" s="0" t="s">
        <v>1179</v>
      </c>
      <c r="I347" s="0" t="s">
        <v>385</v>
      </c>
      <c r="J347" s="0" t="s">
        <v>47</v>
      </c>
      <c r="K347" s="0" t="s">
        <v>47</v>
      </c>
      <c r="L347" s="0" t="s">
        <v>47</v>
      </c>
      <c r="M347" s="0" t="s">
        <v>47</v>
      </c>
      <c r="N347" s="0" t="n">
        <v>3</v>
      </c>
      <c r="O347" s="0" t="n">
        <v>176</v>
      </c>
      <c r="P347" s="0" t="n">
        <v>30</v>
      </c>
      <c r="Q347" s="0" t="n">
        <v>3.8</v>
      </c>
      <c r="R347" s="0" t="str">
        <f aca="false">INDEX(Lookup!$B$4:$B$18,MATCH(C347,Lookup!$A$4:$A$18,0))</f>
        <v>Australia</v>
      </c>
      <c r="S347" s="20" t="n">
        <f aca="false">INDEX(Lookup!$D$4:$D$18,MATCH(C347,Lookup!$A$4:$A$18,0))</f>
        <v>0.65</v>
      </c>
      <c r="T347" s="21" t="n">
        <f aca="false">ROUND(P347*S347,2)</f>
        <v>19.5</v>
      </c>
      <c r="U347" s="21" t="n">
        <f aca="false">IF(T347&lt;=10,1,IF(T347&lt;=20,2,IF(T347&lt;=30,3,IF(T347&lt;=40,4,IF(T347&lt;=50,5,IF(T347&lt;=100,6,IF(T347&lt;=250,7,8)))))))</f>
        <v>2</v>
      </c>
      <c r="V347" s="21" t="n">
        <f aca="false">IF(AND(OR(Dashboard!$T$3="All",R347=Dashboard!$T$3),OR(Dashboard!$T$4="All",D347=Dashboard!$T$4)),1,0)</f>
        <v>1</v>
      </c>
      <c r="W347" s="21" t="n">
        <f aca="false">IF(V347=1,T347+ROW()/10000000,0)</f>
        <v>19.5000347</v>
      </c>
    </row>
    <row r="348" customFormat="false" ht="15" hidden="false" customHeight="false" outlineLevel="0" collapsed="false">
      <c r="A348" s="0" t="n">
        <v>17606621</v>
      </c>
      <c r="B348" s="0" t="s">
        <v>1180</v>
      </c>
      <c r="C348" s="0" t="n">
        <v>216</v>
      </c>
      <c r="D348" s="0" t="s">
        <v>1181</v>
      </c>
      <c r="E348" s="0" t="s">
        <v>1182</v>
      </c>
      <c r="F348" s="0" t="s">
        <v>1181</v>
      </c>
      <c r="G348" s="0" t="s">
        <v>1183</v>
      </c>
      <c r="H348" s="0" t="s">
        <v>391</v>
      </c>
      <c r="I348" s="0" t="s">
        <v>385</v>
      </c>
      <c r="J348" s="0" t="s">
        <v>47</v>
      </c>
      <c r="K348" s="0" t="s">
        <v>47</v>
      </c>
      <c r="L348" s="0" t="s">
        <v>47</v>
      </c>
      <c r="M348" s="0" t="s">
        <v>47</v>
      </c>
      <c r="N348" s="0" t="n">
        <v>1</v>
      </c>
      <c r="O348" s="0" t="n">
        <v>11</v>
      </c>
      <c r="P348" s="0" t="n">
        <v>0</v>
      </c>
      <c r="Q348" s="0" t="n">
        <v>3.4</v>
      </c>
      <c r="R348" s="0" t="str">
        <f aca="false">INDEX(Lookup!$B$4:$B$18,MATCH(C348,Lookup!$A$4:$A$18,0))</f>
        <v>United States</v>
      </c>
      <c r="S348" s="20" t="n">
        <f aca="false">INDEX(Lookup!$D$4:$D$18,MATCH(C348,Lookup!$A$4:$A$18,0))</f>
        <v>1</v>
      </c>
      <c r="T348" s="21" t="n">
        <f aca="false">ROUND(P348*S348,2)</f>
        <v>0</v>
      </c>
      <c r="U348" s="21" t="n">
        <f aca="false">IF(T348&lt;=10,1,IF(T348&lt;=20,2,IF(T348&lt;=30,3,IF(T348&lt;=40,4,IF(T348&lt;=50,5,IF(T348&lt;=100,6,IF(T348&lt;=250,7,8)))))))</f>
        <v>1</v>
      </c>
      <c r="V348" s="21" t="n">
        <f aca="false">IF(AND(OR(Dashboard!$T$3="All",R348=Dashboard!$T$3),OR(Dashboard!$T$4="All",D348=Dashboard!$T$4)),1,0)</f>
        <v>1</v>
      </c>
      <c r="W348" s="21" t="n">
        <f aca="false">IF(V348=1,T348+ROW()/10000000,0)</f>
        <v>3.48E-005</v>
      </c>
    </row>
    <row r="349" customFormat="false" ht="15" hidden="false" customHeight="false" outlineLevel="0" collapsed="false">
      <c r="A349" s="0" t="n">
        <v>17687832</v>
      </c>
      <c r="B349" s="0" t="s">
        <v>1184</v>
      </c>
      <c r="C349" s="0" t="n">
        <v>216</v>
      </c>
      <c r="D349" s="0" t="s">
        <v>1185</v>
      </c>
      <c r="E349" s="0" t="s">
        <v>1186</v>
      </c>
      <c r="F349" s="0" t="s">
        <v>1185</v>
      </c>
      <c r="G349" s="0" t="s">
        <v>1187</v>
      </c>
      <c r="H349" s="0" t="s">
        <v>120</v>
      </c>
      <c r="I349" s="0" t="s">
        <v>385</v>
      </c>
      <c r="J349" s="0" t="s">
        <v>47</v>
      </c>
      <c r="K349" s="0" t="s">
        <v>47</v>
      </c>
      <c r="L349" s="0" t="s">
        <v>47</v>
      </c>
      <c r="M349" s="0" t="s">
        <v>47</v>
      </c>
      <c r="N349" s="0" t="n">
        <v>2</v>
      </c>
      <c r="O349" s="0" t="n">
        <v>65</v>
      </c>
      <c r="P349" s="0" t="n">
        <v>25</v>
      </c>
      <c r="Q349" s="0" t="n">
        <v>3.6</v>
      </c>
      <c r="R349" s="0" t="str">
        <f aca="false">INDEX(Lookup!$B$4:$B$18,MATCH(C349,Lookup!$A$4:$A$18,0))</f>
        <v>United States</v>
      </c>
      <c r="S349" s="20" t="n">
        <f aca="false">INDEX(Lookup!$D$4:$D$18,MATCH(C349,Lookup!$A$4:$A$18,0))</f>
        <v>1</v>
      </c>
      <c r="T349" s="21" t="n">
        <f aca="false">ROUND(P349*S349,2)</f>
        <v>25</v>
      </c>
      <c r="U349" s="21" t="n">
        <f aca="false">IF(T349&lt;=10,1,IF(T349&lt;=20,2,IF(T349&lt;=30,3,IF(T349&lt;=40,4,IF(T349&lt;=50,5,IF(T349&lt;=100,6,IF(T349&lt;=250,7,8)))))))</f>
        <v>3</v>
      </c>
      <c r="V349" s="21" t="n">
        <f aca="false">IF(AND(OR(Dashboard!$T$3="All",R349=Dashboard!$T$3),OR(Dashboard!$T$4="All",D349=Dashboard!$T$4)),1,0)</f>
        <v>1</v>
      </c>
      <c r="W349" s="21" t="n">
        <f aca="false">IF(V349=1,T349+ROW()/10000000,0)</f>
        <v>25.0000349</v>
      </c>
    </row>
    <row r="350" customFormat="false" ht="15" hidden="false" customHeight="false" outlineLevel="0" collapsed="false">
      <c r="A350" s="0" t="n">
        <v>16613059</v>
      </c>
      <c r="B350" s="0" t="s">
        <v>1188</v>
      </c>
      <c r="C350" s="0" t="n">
        <v>14</v>
      </c>
      <c r="D350" s="0" t="s">
        <v>1189</v>
      </c>
      <c r="E350" s="0" t="s">
        <v>1190</v>
      </c>
      <c r="F350" s="0" t="s">
        <v>1189</v>
      </c>
      <c r="G350" s="0" t="s">
        <v>1191</v>
      </c>
      <c r="H350" s="0" t="s">
        <v>1192</v>
      </c>
      <c r="I350" s="0" t="s">
        <v>385</v>
      </c>
      <c r="J350" s="0" t="s">
        <v>47</v>
      </c>
      <c r="K350" s="0" t="s">
        <v>47</v>
      </c>
      <c r="L350" s="0" t="s">
        <v>47</v>
      </c>
      <c r="M350" s="0" t="s">
        <v>47</v>
      </c>
      <c r="N350" s="0" t="n">
        <v>3</v>
      </c>
      <c r="O350" s="0" t="n">
        <v>193</v>
      </c>
      <c r="P350" s="0" t="n">
        <v>30</v>
      </c>
      <c r="Q350" s="0" t="n">
        <v>2.4</v>
      </c>
      <c r="R350" s="0" t="str">
        <f aca="false">INDEX(Lookup!$B$4:$B$18,MATCH(C350,Lookup!$A$4:$A$18,0))</f>
        <v>Australia</v>
      </c>
      <c r="S350" s="20" t="n">
        <f aca="false">INDEX(Lookup!$D$4:$D$18,MATCH(C350,Lookup!$A$4:$A$18,0))</f>
        <v>0.65</v>
      </c>
      <c r="T350" s="21" t="n">
        <f aca="false">ROUND(P350*S350,2)</f>
        <v>19.5</v>
      </c>
      <c r="U350" s="21" t="n">
        <f aca="false">IF(T350&lt;=10,1,IF(T350&lt;=20,2,IF(T350&lt;=30,3,IF(T350&lt;=40,4,IF(T350&lt;=50,5,IF(T350&lt;=100,6,IF(T350&lt;=250,7,8)))))))</f>
        <v>2</v>
      </c>
      <c r="V350" s="21" t="n">
        <f aca="false">IF(AND(OR(Dashboard!$T$3="All",R350=Dashboard!$T$3),OR(Dashboard!$T$4="All",D350=Dashboard!$T$4)),1,0)</f>
        <v>1</v>
      </c>
      <c r="W350" s="21" t="n">
        <f aca="false">IF(V350=1,T350+ROW()/10000000,0)</f>
        <v>19.500035</v>
      </c>
    </row>
    <row r="351" customFormat="false" ht="15" hidden="false" customHeight="false" outlineLevel="0" collapsed="false">
      <c r="A351" s="0" t="n">
        <v>17534788</v>
      </c>
      <c r="B351" s="0" t="s">
        <v>1193</v>
      </c>
      <c r="C351" s="0" t="n">
        <v>216</v>
      </c>
      <c r="D351" s="0" t="s">
        <v>1194</v>
      </c>
      <c r="E351" s="0" t="s">
        <v>1195</v>
      </c>
      <c r="F351" s="0" t="s">
        <v>1194</v>
      </c>
      <c r="G351" s="0" t="s">
        <v>1196</v>
      </c>
      <c r="H351" s="0" t="s">
        <v>1197</v>
      </c>
      <c r="I351" s="0" t="s">
        <v>385</v>
      </c>
      <c r="J351" s="0" t="s">
        <v>47</v>
      </c>
      <c r="K351" s="0" t="s">
        <v>47</v>
      </c>
      <c r="L351" s="0" t="s">
        <v>47</v>
      </c>
      <c r="M351" s="0" t="s">
        <v>47</v>
      </c>
      <c r="N351" s="0" t="n">
        <v>3</v>
      </c>
      <c r="O351" s="0" t="n">
        <v>30</v>
      </c>
      <c r="P351" s="0" t="n">
        <v>40</v>
      </c>
      <c r="Q351" s="0" t="n">
        <v>3.6</v>
      </c>
      <c r="R351" s="0" t="str">
        <f aca="false">INDEX(Lookup!$B$4:$B$18,MATCH(C351,Lookup!$A$4:$A$18,0))</f>
        <v>United States</v>
      </c>
      <c r="S351" s="20" t="n">
        <f aca="false">INDEX(Lookup!$D$4:$D$18,MATCH(C351,Lookup!$A$4:$A$18,0))</f>
        <v>1</v>
      </c>
      <c r="T351" s="21" t="n">
        <f aca="false">ROUND(P351*S351,2)</f>
        <v>40</v>
      </c>
      <c r="U351" s="21" t="n">
        <f aca="false">IF(T351&lt;=10,1,IF(T351&lt;=20,2,IF(T351&lt;=30,3,IF(T351&lt;=40,4,IF(T351&lt;=50,5,IF(T351&lt;=100,6,IF(T351&lt;=250,7,8)))))))</f>
        <v>4</v>
      </c>
      <c r="V351" s="21" t="n">
        <f aca="false">IF(AND(OR(Dashboard!$T$3="All",R351=Dashboard!$T$3),OR(Dashboard!$T$4="All",D351=Dashboard!$T$4)),1,0)</f>
        <v>1</v>
      </c>
      <c r="W351" s="21" t="n">
        <f aca="false">IF(V351=1,T351+ROW()/10000000,0)</f>
        <v>40.0000351</v>
      </c>
    </row>
    <row r="352" customFormat="false" ht="15" hidden="false" customHeight="false" outlineLevel="0" collapsed="false">
      <c r="A352" s="0" t="n">
        <v>17061237</v>
      </c>
      <c r="B352" s="0" t="s">
        <v>1198</v>
      </c>
      <c r="C352" s="0" t="n">
        <v>216</v>
      </c>
      <c r="D352" s="0" t="s">
        <v>1199</v>
      </c>
      <c r="E352" s="0" t="s">
        <v>1200</v>
      </c>
      <c r="F352" s="0" t="s">
        <v>1201</v>
      </c>
      <c r="G352" s="0" t="s">
        <v>1202</v>
      </c>
      <c r="H352" s="0" t="s">
        <v>1203</v>
      </c>
      <c r="I352" s="0" t="s">
        <v>385</v>
      </c>
      <c r="J352" s="0" t="s">
        <v>47</v>
      </c>
      <c r="K352" s="0" t="s">
        <v>47</v>
      </c>
      <c r="L352" s="0" t="s">
        <v>47</v>
      </c>
      <c r="M352" s="0" t="s">
        <v>47</v>
      </c>
      <c r="N352" s="0" t="n">
        <v>3</v>
      </c>
      <c r="O352" s="0" t="n">
        <v>981</v>
      </c>
      <c r="P352" s="0" t="n">
        <v>40</v>
      </c>
      <c r="Q352" s="0" t="n">
        <v>4.4</v>
      </c>
      <c r="R352" s="0" t="str">
        <f aca="false">INDEX(Lookup!$B$4:$B$18,MATCH(C352,Lookup!$A$4:$A$18,0))</f>
        <v>United States</v>
      </c>
      <c r="S352" s="20" t="n">
        <f aca="false">INDEX(Lookup!$D$4:$D$18,MATCH(C352,Lookup!$A$4:$A$18,0))</f>
        <v>1</v>
      </c>
      <c r="T352" s="21" t="n">
        <f aca="false">ROUND(P352*S352,2)</f>
        <v>40</v>
      </c>
      <c r="U352" s="21" t="n">
        <f aca="false">IF(T352&lt;=10,1,IF(T352&lt;=20,2,IF(T352&lt;=30,3,IF(T352&lt;=40,4,IF(T352&lt;=50,5,IF(T352&lt;=100,6,IF(T352&lt;=250,7,8)))))))</f>
        <v>4</v>
      </c>
      <c r="V352" s="21" t="n">
        <f aca="false">IF(AND(OR(Dashboard!$T$3="All",R352=Dashboard!$T$3),OR(Dashboard!$T$4="All",D352=Dashboard!$T$4)),1,0)</f>
        <v>1</v>
      </c>
      <c r="W352" s="21" t="n">
        <f aca="false">IF(V352=1,T352+ROW()/10000000,0)</f>
        <v>40.0000352</v>
      </c>
    </row>
    <row r="353" customFormat="false" ht="15" hidden="false" customHeight="false" outlineLevel="0" collapsed="false">
      <c r="A353" s="0" t="n">
        <v>17057397</v>
      </c>
      <c r="B353" s="0" t="s">
        <v>1204</v>
      </c>
      <c r="C353" s="0" t="n">
        <v>216</v>
      </c>
      <c r="D353" s="0" t="s">
        <v>1199</v>
      </c>
      <c r="E353" s="0" t="s">
        <v>1205</v>
      </c>
      <c r="F353" s="0" t="s">
        <v>1206</v>
      </c>
      <c r="G353" s="0" t="s">
        <v>1207</v>
      </c>
      <c r="H353" s="0" t="s">
        <v>1208</v>
      </c>
      <c r="I353" s="0" t="s">
        <v>385</v>
      </c>
      <c r="J353" s="0" t="s">
        <v>47</v>
      </c>
      <c r="K353" s="0" t="s">
        <v>47</v>
      </c>
      <c r="L353" s="0" t="s">
        <v>47</v>
      </c>
      <c r="M353" s="0" t="s">
        <v>47</v>
      </c>
      <c r="N353" s="0" t="n">
        <v>3</v>
      </c>
      <c r="O353" s="0" t="n">
        <v>1151</v>
      </c>
      <c r="P353" s="0" t="n">
        <v>45</v>
      </c>
      <c r="Q353" s="0" t="n">
        <v>4.5</v>
      </c>
      <c r="R353" s="0" t="str">
        <f aca="false">INDEX(Lookup!$B$4:$B$18,MATCH(C353,Lookup!$A$4:$A$18,0))</f>
        <v>United States</v>
      </c>
      <c r="S353" s="20" t="n">
        <f aca="false">INDEX(Lookup!$D$4:$D$18,MATCH(C353,Lookup!$A$4:$A$18,0))</f>
        <v>1</v>
      </c>
      <c r="T353" s="21" t="n">
        <f aca="false">ROUND(P353*S353,2)</f>
        <v>45</v>
      </c>
      <c r="U353" s="21" t="n">
        <f aca="false">IF(T353&lt;=10,1,IF(T353&lt;=20,2,IF(T353&lt;=30,3,IF(T353&lt;=40,4,IF(T353&lt;=50,5,IF(T353&lt;=100,6,IF(T353&lt;=250,7,8)))))))</f>
        <v>5</v>
      </c>
      <c r="V353" s="21" t="n">
        <f aca="false">IF(AND(OR(Dashboard!$T$3="All",R353=Dashboard!$T$3),OR(Dashboard!$T$4="All",D353=Dashboard!$T$4)),1,0)</f>
        <v>1</v>
      </c>
      <c r="W353" s="21" t="n">
        <f aca="false">IF(V353=1,T353+ROW()/10000000,0)</f>
        <v>45.0000353</v>
      </c>
    </row>
    <row r="354" customFormat="false" ht="15" hidden="false" customHeight="false" outlineLevel="0" collapsed="false">
      <c r="A354" s="0" t="n">
        <v>17058534</v>
      </c>
      <c r="B354" s="0" t="s">
        <v>1209</v>
      </c>
      <c r="C354" s="0" t="n">
        <v>216</v>
      </c>
      <c r="D354" s="0" t="s">
        <v>1199</v>
      </c>
      <c r="E354" s="0" t="s">
        <v>1210</v>
      </c>
      <c r="F354" s="0" t="s">
        <v>1211</v>
      </c>
      <c r="G354" s="0" t="s">
        <v>1212</v>
      </c>
      <c r="H354" s="0" t="s">
        <v>1213</v>
      </c>
      <c r="I354" s="0" t="s">
        <v>385</v>
      </c>
      <c r="J354" s="0" t="s">
        <v>47</v>
      </c>
      <c r="K354" s="0" t="s">
        <v>47</v>
      </c>
      <c r="L354" s="0" t="s">
        <v>47</v>
      </c>
      <c r="M354" s="0" t="s">
        <v>47</v>
      </c>
      <c r="N354" s="0" t="n">
        <v>3</v>
      </c>
      <c r="O354" s="0" t="n">
        <v>1341</v>
      </c>
      <c r="P354" s="0" t="n">
        <v>35</v>
      </c>
      <c r="Q354" s="0" t="n">
        <v>4.7</v>
      </c>
      <c r="R354" s="0" t="str">
        <f aca="false">INDEX(Lookup!$B$4:$B$18,MATCH(C354,Lookup!$A$4:$A$18,0))</f>
        <v>United States</v>
      </c>
      <c r="S354" s="20" t="n">
        <f aca="false">INDEX(Lookup!$D$4:$D$18,MATCH(C354,Lookup!$A$4:$A$18,0))</f>
        <v>1</v>
      </c>
      <c r="T354" s="21" t="n">
        <f aca="false">ROUND(P354*S354,2)</f>
        <v>35</v>
      </c>
      <c r="U354" s="21" t="n">
        <f aca="false">IF(T354&lt;=10,1,IF(T354&lt;=20,2,IF(T354&lt;=30,3,IF(T354&lt;=40,4,IF(T354&lt;=50,5,IF(T354&lt;=100,6,IF(T354&lt;=250,7,8)))))))</f>
        <v>4</v>
      </c>
      <c r="V354" s="21" t="n">
        <f aca="false">IF(AND(OR(Dashboard!$T$3="All",R354=Dashboard!$T$3),OR(Dashboard!$T$4="All",D354=Dashboard!$T$4)),1,0)</f>
        <v>1</v>
      </c>
      <c r="W354" s="21" t="n">
        <f aca="false">IF(V354=1,T354+ROW()/10000000,0)</f>
        <v>35.0000354</v>
      </c>
    </row>
    <row r="355" customFormat="false" ht="15" hidden="false" customHeight="false" outlineLevel="0" collapsed="false">
      <c r="A355" s="0" t="n">
        <v>17060320</v>
      </c>
      <c r="B355" s="0" t="s">
        <v>1214</v>
      </c>
      <c r="C355" s="0" t="n">
        <v>216</v>
      </c>
      <c r="D355" s="0" t="s">
        <v>1199</v>
      </c>
      <c r="E355" s="0" t="s">
        <v>1215</v>
      </c>
      <c r="F355" s="0" t="s">
        <v>1211</v>
      </c>
      <c r="G355" s="0" t="s">
        <v>1212</v>
      </c>
      <c r="H355" s="0" t="s">
        <v>1216</v>
      </c>
      <c r="I355" s="0" t="s">
        <v>385</v>
      </c>
      <c r="J355" s="0" t="s">
        <v>47</v>
      </c>
      <c r="K355" s="0" t="s">
        <v>47</v>
      </c>
      <c r="L355" s="0" t="s">
        <v>47</v>
      </c>
      <c r="M355" s="0" t="s">
        <v>47</v>
      </c>
      <c r="N355" s="0" t="n">
        <v>4</v>
      </c>
      <c r="O355" s="0" t="n">
        <v>782</v>
      </c>
      <c r="P355" s="0" t="n">
        <v>50</v>
      </c>
      <c r="Q355" s="0" t="n">
        <v>4.3</v>
      </c>
      <c r="R355" s="0" t="str">
        <f aca="false">INDEX(Lookup!$B$4:$B$18,MATCH(C355,Lookup!$A$4:$A$18,0))</f>
        <v>United States</v>
      </c>
      <c r="S355" s="20" t="n">
        <f aca="false">INDEX(Lookup!$D$4:$D$18,MATCH(C355,Lookup!$A$4:$A$18,0))</f>
        <v>1</v>
      </c>
      <c r="T355" s="21" t="n">
        <f aca="false">ROUND(P355*S355,2)</f>
        <v>50</v>
      </c>
      <c r="U355" s="21" t="n">
        <f aca="false">IF(T355&lt;=10,1,IF(T355&lt;=20,2,IF(T355&lt;=30,3,IF(T355&lt;=40,4,IF(T355&lt;=50,5,IF(T355&lt;=100,6,IF(T355&lt;=250,7,8)))))))</f>
        <v>5</v>
      </c>
      <c r="V355" s="21" t="n">
        <f aca="false">IF(AND(OR(Dashboard!$T$3="All",R355=Dashboard!$T$3),OR(Dashboard!$T$4="All",D355=Dashboard!$T$4)),1,0)</f>
        <v>1</v>
      </c>
      <c r="W355" s="21" t="n">
        <f aca="false">IF(V355=1,T355+ROW()/10000000,0)</f>
        <v>50.0000355</v>
      </c>
    </row>
    <row r="356" customFormat="false" ht="15" hidden="false" customHeight="false" outlineLevel="0" collapsed="false">
      <c r="A356" s="0" t="n">
        <v>17057925</v>
      </c>
      <c r="B356" s="0" t="s">
        <v>1217</v>
      </c>
      <c r="C356" s="0" t="n">
        <v>216</v>
      </c>
      <c r="D356" s="0" t="s">
        <v>1199</v>
      </c>
      <c r="E356" s="0" t="s">
        <v>1218</v>
      </c>
      <c r="F356" s="0" t="s">
        <v>1219</v>
      </c>
      <c r="G356" s="0" t="s">
        <v>1220</v>
      </c>
      <c r="H356" s="0" t="s">
        <v>1221</v>
      </c>
      <c r="I356" s="0" t="s">
        <v>385</v>
      </c>
      <c r="J356" s="0" t="s">
        <v>47</v>
      </c>
      <c r="K356" s="0" t="s">
        <v>47</v>
      </c>
      <c r="L356" s="0" t="s">
        <v>47</v>
      </c>
      <c r="M356" s="0" t="s">
        <v>47</v>
      </c>
      <c r="N356" s="0" t="n">
        <v>3</v>
      </c>
      <c r="O356" s="0" t="n">
        <v>1293</v>
      </c>
      <c r="P356" s="0" t="n">
        <v>40</v>
      </c>
      <c r="Q356" s="0" t="n">
        <v>4.6</v>
      </c>
      <c r="R356" s="0" t="str">
        <f aca="false">INDEX(Lookup!$B$4:$B$18,MATCH(C356,Lookup!$A$4:$A$18,0))</f>
        <v>United States</v>
      </c>
      <c r="S356" s="20" t="n">
        <f aca="false">INDEX(Lookup!$D$4:$D$18,MATCH(C356,Lookup!$A$4:$A$18,0))</f>
        <v>1</v>
      </c>
      <c r="T356" s="21" t="n">
        <f aca="false">ROUND(P356*S356,2)</f>
        <v>40</v>
      </c>
      <c r="U356" s="21" t="n">
        <f aca="false">IF(T356&lt;=10,1,IF(T356&lt;=20,2,IF(T356&lt;=30,3,IF(T356&lt;=40,4,IF(T356&lt;=50,5,IF(T356&lt;=100,6,IF(T356&lt;=250,7,8)))))))</f>
        <v>4</v>
      </c>
      <c r="V356" s="21" t="n">
        <f aca="false">IF(AND(OR(Dashboard!$T$3="All",R356=Dashboard!$T$3),OR(Dashboard!$T$4="All",D356=Dashboard!$T$4)),1,0)</f>
        <v>1</v>
      </c>
      <c r="W356" s="21" t="n">
        <f aca="false">IF(V356=1,T356+ROW()/10000000,0)</f>
        <v>40.0000356</v>
      </c>
    </row>
    <row r="357" customFormat="false" ht="15" hidden="false" customHeight="false" outlineLevel="0" collapsed="false">
      <c r="A357" s="0" t="n">
        <v>17060869</v>
      </c>
      <c r="B357" s="0" t="s">
        <v>1222</v>
      </c>
      <c r="C357" s="0" t="n">
        <v>216</v>
      </c>
      <c r="D357" s="0" t="s">
        <v>1199</v>
      </c>
      <c r="E357" s="0" t="s">
        <v>1223</v>
      </c>
      <c r="F357" s="0" t="s">
        <v>1219</v>
      </c>
      <c r="G357" s="0" t="s">
        <v>1220</v>
      </c>
      <c r="H357" s="0" t="s">
        <v>1224</v>
      </c>
      <c r="I357" s="0" t="s">
        <v>385</v>
      </c>
      <c r="J357" s="0" t="s">
        <v>47</v>
      </c>
      <c r="K357" s="0" t="s">
        <v>47</v>
      </c>
      <c r="L357" s="0" t="s">
        <v>47</v>
      </c>
      <c r="M357" s="0" t="s">
        <v>47</v>
      </c>
      <c r="N357" s="0" t="n">
        <v>4</v>
      </c>
      <c r="O357" s="0" t="n">
        <v>2324</v>
      </c>
      <c r="P357" s="0" t="n">
        <v>100</v>
      </c>
      <c r="Q357" s="0" t="n">
        <v>4.6</v>
      </c>
      <c r="R357" s="0" t="str">
        <f aca="false">INDEX(Lookup!$B$4:$B$18,MATCH(C357,Lookup!$A$4:$A$18,0))</f>
        <v>United States</v>
      </c>
      <c r="S357" s="20" t="n">
        <f aca="false">INDEX(Lookup!$D$4:$D$18,MATCH(C357,Lookup!$A$4:$A$18,0))</f>
        <v>1</v>
      </c>
      <c r="T357" s="21" t="n">
        <f aca="false">ROUND(P357*S357,2)</f>
        <v>100</v>
      </c>
      <c r="U357" s="21" t="n">
        <f aca="false">IF(T357&lt;=10,1,IF(T357&lt;=20,2,IF(T357&lt;=30,3,IF(T357&lt;=40,4,IF(T357&lt;=50,5,IF(T357&lt;=100,6,IF(T357&lt;=250,7,8)))))))</f>
        <v>6</v>
      </c>
      <c r="V357" s="21" t="n">
        <f aca="false">IF(AND(OR(Dashboard!$T$3="All",R357=Dashboard!$T$3),OR(Dashboard!$T$4="All",D357=Dashboard!$T$4)),1,0)</f>
        <v>1</v>
      </c>
      <c r="W357" s="21" t="n">
        <f aca="false">IF(V357=1,T357+ROW()/10000000,0)</f>
        <v>100.0000357</v>
      </c>
    </row>
    <row r="358" customFormat="false" ht="15" hidden="false" customHeight="false" outlineLevel="0" collapsed="false">
      <c r="A358" s="0" t="n">
        <v>17057591</v>
      </c>
      <c r="B358" s="0" t="s">
        <v>1225</v>
      </c>
      <c r="C358" s="0" t="n">
        <v>216</v>
      </c>
      <c r="D358" s="0" t="s">
        <v>1199</v>
      </c>
      <c r="E358" s="0" t="s">
        <v>1226</v>
      </c>
      <c r="F358" s="0" t="s">
        <v>1219</v>
      </c>
      <c r="G358" s="0" t="s">
        <v>1220</v>
      </c>
      <c r="H358" s="0" t="s">
        <v>1227</v>
      </c>
      <c r="I358" s="0" t="s">
        <v>385</v>
      </c>
      <c r="J358" s="0" t="s">
        <v>47</v>
      </c>
      <c r="K358" s="0" t="s">
        <v>47</v>
      </c>
      <c r="L358" s="0" t="s">
        <v>47</v>
      </c>
      <c r="M358" s="0" t="s">
        <v>47</v>
      </c>
      <c r="N358" s="0" t="n">
        <v>3</v>
      </c>
      <c r="O358" s="0" t="n">
        <v>910</v>
      </c>
      <c r="P358" s="0" t="n">
        <v>45</v>
      </c>
      <c r="Q358" s="0" t="n">
        <v>4.3</v>
      </c>
      <c r="R358" s="0" t="str">
        <f aca="false">INDEX(Lookup!$B$4:$B$18,MATCH(C358,Lookup!$A$4:$A$18,0))</f>
        <v>United States</v>
      </c>
      <c r="S358" s="20" t="n">
        <f aca="false">INDEX(Lookup!$D$4:$D$18,MATCH(C358,Lookup!$A$4:$A$18,0))</f>
        <v>1</v>
      </c>
      <c r="T358" s="21" t="n">
        <f aca="false">ROUND(P358*S358,2)</f>
        <v>45</v>
      </c>
      <c r="U358" s="21" t="n">
        <f aca="false">IF(T358&lt;=10,1,IF(T358&lt;=20,2,IF(T358&lt;=30,3,IF(T358&lt;=40,4,IF(T358&lt;=50,5,IF(T358&lt;=100,6,IF(T358&lt;=250,7,8)))))))</f>
        <v>5</v>
      </c>
      <c r="V358" s="21" t="n">
        <f aca="false">IF(AND(OR(Dashboard!$T$3="All",R358=Dashboard!$T$3),OR(Dashboard!$T$4="All",D358=Dashboard!$T$4)),1,0)</f>
        <v>1</v>
      </c>
      <c r="W358" s="21" t="n">
        <f aca="false">IF(V358=1,T358+ROW()/10000000,0)</f>
        <v>45.0000358</v>
      </c>
    </row>
    <row r="359" customFormat="false" ht="15" hidden="false" customHeight="false" outlineLevel="0" collapsed="false">
      <c r="A359" s="0" t="n">
        <v>17059541</v>
      </c>
      <c r="B359" s="0" t="s">
        <v>1228</v>
      </c>
      <c r="C359" s="0" t="n">
        <v>216</v>
      </c>
      <c r="D359" s="0" t="s">
        <v>1199</v>
      </c>
      <c r="E359" s="0" t="s">
        <v>1229</v>
      </c>
      <c r="F359" s="0" t="s">
        <v>1219</v>
      </c>
      <c r="G359" s="0" t="s">
        <v>1220</v>
      </c>
      <c r="H359" s="0" t="s">
        <v>177</v>
      </c>
      <c r="I359" s="0" t="s">
        <v>385</v>
      </c>
      <c r="J359" s="0" t="s">
        <v>47</v>
      </c>
      <c r="K359" s="0" t="s">
        <v>47</v>
      </c>
      <c r="L359" s="0" t="s">
        <v>47</v>
      </c>
      <c r="M359" s="0" t="s">
        <v>47</v>
      </c>
      <c r="N359" s="0" t="n">
        <v>4</v>
      </c>
      <c r="O359" s="0" t="n">
        <v>886</v>
      </c>
      <c r="P359" s="0" t="n">
        <v>50</v>
      </c>
      <c r="Q359" s="0" t="n">
        <v>4.4</v>
      </c>
      <c r="R359" s="0" t="str">
        <f aca="false">INDEX(Lookup!$B$4:$B$18,MATCH(C359,Lookup!$A$4:$A$18,0))</f>
        <v>United States</v>
      </c>
      <c r="S359" s="20" t="n">
        <f aca="false">INDEX(Lookup!$D$4:$D$18,MATCH(C359,Lookup!$A$4:$A$18,0))</f>
        <v>1</v>
      </c>
      <c r="T359" s="21" t="n">
        <f aca="false">ROUND(P359*S359,2)</f>
        <v>50</v>
      </c>
      <c r="U359" s="21" t="n">
        <f aca="false">IF(T359&lt;=10,1,IF(T359&lt;=20,2,IF(T359&lt;=30,3,IF(T359&lt;=40,4,IF(T359&lt;=50,5,IF(T359&lt;=100,6,IF(T359&lt;=250,7,8)))))))</f>
        <v>5</v>
      </c>
      <c r="V359" s="21" t="n">
        <f aca="false">IF(AND(OR(Dashboard!$T$3="All",R359=Dashboard!$T$3),OR(Dashboard!$T$4="All",D359=Dashboard!$T$4)),1,0)</f>
        <v>1</v>
      </c>
      <c r="W359" s="21" t="n">
        <f aca="false">IF(V359=1,T359+ROW()/10000000,0)</f>
        <v>50.0000359</v>
      </c>
    </row>
    <row r="360" customFormat="false" ht="15" hidden="false" customHeight="false" outlineLevel="0" collapsed="false">
      <c r="A360" s="0" t="n">
        <v>17064266</v>
      </c>
      <c r="B360" s="0" t="s">
        <v>1230</v>
      </c>
      <c r="C360" s="0" t="n">
        <v>216</v>
      </c>
      <c r="D360" s="0" t="s">
        <v>1199</v>
      </c>
      <c r="E360" s="0" t="s">
        <v>1231</v>
      </c>
      <c r="F360" s="0" t="s">
        <v>1232</v>
      </c>
      <c r="G360" s="0" t="s">
        <v>1233</v>
      </c>
      <c r="H360" s="0" t="s">
        <v>1234</v>
      </c>
      <c r="I360" s="0" t="s">
        <v>385</v>
      </c>
      <c r="J360" s="0" t="s">
        <v>47</v>
      </c>
      <c r="K360" s="0" t="s">
        <v>47</v>
      </c>
      <c r="L360" s="0" t="s">
        <v>47</v>
      </c>
      <c r="M360" s="0" t="s">
        <v>47</v>
      </c>
      <c r="N360" s="0" t="n">
        <v>3</v>
      </c>
      <c r="O360" s="0" t="n">
        <v>1293</v>
      </c>
      <c r="P360" s="0" t="n">
        <v>35</v>
      </c>
      <c r="Q360" s="0" t="n">
        <v>4.6</v>
      </c>
      <c r="R360" s="0" t="str">
        <f aca="false">INDEX(Lookup!$B$4:$B$18,MATCH(C360,Lookup!$A$4:$A$18,0))</f>
        <v>United States</v>
      </c>
      <c r="S360" s="20" t="n">
        <f aca="false">INDEX(Lookup!$D$4:$D$18,MATCH(C360,Lookup!$A$4:$A$18,0))</f>
        <v>1</v>
      </c>
      <c r="T360" s="21" t="n">
        <f aca="false">ROUND(P360*S360,2)</f>
        <v>35</v>
      </c>
      <c r="U360" s="21" t="n">
        <f aca="false">IF(T360&lt;=10,1,IF(T360&lt;=20,2,IF(T360&lt;=30,3,IF(T360&lt;=40,4,IF(T360&lt;=50,5,IF(T360&lt;=100,6,IF(T360&lt;=250,7,8)))))))</f>
        <v>4</v>
      </c>
      <c r="V360" s="21" t="n">
        <f aca="false">IF(AND(OR(Dashboard!$T$3="All",R360=Dashboard!$T$3),OR(Dashboard!$T$4="All",D360=Dashboard!$T$4)),1,0)</f>
        <v>1</v>
      </c>
      <c r="W360" s="21" t="n">
        <f aca="false">IF(V360=1,T360+ROW()/10000000,0)</f>
        <v>35.000036</v>
      </c>
    </row>
    <row r="361" customFormat="false" ht="15" hidden="false" customHeight="false" outlineLevel="0" collapsed="false">
      <c r="A361" s="0" t="n">
        <v>17064405</v>
      </c>
      <c r="B361" s="0" t="s">
        <v>1235</v>
      </c>
      <c r="C361" s="0" t="n">
        <v>216</v>
      </c>
      <c r="D361" s="0" t="s">
        <v>1199</v>
      </c>
      <c r="E361" s="0" t="s">
        <v>1236</v>
      </c>
      <c r="F361" s="0" t="s">
        <v>1232</v>
      </c>
      <c r="G361" s="0" t="s">
        <v>1233</v>
      </c>
      <c r="H361" s="0" t="s">
        <v>1237</v>
      </c>
      <c r="I361" s="0" t="s">
        <v>385</v>
      </c>
      <c r="J361" s="0" t="s">
        <v>47</v>
      </c>
      <c r="K361" s="0" t="s">
        <v>47</v>
      </c>
      <c r="L361" s="0" t="s">
        <v>47</v>
      </c>
      <c r="M361" s="0" t="s">
        <v>47</v>
      </c>
      <c r="N361" s="0" t="n">
        <v>1</v>
      </c>
      <c r="O361" s="0" t="n">
        <v>570</v>
      </c>
      <c r="P361" s="0" t="n">
        <v>10</v>
      </c>
      <c r="Q361" s="0" t="n">
        <v>4.4</v>
      </c>
      <c r="R361" s="0" t="str">
        <f aca="false">INDEX(Lookup!$B$4:$B$18,MATCH(C361,Lookup!$A$4:$A$18,0))</f>
        <v>United States</v>
      </c>
      <c r="S361" s="20" t="n">
        <f aca="false">INDEX(Lookup!$D$4:$D$18,MATCH(C361,Lookup!$A$4:$A$18,0))</f>
        <v>1</v>
      </c>
      <c r="T361" s="21" t="n">
        <f aca="false">ROUND(P361*S361,2)</f>
        <v>10</v>
      </c>
      <c r="U361" s="21" t="n">
        <f aca="false">IF(T361&lt;=10,1,IF(T361&lt;=20,2,IF(T361&lt;=30,3,IF(T361&lt;=40,4,IF(T361&lt;=50,5,IF(T361&lt;=100,6,IF(T361&lt;=250,7,8)))))))</f>
        <v>1</v>
      </c>
      <c r="V361" s="21" t="n">
        <f aca="false">IF(AND(OR(Dashboard!$T$3="All",R361=Dashboard!$T$3),OR(Dashboard!$T$4="All",D361=Dashboard!$T$4)),1,0)</f>
        <v>1</v>
      </c>
      <c r="W361" s="21" t="n">
        <f aca="false">IF(V361=1,T361+ROW()/10000000,0)</f>
        <v>10.0000361</v>
      </c>
    </row>
    <row r="362" customFormat="false" ht="15" hidden="false" customHeight="false" outlineLevel="0" collapsed="false">
      <c r="A362" s="0" t="n">
        <v>17060516</v>
      </c>
      <c r="B362" s="0" t="s">
        <v>1238</v>
      </c>
      <c r="C362" s="0" t="n">
        <v>216</v>
      </c>
      <c r="D362" s="0" t="s">
        <v>1199</v>
      </c>
      <c r="E362" s="0" t="s">
        <v>1239</v>
      </c>
      <c r="F362" s="0" t="s">
        <v>1240</v>
      </c>
      <c r="G362" s="0" t="s">
        <v>1241</v>
      </c>
      <c r="H362" s="0" t="s">
        <v>471</v>
      </c>
      <c r="I362" s="0" t="s">
        <v>385</v>
      </c>
      <c r="J362" s="0" t="s">
        <v>47</v>
      </c>
      <c r="K362" s="0" t="s">
        <v>47</v>
      </c>
      <c r="L362" s="0" t="s">
        <v>47</v>
      </c>
      <c r="M362" s="0" t="s">
        <v>47</v>
      </c>
      <c r="N362" s="0" t="n">
        <v>4</v>
      </c>
      <c r="O362" s="0" t="n">
        <v>1685</v>
      </c>
      <c r="P362" s="0" t="n">
        <v>60</v>
      </c>
      <c r="Q362" s="0" t="n">
        <v>4.4</v>
      </c>
      <c r="R362" s="0" t="str">
        <f aca="false">INDEX(Lookup!$B$4:$B$18,MATCH(C362,Lookup!$A$4:$A$18,0))</f>
        <v>United States</v>
      </c>
      <c r="S362" s="20" t="n">
        <f aca="false">INDEX(Lookup!$D$4:$D$18,MATCH(C362,Lookup!$A$4:$A$18,0))</f>
        <v>1</v>
      </c>
      <c r="T362" s="21" t="n">
        <f aca="false">ROUND(P362*S362,2)</f>
        <v>60</v>
      </c>
      <c r="U362" s="21" t="n">
        <f aca="false">IF(T362&lt;=10,1,IF(T362&lt;=20,2,IF(T362&lt;=30,3,IF(T362&lt;=40,4,IF(T362&lt;=50,5,IF(T362&lt;=100,6,IF(T362&lt;=250,7,8)))))))</f>
        <v>6</v>
      </c>
      <c r="V362" s="21" t="n">
        <f aca="false">IF(AND(OR(Dashboard!$T$3="All",R362=Dashboard!$T$3),OR(Dashboard!$T$4="All",D362=Dashboard!$T$4)),1,0)</f>
        <v>1</v>
      </c>
      <c r="W362" s="21" t="n">
        <f aca="false">IF(V362=1,T362+ROW()/10000000,0)</f>
        <v>60.0000362</v>
      </c>
    </row>
    <row r="363" customFormat="false" ht="15" hidden="false" customHeight="false" outlineLevel="0" collapsed="false">
      <c r="A363" s="0" t="n">
        <v>17059012</v>
      </c>
      <c r="B363" s="0" t="s">
        <v>1242</v>
      </c>
      <c r="C363" s="0" t="n">
        <v>216</v>
      </c>
      <c r="D363" s="0" t="s">
        <v>1199</v>
      </c>
      <c r="E363" s="0" t="s">
        <v>1243</v>
      </c>
      <c r="F363" s="0" t="s">
        <v>1244</v>
      </c>
      <c r="G363" s="0" t="s">
        <v>1245</v>
      </c>
      <c r="H363" s="0" t="s">
        <v>547</v>
      </c>
      <c r="I363" s="0" t="s">
        <v>385</v>
      </c>
      <c r="J363" s="0" t="s">
        <v>47</v>
      </c>
      <c r="K363" s="0" t="s">
        <v>47</v>
      </c>
      <c r="L363" s="0" t="s">
        <v>47</v>
      </c>
      <c r="M363" s="0" t="s">
        <v>47</v>
      </c>
      <c r="N363" s="0" t="n">
        <v>3</v>
      </c>
      <c r="O363" s="0" t="n">
        <v>1699</v>
      </c>
      <c r="P363" s="0" t="n">
        <v>40</v>
      </c>
      <c r="Q363" s="0" t="n">
        <v>4.8</v>
      </c>
      <c r="R363" s="0" t="str">
        <f aca="false">INDEX(Lookup!$B$4:$B$18,MATCH(C363,Lookup!$A$4:$A$18,0))</f>
        <v>United States</v>
      </c>
      <c r="S363" s="20" t="n">
        <f aca="false">INDEX(Lookup!$D$4:$D$18,MATCH(C363,Lookup!$A$4:$A$18,0))</f>
        <v>1</v>
      </c>
      <c r="T363" s="21" t="n">
        <f aca="false">ROUND(P363*S363,2)</f>
        <v>40</v>
      </c>
      <c r="U363" s="21" t="n">
        <f aca="false">IF(T363&lt;=10,1,IF(T363&lt;=20,2,IF(T363&lt;=30,3,IF(T363&lt;=40,4,IF(T363&lt;=50,5,IF(T363&lt;=100,6,IF(T363&lt;=250,7,8)))))))</f>
        <v>4</v>
      </c>
      <c r="V363" s="21" t="n">
        <f aca="false">IF(AND(OR(Dashboard!$T$3="All",R363=Dashboard!$T$3),OR(Dashboard!$T$4="All",D363=Dashboard!$T$4)),1,0)</f>
        <v>1</v>
      </c>
      <c r="W363" s="21" t="n">
        <f aca="false">IF(V363=1,T363+ROW()/10000000,0)</f>
        <v>40.0000363</v>
      </c>
    </row>
    <row r="364" customFormat="false" ht="15" hidden="false" customHeight="false" outlineLevel="0" collapsed="false">
      <c r="A364" s="0" t="n">
        <v>17061296</v>
      </c>
      <c r="B364" s="0" t="s">
        <v>1246</v>
      </c>
      <c r="C364" s="0" t="n">
        <v>216</v>
      </c>
      <c r="D364" s="0" t="s">
        <v>1199</v>
      </c>
      <c r="E364" s="0" t="s">
        <v>1247</v>
      </c>
      <c r="F364" s="0" t="s">
        <v>1248</v>
      </c>
      <c r="G364" s="0" t="s">
        <v>1249</v>
      </c>
      <c r="H364" s="0" t="s">
        <v>1250</v>
      </c>
      <c r="I364" s="0" t="s">
        <v>385</v>
      </c>
      <c r="J364" s="0" t="s">
        <v>47</v>
      </c>
      <c r="K364" s="0" t="s">
        <v>47</v>
      </c>
      <c r="L364" s="0" t="s">
        <v>47</v>
      </c>
      <c r="M364" s="0" t="s">
        <v>47</v>
      </c>
      <c r="N364" s="0" t="n">
        <v>2</v>
      </c>
      <c r="O364" s="0" t="n">
        <v>1457</v>
      </c>
      <c r="P364" s="0" t="n">
        <v>25</v>
      </c>
      <c r="Q364" s="0" t="n">
        <v>4.9</v>
      </c>
      <c r="R364" s="0" t="str">
        <f aca="false">INDEX(Lookup!$B$4:$B$18,MATCH(C364,Lookup!$A$4:$A$18,0))</f>
        <v>United States</v>
      </c>
      <c r="S364" s="20" t="n">
        <f aca="false">INDEX(Lookup!$D$4:$D$18,MATCH(C364,Lookup!$A$4:$A$18,0))</f>
        <v>1</v>
      </c>
      <c r="T364" s="21" t="n">
        <f aca="false">ROUND(P364*S364,2)</f>
        <v>25</v>
      </c>
      <c r="U364" s="21" t="n">
        <f aca="false">IF(T364&lt;=10,1,IF(T364&lt;=20,2,IF(T364&lt;=30,3,IF(T364&lt;=40,4,IF(T364&lt;=50,5,IF(T364&lt;=100,6,IF(T364&lt;=250,7,8)))))))</f>
        <v>3</v>
      </c>
      <c r="V364" s="21" t="n">
        <f aca="false">IF(AND(OR(Dashboard!$T$3="All",R364=Dashboard!$T$3),OR(Dashboard!$T$4="All",D364=Dashboard!$T$4)),1,0)</f>
        <v>1</v>
      </c>
      <c r="W364" s="21" t="n">
        <f aca="false">IF(V364=1,T364+ROW()/10000000,0)</f>
        <v>25.0000364</v>
      </c>
    </row>
    <row r="365" customFormat="false" ht="15" hidden="false" customHeight="false" outlineLevel="0" collapsed="false">
      <c r="A365" s="0" t="n">
        <v>17061205</v>
      </c>
      <c r="B365" s="0" t="s">
        <v>1251</v>
      </c>
      <c r="C365" s="0" t="n">
        <v>216</v>
      </c>
      <c r="D365" s="0" t="s">
        <v>1199</v>
      </c>
      <c r="E365" s="0" t="s">
        <v>1252</v>
      </c>
      <c r="F365" s="0" t="s">
        <v>1253</v>
      </c>
      <c r="G365" s="0" t="s">
        <v>1254</v>
      </c>
      <c r="H365" s="0" t="s">
        <v>1255</v>
      </c>
      <c r="I365" s="0" t="s">
        <v>385</v>
      </c>
      <c r="J365" s="0" t="s">
        <v>47</v>
      </c>
      <c r="K365" s="0" t="s">
        <v>47</v>
      </c>
      <c r="L365" s="0" t="s">
        <v>47</v>
      </c>
      <c r="M365" s="0" t="s">
        <v>47</v>
      </c>
      <c r="N365" s="0" t="n">
        <v>3</v>
      </c>
      <c r="O365" s="0" t="n">
        <v>1252</v>
      </c>
      <c r="P365" s="0" t="n">
        <v>35</v>
      </c>
      <c r="Q365" s="0" t="n">
        <v>4.9</v>
      </c>
      <c r="R365" s="0" t="str">
        <f aca="false">INDEX(Lookup!$B$4:$B$18,MATCH(C365,Lookup!$A$4:$A$18,0))</f>
        <v>United States</v>
      </c>
      <c r="S365" s="20" t="n">
        <f aca="false">INDEX(Lookup!$D$4:$D$18,MATCH(C365,Lookup!$A$4:$A$18,0))</f>
        <v>1</v>
      </c>
      <c r="T365" s="21" t="n">
        <f aca="false">ROUND(P365*S365,2)</f>
        <v>35</v>
      </c>
      <c r="U365" s="21" t="n">
        <f aca="false">IF(T365&lt;=10,1,IF(T365&lt;=20,2,IF(T365&lt;=30,3,IF(T365&lt;=40,4,IF(T365&lt;=50,5,IF(T365&lt;=100,6,IF(T365&lt;=250,7,8)))))))</f>
        <v>4</v>
      </c>
      <c r="V365" s="21" t="n">
        <f aca="false">IF(AND(OR(Dashboard!$T$3="All",R365=Dashboard!$T$3),OR(Dashboard!$T$4="All",D365=Dashboard!$T$4)),1,0)</f>
        <v>1</v>
      </c>
      <c r="W365" s="21" t="n">
        <f aca="false">IF(V365=1,T365+ROW()/10000000,0)</f>
        <v>35.0000365</v>
      </c>
    </row>
    <row r="366" customFormat="false" ht="15" hidden="false" customHeight="false" outlineLevel="0" collapsed="false">
      <c r="A366" s="0" t="n">
        <v>17064031</v>
      </c>
      <c r="B366" s="0" t="s">
        <v>1256</v>
      </c>
      <c r="C366" s="0" t="n">
        <v>216</v>
      </c>
      <c r="D366" s="0" t="s">
        <v>1199</v>
      </c>
      <c r="E366" s="0" t="s">
        <v>1257</v>
      </c>
      <c r="F366" s="0" t="s">
        <v>1258</v>
      </c>
      <c r="G366" s="0" t="s">
        <v>1259</v>
      </c>
      <c r="H366" s="0" t="s">
        <v>1260</v>
      </c>
      <c r="I366" s="0" t="s">
        <v>385</v>
      </c>
      <c r="J366" s="0" t="s">
        <v>47</v>
      </c>
      <c r="K366" s="0" t="s">
        <v>47</v>
      </c>
      <c r="L366" s="0" t="s">
        <v>47</v>
      </c>
      <c r="M366" s="0" t="s">
        <v>47</v>
      </c>
      <c r="N366" s="0" t="n">
        <v>2</v>
      </c>
      <c r="O366" s="0" t="n">
        <v>1412</v>
      </c>
      <c r="P366" s="0" t="n">
        <v>25</v>
      </c>
      <c r="Q366" s="0" t="n">
        <v>4.7</v>
      </c>
      <c r="R366" s="0" t="str">
        <f aca="false">INDEX(Lookup!$B$4:$B$18,MATCH(C366,Lookup!$A$4:$A$18,0))</f>
        <v>United States</v>
      </c>
      <c r="S366" s="20" t="n">
        <f aca="false">INDEX(Lookup!$D$4:$D$18,MATCH(C366,Lookup!$A$4:$A$18,0))</f>
        <v>1</v>
      </c>
      <c r="T366" s="21" t="n">
        <f aca="false">ROUND(P366*S366,2)</f>
        <v>25</v>
      </c>
      <c r="U366" s="21" t="n">
        <f aca="false">IF(T366&lt;=10,1,IF(T366&lt;=20,2,IF(T366&lt;=30,3,IF(T366&lt;=40,4,IF(T366&lt;=50,5,IF(T366&lt;=100,6,IF(T366&lt;=250,7,8)))))))</f>
        <v>3</v>
      </c>
      <c r="V366" s="21" t="n">
        <f aca="false">IF(AND(OR(Dashboard!$T$3="All",R366=Dashboard!$T$3),OR(Dashboard!$T$4="All",D366=Dashboard!$T$4)),1,0)</f>
        <v>1</v>
      </c>
      <c r="W366" s="21" t="n">
        <f aca="false">IF(V366=1,T366+ROW()/10000000,0)</f>
        <v>25.0000366</v>
      </c>
    </row>
    <row r="367" customFormat="false" ht="15" hidden="false" customHeight="false" outlineLevel="0" collapsed="false">
      <c r="A367" s="0" t="n">
        <v>17066603</v>
      </c>
      <c r="B367" s="0" t="s">
        <v>1261</v>
      </c>
      <c r="C367" s="0" t="n">
        <v>216</v>
      </c>
      <c r="D367" s="0" t="s">
        <v>1199</v>
      </c>
      <c r="E367" s="0" t="s">
        <v>1262</v>
      </c>
      <c r="F367" s="0" t="s">
        <v>1258</v>
      </c>
      <c r="G367" s="0" t="s">
        <v>1259</v>
      </c>
      <c r="H367" s="0" t="s">
        <v>1263</v>
      </c>
      <c r="I367" s="0" t="s">
        <v>385</v>
      </c>
      <c r="J367" s="0" t="s">
        <v>47</v>
      </c>
      <c r="K367" s="0" t="s">
        <v>47</v>
      </c>
      <c r="L367" s="0" t="s">
        <v>47</v>
      </c>
      <c r="M367" s="0" t="s">
        <v>47</v>
      </c>
      <c r="N367" s="0" t="n">
        <v>2</v>
      </c>
      <c r="O367" s="0" t="n">
        <v>432</v>
      </c>
      <c r="P367" s="0" t="n">
        <v>25</v>
      </c>
      <c r="Q367" s="0" t="n">
        <v>3.6</v>
      </c>
      <c r="R367" s="0" t="str">
        <f aca="false">INDEX(Lookup!$B$4:$B$18,MATCH(C367,Lookup!$A$4:$A$18,0))</f>
        <v>United States</v>
      </c>
      <c r="S367" s="20" t="n">
        <f aca="false">INDEX(Lookup!$D$4:$D$18,MATCH(C367,Lookup!$A$4:$A$18,0))</f>
        <v>1</v>
      </c>
      <c r="T367" s="21" t="n">
        <f aca="false">ROUND(P367*S367,2)</f>
        <v>25</v>
      </c>
      <c r="U367" s="21" t="n">
        <f aca="false">IF(T367&lt;=10,1,IF(T367&lt;=20,2,IF(T367&lt;=30,3,IF(T367&lt;=40,4,IF(T367&lt;=50,5,IF(T367&lt;=100,6,IF(T367&lt;=250,7,8)))))))</f>
        <v>3</v>
      </c>
      <c r="V367" s="21" t="n">
        <f aca="false">IF(AND(OR(Dashboard!$T$3="All",R367=Dashboard!$T$3),OR(Dashboard!$T$4="All",D367=Dashboard!$T$4)),1,0)</f>
        <v>1</v>
      </c>
      <c r="W367" s="21" t="n">
        <f aca="false">IF(V367=1,T367+ROW()/10000000,0)</f>
        <v>25.0000367</v>
      </c>
    </row>
    <row r="368" customFormat="false" ht="15" hidden="false" customHeight="false" outlineLevel="0" collapsed="false">
      <c r="A368" s="0" t="n">
        <v>17057797</v>
      </c>
      <c r="B368" s="0" t="s">
        <v>1264</v>
      </c>
      <c r="C368" s="0" t="n">
        <v>216</v>
      </c>
      <c r="D368" s="0" t="s">
        <v>1199</v>
      </c>
      <c r="E368" s="0" t="s">
        <v>1265</v>
      </c>
      <c r="F368" s="0" t="s">
        <v>1258</v>
      </c>
      <c r="G368" s="0" t="s">
        <v>1259</v>
      </c>
      <c r="H368" s="0" t="s">
        <v>1266</v>
      </c>
      <c r="I368" s="0" t="s">
        <v>385</v>
      </c>
      <c r="J368" s="0" t="s">
        <v>47</v>
      </c>
      <c r="K368" s="0" t="s">
        <v>47</v>
      </c>
      <c r="L368" s="0" t="s">
        <v>47</v>
      </c>
      <c r="M368" s="0" t="s">
        <v>47</v>
      </c>
      <c r="N368" s="0" t="n">
        <v>3</v>
      </c>
      <c r="O368" s="0" t="n">
        <v>568</v>
      </c>
      <c r="P368" s="0" t="n">
        <v>40</v>
      </c>
      <c r="Q368" s="0" t="n">
        <v>4.2</v>
      </c>
      <c r="R368" s="0" t="str">
        <f aca="false">INDEX(Lookup!$B$4:$B$18,MATCH(C368,Lookup!$A$4:$A$18,0))</f>
        <v>United States</v>
      </c>
      <c r="S368" s="20" t="n">
        <f aca="false">INDEX(Lookup!$D$4:$D$18,MATCH(C368,Lookup!$A$4:$A$18,0))</f>
        <v>1</v>
      </c>
      <c r="T368" s="21" t="n">
        <f aca="false">ROUND(P368*S368,2)</f>
        <v>40</v>
      </c>
      <c r="U368" s="21" t="n">
        <f aca="false">IF(T368&lt;=10,1,IF(T368&lt;=20,2,IF(T368&lt;=30,3,IF(T368&lt;=40,4,IF(T368&lt;=50,5,IF(T368&lt;=100,6,IF(T368&lt;=250,7,8)))))))</f>
        <v>4</v>
      </c>
      <c r="V368" s="21" t="n">
        <f aca="false">IF(AND(OR(Dashboard!$T$3="All",R368=Dashboard!$T$3),OR(Dashboard!$T$4="All",D368=Dashboard!$T$4)),1,0)</f>
        <v>1</v>
      </c>
      <c r="W368" s="21" t="n">
        <f aca="false">IF(V368=1,T368+ROW()/10000000,0)</f>
        <v>40.0000368</v>
      </c>
    </row>
    <row r="369" customFormat="false" ht="15" hidden="false" customHeight="false" outlineLevel="0" collapsed="false">
      <c r="A369" s="0" t="n">
        <v>17061253</v>
      </c>
      <c r="B369" s="0" t="s">
        <v>1267</v>
      </c>
      <c r="C369" s="0" t="n">
        <v>216</v>
      </c>
      <c r="D369" s="0" t="s">
        <v>1199</v>
      </c>
      <c r="E369" s="0" t="s">
        <v>1268</v>
      </c>
      <c r="F369" s="0" t="s">
        <v>1258</v>
      </c>
      <c r="G369" s="0" t="s">
        <v>1259</v>
      </c>
      <c r="H369" s="0" t="s">
        <v>1269</v>
      </c>
      <c r="I369" s="0" t="s">
        <v>385</v>
      </c>
      <c r="J369" s="0" t="s">
        <v>47</v>
      </c>
      <c r="K369" s="0" t="s">
        <v>47</v>
      </c>
      <c r="L369" s="0" t="s">
        <v>47</v>
      </c>
      <c r="M369" s="0" t="s">
        <v>47</v>
      </c>
      <c r="N369" s="0" t="n">
        <v>2</v>
      </c>
      <c r="O369" s="0" t="n">
        <v>797</v>
      </c>
      <c r="P369" s="0" t="n">
        <v>25</v>
      </c>
      <c r="Q369" s="0" t="n">
        <v>4.4</v>
      </c>
      <c r="R369" s="0" t="str">
        <f aca="false">INDEX(Lookup!$B$4:$B$18,MATCH(C369,Lookup!$A$4:$A$18,0))</f>
        <v>United States</v>
      </c>
      <c r="S369" s="20" t="n">
        <f aca="false">INDEX(Lookup!$D$4:$D$18,MATCH(C369,Lookup!$A$4:$A$18,0))</f>
        <v>1</v>
      </c>
      <c r="T369" s="21" t="n">
        <f aca="false">ROUND(P369*S369,2)</f>
        <v>25</v>
      </c>
      <c r="U369" s="21" t="n">
        <f aca="false">IF(T369&lt;=10,1,IF(T369&lt;=20,2,IF(T369&lt;=30,3,IF(T369&lt;=40,4,IF(T369&lt;=50,5,IF(T369&lt;=100,6,IF(T369&lt;=250,7,8)))))))</f>
        <v>3</v>
      </c>
      <c r="V369" s="21" t="n">
        <f aca="false">IF(AND(OR(Dashboard!$T$3="All",R369=Dashboard!$T$3),OR(Dashboard!$T$4="All",D369=Dashboard!$T$4)),1,0)</f>
        <v>1</v>
      </c>
      <c r="W369" s="21" t="n">
        <f aca="false">IF(V369=1,T369+ROW()/10000000,0)</f>
        <v>25.0000369</v>
      </c>
    </row>
    <row r="370" customFormat="false" ht="15" hidden="false" customHeight="false" outlineLevel="0" collapsed="false">
      <c r="A370" s="0" t="n">
        <v>17059060</v>
      </c>
      <c r="B370" s="0" t="s">
        <v>1270</v>
      </c>
      <c r="C370" s="0" t="n">
        <v>216</v>
      </c>
      <c r="D370" s="0" t="s">
        <v>1199</v>
      </c>
      <c r="E370" s="0" t="s">
        <v>1271</v>
      </c>
      <c r="F370" s="0" t="s">
        <v>1258</v>
      </c>
      <c r="G370" s="0" t="s">
        <v>1259</v>
      </c>
      <c r="H370" s="0" t="s">
        <v>391</v>
      </c>
      <c r="I370" s="0" t="s">
        <v>385</v>
      </c>
      <c r="J370" s="0" t="s">
        <v>47</v>
      </c>
      <c r="K370" s="0" t="s">
        <v>47</v>
      </c>
      <c r="L370" s="0" t="s">
        <v>47</v>
      </c>
      <c r="M370" s="0" t="s">
        <v>47</v>
      </c>
      <c r="N370" s="0" t="n">
        <v>3</v>
      </c>
      <c r="O370" s="0" t="n">
        <v>1158</v>
      </c>
      <c r="P370" s="0" t="n">
        <v>40</v>
      </c>
      <c r="Q370" s="0" t="n">
        <v>4.4</v>
      </c>
      <c r="R370" s="0" t="str">
        <f aca="false">INDEX(Lookup!$B$4:$B$18,MATCH(C370,Lookup!$A$4:$A$18,0))</f>
        <v>United States</v>
      </c>
      <c r="S370" s="20" t="n">
        <f aca="false">INDEX(Lookup!$D$4:$D$18,MATCH(C370,Lookup!$A$4:$A$18,0))</f>
        <v>1</v>
      </c>
      <c r="T370" s="21" t="n">
        <f aca="false">ROUND(P370*S370,2)</f>
        <v>40</v>
      </c>
      <c r="U370" s="21" t="n">
        <f aca="false">IF(T370&lt;=10,1,IF(T370&lt;=20,2,IF(T370&lt;=30,3,IF(T370&lt;=40,4,IF(T370&lt;=50,5,IF(T370&lt;=100,6,IF(T370&lt;=250,7,8)))))))</f>
        <v>4</v>
      </c>
      <c r="V370" s="21" t="n">
        <f aca="false">IF(AND(OR(Dashboard!$T$3="All",R370=Dashboard!$T$3),OR(Dashboard!$T$4="All",D370=Dashboard!$T$4)),1,0)</f>
        <v>1</v>
      </c>
      <c r="W370" s="21" t="n">
        <f aca="false">IF(V370=1,T370+ROW()/10000000,0)</f>
        <v>40.000037</v>
      </c>
    </row>
    <row r="371" customFormat="false" ht="15" hidden="false" customHeight="false" outlineLevel="0" collapsed="false">
      <c r="A371" s="0" t="n">
        <v>17061231</v>
      </c>
      <c r="B371" s="0" t="s">
        <v>1272</v>
      </c>
      <c r="C371" s="0" t="n">
        <v>216</v>
      </c>
      <c r="D371" s="0" t="s">
        <v>1199</v>
      </c>
      <c r="E371" s="0" t="s">
        <v>1273</v>
      </c>
      <c r="F371" s="0" t="s">
        <v>1258</v>
      </c>
      <c r="G371" s="0" t="s">
        <v>1259</v>
      </c>
      <c r="H371" s="0" t="s">
        <v>1274</v>
      </c>
      <c r="I371" s="0" t="s">
        <v>385</v>
      </c>
      <c r="J371" s="0" t="s">
        <v>47</v>
      </c>
      <c r="K371" s="0" t="s">
        <v>47</v>
      </c>
      <c r="L371" s="0" t="s">
        <v>47</v>
      </c>
      <c r="M371" s="0" t="s">
        <v>47</v>
      </c>
      <c r="N371" s="0" t="n">
        <v>3</v>
      </c>
      <c r="O371" s="0" t="n">
        <v>1998</v>
      </c>
      <c r="P371" s="0" t="n">
        <v>40</v>
      </c>
      <c r="Q371" s="0" t="n">
        <v>4.4</v>
      </c>
      <c r="R371" s="0" t="str">
        <f aca="false">INDEX(Lookup!$B$4:$B$18,MATCH(C371,Lookup!$A$4:$A$18,0))</f>
        <v>United States</v>
      </c>
      <c r="S371" s="20" t="n">
        <f aca="false">INDEX(Lookup!$D$4:$D$18,MATCH(C371,Lookup!$A$4:$A$18,0))</f>
        <v>1</v>
      </c>
      <c r="T371" s="21" t="n">
        <f aca="false">ROUND(P371*S371,2)</f>
        <v>40</v>
      </c>
      <c r="U371" s="21" t="n">
        <f aca="false">IF(T371&lt;=10,1,IF(T371&lt;=20,2,IF(T371&lt;=30,3,IF(T371&lt;=40,4,IF(T371&lt;=50,5,IF(T371&lt;=100,6,IF(T371&lt;=250,7,8)))))))</f>
        <v>4</v>
      </c>
      <c r="V371" s="21" t="n">
        <f aca="false">IF(AND(OR(Dashboard!$T$3="All",R371=Dashboard!$T$3),OR(Dashboard!$T$4="All",D371=Dashboard!$T$4)),1,0)</f>
        <v>1</v>
      </c>
      <c r="W371" s="21" t="n">
        <f aca="false">IF(V371=1,T371+ROW()/10000000,0)</f>
        <v>40.0000371</v>
      </c>
    </row>
    <row r="372" customFormat="false" ht="15" hidden="false" customHeight="false" outlineLevel="0" collapsed="false">
      <c r="A372" s="0" t="n">
        <v>16613649</v>
      </c>
      <c r="B372" s="0" t="s">
        <v>1275</v>
      </c>
      <c r="C372" s="0" t="n">
        <v>14</v>
      </c>
      <c r="D372" s="0" t="s">
        <v>1276</v>
      </c>
      <c r="E372" s="0" t="s">
        <v>1277</v>
      </c>
      <c r="F372" s="0" t="s">
        <v>1276</v>
      </c>
      <c r="G372" s="0" t="s">
        <v>1278</v>
      </c>
      <c r="H372" s="0" t="s">
        <v>1279</v>
      </c>
      <c r="I372" s="0" t="s">
        <v>385</v>
      </c>
      <c r="J372" s="0" t="s">
        <v>47</v>
      </c>
      <c r="K372" s="0" t="s">
        <v>47</v>
      </c>
      <c r="L372" s="0" t="s">
        <v>47</v>
      </c>
      <c r="M372" s="0" t="s">
        <v>47</v>
      </c>
      <c r="N372" s="0" t="n">
        <v>3</v>
      </c>
      <c r="O372" s="0" t="n">
        <v>381</v>
      </c>
      <c r="P372" s="0" t="n">
        <v>30</v>
      </c>
      <c r="Q372" s="0" t="n">
        <v>4.4</v>
      </c>
      <c r="R372" s="0" t="str">
        <f aca="false">INDEX(Lookup!$B$4:$B$18,MATCH(C372,Lookup!$A$4:$A$18,0))</f>
        <v>Australia</v>
      </c>
      <c r="S372" s="20" t="n">
        <f aca="false">INDEX(Lookup!$D$4:$D$18,MATCH(C372,Lookup!$A$4:$A$18,0))</f>
        <v>0.65</v>
      </c>
      <c r="T372" s="21" t="n">
        <f aca="false">ROUND(P372*S372,2)</f>
        <v>19.5</v>
      </c>
      <c r="U372" s="21" t="n">
        <f aca="false">IF(T372&lt;=10,1,IF(T372&lt;=20,2,IF(T372&lt;=30,3,IF(T372&lt;=40,4,IF(T372&lt;=50,5,IF(T372&lt;=100,6,IF(T372&lt;=250,7,8)))))))</f>
        <v>2</v>
      </c>
      <c r="V372" s="21" t="n">
        <f aca="false">IF(AND(OR(Dashboard!$T$3="All",R372=Dashboard!$T$3),OR(Dashboard!$T$4="All",D372=Dashboard!$T$4)),1,0)</f>
        <v>1</v>
      </c>
      <c r="W372" s="21" t="n">
        <f aca="false">IF(V372=1,T372+ROW()/10000000,0)</f>
        <v>19.5000372</v>
      </c>
    </row>
    <row r="373" customFormat="false" ht="15" hidden="false" customHeight="false" outlineLevel="0" collapsed="false">
      <c r="A373" s="0" t="n">
        <v>18255631</v>
      </c>
      <c r="B373" s="0" t="s">
        <v>1280</v>
      </c>
      <c r="C373" s="0" t="n">
        <v>14</v>
      </c>
      <c r="D373" s="0" t="s">
        <v>1281</v>
      </c>
      <c r="E373" s="0" t="s">
        <v>1282</v>
      </c>
      <c r="F373" s="0" t="s">
        <v>1281</v>
      </c>
      <c r="G373" s="0" t="s">
        <v>1283</v>
      </c>
      <c r="H373" s="0" t="s">
        <v>564</v>
      </c>
      <c r="I373" s="0" t="s">
        <v>385</v>
      </c>
      <c r="J373" s="0" t="s">
        <v>47</v>
      </c>
      <c r="K373" s="0" t="s">
        <v>47</v>
      </c>
      <c r="L373" s="0" t="s">
        <v>47</v>
      </c>
      <c r="M373" s="0" t="s">
        <v>47</v>
      </c>
      <c r="N373" s="0" t="n">
        <v>4</v>
      </c>
      <c r="O373" s="0" t="n">
        <v>16</v>
      </c>
      <c r="P373" s="0" t="n">
        <v>120</v>
      </c>
      <c r="Q373" s="0" t="n">
        <v>2.6</v>
      </c>
      <c r="R373" s="0" t="str">
        <f aca="false">INDEX(Lookup!$B$4:$B$18,MATCH(C373,Lookup!$A$4:$A$18,0))</f>
        <v>Australia</v>
      </c>
      <c r="S373" s="20" t="n">
        <f aca="false">INDEX(Lookup!$D$4:$D$18,MATCH(C373,Lookup!$A$4:$A$18,0))</f>
        <v>0.65</v>
      </c>
      <c r="T373" s="21" t="n">
        <f aca="false">ROUND(P373*S373,2)</f>
        <v>78</v>
      </c>
      <c r="U373" s="21" t="n">
        <f aca="false">IF(T373&lt;=10,1,IF(T373&lt;=20,2,IF(T373&lt;=30,3,IF(T373&lt;=40,4,IF(T373&lt;=50,5,IF(T373&lt;=100,6,IF(T373&lt;=250,7,8)))))))</f>
        <v>6</v>
      </c>
      <c r="V373" s="21" t="n">
        <f aca="false">IF(AND(OR(Dashboard!$T$3="All",R373=Dashboard!$T$3),OR(Dashboard!$T$4="All",D373=Dashboard!$T$4)),1,0)</f>
        <v>1</v>
      </c>
      <c r="W373" s="21" t="n">
        <f aca="false">IF(V373=1,T373+ROW()/10000000,0)</f>
        <v>78.0000373</v>
      </c>
    </row>
    <row r="374" customFormat="false" ht="15" hidden="false" customHeight="false" outlineLevel="0" collapsed="false">
      <c r="A374" s="0" t="n">
        <v>16608483</v>
      </c>
      <c r="B374" s="0" t="s">
        <v>1284</v>
      </c>
      <c r="C374" s="0" t="n">
        <v>14</v>
      </c>
      <c r="D374" s="0" t="s">
        <v>1285</v>
      </c>
      <c r="E374" s="0" t="s">
        <v>1286</v>
      </c>
      <c r="F374" s="0" t="s">
        <v>1285</v>
      </c>
      <c r="G374" s="0" t="s">
        <v>1287</v>
      </c>
      <c r="H374" s="0" t="s">
        <v>1288</v>
      </c>
      <c r="I374" s="0" t="s">
        <v>385</v>
      </c>
      <c r="J374" s="0" t="s">
        <v>47</v>
      </c>
      <c r="K374" s="0" t="s">
        <v>47</v>
      </c>
      <c r="L374" s="0" t="s">
        <v>47</v>
      </c>
      <c r="M374" s="0" t="s">
        <v>47</v>
      </c>
      <c r="N374" s="0" t="n">
        <v>2</v>
      </c>
      <c r="O374" s="0" t="n">
        <v>19</v>
      </c>
      <c r="P374" s="0" t="n">
        <v>20</v>
      </c>
      <c r="Q374" s="0" t="n">
        <v>3.4</v>
      </c>
      <c r="R374" s="0" t="str">
        <f aca="false">INDEX(Lookup!$B$4:$B$18,MATCH(C374,Lookup!$A$4:$A$18,0))</f>
        <v>Australia</v>
      </c>
      <c r="S374" s="20" t="n">
        <f aca="false">INDEX(Lookup!$D$4:$D$18,MATCH(C374,Lookup!$A$4:$A$18,0))</f>
        <v>0.65</v>
      </c>
      <c r="T374" s="21" t="n">
        <f aca="false">ROUND(P374*S374,2)</f>
        <v>13</v>
      </c>
      <c r="U374" s="21" t="n">
        <f aca="false">IF(T374&lt;=10,1,IF(T374&lt;=20,2,IF(T374&lt;=30,3,IF(T374&lt;=40,4,IF(T374&lt;=50,5,IF(T374&lt;=100,6,IF(T374&lt;=250,7,8)))))))</f>
        <v>2</v>
      </c>
      <c r="V374" s="21" t="n">
        <f aca="false">IF(AND(OR(Dashboard!$T$3="All",R374=Dashboard!$T$3),OR(Dashboard!$T$4="All",D374=Dashboard!$T$4)),1,0)</f>
        <v>1</v>
      </c>
      <c r="W374" s="21" t="n">
        <f aca="false">IF(V374=1,T374+ROW()/10000000,0)</f>
        <v>13.0000374</v>
      </c>
    </row>
    <row r="375" customFormat="false" ht="15" hidden="false" customHeight="false" outlineLevel="0" collapsed="false">
      <c r="A375" s="0" t="n">
        <v>17580453</v>
      </c>
      <c r="B375" s="0" t="s">
        <v>1289</v>
      </c>
      <c r="C375" s="0" t="n">
        <v>216</v>
      </c>
      <c r="D375" s="0" t="s">
        <v>1290</v>
      </c>
      <c r="E375" s="0" t="s">
        <v>1291</v>
      </c>
      <c r="F375" s="0" t="s">
        <v>1292</v>
      </c>
      <c r="G375" s="0" t="s">
        <v>1293</v>
      </c>
      <c r="H375" s="0" t="s">
        <v>1294</v>
      </c>
      <c r="I375" s="0" t="s">
        <v>385</v>
      </c>
      <c r="J375" s="0" t="s">
        <v>47</v>
      </c>
      <c r="K375" s="0" t="s">
        <v>47</v>
      </c>
      <c r="L375" s="0" t="s">
        <v>47</v>
      </c>
      <c r="M375" s="0" t="s">
        <v>47</v>
      </c>
      <c r="N375" s="0" t="n">
        <v>2</v>
      </c>
      <c r="O375" s="0" t="n">
        <v>635</v>
      </c>
      <c r="P375" s="0" t="n">
        <v>25</v>
      </c>
      <c r="Q375" s="0" t="n">
        <v>4.2</v>
      </c>
      <c r="R375" s="0" t="str">
        <f aca="false">INDEX(Lookup!$B$4:$B$18,MATCH(C375,Lookup!$A$4:$A$18,0))</f>
        <v>United States</v>
      </c>
      <c r="S375" s="20" t="n">
        <f aca="false">INDEX(Lookup!$D$4:$D$18,MATCH(C375,Lookup!$A$4:$A$18,0))</f>
        <v>1</v>
      </c>
      <c r="T375" s="21" t="n">
        <f aca="false">ROUND(P375*S375,2)</f>
        <v>25</v>
      </c>
      <c r="U375" s="21" t="n">
        <f aca="false">IF(T375&lt;=10,1,IF(T375&lt;=20,2,IF(T375&lt;=30,3,IF(T375&lt;=40,4,IF(T375&lt;=50,5,IF(T375&lt;=100,6,IF(T375&lt;=250,7,8)))))))</f>
        <v>3</v>
      </c>
      <c r="V375" s="21" t="n">
        <f aca="false">IF(AND(OR(Dashboard!$T$3="All",R375=Dashboard!$T$3),OR(Dashboard!$T$4="All",D375=Dashboard!$T$4)),1,0)</f>
        <v>1</v>
      </c>
      <c r="W375" s="21" t="n">
        <f aca="false">IF(V375=1,T375+ROW()/10000000,0)</f>
        <v>25.0000375</v>
      </c>
    </row>
    <row r="376" customFormat="false" ht="15" hidden="false" customHeight="false" outlineLevel="0" collapsed="false">
      <c r="A376" s="0" t="n">
        <v>17580142</v>
      </c>
      <c r="B376" s="0" t="s">
        <v>1295</v>
      </c>
      <c r="C376" s="0" t="n">
        <v>216</v>
      </c>
      <c r="D376" s="0" t="s">
        <v>1290</v>
      </c>
      <c r="E376" s="0" t="s">
        <v>1296</v>
      </c>
      <c r="F376" s="0" t="s">
        <v>1290</v>
      </c>
      <c r="G376" s="0" t="s">
        <v>1297</v>
      </c>
      <c r="H376" s="0" t="s">
        <v>1298</v>
      </c>
      <c r="I376" s="0" t="s">
        <v>385</v>
      </c>
      <c r="J376" s="0" t="s">
        <v>47</v>
      </c>
      <c r="K376" s="0" t="s">
        <v>47</v>
      </c>
      <c r="L376" s="0" t="s">
        <v>47</v>
      </c>
      <c r="M376" s="0" t="s">
        <v>47</v>
      </c>
      <c r="N376" s="0" t="n">
        <v>3</v>
      </c>
      <c r="O376" s="0" t="n">
        <v>2238</v>
      </c>
      <c r="P376" s="0" t="n">
        <v>40</v>
      </c>
      <c r="Q376" s="0" t="n">
        <v>4.9</v>
      </c>
      <c r="R376" s="0" t="str">
        <f aca="false">INDEX(Lookup!$B$4:$B$18,MATCH(C376,Lookup!$A$4:$A$18,0))</f>
        <v>United States</v>
      </c>
      <c r="S376" s="20" t="n">
        <f aca="false">INDEX(Lookup!$D$4:$D$18,MATCH(C376,Lookup!$A$4:$A$18,0))</f>
        <v>1</v>
      </c>
      <c r="T376" s="21" t="n">
        <f aca="false">ROUND(P376*S376,2)</f>
        <v>40</v>
      </c>
      <c r="U376" s="21" t="n">
        <f aca="false">IF(T376&lt;=10,1,IF(T376&lt;=20,2,IF(T376&lt;=30,3,IF(T376&lt;=40,4,IF(T376&lt;=50,5,IF(T376&lt;=100,6,IF(T376&lt;=250,7,8)))))))</f>
        <v>4</v>
      </c>
      <c r="V376" s="21" t="n">
        <f aca="false">IF(AND(OR(Dashboard!$T$3="All",R376=Dashboard!$T$3),OR(Dashboard!$T$4="All",D376=Dashboard!$T$4)),1,0)</f>
        <v>1</v>
      </c>
      <c r="W376" s="21" t="n">
        <f aca="false">IF(V376=1,T376+ROW()/10000000,0)</f>
        <v>40.0000376</v>
      </c>
    </row>
    <row r="377" customFormat="false" ht="15" hidden="false" customHeight="false" outlineLevel="0" collapsed="false">
      <c r="A377" s="0" t="n">
        <v>17580160</v>
      </c>
      <c r="B377" s="0" t="s">
        <v>1299</v>
      </c>
      <c r="C377" s="0" t="n">
        <v>216</v>
      </c>
      <c r="D377" s="0" t="s">
        <v>1290</v>
      </c>
      <c r="E377" s="0" t="s">
        <v>1300</v>
      </c>
      <c r="F377" s="0" t="s">
        <v>1290</v>
      </c>
      <c r="G377" s="0" t="s">
        <v>1297</v>
      </c>
      <c r="H377" s="0" t="s">
        <v>494</v>
      </c>
      <c r="I377" s="0" t="s">
        <v>385</v>
      </c>
      <c r="J377" s="0" t="s">
        <v>47</v>
      </c>
      <c r="K377" s="0" t="s">
        <v>47</v>
      </c>
      <c r="L377" s="0" t="s">
        <v>47</v>
      </c>
      <c r="M377" s="0" t="s">
        <v>47</v>
      </c>
      <c r="N377" s="0" t="n">
        <v>1</v>
      </c>
      <c r="O377" s="0" t="n">
        <v>792</v>
      </c>
      <c r="P377" s="0" t="n">
        <v>10</v>
      </c>
      <c r="Q377" s="0" t="n">
        <v>4.6</v>
      </c>
      <c r="R377" s="0" t="str">
        <f aca="false">INDEX(Lookup!$B$4:$B$18,MATCH(C377,Lookup!$A$4:$A$18,0))</f>
        <v>United States</v>
      </c>
      <c r="S377" s="20" t="n">
        <f aca="false">INDEX(Lookup!$D$4:$D$18,MATCH(C377,Lookup!$A$4:$A$18,0))</f>
        <v>1</v>
      </c>
      <c r="T377" s="21" t="n">
        <f aca="false">ROUND(P377*S377,2)</f>
        <v>10</v>
      </c>
      <c r="U377" s="21" t="n">
        <f aca="false">IF(T377&lt;=10,1,IF(T377&lt;=20,2,IF(T377&lt;=30,3,IF(T377&lt;=40,4,IF(T377&lt;=50,5,IF(T377&lt;=100,6,IF(T377&lt;=250,7,8)))))))</f>
        <v>1</v>
      </c>
      <c r="V377" s="21" t="n">
        <f aca="false">IF(AND(OR(Dashboard!$T$3="All",R377=Dashboard!$T$3),OR(Dashboard!$T$4="All",D377=Dashboard!$T$4)),1,0)</f>
        <v>1</v>
      </c>
      <c r="W377" s="21" t="n">
        <f aca="false">IF(V377=1,T377+ROW()/10000000,0)</f>
        <v>10.0000377</v>
      </c>
    </row>
    <row r="378" customFormat="false" ht="15" hidden="false" customHeight="false" outlineLevel="0" collapsed="false">
      <c r="A378" s="0" t="n">
        <v>17580349</v>
      </c>
      <c r="B378" s="0" t="s">
        <v>1301</v>
      </c>
      <c r="C378" s="0" t="n">
        <v>216</v>
      </c>
      <c r="D378" s="0" t="s">
        <v>1290</v>
      </c>
      <c r="E378" s="0" t="s">
        <v>1302</v>
      </c>
      <c r="F378" s="0" t="s">
        <v>1290</v>
      </c>
      <c r="G378" s="0" t="s">
        <v>1297</v>
      </c>
      <c r="H378" s="0" t="s">
        <v>701</v>
      </c>
      <c r="I378" s="0" t="s">
        <v>385</v>
      </c>
      <c r="J378" s="0" t="s">
        <v>47</v>
      </c>
      <c r="K378" s="0" t="s">
        <v>47</v>
      </c>
      <c r="L378" s="0" t="s">
        <v>47</v>
      </c>
      <c r="M378" s="0" t="s">
        <v>47</v>
      </c>
      <c r="N378" s="0" t="n">
        <v>1</v>
      </c>
      <c r="O378" s="0" t="n">
        <v>828</v>
      </c>
      <c r="P378" s="0" t="n">
        <v>10</v>
      </c>
      <c r="Q378" s="0" t="n">
        <v>4.5</v>
      </c>
      <c r="R378" s="0" t="str">
        <f aca="false">INDEX(Lookup!$B$4:$B$18,MATCH(C378,Lookup!$A$4:$A$18,0))</f>
        <v>United States</v>
      </c>
      <c r="S378" s="20" t="n">
        <f aca="false">INDEX(Lookup!$D$4:$D$18,MATCH(C378,Lookup!$A$4:$A$18,0))</f>
        <v>1</v>
      </c>
      <c r="T378" s="21" t="n">
        <f aca="false">ROUND(P378*S378,2)</f>
        <v>10</v>
      </c>
      <c r="U378" s="21" t="n">
        <f aca="false">IF(T378&lt;=10,1,IF(T378&lt;=20,2,IF(T378&lt;=30,3,IF(T378&lt;=40,4,IF(T378&lt;=50,5,IF(T378&lt;=100,6,IF(T378&lt;=250,7,8)))))))</f>
        <v>1</v>
      </c>
      <c r="V378" s="21" t="n">
        <f aca="false">IF(AND(OR(Dashboard!$T$3="All",R378=Dashboard!$T$3),OR(Dashboard!$T$4="All",D378=Dashboard!$T$4)),1,0)</f>
        <v>1</v>
      </c>
      <c r="W378" s="21" t="n">
        <f aca="false">IF(V378=1,T378+ROW()/10000000,0)</f>
        <v>10.0000378</v>
      </c>
    </row>
    <row r="379" customFormat="false" ht="15" hidden="false" customHeight="false" outlineLevel="0" collapsed="false">
      <c r="A379" s="0" t="n">
        <v>17580412</v>
      </c>
      <c r="B379" s="0" t="s">
        <v>1303</v>
      </c>
      <c r="C379" s="0" t="n">
        <v>216</v>
      </c>
      <c r="D379" s="0" t="s">
        <v>1290</v>
      </c>
      <c r="E379" s="0" t="s">
        <v>1304</v>
      </c>
      <c r="F379" s="0" t="s">
        <v>1290</v>
      </c>
      <c r="G379" s="0" t="s">
        <v>1297</v>
      </c>
      <c r="H379" s="0" t="s">
        <v>1305</v>
      </c>
      <c r="I379" s="0" t="s">
        <v>385</v>
      </c>
      <c r="J379" s="0" t="s">
        <v>47</v>
      </c>
      <c r="K379" s="0" t="s">
        <v>47</v>
      </c>
      <c r="L379" s="0" t="s">
        <v>47</v>
      </c>
      <c r="M379" s="0" t="s">
        <v>47</v>
      </c>
      <c r="N379" s="0" t="n">
        <v>3</v>
      </c>
      <c r="O379" s="0" t="n">
        <v>292</v>
      </c>
      <c r="P379" s="0" t="n">
        <v>40</v>
      </c>
      <c r="Q379" s="0" t="n">
        <v>3.7</v>
      </c>
      <c r="R379" s="0" t="str">
        <f aca="false">INDEX(Lookup!$B$4:$B$18,MATCH(C379,Lookup!$A$4:$A$18,0))</f>
        <v>United States</v>
      </c>
      <c r="S379" s="20" t="n">
        <f aca="false">INDEX(Lookup!$D$4:$D$18,MATCH(C379,Lookup!$A$4:$A$18,0))</f>
        <v>1</v>
      </c>
      <c r="T379" s="21" t="n">
        <f aca="false">ROUND(P379*S379,2)</f>
        <v>40</v>
      </c>
      <c r="U379" s="21" t="n">
        <f aca="false">IF(T379&lt;=10,1,IF(T379&lt;=20,2,IF(T379&lt;=30,3,IF(T379&lt;=40,4,IF(T379&lt;=50,5,IF(T379&lt;=100,6,IF(T379&lt;=250,7,8)))))))</f>
        <v>4</v>
      </c>
      <c r="V379" s="21" t="n">
        <f aca="false">IF(AND(OR(Dashboard!$T$3="All",R379=Dashboard!$T$3),OR(Dashboard!$T$4="All",D379=Dashboard!$T$4)),1,0)</f>
        <v>1</v>
      </c>
      <c r="W379" s="21" t="n">
        <f aca="false">IF(V379=1,T379+ROW()/10000000,0)</f>
        <v>40.0000379</v>
      </c>
    </row>
    <row r="380" customFormat="false" ht="15" hidden="false" customHeight="false" outlineLevel="0" collapsed="false">
      <c r="A380" s="0" t="n">
        <v>17580590</v>
      </c>
      <c r="B380" s="0" t="s">
        <v>1306</v>
      </c>
      <c r="C380" s="0" t="n">
        <v>216</v>
      </c>
      <c r="D380" s="0" t="s">
        <v>1290</v>
      </c>
      <c r="E380" s="0" t="s">
        <v>1307</v>
      </c>
      <c r="F380" s="0" t="s">
        <v>1290</v>
      </c>
      <c r="G380" s="0" t="s">
        <v>1297</v>
      </c>
      <c r="H380" s="0" t="s">
        <v>1308</v>
      </c>
      <c r="I380" s="0" t="s">
        <v>385</v>
      </c>
      <c r="J380" s="0" t="s">
        <v>47</v>
      </c>
      <c r="K380" s="0" t="s">
        <v>47</v>
      </c>
      <c r="L380" s="0" t="s">
        <v>47</v>
      </c>
      <c r="M380" s="0" t="s">
        <v>47</v>
      </c>
      <c r="N380" s="0" t="n">
        <v>2</v>
      </c>
      <c r="O380" s="0" t="n">
        <v>502</v>
      </c>
      <c r="P380" s="0" t="n">
        <v>25</v>
      </c>
      <c r="Q380" s="0" t="n">
        <v>3.9</v>
      </c>
      <c r="R380" s="0" t="str">
        <f aca="false">INDEX(Lookup!$B$4:$B$18,MATCH(C380,Lookup!$A$4:$A$18,0))</f>
        <v>United States</v>
      </c>
      <c r="S380" s="20" t="n">
        <f aca="false">INDEX(Lookup!$D$4:$D$18,MATCH(C380,Lookup!$A$4:$A$18,0))</f>
        <v>1</v>
      </c>
      <c r="T380" s="21" t="n">
        <f aca="false">ROUND(P380*S380,2)</f>
        <v>25</v>
      </c>
      <c r="U380" s="21" t="n">
        <f aca="false">IF(T380&lt;=10,1,IF(T380&lt;=20,2,IF(T380&lt;=30,3,IF(T380&lt;=40,4,IF(T380&lt;=50,5,IF(T380&lt;=100,6,IF(T380&lt;=250,7,8)))))))</f>
        <v>3</v>
      </c>
      <c r="V380" s="21" t="n">
        <f aca="false">IF(AND(OR(Dashboard!$T$3="All",R380=Dashboard!$T$3),OR(Dashboard!$T$4="All",D380=Dashboard!$T$4)),1,0)</f>
        <v>1</v>
      </c>
      <c r="W380" s="21" t="n">
        <f aca="false">IF(V380=1,T380+ROW()/10000000,0)</f>
        <v>25.000038</v>
      </c>
    </row>
    <row r="381" customFormat="false" ht="15" hidden="false" customHeight="false" outlineLevel="0" collapsed="false">
      <c r="A381" s="0" t="n">
        <v>17580704</v>
      </c>
      <c r="B381" s="0" t="s">
        <v>1309</v>
      </c>
      <c r="C381" s="0" t="n">
        <v>216</v>
      </c>
      <c r="D381" s="0" t="s">
        <v>1290</v>
      </c>
      <c r="E381" s="0" t="s">
        <v>1310</v>
      </c>
      <c r="F381" s="0" t="s">
        <v>1290</v>
      </c>
      <c r="G381" s="0" t="s">
        <v>1297</v>
      </c>
      <c r="H381" s="0" t="s">
        <v>497</v>
      </c>
      <c r="I381" s="0" t="s">
        <v>385</v>
      </c>
      <c r="J381" s="0" t="s">
        <v>47</v>
      </c>
      <c r="K381" s="0" t="s">
        <v>47</v>
      </c>
      <c r="L381" s="0" t="s">
        <v>47</v>
      </c>
      <c r="M381" s="0" t="s">
        <v>47</v>
      </c>
      <c r="N381" s="0" t="n">
        <v>2</v>
      </c>
      <c r="O381" s="0" t="n">
        <v>559</v>
      </c>
      <c r="P381" s="0" t="n">
        <v>25</v>
      </c>
      <c r="Q381" s="0" t="n">
        <v>3.7</v>
      </c>
      <c r="R381" s="0" t="str">
        <f aca="false">INDEX(Lookup!$B$4:$B$18,MATCH(C381,Lookup!$A$4:$A$18,0))</f>
        <v>United States</v>
      </c>
      <c r="S381" s="20" t="n">
        <f aca="false">INDEX(Lookup!$D$4:$D$18,MATCH(C381,Lookup!$A$4:$A$18,0))</f>
        <v>1</v>
      </c>
      <c r="T381" s="21" t="n">
        <f aca="false">ROUND(P381*S381,2)</f>
        <v>25</v>
      </c>
      <c r="U381" s="21" t="n">
        <f aca="false">IF(T381&lt;=10,1,IF(T381&lt;=20,2,IF(T381&lt;=30,3,IF(T381&lt;=40,4,IF(T381&lt;=50,5,IF(T381&lt;=100,6,IF(T381&lt;=250,7,8)))))))</f>
        <v>3</v>
      </c>
      <c r="V381" s="21" t="n">
        <f aca="false">IF(AND(OR(Dashboard!$T$3="All",R381=Dashboard!$T$3),OR(Dashboard!$T$4="All",D381=Dashboard!$T$4)),1,0)</f>
        <v>1</v>
      </c>
      <c r="W381" s="21" t="n">
        <f aca="false">IF(V381=1,T381+ROW()/10000000,0)</f>
        <v>25.0000381</v>
      </c>
    </row>
    <row r="382" customFormat="false" ht="15" hidden="false" customHeight="false" outlineLevel="0" collapsed="false">
      <c r="A382" s="0" t="n">
        <v>17579928</v>
      </c>
      <c r="B382" s="0" t="s">
        <v>1311</v>
      </c>
      <c r="C382" s="0" t="n">
        <v>216</v>
      </c>
      <c r="D382" s="0" t="s">
        <v>1290</v>
      </c>
      <c r="E382" s="0" t="s">
        <v>1312</v>
      </c>
      <c r="F382" s="0" t="s">
        <v>1290</v>
      </c>
      <c r="G382" s="0" t="s">
        <v>1297</v>
      </c>
      <c r="H382" s="0" t="s">
        <v>1313</v>
      </c>
      <c r="I382" s="0" t="s">
        <v>385</v>
      </c>
      <c r="J382" s="0" t="s">
        <v>47</v>
      </c>
      <c r="K382" s="0" t="s">
        <v>47</v>
      </c>
      <c r="L382" s="0" t="s">
        <v>47</v>
      </c>
      <c r="M382" s="0" t="s">
        <v>47</v>
      </c>
      <c r="N382" s="0" t="n">
        <v>2</v>
      </c>
      <c r="O382" s="0" t="n">
        <v>1268</v>
      </c>
      <c r="P382" s="0" t="n">
        <v>25</v>
      </c>
      <c r="Q382" s="0" t="n">
        <v>4.2</v>
      </c>
      <c r="R382" s="0" t="str">
        <f aca="false">INDEX(Lookup!$B$4:$B$18,MATCH(C382,Lookup!$A$4:$A$18,0))</f>
        <v>United States</v>
      </c>
      <c r="S382" s="20" t="n">
        <f aca="false">INDEX(Lookup!$D$4:$D$18,MATCH(C382,Lookup!$A$4:$A$18,0))</f>
        <v>1</v>
      </c>
      <c r="T382" s="21" t="n">
        <f aca="false">ROUND(P382*S382,2)</f>
        <v>25</v>
      </c>
      <c r="U382" s="21" t="n">
        <f aca="false">IF(T382&lt;=10,1,IF(T382&lt;=20,2,IF(T382&lt;=30,3,IF(T382&lt;=40,4,IF(T382&lt;=50,5,IF(T382&lt;=100,6,IF(T382&lt;=250,7,8)))))))</f>
        <v>3</v>
      </c>
      <c r="V382" s="21" t="n">
        <f aca="false">IF(AND(OR(Dashboard!$T$3="All",R382=Dashboard!$T$3),OR(Dashboard!$T$4="All",D382=Dashboard!$T$4)),1,0)</f>
        <v>1</v>
      </c>
      <c r="W382" s="21" t="n">
        <f aca="false">IF(V382=1,T382+ROW()/10000000,0)</f>
        <v>25.0000382</v>
      </c>
    </row>
    <row r="383" customFormat="false" ht="15" hidden="false" customHeight="false" outlineLevel="0" collapsed="false">
      <c r="A383" s="0" t="n">
        <v>17579992</v>
      </c>
      <c r="B383" s="0" t="s">
        <v>1314</v>
      </c>
      <c r="C383" s="0" t="n">
        <v>216</v>
      </c>
      <c r="D383" s="0" t="s">
        <v>1290</v>
      </c>
      <c r="E383" s="0" t="s">
        <v>1315</v>
      </c>
      <c r="F383" s="0" t="s">
        <v>1290</v>
      </c>
      <c r="G383" s="0" t="s">
        <v>1297</v>
      </c>
      <c r="H383" s="0" t="s">
        <v>937</v>
      </c>
      <c r="I383" s="0" t="s">
        <v>385</v>
      </c>
      <c r="J383" s="0" t="s">
        <v>47</v>
      </c>
      <c r="K383" s="0" t="s">
        <v>47</v>
      </c>
      <c r="L383" s="0" t="s">
        <v>47</v>
      </c>
      <c r="M383" s="0" t="s">
        <v>47</v>
      </c>
      <c r="N383" s="0" t="n">
        <v>3</v>
      </c>
      <c r="O383" s="0" t="n">
        <v>669</v>
      </c>
      <c r="P383" s="0" t="n">
        <v>40</v>
      </c>
      <c r="Q383" s="0" t="n">
        <v>4.1</v>
      </c>
      <c r="R383" s="0" t="str">
        <f aca="false">INDEX(Lookup!$B$4:$B$18,MATCH(C383,Lookup!$A$4:$A$18,0))</f>
        <v>United States</v>
      </c>
      <c r="S383" s="20" t="n">
        <f aca="false">INDEX(Lookup!$D$4:$D$18,MATCH(C383,Lookup!$A$4:$A$18,0))</f>
        <v>1</v>
      </c>
      <c r="T383" s="21" t="n">
        <f aca="false">ROUND(P383*S383,2)</f>
        <v>40</v>
      </c>
      <c r="U383" s="21" t="n">
        <f aca="false">IF(T383&lt;=10,1,IF(T383&lt;=20,2,IF(T383&lt;=30,3,IF(T383&lt;=40,4,IF(T383&lt;=50,5,IF(T383&lt;=100,6,IF(T383&lt;=250,7,8)))))))</f>
        <v>4</v>
      </c>
      <c r="V383" s="21" t="n">
        <f aca="false">IF(AND(OR(Dashboard!$T$3="All",R383=Dashboard!$T$3),OR(Dashboard!$T$4="All",D383=Dashboard!$T$4)),1,0)</f>
        <v>1</v>
      </c>
      <c r="W383" s="21" t="n">
        <f aca="false">IF(V383=1,T383+ROW()/10000000,0)</f>
        <v>40.0000383</v>
      </c>
    </row>
    <row r="384" customFormat="false" ht="15" hidden="false" customHeight="false" outlineLevel="0" collapsed="false">
      <c r="A384" s="0" t="n">
        <v>17580030</v>
      </c>
      <c r="B384" s="0" t="s">
        <v>1316</v>
      </c>
      <c r="C384" s="0" t="n">
        <v>216</v>
      </c>
      <c r="D384" s="0" t="s">
        <v>1290</v>
      </c>
      <c r="E384" s="0" t="s">
        <v>1317</v>
      </c>
      <c r="F384" s="0" t="s">
        <v>1290</v>
      </c>
      <c r="G384" s="0" t="s">
        <v>1297</v>
      </c>
      <c r="H384" s="0" t="s">
        <v>1318</v>
      </c>
      <c r="I384" s="0" t="s">
        <v>385</v>
      </c>
      <c r="J384" s="0" t="s">
        <v>47</v>
      </c>
      <c r="K384" s="0" t="s">
        <v>47</v>
      </c>
      <c r="L384" s="0" t="s">
        <v>47</v>
      </c>
      <c r="M384" s="0" t="s">
        <v>47</v>
      </c>
      <c r="N384" s="0" t="n">
        <v>3</v>
      </c>
      <c r="O384" s="0" t="n">
        <v>900</v>
      </c>
      <c r="P384" s="0" t="n">
        <v>40</v>
      </c>
      <c r="Q384" s="0" t="n">
        <v>4.4</v>
      </c>
      <c r="R384" s="0" t="str">
        <f aca="false">INDEX(Lookup!$B$4:$B$18,MATCH(C384,Lookup!$A$4:$A$18,0))</f>
        <v>United States</v>
      </c>
      <c r="S384" s="20" t="n">
        <f aca="false">INDEX(Lookup!$D$4:$D$18,MATCH(C384,Lookup!$A$4:$A$18,0))</f>
        <v>1</v>
      </c>
      <c r="T384" s="21" t="n">
        <f aca="false">ROUND(P384*S384,2)</f>
        <v>40</v>
      </c>
      <c r="U384" s="21" t="n">
        <f aca="false">IF(T384&lt;=10,1,IF(T384&lt;=20,2,IF(T384&lt;=30,3,IF(T384&lt;=40,4,IF(T384&lt;=50,5,IF(T384&lt;=100,6,IF(T384&lt;=250,7,8)))))))</f>
        <v>4</v>
      </c>
      <c r="V384" s="21" t="n">
        <f aca="false">IF(AND(OR(Dashboard!$T$3="All",R384=Dashboard!$T$3),OR(Dashboard!$T$4="All",D384=Dashboard!$T$4)),1,0)</f>
        <v>1</v>
      </c>
      <c r="W384" s="21" t="n">
        <f aca="false">IF(V384=1,T384+ROW()/10000000,0)</f>
        <v>40.0000384</v>
      </c>
    </row>
    <row r="385" customFormat="false" ht="15" hidden="false" customHeight="false" outlineLevel="0" collapsed="false">
      <c r="A385" s="0" t="n">
        <v>17580074</v>
      </c>
      <c r="B385" s="0" t="s">
        <v>1319</v>
      </c>
      <c r="C385" s="0" t="n">
        <v>216</v>
      </c>
      <c r="D385" s="0" t="s">
        <v>1290</v>
      </c>
      <c r="E385" s="0" t="s">
        <v>1320</v>
      </c>
      <c r="F385" s="0" t="s">
        <v>1290</v>
      </c>
      <c r="G385" s="0" t="s">
        <v>1297</v>
      </c>
      <c r="H385" s="0" t="s">
        <v>63</v>
      </c>
      <c r="I385" s="0" t="s">
        <v>385</v>
      </c>
      <c r="J385" s="0" t="s">
        <v>47</v>
      </c>
      <c r="K385" s="0" t="s">
        <v>47</v>
      </c>
      <c r="L385" s="0" t="s">
        <v>47</v>
      </c>
      <c r="M385" s="0" t="s">
        <v>47</v>
      </c>
      <c r="N385" s="0" t="n">
        <v>2</v>
      </c>
      <c r="O385" s="0" t="n">
        <v>765</v>
      </c>
      <c r="P385" s="0" t="n">
        <v>25</v>
      </c>
      <c r="Q385" s="0" t="n">
        <v>4.3</v>
      </c>
      <c r="R385" s="0" t="str">
        <f aca="false">INDEX(Lookup!$B$4:$B$18,MATCH(C385,Lookup!$A$4:$A$18,0))</f>
        <v>United States</v>
      </c>
      <c r="S385" s="20" t="n">
        <f aca="false">INDEX(Lookup!$D$4:$D$18,MATCH(C385,Lookup!$A$4:$A$18,0))</f>
        <v>1</v>
      </c>
      <c r="T385" s="21" t="n">
        <f aca="false">ROUND(P385*S385,2)</f>
        <v>25</v>
      </c>
      <c r="U385" s="21" t="n">
        <f aca="false">IF(T385&lt;=10,1,IF(T385&lt;=20,2,IF(T385&lt;=30,3,IF(T385&lt;=40,4,IF(T385&lt;=50,5,IF(T385&lt;=100,6,IF(T385&lt;=250,7,8)))))))</f>
        <v>3</v>
      </c>
      <c r="V385" s="21" t="n">
        <f aca="false">IF(AND(OR(Dashboard!$T$3="All",R385=Dashboard!$T$3),OR(Dashboard!$T$4="All",D385=Dashboard!$T$4)),1,0)</f>
        <v>1</v>
      </c>
      <c r="W385" s="21" t="n">
        <f aca="false">IF(V385=1,T385+ROW()/10000000,0)</f>
        <v>25.0000385</v>
      </c>
    </row>
    <row r="386" customFormat="false" ht="15" hidden="false" customHeight="false" outlineLevel="0" collapsed="false">
      <c r="A386" s="0" t="n">
        <v>17580020</v>
      </c>
      <c r="B386" s="0" t="s">
        <v>1321</v>
      </c>
      <c r="C386" s="0" t="n">
        <v>216</v>
      </c>
      <c r="D386" s="0" t="s">
        <v>1290</v>
      </c>
      <c r="E386" s="0" t="s">
        <v>1322</v>
      </c>
      <c r="F386" s="0" t="s">
        <v>1290</v>
      </c>
      <c r="G386" s="0" t="s">
        <v>1297</v>
      </c>
      <c r="H386" s="0" t="s">
        <v>1323</v>
      </c>
      <c r="I386" s="0" t="s">
        <v>385</v>
      </c>
      <c r="J386" s="0" t="s">
        <v>47</v>
      </c>
      <c r="K386" s="0" t="s">
        <v>47</v>
      </c>
      <c r="L386" s="0" t="s">
        <v>47</v>
      </c>
      <c r="M386" s="0" t="s">
        <v>47</v>
      </c>
      <c r="N386" s="0" t="n">
        <v>3</v>
      </c>
      <c r="O386" s="0" t="n">
        <v>1270</v>
      </c>
      <c r="P386" s="0" t="n">
        <v>40</v>
      </c>
      <c r="Q386" s="0" t="n">
        <v>4</v>
      </c>
      <c r="R386" s="0" t="str">
        <f aca="false">INDEX(Lookup!$B$4:$B$18,MATCH(C386,Lookup!$A$4:$A$18,0))</f>
        <v>United States</v>
      </c>
      <c r="S386" s="20" t="n">
        <f aca="false">INDEX(Lookup!$D$4:$D$18,MATCH(C386,Lookup!$A$4:$A$18,0))</f>
        <v>1</v>
      </c>
      <c r="T386" s="21" t="n">
        <f aca="false">ROUND(P386*S386,2)</f>
        <v>40</v>
      </c>
      <c r="U386" s="21" t="n">
        <f aca="false">IF(T386&lt;=10,1,IF(T386&lt;=20,2,IF(T386&lt;=30,3,IF(T386&lt;=40,4,IF(T386&lt;=50,5,IF(T386&lt;=100,6,IF(T386&lt;=250,7,8)))))))</f>
        <v>4</v>
      </c>
      <c r="V386" s="21" t="n">
        <f aca="false">IF(AND(OR(Dashboard!$T$3="All",R386=Dashboard!$T$3),OR(Dashboard!$T$4="All",D386=Dashboard!$T$4)),1,0)</f>
        <v>1</v>
      </c>
      <c r="W386" s="21" t="n">
        <f aca="false">IF(V386=1,T386+ROW()/10000000,0)</f>
        <v>40.0000386</v>
      </c>
    </row>
    <row r="387" customFormat="false" ht="15" hidden="false" customHeight="false" outlineLevel="0" collapsed="false">
      <c r="A387" s="0" t="n">
        <v>17580350</v>
      </c>
      <c r="B387" s="0" t="s">
        <v>1324</v>
      </c>
      <c r="C387" s="0" t="n">
        <v>216</v>
      </c>
      <c r="D387" s="0" t="s">
        <v>1290</v>
      </c>
      <c r="E387" s="0" t="s">
        <v>1325</v>
      </c>
      <c r="F387" s="0" t="s">
        <v>1290</v>
      </c>
      <c r="G387" s="0" t="s">
        <v>1297</v>
      </c>
      <c r="H387" s="0" t="s">
        <v>746</v>
      </c>
      <c r="I387" s="0" t="s">
        <v>385</v>
      </c>
      <c r="J387" s="0" t="s">
        <v>47</v>
      </c>
      <c r="K387" s="0" t="s">
        <v>47</v>
      </c>
      <c r="L387" s="0" t="s">
        <v>47</v>
      </c>
      <c r="M387" s="0" t="s">
        <v>47</v>
      </c>
      <c r="N387" s="0" t="n">
        <v>2</v>
      </c>
      <c r="O387" s="0" t="n">
        <v>502</v>
      </c>
      <c r="P387" s="0" t="n">
        <v>25</v>
      </c>
      <c r="Q387" s="0" t="n">
        <v>4.1</v>
      </c>
      <c r="R387" s="0" t="str">
        <f aca="false">INDEX(Lookup!$B$4:$B$18,MATCH(C387,Lookup!$A$4:$A$18,0))</f>
        <v>United States</v>
      </c>
      <c r="S387" s="20" t="n">
        <f aca="false">INDEX(Lookup!$D$4:$D$18,MATCH(C387,Lookup!$A$4:$A$18,0))</f>
        <v>1</v>
      </c>
      <c r="T387" s="21" t="n">
        <f aca="false">ROUND(P387*S387,2)</f>
        <v>25</v>
      </c>
      <c r="U387" s="21" t="n">
        <f aca="false">IF(T387&lt;=10,1,IF(T387&lt;=20,2,IF(T387&lt;=30,3,IF(T387&lt;=40,4,IF(T387&lt;=50,5,IF(T387&lt;=100,6,IF(T387&lt;=250,7,8)))))))</f>
        <v>3</v>
      </c>
      <c r="V387" s="21" t="n">
        <f aca="false">IF(AND(OR(Dashboard!$T$3="All",R387=Dashboard!$T$3),OR(Dashboard!$T$4="All",D387=Dashboard!$T$4)),1,0)</f>
        <v>1</v>
      </c>
      <c r="W387" s="21" t="n">
        <f aca="false">IF(V387=1,T387+ROW()/10000000,0)</f>
        <v>25.0000387</v>
      </c>
    </row>
    <row r="388" customFormat="false" ht="15" hidden="false" customHeight="false" outlineLevel="0" collapsed="false">
      <c r="A388" s="0" t="n">
        <v>17580408</v>
      </c>
      <c r="B388" s="0" t="s">
        <v>1326</v>
      </c>
      <c r="C388" s="0" t="n">
        <v>216</v>
      </c>
      <c r="D388" s="0" t="s">
        <v>1290</v>
      </c>
      <c r="E388" s="0" t="s">
        <v>1327</v>
      </c>
      <c r="F388" s="0" t="s">
        <v>1328</v>
      </c>
      <c r="G388" s="0" t="s">
        <v>1329</v>
      </c>
      <c r="H388" s="0" t="s">
        <v>207</v>
      </c>
      <c r="I388" s="0" t="s">
        <v>385</v>
      </c>
      <c r="J388" s="0" t="s">
        <v>47</v>
      </c>
      <c r="K388" s="0" t="s">
        <v>47</v>
      </c>
      <c r="L388" s="0" t="s">
        <v>47</v>
      </c>
      <c r="M388" s="0" t="s">
        <v>47</v>
      </c>
      <c r="N388" s="0" t="n">
        <v>3</v>
      </c>
      <c r="O388" s="0" t="n">
        <v>724</v>
      </c>
      <c r="P388" s="0" t="n">
        <v>40</v>
      </c>
      <c r="Q388" s="0" t="n">
        <v>3.9</v>
      </c>
      <c r="R388" s="0" t="str">
        <f aca="false">INDEX(Lookup!$B$4:$B$18,MATCH(C388,Lookup!$A$4:$A$18,0))</f>
        <v>United States</v>
      </c>
      <c r="S388" s="20" t="n">
        <f aca="false">INDEX(Lookup!$D$4:$D$18,MATCH(C388,Lookup!$A$4:$A$18,0))</f>
        <v>1</v>
      </c>
      <c r="T388" s="21" t="n">
        <f aca="false">ROUND(P388*S388,2)</f>
        <v>40</v>
      </c>
      <c r="U388" s="21" t="n">
        <f aca="false">IF(T388&lt;=10,1,IF(T388&lt;=20,2,IF(T388&lt;=30,3,IF(T388&lt;=40,4,IF(T388&lt;=50,5,IF(T388&lt;=100,6,IF(T388&lt;=250,7,8)))))))</f>
        <v>4</v>
      </c>
      <c r="V388" s="21" t="n">
        <f aca="false">IF(AND(OR(Dashboard!$T$3="All",R388=Dashboard!$T$3),OR(Dashboard!$T$4="All",D388=Dashboard!$T$4)),1,0)</f>
        <v>1</v>
      </c>
      <c r="W388" s="21" t="n">
        <f aca="false">IF(V388=1,T388+ROW()/10000000,0)</f>
        <v>40.0000388</v>
      </c>
    </row>
    <row r="389" customFormat="false" ht="15" hidden="false" customHeight="false" outlineLevel="0" collapsed="false">
      <c r="A389" s="0" t="n">
        <v>17579653</v>
      </c>
      <c r="B389" s="0" t="s">
        <v>1330</v>
      </c>
      <c r="C389" s="0" t="n">
        <v>216</v>
      </c>
      <c r="D389" s="0" t="s">
        <v>1290</v>
      </c>
      <c r="E389" s="0" t="s">
        <v>1331</v>
      </c>
      <c r="F389" s="0" t="s">
        <v>1328</v>
      </c>
      <c r="G389" s="0" t="s">
        <v>1329</v>
      </c>
      <c r="H389" s="0" t="s">
        <v>1332</v>
      </c>
      <c r="I389" s="0" t="s">
        <v>385</v>
      </c>
      <c r="J389" s="0" t="s">
        <v>47</v>
      </c>
      <c r="K389" s="0" t="s">
        <v>47</v>
      </c>
      <c r="L389" s="0" t="s">
        <v>47</v>
      </c>
      <c r="M389" s="0" t="s">
        <v>47</v>
      </c>
      <c r="N389" s="0" t="n">
        <v>3</v>
      </c>
      <c r="O389" s="0" t="n">
        <v>479</v>
      </c>
      <c r="P389" s="0" t="n">
        <v>40</v>
      </c>
      <c r="Q389" s="0" t="n">
        <v>3.5</v>
      </c>
      <c r="R389" s="0" t="str">
        <f aca="false">INDEX(Lookup!$B$4:$B$18,MATCH(C389,Lookup!$A$4:$A$18,0))</f>
        <v>United States</v>
      </c>
      <c r="S389" s="20" t="n">
        <f aca="false">INDEX(Lookup!$D$4:$D$18,MATCH(C389,Lookup!$A$4:$A$18,0))</f>
        <v>1</v>
      </c>
      <c r="T389" s="21" t="n">
        <f aca="false">ROUND(P389*S389,2)</f>
        <v>40</v>
      </c>
      <c r="U389" s="21" t="n">
        <f aca="false">IF(T389&lt;=10,1,IF(T389&lt;=20,2,IF(T389&lt;=30,3,IF(T389&lt;=40,4,IF(T389&lt;=50,5,IF(T389&lt;=100,6,IF(T389&lt;=250,7,8)))))))</f>
        <v>4</v>
      </c>
      <c r="V389" s="21" t="n">
        <f aca="false">IF(AND(OR(Dashboard!$T$3="All",R389=Dashboard!$T$3),OR(Dashboard!$T$4="All",D389=Dashboard!$T$4)),1,0)</f>
        <v>1</v>
      </c>
      <c r="W389" s="21" t="n">
        <f aca="false">IF(V389=1,T389+ROW()/10000000,0)</f>
        <v>40.0000389</v>
      </c>
    </row>
    <row r="390" customFormat="false" ht="15" hidden="false" customHeight="false" outlineLevel="0" collapsed="false">
      <c r="A390" s="0" t="n">
        <v>17580476</v>
      </c>
      <c r="B390" s="0" t="s">
        <v>1333</v>
      </c>
      <c r="C390" s="0" t="n">
        <v>216</v>
      </c>
      <c r="D390" s="0" t="s">
        <v>1290</v>
      </c>
      <c r="E390" s="0" t="s">
        <v>1334</v>
      </c>
      <c r="F390" s="0" t="s">
        <v>1328</v>
      </c>
      <c r="G390" s="0" t="s">
        <v>1329</v>
      </c>
      <c r="H390" s="0" t="s">
        <v>1174</v>
      </c>
      <c r="I390" s="0" t="s">
        <v>385</v>
      </c>
      <c r="J390" s="0" t="s">
        <v>47</v>
      </c>
      <c r="K390" s="0" t="s">
        <v>47</v>
      </c>
      <c r="L390" s="0" t="s">
        <v>47</v>
      </c>
      <c r="M390" s="0" t="s">
        <v>47</v>
      </c>
      <c r="N390" s="0" t="n">
        <v>2</v>
      </c>
      <c r="O390" s="0" t="n">
        <v>591</v>
      </c>
      <c r="P390" s="0" t="n">
        <v>25</v>
      </c>
      <c r="Q390" s="0" t="n">
        <v>4.2</v>
      </c>
      <c r="R390" s="0" t="str">
        <f aca="false">INDEX(Lookup!$B$4:$B$18,MATCH(C390,Lookup!$A$4:$A$18,0))</f>
        <v>United States</v>
      </c>
      <c r="S390" s="20" t="n">
        <f aca="false">INDEX(Lookup!$D$4:$D$18,MATCH(C390,Lookup!$A$4:$A$18,0))</f>
        <v>1</v>
      </c>
      <c r="T390" s="21" t="n">
        <f aca="false">ROUND(P390*S390,2)</f>
        <v>25</v>
      </c>
      <c r="U390" s="21" t="n">
        <f aca="false">IF(T390&lt;=10,1,IF(T390&lt;=20,2,IF(T390&lt;=30,3,IF(T390&lt;=40,4,IF(T390&lt;=50,5,IF(T390&lt;=100,6,IF(T390&lt;=250,7,8)))))))</f>
        <v>3</v>
      </c>
      <c r="V390" s="21" t="n">
        <f aca="false">IF(AND(OR(Dashboard!$T$3="All",R390=Dashboard!$T$3),OR(Dashboard!$T$4="All",D390=Dashboard!$T$4)),1,0)</f>
        <v>1</v>
      </c>
      <c r="W390" s="21" t="n">
        <f aca="false">IF(V390=1,T390+ROW()/10000000,0)</f>
        <v>25.000039</v>
      </c>
    </row>
    <row r="391" customFormat="false" ht="15" hidden="false" customHeight="false" outlineLevel="0" collapsed="false">
      <c r="A391" s="0" t="n">
        <v>17580422</v>
      </c>
      <c r="B391" s="0" t="s">
        <v>1335</v>
      </c>
      <c r="C391" s="0" t="n">
        <v>216</v>
      </c>
      <c r="D391" s="0" t="s">
        <v>1290</v>
      </c>
      <c r="E391" s="0" t="s">
        <v>1336</v>
      </c>
      <c r="F391" s="0" t="s">
        <v>1328</v>
      </c>
      <c r="G391" s="0" t="s">
        <v>1329</v>
      </c>
      <c r="H391" s="0" t="s">
        <v>1337</v>
      </c>
      <c r="I391" s="0" t="s">
        <v>385</v>
      </c>
      <c r="J391" s="0" t="s">
        <v>47</v>
      </c>
      <c r="K391" s="0" t="s">
        <v>47</v>
      </c>
      <c r="L391" s="0" t="s">
        <v>47</v>
      </c>
      <c r="M391" s="0" t="s">
        <v>47</v>
      </c>
      <c r="N391" s="0" t="n">
        <v>3</v>
      </c>
      <c r="O391" s="0" t="n">
        <v>1408</v>
      </c>
      <c r="P391" s="0" t="n">
        <v>40</v>
      </c>
      <c r="Q391" s="0" t="n">
        <v>4.4</v>
      </c>
      <c r="R391" s="0" t="str">
        <f aca="false">INDEX(Lookup!$B$4:$B$18,MATCH(C391,Lookup!$A$4:$A$18,0))</f>
        <v>United States</v>
      </c>
      <c r="S391" s="20" t="n">
        <f aca="false">INDEX(Lookup!$D$4:$D$18,MATCH(C391,Lookup!$A$4:$A$18,0))</f>
        <v>1</v>
      </c>
      <c r="T391" s="21" t="n">
        <f aca="false">ROUND(P391*S391,2)</f>
        <v>40</v>
      </c>
      <c r="U391" s="21" t="n">
        <f aca="false">IF(T391&lt;=10,1,IF(T391&lt;=20,2,IF(T391&lt;=30,3,IF(T391&lt;=40,4,IF(T391&lt;=50,5,IF(T391&lt;=100,6,IF(T391&lt;=250,7,8)))))))</f>
        <v>4</v>
      </c>
      <c r="V391" s="21" t="n">
        <f aca="false">IF(AND(OR(Dashboard!$T$3="All",R391=Dashboard!$T$3),OR(Dashboard!$T$4="All",D391=Dashboard!$T$4)),1,0)</f>
        <v>1</v>
      </c>
      <c r="W391" s="21" t="n">
        <f aca="false">IF(V391=1,T391+ROW()/10000000,0)</f>
        <v>40.0000391</v>
      </c>
    </row>
    <row r="392" customFormat="false" ht="15" hidden="false" customHeight="false" outlineLevel="0" collapsed="false">
      <c r="A392" s="0" t="n">
        <v>17580539</v>
      </c>
      <c r="B392" s="0" t="s">
        <v>1338</v>
      </c>
      <c r="C392" s="0" t="n">
        <v>216</v>
      </c>
      <c r="D392" s="0" t="s">
        <v>1290</v>
      </c>
      <c r="E392" s="0" t="s">
        <v>1339</v>
      </c>
      <c r="F392" s="0" t="s">
        <v>1328</v>
      </c>
      <c r="G392" s="0" t="s">
        <v>1329</v>
      </c>
      <c r="H392" s="0" t="s">
        <v>1340</v>
      </c>
      <c r="I392" s="0" t="s">
        <v>385</v>
      </c>
      <c r="J392" s="0" t="s">
        <v>47</v>
      </c>
      <c r="K392" s="0" t="s">
        <v>47</v>
      </c>
      <c r="L392" s="0" t="s">
        <v>47</v>
      </c>
      <c r="M392" s="0" t="s">
        <v>47</v>
      </c>
      <c r="N392" s="0" t="n">
        <v>3</v>
      </c>
      <c r="O392" s="0" t="n">
        <v>905</v>
      </c>
      <c r="P392" s="0" t="n">
        <v>40</v>
      </c>
      <c r="Q392" s="0" t="n">
        <v>4.3</v>
      </c>
      <c r="R392" s="0" t="str">
        <f aca="false">INDEX(Lookup!$B$4:$B$18,MATCH(C392,Lookup!$A$4:$A$18,0))</f>
        <v>United States</v>
      </c>
      <c r="S392" s="20" t="n">
        <f aca="false">INDEX(Lookup!$D$4:$D$18,MATCH(C392,Lookup!$A$4:$A$18,0))</f>
        <v>1</v>
      </c>
      <c r="T392" s="21" t="n">
        <f aca="false">ROUND(P392*S392,2)</f>
        <v>40</v>
      </c>
      <c r="U392" s="21" t="n">
        <f aca="false">IF(T392&lt;=10,1,IF(T392&lt;=20,2,IF(T392&lt;=30,3,IF(T392&lt;=40,4,IF(T392&lt;=50,5,IF(T392&lt;=100,6,IF(T392&lt;=250,7,8)))))))</f>
        <v>4</v>
      </c>
      <c r="V392" s="21" t="n">
        <f aca="false">IF(AND(OR(Dashboard!$T$3="All",R392=Dashboard!$T$3),OR(Dashboard!$T$4="All",D392=Dashboard!$T$4)),1,0)</f>
        <v>1</v>
      </c>
      <c r="W392" s="21" t="n">
        <f aca="false">IF(V392=1,T392+ROW()/10000000,0)</f>
        <v>40.0000392</v>
      </c>
    </row>
    <row r="393" customFormat="false" ht="15" hidden="false" customHeight="false" outlineLevel="0" collapsed="false">
      <c r="A393" s="0" t="n">
        <v>17580511</v>
      </c>
      <c r="B393" s="0" t="s">
        <v>1341</v>
      </c>
      <c r="C393" s="0" t="n">
        <v>216</v>
      </c>
      <c r="D393" s="0" t="s">
        <v>1290</v>
      </c>
      <c r="E393" s="0" t="s">
        <v>1342</v>
      </c>
      <c r="F393" s="0" t="s">
        <v>1343</v>
      </c>
      <c r="G393" s="0" t="s">
        <v>1344</v>
      </c>
      <c r="H393" s="0" t="s">
        <v>1345</v>
      </c>
      <c r="I393" s="0" t="s">
        <v>385</v>
      </c>
      <c r="J393" s="0" t="s">
        <v>47</v>
      </c>
      <c r="K393" s="0" t="s">
        <v>47</v>
      </c>
      <c r="L393" s="0" t="s">
        <v>47</v>
      </c>
      <c r="M393" s="0" t="s">
        <v>47</v>
      </c>
      <c r="N393" s="0" t="n">
        <v>1</v>
      </c>
      <c r="O393" s="0" t="n">
        <v>816</v>
      </c>
      <c r="P393" s="0" t="n">
        <v>10</v>
      </c>
      <c r="Q393" s="0" t="n">
        <v>4.7</v>
      </c>
      <c r="R393" s="0" t="str">
        <f aca="false">INDEX(Lookup!$B$4:$B$18,MATCH(C393,Lookup!$A$4:$A$18,0))</f>
        <v>United States</v>
      </c>
      <c r="S393" s="20" t="n">
        <f aca="false">INDEX(Lookup!$D$4:$D$18,MATCH(C393,Lookup!$A$4:$A$18,0))</f>
        <v>1</v>
      </c>
      <c r="T393" s="21" t="n">
        <f aca="false">ROUND(P393*S393,2)</f>
        <v>10</v>
      </c>
      <c r="U393" s="21" t="n">
        <f aca="false">IF(T393&lt;=10,1,IF(T393&lt;=20,2,IF(T393&lt;=30,3,IF(T393&lt;=40,4,IF(T393&lt;=50,5,IF(T393&lt;=100,6,IF(T393&lt;=250,7,8)))))))</f>
        <v>1</v>
      </c>
      <c r="V393" s="21" t="n">
        <f aca="false">IF(AND(OR(Dashboard!$T$3="All",R393=Dashboard!$T$3),OR(Dashboard!$T$4="All",D393=Dashboard!$T$4)),1,0)</f>
        <v>1</v>
      </c>
      <c r="W393" s="21" t="n">
        <f aca="false">IF(V393=1,T393+ROW()/10000000,0)</f>
        <v>10.0000393</v>
      </c>
    </row>
    <row r="394" customFormat="false" ht="15" hidden="false" customHeight="false" outlineLevel="0" collapsed="false">
      <c r="A394" s="0" t="n">
        <v>17580021</v>
      </c>
      <c r="B394" s="0" t="s">
        <v>1346</v>
      </c>
      <c r="C394" s="0" t="n">
        <v>216</v>
      </c>
      <c r="D394" s="0" t="s">
        <v>1290</v>
      </c>
      <c r="E394" s="0" t="s">
        <v>1347</v>
      </c>
      <c r="F394" s="0" t="s">
        <v>1343</v>
      </c>
      <c r="G394" s="0" t="s">
        <v>1344</v>
      </c>
      <c r="H394" s="0" t="s">
        <v>1046</v>
      </c>
      <c r="I394" s="0" t="s">
        <v>385</v>
      </c>
      <c r="J394" s="0" t="s">
        <v>47</v>
      </c>
      <c r="K394" s="0" t="s">
        <v>47</v>
      </c>
      <c r="L394" s="0" t="s">
        <v>47</v>
      </c>
      <c r="M394" s="0" t="s">
        <v>47</v>
      </c>
      <c r="N394" s="0" t="n">
        <v>3</v>
      </c>
      <c r="O394" s="0" t="n">
        <v>747</v>
      </c>
      <c r="P394" s="0" t="n">
        <v>40</v>
      </c>
      <c r="Q394" s="0" t="n">
        <v>4.4</v>
      </c>
      <c r="R394" s="0" t="str">
        <f aca="false">INDEX(Lookup!$B$4:$B$18,MATCH(C394,Lookup!$A$4:$A$18,0))</f>
        <v>United States</v>
      </c>
      <c r="S394" s="20" t="n">
        <f aca="false">INDEX(Lookup!$D$4:$D$18,MATCH(C394,Lookup!$A$4:$A$18,0))</f>
        <v>1</v>
      </c>
      <c r="T394" s="21" t="n">
        <f aca="false">ROUND(P394*S394,2)</f>
        <v>40</v>
      </c>
      <c r="U394" s="21" t="n">
        <f aca="false">IF(T394&lt;=10,1,IF(T394&lt;=20,2,IF(T394&lt;=30,3,IF(T394&lt;=40,4,IF(T394&lt;=50,5,IF(T394&lt;=100,6,IF(T394&lt;=250,7,8)))))))</f>
        <v>4</v>
      </c>
      <c r="V394" s="21" t="n">
        <f aca="false">IF(AND(OR(Dashboard!$T$3="All",R394=Dashboard!$T$3),OR(Dashboard!$T$4="All",D394=Dashboard!$T$4)),1,0)</f>
        <v>1</v>
      </c>
      <c r="W394" s="21" t="n">
        <f aca="false">IF(V394=1,T394+ROW()/10000000,0)</f>
        <v>40.0000394</v>
      </c>
    </row>
    <row r="395" customFormat="false" ht="15" hidden="false" customHeight="false" outlineLevel="0" collapsed="false">
      <c r="A395" s="0" t="n">
        <v>16604370</v>
      </c>
      <c r="B395" s="0" t="s">
        <v>1348</v>
      </c>
      <c r="C395" s="0" t="n">
        <v>14</v>
      </c>
      <c r="D395" s="0" t="s">
        <v>1349</v>
      </c>
      <c r="E395" s="0" t="s">
        <v>1350</v>
      </c>
      <c r="F395" s="0" t="s">
        <v>1349</v>
      </c>
      <c r="G395" s="0" t="s">
        <v>1351</v>
      </c>
      <c r="H395" s="0" t="s">
        <v>1352</v>
      </c>
      <c r="I395" s="0" t="s">
        <v>385</v>
      </c>
      <c r="J395" s="0" t="s">
        <v>47</v>
      </c>
      <c r="K395" s="0" t="s">
        <v>47</v>
      </c>
      <c r="L395" s="0" t="s">
        <v>47</v>
      </c>
      <c r="M395" s="0" t="s">
        <v>47</v>
      </c>
      <c r="N395" s="0" t="n">
        <v>2</v>
      </c>
      <c r="O395" s="0" t="n">
        <v>351</v>
      </c>
      <c r="P395" s="0" t="n">
        <v>20</v>
      </c>
      <c r="Q395" s="0" t="n">
        <v>3.7</v>
      </c>
      <c r="R395" s="0" t="str">
        <f aca="false">INDEX(Lookup!$B$4:$B$18,MATCH(C395,Lookup!$A$4:$A$18,0))</f>
        <v>Australia</v>
      </c>
      <c r="S395" s="20" t="n">
        <f aca="false">INDEX(Lookup!$D$4:$D$18,MATCH(C395,Lookup!$A$4:$A$18,0))</f>
        <v>0.65</v>
      </c>
      <c r="T395" s="21" t="n">
        <f aca="false">ROUND(P395*S395,2)</f>
        <v>13</v>
      </c>
      <c r="U395" s="21" t="n">
        <f aca="false">IF(T395&lt;=10,1,IF(T395&lt;=20,2,IF(T395&lt;=30,3,IF(T395&lt;=40,4,IF(T395&lt;=50,5,IF(T395&lt;=100,6,IF(T395&lt;=250,7,8)))))))</f>
        <v>2</v>
      </c>
      <c r="V395" s="21" t="n">
        <f aca="false">IF(AND(OR(Dashboard!$T$3="All",R395=Dashboard!$T$3),OR(Dashboard!$T$4="All",D395=Dashboard!$T$4)),1,0)</f>
        <v>1</v>
      </c>
      <c r="W395" s="21" t="n">
        <f aca="false">IF(V395=1,T395+ROW()/10000000,0)</f>
        <v>13.0000395</v>
      </c>
    </row>
    <row r="396" customFormat="false" ht="15" hidden="false" customHeight="false" outlineLevel="0" collapsed="false">
      <c r="A396" s="0" t="n">
        <v>17582467</v>
      </c>
      <c r="B396" s="0" t="s">
        <v>1353</v>
      </c>
      <c r="C396" s="0" t="n">
        <v>216</v>
      </c>
      <c r="D396" s="0" t="s">
        <v>1354</v>
      </c>
      <c r="E396" s="0" t="s">
        <v>1355</v>
      </c>
      <c r="F396" s="0" t="s">
        <v>1356</v>
      </c>
      <c r="G396" s="0" t="s">
        <v>1357</v>
      </c>
      <c r="H396" s="0" t="s">
        <v>1358</v>
      </c>
      <c r="I396" s="0" t="s">
        <v>385</v>
      </c>
      <c r="J396" s="0" t="s">
        <v>47</v>
      </c>
      <c r="K396" s="0" t="s">
        <v>47</v>
      </c>
      <c r="L396" s="0" t="s">
        <v>47</v>
      </c>
      <c r="M396" s="0" t="s">
        <v>47</v>
      </c>
      <c r="N396" s="0" t="n">
        <v>1</v>
      </c>
      <c r="O396" s="0" t="n">
        <v>104</v>
      </c>
      <c r="P396" s="0" t="n">
        <v>10</v>
      </c>
      <c r="Q396" s="0" t="n">
        <v>3.7</v>
      </c>
      <c r="R396" s="0" t="str">
        <f aca="false">INDEX(Lookup!$B$4:$B$18,MATCH(C396,Lookup!$A$4:$A$18,0))</f>
        <v>United States</v>
      </c>
      <c r="S396" s="20" t="n">
        <f aca="false">INDEX(Lookup!$D$4:$D$18,MATCH(C396,Lookup!$A$4:$A$18,0))</f>
        <v>1</v>
      </c>
      <c r="T396" s="21" t="n">
        <f aca="false">ROUND(P396*S396,2)</f>
        <v>10</v>
      </c>
      <c r="U396" s="21" t="n">
        <f aca="false">IF(T396&lt;=10,1,IF(T396&lt;=20,2,IF(T396&lt;=30,3,IF(T396&lt;=40,4,IF(T396&lt;=50,5,IF(T396&lt;=100,6,IF(T396&lt;=250,7,8)))))))</f>
        <v>1</v>
      </c>
      <c r="V396" s="21" t="n">
        <f aca="false">IF(AND(OR(Dashboard!$T$3="All",R396=Dashboard!$T$3),OR(Dashboard!$T$4="All",D396=Dashboard!$T$4)),1,0)</f>
        <v>1</v>
      </c>
      <c r="W396" s="21" t="n">
        <f aca="false">IF(V396=1,T396+ROW()/10000000,0)</f>
        <v>10.0000396</v>
      </c>
    </row>
    <row r="397" customFormat="false" ht="15" hidden="false" customHeight="false" outlineLevel="0" collapsed="false">
      <c r="A397" s="0" t="n">
        <v>17582668</v>
      </c>
      <c r="B397" s="0" t="s">
        <v>616</v>
      </c>
      <c r="C397" s="0" t="n">
        <v>216</v>
      </c>
      <c r="D397" s="0" t="s">
        <v>1354</v>
      </c>
      <c r="E397" s="0" t="s">
        <v>1359</v>
      </c>
      <c r="F397" s="0" t="s">
        <v>1360</v>
      </c>
      <c r="G397" s="0" t="s">
        <v>1361</v>
      </c>
      <c r="H397" s="0" t="s">
        <v>620</v>
      </c>
      <c r="I397" s="0" t="s">
        <v>385</v>
      </c>
      <c r="J397" s="0" t="s">
        <v>47</v>
      </c>
      <c r="K397" s="0" t="s">
        <v>47</v>
      </c>
      <c r="L397" s="0" t="s">
        <v>47</v>
      </c>
      <c r="M397" s="0" t="s">
        <v>47</v>
      </c>
      <c r="N397" s="0" t="n">
        <v>3</v>
      </c>
      <c r="O397" s="0" t="n">
        <v>83</v>
      </c>
      <c r="P397" s="0" t="n">
        <v>45</v>
      </c>
      <c r="Q397" s="0" t="n">
        <v>3.5</v>
      </c>
      <c r="R397" s="0" t="str">
        <f aca="false">INDEX(Lookup!$B$4:$B$18,MATCH(C397,Lookup!$A$4:$A$18,0))</f>
        <v>United States</v>
      </c>
      <c r="S397" s="20" t="n">
        <f aca="false">INDEX(Lookup!$D$4:$D$18,MATCH(C397,Lookup!$A$4:$A$18,0))</f>
        <v>1</v>
      </c>
      <c r="T397" s="21" t="n">
        <f aca="false">ROUND(P397*S397,2)</f>
        <v>45</v>
      </c>
      <c r="U397" s="21" t="n">
        <f aca="false">IF(T397&lt;=10,1,IF(T397&lt;=20,2,IF(T397&lt;=30,3,IF(T397&lt;=40,4,IF(T397&lt;=50,5,IF(T397&lt;=100,6,IF(T397&lt;=250,7,8)))))))</f>
        <v>5</v>
      </c>
      <c r="V397" s="21" t="n">
        <f aca="false">IF(AND(OR(Dashboard!$T$3="All",R397=Dashboard!$T$3),OR(Dashboard!$T$4="All",D397=Dashboard!$T$4)),1,0)</f>
        <v>1</v>
      </c>
      <c r="W397" s="21" t="n">
        <f aca="false">IF(V397=1,T397+ROW()/10000000,0)</f>
        <v>45.0000397</v>
      </c>
    </row>
    <row r="398" customFormat="false" ht="15" hidden="false" customHeight="false" outlineLevel="0" collapsed="false">
      <c r="A398" s="0" t="n">
        <v>17582498</v>
      </c>
      <c r="B398" s="0" t="s">
        <v>1362</v>
      </c>
      <c r="C398" s="0" t="n">
        <v>216</v>
      </c>
      <c r="D398" s="0" t="s">
        <v>1354</v>
      </c>
      <c r="E398" s="0" t="s">
        <v>1363</v>
      </c>
      <c r="F398" s="0" t="s">
        <v>1364</v>
      </c>
      <c r="G398" s="0" t="s">
        <v>1365</v>
      </c>
      <c r="H398" s="0" t="s">
        <v>1234</v>
      </c>
      <c r="I398" s="0" t="s">
        <v>385</v>
      </c>
      <c r="J398" s="0" t="s">
        <v>47</v>
      </c>
      <c r="K398" s="0" t="s">
        <v>47</v>
      </c>
      <c r="L398" s="0" t="s">
        <v>47</v>
      </c>
      <c r="M398" s="0" t="s">
        <v>47</v>
      </c>
      <c r="N398" s="0" t="n">
        <v>1</v>
      </c>
      <c r="O398" s="0" t="n">
        <v>91</v>
      </c>
      <c r="P398" s="0" t="n">
        <v>10</v>
      </c>
      <c r="Q398" s="0" t="n">
        <v>3.6</v>
      </c>
      <c r="R398" s="0" t="str">
        <f aca="false">INDEX(Lookup!$B$4:$B$18,MATCH(C398,Lookup!$A$4:$A$18,0))</f>
        <v>United States</v>
      </c>
      <c r="S398" s="20" t="n">
        <f aca="false">INDEX(Lookup!$D$4:$D$18,MATCH(C398,Lookup!$A$4:$A$18,0))</f>
        <v>1</v>
      </c>
      <c r="T398" s="21" t="n">
        <f aca="false">ROUND(P398*S398,2)</f>
        <v>10</v>
      </c>
      <c r="U398" s="21" t="n">
        <f aca="false">IF(T398&lt;=10,1,IF(T398&lt;=20,2,IF(T398&lt;=30,3,IF(T398&lt;=40,4,IF(T398&lt;=50,5,IF(T398&lt;=100,6,IF(T398&lt;=250,7,8)))))))</f>
        <v>1</v>
      </c>
      <c r="V398" s="21" t="n">
        <f aca="false">IF(AND(OR(Dashboard!$T$3="All",R398=Dashboard!$T$3),OR(Dashboard!$T$4="All",D398=Dashboard!$T$4)),1,0)</f>
        <v>1</v>
      </c>
      <c r="W398" s="21" t="n">
        <f aca="false">IF(V398=1,T398+ROW()/10000000,0)</f>
        <v>10.0000398</v>
      </c>
    </row>
    <row r="399" customFormat="false" ht="15" hidden="false" customHeight="false" outlineLevel="0" collapsed="false">
      <c r="A399" s="0" t="n">
        <v>17582499</v>
      </c>
      <c r="B399" s="0" t="s">
        <v>1366</v>
      </c>
      <c r="C399" s="0" t="n">
        <v>216</v>
      </c>
      <c r="D399" s="0" t="s">
        <v>1354</v>
      </c>
      <c r="E399" s="0" t="s">
        <v>1367</v>
      </c>
      <c r="F399" s="0" t="s">
        <v>1364</v>
      </c>
      <c r="G399" s="0" t="s">
        <v>1365</v>
      </c>
      <c r="H399" s="0" t="s">
        <v>569</v>
      </c>
      <c r="I399" s="0" t="s">
        <v>385</v>
      </c>
      <c r="J399" s="0" t="s">
        <v>47</v>
      </c>
      <c r="K399" s="0" t="s">
        <v>47</v>
      </c>
      <c r="L399" s="0" t="s">
        <v>47</v>
      </c>
      <c r="M399" s="0" t="s">
        <v>47</v>
      </c>
      <c r="N399" s="0" t="n">
        <v>1</v>
      </c>
      <c r="O399" s="0" t="n">
        <v>59</v>
      </c>
      <c r="P399" s="0" t="n">
        <v>0</v>
      </c>
      <c r="Q399" s="0" t="n">
        <v>3.6</v>
      </c>
      <c r="R399" s="0" t="str">
        <f aca="false">INDEX(Lookup!$B$4:$B$18,MATCH(C399,Lookup!$A$4:$A$18,0))</f>
        <v>United States</v>
      </c>
      <c r="S399" s="20" t="n">
        <f aca="false">INDEX(Lookup!$D$4:$D$18,MATCH(C399,Lookup!$A$4:$A$18,0))</f>
        <v>1</v>
      </c>
      <c r="T399" s="21" t="n">
        <f aca="false">ROUND(P399*S399,2)</f>
        <v>0</v>
      </c>
      <c r="U399" s="21" t="n">
        <f aca="false">IF(T399&lt;=10,1,IF(T399&lt;=20,2,IF(T399&lt;=30,3,IF(T399&lt;=40,4,IF(T399&lt;=50,5,IF(T399&lt;=100,6,IF(T399&lt;=250,7,8)))))))</f>
        <v>1</v>
      </c>
      <c r="V399" s="21" t="n">
        <f aca="false">IF(AND(OR(Dashboard!$T$3="All",R399=Dashboard!$T$3),OR(Dashboard!$T$4="All",D399=Dashboard!$T$4)),1,0)</f>
        <v>1</v>
      </c>
      <c r="W399" s="21" t="n">
        <f aca="false">IF(V399=1,T399+ROW()/10000000,0)</f>
        <v>3.99E-005</v>
      </c>
    </row>
    <row r="400" customFormat="false" ht="15" hidden="false" customHeight="false" outlineLevel="0" collapsed="false">
      <c r="A400" s="0" t="n">
        <v>17582522</v>
      </c>
      <c r="B400" s="0" t="s">
        <v>1368</v>
      </c>
      <c r="C400" s="0" t="n">
        <v>216</v>
      </c>
      <c r="D400" s="0" t="s">
        <v>1354</v>
      </c>
      <c r="E400" s="0" t="s">
        <v>1369</v>
      </c>
      <c r="F400" s="0" t="s">
        <v>1354</v>
      </c>
      <c r="G400" s="0" t="s">
        <v>1370</v>
      </c>
      <c r="H400" s="0" t="s">
        <v>494</v>
      </c>
      <c r="I400" s="0" t="s">
        <v>385</v>
      </c>
      <c r="J400" s="0" t="s">
        <v>47</v>
      </c>
      <c r="K400" s="0" t="s">
        <v>47</v>
      </c>
      <c r="L400" s="0" t="s">
        <v>47</v>
      </c>
      <c r="M400" s="0" t="s">
        <v>47</v>
      </c>
      <c r="N400" s="0" t="n">
        <v>3</v>
      </c>
      <c r="O400" s="0" t="n">
        <v>222</v>
      </c>
      <c r="P400" s="0" t="n">
        <v>40</v>
      </c>
      <c r="Q400" s="0" t="n">
        <v>3.7</v>
      </c>
      <c r="R400" s="0" t="str">
        <f aca="false">INDEX(Lookup!$B$4:$B$18,MATCH(C400,Lookup!$A$4:$A$18,0))</f>
        <v>United States</v>
      </c>
      <c r="S400" s="20" t="n">
        <f aca="false">INDEX(Lookup!$D$4:$D$18,MATCH(C400,Lookup!$A$4:$A$18,0))</f>
        <v>1</v>
      </c>
      <c r="T400" s="21" t="n">
        <f aca="false">ROUND(P400*S400,2)</f>
        <v>40</v>
      </c>
      <c r="U400" s="21" t="n">
        <f aca="false">IF(T400&lt;=10,1,IF(T400&lt;=20,2,IF(T400&lt;=30,3,IF(T400&lt;=40,4,IF(T400&lt;=50,5,IF(T400&lt;=100,6,IF(T400&lt;=250,7,8)))))))</f>
        <v>4</v>
      </c>
      <c r="V400" s="21" t="n">
        <f aca="false">IF(AND(OR(Dashboard!$T$3="All",R400=Dashboard!$T$3),OR(Dashboard!$T$4="All",D400=Dashboard!$T$4)),1,0)</f>
        <v>1</v>
      </c>
      <c r="W400" s="21" t="n">
        <f aca="false">IF(V400=1,T400+ROW()/10000000,0)</f>
        <v>40.00004</v>
      </c>
    </row>
    <row r="401" customFormat="false" ht="15" hidden="false" customHeight="false" outlineLevel="0" collapsed="false">
      <c r="A401" s="0" t="n">
        <v>17582524</v>
      </c>
      <c r="B401" s="0" t="s">
        <v>1371</v>
      </c>
      <c r="C401" s="0" t="n">
        <v>216</v>
      </c>
      <c r="D401" s="0" t="s">
        <v>1354</v>
      </c>
      <c r="E401" s="0" t="s">
        <v>1372</v>
      </c>
      <c r="F401" s="0" t="s">
        <v>1354</v>
      </c>
      <c r="G401" s="0" t="s">
        <v>1370</v>
      </c>
      <c r="H401" s="0" t="s">
        <v>672</v>
      </c>
      <c r="I401" s="0" t="s">
        <v>385</v>
      </c>
      <c r="J401" s="0" t="s">
        <v>47</v>
      </c>
      <c r="K401" s="0" t="s">
        <v>47</v>
      </c>
      <c r="L401" s="0" t="s">
        <v>47</v>
      </c>
      <c r="M401" s="0" t="s">
        <v>47</v>
      </c>
      <c r="N401" s="0" t="n">
        <v>3</v>
      </c>
      <c r="O401" s="0" t="n">
        <v>121</v>
      </c>
      <c r="P401" s="0" t="n">
        <v>30</v>
      </c>
      <c r="Q401" s="0" t="n">
        <v>3.6</v>
      </c>
      <c r="R401" s="0" t="str">
        <f aca="false">INDEX(Lookup!$B$4:$B$18,MATCH(C401,Lookup!$A$4:$A$18,0))</f>
        <v>United States</v>
      </c>
      <c r="S401" s="20" t="n">
        <f aca="false">INDEX(Lookup!$D$4:$D$18,MATCH(C401,Lookup!$A$4:$A$18,0))</f>
        <v>1</v>
      </c>
      <c r="T401" s="21" t="n">
        <f aca="false">ROUND(P401*S401,2)</f>
        <v>30</v>
      </c>
      <c r="U401" s="21" t="n">
        <f aca="false">IF(T401&lt;=10,1,IF(T401&lt;=20,2,IF(T401&lt;=30,3,IF(T401&lt;=40,4,IF(T401&lt;=50,5,IF(T401&lt;=100,6,IF(T401&lt;=250,7,8)))))))</f>
        <v>3</v>
      </c>
      <c r="V401" s="21" t="n">
        <f aca="false">IF(AND(OR(Dashboard!$T$3="All",R401=Dashboard!$T$3),OR(Dashboard!$T$4="All",D401=Dashboard!$T$4)),1,0)</f>
        <v>1</v>
      </c>
      <c r="W401" s="21" t="n">
        <f aca="false">IF(V401=1,T401+ROW()/10000000,0)</f>
        <v>30.0000401</v>
      </c>
    </row>
    <row r="402" customFormat="false" ht="15" hidden="false" customHeight="false" outlineLevel="0" collapsed="false">
      <c r="A402" s="0" t="n">
        <v>17582527</v>
      </c>
      <c r="B402" s="0" t="s">
        <v>1373</v>
      </c>
      <c r="C402" s="0" t="n">
        <v>216</v>
      </c>
      <c r="D402" s="0" t="s">
        <v>1354</v>
      </c>
      <c r="E402" s="0" t="s">
        <v>1374</v>
      </c>
      <c r="F402" s="0" t="s">
        <v>1354</v>
      </c>
      <c r="G402" s="0" t="s">
        <v>1370</v>
      </c>
      <c r="H402" s="0" t="s">
        <v>69</v>
      </c>
      <c r="I402" s="0" t="s">
        <v>385</v>
      </c>
      <c r="J402" s="0" t="s">
        <v>47</v>
      </c>
      <c r="K402" s="0" t="s">
        <v>47</v>
      </c>
      <c r="L402" s="0" t="s">
        <v>47</v>
      </c>
      <c r="M402" s="0" t="s">
        <v>47</v>
      </c>
      <c r="N402" s="0" t="n">
        <v>1</v>
      </c>
      <c r="O402" s="0" t="n">
        <v>93</v>
      </c>
      <c r="P402" s="0" t="n">
        <v>10</v>
      </c>
      <c r="Q402" s="0" t="n">
        <v>3.5</v>
      </c>
      <c r="R402" s="0" t="str">
        <f aca="false">INDEX(Lookup!$B$4:$B$18,MATCH(C402,Lookup!$A$4:$A$18,0))</f>
        <v>United States</v>
      </c>
      <c r="S402" s="20" t="n">
        <f aca="false">INDEX(Lookup!$D$4:$D$18,MATCH(C402,Lookup!$A$4:$A$18,0))</f>
        <v>1</v>
      </c>
      <c r="T402" s="21" t="n">
        <f aca="false">ROUND(P402*S402,2)</f>
        <v>10</v>
      </c>
      <c r="U402" s="21" t="n">
        <f aca="false">IF(T402&lt;=10,1,IF(T402&lt;=20,2,IF(T402&lt;=30,3,IF(T402&lt;=40,4,IF(T402&lt;=50,5,IF(T402&lt;=100,6,IF(T402&lt;=250,7,8)))))))</f>
        <v>1</v>
      </c>
      <c r="V402" s="21" t="n">
        <f aca="false">IF(AND(OR(Dashboard!$T$3="All",R402=Dashboard!$T$3),OR(Dashboard!$T$4="All",D402=Dashboard!$T$4)),1,0)</f>
        <v>1</v>
      </c>
      <c r="W402" s="21" t="n">
        <f aca="false">IF(V402=1,T402+ROW()/10000000,0)</f>
        <v>10.0000402</v>
      </c>
    </row>
    <row r="403" customFormat="false" ht="15" hidden="false" customHeight="false" outlineLevel="0" collapsed="false">
      <c r="A403" s="0" t="n">
        <v>17582551</v>
      </c>
      <c r="B403" s="0" t="s">
        <v>1375</v>
      </c>
      <c r="C403" s="0" t="n">
        <v>216</v>
      </c>
      <c r="D403" s="0" t="s">
        <v>1354</v>
      </c>
      <c r="E403" s="0" t="s">
        <v>1376</v>
      </c>
      <c r="F403" s="0" t="s">
        <v>1354</v>
      </c>
      <c r="G403" s="0" t="s">
        <v>1370</v>
      </c>
      <c r="H403" s="0" t="s">
        <v>397</v>
      </c>
      <c r="I403" s="0" t="s">
        <v>385</v>
      </c>
      <c r="J403" s="0" t="s">
        <v>47</v>
      </c>
      <c r="K403" s="0" t="s">
        <v>47</v>
      </c>
      <c r="L403" s="0" t="s">
        <v>47</v>
      </c>
      <c r="M403" s="0" t="s">
        <v>47</v>
      </c>
      <c r="N403" s="0" t="n">
        <v>1</v>
      </c>
      <c r="O403" s="0" t="n">
        <v>136</v>
      </c>
      <c r="P403" s="0" t="n">
        <v>10</v>
      </c>
      <c r="Q403" s="0" t="n">
        <v>3.8</v>
      </c>
      <c r="R403" s="0" t="str">
        <f aca="false">INDEX(Lookup!$B$4:$B$18,MATCH(C403,Lookup!$A$4:$A$18,0))</f>
        <v>United States</v>
      </c>
      <c r="S403" s="20" t="n">
        <f aca="false">INDEX(Lookup!$D$4:$D$18,MATCH(C403,Lookup!$A$4:$A$18,0))</f>
        <v>1</v>
      </c>
      <c r="T403" s="21" t="n">
        <f aca="false">ROUND(P403*S403,2)</f>
        <v>10</v>
      </c>
      <c r="U403" s="21" t="n">
        <f aca="false">IF(T403&lt;=10,1,IF(T403&lt;=20,2,IF(T403&lt;=30,3,IF(T403&lt;=40,4,IF(T403&lt;=50,5,IF(T403&lt;=100,6,IF(T403&lt;=250,7,8)))))))</f>
        <v>1</v>
      </c>
      <c r="V403" s="21" t="n">
        <f aca="false">IF(AND(OR(Dashboard!$T$3="All",R403=Dashboard!$T$3),OR(Dashboard!$T$4="All",D403=Dashboard!$T$4)),1,0)</f>
        <v>1</v>
      </c>
      <c r="W403" s="21" t="n">
        <f aca="false">IF(V403=1,T403+ROW()/10000000,0)</f>
        <v>10.0000403</v>
      </c>
    </row>
    <row r="404" customFormat="false" ht="15" hidden="false" customHeight="false" outlineLevel="0" collapsed="false">
      <c r="A404" s="0" t="n">
        <v>17582558</v>
      </c>
      <c r="B404" s="0" t="s">
        <v>1377</v>
      </c>
      <c r="C404" s="0" t="n">
        <v>216</v>
      </c>
      <c r="D404" s="0" t="s">
        <v>1354</v>
      </c>
      <c r="E404" s="0" t="s">
        <v>1378</v>
      </c>
      <c r="F404" s="0" t="s">
        <v>1354</v>
      </c>
      <c r="G404" s="0" t="s">
        <v>1370</v>
      </c>
      <c r="H404" s="0" t="s">
        <v>682</v>
      </c>
      <c r="I404" s="0" t="s">
        <v>385</v>
      </c>
      <c r="J404" s="0" t="s">
        <v>47</v>
      </c>
      <c r="K404" s="0" t="s">
        <v>47</v>
      </c>
      <c r="L404" s="0" t="s">
        <v>47</v>
      </c>
      <c r="M404" s="0" t="s">
        <v>47</v>
      </c>
      <c r="N404" s="0" t="n">
        <v>1</v>
      </c>
      <c r="O404" s="0" t="n">
        <v>160</v>
      </c>
      <c r="P404" s="0" t="n">
        <v>10</v>
      </c>
      <c r="Q404" s="0" t="n">
        <v>3.8</v>
      </c>
      <c r="R404" s="0" t="str">
        <f aca="false">INDEX(Lookup!$B$4:$B$18,MATCH(C404,Lookup!$A$4:$A$18,0))</f>
        <v>United States</v>
      </c>
      <c r="S404" s="20" t="n">
        <f aca="false">INDEX(Lookup!$D$4:$D$18,MATCH(C404,Lookup!$A$4:$A$18,0))</f>
        <v>1</v>
      </c>
      <c r="T404" s="21" t="n">
        <f aca="false">ROUND(P404*S404,2)</f>
        <v>10</v>
      </c>
      <c r="U404" s="21" t="n">
        <f aca="false">IF(T404&lt;=10,1,IF(T404&lt;=20,2,IF(T404&lt;=30,3,IF(T404&lt;=40,4,IF(T404&lt;=50,5,IF(T404&lt;=100,6,IF(T404&lt;=250,7,8)))))))</f>
        <v>1</v>
      </c>
      <c r="V404" s="21" t="n">
        <f aca="false">IF(AND(OR(Dashboard!$T$3="All",R404=Dashboard!$T$3),OR(Dashboard!$T$4="All",D404=Dashboard!$T$4)),1,0)</f>
        <v>1</v>
      </c>
      <c r="W404" s="21" t="n">
        <f aca="false">IF(V404=1,T404+ROW()/10000000,0)</f>
        <v>10.0000404</v>
      </c>
    </row>
    <row r="405" customFormat="false" ht="15" hidden="false" customHeight="false" outlineLevel="0" collapsed="false">
      <c r="A405" s="0" t="n">
        <v>17582560</v>
      </c>
      <c r="B405" s="0" t="s">
        <v>1379</v>
      </c>
      <c r="C405" s="0" t="n">
        <v>216</v>
      </c>
      <c r="D405" s="0" t="s">
        <v>1354</v>
      </c>
      <c r="E405" s="0" t="s">
        <v>1380</v>
      </c>
      <c r="F405" s="0" t="s">
        <v>1354</v>
      </c>
      <c r="G405" s="0" t="s">
        <v>1370</v>
      </c>
      <c r="H405" s="0" t="s">
        <v>1381</v>
      </c>
      <c r="I405" s="0" t="s">
        <v>385</v>
      </c>
      <c r="J405" s="0" t="s">
        <v>47</v>
      </c>
      <c r="K405" s="0" t="s">
        <v>47</v>
      </c>
      <c r="L405" s="0" t="s">
        <v>47</v>
      </c>
      <c r="M405" s="0" t="s">
        <v>47</v>
      </c>
      <c r="N405" s="0" t="n">
        <v>2</v>
      </c>
      <c r="O405" s="0" t="n">
        <v>152</v>
      </c>
      <c r="P405" s="0" t="n">
        <v>25</v>
      </c>
      <c r="Q405" s="0" t="n">
        <v>3.7</v>
      </c>
      <c r="R405" s="0" t="str">
        <f aca="false">INDEX(Lookup!$B$4:$B$18,MATCH(C405,Lookup!$A$4:$A$18,0))</f>
        <v>United States</v>
      </c>
      <c r="S405" s="20" t="n">
        <f aca="false">INDEX(Lookup!$D$4:$D$18,MATCH(C405,Lookup!$A$4:$A$18,0))</f>
        <v>1</v>
      </c>
      <c r="T405" s="21" t="n">
        <f aca="false">ROUND(P405*S405,2)</f>
        <v>25</v>
      </c>
      <c r="U405" s="21" t="n">
        <f aca="false">IF(T405&lt;=10,1,IF(T405&lt;=20,2,IF(T405&lt;=30,3,IF(T405&lt;=40,4,IF(T405&lt;=50,5,IF(T405&lt;=100,6,IF(T405&lt;=250,7,8)))))))</f>
        <v>3</v>
      </c>
      <c r="V405" s="21" t="n">
        <f aca="false">IF(AND(OR(Dashboard!$T$3="All",R405=Dashboard!$T$3),OR(Dashboard!$T$4="All",D405=Dashboard!$T$4)),1,0)</f>
        <v>1</v>
      </c>
      <c r="W405" s="21" t="n">
        <f aca="false">IF(V405=1,T405+ROW()/10000000,0)</f>
        <v>25.0000405</v>
      </c>
    </row>
    <row r="406" customFormat="false" ht="15" hidden="false" customHeight="false" outlineLevel="0" collapsed="false">
      <c r="A406" s="0" t="n">
        <v>17582677</v>
      </c>
      <c r="B406" s="0" t="s">
        <v>1382</v>
      </c>
      <c r="C406" s="0" t="n">
        <v>216</v>
      </c>
      <c r="D406" s="0" t="s">
        <v>1354</v>
      </c>
      <c r="E406" s="0" t="s">
        <v>1383</v>
      </c>
      <c r="F406" s="0" t="s">
        <v>1354</v>
      </c>
      <c r="G406" s="0" t="s">
        <v>1370</v>
      </c>
      <c r="H406" s="0" t="s">
        <v>1384</v>
      </c>
      <c r="I406" s="0" t="s">
        <v>385</v>
      </c>
      <c r="J406" s="0" t="s">
        <v>47</v>
      </c>
      <c r="K406" s="0" t="s">
        <v>47</v>
      </c>
      <c r="L406" s="0" t="s">
        <v>47</v>
      </c>
      <c r="M406" s="0" t="s">
        <v>47</v>
      </c>
      <c r="N406" s="0" t="n">
        <v>1</v>
      </c>
      <c r="O406" s="0" t="n">
        <v>57</v>
      </c>
      <c r="P406" s="0" t="n">
        <v>10</v>
      </c>
      <c r="Q406" s="0" t="n">
        <v>3.5</v>
      </c>
      <c r="R406" s="0" t="str">
        <f aca="false">INDEX(Lookup!$B$4:$B$18,MATCH(C406,Lookup!$A$4:$A$18,0))</f>
        <v>United States</v>
      </c>
      <c r="S406" s="20" t="n">
        <f aca="false">INDEX(Lookup!$D$4:$D$18,MATCH(C406,Lookup!$A$4:$A$18,0))</f>
        <v>1</v>
      </c>
      <c r="T406" s="21" t="n">
        <f aca="false">ROUND(P406*S406,2)</f>
        <v>10</v>
      </c>
      <c r="U406" s="21" t="n">
        <f aca="false">IF(T406&lt;=10,1,IF(T406&lt;=20,2,IF(T406&lt;=30,3,IF(T406&lt;=40,4,IF(T406&lt;=50,5,IF(T406&lt;=100,6,IF(T406&lt;=250,7,8)))))))</f>
        <v>1</v>
      </c>
      <c r="V406" s="21" t="n">
        <f aca="false">IF(AND(OR(Dashboard!$T$3="All",R406=Dashboard!$T$3),OR(Dashboard!$T$4="All",D406=Dashboard!$T$4)),1,0)</f>
        <v>1</v>
      </c>
      <c r="W406" s="21" t="n">
        <f aca="false">IF(V406=1,T406+ROW()/10000000,0)</f>
        <v>10.0000406</v>
      </c>
    </row>
    <row r="407" customFormat="false" ht="15" hidden="false" customHeight="false" outlineLevel="0" collapsed="false">
      <c r="A407" s="0" t="n">
        <v>17582670</v>
      </c>
      <c r="B407" s="0" t="s">
        <v>1385</v>
      </c>
      <c r="C407" s="0" t="n">
        <v>216</v>
      </c>
      <c r="D407" s="0" t="s">
        <v>1354</v>
      </c>
      <c r="E407" s="0" t="s">
        <v>1386</v>
      </c>
      <c r="F407" s="0" t="s">
        <v>1354</v>
      </c>
      <c r="G407" s="0" t="s">
        <v>1370</v>
      </c>
      <c r="H407" s="0" t="s">
        <v>1387</v>
      </c>
      <c r="I407" s="0" t="s">
        <v>385</v>
      </c>
      <c r="J407" s="0" t="s">
        <v>47</v>
      </c>
      <c r="K407" s="0" t="s">
        <v>47</v>
      </c>
      <c r="L407" s="0" t="s">
        <v>47</v>
      </c>
      <c r="M407" s="0" t="s">
        <v>47</v>
      </c>
      <c r="N407" s="0" t="n">
        <v>2</v>
      </c>
      <c r="O407" s="0" t="n">
        <v>191</v>
      </c>
      <c r="P407" s="0" t="n">
        <v>25</v>
      </c>
      <c r="Q407" s="0" t="n">
        <v>3.7</v>
      </c>
      <c r="R407" s="0" t="str">
        <f aca="false">INDEX(Lookup!$B$4:$B$18,MATCH(C407,Lookup!$A$4:$A$18,0))</f>
        <v>United States</v>
      </c>
      <c r="S407" s="20" t="n">
        <f aca="false">INDEX(Lookup!$D$4:$D$18,MATCH(C407,Lookup!$A$4:$A$18,0))</f>
        <v>1</v>
      </c>
      <c r="T407" s="21" t="n">
        <f aca="false">ROUND(P407*S407,2)</f>
        <v>25</v>
      </c>
      <c r="U407" s="21" t="n">
        <f aca="false">IF(T407&lt;=10,1,IF(T407&lt;=20,2,IF(T407&lt;=30,3,IF(T407&lt;=40,4,IF(T407&lt;=50,5,IF(T407&lt;=100,6,IF(T407&lt;=250,7,8)))))))</f>
        <v>3</v>
      </c>
      <c r="V407" s="21" t="n">
        <f aca="false">IF(AND(OR(Dashboard!$T$3="All",R407=Dashboard!$T$3),OR(Dashboard!$T$4="All",D407=Dashboard!$T$4)),1,0)</f>
        <v>1</v>
      </c>
      <c r="W407" s="21" t="n">
        <f aca="false">IF(V407=1,T407+ROW()/10000000,0)</f>
        <v>25.0000407</v>
      </c>
    </row>
    <row r="408" customFormat="false" ht="15" hidden="false" customHeight="false" outlineLevel="0" collapsed="false">
      <c r="A408" s="0" t="n">
        <v>17582625</v>
      </c>
      <c r="B408" s="0" t="s">
        <v>1388</v>
      </c>
      <c r="C408" s="0" t="n">
        <v>216</v>
      </c>
      <c r="D408" s="0" t="s">
        <v>1354</v>
      </c>
      <c r="E408" s="0" t="s">
        <v>1389</v>
      </c>
      <c r="F408" s="0" t="s">
        <v>1354</v>
      </c>
      <c r="G408" s="0" t="s">
        <v>1370</v>
      </c>
      <c r="H408" s="0" t="s">
        <v>581</v>
      </c>
      <c r="I408" s="0" t="s">
        <v>385</v>
      </c>
      <c r="J408" s="0" t="s">
        <v>47</v>
      </c>
      <c r="K408" s="0" t="s">
        <v>47</v>
      </c>
      <c r="L408" s="0" t="s">
        <v>47</v>
      </c>
      <c r="M408" s="0" t="s">
        <v>47</v>
      </c>
      <c r="N408" s="0" t="n">
        <v>3</v>
      </c>
      <c r="O408" s="0" t="n">
        <v>85</v>
      </c>
      <c r="P408" s="0" t="n">
        <v>40</v>
      </c>
      <c r="Q408" s="0" t="n">
        <v>3.6</v>
      </c>
      <c r="R408" s="0" t="str">
        <f aca="false">INDEX(Lookup!$B$4:$B$18,MATCH(C408,Lookup!$A$4:$A$18,0))</f>
        <v>United States</v>
      </c>
      <c r="S408" s="20" t="n">
        <f aca="false">INDEX(Lookup!$D$4:$D$18,MATCH(C408,Lookup!$A$4:$A$18,0))</f>
        <v>1</v>
      </c>
      <c r="T408" s="21" t="n">
        <f aca="false">ROUND(P408*S408,2)</f>
        <v>40</v>
      </c>
      <c r="U408" s="21" t="n">
        <f aca="false">IF(T408&lt;=10,1,IF(T408&lt;=20,2,IF(T408&lt;=30,3,IF(T408&lt;=40,4,IF(T408&lt;=50,5,IF(T408&lt;=100,6,IF(T408&lt;=250,7,8)))))))</f>
        <v>4</v>
      </c>
      <c r="V408" s="21" t="n">
        <f aca="false">IF(AND(OR(Dashboard!$T$3="All",R408=Dashboard!$T$3),OR(Dashboard!$T$4="All",D408=Dashboard!$T$4)),1,0)</f>
        <v>1</v>
      </c>
      <c r="W408" s="21" t="n">
        <f aca="false">IF(V408=1,T408+ROW()/10000000,0)</f>
        <v>40.0000408</v>
      </c>
    </row>
    <row r="409" customFormat="false" ht="15" hidden="false" customHeight="false" outlineLevel="0" collapsed="false">
      <c r="A409" s="0" t="n">
        <v>17582627</v>
      </c>
      <c r="B409" s="0" t="s">
        <v>1390</v>
      </c>
      <c r="C409" s="0" t="n">
        <v>216</v>
      </c>
      <c r="D409" s="0" t="s">
        <v>1354</v>
      </c>
      <c r="E409" s="0" t="s">
        <v>1391</v>
      </c>
      <c r="F409" s="0" t="s">
        <v>1354</v>
      </c>
      <c r="G409" s="0" t="s">
        <v>1370</v>
      </c>
      <c r="H409" s="0" t="s">
        <v>394</v>
      </c>
      <c r="I409" s="0" t="s">
        <v>385</v>
      </c>
      <c r="J409" s="0" t="s">
        <v>47</v>
      </c>
      <c r="K409" s="0" t="s">
        <v>47</v>
      </c>
      <c r="L409" s="0" t="s">
        <v>47</v>
      </c>
      <c r="M409" s="0" t="s">
        <v>47</v>
      </c>
      <c r="N409" s="0" t="n">
        <v>1</v>
      </c>
      <c r="O409" s="0" t="n">
        <v>108</v>
      </c>
      <c r="P409" s="0" t="n">
        <v>0</v>
      </c>
      <c r="Q409" s="0" t="n">
        <v>3.6</v>
      </c>
      <c r="R409" s="0" t="str">
        <f aca="false">INDEX(Lookup!$B$4:$B$18,MATCH(C409,Lookup!$A$4:$A$18,0))</f>
        <v>United States</v>
      </c>
      <c r="S409" s="20" t="n">
        <f aca="false">INDEX(Lookup!$D$4:$D$18,MATCH(C409,Lookup!$A$4:$A$18,0))</f>
        <v>1</v>
      </c>
      <c r="T409" s="21" t="n">
        <f aca="false">ROUND(P409*S409,2)</f>
        <v>0</v>
      </c>
      <c r="U409" s="21" t="n">
        <f aca="false">IF(T409&lt;=10,1,IF(T409&lt;=20,2,IF(T409&lt;=30,3,IF(T409&lt;=40,4,IF(T409&lt;=50,5,IF(T409&lt;=100,6,IF(T409&lt;=250,7,8)))))))</f>
        <v>1</v>
      </c>
      <c r="V409" s="21" t="n">
        <f aca="false">IF(AND(OR(Dashboard!$T$3="All",R409=Dashboard!$T$3),OR(Dashboard!$T$4="All",D409=Dashboard!$T$4)),1,0)</f>
        <v>1</v>
      </c>
      <c r="W409" s="21" t="n">
        <f aca="false">IF(V409=1,T409+ROW()/10000000,0)</f>
        <v>4.09E-005</v>
      </c>
    </row>
    <row r="410" customFormat="false" ht="15" hidden="false" customHeight="false" outlineLevel="0" collapsed="false">
      <c r="A410" s="0" t="n">
        <v>17582700</v>
      </c>
      <c r="B410" s="0" t="s">
        <v>1392</v>
      </c>
      <c r="C410" s="0" t="n">
        <v>216</v>
      </c>
      <c r="D410" s="0" t="s">
        <v>1354</v>
      </c>
      <c r="E410" s="0" t="s">
        <v>1393</v>
      </c>
      <c r="F410" s="0" t="s">
        <v>1354</v>
      </c>
      <c r="G410" s="0" t="s">
        <v>1370</v>
      </c>
      <c r="H410" s="0" t="s">
        <v>1394</v>
      </c>
      <c r="I410" s="0" t="s">
        <v>385</v>
      </c>
      <c r="J410" s="0" t="s">
        <v>47</v>
      </c>
      <c r="K410" s="0" t="s">
        <v>47</v>
      </c>
      <c r="L410" s="0" t="s">
        <v>47</v>
      </c>
      <c r="M410" s="0" t="s">
        <v>47</v>
      </c>
      <c r="N410" s="0" t="n">
        <v>2</v>
      </c>
      <c r="O410" s="0" t="n">
        <v>132</v>
      </c>
      <c r="P410" s="0" t="n">
        <v>25</v>
      </c>
      <c r="Q410" s="0" t="n">
        <v>3.6</v>
      </c>
      <c r="R410" s="0" t="str">
        <f aca="false">INDEX(Lookup!$B$4:$B$18,MATCH(C410,Lookup!$A$4:$A$18,0))</f>
        <v>United States</v>
      </c>
      <c r="S410" s="20" t="n">
        <f aca="false">INDEX(Lookup!$D$4:$D$18,MATCH(C410,Lookup!$A$4:$A$18,0))</f>
        <v>1</v>
      </c>
      <c r="T410" s="21" t="n">
        <f aca="false">ROUND(P410*S410,2)</f>
        <v>25</v>
      </c>
      <c r="U410" s="21" t="n">
        <f aca="false">IF(T410&lt;=10,1,IF(T410&lt;=20,2,IF(T410&lt;=30,3,IF(T410&lt;=40,4,IF(T410&lt;=50,5,IF(T410&lt;=100,6,IF(T410&lt;=250,7,8)))))))</f>
        <v>3</v>
      </c>
      <c r="V410" s="21" t="n">
        <f aca="false">IF(AND(OR(Dashboard!$T$3="All",R410=Dashboard!$T$3),OR(Dashboard!$T$4="All",D410=Dashboard!$T$4)),1,0)</f>
        <v>1</v>
      </c>
      <c r="W410" s="21" t="n">
        <f aca="false">IF(V410=1,T410+ROW()/10000000,0)</f>
        <v>25.000041</v>
      </c>
    </row>
    <row r="411" customFormat="false" ht="15" hidden="false" customHeight="false" outlineLevel="0" collapsed="false">
      <c r="A411" s="0" t="n">
        <v>17582664</v>
      </c>
      <c r="B411" s="0" t="s">
        <v>1395</v>
      </c>
      <c r="C411" s="0" t="n">
        <v>216</v>
      </c>
      <c r="D411" s="0" t="s">
        <v>1354</v>
      </c>
      <c r="E411" s="0" t="s">
        <v>1396</v>
      </c>
      <c r="F411" s="0" t="s">
        <v>1354</v>
      </c>
      <c r="G411" s="0" t="s">
        <v>1370</v>
      </c>
      <c r="H411" s="0" t="s">
        <v>1397</v>
      </c>
      <c r="I411" s="0" t="s">
        <v>385</v>
      </c>
      <c r="J411" s="0" t="s">
        <v>47</v>
      </c>
      <c r="K411" s="0" t="s">
        <v>47</v>
      </c>
      <c r="L411" s="0" t="s">
        <v>47</v>
      </c>
      <c r="M411" s="0" t="s">
        <v>47</v>
      </c>
      <c r="N411" s="0" t="n">
        <v>2</v>
      </c>
      <c r="O411" s="0" t="n">
        <v>141</v>
      </c>
      <c r="P411" s="0" t="n">
        <v>25</v>
      </c>
      <c r="Q411" s="0" t="n">
        <v>3.8</v>
      </c>
      <c r="R411" s="0" t="str">
        <f aca="false">INDEX(Lookup!$B$4:$B$18,MATCH(C411,Lookup!$A$4:$A$18,0))</f>
        <v>United States</v>
      </c>
      <c r="S411" s="20" t="n">
        <f aca="false">INDEX(Lookup!$D$4:$D$18,MATCH(C411,Lookup!$A$4:$A$18,0))</f>
        <v>1</v>
      </c>
      <c r="T411" s="21" t="n">
        <f aca="false">ROUND(P411*S411,2)</f>
        <v>25</v>
      </c>
      <c r="U411" s="21" t="n">
        <f aca="false">IF(T411&lt;=10,1,IF(T411&lt;=20,2,IF(T411&lt;=30,3,IF(T411&lt;=40,4,IF(T411&lt;=50,5,IF(T411&lt;=100,6,IF(T411&lt;=250,7,8)))))))</f>
        <v>3</v>
      </c>
      <c r="V411" s="21" t="n">
        <f aca="false">IF(AND(OR(Dashboard!$T$3="All",R411=Dashboard!$T$3),OR(Dashboard!$T$4="All",D411=Dashboard!$T$4)),1,0)</f>
        <v>1</v>
      </c>
      <c r="W411" s="21" t="n">
        <f aca="false">IF(V411=1,T411+ROW()/10000000,0)</f>
        <v>25.0000411</v>
      </c>
    </row>
    <row r="412" customFormat="false" ht="15" hidden="false" customHeight="false" outlineLevel="0" collapsed="false">
      <c r="A412" s="0" t="n">
        <v>17582682</v>
      </c>
      <c r="B412" s="0" t="s">
        <v>1398</v>
      </c>
      <c r="C412" s="0" t="n">
        <v>216</v>
      </c>
      <c r="D412" s="0" t="s">
        <v>1354</v>
      </c>
      <c r="E412" s="0" t="s">
        <v>1399</v>
      </c>
      <c r="F412" s="0" t="s">
        <v>1354</v>
      </c>
      <c r="G412" s="0" t="s">
        <v>1370</v>
      </c>
      <c r="H412" s="0" t="s">
        <v>1400</v>
      </c>
      <c r="I412" s="0" t="s">
        <v>385</v>
      </c>
      <c r="J412" s="0" t="s">
        <v>47</v>
      </c>
      <c r="K412" s="0" t="s">
        <v>47</v>
      </c>
      <c r="L412" s="0" t="s">
        <v>47</v>
      </c>
      <c r="M412" s="0" t="s">
        <v>47</v>
      </c>
      <c r="N412" s="0" t="n">
        <v>2</v>
      </c>
      <c r="O412" s="0" t="n">
        <v>162</v>
      </c>
      <c r="P412" s="0" t="n">
        <v>25</v>
      </c>
      <c r="Q412" s="0" t="n">
        <v>3.7</v>
      </c>
      <c r="R412" s="0" t="str">
        <f aca="false">INDEX(Lookup!$B$4:$B$18,MATCH(C412,Lookup!$A$4:$A$18,0))</f>
        <v>United States</v>
      </c>
      <c r="S412" s="20" t="n">
        <f aca="false">INDEX(Lookup!$D$4:$D$18,MATCH(C412,Lookup!$A$4:$A$18,0))</f>
        <v>1</v>
      </c>
      <c r="T412" s="21" t="n">
        <f aca="false">ROUND(P412*S412,2)</f>
        <v>25</v>
      </c>
      <c r="U412" s="21" t="n">
        <f aca="false">IF(T412&lt;=10,1,IF(T412&lt;=20,2,IF(T412&lt;=30,3,IF(T412&lt;=40,4,IF(T412&lt;=50,5,IF(T412&lt;=100,6,IF(T412&lt;=250,7,8)))))))</f>
        <v>3</v>
      </c>
      <c r="V412" s="21" t="n">
        <f aca="false">IF(AND(OR(Dashboard!$T$3="All",R412=Dashboard!$T$3),OR(Dashboard!$T$4="All",D412=Dashboard!$T$4)),1,0)</f>
        <v>1</v>
      </c>
      <c r="W412" s="21" t="n">
        <f aca="false">IF(V412=1,T412+ROW()/10000000,0)</f>
        <v>25.0000412</v>
      </c>
    </row>
    <row r="413" customFormat="false" ht="15" hidden="false" customHeight="false" outlineLevel="0" collapsed="false">
      <c r="A413" s="0" t="n">
        <v>17582669</v>
      </c>
      <c r="B413" s="0" t="s">
        <v>1401</v>
      </c>
      <c r="C413" s="0" t="n">
        <v>216</v>
      </c>
      <c r="D413" s="0" t="s">
        <v>1354</v>
      </c>
      <c r="E413" s="0" t="s">
        <v>1402</v>
      </c>
      <c r="F413" s="0" t="s">
        <v>1354</v>
      </c>
      <c r="G413" s="0" t="s">
        <v>1370</v>
      </c>
      <c r="H413" s="0" t="s">
        <v>1403</v>
      </c>
      <c r="I413" s="0" t="s">
        <v>385</v>
      </c>
      <c r="J413" s="0" t="s">
        <v>47</v>
      </c>
      <c r="K413" s="0" t="s">
        <v>47</v>
      </c>
      <c r="L413" s="0" t="s">
        <v>47</v>
      </c>
      <c r="M413" s="0" t="s">
        <v>47</v>
      </c>
      <c r="N413" s="0" t="n">
        <v>3</v>
      </c>
      <c r="O413" s="0" t="n">
        <v>144</v>
      </c>
      <c r="P413" s="0" t="n">
        <v>40</v>
      </c>
      <c r="Q413" s="0" t="n">
        <v>3.6</v>
      </c>
      <c r="R413" s="0" t="str">
        <f aca="false">INDEX(Lookup!$B$4:$B$18,MATCH(C413,Lookup!$A$4:$A$18,0))</f>
        <v>United States</v>
      </c>
      <c r="S413" s="20" t="n">
        <f aca="false">INDEX(Lookup!$D$4:$D$18,MATCH(C413,Lookup!$A$4:$A$18,0))</f>
        <v>1</v>
      </c>
      <c r="T413" s="21" t="n">
        <f aca="false">ROUND(P413*S413,2)</f>
        <v>40</v>
      </c>
      <c r="U413" s="21" t="n">
        <f aca="false">IF(T413&lt;=10,1,IF(T413&lt;=20,2,IF(T413&lt;=30,3,IF(T413&lt;=40,4,IF(T413&lt;=50,5,IF(T413&lt;=100,6,IF(T413&lt;=250,7,8)))))))</f>
        <v>4</v>
      </c>
      <c r="V413" s="21" t="n">
        <f aca="false">IF(AND(OR(Dashboard!$T$3="All",R413=Dashboard!$T$3),OR(Dashboard!$T$4="All",D413=Dashboard!$T$4)),1,0)</f>
        <v>1</v>
      </c>
      <c r="W413" s="21" t="n">
        <f aca="false">IF(V413=1,T413+ROW()/10000000,0)</f>
        <v>40.0000413</v>
      </c>
    </row>
    <row r="414" customFormat="false" ht="15" hidden="false" customHeight="false" outlineLevel="0" collapsed="false">
      <c r="A414" s="0" t="n">
        <v>18491935</v>
      </c>
      <c r="B414" s="0" t="s">
        <v>1404</v>
      </c>
      <c r="C414" s="0" t="n">
        <v>216</v>
      </c>
      <c r="D414" s="0" t="s">
        <v>1354</v>
      </c>
      <c r="E414" s="0" t="s">
        <v>1405</v>
      </c>
      <c r="F414" s="0" t="s">
        <v>1354</v>
      </c>
      <c r="G414" s="0" t="s">
        <v>1370</v>
      </c>
      <c r="H414" s="0" t="s">
        <v>1406</v>
      </c>
      <c r="I414" s="0" t="s">
        <v>385</v>
      </c>
      <c r="J414" s="0" t="s">
        <v>47</v>
      </c>
      <c r="K414" s="0" t="s">
        <v>47</v>
      </c>
      <c r="L414" s="0" t="s">
        <v>47</v>
      </c>
      <c r="M414" s="0" t="s">
        <v>47</v>
      </c>
      <c r="N414" s="0" t="n">
        <v>2</v>
      </c>
      <c r="O414" s="0" t="n">
        <v>1</v>
      </c>
      <c r="P414" s="0" t="n">
        <v>25</v>
      </c>
      <c r="Q414" s="0" t="n">
        <v>1</v>
      </c>
      <c r="R414" s="0" t="str">
        <f aca="false">INDEX(Lookup!$B$4:$B$18,MATCH(C414,Lookup!$A$4:$A$18,0))</f>
        <v>United States</v>
      </c>
      <c r="S414" s="20" t="n">
        <f aca="false">INDEX(Lookup!$D$4:$D$18,MATCH(C414,Lookup!$A$4:$A$18,0))</f>
        <v>1</v>
      </c>
      <c r="T414" s="21" t="n">
        <f aca="false">ROUND(P414*S414,2)</f>
        <v>25</v>
      </c>
      <c r="U414" s="21" t="n">
        <f aca="false">IF(T414&lt;=10,1,IF(T414&lt;=20,2,IF(T414&lt;=30,3,IF(T414&lt;=40,4,IF(T414&lt;=50,5,IF(T414&lt;=100,6,IF(T414&lt;=250,7,8)))))))</f>
        <v>3</v>
      </c>
      <c r="V414" s="21" t="n">
        <f aca="false">IF(AND(OR(Dashboard!$T$3="All",R414=Dashboard!$T$3),OR(Dashboard!$T$4="All",D414=Dashboard!$T$4)),1,0)</f>
        <v>1</v>
      </c>
      <c r="W414" s="21" t="n">
        <f aca="false">IF(V414=1,T414+ROW()/10000000,0)</f>
        <v>25.0000414</v>
      </c>
    </row>
    <row r="415" customFormat="false" ht="15" hidden="false" customHeight="false" outlineLevel="0" collapsed="false">
      <c r="A415" s="0" t="n">
        <v>17582546</v>
      </c>
      <c r="B415" s="0" t="s">
        <v>1407</v>
      </c>
      <c r="C415" s="0" t="n">
        <v>216</v>
      </c>
      <c r="D415" s="0" t="s">
        <v>1354</v>
      </c>
      <c r="E415" s="0" t="s">
        <v>1408</v>
      </c>
      <c r="F415" s="0" t="s">
        <v>1354</v>
      </c>
      <c r="G415" s="0" t="s">
        <v>1370</v>
      </c>
      <c r="H415" s="0" t="s">
        <v>394</v>
      </c>
      <c r="I415" s="0" t="s">
        <v>385</v>
      </c>
      <c r="J415" s="0" t="s">
        <v>47</v>
      </c>
      <c r="K415" s="0" t="s">
        <v>47</v>
      </c>
      <c r="L415" s="0" t="s">
        <v>47</v>
      </c>
      <c r="M415" s="0" t="s">
        <v>47</v>
      </c>
      <c r="N415" s="0" t="n">
        <v>1</v>
      </c>
      <c r="O415" s="0" t="n">
        <v>365</v>
      </c>
      <c r="P415" s="0" t="n">
        <v>10</v>
      </c>
      <c r="Q415" s="0" t="n">
        <v>4.1</v>
      </c>
      <c r="R415" s="0" t="str">
        <f aca="false">INDEX(Lookup!$B$4:$B$18,MATCH(C415,Lookup!$A$4:$A$18,0))</f>
        <v>United States</v>
      </c>
      <c r="S415" s="20" t="n">
        <f aca="false">INDEX(Lookup!$D$4:$D$18,MATCH(C415,Lookup!$A$4:$A$18,0))</f>
        <v>1</v>
      </c>
      <c r="T415" s="21" t="n">
        <f aca="false">ROUND(P415*S415,2)</f>
        <v>10</v>
      </c>
      <c r="U415" s="21" t="n">
        <f aca="false">IF(T415&lt;=10,1,IF(T415&lt;=20,2,IF(T415&lt;=30,3,IF(T415&lt;=40,4,IF(T415&lt;=50,5,IF(T415&lt;=100,6,IF(T415&lt;=250,7,8)))))))</f>
        <v>1</v>
      </c>
      <c r="V415" s="21" t="n">
        <f aca="false">IF(AND(OR(Dashboard!$T$3="All",R415=Dashboard!$T$3),OR(Dashboard!$T$4="All",D415=Dashboard!$T$4)),1,0)</f>
        <v>1</v>
      </c>
      <c r="W415" s="21" t="n">
        <f aca="false">IF(V415=1,T415+ROW()/10000000,0)</f>
        <v>10.0000415</v>
      </c>
    </row>
    <row r="416" customFormat="false" ht="15" hidden="false" customHeight="false" outlineLevel="0" collapsed="false">
      <c r="A416" s="0" t="n">
        <v>17629582</v>
      </c>
      <c r="B416" s="0" t="s">
        <v>1409</v>
      </c>
      <c r="C416" s="0" t="n">
        <v>216</v>
      </c>
      <c r="D416" s="0" t="s">
        <v>1410</v>
      </c>
      <c r="E416" s="0" t="s">
        <v>1411</v>
      </c>
      <c r="F416" s="0" t="s">
        <v>1410</v>
      </c>
      <c r="G416" s="0" t="s">
        <v>1412</v>
      </c>
      <c r="H416" s="0" t="s">
        <v>640</v>
      </c>
      <c r="I416" s="0" t="s">
        <v>385</v>
      </c>
      <c r="J416" s="0" t="s">
        <v>47</v>
      </c>
      <c r="K416" s="0" t="s">
        <v>47</v>
      </c>
      <c r="L416" s="0" t="s">
        <v>47</v>
      </c>
      <c r="M416" s="0" t="s">
        <v>47</v>
      </c>
      <c r="N416" s="0" t="n">
        <v>2</v>
      </c>
      <c r="O416" s="0" t="n">
        <v>9</v>
      </c>
      <c r="P416" s="0" t="n">
        <v>25</v>
      </c>
      <c r="Q416" s="0" t="n">
        <v>3.3</v>
      </c>
      <c r="R416" s="0" t="str">
        <f aca="false">INDEX(Lookup!$B$4:$B$18,MATCH(C416,Lookup!$A$4:$A$18,0))</f>
        <v>United States</v>
      </c>
      <c r="S416" s="20" t="n">
        <f aca="false">INDEX(Lookup!$D$4:$D$18,MATCH(C416,Lookup!$A$4:$A$18,0))</f>
        <v>1</v>
      </c>
      <c r="T416" s="21" t="n">
        <f aca="false">ROUND(P416*S416,2)</f>
        <v>25</v>
      </c>
      <c r="U416" s="21" t="n">
        <f aca="false">IF(T416&lt;=10,1,IF(T416&lt;=20,2,IF(T416&lt;=30,3,IF(T416&lt;=40,4,IF(T416&lt;=50,5,IF(T416&lt;=100,6,IF(T416&lt;=250,7,8)))))))</f>
        <v>3</v>
      </c>
      <c r="V416" s="21" t="n">
        <f aca="false">IF(AND(OR(Dashboard!$T$3="All",R416=Dashboard!$T$3),OR(Dashboard!$T$4="All",D416=Dashboard!$T$4)),1,0)</f>
        <v>1</v>
      </c>
      <c r="W416" s="21" t="n">
        <f aca="false">IF(V416=1,T416+ROW()/10000000,0)</f>
        <v>25.0000416</v>
      </c>
    </row>
    <row r="417" customFormat="false" ht="15" hidden="false" customHeight="false" outlineLevel="0" collapsed="false">
      <c r="A417" s="0" t="n">
        <v>17211719</v>
      </c>
      <c r="B417" s="0" t="s">
        <v>1413</v>
      </c>
      <c r="C417" s="0" t="n">
        <v>216</v>
      </c>
      <c r="D417" s="0" t="s">
        <v>1414</v>
      </c>
      <c r="E417" s="0" t="s">
        <v>1415</v>
      </c>
      <c r="F417" s="0" t="s">
        <v>1414</v>
      </c>
      <c r="G417" s="0" t="s">
        <v>1416</v>
      </c>
      <c r="H417" s="0" t="s">
        <v>207</v>
      </c>
      <c r="I417" s="0" t="s">
        <v>385</v>
      </c>
      <c r="J417" s="0" t="s">
        <v>47</v>
      </c>
      <c r="K417" s="0" t="s">
        <v>47</v>
      </c>
      <c r="L417" s="0" t="s">
        <v>47</v>
      </c>
      <c r="M417" s="0" t="s">
        <v>47</v>
      </c>
      <c r="N417" s="0" t="n">
        <v>4</v>
      </c>
      <c r="O417" s="0" t="n">
        <v>542</v>
      </c>
      <c r="P417" s="0" t="n">
        <v>70</v>
      </c>
      <c r="Q417" s="0" t="n">
        <v>4</v>
      </c>
      <c r="R417" s="0" t="str">
        <f aca="false">INDEX(Lookup!$B$4:$B$18,MATCH(C417,Lookup!$A$4:$A$18,0))</f>
        <v>United States</v>
      </c>
      <c r="S417" s="20" t="n">
        <f aca="false">INDEX(Lookup!$D$4:$D$18,MATCH(C417,Lookup!$A$4:$A$18,0))</f>
        <v>1</v>
      </c>
      <c r="T417" s="21" t="n">
        <f aca="false">ROUND(P417*S417,2)</f>
        <v>70</v>
      </c>
      <c r="U417" s="21" t="n">
        <f aca="false">IF(T417&lt;=10,1,IF(T417&lt;=20,2,IF(T417&lt;=30,3,IF(T417&lt;=40,4,IF(T417&lt;=50,5,IF(T417&lt;=100,6,IF(T417&lt;=250,7,8)))))))</f>
        <v>6</v>
      </c>
      <c r="V417" s="21" t="n">
        <f aca="false">IF(AND(OR(Dashboard!$T$3="All",R417=Dashboard!$T$3),OR(Dashboard!$T$4="All",D417=Dashboard!$T$4)),1,0)</f>
        <v>1</v>
      </c>
      <c r="W417" s="21" t="n">
        <f aca="false">IF(V417=1,T417+ROW()/10000000,0)</f>
        <v>70.0000417</v>
      </c>
    </row>
    <row r="418" customFormat="false" ht="15" hidden="false" customHeight="false" outlineLevel="0" collapsed="false">
      <c r="A418" s="0" t="n">
        <v>17144717</v>
      </c>
      <c r="B418" s="0" t="s">
        <v>1417</v>
      </c>
      <c r="C418" s="0" t="n">
        <v>216</v>
      </c>
      <c r="D418" s="0" t="s">
        <v>1418</v>
      </c>
      <c r="E418" s="0" t="s">
        <v>1419</v>
      </c>
      <c r="F418" s="0" t="s">
        <v>1420</v>
      </c>
      <c r="G418" s="0" t="s">
        <v>1421</v>
      </c>
      <c r="H418" s="0" t="s">
        <v>207</v>
      </c>
      <c r="I418" s="0" t="s">
        <v>385</v>
      </c>
      <c r="J418" s="0" t="s">
        <v>47</v>
      </c>
      <c r="K418" s="0" t="s">
        <v>47</v>
      </c>
      <c r="L418" s="0" t="s">
        <v>47</v>
      </c>
      <c r="M418" s="0" t="s">
        <v>47</v>
      </c>
      <c r="N418" s="0" t="n">
        <v>2</v>
      </c>
      <c r="O418" s="0" t="n">
        <v>691</v>
      </c>
      <c r="P418" s="0" t="n">
        <v>25</v>
      </c>
      <c r="Q418" s="0" t="n">
        <v>4.5</v>
      </c>
      <c r="R418" s="0" t="str">
        <f aca="false">INDEX(Lookup!$B$4:$B$18,MATCH(C418,Lookup!$A$4:$A$18,0))</f>
        <v>United States</v>
      </c>
      <c r="S418" s="20" t="n">
        <f aca="false">INDEX(Lookup!$D$4:$D$18,MATCH(C418,Lookup!$A$4:$A$18,0))</f>
        <v>1</v>
      </c>
      <c r="T418" s="21" t="n">
        <f aca="false">ROUND(P418*S418,2)</f>
        <v>25</v>
      </c>
      <c r="U418" s="21" t="n">
        <f aca="false">IF(T418&lt;=10,1,IF(T418&lt;=20,2,IF(T418&lt;=30,3,IF(T418&lt;=40,4,IF(T418&lt;=50,5,IF(T418&lt;=100,6,IF(T418&lt;=250,7,8)))))))</f>
        <v>3</v>
      </c>
      <c r="V418" s="21" t="n">
        <f aca="false">IF(AND(OR(Dashboard!$T$3="All",R418=Dashboard!$T$3),OR(Dashboard!$T$4="All",D418=Dashboard!$T$4)),1,0)</f>
        <v>1</v>
      </c>
      <c r="W418" s="21" t="n">
        <f aca="false">IF(V418=1,T418+ROW()/10000000,0)</f>
        <v>25.0000418</v>
      </c>
    </row>
    <row r="419" customFormat="false" ht="15" hidden="false" customHeight="false" outlineLevel="0" collapsed="false">
      <c r="A419" s="0" t="n">
        <v>17143970</v>
      </c>
      <c r="B419" s="0" t="s">
        <v>1422</v>
      </c>
      <c r="C419" s="0" t="n">
        <v>216</v>
      </c>
      <c r="D419" s="0" t="s">
        <v>1418</v>
      </c>
      <c r="E419" s="0" t="s">
        <v>1423</v>
      </c>
      <c r="F419" s="0" t="s">
        <v>1424</v>
      </c>
      <c r="G419" s="0" t="s">
        <v>1425</v>
      </c>
      <c r="H419" s="0" t="s">
        <v>898</v>
      </c>
      <c r="I419" s="0" t="s">
        <v>385</v>
      </c>
      <c r="J419" s="0" t="s">
        <v>47</v>
      </c>
      <c r="K419" s="0" t="s">
        <v>47</v>
      </c>
      <c r="L419" s="0" t="s">
        <v>47</v>
      </c>
      <c r="M419" s="0" t="s">
        <v>47</v>
      </c>
      <c r="N419" s="0" t="n">
        <v>3</v>
      </c>
      <c r="O419" s="0" t="n">
        <v>764</v>
      </c>
      <c r="P419" s="0" t="n">
        <v>35</v>
      </c>
      <c r="Q419" s="0" t="n">
        <v>4.7</v>
      </c>
      <c r="R419" s="0" t="str">
        <f aca="false">INDEX(Lookup!$B$4:$B$18,MATCH(C419,Lookup!$A$4:$A$18,0))</f>
        <v>United States</v>
      </c>
      <c r="S419" s="20" t="n">
        <f aca="false">INDEX(Lookup!$D$4:$D$18,MATCH(C419,Lookup!$A$4:$A$18,0))</f>
        <v>1</v>
      </c>
      <c r="T419" s="21" t="n">
        <f aca="false">ROUND(P419*S419,2)</f>
        <v>35</v>
      </c>
      <c r="U419" s="21" t="n">
        <f aca="false">IF(T419&lt;=10,1,IF(T419&lt;=20,2,IF(T419&lt;=30,3,IF(T419&lt;=40,4,IF(T419&lt;=50,5,IF(T419&lt;=100,6,IF(T419&lt;=250,7,8)))))))</f>
        <v>4</v>
      </c>
      <c r="V419" s="21" t="n">
        <f aca="false">IF(AND(OR(Dashboard!$T$3="All",R419=Dashboard!$T$3),OR(Dashboard!$T$4="All",D419=Dashboard!$T$4)),1,0)</f>
        <v>1</v>
      </c>
      <c r="W419" s="21" t="n">
        <f aca="false">IF(V419=1,T419+ROW()/10000000,0)</f>
        <v>35.0000419</v>
      </c>
    </row>
    <row r="420" customFormat="false" ht="15" hidden="false" customHeight="false" outlineLevel="0" collapsed="false">
      <c r="A420" s="0" t="n">
        <v>17142698</v>
      </c>
      <c r="B420" s="0" t="s">
        <v>1426</v>
      </c>
      <c r="C420" s="0" t="n">
        <v>216</v>
      </c>
      <c r="D420" s="0" t="s">
        <v>1418</v>
      </c>
      <c r="E420" s="0" t="s">
        <v>1427</v>
      </c>
      <c r="F420" s="0" t="s">
        <v>1428</v>
      </c>
      <c r="G420" s="0" t="s">
        <v>1429</v>
      </c>
      <c r="H420" s="0" t="s">
        <v>391</v>
      </c>
      <c r="I420" s="0" t="s">
        <v>385</v>
      </c>
      <c r="J420" s="0" t="s">
        <v>47</v>
      </c>
      <c r="K420" s="0" t="s">
        <v>47</v>
      </c>
      <c r="L420" s="0" t="s">
        <v>47</v>
      </c>
      <c r="M420" s="0" t="s">
        <v>47</v>
      </c>
      <c r="N420" s="0" t="n">
        <v>1</v>
      </c>
      <c r="O420" s="0" t="n">
        <v>707</v>
      </c>
      <c r="P420" s="0" t="n">
        <v>10</v>
      </c>
      <c r="Q420" s="0" t="n">
        <v>4.7</v>
      </c>
      <c r="R420" s="0" t="str">
        <f aca="false">INDEX(Lookup!$B$4:$B$18,MATCH(C420,Lookup!$A$4:$A$18,0))</f>
        <v>United States</v>
      </c>
      <c r="S420" s="20" t="n">
        <f aca="false">INDEX(Lookup!$D$4:$D$18,MATCH(C420,Lookup!$A$4:$A$18,0))</f>
        <v>1</v>
      </c>
      <c r="T420" s="21" t="n">
        <f aca="false">ROUND(P420*S420,2)</f>
        <v>10</v>
      </c>
      <c r="U420" s="21" t="n">
        <f aca="false">IF(T420&lt;=10,1,IF(T420&lt;=20,2,IF(T420&lt;=30,3,IF(T420&lt;=40,4,IF(T420&lt;=50,5,IF(T420&lt;=100,6,IF(T420&lt;=250,7,8)))))))</f>
        <v>1</v>
      </c>
      <c r="V420" s="21" t="n">
        <f aca="false">IF(AND(OR(Dashboard!$T$3="All",R420=Dashboard!$T$3),OR(Dashboard!$T$4="All",D420=Dashboard!$T$4)),1,0)</f>
        <v>1</v>
      </c>
      <c r="W420" s="21" t="n">
        <f aca="false">IF(V420=1,T420+ROW()/10000000,0)</f>
        <v>10.000042</v>
      </c>
    </row>
    <row r="421" customFormat="false" ht="15" hidden="false" customHeight="false" outlineLevel="0" collapsed="false">
      <c r="A421" s="0" t="n">
        <v>17144991</v>
      </c>
      <c r="B421" s="0" t="s">
        <v>1430</v>
      </c>
      <c r="C421" s="0" t="n">
        <v>216</v>
      </c>
      <c r="D421" s="0" t="s">
        <v>1418</v>
      </c>
      <c r="E421" s="0" t="s">
        <v>1431</v>
      </c>
      <c r="F421" s="0" t="s">
        <v>1432</v>
      </c>
      <c r="G421" s="0" t="s">
        <v>1433</v>
      </c>
      <c r="H421" s="0" t="s">
        <v>207</v>
      </c>
      <c r="I421" s="0" t="s">
        <v>385</v>
      </c>
      <c r="J421" s="0" t="s">
        <v>47</v>
      </c>
      <c r="K421" s="0" t="s">
        <v>47</v>
      </c>
      <c r="L421" s="0" t="s">
        <v>47</v>
      </c>
      <c r="M421" s="0" t="s">
        <v>47</v>
      </c>
      <c r="N421" s="0" t="n">
        <v>3</v>
      </c>
      <c r="O421" s="0" t="n">
        <v>487</v>
      </c>
      <c r="P421" s="0" t="n">
        <v>30</v>
      </c>
      <c r="Q421" s="0" t="n">
        <v>4.5</v>
      </c>
      <c r="R421" s="0" t="str">
        <f aca="false">INDEX(Lookup!$B$4:$B$18,MATCH(C421,Lookup!$A$4:$A$18,0))</f>
        <v>United States</v>
      </c>
      <c r="S421" s="20" t="n">
        <f aca="false">INDEX(Lookup!$D$4:$D$18,MATCH(C421,Lookup!$A$4:$A$18,0))</f>
        <v>1</v>
      </c>
      <c r="T421" s="21" t="n">
        <f aca="false">ROUND(P421*S421,2)</f>
        <v>30</v>
      </c>
      <c r="U421" s="21" t="n">
        <f aca="false">IF(T421&lt;=10,1,IF(T421&lt;=20,2,IF(T421&lt;=30,3,IF(T421&lt;=40,4,IF(T421&lt;=50,5,IF(T421&lt;=100,6,IF(T421&lt;=250,7,8)))))))</f>
        <v>3</v>
      </c>
      <c r="V421" s="21" t="n">
        <f aca="false">IF(AND(OR(Dashboard!$T$3="All",R421=Dashboard!$T$3),OR(Dashboard!$T$4="All",D421=Dashboard!$T$4)),1,0)</f>
        <v>1</v>
      </c>
      <c r="W421" s="21" t="n">
        <f aca="false">IF(V421=1,T421+ROW()/10000000,0)</f>
        <v>30.0000421</v>
      </c>
    </row>
    <row r="422" customFormat="false" ht="15" hidden="false" customHeight="false" outlineLevel="0" collapsed="false">
      <c r="A422" s="0" t="n">
        <v>17142519</v>
      </c>
      <c r="B422" s="0" t="s">
        <v>1434</v>
      </c>
      <c r="C422" s="0" t="n">
        <v>216</v>
      </c>
      <c r="D422" s="0" t="s">
        <v>1418</v>
      </c>
      <c r="E422" s="0" t="s">
        <v>1435</v>
      </c>
      <c r="F422" s="0" t="s">
        <v>1432</v>
      </c>
      <c r="G422" s="0" t="s">
        <v>1433</v>
      </c>
      <c r="H422" s="0" t="s">
        <v>1436</v>
      </c>
      <c r="I422" s="0" t="s">
        <v>385</v>
      </c>
      <c r="J422" s="0" t="s">
        <v>47</v>
      </c>
      <c r="K422" s="0" t="s">
        <v>47</v>
      </c>
      <c r="L422" s="0" t="s">
        <v>47</v>
      </c>
      <c r="M422" s="0" t="s">
        <v>47</v>
      </c>
      <c r="N422" s="0" t="n">
        <v>1</v>
      </c>
      <c r="O422" s="0" t="n">
        <v>695</v>
      </c>
      <c r="P422" s="0" t="n">
        <v>10</v>
      </c>
      <c r="Q422" s="0" t="n">
        <v>4.5</v>
      </c>
      <c r="R422" s="0" t="str">
        <f aca="false">INDEX(Lookup!$B$4:$B$18,MATCH(C422,Lookup!$A$4:$A$18,0))</f>
        <v>United States</v>
      </c>
      <c r="S422" s="20" t="n">
        <f aca="false">INDEX(Lookup!$D$4:$D$18,MATCH(C422,Lookup!$A$4:$A$18,0))</f>
        <v>1</v>
      </c>
      <c r="T422" s="21" t="n">
        <f aca="false">ROUND(P422*S422,2)</f>
        <v>10</v>
      </c>
      <c r="U422" s="21" t="n">
        <f aca="false">IF(T422&lt;=10,1,IF(T422&lt;=20,2,IF(T422&lt;=30,3,IF(T422&lt;=40,4,IF(T422&lt;=50,5,IF(T422&lt;=100,6,IF(T422&lt;=250,7,8)))))))</f>
        <v>1</v>
      </c>
      <c r="V422" s="21" t="n">
        <f aca="false">IF(AND(OR(Dashboard!$T$3="All",R422=Dashboard!$T$3),OR(Dashboard!$T$4="All",D422=Dashboard!$T$4)),1,0)</f>
        <v>1</v>
      </c>
      <c r="W422" s="21" t="n">
        <f aca="false">IF(V422=1,T422+ROW()/10000000,0)</f>
        <v>10.0000422</v>
      </c>
    </row>
    <row r="423" customFormat="false" ht="15" hidden="false" customHeight="false" outlineLevel="0" collapsed="false">
      <c r="A423" s="0" t="n">
        <v>17145408</v>
      </c>
      <c r="B423" s="0" t="s">
        <v>1437</v>
      </c>
      <c r="C423" s="0" t="n">
        <v>216</v>
      </c>
      <c r="D423" s="0" t="s">
        <v>1418</v>
      </c>
      <c r="E423" s="0" t="s">
        <v>1438</v>
      </c>
      <c r="F423" s="0" t="s">
        <v>1432</v>
      </c>
      <c r="G423" s="0" t="s">
        <v>1433</v>
      </c>
      <c r="H423" s="0" t="s">
        <v>246</v>
      </c>
      <c r="I423" s="0" t="s">
        <v>385</v>
      </c>
      <c r="J423" s="0" t="s">
        <v>47</v>
      </c>
      <c r="K423" s="0" t="s">
        <v>47</v>
      </c>
      <c r="L423" s="0" t="s">
        <v>47</v>
      </c>
      <c r="M423" s="0" t="s">
        <v>47</v>
      </c>
      <c r="N423" s="0" t="n">
        <v>3</v>
      </c>
      <c r="O423" s="0" t="n">
        <v>485</v>
      </c>
      <c r="P423" s="0" t="n">
        <v>40</v>
      </c>
      <c r="Q423" s="0" t="n">
        <v>4.2</v>
      </c>
      <c r="R423" s="0" t="str">
        <f aca="false">INDEX(Lookup!$B$4:$B$18,MATCH(C423,Lookup!$A$4:$A$18,0))</f>
        <v>United States</v>
      </c>
      <c r="S423" s="20" t="n">
        <f aca="false">INDEX(Lookup!$D$4:$D$18,MATCH(C423,Lookup!$A$4:$A$18,0))</f>
        <v>1</v>
      </c>
      <c r="T423" s="21" t="n">
        <f aca="false">ROUND(P423*S423,2)</f>
        <v>40</v>
      </c>
      <c r="U423" s="21" t="n">
        <f aca="false">IF(T423&lt;=10,1,IF(T423&lt;=20,2,IF(T423&lt;=30,3,IF(T423&lt;=40,4,IF(T423&lt;=50,5,IF(T423&lt;=100,6,IF(T423&lt;=250,7,8)))))))</f>
        <v>4</v>
      </c>
      <c r="V423" s="21" t="n">
        <f aca="false">IF(AND(OR(Dashboard!$T$3="All",R423=Dashboard!$T$3),OR(Dashboard!$T$4="All",D423=Dashboard!$T$4)),1,0)</f>
        <v>1</v>
      </c>
      <c r="W423" s="21" t="n">
        <f aca="false">IF(V423=1,T423+ROW()/10000000,0)</f>
        <v>40.0000423</v>
      </c>
    </row>
    <row r="424" customFormat="false" ht="15" hidden="false" customHeight="false" outlineLevel="0" collapsed="false">
      <c r="A424" s="0" t="n">
        <v>17143336</v>
      </c>
      <c r="B424" s="0" t="s">
        <v>1439</v>
      </c>
      <c r="C424" s="0" t="n">
        <v>216</v>
      </c>
      <c r="D424" s="0" t="s">
        <v>1418</v>
      </c>
      <c r="E424" s="0" t="s">
        <v>1440</v>
      </c>
      <c r="F424" s="0" t="s">
        <v>1432</v>
      </c>
      <c r="G424" s="0" t="s">
        <v>1433</v>
      </c>
      <c r="H424" s="0" t="s">
        <v>1441</v>
      </c>
      <c r="I424" s="0" t="s">
        <v>385</v>
      </c>
      <c r="J424" s="0" t="s">
        <v>47</v>
      </c>
      <c r="K424" s="0" t="s">
        <v>47</v>
      </c>
      <c r="L424" s="0" t="s">
        <v>47</v>
      </c>
      <c r="M424" s="0" t="s">
        <v>47</v>
      </c>
      <c r="N424" s="0" t="n">
        <v>3</v>
      </c>
      <c r="O424" s="0" t="n">
        <v>807</v>
      </c>
      <c r="P424" s="0" t="n">
        <v>40</v>
      </c>
      <c r="Q424" s="0" t="n">
        <v>4.2</v>
      </c>
      <c r="R424" s="0" t="str">
        <f aca="false">INDEX(Lookup!$B$4:$B$18,MATCH(C424,Lookup!$A$4:$A$18,0))</f>
        <v>United States</v>
      </c>
      <c r="S424" s="20" t="n">
        <f aca="false">INDEX(Lookup!$D$4:$D$18,MATCH(C424,Lookup!$A$4:$A$18,0))</f>
        <v>1</v>
      </c>
      <c r="T424" s="21" t="n">
        <f aca="false">ROUND(P424*S424,2)</f>
        <v>40</v>
      </c>
      <c r="U424" s="21" t="n">
        <f aca="false">IF(T424&lt;=10,1,IF(T424&lt;=20,2,IF(T424&lt;=30,3,IF(T424&lt;=40,4,IF(T424&lt;=50,5,IF(T424&lt;=100,6,IF(T424&lt;=250,7,8)))))))</f>
        <v>4</v>
      </c>
      <c r="V424" s="21" t="n">
        <f aca="false">IF(AND(OR(Dashboard!$T$3="All",R424=Dashboard!$T$3),OR(Dashboard!$T$4="All",D424=Dashboard!$T$4)),1,0)</f>
        <v>1</v>
      </c>
      <c r="W424" s="21" t="n">
        <f aca="false">IF(V424=1,T424+ROW()/10000000,0)</f>
        <v>40.0000424</v>
      </c>
    </row>
    <row r="425" customFormat="false" ht="15" hidden="false" customHeight="false" outlineLevel="0" collapsed="false">
      <c r="A425" s="0" t="n">
        <v>17145077</v>
      </c>
      <c r="B425" s="0" t="s">
        <v>1442</v>
      </c>
      <c r="C425" s="0" t="n">
        <v>216</v>
      </c>
      <c r="D425" s="0" t="s">
        <v>1418</v>
      </c>
      <c r="E425" s="0" t="s">
        <v>1443</v>
      </c>
      <c r="F425" s="0" t="s">
        <v>1444</v>
      </c>
      <c r="G425" s="0" t="s">
        <v>1445</v>
      </c>
      <c r="H425" s="0" t="s">
        <v>838</v>
      </c>
      <c r="I425" s="0" t="s">
        <v>385</v>
      </c>
      <c r="J425" s="0" t="s">
        <v>47</v>
      </c>
      <c r="K425" s="0" t="s">
        <v>47</v>
      </c>
      <c r="L425" s="0" t="s">
        <v>47</v>
      </c>
      <c r="M425" s="0" t="s">
        <v>47</v>
      </c>
      <c r="N425" s="0" t="n">
        <v>1</v>
      </c>
      <c r="O425" s="0" t="n">
        <v>723</v>
      </c>
      <c r="P425" s="0" t="n">
        <v>10</v>
      </c>
      <c r="Q425" s="0" t="n">
        <v>4.6</v>
      </c>
      <c r="R425" s="0" t="str">
        <f aca="false">INDEX(Lookup!$B$4:$B$18,MATCH(C425,Lookup!$A$4:$A$18,0))</f>
        <v>United States</v>
      </c>
      <c r="S425" s="20" t="n">
        <f aca="false">INDEX(Lookup!$D$4:$D$18,MATCH(C425,Lookup!$A$4:$A$18,0))</f>
        <v>1</v>
      </c>
      <c r="T425" s="21" t="n">
        <f aca="false">ROUND(P425*S425,2)</f>
        <v>10</v>
      </c>
      <c r="U425" s="21" t="n">
        <f aca="false">IF(T425&lt;=10,1,IF(T425&lt;=20,2,IF(T425&lt;=30,3,IF(T425&lt;=40,4,IF(T425&lt;=50,5,IF(T425&lt;=100,6,IF(T425&lt;=250,7,8)))))))</f>
        <v>1</v>
      </c>
      <c r="V425" s="21" t="n">
        <f aca="false">IF(AND(OR(Dashboard!$T$3="All",R425=Dashboard!$T$3),OR(Dashboard!$T$4="All",D425=Dashboard!$T$4)),1,0)</f>
        <v>1</v>
      </c>
      <c r="W425" s="21" t="n">
        <f aca="false">IF(V425=1,T425+ROW()/10000000,0)</f>
        <v>10.0000425</v>
      </c>
    </row>
    <row r="426" customFormat="false" ht="15" hidden="false" customHeight="false" outlineLevel="0" collapsed="false">
      <c r="A426" s="0" t="n">
        <v>17141447</v>
      </c>
      <c r="B426" s="0" t="s">
        <v>1446</v>
      </c>
      <c r="C426" s="0" t="n">
        <v>216</v>
      </c>
      <c r="D426" s="0" t="s">
        <v>1418</v>
      </c>
      <c r="E426" s="0" t="s">
        <v>1447</v>
      </c>
      <c r="F426" s="0" t="s">
        <v>1444</v>
      </c>
      <c r="G426" s="0" t="s">
        <v>1445</v>
      </c>
      <c r="H426" s="0" t="s">
        <v>1448</v>
      </c>
      <c r="I426" s="0" t="s">
        <v>385</v>
      </c>
      <c r="J426" s="0" t="s">
        <v>47</v>
      </c>
      <c r="K426" s="0" t="s">
        <v>47</v>
      </c>
      <c r="L426" s="0" t="s">
        <v>47</v>
      </c>
      <c r="M426" s="0" t="s">
        <v>47</v>
      </c>
      <c r="N426" s="0" t="n">
        <v>1</v>
      </c>
      <c r="O426" s="0" t="n">
        <v>874</v>
      </c>
      <c r="P426" s="0" t="n">
        <v>10</v>
      </c>
      <c r="Q426" s="0" t="n">
        <v>4.2</v>
      </c>
      <c r="R426" s="0" t="str">
        <f aca="false">INDEX(Lookup!$B$4:$B$18,MATCH(C426,Lookup!$A$4:$A$18,0))</f>
        <v>United States</v>
      </c>
      <c r="S426" s="20" t="n">
        <f aca="false">INDEX(Lookup!$D$4:$D$18,MATCH(C426,Lookup!$A$4:$A$18,0))</f>
        <v>1</v>
      </c>
      <c r="T426" s="21" t="n">
        <f aca="false">ROUND(P426*S426,2)</f>
        <v>10</v>
      </c>
      <c r="U426" s="21" t="n">
        <f aca="false">IF(T426&lt;=10,1,IF(T426&lt;=20,2,IF(T426&lt;=30,3,IF(T426&lt;=40,4,IF(T426&lt;=50,5,IF(T426&lt;=100,6,IF(T426&lt;=250,7,8)))))))</f>
        <v>1</v>
      </c>
      <c r="V426" s="21" t="n">
        <f aca="false">IF(AND(OR(Dashboard!$T$3="All",R426=Dashboard!$T$3),OR(Dashboard!$T$4="All",D426=Dashboard!$T$4)),1,0)</f>
        <v>1</v>
      </c>
      <c r="W426" s="21" t="n">
        <f aca="false">IF(V426=1,T426+ROW()/10000000,0)</f>
        <v>10.0000426</v>
      </c>
    </row>
    <row r="427" customFormat="false" ht="15" hidden="false" customHeight="false" outlineLevel="0" collapsed="false">
      <c r="A427" s="0" t="n">
        <v>17142096</v>
      </c>
      <c r="B427" s="0" t="s">
        <v>1449</v>
      </c>
      <c r="C427" s="0" t="n">
        <v>216</v>
      </c>
      <c r="D427" s="0" t="s">
        <v>1418</v>
      </c>
      <c r="E427" s="0" t="s">
        <v>1450</v>
      </c>
      <c r="F427" s="0" t="s">
        <v>1444</v>
      </c>
      <c r="G427" s="0" t="s">
        <v>1445</v>
      </c>
      <c r="H427" s="0" t="s">
        <v>1174</v>
      </c>
      <c r="I427" s="0" t="s">
        <v>385</v>
      </c>
      <c r="J427" s="0" t="s">
        <v>47</v>
      </c>
      <c r="K427" s="0" t="s">
        <v>47</v>
      </c>
      <c r="L427" s="0" t="s">
        <v>47</v>
      </c>
      <c r="M427" s="0" t="s">
        <v>47</v>
      </c>
      <c r="N427" s="0" t="n">
        <v>2</v>
      </c>
      <c r="O427" s="0" t="n">
        <v>552</v>
      </c>
      <c r="P427" s="0" t="n">
        <v>25</v>
      </c>
      <c r="Q427" s="0" t="n">
        <v>4.4</v>
      </c>
      <c r="R427" s="0" t="str">
        <f aca="false">INDEX(Lookup!$B$4:$B$18,MATCH(C427,Lookup!$A$4:$A$18,0))</f>
        <v>United States</v>
      </c>
      <c r="S427" s="20" t="n">
        <f aca="false">INDEX(Lookup!$D$4:$D$18,MATCH(C427,Lookup!$A$4:$A$18,0))</f>
        <v>1</v>
      </c>
      <c r="T427" s="21" t="n">
        <f aca="false">ROUND(P427*S427,2)</f>
        <v>25</v>
      </c>
      <c r="U427" s="21" t="n">
        <f aca="false">IF(T427&lt;=10,1,IF(T427&lt;=20,2,IF(T427&lt;=30,3,IF(T427&lt;=40,4,IF(T427&lt;=50,5,IF(T427&lt;=100,6,IF(T427&lt;=250,7,8)))))))</f>
        <v>3</v>
      </c>
      <c r="V427" s="21" t="n">
        <f aca="false">IF(AND(OR(Dashboard!$T$3="All",R427=Dashboard!$T$3),OR(Dashboard!$T$4="All",D427=Dashboard!$T$4)),1,0)</f>
        <v>1</v>
      </c>
      <c r="W427" s="21" t="n">
        <f aca="false">IF(V427=1,T427+ROW()/10000000,0)</f>
        <v>25.0000427</v>
      </c>
    </row>
    <row r="428" customFormat="false" ht="15" hidden="false" customHeight="false" outlineLevel="0" collapsed="false">
      <c r="A428" s="0" t="n">
        <v>17142297</v>
      </c>
      <c r="B428" s="0" t="s">
        <v>1451</v>
      </c>
      <c r="C428" s="0" t="n">
        <v>216</v>
      </c>
      <c r="D428" s="0" t="s">
        <v>1418</v>
      </c>
      <c r="E428" s="0" t="s">
        <v>1452</v>
      </c>
      <c r="F428" s="0" t="s">
        <v>1444</v>
      </c>
      <c r="G428" s="0" t="s">
        <v>1445</v>
      </c>
      <c r="H428" s="0" t="s">
        <v>1453</v>
      </c>
      <c r="I428" s="0" t="s">
        <v>385</v>
      </c>
      <c r="J428" s="0" t="s">
        <v>47</v>
      </c>
      <c r="K428" s="0" t="s">
        <v>47</v>
      </c>
      <c r="L428" s="0" t="s">
        <v>47</v>
      </c>
      <c r="M428" s="0" t="s">
        <v>47</v>
      </c>
      <c r="N428" s="0" t="n">
        <v>3</v>
      </c>
      <c r="O428" s="0" t="n">
        <v>1056</v>
      </c>
      <c r="P428" s="0" t="n">
        <v>40</v>
      </c>
      <c r="Q428" s="0" t="n">
        <v>4.3</v>
      </c>
      <c r="R428" s="0" t="str">
        <f aca="false">INDEX(Lookup!$B$4:$B$18,MATCH(C428,Lookup!$A$4:$A$18,0))</f>
        <v>United States</v>
      </c>
      <c r="S428" s="20" t="n">
        <f aca="false">INDEX(Lookup!$D$4:$D$18,MATCH(C428,Lookup!$A$4:$A$18,0))</f>
        <v>1</v>
      </c>
      <c r="T428" s="21" t="n">
        <f aca="false">ROUND(P428*S428,2)</f>
        <v>40</v>
      </c>
      <c r="U428" s="21" t="n">
        <f aca="false">IF(T428&lt;=10,1,IF(T428&lt;=20,2,IF(T428&lt;=30,3,IF(T428&lt;=40,4,IF(T428&lt;=50,5,IF(T428&lt;=100,6,IF(T428&lt;=250,7,8)))))))</f>
        <v>4</v>
      </c>
      <c r="V428" s="21" t="n">
        <f aca="false">IF(AND(OR(Dashboard!$T$3="All",R428=Dashboard!$T$3),OR(Dashboard!$T$4="All",D428=Dashboard!$T$4)),1,0)</f>
        <v>1</v>
      </c>
      <c r="W428" s="21" t="n">
        <f aca="false">IF(V428=1,T428+ROW()/10000000,0)</f>
        <v>40.0000428</v>
      </c>
    </row>
    <row r="429" customFormat="false" ht="15" hidden="false" customHeight="false" outlineLevel="0" collapsed="false">
      <c r="A429" s="0" t="n">
        <v>17142535</v>
      </c>
      <c r="B429" s="0" t="s">
        <v>1454</v>
      </c>
      <c r="C429" s="0" t="n">
        <v>216</v>
      </c>
      <c r="D429" s="0" t="s">
        <v>1418</v>
      </c>
      <c r="E429" s="0" t="s">
        <v>1455</v>
      </c>
      <c r="F429" s="0" t="s">
        <v>1444</v>
      </c>
      <c r="G429" s="0" t="s">
        <v>1445</v>
      </c>
      <c r="H429" s="0" t="s">
        <v>1453</v>
      </c>
      <c r="I429" s="0" t="s">
        <v>385</v>
      </c>
      <c r="J429" s="0" t="s">
        <v>47</v>
      </c>
      <c r="K429" s="0" t="s">
        <v>47</v>
      </c>
      <c r="L429" s="0" t="s">
        <v>47</v>
      </c>
      <c r="M429" s="0" t="s">
        <v>47</v>
      </c>
      <c r="N429" s="0" t="n">
        <v>3</v>
      </c>
      <c r="O429" s="0" t="n">
        <v>707</v>
      </c>
      <c r="P429" s="0" t="n">
        <v>40</v>
      </c>
      <c r="Q429" s="0" t="n">
        <v>4.3</v>
      </c>
      <c r="R429" s="0" t="str">
        <f aca="false">INDEX(Lookup!$B$4:$B$18,MATCH(C429,Lookup!$A$4:$A$18,0))</f>
        <v>United States</v>
      </c>
      <c r="S429" s="20" t="n">
        <f aca="false">INDEX(Lookup!$D$4:$D$18,MATCH(C429,Lookup!$A$4:$A$18,0))</f>
        <v>1</v>
      </c>
      <c r="T429" s="21" t="n">
        <f aca="false">ROUND(P429*S429,2)</f>
        <v>40</v>
      </c>
      <c r="U429" s="21" t="n">
        <f aca="false">IF(T429&lt;=10,1,IF(T429&lt;=20,2,IF(T429&lt;=30,3,IF(T429&lt;=40,4,IF(T429&lt;=50,5,IF(T429&lt;=100,6,IF(T429&lt;=250,7,8)))))))</f>
        <v>4</v>
      </c>
      <c r="V429" s="21" t="n">
        <f aca="false">IF(AND(OR(Dashboard!$T$3="All",R429=Dashboard!$T$3),OR(Dashboard!$T$4="All",D429=Dashboard!$T$4)),1,0)</f>
        <v>1</v>
      </c>
      <c r="W429" s="21" t="n">
        <f aca="false">IF(V429=1,T429+ROW()/10000000,0)</f>
        <v>40.0000429</v>
      </c>
    </row>
    <row r="430" customFormat="false" ht="15" hidden="false" customHeight="false" outlineLevel="0" collapsed="false">
      <c r="A430" s="0" t="n">
        <v>17142792</v>
      </c>
      <c r="B430" s="0" t="s">
        <v>1456</v>
      </c>
      <c r="C430" s="0" t="n">
        <v>216</v>
      </c>
      <c r="D430" s="0" t="s">
        <v>1418</v>
      </c>
      <c r="E430" s="0" t="s">
        <v>1457</v>
      </c>
      <c r="F430" s="0" t="s">
        <v>1458</v>
      </c>
      <c r="G430" s="0" t="s">
        <v>1459</v>
      </c>
      <c r="H430" s="0" t="s">
        <v>1460</v>
      </c>
      <c r="I430" s="0" t="s">
        <v>385</v>
      </c>
      <c r="J430" s="0" t="s">
        <v>47</v>
      </c>
      <c r="K430" s="0" t="s">
        <v>47</v>
      </c>
      <c r="L430" s="0" t="s">
        <v>47</v>
      </c>
      <c r="M430" s="0" t="s">
        <v>47</v>
      </c>
      <c r="N430" s="0" t="n">
        <v>4</v>
      </c>
      <c r="O430" s="0" t="n">
        <v>1343</v>
      </c>
      <c r="P430" s="0" t="n">
        <v>70</v>
      </c>
      <c r="Q430" s="0" t="n">
        <v>4.9</v>
      </c>
      <c r="R430" s="0" t="str">
        <f aca="false">INDEX(Lookup!$B$4:$B$18,MATCH(C430,Lookup!$A$4:$A$18,0))</f>
        <v>United States</v>
      </c>
      <c r="S430" s="20" t="n">
        <f aca="false">INDEX(Lookup!$D$4:$D$18,MATCH(C430,Lookup!$A$4:$A$18,0))</f>
        <v>1</v>
      </c>
      <c r="T430" s="21" t="n">
        <f aca="false">ROUND(P430*S430,2)</f>
        <v>70</v>
      </c>
      <c r="U430" s="21" t="n">
        <f aca="false">IF(T430&lt;=10,1,IF(T430&lt;=20,2,IF(T430&lt;=30,3,IF(T430&lt;=40,4,IF(T430&lt;=50,5,IF(T430&lt;=100,6,IF(T430&lt;=250,7,8)))))))</f>
        <v>6</v>
      </c>
      <c r="V430" s="21" t="n">
        <f aca="false">IF(AND(OR(Dashboard!$T$3="All",R430=Dashboard!$T$3),OR(Dashboard!$T$4="All",D430=Dashboard!$T$4)),1,0)</f>
        <v>1</v>
      </c>
      <c r="W430" s="21" t="n">
        <f aca="false">IF(V430=1,T430+ROW()/10000000,0)</f>
        <v>70.000043</v>
      </c>
    </row>
    <row r="431" customFormat="false" ht="15" hidden="false" customHeight="false" outlineLevel="0" collapsed="false">
      <c r="A431" s="0" t="n">
        <v>17145495</v>
      </c>
      <c r="B431" s="0" t="s">
        <v>1461</v>
      </c>
      <c r="C431" s="0" t="n">
        <v>216</v>
      </c>
      <c r="D431" s="0" t="s">
        <v>1418</v>
      </c>
      <c r="E431" s="0" t="s">
        <v>1462</v>
      </c>
      <c r="F431" s="0" t="s">
        <v>1463</v>
      </c>
      <c r="G431" s="0" t="s">
        <v>1464</v>
      </c>
      <c r="H431" s="0" t="s">
        <v>52</v>
      </c>
      <c r="I431" s="0" t="s">
        <v>385</v>
      </c>
      <c r="J431" s="0" t="s">
        <v>47</v>
      </c>
      <c r="K431" s="0" t="s">
        <v>47</v>
      </c>
      <c r="L431" s="0" t="s">
        <v>47</v>
      </c>
      <c r="M431" s="0" t="s">
        <v>47</v>
      </c>
      <c r="N431" s="0" t="n">
        <v>1</v>
      </c>
      <c r="O431" s="0" t="n">
        <v>602</v>
      </c>
      <c r="P431" s="0" t="n">
        <v>10</v>
      </c>
      <c r="Q431" s="0" t="n">
        <v>4.9</v>
      </c>
      <c r="R431" s="0" t="str">
        <f aca="false">INDEX(Lookup!$B$4:$B$18,MATCH(C431,Lookup!$A$4:$A$18,0))</f>
        <v>United States</v>
      </c>
      <c r="S431" s="20" t="n">
        <f aca="false">INDEX(Lookup!$D$4:$D$18,MATCH(C431,Lookup!$A$4:$A$18,0))</f>
        <v>1</v>
      </c>
      <c r="T431" s="21" t="n">
        <f aca="false">ROUND(P431*S431,2)</f>
        <v>10</v>
      </c>
      <c r="U431" s="21" t="n">
        <f aca="false">IF(T431&lt;=10,1,IF(T431&lt;=20,2,IF(T431&lt;=30,3,IF(T431&lt;=40,4,IF(T431&lt;=50,5,IF(T431&lt;=100,6,IF(T431&lt;=250,7,8)))))))</f>
        <v>1</v>
      </c>
      <c r="V431" s="21" t="n">
        <f aca="false">IF(AND(OR(Dashboard!$T$3="All",R431=Dashboard!$T$3),OR(Dashboard!$T$4="All",D431=Dashboard!$T$4)),1,0)</f>
        <v>1</v>
      </c>
      <c r="W431" s="21" t="n">
        <f aca="false">IF(V431=1,T431+ROW()/10000000,0)</f>
        <v>10.0000431</v>
      </c>
    </row>
    <row r="432" customFormat="false" ht="15" hidden="false" customHeight="false" outlineLevel="0" collapsed="false">
      <c r="A432" s="0" t="n">
        <v>17143950</v>
      </c>
      <c r="B432" s="0" t="s">
        <v>1465</v>
      </c>
      <c r="C432" s="0" t="n">
        <v>216</v>
      </c>
      <c r="D432" s="0" t="s">
        <v>1418</v>
      </c>
      <c r="E432" s="0" t="s">
        <v>1466</v>
      </c>
      <c r="F432" s="0" t="s">
        <v>1463</v>
      </c>
      <c r="G432" s="0" t="s">
        <v>1464</v>
      </c>
      <c r="H432" s="0" t="s">
        <v>1467</v>
      </c>
      <c r="I432" s="0" t="s">
        <v>385</v>
      </c>
      <c r="J432" s="0" t="s">
        <v>47</v>
      </c>
      <c r="K432" s="0" t="s">
        <v>47</v>
      </c>
      <c r="L432" s="0" t="s">
        <v>47</v>
      </c>
      <c r="M432" s="0" t="s">
        <v>47</v>
      </c>
      <c r="N432" s="0" t="n">
        <v>3</v>
      </c>
      <c r="O432" s="0" t="n">
        <v>1078</v>
      </c>
      <c r="P432" s="0" t="n">
        <v>40</v>
      </c>
      <c r="Q432" s="0" t="n">
        <v>4.6</v>
      </c>
      <c r="R432" s="0" t="str">
        <f aca="false">INDEX(Lookup!$B$4:$B$18,MATCH(C432,Lookup!$A$4:$A$18,0))</f>
        <v>United States</v>
      </c>
      <c r="S432" s="20" t="n">
        <f aca="false">INDEX(Lookup!$D$4:$D$18,MATCH(C432,Lookup!$A$4:$A$18,0))</f>
        <v>1</v>
      </c>
      <c r="T432" s="21" t="n">
        <f aca="false">ROUND(P432*S432,2)</f>
        <v>40</v>
      </c>
      <c r="U432" s="21" t="n">
        <f aca="false">IF(T432&lt;=10,1,IF(T432&lt;=20,2,IF(T432&lt;=30,3,IF(T432&lt;=40,4,IF(T432&lt;=50,5,IF(T432&lt;=100,6,IF(T432&lt;=250,7,8)))))))</f>
        <v>4</v>
      </c>
      <c r="V432" s="21" t="n">
        <f aca="false">IF(AND(OR(Dashboard!$T$3="All",R432=Dashboard!$T$3),OR(Dashboard!$T$4="All",D432=Dashboard!$T$4)),1,0)</f>
        <v>1</v>
      </c>
      <c r="W432" s="21" t="n">
        <f aca="false">IF(V432=1,T432+ROW()/10000000,0)</f>
        <v>40.0000432</v>
      </c>
    </row>
    <row r="433" customFormat="false" ht="15" hidden="false" customHeight="false" outlineLevel="0" collapsed="false">
      <c r="A433" s="0" t="n">
        <v>17142747</v>
      </c>
      <c r="B433" s="0" t="s">
        <v>1468</v>
      </c>
      <c r="C433" s="0" t="n">
        <v>216</v>
      </c>
      <c r="D433" s="0" t="s">
        <v>1418</v>
      </c>
      <c r="E433" s="0" t="s">
        <v>1469</v>
      </c>
      <c r="F433" s="0" t="s">
        <v>1463</v>
      </c>
      <c r="G433" s="0" t="s">
        <v>1464</v>
      </c>
      <c r="H433" s="0" t="s">
        <v>471</v>
      </c>
      <c r="I433" s="0" t="s">
        <v>385</v>
      </c>
      <c r="J433" s="0" t="s">
        <v>47</v>
      </c>
      <c r="K433" s="0" t="s">
        <v>47</v>
      </c>
      <c r="L433" s="0" t="s">
        <v>47</v>
      </c>
      <c r="M433" s="0" t="s">
        <v>47</v>
      </c>
      <c r="N433" s="0" t="n">
        <v>2</v>
      </c>
      <c r="O433" s="0" t="n">
        <v>232</v>
      </c>
      <c r="P433" s="0" t="n">
        <v>25</v>
      </c>
      <c r="Q433" s="0" t="n">
        <v>3.9</v>
      </c>
      <c r="R433" s="0" t="str">
        <f aca="false">INDEX(Lookup!$B$4:$B$18,MATCH(C433,Lookup!$A$4:$A$18,0))</f>
        <v>United States</v>
      </c>
      <c r="S433" s="20" t="n">
        <f aca="false">INDEX(Lookup!$D$4:$D$18,MATCH(C433,Lookup!$A$4:$A$18,0))</f>
        <v>1</v>
      </c>
      <c r="T433" s="21" t="n">
        <f aca="false">ROUND(P433*S433,2)</f>
        <v>25</v>
      </c>
      <c r="U433" s="21" t="n">
        <f aca="false">IF(T433&lt;=10,1,IF(T433&lt;=20,2,IF(T433&lt;=30,3,IF(T433&lt;=40,4,IF(T433&lt;=50,5,IF(T433&lt;=100,6,IF(T433&lt;=250,7,8)))))))</f>
        <v>3</v>
      </c>
      <c r="V433" s="21" t="n">
        <f aca="false">IF(AND(OR(Dashboard!$T$3="All",R433=Dashboard!$T$3),OR(Dashboard!$T$4="All",D433=Dashboard!$T$4)),1,0)</f>
        <v>1</v>
      </c>
      <c r="W433" s="21" t="n">
        <f aca="false">IF(V433=1,T433+ROW()/10000000,0)</f>
        <v>25.0000433</v>
      </c>
    </row>
    <row r="434" customFormat="false" ht="15" hidden="false" customHeight="false" outlineLevel="0" collapsed="false">
      <c r="A434" s="0" t="n">
        <v>17141990</v>
      </c>
      <c r="B434" s="0" t="s">
        <v>1470</v>
      </c>
      <c r="C434" s="0" t="n">
        <v>216</v>
      </c>
      <c r="D434" s="0" t="s">
        <v>1418</v>
      </c>
      <c r="E434" s="0" t="s">
        <v>1471</v>
      </c>
      <c r="F434" s="0" t="s">
        <v>1463</v>
      </c>
      <c r="G434" s="0" t="s">
        <v>1464</v>
      </c>
      <c r="H434" s="0" t="s">
        <v>1453</v>
      </c>
      <c r="I434" s="0" t="s">
        <v>385</v>
      </c>
      <c r="J434" s="0" t="s">
        <v>47</v>
      </c>
      <c r="K434" s="0" t="s">
        <v>47</v>
      </c>
      <c r="L434" s="0" t="s">
        <v>47</v>
      </c>
      <c r="M434" s="0" t="s">
        <v>47</v>
      </c>
      <c r="N434" s="0" t="n">
        <v>4</v>
      </c>
      <c r="O434" s="0" t="n">
        <v>1492</v>
      </c>
      <c r="P434" s="0" t="n">
        <v>70</v>
      </c>
      <c r="Q434" s="0" t="n">
        <v>4.4</v>
      </c>
      <c r="R434" s="0" t="str">
        <f aca="false">INDEX(Lookup!$B$4:$B$18,MATCH(C434,Lookup!$A$4:$A$18,0))</f>
        <v>United States</v>
      </c>
      <c r="S434" s="20" t="n">
        <f aca="false">INDEX(Lookup!$D$4:$D$18,MATCH(C434,Lookup!$A$4:$A$18,0))</f>
        <v>1</v>
      </c>
      <c r="T434" s="21" t="n">
        <f aca="false">ROUND(P434*S434,2)</f>
        <v>70</v>
      </c>
      <c r="U434" s="21" t="n">
        <f aca="false">IF(T434&lt;=10,1,IF(T434&lt;=20,2,IF(T434&lt;=30,3,IF(T434&lt;=40,4,IF(T434&lt;=50,5,IF(T434&lt;=100,6,IF(T434&lt;=250,7,8)))))))</f>
        <v>6</v>
      </c>
      <c r="V434" s="21" t="n">
        <f aca="false">IF(AND(OR(Dashboard!$T$3="All",R434=Dashboard!$T$3),OR(Dashboard!$T$4="All",D434=Dashboard!$T$4)),1,0)</f>
        <v>1</v>
      </c>
      <c r="W434" s="21" t="n">
        <f aca="false">IF(V434=1,T434+ROW()/10000000,0)</f>
        <v>70.0000434</v>
      </c>
    </row>
    <row r="435" customFormat="false" ht="15" hidden="false" customHeight="false" outlineLevel="0" collapsed="false">
      <c r="A435" s="0" t="n">
        <v>17144732</v>
      </c>
      <c r="B435" s="0" t="s">
        <v>1472</v>
      </c>
      <c r="C435" s="0" t="n">
        <v>216</v>
      </c>
      <c r="D435" s="0" t="s">
        <v>1418</v>
      </c>
      <c r="E435" s="0" t="s">
        <v>1473</v>
      </c>
      <c r="F435" s="0" t="s">
        <v>1463</v>
      </c>
      <c r="G435" s="0" t="s">
        <v>1464</v>
      </c>
      <c r="H435" s="0" t="s">
        <v>613</v>
      </c>
      <c r="I435" s="0" t="s">
        <v>385</v>
      </c>
      <c r="J435" s="0" t="s">
        <v>47</v>
      </c>
      <c r="K435" s="0" t="s">
        <v>47</v>
      </c>
      <c r="L435" s="0" t="s">
        <v>47</v>
      </c>
      <c r="M435" s="0" t="s">
        <v>47</v>
      </c>
      <c r="N435" s="0" t="n">
        <v>1</v>
      </c>
      <c r="O435" s="0" t="n">
        <v>535</v>
      </c>
      <c r="P435" s="0" t="n">
        <v>10</v>
      </c>
      <c r="Q435" s="0" t="n">
        <v>4</v>
      </c>
      <c r="R435" s="0" t="str">
        <f aca="false">INDEX(Lookup!$B$4:$B$18,MATCH(C435,Lookup!$A$4:$A$18,0))</f>
        <v>United States</v>
      </c>
      <c r="S435" s="20" t="n">
        <f aca="false">INDEX(Lookup!$D$4:$D$18,MATCH(C435,Lookup!$A$4:$A$18,0))</f>
        <v>1</v>
      </c>
      <c r="T435" s="21" t="n">
        <f aca="false">ROUND(P435*S435,2)</f>
        <v>10</v>
      </c>
      <c r="U435" s="21" t="n">
        <f aca="false">IF(T435&lt;=10,1,IF(T435&lt;=20,2,IF(T435&lt;=30,3,IF(T435&lt;=40,4,IF(T435&lt;=50,5,IF(T435&lt;=100,6,IF(T435&lt;=250,7,8)))))))</f>
        <v>1</v>
      </c>
      <c r="V435" s="21" t="n">
        <f aca="false">IF(AND(OR(Dashboard!$T$3="All",R435=Dashboard!$T$3),OR(Dashboard!$T$4="All",D435=Dashboard!$T$4)),1,0)</f>
        <v>1</v>
      </c>
      <c r="W435" s="21" t="n">
        <f aca="false">IF(V435=1,T435+ROW()/10000000,0)</f>
        <v>10.0000435</v>
      </c>
    </row>
    <row r="436" customFormat="false" ht="15" hidden="false" customHeight="false" outlineLevel="0" collapsed="false">
      <c r="A436" s="0" t="n">
        <v>17143282</v>
      </c>
      <c r="B436" s="0" t="s">
        <v>1474</v>
      </c>
      <c r="C436" s="0" t="n">
        <v>216</v>
      </c>
      <c r="D436" s="0" t="s">
        <v>1418</v>
      </c>
      <c r="E436" s="0" t="s">
        <v>1466</v>
      </c>
      <c r="F436" s="0" t="s">
        <v>1463</v>
      </c>
      <c r="G436" s="0" t="s">
        <v>1464</v>
      </c>
      <c r="H436" s="0" t="s">
        <v>1475</v>
      </c>
      <c r="I436" s="0" t="s">
        <v>385</v>
      </c>
      <c r="J436" s="0" t="s">
        <v>47</v>
      </c>
      <c r="K436" s="0" t="s">
        <v>47</v>
      </c>
      <c r="L436" s="0" t="s">
        <v>47</v>
      </c>
      <c r="M436" s="0" t="s">
        <v>47</v>
      </c>
      <c r="N436" s="0" t="n">
        <v>4</v>
      </c>
      <c r="O436" s="0" t="n">
        <v>531</v>
      </c>
      <c r="P436" s="0" t="n">
        <v>70</v>
      </c>
      <c r="Q436" s="0" t="n">
        <v>4.2</v>
      </c>
      <c r="R436" s="0" t="str">
        <f aca="false">INDEX(Lookup!$B$4:$B$18,MATCH(C436,Lookup!$A$4:$A$18,0))</f>
        <v>United States</v>
      </c>
      <c r="S436" s="20" t="n">
        <f aca="false">INDEX(Lookup!$D$4:$D$18,MATCH(C436,Lookup!$A$4:$A$18,0))</f>
        <v>1</v>
      </c>
      <c r="T436" s="21" t="n">
        <f aca="false">ROUND(P436*S436,2)</f>
        <v>70</v>
      </c>
      <c r="U436" s="21" t="n">
        <f aca="false">IF(T436&lt;=10,1,IF(T436&lt;=20,2,IF(T436&lt;=30,3,IF(T436&lt;=40,4,IF(T436&lt;=50,5,IF(T436&lt;=100,6,IF(T436&lt;=250,7,8)))))))</f>
        <v>6</v>
      </c>
      <c r="V436" s="21" t="n">
        <f aca="false">IF(AND(OR(Dashboard!$T$3="All",R436=Dashboard!$T$3),OR(Dashboard!$T$4="All",D436=Dashboard!$T$4)),1,0)</f>
        <v>1</v>
      </c>
      <c r="W436" s="21" t="n">
        <f aca="false">IF(V436=1,T436+ROW()/10000000,0)</f>
        <v>70.0000436</v>
      </c>
    </row>
    <row r="437" customFormat="false" ht="15" hidden="false" customHeight="false" outlineLevel="0" collapsed="false">
      <c r="A437" s="0" t="n">
        <v>17143705</v>
      </c>
      <c r="B437" s="0" t="s">
        <v>1476</v>
      </c>
      <c r="C437" s="0" t="n">
        <v>216</v>
      </c>
      <c r="D437" s="0" t="s">
        <v>1418</v>
      </c>
      <c r="E437" s="0" t="s">
        <v>1477</v>
      </c>
      <c r="F437" s="0" t="s">
        <v>1463</v>
      </c>
      <c r="G437" s="0" t="s">
        <v>1464</v>
      </c>
      <c r="H437" s="0" t="s">
        <v>1478</v>
      </c>
      <c r="I437" s="0" t="s">
        <v>385</v>
      </c>
      <c r="J437" s="0" t="s">
        <v>47</v>
      </c>
      <c r="K437" s="0" t="s">
        <v>47</v>
      </c>
      <c r="L437" s="0" t="s">
        <v>47</v>
      </c>
      <c r="M437" s="0" t="s">
        <v>47</v>
      </c>
      <c r="N437" s="0" t="n">
        <v>2</v>
      </c>
      <c r="O437" s="0" t="n">
        <v>694</v>
      </c>
      <c r="P437" s="0" t="n">
        <v>25</v>
      </c>
      <c r="Q437" s="0" t="n">
        <v>4.2</v>
      </c>
      <c r="R437" s="0" t="str">
        <f aca="false">INDEX(Lookup!$B$4:$B$18,MATCH(C437,Lookup!$A$4:$A$18,0))</f>
        <v>United States</v>
      </c>
      <c r="S437" s="20" t="n">
        <f aca="false">INDEX(Lookup!$D$4:$D$18,MATCH(C437,Lookup!$A$4:$A$18,0))</f>
        <v>1</v>
      </c>
      <c r="T437" s="21" t="n">
        <f aca="false">ROUND(P437*S437,2)</f>
        <v>25</v>
      </c>
      <c r="U437" s="21" t="n">
        <f aca="false">IF(T437&lt;=10,1,IF(T437&lt;=20,2,IF(T437&lt;=30,3,IF(T437&lt;=40,4,IF(T437&lt;=50,5,IF(T437&lt;=100,6,IF(T437&lt;=250,7,8)))))))</f>
        <v>3</v>
      </c>
      <c r="V437" s="21" t="n">
        <f aca="false">IF(AND(OR(Dashboard!$T$3="All",R437=Dashboard!$T$3),OR(Dashboard!$T$4="All",D437=Dashboard!$T$4)),1,0)</f>
        <v>1</v>
      </c>
      <c r="W437" s="21" t="n">
        <f aca="false">IF(V437=1,T437+ROW()/10000000,0)</f>
        <v>25.0000437</v>
      </c>
    </row>
    <row r="438" customFormat="false" ht="15" hidden="false" customHeight="false" outlineLevel="0" collapsed="false">
      <c r="A438" s="0" t="n">
        <v>17615915</v>
      </c>
      <c r="B438" s="0" t="s">
        <v>1479</v>
      </c>
      <c r="C438" s="0" t="n">
        <v>216</v>
      </c>
      <c r="D438" s="0" t="s">
        <v>1480</v>
      </c>
      <c r="E438" s="0" t="s">
        <v>1481</v>
      </c>
      <c r="F438" s="0" t="s">
        <v>1480</v>
      </c>
      <c r="G438" s="0" t="s">
        <v>1482</v>
      </c>
      <c r="H438" s="0" t="s">
        <v>451</v>
      </c>
      <c r="I438" s="0" t="s">
        <v>385</v>
      </c>
      <c r="J438" s="0" t="s">
        <v>47</v>
      </c>
      <c r="K438" s="0" t="s">
        <v>47</v>
      </c>
      <c r="L438" s="0" t="s">
        <v>47</v>
      </c>
      <c r="M438" s="0" t="s">
        <v>47</v>
      </c>
      <c r="N438" s="0" t="n">
        <v>3</v>
      </c>
      <c r="O438" s="0" t="n">
        <v>1201</v>
      </c>
      <c r="P438" s="0" t="n">
        <v>40</v>
      </c>
      <c r="Q438" s="0" t="n">
        <v>3.3</v>
      </c>
      <c r="R438" s="0" t="str">
        <f aca="false">INDEX(Lookup!$B$4:$B$18,MATCH(C438,Lookup!$A$4:$A$18,0))</f>
        <v>United States</v>
      </c>
      <c r="S438" s="20" t="n">
        <f aca="false">INDEX(Lookup!$D$4:$D$18,MATCH(C438,Lookup!$A$4:$A$18,0))</f>
        <v>1</v>
      </c>
      <c r="T438" s="21" t="n">
        <f aca="false">ROUND(P438*S438,2)</f>
        <v>40</v>
      </c>
      <c r="U438" s="21" t="n">
        <f aca="false">IF(T438&lt;=10,1,IF(T438&lt;=20,2,IF(T438&lt;=30,3,IF(T438&lt;=40,4,IF(T438&lt;=50,5,IF(T438&lt;=100,6,IF(T438&lt;=250,7,8)))))))</f>
        <v>4</v>
      </c>
      <c r="V438" s="21" t="n">
        <f aca="false">IF(AND(OR(Dashboard!$T$3="All",R438=Dashboard!$T$3),OR(Dashboard!$T$4="All",D438=Dashboard!$T$4)),1,0)</f>
        <v>1</v>
      </c>
      <c r="W438" s="21" t="n">
        <f aca="false">IF(V438=1,T438+ROW()/10000000,0)</f>
        <v>40.0000438</v>
      </c>
    </row>
    <row r="439" customFormat="false" ht="15" hidden="false" customHeight="false" outlineLevel="0" collapsed="false">
      <c r="A439" s="0" t="n">
        <v>17616487</v>
      </c>
      <c r="B439" s="0" t="s">
        <v>1483</v>
      </c>
      <c r="C439" s="0" t="n">
        <v>216</v>
      </c>
      <c r="D439" s="0" t="s">
        <v>1480</v>
      </c>
      <c r="E439" s="0" t="s">
        <v>1484</v>
      </c>
      <c r="F439" s="0" t="s">
        <v>1480</v>
      </c>
      <c r="G439" s="0" t="s">
        <v>1482</v>
      </c>
      <c r="H439" s="0" t="s">
        <v>246</v>
      </c>
      <c r="I439" s="0" t="s">
        <v>385</v>
      </c>
      <c r="J439" s="0" t="s">
        <v>47</v>
      </c>
      <c r="K439" s="0" t="s">
        <v>47</v>
      </c>
      <c r="L439" s="0" t="s">
        <v>47</v>
      </c>
      <c r="M439" s="0" t="s">
        <v>47</v>
      </c>
      <c r="N439" s="0" t="n">
        <v>3</v>
      </c>
      <c r="O439" s="0" t="n">
        <v>906</v>
      </c>
      <c r="P439" s="0" t="n">
        <v>40</v>
      </c>
      <c r="Q439" s="0" t="n">
        <v>4.7</v>
      </c>
      <c r="R439" s="0" t="str">
        <f aca="false">INDEX(Lookup!$B$4:$B$18,MATCH(C439,Lookup!$A$4:$A$18,0))</f>
        <v>United States</v>
      </c>
      <c r="S439" s="20" t="n">
        <f aca="false">INDEX(Lookup!$D$4:$D$18,MATCH(C439,Lookup!$A$4:$A$18,0))</f>
        <v>1</v>
      </c>
      <c r="T439" s="21" t="n">
        <f aca="false">ROUND(P439*S439,2)</f>
        <v>40</v>
      </c>
      <c r="U439" s="21" t="n">
        <f aca="false">IF(T439&lt;=10,1,IF(T439&lt;=20,2,IF(T439&lt;=30,3,IF(T439&lt;=40,4,IF(T439&lt;=50,5,IF(T439&lt;=100,6,IF(T439&lt;=250,7,8)))))))</f>
        <v>4</v>
      </c>
      <c r="V439" s="21" t="n">
        <f aca="false">IF(AND(OR(Dashboard!$T$3="All",R439=Dashboard!$T$3),OR(Dashboard!$T$4="All",D439=Dashboard!$T$4)),1,0)</f>
        <v>1</v>
      </c>
      <c r="W439" s="21" t="n">
        <f aca="false">IF(V439=1,T439+ROW()/10000000,0)</f>
        <v>40.0000439</v>
      </c>
    </row>
    <row r="440" customFormat="false" ht="15" hidden="false" customHeight="false" outlineLevel="0" collapsed="false">
      <c r="A440" s="0" t="n">
        <v>17615924</v>
      </c>
      <c r="B440" s="0" t="s">
        <v>1485</v>
      </c>
      <c r="C440" s="0" t="n">
        <v>216</v>
      </c>
      <c r="D440" s="0" t="s">
        <v>1480</v>
      </c>
      <c r="E440" s="0" t="s">
        <v>1486</v>
      </c>
      <c r="F440" s="0" t="s">
        <v>1480</v>
      </c>
      <c r="G440" s="0" t="s">
        <v>1482</v>
      </c>
      <c r="H440" s="0" t="s">
        <v>1487</v>
      </c>
      <c r="I440" s="0" t="s">
        <v>385</v>
      </c>
      <c r="J440" s="0" t="s">
        <v>47</v>
      </c>
      <c r="K440" s="0" t="s">
        <v>47</v>
      </c>
      <c r="L440" s="0" t="s">
        <v>47</v>
      </c>
      <c r="M440" s="0" t="s">
        <v>47</v>
      </c>
      <c r="N440" s="0" t="n">
        <v>1</v>
      </c>
      <c r="O440" s="0" t="n">
        <v>880</v>
      </c>
      <c r="P440" s="0" t="n">
        <v>10</v>
      </c>
      <c r="Q440" s="0" t="n">
        <v>4.6</v>
      </c>
      <c r="R440" s="0" t="str">
        <f aca="false">INDEX(Lookup!$B$4:$B$18,MATCH(C440,Lookup!$A$4:$A$18,0))</f>
        <v>United States</v>
      </c>
      <c r="S440" s="20" t="n">
        <f aca="false">INDEX(Lookup!$D$4:$D$18,MATCH(C440,Lookup!$A$4:$A$18,0))</f>
        <v>1</v>
      </c>
      <c r="T440" s="21" t="n">
        <f aca="false">ROUND(P440*S440,2)</f>
        <v>10</v>
      </c>
      <c r="U440" s="21" t="n">
        <f aca="false">IF(T440&lt;=10,1,IF(T440&lt;=20,2,IF(T440&lt;=30,3,IF(T440&lt;=40,4,IF(T440&lt;=50,5,IF(T440&lt;=100,6,IF(T440&lt;=250,7,8)))))))</f>
        <v>1</v>
      </c>
      <c r="V440" s="21" t="n">
        <f aca="false">IF(AND(OR(Dashboard!$T$3="All",R440=Dashboard!$T$3),OR(Dashboard!$T$4="All",D440=Dashboard!$T$4)),1,0)</f>
        <v>1</v>
      </c>
      <c r="W440" s="21" t="n">
        <f aca="false">IF(V440=1,T440+ROW()/10000000,0)</f>
        <v>10.000044</v>
      </c>
    </row>
    <row r="441" customFormat="false" ht="15" hidden="false" customHeight="false" outlineLevel="0" collapsed="false">
      <c r="A441" s="0" t="n">
        <v>17615979</v>
      </c>
      <c r="B441" s="0" t="s">
        <v>1488</v>
      </c>
      <c r="C441" s="0" t="n">
        <v>216</v>
      </c>
      <c r="D441" s="0" t="s">
        <v>1480</v>
      </c>
      <c r="E441" s="0" t="s">
        <v>1489</v>
      </c>
      <c r="F441" s="0" t="s">
        <v>1480</v>
      </c>
      <c r="G441" s="0" t="s">
        <v>1482</v>
      </c>
      <c r="H441" s="0" t="s">
        <v>1039</v>
      </c>
      <c r="I441" s="0" t="s">
        <v>385</v>
      </c>
      <c r="J441" s="0" t="s">
        <v>47</v>
      </c>
      <c r="K441" s="0" t="s">
        <v>47</v>
      </c>
      <c r="L441" s="0" t="s">
        <v>47</v>
      </c>
      <c r="M441" s="0" t="s">
        <v>47</v>
      </c>
      <c r="N441" s="0" t="n">
        <v>3</v>
      </c>
      <c r="O441" s="0" t="n">
        <v>1014</v>
      </c>
      <c r="P441" s="0" t="n">
        <v>40</v>
      </c>
      <c r="Q441" s="0" t="n">
        <v>4.5</v>
      </c>
      <c r="R441" s="0" t="str">
        <f aca="false">INDEX(Lookup!$B$4:$B$18,MATCH(C441,Lookup!$A$4:$A$18,0))</f>
        <v>United States</v>
      </c>
      <c r="S441" s="20" t="n">
        <f aca="false">INDEX(Lookup!$D$4:$D$18,MATCH(C441,Lookup!$A$4:$A$18,0))</f>
        <v>1</v>
      </c>
      <c r="T441" s="21" t="n">
        <f aca="false">ROUND(P441*S441,2)</f>
        <v>40</v>
      </c>
      <c r="U441" s="21" t="n">
        <f aca="false">IF(T441&lt;=10,1,IF(T441&lt;=20,2,IF(T441&lt;=30,3,IF(T441&lt;=40,4,IF(T441&lt;=50,5,IF(T441&lt;=100,6,IF(T441&lt;=250,7,8)))))))</f>
        <v>4</v>
      </c>
      <c r="V441" s="21" t="n">
        <f aca="false">IF(AND(OR(Dashboard!$T$3="All",R441=Dashboard!$T$3),OR(Dashboard!$T$4="All",D441=Dashboard!$T$4)),1,0)</f>
        <v>1</v>
      </c>
      <c r="W441" s="21" t="n">
        <f aca="false">IF(V441=1,T441+ROW()/10000000,0)</f>
        <v>40.0000441</v>
      </c>
    </row>
    <row r="442" customFormat="false" ht="15" hidden="false" customHeight="false" outlineLevel="0" collapsed="false">
      <c r="A442" s="0" t="n">
        <v>17616266</v>
      </c>
      <c r="B442" s="0" t="s">
        <v>1490</v>
      </c>
      <c r="C442" s="0" t="n">
        <v>216</v>
      </c>
      <c r="D442" s="0" t="s">
        <v>1480</v>
      </c>
      <c r="E442" s="0" t="s">
        <v>1491</v>
      </c>
      <c r="F442" s="0" t="s">
        <v>1480</v>
      </c>
      <c r="G442" s="0" t="s">
        <v>1482</v>
      </c>
      <c r="H442" s="0" t="s">
        <v>1492</v>
      </c>
      <c r="I442" s="0" t="s">
        <v>385</v>
      </c>
      <c r="J442" s="0" t="s">
        <v>47</v>
      </c>
      <c r="K442" s="0" t="s">
        <v>47</v>
      </c>
      <c r="L442" s="0" t="s">
        <v>47</v>
      </c>
      <c r="M442" s="0" t="s">
        <v>47</v>
      </c>
      <c r="N442" s="0" t="n">
        <v>2</v>
      </c>
      <c r="O442" s="0" t="n">
        <v>796</v>
      </c>
      <c r="P442" s="0" t="n">
        <v>25</v>
      </c>
      <c r="Q442" s="0" t="n">
        <v>4.5</v>
      </c>
      <c r="R442" s="0" t="str">
        <f aca="false">INDEX(Lookup!$B$4:$B$18,MATCH(C442,Lookup!$A$4:$A$18,0))</f>
        <v>United States</v>
      </c>
      <c r="S442" s="20" t="n">
        <f aca="false">INDEX(Lookup!$D$4:$D$18,MATCH(C442,Lookup!$A$4:$A$18,0))</f>
        <v>1</v>
      </c>
      <c r="T442" s="21" t="n">
        <f aca="false">ROUND(P442*S442,2)</f>
        <v>25</v>
      </c>
      <c r="U442" s="21" t="n">
        <f aca="false">IF(T442&lt;=10,1,IF(T442&lt;=20,2,IF(T442&lt;=30,3,IF(T442&lt;=40,4,IF(T442&lt;=50,5,IF(T442&lt;=100,6,IF(T442&lt;=250,7,8)))))))</f>
        <v>3</v>
      </c>
      <c r="V442" s="21" t="n">
        <f aca="false">IF(AND(OR(Dashboard!$T$3="All",R442=Dashboard!$T$3),OR(Dashboard!$T$4="All",D442=Dashboard!$T$4)),1,0)</f>
        <v>1</v>
      </c>
      <c r="W442" s="21" t="n">
        <f aca="false">IF(V442=1,T442+ROW()/10000000,0)</f>
        <v>25.0000442</v>
      </c>
    </row>
    <row r="443" customFormat="false" ht="15" hidden="false" customHeight="false" outlineLevel="0" collapsed="false">
      <c r="A443" s="0" t="n">
        <v>17615976</v>
      </c>
      <c r="B443" s="0" t="s">
        <v>1493</v>
      </c>
      <c r="C443" s="0" t="n">
        <v>216</v>
      </c>
      <c r="D443" s="0" t="s">
        <v>1480</v>
      </c>
      <c r="E443" s="0" t="s">
        <v>1494</v>
      </c>
      <c r="F443" s="0" t="s">
        <v>1480</v>
      </c>
      <c r="G443" s="0" t="s">
        <v>1482</v>
      </c>
      <c r="H443" s="0" t="s">
        <v>1495</v>
      </c>
      <c r="I443" s="0" t="s">
        <v>385</v>
      </c>
      <c r="J443" s="0" t="s">
        <v>47</v>
      </c>
      <c r="K443" s="0" t="s">
        <v>47</v>
      </c>
      <c r="L443" s="0" t="s">
        <v>47</v>
      </c>
      <c r="M443" s="0" t="s">
        <v>47</v>
      </c>
      <c r="N443" s="0" t="n">
        <v>2</v>
      </c>
      <c r="O443" s="0" t="n">
        <v>747</v>
      </c>
      <c r="P443" s="0" t="n">
        <v>25</v>
      </c>
      <c r="Q443" s="0" t="n">
        <v>3.7</v>
      </c>
      <c r="R443" s="0" t="str">
        <f aca="false">INDEX(Lookup!$B$4:$B$18,MATCH(C443,Lookup!$A$4:$A$18,0))</f>
        <v>United States</v>
      </c>
      <c r="S443" s="20" t="n">
        <f aca="false">INDEX(Lookup!$D$4:$D$18,MATCH(C443,Lookup!$A$4:$A$18,0))</f>
        <v>1</v>
      </c>
      <c r="T443" s="21" t="n">
        <f aca="false">ROUND(P443*S443,2)</f>
        <v>25</v>
      </c>
      <c r="U443" s="21" t="n">
        <f aca="false">IF(T443&lt;=10,1,IF(T443&lt;=20,2,IF(T443&lt;=30,3,IF(T443&lt;=40,4,IF(T443&lt;=50,5,IF(T443&lt;=100,6,IF(T443&lt;=250,7,8)))))))</f>
        <v>3</v>
      </c>
      <c r="V443" s="21" t="n">
        <f aca="false">IF(AND(OR(Dashboard!$T$3="All",R443=Dashboard!$T$3),OR(Dashboard!$T$4="All",D443=Dashboard!$T$4)),1,0)</f>
        <v>1</v>
      </c>
      <c r="W443" s="21" t="n">
        <f aca="false">IF(V443=1,T443+ROW()/10000000,0)</f>
        <v>25.0000443</v>
      </c>
    </row>
    <row r="444" customFormat="false" ht="15" hidden="false" customHeight="false" outlineLevel="0" collapsed="false">
      <c r="A444" s="0" t="n">
        <v>17616025</v>
      </c>
      <c r="B444" s="0" t="s">
        <v>1496</v>
      </c>
      <c r="C444" s="0" t="n">
        <v>216</v>
      </c>
      <c r="D444" s="0" t="s">
        <v>1480</v>
      </c>
      <c r="E444" s="0" t="s">
        <v>1497</v>
      </c>
      <c r="F444" s="0" t="s">
        <v>1480</v>
      </c>
      <c r="G444" s="0" t="s">
        <v>1482</v>
      </c>
      <c r="H444" s="0" t="s">
        <v>581</v>
      </c>
      <c r="I444" s="0" t="s">
        <v>385</v>
      </c>
      <c r="J444" s="0" t="s">
        <v>47</v>
      </c>
      <c r="K444" s="0" t="s">
        <v>47</v>
      </c>
      <c r="L444" s="0" t="s">
        <v>47</v>
      </c>
      <c r="M444" s="0" t="s">
        <v>47</v>
      </c>
      <c r="N444" s="0" t="n">
        <v>3</v>
      </c>
      <c r="O444" s="0" t="n">
        <v>566</v>
      </c>
      <c r="P444" s="0" t="n">
        <v>40</v>
      </c>
      <c r="Q444" s="0" t="n">
        <v>3.8</v>
      </c>
      <c r="R444" s="0" t="str">
        <f aca="false">INDEX(Lookup!$B$4:$B$18,MATCH(C444,Lookup!$A$4:$A$18,0))</f>
        <v>United States</v>
      </c>
      <c r="S444" s="20" t="n">
        <f aca="false">INDEX(Lookup!$D$4:$D$18,MATCH(C444,Lookup!$A$4:$A$18,0))</f>
        <v>1</v>
      </c>
      <c r="T444" s="21" t="n">
        <f aca="false">ROUND(P444*S444,2)</f>
        <v>40</v>
      </c>
      <c r="U444" s="21" t="n">
        <f aca="false">IF(T444&lt;=10,1,IF(T444&lt;=20,2,IF(T444&lt;=30,3,IF(T444&lt;=40,4,IF(T444&lt;=50,5,IF(T444&lt;=100,6,IF(T444&lt;=250,7,8)))))))</f>
        <v>4</v>
      </c>
      <c r="V444" s="21" t="n">
        <f aca="false">IF(AND(OR(Dashboard!$T$3="All",R444=Dashboard!$T$3),OR(Dashboard!$T$4="All",D444=Dashboard!$T$4)),1,0)</f>
        <v>1</v>
      </c>
      <c r="W444" s="21" t="n">
        <f aca="false">IF(V444=1,T444+ROW()/10000000,0)</f>
        <v>40.0000444</v>
      </c>
    </row>
    <row r="445" customFormat="false" ht="15" hidden="false" customHeight="false" outlineLevel="0" collapsed="false">
      <c r="A445" s="0" t="n">
        <v>17615597</v>
      </c>
      <c r="B445" s="0" t="s">
        <v>1498</v>
      </c>
      <c r="C445" s="0" t="n">
        <v>216</v>
      </c>
      <c r="D445" s="0" t="s">
        <v>1480</v>
      </c>
      <c r="E445" s="0" t="s">
        <v>1499</v>
      </c>
      <c r="F445" s="0" t="s">
        <v>1480</v>
      </c>
      <c r="G445" s="0" t="s">
        <v>1482</v>
      </c>
      <c r="H445" s="0" t="s">
        <v>672</v>
      </c>
      <c r="I445" s="0" t="s">
        <v>385</v>
      </c>
      <c r="J445" s="0" t="s">
        <v>47</v>
      </c>
      <c r="K445" s="0" t="s">
        <v>47</v>
      </c>
      <c r="L445" s="0" t="s">
        <v>47</v>
      </c>
      <c r="M445" s="0" t="s">
        <v>47</v>
      </c>
      <c r="N445" s="0" t="n">
        <v>2</v>
      </c>
      <c r="O445" s="0" t="n">
        <v>683</v>
      </c>
      <c r="P445" s="0" t="n">
        <v>25</v>
      </c>
      <c r="Q445" s="0" t="n">
        <v>4.1</v>
      </c>
      <c r="R445" s="0" t="str">
        <f aca="false">INDEX(Lookup!$B$4:$B$18,MATCH(C445,Lookup!$A$4:$A$18,0))</f>
        <v>United States</v>
      </c>
      <c r="S445" s="20" t="n">
        <f aca="false">INDEX(Lookup!$D$4:$D$18,MATCH(C445,Lookup!$A$4:$A$18,0))</f>
        <v>1</v>
      </c>
      <c r="T445" s="21" t="n">
        <f aca="false">ROUND(P445*S445,2)</f>
        <v>25</v>
      </c>
      <c r="U445" s="21" t="n">
        <f aca="false">IF(T445&lt;=10,1,IF(T445&lt;=20,2,IF(T445&lt;=30,3,IF(T445&lt;=40,4,IF(T445&lt;=50,5,IF(T445&lt;=100,6,IF(T445&lt;=250,7,8)))))))</f>
        <v>3</v>
      </c>
      <c r="V445" s="21" t="n">
        <f aca="false">IF(AND(OR(Dashboard!$T$3="All",R445=Dashboard!$T$3),OR(Dashboard!$T$4="All",D445=Dashboard!$T$4)),1,0)</f>
        <v>1</v>
      </c>
      <c r="W445" s="21" t="n">
        <f aca="false">IF(V445=1,T445+ROW()/10000000,0)</f>
        <v>25.0000445</v>
      </c>
    </row>
    <row r="446" customFormat="false" ht="15" hidden="false" customHeight="false" outlineLevel="0" collapsed="false">
      <c r="A446" s="0" t="n">
        <v>17615740</v>
      </c>
      <c r="B446" s="0" t="s">
        <v>1500</v>
      </c>
      <c r="C446" s="0" t="n">
        <v>216</v>
      </c>
      <c r="D446" s="0" t="s">
        <v>1480</v>
      </c>
      <c r="E446" s="0" t="s">
        <v>1501</v>
      </c>
      <c r="F446" s="0" t="s">
        <v>1480</v>
      </c>
      <c r="G446" s="0" t="s">
        <v>1482</v>
      </c>
      <c r="H446" s="0" t="s">
        <v>574</v>
      </c>
      <c r="I446" s="0" t="s">
        <v>385</v>
      </c>
      <c r="J446" s="0" t="s">
        <v>47</v>
      </c>
      <c r="K446" s="0" t="s">
        <v>47</v>
      </c>
      <c r="L446" s="0" t="s">
        <v>47</v>
      </c>
      <c r="M446" s="0" t="s">
        <v>47</v>
      </c>
      <c r="N446" s="0" t="n">
        <v>2</v>
      </c>
      <c r="O446" s="0" t="n">
        <v>690</v>
      </c>
      <c r="P446" s="0" t="n">
        <v>25</v>
      </c>
      <c r="Q446" s="0" t="n">
        <v>4.4</v>
      </c>
      <c r="R446" s="0" t="str">
        <f aca="false">INDEX(Lookup!$B$4:$B$18,MATCH(C446,Lookup!$A$4:$A$18,0))</f>
        <v>United States</v>
      </c>
      <c r="S446" s="20" t="n">
        <f aca="false">INDEX(Lookup!$D$4:$D$18,MATCH(C446,Lookup!$A$4:$A$18,0))</f>
        <v>1</v>
      </c>
      <c r="T446" s="21" t="n">
        <f aca="false">ROUND(P446*S446,2)</f>
        <v>25</v>
      </c>
      <c r="U446" s="21" t="n">
        <f aca="false">IF(T446&lt;=10,1,IF(T446&lt;=20,2,IF(T446&lt;=30,3,IF(T446&lt;=40,4,IF(T446&lt;=50,5,IF(T446&lt;=100,6,IF(T446&lt;=250,7,8)))))))</f>
        <v>3</v>
      </c>
      <c r="V446" s="21" t="n">
        <f aca="false">IF(AND(OR(Dashboard!$T$3="All",R446=Dashboard!$T$3),OR(Dashboard!$T$4="All",D446=Dashboard!$T$4)),1,0)</f>
        <v>1</v>
      </c>
      <c r="W446" s="21" t="n">
        <f aca="false">IF(V446=1,T446+ROW()/10000000,0)</f>
        <v>25.0000446</v>
      </c>
    </row>
    <row r="447" customFormat="false" ht="15" hidden="false" customHeight="false" outlineLevel="0" collapsed="false">
      <c r="A447" s="0" t="n">
        <v>17616203</v>
      </c>
      <c r="B447" s="0" t="s">
        <v>1502</v>
      </c>
      <c r="C447" s="0" t="n">
        <v>216</v>
      </c>
      <c r="D447" s="0" t="s">
        <v>1480</v>
      </c>
      <c r="E447" s="0" t="s">
        <v>1503</v>
      </c>
      <c r="F447" s="0" t="s">
        <v>1480</v>
      </c>
      <c r="G447" s="0" t="s">
        <v>1482</v>
      </c>
      <c r="H447" s="0" t="s">
        <v>1504</v>
      </c>
      <c r="I447" s="0" t="s">
        <v>385</v>
      </c>
      <c r="J447" s="0" t="s">
        <v>47</v>
      </c>
      <c r="K447" s="0" t="s">
        <v>47</v>
      </c>
      <c r="L447" s="0" t="s">
        <v>47</v>
      </c>
      <c r="M447" s="0" t="s">
        <v>47</v>
      </c>
      <c r="N447" s="0" t="n">
        <v>1</v>
      </c>
      <c r="O447" s="0" t="n">
        <v>680</v>
      </c>
      <c r="P447" s="0" t="n">
        <v>10</v>
      </c>
      <c r="Q447" s="0" t="n">
        <v>4.2</v>
      </c>
      <c r="R447" s="0" t="str">
        <f aca="false">INDEX(Lookup!$B$4:$B$18,MATCH(C447,Lookup!$A$4:$A$18,0))</f>
        <v>United States</v>
      </c>
      <c r="S447" s="20" t="n">
        <f aca="false">INDEX(Lookup!$D$4:$D$18,MATCH(C447,Lookup!$A$4:$A$18,0))</f>
        <v>1</v>
      </c>
      <c r="T447" s="21" t="n">
        <f aca="false">ROUND(P447*S447,2)</f>
        <v>10</v>
      </c>
      <c r="U447" s="21" t="n">
        <f aca="false">IF(T447&lt;=10,1,IF(T447&lt;=20,2,IF(T447&lt;=30,3,IF(T447&lt;=40,4,IF(T447&lt;=50,5,IF(T447&lt;=100,6,IF(T447&lt;=250,7,8)))))))</f>
        <v>1</v>
      </c>
      <c r="V447" s="21" t="n">
        <f aca="false">IF(AND(OR(Dashboard!$T$3="All",R447=Dashboard!$T$3),OR(Dashboard!$T$4="All",D447=Dashboard!$T$4)),1,0)</f>
        <v>1</v>
      </c>
      <c r="W447" s="21" t="n">
        <f aca="false">IF(V447=1,T447+ROW()/10000000,0)</f>
        <v>10.0000447</v>
      </c>
    </row>
    <row r="448" customFormat="false" ht="15" hidden="false" customHeight="false" outlineLevel="0" collapsed="false">
      <c r="A448" s="0" t="n">
        <v>17616590</v>
      </c>
      <c r="B448" s="0" t="s">
        <v>1505</v>
      </c>
      <c r="C448" s="0" t="n">
        <v>216</v>
      </c>
      <c r="D448" s="0" t="s">
        <v>1480</v>
      </c>
      <c r="E448" s="0" t="s">
        <v>1506</v>
      </c>
      <c r="F448" s="0" t="s">
        <v>1480</v>
      </c>
      <c r="G448" s="0" t="s">
        <v>1482</v>
      </c>
      <c r="H448" s="0" t="s">
        <v>672</v>
      </c>
      <c r="I448" s="0" t="s">
        <v>385</v>
      </c>
      <c r="J448" s="0" t="s">
        <v>47</v>
      </c>
      <c r="K448" s="0" t="s">
        <v>47</v>
      </c>
      <c r="L448" s="0" t="s">
        <v>47</v>
      </c>
      <c r="M448" s="0" t="s">
        <v>47</v>
      </c>
      <c r="N448" s="0" t="n">
        <v>1</v>
      </c>
      <c r="O448" s="0" t="n">
        <v>287</v>
      </c>
      <c r="P448" s="0" t="n">
        <v>10</v>
      </c>
      <c r="Q448" s="0" t="n">
        <v>4.1</v>
      </c>
      <c r="R448" s="0" t="str">
        <f aca="false">INDEX(Lookup!$B$4:$B$18,MATCH(C448,Lookup!$A$4:$A$18,0))</f>
        <v>United States</v>
      </c>
      <c r="S448" s="20" t="n">
        <f aca="false">INDEX(Lookup!$D$4:$D$18,MATCH(C448,Lookup!$A$4:$A$18,0))</f>
        <v>1</v>
      </c>
      <c r="T448" s="21" t="n">
        <f aca="false">ROUND(P448*S448,2)</f>
        <v>10</v>
      </c>
      <c r="U448" s="21" t="n">
        <f aca="false">IF(T448&lt;=10,1,IF(T448&lt;=20,2,IF(T448&lt;=30,3,IF(T448&lt;=40,4,IF(T448&lt;=50,5,IF(T448&lt;=100,6,IF(T448&lt;=250,7,8)))))))</f>
        <v>1</v>
      </c>
      <c r="V448" s="21" t="n">
        <f aca="false">IF(AND(OR(Dashboard!$T$3="All",R448=Dashboard!$T$3),OR(Dashboard!$T$4="All",D448=Dashboard!$T$4)),1,0)</f>
        <v>1</v>
      </c>
      <c r="W448" s="21" t="n">
        <f aca="false">IF(V448=1,T448+ROW()/10000000,0)</f>
        <v>10.0000448</v>
      </c>
    </row>
    <row r="449" customFormat="false" ht="15" hidden="false" customHeight="false" outlineLevel="0" collapsed="false">
      <c r="A449" s="0" t="n">
        <v>17615855</v>
      </c>
      <c r="B449" s="0" t="s">
        <v>1507</v>
      </c>
      <c r="C449" s="0" t="n">
        <v>216</v>
      </c>
      <c r="D449" s="0" t="s">
        <v>1480</v>
      </c>
      <c r="E449" s="0" t="s">
        <v>1508</v>
      </c>
      <c r="F449" s="0" t="s">
        <v>1480</v>
      </c>
      <c r="G449" s="0" t="s">
        <v>1482</v>
      </c>
      <c r="H449" s="0" t="s">
        <v>1509</v>
      </c>
      <c r="I449" s="0" t="s">
        <v>385</v>
      </c>
      <c r="J449" s="0" t="s">
        <v>47</v>
      </c>
      <c r="K449" s="0" t="s">
        <v>47</v>
      </c>
      <c r="L449" s="0" t="s">
        <v>47</v>
      </c>
      <c r="M449" s="0" t="s">
        <v>47</v>
      </c>
      <c r="N449" s="0" t="n">
        <v>3</v>
      </c>
      <c r="O449" s="0" t="n">
        <v>802</v>
      </c>
      <c r="P449" s="0" t="n">
        <v>40</v>
      </c>
      <c r="Q449" s="0" t="n">
        <v>4.1</v>
      </c>
      <c r="R449" s="0" t="str">
        <f aca="false">INDEX(Lookup!$B$4:$B$18,MATCH(C449,Lookup!$A$4:$A$18,0))</f>
        <v>United States</v>
      </c>
      <c r="S449" s="20" t="n">
        <f aca="false">INDEX(Lookup!$D$4:$D$18,MATCH(C449,Lookup!$A$4:$A$18,0))</f>
        <v>1</v>
      </c>
      <c r="T449" s="21" t="n">
        <f aca="false">ROUND(P449*S449,2)</f>
        <v>40</v>
      </c>
      <c r="U449" s="21" t="n">
        <f aca="false">IF(T449&lt;=10,1,IF(T449&lt;=20,2,IF(T449&lt;=30,3,IF(T449&lt;=40,4,IF(T449&lt;=50,5,IF(T449&lt;=100,6,IF(T449&lt;=250,7,8)))))))</f>
        <v>4</v>
      </c>
      <c r="V449" s="21" t="n">
        <f aca="false">IF(AND(OR(Dashboard!$T$3="All",R449=Dashboard!$T$3),OR(Dashboard!$T$4="All",D449=Dashboard!$T$4)),1,0)</f>
        <v>1</v>
      </c>
      <c r="W449" s="21" t="n">
        <f aca="false">IF(V449=1,T449+ROW()/10000000,0)</f>
        <v>40.0000449</v>
      </c>
    </row>
    <row r="450" customFormat="false" ht="15" hidden="false" customHeight="false" outlineLevel="0" collapsed="false">
      <c r="A450" s="0" t="n">
        <v>17616348</v>
      </c>
      <c r="B450" s="0" t="s">
        <v>1510</v>
      </c>
      <c r="C450" s="0" t="n">
        <v>216</v>
      </c>
      <c r="D450" s="0" t="s">
        <v>1480</v>
      </c>
      <c r="E450" s="0" t="s">
        <v>1511</v>
      </c>
      <c r="F450" s="0" t="s">
        <v>1480</v>
      </c>
      <c r="G450" s="0" t="s">
        <v>1482</v>
      </c>
      <c r="H450" s="0" t="s">
        <v>1512</v>
      </c>
      <c r="I450" s="0" t="s">
        <v>385</v>
      </c>
      <c r="J450" s="0" t="s">
        <v>47</v>
      </c>
      <c r="K450" s="0" t="s">
        <v>47</v>
      </c>
      <c r="L450" s="0" t="s">
        <v>47</v>
      </c>
      <c r="M450" s="0" t="s">
        <v>47</v>
      </c>
      <c r="N450" s="0" t="n">
        <v>2</v>
      </c>
      <c r="O450" s="0" t="n">
        <v>710</v>
      </c>
      <c r="P450" s="0" t="n">
        <v>25</v>
      </c>
      <c r="Q450" s="0" t="n">
        <v>4.3</v>
      </c>
      <c r="R450" s="0" t="str">
        <f aca="false">INDEX(Lookup!$B$4:$B$18,MATCH(C450,Lookup!$A$4:$A$18,0))</f>
        <v>United States</v>
      </c>
      <c r="S450" s="20" t="n">
        <f aca="false">INDEX(Lookup!$D$4:$D$18,MATCH(C450,Lookup!$A$4:$A$18,0))</f>
        <v>1</v>
      </c>
      <c r="T450" s="21" t="n">
        <f aca="false">ROUND(P450*S450,2)</f>
        <v>25</v>
      </c>
      <c r="U450" s="21" t="n">
        <f aca="false">IF(T450&lt;=10,1,IF(T450&lt;=20,2,IF(T450&lt;=30,3,IF(T450&lt;=40,4,IF(T450&lt;=50,5,IF(T450&lt;=100,6,IF(T450&lt;=250,7,8)))))))</f>
        <v>3</v>
      </c>
      <c r="V450" s="21" t="n">
        <f aca="false">IF(AND(OR(Dashboard!$T$3="All",R450=Dashboard!$T$3),OR(Dashboard!$T$4="All",D450=Dashboard!$T$4)),1,0)</f>
        <v>1</v>
      </c>
      <c r="W450" s="21" t="n">
        <f aca="false">IF(V450=1,T450+ROW()/10000000,0)</f>
        <v>25.000045</v>
      </c>
    </row>
    <row r="451" customFormat="false" ht="15" hidden="false" customHeight="false" outlineLevel="0" collapsed="false">
      <c r="A451" s="0" t="n">
        <v>17616368</v>
      </c>
      <c r="B451" s="0" t="s">
        <v>1513</v>
      </c>
      <c r="C451" s="0" t="n">
        <v>216</v>
      </c>
      <c r="D451" s="0" t="s">
        <v>1480</v>
      </c>
      <c r="E451" s="0" t="s">
        <v>1514</v>
      </c>
      <c r="F451" s="0" t="s">
        <v>1480</v>
      </c>
      <c r="G451" s="0" t="s">
        <v>1482</v>
      </c>
      <c r="H451" s="0" t="s">
        <v>1515</v>
      </c>
      <c r="I451" s="0" t="s">
        <v>385</v>
      </c>
      <c r="J451" s="0" t="s">
        <v>47</v>
      </c>
      <c r="K451" s="0" t="s">
        <v>47</v>
      </c>
      <c r="L451" s="0" t="s">
        <v>47</v>
      </c>
      <c r="M451" s="0" t="s">
        <v>47</v>
      </c>
      <c r="N451" s="0" t="n">
        <v>1</v>
      </c>
      <c r="O451" s="0" t="n">
        <v>456</v>
      </c>
      <c r="P451" s="0" t="n">
        <v>10</v>
      </c>
      <c r="Q451" s="0" t="n">
        <v>4.3</v>
      </c>
      <c r="R451" s="0" t="str">
        <f aca="false">INDEX(Lookup!$B$4:$B$18,MATCH(C451,Lookup!$A$4:$A$18,0))</f>
        <v>United States</v>
      </c>
      <c r="S451" s="20" t="n">
        <f aca="false">INDEX(Lookup!$D$4:$D$18,MATCH(C451,Lookup!$A$4:$A$18,0))</f>
        <v>1</v>
      </c>
      <c r="T451" s="21" t="n">
        <f aca="false">ROUND(P451*S451,2)</f>
        <v>10</v>
      </c>
      <c r="U451" s="21" t="n">
        <f aca="false">IF(T451&lt;=10,1,IF(T451&lt;=20,2,IF(T451&lt;=30,3,IF(T451&lt;=40,4,IF(T451&lt;=50,5,IF(T451&lt;=100,6,IF(T451&lt;=250,7,8)))))))</f>
        <v>1</v>
      </c>
      <c r="V451" s="21" t="n">
        <f aca="false">IF(AND(OR(Dashboard!$T$3="All",R451=Dashboard!$T$3),OR(Dashboard!$T$4="All",D451=Dashboard!$T$4)),1,0)</f>
        <v>1</v>
      </c>
      <c r="W451" s="21" t="n">
        <f aca="false">IF(V451=1,T451+ROW()/10000000,0)</f>
        <v>10.0000451</v>
      </c>
    </row>
    <row r="452" customFormat="false" ht="15" hidden="false" customHeight="false" outlineLevel="0" collapsed="false">
      <c r="A452" s="0" t="n">
        <v>17616400</v>
      </c>
      <c r="B452" s="0" t="s">
        <v>1516</v>
      </c>
      <c r="C452" s="0" t="n">
        <v>216</v>
      </c>
      <c r="D452" s="0" t="s">
        <v>1480</v>
      </c>
      <c r="E452" s="0" t="s">
        <v>1517</v>
      </c>
      <c r="F452" s="0" t="s">
        <v>1480</v>
      </c>
      <c r="G452" s="0" t="s">
        <v>1482</v>
      </c>
      <c r="H452" s="0" t="s">
        <v>1518</v>
      </c>
      <c r="I452" s="0" t="s">
        <v>385</v>
      </c>
      <c r="J452" s="0" t="s">
        <v>47</v>
      </c>
      <c r="K452" s="0" t="s">
        <v>47</v>
      </c>
      <c r="L452" s="0" t="s">
        <v>47</v>
      </c>
      <c r="M452" s="0" t="s">
        <v>47</v>
      </c>
      <c r="N452" s="0" t="n">
        <v>4</v>
      </c>
      <c r="O452" s="0" t="n">
        <v>687</v>
      </c>
      <c r="P452" s="0" t="n">
        <v>70</v>
      </c>
      <c r="Q452" s="0" t="n">
        <v>4</v>
      </c>
      <c r="R452" s="0" t="str">
        <f aca="false">INDEX(Lookup!$B$4:$B$18,MATCH(C452,Lookup!$A$4:$A$18,0))</f>
        <v>United States</v>
      </c>
      <c r="S452" s="20" t="n">
        <f aca="false">INDEX(Lookup!$D$4:$D$18,MATCH(C452,Lookup!$A$4:$A$18,0))</f>
        <v>1</v>
      </c>
      <c r="T452" s="21" t="n">
        <f aca="false">ROUND(P452*S452,2)</f>
        <v>70</v>
      </c>
      <c r="U452" s="21" t="n">
        <f aca="false">IF(T452&lt;=10,1,IF(T452&lt;=20,2,IF(T452&lt;=30,3,IF(T452&lt;=40,4,IF(T452&lt;=50,5,IF(T452&lt;=100,6,IF(T452&lt;=250,7,8)))))))</f>
        <v>6</v>
      </c>
      <c r="V452" s="21" t="n">
        <f aca="false">IF(AND(OR(Dashboard!$T$3="All",R452=Dashboard!$T$3),OR(Dashboard!$T$4="All",D452=Dashboard!$T$4)),1,0)</f>
        <v>1</v>
      </c>
      <c r="W452" s="21" t="n">
        <f aca="false">IF(V452=1,T452+ROW()/10000000,0)</f>
        <v>70.0000452</v>
      </c>
    </row>
    <row r="453" customFormat="false" ht="15" hidden="false" customHeight="false" outlineLevel="0" collapsed="false">
      <c r="A453" s="0" t="n">
        <v>17616076</v>
      </c>
      <c r="B453" s="0" t="s">
        <v>1519</v>
      </c>
      <c r="C453" s="0" t="n">
        <v>216</v>
      </c>
      <c r="D453" s="0" t="s">
        <v>1480</v>
      </c>
      <c r="E453" s="0" t="s">
        <v>1520</v>
      </c>
      <c r="F453" s="0" t="s">
        <v>1480</v>
      </c>
      <c r="G453" s="0" t="s">
        <v>1482</v>
      </c>
      <c r="H453" s="0" t="s">
        <v>1521</v>
      </c>
      <c r="I453" s="0" t="s">
        <v>385</v>
      </c>
      <c r="J453" s="0" t="s">
        <v>47</v>
      </c>
      <c r="K453" s="0" t="s">
        <v>47</v>
      </c>
      <c r="L453" s="0" t="s">
        <v>47</v>
      </c>
      <c r="M453" s="0" t="s">
        <v>47</v>
      </c>
      <c r="N453" s="0" t="n">
        <v>2</v>
      </c>
      <c r="O453" s="0" t="n">
        <v>719</v>
      </c>
      <c r="P453" s="0" t="n">
        <v>25</v>
      </c>
      <c r="Q453" s="0" t="n">
        <v>4.3</v>
      </c>
      <c r="R453" s="0" t="str">
        <f aca="false">INDEX(Lookup!$B$4:$B$18,MATCH(C453,Lookup!$A$4:$A$18,0))</f>
        <v>United States</v>
      </c>
      <c r="S453" s="20" t="n">
        <f aca="false">INDEX(Lookup!$D$4:$D$18,MATCH(C453,Lookup!$A$4:$A$18,0))</f>
        <v>1</v>
      </c>
      <c r="T453" s="21" t="n">
        <f aca="false">ROUND(P453*S453,2)</f>
        <v>25</v>
      </c>
      <c r="U453" s="21" t="n">
        <f aca="false">IF(T453&lt;=10,1,IF(T453&lt;=20,2,IF(T453&lt;=30,3,IF(T453&lt;=40,4,IF(T453&lt;=50,5,IF(T453&lt;=100,6,IF(T453&lt;=250,7,8)))))))</f>
        <v>3</v>
      </c>
      <c r="V453" s="21" t="n">
        <f aca="false">IF(AND(OR(Dashboard!$T$3="All",R453=Dashboard!$T$3),OR(Dashboard!$T$4="All",D453=Dashboard!$T$4)),1,0)</f>
        <v>1</v>
      </c>
      <c r="W453" s="21" t="n">
        <f aca="false">IF(V453=1,T453+ROW()/10000000,0)</f>
        <v>25.0000453</v>
      </c>
    </row>
    <row r="454" customFormat="false" ht="15" hidden="false" customHeight="false" outlineLevel="0" collapsed="false">
      <c r="A454" s="0" t="n">
        <v>17616205</v>
      </c>
      <c r="B454" s="0" t="s">
        <v>1522</v>
      </c>
      <c r="C454" s="0" t="n">
        <v>216</v>
      </c>
      <c r="D454" s="0" t="s">
        <v>1480</v>
      </c>
      <c r="E454" s="0" t="s">
        <v>1523</v>
      </c>
      <c r="F454" s="0" t="s">
        <v>1480</v>
      </c>
      <c r="G454" s="0" t="s">
        <v>1482</v>
      </c>
      <c r="H454" s="0" t="s">
        <v>1524</v>
      </c>
      <c r="I454" s="0" t="s">
        <v>385</v>
      </c>
      <c r="J454" s="0" t="s">
        <v>47</v>
      </c>
      <c r="K454" s="0" t="s">
        <v>47</v>
      </c>
      <c r="L454" s="0" t="s">
        <v>47</v>
      </c>
      <c r="M454" s="0" t="s">
        <v>47</v>
      </c>
      <c r="N454" s="0" t="n">
        <v>4</v>
      </c>
      <c r="O454" s="0" t="n">
        <v>1803</v>
      </c>
      <c r="P454" s="0" t="n">
        <v>70</v>
      </c>
      <c r="Q454" s="0" t="n">
        <v>4.4</v>
      </c>
      <c r="R454" s="0" t="str">
        <f aca="false">INDEX(Lookup!$B$4:$B$18,MATCH(C454,Lookup!$A$4:$A$18,0))</f>
        <v>United States</v>
      </c>
      <c r="S454" s="20" t="n">
        <f aca="false">INDEX(Lookup!$D$4:$D$18,MATCH(C454,Lookup!$A$4:$A$18,0))</f>
        <v>1</v>
      </c>
      <c r="T454" s="21" t="n">
        <f aca="false">ROUND(P454*S454,2)</f>
        <v>70</v>
      </c>
      <c r="U454" s="21" t="n">
        <f aca="false">IF(T454&lt;=10,1,IF(T454&lt;=20,2,IF(T454&lt;=30,3,IF(T454&lt;=40,4,IF(T454&lt;=50,5,IF(T454&lt;=100,6,IF(T454&lt;=250,7,8)))))))</f>
        <v>6</v>
      </c>
      <c r="V454" s="21" t="n">
        <f aca="false">IF(AND(OR(Dashboard!$T$3="All",R454=Dashboard!$T$3),OR(Dashboard!$T$4="All",D454=Dashboard!$T$4)),1,0)</f>
        <v>1</v>
      </c>
      <c r="W454" s="21" t="n">
        <f aca="false">IF(V454=1,T454+ROW()/10000000,0)</f>
        <v>70.0000454</v>
      </c>
    </row>
    <row r="455" customFormat="false" ht="15" hidden="false" customHeight="false" outlineLevel="0" collapsed="false">
      <c r="A455" s="0" t="n">
        <v>17616222</v>
      </c>
      <c r="B455" s="0" t="s">
        <v>1525</v>
      </c>
      <c r="C455" s="0" t="n">
        <v>216</v>
      </c>
      <c r="D455" s="0" t="s">
        <v>1480</v>
      </c>
      <c r="E455" s="0" t="s">
        <v>1526</v>
      </c>
      <c r="F455" s="0" t="s">
        <v>1480</v>
      </c>
      <c r="G455" s="0" t="s">
        <v>1482</v>
      </c>
      <c r="H455" s="0" t="s">
        <v>471</v>
      </c>
      <c r="I455" s="0" t="s">
        <v>385</v>
      </c>
      <c r="J455" s="0" t="s">
        <v>47</v>
      </c>
      <c r="K455" s="0" t="s">
        <v>47</v>
      </c>
      <c r="L455" s="0" t="s">
        <v>47</v>
      </c>
      <c r="M455" s="0" t="s">
        <v>47</v>
      </c>
      <c r="N455" s="0" t="n">
        <v>4</v>
      </c>
      <c r="O455" s="0" t="n">
        <v>558</v>
      </c>
      <c r="P455" s="0" t="n">
        <v>70</v>
      </c>
      <c r="Q455" s="0" t="n">
        <v>4.1</v>
      </c>
      <c r="R455" s="0" t="str">
        <f aca="false">INDEX(Lookup!$B$4:$B$18,MATCH(C455,Lookup!$A$4:$A$18,0))</f>
        <v>United States</v>
      </c>
      <c r="S455" s="20" t="n">
        <f aca="false">INDEX(Lookup!$D$4:$D$18,MATCH(C455,Lookup!$A$4:$A$18,0))</f>
        <v>1</v>
      </c>
      <c r="T455" s="21" t="n">
        <f aca="false">ROUND(P455*S455,2)</f>
        <v>70</v>
      </c>
      <c r="U455" s="21" t="n">
        <f aca="false">IF(T455&lt;=10,1,IF(T455&lt;=20,2,IF(T455&lt;=30,3,IF(T455&lt;=40,4,IF(T455&lt;=50,5,IF(T455&lt;=100,6,IF(T455&lt;=250,7,8)))))))</f>
        <v>6</v>
      </c>
      <c r="V455" s="21" t="n">
        <f aca="false">IF(AND(OR(Dashboard!$T$3="All",R455=Dashboard!$T$3),OR(Dashboard!$T$4="All",D455=Dashboard!$T$4)),1,0)</f>
        <v>1</v>
      </c>
      <c r="W455" s="21" t="n">
        <f aca="false">IF(V455=1,T455+ROW()/10000000,0)</f>
        <v>70.0000455</v>
      </c>
    </row>
    <row r="456" customFormat="false" ht="15" hidden="false" customHeight="false" outlineLevel="0" collapsed="false">
      <c r="A456" s="0" t="n">
        <v>17616295</v>
      </c>
      <c r="B456" s="0" t="s">
        <v>1527</v>
      </c>
      <c r="C456" s="0" t="n">
        <v>216</v>
      </c>
      <c r="D456" s="0" t="s">
        <v>1480</v>
      </c>
      <c r="E456" s="0" t="s">
        <v>1528</v>
      </c>
      <c r="F456" s="0" t="s">
        <v>1529</v>
      </c>
      <c r="G456" s="0" t="s">
        <v>1530</v>
      </c>
      <c r="H456" s="0" t="s">
        <v>207</v>
      </c>
      <c r="I456" s="0" t="s">
        <v>385</v>
      </c>
      <c r="J456" s="0" t="s">
        <v>47</v>
      </c>
      <c r="K456" s="0" t="s">
        <v>47</v>
      </c>
      <c r="L456" s="0" t="s">
        <v>47</v>
      </c>
      <c r="M456" s="0" t="s">
        <v>47</v>
      </c>
      <c r="N456" s="0" t="n">
        <v>3</v>
      </c>
      <c r="O456" s="0" t="n">
        <v>883</v>
      </c>
      <c r="P456" s="0" t="n">
        <v>40</v>
      </c>
      <c r="Q456" s="0" t="n">
        <v>3.8</v>
      </c>
      <c r="R456" s="0" t="str">
        <f aca="false">INDEX(Lookup!$B$4:$B$18,MATCH(C456,Lookup!$A$4:$A$18,0))</f>
        <v>United States</v>
      </c>
      <c r="S456" s="20" t="n">
        <f aca="false">INDEX(Lookup!$D$4:$D$18,MATCH(C456,Lookup!$A$4:$A$18,0))</f>
        <v>1</v>
      </c>
      <c r="T456" s="21" t="n">
        <f aca="false">ROUND(P456*S456,2)</f>
        <v>40</v>
      </c>
      <c r="U456" s="21" t="n">
        <f aca="false">IF(T456&lt;=10,1,IF(T456&lt;=20,2,IF(T456&lt;=30,3,IF(T456&lt;=40,4,IF(T456&lt;=50,5,IF(T456&lt;=100,6,IF(T456&lt;=250,7,8)))))))</f>
        <v>4</v>
      </c>
      <c r="V456" s="21" t="n">
        <f aca="false">IF(AND(OR(Dashboard!$T$3="All",R456=Dashboard!$T$3),OR(Dashboard!$T$4="All",D456=Dashboard!$T$4)),1,0)</f>
        <v>1</v>
      </c>
      <c r="W456" s="21" t="n">
        <f aca="false">IF(V456=1,T456+ROW()/10000000,0)</f>
        <v>40.0000456</v>
      </c>
    </row>
    <row r="457" customFormat="false" ht="15" hidden="false" customHeight="false" outlineLevel="0" collapsed="false">
      <c r="A457" s="0" t="n">
        <v>17616465</v>
      </c>
      <c r="B457" s="0" t="s">
        <v>1531</v>
      </c>
      <c r="C457" s="0" t="n">
        <v>216</v>
      </c>
      <c r="D457" s="0" t="s">
        <v>1480</v>
      </c>
      <c r="E457" s="0" t="s">
        <v>1532</v>
      </c>
      <c r="F457" s="0" t="s">
        <v>1529</v>
      </c>
      <c r="G457" s="0" t="s">
        <v>1530</v>
      </c>
      <c r="H457" s="0" t="s">
        <v>391</v>
      </c>
      <c r="I457" s="0" t="s">
        <v>385</v>
      </c>
      <c r="J457" s="0" t="s">
        <v>47</v>
      </c>
      <c r="K457" s="0" t="s">
        <v>47</v>
      </c>
      <c r="L457" s="0" t="s">
        <v>47</v>
      </c>
      <c r="M457" s="0" t="s">
        <v>47</v>
      </c>
      <c r="N457" s="0" t="n">
        <v>1</v>
      </c>
      <c r="O457" s="0" t="n">
        <v>309</v>
      </c>
      <c r="P457" s="0" t="n">
        <v>10</v>
      </c>
      <c r="Q457" s="0" t="n">
        <v>3.9</v>
      </c>
      <c r="R457" s="0" t="str">
        <f aca="false">INDEX(Lookup!$B$4:$B$18,MATCH(C457,Lookup!$A$4:$A$18,0))</f>
        <v>United States</v>
      </c>
      <c r="S457" s="20" t="n">
        <f aca="false">INDEX(Lookup!$D$4:$D$18,MATCH(C457,Lookup!$A$4:$A$18,0))</f>
        <v>1</v>
      </c>
      <c r="T457" s="21" t="n">
        <f aca="false">ROUND(P457*S457,2)</f>
        <v>10</v>
      </c>
      <c r="U457" s="21" t="n">
        <f aca="false">IF(T457&lt;=10,1,IF(T457&lt;=20,2,IF(T457&lt;=30,3,IF(T457&lt;=40,4,IF(T457&lt;=50,5,IF(T457&lt;=100,6,IF(T457&lt;=250,7,8)))))))</f>
        <v>1</v>
      </c>
      <c r="V457" s="21" t="n">
        <f aca="false">IF(AND(OR(Dashboard!$T$3="All",R457=Dashboard!$T$3),OR(Dashboard!$T$4="All",D457=Dashboard!$T$4)),1,0)</f>
        <v>1</v>
      </c>
      <c r="W457" s="21" t="n">
        <f aca="false">IF(V457=1,T457+ROW()/10000000,0)</f>
        <v>10.0000457</v>
      </c>
    </row>
    <row r="458" customFormat="false" ht="15" hidden="false" customHeight="false" outlineLevel="0" collapsed="false">
      <c r="A458" s="0" t="n">
        <v>18483372</v>
      </c>
      <c r="B458" s="0" t="s">
        <v>1533</v>
      </c>
      <c r="C458" s="0" t="n">
        <v>184</v>
      </c>
      <c r="D458" s="0" t="s">
        <v>1534</v>
      </c>
      <c r="E458" s="0" t="s">
        <v>1535</v>
      </c>
      <c r="F458" s="0" t="s">
        <v>1536</v>
      </c>
      <c r="G458" s="0" t="s">
        <v>1537</v>
      </c>
      <c r="H458" s="0" t="s">
        <v>1538</v>
      </c>
      <c r="I458" s="0" t="s">
        <v>385</v>
      </c>
      <c r="J458" s="0" t="s">
        <v>47</v>
      </c>
      <c r="K458" s="0" t="s">
        <v>47</v>
      </c>
      <c r="L458" s="0" t="s">
        <v>47</v>
      </c>
      <c r="M458" s="0" t="s">
        <v>47</v>
      </c>
      <c r="N458" s="0" t="n">
        <v>4</v>
      </c>
      <c r="O458" s="0" t="n">
        <v>34</v>
      </c>
      <c r="P458" s="0" t="n">
        <v>300</v>
      </c>
      <c r="Q458" s="0" t="n">
        <v>3.4</v>
      </c>
      <c r="R458" s="0" t="str">
        <f aca="false">INDEX(Lookup!$B$4:$B$18,MATCH(C458,Lookup!$A$4:$A$18,0))</f>
        <v>Singapore</v>
      </c>
      <c r="S458" s="20" t="n">
        <f aca="false">INDEX(Lookup!$D$4:$D$18,MATCH(C458,Lookup!$A$4:$A$18,0))</f>
        <v>0.77</v>
      </c>
      <c r="T458" s="21" t="n">
        <f aca="false">ROUND(P458*S458,2)</f>
        <v>231</v>
      </c>
      <c r="U458" s="21" t="n">
        <f aca="false">IF(T458&lt;=10,1,IF(T458&lt;=20,2,IF(T458&lt;=30,3,IF(T458&lt;=40,4,IF(T458&lt;=50,5,IF(T458&lt;=100,6,IF(T458&lt;=250,7,8)))))))</f>
        <v>7</v>
      </c>
      <c r="V458" s="21" t="n">
        <f aca="false">IF(AND(OR(Dashboard!$T$3="All",R458=Dashboard!$T$3),OR(Dashboard!$T$4="All",D458=Dashboard!$T$4)),1,0)</f>
        <v>1</v>
      </c>
      <c r="W458" s="21" t="n">
        <f aca="false">IF(V458=1,T458+ROW()/10000000,0)</f>
        <v>231.0000458</v>
      </c>
    </row>
    <row r="459" customFormat="false" ht="15" hidden="false" customHeight="false" outlineLevel="0" collapsed="false">
      <c r="A459" s="0" t="n">
        <v>18484349</v>
      </c>
      <c r="B459" s="0" t="s">
        <v>1539</v>
      </c>
      <c r="C459" s="0" t="n">
        <v>184</v>
      </c>
      <c r="D459" s="0" t="s">
        <v>1534</v>
      </c>
      <c r="E459" s="0" t="s">
        <v>1540</v>
      </c>
      <c r="F459" s="0" t="s">
        <v>1541</v>
      </c>
      <c r="G459" s="0" t="s">
        <v>1542</v>
      </c>
      <c r="H459" s="0" t="s">
        <v>423</v>
      </c>
      <c r="I459" s="0" t="s">
        <v>385</v>
      </c>
      <c r="J459" s="0" t="s">
        <v>47</v>
      </c>
      <c r="K459" s="0" t="s">
        <v>47</v>
      </c>
      <c r="L459" s="0" t="s">
        <v>47</v>
      </c>
      <c r="M459" s="0" t="s">
        <v>47</v>
      </c>
      <c r="N459" s="0" t="n">
        <v>4</v>
      </c>
      <c r="O459" s="0" t="n">
        <v>33</v>
      </c>
      <c r="P459" s="0" t="n">
        <v>270</v>
      </c>
      <c r="Q459" s="0" t="n">
        <v>4</v>
      </c>
      <c r="R459" s="0" t="str">
        <f aca="false">INDEX(Lookup!$B$4:$B$18,MATCH(C459,Lookup!$A$4:$A$18,0))</f>
        <v>Singapore</v>
      </c>
      <c r="S459" s="20" t="n">
        <f aca="false">INDEX(Lookup!$D$4:$D$18,MATCH(C459,Lookup!$A$4:$A$18,0))</f>
        <v>0.77</v>
      </c>
      <c r="T459" s="21" t="n">
        <f aca="false">ROUND(P459*S459,2)</f>
        <v>207.9</v>
      </c>
      <c r="U459" s="21" t="n">
        <f aca="false">IF(T459&lt;=10,1,IF(T459&lt;=20,2,IF(T459&lt;=30,3,IF(T459&lt;=40,4,IF(T459&lt;=50,5,IF(T459&lt;=100,6,IF(T459&lt;=250,7,8)))))))</f>
        <v>7</v>
      </c>
      <c r="V459" s="21" t="n">
        <f aca="false">IF(AND(OR(Dashboard!$T$3="All",R459=Dashboard!$T$3),OR(Dashboard!$T$4="All",D459=Dashboard!$T$4)),1,0)</f>
        <v>1</v>
      </c>
      <c r="W459" s="21" t="n">
        <f aca="false">IF(V459=1,T459+ROW()/10000000,0)</f>
        <v>207.9000459</v>
      </c>
    </row>
    <row r="460" customFormat="false" ht="15" hidden="false" customHeight="false" outlineLevel="0" collapsed="false">
      <c r="A460" s="0" t="n">
        <v>18496057</v>
      </c>
      <c r="B460" s="0" t="s">
        <v>1543</v>
      </c>
      <c r="C460" s="0" t="n">
        <v>184</v>
      </c>
      <c r="D460" s="0" t="s">
        <v>1534</v>
      </c>
      <c r="E460" s="0" t="s">
        <v>1544</v>
      </c>
      <c r="F460" s="0" t="s">
        <v>1545</v>
      </c>
      <c r="G460" s="0" t="s">
        <v>1546</v>
      </c>
      <c r="H460" s="0" t="s">
        <v>1547</v>
      </c>
      <c r="I460" s="0" t="s">
        <v>385</v>
      </c>
      <c r="J460" s="0" t="s">
        <v>47</v>
      </c>
      <c r="K460" s="0" t="s">
        <v>47</v>
      </c>
      <c r="L460" s="0" t="s">
        <v>47</v>
      </c>
      <c r="M460" s="0" t="s">
        <v>47</v>
      </c>
      <c r="N460" s="0" t="n">
        <v>4</v>
      </c>
      <c r="O460" s="0" t="n">
        <v>33</v>
      </c>
      <c r="P460" s="0" t="n">
        <v>500</v>
      </c>
      <c r="Q460" s="0" t="n">
        <v>3.8</v>
      </c>
      <c r="R460" s="0" t="str">
        <f aca="false">INDEX(Lookup!$B$4:$B$18,MATCH(C460,Lookup!$A$4:$A$18,0))</f>
        <v>Singapore</v>
      </c>
      <c r="S460" s="20" t="n">
        <f aca="false">INDEX(Lookup!$D$4:$D$18,MATCH(C460,Lookup!$A$4:$A$18,0))</f>
        <v>0.77</v>
      </c>
      <c r="T460" s="21" t="n">
        <f aca="false">ROUND(P460*S460,2)</f>
        <v>385</v>
      </c>
      <c r="U460" s="21" t="n">
        <f aca="false">IF(T460&lt;=10,1,IF(T460&lt;=20,2,IF(T460&lt;=30,3,IF(T460&lt;=40,4,IF(T460&lt;=50,5,IF(T460&lt;=100,6,IF(T460&lt;=250,7,8)))))))</f>
        <v>8</v>
      </c>
      <c r="V460" s="21" t="n">
        <f aca="false">IF(AND(OR(Dashboard!$T$3="All",R460=Dashboard!$T$3),OR(Dashboard!$T$4="All",D460=Dashboard!$T$4)),1,0)</f>
        <v>1</v>
      </c>
      <c r="W460" s="21" t="n">
        <f aca="false">IF(V460=1,T460+ROW()/10000000,0)</f>
        <v>385.000046</v>
      </c>
    </row>
    <row r="461" customFormat="false" ht="15" hidden="false" customHeight="false" outlineLevel="0" collapsed="false">
      <c r="A461" s="0" t="n">
        <v>18483389</v>
      </c>
      <c r="B461" s="0" t="s">
        <v>1548</v>
      </c>
      <c r="C461" s="0" t="n">
        <v>184</v>
      </c>
      <c r="D461" s="0" t="s">
        <v>1534</v>
      </c>
      <c r="E461" s="0" t="s">
        <v>1549</v>
      </c>
      <c r="F461" s="0" t="s">
        <v>1550</v>
      </c>
      <c r="G461" s="0" t="s">
        <v>1551</v>
      </c>
      <c r="H461" s="0" t="s">
        <v>471</v>
      </c>
      <c r="I461" s="0" t="s">
        <v>385</v>
      </c>
      <c r="J461" s="0" t="s">
        <v>47</v>
      </c>
      <c r="K461" s="0" t="s">
        <v>47</v>
      </c>
      <c r="L461" s="0" t="s">
        <v>47</v>
      </c>
      <c r="M461" s="0" t="s">
        <v>47</v>
      </c>
      <c r="N461" s="0" t="n">
        <v>4</v>
      </c>
      <c r="O461" s="0" t="n">
        <v>34</v>
      </c>
      <c r="P461" s="0" t="n">
        <v>80</v>
      </c>
      <c r="Q461" s="0" t="n">
        <v>3.1</v>
      </c>
      <c r="R461" s="0" t="str">
        <f aca="false">INDEX(Lookup!$B$4:$B$18,MATCH(C461,Lookup!$A$4:$A$18,0))</f>
        <v>Singapore</v>
      </c>
      <c r="S461" s="20" t="n">
        <f aca="false">INDEX(Lookup!$D$4:$D$18,MATCH(C461,Lookup!$A$4:$A$18,0))</f>
        <v>0.77</v>
      </c>
      <c r="T461" s="21" t="n">
        <f aca="false">ROUND(P461*S461,2)</f>
        <v>61.6</v>
      </c>
      <c r="U461" s="21" t="n">
        <f aca="false">IF(T461&lt;=10,1,IF(T461&lt;=20,2,IF(T461&lt;=30,3,IF(T461&lt;=40,4,IF(T461&lt;=50,5,IF(T461&lt;=100,6,IF(T461&lt;=250,7,8)))))))</f>
        <v>6</v>
      </c>
      <c r="V461" s="21" t="n">
        <f aca="false">IF(AND(OR(Dashboard!$T$3="All",R461=Dashboard!$T$3),OR(Dashboard!$T$4="All",D461=Dashboard!$T$4)),1,0)</f>
        <v>1</v>
      </c>
      <c r="W461" s="21" t="n">
        <f aca="false">IF(V461=1,T461+ROW()/10000000,0)</f>
        <v>61.6000461</v>
      </c>
    </row>
    <row r="462" customFormat="false" ht="15" hidden="false" customHeight="false" outlineLevel="0" collapsed="false">
      <c r="A462" s="0" t="n">
        <v>18483222</v>
      </c>
      <c r="B462" s="0" t="s">
        <v>1552</v>
      </c>
      <c r="C462" s="0" t="n">
        <v>184</v>
      </c>
      <c r="D462" s="0" t="s">
        <v>1534</v>
      </c>
      <c r="E462" s="0" t="s">
        <v>1553</v>
      </c>
      <c r="F462" s="0" t="s">
        <v>1554</v>
      </c>
      <c r="G462" s="0" t="s">
        <v>1555</v>
      </c>
      <c r="H462" s="0" t="s">
        <v>332</v>
      </c>
      <c r="I462" s="0" t="s">
        <v>385</v>
      </c>
      <c r="J462" s="0" t="s">
        <v>47</v>
      </c>
      <c r="K462" s="0" t="s">
        <v>47</v>
      </c>
      <c r="L462" s="0" t="s">
        <v>47</v>
      </c>
      <c r="M462" s="0" t="s">
        <v>47</v>
      </c>
      <c r="N462" s="0" t="n">
        <v>4</v>
      </c>
      <c r="O462" s="0" t="n">
        <v>35</v>
      </c>
      <c r="P462" s="0" t="n">
        <v>430</v>
      </c>
      <c r="Q462" s="0" t="n">
        <v>3.8</v>
      </c>
      <c r="R462" s="0" t="str">
        <f aca="false">INDEX(Lookup!$B$4:$B$18,MATCH(C462,Lookup!$A$4:$A$18,0))</f>
        <v>Singapore</v>
      </c>
      <c r="S462" s="20" t="n">
        <f aca="false">INDEX(Lookup!$D$4:$D$18,MATCH(C462,Lookup!$A$4:$A$18,0))</f>
        <v>0.77</v>
      </c>
      <c r="T462" s="21" t="n">
        <f aca="false">ROUND(P462*S462,2)</f>
        <v>331.1</v>
      </c>
      <c r="U462" s="21" t="n">
        <f aca="false">IF(T462&lt;=10,1,IF(T462&lt;=20,2,IF(T462&lt;=30,3,IF(T462&lt;=40,4,IF(T462&lt;=50,5,IF(T462&lt;=100,6,IF(T462&lt;=250,7,8)))))))</f>
        <v>8</v>
      </c>
      <c r="V462" s="21" t="n">
        <f aca="false">IF(AND(OR(Dashboard!$T$3="All",R462=Dashboard!$T$3),OR(Dashboard!$T$4="All",D462=Dashboard!$T$4)),1,0)</f>
        <v>1</v>
      </c>
      <c r="W462" s="21" t="n">
        <f aca="false">IF(V462=1,T462+ROW()/10000000,0)</f>
        <v>331.1000462</v>
      </c>
    </row>
    <row r="463" customFormat="false" ht="15" hidden="false" customHeight="false" outlineLevel="0" collapsed="false">
      <c r="A463" s="0" t="n">
        <v>18483085</v>
      </c>
      <c r="B463" s="0" t="s">
        <v>1556</v>
      </c>
      <c r="C463" s="0" t="n">
        <v>184</v>
      </c>
      <c r="D463" s="0" t="s">
        <v>1534</v>
      </c>
      <c r="E463" s="0" t="s">
        <v>1557</v>
      </c>
      <c r="F463" s="0" t="s">
        <v>1558</v>
      </c>
      <c r="G463" s="0" t="s">
        <v>1559</v>
      </c>
      <c r="H463" s="0" t="s">
        <v>332</v>
      </c>
      <c r="I463" s="0" t="s">
        <v>385</v>
      </c>
      <c r="J463" s="0" t="s">
        <v>47</v>
      </c>
      <c r="K463" s="0" t="s">
        <v>47</v>
      </c>
      <c r="L463" s="0" t="s">
        <v>47</v>
      </c>
      <c r="M463" s="0" t="s">
        <v>47</v>
      </c>
      <c r="N463" s="0" t="n">
        <v>4</v>
      </c>
      <c r="O463" s="0" t="n">
        <v>33</v>
      </c>
      <c r="P463" s="0" t="n">
        <v>315</v>
      </c>
      <c r="Q463" s="0" t="n">
        <v>3.9</v>
      </c>
      <c r="R463" s="0" t="str">
        <f aca="false">INDEX(Lookup!$B$4:$B$18,MATCH(C463,Lookup!$A$4:$A$18,0))</f>
        <v>Singapore</v>
      </c>
      <c r="S463" s="20" t="n">
        <f aca="false">INDEX(Lookup!$D$4:$D$18,MATCH(C463,Lookup!$A$4:$A$18,0))</f>
        <v>0.77</v>
      </c>
      <c r="T463" s="21" t="n">
        <f aca="false">ROUND(P463*S463,2)</f>
        <v>242.55</v>
      </c>
      <c r="U463" s="21" t="n">
        <f aca="false">IF(T463&lt;=10,1,IF(T463&lt;=20,2,IF(T463&lt;=30,3,IF(T463&lt;=40,4,IF(T463&lt;=50,5,IF(T463&lt;=100,6,IF(T463&lt;=250,7,8)))))))</f>
        <v>7</v>
      </c>
      <c r="V463" s="21" t="n">
        <f aca="false">IF(AND(OR(Dashboard!$T$3="All",R463=Dashboard!$T$3),OR(Dashboard!$T$4="All",D463=Dashboard!$T$4)),1,0)</f>
        <v>1</v>
      </c>
      <c r="W463" s="21" t="n">
        <f aca="false">IF(V463=1,T463+ROW()/10000000,0)</f>
        <v>242.5500463</v>
      </c>
    </row>
    <row r="464" customFormat="false" ht="15" hidden="false" customHeight="false" outlineLevel="0" collapsed="false">
      <c r="A464" s="0" t="n">
        <v>18484423</v>
      </c>
      <c r="B464" s="0" t="s">
        <v>1560</v>
      </c>
      <c r="C464" s="0" t="n">
        <v>184</v>
      </c>
      <c r="D464" s="0" t="s">
        <v>1534</v>
      </c>
      <c r="E464" s="0" t="s">
        <v>1561</v>
      </c>
      <c r="F464" s="0" t="s">
        <v>1562</v>
      </c>
      <c r="G464" s="0" t="s">
        <v>1563</v>
      </c>
      <c r="H464" s="0" t="s">
        <v>156</v>
      </c>
      <c r="I464" s="0" t="s">
        <v>385</v>
      </c>
      <c r="J464" s="0" t="s">
        <v>47</v>
      </c>
      <c r="K464" s="0" t="s">
        <v>47</v>
      </c>
      <c r="L464" s="0" t="s">
        <v>47</v>
      </c>
      <c r="M464" s="0" t="s">
        <v>47</v>
      </c>
      <c r="N464" s="0" t="n">
        <v>2</v>
      </c>
      <c r="O464" s="0" t="n">
        <v>29</v>
      </c>
      <c r="P464" s="0" t="n">
        <v>20</v>
      </c>
      <c r="Q464" s="0" t="n">
        <v>4.2</v>
      </c>
      <c r="R464" s="0" t="str">
        <f aca="false">INDEX(Lookup!$B$4:$B$18,MATCH(C464,Lookup!$A$4:$A$18,0))</f>
        <v>Singapore</v>
      </c>
      <c r="S464" s="20" t="n">
        <f aca="false">INDEX(Lookup!$D$4:$D$18,MATCH(C464,Lookup!$A$4:$A$18,0))</f>
        <v>0.77</v>
      </c>
      <c r="T464" s="21" t="n">
        <f aca="false">ROUND(P464*S464,2)</f>
        <v>15.4</v>
      </c>
      <c r="U464" s="21" t="n">
        <f aca="false">IF(T464&lt;=10,1,IF(T464&lt;=20,2,IF(T464&lt;=30,3,IF(T464&lt;=40,4,IF(T464&lt;=50,5,IF(T464&lt;=100,6,IF(T464&lt;=250,7,8)))))))</f>
        <v>2</v>
      </c>
      <c r="V464" s="21" t="n">
        <f aca="false">IF(AND(OR(Dashboard!$T$3="All",R464=Dashboard!$T$3),OR(Dashboard!$T$4="All",D464=Dashboard!$T$4)),1,0)</f>
        <v>1</v>
      </c>
      <c r="W464" s="21" t="n">
        <f aca="false">IF(V464=1,T464+ROW()/10000000,0)</f>
        <v>15.4000464</v>
      </c>
    </row>
    <row r="465" customFormat="false" ht="15" hidden="false" customHeight="false" outlineLevel="0" collapsed="false">
      <c r="A465" s="0" t="n">
        <v>18483714</v>
      </c>
      <c r="B465" s="0" t="s">
        <v>1564</v>
      </c>
      <c r="C465" s="0" t="n">
        <v>184</v>
      </c>
      <c r="D465" s="0" t="s">
        <v>1534</v>
      </c>
      <c r="E465" s="0" t="s">
        <v>1565</v>
      </c>
      <c r="F465" s="0" t="s">
        <v>1566</v>
      </c>
      <c r="G465" s="0" t="s">
        <v>1567</v>
      </c>
      <c r="H465" s="0" t="s">
        <v>177</v>
      </c>
      <c r="I465" s="0" t="s">
        <v>385</v>
      </c>
      <c r="J465" s="0" t="s">
        <v>47</v>
      </c>
      <c r="K465" s="0" t="s">
        <v>47</v>
      </c>
      <c r="L465" s="0" t="s">
        <v>47</v>
      </c>
      <c r="M465" s="0" t="s">
        <v>47</v>
      </c>
      <c r="N465" s="0" t="n">
        <v>4</v>
      </c>
      <c r="O465" s="0" t="n">
        <v>35</v>
      </c>
      <c r="P465" s="0" t="n">
        <v>100</v>
      </c>
      <c r="Q465" s="0" t="n">
        <v>4.1</v>
      </c>
      <c r="R465" s="0" t="str">
        <f aca="false">INDEX(Lookup!$B$4:$B$18,MATCH(C465,Lookup!$A$4:$A$18,0))</f>
        <v>Singapore</v>
      </c>
      <c r="S465" s="20" t="n">
        <f aca="false">INDEX(Lookup!$D$4:$D$18,MATCH(C465,Lookup!$A$4:$A$18,0))</f>
        <v>0.77</v>
      </c>
      <c r="T465" s="21" t="n">
        <f aca="false">ROUND(P465*S465,2)</f>
        <v>77</v>
      </c>
      <c r="U465" s="21" t="n">
        <f aca="false">IF(T465&lt;=10,1,IF(T465&lt;=20,2,IF(T465&lt;=30,3,IF(T465&lt;=40,4,IF(T465&lt;=50,5,IF(T465&lt;=100,6,IF(T465&lt;=250,7,8)))))))</f>
        <v>6</v>
      </c>
      <c r="V465" s="21" t="n">
        <f aca="false">IF(AND(OR(Dashboard!$T$3="All",R465=Dashboard!$T$3),OR(Dashboard!$T$4="All",D465=Dashboard!$T$4)),1,0)</f>
        <v>1</v>
      </c>
      <c r="W465" s="21" t="n">
        <f aca="false">IF(V465=1,T465+ROW()/10000000,0)</f>
        <v>77.0000465</v>
      </c>
    </row>
    <row r="466" customFormat="false" ht="15" hidden="false" customHeight="false" outlineLevel="0" collapsed="false">
      <c r="A466" s="0" t="n">
        <v>18485469</v>
      </c>
      <c r="B466" s="0" t="s">
        <v>1568</v>
      </c>
      <c r="C466" s="0" t="n">
        <v>184</v>
      </c>
      <c r="D466" s="0" t="s">
        <v>1534</v>
      </c>
      <c r="E466" s="0" t="s">
        <v>1569</v>
      </c>
      <c r="F466" s="0" t="s">
        <v>1570</v>
      </c>
      <c r="G466" s="0" t="s">
        <v>1571</v>
      </c>
      <c r="H466" s="0" t="s">
        <v>1572</v>
      </c>
      <c r="I466" s="0" t="s">
        <v>385</v>
      </c>
      <c r="J466" s="0" t="s">
        <v>47</v>
      </c>
      <c r="K466" s="0" t="s">
        <v>47</v>
      </c>
      <c r="L466" s="0" t="s">
        <v>47</v>
      </c>
      <c r="M466" s="0" t="s">
        <v>47</v>
      </c>
      <c r="N466" s="0" t="n">
        <v>3</v>
      </c>
      <c r="O466" s="0" t="n">
        <v>29</v>
      </c>
      <c r="P466" s="0" t="n">
        <v>50</v>
      </c>
      <c r="Q466" s="0" t="n">
        <v>3.2</v>
      </c>
      <c r="R466" s="0" t="str">
        <f aca="false">INDEX(Lookup!$B$4:$B$18,MATCH(C466,Lookup!$A$4:$A$18,0))</f>
        <v>Singapore</v>
      </c>
      <c r="S466" s="20" t="n">
        <f aca="false">INDEX(Lookup!$D$4:$D$18,MATCH(C466,Lookup!$A$4:$A$18,0))</f>
        <v>0.77</v>
      </c>
      <c r="T466" s="21" t="n">
        <f aca="false">ROUND(P466*S466,2)</f>
        <v>38.5</v>
      </c>
      <c r="U466" s="21" t="n">
        <f aca="false">IF(T466&lt;=10,1,IF(T466&lt;=20,2,IF(T466&lt;=30,3,IF(T466&lt;=40,4,IF(T466&lt;=50,5,IF(T466&lt;=100,6,IF(T466&lt;=250,7,8)))))))</f>
        <v>4</v>
      </c>
      <c r="V466" s="21" t="n">
        <f aca="false">IF(AND(OR(Dashboard!$T$3="All",R466=Dashboard!$T$3),OR(Dashboard!$T$4="All",D466=Dashboard!$T$4)),1,0)</f>
        <v>1</v>
      </c>
      <c r="W466" s="21" t="n">
        <f aca="false">IF(V466=1,T466+ROW()/10000000,0)</f>
        <v>38.5000466</v>
      </c>
    </row>
    <row r="467" customFormat="false" ht="15" hidden="false" customHeight="false" outlineLevel="0" collapsed="false">
      <c r="A467" s="0" t="n">
        <v>18479690</v>
      </c>
      <c r="B467" s="0" t="s">
        <v>1573</v>
      </c>
      <c r="C467" s="0" t="n">
        <v>184</v>
      </c>
      <c r="D467" s="0" t="s">
        <v>1534</v>
      </c>
      <c r="E467" s="0" t="s">
        <v>1574</v>
      </c>
      <c r="F467" s="0" t="s">
        <v>1575</v>
      </c>
      <c r="G467" s="0" t="s">
        <v>1576</v>
      </c>
      <c r="H467" s="0" t="s">
        <v>1577</v>
      </c>
      <c r="I467" s="0" t="s">
        <v>385</v>
      </c>
      <c r="J467" s="0" t="s">
        <v>47</v>
      </c>
      <c r="K467" s="0" t="s">
        <v>47</v>
      </c>
      <c r="L467" s="0" t="s">
        <v>47</v>
      </c>
      <c r="M467" s="0" t="s">
        <v>47</v>
      </c>
      <c r="N467" s="0" t="n">
        <v>4</v>
      </c>
      <c r="O467" s="0" t="n">
        <v>30</v>
      </c>
      <c r="P467" s="0" t="n">
        <v>80</v>
      </c>
      <c r="Q467" s="0" t="n">
        <v>3.2</v>
      </c>
      <c r="R467" s="0" t="str">
        <f aca="false">INDEX(Lookup!$B$4:$B$18,MATCH(C467,Lookup!$A$4:$A$18,0))</f>
        <v>Singapore</v>
      </c>
      <c r="S467" s="20" t="n">
        <f aca="false">INDEX(Lookup!$D$4:$D$18,MATCH(C467,Lookup!$A$4:$A$18,0))</f>
        <v>0.77</v>
      </c>
      <c r="T467" s="21" t="n">
        <f aca="false">ROUND(P467*S467,2)</f>
        <v>61.6</v>
      </c>
      <c r="U467" s="21" t="n">
        <f aca="false">IF(T467&lt;=10,1,IF(T467&lt;=20,2,IF(T467&lt;=30,3,IF(T467&lt;=40,4,IF(T467&lt;=50,5,IF(T467&lt;=100,6,IF(T467&lt;=250,7,8)))))))</f>
        <v>6</v>
      </c>
      <c r="V467" s="21" t="n">
        <f aca="false">IF(AND(OR(Dashboard!$T$3="All",R467=Dashboard!$T$3),OR(Dashboard!$T$4="All",D467=Dashboard!$T$4)),1,0)</f>
        <v>1</v>
      </c>
      <c r="W467" s="21" t="n">
        <f aca="false">IF(V467=1,T467+ROW()/10000000,0)</f>
        <v>61.6000467</v>
      </c>
    </row>
    <row r="468" customFormat="false" ht="15" hidden="false" customHeight="false" outlineLevel="0" collapsed="false">
      <c r="A468" s="0" t="n">
        <v>18483224</v>
      </c>
      <c r="B468" s="0" t="s">
        <v>1578</v>
      </c>
      <c r="C468" s="0" t="n">
        <v>184</v>
      </c>
      <c r="D468" s="0" t="s">
        <v>1534</v>
      </c>
      <c r="E468" s="0" t="s">
        <v>1579</v>
      </c>
      <c r="F468" s="0" t="s">
        <v>1575</v>
      </c>
      <c r="G468" s="0" t="s">
        <v>1576</v>
      </c>
      <c r="H468" s="0" t="s">
        <v>153</v>
      </c>
      <c r="I468" s="0" t="s">
        <v>385</v>
      </c>
      <c r="J468" s="0" t="s">
        <v>47</v>
      </c>
      <c r="K468" s="0" t="s">
        <v>47</v>
      </c>
      <c r="L468" s="0" t="s">
        <v>47</v>
      </c>
      <c r="M468" s="0" t="s">
        <v>47</v>
      </c>
      <c r="N468" s="0" t="n">
        <v>3</v>
      </c>
      <c r="O468" s="0" t="n">
        <v>33</v>
      </c>
      <c r="P468" s="0" t="n">
        <v>40</v>
      </c>
      <c r="Q468" s="0" t="n">
        <v>3.7</v>
      </c>
      <c r="R468" s="0" t="str">
        <f aca="false">INDEX(Lookup!$B$4:$B$18,MATCH(C468,Lookup!$A$4:$A$18,0))</f>
        <v>Singapore</v>
      </c>
      <c r="S468" s="20" t="n">
        <f aca="false">INDEX(Lookup!$D$4:$D$18,MATCH(C468,Lookup!$A$4:$A$18,0))</f>
        <v>0.77</v>
      </c>
      <c r="T468" s="21" t="n">
        <f aca="false">ROUND(P468*S468,2)</f>
        <v>30.8</v>
      </c>
      <c r="U468" s="21" t="n">
        <f aca="false">IF(T468&lt;=10,1,IF(T468&lt;=20,2,IF(T468&lt;=30,3,IF(T468&lt;=40,4,IF(T468&lt;=50,5,IF(T468&lt;=100,6,IF(T468&lt;=250,7,8)))))))</f>
        <v>4</v>
      </c>
      <c r="V468" s="21" t="n">
        <f aca="false">IF(AND(OR(Dashboard!$T$3="All",R468=Dashboard!$T$3),OR(Dashboard!$T$4="All",D468=Dashboard!$T$4)),1,0)</f>
        <v>1</v>
      </c>
      <c r="W468" s="21" t="n">
        <f aca="false">IF(V468=1,T468+ROW()/10000000,0)</f>
        <v>30.8000468</v>
      </c>
    </row>
    <row r="469" customFormat="false" ht="15" hidden="false" customHeight="false" outlineLevel="0" collapsed="false">
      <c r="A469" s="0" t="n">
        <v>18493989</v>
      </c>
      <c r="B469" s="0" t="s">
        <v>1580</v>
      </c>
      <c r="C469" s="0" t="n">
        <v>184</v>
      </c>
      <c r="D469" s="0" t="s">
        <v>1534</v>
      </c>
      <c r="E469" s="0" t="s">
        <v>1581</v>
      </c>
      <c r="F469" s="0" t="s">
        <v>1582</v>
      </c>
      <c r="G469" s="0" t="s">
        <v>1583</v>
      </c>
      <c r="H469" s="0" t="s">
        <v>1584</v>
      </c>
      <c r="I469" s="0" t="s">
        <v>385</v>
      </c>
      <c r="J469" s="0" t="s">
        <v>47</v>
      </c>
      <c r="K469" s="0" t="s">
        <v>47</v>
      </c>
      <c r="L469" s="0" t="s">
        <v>47</v>
      </c>
      <c r="M469" s="0" t="s">
        <v>47</v>
      </c>
      <c r="N469" s="0" t="n">
        <v>3</v>
      </c>
      <c r="O469" s="0" t="n">
        <v>25</v>
      </c>
      <c r="P469" s="0" t="n">
        <v>30</v>
      </c>
      <c r="Q469" s="0" t="n">
        <v>3</v>
      </c>
      <c r="R469" s="0" t="str">
        <f aca="false">INDEX(Lookup!$B$4:$B$18,MATCH(C469,Lookup!$A$4:$A$18,0))</f>
        <v>Singapore</v>
      </c>
      <c r="S469" s="20" t="n">
        <f aca="false">INDEX(Lookup!$D$4:$D$18,MATCH(C469,Lookup!$A$4:$A$18,0))</f>
        <v>0.77</v>
      </c>
      <c r="T469" s="21" t="n">
        <f aca="false">ROUND(P469*S469,2)</f>
        <v>23.1</v>
      </c>
      <c r="U469" s="21" t="n">
        <f aca="false">IF(T469&lt;=10,1,IF(T469&lt;=20,2,IF(T469&lt;=30,3,IF(T469&lt;=40,4,IF(T469&lt;=50,5,IF(T469&lt;=100,6,IF(T469&lt;=250,7,8)))))))</f>
        <v>3</v>
      </c>
      <c r="V469" s="21" t="n">
        <f aca="false">IF(AND(OR(Dashboard!$T$3="All",R469=Dashboard!$T$3),OR(Dashboard!$T$4="All",D469=Dashboard!$T$4)),1,0)</f>
        <v>1</v>
      </c>
      <c r="W469" s="21" t="n">
        <f aca="false">IF(V469=1,T469+ROW()/10000000,0)</f>
        <v>23.1000469</v>
      </c>
    </row>
    <row r="470" customFormat="false" ht="15" hidden="false" customHeight="false" outlineLevel="0" collapsed="false">
      <c r="A470" s="0" t="n">
        <v>18484464</v>
      </c>
      <c r="B470" s="0" t="s">
        <v>1585</v>
      </c>
      <c r="C470" s="0" t="n">
        <v>184</v>
      </c>
      <c r="D470" s="0" t="s">
        <v>1534</v>
      </c>
      <c r="E470" s="0" t="s">
        <v>1586</v>
      </c>
      <c r="F470" s="0" t="s">
        <v>1582</v>
      </c>
      <c r="G470" s="0" t="s">
        <v>1583</v>
      </c>
      <c r="H470" s="0" t="s">
        <v>1587</v>
      </c>
      <c r="I470" s="0" t="s">
        <v>385</v>
      </c>
      <c r="J470" s="0" t="s">
        <v>47</v>
      </c>
      <c r="K470" s="0" t="s">
        <v>47</v>
      </c>
      <c r="L470" s="0" t="s">
        <v>47</v>
      </c>
      <c r="M470" s="0" t="s">
        <v>47</v>
      </c>
      <c r="N470" s="0" t="n">
        <v>4</v>
      </c>
      <c r="O470" s="0" t="n">
        <v>30</v>
      </c>
      <c r="P470" s="0" t="n">
        <v>220</v>
      </c>
      <c r="Q470" s="0" t="n">
        <v>3.8</v>
      </c>
      <c r="R470" s="0" t="str">
        <f aca="false">INDEX(Lookup!$B$4:$B$18,MATCH(C470,Lookup!$A$4:$A$18,0))</f>
        <v>Singapore</v>
      </c>
      <c r="S470" s="20" t="n">
        <f aca="false">INDEX(Lookup!$D$4:$D$18,MATCH(C470,Lookup!$A$4:$A$18,0))</f>
        <v>0.77</v>
      </c>
      <c r="T470" s="21" t="n">
        <f aca="false">ROUND(P470*S470,2)</f>
        <v>169.4</v>
      </c>
      <c r="U470" s="21" t="n">
        <f aca="false">IF(T470&lt;=10,1,IF(T470&lt;=20,2,IF(T470&lt;=30,3,IF(T470&lt;=40,4,IF(T470&lt;=50,5,IF(T470&lt;=100,6,IF(T470&lt;=250,7,8)))))))</f>
        <v>7</v>
      </c>
      <c r="V470" s="21" t="n">
        <f aca="false">IF(AND(OR(Dashboard!$T$3="All",R470=Dashboard!$T$3),OR(Dashboard!$T$4="All",D470=Dashboard!$T$4)),1,0)</f>
        <v>1</v>
      </c>
      <c r="W470" s="21" t="n">
        <f aca="false">IF(V470=1,T470+ROW()/10000000,0)</f>
        <v>169.400047</v>
      </c>
    </row>
    <row r="471" customFormat="false" ht="15" hidden="false" customHeight="false" outlineLevel="0" collapsed="false">
      <c r="A471" s="0" t="n">
        <v>18483051</v>
      </c>
      <c r="B471" s="0" t="s">
        <v>1588</v>
      </c>
      <c r="C471" s="0" t="n">
        <v>184</v>
      </c>
      <c r="D471" s="0" t="s">
        <v>1534</v>
      </c>
      <c r="E471" s="0" t="s">
        <v>1589</v>
      </c>
      <c r="F471" s="0" t="s">
        <v>1582</v>
      </c>
      <c r="G471" s="0" t="s">
        <v>1583</v>
      </c>
      <c r="H471" s="0" t="s">
        <v>1590</v>
      </c>
      <c r="I471" s="0" t="s">
        <v>385</v>
      </c>
      <c r="J471" s="0" t="s">
        <v>47</v>
      </c>
      <c r="K471" s="0" t="s">
        <v>47</v>
      </c>
      <c r="L471" s="0" t="s">
        <v>47</v>
      </c>
      <c r="M471" s="0" t="s">
        <v>47</v>
      </c>
      <c r="N471" s="0" t="n">
        <v>4</v>
      </c>
      <c r="O471" s="0" t="n">
        <v>34</v>
      </c>
      <c r="P471" s="0" t="n">
        <v>300</v>
      </c>
      <c r="Q471" s="0" t="n">
        <v>3.9</v>
      </c>
      <c r="R471" s="0" t="str">
        <f aca="false">INDEX(Lookup!$B$4:$B$18,MATCH(C471,Lookup!$A$4:$A$18,0))</f>
        <v>Singapore</v>
      </c>
      <c r="S471" s="20" t="n">
        <f aca="false">INDEX(Lookup!$D$4:$D$18,MATCH(C471,Lookup!$A$4:$A$18,0))</f>
        <v>0.77</v>
      </c>
      <c r="T471" s="21" t="n">
        <f aca="false">ROUND(P471*S471,2)</f>
        <v>231</v>
      </c>
      <c r="U471" s="21" t="n">
        <f aca="false">IF(T471&lt;=10,1,IF(T471&lt;=20,2,IF(T471&lt;=30,3,IF(T471&lt;=40,4,IF(T471&lt;=50,5,IF(T471&lt;=100,6,IF(T471&lt;=250,7,8)))))))</f>
        <v>7</v>
      </c>
      <c r="V471" s="21" t="n">
        <f aca="false">IF(AND(OR(Dashboard!$T$3="All",R471=Dashboard!$T$3),OR(Dashboard!$T$4="All",D471=Dashboard!$T$4)),1,0)</f>
        <v>1</v>
      </c>
      <c r="W471" s="21" t="n">
        <f aca="false">IF(V471=1,T471+ROW()/10000000,0)</f>
        <v>231.0000471</v>
      </c>
    </row>
    <row r="472" customFormat="false" ht="15" hidden="false" customHeight="false" outlineLevel="0" collapsed="false">
      <c r="A472" s="0" t="n">
        <v>18482983</v>
      </c>
      <c r="B472" s="0" t="s">
        <v>1591</v>
      </c>
      <c r="C472" s="0" t="n">
        <v>184</v>
      </c>
      <c r="D472" s="0" t="s">
        <v>1534</v>
      </c>
      <c r="E472" s="0" t="s">
        <v>1592</v>
      </c>
      <c r="F472" s="0" t="s">
        <v>1593</v>
      </c>
      <c r="G472" s="0" t="s">
        <v>1594</v>
      </c>
      <c r="H472" s="0" t="s">
        <v>1595</v>
      </c>
      <c r="I472" s="0" t="s">
        <v>385</v>
      </c>
      <c r="J472" s="0" t="s">
        <v>47</v>
      </c>
      <c r="K472" s="0" t="s">
        <v>47</v>
      </c>
      <c r="L472" s="0" t="s">
        <v>47</v>
      </c>
      <c r="M472" s="0" t="s">
        <v>47</v>
      </c>
      <c r="N472" s="0" t="n">
        <v>4</v>
      </c>
      <c r="O472" s="0" t="n">
        <v>33</v>
      </c>
      <c r="P472" s="0" t="n">
        <v>60</v>
      </c>
      <c r="Q472" s="0" t="n">
        <v>3.1</v>
      </c>
      <c r="R472" s="0" t="str">
        <f aca="false">INDEX(Lookup!$B$4:$B$18,MATCH(C472,Lookup!$A$4:$A$18,0))</f>
        <v>Singapore</v>
      </c>
      <c r="S472" s="20" t="n">
        <f aca="false">INDEX(Lookup!$D$4:$D$18,MATCH(C472,Lookup!$A$4:$A$18,0))</f>
        <v>0.77</v>
      </c>
      <c r="T472" s="21" t="n">
        <f aca="false">ROUND(P472*S472,2)</f>
        <v>46.2</v>
      </c>
      <c r="U472" s="21" t="n">
        <f aca="false">IF(T472&lt;=10,1,IF(T472&lt;=20,2,IF(T472&lt;=30,3,IF(T472&lt;=40,4,IF(T472&lt;=50,5,IF(T472&lt;=100,6,IF(T472&lt;=250,7,8)))))))</f>
        <v>5</v>
      </c>
      <c r="V472" s="21" t="n">
        <f aca="false">IF(AND(OR(Dashboard!$T$3="All",R472=Dashboard!$T$3),OR(Dashboard!$T$4="All",D472=Dashboard!$T$4)),1,0)</f>
        <v>1</v>
      </c>
      <c r="W472" s="21" t="n">
        <f aca="false">IF(V472=1,T472+ROW()/10000000,0)</f>
        <v>46.2000472</v>
      </c>
    </row>
    <row r="473" customFormat="false" ht="15" hidden="false" customHeight="false" outlineLevel="0" collapsed="false">
      <c r="A473" s="0" t="n">
        <v>18479742</v>
      </c>
      <c r="B473" s="0" t="s">
        <v>1596</v>
      </c>
      <c r="C473" s="0" t="n">
        <v>184</v>
      </c>
      <c r="D473" s="0" t="s">
        <v>1534</v>
      </c>
      <c r="E473" s="0" t="s">
        <v>1597</v>
      </c>
      <c r="F473" s="0" t="s">
        <v>1598</v>
      </c>
      <c r="G473" s="0" t="s">
        <v>1599</v>
      </c>
      <c r="H473" s="0" t="s">
        <v>1600</v>
      </c>
      <c r="I473" s="0" t="s">
        <v>385</v>
      </c>
      <c r="J473" s="0" t="s">
        <v>47</v>
      </c>
      <c r="K473" s="0" t="s">
        <v>47</v>
      </c>
      <c r="L473" s="0" t="s">
        <v>47</v>
      </c>
      <c r="M473" s="0" t="s">
        <v>47</v>
      </c>
      <c r="N473" s="0" t="n">
        <v>4</v>
      </c>
      <c r="O473" s="0" t="n">
        <v>32</v>
      </c>
      <c r="P473" s="0" t="n">
        <v>60</v>
      </c>
      <c r="Q473" s="0" t="n">
        <v>3.2</v>
      </c>
      <c r="R473" s="0" t="str">
        <f aca="false">INDEX(Lookup!$B$4:$B$18,MATCH(C473,Lookup!$A$4:$A$18,0))</f>
        <v>Singapore</v>
      </c>
      <c r="S473" s="20" t="n">
        <f aca="false">INDEX(Lookup!$D$4:$D$18,MATCH(C473,Lookup!$A$4:$A$18,0))</f>
        <v>0.77</v>
      </c>
      <c r="T473" s="21" t="n">
        <f aca="false">ROUND(P473*S473,2)</f>
        <v>46.2</v>
      </c>
      <c r="U473" s="21" t="n">
        <f aca="false">IF(T473&lt;=10,1,IF(T473&lt;=20,2,IF(T473&lt;=30,3,IF(T473&lt;=40,4,IF(T473&lt;=50,5,IF(T473&lt;=100,6,IF(T473&lt;=250,7,8)))))))</f>
        <v>5</v>
      </c>
      <c r="V473" s="21" t="n">
        <f aca="false">IF(AND(OR(Dashboard!$T$3="All",R473=Dashboard!$T$3),OR(Dashboard!$T$4="All",D473=Dashboard!$T$4)),1,0)</f>
        <v>1</v>
      </c>
      <c r="W473" s="21" t="n">
        <f aca="false">IF(V473=1,T473+ROW()/10000000,0)</f>
        <v>46.2000473</v>
      </c>
    </row>
    <row r="474" customFormat="false" ht="15" hidden="false" customHeight="false" outlineLevel="0" collapsed="false">
      <c r="A474" s="0" t="n">
        <v>18482938</v>
      </c>
      <c r="B474" s="0" t="s">
        <v>1601</v>
      </c>
      <c r="C474" s="0" t="n">
        <v>184</v>
      </c>
      <c r="D474" s="0" t="s">
        <v>1534</v>
      </c>
      <c r="E474" s="0" t="s">
        <v>1602</v>
      </c>
      <c r="F474" s="0" t="s">
        <v>1603</v>
      </c>
      <c r="G474" s="0" t="s">
        <v>1604</v>
      </c>
      <c r="H474" s="0" t="s">
        <v>1605</v>
      </c>
      <c r="I474" s="0" t="s">
        <v>385</v>
      </c>
      <c r="J474" s="0" t="s">
        <v>47</v>
      </c>
      <c r="K474" s="0" t="s">
        <v>47</v>
      </c>
      <c r="L474" s="0" t="s">
        <v>47</v>
      </c>
      <c r="M474" s="0" t="s">
        <v>47</v>
      </c>
      <c r="N474" s="0" t="n">
        <v>4</v>
      </c>
      <c r="O474" s="0" t="n">
        <v>30</v>
      </c>
      <c r="P474" s="0" t="n">
        <v>95</v>
      </c>
      <c r="Q474" s="0" t="n">
        <v>3.2</v>
      </c>
      <c r="R474" s="0" t="str">
        <f aca="false">INDEX(Lookup!$B$4:$B$18,MATCH(C474,Lookup!$A$4:$A$18,0))</f>
        <v>Singapore</v>
      </c>
      <c r="S474" s="20" t="n">
        <f aca="false">INDEX(Lookup!$D$4:$D$18,MATCH(C474,Lookup!$A$4:$A$18,0))</f>
        <v>0.77</v>
      </c>
      <c r="T474" s="21" t="n">
        <f aca="false">ROUND(P474*S474,2)</f>
        <v>73.15</v>
      </c>
      <c r="U474" s="21" t="n">
        <f aca="false">IF(T474&lt;=10,1,IF(T474&lt;=20,2,IF(T474&lt;=30,3,IF(T474&lt;=40,4,IF(T474&lt;=50,5,IF(T474&lt;=100,6,IF(T474&lt;=250,7,8)))))))</f>
        <v>6</v>
      </c>
      <c r="V474" s="21" t="n">
        <f aca="false">IF(AND(OR(Dashboard!$T$3="All",R474=Dashboard!$T$3),OR(Dashboard!$T$4="All",D474=Dashboard!$T$4)),1,0)</f>
        <v>1</v>
      </c>
      <c r="W474" s="21" t="n">
        <f aca="false">IF(V474=1,T474+ROW()/10000000,0)</f>
        <v>73.1500474</v>
      </c>
    </row>
    <row r="475" customFormat="false" ht="15" hidden="false" customHeight="false" outlineLevel="0" collapsed="false">
      <c r="A475" s="0" t="n">
        <v>18483082</v>
      </c>
      <c r="B475" s="0" t="s">
        <v>1606</v>
      </c>
      <c r="C475" s="0" t="n">
        <v>184</v>
      </c>
      <c r="D475" s="0" t="s">
        <v>1534</v>
      </c>
      <c r="E475" s="0" t="s">
        <v>1607</v>
      </c>
      <c r="F475" s="0" t="s">
        <v>1608</v>
      </c>
      <c r="G475" s="0" t="s">
        <v>1609</v>
      </c>
      <c r="H475" s="0" t="s">
        <v>1610</v>
      </c>
      <c r="I475" s="0" t="s">
        <v>385</v>
      </c>
      <c r="J475" s="0" t="s">
        <v>47</v>
      </c>
      <c r="K475" s="0" t="s">
        <v>47</v>
      </c>
      <c r="L475" s="0" t="s">
        <v>47</v>
      </c>
      <c r="M475" s="0" t="s">
        <v>47</v>
      </c>
      <c r="N475" s="0" t="n">
        <v>3</v>
      </c>
      <c r="O475" s="0" t="n">
        <v>28</v>
      </c>
      <c r="P475" s="0" t="n">
        <v>50</v>
      </c>
      <c r="Q475" s="0" t="n">
        <v>3.8</v>
      </c>
      <c r="R475" s="0" t="str">
        <f aca="false">INDEX(Lookup!$B$4:$B$18,MATCH(C475,Lookup!$A$4:$A$18,0))</f>
        <v>Singapore</v>
      </c>
      <c r="S475" s="20" t="n">
        <f aca="false">INDEX(Lookup!$D$4:$D$18,MATCH(C475,Lookup!$A$4:$A$18,0))</f>
        <v>0.77</v>
      </c>
      <c r="T475" s="21" t="n">
        <f aca="false">ROUND(P475*S475,2)</f>
        <v>38.5</v>
      </c>
      <c r="U475" s="21" t="n">
        <f aca="false">IF(T475&lt;=10,1,IF(T475&lt;=20,2,IF(T475&lt;=30,3,IF(T475&lt;=40,4,IF(T475&lt;=50,5,IF(T475&lt;=100,6,IF(T475&lt;=250,7,8)))))))</f>
        <v>4</v>
      </c>
      <c r="V475" s="21" t="n">
        <f aca="false">IF(AND(OR(Dashboard!$T$3="All",R475=Dashboard!$T$3),OR(Dashboard!$T$4="All",D475=Dashboard!$T$4)),1,0)</f>
        <v>1</v>
      </c>
      <c r="W475" s="21" t="n">
        <f aca="false">IF(V475=1,T475+ROW()/10000000,0)</f>
        <v>38.5000475</v>
      </c>
    </row>
    <row r="476" customFormat="false" ht="15" hidden="false" customHeight="false" outlineLevel="0" collapsed="false">
      <c r="A476" s="0" t="n">
        <v>18483446</v>
      </c>
      <c r="B476" s="0" t="s">
        <v>1611</v>
      </c>
      <c r="C476" s="0" t="n">
        <v>184</v>
      </c>
      <c r="D476" s="0" t="s">
        <v>1534</v>
      </c>
      <c r="E476" s="0" t="s">
        <v>1612</v>
      </c>
      <c r="F476" s="0" t="s">
        <v>1613</v>
      </c>
      <c r="G476" s="0" t="s">
        <v>1614</v>
      </c>
      <c r="H476" s="0" t="s">
        <v>1615</v>
      </c>
      <c r="I476" s="0" t="s">
        <v>385</v>
      </c>
      <c r="J476" s="0" t="s">
        <v>47</v>
      </c>
      <c r="K476" s="0" t="s">
        <v>47</v>
      </c>
      <c r="L476" s="0" t="s">
        <v>47</v>
      </c>
      <c r="M476" s="0" t="s">
        <v>47</v>
      </c>
      <c r="N476" s="0" t="n">
        <v>3</v>
      </c>
      <c r="O476" s="0" t="n">
        <v>35</v>
      </c>
      <c r="P476" s="0" t="n">
        <v>40</v>
      </c>
      <c r="Q476" s="0" t="n">
        <v>3.9</v>
      </c>
      <c r="R476" s="0" t="str">
        <f aca="false">INDEX(Lookup!$B$4:$B$18,MATCH(C476,Lookup!$A$4:$A$18,0))</f>
        <v>Singapore</v>
      </c>
      <c r="S476" s="20" t="n">
        <f aca="false">INDEX(Lookup!$D$4:$D$18,MATCH(C476,Lookup!$A$4:$A$18,0))</f>
        <v>0.77</v>
      </c>
      <c r="T476" s="21" t="n">
        <f aca="false">ROUND(P476*S476,2)</f>
        <v>30.8</v>
      </c>
      <c r="U476" s="21" t="n">
        <f aca="false">IF(T476&lt;=10,1,IF(T476&lt;=20,2,IF(T476&lt;=30,3,IF(T476&lt;=40,4,IF(T476&lt;=50,5,IF(T476&lt;=100,6,IF(T476&lt;=250,7,8)))))))</f>
        <v>4</v>
      </c>
      <c r="V476" s="21" t="n">
        <f aca="false">IF(AND(OR(Dashboard!$T$3="All",R476=Dashboard!$T$3),OR(Dashboard!$T$4="All",D476=Dashboard!$T$4)),1,0)</f>
        <v>1</v>
      </c>
      <c r="W476" s="21" t="n">
        <f aca="false">IF(V476=1,T476+ROW()/10000000,0)</f>
        <v>30.8000476</v>
      </c>
    </row>
    <row r="477" customFormat="false" ht="15" hidden="false" customHeight="false" outlineLevel="0" collapsed="false">
      <c r="A477" s="0" t="n">
        <v>18483252</v>
      </c>
      <c r="B477" s="0" t="s">
        <v>1616</v>
      </c>
      <c r="C477" s="0" t="n">
        <v>184</v>
      </c>
      <c r="D477" s="0" t="s">
        <v>1534</v>
      </c>
      <c r="E477" s="0" t="s">
        <v>1617</v>
      </c>
      <c r="F477" s="0" t="s">
        <v>1618</v>
      </c>
      <c r="G477" s="0" t="s">
        <v>1619</v>
      </c>
      <c r="H477" s="0" t="s">
        <v>1620</v>
      </c>
      <c r="I477" s="0" t="s">
        <v>385</v>
      </c>
      <c r="J477" s="0" t="s">
        <v>47</v>
      </c>
      <c r="K477" s="0" t="s">
        <v>47</v>
      </c>
      <c r="L477" s="0" t="s">
        <v>47</v>
      </c>
      <c r="M477" s="0" t="s">
        <v>47</v>
      </c>
      <c r="N477" s="0" t="n">
        <v>4</v>
      </c>
      <c r="O477" s="0" t="n">
        <v>33</v>
      </c>
      <c r="P477" s="0" t="n">
        <v>75</v>
      </c>
      <c r="Q477" s="0" t="n">
        <v>3.2</v>
      </c>
      <c r="R477" s="0" t="str">
        <f aca="false">INDEX(Lookup!$B$4:$B$18,MATCH(C477,Lookup!$A$4:$A$18,0))</f>
        <v>Singapore</v>
      </c>
      <c r="S477" s="20" t="n">
        <f aca="false">INDEX(Lookup!$D$4:$D$18,MATCH(C477,Lookup!$A$4:$A$18,0))</f>
        <v>0.77</v>
      </c>
      <c r="T477" s="21" t="n">
        <f aca="false">ROUND(P477*S477,2)</f>
        <v>57.75</v>
      </c>
      <c r="U477" s="21" t="n">
        <f aca="false">IF(T477&lt;=10,1,IF(T477&lt;=20,2,IF(T477&lt;=30,3,IF(T477&lt;=40,4,IF(T477&lt;=50,5,IF(T477&lt;=100,6,IF(T477&lt;=250,7,8)))))))</f>
        <v>6</v>
      </c>
      <c r="V477" s="21" t="n">
        <f aca="false">IF(AND(OR(Dashboard!$T$3="All",R477=Dashboard!$T$3),OR(Dashboard!$T$4="All",D477=Dashboard!$T$4)),1,0)</f>
        <v>1</v>
      </c>
      <c r="W477" s="21" t="n">
        <f aca="false">IF(V477=1,T477+ROW()/10000000,0)</f>
        <v>57.7500477</v>
      </c>
    </row>
    <row r="478" customFormat="false" ht="15" hidden="false" customHeight="false" outlineLevel="0" collapsed="false">
      <c r="A478" s="0" t="n">
        <v>17621616</v>
      </c>
      <c r="B478" s="0" t="s">
        <v>1621</v>
      </c>
      <c r="C478" s="0" t="n">
        <v>216</v>
      </c>
      <c r="D478" s="0" t="s">
        <v>1622</v>
      </c>
      <c r="E478" s="0" t="s">
        <v>1623</v>
      </c>
      <c r="F478" s="0" t="s">
        <v>1624</v>
      </c>
      <c r="G478" s="0" t="s">
        <v>1625</v>
      </c>
      <c r="H478" s="0" t="s">
        <v>1626</v>
      </c>
      <c r="I478" s="0" t="s">
        <v>385</v>
      </c>
      <c r="J478" s="0" t="s">
        <v>47</v>
      </c>
      <c r="K478" s="0" t="s">
        <v>47</v>
      </c>
      <c r="L478" s="0" t="s">
        <v>47</v>
      </c>
      <c r="M478" s="0" t="s">
        <v>47</v>
      </c>
      <c r="N478" s="0" t="n">
        <v>3</v>
      </c>
      <c r="O478" s="0" t="n">
        <v>100</v>
      </c>
      <c r="P478" s="0" t="n">
        <v>40</v>
      </c>
      <c r="Q478" s="0" t="n">
        <v>3.7</v>
      </c>
      <c r="R478" s="0" t="str">
        <f aca="false">INDEX(Lookup!$B$4:$B$18,MATCH(C478,Lookup!$A$4:$A$18,0))</f>
        <v>United States</v>
      </c>
      <c r="S478" s="20" t="n">
        <f aca="false">INDEX(Lookup!$D$4:$D$18,MATCH(C478,Lookup!$A$4:$A$18,0))</f>
        <v>1</v>
      </c>
      <c r="T478" s="21" t="n">
        <f aca="false">ROUND(P478*S478,2)</f>
        <v>40</v>
      </c>
      <c r="U478" s="21" t="n">
        <f aca="false">IF(T478&lt;=10,1,IF(T478&lt;=20,2,IF(T478&lt;=30,3,IF(T478&lt;=40,4,IF(T478&lt;=50,5,IF(T478&lt;=100,6,IF(T478&lt;=250,7,8)))))))</f>
        <v>4</v>
      </c>
      <c r="V478" s="21" t="n">
        <f aca="false">IF(AND(OR(Dashboard!$T$3="All",R478=Dashboard!$T$3),OR(Dashboard!$T$4="All",D478=Dashboard!$T$4)),1,0)</f>
        <v>1</v>
      </c>
      <c r="W478" s="21" t="n">
        <f aca="false">IF(V478=1,T478+ROW()/10000000,0)</f>
        <v>40.0000478</v>
      </c>
    </row>
    <row r="479" customFormat="false" ht="15" hidden="false" customHeight="false" outlineLevel="0" collapsed="false">
      <c r="A479" s="0" t="n">
        <v>17621696</v>
      </c>
      <c r="B479" s="0" t="s">
        <v>1627</v>
      </c>
      <c r="C479" s="0" t="n">
        <v>216</v>
      </c>
      <c r="D479" s="0" t="s">
        <v>1622</v>
      </c>
      <c r="E479" s="0" t="s">
        <v>1628</v>
      </c>
      <c r="F479" s="0" t="s">
        <v>1622</v>
      </c>
      <c r="G479" s="0" t="s">
        <v>1629</v>
      </c>
      <c r="H479" s="0" t="s">
        <v>898</v>
      </c>
      <c r="I479" s="0" t="s">
        <v>385</v>
      </c>
      <c r="J479" s="0" t="s">
        <v>47</v>
      </c>
      <c r="K479" s="0" t="s">
        <v>47</v>
      </c>
      <c r="L479" s="0" t="s">
        <v>47</v>
      </c>
      <c r="M479" s="0" t="s">
        <v>47</v>
      </c>
      <c r="N479" s="0" t="n">
        <v>1</v>
      </c>
      <c r="O479" s="0" t="n">
        <v>92</v>
      </c>
      <c r="P479" s="0" t="n">
        <v>10</v>
      </c>
      <c r="Q479" s="0" t="n">
        <v>3.6</v>
      </c>
      <c r="R479" s="0" t="str">
        <f aca="false">INDEX(Lookup!$B$4:$B$18,MATCH(C479,Lookup!$A$4:$A$18,0))</f>
        <v>United States</v>
      </c>
      <c r="S479" s="20" t="n">
        <f aca="false">INDEX(Lookup!$D$4:$D$18,MATCH(C479,Lookup!$A$4:$A$18,0))</f>
        <v>1</v>
      </c>
      <c r="T479" s="21" t="n">
        <f aca="false">ROUND(P479*S479,2)</f>
        <v>10</v>
      </c>
      <c r="U479" s="21" t="n">
        <f aca="false">IF(T479&lt;=10,1,IF(T479&lt;=20,2,IF(T479&lt;=30,3,IF(T479&lt;=40,4,IF(T479&lt;=50,5,IF(T479&lt;=100,6,IF(T479&lt;=250,7,8)))))))</f>
        <v>1</v>
      </c>
      <c r="V479" s="21" t="n">
        <f aca="false">IF(AND(OR(Dashboard!$T$3="All",R479=Dashboard!$T$3),OR(Dashboard!$T$4="All",D479=Dashboard!$T$4)),1,0)</f>
        <v>1</v>
      </c>
      <c r="W479" s="21" t="n">
        <f aca="false">IF(V479=1,T479+ROW()/10000000,0)</f>
        <v>10.0000479</v>
      </c>
    </row>
    <row r="480" customFormat="false" ht="15" hidden="false" customHeight="false" outlineLevel="0" collapsed="false">
      <c r="A480" s="0" t="n">
        <v>17621744</v>
      </c>
      <c r="B480" s="0" t="s">
        <v>1630</v>
      </c>
      <c r="C480" s="0" t="n">
        <v>216</v>
      </c>
      <c r="D480" s="0" t="s">
        <v>1622</v>
      </c>
      <c r="E480" s="0" t="s">
        <v>1631</v>
      </c>
      <c r="F480" s="0" t="s">
        <v>1622</v>
      </c>
      <c r="G480" s="0" t="s">
        <v>1629</v>
      </c>
      <c r="H480" s="0" t="s">
        <v>1632</v>
      </c>
      <c r="I480" s="0" t="s">
        <v>385</v>
      </c>
      <c r="J480" s="0" t="s">
        <v>47</v>
      </c>
      <c r="K480" s="0" t="s">
        <v>47</v>
      </c>
      <c r="L480" s="0" t="s">
        <v>47</v>
      </c>
      <c r="M480" s="0" t="s">
        <v>47</v>
      </c>
      <c r="N480" s="0" t="n">
        <v>1</v>
      </c>
      <c r="O480" s="0" t="n">
        <v>182</v>
      </c>
      <c r="P480" s="0" t="n">
        <v>10</v>
      </c>
      <c r="Q480" s="0" t="n">
        <v>3.8</v>
      </c>
      <c r="R480" s="0" t="str">
        <f aca="false">INDEX(Lookup!$B$4:$B$18,MATCH(C480,Lookup!$A$4:$A$18,0))</f>
        <v>United States</v>
      </c>
      <c r="S480" s="20" t="n">
        <f aca="false">INDEX(Lookup!$D$4:$D$18,MATCH(C480,Lookup!$A$4:$A$18,0))</f>
        <v>1</v>
      </c>
      <c r="T480" s="21" t="n">
        <f aca="false">ROUND(P480*S480,2)</f>
        <v>10</v>
      </c>
      <c r="U480" s="21" t="n">
        <f aca="false">IF(T480&lt;=10,1,IF(T480&lt;=20,2,IF(T480&lt;=30,3,IF(T480&lt;=40,4,IF(T480&lt;=50,5,IF(T480&lt;=100,6,IF(T480&lt;=250,7,8)))))))</f>
        <v>1</v>
      </c>
      <c r="V480" s="21" t="n">
        <f aca="false">IF(AND(OR(Dashboard!$T$3="All",R480=Dashboard!$T$3),OR(Dashboard!$T$4="All",D480=Dashboard!$T$4)),1,0)</f>
        <v>1</v>
      </c>
      <c r="W480" s="21" t="n">
        <f aca="false">IF(V480=1,T480+ROW()/10000000,0)</f>
        <v>10.000048</v>
      </c>
    </row>
    <row r="481" customFormat="false" ht="15" hidden="false" customHeight="false" outlineLevel="0" collapsed="false">
      <c r="A481" s="0" t="n">
        <v>17621759</v>
      </c>
      <c r="B481" s="0" t="s">
        <v>1633</v>
      </c>
      <c r="C481" s="0" t="n">
        <v>216</v>
      </c>
      <c r="D481" s="0" t="s">
        <v>1622</v>
      </c>
      <c r="E481" s="0" t="s">
        <v>1634</v>
      </c>
      <c r="F481" s="0" t="s">
        <v>1622</v>
      </c>
      <c r="G481" s="0" t="s">
        <v>1629</v>
      </c>
      <c r="H481" s="0" t="s">
        <v>522</v>
      </c>
      <c r="I481" s="0" t="s">
        <v>385</v>
      </c>
      <c r="J481" s="0" t="s">
        <v>47</v>
      </c>
      <c r="K481" s="0" t="s">
        <v>47</v>
      </c>
      <c r="L481" s="0" t="s">
        <v>47</v>
      </c>
      <c r="M481" s="0" t="s">
        <v>47</v>
      </c>
      <c r="N481" s="0" t="n">
        <v>1</v>
      </c>
      <c r="O481" s="0" t="n">
        <v>76</v>
      </c>
      <c r="P481" s="0" t="n">
        <v>10</v>
      </c>
      <c r="Q481" s="0" t="n">
        <v>3.6</v>
      </c>
      <c r="R481" s="0" t="str">
        <f aca="false">INDEX(Lookup!$B$4:$B$18,MATCH(C481,Lookup!$A$4:$A$18,0))</f>
        <v>United States</v>
      </c>
      <c r="S481" s="20" t="n">
        <f aca="false">INDEX(Lookup!$D$4:$D$18,MATCH(C481,Lookup!$A$4:$A$18,0))</f>
        <v>1</v>
      </c>
      <c r="T481" s="21" t="n">
        <f aca="false">ROUND(P481*S481,2)</f>
        <v>10</v>
      </c>
      <c r="U481" s="21" t="n">
        <f aca="false">IF(T481&lt;=10,1,IF(T481&lt;=20,2,IF(T481&lt;=30,3,IF(T481&lt;=40,4,IF(T481&lt;=50,5,IF(T481&lt;=100,6,IF(T481&lt;=250,7,8)))))))</f>
        <v>1</v>
      </c>
      <c r="V481" s="21" t="n">
        <f aca="false">IF(AND(OR(Dashboard!$T$3="All",R481=Dashboard!$T$3),OR(Dashboard!$T$4="All",D481=Dashboard!$T$4)),1,0)</f>
        <v>1</v>
      </c>
      <c r="W481" s="21" t="n">
        <f aca="false">IF(V481=1,T481+ROW()/10000000,0)</f>
        <v>10.0000481</v>
      </c>
    </row>
    <row r="482" customFormat="false" ht="15" hidden="false" customHeight="false" outlineLevel="0" collapsed="false">
      <c r="A482" s="0" t="n">
        <v>17621763</v>
      </c>
      <c r="B482" s="0" t="s">
        <v>1635</v>
      </c>
      <c r="C482" s="0" t="n">
        <v>216</v>
      </c>
      <c r="D482" s="0" t="s">
        <v>1622</v>
      </c>
      <c r="E482" s="0" t="s">
        <v>1636</v>
      </c>
      <c r="F482" s="0" t="s">
        <v>1622</v>
      </c>
      <c r="G482" s="0" t="s">
        <v>1629</v>
      </c>
      <c r="H482" s="0" t="s">
        <v>63</v>
      </c>
      <c r="I482" s="0" t="s">
        <v>385</v>
      </c>
      <c r="J482" s="0" t="s">
        <v>47</v>
      </c>
      <c r="K482" s="0" t="s">
        <v>47</v>
      </c>
      <c r="L482" s="0" t="s">
        <v>47</v>
      </c>
      <c r="M482" s="0" t="s">
        <v>47</v>
      </c>
      <c r="N482" s="0" t="n">
        <v>3</v>
      </c>
      <c r="O482" s="0" t="n">
        <v>129</v>
      </c>
      <c r="P482" s="0" t="n">
        <v>40</v>
      </c>
      <c r="Q482" s="0" t="n">
        <v>3.7</v>
      </c>
      <c r="R482" s="0" t="str">
        <f aca="false">INDEX(Lookup!$B$4:$B$18,MATCH(C482,Lookup!$A$4:$A$18,0))</f>
        <v>United States</v>
      </c>
      <c r="S482" s="20" t="n">
        <f aca="false">INDEX(Lookup!$D$4:$D$18,MATCH(C482,Lookup!$A$4:$A$18,0))</f>
        <v>1</v>
      </c>
      <c r="T482" s="21" t="n">
        <f aca="false">ROUND(P482*S482,2)</f>
        <v>40</v>
      </c>
      <c r="U482" s="21" t="n">
        <f aca="false">IF(T482&lt;=10,1,IF(T482&lt;=20,2,IF(T482&lt;=30,3,IF(T482&lt;=40,4,IF(T482&lt;=50,5,IF(T482&lt;=100,6,IF(T482&lt;=250,7,8)))))))</f>
        <v>4</v>
      </c>
      <c r="V482" s="21" t="n">
        <f aca="false">IF(AND(OR(Dashboard!$T$3="All",R482=Dashboard!$T$3),OR(Dashboard!$T$4="All",D482=Dashboard!$T$4)),1,0)</f>
        <v>1</v>
      </c>
      <c r="W482" s="21" t="n">
        <f aca="false">IF(V482=1,T482+ROW()/10000000,0)</f>
        <v>40.0000482</v>
      </c>
    </row>
    <row r="483" customFormat="false" ht="15" hidden="false" customHeight="false" outlineLevel="0" collapsed="false">
      <c r="A483" s="0" t="n">
        <v>17621780</v>
      </c>
      <c r="B483" s="0" t="s">
        <v>882</v>
      </c>
      <c r="C483" s="0" t="n">
        <v>216</v>
      </c>
      <c r="D483" s="0" t="s">
        <v>1622</v>
      </c>
      <c r="E483" s="0" t="s">
        <v>1637</v>
      </c>
      <c r="F483" s="0" t="s">
        <v>1622</v>
      </c>
      <c r="G483" s="0" t="s">
        <v>1629</v>
      </c>
      <c r="H483" s="0" t="s">
        <v>741</v>
      </c>
      <c r="I483" s="0" t="s">
        <v>385</v>
      </c>
      <c r="J483" s="0" t="s">
        <v>47</v>
      </c>
      <c r="K483" s="0" t="s">
        <v>47</v>
      </c>
      <c r="L483" s="0" t="s">
        <v>47</v>
      </c>
      <c r="M483" s="0" t="s">
        <v>47</v>
      </c>
      <c r="N483" s="0" t="n">
        <v>2</v>
      </c>
      <c r="O483" s="0" t="n">
        <v>94</v>
      </c>
      <c r="P483" s="0" t="n">
        <v>25</v>
      </c>
      <c r="Q483" s="0" t="n">
        <v>3.6</v>
      </c>
      <c r="R483" s="0" t="str">
        <f aca="false">INDEX(Lookup!$B$4:$B$18,MATCH(C483,Lookup!$A$4:$A$18,0))</f>
        <v>United States</v>
      </c>
      <c r="S483" s="20" t="n">
        <f aca="false">INDEX(Lookup!$D$4:$D$18,MATCH(C483,Lookup!$A$4:$A$18,0))</f>
        <v>1</v>
      </c>
      <c r="T483" s="21" t="n">
        <f aca="false">ROUND(P483*S483,2)</f>
        <v>25</v>
      </c>
      <c r="U483" s="21" t="n">
        <f aca="false">IF(T483&lt;=10,1,IF(T483&lt;=20,2,IF(T483&lt;=30,3,IF(T483&lt;=40,4,IF(T483&lt;=50,5,IF(T483&lt;=100,6,IF(T483&lt;=250,7,8)))))))</f>
        <v>3</v>
      </c>
      <c r="V483" s="21" t="n">
        <f aca="false">IF(AND(OR(Dashboard!$T$3="All",R483=Dashboard!$T$3),OR(Dashboard!$T$4="All",D483=Dashboard!$T$4)),1,0)</f>
        <v>1</v>
      </c>
      <c r="W483" s="21" t="n">
        <f aca="false">IF(V483=1,T483+ROW()/10000000,0)</f>
        <v>25.0000483</v>
      </c>
    </row>
    <row r="484" customFormat="false" ht="15" hidden="false" customHeight="false" outlineLevel="0" collapsed="false">
      <c r="A484" s="0" t="n">
        <v>17621781</v>
      </c>
      <c r="B484" s="0" t="s">
        <v>1638</v>
      </c>
      <c r="C484" s="0" t="n">
        <v>216</v>
      </c>
      <c r="D484" s="0" t="s">
        <v>1622</v>
      </c>
      <c r="E484" s="0" t="s">
        <v>1639</v>
      </c>
      <c r="F484" s="0" t="s">
        <v>1622</v>
      </c>
      <c r="G484" s="0" t="s">
        <v>1629</v>
      </c>
      <c r="H484" s="0" t="s">
        <v>69</v>
      </c>
      <c r="I484" s="0" t="s">
        <v>385</v>
      </c>
      <c r="J484" s="0" t="s">
        <v>47</v>
      </c>
      <c r="K484" s="0" t="s">
        <v>47</v>
      </c>
      <c r="L484" s="0" t="s">
        <v>47</v>
      </c>
      <c r="M484" s="0" t="s">
        <v>47</v>
      </c>
      <c r="N484" s="0" t="n">
        <v>2</v>
      </c>
      <c r="O484" s="0" t="n">
        <v>129</v>
      </c>
      <c r="P484" s="0" t="n">
        <v>25</v>
      </c>
      <c r="Q484" s="0" t="n">
        <v>3.8</v>
      </c>
      <c r="R484" s="0" t="str">
        <f aca="false">INDEX(Lookup!$B$4:$B$18,MATCH(C484,Lookup!$A$4:$A$18,0))</f>
        <v>United States</v>
      </c>
      <c r="S484" s="20" t="n">
        <f aca="false">INDEX(Lookup!$D$4:$D$18,MATCH(C484,Lookup!$A$4:$A$18,0))</f>
        <v>1</v>
      </c>
      <c r="T484" s="21" t="n">
        <f aca="false">ROUND(P484*S484,2)</f>
        <v>25</v>
      </c>
      <c r="U484" s="21" t="n">
        <f aca="false">IF(T484&lt;=10,1,IF(T484&lt;=20,2,IF(T484&lt;=30,3,IF(T484&lt;=40,4,IF(T484&lt;=50,5,IF(T484&lt;=100,6,IF(T484&lt;=250,7,8)))))))</f>
        <v>3</v>
      </c>
      <c r="V484" s="21" t="n">
        <f aca="false">IF(AND(OR(Dashboard!$T$3="All",R484=Dashboard!$T$3),OR(Dashboard!$T$4="All",D484=Dashboard!$T$4)),1,0)</f>
        <v>1</v>
      </c>
      <c r="W484" s="21" t="n">
        <f aca="false">IF(V484=1,T484+ROW()/10000000,0)</f>
        <v>25.0000484</v>
      </c>
    </row>
    <row r="485" customFormat="false" ht="15" hidden="false" customHeight="false" outlineLevel="0" collapsed="false">
      <c r="A485" s="0" t="n">
        <v>17621788</v>
      </c>
      <c r="B485" s="0" t="s">
        <v>1640</v>
      </c>
      <c r="C485" s="0" t="n">
        <v>216</v>
      </c>
      <c r="D485" s="0" t="s">
        <v>1622</v>
      </c>
      <c r="E485" s="0" t="s">
        <v>1641</v>
      </c>
      <c r="F485" s="0" t="s">
        <v>1622</v>
      </c>
      <c r="G485" s="0" t="s">
        <v>1629</v>
      </c>
      <c r="H485" s="0" t="s">
        <v>164</v>
      </c>
      <c r="I485" s="0" t="s">
        <v>385</v>
      </c>
      <c r="J485" s="0" t="s">
        <v>47</v>
      </c>
      <c r="K485" s="0" t="s">
        <v>47</v>
      </c>
      <c r="L485" s="0" t="s">
        <v>47</v>
      </c>
      <c r="M485" s="0" t="s">
        <v>47</v>
      </c>
      <c r="N485" s="0" t="n">
        <v>2</v>
      </c>
      <c r="O485" s="0" t="n">
        <v>178</v>
      </c>
      <c r="P485" s="0" t="n">
        <v>25</v>
      </c>
      <c r="Q485" s="0" t="n">
        <v>3.8</v>
      </c>
      <c r="R485" s="0" t="str">
        <f aca="false">INDEX(Lookup!$B$4:$B$18,MATCH(C485,Lookup!$A$4:$A$18,0))</f>
        <v>United States</v>
      </c>
      <c r="S485" s="20" t="n">
        <f aca="false">INDEX(Lookup!$D$4:$D$18,MATCH(C485,Lookup!$A$4:$A$18,0))</f>
        <v>1</v>
      </c>
      <c r="T485" s="21" t="n">
        <f aca="false">ROUND(P485*S485,2)</f>
        <v>25</v>
      </c>
      <c r="U485" s="21" t="n">
        <f aca="false">IF(T485&lt;=10,1,IF(T485&lt;=20,2,IF(T485&lt;=30,3,IF(T485&lt;=40,4,IF(T485&lt;=50,5,IF(T485&lt;=100,6,IF(T485&lt;=250,7,8)))))))</f>
        <v>3</v>
      </c>
      <c r="V485" s="21" t="n">
        <f aca="false">IF(AND(OR(Dashboard!$T$3="All",R485=Dashboard!$T$3),OR(Dashboard!$T$4="All",D485=Dashboard!$T$4)),1,0)</f>
        <v>1</v>
      </c>
      <c r="W485" s="21" t="n">
        <f aca="false">IF(V485=1,T485+ROW()/10000000,0)</f>
        <v>25.0000485</v>
      </c>
    </row>
    <row r="486" customFormat="false" ht="15" hidden="false" customHeight="false" outlineLevel="0" collapsed="false">
      <c r="A486" s="0" t="n">
        <v>17621793</v>
      </c>
      <c r="B486" s="0" t="s">
        <v>1642</v>
      </c>
      <c r="C486" s="0" t="n">
        <v>216</v>
      </c>
      <c r="D486" s="0" t="s">
        <v>1622</v>
      </c>
      <c r="E486" s="0" t="s">
        <v>1643</v>
      </c>
      <c r="F486" s="0" t="s">
        <v>1622</v>
      </c>
      <c r="G486" s="0" t="s">
        <v>1629</v>
      </c>
      <c r="H486" s="0" t="s">
        <v>246</v>
      </c>
      <c r="I486" s="0" t="s">
        <v>385</v>
      </c>
      <c r="J486" s="0" t="s">
        <v>47</v>
      </c>
      <c r="K486" s="0" t="s">
        <v>47</v>
      </c>
      <c r="L486" s="0" t="s">
        <v>47</v>
      </c>
      <c r="M486" s="0" t="s">
        <v>47</v>
      </c>
      <c r="N486" s="0" t="n">
        <v>1</v>
      </c>
      <c r="O486" s="0" t="n">
        <v>97</v>
      </c>
      <c r="P486" s="0" t="n">
        <v>10</v>
      </c>
      <c r="Q486" s="0" t="n">
        <v>3.7</v>
      </c>
      <c r="R486" s="0" t="str">
        <f aca="false">INDEX(Lookup!$B$4:$B$18,MATCH(C486,Lookup!$A$4:$A$18,0))</f>
        <v>United States</v>
      </c>
      <c r="S486" s="20" t="n">
        <f aca="false">INDEX(Lookup!$D$4:$D$18,MATCH(C486,Lookup!$A$4:$A$18,0))</f>
        <v>1</v>
      </c>
      <c r="T486" s="21" t="n">
        <f aca="false">ROUND(P486*S486,2)</f>
        <v>10</v>
      </c>
      <c r="U486" s="21" t="n">
        <f aca="false">IF(T486&lt;=10,1,IF(T486&lt;=20,2,IF(T486&lt;=30,3,IF(T486&lt;=40,4,IF(T486&lt;=50,5,IF(T486&lt;=100,6,IF(T486&lt;=250,7,8)))))))</f>
        <v>1</v>
      </c>
      <c r="V486" s="21" t="n">
        <f aca="false">IF(AND(OR(Dashboard!$T$3="All",R486=Dashboard!$T$3),OR(Dashboard!$T$4="All",D486=Dashboard!$T$4)),1,0)</f>
        <v>1</v>
      </c>
      <c r="W486" s="21" t="n">
        <f aca="false">IF(V486=1,T486+ROW()/10000000,0)</f>
        <v>10.0000486</v>
      </c>
    </row>
    <row r="487" customFormat="false" ht="15" hidden="false" customHeight="false" outlineLevel="0" collapsed="false">
      <c r="A487" s="0" t="n">
        <v>17621796</v>
      </c>
      <c r="B487" s="0" t="s">
        <v>1644</v>
      </c>
      <c r="C487" s="0" t="n">
        <v>216</v>
      </c>
      <c r="D487" s="0" t="s">
        <v>1622</v>
      </c>
      <c r="E487" s="0" t="s">
        <v>1645</v>
      </c>
      <c r="F487" s="0" t="s">
        <v>1622</v>
      </c>
      <c r="G487" s="0" t="s">
        <v>1629</v>
      </c>
      <c r="H487" s="0" t="s">
        <v>1646</v>
      </c>
      <c r="I487" s="0" t="s">
        <v>385</v>
      </c>
      <c r="J487" s="0" t="s">
        <v>47</v>
      </c>
      <c r="K487" s="0" t="s">
        <v>47</v>
      </c>
      <c r="L487" s="0" t="s">
        <v>47</v>
      </c>
      <c r="M487" s="0" t="s">
        <v>47</v>
      </c>
      <c r="N487" s="0" t="n">
        <v>1</v>
      </c>
      <c r="O487" s="0" t="n">
        <v>161</v>
      </c>
      <c r="P487" s="0" t="n">
        <v>10</v>
      </c>
      <c r="Q487" s="0" t="n">
        <v>3.9</v>
      </c>
      <c r="R487" s="0" t="str">
        <f aca="false">INDEX(Lookup!$B$4:$B$18,MATCH(C487,Lookup!$A$4:$A$18,0))</f>
        <v>United States</v>
      </c>
      <c r="S487" s="20" t="n">
        <f aca="false">INDEX(Lookup!$D$4:$D$18,MATCH(C487,Lookup!$A$4:$A$18,0))</f>
        <v>1</v>
      </c>
      <c r="T487" s="21" t="n">
        <f aca="false">ROUND(P487*S487,2)</f>
        <v>10</v>
      </c>
      <c r="U487" s="21" t="n">
        <f aca="false">IF(T487&lt;=10,1,IF(T487&lt;=20,2,IF(T487&lt;=30,3,IF(T487&lt;=40,4,IF(T487&lt;=50,5,IF(T487&lt;=100,6,IF(T487&lt;=250,7,8)))))))</f>
        <v>1</v>
      </c>
      <c r="V487" s="21" t="n">
        <f aca="false">IF(AND(OR(Dashboard!$T$3="All",R487=Dashboard!$T$3),OR(Dashboard!$T$4="All",D487=Dashboard!$T$4)),1,0)</f>
        <v>1</v>
      </c>
      <c r="W487" s="21" t="n">
        <f aca="false">IF(V487=1,T487+ROW()/10000000,0)</f>
        <v>10.0000487</v>
      </c>
    </row>
    <row r="488" customFormat="false" ht="15" hidden="false" customHeight="false" outlineLevel="0" collapsed="false">
      <c r="A488" s="0" t="n">
        <v>17621831</v>
      </c>
      <c r="B488" s="0" t="s">
        <v>1647</v>
      </c>
      <c r="C488" s="0" t="n">
        <v>216</v>
      </c>
      <c r="D488" s="0" t="s">
        <v>1622</v>
      </c>
      <c r="E488" s="0" t="s">
        <v>1648</v>
      </c>
      <c r="F488" s="0" t="s">
        <v>1622</v>
      </c>
      <c r="G488" s="0" t="s">
        <v>1629</v>
      </c>
      <c r="H488" s="0" t="s">
        <v>471</v>
      </c>
      <c r="I488" s="0" t="s">
        <v>385</v>
      </c>
      <c r="J488" s="0" t="s">
        <v>47</v>
      </c>
      <c r="K488" s="0" t="s">
        <v>47</v>
      </c>
      <c r="L488" s="0" t="s">
        <v>47</v>
      </c>
      <c r="M488" s="0" t="s">
        <v>47</v>
      </c>
      <c r="N488" s="0" t="n">
        <v>1</v>
      </c>
      <c r="O488" s="0" t="n">
        <v>122</v>
      </c>
      <c r="P488" s="0" t="n">
        <v>10</v>
      </c>
      <c r="Q488" s="0" t="n">
        <v>3.7</v>
      </c>
      <c r="R488" s="0" t="str">
        <f aca="false">INDEX(Lookup!$B$4:$B$18,MATCH(C488,Lookup!$A$4:$A$18,0))</f>
        <v>United States</v>
      </c>
      <c r="S488" s="20" t="n">
        <f aca="false">INDEX(Lookup!$D$4:$D$18,MATCH(C488,Lookup!$A$4:$A$18,0))</f>
        <v>1</v>
      </c>
      <c r="T488" s="21" t="n">
        <f aca="false">ROUND(P488*S488,2)</f>
        <v>10</v>
      </c>
      <c r="U488" s="21" t="n">
        <f aca="false">IF(T488&lt;=10,1,IF(T488&lt;=20,2,IF(T488&lt;=30,3,IF(T488&lt;=40,4,IF(T488&lt;=50,5,IF(T488&lt;=100,6,IF(T488&lt;=250,7,8)))))))</f>
        <v>1</v>
      </c>
      <c r="V488" s="21" t="n">
        <f aca="false">IF(AND(OR(Dashboard!$T$3="All",R488=Dashboard!$T$3),OR(Dashboard!$T$4="All",D488=Dashboard!$T$4)),1,0)</f>
        <v>1</v>
      </c>
      <c r="W488" s="21" t="n">
        <f aca="false">IF(V488=1,T488+ROW()/10000000,0)</f>
        <v>10.0000488</v>
      </c>
    </row>
    <row r="489" customFormat="false" ht="15" hidden="false" customHeight="false" outlineLevel="0" collapsed="false">
      <c r="A489" s="0" t="n">
        <v>17621832</v>
      </c>
      <c r="B489" s="0" t="s">
        <v>1649</v>
      </c>
      <c r="C489" s="0" t="n">
        <v>216</v>
      </c>
      <c r="D489" s="0" t="s">
        <v>1622</v>
      </c>
      <c r="E489" s="0" t="s">
        <v>1650</v>
      </c>
      <c r="F489" s="0" t="s">
        <v>1622</v>
      </c>
      <c r="G489" s="0" t="s">
        <v>1629</v>
      </c>
      <c r="H489" s="0" t="s">
        <v>1651</v>
      </c>
      <c r="I489" s="0" t="s">
        <v>385</v>
      </c>
      <c r="J489" s="0" t="s">
        <v>47</v>
      </c>
      <c r="K489" s="0" t="s">
        <v>47</v>
      </c>
      <c r="L489" s="0" t="s">
        <v>47</v>
      </c>
      <c r="M489" s="0" t="s">
        <v>47</v>
      </c>
      <c r="N489" s="0" t="n">
        <v>1</v>
      </c>
      <c r="O489" s="0" t="n">
        <v>195</v>
      </c>
      <c r="P489" s="0" t="n">
        <v>10</v>
      </c>
      <c r="Q489" s="0" t="n">
        <v>3.8</v>
      </c>
      <c r="R489" s="0" t="str">
        <f aca="false">INDEX(Lookup!$B$4:$B$18,MATCH(C489,Lookup!$A$4:$A$18,0))</f>
        <v>United States</v>
      </c>
      <c r="S489" s="20" t="n">
        <f aca="false">INDEX(Lookup!$D$4:$D$18,MATCH(C489,Lookup!$A$4:$A$18,0))</f>
        <v>1</v>
      </c>
      <c r="T489" s="21" t="n">
        <f aca="false">ROUND(P489*S489,2)</f>
        <v>10</v>
      </c>
      <c r="U489" s="21" t="n">
        <f aca="false">IF(T489&lt;=10,1,IF(T489&lt;=20,2,IF(T489&lt;=30,3,IF(T489&lt;=40,4,IF(T489&lt;=50,5,IF(T489&lt;=100,6,IF(T489&lt;=250,7,8)))))))</f>
        <v>1</v>
      </c>
      <c r="V489" s="21" t="n">
        <f aca="false">IF(AND(OR(Dashboard!$T$3="All",R489=Dashboard!$T$3),OR(Dashboard!$T$4="All",D489=Dashboard!$T$4)),1,0)</f>
        <v>1</v>
      </c>
      <c r="W489" s="21" t="n">
        <f aca="false">IF(V489=1,T489+ROW()/10000000,0)</f>
        <v>10.0000489</v>
      </c>
    </row>
    <row r="490" customFormat="false" ht="15" hidden="false" customHeight="false" outlineLevel="0" collapsed="false">
      <c r="A490" s="0" t="n">
        <v>17621833</v>
      </c>
      <c r="B490" s="0" t="s">
        <v>1652</v>
      </c>
      <c r="C490" s="0" t="n">
        <v>216</v>
      </c>
      <c r="D490" s="0" t="s">
        <v>1622</v>
      </c>
      <c r="E490" s="0" t="s">
        <v>1653</v>
      </c>
      <c r="F490" s="0" t="s">
        <v>1622</v>
      </c>
      <c r="G490" s="0" t="s">
        <v>1629</v>
      </c>
      <c r="H490" s="0" t="s">
        <v>581</v>
      </c>
      <c r="I490" s="0" t="s">
        <v>385</v>
      </c>
      <c r="J490" s="0" t="s">
        <v>47</v>
      </c>
      <c r="K490" s="0" t="s">
        <v>47</v>
      </c>
      <c r="L490" s="0" t="s">
        <v>47</v>
      </c>
      <c r="M490" s="0" t="s">
        <v>47</v>
      </c>
      <c r="N490" s="0" t="n">
        <v>3</v>
      </c>
      <c r="O490" s="0" t="n">
        <v>146</v>
      </c>
      <c r="P490" s="0" t="n">
        <v>40</v>
      </c>
      <c r="Q490" s="0" t="n">
        <v>3.7</v>
      </c>
      <c r="R490" s="0" t="str">
        <f aca="false">INDEX(Lookup!$B$4:$B$18,MATCH(C490,Lookup!$A$4:$A$18,0))</f>
        <v>United States</v>
      </c>
      <c r="S490" s="20" t="n">
        <f aca="false">INDEX(Lookup!$D$4:$D$18,MATCH(C490,Lookup!$A$4:$A$18,0))</f>
        <v>1</v>
      </c>
      <c r="T490" s="21" t="n">
        <f aca="false">ROUND(P490*S490,2)</f>
        <v>40</v>
      </c>
      <c r="U490" s="21" t="n">
        <f aca="false">IF(T490&lt;=10,1,IF(T490&lt;=20,2,IF(T490&lt;=30,3,IF(T490&lt;=40,4,IF(T490&lt;=50,5,IF(T490&lt;=100,6,IF(T490&lt;=250,7,8)))))))</f>
        <v>4</v>
      </c>
      <c r="V490" s="21" t="n">
        <f aca="false">IF(AND(OR(Dashboard!$T$3="All",R490=Dashboard!$T$3),OR(Dashboard!$T$4="All",D490=Dashboard!$T$4)),1,0)</f>
        <v>1</v>
      </c>
      <c r="W490" s="21" t="n">
        <f aca="false">IF(V490=1,T490+ROW()/10000000,0)</f>
        <v>40.000049</v>
      </c>
    </row>
    <row r="491" customFormat="false" ht="15" hidden="false" customHeight="false" outlineLevel="0" collapsed="false">
      <c r="A491" s="0" t="n">
        <v>17621834</v>
      </c>
      <c r="B491" s="0" t="s">
        <v>1654</v>
      </c>
      <c r="C491" s="0" t="n">
        <v>216</v>
      </c>
      <c r="D491" s="0" t="s">
        <v>1622</v>
      </c>
      <c r="E491" s="0" t="s">
        <v>1655</v>
      </c>
      <c r="F491" s="0" t="s">
        <v>1622</v>
      </c>
      <c r="G491" s="0" t="s">
        <v>1629</v>
      </c>
      <c r="H491" s="0" t="s">
        <v>394</v>
      </c>
      <c r="I491" s="0" t="s">
        <v>385</v>
      </c>
      <c r="J491" s="0" t="s">
        <v>47</v>
      </c>
      <c r="K491" s="0" t="s">
        <v>47</v>
      </c>
      <c r="L491" s="0" t="s">
        <v>47</v>
      </c>
      <c r="M491" s="0" t="s">
        <v>47</v>
      </c>
      <c r="N491" s="0" t="n">
        <v>1</v>
      </c>
      <c r="O491" s="0" t="n">
        <v>117</v>
      </c>
      <c r="P491" s="0" t="n">
        <v>10</v>
      </c>
      <c r="Q491" s="0" t="n">
        <v>3.7</v>
      </c>
      <c r="R491" s="0" t="str">
        <f aca="false">INDEX(Lookup!$B$4:$B$18,MATCH(C491,Lookup!$A$4:$A$18,0))</f>
        <v>United States</v>
      </c>
      <c r="S491" s="20" t="n">
        <f aca="false">INDEX(Lookup!$D$4:$D$18,MATCH(C491,Lookup!$A$4:$A$18,0))</f>
        <v>1</v>
      </c>
      <c r="T491" s="21" t="n">
        <f aca="false">ROUND(P491*S491,2)</f>
        <v>10</v>
      </c>
      <c r="U491" s="21" t="n">
        <f aca="false">IF(T491&lt;=10,1,IF(T491&lt;=20,2,IF(T491&lt;=30,3,IF(T491&lt;=40,4,IF(T491&lt;=50,5,IF(T491&lt;=100,6,IF(T491&lt;=250,7,8)))))))</f>
        <v>1</v>
      </c>
      <c r="V491" s="21" t="n">
        <f aca="false">IF(AND(OR(Dashboard!$T$3="All",R491=Dashboard!$T$3),OR(Dashboard!$T$4="All",D491=Dashboard!$T$4)),1,0)</f>
        <v>1</v>
      </c>
      <c r="W491" s="21" t="n">
        <f aca="false">IF(V491=1,T491+ROW()/10000000,0)</f>
        <v>10.0000491</v>
      </c>
    </row>
    <row r="492" customFormat="false" ht="15" hidden="false" customHeight="false" outlineLevel="0" collapsed="false">
      <c r="A492" s="0" t="n">
        <v>17621869</v>
      </c>
      <c r="B492" s="0" t="s">
        <v>1656</v>
      </c>
      <c r="C492" s="0" t="n">
        <v>216</v>
      </c>
      <c r="D492" s="0" t="s">
        <v>1622</v>
      </c>
      <c r="E492" s="0" t="s">
        <v>1657</v>
      </c>
      <c r="F492" s="0" t="s">
        <v>1622</v>
      </c>
      <c r="G492" s="0" t="s">
        <v>1629</v>
      </c>
      <c r="H492" s="0" t="s">
        <v>1658</v>
      </c>
      <c r="I492" s="0" t="s">
        <v>385</v>
      </c>
      <c r="J492" s="0" t="s">
        <v>47</v>
      </c>
      <c r="K492" s="0" t="s">
        <v>47</v>
      </c>
      <c r="L492" s="0" t="s">
        <v>47</v>
      </c>
      <c r="M492" s="0" t="s">
        <v>47</v>
      </c>
      <c r="N492" s="0" t="n">
        <v>2</v>
      </c>
      <c r="O492" s="0" t="n">
        <v>187</v>
      </c>
      <c r="P492" s="0" t="n">
        <v>25</v>
      </c>
      <c r="Q492" s="0" t="n">
        <v>3.8</v>
      </c>
      <c r="R492" s="0" t="str">
        <f aca="false">INDEX(Lookup!$B$4:$B$18,MATCH(C492,Lookup!$A$4:$A$18,0))</f>
        <v>United States</v>
      </c>
      <c r="S492" s="20" t="n">
        <f aca="false">INDEX(Lookup!$D$4:$D$18,MATCH(C492,Lookup!$A$4:$A$18,0))</f>
        <v>1</v>
      </c>
      <c r="T492" s="21" t="n">
        <f aca="false">ROUND(P492*S492,2)</f>
        <v>25</v>
      </c>
      <c r="U492" s="21" t="n">
        <f aca="false">IF(T492&lt;=10,1,IF(T492&lt;=20,2,IF(T492&lt;=30,3,IF(T492&lt;=40,4,IF(T492&lt;=50,5,IF(T492&lt;=100,6,IF(T492&lt;=250,7,8)))))))</f>
        <v>3</v>
      </c>
      <c r="V492" s="21" t="n">
        <f aca="false">IF(AND(OR(Dashboard!$T$3="All",R492=Dashboard!$T$3),OR(Dashboard!$T$4="All",D492=Dashboard!$T$4)),1,0)</f>
        <v>1</v>
      </c>
      <c r="W492" s="21" t="n">
        <f aca="false">IF(V492=1,T492+ROW()/10000000,0)</f>
        <v>25.0000492</v>
      </c>
    </row>
    <row r="493" customFormat="false" ht="15" hidden="false" customHeight="false" outlineLevel="0" collapsed="false">
      <c r="A493" s="0" t="n">
        <v>17621960</v>
      </c>
      <c r="B493" s="0" t="s">
        <v>1659</v>
      </c>
      <c r="C493" s="0" t="n">
        <v>216</v>
      </c>
      <c r="D493" s="0" t="s">
        <v>1622</v>
      </c>
      <c r="E493" s="0" t="s">
        <v>1660</v>
      </c>
      <c r="F493" s="0" t="s">
        <v>1622</v>
      </c>
      <c r="G493" s="0" t="s">
        <v>1629</v>
      </c>
      <c r="H493" s="0" t="s">
        <v>426</v>
      </c>
      <c r="I493" s="0" t="s">
        <v>385</v>
      </c>
      <c r="J493" s="0" t="s">
        <v>47</v>
      </c>
      <c r="K493" s="0" t="s">
        <v>47</v>
      </c>
      <c r="L493" s="0" t="s">
        <v>47</v>
      </c>
      <c r="M493" s="0" t="s">
        <v>47</v>
      </c>
      <c r="N493" s="0" t="n">
        <v>3</v>
      </c>
      <c r="O493" s="0" t="n">
        <v>239</v>
      </c>
      <c r="P493" s="0" t="n">
        <v>40</v>
      </c>
      <c r="Q493" s="0" t="n">
        <v>3.9</v>
      </c>
      <c r="R493" s="0" t="str">
        <f aca="false">INDEX(Lookup!$B$4:$B$18,MATCH(C493,Lookup!$A$4:$A$18,0))</f>
        <v>United States</v>
      </c>
      <c r="S493" s="20" t="n">
        <f aca="false">INDEX(Lookup!$D$4:$D$18,MATCH(C493,Lookup!$A$4:$A$18,0))</f>
        <v>1</v>
      </c>
      <c r="T493" s="21" t="n">
        <f aca="false">ROUND(P493*S493,2)</f>
        <v>40</v>
      </c>
      <c r="U493" s="21" t="n">
        <f aca="false">IF(T493&lt;=10,1,IF(T493&lt;=20,2,IF(T493&lt;=30,3,IF(T493&lt;=40,4,IF(T493&lt;=50,5,IF(T493&lt;=100,6,IF(T493&lt;=250,7,8)))))))</f>
        <v>4</v>
      </c>
      <c r="V493" s="21" t="n">
        <f aca="false">IF(AND(OR(Dashboard!$T$3="All",R493=Dashboard!$T$3),OR(Dashboard!$T$4="All",D493=Dashboard!$T$4)),1,0)</f>
        <v>1</v>
      </c>
      <c r="W493" s="21" t="n">
        <f aca="false">IF(V493=1,T493+ROW()/10000000,0)</f>
        <v>40.0000493</v>
      </c>
    </row>
    <row r="494" customFormat="false" ht="15" hidden="false" customHeight="false" outlineLevel="0" collapsed="false">
      <c r="A494" s="0" t="n">
        <v>17621746</v>
      </c>
      <c r="B494" s="0" t="s">
        <v>1661</v>
      </c>
      <c r="C494" s="0" t="n">
        <v>216</v>
      </c>
      <c r="D494" s="0" t="s">
        <v>1622</v>
      </c>
      <c r="E494" s="0" t="s">
        <v>1662</v>
      </c>
      <c r="F494" s="0" t="s">
        <v>1622</v>
      </c>
      <c r="G494" s="0" t="s">
        <v>1629</v>
      </c>
      <c r="H494" s="0" t="s">
        <v>1663</v>
      </c>
      <c r="I494" s="0" t="s">
        <v>385</v>
      </c>
      <c r="J494" s="0" t="s">
        <v>47</v>
      </c>
      <c r="K494" s="0" t="s">
        <v>47</v>
      </c>
      <c r="L494" s="0" t="s">
        <v>47</v>
      </c>
      <c r="M494" s="0" t="s">
        <v>47</v>
      </c>
      <c r="N494" s="0" t="n">
        <v>1</v>
      </c>
      <c r="O494" s="0" t="n">
        <v>303</v>
      </c>
      <c r="P494" s="0" t="n">
        <v>10</v>
      </c>
      <c r="Q494" s="0" t="n">
        <v>4</v>
      </c>
      <c r="R494" s="0" t="str">
        <f aca="false">INDEX(Lookup!$B$4:$B$18,MATCH(C494,Lookup!$A$4:$A$18,0))</f>
        <v>United States</v>
      </c>
      <c r="S494" s="20" t="n">
        <f aca="false">INDEX(Lookup!$D$4:$D$18,MATCH(C494,Lookup!$A$4:$A$18,0))</f>
        <v>1</v>
      </c>
      <c r="T494" s="21" t="n">
        <f aca="false">ROUND(P494*S494,2)</f>
        <v>10</v>
      </c>
      <c r="U494" s="21" t="n">
        <f aca="false">IF(T494&lt;=10,1,IF(T494&lt;=20,2,IF(T494&lt;=30,3,IF(T494&lt;=40,4,IF(T494&lt;=50,5,IF(T494&lt;=100,6,IF(T494&lt;=250,7,8)))))))</f>
        <v>1</v>
      </c>
      <c r="V494" s="21" t="n">
        <f aca="false">IF(AND(OR(Dashboard!$T$3="All",R494=Dashboard!$T$3),OR(Dashboard!$T$4="All",D494=Dashboard!$T$4)),1,0)</f>
        <v>1</v>
      </c>
      <c r="W494" s="21" t="n">
        <f aca="false">IF(V494=1,T494+ROW()/10000000,0)</f>
        <v>10.0000494</v>
      </c>
    </row>
    <row r="495" customFormat="false" ht="15" hidden="false" customHeight="false" outlineLevel="0" collapsed="false">
      <c r="A495" s="0" t="n">
        <v>17621755</v>
      </c>
      <c r="B495" s="0" t="s">
        <v>1664</v>
      </c>
      <c r="C495" s="0" t="n">
        <v>216</v>
      </c>
      <c r="D495" s="0" t="s">
        <v>1622</v>
      </c>
      <c r="E495" s="0" t="s">
        <v>1665</v>
      </c>
      <c r="F495" s="0" t="s">
        <v>1622</v>
      </c>
      <c r="G495" s="0" t="s">
        <v>1629</v>
      </c>
      <c r="H495" s="0" t="s">
        <v>164</v>
      </c>
      <c r="I495" s="0" t="s">
        <v>385</v>
      </c>
      <c r="J495" s="0" t="s">
        <v>47</v>
      </c>
      <c r="K495" s="0" t="s">
        <v>47</v>
      </c>
      <c r="L495" s="0" t="s">
        <v>47</v>
      </c>
      <c r="M495" s="0" t="s">
        <v>47</v>
      </c>
      <c r="N495" s="0" t="n">
        <v>3</v>
      </c>
      <c r="O495" s="0" t="n">
        <v>280</v>
      </c>
      <c r="P495" s="0" t="n">
        <v>40</v>
      </c>
      <c r="Q495" s="0" t="n">
        <v>4</v>
      </c>
      <c r="R495" s="0" t="str">
        <f aca="false">INDEX(Lookup!$B$4:$B$18,MATCH(C495,Lookup!$A$4:$A$18,0))</f>
        <v>United States</v>
      </c>
      <c r="S495" s="20" t="n">
        <f aca="false">INDEX(Lookup!$D$4:$D$18,MATCH(C495,Lookup!$A$4:$A$18,0))</f>
        <v>1</v>
      </c>
      <c r="T495" s="21" t="n">
        <f aca="false">ROUND(P495*S495,2)</f>
        <v>40</v>
      </c>
      <c r="U495" s="21" t="n">
        <f aca="false">IF(T495&lt;=10,1,IF(T495&lt;=20,2,IF(T495&lt;=30,3,IF(T495&lt;=40,4,IF(T495&lt;=50,5,IF(T495&lt;=100,6,IF(T495&lt;=250,7,8)))))))</f>
        <v>4</v>
      </c>
      <c r="V495" s="21" t="n">
        <f aca="false">IF(AND(OR(Dashboard!$T$3="All",R495=Dashboard!$T$3),OR(Dashboard!$T$4="All",D495=Dashboard!$T$4)),1,0)</f>
        <v>1</v>
      </c>
      <c r="W495" s="21" t="n">
        <f aca="false">IF(V495=1,T495+ROW()/10000000,0)</f>
        <v>40.0000495</v>
      </c>
    </row>
    <row r="496" customFormat="false" ht="15" hidden="false" customHeight="false" outlineLevel="0" collapsed="false">
      <c r="A496" s="0" t="n">
        <v>17621946</v>
      </c>
      <c r="B496" s="0" t="s">
        <v>1666</v>
      </c>
      <c r="C496" s="0" t="n">
        <v>216</v>
      </c>
      <c r="D496" s="0" t="s">
        <v>1622</v>
      </c>
      <c r="E496" s="0" t="s">
        <v>1667</v>
      </c>
      <c r="F496" s="0" t="s">
        <v>1622</v>
      </c>
      <c r="G496" s="0" t="s">
        <v>1629</v>
      </c>
      <c r="H496" s="0" t="s">
        <v>177</v>
      </c>
      <c r="I496" s="0" t="s">
        <v>385</v>
      </c>
      <c r="J496" s="0" t="s">
        <v>47</v>
      </c>
      <c r="K496" s="0" t="s">
        <v>47</v>
      </c>
      <c r="L496" s="0" t="s">
        <v>47</v>
      </c>
      <c r="M496" s="0" t="s">
        <v>47</v>
      </c>
      <c r="N496" s="0" t="n">
        <v>2</v>
      </c>
      <c r="O496" s="0" t="n">
        <v>271</v>
      </c>
      <c r="P496" s="0" t="n">
        <v>25</v>
      </c>
      <c r="Q496" s="0" t="n">
        <v>4</v>
      </c>
      <c r="R496" s="0" t="str">
        <f aca="false">INDEX(Lookup!$B$4:$B$18,MATCH(C496,Lookup!$A$4:$A$18,0))</f>
        <v>United States</v>
      </c>
      <c r="S496" s="20" t="n">
        <f aca="false">INDEX(Lookup!$D$4:$D$18,MATCH(C496,Lookup!$A$4:$A$18,0))</f>
        <v>1</v>
      </c>
      <c r="T496" s="21" t="n">
        <f aca="false">ROUND(P496*S496,2)</f>
        <v>25</v>
      </c>
      <c r="U496" s="21" t="n">
        <f aca="false">IF(T496&lt;=10,1,IF(T496&lt;=20,2,IF(T496&lt;=30,3,IF(T496&lt;=40,4,IF(T496&lt;=50,5,IF(T496&lt;=100,6,IF(T496&lt;=250,7,8)))))))</f>
        <v>3</v>
      </c>
      <c r="V496" s="21" t="n">
        <f aca="false">IF(AND(OR(Dashboard!$T$3="All",R496=Dashboard!$T$3),OR(Dashboard!$T$4="All",D496=Dashboard!$T$4)),1,0)</f>
        <v>1</v>
      </c>
      <c r="W496" s="21" t="n">
        <f aca="false">IF(V496=1,T496+ROW()/10000000,0)</f>
        <v>25.0000496</v>
      </c>
    </row>
    <row r="497" customFormat="false" ht="15" hidden="false" customHeight="false" outlineLevel="0" collapsed="false">
      <c r="A497" s="0" t="n">
        <v>17621552</v>
      </c>
      <c r="B497" s="0" t="s">
        <v>1668</v>
      </c>
      <c r="C497" s="0" t="n">
        <v>216</v>
      </c>
      <c r="D497" s="0" t="s">
        <v>1622</v>
      </c>
      <c r="E497" s="0" t="s">
        <v>1669</v>
      </c>
      <c r="F497" s="0" t="s">
        <v>1670</v>
      </c>
      <c r="G497" s="0" t="s">
        <v>1671</v>
      </c>
      <c r="H497" s="0" t="s">
        <v>581</v>
      </c>
      <c r="I497" s="0" t="s">
        <v>385</v>
      </c>
      <c r="J497" s="0" t="s">
        <v>47</v>
      </c>
      <c r="K497" s="0" t="s">
        <v>47</v>
      </c>
      <c r="L497" s="0" t="s">
        <v>47</v>
      </c>
      <c r="M497" s="0" t="s">
        <v>47</v>
      </c>
      <c r="N497" s="0" t="n">
        <v>4</v>
      </c>
      <c r="O497" s="0" t="n">
        <v>58</v>
      </c>
      <c r="P497" s="0" t="n">
        <v>70</v>
      </c>
      <c r="Q497" s="0" t="n">
        <v>3.5</v>
      </c>
      <c r="R497" s="0" t="str">
        <f aca="false">INDEX(Lookup!$B$4:$B$18,MATCH(C497,Lookup!$A$4:$A$18,0))</f>
        <v>United States</v>
      </c>
      <c r="S497" s="20" t="n">
        <f aca="false">INDEX(Lookup!$D$4:$D$18,MATCH(C497,Lookup!$A$4:$A$18,0))</f>
        <v>1</v>
      </c>
      <c r="T497" s="21" t="n">
        <f aca="false">ROUND(P497*S497,2)</f>
        <v>70</v>
      </c>
      <c r="U497" s="21" t="n">
        <f aca="false">IF(T497&lt;=10,1,IF(T497&lt;=20,2,IF(T497&lt;=30,3,IF(T497&lt;=40,4,IF(T497&lt;=50,5,IF(T497&lt;=100,6,IF(T497&lt;=250,7,8)))))))</f>
        <v>6</v>
      </c>
      <c r="V497" s="21" t="n">
        <f aca="false">IF(AND(OR(Dashboard!$T$3="All",R497=Dashboard!$T$3),OR(Dashboard!$T$4="All",D497=Dashboard!$T$4)),1,0)</f>
        <v>1</v>
      </c>
      <c r="W497" s="21" t="n">
        <f aca="false">IF(V497=1,T497+ROW()/10000000,0)</f>
        <v>70.0000497</v>
      </c>
    </row>
    <row r="498" customFormat="false" ht="15" hidden="false" customHeight="false" outlineLevel="0" collapsed="false">
      <c r="A498" s="0" t="n">
        <v>17096140</v>
      </c>
      <c r="B498" s="0" t="s">
        <v>1672</v>
      </c>
      <c r="C498" s="0" t="n">
        <v>216</v>
      </c>
      <c r="D498" s="0" t="s">
        <v>1673</v>
      </c>
      <c r="E498" s="0" t="s">
        <v>1674</v>
      </c>
      <c r="F498" s="0" t="s">
        <v>1675</v>
      </c>
      <c r="G498" s="0" t="s">
        <v>1676</v>
      </c>
      <c r="H498" s="0" t="s">
        <v>1677</v>
      </c>
      <c r="I498" s="0" t="s">
        <v>385</v>
      </c>
      <c r="J498" s="0" t="s">
        <v>47</v>
      </c>
      <c r="K498" s="0" t="s">
        <v>47</v>
      </c>
      <c r="L498" s="0" t="s">
        <v>47</v>
      </c>
      <c r="M498" s="0" t="s">
        <v>47</v>
      </c>
      <c r="N498" s="0" t="n">
        <v>2</v>
      </c>
      <c r="O498" s="0" t="n">
        <v>1321</v>
      </c>
      <c r="P498" s="0" t="n">
        <v>25</v>
      </c>
      <c r="Q498" s="0" t="n">
        <v>4.6</v>
      </c>
      <c r="R498" s="0" t="str">
        <f aca="false">INDEX(Lookup!$B$4:$B$18,MATCH(C498,Lookup!$A$4:$A$18,0))</f>
        <v>United States</v>
      </c>
      <c r="S498" s="20" t="n">
        <f aca="false">INDEX(Lookup!$D$4:$D$18,MATCH(C498,Lookup!$A$4:$A$18,0))</f>
        <v>1</v>
      </c>
      <c r="T498" s="21" t="n">
        <f aca="false">ROUND(P498*S498,2)</f>
        <v>25</v>
      </c>
      <c r="U498" s="21" t="n">
        <f aca="false">IF(T498&lt;=10,1,IF(T498&lt;=20,2,IF(T498&lt;=30,3,IF(T498&lt;=40,4,IF(T498&lt;=50,5,IF(T498&lt;=100,6,IF(T498&lt;=250,7,8)))))))</f>
        <v>3</v>
      </c>
      <c r="V498" s="21" t="n">
        <f aca="false">IF(AND(OR(Dashboard!$T$3="All",R498=Dashboard!$T$3),OR(Dashboard!$T$4="All",D498=Dashboard!$T$4)),1,0)</f>
        <v>1</v>
      </c>
      <c r="W498" s="21" t="n">
        <f aca="false">IF(V498=1,T498+ROW()/10000000,0)</f>
        <v>25.0000498</v>
      </c>
    </row>
    <row r="499" customFormat="false" ht="15" hidden="false" customHeight="false" outlineLevel="0" collapsed="false">
      <c r="A499" s="0" t="n">
        <v>17099925</v>
      </c>
      <c r="B499" s="0" t="s">
        <v>1678</v>
      </c>
      <c r="C499" s="0" t="n">
        <v>216</v>
      </c>
      <c r="D499" s="0" t="s">
        <v>1673</v>
      </c>
      <c r="E499" s="0" t="s">
        <v>1679</v>
      </c>
      <c r="F499" s="0" t="s">
        <v>1680</v>
      </c>
      <c r="G499" s="0" t="s">
        <v>1681</v>
      </c>
      <c r="H499" s="0" t="s">
        <v>1313</v>
      </c>
      <c r="I499" s="0" t="s">
        <v>385</v>
      </c>
      <c r="J499" s="0" t="s">
        <v>47</v>
      </c>
      <c r="K499" s="0" t="s">
        <v>47</v>
      </c>
      <c r="L499" s="0" t="s">
        <v>47</v>
      </c>
      <c r="M499" s="0" t="s">
        <v>47</v>
      </c>
      <c r="N499" s="0" t="n">
        <v>2</v>
      </c>
      <c r="O499" s="0" t="n">
        <v>1629</v>
      </c>
      <c r="P499" s="0" t="n">
        <v>25</v>
      </c>
      <c r="Q499" s="0" t="n">
        <v>4.6</v>
      </c>
      <c r="R499" s="0" t="str">
        <f aca="false">INDEX(Lookup!$B$4:$B$18,MATCH(C499,Lookup!$A$4:$A$18,0))</f>
        <v>United States</v>
      </c>
      <c r="S499" s="20" t="n">
        <f aca="false">INDEX(Lookup!$D$4:$D$18,MATCH(C499,Lookup!$A$4:$A$18,0))</f>
        <v>1</v>
      </c>
      <c r="T499" s="21" t="n">
        <f aca="false">ROUND(P499*S499,2)</f>
        <v>25</v>
      </c>
      <c r="U499" s="21" t="n">
        <f aca="false">IF(T499&lt;=10,1,IF(T499&lt;=20,2,IF(T499&lt;=30,3,IF(T499&lt;=40,4,IF(T499&lt;=50,5,IF(T499&lt;=100,6,IF(T499&lt;=250,7,8)))))))</f>
        <v>3</v>
      </c>
      <c r="V499" s="21" t="n">
        <f aca="false">IF(AND(OR(Dashboard!$T$3="All",R499=Dashboard!$T$3),OR(Dashboard!$T$4="All",D499=Dashboard!$T$4)),1,0)</f>
        <v>1</v>
      </c>
      <c r="W499" s="21" t="n">
        <f aca="false">IF(V499=1,T499+ROW()/10000000,0)</f>
        <v>25.0000499</v>
      </c>
    </row>
    <row r="500" customFormat="false" ht="15" hidden="false" customHeight="false" outlineLevel="0" collapsed="false">
      <c r="A500" s="0" t="n">
        <v>17092257</v>
      </c>
      <c r="B500" s="0" t="s">
        <v>1682</v>
      </c>
      <c r="C500" s="0" t="n">
        <v>216</v>
      </c>
      <c r="D500" s="0" t="s">
        <v>1673</v>
      </c>
      <c r="E500" s="0" t="s">
        <v>1683</v>
      </c>
      <c r="F500" s="0" t="s">
        <v>1680</v>
      </c>
      <c r="G500" s="0" t="s">
        <v>1681</v>
      </c>
      <c r="H500" s="0" t="s">
        <v>1684</v>
      </c>
      <c r="I500" s="0" t="s">
        <v>385</v>
      </c>
      <c r="J500" s="0" t="s">
        <v>47</v>
      </c>
      <c r="K500" s="0" t="s">
        <v>47</v>
      </c>
      <c r="L500" s="0" t="s">
        <v>47</v>
      </c>
      <c r="M500" s="0" t="s">
        <v>47</v>
      </c>
      <c r="N500" s="0" t="n">
        <v>2</v>
      </c>
      <c r="O500" s="0" t="n">
        <v>921</v>
      </c>
      <c r="P500" s="0" t="n">
        <v>25</v>
      </c>
      <c r="Q500" s="0" t="n">
        <v>4.1</v>
      </c>
      <c r="R500" s="0" t="str">
        <f aca="false">INDEX(Lookup!$B$4:$B$18,MATCH(C500,Lookup!$A$4:$A$18,0))</f>
        <v>United States</v>
      </c>
      <c r="S500" s="20" t="n">
        <f aca="false">INDEX(Lookup!$D$4:$D$18,MATCH(C500,Lookup!$A$4:$A$18,0))</f>
        <v>1</v>
      </c>
      <c r="T500" s="21" t="n">
        <f aca="false">ROUND(P500*S500,2)</f>
        <v>25</v>
      </c>
      <c r="U500" s="21" t="n">
        <f aca="false">IF(T500&lt;=10,1,IF(T500&lt;=20,2,IF(T500&lt;=30,3,IF(T500&lt;=40,4,IF(T500&lt;=50,5,IF(T500&lt;=100,6,IF(T500&lt;=250,7,8)))))))</f>
        <v>3</v>
      </c>
      <c r="V500" s="21" t="n">
        <f aca="false">IF(AND(OR(Dashboard!$T$3="All",R500=Dashboard!$T$3),OR(Dashboard!$T$4="All",D500=Dashboard!$T$4)),1,0)</f>
        <v>1</v>
      </c>
      <c r="W500" s="21" t="n">
        <f aca="false">IF(V500=1,T500+ROW()/10000000,0)</f>
        <v>25.00005</v>
      </c>
    </row>
    <row r="501" customFormat="false" ht="15" hidden="false" customHeight="false" outlineLevel="0" collapsed="false">
      <c r="A501" s="0" t="n">
        <v>17092799</v>
      </c>
      <c r="B501" s="0" t="s">
        <v>1685</v>
      </c>
      <c r="C501" s="0" t="n">
        <v>216</v>
      </c>
      <c r="D501" s="0" t="s">
        <v>1673</v>
      </c>
      <c r="E501" s="0" t="s">
        <v>1686</v>
      </c>
      <c r="F501" s="0" t="s">
        <v>1680</v>
      </c>
      <c r="G501" s="0" t="s">
        <v>1681</v>
      </c>
      <c r="H501" s="0" t="s">
        <v>1203</v>
      </c>
      <c r="I501" s="0" t="s">
        <v>385</v>
      </c>
      <c r="J501" s="0" t="s">
        <v>47</v>
      </c>
      <c r="K501" s="0" t="s">
        <v>47</v>
      </c>
      <c r="L501" s="0" t="s">
        <v>47</v>
      </c>
      <c r="M501" s="0" t="s">
        <v>47</v>
      </c>
      <c r="N501" s="0" t="n">
        <v>2</v>
      </c>
      <c r="O501" s="0" t="n">
        <v>986</v>
      </c>
      <c r="P501" s="0" t="n">
        <v>25</v>
      </c>
      <c r="Q501" s="0" t="n">
        <v>4.1</v>
      </c>
      <c r="R501" s="0" t="str">
        <f aca="false">INDEX(Lookup!$B$4:$B$18,MATCH(C501,Lookup!$A$4:$A$18,0))</f>
        <v>United States</v>
      </c>
      <c r="S501" s="20" t="n">
        <f aca="false">INDEX(Lookup!$D$4:$D$18,MATCH(C501,Lookup!$A$4:$A$18,0))</f>
        <v>1</v>
      </c>
      <c r="T501" s="21" t="n">
        <f aca="false">ROUND(P501*S501,2)</f>
        <v>25</v>
      </c>
      <c r="U501" s="21" t="n">
        <f aca="false">IF(T501&lt;=10,1,IF(T501&lt;=20,2,IF(T501&lt;=30,3,IF(T501&lt;=40,4,IF(T501&lt;=50,5,IF(T501&lt;=100,6,IF(T501&lt;=250,7,8)))))))</f>
        <v>3</v>
      </c>
      <c r="V501" s="21" t="n">
        <f aca="false">IF(AND(OR(Dashboard!$T$3="All",R501=Dashboard!$T$3),OR(Dashboard!$T$4="All",D501=Dashboard!$T$4)),1,0)</f>
        <v>1</v>
      </c>
      <c r="W501" s="21" t="n">
        <f aca="false">IF(V501=1,T501+ROW()/10000000,0)</f>
        <v>25.0000501</v>
      </c>
    </row>
    <row r="502" customFormat="false" ht="15" hidden="false" customHeight="false" outlineLevel="0" collapsed="false">
      <c r="A502" s="0" t="n">
        <v>17095222</v>
      </c>
      <c r="B502" s="0" t="s">
        <v>1687</v>
      </c>
      <c r="C502" s="0" t="n">
        <v>216</v>
      </c>
      <c r="D502" s="0" t="s">
        <v>1673</v>
      </c>
      <c r="E502" s="0" t="s">
        <v>1688</v>
      </c>
      <c r="F502" s="0" t="s">
        <v>1680</v>
      </c>
      <c r="G502" s="0" t="s">
        <v>1681</v>
      </c>
      <c r="H502" s="0" t="s">
        <v>1689</v>
      </c>
      <c r="I502" s="0" t="s">
        <v>385</v>
      </c>
      <c r="J502" s="0" t="s">
        <v>47</v>
      </c>
      <c r="K502" s="0" t="s">
        <v>47</v>
      </c>
      <c r="L502" s="0" t="s">
        <v>47</v>
      </c>
      <c r="M502" s="0" t="s">
        <v>47</v>
      </c>
      <c r="N502" s="0" t="n">
        <v>2</v>
      </c>
      <c r="O502" s="0" t="n">
        <v>1020</v>
      </c>
      <c r="P502" s="0" t="n">
        <v>25</v>
      </c>
      <c r="Q502" s="0" t="n">
        <v>4.1</v>
      </c>
      <c r="R502" s="0" t="str">
        <f aca="false">INDEX(Lookup!$B$4:$B$18,MATCH(C502,Lookup!$A$4:$A$18,0))</f>
        <v>United States</v>
      </c>
      <c r="S502" s="20" t="n">
        <f aca="false">INDEX(Lookup!$D$4:$D$18,MATCH(C502,Lookup!$A$4:$A$18,0))</f>
        <v>1</v>
      </c>
      <c r="T502" s="21" t="n">
        <f aca="false">ROUND(P502*S502,2)</f>
        <v>25</v>
      </c>
      <c r="U502" s="21" t="n">
        <f aca="false">IF(T502&lt;=10,1,IF(T502&lt;=20,2,IF(T502&lt;=30,3,IF(T502&lt;=40,4,IF(T502&lt;=50,5,IF(T502&lt;=100,6,IF(T502&lt;=250,7,8)))))))</f>
        <v>3</v>
      </c>
      <c r="V502" s="21" t="n">
        <f aca="false">IF(AND(OR(Dashboard!$T$3="All",R502=Dashboard!$T$3),OR(Dashboard!$T$4="All",D502=Dashboard!$T$4)),1,0)</f>
        <v>1</v>
      </c>
      <c r="W502" s="21" t="n">
        <f aca="false">IF(V502=1,T502+ROW()/10000000,0)</f>
        <v>25.0000502</v>
      </c>
    </row>
    <row r="503" customFormat="false" ht="15" hidden="false" customHeight="false" outlineLevel="0" collapsed="false">
      <c r="A503" s="0" t="n">
        <v>17092293</v>
      </c>
      <c r="B503" s="0" t="s">
        <v>1690</v>
      </c>
      <c r="C503" s="0" t="n">
        <v>216</v>
      </c>
      <c r="D503" s="0" t="s">
        <v>1673</v>
      </c>
      <c r="E503" s="0" t="s">
        <v>1691</v>
      </c>
      <c r="F503" s="0" t="s">
        <v>1692</v>
      </c>
      <c r="G503" s="0" t="s">
        <v>1693</v>
      </c>
      <c r="H503" s="0" t="s">
        <v>1694</v>
      </c>
      <c r="I503" s="0" t="s">
        <v>385</v>
      </c>
      <c r="J503" s="0" t="s">
        <v>47</v>
      </c>
      <c r="K503" s="0" t="s">
        <v>47</v>
      </c>
      <c r="L503" s="0" t="s">
        <v>47</v>
      </c>
      <c r="M503" s="0" t="s">
        <v>47</v>
      </c>
      <c r="N503" s="0" t="n">
        <v>4</v>
      </c>
      <c r="O503" s="0" t="n">
        <v>3157</v>
      </c>
      <c r="P503" s="0" t="n">
        <v>70</v>
      </c>
      <c r="Q503" s="0" t="n">
        <v>4.7</v>
      </c>
      <c r="R503" s="0" t="str">
        <f aca="false">INDEX(Lookup!$B$4:$B$18,MATCH(C503,Lookup!$A$4:$A$18,0))</f>
        <v>United States</v>
      </c>
      <c r="S503" s="20" t="n">
        <f aca="false">INDEX(Lookup!$D$4:$D$18,MATCH(C503,Lookup!$A$4:$A$18,0))</f>
        <v>1</v>
      </c>
      <c r="T503" s="21" t="n">
        <f aca="false">ROUND(P503*S503,2)</f>
        <v>70</v>
      </c>
      <c r="U503" s="21" t="n">
        <f aca="false">IF(T503&lt;=10,1,IF(T503&lt;=20,2,IF(T503&lt;=30,3,IF(T503&lt;=40,4,IF(T503&lt;=50,5,IF(T503&lt;=100,6,IF(T503&lt;=250,7,8)))))))</f>
        <v>6</v>
      </c>
      <c r="V503" s="21" t="n">
        <f aca="false">IF(AND(OR(Dashboard!$T$3="All",R503=Dashboard!$T$3),OR(Dashboard!$T$4="All",D503=Dashboard!$T$4)),1,0)</f>
        <v>1</v>
      </c>
      <c r="W503" s="21" t="n">
        <f aca="false">IF(V503=1,T503+ROW()/10000000,0)</f>
        <v>70.0000503</v>
      </c>
    </row>
    <row r="504" customFormat="false" ht="15" hidden="false" customHeight="false" outlineLevel="0" collapsed="false">
      <c r="A504" s="0" t="n">
        <v>17102241</v>
      </c>
      <c r="B504" s="0" t="s">
        <v>1695</v>
      </c>
      <c r="C504" s="0" t="n">
        <v>216</v>
      </c>
      <c r="D504" s="0" t="s">
        <v>1673</v>
      </c>
      <c r="E504" s="0" t="s">
        <v>1696</v>
      </c>
      <c r="F504" s="0" t="s">
        <v>1692</v>
      </c>
      <c r="G504" s="0" t="s">
        <v>1693</v>
      </c>
      <c r="H504" s="0" t="s">
        <v>613</v>
      </c>
      <c r="I504" s="0" t="s">
        <v>385</v>
      </c>
      <c r="J504" s="0" t="s">
        <v>47</v>
      </c>
      <c r="K504" s="0" t="s">
        <v>47</v>
      </c>
      <c r="L504" s="0" t="s">
        <v>47</v>
      </c>
      <c r="M504" s="0" t="s">
        <v>47</v>
      </c>
      <c r="N504" s="0" t="n">
        <v>3</v>
      </c>
      <c r="O504" s="0" t="n">
        <v>665</v>
      </c>
      <c r="P504" s="0" t="n">
        <v>40</v>
      </c>
      <c r="Q504" s="0" t="n">
        <v>3.9</v>
      </c>
      <c r="R504" s="0" t="str">
        <f aca="false">INDEX(Lookup!$B$4:$B$18,MATCH(C504,Lookup!$A$4:$A$18,0))</f>
        <v>United States</v>
      </c>
      <c r="S504" s="20" t="n">
        <f aca="false">INDEX(Lookup!$D$4:$D$18,MATCH(C504,Lookup!$A$4:$A$18,0))</f>
        <v>1</v>
      </c>
      <c r="T504" s="21" t="n">
        <f aca="false">ROUND(P504*S504,2)</f>
        <v>40</v>
      </c>
      <c r="U504" s="21" t="n">
        <f aca="false">IF(T504&lt;=10,1,IF(T504&lt;=20,2,IF(T504&lt;=30,3,IF(T504&lt;=40,4,IF(T504&lt;=50,5,IF(T504&lt;=100,6,IF(T504&lt;=250,7,8)))))))</f>
        <v>4</v>
      </c>
      <c r="V504" s="21" t="n">
        <f aca="false">IF(AND(OR(Dashboard!$T$3="All",R504=Dashboard!$T$3),OR(Dashboard!$T$4="All",D504=Dashboard!$T$4)),1,0)</f>
        <v>1</v>
      </c>
      <c r="W504" s="21" t="n">
        <f aca="false">IF(V504=1,T504+ROW()/10000000,0)</f>
        <v>40.0000504</v>
      </c>
    </row>
    <row r="505" customFormat="false" ht="15" hidden="false" customHeight="false" outlineLevel="0" collapsed="false">
      <c r="A505" s="0" t="n">
        <v>17102579</v>
      </c>
      <c r="B505" s="0" t="s">
        <v>1697</v>
      </c>
      <c r="C505" s="0" t="n">
        <v>216</v>
      </c>
      <c r="D505" s="0" t="s">
        <v>1673</v>
      </c>
      <c r="E505" s="0" t="s">
        <v>1698</v>
      </c>
      <c r="F505" s="0" t="s">
        <v>1692</v>
      </c>
      <c r="G505" s="0" t="s">
        <v>1693</v>
      </c>
      <c r="H505" s="0" t="s">
        <v>192</v>
      </c>
      <c r="I505" s="0" t="s">
        <v>385</v>
      </c>
      <c r="J505" s="0" t="s">
        <v>47</v>
      </c>
      <c r="K505" s="0" t="s">
        <v>47</v>
      </c>
      <c r="L505" s="0" t="s">
        <v>47</v>
      </c>
      <c r="M505" s="0" t="s">
        <v>47</v>
      </c>
      <c r="N505" s="0" t="n">
        <v>4</v>
      </c>
      <c r="O505" s="0" t="n">
        <v>373</v>
      </c>
      <c r="P505" s="0" t="n">
        <v>70</v>
      </c>
      <c r="Q505" s="0" t="n">
        <v>3.9</v>
      </c>
      <c r="R505" s="0" t="str">
        <f aca="false">INDEX(Lookup!$B$4:$B$18,MATCH(C505,Lookup!$A$4:$A$18,0))</f>
        <v>United States</v>
      </c>
      <c r="S505" s="20" t="n">
        <f aca="false">INDEX(Lookup!$D$4:$D$18,MATCH(C505,Lookup!$A$4:$A$18,0))</f>
        <v>1</v>
      </c>
      <c r="T505" s="21" t="n">
        <f aca="false">ROUND(P505*S505,2)</f>
        <v>70</v>
      </c>
      <c r="U505" s="21" t="n">
        <f aca="false">IF(T505&lt;=10,1,IF(T505&lt;=20,2,IF(T505&lt;=30,3,IF(T505&lt;=40,4,IF(T505&lt;=50,5,IF(T505&lt;=100,6,IF(T505&lt;=250,7,8)))))))</f>
        <v>6</v>
      </c>
      <c r="V505" s="21" t="n">
        <f aca="false">IF(AND(OR(Dashboard!$T$3="All",R505=Dashboard!$T$3),OR(Dashboard!$T$4="All",D505=Dashboard!$T$4)),1,0)</f>
        <v>1</v>
      </c>
      <c r="W505" s="21" t="n">
        <f aca="false">IF(V505=1,T505+ROW()/10000000,0)</f>
        <v>70.0000505</v>
      </c>
    </row>
    <row r="506" customFormat="false" ht="15" hidden="false" customHeight="false" outlineLevel="0" collapsed="false">
      <c r="A506" s="0" t="n">
        <v>17092801</v>
      </c>
      <c r="B506" s="0" t="s">
        <v>1685</v>
      </c>
      <c r="C506" s="0" t="n">
        <v>216</v>
      </c>
      <c r="D506" s="0" t="s">
        <v>1673</v>
      </c>
      <c r="E506" s="0" t="s">
        <v>1699</v>
      </c>
      <c r="F506" s="0" t="s">
        <v>1692</v>
      </c>
      <c r="G506" s="0" t="s">
        <v>1693</v>
      </c>
      <c r="H506" s="0" t="s">
        <v>1700</v>
      </c>
      <c r="I506" s="0" t="s">
        <v>385</v>
      </c>
      <c r="J506" s="0" t="s">
        <v>47</v>
      </c>
      <c r="K506" s="0" t="s">
        <v>47</v>
      </c>
      <c r="L506" s="0" t="s">
        <v>47</v>
      </c>
      <c r="M506" s="0" t="s">
        <v>47</v>
      </c>
      <c r="N506" s="0" t="n">
        <v>2</v>
      </c>
      <c r="O506" s="0" t="n">
        <v>1007</v>
      </c>
      <c r="P506" s="0" t="n">
        <v>25</v>
      </c>
      <c r="Q506" s="0" t="n">
        <v>4.4</v>
      </c>
      <c r="R506" s="0" t="str">
        <f aca="false">INDEX(Lookup!$B$4:$B$18,MATCH(C506,Lookup!$A$4:$A$18,0))</f>
        <v>United States</v>
      </c>
      <c r="S506" s="20" t="n">
        <f aca="false">INDEX(Lookup!$D$4:$D$18,MATCH(C506,Lookup!$A$4:$A$18,0))</f>
        <v>1</v>
      </c>
      <c r="T506" s="21" t="n">
        <f aca="false">ROUND(P506*S506,2)</f>
        <v>25</v>
      </c>
      <c r="U506" s="21" t="n">
        <f aca="false">IF(T506&lt;=10,1,IF(T506&lt;=20,2,IF(T506&lt;=30,3,IF(T506&lt;=40,4,IF(T506&lt;=50,5,IF(T506&lt;=100,6,IF(T506&lt;=250,7,8)))))))</f>
        <v>3</v>
      </c>
      <c r="V506" s="21" t="n">
        <f aca="false">IF(AND(OR(Dashboard!$T$3="All",R506=Dashboard!$T$3),OR(Dashboard!$T$4="All",D506=Dashboard!$T$4)),1,0)</f>
        <v>1</v>
      </c>
      <c r="W506" s="21" t="n">
        <f aca="false">IF(V506=1,T506+ROW()/10000000,0)</f>
        <v>25.0000506</v>
      </c>
    </row>
    <row r="507" customFormat="false" ht="15" hidden="false" customHeight="false" outlineLevel="0" collapsed="false">
      <c r="A507" s="0" t="n">
        <v>17093273</v>
      </c>
      <c r="B507" s="0" t="s">
        <v>1701</v>
      </c>
      <c r="C507" s="0" t="n">
        <v>216</v>
      </c>
      <c r="D507" s="0" t="s">
        <v>1673</v>
      </c>
      <c r="E507" s="0" t="s">
        <v>1702</v>
      </c>
      <c r="F507" s="0" t="s">
        <v>1692</v>
      </c>
      <c r="G507" s="0" t="s">
        <v>1693</v>
      </c>
      <c r="H507" s="0" t="s">
        <v>219</v>
      </c>
      <c r="I507" s="0" t="s">
        <v>385</v>
      </c>
      <c r="J507" s="0" t="s">
        <v>47</v>
      </c>
      <c r="K507" s="0" t="s">
        <v>47</v>
      </c>
      <c r="L507" s="0" t="s">
        <v>47</v>
      </c>
      <c r="M507" s="0" t="s">
        <v>47</v>
      </c>
      <c r="N507" s="0" t="n">
        <v>2</v>
      </c>
      <c r="O507" s="0" t="n">
        <v>803</v>
      </c>
      <c r="P507" s="0" t="n">
        <v>25</v>
      </c>
      <c r="Q507" s="0" t="n">
        <v>4.4</v>
      </c>
      <c r="R507" s="0" t="str">
        <f aca="false">INDEX(Lookup!$B$4:$B$18,MATCH(C507,Lookup!$A$4:$A$18,0))</f>
        <v>United States</v>
      </c>
      <c r="S507" s="20" t="n">
        <f aca="false">INDEX(Lookup!$D$4:$D$18,MATCH(C507,Lookup!$A$4:$A$18,0))</f>
        <v>1</v>
      </c>
      <c r="T507" s="21" t="n">
        <f aca="false">ROUND(P507*S507,2)</f>
        <v>25</v>
      </c>
      <c r="U507" s="21" t="n">
        <f aca="false">IF(T507&lt;=10,1,IF(T507&lt;=20,2,IF(T507&lt;=30,3,IF(T507&lt;=40,4,IF(T507&lt;=50,5,IF(T507&lt;=100,6,IF(T507&lt;=250,7,8)))))))</f>
        <v>3</v>
      </c>
      <c r="V507" s="21" t="n">
        <f aca="false">IF(AND(OR(Dashboard!$T$3="All",R507=Dashboard!$T$3),OR(Dashboard!$T$4="All",D507=Dashboard!$T$4)),1,0)</f>
        <v>1</v>
      </c>
      <c r="W507" s="21" t="n">
        <f aca="false">IF(V507=1,T507+ROW()/10000000,0)</f>
        <v>25.0000507</v>
      </c>
    </row>
    <row r="508" customFormat="false" ht="15" hidden="false" customHeight="false" outlineLevel="0" collapsed="false">
      <c r="A508" s="0" t="n">
        <v>17096198</v>
      </c>
      <c r="B508" s="0" t="s">
        <v>1703</v>
      </c>
      <c r="C508" s="0" t="n">
        <v>216</v>
      </c>
      <c r="D508" s="0" t="s">
        <v>1673</v>
      </c>
      <c r="E508" s="0" t="s">
        <v>1704</v>
      </c>
      <c r="F508" s="0" t="s">
        <v>1705</v>
      </c>
      <c r="G508" s="0" t="s">
        <v>1706</v>
      </c>
      <c r="H508" s="0" t="s">
        <v>581</v>
      </c>
      <c r="I508" s="0" t="s">
        <v>385</v>
      </c>
      <c r="J508" s="0" t="s">
        <v>47</v>
      </c>
      <c r="K508" s="0" t="s">
        <v>47</v>
      </c>
      <c r="L508" s="0" t="s">
        <v>47</v>
      </c>
      <c r="M508" s="0" t="s">
        <v>47</v>
      </c>
      <c r="N508" s="0" t="n">
        <v>3</v>
      </c>
      <c r="O508" s="0" t="n">
        <v>1363</v>
      </c>
      <c r="P508" s="0" t="n">
        <v>40</v>
      </c>
      <c r="Q508" s="0" t="n">
        <v>4.2</v>
      </c>
      <c r="R508" s="0" t="str">
        <f aca="false">INDEX(Lookup!$B$4:$B$18,MATCH(C508,Lookup!$A$4:$A$18,0))</f>
        <v>United States</v>
      </c>
      <c r="S508" s="20" t="n">
        <f aca="false">INDEX(Lookup!$D$4:$D$18,MATCH(C508,Lookup!$A$4:$A$18,0))</f>
        <v>1</v>
      </c>
      <c r="T508" s="21" t="n">
        <f aca="false">ROUND(P508*S508,2)</f>
        <v>40</v>
      </c>
      <c r="U508" s="21" t="n">
        <f aca="false">IF(T508&lt;=10,1,IF(T508&lt;=20,2,IF(T508&lt;=30,3,IF(T508&lt;=40,4,IF(T508&lt;=50,5,IF(T508&lt;=100,6,IF(T508&lt;=250,7,8)))))))</f>
        <v>4</v>
      </c>
      <c r="V508" s="21" t="n">
        <f aca="false">IF(AND(OR(Dashboard!$T$3="All",R508=Dashboard!$T$3),OR(Dashboard!$T$4="All",D508=Dashboard!$T$4)),1,0)</f>
        <v>1</v>
      </c>
      <c r="W508" s="21" t="n">
        <f aca="false">IF(V508=1,T508+ROW()/10000000,0)</f>
        <v>40.0000508</v>
      </c>
    </row>
    <row r="509" customFormat="false" ht="15" hidden="false" customHeight="false" outlineLevel="0" collapsed="false">
      <c r="A509" s="0" t="n">
        <v>17095098</v>
      </c>
      <c r="B509" s="0" t="s">
        <v>1707</v>
      </c>
      <c r="C509" s="0" t="n">
        <v>216</v>
      </c>
      <c r="D509" s="0" t="s">
        <v>1673</v>
      </c>
      <c r="E509" s="0" t="s">
        <v>1708</v>
      </c>
      <c r="F509" s="0" t="s">
        <v>1709</v>
      </c>
      <c r="G509" s="0" t="s">
        <v>1710</v>
      </c>
      <c r="H509" s="0" t="s">
        <v>1711</v>
      </c>
      <c r="I509" s="0" t="s">
        <v>385</v>
      </c>
      <c r="J509" s="0" t="s">
        <v>47</v>
      </c>
      <c r="K509" s="0" t="s">
        <v>47</v>
      </c>
      <c r="L509" s="0" t="s">
        <v>47</v>
      </c>
      <c r="M509" s="0" t="s">
        <v>47</v>
      </c>
      <c r="N509" s="0" t="n">
        <v>1</v>
      </c>
      <c r="O509" s="0" t="n">
        <v>1424</v>
      </c>
      <c r="P509" s="0" t="n">
        <v>10</v>
      </c>
      <c r="Q509" s="0" t="n">
        <v>4.9</v>
      </c>
      <c r="R509" s="0" t="str">
        <f aca="false">INDEX(Lookup!$B$4:$B$18,MATCH(C509,Lookup!$A$4:$A$18,0))</f>
        <v>United States</v>
      </c>
      <c r="S509" s="20" t="n">
        <f aca="false">INDEX(Lookup!$D$4:$D$18,MATCH(C509,Lookup!$A$4:$A$18,0))</f>
        <v>1</v>
      </c>
      <c r="T509" s="21" t="n">
        <f aca="false">ROUND(P509*S509,2)</f>
        <v>10</v>
      </c>
      <c r="U509" s="21" t="n">
        <f aca="false">IF(T509&lt;=10,1,IF(T509&lt;=20,2,IF(T509&lt;=30,3,IF(T509&lt;=40,4,IF(T509&lt;=50,5,IF(T509&lt;=100,6,IF(T509&lt;=250,7,8)))))))</f>
        <v>1</v>
      </c>
      <c r="V509" s="21" t="n">
        <f aca="false">IF(AND(OR(Dashboard!$T$3="All",R509=Dashboard!$T$3),OR(Dashboard!$T$4="All",D509=Dashboard!$T$4)),1,0)</f>
        <v>1</v>
      </c>
      <c r="W509" s="21" t="n">
        <f aca="false">IF(V509=1,T509+ROW()/10000000,0)</f>
        <v>10.0000509</v>
      </c>
    </row>
    <row r="510" customFormat="false" ht="15" hidden="false" customHeight="false" outlineLevel="0" collapsed="false">
      <c r="A510" s="0" t="n">
        <v>17093135</v>
      </c>
      <c r="B510" s="0" t="s">
        <v>1712</v>
      </c>
      <c r="C510" s="0" t="n">
        <v>216</v>
      </c>
      <c r="D510" s="0" t="s">
        <v>1673</v>
      </c>
      <c r="E510" s="0" t="s">
        <v>1713</v>
      </c>
      <c r="F510" s="0" t="s">
        <v>1714</v>
      </c>
      <c r="G510" s="0" t="s">
        <v>1715</v>
      </c>
      <c r="H510" s="0" t="s">
        <v>1716</v>
      </c>
      <c r="I510" s="0" t="s">
        <v>385</v>
      </c>
      <c r="J510" s="0" t="s">
        <v>47</v>
      </c>
      <c r="K510" s="0" t="s">
        <v>47</v>
      </c>
      <c r="L510" s="0" t="s">
        <v>47</v>
      </c>
      <c r="M510" s="0" t="s">
        <v>47</v>
      </c>
      <c r="N510" s="0" t="n">
        <v>3</v>
      </c>
      <c r="O510" s="0" t="n">
        <v>844</v>
      </c>
      <c r="P510" s="0" t="n">
        <v>40</v>
      </c>
      <c r="Q510" s="0" t="n">
        <v>4.5</v>
      </c>
      <c r="R510" s="0" t="str">
        <f aca="false">INDEX(Lookup!$B$4:$B$18,MATCH(C510,Lookup!$A$4:$A$18,0))</f>
        <v>United States</v>
      </c>
      <c r="S510" s="20" t="n">
        <f aca="false">INDEX(Lookup!$D$4:$D$18,MATCH(C510,Lookup!$A$4:$A$18,0))</f>
        <v>1</v>
      </c>
      <c r="T510" s="21" t="n">
        <f aca="false">ROUND(P510*S510,2)</f>
        <v>40</v>
      </c>
      <c r="U510" s="21" t="n">
        <f aca="false">IF(T510&lt;=10,1,IF(T510&lt;=20,2,IF(T510&lt;=30,3,IF(T510&lt;=40,4,IF(T510&lt;=50,5,IF(T510&lt;=100,6,IF(T510&lt;=250,7,8)))))))</f>
        <v>4</v>
      </c>
      <c r="V510" s="21" t="n">
        <f aca="false">IF(AND(OR(Dashboard!$T$3="All",R510=Dashboard!$T$3),OR(Dashboard!$T$4="All",D510=Dashboard!$T$4)),1,0)</f>
        <v>1</v>
      </c>
      <c r="W510" s="21" t="n">
        <f aca="false">IF(V510=1,T510+ROW()/10000000,0)</f>
        <v>40.000051</v>
      </c>
    </row>
    <row r="511" customFormat="false" ht="15" hidden="false" customHeight="false" outlineLevel="0" collapsed="false">
      <c r="A511" s="0" t="n">
        <v>17095236</v>
      </c>
      <c r="B511" s="0" t="s">
        <v>1717</v>
      </c>
      <c r="C511" s="0" t="n">
        <v>216</v>
      </c>
      <c r="D511" s="0" t="s">
        <v>1673</v>
      </c>
      <c r="E511" s="0" t="s">
        <v>1718</v>
      </c>
      <c r="F511" s="0" t="s">
        <v>1719</v>
      </c>
      <c r="G511" s="0" t="s">
        <v>1720</v>
      </c>
      <c r="H511" s="0" t="s">
        <v>1721</v>
      </c>
      <c r="I511" s="0" t="s">
        <v>385</v>
      </c>
      <c r="J511" s="0" t="s">
        <v>47</v>
      </c>
      <c r="K511" s="0" t="s">
        <v>47</v>
      </c>
      <c r="L511" s="0" t="s">
        <v>47</v>
      </c>
      <c r="M511" s="0" t="s">
        <v>47</v>
      </c>
      <c r="N511" s="0" t="n">
        <v>3</v>
      </c>
      <c r="O511" s="0" t="n">
        <v>1413</v>
      </c>
      <c r="P511" s="0" t="n">
        <v>40</v>
      </c>
      <c r="Q511" s="0" t="n">
        <v>4.9</v>
      </c>
      <c r="R511" s="0" t="str">
        <f aca="false">INDEX(Lookup!$B$4:$B$18,MATCH(C511,Lookup!$A$4:$A$18,0))</f>
        <v>United States</v>
      </c>
      <c r="S511" s="20" t="n">
        <f aca="false">INDEX(Lookup!$D$4:$D$18,MATCH(C511,Lookup!$A$4:$A$18,0))</f>
        <v>1</v>
      </c>
      <c r="T511" s="21" t="n">
        <f aca="false">ROUND(P511*S511,2)</f>
        <v>40</v>
      </c>
      <c r="U511" s="21" t="n">
        <f aca="false">IF(T511&lt;=10,1,IF(T511&lt;=20,2,IF(T511&lt;=30,3,IF(T511&lt;=40,4,IF(T511&lt;=50,5,IF(T511&lt;=100,6,IF(T511&lt;=250,7,8)))))))</f>
        <v>4</v>
      </c>
      <c r="V511" s="21" t="n">
        <f aca="false">IF(AND(OR(Dashboard!$T$3="All",R511=Dashboard!$T$3),OR(Dashboard!$T$4="All",D511=Dashboard!$T$4)),1,0)</f>
        <v>1</v>
      </c>
      <c r="W511" s="21" t="n">
        <f aca="false">IF(V511=1,T511+ROW()/10000000,0)</f>
        <v>40.0000511</v>
      </c>
    </row>
    <row r="512" customFormat="false" ht="15" hidden="false" customHeight="false" outlineLevel="0" collapsed="false">
      <c r="A512" s="0" t="n">
        <v>17095979</v>
      </c>
      <c r="B512" s="0" t="s">
        <v>1722</v>
      </c>
      <c r="C512" s="0" t="n">
        <v>216</v>
      </c>
      <c r="D512" s="0" t="s">
        <v>1673</v>
      </c>
      <c r="E512" s="0" t="s">
        <v>1723</v>
      </c>
      <c r="F512" s="0" t="s">
        <v>1724</v>
      </c>
      <c r="G512" s="0" t="s">
        <v>1725</v>
      </c>
      <c r="H512" s="0" t="s">
        <v>1726</v>
      </c>
      <c r="I512" s="0" t="s">
        <v>385</v>
      </c>
      <c r="J512" s="0" t="s">
        <v>47</v>
      </c>
      <c r="K512" s="0" t="s">
        <v>47</v>
      </c>
      <c r="L512" s="0" t="s">
        <v>47</v>
      </c>
      <c r="M512" s="0" t="s">
        <v>47</v>
      </c>
      <c r="N512" s="0" t="n">
        <v>3</v>
      </c>
      <c r="O512" s="0" t="n">
        <v>1203</v>
      </c>
      <c r="P512" s="0" t="n">
        <v>40</v>
      </c>
      <c r="Q512" s="0" t="n">
        <v>4.5</v>
      </c>
      <c r="R512" s="0" t="str">
        <f aca="false">INDEX(Lookup!$B$4:$B$18,MATCH(C512,Lookup!$A$4:$A$18,0))</f>
        <v>United States</v>
      </c>
      <c r="S512" s="20" t="n">
        <f aca="false">INDEX(Lookup!$D$4:$D$18,MATCH(C512,Lookup!$A$4:$A$18,0))</f>
        <v>1</v>
      </c>
      <c r="T512" s="21" t="n">
        <f aca="false">ROUND(P512*S512,2)</f>
        <v>40</v>
      </c>
      <c r="U512" s="21" t="n">
        <f aca="false">IF(T512&lt;=10,1,IF(T512&lt;=20,2,IF(T512&lt;=30,3,IF(T512&lt;=40,4,IF(T512&lt;=50,5,IF(T512&lt;=100,6,IF(T512&lt;=250,7,8)))))))</f>
        <v>4</v>
      </c>
      <c r="V512" s="21" t="n">
        <f aca="false">IF(AND(OR(Dashboard!$T$3="All",R512=Dashboard!$T$3),OR(Dashboard!$T$4="All",D512=Dashboard!$T$4)),1,0)</f>
        <v>1</v>
      </c>
      <c r="W512" s="21" t="n">
        <f aca="false">IF(V512=1,T512+ROW()/10000000,0)</f>
        <v>40.0000512</v>
      </c>
    </row>
    <row r="513" customFormat="false" ht="15" hidden="false" customHeight="false" outlineLevel="0" collapsed="false">
      <c r="A513" s="0" t="n">
        <v>17099856</v>
      </c>
      <c r="B513" s="0" t="s">
        <v>1727</v>
      </c>
      <c r="C513" s="0" t="n">
        <v>216</v>
      </c>
      <c r="D513" s="0" t="s">
        <v>1673</v>
      </c>
      <c r="E513" s="0" t="s">
        <v>1728</v>
      </c>
      <c r="F513" s="0" t="s">
        <v>1729</v>
      </c>
      <c r="G513" s="0" t="s">
        <v>1730</v>
      </c>
      <c r="H513" s="0" t="s">
        <v>1731</v>
      </c>
      <c r="I513" s="0" t="s">
        <v>385</v>
      </c>
      <c r="J513" s="0" t="s">
        <v>47</v>
      </c>
      <c r="K513" s="0" t="s">
        <v>47</v>
      </c>
      <c r="L513" s="0" t="s">
        <v>47</v>
      </c>
      <c r="M513" s="0" t="s">
        <v>47</v>
      </c>
      <c r="N513" s="0" t="n">
        <v>3</v>
      </c>
      <c r="O513" s="0" t="n">
        <v>3074</v>
      </c>
      <c r="P513" s="0" t="n">
        <v>40</v>
      </c>
      <c r="Q513" s="0" t="n">
        <v>4.7</v>
      </c>
      <c r="R513" s="0" t="str">
        <f aca="false">INDEX(Lookup!$B$4:$B$18,MATCH(C513,Lookup!$A$4:$A$18,0))</f>
        <v>United States</v>
      </c>
      <c r="S513" s="20" t="n">
        <f aca="false">INDEX(Lookup!$D$4:$D$18,MATCH(C513,Lookup!$A$4:$A$18,0))</f>
        <v>1</v>
      </c>
      <c r="T513" s="21" t="n">
        <f aca="false">ROUND(P513*S513,2)</f>
        <v>40</v>
      </c>
      <c r="U513" s="21" t="n">
        <f aca="false">IF(T513&lt;=10,1,IF(T513&lt;=20,2,IF(T513&lt;=30,3,IF(T513&lt;=40,4,IF(T513&lt;=50,5,IF(T513&lt;=100,6,IF(T513&lt;=250,7,8)))))))</f>
        <v>4</v>
      </c>
      <c r="V513" s="21" t="n">
        <f aca="false">IF(AND(OR(Dashboard!$T$3="All",R513=Dashboard!$T$3),OR(Dashboard!$T$4="All",D513=Dashboard!$T$4)),1,0)</f>
        <v>1</v>
      </c>
      <c r="W513" s="21" t="n">
        <f aca="false">IF(V513=1,T513+ROW()/10000000,0)</f>
        <v>40.0000513</v>
      </c>
    </row>
    <row r="514" customFormat="false" ht="15" hidden="false" customHeight="false" outlineLevel="0" collapsed="false">
      <c r="A514" s="0" t="n">
        <v>17100307</v>
      </c>
      <c r="B514" s="0" t="s">
        <v>1732</v>
      </c>
      <c r="C514" s="0" t="n">
        <v>216</v>
      </c>
      <c r="D514" s="0" t="s">
        <v>1673</v>
      </c>
      <c r="E514" s="0" t="s">
        <v>1733</v>
      </c>
      <c r="F514" s="0" t="s">
        <v>1734</v>
      </c>
      <c r="G514" s="0" t="s">
        <v>1735</v>
      </c>
      <c r="H514" s="0" t="s">
        <v>1736</v>
      </c>
      <c r="I514" s="0" t="s">
        <v>385</v>
      </c>
      <c r="J514" s="0" t="s">
        <v>47</v>
      </c>
      <c r="K514" s="0" t="s">
        <v>47</v>
      </c>
      <c r="L514" s="0" t="s">
        <v>47</v>
      </c>
      <c r="M514" s="0" t="s">
        <v>47</v>
      </c>
      <c r="N514" s="0" t="n">
        <v>3</v>
      </c>
      <c r="O514" s="0" t="n">
        <v>1715</v>
      </c>
      <c r="P514" s="0" t="n">
        <v>40</v>
      </c>
      <c r="Q514" s="0" t="n">
        <v>4.8</v>
      </c>
      <c r="R514" s="0" t="str">
        <f aca="false">INDEX(Lookup!$B$4:$B$18,MATCH(C514,Lookup!$A$4:$A$18,0))</f>
        <v>United States</v>
      </c>
      <c r="S514" s="20" t="n">
        <f aca="false">INDEX(Lookup!$D$4:$D$18,MATCH(C514,Lookup!$A$4:$A$18,0))</f>
        <v>1</v>
      </c>
      <c r="T514" s="21" t="n">
        <f aca="false">ROUND(P514*S514,2)</f>
        <v>40</v>
      </c>
      <c r="U514" s="21" t="n">
        <f aca="false">IF(T514&lt;=10,1,IF(T514&lt;=20,2,IF(T514&lt;=30,3,IF(T514&lt;=40,4,IF(T514&lt;=50,5,IF(T514&lt;=100,6,IF(T514&lt;=250,7,8)))))))</f>
        <v>4</v>
      </c>
      <c r="V514" s="21" t="n">
        <f aca="false">IF(AND(OR(Dashboard!$T$3="All",R514=Dashboard!$T$3),OR(Dashboard!$T$4="All",D514=Dashboard!$T$4)),1,0)</f>
        <v>1</v>
      </c>
      <c r="W514" s="21" t="n">
        <f aca="false">IF(V514=1,T514+ROW()/10000000,0)</f>
        <v>40.0000514</v>
      </c>
    </row>
    <row r="515" customFormat="false" ht="15" hidden="false" customHeight="false" outlineLevel="0" collapsed="false">
      <c r="A515" s="0" t="n">
        <v>17093600</v>
      </c>
      <c r="B515" s="0" t="s">
        <v>1737</v>
      </c>
      <c r="C515" s="0" t="n">
        <v>216</v>
      </c>
      <c r="D515" s="0" t="s">
        <v>1673</v>
      </c>
      <c r="E515" s="0" t="s">
        <v>1738</v>
      </c>
      <c r="F515" s="0" t="s">
        <v>1734</v>
      </c>
      <c r="G515" s="0" t="s">
        <v>1735</v>
      </c>
      <c r="H515" s="0" t="s">
        <v>1739</v>
      </c>
      <c r="I515" s="0" t="s">
        <v>385</v>
      </c>
      <c r="J515" s="0" t="s">
        <v>47</v>
      </c>
      <c r="K515" s="0" t="s">
        <v>47</v>
      </c>
      <c r="L515" s="0" t="s">
        <v>47</v>
      </c>
      <c r="M515" s="0" t="s">
        <v>47</v>
      </c>
      <c r="N515" s="0" t="n">
        <v>1</v>
      </c>
      <c r="O515" s="0" t="n">
        <v>1868</v>
      </c>
      <c r="P515" s="0" t="n">
        <v>10</v>
      </c>
      <c r="Q515" s="0" t="n">
        <v>4.5</v>
      </c>
      <c r="R515" s="0" t="str">
        <f aca="false">INDEX(Lookup!$B$4:$B$18,MATCH(C515,Lookup!$A$4:$A$18,0))</f>
        <v>United States</v>
      </c>
      <c r="S515" s="20" t="n">
        <f aca="false">INDEX(Lookup!$D$4:$D$18,MATCH(C515,Lookup!$A$4:$A$18,0))</f>
        <v>1</v>
      </c>
      <c r="T515" s="21" t="n">
        <f aca="false">ROUND(P515*S515,2)</f>
        <v>10</v>
      </c>
      <c r="U515" s="21" t="n">
        <f aca="false">IF(T515&lt;=10,1,IF(T515&lt;=20,2,IF(T515&lt;=30,3,IF(T515&lt;=40,4,IF(T515&lt;=50,5,IF(T515&lt;=100,6,IF(T515&lt;=250,7,8)))))))</f>
        <v>1</v>
      </c>
      <c r="V515" s="21" t="n">
        <f aca="false">IF(AND(OR(Dashboard!$T$3="All",R515=Dashboard!$T$3),OR(Dashboard!$T$4="All",D515=Dashboard!$T$4)),1,0)</f>
        <v>1</v>
      </c>
      <c r="W515" s="21" t="n">
        <f aca="false">IF(V515=1,T515+ROW()/10000000,0)</f>
        <v>10.0000515</v>
      </c>
    </row>
    <row r="516" customFormat="false" ht="15" hidden="false" customHeight="false" outlineLevel="0" collapsed="false">
      <c r="A516" s="0" t="n">
        <v>17100547</v>
      </c>
      <c r="B516" s="0" t="s">
        <v>1740</v>
      </c>
      <c r="C516" s="0" t="n">
        <v>216</v>
      </c>
      <c r="D516" s="0" t="s">
        <v>1673</v>
      </c>
      <c r="E516" s="0" t="s">
        <v>1741</v>
      </c>
      <c r="F516" s="0" t="s">
        <v>1734</v>
      </c>
      <c r="G516" s="0" t="s">
        <v>1735</v>
      </c>
      <c r="H516" s="0" t="s">
        <v>1742</v>
      </c>
      <c r="I516" s="0" t="s">
        <v>385</v>
      </c>
      <c r="J516" s="0" t="s">
        <v>47</v>
      </c>
      <c r="K516" s="0" t="s">
        <v>47</v>
      </c>
      <c r="L516" s="0" t="s">
        <v>47</v>
      </c>
      <c r="M516" s="0" t="s">
        <v>47</v>
      </c>
      <c r="N516" s="0" t="n">
        <v>3</v>
      </c>
      <c r="O516" s="0" t="n">
        <v>875</v>
      </c>
      <c r="P516" s="0" t="n">
        <v>40</v>
      </c>
      <c r="Q516" s="0" t="n">
        <v>4</v>
      </c>
      <c r="R516" s="0" t="str">
        <f aca="false">INDEX(Lookup!$B$4:$B$18,MATCH(C516,Lookup!$A$4:$A$18,0))</f>
        <v>United States</v>
      </c>
      <c r="S516" s="20" t="n">
        <f aca="false">INDEX(Lookup!$D$4:$D$18,MATCH(C516,Lookup!$A$4:$A$18,0))</f>
        <v>1</v>
      </c>
      <c r="T516" s="21" t="n">
        <f aca="false">ROUND(P516*S516,2)</f>
        <v>40</v>
      </c>
      <c r="U516" s="21" t="n">
        <f aca="false">IF(T516&lt;=10,1,IF(T516&lt;=20,2,IF(T516&lt;=30,3,IF(T516&lt;=40,4,IF(T516&lt;=50,5,IF(T516&lt;=100,6,IF(T516&lt;=250,7,8)))))))</f>
        <v>4</v>
      </c>
      <c r="V516" s="21" t="n">
        <f aca="false">IF(AND(OR(Dashboard!$T$3="All",R516=Dashboard!$T$3),OR(Dashboard!$T$4="All",D516=Dashboard!$T$4)),1,0)</f>
        <v>1</v>
      </c>
      <c r="W516" s="21" t="n">
        <f aca="false">IF(V516=1,T516+ROW()/10000000,0)</f>
        <v>40.0000516</v>
      </c>
    </row>
    <row r="517" customFormat="false" ht="15" hidden="false" customHeight="false" outlineLevel="0" collapsed="false">
      <c r="A517" s="0" t="n">
        <v>17093124</v>
      </c>
      <c r="B517" s="0" t="s">
        <v>1743</v>
      </c>
      <c r="C517" s="0" t="n">
        <v>216</v>
      </c>
      <c r="D517" s="0" t="s">
        <v>1673</v>
      </c>
      <c r="E517" s="0" t="s">
        <v>1744</v>
      </c>
      <c r="F517" s="0" t="s">
        <v>1745</v>
      </c>
      <c r="G517" s="0" t="s">
        <v>1746</v>
      </c>
      <c r="H517" s="0" t="s">
        <v>1747</v>
      </c>
      <c r="I517" s="0" t="s">
        <v>385</v>
      </c>
      <c r="J517" s="0" t="s">
        <v>47</v>
      </c>
      <c r="K517" s="0" t="s">
        <v>47</v>
      </c>
      <c r="L517" s="0" t="s">
        <v>47</v>
      </c>
      <c r="M517" s="0" t="s">
        <v>47</v>
      </c>
      <c r="N517" s="0" t="n">
        <v>3</v>
      </c>
      <c r="O517" s="0" t="n">
        <v>1746</v>
      </c>
      <c r="P517" s="0" t="n">
        <v>40</v>
      </c>
      <c r="Q517" s="0" t="n">
        <v>4.4</v>
      </c>
      <c r="R517" s="0" t="str">
        <f aca="false">INDEX(Lookup!$B$4:$B$18,MATCH(C517,Lookup!$A$4:$A$18,0))</f>
        <v>United States</v>
      </c>
      <c r="S517" s="20" t="n">
        <f aca="false">INDEX(Lookup!$D$4:$D$18,MATCH(C517,Lookup!$A$4:$A$18,0))</f>
        <v>1</v>
      </c>
      <c r="T517" s="21" t="n">
        <f aca="false">ROUND(P517*S517,2)</f>
        <v>40</v>
      </c>
      <c r="U517" s="21" t="n">
        <f aca="false">IF(T517&lt;=10,1,IF(T517&lt;=20,2,IF(T517&lt;=30,3,IF(T517&lt;=40,4,IF(T517&lt;=50,5,IF(T517&lt;=100,6,IF(T517&lt;=250,7,8)))))))</f>
        <v>4</v>
      </c>
      <c r="V517" s="21" t="n">
        <f aca="false">IF(AND(OR(Dashboard!$T$3="All",R517=Dashboard!$T$3),OR(Dashboard!$T$4="All",D517=Dashboard!$T$4)),1,0)</f>
        <v>1</v>
      </c>
      <c r="W517" s="21" t="n">
        <f aca="false">IF(V517=1,T517+ROW()/10000000,0)</f>
        <v>40.0000517</v>
      </c>
    </row>
    <row r="518" customFormat="false" ht="15" hidden="false" customHeight="false" outlineLevel="0" collapsed="false">
      <c r="A518" s="0" t="n">
        <v>16608059</v>
      </c>
      <c r="B518" s="0" t="s">
        <v>1748</v>
      </c>
      <c r="C518" s="0" t="n">
        <v>14</v>
      </c>
      <c r="D518" s="0" t="s">
        <v>1749</v>
      </c>
      <c r="E518" s="0" t="s">
        <v>1750</v>
      </c>
      <c r="F518" s="0" t="s">
        <v>1749</v>
      </c>
      <c r="G518" s="0" t="s">
        <v>1751</v>
      </c>
      <c r="H518" s="0" t="s">
        <v>1752</v>
      </c>
      <c r="I518" s="0" t="s">
        <v>385</v>
      </c>
      <c r="J518" s="0" t="s">
        <v>47</v>
      </c>
      <c r="K518" s="0" t="s">
        <v>47</v>
      </c>
      <c r="L518" s="0" t="s">
        <v>47</v>
      </c>
      <c r="M518" s="0" t="s">
        <v>47</v>
      </c>
      <c r="N518" s="0" t="n">
        <v>3</v>
      </c>
      <c r="O518" s="0" t="n">
        <v>339</v>
      </c>
      <c r="P518" s="0" t="n">
        <v>30</v>
      </c>
      <c r="Q518" s="0" t="n">
        <v>4.4</v>
      </c>
      <c r="R518" s="0" t="str">
        <f aca="false">INDEX(Lookup!$B$4:$B$18,MATCH(C518,Lookup!$A$4:$A$18,0))</f>
        <v>Australia</v>
      </c>
      <c r="S518" s="20" t="n">
        <f aca="false">INDEX(Lookup!$D$4:$D$18,MATCH(C518,Lookup!$A$4:$A$18,0))</f>
        <v>0.65</v>
      </c>
      <c r="T518" s="21" t="n">
        <f aca="false">ROUND(P518*S518,2)</f>
        <v>19.5</v>
      </c>
      <c r="U518" s="21" t="n">
        <f aca="false">IF(T518&lt;=10,1,IF(T518&lt;=20,2,IF(T518&lt;=30,3,IF(T518&lt;=40,4,IF(T518&lt;=50,5,IF(T518&lt;=100,6,IF(T518&lt;=250,7,8)))))))</f>
        <v>2</v>
      </c>
      <c r="V518" s="21" t="n">
        <f aca="false">IF(AND(OR(Dashboard!$T$3="All",R518=Dashboard!$T$3),OR(Dashboard!$T$4="All",D518=Dashboard!$T$4)),1,0)</f>
        <v>1</v>
      </c>
      <c r="W518" s="21" t="n">
        <f aca="false">IF(V518=1,T518+ROW()/10000000,0)</f>
        <v>19.5000518</v>
      </c>
    </row>
    <row r="519" customFormat="false" ht="15" hidden="false" customHeight="false" outlineLevel="0" collapsed="false">
      <c r="A519" s="0" t="n">
        <v>16605194</v>
      </c>
      <c r="B519" s="0" t="s">
        <v>1753</v>
      </c>
      <c r="C519" s="0" t="n">
        <v>14</v>
      </c>
      <c r="D519" s="0" t="s">
        <v>1754</v>
      </c>
      <c r="E519" s="0" t="s">
        <v>1755</v>
      </c>
      <c r="F519" s="0" t="s">
        <v>1754</v>
      </c>
      <c r="G519" s="0" t="s">
        <v>1756</v>
      </c>
      <c r="H519" s="0" t="s">
        <v>1757</v>
      </c>
      <c r="I519" s="0" t="s">
        <v>385</v>
      </c>
      <c r="J519" s="0" t="s">
        <v>47</v>
      </c>
      <c r="K519" s="0" t="s">
        <v>47</v>
      </c>
      <c r="L519" s="0" t="s">
        <v>47</v>
      </c>
      <c r="M519" s="0" t="s">
        <v>47</v>
      </c>
      <c r="N519" s="0" t="n">
        <v>2</v>
      </c>
      <c r="O519" s="0" t="n">
        <v>87</v>
      </c>
      <c r="P519" s="0" t="n">
        <v>20</v>
      </c>
      <c r="Q519" s="0" t="n">
        <v>4.1</v>
      </c>
      <c r="R519" s="0" t="str">
        <f aca="false">INDEX(Lookup!$B$4:$B$18,MATCH(C519,Lookup!$A$4:$A$18,0))</f>
        <v>Australia</v>
      </c>
      <c r="S519" s="20" t="n">
        <f aca="false">INDEX(Lookup!$D$4:$D$18,MATCH(C519,Lookup!$A$4:$A$18,0))</f>
        <v>0.65</v>
      </c>
      <c r="T519" s="21" t="n">
        <f aca="false">ROUND(P519*S519,2)</f>
        <v>13</v>
      </c>
      <c r="U519" s="21" t="n">
        <f aca="false">IF(T519&lt;=10,1,IF(T519&lt;=20,2,IF(T519&lt;=30,3,IF(T519&lt;=40,4,IF(T519&lt;=50,5,IF(T519&lt;=100,6,IF(T519&lt;=250,7,8)))))))</f>
        <v>2</v>
      </c>
      <c r="V519" s="21" t="n">
        <f aca="false">IF(AND(OR(Dashboard!$T$3="All",R519=Dashboard!$T$3),OR(Dashboard!$T$4="All",D519=Dashboard!$T$4)),1,0)</f>
        <v>1</v>
      </c>
      <c r="W519" s="21" t="n">
        <f aca="false">IF(V519=1,T519+ROW()/10000000,0)</f>
        <v>13.0000519</v>
      </c>
    </row>
    <row r="520" customFormat="false" ht="15" hidden="false" customHeight="false" outlineLevel="0" collapsed="false">
      <c r="A520" s="0" t="n">
        <v>17678243</v>
      </c>
      <c r="B520" s="0" t="s">
        <v>1758</v>
      </c>
      <c r="C520" s="0" t="n">
        <v>216</v>
      </c>
      <c r="D520" s="0" t="s">
        <v>1759</v>
      </c>
      <c r="E520" s="0" t="s">
        <v>1760</v>
      </c>
      <c r="F520" s="0" t="s">
        <v>1759</v>
      </c>
      <c r="G520" s="0" t="s">
        <v>1761</v>
      </c>
      <c r="H520" s="0" t="s">
        <v>491</v>
      </c>
      <c r="I520" s="0" t="s">
        <v>385</v>
      </c>
      <c r="J520" s="0" t="s">
        <v>47</v>
      </c>
      <c r="K520" s="0" t="s">
        <v>47</v>
      </c>
      <c r="L520" s="0" t="s">
        <v>47</v>
      </c>
      <c r="M520" s="0" t="s">
        <v>47</v>
      </c>
      <c r="N520" s="0" t="n">
        <v>2</v>
      </c>
      <c r="O520" s="0" t="n">
        <v>98</v>
      </c>
      <c r="P520" s="0" t="n">
        <v>25</v>
      </c>
      <c r="Q520" s="0" t="n">
        <v>3.4</v>
      </c>
      <c r="R520" s="0" t="str">
        <f aca="false">INDEX(Lookup!$B$4:$B$18,MATCH(C520,Lookup!$A$4:$A$18,0))</f>
        <v>United States</v>
      </c>
      <c r="S520" s="20" t="n">
        <f aca="false">INDEX(Lookup!$D$4:$D$18,MATCH(C520,Lookup!$A$4:$A$18,0))</f>
        <v>1</v>
      </c>
      <c r="T520" s="21" t="n">
        <f aca="false">ROUND(P520*S520,2)</f>
        <v>25</v>
      </c>
      <c r="U520" s="21" t="n">
        <f aca="false">IF(T520&lt;=10,1,IF(T520&lt;=20,2,IF(T520&lt;=30,3,IF(T520&lt;=40,4,IF(T520&lt;=50,5,IF(T520&lt;=100,6,IF(T520&lt;=250,7,8)))))))</f>
        <v>3</v>
      </c>
      <c r="V520" s="21" t="n">
        <f aca="false">IF(AND(OR(Dashboard!$T$3="All",R520=Dashboard!$T$3),OR(Dashboard!$T$4="All",D520=Dashboard!$T$4)),1,0)</f>
        <v>1</v>
      </c>
      <c r="W520" s="21" t="n">
        <f aca="false">IF(V520=1,T520+ROW()/10000000,0)</f>
        <v>25.000052</v>
      </c>
    </row>
    <row r="521" customFormat="false" ht="15" hidden="false" customHeight="false" outlineLevel="0" collapsed="false">
      <c r="A521" s="0" t="n">
        <v>17678043</v>
      </c>
      <c r="B521" s="0" t="s">
        <v>1762</v>
      </c>
      <c r="C521" s="0" t="n">
        <v>216</v>
      </c>
      <c r="D521" s="0" t="s">
        <v>1759</v>
      </c>
      <c r="E521" s="0" t="s">
        <v>1763</v>
      </c>
      <c r="F521" s="0" t="s">
        <v>1759</v>
      </c>
      <c r="G521" s="0" t="s">
        <v>1761</v>
      </c>
      <c r="H521" s="0" t="s">
        <v>394</v>
      </c>
      <c r="I521" s="0" t="s">
        <v>385</v>
      </c>
      <c r="J521" s="0" t="s">
        <v>47</v>
      </c>
      <c r="K521" s="0" t="s">
        <v>47</v>
      </c>
      <c r="L521" s="0" t="s">
        <v>47</v>
      </c>
      <c r="M521" s="0" t="s">
        <v>47</v>
      </c>
      <c r="N521" s="0" t="n">
        <v>2</v>
      </c>
      <c r="O521" s="0" t="n">
        <v>83</v>
      </c>
      <c r="P521" s="0" t="n">
        <v>25</v>
      </c>
      <c r="Q521" s="0" t="n">
        <v>3.1</v>
      </c>
      <c r="R521" s="0" t="str">
        <f aca="false">INDEX(Lookup!$B$4:$B$18,MATCH(C521,Lookup!$A$4:$A$18,0))</f>
        <v>United States</v>
      </c>
      <c r="S521" s="20" t="n">
        <f aca="false">INDEX(Lookup!$D$4:$D$18,MATCH(C521,Lookup!$A$4:$A$18,0))</f>
        <v>1</v>
      </c>
      <c r="T521" s="21" t="n">
        <f aca="false">ROUND(P521*S521,2)</f>
        <v>25</v>
      </c>
      <c r="U521" s="21" t="n">
        <f aca="false">IF(T521&lt;=10,1,IF(T521&lt;=20,2,IF(T521&lt;=30,3,IF(T521&lt;=40,4,IF(T521&lt;=50,5,IF(T521&lt;=100,6,IF(T521&lt;=250,7,8)))))))</f>
        <v>3</v>
      </c>
      <c r="V521" s="21" t="n">
        <f aca="false">IF(AND(OR(Dashboard!$T$3="All",R521=Dashboard!$T$3),OR(Dashboard!$T$4="All",D521=Dashboard!$T$4)),1,0)</f>
        <v>1</v>
      </c>
      <c r="W521" s="21" t="n">
        <f aca="false">IF(V521=1,T521+ROW()/10000000,0)</f>
        <v>25.0000521</v>
      </c>
    </row>
    <row r="522" customFormat="false" ht="15" hidden="false" customHeight="false" outlineLevel="0" collapsed="false">
      <c r="A522" s="0" t="n">
        <v>17677978</v>
      </c>
      <c r="B522" s="0" t="s">
        <v>1764</v>
      </c>
      <c r="C522" s="0" t="n">
        <v>216</v>
      </c>
      <c r="D522" s="0" t="s">
        <v>1759</v>
      </c>
      <c r="E522" s="0" t="s">
        <v>1765</v>
      </c>
      <c r="F522" s="0" t="s">
        <v>1759</v>
      </c>
      <c r="G522" s="0" t="s">
        <v>1761</v>
      </c>
      <c r="H522" s="0" t="s">
        <v>1766</v>
      </c>
      <c r="I522" s="0" t="s">
        <v>385</v>
      </c>
      <c r="J522" s="0" t="s">
        <v>47</v>
      </c>
      <c r="K522" s="0" t="s">
        <v>47</v>
      </c>
      <c r="L522" s="0" t="s">
        <v>47</v>
      </c>
      <c r="M522" s="0" t="s">
        <v>47</v>
      </c>
      <c r="N522" s="0" t="n">
        <v>3</v>
      </c>
      <c r="O522" s="0" t="n">
        <v>231</v>
      </c>
      <c r="P522" s="0" t="n">
        <v>40</v>
      </c>
      <c r="Q522" s="0" t="n">
        <v>3.9</v>
      </c>
      <c r="R522" s="0" t="str">
        <f aca="false">INDEX(Lookup!$B$4:$B$18,MATCH(C522,Lookup!$A$4:$A$18,0))</f>
        <v>United States</v>
      </c>
      <c r="S522" s="20" t="n">
        <f aca="false">INDEX(Lookup!$D$4:$D$18,MATCH(C522,Lookup!$A$4:$A$18,0))</f>
        <v>1</v>
      </c>
      <c r="T522" s="21" t="n">
        <f aca="false">ROUND(P522*S522,2)</f>
        <v>40</v>
      </c>
      <c r="U522" s="21" t="n">
        <f aca="false">IF(T522&lt;=10,1,IF(T522&lt;=20,2,IF(T522&lt;=30,3,IF(T522&lt;=40,4,IF(T522&lt;=50,5,IF(T522&lt;=100,6,IF(T522&lt;=250,7,8)))))))</f>
        <v>4</v>
      </c>
      <c r="V522" s="21" t="n">
        <f aca="false">IF(AND(OR(Dashboard!$T$3="All",R522=Dashboard!$T$3),OR(Dashboard!$T$4="All",D522=Dashboard!$T$4)),1,0)</f>
        <v>1</v>
      </c>
      <c r="W522" s="21" t="n">
        <f aca="false">IF(V522=1,T522+ROW()/10000000,0)</f>
        <v>40.0000522</v>
      </c>
    </row>
    <row r="523" customFormat="false" ht="15" hidden="false" customHeight="false" outlineLevel="0" collapsed="false">
      <c r="A523" s="0" t="n">
        <v>17677988</v>
      </c>
      <c r="B523" s="0" t="s">
        <v>1767</v>
      </c>
      <c r="C523" s="0" t="n">
        <v>216</v>
      </c>
      <c r="D523" s="0" t="s">
        <v>1759</v>
      </c>
      <c r="E523" s="0" t="s">
        <v>1768</v>
      </c>
      <c r="F523" s="0" t="s">
        <v>1759</v>
      </c>
      <c r="G523" s="0" t="s">
        <v>1761</v>
      </c>
      <c r="H523" s="0" t="s">
        <v>1626</v>
      </c>
      <c r="I523" s="0" t="s">
        <v>385</v>
      </c>
      <c r="J523" s="0" t="s">
        <v>47</v>
      </c>
      <c r="K523" s="0" t="s">
        <v>47</v>
      </c>
      <c r="L523" s="0" t="s">
        <v>47</v>
      </c>
      <c r="M523" s="0" t="s">
        <v>47</v>
      </c>
      <c r="N523" s="0" t="n">
        <v>3</v>
      </c>
      <c r="O523" s="0" t="n">
        <v>216</v>
      </c>
      <c r="P523" s="0" t="n">
        <v>40</v>
      </c>
      <c r="Q523" s="0" t="n">
        <v>3.7</v>
      </c>
      <c r="R523" s="0" t="str">
        <f aca="false">INDEX(Lookup!$B$4:$B$18,MATCH(C523,Lookup!$A$4:$A$18,0))</f>
        <v>United States</v>
      </c>
      <c r="S523" s="20" t="n">
        <f aca="false">INDEX(Lookup!$D$4:$D$18,MATCH(C523,Lookup!$A$4:$A$18,0))</f>
        <v>1</v>
      </c>
      <c r="T523" s="21" t="n">
        <f aca="false">ROUND(P523*S523,2)</f>
        <v>40</v>
      </c>
      <c r="U523" s="21" t="n">
        <f aca="false">IF(T523&lt;=10,1,IF(T523&lt;=20,2,IF(T523&lt;=30,3,IF(T523&lt;=40,4,IF(T523&lt;=50,5,IF(T523&lt;=100,6,IF(T523&lt;=250,7,8)))))))</f>
        <v>4</v>
      </c>
      <c r="V523" s="21" t="n">
        <f aca="false">IF(AND(OR(Dashboard!$T$3="All",R523=Dashboard!$T$3),OR(Dashboard!$T$4="All",D523=Dashboard!$T$4)),1,0)</f>
        <v>1</v>
      </c>
      <c r="W523" s="21" t="n">
        <f aca="false">IF(V523=1,T523+ROW()/10000000,0)</f>
        <v>40.0000523</v>
      </c>
    </row>
    <row r="524" customFormat="false" ht="15" hidden="false" customHeight="false" outlineLevel="0" collapsed="false">
      <c r="A524" s="0" t="n">
        <v>17678231</v>
      </c>
      <c r="B524" s="0" t="s">
        <v>1769</v>
      </c>
      <c r="C524" s="0" t="n">
        <v>216</v>
      </c>
      <c r="D524" s="0" t="s">
        <v>1759</v>
      </c>
      <c r="E524" s="0" t="s">
        <v>1770</v>
      </c>
      <c r="F524" s="0" t="s">
        <v>1759</v>
      </c>
      <c r="G524" s="0" t="s">
        <v>1761</v>
      </c>
      <c r="H524" s="0" t="s">
        <v>1771</v>
      </c>
      <c r="I524" s="0" t="s">
        <v>385</v>
      </c>
      <c r="J524" s="0" t="s">
        <v>47</v>
      </c>
      <c r="K524" s="0" t="s">
        <v>47</v>
      </c>
      <c r="L524" s="0" t="s">
        <v>47</v>
      </c>
      <c r="M524" s="0" t="s">
        <v>47</v>
      </c>
      <c r="N524" s="0" t="n">
        <v>3</v>
      </c>
      <c r="O524" s="0" t="n">
        <v>185</v>
      </c>
      <c r="P524" s="0" t="n">
        <v>35</v>
      </c>
      <c r="Q524" s="0" t="n">
        <v>3.8</v>
      </c>
      <c r="R524" s="0" t="str">
        <f aca="false">INDEX(Lookup!$B$4:$B$18,MATCH(C524,Lookup!$A$4:$A$18,0))</f>
        <v>United States</v>
      </c>
      <c r="S524" s="20" t="n">
        <f aca="false">INDEX(Lookup!$D$4:$D$18,MATCH(C524,Lookup!$A$4:$A$18,0))</f>
        <v>1</v>
      </c>
      <c r="T524" s="21" t="n">
        <f aca="false">ROUND(P524*S524,2)</f>
        <v>35</v>
      </c>
      <c r="U524" s="21" t="n">
        <f aca="false">IF(T524&lt;=10,1,IF(T524&lt;=20,2,IF(T524&lt;=30,3,IF(T524&lt;=40,4,IF(T524&lt;=50,5,IF(T524&lt;=100,6,IF(T524&lt;=250,7,8)))))))</f>
        <v>4</v>
      </c>
      <c r="V524" s="21" t="n">
        <f aca="false">IF(AND(OR(Dashboard!$T$3="All",R524=Dashboard!$T$3),OR(Dashboard!$T$4="All",D524=Dashboard!$T$4)),1,0)</f>
        <v>1</v>
      </c>
      <c r="W524" s="21" t="n">
        <f aca="false">IF(V524=1,T524+ROW()/10000000,0)</f>
        <v>35.0000524</v>
      </c>
    </row>
    <row r="525" customFormat="false" ht="15" hidden="false" customHeight="false" outlineLevel="0" collapsed="false">
      <c r="A525" s="0" t="n">
        <v>17677990</v>
      </c>
      <c r="B525" s="0" t="s">
        <v>1772</v>
      </c>
      <c r="C525" s="0" t="n">
        <v>216</v>
      </c>
      <c r="D525" s="0" t="s">
        <v>1759</v>
      </c>
      <c r="E525" s="0" t="s">
        <v>1773</v>
      </c>
      <c r="F525" s="0" t="s">
        <v>1759</v>
      </c>
      <c r="G525" s="0" t="s">
        <v>1761</v>
      </c>
      <c r="H525" s="0" t="s">
        <v>682</v>
      </c>
      <c r="I525" s="0" t="s">
        <v>385</v>
      </c>
      <c r="J525" s="0" t="s">
        <v>47</v>
      </c>
      <c r="K525" s="0" t="s">
        <v>47</v>
      </c>
      <c r="L525" s="0" t="s">
        <v>47</v>
      </c>
      <c r="M525" s="0" t="s">
        <v>47</v>
      </c>
      <c r="N525" s="0" t="n">
        <v>2</v>
      </c>
      <c r="O525" s="0" t="n">
        <v>185</v>
      </c>
      <c r="P525" s="0" t="n">
        <v>25</v>
      </c>
      <c r="Q525" s="0" t="n">
        <v>3.7</v>
      </c>
      <c r="R525" s="0" t="str">
        <f aca="false">INDEX(Lookup!$B$4:$B$18,MATCH(C525,Lookup!$A$4:$A$18,0))</f>
        <v>United States</v>
      </c>
      <c r="S525" s="20" t="n">
        <f aca="false">INDEX(Lookup!$D$4:$D$18,MATCH(C525,Lookup!$A$4:$A$18,0))</f>
        <v>1</v>
      </c>
      <c r="T525" s="21" t="n">
        <f aca="false">ROUND(P525*S525,2)</f>
        <v>25</v>
      </c>
      <c r="U525" s="21" t="n">
        <f aca="false">IF(T525&lt;=10,1,IF(T525&lt;=20,2,IF(T525&lt;=30,3,IF(T525&lt;=40,4,IF(T525&lt;=50,5,IF(T525&lt;=100,6,IF(T525&lt;=250,7,8)))))))</f>
        <v>3</v>
      </c>
      <c r="V525" s="21" t="n">
        <f aca="false">IF(AND(OR(Dashboard!$T$3="All",R525=Dashboard!$T$3),OR(Dashboard!$T$4="All",D525=Dashboard!$T$4)),1,0)</f>
        <v>1</v>
      </c>
      <c r="W525" s="21" t="n">
        <f aca="false">IF(V525=1,T525+ROW()/10000000,0)</f>
        <v>25.0000525</v>
      </c>
    </row>
    <row r="526" customFormat="false" ht="15" hidden="false" customHeight="false" outlineLevel="0" collapsed="false">
      <c r="A526" s="0" t="n">
        <v>17677991</v>
      </c>
      <c r="B526" s="0" t="s">
        <v>1774</v>
      </c>
      <c r="C526" s="0" t="n">
        <v>216</v>
      </c>
      <c r="D526" s="0" t="s">
        <v>1759</v>
      </c>
      <c r="E526" s="0" t="s">
        <v>1775</v>
      </c>
      <c r="F526" s="0" t="s">
        <v>1759</v>
      </c>
      <c r="G526" s="0" t="s">
        <v>1761</v>
      </c>
      <c r="H526" s="0" t="s">
        <v>1776</v>
      </c>
      <c r="I526" s="0" t="s">
        <v>385</v>
      </c>
      <c r="J526" s="0" t="s">
        <v>47</v>
      </c>
      <c r="K526" s="0" t="s">
        <v>47</v>
      </c>
      <c r="L526" s="0" t="s">
        <v>47</v>
      </c>
      <c r="M526" s="0" t="s">
        <v>47</v>
      </c>
      <c r="N526" s="0" t="n">
        <v>1</v>
      </c>
      <c r="O526" s="0" t="n">
        <v>281</v>
      </c>
      <c r="P526" s="0" t="n">
        <v>10</v>
      </c>
      <c r="Q526" s="0" t="n">
        <v>3.8</v>
      </c>
      <c r="R526" s="0" t="str">
        <f aca="false">INDEX(Lookup!$B$4:$B$18,MATCH(C526,Lookup!$A$4:$A$18,0))</f>
        <v>United States</v>
      </c>
      <c r="S526" s="20" t="n">
        <f aca="false">INDEX(Lookup!$D$4:$D$18,MATCH(C526,Lookup!$A$4:$A$18,0))</f>
        <v>1</v>
      </c>
      <c r="T526" s="21" t="n">
        <f aca="false">ROUND(P526*S526,2)</f>
        <v>10</v>
      </c>
      <c r="U526" s="21" t="n">
        <f aca="false">IF(T526&lt;=10,1,IF(T526&lt;=20,2,IF(T526&lt;=30,3,IF(T526&lt;=40,4,IF(T526&lt;=50,5,IF(T526&lt;=100,6,IF(T526&lt;=250,7,8)))))))</f>
        <v>1</v>
      </c>
      <c r="V526" s="21" t="n">
        <f aca="false">IF(AND(OR(Dashboard!$T$3="All",R526=Dashboard!$T$3),OR(Dashboard!$T$4="All",D526=Dashboard!$T$4)),1,0)</f>
        <v>1</v>
      </c>
      <c r="W526" s="21" t="n">
        <f aca="false">IF(V526=1,T526+ROW()/10000000,0)</f>
        <v>10.0000526</v>
      </c>
    </row>
    <row r="527" customFormat="false" ht="15" hidden="false" customHeight="false" outlineLevel="0" collapsed="false">
      <c r="A527" s="0" t="n">
        <v>17678307</v>
      </c>
      <c r="B527" s="0" t="s">
        <v>1777</v>
      </c>
      <c r="C527" s="0" t="n">
        <v>216</v>
      </c>
      <c r="D527" s="0" t="s">
        <v>1759</v>
      </c>
      <c r="E527" s="0" t="s">
        <v>1778</v>
      </c>
      <c r="F527" s="0" t="s">
        <v>1759</v>
      </c>
      <c r="G527" s="0" t="s">
        <v>1761</v>
      </c>
      <c r="H527" s="0" t="s">
        <v>1779</v>
      </c>
      <c r="I527" s="0" t="s">
        <v>385</v>
      </c>
      <c r="J527" s="0" t="s">
        <v>47</v>
      </c>
      <c r="K527" s="0" t="s">
        <v>47</v>
      </c>
      <c r="L527" s="0" t="s">
        <v>47</v>
      </c>
      <c r="M527" s="0" t="s">
        <v>47</v>
      </c>
      <c r="N527" s="0" t="n">
        <v>3</v>
      </c>
      <c r="O527" s="0" t="n">
        <v>137</v>
      </c>
      <c r="P527" s="0" t="n">
        <v>40</v>
      </c>
      <c r="Q527" s="0" t="n">
        <v>3.7</v>
      </c>
      <c r="R527" s="0" t="str">
        <f aca="false">INDEX(Lookup!$B$4:$B$18,MATCH(C527,Lookup!$A$4:$A$18,0))</f>
        <v>United States</v>
      </c>
      <c r="S527" s="20" t="n">
        <f aca="false">INDEX(Lookup!$D$4:$D$18,MATCH(C527,Lookup!$A$4:$A$18,0))</f>
        <v>1</v>
      </c>
      <c r="T527" s="21" t="n">
        <f aca="false">ROUND(P527*S527,2)</f>
        <v>40</v>
      </c>
      <c r="U527" s="21" t="n">
        <f aca="false">IF(T527&lt;=10,1,IF(T527&lt;=20,2,IF(T527&lt;=30,3,IF(T527&lt;=40,4,IF(T527&lt;=50,5,IF(T527&lt;=100,6,IF(T527&lt;=250,7,8)))))))</f>
        <v>4</v>
      </c>
      <c r="V527" s="21" t="n">
        <f aca="false">IF(AND(OR(Dashboard!$T$3="All",R527=Dashboard!$T$3),OR(Dashboard!$T$4="All",D527=Dashboard!$T$4)),1,0)</f>
        <v>1</v>
      </c>
      <c r="W527" s="21" t="n">
        <f aca="false">IF(V527=1,T527+ROW()/10000000,0)</f>
        <v>40.0000527</v>
      </c>
    </row>
    <row r="528" customFormat="false" ht="15" hidden="false" customHeight="false" outlineLevel="0" collapsed="false">
      <c r="A528" s="0" t="n">
        <v>17678276</v>
      </c>
      <c r="B528" s="0" t="s">
        <v>1780</v>
      </c>
      <c r="C528" s="0" t="n">
        <v>216</v>
      </c>
      <c r="D528" s="0" t="s">
        <v>1759</v>
      </c>
      <c r="E528" s="0" t="s">
        <v>1781</v>
      </c>
      <c r="F528" s="0" t="s">
        <v>1759</v>
      </c>
      <c r="G528" s="0" t="s">
        <v>1761</v>
      </c>
      <c r="H528" s="0" t="s">
        <v>471</v>
      </c>
      <c r="I528" s="0" t="s">
        <v>385</v>
      </c>
      <c r="J528" s="0" t="s">
        <v>47</v>
      </c>
      <c r="K528" s="0" t="s">
        <v>47</v>
      </c>
      <c r="L528" s="0" t="s">
        <v>47</v>
      </c>
      <c r="M528" s="0" t="s">
        <v>47</v>
      </c>
      <c r="N528" s="0" t="n">
        <v>2</v>
      </c>
      <c r="O528" s="0" t="n">
        <v>209</v>
      </c>
      <c r="P528" s="0" t="n">
        <v>25</v>
      </c>
      <c r="Q528" s="0" t="n">
        <v>3.7</v>
      </c>
      <c r="R528" s="0" t="str">
        <f aca="false">INDEX(Lookup!$B$4:$B$18,MATCH(C528,Lookup!$A$4:$A$18,0))</f>
        <v>United States</v>
      </c>
      <c r="S528" s="20" t="n">
        <f aca="false">INDEX(Lookup!$D$4:$D$18,MATCH(C528,Lookup!$A$4:$A$18,0))</f>
        <v>1</v>
      </c>
      <c r="T528" s="21" t="n">
        <f aca="false">ROUND(P528*S528,2)</f>
        <v>25</v>
      </c>
      <c r="U528" s="21" t="n">
        <f aca="false">IF(T528&lt;=10,1,IF(T528&lt;=20,2,IF(T528&lt;=30,3,IF(T528&lt;=40,4,IF(T528&lt;=50,5,IF(T528&lt;=100,6,IF(T528&lt;=250,7,8)))))))</f>
        <v>3</v>
      </c>
      <c r="V528" s="21" t="n">
        <f aca="false">IF(AND(OR(Dashboard!$T$3="All",R528=Dashboard!$T$3),OR(Dashboard!$T$4="All",D528=Dashboard!$T$4)),1,0)</f>
        <v>1</v>
      </c>
      <c r="W528" s="21" t="n">
        <f aca="false">IF(V528=1,T528+ROW()/10000000,0)</f>
        <v>25.0000528</v>
      </c>
    </row>
    <row r="529" customFormat="false" ht="15" hidden="false" customHeight="false" outlineLevel="0" collapsed="false">
      <c r="A529" s="0" t="n">
        <v>17678283</v>
      </c>
      <c r="B529" s="0" t="s">
        <v>1782</v>
      </c>
      <c r="C529" s="0" t="n">
        <v>216</v>
      </c>
      <c r="D529" s="0" t="s">
        <v>1759</v>
      </c>
      <c r="E529" s="0" t="s">
        <v>1783</v>
      </c>
      <c r="F529" s="0" t="s">
        <v>1759</v>
      </c>
      <c r="G529" s="0" t="s">
        <v>1761</v>
      </c>
      <c r="H529" s="0" t="s">
        <v>394</v>
      </c>
      <c r="I529" s="0" t="s">
        <v>385</v>
      </c>
      <c r="J529" s="0" t="s">
        <v>47</v>
      </c>
      <c r="K529" s="0" t="s">
        <v>47</v>
      </c>
      <c r="L529" s="0" t="s">
        <v>47</v>
      </c>
      <c r="M529" s="0" t="s">
        <v>47</v>
      </c>
      <c r="N529" s="0" t="n">
        <v>1</v>
      </c>
      <c r="O529" s="0" t="n">
        <v>168</v>
      </c>
      <c r="P529" s="0" t="n">
        <v>10</v>
      </c>
      <c r="Q529" s="0" t="n">
        <v>3.7</v>
      </c>
      <c r="R529" s="0" t="str">
        <f aca="false">INDEX(Lookup!$B$4:$B$18,MATCH(C529,Lookup!$A$4:$A$18,0))</f>
        <v>United States</v>
      </c>
      <c r="S529" s="20" t="n">
        <f aca="false">INDEX(Lookup!$D$4:$D$18,MATCH(C529,Lookup!$A$4:$A$18,0))</f>
        <v>1</v>
      </c>
      <c r="T529" s="21" t="n">
        <f aca="false">ROUND(P529*S529,2)</f>
        <v>10</v>
      </c>
      <c r="U529" s="21" t="n">
        <f aca="false">IF(T529&lt;=10,1,IF(T529&lt;=20,2,IF(T529&lt;=30,3,IF(T529&lt;=40,4,IF(T529&lt;=50,5,IF(T529&lt;=100,6,IF(T529&lt;=250,7,8)))))))</f>
        <v>1</v>
      </c>
      <c r="V529" s="21" t="n">
        <f aca="false">IF(AND(OR(Dashboard!$T$3="All",R529=Dashboard!$T$3),OR(Dashboard!$T$4="All",D529=Dashboard!$T$4)),1,0)</f>
        <v>1</v>
      </c>
      <c r="W529" s="21" t="n">
        <f aca="false">IF(V529=1,T529+ROW()/10000000,0)</f>
        <v>10.0000529</v>
      </c>
    </row>
    <row r="530" customFormat="false" ht="15" hidden="false" customHeight="false" outlineLevel="0" collapsed="false">
      <c r="A530" s="0" t="n">
        <v>17678222</v>
      </c>
      <c r="B530" s="0" t="s">
        <v>1784</v>
      </c>
      <c r="C530" s="0" t="n">
        <v>216</v>
      </c>
      <c r="D530" s="0" t="s">
        <v>1759</v>
      </c>
      <c r="E530" s="0" t="s">
        <v>1785</v>
      </c>
      <c r="F530" s="0" t="s">
        <v>1759</v>
      </c>
      <c r="G530" s="0" t="s">
        <v>1761</v>
      </c>
      <c r="H530" s="0" t="s">
        <v>1039</v>
      </c>
      <c r="I530" s="0" t="s">
        <v>385</v>
      </c>
      <c r="J530" s="0" t="s">
        <v>47</v>
      </c>
      <c r="K530" s="0" t="s">
        <v>47</v>
      </c>
      <c r="L530" s="0" t="s">
        <v>47</v>
      </c>
      <c r="M530" s="0" t="s">
        <v>47</v>
      </c>
      <c r="N530" s="0" t="n">
        <v>2</v>
      </c>
      <c r="O530" s="0" t="n">
        <v>243</v>
      </c>
      <c r="P530" s="0" t="n">
        <v>25</v>
      </c>
      <c r="Q530" s="0" t="n">
        <v>3.9</v>
      </c>
      <c r="R530" s="0" t="str">
        <f aca="false">INDEX(Lookup!$B$4:$B$18,MATCH(C530,Lookup!$A$4:$A$18,0))</f>
        <v>United States</v>
      </c>
      <c r="S530" s="20" t="n">
        <f aca="false">INDEX(Lookup!$D$4:$D$18,MATCH(C530,Lookup!$A$4:$A$18,0))</f>
        <v>1</v>
      </c>
      <c r="T530" s="21" t="n">
        <f aca="false">ROUND(P530*S530,2)</f>
        <v>25</v>
      </c>
      <c r="U530" s="21" t="n">
        <f aca="false">IF(T530&lt;=10,1,IF(T530&lt;=20,2,IF(T530&lt;=30,3,IF(T530&lt;=40,4,IF(T530&lt;=50,5,IF(T530&lt;=100,6,IF(T530&lt;=250,7,8)))))))</f>
        <v>3</v>
      </c>
      <c r="V530" s="21" t="n">
        <f aca="false">IF(AND(OR(Dashboard!$T$3="All",R530=Dashboard!$T$3),OR(Dashboard!$T$4="All",D530=Dashboard!$T$4)),1,0)</f>
        <v>1</v>
      </c>
      <c r="W530" s="21" t="n">
        <f aca="false">IF(V530=1,T530+ROW()/10000000,0)</f>
        <v>25.000053</v>
      </c>
    </row>
    <row r="531" customFormat="false" ht="15" hidden="false" customHeight="false" outlineLevel="0" collapsed="false">
      <c r="A531" s="0" t="n">
        <v>17678055</v>
      </c>
      <c r="B531" s="0" t="s">
        <v>1786</v>
      </c>
      <c r="C531" s="0" t="n">
        <v>216</v>
      </c>
      <c r="D531" s="0" t="s">
        <v>1759</v>
      </c>
      <c r="E531" s="0" t="s">
        <v>1787</v>
      </c>
      <c r="F531" s="0" t="s">
        <v>1759</v>
      </c>
      <c r="G531" s="0" t="s">
        <v>1761</v>
      </c>
      <c r="H531" s="0" t="s">
        <v>1788</v>
      </c>
      <c r="I531" s="0" t="s">
        <v>385</v>
      </c>
      <c r="J531" s="0" t="s">
        <v>47</v>
      </c>
      <c r="K531" s="0" t="s">
        <v>47</v>
      </c>
      <c r="L531" s="0" t="s">
        <v>47</v>
      </c>
      <c r="M531" s="0" t="s">
        <v>47</v>
      </c>
      <c r="N531" s="0" t="n">
        <v>3</v>
      </c>
      <c r="O531" s="0" t="n">
        <v>221</v>
      </c>
      <c r="P531" s="0" t="n">
        <v>40</v>
      </c>
      <c r="Q531" s="0" t="n">
        <v>3.8</v>
      </c>
      <c r="R531" s="0" t="str">
        <f aca="false">INDEX(Lookup!$B$4:$B$18,MATCH(C531,Lookup!$A$4:$A$18,0))</f>
        <v>United States</v>
      </c>
      <c r="S531" s="20" t="n">
        <f aca="false">INDEX(Lookup!$D$4:$D$18,MATCH(C531,Lookup!$A$4:$A$18,0))</f>
        <v>1</v>
      </c>
      <c r="T531" s="21" t="n">
        <f aca="false">ROUND(P531*S531,2)</f>
        <v>40</v>
      </c>
      <c r="U531" s="21" t="n">
        <f aca="false">IF(T531&lt;=10,1,IF(T531&lt;=20,2,IF(T531&lt;=30,3,IF(T531&lt;=40,4,IF(T531&lt;=50,5,IF(T531&lt;=100,6,IF(T531&lt;=250,7,8)))))))</f>
        <v>4</v>
      </c>
      <c r="V531" s="21" t="n">
        <f aca="false">IF(AND(OR(Dashboard!$T$3="All",R531=Dashboard!$T$3),OR(Dashboard!$T$4="All",D531=Dashboard!$T$4)),1,0)</f>
        <v>1</v>
      </c>
      <c r="W531" s="21" t="n">
        <f aca="false">IF(V531=1,T531+ROW()/10000000,0)</f>
        <v>40.0000531</v>
      </c>
    </row>
    <row r="532" customFormat="false" ht="15" hidden="false" customHeight="false" outlineLevel="0" collapsed="false">
      <c r="A532" s="0" t="n">
        <v>17678326</v>
      </c>
      <c r="B532" s="0" t="s">
        <v>1789</v>
      </c>
      <c r="C532" s="0" t="n">
        <v>216</v>
      </c>
      <c r="D532" s="0" t="s">
        <v>1759</v>
      </c>
      <c r="E532" s="0" t="s">
        <v>1790</v>
      </c>
      <c r="F532" s="0" t="s">
        <v>1759</v>
      </c>
      <c r="G532" s="0" t="s">
        <v>1761</v>
      </c>
      <c r="H532" s="0" t="s">
        <v>394</v>
      </c>
      <c r="I532" s="0" t="s">
        <v>385</v>
      </c>
      <c r="J532" s="0" t="s">
        <v>47</v>
      </c>
      <c r="K532" s="0" t="s">
        <v>47</v>
      </c>
      <c r="L532" s="0" t="s">
        <v>47</v>
      </c>
      <c r="M532" s="0" t="s">
        <v>47</v>
      </c>
      <c r="N532" s="0" t="n">
        <v>1</v>
      </c>
      <c r="O532" s="0" t="n">
        <v>46</v>
      </c>
      <c r="P532" s="0" t="n">
        <v>10</v>
      </c>
      <c r="Q532" s="0" t="n">
        <v>3.5</v>
      </c>
      <c r="R532" s="0" t="str">
        <f aca="false">INDEX(Lookup!$B$4:$B$18,MATCH(C532,Lookup!$A$4:$A$18,0))</f>
        <v>United States</v>
      </c>
      <c r="S532" s="20" t="n">
        <f aca="false">INDEX(Lookup!$D$4:$D$18,MATCH(C532,Lookup!$A$4:$A$18,0))</f>
        <v>1</v>
      </c>
      <c r="T532" s="21" t="n">
        <f aca="false">ROUND(P532*S532,2)</f>
        <v>10</v>
      </c>
      <c r="U532" s="21" t="n">
        <f aca="false">IF(T532&lt;=10,1,IF(T532&lt;=20,2,IF(T532&lt;=30,3,IF(T532&lt;=40,4,IF(T532&lt;=50,5,IF(T532&lt;=100,6,IF(T532&lt;=250,7,8)))))))</f>
        <v>1</v>
      </c>
      <c r="V532" s="21" t="n">
        <f aca="false">IF(AND(OR(Dashboard!$T$3="All",R532=Dashboard!$T$3),OR(Dashboard!$T$4="All",D532=Dashboard!$T$4)),1,0)</f>
        <v>1</v>
      </c>
      <c r="W532" s="21" t="n">
        <f aca="false">IF(V532=1,T532+ROW()/10000000,0)</f>
        <v>10.0000532</v>
      </c>
    </row>
    <row r="533" customFormat="false" ht="15" hidden="false" customHeight="false" outlineLevel="0" collapsed="false">
      <c r="A533" s="0" t="n">
        <v>17678229</v>
      </c>
      <c r="B533" s="0" t="s">
        <v>1791</v>
      </c>
      <c r="C533" s="0" t="n">
        <v>216</v>
      </c>
      <c r="D533" s="0" t="s">
        <v>1759</v>
      </c>
      <c r="E533" s="0" t="s">
        <v>1792</v>
      </c>
      <c r="F533" s="0" t="s">
        <v>1759</v>
      </c>
      <c r="G533" s="0" t="s">
        <v>1761</v>
      </c>
      <c r="H533" s="0" t="s">
        <v>63</v>
      </c>
      <c r="I533" s="0" t="s">
        <v>385</v>
      </c>
      <c r="J533" s="0" t="s">
        <v>47</v>
      </c>
      <c r="K533" s="0" t="s">
        <v>47</v>
      </c>
      <c r="L533" s="0" t="s">
        <v>47</v>
      </c>
      <c r="M533" s="0" t="s">
        <v>47</v>
      </c>
      <c r="N533" s="0" t="n">
        <v>2</v>
      </c>
      <c r="O533" s="0" t="n">
        <v>262</v>
      </c>
      <c r="P533" s="0" t="n">
        <v>25</v>
      </c>
      <c r="Q533" s="0" t="n">
        <v>3.9</v>
      </c>
      <c r="R533" s="0" t="str">
        <f aca="false">INDEX(Lookup!$B$4:$B$18,MATCH(C533,Lookup!$A$4:$A$18,0))</f>
        <v>United States</v>
      </c>
      <c r="S533" s="20" t="n">
        <f aca="false">INDEX(Lookup!$D$4:$D$18,MATCH(C533,Lookup!$A$4:$A$18,0))</f>
        <v>1</v>
      </c>
      <c r="T533" s="21" t="n">
        <f aca="false">ROUND(P533*S533,2)</f>
        <v>25</v>
      </c>
      <c r="U533" s="21" t="n">
        <f aca="false">IF(T533&lt;=10,1,IF(T533&lt;=20,2,IF(T533&lt;=30,3,IF(T533&lt;=40,4,IF(T533&lt;=50,5,IF(T533&lt;=100,6,IF(T533&lt;=250,7,8)))))))</f>
        <v>3</v>
      </c>
      <c r="V533" s="21" t="n">
        <f aca="false">IF(AND(OR(Dashboard!$T$3="All",R533=Dashboard!$T$3),OR(Dashboard!$T$4="All",D533=Dashboard!$T$4)),1,0)</f>
        <v>1</v>
      </c>
      <c r="W533" s="21" t="n">
        <f aca="false">IF(V533=1,T533+ROW()/10000000,0)</f>
        <v>25.0000533</v>
      </c>
    </row>
    <row r="534" customFormat="false" ht="15" hidden="false" customHeight="false" outlineLevel="0" collapsed="false">
      <c r="A534" s="0" t="n">
        <v>17678097</v>
      </c>
      <c r="B534" s="0" t="s">
        <v>1793</v>
      </c>
      <c r="C534" s="0" t="n">
        <v>216</v>
      </c>
      <c r="D534" s="0" t="s">
        <v>1759</v>
      </c>
      <c r="E534" s="0" t="s">
        <v>1794</v>
      </c>
      <c r="F534" s="0" t="s">
        <v>1759</v>
      </c>
      <c r="G534" s="0" t="s">
        <v>1761</v>
      </c>
      <c r="H534" s="0" t="s">
        <v>177</v>
      </c>
      <c r="I534" s="0" t="s">
        <v>385</v>
      </c>
      <c r="J534" s="0" t="s">
        <v>47</v>
      </c>
      <c r="K534" s="0" t="s">
        <v>47</v>
      </c>
      <c r="L534" s="0" t="s">
        <v>47</v>
      </c>
      <c r="M534" s="0" t="s">
        <v>47</v>
      </c>
      <c r="N534" s="0" t="n">
        <v>2</v>
      </c>
      <c r="O534" s="0" t="n">
        <v>183</v>
      </c>
      <c r="P534" s="0" t="n">
        <v>25</v>
      </c>
      <c r="Q534" s="0" t="n">
        <v>3.7</v>
      </c>
      <c r="R534" s="0" t="str">
        <f aca="false">INDEX(Lookup!$B$4:$B$18,MATCH(C534,Lookup!$A$4:$A$18,0))</f>
        <v>United States</v>
      </c>
      <c r="S534" s="20" t="n">
        <f aca="false">INDEX(Lookup!$D$4:$D$18,MATCH(C534,Lookup!$A$4:$A$18,0))</f>
        <v>1</v>
      </c>
      <c r="T534" s="21" t="n">
        <f aca="false">ROUND(P534*S534,2)</f>
        <v>25</v>
      </c>
      <c r="U534" s="21" t="n">
        <f aca="false">IF(T534&lt;=10,1,IF(T534&lt;=20,2,IF(T534&lt;=30,3,IF(T534&lt;=40,4,IF(T534&lt;=50,5,IF(T534&lt;=100,6,IF(T534&lt;=250,7,8)))))))</f>
        <v>3</v>
      </c>
      <c r="V534" s="21" t="n">
        <f aca="false">IF(AND(OR(Dashboard!$T$3="All",R534=Dashboard!$T$3),OR(Dashboard!$T$4="All",D534=Dashboard!$T$4)),1,0)</f>
        <v>1</v>
      </c>
      <c r="W534" s="21" t="n">
        <f aca="false">IF(V534=1,T534+ROW()/10000000,0)</f>
        <v>25.0000534</v>
      </c>
    </row>
    <row r="535" customFormat="false" ht="15" hidden="false" customHeight="false" outlineLevel="0" collapsed="false">
      <c r="A535" s="0" t="n">
        <v>17678216</v>
      </c>
      <c r="B535" s="0" t="s">
        <v>1795</v>
      </c>
      <c r="C535" s="0" t="n">
        <v>216</v>
      </c>
      <c r="D535" s="0" t="s">
        <v>1759</v>
      </c>
      <c r="E535" s="0" t="s">
        <v>1796</v>
      </c>
      <c r="F535" s="0" t="s">
        <v>1759</v>
      </c>
      <c r="G535" s="0" t="s">
        <v>1761</v>
      </c>
      <c r="H535" s="0" t="s">
        <v>426</v>
      </c>
      <c r="I535" s="0" t="s">
        <v>385</v>
      </c>
      <c r="J535" s="0" t="s">
        <v>47</v>
      </c>
      <c r="K535" s="0" t="s">
        <v>47</v>
      </c>
      <c r="L535" s="0" t="s">
        <v>47</v>
      </c>
      <c r="M535" s="0" t="s">
        <v>47</v>
      </c>
      <c r="N535" s="0" t="n">
        <v>4</v>
      </c>
      <c r="O535" s="0" t="n">
        <v>208</v>
      </c>
      <c r="P535" s="0" t="n">
        <v>70</v>
      </c>
      <c r="Q535" s="0" t="n">
        <v>3.5</v>
      </c>
      <c r="R535" s="0" t="str">
        <f aca="false">INDEX(Lookup!$B$4:$B$18,MATCH(C535,Lookup!$A$4:$A$18,0))</f>
        <v>United States</v>
      </c>
      <c r="S535" s="20" t="n">
        <f aca="false">INDEX(Lookup!$D$4:$D$18,MATCH(C535,Lookup!$A$4:$A$18,0))</f>
        <v>1</v>
      </c>
      <c r="T535" s="21" t="n">
        <f aca="false">ROUND(P535*S535,2)</f>
        <v>70</v>
      </c>
      <c r="U535" s="21" t="n">
        <f aca="false">IF(T535&lt;=10,1,IF(T535&lt;=20,2,IF(T535&lt;=30,3,IF(T535&lt;=40,4,IF(T535&lt;=50,5,IF(T535&lt;=100,6,IF(T535&lt;=250,7,8)))))))</f>
        <v>6</v>
      </c>
      <c r="V535" s="21" t="n">
        <f aca="false">IF(AND(OR(Dashboard!$T$3="All",R535=Dashboard!$T$3),OR(Dashboard!$T$4="All",D535=Dashboard!$T$4)),1,0)</f>
        <v>1</v>
      </c>
      <c r="W535" s="21" t="n">
        <f aca="false">IF(V535=1,T535+ROW()/10000000,0)</f>
        <v>70.0000535</v>
      </c>
    </row>
    <row r="536" customFormat="false" ht="15" hidden="false" customHeight="false" outlineLevel="0" collapsed="false">
      <c r="A536" s="0" t="n">
        <v>17678233</v>
      </c>
      <c r="B536" s="0" t="s">
        <v>1797</v>
      </c>
      <c r="C536" s="0" t="n">
        <v>216</v>
      </c>
      <c r="D536" s="0" t="s">
        <v>1759</v>
      </c>
      <c r="E536" s="0" t="s">
        <v>1798</v>
      </c>
      <c r="F536" s="0" t="s">
        <v>1759</v>
      </c>
      <c r="G536" s="0" t="s">
        <v>1761</v>
      </c>
      <c r="H536" s="0" t="s">
        <v>1799</v>
      </c>
      <c r="I536" s="0" t="s">
        <v>385</v>
      </c>
      <c r="J536" s="0" t="s">
        <v>47</v>
      </c>
      <c r="K536" s="0" t="s">
        <v>47</v>
      </c>
      <c r="L536" s="0" t="s">
        <v>47</v>
      </c>
      <c r="M536" s="0" t="s">
        <v>47</v>
      </c>
      <c r="N536" s="0" t="n">
        <v>2</v>
      </c>
      <c r="O536" s="0" t="n">
        <v>245</v>
      </c>
      <c r="P536" s="0" t="n">
        <v>25</v>
      </c>
      <c r="Q536" s="0" t="n">
        <v>3.8</v>
      </c>
      <c r="R536" s="0" t="str">
        <f aca="false">INDEX(Lookup!$B$4:$B$18,MATCH(C536,Lookup!$A$4:$A$18,0))</f>
        <v>United States</v>
      </c>
      <c r="S536" s="20" t="n">
        <f aca="false">INDEX(Lookup!$D$4:$D$18,MATCH(C536,Lookup!$A$4:$A$18,0))</f>
        <v>1</v>
      </c>
      <c r="T536" s="21" t="n">
        <f aca="false">ROUND(P536*S536,2)</f>
        <v>25</v>
      </c>
      <c r="U536" s="21" t="n">
        <f aca="false">IF(T536&lt;=10,1,IF(T536&lt;=20,2,IF(T536&lt;=30,3,IF(T536&lt;=40,4,IF(T536&lt;=50,5,IF(T536&lt;=100,6,IF(T536&lt;=250,7,8)))))))</f>
        <v>3</v>
      </c>
      <c r="V536" s="21" t="n">
        <f aca="false">IF(AND(OR(Dashboard!$T$3="All",R536=Dashboard!$T$3),OR(Dashboard!$T$4="All",D536=Dashboard!$T$4)),1,0)</f>
        <v>1</v>
      </c>
      <c r="W536" s="21" t="n">
        <f aca="false">IF(V536=1,T536+ROW()/10000000,0)</f>
        <v>25.0000536</v>
      </c>
    </row>
    <row r="537" customFormat="false" ht="15" hidden="false" customHeight="false" outlineLevel="0" collapsed="false">
      <c r="A537" s="0" t="n">
        <v>17678148</v>
      </c>
      <c r="B537" s="0" t="s">
        <v>1800</v>
      </c>
      <c r="C537" s="0" t="n">
        <v>216</v>
      </c>
      <c r="D537" s="0" t="s">
        <v>1759</v>
      </c>
      <c r="E537" s="0" t="s">
        <v>1801</v>
      </c>
      <c r="F537" s="0" t="s">
        <v>1759</v>
      </c>
      <c r="G537" s="0" t="s">
        <v>1761</v>
      </c>
      <c r="H537" s="0" t="s">
        <v>394</v>
      </c>
      <c r="I537" s="0" t="s">
        <v>385</v>
      </c>
      <c r="J537" s="0" t="s">
        <v>47</v>
      </c>
      <c r="K537" s="0" t="s">
        <v>47</v>
      </c>
      <c r="L537" s="0" t="s">
        <v>47</v>
      </c>
      <c r="M537" s="0" t="s">
        <v>47</v>
      </c>
      <c r="N537" s="0" t="n">
        <v>2</v>
      </c>
      <c r="O537" s="0" t="n">
        <v>199</v>
      </c>
      <c r="P537" s="0" t="n">
        <v>25</v>
      </c>
      <c r="Q537" s="0" t="n">
        <v>3.8</v>
      </c>
      <c r="R537" s="0" t="str">
        <f aca="false">INDEX(Lookup!$B$4:$B$18,MATCH(C537,Lookup!$A$4:$A$18,0))</f>
        <v>United States</v>
      </c>
      <c r="S537" s="20" t="n">
        <f aca="false">INDEX(Lookup!$D$4:$D$18,MATCH(C537,Lookup!$A$4:$A$18,0))</f>
        <v>1</v>
      </c>
      <c r="T537" s="21" t="n">
        <f aca="false">ROUND(P537*S537,2)</f>
        <v>25</v>
      </c>
      <c r="U537" s="21" t="n">
        <f aca="false">IF(T537&lt;=10,1,IF(T537&lt;=20,2,IF(T537&lt;=30,3,IF(T537&lt;=40,4,IF(T537&lt;=50,5,IF(T537&lt;=100,6,IF(T537&lt;=250,7,8)))))))</f>
        <v>3</v>
      </c>
      <c r="V537" s="21" t="n">
        <f aca="false">IF(AND(OR(Dashboard!$T$3="All",R537=Dashboard!$T$3),OR(Dashboard!$T$4="All",D537=Dashboard!$T$4)),1,0)</f>
        <v>1</v>
      </c>
      <c r="W537" s="21" t="n">
        <f aca="false">IF(V537=1,T537+ROW()/10000000,0)</f>
        <v>25.0000537</v>
      </c>
    </row>
    <row r="538" customFormat="false" ht="15" hidden="false" customHeight="false" outlineLevel="0" collapsed="false">
      <c r="A538" s="0" t="n">
        <v>17678291</v>
      </c>
      <c r="B538" s="0" t="s">
        <v>1802</v>
      </c>
      <c r="C538" s="0" t="n">
        <v>216</v>
      </c>
      <c r="D538" s="0" t="s">
        <v>1759</v>
      </c>
      <c r="E538" s="0" t="s">
        <v>1803</v>
      </c>
      <c r="F538" s="0" t="s">
        <v>1759</v>
      </c>
      <c r="G538" s="0" t="s">
        <v>1761</v>
      </c>
      <c r="H538" s="0" t="s">
        <v>451</v>
      </c>
      <c r="I538" s="0" t="s">
        <v>385</v>
      </c>
      <c r="J538" s="0" t="s">
        <v>47</v>
      </c>
      <c r="K538" s="0" t="s">
        <v>47</v>
      </c>
      <c r="L538" s="0" t="s">
        <v>47</v>
      </c>
      <c r="M538" s="0" t="s">
        <v>47</v>
      </c>
      <c r="N538" s="0" t="n">
        <v>3</v>
      </c>
      <c r="O538" s="0" t="n">
        <v>225</v>
      </c>
      <c r="P538" s="0" t="n">
        <v>40</v>
      </c>
      <c r="Q538" s="0" t="n">
        <v>3.8</v>
      </c>
      <c r="R538" s="0" t="str">
        <f aca="false">INDEX(Lookup!$B$4:$B$18,MATCH(C538,Lookup!$A$4:$A$18,0))</f>
        <v>United States</v>
      </c>
      <c r="S538" s="20" t="n">
        <f aca="false">INDEX(Lookup!$D$4:$D$18,MATCH(C538,Lookup!$A$4:$A$18,0))</f>
        <v>1</v>
      </c>
      <c r="T538" s="21" t="n">
        <f aca="false">ROUND(P538*S538,2)</f>
        <v>40</v>
      </c>
      <c r="U538" s="21" t="n">
        <f aca="false">IF(T538&lt;=10,1,IF(T538&lt;=20,2,IF(T538&lt;=30,3,IF(T538&lt;=40,4,IF(T538&lt;=50,5,IF(T538&lt;=100,6,IF(T538&lt;=250,7,8)))))))</f>
        <v>4</v>
      </c>
      <c r="V538" s="21" t="n">
        <f aca="false">IF(AND(OR(Dashboard!$T$3="All",R538=Dashboard!$T$3),OR(Dashboard!$T$4="All",D538=Dashboard!$T$4)),1,0)</f>
        <v>1</v>
      </c>
      <c r="W538" s="21" t="n">
        <f aca="false">IF(V538=1,T538+ROW()/10000000,0)</f>
        <v>40.0000538</v>
      </c>
    </row>
    <row r="539" customFormat="false" ht="15" hidden="false" customHeight="false" outlineLevel="0" collapsed="false">
      <c r="A539" s="0" t="n">
        <v>17678218</v>
      </c>
      <c r="B539" s="0" t="s">
        <v>1804</v>
      </c>
      <c r="C539" s="0" t="n">
        <v>216</v>
      </c>
      <c r="D539" s="0" t="s">
        <v>1759</v>
      </c>
      <c r="E539" s="0" t="s">
        <v>1805</v>
      </c>
      <c r="F539" s="0" t="s">
        <v>1759</v>
      </c>
      <c r="G539" s="0" t="s">
        <v>1761</v>
      </c>
      <c r="H539" s="0" t="s">
        <v>522</v>
      </c>
      <c r="I539" s="0" t="s">
        <v>385</v>
      </c>
      <c r="J539" s="0" t="s">
        <v>47</v>
      </c>
      <c r="K539" s="0" t="s">
        <v>47</v>
      </c>
      <c r="L539" s="0" t="s">
        <v>47</v>
      </c>
      <c r="M539" s="0" t="s">
        <v>47</v>
      </c>
      <c r="N539" s="0" t="n">
        <v>2</v>
      </c>
      <c r="O539" s="0" t="n">
        <v>575</v>
      </c>
      <c r="P539" s="0" t="n">
        <v>25</v>
      </c>
      <c r="Q539" s="0" t="n">
        <v>4.1</v>
      </c>
      <c r="R539" s="0" t="str">
        <f aca="false">INDEX(Lookup!$B$4:$B$18,MATCH(C539,Lookup!$A$4:$A$18,0))</f>
        <v>United States</v>
      </c>
      <c r="S539" s="20" t="n">
        <f aca="false">INDEX(Lookup!$D$4:$D$18,MATCH(C539,Lookup!$A$4:$A$18,0))</f>
        <v>1</v>
      </c>
      <c r="T539" s="21" t="n">
        <f aca="false">ROUND(P539*S539,2)</f>
        <v>25</v>
      </c>
      <c r="U539" s="21" t="n">
        <f aca="false">IF(T539&lt;=10,1,IF(T539&lt;=20,2,IF(T539&lt;=30,3,IF(T539&lt;=40,4,IF(T539&lt;=50,5,IF(T539&lt;=100,6,IF(T539&lt;=250,7,8)))))))</f>
        <v>3</v>
      </c>
      <c r="V539" s="21" t="n">
        <f aca="false">IF(AND(OR(Dashboard!$T$3="All",R539=Dashboard!$T$3),OR(Dashboard!$T$4="All",D539=Dashboard!$T$4)),1,0)</f>
        <v>1</v>
      </c>
      <c r="W539" s="21" t="n">
        <f aca="false">IF(V539=1,T539+ROW()/10000000,0)</f>
        <v>25.0000539</v>
      </c>
    </row>
    <row r="540" customFormat="false" ht="15" hidden="false" customHeight="false" outlineLevel="0" collapsed="false">
      <c r="A540" s="0" t="n">
        <v>17558738</v>
      </c>
      <c r="B540" s="0" t="s">
        <v>1806</v>
      </c>
      <c r="C540" s="0" t="n">
        <v>216</v>
      </c>
      <c r="D540" s="0" t="s">
        <v>1807</v>
      </c>
      <c r="E540" s="0" t="s">
        <v>1808</v>
      </c>
      <c r="F540" s="0" t="s">
        <v>1807</v>
      </c>
      <c r="G540" s="0" t="s">
        <v>1809</v>
      </c>
      <c r="H540" s="0" t="s">
        <v>1810</v>
      </c>
      <c r="I540" s="0" t="s">
        <v>385</v>
      </c>
      <c r="J540" s="0" t="s">
        <v>47</v>
      </c>
      <c r="K540" s="0" t="s">
        <v>47</v>
      </c>
      <c r="L540" s="0" t="s">
        <v>47</v>
      </c>
      <c r="M540" s="0" t="s">
        <v>47</v>
      </c>
      <c r="N540" s="0" t="n">
        <v>1</v>
      </c>
      <c r="O540" s="0" t="n">
        <v>88</v>
      </c>
      <c r="P540" s="0" t="n">
        <v>10</v>
      </c>
      <c r="Q540" s="0" t="n">
        <v>4.3</v>
      </c>
      <c r="R540" s="0" t="str">
        <f aca="false">INDEX(Lookup!$B$4:$B$18,MATCH(C540,Lookup!$A$4:$A$18,0))</f>
        <v>United States</v>
      </c>
      <c r="S540" s="20" t="n">
        <f aca="false">INDEX(Lookup!$D$4:$D$18,MATCH(C540,Lookup!$A$4:$A$18,0))</f>
        <v>1</v>
      </c>
      <c r="T540" s="21" t="n">
        <f aca="false">ROUND(P540*S540,2)</f>
        <v>10</v>
      </c>
      <c r="U540" s="21" t="n">
        <f aca="false">IF(T540&lt;=10,1,IF(T540&lt;=20,2,IF(T540&lt;=30,3,IF(T540&lt;=40,4,IF(T540&lt;=50,5,IF(T540&lt;=100,6,IF(T540&lt;=250,7,8)))))))</f>
        <v>1</v>
      </c>
      <c r="V540" s="21" t="n">
        <f aca="false">IF(AND(OR(Dashboard!$T$3="All",R540=Dashboard!$T$3),OR(Dashboard!$T$4="All",D540=Dashboard!$T$4)),1,0)</f>
        <v>1</v>
      </c>
      <c r="W540" s="21" t="n">
        <f aca="false">IF(V540=1,T540+ROW()/10000000,0)</f>
        <v>10.000054</v>
      </c>
    </row>
    <row r="541" customFormat="false" ht="15" hidden="false" customHeight="false" outlineLevel="0" collapsed="false">
      <c r="A541" s="0" t="n">
        <v>16608209</v>
      </c>
      <c r="B541" s="0" t="s">
        <v>1811</v>
      </c>
      <c r="C541" s="0" t="n">
        <v>14</v>
      </c>
      <c r="D541" s="0" t="s">
        <v>1812</v>
      </c>
      <c r="E541" s="0" t="s">
        <v>1813</v>
      </c>
      <c r="F541" s="0" t="s">
        <v>1812</v>
      </c>
      <c r="G541" s="0" t="s">
        <v>1814</v>
      </c>
      <c r="H541" s="0" t="s">
        <v>1815</v>
      </c>
      <c r="I541" s="0" t="s">
        <v>385</v>
      </c>
      <c r="J541" s="0" t="s">
        <v>47</v>
      </c>
      <c r="K541" s="0" t="s">
        <v>47</v>
      </c>
      <c r="L541" s="0" t="s">
        <v>47</v>
      </c>
      <c r="M541" s="0" t="s">
        <v>47</v>
      </c>
      <c r="N541" s="0" t="n">
        <v>2</v>
      </c>
      <c r="O541" s="0" t="n">
        <v>96</v>
      </c>
      <c r="P541" s="0" t="n">
        <v>20</v>
      </c>
      <c r="Q541" s="0" t="n">
        <v>3.6</v>
      </c>
      <c r="R541" s="0" t="str">
        <f aca="false">INDEX(Lookup!$B$4:$B$18,MATCH(C541,Lookup!$A$4:$A$18,0))</f>
        <v>Australia</v>
      </c>
      <c r="S541" s="20" t="n">
        <f aca="false">INDEX(Lookup!$D$4:$D$18,MATCH(C541,Lookup!$A$4:$A$18,0))</f>
        <v>0.65</v>
      </c>
      <c r="T541" s="21" t="n">
        <f aca="false">ROUND(P541*S541,2)</f>
        <v>13</v>
      </c>
      <c r="U541" s="21" t="n">
        <f aca="false">IF(T541&lt;=10,1,IF(T541&lt;=20,2,IF(T541&lt;=30,3,IF(T541&lt;=40,4,IF(T541&lt;=50,5,IF(T541&lt;=100,6,IF(T541&lt;=250,7,8)))))))</f>
        <v>2</v>
      </c>
      <c r="V541" s="21" t="n">
        <f aca="false">IF(AND(OR(Dashboard!$T$3="All",R541=Dashboard!$T$3),OR(Dashboard!$T$4="All",D541=Dashboard!$T$4)),1,0)</f>
        <v>1</v>
      </c>
      <c r="W541" s="21" t="n">
        <f aca="false">IF(V541=1,T541+ROW()/10000000,0)</f>
        <v>13.0000541</v>
      </c>
    </row>
    <row r="542" customFormat="false" ht="15" hidden="false" customHeight="false" outlineLevel="0" collapsed="false">
      <c r="A542" s="0" t="n">
        <v>16654702</v>
      </c>
      <c r="B542" s="0" t="s">
        <v>1816</v>
      </c>
      <c r="C542" s="0" t="n">
        <v>37</v>
      </c>
      <c r="D542" s="0" t="s">
        <v>1817</v>
      </c>
      <c r="E542" s="0" t="s">
        <v>1818</v>
      </c>
      <c r="F542" s="0" t="s">
        <v>1817</v>
      </c>
      <c r="G542" s="0" t="s">
        <v>1819</v>
      </c>
      <c r="H542" s="0" t="s">
        <v>746</v>
      </c>
      <c r="I542" s="0" t="s">
        <v>385</v>
      </c>
      <c r="J542" s="0" t="s">
        <v>47</v>
      </c>
      <c r="K542" s="0" t="s">
        <v>47</v>
      </c>
      <c r="L542" s="0" t="s">
        <v>47</v>
      </c>
      <c r="M542" s="0" t="s">
        <v>47</v>
      </c>
      <c r="N542" s="0" t="n">
        <v>4</v>
      </c>
      <c r="O542" s="0" t="n">
        <v>204</v>
      </c>
      <c r="P542" s="0" t="n">
        <v>70</v>
      </c>
      <c r="Q542" s="0" t="n">
        <v>4.3</v>
      </c>
      <c r="R542" s="0" t="str">
        <f aca="false">INDEX(Lookup!$B$4:$B$18,MATCH(C542,Lookup!$A$4:$A$18,0))</f>
        <v>Canada</v>
      </c>
      <c r="S542" s="20" t="n">
        <f aca="false">INDEX(Lookup!$D$4:$D$18,MATCH(C542,Lookup!$A$4:$A$18,0))</f>
        <v>0.72</v>
      </c>
      <c r="T542" s="21" t="n">
        <f aca="false">ROUND(P542*S542,2)</f>
        <v>50.4</v>
      </c>
      <c r="U542" s="21" t="n">
        <f aca="false">IF(T542&lt;=10,1,IF(T542&lt;=20,2,IF(T542&lt;=30,3,IF(T542&lt;=40,4,IF(T542&lt;=50,5,IF(T542&lt;=100,6,IF(T542&lt;=250,7,8)))))))</f>
        <v>6</v>
      </c>
      <c r="V542" s="21" t="n">
        <f aca="false">IF(AND(OR(Dashboard!$T$3="All",R542=Dashboard!$T$3),OR(Dashboard!$T$4="All",D542=Dashboard!$T$4)),1,0)</f>
        <v>1</v>
      </c>
      <c r="W542" s="21" t="n">
        <f aca="false">IF(V542=1,T542+ROW()/10000000,0)</f>
        <v>50.4000542</v>
      </c>
    </row>
    <row r="543" customFormat="false" ht="15" hidden="false" customHeight="false" outlineLevel="0" collapsed="false">
      <c r="A543" s="0" t="n">
        <v>17697444</v>
      </c>
      <c r="B543" s="0" t="s">
        <v>1820</v>
      </c>
      <c r="C543" s="0" t="n">
        <v>216</v>
      </c>
      <c r="D543" s="0" t="s">
        <v>1821</v>
      </c>
      <c r="E543" s="0" t="s">
        <v>1822</v>
      </c>
      <c r="F543" s="0" t="s">
        <v>1823</v>
      </c>
      <c r="G543" s="0" t="s">
        <v>1824</v>
      </c>
      <c r="H543" s="0" t="s">
        <v>1799</v>
      </c>
      <c r="I543" s="0" t="s">
        <v>385</v>
      </c>
      <c r="J543" s="0" t="s">
        <v>47</v>
      </c>
      <c r="K543" s="0" t="s">
        <v>47</v>
      </c>
      <c r="L543" s="0" t="s">
        <v>47</v>
      </c>
      <c r="M543" s="0" t="s">
        <v>47</v>
      </c>
      <c r="N543" s="0" t="n">
        <v>1</v>
      </c>
      <c r="O543" s="0" t="n">
        <v>18</v>
      </c>
      <c r="P543" s="0" t="n">
        <v>10</v>
      </c>
      <c r="Q543" s="0" t="n">
        <v>3.2</v>
      </c>
      <c r="R543" s="0" t="str">
        <f aca="false">INDEX(Lookup!$B$4:$B$18,MATCH(C543,Lookup!$A$4:$A$18,0))</f>
        <v>United States</v>
      </c>
      <c r="S543" s="20" t="n">
        <f aca="false">INDEX(Lookup!$D$4:$D$18,MATCH(C543,Lookup!$A$4:$A$18,0))</f>
        <v>1</v>
      </c>
      <c r="T543" s="21" t="n">
        <f aca="false">ROUND(P543*S543,2)</f>
        <v>10</v>
      </c>
      <c r="U543" s="21" t="n">
        <f aca="false">IF(T543&lt;=10,1,IF(T543&lt;=20,2,IF(T543&lt;=30,3,IF(T543&lt;=40,4,IF(T543&lt;=50,5,IF(T543&lt;=100,6,IF(T543&lt;=250,7,8)))))))</f>
        <v>1</v>
      </c>
      <c r="V543" s="21" t="n">
        <f aca="false">IF(AND(OR(Dashboard!$T$3="All",R543=Dashboard!$T$3),OR(Dashboard!$T$4="All",D543=Dashboard!$T$4)),1,0)</f>
        <v>1</v>
      </c>
      <c r="W543" s="21" t="n">
        <f aca="false">IF(V543=1,T543+ROW()/10000000,0)</f>
        <v>10.0000543</v>
      </c>
    </row>
    <row r="544" customFormat="false" ht="15" hidden="false" customHeight="false" outlineLevel="0" collapsed="false">
      <c r="A544" s="0" t="n">
        <v>17696871</v>
      </c>
      <c r="B544" s="0" t="s">
        <v>1825</v>
      </c>
      <c r="C544" s="0" t="n">
        <v>216</v>
      </c>
      <c r="D544" s="0" t="s">
        <v>1821</v>
      </c>
      <c r="E544" s="0" t="s">
        <v>1826</v>
      </c>
      <c r="F544" s="0" t="s">
        <v>1823</v>
      </c>
      <c r="G544" s="0" t="s">
        <v>1824</v>
      </c>
      <c r="H544" s="0" t="s">
        <v>1827</v>
      </c>
      <c r="I544" s="0" t="s">
        <v>385</v>
      </c>
      <c r="J544" s="0" t="s">
        <v>47</v>
      </c>
      <c r="K544" s="0" t="s">
        <v>47</v>
      </c>
      <c r="L544" s="0" t="s">
        <v>47</v>
      </c>
      <c r="M544" s="0" t="s">
        <v>47</v>
      </c>
      <c r="N544" s="0" t="n">
        <v>2</v>
      </c>
      <c r="O544" s="0" t="n">
        <v>134</v>
      </c>
      <c r="P544" s="0" t="n">
        <v>25</v>
      </c>
      <c r="Q544" s="0" t="n">
        <v>3.7</v>
      </c>
      <c r="R544" s="0" t="str">
        <f aca="false">INDEX(Lookup!$B$4:$B$18,MATCH(C544,Lookup!$A$4:$A$18,0))</f>
        <v>United States</v>
      </c>
      <c r="S544" s="20" t="n">
        <f aca="false">INDEX(Lookup!$D$4:$D$18,MATCH(C544,Lookup!$A$4:$A$18,0))</f>
        <v>1</v>
      </c>
      <c r="T544" s="21" t="n">
        <f aca="false">ROUND(P544*S544,2)</f>
        <v>25</v>
      </c>
      <c r="U544" s="21" t="n">
        <f aca="false">IF(T544&lt;=10,1,IF(T544&lt;=20,2,IF(T544&lt;=30,3,IF(T544&lt;=40,4,IF(T544&lt;=50,5,IF(T544&lt;=100,6,IF(T544&lt;=250,7,8)))))))</f>
        <v>3</v>
      </c>
      <c r="V544" s="21" t="n">
        <f aca="false">IF(AND(OR(Dashboard!$T$3="All",R544=Dashboard!$T$3),OR(Dashboard!$T$4="All",D544=Dashboard!$T$4)),1,0)</f>
        <v>1</v>
      </c>
      <c r="W544" s="21" t="n">
        <f aca="false">IF(V544=1,T544+ROW()/10000000,0)</f>
        <v>25.0000544</v>
      </c>
    </row>
    <row r="545" customFormat="false" ht="15" hidden="false" customHeight="false" outlineLevel="0" collapsed="false">
      <c r="A545" s="0" t="n">
        <v>17696891</v>
      </c>
      <c r="B545" s="0" t="s">
        <v>1828</v>
      </c>
      <c r="C545" s="0" t="n">
        <v>216</v>
      </c>
      <c r="D545" s="0" t="s">
        <v>1821</v>
      </c>
      <c r="E545" s="0" t="s">
        <v>1829</v>
      </c>
      <c r="F545" s="0" t="s">
        <v>1823</v>
      </c>
      <c r="G545" s="0" t="s">
        <v>1824</v>
      </c>
      <c r="H545" s="0" t="s">
        <v>1830</v>
      </c>
      <c r="I545" s="0" t="s">
        <v>385</v>
      </c>
      <c r="J545" s="0" t="s">
        <v>47</v>
      </c>
      <c r="K545" s="0" t="s">
        <v>47</v>
      </c>
      <c r="L545" s="0" t="s">
        <v>47</v>
      </c>
      <c r="M545" s="0" t="s">
        <v>47</v>
      </c>
      <c r="N545" s="0" t="n">
        <v>1</v>
      </c>
      <c r="O545" s="0" t="n">
        <v>190</v>
      </c>
      <c r="P545" s="0" t="n">
        <v>10</v>
      </c>
      <c r="Q545" s="0" t="n">
        <v>3.9</v>
      </c>
      <c r="R545" s="0" t="str">
        <f aca="false">INDEX(Lookup!$B$4:$B$18,MATCH(C545,Lookup!$A$4:$A$18,0))</f>
        <v>United States</v>
      </c>
      <c r="S545" s="20" t="n">
        <f aca="false">INDEX(Lookup!$D$4:$D$18,MATCH(C545,Lookup!$A$4:$A$18,0))</f>
        <v>1</v>
      </c>
      <c r="T545" s="21" t="n">
        <f aca="false">ROUND(P545*S545,2)</f>
        <v>10</v>
      </c>
      <c r="U545" s="21" t="n">
        <f aca="false">IF(T545&lt;=10,1,IF(T545&lt;=20,2,IF(T545&lt;=30,3,IF(T545&lt;=40,4,IF(T545&lt;=50,5,IF(T545&lt;=100,6,IF(T545&lt;=250,7,8)))))))</f>
        <v>1</v>
      </c>
      <c r="V545" s="21" t="n">
        <f aca="false">IF(AND(OR(Dashboard!$T$3="All",R545=Dashboard!$T$3),OR(Dashboard!$T$4="All",D545=Dashboard!$T$4)),1,0)</f>
        <v>1</v>
      </c>
      <c r="W545" s="21" t="n">
        <f aca="false">IF(V545=1,T545+ROW()/10000000,0)</f>
        <v>10.0000545</v>
      </c>
    </row>
    <row r="546" customFormat="false" ht="15" hidden="false" customHeight="false" outlineLevel="0" collapsed="false">
      <c r="A546" s="0" t="n">
        <v>17696901</v>
      </c>
      <c r="B546" s="0" t="s">
        <v>1831</v>
      </c>
      <c r="C546" s="0" t="n">
        <v>216</v>
      </c>
      <c r="D546" s="0" t="s">
        <v>1821</v>
      </c>
      <c r="E546" s="0" t="s">
        <v>1832</v>
      </c>
      <c r="F546" s="0" t="s">
        <v>1823</v>
      </c>
      <c r="G546" s="0" t="s">
        <v>1824</v>
      </c>
      <c r="H546" s="0" t="s">
        <v>69</v>
      </c>
      <c r="I546" s="0" t="s">
        <v>385</v>
      </c>
      <c r="J546" s="0" t="s">
        <v>47</v>
      </c>
      <c r="K546" s="0" t="s">
        <v>47</v>
      </c>
      <c r="L546" s="0" t="s">
        <v>47</v>
      </c>
      <c r="M546" s="0" t="s">
        <v>47</v>
      </c>
      <c r="N546" s="0" t="n">
        <v>1</v>
      </c>
      <c r="O546" s="0" t="n">
        <v>136</v>
      </c>
      <c r="P546" s="0" t="n">
        <v>10</v>
      </c>
      <c r="Q546" s="0" t="n">
        <v>3.8</v>
      </c>
      <c r="R546" s="0" t="str">
        <f aca="false">INDEX(Lookup!$B$4:$B$18,MATCH(C546,Lookup!$A$4:$A$18,0))</f>
        <v>United States</v>
      </c>
      <c r="S546" s="20" t="n">
        <f aca="false">INDEX(Lookup!$D$4:$D$18,MATCH(C546,Lookup!$A$4:$A$18,0))</f>
        <v>1</v>
      </c>
      <c r="T546" s="21" t="n">
        <f aca="false">ROUND(P546*S546,2)</f>
        <v>10</v>
      </c>
      <c r="U546" s="21" t="n">
        <f aca="false">IF(T546&lt;=10,1,IF(T546&lt;=20,2,IF(T546&lt;=30,3,IF(T546&lt;=40,4,IF(T546&lt;=50,5,IF(T546&lt;=100,6,IF(T546&lt;=250,7,8)))))))</f>
        <v>1</v>
      </c>
      <c r="V546" s="21" t="n">
        <f aca="false">IF(AND(OR(Dashboard!$T$3="All",R546=Dashboard!$T$3),OR(Dashboard!$T$4="All",D546=Dashboard!$T$4)),1,0)</f>
        <v>1</v>
      </c>
      <c r="W546" s="21" t="n">
        <f aca="false">IF(V546=1,T546+ROW()/10000000,0)</f>
        <v>10.0000546</v>
      </c>
    </row>
    <row r="547" customFormat="false" ht="15" hidden="false" customHeight="false" outlineLevel="0" collapsed="false">
      <c r="A547" s="0" t="n">
        <v>17697384</v>
      </c>
      <c r="B547" s="0" t="s">
        <v>882</v>
      </c>
      <c r="C547" s="0" t="n">
        <v>216</v>
      </c>
      <c r="D547" s="0" t="s">
        <v>1821</v>
      </c>
      <c r="E547" s="0" t="s">
        <v>1833</v>
      </c>
      <c r="F547" s="0" t="s">
        <v>1823</v>
      </c>
      <c r="G547" s="0" t="s">
        <v>1824</v>
      </c>
      <c r="H547" s="0" t="s">
        <v>741</v>
      </c>
      <c r="I547" s="0" t="s">
        <v>385</v>
      </c>
      <c r="J547" s="0" t="s">
        <v>47</v>
      </c>
      <c r="K547" s="0" t="s">
        <v>47</v>
      </c>
      <c r="L547" s="0" t="s">
        <v>47</v>
      </c>
      <c r="M547" s="0" t="s">
        <v>47</v>
      </c>
      <c r="N547" s="0" t="n">
        <v>2</v>
      </c>
      <c r="O547" s="0" t="n">
        <v>113</v>
      </c>
      <c r="P547" s="0" t="n">
        <v>25</v>
      </c>
      <c r="Q547" s="0" t="n">
        <v>3.7</v>
      </c>
      <c r="R547" s="0" t="str">
        <f aca="false">INDEX(Lookup!$B$4:$B$18,MATCH(C547,Lookup!$A$4:$A$18,0))</f>
        <v>United States</v>
      </c>
      <c r="S547" s="20" t="n">
        <f aca="false">INDEX(Lookup!$D$4:$D$18,MATCH(C547,Lookup!$A$4:$A$18,0))</f>
        <v>1</v>
      </c>
      <c r="T547" s="21" t="n">
        <f aca="false">ROUND(P547*S547,2)</f>
        <v>25</v>
      </c>
      <c r="U547" s="21" t="n">
        <f aca="false">IF(T547&lt;=10,1,IF(T547&lt;=20,2,IF(T547&lt;=30,3,IF(T547&lt;=40,4,IF(T547&lt;=50,5,IF(T547&lt;=100,6,IF(T547&lt;=250,7,8)))))))</f>
        <v>3</v>
      </c>
      <c r="V547" s="21" t="n">
        <f aca="false">IF(AND(OR(Dashboard!$T$3="All",R547=Dashboard!$T$3),OR(Dashboard!$T$4="All",D547=Dashboard!$T$4)),1,0)</f>
        <v>1</v>
      </c>
      <c r="W547" s="21" t="n">
        <f aca="false">IF(V547=1,T547+ROW()/10000000,0)</f>
        <v>25.0000547</v>
      </c>
    </row>
    <row r="548" customFormat="false" ht="15" hidden="false" customHeight="false" outlineLevel="0" collapsed="false">
      <c r="A548" s="0" t="n">
        <v>17697417</v>
      </c>
      <c r="B548" s="0" t="s">
        <v>1834</v>
      </c>
      <c r="C548" s="0" t="n">
        <v>216</v>
      </c>
      <c r="D548" s="0" t="s">
        <v>1821</v>
      </c>
      <c r="E548" s="0" t="s">
        <v>1835</v>
      </c>
      <c r="F548" s="0" t="s">
        <v>1823</v>
      </c>
      <c r="G548" s="0" t="s">
        <v>1824</v>
      </c>
      <c r="H548" s="0" t="s">
        <v>672</v>
      </c>
      <c r="I548" s="0" t="s">
        <v>385</v>
      </c>
      <c r="J548" s="0" t="s">
        <v>47</v>
      </c>
      <c r="K548" s="0" t="s">
        <v>47</v>
      </c>
      <c r="L548" s="0" t="s">
        <v>47</v>
      </c>
      <c r="M548" s="0" t="s">
        <v>47</v>
      </c>
      <c r="N548" s="0" t="n">
        <v>1</v>
      </c>
      <c r="O548" s="0" t="n">
        <v>69</v>
      </c>
      <c r="P548" s="0" t="n">
        <v>10</v>
      </c>
      <c r="Q548" s="0" t="n">
        <v>3.6</v>
      </c>
      <c r="R548" s="0" t="str">
        <f aca="false">INDEX(Lookup!$B$4:$B$18,MATCH(C548,Lookup!$A$4:$A$18,0))</f>
        <v>United States</v>
      </c>
      <c r="S548" s="20" t="n">
        <f aca="false">INDEX(Lookup!$D$4:$D$18,MATCH(C548,Lookup!$A$4:$A$18,0))</f>
        <v>1</v>
      </c>
      <c r="T548" s="21" t="n">
        <f aca="false">ROUND(P548*S548,2)</f>
        <v>10</v>
      </c>
      <c r="U548" s="21" t="n">
        <f aca="false">IF(T548&lt;=10,1,IF(T548&lt;=20,2,IF(T548&lt;=30,3,IF(T548&lt;=40,4,IF(T548&lt;=50,5,IF(T548&lt;=100,6,IF(T548&lt;=250,7,8)))))))</f>
        <v>1</v>
      </c>
      <c r="V548" s="21" t="n">
        <f aca="false">IF(AND(OR(Dashboard!$T$3="All",R548=Dashboard!$T$3),OR(Dashboard!$T$4="All",D548=Dashboard!$T$4)),1,0)</f>
        <v>1</v>
      </c>
      <c r="W548" s="21" t="n">
        <f aca="false">IF(V548=1,T548+ROW()/10000000,0)</f>
        <v>10.0000548</v>
      </c>
    </row>
    <row r="549" customFormat="false" ht="15" hidden="false" customHeight="false" outlineLevel="0" collapsed="false">
      <c r="A549" s="0" t="n">
        <v>17696918</v>
      </c>
      <c r="B549" s="0" t="s">
        <v>1836</v>
      </c>
      <c r="C549" s="0" t="n">
        <v>216</v>
      </c>
      <c r="D549" s="0" t="s">
        <v>1821</v>
      </c>
      <c r="E549" s="0" t="s">
        <v>1837</v>
      </c>
      <c r="F549" s="0" t="s">
        <v>1823</v>
      </c>
      <c r="G549" s="0" t="s">
        <v>1824</v>
      </c>
      <c r="H549" s="0" t="s">
        <v>1684</v>
      </c>
      <c r="I549" s="0" t="s">
        <v>385</v>
      </c>
      <c r="J549" s="0" t="s">
        <v>47</v>
      </c>
      <c r="K549" s="0" t="s">
        <v>47</v>
      </c>
      <c r="L549" s="0" t="s">
        <v>47</v>
      </c>
      <c r="M549" s="0" t="s">
        <v>47</v>
      </c>
      <c r="N549" s="0" t="n">
        <v>3</v>
      </c>
      <c r="O549" s="0" t="n">
        <v>89</v>
      </c>
      <c r="P549" s="0" t="n">
        <v>40</v>
      </c>
      <c r="Q549" s="0" t="n">
        <v>3.6</v>
      </c>
      <c r="R549" s="0" t="str">
        <f aca="false">INDEX(Lookup!$B$4:$B$18,MATCH(C549,Lookup!$A$4:$A$18,0))</f>
        <v>United States</v>
      </c>
      <c r="S549" s="20" t="n">
        <f aca="false">INDEX(Lookup!$D$4:$D$18,MATCH(C549,Lookup!$A$4:$A$18,0))</f>
        <v>1</v>
      </c>
      <c r="T549" s="21" t="n">
        <f aca="false">ROUND(P549*S549,2)</f>
        <v>40</v>
      </c>
      <c r="U549" s="21" t="n">
        <f aca="false">IF(T549&lt;=10,1,IF(T549&lt;=20,2,IF(T549&lt;=30,3,IF(T549&lt;=40,4,IF(T549&lt;=50,5,IF(T549&lt;=100,6,IF(T549&lt;=250,7,8)))))))</f>
        <v>4</v>
      </c>
      <c r="V549" s="21" t="n">
        <f aca="false">IF(AND(OR(Dashboard!$T$3="All",R549=Dashboard!$T$3),OR(Dashboard!$T$4="All",D549=Dashboard!$T$4)),1,0)</f>
        <v>1</v>
      </c>
      <c r="W549" s="21" t="n">
        <f aca="false">IF(V549=1,T549+ROW()/10000000,0)</f>
        <v>40.0000549</v>
      </c>
    </row>
    <row r="550" customFormat="false" ht="15" hidden="false" customHeight="false" outlineLevel="0" collapsed="false">
      <c r="A550" s="0" t="n">
        <v>17696920</v>
      </c>
      <c r="B550" s="0" t="s">
        <v>1838</v>
      </c>
      <c r="C550" s="0" t="n">
        <v>216</v>
      </c>
      <c r="D550" s="0" t="s">
        <v>1821</v>
      </c>
      <c r="E550" s="0" t="s">
        <v>1839</v>
      </c>
      <c r="F550" s="0" t="s">
        <v>1823</v>
      </c>
      <c r="G550" s="0" t="s">
        <v>1824</v>
      </c>
      <c r="H550" s="0" t="s">
        <v>1384</v>
      </c>
      <c r="I550" s="0" t="s">
        <v>385</v>
      </c>
      <c r="J550" s="0" t="s">
        <v>47</v>
      </c>
      <c r="K550" s="0" t="s">
        <v>47</v>
      </c>
      <c r="L550" s="0" t="s">
        <v>47</v>
      </c>
      <c r="M550" s="0" t="s">
        <v>47</v>
      </c>
      <c r="N550" s="0" t="n">
        <v>2</v>
      </c>
      <c r="O550" s="0" t="n">
        <v>80</v>
      </c>
      <c r="P550" s="0" t="n">
        <v>25</v>
      </c>
      <c r="Q550" s="0" t="n">
        <v>3.6</v>
      </c>
      <c r="R550" s="0" t="str">
        <f aca="false">INDEX(Lookup!$B$4:$B$18,MATCH(C550,Lookup!$A$4:$A$18,0))</f>
        <v>United States</v>
      </c>
      <c r="S550" s="20" t="n">
        <f aca="false">INDEX(Lookup!$D$4:$D$18,MATCH(C550,Lookup!$A$4:$A$18,0))</f>
        <v>1</v>
      </c>
      <c r="T550" s="21" t="n">
        <f aca="false">ROUND(P550*S550,2)</f>
        <v>25</v>
      </c>
      <c r="U550" s="21" t="n">
        <f aca="false">IF(T550&lt;=10,1,IF(T550&lt;=20,2,IF(T550&lt;=30,3,IF(T550&lt;=40,4,IF(T550&lt;=50,5,IF(T550&lt;=100,6,IF(T550&lt;=250,7,8)))))))</f>
        <v>3</v>
      </c>
      <c r="V550" s="21" t="n">
        <f aca="false">IF(AND(OR(Dashboard!$T$3="All",R550=Dashboard!$T$3),OR(Dashboard!$T$4="All",D550=Dashboard!$T$4)),1,0)</f>
        <v>1</v>
      </c>
      <c r="W550" s="21" t="n">
        <f aca="false">IF(V550=1,T550+ROW()/10000000,0)</f>
        <v>25.000055</v>
      </c>
    </row>
    <row r="551" customFormat="false" ht="15" hidden="false" customHeight="false" outlineLevel="0" collapsed="false">
      <c r="A551" s="0" t="n">
        <v>17697398</v>
      </c>
      <c r="B551" s="0" t="s">
        <v>1840</v>
      </c>
      <c r="C551" s="0" t="n">
        <v>216</v>
      </c>
      <c r="D551" s="0" t="s">
        <v>1821</v>
      </c>
      <c r="E551" s="0" t="s">
        <v>1841</v>
      </c>
      <c r="F551" s="0" t="s">
        <v>1823</v>
      </c>
      <c r="G551" s="0" t="s">
        <v>1824</v>
      </c>
      <c r="H551" s="0" t="s">
        <v>63</v>
      </c>
      <c r="I551" s="0" t="s">
        <v>385</v>
      </c>
      <c r="J551" s="0" t="s">
        <v>47</v>
      </c>
      <c r="K551" s="0" t="s">
        <v>47</v>
      </c>
      <c r="L551" s="0" t="s">
        <v>47</v>
      </c>
      <c r="M551" s="0" t="s">
        <v>47</v>
      </c>
      <c r="N551" s="0" t="n">
        <v>3</v>
      </c>
      <c r="O551" s="0" t="n">
        <v>175</v>
      </c>
      <c r="P551" s="0" t="n">
        <v>40</v>
      </c>
      <c r="Q551" s="0" t="n">
        <v>3.8</v>
      </c>
      <c r="R551" s="0" t="str">
        <f aca="false">INDEX(Lookup!$B$4:$B$18,MATCH(C551,Lookup!$A$4:$A$18,0))</f>
        <v>United States</v>
      </c>
      <c r="S551" s="20" t="n">
        <f aca="false">INDEX(Lookup!$D$4:$D$18,MATCH(C551,Lookup!$A$4:$A$18,0))</f>
        <v>1</v>
      </c>
      <c r="T551" s="21" t="n">
        <f aca="false">ROUND(P551*S551,2)</f>
        <v>40</v>
      </c>
      <c r="U551" s="21" t="n">
        <f aca="false">IF(T551&lt;=10,1,IF(T551&lt;=20,2,IF(T551&lt;=30,3,IF(T551&lt;=40,4,IF(T551&lt;=50,5,IF(T551&lt;=100,6,IF(T551&lt;=250,7,8)))))))</f>
        <v>4</v>
      </c>
      <c r="V551" s="21" t="n">
        <f aca="false">IF(AND(OR(Dashboard!$T$3="All",R551=Dashboard!$T$3),OR(Dashboard!$T$4="All",D551=Dashboard!$T$4)),1,0)</f>
        <v>1</v>
      </c>
      <c r="W551" s="21" t="n">
        <f aca="false">IF(V551=1,T551+ROW()/10000000,0)</f>
        <v>40.0000551</v>
      </c>
    </row>
    <row r="552" customFormat="false" ht="15" hidden="false" customHeight="false" outlineLevel="0" collapsed="false">
      <c r="A552" s="0" t="n">
        <v>17697406</v>
      </c>
      <c r="B552" s="0" t="s">
        <v>1842</v>
      </c>
      <c r="C552" s="0" t="n">
        <v>216</v>
      </c>
      <c r="D552" s="0" t="s">
        <v>1821</v>
      </c>
      <c r="E552" s="0" t="s">
        <v>1843</v>
      </c>
      <c r="F552" s="0" t="s">
        <v>1823</v>
      </c>
      <c r="G552" s="0" t="s">
        <v>1824</v>
      </c>
      <c r="H552" s="0" t="s">
        <v>1844</v>
      </c>
      <c r="I552" s="0" t="s">
        <v>385</v>
      </c>
      <c r="J552" s="0" t="s">
        <v>47</v>
      </c>
      <c r="K552" s="0" t="s">
        <v>47</v>
      </c>
      <c r="L552" s="0" t="s">
        <v>47</v>
      </c>
      <c r="M552" s="0" t="s">
        <v>47</v>
      </c>
      <c r="N552" s="0" t="n">
        <v>1</v>
      </c>
      <c r="O552" s="0" t="n">
        <v>136</v>
      </c>
      <c r="P552" s="0" t="n">
        <v>10</v>
      </c>
      <c r="Q552" s="0" t="n">
        <v>3.7</v>
      </c>
      <c r="R552" s="0" t="str">
        <f aca="false">INDEX(Lookup!$B$4:$B$18,MATCH(C552,Lookup!$A$4:$A$18,0))</f>
        <v>United States</v>
      </c>
      <c r="S552" s="20" t="n">
        <f aca="false">INDEX(Lookup!$D$4:$D$18,MATCH(C552,Lookup!$A$4:$A$18,0))</f>
        <v>1</v>
      </c>
      <c r="T552" s="21" t="n">
        <f aca="false">ROUND(P552*S552,2)</f>
        <v>10</v>
      </c>
      <c r="U552" s="21" t="n">
        <f aca="false">IF(T552&lt;=10,1,IF(T552&lt;=20,2,IF(T552&lt;=30,3,IF(T552&lt;=40,4,IF(T552&lt;=50,5,IF(T552&lt;=100,6,IF(T552&lt;=250,7,8)))))))</f>
        <v>1</v>
      </c>
      <c r="V552" s="21" t="n">
        <f aca="false">IF(AND(OR(Dashboard!$T$3="All",R552=Dashboard!$T$3),OR(Dashboard!$T$4="All",D552=Dashboard!$T$4)),1,0)</f>
        <v>1</v>
      </c>
      <c r="W552" s="21" t="n">
        <f aca="false">IF(V552=1,T552+ROW()/10000000,0)</f>
        <v>10.0000552</v>
      </c>
    </row>
    <row r="553" customFormat="false" ht="15" hidden="false" customHeight="false" outlineLevel="0" collapsed="false">
      <c r="A553" s="0" t="n">
        <v>17696941</v>
      </c>
      <c r="B553" s="0" t="s">
        <v>1845</v>
      </c>
      <c r="C553" s="0" t="n">
        <v>216</v>
      </c>
      <c r="D553" s="0" t="s">
        <v>1821</v>
      </c>
      <c r="E553" s="0" t="s">
        <v>1846</v>
      </c>
      <c r="F553" s="0" t="s">
        <v>1823</v>
      </c>
      <c r="G553" s="0" t="s">
        <v>1824</v>
      </c>
      <c r="H553" s="0" t="s">
        <v>1847</v>
      </c>
      <c r="I553" s="0" t="s">
        <v>385</v>
      </c>
      <c r="J553" s="0" t="s">
        <v>47</v>
      </c>
      <c r="K553" s="0" t="s">
        <v>47</v>
      </c>
      <c r="L553" s="0" t="s">
        <v>47</v>
      </c>
      <c r="M553" s="0" t="s">
        <v>47</v>
      </c>
      <c r="N553" s="0" t="n">
        <v>2</v>
      </c>
      <c r="O553" s="0" t="n">
        <v>114</v>
      </c>
      <c r="P553" s="0" t="n">
        <v>25</v>
      </c>
      <c r="Q553" s="0" t="n">
        <v>3.6</v>
      </c>
      <c r="R553" s="0" t="str">
        <f aca="false">INDEX(Lookup!$B$4:$B$18,MATCH(C553,Lookup!$A$4:$A$18,0))</f>
        <v>United States</v>
      </c>
      <c r="S553" s="20" t="n">
        <f aca="false">INDEX(Lookup!$D$4:$D$18,MATCH(C553,Lookup!$A$4:$A$18,0))</f>
        <v>1</v>
      </c>
      <c r="T553" s="21" t="n">
        <f aca="false">ROUND(P553*S553,2)</f>
        <v>25</v>
      </c>
      <c r="U553" s="21" t="n">
        <f aca="false">IF(T553&lt;=10,1,IF(T553&lt;=20,2,IF(T553&lt;=30,3,IF(T553&lt;=40,4,IF(T553&lt;=50,5,IF(T553&lt;=100,6,IF(T553&lt;=250,7,8)))))))</f>
        <v>3</v>
      </c>
      <c r="V553" s="21" t="n">
        <f aca="false">IF(AND(OR(Dashboard!$T$3="All",R553=Dashboard!$T$3),OR(Dashboard!$T$4="All",D553=Dashboard!$T$4)),1,0)</f>
        <v>1</v>
      </c>
      <c r="W553" s="21" t="n">
        <f aca="false">IF(V553=1,T553+ROW()/10000000,0)</f>
        <v>25.0000553</v>
      </c>
    </row>
    <row r="554" customFormat="false" ht="15" hidden="false" customHeight="false" outlineLevel="0" collapsed="false">
      <c r="A554" s="0" t="n">
        <v>17696955</v>
      </c>
      <c r="B554" s="0" t="s">
        <v>616</v>
      </c>
      <c r="C554" s="0" t="n">
        <v>216</v>
      </c>
      <c r="D554" s="0" t="s">
        <v>1821</v>
      </c>
      <c r="E554" s="0" t="s">
        <v>1848</v>
      </c>
      <c r="F554" s="0" t="s">
        <v>1823</v>
      </c>
      <c r="G554" s="0" t="s">
        <v>1824</v>
      </c>
      <c r="H554" s="0" t="s">
        <v>620</v>
      </c>
      <c r="I554" s="0" t="s">
        <v>385</v>
      </c>
      <c r="J554" s="0" t="s">
        <v>47</v>
      </c>
      <c r="K554" s="0" t="s">
        <v>47</v>
      </c>
      <c r="L554" s="0" t="s">
        <v>47</v>
      </c>
      <c r="M554" s="0" t="s">
        <v>47</v>
      </c>
      <c r="N554" s="0" t="n">
        <v>2</v>
      </c>
      <c r="O554" s="0" t="n">
        <v>93</v>
      </c>
      <c r="P554" s="0" t="n">
        <v>25</v>
      </c>
      <c r="Q554" s="0" t="n">
        <v>3.6</v>
      </c>
      <c r="R554" s="0" t="str">
        <f aca="false">INDEX(Lookup!$B$4:$B$18,MATCH(C554,Lookup!$A$4:$A$18,0))</f>
        <v>United States</v>
      </c>
      <c r="S554" s="20" t="n">
        <f aca="false">INDEX(Lookup!$D$4:$D$18,MATCH(C554,Lookup!$A$4:$A$18,0))</f>
        <v>1</v>
      </c>
      <c r="T554" s="21" t="n">
        <f aca="false">ROUND(P554*S554,2)</f>
        <v>25</v>
      </c>
      <c r="U554" s="21" t="n">
        <f aca="false">IF(T554&lt;=10,1,IF(T554&lt;=20,2,IF(T554&lt;=30,3,IF(T554&lt;=40,4,IF(T554&lt;=50,5,IF(T554&lt;=100,6,IF(T554&lt;=250,7,8)))))))</f>
        <v>3</v>
      </c>
      <c r="V554" s="21" t="n">
        <f aca="false">IF(AND(OR(Dashboard!$T$3="All",R554=Dashboard!$T$3),OR(Dashboard!$T$4="All",D554=Dashboard!$T$4)),1,0)</f>
        <v>1</v>
      </c>
      <c r="W554" s="21" t="n">
        <f aca="false">IF(V554=1,T554+ROW()/10000000,0)</f>
        <v>25.0000554</v>
      </c>
    </row>
    <row r="555" customFormat="false" ht="15" hidden="false" customHeight="false" outlineLevel="0" collapsed="false">
      <c r="A555" s="0" t="n">
        <v>17696957</v>
      </c>
      <c r="B555" s="0" t="s">
        <v>1849</v>
      </c>
      <c r="C555" s="0" t="n">
        <v>216</v>
      </c>
      <c r="D555" s="0" t="s">
        <v>1821</v>
      </c>
      <c r="E555" s="0" t="s">
        <v>1850</v>
      </c>
      <c r="F555" s="0" t="s">
        <v>1823</v>
      </c>
      <c r="G555" s="0" t="s">
        <v>1824</v>
      </c>
      <c r="H555" s="0" t="s">
        <v>682</v>
      </c>
      <c r="I555" s="0" t="s">
        <v>385</v>
      </c>
      <c r="J555" s="0" t="s">
        <v>47</v>
      </c>
      <c r="K555" s="0" t="s">
        <v>47</v>
      </c>
      <c r="L555" s="0" t="s">
        <v>47</v>
      </c>
      <c r="M555" s="0" t="s">
        <v>47</v>
      </c>
      <c r="N555" s="0" t="n">
        <v>2</v>
      </c>
      <c r="O555" s="0" t="n">
        <v>89</v>
      </c>
      <c r="P555" s="0" t="n">
        <v>25</v>
      </c>
      <c r="Q555" s="0" t="n">
        <v>3.6</v>
      </c>
      <c r="R555" s="0" t="str">
        <f aca="false">INDEX(Lookup!$B$4:$B$18,MATCH(C555,Lookup!$A$4:$A$18,0))</f>
        <v>United States</v>
      </c>
      <c r="S555" s="20" t="n">
        <f aca="false">INDEX(Lookup!$D$4:$D$18,MATCH(C555,Lookup!$A$4:$A$18,0))</f>
        <v>1</v>
      </c>
      <c r="T555" s="21" t="n">
        <f aca="false">ROUND(P555*S555,2)</f>
        <v>25</v>
      </c>
      <c r="U555" s="21" t="n">
        <f aca="false">IF(T555&lt;=10,1,IF(T555&lt;=20,2,IF(T555&lt;=30,3,IF(T555&lt;=40,4,IF(T555&lt;=50,5,IF(T555&lt;=100,6,IF(T555&lt;=250,7,8)))))))</f>
        <v>3</v>
      </c>
      <c r="V555" s="21" t="n">
        <f aca="false">IF(AND(OR(Dashboard!$T$3="All",R555=Dashboard!$T$3),OR(Dashboard!$T$4="All",D555=Dashboard!$T$4)),1,0)</f>
        <v>1</v>
      </c>
      <c r="W555" s="21" t="n">
        <f aca="false">IF(V555=1,T555+ROW()/10000000,0)</f>
        <v>25.0000555</v>
      </c>
    </row>
    <row r="556" customFormat="false" ht="15" hidden="false" customHeight="false" outlineLevel="0" collapsed="false">
      <c r="A556" s="0" t="n">
        <v>17697418</v>
      </c>
      <c r="B556" s="0" t="s">
        <v>1851</v>
      </c>
      <c r="C556" s="0" t="n">
        <v>216</v>
      </c>
      <c r="D556" s="0" t="s">
        <v>1821</v>
      </c>
      <c r="E556" s="0" t="s">
        <v>1852</v>
      </c>
      <c r="F556" s="0" t="s">
        <v>1821</v>
      </c>
      <c r="G556" s="0" t="s">
        <v>1853</v>
      </c>
      <c r="H556" s="0" t="s">
        <v>394</v>
      </c>
      <c r="I556" s="0" t="s">
        <v>385</v>
      </c>
      <c r="J556" s="0" t="s">
        <v>47</v>
      </c>
      <c r="K556" s="0" t="s">
        <v>47</v>
      </c>
      <c r="L556" s="0" t="s">
        <v>47</v>
      </c>
      <c r="M556" s="0" t="s">
        <v>47</v>
      </c>
      <c r="N556" s="0" t="n">
        <v>2</v>
      </c>
      <c r="O556" s="0" t="n">
        <v>69</v>
      </c>
      <c r="P556" s="0" t="n">
        <v>25</v>
      </c>
      <c r="Q556" s="0" t="n">
        <v>3.6</v>
      </c>
      <c r="R556" s="0" t="str">
        <f aca="false">INDEX(Lookup!$B$4:$B$18,MATCH(C556,Lookup!$A$4:$A$18,0))</f>
        <v>United States</v>
      </c>
      <c r="S556" s="20" t="n">
        <f aca="false">INDEX(Lookup!$D$4:$D$18,MATCH(C556,Lookup!$A$4:$A$18,0))</f>
        <v>1</v>
      </c>
      <c r="T556" s="21" t="n">
        <f aca="false">ROUND(P556*S556,2)</f>
        <v>25</v>
      </c>
      <c r="U556" s="21" t="n">
        <f aca="false">IF(T556&lt;=10,1,IF(T556&lt;=20,2,IF(T556&lt;=30,3,IF(T556&lt;=40,4,IF(T556&lt;=50,5,IF(T556&lt;=100,6,IF(T556&lt;=250,7,8)))))))</f>
        <v>3</v>
      </c>
      <c r="V556" s="21" t="n">
        <f aca="false">IF(AND(OR(Dashboard!$T$3="All",R556=Dashboard!$T$3),OR(Dashboard!$T$4="All",D556=Dashboard!$T$4)),1,0)</f>
        <v>1</v>
      </c>
      <c r="W556" s="21" t="n">
        <f aca="false">IF(V556=1,T556+ROW()/10000000,0)</f>
        <v>25.0000556</v>
      </c>
    </row>
    <row r="557" customFormat="false" ht="15" hidden="false" customHeight="false" outlineLevel="0" collapsed="false">
      <c r="A557" s="0" t="n">
        <v>17697386</v>
      </c>
      <c r="B557" s="0" t="s">
        <v>1854</v>
      </c>
      <c r="C557" s="0" t="n">
        <v>216</v>
      </c>
      <c r="D557" s="0" t="s">
        <v>1821</v>
      </c>
      <c r="E557" s="0" t="s">
        <v>1855</v>
      </c>
      <c r="F557" s="0" t="s">
        <v>1821</v>
      </c>
      <c r="G557" s="0" t="s">
        <v>1853</v>
      </c>
      <c r="H557" s="0" t="s">
        <v>471</v>
      </c>
      <c r="I557" s="0" t="s">
        <v>385</v>
      </c>
      <c r="J557" s="0" t="s">
        <v>47</v>
      </c>
      <c r="K557" s="0" t="s">
        <v>47</v>
      </c>
      <c r="L557" s="0" t="s">
        <v>47</v>
      </c>
      <c r="M557" s="0" t="s">
        <v>47</v>
      </c>
      <c r="N557" s="0" t="n">
        <v>3</v>
      </c>
      <c r="O557" s="0" t="n">
        <v>86</v>
      </c>
      <c r="P557" s="0" t="n">
        <v>40</v>
      </c>
      <c r="Q557" s="0" t="n">
        <v>3.6</v>
      </c>
      <c r="R557" s="0" t="str">
        <f aca="false">INDEX(Lookup!$B$4:$B$18,MATCH(C557,Lookup!$A$4:$A$18,0))</f>
        <v>United States</v>
      </c>
      <c r="S557" s="20" t="n">
        <f aca="false">INDEX(Lookup!$D$4:$D$18,MATCH(C557,Lookup!$A$4:$A$18,0))</f>
        <v>1</v>
      </c>
      <c r="T557" s="21" t="n">
        <f aca="false">ROUND(P557*S557,2)</f>
        <v>40</v>
      </c>
      <c r="U557" s="21" t="n">
        <f aca="false">IF(T557&lt;=10,1,IF(T557&lt;=20,2,IF(T557&lt;=30,3,IF(T557&lt;=40,4,IF(T557&lt;=50,5,IF(T557&lt;=100,6,IF(T557&lt;=250,7,8)))))))</f>
        <v>4</v>
      </c>
      <c r="V557" s="21" t="n">
        <f aca="false">IF(AND(OR(Dashboard!$T$3="All",R557=Dashboard!$T$3),OR(Dashboard!$T$4="All",D557=Dashboard!$T$4)),1,0)</f>
        <v>1</v>
      </c>
      <c r="W557" s="21" t="n">
        <f aca="false">IF(V557=1,T557+ROW()/10000000,0)</f>
        <v>40.0000557</v>
      </c>
    </row>
    <row r="558" customFormat="false" ht="15" hidden="false" customHeight="false" outlineLevel="0" collapsed="false">
      <c r="A558" s="0" t="n">
        <v>17697224</v>
      </c>
      <c r="B558" s="0" t="s">
        <v>1856</v>
      </c>
      <c r="C558" s="0" t="n">
        <v>216</v>
      </c>
      <c r="D558" s="0" t="s">
        <v>1821</v>
      </c>
      <c r="E558" s="0" t="s">
        <v>1857</v>
      </c>
      <c r="F558" s="0" t="s">
        <v>1821</v>
      </c>
      <c r="G558" s="0" t="s">
        <v>1853</v>
      </c>
      <c r="H558" s="0" t="s">
        <v>69</v>
      </c>
      <c r="I558" s="0" t="s">
        <v>385</v>
      </c>
      <c r="J558" s="0" t="s">
        <v>47</v>
      </c>
      <c r="K558" s="0" t="s">
        <v>47</v>
      </c>
      <c r="L558" s="0" t="s">
        <v>47</v>
      </c>
      <c r="M558" s="0" t="s">
        <v>47</v>
      </c>
      <c r="N558" s="0" t="n">
        <v>1</v>
      </c>
      <c r="O558" s="0" t="n">
        <v>73</v>
      </c>
      <c r="P558" s="0" t="n">
        <v>10</v>
      </c>
      <c r="Q558" s="0" t="n">
        <v>3.7</v>
      </c>
      <c r="R558" s="0" t="str">
        <f aca="false">INDEX(Lookup!$B$4:$B$18,MATCH(C558,Lookup!$A$4:$A$18,0))</f>
        <v>United States</v>
      </c>
      <c r="S558" s="20" t="n">
        <f aca="false">INDEX(Lookup!$D$4:$D$18,MATCH(C558,Lookup!$A$4:$A$18,0))</f>
        <v>1</v>
      </c>
      <c r="T558" s="21" t="n">
        <f aca="false">ROUND(P558*S558,2)</f>
        <v>10</v>
      </c>
      <c r="U558" s="21" t="n">
        <f aca="false">IF(T558&lt;=10,1,IF(T558&lt;=20,2,IF(T558&lt;=30,3,IF(T558&lt;=40,4,IF(T558&lt;=50,5,IF(T558&lt;=100,6,IF(T558&lt;=250,7,8)))))))</f>
        <v>1</v>
      </c>
      <c r="V558" s="21" t="n">
        <f aca="false">IF(AND(OR(Dashboard!$T$3="All",R558=Dashboard!$T$3),OR(Dashboard!$T$4="All",D558=Dashboard!$T$4)),1,0)</f>
        <v>1</v>
      </c>
      <c r="W558" s="21" t="n">
        <f aca="false">IF(V558=1,T558+ROW()/10000000,0)</f>
        <v>10.0000558</v>
      </c>
    </row>
    <row r="559" customFormat="false" ht="15" hidden="false" customHeight="false" outlineLevel="0" collapsed="false">
      <c r="A559" s="0" t="n">
        <v>17697304</v>
      </c>
      <c r="B559" s="0" t="s">
        <v>1858</v>
      </c>
      <c r="C559" s="0" t="n">
        <v>216</v>
      </c>
      <c r="D559" s="0" t="s">
        <v>1821</v>
      </c>
      <c r="E559" s="0" t="s">
        <v>1859</v>
      </c>
      <c r="F559" s="0" t="s">
        <v>1821</v>
      </c>
      <c r="G559" s="0" t="s">
        <v>1853</v>
      </c>
      <c r="H559" s="0" t="s">
        <v>394</v>
      </c>
      <c r="I559" s="0" t="s">
        <v>385</v>
      </c>
      <c r="J559" s="0" t="s">
        <v>47</v>
      </c>
      <c r="K559" s="0" t="s">
        <v>47</v>
      </c>
      <c r="L559" s="0" t="s">
        <v>47</v>
      </c>
      <c r="M559" s="0" t="s">
        <v>47</v>
      </c>
      <c r="N559" s="0" t="n">
        <v>2</v>
      </c>
      <c r="O559" s="0" t="n">
        <v>104</v>
      </c>
      <c r="P559" s="0" t="n">
        <v>25</v>
      </c>
      <c r="Q559" s="0" t="n">
        <v>3.6</v>
      </c>
      <c r="R559" s="0" t="str">
        <f aca="false">INDEX(Lookup!$B$4:$B$18,MATCH(C559,Lookup!$A$4:$A$18,0))</f>
        <v>United States</v>
      </c>
      <c r="S559" s="20" t="n">
        <f aca="false">INDEX(Lookup!$D$4:$D$18,MATCH(C559,Lookup!$A$4:$A$18,0))</f>
        <v>1</v>
      </c>
      <c r="T559" s="21" t="n">
        <f aca="false">ROUND(P559*S559,2)</f>
        <v>25</v>
      </c>
      <c r="U559" s="21" t="n">
        <f aca="false">IF(T559&lt;=10,1,IF(T559&lt;=20,2,IF(T559&lt;=30,3,IF(T559&lt;=40,4,IF(T559&lt;=50,5,IF(T559&lt;=100,6,IF(T559&lt;=250,7,8)))))))</f>
        <v>3</v>
      </c>
      <c r="V559" s="21" t="n">
        <f aca="false">IF(AND(OR(Dashboard!$T$3="All",R559=Dashboard!$T$3),OR(Dashboard!$T$4="All",D559=Dashboard!$T$4)),1,0)</f>
        <v>1</v>
      </c>
      <c r="W559" s="21" t="n">
        <f aca="false">IF(V559=1,T559+ROW()/10000000,0)</f>
        <v>25.0000559</v>
      </c>
    </row>
    <row r="560" customFormat="false" ht="15" hidden="false" customHeight="false" outlineLevel="0" collapsed="false">
      <c r="A560" s="0" t="n">
        <v>17697389</v>
      </c>
      <c r="B560" s="0" t="s">
        <v>1860</v>
      </c>
      <c r="C560" s="0" t="n">
        <v>216</v>
      </c>
      <c r="D560" s="0" t="s">
        <v>1821</v>
      </c>
      <c r="E560" s="0" t="s">
        <v>1861</v>
      </c>
      <c r="F560" s="0" t="s">
        <v>1821</v>
      </c>
      <c r="G560" s="0" t="s">
        <v>1853</v>
      </c>
      <c r="H560" s="0" t="s">
        <v>574</v>
      </c>
      <c r="I560" s="0" t="s">
        <v>385</v>
      </c>
      <c r="J560" s="0" t="s">
        <v>47</v>
      </c>
      <c r="K560" s="0" t="s">
        <v>47</v>
      </c>
      <c r="L560" s="0" t="s">
        <v>47</v>
      </c>
      <c r="M560" s="0" t="s">
        <v>47</v>
      </c>
      <c r="N560" s="0" t="n">
        <v>1</v>
      </c>
      <c r="O560" s="0" t="n">
        <v>101</v>
      </c>
      <c r="P560" s="0" t="n">
        <v>10</v>
      </c>
      <c r="Q560" s="0" t="n">
        <v>3.7</v>
      </c>
      <c r="R560" s="0" t="str">
        <f aca="false">INDEX(Lookup!$B$4:$B$18,MATCH(C560,Lookup!$A$4:$A$18,0))</f>
        <v>United States</v>
      </c>
      <c r="S560" s="20" t="n">
        <f aca="false">INDEX(Lookup!$D$4:$D$18,MATCH(C560,Lookup!$A$4:$A$18,0))</f>
        <v>1</v>
      </c>
      <c r="T560" s="21" t="n">
        <f aca="false">ROUND(P560*S560,2)</f>
        <v>10</v>
      </c>
      <c r="U560" s="21" t="n">
        <f aca="false">IF(T560&lt;=10,1,IF(T560&lt;=20,2,IF(T560&lt;=30,3,IF(T560&lt;=40,4,IF(T560&lt;=50,5,IF(T560&lt;=100,6,IF(T560&lt;=250,7,8)))))))</f>
        <v>1</v>
      </c>
      <c r="V560" s="21" t="n">
        <f aca="false">IF(AND(OR(Dashboard!$T$3="All",R560=Dashboard!$T$3),OR(Dashboard!$T$4="All",D560=Dashboard!$T$4)),1,0)</f>
        <v>1</v>
      </c>
      <c r="W560" s="21" t="n">
        <f aca="false">IF(V560=1,T560+ROW()/10000000,0)</f>
        <v>10.000056</v>
      </c>
    </row>
    <row r="561" customFormat="false" ht="15" hidden="false" customHeight="false" outlineLevel="0" collapsed="false">
      <c r="A561" s="0" t="n">
        <v>17697424</v>
      </c>
      <c r="B561" s="0" t="s">
        <v>1862</v>
      </c>
      <c r="C561" s="0" t="n">
        <v>216</v>
      </c>
      <c r="D561" s="0" t="s">
        <v>1821</v>
      </c>
      <c r="E561" s="0" t="s">
        <v>1863</v>
      </c>
      <c r="F561" s="0" t="s">
        <v>1821</v>
      </c>
      <c r="G561" s="0" t="s">
        <v>1853</v>
      </c>
      <c r="H561" s="0" t="s">
        <v>555</v>
      </c>
      <c r="I561" s="0" t="s">
        <v>385</v>
      </c>
      <c r="J561" s="0" t="s">
        <v>47</v>
      </c>
      <c r="K561" s="0" t="s">
        <v>47</v>
      </c>
      <c r="L561" s="0" t="s">
        <v>47</v>
      </c>
      <c r="M561" s="0" t="s">
        <v>47</v>
      </c>
      <c r="N561" s="0" t="n">
        <v>1</v>
      </c>
      <c r="O561" s="0" t="n">
        <v>58</v>
      </c>
      <c r="P561" s="0" t="n">
        <v>10</v>
      </c>
      <c r="Q561" s="0" t="n">
        <v>3.5</v>
      </c>
      <c r="R561" s="0" t="str">
        <f aca="false">INDEX(Lookup!$B$4:$B$18,MATCH(C561,Lookup!$A$4:$A$18,0))</f>
        <v>United States</v>
      </c>
      <c r="S561" s="20" t="n">
        <f aca="false">INDEX(Lookup!$D$4:$D$18,MATCH(C561,Lookup!$A$4:$A$18,0))</f>
        <v>1</v>
      </c>
      <c r="T561" s="21" t="n">
        <f aca="false">ROUND(P561*S561,2)</f>
        <v>10</v>
      </c>
      <c r="U561" s="21" t="n">
        <f aca="false">IF(T561&lt;=10,1,IF(T561&lt;=20,2,IF(T561&lt;=30,3,IF(T561&lt;=40,4,IF(T561&lt;=50,5,IF(T561&lt;=100,6,IF(T561&lt;=250,7,8)))))))</f>
        <v>1</v>
      </c>
      <c r="V561" s="21" t="n">
        <f aca="false">IF(AND(OR(Dashboard!$T$3="All",R561=Dashboard!$T$3),OR(Dashboard!$T$4="All",D561=Dashboard!$T$4)),1,0)</f>
        <v>1</v>
      </c>
      <c r="W561" s="21" t="n">
        <f aca="false">IF(V561=1,T561+ROW()/10000000,0)</f>
        <v>10.0000561</v>
      </c>
    </row>
    <row r="562" customFormat="false" ht="15" hidden="false" customHeight="false" outlineLevel="0" collapsed="false">
      <c r="A562" s="0" t="n">
        <v>17697332</v>
      </c>
      <c r="B562" s="0" t="s">
        <v>1864</v>
      </c>
      <c r="C562" s="0" t="n">
        <v>216</v>
      </c>
      <c r="D562" s="0" t="s">
        <v>1821</v>
      </c>
      <c r="E562" s="0" t="s">
        <v>1865</v>
      </c>
      <c r="F562" s="0" t="s">
        <v>1821</v>
      </c>
      <c r="G562" s="0" t="s">
        <v>1853</v>
      </c>
      <c r="H562" s="0" t="s">
        <v>426</v>
      </c>
      <c r="I562" s="0" t="s">
        <v>385</v>
      </c>
      <c r="J562" s="0" t="s">
        <v>47</v>
      </c>
      <c r="K562" s="0" t="s">
        <v>47</v>
      </c>
      <c r="L562" s="0" t="s">
        <v>47</v>
      </c>
      <c r="M562" s="0" t="s">
        <v>47</v>
      </c>
      <c r="N562" s="0" t="n">
        <v>2</v>
      </c>
      <c r="O562" s="0" t="n">
        <v>156</v>
      </c>
      <c r="P562" s="0" t="n">
        <v>25</v>
      </c>
      <c r="Q562" s="0" t="n">
        <v>3.9</v>
      </c>
      <c r="R562" s="0" t="str">
        <f aca="false">INDEX(Lookup!$B$4:$B$18,MATCH(C562,Lookup!$A$4:$A$18,0))</f>
        <v>United States</v>
      </c>
      <c r="S562" s="20" t="n">
        <f aca="false">INDEX(Lookup!$D$4:$D$18,MATCH(C562,Lookup!$A$4:$A$18,0))</f>
        <v>1</v>
      </c>
      <c r="T562" s="21" t="n">
        <f aca="false">ROUND(P562*S562,2)</f>
        <v>25</v>
      </c>
      <c r="U562" s="21" t="n">
        <f aca="false">IF(T562&lt;=10,1,IF(T562&lt;=20,2,IF(T562&lt;=30,3,IF(T562&lt;=40,4,IF(T562&lt;=50,5,IF(T562&lt;=100,6,IF(T562&lt;=250,7,8)))))))</f>
        <v>3</v>
      </c>
      <c r="V562" s="21" t="n">
        <f aca="false">IF(AND(OR(Dashboard!$T$3="All",R562=Dashboard!$T$3),OR(Dashboard!$T$4="All",D562=Dashboard!$T$4)),1,0)</f>
        <v>1</v>
      </c>
      <c r="W562" s="21" t="n">
        <f aca="false">IF(V562=1,T562+ROW()/10000000,0)</f>
        <v>25.0000562</v>
      </c>
    </row>
    <row r="563" customFormat="false" ht="15" hidden="false" customHeight="false" outlineLevel="0" collapsed="false">
      <c r="A563" s="0" t="n">
        <v>17694056</v>
      </c>
      <c r="B563" s="0" t="s">
        <v>1866</v>
      </c>
      <c r="C563" s="0" t="n">
        <v>216</v>
      </c>
      <c r="D563" s="0" t="s">
        <v>1867</v>
      </c>
      <c r="E563" s="0" t="s">
        <v>1868</v>
      </c>
      <c r="F563" s="0" t="s">
        <v>1867</v>
      </c>
      <c r="G563" s="0" t="s">
        <v>1869</v>
      </c>
      <c r="H563" s="0" t="s">
        <v>1870</v>
      </c>
      <c r="I563" s="0" t="s">
        <v>385</v>
      </c>
      <c r="J563" s="0" t="s">
        <v>47</v>
      </c>
      <c r="K563" s="0" t="s">
        <v>47</v>
      </c>
      <c r="L563" s="0" t="s">
        <v>47</v>
      </c>
      <c r="M563" s="0" t="s">
        <v>47</v>
      </c>
      <c r="N563" s="0" t="n">
        <v>2</v>
      </c>
      <c r="O563" s="0" t="n">
        <v>156</v>
      </c>
      <c r="P563" s="0" t="n">
        <v>25</v>
      </c>
      <c r="Q563" s="0" t="n">
        <v>3.9</v>
      </c>
      <c r="R563" s="0" t="str">
        <f aca="false">INDEX(Lookup!$B$4:$B$18,MATCH(C563,Lookup!$A$4:$A$18,0))</f>
        <v>United States</v>
      </c>
      <c r="S563" s="20" t="n">
        <f aca="false">INDEX(Lookup!$D$4:$D$18,MATCH(C563,Lookup!$A$4:$A$18,0))</f>
        <v>1</v>
      </c>
      <c r="T563" s="21" t="n">
        <f aca="false">ROUND(P563*S563,2)</f>
        <v>25</v>
      </c>
      <c r="U563" s="21" t="n">
        <f aca="false">IF(T563&lt;=10,1,IF(T563&lt;=20,2,IF(T563&lt;=30,3,IF(T563&lt;=40,4,IF(T563&lt;=50,5,IF(T563&lt;=100,6,IF(T563&lt;=250,7,8)))))))</f>
        <v>3</v>
      </c>
      <c r="V563" s="21" t="n">
        <f aca="false">IF(AND(OR(Dashboard!$T$3="All",R563=Dashboard!$T$3),OR(Dashboard!$T$4="All",D563=Dashboard!$T$4)),1,0)</f>
        <v>1</v>
      </c>
      <c r="W563" s="21" t="n">
        <f aca="false">IF(V563=1,T563+ROW()/10000000,0)</f>
        <v>25.0000563</v>
      </c>
    </row>
    <row r="564" customFormat="false" ht="15" hidden="false" customHeight="false" outlineLevel="0" collapsed="false">
      <c r="A564" s="0" t="n">
        <v>17559793</v>
      </c>
      <c r="B564" s="0" t="s">
        <v>1871</v>
      </c>
      <c r="C564" s="0" t="n">
        <v>216</v>
      </c>
      <c r="D564" s="0" t="s">
        <v>1872</v>
      </c>
      <c r="E564" s="0" t="s">
        <v>1873</v>
      </c>
      <c r="F564" s="0" t="s">
        <v>1872</v>
      </c>
      <c r="G564" s="0" t="s">
        <v>1874</v>
      </c>
      <c r="H564" s="0" t="s">
        <v>1626</v>
      </c>
      <c r="I564" s="0" t="s">
        <v>385</v>
      </c>
      <c r="J564" s="0" t="s">
        <v>47</v>
      </c>
      <c r="K564" s="0" t="s">
        <v>47</v>
      </c>
      <c r="L564" s="0" t="s">
        <v>47</v>
      </c>
      <c r="M564" s="0" t="s">
        <v>47</v>
      </c>
      <c r="N564" s="0" t="n">
        <v>2</v>
      </c>
      <c r="O564" s="0" t="n">
        <v>16</v>
      </c>
      <c r="P564" s="0" t="n">
        <v>25</v>
      </c>
      <c r="Q564" s="0" t="n">
        <v>3.2</v>
      </c>
      <c r="R564" s="0" t="str">
        <f aca="false">INDEX(Lookup!$B$4:$B$18,MATCH(C564,Lookup!$A$4:$A$18,0))</f>
        <v>United States</v>
      </c>
      <c r="S564" s="20" t="n">
        <f aca="false">INDEX(Lookup!$D$4:$D$18,MATCH(C564,Lookup!$A$4:$A$18,0))</f>
        <v>1</v>
      </c>
      <c r="T564" s="21" t="n">
        <f aca="false">ROUND(P564*S564,2)</f>
        <v>25</v>
      </c>
      <c r="U564" s="21" t="n">
        <f aca="false">IF(T564&lt;=10,1,IF(T564&lt;=20,2,IF(T564&lt;=30,3,IF(T564&lt;=40,4,IF(T564&lt;=50,5,IF(T564&lt;=100,6,IF(T564&lt;=250,7,8)))))))</f>
        <v>3</v>
      </c>
      <c r="V564" s="21" t="n">
        <f aca="false">IF(AND(OR(Dashboard!$T$3="All",R564=Dashboard!$T$3),OR(Dashboard!$T$4="All",D564=Dashboard!$T$4)),1,0)</f>
        <v>1</v>
      </c>
      <c r="W564" s="21" t="n">
        <f aca="false">IF(V564=1,T564+ROW()/10000000,0)</f>
        <v>25.0000564</v>
      </c>
    </row>
    <row r="565" customFormat="false" ht="15" hidden="false" customHeight="false" outlineLevel="0" collapsed="false">
      <c r="A565" s="0" t="n">
        <v>16668008</v>
      </c>
      <c r="B565" s="0" t="s">
        <v>1875</v>
      </c>
      <c r="C565" s="0" t="n">
        <v>37</v>
      </c>
      <c r="D565" s="0" t="s">
        <v>1876</v>
      </c>
      <c r="E565" s="0" t="s">
        <v>1877</v>
      </c>
      <c r="F565" s="0" t="s">
        <v>1876</v>
      </c>
      <c r="G565" s="0" t="s">
        <v>1878</v>
      </c>
      <c r="H565" s="0" t="s">
        <v>838</v>
      </c>
      <c r="I565" s="0" t="s">
        <v>385</v>
      </c>
      <c r="J565" s="0" t="s">
        <v>47</v>
      </c>
      <c r="K565" s="0" t="s">
        <v>47</v>
      </c>
      <c r="L565" s="0" t="s">
        <v>47</v>
      </c>
      <c r="M565" s="0" t="s">
        <v>47</v>
      </c>
      <c r="N565" s="0" t="n">
        <v>2</v>
      </c>
      <c r="O565" s="0" t="n">
        <v>26</v>
      </c>
      <c r="P565" s="0" t="n">
        <v>25</v>
      </c>
      <c r="Q565" s="0" t="n">
        <v>3.3</v>
      </c>
      <c r="R565" s="0" t="str">
        <f aca="false">INDEX(Lookup!$B$4:$B$18,MATCH(C565,Lookup!$A$4:$A$18,0))</f>
        <v>Canada</v>
      </c>
      <c r="S565" s="20" t="n">
        <f aca="false">INDEX(Lookup!$D$4:$D$18,MATCH(C565,Lookup!$A$4:$A$18,0))</f>
        <v>0.72</v>
      </c>
      <c r="T565" s="21" t="n">
        <f aca="false">ROUND(P565*S565,2)</f>
        <v>18</v>
      </c>
      <c r="U565" s="21" t="n">
        <f aca="false">IF(T565&lt;=10,1,IF(T565&lt;=20,2,IF(T565&lt;=30,3,IF(T565&lt;=40,4,IF(T565&lt;=50,5,IF(T565&lt;=100,6,IF(T565&lt;=250,7,8)))))))</f>
        <v>2</v>
      </c>
      <c r="V565" s="21" t="n">
        <f aca="false">IF(AND(OR(Dashboard!$T$3="All",R565=Dashboard!$T$3),OR(Dashboard!$T$4="All",D565=Dashboard!$T$4)),1,0)</f>
        <v>1</v>
      </c>
      <c r="W565" s="21" t="n">
        <f aca="false">IF(V565=1,T565+ROW()/10000000,0)</f>
        <v>18.0000565</v>
      </c>
    </row>
    <row r="566" customFormat="false" ht="15" hidden="false" customHeight="false" outlineLevel="0" collapsed="false">
      <c r="A566" s="0" t="n">
        <v>18212135</v>
      </c>
      <c r="B566" s="0" t="s">
        <v>1879</v>
      </c>
      <c r="C566" s="0" t="n">
        <v>214</v>
      </c>
      <c r="D566" s="0" t="s">
        <v>1880</v>
      </c>
      <c r="E566" s="0" t="s">
        <v>1881</v>
      </c>
      <c r="F566" s="0" t="s">
        <v>1882</v>
      </c>
      <c r="G566" s="0" t="s">
        <v>1883</v>
      </c>
      <c r="H566" s="0" t="s">
        <v>471</v>
      </c>
      <c r="I566" s="0" t="s">
        <v>1884</v>
      </c>
      <c r="J566" s="0" t="s">
        <v>47</v>
      </c>
      <c r="K566" s="0" t="s">
        <v>47</v>
      </c>
      <c r="L566" s="0" t="s">
        <v>47</v>
      </c>
      <c r="M566" s="0" t="s">
        <v>47</v>
      </c>
      <c r="N566" s="0" t="n">
        <v>4</v>
      </c>
      <c r="O566" s="0" t="n">
        <v>207</v>
      </c>
      <c r="P566" s="0" t="n">
        <v>190</v>
      </c>
      <c r="Q566" s="0" t="n">
        <v>4.6</v>
      </c>
      <c r="R566" s="0" t="str">
        <f aca="false">INDEX(Lookup!$B$4:$B$18,MATCH(C566,Lookup!$A$4:$A$18,0))</f>
        <v>UAE</v>
      </c>
      <c r="S566" s="20" t="n">
        <f aca="false">INDEX(Lookup!$D$4:$D$18,MATCH(C566,Lookup!$A$4:$A$18,0))</f>
        <v>0.272</v>
      </c>
      <c r="T566" s="21" t="n">
        <f aca="false">ROUND(P566*S566,2)</f>
        <v>51.68</v>
      </c>
      <c r="U566" s="21" t="n">
        <f aca="false">IF(T566&lt;=10,1,IF(T566&lt;=20,2,IF(T566&lt;=30,3,IF(T566&lt;=40,4,IF(T566&lt;=50,5,IF(T566&lt;=100,6,IF(T566&lt;=250,7,8)))))))</f>
        <v>6</v>
      </c>
      <c r="V566" s="21" t="n">
        <f aca="false">IF(AND(OR(Dashboard!$T$3="All",R566=Dashboard!$T$3),OR(Dashboard!$T$4="All",D566=Dashboard!$T$4)),1,0)</f>
        <v>1</v>
      </c>
      <c r="W566" s="21" t="n">
        <f aca="false">IF(V566=1,T566+ROW()/10000000,0)</f>
        <v>51.6800566</v>
      </c>
    </row>
    <row r="567" customFormat="false" ht="15" hidden="false" customHeight="false" outlineLevel="0" collapsed="false">
      <c r="A567" s="0" t="n">
        <v>5704255</v>
      </c>
      <c r="B567" s="0" t="s">
        <v>1885</v>
      </c>
      <c r="C567" s="0" t="n">
        <v>214</v>
      </c>
      <c r="D567" s="0" t="s">
        <v>1880</v>
      </c>
      <c r="E567" s="0" t="s">
        <v>1886</v>
      </c>
      <c r="F567" s="0" t="s">
        <v>1882</v>
      </c>
      <c r="G567" s="0" t="s">
        <v>1883</v>
      </c>
      <c r="H567" s="0" t="s">
        <v>471</v>
      </c>
      <c r="I567" s="0" t="s">
        <v>1884</v>
      </c>
      <c r="J567" s="0" t="s">
        <v>47</v>
      </c>
      <c r="K567" s="0" t="s">
        <v>46</v>
      </c>
      <c r="L567" s="0" t="s">
        <v>47</v>
      </c>
      <c r="M567" s="0" t="s">
        <v>47</v>
      </c>
      <c r="N567" s="0" t="n">
        <v>4</v>
      </c>
      <c r="O567" s="0" t="n">
        <v>376</v>
      </c>
      <c r="P567" s="0" t="n">
        <v>260</v>
      </c>
      <c r="Q567" s="0" t="n">
        <v>4.6</v>
      </c>
      <c r="R567" s="0" t="str">
        <f aca="false">INDEX(Lookup!$B$4:$B$18,MATCH(C567,Lookup!$A$4:$A$18,0))</f>
        <v>UAE</v>
      </c>
      <c r="S567" s="20" t="n">
        <f aca="false">INDEX(Lookup!$D$4:$D$18,MATCH(C567,Lookup!$A$4:$A$18,0))</f>
        <v>0.272</v>
      </c>
      <c r="T567" s="21" t="n">
        <f aca="false">ROUND(P567*S567,2)</f>
        <v>70.72</v>
      </c>
      <c r="U567" s="21" t="n">
        <f aca="false">IF(T567&lt;=10,1,IF(T567&lt;=20,2,IF(T567&lt;=30,3,IF(T567&lt;=40,4,IF(T567&lt;=50,5,IF(T567&lt;=100,6,IF(T567&lt;=250,7,8)))))))</f>
        <v>6</v>
      </c>
      <c r="V567" s="21" t="n">
        <f aca="false">IF(AND(OR(Dashboard!$T$3="All",R567=Dashboard!$T$3),OR(Dashboard!$T$4="All",D567=Dashboard!$T$4)),1,0)</f>
        <v>1</v>
      </c>
      <c r="W567" s="21" t="n">
        <f aca="false">IF(V567=1,T567+ROW()/10000000,0)</f>
        <v>70.7200567</v>
      </c>
    </row>
    <row r="568" customFormat="false" ht="15" hidden="false" customHeight="false" outlineLevel="0" collapsed="false">
      <c r="A568" s="0" t="n">
        <v>5701978</v>
      </c>
      <c r="B568" s="0" t="s">
        <v>1887</v>
      </c>
      <c r="C568" s="0" t="n">
        <v>214</v>
      </c>
      <c r="D568" s="0" t="s">
        <v>1880</v>
      </c>
      <c r="E568" s="0" t="s">
        <v>1888</v>
      </c>
      <c r="F568" s="0" t="s">
        <v>1889</v>
      </c>
      <c r="G568" s="0" t="s">
        <v>1890</v>
      </c>
      <c r="H568" s="0" t="s">
        <v>120</v>
      </c>
      <c r="I568" s="0" t="s">
        <v>1884</v>
      </c>
      <c r="J568" s="0" t="s">
        <v>46</v>
      </c>
      <c r="K568" s="0" t="s">
        <v>46</v>
      </c>
      <c r="L568" s="0" t="s">
        <v>47</v>
      </c>
      <c r="M568" s="0" t="s">
        <v>47</v>
      </c>
      <c r="N568" s="0" t="n">
        <v>3</v>
      </c>
      <c r="O568" s="0" t="n">
        <v>471</v>
      </c>
      <c r="P568" s="0" t="n">
        <v>150</v>
      </c>
      <c r="Q568" s="0" t="n">
        <v>4.4</v>
      </c>
      <c r="R568" s="0" t="str">
        <f aca="false">INDEX(Lookup!$B$4:$B$18,MATCH(C568,Lookup!$A$4:$A$18,0))</f>
        <v>UAE</v>
      </c>
      <c r="S568" s="20" t="n">
        <f aca="false">INDEX(Lookup!$D$4:$D$18,MATCH(C568,Lookup!$A$4:$A$18,0))</f>
        <v>0.272</v>
      </c>
      <c r="T568" s="21" t="n">
        <f aca="false">ROUND(P568*S568,2)</f>
        <v>40.8</v>
      </c>
      <c r="U568" s="21" t="n">
        <f aca="false">IF(T568&lt;=10,1,IF(T568&lt;=20,2,IF(T568&lt;=30,3,IF(T568&lt;=40,4,IF(T568&lt;=50,5,IF(T568&lt;=100,6,IF(T568&lt;=250,7,8)))))))</f>
        <v>5</v>
      </c>
      <c r="V568" s="21" t="n">
        <f aca="false">IF(AND(OR(Dashboard!$T$3="All",R568=Dashboard!$T$3),OR(Dashboard!$T$4="All",D568=Dashboard!$T$4)),1,0)</f>
        <v>1</v>
      </c>
      <c r="W568" s="21" t="n">
        <f aca="false">IF(V568=1,T568+ROW()/10000000,0)</f>
        <v>40.8000568</v>
      </c>
    </row>
    <row r="569" customFormat="false" ht="15" hidden="false" customHeight="false" outlineLevel="0" collapsed="false">
      <c r="A569" s="0" t="n">
        <v>5701729</v>
      </c>
      <c r="B569" s="0" t="s">
        <v>1891</v>
      </c>
      <c r="C569" s="0" t="n">
        <v>214</v>
      </c>
      <c r="D569" s="0" t="s">
        <v>1880</v>
      </c>
      <c r="E569" s="0" t="s">
        <v>1892</v>
      </c>
      <c r="F569" s="0" t="s">
        <v>1889</v>
      </c>
      <c r="G569" s="0" t="s">
        <v>1890</v>
      </c>
      <c r="H569" s="0" t="s">
        <v>1893</v>
      </c>
      <c r="I569" s="0" t="s">
        <v>1884</v>
      </c>
      <c r="J569" s="0" t="s">
        <v>47</v>
      </c>
      <c r="K569" s="0" t="s">
        <v>47</v>
      </c>
      <c r="L569" s="0" t="s">
        <v>47</v>
      </c>
      <c r="M569" s="0" t="s">
        <v>47</v>
      </c>
      <c r="N569" s="0" t="n">
        <v>2</v>
      </c>
      <c r="O569" s="0" t="n">
        <v>224</v>
      </c>
      <c r="P569" s="0" t="n">
        <v>70</v>
      </c>
      <c r="Q569" s="0" t="n">
        <v>4.3</v>
      </c>
      <c r="R569" s="0" t="str">
        <f aca="false">INDEX(Lookup!$B$4:$B$18,MATCH(C569,Lookup!$A$4:$A$18,0))</f>
        <v>UAE</v>
      </c>
      <c r="S569" s="20" t="n">
        <f aca="false">INDEX(Lookup!$D$4:$D$18,MATCH(C569,Lookup!$A$4:$A$18,0))</f>
        <v>0.272</v>
      </c>
      <c r="T569" s="21" t="n">
        <f aca="false">ROUND(P569*S569,2)</f>
        <v>19.04</v>
      </c>
      <c r="U569" s="21" t="n">
        <f aca="false">IF(T569&lt;=10,1,IF(T569&lt;=20,2,IF(T569&lt;=30,3,IF(T569&lt;=40,4,IF(T569&lt;=50,5,IF(T569&lt;=100,6,IF(T569&lt;=250,7,8)))))))</f>
        <v>2</v>
      </c>
      <c r="V569" s="21" t="n">
        <f aca="false">IF(AND(OR(Dashboard!$T$3="All",R569=Dashboard!$T$3),OR(Dashboard!$T$4="All",D569=Dashboard!$T$4)),1,0)</f>
        <v>1</v>
      </c>
      <c r="W569" s="21" t="n">
        <f aca="false">IF(V569=1,T569+ROW()/10000000,0)</f>
        <v>19.0400569</v>
      </c>
    </row>
    <row r="570" customFormat="false" ht="15" hidden="false" customHeight="false" outlineLevel="0" collapsed="false">
      <c r="A570" s="0" t="n">
        <v>5704168</v>
      </c>
      <c r="B570" s="0" t="s">
        <v>1894</v>
      </c>
      <c r="C570" s="0" t="n">
        <v>214</v>
      </c>
      <c r="D570" s="0" t="s">
        <v>1880</v>
      </c>
      <c r="E570" s="0" t="s">
        <v>1895</v>
      </c>
      <c r="F570" s="0" t="s">
        <v>1896</v>
      </c>
      <c r="G570" s="0" t="s">
        <v>1897</v>
      </c>
      <c r="H570" s="0" t="s">
        <v>1898</v>
      </c>
      <c r="I570" s="0" t="s">
        <v>1884</v>
      </c>
      <c r="J570" s="0" t="s">
        <v>47</v>
      </c>
      <c r="K570" s="0" t="s">
        <v>47</v>
      </c>
      <c r="L570" s="0" t="s">
        <v>47</v>
      </c>
      <c r="M570" s="0" t="s">
        <v>47</v>
      </c>
      <c r="N570" s="0" t="n">
        <v>3</v>
      </c>
      <c r="O570" s="0" t="n">
        <v>228</v>
      </c>
      <c r="P570" s="0" t="n">
        <v>100</v>
      </c>
      <c r="Q570" s="0" t="n">
        <v>4.2</v>
      </c>
      <c r="R570" s="0" t="str">
        <f aca="false">INDEX(Lookup!$B$4:$B$18,MATCH(C570,Lookup!$A$4:$A$18,0))</f>
        <v>UAE</v>
      </c>
      <c r="S570" s="20" t="n">
        <f aca="false">INDEX(Lookup!$D$4:$D$18,MATCH(C570,Lookup!$A$4:$A$18,0))</f>
        <v>0.272</v>
      </c>
      <c r="T570" s="21" t="n">
        <f aca="false">ROUND(P570*S570,2)</f>
        <v>27.2</v>
      </c>
      <c r="U570" s="21" t="n">
        <f aca="false">IF(T570&lt;=10,1,IF(T570&lt;=20,2,IF(T570&lt;=30,3,IF(T570&lt;=40,4,IF(T570&lt;=50,5,IF(T570&lt;=100,6,IF(T570&lt;=250,7,8)))))))</f>
        <v>3</v>
      </c>
      <c r="V570" s="21" t="n">
        <f aca="false">IF(AND(OR(Dashboard!$T$3="All",R570=Dashboard!$T$3),OR(Dashboard!$T$4="All",D570=Dashboard!$T$4)),1,0)</f>
        <v>1</v>
      </c>
      <c r="W570" s="21" t="n">
        <f aca="false">IF(V570=1,T570+ROW()/10000000,0)</f>
        <v>27.200057</v>
      </c>
    </row>
    <row r="571" customFormat="false" ht="15" hidden="false" customHeight="false" outlineLevel="0" collapsed="false">
      <c r="A571" s="0" t="n">
        <v>18277098</v>
      </c>
      <c r="B571" s="0" t="s">
        <v>1899</v>
      </c>
      <c r="C571" s="0" t="n">
        <v>214</v>
      </c>
      <c r="D571" s="0" t="s">
        <v>1880</v>
      </c>
      <c r="E571" s="0" t="s">
        <v>1900</v>
      </c>
      <c r="F571" s="0" t="s">
        <v>1901</v>
      </c>
      <c r="G571" s="0" t="s">
        <v>1902</v>
      </c>
      <c r="H571" s="0" t="s">
        <v>838</v>
      </c>
      <c r="I571" s="0" t="s">
        <v>1884</v>
      </c>
      <c r="J571" s="0" t="s">
        <v>47</v>
      </c>
      <c r="K571" s="0" t="s">
        <v>47</v>
      </c>
      <c r="L571" s="0" t="s">
        <v>47</v>
      </c>
      <c r="M571" s="0" t="s">
        <v>47</v>
      </c>
      <c r="N571" s="0" t="n">
        <v>4</v>
      </c>
      <c r="O571" s="0" t="n">
        <v>81</v>
      </c>
      <c r="P571" s="0" t="n">
        <v>180</v>
      </c>
      <c r="Q571" s="0" t="n">
        <v>4.6</v>
      </c>
      <c r="R571" s="0" t="str">
        <f aca="false">INDEX(Lookup!$B$4:$B$18,MATCH(C571,Lookup!$A$4:$A$18,0))</f>
        <v>UAE</v>
      </c>
      <c r="S571" s="20" t="n">
        <f aca="false">INDEX(Lookup!$D$4:$D$18,MATCH(C571,Lookup!$A$4:$A$18,0))</f>
        <v>0.272</v>
      </c>
      <c r="T571" s="21" t="n">
        <f aca="false">ROUND(P571*S571,2)</f>
        <v>48.96</v>
      </c>
      <c r="U571" s="21" t="n">
        <f aca="false">IF(T571&lt;=10,1,IF(T571&lt;=20,2,IF(T571&lt;=30,3,IF(T571&lt;=40,4,IF(T571&lt;=50,5,IF(T571&lt;=100,6,IF(T571&lt;=250,7,8)))))))</f>
        <v>5</v>
      </c>
      <c r="V571" s="21" t="n">
        <f aca="false">IF(AND(OR(Dashboard!$T$3="All",R571=Dashboard!$T$3),OR(Dashboard!$T$4="All",D571=Dashboard!$T$4)),1,0)</f>
        <v>1</v>
      </c>
      <c r="W571" s="21" t="n">
        <f aca="false">IF(V571=1,T571+ROW()/10000000,0)</f>
        <v>48.9600571</v>
      </c>
    </row>
    <row r="572" customFormat="false" ht="15" hidden="false" customHeight="false" outlineLevel="0" collapsed="false">
      <c r="A572" s="0" t="n">
        <v>5701446</v>
      </c>
      <c r="B572" s="0" t="s">
        <v>1903</v>
      </c>
      <c r="C572" s="0" t="n">
        <v>214</v>
      </c>
      <c r="D572" s="0" t="s">
        <v>1880</v>
      </c>
      <c r="E572" s="0" t="s">
        <v>1904</v>
      </c>
      <c r="F572" s="0" t="s">
        <v>1901</v>
      </c>
      <c r="G572" s="0" t="s">
        <v>1902</v>
      </c>
      <c r="H572" s="0" t="s">
        <v>120</v>
      </c>
      <c r="I572" s="0" t="s">
        <v>1884</v>
      </c>
      <c r="J572" s="0" t="s">
        <v>47</v>
      </c>
      <c r="K572" s="0" t="s">
        <v>47</v>
      </c>
      <c r="L572" s="0" t="s">
        <v>47</v>
      </c>
      <c r="M572" s="0" t="s">
        <v>47</v>
      </c>
      <c r="N572" s="0" t="n">
        <v>4</v>
      </c>
      <c r="O572" s="0" t="n">
        <v>422</v>
      </c>
      <c r="P572" s="0" t="n">
        <v>230</v>
      </c>
      <c r="Q572" s="0" t="n">
        <v>4.1</v>
      </c>
      <c r="R572" s="0" t="str">
        <f aca="false">INDEX(Lookup!$B$4:$B$18,MATCH(C572,Lookup!$A$4:$A$18,0))</f>
        <v>UAE</v>
      </c>
      <c r="S572" s="20" t="n">
        <f aca="false">INDEX(Lookup!$D$4:$D$18,MATCH(C572,Lookup!$A$4:$A$18,0))</f>
        <v>0.272</v>
      </c>
      <c r="T572" s="21" t="n">
        <f aca="false">ROUND(P572*S572,2)</f>
        <v>62.56</v>
      </c>
      <c r="U572" s="21" t="n">
        <f aca="false">IF(T572&lt;=10,1,IF(T572&lt;=20,2,IF(T572&lt;=30,3,IF(T572&lt;=40,4,IF(T572&lt;=50,5,IF(T572&lt;=100,6,IF(T572&lt;=250,7,8)))))))</f>
        <v>6</v>
      </c>
      <c r="V572" s="21" t="n">
        <f aca="false">IF(AND(OR(Dashboard!$T$3="All",R572=Dashboard!$T$3),OR(Dashboard!$T$4="All",D572=Dashboard!$T$4)),1,0)</f>
        <v>1</v>
      </c>
      <c r="W572" s="21" t="n">
        <f aca="false">IF(V572=1,T572+ROW()/10000000,0)</f>
        <v>62.5600572</v>
      </c>
    </row>
    <row r="573" customFormat="false" ht="15" hidden="false" customHeight="false" outlineLevel="0" collapsed="false">
      <c r="A573" s="0" t="n">
        <v>5700052</v>
      </c>
      <c r="B573" s="0" t="s">
        <v>1905</v>
      </c>
      <c r="C573" s="0" t="n">
        <v>214</v>
      </c>
      <c r="D573" s="0" t="s">
        <v>1880</v>
      </c>
      <c r="E573" s="0" t="s">
        <v>1906</v>
      </c>
      <c r="F573" s="0" t="s">
        <v>1907</v>
      </c>
      <c r="G573" s="0" t="s">
        <v>1908</v>
      </c>
      <c r="H573" s="0" t="s">
        <v>1909</v>
      </c>
      <c r="I573" s="0" t="s">
        <v>1884</v>
      </c>
      <c r="J573" s="0" t="s">
        <v>46</v>
      </c>
      <c r="K573" s="0" t="s">
        <v>46</v>
      </c>
      <c r="L573" s="0" t="s">
        <v>47</v>
      </c>
      <c r="M573" s="0" t="s">
        <v>47</v>
      </c>
      <c r="N573" s="0" t="n">
        <v>4</v>
      </c>
      <c r="O573" s="0" t="n">
        <v>246</v>
      </c>
      <c r="P573" s="0" t="n">
        <v>350</v>
      </c>
      <c r="Q573" s="0" t="n">
        <v>4.4</v>
      </c>
      <c r="R573" s="0" t="str">
        <f aca="false">INDEX(Lookup!$B$4:$B$18,MATCH(C573,Lookup!$A$4:$A$18,0))</f>
        <v>UAE</v>
      </c>
      <c r="S573" s="20" t="n">
        <f aca="false">INDEX(Lookup!$D$4:$D$18,MATCH(C573,Lookup!$A$4:$A$18,0))</f>
        <v>0.272</v>
      </c>
      <c r="T573" s="21" t="n">
        <f aca="false">ROUND(P573*S573,2)</f>
        <v>95.2</v>
      </c>
      <c r="U573" s="21" t="n">
        <f aca="false">IF(T573&lt;=10,1,IF(T573&lt;=20,2,IF(T573&lt;=30,3,IF(T573&lt;=40,4,IF(T573&lt;=50,5,IF(T573&lt;=100,6,IF(T573&lt;=250,7,8)))))))</f>
        <v>6</v>
      </c>
      <c r="V573" s="21" t="n">
        <f aca="false">IF(AND(OR(Dashboard!$T$3="All",R573=Dashboard!$T$3),OR(Dashboard!$T$4="All",D573=Dashboard!$T$4)),1,0)</f>
        <v>1</v>
      </c>
      <c r="W573" s="21" t="n">
        <f aca="false">IF(V573=1,T573+ROW()/10000000,0)</f>
        <v>95.2000573</v>
      </c>
    </row>
    <row r="574" customFormat="false" ht="15" hidden="false" customHeight="false" outlineLevel="0" collapsed="false">
      <c r="A574" s="0" t="n">
        <v>5702418</v>
      </c>
      <c r="B574" s="0" t="s">
        <v>1449</v>
      </c>
      <c r="C574" s="0" t="n">
        <v>214</v>
      </c>
      <c r="D574" s="0" t="s">
        <v>1880</v>
      </c>
      <c r="E574" s="0" t="s">
        <v>1910</v>
      </c>
      <c r="F574" s="0" t="s">
        <v>1911</v>
      </c>
      <c r="G574" s="0" t="s">
        <v>1912</v>
      </c>
      <c r="H574" s="0" t="s">
        <v>1913</v>
      </c>
      <c r="I574" s="0" t="s">
        <v>1884</v>
      </c>
      <c r="J574" s="0" t="s">
        <v>46</v>
      </c>
      <c r="K574" s="0" t="s">
        <v>46</v>
      </c>
      <c r="L574" s="0" t="s">
        <v>47</v>
      </c>
      <c r="M574" s="0" t="s">
        <v>47</v>
      </c>
      <c r="N574" s="0" t="n">
        <v>3</v>
      </c>
      <c r="O574" s="0" t="n">
        <v>355</v>
      </c>
      <c r="P574" s="0" t="n">
        <v>120</v>
      </c>
      <c r="Q574" s="0" t="n">
        <v>4</v>
      </c>
      <c r="R574" s="0" t="str">
        <f aca="false">INDEX(Lookup!$B$4:$B$18,MATCH(C574,Lookup!$A$4:$A$18,0))</f>
        <v>UAE</v>
      </c>
      <c r="S574" s="20" t="n">
        <f aca="false">INDEX(Lookup!$D$4:$D$18,MATCH(C574,Lookup!$A$4:$A$18,0))</f>
        <v>0.272</v>
      </c>
      <c r="T574" s="21" t="n">
        <f aca="false">ROUND(P574*S574,2)</f>
        <v>32.64</v>
      </c>
      <c r="U574" s="21" t="n">
        <f aca="false">IF(T574&lt;=10,1,IF(T574&lt;=20,2,IF(T574&lt;=30,3,IF(T574&lt;=40,4,IF(T574&lt;=50,5,IF(T574&lt;=100,6,IF(T574&lt;=250,7,8)))))))</f>
        <v>4</v>
      </c>
      <c r="V574" s="21" t="n">
        <f aca="false">IF(AND(OR(Dashboard!$T$3="All",R574=Dashboard!$T$3),OR(Dashboard!$T$4="All",D574=Dashboard!$T$4)),1,0)</f>
        <v>1</v>
      </c>
      <c r="W574" s="21" t="n">
        <f aca="false">IF(V574=1,T574+ROW()/10000000,0)</f>
        <v>32.6400574</v>
      </c>
    </row>
    <row r="575" customFormat="false" ht="15" hidden="false" customHeight="false" outlineLevel="0" collapsed="false">
      <c r="A575" s="0" t="n">
        <v>5700386</v>
      </c>
      <c r="B575" s="0" t="s">
        <v>1914</v>
      </c>
      <c r="C575" s="0" t="n">
        <v>214</v>
      </c>
      <c r="D575" s="0" t="s">
        <v>1880</v>
      </c>
      <c r="E575" s="0" t="s">
        <v>1915</v>
      </c>
      <c r="F575" s="0" t="s">
        <v>1916</v>
      </c>
      <c r="G575" s="0" t="s">
        <v>1917</v>
      </c>
      <c r="H575" s="0" t="s">
        <v>1918</v>
      </c>
      <c r="I575" s="0" t="s">
        <v>1884</v>
      </c>
      <c r="J575" s="0" t="s">
        <v>47</v>
      </c>
      <c r="K575" s="0" t="s">
        <v>46</v>
      </c>
      <c r="L575" s="0" t="s">
        <v>47</v>
      </c>
      <c r="M575" s="0" t="s">
        <v>47</v>
      </c>
      <c r="N575" s="0" t="n">
        <v>2</v>
      </c>
      <c r="O575" s="0" t="n">
        <v>268</v>
      </c>
      <c r="P575" s="0" t="n">
        <v>60</v>
      </c>
      <c r="Q575" s="0" t="n">
        <v>3.6</v>
      </c>
      <c r="R575" s="0" t="str">
        <f aca="false">INDEX(Lookup!$B$4:$B$18,MATCH(C575,Lookup!$A$4:$A$18,0))</f>
        <v>UAE</v>
      </c>
      <c r="S575" s="20" t="n">
        <f aca="false">INDEX(Lookup!$D$4:$D$18,MATCH(C575,Lookup!$A$4:$A$18,0))</f>
        <v>0.272</v>
      </c>
      <c r="T575" s="21" t="n">
        <f aca="false">ROUND(P575*S575,2)</f>
        <v>16.32</v>
      </c>
      <c r="U575" s="21" t="n">
        <f aca="false">IF(T575&lt;=10,1,IF(T575&lt;=20,2,IF(T575&lt;=30,3,IF(T575&lt;=40,4,IF(T575&lt;=50,5,IF(T575&lt;=100,6,IF(T575&lt;=250,7,8)))))))</f>
        <v>2</v>
      </c>
      <c r="V575" s="21" t="n">
        <f aca="false">IF(AND(OR(Dashboard!$T$3="All",R575=Dashboard!$T$3),OR(Dashboard!$T$4="All",D575=Dashboard!$T$4)),1,0)</f>
        <v>1</v>
      </c>
      <c r="W575" s="21" t="n">
        <f aca="false">IF(V575=1,T575+ROW()/10000000,0)</f>
        <v>16.3200575</v>
      </c>
    </row>
    <row r="576" customFormat="false" ht="15" hidden="false" customHeight="false" outlineLevel="0" collapsed="false">
      <c r="A576" s="0" t="n">
        <v>5704202</v>
      </c>
      <c r="B576" s="0" t="s">
        <v>1919</v>
      </c>
      <c r="C576" s="0" t="n">
        <v>214</v>
      </c>
      <c r="D576" s="0" t="s">
        <v>1880</v>
      </c>
      <c r="E576" s="0" t="s">
        <v>1920</v>
      </c>
      <c r="F576" s="0" t="s">
        <v>1921</v>
      </c>
      <c r="G576" s="0" t="s">
        <v>1922</v>
      </c>
      <c r="H576" s="0" t="s">
        <v>1923</v>
      </c>
      <c r="I576" s="0" t="s">
        <v>1884</v>
      </c>
      <c r="J576" s="0" t="s">
        <v>47</v>
      </c>
      <c r="K576" s="0" t="s">
        <v>46</v>
      </c>
      <c r="L576" s="0" t="s">
        <v>47</v>
      </c>
      <c r="M576" s="0" t="s">
        <v>47</v>
      </c>
      <c r="N576" s="0" t="n">
        <v>3</v>
      </c>
      <c r="O576" s="0" t="n">
        <v>162</v>
      </c>
      <c r="P576" s="0" t="n">
        <v>100</v>
      </c>
      <c r="Q576" s="0" t="n">
        <v>4.5</v>
      </c>
      <c r="R576" s="0" t="str">
        <f aca="false">INDEX(Lookup!$B$4:$B$18,MATCH(C576,Lookup!$A$4:$A$18,0))</f>
        <v>UAE</v>
      </c>
      <c r="S576" s="20" t="n">
        <f aca="false">INDEX(Lookup!$D$4:$D$18,MATCH(C576,Lookup!$A$4:$A$18,0))</f>
        <v>0.272</v>
      </c>
      <c r="T576" s="21" t="n">
        <f aca="false">ROUND(P576*S576,2)</f>
        <v>27.2</v>
      </c>
      <c r="U576" s="21" t="n">
        <f aca="false">IF(T576&lt;=10,1,IF(T576&lt;=20,2,IF(T576&lt;=30,3,IF(T576&lt;=40,4,IF(T576&lt;=50,5,IF(T576&lt;=100,6,IF(T576&lt;=250,7,8)))))))</f>
        <v>3</v>
      </c>
      <c r="V576" s="21" t="n">
        <f aca="false">IF(AND(OR(Dashboard!$T$3="All",R576=Dashboard!$T$3),OR(Dashboard!$T$4="All",D576=Dashboard!$T$4)),1,0)</f>
        <v>1</v>
      </c>
      <c r="W576" s="21" t="n">
        <f aca="false">IF(V576=1,T576+ROW()/10000000,0)</f>
        <v>27.2000576</v>
      </c>
    </row>
    <row r="577" customFormat="false" ht="15" hidden="false" customHeight="false" outlineLevel="0" collapsed="false">
      <c r="A577" s="0" t="n">
        <v>5701052</v>
      </c>
      <c r="B577" s="0" t="s">
        <v>1924</v>
      </c>
      <c r="C577" s="0" t="n">
        <v>214</v>
      </c>
      <c r="D577" s="0" t="s">
        <v>1880</v>
      </c>
      <c r="E577" s="0" t="s">
        <v>1925</v>
      </c>
      <c r="F577" s="0" t="s">
        <v>1926</v>
      </c>
      <c r="G577" s="0" t="s">
        <v>1927</v>
      </c>
      <c r="H577" s="0" t="s">
        <v>1928</v>
      </c>
      <c r="I577" s="0" t="s">
        <v>1884</v>
      </c>
      <c r="J577" s="0" t="s">
        <v>47</v>
      </c>
      <c r="K577" s="0" t="s">
        <v>46</v>
      </c>
      <c r="L577" s="0" t="s">
        <v>47</v>
      </c>
      <c r="M577" s="0" t="s">
        <v>47</v>
      </c>
      <c r="N577" s="0" t="n">
        <v>4</v>
      </c>
      <c r="O577" s="0" t="n">
        <v>205</v>
      </c>
      <c r="P577" s="0" t="n">
        <v>250</v>
      </c>
      <c r="Q577" s="0" t="n">
        <v>4</v>
      </c>
      <c r="R577" s="0" t="str">
        <f aca="false">INDEX(Lookup!$B$4:$B$18,MATCH(C577,Lookup!$A$4:$A$18,0))</f>
        <v>UAE</v>
      </c>
      <c r="S577" s="20" t="n">
        <f aca="false">INDEX(Lookup!$D$4:$D$18,MATCH(C577,Lookup!$A$4:$A$18,0))</f>
        <v>0.272</v>
      </c>
      <c r="T577" s="21" t="n">
        <f aca="false">ROUND(P577*S577,2)</f>
        <v>68</v>
      </c>
      <c r="U577" s="21" t="n">
        <f aca="false">IF(T577&lt;=10,1,IF(T577&lt;=20,2,IF(T577&lt;=30,3,IF(T577&lt;=40,4,IF(T577&lt;=50,5,IF(T577&lt;=100,6,IF(T577&lt;=250,7,8)))))))</f>
        <v>6</v>
      </c>
      <c r="V577" s="21" t="n">
        <f aca="false">IF(AND(OR(Dashboard!$T$3="All",R577=Dashboard!$T$3),OR(Dashboard!$T$4="All",D577=Dashboard!$T$4)),1,0)</f>
        <v>1</v>
      </c>
      <c r="W577" s="21" t="n">
        <f aca="false">IF(V577=1,T577+ROW()/10000000,0)</f>
        <v>68.0000577</v>
      </c>
    </row>
    <row r="578" customFormat="false" ht="15" hidden="false" customHeight="false" outlineLevel="0" collapsed="false">
      <c r="A578" s="0" t="n">
        <v>5704118</v>
      </c>
      <c r="B578" s="0" t="s">
        <v>1929</v>
      </c>
      <c r="C578" s="0" t="n">
        <v>214</v>
      </c>
      <c r="D578" s="0" t="s">
        <v>1880</v>
      </c>
      <c r="E578" s="0" t="s">
        <v>1930</v>
      </c>
      <c r="F578" s="0" t="s">
        <v>1931</v>
      </c>
      <c r="G578" s="0" t="s">
        <v>1932</v>
      </c>
      <c r="H578" s="0" t="s">
        <v>1933</v>
      </c>
      <c r="I578" s="0" t="s">
        <v>1884</v>
      </c>
      <c r="J578" s="0" t="s">
        <v>47</v>
      </c>
      <c r="K578" s="0" t="s">
        <v>46</v>
      </c>
      <c r="L578" s="0" t="s">
        <v>47</v>
      </c>
      <c r="M578" s="0" t="s">
        <v>47</v>
      </c>
      <c r="N578" s="0" t="n">
        <v>2</v>
      </c>
      <c r="O578" s="0" t="n">
        <v>277</v>
      </c>
      <c r="P578" s="0" t="n">
        <v>50</v>
      </c>
      <c r="Q578" s="0" t="n">
        <v>4</v>
      </c>
      <c r="R578" s="0" t="str">
        <f aca="false">INDEX(Lookup!$B$4:$B$18,MATCH(C578,Lookup!$A$4:$A$18,0))</f>
        <v>UAE</v>
      </c>
      <c r="S578" s="20" t="n">
        <f aca="false">INDEX(Lookup!$D$4:$D$18,MATCH(C578,Lookup!$A$4:$A$18,0))</f>
        <v>0.272</v>
      </c>
      <c r="T578" s="21" t="n">
        <f aca="false">ROUND(P578*S578,2)</f>
        <v>13.6</v>
      </c>
      <c r="U578" s="21" t="n">
        <f aca="false">IF(T578&lt;=10,1,IF(T578&lt;=20,2,IF(T578&lt;=30,3,IF(T578&lt;=40,4,IF(T578&lt;=50,5,IF(T578&lt;=100,6,IF(T578&lt;=250,7,8)))))))</f>
        <v>2</v>
      </c>
      <c r="V578" s="21" t="n">
        <f aca="false">IF(AND(OR(Dashboard!$T$3="All",R578=Dashboard!$T$3),OR(Dashboard!$T$4="All",D578=Dashboard!$T$4)),1,0)</f>
        <v>1</v>
      </c>
      <c r="W578" s="21" t="n">
        <f aca="false">IF(V578=1,T578+ROW()/10000000,0)</f>
        <v>13.6000578</v>
      </c>
    </row>
    <row r="579" customFormat="false" ht="15" hidden="false" customHeight="false" outlineLevel="0" collapsed="false">
      <c r="A579" s="0" t="n">
        <v>5701548</v>
      </c>
      <c r="B579" s="0" t="s">
        <v>1934</v>
      </c>
      <c r="C579" s="0" t="n">
        <v>214</v>
      </c>
      <c r="D579" s="0" t="s">
        <v>1880</v>
      </c>
      <c r="E579" s="0" t="s">
        <v>1935</v>
      </c>
      <c r="F579" s="0" t="s">
        <v>1936</v>
      </c>
      <c r="G579" s="0" t="s">
        <v>1937</v>
      </c>
      <c r="H579" s="0" t="s">
        <v>1938</v>
      </c>
      <c r="I579" s="0" t="s">
        <v>1884</v>
      </c>
      <c r="J579" s="0" t="s">
        <v>47</v>
      </c>
      <c r="K579" s="0" t="s">
        <v>46</v>
      </c>
      <c r="L579" s="0" t="s">
        <v>47</v>
      </c>
      <c r="M579" s="0" t="s">
        <v>47</v>
      </c>
      <c r="N579" s="0" t="n">
        <v>2</v>
      </c>
      <c r="O579" s="0" t="n">
        <v>380</v>
      </c>
      <c r="P579" s="0" t="n">
        <v>70</v>
      </c>
      <c r="Q579" s="0" t="n">
        <v>4</v>
      </c>
      <c r="R579" s="0" t="str">
        <f aca="false">INDEX(Lookup!$B$4:$B$18,MATCH(C579,Lookup!$A$4:$A$18,0))</f>
        <v>UAE</v>
      </c>
      <c r="S579" s="20" t="n">
        <f aca="false">INDEX(Lookup!$D$4:$D$18,MATCH(C579,Lookup!$A$4:$A$18,0))</f>
        <v>0.272</v>
      </c>
      <c r="T579" s="21" t="n">
        <f aca="false">ROUND(P579*S579,2)</f>
        <v>19.04</v>
      </c>
      <c r="U579" s="21" t="n">
        <f aca="false">IF(T579&lt;=10,1,IF(T579&lt;=20,2,IF(T579&lt;=30,3,IF(T579&lt;=40,4,IF(T579&lt;=50,5,IF(T579&lt;=100,6,IF(T579&lt;=250,7,8)))))))</f>
        <v>2</v>
      </c>
      <c r="V579" s="21" t="n">
        <f aca="false">IF(AND(OR(Dashboard!$T$3="All",R579=Dashboard!$T$3),OR(Dashboard!$T$4="All",D579=Dashboard!$T$4)),1,0)</f>
        <v>1</v>
      </c>
      <c r="W579" s="21" t="n">
        <f aca="false">IF(V579=1,T579+ROW()/10000000,0)</f>
        <v>19.0400579</v>
      </c>
    </row>
    <row r="580" customFormat="false" ht="15" hidden="false" customHeight="false" outlineLevel="0" collapsed="false">
      <c r="A580" s="0" t="n">
        <v>18235425</v>
      </c>
      <c r="B580" s="0" t="s">
        <v>1939</v>
      </c>
      <c r="C580" s="0" t="n">
        <v>214</v>
      </c>
      <c r="D580" s="0" t="s">
        <v>1880</v>
      </c>
      <c r="E580" s="0" t="s">
        <v>1940</v>
      </c>
      <c r="F580" s="0" t="s">
        <v>1936</v>
      </c>
      <c r="G580" s="0" t="s">
        <v>1937</v>
      </c>
      <c r="H580" s="0" t="s">
        <v>310</v>
      </c>
      <c r="I580" s="0" t="s">
        <v>1884</v>
      </c>
      <c r="J580" s="0" t="s">
        <v>46</v>
      </c>
      <c r="K580" s="0" t="s">
        <v>46</v>
      </c>
      <c r="L580" s="0" t="s">
        <v>47</v>
      </c>
      <c r="M580" s="0" t="s">
        <v>47</v>
      </c>
      <c r="N580" s="0" t="n">
        <v>3</v>
      </c>
      <c r="O580" s="0" t="n">
        <v>180</v>
      </c>
      <c r="P580" s="0" t="n">
        <v>80</v>
      </c>
      <c r="Q580" s="0" t="n">
        <v>4.3</v>
      </c>
      <c r="R580" s="0" t="str">
        <f aca="false">INDEX(Lookup!$B$4:$B$18,MATCH(C580,Lookup!$A$4:$A$18,0))</f>
        <v>UAE</v>
      </c>
      <c r="S580" s="20" t="n">
        <f aca="false">INDEX(Lookup!$D$4:$D$18,MATCH(C580,Lookup!$A$4:$A$18,0))</f>
        <v>0.272</v>
      </c>
      <c r="T580" s="21" t="n">
        <f aca="false">ROUND(P580*S580,2)</f>
        <v>21.76</v>
      </c>
      <c r="U580" s="21" t="n">
        <f aca="false">IF(T580&lt;=10,1,IF(T580&lt;=20,2,IF(T580&lt;=30,3,IF(T580&lt;=40,4,IF(T580&lt;=50,5,IF(T580&lt;=100,6,IF(T580&lt;=250,7,8)))))))</f>
        <v>3</v>
      </c>
      <c r="V580" s="21" t="n">
        <f aca="false">IF(AND(OR(Dashboard!$T$3="All",R580=Dashboard!$T$3),OR(Dashboard!$T$4="All",D580=Dashboard!$T$4)),1,0)</f>
        <v>1</v>
      </c>
      <c r="W580" s="21" t="n">
        <f aca="false">IF(V580=1,T580+ROW()/10000000,0)</f>
        <v>21.760058</v>
      </c>
    </row>
    <row r="581" customFormat="false" ht="15" hidden="false" customHeight="false" outlineLevel="0" collapsed="false">
      <c r="A581" s="0" t="n">
        <v>5702615</v>
      </c>
      <c r="B581" s="0" t="s">
        <v>1941</v>
      </c>
      <c r="C581" s="0" t="n">
        <v>214</v>
      </c>
      <c r="D581" s="0" t="s">
        <v>1880</v>
      </c>
      <c r="E581" s="0" t="s">
        <v>1942</v>
      </c>
      <c r="F581" s="0" t="s">
        <v>1936</v>
      </c>
      <c r="G581" s="0" t="s">
        <v>1937</v>
      </c>
      <c r="H581" s="0" t="s">
        <v>1943</v>
      </c>
      <c r="I581" s="0" t="s">
        <v>1884</v>
      </c>
      <c r="J581" s="0" t="s">
        <v>47</v>
      </c>
      <c r="K581" s="0" t="s">
        <v>46</v>
      </c>
      <c r="L581" s="0" t="s">
        <v>47</v>
      </c>
      <c r="M581" s="0" t="s">
        <v>47</v>
      </c>
      <c r="N581" s="0" t="n">
        <v>3</v>
      </c>
      <c r="O581" s="0" t="n">
        <v>525</v>
      </c>
      <c r="P581" s="0" t="n">
        <v>100</v>
      </c>
      <c r="Q581" s="0" t="n">
        <v>4</v>
      </c>
      <c r="R581" s="0" t="str">
        <f aca="false">INDEX(Lookup!$B$4:$B$18,MATCH(C581,Lookup!$A$4:$A$18,0))</f>
        <v>UAE</v>
      </c>
      <c r="S581" s="20" t="n">
        <f aca="false">INDEX(Lookup!$D$4:$D$18,MATCH(C581,Lookup!$A$4:$A$18,0))</f>
        <v>0.272</v>
      </c>
      <c r="T581" s="21" t="n">
        <f aca="false">ROUND(P581*S581,2)</f>
        <v>27.2</v>
      </c>
      <c r="U581" s="21" t="n">
        <f aca="false">IF(T581&lt;=10,1,IF(T581&lt;=20,2,IF(T581&lt;=30,3,IF(T581&lt;=40,4,IF(T581&lt;=50,5,IF(T581&lt;=100,6,IF(T581&lt;=250,7,8)))))))</f>
        <v>3</v>
      </c>
      <c r="V581" s="21" t="n">
        <f aca="false">IF(AND(OR(Dashboard!$T$3="All",R581=Dashboard!$T$3),OR(Dashboard!$T$4="All",D581=Dashboard!$T$4)),1,0)</f>
        <v>1</v>
      </c>
      <c r="W581" s="21" t="n">
        <f aca="false">IF(V581=1,T581+ROW()/10000000,0)</f>
        <v>27.2000581</v>
      </c>
    </row>
    <row r="582" customFormat="false" ht="15" hidden="false" customHeight="false" outlineLevel="0" collapsed="false">
      <c r="A582" s="0" t="n">
        <v>5703500</v>
      </c>
      <c r="B582" s="0" t="s">
        <v>1944</v>
      </c>
      <c r="C582" s="0" t="n">
        <v>214</v>
      </c>
      <c r="D582" s="0" t="s">
        <v>1880</v>
      </c>
      <c r="E582" s="0" t="s">
        <v>1945</v>
      </c>
      <c r="F582" s="0" t="s">
        <v>1946</v>
      </c>
      <c r="G582" s="0" t="s">
        <v>1947</v>
      </c>
      <c r="H582" s="0" t="s">
        <v>1948</v>
      </c>
      <c r="I582" s="0" t="s">
        <v>1884</v>
      </c>
      <c r="J582" s="0" t="s">
        <v>46</v>
      </c>
      <c r="K582" s="0" t="s">
        <v>47</v>
      </c>
      <c r="L582" s="0" t="s">
        <v>47</v>
      </c>
      <c r="M582" s="0" t="s">
        <v>47</v>
      </c>
      <c r="N582" s="0" t="n">
        <v>4</v>
      </c>
      <c r="O582" s="0" t="n">
        <v>216</v>
      </c>
      <c r="P582" s="0" t="n">
        <v>330</v>
      </c>
      <c r="Q582" s="0" t="n">
        <v>4.9</v>
      </c>
      <c r="R582" s="0" t="str">
        <f aca="false">INDEX(Lookup!$B$4:$B$18,MATCH(C582,Lookup!$A$4:$A$18,0))</f>
        <v>UAE</v>
      </c>
      <c r="S582" s="20" t="n">
        <f aca="false">INDEX(Lookup!$D$4:$D$18,MATCH(C582,Lookup!$A$4:$A$18,0))</f>
        <v>0.272</v>
      </c>
      <c r="T582" s="21" t="n">
        <f aca="false">ROUND(P582*S582,2)</f>
        <v>89.76</v>
      </c>
      <c r="U582" s="21" t="n">
        <f aca="false">IF(T582&lt;=10,1,IF(T582&lt;=20,2,IF(T582&lt;=30,3,IF(T582&lt;=40,4,IF(T582&lt;=50,5,IF(T582&lt;=100,6,IF(T582&lt;=250,7,8)))))))</f>
        <v>6</v>
      </c>
      <c r="V582" s="21" t="n">
        <f aca="false">IF(AND(OR(Dashboard!$T$3="All",R582=Dashboard!$T$3),OR(Dashboard!$T$4="All",D582=Dashboard!$T$4)),1,0)</f>
        <v>1</v>
      </c>
      <c r="W582" s="21" t="n">
        <f aca="false">IF(V582=1,T582+ROW()/10000000,0)</f>
        <v>89.7600582</v>
      </c>
    </row>
    <row r="583" customFormat="false" ht="15" hidden="false" customHeight="false" outlineLevel="0" collapsed="false">
      <c r="A583" s="0" t="n">
        <v>18253896</v>
      </c>
      <c r="B583" s="0" t="s">
        <v>1949</v>
      </c>
      <c r="C583" s="0" t="n">
        <v>214</v>
      </c>
      <c r="D583" s="0" t="s">
        <v>1880</v>
      </c>
      <c r="E583" s="0" t="s">
        <v>1950</v>
      </c>
      <c r="F583" s="0" t="s">
        <v>1951</v>
      </c>
      <c r="G583" s="0" t="s">
        <v>1952</v>
      </c>
      <c r="H583" s="0" t="s">
        <v>310</v>
      </c>
      <c r="I583" s="0" t="s">
        <v>1884</v>
      </c>
      <c r="J583" s="0" t="s">
        <v>46</v>
      </c>
      <c r="K583" s="0" t="s">
        <v>47</v>
      </c>
      <c r="L583" s="0" t="s">
        <v>47</v>
      </c>
      <c r="M583" s="0" t="s">
        <v>47</v>
      </c>
      <c r="N583" s="0" t="n">
        <v>4</v>
      </c>
      <c r="O583" s="0" t="n">
        <v>201</v>
      </c>
      <c r="P583" s="0" t="n">
        <v>500</v>
      </c>
      <c r="Q583" s="0" t="n">
        <v>4.7</v>
      </c>
      <c r="R583" s="0" t="str">
        <f aca="false">INDEX(Lookup!$B$4:$B$18,MATCH(C583,Lookup!$A$4:$A$18,0))</f>
        <v>UAE</v>
      </c>
      <c r="S583" s="20" t="n">
        <f aca="false">INDEX(Lookup!$D$4:$D$18,MATCH(C583,Lookup!$A$4:$A$18,0))</f>
        <v>0.272</v>
      </c>
      <c r="T583" s="21" t="n">
        <f aca="false">ROUND(P583*S583,2)</f>
        <v>136</v>
      </c>
      <c r="U583" s="21" t="n">
        <f aca="false">IF(T583&lt;=10,1,IF(T583&lt;=20,2,IF(T583&lt;=30,3,IF(T583&lt;=40,4,IF(T583&lt;=50,5,IF(T583&lt;=100,6,IF(T583&lt;=250,7,8)))))))</f>
        <v>7</v>
      </c>
      <c r="V583" s="21" t="n">
        <f aca="false">IF(AND(OR(Dashboard!$T$3="All",R583=Dashboard!$T$3),OR(Dashboard!$T$4="All",D583=Dashboard!$T$4)),1,0)</f>
        <v>1</v>
      </c>
      <c r="W583" s="21" t="n">
        <f aca="false">IF(V583=1,T583+ROW()/10000000,0)</f>
        <v>136.0000583</v>
      </c>
    </row>
    <row r="584" customFormat="false" ht="15" hidden="false" customHeight="false" outlineLevel="0" collapsed="false">
      <c r="A584" s="0" t="n">
        <v>5701917</v>
      </c>
      <c r="B584" s="0" t="s">
        <v>1953</v>
      </c>
      <c r="C584" s="0" t="n">
        <v>214</v>
      </c>
      <c r="D584" s="0" t="s">
        <v>1880</v>
      </c>
      <c r="E584" s="0" t="s">
        <v>1954</v>
      </c>
      <c r="F584" s="0" t="s">
        <v>1951</v>
      </c>
      <c r="G584" s="0" t="s">
        <v>1952</v>
      </c>
      <c r="H584" s="0" t="s">
        <v>69</v>
      </c>
      <c r="I584" s="0" t="s">
        <v>1884</v>
      </c>
      <c r="J584" s="0" t="s">
        <v>47</v>
      </c>
      <c r="K584" s="0" t="s">
        <v>47</v>
      </c>
      <c r="L584" s="0" t="s">
        <v>47</v>
      </c>
      <c r="M584" s="0" t="s">
        <v>47</v>
      </c>
      <c r="N584" s="0" t="n">
        <v>4</v>
      </c>
      <c r="O584" s="0" t="n">
        <v>435</v>
      </c>
      <c r="P584" s="0" t="n">
        <v>250</v>
      </c>
      <c r="Q584" s="0" t="n">
        <v>4.2</v>
      </c>
      <c r="R584" s="0" t="str">
        <f aca="false">INDEX(Lookup!$B$4:$B$18,MATCH(C584,Lookup!$A$4:$A$18,0))</f>
        <v>UAE</v>
      </c>
      <c r="S584" s="20" t="n">
        <f aca="false">INDEX(Lookup!$D$4:$D$18,MATCH(C584,Lookup!$A$4:$A$18,0))</f>
        <v>0.272</v>
      </c>
      <c r="T584" s="21" t="n">
        <f aca="false">ROUND(P584*S584,2)</f>
        <v>68</v>
      </c>
      <c r="U584" s="21" t="n">
        <f aca="false">IF(T584&lt;=10,1,IF(T584&lt;=20,2,IF(T584&lt;=30,3,IF(T584&lt;=40,4,IF(T584&lt;=50,5,IF(T584&lt;=100,6,IF(T584&lt;=250,7,8)))))))</f>
        <v>6</v>
      </c>
      <c r="V584" s="21" t="n">
        <f aca="false">IF(AND(OR(Dashboard!$T$3="All",R584=Dashboard!$T$3),OR(Dashboard!$T$4="All",D584=Dashboard!$T$4)),1,0)</f>
        <v>1</v>
      </c>
      <c r="W584" s="21" t="n">
        <f aca="false">IF(V584=1,T584+ROW()/10000000,0)</f>
        <v>68.0000584</v>
      </c>
    </row>
    <row r="585" customFormat="false" ht="15" hidden="false" customHeight="false" outlineLevel="0" collapsed="false">
      <c r="A585" s="0" t="n">
        <v>5702574</v>
      </c>
      <c r="B585" s="0" t="s">
        <v>1955</v>
      </c>
      <c r="C585" s="0" t="n">
        <v>214</v>
      </c>
      <c r="D585" s="0" t="s">
        <v>1880</v>
      </c>
      <c r="E585" s="0" t="s">
        <v>1956</v>
      </c>
      <c r="F585" s="0" t="s">
        <v>1957</v>
      </c>
      <c r="G585" s="0" t="s">
        <v>1958</v>
      </c>
      <c r="H585" s="0" t="s">
        <v>1959</v>
      </c>
      <c r="I585" s="0" t="s">
        <v>1884</v>
      </c>
      <c r="J585" s="0" t="s">
        <v>47</v>
      </c>
      <c r="K585" s="0" t="s">
        <v>47</v>
      </c>
      <c r="L585" s="0" t="s">
        <v>47</v>
      </c>
      <c r="M585" s="0" t="s">
        <v>47</v>
      </c>
      <c r="N585" s="0" t="n">
        <v>4</v>
      </c>
      <c r="O585" s="0" t="n">
        <v>586</v>
      </c>
      <c r="P585" s="0" t="n">
        <v>200</v>
      </c>
      <c r="Q585" s="0" t="n">
        <v>4.6</v>
      </c>
      <c r="R585" s="0" t="str">
        <f aca="false">INDEX(Lookup!$B$4:$B$18,MATCH(C585,Lookup!$A$4:$A$18,0))</f>
        <v>UAE</v>
      </c>
      <c r="S585" s="20" t="n">
        <f aca="false">INDEX(Lookup!$D$4:$D$18,MATCH(C585,Lookup!$A$4:$A$18,0))</f>
        <v>0.272</v>
      </c>
      <c r="T585" s="21" t="n">
        <f aca="false">ROUND(P585*S585,2)</f>
        <v>54.4</v>
      </c>
      <c r="U585" s="21" t="n">
        <f aca="false">IF(T585&lt;=10,1,IF(T585&lt;=20,2,IF(T585&lt;=30,3,IF(T585&lt;=40,4,IF(T585&lt;=50,5,IF(T585&lt;=100,6,IF(T585&lt;=250,7,8)))))))</f>
        <v>6</v>
      </c>
      <c r="V585" s="21" t="n">
        <f aca="false">IF(AND(OR(Dashboard!$T$3="All",R585=Dashboard!$T$3),OR(Dashboard!$T$4="All",D585=Dashboard!$T$4)),1,0)</f>
        <v>1</v>
      </c>
      <c r="W585" s="21" t="n">
        <f aca="false">IF(V585=1,T585+ROW()/10000000,0)</f>
        <v>54.4000585</v>
      </c>
    </row>
    <row r="586" customFormat="false" ht="15" hidden="false" customHeight="false" outlineLevel="0" collapsed="false">
      <c r="A586" s="0" t="n">
        <v>202321</v>
      </c>
      <c r="B586" s="0" t="s">
        <v>1960</v>
      </c>
      <c r="C586" s="0" t="n">
        <v>214</v>
      </c>
      <c r="D586" s="0" t="s">
        <v>1961</v>
      </c>
      <c r="E586" s="0" t="s">
        <v>1962</v>
      </c>
      <c r="F586" s="0" t="s">
        <v>1963</v>
      </c>
      <c r="G586" s="0" t="s">
        <v>1964</v>
      </c>
      <c r="H586" s="0" t="s">
        <v>1965</v>
      </c>
      <c r="I586" s="0" t="s">
        <v>1884</v>
      </c>
      <c r="J586" s="0" t="s">
        <v>46</v>
      </c>
      <c r="K586" s="0" t="s">
        <v>47</v>
      </c>
      <c r="L586" s="0" t="s">
        <v>47</v>
      </c>
      <c r="M586" s="0" t="s">
        <v>47</v>
      </c>
      <c r="N586" s="0" t="n">
        <v>3</v>
      </c>
      <c r="O586" s="0" t="n">
        <v>927</v>
      </c>
      <c r="P586" s="0" t="n">
        <v>280</v>
      </c>
      <c r="Q586" s="0" t="n">
        <v>3.9</v>
      </c>
      <c r="R586" s="0" t="str">
        <f aca="false">INDEX(Lookup!$B$4:$B$18,MATCH(C586,Lookup!$A$4:$A$18,0))</f>
        <v>UAE</v>
      </c>
      <c r="S586" s="20" t="n">
        <f aca="false">INDEX(Lookup!$D$4:$D$18,MATCH(C586,Lookup!$A$4:$A$18,0))</f>
        <v>0.272</v>
      </c>
      <c r="T586" s="21" t="n">
        <f aca="false">ROUND(P586*S586,2)</f>
        <v>76.16</v>
      </c>
      <c r="U586" s="21" t="n">
        <f aca="false">IF(T586&lt;=10,1,IF(T586&lt;=20,2,IF(T586&lt;=30,3,IF(T586&lt;=40,4,IF(T586&lt;=50,5,IF(T586&lt;=100,6,IF(T586&lt;=250,7,8)))))))</f>
        <v>6</v>
      </c>
      <c r="V586" s="21" t="n">
        <f aca="false">IF(AND(OR(Dashboard!$T$3="All",R586=Dashboard!$T$3),OR(Dashboard!$T$4="All",D586=Dashboard!$T$4)),1,0)</f>
        <v>1</v>
      </c>
      <c r="W586" s="21" t="n">
        <f aca="false">IF(V586=1,T586+ROW()/10000000,0)</f>
        <v>76.1600586</v>
      </c>
    </row>
    <row r="587" customFormat="false" ht="15" hidden="false" customHeight="false" outlineLevel="0" collapsed="false">
      <c r="A587" s="0" t="n">
        <v>206488</v>
      </c>
      <c r="B587" s="0" t="s">
        <v>1966</v>
      </c>
      <c r="C587" s="0" t="n">
        <v>214</v>
      </c>
      <c r="D587" s="0" t="s">
        <v>1961</v>
      </c>
      <c r="E587" s="0" t="s">
        <v>1967</v>
      </c>
      <c r="F587" s="0" t="s">
        <v>1968</v>
      </c>
      <c r="G587" s="0" t="s">
        <v>1969</v>
      </c>
      <c r="H587" s="0" t="s">
        <v>1970</v>
      </c>
      <c r="I587" s="0" t="s">
        <v>1884</v>
      </c>
      <c r="J587" s="0" t="s">
        <v>46</v>
      </c>
      <c r="K587" s="0" t="s">
        <v>46</v>
      </c>
      <c r="L587" s="0" t="s">
        <v>47</v>
      </c>
      <c r="M587" s="0" t="s">
        <v>47</v>
      </c>
      <c r="N587" s="0" t="n">
        <v>2</v>
      </c>
      <c r="O587" s="0" t="n">
        <v>1448</v>
      </c>
      <c r="P587" s="0" t="n">
        <v>90</v>
      </c>
      <c r="Q587" s="0" t="n">
        <v>4.1</v>
      </c>
      <c r="R587" s="0" t="str">
        <f aca="false">INDEX(Lookup!$B$4:$B$18,MATCH(C587,Lookup!$A$4:$A$18,0))</f>
        <v>UAE</v>
      </c>
      <c r="S587" s="20" t="n">
        <f aca="false">INDEX(Lookup!$D$4:$D$18,MATCH(C587,Lookup!$A$4:$A$18,0))</f>
        <v>0.272</v>
      </c>
      <c r="T587" s="21" t="n">
        <f aca="false">ROUND(P587*S587,2)</f>
        <v>24.48</v>
      </c>
      <c r="U587" s="21" t="n">
        <f aca="false">IF(T587&lt;=10,1,IF(T587&lt;=20,2,IF(T587&lt;=30,3,IF(T587&lt;=40,4,IF(T587&lt;=50,5,IF(T587&lt;=100,6,IF(T587&lt;=250,7,8)))))))</f>
        <v>3</v>
      </c>
      <c r="V587" s="21" t="n">
        <f aca="false">IF(AND(OR(Dashboard!$T$3="All",R587=Dashboard!$T$3),OR(Dashboard!$T$4="All",D587=Dashboard!$T$4)),1,0)</f>
        <v>1</v>
      </c>
      <c r="W587" s="21" t="n">
        <f aca="false">IF(V587=1,T587+ROW()/10000000,0)</f>
        <v>24.4800587</v>
      </c>
    </row>
    <row r="588" customFormat="false" ht="15" hidden="false" customHeight="false" outlineLevel="0" collapsed="false">
      <c r="A588" s="0" t="n">
        <v>209654</v>
      </c>
      <c r="B588" s="0" t="s">
        <v>1971</v>
      </c>
      <c r="C588" s="0" t="n">
        <v>214</v>
      </c>
      <c r="D588" s="0" t="s">
        <v>1961</v>
      </c>
      <c r="E588" s="0" t="s">
        <v>1972</v>
      </c>
      <c r="F588" s="0" t="s">
        <v>1968</v>
      </c>
      <c r="G588" s="0" t="s">
        <v>1969</v>
      </c>
      <c r="H588" s="0" t="s">
        <v>310</v>
      </c>
      <c r="I588" s="0" t="s">
        <v>1884</v>
      </c>
      <c r="J588" s="0" t="s">
        <v>46</v>
      </c>
      <c r="K588" s="0" t="s">
        <v>46</v>
      </c>
      <c r="L588" s="0" t="s">
        <v>47</v>
      </c>
      <c r="M588" s="0" t="s">
        <v>47</v>
      </c>
      <c r="N588" s="0" t="n">
        <v>2</v>
      </c>
      <c r="O588" s="0" t="n">
        <v>1281</v>
      </c>
      <c r="P588" s="0" t="n">
        <v>90</v>
      </c>
      <c r="Q588" s="0" t="n">
        <v>4.3</v>
      </c>
      <c r="R588" s="0" t="str">
        <f aca="false">INDEX(Lookup!$B$4:$B$18,MATCH(C588,Lookup!$A$4:$A$18,0))</f>
        <v>UAE</v>
      </c>
      <c r="S588" s="20" t="n">
        <f aca="false">INDEX(Lookup!$D$4:$D$18,MATCH(C588,Lookup!$A$4:$A$18,0))</f>
        <v>0.272</v>
      </c>
      <c r="T588" s="21" t="n">
        <f aca="false">ROUND(P588*S588,2)</f>
        <v>24.48</v>
      </c>
      <c r="U588" s="21" t="n">
        <f aca="false">IF(T588&lt;=10,1,IF(T588&lt;=20,2,IF(T588&lt;=30,3,IF(T588&lt;=40,4,IF(T588&lt;=50,5,IF(T588&lt;=100,6,IF(T588&lt;=250,7,8)))))))</f>
        <v>3</v>
      </c>
      <c r="V588" s="21" t="n">
        <f aca="false">IF(AND(OR(Dashboard!$T$3="All",R588=Dashboard!$T$3),OR(Dashboard!$T$4="All",D588=Dashboard!$T$4)),1,0)</f>
        <v>1</v>
      </c>
      <c r="W588" s="21" t="n">
        <f aca="false">IF(V588=1,T588+ROW()/10000000,0)</f>
        <v>24.4800588</v>
      </c>
    </row>
    <row r="589" customFormat="false" ht="15" hidden="false" customHeight="false" outlineLevel="0" collapsed="false">
      <c r="A589" s="0" t="n">
        <v>18340881</v>
      </c>
      <c r="B589" s="0" t="s">
        <v>1973</v>
      </c>
      <c r="C589" s="0" t="n">
        <v>214</v>
      </c>
      <c r="D589" s="0" t="s">
        <v>1961</v>
      </c>
      <c r="E589" s="0" t="s">
        <v>1974</v>
      </c>
      <c r="F589" s="0" t="s">
        <v>1975</v>
      </c>
      <c r="G589" s="0" t="s">
        <v>1976</v>
      </c>
      <c r="H589" s="0" t="s">
        <v>1948</v>
      </c>
      <c r="I589" s="0" t="s">
        <v>1884</v>
      </c>
      <c r="J589" s="0" t="s">
        <v>46</v>
      </c>
      <c r="K589" s="0" t="s">
        <v>47</v>
      </c>
      <c r="L589" s="0" t="s">
        <v>47</v>
      </c>
      <c r="M589" s="0" t="s">
        <v>47</v>
      </c>
      <c r="N589" s="0" t="n">
        <v>3</v>
      </c>
      <c r="O589" s="0" t="n">
        <v>307</v>
      </c>
      <c r="P589" s="0" t="n">
        <v>150</v>
      </c>
      <c r="Q589" s="0" t="n">
        <v>4.5</v>
      </c>
      <c r="R589" s="0" t="str">
        <f aca="false">INDEX(Lookup!$B$4:$B$18,MATCH(C589,Lookup!$A$4:$A$18,0))</f>
        <v>UAE</v>
      </c>
      <c r="S589" s="20" t="n">
        <f aca="false">INDEX(Lookup!$D$4:$D$18,MATCH(C589,Lookup!$A$4:$A$18,0))</f>
        <v>0.272</v>
      </c>
      <c r="T589" s="21" t="n">
        <f aca="false">ROUND(P589*S589,2)</f>
        <v>40.8</v>
      </c>
      <c r="U589" s="21" t="n">
        <f aca="false">IF(T589&lt;=10,1,IF(T589&lt;=20,2,IF(T589&lt;=30,3,IF(T589&lt;=40,4,IF(T589&lt;=50,5,IF(T589&lt;=100,6,IF(T589&lt;=250,7,8)))))))</f>
        <v>5</v>
      </c>
      <c r="V589" s="21" t="n">
        <f aca="false">IF(AND(OR(Dashboard!$T$3="All",R589=Dashboard!$T$3),OR(Dashboard!$T$4="All",D589=Dashboard!$T$4)),1,0)</f>
        <v>1</v>
      </c>
      <c r="W589" s="21" t="n">
        <f aca="false">IF(V589=1,T589+ROW()/10000000,0)</f>
        <v>40.8000589</v>
      </c>
    </row>
    <row r="590" customFormat="false" ht="15" hidden="false" customHeight="false" outlineLevel="0" collapsed="false">
      <c r="A590" s="0" t="n">
        <v>18233284</v>
      </c>
      <c r="B590" s="0" t="s">
        <v>1977</v>
      </c>
      <c r="C590" s="0" t="n">
        <v>214</v>
      </c>
      <c r="D590" s="0" t="s">
        <v>1961</v>
      </c>
      <c r="E590" s="0" t="s">
        <v>1978</v>
      </c>
      <c r="F590" s="0" t="s">
        <v>1979</v>
      </c>
      <c r="G590" s="0" t="s">
        <v>1980</v>
      </c>
      <c r="H590" s="0" t="s">
        <v>1981</v>
      </c>
      <c r="I590" s="0" t="s">
        <v>1884</v>
      </c>
      <c r="J590" s="0" t="s">
        <v>46</v>
      </c>
      <c r="K590" s="0" t="s">
        <v>47</v>
      </c>
      <c r="L590" s="0" t="s">
        <v>47</v>
      </c>
      <c r="M590" s="0" t="s">
        <v>47</v>
      </c>
      <c r="N590" s="0" t="n">
        <v>3</v>
      </c>
      <c r="O590" s="0" t="n">
        <v>909</v>
      </c>
      <c r="P590" s="0" t="n">
        <v>200</v>
      </c>
      <c r="Q590" s="0" t="n">
        <v>4.5</v>
      </c>
      <c r="R590" s="0" t="str">
        <f aca="false">INDEX(Lookup!$B$4:$B$18,MATCH(C590,Lookup!$A$4:$A$18,0))</f>
        <v>UAE</v>
      </c>
      <c r="S590" s="20" t="n">
        <f aca="false">INDEX(Lookup!$D$4:$D$18,MATCH(C590,Lookup!$A$4:$A$18,0))</f>
        <v>0.272</v>
      </c>
      <c r="T590" s="21" t="n">
        <f aca="false">ROUND(P590*S590,2)</f>
        <v>54.4</v>
      </c>
      <c r="U590" s="21" t="n">
        <f aca="false">IF(T590&lt;=10,1,IF(T590&lt;=20,2,IF(T590&lt;=30,3,IF(T590&lt;=40,4,IF(T590&lt;=50,5,IF(T590&lt;=100,6,IF(T590&lt;=250,7,8)))))))</f>
        <v>6</v>
      </c>
      <c r="V590" s="21" t="n">
        <f aca="false">IF(AND(OR(Dashboard!$T$3="All",R590=Dashboard!$T$3),OR(Dashboard!$T$4="All",D590=Dashboard!$T$4)),1,0)</f>
        <v>1</v>
      </c>
      <c r="W590" s="21" t="n">
        <f aca="false">IF(V590=1,T590+ROW()/10000000,0)</f>
        <v>54.400059</v>
      </c>
    </row>
    <row r="591" customFormat="false" ht="15" hidden="false" customHeight="false" outlineLevel="0" collapsed="false">
      <c r="A591" s="0" t="n">
        <v>18269368</v>
      </c>
      <c r="B591" s="0" t="s">
        <v>1982</v>
      </c>
      <c r="C591" s="0" t="n">
        <v>214</v>
      </c>
      <c r="D591" s="0" t="s">
        <v>1961</v>
      </c>
      <c r="E591" s="0" t="s">
        <v>1983</v>
      </c>
      <c r="F591" s="0" t="s">
        <v>1984</v>
      </c>
      <c r="G591" s="0" t="s">
        <v>1985</v>
      </c>
      <c r="H591" s="0" t="s">
        <v>1986</v>
      </c>
      <c r="I591" s="0" t="s">
        <v>1884</v>
      </c>
      <c r="J591" s="0" t="s">
        <v>46</v>
      </c>
      <c r="K591" s="0" t="s">
        <v>47</v>
      </c>
      <c r="L591" s="0" t="s">
        <v>47</v>
      </c>
      <c r="M591" s="0" t="s">
        <v>47</v>
      </c>
      <c r="N591" s="0" t="n">
        <v>3</v>
      </c>
      <c r="O591" s="0" t="n">
        <v>641</v>
      </c>
      <c r="P591" s="0" t="n">
        <v>160</v>
      </c>
      <c r="Q591" s="0" t="n">
        <v>4.9</v>
      </c>
      <c r="R591" s="0" t="str">
        <f aca="false">INDEX(Lookup!$B$4:$B$18,MATCH(C591,Lookup!$A$4:$A$18,0))</f>
        <v>UAE</v>
      </c>
      <c r="S591" s="20" t="n">
        <f aca="false">INDEX(Lookup!$D$4:$D$18,MATCH(C591,Lookup!$A$4:$A$18,0))</f>
        <v>0.272</v>
      </c>
      <c r="T591" s="21" t="n">
        <f aca="false">ROUND(P591*S591,2)</f>
        <v>43.52</v>
      </c>
      <c r="U591" s="21" t="n">
        <f aca="false">IF(T591&lt;=10,1,IF(T591&lt;=20,2,IF(T591&lt;=30,3,IF(T591&lt;=40,4,IF(T591&lt;=50,5,IF(T591&lt;=100,6,IF(T591&lt;=250,7,8)))))))</f>
        <v>5</v>
      </c>
      <c r="V591" s="21" t="n">
        <f aca="false">IF(AND(OR(Dashboard!$T$3="All",R591=Dashboard!$T$3),OR(Dashboard!$T$4="All",D591=Dashboard!$T$4)),1,0)</f>
        <v>1</v>
      </c>
      <c r="W591" s="21" t="n">
        <f aca="false">IF(V591=1,T591+ROW()/10000000,0)</f>
        <v>43.5200591</v>
      </c>
    </row>
    <row r="592" customFormat="false" ht="15" hidden="false" customHeight="false" outlineLevel="0" collapsed="false">
      <c r="A592" s="0" t="n">
        <v>18254160</v>
      </c>
      <c r="B592" s="0" t="s">
        <v>1987</v>
      </c>
      <c r="C592" s="0" t="n">
        <v>214</v>
      </c>
      <c r="D592" s="0" t="s">
        <v>1961</v>
      </c>
      <c r="E592" s="0" t="s">
        <v>1988</v>
      </c>
      <c r="F592" s="0" t="s">
        <v>1989</v>
      </c>
      <c r="G592" s="0" t="s">
        <v>1990</v>
      </c>
      <c r="H592" s="0" t="s">
        <v>310</v>
      </c>
      <c r="I592" s="0" t="s">
        <v>1884</v>
      </c>
      <c r="J592" s="0" t="s">
        <v>46</v>
      </c>
      <c r="K592" s="0" t="s">
        <v>47</v>
      </c>
      <c r="L592" s="0" t="s">
        <v>47</v>
      </c>
      <c r="M592" s="0" t="s">
        <v>47</v>
      </c>
      <c r="N592" s="0" t="n">
        <v>4</v>
      </c>
      <c r="O592" s="0" t="n">
        <v>322</v>
      </c>
      <c r="P592" s="0" t="n">
        <v>500</v>
      </c>
      <c r="Q592" s="0" t="n">
        <v>4.9</v>
      </c>
      <c r="R592" s="0" t="str">
        <f aca="false">INDEX(Lookup!$B$4:$B$18,MATCH(C592,Lookup!$A$4:$A$18,0))</f>
        <v>UAE</v>
      </c>
      <c r="S592" s="20" t="n">
        <f aca="false">INDEX(Lookup!$D$4:$D$18,MATCH(C592,Lookup!$A$4:$A$18,0))</f>
        <v>0.272</v>
      </c>
      <c r="T592" s="21" t="n">
        <f aca="false">ROUND(P592*S592,2)</f>
        <v>136</v>
      </c>
      <c r="U592" s="21" t="n">
        <f aca="false">IF(T592&lt;=10,1,IF(T592&lt;=20,2,IF(T592&lt;=30,3,IF(T592&lt;=40,4,IF(T592&lt;=50,5,IF(T592&lt;=100,6,IF(T592&lt;=250,7,8)))))))</f>
        <v>7</v>
      </c>
      <c r="V592" s="21" t="n">
        <f aca="false">IF(AND(OR(Dashboard!$T$3="All",R592=Dashboard!$T$3),OR(Dashboard!$T$4="All",D592=Dashboard!$T$4)),1,0)</f>
        <v>1</v>
      </c>
      <c r="W592" s="21" t="n">
        <f aca="false">IF(V592=1,T592+ROW()/10000000,0)</f>
        <v>136.0000592</v>
      </c>
    </row>
    <row r="593" customFormat="false" ht="15" hidden="false" customHeight="false" outlineLevel="0" collapsed="false">
      <c r="A593" s="0" t="n">
        <v>208939</v>
      </c>
      <c r="B593" s="0" t="s">
        <v>1982</v>
      </c>
      <c r="C593" s="0" t="n">
        <v>214</v>
      </c>
      <c r="D593" s="0" t="s">
        <v>1961</v>
      </c>
      <c r="E593" s="0" t="s">
        <v>1991</v>
      </c>
      <c r="F593" s="0" t="s">
        <v>1992</v>
      </c>
      <c r="G593" s="0" t="s">
        <v>1993</v>
      </c>
      <c r="H593" s="0" t="s">
        <v>1994</v>
      </c>
      <c r="I593" s="0" t="s">
        <v>1884</v>
      </c>
      <c r="J593" s="0" t="s">
        <v>46</v>
      </c>
      <c r="K593" s="0" t="s">
        <v>47</v>
      </c>
      <c r="L593" s="0" t="s">
        <v>47</v>
      </c>
      <c r="M593" s="0" t="s">
        <v>47</v>
      </c>
      <c r="N593" s="0" t="n">
        <v>3</v>
      </c>
      <c r="O593" s="0" t="n">
        <v>2510</v>
      </c>
      <c r="P593" s="0" t="n">
        <v>160</v>
      </c>
      <c r="Q593" s="0" t="n">
        <v>4.8</v>
      </c>
      <c r="R593" s="0" t="str">
        <f aca="false">INDEX(Lookup!$B$4:$B$18,MATCH(C593,Lookup!$A$4:$A$18,0))</f>
        <v>UAE</v>
      </c>
      <c r="S593" s="20" t="n">
        <f aca="false">INDEX(Lookup!$D$4:$D$18,MATCH(C593,Lookup!$A$4:$A$18,0))</f>
        <v>0.272</v>
      </c>
      <c r="T593" s="21" t="n">
        <f aca="false">ROUND(P593*S593,2)</f>
        <v>43.52</v>
      </c>
      <c r="U593" s="21" t="n">
        <f aca="false">IF(T593&lt;=10,1,IF(T593&lt;=20,2,IF(T593&lt;=30,3,IF(T593&lt;=40,4,IF(T593&lt;=50,5,IF(T593&lt;=100,6,IF(T593&lt;=250,7,8)))))))</f>
        <v>5</v>
      </c>
      <c r="V593" s="21" t="n">
        <f aca="false">IF(AND(OR(Dashboard!$T$3="All",R593=Dashboard!$T$3),OR(Dashboard!$T$4="All",D593=Dashboard!$T$4)),1,0)</f>
        <v>1</v>
      </c>
      <c r="W593" s="21" t="n">
        <f aca="false">IF(V593=1,T593+ROW()/10000000,0)</f>
        <v>43.5200593</v>
      </c>
    </row>
    <row r="594" customFormat="false" ht="15" hidden="false" customHeight="false" outlineLevel="0" collapsed="false">
      <c r="A594" s="0" t="n">
        <v>201531</v>
      </c>
      <c r="B594" s="0" t="s">
        <v>1995</v>
      </c>
      <c r="C594" s="0" t="n">
        <v>214</v>
      </c>
      <c r="D594" s="0" t="s">
        <v>1961</v>
      </c>
      <c r="E594" s="0" t="s">
        <v>1996</v>
      </c>
      <c r="F594" s="0" t="s">
        <v>1997</v>
      </c>
      <c r="G594" s="0" t="s">
        <v>1998</v>
      </c>
      <c r="H594" s="0" t="s">
        <v>219</v>
      </c>
      <c r="I594" s="0" t="s">
        <v>1884</v>
      </c>
      <c r="J594" s="0" t="s">
        <v>47</v>
      </c>
      <c r="K594" s="0" t="s">
        <v>47</v>
      </c>
      <c r="L594" s="0" t="s">
        <v>47</v>
      </c>
      <c r="M594" s="0" t="s">
        <v>47</v>
      </c>
      <c r="N594" s="0" t="n">
        <v>4</v>
      </c>
      <c r="O594" s="0" t="n">
        <v>1388</v>
      </c>
      <c r="P594" s="0" t="n">
        <v>300</v>
      </c>
      <c r="Q594" s="0" t="n">
        <v>4.5</v>
      </c>
      <c r="R594" s="0" t="str">
        <f aca="false">INDEX(Lookup!$B$4:$B$18,MATCH(C594,Lookup!$A$4:$A$18,0))</f>
        <v>UAE</v>
      </c>
      <c r="S594" s="20" t="n">
        <f aca="false">INDEX(Lookup!$D$4:$D$18,MATCH(C594,Lookup!$A$4:$A$18,0))</f>
        <v>0.272</v>
      </c>
      <c r="T594" s="21" t="n">
        <f aca="false">ROUND(P594*S594,2)</f>
        <v>81.6</v>
      </c>
      <c r="U594" s="21" t="n">
        <f aca="false">IF(T594&lt;=10,1,IF(T594&lt;=20,2,IF(T594&lt;=30,3,IF(T594&lt;=40,4,IF(T594&lt;=50,5,IF(T594&lt;=100,6,IF(T594&lt;=250,7,8)))))))</f>
        <v>6</v>
      </c>
      <c r="V594" s="21" t="n">
        <f aca="false">IF(AND(OR(Dashboard!$T$3="All",R594=Dashboard!$T$3),OR(Dashboard!$T$4="All",D594=Dashboard!$T$4)),1,0)</f>
        <v>1</v>
      </c>
      <c r="W594" s="21" t="n">
        <f aca="false">IF(V594=1,T594+ROW()/10000000,0)</f>
        <v>81.6000594</v>
      </c>
    </row>
    <row r="595" customFormat="false" ht="15" hidden="false" customHeight="false" outlineLevel="0" collapsed="false">
      <c r="A595" s="0" t="n">
        <v>208965</v>
      </c>
      <c r="B595" s="0" t="s">
        <v>1999</v>
      </c>
      <c r="C595" s="0" t="n">
        <v>214</v>
      </c>
      <c r="D595" s="0" t="s">
        <v>1961</v>
      </c>
      <c r="E595" s="0" t="s">
        <v>2000</v>
      </c>
      <c r="F595" s="0" t="s">
        <v>2001</v>
      </c>
      <c r="G595" s="0" t="s">
        <v>2002</v>
      </c>
      <c r="H595" s="0" t="s">
        <v>153</v>
      </c>
      <c r="I595" s="0" t="s">
        <v>1884</v>
      </c>
      <c r="J595" s="0" t="s">
        <v>47</v>
      </c>
      <c r="K595" s="0" t="s">
        <v>46</v>
      </c>
      <c r="L595" s="0" t="s">
        <v>47</v>
      </c>
      <c r="M595" s="0" t="s">
        <v>47</v>
      </c>
      <c r="N595" s="0" t="n">
        <v>3</v>
      </c>
      <c r="O595" s="0" t="n">
        <v>403</v>
      </c>
      <c r="P595" s="0" t="n">
        <v>140</v>
      </c>
      <c r="Q595" s="0" t="n">
        <v>4.5</v>
      </c>
      <c r="R595" s="0" t="str">
        <f aca="false">INDEX(Lookup!$B$4:$B$18,MATCH(C595,Lookup!$A$4:$A$18,0))</f>
        <v>UAE</v>
      </c>
      <c r="S595" s="20" t="n">
        <f aca="false">INDEX(Lookup!$D$4:$D$18,MATCH(C595,Lookup!$A$4:$A$18,0))</f>
        <v>0.272</v>
      </c>
      <c r="T595" s="21" t="n">
        <f aca="false">ROUND(P595*S595,2)</f>
        <v>38.08</v>
      </c>
      <c r="U595" s="21" t="n">
        <f aca="false">IF(T595&lt;=10,1,IF(T595&lt;=20,2,IF(T595&lt;=30,3,IF(T595&lt;=40,4,IF(T595&lt;=50,5,IF(T595&lt;=100,6,IF(T595&lt;=250,7,8)))))))</f>
        <v>4</v>
      </c>
      <c r="V595" s="21" t="n">
        <f aca="false">IF(AND(OR(Dashboard!$T$3="All",R595=Dashboard!$T$3),OR(Dashboard!$T$4="All",D595=Dashboard!$T$4)),1,0)</f>
        <v>1</v>
      </c>
      <c r="W595" s="21" t="n">
        <f aca="false">IF(V595=1,T595+ROW()/10000000,0)</f>
        <v>38.0800595</v>
      </c>
    </row>
    <row r="596" customFormat="false" ht="15" hidden="false" customHeight="false" outlineLevel="0" collapsed="false">
      <c r="A596" s="0" t="n">
        <v>208778</v>
      </c>
      <c r="B596" s="0" t="s">
        <v>2003</v>
      </c>
      <c r="C596" s="0" t="n">
        <v>214</v>
      </c>
      <c r="D596" s="0" t="s">
        <v>1961</v>
      </c>
      <c r="E596" s="0" t="s">
        <v>2004</v>
      </c>
      <c r="F596" s="0" t="s">
        <v>2005</v>
      </c>
      <c r="G596" s="0" t="s">
        <v>2006</v>
      </c>
      <c r="H596" s="0" t="s">
        <v>1898</v>
      </c>
      <c r="I596" s="0" t="s">
        <v>1884</v>
      </c>
      <c r="J596" s="0" t="s">
        <v>47</v>
      </c>
      <c r="K596" s="0" t="s">
        <v>47</v>
      </c>
      <c r="L596" s="0" t="s">
        <v>47</v>
      </c>
      <c r="M596" s="0" t="s">
        <v>47</v>
      </c>
      <c r="N596" s="0" t="n">
        <v>3</v>
      </c>
      <c r="O596" s="0" t="n">
        <v>1351</v>
      </c>
      <c r="P596" s="0" t="n">
        <v>100</v>
      </c>
      <c r="Q596" s="0" t="n">
        <v>4.3</v>
      </c>
      <c r="R596" s="0" t="str">
        <f aca="false">INDEX(Lookup!$B$4:$B$18,MATCH(C596,Lookup!$A$4:$A$18,0))</f>
        <v>UAE</v>
      </c>
      <c r="S596" s="20" t="n">
        <f aca="false">INDEX(Lookup!$D$4:$D$18,MATCH(C596,Lookup!$A$4:$A$18,0))</f>
        <v>0.272</v>
      </c>
      <c r="T596" s="21" t="n">
        <f aca="false">ROUND(P596*S596,2)</f>
        <v>27.2</v>
      </c>
      <c r="U596" s="21" t="n">
        <f aca="false">IF(T596&lt;=10,1,IF(T596&lt;=20,2,IF(T596&lt;=30,3,IF(T596&lt;=40,4,IF(T596&lt;=50,5,IF(T596&lt;=100,6,IF(T596&lt;=250,7,8)))))))</f>
        <v>3</v>
      </c>
      <c r="V596" s="21" t="n">
        <f aca="false">IF(AND(OR(Dashboard!$T$3="All",R596=Dashboard!$T$3),OR(Dashboard!$T$4="All",D596=Dashboard!$T$4)),1,0)</f>
        <v>1</v>
      </c>
      <c r="W596" s="21" t="n">
        <f aca="false">IF(V596=1,T596+ROW()/10000000,0)</f>
        <v>27.2000596</v>
      </c>
    </row>
    <row r="597" customFormat="false" ht="15" hidden="false" customHeight="false" outlineLevel="0" collapsed="false">
      <c r="A597" s="0" t="n">
        <v>209703</v>
      </c>
      <c r="B597" s="0" t="s">
        <v>67</v>
      </c>
      <c r="C597" s="0" t="n">
        <v>214</v>
      </c>
      <c r="D597" s="0" t="s">
        <v>1961</v>
      </c>
      <c r="E597" s="0" t="s">
        <v>2007</v>
      </c>
      <c r="F597" s="0" t="s">
        <v>2008</v>
      </c>
      <c r="G597" s="0" t="s">
        <v>2009</v>
      </c>
      <c r="H597" s="0" t="s">
        <v>741</v>
      </c>
      <c r="I597" s="0" t="s">
        <v>1884</v>
      </c>
      <c r="J597" s="0" t="s">
        <v>47</v>
      </c>
      <c r="K597" s="0" t="s">
        <v>47</v>
      </c>
      <c r="L597" s="0" t="s">
        <v>47</v>
      </c>
      <c r="M597" s="0" t="s">
        <v>47</v>
      </c>
      <c r="N597" s="0" t="n">
        <v>3</v>
      </c>
      <c r="O597" s="0" t="n">
        <v>661</v>
      </c>
      <c r="P597" s="0" t="n">
        <v>160</v>
      </c>
      <c r="Q597" s="0" t="n">
        <v>4.3</v>
      </c>
      <c r="R597" s="0" t="str">
        <f aca="false">INDEX(Lookup!$B$4:$B$18,MATCH(C597,Lookup!$A$4:$A$18,0))</f>
        <v>UAE</v>
      </c>
      <c r="S597" s="20" t="n">
        <f aca="false">INDEX(Lookup!$D$4:$D$18,MATCH(C597,Lookup!$A$4:$A$18,0))</f>
        <v>0.272</v>
      </c>
      <c r="T597" s="21" t="n">
        <f aca="false">ROUND(P597*S597,2)</f>
        <v>43.52</v>
      </c>
      <c r="U597" s="21" t="n">
        <f aca="false">IF(T597&lt;=10,1,IF(T597&lt;=20,2,IF(T597&lt;=30,3,IF(T597&lt;=40,4,IF(T597&lt;=50,5,IF(T597&lt;=100,6,IF(T597&lt;=250,7,8)))))))</f>
        <v>5</v>
      </c>
      <c r="V597" s="21" t="n">
        <f aca="false">IF(AND(OR(Dashboard!$T$3="All",R597=Dashboard!$T$3),OR(Dashboard!$T$4="All",D597=Dashboard!$T$4)),1,0)</f>
        <v>1</v>
      </c>
      <c r="W597" s="21" t="n">
        <f aca="false">IF(V597=1,T597+ROW()/10000000,0)</f>
        <v>43.5200597</v>
      </c>
    </row>
    <row r="598" customFormat="false" ht="15" hidden="false" customHeight="false" outlineLevel="0" collapsed="false">
      <c r="A598" s="0" t="n">
        <v>18381837</v>
      </c>
      <c r="B598" s="0" t="s">
        <v>2010</v>
      </c>
      <c r="C598" s="0" t="n">
        <v>214</v>
      </c>
      <c r="D598" s="0" t="s">
        <v>1961</v>
      </c>
      <c r="E598" s="0" t="s">
        <v>2011</v>
      </c>
      <c r="F598" s="0" t="s">
        <v>2012</v>
      </c>
      <c r="G598" s="0" t="s">
        <v>2013</v>
      </c>
      <c r="H598" s="0" t="s">
        <v>2014</v>
      </c>
      <c r="I598" s="0" t="s">
        <v>1884</v>
      </c>
      <c r="J598" s="0" t="s">
        <v>46</v>
      </c>
      <c r="K598" s="0" t="s">
        <v>47</v>
      </c>
      <c r="L598" s="0" t="s">
        <v>47</v>
      </c>
      <c r="M598" s="0" t="s">
        <v>47</v>
      </c>
      <c r="N598" s="0" t="n">
        <v>3</v>
      </c>
      <c r="O598" s="0" t="n">
        <v>281</v>
      </c>
      <c r="P598" s="0" t="n">
        <v>150</v>
      </c>
      <c r="Q598" s="0" t="n">
        <v>4.4</v>
      </c>
      <c r="R598" s="0" t="str">
        <f aca="false">INDEX(Lookup!$B$4:$B$18,MATCH(C598,Lookup!$A$4:$A$18,0))</f>
        <v>UAE</v>
      </c>
      <c r="S598" s="20" t="n">
        <f aca="false">INDEX(Lookup!$D$4:$D$18,MATCH(C598,Lookup!$A$4:$A$18,0))</f>
        <v>0.272</v>
      </c>
      <c r="T598" s="21" t="n">
        <f aca="false">ROUND(P598*S598,2)</f>
        <v>40.8</v>
      </c>
      <c r="U598" s="21" t="n">
        <f aca="false">IF(T598&lt;=10,1,IF(T598&lt;=20,2,IF(T598&lt;=30,3,IF(T598&lt;=40,4,IF(T598&lt;=50,5,IF(T598&lt;=100,6,IF(T598&lt;=250,7,8)))))))</f>
        <v>5</v>
      </c>
      <c r="V598" s="21" t="n">
        <f aca="false">IF(AND(OR(Dashboard!$T$3="All",R598=Dashboard!$T$3),OR(Dashboard!$T$4="All",D598=Dashboard!$T$4)),1,0)</f>
        <v>1</v>
      </c>
      <c r="W598" s="21" t="n">
        <f aca="false">IF(V598=1,T598+ROW()/10000000,0)</f>
        <v>40.8000598</v>
      </c>
    </row>
    <row r="599" customFormat="false" ht="15" hidden="false" customHeight="false" outlineLevel="0" collapsed="false">
      <c r="A599" s="0" t="n">
        <v>208850</v>
      </c>
      <c r="B599" s="0" t="s">
        <v>2015</v>
      </c>
      <c r="C599" s="0" t="n">
        <v>214</v>
      </c>
      <c r="D599" s="0" t="s">
        <v>1961</v>
      </c>
      <c r="E599" s="0" t="s">
        <v>2016</v>
      </c>
      <c r="F599" s="0" t="s">
        <v>2017</v>
      </c>
      <c r="G599" s="0" t="s">
        <v>2018</v>
      </c>
      <c r="H599" s="0" t="s">
        <v>310</v>
      </c>
      <c r="I599" s="0" t="s">
        <v>1884</v>
      </c>
      <c r="J599" s="0" t="s">
        <v>46</v>
      </c>
      <c r="K599" s="0" t="s">
        <v>47</v>
      </c>
      <c r="L599" s="0" t="s">
        <v>47</v>
      </c>
      <c r="M599" s="0" t="s">
        <v>47</v>
      </c>
      <c r="N599" s="0" t="n">
        <v>4</v>
      </c>
      <c r="O599" s="0" t="n">
        <v>1352</v>
      </c>
      <c r="P599" s="0" t="n">
        <v>500</v>
      </c>
      <c r="Q599" s="0" t="n">
        <v>4.9</v>
      </c>
      <c r="R599" s="0" t="str">
        <f aca="false">INDEX(Lookup!$B$4:$B$18,MATCH(C599,Lookup!$A$4:$A$18,0))</f>
        <v>UAE</v>
      </c>
      <c r="S599" s="20" t="n">
        <f aca="false">INDEX(Lookup!$D$4:$D$18,MATCH(C599,Lookup!$A$4:$A$18,0))</f>
        <v>0.272</v>
      </c>
      <c r="T599" s="21" t="n">
        <f aca="false">ROUND(P599*S599,2)</f>
        <v>136</v>
      </c>
      <c r="U599" s="21" t="n">
        <f aca="false">IF(T599&lt;=10,1,IF(T599&lt;=20,2,IF(T599&lt;=30,3,IF(T599&lt;=40,4,IF(T599&lt;=50,5,IF(T599&lt;=100,6,IF(T599&lt;=250,7,8)))))))</f>
        <v>7</v>
      </c>
      <c r="V599" s="21" t="n">
        <f aca="false">IF(AND(OR(Dashboard!$T$3="All",R599=Dashboard!$T$3),OR(Dashboard!$T$4="All",D599=Dashboard!$T$4)),1,0)</f>
        <v>1</v>
      </c>
      <c r="W599" s="21" t="n">
        <f aca="false">IF(V599=1,T599+ROW()/10000000,0)</f>
        <v>136.0000599</v>
      </c>
    </row>
    <row r="600" customFormat="false" ht="15" hidden="false" customHeight="false" outlineLevel="0" collapsed="false">
      <c r="A600" s="0" t="n">
        <v>210134</v>
      </c>
      <c r="B600" s="0" t="s">
        <v>2019</v>
      </c>
      <c r="C600" s="0" t="n">
        <v>214</v>
      </c>
      <c r="D600" s="0" t="s">
        <v>1961</v>
      </c>
      <c r="E600" s="0" t="s">
        <v>2020</v>
      </c>
      <c r="F600" s="0" t="s">
        <v>2021</v>
      </c>
      <c r="G600" s="0" t="s">
        <v>2022</v>
      </c>
      <c r="H600" s="0" t="s">
        <v>2023</v>
      </c>
      <c r="I600" s="0" t="s">
        <v>1884</v>
      </c>
      <c r="J600" s="0" t="s">
        <v>46</v>
      </c>
      <c r="K600" s="0" t="s">
        <v>46</v>
      </c>
      <c r="L600" s="0" t="s">
        <v>47</v>
      </c>
      <c r="M600" s="0" t="s">
        <v>47</v>
      </c>
      <c r="N600" s="0" t="n">
        <v>3</v>
      </c>
      <c r="O600" s="0" t="n">
        <v>552</v>
      </c>
      <c r="P600" s="0" t="n">
        <v>150</v>
      </c>
      <c r="Q600" s="0" t="n">
        <v>4.4</v>
      </c>
      <c r="R600" s="0" t="str">
        <f aca="false">INDEX(Lookup!$B$4:$B$18,MATCH(C600,Lookup!$A$4:$A$18,0))</f>
        <v>UAE</v>
      </c>
      <c r="S600" s="20" t="n">
        <f aca="false">INDEX(Lookup!$D$4:$D$18,MATCH(C600,Lookup!$A$4:$A$18,0))</f>
        <v>0.272</v>
      </c>
      <c r="T600" s="21" t="n">
        <f aca="false">ROUND(P600*S600,2)</f>
        <v>40.8</v>
      </c>
      <c r="U600" s="21" t="n">
        <f aca="false">IF(T600&lt;=10,1,IF(T600&lt;=20,2,IF(T600&lt;=30,3,IF(T600&lt;=40,4,IF(T600&lt;=50,5,IF(T600&lt;=100,6,IF(T600&lt;=250,7,8)))))))</f>
        <v>5</v>
      </c>
      <c r="V600" s="21" t="n">
        <f aca="false">IF(AND(OR(Dashboard!$T$3="All",R600=Dashboard!$T$3),OR(Dashboard!$T$4="All",D600=Dashboard!$T$4)),1,0)</f>
        <v>1</v>
      </c>
      <c r="W600" s="21" t="n">
        <f aca="false">IF(V600=1,T600+ROW()/10000000,0)</f>
        <v>40.80006</v>
      </c>
    </row>
    <row r="601" customFormat="false" ht="15" hidden="false" customHeight="false" outlineLevel="0" collapsed="false">
      <c r="A601" s="0" t="n">
        <v>201044</v>
      </c>
      <c r="B601" s="0" t="s">
        <v>2024</v>
      </c>
      <c r="C601" s="0" t="n">
        <v>214</v>
      </c>
      <c r="D601" s="0" t="s">
        <v>1961</v>
      </c>
      <c r="E601" s="0" t="s">
        <v>2025</v>
      </c>
      <c r="F601" s="0" t="s">
        <v>2026</v>
      </c>
      <c r="G601" s="0" t="s">
        <v>2027</v>
      </c>
      <c r="H601" s="0" t="s">
        <v>2028</v>
      </c>
      <c r="I601" s="0" t="s">
        <v>1884</v>
      </c>
      <c r="J601" s="0" t="s">
        <v>47</v>
      </c>
      <c r="K601" s="0" t="s">
        <v>47</v>
      </c>
      <c r="L601" s="0" t="s">
        <v>47</v>
      </c>
      <c r="M601" s="0" t="s">
        <v>47</v>
      </c>
      <c r="N601" s="0" t="n">
        <v>3</v>
      </c>
      <c r="O601" s="0" t="n">
        <v>506</v>
      </c>
      <c r="P601" s="0" t="n">
        <v>285</v>
      </c>
      <c r="Q601" s="0" t="n">
        <v>3.2</v>
      </c>
      <c r="R601" s="0" t="str">
        <f aca="false">INDEX(Lookup!$B$4:$B$18,MATCH(C601,Lookup!$A$4:$A$18,0))</f>
        <v>UAE</v>
      </c>
      <c r="S601" s="20" t="n">
        <f aca="false">INDEX(Lookup!$D$4:$D$18,MATCH(C601,Lookup!$A$4:$A$18,0))</f>
        <v>0.272</v>
      </c>
      <c r="T601" s="21" t="n">
        <f aca="false">ROUND(P601*S601,2)</f>
        <v>77.52</v>
      </c>
      <c r="U601" s="21" t="n">
        <f aca="false">IF(T601&lt;=10,1,IF(T601&lt;=20,2,IF(T601&lt;=30,3,IF(T601&lt;=40,4,IF(T601&lt;=50,5,IF(T601&lt;=100,6,IF(T601&lt;=250,7,8)))))))</f>
        <v>6</v>
      </c>
      <c r="V601" s="21" t="n">
        <f aca="false">IF(AND(OR(Dashboard!$T$3="All",R601=Dashboard!$T$3),OR(Dashboard!$T$4="All",D601=Dashboard!$T$4)),1,0)</f>
        <v>1</v>
      </c>
      <c r="W601" s="21" t="n">
        <f aca="false">IF(V601=1,T601+ROW()/10000000,0)</f>
        <v>77.5200601</v>
      </c>
    </row>
    <row r="602" customFormat="false" ht="15" hidden="false" customHeight="false" outlineLevel="0" collapsed="false">
      <c r="A602" s="0" t="n">
        <v>201340</v>
      </c>
      <c r="B602" s="0" t="s">
        <v>1955</v>
      </c>
      <c r="C602" s="0" t="n">
        <v>214</v>
      </c>
      <c r="D602" s="0" t="s">
        <v>1961</v>
      </c>
      <c r="E602" s="0" t="s">
        <v>2029</v>
      </c>
      <c r="F602" s="0" t="s">
        <v>2026</v>
      </c>
      <c r="G602" s="0" t="s">
        <v>2027</v>
      </c>
      <c r="H602" s="0" t="s">
        <v>1959</v>
      </c>
      <c r="I602" s="0" t="s">
        <v>1884</v>
      </c>
      <c r="J602" s="0" t="s">
        <v>47</v>
      </c>
      <c r="K602" s="0" t="s">
        <v>47</v>
      </c>
      <c r="L602" s="0" t="s">
        <v>47</v>
      </c>
      <c r="M602" s="0" t="s">
        <v>47</v>
      </c>
      <c r="N602" s="0" t="n">
        <v>3</v>
      </c>
      <c r="O602" s="0" t="n">
        <v>2424</v>
      </c>
      <c r="P602" s="0" t="n">
        <v>270</v>
      </c>
      <c r="Q602" s="0" t="n">
        <v>4.7</v>
      </c>
      <c r="R602" s="0" t="str">
        <f aca="false">INDEX(Lookup!$B$4:$B$18,MATCH(C602,Lookup!$A$4:$A$18,0))</f>
        <v>UAE</v>
      </c>
      <c r="S602" s="20" t="n">
        <f aca="false">INDEX(Lookup!$D$4:$D$18,MATCH(C602,Lookup!$A$4:$A$18,0))</f>
        <v>0.272</v>
      </c>
      <c r="T602" s="21" t="n">
        <f aca="false">ROUND(P602*S602,2)</f>
        <v>73.44</v>
      </c>
      <c r="U602" s="21" t="n">
        <f aca="false">IF(T602&lt;=10,1,IF(T602&lt;=20,2,IF(T602&lt;=30,3,IF(T602&lt;=40,4,IF(T602&lt;=50,5,IF(T602&lt;=100,6,IF(T602&lt;=250,7,8)))))))</f>
        <v>6</v>
      </c>
      <c r="V602" s="21" t="n">
        <f aca="false">IF(AND(OR(Dashboard!$T$3="All",R602=Dashboard!$T$3),OR(Dashboard!$T$4="All",D602=Dashboard!$T$4)),1,0)</f>
        <v>1</v>
      </c>
      <c r="W602" s="21" t="n">
        <f aca="false">IF(V602=1,T602+ROW()/10000000,0)</f>
        <v>73.4400602</v>
      </c>
    </row>
    <row r="603" customFormat="false" ht="15" hidden="false" customHeight="false" outlineLevel="0" collapsed="false">
      <c r="A603" s="0" t="n">
        <v>18289126</v>
      </c>
      <c r="B603" s="0" t="s">
        <v>2030</v>
      </c>
      <c r="C603" s="0" t="n">
        <v>214</v>
      </c>
      <c r="D603" s="0" t="s">
        <v>1961</v>
      </c>
      <c r="E603" s="0" t="s">
        <v>2031</v>
      </c>
      <c r="F603" s="0" t="s">
        <v>2026</v>
      </c>
      <c r="G603" s="0" t="s">
        <v>2027</v>
      </c>
      <c r="H603" s="0" t="s">
        <v>2032</v>
      </c>
      <c r="I603" s="0" t="s">
        <v>1884</v>
      </c>
      <c r="J603" s="0" t="s">
        <v>47</v>
      </c>
      <c r="K603" s="0" t="s">
        <v>47</v>
      </c>
      <c r="L603" s="0" t="s">
        <v>47</v>
      </c>
      <c r="M603" s="0" t="s">
        <v>47</v>
      </c>
      <c r="N603" s="0" t="n">
        <v>3</v>
      </c>
      <c r="O603" s="0" t="n">
        <v>386</v>
      </c>
      <c r="P603" s="0" t="n">
        <v>170</v>
      </c>
      <c r="Q603" s="0" t="n">
        <v>4.3</v>
      </c>
      <c r="R603" s="0" t="str">
        <f aca="false">INDEX(Lookup!$B$4:$B$18,MATCH(C603,Lookup!$A$4:$A$18,0))</f>
        <v>UAE</v>
      </c>
      <c r="S603" s="20" t="n">
        <f aca="false">INDEX(Lookup!$D$4:$D$18,MATCH(C603,Lookup!$A$4:$A$18,0))</f>
        <v>0.272</v>
      </c>
      <c r="T603" s="21" t="n">
        <f aca="false">ROUND(P603*S603,2)</f>
        <v>46.24</v>
      </c>
      <c r="U603" s="21" t="n">
        <f aca="false">IF(T603&lt;=10,1,IF(T603&lt;=20,2,IF(T603&lt;=30,3,IF(T603&lt;=40,4,IF(T603&lt;=50,5,IF(T603&lt;=100,6,IF(T603&lt;=250,7,8)))))))</f>
        <v>5</v>
      </c>
      <c r="V603" s="21" t="n">
        <f aca="false">IF(AND(OR(Dashboard!$T$3="All",R603=Dashboard!$T$3),OR(Dashboard!$T$4="All",D603=Dashboard!$T$4)),1,0)</f>
        <v>1</v>
      </c>
      <c r="W603" s="21" t="n">
        <f aca="false">IF(V603=1,T603+ROW()/10000000,0)</f>
        <v>46.2400603</v>
      </c>
    </row>
    <row r="604" customFormat="false" ht="15" hidden="false" customHeight="false" outlineLevel="0" collapsed="false">
      <c r="A604" s="0" t="n">
        <v>202507</v>
      </c>
      <c r="B604" s="0" t="s">
        <v>1924</v>
      </c>
      <c r="C604" s="0" t="n">
        <v>214</v>
      </c>
      <c r="D604" s="0" t="s">
        <v>1961</v>
      </c>
      <c r="E604" s="0" t="s">
        <v>2033</v>
      </c>
      <c r="F604" s="0" t="s">
        <v>2034</v>
      </c>
      <c r="G604" s="0" t="s">
        <v>2035</v>
      </c>
      <c r="H604" s="0" t="s">
        <v>2036</v>
      </c>
      <c r="I604" s="0" t="s">
        <v>1884</v>
      </c>
      <c r="J604" s="0" t="s">
        <v>47</v>
      </c>
      <c r="K604" s="0" t="s">
        <v>46</v>
      </c>
      <c r="L604" s="0" t="s">
        <v>47</v>
      </c>
      <c r="M604" s="0" t="s">
        <v>47</v>
      </c>
      <c r="N604" s="0" t="n">
        <v>3</v>
      </c>
      <c r="O604" s="0" t="n">
        <v>500</v>
      </c>
      <c r="P604" s="0" t="n">
        <v>250</v>
      </c>
      <c r="Q604" s="0" t="n">
        <v>3.7</v>
      </c>
      <c r="R604" s="0" t="str">
        <f aca="false">INDEX(Lookup!$B$4:$B$18,MATCH(C604,Lookup!$A$4:$A$18,0))</f>
        <v>UAE</v>
      </c>
      <c r="S604" s="20" t="n">
        <f aca="false">INDEX(Lookup!$D$4:$D$18,MATCH(C604,Lookup!$A$4:$A$18,0))</f>
        <v>0.272</v>
      </c>
      <c r="T604" s="21" t="n">
        <f aca="false">ROUND(P604*S604,2)</f>
        <v>68</v>
      </c>
      <c r="U604" s="21" t="n">
        <f aca="false">IF(T604&lt;=10,1,IF(T604&lt;=20,2,IF(T604&lt;=30,3,IF(T604&lt;=40,4,IF(T604&lt;=50,5,IF(T604&lt;=100,6,IF(T604&lt;=250,7,8)))))))</f>
        <v>6</v>
      </c>
      <c r="V604" s="21" t="n">
        <f aca="false">IF(AND(OR(Dashboard!$T$3="All",R604=Dashboard!$T$3),OR(Dashboard!$T$4="All",D604=Dashboard!$T$4)),1,0)</f>
        <v>1</v>
      </c>
      <c r="W604" s="21" t="n">
        <f aca="false">IF(V604=1,T604+ROW()/10000000,0)</f>
        <v>68.0000604</v>
      </c>
    </row>
    <row r="605" customFormat="false" ht="15" hidden="false" customHeight="false" outlineLevel="0" collapsed="false">
      <c r="A605" s="0" t="n">
        <v>210139</v>
      </c>
      <c r="B605" s="0" t="s">
        <v>2037</v>
      </c>
      <c r="C605" s="0" t="n">
        <v>214</v>
      </c>
      <c r="D605" s="0" t="s">
        <v>1961</v>
      </c>
      <c r="E605" s="0" t="s">
        <v>2038</v>
      </c>
      <c r="F605" s="0" t="s">
        <v>2039</v>
      </c>
      <c r="G605" s="0" t="s">
        <v>2040</v>
      </c>
      <c r="H605" s="0" t="s">
        <v>2041</v>
      </c>
      <c r="I605" s="0" t="s">
        <v>1884</v>
      </c>
      <c r="J605" s="0" t="s">
        <v>46</v>
      </c>
      <c r="K605" s="0" t="s">
        <v>46</v>
      </c>
      <c r="L605" s="0" t="s">
        <v>47</v>
      </c>
      <c r="M605" s="0" t="s">
        <v>47</v>
      </c>
      <c r="N605" s="0" t="n">
        <v>3</v>
      </c>
      <c r="O605" s="0" t="n">
        <v>544</v>
      </c>
      <c r="P605" s="0" t="n">
        <v>130</v>
      </c>
      <c r="Q605" s="0" t="n">
        <v>4.3</v>
      </c>
      <c r="R605" s="0" t="str">
        <f aca="false">INDEX(Lookup!$B$4:$B$18,MATCH(C605,Lookup!$A$4:$A$18,0))</f>
        <v>UAE</v>
      </c>
      <c r="S605" s="20" t="n">
        <f aca="false">INDEX(Lookup!$D$4:$D$18,MATCH(C605,Lookup!$A$4:$A$18,0))</f>
        <v>0.272</v>
      </c>
      <c r="T605" s="21" t="n">
        <f aca="false">ROUND(P605*S605,2)</f>
        <v>35.36</v>
      </c>
      <c r="U605" s="21" t="n">
        <f aca="false">IF(T605&lt;=10,1,IF(T605&lt;=20,2,IF(T605&lt;=30,3,IF(T605&lt;=40,4,IF(T605&lt;=50,5,IF(T605&lt;=100,6,IF(T605&lt;=250,7,8)))))))</f>
        <v>4</v>
      </c>
      <c r="V605" s="21" t="n">
        <f aca="false">IF(AND(OR(Dashboard!$T$3="All",R605=Dashboard!$T$3),OR(Dashboard!$T$4="All",D605=Dashboard!$T$4)),1,0)</f>
        <v>1</v>
      </c>
      <c r="W605" s="21" t="n">
        <f aca="false">IF(V605=1,T605+ROW()/10000000,0)</f>
        <v>35.3600605</v>
      </c>
    </row>
    <row r="606" customFormat="false" ht="15" hidden="false" customHeight="false" outlineLevel="0" collapsed="false">
      <c r="A606" s="0" t="n">
        <v>5600424</v>
      </c>
      <c r="B606" s="0" t="s">
        <v>2042</v>
      </c>
      <c r="C606" s="0" t="n">
        <v>214</v>
      </c>
      <c r="D606" s="0" t="s">
        <v>2043</v>
      </c>
      <c r="E606" s="0" t="s">
        <v>2044</v>
      </c>
      <c r="F606" s="0" t="s">
        <v>2045</v>
      </c>
      <c r="G606" s="0" t="s">
        <v>2046</v>
      </c>
      <c r="H606" s="0" t="s">
        <v>2047</v>
      </c>
      <c r="I606" s="0" t="s">
        <v>1884</v>
      </c>
      <c r="J606" s="0" t="s">
        <v>47</v>
      </c>
      <c r="K606" s="0" t="s">
        <v>46</v>
      </c>
      <c r="L606" s="0" t="s">
        <v>47</v>
      </c>
      <c r="M606" s="0" t="s">
        <v>47</v>
      </c>
      <c r="N606" s="0" t="n">
        <v>3</v>
      </c>
      <c r="O606" s="0" t="n">
        <v>285</v>
      </c>
      <c r="P606" s="0" t="n">
        <v>85</v>
      </c>
      <c r="Q606" s="0" t="n">
        <v>3.9</v>
      </c>
      <c r="R606" s="0" t="str">
        <f aca="false">INDEX(Lookup!$B$4:$B$18,MATCH(C606,Lookup!$A$4:$A$18,0))</f>
        <v>UAE</v>
      </c>
      <c r="S606" s="20" t="n">
        <f aca="false">INDEX(Lookup!$D$4:$D$18,MATCH(C606,Lookup!$A$4:$A$18,0))</f>
        <v>0.272</v>
      </c>
      <c r="T606" s="21" t="n">
        <f aca="false">ROUND(P606*S606,2)</f>
        <v>23.12</v>
      </c>
      <c r="U606" s="21" t="n">
        <f aca="false">IF(T606&lt;=10,1,IF(T606&lt;=20,2,IF(T606&lt;=30,3,IF(T606&lt;=40,4,IF(T606&lt;=50,5,IF(T606&lt;=100,6,IF(T606&lt;=250,7,8)))))))</f>
        <v>3</v>
      </c>
      <c r="V606" s="21" t="n">
        <f aca="false">IF(AND(OR(Dashboard!$T$3="All",R606=Dashboard!$T$3),OR(Dashboard!$T$4="All",D606=Dashboard!$T$4)),1,0)</f>
        <v>1</v>
      </c>
      <c r="W606" s="21" t="n">
        <f aca="false">IF(V606=1,T606+ROW()/10000000,0)</f>
        <v>23.1200606</v>
      </c>
    </row>
    <row r="607" customFormat="false" ht="15" hidden="false" customHeight="false" outlineLevel="0" collapsed="false">
      <c r="A607" s="0" t="n">
        <v>5602751</v>
      </c>
      <c r="B607" s="0" t="s">
        <v>2048</v>
      </c>
      <c r="C607" s="0" t="n">
        <v>214</v>
      </c>
      <c r="D607" s="0" t="s">
        <v>2043</v>
      </c>
      <c r="E607" s="0" t="s">
        <v>2049</v>
      </c>
      <c r="F607" s="0" t="s">
        <v>2045</v>
      </c>
      <c r="G607" s="0" t="s">
        <v>2046</v>
      </c>
      <c r="H607" s="0" t="s">
        <v>2050</v>
      </c>
      <c r="I607" s="0" t="s">
        <v>1884</v>
      </c>
      <c r="J607" s="0" t="s">
        <v>47</v>
      </c>
      <c r="K607" s="0" t="s">
        <v>46</v>
      </c>
      <c r="L607" s="0" t="s">
        <v>47</v>
      </c>
      <c r="M607" s="0" t="s">
        <v>47</v>
      </c>
      <c r="N607" s="0" t="n">
        <v>3</v>
      </c>
      <c r="O607" s="0" t="n">
        <v>210</v>
      </c>
      <c r="P607" s="0" t="n">
        <v>70</v>
      </c>
      <c r="Q607" s="0" t="n">
        <v>3.8</v>
      </c>
      <c r="R607" s="0" t="str">
        <f aca="false">INDEX(Lookup!$B$4:$B$18,MATCH(C607,Lookup!$A$4:$A$18,0))</f>
        <v>UAE</v>
      </c>
      <c r="S607" s="20" t="n">
        <f aca="false">INDEX(Lookup!$D$4:$D$18,MATCH(C607,Lookup!$A$4:$A$18,0))</f>
        <v>0.272</v>
      </c>
      <c r="T607" s="21" t="n">
        <f aca="false">ROUND(P607*S607,2)</f>
        <v>19.04</v>
      </c>
      <c r="U607" s="21" t="n">
        <f aca="false">IF(T607&lt;=10,1,IF(T607&lt;=20,2,IF(T607&lt;=30,3,IF(T607&lt;=40,4,IF(T607&lt;=50,5,IF(T607&lt;=100,6,IF(T607&lt;=250,7,8)))))))</f>
        <v>2</v>
      </c>
      <c r="V607" s="21" t="n">
        <f aca="false">IF(AND(OR(Dashboard!$T$3="All",R607=Dashboard!$T$3),OR(Dashboard!$T$4="All",D607=Dashboard!$T$4)),1,0)</f>
        <v>1</v>
      </c>
      <c r="W607" s="21" t="n">
        <f aca="false">IF(V607=1,T607+ROW()/10000000,0)</f>
        <v>19.0400607</v>
      </c>
    </row>
    <row r="608" customFormat="false" ht="15" hidden="false" customHeight="false" outlineLevel="0" collapsed="false">
      <c r="A608" s="0" t="n">
        <v>5600457</v>
      </c>
      <c r="B608" s="0" t="s">
        <v>1449</v>
      </c>
      <c r="C608" s="0" t="n">
        <v>214</v>
      </c>
      <c r="D608" s="0" t="s">
        <v>2043</v>
      </c>
      <c r="E608" s="0" t="s">
        <v>2051</v>
      </c>
      <c r="F608" s="0" t="s">
        <v>2045</v>
      </c>
      <c r="G608" s="0" t="s">
        <v>2046</v>
      </c>
      <c r="H608" s="0" t="s">
        <v>2052</v>
      </c>
      <c r="I608" s="0" t="s">
        <v>1884</v>
      </c>
      <c r="J608" s="0" t="s">
        <v>47</v>
      </c>
      <c r="K608" s="0" t="s">
        <v>46</v>
      </c>
      <c r="L608" s="0" t="s">
        <v>47</v>
      </c>
      <c r="M608" s="0" t="s">
        <v>47</v>
      </c>
      <c r="N608" s="0" t="n">
        <v>4</v>
      </c>
      <c r="O608" s="0" t="n">
        <v>372</v>
      </c>
      <c r="P608" s="0" t="n">
        <v>120</v>
      </c>
      <c r="Q608" s="0" t="n">
        <v>4.1</v>
      </c>
      <c r="R608" s="0" t="str">
        <f aca="false">INDEX(Lookup!$B$4:$B$18,MATCH(C608,Lookup!$A$4:$A$18,0))</f>
        <v>UAE</v>
      </c>
      <c r="S608" s="20" t="n">
        <f aca="false">INDEX(Lookup!$D$4:$D$18,MATCH(C608,Lookup!$A$4:$A$18,0))</f>
        <v>0.272</v>
      </c>
      <c r="T608" s="21" t="n">
        <f aca="false">ROUND(P608*S608,2)</f>
        <v>32.64</v>
      </c>
      <c r="U608" s="21" t="n">
        <f aca="false">IF(T608&lt;=10,1,IF(T608&lt;=20,2,IF(T608&lt;=30,3,IF(T608&lt;=40,4,IF(T608&lt;=50,5,IF(T608&lt;=100,6,IF(T608&lt;=250,7,8)))))))</f>
        <v>4</v>
      </c>
      <c r="V608" s="21" t="n">
        <f aca="false">IF(AND(OR(Dashboard!$T$3="All",R608=Dashboard!$T$3),OR(Dashboard!$T$4="All",D608=Dashboard!$T$4)),1,0)</f>
        <v>1</v>
      </c>
      <c r="W608" s="21" t="n">
        <f aca="false">IF(V608=1,T608+ROW()/10000000,0)</f>
        <v>32.6400608</v>
      </c>
    </row>
    <row r="609" customFormat="false" ht="15" hidden="false" customHeight="false" outlineLevel="0" collapsed="false">
      <c r="A609" s="0" t="n">
        <v>5600642</v>
      </c>
      <c r="B609" s="0" t="s">
        <v>2053</v>
      </c>
      <c r="C609" s="0" t="n">
        <v>214</v>
      </c>
      <c r="D609" s="0" t="s">
        <v>2043</v>
      </c>
      <c r="E609" s="0" t="s">
        <v>2054</v>
      </c>
      <c r="F609" s="0" t="s">
        <v>2055</v>
      </c>
      <c r="G609" s="0" t="s">
        <v>2056</v>
      </c>
      <c r="H609" s="0" t="s">
        <v>1943</v>
      </c>
      <c r="I609" s="0" t="s">
        <v>1884</v>
      </c>
      <c r="J609" s="0" t="s">
        <v>47</v>
      </c>
      <c r="K609" s="0" t="s">
        <v>47</v>
      </c>
      <c r="L609" s="0" t="s">
        <v>47</v>
      </c>
      <c r="M609" s="0" t="s">
        <v>47</v>
      </c>
      <c r="N609" s="0" t="n">
        <v>3</v>
      </c>
      <c r="O609" s="0" t="n">
        <v>316</v>
      </c>
      <c r="P609" s="0" t="n">
        <v>65</v>
      </c>
      <c r="Q609" s="0" t="n">
        <v>4.3</v>
      </c>
      <c r="R609" s="0" t="str">
        <f aca="false">INDEX(Lookup!$B$4:$B$18,MATCH(C609,Lookup!$A$4:$A$18,0))</f>
        <v>UAE</v>
      </c>
      <c r="S609" s="20" t="n">
        <f aca="false">INDEX(Lookup!$D$4:$D$18,MATCH(C609,Lookup!$A$4:$A$18,0))</f>
        <v>0.272</v>
      </c>
      <c r="T609" s="21" t="n">
        <f aca="false">ROUND(P609*S609,2)</f>
        <v>17.68</v>
      </c>
      <c r="U609" s="21" t="n">
        <f aca="false">IF(T609&lt;=10,1,IF(T609&lt;=20,2,IF(T609&lt;=30,3,IF(T609&lt;=40,4,IF(T609&lt;=50,5,IF(T609&lt;=100,6,IF(T609&lt;=250,7,8)))))))</f>
        <v>2</v>
      </c>
      <c r="V609" s="21" t="n">
        <f aca="false">IF(AND(OR(Dashboard!$T$3="All",R609=Dashboard!$T$3),OR(Dashboard!$T$4="All",D609=Dashboard!$T$4)),1,0)</f>
        <v>1</v>
      </c>
      <c r="W609" s="21" t="n">
        <f aca="false">IF(V609=1,T609+ROW()/10000000,0)</f>
        <v>17.6800609</v>
      </c>
    </row>
    <row r="610" customFormat="false" ht="15" hidden="false" customHeight="false" outlineLevel="0" collapsed="false">
      <c r="A610" s="0" t="n">
        <v>18268134</v>
      </c>
      <c r="B610" s="0" t="s">
        <v>2057</v>
      </c>
      <c r="C610" s="0" t="n">
        <v>214</v>
      </c>
      <c r="D610" s="0" t="s">
        <v>2043</v>
      </c>
      <c r="E610" s="0" t="s">
        <v>2058</v>
      </c>
      <c r="F610" s="0" t="s">
        <v>2059</v>
      </c>
      <c r="G610" s="0" t="s">
        <v>2060</v>
      </c>
      <c r="H610" s="0" t="s">
        <v>241</v>
      </c>
      <c r="I610" s="0" t="s">
        <v>1884</v>
      </c>
      <c r="J610" s="0" t="s">
        <v>47</v>
      </c>
      <c r="K610" s="0" t="s">
        <v>46</v>
      </c>
      <c r="L610" s="0" t="s">
        <v>47</v>
      </c>
      <c r="M610" s="0" t="s">
        <v>47</v>
      </c>
      <c r="N610" s="0" t="n">
        <v>4</v>
      </c>
      <c r="O610" s="0" t="n">
        <v>69</v>
      </c>
      <c r="P610" s="0" t="n">
        <v>110</v>
      </c>
      <c r="Q610" s="0" t="n">
        <v>3.9</v>
      </c>
      <c r="R610" s="0" t="str">
        <f aca="false">INDEX(Lookup!$B$4:$B$18,MATCH(C610,Lookup!$A$4:$A$18,0))</f>
        <v>UAE</v>
      </c>
      <c r="S610" s="20" t="n">
        <f aca="false">INDEX(Lookup!$D$4:$D$18,MATCH(C610,Lookup!$A$4:$A$18,0))</f>
        <v>0.272</v>
      </c>
      <c r="T610" s="21" t="n">
        <f aca="false">ROUND(P610*S610,2)</f>
        <v>29.92</v>
      </c>
      <c r="U610" s="21" t="n">
        <f aca="false">IF(T610&lt;=10,1,IF(T610&lt;=20,2,IF(T610&lt;=30,3,IF(T610&lt;=40,4,IF(T610&lt;=50,5,IF(T610&lt;=100,6,IF(T610&lt;=250,7,8)))))))</f>
        <v>3</v>
      </c>
      <c r="V610" s="21" t="n">
        <f aca="false">IF(AND(OR(Dashboard!$T$3="All",R610=Dashboard!$T$3),OR(Dashboard!$T$4="All",D610=Dashboard!$T$4)),1,0)</f>
        <v>1</v>
      </c>
      <c r="W610" s="21" t="n">
        <f aca="false">IF(V610=1,T610+ROW()/10000000,0)</f>
        <v>29.920061</v>
      </c>
    </row>
    <row r="611" customFormat="false" ht="15" hidden="false" customHeight="false" outlineLevel="0" collapsed="false">
      <c r="A611" s="0" t="n">
        <v>18376208</v>
      </c>
      <c r="B611" s="0" t="s">
        <v>2061</v>
      </c>
      <c r="C611" s="0" t="n">
        <v>214</v>
      </c>
      <c r="D611" s="0" t="s">
        <v>2043</v>
      </c>
      <c r="E611" s="0" t="s">
        <v>2062</v>
      </c>
      <c r="F611" s="0" t="s">
        <v>2059</v>
      </c>
      <c r="G611" s="0" t="s">
        <v>2060</v>
      </c>
      <c r="H611" s="0" t="s">
        <v>2063</v>
      </c>
      <c r="I611" s="0" t="s">
        <v>1884</v>
      </c>
      <c r="J611" s="0" t="s">
        <v>47</v>
      </c>
      <c r="K611" s="0" t="s">
        <v>47</v>
      </c>
      <c r="L611" s="0" t="s">
        <v>47</v>
      </c>
      <c r="M611" s="0" t="s">
        <v>47</v>
      </c>
      <c r="N611" s="0" t="n">
        <v>2</v>
      </c>
      <c r="O611" s="0" t="n">
        <v>33</v>
      </c>
      <c r="P611" s="0" t="n">
        <v>40</v>
      </c>
      <c r="Q611" s="0" t="n">
        <v>4.1</v>
      </c>
      <c r="R611" s="0" t="str">
        <f aca="false">INDEX(Lookup!$B$4:$B$18,MATCH(C611,Lookup!$A$4:$A$18,0))</f>
        <v>UAE</v>
      </c>
      <c r="S611" s="20" t="n">
        <f aca="false">INDEX(Lookup!$D$4:$D$18,MATCH(C611,Lookup!$A$4:$A$18,0))</f>
        <v>0.272</v>
      </c>
      <c r="T611" s="21" t="n">
        <f aca="false">ROUND(P611*S611,2)</f>
        <v>10.88</v>
      </c>
      <c r="U611" s="21" t="n">
        <f aca="false">IF(T611&lt;=10,1,IF(T611&lt;=20,2,IF(T611&lt;=30,3,IF(T611&lt;=40,4,IF(T611&lt;=50,5,IF(T611&lt;=100,6,IF(T611&lt;=250,7,8)))))))</f>
        <v>2</v>
      </c>
      <c r="V611" s="21" t="n">
        <f aca="false">IF(AND(OR(Dashboard!$T$3="All",R611=Dashboard!$T$3),OR(Dashboard!$T$4="All",D611=Dashboard!$T$4)),1,0)</f>
        <v>1</v>
      </c>
      <c r="W611" s="21" t="n">
        <f aca="false">IF(V611=1,T611+ROW()/10000000,0)</f>
        <v>10.8800611</v>
      </c>
    </row>
    <row r="612" customFormat="false" ht="15" hidden="false" customHeight="false" outlineLevel="0" collapsed="false">
      <c r="A612" s="0" t="n">
        <v>5600959</v>
      </c>
      <c r="B612" s="0" t="s">
        <v>2064</v>
      </c>
      <c r="C612" s="0" t="n">
        <v>214</v>
      </c>
      <c r="D612" s="0" t="s">
        <v>2043</v>
      </c>
      <c r="E612" s="0" t="s">
        <v>2065</v>
      </c>
      <c r="F612" s="0" t="s">
        <v>2059</v>
      </c>
      <c r="G612" s="0" t="s">
        <v>2060</v>
      </c>
      <c r="H612" s="0" t="s">
        <v>2066</v>
      </c>
      <c r="I612" s="0" t="s">
        <v>1884</v>
      </c>
      <c r="J612" s="0" t="s">
        <v>47</v>
      </c>
      <c r="K612" s="0" t="s">
        <v>46</v>
      </c>
      <c r="L612" s="0" t="s">
        <v>47</v>
      </c>
      <c r="M612" s="0" t="s">
        <v>47</v>
      </c>
      <c r="N612" s="0" t="n">
        <v>4</v>
      </c>
      <c r="O612" s="0" t="n">
        <v>449</v>
      </c>
      <c r="P612" s="0" t="n">
        <v>100</v>
      </c>
      <c r="Q612" s="0" t="n">
        <v>4.1</v>
      </c>
      <c r="R612" s="0" t="str">
        <f aca="false">INDEX(Lookup!$B$4:$B$18,MATCH(C612,Lookup!$A$4:$A$18,0))</f>
        <v>UAE</v>
      </c>
      <c r="S612" s="20" t="n">
        <f aca="false">INDEX(Lookup!$D$4:$D$18,MATCH(C612,Lookup!$A$4:$A$18,0))</f>
        <v>0.272</v>
      </c>
      <c r="T612" s="21" t="n">
        <f aca="false">ROUND(P612*S612,2)</f>
        <v>27.2</v>
      </c>
      <c r="U612" s="21" t="n">
        <f aca="false">IF(T612&lt;=10,1,IF(T612&lt;=20,2,IF(T612&lt;=30,3,IF(T612&lt;=40,4,IF(T612&lt;=50,5,IF(T612&lt;=100,6,IF(T612&lt;=250,7,8)))))))</f>
        <v>3</v>
      </c>
      <c r="V612" s="21" t="n">
        <f aca="false">IF(AND(OR(Dashboard!$T$3="All",R612=Dashboard!$T$3),OR(Dashboard!$T$4="All",D612=Dashboard!$T$4)),1,0)</f>
        <v>1</v>
      </c>
      <c r="W612" s="21" t="n">
        <f aca="false">IF(V612=1,T612+ROW()/10000000,0)</f>
        <v>27.2000612</v>
      </c>
    </row>
    <row r="613" customFormat="false" ht="15" hidden="false" customHeight="false" outlineLevel="0" collapsed="false">
      <c r="A613" s="0" t="n">
        <v>5600103</v>
      </c>
      <c r="B613" s="0" t="s">
        <v>2067</v>
      </c>
      <c r="C613" s="0" t="n">
        <v>214</v>
      </c>
      <c r="D613" s="0" t="s">
        <v>2043</v>
      </c>
      <c r="E613" s="0" t="s">
        <v>2068</v>
      </c>
      <c r="F613" s="0" t="s">
        <v>2069</v>
      </c>
      <c r="G613" s="0" t="s">
        <v>2070</v>
      </c>
      <c r="H613" s="0" t="s">
        <v>2071</v>
      </c>
      <c r="I613" s="0" t="s">
        <v>1884</v>
      </c>
      <c r="J613" s="0" t="s">
        <v>47</v>
      </c>
      <c r="K613" s="0" t="s">
        <v>46</v>
      </c>
      <c r="L613" s="0" t="s">
        <v>47</v>
      </c>
      <c r="M613" s="0" t="s">
        <v>47</v>
      </c>
      <c r="N613" s="0" t="n">
        <v>3</v>
      </c>
      <c r="O613" s="0" t="n">
        <v>504</v>
      </c>
      <c r="P613" s="0" t="n">
        <v>80</v>
      </c>
      <c r="Q613" s="0" t="n">
        <v>4.2</v>
      </c>
      <c r="R613" s="0" t="str">
        <f aca="false">INDEX(Lookup!$B$4:$B$18,MATCH(C613,Lookup!$A$4:$A$18,0))</f>
        <v>UAE</v>
      </c>
      <c r="S613" s="20" t="n">
        <f aca="false">INDEX(Lookup!$D$4:$D$18,MATCH(C613,Lookup!$A$4:$A$18,0))</f>
        <v>0.272</v>
      </c>
      <c r="T613" s="21" t="n">
        <f aca="false">ROUND(P613*S613,2)</f>
        <v>21.76</v>
      </c>
      <c r="U613" s="21" t="n">
        <f aca="false">IF(T613&lt;=10,1,IF(T613&lt;=20,2,IF(T613&lt;=30,3,IF(T613&lt;=40,4,IF(T613&lt;=50,5,IF(T613&lt;=100,6,IF(T613&lt;=250,7,8)))))))</f>
        <v>3</v>
      </c>
      <c r="V613" s="21" t="n">
        <f aca="false">IF(AND(OR(Dashboard!$T$3="All",R613=Dashboard!$T$3),OR(Dashboard!$T$4="All",D613=Dashboard!$T$4)),1,0)</f>
        <v>1</v>
      </c>
      <c r="W613" s="21" t="n">
        <f aca="false">IF(V613=1,T613+ROW()/10000000,0)</f>
        <v>21.7600613</v>
      </c>
    </row>
    <row r="614" customFormat="false" ht="15" hidden="false" customHeight="false" outlineLevel="0" collapsed="false">
      <c r="A614" s="0" t="n">
        <v>5602586</v>
      </c>
      <c r="B614" s="0" t="s">
        <v>2072</v>
      </c>
      <c r="C614" s="0" t="n">
        <v>214</v>
      </c>
      <c r="D614" s="0" t="s">
        <v>2043</v>
      </c>
      <c r="E614" s="0" t="s">
        <v>2073</v>
      </c>
      <c r="F614" s="0" t="s">
        <v>2069</v>
      </c>
      <c r="G614" s="0" t="s">
        <v>2070</v>
      </c>
      <c r="H614" s="0" t="s">
        <v>2074</v>
      </c>
      <c r="I614" s="0" t="s">
        <v>1884</v>
      </c>
      <c r="J614" s="0" t="s">
        <v>47</v>
      </c>
      <c r="K614" s="0" t="s">
        <v>46</v>
      </c>
      <c r="L614" s="0" t="s">
        <v>47</v>
      </c>
      <c r="M614" s="0" t="s">
        <v>47</v>
      </c>
      <c r="N614" s="0" t="n">
        <v>3</v>
      </c>
      <c r="O614" s="0" t="n">
        <v>192</v>
      </c>
      <c r="P614" s="0" t="n">
        <v>90</v>
      </c>
      <c r="Q614" s="0" t="n">
        <v>4.1</v>
      </c>
      <c r="R614" s="0" t="str">
        <f aca="false">INDEX(Lookup!$B$4:$B$18,MATCH(C614,Lookup!$A$4:$A$18,0))</f>
        <v>UAE</v>
      </c>
      <c r="S614" s="20" t="n">
        <f aca="false">INDEX(Lookup!$D$4:$D$18,MATCH(C614,Lookup!$A$4:$A$18,0))</f>
        <v>0.272</v>
      </c>
      <c r="T614" s="21" t="n">
        <f aca="false">ROUND(P614*S614,2)</f>
        <v>24.48</v>
      </c>
      <c r="U614" s="21" t="n">
        <f aca="false">IF(T614&lt;=10,1,IF(T614&lt;=20,2,IF(T614&lt;=30,3,IF(T614&lt;=40,4,IF(T614&lt;=50,5,IF(T614&lt;=100,6,IF(T614&lt;=250,7,8)))))))</f>
        <v>3</v>
      </c>
      <c r="V614" s="21" t="n">
        <f aca="false">IF(AND(OR(Dashboard!$T$3="All",R614=Dashboard!$T$3),OR(Dashboard!$T$4="All",D614=Dashboard!$T$4)),1,0)</f>
        <v>1</v>
      </c>
      <c r="W614" s="21" t="n">
        <f aca="false">IF(V614=1,T614+ROW()/10000000,0)</f>
        <v>24.4800614</v>
      </c>
    </row>
    <row r="615" customFormat="false" ht="15" hidden="false" customHeight="false" outlineLevel="0" collapsed="false">
      <c r="A615" s="0" t="n">
        <v>5600961</v>
      </c>
      <c r="B615" s="0" t="s">
        <v>2075</v>
      </c>
      <c r="C615" s="0" t="n">
        <v>214</v>
      </c>
      <c r="D615" s="0" t="s">
        <v>2043</v>
      </c>
      <c r="E615" s="0" t="s">
        <v>2076</v>
      </c>
      <c r="F615" s="0" t="s">
        <v>2077</v>
      </c>
      <c r="G615" s="0" t="s">
        <v>2078</v>
      </c>
      <c r="H615" s="0" t="s">
        <v>2079</v>
      </c>
      <c r="I615" s="0" t="s">
        <v>1884</v>
      </c>
      <c r="J615" s="0" t="s">
        <v>47</v>
      </c>
      <c r="K615" s="0" t="s">
        <v>47</v>
      </c>
      <c r="L615" s="0" t="s">
        <v>47</v>
      </c>
      <c r="M615" s="0" t="s">
        <v>47</v>
      </c>
      <c r="N615" s="0" t="n">
        <v>3</v>
      </c>
      <c r="O615" s="0" t="n">
        <v>154</v>
      </c>
      <c r="P615" s="0" t="n">
        <v>80</v>
      </c>
      <c r="Q615" s="0" t="n">
        <v>2.4</v>
      </c>
      <c r="R615" s="0" t="str">
        <f aca="false">INDEX(Lookup!$B$4:$B$18,MATCH(C615,Lookup!$A$4:$A$18,0))</f>
        <v>UAE</v>
      </c>
      <c r="S615" s="20" t="n">
        <f aca="false">INDEX(Lookup!$D$4:$D$18,MATCH(C615,Lookup!$A$4:$A$18,0))</f>
        <v>0.272</v>
      </c>
      <c r="T615" s="21" t="n">
        <f aca="false">ROUND(P615*S615,2)</f>
        <v>21.76</v>
      </c>
      <c r="U615" s="21" t="n">
        <f aca="false">IF(T615&lt;=10,1,IF(T615&lt;=20,2,IF(T615&lt;=30,3,IF(T615&lt;=40,4,IF(T615&lt;=50,5,IF(T615&lt;=100,6,IF(T615&lt;=250,7,8)))))))</f>
        <v>3</v>
      </c>
      <c r="V615" s="21" t="n">
        <f aca="false">IF(AND(OR(Dashboard!$T$3="All",R615=Dashboard!$T$3),OR(Dashboard!$T$4="All",D615=Dashboard!$T$4)),1,0)</f>
        <v>1</v>
      </c>
      <c r="W615" s="21" t="n">
        <f aca="false">IF(V615=1,T615+ROW()/10000000,0)</f>
        <v>21.7600615</v>
      </c>
    </row>
    <row r="616" customFormat="false" ht="15" hidden="false" customHeight="false" outlineLevel="0" collapsed="false">
      <c r="A616" s="0" t="n">
        <v>5600960</v>
      </c>
      <c r="B616" s="0" t="s">
        <v>2080</v>
      </c>
      <c r="C616" s="0" t="n">
        <v>214</v>
      </c>
      <c r="D616" s="0" t="s">
        <v>2043</v>
      </c>
      <c r="E616" s="0" t="s">
        <v>2081</v>
      </c>
      <c r="F616" s="0" t="s">
        <v>2077</v>
      </c>
      <c r="G616" s="0" t="s">
        <v>2078</v>
      </c>
      <c r="H616" s="0" t="s">
        <v>2082</v>
      </c>
      <c r="I616" s="0" t="s">
        <v>1884</v>
      </c>
      <c r="J616" s="0" t="s">
        <v>47</v>
      </c>
      <c r="K616" s="0" t="s">
        <v>47</v>
      </c>
      <c r="L616" s="0" t="s">
        <v>47</v>
      </c>
      <c r="M616" s="0" t="s">
        <v>47</v>
      </c>
      <c r="N616" s="0" t="n">
        <v>2</v>
      </c>
      <c r="O616" s="0" t="n">
        <v>142</v>
      </c>
      <c r="P616" s="0" t="n">
        <v>50</v>
      </c>
      <c r="Q616" s="0" t="n">
        <v>4.2</v>
      </c>
      <c r="R616" s="0" t="str">
        <f aca="false">INDEX(Lookup!$B$4:$B$18,MATCH(C616,Lookup!$A$4:$A$18,0))</f>
        <v>UAE</v>
      </c>
      <c r="S616" s="20" t="n">
        <f aca="false">INDEX(Lookup!$D$4:$D$18,MATCH(C616,Lookup!$A$4:$A$18,0))</f>
        <v>0.272</v>
      </c>
      <c r="T616" s="21" t="n">
        <f aca="false">ROUND(P616*S616,2)</f>
        <v>13.6</v>
      </c>
      <c r="U616" s="21" t="n">
        <f aca="false">IF(T616&lt;=10,1,IF(T616&lt;=20,2,IF(T616&lt;=30,3,IF(T616&lt;=40,4,IF(T616&lt;=50,5,IF(T616&lt;=100,6,IF(T616&lt;=250,7,8)))))))</f>
        <v>2</v>
      </c>
      <c r="V616" s="21" t="n">
        <f aca="false">IF(AND(OR(Dashboard!$T$3="All",R616=Dashboard!$T$3),OR(Dashboard!$T$4="All",D616=Dashboard!$T$4)),1,0)</f>
        <v>1</v>
      </c>
      <c r="W616" s="21" t="n">
        <f aca="false">IF(V616=1,T616+ROW()/10000000,0)</f>
        <v>13.6000616</v>
      </c>
    </row>
    <row r="617" customFormat="false" ht="15" hidden="false" customHeight="false" outlineLevel="0" collapsed="false">
      <c r="A617" s="0" t="n">
        <v>5601340</v>
      </c>
      <c r="B617" s="0" t="s">
        <v>2083</v>
      </c>
      <c r="C617" s="0" t="n">
        <v>214</v>
      </c>
      <c r="D617" s="0" t="s">
        <v>2043</v>
      </c>
      <c r="E617" s="0" t="s">
        <v>2084</v>
      </c>
      <c r="F617" s="0" t="s">
        <v>2085</v>
      </c>
      <c r="G617" s="0" t="s">
        <v>2086</v>
      </c>
      <c r="H617" s="0" t="s">
        <v>2087</v>
      </c>
      <c r="I617" s="0" t="s">
        <v>1884</v>
      </c>
      <c r="J617" s="0" t="s">
        <v>47</v>
      </c>
      <c r="K617" s="0" t="s">
        <v>47</v>
      </c>
      <c r="L617" s="0" t="s">
        <v>47</v>
      </c>
      <c r="M617" s="0" t="s">
        <v>47</v>
      </c>
      <c r="N617" s="0" t="n">
        <v>3</v>
      </c>
      <c r="O617" s="0" t="n">
        <v>444</v>
      </c>
      <c r="P617" s="0" t="n">
        <v>60</v>
      </c>
      <c r="Q617" s="0" t="n">
        <v>4.2</v>
      </c>
      <c r="R617" s="0" t="str">
        <f aca="false">INDEX(Lookup!$B$4:$B$18,MATCH(C617,Lookup!$A$4:$A$18,0))</f>
        <v>UAE</v>
      </c>
      <c r="S617" s="20" t="n">
        <f aca="false">INDEX(Lookup!$D$4:$D$18,MATCH(C617,Lookup!$A$4:$A$18,0))</f>
        <v>0.272</v>
      </c>
      <c r="T617" s="21" t="n">
        <f aca="false">ROUND(P617*S617,2)</f>
        <v>16.32</v>
      </c>
      <c r="U617" s="21" t="n">
        <f aca="false">IF(T617&lt;=10,1,IF(T617&lt;=20,2,IF(T617&lt;=30,3,IF(T617&lt;=40,4,IF(T617&lt;=50,5,IF(T617&lt;=100,6,IF(T617&lt;=250,7,8)))))))</f>
        <v>2</v>
      </c>
      <c r="V617" s="21" t="n">
        <f aca="false">IF(AND(OR(Dashboard!$T$3="All",R617=Dashboard!$T$3),OR(Dashboard!$T$4="All",D617=Dashboard!$T$4)),1,0)</f>
        <v>1</v>
      </c>
      <c r="W617" s="21" t="n">
        <f aca="false">IF(V617=1,T617+ROW()/10000000,0)</f>
        <v>16.3200617</v>
      </c>
    </row>
    <row r="618" customFormat="false" ht="15" hidden="false" customHeight="false" outlineLevel="0" collapsed="false">
      <c r="A618" s="0" t="n">
        <v>5600701</v>
      </c>
      <c r="B618" s="0" t="s">
        <v>2088</v>
      </c>
      <c r="C618" s="0" t="n">
        <v>214</v>
      </c>
      <c r="D618" s="0" t="s">
        <v>2043</v>
      </c>
      <c r="E618" s="0" t="s">
        <v>2089</v>
      </c>
      <c r="F618" s="0" t="s">
        <v>2090</v>
      </c>
      <c r="G618" s="0" t="s">
        <v>2091</v>
      </c>
      <c r="H618" s="0" t="s">
        <v>2092</v>
      </c>
      <c r="I618" s="0" t="s">
        <v>1884</v>
      </c>
      <c r="J618" s="0" t="s">
        <v>47</v>
      </c>
      <c r="K618" s="0" t="s">
        <v>46</v>
      </c>
      <c r="L618" s="0" t="s">
        <v>47</v>
      </c>
      <c r="M618" s="0" t="s">
        <v>47</v>
      </c>
      <c r="N618" s="0" t="n">
        <v>4</v>
      </c>
      <c r="O618" s="0" t="n">
        <v>265</v>
      </c>
      <c r="P618" s="0" t="n">
        <v>160</v>
      </c>
      <c r="Q618" s="0" t="n">
        <v>4.2</v>
      </c>
      <c r="R618" s="0" t="str">
        <f aca="false">INDEX(Lookup!$B$4:$B$18,MATCH(C618,Lookup!$A$4:$A$18,0))</f>
        <v>UAE</v>
      </c>
      <c r="S618" s="20" t="n">
        <f aca="false">INDEX(Lookup!$D$4:$D$18,MATCH(C618,Lookup!$A$4:$A$18,0))</f>
        <v>0.272</v>
      </c>
      <c r="T618" s="21" t="n">
        <f aca="false">ROUND(P618*S618,2)</f>
        <v>43.52</v>
      </c>
      <c r="U618" s="21" t="n">
        <f aca="false">IF(T618&lt;=10,1,IF(T618&lt;=20,2,IF(T618&lt;=30,3,IF(T618&lt;=40,4,IF(T618&lt;=50,5,IF(T618&lt;=100,6,IF(T618&lt;=250,7,8)))))))</f>
        <v>5</v>
      </c>
      <c r="V618" s="21" t="n">
        <f aca="false">IF(AND(OR(Dashboard!$T$3="All",R618=Dashboard!$T$3),OR(Dashboard!$T$4="All",D618=Dashboard!$T$4)),1,0)</f>
        <v>1</v>
      </c>
      <c r="W618" s="21" t="n">
        <f aca="false">IF(V618=1,T618+ROW()/10000000,0)</f>
        <v>43.5200618</v>
      </c>
    </row>
    <row r="619" customFormat="false" ht="15" hidden="false" customHeight="false" outlineLevel="0" collapsed="false">
      <c r="A619" s="0" t="n">
        <v>5601404</v>
      </c>
      <c r="B619" s="0" t="s">
        <v>2093</v>
      </c>
      <c r="C619" s="0" t="n">
        <v>214</v>
      </c>
      <c r="D619" s="0" t="s">
        <v>2043</v>
      </c>
      <c r="E619" s="0" t="s">
        <v>2094</v>
      </c>
      <c r="F619" s="0" t="s">
        <v>2095</v>
      </c>
      <c r="G619" s="0" t="s">
        <v>2096</v>
      </c>
      <c r="H619" s="0" t="s">
        <v>1124</v>
      </c>
      <c r="I619" s="0" t="s">
        <v>1884</v>
      </c>
      <c r="J619" s="0" t="s">
        <v>47</v>
      </c>
      <c r="K619" s="0" t="s">
        <v>46</v>
      </c>
      <c r="L619" s="0" t="s">
        <v>47</v>
      </c>
      <c r="M619" s="0" t="s">
        <v>47</v>
      </c>
      <c r="N619" s="0" t="n">
        <v>4</v>
      </c>
      <c r="O619" s="0" t="n">
        <v>227</v>
      </c>
      <c r="P619" s="0" t="n">
        <v>130</v>
      </c>
      <c r="Q619" s="0" t="n">
        <v>3.8</v>
      </c>
      <c r="R619" s="0" t="str">
        <f aca="false">INDEX(Lookup!$B$4:$B$18,MATCH(C619,Lookup!$A$4:$A$18,0))</f>
        <v>UAE</v>
      </c>
      <c r="S619" s="20" t="n">
        <f aca="false">INDEX(Lookup!$D$4:$D$18,MATCH(C619,Lookup!$A$4:$A$18,0))</f>
        <v>0.272</v>
      </c>
      <c r="T619" s="21" t="n">
        <f aca="false">ROUND(P619*S619,2)</f>
        <v>35.36</v>
      </c>
      <c r="U619" s="21" t="n">
        <f aca="false">IF(T619&lt;=10,1,IF(T619&lt;=20,2,IF(T619&lt;=30,3,IF(T619&lt;=40,4,IF(T619&lt;=50,5,IF(T619&lt;=100,6,IF(T619&lt;=250,7,8)))))))</f>
        <v>4</v>
      </c>
      <c r="V619" s="21" t="n">
        <f aca="false">IF(AND(OR(Dashboard!$T$3="All",R619=Dashboard!$T$3),OR(Dashboard!$T$4="All",D619=Dashboard!$T$4)),1,0)</f>
        <v>1</v>
      </c>
      <c r="W619" s="21" t="n">
        <f aca="false">IF(V619=1,T619+ROW()/10000000,0)</f>
        <v>35.3600619</v>
      </c>
    </row>
    <row r="620" customFormat="false" ht="15" hidden="false" customHeight="false" outlineLevel="0" collapsed="false">
      <c r="A620" s="0" t="n">
        <v>5600556</v>
      </c>
      <c r="B620" s="0" t="s">
        <v>2097</v>
      </c>
      <c r="C620" s="0" t="n">
        <v>214</v>
      </c>
      <c r="D620" s="0" t="s">
        <v>2043</v>
      </c>
      <c r="E620" s="0" t="s">
        <v>2098</v>
      </c>
      <c r="F620" s="0" t="s">
        <v>2099</v>
      </c>
      <c r="G620" s="0" t="s">
        <v>2100</v>
      </c>
      <c r="H620" s="0" t="s">
        <v>1605</v>
      </c>
      <c r="I620" s="0" t="s">
        <v>1884</v>
      </c>
      <c r="J620" s="0" t="s">
        <v>47</v>
      </c>
      <c r="K620" s="0" t="s">
        <v>46</v>
      </c>
      <c r="L620" s="0" t="s">
        <v>47</v>
      </c>
      <c r="M620" s="0" t="s">
        <v>47</v>
      </c>
      <c r="N620" s="0" t="n">
        <v>4</v>
      </c>
      <c r="O620" s="0" t="n">
        <v>357</v>
      </c>
      <c r="P620" s="0" t="n">
        <v>250</v>
      </c>
      <c r="Q620" s="0" t="n">
        <v>3.9</v>
      </c>
      <c r="R620" s="0" t="str">
        <f aca="false">INDEX(Lookup!$B$4:$B$18,MATCH(C620,Lookup!$A$4:$A$18,0))</f>
        <v>UAE</v>
      </c>
      <c r="S620" s="20" t="n">
        <f aca="false">INDEX(Lookup!$D$4:$D$18,MATCH(C620,Lookup!$A$4:$A$18,0))</f>
        <v>0.272</v>
      </c>
      <c r="T620" s="21" t="n">
        <f aca="false">ROUND(P620*S620,2)</f>
        <v>68</v>
      </c>
      <c r="U620" s="21" t="n">
        <f aca="false">IF(T620&lt;=10,1,IF(T620&lt;=20,2,IF(T620&lt;=30,3,IF(T620&lt;=40,4,IF(T620&lt;=50,5,IF(T620&lt;=100,6,IF(T620&lt;=250,7,8)))))))</f>
        <v>6</v>
      </c>
      <c r="V620" s="21" t="n">
        <f aca="false">IF(AND(OR(Dashboard!$T$3="All",R620=Dashboard!$T$3),OR(Dashboard!$T$4="All",D620=Dashboard!$T$4)),1,0)</f>
        <v>1</v>
      </c>
      <c r="W620" s="21" t="n">
        <f aca="false">IF(V620=1,T620+ROW()/10000000,0)</f>
        <v>68.000062</v>
      </c>
    </row>
    <row r="621" customFormat="false" ht="15" hidden="false" customHeight="false" outlineLevel="0" collapsed="false">
      <c r="A621" s="0" t="n">
        <v>5602055</v>
      </c>
      <c r="B621" s="0" t="s">
        <v>2101</v>
      </c>
      <c r="C621" s="0" t="n">
        <v>214</v>
      </c>
      <c r="D621" s="0" t="s">
        <v>2043</v>
      </c>
      <c r="E621" s="0" t="s">
        <v>2102</v>
      </c>
      <c r="F621" s="0" t="s">
        <v>2103</v>
      </c>
      <c r="G621" s="0" t="s">
        <v>2104</v>
      </c>
      <c r="H621" s="0" t="s">
        <v>1948</v>
      </c>
      <c r="I621" s="0" t="s">
        <v>1884</v>
      </c>
      <c r="J621" s="0" t="s">
        <v>47</v>
      </c>
      <c r="K621" s="0" t="s">
        <v>47</v>
      </c>
      <c r="L621" s="0" t="s">
        <v>47</v>
      </c>
      <c r="M621" s="0" t="s">
        <v>47</v>
      </c>
      <c r="N621" s="0" t="n">
        <v>3</v>
      </c>
      <c r="O621" s="0" t="n">
        <v>459</v>
      </c>
      <c r="P621" s="0" t="n">
        <v>60</v>
      </c>
      <c r="Q621" s="0" t="n">
        <v>4.8</v>
      </c>
      <c r="R621" s="0" t="str">
        <f aca="false">INDEX(Lookup!$B$4:$B$18,MATCH(C621,Lookup!$A$4:$A$18,0))</f>
        <v>UAE</v>
      </c>
      <c r="S621" s="20" t="n">
        <f aca="false">INDEX(Lookup!$D$4:$D$18,MATCH(C621,Lookup!$A$4:$A$18,0))</f>
        <v>0.272</v>
      </c>
      <c r="T621" s="21" t="n">
        <f aca="false">ROUND(P621*S621,2)</f>
        <v>16.32</v>
      </c>
      <c r="U621" s="21" t="n">
        <f aca="false">IF(T621&lt;=10,1,IF(T621&lt;=20,2,IF(T621&lt;=30,3,IF(T621&lt;=40,4,IF(T621&lt;=50,5,IF(T621&lt;=100,6,IF(T621&lt;=250,7,8)))))))</f>
        <v>2</v>
      </c>
      <c r="V621" s="21" t="n">
        <f aca="false">IF(AND(OR(Dashboard!$T$3="All",R621=Dashboard!$T$3),OR(Dashboard!$T$4="All",D621=Dashboard!$T$4)),1,0)</f>
        <v>1</v>
      </c>
      <c r="W621" s="21" t="n">
        <f aca="false">IF(V621=1,T621+ROW()/10000000,0)</f>
        <v>16.3200621</v>
      </c>
    </row>
    <row r="622" customFormat="false" ht="15" hidden="false" customHeight="false" outlineLevel="0" collapsed="false">
      <c r="A622" s="0" t="n">
        <v>5601521</v>
      </c>
      <c r="B622" s="0" t="s">
        <v>1924</v>
      </c>
      <c r="C622" s="0" t="n">
        <v>214</v>
      </c>
      <c r="D622" s="0" t="s">
        <v>2043</v>
      </c>
      <c r="E622" s="0" t="s">
        <v>2105</v>
      </c>
      <c r="F622" s="0" t="s">
        <v>2106</v>
      </c>
      <c r="G622" s="0" t="s">
        <v>2107</v>
      </c>
      <c r="H622" s="0" t="s">
        <v>2036</v>
      </c>
      <c r="I622" s="0" t="s">
        <v>1884</v>
      </c>
      <c r="J622" s="0" t="s">
        <v>47</v>
      </c>
      <c r="K622" s="0" t="s">
        <v>46</v>
      </c>
      <c r="L622" s="0" t="s">
        <v>47</v>
      </c>
      <c r="M622" s="0" t="s">
        <v>47</v>
      </c>
      <c r="N622" s="0" t="n">
        <v>4</v>
      </c>
      <c r="O622" s="0" t="n">
        <v>197</v>
      </c>
      <c r="P622" s="0" t="n">
        <v>250</v>
      </c>
      <c r="Q622" s="0" t="n">
        <v>4.1</v>
      </c>
      <c r="R622" s="0" t="str">
        <f aca="false">INDEX(Lookup!$B$4:$B$18,MATCH(C622,Lookup!$A$4:$A$18,0))</f>
        <v>UAE</v>
      </c>
      <c r="S622" s="20" t="n">
        <f aca="false">INDEX(Lookup!$D$4:$D$18,MATCH(C622,Lookup!$A$4:$A$18,0))</f>
        <v>0.272</v>
      </c>
      <c r="T622" s="21" t="n">
        <f aca="false">ROUND(P622*S622,2)</f>
        <v>68</v>
      </c>
      <c r="U622" s="21" t="n">
        <f aca="false">IF(T622&lt;=10,1,IF(T622&lt;=20,2,IF(T622&lt;=30,3,IF(T622&lt;=40,4,IF(T622&lt;=50,5,IF(T622&lt;=100,6,IF(T622&lt;=250,7,8)))))))</f>
        <v>6</v>
      </c>
      <c r="V622" s="21" t="n">
        <f aca="false">IF(AND(OR(Dashboard!$T$3="All",R622=Dashboard!$T$3),OR(Dashboard!$T$4="All",D622=Dashboard!$T$4)),1,0)</f>
        <v>1</v>
      </c>
      <c r="W622" s="21" t="n">
        <f aca="false">IF(V622=1,T622+ROW()/10000000,0)</f>
        <v>68.0000622</v>
      </c>
    </row>
    <row r="623" customFormat="false" ht="15" hidden="false" customHeight="false" outlineLevel="0" collapsed="false">
      <c r="A623" s="0" t="n">
        <v>5602377</v>
      </c>
      <c r="B623" s="0" t="s">
        <v>2108</v>
      </c>
      <c r="C623" s="0" t="n">
        <v>214</v>
      </c>
      <c r="D623" s="0" t="s">
        <v>2043</v>
      </c>
      <c r="E623" s="0" t="s">
        <v>2109</v>
      </c>
      <c r="F623" s="0" t="s">
        <v>2110</v>
      </c>
      <c r="G623" s="0" t="s">
        <v>2111</v>
      </c>
      <c r="H623" s="0" t="s">
        <v>2112</v>
      </c>
      <c r="I623" s="0" t="s">
        <v>1884</v>
      </c>
      <c r="J623" s="0" t="s">
        <v>47</v>
      </c>
      <c r="K623" s="0" t="s">
        <v>47</v>
      </c>
      <c r="L623" s="0" t="s">
        <v>47</v>
      </c>
      <c r="M623" s="0" t="s">
        <v>47</v>
      </c>
      <c r="N623" s="0" t="n">
        <v>4</v>
      </c>
      <c r="O623" s="0" t="n">
        <v>143</v>
      </c>
      <c r="P623" s="0" t="n">
        <v>150</v>
      </c>
      <c r="Q623" s="0" t="n">
        <v>4.5</v>
      </c>
      <c r="R623" s="0" t="str">
        <f aca="false">INDEX(Lookup!$B$4:$B$18,MATCH(C623,Lookup!$A$4:$A$18,0))</f>
        <v>UAE</v>
      </c>
      <c r="S623" s="20" t="n">
        <f aca="false">INDEX(Lookup!$D$4:$D$18,MATCH(C623,Lookup!$A$4:$A$18,0))</f>
        <v>0.272</v>
      </c>
      <c r="T623" s="21" t="n">
        <f aca="false">ROUND(P623*S623,2)</f>
        <v>40.8</v>
      </c>
      <c r="U623" s="21" t="n">
        <f aca="false">IF(T623&lt;=10,1,IF(T623&lt;=20,2,IF(T623&lt;=30,3,IF(T623&lt;=40,4,IF(T623&lt;=50,5,IF(T623&lt;=100,6,IF(T623&lt;=250,7,8)))))))</f>
        <v>5</v>
      </c>
      <c r="V623" s="21" t="n">
        <f aca="false">IF(AND(OR(Dashboard!$T$3="All",R623=Dashboard!$T$3),OR(Dashboard!$T$4="All",D623=Dashboard!$T$4)),1,0)</f>
        <v>1</v>
      </c>
      <c r="W623" s="21" t="n">
        <f aca="false">IF(V623=1,T623+ROW()/10000000,0)</f>
        <v>40.8000623</v>
      </c>
    </row>
    <row r="624" customFormat="false" ht="15" hidden="false" customHeight="false" outlineLevel="0" collapsed="false">
      <c r="A624" s="0" t="n">
        <v>5602884</v>
      </c>
      <c r="B624" s="0" t="s">
        <v>2113</v>
      </c>
      <c r="C624" s="0" t="n">
        <v>214</v>
      </c>
      <c r="D624" s="0" t="s">
        <v>2043</v>
      </c>
      <c r="E624" s="0" t="s">
        <v>2114</v>
      </c>
      <c r="F624" s="0" t="s">
        <v>2110</v>
      </c>
      <c r="G624" s="0" t="s">
        <v>2111</v>
      </c>
      <c r="H624" s="0" t="s">
        <v>1898</v>
      </c>
      <c r="I624" s="0" t="s">
        <v>1884</v>
      </c>
      <c r="J624" s="0" t="s">
        <v>47</v>
      </c>
      <c r="K624" s="0" t="s">
        <v>47</v>
      </c>
      <c r="L624" s="0" t="s">
        <v>47</v>
      </c>
      <c r="M624" s="0" t="s">
        <v>47</v>
      </c>
      <c r="N624" s="0" t="n">
        <v>2</v>
      </c>
      <c r="O624" s="0" t="n">
        <v>12</v>
      </c>
      <c r="P624" s="0" t="n">
        <v>50</v>
      </c>
      <c r="Q624" s="0" t="n">
        <v>3.8</v>
      </c>
      <c r="R624" s="0" t="str">
        <f aca="false">INDEX(Lookup!$B$4:$B$18,MATCH(C624,Lookup!$A$4:$A$18,0))</f>
        <v>UAE</v>
      </c>
      <c r="S624" s="20" t="n">
        <f aca="false">INDEX(Lookup!$D$4:$D$18,MATCH(C624,Lookup!$A$4:$A$18,0))</f>
        <v>0.272</v>
      </c>
      <c r="T624" s="21" t="n">
        <f aca="false">ROUND(P624*S624,2)</f>
        <v>13.6</v>
      </c>
      <c r="U624" s="21" t="n">
        <f aca="false">IF(T624&lt;=10,1,IF(T624&lt;=20,2,IF(T624&lt;=30,3,IF(T624&lt;=40,4,IF(T624&lt;=50,5,IF(T624&lt;=100,6,IF(T624&lt;=250,7,8)))))))</f>
        <v>2</v>
      </c>
      <c r="V624" s="21" t="n">
        <f aca="false">IF(AND(OR(Dashboard!$T$3="All",R624=Dashboard!$T$3),OR(Dashboard!$T$4="All",D624=Dashboard!$T$4)),1,0)</f>
        <v>1</v>
      </c>
      <c r="W624" s="21" t="n">
        <f aca="false">IF(V624=1,T624+ROW()/10000000,0)</f>
        <v>13.6000624</v>
      </c>
    </row>
    <row r="625" customFormat="false" ht="15" hidden="false" customHeight="false" outlineLevel="0" collapsed="false">
      <c r="A625" s="0" t="n">
        <v>5602942</v>
      </c>
      <c r="B625" s="0" t="s">
        <v>2115</v>
      </c>
      <c r="C625" s="0" t="n">
        <v>214</v>
      </c>
      <c r="D625" s="0" t="s">
        <v>2043</v>
      </c>
      <c r="E625" s="0" t="s">
        <v>2116</v>
      </c>
      <c r="F625" s="0" t="s">
        <v>2110</v>
      </c>
      <c r="G625" s="0" t="s">
        <v>2111</v>
      </c>
      <c r="H625" s="0" t="s">
        <v>153</v>
      </c>
      <c r="I625" s="0" t="s">
        <v>1884</v>
      </c>
      <c r="J625" s="0" t="s">
        <v>47</v>
      </c>
      <c r="K625" s="0" t="s">
        <v>47</v>
      </c>
      <c r="L625" s="0" t="s">
        <v>47</v>
      </c>
      <c r="M625" s="0" t="s">
        <v>47</v>
      </c>
      <c r="N625" s="0" t="n">
        <v>4</v>
      </c>
      <c r="O625" s="0" t="n">
        <v>43</v>
      </c>
      <c r="P625" s="0" t="n">
        <v>110</v>
      </c>
      <c r="Q625" s="0" t="n">
        <v>4.2</v>
      </c>
      <c r="R625" s="0" t="str">
        <f aca="false">INDEX(Lookup!$B$4:$B$18,MATCH(C625,Lookup!$A$4:$A$18,0))</f>
        <v>UAE</v>
      </c>
      <c r="S625" s="20" t="n">
        <f aca="false">INDEX(Lookup!$D$4:$D$18,MATCH(C625,Lookup!$A$4:$A$18,0))</f>
        <v>0.272</v>
      </c>
      <c r="T625" s="21" t="n">
        <f aca="false">ROUND(P625*S625,2)</f>
        <v>29.92</v>
      </c>
      <c r="U625" s="21" t="n">
        <f aca="false">IF(T625&lt;=10,1,IF(T625&lt;=20,2,IF(T625&lt;=30,3,IF(T625&lt;=40,4,IF(T625&lt;=50,5,IF(T625&lt;=100,6,IF(T625&lt;=250,7,8)))))))</f>
        <v>3</v>
      </c>
      <c r="V625" s="21" t="n">
        <f aca="false">IF(AND(OR(Dashboard!$T$3="All",R625=Dashboard!$T$3),OR(Dashboard!$T$4="All",D625=Dashboard!$T$4)),1,0)</f>
        <v>1</v>
      </c>
      <c r="W625" s="21" t="n">
        <f aca="false">IF(V625=1,T625+ROW()/10000000,0)</f>
        <v>29.9200625</v>
      </c>
    </row>
    <row r="626" customFormat="false" ht="15" hidden="false" customHeight="false" outlineLevel="0" collapsed="false">
      <c r="A626" s="0" t="n">
        <v>3400025</v>
      </c>
      <c r="B626" s="0" t="s">
        <v>2117</v>
      </c>
      <c r="C626" s="0" t="n">
        <v>1</v>
      </c>
      <c r="D626" s="0" t="s">
        <v>2118</v>
      </c>
      <c r="E626" s="0" t="s">
        <v>2119</v>
      </c>
      <c r="F626" s="0" t="s">
        <v>2120</v>
      </c>
      <c r="G626" s="0" t="s">
        <v>2121</v>
      </c>
      <c r="H626" s="0" t="s">
        <v>2122</v>
      </c>
      <c r="I626" s="0" t="s">
        <v>2123</v>
      </c>
      <c r="J626" s="0" t="s">
        <v>47</v>
      </c>
      <c r="K626" s="0" t="s">
        <v>47</v>
      </c>
      <c r="L626" s="0" t="s">
        <v>47</v>
      </c>
      <c r="M626" s="0" t="s">
        <v>47</v>
      </c>
      <c r="N626" s="0" t="n">
        <v>3</v>
      </c>
      <c r="O626" s="0" t="n">
        <v>140</v>
      </c>
      <c r="P626" s="0" t="n">
        <v>850</v>
      </c>
      <c r="Q626" s="0" t="n">
        <v>3.9</v>
      </c>
      <c r="R626" s="0" t="str">
        <f aca="false">INDEX(Lookup!$B$4:$B$18,MATCH(C626,Lookup!$A$4:$A$18,0))</f>
        <v>India</v>
      </c>
      <c r="S626" s="20" t="n">
        <f aca="false">INDEX(Lookup!$D$4:$D$18,MATCH(C626,Lookup!$A$4:$A$18,0))</f>
        <v>0.012</v>
      </c>
      <c r="T626" s="21" t="n">
        <f aca="false">ROUND(P626*S626,2)</f>
        <v>10.2</v>
      </c>
      <c r="U626" s="21" t="n">
        <f aca="false">IF(T626&lt;=10,1,IF(T626&lt;=20,2,IF(T626&lt;=30,3,IF(T626&lt;=40,4,IF(T626&lt;=50,5,IF(T626&lt;=100,6,IF(T626&lt;=250,7,8)))))))</f>
        <v>2</v>
      </c>
      <c r="V626" s="21" t="n">
        <f aca="false">IF(AND(OR(Dashboard!$T$3="All",R626=Dashboard!$T$3),OR(Dashboard!$T$4="All",D626=Dashboard!$T$4)),1,0)</f>
        <v>1</v>
      </c>
      <c r="W626" s="21" t="n">
        <f aca="false">IF(V626=1,T626+ROW()/10000000,0)</f>
        <v>10.2000626</v>
      </c>
    </row>
    <row r="627" customFormat="false" ht="15" hidden="false" customHeight="false" outlineLevel="0" collapsed="false">
      <c r="A627" s="0" t="n">
        <v>3400341</v>
      </c>
      <c r="B627" s="0" t="s">
        <v>2124</v>
      </c>
      <c r="C627" s="0" t="n">
        <v>1</v>
      </c>
      <c r="D627" s="0" t="s">
        <v>2118</v>
      </c>
      <c r="E627" s="0" t="s">
        <v>2125</v>
      </c>
      <c r="F627" s="0" t="s">
        <v>2120</v>
      </c>
      <c r="G627" s="0" t="s">
        <v>2121</v>
      </c>
      <c r="H627" s="0" t="s">
        <v>2122</v>
      </c>
      <c r="I627" s="0" t="s">
        <v>2123</v>
      </c>
      <c r="J627" s="0" t="s">
        <v>47</v>
      </c>
      <c r="K627" s="0" t="s">
        <v>47</v>
      </c>
      <c r="L627" s="0" t="s">
        <v>47</v>
      </c>
      <c r="M627" s="0" t="s">
        <v>47</v>
      </c>
      <c r="N627" s="0" t="n">
        <v>2</v>
      </c>
      <c r="O627" s="0" t="n">
        <v>71</v>
      </c>
      <c r="P627" s="0" t="n">
        <v>700</v>
      </c>
      <c r="Q627" s="0" t="n">
        <v>3.5</v>
      </c>
      <c r="R627" s="0" t="str">
        <f aca="false">INDEX(Lookup!$B$4:$B$18,MATCH(C627,Lookup!$A$4:$A$18,0))</f>
        <v>India</v>
      </c>
      <c r="S627" s="20" t="n">
        <f aca="false">INDEX(Lookup!$D$4:$D$18,MATCH(C627,Lookup!$A$4:$A$18,0))</f>
        <v>0.012</v>
      </c>
      <c r="T627" s="21" t="n">
        <f aca="false">ROUND(P627*S627,2)</f>
        <v>8.4</v>
      </c>
      <c r="U627" s="21" t="n">
        <f aca="false">IF(T627&lt;=10,1,IF(T627&lt;=20,2,IF(T627&lt;=30,3,IF(T627&lt;=40,4,IF(T627&lt;=50,5,IF(T627&lt;=100,6,IF(T627&lt;=250,7,8)))))))</f>
        <v>1</v>
      </c>
      <c r="V627" s="21" t="n">
        <f aca="false">IF(AND(OR(Dashboard!$T$3="All",R627=Dashboard!$T$3),OR(Dashboard!$T$4="All",D627=Dashboard!$T$4)),1,0)</f>
        <v>1</v>
      </c>
      <c r="W627" s="21" t="n">
        <f aca="false">IF(V627=1,T627+ROW()/10000000,0)</f>
        <v>8.4000627</v>
      </c>
    </row>
    <row r="628" customFormat="false" ht="15" hidden="false" customHeight="false" outlineLevel="0" collapsed="false">
      <c r="A628" s="0" t="n">
        <v>3400005</v>
      </c>
      <c r="B628" s="0" t="s">
        <v>2126</v>
      </c>
      <c r="C628" s="0" t="n">
        <v>1</v>
      </c>
      <c r="D628" s="0" t="s">
        <v>2118</v>
      </c>
      <c r="E628" s="0" t="s">
        <v>2127</v>
      </c>
      <c r="F628" s="0" t="s">
        <v>2120</v>
      </c>
      <c r="G628" s="0" t="s">
        <v>2121</v>
      </c>
      <c r="H628" s="0" t="s">
        <v>2128</v>
      </c>
      <c r="I628" s="0" t="s">
        <v>2123</v>
      </c>
      <c r="J628" s="0" t="s">
        <v>47</v>
      </c>
      <c r="K628" s="0" t="s">
        <v>47</v>
      </c>
      <c r="L628" s="0" t="s">
        <v>47</v>
      </c>
      <c r="M628" s="0" t="s">
        <v>47</v>
      </c>
      <c r="N628" s="0" t="n">
        <v>2</v>
      </c>
      <c r="O628" s="0" t="n">
        <v>94</v>
      </c>
      <c r="P628" s="0" t="n">
        <v>500</v>
      </c>
      <c r="Q628" s="0" t="n">
        <v>3.6</v>
      </c>
      <c r="R628" s="0" t="str">
        <f aca="false">INDEX(Lookup!$B$4:$B$18,MATCH(C628,Lookup!$A$4:$A$18,0))</f>
        <v>India</v>
      </c>
      <c r="S628" s="20" t="n">
        <f aca="false">INDEX(Lookup!$D$4:$D$18,MATCH(C628,Lookup!$A$4:$A$18,0))</f>
        <v>0.012</v>
      </c>
      <c r="T628" s="21" t="n">
        <f aca="false">ROUND(P628*S628,2)</f>
        <v>6</v>
      </c>
      <c r="U628" s="21" t="n">
        <f aca="false">IF(T628&lt;=10,1,IF(T628&lt;=20,2,IF(T628&lt;=30,3,IF(T628&lt;=40,4,IF(T628&lt;=50,5,IF(T628&lt;=100,6,IF(T628&lt;=250,7,8)))))))</f>
        <v>1</v>
      </c>
      <c r="V628" s="21" t="n">
        <f aca="false">IF(AND(OR(Dashboard!$T$3="All",R628=Dashboard!$T$3),OR(Dashboard!$T$4="All",D628=Dashboard!$T$4)),1,0)</f>
        <v>1</v>
      </c>
      <c r="W628" s="21" t="n">
        <f aca="false">IF(V628=1,T628+ROW()/10000000,0)</f>
        <v>6.0000628</v>
      </c>
    </row>
    <row r="629" customFormat="false" ht="15" hidden="false" customHeight="false" outlineLevel="0" collapsed="false">
      <c r="A629" s="0" t="n">
        <v>3400021</v>
      </c>
      <c r="B629" s="0" t="s">
        <v>2129</v>
      </c>
      <c r="C629" s="0" t="n">
        <v>1</v>
      </c>
      <c r="D629" s="0" t="s">
        <v>2118</v>
      </c>
      <c r="E629" s="0" t="s">
        <v>2130</v>
      </c>
      <c r="F629" s="0" t="s">
        <v>2131</v>
      </c>
      <c r="G629" s="0" t="s">
        <v>2132</v>
      </c>
      <c r="H629" s="0" t="s">
        <v>2133</v>
      </c>
      <c r="I629" s="0" t="s">
        <v>2123</v>
      </c>
      <c r="J629" s="0" t="s">
        <v>47</v>
      </c>
      <c r="K629" s="0" t="s">
        <v>47</v>
      </c>
      <c r="L629" s="0" t="s">
        <v>47</v>
      </c>
      <c r="M629" s="0" t="s">
        <v>47</v>
      </c>
      <c r="N629" s="0" t="n">
        <v>2</v>
      </c>
      <c r="O629" s="0" t="n">
        <v>87</v>
      </c>
      <c r="P629" s="0" t="n">
        <v>400</v>
      </c>
      <c r="Q629" s="0" t="n">
        <v>4</v>
      </c>
      <c r="R629" s="0" t="str">
        <f aca="false">INDEX(Lookup!$B$4:$B$18,MATCH(C629,Lookup!$A$4:$A$18,0))</f>
        <v>India</v>
      </c>
      <c r="S629" s="20" t="n">
        <f aca="false">INDEX(Lookup!$D$4:$D$18,MATCH(C629,Lookup!$A$4:$A$18,0))</f>
        <v>0.012</v>
      </c>
      <c r="T629" s="21" t="n">
        <f aca="false">ROUND(P629*S629,2)</f>
        <v>4.8</v>
      </c>
      <c r="U629" s="21" t="n">
        <f aca="false">IF(T629&lt;=10,1,IF(T629&lt;=20,2,IF(T629&lt;=30,3,IF(T629&lt;=40,4,IF(T629&lt;=50,5,IF(T629&lt;=100,6,IF(T629&lt;=250,7,8)))))))</f>
        <v>1</v>
      </c>
      <c r="V629" s="21" t="n">
        <f aca="false">IF(AND(OR(Dashboard!$T$3="All",R629=Dashboard!$T$3),OR(Dashboard!$T$4="All",D629=Dashboard!$T$4)),1,0)</f>
        <v>1</v>
      </c>
      <c r="W629" s="21" t="n">
        <f aca="false">IF(V629=1,T629+ROW()/10000000,0)</f>
        <v>4.8000629</v>
      </c>
    </row>
    <row r="630" customFormat="false" ht="15" hidden="false" customHeight="false" outlineLevel="0" collapsed="false">
      <c r="A630" s="0" t="n">
        <v>3400017</v>
      </c>
      <c r="B630" s="0" t="s">
        <v>2134</v>
      </c>
      <c r="C630" s="0" t="n">
        <v>1</v>
      </c>
      <c r="D630" s="0" t="s">
        <v>2118</v>
      </c>
      <c r="E630" s="0" t="s">
        <v>2135</v>
      </c>
      <c r="F630" s="0" t="s">
        <v>2131</v>
      </c>
      <c r="G630" s="0" t="s">
        <v>2132</v>
      </c>
      <c r="H630" s="0" t="s">
        <v>2136</v>
      </c>
      <c r="I630" s="0" t="s">
        <v>2123</v>
      </c>
      <c r="J630" s="0" t="s">
        <v>47</v>
      </c>
      <c r="K630" s="0" t="s">
        <v>47</v>
      </c>
      <c r="L630" s="0" t="s">
        <v>47</v>
      </c>
      <c r="M630" s="0" t="s">
        <v>47</v>
      </c>
      <c r="N630" s="0" t="n">
        <v>3</v>
      </c>
      <c r="O630" s="0" t="n">
        <v>177</v>
      </c>
      <c r="P630" s="0" t="n">
        <v>1000</v>
      </c>
      <c r="Q630" s="0" t="n">
        <v>4.2</v>
      </c>
      <c r="R630" s="0" t="str">
        <f aca="false">INDEX(Lookup!$B$4:$B$18,MATCH(C630,Lookup!$A$4:$A$18,0))</f>
        <v>India</v>
      </c>
      <c r="S630" s="20" t="n">
        <f aca="false">INDEX(Lookup!$D$4:$D$18,MATCH(C630,Lookup!$A$4:$A$18,0))</f>
        <v>0.012</v>
      </c>
      <c r="T630" s="21" t="n">
        <f aca="false">ROUND(P630*S630,2)</f>
        <v>12</v>
      </c>
      <c r="U630" s="21" t="n">
        <f aca="false">IF(T630&lt;=10,1,IF(T630&lt;=20,2,IF(T630&lt;=30,3,IF(T630&lt;=40,4,IF(T630&lt;=50,5,IF(T630&lt;=100,6,IF(T630&lt;=250,7,8)))))))</f>
        <v>2</v>
      </c>
      <c r="V630" s="21" t="n">
        <f aca="false">IF(AND(OR(Dashboard!$T$3="All",R630=Dashboard!$T$3),OR(Dashboard!$T$4="All",D630=Dashboard!$T$4)),1,0)</f>
        <v>1</v>
      </c>
      <c r="W630" s="21" t="n">
        <f aca="false">IF(V630=1,T630+ROW()/10000000,0)</f>
        <v>12.000063</v>
      </c>
    </row>
    <row r="631" customFormat="false" ht="15" hidden="false" customHeight="false" outlineLevel="0" collapsed="false">
      <c r="A631" s="0" t="n">
        <v>3400325</v>
      </c>
      <c r="B631" s="0" t="s">
        <v>2137</v>
      </c>
      <c r="C631" s="0" t="n">
        <v>1</v>
      </c>
      <c r="D631" s="0" t="s">
        <v>2118</v>
      </c>
      <c r="E631" s="0" t="s">
        <v>2138</v>
      </c>
      <c r="F631" s="0" t="s">
        <v>2139</v>
      </c>
      <c r="G631" s="0" t="s">
        <v>2140</v>
      </c>
      <c r="H631" s="0" t="s">
        <v>2141</v>
      </c>
      <c r="I631" s="0" t="s">
        <v>2123</v>
      </c>
      <c r="J631" s="0" t="s">
        <v>47</v>
      </c>
      <c r="K631" s="0" t="s">
        <v>47</v>
      </c>
      <c r="L631" s="0" t="s">
        <v>47</v>
      </c>
      <c r="M631" s="0" t="s">
        <v>47</v>
      </c>
      <c r="N631" s="0" t="n">
        <v>4</v>
      </c>
      <c r="O631" s="0" t="n">
        <v>45</v>
      </c>
      <c r="P631" s="0" t="n">
        <v>2000</v>
      </c>
      <c r="Q631" s="0" t="n">
        <v>4</v>
      </c>
      <c r="R631" s="0" t="str">
        <f aca="false">INDEX(Lookup!$B$4:$B$18,MATCH(C631,Lookup!$A$4:$A$18,0))</f>
        <v>India</v>
      </c>
      <c r="S631" s="20" t="n">
        <f aca="false">INDEX(Lookup!$D$4:$D$18,MATCH(C631,Lookup!$A$4:$A$18,0))</f>
        <v>0.012</v>
      </c>
      <c r="T631" s="21" t="n">
        <f aca="false">ROUND(P631*S631,2)</f>
        <v>24</v>
      </c>
      <c r="U631" s="21" t="n">
        <f aca="false">IF(T631&lt;=10,1,IF(T631&lt;=20,2,IF(T631&lt;=30,3,IF(T631&lt;=40,4,IF(T631&lt;=50,5,IF(T631&lt;=100,6,IF(T631&lt;=250,7,8)))))))</f>
        <v>3</v>
      </c>
      <c r="V631" s="21" t="n">
        <f aca="false">IF(AND(OR(Dashboard!$T$3="All",R631=Dashboard!$T$3),OR(Dashboard!$T$4="All",D631=Dashboard!$T$4)),1,0)</f>
        <v>1</v>
      </c>
      <c r="W631" s="21" t="n">
        <f aca="false">IF(V631=1,T631+ROW()/10000000,0)</f>
        <v>24.0000631</v>
      </c>
    </row>
    <row r="632" customFormat="false" ht="15" hidden="false" customHeight="false" outlineLevel="0" collapsed="false">
      <c r="A632" s="0" t="n">
        <v>3400059</v>
      </c>
      <c r="B632" s="0" t="s">
        <v>2142</v>
      </c>
      <c r="C632" s="0" t="n">
        <v>1</v>
      </c>
      <c r="D632" s="0" t="s">
        <v>2118</v>
      </c>
      <c r="E632" s="0" t="s">
        <v>2143</v>
      </c>
      <c r="F632" s="0" t="s">
        <v>2144</v>
      </c>
      <c r="G632" s="0" t="s">
        <v>2145</v>
      </c>
      <c r="H632" s="0" t="s">
        <v>2122</v>
      </c>
      <c r="I632" s="0" t="s">
        <v>2123</v>
      </c>
      <c r="J632" s="0" t="s">
        <v>47</v>
      </c>
      <c r="K632" s="0" t="s">
        <v>47</v>
      </c>
      <c r="L632" s="0" t="s">
        <v>47</v>
      </c>
      <c r="M632" s="0" t="s">
        <v>47</v>
      </c>
      <c r="N632" s="0" t="n">
        <v>4</v>
      </c>
      <c r="O632" s="0" t="n">
        <v>133</v>
      </c>
      <c r="P632" s="0" t="n">
        <v>2500</v>
      </c>
      <c r="Q632" s="0" t="n">
        <v>4.3</v>
      </c>
      <c r="R632" s="0" t="str">
        <f aca="false">INDEX(Lookup!$B$4:$B$18,MATCH(C632,Lookup!$A$4:$A$18,0))</f>
        <v>India</v>
      </c>
      <c r="S632" s="20" t="n">
        <f aca="false">INDEX(Lookup!$D$4:$D$18,MATCH(C632,Lookup!$A$4:$A$18,0))</f>
        <v>0.012</v>
      </c>
      <c r="T632" s="21" t="n">
        <f aca="false">ROUND(P632*S632,2)</f>
        <v>30</v>
      </c>
      <c r="U632" s="21" t="n">
        <f aca="false">IF(T632&lt;=10,1,IF(T632&lt;=20,2,IF(T632&lt;=30,3,IF(T632&lt;=40,4,IF(T632&lt;=50,5,IF(T632&lt;=100,6,IF(T632&lt;=250,7,8)))))))</f>
        <v>3</v>
      </c>
      <c r="V632" s="21" t="n">
        <f aca="false">IF(AND(OR(Dashboard!$T$3="All",R632=Dashboard!$T$3),OR(Dashboard!$T$4="All",D632=Dashboard!$T$4)),1,0)</f>
        <v>1</v>
      </c>
      <c r="W632" s="21" t="n">
        <f aca="false">IF(V632=1,T632+ROW()/10000000,0)</f>
        <v>30.0000632</v>
      </c>
    </row>
    <row r="633" customFormat="false" ht="15" hidden="false" customHeight="false" outlineLevel="0" collapsed="false">
      <c r="A633" s="0" t="n">
        <v>3400060</v>
      </c>
      <c r="B633" s="0" t="s">
        <v>2146</v>
      </c>
      <c r="C633" s="0" t="n">
        <v>1</v>
      </c>
      <c r="D633" s="0" t="s">
        <v>2118</v>
      </c>
      <c r="E633" s="0" t="s">
        <v>2143</v>
      </c>
      <c r="F633" s="0" t="s">
        <v>2144</v>
      </c>
      <c r="G633" s="0" t="s">
        <v>2145</v>
      </c>
      <c r="H633" s="0" t="s">
        <v>2147</v>
      </c>
      <c r="I633" s="0" t="s">
        <v>2123</v>
      </c>
      <c r="J633" s="0" t="s">
        <v>47</v>
      </c>
      <c r="K633" s="0" t="s">
        <v>47</v>
      </c>
      <c r="L633" s="0" t="s">
        <v>47</v>
      </c>
      <c r="M633" s="0" t="s">
        <v>47</v>
      </c>
      <c r="N633" s="0" t="n">
        <v>4</v>
      </c>
      <c r="O633" s="0" t="n">
        <v>41</v>
      </c>
      <c r="P633" s="0" t="n">
        <v>2500</v>
      </c>
      <c r="Q633" s="0" t="n">
        <v>4</v>
      </c>
      <c r="R633" s="0" t="str">
        <f aca="false">INDEX(Lookup!$B$4:$B$18,MATCH(C633,Lookup!$A$4:$A$18,0))</f>
        <v>India</v>
      </c>
      <c r="S633" s="20" t="n">
        <f aca="false">INDEX(Lookup!$D$4:$D$18,MATCH(C633,Lookup!$A$4:$A$18,0))</f>
        <v>0.012</v>
      </c>
      <c r="T633" s="21" t="n">
        <f aca="false">ROUND(P633*S633,2)</f>
        <v>30</v>
      </c>
      <c r="U633" s="21" t="n">
        <f aca="false">IF(T633&lt;=10,1,IF(T633&lt;=20,2,IF(T633&lt;=30,3,IF(T633&lt;=40,4,IF(T633&lt;=50,5,IF(T633&lt;=100,6,IF(T633&lt;=250,7,8)))))))</f>
        <v>3</v>
      </c>
      <c r="V633" s="21" t="n">
        <f aca="false">IF(AND(OR(Dashboard!$T$3="All",R633=Dashboard!$T$3),OR(Dashboard!$T$4="All",D633=Dashboard!$T$4)),1,0)</f>
        <v>1</v>
      </c>
      <c r="W633" s="21" t="n">
        <f aca="false">IF(V633=1,T633+ROW()/10000000,0)</f>
        <v>30.0000633</v>
      </c>
    </row>
    <row r="634" customFormat="false" ht="15" hidden="false" customHeight="false" outlineLevel="0" collapsed="false">
      <c r="A634" s="0" t="n">
        <v>3400348</v>
      </c>
      <c r="B634" s="0" t="s">
        <v>2148</v>
      </c>
      <c r="C634" s="0" t="n">
        <v>1</v>
      </c>
      <c r="D634" s="0" t="s">
        <v>2118</v>
      </c>
      <c r="E634" s="0" t="s">
        <v>2149</v>
      </c>
      <c r="F634" s="0" t="s">
        <v>2150</v>
      </c>
      <c r="G634" s="0" t="s">
        <v>2151</v>
      </c>
      <c r="H634" s="0" t="s">
        <v>2152</v>
      </c>
      <c r="I634" s="0" t="s">
        <v>2123</v>
      </c>
      <c r="J634" s="0" t="s">
        <v>47</v>
      </c>
      <c r="K634" s="0" t="s">
        <v>47</v>
      </c>
      <c r="L634" s="0" t="s">
        <v>47</v>
      </c>
      <c r="M634" s="0" t="s">
        <v>47</v>
      </c>
      <c r="N634" s="0" t="n">
        <v>3</v>
      </c>
      <c r="O634" s="0" t="n">
        <v>59</v>
      </c>
      <c r="P634" s="0" t="n">
        <v>800</v>
      </c>
      <c r="Q634" s="0" t="n">
        <v>3.6</v>
      </c>
      <c r="R634" s="0" t="str">
        <f aca="false">INDEX(Lookup!$B$4:$B$18,MATCH(C634,Lookup!$A$4:$A$18,0))</f>
        <v>India</v>
      </c>
      <c r="S634" s="20" t="n">
        <f aca="false">INDEX(Lookup!$D$4:$D$18,MATCH(C634,Lookup!$A$4:$A$18,0))</f>
        <v>0.012</v>
      </c>
      <c r="T634" s="21" t="n">
        <f aca="false">ROUND(P634*S634,2)</f>
        <v>9.6</v>
      </c>
      <c r="U634" s="21" t="n">
        <f aca="false">IF(T634&lt;=10,1,IF(T634&lt;=20,2,IF(T634&lt;=30,3,IF(T634&lt;=40,4,IF(T634&lt;=50,5,IF(T634&lt;=100,6,IF(T634&lt;=250,7,8)))))))</f>
        <v>1</v>
      </c>
      <c r="V634" s="21" t="n">
        <f aca="false">IF(AND(OR(Dashboard!$T$3="All",R634=Dashboard!$T$3),OR(Dashboard!$T$4="All",D634=Dashboard!$T$4)),1,0)</f>
        <v>1</v>
      </c>
      <c r="W634" s="21" t="n">
        <f aca="false">IF(V634=1,T634+ROW()/10000000,0)</f>
        <v>9.6000634</v>
      </c>
    </row>
    <row r="635" customFormat="false" ht="15" hidden="false" customHeight="false" outlineLevel="0" collapsed="false">
      <c r="A635" s="0" t="n">
        <v>3400072</v>
      </c>
      <c r="B635" s="0" t="s">
        <v>2153</v>
      </c>
      <c r="C635" s="0" t="n">
        <v>1</v>
      </c>
      <c r="D635" s="0" t="s">
        <v>2118</v>
      </c>
      <c r="E635" s="0" t="s">
        <v>2154</v>
      </c>
      <c r="F635" s="0" t="s">
        <v>2155</v>
      </c>
      <c r="G635" s="0" t="s">
        <v>2156</v>
      </c>
      <c r="H635" s="0" t="s">
        <v>2122</v>
      </c>
      <c r="I635" s="0" t="s">
        <v>2123</v>
      </c>
      <c r="J635" s="0" t="s">
        <v>47</v>
      </c>
      <c r="K635" s="0" t="s">
        <v>47</v>
      </c>
      <c r="L635" s="0" t="s">
        <v>47</v>
      </c>
      <c r="M635" s="0" t="s">
        <v>47</v>
      </c>
      <c r="N635" s="0" t="n">
        <v>4</v>
      </c>
      <c r="O635" s="0" t="n">
        <v>46</v>
      </c>
      <c r="P635" s="0" t="n">
        <v>3600</v>
      </c>
      <c r="Q635" s="0" t="n">
        <v>3.8</v>
      </c>
      <c r="R635" s="0" t="str">
        <f aca="false">INDEX(Lookup!$B$4:$B$18,MATCH(C635,Lookup!$A$4:$A$18,0))</f>
        <v>India</v>
      </c>
      <c r="S635" s="20" t="n">
        <f aca="false">INDEX(Lookup!$D$4:$D$18,MATCH(C635,Lookup!$A$4:$A$18,0))</f>
        <v>0.012</v>
      </c>
      <c r="T635" s="21" t="n">
        <f aca="false">ROUND(P635*S635,2)</f>
        <v>43.2</v>
      </c>
      <c r="U635" s="21" t="n">
        <f aca="false">IF(T635&lt;=10,1,IF(T635&lt;=20,2,IF(T635&lt;=30,3,IF(T635&lt;=40,4,IF(T635&lt;=50,5,IF(T635&lt;=100,6,IF(T635&lt;=250,7,8)))))))</f>
        <v>5</v>
      </c>
      <c r="V635" s="21" t="n">
        <f aca="false">IF(AND(OR(Dashboard!$T$3="All",R635=Dashboard!$T$3),OR(Dashboard!$T$4="All",D635=Dashboard!$T$4)),1,0)</f>
        <v>1</v>
      </c>
      <c r="W635" s="21" t="n">
        <f aca="false">IF(V635=1,T635+ROW()/10000000,0)</f>
        <v>43.2000635</v>
      </c>
    </row>
    <row r="636" customFormat="false" ht="15" hidden="false" customHeight="false" outlineLevel="0" collapsed="false">
      <c r="A636" s="0" t="n">
        <v>3400073</v>
      </c>
      <c r="B636" s="0" t="s">
        <v>2157</v>
      </c>
      <c r="C636" s="0" t="n">
        <v>1</v>
      </c>
      <c r="D636" s="0" t="s">
        <v>2118</v>
      </c>
      <c r="E636" s="0" t="s">
        <v>2154</v>
      </c>
      <c r="F636" s="0" t="s">
        <v>2155</v>
      </c>
      <c r="G636" s="0" t="s">
        <v>2156</v>
      </c>
      <c r="H636" s="0" t="s">
        <v>2158</v>
      </c>
      <c r="I636" s="0" t="s">
        <v>2123</v>
      </c>
      <c r="J636" s="0" t="s">
        <v>47</v>
      </c>
      <c r="K636" s="0" t="s">
        <v>47</v>
      </c>
      <c r="L636" s="0" t="s">
        <v>47</v>
      </c>
      <c r="M636" s="0" t="s">
        <v>47</v>
      </c>
      <c r="N636" s="0" t="n">
        <v>1</v>
      </c>
      <c r="O636" s="0" t="n">
        <v>103</v>
      </c>
      <c r="P636" s="0" t="n">
        <v>0</v>
      </c>
      <c r="Q636" s="0" t="n">
        <v>3.9</v>
      </c>
      <c r="R636" s="0" t="str">
        <f aca="false">INDEX(Lookup!$B$4:$B$18,MATCH(C636,Lookup!$A$4:$A$18,0))</f>
        <v>India</v>
      </c>
      <c r="S636" s="20" t="n">
        <f aca="false">INDEX(Lookup!$D$4:$D$18,MATCH(C636,Lookup!$A$4:$A$18,0))</f>
        <v>0.012</v>
      </c>
      <c r="T636" s="21" t="n">
        <f aca="false">ROUND(P636*S636,2)</f>
        <v>0</v>
      </c>
      <c r="U636" s="21" t="n">
        <f aca="false">IF(T636&lt;=10,1,IF(T636&lt;=20,2,IF(T636&lt;=30,3,IF(T636&lt;=40,4,IF(T636&lt;=50,5,IF(T636&lt;=100,6,IF(T636&lt;=250,7,8)))))))</f>
        <v>1</v>
      </c>
      <c r="V636" s="21" t="n">
        <f aca="false">IF(AND(OR(Dashboard!$T$3="All",R636=Dashboard!$T$3),OR(Dashboard!$T$4="All",D636=Dashboard!$T$4)),1,0)</f>
        <v>1</v>
      </c>
      <c r="W636" s="21" t="n">
        <f aca="false">IF(V636=1,T636+ROW()/10000000,0)</f>
        <v>6.36E-005</v>
      </c>
    </row>
    <row r="637" customFormat="false" ht="15" hidden="false" customHeight="false" outlineLevel="0" collapsed="false">
      <c r="A637" s="0" t="n">
        <v>3400019</v>
      </c>
      <c r="B637" s="0" t="s">
        <v>2159</v>
      </c>
      <c r="C637" s="0" t="n">
        <v>1</v>
      </c>
      <c r="D637" s="0" t="s">
        <v>2118</v>
      </c>
      <c r="E637" s="0" t="s">
        <v>2160</v>
      </c>
      <c r="F637" s="0" t="s">
        <v>2161</v>
      </c>
      <c r="G637" s="0" t="s">
        <v>2162</v>
      </c>
      <c r="H637" s="0" t="s">
        <v>2163</v>
      </c>
      <c r="I637" s="0" t="s">
        <v>2123</v>
      </c>
      <c r="J637" s="0" t="s">
        <v>47</v>
      </c>
      <c r="K637" s="0" t="s">
        <v>47</v>
      </c>
      <c r="L637" s="0" t="s">
        <v>47</v>
      </c>
      <c r="M637" s="0" t="s">
        <v>47</v>
      </c>
      <c r="N637" s="0" t="n">
        <v>2</v>
      </c>
      <c r="O637" s="0" t="n">
        <v>121</v>
      </c>
      <c r="P637" s="0" t="n">
        <v>550</v>
      </c>
      <c r="Q637" s="0" t="n">
        <v>4.1</v>
      </c>
      <c r="R637" s="0" t="str">
        <f aca="false">INDEX(Lookup!$B$4:$B$18,MATCH(C637,Lookup!$A$4:$A$18,0))</f>
        <v>India</v>
      </c>
      <c r="S637" s="20" t="n">
        <f aca="false">INDEX(Lookup!$D$4:$D$18,MATCH(C637,Lookup!$A$4:$A$18,0))</f>
        <v>0.012</v>
      </c>
      <c r="T637" s="21" t="n">
        <f aca="false">ROUND(P637*S637,2)</f>
        <v>6.6</v>
      </c>
      <c r="U637" s="21" t="n">
        <f aca="false">IF(T637&lt;=10,1,IF(T637&lt;=20,2,IF(T637&lt;=30,3,IF(T637&lt;=40,4,IF(T637&lt;=50,5,IF(T637&lt;=100,6,IF(T637&lt;=250,7,8)))))))</f>
        <v>1</v>
      </c>
      <c r="V637" s="21" t="n">
        <f aca="false">IF(AND(OR(Dashboard!$T$3="All",R637=Dashboard!$T$3),OR(Dashboard!$T$4="All",D637=Dashboard!$T$4)),1,0)</f>
        <v>1</v>
      </c>
      <c r="W637" s="21" t="n">
        <f aca="false">IF(V637=1,T637+ROW()/10000000,0)</f>
        <v>6.6000637</v>
      </c>
    </row>
    <row r="638" customFormat="false" ht="15" hidden="false" customHeight="false" outlineLevel="0" collapsed="false">
      <c r="A638" s="0" t="n">
        <v>3400033</v>
      </c>
      <c r="B638" s="0" t="s">
        <v>2164</v>
      </c>
      <c r="C638" s="0" t="n">
        <v>1</v>
      </c>
      <c r="D638" s="0" t="s">
        <v>2118</v>
      </c>
      <c r="E638" s="0" t="s">
        <v>2165</v>
      </c>
      <c r="F638" s="0" t="s">
        <v>2166</v>
      </c>
      <c r="G638" s="0" t="s">
        <v>2167</v>
      </c>
      <c r="H638" s="0" t="s">
        <v>2168</v>
      </c>
      <c r="I638" s="0" t="s">
        <v>2123</v>
      </c>
      <c r="J638" s="0" t="s">
        <v>47</v>
      </c>
      <c r="K638" s="0" t="s">
        <v>47</v>
      </c>
      <c r="L638" s="0" t="s">
        <v>47</v>
      </c>
      <c r="M638" s="0" t="s">
        <v>47</v>
      </c>
      <c r="N638" s="0" t="n">
        <v>3</v>
      </c>
      <c r="O638" s="0" t="n">
        <v>70</v>
      </c>
      <c r="P638" s="0" t="n">
        <v>1100</v>
      </c>
      <c r="Q638" s="0" t="n">
        <v>3.4</v>
      </c>
      <c r="R638" s="0" t="str">
        <f aca="false">INDEX(Lookup!$B$4:$B$18,MATCH(C638,Lookup!$A$4:$A$18,0))</f>
        <v>India</v>
      </c>
      <c r="S638" s="20" t="n">
        <f aca="false">INDEX(Lookup!$D$4:$D$18,MATCH(C638,Lookup!$A$4:$A$18,0))</f>
        <v>0.012</v>
      </c>
      <c r="T638" s="21" t="n">
        <f aca="false">ROUND(P638*S638,2)</f>
        <v>13.2</v>
      </c>
      <c r="U638" s="21" t="n">
        <f aca="false">IF(T638&lt;=10,1,IF(T638&lt;=20,2,IF(T638&lt;=30,3,IF(T638&lt;=40,4,IF(T638&lt;=50,5,IF(T638&lt;=100,6,IF(T638&lt;=250,7,8)))))))</f>
        <v>2</v>
      </c>
      <c r="V638" s="21" t="n">
        <f aca="false">IF(AND(OR(Dashboard!$T$3="All",R638=Dashboard!$T$3),OR(Dashboard!$T$4="All",D638=Dashboard!$T$4)),1,0)</f>
        <v>1</v>
      </c>
      <c r="W638" s="21" t="n">
        <f aca="false">IF(V638=1,T638+ROW()/10000000,0)</f>
        <v>13.2000638</v>
      </c>
    </row>
    <row r="639" customFormat="false" ht="15" hidden="false" customHeight="false" outlineLevel="0" collapsed="false">
      <c r="A639" s="0" t="n">
        <v>3400346</v>
      </c>
      <c r="B639" s="0" t="s">
        <v>2169</v>
      </c>
      <c r="C639" s="0" t="n">
        <v>1</v>
      </c>
      <c r="D639" s="0" t="s">
        <v>2118</v>
      </c>
      <c r="E639" s="0" t="s">
        <v>2170</v>
      </c>
      <c r="F639" s="0" t="s">
        <v>2166</v>
      </c>
      <c r="G639" s="0" t="s">
        <v>2167</v>
      </c>
      <c r="H639" s="0" t="s">
        <v>2171</v>
      </c>
      <c r="I639" s="0" t="s">
        <v>2123</v>
      </c>
      <c r="J639" s="0" t="s">
        <v>47</v>
      </c>
      <c r="K639" s="0" t="s">
        <v>47</v>
      </c>
      <c r="L639" s="0" t="s">
        <v>47</v>
      </c>
      <c r="M639" s="0" t="s">
        <v>47</v>
      </c>
      <c r="N639" s="0" t="n">
        <v>1</v>
      </c>
      <c r="O639" s="0" t="n">
        <v>77</v>
      </c>
      <c r="P639" s="0" t="n">
        <v>0</v>
      </c>
      <c r="Q639" s="0" t="n">
        <v>4.9</v>
      </c>
      <c r="R639" s="0" t="str">
        <f aca="false">INDEX(Lookup!$B$4:$B$18,MATCH(C639,Lookup!$A$4:$A$18,0))</f>
        <v>India</v>
      </c>
      <c r="S639" s="20" t="n">
        <f aca="false">INDEX(Lookup!$D$4:$D$18,MATCH(C639,Lookup!$A$4:$A$18,0))</f>
        <v>0.012</v>
      </c>
      <c r="T639" s="21" t="n">
        <f aca="false">ROUND(P639*S639,2)</f>
        <v>0</v>
      </c>
      <c r="U639" s="21" t="n">
        <f aca="false">IF(T639&lt;=10,1,IF(T639&lt;=20,2,IF(T639&lt;=30,3,IF(T639&lt;=40,4,IF(T639&lt;=50,5,IF(T639&lt;=100,6,IF(T639&lt;=250,7,8)))))))</f>
        <v>1</v>
      </c>
      <c r="V639" s="21" t="n">
        <f aca="false">IF(AND(OR(Dashboard!$T$3="All",R639=Dashboard!$T$3),OR(Dashboard!$T$4="All",D639=Dashboard!$T$4)),1,0)</f>
        <v>1</v>
      </c>
      <c r="W639" s="21" t="n">
        <f aca="false">IF(V639=1,T639+ROW()/10000000,0)</f>
        <v>6.39E-005</v>
      </c>
    </row>
    <row r="640" customFormat="false" ht="15" hidden="false" customHeight="false" outlineLevel="0" collapsed="false">
      <c r="A640" s="0" t="n">
        <v>3400350</v>
      </c>
      <c r="B640" s="0" t="s">
        <v>2172</v>
      </c>
      <c r="C640" s="0" t="n">
        <v>1</v>
      </c>
      <c r="D640" s="0" t="s">
        <v>2118</v>
      </c>
      <c r="E640" s="0" t="s">
        <v>2173</v>
      </c>
      <c r="F640" s="0" t="s">
        <v>2166</v>
      </c>
      <c r="G640" s="0" t="s">
        <v>2167</v>
      </c>
      <c r="H640" s="0" t="s">
        <v>2158</v>
      </c>
      <c r="I640" s="0" t="s">
        <v>2123</v>
      </c>
      <c r="J640" s="0" t="s">
        <v>47</v>
      </c>
      <c r="K640" s="0" t="s">
        <v>47</v>
      </c>
      <c r="L640" s="0" t="s">
        <v>47</v>
      </c>
      <c r="M640" s="0" t="s">
        <v>47</v>
      </c>
      <c r="N640" s="0" t="n">
        <v>4</v>
      </c>
      <c r="O640" s="0" t="n">
        <v>57</v>
      </c>
      <c r="P640" s="0" t="n">
        <v>1500</v>
      </c>
      <c r="Q640" s="0" t="n">
        <v>3.8</v>
      </c>
      <c r="R640" s="0" t="str">
        <f aca="false">INDEX(Lookup!$B$4:$B$18,MATCH(C640,Lookup!$A$4:$A$18,0))</f>
        <v>India</v>
      </c>
      <c r="S640" s="20" t="n">
        <f aca="false">INDEX(Lookup!$D$4:$D$18,MATCH(C640,Lookup!$A$4:$A$18,0))</f>
        <v>0.012</v>
      </c>
      <c r="T640" s="21" t="n">
        <f aca="false">ROUND(P640*S640,2)</f>
        <v>18</v>
      </c>
      <c r="U640" s="21" t="n">
        <f aca="false">IF(T640&lt;=10,1,IF(T640&lt;=20,2,IF(T640&lt;=30,3,IF(T640&lt;=40,4,IF(T640&lt;=50,5,IF(T640&lt;=100,6,IF(T640&lt;=250,7,8)))))))</f>
        <v>2</v>
      </c>
      <c r="V640" s="21" t="n">
        <f aca="false">IF(AND(OR(Dashboard!$T$3="All",R640=Dashboard!$T$3),OR(Dashboard!$T$4="All",D640=Dashboard!$T$4)),1,0)</f>
        <v>1</v>
      </c>
      <c r="W640" s="21" t="n">
        <f aca="false">IF(V640=1,T640+ROW()/10000000,0)</f>
        <v>18.000064</v>
      </c>
    </row>
    <row r="641" customFormat="false" ht="15" hidden="false" customHeight="false" outlineLevel="0" collapsed="false">
      <c r="A641" s="0" t="n">
        <v>3400391</v>
      </c>
      <c r="B641" s="0" t="s">
        <v>2174</v>
      </c>
      <c r="C641" s="0" t="n">
        <v>1</v>
      </c>
      <c r="D641" s="0" t="s">
        <v>2118</v>
      </c>
      <c r="E641" s="0" t="s">
        <v>2175</v>
      </c>
      <c r="F641" s="0" t="s">
        <v>2166</v>
      </c>
      <c r="G641" s="0" t="s">
        <v>2167</v>
      </c>
      <c r="H641" s="0" t="s">
        <v>2176</v>
      </c>
      <c r="I641" s="0" t="s">
        <v>2123</v>
      </c>
      <c r="J641" s="0" t="s">
        <v>47</v>
      </c>
      <c r="K641" s="0" t="s">
        <v>47</v>
      </c>
      <c r="L641" s="0" t="s">
        <v>47</v>
      </c>
      <c r="M641" s="0" t="s">
        <v>47</v>
      </c>
      <c r="N641" s="0" t="n">
        <v>1</v>
      </c>
      <c r="O641" s="0" t="n">
        <v>98</v>
      </c>
      <c r="P641" s="0" t="n">
        <v>0</v>
      </c>
      <c r="Q641" s="0" t="n">
        <v>3.9</v>
      </c>
      <c r="R641" s="0" t="str">
        <f aca="false">INDEX(Lookup!$B$4:$B$18,MATCH(C641,Lookup!$A$4:$A$18,0))</f>
        <v>India</v>
      </c>
      <c r="S641" s="20" t="n">
        <f aca="false">INDEX(Lookup!$D$4:$D$18,MATCH(C641,Lookup!$A$4:$A$18,0))</f>
        <v>0.012</v>
      </c>
      <c r="T641" s="21" t="n">
        <f aca="false">ROUND(P641*S641,2)</f>
        <v>0</v>
      </c>
      <c r="U641" s="21" t="n">
        <f aca="false">IF(T641&lt;=10,1,IF(T641&lt;=20,2,IF(T641&lt;=30,3,IF(T641&lt;=40,4,IF(T641&lt;=50,5,IF(T641&lt;=100,6,IF(T641&lt;=250,7,8)))))))</f>
        <v>1</v>
      </c>
      <c r="V641" s="21" t="n">
        <f aca="false">IF(AND(OR(Dashboard!$T$3="All",R641=Dashboard!$T$3),OR(Dashboard!$T$4="All",D641=Dashboard!$T$4)),1,0)</f>
        <v>1</v>
      </c>
      <c r="W641" s="21" t="n">
        <f aca="false">IF(V641=1,T641+ROW()/10000000,0)</f>
        <v>6.41E-005</v>
      </c>
    </row>
    <row r="642" customFormat="false" ht="15" hidden="false" customHeight="false" outlineLevel="0" collapsed="false">
      <c r="A642" s="0" t="n">
        <v>3400016</v>
      </c>
      <c r="B642" s="0" t="s">
        <v>2177</v>
      </c>
      <c r="C642" s="0" t="n">
        <v>1</v>
      </c>
      <c r="D642" s="0" t="s">
        <v>2118</v>
      </c>
      <c r="E642" s="0" t="s">
        <v>2178</v>
      </c>
      <c r="F642" s="0" t="s">
        <v>2166</v>
      </c>
      <c r="G642" s="0" t="s">
        <v>2167</v>
      </c>
      <c r="H642" s="0" t="s">
        <v>2122</v>
      </c>
      <c r="I642" s="0" t="s">
        <v>2123</v>
      </c>
      <c r="J642" s="0" t="s">
        <v>47</v>
      </c>
      <c r="K642" s="0" t="s">
        <v>47</v>
      </c>
      <c r="L642" s="0" t="s">
        <v>47</v>
      </c>
      <c r="M642" s="0" t="s">
        <v>47</v>
      </c>
      <c r="N642" s="0" t="n">
        <v>3</v>
      </c>
      <c r="O642" s="0" t="n">
        <v>175</v>
      </c>
      <c r="P642" s="0" t="n">
        <v>900</v>
      </c>
      <c r="Q642" s="0" t="n">
        <v>3.7</v>
      </c>
      <c r="R642" s="0" t="str">
        <f aca="false">INDEX(Lookup!$B$4:$B$18,MATCH(C642,Lookup!$A$4:$A$18,0))</f>
        <v>India</v>
      </c>
      <c r="S642" s="20" t="n">
        <f aca="false">INDEX(Lookup!$D$4:$D$18,MATCH(C642,Lookup!$A$4:$A$18,0))</f>
        <v>0.012</v>
      </c>
      <c r="T642" s="21" t="n">
        <f aca="false">ROUND(P642*S642,2)</f>
        <v>10.8</v>
      </c>
      <c r="U642" s="21" t="n">
        <f aca="false">IF(T642&lt;=10,1,IF(T642&lt;=20,2,IF(T642&lt;=30,3,IF(T642&lt;=40,4,IF(T642&lt;=50,5,IF(T642&lt;=100,6,IF(T642&lt;=250,7,8)))))))</f>
        <v>2</v>
      </c>
      <c r="V642" s="21" t="n">
        <f aca="false">IF(AND(OR(Dashboard!$T$3="All",R642=Dashboard!$T$3),OR(Dashboard!$T$4="All",D642=Dashboard!$T$4)),1,0)</f>
        <v>1</v>
      </c>
      <c r="W642" s="21" t="n">
        <f aca="false">IF(V642=1,T642+ROW()/10000000,0)</f>
        <v>10.8000642</v>
      </c>
    </row>
    <row r="643" customFormat="false" ht="15" hidden="false" customHeight="false" outlineLevel="0" collapsed="false">
      <c r="A643" s="0" t="n">
        <v>3400105</v>
      </c>
      <c r="B643" s="0" t="s">
        <v>2075</v>
      </c>
      <c r="C643" s="0" t="n">
        <v>1</v>
      </c>
      <c r="D643" s="0" t="s">
        <v>2118</v>
      </c>
      <c r="E643" s="0" t="s">
        <v>2179</v>
      </c>
      <c r="F643" s="0" t="s">
        <v>2166</v>
      </c>
      <c r="G643" s="0" t="s">
        <v>2167</v>
      </c>
      <c r="H643" s="0" t="s">
        <v>120</v>
      </c>
      <c r="I643" s="0" t="s">
        <v>2123</v>
      </c>
      <c r="J643" s="0" t="s">
        <v>47</v>
      </c>
      <c r="K643" s="0" t="s">
        <v>47</v>
      </c>
      <c r="L643" s="0" t="s">
        <v>47</v>
      </c>
      <c r="M643" s="0" t="s">
        <v>47</v>
      </c>
      <c r="N643" s="0" t="n">
        <v>2</v>
      </c>
      <c r="O643" s="0" t="n">
        <v>134</v>
      </c>
      <c r="P643" s="0" t="n">
        <v>700</v>
      </c>
      <c r="Q643" s="0" t="n">
        <v>4.4</v>
      </c>
      <c r="R643" s="0" t="str">
        <f aca="false">INDEX(Lookup!$B$4:$B$18,MATCH(C643,Lookup!$A$4:$A$18,0))</f>
        <v>India</v>
      </c>
      <c r="S643" s="20" t="n">
        <f aca="false">INDEX(Lookup!$D$4:$D$18,MATCH(C643,Lookup!$A$4:$A$18,0))</f>
        <v>0.012</v>
      </c>
      <c r="T643" s="21" t="n">
        <f aca="false">ROUND(P643*S643,2)</f>
        <v>8.4</v>
      </c>
      <c r="U643" s="21" t="n">
        <f aca="false">IF(T643&lt;=10,1,IF(T643&lt;=20,2,IF(T643&lt;=30,3,IF(T643&lt;=40,4,IF(T643&lt;=50,5,IF(T643&lt;=100,6,IF(T643&lt;=250,7,8)))))))</f>
        <v>1</v>
      </c>
      <c r="V643" s="21" t="n">
        <f aca="false">IF(AND(OR(Dashboard!$T$3="All",R643=Dashboard!$T$3),OR(Dashboard!$T$4="All",D643=Dashboard!$T$4)),1,0)</f>
        <v>1</v>
      </c>
      <c r="W643" s="21" t="n">
        <f aca="false">IF(V643=1,T643+ROW()/10000000,0)</f>
        <v>8.4000643</v>
      </c>
    </row>
    <row r="644" customFormat="false" ht="15" hidden="false" customHeight="false" outlineLevel="0" collapsed="false">
      <c r="A644" s="0" t="n">
        <v>3400326</v>
      </c>
      <c r="B644" s="0" t="s">
        <v>2180</v>
      </c>
      <c r="C644" s="0" t="n">
        <v>1</v>
      </c>
      <c r="D644" s="0" t="s">
        <v>2118</v>
      </c>
      <c r="E644" s="0" t="s">
        <v>2181</v>
      </c>
      <c r="F644" s="0" t="s">
        <v>2166</v>
      </c>
      <c r="G644" s="0" t="s">
        <v>2167</v>
      </c>
      <c r="H644" s="0" t="s">
        <v>2182</v>
      </c>
      <c r="I644" s="0" t="s">
        <v>2123</v>
      </c>
      <c r="J644" s="0" t="s">
        <v>47</v>
      </c>
      <c r="K644" s="0" t="s">
        <v>47</v>
      </c>
      <c r="L644" s="0" t="s">
        <v>47</v>
      </c>
      <c r="M644" s="0" t="s">
        <v>47</v>
      </c>
      <c r="N644" s="0" t="n">
        <v>3</v>
      </c>
      <c r="O644" s="0" t="n">
        <v>166</v>
      </c>
      <c r="P644" s="0" t="n">
        <v>1000</v>
      </c>
      <c r="Q644" s="0" t="n">
        <v>4.2</v>
      </c>
      <c r="R644" s="0" t="str">
        <f aca="false">INDEX(Lookup!$B$4:$B$18,MATCH(C644,Lookup!$A$4:$A$18,0))</f>
        <v>India</v>
      </c>
      <c r="S644" s="20" t="n">
        <f aca="false">INDEX(Lookup!$D$4:$D$18,MATCH(C644,Lookup!$A$4:$A$18,0))</f>
        <v>0.012</v>
      </c>
      <c r="T644" s="21" t="n">
        <f aca="false">ROUND(P644*S644,2)</f>
        <v>12</v>
      </c>
      <c r="U644" s="21" t="n">
        <f aca="false">IF(T644&lt;=10,1,IF(T644&lt;=20,2,IF(T644&lt;=30,3,IF(T644&lt;=40,4,IF(T644&lt;=50,5,IF(T644&lt;=100,6,IF(T644&lt;=250,7,8)))))))</f>
        <v>2</v>
      </c>
      <c r="V644" s="21" t="n">
        <f aca="false">IF(AND(OR(Dashboard!$T$3="All",R644=Dashboard!$T$3),OR(Dashboard!$T$4="All",D644=Dashboard!$T$4)),1,0)</f>
        <v>1</v>
      </c>
      <c r="W644" s="21" t="n">
        <f aca="false">IF(V644=1,T644+ROW()/10000000,0)</f>
        <v>12.0000644</v>
      </c>
    </row>
    <row r="645" customFormat="false" ht="15" hidden="false" customHeight="false" outlineLevel="0" collapsed="false">
      <c r="A645" s="0" t="n">
        <v>3400392</v>
      </c>
      <c r="B645" s="0" t="s">
        <v>2183</v>
      </c>
      <c r="C645" s="0" t="n">
        <v>1</v>
      </c>
      <c r="D645" s="0" t="s">
        <v>2118</v>
      </c>
      <c r="E645" s="0" t="s">
        <v>2184</v>
      </c>
      <c r="F645" s="0" t="s">
        <v>2166</v>
      </c>
      <c r="G645" s="0" t="s">
        <v>2167</v>
      </c>
      <c r="H645" s="0" t="s">
        <v>2185</v>
      </c>
      <c r="I645" s="0" t="s">
        <v>2123</v>
      </c>
      <c r="J645" s="0" t="s">
        <v>47</v>
      </c>
      <c r="K645" s="0" t="s">
        <v>47</v>
      </c>
      <c r="L645" s="0" t="s">
        <v>47</v>
      </c>
      <c r="M645" s="0" t="s">
        <v>47</v>
      </c>
      <c r="N645" s="0" t="n">
        <v>2</v>
      </c>
      <c r="O645" s="0" t="n">
        <v>168</v>
      </c>
      <c r="P645" s="0" t="n">
        <v>700</v>
      </c>
      <c r="Q645" s="0" t="n">
        <v>4.1</v>
      </c>
      <c r="R645" s="0" t="str">
        <f aca="false">INDEX(Lookup!$B$4:$B$18,MATCH(C645,Lookup!$A$4:$A$18,0))</f>
        <v>India</v>
      </c>
      <c r="S645" s="20" t="n">
        <f aca="false">INDEX(Lookup!$D$4:$D$18,MATCH(C645,Lookup!$A$4:$A$18,0))</f>
        <v>0.012</v>
      </c>
      <c r="T645" s="21" t="n">
        <f aca="false">ROUND(P645*S645,2)</f>
        <v>8.4</v>
      </c>
      <c r="U645" s="21" t="n">
        <f aca="false">IF(T645&lt;=10,1,IF(T645&lt;=20,2,IF(T645&lt;=30,3,IF(T645&lt;=40,4,IF(T645&lt;=50,5,IF(T645&lt;=100,6,IF(T645&lt;=250,7,8)))))))</f>
        <v>1</v>
      </c>
      <c r="V645" s="21" t="n">
        <f aca="false">IF(AND(OR(Dashboard!$T$3="All",R645=Dashboard!$T$3),OR(Dashboard!$T$4="All",D645=Dashboard!$T$4)),1,0)</f>
        <v>1</v>
      </c>
      <c r="W645" s="21" t="n">
        <f aca="false">IF(V645=1,T645+ROW()/10000000,0)</f>
        <v>8.4000645</v>
      </c>
    </row>
    <row r="646" customFormat="false" ht="15" hidden="false" customHeight="false" outlineLevel="0" collapsed="false">
      <c r="A646" s="0" t="n">
        <v>111895</v>
      </c>
      <c r="B646" s="0" t="s">
        <v>2186</v>
      </c>
      <c r="C646" s="0" t="n">
        <v>1</v>
      </c>
      <c r="D646" s="0" t="s">
        <v>2187</v>
      </c>
      <c r="E646" s="0" t="s">
        <v>2188</v>
      </c>
      <c r="F646" s="0" t="s">
        <v>2189</v>
      </c>
      <c r="G646" s="0" t="s">
        <v>2190</v>
      </c>
      <c r="H646" s="0" t="s">
        <v>2191</v>
      </c>
      <c r="I646" s="0" t="s">
        <v>2123</v>
      </c>
      <c r="J646" s="0" t="s">
        <v>47</v>
      </c>
      <c r="K646" s="0" t="s">
        <v>47</v>
      </c>
      <c r="L646" s="0" t="s">
        <v>47</v>
      </c>
      <c r="M646" s="0" t="s">
        <v>47</v>
      </c>
      <c r="N646" s="0" t="n">
        <v>3</v>
      </c>
      <c r="O646" s="0" t="n">
        <v>1582</v>
      </c>
      <c r="P646" s="0" t="n">
        <v>900</v>
      </c>
      <c r="Q646" s="0" t="n">
        <v>4.2</v>
      </c>
      <c r="R646" s="0" t="str">
        <f aca="false">INDEX(Lookup!$B$4:$B$18,MATCH(C646,Lookup!$A$4:$A$18,0))</f>
        <v>India</v>
      </c>
      <c r="S646" s="20" t="n">
        <f aca="false">INDEX(Lookup!$D$4:$D$18,MATCH(C646,Lookup!$A$4:$A$18,0))</f>
        <v>0.012</v>
      </c>
      <c r="T646" s="21" t="n">
        <f aca="false">ROUND(P646*S646,2)</f>
        <v>10.8</v>
      </c>
      <c r="U646" s="21" t="n">
        <f aca="false">IF(T646&lt;=10,1,IF(T646&lt;=20,2,IF(T646&lt;=30,3,IF(T646&lt;=40,4,IF(T646&lt;=50,5,IF(T646&lt;=100,6,IF(T646&lt;=250,7,8)))))))</f>
        <v>2</v>
      </c>
      <c r="V646" s="21" t="n">
        <f aca="false">IF(AND(OR(Dashboard!$T$3="All",R646=Dashboard!$T$3),OR(Dashboard!$T$4="All",D646=Dashboard!$T$4)),1,0)</f>
        <v>1</v>
      </c>
      <c r="W646" s="21" t="n">
        <f aca="false">IF(V646=1,T646+ROW()/10000000,0)</f>
        <v>10.8000646</v>
      </c>
    </row>
    <row r="647" customFormat="false" ht="15" hidden="false" customHeight="false" outlineLevel="0" collapsed="false">
      <c r="A647" s="0" t="n">
        <v>110502</v>
      </c>
      <c r="B647" s="0" t="s">
        <v>2192</v>
      </c>
      <c r="C647" s="0" t="n">
        <v>1</v>
      </c>
      <c r="D647" s="0" t="s">
        <v>2187</v>
      </c>
      <c r="E647" s="0" t="s">
        <v>2193</v>
      </c>
      <c r="F647" s="0" t="s">
        <v>2194</v>
      </c>
      <c r="G647" s="0" t="s">
        <v>2195</v>
      </c>
      <c r="H647" s="0" t="s">
        <v>2196</v>
      </c>
      <c r="I647" s="0" t="s">
        <v>2123</v>
      </c>
      <c r="J647" s="0" t="s">
        <v>47</v>
      </c>
      <c r="K647" s="0" t="s">
        <v>47</v>
      </c>
      <c r="L647" s="0" t="s">
        <v>47</v>
      </c>
      <c r="M647" s="0" t="s">
        <v>47</v>
      </c>
      <c r="N647" s="0" t="n">
        <v>4</v>
      </c>
      <c r="O647" s="0" t="n">
        <v>1315</v>
      </c>
      <c r="P647" s="0" t="n">
        <v>1800</v>
      </c>
      <c r="Q647" s="0" t="n">
        <v>3.7</v>
      </c>
      <c r="R647" s="0" t="str">
        <f aca="false">INDEX(Lookup!$B$4:$B$18,MATCH(C647,Lookup!$A$4:$A$18,0))</f>
        <v>India</v>
      </c>
      <c r="S647" s="20" t="n">
        <f aca="false">INDEX(Lookup!$D$4:$D$18,MATCH(C647,Lookup!$A$4:$A$18,0))</f>
        <v>0.012</v>
      </c>
      <c r="T647" s="21" t="n">
        <f aca="false">ROUND(P647*S647,2)</f>
        <v>21.6</v>
      </c>
      <c r="U647" s="21" t="n">
        <f aca="false">IF(T647&lt;=10,1,IF(T647&lt;=20,2,IF(T647&lt;=30,3,IF(T647&lt;=40,4,IF(T647&lt;=50,5,IF(T647&lt;=100,6,IF(T647&lt;=250,7,8)))))))</f>
        <v>3</v>
      </c>
      <c r="V647" s="21" t="n">
        <f aca="false">IF(AND(OR(Dashboard!$T$3="All",R647=Dashboard!$T$3),OR(Dashboard!$T$4="All",D647=Dashboard!$T$4)),1,0)</f>
        <v>1</v>
      </c>
      <c r="W647" s="21" t="n">
        <f aca="false">IF(V647=1,T647+ROW()/10000000,0)</f>
        <v>21.6000647</v>
      </c>
    </row>
    <row r="648" customFormat="false" ht="15" hidden="false" customHeight="false" outlineLevel="0" collapsed="false">
      <c r="A648" s="0" t="n">
        <v>18396250</v>
      </c>
      <c r="B648" s="0" t="s">
        <v>2197</v>
      </c>
      <c r="C648" s="0" t="n">
        <v>1</v>
      </c>
      <c r="D648" s="0" t="s">
        <v>2187</v>
      </c>
      <c r="E648" s="0" t="s">
        <v>2198</v>
      </c>
      <c r="F648" s="0" t="s">
        <v>2199</v>
      </c>
      <c r="G648" s="0" t="s">
        <v>2200</v>
      </c>
      <c r="H648" s="0" t="s">
        <v>2201</v>
      </c>
      <c r="I648" s="0" t="s">
        <v>2123</v>
      </c>
      <c r="J648" s="0" t="s">
        <v>47</v>
      </c>
      <c r="K648" s="0" t="s">
        <v>46</v>
      </c>
      <c r="L648" s="0" t="s">
        <v>47</v>
      </c>
      <c r="M648" s="0" t="s">
        <v>47</v>
      </c>
      <c r="N648" s="0" t="n">
        <v>1</v>
      </c>
      <c r="O648" s="0" t="n">
        <v>217</v>
      </c>
      <c r="P648" s="0" t="n">
        <v>300</v>
      </c>
      <c r="Q648" s="0" t="n">
        <v>4.5</v>
      </c>
      <c r="R648" s="0" t="str">
        <f aca="false">INDEX(Lookup!$B$4:$B$18,MATCH(C648,Lookup!$A$4:$A$18,0))</f>
        <v>India</v>
      </c>
      <c r="S648" s="20" t="n">
        <f aca="false">INDEX(Lookup!$D$4:$D$18,MATCH(C648,Lookup!$A$4:$A$18,0))</f>
        <v>0.012</v>
      </c>
      <c r="T648" s="21" t="n">
        <f aca="false">ROUND(P648*S648,2)</f>
        <v>3.6</v>
      </c>
      <c r="U648" s="21" t="n">
        <f aca="false">IF(T648&lt;=10,1,IF(T648&lt;=20,2,IF(T648&lt;=30,3,IF(T648&lt;=40,4,IF(T648&lt;=50,5,IF(T648&lt;=100,6,IF(T648&lt;=250,7,8)))))))</f>
        <v>1</v>
      </c>
      <c r="V648" s="21" t="n">
        <f aca="false">IF(AND(OR(Dashboard!$T$3="All",R648=Dashboard!$T$3),OR(Dashboard!$T$4="All",D648=Dashboard!$T$4)),1,0)</f>
        <v>1</v>
      </c>
      <c r="W648" s="21" t="n">
        <f aca="false">IF(V648=1,T648+ROW()/10000000,0)</f>
        <v>3.6000648</v>
      </c>
    </row>
    <row r="649" customFormat="false" ht="15" hidden="false" customHeight="false" outlineLevel="0" collapsed="false">
      <c r="A649" s="0" t="n">
        <v>113702</v>
      </c>
      <c r="B649" s="0" t="s">
        <v>2202</v>
      </c>
      <c r="C649" s="0" t="n">
        <v>1</v>
      </c>
      <c r="D649" s="0" t="s">
        <v>2187</v>
      </c>
      <c r="E649" s="0" t="s">
        <v>2203</v>
      </c>
      <c r="F649" s="0" t="s">
        <v>2199</v>
      </c>
      <c r="G649" s="0" t="s">
        <v>2200</v>
      </c>
      <c r="H649" s="0" t="s">
        <v>2204</v>
      </c>
      <c r="I649" s="0" t="s">
        <v>2123</v>
      </c>
      <c r="J649" s="0" t="s">
        <v>47</v>
      </c>
      <c r="K649" s="0" t="s">
        <v>47</v>
      </c>
      <c r="L649" s="0" t="s">
        <v>47</v>
      </c>
      <c r="M649" s="0" t="s">
        <v>47</v>
      </c>
      <c r="N649" s="0" t="n">
        <v>3</v>
      </c>
      <c r="O649" s="0" t="n">
        <v>769</v>
      </c>
      <c r="P649" s="0" t="n">
        <v>800</v>
      </c>
      <c r="Q649" s="0" t="n">
        <v>4.1</v>
      </c>
      <c r="R649" s="0" t="str">
        <f aca="false">INDEX(Lookup!$B$4:$B$18,MATCH(C649,Lookup!$A$4:$A$18,0))</f>
        <v>India</v>
      </c>
      <c r="S649" s="20" t="n">
        <f aca="false">INDEX(Lookup!$D$4:$D$18,MATCH(C649,Lookup!$A$4:$A$18,0))</f>
        <v>0.012</v>
      </c>
      <c r="T649" s="21" t="n">
        <f aca="false">ROUND(P649*S649,2)</f>
        <v>9.6</v>
      </c>
      <c r="U649" s="21" t="n">
        <f aca="false">IF(T649&lt;=10,1,IF(T649&lt;=20,2,IF(T649&lt;=30,3,IF(T649&lt;=40,4,IF(T649&lt;=50,5,IF(T649&lt;=100,6,IF(T649&lt;=250,7,8)))))))</f>
        <v>1</v>
      </c>
      <c r="V649" s="21" t="n">
        <f aca="false">IF(AND(OR(Dashboard!$T$3="All",R649=Dashboard!$T$3),OR(Dashboard!$T$4="All",D649=Dashboard!$T$4)),1,0)</f>
        <v>1</v>
      </c>
      <c r="W649" s="21" t="n">
        <f aca="false">IF(V649=1,T649+ROW()/10000000,0)</f>
        <v>9.6000649</v>
      </c>
    </row>
    <row r="650" customFormat="false" ht="15" hidden="false" customHeight="false" outlineLevel="0" collapsed="false">
      <c r="A650" s="0" t="n">
        <v>113433</v>
      </c>
      <c r="B650" s="0" t="s">
        <v>2205</v>
      </c>
      <c r="C650" s="0" t="n">
        <v>1</v>
      </c>
      <c r="D650" s="0" t="s">
        <v>2187</v>
      </c>
      <c r="E650" s="0" t="s">
        <v>2206</v>
      </c>
      <c r="F650" s="0" t="s">
        <v>2199</v>
      </c>
      <c r="G650" s="0" t="s">
        <v>2200</v>
      </c>
      <c r="H650" s="0" t="s">
        <v>2207</v>
      </c>
      <c r="I650" s="0" t="s">
        <v>2123</v>
      </c>
      <c r="J650" s="0" t="s">
        <v>47</v>
      </c>
      <c r="K650" s="0" t="s">
        <v>46</v>
      </c>
      <c r="L650" s="0" t="s">
        <v>47</v>
      </c>
      <c r="M650" s="0" t="s">
        <v>47</v>
      </c>
      <c r="N650" s="0" t="n">
        <v>3</v>
      </c>
      <c r="O650" s="0" t="n">
        <v>731</v>
      </c>
      <c r="P650" s="0" t="n">
        <v>900</v>
      </c>
      <c r="Q650" s="0" t="n">
        <v>4.3</v>
      </c>
      <c r="R650" s="0" t="str">
        <f aca="false">INDEX(Lookup!$B$4:$B$18,MATCH(C650,Lookup!$A$4:$A$18,0))</f>
        <v>India</v>
      </c>
      <c r="S650" s="20" t="n">
        <f aca="false">INDEX(Lookup!$D$4:$D$18,MATCH(C650,Lookup!$A$4:$A$18,0))</f>
        <v>0.012</v>
      </c>
      <c r="T650" s="21" t="n">
        <f aca="false">ROUND(P650*S650,2)</f>
        <v>10.8</v>
      </c>
      <c r="U650" s="21" t="n">
        <f aca="false">IF(T650&lt;=10,1,IF(T650&lt;=20,2,IF(T650&lt;=30,3,IF(T650&lt;=40,4,IF(T650&lt;=50,5,IF(T650&lt;=100,6,IF(T650&lt;=250,7,8)))))))</f>
        <v>2</v>
      </c>
      <c r="V650" s="21" t="n">
        <f aca="false">IF(AND(OR(Dashboard!$T$3="All",R650=Dashboard!$T$3),OR(Dashboard!$T$4="All",D650=Dashboard!$T$4)),1,0)</f>
        <v>1</v>
      </c>
      <c r="W650" s="21" t="n">
        <f aca="false">IF(V650=1,T650+ROW()/10000000,0)</f>
        <v>10.800065</v>
      </c>
    </row>
    <row r="651" customFormat="false" ht="15" hidden="false" customHeight="false" outlineLevel="0" collapsed="false">
      <c r="A651" s="0" t="n">
        <v>18438909</v>
      </c>
      <c r="B651" s="0" t="s">
        <v>2208</v>
      </c>
      <c r="C651" s="0" t="n">
        <v>1</v>
      </c>
      <c r="D651" s="0" t="s">
        <v>2187</v>
      </c>
      <c r="E651" s="0" t="s">
        <v>2209</v>
      </c>
      <c r="F651" s="0" t="s">
        <v>2199</v>
      </c>
      <c r="G651" s="0" t="s">
        <v>2200</v>
      </c>
      <c r="H651" s="0" t="s">
        <v>2210</v>
      </c>
      <c r="I651" s="0" t="s">
        <v>2123</v>
      </c>
      <c r="J651" s="0" t="s">
        <v>47</v>
      </c>
      <c r="K651" s="0" t="s">
        <v>46</v>
      </c>
      <c r="L651" s="0" t="s">
        <v>47</v>
      </c>
      <c r="M651" s="0" t="s">
        <v>47</v>
      </c>
      <c r="N651" s="0" t="n">
        <v>2</v>
      </c>
      <c r="O651" s="0" t="n">
        <v>113</v>
      </c>
      <c r="P651" s="0" t="n">
        <v>500</v>
      </c>
      <c r="Q651" s="0" t="n">
        <v>4.4</v>
      </c>
      <c r="R651" s="0" t="str">
        <f aca="false">INDEX(Lookup!$B$4:$B$18,MATCH(C651,Lookup!$A$4:$A$18,0))</f>
        <v>India</v>
      </c>
      <c r="S651" s="20" t="n">
        <f aca="false">INDEX(Lookup!$D$4:$D$18,MATCH(C651,Lookup!$A$4:$A$18,0))</f>
        <v>0.012</v>
      </c>
      <c r="T651" s="21" t="n">
        <f aca="false">ROUND(P651*S651,2)</f>
        <v>6</v>
      </c>
      <c r="U651" s="21" t="n">
        <f aca="false">IF(T651&lt;=10,1,IF(T651&lt;=20,2,IF(T651&lt;=30,3,IF(T651&lt;=40,4,IF(T651&lt;=50,5,IF(T651&lt;=100,6,IF(T651&lt;=250,7,8)))))))</f>
        <v>1</v>
      </c>
      <c r="V651" s="21" t="n">
        <f aca="false">IF(AND(OR(Dashboard!$T$3="All",R651=Dashboard!$T$3),OR(Dashboard!$T$4="All",D651=Dashboard!$T$4)),1,0)</f>
        <v>1</v>
      </c>
      <c r="W651" s="21" t="n">
        <f aca="false">IF(V651=1,T651+ROW()/10000000,0)</f>
        <v>6.0000651</v>
      </c>
    </row>
    <row r="652" customFormat="false" ht="15" hidden="false" customHeight="false" outlineLevel="0" collapsed="false">
      <c r="A652" s="0" t="n">
        <v>18143128</v>
      </c>
      <c r="B652" s="0" t="s">
        <v>2211</v>
      </c>
      <c r="C652" s="0" t="n">
        <v>1</v>
      </c>
      <c r="D652" s="0" t="s">
        <v>2187</v>
      </c>
      <c r="E652" s="0" t="s">
        <v>2212</v>
      </c>
      <c r="F652" s="0" t="s">
        <v>2199</v>
      </c>
      <c r="G652" s="0" t="s">
        <v>2200</v>
      </c>
      <c r="H652" s="0" t="s">
        <v>2213</v>
      </c>
      <c r="I652" s="0" t="s">
        <v>2123</v>
      </c>
      <c r="J652" s="0" t="s">
        <v>47</v>
      </c>
      <c r="K652" s="0" t="s">
        <v>46</v>
      </c>
      <c r="L652" s="0" t="s">
        <v>47</v>
      </c>
      <c r="M652" s="0" t="s">
        <v>47</v>
      </c>
      <c r="N652" s="0" t="n">
        <v>3</v>
      </c>
      <c r="O652" s="0" t="n">
        <v>944</v>
      </c>
      <c r="P652" s="0" t="n">
        <v>1000</v>
      </c>
      <c r="Q652" s="0" t="n">
        <v>4.4</v>
      </c>
      <c r="R652" s="0" t="str">
        <f aca="false">INDEX(Lookup!$B$4:$B$18,MATCH(C652,Lookup!$A$4:$A$18,0))</f>
        <v>India</v>
      </c>
      <c r="S652" s="20" t="n">
        <f aca="false">INDEX(Lookup!$D$4:$D$18,MATCH(C652,Lookup!$A$4:$A$18,0))</f>
        <v>0.012</v>
      </c>
      <c r="T652" s="21" t="n">
        <f aca="false">ROUND(P652*S652,2)</f>
        <v>12</v>
      </c>
      <c r="U652" s="21" t="n">
        <f aca="false">IF(T652&lt;=10,1,IF(T652&lt;=20,2,IF(T652&lt;=30,3,IF(T652&lt;=40,4,IF(T652&lt;=50,5,IF(T652&lt;=100,6,IF(T652&lt;=250,7,8)))))))</f>
        <v>2</v>
      </c>
      <c r="V652" s="21" t="n">
        <f aca="false">IF(AND(OR(Dashboard!$T$3="All",R652=Dashboard!$T$3),OR(Dashboard!$T$4="All",D652=Dashboard!$T$4)),1,0)</f>
        <v>1</v>
      </c>
      <c r="W652" s="21" t="n">
        <f aca="false">IF(V652=1,T652+ROW()/10000000,0)</f>
        <v>12.0000652</v>
      </c>
    </row>
    <row r="653" customFormat="false" ht="15" hidden="false" customHeight="false" outlineLevel="0" collapsed="false">
      <c r="A653" s="0" t="n">
        <v>18438944</v>
      </c>
      <c r="B653" s="0" t="s">
        <v>2214</v>
      </c>
      <c r="C653" s="0" t="n">
        <v>1</v>
      </c>
      <c r="D653" s="0" t="s">
        <v>2187</v>
      </c>
      <c r="E653" s="0" t="s">
        <v>2215</v>
      </c>
      <c r="F653" s="0" t="s">
        <v>2216</v>
      </c>
      <c r="G653" s="0" t="s">
        <v>2217</v>
      </c>
      <c r="H653" s="0" t="s">
        <v>2218</v>
      </c>
      <c r="I653" s="0" t="s">
        <v>2123</v>
      </c>
      <c r="J653" s="0" t="s">
        <v>47</v>
      </c>
      <c r="K653" s="0" t="s">
        <v>46</v>
      </c>
      <c r="L653" s="0" t="s">
        <v>47</v>
      </c>
      <c r="M653" s="0" t="s">
        <v>47</v>
      </c>
      <c r="N653" s="0" t="n">
        <v>3</v>
      </c>
      <c r="O653" s="0" t="n">
        <v>63</v>
      </c>
      <c r="P653" s="0" t="n">
        <v>1000</v>
      </c>
      <c r="Q653" s="0" t="n">
        <v>3.8</v>
      </c>
      <c r="R653" s="0" t="str">
        <f aca="false">INDEX(Lookup!$B$4:$B$18,MATCH(C653,Lookup!$A$4:$A$18,0))</f>
        <v>India</v>
      </c>
      <c r="S653" s="20" t="n">
        <f aca="false">INDEX(Lookup!$D$4:$D$18,MATCH(C653,Lookup!$A$4:$A$18,0))</f>
        <v>0.012</v>
      </c>
      <c r="T653" s="21" t="n">
        <f aca="false">ROUND(P653*S653,2)</f>
        <v>12</v>
      </c>
      <c r="U653" s="21" t="n">
        <f aca="false">IF(T653&lt;=10,1,IF(T653&lt;=20,2,IF(T653&lt;=30,3,IF(T653&lt;=40,4,IF(T653&lt;=50,5,IF(T653&lt;=100,6,IF(T653&lt;=250,7,8)))))))</f>
        <v>2</v>
      </c>
      <c r="V653" s="21" t="n">
        <f aca="false">IF(AND(OR(Dashboard!$T$3="All",R653=Dashboard!$T$3),OR(Dashboard!$T$4="All",D653=Dashboard!$T$4)),1,0)</f>
        <v>1</v>
      </c>
      <c r="W653" s="21" t="n">
        <f aca="false">IF(V653=1,T653+ROW()/10000000,0)</f>
        <v>12.0000653</v>
      </c>
    </row>
    <row r="654" customFormat="false" ht="15" hidden="false" customHeight="false" outlineLevel="0" collapsed="false">
      <c r="A654" s="0" t="n">
        <v>110436</v>
      </c>
      <c r="B654" s="0" t="s">
        <v>2219</v>
      </c>
      <c r="C654" s="0" t="n">
        <v>1</v>
      </c>
      <c r="D654" s="0" t="s">
        <v>2187</v>
      </c>
      <c r="E654" s="0" t="s">
        <v>2220</v>
      </c>
      <c r="F654" s="0" t="s">
        <v>2221</v>
      </c>
      <c r="G654" s="0" t="s">
        <v>2222</v>
      </c>
      <c r="H654" s="0" t="s">
        <v>2223</v>
      </c>
      <c r="I654" s="0" t="s">
        <v>2123</v>
      </c>
      <c r="J654" s="0" t="s">
        <v>47</v>
      </c>
      <c r="K654" s="0" t="s">
        <v>47</v>
      </c>
      <c r="L654" s="0" t="s">
        <v>47</v>
      </c>
      <c r="M654" s="0" t="s">
        <v>47</v>
      </c>
      <c r="N654" s="0" t="n">
        <v>3</v>
      </c>
      <c r="O654" s="0" t="n">
        <v>375</v>
      </c>
      <c r="P654" s="0" t="n">
        <v>1400</v>
      </c>
      <c r="Q654" s="0" t="n">
        <v>3.6</v>
      </c>
      <c r="R654" s="0" t="str">
        <f aca="false">INDEX(Lookup!$B$4:$B$18,MATCH(C654,Lookup!$A$4:$A$18,0))</f>
        <v>India</v>
      </c>
      <c r="S654" s="20" t="n">
        <f aca="false">INDEX(Lookup!$D$4:$D$18,MATCH(C654,Lookup!$A$4:$A$18,0))</f>
        <v>0.012</v>
      </c>
      <c r="T654" s="21" t="n">
        <f aca="false">ROUND(P654*S654,2)</f>
        <v>16.8</v>
      </c>
      <c r="U654" s="21" t="n">
        <f aca="false">IF(T654&lt;=10,1,IF(T654&lt;=20,2,IF(T654&lt;=30,3,IF(T654&lt;=40,4,IF(T654&lt;=50,5,IF(T654&lt;=100,6,IF(T654&lt;=250,7,8)))))))</f>
        <v>2</v>
      </c>
      <c r="V654" s="21" t="n">
        <f aca="false">IF(AND(OR(Dashboard!$T$3="All",R654=Dashboard!$T$3),OR(Dashboard!$T$4="All",D654=Dashboard!$T$4)),1,0)</f>
        <v>1</v>
      </c>
      <c r="W654" s="21" t="n">
        <f aca="false">IF(V654=1,T654+ROW()/10000000,0)</f>
        <v>16.8000654</v>
      </c>
    </row>
    <row r="655" customFormat="false" ht="15" hidden="false" customHeight="false" outlineLevel="0" collapsed="false">
      <c r="A655" s="0" t="n">
        <v>18385201</v>
      </c>
      <c r="B655" s="0" t="s">
        <v>2224</v>
      </c>
      <c r="C655" s="0" t="n">
        <v>1</v>
      </c>
      <c r="D655" s="0" t="s">
        <v>2187</v>
      </c>
      <c r="E655" s="0" t="s">
        <v>2225</v>
      </c>
      <c r="F655" s="0" t="s">
        <v>2226</v>
      </c>
      <c r="G655" s="0" t="s">
        <v>2227</v>
      </c>
      <c r="H655" s="0" t="s">
        <v>2228</v>
      </c>
      <c r="I655" s="0" t="s">
        <v>2123</v>
      </c>
      <c r="J655" s="0" t="s">
        <v>47</v>
      </c>
      <c r="K655" s="0" t="s">
        <v>47</v>
      </c>
      <c r="L655" s="0" t="s">
        <v>47</v>
      </c>
      <c r="M655" s="0" t="s">
        <v>47</v>
      </c>
      <c r="N655" s="0" t="n">
        <v>2</v>
      </c>
      <c r="O655" s="0" t="n">
        <v>166</v>
      </c>
      <c r="P655" s="0" t="n">
        <v>350</v>
      </c>
      <c r="Q655" s="0" t="n">
        <v>4.6</v>
      </c>
      <c r="R655" s="0" t="str">
        <f aca="false">INDEX(Lookup!$B$4:$B$18,MATCH(C655,Lookup!$A$4:$A$18,0))</f>
        <v>India</v>
      </c>
      <c r="S655" s="20" t="n">
        <f aca="false">INDEX(Lookup!$D$4:$D$18,MATCH(C655,Lookup!$A$4:$A$18,0))</f>
        <v>0.012</v>
      </c>
      <c r="T655" s="21" t="n">
        <f aca="false">ROUND(P655*S655,2)</f>
        <v>4.2</v>
      </c>
      <c r="U655" s="21" t="n">
        <f aca="false">IF(T655&lt;=10,1,IF(T655&lt;=20,2,IF(T655&lt;=30,3,IF(T655&lt;=40,4,IF(T655&lt;=50,5,IF(T655&lt;=100,6,IF(T655&lt;=250,7,8)))))))</f>
        <v>1</v>
      </c>
      <c r="V655" s="21" t="n">
        <f aca="false">IF(AND(OR(Dashboard!$T$3="All",R655=Dashboard!$T$3),OR(Dashboard!$T$4="All",D655=Dashboard!$T$4)),1,0)</f>
        <v>1</v>
      </c>
      <c r="W655" s="21" t="n">
        <f aca="false">IF(V655=1,T655+ROW()/10000000,0)</f>
        <v>4.2000655</v>
      </c>
    </row>
    <row r="656" customFormat="false" ht="15" hidden="false" customHeight="false" outlineLevel="0" collapsed="false">
      <c r="A656" s="0" t="n">
        <v>110395</v>
      </c>
      <c r="B656" s="0" t="s">
        <v>2229</v>
      </c>
      <c r="C656" s="0" t="n">
        <v>1</v>
      </c>
      <c r="D656" s="0" t="s">
        <v>2187</v>
      </c>
      <c r="E656" s="0" t="s">
        <v>2230</v>
      </c>
      <c r="F656" s="0" t="s">
        <v>2226</v>
      </c>
      <c r="G656" s="0" t="s">
        <v>2227</v>
      </c>
      <c r="H656" s="0" t="s">
        <v>2231</v>
      </c>
      <c r="I656" s="0" t="s">
        <v>2123</v>
      </c>
      <c r="J656" s="0" t="s">
        <v>47</v>
      </c>
      <c r="K656" s="0" t="s">
        <v>47</v>
      </c>
      <c r="L656" s="0" t="s">
        <v>47</v>
      </c>
      <c r="M656" s="0" t="s">
        <v>47</v>
      </c>
      <c r="N656" s="0" t="n">
        <v>2</v>
      </c>
      <c r="O656" s="0" t="n">
        <v>697</v>
      </c>
      <c r="P656" s="0" t="n">
        <v>450</v>
      </c>
      <c r="Q656" s="0" t="n">
        <v>4.4</v>
      </c>
      <c r="R656" s="0" t="str">
        <f aca="false">INDEX(Lookup!$B$4:$B$18,MATCH(C656,Lookup!$A$4:$A$18,0))</f>
        <v>India</v>
      </c>
      <c r="S656" s="20" t="n">
        <f aca="false">INDEX(Lookup!$D$4:$D$18,MATCH(C656,Lookup!$A$4:$A$18,0))</f>
        <v>0.012</v>
      </c>
      <c r="T656" s="21" t="n">
        <f aca="false">ROUND(P656*S656,2)</f>
        <v>5.4</v>
      </c>
      <c r="U656" s="21" t="n">
        <f aca="false">IF(T656&lt;=10,1,IF(T656&lt;=20,2,IF(T656&lt;=30,3,IF(T656&lt;=40,4,IF(T656&lt;=50,5,IF(T656&lt;=100,6,IF(T656&lt;=250,7,8)))))))</f>
        <v>1</v>
      </c>
      <c r="V656" s="21" t="n">
        <f aca="false">IF(AND(OR(Dashboard!$T$3="All",R656=Dashboard!$T$3),OR(Dashboard!$T$4="All",D656=Dashboard!$T$4)),1,0)</f>
        <v>1</v>
      </c>
      <c r="W656" s="21" t="n">
        <f aca="false">IF(V656=1,T656+ROW()/10000000,0)</f>
        <v>5.4000656</v>
      </c>
    </row>
    <row r="657" customFormat="false" ht="15" hidden="false" customHeight="false" outlineLevel="0" collapsed="false">
      <c r="A657" s="0" t="n">
        <v>18335583</v>
      </c>
      <c r="B657" s="0" t="s">
        <v>2232</v>
      </c>
      <c r="C657" s="0" t="n">
        <v>1</v>
      </c>
      <c r="D657" s="0" t="s">
        <v>2187</v>
      </c>
      <c r="E657" s="0" t="s">
        <v>2233</v>
      </c>
      <c r="F657" s="0" t="s">
        <v>2234</v>
      </c>
      <c r="G657" s="0" t="s">
        <v>2235</v>
      </c>
      <c r="H657" s="0" t="s">
        <v>2158</v>
      </c>
      <c r="I657" s="0" t="s">
        <v>2123</v>
      </c>
      <c r="J657" s="0" t="s">
        <v>47</v>
      </c>
      <c r="K657" s="0" t="s">
        <v>47</v>
      </c>
      <c r="L657" s="0" t="s">
        <v>47</v>
      </c>
      <c r="M657" s="0" t="s">
        <v>47</v>
      </c>
      <c r="N657" s="0" t="n">
        <v>3</v>
      </c>
      <c r="O657" s="0" t="n">
        <v>325</v>
      </c>
      <c r="P657" s="0" t="n">
        <v>900</v>
      </c>
      <c r="Q657" s="0" t="n">
        <v>4.3</v>
      </c>
      <c r="R657" s="0" t="str">
        <f aca="false">INDEX(Lookup!$B$4:$B$18,MATCH(C657,Lookup!$A$4:$A$18,0))</f>
        <v>India</v>
      </c>
      <c r="S657" s="20" t="n">
        <f aca="false">INDEX(Lookup!$D$4:$D$18,MATCH(C657,Lookup!$A$4:$A$18,0))</f>
        <v>0.012</v>
      </c>
      <c r="T657" s="21" t="n">
        <f aca="false">ROUND(P657*S657,2)</f>
        <v>10.8</v>
      </c>
      <c r="U657" s="21" t="n">
        <f aca="false">IF(T657&lt;=10,1,IF(T657&lt;=20,2,IF(T657&lt;=30,3,IF(T657&lt;=40,4,IF(T657&lt;=50,5,IF(T657&lt;=100,6,IF(T657&lt;=250,7,8)))))))</f>
        <v>2</v>
      </c>
      <c r="V657" s="21" t="n">
        <f aca="false">IF(AND(OR(Dashboard!$T$3="All",R657=Dashboard!$T$3),OR(Dashboard!$T$4="All",D657=Dashboard!$T$4)),1,0)</f>
        <v>1</v>
      </c>
      <c r="W657" s="21" t="n">
        <f aca="false">IF(V657=1,T657+ROW()/10000000,0)</f>
        <v>10.8000657</v>
      </c>
    </row>
    <row r="658" customFormat="false" ht="15" hidden="false" customHeight="false" outlineLevel="0" collapsed="false">
      <c r="A658" s="0" t="n">
        <v>110237</v>
      </c>
      <c r="B658" s="0" t="s">
        <v>2236</v>
      </c>
      <c r="C658" s="0" t="n">
        <v>1</v>
      </c>
      <c r="D658" s="0" t="s">
        <v>2187</v>
      </c>
      <c r="E658" s="0" t="s">
        <v>2237</v>
      </c>
      <c r="F658" s="0" t="s">
        <v>2238</v>
      </c>
      <c r="G658" s="0" t="s">
        <v>2239</v>
      </c>
      <c r="H658" s="0" t="s">
        <v>2240</v>
      </c>
      <c r="I658" s="0" t="s">
        <v>2123</v>
      </c>
      <c r="J658" s="0" t="s">
        <v>47</v>
      </c>
      <c r="K658" s="0" t="s">
        <v>46</v>
      </c>
      <c r="L658" s="0" t="s">
        <v>47</v>
      </c>
      <c r="M658" s="0" t="s">
        <v>47</v>
      </c>
      <c r="N658" s="0" t="n">
        <v>2</v>
      </c>
      <c r="O658" s="0" t="n">
        <v>432</v>
      </c>
      <c r="P658" s="0" t="n">
        <v>600</v>
      </c>
      <c r="Q658" s="0" t="n">
        <v>3.8</v>
      </c>
      <c r="R658" s="0" t="str">
        <f aca="false">INDEX(Lookup!$B$4:$B$18,MATCH(C658,Lookup!$A$4:$A$18,0))</f>
        <v>India</v>
      </c>
      <c r="S658" s="20" t="n">
        <f aca="false">INDEX(Lookup!$D$4:$D$18,MATCH(C658,Lookup!$A$4:$A$18,0))</f>
        <v>0.012</v>
      </c>
      <c r="T658" s="21" t="n">
        <f aca="false">ROUND(P658*S658,2)</f>
        <v>7.2</v>
      </c>
      <c r="U658" s="21" t="n">
        <f aca="false">IF(T658&lt;=10,1,IF(T658&lt;=20,2,IF(T658&lt;=30,3,IF(T658&lt;=40,4,IF(T658&lt;=50,5,IF(T658&lt;=100,6,IF(T658&lt;=250,7,8)))))))</f>
        <v>1</v>
      </c>
      <c r="V658" s="21" t="n">
        <f aca="false">IF(AND(OR(Dashboard!$T$3="All",R658=Dashboard!$T$3),OR(Dashboard!$T$4="All",D658=Dashboard!$T$4)),1,0)</f>
        <v>1</v>
      </c>
      <c r="W658" s="21" t="n">
        <f aca="false">IF(V658=1,T658+ROW()/10000000,0)</f>
        <v>7.2000658</v>
      </c>
    </row>
    <row r="659" customFormat="false" ht="15" hidden="false" customHeight="false" outlineLevel="0" collapsed="false">
      <c r="A659" s="0" t="n">
        <v>113537</v>
      </c>
      <c r="B659" s="0" t="s">
        <v>2241</v>
      </c>
      <c r="C659" s="0" t="n">
        <v>1</v>
      </c>
      <c r="D659" s="0" t="s">
        <v>2187</v>
      </c>
      <c r="E659" s="0" t="s">
        <v>2242</v>
      </c>
      <c r="F659" s="0" t="s">
        <v>2238</v>
      </c>
      <c r="G659" s="0" t="s">
        <v>2239</v>
      </c>
      <c r="H659" s="0" t="s">
        <v>2243</v>
      </c>
      <c r="I659" s="0" t="s">
        <v>2123</v>
      </c>
      <c r="J659" s="0" t="s">
        <v>47</v>
      </c>
      <c r="K659" s="0" t="s">
        <v>46</v>
      </c>
      <c r="L659" s="0" t="s">
        <v>47</v>
      </c>
      <c r="M659" s="0" t="s">
        <v>47</v>
      </c>
      <c r="N659" s="0" t="n">
        <v>2</v>
      </c>
      <c r="O659" s="0" t="n">
        <v>744</v>
      </c>
      <c r="P659" s="0" t="n">
        <v>700</v>
      </c>
      <c r="Q659" s="0" t="n">
        <v>4.3</v>
      </c>
      <c r="R659" s="0" t="str">
        <f aca="false">INDEX(Lookup!$B$4:$B$18,MATCH(C659,Lookup!$A$4:$A$18,0))</f>
        <v>India</v>
      </c>
      <c r="S659" s="20" t="n">
        <f aca="false">INDEX(Lookup!$D$4:$D$18,MATCH(C659,Lookup!$A$4:$A$18,0))</f>
        <v>0.012</v>
      </c>
      <c r="T659" s="21" t="n">
        <f aca="false">ROUND(P659*S659,2)</f>
        <v>8.4</v>
      </c>
      <c r="U659" s="21" t="n">
        <f aca="false">IF(T659&lt;=10,1,IF(T659&lt;=20,2,IF(T659&lt;=30,3,IF(T659&lt;=40,4,IF(T659&lt;=50,5,IF(T659&lt;=100,6,IF(T659&lt;=250,7,8)))))))</f>
        <v>1</v>
      </c>
      <c r="V659" s="21" t="n">
        <f aca="false">IF(AND(OR(Dashboard!$T$3="All",R659=Dashboard!$T$3),OR(Dashboard!$T$4="All",D659=Dashboard!$T$4)),1,0)</f>
        <v>1</v>
      </c>
      <c r="W659" s="21" t="n">
        <f aca="false">IF(V659=1,T659+ROW()/10000000,0)</f>
        <v>8.4000659</v>
      </c>
    </row>
    <row r="660" customFormat="false" ht="15" hidden="false" customHeight="false" outlineLevel="0" collapsed="false">
      <c r="A660" s="0" t="n">
        <v>113703</v>
      </c>
      <c r="B660" s="0" t="s">
        <v>2244</v>
      </c>
      <c r="C660" s="0" t="n">
        <v>1</v>
      </c>
      <c r="D660" s="0" t="s">
        <v>2187</v>
      </c>
      <c r="E660" s="0" t="s">
        <v>2245</v>
      </c>
      <c r="F660" s="0" t="s">
        <v>2246</v>
      </c>
      <c r="G660" s="0" t="s">
        <v>2247</v>
      </c>
      <c r="H660" s="0" t="s">
        <v>2248</v>
      </c>
      <c r="I660" s="0" t="s">
        <v>2123</v>
      </c>
      <c r="J660" s="0" t="s">
        <v>47</v>
      </c>
      <c r="K660" s="0" t="s">
        <v>46</v>
      </c>
      <c r="L660" s="0" t="s">
        <v>47</v>
      </c>
      <c r="M660" s="0" t="s">
        <v>47</v>
      </c>
      <c r="N660" s="0" t="n">
        <v>2</v>
      </c>
      <c r="O660" s="0" t="n">
        <v>404</v>
      </c>
      <c r="P660" s="0" t="n">
        <v>700</v>
      </c>
      <c r="Q660" s="0" t="n">
        <v>4</v>
      </c>
      <c r="R660" s="0" t="str">
        <f aca="false">INDEX(Lookup!$B$4:$B$18,MATCH(C660,Lookup!$A$4:$A$18,0))</f>
        <v>India</v>
      </c>
      <c r="S660" s="20" t="n">
        <f aca="false">INDEX(Lookup!$D$4:$D$18,MATCH(C660,Lookup!$A$4:$A$18,0))</f>
        <v>0.012</v>
      </c>
      <c r="T660" s="21" t="n">
        <f aca="false">ROUND(P660*S660,2)</f>
        <v>8.4</v>
      </c>
      <c r="U660" s="21" t="n">
        <f aca="false">IF(T660&lt;=10,1,IF(T660&lt;=20,2,IF(T660&lt;=30,3,IF(T660&lt;=40,4,IF(T660&lt;=50,5,IF(T660&lt;=100,6,IF(T660&lt;=250,7,8)))))))</f>
        <v>1</v>
      </c>
      <c r="V660" s="21" t="n">
        <f aca="false">IF(AND(OR(Dashboard!$T$3="All",R660=Dashboard!$T$3),OR(Dashboard!$T$4="All",D660=Dashboard!$T$4)),1,0)</f>
        <v>1</v>
      </c>
      <c r="W660" s="21" t="n">
        <f aca="false">IF(V660=1,T660+ROW()/10000000,0)</f>
        <v>8.400066</v>
      </c>
    </row>
    <row r="661" customFormat="false" ht="15" hidden="false" customHeight="false" outlineLevel="0" collapsed="false">
      <c r="A661" s="0" t="n">
        <v>18385186</v>
      </c>
      <c r="B661" s="0" t="s">
        <v>2249</v>
      </c>
      <c r="C661" s="0" t="n">
        <v>1</v>
      </c>
      <c r="D661" s="0" t="s">
        <v>2187</v>
      </c>
      <c r="E661" s="0" t="s">
        <v>2250</v>
      </c>
      <c r="F661" s="0" t="s">
        <v>2246</v>
      </c>
      <c r="G661" s="0" t="s">
        <v>2247</v>
      </c>
      <c r="H661" s="0" t="s">
        <v>2251</v>
      </c>
      <c r="I661" s="0" t="s">
        <v>2123</v>
      </c>
      <c r="J661" s="0" t="s">
        <v>47</v>
      </c>
      <c r="K661" s="0" t="s">
        <v>46</v>
      </c>
      <c r="L661" s="0" t="s">
        <v>47</v>
      </c>
      <c r="M661" s="0" t="s">
        <v>47</v>
      </c>
      <c r="N661" s="0" t="n">
        <v>2</v>
      </c>
      <c r="O661" s="0" t="n">
        <v>317</v>
      </c>
      <c r="P661" s="0" t="n">
        <v>600</v>
      </c>
      <c r="Q661" s="0" t="n">
        <v>4.4</v>
      </c>
      <c r="R661" s="0" t="str">
        <f aca="false">INDEX(Lookup!$B$4:$B$18,MATCH(C661,Lookup!$A$4:$A$18,0))</f>
        <v>India</v>
      </c>
      <c r="S661" s="20" t="n">
        <f aca="false">INDEX(Lookup!$D$4:$D$18,MATCH(C661,Lookup!$A$4:$A$18,0))</f>
        <v>0.012</v>
      </c>
      <c r="T661" s="21" t="n">
        <f aca="false">ROUND(P661*S661,2)</f>
        <v>7.2</v>
      </c>
      <c r="U661" s="21" t="n">
        <f aca="false">IF(T661&lt;=10,1,IF(T661&lt;=20,2,IF(T661&lt;=30,3,IF(T661&lt;=40,4,IF(T661&lt;=50,5,IF(T661&lt;=100,6,IF(T661&lt;=250,7,8)))))))</f>
        <v>1</v>
      </c>
      <c r="V661" s="21" t="n">
        <f aca="false">IF(AND(OR(Dashboard!$T$3="All",R661=Dashboard!$T$3),OR(Dashboard!$T$4="All",D661=Dashboard!$T$4)),1,0)</f>
        <v>1</v>
      </c>
      <c r="W661" s="21" t="n">
        <f aca="false">IF(V661=1,T661+ROW()/10000000,0)</f>
        <v>7.2000661</v>
      </c>
    </row>
    <row r="662" customFormat="false" ht="15" hidden="false" customHeight="false" outlineLevel="0" collapsed="false">
      <c r="A662" s="0" t="n">
        <v>113325</v>
      </c>
      <c r="B662" s="0" t="s">
        <v>2252</v>
      </c>
      <c r="C662" s="0" t="n">
        <v>1</v>
      </c>
      <c r="D662" s="0" t="s">
        <v>2187</v>
      </c>
      <c r="E662" s="0" t="s">
        <v>2253</v>
      </c>
      <c r="F662" s="0" t="s">
        <v>2254</v>
      </c>
      <c r="G662" s="0" t="s">
        <v>2255</v>
      </c>
      <c r="H662" s="0" t="s">
        <v>2256</v>
      </c>
      <c r="I662" s="0" t="s">
        <v>2123</v>
      </c>
      <c r="J662" s="0" t="s">
        <v>47</v>
      </c>
      <c r="K662" s="0" t="s">
        <v>46</v>
      </c>
      <c r="L662" s="0" t="s">
        <v>47</v>
      </c>
      <c r="M662" s="0" t="s">
        <v>47</v>
      </c>
      <c r="N662" s="0" t="n">
        <v>3</v>
      </c>
      <c r="O662" s="0" t="n">
        <v>1138</v>
      </c>
      <c r="P662" s="0" t="n">
        <v>950</v>
      </c>
      <c r="Q662" s="0" t="n">
        <v>4.5</v>
      </c>
      <c r="R662" s="0" t="str">
        <f aca="false">INDEX(Lookup!$B$4:$B$18,MATCH(C662,Lookup!$A$4:$A$18,0))</f>
        <v>India</v>
      </c>
      <c r="S662" s="20" t="n">
        <f aca="false">INDEX(Lookup!$D$4:$D$18,MATCH(C662,Lookup!$A$4:$A$18,0))</f>
        <v>0.012</v>
      </c>
      <c r="T662" s="21" t="n">
        <f aca="false">ROUND(P662*S662,2)</f>
        <v>11.4</v>
      </c>
      <c r="U662" s="21" t="n">
        <f aca="false">IF(T662&lt;=10,1,IF(T662&lt;=20,2,IF(T662&lt;=30,3,IF(T662&lt;=40,4,IF(T662&lt;=50,5,IF(T662&lt;=100,6,IF(T662&lt;=250,7,8)))))))</f>
        <v>2</v>
      </c>
      <c r="V662" s="21" t="n">
        <f aca="false">IF(AND(OR(Dashboard!$T$3="All",R662=Dashboard!$T$3),OR(Dashboard!$T$4="All",D662=Dashboard!$T$4)),1,0)</f>
        <v>1</v>
      </c>
      <c r="W662" s="21" t="n">
        <f aca="false">IF(V662=1,T662+ROW()/10000000,0)</f>
        <v>11.4000662</v>
      </c>
    </row>
    <row r="663" customFormat="false" ht="15" hidden="false" customHeight="false" outlineLevel="0" collapsed="false">
      <c r="A663" s="0" t="n">
        <v>111826</v>
      </c>
      <c r="B663" s="0" t="s">
        <v>2257</v>
      </c>
      <c r="C663" s="0" t="n">
        <v>1</v>
      </c>
      <c r="D663" s="0" t="s">
        <v>2187</v>
      </c>
      <c r="E663" s="0" t="s">
        <v>2258</v>
      </c>
      <c r="F663" s="0" t="s">
        <v>2259</v>
      </c>
      <c r="G663" s="0" t="s">
        <v>2260</v>
      </c>
      <c r="H663" s="0" t="s">
        <v>2261</v>
      </c>
      <c r="I663" s="0" t="s">
        <v>2123</v>
      </c>
      <c r="J663" s="0" t="s">
        <v>47</v>
      </c>
      <c r="K663" s="0" t="s">
        <v>47</v>
      </c>
      <c r="L663" s="0" t="s">
        <v>47</v>
      </c>
      <c r="M663" s="0" t="s">
        <v>47</v>
      </c>
      <c r="N663" s="0" t="n">
        <v>3</v>
      </c>
      <c r="O663" s="0" t="n">
        <v>1041</v>
      </c>
      <c r="P663" s="0" t="n">
        <v>1200</v>
      </c>
      <c r="Q663" s="0" t="n">
        <v>4.1</v>
      </c>
      <c r="R663" s="0" t="str">
        <f aca="false">INDEX(Lookup!$B$4:$B$18,MATCH(C663,Lookup!$A$4:$A$18,0))</f>
        <v>India</v>
      </c>
      <c r="S663" s="20" t="n">
        <f aca="false">INDEX(Lookup!$D$4:$D$18,MATCH(C663,Lookup!$A$4:$A$18,0))</f>
        <v>0.012</v>
      </c>
      <c r="T663" s="21" t="n">
        <f aca="false">ROUND(P663*S663,2)</f>
        <v>14.4</v>
      </c>
      <c r="U663" s="21" t="n">
        <f aca="false">IF(T663&lt;=10,1,IF(T663&lt;=20,2,IF(T663&lt;=30,3,IF(T663&lt;=40,4,IF(T663&lt;=50,5,IF(T663&lt;=100,6,IF(T663&lt;=250,7,8)))))))</f>
        <v>2</v>
      </c>
      <c r="V663" s="21" t="n">
        <f aca="false">IF(AND(OR(Dashboard!$T$3="All",R663=Dashboard!$T$3),OR(Dashboard!$T$4="All",D663=Dashboard!$T$4)),1,0)</f>
        <v>1</v>
      </c>
      <c r="W663" s="21" t="n">
        <f aca="false">IF(V663=1,T663+ROW()/10000000,0)</f>
        <v>14.4000663</v>
      </c>
    </row>
    <row r="664" customFormat="false" ht="15" hidden="false" customHeight="false" outlineLevel="0" collapsed="false">
      <c r="A664" s="0" t="n">
        <v>110516</v>
      </c>
      <c r="B664" s="0" t="s">
        <v>2262</v>
      </c>
      <c r="C664" s="0" t="n">
        <v>1</v>
      </c>
      <c r="D664" s="0" t="s">
        <v>2187</v>
      </c>
      <c r="E664" s="0" t="s">
        <v>2263</v>
      </c>
      <c r="F664" s="0" t="s">
        <v>2264</v>
      </c>
      <c r="G664" s="0" t="s">
        <v>2265</v>
      </c>
      <c r="H664" s="0" t="s">
        <v>2266</v>
      </c>
      <c r="I664" s="0" t="s">
        <v>2123</v>
      </c>
      <c r="J664" s="0" t="s">
        <v>47</v>
      </c>
      <c r="K664" s="0" t="s">
        <v>47</v>
      </c>
      <c r="L664" s="0" t="s">
        <v>47</v>
      </c>
      <c r="M664" s="0" t="s">
        <v>47</v>
      </c>
      <c r="N664" s="0" t="n">
        <v>3</v>
      </c>
      <c r="O664" s="0" t="n">
        <v>192</v>
      </c>
      <c r="P664" s="0" t="n">
        <v>1200</v>
      </c>
      <c r="Q664" s="0" t="n">
        <v>4.1</v>
      </c>
      <c r="R664" s="0" t="str">
        <f aca="false">INDEX(Lookup!$B$4:$B$18,MATCH(C664,Lookup!$A$4:$A$18,0))</f>
        <v>India</v>
      </c>
      <c r="S664" s="20" t="n">
        <f aca="false">INDEX(Lookup!$D$4:$D$18,MATCH(C664,Lookup!$A$4:$A$18,0))</f>
        <v>0.012</v>
      </c>
      <c r="T664" s="21" t="n">
        <f aca="false">ROUND(P664*S664,2)</f>
        <v>14.4</v>
      </c>
      <c r="U664" s="21" t="n">
        <f aca="false">IF(T664&lt;=10,1,IF(T664&lt;=20,2,IF(T664&lt;=30,3,IF(T664&lt;=40,4,IF(T664&lt;=50,5,IF(T664&lt;=100,6,IF(T664&lt;=250,7,8)))))))</f>
        <v>2</v>
      </c>
      <c r="V664" s="21" t="n">
        <f aca="false">IF(AND(OR(Dashboard!$T$3="All",R664=Dashboard!$T$3),OR(Dashboard!$T$4="All",D664=Dashboard!$T$4)),1,0)</f>
        <v>1</v>
      </c>
      <c r="W664" s="21" t="n">
        <f aca="false">IF(V664=1,T664+ROW()/10000000,0)</f>
        <v>14.4000664</v>
      </c>
    </row>
    <row r="665" customFormat="false" ht="15" hidden="false" customHeight="false" outlineLevel="0" collapsed="false">
      <c r="A665" s="0" t="n">
        <v>18371341</v>
      </c>
      <c r="B665" s="0" t="s">
        <v>2267</v>
      </c>
      <c r="C665" s="0" t="n">
        <v>1</v>
      </c>
      <c r="D665" s="0" t="s">
        <v>2187</v>
      </c>
      <c r="E665" s="0" t="s">
        <v>2268</v>
      </c>
      <c r="F665" s="0" t="s">
        <v>2269</v>
      </c>
      <c r="G665" s="0" t="s">
        <v>2270</v>
      </c>
      <c r="H665" s="0" t="s">
        <v>2271</v>
      </c>
      <c r="I665" s="0" t="s">
        <v>2123</v>
      </c>
      <c r="J665" s="0" t="s">
        <v>47</v>
      </c>
      <c r="K665" s="0" t="s">
        <v>46</v>
      </c>
      <c r="L665" s="0" t="s">
        <v>47</v>
      </c>
      <c r="M665" s="0" t="s">
        <v>47</v>
      </c>
      <c r="N665" s="0" t="n">
        <v>2</v>
      </c>
      <c r="O665" s="0" t="n">
        <v>166</v>
      </c>
      <c r="P665" s="0" t="n">
        <v>550</v>
      </c>
      <c r="Q665" s="0" t="n">
        <v>3.9</v>
      </c>
      <c r="R665" s="0" t="str">
        <f aca="false">INDEX(Lookup!$B$4:$B$18,MATCH(C665,Lookup!$A$4:$A$18,0))</f>
        <v>India</v>
      </c>
      <c r="S665" s="20" t="n">
        <f aca="false">INDEX(Lookup!$D$4:$D$18,MATCH(C665,Lookup!$A$4:$A$18,0))</f>
        <v>0.012</v>
      </c>
      <c r="T665" s="21" t="n">
        <f aca="false">ROUND(P665*S665,2)</f>
        <v>6.6</v>
      </c>
      <c r="U665" s="21" t="n">
        <f aca="false">IF(T665&lt;=10,1,IF(T665&lt;=20,2,IF(T665&lt;=30,3,IF(T665&lt;=40,4,IF(T665&lt;=50,5,IF(T665&lt;=100,6,IF(T665&lt;=250,7,8)))))))</f>
        <v>1</v>
      </c>
      <c r="V665" s="21" t="n">
        <f aca="false">IF(AND(OR(Dashboard!$T$3="All",R665=Dashboard!$T$3),OR(Dashboard!$T$4="All",D665=Dashboard!$T$4)),1,0)</f>
        <v>1</v>
      </c>
      <c r="W665" s="21" t="n">
        <f aca="false">IF(V665=1,T665+ROW()/10000000,0)</f>
        <v>6.6000665</v>
      </c>
    </row>
    <row r="666" customFormat="false" ht="15" hidden="false" customHeight="false" outlineLevel="0" collapsed="false">
      <c r="A666" s="0" t="n">
        <v>113570</v>
      </c>
      <c r="B666" s="0" t="s">
        <v>2272</v>
      </c>
      <c r="C666" s="0" t="n">
        <v>1</v>
      </c>
      <c r="D666" s="0" t="s">
        <v>2187</v>
      </c>
      <c r="E666" s="0" t="s">
        <v>2273</v>
      </c>
      <c r="F666" s="0" t="s">
        <v>2269</v>
      </c>
      <c r="G666" s="0" t="s">
        <v>2270</v>
      </c>
      <c r="H666" s="0" t="s">
        <v>2274</v>
      </c>
      <c r="I666" s="0" t="s">
        <v>2123</v>
      </c>
      <c r="J666" s="0" t="s">
        <v>47</v>
      </c>
      <c r="K666" s="0" t="s">
        <v>47</v>
      </c>
      <c r="L666" s="0" t="s">
        <v>47</v>
      </c>
      <c r="M666" s="0" t="s">
        <v>47</v>
      </c>
      <c r="N666" s="0" t="n">
        <v>3</v>
      </c>
      <c r="O666" s="0" t="n">
        <v>535</v>
      </c>
      <c r="P666" s="0" t="n">
        <v>1200</v>
      </c>
      <c r="Q666" s="0" t="n">
        <v>4</v>
      </c>
      <c r="R666" s="0" t="str">
        <f aca="false">INDEX(Lookup!$B$4:$B$18,MATCH(C666,Lookup!$A$4:$A$18,0))</f>
        <v>India</v>
      </c>
      <c r="S666" s="20" t="n">
        <f aca="false">INDEX(Lookup!$D$4:$D$18,MATCH(C666,Lookup!$A$4:$A$18,0))</f>
        <v>0.012</v>
      </c>
      <c r="T666" s="21" t="n">
        <f aca="false">ROUND(P666*S666,2)</f>
        <v>14.4</v>
      </c>
      <c r="U666" s="21" t="n">
        <f aca="false">IF(T666&lt;=10,1,IF(T666&lt;=20,2,IF(T666&lt;=30,3,IF(T666&lt;=40,4,IF(T666&lt;=50,5,IF(T666&lt;=100,6,IF(T666&lt;=250,7,8)))))))</f>
        <v>2</v>
      </c>
      <c r="V666" s="21" t="n">
        <f aca="false">IF(AND(OR(Dashboard!$T$3="All",R666=Dashboard!$T$3),OR(Dashboard!$T$4="All",D666=Dashboard!$T$4)),1,0)</f>
        <v>1</v>
      </c>
      <c r="W666" s="21" t="n">
        <f aca="false">IF(V666=1,T666+ROW()/10000000,0)</f>
        <v>14.4000666</v>
      </c>
    </row>
    <row r="667" customFormat="false" ht="15" hidden="false" customHeight="false" outlineLevel="0" collapsed="false">
      <c r="A667" s="0" t="n">
        <v>2400020</v>
      </c>
      <c r="B667" s="0" t="s">
        <v>2275</v>
      </c>
      <c r="C667" s="0" t="n">
        <v>1</v>
      </c>
      <c r="D667" s="0" t="s">
        <v>2276</v>
      </c>
      <c r="E667" s="0" t="s">
        <v>2277</v>
      </c>
      <c r="F667" s="0" t="s">
        <v>2131</v>
      </c>
      <c r="G667" s="0" t="s">
        <v>2278</v>
      </c>
      <c r="H667" s="0" t="s">
        <v>2279</v>
      </c>
      <c r="I667" s="0" t="s">
        <v>2123</v>
      </c>
      <c r="J667" s="0" t="s">
        <v>47</v>
      </c>
      <c r="K667" s="0" t="s">
        <v>47</v>
      </c>
      <c r="L667" s="0" t="s">
        <v>47</v>
      </c>
      <c r="M667" s="0" t="s">
        <v>47</v>
      </c>
      <c r="N667" s="0" t="n">
        <v>3</v>
      </c>
      <c r="O667" s="0" t="n">
        <v>57</v>
      </c>
      <c r="P667" s="0" t="n">
        <v>500</v>
      </c>
      <c r="Q667" s="0" t="n">
        <v>3.4</v>
      </c>
      <c r="R667" s="0" t="str">
        <f aca="false">INDEX(Lookup!$B$4:$B$18,MATCH(C667,Lookup!$A$4:$A$18,0))</f>
        <v>India</v>
      </c>
      <c r="S667" s="20" t="n">
        <f aca="false">INDEX(Lookup!$D$4:$D$18,MATCH(C667,Lookup!$A$4:$A$18,0))</f>
        <v>0.012</v>
      </c>
      <c r="T667" s="21" t="n">
        <f aca="false">ROUND(P667*S667,2)</f>
        <v>6</v>
      </c>
      <c r="U667" s="21" t="n">
        <f aca="false">IF(T667&lt;=10,1,IF(T667&lt;=20,2,IF(T667&lt;=30,3,IF(T667&lt;=40,4,IF(T667&lt;=50,5,IF(T667&lt;=100,6,IF(T667&lt;=250,7,8)))))))</f>
        <v>1</v>
      </c>
      <c r="V667" s="21" t="n">
        <f aca="false">IF(AND(OR(Dashboard!$T$3="All",R667=Dashboard!$T$3),OR(Dashboard!$T$4="All",D667=Dashboard!$T$4)),1,0)</f>
        <v>1</v>
      </c>
      <c r="W667" s="21" t="n">
        <f aca="false">IF(V667=1,T667+ROW()/10000000,0)</f>
        <v>6.0000667</v>
      </c>
    </row>
    <row r="668" customFormat="false" ht="15" hidden="false" customHeight="false" outlineLevel="0" collapsed="false">
      <c r="A668" s="0" t="n">
        <v>2400148</v>
      </c>
      <c r="B668" s="0" t="s">
        <v>2280</v>
      </c>
      <c r="C668" s="0" t="n">
        <v>1</v>
      </c>
      <c r="D668" s="0" t="s">
        <v>2276</v>
      </c>
      <c r="E668" s="0" t="s">
        <v>2281</v>
      </c>
      <c r="F668" s="0" t="s">
        <v>2131</v>
      </c>
      <c r="G668" s="0" t="s">
        <v>2278</v>
      </c>
      <c r="H668" s="0" t="s">
        <v>2282</v>
      </c>
      <c r="I668" s="0" t="s">
        <v>2123</v>
      </c>
      <c r="J668" s="0" t="s">
        <v>47</v>
      </c>
      <c r="K668" s="0" t="s">
        <v>47</v>
      </c>
      <c r="L668" s="0" t="s">
        <v>47</v>
      </c>
      <c r="M668" s="0" t="s">
        <v>47</v>
      </c>
      <c r="N668" s="0" t="n">
        <v>2</v>
      </c>
      <c r="O668" s="0" t="n">
        <v>76</v>
      </c>
      <c r="P668" s="0" t="n">
        <v>350</v>
      </c>
      <c r="Q668" s="0" t="n">
        <v>3.3</v>
      </c>
      <c r="R668" s="0" t="str">
        <f aca="false">INDEX(Lookup!$B$4:$B$18,MATCH(C668,Lookup!$A$4:$A$18,0))</f>
        <v>India</v>
      </c>
      <c r="S668" s="20" t="n">
        <f aca="false">INDEX(Lookup!$D$4:$D$18,MATCH(C668,Lookup!$A$4:$A$18,0))</f>
        <v>0.012</v>
      </c>
      <c r="T668" s="21" t="n">
        <f aca="false">ROUND(P668*S668,2)</f>
        <v>4.2</v>
      </c>
      <c r="U668" s="21" t="n">
        <f aca="false">IF(T668&lt;=10,1,IF(T668&lt;=20,2,IF(T668&lt;=30,3,IF(T668&lt;=40,4,IF(T668&lt;=50,5,IF(T668&lt;=100,6,IF(T668&lt;=250,7,8)))))))</f>
        <v>1</v>
      </c>
      <c r="V668" s="21" t="n">
        <f aca="false">IF(AND(OR(Dashboard!$T$3="All",R668=Dashboard!$T$3),OR(Dashboard!$T$4="All",D668=Dashboard!$T$4)),1,0)</f>
        <v>1</v>
      </c>
      <c r="W668" s="21" t="n">
        <f aca="false">IF(V668=1,T668+ROW()/10000000,0)</f>
        <v>4.2000668</v>
      </c>
    </row>
    <row r="669" customFormat="false" ht="15" hidden="false" customHeight="false" outlineLevel="0" collapsed="false">
      <c r="A669" s="0" t="n">
        <v>2400019</v>
      </c>
      <c r="B669" s="0" t="s">
        <v>2283</v>
      </c>
      <c r="C669" s="0" t="n">
        <v>1</v>
      </c>
      <c r="D669" s="0" t="s">
        <v>2276</v>
      </c>
      <c r="E669" s="0" t="s">
        <v>2284</v>
      </c>
      <c r="F669" s="0" t="s">
        <v>2131</v>
      </c>
      <c r="G669" s="0" t="s">
        <v>2278</v>
      </c>
      <c r="H669" s="0" t="s">
        <v>2285</v>
      </c>
      <c r="I669" s="0" t="s">
        <v>2123</v>
      </c>
      <c r="J669" s="0" t="s">
        <v>47</v>
      </c>
      <c r="K669" s="0" t="s">
        <v>47</v>
      </c>
      <c r="L669" s="0" t="s">
        <v>47</v>
      </c>
      <c r="M669" s="0" t="s">
        <v>47</v>
      </c>
      <c r="N669" s="0" t="n">
        <v>3</v>
      </c>
      <c r="O669" s="0" t="n">
        <v>51</v>
      </c>
      <c r="P669" s="0" t="n">
        <v>500</v>
      </c>
      <c r="Q669" s="0" t="n">
        <v>3.2</v>
      </c>
      <c r="R669" s="0" t="str">
        <f aca="false">INDEX(Lookup!$B$4:$B$18,MATCH(C669,Lookup!$A$4:$A$18,0))</f>
        <v>India</v>
      </c>
      <c r="S669" s="20" t="n">
        <f aca="false">INDEX(Lookup!$D$4:$D$18,MATCH(C669,Lookup!$A$4:$A$18,0))</f>
        <v>0.012</v>
      </c>
      <c r="T669" s="21" t="n">
        <f aca="false">ROUND(P669*S669,2)</f>
        <v>6</v>
      </c>
      <c r="U669" s="21" t="n">
        <f aca="false">IF(T669&lt;=10,1,IF(T669&lt;=20,2,IF(T669&lt;=30,3,IF(T669&lt;=40,4,IF(T669&lt;=50,5,IF(T669&lt;=100,6,IF(T669&lt;=250,7,8)))))))</f>
        <v>1</v>
      </c>
      <c r="V669" s="21" t="n">
        <f aca="false">IF(AND(OR(Dashboard!$T$3="All",R669=Dashboard!$T$3),OR(Dashboard!$T$4="All",D669=Dashboard!$T$4)),1,0)</f>
        <v>1</v>
      </c>
      <c r="W669" s="21" t="n">
        <f aca="false">IF(V669=1,T669+ROW()/10000000,0)</f>
        <v>6.0000669</v>
      </c>
    </row>
    <row r="670" customFormat="false" ht="15" hidden="false" customHeight="false" outlineLevel="0" collapsed="false">
      <c r="A670" s="0" t="n">
        <v>2400193</v>
      </c>
      <c r="B670" s="0" t="s">
        <v>2286</v>
      </c>
      <c r="C670" s="0" t="n">
        <v>1</v>
      </c>
      <c r="D670" s="0" t="s">
        <v>2276</v>
      </c>
      <c r="E670" s="0" t="s">
        <v>2287</v>
      </c>
      <c r="F670" s="0" t="s">
        <v>2131</v>
      </c>
      <c r="G670" s="0" t="s">
        <v>2278</v>
      </c>
      <c r="H670" s="0" t="s">
        <v>2288</v>
      </c>
      <c r="I670" s="0" t="s">
        <v>2123</v>
      </c>
      <c r="J670" s="0" t="s">
        <v>47</v>
      </c>
      <c r="K670" s="0" t="s">
        <v>47</v>
      </c>
      <c r="L670" s="0" t="s">
        <v>47</v>
      </c>
      <c r="M670" s="0" t="s">
        <v>47</v>
      </c>
      <c r="N670" s="0" t="n">
        <v>3</v>
      </c>
      <c r="O670" s="0" t="n">
        <v>99</v>
      </c>
      <c r="P670" s="0" t="n">
        <v>600</v>
      </c>
      <c r="Q670" s="0" t="n">
        <v>3.4</v>
      </c>
      <c r="R670" s="0" t="str">
        <f aca="false">INDEX(Lookup!$B$4:$B$18,MATCH(C670,Lookup!$A$4:$A$18,0))</f>
        <v>India</v>
      </c>
      <c r="S670" s="20" t="n">
        <f aca="false">INDEX(Lookup!$D$4:$D$18,MATCH(C670,Lookup!$A$4:$A$18,0))</f>
        <v>0.012</v>
      </c>
      <c r="T670" s="21" t="n">
        <f aca="false">ROUND(P670*S670,2)</f>
        <v>7.2</v>
      </c>
      <c r="U670" s="21" t="n">
        <f aca="false">IF(T670&lt;=10,1,IF(T670&lt;=20,2,IF(T670&lt;=30,3,IF(T670&lt;=40,4,IF(T670&lt;=50,5,IF(T670&lt;=100,6,IF(T670&lt;=250,7,8)))))))</f>
        <v>1</v>
      </c>
      <c r="V670" s="21" t="n">
        <f aca="false">IF(AND(OR(Dashboard!$T$3="All",R670=Dashboard!$T$3),OR(Dashboard!$T$4="All",D670=Dashboard!$T$4)),1,0)</f>
        <v>1</v>
      </c>
      <c r="W670" s="21" t="n">
        <f aca="false">IF(V670=1,T670+ROW()/10000000,0)</f>
        <v>7.200067</v>
      </c>
    </row>
    <row r="671" customFormat="false" ht="15" hidden="false" customHeight="false" outlineLevel="0" collapsed="false">
      <c r="A671" s="0" t="n">
        <v>2400027</v>
      </c>
      <c r="B671" s="0" t="s">
        <v>2289</v>
      </c>
      <c r="C671" s="0" t="n">
        <v>1</v>
      </c>
      <c r="D671" s="0" t="s">
        <v>2276</v>
      </c>
      <c r="E671" s="0" t="s">
        <v>2290</v>
      </c>
      <c r="F671" s="0" t="s">
        <v>2131</v>
      </c>
      <c r="G671" s="0" t="s">
        <v>2278</v>
      </c>
      <c r="H671" s="0" t="s">
        <v>2288</v>
      </c>
      <c r="I671" s="0" t="s">
        <v>2123</v>
      </c>
      <c r="J671" s="0" t="s">
        <v>47</v>
      </c>
      <c r="K671" s="0" t="s">
        <v>47</v>
      </c>
      <c r="L671" s="0" t="s">
        <v>47</v>
      </c>
      <c r="M671" s="0" t="s">
        <v>47</v>
      </c>
      <c r="N671" s="0" t="n">
        <v>3</v>
      </c>
      <c r="O671" s="0" t="n">
        <v>83</v>
      </c>
      <c r="P671" s="0" t="n">
        <v>600</v>
      </c>
      <c r="Q671" s="0" t="n">
        <v>3.4</v>
      </c>
      <c r="R671" s="0" t="str">
        <f aca="false">INDEX(Lookup!$B$4:$B$18,MATCH(C671,Lookup!$A$4:$A$18,0))</f>
        <v>India</v>
      </c>
      <c r="S671" s="20" t="n">
        <f aca="false">INDEX(Lookup!$D$4:$D$18,MATCH(C671,Lookup!$A$4:$A$18,0))</f>
        <v>0.012</v>
      </c>
      <c r="T671" s="21" t="n">
        <f aca="false">ROUND(P671*S671,2)</f>
        <v>7.2</v>
      </c>
      <c r="U671" s="21" t="n">
        <f aca="false">IF(T671&lt;=10,1,IF(T671&lt;=20,2,IF(T671&lt;=30,3,IF(T671&lt;=40,4,IF(T671&lt;=50,5,IF(T671&lt;=100,6,IF(T671&lt;=250,7,8)))))))</f>
        <v>1</v>
      </c>
      <c r="V671" s="21" t="n">
        <f aca="false">IF(AND(OR(Dashboard!$T$3="All",R671=Dashboard!$T$3),OR(Dashboard!$T$4="All",D671=Dashboard!$T$4)),1,0)</f>
        <v>1</v>
      </c>
      <c r="W671" s="21" t="n">
        <f aca="false">IF(V671=1,T671+ROW()/10000000,0)</f>
        <v>7.2000671</v>
      </c>
    </row>
    <row r="672" customFormat="false" ht="15" hidden="false" customHeight="false" outlineLevel="0" collapsed="false">
      <c r="A672" s="0" t="n">
        <v>17960073</v>
      </c>
      <c r="B672" s="0" t="s">
        <v>2291</v>
      </c>
      <c r="C672" s="0" t="n">
        <v>1</v>
      </c>
      <c r="D672" s="0" t="s">
        <v>2276</v>
      </c>
      <c r="E672" s="0" t="s">
        <v>2292</v>
      </c>
      <c r="F672" s="0" t="s">
        <v>2131</v>
      </c>
      <c r="G672" s="0" t="s">
        <v>2278</v>
      </c>
      <c r="H672" s="0" t="s">
        <v>2293</v>
      </c>
      <c r="I672" s="0" t="s">
        <v>2123</v>
      </c>
      <c r="J672" s="0" t="s">
        <v>47</v>
      </c>
      <c r="K672" s="0" t="s">
        <v>47</v>
      </c>
      <c r="L672" s="0" t="s">
        <v>47</v>
      </c>
      <c r="M672" s="0" t="s">
        <v>47</v>
      </c>
      <c r="N672" s="0" t="n">
        <v>3</v>
      </c>
      <c r="O672" s="0" t="n">
        <v>18</v>
      </c>
      <c r="P672" s="0" t="n">
        <v>600</v>
      </c>
      <c r="Q672" s="0" t="n">
        <v>3.4</v>
      </c>
      <c r="R672" s="0" t="str">
        <f aca="false">INDEX(Lookup!$B$4:$B$18,MATCH(C672,Lookup!$A$4:$A$18,0))</f>
        <v>India</v>
      </c>
      <c r="S672" s="20" t="n">
        <f aca="false">INDEX(Lookup!$D$4:$D$18,MATCH(C672,Lookup!$A$4:$A$18,0))</f>
        <v>0.012</v>
      </c>
      <c r="T672" s="21" t="n">
        <f aca="false">ROUND(P672*S672,2)</f>
        <v>7.2</v>
      </c>
      <c r="U672" s="21" t="n">
        <f aca="false">IF(T672&lt;=10,1,IF(T672&lt;=20,2,IF(T672&lt;=30,3,IF(T672&lt;=40,4,IF(T672&lt;=50,5,IF(T672&lt;=100,6,IF(T672&lt;=250,7,8)))))))</f>
        <v>1</v>
      </c>
      <c r="V672" s="21" t="n">
        <f aca="false">IF(AND(OR(Dashboard!$T$3="All",R672=Dashboard!$T$3),OR(Dashboard!$T$4="All",D672=Dashboard!$T$4)),1,0)</f>
        <v>1</v>
      </c>
      <c r="W672" s="21" t="n">
        <f aca="false">IF(V672=1,T672+ROW()/10000000,0)</f>
        <v>7.2000672</v>
      </c>
    </row>
    <row r="673" customFormat="false" ht="15" hidden="false" customHeight="false" outlineLevel="0" collapsed="false">
      <c r="A673" s="0" t="n">
        <v>2400119</v>
      </c>
      <c r="B673" s="0" t="s">
        <v>2294</v>
      </c>
      <c r="C673" s="0" t="n">
        <v>1</v>
      </c>
      <c r="D673" s="0" t="s">
        <v>2276</v>
      </c>
      <c r="E673" s="0" t="s">
        <v>2295</v>
      </c>
      <c r="F673" s="0" t="s">
        <v>2131</v>
      </c>
      <c r="G673" s="0" t="s">
        <v>2278</v>
      </c>
      <c r="H673" s="0" t="s">
        <v>1651</v>
      </c>
      <c r="I673" s="0" t="s">
        <v>2123</v>
      </c>
      <c r="J673" s="0" t="s">
        <v>47</v>
      </c>
      <c r="K673" s="0" t="s">
        <v>47</v>
      </c>
      <c r="L673" s="0" t="s">
        <v>47</v>
      </c>
      <c r="M673" s="0" t="s">
        <v>47</v>
      </c>
      <c r="N673" s="0" t="n">
        <v>3</v>
      </c>
      <c r="O673" s="0" t="n">
        <v>58</v>
      </c>
      <c r="P673" s="0" t="n">
        <v>500</v>
      </c>
      <c r="Q673" s="0" t="n">
        <v>3.4</v>
      </c>
      <c r="R673" s="0" t="str">
        <f aca="false">INDEX(Lookup!$B$4:$B$18,MATCH(C673,Lookup!$A$4:$A$18,0))</f>
        <v>India</v>
      </c>
      <c r="S673" s="20" t="n">
        <f aca="false">INDEX(Lookup!$D$4:$D$18,MATCH(C673,Lookup!$A$4:$A$18,0))</f>
        <v>0.012</v>
      </c>
      <c r="T673" s="21" t="n">
        <f aca="false">ROUND(P673*S673,2)</f>
        <v>6</v>
      </c>
      <c r="U673" s="21" t="n">
        <f aca="false">IF(T673&lt;=10,1,IF(T673&lt;=20,2,IF(T673&lt;=30,3,IF(T673&lt;=40,4,IF(T673&lt;=50,5,IF(T673&lt;=100,6,IF(T673&lt;=250,7,8)))))))</f>
        <v>1</v>
      </c>
      <c r="V673" s="21" t="n">
        <f aca="false">IF(AND(OR(Dashboard!$T$3="All",R673=Dashboard!$T$3),OR(Dashboard!$T$4="All",D673=Dashboard!$T$4)),1,0)</f>
        <v>1</v>
      </c>
      <c r="W673" s="21" t="n">
        <f aca="false">IF(V673=1,T673+ROW()/10000000,0)</f>
        <v>6.0000673</v>
      </c>
    </row>
    <row r="674" customFormat="false" ht="15" hidden="false" customHeight="false" outlineLevel="0" collapsed="false">
      <c r="A674" s="0" t="n">
        <v>2400014</v>
      </c>
      <c r="B674" s="0" t="s">
        <v>2296</v>
      </c>
      <c r="C674" s="0" t="n">
        <v>1</v>
      </c>
      <c r="D674" s="0" t="s">
        <v>2276</v>
      </c>
      <c r="E674" s="0" t="s">
        <v>2297</v>
      </c>
      <c r="F674" s="0" t="s">
        <v>2131</v>
      </c>
      <c r="G674" s="0" t="s">
        <v>2278</v>
      </c>
      <c r="H674" s="0" t="s">
        <v>402</v>
      </c>
      <c r="I674" s="0" t="s">
        <v>2123</v>
      </c>
      <c r="J674" s="0" t="s">
        <v>47</v>
      </c>
      <c r="K674" s="0" t="s">
        <v>47</v>
      </c>
      <c r="L674" s="0" t="s">
        <v>47</v>
      </c>
      <c r="M674" s="0" t="s">
        <v>47</v>
      </c>
      <c r="N674" s="0" t="n">
        <v>2</v>
      </c>
      <c r="O674" s="0" t="n">
        <v>53</v>
      </c>
      <c r="P674" s="0" t="n">
        <v>400</v>
      </c>
      <c r="Q674" s="0" t="n">
        <v>3.3</v>
      </c>
      <c r="R674" s="0" t="str">
        <f aca="false">INDEX(Lookup!$B$4:$B$18,MATCH(C674,Lookup!$A$4:$A$18,0))</f>
        <v>India</v>
      </c>
      <c r="S674" s="20" t="n">
        <f aca="false">INDEX(Lookup!$D$4:$D$18,MATCH(C674,Lookup!$A$4:$A$18,0))</f>
        <v>0.012</v>
      </c>
      <c r="T674" s="21" t="n">
        <f aca="false">ROUND(P674*S674,2)</f>
        <v>4.8</v>
      </c>
      <c r="U674" s="21" t="n">
        <f aca="false">IF(T674&lt;=10,1,IF(T674&lt;=20,2,IF(T674&lt;=30,3,IF(T674&lt;=40,4,IF(T674&lt;=50,5,IF(T674&lt;=100,6,IF(T674&lt;=250,7,8)))))))</f>
        <v>1</v>
      </c>
      <c r="V674" s="21" t="n">
        <f aca="false">IF(AND(OR(Dashboard!$T$3="All",R674=Dashboard!$T$3),OR(Dashboard!$T$4="All",D674=Dashboard!$T$4)),1,0)</f>
        <v>1</v>
      </c>
      <c r="W674" s="21" t="n">
        <f aca="false">IF(V674=1,T674+ROW()/10000000,0)</f>
        <v>4.8000674</v>
      </c>
    </row>
    <row r="675" customFormat="false" ht="15" hidden="false" customHeight="false" outlineLevel="0" collapsed="false">
      <c r="A675" s="0" t="n">
        <v>2400403</v>
      </c>
      <c r="B675" s="0" t="s">
        <v>2177</v>
      </c>
      <c r="C675" s="0" t="n">
        <v>1</v>
      </c>
      <c r="D675" s="0" t="s">
        <v>2276</v>
      </c>
      <c r="E675" s="0" t="s">
        <v>2298</v>
      </c>
      <c r="F675" s="0" t="s">
        <v>2131</v>
      </c>
      <c r="G675" s="0" t="s">
        <v>2278</v>
      </c>
      <c r="H675" s="0" t="s">
        <v>2122</v>
      </c>
      <c r="I675" s="0" t="s">
        <v>2123</v>
      </c>
      <c r="J675" s="0" t="s">
        <v>47</v>
      </c>
      <c r="K675" s="0" t="s">
        <v>47</v>
      </c>
      <c r="L675" s="0" t="s">
        <v>47</v>
      </c>
      <c r="M675" s="0" t="s">
        <v>47</v>
      </c>
      <c r="N675" s="0" t="n">
        <v>3</v>
      </c>
      <c r="O675" s="0" t="n">
        <v>6</v>
      </c>
      <c r="P675" s="0" t="n">
        <v>800</v>
      </c>
      <c r="Q675" s="0" t="n">
        <v>3.2</v>
      </c>
      <c r="R675" s="0" t="str">
        <f aca="false">INDEX(Lookup!$B$4:$B$18,MATCH(C675,Lookup!$A$4:$A$18,0))</f>
        <v>India</v>
      </c>
      <c r="S675" s="20" t="n">
        <f aca="false">INDEX(Lookup!$D$4:$D$18,MATCH(C675,Lookup!$A$4:$A$18,0))</f>
        <v>0.012</v>
      </c>
      <c r="T675" s="21" t="n">
        <f aca="false">ROUND(P675*S675,2)</f>
        <v>9.6</v>
      </c>
      <c r="U675" s="21" t="n">
        <f aca="false">IF(T675&lt;=10,1,IF(T675&lt;=20,2,IF(T675&lt;=30,3,IF(T675&lt;=40,4,IF(T675&lt;=50,5,IF(T675&lt;=100,6,IF(T675&lt;=250,7,8)))))))</f>
        <v>1</v>
      </c>
      <c r="V675" s="21" t="n">
        <f aca="false">IF(AND(OR(Dashboard!$T$3="All",R675=Dashboard!$T$3),OR(Dashboard!$T$4="All",D675=Dashboard!$T$4)),1,0)</f>
        <v>1</v>
      </c>
      <c r="W675" s="21" t="n">
        <f aca="false">IF(V675=1,T675+ROW()/10000000,0)</f>
        <v>9.6000675</v>
      </c>
    </row>
    <row r="676" customFormat="false" ht="15" hidden="false" customHeight="false" outlineLevel="0" collapsed="false">
      <c r="A676" s="0" t="n">
        <v>2400349</v>
      </c>
      <c r="B676" s="0" t="s">
        <v>2075</v>
      </c>
      <c r="C676" s="0" t="n">
        <v>1</v>
      </c>
      <c r="D676" s="0" t="s">
        <v>2276</v>
      </c>
      <c r="E676" s="0" t="s">
        <v>2299</v>
      </c>
      <c r="F676" s="0" t="s">
        <v>2131</v>
      </c>
      <c r="G676" s="0" t="s">
        <v>2278</v>
      </c>
      <c r="H676" s="0" t="s">
        <v>120</v>
      </c>
      <c r="I676" s="0" t="s">
        <v>2123</v>
      </c>
      <c r="J676" s="0" t="s">
        <v>47</v>
      </c>
      <c r="K676" s="0" t="s">
        <v>47</v>
      </c>
      <c r="L676" s="0" t="s">
        <v>47</v>
      </c>
      <c r="M676" s="0" t="s">
        <v>47</v>
      </c>
      <c r="N676" s="0" t="n">
        <v>3</v>
      </c>
      <c r="O676" s="0" t="n">
        <v>35</v>
      </c>
      <c r="P676" s="0" t="n">
        <v>700</v>
      </c>
      <c r="Q676" s="0" t="n">
        <v>3.4</v>
      </c>
      <c r="R676" s="0" t="str">
        <f aca="false">INDEX(Lookup!$B$4:$B$18,MATCH(C676,Lookup!$A$4:$A$18,0))</f>
        <v>India</v>
      </c>
      <c r="S676" s="20" t="n">
        <f aca="false">INDEX(Lookup!$D$4:$D$18,MATCH(C676,Lookup!$A$4:$A$18,0))</f>
        <v>0.012</v>
      </c>
      <c r="T676" s="21" t="n">
        <f aca="false">ROUND(P676*S676,2)</f>
        <v>8.4</v>
      </c>
      <c r="U676" s="21" t="n">
        <f aca="false">IF(T676&lt;=10,1,IF(T676&lt;=20,2,IF(T676&lt;=30,3,IF(T676&lt;=40,4,IF(T676&lt;=50,5,IF(T676&lt;=100,6,IF(T676&lt;=250,7,8)))))))</f>
        <v>1</v>
      </c>
      <c r="V676" s="21" t="n">
        <f aca="false">IF(AND(OR(Dashboard!$T$3="All",R676=Dashboard!$T$3),OR(Dashboard!$T$4="All",D676=Dashboard!$T$4)),1,0)</f>
        <v>1</v>
      </c>
      <c r="W676" s="21" t="n">
        <f aca="false">IF(V676=1,T676+ROW()/10000000,0)</f>
        <v>8.4000676</v>
      </c>
    </row>
    <row r="677" customFormat="false" ht="15" hidden="false" customHeight="false" outlineLevel="0" collapsed="false">
      <c r="A677" s="0" t="n">
        <v>2400279</v>
      </c>
      <c r="B677" s="0" t="s">
        <v>2300</v>
      </c>
      <c r="C677" s="0" t="n">
        <v>1</v>
      </c>
      <c r="D677" s="0" t="s">
        <v>2276</v>
      </c>
      <c r="E677" s="0" t="s">
        <v>2301</v>
      </c>
      <c r="F677" s="0" t="s">
        <v>2131</v>
      </c>
      <c r="G677" s="0" t="s">
        <v>2278</v>
      </c>
      <c r="H677" s="0" t="s">
        <v>2302</v>
      </c>
      <c r="I677" s="0" t="s">
        <v>2123</v>
      </c>
      <c r="J677" s="0" t="s">
        <v>47</v>
      </c>
      <c r="K677" s="0" t="s">
        <v>47</v>
      </c>
      <c r="L677" s="0" t="s">
        <v>47</v>
      </c>
      <c r="M677" s="0" t="s">
        <v>47</v>
      </c>
      <c r="N677" s="0" t="n">
        <v>2</v>
      </c>
      <c r="O677" s="0" t="n">
        <v>32</v>
      </c>
      <c r="P677" s="0" t="n">
        <v>400</v>
      </c>
      <c r="Q677" s="0" t="n">
        <v>3.4</v>
      </c>
      <c r="R677" s="0" t="str">
        <f aca="false">INDEX(Lookup!$B$4:$B$18,MATCH(C677,Lookup!$A$4:$A$18,0))</f>
        <v>India</v>
      </c>
      <c r="S677" s="20" t="n">
        <f aca="false">INDEX(Lookup!$D$4:$D$18,MATCH(C677,Lookup!$A$4:$A$18,0))</f>
        <v>0.012</v>
      </c>
      <c r="T677" s="21" t="n">
        <f aca="false">ROUND(P677*S677,2)</f>
        <v>4.8</v>
      </c>
      <c r="U677" s="21" t="n">
        <f aca="false">IF(T677&lt;=10,1,IF(T677&lt;=20,2,IF(T677&lt;=30,3,IF(T677&lt;=40,4,IF(T677&lt;=50,5,IF(T677&lt;=100,6,IF(T677&lt;=250,7,8)))))))</f>
        <v>1</v>
      </c>
      <c r="V677" s="21" t="n">
        <f aca="false">IF(AND(OR(Dashboard!$T$3="All",R677=Dashboard!$T$3),OR(Dashboard!$T$4="All",D677=Dashboard!$T$4)),1,0)</f>
        <v>1</v>
      </c>
      <c r="W677" s="21" t="n">
        <f aca="false">IF(V677=1,T677+ROW()/10000000,0)</f>
        <v>4.8000677</v>
      </c>
    </row>
    <row r="678" customFormat="false" ht="15" hidden="false" customHeight="false" outlineLevel="0" collapsed="false">
      <c r="A678" s="0" t="n">
        <v>2400017</v>
      </c>
      <c r="B678" s="0" t="s">
        <v>2303</v>
      </c>
      <c r="C678" s="0" t="n">
        <v>1</v>
      </c>
      <c r="D678" s="0" t="s">
        <v>2276</v>
      </c>
      <c r="E678" s="0" t="s">
        <v>2304</v>
      </c>
      <c r="F678" s="0" t="s">
        <v>2131</v>
      </c>
      <c r="G678" s="0" t="s">
        <v>2278</v>
      </c>
      <c r="H678" s="0" t="s">
        <v>2288</v>
      </c>
      <c r="I678" s="0" t="s">
        <v>2123</v>
      </c>
      <c r="J678" s="0" t="s">
        <v>47</v>
      </c>
      <c r="K678" s="0" t="s">
        <v>47</v>
      </c>
      <c r="L678" s="0" t="s">
        <v>47</v>
      </c>
      <c r="M678" s="0" t="s">
        <v>47</v>
      </c>
      <c r="N678" s="0" t="n">
        <v>3</v>
      </c>
      <c r="O678" s="0" t="n">
        <v>151</v>
      </c>
      <c r="P678" s="0" t="n">
        <v>500</v>
      </c>
      <c r="Q678" s="0" t="n">
        <v>3.2</v>
      </c>
      <c r="R678" s="0" t="str">
        <f aca="false">INDEX(Lookup!$B$4:$B$18,MATCH(C678,Lookup!$A$4:$A$18,0))</f>
        <v>India</v>
      </c>
      <c r="S678" s="20" t="n">
        <f aca="false">INDEX(Lookup!$D$4:$D$18,MATCH(C678,Lookup!$A$4:$A$18,0))</f>
        <v>0.012</v>
      </c>
      <c r="T678" s="21" t="n">
        <f aca="false">ROUND(P678*S678,2)</f>
        <v>6</v>
      </c>
      <c r="U678" s="21" t="n">
        <f aca="false">IF(T678&lt;=10,1,IF(T678&lt;=20,2,IF(T678&lt;=30,3,IF(T678&lt;=40,4,IF(T678&lt;=50,5,IF(T678&lt;=100,6,IF(T678&lt;=250,7,8)))))))</f>
        <v>1</v>
      </c>
      <c r="V678" s="21" t="n">
        <f aca="false">IF(AND(OR(Dashboard!$T$3="All",R678=Dashboard!$T$3),OR(Dashboard!$T$4="All",D678=Dashboard!$T$4)),1,0)</f>
        <v>1</v>
      </c>
      <c r="W678" s="21" t="n">
        <f aca="false">IF(V678=1,T678+ROW()/10000000,0)</f>
        <v>6.0000678</v>
      </c>
    </row>
    <row r="679" customFormat="false" ht="15" hidden="false" customHeight="false" outlineLevel="0" collapsed="false">
      <c r="A679" s="0" t="n">
        <v>18317988</v>
      </c>
      <c r="B679" s="0" t="s">
        <v>2305</v>
      </c>
      <c r="C679" s="0" t="n">
        <v>1</v>
      </c>
      <c r="D679" s="0" t="s">
        <v>2276</v>
      </c>
      <c r="E679" s="0" t="s">
        <v>2306</v>
      </c>
      <c r="F679" s="0" t="s">
        <v>2131</v>
      </c>
      <c r="G679" s="0" t="s">
        <v>2278</v>
      </c>
      <c r="H679" s="0" t="s">
        <v>2307</v>
      </c>
      <c r="I679" s="0" t="s">
        <v>2123</v>
      </c>
      <c r="J679" s="0" t="s">
        <v>47</v>
      </c>
      <c r="K679" s="0" t="s">
        <v>47</v>
      </c>
      <c r="L679" s="0" t="s">
        <v>47</v>
      </c>
      <c r="M679" s="0" t="s">
        <v>47</v>
      </c>
      <c r="N679" s="0" t="n">
        <v>1</v>
      </c>
      <c r="O679" s="0" t="n">
        <v>49</v>
      </c>
      <c r="P679" s="0" t="n">
        <v>0</v>
      </c>
      <c r="Q679" s="0" t="n">
        <v>3.3</v>
      </c>
      <c r="R679" s="0" t="str">
        <f aca="false">INDEX(Lookup!$B$4:$B$18,MATCH(C679,Lookup!$A$4:$A$18,0))</f>
        <v>India</v>
      </c>
      <c r="S679" s="20" t="n">
        <f aca="false">INDEX(Lookup!$D$4:$D$18,MATCH(C679,Lookup!$A$4:$A$18,0))</f>
        <v>0.012</v>
      </c>
      <c r="T679" s="21" t="n">
        <f aca="false">ROUND(P679*S679,2)</f>
        <v>0</v>
      </c>
      <c r="U679" s="21" t="n">
        <f aca="false">IF(T679&lt;=10,1,IF(T679&lt;=20,2,IF(T679&lt;=30,3,IF(T679&lt;=40,4,IF(T679&lt;=50,5,IF(T679&lt;=100,6,IF(T679&lt;=250,7,8)))))))</f>
        <v>1</v>
      </c>
      <c r="V679" s="21" t="n">
        <f aca="false">IF(AND(OR(Dashboard!$T$3="All",R679=Dashboard!$T$3),OR(Dashboard!$T$4="All",D679=Dashboard!$T$4)),1,0)</f>
        <v>1</v>
      </c>
      <c r="W679" s="21" t="n">
        <f aca="false">IF(V679=1,T679+ROW()/10000000,0)</f>
        <v>6.79E-005</v>
      </c>
    </row>
    <row r="680" customFormat="false" ht="15" hidden="false" customHeight="false" outlineLevel="0" collapsed="false">
      <c r="A680" s="0" t="n">
        <v>2400144</v>
      </c>
      <c r="B680" s="0" t="s">
        <v>2308</v>
      </c>
      <c r="C680" s="0" t="n">
        <v>1</v>
      </c>
      <c r="D680" s="0" t="s">
        <v>2276</v>
      </c>
      <c r="E680" s="0" t="s">
        <v>2309</v>
      </c>
      <c r="F680" s="0" t="s">
        <v>2131</v>
      </c>
      <c r="G680" s="0" t="s">
        <v>2278</v>
      </c>
      <c r="H680" s="0" t="s">
        <v>2310</v>
      </c>
      <c r="I680" s="0" t="s">
        <v>2123</v>
      </c>
      <c r="J680" s="0" t="s">
        <v>47</v>
      </c>
      <c r="K680" s="0" t="s">
        <v>47</v>
      </c>
      <c r="L680" s="0" t="s">
        <v>47</v>
      </c>
      <c r="M680" s="0" t="s">
        <v>47</v>
      </c>
      <c r="N680" s="0" t="n">
        <v>3</v>
      </c>
      <c r="O680" s="0" t="n">
        <v>106</v>
      </c>
      <c r="P680" s="0" t="n">
        <v>500</v>
      </c>
      <c r="Q680" s="0" t="n">
        <v>3.4</v>
      </c>
      <c r="R680" s="0" t="str">
        <f aca="false">INDEX(Lookup!$B$4:$B$18,MATCH(C680,Lookup!$A$4:$A$18,0))</f>
        <v>India</v>
      </c>
      <c r="S680" s="20" t="n">
        <f aca="false">INDEX(Lookup!$D$4:$D$18,MATCH(C680,Lookup!$A$4:$A$18,0))</f>
        <v>0.012</v>
      </c>
      <c r="T680" s="21" t="n">
        <f aca="false">ROUND(P680*S680,2)</f>
        <v>6</v>
      </c>
      <c r="U680" s="21" t="n">
        <f aca="false">IF(T680&lt;=10,1,IF(T680&lt;=20,2,IF(T680&lt;=30,3,IF(T680&lt;=40,4,IF(T680&lt;=50,5,IF(T680&lt;=100,6,IF(T680&lt;=250,7,8)))))))</f>
        <v>1</v>
      </c>
      <c r="V680" s="21" t="n">
        <f aca="false">IF(AND(OR(Dashboard!$T$3="All",R680=Dashboard!$T$3),OR(Dashboard!$T$4="All",D680=Dashboard!$T$4)),1,0)</f>
        <v>1</v>
      </c>
      <c r="W680" s="21" t="n">
        <f aca="false">IF(V680=1,T680+ROW()/10000000,0)</f>
        <v>6.000068</v>
      </c>
    </row>
    <row r="681" customFormat="false" ht="15" hidden="false" customHeight="false" outlineLevel="0" collapsed="false">
      <c r="A681" s="0" t="n">
        <v>2400195</v>
      </c>
      <c r="B681" s="0" t="s">
        <v>2311</v>
      </c>
      <c r="C681" s="0" t="n">
        <v>1</v>
      </c>
      <c r="D681" s="0" t="s">
        <v>2276</v>
      </c>
      <c r="E681" s="0" t="s">
        <v>2312</v>
      </c>
      <c r="F681" s="0" t="s">
        <v>2131</v>
      </c>
      <c r="G681" s="0" t="s">
        <v>2278</v>
      </c>
      <c r="H681" s="0" t="s">
        <v>2313</v>
      </c>
      <c r="I681" s="0" t="s">
        <v>2123</v>
      </c>
      <c r="J681" s="0" t="s">
        <v>47</v>
      </c>
      <c r="K681" s="0" t="s">
        <v>47</v>
      </c>
      <c r="L681" s="0" t="s">
        <v>47</v>
      </c>
      <c r="M681" s="0" t="s">
        <v>47</v>
      </c>
      <c r="N681" s="0" t="n">
        <v>4</v>
      </c>
      <c r="O681" s="0" t="n">
        <v>59</v>
      </c>
      <c r="P681" s="0" t="n">
        <v>1000</v>
      </c>
      <c r="Q681" s="0" t="n">
        <v>3.6</v>
      </c>
      <c r="R681" s="0" t="str">
        <f aca="false">INDEX(Lookup!$B$4:$B$18,MATCH(C681,Lookup!$A$4:$A$18,0))</f>
        <v>India</v>
      </c>
      <c r="S681" s="20" t="n">
        <f aca="false">INDEX(Lookup!$D$4:$D$18,MATCH(C681,Lookup!$A$4:$A$18,0))</f>
        <v>0.012</v>
      </c>
      <c r="T681" s="21" t="n">
        <f aca="false">ROUND(P681*S681,2)</f>
        <v>12</v>
      </c>
      <c r="U681" s="21" t="n">
        <f aca="false">IF(T681&lt;=10,1,IF(T681&lt;=20,2,IF(T681&lt;=30,3,IF(T681&lt;=40,4,IF(T681&lt;=50,5,IF(T681&lt;=100,6,IF(T681&lt;=250,7,8)))))))</f>
        <v>2</v>
      </c>
      <c r="V681" s="21" t="n">
        <f aca="false">IF(AND(OR(Dashboard!$T$3="All",R681=Dashboard!$T$3),OR(Dashboard!$T$4="All",D681=Dashboard!$T$4)),1,0)</f>
        <v>1</v>
      </c>
      <c r="W681" s="21" t="n">
        <f aca="false">IF(V681=1,T681+ROW()/10000000,0)</f>
        <v>12.0000681</v>
      </c>
    </row>
    <row r="682" customFormat="false" ht="15" hidden="false" customHeight="false" outlineLevel="0" collapsed="false">
      <c r="A682" s="0" t="n">
        <v>2400052</v>
      </c>
      <c r="B682" s="0" t="s">
        <v>2314</v>
      </c>
      <c r="C682" s="0" t="n">
        <v>1</v>
      </c>
      <c r="D682" s="0" t="s">
        <v>2276</v>
      </c>
      <c r="E682" s="0" t="s">
        <v>2315</v>
      </c>
      <c r="F682" s="0" t="s">
        <v>2131</v>
      </c>
      <c r="G682" s="0" t="s">
        <v>2278</v>
      </c>
      <c r="H682" s="0" t="s">
        <v>2128</v>
      </c>
      <c r="I682" s="0" t="s">
        <v>2123</v>
      </c>
      <c r="J682" s="0" t="s">
        <v>47</v>
      </c>
      <c r="K682" s="0" t="s">
        <v>47</v>
      </c>
      <c r="L682" s="0" t="s">
        <v>47</v>
      </c>
      <c r="M682" s="0" t="s">
        <v>47</v>
      </c>
      <c r="N682" s="0" t="n">
        <v>1</v>
      </c>
      <c r="O682" s="0" t="n">
        <v>105</v>
      </c>
      <c r="P682" s="0" t="n">
        <v>200</v>
      </c>
      <c r="Q682" s="0" t="n">
        <v>3.7</v>
      </c>
      <c r="R682" s="0" t="str">
        <f aca="false">INDEX(Lookup!$B$4:$B$18,MATCH(C682,Lookup!$A$4:$A$18,0))</f>
        <v>India</v>
      </c>
      <c r="S682" s="20" t="n">
        <f aca="false">INDEX(Lookup!$D$4:$D$18,MATCH(C682,Lookup!$A$4:$A$18,0))</f>
        <v>0.012</v>
      </c>
      <c r="T682" s="21" t="n">
        <f aca="false">ROUND(P682*S682,2)</f>
        <v>2.4</v>
      </c>
      <c r="U682" s="21" t="n">
        <f aca="false">IF(T682&lt;=10,1,IF(T682&lt;=20,2,IF(T682&lt;=30,3,IF(T682&lt;=40,4,IF(T682&lt;=50,5,IF(T682&lt;=100,6,IF(T682&lt;=250,7,8)))))))</f>
        <v>1</v>
      </c>
      <c r="V682" s="21" t="n">
        <f aca="false">IF(AND(OR(Dashboard!$T$3="All",R682=Dashboard!$T$3),OR(Dashboard!$T$4="All",D682=Dashboard!$T$4)),1,0)</f>
        <v>1</v>
      </c>
      <c r="W682" s="21" t="n">
        <f aca="false">IF(V682=1,T682+ROW()/10000000,0)</f>
        <v>2.4000682</v>
      </c>
    </row>
    <row r="683" customFormat="false" ht="15" hidden="false" customHeight="false" outlineLevel="0" collapsed="false">
      <c r="A683" s="0" t="n">
        <v>2400016</v>
      </c>
      <c r="B683" s="0" t="s">
        <v>2316</v>
      </c>
      <c r="C683" s="0" t="n">
        <v>1</v>
      </c>
      <c r="D683" s="0" t="s">
        <v>2276</v>
      </c>
      <c r="E683" s="0" t="s">
        <v>2317</v>
      </c>
      <c r="F683" s="0" t="s">
        <v>2131</v>
      </c>
      <c r="G683" s="0" t="s">
        <v>2278</v>
      </c>
      <c r="H683" s="0" t="s">
        <v>2185</v>
      </c>
      <c r="I683" s="0" t="s">
        <v>2123</v>
      </c>
      <c r="J683" s="0" t="s">
        <v>47</v>
      </c>
      <c r="K683" s="0" t="s">
        <v>47</v>
      </c>
      <c r="L683" s="0" t="s">
        <v>47</v>
      </c>
      <c r="M683" s="0" t="s">
        <v>47</v>
      </c>
      <c r="N683" s="0" t="n">
        <v>3</v>
      </c>
      <c r="O683" s="0" t="n">
        <v>105</v>
      </c>
      <c r="P683" s="0" t="n">
        <v>500</v>
      </c>
      <c r="Q683" s="0" t="n">
        <v>3.5</v>
      </c>
      <c r="R683" s="0" t="str">
        <f aca="false">INDEX(Lookup!$B$4:$B$18,MATCH(C683,Lookup!$A$4:$A$18,0))</f>
        <v>India</v>
      </c>
      <c r="S683" s="20" t="n">
        <f aca="false">INDEX(Lookup!$D$4:$D$18,MATCH(C683,Lookup!$A$4:$A$18,0))</f>
        <v>0.012</v>
      </c>
      <c r="T683" s="21" t="n">
        <f aca="false">ROUND(P683*S683,2)</f>
        <v>6</v>
      </c>
      <c r="U683" s="21" t="n">
        <f aca="false">IF(T683&lt;=10,1,IF(T683&lt;=20,2,IF(T683&lt;=30,3,IF(T683&lt;=40,4,IF(T683&lt;=50,5,IF(T683&lt;=100,6,IF(T683&lt;=250,7,8)))))))</f>
        <v>1</v>
      </c>
      <c r="V683" s="21" t="n">
        <f aca="false">IF(AND(OR(Dashboard!$T$3="All",R683=Dashboard!$T$3),OR(Dashboard!$T$4="All",D683=Dashboard!$T$4)),1,0)</f>
        <v>1</v>
      </c>
      <c r="W683" s="21" t="n">
        <f aca="false">IF(V683=1,T683+ROW()/10000000,0)</f>
        <v>6.0000683</v>
      </c>
    </row>
    <row r="684" customFormat="false" ht="15" hidden="false" customHeight="false" outlineLevel="0" collapsed="false">
      <c r="A684" s="0" t="n">
        <v>2400293</v>
      </c>
      <c r="B684" s="0" t="s">
        <v>2318</v>
      </c>
      <c r="C684" s="0" t="n">
        <v>1</v>
      </c>
      <c r="D684" s="0" t="s">
        <v>2276</v>
      </c>
      <c r="E684" s="0" t="s">
        <v>2319</v>
      </c>
      <c r="F684" s="0" t="s">
        <v>2131</v>
      </c>
      <c r="G684" s="0" t="s">
        <v>2278</v>
      </c>
      <c r="H684" s="0" t="s">
        <v>2320</v>
      </c>
      <c r="I684" s="0" t="s">
        <v>2123</v>
      </c>
      <c r="J684" s="0" t="s">
        <v>47</v>
      </c>
      <c r="K684" s="0" t="s">
        <v>47</v>
      </c>
      <c r="L684" s="0" t="s">
        <v>47</v>
      </c>
      <c r="M684" s="0" t="s">
        <v>47</v>
      </c>
      <c r="N684" s="0" t="n">
        <v>3</v>
      </c>
      <c r="O684" s="0" t="n">
        <v>57</v>
      </c>
      <c r="P684" s="0" t="n">
        <v>500</v>
      </c>
      <c r="Q684" s="0" t="n">
        <v>3.6</v>
      </c>
      <c r="R684" s="0" t="str">
        <f aca="false">INDEX(Lookup!$B$4:$B$18,MATCH(C684,Lookup!$A$4:$A$18,0))</f>
        <v>India</v>
      </c>
      <c r="S684" s="20" t="n">
        <f aca="false">INDEX(Lookup!$D$4:$D$18,MATCH(C684,Lookup!$A$4:$A$18,0))</f>
        <v>0.012</v>
      </c>
      <c r="T684" s="21" t="n">
        <f aca="false">ROUND(P684*S684,2)</f>
        <v>6</v>
      </c>
      <c r="U684" s="21" t="n">
        <f aca="false">IF(T684&lt;=10,1,IF(T684&lt;=20,2,IF(T684&lt;=30,3,IF(T684&lt;=40,4,IF(T684&lt;=50,5,IF(T684&lt;=100,6,IF(T684&lt;=250,7,8)))))))</f>
        <v>1</v>
      </c>
      <c r="V684" s="21" t="n">
        <f aca="false">IF(AND(OR(Dashboard!$T$3="All",R684=Dashboard!$T$3),OR(Dashboard!$T$4="All",D684=Dashboard!$T$4)),1,0)</f>
        <v>1</v>
      </c>
      <c r="W684" s="21" t="n">
        <f aca="false">IF(V684=1,T684+ROW()/10000000,0)</f>
        <v>6.0000684</v>
      </c>
    </row>
    <row r="685" customFormat="false" ht="15" hidden="false" customHeight="false" outlineLevel="0" collapsed="false">
      <c r="A685" s="0" t="n">
        <v>2400009</v>
      </c>
      <c r="B685" s="0" t="s">
        <v>2321</v>
      </c>
      <c r="C685" s="0" t="n">
        <v>1</v>
      </c>
      <c r="D685" s="0" t="s">
        <v>2276</v>
      </c>
      <c r="E685" s="0" t="s">
        <v>2322</v>
      </c>
      <c r="F685" s="0" t="s">
        <v>2323</v>
      </c>
      <c r="G685" s="0" t="s">
        <v>2324</v>
      </c>
      <c r="H685" s="0" t="s">
        <v>2325</v>
      </c>
      <c r="I685" s="0" t="s">
        <v>2123</v>
      </c>
      <c r="J685" s="0" t="s">
        <v>47</v>
      </c>
      <c r="K685" s="0" t="s">
        <v>47</v>
      </c>
      <c r="L685" s="0" t="s">
        <v>47</v>
      </c>
      <c r="M685" s="0" t="s">
        <v>47</v>
      </c>
      <c r="N685" s="0" t="n">
        <v>2</v>
      </c>
      <c r="O685" s="0" t="n">
        <v>134</v>
      </c>
      <c r="P685" s="0" t="n">
        <v>400</v>
      </c>
      <c r="Q685" s="0" t="n">
        <v>3.5</v>
      </c>
      <c r="R685" s="0" t="str">
        <f aca="false">INDEX(Lookup!$B$4:$B$18,MATCH(C685,Lookup!$A$4:$A$18,0))</f>
        <v>India</v>
      </c>
      <c r="S685" s="20" t="n">
        <f aca="false">INDEX(Lookup!$D$4:$D$18,MATCH(C685,Lookup!$A$4:$A$18,0))</f>
        <v>0.012</v>
      </c>
      <c r="T685" s="21" t="n">
        <f aca="false">ROUND(P685*S685,2)</f>
        <v>4.8</v>
      </c>
      <c r="U685" s="21" t="n">
        <f aca="false">IF(T685&lt;=10,1,IF(T685&lt;=20,2,IF(T685&lt;=30,3,IF(T685&lt;=40,4,IF(T685&lt;=50,5,IF(T685&lt;=100,6,IF(T685&lt;=250,7,8)))))))</f>
        <v>1</v>
      </c>
      <c r="V685" s="21" t="n">
        <f aca="false">IF(AND(OR(Dashboard!$T$3="All",R685=Dashboard!$T$3),OR(Dashboard!$T$4="All",D685=Dashboard!$T$4)),1,0)</f>
        <v>1</v>
      </c>
      <c r="W685" s="21" t="n">
        <f aca="false">IF(V685=1,T685+ROW()/10000000,0)</f>
        <v>4.8000685</v>
      </c>
    </row>
    <row r="686" customFormat="false" ht="15" hidden="false" customHeight="false" outlineLevel="0" collapsed="false">
      <c r="A686" s="0" t="n">
        <v>2400010</v>
      </c>
      <c r="B686" s="0" t="s">
        <v>2326</v>
      </c>
      <c r="C686" s="0" t="n">
        <v>1</v>
      </c>
      <c r="D686" s="0" t="s">
        <v>2276</v>
      </c>
      <c r="E686" s="0" t="s">
        <v>2327</v>
      </c>
      <c r="F686" s="0" t="s">
        <v>2328</v>
      </c>
      <c r="G686" s="0" t="s">
        <v>2329</v>
      </c>
      <c r="H686" s="0" t="s">
        <v>2330</v>
      </c>
      <c r="I686" s="0" t="s">
        <v>2123</v>
      </c>
      <c r="J686" s="0" t="s">
        <v>47</v>
      </c>
      <c r="K686" s="0" t="s">
        <v>47</v>
      </c>
      <c r="L686" s="0" t="s">
        <v>47</v>
      </c>
      <c r="M686" s="0" t="s">
        <v>47</v>
      </c>
      <c r="N686" s="0" t="n">
        <v>3</v>
      </c>
      <c r="O686" s="0" t="n">
        <v>58</v>
      </c>
      <c r="P686" s="0" t="n">
        <v>800</v>
      </c>
      <c r="Q686" s="0" t="n">
        <v>3.3</v>
      </c>
      <c r="R686" s="0" t="str">
        <f aca="false">INDEX(Lookup!$B$4:$B$18,MATCH(C686,Lookup!$A$4:$A$18,0))</f>
        <v>India</v>
      </c>
      <c r="S686" s="20" t="n">
        <f aca="false">INDEX(Lookup!$D$4:$D$18,MATCH(C686,Lookup!$A$4:$A$18,0))</f>
        <v>0.012</v>
      </c>
      <c r="T686" s="21" t="n">
        <f aca="false">ROUND(P686*S686,2)</f>
        <v>9.6</v>
      </c>
      <c r="U686" s="21" t="n">
        <f aca="false">IF(T686&lt;=10,1,IF(T686&lt;=20,2,IF(T686&lt;=30,3,IF(T686&lt;=40,4,IF(T686&lt;=50,5,IF(T686&lt;=100,6,IF(T686&lt;=250,7,8)))))))</f>
        <v>1</v>
      </c>
      <c r="V686" s="21" t="n">
        <f aca="false">IF(AND(OR(Dashboard!$T$3="All",R686=Dashboard!$T$3),OR(Dashboard!$T$4="All",D686=Dashboard!$T$4)),1,0)</f>
        <v>1</v>
      </c>
      <c r="W686" s="21" t="n">
        <f aca="false">IF(V686=1,T686+ROW()/10000000,0)</f>
        <v>9.6000686</v>
      </c>
    </row>
    <row r="687" customFormat="false" ht="15" hidden="false" customHeight="false" outlineLevel="0" collapsed="false">
      <c r="A687" s="0" t="n">
        <v>2200011</v>
      </c>
      <c r="B687" s="0" t="s">
        <v>2331</v>
      </c>
      <c r="C687" s="0" t="n">
        <v>1</v>
      </c>
      <c r="D687" s="0" t="s">
        <v>2332</v>
      </c>
      <c r="E687" s="0" t="s">
        <v>2333</v>
      </c>
      <c r="F687" s="0" t="s">
        <v>2334</v>
      </c>
      <c r="G687" s="0" t="s">
        <v>2335</v>
      </c>
      <c r="H687" s="0" t="s">
        <v>2288</v>
      </c>
      <c r="I687" s="0" t="s">
        <v>2123</v>
      </c>
      <c r="J687" s="0" t="s">
        <v>47</v>
      </c>
      <c r="K687" s="0" t="s">
        <v>47</v>
      </c>
      <c r="L687" s="0" t="s">
        <v>47</v>
      </c>
      <c r="M687" s="0" t="s">
        <v>47</v>
      </c>
      <c r="N687" s="0" t="n">
        <v>2</v>
      </c>
      <c r="O687" s="0" t="n">
        <v>345</v>
      </c>
      <c r="P687" s="0" t="n">
        <v>700</v>
      </c>
      <c r="Q687" s="0" t="n">
        <v>3.4</v>
      </c>
      <c r="R687" s="0" t="str">
        <f aca="false">INDEX(Lookup!$B$4:$B$18,MATCH(C687,Lookup!$A$4:$A$18,0))</f>
        <v>India</v>
      </c>
      <c r="S687" s="20" t="n">
        <f aca="false">INDEX(Lookup!$D$4:$D$18,MATCH(C687,Lookup!$A$4:$A$18,0))</f>
        <v>0.012</v>
      </c>
      <c r="T687" s="21" t="n">
        <f aca="false">ROUND(P687*S687,2)</f>
        <v>8.4</v>
      </c>
      <c r="U687" s="21" t="n">
        <f aca="false">IF(T687&lt;=10,1,IF(T687&lt;=20,2,IF(T687&lt;=30,3,IF(T687&lt;=40,4,IF(T687&lt;=50,5,IF(T687&lt;=100,6,IF(T687&lt;=250,7,8)))))))</f>
        <v>1</v>
      </c>
      <c r="V687" s="21" t="n">
        <f aca="false">IF(AND(OR(Dashboard!$T$3="All",R687=Dashboard!$T$3),OR(Dashboard!$T$4="All",D687=Dashboard!$T$4)),1,0)</f>
        <v>1</v>
      </c>
      <c r="W687" s="21" t="n">
        <f aca="false">IF(V687=1,T687+ROW()/10000000,0)</f>
        <v>8.4000687</v>
      </c>
    </row>
    <row r="688" customFormat="false" ht="15" hidden="false" customHeight="false" outlineLevel="0" collapsed="false">
      <c r="A688" s="0" t="n">
        <v>2200078</v>
      </c>
      <c r="B688" s="0" t="s">
        <v>2336</v>
      </c>
      <c r="C688" s="0" t="n">
        <v>1</v>
      </c>
      <c r="D688" s="0" t="s">
        <v>2332</v>
      </c>
      <c r="E688" s="0" t="s">
        <v>2337</v>
      </c>
      <c r="F688" s="0" t="s">
        <v>2334</v>
      </c>
      <c r="G688" s="0" t="s">
        <v>2335</v>
      </c>
      <c r="H688" s="0" t="s">
        <v>2128</v>
      </c>
      <c r="I688" s="0" t="s">
        <v>2123</v>
      </c>
      <c r="J688" s="0" t="s">
        <v>47</v>
      </c>
      <c r="K688" s="0" t="s">
        <v>47</v>
      </c>
      <c r="L688" s="0" t="s">
        <v>47</v>
      </c>
      <c r="M688" s="0" t="s">
        <v>47</v>
      </c>
      <c r="N688" s="0" t="n">
        <v>1</v>
      </c>
      <c r="O688" s="0" t="n">
        <v>151</v>
      </c>
      <c r="P688" s="0" t="n">
        <v>300</v>
      </c>
      <c r="Q688" s="0" t="n">
        <v>3.9</v>
      </c>
      <c r="R688" s="0" t="str">
        <f aca="false">INDEX(Lookup!$B$4:$B$18,MATCH(C688,Lookup!$A$4:$A$18,0))</f>
        <v>India</v>
      </c>
      <c r="S688" s="20" t="n">
        <f aca="false">INDEX(Lookup!$D$4:$D$18,MATCH(C688,Lookup!$A$4:$A$18,0))</f>
        <v>0.012</v>
      </c>
      <c r="T688" s="21" t="n">
        <f aca="false">ROUND(P688*S688,2)</f>
        <v>3.6</v>
      </c>
      <c r="U688" s="21" t="n">
        <f aca="false">IF(T688&lt;=10,1,IF(T688&lt;=20,2,IF(T688&lt;=30,3,IF(T688&lt;=40,4,IF(T688&lt;=50,5,IF(T688&lt;=100,6,IF(T688&lt;=250,7,8)))))))</f>
        <v>1</v>
      </c>
      <c r="V688" s="21" t="n">
        <f aca="false">IF(AND(OR(Dashboard!$T$3="All",R688=Dashboard!$T$3),OR(Dashboard!$T$4="All",D688=Dashboard!$T$4)),1,0)</f>
        <v>1</v>
      </c>
      <c r="W688" s="21" t="n">
        <f aca="false">IF(V688=1,T688+ROW()/10000000,0)</f>
        <v>3.6000688</v>
      </c>
    </row>
    <row r="689" customFormat="false" ht="15" hidden="false" customHeight="false" outlineLevel="0" collapsed="false">
      <c r="A689" s="0" t="n">
        <v>18204507</v>
      </c>
      <c r="B689" s="0" t="s">
        <v>2338</v>
      </c>
      <c r="C689" s="0" t="n">
        <v>1</v>
      </c>
      <c r="D689" s="0" t="s">
        <v>2332</v>
      </c>
      <c r="E689" s="0" t="s">
        <v>2339</v>
      </c>
      <c r="F689" s="0" t="s">
        <v>2340</v>
      </c>
      <c r="G689" s="0" t="s">
        <v>2341</v>
      </c>
      <c r="H689" s="0" t="s">
        <v>2342</v>
      </c>
      <c r="I689" s="0" t="s">
        <v>2123</v>
      </c>
      <c r="J689" s="0" t="s">
        <v>47</v>
      </c>
      <c r="K689" s="0" t="s">
        <v>47</v>
      </c>
      <c r="L689" s="0" t="s">
        <v>47</v>
      </c>
      <c r="M689" s="0" t="s">
        <v>47</v>
      </c>
      <c r="N689" s="0" t="n">
        <v>1</v>
      </c>
      <c r="O689" s="0" t="n">
        <v>52</v>
      </c>
      <c r="P689" s="0" t="n">
        <v>100</v>
      </c>
      <c r="Q689" s="0" t="n">
        <v>4</v>
      </c>
      <c r="R689" s="0" t="str">
        <f aca="false">INDEX(Lookup!$B$4:$B$18,MATCH(C689,Lookup!$A$4:$A$18,0))</f>
        <v>India</v>
      </c>
      <c r="S689" s="20" t="n">
        <f aca="false">INDEX(Lookup!$D$4:$D$18,MATCH(C689,Lookup!$A$4:$A$18,0))</f>
        <v>0.012</v>
      </c>
      <c r="T689" s="21" t="n">
        <f aca="false">ROUND(P689*S689,2)</f>
        <v>1.2</v>
      </c>
      <c r="U689" s="21" t="n">
        <f aca="false">IF(T689&lt;=10,1,IF(T689&lt;=20,2,IF(T689&lt;=30,3,IF(T689&lt;=40,4,IF(T689&lt;=50,5,IF(T689&lt;=100,6,IF(T689&lt;=250,7,8)))))))</f>
        <v>1</v>
      </c>
      <c r="V689" s="21" t="n">
        <f aca="false">IF(AND(OR(Dashboard!$T$3="All",R689=Dashboard!$T$3),OR(Dashboard!$T$4="All",D689=Dashboard!$T$4)),1,0)</f>
        <v>1</v>
      </c>
      <c r="W689" s="21" t="n">
        <f aca="false">IF(V689=1,T689+ROW()/10000000,0)</f>
        <v>1.2000689</v>
      </c>
    </row>
    <row r="690" customFormat="false" ht="15" hidden="false" customHeight="false" outlineLevel="0" collapsed="false">
      <c r="A690" s="0" t="n">
        <v>2200030</v>
      </c>
      <c r="B690" s="0" t="s">
        <v>2343</v>
      </c>
      <c r="C690" s="0" t="n">
        <v>1</v>
      </c>
      <c r="D690" s="0" t="s">
        <v>2332</v>
      </c>
      <c r="E690" s="0" t="s">
        <v>2344</v>
      </c>
      <c r="F690" s="0" t="s">
        <v>2345</v>
      </c>
      <c r="G690" s="0" t="s">
        <v>2346</v>
      </c>
      <c r="H690" s="0" t="s">
        <v>2122</v>
      </c>
      <c r="I690" s="0" t="s">
        <v>2123</v>
      </c>
      <c r="J690" s="0" t="s">
        <v>47</v>
      </c>
      <c r="K690" s="0" t="s">
        <v>47</v>
      </c>
      <c r="L690" s="0" t="s">
        <v>47</v>
      </c>
      <c r="M690" s="0" t="s">
        <v>47</v>
      </c>
      <c r="N690" s="0" t="n">
        <v>3</v>
      </c>
      <c r="O690" s="0" t="n">
        <v>122</v>
      </c>
      <c r="P690" s="0" t="n">
        <v>800</v>
      </c>
      <c r="Q690" s="0" t="n">
        <v>3.4</v>
      </c>
      <c r="R690" s="0" t="str">
        <f aca="false">INDEX(Lookup!$B$4:$B$18,MATCH(C690,Lookup!$A$4:$A$18,0))</f>
        <v>India</v>
      </c>
      <c r="S690" s="20" t="n">
        <f aca="false">INDEX(Lookup!$D$4:$D$18,MATCH(C690,Lookup!$A$4:$A$18,0))</f>
        <v>0.012</v>
      </c>
      <c r="T690" s="21" t="n">
        <f aca="false">ROUND(P690*S690,2)</f>
        <v>9.6</v>
      </c>
      <c r="U690" s="21" t="n">
        <f aca="false">IF(T690&lt;=10,1,IF(T690&lt;=20,2,IF(T690&lt;=30,3,IF(T690&lt;=40,4,IF(T690&lt;=50,5,IF(T690&lt;=100,6,IF(T690&lt;=250,7,8)))))))</f>
        <v>1</v>
      </c>
      <c r="V690" s="21" t="n">
        <f aca="false">IF(AND(OR(Dashboard!$T$3="All",R690=Dashboard!$T$3),OR(Dashboard!$T$4="All",D690=Dashboard!$T$4)),1,0)</f>
        <v>1</v>
      </c>
      <c r="W690" s="21" t="n">
        <f aca="false">IF(V690=1,T690+ROW()/10000000,0)</f>
        <v>9.600069</v>
      </c>
    </row>
    <row r="691" customFormat="false" ht="15" hidden="false" customHeight="false" outlineLevel="0" collapsed="false">
      <c r="A691" s="0" t="n">
        <v>2200201</v>
      </c>
      <c r="B691" s="0" t="s">
        <v>2347</v>
      </c>
      <c r="C691" s="0" t="n">
        <v>1</v>
      </c>
      <c r="D691" s="0" t="s">
        <v>2332</v>
      </c>
      <c r="E691" s="0" t="s">
        <v>2348</v>
      </c>
      <c r="F691" s="0" t="s">
        <v>2345</v>
      </c>
      <c r="G691" s="0" t="s">
        <v>2346</v>
      </c>
      <c r="H691" s="0" t="s">
        <v>2349</v>
      </c>
      <c r="I691" s="0" t="s">
        <v>2123</v>
      </c>
      <c r="J691" s="0" t="s">
        <v>47</v>
      </c>
      <c r="K691" s="0" t="s">
        <v>47</v>
      </c>
      <c r="L691" s="0" t="s">
        <v>47</v>
      </c>
      <c r="M691" s="0" t="s">
        <v>47</v>
      </c>
      <c r="N691" s="0" t="n">
        <v>1</v>
      </c>
      <c r="O691" s="0" t="n">
        <v>56</v>
      </c>
      <c r="P691" s="0" t="n">
        <v>150</v>
      </c>
      <c r="Q691" s="0" t="n">
        <v>3.6</v>
      </c>
      <c r="R691" s="0" t="str">
        <f aca="false">INDEX(Lookup!$B$4:$B$18,MATCH(C691,Lookup!$A$4:$A$18,0))</f>
        <v>India</v>
      </c>
      <c r="S691" s="20" t="n">
        <f aca="false">INDEX(Lookup!$D$4:$D$18,MATCH(C691,Lookup!$A$4:$A$18,0))</f>
        <v>0.012</v>
      </c>
      <c r="T691" s="21" t="n">
        <f aca="false">ROUND(P691*S691,2)</f>
        <v>1.8</v>
      </c>
      <c r="U691" s="21" t="n">
        <f aca="false">IF(T691&lt;=10,1,IF(T691&lt;=20,2,IF(T691&lt;=30,3,IF(T691&lt;=40,4,IF(T691&lt;=50,5,IF(T691&lt;=100,6,IF(T691&lt;=250,7,8)))))))</f>
        <v>1</v>
      </c>
      <c r="V691" s="21" t="n">
        <f aca="false">IF(AND(OR(Dashboard!$T$3="All",R691=Dashboard!$T$3),OR(Dashboard!$T$4="All",D691=Dashboard!$T$4)),1,0)</f>
        <v>1</v>
      </c>
      <c r="W691" s="21" t="n">
        <f aca="false">IF(V691=1,T691+ROW()/10000000,0)</f>
        <v>1.8000691</v>
      </c>
    </row>
    <row r="692" customFormat="false" ht="15" hidden="false" customHeight="false" outlineLevel="0" collapsed="false">
      <c r="A692" s="0" t="n">
        <v>2200067</v>
      </c>
      <c r="B692" s="0" t="s">
        <v>2350</v>
      </c>
      <c r="C692" s="0" t="n">
        <v>1</v>
      </c>
      <c r="D692" s="0" t="s">
        <v>2332</v>
      </c>
      <c r="E692" s="0" t="s">
        <v>2351</v>
      </c>
      <c r="F692" s="0" t="s">
        <v>2345</v>
      </c>
      <c r="G692" s="0" t="s">
        <v>2346</v>
      </c>
      <c r="H692" s="0" t="s">
        <v>2128</v>
      </c>
      <c r="I692" s="0" t="s">
        <v>2123</v>
      </c>
      <c r="J692" s="0" t="s">
        <v>47</v>
      </c>
      <c r="K692" s="0" t="s">
        <v>47</v>
      </c>
      <c r="L692" s="0" t="s">
        <v>47</v>
      </c>
      <c r="M692" s="0" t="s">
        <v>47</v>
      </c>
      <c r="N692" s="0" t="n">
        <v>1</v>
      </c>
      <c r="O692" s="0" t="n">
        <v>91</v>
      </c>
      <c r="P692" s="0" t="n">
        <v>300</v>
      </c>
      <c r="Q692" s="0" t="n">
        <v>3.5</v>
      </c>
      <c r="R692" s="0" t="str">
        <f aca="false">INDEX(Lookup!$B$4:$B$18,MATCH(C692,Lookup!$A$4:$A$18,0))</f>
        <v>India</v>
      </c>
      <c r="S692" s="20" t="n">
        <f aca="false">INDEX(Lookup!$D$4:$D$18,MATCH(C692,Lookup!$A$4:$A$18,0))</f>
        <v>0.012</v>
      </c>
      <c r="T692" s="21" t="n">
        <f aca="false">ROUND(P692*S692,2)</f>
        <v>3.6</v>
      </c>
      <c r="U692" s="21" t="n">
        <f aca="false">IF(T692&lt;=10,1,IF(T692&lt;=20,2,IF(T692&lt;=30,3,IF(T692&lt;=40,4,IF(T692&lt;=50,5,IF(T692&lt;=100,6,IF(T692&lt;=250,7,8)))))))</f>
        <v>1</v>
      </c>
      <c r="V692" s="21" t="n">
        <f aca="false">IF(AND(OR(Dashboard!$T$3="All",R692=Dashboard!$T$3),OR(Dashboard!$T$4="All",D692=Dashboard!$T$4)),1,0)</f>
        <v>1</v>
      </c>
      <c r="W692" s="21" t="n">
        <f aca="false">IF(V692=1,T692+ROW()/10000000,0)</f>
        <v>3.6000692</v>
      </c>
    </row>
    <row r="693" customFormat="false" ht="15" hidden="false" customHeight="false" outlineLevel="0" collapsed="false">
      <c r="A693" s="0" t="n">
        <v>2200358</v>
      </c>
      <c r="B693" s="0" t="s">
        <v>2352</v>
      </c>
      <c r="C693" s="0" t="n">
        <v>1</v>
      </c>
      <c r="D693" s="0" t="s">
        <v>2332</v>
      </c>
      <c r="E693" s="0" t="s">
        <v>2353</v>
      </c>
      <c r="F693" s="0" t="s">
        <v>2354</v>
      </c>
      <c r="G693" s="0" t="s">
        <v>2355</v>
      </c>
      <c r="H693" s="0" t="s">
        <v>2356</v>
      </c>
      <c r="I693" s="0" t="s">
        <v>2123</v>
      </c>
      <c r="J693" s="0" t="s">
        <v>47</v>
      </c>
      <c r="K693" s="0" t="s">
        <v>47</v>
      </c>
      <c r="L693" s="0" t="s">
        <v>47</v>
      </c>
      <c r="M693" s="0" t="s">
        <v>47</v>
      </c>
      <c r="N693" s="0" t="n">
        <v>2</v>
      </c>
      <c r="O693" s="0" t="n">
        <v>26</v>
      </c>
      <c r="P693" s="0" t="n">
        <v>500</v>
      </c>
      <c r="Q693" s="0" t="n">
        <v>3.4</v>
      </c>
      <c r="R693" s="0" t="str">
        <f aca="false">INDEX(Lookup!$B$4:$B$18,MATCH(C693,Lookup!$A$4:$A$18,0))</f>
        <v>India</v>
      </c>
      <c r="S693" s="20" t="n">
        <f aca="false">INDEX(Lookup!$D$4:$D$18,MATCH(C693,Lookup!$A$4:$A$18,0))</f>
        <v>0.012</v>
      </c>
      <c r="T693" s="21" t="n">
        <f aca="false">ROUND(P693*S693,2)</f>
        <v>6</v>
      </c>
      <c r="U693" s="21" t="n">
        <f aca="false">IF(T693&lt;=10,1,IF(T693&lt;=20,2,IF(T693&lt;=30,3,IF(T693&lt;=40,4,IF(T693&lt;=50,5,IF(T693&lt;=100,6,IF(T693&lt;=250,7,8)))))))</f>
        <v>1</v>
      </c>
      <c r="V693" s="21" t="n">
        <f aca="false">IF(AND(OR(Dashboard!$T$3="All",R693=Dashboard!$T$3),OR(Dashboard!$T$4="All",D693=Dashboard!$T$4)),1,0)</f>
        <v>1</v>
      </c>
      <c r="W693" s="21" t="n">
        <f aca="false">IF(V693=1,T693+ROW()/10000000,0)</f>
        <v>6.0000693</v>
      </c>
    </row>
    <row r="694" customFormat="false" ht="15" hidden="false" customHeight="false" outlineLevel="0" collapsed="false">
      <c r="A694" s="0" t="n">
        <v>2200001</v>
      </c>
      <c r="B694" s="0" t="s">
        <v>2357</v>
      </c>
      <c r="C694" s="0" t="n">
        <v>1</v>
      </c>
      <c r="D694" s="0" t="s">
        <v>2332</v>
      </c>
      <c r="E694" s="0" t="s">
        <v>2358</v>
      </c>
      <c r="F694" s="0" t="s">
        <v>2354</v>
      </c>
      <c r="G694" s="0" t="s">
        <v>2355</v>
      </c>
      <c r="H694" s="0" t="s">
        <v>2359</v>
      </c>
      <c r="I694" s="0" t="s">
        <v>2123</v>
      </c>
      <c r="J694" s="0" t="s">
        <v>47</v>
      </c>
      <c r="K694" s="0" t="s">
        <v>47</v>
      </c>
      <c r="L694" s="0" t="s">
        <v>47</v>
      </c>
      <c r="M694" s="0" t="s">
        <v>47</v>
      </c>
      <c r="N694" s="0" t="n">
        <v>3</v>
      </c>
      <c r="O694" s="0" t="n">
        <v>98</v>
      </c>
      <c r="P694" s="0" t="n">
        <v>1200</v>
      </c>
      <c r="Q694" s="0" t="n">
        <v>3.4</v>
      </c>
      <c r="R694" s="0" t="str">
        <f aca="false">INDEX(Lookup!$B$4:$B$18,MATCH(C694,Lookup!$A$4:$A$18,0))</f>
        <v>India</v>
      </c>
      <c r="S694" s="20" t="n">
        <f aca="false">INDEX(Lookup!$D$4:$D$18,MATCH(C694,Lookup!$A$4:$A$18,0))</f>
        <v>0.012</v>
      </c>
      <c r="T694" s="21" t="n">
        <f aca="false">ROUND(P694*S694,2)</f>
        <v>14.4</v>
      </c>
      <c r="U694" s="21" t="n">
        <f aca="false">IF(T694&lt;=10,1,IF(T694&lt;=20,2,IF(T694&lt;=30,3,IF(T694&lt;=40,4,IF(T694&lt;=50,5,IF(T694&lt;=100,6,IF(T694&lt;=250,7,8)))))))</f>
        <v>2</v>
      </c>
      <c r="V694" s="21" t="n">
        <f aca="false">IF(AND(OR(Dashboard!$T$3="All",R694=Dashboard!$T$3),OR(Dashboard!$T$4="All",D694=Dashboard!$T$4)),1,0)</f>
        <v>1</v>
      </c>
      <c r="W694" s="21" t="n">
        <f aca="false">IF(V694=1,T694+ROW()/10000000,0)</f>
        <v>14.4000694</v>
      </c>
    </row>
    <row r="695" customFormat="false" ht="15" hidden="false" customHeight="false" outlineLevel="0" collapsed="false">
      <c r="A695" s="0" t="n">
        <v>2200033</v>
      </c>
      <c r="B695" s="0" t="s">
        <v>2360</v>
      </c>
      <c r="C695" s="0" t="n">
        <v>1</v>
      </c>
      <c r="D695" s="0" t="s">
        <v>2332</v>
      </c>
      <c r="E695" s="0" t="s">
        <v>2361</v>
      </c>
      <c r="F695" s="0" t="s">
        <v>2354</v>
      </c>
      <c r="G695" s="0" t="s">
        <v>2355</v>
      </c>
      <c r="H695" s="0" t="s">
        <v>2362</v>
      </c>
      <c r="I695" s="0" t="s">
        <v>2123</v>
      </c>
      <c r="J695" s="0" t="s">
        <v>47</v>
      </c>
      <c r="K695" s="0" t="s">
        <v>47</v>
      </c>
      <c r="L695" s="0" t="s">
        <v>47</v>
      </c>
      <c r="M695" s="0" t="s">
        <v>47</v>
      </c>
      <c r="N695" s="0" t="n">
        <v>2</v>
      </c>
      <c r="O695" s="0" t="n">
        <v>111</v>
      </c>
      <c r="P695" s="0" t="n">
        <v>400</v>
      </c>
      <c r="Q695" s="0" t="n">
        <v>3.5</v>
      </c>
      <c r="R695" s="0" t="str">
        <f aca="false">INDEX(Lookup!$B$4:$B$18,MATCH(C695,Lookup!$A$4:$A$18,0))</f>
        <v>India</v>
      </c>
      <c r="S695" s="20" t="n">
        <f aca="false">INDEX(Lookup!$D$4:$D$18,MATCH(C695,Lookup!$A$4:$A$18,0))</f>
        <v>0.012</v>
      </c>
      <c r="T695" s="21" t="n">
        <f aca="false">ROUND(P695*S695,2)</f>
        <v>4.8</v>
      </c>
      <c r="U695" s="21" t="n">
        <f aca="false">IF(T695&lt;=10,1,IF(T695&lt;=20,2,IF(T695&lt;=30,3,IF(T695&lt;=40,4,IF(T695&lt;=50,5,IF(T695&lt;=100,6,IF(T695&lt;=250,7,8)))))))</f>
        <v>1</v>
      </c>
      <c r="V695" s="21" t="n">
        <f aca="false">IF(AND(OR(Dashboard!$T$3="All",R695=Dashboard!$T$3),OR(Dashboard!$T$4="All",D695=Dashboard!$T$4)),1,0)</f>
        <v>1</v>
      </c>
      <c r="W695" s="21" t="n">
        <f aca="false">IF(V695=1,T695+ROW()/10000000,0)</f>
        <v>4.8000695</v>
      </c>
    </row>
    <row r="696" customFormat="false" ht="15" hidden="false" customHeight="false" outlineLevel="0" collapsed="false">
      <c r="A696" s="0" t="n">
        <v>2200283</v>
      </c>
      <c r="B696" s="0" t="s">
        <v>2363</v>
      </c>
      <c r="C696" s="0" t="n">
        <v>1</v>
      </c>
      <c r="D696" s="0" t="s">
        <v>2332</v>
      </c>
      <c r="E696" s="0" t="s">
        <v>2364</v>
      </c>
      <c r="F696" s="0" t="s">
        <v>2354</v>
      </c>
      <c r="G696" s="0" t="s">
        <v>2355</v>
      </c>
      <c r="H696" s="0" t="s">
        <v>2288</v>
      </c>
      <c r="I696" s="0" t="s">
        <v>2123</v>
      </c>
      <c r="J696" s="0" t="s">
        <v>47</v>
      </c>
      <c r="K696" s="0" t="s">
        <v>47</v>
      </c>
      <c r="L696" s="0" t="s">
        <v>47</v>
      </c>
      <c r="M696" s="0" t="s">
        <v>47</v>
      </c>
      <c r="N696" s="0" t="n">
        <v>2</v>
      </c>
      <c r="O696" s="0" t="n">
        <v>51</v>
      </c>
      <c r="P696" s="0" t="n">
        <v>700</v>
      </c>
      <c r="Q696" s="0" t="n">
        <v>3.6</v>
      </c>
      <c r="R696" s="0" t="str">
        <f aca="false">INDEX(Lookup!$B$4:$B$18,MATCH(C696,Lookup!$A$4:$A$18,0))</f>
        <v>India</v>
      </c>
      <c r="S696" s="20" t="n">
        <f aca="false">INDEX(Lookup!$D$4:$D$18,MATCH(C696,Lookup!$A$4:$A$18,0))</f>
        <v>0.012</v>
      </c>
      <c r="T696" s="21" t="n">
        <f aca="false">ROUND(P696*S696,2)</f>
        <v>8.4</v>
      </c>
      <c r="U696" s="21" t="n">
        <f aca="false">IF(T696&lt;=10,1,IF(T696&lt;=20,2,IF(T696&lt;=30,3,IF(T696&lt;=40,4,IF(T696&lt;=50,5,IF(T696&lt;=100,6,IF(T696&lt;=250,7,8)))))))</f>
        <v>1</v>
      </c>
      <c r="V696" s="21" t="n">
        <f aca="false">IF(AND(OR(Dashboard!$T$3="All",R696=Dashboard!$T$3),OR(Dashboard!$T$4="All",D696=Dashboard!$T$4)),1,0)</f>
        <v>1</v>
      </c>
      <c r="W696" s="21" t="n">
        <f aca="false">IF(V696=1,T696+ROW()/10000000,0)</f>
        <v>8.4000696</v>
      </c>
    </row>
    <row r="697" customFormat="false" ht="15" hidden="false" customHeight="false" outlineLevel="0" collapsed="false">
      <c r="A697" s="0" t="n">
        <v>2200045</v>
      </c>
      <c r="B697" s="0" t="s">
        <v>2365</v>
      </c>
      <c r="C697" s="0" t="n">
        <v>1</v>
      </c>
      <c r="D697" s="0" t="s">
        <v>2332</v>
      </c>
      <c r="E697" s="0" t="s">
        <v>2366</v>
      </c>
      <c r="F697" s="0" t="s">
        <v>2354</v>
      </c>
      <c r="G697" s="0" t="s">
        <v>2355</v>
      </c>
      <c r="H697" s="0" t="s">
        <v>2367</v>
      </c>
      <c r="I697" s="0" t="s">
        <v>2123</v>
      </c>
      <c r="J697" s="0" t="s">
        <v>47</v>
      </c>
      <c r="K697" s="0" t="s">
        <v>47</v>
      </c>
      <c r="L697" s="0" t="s">
        <v>47</v>
      </c>
      <c r="M697" s="0" t="s">
        <v>47</v>
      </c>
      <c r="N697" s="0" t="n">
        <v>1</v>
      </c>
      <c r="O697" s="0" t="n">
        <v>206</v>
      </c>
      <c r="P697" s="0" t="n">
        <v>200</v>
      </c>
      <c r="Q697" s="0" t="n">
        <v>3.9</v>
      </c>
      <c r="R697" s="0" t="str">
        <f aca="false">INDEX(Lookup!$B$4:$B$18,MATCH(C697,Lookup!$A$4:$A$18,0))</f>
        <v>India</v>
      </c>
      <c r="S697" s="20" t="n">
        <f aca="false">INDEX(Lookup!$D$4:$D$18,MATCH(C697,Lookup!$A$4:$A$18,0))</f>
        <v>0.012</v>
      </c>
      <c r="T697" s="21" t="n">
        <f aca="false">ROUND(P697*S697,2)</f>
        <v>2.4</v>
      </c>
      <c r="U697" s="21" t="n">
        <f aca="false">IF(T697&lt;=10,1,IF(T697&lt;=20,2,IF(T697&lt;=30,3,IF(T697&lt;=40,4,IF(T697&lt;=50,5,IF(T697&lt;=100,6,IF(T697&lt;=250,7,8)))))))</f>
        <v>1</v>
      </c>
      <c r="V697" s="21" t="n">
        <f aca="false">IF(AND(OR(Dashboard!$T$3="All",R697=Dashboard!$T$3),OR(Dashboard!$T$4="All",D697=Dashboard!$T$4)),1,0)</f>
        <v>1</v>
      </c>
      <c r="W697" s="21" t="n">
        <f aca="false">IF(V697=1,T697+ROW()/10000000,0)</f>
        <v>2.4000697</v>
      </c>
    </row>
    <row r="698" customFormat="false" ht="15" hidden="false" customHeight="false" outlineLevel="0" collapsed="false">
      <c r="A698" s="0" t="n">
        <v>2200149</v>
      </c>
      <c r="B698" s="0" t="s">
        <v>2368</v>
      </c>
      <c r="C698" s="0" t="n">
        <v>1</v>
      </c>
      <c r="D698" s="0" t="s">
        <v>2332</v>
      </c>
      <c r="E698" s="0" t="s">
        <v>2369</v>
      </c>
      <c r="F698" s="0" t="s">
        <v>2370</v>
      </c>
      <c r="G698" s="0" t="s">
        <v>2371</v>
      </c>
      <c r="H698" s="0" t="s">
        <v>2372</v>
      </c>
      <c r="I698" s="0" t="s">
        <v>2123</v>
      </c>
      <c r="J698" s="0" t="s">
        <v>47</v>
      </c>
      <c r="K698" s="0" t="s">
        <v>47</v>
      </c>
      <c r="L698" s="0" t="s">
        <v>47</v>
      </c>
      <c r="M698" s="0" t="s">
        <v>47</v>
      </c>
      <c r="N698" s="0" t="n">
        <v>2</v>
      </c>
      <c r="O698" s="0" t="n">
        <v>44</v>
      </c>
      <c r="P698" s="0" t="n">
        <v>600</v>
      </c>
      <c r="Q698" s="0" t="n">
        <v>3.4</v>
      </c>
      <c r="R698" s="0" t="str">
        <f aca="false">INDEX(Lookup!$B$4:$B$18,MATCH(C698,Lookup!$A$4:$A$18,0))</f>
        <v>India</v>
      </c>
      <c r="S698" s="20" t="n">
        <f aca="false">INDEX(Lookup!$D$4:$D$18,MATCH(C698,Lookup!$A$4:$A$18,0))</f>
        <v>0.012</v>
      </c>
      <c r="T698" s="21" t="n">
        <f aca="false">ROUND(P698*S698,2)</f>
        <v>7.2</v>
      </c>
      <c r="U698" s="21" t="n">
        <f aca="false">IF(T698&lt;=10,1,IF(T698&lt;=20,2,IF(T698&lt;=30,3,IF(T698&lt;=40,4,IF(T698&lt;=50,5,IF(T698&lt;=100,6,IF(T698&lt;=250,7,8)))))))</f>
        <v>1</v>
      </c>
      <c r="V698" s="21" t="n">
        <f aca="false">IF(AND(OR(Dashboard!$T$3="All",R698=Dashboard!$T$3),OR(Dashboard!$T$4="All",D698=Dashboard!$T$4)),1,0)</f>
        <v>1</v>
      </c>
      <c r="W698" s="21" t="n">
        <f aca="false">IF(V698=1,T698+ROW()/10000000,0)</f>
        <v>7.2000698</v>
      </c>
    </row>
    <row r="699" customFormat="false" ht="15" hidden="false" customHeight="false" outlineLevel="0" collapsed="false">
      <c r="A699" s="0" t="n">
        <v>2200043</v>
      </c>
      <c r="B699" s="0" t="s">
        <v>2373</v>
      </c>
      <c r="C699" s="0" t="n">
        <v>1</v>
      </c>
      <c r="D699" s="0" t="s">
        <v>2332</v>
      </c>
      <c r="E699" s="0" t="s">
        <v>2374</v>
      </c>
      <c r="F699" s="0" t="s">
        <v>2370</v>
      </c>
      <c r="G699" s="0" t="s">
        <v>2371</v>
      </c>
      <c r="H699" s="0" t="s">
        <v>2185</v>
      </c>
      <c r="I699" s="0" t="s">
        <v>2123</v>
      </c>
      <c r="J699" s="0" t="s">
        <v>47</v>
      </c>
      <c r="K699" s="0" t="s">
        <v>47</v>
      </c>
      <c r="L699" s="0" t="s">
        <v>47</v>
      </c>
      <c r="M699" s="0" t="s">
        <v>47</v>
      </c>
      <c r="N699" s="0" t="n">
        <v>2</v>
      </c>
      <c r="O699" s="0" t="n">
        <v>94</v>
      </c>
      <c r="P699" s="0" t="n">
        <v>500</v>
      </c>
      <c r="Q699" s="0" t="n">
        <v>3.7</v>
      </c>
      <c r="R699" s="0" t="str">
        <f aca="false">INDEX(Lookup!$B$4:$B$18,MATCH(C699,Lookup!$A$4:$A$18,0))</f>
        <v>India</v>
      </c>
      <c r="S699" s="20" t="n">
        <f aca="false">INDEX(Lookup!$D$4:$D$18,MATCH(C699,Lookup!$A$4:$A$18,0))</f>
        <v>0.012</v>
      </c>
      <c r="T699" s="21" t="n">
        <f aca="false">ROUND(P699*S699,2)</f>
        <v>6</v>
      </c>
      <c r="U699" s="21" t="n">
        <f aca="false">IF(T699&lt;=10,1,IF(T699&lt;=20,2,IF(T699&lt;=30,3,IF(T699&lt;=40,4,IF(T699&lt;=50,5,IF(T699&lt;=100,6,IF(T699&lt;=250,7,8)))))))</f>
        <v>1</v>
      </c>
      <c r="V699" s="21" t="n">
        <f aca="false">IF(AND(OR(Dashboard!$T$3="All",R699=Dashboard!$T$3),OR(Dashboard!$T$4="All",D699=Dashboard!$T$4)),1,0)</f>
        <v>1</v>
      </c>
      <c r="W699" s="21" t="n">
        <f aca="false">IF(V699=1,T699+ROW()/10000000,0)</f>
        <v>6.0000699</v>
      </c>
    </row>
    <row r="700" customFormat="false" ht="15" hidden="false" customHeight="false" outlineLevel="0" collapsed="false">
      <c r="A700" s="0" t="n">
        <v>2200044</v>
      </c>
      <c r="B700" s="0" t="s">
        <v>2375</v>
      </c>
      <c r="C700" s="0" t="n">
        <v>1</v>
      </c>
      <c r="D700" s="0" t="s">
        <v>2332</v>
      </c>
      <c r="E700" s="0" t="s">
        <v>2374</v>
      </c>
      <c r="F700" s="0" t="s">
        <v>2370</v>
      </c>
      <c r="G700" s="0" t="s">
        <v>2371</v>
      </c>
      <c r="H700" s="0" t="s">
        <v>2185</v>
      </c>
      <c r="I700" s="0" t="s">
        <v>2123</v>
      </c>
      <c r="J700" s="0" t="s">
        <v>47</v>
      </c>
      <c r="K700" s="0" t="s">
        <v>47</v>
      </c>
      <c r="L700" s="0" t="s">
        <v>47</v>
      </c>
      <c r="M700" s="0" t="s">
        <v>47</v>
      </c>
      <c r="N700" s="0" t="n">
        <v>2</v>
      </c>
      <c r="O700" s="0" t="n">
        <v>461</v>
      </c>
      <c r="P700" s="0" t="n">
        <v>500</v>
      </c>
      <c r="Q700" s="0" t="n">
        <v>3.5</v>
      </c>
      <c r="R700" s="0" t="str">
        <f aca="false">INDEX(Lookup!$B$4:$B$18,MATCH(C700,Lookup!$A$4:$A$18,0))</f>
        <v>India</v>
      </c>
      <c r="S700" s="20" t="n">
        <f aca="false">INDEX(Lookup!$D$4:$D$18,MATCH(C700,Lookup!$A$4:$A$18,0))</f>
        <v>0.012</v>
      </c>
      <c r="T700" s="21" t="n">
        <f aca="false">ROUND(P700*S700,2)</f>
        <v>6</v>
      </c>
      <c r="U700" s="21" t="n">
        <f aca="false">IF(T700&lt;=10,1,IF(T700&lt;=20,2,IF(T700&lt;=30,3,IF(T700&lt;=40,4,IF(T700&lt;=50,5,IF(T700&lt;=100,6,IF(T700&lt;=250,7,8)))))))</f>
        <v>1</v>
      </c>
      <c r="V700" s="21" t="n">
        <f aca="false">IF(AND(OR(Dashboard!$T$3="All",R700=Dashboard!$T$3),OR(Dashboard!$T$4="All",D700=Dashboard!$T$4)),1,0)</f>
        <v>1</v>
      </c>
      <c r="W700" s="21" t="n">
        <f aca="false">IF(V700=1,T700+ROW()/10000000,0)</f>
        <v>6.00007</v>
      </c>
    </row>
    <row r="701" customFormat="false" ht="15" hidden="false" customHeight="false" outlineLevel="0" collapsed="false">
      <c r="A701" s="0" t="n">
        <v>2200132</v>
      </c>
      <c r="B701" s="0" t="s">
        <v>2376</v>
      </c>
      <c r="C701" s="0" t="n">
        <v>1</v>
      </c>
      <c r="D701" s="0" t="s">
        <v>2332</v>
      </c>
      <c r="E701" s="0" t="s">
        <v>2377</v>
      </c>
      <c r="F701" s="0" t="s">
        <v>2370</v>
      </c>
      <c r="G701" s="0" t="s">
        <v>2371</v>
      </c>
      <c r="H701" s="0" t="s">
        <v>2128</v>
      </c>
      <c r="I701" s="0" t="s">
        <v>2123</v>
      </c>
      <c r="J701" s="0" t="s">
        <v>47</v>
      </c>
      <c r="K701" s="0" t="s">
        <v>47</v>
      </c>
      <c r="L701" s="0" t="s">
        <v>47</v>
      </c>
      <c r="M701" s="0" t="s">
        <v>47</v>
      </c>
      <c r="N701" s="0" t="n">
        <v>2</v>
      </c>
      <c r="O701" s="0" t="n">
        <v>276</v>
      </c>
      <c r="P701" s="0" t="n">
        <v>500</v>
      </c>
      <c r="Q701" s="0" t="n">
        <v>3.8</v>
      </c>
      <c r="R701" s="0" t="str">
        <f aca="false">INDEX(Lookup!$B$4:$B$18,MATCH(C701,Lookup!$A$4:$A$18,0))</f>
        <v>India</v>
      </c>
      <c r="S701" s="20" t="n">
        <f aca="false">INDEX(Lookup!$D$4:$D$18,MATCH(C701,Lookup!$A$4:$A$18,0))</f>
        <v>0.012</v>
      </c>
      <c r="T701" s="21" t="n">
        <f aca="false">ROUND(P701*S701,2)</f>
        <v>6</v>
      </c>
      <c r="U701" s="21" t="n">
        <f aca="false">IF(T701&lt;=10,1,IF(T701&lt;=20,2,IF(T701&lt;=30,3,IF(T701&lt;=40,4,IF(T701&lt;=50,5,IF(T701&lt;=100,6,IF(T701&lt;=250,7,8)))))))</f>
        <v>1</v>
      </c>
      <c r="V701" s="21" t="n">
        <f aca="false">IF(AND(OR(Dashboard!$T$3="All",R701=Dashboard!$T$3),OR(Dashboard!$T$4="All",D701=Dashboard!$T$4)),1,0)</f>
        <v>1</v>
      </c>
      <c r="W701" s="21" t="n">
        <f aca="false">IF(V701=1,T701+ROW()/10000000,0)</f>
        <v>6.0000701</v>
      </c>
    </row>
    <row r="702" customFormat="false" ht="15" hidden="false" customHeight="false" outlineLevel="0" collapsed="false">
      <c r="A702" s="0" t="n">
        <v>2200236</v>
      </c>
      <c r="B702" s="0" t="s">
        <v>2378</v>
      </c>
      <c r="C702" s="0" t="n">
        <v>1</v>
      </c>
      <c r="D702" s="0" t="s">
        <v>2332</v>
      </c>
      <c r="E702" s="0" t="s">
        <v>2379</v>
      </c>
      <c r="F702" s="0" t="s">
        <v>2370</v>
      </c>
      <c r="G702" s="0" t="s">
        <v>2371</v>
      </c>
      <c r="H702" s="0" t="s">
        <v>2128</v>
      </c>
      <c r="I702" s="0" t="s">
        <v>2123</v>
      </c>
      <c r="J702" s="0" t="s">
        <v>47</v>
      </c>
      <c r="K702" s="0" t="s">
        <v>47</v>
      </c>
      <c r="L702" s="0" t="s">
        <v>47</v>
      </c>
      <c r="M702" s="0" t="s">
        <v>47</v>
      </c>
      <c r="N702" s="0" t="n">
        <v>2</v>
      </c>
      <c r="O702" s="0" t="n">
        <v>71</v>
      </c>
      <c r="P702" s="0" t="n">
        <v>400</v>
      </c>
      <c r="Q702" s="0" t="n">
        <v>3.8</v>
      </c>
      <c r="R702" s="0" t="str">
        <f aca="false">INDEX(Lookup!$B$4:$B$18,MATCH(C702,Lookup!$A$4:$A$18,0))</f>
        <v>India</v>
      </c>
      <c r="S702" s="20" t="n">
        <f aca="false">INDEX(Lookup!$D$4:$D$18,MATCH(C702,Lookup!$A$4:$A$18,0))</f>
        <v>0.012</v>
      </c>
      <c r="T702" s="21" t="n">
        <f aca="false">ROUND(P702*S702,2)</f>
        <v>4.8</v>
      </c>
      <c r="U702" s="21" t="n">
        <f aca="false">IF(T702&lt;=10,1,IF(T702&lt;=20,2,IF(T702&lt;=30,3,IF(T702&lt;=40,4,IF(T702&lt;=50,5,IF(T702&lt;=100,6,IF(T702&lt;=250,7,8)))))))</f>
        <v>1</v>
      </c>
      <c r="V702" s="21" t="n">
        <f aca="false">IF(AND(OR(Dashboard!$T$3="All",R702=Dashboard!$T$3),OR(Dashboard!$T$4="All",D702=Dashboard!$T$4)),1,0)</f>
        <v>1</v>
      </c>
      <c r="W702" s="21" t="n">
        <f aca="false">IF(V702=1,T702+ROW()/10000000,0)</f>
        <v>4.8000702</v>
      </c>
    </row>
    <row r="703" customFormat="false" ht="15" hidden="false" customHeight="false" outlineLevel="0" collapsed="false">
      <c r="A703" s="0" t="n">
        <v>2200175</v>
      </c>
      <c r="B703" s="0" t="s">
        <v>2380</v>
      </c>
      <c r="C703" s="0" t="n">
        <v>1</v>
      </c>
      <c r="D703" s="0" t="s">
        <v>2332</v>
      </c>
      <c r="E703" s="0" t="s">
        <v>2381</v>
      </c>
      <c r="F703" s="0" t="s">
        <v>2370</v>
      </c>
      <c r="G703" s="0" t="s">
        <v>2371</v>
      </c>
      <c r="H703" s="0" t="s">
        <v>2382</v>
      </c>
      <c r="I703" s="0" t="s">
        <v>2123</v>
      </c>
      <c r="J703" s="0" t="s">
        <v>47</v>
      </c>
      <c r="K703" s="0" t="s">
        <v>47</v>
      </c>
      <c r="L703" s="0" t="s">
        <v>47</v>
      </c>
      <c r="M703" s="0" t="s">
        <v>47</v>
      </c>
      <c r="N703" s="0" t="n">
        <v>1</v>
      </c>
      <c r="O703" s="0" t="n">
        <v>104</v>
      </c>
      <c r="P703" s="0" t="n">
        <v>100</v>
      </c>
      <c r="Q703" s="0" t="n">
        <v>4.1</v>
      </c>
      <c r="R703" s="0" t="str">
        <f aca="false">INDEX(Lookup!$B$4:$B$18,MATCH(C703,Lookup!$A$4:$A$18,0))</f>
        <v>India</v>
      </c>
      <c r="S703" s="20" t="n">
        <f aca="false">INDEX(Lookup!$D$4:$D$18,MATCH(C703,Lookup!$A$4:$A$18,0))</f>
        <v>0.012</v>
      </c>
      <c r="T703" s="21" t="n">
        <f aca="false">ROUND(P703*S703,2)</f>
        <v>1.2</v>
      </c>
      <c r="U703" s="21" t="n">
        <f aca="false">IF(T703&lt;=10,1,IF(T703&lt;=20,2,IF(T703&lt;=30,3,IF(T703&lt;=40,4,IF(T703&lt;=50,5,IF(T703&lt;=100,6,IF(T703&lt;=250,7,8)))))))</f>
        <v>1</v>
      </c>
      <c r="V703" s="21" t="n">
        <f aca="false">IF(AND(OR(Dashboard!$T$3="All",R703=Dashboard!$T$3),OR(Dashboard!$T$4="All",D703=Dashboard!$T$4)),1,0)</f>
        <v>1</v>
      </c>
      <c r="W703" s="21" t="n">
        <f aca="false">IF(V703=1,T703+ROW()/10000000,0)</f>
        <v>1.2000703</v>
      </c>
    </row>
    <row r="704" customFormat="false" ht="15" hidden="false" customHeight="false" outlineLevel="0" collapsed="false">
      <c r="A704" s="0" t="n">
        <v>2200000</v>
      </c>
      <c r="B704" s="0" t="s">
        <v>2383</v>
      </c>
      <c r="C704" s="0" t="n">
        <v>1</v>
      </c>
      <c r="D704" s="0" t="s">
        <v>2332</v>
      </c>
      <c r="E704" s="0" t="s">
        <v>2384</v>
      </c>
      <c r="F704" s="0" t="s">
        <v>2370</v>
      </c>
      <c r="G704" s="0" t="s">
        <v>2371</v>
      </c>
      <c r="H704" s="0" t="s">
        <v>2128</v>
      </c>
      <c r="I704" s="0" t="s">
        <v>2123</v>
      </c>
      <c r="J704" s="0" t="s">
        <v>47</v>
      </c>
      <c r="K704" s="0" t="s">
        <v>47</v>
      </c>
      <c r="L704" s="0" t="s">
        <v>47</v>
      </c>
      <c r="M704" s="0" t="s">
        <v>47</v>
      </c>
      <c r="N704" s="0" t="n">
        <v>2</v>
      </c>
      <c r="O704" s="0" t="n">
        <v>878</v>
      </c>
      <c r="P704" s="0" t="n">
        <v>500</v>
      </c>
      <c r="Q704" s="0" t="n">
        <v>4.1</v>
      </c>
      <c r="R704" s="0" t="str">
        <f aca="false">INDEX(Lookup!$B$4:$B$18,MATCH(C704,Lookup!$A$4:$A$18,0))</f>
        <v>India</v>
      </c>
      <c r="S704" s="20" t="n">
        <f aca="false">INDEX(Lookup!$D$4:$D$18,MATCH(C704,Lookup!$A$4:$A$18,0))</f>
        <v>0.012</v>
      </c>
      <c r="T704" s="21" t="n">
        <f aca="false">ROUND(P704*S704,2)</f>
        <v>6</v>
      </c>
      <c r="U704" s="21" t="n">
        <f aca="false">IF(T704&lt;=10,1,IF(T704&lt;=20,2,IF(T704&lt;=30,3,IF(T704&lt;=40,4,IF(T704&lt;=50,5,IF(T704&lt;=100,6,IF(T704&lt;=250,7,8)))))))</f>
        <v>1</v>
      </c>
      <c r="V704" s="21" t="n">
        <f aca="false">IF(AND(OR(Dashboard!$T$3="All",R704=Dashboard!$T$3),OR(Dashboard!$T$4="All",D704=Dashboard!$T$4)),1,0)</f>
        <v>1</v>
      </c>
      <c r="W704" s="21" t="n">
        <f aca="false">IF(V704=1,T704+ROW()/10000000,0)</f>
        <v>6.0000704</v>
      </c>
    </row>
    <row r="705" customFormat="false" ht="15" hidden="false" customHeight="false" outlineLevel="0" collapsed="false">
      <c r="A705" s="0" t="n">
        <v>2200055</v>
      </c>
      <c r="B705" s="0" t="s">
        <v>2385</v>
      </c>
      <c r="C705" s="0" t="n">
        <v>1</v>
      </c>
      <c r="D705" s="0" t="s">
        <v>2332</v>
      </c>
      <c r="E705" s="0" t="s">
        <v>2386</v>
      </c>
      <c r="F705" s="0" t="s">
        <v>2387</v>
      </c>
      <c r="G705" s="0" t="s">
        <v>2388</v>
      </c>
      <c r="H705" s="0" t="s">
        <v>2128</v>
      </c>
      <c r="I705" s="0" t="s">
        <v>2123</v>
      </c>
      <c r="J705" s="0" t="s">
        <v>47</v>
      </c>
      <c r="K705" s="0" t="s">
        <v>47</v>
      </c>
      <c r="L705" s="0" t="s">
        <v>47</v>
      </c>
      <c r="M705" s="0" t="s">
        <v>47</v>
      </c>
      <c r="N705" s="0" t="n">
        <v>2</v>
      </c>
      <c r="O705" s="0" t="n">
        <v>192</v>
      </c>
      <c r="P705" s="0" t="n">
        <v>500</v>
      </c>
      <c r="Q705" s="0" t="n">
        <v>3.8</v>
      </c>
      <c r="R705" s="0" t="str">
        <f aca="false">INDEX(Lookup!$B$4:$B$18,MATCH(C705,Lookup!$A$4:$A$18,0))</f>
        <v>India</v>
      </c>
      <c r="S705" s="20" t="n">
        <f aca="false">INDEX(Lookup!$D$4:$D$18,MATCH(C705,Lookup!$A$4:$A$18,0))</f>
        <v>0.012</v>
      </c>
      <c r="T705" s="21" t="n">
        <f aca="false">ROUND(P705*S705,2)</f>
        <v>6</v>
      </c>
      <c r="U705" s="21" t="n">
        <f aca="false">IF(T705&lt;=10,1,IF(T705&lt;=20,2,IF(T705&lt;=30,3,IF(T705&lt;=40,4,IF(T705&lt;=50,5,IF(T705&lt;=100,6,IF(T705&lt;=250,7,8)))))))</f>
        <v>1</v>
      </c>
      <c r="V705" s="21" t="n">
        <f aca="false">IF(AND(OR(Dashboard!$T$3="All",R705=Dashboard!$T$3),OR(Dashboard!$T$4="All",D705=Dashboard!$T$4)),1,0)</f>
        <v>1</v>
      </c>
      <c r="W705" s="21" t="n">
        <f aca="false">IF(V705=1,T705+ROW()/10000000,0)</f>
        <v>6.0000705</v>
      </c>
    </row>
    <row r="706" customFormat="false" ht="15" hidden="false" customHeight="false" outlineLevel="0" collapsed="false">
      <c r="A706" s="0" t="n">
        <v>2200034</v>
      </c>
      <c r="B706" s="0" t="s">
        <v>2389</v>
      </c>
      <c r="C706" s="0" t="n">
        <v>1</v>
      </c>
      <c r="D706" s="0" t="s">
        <v>2332</v>
      </c>
      <c r="E706" s="0" t="s">
        <v>2390</v>
      </c>
      <c r="F706" s="0" t="s">
        <v>2387</v>
      </c>
      <c r="G706" s="0" t="s">
        <v>2388</v>
      </c>
      <c r="H706" s="0" t="s">
        <v>2128</v>
      </c>
      <c r="I706" s="0" t="s">
        <v>2123</v>
      </c>
      <c r="J706" s="0" t="s">
        <v>47</v>
      </c>
      <c r="K706" s="0" t="s">
        <v>47</v>
      </c>
      <c r="L706" s="0" t="s">
        <v>47</v>
      </c>
      <c r="M706" s="0" t="s">
        <v>47</v>
      </c>
      <c r="N706" s="0" t="n">
        <v>3</v>
      </c>
      <c r="O706" s="0" t="n">
        <v>96</v>
      </c>
      <c r="P706" s="0" t="n">
        <v>1000</v>
      </c>
      <c r="Q706" s="0" t="n">
        <v>3.5</v>
      </c>
      <c r="R706" s="0" t="str">
        <f aca="false">INDEX(Lookup!$B$4:$B$18,MATCH(C706,Lookup!$A$4:$A$18,0))</f>
        <v>India</v>
      </c>
      <c r="S706" s="20" t="n">
        <f aca="false">INDEX(Lookup!$D$4:$D$18,MATCH(C706,Lookup!$A$4:$A$18,0))</f>
        <v>0.012</v>
      </c>
      <c r="T706" s="21" t="n">
        <f aca="false">ROUND(P706*S706,2)</f>
        <v>12</v>
      </c>
      <c r="U706" s="21" t="n">
        <f aca="false">IF(T706&lt;=10,1,IF(T706&lt;=20,2,IF(T706&lt;=30,3,IF(T706&lt;=40,4,IF(T706&lt;=50,5,IF(T706&lt;=100,6,IF(T706&lt;=250,7,8)))))))</f>
        <v>2</v>
      </c>
      <c r="V706" s="21" t="n">
        <f aca="false">IF(AND(OR(Dashboard!$T$3="All",R706=Dashboard!$T$3),OR(Dashboard!$T$4="All",D706=Dashboard!$T$4)),1,0)</f>
        <v>1</v>
      </c>
      <c r="W706" s="21" t="n">
        <f aca="false">IF(V706=1,T706+ROW()/10000000,0)</f>
        <v>12.0000706</v>
      </c>
    </row>
    <row r="707" customFormat="false" ht="15" hidden="false" customHeight="false" outlineLevel="0" collapsed="false">
      <c r="A707" s="0" t="n">
        <v>2200153</v>
      </c>
      <c r="B707" s="0" t="s">
        <v>2391</v>
      </c>
      <c r="C707" s="0" t="n">
        <v>1</v>
      </c>
      <c r="D707" s="0" t="s">
        <v>2332</v>
      </c>
      <c r="E707" s="0" t="s">
        <v>2392</v>
      </c>
      <c r="F707" s="0" t="s">
        <v>2387</v>
      </c>
      <c r="G707" s="0" t="s">
        <v>2388</v>
      </c>
      <c r="H707" s="0" t="s">
        <v>402</v>
      </c>
      <c r="I707" s="0" t="s">
        <v>2123</v>
      </c>
      <c r="J707" s="0" t="s">
        <v>47</v>
      </c>
      <c r="K707" s="0" t="s">
        <v>47</v>
      </c>
      <c r="L707" s="0" t="s">
        <v>47</v>
      </c>
      <c r="M707" s="0" t="s">
        <v>47</v>
      </c>
      <c r="N707" s="0" t="n">
        <v>1</v>
      </c>
      <c r="O707" s="0" t="n">
        <v>140</v>
      </c>
      <c r="P707" s="0" t="n">
        <v>150</v>
      </c>
      <c r="Q707" s="0" t="n">
        <v>4.1</v>
      </c>
      <c r="R707" s="0" t="str">
        <f aca="false">INDEX(Lookup!$B$4:$B$18,MATCH(C707,Lookup!$A$4:$A$18,0))</f>
        <v>India</v>
      </c>
      <c r="S707" s="20" t="n">
        <f aca="false">INDEX(Lookup!$D$4:$D$18,MATCH(C707,Lookup!$A$4:$A$18,0))</f>
        <v>0.012</v>
      </c>
      <c r="T707" s="21" t="n">
        <f aca="false">ROUND(P707*S707,2)</f>
        <v>1.8</v>
      </c>
      <c r="U707" s="21" t="n">
        <f aca="false">IF(T707&lt;=10,1,IF(T707&lt;=20,2,IF(T707&lt;=30,3,IF(T707&lt;=40,4,IF(T707&lt;=50,5,IF(T707&lt;=100,6,IF(T707&lt;=250,7,8)))))))</f>
        <v>1</v>
      </c>
      <c r="V707" s="21" t="n">
        <f aca="false">IF(AND(OR(Dashboard!$T$3="All",R707=Dashboard!$T$3),OR(Dashboard!$T$4="All",D707=Dashboard!$T$4)),1,0)</f>
        <v>1</v>
      </c>
      <c r="W707" s="21" t="n">
        <f aca="false">IF(V707=1,T707+ROW()/10000000,0)</f>
        <v>1.8000707</v>
      </c>
    </row>
    <row r="708" customFormat="false" ht="15" hidden="false" customHeight="false" outlineLevel="0" collapsed="false">
      <c r="A708" s="0" t="n">
        <v>2500023</v>
      </c>
      <c r="B708" s="0" t="s">
        <v>2393</v>
      </c>
      <c r="C708" s="0" t="n">
        <v>1</v>
      </c>
      <c r="D708" s="0" t="s">
        <v>2394</v>
      </c>
      <c r="E708" s="0" t="s">
        <v>2395</v>
      </c>
      <c r="F708" s="0" t="s">
        <v>2396</v>
      </c>
      <c r="G708" s="0" t="s">
        <v>2397</v>
      </c>
      <c r="H708" s="0" t="s">
        <v>2398</v>
      </c>
      <c r="I708" s="0" t="s">
        <v>2123</v>
      </c>
      <c r="J708" s="0" t="s">
        <v>47</v>
      </c>
      <c r="K708" s="0" t="s">
        <v>47</v>
      </c>
      <c r="L708" s="0" t="s">
        <v>47</v>
      </c>
      <c r="M708" s="0" t="s">
        <v>47</v>
      </c>
      <c r="N708" s="0" t="n">
        <v>3</v>
      </c>
      <c r="O708" s="0" t="n">
        <v>240</v>
      </c>
      <c r="P708" s="0" t="n">
        <v>800</v>
      </c>
      <c r="Q708" s="0" t="n">
        <v>3.6</v>
      </c>
      <c r="R708" s="0" t="str">
        <f aca="false">INDEX(Lookup!$B$4:$B$18,MATCH(C708,Lookup!$A$4:$A$18,0))</f>
        <v>India</v>
      </c>
      <c r="S708" s="20" t="n">
        <f aca="false">INDEX(Lookup!$D$4:$D$18,MATCH(C708,Lookup!$A$4:$A$18,0))</f>
        <v>0.012</v>
      </c>
      <c r="T708" s="21" t="n">
        <f aca="false">ROUND(P708*S708,2)</f>
        <v>9.6</v>
      </c>
      <c r="U708" s="21" t="n">
        <f aca="false">IF(T708&lt;=10,1,IF(T708&lt;=20,2,IF(T708&lt;=30,3,IF(T708&lt;=40,4,IF(T708&lt;=50,5,IF(T708&lt;=100,6,IF(T708&lt;=250,7,8)))))))</f>
        <v>1</v>
      </c>
      <c r="V708" s="21" t="n">
        <f aca="false">IF(AND(OR(Dashboard!$T$3="All",R708=Dashboard!$T$3),OR(Dashboard!$T$4="All",D708=Dashboard!$T$4)),1,0)</f>
        <v>1</v>
      </c>
      <c r="W708" s="21" t="n">
        <f aca="false">IF(V708=1,T708+ROW()/10000000,0)</f>
        <v>9.6000708</v>
      </c>
    </row>
    <row r="709" customFormat="false" ht="15" hidden="false" customHeight="false" outlineLevel="0" collapsed="false">
      <c r="A709" s="0" t="n">
        <v>2500076</v>
      </c>
      <c r="B709" s="0" t="s">
        <v>2399</v>
      </c>
      <c r="C709" s="0" t="n">
        <v>1</v>
      </c>
      <c r="D709" s="0" t="s">
        <v>2394</v>
      </c>
      <c r="E709" s="0" t="s">
        <v>2400</v>
      </c>
      <c r="F709" s="0" t="s">
        <v>2401</v>
      </c>
      <c r="G709" s="0" t="s">
        <v>2402</v>
      </c>
      <c r="H709" s="0" t="s">
        <v>2403</v>
      </c>
      <c r="I709" s="0" t="s">
        <v>2123</v>
      </c>
      <c r="J709" s="0" t="s">
        <v>47</v>
      </c>
      <c r="K709" s="0" t="s">
        <v>47</v>
      </c>
      <c r="L709" s="0" t="s">
        <v>47</v>
      </c>
      <c r="M709" s="0" t="s">
        <v>47</v>
      </c>
      <c r="N709" s="0" t="n">
        <v>3</v>
      </c>
      <c r="O709" s="0" t="n">
        <v>65</v>
      </c>
      <c r="P709" s="0" t="n">
        <v>850</v>
      </c>
      <c r="Q709" s="0" t="n">
        <v>3.3</v>
      </c>
      <c r="R709" s="0" t="str">
        <f aca="false">INDEX(Lookup!$B$4:$B$18,MATCH(C709,Lookup!$A$4:$A$18,0))</f>
        <v>India</v>
      </c>
      <c r="S709" s="20" t="n">
        <f aca="false">INDEX(Lookup!$D$4:$D$18,MATCH(C709,Lookup!$A$4:$A$18,0))</f>
        <v>0.012</v>
      </c>
      <c r="T709" s="21" t="n">
        <f aca="false">ROUND(P709*S709,2)</f>
        <v>10.2</v>
      </c>
      <c r="U709" s="21" t="n">
        <f aca="false">IF(T709&lt;=10,1,IF(T709&lt;=20,2,IF(T709&lt;=30,3,IF(T709&lt;=40,4,IF(T709&lt;=50,5,IF(T709&lt;=100,6,IF(T709&lt;=250,7,8)))))))</f>
        <v>2</v>
      </c>
      <c r="V709" s="21" t="n">
        <f aca="false">IF(AND(OR(Dashboard!$T$3="All",R709=Dashboard!$T$3),OR(Dashboard!$T$4="All",D709=Dashboard!$T$4)),1,0)</f>
        <v>1</v>
      </c>
      <c r="W709" s="21" t="n">
        <f aca="false">IF(V709=1,T709+ROW()/10000000,0)</f>
        <v>10.2000709</v>
      </c>
    </row>
    <row r="710" customFormat="false" ht="15" hidden="false" customHeight="false" outlineLevel="0" collapsed="false">
      <c r="A710" s="0" t="n">
        <v>2500054</v>
      </c>
      <c r="B710" s="0" t="s">
        <v>2404</v>
      </c>
      <c r="C710" s="0" t="n">
        <v>1</v>
      </c>
      <c r="D710" s="0" t="s">
        <v>2394</v>
      </c>
      <c r="E710" s="0" t="s">
        <v>2405</v>
      </c>
      <c r="F710" s="0" t="s">
        <v>2406</v>
      </c>
      <c r="G710" s="0" t="s">
        <v>2407</v>
      </c>
      <c r="H710" s="0" t="s">
        <v>2288</v>
      </c>
      <c r="I710" s="0" t="s">
        <v>2123</v>
      </c>
      <c r="J710" s="0" t="s">
        <v>47</v>
      </c>
      <c r="K710" s="0" t="s">
        <v>47</v>
      </c>
      <c r="L710" s="0" t="s">
        <v>47</v>
      </c>
      <c r="M710" s="0" t="s">
        <v>47</v>
      </c>
      <c r="N710" s="0" t="n">
        <v>2</v>
      </c>
      <c r="O710" s="0" t="n">
        <v>63</v>
      </c>
      <c r="P710" s="0" t="n">
        <v>600</v>
      </c>
      <c r="Q710" s="0" t="n">
        <v>3.3</v>
      </c>
      <c r="R710" s="0" t="str">
        <f aca="false">INDEX(Lookup!$B$4:$B$18,MATCH(C710,Lookup!$A$4:$A$18,0))</f>
        <v>India</v>
      </c>
      <c r="S710" s="20" t="n">
        <f aca="false">INDEX(Lookup!$D$4:$D$18,MATCH(C710,Lookup!$A$4:$A$18,0))</f>
        <v>0.012</v>
      </c>
      <c r="T710" s="21" t="n">
        <f aca="false">ROUND(P710*S710,2)</f>
        <v>7.2</v>
      </c>
      <c r="U710" s="21" t="n">
        <f aca="false">IF(T710&lt;=10,1,IF(T710&lt;=20,2,IF(T710&lt;=30,3,IF(T710&lt;=40,4,IF(T710&lt;=50,5,IF(T710&lt;=100,6,IF(T710&lt;=250,7,8)))))))</f>
        <v>1</v>
      </c>
      <c r="V710" s="21" t="n">
        <f aca="false">IF(AND(OR(Dashboard!$T$3="All",R710=Dashboard!$T$3),OR(Dashboard!$T$4="All",D710=Dashboard!$T$4)),1,0)</f>
        <v>1</v>
      </c>
      <c r="W710" s="21" t="n">
        <f aca="false">IF(V710=1,T710+ROW()/10000000,0)</f>
        <v>7.200071</v>
      </c>
    </row>
    <row r="711" customFormat="false" ht="15" hidden="false" customHeight="false" outlineLevel="0" collapsed="false">
      <c r="A711" s="0" t="n">
        <v>2500134</v>
      </c>
      <c r="B711" s="0" t="s">
        <v>2408</v>
      </c>
      <c r="C711" s="0" t="n">
        <v>1</v>
      </c>
      <c r="D711" s="0" t="s">
        <v>2394</v>
      </c>
      <c r="E711" s="0" t="s">
        <v>2409</v>
      </c>
      <c r="F711" s="0" t="s">
        <v>2406</v>
      </c>
      <c r="G711" s="0" t="s">
        <v>2407</v>
      </c>
      <c r="H711" s="0" t="s">
        <v>164</v>
      </c>
      <c r="I711" s="0" t="s">
        <v>2123</v>
      </c>
      <c r="J711" s="0" t="s">
        <v>47</v>
      </c>
      <c r="K711" s="0" t="s">
        <v>47</v>
      </c>
      <c r="L711" s="0" t="s">
        <v>47</v>
      </c>
      <c r="M711" s="0" t="s">
        <v>47</v>
      </c>
      <c r="N711" s="0" t="n">
        <v>2</v>
      </c>
      <c r="O711" s="0" t="n">
        <v>19</v>
      </c>
      <c r="P711" s="0" t="n">
        <v>700</v>
      </c>
      <c r="Q711" s="0" t="n">
        <v>3.1</v>
      </c>
      <c r="R711" s="0" t="str">
        <f aca="false">INDEX(Lookup!$B$4:$B$18,MATCH(C711,Lookup!$A$4:$A$18,0))</f>
        <v>India</v>
      </c>
      <c r="S711" s="20" t="n">
        <f aca="false">INDEX(Lookup!$D$4:$D$18,MATCH(C711,Lookup!$A$4:$A$18,0))</f>
        <v>0.012</v>
      </c>
      <c r="T711" s="21" t="n">
        <f aca="false">ROUND(P711*S711,2)</f>
        <v>8.4</v>
      </c>
      <c r="U711" s="21" t="n">
        <f aca="false">IF(T711&lt;=10,1,IF(T711&lt;=20,2,IF(T711&lt;=30,3,IF(T711&lt;=40,4,IF(T711&lt;=50,5,IF(T711&lt;=100,6,IF(T711&lt;=250,7,8)))))))</f>
        <v>1</v>
      </c>
      <c r="V711" s="21" t="n">
        <f aca="false">IF(AND(OR(Dashboard!$T$3="All",R711=Dashboard!$T$3),OR(Dashboard!$T$4="All",D711=Dashboard!$T$4)),1,0)</f>
        <v>1</v>
      </c>
      <c r="W711" s="21" t="n">
        <f aca="false">IF(V711=1,T711+ROW()/10000000,0)</f>
        <v>8.4000711</v>
      </c>
    </row>
    <row r="712" customFormat="false" ht="15" hidden="false" customHeight="false" outlineLevel="0" collapsed="false">
      <c r="A712" s="0" t="n">
        <v>2500069</v>
      </c>
      <c r="B712" s="0" t="s">
        <v>2410</v>
      </c>
      <c r="C712" s="0" t="n">
        <v>1</v>
      </c>
      <c r="D712" s="0" t="s">
        <v>2394</v>
      </c>
      <c r="E712" s="0" t="s">
        <v>2411</v>
      </c>
      <c r="F712" s="0" t="s">
        <v>2406</v>
      </c>
      <c r="G712" s="0" t="s">
        <v>2407</v>
      </c>
      <c r="H712" s="0" t="s">
        <v>2412</v>
      </c>
      <c r="I712" s="0" t="s">
        <v>2123</v>
      </c>
      <c r="J712" s="0" t="s">
        <v>47</v>
      </c>
      <c r="K712" s="0" t="s">
        <v>47</v>
      </c>
      <c r="L712" s="0" t="s">
        <v>47</v>
      </c>
      <c r="M712" s="0" t="s">
        <v>47</v>
      </c>
      <c r="N712" s="0" t="n">
        <v>2</v>
      </c>
      <c r="O712" s="0" t="n">
        <v>46</v>
      </c>
      <c r="P712" s="0" t="n">
        <v>350</v>
      </c>
      <c r="Q712" s="0" t="n">
        <v>3.4</v>
      </c>
      <c r="R712" s="0" t="str">
        <f aca="false">INDEX(Lookup!$B$4:$B$18,MATCH(C712,Lookup!$A$4:$A$18,0))</f>
        <v>India</v>
      </c>
      <c r="S712" s="20" t="n">
        <f aca="false">INDEX(Lookup!$D$4:$D$18,MATCH(C712,Lookup!$A$4:$A$18,0))</f>
        <v>0.012</v>
      </c>
      <c r="T712" s="21" t="n">
        <f aca="false">ROUND(P712*S712,2)</f>
        <v>4.2</v>
      </c>
      <c r="U712" s="21" t="n">
        <f aca="false">IF(T712&lt;=10,1,IF(T712&lt;=20,2,IF(T712&lt;=30,3,IF(T712&lt;=40,4,IF(T712&lt;=50,5,IF(T712&lt;=100,6,IF(T712&lt;=250,7,8)))))))</f>
        <v>1</v>
      </c>
      <c r="V712" s="21" t="n">
        <f aca="false">IF(AND(OR(Dashboard!$T$3="All",R712=Dashboard!$T$3),OR(Dashboard!$T$4="All",D712=Dashboard!$T$4)),1,0)</f>
        <v>1</v>
      </c>
      <c r="W712" s="21" t="n">
        <f aca="false">IF(V712=1,T712+ROW()/10000000,0)</f>
        <v>4.2000712</v>
      </c>
    </row>
    <row r="713" customFormat="false" ht="15" hidden="false" customHeight="false" outlineLevel="0" collapsed="false">
      <c r="A713" s="0" t="n">
        <v>2500256</v>
      </c>
      <c r="B713" s="0" t="s">
        <v>2413</v>
      </c>
      <c r="C713" s="0" t="n">
        <v>1</v>
      </c>
      <c r="D713" s="0" t="s">
        <v>2394</v>
      </c>
      <c r="E713" s="0" t="s">
        <v>2414</v>
      </c>
      <c r="F713" s="0" t="s">
        <v>2406</v>
      </c>
      <c r="G713" s="0" t="s">
        <v>2407</v>
      </c>
      <c r="H713" s="0" t="s">
        <v>2415</v>
      </c>
      <c r="I713" s="0" t="s">
        <v>2123</v>
      </c>
      <c r="J713" s="0" t="s">
        <v>47</v>
      </c>
      <c r="K713" s="0" t="s">
        <v>47</v>
      </c>
      <c r="L713" s="0" t="s">
        <v>47</v>
      </c>
      <c r="M713" s="0" t="s">
        <v>47</v>
      </c>
      <c r="N713" s="0" t="n">
        <v>2</v>
      </c>
      <c r="O713" s="0" t="n">
        <v>75</v>
      </c>
      <c r="P713" s="0" t="n">
        <v>450</v>
      </c>
      <c r="Q713" s="0" t="n">
        <v>3.4</v>
      </c>
      <c r="R713" s="0" t="str">
        <f aca="false">INDEX(Lookup!$B$4:$B$18,MATCH(C713,Lookup!$A$4:$A$18,0))</f>
        <v>India</v>
      </c>
      <c r="S713" s="20" t="n">
        <f aca="false">INDEX(Lookup!$D$4:$D$18,MATCH(C713,Lookup!$A$4:$A$18,0))</f>
        <v>0.012</v>
      </c>
      <c r="T713" s="21" t="n">
        <f aca="false">ROUND(P713*S713,2)</f>
        <v>5.4</v>
      </c>
      <c r="U713" s="21" t="n">
        <f aca="false">IF(T713&lt;=10,1,IF(T713&lt;=20,2,IF(T713&lt;=30,3,IF(T713&lt;=40,4,IF(T713&lt;=50,5,IF(T713&lt;=100,6,IF(T713&lt;=250,7,8)))))))</f>
        <v>1</v>
      </c>
      <c r="V713" s="21" t="n">
        <f aca="false">IF(AND(OR(Dashboard!$T$3="All",R713=Dashboard!$T$3),OR(Dashboard!$T$4="All",D713=Dashboard!$T$4)),1,0)</f>
        <v>1</v>
      </c>
      <c r="W713" s="21" t="n">
        <f aca="false">IF(V713=1,T713+ROW()/10000000,0)</f>
        <v>5.4000713</v>
      </c>
    </row>
    <row r="714" customFormat="false" ht="15" hidden="false" customHeight="false" outlineLevel="0" collapsed="false">
      <c r="A714" s="0" t="n">
        <v>2500024</v>
      </c>
      <c r="B714" s="0" t="s">
        <v>2416</v>
      </c>
      <c r="C714" s="0" t="n">
        <v>1</v>
      </c>
      <c r="D714" s="0" t="s">
        <v>2394</v>
      </c>
      <c r="E714" s="0" t="s">
        <v>2417</v>
      </c>
      <c r="F714" s="0" t="s">
        <v>2406</v>
      </c>
      <c r="G714" s="0" t="s">
        <v>2407</v>
      </c>
      <c r="H714" s="0" t="s">
        <v>2418</v>
      </c>
      <c r="I714" s="0" t="s">
        <v>2123</v>
      </c>
      <c r="J714" s="0" t="s">
        <v>47</v>
      </c>
      <c r="K714" s="0" t="s">
        <v>47</v>
      </c>
      <c r="L714" s="0" t="s">
        <v>47</v>
      </c>
      <c r="M714" s="0" t="s">
        <v>47</v>
      </c>
      <c r="N714" s="0" t="n">
        <v>4</v>
      </c>
      <c r="O714" s="0" t="n">
        <v>94</v>
      </c>
      <c r="P714" s="0" t="n">
        <v>1800</v>
      </c>
      <c r="Q714" s="0" t="n">
        <v>3.4</v>
      </c>
      <c r="R714" s="0" t="str">
        <f aca="false">INDEX(Lookup!$B$4:$B$18,MATCH(C714,Lookup!$A$4:$A$18,0))</f>
        <v>India</v>
      </c>
      <c r="S714" s="20" t="n">
        <f aca="false">INDEX(Lookup!$D$4:$D$18,MATCH(C714,Lookup!$A$4:$A$18,0))</f>
        <v>0.012</v>
      </c>
      <c r="T714" s="21" t="n">
        <f aca="false">ROUND(P714*S714,2)</f>
        <v>21.6</v>
      </c>
      <c r="U714" s="21" t="n">
        <f aca="false">IF(T714&lt;=10,1,IF(T714&lt;=20,2,IF(T714&lt;=30,3,IF(T714&lt;=40,4,IF(T714&lt;=50,5,IF(T714&lt;=100,6,IF(T714&lt;=250,7,8)))))))</f>
        <v>3</v>
      </c>
      <c r="V714" s="21" t="n">
        <f aca="false">IF(AND(OR(Dashboard!$T$3="All",R714=Dashboard!$T$3),OR(Dashboard!$T$4="All",D714=Dashboard!$T$4)),1,0)</f>
        <v>1</v>
      </c>
      <c r="W714" s="21" t="n">
        <f aca="false">IF(V714=1,T714+ROW()/10000000,0)</f>
        <v>21.6000714</v>
      </c>
    </row>
    <row r="715" customFormat="false" ht="15" hidden="false" customHeight="false" outlineLevel="0" collapsed="false">
      <c r="A715" s="0" t="n">
        <v>2500075</v>
      </c>
      <c r="B715" s="0" t="s">
        <v>2419</v>
      </c>
      <c r="C715" s="0" t="n">
        <v>1</v>
      </c>
      <c r="D715" s="0" t="s">
        <v>2394</v>
      </c>
      <c r="E715" s="0" t="s">
        <v>2420</v>
      </c>
      <c r="F715" s="0" t="s">
        <v>2406</v>
      </c>
      <c r="G715" s="0" t="s">
        <v>2407</v>
      </c>
      <c r="H715" s="0" t="s">
        <v>2421</v>
      </c>
      <c r="I715" s="0" t="s">
        <v>2123</v>
      </c>
      <c r="J715" s="0" t="s">
        <v>47</v>
      </c>
      <c r="K715" s="0" t="s">
        <v>47</v>
      </c>
      <c r="L715" s="0" t="s">
        <v>47</v>
      </c>
      <c r="M715" s="0" t="s">
        <v>47</v>
      </c>
      <c r="N715" s="0" t="n">
        <v>2</v>
      </c>
      <c r="O715" s="0" t="n">
        <v>47</v>
      </c>
      <c r="P715" s="0" t="n">
        <v>500</v>
      </c>
      <c r="Q715" s="0" t="n">
        <v>3.3</v>
      </c>
      <c r="R715" s="0" t="str">
        <f aca="false">INDEX(Lookup!$B$4:$B$18,MATCH(C715,Lookup!$A$4:$A$18,0))</f>
        <v>India</v>
      </c>
      <c r="S715" s="20" t="n">
        <f aca="false">INDEX(Lookup!$D$4:$D$18,MATCH(C715,Lookup!$A$4:$A$18,0))</f>
        <v>0.012</v>
      </c>
      <c r="T715" s="21" t="n">
        <f aca="false">ROUND(P715*S715,2)</f>
        <v>6</v>
      </c>
      <c r="U715" s="21" t="n">
        <f aca="false">IF(T715&lt;=10,1,IF(T715&lt;=20,2,IF(T715&lt;=30,3,IF(T715&lt;=40,4,IF(T715&lt;=50,5,IF(T715&lt;=100,6,IF(T715&lt;=250,7,8)))))))</f>
        <v>1</v>
      </c>
      <c r="V715" s="21" t="n">
        <f aca="false">IF(AND(OR(Dashboard!$T$3="All",R715=Dashboard!$T$3),OR(Dashboard!$T$4="All",D715=Dashboard!$T$4)),1,0)</f>
        <v>1</v>
      </c>
      <c r="W715" s="21" t="n">
        <f aca="false">IF(V715=1,T715+ROW()/10000000,0)</f>
        <v>6.0000715</v>
      </c>
    </row>
    <row r="716" customFormat="false" ht="15" hidden="false" customHeight="false" outlineLevel="0" collapsed="false">
      <c r="A716" s="0" t="n">
        <v>2500029</v>
      </c>
      <c r="B716" s="0" t="s">
        <v>2422</v>
      </c>
      <c r="C716" s="0" t="n">
        <v>1</v>
      </c>
      <c r="D716" s="0" t="s">
        <v>2394</v>
      </c>
      <c r="E716" s="0" t="s">
        <v>2423</v>
      </c>
      <c r="F716" s="0" t="s">
        <v>2406</v>
      </c>
      <c r="G716" s="0" t="s">
        <v>2407</v>
      </c>
      <c r="H716" s="0" t="s">
        <v>2128</v>
      </c>
      <c r="I716" s="0" t="s">
        <v>2123</v>
      </c>
      <c r="J716" s="0" t="s">
        <v>47</v>
      </c>
      <c r="K716" s="0" t="s">
        <v>47</v>
      </c>
      <c r="L716" s="0" t="s">
        <v>47</v>
      </c>
      <c r="M716" s="0" t="s">
        <v>47</v>
      </c>
      <c r="N716" s="0" t="n">
        <v>2</v>
      </c>
      <c r="O716" s="0" t="n">
        <v>71</v>
      </c>
      <c r="P716" s="0" t="n">
        <v>500</v>
      </c>
      <c r="Q716" s="0" t="n">
        <v>3.4</v>
      </c>
      <c r="R716" s="0" t="str">
        <f aca="false">INDEX(Lookup!$B$4:$B$18,MATCH(C716,Lookup!$A$4:$A$18,0))</f>
        <v>India</v>
      </c>
      <c r="S716" s="20" t="n">
        <f aca="false">INDEX(Lookup!$D$4:$D$18,MATCH(C716,Lookup!$A$4:$A$18,0))</f>
        <v>0.012</v>
      </c>
      <c r="T716" s="21" t="n">
        <f aca="false">ROUND(P716*S716,2)</f>
        <v>6</v>
      </c>
      <c r="U716" s="21" t="n">
        <f aca="false">IF(T716&lt;=10,1,IF(T716&lt;=20,2,IF(T716&lt;=30,3,IF(T716&lt;=40,4,IF(T716&lt;=50,5,IF(T716&lt;=100,6,IF(T716&lt;=250,7,8)))))))</f>
        <v>1</v>
      </c>
      <c r="V716" s="21" t="n">
        <f aca="false">IF(AND(OR(Dashboard!$T$3="All",R716=Dashboard!$T$3),OR(Dashboard!$T$4="All",D716=Dashboard!$T$4)),1,0)</f>
        <v>1</v>
      </c>
      <c r="W716" s="21" t="n">
        <f aca="false">IF(V716=1,T716+ROW()/10000000,0)</f>
        <v>6.0000716</v>
      </c>
    </row>
    <row r="717" customFormat="false" ht="15" hidden="false" customHeight="false" outlineLevel="0" collapsed="false">
      <c r="A717" s="0" t="n">
        <v>2500079</v>
      </c>
      <c r="B717" s="0" t="s">
        <v>2424</v>
      </c>
      <c r="C717" s="0" t="n">
        <v>1</v>
      </c>
      <c r="D717" s="0" t="s">
        <v>2394</v>
      </c>
      <c r="E717" s="0" t="s">
        <v>2425</v>
      </c>
      <c r="F717" s="0" t="s">
        <v>2426</v>
      </c>
      <c r="G717" s="0" t="s">
        <v>2427</v>
      </c>
      <c r="H717" s="0" t="s">
        <v>2428</v>
      </c>
      <c r="I717" s="0" t="s">
        <v>2123</v>
      </c>
      <c r="J717" s="0" t="s">
        <v>47</v>
      </c>
      <c r="K717" s="0" t="s">
        <v>47</v>
      </c>
      <c r="L717" s="0" t="s">
        <v>47</v>
      </c>
      <c r="M717" s="0" t="s">
        <v>47</v>
      </c>
      <c r="N717" s="0" t="n">
        <v>3</v>
      </c>
      <c r="O717" s="0" t="n">
        <v>73</v>
      </c>
      <c r="P717" s="0" t="n">
        <v>1000</v>
      </c>
      <c r="Q717" s="0" t="n">
        <v>3.6</v>
      </c>
      <c r="R717" s="0" t="str">
        <f aca="false">INDEX(Lookup!$B$4:$B$18,MATCH(C717,Lookup!$A$4:$A$18,0))</f>
        <v>India</v>
      </c>
      <c r="S717" s="20" t="n">
        <f aca="false">INDEX(Lookup!$D$4:$D$18,MATCH(C717,Lookup!$A$4:$A$18,0))</f>
        <v>0.012</v>
      </c>
      <c r="T717" s="21" t="n">
        <f aca="false">ROUND(P717*S717,2)</f>
        <v>12</v>
      </c>
      <c r="U717" s="21" t="n">
        <f aca="false">IF(T717&lt;=10,1,IF(T717&lt;=20,2,IF(T717&lt;=30,3,IF(T717&lt;=40,4,IF(T717&lt;=50,5,IF(T717&lt;=100,6,IF(T717&lt;=250,7,8)))))))</f>
        <v>2</v>
      </c>
      <c r="V717" s="21" t="n">
        <f aca="false">IF(AND(OR(Dashboard!$T$3="All",R717=Dashboard!$T$3),OR(Dashboard!$T$4="All",D717=Dashboard!$T$4)),1,0)</f>
        <v>1</v>
      </c>
      <c r="W717" s="21" t="n">
        <f aca="false">IF(V717=1,T717+ROW()/10000000,0)</f>
        <v>12.0000717</v>
      </c>
    </row>
    <row r="718" customFormat="false" ht="15" hidden="false" customHeight="false" outlineLevel="0" collapsed="false">
      <c r="A718" s="0" t="n">
        <v>2500343</v>
      </c>
      <c r="B718" s="0" t="s">
        <v>2429</v>
      </c>
      <c r="C718" s="0" t="n">
        <v>1</v>
      </c>
      <c r="D718" s="0" t="s">
        <v>2394</v>
      </c>
      <c r="E718" s="0" t="s">
        <v>2430</v>
      </c>
      <c r="F718" s="0" t="s">
        <v>2431</v>
      </c>
      <c r="G718" s="0" t="s">
        <v>2432</v>
      </c>
      <c r="H718" s="0" t="s">
        <v>2433</v>
      </c>
      <c r="I718" s="0" t="s">
        <v>2123</v>
      </c>
      <c r="J718" s="0" t="s">
        <v>47</v>
      </c>
      <c r="K718" s="0" t="s">
        <v>47</v>
      </c>
      <c r="L718" s="0" t="s">
        <v>47</v>
      </c>
      <c r="M718" s="0" t="s">
        <v>47</v>
      </c>
      <c r="N718" s="0" t="n">
        <v>1</v>
      </c>
      <c r="O718" s="0" t="n">
        <v>21</v>
      </c>
      <c r="P718" s="0" t="n">
        <v>300</v>
      </c>
      <c r="Q718" s="0" t="n">
        <v>3.5</v>
      </c>
      <c r="R718" s="0" t="str">
        <f aca="false">INDEX(Lookup!$B$4:$B$18,MATCH(C718,Lookup!$A$4:$A$18,0))</f>
        <v>India</v>
      </c>
      <c r="S718" s="20" t="n">
        <f aca="false">INDEX(Lookup!$D$4:$D$18,MATCH(C718,Lookup!$A$4:$A$18,0))</f>
        <v>0.012</v>
      </c>
      <c r="T718" s="21" t="n">
        <f aca="false">ROUND(P718*S718,2)</f>
        <v>3.6</v>
      </c>
      <c r="U718" s="21" t="n">
        <f aca="false">IF(T718&lt;=10,1,IF(T718&lt;=20,2,IF(T718&lt;=30,3,IF(T718&lt;=40,4,IF(T718&lt;=50,5,IF(T718&lt;=100,6,IF(T718&lt;=250,7,8)))))))</f>
        <v>1</v>
      </c>
      <c r="V718" s="21" t="n">
        <f aca="false">IF(AND(OR(Dashboard!$T$3="All",R718=Dashboard!$T$3),OR(Dashboard!$T$4="All",D718=Dashboard!$T$4)),1,0)</f>
        <v>1</v>
      </c>
      <c r="W718" s="21" t="n">
        <f aca="false">IF(V718=1,T718+ROW()/10000000,0)</f>
        <v>3.6000718</v>
      </c>
    </row>
    <row r="719" customFormat="false" ht="15" hidden="false" customHeight="false" outlineLevel="0" collapsed="false">
      <c r="A719" s="0" t="n">
        <v>2500052</v>
      </c>
      <c r="B719" s="0" t="s">
        <v>2434</v>
      </c>
      <c r="C719" s="0" t="n">
        <v>1</v>
      </c>
      <c r="D719" s="0" t="s">
        <v>2394</v>
      </c>
      <c r="E719" s="0" t="s">
        <v>2435</v>
      </c>
      <c r="F719" s="0" t="s">
        <v>2436</v>
      </c>
      <c r="G719" s="0" t="s">
        <v>2437</v>
      </c>
      <c r="H719" s="0" t="s">
        <v>2438</v>
      </c>
      <c r="I719" s="0" t="s">
        <v>2123</v>
      </c>
      <c r="J719" s="0" t="s">
        <v>47</v>
      </c>
      <c r="K719" s="0" t="s">
        <v>47</v>
      </c>
      <c r="L719" s="0" t="s">
        <v>47</v>
      </c>
      <c r="M719" s="0" t="s">
        <v>47</v>
      </c>
      <c r="N719" s="0" t="n">
        <v>2</v>
      </c>
      <c r="O719" s="0" t="n">
        <v>46</v>
      </c>
      <c r="P719" s="0" t="n">
        <v>400</v>
      </c>
      <c r="Q719" s="0" t="n">
        <v>3.3</v>
      </c>
      <c r="R719" s="0" t="str">
        <f aca="false">INDEX(Lookup!$B$4:$B$18,MATCH(C719,Lookup!$A$4:$A$18,0))</f>
        <v>India</v>
      </c>
      <c r="S719" s="20" t="n">
        <f aca="false">INDEX(Lookup!$D$4:$D$18,MATCH(C719,Lookup!$A$4:$A$18,0))</f>
        <v>0.012</v>
      </c>
      <c r="T719" s="21" t="n">
        <f aca="false">ROUND(P719*S719,2)</f>
        <v>4.8</v>
      </c>
      <c r="U719" s="21" t="n">
        <f aca="false">IF(T719&lt;=10,1,IF(T719&lt;=20,2,IF(T719&lt;=30,3,IF(T719&lt;=40,4,IF(T719&lt;=50,5,IF(T719&lt;=100,6,IF(T719&lt;=250,7,8)))))))</f>
        <v>1</v>
      </c>
      <c r="V719" s="21" t="n">
        <f aca="false">IF(AND(OR(Dashboard!$T$3="All",R719=Dashboard!$T$3),OR(Dashboard!$T$4="All",D719=Dashboard!$T$4)),1,0)</f>
        <v>1</v>
      </c>
      <c r="W719" s="21" t="n">
        <f aca="false">IF(V719=1,T719+ROW()/10000000,0)</f>
        <v>4.8000719</v>
      </c>
    </row>
    <row r="720" customFormat="false" ht="15" hidden="false" customHeight="false" outlineLevel="0" collapsed="false">
      <c r="A720" s="0" t="n">
        <v>2500062</v>
      </c>
      <c r="B720" s="0" t="s">
        <v>2439</v>
      </c>
      <c r="C720" s="0" t="n">
        <v>1</v>
      </c>
      <c r="D720" s="0" t="s">
        <v>2394</v>
      </c>
      <c r="E720" s="0" t="s">
        <v>2440</v>
      </c>
      <c r="F720" s="0" t="s">
        <v>2436</v>
      </c>
      <c r="G720" s="0" t="s">
        <v>2437</v>
      </c>
      <c r="H720" s="0" t="s">
        <v>2441</v>
      </c>
      <c r="I720" s="0" t="s">
        <v>2123</v>
      </c>
      <c r="J720" s="0" t="s">
        <v>47</v>
      </c>
      <c r="K720" s="0" t="s">
        <v>47</v>
      </c>
      <c r="L720" s="0" t="s">
        <v>47</v>
      </c>
      <c r="M720" s="0" t="s">
        <v>47</v>
      </c>
      <c r="N720" s="0" t="n">
        <v>2</v>
      </c>
      <c r="O720" s="0" t="n">
        <v>45</v>
      </c>
      <c r="P720" s="0" t="n">
        <v>700</v>
      </c>
      <c r="Q720" s="0" t="n">
        <v>3.3</v>
      </c>
      <c r="R720" s="0" t="str">
        <f aca="false">INDEX(Lookup!$B$4:$B$18,MATCH(C720,Lookup!$A$4:$A$18,0))</f>
        <v>India</v>
      </c>
      <c r="S720" s="20" t="n">
        <f aca="false">INDEX(Lookup!$D$4:$D$18,MATCH(C720,Lookup!$A$4:$A$18,0))</f>
        <v>0.012</v>
      </c>
      <c r="T720" s="21" t="n">
        <f aca="false">ROUND(P720*S720,2)</f>
        <v>8.4</v>
      </c>
      <c r="U720" s="21" t="n">
        <f aca="false">IF(T720&lt;=10,1,IF(T720&lt;=20,2,IF(T720&lt;=30,3,IF(T720&lt;=40,4,IF(T720&lt;=50,5,IF(T720&lt;=100,6,IF(T720&lt;=250,7,8)))))))</f>
        <v>1</v>
      </c>
      <c r="V720" s="21" t="n">
        <f aca="false">IF(AND(OR(Dashboard!$T$3="All",R720=Dashboard!$T$3),OR(Dashboard!$T$4="All",D720=Dashboard!$T$4)),1,0)</f>
        <v>1</v>
      </c>
      <c r="W720" s="21" t="n">
        <f aca="false">IF(V720=1,T720+ROW()/10000000,0)</f>
        <v>8.400072</v>
      </c>
    </row>
    <row r="721" customFormat="false" ht="15" hidden="false" customHeight="false" outlineLevel="0" collapsed="false">
      <c r="A721" s="0" t="n">
        <v>2500056</v>
      </c>
      <c r="B721" s="0" t="s">
        <v>2442</v>
      </c>
      <c r="C721" s="0" t="n">
        <v>1</v>
      </c>
      <c r="D721" s="0" t="s">
        <v>2394</v>
      </c>
      <c r="E721" s="0" t="s">
        <v>2443</v>
      </c>
      <c r="F721" s="0" t="s">
        <v>2436</v>
      </c>
      <c r="G721" s="0" t="s">
        <v>2437</v>
      </c>
      <c r="H721" s="0" t="s">
        <v>2444</v>
      </c>
      <c r="I721" s="0" t="s">
        <v>2123</v>
      </c>
      <c r="J721" s="0" t="s">
        <v>47</v>
      </c>
      <c r="K721" s="0" t="s">
        <v>47</v>
      </c>
      <c r="L721" s="0" t="s">
        <v>47</v>
      </c>
      <c r="M721" s="0" t="s">
        <v>47</v>
      </c>
      <c r="N721" s="0" t="n">
        <v>2</v>
      </c>
      <c r="O721" s="0" t="n">
        <v>34</v>
      </c>
      <c r="P721" s="0" t="n">
        <v>450</v>
      </c>
      <c r="Q721" s="0" t="n">
        <v>3.4</v>
      </c>
      <c r="R721" s="0" t="str">
        <f aca="false">INDEX(Lookup!$B$4:$B$18,MATCH(C721,Lookup!$A$4:$A$18,0))</f>
        <v>India</v>
      </c>
      <c r="S721" s="20" t="n">
        <f aca="false">INDEX(Lookup!$D$4:$D$18,MATCH(C721,Lookup!$A$4:$A$18,0))</f>
        <v>0.012</v>
      </c>
      <c r="T721" s="21" t="n">
        <f aca="false">ROUND(P721*S721,2)</f>
        <v>5.4</v>
      </c>
      <c r="U721" s="21" t="n">
        <f aca="false">IF(T721&lt;=10,1,IF(T721&lt;=20,2,IF(T721&lt;=30,3,IF(T721&lt;=40,4,IF(T721&lt;=50,5,IF(T721&lt;=100,6,IF(T721&lt;=250,7,8)))))))</f>
        <v>1</v>
      </c>
      <c r="V721" s="21" t="n">
        <f aca="false">IF(AND(OR(Dashboard!$T$3="All",R721=Dashboard!$T$3),OR(Dashboard!$T$4="All",D721=Dashboard!$T$4)),1,0)</f>
        <v>1</v>
      </c>
      <c r="W721" s="21" t="n">
        <f aca="false">IF(V721=1,T721+ROW()/10000000,0)</f>
        <v>5.4000721</v>
      </c>
    </row>
    <row r="722" customFormat="false" ht="15" hidden="false" customHeight="false" outlineLevel="0" collapsed="false">
      <c r="A722" s="0" t="n">
        <v>2500030</v>
      </c>
      <c r="B722" s="0" t="s">
        <v>2445</v>
      </c>
      <c r="C722" s="0" t="n">
        <v>1</v>
      </c>
      <c r="D722" s="0" t="s">
        <v>2394</v>
      </c>
      <c r="E722" s="0" t="s">
        <v>2446</v>
      </c>
      <c r="F722" s="0" t="s">
        <v>2436</v>
      </c>
      <c r="G722" s="0" t="s">
        <v>2437</v>
      </c>
      <c r="H722" s="0" t="s">
        <v>2128</v>
      </c>
      <c r="I722" s="0" t="s">
        <v>2123</v>
      </c>
      <c r="J722" s="0" t="s">
        <v>47</v>
      </c>
      <c r="K722" s="0" t="s">
        <v>47</v>
      </c>
      <c r="L722" s="0" t="s">
        <v>47</v>
      </c>
      <c r="M722" s="0" t="s">
        <v>47</v>
      </c>
      <c r="N722" s="0" t="n">
        <v>2</v>
      </c>
      <c r="O722" s="0" t="n">
        <v>89</v>
      </c>
      <c r="P722" s="0" t="n">
        <v>450</v>
      </c>
      <c r="Q722" s="0" t="n">
        <v>3.7</v>
      </c>
      <c r="R722" s="0" t="str">
        <f aca="false">INDEX(Lookup!$B$4:$B$18,MATCH(C722,Lookup!$A$4:$A$18,0))</f>
        <v>India</v>
      </c>
      <c r="S722" s="20" t="n">
        <f aca="false">INDEX(Lookup!$D$4:$D$18,MATCH(C722,Lookup!$A$4:$A$18,0))</f>
        <v>0.012</v>
      </c>
      <c r="T722" s="21" t="n">
        <f aca="false">ROUND(P722*S722,2)</f>
        <v>5.4</v>
      </c>
      <c r="U722" s="21" t="n">
        <f aca="false">IF(T722&lt;=10,1,IF(T722&lt;=20,2,IF(T722&lt;=30,3,IF(T722&lt;=40,4,IF(T722&lt;=50,5,IF(T722&lt;=100,6,IF(T722&lt;=250,7,8)))))))</f>
        <v>1</v>
      </c>
      <c r="V722" s="21" t="n">
        <f aca="false">IF(AND(OR(Dashboard!$T$3="All",R722=Dashboard!$T$3),OR(Dashboard!$T$4="All",D722=Dashboard!$T$4)),1,0)</f>
        <v>1</v>
      </c>
      <c r="W722" s="21" t="n">
        <f aca="false">IF(V722=1,T722+ROW()/10000000,0)</f>
        <v>5.4000722</v>
      </c>
    </row>
    <row r="723" customFormat="false" ht="15" hidden="false" customHeight="false" outlineLevel="0" collapsed="false">
      <c r="A723" s="0" t="n">
        <v>2500390</v>
      </c>
      <c r="B723" s="0" t="s">
        <v>2447</v>
      </c>
      <c r="C723" s="0" t="n">
        <v>1</v>
      </c>
      <c r="D723" s="0" t="s">
        <v>2394</v>
      </c>
      <c r="E723" s="0" t="s">
        <v>2448</v>
      </c>
      <c r="F723" s="0" t="s">
        <v>2449</v>
      </c>
      <c r="G723" s="0" t="s">
        <v>2450</v>
      </c>
      <c r="H723" s="0" t="s">
        <v>2451</v>
      </c>
      <c r="I723" s="0" t="s">
        <v>2123</v>
      </c>
      <c r="J723" s="0" t="s">
        <v>47</v>
      </c>
      <c r="K723" s="0" t="s">
        <v>47</v>
      </c>
      <c r="L723" s="0" t="s">
        <v>47</v>
      </c>
      <c r="M723" s="0" t="s">
        <v>47</v>
      </c>
      <c r="N723" s="0" t="n">
        <v>2</v>
      </c>
      <c r="O723" s="0" t="n">
        <v>8</v>
      </c>
      <c r="P723" s="0" t="n">
        <v>400</v>
      </c>
      <c r="Q723" s="0" t="n">
        <v>3.2</v>
      </c>
      <c r="R723" s="0" t="str">
        <f aca="false">INDEX(Lookup!$B$4:$B$18,MATCH(C723,Lookup!$A$4:$A$18,0))</f>
        <v>India</v>
      </c>
      <c r="S723" s="20" t="n">
        <f aca="false">INDEX(Lookup!$D$4:$D$18,MATCH(C723,Lookup!$A$4:$A$18,0))</f>
        <v>0.012</v>
      </c>
      <c r="T723" s="21" t="n">
        <f aca="false">ROUND(P723*S723,2)</f>
        <v>4.8</v>
      </c>
      <c r="U723" s="21" t="n">
        <f aca="false">IF(T723&lt;=10,1,IF(T723&lt;=20,2,IF(T723&lt;=30,3,IF(T723&lt;=40,4,IF(T723&lt;=50,5,IF(T723&lt;=100,6,IF(T723&lt;=250,7,8)))))))</f>
        <v>1</v>
      </c>
      <c r="V723" s="21" t="n">
        <f aca="false">IF(AND(OR(Dashboard!$T$3="All",R723=Dashboard!$T$3),OR(Dashboard!$T$4="All",D723=Dashboard!$T$4)),1,0)</f>
        <v>1</v>
      </c>
      <c r="W723" s="21" t="n">
        <f aca="false">IF(V723=1,T723+ROW()/10000000,0)</f>
        <v>4.8000723</v>
      </c>
    </row>
    <row r="724" customFormat="false" ht="15" hidden="false" customHeight="false" outlineLevel="0" collapsed="false">
      <c r="A724" s="0" t="n">
        <v>2500007</v>
      </c>
      <c r="B724" s="0" t="s">
        <v>2452</v>
      </c>
      <c r="C724" s="0" t="n">
        <v>1</v>
      </c>
      <c r="D724" s="0" t="s">
        <v>2394</v>
      </c>
      <c r="E724" s="0" t="s">
        <v>2453</v>
      </c>
      <c r="F724" s="0" t="s">
        <v>2454</v>
      </c>
      <c r="G724" s="0" t="s">
        <v>2455</v>
      </c>
      <c r="H724" s="0" t="s">
        <v>2147</v>
      </c>
      <c r="I724" s="0" t="s">
        <v>2123</v>
      </c>
      <c r="J724" s="0" t="s">
        <v>47</v>
      </c>
      <c r="K724" s="0" t="s">
        <v>47</v>
      </c>
      <c r="L724" s="0" t="s">
        <v>47</v>
      </c>
      <c r="M724" s="0" t="s">
        <v>47</v>
      </c>
      <c r="N724" s="0" t="n">
        <v>2</v>
      </c>
      <c r="O724" s="0" t="n">
        <v>39</v>
      </c>
      <c r="P724" s="0" t="n">
        <v>650</v>
      </c>
      <c r="Q724" s="0" t="n">
        <v>3.4</v>
      </c>
      <c r="R724" s="0" t="str">
        <f aca="false">INDEX(Lookup!$B$4:$B$18,MATCH(C724,Lookup!$A$4:$A$18,0))</f>
        <v>India</v>
      </c>
      <c r="S724" s="20" t="n">
        <f aca="false">INDEX(Lookup!$D$4:$D$18,MATCH(C724,Lookup!$A$4:$A$18,0))</f>
        <v>0.012</v>
      </c>
      <c r="T724" s="21" t="n">
        <f aca="false">ROUND(P724*S724,2)</f>
        <v>7.8</v>
      </c>
      <c r="U724" s="21" t="n">
        <f aca="false">IF(T724&lt;=10,1,IF(T724&lt;=20,2,IF(T724&lt;=30,3,IF(T724&lt;=40,4,IF(T724&lt;=50,5,IF(T724&lt;=100,6,IF(T724&lt;=250,7,8)))))))</f>
        <v>1</v>
      </c>
      <c r="V724" s="21" t="n">
        <f aca="false">IF(AND(OR(Dashboard!$T$3="All",R724=Dashboard!$T$3),OR(Dashboard!$T$4="All",D724=Dashboard!$T$4)),1,0)</f>
        <v>1</v>
      </c>
      <c r="W724" s="21" t="n">
        <f aca="false">IF(V724=1,T724+ROW()/10000000,0)</f>
        <v>7.8000724</v>
      </c>
    </row>
    <row r="725" customFormat="false" ht="15" hidden="false" customHeight="false" outlineLevel="0" collapsed="false">
      <c r="A725" s="0" t="n">
        <v>2500123</v>
      </c>
      <c r="B725" s="0" t="s">
        <v>2456</v>
      </c>
      <c r="C725" s="0" t="n">
        <v>1</v>
      </c>
      <c r="D725" s="0" t="s">
        <v>2394</v>
      </c>
      <c r="E725" s="0" t="s">
        <v>2457</v>
      </c>
      <c r="F725" s="0" t="s">
        <v>2458</v>
      </c>
      <c r="G725" s="0" t="s">
        <v>2459</v>
      </c>
      <c r="H725" s="0" t="s">
        <v>2122</v>
      </c>
      <c r="I725" s="0" t="s">
        <v>2123</v>
      </c>
      <c r="J725" s="0" t="s">
        <v>47</v>
      </c>
      <c r="K725" s="0" t="s">
        <v>47</v>
      </c>
      <c r="L725" s="0" t="s">
        <v>47</v>
      </c>
      <c r="M725" s="0" t="s">
        <v>47</v>
      </c>
      <c r="N725" s="0" t="n">
        <v>2</v>
      </c>
      <c r="O725" s="0" t="n">
        <v>74</v>
      </c>
      <c r="P725" s="0" t="n">
        <v>600</v>
      </c>
      <c r="Q725" s="0" t="n">
        <v>3.3</v>
      </c>
      <c r="R725" s="0" t="str">
        <f aca="false">INDEX(Lookup!$B$4:$B$18,MATCH(C725,Lookup!$A$4:$A$18,0))</f>
        <v>India</v>
      </c>
      <c r="S725" s="20" t="n">
        <f aca="false">INDEX(Lookup!$D$4:$D$18,MATCH(C725,Lookup!$A$4:$A$18,0))</f>
        <v>0.012</v>
      </c>
      <c r="T725" s="21" t="n">
        <f aca="false">ROUND(P725*S725,2)</f>
        <v>7.2</v>
      </c>
      <c r="U725" s="21" t="n">
        <f aca="false">IF(T725&lt;=10,1,IF(T725&lt;=20,2,IF(T725&lt;=30,3,IF(T725&lt;=40,4,IF(T725&lt;=50,5,IF(T725&lt;=100,6,IF(T725&lt;=250,7,8)))))))</f>
        <v>1</v>
      </c>
      <c r="V725" s="21" t="n">
        <f aca="false">IF(AND(OR(Dashboard!$T$3="All",R725=Dashboard!$T$3),OR(Dashboard!$T$4="All",D725=Dashboard!$T$4)),1,0)</f>
        <v>1</v>
      </c>
      <c r="W725" s="21" t="n">
        <f aca="false">IF(V725=1,T725+ROW()/10000000,0)</f>
        <v>7.2000725</v>
      </c>
    </row>
    <row r="726" customFormat="false" ht="15" hidden="false" customHeight="false" outlineLevel="0" collapsed="false">
      <c r="A726" s="0" t="n">
        <v>2500122</v>
      </c>
      <c r="B726" s="0" t="s">
        <v>2460</v>
      </c>
      <c r="C726" s="0" t="n">
        <v>1</v>
      </c>
      <c r="D726" s="0" t="s">
        <v>2394</v>
      </c>
      <c r="E726" s="0" t="s">
        <v>2461</v>
      </c>
      <c r="F726" s="0" t="s">
        <v>2462</v>
      </c>
      <c r="G726" s="0" t="s">
        <v>2463</v>
      </c>
      <c r="H726" s="0" t="s">
        <v>2464</v>
      </c>
      <c r="I726" s="0" t="s">
        <v>2123</v>
      </c>
      <c r="J726" s="0" t="s">
        <v>47</v>
      </c>
      <c r="K726" s="0" t="s">
        <v>47</v>
      </c>
      <c r="L726" s="0" t="s">
        <v>47</v>
      </c>
      <c r="M726" s="0" t="s">
        <v>47</v>
      </c>
      <c r="N726" s="0" t="n">
        <v>2</v>
      </c>
      <c r="O726" s="0" t="n">
        <v>76</v>
      </c>
      <c r="P726" s="0" t="n">
        <v>450</v>
      </c>
      <c r="Q726" s="0" t="n">
        <v>3.3</v>
      </c>
      <c r="R726" s="0" t="str">
        <f aca="false">INDEX(Lookup!$B$4:$B$18,MATCH(C726,Lookup!$A$4:$A$18,0))</f>
        <v>India</v>
      </c>
      <c r="S726" s="20" t="n">
        <f aca="false">INDEX(Lookup!$D$4:$D$18,MATCH(C726,Lookup!$A$4:$A$18,0))</f>
        <v>0.012</v>
      </c>
      <c r="T726" s="21" t="n">
        <f aca="false">ROUND(P726*S726,2)</f>
        <v>5.4</v>
      </c>
      <c r="U726" s="21" t="n">
        <f aca="false">IF(T726&lt;=10,1,IF(T726&lt;=20,2,IF(T726&lt;=30,3,IF(T726&lt;=40,4,IF(T726&lt;=50,5,IF(T726&lt;=100,6,IF(T726&lt;=250,7,8)))))))</f>
        <v>1</v>
      </c>
      <c r="V726" s="21" t="n">
        <f aca="false">IF(AND(OR(Dashboard!$T$3="All",R726=Dashboard!$T$3),OR(Dashboard!$T$4="All",D726=Dashboard!$T$4)),1,0)</f>
        <v>1</v>
      </c>
      <c r="W726" s="21" t="n">
        <f aca="false">IF(V726=1,T726+ROW()/10000000,0)</f>
        <v>5.4000726</v>
      </c>
    </row>
    <row r="727" customFormat="false" ht="15" hidden="false" customHeight="false" outlineLevel="0" collapsed="false">
      <c r="A727" s="0" t="n">
        <v>2500346</v>
      </c>
      <c r="B727" s="0" t="s">
        <v>2465</v>
      </c>
      <c r="C727" s="0" t="n">
        <v>1</v>
      </c>
      <c r="D727" s="0" t="s">
        <v>2394</v>
      </c>
      <c r="E727" s="0" t="s">
        <v>2466</v>
      </c>
      <c r="F727" s="0" t="s">
        <v>2462</v>
      </c>
      <c r="G727" s="0" t="s">
        <v>2463</v>
      </c>
      <c r="H727" s="0" t="s">
        <v>2467</v>
      </c>
      <c r="I727" s="0" t="s">
        <v>2123</v>
      </c>
      <c r="J727" s="0" t="s">
        <v>47</v>
      </c>
      <c r="K727" s="0" t="s">
        <v>47</v>
      </c>
      <c r="L727" s="0" t="s">
        <v>47</v>
      </c>
      <c r="M727" s="0" t="s">
        <v>47</v>
      </c>
      <c r="N727" s="0" t="n">
        <v>2</v>
      </c>
      <c r="O727" s="0" t="n">
        <v>71</v>
      </c>
      <c r="P727" s="0" t="n">
        <v>500</v>
      </c>
      <c r="Q727" s="0" t="n">
        <v>3.3</v>
      </c>
      <c r="R727" s="0" t="str">
        <f aca="false">INDEX(Lookup!$B$4:$B$18,MATCH(C727,Lookup!$A$4:$A$18,0))</f>
        <v>India</v>
      </c>
      <c r="S727" s="20" t="n">
        <f aca="false">INDEX(Lookup!$D$4:$D$18,MATCH(C727,Lookup!$A$4:$A$18,0))</f>
        <v>0.012</v>
      </c>
      <c r="T727" s="21" t="n">
        <f aca="false">ROUND(P727*S727,2)</f>
        <v>6</v>
      </c>
      <c r="U727" s="21" t="n">
        <f aca="false">IF(T727&lt;=10,1,IF(T727&lt;=20,2,IF(T727&lt;=30,3,IF(T727&lt;=40,4,IF(T727&lt;=50,5,IF(T727&lt;=100,6,IF(T727&lt;=250,7,8)))))))</f>
        <v>1</v>
      </c>
      <c r="V727" s="21" t="n">
        <f aca="false">IF(AND(OR(Dashboard!$T$3="All",R727=Dashboard!$T$3),OR(Dashboard!$T$4="All",D727=Dashboard!$T$4)),1,0)</f>
        <v>1</v>
      </c>
      <c r="W727" s="21" t="n">
        <f aca="false">IF(V727=1,T727+ROW()/10000000,0)</f>
        <v>6.0000727</v>
      </c>
    </row>
    <row r="728" customFormat="false" ht="15" hidden="false" customHeight="false" outlineLevel="0" collapsed="false">
      <c r="A728" s="0" t="n">
        <v>50943</v>
      </c>
      <c r="B728" s="0" t="s">
        <v>2468</v>
      </c>
      <c r="C728" s="0" t="n">
        <v>1</v>
      </c>
      <c r="D728" s="0" t="s">
        <v>2469</v>
      </c>
      <c r="E728" s="0" t="s">
        <v>2470</v>
      </c>
      <c r="F728" s="0" t="s">
        <v>2471</v>
      </c>
      <c r="G728" s="0" t="s">
        <v>2472</v>
      </c>
      <c r="H728" s="0" t="s">
        <v>2122</v>
      </c>
      <c r="I728" s="0" t="s">
        <v>2123</v>
      </c>
      <c r="J728" s="0" t="s">
        <v>46</v>
      </c>
      <c r="K728" s="0" t="s">
        <v>46</v>
      </c>
      <c r="L728" s="0" t="s">
        <v>47</v>
      </c>
      <c r="M728" s="0" t="s">
        <v>47</v>
      </c>
      <c r="N728" s="0" t="n">
        <v>3</v>
      </c>
      <c r="O728" s="0" t="n">
        <v>2416</v>
      </c>
      <c r="P728" s="0" t="n">
        <v>1300</v>
      </c>
      <c r="Q728" s="0" t="n">
        <v>4.1</v>
      </c>
      <c r="R728" s="0" t="str">
        <f aca="false">INDEX(Lookup!$B$4:$B$18,MATCH(C728,Lookup!$A$4:$A$18,0))</f>
        <v>India</v>
      </c>
      <c r="S728" s="20" t="n">
        <f aca="false">INDEX(Lookup!$D$4:$D$18,MATCH(C728,Lookup!$A$4:$A$18,0))</f>
        <v>0.012</v>
      </c>
      <c r="T728" s="21" t="n">
        <f aca="false">ROUND(P728*S728,2)</f>
        <v>15.6</v>
      </c>
      <c r="U728" s="21" t="n">
        <f aca="false">IF(T728&lt;=10,1,IF(T728&lt;=20,2,IF(T728&lt;=30,3,IF(T728&lt;=40,4,IF(T728&lt;=50,5,IF(T728&lt;=100,6,IF(T728&lt;=250,7,8)))))))</f>
        <v>2</v>
      </c>
      <c r="V728" s="21" t="n">
        <f aca="false">IF(AND(OR(Dashboard!$T$3="All",R728=Dashboard!$T$3),OR(Dashboard!$T$4="All",D728=Dashboard!$T$4)),1,0)</f>
        <v>1</v>
      </c>
      <c r="W728" s="21" t="n">
        <f aca="false">IF(V728=1,T728+ROW()/10000000,0)</f>
        <v>15.6000728</v>
      </c>
    </row>
    <row r="729" customFormat="false" ht="15" hidden="false" customHeight="false" outlineLevel="0" collapsed="false">
      <c r="A729" s="0" t="n">
        <v>58268</v>
      </c>
      <c r="B729" s="0" t="s">
        <v>2473</v>
      </c>
      <c r="C729" s="0" t="n">
        <v>1</v>
      </c>
      <c r="D729" s="0" t="s">
        <v>2469</v>
      </c>
      <c r="E729" s="0" t="s">
        <v>2474</v>
      </c>
      <c r="F729" s="0" t="s">
        <v>2475</v>
      </c>
      <c r="G729" s="0" t="s">
        <v>2476</v>
      </c>
      <c r="H729" s="0" t="s">
        <v>838</v>
      </c>
      <c r="I729" s="0" t="s">
        <v>2123</v>
      </c>
      <c r="J729" s="0" t="s">
        <v>46</v>
      </c>
      <c r="K729" s="0" t="s">
        <v>46</v>
      </c>
      <c r="L729" s="0" t="s">
        <v>47</v>
      </c>
      <c r="M729" s="0" t="s">
        <v>47</v>
      </c>
      <c r="N729" s="0" t="n">
        <v>4</v>
      </c>
      <c r="O729" s="0" t="n">
        <v>2369</v>
      </c>
      <c r="P729" s="0" t="n">
        <v>2400</v>
      </c>
      <c r="Q729" s="0" t="n">
        <v>4.7</v>
      </c>
      <c r="R729" s="0" t="str">
        <f aca="false">INDEX(Lookup!$B$4:$B$18,MATCH(C729,Lookup!$A$4:$A$18,0))</f>
        <v>India</v>
      </c>
      <c r="S729" s="20" t="n">
        <f aca="false">INDEX(Lookup!$D$4:$D$18,MATCH(C729,Lookup!$A$4:$A$18,0))</f>
        <v>0.012</v>
      </c>
      <c r="T729" s="21" t="n">
        <f aca="false">ROUND(P729*S729,2)</f>
        <v>28.8</v>
      </c>
      <c r="U729" s="21" t="n">
        <f aca="false">IF(T729&lt;=10,1,IF(T729&lt;=20,2,IF(T729&lt;=30,3,IF(T729&lt;=40,4,IF(T729&lt;=50,5,IF(T729&lt;=100,6,IF(T729&lt;=250,7,8)))))))</f>
        <v>3</v>
      </c>
      <c r="V729" s="21" t="n">
        <f aca="false">IF(AND(OR(Dashboard!$T$3="All",R729=Dashboard!$T$3),OR(Dashboard!$T$4="All",D729=Dashboard!$T$4)),1,0)</f>
        <v>1</v>
      </c>
      <c r="W729" s="21" t="n">
        <f aca="false">IF(V729=1,T729+ROW()/10000000,0)</f>
        <v>28.8000729</v>
      </c>
    </row>
    <row r="730" customFormat="false" ht="15" hidden="false" customHeight="false" outlineLevel="0" collapsed="false">
      <c r="A730" s="0" t="n">
        <v>51705</v>
      </c>
      <c r="B730" s="0" t="s">
        <v>2477</v>
      </c>
      <c r="C730" s="0" t="n">
        <v>1</v>
      </c>
      <c r="D730" s="0" t="s">
        <v>2469</v>
      </c>
      <c r="E730" s="0" t="s">
        <v>2478</v>
      </c>
      <c r="F730" s="0" t="s">
        <v>2475</v>
      </c>
      <c r="G730" s="0" t="s">
        <v>2476</v>
      </c>
      <c r="H730" s="0" t="s">
        <v>2479</v>
      </c>
      <c r="I730" s="0" t="s">
        <v>2123</v>
      </c>
      <c r="J730" s="0" t="s">
        <v>47</v>
      </c>
      <c r="K730" s="0" t="s">
        <v>47</v>
      </c>
      <c r="L730" s="0" t="s">
        <v>47</v>
      </c>
      <c r="M730" s="0" t="s">
        <v>47</v>
      </c>
      <c r="N730" s="0" t="n">
        <v>4</v>
      </c>
      <c r="O730" s="0" t="n">
        <v>10934</v>
      </c>
      <c r="P730" s="0" t="n">
        <v>2000</v>
      </c>
      <c r="Q730" s="0" t="n">
        <v>4.8</v>
      </c>
      <c r="R730" s="0" t="str">
        <f aca="false">INDEX(Lookup!$B$4:$B$18,MATCH(C730,Lookup!$A$4:$A$18,0))</f>
        <v>India</v>
      </c>
      <c r="S730" s="20" t="n">
        <f aca="false">INDEX(Lookup!$D$4:$D$18,MATCH(C730,Lookup!$A$4:$A$18,0))</f>
        <v>0.012</v>
      </c>
      <c r="T730" s="21" t="n">
        <f aca="false">ROUND(P730*S730,2)</f>
        <v>24</v>
      </c>
      <c r="U730" s="21" t="n">
        <f aca="false">IF(T730&lt;=10,1,IF(T730&lt;=20,2,IF(T730&lt;=30,3,IF(T730&lt;=40,4,IF(T730&lt;=50,5,IF(T730&lt;=100,6,IF(T730&lt;=250,7,8)))))))</f>
        <v>3</v>
      </c>
      <c r="V730" s="21" t="n">
        <f aca="false">IF(AND(OR(Dashboard!$T$3="All",R730=Dashboard!$T$3),OR(Dashboard!$T$4="All",D730=Dashboard!$T$4)),1,0)</f>
        <v>1</v>
      </c>
      <c r="W730" s="21" t="n">
        <f aca="false">IF(V730=1,T730+ROW()/10000000,0)</f>
        <v>24.000073</v>
      </c>
    </row>
    <row r="731" customFormat="false" ht="15" hidden="false" customHeight="false" outlineLevel="0" collapsed="false">
      <c r="A731" s="0" t="n">
        <v>18162866</v>
      </c>
      <c r="B731" s="0" t="s">
        <v>2480</v>
      </c>
      <c r="C731" s="0" t="n">
        <v>1</v>
      </c>
      <c r="D731" s="0" t="s">
        <v>2469</v>
      </c>
      <c r="E731" s="0" t="s">
        <v>2481</v>
      </c>
      <c r="F731" s="0" t="s">
        <v>2475</v>
      </c>
      <c r="G731" s="0" t="s">
        <v>2476</v>
      </c>
      <c r="H731" s="0" t="s">
        <v>2482</v>
      </c>
      <c r="I731" s="0" t="s">
        <v>2123</v>
      </c>
      <c r="J731" s="0" t="s">
        <v>46</v>
      </c>
      <c r="K731" s="0" t="s">
        <v>47</v>
      </c>
      <c r="L731" s="0" t="s">
        <v>47</v>
      </c>
      <c r="M731" s="0" t="s">
        <v>47</v>
      </c>
      <c r="N731" s="0" t="n">
        <v>3</v>
      </c>
      <c r="O731" s="0" t="n">
        <v>1354</v>
      </c>
      <c r="P731" s="0" t="n">
        <v>1300</v>
      </c>
      <c r="Q731" s="0" t="n">
        <v>3.9</v>
      </c>
      <c r="R731" s="0" t="str">
        <f aca="false">INDEX(Lookup!$B$4:$B$18,MATCH(C731,Lookup!$A$4:$A$18,0))</f>
        <v>India</v>
      </c>
      <c r="S731" s="20" t="n">
        <f aca="false">INDEX(Lookup!$D$4:$D$18,MATCH(C731,Lookup!$A$4:$A$18,0))</f>
        <v>0.012</v>
      </c>
      <c r="T731" s="21" t="n">
        <f aca="false">ROUND(P731*S731,2)</f>
        <v>15.6</v>
      </c>
      <c r="U731" s="21" t="n">
        <f aca="false">IF(T731&lt;=10,1,IF(T731&lt;=20,2,IF(T731&lt;=30,3,IF(T731&lt;=40,4,IF(T731&lt;=50,5,IF(T731&lt;=100,6,IF(T731&lt;=250,7,8)))))))</f>
        <v>2</v>
      </c>
      <c r="V731" s="21" t="n">
        <f aca="false">IF(AND(OR(Dashboard!$T$3="All",R731=Dashboard!$T$3),OR(Dashboard!$T$4="All",D731=Dashboard!$T$4)),1,0)</f>
        <v>1</v>
      </c>
      <c r="W731" s="21" t="n">
        <f aca="false">IF(V731=1,T731+ROW()/10000000,0)</f>
        <v>15.6000731</v>
      </c>
    </row>
    <row r="732" customFormat="false" ht="15" hidden="false" customHeight="false" outlineLevel="0" collapsed="false">
      <c r="A732" s="0" t="n">
        <v>18407918</v>
      </c>
      <c r="B732" s="0" t="s">
        <v>2483</v>
      </c>
      <c r="C732" s="0" t="n">
        <v>1</v>
      </c>
      <c r="D732" s="0" t="s">
        <v>2469</v>
      </c>
      <c r="E732" s="0" t="s">
        <v>2484</v>
      </c>
      <c r="F732" s="0" t="s">
        <v>2475</v>
      </c>
      <c r="G732" s="0" t="s">
        <v>2476</v>
      </c>
      <c r="H732" s="0" t="s">
        <v>2485</v>
      </c>
      <c r="I732" s="0" t="s">
        <v>2123</v>
      </c>
      <c r="J732" s="0" t="s">
        <v>47</v>
      </c>
      <c r="K732" s="0" t="s">
        <v>46</v>
      </c>
      <c r="L732" s="0" t="s">
        <v>47</v>
      </c>
      <c r="M732" s="0" t="s">
        <v>47</v>
      </c>
      <c r="N732" s="0" t="n">
        <v>3</v>
      </c>
      <c r="O732" s="0" t="n">
        <v>231</v>
      </c>
      <c r="P732" s="0" t="n">
        <v>1500</v>
      </c>
      <c r="Q732" s="0" t="n">
        <v>4.2</v>
      </c>
      <c r="R732" s="0" t="str">
        <f aca="false">INDEX(Lookup!$B$4:$B$18,MATCH(C732,Lookup!$A$4:$A$18,0))</f>
        <v>India</v>
      </c>
      <c r="S732" s="20" t="n">
        <f aca="false">INDEX(Lookup!$D$4:$D$18,MATCH(C732,Lookup!$A$4:$A$18,0))</f>
        <v>0.012</v>
      </c>
      <c r="T732" s="21" t="n">
        <f aca="false">ROUND(P732*S732,2)</f>
        <v>18</v>
      </c>
      <c r="U732" s="21" t="n">
        <f aca="false">IF(T732&lt;=10,1,IF(T732&lt;=20,2,IF(T732&lt;=30,3,IF(T732&lt;=40,4,IF(T732&lt;=50,5,IF(T732&lt;=100,6,IF(T732&lt;=250,7,8)))))))</f>
        <v>2</v>
      </c>
      <c r="V732" s="21" t="n">
        <f aca="false">IF(AND(OR(Dashboard!$T$3="All",R732=Dashboard!$T$3),OR(Dashboard!$T$4="All",D732=Dashboard!$T$4)),1,0)</f>
        <v>1</v>
      </c>
      <c r="W732" s="21" t="n">
        <f aca="false">IF(V732=1,T732+ROW()/10000000,0)</f>
        <v>18.0000732</v>
      </c>
    </row>
    <row r="733" customFormat="false" ht="15" hidden="false" customHeight="false" outlineLevel="0" collapsed="false">
      <c r="A733" s="0" t="n">
        <v>56464</v>
      </c>
      <c r="B733" s="0" t="s">
        <v>2486</v>
      </c>
      <c r="C733" s="0" t="n">
        <v>1</v>
      </c>
      <c r="D733" s="0" t="s">
        <v>2469</v>
      </c>
      <c r="E733" s="0" t="s">
        <v>2487</v>
      </c>
      <c r="F733" s="0" t="s">
        <v>2475</v>
      </c>
      <c r="G733" s="0" t="s">
        <v>2476</v>
      </c>
      <c r="H733" s="0" t="s">
        <v>2488</v>
      </c>
      <c r="I733" s="0" t="s">
        <v>2123</v>
      </c>
      <c r="J733" s="0" t="s">
        <v>47</v>
      </c>
      <c r="K733" s="0" t="s">
        <v>47</v>
      </c>
      <c r="L733" s="0" t="s">
        <v>47</v>
      </c>
      <c r="M733" s="0" t="s">
        <v>47</v>
      </c>
      <c r="N733" s="0" t="n">
        <v>2</v>
      </c>
      <c r="O733" s="0" t="n">
        <v>3533</v>
      </c>
      <c r="P733" s="0" t="n">
        <v>800</v>
      </c>
      <c r="Q733" s="0" t="n">
        <v>4</v>
      </c>
      <c r="R733" s="0" t="str">
        <f aca="false">INDEX(Lookup!$B$4:$B$18,MATCH(C733,Lookup!$A$4:$A$18,0))</f>
        <v>India</v>
      </c>
      <c r="S733" s="20" t="n">
        <f aca="false">INDEX(Lookup!$D$4:$D$18,MATCH(C733,Lookup!$A$4:$A$18,0))</f>
        <v>0.012</v>
      </c>
      <c r="T733" s="21" t="n">
        <f aca="false">ROUND(P733*S733,2)</f>
        <v>9.6</v>
      </c>
      <c r="U733" s="21" t="n">
        <f aca="false">IF(T733&lt;=10,1,IF(T733&lt;=20,2,IF(T733&lt;=30,3,IF(T733&lt;=40,4,IF(T733&lt;=50,5,IF(T733&lt;=100,6,IF(T733&lt;=250,7,8)))))))</f>
        <v>1</v>
      </c>
      <c r="V733" s="21" t="n">
        <f aca="false">IF(AND(OR(Dashboard!$T$3="All",R733=Dashboard!$T$3),OR(Dashboard!$T$4="All",D733=Dashboard!$T$4)),1,0)</f>
        <v>1</v>
      </c>
      <c r="W733" s="21" t="n">
        <f aca="false">IF(V733=1,T733+ROW()/10000000,0)</f>
        <v>9.6000733</v>
      </c>
    </row>
    <row r="734" customFormat="false" ht="15" hidden="false" customHeight="false" outlineLevel="0" collapsed="false">
      <c r="A734" s="0" t="n">
        <v>18221572</v>
      </c>
      <c r="B734" s="0" t="s">
        <v>2489</v>
      </c>
      <c r="C734" s="0" t="n">
        <v>1</v>
      </c>
      <c r="D734" s="0" t="s">
        <v>2469</v>
      </c>
      <c r="E734" s="0" t="s">
        <v>2490</v>
      </c>
      <c r="F734" s="0" t="s">
        <v>2475</v>
      </c>
      <c r="G734" s="0" t="s">
        <v>2476</v>
      </c>
      <c r="H734" s="0" t="s">
        <v>2491</v>
      </c>
      <c r="I734" s="0" t="s">
        <v>2123</v>
      </c>
      <c r="J734" s="0" t="s">
        <v>47</v>
      </c>
      <c r="K734" s="0" t="s">
        <v>46</v>
      </c>
      <c r="L734" s="0" t="s">
        <v>47</v>
      </c>
      <c r="M734" s="0" t="s">
        <v>47</v>
      </c>
      <c r="N734" s="0" t="n">
        <v>2</v>
      </c>
      <c r="O734" s="0" t="n">
        <v>1413</v>
      </c>
      <c r="P734" s="0" t="n">
        <v>600</v>
      </c>
      <c r="Q734" s="0" t="n">
        <v>4.3</v>
      </c>
      <c r="R734" s="0" t="str">
        <f aca="false">INDEX(Lookup!$B$4:$B$18,MATCH(C734,Lookup!$A$4:$A$18,0))</f>
        <v>India</v>
      </c>
      <c r="S734" s="20" t="n">
        <f aca="false">INDEX(Lookup!$D$4:$D$18,MATCH(C734,Lookup!$A$4:$A$18,0))</f>
        <v>0.012</v>
      </c>
      <c r="T734" s="21" t="n">
        <f aca="false">ROUND(P734*S734,2)</f>
        <v>7.2</v>
      </c>
      <c r="U734" s="21" t="n">
        <f aca="false">IF(T734&lt;=10,1,IF(T734&lt;=20,2,IF(T734&lt;=30,3,IF(T734&lt;=40,4,IF(T734&lt;=50,5,IF(T734&lt;=100,6,IF(T734&lt;=250,7,8)))))))</f>
        <v>1</v>
      </c>
      <c r="V734" s="21" t="n">
        <f aca="false">IF(AND(OR(Dashboard!$T$3="All",R734=Dashboard!$T$3),OR(Dashboard!$T$4="All",D734=Dashboard!$T$4)),1,0)</f>
        <v>1</v>
      </c>
      <c r="W734" s="21" t="n">
        <f aca="false">IF(V734=1,T734+ROW()/10000000,0)</f>
        <v>7.2000734</v>
      </c>
    </row>
    <row r="735" customFormat="false" ht="15" hidden="false" customHeight="false" outlineLevel="0" collapsed="false">
      <c r="A735" s="0" t="n">
        <v>18359919</v>
      </c>
      <c r="B735" s="0" t="s">
        <v>2489</v>
      </c>
      <c r="C735" s="0" t="n">
        <v>1</v>
      </c>
      <c r="D735" s="0" t="s">
        <v>2469</v>
      </c>
      <c r="E735" s="0" t="s">
        <v>2492</v>
      </c>
      <c r="F735" s="0" t="s">
        <v>2493</v>
      </c>
      <c r="G735" s="0" t="s">
        <v>2494</v>
      </c>
      <c r="H735" s="0" t="s">
        <v>2491</v>
      </c>
      <c r="I735" s="0" t="s">
        <v>2123</v>
      </c>
      <c r="J735" s="0" t="s">
        <v>47</v>
      </c>
      <c r="K735" s="0" t="s">
        <v>47</v>
      </c>
      <c r="L735" s="0" t="s">
        <v>47</v>
      </c>
      <c r="M735" s="0" t="s">
        <v>47</v>
      </c>
      <c r="N735" s="0" t="n">
        <v>2</v>
      </c>
      <c r="O735" s="0" t="n">
        <v>781</v>
      </c>
      <c r="P735" s="0" t="n">
        <v>600</v>
      </c>
      <c r="Q735" s="0" t="n">
        <v>4.6</v>
      </c>
      <c r="R735" s="0" t="str">
        <f aca="false">INDEX(Lookup!$B$4:$B$18,MATCH(C735,Lookup!$A$4:$A$18,0))</f>
        <v>India</v>
      </c>
      <c r="S735" s="20" t="n">
        <f aca="false">INDEX(Lookup!$D$4:$D$18,MATCH(C735,Lookup!$A$4:$A$18,0))</f>
        <v>0.012</v>
      </c>
      <c r="T735" s="21" t="n">
        <f aca="false">ROUND(P735*S735,2)</f>
        <v>7.2</v>
      </c>
      <c r="U735" s="21" t="n">
        <f aca="false">IF(T735&lt;=10,1,IF(T735&lt;=20,2,IF(T735&lt;=30,3,IF(T735&lt;=40,4,IF(T735&lt;=50,5,IF(T735&lt;=100,6,IF(T735&lt;=250,7,8)))))))</f>
        <v>1</v>
      </c>
      <c r="V735" s="21" t="n">
        <f aca="false">IF(AND(OR(Dashboard!$T$3="All",R735=Dashboard!$T$3),OR(Dashboard!$T$4="All",D735=Dashboard!$T$4)),1,0)</f>
        <v>1</v>
      </c>
      <c r="W735" s="21" t="n">
        <f aca="false">IF(V735=1,T735+ROW()/10000000,0)</f>
        <v>7.2000735</v>
      </c>
    </row>
    <row r="736" customFormat="false" ht="15" hidden="false" customHeight="false" outlineLevel="0" collapsed="false">
      <c r="A736" s="0" t="n">
        <v>18439634</v>
      </c>
      <c r="B736" s="0" t="s">
        <v>2495</v>
      </c>
      <c r="C736" s="0" t="n">
        <v>1</v>
      </c>
      <c r="D736" s="0" t="s">
        <v>2469</v>
      </c>
      <c r="E736" s="0" t="s">
        <v>2496</v>
      </c>
      <c r="F736" s="0" t="s">
        <v>2497</v>
      </c>
      <c r="G736" s="0" t="s">
        <v>2498</v>
      </c>
      <c r="H736" s="0" t="s">
        <v>2499</v>
      </c>
      <c r="I736" s="0" t="s">
        <v>2123</v>
      </c>
      <c r="J736" s="0" t="s">
        <v>47</v>
      </c>
      <c r="K736" s="0" t="s">
        <v>47</v>
      </c>
      <c r="L736" s="0" t="s">
        <v>47</v>
      </c>
      <c r="M736" s="0" t="s">
        <v>47</v>
      </c>
      <c r="N736" s="0" t="n">
        <v>2</v>
      </c>
      <c r="O736" s="0" t="n">
        <v>276</v>
      </c>
      <c r="P736" s="0" t="n">
        <v>950</v>
      </c>
      <c r="Q736" s="0" t="n">
        <v>4.7</v>
      </c>
      <c r="R736" s="0" t="str">
        <f aca="false">INDEX(Lookup!$B$4:$B$18,MATCH(C736,Lookup!$A$4:$A$18,0))</f>
        <v>India</v>
      </c>
      <c r="S736" s="20" t="n">
        <f aca="false">INDEX(Lookup!$D$4:$D$18,MATCH(C736,Lookup!$A$4:$A$18,0))</f>
        <v>0.012</v>
      </c>
      <c r="T736" s="21" t="n">
        <f aca="false">ROUND(P736*S736,2)</f>
        <v>11.4</v>
      </c>
      <c r="U736" s="21" t="n">
        <f aca="false">IF(T736&lt;=10,1,IF(T736&lt;=20,2,IF(T736&lt;=30,3,IF(T736&lt;=40,4,IF(T736&lt;=50,5,IF(T736&lt;=100,6,IF(T736&lt;=250,7,8)))))))</f>
        <v>2</v>
      </c>
      <c r="V736" s="21" t="n">
        <f aca="false">IF(AND(OR(Dashboard!$T$3="All",R736=Dashboard!$T$3),OR(Dashboard!$T$4="All",D736=Dashboard!$T$4)),1,0)</f>
        <v>1</v>
      </c>
      <c r="W736" s="21" t="n">
        <f aca="false">IF(V736=1,T736+ROW()/10000000,0)</f>
        <v>11.4000736</v>
      </c>
    </row>
    <row r="737" customFormat="false" ht="15" hidden="false" customHeight="false" outlineLevel="0" collapsed="false">
      <c r="A737" s="0" t="n">
        <v>51040</v>
      </c>
      <c r="B737" s="0" t="s">
        <v>2500</v>
      </c>
      <c r="C737" s="0" t="n">
        <v>1</v>
      </c>
      <c r="D737" s="0" t="s">
        <v>2469</v>
      </c>
      <c r="E737" s="0" t="s">
        <v>2501</v>
      </c>
      <c r="F737" s="0" t="s">
        <v>2497</v>
      </c>
      <c r="G737" s="0" t="s">
        <v>2498</v>
      </c>
      <c r="H737" s="0" t="s">
        <v>2502</v>
      </c>
      <c r="I737" s="0" t="s">
        <v>2123</v>
      </c>
      <c r="J737" s="0" t="s">
        <v>47</v>
      </c>
      <c r="K737" s="0" t="s">
        <v>46</v>
      </c>
      <c r="L737" s="0" t="s">
        <v>47</v>
      </c>
      <c r="M737" s="0" t="s">
        <v>47</v>
      </c>
      <c r="N737" s="0" t="n">
        <v>2</v>
      </c>
      <c r="O737" s="0" t="n">
        <v>9667</v>
      </c>
      <c r="P737" s="0" t="n">
        <v>800</v>
      </c>
      <c r="Q737" s="0" t="n">
        <v>4.7</v>
      </c>
      <c r="R737" s="0" t="str">
        <f aca="false">INDEX(Lookup!$B$4:$B$18,MATCH(C737,Lookup!$A$4:$A$18,0))</f>
        <v>India</v>
      </c>
      <c r="S737" s="20" t="n">
        <f aca="false">INDEX(Lookup!$D$4:$D$18,MATCH(C737,Lookup!$A$4:$A$18,0))</f>
        <v>0.012</v>
      </c>
      <c r="T737" s="21" t="n">
        <f aca="false">ROUND(P737*S737,2)</f>
        <v>9.6</v>
      </c>
      <c r="U737" s="21" t="n">
        <f aca="false">IF(T737&lt;=10,1,IF(T737&lt;=20,2,IF(T737&lt;=30,3,IF(T737&lt;=40,4,IF(T737&lt;=50,5,IF(T737&lt;=100,6,IF(T737&lt;=250,7,8)))))))</f>
        <v>1</v>
      </c>
      <c r="V737" s="21" t="n">
        <f aca="false">IF(AND(OR(Dashboard!$T$3="All",R737=Dashboard!$T$3),OR(Dashboard!$T$4="All",D737=Dashboard!$T$4)),1,0)</f>
        <v>1</v>
      </c>
      <c r="W737" s="21" t="n">
        <f aca="false">IF(V737=1,T737+ROW()/10000000,0)</f>
        <v>9.6000737</v>
      </c>
    </row>
    <row r="738" customFormat="false" ht="15" hidden="false" customHeight="false" outlineLevel="0" collapsed="false">
      <c r="A738" s="0" t="n">
        <v>54162</v>
      </c>
      <c r="B738" s="0" t="s">
        <v>2503</v>
      </c>
      <c r="C738" s="0" t="n">
        <v>1</v>
      </c>
      <c r="D738" s="0" t="s">
        <v>2469</v>
      </c>
      <c r="E738" s="0" t="s">
        <v>2504</v>
      </c>
      <c r="F738" s="0" t="s">
        <v>2497</v>
      </c>
      <c r="G738" s="0" t="s">
        <v>2498</v>
      </c>
      <c r="H738" s="0" t="s">
        <v>2505</v>
      </c>
      <c r="I738" s="0" t="s">
        <v>2123</v>
      </c>
      <c r="J738" s="0" t="s">
        <v>46</v>
      </c>
      <c r="K738" s="0" t="s">
        <v>47</v>
      </c>
      <c r="L738" s="0" t="s">
        <v>47</v>
      </c>
      <c r="M738" s="0" t="s">
        <v>47</v>
      </c>
      <c r="N738" s="0" t="n">
        <v>3</v>
      </c>
      <c r="O738" s="0" t="n">
        <v>5385</v>
      </c>
      <c r="P738" s="0" t="n">
        <v>1400</v>
      </c>
      <c r="Q738" s="0" t="n">
        <v>4.1</v>
      </c>
      <c r="R738" s="0" t="str">
        <f aca="false">INDEX(Lookup!$B$4:$B$18,MATCH(C738,Lookup!$A$4:$A$18,0))</f>
        <v>India</v>
      </c>
      <c r="S738" s="20" t="n">
        <f aca="false">INDEX(Lookup!$D$4:$D$18,MATCH(C738,Lookup!$A$4:$A$18,0))</f>
        <v>0.012</v>
      </c>
      <c r="T738" s="21" t="n">
        <f aca="false">ROUND(P738*S738,2)</f>
        <v>16.8</v>
      </c>
      <c r="U738" s="21" t="n">
        <f aca="false">IF(T738&lt;=10,1,IF(T738&lt;=20,2,IF(T738&lt;=30,3,IF(T738&lt;=40,4,IF(T738&lt;=50,5,IF(T738&lt;=100,6,IF(T738&lt;=250,7,8)))))))</f>
        <v>2</v>
      </c>
      <c r="V738" s="21" t="n">
        <f aca="false">IF(AND(OR(Dashboard!$T$3="All",R738=Dashboard!$T$3),OR(Dashboard!$T$4="All",D738=Dashboard!$T$4)),1,0)</f>
        <v>1</v>
      </c>
      <c r="W738" s="21" t="n">
        <f aca="false">IF(V738=1,T738+ROW()/10000000,0)</f>
        <v>16.8000738</v>
      </c>
    </row>
    <row r="739" customFormat="false" ht="15" hidden="false" customHeight="false" outlineLevel="0" collapsed="false">
      <c r="A739" s="0" t="n">
        <v>18305628</v>
      </c>
      <c r="B739" s="0" t="s">
        <v>2506</v>
      </c>
      <c r="C739" s="0" t="n">
        <v>1</v>
      </c>
      <c r="D739" s="0" t="s">
        <v>2469</v>
      </c>
      <c r="E739" s="0" t="s">
        <v>2507</v>
      </c>
      <c r="F739" s="0" t="s">
        <v>2508</v>
      </c>
      <c r="G739" s="0" t="s">
        <v>2509</v>
      </c>
      <c r="H739" s="0" t="s">
        <v>2510</v>
      </c>
      <c r="I739" s="0" t="s">
        <v>2123</v>
      </c>
      <c r="J739" s="0" t="s">
        <v>47</v>
      </c>
      <c r="K739" s="0" t="s">
        <v>46</v>
      </c>
      <c r="L739" s="0" t="s">
        <v>47</v>
      </c>
      <c r="M739" s="0" t="s">
        <v>47</v>
      </c>
      <c r="N739" s="0" t="n">
        <v>1</v>
      </c>
      <c r="O739" s="0" t="n">
        <v>753</v>
      </c>
      <c r="P739" s="0" t="n">
        <v>400</v>
      </c>
      <c r="Q739" s="0" t="n">
        <v>4.3</v>
      </c>
      <c r="R739" s="0" t="str">
        <f aca="false">INDEX(Lookup!$B$4:$B$18,MATCH(C739,Lookup!$A$4:$A$18,0))</f>
        <v>India</v>
      </c>
      <c r="S739" s="20" t="n">
        <f aca="false">INDEX(Lookup!$D$4:$D$18,MATCH(C739,Lookup!$A$4:$A$18,0))</f>
        <v>0.012</v>
      </c>
      <c r="T739" s="21" t="n">
        <f aca="false">ROUND(P739*S739,2)</f>
        <v>4.8</v>
      </c>
      <c r="U739" s="21" t="n">
        <f aca="false">IF(T739&lt;=10,1,IF(T739&lt;=20,2,IF(T739&lt;=30,3,IF(T739&lt;=40,4,IF(T739&lt;=50,5,IF(T739&lt;=100,6,IF(T739&lt;=250,7,8)))))))</f>
        <v>1</v>
      </c>
      <c r="V739" s="21" t="n">
        <f aca="false">IF(AND(OR(Dashboard!$T$3="All",R739=Dashboard!$T$3),OR(Dashboard!$T$4="All",D739=Dashboard!$T$4)),1,0)</f>
        <v>1</v>
      </c>
      <c r="W739" s="21" t="n">
        <f aca="false">IF(V739=1,T739+ROW()/10000000,0)</f>
        <v>4.8000739</v>
      </c>
    </row>
    <row r="740" customFormat="false" ht="15" hidden="false" customHeight="false" outlineLevel="0" collapsed="false">
      <c r="A740" s="0" t="n">
        <v>18385443</v>
      </c>
      <c r="B740" s="0" t="s">
        <v>2511</v>
      </c>
      <c r="C740" s="0" t="n">
        <v>1</v>
      </c>
      <c r="D740" s="0" t="s">
        <v>2469</v>
      </c>
      <c r="E740" s="0" t="s">
        <v>2512</v>
      </c>
      <c r="F740" s="0" t="s">
        <v>2513</v>
      </c>
      <c r="G740" s="0" t="s">
        <v>2514</v>
      </c>
      <c r="H740" s="0" t="s">
        <v>2515</v>
      </c>
      <c r="I740" s="0" t="s">
        <v>2123</v>
      </c>
      <c r="J740" s="0" t="s">
        <v>47</v>
      </c>
      <c r="K740" s="0" t="s">
        <v>47</v>
      </c>
      <c r="L740" s="0" t="s">
        <v>47</v>
      </c>
      <c r="M740" s="0" t="s">
        <v>47</v>
      </c>
      <c r="N740" s="0" t="n">
        <v>3</v>
      </c>
      <c r="O740" s="0" t="n">
        <v>1288</v>
      </c>
      <c r="P740" s="0" t="n">
        <v>1500</v>
      </c>
      <c r="Q740" s="0" t="n">
        <v>4.5</v>
      </c>
      <c r="R740" s="0" t="str">
        <f aca="false">INDEX(Lookup!$B$4:$B$18,MATCH(C740,Lookup!$A$4:$A$18,0))</f>
        <v>India</v>
      </c>
      <c r="S740" s="20" t="n">
        <f aca="false">INDEX(Lookup!$D$4:$D$18,MATCH(C740,Lookup!$A$4:$A$18,0))</f>
        <v>0.012</v>
      </c>
      <c r="T740" s="21" t="n">
        <f aca="false">ROUND(P740*S740,2)</f>
        <v>18</v>
      </c>
      <c r="U740" s="21" t="n">
        <f aca="false">IF(T740&lt;=10,1,IF(T740&lt;=20,2,IF(T740&lt;=30,3,IF(T740&lt;=40,4,IF(T740&lt;=50,5,IF(T740&lt;=100,6,IF(T740&lt;=250,7,8)))))))</f>
        <v>2</v>
      </c>
      <c r="V740" s="21" t="n">
        <f aca="false">IF(AND(OR(Dashboard!$T$3="All",R740=Dashboard!$T$3),OR(Dashboard!$T$4="All",D740=Dashboard!$T$4)),1,0)</f>
        <v>1</v>
      </c>
      <c r="W740" s="21" t="n">
        <f aca="false">IF(V740=1,T740+ROW()/10000000,0)</f>
        <v>18.000074</v>
      </c>
    </row>
    <row r="741" customFormat="false" ht="15" hidden="false" customHeight="false" outlineLevel="0" collapsed="false">
      <c r="A741" s="0" t="n">
        <v>56618</v>
      </c>
      <c r="B741" s="0" t="s">
        <v>2516</v>
      </c>
      <c r="C741" s="0" t="n">
        <v>1</v>
      </c>
      <c r="D741" s="0" t="s">
        <v>2469</v>
      </c>
      <c r="E741" s="0" t="s">
        <v>2517</v>
      </c>
      <c r="F741" s="0" t="s">
        <v>2518</v>
      </c>
      <c r="G741" s="0" t="s">
        <v>2519</v>
      </c>
      <c r="H741" s="0" t="s">
        <v>2520</v>
      </c>
      <c r="I741" s="0" t="s">
        <v>2123</v>
      </c>
      <c r="J741" s="0" t="s">
        <v>47</v>
      </c>
      <c r="K741" s="0" t="s">
        <v>47</v>
      </c>
      <c r="L741" s="0" t="s">
        <v>47</v>
      </c>
      <c r="M741" s="0" t="s">
        <v>47</v>
      </c>
      <c r="N741" s="0" t="n">
        <v>3</v>
      </c>
      <c r="O741" s="0" t="n">
        <v>6907</v>
      </c>
      <c r="P741" s="0" t="n">
        <v>1400</v>
      </c>
      <c r="Q741" s="0" t="n">
        <v>4.6</v>
      </c>
      <c r="R741" s="0" t="str">
        <f aca="false">INDEX(Lookup!$B$4:$B$18,MATCH(C741,Lookup!$A$4:$A$18,0))</f>
        <v>India</v>
      </c>
      <c r="S741" s="20" t="n">
        <f aca="false">INDEX(Lookup!$D$4:$D$18,MATCH(C741,Lookup!$A$4:$A$18,0))</f>
        <v>0.012</v>
      </c>
      <c r="T741" s="21" t="n">
        <f aca="false">ROUND(P741*S741,2)</f>
        <v>16.8</v>
      </c>
      <c r="U741" s="21" t="n">
        <f aca="false">IF(T741&lt;=10,1,IF(T741&lt;=20,2,IF(T741&lt;=30,3,IF(T741&lt;=40,4,IF(T741&lt;=50,5,IF(T741&lt;=100,6,IF(T741&lt;=250,7,8)))))))</f>
        <v>2</v>
      </c>
      <c r="V741" s="21" t="n">
        <f aca="false">IF(AND(OR(Dashboard!$T$3="All",R741=Dashboard!$T$3),OR(Dashboard!$T$4="All",D741=Dashboard!$T$4)),1,0)</f>
        <v>1</v>
      </c>
      <c r="W741" s="21" t="n">
        <f aca="false">IF(V741=1,T741+ROW()/10000000,0)</f>
        <v>16.8000741</v>
      </c>
    </row>
    <row r="742" customFormat="false" ht="15" hidden="false" customHeight="false" outlineLevel="0" collapsed="false">
      <c r="A742" s="0" t="n">
        <v>18353121</v>
      </c>
      <c r="B742" s="0" t="s">
        <v>2521</v>
      </c>
      <c r="C742" s="0" t="n">
        <v>1</v>
      </c>
      <c r="D742" s="0" t="s">
        <v>2469</v>
      </c>
      <c r="E742" s="0" t="s">
        <v>2522</v>
      </c>
      <c r="F742" s="0" t="s">
        <v>2518</v>
      </c>
      <c r="G742" s="0" t="s">
        <v>2519</v>
      </c>
      <c r="H742" s="0" t="s">
        <v>2523</v>
      </c>
      <c r="I742" s="0" t="s">
        <v>2123</v>
      </c>
      <c r="J742" s="0" t="s">
        <v>46</v>
      </c>
      <c r="K742" s="0" t="s">
        <v>47</v>
      </c>
      <c r="L742" s="0" t="s">
        <v>47</v>
      </c>
      <c r="M742" s="0" t="s">
        <v>47</v>
      </c>
      <c r="N742" s="0" t="n">
        <v>3</v>
      </c>
      <c r="O742" s="0" t="n">
        <v>983</v>
      </c>
      <c r="P742" s="0" t="n">
        <v>1200</v>
      </c>
      <c r="Q742" s="0" t="n">
        <v>4.4</v>
      </c>
      <c r="R742" s="0" t="str">
        <f aca="false">INDEX(Lookup!$B$4:$B$18,MATCH(C742,Lookup!$A$4:$A$18,0))</f>
        <v>India</v>
      </c>
      <c r="S742" s="20" t="n">
        <f aca="false">INDEX(Lookup!$D$4:$D$18,MATCH(C742,Lookup!$A$4:$A$18,0))</f>
        <v>0.012</v>
      </c>
      <c r="T742" s="21" t="n">
        <f aca="false">ROUND(P742*S742,2)</f>
        <v>14.4</v>
      </c>
      <c r="U742" s="21" t="n">
        <f aca="false">IF(T742&lt;=10,1,IF(T742&lt;=20,2,IF(T742&lt;=30,3,IF(T742&lt;=40,4,IF(T742&lt;=50,5,IF(T742&lt;=100,6,IF(T742&lt;=250,7,8)))))))</f>
        <v>2</v>
      </c>
      <c r="V742" s="21" t="n">
        <f aca="false">IF(AND(OR(Dashboard!$T$3="All",R742=Dashboard!$T$3),OR(Dashboard!$T$4="All",D742=Dashboard!$T$4)),1,0)</f>
        <v>1</v>
      </c>
      <c r="W742" s="21" t="n">
        <f aca="false">IF(V742=1,T742+ROW()/10000000,0)</f>
        <v>14.4000742</v>
      </c>
    </row>
    <row r="743" customFormat="false" ht="15" hidden="false" customHeight="false" outlineLevel="0" collapsed="false">
      <c r="A743" s="0" t="n">
        <v>18366652</v>
      </c>
      <c r="B743" s="0" t="s">
        <v>2489</v>
      </c>
      <c r="C743" s="0" t="n">
        <v>1</v>
      </c>
      <c r="D743" s="0" t="s">
        <v>2469</v>
      </c>
      <c r="E743" s="0" t="s">
        <v>2524</v>
      </c>
      <c r="F743" s="0" t="s">
        <v>2525</v>
      </c>
      <c r="G743" s="0" t="s">
        <v>2526</v>
      </c>
      <c r="H743" s="0" t="s">
        <v>2491</v>
      </c>
      <c r="I743" s="0" t="s">
        <v>2123</v>
      </c>
      <c r="J743" s="0" t="s">
        <v>47</v>
      </c>
      <c r="K743" s="0" t="s">
        <v>47</v>
      </c>
      <c r="L743" s="0" t="s">
        <v>47</v>
      </c>
      <c r="M743" s="0" t="s">
        <v>47</v>
      </c>
      <c r="N743" s="0" t="n">
        <v>2</v>
      </c>
      <c r="O743" s="0" t="n">
        <v>627</v>
      </c>
      <c r="P743" s="0" t="n">
        <v>600</v>
      </c>
      <c r="Q743" s="0" t="n">
        <v>4.6</v>
      </c>
      <c r="R743" s="0" t="str">
        <f aca="false">INDEX(Lookup!$B$4:$B$18,MATCH(C743,Lookup!$A$4:$A$18,0))</f>
        <v>India</v>
      </c>
      <c r="S743" s="20" t="n">
        <f aca="false">INDEX(Lookup!$D$4:$D$18,MATCH(C743,Lookup!$A$4:$A$18,0))</f>
        <v>0.012</v>
      </c>
      <c r="T743" s="21" t="n">
        <f aca="false">ROUND(P743*S743,2)</f>
        <v>7.2</v>
      </c>
      <c r="U743" s="21" t="n">
        <f aca="false">IF(T743&lt;=10,1,IF(T743&lt;=20,2,IF(T743&lt;=30,3,IF(T743&lt;=40,4,IF(T743&lt;=50,5,IF(T743&lt;=100,6,IF(T743&lt;=250,7,8)))))))</f>
        <v>1</v>
      </c>
      <c r="V743" s="21" t="n">
        <f aca="false">IF(AND(OR(Dashboard!$T$3="All",R743=Dashboard!$T$3),OR(Dashboard!$T$4="All",D743=Dashboard!$T$4)),1,0)</f>
        <v>1</v>
      </c>
      <c r="W743" s="21" t="n">
        <f aca="false">IF(V743=1,T743+ROW()/10000000,0)</f>
        <v>7.2000743</v>
      </c>
    </row>
    <row r="744" customFormat="false" ht="15" hidden="false" customHeight="false" outlineLevel="0" collapsed="false">
      <c r="A744" s="0" t="n">
        <v>18430785</v>
      </c>
      <c r="B744" s="0" t="s">
        <v>2527</v>
      </c>
      <c r="C744" s="0" t="n">
        <v>1</v>
      </c>
      <c r="D744" s="0" t="s">
        <v>2469</v>
      </c>
      <c r="E744" s="0" t="s">
        <v>2528</v>
      </c>
      <c r="F744" s="0" t="s">
        <v>2529</v>
      </c>
      <c r="G744" s="0" t="s">
        <v>2530</v>
      </c>
      <c r="H744" s="0" t="s">
        <v>2274</v>
      </c>
      <c r="I744" s="0" t="s">
        <v>2123</v>
      </c>
      <c r="J744" s="0" t="s">
        <v>47</v>
      </c>
      <c r="K744" s="0" t="s">
        <v>47</v>
      </c>
      <c r="L744" s="0" t="s">
        <v>47</v>
      </c>
      <c r="M744" s="0" t="s">
        <v>47</v>
      </c>
      <c r="N744" s="0" t="n">
        <v>3</v>
      </c>
      <c r="O744" s="0" t="n">
        <v>334</v>
      </c>
      <c r="P744" s="0" t="n">
        <v>1200</v>
      </c>
      <c r="Q744" s="0" t="n">
        <v>4.2</v>
      </c>
      <c r="R744" s="0" t="str">
        <f aca="false">INDEX(Lookup!$B$4:$B$18,MATCH(C744,Lookup!$A$4:$A$18,0))</f>
        <v>India</v>
      </c>
      <c r="S744" s="20" t="n">
        <f aca="false">INDEX(Lookup!$D$4:$D$18,MATCH(C744,Lookup!$A$4:$A$18,0))</f>
        <v>0.012</v>
      </c>
      <c r="T744" s="21" t="n">
        <f aca="false">ROUND(P744*S744,2)</f>
        <v>14.4</v>
      </c>
      <c r="U744" s="21" t="n">
        <f aca="false">IF(T744&lt;=10,1,IF(T744&lt;=20,2,IF(T744&lt;=30,3,IF(T744&lt;=40,4,IF(T744&lt;=50,5,IF(T744&lt;=100,6,IF(T744&lt;=250,7,8)))))))</f>
        <v>2</v>
      </c>
      <c r="V744" s="21" t="n">
        <f aca="false">IF(AND(OR(Dashboard!$T$3="All",R744=Dashboard!$T$3),OR(Dashboard!$T$4="All",D744=Dashboard!$T$4)),1,0)</f>
        <v>1</v>
      </c>
      <c r="W744" s="21" t="n">
        <f aca="false">IF(V744=1,T744+ROW()/10000000,0)</f>
        <v>14.4000744</v>
      </c>
    </row>
    <row r="745" customFormat="false" ht="15" hidden="false" customHeight="false" outlineLevel="0" collapsed="false">
      <c r="A745" s="0" t="n">
        <v>58882</v>
      </c>
      <c r="B745" s="0" t="s">
        <v>2531</v>
      </c>
      <c r="C745" s="0" t="n">
        <v>1</v>
      </c>
      <c r="D745" s="0" t="s">
        <v>2469</v>
      </c>
      <c r="E745" s="0" t="s">
        <v>2532</v>
      </c>
      <c r="F745" s="0" t="s">
        <v>2533</v>
      </c>
      <c r="G745" s="0" t="s">
        <v>2534</v>
      </c>
      <c r="H745" s="0" t="s">
        <v>2535</v>
      </c>
      <c r="I745" s="0" t="s">
        <v>2123</v>
      </c>
      <c r="J745" s="0" t="s">
        <v>46</v>
      </c>
      <c r="K745" s="0" t="s">
        <v>46</v>
      </c>
      <c r="L745" s="0" t="s">
        <v>47</v>
      </c>
      <c r="M745" s="0" t="s">
        <v>47</v>
      </c>
      <c r="N745" s="0" t="n">
        <v>3</v>
      </c>
      <c r="O745" s="0" t="n">
        <v>5705</v>
      </c>
      <c r="P745" s="0" t="n">
        <v>1800</v>
      </c>
      <c r="Q745" s="0" t="n">
        <v>4.5</v>
      </c>
      <c r="R745" s="0" t="str">
        <f aca="false">INDEX(Lookup!$B$4:$B$18,MATCH(C745,Lookup!$A$4:$A$18,0))</f>
        <v>India</v>
      </c>
      <c r="S745" s="20" t="n">
        <f aca="false">INDEX(Lookup!$D$4:$D$18,MATCH(C745,Lookup!$A$4:$A$18,0))</f>
        <v>0.012</v>
      </c>
      <c r="T745" s="21" t="n">
        <f aca="false">ROUND(P745*S745,2)</f>
        <v>21.6</v>
      </c>
      <c r="U745" s="21" t="n">
        <f aca="false">IF(T745&lt;=10,1,IF(T745&lt;=20,2,IF(T745&lt;=30,3,IF(T745&lt;=40,4,IF(T745&lt;=50,5,IF(T745&lt;=100,6,IF(T745&lt;=250,7,8)))))))</f>
        <v>3</v>
      </c>
      <c r="V745" s="21" t="n">
        <f aca="false">IF(AND(OR(Dashboard!$T$3="All",R745=Dashboard!$T$3),OR(Dashboard!$T$4="All",D745=Dashboard!$T$4)),1,0)</f>
        <v>1</v>
      </c>
      <c r="W745" s="21" t="n">
        <f aca="false">IF(V745=1,T745+ROW()/10000000,0)</f>
        <v>21.6000745</v>
      </c>
    </row>
    <row r="746" customFormat="false" ht="15" hidden="false" customHeight="false" outlineLevel="0" collapsed="false">
      <c r="A746" s="0" t="n">
        <v>18422898</v>
      </c>
      <c r="B746" s="0" t="s">
        <v>2536</v>
      </c>
      <c r="C746" s="0" t="n">
        <v>1</v>
      </c>
      <c r="D746" s="0" t="s">
        <v>2469</v>
      </c>
      <c r="E746" s="0" t="s">
        <v>2537</v>
      </c>
      <c r="F746" s="0" t="s">
        <v>2533</v>
      </c>
      <c r="G746" s="0" t="s">
        <v>2534</v>
      </c>
      <c r="H746" s="0" t="s">
        <v>2538</v>
      </c>
      <c r="I746" s="0" t="s">
        <v>2123</v>
      </c>
      <c r="J746" s="0" t="s">
        <v>47</v>
      </c>
      <c r="K746" s="0" t="s">
        <v>47</v>
      </c>
      <c r="L746" s="0" t="s">
        <v>47</v>
      </c>
      <c r="M746" s="0" t="s">
        <v>47</v>
      </c>
      <c r="N746" s="0" t="n">
        <v>3</v>
      </c>
      <c r="O746" s="0" t="n">
        <v>405</v>
      </c>
      <c r="P746" s="0" t="n">
        <v>1400</v>
      </c>
      <c r="Q746" s="0" t="n">
        <v>3.9</v>
      </c>
      <c r="R746" s="0" t="str">
        <f aca="false">INDEX(Lookup!$B$4:$B$18,MATCH(C746,Lookup!$A$4:$A$18,0))</f>
        <v>India</v>
      </c>
      <c r="S746" s="20" t="n">
        <f aca="false">INDEX(Lookup!$D$4:$D$18,MATCH(C746,Lookup!$A$4:$A$18,0))</f>
        <v>0.012</v>
      </c>
      <c r="T746" s="21" t="n">
        <f aca="false">ROUND(P746*S746,2)</f>
        <v>16.8</v>
      </c>
      <c r="U746" s="21" t="n">
        <f aca="false">IF(T746&lt;=10,1,IF(T746&lt;=20,2,IF(T746&lt;=30,3,IF(T746&lt;=40,4,IF(T746&lt;=50,5,IF(T746&lt;=100,6,IF(T746&lt;=250,7,8)))))))</f>
        <v>2</v>
      </c>
      <c r="V746" s="21" t="n">
        <f aca="false">IF(AND(OR(Dashboard!$T$3="All",R746=Dashboard!$T$3),OR(Dashboard!$T$4="All",D746=Dashboard!$T$4)),1,0)</f>
        <v>1</v>
      </c>
      <c r="W746" s="21" t="n">
        <f aca="false">IF(V746=1,T746+ROW()/10000000,0)</f>
        <v>16.8000746</v>
      </c>
    </row>
    <row r="747" customFormat="false" ht="15" hidden="false" customHeight="false" outlineLevel="0" collapsed="false">
      <c r="A747" s="0" t="n">
        <v>18339874</v>
      </c>
      <c r="B747" s="0" t="s">
        <v>1977</v>
      </c>
      <c r="C747" s="0" t="n">
        <v>1</v>
      </c>
      <c r="D747" s="0" t="s">
        <v>2469</v>
      </c>
      <c r="E747" s="0" t="s">
        <v>2539</v>
      </c>
      <c r="F747" s="0" t="s">
        <v>2540</v>
      </c>
      <c r="G747" s="0" t="s">
        <v>2541</v>
      </c>
      <c r="H747" s="0" t="s">
        <v>2485</v>
      </c>
      <c r="I747" s="0" t="s">
        <v>2123</v>
      </c>
      <c r="J747" s="0" t="s">
        <v>47</v>
      </c>
      <c r="K747" s="0" t="s">
        <v>47</v>
      </c>
      <c r="L747" s="0" t="s">
        <v>47</v>
      </c>
      <c r="M747" s="0" t="s">
        <v>47</v>
      </c>
      <c r="N747" s="0" t="n">
        <v>3</v>
      </c>
      <c r="O747" s="0" t="n">
        <v>754</v>
      </c>
      <c r="P747" s="0" t="n">
        <v>1500</v>
      </c>
      <c r="Q747" s="0" t="n">
        <v>4.4</v>
      </c>
      <c r="R747" s="0" t="str">
        <f aca="false">INDEX(Lookup!$B$4:$B$18,MATCH(C747,Lookup!$A$4:$A$18,0))</f>
        <v>India</v>
      </c>
      <c r="S747" s="20" t="n">
        <f aca="false">INDEX(Lookup!$D$4:$D$18,MATCH(C747,Lookup!$A$4:$A$18,0))</f>
        <v>0.012</v>
      </c>
      <c r="T747" s="21" t="n">
        <f aca="false">ROUND(P747*S747,2)</f>
        <v>18</v>
      </c>
      <c r="U747" s="21" t="n">
        <f aca="false">IF(T747&lt;=10,1,IF(T747&lt;=20,2,IF(T747&lt;=30,3,IF(T747&lt;=40,4,IF(T747&lt;=50,5,IF(T747&lt;=100,6,IF(T747&lt;=250,7,8)))))))</f>
        <v>2</v>
      </c>
      <c r="V747" s="21" t="n">
        <f aca="false">IF(AND(OR(Dashboard!$T$3="All",R747=Dashboard!$T$3),OR(Dashboard!$T$4="All",D747=Dashboard!$T$4)),1,0)</f>
        <v>1</v>
      </c>
      <c r="W747" s="21" t="n">
        <f aca="false">IF(V747=1,T747+ROW()/10000000,0)</f>
        <v>18.0000747</v>
      </c>
    </row>
    <row r="748" customFormat="false" ht="15" hidden="false" customHeight="false" outlineLevel="0" collapsed="false">
      <c r="A748" s="0" t="n">
        <v>2600472</v>
      </c>
      <c r="B748" s="0" t="s">
        <v>2542</v>
      </c>
      <c r="C748" s="0" t="n">
        <v>1</v>
      </c>
      <c r="D748" s="0" t="s">
        <v>2543</v>
      </c>
      <c r="E748" s="0" t="s">
        <v>2544</v>
      </c>
      <c r="F748" s="0" t="s">
        <v>2545</v>
      </c>
      <c r="G748" s="0" t="s">
        <v>2546</v>
      </c>
      <c r="H748" s="0" t="s">
        <v>2547</v>
      </c>
      <c r="I748" s="0" t="s">
        <v>2123</v>
      </c>
      <c r="J748" s="0" t="s">
        <v>47</v>
      </c>
      <c r="K748" s="0" t="s">
        <v>47</v>
      </c>
      <c r="L748" s="0" t="s">
        <v>47</v>
      </c>
      <c r="M748" s="0" t="s">
        <v>47</v>
      </c>
      <c r="N748" s="0" t="n">
        <v>1</v>
      </c>
      <c r="O748" s="0" t="n">
        <v>51</v>
      </c>
      <c r="P748" s="0" t="n">
        <v>200</v>
      </c>
      <c r="Q748" s="0" t="n">
        <v>3.3</v>
      </c>
      <c r="R748" s="0" t="str">
        <f aca="false">INDEX(Lookup!$B$4:$B$18,MATCH(C748,Lookup!$A$4:$A$18,0))</f>
        <v>India</v>
      </c>
      <c r="S748" s="20" t="n">
        <f aca="false">INDEX(Lookup!$D$4:$D$18,MATCH(C748,Lookup!$A$4:$A$18,0))</f>
        <v>0.012</v>
      </c>
      <c r="T748" s="21" t="n">
        <f aca="false">ROUND(P748*S748,2)</f>
        <v>2.4</v>
      </c>
      <c r="U748" s="21" t="n">
        <f aca="false">IF(T748&lt;=10,1,IF(T748&lt;=20,2,IF(T748&lt;=30,3,IF(T748&lt;=40,4,IF(T748&lt;=50,5,IF(T748&lt;=100,6,IF(T748&lt;=250,7,8)))))))</f>
        <v>1</v>
      </c>
      <c r="V748" s="21" t="n">
        <f aca="false">IF(AND(OR(Dashboard!$T$3="All",R748=Dashboard!$T$3),OR(Dashboard!$T$4="All",D748=Dashboard!$T$4)),1,0)</f>
        <v>1</v>
      </c>
      <c r="W748" s="21" t="n">
        <f aca="false">IF(V748=1,T748+ROW()/10000000,0)</f>
        <v>2.4000748</v>
      </c>
    </row>
    <row r="749" customFormat="false" ht="15" hidden="false" customHeight="false" outlineLevel="0" collapsed="false">
      <c r="A749" s="0" t="n">
        <v>2600514</v>
      </c>
      <c r="B749" s="0" t="s">
        <v>2548</v>
      </c>
      <c r="C749" s="0" t="n">
        <v>1</v>
      </c>
      <c r="D749" s="0" t="s">
        <v>2543</v>
      </c>
      <c r="E749" s="0" t="s">
        <v>2549</v>
      </c>
      <c r="F749" s="0" t="s">
        <v>2545</v>
      </c>
      <c r="G749" s="0" t="s">
        <v>2546</v>
      </c>
      <c r="H749" s="0" t="s">
        <v>153</v>
      </c>
      <c r="I749" s="0" t="s">
        <v>2123</v>
      </c>
      <c r="J749" s="0" t="s">
        <v>47</v>
      </c>
      <c r="K749" s="0" t="s">
        <v>47</v>
      </c>
      <c r="L749" s="0" t="s">
        <v>47</v>
      </c>
      <c r="M749" s="0" t="s">
        <v>47</v>
      </c>
      <c r="N749" s="0" t="n">
        <v>2</v>
      </c>
      <c r="O749" s="0" t="n">
        <v>63</v>
      </c>
      <c r="P749" s="0" t="n">
        <v>600</v>
      </c>
      <c r="Q749" s="0" t="n">
        <v>3.4</v>
      </c>
      <c r="R749" s="0" t="str">
        <f aca="false">INDEX(Lookup!$B$4:$B$18,MATCH(C749,Lookup!$A$4:$A$18,0))</f>
        <v>India</v>
      </c>
      <c r="S749" s="20" t="n">
        <f aca="false">INDEX(Lookup!$D$4:$D$18,MATCH(C749,Lookup!$A$4:$A$18,0))</f>
        <v>0.012</v>
      </c>
      <c r="T749" s="21" t="n">
        <f aca="false">ROUND(P749*S749,2)</f>
        <v>7.2</v>
      </c>
      <c r="U749" s="21" t="n">
        <f aca="false">IF(T749&lt;=10,1,IF(T749&lt;=20,2,IF(T749&lt;=30,3,IF(T749&lt;=40,4,IF(T749&lt;=50,5,IF(T749&lt;=100,6,IF(T749&lt;=250,7,8)))))))</f>
        <v>1</v>
      </c>
      <c r="V749" s="21" t="n">
        <f aca="false">IF(AND(OR(Dashboard!$T$3="All",R749=Dashboard!$T$3),OR(Dashboard!$T$4="All",D749=Dashboard!$T$4)),1,0)</f>
        <v>1</v>
      </c>
      <c r="W749" s="21" t="n">
        <f aca="false">IF(V749=1,T749+ROW()/10000000,0)</f>
        <v>7.2000749</v>
      </c>
    </row>
    <row r="750" customFormat="false" ht="15" hidden="false" customHeight="false" outlineLevel="0" collapsed="false">
      <c r="A750" s="0" t="n">
        <v>2600109</v>
      </c>
      <c r="B750" s="0" t="s">
        <v>2550</v>
      </c>
      <c r="C750" s="0" t="n">
        <v>1</v>
      </c>
      <c r="D750" s="0" t="s">
        <v>2543</v>
      </c>
      <c r="E750" s="0" t="s">
        <v>2551</v>
      </c>
      <c r="F750" s="0" t="s">
        <v>2545</v>
      </c>
      <c r="G750" s="0" t="s">
        <v>2546</v>
      </c>
      <c r="H750" s="0" t="s">
        <v>402</v>
      </c>
      <c r="I750" s="0" t="s">
        <v>2123</v>
      </c>
      <c r="J750" s="0" t="s">
        <v>47</v>
      </c>
      <c r="K750" s="0" t="s">
        <v>47</v>
      </c>
      <c r="L750" s="0" t="s">
        <v>47</v>
      </c>
      <c r="M750" s="0" t="s">
        <v>47</v>
      </c>
      <c r="N750" s="0" t="n">
        <v>1</v>
      </c>
      <c r="O750" s="0" t="n">
        <v>427</v>
      </c>
      <c r="P750" s="0" t="n">
        <v>250</v>
      </c>
      <c r="Q750" s="0" t="n">
        <v>4.9</v>
      </c>
      <c r="R750" s="0" t="str">
        <f aca="false">INDEX(Lookup!$B$4:$B$18,MATCH(C750,Lookup!$A$4:$A$18,0))</f>
        <v>India</v>
      </c>
      <c r="S750" s="20" t="n">
        <f aca="false">INDEX(Lookup!$D$4:$D$18,MATCH(C750,Lookup!$A$4:$A$18,0))</f>
        <v>0.012</v>
      </c>
      <c r="T750" s="21" t="n">
        <f aca="false">ROUND(P750*S750,2)</f>
        <v>3</v>
      </c>
      <c r="U750" s="21" t="n">
        <f aca="false">IF(T750&lt;=10,1,IF(T750&lt;=20,2,IF(T750&lt;=30,3,IF(T750&lt;=40,4,IF(T750&lt;=50,5,IF(T750&lt;=100,6,IF(T750&lt;=250,7,8)))))))</f>
        <v>1</v>
      </c>
      <c r="V750" s="21" t="n">
        <f aca="false">IF(AND(OR(Dashboard!$T$3="All",R750=Dashboard!$T$3),OR(Dashboard!$T$4="All",D750=Dashboard!$T$4)),1,0)</f>
        <v>1</v>
      </c>
      <c r="W750" s="21" t="n">
        <f aca="false">IF(V750=1,T750+ROW()/10000000,0)</f>
        <v>3.000075</v>
      </c>
    </row>
    <row r="751" customFormat="false" ht="15" hidden="false" customHeight="false" outlineLevel="0" collapsed="false">
      <c r="A751" s="0" t="n">
        <v>2600311</v>
      </c>
      <c r="B751" s="0" t="s">
        <v>2552</v>
      </c>
      <c r="C751" s="0" t="n">
        <v>1</v>
      </c>
      <c r="D751" s="0" t="s">
        <v>2543</v>
      </c>
      <c r="E751" s="0" t="s">
        <v>2553</v>
      </c>
      <c r="F751" s="0" t="s">
        <v>2545</v>
      </c>
      <c r="G751" s="0" t="s">
        <v>2546</v>
      </c>
      <c r="H751" s="0" t="s">
        <v>2288</v>
      </c>
      <c r="I751" s="0" t="s">
        <v>2123</v>
      </c>
      <c r="J751" s="0" t="s">
        <v>47</v>
      </c>
      <c r="K751" s="0" t="s">
        <v>47</v>
      </c>
      <c r="L751" s="0" t="s">
        <v>47</v>
      </c>
      <c r="M751" s="0" t="s">
        <v>47</v>
      </c>
      <c r="N751" s="0" t="n">
        <v>2</v>
      </c>
      <c r="O751" s="0" t="n">
        <v>126</v>
      </c>
      <c r="P751" s="0" t="n">
        <v>700</v>
      </c>
      <c r="Q751" s="0" t="n">
        <v>3.9</v>
      </c>
      <c r="R751" s="0" t="str">
        <f aca="false">INDEX(Lookup!$B$4:$B$18,MATCH(C751,Lookup!$A$4:$A$18,0))</f>
        <v>India</v>
      </c>
      <c r="S751" s="20" t="n">
        <f aca="false">INDEX(Lookup!$D$4:$D$18,MATCH(C751,Lookup!$A$4:$A$18,0))</f>
        <v>0.012</v>
      </c>
      <c r="T751" s="21" t="n">
        <f aca="false">ROUND(P751*S751,2)</f>
        <v>8.4</v>
      </c>
      <c r="U751" s="21" t="n">
        <f aca="false">IF(T751&lt;=10,1,IF(T751&lt;=20,2,IF(T751&lt;=30,3,IF(T751&lt;=40,4,IF(T751&lt;=50,5,IF(T751&lt;=100,6,IF(T751&lt;=250,7,8)))))))</f>
        <v>1</v>
      </c>
      <c r="V751" s="21" t="n">
        <f aca="false">IF(AND(OR(Dashboard!$T$3="All",R751=Dashboard!$T$3),OR(Dashboard!$T$4="All",D751=Dashboard!$T$4)),1,0)</f>
        <v>1</v>
      </c>
      <c r="W751" s="21" t="n">
        <f aca="false">IF(V751=1,T751+ROW()/10000000,0)</f>
        <v>8.4000751</v>
      </c>
    </row>
    <row r="752" customFormat="false" ht="15" hidden="false" customHeight="false" outlineLevel="0" collapsed="false">
      <c r="A752" s="0" t="n">
        <v>2600008</v>
      </c>
      <c r="B752" s="0" t="s">
        <v>2554</v>
      </c>
      <c r="C752" s="0" t="n">
        <v>1</v>
      </c>
      <c r="D752" s="0" t="s">
        <v>2543</v>
      </c>
      <c r="E752" s="0" t="s">
        <v>2555</v>
      </c>
      <c r="F752" s="0" t="s">
        <v>2545</v>
      </c>
      <c r="G752" s="0" t="s">
        <v>2546</v>
      </c>
      <c r="H752" s="0" t="s">
        <v>402</v>
      </c>
      <c r="I752" s="0" t="s">
        <v>2123</v>
      </c>
      <c r="J752" s="0" t="s">
        <v>47</v>
      </c>
      <c r="K752" s="0" t="s">
        <v>47</v>
      </c>
      <c r="L752" s="0" t="s">
        <v>47</v>
      </c>
      <c r="M752" s="0" t="s">
        <v>47</v>
      </c>
      <c r="N752" s="0" t="n">
        <v>2</v>
      </c>
      <c r="O752" s="0" t="n">
        <v>223</v>
      </c>
      <c r="P752" s="0" t="n">
        <v>500</v>
      </c>
      <c r="Q752" s="0" t="n">
        <v>4.2</v>
      </c>
      <c r="R752" s="0" t="str">
        <f aca="false">INDEX(Lookup!$B$4:$B$18,MATCH(C752,Lookup!$A$4:$A$18,0))</f>
        <v>India</v>
      </c>
      <c r="S752" s="20" t="n">
        <f aca="false">INDEX(Lookup!$D$4:$D$18,MATCH(C752,Lookup!$A$4:$A$18,0))</f>
        <v>0.012</v>
      </c>
      <c r="T752" s="21" t="n">
        <f aca="false">ROUND(P752*S752,2)</f>
        <v>6</v>
      </c>
      <c r="U752" s="21" t="n">
        <f aca="false">IF(T752&lt;=10,1,IF(T752&lt;=20,2,IF(T752&lt;=30,3,IF(T752&lt;=40,4,IF(T752&lt;=50,5,IF(T752&lt;=100,6,IF(T752&lt;=250,7,8)))))))</f>
        <v>1</v>
      </c>
      <c r="V752" s="21" t="n">
        <f aca="false">IF(AND(OR(Dashboard!$T$3="All",R752=Dashboard!$T$3),OR(Dashboard!$T$4="All",D752=Dashboard!$T$4)),1,0)</f>
        <v>1</v>
      </c>
      <c r="W752" s="21" t="n">
        <f aca="false">IF(V752=1,T752+ROW()/10000000,0)</f>
        <v>6.0000752</v>
      </c>
    </row>
    <row r="753" customFormat="false" ht="15" hidden="false" customHeight="false" outlineLevel="0" collapsed="false">
      <c r="A753" s="0" t="n">
        <v>2600031</v>
      </c>
      <c r="B753" s="0" t="s">
        <v>2556</v>
      </c>
      <c r="C753" s="0" t="n">
        <v>1</v>
      </c>
      <c r="D753" s="0" t="s">
        <v>2543</v>
      </c>
      <c r="E753" s="0" t="s">
        <v>2557</v>
      </c>
      <c r="F753" s="0" t="s">
        <v>2558</v>
      </c>
      <c r="G753" s="0" t="s">
        <v>2559</v>
      </c>
      <c r="H753" s="0" t="s">
        <v>2288</v>
      </c>
      <c r="I753" s="0" t="s">
        <v>2123</v>
      </c>
      <c r="J753" s="0" t="s">
        <v>47</v>
      </c>
      <c r="K753" s="0" t="s">
        <v>47</v>
      </c>
      <c r="L753" s="0" t="s">
        <v>47</v>
      </c>
      <c r="M753" s="0" t="s">
        <v>47</v>
      </c>
      <c r="N753" s="0" t="n">
        <v>3</v>
      </c>
      <c r="O753" s="0" t="n">
        <v>257</v>
      </c>
      <c r="P753" s="0" t="n">
        <v>1000</v>
      </c>
      <c r="Q753" s="0" t="n">
        <v>4</v>
      </c>
      <c r="R753" s="0" t="str">
        <f aca="false">INDEX(Lookup!$B$4:$B$18,MATCH(C753,Lookup!$A$4:$A$18,0))</f>
        <v>India</v>
      </c>
      <c r="S753" s="20" t="n">
        <f aca="false">INDEX(Lookup!$D$4:$D$18,MATCH(C753,Lookup!$A$4:$A$18,0))</f>
        <v>0.012</v>
      </c>
      <c r="T753" s="21" t="n">
        <f aca="false">ROUND(P753*S753,2)</f>
        <v>12</v>
      </c>
      <c r="U753" s="21" t="n">
        <f aca="false">IF(T753&lt;=10,1,IF(T753&lt;=20,2,IF(T753&lt;=30,3,IF(T753&lt;=40,4,IF(T753&lt;=50,5,IF(T753&lt;=100,6,IF(T753&lt;=250,7,8)))))))</f>
        <v>2</v>
      </c>
      <c r="V753" s="21" t="n">
        <f aca="false">IF(AND(OR(Dashboard!$T$3="All",R753=Dashboard!$T$3),OR(Dashboard!$T$4="All",D753=Dashboard!$T$4)),1,0)</f>
        <v>1</v>
      </c>
      <c r="W753" s="21" t="n">
        <f aca="false">IF(V753=1,T753+ROW()/10000000,0)</f>
        <v>12.0000753</v>
      </c>
    </row>
    <row r="754" customFormat="false" ht="15" hidden="false" customHeight="false" outlineLevel="0" collapsed="false">
      <c r="A754" s="0" t="n">
        <v>2600250</v>
      </c>
      <c r="B754" s="0" t="s">
        <v>2560</v>
      </c>
      <c r="C754" s="0" t="n">
        <v>1</v>
      </c>
      <c r="D754" s="0" t="s">
        <v>2543</v>
      </c>
      <c r="E754" s="0" t="s">
        <v>2561</v>
      </c>
      <c r="F754" s="0" t="s">
        <v>2558</v>
      </c>
      <c r="G754" s="0" t="s">
        <v>2559</v>
      </c>
      <c r="H754" s="0" t="s">
        <v>69</v>
      </c>
      <c r="I754" s="0" t="s">
        <v>2123</v>
      </c>
      <c r="J754" s="0" t="s">
        <v>47</v>
      </c>
      <c r="K754" s="0" t="s">
        <v>47</v>
      </c>
      <c r="L754" s="0" t="s">
        <v>47</v>
      </c>
      <c r="M754" s="0" t="s">
        <v>47</v>
      </c>
      <c r="N754" s="0" t="n">
        <v>3</v>
      </c>
      <c r="O754" s="0" t="n">
        <v>103</v>
      </c>
      <c r="P754" s="0" t="n">
        <v>1000</v>
      </c>
      <c r="Q754" s="0" t="n">
        <v>4</v>
      </c>
      <c r="R754" s="0" t="str">
        <f aca="false">INDEX(Lookup!$B$4:$B$18,MATCH(C754,Lookup!$A$4:$A$18,0))</f>
        <v>India</v>
      </c>
      <c r="S754" s="20" t="n">
        <f aca="false">INDEX(Lookup!$D$4:$D$18,MATCH(C754,Lookup!$A$4:$A$18,0))</f>
        <v>0.012</v>
      </c>
      <c r="T754" s="21" t="n">
        <f aca="false">ROUND(P754*S754,2)</f>
        <v>12</v>
      </c>
      <c r="U754" s="21" t="n">
        <f aca="false">IF(T754&lt;=10,1,IF(T754&lt;=20,2,IF(T754&lt;=30,3,IF(T754&lt;=40,4,IF(T754&lt;=50,5,IF(T754&lt;=100,6,IF(T754&lt;=250,7,8)))))))</f>
        <v>2</v>
      </c>
      <c r="V754" s="21" t="n">
        <f aca="false">IF(AND(OR(Dashboard!$T$3="All",R754=Dashboard!$T$3),OR(Dashboard!$T$4="All",D754=Dashboard!$T$4)),1,0)</f>
        <v>1</v>
      </c>
      <c r="W754" s="21" t="n">
        <f aca="false">IF(V754=1,T754+ROW()/10000000,0)</f>
        <v>12.0000754</v>
      </c>
    </row>
    <row r="755" customFormat="false" ht="15" hidden="false" customHeight="false" outlineLevel="0" collapsed="false">
      <c r="A755" s="0" t="n">
        <v>2600025</v>
      </c>
      <c r="B755" s="0" t="s">
        <v>2075</v>
      </c>
      <c r="C755" s="0" t="n">
        <v>1</v>
      </c>
      <c r="D755" s="0" t="s">
        <v>2543</v>
      </c>
      <c r="E755" s="0" t="s">
        <v>2562</v>
      </c>
      <c r="F755" s="0" t="s">
        <v>2558</v>
      </c>
      <c r="G755" s="0" t="s">
        <v>2559</v>
      </c>
      <c r="H755" s="0" t="s">
        <v>164</v>
      </c>
      <c r="I755" s="0" t="s">
        <v>2123</v>
      </c>
      <c r="J755" s="0" t="s">
        <v>47</v>
      </c>
      <c r="K755" s="0" t="s">
        <v>47</v>
      </c>
      <c r="L755" s="0" t="s">
        <v>47</v>
      </c>
      <c r="M755" s="0" t="s">
        <v>47</v>
      </c>
      <c r="N755" s="0" t="n">
        <v>2</v>
      </c>
      <c r="O755" s="0" t="n">
        <v>118</v>
      </c>
      <c r="P755" s="0" t="n">
        <v>650</v>
      </c>
      <c r="Q755" s="0" t="n">
        <v>4.1</v>
      </c>
      <c r="R755" s="0" t="str">
        <f aca="false">INDEX(Lookup!$B$4:$B$18,MATCH(C755,Lookup!$A$4:$A$18,0))</f>
        <v>India</v>
      </c>
      <c r="S755" s="20" t="n">
        <f aca="false">INDEX(Lookup!$D$4:$D$18,MATCH(C755,Lookup!$A$4:$A$18,0))</f>
        <v>0.012</v>
      </c>
      <c r="T755" s="21" t="n">
        <f aca="false">ROUND(P755*S755,2)</f>
        <v>7.8</v>
      </c>
      <c r="U755" s="21" t="n">
        <f aca="false">IF(T755&lt;=10,1,IF(T755&lt;=20,2,IF(T755&lt;=30,3,IF(T755&lt;=40,4,IF(T755&lt;=50,5,IF(T755&lt;=100,6,IF(T755&lt;=250,7,8)))))))</f>
        <v>1</v>
      </c>
      <c r="V755" s="21" t="n">
        <f aca="false">IF(AND(OR(Dashboard!$T$3="All",R755=Dashboard!$T$3),OR(Dashboard!$T$4="All",D755=Dashboard!$T$4)),1,0)</f>
        <v>1</v>
      </c>
      <c r="W755" s="21" t="n">
        <f aca="false">IF(V755=1,T755+ROW()/10000000,0)</f>
        <v>7.8000755</v>
      </c>
    </row>
    <row r="756" customFormat="false" ht="15" hidden="false" customHeight="false" outlineLevel="0" collapsed="false">
      <c r="A756" s="0" t="n">
        <v>2600494</v>
      </c>
      <c r="B756" s="0" t="s">
        <v>2563</v>
      </c>
      <c r="C756" s="0" t="n">
        <v>1</v>
      </c>
      <c r="D756" s="0" t="s">
        <v>2543</v>
      </c>
      <c r="E756" s="0" t="s">
        <v>2564</v>
      </c>
      <c r="F756" s="0" t="s">
        <v>2565</v>
      </c>
      <c r="G756" s="0" t="s">
        <v>2566</v>
      </c>
      <c r="H756" s="0" t="s">
        <v>2282</v>
      </c>
      <c r="I756" s="0" t="s">
        <v>2123</v>
      </c>
      <c r="J756" s="0" t="s">
        <v>47</v>
      </c>
      <c r="K756" s="0" t="s">
        <v>47</v>
      </c>
      <c r="L756" s="0" t="s">
        <v>47</v>
      </c>
      <c r="M756" s="0" t="s">
        <v>47</v>
      </c>
      <c r="N756" s="0" t="n">
        <v>2</v>
      </c>
      <c r="O756" s="0" t="n">
        <v>98</v>
      </c>
      <c r="P756" s="0" t="n">
        <v>600</v>
      </c>
      <c r="Q756" s="0" t="n">
        <v>3.8</v>
      </c>
      <c r="R756" s="0" t="str">
        <f aca="false">INDEX(Lookup!$B$4:$B$18,MATCH(C756,Lookup!$A$4:$A$18,0))</f>
        <v>India</v>
      </c>
      <c r="S756" s="20" t="n">
        <f aca="false">INDEX(Lookup!$D$4:$D$18,MATCH(C756,Lookup!$A$4:$A$18,0))</f>
        <v>0.012</v>
      </c>
      <c r="T756" s="21" t="n">
        <f aca="false">ROUND(P756*S756,2)</f>
        <v>7.2</v>
      </c>
      <c r="U756" s="21" t="n">
        <f aca="false">IF(T756&lt;=10,1,IF(T756&lt;=20,2,IF(T756&lt;=30,3,IF(T756&lt;=40,4,IF(T756&lt;=50,5,IF(T756&lt;=100,6,IF(T756&lt;=250,7,8)))))))</f>
        <v>1</v>
      </c>
      <c r="V756" s="21" t="n">
        <f aca="false">IF(AND(OR(Dashboard!$T$3="All",R756=Dashboard!$T$3),OR(Dashboard!$T$4="All",D756=Dashboard!$T$4)),1,0)</f>
        <v>1</v>
      </c>
      <c r="W756" s="21" t="n">
        <f aca="false">IF(V756=1,T756+ROW()/10000000,0)</f>
        <v>7.2000756</v>
      </c>
    </row>
    <row r="757" customFormat="false" ht="15" hidden="false" customHeight="false" outlineLevel="0" collapsed="false">
      <c r="A757" s="0" t="n">
        <v>18108352</v>
      </c>
      <c r="B757" s="0" t="s">
        <v>2567</v>
      </c>
      <c r="C757" s="0" t="n">
        <v>1</v>
      </c>
      <c r="D757" s="0" t="s">
        <v>2543</v>
      </c>
      <c r="E757" s="0" t="s">
        <v>2568</v>
      </c>
      <c r="F757" s="0" t="s">
        <v>2569</v>
      </c>
      <c r="G757" s="0" t="s">
        <v>2570</v>
      </c>
      <c r="H757" s="0" t="s">
        <v>156</v>
      </c>
      <c r="I757" s="0" t="s">
        <v>2123</v>
      </c>
      <c r="J757" s="0" t="s">
        <v>47</v>
      </c>
      <c r="K757" s="0" t="s">
        <v>47</v>
      </c>
      <c r="L757" s="0" t="s">
        <v>47</v>
      </c>
      <c r="M757" s="0" t="s">
        <v>47</v>
      </c>
      <c r="N757" s="0" t="n">
        <v>2</v>
      </c>
      <c r="O757" s="0" t="n">
        <v>33</v>
      </c>
      <c r="P757" s="0" t="n">
        <v>500</v>
      </c>
      <c r="Q757" s="0" t="n">
        <v>3.8</v>
      </c>
      <c r="R757" s="0" t="str">
        <f aca="false">INDEX(Lookup!$B$4:$B$18,MATCH(C757,Lookup!$A$4:$A$18,0))</f>
        <v>India</v>
      </c>
      <c r="S757" s="20" t="n">
        <f aca="false">INDEX(Lookup!$D$4:$D$18,MATCH(C757,Lookup!$A$4:$A$18,0))</f>
        <v>0.012</v>
      </c>
      <c r="T757" s="21" t="n">
        <f aca="false">ROUND(P757*S757,2)</f>
        <v>6</v>
      </c>
      <c r="U757" s="21" t="n">
        <f aca="false">IF(T757&lt;=10,1,IF(T757&lt;=20,2,IF(T757&lt;=30,3,IF(T757&lt;=40,4,IF(T757&lt;=50,5,IF(T757&lt;=100,6,IF(T757&lt;=250,7,8)))))))</f>
        <v>1</v>
      </c>
      <c r="V757" s="21" t="n">
        <f aca="false">IF(AND(OR(Dashboard!$T$3="All",R757=Dashboard!$T$3),OR(Dashboard!$T$4="All",D757=Dashboard!$T$4)),1,0)</f>
        <v>1</v>
      </c>
      <c r="W757" s="21" t="n">
        <f aca="false">IF(V757=1,T757+ROW()/10000000,0)</f>
        <v>6.0000757</v>
      </c>
    </row>
    <row r="758" customFormat="false" ht="15" hidden="false" customHeight="false" outlineLevel="0" collapsed="false">
      <c r="A758" s="0" t="n">
        <v>2600079</v>
      </c>
      <c r="B758" s="0" t="s">
        <v>2571</v>
      </c>
      <c r="C758" s="0" t="n">
        <v>1</v>
      </c>
      <c r="D758" s="0" t="s">
        <v>2543</v>
      </c>
      <c r="E758" s="0" t="s">
        <v>2572</v>
      </c>
      <c r="F758" s="0" t="s">
        <v>2573</v>
      </c>
      <c r="G758" s="0" t="s">
        <v>2574</v>
      </c>
      <c r="H758" s="0" t="s">
        <v>2464</v>
      </c>
      <c r="I758" s="0" t="s">
        <v>2123</v>
      </c>
      <c r="J758" s="0" t="s">
        <v>47</v>
      </c>
      <c r="K758" s="0" t="s">
        <v>47</v>
      </c>
      <c r="L758" s="0" t="s">
        <v>47</v>
      </c>
      <c r="M758" s="0" t="s">
        <v>47</v>
      </c>
      <c r="N758" s="0" t="n">
        <v>2</v>
      </c>
      <c r="O758" s="0" t="n">
        <v>175</v>
      </c>
      <c r="P758" s="0" t="n">
        <v>550</v>
      </c>
      <c r="Q758" s="0" t="n">
        <v>3.5</v>
      </c>
      <c r="R758" s="0" t="str">
        <f aca="false">INDEX(Lookup!$B$4:$B$18,MATCH(C758,Lookup!$A$4:$A$18,0))</f>
        <v>India</v>
      </c>
      <c r="S758" s="20" t="n">
        <f aca="false">INDEX(Lookup!$D$4:$D$18,MATCH(C758,Lookup!$A$4:$A$18,0))</f>
        <v>0.012</v>
      </c>
      <c r="T758" s="21" t="n">
        <f aca="false">ROUND(P758*S758,2)</f>
        <v>6.6</v>
      </c>
      <c r="U758" s="21" t="n">
        <f aca="false">IF(T758&lt;=10,1,IF(T758&lt;=20,2,IF(T758&lt;=30,3,IF(T758&lt;=40,4,IF(T758&lt;=50,5,IF(T758&lt;=100,6,IF(T758&lt;=250,7,8)))))))</f>
        <v>1</v>
      </c>
      <c r="V758" s="21" t="n">
        <f aca="false">IF(AND(OR(Dashboard!$T$3="All",R758=Dashboard!$T$3),OR(Dashboard!$T$4="All",D758=Dashboard!$T$4)),1,0)</f>
        <v>1</v>
      </c>
      <c r="W758" s="21" t="n">
        <f aca="false">IF(V758=1,T758+ROW()/10000000,0)</f>
        <v>6.6000758</v>
      </c>
    </row>
    <row r="759" customFormat="false" ht="15" hidden="false" customHeight="false" outlineLevel="0" collapsed="false">
      <c r="A759" s="0" t="n">
        <v>2600340</v>
      </c>
      <c r="B759" s="0" t="s">
        <v>2575</v>
      </c>
      <c r="C759" s="0" t="n">
        <v>1</v>
      </c>
      <c r="D759" s="0" t="s">
        <v>2543</v>
      </c>
      <c r="E759" s="0" t="s">
        <v>2576</v>
      </c>
      <c r="F759" s="0" t="s">
        <v>2573</v>
      </c>
      <c r="G759" s="0" t="s">
        <v>2574</v>
      </c>
      <c r="H759" s="0" t="s">
        <v>2577</v>
      </c>
      <c r="I759" s="0" t="s">
        <v>2123</v>
      </c>
      <c r="J759" s="0" t="s">
        <v>47</v>
      </c>
      <c r="K759" s="0" t="s">
        <v>47</v>
      </c>
      <c r="L759" s="0" t="s">
        <v>47</v>
      </c>
      <c r="M759" s="0" t="s">
        <v>47</v>
      </c>
      <c r="N759" s="0" t="n">
        <v>2</v>
      </c>
      <c r="O759" s="0" t="n">
        <v>111</v>
      </c>
      <c r="P759" s="0" t="n">
        <v>500</v>
      </c>
      <c r="Q759" s="0" t="n">
        <v>3.6</v>
      </c>
      <c r="R759" s="0" t="str">
        <f aca="false">INDEX(Lookup!$B$4:$B$18,MATCH(C759,Lookup!$A$4:$A$18,0))</f>
        <v>India</v>
      </c>
      <c r="S759" s="20" t="n">
        <f aca="false">INDEX(Lookup!$D$4:$D$18,MATCH(C759,Lookup!$A$4:$A$18,0))</f>
        <v>0.012</v>
      </c>
      <c r="T759" s="21" t="n">
        <f aca="false">ROUND(P759*S759,2)</f>
        <v>6</v>
      </c>
      <c r="U759" s="21" t="n">
        <f aca="false">IF(T759&lt;=10,1,IF(T759&lt;=20,2,IF(T759&lt;=30,3,IF(T759&lt;=40,4,IF(T759&lt;=50,5,IF(T759&lt;=100,6,IF(T759&lt;=250,7,8)))))))</f>
        <v>1</v>
      </c>
      <c r="V759" s="21" t="n">
        <f aca="false">IF(AND(OR(Dashboard!$T$3="All",R759=Dashboard!$T$3),OR(Dashboard!$T$4="All",D759=Dashboard!$T$4)),1,0)</f>
        <v>1</v>
      </c>
      <c r="W759" s="21" t="n">
        <f aca="false">IF(V759=1,T759+ROW()/10000000,0)</f>
        <v>6.0000759</v>
      </c>
    </row>
    <row r="760" customFormat="false" ht="15" hidden="false" customHeight="false" outlineLevel="0" collapsed="false">
      <c r="A760" s="0" t="n">
        <v>18461339</v>
      </c>
      <c r="B760" s="0" t="s">
        <v>2578</v>
      </c>
      <c r="C760" s="0" t="n">
        <v>1</v>
      </c>
      <c r="D760" s="0" t="s">
        <v>2543</v>
      </c>
      <c r="E760" s="0" t="s">
        <v>2579</v>
      </c>
      <c r="F760" s="0" t="s">
        <v>2573</v>
      </c>
      <c r="G760" s="0" t="s">
        <v>2574</v>
      </c>
      <c r="H760" s="0" t="s">
        <v>2580</v>
      </c>
      <c r="I760" s="0" t="s">
        <v>2123</v>
      </c>
      <c r="J760" s="0" t="s">
        <v>47</v>
      </c>
      <c r="K760" s="0" t="s">
        <v>47</v>
      </c>
      <c r="L760" s="0" t="s">
        <v>47</v>
      </c>
      <c r="M760" s="0" t="s">
        <v>47</v>
      </c>
      <c r="N760" s="0" t="n">
        <v>2</v>
      </c>
      <c r="O760" s="0" t="n">
        <v>20</v>
      </c>
      <c r="P760" s="0" t="n">
        <v>350</v>
      </c>
      <c r="Q760" s="0" t="n">
        <v>3.6</v>
      </c>
      <c r="R760" s="0" t="str">
        <f aca="false">INDEX(Lookup!$B$4:$B$18,MATCH(C760,Lookup!$A$4:$A$18,0))</f>
        <v>India</v>
      </c>
      <c r="S760" s="20" t="n">
        <f aca="false">INDEX(Lookup!$D$4:$D$18,MATCH(C760,Lookup!$A$4:$A$18,0))</f>
        <v>0.012</v>
      </c>
      <c r="T760" s="21" t="n">
        <f aca="false">ROUND(P760*S760,2)</f>
        <v>4.2</v>
      </c>
      <c r="U760" s="21" t="n">
        <f aca="false">IF(T760&lt;=10,1,IF(T760&lt;=20,2,IF(T760&lt;=30,3,IF(T760&lt;=40,4,IF(T760&lt;=50,5,IF(T760&lt;=100,6,IF(T760&lt;=250,7,8)))))))</f>
        <v>1</v>
      </c>
      <c r="V760" s="21" t="n">
        <f aca="false">IF(AND(OR(Dashboard!$T$3="All",R760=Dashboard!$T$3),OR(Dashboard!$T$4="All",D760=Dashboard!$T$4)),1,0)</f>
        <v>1</v>
      </c>
      <c r="W760" s="21" t="n">
        <f aca="false">IF(V760=1,T760+ROW()/10000000,0)</f>
        <v>4.200076</v>
      </c>
    </row>
    <row r="761" customFormat="false" ht="15" hidden="false" customHeight="false" outlineLevel="0" collapsed="false">
      <c r="A761" s="0" t="n">
        <v>2600010</v>
      </c>
      <c r="B761" s="0" t="s">
        <v>2554</v>
      </c>
      <c r="C761" s="0" t="n">
        <v>1</v>
      </c>
      <c r="D761" s="0" t="s">
        <v>2543</v>
      </c>
      <c r="E761" s="0" t="s">
        <v>2581</v>
      </c>
      <c r="F761" s="0" t="s">
        <v>2573</v>
      </c>
      <c r="G761" s="0" t="s">
        <v>2574</v>
      </c>
      <c r="H761" s="0" t="s">
        <v>402</v>
      </c>
      <c r="I761" s="0" t="s">
        <v>2123</v>
      </c>
      <c r="J761" s="0" t="s">
        <v>47</v>
      </c>
      <c r="K761" s="0" t="s">
        <v>47</v>
      </c>
      <c r="L761" s="0" t="s">
        <v>47</v>
      </c>
      <c r="M761" s="0" t="s">
        <v>47</v>
      </c>
      <c r="N761" s="0" t="n">
        <v>2</v>
      </c>
      <c r="O761" s="0" t="n">
        <v>103</v>
      </c>
      <c r="P761" s="0" t="n">
        <v>500</v>
      </c>
      <c r="Q761" s="0" t="n">
        <v>4.1</v>
      </c>
      <c r="R761" s="0" t="str">
        <f aca="false">INDEX(Lookup!$B$4:$B$18,MATCH(C761,Lookup!$A$4:$A$18,0))</f>
        <v>India</v>
      </c>
      <c r="S761" s="20" t="n">
        <f aca="false">INDEX(Lookup!$D$4:$D$18,MATCH(C761,Lookup!$A$4:$A$18,0))</f>
        <v>0.012</v>
      </c>
      <c r="T761" s="21" t="n">
        <f aca="false">ROUND(P761*S761,2)</f>
        <v>6</v>
      </c>
      <c r="U761" s="21" t="n">
        <f aca="false">IF(T761&lt;=10,1,IF(T761&lt;=20,2,IF(T761&lt;=30,3,IF(T761&lt;=40,4,IF(T761&lt;=50,5,IF(T761&lt;=100,6,IF(T761&lt;=250,7,8)))))))</f>
        <v>1</v>
      </c>
      <c r="V761" s="21" t="n">
        <f aca="false">IF(AND(OR(Dashboard!$T$3="All",R761=Dashboard!$T$3),OR(Dashboard!$T$4="All",D761=Dashboard!$T$4)),1,0)</f>
        <v>1</v>
      </c>
      <c r="W761" s="21" t="n">
        <f aca="false">IF(V761=1,T761+ROW()/10000000,0)</f>
        <v>6.0000761</v>
      </c>
    </row>
    <row r="762" customFormat="false" ht="15" hidden="false" customHeight="false" outlineLevel="0" collapsed="false">
      <c r="A762" s="0" t="n">
        <v>2600230</v>
      </c>
      <c r="B762" s="0" t="s">
        <v>2582</v>
      </c>
      <c r="C762" s="0" t="n">
        <v>1</v>
      </c>
      <c r="D762" s="0" t="s">
        <v>2543</v>
      </c>
      <c r="E762" s="0" t="s">
        <v>2583</v>
      </c>
      <c r="F762" s="0" t="s">
        <v>2573</v>
      </c>
      <c r="G762" s="0" t="s">
        <v>2574</v>
      </c>
      <c r="H762" s="0" t="s">
        <v>2584</v>
      </c>
      <c r="I762" s="0" t="s">
        <v>2123</v>
      </c>
      <c r="J762" s="0" t="s">
        <v>47</v>
      </c>
      <c r="K762" s="0" t="s">
        <v>47</v>
      </c>
      <c r="L762" s="0" t="s">
        <v>47</v>
      </c>
      <c r="M762" s="0" t="s">
        <v>47</v>
      </c>
      <c r="N762" s="0" t="n">
        <v>2</v>
      </c>
      <c r="O762" s="0" t="n">
        <v>243</v>
      </c>
      <c r="P762" s="0" t="n">
        <v>400</v>
      </c>
      <c r="Q762" s="0" t="n">
        <v>4.4</v>
      </c>
      <c r="R762" s="0" t="str">
        <f aca="false">INDEX(Lookup!$B$4:$B$18,MATCH(C762,Lookup!$A$4:$A$18,0))</f>
        <v>India</v>
      </c>
      <c r="S762" s="20" t="n">
        <f aca="false">INDEX(Lookup!$D$4:$D$18,MATCH(C762,Lookup!$A$4:$A$18,0))</f>
        <v>0.012</v>
      </c>
      <c r="T762" s="21" t="n">
        <f aca="false">ROUND(P762*S762,2)</f>
        <v>4.8</v>
      </c>
      <c r="U762" s="21" t="n">
        <f aca="false">IF(T762&lt;=10,1,IF(T762&lt;=20,2,IF(T762&lt;=30,3,IF(T762&lt;=40,4,IF(T762&lt;=50,5,IF(T762&lt;=100,6,IF(T762&lt;=250,7,8)))))))</f>
        <v>1</v>
      </c>
      <c r="V762" s="21" t="n">
        <f aca="false">IF(AND(OR(Dashboard!$T$3="All",R762=Dashboard!$T$3),OR(Dashboard!$T$4="All",D762=Dashboard!$T$4)),1,0)</f>
        <v>1</v>
      </c>
      <c r="W762" s="21" t="n">
        <f aca="false">IF(V762=1,T762+ROW()/10000000,0)</f>
        <v>4.8000762</v>
      </c>
    </row>
    <row r="763" customFormat="false" ht="15" hidden="false" customHeight="false" outlineLevel="0" collapsed="false">
      <c r="A763" s="0" t="n">
        <v>2600003</v>
      </c>
      <c r="B763" s="0" t="s">
        <v>2582</v>
      </c>
      <c r="C763" s="0" t="n">
        <v>1</v>
      </c>
      <c r="D763" s="0" t="s">
        <v>2543</v>
      </c>
      <c r="E763" s="0" t="s">
        <v>2585</v>
      </c>
      <c r="F763" s="0" t="s">
        <v>2586</v>
      </c>
      <c r="G763" s="0" t="s">
        <v>2587</v>
      </c>
      <c r="H763" s="0" t="s">
        <v>2584</v>
      </c>
      <c r="I763" s="0" t="s">
        <v>2123</v>
      </c>
      <c r="J763" s="0" t="s">
        <v>47</v>
      </c>
      <c r="K763" s="0" t="s">
        <v>47</v>
      </c>
      <c r="L763" s="0" t="s">
        <v>47</v>
      </c>
      <c r="M763" s="0" t="s">
        <v>47</v>
      </c>
      <c r="N763" s="0" t="n">
        <v>2</v>
      </c>
      <c r="O763" s="0" t="n">
        <v>238</v>
      </c>
      <c r="P763" s="0" t="n">
        <v>400</v>
      </c>
      <c r="Q763" s="0" t="n">
        <v>4.1</v>
      </c>
      <c r="R763" s="0" t="str">
        <f aca="false">INDEX(Lookup!$B$4:$B$18,MATCH(C763,Lookup!$A$4:$A$18,0))</f>
        <v>India</v>
      </c>
      <c r="S763" s="20" t="n">
        <f aca="false">INDEX(Lookup!$D$4:$D$18,MATCH(C763,Lookup!$A$4:$A$18,0))</f>
        <v>0.012</v>
      </c>
      <c r="T763" s="21" t="n">
        <f aca="false">ROUND(P763*S763,2)</f>
        <v>4.8</v>
      </c>
      <c r="U763" s="21" t="n">
        <f aca="false">IF(T763&lt;=10,1,IF(T763&lt;=20,2,IF(T763&lt;=30,3,IF(T763&lt;=40,4,IF(T763&lt;=50,5,IF(T763&lt;=100,6,IF(T763&lt;=250,7,8)))))))</f>
        <v>1</v>
      </c>
      <c r="V763" s="21" t="n">
        <f aca="false">IF(AND(OR(Dashboard!$T$3="All",R763=Dashboard!$T$3),OR(Dashboard!$T$4="All",D763=Dashboard!$T$4)),1,0)</f>
        <v>1</v>
      </c>
      <c r="W763" s="21" t="n">
        <f aca="false">IF(V763=1,T763+ROW()/10000000,0)</f>
        <v>4.8000763</v>
      </c>
    </row>
    <row r="764" customFormat="false" ht="15" hidden="false" customHeight="false" outlineLevel="0" collapsed="false">
      <c r="A764" s="0" t="n">
        <v>2600303</v>
      </c>
      <c r="B764" s="0" t="s">
        <v>2588</v>
      </c>
      <c r="C764" s="0" t="n">
        <v>1</v>
      </c>
      <c r="D764" s="0" t="s">
        <v>2543</v>
      </c>
      <c r="E764" s="0" t="s">
        <v>2589</v>
      </c>
      <c r="F764" s="0" t="s">
        <v>2590</v>
      </c>
      <c r="G764" s="0" t="s">
        <v>2591</v>
      </c>
      <c r="H764" s="0" t="s">
        <v>2128</v>
      </c>
      <c r="I764" s="0" t="s">
        <v>2123</v>
      </c>
      <c r="J764" s="0" t="s">
        <v>47</v>
      </c>
      <c r="K764" s="0" t="s">
        <v>47</v>
      </c>
      <c r="L764" s="0" t="s">
        <v>47</v>
      </c>
      <c r="M764" s="0" t="s">
        <v>47</v>
      </c>
      <c r="N764" s="0" t="n">
        <v>4</v>
      </c>
      <c r="O764" s="0" t="n">
        <v>128</v>
      </c>
      <c r="P764" s="0" t="n">
        <v>1800</v>
      </c>
      <c r="Q764" s="0" t="n">
        <v>4.3</v>
      </c>
      <c r="R764" s="0" t="str">
        <f aca="false">INDEX(Lookup!$B$4:$B$18,MATCH(C764,Lookup!$A$4:$A$18,0))</f>
        <v>India</v>
      </c>
      <c r="S764" s="20" t="n">
        <f aca="false">INDEX(Lookup!$D$4:$D$18,MATCH(C764,Lookup!$A$4:$A$18,0))</f>
        <v>0.012</v>
      </c>
      <c r="T764" s="21" t="n">
        <f aca="false">ROUND(P764*S764,2)</f>
        <v>21.6</v>
      </c>
      <c r="U764" s="21" t="n">
        <f aca="false">IF(T764&lt;=10,1,IF(T764&lt;=20,2,IF(T764&lt;=30,3,IF(T764&lt;=40,4,IF(T764&lt;=50,5,IF(T764&lt;=100,6,IF(T764&lt;=250,7,8)))))))</f>
        <v>3</v>
      </c>
      <c r="V764" s="21" t="n">
        <f aca="false">IF(AND(OR(Dashboard!$T$3="All",R764=Dashboard!$T$3),OR(Dashboard!$T$4="All",D764=Dashboard!$T$4)),1,0)</f>
        <v>1</v>
      </c>
      <c r="W764" s="21" t="n">
        <f aca="false">IF(V764=1,T764+ROW()/10000000,0)</f>
        <v>21.6000764</v>
      </c>
    </row>
    <row r="765" customFormat="false" ht="15" hidden="false" customHeight="false" outlineLevel="0" collapsed="false">
      <c r="A765" s="0" t="n">
        <v>2600180</v>
      </c>
      <c r="B765" s="0" t="s">
        <v>2592</v>
      </c>
      <c r="C765" s="0" t="n">
        <v>1</v>
      </c>
      <c r="D765" s="0" t="s">
        <v>2543</v>
      </c>
      <c r="E765" s="0" t="s">
        <v>2593</v>
      </c>
      <c r="F765" s="0" t="s">
        <v>2594</v>
      </c>
      <c r="G765" s="0" t="s">
        <v>2595</v>
      </c>
      <c r="H765" s="0" t="s">
        <v>2050</v>
      </c>
      <c r="I765" s="0" t="s">
        <v>2123</v>
      </c>
      <c r="J765" s="0" t="s">
        <v>47</v>
      </c>
      <c r="K765" s="0" t="s">
        <v>47</v>
      </c>
      <c r="L765" s="0" t="s">
        <v>47</v>
      </c>
      <c r="M765" s="0" t="s">
        <v>47</v>
      </c>
      <c r="N765" s="0" t="n">
        <v>2</v>
      </c>
      <c r="O765" s="0" t="n">
        <v>161</v>
      </c>
      <c r="P765" s="0" t="n">
        <v>500</v>
      </c>
      <c r="Q765" s="0" t="n">
        <v>3.9</v>
      </c>
      <c r="R765" s="0" t="str">
        <f aca="false">INDEX(Lookup!$B$4:$B$18,MATCH(C765,Lookup!$A$4:$A$18,0))</f>
        <v>India</v>
      </c>
      <c r="S765" s="20" t="n">
        <f aca="false">INDEX(Lookup!$D$4:$D$18,MATCH(C765,Lookup!$A$4:$A$18,0))</f>
        <v>0.012</v>
      </c>
      <c r="T765" s="21" t="n">
        <f aca="false">ROUND(P765*S765,2)</f>
        <v>6</v>
      </c>
      <c r="U765" s="21" t="n">
        <f aca="false">IF(T765&lt;=10,1,IF(T765&lt;=20,2,IF(T765&lt;=30,3,IF(T765&lt;=40,4,IF(T765&lt;=50,5,IF(T765&lt;=100,6,IF(T765&lt;=250,7,8)))))))</f>
        <v>1</v>
      </c>
      <c r="V765" s="21" t="n">
        <f aca="false">IF(AND(OR(Dashboard!$T$3="All",R765=Dashboard!$T$3),OR(Dashboard!$T$4="All",D765=Dashboard!$T$4)),1,0)</f>
        <v>1</v>
      </c>
      <c r="W765" s="21" t="n">
        <f aca="false">IF(V765=1,T765+ROW()/10000000,0)</f>
        <v>6.0000765</v>
      </c>
    </row>
    <row r="766" customFormat="false" ht="15" hidden="false" customHeight="false" outlineLevel="0" collapsed="false">
      <c r="A766" s="0" t="n">
        <v>2600393</v>
      </c>
      <c r="B766" s="0" t="s">
        <v>2596</v>
      </c>
      <c r="C766" s="0" t="n">
        <v>1</v>
      </c>
      <c r="D766" s="0" t="s">
        <v>2543</v>
      </c>
      <c r="E766" s="0" t="s">
        <v>2597</v>
      </c>
      <c r="F766" s="0" t="s">
        <v>2594</v>
      </c>
      <c r="G766" s="0" t="s">
        <v>2595</v>
      </c>
      <c r="H766" s="0" t="s">
        <v>2598</v>
      </c>
      <c r="I766" s="0" t="s">
        <v>2123</v>
      </c>
      <c r="J766" s="0" t="s">
        <v>47</v>
      </c>
      <c r="K766" s="0" t="s">
        <v>47</v>
      </c>
      <c r="L766" s="0" t="s">
        <v>47</v>
      </c>
      <c r="M766" s="0" t="s">
        <v>47</v>
      </c>
      <c r="N766" s="0" t="n">
        <v>3</v>
      </c>
      <c r="O766" s="0" t="n">
        <v>79</v>
      </c>
      <c r="P766" s="0" t="n">
        <v>900</v>
      </c>
      <c r="Q766" s="0" t="n">
        <v>3.8</v>
      </c>
      <c r="R766" s="0" t="str">
        <f aca="false">INDEX(Lookup!$B$4:$B$18,MATCH(C766,Lookup!$A$4:$A$18,0))</f>
        <v>India</v>
      </c>
      <c r="S766" s="20" t="n">
        <f aca="false">INDEX(Lookup!$D$4:$D$18,MATCH(C766,Lookup!$A$4:$A$18,0))</f>
        <v>0.012</v>
      </c>
      <c r="T766" s="21" t="n">
        <f aca="false">ROUND(P766*S766,2)</f>
        <v>10.8</v>
      </c>
      <c r="U766" s="21" t="n">
        <f aca="false">IF(T766&lt;=10,1,IF(T766&lt;=20,2,IF(T766&lt;=30,3,IF(T766&lt;=40,4,IF(T766&lt;=50,5,IF(T766&lt;=100,6,IF(T766&lt;=250,7,8)))))))</f>
        <v>2</v>
      </c>
      <c r="V766" s="21" t="n">
        <f aca="false">IF(AND(OR(Dashboard!$T$3="All",R766=Dashboard!$T$3),OR(Dashboard!$T$4="All",D766=Dashboard!$T$4)),1,0)</f>
        <v>1</v>
      </c>
      <c r="W766" s="21" t="n">
        <f aca="false">IF(V766=1,T766+ROW()/10000000,0)</f>
        <v>10.8000766</v>
      </c>
    </row>
    <row r="767" customFormat="false" ht="15" hidden="false" customHeight="false" outlineLevel="0" collapsed="false">
      <c r="A767" s="0" t="n">
        <v>2600007</v>
      </c>
      <c r="B767" s="0" t="s">
        <v>2554</v>
      </c>
      <c r="C767" s="0" t="n">
        <v>1</v>
      </c>
      <c r="D767" s="0" t="s">
        <v>2543</v>
      </c>
      <c r="E767" s="0" t="s">
        <v>2599</v>
      </c>
      <c r="F767" s="0" t="s">
        <v>2594</v>
      </c>
      <c r="G767" s="0" t="s">
        <v>2595</v>
      </c>
      <c r="H767" s="0" t="s">
        <v>402</v>
      </c>
      <c r="I767" s="0" t="s">
        <v>2123</v>
      </c>
      <c r="J767" s="0" t="s">
        <v>47</v>
      </c>
      <c r="K767" s="0" t="s">
        <v>47</v>
      </c>
      <c r="L767" s="0" t="s">
        <v>47</v>
      </c>
      <c r="M767" s="0" t="s">
        <v>47</v>
      </c>
      <c r="N767" s="0" t="n">
        <v>2</v>
      </c>
      <c r="O767" s="0" t="n">
        <v>120</v>
      </c>
      <c r="P767" s="0" t="n">
        <v>500</v>
      </c>
      <c r="Q767" s="0" t="n">
        <v>4.3</v>
      </c>
      <c r="R767" s="0" t="str">
        <f aca="false">INDEX(Lookup!$B$4:$B$18,MATCH(C767,Lookup!$A$4:$A$18,0))</f>
        <v>India</v>
      </c>
      <c r="S767" s="20" t="n">
        <f aca="false">INDEX(Lookup!$D$4:$D$18,MATCH(C767,Lookup!$A$4:$A$18,0))</f>
        <v>0.012</v>
      </c>
      <c r="T767" s="21" t="n">
        <f aca="false">ROUND(P767*S767,2)</f>
        <v>6</v>
      </c>
      <c r="U767" s="21" t="n">
        <f aca="false">IF(T767&lt;=10,1,IF(T767&lt;=20,2,IF(T767&lt;=30,3,IF(T767&lt;=40,4,IF(T767&lt;=50,5,IF(T767&lt;=100,6,IF(T767&lt;=250,7,8)))))))</f>
        <v>1</v>
      </c>
      <c r="V767" s="21" t="n">
        <f aca="false">IF(AND(OR(Dashboard!$T$3="All",R767=Dashboard!$T$3),OR(Dashboard!$T$4="All",D767=Dashboard!$T$4)),1,0)</f>
        <v>1</v>
      </c>
      <c r="W767" s="21" t="n">
        <f aca="false">IF(V767=1,T767+ROW()/10000000,0)</f>
        <v>6.0000767</v>
      </c>
    </row>
    <row r="768" customFormat="false" ht="15" hidden="false" customHeight="false" outlineLevel="0" collapsed="false">
      <c r="A768" s="0" t="n">
        <v>2900587</v>
      </c>
      <c r="B768" s="0" t="s">
        <v>2600</v>
      </c>
      <c r="C768" s="0" t="n">
        <v>1</v>
      </c>
      <c r="D768" s="0" t="s">
        <v>2601</v>
      </c>
      <c r="E768" s="0" t="s">
        <v>2602</v>
      </c>
      <c r="F768" s="0" t="s">
        <v>2603</v>
      </c>
      <c r="G768" s="0" t="s">
        <v>2604</v>
      </c>
      <c r="H768" s="0" t="s">
        <v>153</v>
      </c>
      <c r="I768" s="0" t="s">
        <v>2123</v>
      </c>
      <c r="J768" s="0" t="s">
        <v>47</v>
      </c>
      <c r="K768" s="0" t="s">
        <v>47</v>
      </c>
      <c r="L768" s="0" t="s">
        <v>47</v>
      </c>
      <c r="M768" s="0" t="s">
        <v>47</v>
      </c>
      <c r="N768" s="0" t="n">
        <v>2</v>
      </c>
      <c r="O768" s="0" t="n">
        <v>289</v>
      </c>
      <c r="P768" s="0" t="n">
        <v>500</v>
      </c>
      <c r="Q768" s="0" t="n">
        <v>3.9</v>
      </c>
      <c r="R768" s="0" t="str">
        <f aca="false">INDEX(Lookup!$B$4:$B$18,MATCH(C768,Lookup!$A$4:$A$18,0))</f>
        <v>India</v>
      </c>
      <c r="S768" s="20" t="n">
        <f aca="false">INDEX(Lookup!$D$4:$D$18,MATCH(C768,Lookup!$A$4:$A$18,0))</f>
        <v>0.012</v>
      </c>
      <c r="T768" s="21" t="n">
        <f aca="false">ROUND(P768*S768,2)</f>
        <v>6</v>
      </c>
      <c r="U768" s="21" t="n">
        <f aca="false">IF(T768&lt;=10,1,IF(T768&lt;=20,2,IF(T768&lt;=30,3,IF(T768&lt;=40,4,IF(T768&lt;=50,5,IF(T768&lt;=100,6,IF(T768&lt;=250,7,8)))))))</f>
        <v>1</v>
      </c>
      <c r="V768" s="21" t="n">
        <f aca="false">IF(AND(OR(Dashboard!$T$3="All",R768=Dashboard!$T$3),OR(Dashboard!$T$4="All",D768=Dashboard!$T$4)),1,0)</f>
        <v>1</v>
      </c>
      <c r="W768" s="21" t="n">
        <f aca="false">IF(V768=1,T768+ROW()/10000000,0)</f>
        <v>6.0000768</v>
      </c>
    </row>
    <row r="769" customFormat="false" ht="15" hidden="false" customHeight="false" outlineLevel="0" collapsed="false">
      <c r="A769" s="0" t="n">
        <v>2900354</v>
      </c>
      <c r="B769" s="0" t="s">
        <v>2605</v>
      </c>
      <c r="C769" s="0" t="n">
        <v>1</v>
      </c>
      <c r="D769" s="0" t="s">
        <v>2601</v>
      </c>
      <c r="E769" s="0" t="s">
        <v>2606</v>
      </c>
      <c r="F769" s="0" t="s">
        <v>2603</v>
      </c>
      <c r="G769" s="0" t="s">
        <v>2604</v>
      </c>
      <c r="H769" s="0" t="s">
        <v>69</v>
      </c>
      <c r="I769" s="0" t="s">
        <v>2123</v>
      </c>
      <c r="J769" s="0" t="s">
        <v>47</v>
      </c>
      <c r="K769" s="0" t="s">
        <v>47</v>
      </c>
      <c r="L769" s="0" t="s">
        <v>47</v>
      </c>
      <c r="M769" s="0" t="s">
        <v>47</v>
      </c>
      <c r="N769" s="0" t="n">
        <v>2</v>
      </c>
      <c r="O769" s="0" t="n">
        <v>379</v>
      </c>
      <c r="P769" s="0" t="n">
        <v>550</v>
      </c>
      <c r="Q769" s="0" t="n">
        <v>4.1</v>
      </c>
      <c r="R769" s="0" t="str">
        <f aca="false">INDEX(Lookup!$B$4:$B$18,MATCH(C769,Lookup!$A$4:$A$18,0))</f>
        <v>India</v>
      </c>
      <c r="S769" s="20" t="n">
        <f aca="false">INDEX(Lookup!$D$4:$D$18,MATCH(C769,Lookup!$A$4:$A$18,0))</f>
        <v>0.012</v>
      </c>
      <c r="T769" s="21" t="n">
        <f aca="false">ROUND(P769*S769,2)</f>
        <v>6.6</v>
      </c>
      <c r="U769" s="21" t="n">
        <f aca="false">IF(T769&lt;=10,1,IF(T769&lt;=20,2,IF(T769&lt;=30,3,IF(T769&lt;=40,4,IF(T769&lt;=50,5,IF(T769&lt;=100,6,IF(T769&lt;=250,7,8)))))))</f>
        <v>1</v>
      </c>
      <c r="V769" s="21" t="n">
        <f aca="false">IF(AND(OR(Dashboard!$T$3="All",R769=Dashboard!$T$3),OR(Dashboard!$T$4="All",D769=Dashboard!$T$4)),1,0)</f>
        <v>1</v>
      </c>
      <c r="W769" s="21" t="n">
        <f aca="false">IF(V769=1,T769+ROW()/10000000,0)</f>
        <v>6.6000769</v>
      </c>
    </row>
    <row r="770" customFormat="false" ht="15" hidden="false" customHeight="false" outlineLevel="0" collapsed="false">
      <c r="A770" s="0" t="n">
        <v>2900633</v>
      </c>
      <c r="B770" s="0" t="s">
        <v>1973</v>
      </c>
      <c r="C770" s="0" t="n">
        <v>1</v>
      </c>
      <c r="D770" s="0" t="s">
        <v>2601</v>
      </c>
      <c r="E770" s="0" t="s">
        <v>2607</v>
      </c>
      <c r="F770" s="0" t="s">
        <v>2608</v>
      </c>
      <c r="G770" s="0" t="s">
        <v>2609</v>
      </c>
      <c r="H770" s="0" t="s">
        <v>2610</v>
      </c>
      <c r="I770" s="0" t="s">
        <v>2123</v>
      </c>
      <c r="J770" s="0" t="s">
        <v>47</v>
      </c>
      <c r="K770" s="0" t="s">
        <v>47</v>
      </c>
      <c r="L770" s="0" t="s">
        <v>47</v>
      </c>
      <c r="M770" s="0" t="s">
        <v>47</v>
      </c>
      <c r="N770" s="0" t="n">
        <v>3</v>
      </c>
      <c r="O770" s="0" t="n">
        <v>154</v>
      </c>
      <c r="P770" s="0" t="n">
        <v>1200</v>
      </c>
      <c r="Q770" s="0" t="n">
        <v>4.6</v>
      </c>
      <c r="R770" s="0" t="str">
        <f aca="false">INDEX(Lookup!$B$4:$B$18,MATCH(C770,Lookup!$A$4:$A$18,0))</f>
        <v>India</v>
      </c>
      <c r="S770" s="20" t="n">
        <f aca="false">INDEX(Lookup!$D$4:$D$18,MATCH(C770,Lookup!$A$4:$A$18,0))</f>
        <v>0.012</v>
      </c>
      <c r="T770" s="21" t="n">
        <f aca="false">ROUND(P770*S770,2)</f>
        <v>14.4</v>
      </c>
      <c r="U770" s="21" t="n">
        <f aca="false">IF(T770&lt;=10,1,IF(T770&lt;=20,2,IF(T770&lt;=30,3,IF(T770&lt;=40,4,IF(T770&lt;=50,5,IF(T770&lt;=100,6,IF(T770&lt;=250,7,8)))))))</f>
        <v>2</v>
      </c>
      <c r="V770" s="21" t="n">
        <f aca="false">IF(AND(OR(Dashboard!$T$3="All",R770=Dashboard!$T$3),OR(Dashboard!$T$4="All",D770=Dashboard!$T$4)),1,0)</f>
        <v>1</v>
      </c>
      <c r="W770" s="21" t="n">
        <f aca="false">IF(V770=1,T770+ROW()/10000000,0)</f>
        <v>14.400077</v>
      </c>
    </row>
    <row r="771" customFormat="false" ht="15" hidden="false" customHeight="false" outlineLevel="0" collapsed="false">
      <c r="A771" s="0" t="n">
        <v>18408676</v>
      </c>
      <c r="B771" s="0" t="s">
        <v>2611</v>
      </c>
      <c r="C771" s="0" t="n">
        <v>1</v>
      </c>
      <c r="D771" s="0" t="s">
        <v>2601</v>
      </c>
      <c r="E771" s="0" t="s">
        <v>2612</v>
      </c>
      <c r="F771" s="0" t="s">
        <v>2608</v>
      </c>
      <c r="G771" s="0" t="s">
        <v>2609</v>
      </c>
      <c r="H771" s="0" t="s">
        <v>2613</v>
      </c>
      <c r="I771" s="0" t="s">
        <v>2123</v>
      </c>
      <c r="J771" s="0" t="s">
        <v>47</v>
      </c>
      <c r="K771" s="0" t="s">
        <v>47</v>
      </c>
      <c r="L771" s="0" t="s">
        <v>47</v>
      </c>
      <c r="M771" s="0" t="s">
        <v>47</v>
      </c>
      <c r="N771" s="0" t="n">
        <v>2</v>
      </c>
      <c r="O771" s="0" t="n">
        <v>145</v>
      </c>
      <c r="P771" s="0" t="n">
        <v>600</v>
      </c>
      <c r="Q771" s="0" t="n">
        <v>4.5</v>
      </c>
      <c r="R771" s="0" t="str">
        <f aca="false">INDEX(Lookup!$B$4:$B$18,MATCH(C771,Lookup!$A$4:$A$18,0))</f>
        <v>India</v>
      </c>
      <c r="S771" s="20" t="n">
        <f aca="false">INDEX(Lookup!$D$4:$D$18,MATCH(C771,Lookup!$A$4:$A$18,0))</f>
        <v>0.012</v>
      </c>
      <c r="T771" s="21" t="n">
        <f aca="false">ROUND(P771*S771,2)</f>
        <v>7.2</v>
      </c>
      <c r="U771" s="21" t="n">
        <f aca="false">IF(T771&lt;=10,1,IF(T771&lt;=20,2,IF(T771&lt;=30,3,IF(T771&lt;=40,4,IF(T771&lt;=50,5,IF(T771&lt;=100,6,IF(T771&lt;=250,7,8)))))))</f>
        <v>1</v>
      </c>
      <c r="V771" s="21" t="n">
        <f aca="false">IF(AND(OR(Dashboard!$T$3="All",R771=Dashboard!$T$3),OR(Dashboard!$T$4="All",D771=Dashboard!$T$4)),1,0)</f>
        <v>1</v>
      </c>
      <c r="W771" s="21" t="n">
        <f aca="false">IF(V771=1,T771+ROW()/10000000,0)</f>
        <v>7.2000771</v>
      </c>
    </row>
    <row r="772" customFormat="false" ht="15" hidden="false" customHeight="false" outlineLevel="0" collapsed="false">
      <c r="A772" s="0" t="n">
        <v>2900234</v>
      </c>
      <c r="B772" s="0" t="s">
        <v>2614</v>
      </c>
      <c r="C772" s="0" t="n">
        <v>1</v>
      </c>
      <c r="D772" s="0" t="s">
        <v>2601</v>
      </c>
      <c r="E772" s="0" t="s">
        <v>2615</v>
      </c>
      <c r="F772" s="0" t="s">
        <v>2608</v>
      </c>
      <c r="G772" s="0" t="s">
        <v>2609</v>
      </c>
      <c r="H772" s="0" t="s">
        <v>2616</v>
      </c>
      <c r="I772" s="0" t="s">
        <v>2123</v>
      </c>
      <c r="J772" s="0" t="s">
        <v>47</v>
      </c>
      <c r="K772" s="0" t="s">
        <v>47</v>
      </c>
      <c r="L772" s="0" t="s">
        <v>47</v>
      </c>
      <c r="M772" s="0" t="s">
        <v>47</v>
      </c>
      <c r="N772" s="0" t="n">
        <v>2</v>
      </c>
      <c r="O772" s="0" t="n">
        <v>247</v>
      </c>
      <c r="P772" s="0" t="n">
        <v>500</v>
      </c>
      <c r="Q772" s="0" t="n">
        <v>3.9</v>
      </c>
      <c r="R772" s="0" t="str">
        <f aca="false">INDEX(Lookup!$B$4:$B$18,MATCH(C772,Lookup!$A$4:$A$18,0))</f>
        <v>India</v>
      </c>
      <c r="S772" s="20" t="n">
        <f aca="false">INDEX(Lookup!$D$4:$D$18,MATCH(C772,Lookup!$A$4:$A$18,0))</f>
        <v>0.012</v>
      </c>
      <c r="T772" s="21" t="n">
        <f aca="false">ROUND(P772*S772,2)</f>
        <v>6</v>
      </c>
      <c r="U772" s="21" t="n">
        <f aca="false">IF(T772&lt;=10,1,IF(T772&lt;=20,2,IF(T772&lt;=30,3,IF(T772&lt;=40,4,IF(T772&lt;=50,5,IF(T772&lt;=100,6,IF(T772&lt;=250,7,8)))))))</f>
        <v>1</v>
      </c>
      <c r="V772" s="21" t="n">
        <f aca="false">IF(AND(OR(Dashboard!$T$3="All",R772=Dashboard!$T$3),OR(Dashboard!$T$4="All",D772=Dashboard!$T$4)),1,0)</f>
        <v>1</v>
      </c>
      <c r="W772" s="21" t="n">
        <f aca="false">IF(V772=1,T772+ROW()/10000000,0)</f>
        <v>6.0000772</v>
      </c>
    </row>
    <row r="773" customFormat="false" ht="15" hidden="false" customHeight="false" outlineLevel="0" collapsed="false">
      <c r="A773" s="0" t="n">
        <v>2900550</v>
      </c>
      <c r="B773" s="0" t="s">
        <v>2617</v>
      </c>
      <c r="C773" s="0" t="n">
        <v>1</v>
      </c>
      <c r="D773" s="0" t="s">
        <v>2601</v>
      </c>
      <c r="E773" s="0" t="s">
        <v>2618</v>
      </c>
      <c r="F773" s="0" t="s">
        <v>2608</v>
      </c>
      <c r="G773" s="0" t="s">
        <v>2609</v>
      </c>
      <c r="H773" s="0" t="s">
        <v>69</v>
      </c>
      <c r="I773" s="0" t="s">
        <v>2123</v>
      </c>
      <c r="J773" s="0" t="s">
        <v>47</v>
      </c>
      <c r="K773" s="0" t="s">
        <v>47</v>
      </c>
      <c r="L773" s="0" t="s">
        <v>47</v>
      </c>
      <c r="M773" s="0" t="s">
        <v>47</v>
      </c>
      <c r="N773" s="0" t="n">
        <v>2</v>
      </c>
      <c r="O773" s="0" t="n">
        <v>145</v>
      </c>
      <c r="P773" s="0" t="n">
        <v>500</v>
      </c>
      <c r="Q773" s="0" t="n">
        <v>4</v>
      </c>
      <c r="R773" s="0" t="str">
        <f aca="false">INDEX(Lookup!$B$4:$B$18,MATCH(C773,Lookup!$A$4:$A$18,0))</f>
        <v>India</v>
      </c>
      <c r="S773" s="20" t="n">
        <f aca="false">INDEX(Lookup!$D$4:$D$18,MATCH(C773,Lookup!$A$4:$A$18,0))</f>
        <v>0.012</v>
      </c>
      <c r="T773" s="21" t="n">
        <f aca="false">ROUND(P773*S773,2)</f>
        <v>6</v>
      </c>
      <c r="U773" s="21" t="n">
        <f aca="false">IF(T773&lt;=10,1,IF(T773&lt;=20,2,IF(T773&lt;=30,3,IF(T773&lt;=40,4,IF(T773&lt;=50,5,IF(T773&lt;=100,6,IF(T773&lt;=250,7,8)))))))</f>
        <v>1</v>
      </c>
      <c r="V773" s="21" t="n">
        <f aca="false">IF(AND(OR(Dashboard!$T$3="All",R773=Dashboard!$T$3),OR(Dashboard!$T$4="All",D773=Dashboard!$T$4)),1,0)</f>
        <v>1</v>
      </c>
      <c r="W773" s="21" t="n">
        <f aca="false">IF(V773=1,T773+ROW()/10000000,0)</f>
        <v>6.0000773</v>
      </c>
    </row>
    <row r="774" customFormat="false" ht="15" hidden="false" customHeight="false" outlineLevel="0" collapsed="false">
      <c r="A774" s="0" t="n">
        <v>18362677</v>
      </c>
      <c r="B774" s="0" t="s">
        <v>2619</v>
      </c>
      <c r="C774" s="0" t="n">
        <v>1</v>
      </c>
      <c r="D774" s="0" t="s">
        <v>2601</v>
      </c>
      <c r="E774" s="0" t="s">
        <v>2620</v>
      </c>
      <c r="F774" s="0" t="s">
        <v>2621</v>
      </c>
      <c r="G774" s="0" t="s">
        <v>2622</v>
      </c>
      <c r="H774" s="0" t="s">
        <v>2623</v>
      </c>
      <c r="I774" s="0" t="s">
        <v>2123</v>
      </c>
      <c r="J774" s="0" t="s">
        <v>47</v>
      </c>
      <c r="K774" s="0" t="s">
        <v>47</v>
      </c>
      <c r="L774" s="0" t="s">
        <v>47</v>
      </c>
      <c r="M774" s="0" t="s">
        <v>47</v>
      </c>
      <c r="N774" s="0" t="n">
        <v>2</v>
      </c>
      <c r="O774" s="0" t="n">
        <v>118</v>
      </c>
      <c r="P774" s="0" t="n">
        <v>850</v>
      </c>
      <c r="Q774" s="0" t="n">
        <v>3.7</v>
      </c>
      <c r="R774" s="0" t="str">
        <f aca="false">INDEX(Lookup!$B$4:$B$18,MATCH(C774,Lookup!$A$4:$A$18,0))</f>
        <v>India</v>
      </c>
      <c r="S774" s="20" t="n">
        <f aca="false">INDEX(Lookup!$D$4:$D$18,MATCH(C774,Lookup!$A$4:$A$18,0))</f>
        <v>0.012</v>
      </c>
      <c r="T774" s="21" t="n">
        <f aca="false">ROUND(P774*S774,2)</f>
        <v>10.2</v>
      </c>
      <c r="U774" s="21" t="n">
        <f aca="false">IF(T774&lt;=10,1,IF(T774&lt;=20,2,IF(T774&lt;=30,3,IF(T774&lt;=40,4,IF(T774&lt;=50,5,IF(T774&lt;=100,6,IF(T774&lt;=250,7,8)))))))</f>
        <v>2</v>
      </c>
      <c r="V774" s="21" t="n">
        <f aca="false">IF(AND(OR(Dashboard!$T$3="All",R774=Dashboard!$T$3),OR(Dashboard!$T$4="All",D774=Dashboard!$T$4)),1,0)</f>
        <v>1</v>
      </c>
      <c r="W774" s="21" t="n">
        <f aca="false">IF(V774=1,T774+ROW()/10000000,0)</f>
        <v>10.2000774</v>
      </c>
    </row>
    <row r="775" customFormat="false" ht="15" hidden="false" customHeight="false" outlineLevel="0" collapsed="false">
      <c r="A775" s="0" t="n">
        <v>2900044</v>
      </c>
      <c r="B775" s="0" t="s">
        <v>2624</v>
      </c>
      <c r="C775" s="0" t="n">
        <v>1</v>
      </c>
      <c r="D775" s="0" t="s">
        <v>2601</v>
      </c>
      <c r="E775" s="0" t="s">
        <v>2625</v>
      </c>
      <c r="F775" s="0" t="s">
        <v>2626</v>
      </c>
      <c r="G775" s="0" t="s">
        <v>2627</v>
      </c>
      <c r="H775" s="0" t="s">
        <v>2628</v>
      </c>
      <c r="I775" s="0" t="s">
        <v>2123</v>
      </c>
      <c r="J775" s="0" t="s">
        <v>47</v>
      </c>
      <c r="K775" s="0" t="s">
        <v>47</v>
      </c>
      <c r="L775" s="0" t="s">
        <v>47</v>
      </c>
      <c r="M775" s="0" t="s">
        <v>47</v>
      </c>
      <c r="N775" s="0" t="n">
        <v>3</v>
      </c>
      <c r="O775" s="0" t="n">
        <v>256</v>
      </c>
      <c r="P775" s="0" t="n">
        <v>1400</v>
      </c>
      <c r="Q775" s="0" t="n">
        <v>4.1</v>
      </c>
      <c r="R775" s="0" t="str">
        <f aca="false">INDEX(Lookup!$B$4:$B$18,MATCH(C775,Lookup!$A$4:$A$18,0))</f>
        <v>India</v>
      </c>
      <c r="S775" s="20" t="n">
        <f aca="false">INDEX(Lookup!$D$4:$D$18,MATCH(C775,Lookup!$A$4:$A$18,0))</f>
        <v>0.012</v>
      </c>
      <c r="T775" s="21" t="n">
        <f aca="false">ROUND(P775*S775,2)</f>
        <v>16.8</v>
      </c>
      <c r="U775" s="21" t="n">
        <f aca="false">IF(T775&lt;=10,1,IF(T775&lt;=20,2,IF(T775&lt;=30,3,IF(T775&lt;=40,4,IF(T775&lt;=50,5,IF(T775&lt;=100,6,IF(T775&lt;=250,7,8)))))))</f>
        <v>2</v>
      </c>
      <c r="V775" s="21" t="n">
        <f aca="false">IF(AND(OR(Dashboard!$T$3="All",R775=Dashboard!$T$3),OR(Dashboard!$T$4="All",D775=Dashboard!$T$4)),1,0)</f>
        <v>1</v>
      </c>
      <c r="W775" s="21" t="n">
        <f aca="false">IF(V775=1,T775+ROW()/10000000,0)</f>
        <v>16.8000775</v>
      </c>
    </row>
    <row r="776" customFormat="false" ht="15" hidden="false" customHeight="false" outlineLevel="0" collapsed="false">
      <c r="A776" s="0" t="n">
        <v>2900469</v>
      </c>
      <c r="B776" s="0" t="s">
        <v>2629</v>
      </c>
      <c r="C776" s="0" t="n">
        <v>1</v>
      </c>
      <c r="D776" s="0" t="s">
        <v>2601</v>
      </c>
      <c r="E776" s="0" t="s">
        <v>2630</v>
      </c>
      <c r="F776" s="0" t="s">
        <v>2631</v>
      </c>
      <c r="G776" s="0" t="s">
        <v>2632</v>
      </c>
      <c r="H776" s="0" t="s">
        <v>2288</v>
      </c>
      <c r="I776" s="0" t="s">
        <v>2123</v>
      </c>
      <c r="J776" s="0" t="s">
        <v>47</v>
      </c>
      <c r="K776" s="0" t="s">
        <v>47</v>
      </c>
      <c r="L776" s="0" t="s">
        <v>47</v>
      </c>
      <c r="M776" s="0" t="s">
        <v>47</v>
      </c>
      <c r="N776" s="0" t="n">
        <v>1</v>
      </c>
      <c r="O776" s="0" t="n">
        <v>173</v>
      </c>
      <c r="P776" s="0" t="n">
        <v>450</v>
      </c>
      <c r="Q776" s="0" t="n">
        <v>3.6</v>
      </c>
      <c r="R776" s="0" t="str">
        <f aca="false">INDEX(Lookup!$B$4:$B$18,MATCH(C776,Lookup!$A$4:$A$18,0))</f>
        <v>India</v>
      </c>
      <c r="S776" s="20" t="n">
        <f aca="false">INDEX(Lookup!$D$4:$D$18,MATCH(C776,Lookup!$A$4:$A$18,0))</f>
        <v>0.012</v>
      </c>
      <c r="T776" s="21" t="n">
        <f aca="false">ROUND(P776*S776,2)</f>
        <v>5.4</v>
      </c>
      <c r="U776" s="21" t="n">
        <f aca="false">IF(T776&lt;=10,1,IF(T776&lt;=20,2,IF(T776&lt;=30,3,IF(T776&lt;=40,4,IF(T776&lt;=50,5,IF(T776&lt;=100,6,IF(T776&lt;=250,7,8)))))))</f>
        <v>1</v>
      </c>
      <c r="V776" s="21" t="n">
        <f aca="false">IF(AND(OR(Dashboard!$T$3="All",R776=Dashboard!$T$3),OR(Dashboard!$T$4="All",D776=Dashboard!$T$4)),1,0)</f>
        <v>1</v>
      </c>
      <c r="W776" s="21" t="n">
        <f aca="false">IF(V776=1,T776+ROW()/10000000,0)</f>
        <v>5.4000776</v>
      </c>
    </row>
    <row r="777" customFormat="false" ht="15" hidden="false" customHeight="false" outlineLevel="0" collapsed="false">
      <c r="A777" s="0" t="n">
        <v>2900219</v>
      </c>
      <c r="B777" s="0" t="s">
        <v>2633</v>
      </c>
      <c r="C777" s="0" t="n">
        <v>1</v>
      </c>
      <c r="D777" s="0" t="s">
        <v>2601</v>
      </c>
      <c r="E777" s="0" t="s">
        <v>2634</v>
      </c>
      <c r="F777" s="0" t="s">
        <v>2631</v>
      </c>
      <c r="G777" s="0" t="s">
        <v>2632</v>
      </c>
      <c r="H777" s="0" t="s">
        <v>2635</v>
      </c>
      <c r="I777" s="0" t="s">
        <v>2123</v>
      </c>
      <c r="J777" s="0" t="s">
        <v>47</v>
      </c>
      <c r="K777" s="0" t="s">
        <v>47</v>
      </c>
      <c r="L777" s="0" t="s">
        <v>47</v>
      </c>
      <c r="M777" s="0" t="s">
        <v>47</v>
      </c>
      <c r="N777" s="0" t="n">
        <v>2</v>
      </c>
      <c r="O777" s="0" t="n">
        <v>424</v>
      </c>
      <c r="P777" s="0" t="n">
        <v>600</v>
      </c>
      <c r="Q777" s="0" t="n">
        <v>3.8</v>
      </c>
      <c r="R777" s="0" t="str">
        <f aca="false">INDEX(Lookup!$B$4:$B$18,MATCH(C777,Lookup!$A$4:$A$18,0))</f>
        <v>India</v>
      </c>
      <c r="S777" s="20" t="n">
        <f aca="false">INDEX(Lookup!$D$4:$D$18,MATCH(C777,Lookup!$A$4:$A$18,0))</f>
        <v>0.012</v>
      </c>
      <c r="T777" s="21" t="n">
        <f aca="false">ROUND(P777*S777,2)</f>
        <v>7.2</v>
      </c>
      <c r="U777" s="21" t="n">
        <f aca="false">IF(T777&lt;=10,1,IF(T777&lt;=20,2,IF(T777&lt;=30,3,IF(T777&lt;=40,4,IF(T777&lt;=50,5,IF(T777&lt;=100,6,IF(T777&lt;=250,7,8)))))))</f>
        <v>1</v>
      </c>
      <c r="V777" s="21" t="n">
        <f aca="false">IF(AND(OR(Dashboard!$T$3="All",R777=Dashboard!$T$3),OR(Dashboard!$T$4="All",D777=Dashboard!$T$4)),1,0)</f>
        <v>1</v>
      </c>
      <c r="W777" s="21" t="n">
        <f aca="false">IF(V777=1,T777+ROW()/10000000,0)</f>
        <v>7.2000777</v>
      </c>
    </row>
    <row r="778" customFormat="false" ht="15" hidden="false" customHeight="false" outlineLevel="0" collapsed="false">
      <c r="A778" s="0" t="n">
        <v>2900473</v>
      </c>
      <c r="B778" s="0" t="s">
        <v>2636</v>
      </c>
      <c r="C778" s="0" t="n">
        <v>1</v>
      </c>
      <c r="D778" s="0" t="s">
        <v>2601</v>
      </c>
      <c r="E778" s="0" t="s">
        <v>2637</v>
      </c>
      <c r="F778" s="0" t="s">
        <v>2631</v>
      </c>
      <c r="G778" s="0" t="s">
        <v>2632</v>
      </c>
      <c r="H778" s="0" t="s">
        <v>2638</v>
      </c>
      <c r="I778" s="0" t="s">
        <v>2123</v>
      </c>
      <c r="J778" s="0" t="s">
        <v>47</v>
      </c>
      <c r="K778" s="0" t="s">
        <v>47</v>
      </c>
      <c r="L778" s="0" t="s">
        <v>47</v>
      </c>
      <c r="M778" s="0" t="s">
        <v>47</v>
      </c>
      <c r="N778" s="0" t="n">
        <v>1</v>
      </c>
      <c r="O778" s="0" t="n">
        <v>338</v>
      </c>
      <c r="P778" s="0" t="n">
        <v>450</v>
      </c>
      <c r="Q778" s="0" t="n">
        <v>3.7</v>
      </c>
      <c r="R778" s="0" t="str">
        <f aca="false">INDEX(Lookup!$B$4:$B$18,MATCH(C778,Lookup!$A$4:$A$18,0))</f>
        <v>India</v>
      </c>
      <c r="S778" s="20" t="n">
        <f aca="false">INDEX(Lookup!$D$4:$D$18,MATCH(C778,Lookup!$A$4:$A$18,0))</f>
        <v>0.012</v>
      </c>
      <c r="T778" s="21" t="n">
        <f aca="false">ROUND(P778*S778,2)</f>
        <v>5.4</v>
      </c>
      <c r="U778" s="21" t="n">
        <f aca="false">IF(T778&lt;=10,1,IF(T778&lt;=20,2,IF(T778&lt;=30,3,IF(T778&lt;=40,4,IF(T778&lt;=50,5,IF(T778&lt;=100,6,IF(T778&lt;=250,7,8)))))))</f>
        <v>1</v>
      </c>
      <c r="V778" s="21" t="n">
        <f aca="false">IF(AND(OR(Dashboard!$T$3="All",R778=Dashboard!$T$3),OR(Dashboard!$T$4="All",D778=Dashboard!$T$4)),1,0)</f>
        <v>1</v>
      </c>
      <c r="W778" s="21" t="n">
        <f aca="false">IF(V778=1,T778+ROW()/10000000,0)</f>
        <v>5.4000778</v>
      </c>
    </row>
    <row r="779" customFormat="false" ht="15" hidden="false" customHeight="false" outlineLevel="0" collapsed="false">
      <c r="A779" s="0" t="n">
        <v>2900020</v>
      </c>
      <c r="B779" s="0" t="s">
        <v>2639</v>
      </c>
      <c r="C779" s="0" t="n">
        <v>1</v>
      </c>
      <c r="D779" s="0" t="s">
        <v>2601</v>
      </c>
      <c r="E779" s="0" t="s">
        <v>2640</v>
      </c>
      <c r="F779" s="0" t="s">
        <v>2631</v>
      </c>
      <c r="G779" s="0" t="s">
        <v>2632</v>
      </c>
      <c r="H779" s="0" t="s">
        <v>2641</v>
      </c>
      <c r="I779" s="0" t="s">
        <v>2123</v>
      </c>
      <c r="J779" s="0" t="s">
        <v>47</v>
      </c>
      <c r="K779" s="0" t="s">
        <v>47</v>
      </c>
      <c r="L779" s="0" t="s">
        <v>47</v>
      </c>
      <c r="M779" s="0" t="s">
        <v>47</v>
      </c>
      <c r="N779" s="0" t="n">
        <v>2</v>
      </c>
      <c r="O779" s="0" t="n">
        <v>228</v>
      </c>
      <c r="P779" s="0" t="n">
        <v>500</v>
      </c>
      <c r="Q779" s="0" t="n">
        <v>3.7</v>
      </c>
      <c r="R779" s="0" t="str">
        <f aca="false">INDEX(Lookup!$B$4:$B$18,MATCH(C779,Lookup!$A$4:$A$18,0))</f>
        <v>India</v>
      </c>
      <c r="S779" s="20" t="n">
        <f aca="false">INDEX(Lookup!$D$4:$D$18,MATCH(C779,Lookup!$A$4:$A$18,0))</f>
        <v>0.012</v>
      </c>
      <c r="T779" s="21" t="n">
        <f aca="false">ROUND(P779*S779,2)</f>
        <v>6</v>
      </c>
      <c r="U779" s="21" t="n">
        <f aca="false">IF(T779&lt;=10,1,IF(T779&lt;=20,2,IF(T779&lt;=30,3,IF(T779&lt;=40,4,IF(T779&lt;=50,5,IF(T779&lt;=100,6,IF(T779&lt;=250,7,8)))))))</f>
        <v>1</v>
      </c>
      <c r="V779" s="21" t="n">
        <f aca="false">IF(AND(OR(Dashboard!$T$3="All",R779=Dashboard!$T$3),OR(Dashboard!$T$4="All",D779=Dashboard!$T$4)),1,0)</f>
        <v>1</v>
      </c>
      <c r="W779" s="21" t="n">
        <f aca="false">IF(V779=1,T779+ROW()/10000000,0)</f>
        <v>6.0000779</v>
      </c>
    </row>
    <row r="780" customFormat="false" ht="15" hidden="false" customHeight="false" outlineLevel="0" collapsed="false">
      <c r="A780" s="0" t="n">
        <v>2900562</v>
      </c>
      <c r="B780" s="0" t="s">
        <v>2642</v>
      </c>
      <c r="C780" s="0" t="n">
        <v>1</v>
      </c>
      <c r="D780" s="0" t="s">
        <v>2601</v>
      </c>
      <c r="E780" s="0" t="s">
        <v>2643</v>
      </c>
      <c r="F780" s="0" t="s">
        <v>2631</v>
      </c>
      <c r="G780" s="0" t="s">
        <v>2632</v>
      </c>
      <c r="H780" s="0" t="s">
        <v>2644</v>
      </c>
      <c r="I780" s="0" t="s">
        <v>2123</v>
      </c>
      <c r="J780" s="0" t="s">
        <v>47</v>
      </c>
      <c r="K780" s="0" t="s">
        <v>47</v>
      </c>
      <c r="L780" s="0" t="s">
        <v>47</v>
      </c>
      <c r="M780" s="0" t="s">
        <v>47</v>
      </c>
      <c r="N780" s="0" t="n">
        <v>1</v>
      </c>
      <c r="O780" s="0" t="n">
        <v>253</v>
      </c>
      <c r="P780" s="0" t="n">
        <v>450</v>
      </c>
      <c r="Q780" s="0" t="n">
        <v>3.8</v>
      </c>
      <c r="R780" s="0" t="str">
        <f aca="false">INDEX(Lookup!$B$4:$B$18,MATCH(C780,Lookup!$A$4:$A$18,0))</f>
        <v>India</v>
      </c>
      <c r="S780" s="20" t="n">
        <f aca="false">INDEX(Lookup!$D$4:$D$18,MATCH(C780,Lookup!$A$4:$A$18,0))</f>
        <v>0.012</v>
      </c>
      <c r="T780" s="21" t="n">
        <f aca="false">ROUND(P780*S780,2)</f>
        <v>5.4</v>
      </c>
      <c r="U780" s="21" t="n">
        <f aca="false">IF(T780&lt;=10,1,IF(T780&lt;=20,2,IF(T780&lt;=30,3,IF(T780&lt;=40,4,IF(T780&lt;=50,5,IF(T780&lt;=100,6,IF(T780&lt;=250,7,8)))))))</f>
        <v>1</v>
      </c>
      <c r="V780" s="21" t="n">
        <f aca="false">IF(AND(OR(Dashboard!$T$3="All",R780=Dashboard!$T$3),OR(Dashboard!$T$4="All",D780=Dashboard!$T$4)),1,0)</f>
        <v>1</v>
      </c>
      <c r="W780" s="21" t="n">
        <f aca="false">IF(V780=1,T780+ROW()/10000000,0)</f>
        <v>5.400078</v>
      </c>
    </row>
    <row r="781" customFormat="false" ht="15" hidden="false" customHeight="false" outlineLevel="0" collapsed="false">
      <c r="A781" s="0" t="n">
        <v>18413814</v>
      </c>
      <c r="B781" s="0" t="s">
        <v>2645</v>
      </c>
      <c r="C781" s="0" t="n">
        <v>1</v>
      </c>
      <c r="D781" s="0" t="s">
        <v>2601</v>
      </c>
      <c r="E781" s="0" t="s">
        <v>2646</v>
      </c>
      <c r="F781" s="0" t="s">
        <v>2631</v>
      </c>
      <c r="G781" s="0" t="s">
        <v>2632</v>
      </c>
      <c r="H781" s="0" t="s">
        <v>2158</v>
      </c>
      <c r="I781" s="0" t="s">
        <v>2123</v>
      </c>
      <c r="J781" s="0" t="s">
        <v>47</v>
      </c>
      <c r="K781" s="0" t="s">
        <v>47</v>
      </c>
      <c r="L781" s="0" t="s">
        <v>47</v>
      </c>
      <c r="M781" s="0" t="s">
        <v>47</v>
      </c>
      <c r="N781" s="0" t="n">
        <v>2</v>
      </c>
      <c r="O781" s="0" t="n">
        <v>90</v>
      </c>
      <c r="P781" s="0" t="n">
        <v>900</v>
      </c>
      <c r="Q781" s="0" t="n">
        <v>4</v>
      </c>
      <c r="R781" s="0" t="str">
        <f aca="false">INDEX(Lookup!$B$4:$B$18,MATCH(C781,Lookup!$A$4:$A$18,0))</f>
        <v>India</v>
      </c>
      <c r="S781" s="20" t="n">
        <f aca="false">INDEX(Lookup!$D$4:$D$18,MATCH(C781,Lookup!$A$4:$A$18,0))</f>
        <v>0.012</v>
      </c>
      <c r="T781" s="21" t="n">
        <f aca="false">ROUND(P781*S781,2)</f>
        <v>10.8</v>
      </c>
      <c r="U781" s="21" t="n">
        <f aca="false">IF(T781&lt;=10,1,IF(T781&lt;=20,2,IF(T781&lt;=30,3,IF(T781&lt;=40,4,IF(T781&lt;=50,5,IF(T781&lt;=100,6,IF(T781&lt;=250,7,8)))))))</f>
        <v>2</v>
      </c>
      <c r="V781" s="21" t="n">
        <f aca="false">IF(AND(OR(Dashboard!$T$3="All",R781=Dashboard!$T$3),OR(Dashboard!$T$4="All",D781=Dashboard!$T$4)),1,0)</f>
        <v>1</v>
      </c>
      <c r="W781" s="21" t="n">
        <f aca="false">IF(V781=1,T781+ROW()/10000000,0)</f>
        <v>10.8000781</v>
      </c>
    </row>
    <row r="782" customFormat="false" ht="15" hidden="false" customHeight="false" outlineLevel="0" collapsed="false">
      <c r="A782" s="0" t="n">
        <v>18235390</v>
      </c>
      <c r="B782" s="0" t="s">
        <v>2647</v>
      </c>
      <c r="C782" s="0" t="n">
        <v>1</v>
      </c>
      <c r="D782" s="0" t="s">
        <v>2601</v>
      </c>
      <c r="E782" s="0" t="s">
        <v>2648</v>
      </c>
      <c r="F782" s="0" t="s">
        <v>2631</v>
      </c>
      <c r="G782" s="0" t="s">
        <v>2632</v>
      </c>
      <c r="H782" s="0" t="s">
        <v>153</v>
      </c>
      <c r="I782" s="0" t="s">
        <v>2123</v>
      </c>
      <c r="J782" s="0" t="s">
        <v>47</v>
      </c>
      <c r="K782" s="0" t="s">
        <v>47</v>
      </c>
      <c r="L782" s="0" t="s">
        <v>47</v>
      </c>
      <c r="M782" s="0" t="s">
        <v>47</v>
      </c>
      <c r="N782" s="0" t="n">
        <v>1</v>
      </c>
      <c r="O782" s="0" t="n">
        <v>197</v>
      </c>
      <c r="P782" s="0" t="n">
        <v>400</v>
      </c>
      <c r="Q782" s="0" t="n">
        <v>4</v>
      </c>
      <c r="R782" s="0" t="str">
        <f aca="false">INDEX(Lookup!$B$4:$B$18,MATCH(C782,Lookup!$A$4:$A$18,0))</f>
        <v>India</v>
      </c>
      <c r="S782" s="20" t="n">
        <f aca="false">INDEX(Lookup!$D$4:$D$18,MATCH(C782,Lookup!$A$4:$A$18,0))</f>
        <v>0.012</v>
      </c>
      <c r="T782" s="21" t="n">
        <f aca="false">ROUND(P782*S782,2)</f>
        <v>4.8</v>
      </c>
      <c r="U782" s="21" t="n">
        <f aca="false">IF(T782&lt;=10,1,IF(T782&lt;=20,2,IF(T782&lt;=30,3,IF(T782&lt;=40,4,IF(T782&lt;=50,5,IF(T782&lt;=100,6,IF(T782&lt;=250,7,8)))))))</f>
        <v>1</v>
      </c>
      <c r="V782" s="21" t="n">
        <f aca="false">IF(AND(OR(Dashboard!$T$3="All",R782=Dashboard!$T$3),OR(Dashboard!$T$4="All",D782=Dashboard!$T$4)),1,0)</f>
        <v>1</v>
      </c>
      <c r="W782" s="21" t="n">
        <f aca="false">IF(V782=1,T782+ROW()/10000000,0)</f>
        <v>4.8000782</v>
      </c>
    </row>
    <row r="783" customFormat="false" ht="15" hidden="false" customHeight="false" outlineLevel="0" collapsed="false">
      <c r="A783" s="0" t="n">
        <v>2900640</v>
      </c>
      <c r="B783" s="0" t="s">
        <v>2649</v>
      </c>
      <c r="C783" s="0" t="n">
        <v>1</v>
      </c>
      <c r="D783" s="0" t="s">
        <v>2601</v>
      </c>
      <c r="E783" s="0" t="s">
        <v>2650</v>
      </c>
      <c r="F783" s="0" t="s">
        <v>2631</v>
      </c>
      <c r="G783" s="0" t="s">
        <v>2632</v>
      </c>
      <c r="H783" s="0" t="s">
        <v>2651</v>
      </c>
      <c r="I783" s="0" t="s">
        <v>2123</v>
      </c>
      <c r="J783" s="0" t="s">
        <v>47</v>
      </c>
      <c r="K783" s="0" t="s">
        <v>47</v>
      </c>
      <c r="L783" s="0" t="s">
        <v>47</v>
      </c>
      <c r="M783" s="0" t="s">
        <v>47</v>
      </c>
      <c r="N783" s="0" t="n">
        <v>2</v>
      </c>
      <c r="O783" s="0" t="n">
        <v>69</v>
      </c>
      <c r="P783" s="0" t="n">
        <v>800</v>
      </c>
      <c r="Q783" s="0" t="n">
        <v>4.3</v>
      </c>
      <c r="R783" s="0" t="str">
        <f aca="false">INDEX(Lookup!$B$4:$B$18,MATCH(C783,Lookup!$A$4:$A$18,0))</f>
        <v>India</v>
      </c>
      <c r="S783" s="20" t="n">
        <f aca="false">INDEX(Lookup!$D$4:$D$18,MATCH(C783,Lookup!$A$4:$A$18,0))</f>
        <v>0.012</v>
      </c>
      <c r="T783" s="21" t="n">
        <f aca="false">ROUND(P783*S783,2)</f>
        <v>9.6</v>
      </c>
      <c r="U783" s="21" t="n">
        <f aca="false">IF(T783&lt;=10,1,IF(T783&lt;=20,2,IF(T783&lt;=30,3,IF(T783&lt;=40,4,IF(T783&lt;=50,5,IF(T783&lt;=100,6,IF(T783&lt;=250,7,8)))))))</f>
        <v>1</v>
      </c>
      <c r="V783" s="21" t="n">
        <f aca="false">IF(AND(OR(Dashboard!$T$3="All",R783=Dashboard!$T$3),OR(Dashboard!$T$4="All",D783=Dashboard!$T$4)),1,0)</f>
        <v>1</v>
      </c>
      <c r="W783" s="21" t="n">
        <f aca="false">IF(V783=1,T783+ROW()/10000000,0)</f>
        <v>9.6000783</v>
      </c>
    </row>
    <row r="784" customFormat="false" ht="15" hidden="false" customHeight="false" outlineLevel="0" collapsed="false">
      <c r="A784" s="0" t="n">
        <v>18271459</v>
      </c>
      <c r="B784" s="0" t="s">
        <v>2652</v>
      </c>
      <c r="C784" s="0" t="n">
        <v>1</v>
      </c>
      <c r="D784" s="0" t="s">
        <v>2601</v>
      </c>
      <c r="E784" s="0" t="s">
        <v>2653</v>
      </c>
      <c r="F784" s="0" t="s">
        <v>2631</v>
      </c>
      <c r="G784" s="0" t="s">
        <v>2632</v>
      </c>
      <c r="H784" s="0" t="s">
        <v>2654</v>
      </c>
      <c r="I784" s="0" t="s">
        <v>2123</v>
      </c>
      <c r="J784" s="0" t="s">
        <v>47</v>
      </c>
      <c r="K784" s="0" t="s">
        <v>47</v>
      </c>
      <c r="L784" s="0" t="s">
        <v>47</v>
      </c>
      <c r="M784" s="0" t="s">
        <v>47</v>
      </c>
      <c r="N784" s="0" t="n">
        <v>1</v>
      </c>
      <c r="O784" s="0" t="n">
        <v>199</v>
      </c>
      <c r="P784" s="0" t="n">
        <v>300</v>
      </c>
      <c r="Q784" s="0" t="n">
        <v>4.1</v>
      </c>
      <c r="R784" s="0" t="str">
        <f aca="false">INDEX(Lookup!$B$4:$B$18,MATCH(C784,Lookup!$A$4:$A$18,0))</f>
        <v>India</v>
      </c>
      <c r="S784" s="20" t="n">
        <f aca="false">INDEX(Lookup!$D$4:$D$18,MATCH(C784,Lookup!$A$4:$A$18,0))</f>
        <v>0.012</v>
      </c>
      <c r="T784" s="21" t="n">
        <f aca="false">ROUND(P784*S784,2)</f>
        <v>3.6</v>
      </c>
      <c r="U784" s="21" t="n">
        <f aca="false">IF(T784&lt;=10,1,IF(T784&lt;=20,2,IF(T784&lt;=30,3,IF(T784&lt;=40,4,IF(T784&lt;=50,5,IF(T784&lt;=100,6,IF(T784&lt;=250,7,8)))))))</f>
        <v>1</v>
      </c>
      <c r="V784" s="21" t="n">
        <f aca="false">IF(AND(OR(Dashboard!$T$3="All",R784=Dashboard!$T$3),OR(Dashboard!$T$4="All",D784=Dashboard!$T$4)),1,0)</f>
        <v>1</v>
      </c>
      <c r="W784" s="21" t="n">
        <f aca="false">IF(V784=1,T784+ROW()/10000000,0)</f>
        <v>3.6000784</v>
      </c>
    </row>
    <row r="785" customFormat="false" ht="15" hidden="false" customHeight="false" outlineLevel="0" collapsed="false">
      <c r="A785" s="0" t="n">
        <v>18377283</v>
      </c>
      <c r="B785" s="0" t="s">
        <v>2655</v>
      </c>
      <c r="C785" s="0" t="n">
        <v>1</v>
      </c>
      <c r="D785" s="0" t="s">
        <v>2601</v>
      </c>
      <c r="E785" s="0" t="s">
        <v>2656</v>
      </c>
      <c r="F785" s="0" t="s">
        <v>2657</v>
      </c>
      <c r="G785" s="0" t="s">
        <v>2658</v>
      </c>
      <c r="H785" s="0" t="s">
        <v>2659</v>
      </c>
      <c r="I785" s="0" t="s">
        <v>2123</v>
      </c>
      <c r="J785" s="0" t="s">
        <v>47</v>
      </c>
      <c r="K785" s="0" t="s">
        <v>47</v>
      </c>
      <c r="L785" s="0" t="s">
        <v>47</v>
      </c>
      <c r="M785" s="0" t="s">
        <v>47</v>
      </c>
      <c r="N785" s="0" t="n">
        <v>2</v>
      </c>
      <c r="O785" s="0" t="n">
        <v>56</v>
      </c>
      <c r="P785" s="0" t="n">
        <v>500</v>
      </c>
      <c r="Q785" s="0" t="n">
        <v>3.8</v>
      </c>
      <c r="R785" s="0" t="str">
        <f aca="false">INDEX(Lookup!$B$4:$B$18,MATCH(C785,Lookup!$A$4:$A$18,0))</f>
        <v>India</v>
      </c>
      <c r="S785" s="20" t="n">
        <f aca="false">INDEX(Lookup!$D$4:$D$18,MATCH(C785,Lookup!$A$4:$A$18,0))</f>
        <v>0.012</v>
      </c>
      <c r="T785" s="21" t="n">
        <f aca="false">ROUND(P785*S785,2)</f>
        <v>6</v>
      </c>
      <c r="U785" s="21" t="n">
        <f aca="false">IF(T785&lt;=10,1,IF(T785&lt;=20,2,IF(T785&lt;=30,3,IF(T785&lt;=40,4,IF(T785&lt;=50,5,IF(T785&lt;=100,6,IF(T785&lt;=250,7,8)))))))</f>
        <v>1</v>
      </c>
      <c r="V785" s="21" t="n">
        <f aca="false">IF(AND(OR(Dashboard!$T$3="All",R785=Dashboard!$T$3),OR(Dashboard!$T$4="All",D785=Dashboard!$T$4)),1,0)</f>
        <v>1</v>
      </c>
      <c r="W785" s="21" t="n">
        <f aca="false">IF(V785=1,T785+ROW()/10000000,0)</f>
        <v>6.0000785</v>
      </c>
    </row>
    <row r="786" customFormat="false" ht="15" hidden="false" customHeight="false" outlineLevel="0" collapsed="false">
      <c r="A786" s="0" t="n">
        <v>18408600</v>
      </c>
      <c r="B786" s="0" t="s">
        <v>2660</v>
      </c>
      <c r="C786" s="0" t="n">
        <v>1</v>
      </c>
      <c r="D786" s="0" t="s">
        <v>2601</v>
      </c>
      <c r="E786" s="0" t="s">
        <v>2661</v>
      </c>
      <c r="F786" s="0" t="s">
        <v>2657</v>
      </c>
      <c r="G786" s="0" t="s">
        <v>2658</v>
      </c>
      <c r="H786" s="0" t="s">
        <v>2662</v>
      </c>
      <c r="I786" s="0" t="s">
        <v>2123</v>
      </c>
      <c r="J786" s="0" t="s">
        <v>47</v>
      </c>
      <c r="K786" s="0" t="s">
        <v>47</v>
      </c>
      <c r="L786" s="0" t="s">
        <v>47</v>
      </c>
      <c r="M786" s="0" t="s">
        <v>47</v>
      </c>
      <c r="N786" s="0" t="n">
        <v>2</v>
      </c>
      <c r="O786" s="0" t="n">
        <v>49</v>
      </c>
      <c r="P786" s="0" t="n">
        <v>900</v>
      </c>
      <c r="Q786" s="0" t="n">
        <v>4.2</v>
      </c>
      <c r="R786" s="0" t="str">
        <f aca="false">INDEX(Lookup!$B$4:$B$18,MATCH(C786,Lookup!$A$4:$A$18,0))</f>
        <v>India</v>
      </c>
      <c r="S786" s="20" t="n">
        <f aca="false">INDEX(Lookup!$D$4:$D$18,MATCH(C786,Lookup!$A$4:$A$18,0))</f>
        <v>0.012</v>
      </c>
      <c r="T786" s="21" t="n">
        <f aca="false">ROUND(P786*S786,2)</f>
        <v>10.8</v>
      </c>
      <c r="U786" s="21" t="n">
        <f aca="false">IF(T786&lt;=10,1,IF(T786&lt;=20,2,IF(T786&lt;=30,3,IF(T786&lt;=40,4,IF(T786&lt;=50,5,IF(T786&lt;=100,6,IF(T786&lt;=250,7,8)))))))</f>
        <v>2</v>
      </c>
      <c r="V786" s="21" t="n">
        <f aca="false">IF(AND(OR(Dashboard!$T$3="All",R786=Dashboard!$T$3),OR(Dashboard!$T$4="All",D786=Dashboard!$T$4)),1,0)</f>
        <v>1</v>
      </c>
      <c r="W786" s="21" t="n">
        <f aca="false">IF(V786=1,T786+ROW()/10000000,0)</f>
        <v>10.8000786</v>
      </c>
    </row>
    <row r="787" customFormat="false" ht="15" hidden="false" customHeight="false" outlineLevel="0" collapsed="false">
      <c r="A787" s="0" t="n">
        <v>2900012</v>
      </c>
      <c r="B787" s="0" t="s">
        <v>2663</v>
      </c>
      <c r="C787" s="0" t="n">
        <v>1</v>
      </c>
      <c r="D787" s="0" t="s">
        <v>2601</v>
      </c>
      <c r="E787" s="0" t="s">
        <v>2664</v>
      </c>
      <c r="F787" s="0" t="s">
        <v>2665</v>
      </c>
      <c r="G787" s="0" t="s">
        <v>2666</v>
      </c>
      <c r="H787" s="0" t="s">
        <v>69</v>
      </c>
      <c r="I787" s="0" t="s">
        <v>2123</v>
      </c>
      <c r="J787" s="0" t="s">
        <v>47</v>
      </c>
      <c r="K787" s="0" t="s">
        <v>47</v>
      </c>
      <c r="L787" s="0" t="s">
        <v>47</v>
      </c>
      <c r="M787" s="0" t="s">
        <v>47</v>
      </c>
      <c r="N787" s="0" t="n">
        <v>3</v>
      </c>
      <c r="O787" s="0" t="n">
        <v>345</v>
      </c>
      <c r="P787" s="0" t="n">
        <v>1500</v>
      </c>
      <c r="Q787" s="0" t="n">
        <v>4.3</v>
      </c>
      <c r="R787" s="0" t="str">
        <f aca="false">INDEX(Lookup!$B$4:$B$18,MATCH(C787,Lookup!$A$4:$A$18,0))</f>
        <v>India</v>
      </c>
      <c r="S787" s="20" t="n">
        <f aca="false">INDEX(Lookup!$D$4:$D$18,MATCH(C787,Lookup!$A$4:$A$18,0))</f>
        <v>0.012</v>
      </c>
      <c r="T787" s="21" t="n">
        <f aca="false">ROUND(P787*S787,2)</f>
        <v>18</v>
      </c>
      <c r="U787" s="21" t="n">
        <f aca="false">IF(T787&lt;=10,1,IF(T787&lt;=20,2,IF(T787&lt;=30,3,IF(T787&lt;=40,4,IF(T787&lt;=50,5,IF(T787&lt;=100,6,IF(T787&lt;=250,7,8)))))))</f>
        <v>2</v>
      </c>
      <c r="V787" s="21" t="n">
        <f aca="false">IF(AND(OR(Dashboard!$T$3="All",R787=Dashboard!$T$3),OR(Dashboard!$T$4="All",D787=Dashboard!$T$4)),1,0)</f>
        <v>1</v>
      </c>
      <c r="W787" s="21" t="n">
        <f aca="false">IF(V787=1,T787+ROW()/10000000,0)</f>
        <v>18.0000787</v>
      </c>
    </row>
    <row r="788" customFormat="false" ht="15" hidden="false" customHeight="false" outlineLevel="0" collapsed="false">
      <c r="A788" s="0" t="n">
        <v>18436042</v>
      </c>
      <c r="B788" s="0" t="s">
        <v>2667</v>
      </c>
      <c r="C788" s="0" t="n">
        <v>1</v>
      </c>
      <c r="D788" s="0" t="s">
        <v>2601</v>
      </c>
      <c r="E788" s="0" t="s">
        <v>2668</v>
      </c>
      <c r="F788" s="0" t="s">
        <v>2669</v>
      </c>
      <c r="G788" s="0" t="s">
        <v>2670</v>
      </c>
      <c r="H788" s="0" t="s">
        <v>2671</v>
      </c>
      <c r="I788" s="0" t="s">
        <v>2123</v>
      </c>
      <c r="J788" s="0" t="s">
        <v>47</v>
      </c>
      <c r="K788" s="0" t="s">
        <v>47</v>
      </c>
      <c r="L788" s="0" t="s">
        <v>47</v>
      </c>
      <c r="M788" s="0" t="s">
        <v>47</v>
      </c>
      <c r="N788" s="0" t="n">
        <v>1</v>
      </c>
      <c r="O788" s="0" t="n">
        <v>89</v>
      </c>
      <c r="P788" s="0" t="n">
        <v>400</v>
      </c>
      <c r="Q788" s="0" t="n">
        <v>3.5</v>
      </c>
      <c r="R788" s="0" t="str">
        <f aca="false">INDEX(Lookup!$B$4:$B$18,MATCH(C788,Lookup!$A$4:$A$18,0))</f>
        <v>India</v>
      </c>
      <c r="S788" s="20" t="n">
        <f aca="false">INDEX(Lookup!$D$4:$D$18,MATCH(C788,Lookup!$A$4:$A$18,0))</f>
        <v>0.012</v>
      </c>
      <c r="T788" s="21" t="n">
        <f aca="false">ROUND(P788*S788,2)</f>
        <v>4.8</v>
      </c>
      <c r="U788" s="21" t="n">
        <f aca="false">IF(T788&lt;=10,1,IF(T788&lt;=20,2,IF(T788&lt;=30,3,IF(T788&lt;=40,4,IF(T788&lt;=50,5,IF(T788&lt;=100,6,IF(T788&lt;=250,7,8)))))))</f>
        <v>1</v>
      </c>
      <c r="V788" s="21" t="n">
        <f aca="false">IF(AND(OR(Dashboard!$T$3="All",R788=Dashboard!$T$3),OR(Dashboard!$T$4="All",D788=Dashboard!$T$4)),1,0)</f>
        <v>1</v>
      </c>
      <c r="W788" s="21" t="n">
        <f aca="false">IF(V788=1,T788+ROW()/10000000,0)</f>
        <v>4.8000788</v>
      </c>
    </row>
    <row r="789" customFormat="false" ht="15" hidden="false" customHeight="false" outlineLevel="0" collapsed="false">
      <c r="A789" s="0" t="n">
        <v>122003</v>
      </c>
      <c r="B789" s="0" t="s">
        <v>2672</v>
      </c>
      <c r="C789" s="0" t="n">
        <v>1</v>
      </c>
      <c r="D789" s="0" t="s">
        <v>2673</v>
      </c>
      <c r="E789" s="0" t="s">
        <v>2674</v>
      </c>
      <c r="F789" s="0" t="s">
        <v>2675</v>
      </c>
      <c r="G789" s="0" t="s">
        <v>2676</v>
      </c>
      <c r="H789" s="0" t="s">
        <v>2677</v>
      </c>
      <c r="I789" s="0" t="s">
        <v>2123</v>
      </c>
      <c r="J789" s="0" t="s">
        <v>47</v>
      </c>
      <c r="K789" s="0" t="s">
        <v>46</v>
      </c>
      <c r="L789" s="0" t="s">
        <v>46</v>
      </c>
      <c r="M789" s="0" t="s">
        <v>47</v>
      </c>
      <c r="N789" s="0" t="n">
        <v>2</v>
      </c>
      <c r="O789" s="0" t="n">
        <v>665</v>
      </c>
      <c r="P789" s="0" t="n">
        <v>850</v>
      </c>
      <c r="Q789" s="0" t="n">
        <v>3.7</v>
      </c>
      <c r="R789" s="0" t="str">
        <f aca="false">INDEX(Lookup!$B$4:$B$18,MATCH(C789,Lookup!$A$4:$A$18,0))</f>
        <v>India</v>
      </c>
      <c r="S789" s="20" t="n">
        <f aca="false">INDEX(Lookup!$D$4:$D$18,MATCH(C789,Lookup!$A$4:$A$18,0))</f>
        <v>0.012</v>
      </c>
      <c r="T789" s="21" t="n">
        <f aca="false">ROUND(P789*S789,2)</f>
        <v>10.2</v>
      </c>
      <c r="U789" s="21" t="n">
        <f aca="false">IF(T789&lt;=10,1,IF(T789&lt;=20,2,IF(T789&lt;=30,3,IF(T789&lt;=40,4,IF(T789&lt;=50,5,IF(T789&lt;=100,6,IF(T789&lt;=250,7,8)))))))</f>
        <v>2</v>
      </c>
      <c r="V789" s="21" t="n">
        <f aca="false">IF(AND(OR(Dashboard!$T$3="All",R789=Dashboard!$T$3),OR(Dashboard!$T$4="All",D789=Dashboard!$T$4)),1,0)</f>
        <v>1</v>
      </c>
      <c r="W789" s="21" t="n">
        <f aca="false">IF(V789=1,T789+ROW()/10000000,0)</f>
        <v>10.2000789</v>
      </c>
    </row>
    <row r="790" customFormat="false" ht="15" hidden="false" customHeight="false" outlineLevel="0" collapsed="false">
      <c r="A790" s="0" t="n">
        <v>121552</v>
      </c>
      <c r="B790" s="0" t="s">
        <v>2678</v>
      </c>
      <c r="C790" s="0" t="n">
        <v>1</v>
      </c>
      <c r="D790" s="0" t="s">
        <v>2673</v>
      </c>
      <c r="E790" s="0" t="s">
        <v>2679</v>
      </c>
      <c r="F790" s="0" t="s">
        <v>2680</v>
      </c>
      <c r="G790" s="0" t="s">
        <v>2681</v>
      </c>
      <c r="H790" s="0" t="s">
        <v>2682</v>
      </c>
      <c r="I790" s="0" t="s">
        <v>2123</v>
      </c>
      <c r="J790" s="0" t="s">
        <v>47</v>
      </c>
      <c r="K790" s="0" t="s">
        <v>47</v>
      </c>
      <c r="L790" s="0" t="s">
        <v>47</v>
      </c>
      <c r="M790" s="0" t="s">
        <v>47</v>
      </c>
      <c r="N790" s="0" t="n">
        <v>3</v>
      </c>
      <c r="O790" s="0" t="n">
        <v>676</v>
      </c>
      <c r="P790" s="0" t="n">
        <v>1600</v>
      </c>
      <c r="Q790" s="0" t="n">
        <v>4.2</v>
      </c>
      <c r="R790" s="0" t="str">
        <f aca="false">INDEX(Lookup!$B$4:$B$18,MATCH(C790,Lookup!$A$4:$A$18,0))</f>
        <v>India</v>
      </c>
      <c r="S790" s="20" t="n">
        <f aca="false">INDEX(Lookup!$D$4:$D$18,MATCH(C790,Lookup!$A$4:$A$18,0))</f>
        <v>0.012</v>
      </c>
      <c r="T790" s="21" t="n">
        <f aca="false">ROUND(P790*S790,2)</f>
        <v>19.2</v>
      </c>
      <c r="U790" s="21" t="n">
        <f aca="false">IF(T790&lt;=10,1,IF(T790&lt;=20,2,IF(T790&lt;=30,3,IF(T790&lt;=40,4,IF(T790&lt;=50,5,IF(T790&lt;=100,6,IF(T790&lt;=250,7,8)))))))</f>
        <v>2</v>
      </c>
      <c r="V790" s="21" t="n">
        <f aca="false">IF(AND(OR(Dashboard!$T$3="All",R790=Dashboard!$T$3),OR(Dashboard!$T$4="All",D790=Dashboard!$T$4)),1,0)</f>
        <v>1</v>
      </c>
      <c r="W790" s="21" t="n">
        <f aca="false">IF(V790=1,T790+ROW()/10000000,0)</f>
        <v>19.200079</v>
      </c>
    </row>
    <row r="791" customFormat="false" ht="15" hidden="false" customHeight="false" outlineLevel="0" collapsed="false">
      <c r="A791" s="0" t="n">
        <v>121214</v>
      </c>
      <c r="B791" s="0" t="s">
        <v>2683</v>
      </c>
      <c r="C791" s="0" t="n">
        <v>1</v>
      </c>
      <c r="D791" s="0" t="s">
        <v>2673</v>
      </c>
      <c r="E791" s="0" t="s">
        <v>2684</v>
      </c>
      <c r="F791" s="0" t="s">
        <v>2680</v>
      </c>
      <c r="G791" s="0" t="s">
        <v>2681</v>
      </c>
      <c r="H791" s="0" t="s">
        <v>2685</v>
      </c>
      <c r="I791" s="0" t="s">
        <v>2123</v>
      </c>
      <c r="J791" s="0" t="s">
        <v>47</v>
      </c>
      <c r="K791" s="0" t="s">
        <v>46</v>
      </c>
      <c r="L791" s="0" t="s">
        <v>47</v>
      </c>
      <c r="M791" s="0" t="s">
        <v>47</v>
      </c>
      <c r="N791" s="0" t="n">
        <v>3</v>
      </c>
      <c r="O791" s="0" t="n">
        <v>970</v>
      </c>
      <c r="P791" s="0" t="n">
        <v>1400</v>
      </c>
      <c r="Q791" s="0" t="n">
        <v>4.3</v>
      </c>
      <c r="R791" s="0" t="str">
        <f aca="false">INDEX(Lookup!$B$4:$B$18,MATCH(C791,Lookup!$A$4:$A$18,0))</f>
        <v>India</v>
      </c>
      <c r="S791" s="20" t="n">
        <f aca="false">INDEX(Lookup!$D$4:$D$18,MATCH(C791,Lookup!$A$4:$A$18,0))</f>
        <v>0.012</v>
      </c>
      <c r="T791" s="21" t="n">
        <f aca="false">ROUND(P791*S791,2)</f>
        <v>16.8</v>
      </c>
      <c r="U791" s="21" t="n">
        <f aca="false">IF(T791&lt;=10,1,IF(T791&lt;=20,2,IF(T791&lt;=30,3,IF(T791&lt;=40,4,IF(T791&lt;=50,5,IF(T791&lt;=100,6,IF(T791&lt;=250,7,8)))))))</f>
        <v>2</v>
      </c>
      <c r="V791" s="21" t="n">
        <f aca="false">IF(AND(OR(Dashboard!$T$3="All",R791=Dashboard!$T$3),OR(Dashboard!$T$4="All",D791=Dashboard!$T$4)),1,0)</f>
        <v>1</v>
      </c>
      <c r="W791" s="21" t="n">
        <f aca="false">IF(V791=1,T791+ROW()/10000000,0)</f>
        <v>16.8000791</v>
      </c>
    </row>
    <row r="792" customFormat="false" ht="15" hidden="false" customHeight="false" outlineLevel="0" collapsed="false">
      <c r="A792" s="0" t="n">
        <v>121553</v>
      </c>
      <c r="B792" s="0" t="s">
        <v>2686</v>
      </c>
      <c r="C792" s="0" t="n">
        <v>1</v>
      </c>
      <c r="D792" s="0" t="s">
        <v>2673</v>
      </c>
      <c r="E792" s="0" t="s">
        <v>2687</v>
      </c>
      <c r="F792" s="0" t="s">
        <v>2680</v>
      </c>
      <c r="G792" s="0" t="s">
        <v>2681</v>
      </c>
      <c r="H792" s="0" t="s">
        <v>2688</v>
      </c>
      <c r="I792" s="0" t="s">
        <v>2123</v>
      </c>
      <c r="J792" s="0" t="s">
        <v>47</v>
      </c>
      <c r="K792" s="0" t="s">
        <v>47</v>
      </c>
      <c r="L792" s="0" t="s">
        <v>47</v>
      </c>
      <c r="M792" s="0" t="s">
        <v>47</v>
      </c>
      <c r="N792" s="0" t="n">
        <v>3</v>
      </c>
      <c r="O792" s="0" t="n">
        <v>300</v>
      </c>
      <c r="P792" s="0" t="n">
        <v>1600</v>
      </c>
      <c r="Q792" s="0" t="n">
        <v>4.1</v>
      </c>
      <c r="R792" s="0" t="str">
        <f aca="false">INDEX(Lookup!$B$4:$B$18,MATCH(C792,Lookup!$A$4:$A$18,0))</f>
        <v>India</v>
      </c>
      <c r="S792" s="20" t="n">
        <f aca="false">INDEX(Lookup!$D$4:$D$18,MATCH(C792,Lookup!$A$4:$A$18,0))</f>
        <v>0.012</v>
      </c>
      <c r="T792" s="21" t="n">
        <f aca="false">ROUND(P792*S792,2)</f>
        <v>19.2</v>
      </c>
      <c r="U792" s="21" t="n">
        <f aca="false">IF(T792&lt;=10,1,IF(T792&lt;=20,2,IF(T792&lt;=30,3,IF(T792&lt;=40,4,IF(T792&lt;=50,5,IF(T792&lt;=100,6,IF(T792&lt;=250,7,8)))))))</f>
        <v>2</v>
      </c>
      <c r="V792" s="21" t="n">
        <f aca="false">IF(AND(OR(Dashboard!$T$3="All",R792=Dashboard!$T$3),OR(Dashboard!$T$4="All",D792=Dashboard!$T$4)),1,0)</f>
        <v>1</v>
      </c>
      <c r="W792" s="21" t="n">
        <f aca="false">IF(V792=1,T792+ROW()/10000000,0)</f>
        <v>19.2000792</v>
      </c>
    </row>
    <row r="793" customFormat="false" ht="15" hidden="false" customHeight="false" outlineLevel="0" collapsed="false">
      <c r="A793" s="0" t="n">
        <v>121312</v>
      </c>
      <c r="B793" s="0" t="s">
        <v>2211</v>
      </c>
      <c r="C793" s="0" t="n">
        <v>1</v>
      </c>
      <c r="D793" s="0" t="s">
        <v>2673</v>
      </c>
      <c r="E793" s="0" t="s">
        <v>2689</v>
      </c>
      <c r="F793" s="0" t="s">
        <v>2680</v>
      </c>
      <c r="G793" s="0" t="s">
        <v>2681</v>
      </c>
      <c r="H793" s="0" t="s">
        <v>2690</v>
      </c>
      <c r="I793" s="0" t="s">
        <v>2123</v>
      </c>
      <c r="J793" s="0" t="s">
        <v>47</v>
      </c>
      <c r="K793" s="0" t="s">
        <v>47</v>
      </c>
      <c r="L793" s="0" t="s">
        <v>47</v>
      </c>
      <c r="M793" s="0" t="s">
        <v>47</v>
      </c>
      <c r="N793" s="0" t="n">
        <v>3</v>
      </c>
      <c r="O793" s="0" t="n">
        <v>428</v>
      </c>
      <c r="P793" s="0" t="n">
        <v>1400</v>
      </c>
      <c r="Q793" s="0" t="n">
        <v>4</v>
      </c>
      <c r="R793" s="0" t="str">
        <f aca="false">INDEX(Lookup!$B$4:$B$18,MATCH(C793,Lookup!$A$4:$A$18,0))</f>
        <v>India</v>
      </c>
      <c r="S793" s="20" t="n">
        <f aca="false">INDEX(Lookup!$D$4:$D$18,MATCH(C793,Lookup!$A$4:$A$18,0))</f>
        <v>0.012</v>
      </c>
      <c r="T793" s="21" t="n">
        <f aca="false">ROUND(P793*S793,2)</f>
        <v>16.8</v>
      </c>
      <c r="U793" s="21" t="n">
        <f aca="false">IF(T793&lt;=10,1,IF(T793&lt;=20,2,IF(T793&lt;=30,3,IF(T793&lt;=40,4,IF(T793&lt;=50,5,IF(T793&lt;=100,6,IF(T793&lt;=250,7,8)))))))</f>
        <v>2</v>
      </c>
      <c r="V793" s="21" t="n">
        <f aca="false">IF(AND(OR(Dashboard!$T$3="All",R793=Dashboard!$T$3),OR(Dashboard!$T$4="All",D793=Dashboard!$T$4)),1,0)</f>
        <v>1</v>
      </c>
      <c r="W793" s="21" t="n">
        <f aca="false">IF(V793=1,T793+ROW()/10000000,0)</f>
        <v>16.8000793</v>
      </c>
    </row>
    <row r="794" customFormat="false" ht="15" hidden="false" customHeight="false" outlineLevel="0" collapsed="false">
      <c r="A794" s="0" t="n">
        <v>121335</v>
      </c>
      <c r="B794" s="0" t="s">
        <v>2691</v>
      </c>
      <c r="C794" s="0" t="n">
        <v>1</v>
      </c>
      <c r="D794" s="0" t="s">
        <v>2673</v>
      </c>
      <c r="E794" s="0" t="s">
        <v>2692</v>
      </c>
      <c r="F794" s="0" t="s">
        <v>2680</v>
      </c>
      <c r="G794" s="0" t="s">
        <v>2681</v>
      </c>
      <c r="H794" s="0" t="s">
        <v>2693</v>
      </c>
      <c r="I794" s="0" t="s">
        <v>2123</v>
      </c>
      <c r="J794" s="0" t="s">
        <v>47</v>
      </c>
      <c r="K794" s="0" t="s">
        <v>47</v>
      </c>
      <c r="L794" s="0" t="s">
        <v>47</v>
      </c>
      <c r="M794" s="0" t="s">
        <v>47</v>
      </c>
      <c r="N794" s="0" t="n">
        <v>3</v>
      </c>
      <c r="O794" s="0" t="n">
        <v>1022</v>
      </c>
      <c r="P794" s="0" t="n">
        <v>1200</v>
      </c>
      <c r="Q794" s="0" t="n">
        <v>4</v>
      </c>
      <c r="R794" s="0" t="str">
        <f aca="false">INDEX(Lookup!$B$4:$B$18,MATCH(C794,Lookup!$A$4:$A$18,0))</f>
        <v>India</v>
      </c>
      <c r="S794" s="20" t="n">
        <f aca="false">INDEX(Lookup!$D$4:$D$18,MATCH(C794,Lookup!$A$4:$A$18,0))</f>
        <v>0.012</v>
      </c>
      <c r="T794" s="21" t="n">
        <f aca="false">ROUND(P794*S794,2)</f>
        <v>14.4</v>
      </c>
      <c r="U794" s="21" t="n">
        <f aca="false">IF(T794&lt;=10,1,IF(T794&lt;=20,2,IF(T794&lt;=30,3,IF(T794&lt;=40,4,IF(T794&lt;=50,5,IF(T794&lt;=100,6,IF(T794&lt;=250,7,8)))))))</f>
        <v>2</v>
      </c>
      <c r="V794" s="21" t="n">
        <f aca="false">IF(AND(OR(Dashboard!$T$3="All",R794=Dashboard!$T$3),OR(Dashboard!$T$4="All",D794=Dashboard!$T$4)),1,0)</f>
        <v>1</v>
      </c>
      <c r="W794" s="21" t="n">
        <f aca="false">IF(V794=1,T794+ROW()/10000000,0)</f>
        <v>14.4000794</v>
      </c>
    </row>
    <row r="795" customFormat="false" ht="15" hidden="false" customHeight="false" outlineLevel="0" collapsed="false">
      <c r="A795" s="0" t="n">
        <v>120014</v>
      </c>
      <c r="B795" s="0" t="s">
        <v>1973</v>
      </c>
      <c r="C795" s="0" t="n">
        <v>1</v>
      </c>
      <c r="D795" s="0" t="s">
        <v>2673</v>
      </c>
      <c r="E795" s="0" t="s">
        <v>2694</v>
      </c>
      <c r="F795" s="0" t="s">
        <v>2695</v>
      </c>
      <c r="G795" s="0" t="s">
        <v>2696</v>
      </c>
      <c r="H795" s="0" t="s">
        <v>2288</v>
      </c>
      <c r="I795" s="0" t="s">
        <v>2123</v>
      </c>
      <c r="J795" s="0" t="s">
        <v>47</v>
      </c>
      <c r="K795" s="0" t="s">
        <v>47</v>
      </c>
      <c r="L795" s="0" t="s">
        <v>47</v>
      </c>
      <c r="M795" s="0" t="s">
        <v>47</v>
      </c>
      <c r="N795" s="0" t="n">
        <v>3</v>
      </c>
      <c r="O795" s="0" t="n">
        <v>1450</v>
      </c>
      <c r="P795" s="0" t="n">
        <v>1300</v>
      </c>
      <c r="Q795" s="0" t="n">
        <v>4.5</v>
      </c>
      <c r="R795" s="0" t="str">
        <f aca="false">INDEX(Lookup!$B$4:$B$18,MATCH(C795,Lookup!$A$4:$A$18,0))</f>
        <v>India</v>
      </c>
      <c r="S795" s="20" t="n">
        <f aca="false">INDEX(Lookup!$D$4:$D$18,MATCH(C795,Lookup!$A$4:$A$18,0))</f>
        <v>0.012</v>
      </c>
      <c r="T795" s="21" t="n">
        <f aca="false">ROUND(P795*S795,2)</f>
        <v>15.6</v>
      </c>
      <c r="U795" s="21" t="n">
        <f aca="false">IF(T795&lt;=10,1,IF(T795&lt;=20,2,IF(T795&lt;=30,3,IF(T795&lt;=40,4,IF(T795&lt;=50,5,IF(T795&lt;=100,6,IF(T795&lt;=250,7,8)))))))</f>
        <v>2</v>
      </c>
      <c r="V795" s="21" t="n">
        <f aca="false">IF(AND(OR(Dashboard!$T$3="All",R795=Dashboard!$T$3),OR(Dashboard!$T$4="All",D795=Dashboard!$T$4)),1,0)</f>
        <v>1</v>
      </c>
      <c r="W795" s="21" t="n">
        <f aca="false">IF(V795=1,T795+ROW()/10000000,0)</f>
        <v>15.6000795</v>
      </c>
    </row>
    <row r="796" customFormat="false" ht="15" hidden="false" customHeight="false" outlineLevel="0" collapsed="false">
      <c r="A796" s="0" t="n">
        <v>123125</v>
      </c>
      <c r="B796" s="0" t="s">
        <v>2097</v>
      </c>
      <c r="C796" s="0" t="n">
        <v>1</v>
      </c>
      <c r="D796" s="0" t="s">
        <v>2673</v>
      </c>
      <c r="E796" s="0" t="s">
        <v>2697</v>
      </c>
      <c r="F796" s="0" t="s">
        <v>2695</v>
      </c>
      <c r="G796" s="0" t="s">
        <v>2696</v>
      </c>
      <c r="H796" s="0" t="s">
        <v>2698</v>
      </c>
      <c r="I796" s="0" t="s">
        <v>2123</v>
      </c>
      <c r="J796" s="0" t="s">
        <v>47</v>
      </c>
      <c r="K796" s="0" t="s">
        <v>47</v>
      </c>
      <c r="L796" s="0" t="s">
        <v>47</v>
      </c>
      <c r="M796" s="0" t="s">
        <v>47</v>
      </c>
      <c r="N796" s="0" t="n">
        <v>3</v>
      </c>
      <c r="O796" s="0" t="n">
        <v>228</v>
      </c>
      <c r="P796" s="0" t="n">
        <v>1800</v>
      </c>
      <c r="Q796" s="0" t="n">
        <v>4.3</v>
      </c>
      <c r="R796" s="0" t="str">
        <f aca="false">INDEX(Lookup!$B$4:$B$18,MATCH(C796,Lookup!$A$4:$A$18,0))</f>
        <v>India</v>
      </c>
      <c r="S796" s="20" t="n">
        <f aca="false">INDEX(Lookup!$D$4:$D$18,MATCH(C796,Lookup!$A$4:$A$18,0))</f>
        <v>0.012</v>
      </c>
      <c r="T796" s="21" t="n">
        <f aca="false">ROUND(P796*S796,2)</f>
        <v>21.6</v>
      </c>
      <c r="U796" s="21" t="n">
        <f aca="false">IF(T796&lt;=10,1,IF(T796&lt;=20,2,IF(T796&lt;=30,3,IF(T796&lt;=40,4,IF(T796&lt;=50,5,IF(T796&lt;=100,6,IF(T796&lt;=250,7,8)))))))</f>
        <v>3</v>
      </c>
      <c r="V796" s="21" t="n">
        <f aca="false">IF(AND(OR(Dashboard!$T$3="All",R796=Dashboard!$T$3),OR(Dashboard!$T$4="All",D796=Dashboard!$T$4)),1,0)</f>
        <v>1</v>
      </c>
      <c r="W796" s="21" t="n">
        <f aca="false">IF(V796=1,T796+ROW()/10000000,0)</f>
        <v>21.6000796</v>
      </c>
    </row>
    <row r="797" customFormat="false" ht="15" hidden="false" customHeight="false" outlineLevel="0" collapsed="false">
      <c r="A797" s="0" t="n">
        <v>120221</v>
      </c>
      <c r="B797" s="0" t="s">
        <v>2699</v>
      </c>
      <c r="C797" s="0" t="n">
        <v>1</v>
      </c>
      <c r="D797" s="0" t="s">
        <v>2673</v>
      </c>
      <c r="E797" s="0" t="s">
        <v>2700</v>
      </c>
      <c r="F797" s="0" t="s">
        <v>2701</v>
      </c>
      <c r="G797" s="0" t="s">
        <v>2702</v>
      </c>
      <c r="H797" s="0" t="s">
        <v>2128</v>
      </c>
      <c r="I797" s="0" t="s">
        <v>2123</v>
      </c>
      <c r="J797" s="0" t="s">
        <v>47</v>
      </c>
      <c r="K797" s="0" t="s">
        <v>47</v>
      </c>
      <c r="L797" s="0" t="s">
        <v>47</v>
      </c>
      <c r="M797" s="0" t="s">
        <v>47</v>
      </c>
      <c r="N797" s="0" t="n">
        <v>2</v>
      </c>
      <c r="O797" s="0" t="n">
        <v>982</v>
      </c>
      <c r="P797" s="0" t="n">
        <v>700</v>
      </c>
      <c r="Q797" s="0" t="n">
        <v>3.8</v>
      </c>
      <c r="R797" s="0" t="str">
        <f aca="false">INDEX(Lookup!$B$4:$B$18,MATCH(C797,Lookup!$A$4:$A$18,0))</f>
        <v>India</v>
      </c>
      <c r="S797" s="20" t="n">
        <f aca="false">INDEX(Lookup!$D$4:$D$18,MATCH(C797,Lookup!$A$4:$A$18,0))</f>
        <v>0.012</v>
      </c>
      <c r="T797" s="21" t="n">
        <f aca="false">ROUND(P797*S797,2)</f>
        <v>8.4</v>
      </c>
      <c r="U797" s="21" t="n">
        <f aca="false">IF(T797&lt;=10,1,IF(T797&lt;=20,2,IF(T797&lt;=30,3,IF(T797&lt;=40,4,IF(T797&lt;=50,5,IF(T797&lt;=100,6,IF(T797&lt;=250,7,8)))))))</f>
        <v>1</v>
      </c>
      <c r="V797" s="21" t="n">
        <f aca="false">IF(AND(OR(Dashboard!$T$3="All",R797=Dashboard!$T$3),OR(Dashboard!$T$4="All",D797=Dashboard!$T$4)),1,0)</f>
        <v>1</v>
      </c>
      <c r="W797" s="21" t="n">
        <f aca="false">IF(V797=1,T797+ROW()/10000000,0)</f>
        <v>8.4000797</v>
      </c>
    </row>
    <row r="798" customFormat="false" ht="15" hidden="false" customHeight="false" outlineLevel="0" collapsed="false">
      <c r="A798" s="0" t="n">
        <v>122064</v>
      </c>
      <c r="B798" s="0" t="s">
        <v>2703</v>
      </c>
      <c r="C798" s="0" t="n">
        <v>1</v>
      </c>
      <c r="D798" s="0" t="s">
        <v>2673</v>
      </c>
      <c r="E798" s="0" t="s">
        <v>2704</v>
      </c>
      <c r="F798" s="0" t="s">
        <v>2705</v>
      </c>
      <c r="G798" s="0" t="s">
        <v>2706</v>
      </c>
      <c r="H798" s="0" t="s">
        <v>2707</v>
      </c>
      <c r="I798" s="0" t="s">
        <v>2123</v>
      </c>
      <c r="J798" s="0" t="s">
        <v>47</v>
      </c>
      <c r="K798" s="0" t="s">
        <v>46</v>
      </c>
      <c r="L798" s="0" t="s">
        <v>47</v>
      </c>
      <c r="M798" s="0" t="s">
        <v>47</v>
      </c>
      <c r="N798" s="0" t="n">
        <v>3</v>
      </c>
      <c r="O798" s="0" t="n">
        <v>502</v>
      </c>
      <c r="P798" s="0" t="n">
        <v>1000</v>
      </c>
      <c r="Q798" s="0" t="n">
        <v>3.4</v>
      </c>
      <c r="R798" s="0" t="str">
        <f aca="false">INDEX(Lookup!$B$4:$B$18,MATCH(C798,Lookup!$A$4:$A$18,0))</f>
        <v>India</v>
      </c>
      <c r="S798" s="20" t="n">
        <f aca="false">INDEX(Lookup!$D$4:$D$18,MATCH(C798,Lookup!$A$4:$A$18,0))</f>
        <v>0.012</v>
      </c>
      <c r="T798" s="21" t="n">
        <f aca="false">ROUND(P798*S798,2)</f>
        <v>12</v>
      </c>
      <c r="U798" s="21" t="n">
        <f aca="false">IF(T798&lt;=10,1,IF(T798&lt;=20,2,IF(T798&lt;=30,3,IF(T798&lt;=40,4,IF(T798&lt;=50,5,IF(T798&lt;=100,6,IF(T798&lt;=250,7,8)))))))</f>
        <v>2</v>
      </c>
      <c r="V798" s="21" t="n">
        <f aca="false">IF(AND(OR(Dashboard!$T$3="All",R798=Dashboard!$T$3),OR(Dashboard!$T$4="All",D798=Dashboard!$T$4)),1,0)</f>
        <v>1</v>
      </c>
      <c r="W798" s="21" t="n">
        <f aca="false">IF(V798=1,T798+ROW()/10000000,0)</f>
        <v>12.0000798</v>
      </c>
    </row>
    <row r="799" customFormat="false" ht="15" hidden="false" customHeight="false" outlineLevel="0" collapsed="false">
      <c r="A799" s="0" t="n">
        <v>120203</v>
      </c>
      <c r="B799" s="0" t="s">
        <v>2708</v>
      </c>
      <c r="C799" s="0" t="n">
        <v>1</v>
      </c>
      <c r="D799" s="0" t="s">
        <v>2673</v>
      </c>
      <c r="E799" s="0" t="s">
        <v>2709</v>
      </c>
      <c r="F799" s="0" t="s">
        <v>2705</v>
      </c>
      <c r="G799" s="0" t="s">
        <v>2706</v>
      </c>
      <c r="H799" s="0" t="s">
        <v>2488</v>
      </c>
      <c r="I799" s="0" t="s">
        <v>2123</v>
      </c>
      <c r="J799" s="0" t="s">
        <v>47</v>
      </c>
      <c r="K799" s="0" t="s">
        <v>47</v>
      </c>
      <c r="L799" s="0" t="s">
        <v>47</v>
      </c>
      <c r="M799" s="0" t="s">
        <v>47</v>
      </c>
      <c r="N799" s="0" t="n">
        <v>2</v>
      </c>
      <c r="O799" s="0" t="n">
        <v>698</v>
      </c>
      <c r="P799" s="0" t="n">
        <v>650</v>
      </c>
      <c r="Q799" s="0" t="n">
        <v>4.1</v>
      </c>
      <c r="R799" s="0" t="str">
        <f aca="false">INDEX(Lookup!$B$4:$B$18,MATCH(C799,Lookup!$A$4:$A$18,0))</f>
        <v>India</v>
      </c>
      <c r="S799" s="20" t="n">
        <f aca="false">INDEX(Lookup!$D$4:$D$18,MATCH(C799,Lookup!$A$4:$A$18,0))</f>
        <v>0.012</v>
      </c>
      <c r="T799" s="21" t="n">
        <f aca="false">ROUND(P799*S799,2)</f>
        <v>7.8</v>
      </c>
      <c r="U799" s="21" t="n">
        <f aca="false">IF(T799&lt;=10,1,IF(T799&lt;=20,2,IF(T799&lt;=30,3,IF(T799&lt;=40,4,IF(T799&lt;=50,5,IF(T799&lt;=100,6,IF(T799&lt;=250,7,8)))))))</f>
        <v>1</v>
      </c>
      <c r="V799" s="21" t="n">
        <f aca="false">IF(AND(OR(Dashboard!$T$3="All",R799=Dashboard!$T$3),OR(Dashboard!$T$4="All",D799=Dashboard!$T$4)),1,0)</f>
        <v>1</v>
      </c>
      <c r="W799" s="21" t="n">
        <f aca="false">IF(V799=1,T799+ROW()/10000000,0)</f>
        <v>7.8000799</v>
      </c>
    </row>
    <row r="800" customFormat="false" ht="15" hidden="false" customHeight="false" outlineLevel="0" collapsed="false">
      <c r="A800" s="0" t="n">
        <v>120219</v>
      </c>
      <c r="B800" s="0" t="s">
        <v>2710</v>
      </c>
      <c r="C800" s="0" t="n">
        <v>1</v>
      </c>
      <c r="D800" s="0" t="s">
        <v>2673</v>
      </c>
      <c r="E800" s="0" t="s">
        <v>2711</v>
      </c>
      <c r="F800" s="0" t="s">
        <v>2705</v>
      </c>
      <c r="G800" s="0" t="s">
        <v>2706</v>
      </c>
      <c r="H800" s="0" t="s">
        <v>2712</v>
      </c>
      <c r="I800" s="0" t="s">
        <v>2123</v>
      </c>
      <c r="J800" s="0" t="s">
        <v>47</v>
      </c>
      <c r="K800" s="0" t="s">
        <v>47</v>
      </c>
      <c r="L800" s="0" t="s">
        <v>47</v>
      </c>
      <c r="M800" s="0" t="s">
        <v>47</v>
      </c>
      <c r="N800" s="0" t="n">
        <v>2</v>
      </c>
      <c r="O800" s="0" t="n">
        <v>397</v>
      </c>
      <c r="P800" s="0" t="n">
        <v>650</v>
      </c>
      <c r="Q800" s="0" t="n">
        <v>4.1</v>
      </c>
      <c r="R800" s="0" t="str">
        <f aca="false">INDEX(Lookup!$B$4:$B$18,MATCH(C800,Lookup!$A$4:$A$18,0))</f>
        <v>India</v>
      </c>
      <c r="S800" s="20" t="n">
        <f aca="false">INDEX(Lookup!$D$4:$D$18,MATCH(C800,Lookup!$A$4:$A$18,0))</f>
        <v>0.012</v>
      </c>
      <c r="T800" s="21" t="n">
        <f aca="false">ROUND(P800*S800,2)</f>
        <v>7.8</v>
      </c>
      <c r="U800" s="21" t="n">
        <f aca="false">IF(T800&lt;=10,1,IF(T800&lt;=20,2,IF(T800&lt;=30,3,IF(T800&lt;=40,4,IF(T800&lt;=50,5,IF(T800&lt;=100,6,IF(T800&lt;=250,7,8)))))))</f>
        <v>1</v>
      </c>
      <c r="V800" s="21" t="n">
        <f aca="false">IF(AND(OR(Dashboard!$T$3="All",R800=Dashboard!$T$3),OR(Dashboard!$T$4="All",D800=Dashboard!$T$4)),1,0)</f>
        <v>1</v>
      </c>
      <c r="W800" s="21" t="n">
        <f aca="false">IF(V800=1,T800+ROW()/10000000,0)</f>
        <v>7.80008</v>
      </c>
    </row>
    <row r="801" customFormat="false" ht="15" hidden="false" customHeight="false" outlineLevel="0" collapsed="false">
      <c r="A801" s="0" t="n">
        <v>121425</v>
      </c>
      <c r="B801" s="0" t="s">
        <v>2713</v>
      </c>
      <c r="C801" s="0" t="n">
        <v>1</v>
      </c>
      <c r="D801" s="0" t="s">
        <v>2673</v>
      </c>
      <c r="E801" s="0" t="s">
        <v>2714</v>
      </c>
      <c r="F801" s="0" t="s">
        <v>2705</v>
      </c>
      <c r="G801" s="0" t="s">
        <v>2706</v>
      </c>
      <c r="H801" s="0" t="s">
        <v>2715</v>
      </c>
      <c r="I801" s="0" t="s">
        <v>2123</v>
      </c>
      <c r="J801" s="0" t="s">
        <v>47</v>
      </c>
      <c r="K801" s="0" t="s">
        <v>46</v>
      </c>
      <c r="L801" s="0" t="s">
        <v>47</v>
      </c>
      <c r="M801" s="0" t="s">
        <v>47</v>
      </c>
      <c r="N801" s="0" t="n">
        <v>1</v>
      </c>
      <c r="O801" s="0" t="n">
        <v>265</v>
      </c>
      <c r="P801" s="0" t="n">
        <v>450</v>
      </c>
      <c r="Q801" s="0" t="n">
        <v>4</v>
      </c>
      <c r="R801" s="0" t="str">
        <f aca="false">INDEX(Lookup!$B$4:$B$18,MATCH(C801,Lookup!$A$4:$A$18,0))</f>
        <v>India</v>
      </c>
      <c r="S801" s="20" t="n">
        <f aca="false">INDEX(Lookup!$D$4:$D$18,MATCH(C801,Lookup!$A$4:$A$18,0))</f>
        <v>0.012</v>
      </c>
      <c r="T801" s="21" t="n">
        <f aca="false">ROUND(P801*S801,2)</f>
        <v>5.4</v>
      </c>
      <c r="U801" s="21" t="n">
        <f aca="false">IF(T801&lt;=10,1,IF(T801&lt;=20,2,IF(T801&lt;=30,3,IF(T801&lt;=40,4,IF(T801&lt;=50,5,IF(T801&lt;=100,6,IF(T801&lt;=250,7,8)))))))</f>
        <v>1</v>
      </c>
      <c r="V801" s="21" t="n">
        <f aca="false">IF(AND(OR(Dashboard!$T$3="All",R801=Dashboard!$T$3),OR(Dashboard!$T$4="All",D801=Dashboard!$T$4)),1,0)</f>
        <v>1</v>
      </c>
      <c r="W801" s="21" t="n">
        <f aca="false">IF(V801=1,T801+ROW()/10000000,0)</f>
        <v>5.4000801</v>
      </c>
    </row>
    <row r="802" customFormat="false" ht="15" hidden="false" customHeight="false" outlineLevel="0" collapsed="false">
      <c r="A802" s="0" t="n">
        <v>123010</v>
      </c>
      <c r="B802" s="0" t="s">
        <v>2716</v>
      </c>
      <c r="C802" s="0" t="n">
        <v>1</v>
      </c>
      <c r="D802" s="0" t="s">
        <v>2673</v>
      </c>
      <c r="E802" s="0" t="s">
        <v>2717</v>
      </c>
      <c r="F802" s="0" t="s">
        <v>2705</v>
      </c>
      <c r="G802" s="0" t="s">
        <v>2706</v>
      </c>
      <c r="H802" s="0" t="s">
        <v>2718</v>
      </c>
      <c r="I802" s="0" t="s">
        <v>2123</v>
      </c>
      <c r="J802" s="0" t="s">
        <v>47</v>
      </c>
      <c r="K802" s="0" t="s">
        <v>46</v>
      </c>
      <c r="L802" s="0" t="s">
        <v>47</v>
      </c>
      <c r="M802" s="0" t="s">
        <v>47</v>
      </c>
      <c r="N802" s="0" t="n">
        <v>2</v>
      </c>
      <c r="O802" s="0" t="n">
        <v>252</v>
      </c>
      <c r="P802" s="0" t="n">
        <v>600</v>
      </c>
      <c r="Q802" s="0" t="n">
        <v>4.2</v>
      </c>
      <c r="R802" s="0" t="str">
        <f aca="false">INDEX(Lookup!$B$4:$B$18,MATCH(C802,Lookup!$A$4:$A$18,0))</f>
        <v>India</v>
      </c>
      <c r="S802" s="20" t="n">
        <f aca="false">INDEX(Lookup!$D$4:$D$18,MATCH(C802,Lookup!$A$4:$A$18,0))</f>
        <v>0.012</v>
      </c>
      <c r="T802" s="21" t="n">
        <f aca="false">ROUND(P802*S802,2)</f>
        <v>7.2</v>
      </c>
      <c r="U802" s="21" t="n">
        <f aca="false">IF(T802&lt;=10,1,IF(T802&lt;=20,2,IF(T802&lt;=30,3,IF(T802&lt;=40,4,IF(T802&lt;=50,5,IF(T802&lt;=100,6,IF(T802&lt;=250,7,8)))))))</f>
        <v>1</v>
      </c>
      <c r="V802" s="21" t="n">
        <f aca="false">IF(AND(OR(Dashboard!$T$3="All",R802=Dashboard!$T$3),OR(Dashboard!$T$4="All",D802=Dashboard!$T$4)),1,0)</f>
        <v>1</v>
      </c>
      <c r="W802" s="21" t="n">
        <f aca="false">IF(V802=1,T802+ROW()/10000000,0)</f>
        <v>7.2000802</v>
      </c>
    </row>
    <row r="803" customFormat="false" ht="15" hidden="false" customHeight="false" outlineLevel="0" collapsed="false">
      <c r="A803" s="0" t="n">
        <v>123294</v>
      </c>
      <c r="B803" s="0" t="s">
        <v>2719</v>
      </c>
      <c r="C803" s="0" t="n">
        <v>1</v>
      </c>
      <c r="D803" s="0" t="s">
        <v>2673</v>
      </c>
      <c r="E803" s="0" t="s">
        <v>2720</v>
      </c>
      <c r="F803" s="0" t="s">
        <v>2721</v>
      </c>
      <c r="G803" s="0" t="s">
        <v>2722</v>
      </c>
      <c r="H803" s="0" t="s">
        <v>2723</v>
      </c>
      <c r="I803" s="0" t="s">
        <v>2123</v>
      </c>
      <c r="J803" s="0" t="s">
        <v>47</v>
      </c>
      <c r="K803" s="0" t="s">
        <v>47</v>
      </c>
      <c r="L803" s="0" t="s">
        <v>47</v>
      </c>
      <c r="M803" s="0" t="s">
        <v>47</v>
      </c>
      <c r="N803" s="0" t="n">
        <v>2</v>
      </c>
      <c r="O803" s="0" t="n">
        <v>86</v>
      </c>
      <c r="P803" s="0" t="n">
        <v>800</v>
      </c>
      <c r="Q803" s="0" t="n">
        <v>3.3</v>
      </c>
      <c r="R803" s="0" t="str">
        <f aca="false">INDEX(Lookup!$B$4:$B$18,MATCH(C803,Lookup!$A$4:$A$18,0))</f>
        <v>India</v>
      </c>
      <c r="S803" s="20" t="n">
        <f aca="false">INDEX(Lookup!$D$4:$D$18,MATCH(C803,Lookup!$A$4:$A$18,0))</f>
        <v>0.012</v>
      </c>
      <c r="T803" s="21" t="n">
        <f aca="false">ROUND(P803*S803,2)</f>
        <v>9.6</v>
      </c>
      <c r="U803" s="21" t="n">
        <f aca="false">IF(T803&lt;=10,1,IF(T803&lt;=20,2,IF(T803&lt;=30,3,IF(T803&lt;=40,4,IF(T803&lt;=50,5,IF(T803&lt;=100,6,IF(T803&lt;=250,7,8)))))))</f>
        <v>1</v>
      </c>
      <c r="V803" s="21" t="n">
        <f aca="false">IF(AND(OR(Dashboard!$T$3="All",R803=Dashboard!$T$3),OR(Dashboard!$T$4="All",D803=Dashboard!$T$4)),1,0)</f>
        <v>1</v>
      </c>
      <c r="W803" s="21" t="n">
        <f aca="false">IF(V803=1,T803+ROW()/10000000,0)</f>
        <v>9.6000803</v>
      </c>
    </row>
    <row r="804" customFormat="false" ht="15" hidden="false" customHeight="false" outlineLevel="0" collapsed="false">
      <c r="A804" s="0" t="n">
        <v>121120</v>
      </c>
      <c r="B804" s="0" t="s">
        <v>2724</v>
      </c>
      <c r="C804" s="0" t="n">
        <v>1</v>
      </c>
      <c r="D804" s="0" t="s">
        <v>2673</v>
      </c>
      <c r="E804" s="0" t="s">
        <v>2725</v>
      </c>
      <c r="F804" s="0" t="s">
        <v>2721</v>
      </c>
      <c r="G804" s="0" t="s">
        <v>2722</v>
      </c>
      <c r="H804" s="0" t="s">
        <v>177</v>
      </c>
      <c r="I804" s="0" t="s">
        <v>2123</v>
      </c>
      <c r="J804" s="0" t="s">
        <v>47</v>
      </c>
      <c r="K804" s="0" t="s">
        <v>47</v>
      </c>
      <c r="L804" s="0" t="s">
        <v>47</v>
      </c>
      <c r="M804" s="0" t="s">
        <v>47</v>
      </c>
      <c r="N804" s="0" t="n">
        <v>4</v>
      </c>
      <c r="O804" s="0" t="n">
        <v>817</v>
      </c>
      <c r="P804" s="0" t="n">
        <v>2200</v>
      </c>
      <c r="Q804" s="0" t="n">
        <v>4.4</v>
      </c>
      <c r="R804" s="0" t="str">
        <f aca="false">INDEX(Lookup!$B$4:$B$18,MATCH(C804,Lookup!$A$4:$A$18,0))</f>
        <v>India</v>
      </c>
      <c r="S804" s="20" t="n">
        <f aca="false">INDEX(Lookup!$D$4:$D$18,MATCH(C804,Lookup!$A$4:$A$18,0))</f>
        <v>0.012</v>
      </c>
      <c r="T804" s="21" t="n">
        <f aca="false">ROUND(P804*S804,2)</f>
        <v>26.4</v>
      </c>
      <c r="U804" s="21" t="n">
        <f aca="false">IF(T804&lt;=10,1,IF(T804&lt;=20,2,IF(T804&lt;=30,3,IF(T804&lt;=40,4,IF(T804&lt;=50,5,IF(T804&lt;=100,6,IF(T804&lt;=250,7,8)))))))</f>
        <v>3</v>
      </c>
      <c r="V804" s="21" t="n">
        <f aca="false">IF(AND(OR(Dashboard!$T$3="All",R804=Dashboard!$T$3),OR(Dashboard!$T$4="All",D804=Dashboard!$T$4)),1,0)</f>
        <v>1</v>
      </c>
      <c r="W804" s="21" t="n">
        <f aca="false">IF(V804=1,T804+ROW()/10000000,0)</f>
        <v>26.4000804</v>
      </c>
    </row>
    <row r="805" customFormat="false" ht="15" hidden="false" customHeight="false" outlineLevel="0" collapsed="false">
      <c r="A805" s="0" t="n">
        <v>122940</v>
      </c>
      <c r="B805" s="0" t="s">
        <v>2726</v>
      </c>
      <c r="C805" s="0" t="n">
        <v>1</v>
      </c>
      <c r="D805" s="0" t="s">
        <v>2673</v>
      </c>
      <c r="E805" s="0" t="s">
        <v>2727</v>
      </c>
      <c r="F805" s="0" t="s">
        <v>2728</v>
      </c>
      <c r="G805" s="0" t="s">
        <v>2729</v>
      </c>
      <c r="H805" s="0" t="s">
        <v>1358</v>
      </c>
      <c r="I805" s="0" t="s">
        <v>2123</v>
      </c>
      <c r="J805" s="0" t="s">
        <v>47</v>
      </c>
      <c r="K805" s="0" t="s">
        <v>46</v>
      </c>
      <c r="L805" s="0" t="s">
        <v>47</v>
      </c>
      <c r="M805" s="0" t="s">
        <v>47</v>
      </c>
      <c r="N805" s="0" t="n">
        <v>2</v>
      </c>
      <c r="O805" s="0" t="n">
        <v>249</v>
      </c>
      <c r="P805" s="0" t="n">
        <v>500</v>
      </c>
      <c r="Q805" s="0" t="n">
        <v>4.5</v>
      </c>
      <c r="R805" s="0" t="str">
        <f aca="false">INDEX(Lookup!$B$4:$B$18,MATCH(C805,Lookup!$A$4:$A$18,0))</f>
        <v>India</v>
      </c>
      <c r="S805" s="20" t="n">
        <f aca="false">INDEX(Lookup!$D$4:$D$18,MATCH(C805,Lookup!$A$4:$A$18,0))</f>
        <v>0.012</v>
      </c>
      <c r="T805" s="21" t="n">
        <f aca="false">ROUND(P805*S805,2)</f>
        <v>6</v>
      </c>
      <c r="U805" s="21" t="n">
        <f aca="false">IF(T805&lt;=10,1,IF(T805&lt;=20,2,IF(T805&lt;=30,3,IF(T805&lt;=40,4,IF(T805&lt;=50,5,IF(T805&lt;=100,6,IF(T805&lt;=250,7,8)))))))</f>
        <v>1</v>
      </c>
      <c r="V805" s="21" t="n">
        <f aca="false">IF(AND(OR(Dashboard!$T$3="All",R805=Dashboard!$T$3),OR(Dashboard!$T$4="All",D805=Dashboard!$T$4)),1,0)</f>
        <v>1</v>
      </c>
      <c r="W805" s="21" t="n">
        <f aca="false">IF(V805=1,T805+ROW()/10000000,0)</f>
        <v>6.0000805</v>
      </c>
    </row>
    <row r="806" customFormat="false" ht="15" hidden="false" customHeight="false" outlineLevel="0" collapsed="false">
      <c r="A806" s="0" t="n">
        <v>122830</v>
      </c>
      <c r="B806" s="0" t="s">
        <v>2730</v>
      </c>
      <c r="C806" s="0" t="n">
        <v>1</v>
      </c>
      <c r="D806" s="0" t="s">
        <v>2673</v>
      </c>
      <c r="E806" s="0" t="s">
        <v>2731</v>
      </c>
      <c r="F806" s="0" t="s">
        <v>2728</v>
      </c>
      <c r="G806" s="0" t="s">
        <v>2729</v>
      </c>
      <c r="H806" s="0" t="s">
        <v>2732</v>
      </c>
      <c r="I806" s="0" t="s">
        <v>2123</v>
      </c>
      <c r="J806" s="0" t="s">
        <v>47</v>
      </c>
      <c r="K806" s="0" t="s">
        <v>47</v>
      </c>
      <c r="L806" s="0" t="s">
        <v>47</v>
      </c>
      <c r="M806" s="0" t="s">
        <v>47</v>
      </c>
      <c r="N806" s="0" t="n">
        <v>2</v>
      </c>
      <c r="O806" s="0" t="n">
        <v>356</v>
      </c>
      <c r="P806" s="0" t="n">
        <v>600</v>
      </c>
      <c r="Q806" s="0" t="n">
        <v>4</v>
      </c>
      <c r="R806" s="0" t="str">
        <f aca="false">INDEX(Lookup!$B$4:$B$18,MATCH(C806,Lookup!$A$4:$A$18,0))</f>
        <v>India</v>
      </c>
      <c r="S806" s="20" t="n">
        <f aca="false">INDEX(Lookup!$D$4:$D$18,MATCH(C806,Lookup!$A$4:$A$18,0))</f>
        <v>0.012</v>
      </c>
      <c r="T806" s="21" t="n">
        <f aca="false">ROUND(P806*S806,2)</f>
        <v>7.2</v>
      </c>
      <c r="U806" s="21" t="n">
        <f aca="false">IF(T806&lt;=10,1,IF(T806&lt;=20,2,IF(T806&lt;=30,3,IF(T806&lt;=40,4,IF(T806&lt;=50,5,IF(T806&lt;=100,6,IF(T806&lt;=250,7,8)))))))</f>
        <v>1</v>
      </c>
      <c r="V806" s="21" t="n">
        <f aca="false">IF(AND(OR(Dashboard!$T$3="All",R806=Dashboard!$T$3),OR(Dashboard!$T$4="All",D806=Dashboard!$T$4)),1,0)</f>
        <v>1</v>
      </c>
      <c r="W806" s="21" t="n">
        <f aca="false">IF(V806=1,T806+ROW()/10000000,0)</f>
        <v>7.2000806</v>
      </c>
    </row>
    <row r="807" customFormat="false" ht="15" hidden="false" customHeight="false" outlineLevel="0" collapsed="false">
      <c r="A807" s="0" t="n">
        <v>69024</v>
      </c>
      <c r="B807" s="0" t="s">
        <v>2733</v>
      </c>
      <c r="C807" s="0" t="n">
        <v>1</v>
      </c>
      <c r="D807" s="0" t="s">
        <v>2734</v>
      </c>
      <c r="E807" s="0" t="s">
        <v>2735</v>
      </c>
      <c r="F807" s="0" t="s">
        <v>2736</v>
      </c>
      <c r="G807" s="0" t="s">
        <v>2737</v>
      </c>
      <c r="H807" s="0" t="s">
        <v>2738</v>
      </c>
      <c r="I807" s="0" t="s">
        <v>2123</v>
      </c>
      <c r="J807" s="0" t="s">
        <v>46</v>
      </c>
      <c r="K807" s="0" t="s">
        <v>46</v>
      </c>
      <c r="L807" s="0" t="s">
        <v>47</v>
      </c>
      <c r="M807" s="0" t="s">
        <v>47</v>
      </c>
      <c r="N807" s="0" t="n">
        <v>2</v>
      </c>
      <c r="O807" s="0" t="n">
        <v>1810</v>
      </c>
      <c r="P807" s="0" t="n">
        <v>800</v>
      </c>
      <c r="Q807" s="0" t="n">
        <v>4.2</v>
      </c>
      <c r="R807" s="0" t="str">
        <f aca="false">INDEX(Lookup!$B$4:$B$18,MATCH(C807,Lookup!$A$4:$A$18,0))</f>
        <v>India</v>
      </c>
      <c r="S807" s="20" t="n">
        <f aca="false">INDEX(Lookup!$D$4:$D$18,MATCH(C807,Lookup!$A$4:$A$18,0))</f>
        <v>0.012</v>
      </c>
      <c r="T807" s="21" t="n">
        <f aca="false">ROUND(P807*S807,2)</f>
        <v>9.6</v>
      </c>
      <c r="U807" s="21" t="n">
        <f aca="false">IF(T807&lt;=10,1,IF(T807&lt;=20,2,IF(T807&lt;=30,3,IF(T807&lt;=40,4,IF(T807&lt;=50,5,IF(T807&lt;=100,6,IF(T807&lt;=250,7,8)))))))</f>
        <v>1</v>
      </c>
      <c r="V807" s="21" t="n">
        <f aca="false">IF(AND(OR(Dashboard!$T$3="All",R807=Dashboard!$T$3),OR(Dashboard!$T$4="All",D807=Dashboard!$T$4)),1,0)</f>
        <v>1</v>
      </c>
      <c r="W807" s="21" t="n">
        <f aca="false">IF(V807=1,T807+ROW()/10000000,0)</f>
        <v>9.6000807</v>
      </c>
    </row>
    <row r="808" customFormat="false" ht="15" hidden="false" customHeight="false" outlineLevel="0" collapsed="false">
      <c r="A808" s="0" t="n">
        <v>72475</v>
      </c>
      <c r="B808" s="0" t="s">
        <v>2739</v>
      </c>
      <c r="C808" s="0" t="n">
        <v>1</v>
      </c>
      <c r="D808" s="0" t="s">
        <v>2734</v>
      </c>
      <c r="E808" s="0" t="s">
        <v>2740</v>
      </c>
      <c r="F808" s="0" t="s">
        <v>2741</v>
      </c>
      <c r="G808" s="0" t="s">
        <v>2742</v>
      </c>
      <c r="H808" s="0" t="s">
        <v>2743</v>
      </c>
      <c r="I808" s="0" t="s">
        <v>2123</v>
      </c>
      <c r="J808" s="0" t="s">
        <v>46</v>
      </c>
      <c r="K808" s="0" t="s">
        <v>46</v>
      </c>
      <c r="L808" s="0" t="s">
        <v>47</v>
      </c>
      <c r="M808" s="0" t="s">
        <v>47</v>
      </c>
      <c r="N808" s="0" t="n">
        <v>2</v>
      </c>
      <c r="O808" s="0" t="n">
        <v>519</v>
      </c>
      <c r="P808" s="0" t="n">
        <v>800</v>
      </c>
      <c r="Q808" s="0" t="n">
        <v>3.8</v>
      </c>
      <c r="R808" s="0" t="str">
        <f aca="false">INDEX(Lookup!$B$4:$B$18,MATCH(C808,Lookup!$A$4:$A$18,0))</f>
        <v>India</v>
      </c>
      <c r="S808" s="20" t="n">
        <f aca="false">INDEX(Lookup!$D$4:$D$18,MATCH(C808,Lookup!$A$4:$A$18,0))</f>
        <v>0.012</v>
      </c>
      <c r="T808" s="21" t="n">
        <f aca="false">ROUND(P808*S808,2)</f>
        <v>9.6</v>
      </c>
      <c r="U808" s="21" t="n">
        <f aca="false">IF(T808&lt;=10,1,IF(T808&lt;=20,2,IF(T808&lt;=30,3,IF(T808&lt;=40,4,IF(T808&lt;=50,5,IF(T808&lt;=100,6,IF(T808&lt;=250,7,8)))))))</f>
        <v>1</v>
      </c>
      <c r="V808" s="21" t="n">
        <f aca="false">IF(AND(OR(Dashboard!$T$3="All",R808=Dashboard!$T$3),OR(Dashboard!$T$4="All",D808=Dashboard!$T$4)),1,0)</f>
        <v>1</v>
      </c>
      <c r="W808" s="21" t="n">
        <f aca="false">IF(V808=1,T808+ROW()/10000000,0)</f>
        <v>9.6000808</v>
      </c>
    </row>
    <row r="809" customFormat="false" ht="15" hidden="false" customHeight="false" outlineLevel="0" collapsed="false">
      <c r="A809" s="0" t="n">
        <v>70431</v>
      </c>
      <c r="B809" s="0" t="s">
        <v>2744</v>
      </c>
      <c r="C809" s="0" t="n">
        <v>1</v>
      </c>
      <c r="D809" s="0" t="s">
        <v>2734</v>
      </c>
      <c r="E809" s="0" t="s">
        <v>2745</v>
      </c>
      <c r="F809" s="0" t="s">
        <v>2741</v>
      </c>
      <c r="G809" s="0" t="s">
        <v>2742</v>
      </c>
      <c r="H809" s="0" t="s">
        <v>2746</v>
      </c>
      <c r="I809" s="0" t="s">
        <v>2123</v>
      </c>
      <c r="J809" s="0" t="s">
        <v>46</v>
      </c>
      <c r="K809" s="0" t="s">
        <v>46</v>
      </c>
      <c r="L809" s="0" t="s">
        <v>47</v>
      </c>
      <c r="M809" s="0" t="s">
        <v>47</v>
      </c>
      <c r="N809" s="0" t="n">
        <v>2</v>
      </c>
      <c r="O809" s="0" t="n">
        <v>1504</v>
      </c>
      <c r="P809" s="0" t="n">
        <v>750</v>
      </c>
      <c r="Q809" s="0" t="n">
        <v>4.4</v>
      </c>
      <c r="R809" s="0" t="str">
        <f aca="false">INDEX(Lookup!$B$4:$B$18,MATCH(C809,Lookup!$A$4:$A$18,0))</f>
        <v>India</v>
      </c>
      <c r="S809" s="20" t="n">
        <f aca="false">INDEX(Lookup!$D$4:$D$18,MATCH(C809,Lookup!$A$4:$A$18,0))</f>
        <v>0.012</v>
      </c>
      <c r="T809" s="21" t="n">
        <f aca="false">ROUND(P809*S809,2)</f>
        <v>9</v>
      </c>
      <c r="U809" s="21" t="n">
        <f aca="false">IF(T809&lt;=10,1,IF(T809&lt;=20,2,IF(T809&lt;=30,3,IF(T809&lt;=40,4,IF(T809&lt;=50,5,IF(T809&lt;=100,6,IF(T809&lt;=250,7,8)))))))</f>
        <v>1</v>
      </c>
      <c r="V809" s="21" t="n">
        <f aca="false">IF(AND(OR(Dashboard!$T$3="All",R809=Dashboard!$T$3),OR(Dashboard!$T$4="All",D809=Dashboard!$T$4)),1,0)</f>
        <v>1</v>
      </c>
      <c r="W809" s="21" t="n">
        <f aca="false">IF(V809=1,T809+ROW()/10000000,0)</f>
        <v>9.0000809</v>
      </c>
    </row>
    <row r="810" customFormat="false" ht="15" hidden="false" customHeight="false" outlineLevel="0" collapsed="false">
      <c r="A810" s="0" t="n">
        <v>71443</v>
      </c>
      <c r="B810" s="0" t="s">
        <v>2747</v>
      </c>
      <c r="C810" s="0" t="n">
        <v>1</v>
      </c>
      <c r="D810" s="0" t="s">
        <v>2734</v>
      </c>
      <c r="E810" s="0" t="s">
        <v>2748</v>
      </c>
      <c r="F810" s="0" t="s">
        <v>2749</v>
      </c>
      <c r="G810" s="0" t="s">
        <v>2750</v>
      </c>
      <c r="H810" s="0" t="s">
        <v>2751</v>
      </c>
      <c r="I810" s="0" t="s">
        <v>2123</v>
      </c>
      <c r="J810" s="0" t="s">
        <v>46</v>
      </c>
      <c r="K810" s="0" t="s">
        <v>46</v>
      </c>
      <c r="L810" s="0" t="s">
        <v>47</v>
      </c>
      <c r="M810" s="0" t="s">
        <v>47</v>
      </c>
      <c r="N810" s="0" t="n">
        <v>2</v>
      </c>
      <c r="O810" s="0" t="n">
        <v>841</v>
      </c>
      <c r="P810" s="0" t="n">
        <v>850</v>
      </c>
      <c r="Q810" s="0" t="n">
        <v>4.2</v>
      </c>
      <c r="R810" s="0" t="str">
        <f aca="false">INDEX(Lookup!$B$4:$B$18,MATCH(C810,Lookup!$A$4:$A$18,0))</f>
        <v>India</v>
      </c>
      <c r="S810" s="20" t="n">
        <f aca="false">INDEX(Lookup!$D$4:$D$18,MATCH(C810,Lookup!$A$4:$A$18,0))</f>
        <v>0.012</v>
      </c>
      <c r="T810" s="21" t="n">
        <f aca="false">ROUND(P810*S810,2)</f>
        <v>10.2</v>
      </c>
      <c r="U810" s="21" t="n">
        <f aca="false">IF(T810&lt;=10,1,IF(T810&lt;=20,2,IF(T810&lt;=30,3,IF(T810&lt;=40,4,IF(T810&lt;=50,5,IF(T810&lt;=100,6,IF(T810&lt;=250,7,8)))))))</f>
        <v>2</v>
      </c>
      <c r="V810" s="21" t="n">
        <f aca="false">IF(AND(OR(Dashboard!$T$3="All",R810=Dashboard!$T$3),OR(Dashboard!$T$4="All",D810=Dashboard!$T$4)),1,0)</f>
        <v>1</v>
      </c>
      <c r="W810" s="21" t="n">
        <f aca="false">IF(V810=1,T810+ROW()/10000000,0)</f>
        <v>10.200081</v>
      </c>
    </row>
    <row r="811" customFormat="false" ht="15" hidden="false" customHeight="false" outlineLevel="0" collapsed="false">
      <c r="A811" s="0" t="n">
        <v>73088</v>
      </c>
      <c r="B811" s="0" t="s">
        <v>2683</v>
      </c>
      <c r="C811" s="0" t="n">
        <v>1</v>
      </c>
      <c r="D811" s="0" t="s">
        <v>2734</v>
      </c>
      <c r="E811" s="0" t="s">
        <v>2752</v>
      </c>
      <c r="F811" s="0" t="s">
        <v>2753</v>
      </c>
      <c r="G811" s="0" t="s">
        <v>2754</v>
      </c>
      <c r="H811" s="0" t="s">
        <v>2755</v>
      </c>
      <c r="I811" s="0" t="s">
        <v>2123</v>
      </c>
      <c r="J811" s="0" t="s">
        <v>46</v>
      </c>
      <c r="K811" s="0" t="s">
        <v>46</v>
      </c>
      <c r="L811" s="0" t="s">
        <v>47</v>
      </c>
      <c r="M811" s="0" t="s">
        <v>47</v>
      </c>
      <c r="N811" s="0" t="n">
        <v>3</v>
      </c>
      <c r="O811" s="0" t="n">
        <v>1262</v>
      </c>
      <c r="P811" s="0" t="n">
        <v>1700</v>
      </c>
      <c r="Q811" s="0" t="n">
        <v>4.8</v>
      </c>
      <c r="R811" s="0" t="str">
        <f aca="false">INDEX(Lookup!$B$4:$B$18,MATCH(C811,Lookup!$A$4:$A$18,0))</f>
        <v>India</v>
      </c>
      <c r="S811" s="20" t="n">
        <f aca="false">INDEX(Lookup!$D$4:$D$18,MATCH(C811,Lookup!$A$4:$A$18,0))</f>
        <v>0.012</v>
      </c>
      <c r="T811" s="21" t="n">
        <f aca="false">ROUND(P811*S811,2)</f>
        <v>20.4</v>
      </c>
      <c r="U811" s="21" t="n">
        <f aca="false">IF(T811&lt;=10,1,IF(T811&lt;=20,2,IF(T811&lt;=30,3,IF(T811&lt;=40,4,IF(T811&lt;=50,5,IF(T811&lt;=100,6,IF(T811&lt;=250,7,8)))))))</f>
        <v>3</v>
      </c>
      <c r="V811" s="21" t="n">
        <f aca="false">IF(AND(OR(Dashboard!$T$3="All",R811=Dashboard!$T$3),OR(Dashboard!$T$4="All",D811=Dashboard!$T$4)),1,0)</f>
        <v>1</v>
      </c>
      <c r="W811" s="21" t="n">
        <f aca="false">IF(V811=1,T811+ROW()/10000000,0)</f>
        <v>20.4000811</v>
      </c>
    </row>
    <row r="812" customFormat="false" ht="15" hidden="false" customHeight="false" outlineLevel="0" collapsed="false">
      <c r="A812" s="0" t="n">
        <v>18423075</v>
      </c>
      <c r="B812" s="0" t="s">
        <v>2756</v>
      </c>
      <c r="C812" s="0" t="n">
        <v>1</v>
      </c>
      <c r="D812" s="0" t="s">
        <v>2734</v>
      </c>
      <c r="E812" s="0" t="s">
        <v>2757</v>
      </c>
      <c r="F812" s="0" t="s">
        <v>2758</v>
      </c>
      <c r="G812" s="0" t="s">
        <v>2759</v>
      </c>
      <c r="H812" s="0" t="s">
        <v>2760</v>
      </c>
      <c r="I812" s="0" t="s">
        <v>2123</v>
      </c>
      <c r="J812" s="0" t="s">
        <v>47</v>
      </c>
      <c r="K812" s="0" t="s">
        <v>46</v>
      </c>
      <c r="L812" s="0" t="s">
        <v>47</v>
      </c>
      <c r="M812" s="0" t="s">
        <v>47</v>
      </c>
      <c r="N812" s="0" t="n">
        <v>1</v>
      </c>
      <c r="O812" s="0" t="n">
        <v>191</v>
      </c>
      <c r="P812" s="0" t="n">
        <v>450</v>
      </c>
      <c r="Q812" s="0" t="n">
        <v>4.2</v>
      </c>
      <c r="R812" s="0" t="str">
        <f aca="false">INDEX(Lookup!$B$4:$B$18,MATCH(C812,Lookup!$A$4:$A$18,0))</f>
        <v>India</v>
      </c>
      <c r="S812" s="20" t="n">
        <f aca="false">INDEX(Lookup!$D$4:$D$18,MATCH(C812,Lookup!$A$4:$A$18,0))</f>
        <v>0.012</v>
      </c>
      <c r="T812" s="21" t="n">
        <f aca="false">ROUND(P812*S812,2)</f>
        <v>5.4</v>
      </c>
      <c r="U812" s="21" t="n">
        <f aca="false">IF(T812&lt;=10,1,IF(T812&lt;=20,2,IF(T812&lt;=30,3,IF(T812&lt;=40,4,IF(T812&lt;=50,5,IF(T812&lt;=100,6,IF(T812&lt;=250,7,8)))))))</f>
        <v>1</v>
      </c>
      <c r="V812" s="21" t="n">
        <f aca="false">IF(AND(OR(Dashboard!$T$3="All",R812=Dashboard!$T$3),OR(Dashboard!$T$4="All",D812=Dashboard!$T$4)),1,0)</f>
        <v>1</v>
      </c>
      <c r="W812" s="21" t="n">
        <f aca="false">IF(V812=1,T812+ROW()/10000000,0)</f>
        <v>5.4000812</v>
      </c>
    </row>
    <row r="813" customFormat="false" ht="15" hidden="false" customHeight="false" outlineLevel="0" collapsed="false">
      <c r="A813" s="0" t="n">
        <v>70890</v>
      </c>
      <c r="B813" s="0" t="s">
        <v>2761</v>
      </c>
      <c r="C813" s="0" t="n">
        <v>1</v>
      </c>
      <c r="D813" s="0" t="s">
        <v>2734</v>
      </c>
      <c r="E813" s="0" t="s">
        <v>2762</v>
      </c>
      <c r="F813" s="0" t="s">
        <v>2763</v>
      </c>
      <c r="G813" s="0" t="s">
        <v>2764</v>
      </c>
      <c r="H813" s="0" t="s">
        <v>177</v>
      </c>
      <c r="I813" s="0" t="s">
        <v>2123</v>
      </c>
      <c r="J813" s="0" t="s">
        <v>47</v>
      </c>
      <c r="K813" s="0" t="s">
        <v>47</v>
      </c>
      <c r="L813" s="0" t="s">
        <v>47</v>
      </c>
      <c r="M813" s="0" t="s">
        <v>47</v>
      </c>
      <c r="N813" s="0" t="n">
        <v>1</v>
      </c>
      <c r="O813" s="0" t="n">
        <v>1510</v>
      </c>
      <c r="P813" s="0" t="n">
        <v>350</v>
      </c>
      <c r="Q813" s="0" t="n">
        <v>4.6</v>
      </c>
      <c r="R813" s="0" t="str">
        <f aca="false">INDEX(Lookup!$B$4:$B$18,MATCH(C813,Lookup!$A$4:$A$18,0))</f>
        <v>India</v>
      </c>
      <c r="S813" s="20" t="n">
        <f aca="false">INDEX(Lookup!$D$4:$D$18,MATCH(C813,Lookup!$A$4:$A$18,0))</f>
        <v>0.012</v>
      </c>
      <c r="T813" s="21" t="n">
        <f aca="false">ROUND(P813*S813,2)</f>
        <v>4.2</v>
      </c>
      <c r="U813" s="21" t="n">
        <f aca="false">IF(T813&lt;=10,1,IF(T813&lt;=20,2,IF(T813&lt;=30,3,IF(T813&lt;=40,4,IF(T813&lt;=50,5,IF(T813&lt;=100,6,IF(T813&lt;=250,7,8)))))))</f>
        <v>1</v>
      </c>
      <c r="V813" s="21" t="n">
        <f aca="false">IF(AND(OR(Dashboard!$T$3="All",R813=Dashboard!$T$3),OR(Dashboard!$T$4="All",D813=Dashboard!$T$4)),1,0)</f>
        <v>1</v>
      </c>
      <c r="W813" s="21" t="n">
        <f aca="false">IF(V813=1,T813+ROW()/10000000,0)</f>
        <v>4.2000813</v>
      </c>
    </row>
    <row r="814" customFormat="false" ht="15" hidden="false" customHeight="false" outlineLevel="0" collapsed="false">
      <c r="A814" s="0" t="n">
        <v>71492</v>
      </c>
      <c r="B814" s="0" t="s">
        <v>2765</v>
      </c>
      <c r="C814" s="0" t="n">
        <v>1</v>
      </c>
      <c r="D814" s="0" t="s">
        <v>2734</v>
      </c>
      <c r="E814" s="0" t="s">
        <v>2766</v>
      </c>
      <c r="F814" s="0" t="s">
        <v>2767</v>
      </c>
      <c r="G814" s="0" t="s">
        <v>2768</v>
      </c>
      <c r="H814" s="0" t="s">
        <v>2769</v>
      </c>
      <c r="I814" s="0" t="s">
        <v>2123</v>
      </c>
      <c r="J814" s="0" t="s">
        <v>47</v>
      </c>
      <c r="K814" s="0" t="s">
        <v>47</v>
      </c>
      <c r="L814" s="0" t="s">
        <v>47</v>
      </c>
      <c r="M814" s="0" t="s">
        <v>47</v>
      </c>
      <c r="N814" s="0" t="n">
        <v>3</v>
      </c>
      <c r="O814" s="0" t="n">
        <v>1004</v>
      </c>
      <c r="P814" s="0" t="n">
        <v>1100</v>
      </c>
      <c r="Q814" s="0" t="n">
        <v>4.1</v>
      </c>
      <c r="R814" s="0" t="str">
        <f aca="false">INDEX(Lookup!$B$4:$B$18,MATCH(C814,Lookup!$A$4:$A$18,0))</f>
        <v>India</v>
      </c>
      <c r="S814" s="20" t="n">
        <f aca="false">INDEX(Lookup!$D$4:$D$18,MATCH(C814,Lookup!$A$4:$A$18,0))</f>
        <v>0.012</v>
      </c>
      <c r="T814" s="21" t="n">
        <f aca="false">ROUND(P814*S814,2)</f>
        <v>13.2</v>
      </c>
      <c r="U814" s="21" t="n">
        <f aca="false">IF(T814&lt;=10,1,IF(T814&lt;=20,2,IF(T814&lt;=30,3,IF(T814&lt;=40,4,IF(T814&lt;=50,5,IF(T814&lt;=100,6,IF(T814&lt;=250,7,8)))))))</f>
        <v>2</v>
      </c>
      <c r="V814" s="21" t="n">
        <f aca="false">IF(AND(OR(Dashboard!$T$3="All",R814=Dashboard!$T$3),OR(Dashboard!$T$4="All",D814=Dashboard!$T$4)),1,0)</f>
        <v>1</v>
      </c>
      <c r="W814" s="21" t="n">
        <f aca="false">IF(V814=1,T814+ROW()/10000000,0)</f>
        <v>13.2000814</v>
      </c>
    </row>
    <row r="815" customFormat="false" ht="15" hidden="false" customHeight="false" outlineLevel="0" collapsed="false">
      <c r="A815" s="0" t="n">
        <v>70092</v>
      </c>
      <c r="B815" s="0" t="s">
        <v>2770</v>
      </c>
      <c r="C815" s="0" t="n">
        <v>1</v>
      </c>
      <c r="D815" s="0" t="s">
        <v>2734</v>
      </c>
      <c r="E815" s="0" t="s">
        <v>2771</v>
      </c>
      <c r="F815" s="0" t="s">
        <v>2772</v>
      </c>
      <c r="G815" s="0" t="s">
        <v>2773</v>
      </c>
      <c r="H815" s="0" t="s">
        <v>2774</v>
      </c>
      <c r="I815" s="0" t="s">
        <v>2123</v>
      </c>
      <c r="J815" s="0" t="s">
        <v>46</v>
      </c>
      <c r="K815" s="0" t="s">
        <v>46</v>
      </c>
      <c r="L815" s="0" t="s">
        <v>47</v>
      </c>
      <c r="M815" s="0" t="s">
        <v>47</v>
      </c>
      <c r="N815" s="0" t="n">
        <v>3</v>
      </c>
      <c r="O815" s="0" t="n">
        <v>1820</v>
      </c>
      <c r="P815" s="0" t="n">
        <v>1500</v>
      </c>
      <c r="Q815" s="0" t="n">
        <v>4</v>
      </c>
      <c r="R815" s="0" t="str">
        <f aca="false">INDEX(Lookup!$B$4:$B$18,MATCH(C815,Lookup!$A$4:$A$18,0))</f>
        <v>India</v>
      </c>
      <c r="S815" s="20" t="n">
        <f aca="false">INDEX(Lookup!$D$4:$D$18,MATCH(C815,Lookup!$A$4:$A$18,0))</f>
        <v>0.012</v>
      </c>
      <c r="T815" s="21" t="n">
        <f aca="false">ROUND(P815*S815,2)</f>
        <v>18</v>
      </c>
      <c r="U815" s="21" t="n">
        <f aca="false">IF(T815&lt;=10,1,IF(T815&lt;=20,2,IF(T815&lt;=30,3,IF(T815&lt;=40,4,IF(T815&lt;=50,5,IF(T815&lt;=100,6,IF(T815&lt;=250,7,8)))))))</f>
        <v>2</v>
      </c>
      <c r="V815" s="21" t="n">
        <f aca="false">IF(AND(OR(Dashboard!$T$3="All",R815=Dashboard!$T$3),OR(Dashboard!$T$4="All",D815=Dashboard!$T$4)),1,0)</f>
        <v>1</v>
      </c>
      <c r="W815" s="21" t="n">
        <f aca="false">IF(V815=1,T815+ROW()/10000000,0)</f>
        <v>18.0000815</v>
      </c>
    </row>
    <row r="816" customFormat="false" ht="15" hidden="false" customHeight="false" outlineLevel="0" collapsed="false">
      <c r="A816" s="0" t="n">
        <v>70393</v>
      </c>
      <c r="B816" s="0" t="s">
        <v>2483</v>
      </c>
      <c r="C816" s="0" t="n">
        <v>1</v>
      </c>
      <c r="D816" s="0" t="s">
        <v>2734</v>
      </c>
      <c r="E816" s="0" t="s">
        <v>2775</v>
      </c>
      <c r="F816" s="0" t="s">
        <v>2776</v>
      </c>
      <c r="G816" s="0" t="s">
        <v>2777</v>
      </c>
      <c r="H816" s="0" t="s">
        <v>2128</v>
      </c>
      <c r="I816" s="0" t="s">
        <v>2123</v>
      </c>
      <c r="J816" s="0" t="s">
        <v>46</v>
      </c>
      <c r="K816" s="0" t="s">
        <v>46</v>
      </c>
      <c r="L816" s="0" t="s">
        <v>47</v>
      </c>
      <c r="M816" s="0" t="s">
        <v>47</v>
      </c>
      <c r="N816" s="0" t="n">
        <v>3</v>
      </c>
      <c r="O816" s="0" t="n">
        <v>1753</v>
      </c>
      <c r="P816" s="0" t="n">
        <v>1200</v>
      </c>
      <c r="Q816" s="0" t="n">
        <v>4.6</v>
      </c>
      <c r="R816" s="0" t="str">
        <f aca="false">INDEX(Lookup!$B$4:$B$18,MATCH(C816,Lookup!$A$4:$A$18,0))</f>
        <v>India</v>
      </c>
      <c r="S816" s="20" t="n">
        <f aca="false">INDEX(Lookup!$D$4:$D$18,MATCH(C816,Lookup!$A$4:$A$18,0))</f>
        <v>0.012</v>
      </c>
      <c r="T816" s="21" t="n">
        <f aca="false">ROUND(P816*S816,2)</f>
        <v>14.4</v>
      </c>
      <c r="U816" s="21" t="n">
        <f aca="false">IF(T816&lt;=10,1,IF(T816&lt;=20,2,IF(T816&lt;=30,3,IF(T816&lt;=40,4,IF(T816&lt;=50,5,IF(T816&lt;=100,6,IF(T816&lt;=250,7,8)))))))</f>
        <v>2</v>
      </c>
      <c r="V816" s="21" t="n">
        <f aca="false">IF(AND(OR(Dashboard!$T$3="All",R816=Dashboard!$T$3),OR(Dashboard!$T$4="All",D816=Dashboard!$T$4)),1,0)</f>
        <v>1</v>
      </c>
      <c r="W816" s="21" t="n">
        <f aca="false">IF(V816=1,T816+ROW()/10000000,0)</f>
        <v>14.4000816</v>
      </c>
    </row>
    <row r="817" customFormat="false" ht="15" hidden="false" customHeight="false" outlineLevel="0" collapsed="false">
      <c r="A817" s="0" t="n">
        <v>70894</v>
      </c>
      <c r="B817" s="0" t="s">
        <v>2778</v>
      </c>
      <c r="C817" s="0" t="n">
        <v>1</v>
      </c>
      <c r="D817" s="0" t="s">
        <v>2734</v>
      </c>
      <c r="E817" s="0" t="s">
        <v>2779</v>
      </c>
      <c r="F817" s="0" t="s">
        <v>2776</v>
      </c>
      <c r="G817" s="0" t="s">
        <v>2777</v>
      </c>
      <c r="H817" s="0" t="s">
        <v>2780</v>
      </c>
      <c r="I817" s="0" t="s">
        <v>2123</v>
      </c>
      <c r="J817" s="0" t="s">
        <v>46</v>
      </c>
      <c r="K817" s="0" t="s">
        <v>47</v>
      </c>
      <c r="L817" s="0" t="s">
        <v>47</v>
      </c>
      <c r="M817" s="0" t="s">
        <v>47</v>
      </c>
      <c r="N817" s="0" t="n">
        <v>3</v>
      </c>
      <c r="O817" s="0" t="n">
        <v>1714</v>
      </c>
      <c r="P817" s="0" t="n">
        <v>1000</v>
      </c>
      <c r="Q817" s="0" t="n">
        <v>4.2</v>
      </c>
      <c r="R817" s="0" t="str">
        <f aca="false">INDEX(Lookup!$B$4:$B$18,MATCH(C817,Lookup!$A$4:$A$18,0))</f>
        <v>India</v>
      </c>
      <c r="S817" s="20" t="n">
        <f aca="false">INDEX(Lookup!$D$4:$D$18,MATCH(C817,Lookup!$A$4:$A$18,0))</f>
        <v>0.012</v>
      </c>
      <c r="T817" s="21" t="n">
        <f aca="false">ROUND(P817*S817,2)</f>
        <v>12</v>
      </c>
      <c r="U817" s="21" t="n">
        <f aca="false">IF(T817&lt;=10,1,IF(T817&lt;=20,2,IF(T817&lt;=30,3,IF(T817&lt;=40,4,IF(T817&lt;=50,5,IF(T817&lt;=100,6,IF(T817&lt;=250,7,8)))))))</f>
        <v>2</v>
      </c>
      <c r="V817" s="21" t="n">
        <f aca="false">IF(AND(OR(Dashboard!$T$3="All",R817=Dashboard!$T$3),OR(Dashboard!$T$4="All",D817=Dashboard!$T$4)),1,0)</f>
        <v>1</v>
      </c>
      <c r="W817" s="21" t="n">
        <f aca="false">IF(V817=1,T817+ROW()/10000000,0)</f>
        <v>12.0000817</v>
      </c>
    </row>
    <row r="818" customFormat="false" ht="15" hidden="false" customHeight="false" outlineLevel="0" collapsed="false">
      <c r="A818" s="0" t="n">
        <v>73279</v>
      </c>
      <c r="B818" s="0" t="s">
        <v>2318</v>
      </c>
      <c r="C818" s="0" t="n">
        <v>1</v>
      </c>
      <c r="D818" s="0" t="s">
        <v>2734</v>
      </c>
      <c r="E818" s="0" t="s">
        <v>2781</v>
      </c>
      <c r="F818" s="0" t="s">
        <v>2782</v>
      </c>
      <c r="G818" s="0" t="s">
        <v>2783</v>
      </c>
      <c r="H818" s="0" t="s">
        <v>2784</v>
      </c>
      <c r="I818" s="0" t="s">
        <v>2123</v>
      </c>
      <c r="J818" s="0" t="s">
        <v>47</v>
      </c>
      <c r="K818" s="0" t="s">
        <v>46</v>
      </c>
      <c r="L818" s="0" t="s">
        <v>47</v>
      </c>
      <c r="M818" s="0" t="s">
        <v>47</v>
      </c>
      <c r="N818" s="0" t="n">
        <v>2</v>
      </c>
      <c r="O818" s="0" t="n">
        <v>1317</v>
      </c>
      <c r="P818" s="0" t="n">
        <v>900</v>
      </c>
      <c r="Q818" s="0" t="n">
        <v>3.8</v>
      </c>
      <c r="R818" s="0" t="str">
        <f aca="false">INDEX(Lookup!$B$4:$B$18,MATCH(C818,Lookup!$A$4:$A$18,0))</f>
        <v>India</v>
      </c>
      <c r="S818" s="20" t="n">
        <f aca="false">INDEX(Lookup!$D$4:$D$18,MATCH(C818,Lookup!$A$4:$A$18,0))</f>
        <v>0.012</v>
      </c>
      <c r="T818" s="21" t="n">
        <f aca="false">ROUND(P818*S818,2)</f>
        <v>10.8</v>
      </c>
      <c r="U818" s="21" t="n">
        <f aca="false">IF(T818&lt;=10,1,IF(T818&lt;=20,2,IF(T818&lt;=30,3,IF(T818&lt;=40,4,IF(T818&lt;=50,5,IF(T818&lt;=100,6,IF(T818&lt;=250,7,8)))))))</f>
        <v>2</v>
      </c>
      <c r="V818" s="21" t="n">
        <f aca="false">IF(AND(OR(Dashboard!$T$3="All",R818=Dashboard!$T$3),OR(Dashboard!$T$4="All",D818=Dashboard!$T$4)),1,0)</f>
        <v>1</v>
      </c>
      <c r="W818" s="21" t="n">
        <f aca="false">IF(V818=1,T818+ROW()/10000000,0)</f>
        <v>10.8000818</v>
      </c>
    </row>
    <row r="819" customFormat="false" ht="15" hidden="false" customHeight="false" outlineLevel="0" collapsed="false">
      <c r="A819" s="0" t="n">
        <v>69951</v>
      </c>
      <c r="B819" s="0" t="s">
        <v>2785</v>
      </c>
      <c r="C819" s="0" t="n">
        <v>1</v>
      </c>
      <c r="D819" s="0" t="s">
        <v>2734</v>
      </c>
      <c r="E819" s="0" t="s">
        <v>2786</v>
      </c>
      <c r="F819" s="0" t="s">
        <v>2787</v>
      </c>
      <c r="G819" s="0" t="s">
        <v>2788</v>
      </c>
      <c r="H819" s="0" t="s">
        <v>2789</v>
      </c>
      <c r="I819" s="0" t="s">
        <v>2123</v>
      </c>
      <c r="J819" s="0" t="s">
        <v>46</v>
      </c>
      <c r="K819" s="0" t="s">
        <v>46</v>
      </c>
      <c r="L819" s="0" t="s">
        <v>47</v>
      </c>
      <c r="M819" s="0" t="s">
        <v>47</v>
      </c>
      <c r="N819" s="0" t="n">
        <v>3</v>
      </c>
      <c r="O819" s="0" t="n">
        <v>1607</v>
      </c>
      <c r="P819" s="0" t="n">
        <v>1200</v>
      </c>
      <c r="Q819" s="0" t="n">
        <v>4.3</v>
      </c>
      <c r="R819" s="0" t="str">
        <f aca="false">INDEX(Lookup!$B$4:$B$18,MATCH(C819,Lookup!$A$4:$A$18,0))</f>
        <v>India</v>
      </c>
      <c r="S819" s="20" t="n">
        <f aca="false">INDEX(Lookup!$D$4:$D$18,MATCH(C819,Lookup!$A$4:$A$18,0))</f>
        <v>0.012</v>
      </c>
      <c r="T819" s="21" t="n">
        <f aca="false">ROUND(P819*S819,2)</f>
        <v>14.4</v>
      </c>
      <c r="U819" s="21" t="n">
        <f aca="false">IF(T819&lt;=10,1,IF(T819&lt;=20,2,IF(T819&lt;=30,3,IF(T819&lt;=40,4,IF(T819&lt;=50,5,IF(T819&lt;=100,6,IF(T819&lt;=250,7,8)))))))</f>
        <v>2</v>
      </c>
      <c r="V819" s="21" t="n">
        <f aca="false">IF(AND(OR(Dashboard!$T$3="All",R819=Dashboard!$T$3),OR(Dashboard!$T$4="All",D819=Dashboard!$T$4)),1,0)</f>
        <v>1</v>
      </c>
      <c r="W819" s="21" t="n">
        <f aca="false">IF(V819=1,T819+ROW()/10000000,0)</f>
        <v>14.4000819</v>
      </c>
    </row>
    <row r="820" customFormat="false" ht="15" hidden="false" customHeight="false" outlineLevel="0" collapsed="false">
      <c r="A820" s="0" t="n">
        <v>72497</v>
      </c>
      <c r="B820" s="0" t="s">
        <v>2747</v>
      </c>
      <c r="C820" s="0" t="n">
        <v>1</v>
      </c>
      <c r="D820" s="0" t="s">
        <v>2734</v>
      </c>
      <c r="E820" s="0" t="s">
        <v>2790</v>
      </c>
      <c r="F820" s="0" t="s">
        <v>2791</v>
      </c>
      <c r="G820" s="0" t="s">
        <v>2792</v>
      </c>
      <c r="H820" s="0" t="s">
        <v>2751</v>
      </c>
      <c r="I820" s="0" t="s">
        <v>2123</v>
      </c>
      <c r="J820" s="0" t="s">
        <v>46</v>
      </c>
      <c r="K820" s="0" t="s">
        <v>46</v>
      </c>
      <c r="L820" s="0" t="s">
        <v>47</v>
      </c>
      <c r="M820" s="0" t="s">
        <v>47</v>
      </c>
      <c r="N820" s="0" t="n">
        <v>2</v>
      </c>
      <c r="O820" s="0" t="n">
        <v>645</v>
      </c>
      <c r="P820" s="0" t="n">
        <v>850</v>
      </c>
      <c r="Q820" s="0" t="n">
        <v>4.4</v>
      </c>
      <c r="R820" s="0" t="str">
        <f aca="false">INDEX(Lookup!$B$4:$B$18,MATCH(C820,Lookup!$A$4:$A$18,0))</f>
        <v>India</v>
      </c>
      <c r="S820" s="20" t="n">
        <f aca="false">INDEX(Lookup!$D$4:$D$18,MATCH(C820,Lookup!$A$4:$A$18,0))</f>
        <v>0.012</v>
      </c>
      <c r="T820" s="21" t="n">
        <f aca="false">ROUND(P820*S820,2)</f>
        <v>10.2</v>
      </c>
      <c r="U820" s="21" t="n">
        <f aca="false">IF(T820&lt;=10,1,IF(T820&lt;=20,2,IF(T820&lt;=30,3,IF(T820&lt;=40,4,IF(T820&lt;=50,5,IF(T820&lt;=100,6,IF(T820&lt;=250,7,8)))))))</f>
        <v>2</v>
      </c>
      <c r="V820" s="21" t="n">
        <f aca="false">IF(AND(OR(Dashboard!$T$3="All",R820=Dashboard!$T$3),OR(Dashboard!$T$4="All",D820=Dashboard!$T$4)),1,0)</f>
        <v>1</v>
      </c>
      <c r="W820" s="21" t="n">
        <f aca="false">IF(V820=1,T820+ROW()/10000000,0)</f>
        <v>10.200082</v>
      </c>
    </row>
    <row r="821" customFormat="false" ht="15" hidden="false" customHeight="false" outlineLevel="0" collapsed="false">
      <c r="A821" s="0" t="n">
        <v>65413</v>
      </c>
      <c r="B821" s="0" t="s">
        <v>2747</v>
      </c>
      <c r="C821" s="0" t="n">
        <v>1</v>
      </c>
      <c r="D821" s="0" t="s">
        <v>2734</v>
      </c>
      <c r="E821" s="0" t="s">
        <v>2793</v>
      </c>
      <c r="F821" s="0" t="s">
        <v>2794</v>
      </c>
      <c r="G821" s="0" t="s">
        <v>2795</v>
      </c>
      <c r="H821" s="0" t="s">
        <v>2751</v>
      </c>
      <c r="I821" s="0" t="s">
        <v>2123</v>
      </c>
      <c r="J821" s="0" t="s">
        <v>46</v>
      </c>
      <c r="K821" s="0" t="s">
        <v>46</v>
      </c>
      <c r="L821" s="0" t="s">
        <v>47</v>
      </c>
      <c r="M821" s="0" t="s">
        <v>47</v>
      </c>
      <c r="N821" s="0" t="n">
        <v>2</v>
      </c>
      <c r="O821" s="0" t="n">
        <v>742</v>
      </c>
      <c r="P821" s="0" t="n">
        <v>850</v>
      </c>
      <c r="Q821" s="0" t="n">
        <v>4.3</v>
      </c>
      <c r="R821" s="0" t="str">
        <f aca="false">INDEX(Lookup!$B$4:$B$18,MATCH(C821,Lookup!$A$4:$A$18,0))</f>
        <v>India</v>
      </c>
      <c r="S821" s="20" t="n">
        <f aca="false">INDEX(Lookup!$D$4:$D$18,MATCH(C821,Lookup!$A$4:$A$18,0))</f>
        <v>0.012</v>
      </c>
      <c r="T821" s="21" t="n">
        <f aca="false">ROUND(P821*S821,2)</f>
        <v>10.2</v>
      </c>
      <c r="U821" s="21" t="n">
        <f aca="false">IF(T821&lt;=10,1,IF(T821&lt;=20,2,IF(T821&lt;=30,3,IF(T821&lt;=40,4,IF(T821&lt;=50,5,IF(T821&lt;=100,6,IF(T821&lt;=250,7,8)))))))</f>
        <v>2</v>
      </c>
      <c r="V821" s="21" t="n">
        <f aca="false">IF(AND(OR(Dashboard!$T$3="All",R821=Dashboard!$T$3),OR(Dashboard!$T$4="All",D821=Dashboard!$T$4)),1,0)</f>
        <v>1</v>
      </c>
      <c r="W821" s="21" t="n">
        <f aca="false">IF(V821=1,T821+ROW()/10000000,0)</f>
        <v>10.2000821</v>
      </c>
    </row>
    <row r="822" customFormat="false" ht="15" hidden="false" customHeight="false" outlineLevel="0" collapsed="false">
      <c r="A822" s="0" t="n">
        <v>70497</v>
      </c>
      <c r="B822" s="0" t="s">
        <v>2796</v>
      </c>
      <c r="C822" s="0" t="n">
        <v>1</v>
      </c>
      <c r="D822" s="0" t="s">
        <v>2734</v>
      </c>
      <c r="E822" s="0" t="s">
        <v>2797</v>
      </c>
      <c r="F822" s="0" t="s">
        <v>2798</v>
      </c>
      <c r="G822" s="0" t="s">
        <v>2799</v>
      </c>
      <c r="H822" s="0" t="s">
        <v>2800</v>
      </c>
      <c r="I822" s="0" t="s">
        <v>2123</v>
      </c>
      <c r="J822" s="0" t="s">
        <v>46</v>
      </c>
      <c r="K822" s="0" t="s">
        <v>46</v>
      </c>
      <c r="L822" s="0" t="s">
        <v>47</v>
      </c>
      <c r="M822" s="0" t="s">
        <v>47</v>
      </c>
      <c r="N822" s="0" t="n">
        <v>3</v>
      </c>
      <c r="O822" s="0" t="n">
        <v>1210</v>
      </c>
      <c r="P822" s="0" t="n">
        <v>1500</v>
      </c>
      <c r="Q822" s="0" t="n">
        <v>4.5</v>
      </c>
      <c r="R822" s="0" t="str">
        <f aca="false">INDEX(Lookup!$B$4:$B$18,MATCH(C822,Lookup!$A$4:$A$18,0))</f>
        <v>India</v>
      </c>
      <c r="S822" s="20" t="n">
        <f aca="false">INDEX(Lookup!$D$4:$D$18,MATCH(C822,Lookup!$A$4:$A$18,0))</f>
        <v>0.012</v>
      </c>
      <c r="T822" s="21" t="n">
        <f aca="false">ROUND(P822*S822,2)</f>
        <v>18</v>
      </c>
      <c r="U822" s="21" t="n">
        <f aca="false">IF(T822&lt;=10,1,IF(T822&lt;=20,2,IF(T822&lt;=30,3,IF(T822&lt;=40,4,IF(T822&lt;=50,5,IF(T822&lt;=100,6,IF(T822&lt;=250,7,8)))))))</f>
        <v>2</v>
      </c>
      <c r="V822" s="21" t="n">
        <f aca="false">IF(AND(OR(Dashboard!$T$3="All",R822=Dashboard!$T$3),OR(Dashboard!$T$4="All",D822=Dashboard!$T$4)),1,0)</f>
        <v>1</v>
      </c>
      <c r="W822" s="21" t="n">
        <f aca="false">IF(V822=1,T822+ROW()/10000000,0)</f>
        <v>18.0000822</v>
      </c>
    </row>
    <row r="823" customFormat="false" ht="15" hidden="false" customHeight="false" outlineLevel="0" collapsed="false">
      <c r="A823" s="0" t="n">
        <v>65055</v>
      </c>
      <c r="B823" s="0" t="s">
        <v>1973</v>
      </c>
      <c r="C823" s="0" t="n">
        <v>1</v>
      </c>
      <c r="D823" s="0" t="s">
        <v>2734</v>
      </c>
      <c r="E823" s="0" t="s">
        <v>2801</v>
      </c>
      <c r="F823" s="0" t="s">
        <v>2798</v>
      </c>
      <c r="G823" s="0" t="s">
        <v>2799</v>
      </c>
      <c r="H823" s="0" t="s">
        <v>2802</v>
      </c>
      <c r="I823" s="0" t="s">
        <v>2123</v>
      </c>
      <c r="J823" s="0" t="s">
        <v>47</v>
      </c>
      <c r="K823" s="0" t="s">
        <v>47</v>
      </c>
      <c r="L823" s="0" t="s">
        <v>47</v>
      </c>
      <c r="M823" s="0" t="s">
        <v>47</v>
      </c>
      <c r="N823" s="0" t="n">
        <v>4</v>
      </c>
      <c r="O823" s="0" t="n">
        <v>3848</v>
      </c>
      <c r="P823" s="0" t="n">
        <v>2000</v>
      </c>
      <c r="Q823" s="0" t="n">
        <v>4.4</v>
      </c>
      <c r="R823" s="0" t="str">
        <f aca="false">INDEX(Lookup!$B$4:$B$18,MATCH(C823,Lookup!$A$4:$A$18,0))</f>
        <v>India</v>
      </c>
      <c r="S823" s="20" t="n">
        <f aca="false">INDEX(Lookup!$D$4:$D$18,MATCH(C823,Lookup!$A$4:$A$18,0))</f>
        <v>0.012</v>
      </c>
      <c r="T823" s="21" t="n">
        <f aca="false">ROUND(P823*S823,2)</f>
        <v>24</v>
      </c>
      <c r="U823" s="21" t="n">
        <f aca="false">IF(T823&lt;=10,1,IF(T823&lt;=20,2,IF(T823&lt;=30,3,IF(T823&lt;=40,4,IF(T823&lt;=50,5,IF(T823&lt;=100,6,IF(T823&lt;=250,7,8)))))))</f>
        <v>3</v>
      </c>
      <c r="V823" s="21" t="n">
        <f aca="false">IF(AND(OR(Dashboard!$T$3="All",R823=Dashboard!$T$3),OR(Dashboard!$T$4="All",D823=Dashboard!$T$4)),1,0)</f>
        <v>1</v>
      </c>
      <c r="W823" s="21" t="n">
        <f aca="false">IF(V823=1,T823+ROW()/10000000,0)</f>
        <v>24.0000823</v>
      </c>
    </row>
    <row r="824" customFormat="false" ht="15" hidden="false" customHeight="false" outlineLevel="0" collapsed="false">
      <c r="A824" s="0" t="n">
        <v>18384227</v>
      </c>
      <c r="B824" s="0" t="s">
        <v>2516</v>
      </c>
      <c r="C824" s="0" t="n">
        <v>1</v>
      </c>
      <c r="D824" s="0" t="s">
        <v>2734</v>
      </c>
      <c r="E824" s="0" t="s">
        <v>2803</v>
      </c>
      <c r="F824" s="0" t="s">
        <v>2804</v>
      </c>
      <c r="G824" s="0" t="s">
        <v>2805</v>
      </c>
      <c r="H824" s="0" t="s">
        <v>2505</v>
      </c>
      <c r="I824" s="0" t="s">
        <v>2123</v>
      </c>
      <c r="J824" s="0" t="s">
        <v>47</v>
      </c>
      <c r="K824" s="0" t="s">
        <v>47</v>
      </c>
      <c r="L824" s="0" t="s">
        <v>47</v>
      </c>
      <c r="M824" s="0" t="s">
        <v>47</v>
      </c>
      <c r="N824" s="0" t="n">
        <v>3</v>
      </c>
      <c r="O824" s="0" t="n">
        <v>859</v>
      </c>
      <c r="P824" s="0" t="n">
        <v>1600</v>
      </c>
      <c r="Q824" s="0" t="n">
        <v>4.9</v>
      </c>
      <c r="R824" s="0" t="str">
        <f aca="false">INDEX(Lookup!$B$4:$B$18,MATCH(C824,Lookup!$A$4:$A$18,0))</f>
        <v>India</v>
      </c>
      <c r="S824" s="20" t="n">
        <f aca="false">INDEX(Lookup!$D$4:$D$18,MATCH(C824,Lookup!$A$4:$A$18,0))</f>
        <v>0.012</v>
      </c>
      <c r="T824" s="21" t="n">
        <f aca="false">ROUND(P824*S824,2)</f>
        <v>19.2</v>
      </c>
      <c r="U824" s="21" t="n">
        <f aca="false">IF(T824&lt;=10,1,IF(T824&lt;=20,2,IF(T824&lt;=30,3,IF(T824&lt;=40,4,IF(T824&lt;=50,5,IF(T824&lt;=100,6,IF(T824&lt;=250,7,8)))))))</f>
        <v>2</v>
      </c>
      <c r="V824" s="21" t="n">
        <f aca="false">IF(AND(OR(Dashboard!$T$3="All",R824=Dashboard!$T$3),OR(Dashboard!$T$4="All",D824=Dashboard!$T$4)),1,0)</f>
        <v>1</v>
      </c>
      <c r="W824" s="21" t="n">
        <f aca="false">IF(V824=1,T824+ROW()/10000000,0)</f>
        <v>19.2000824</v>
      </c>
    </row>
    <row r="825" customFormat="false" ht="15" hidden="false" customHeight="false" outlineLevel="0" collapsed="false">
      <c r="A825" s="0" t="n">
        <v>72604</v>
      </c>
      <c r="B825" s="0" t="s">
        <v>2806</v>
      </c>
      <c r="C825" s="0" t="n">
        <v>1</v>
      </c>
      <c r="D825" s="0" t="s">
        <v>2734</v>
      </c>
      <c r="E825" s="0" t="s">
        <v>2807</v>
      </c>
      <c r="F825" s="0" t="s">
        <v>2804</v>
      </c>
      <c r="G825" s="0" t="s">
        <v>2805</v>
      </c>
      <c r="H825" s="0" t="s">
        <v>2808</v>
      </c>
      <c r="I825" s="0" t="s">
        <v>2123</v>
      </c>
      <c r="J825" s="0" t="s">
        <v>47</v>
      </c>
      <c r="K825" s="0" t="s">
        <v>47</v>
      </c>
      <c r="L825" s="0" t="s">
        <v>47</v>
      </c>
      <c r="M825" s="0" t="s">
        <v>47</v>
      </c>
      <c r="N825" s="0" t="n">
        <v>3</v>
      </c>
      <c r="O825" s="0" t="n">
        <v>1267</v>
      </c>
      <c r="P825" s="0" t="n">
        <v>1400</v>
      </c>
      <c r="Q825" s="0" t="n">
        <v>4.6</v>
      </c>
      <c r="R825" s="0" t="str">
        <f aca="false">INDEX(Lookup!$B$4:$B$18,MATCH(C825,Lookup!$A$4:$A$18,0))</f>
        <v>India</v>
      </c>
      <c r="S825" s="20" t="n">
        <f aca="false">INDEX(Lookup!$D$4:$D$18,MATCH(C825,Lookup!$A$4:$A$18,0))</f>
        <v>0.012</v>
      </c>
      <c r="T825" s="21" t="n">
        <f aca="false">ROUND(P825*S825,2)</f>
        <v>16.8</v>
      </c>
      <c r="U825" s="21" t="n">
        <f aca="false">IF(T825&lt;=10,1,IF(T825&lt;=20,2,IF(T825&lt;=30,3,IF(T825&lt;=40,4,IF(T825&lt;=50,5,IF(T825&lt;=100,6,IF(T825&lt;=250,7,8)))))))</f>
        <v>2</v>
      </c>
      <c r="V825" s="21" t="n">
        <f aca="false">IF(AND(OR(Dashboard!$T$3="All",R825=Dashboard!$T$3),OR(Dashboard!$T$4="All",D825=Dashboard!$T$4)),1,0)</f>
        <v>1</v>
      </c>
      <c r="W825" s="21" t="n">
        <f aca="false">IF(V825=1,T825+ROW()/10000000,0)</f>
        <v>16.8000825</v>
      </c>
    </row>
    <row r="826" customFormat="false" ht="15" hidden="false" customHeight="false" outlineLevel="0" collapsed="false">
      <c r="A826" s="0" t="n">
        <v>66457</v>
      </c>
      <c r="B826" s="0" t="s">
        <v>2809</v>
      </c>
      <c r="C826" s="0" t="n">
        <v>1</v>
      </c>
      <c r="D826" s="0" t="s">
        <v>2734</v>
      </c>
      <c r="E826" s="0" t="s">
        <v>2810</v>
      </c>
      <c r="F826" s="0" t="s">
        <v>2804</v>
      </c>
      <c r="G826" s="0" t="s">
        <v>2805</v>
      </c>
      <c r="H826" s="0" t="s">
        <v>2288</v>
      </c>
      <c r="I826" s="0" t="s">
        <v>2123</v>
      </c>
      <c r="J826" s="0" t="s">
        <v>46</v>
      </c>
      <c r="K826" s="0" t="s">
        <v>47</v>
      </c>
      <c r="L826" s="0" t="s">
        <v>47</v>
      </c>
      <c r="M826" s="0" t="s">
        <v>47</v>
      </c>
      <c r="N826" s="0" t="n">
        <v>2</v>
      </c>
      <c r="O826" s="0" t="n">
        <v>2272</v>
      </c>
      <c r="P826" s="0" t="n">
        <v>900</v>
      </c>
      <c r="Q826" s="0" t="n">
        <v>4</v>
      </c>
      <c r="R826" s="0" t="str">
        <f aca="false">INDEX(Lookup!$B$4:$B$18,MATCH(C826,Lookup!$A$4:$A$18,0))</f>
        <v>India</v>
      </c>
      <c r="S826" s="20" t="n">
        <f aca="false">INDEX(Lookup!$D$4:$D$18,MATCH(C826,Lookup!$A$4:$A$18,0))</f>
        <v>0.012</v>
      </c>
      <c r="T826" s="21" t="n">
        <f aca="false">ROUND(P826*S826,2)</f>
        <v>10.8</v>
      </c>
      <c r="U826" s="21" t="n">
        <f aca="false">IF(T826&lt;=10,1,IF(T826&lt;=20,2,IF(T826&lt;=30,3,IF(T826&lt;=40,4,IF(T826&lt;=50,5,IF(T826&lt;=100,6,IF(T826&lt;=250,7,8)))))))</f>
        <v>2</v>
      </c>
      <c r="V826" s="21" t="n">
        <f aca="false">IF(AND(OR(Dashboard!$T$3="All",R826=Dashboard!$T$3),OR(Dashboard!$T$4="All",D826=Dashboard!$T$4)),1,0)</f>
        <v>1</v>
      </c>
      <c r="W826" s="21" t="n">
        <f aca="false">IF(V826=1,T826+ROW()/10000000,0)</f>
        <v>10.8000826</v>
      </c>
    </row>
    <row r="827" customFormat="false" ht="15" hidden="false" customHeight="false" outlineLevel="0" collapsed="false">
      <c r="A827" s="0" t="n">
        <v>18260777</v>
      </c>
      <c r="B827" s="0" t="s">
        <v>2811</v>
      </c>
      <c r="C827" s="0" t="n">
        <v>1</v>
      </c>
      <c r="D827" s="0" t="s">
        <v>2812</v>
      </c>
      <c r="E827" s="0" t="s">
        <v>2813</v>
      </c>
      <c r="F827" s="0" t="s">
        <v>2814</v>
      </c>
      <c r="G827" s="0" t="s">
        <v>2815</v>
      </c>
      <c r="H827" s="0" t="s">
        <v>2816</v>
      </c>
      <c r="I827" s="0" t="s">
        <v>2123</v>
      </c>
      <c r="J827" s="0" t="s">
        <v>47</v>
      </c>
      <c r="K827" s="0" t="s">
        <v>46</v>
      </c>
      <c r="L827" s="0" t="s">
        <v>47</v>
      </c>
      <c r="M827" s="0" t="s">
        <v>47</v>
      </c>
      <c r="N827" s="0" t="n">
        <v>3</v>
      </c>
      <c r="O827" s="0" t="n">
        <v>202</v>
      </c>
      <c r="P827" s="0" t="n">
        <v>800</v>
      </c>
      <c r="Q827" s="0" t="n">
        <v>4.6</v>
      </c>
      <c r="R827" s="0" t="str">
        <f aca="false">INDEX(Lookup!$B$4:$B$18,MATCH(C827,Lookup!$A$4:$A$18,0))</f>
        <v>India</v>
      </c>
      <c r="S827" s="20" t="n">
        <f aca="false">INDEX(Lookup!$D$4:$D$18,MATCH(C827,Lookup!$A$4:$A$18,0))</f>
        <v>0.012</v>
      </c>
      <c r="T827" s="21" t="n">
        <f aca="false">ROUND(P827*S827,2)</f>
        <v>9.6</v>
      </c>
      <c r="U827" s="21" t="n">
        <f aca="false">IF(T827&lt;=10,1,IF(T827&lt;=20,2,IF(T827&lt;=30,3,IF(T827&lt;=40,4,IF(T827&lt;=50,5,IF(T827&lt;=100,6,IF(T827&lt;=250,7,8)))))))</f>
        <v>1</v>
      </c>
      <c r="V827" s="21" t="n">
        <f aca="false">IF(AND(OR(Dashboard!$T$3="All",R827=Dashboard!$T$3),OR(Dashboard!$T$4="All",D827=Dashboard!$T$4)),1,0)</f>
        <v>1</v>
      </c>
      <c r="W827" s="21" t="n">
        <f aca="false">IF(V827=1,T827+ROW()/10000000,0)</f>
        <v>9.6000827</v>
      </c>
    </row>
    <row r="828" customFormat="false" ht="15" hidden="false" customHeight="false" outlineLevel="0" collapsed="false">
      <c r="A828" s="0" t="n">
        <v>3000107</v>
      </c>
      <c r="B828" s="0" t="s">
        <v>2817</v>
      </c>
      <c r="C828" s="0" t="n">
        <v>1</v>
      </c>
      <c r="D828" s="0" t="s">
        <v>2812</v>
      </c>
      <c r="E828" s="0" t="s">
        <v>2818</v>
      </c>
      <c r="F828" s="0" t="s">
        <v>2819</v>
      </c>
      <c r="G828" s="0" t="s">
        <v>2820</v>
      </c>
      <c r="H828" s="0" t="s">
        <v>2821</v>
      </c>
      <c r="I828" s="0" t="s">
        <v>2123</v>
      </c>
      <c r="J828" s="0" t="s">
        <v>47</v>
      </c>
      <c r="K828" s="0" t="s">
        <v>47</v>
      </c>
      <c r="L828" s="0" t="s">
        <v>47</v>
      </c>
      <c r="M828" s="0" t="s">
        <v>47</v>
      </c>
      <c r="N828" s="0" t="n">
        <v>2</v>
      </c>
      <c r="O828" s="0" t="n">
        <v>318</v>
      </c>
      <c r="P828" s="0" t="n">
        <v>600</v>
      </c>
      <c r="Q828" s="0" t="n">
        <v>3.9</v>
      </c>
      <c r="R828" s="0" t="str">
        <f aca="false">INDEX(Lookup!$B$4:$B$18,MATCH(C828,Lookup!$A$4:$A$18,0))</f>
        <v>India</v>
      </c>
      <c r="S828" s="20" t="n">
        <f aca="false">INDEX(Lookup!$D$4:$D$18,MATCH(C828,Lookup!$A$4:$A$18,0))</f>
        <v>0.012</v>
      </c>
      <c r="T828" s="21" t="n">
        <f aca="false">ROUND(P828*S828,2)</f>
        <v>7.2</v>
      </c>
      <c r="U828" s="21" t="n">
        <f aca="false">IF(T828&lt;=10,1,IF(T828&lt;=20,2,IF(T828&lt;=30,3,IF(T828&lt;=40,4,IF(T828&lt;=50,5,IF(T828&lt;=100,6,IF(T828&lt;=250,7,8)))))))</f>
        <v>1</v>
      </c>
      <c r="V828" s="21" t="n">
        <f aca="false">IF(AND(OR(Dashboard!$T$3="All",R828=Dashboard!$T$3),OR(Dashboard!$T$4="All",D828=Dashboard!$T$4)),1,0)</f>
        <v>1</v>
      </c>
      <c r="W828" s="21" t="n">
        <f aca="false">IF(V828=1,T828+ROW()/10000000,0)</f>
        <v>7.2000828</v>
      </c>
    </row>
    <row r="829" customFormat="false" ht="15" hidden="false" customHeight="false" outlineLevel="0" collapsed="false">
      <c r="A829" s="0" t="n">
        <v>3000132</v>
      </c>
      <c r="B829" s="0" t="s">
        <v>2822</v>
      </c>
      <c r="C829" s="0" t="n">
        <v>1</v>
      </c>
      <c r="D829" s="0" t="s">
        <v>2812</v>
      </c>
      <c r="E829" s="0" t="s">
        <v>2823</v>
      </c>
      <c r="F829" s="0" t="s">
        <v>2819</v>
      </c>
      <c r="G829" s="0" t="s">
        <v>2820</v>
      </c>
      <c r="H829" s="0" t="s">
        <v>153</v>
      </c>
      <c r="I829" s="0" t="s">
        <v>2123</v>
      </c>
      <c r="J829" s="0" t="s">
        <v>47</v>
      </c>
      <c r="K829" s="0" t="s">
        <v>46</v>
      </c>
      <c r="L829" s="0" t="s">
        <v>47</v>
      </c>
      <c r="M829" s="0" t="s">
        <v>47</v>
      </c>
      <c r="N829" s="0" t="n">
        <v>2</v>
      </c>
      <c r="O829" s="0" t="n">
        <v>124</v>
      </c>
      <c r="P829" s="0" t="n">
        <v>400</v>
      </c>
      <c r="Q829" s="0" t="n">
        <v>3.8</v>
      </c>
      <c r="R829" s="0" t="str">
        <f aca="false">INDEX(Lookup!$B$4:$B$18,MATCH(C829,Lookup!$A$4:$A$18,0))</f>
        <v>India</v>
      </c>
      <c r="S829" s="20" t="n">
        <f aca="false">INDEX(Lookup!$D$4:$D$18,MATCH(C829,Lookup!$A$4:$A$18,0))</f>
        <v>0.012</v>
      </c>
      <c r="T829" s="21" t="n">
        <f aca="false">ROUND(P829*S829,2)</f>
        <v>4.8</v>
      </c>
      <c r="U829" s="21" t="n">
        <f aca="false">IF(T829&lt;=10,1,IF(T829&lt;=20,2,IF(T829&lt;=30,3,IF(T829&lt;=40,4,IF(T829&lt;=50,5,IF(T829&lt;=100,6,IF(T829&lt;=250,7,8)))))))</f>
        <v>1</v>
      </c>
      <c r="V829" s="21" t="n">
        <f aca="false">IF(AND(OR(Dashboard!$T$3="All",R829=Dashboard!$T$3),OR(Dashboard!$T$4="All",D829=Dashboard!$T$4)),1,0)</f>
        <v>1</v>
      </c>
      <c r="W829" s="21" t="n">
        <f aca="false">IF(V829=1,T829+ROW()/10000000,0)</f>
        <v>4.8000829</v>
      </c>
    </row>
    <row r="830" customFormat="false" ht="15" hidden="false" customHeight="false" outlineLevel="0" collapsed="false">
      <c r="A830" s="0" t="n">
        <v>3000122</v>
      </c>
      <c r="B830" s="0" t="s">
        <v>2824</v>
      </c>
      <c r="C830" s="0" t="n">
        <v>1</v>
      </c>
      <c r="D830" s="0" t="s">
        <v>2812</v>
      </c>
      <c r="E830" s="0" t="s">
        <v>2825</v>
      </c>
      <c r="F830" s="0" t="s">
        <v>2819</v>
      </c>
      <c r="G830" s="0" t="s">
        <v>2820</v>
      </c>
      <c r="H830" s="0" t="s">
        <v>164</v>
      </c>
      <c r="I830" s="0" t="s">
        <v>2123</v>
      </c>
      <c r="J830" s="0" t="s">
        <v>47</v>
      </c>
      <c r="K830" s="0" t="s">
        <v>46</v>
      </c>
      <c r="L830" s="0" t="s">
        <v>47</v>
      </c>
      <c r="M830" s="0" t="s">
        <v>47</v>
      </c>
      <c r="N830" s="0" t="n">
        <v>2</v>
      </c>
      <c r="O830" s="0" t="n">
        <v>274</v>
      </c>
      <c r="P830" s="0" t="n">
        <v>600</v>
      </c>
      <c r="Q830" s="0" t="n">
        <v>3.5</v>
      </c>
      <c r="R830" s="0" t="str">
        <f aca="false">INDEX(Lookup!$B$4:$B$18,MATCH(C830,Lookup!$A$4:$A$18,0))</f>
        <v>India</v>
      </c>
      <c r="S830" s="20" t="n">
        <f aca="false">INDEX(Lookup!$D$4:$D$18,MATCH(C830,Lookup!$A$4:$A$18,0))</f>
        <v>0.012</v>
      </c>
      <c r="T830" s="21" t="n">
        <f aca="false">ROUND(P830*S830,2)</f>
        <v>7.2</v>
      </c>
      <c r="U830" s="21" t="n">
        <f aca="false">IF(T830&lt;=10,1,IF(T830&lt;=20,2,IF(T830&lt;=30,3,IF(T830&lt;=40,4,IF(T830&lt;=50,5,IF(T830&lt;=100,6,IF(T830&lt;=250,7,8)))))))</f>
        <v>1</v>
      </c>
      <c r="V830" s="21" t="n">
        <f aca="false">IF(AND(OR(Dashboard!$T$3="All",R830=Dashboard!$T$3),OR(Dashboard!$T$4="All",D830=Dashboard!$T$4)),1,0)</f>
        <v>1</v>
      </c>
      <c r="W830" s="21" t="n">
        <f aca="false">IF(V830=1,T830+ROW()/10000000,0)</f>
        <v>7.200083</v>
      </c>
    </row>
    <row r="831" customFormat="false" ht="15" hidden="false" customHeight="false" outlineLevel="0" collapsed="false">
      <c r="A831" s="0" t="n">
        <v>3001032</v>
      </c>
      <c r="B831" s="0" t="s">
        <v>2826</v>
      </c>
      <c r="C831" s="0" t="n">
        <v>1</v>
      </c>
      <c r="D831" s="0" t="s">
        <v>2812</v>
      </c>
      <c r="E831" s="0" t="s">
        <v>2827</v>
      </c>
      <c r="F831" s="0" t="s">
        <v>2819</v>
      </c>
      <c r="G831" s="0" t="s">
        <v>2820</v>
      </c>
      <c r="H831" s="0" t="s">
        <v>402</v>
      </c>
      <c r="I831" s="0" t="s">
        <v>2123</v>
      </c>
      <c r="J831" s="0" t="s">
        <v>47</v>
      </c>
      <c r="K831" s="0" t="s">
        <v>47</v>
      </c>
      <c r="L831" s="0" t="s">
        <v>47</v>
      </c>
      <c r="M831" s="0" t="s">
        <v>47</v>
      </c>
      <c r="N831" s="0" t="n">
        <v>2</v>
      </c>
      <c r="O831" s="0" t="n">
        <v>147</v>
      </c>
      <c r="P831" s="0" t="n">
        <v>500</v>
      </c>
      <c r="Q831" s="0" t="n">
        <v>4.3</v>
      </c>
      <c r="R831" s="0" t="str">
        <f aca="false">INDEX(Lookup!$B$4:$B$18,MATCH(C831,Lookup!$A$4:$A$18,0))</f>
        <v>India</v>
      </c>
      <c r="S831" s="20" t="n">
        <f aca="false">INDEX(Lookup!$D$4:$D$18,MATCH(C831,Lookup!$A$4:$A$18,0))</f>
        <v>0.012</v>
      </c>
      <c r="T831" s="21" t="n">
        <f aca="false">ROUND(P831*S831,2)</f>
        <v>6</v>
      </c>
      <c r="U831" s="21" t="n">
        <f aca="false">IF(T831&lt;=10,1,IF(T831&lt;=20,2,IF(T831&lt;=30,3,IF(T831&lt;=40,4,IF(T831&lt;=50,5,IF(T831&lt;=100,6,IF(T831&lt;=250,7,8)))))))</f>
        <v>1</v>
      </c>
      <c r="V831" s="21" t="n">
        <f aca="false">IF(AND(OR(Dashboard!$T$3="All",R831=Dashboard!$T$3),OR(Dashboard!$T$4="All",D831=Dashboard!$T$4)),1,0)</f>
        <v>1</v>
      </c>
      <c r="W831" s="21" t="n">
        <f aca="false">IF(V831=1,T831+ROW()/10000000,0)</f>
        <v>6.0000831</v>
      </c>
    </row>
    <row r="832" customFormat="false" ht="15" hidden="false" customHeight="false" outlineLevel="0" collapsed="false">
      <c r="A832" s="0" t="n">
        <v>3000021</v>
      </c>
      <c r="B832" s="0" t="s">
        <v>2828</v>
      </c>
      <c r="C832" s="0" t="n">
        <v>1</v>
      </c>
      <c r="D832" s="0" t="s">
        <v>2812</v>
      </c>
      <c r="E832" s="0" t="s">
        <v>2829</v>
      </c>
      <c r="F832" s="0" t="s">
        <v>2819</v>
      </c>
      <c r="G832" s="0" t="s">
        <v>2820</v>
      </c>
      <c r="H832" s="0" t="s">
        <v>69</v>
      </c>
      <c r="I832" s="0" t="s">
        <v>2123</v>
      </c>
      <c r="J832" s="0" t="s">
        <v>47</v>
      </c>
      <c r="K832" s="0" t="s">
        <v>46</v>
      </c>
      <c r="L832" s="0" t="s">
        <v>47</v>
      </c>
      <c r="M832" s="0" t="s">
        <v>47</v>
      </c>
      <c r="N832" s="0" t="n">
        <v>3</v>
      </c>
      <c r="O832" s="0" t="n">
        <v>243</v>
      </c>
      <c r="P832" s="0" t="n">
        <v>1200</v>
      </c>
      <c r="Q832" s="0" t="n">
        <v>4.1</v>
      </c>
      <c r="R832" s="0" t="str">
        <f aca="false">INDEX(Lookup!$B$4:$B$18,MATCH(C832,Lookup!$A$4:$A$18,0))</f>
        <v>India</v>
      </c>
      <c r="S832" s="20" t="n">
        <f aca="false">INDEX(Lookup!$D$4:$D$18,MATCH(C832,Lookup!$A$4:$A$18,0))</f>
        <v>0.012</v>
      </c>
      <c r="T832" s="21" t="n">
        <f aca="false">ROUND(P832*S832,2)</f>
        <v>14.4</v>
      </c>
      <c r="U832" s="21" t="n">
        <f aca="false">IF(T832&lt;=10,1,IF(T832&lt;=20,2,IF(T832&lt;=30,3,IF(T832&lt;=40,4,IF(T832&lt;=50,5,IF(T832&lt;=100,6,IF(T832&lt;=250,7,8)))))))</f>
        <v>2</v>
      </c>
      <c r="V832" s="21" t="n">
        <f aca="false">IF(AND(OR(Dashboard!$T$3="All",R832=Dashboard!$T$3),OR(Dashboard!$T$4="All",D832=Dashboard!$T$4)),1,0)</f>
        <v>1</v>
      </c>
      <c r="W832" s="21" t="n">
        <f aca="false">IF(V832=1,T832+ROW()/10000000,0)</f>
        <v>14.4000832</v>
      </c>
    </row>
    <row r="833" customFormat="false" ht="15" hidden="false" customHeight="false" outlineLevel="0" collapsed="false">
      <c r="A833" s="0" t="n">
        <v>18434000</v>
      </c>
      <c r="B833" s="0" t="s">
        <v>2830</v>
      </c>
      <c r="C833" s="0" t="n">
        <v>1</v>
      </c>
      <c r="D833" s="0" t="s">
        <v>2812</v>
      </c>
      <c r="E833" s="0" t="s">
        <v>2831</v>
      </c>
      <c r="F833" s="0" t="s">
        <v>2832</v>
      </c>
      <c r="G833" s="0" t="s">
        <v>2833</v>
      </c>
      <c r="H833" s="0" t="s">
        <v>2834</v>
      </c>
      <c r="I833" s="0" t="s">
        <v>2123</v>
      </c>
      <c r="J833" s="0" t="s">
        <v>47</v>
      </c>
      <c r="K833" s="0" t="s">
        <v>47</v>
      </c>
      <c r="L833" s="0" t="s">
        <v>47</v>
      </c>
      <c r="M833" s="0" t="s">
        <v>47</v>
      </c>
      <c r="N833" s="0" t="n">
        <v>2</v>
      </c>
      <c r="O833" s="0" t="n">
        <v>24</v>
      </c>
      <c r="P833" s="0" t="n">
        <v>450</v>
      </c>
      <c r="Q833" s="0" t="n">
        <v>3.8</v>
      </c>
      <c r="R833" s="0" t="str">
        <f aca="false">INDEX(Lookup!$B$4:$B$18,MATCH(C833,Lookup!$A$4:$A$18,0))</f>
        <v>India</v>
      </c>
      <c r="S833" s="20" t="n">
        <f aca="false">INDEX(Lookup!$D$4:$D$18,MATCH(C833,Lookup!$A$4:$A$18,0))</f>
        <v>0.012</v>
      </c>
      <c r="T833" s="21" t="n">
        <f aca="false">ROUND(P833*S833,2)</f>
        <v>5.4</v>
      </c>
      <c r="U833" s="21" t="n">
        <f aca="false">IF(T833&lt;=10,1,IF(T833&lt;=20,2,IF(T833&lt;=30,3,IF(T833&lt;=40,4,IF(T833&lt;=50,5,IF(T833&lt;=100,6,IF(T833&lt;=250,7,8)))))))</f>
        <v>1</v>
      </c>
      <c r="V833" s="21" t="n">
        <f aca="false">IF(AND(OR(Dashboard!$T$3="All",R833=Dashboard!$T$3),OR(Dashboard!$T$4="All",D833=Dashboard!$T$4)),1,0)</f>
        <v>1</v>
      </c>
      <c r="W833" s="21" t="n">
        <f aca="false">IF(V833=1,T833+ROW()/10000000,0)</f>
        <v>5.4000833</v>
      </c>
    </row>
    <row r="834" customFormat="false" ht="15" hidden="false" customHeight="false" outlineLevel="0" collapsed="false">
      <c r="A834" s="0" t="n">
        <v>3000195</v>
      </c>
      <c r="B834" s="0" t="s">
        <v>2835</v>
      </c>
      <c r="C834" s="0" t="n">
        <v>1</v>
      </c>
      <c r="D834" s="0" t="s">
        <v>2812</v>
      </c>
      <c r="E834" s="0" t="s">
        <v>2836</v>
      </c>
      <c r="F834" s="0" t="s">
        <v>2837</v>
      </c>
      <c r="G834" s="0" t="s">
        <v>2838</v>
      </c>
      <c r="H834" s="0" t="s">
        <v>2839</v>
      </c>
      <c r="I834" s="0" t="s">
        <v>2123</v>
      </c>
      <c r="J834" s="0" t="s">
        <v>47</v>
      </c>
      <c r="K834" s="0" t="s">
        <v>47</v>
      </c>
      <c r="L834" s="0" t="s">
        <v>47</v>
      </c>
      <c r="M834" s="0" t="s">
        <v>47</v>
      </c>
      <c r="N834" s="0" t="n">
        <v>2</v>
      </c>
      <c r="O834" s="0" t="n">
        <v>380</v>
      </c>
      <c r="P834" s="0" t="n">
        <v>350</v>
      </c>
      <c r="Q834" s="0" t="n">
        <v>4.5</v>
      </c>
      <c r="R834" s="0" t="str">
        <f aca="false">INDEX(Lookup!$B$4:$B$18,MATCH(C834,Lookup!$A$4:$A$18,0))</f>
        <v>India</v>
      </c>
      <c r="S834" s="20" t="n">
        <f aca="false">INDEX(Lookup!$D$4:$D$18,MATCH(C834,Lookup!$A$4:$A$18,0))</f>
        <v>0.012</v>
      </c>
      <c r="T834" s="21" t="n">
        <f aca="false">ROUND(P834*S834,2)</f>
        <v>4.2</v>
      </c>
      <c r="U834" s="21" t="n">
        <f aca="false">IF(T834&lt;=10,1,IF(T834&lt;=20,2,IF(T834&lt;=30,3,IF(T834&lt;=40,4,IF(T834&lt;=50,5,IF(T834&lt;=100,6,IF(T834&lt;=250,7,8)))))))</f>
        <v>1</v>
      </c>
      <c r="V834" s="21" t="n">
        <f aca="false">IF(AND(OR(Dashboard!$T$3="All",R834=Dashboard!$T$3),OR(Dashboard!$T$4="All",D834=Dashboard!$T$4)),1,0)</f>
        <v>1</v>
      </c>
      <c r="W834" s="21" t="n">
        <f aca="false">IF(V834=1,T834+ROW()/10000000,0)</f>
        <v>4.2000834</v>
      </c>
    </row>
    <row r="835" customFormat="false" ht="15" hidden="false" customHeight="false" outlineLevel="0" collapsed="false">
      <c r="A835" s="0" t="n">
        <v>3000126</v>
      </c>
      <c r="B835" s="0" t="s">
        <v>2840</v>
      </c>
      <c r="C835" s="0" t="n">
        <v>1</v>
      </c>
      <c r="D835" s="0" t="s">
        <v>2812</v>
      </c>
      <c r="E835" s="0" t="s">
        <v>2841</v>
      </c>
      <c r="F835" s="0" t="s">
        <v>2837</v>
      </c>
      <c r="G835" s="0" t="s">
        <v>2838</v>
      </c>
      <c r="H835" s="0" t="s">
        <v>2842</v>
      </c>
      <c r="I835" s="0" t="s">
        <v>2123</v>
      </c>
      <c r="J835" s="0" t="s">
        <v>47</v>
      </c>
      <c r="K835" s="0" t="s">
        <v>47</v>
      </c>
      <c r="L835" s="0" t="s">
        <v>47</v>
      </c>
      <c r="M835" s="0" t="s">
        <v>47</v>
      </c>
      <c r="N835" s="0" t="n">
        <v>3</v>
      </c>
      <c r="O835" s="0" t="n">
        <v>221</v>
      </c>
      <c r="P835" s="0" t="n">
        <v>1200</v>
      </c>
      <c r="Q835" s="0" t="n">
        <v>3.8</v>
      </c>
      <c r="R835" s="0" t="str">
        <f aca="false">INDEX(Lookup!$B$4:$B$18,MATCH(C835,Lookup!$A$4:$A$18,0))</f>
        <v>India</v>
      </c>
      <c r="S835" s="20" t="n">
        <f aca="false">INDEX(Lookup!$D$4:$D$18,MATCH(C835,Lookup!$A$4:$A$18,0))</f>
        <v>0.012</v>
      </c>
      <c r="T835" s="21" t="n">
        <f aca="false">ROUND(P835*S835,2)</f>
        <v>14.4</v>
      </c>
      <c r="U835" s="21" t="n">
        <f aca="false">IF(T835&lt;=10,1,IF(T835&lt;=20,2,IF(T835&lt;=30,3,IF(T835&lt;=40,4,IF(T835&lt;=50,5,IF(T835&lt;=100,6,IF(T835&lt;=250,7,8)))))))</f>
        <v>2</v>
      </c>
      <c r="V835" s="21" t="n">
        <f aca="false">IF(AND(OR(Dashboard!$T$3="All",R835=Dashboard!$T$3),OR(Dashboard!$T$4="All",D835=Dashboard!$T$4)),1,0)</f>
        <v>1</v>
      </c>
      <c r="W835" s="21" t="n">
        <f aca="false">IF(V835=1,T835+ROW()/10000000,0)</f>
        <v>14.4000835</v>
      </c>
    </row>
    <row r="836" customFormat="false" ht="15" hidden="false" customHeight="false" outlineLevel="0" collapsed="false">
      <c r="A836" s="0" t="n">
        <v>18280306</v>
      </c>
      <c r="B836" s="0" t="s">
        <v>2843</v>
      </c>
      <c r="C836" s="0" t="n">
        <v>1</v>
      </c>
      <c r="D836" s="0" t="s">
        <v>2812</v>
      </c>
      <c r="E836" s="0" t="s">
        <v>2844</v>
      </c>
      <c r="F836" s="0" t="s">
        <v>2837</v>
      </c>
      <c r="G836" s="0" t="s">
        <v>2838</v>
      </c>
      <c r="H836" s="0" t="s">
        <v>2802</v>
      </c>
      <c r="I836" s="0" t="s">
        <v>2123</v>
      </c>
      <c r="J836" s="0" t="s">
        <v>47</v>
      </c>
      <c r="K836" s="0" t="s">
        <v>46</v>
      </c>
      <c r="L836" s="0" t="s">
        <v>47</v>
      </c>
      <c r="M836" s="0" t="s">
        <v>47</v>
      </c>
      <c r="N836" s="0" t="n">
        <v>2</v>
      </c>
      <c r="O836" s="0" t="n">
        <v>85</v>
      </c>
      <c r="P836" s="0" t="n">
        <v>700</v>
      </c>
      <c r="Q836" s="0" t="n">
        <v>3.9</v>
      </c>
      <c r="R836" s="0" t="str">
        <f aca="false">INDEX(Lookup!$B$4:$B$18,MATCH(C836,Lookup!$A$4:$A$18,0))</f>
        <v>India</v>
      </c>
      <c r="S836" s="20" t="n">
        <f aca="false">INDEX(Lookup!$D$4:$D$18,MATCH(C836,Lookup!$A$4:$A$18,0))</f>
        <v>0.012</v>
      </c>
      <c r="T836" s="21" t="n">
        <f aca="false">ROUND(P836*S836,2)</f>
        <v>8.4</v>
      </c>
      <c r="U836" s="21" t="n">
        <f aca="false">IF(T836&lt;=10,1,IF(T836&lt;=20,2,IF(T836&lt;=30,3,IF(T836&lt;=40,4,IF(T836&lt;=50,5,IF(T836&lt;=100,6,IF(T836&lt;=250,7,8)))))))</f>
        <v>1</v>
      </c>
      <c r="V836" s="21" t="n">
        <f aca="false">IF(AND(OR(Dashboard!$T$3="All",R836=Dashboard!$T$3),OR(Dashboard!$T$4="All",D836=Dashboard!$T$4)),1,0)</f>
        <v>1</v>
      </c>
      <c r="W836" s="21" t="n">
        <f aca="false">IF(V836=1,T836+ROW()/10000000,0)</f>
        <v>8.4000836</v>
      </c>
    </row>
    <row r="837" customFormat="false" ht="15" hidden="false" customHeight="false" outlineLevel="0" collapsed="false">
      <c r="A837" s="0" t="n">
        <v>3001489</v>
      </c>
      <c r="B837" s="0" t="s">
        <v>2845</v>
      </c>
      <c r="C837" s="0" t="n">
        <v>1</v>
      </c>
      <c r="D837" s="0" t="s">
        <v>2812</v>
      </c>
      <c r="E837" s="0" t="s">
        <v>2846</v>
      </c>
      <c r="F837" s="0" t="s">
        <v>2837</v>
      </c>
      <c r="G837" s="0" t="s">
        <v>2838</v>
      </c>
      <c r="H837" s="0" t="s">
        <v>2847</v>
      </c>
      <c r="I837" s="0" t="s">
        <v>2123</v>
      </c>
      <c r="J837" s="0" t="s">
        <v>47</v>
      </c>
      <c r="K837" s="0" t="s">
        <v>47</v>
      </c>
      <c r="L837" s="0" t="s">
        <v>47</v>
      </c>
      <c r="M837" s="0" t="s">
        <v>47</v>
      </c>
      <c r="N837" s="0" t="n">
        <v>3</v>
      </c>
      <c r="O837" s="0" t="n">
        <v>40</v>
      </c>
      <c r="P837" s="0" t="n">
        <v>1200</v>
      </c>
      <c r="Q837" s="0" t="n">
        <v>4.2</v>
      </c>
      <c r="R837" s="0" t="str">
        <f aca="false">INDEX(Lookup!$B$4:$B$18,MATCH(C837,Lookup!$A$4:$A$18,0))</f>
        <v>India</v>
      </c>
      <c r="S837" s="20" t="n">
        <f aca="false">INDEX(Lookup!$D$4:$D$18,MATCH(C837,Lookup!$A$4:$A$18,0))</f>
        <v>0.012</v>
      </c>
      <c r="T837" s="21" t="n">
        <f aca="false">ROUND(P837*S837,2)</f>
        <v>14.4</v>
      </c>
      <c r="U837" s="21" t="n">
        <f aca="false">IF(T837&lt;=10,1,IF(T837&lt;=20,2,IF(T837&lt;=30,3,IF(T837&lt;=40,4,IF(T837&lt;=50,5,IF(T837&lt;=100,6,IF(T837&lt;=250,7,8)))))))</f>
        <v>2</v>
      </c>
      <c r="V837" s="21" t="n">
        <f aca="false">IF(AND(OR(Dashboard!$T$3="All",R837=Dashboard!$T$3),OR(Dashboard!$T$4="All",D837=Dashboard!$T$4)),1,0)</f>
        <v>1</v>
      </c>
      <c r="W837" s="21" t="n">
        <f aca="false">IF(V837=1,T837+ROW()/10000000,0)</f>
        <v>14.4000837</v>
      </c>
    </row>
    <row r="838" customFormat="false" ht="15" hidden="false" customHeight="false" outlineLevel="0" collapsed="false">
      <c r="A838" s="0" t="n">
        <v>3000770</v>
      </c>
      <c r="B838" s="0" t="s">
        <v>2848</v>
      </c>
      <c r="C838" s="0" t="n">
        <v>1</v>
      </c>
      <c r="D838" s="0" t="s">
        <v>2812</v>
      </c>
      <c r="E838" s="0" t="s">
        <v>2849</v>
      </c>
      <c r="F838" s="0" t="s">
        <v>2837</v>
      </c>
      <c r="G838" s="0" t="s">
        <v>2838</v>
      </c>
      <c r="H838" s="0" t="s">
        <v>2282</v>
      </c>
      <c r="I838" s="0" t="s">
        <v>2123</v>
      </c>
      <c r="J838" s="0" t="s">
        <v>47</v>
      </c>
      <c r="K838" s="0" t="s">
        <v>46</v>
      </c>
      <c r="L838" s="0" t="s">
        <v>47</v>
      </c>
      <c r="M838" s="0" t="s">
        <v>47</v>
      </c>
      <c r="N838" s="0" t="n">
        <v>2</v>
      </c>
      <c r="O838" s="0" t="n">
        <v>132</v>
      </c>
      <c r="P838" s="0" t="n">
        <v>600</v>
      </c>
      <c r="Q838" s="0" t="n">
        <v>4</v>
      </c>
      <c r="R838" s="0" t="str">
        <f aca="false">INDEX(Lookup!$B$4:$B$18,MATCH(C838,Lookup!$A$4:$A$18,0))</f>
        <v>India</v>
      </c>
      <c r="S838" s="20" t="n">
        <f aca="false">INDEX(Lookup!$D$4:$D$18,MATCH(C838,Lookup!$A$4:$A$18,0))</f>
        <v>0.012</v>
      </c>
      <c r="T838" s="21" t="n">
        <f aca="false">ROUND(P838*S838,2)</f>
        <v>7.2</v>
      </c>
      <c r="U838" s="21" t="n">
        <f aca="false">IF(T838&lt;=10,1,IF(T838&lt;=20,2,IF(T838&lt;=30,3,IF(T838&lt;=40,4,IF(T838&lt;=50,5,IF(T838&lt;=100,6,IF(T838&lt;=250,7,8)))))))</f>
        <v>1</v>
      </c>
      <c r="V838" s="21" t="n">
        <f aca="false">IF(AND(OR(Dashboard!$T$3="All",R838=Dashboard!$T$3),OR(Dashboard!$T$4="All",D838=Dashboard!$T$4)),1,0)</f>
        <v>1</v>
      </c>
      <c r="W838" s="21" t="n">
        <f aca="false">IF(V838=1,T838+ROW()/10000000,0)</f>
        <v>7.2000838</v>
      </c>
    </row>
    <row r="839" customFormat="false" ht="15" hidden="false" customHeight="false" outlineLevel="0" collapsed="false">
      <c r="A839" s="0" t="n">
        <v>3000062</v>
      </c>
      <c r="B839" s="0" t="s">
        <v>2850</v>
      </c>
      <c r="C839" s="0" t="n">
        <v>1</v>
      </c>
      <c r="D839" s="0" t="s">
        <v>2812</v>
      </c>
      <c r="E839" s="0" t="s">
        <v>2851</v>
      </c>
      <c r="F839" s="0" t="s">
        <v>2837</v>
      </c>
      <c r="G839" s="0" t="s">
        <v>2838</v>
      </c>
      <c r="H839" s="0" t="s">
        <v>2852</v>
      </c>
      <c r="I839" s="0" t="s">
        <v>2123</v>
      </c>
      <c r="J839" s="0" t="s">
        <v>47</v>
      </c>
      <c r="K839" s="0" t="s">
        <v>47</v>
      </c>
      <c r="L839" s="0" t="s">
        <v>47</v>
      </c>
      <c r="M839" s="0" t="s">
        <v>47</v>
      </c>
      <c r="N839" s="0" t="n">
        <v>3</v>
      </c>
      <c r="O839" s="0" t="n">
        <v>203</v>
      </c>
      <c r="P839" s="0" t="n">
        <v>1000</v>
      </c>
      <c r="Q839" s="0" t="n">
        <v>4</v>
      </c>
      <c r="R839" s="0" t="str">
        <f aca="false">INDEX(Lookup!$B$4:$B$18,MATCH(C839,Lookup!$A$4:$A$18,0))</f>
        <v>India</v>
      </c>
      <c r="S839" s="20" t="n">
        <f aca="false">INDEX(Lookup!$D$4:$D$18,MATCH(C839,Lookup!$A$4:$A$18,0))</f>
        <v>0.012</v>
      </c>
      <c r="T839" s="21" t="n">
        <f aca="false">ROUND(P839*S839,2)</f>
        <v>12</v>
      </c>
      <c r="U839" s="21" t="n">
        <f aca="false">IF(T839&lt;=10,1,IF(T839&lt;=20,2,IF(T839&lt;=30,3,IF(T839&lt;=40,4,IF(T839&lt;=50,5,IF(T839&lt;=100,6,IF(T839&lt;=250,7,8)))))))</f>
        <v>2</v>
      </c>
      <c r="V839" s="21" t="n">
        <f aca="false">IF(AND(OR(Dashboard!$T$3="All",R839=Dashboard!$T$3),OR(Dashboard!$T$4="All",D839=Dashboard!$T$4)),1,0)</f>
        <v>1</v>
      </c>
      <c r="W839" s="21" t="n">
        <f aca="false">IF(V839=1,T839+ROW()/10000000,0)</f>
        <v>12.0000839</v>
      </c>
    </row>
    <row r="840" customFormat="false" ht="15" hidden="false" customHeight="false" outlineLevel="0" collapsed="false">
      <c r="A840" s="0" t="n">
        <v>3000016</v>
      </c>
      <c r="B840" s="0" t="s">
        <v>2853</v>
      </c>
      <c r="C840" s="0" t="n">
        <v>1</v>
      </c>
      <c r="D840" s="0" t="s">
        <v>2812</v>
      </c>
      <c r="E840" s="0" t="s">
        <v>2854</v>
      </c>
      <c r="F840" s="0" t="s">
        <v>2837</v>
      </c>
      <c r="G840" s="0" t="s">
        <v>2838</v>
      </c>
      <c r="H840" s="0" t="s">
        <v>2855</v>
      </c>
      <c r="I840" s="0" t="s">
        <v>2123</v>
      </c>
      <c r="J840" s="0" t="s">
        <v>47</v>
      </c>
      <c r="K840" s="0" t="s">
        <v>47</v>
      </c>
      <c r="L840" s="0" t="s">
        <v>47</v>
      </c>
      <c r="M840" s="0" t="s">
        <v>47</v>
      </c>
      <c r="N840" s="0" t="n">
        <v>4</v>
      </c>
      <c r="O840" s="0" t="n">
        <v>215</v>
      </c>
      <c r="P840" s="0" t="n">
        <v>1500</v>
      </c>
      <c r="Q840" s="0" t="n">
        <v>4</v>
      </c>
      <c r="R840" s="0" t="str">
        <f aca="false">INDEX(Lookup!$B$4:$B$18,MATCH(C840,Lookup!$A$4:$A$18,0))</f>
        <v>India</v>
      </c>
      <c r="S840" s="20" t="n">
        <f aca="false">INDEX(Lookup!$D$4:$D$18,MATCH(C840,Lookup!$A$4:$A$18,0))</f>
        <v>0.012</v>
      </c>
      <c r="T840" s="21" t="n">
        <f aca="false">ROUND(P840*S840,2)</f>
        <v>18</v>
      </c>
      <c r="U840" s="21" t="n">
        <f aca="false">IF(T840&lt;=10,1,IF(T840&lt;=20,2,IF(T840&lt;=30,3,IF(T840&lt;=40,4,IF(T840&lt;=50,5,IF(T840&lt;=100,6,IF(T840&lt;=250,7,8)))))))</f>
        <v>2</v>
      </c>
      <c r="V840" s="21" t="n">
        <f aca="false">IF(AND(OR(Dashboard!$T$3="All",R840=Dashboard!$T$3),OR(Dashboard!$T$4="All",D840=Dashboard!$T$4)),1,0)</f>
        <v>1</v>
      </c>
      <c r="W840" s="21" t="n">
        <f aca="false">IF(V840=1,T840+ROW()/10000000,0)</f>
        <v>18.000084</v>
      </c>
    </row>
    <row r="841" customFormat="false" ht="15" hidden="false" customHeight="false" outlineLevel="0" collapsed="false">
      <c r="A841" s="0" t="n">
        <v>3000014</v>
      </c>
      <c r="B841" s="0" t="s">
        <v>2856</v>
      </c>
      <c r="C841" s="0" t="n">
        <v>1</v>
      </c>
      <c r="D841" s="0" t="s">
        <v>2812</v>
      </c>
      <c r="E841" s="0" t="s">
        <v>2857</v>
      </c>
      <c r="F841" s="0" t="s">
        <v>2858</v>
      </c>
      <c r="G841" s="0" t="s">
        <v>2859</v>
      </c>
      <c r="H841" s="0" t="s">
        <v>2860</v>
      </c>
      <c r="I841" s="0" t="s">
        <v>2123</v>
      </c>
      <c r="J841" s="0" t="s">
        <v>47</v>
      </c>
      <c r="K841" s="0" t="s">
        <v>47</v>
      </c>
      <c r="L841" s="0" t="s">
        <v>47</v>
      </c>
      <c r="M841" s="0" t="s">
        <v>47</v>
      </c>
      <c r="N841" s="0" t="n">
        <v>2</v>
      </c>
      <c r="O841" s="0" t="n">
        <v>225</v>
      </c>
      <c r="P841" s="0" t="n">
        <v>400</v>
      </c>
      <c r="Q841" s="0" t="n">
        <v>4.3</v>
      </c>
      <c r="R841" s="0" t="str">
        <f aca="false">INDEX(Lookup!$B$4:$B$18,MATCH(C841,Lookup!$A$4:$A$18,0))</f>
        <v>India</v>
      </c>
      <c r="S841" s="20" t="n">
        <f aca="false">INDEX(Lookup!$D$4:$D$18,MATCH(C841,Lookup!$A$4:$A$18,0))</f>
        <v>0.012</v>
      </c>
      <c r="T841" s="21" t="n">
        <f aca="false">ROUND(P841*S841,2)</f>
        <v>4.8</v>
      </c>
      <c r="U841" s="21" t="n">
        <f aca="false">IF(T841&lt;=10,1,IF(T841&lt;=20,2,IF(T841&lt;=30,3,IF(T841&lt;=40,4,IF(T841&lt;=50,5,IF(T841&lt;=100,6,IF(T841&lt;=250,7,8)))))))</f>
        <v>1</v>
      </c>
      <c r="V841" s="21" t="n">
        <f aca="false">IF(AND(OR(Dashboard!$T$3="All",R841=Dashboard!$T$3),OR(Dashboard!$T$4="All",D841=Dashboard!$T$4)),1,0)</f>
        <v>1</v>
      </c>
      <c r="W841" s="21" t="n">
        <f aca="false">IF(V841=1,T841+ROW()/10000000,0)</f>
        <v>4.8000841</v>
      </c>
    </row>
    <row r="842" customFormat="false" ht="15" hidden="false" customHeight="false" outlineLevel="0" collapsed="false">
      <c r="A842" s="0" t="n">
        <v>3000001</v>
      </c>
      <c r="B842" s="0" t="s">
        <v>2861</v>
      </c>
      <c r="C842" s="0" t="n">
        <v>1</v>
      </c>
      <c r="D842" s="0" t="s">
        <v>2812</v>
      </c>
      <c r="E842" s="0" t="s">
        <v>2862</v>
      </c>
      <c r="F842" s="0" t="s">
        <v>2858</v>
      </c>
      <c r="G842" s="0" t="s">
        <v>2859</v>
      </c>
      <c r="H842" s="0" t="s">
        <v>2863</v>
      </c>
      <c r="I842" s="0" t="s">
        <v>2123</v>
      </c>
      <c r="J842" s="0" t="s">
        <v>47</v>
      </c>
      <c r="K842" s="0" t="s">
        <v>47</v>
      </c>
      <c r="L842" s="0" t="s">
        <v>47</v>
      </c>
      <c r="M842" s="0" t="s">
        <v>47</v>
      </c>
      <c r="N842" s="0" t="n">
        <v>3</v>
      </c>
      <c r="O842" s="0" t="n">
        <v>299</v>
      </c>
      <c r="P842" s="0" t="n">
        <v>1400</v>
      </c>
      <c r="Q842" s="0" t="n">
        <v>4.2</v>
      </c>
      <c r="R842" s="0" t="str">
        <f aca="false">INDEX(Lookup!$B$4:$B$18,MATCH(C842,Lookup!$A$4:$A$18,0))</f>
        <v>India</v>
      </c>
      <c r="S842" s="20" t="n">
        <f aca="false">INDEX(Lookup!$D$4:$D$18,MATCH(C842,Lookup!$A$4:$A$18,0))</f>
        <v>0.012</v>
      </c>
      <c r="T842" s="21" t="n">
        <f aca="false">ROUND(P842*S842,2)</f>
        <v>16.8</v>
      </c>
      <c r="U842" s="21" t="n">
        <f aca="false">IF(T842&lt;=10,1,IF(T842&lt;=20,2,IF(T842&lt;=30,3,IF(T842&lt;=40,4,IF(T842&lt;=50,5,IF(T842&lt;=100,6,IF(T842&lt;=250,7,8)))))))</f>
        <v>2</v>
      </c>
      <c r="V842" s="21" t="n">
        <f aca="false">IF(AND(OR(Dashboard!$T$3="All",R842=Dashboard!$T$3),OR(Dashboard!$T$4="All",D842=Dashboard!$T$4)),1,0)</f>
        <v>1</v>
      </c>
      <c r="W842" s="21" t="n">
        <f aca="false">IF(V842=1,T842+ROW()/10000000,0)</f>
        <v>16.8000842</v>
      </c>
    </row>
    <row r="843" customFormat="false" ht="15" hidden="false" customHeight="false" outlineLevel="0" collapsed="false">
      <c r="A843" s="0" t="n">
        <v>3001321</v>
      </c>
      <c r="B843" s="0" t="s">
        <v>2864</v>
      </c>
      <c r="C843" s="0" t="n">
        <v>1</v>
      </c>
      <c r="D843" s="0" t="s">
        <v>2812</v>
      </c>
      <c r="E843" s="0" t="s">
        <v>2865</v>
      </c>
      <c r="F843" s="0" t="s">
        <v>2866</v>
      </c>
      <c r="G843" s="0" t="s">
        <v>2867</v>
      </c>
      <c r="H843" s="0" t="s">
        <v>2868</v>
      </c>
      <c r="I843" s="0" t="s">
        <v>2123</v>
      </c>
      <c r="J843" s="0" t="s">
        <v>47</v>
      </c>
      <c r="K843" s="0" t="s">
        <v>46</v>
      </c>
      <c r="L843" s="0" t="s">
        <v>47</v>
      </c>
      <c r="M843" s="0" t="s">
        <v>47</v>
      </c>
      <c r="N843" s="0" t="n">
        <v>2</v>
      </c>
      <c r="O843" s="0" t="n">
        <v>200</v>
      </c>
      <c r="P843" s="0" t="n">
        <v>350</v>
      </c>
      <c r="Q843" s="0" t="n">
        <v>4.9</v>
      </c>
      <c r="R843" s="0" t="str">
        <f aca="false">INDEX(Lookup!$B$4:$B$18,MATCH(C843,Lookup!$A$4:$A$18,0))</f>
        <v>India</v>
      </c>
      <c r="S843" s="20" t="n">
        <f aca="false">INDEX(Lookup!$D$4:$D$18,MATCH(C843,Lookup!$A$4:$A$18,0))</f>
        <v>0.012</v>
      </c>
      <c r="T843" s="21" t="n">
        <f aca="false">ROUND(P843*S843,2)</f>
        <v>4.2</v>
      </c>
      <c r="U843" s="21" t="n">
        <f aca="false">IF(T843&lt;=10,1,IF(T843&lt;=20,2,IF(T843&lt;=30,3,IF(T843&lt;=40,4,IF(T843&lt;=50,5,IF(T843&lt;=100,6,IF(T843&lt;=250,7,8)))))))</f>
        <v>1</v>
      </c>
      <c r="V843" s="21" t="n">
        <f aca="false">IF(AND(OR(Dashboard!$T$3="All",R843=Dashboard!$T$3),OR(Dashboard!$T$4="All",D843=Dashboard!$T$4)),1,0)</f>
        <v>1</v>
      </c>
      <c r="W843" s="21" t="n">
        <f aca="false">IF(V843=1,T843+ROW()/10000000,0)</f>
        <v>4.2000843</v>
      </c>
    </row>
    <row r="844" customFormat="false" ht="15" hidden="false" customHeight="false" outlineLevel="0" collapsed="false">
      <c r="A844" s="0" t="n">
        <v>3000996</v>
      </c>
      <c r="B844" s="0" t="s">
        <v>2869</v>
      </c>
      <c r="C844" s="0" t="n">
        <v>1</v>
      </c>
      <c r="D844" s="0" t="s">
        <v>2812</v>
      </c>
      <c r="E844" s="0" t="s">
        <v>2870</v>
      </c>
      <c r="F844" s="0" t="s">
        <v>2866</v>
      </c>
      <c r="G844" s="0" t="s">
        <v>2867</v>
      </c>
      <c r="H844" s="0" t="s">
        <v>2871</v>
      </c>
      <c r="I844" s="0" t="s">
        <v>2123</v>
      </c>
      <c r="J844" s="0" t="s">
        <v>47</v>
      </c>
      <c r="K844" s="0" t="s">
        <v>47</v>
      </c>
      <c r="L844" s="0" t="s">
        <v>47</v>
      </c>
      <c r="M844" s="0" t="s">
        <v>47</v>
      </c>
      <c r="N844" s="0" t="n">
        <v>2</v>
      </c>
      <c r="O844" s="0" t="n">
        <v>221</v>
      </c>
      <c r="P844" s="0" t="n">
        <v>700</v>
      </c>
      <c r="Q844" s="0" t="n">
        <v>4.2</v>
      </c>
      <c r="R844" s="0" t="str">
        <f aca="false">INDEX(Lookup!$B$4:$B$18,MATCH(C844,Lookup!$A$4:$A$18,0))</f>
        <v>India</v>
      </c>
      <c r="S844" s="20" t="n">
        <f aca="false">INDEX(Lookup!$D$4:$D$18,MATCH(C844,Lookup!$A$4:$A$18,0))</f>
        <v>0.012</v>
      </c>
      <c r="T844" s="21" t="n">
        <f aca="false">ROUND(P844*S844,2)</f>
        <v>8.4</v>
      </c>
      <c r="U844" s="21" t="n">
        <f aca="false">IF(T844&lt;=10,1,IF(T844&lt;=20,2,IF(T844&lt;=30,3,IF(T844&lt;=40,4,IF(T844&lt;=50,5,IF(T844&lt;=100,6,IF(T844&lt;=250,7,8)))))))</f>
        <v>1</v>
      </c>
      <c r="V844" s="21" t="n">
        <f aca="false">IF(AND(OR(Dashboard!$T$3="All",R844=Dashboard!$T$3),OR(Dashboard!$T$4="All",D844=Dashboard!$T$4)),1,0)</f>
        <v>1</v>
      </c>
      <c r="W844" s="21" t="n">
        <f aca="false">IF(V844=1,T844+ROW()/10000000,0)</f>
        <v>8.4000844</v>
      </c>
    </row>
    <row r="845" customFormat="false" ht="15" hidden="false" customHeight="false" outlineLevel="0" collapsed="false">
      <c r="A845" s="0" t="n">
        <v>3001065</v>
      </c>
      <c r="B845" s="0" t="s">
        <v>2872</v>
      </c>
      <c r="C845" s="0" t="n">
        <v>1</v>
      </c>
      <c r="D845" s="0" t="s">
        <v>2812</v>
      </c>
      <c r="E845" s="0" t="s">
        <v>2873</v>
      </c>
      <c r="F845" s="0" t="s">
        <v>2874</v>
      </c>
      <c r="G845" s="0" t="s">
        <v>2875</v>
      </c>
      <c r="H845" s="0" t="s">
        <v>2228</v>
      </c>
      <c r="I845" s="0" t="s">
        <v>2123</v>
      </c>
      <c r="J845" s="0" t="s">
        <v>47</v>
      </c>
      <c r="K845" s="0" t="s">
        <v>47</v>
      </c>
      <c r="L845" s="0" t="s">
        <v>47</v>
      </c>
      <c r="M845" s="0" t="s">
        <v>47</v>
      </c>
      <c r="N845" s="0" t="n">
        <v>1</v>
      </c>
      <c r="O845" s="0" t="n">
        <v>161</v>
      </c>
      <c r="P845" s="0" t="n">
        <v>300</v>
      </c>
      <c r="Q845" s="0" t="n">
        <v>4.3</v>
      </c>
      <c r="R845" s="0" t="str">
        <f aca="false">INDEX(Lookup!$B$4:$B$18,MATCH(C845,Lookup!$A$4:$A$18,0))</f>
        <v>India</v>
      </c>
      <c r="S845" s="20" t="n">
        <f aca="false">INDEX(Lookup!$D$4:$D$18,MATCH(C845,Lookup!$A$4:$A$18,0))</f>
        <v>0.012</v>
      </c>
      <c r="T845" s="21" t="n">
        <f aca="false">ROUND(P845*S845,2)</f>
        <v>3.6</v>
      </c>
      <c r="U845" s="21" t="n">
        <f aca="false">IF(T845&lt;=10,1,IF(T845&lt;=20,2,IF(T845&lt;=30,3,IF(T845&lt;=40,4,IF(T845&lt;=50,5,IF(T845&lt;=100,6,IF(T845&lt;=250,7,8)))))))</f>
        <v>1</v>
      </c>
      <c r="V845" s="21" t="n">
        <f aca="false">IF(AND(OR(Dashboard!$T$3="All",R845=Dashboard!$T$3),OR(Dashboard!$T$4="All",D845=Dashboard!$T$4)),1,0)</f>
        <v>1</v>
      </c>
      <c r="W845" s="21" t="n">
        <f aca="false">IF(V845=1,T845+ROW()/10000000,0)</f>
        <v>3.6000845</v>
      </c>
    </row>
    <row r="846" customFormat="false" ht="15" hidden="false" customHeight="false" outlineLevel="0" collapsed="false">
      <c r="A846" s="0" t="n">
        <v>3000048</v>
      </c>
      <c r="B846" s="0" t="s">
        <v>1973</v>
      </c>
      <c r="C846" s="0" t="n">
        <v>1</v>
      </c>
      <c r="D846" s="0" t="s">
        <v>2812</v>
      </c>
      <c r="E846" s="0" t="s">
        <v>2876</v>
      </c>
      <c r="F846" s="0" t="s">
        <v>2370</v>
      </c>
      <c r="G846" s="0" t="s">
        <v>2877</v>
      </c>
      <c r="H846" s="0" t="s">
        <v>2505</v>
      </c>
      <c r="I846" s="0" t="s">
        <v>2123</v>
      </c>
      <c r="J846" s="0" t="s">
        <v>47</v>
      </c>
      <c r="K846" s="0" t="s">
        <v>47</v>
      </c>
      <c r="L846" s="0" t="s">
        <v>47</v>
      </c>
      <c r="M846" s="0" t="s">
        <v>47</v>
      </c>
      <c r="N846" s="0" t="n">
        <v>3</v>
      </c>
      <c r="O846" s="0" t="n">
        <v>505</v>
      </c>
      <c r="P846" s="0" t="n">
        <v>1400</v>
      </c>
      <c r="Q846" s="0" t="n">
        <v>4.4</v>
      </c>
      <c r="R846" s="0" t="str">
        <f aca="false">INDEX(Lookup!$B$4:$B$18,MATCH(C846,Lookup!$A$4:$A$18,0))</f>
        <v>India</v>
      </c>
      <c r="S846" s="20" t="n">
        <f aca="false">INDEX(Lookup!$D$4:$D$18,MATCH(C846,Lookup!$A$4:$A$18,0))</f>
        <v>0.012</v>
      </c>
      <c r="T846" s="21" t="n">
        <f aca="false">ROUND(P846*S846,2)</f>
        <v>16.8</v>
      </c>
      <c r="U846" s="21" t="n">
        <f aca="false">IF(T846&lt;=10,1,IF(T846&lt;=20,2,IF(T846&lt;=30,3,IF(T846&lt;=40,4,IF(T846&lt;=50,5,IF(T846&lt;=100,6,IF(T846&lt;=250,7,8)))))))</f>
        <v>2</v>
      </c>
      <c r="V846" s="21" t="n">
        <f aca="false">IF(AND(OR(Dashboard!$T$3="All",R846=Dashboard!$T$3),OR(Dashboard!$T$4="All",D846=Dashboard!$T$4)),1,0)</f>
        <v>1</v>
      </c>
      <c r="W846" s="21" t="n">
        <f aca="false">IF(V846=1,T846+ROW()/10000000,0)</f>
        <v>16.8000846</v>
      </c>
    </row>
    <row r="847" customFormat="false" ht="15" hidden="false" customHeight="false" outlineLevel="0" collapsed="false">
      <c r="A847" s="0" t="n">
        <v>3500012</v>
      </c>
      <c r="B847" s="0" t="s">
        <v>2878</v>
      </c>
      <c r="C847" s="0" t="n">
        <v>1</v>
      </c>
      <c r="D847" s="0" t="s">
        <v>2879</v>
      </c>
      <c r="E847" s="0" t="s">
        <v>2880</v>
      </c>
      <c r="F847" s="0" t="s">
        <v>2881</v>
      </c>
      <c r="G847" s="0" t="s">
        <v>2882</v>
      </c>
      <c r="H847" s="0" t="s">
        <v>2288</v>
      </c>
      <c r="I847" s="0" t="s">
        <v>2123</v>
      </c>
      <c r="J847" s="0" t="s">
        <v>47</v>
      </c>
      <c r="K847" s="0" t="s">
        <v>47</v>
      </c>
      <c r="L847" s="0" t="s">
        <v>47</v>
      </c>
      <c r="M847" s="0" t="s">
        <v>47</v>
      </c>
      <c r="N847" s="0" t="n">
        <v>3</v>
      </c>
      <c r="O847" s="0" t="n">
        <v>102</v>
      </c>
      <c r="P847" s="0" t="n">
        <v>800</v>
      </c>
      <c r="Q847" s="0" t="n">
        <v>3.6</v>
      </c>
      <c r="R847" s="0" t="str">
        <f aca="false">INDEX(Lookup!$B$4:$B$18,MATCH(C847,Lookup!$A$4:$A$18,0))</f>
        <v>India</v>
      </c>
      <c r="S847" s="20" t="n">
        <f aca="false">INDEX(Lookup!$D$4:$D$18,MATCH(C847,Lookup!$A$4:$A$18,0))</f>
        <v>0.012</v>
      </c>
      <c r="T847" s="21" t="n">
        <f aca="false">ROUND(P847*S847,2)</f>
        <v>9.6</v>
      </c>
      <c r="U847" s="21" t="n">
        <f aca="false">IF(T847&lt;=10,1,IF(T847&lt;=20,2,IF(T847&lt;=30,3,IF(T847&lt;=40,4,IF(T847&lt;=50,5,IF(T847&lt;=100,6,IF(T847&lt;=250,7,8)))))))</f>
        <v>1</v>
      </c>
      <c r="V847" s="21" t="n">
        <f aca="false">IF(AND(OR(Dashboard!$T$3="All",R847=Dashboard!$T$3),OR(Dashboard!$T$4="All",D847=Dashboard!$T$4)),1,0)</f>
        <v>1</v>
      </c>
      <c r="W847" s="21" t="n">
        <f aca="false">IF(V847=1,T847+ROW()/10000000,0)</f>
        <v>9.6000847</v>
      </c>
    </row>
    <row r="848" customFormat="false" ht="15" hidden="false" customHeight="false" outlineLevel="0" collapsed="false">
      <c r="A848" s="0" t="n">
        <v>3500007</v>
      </c>
      <c r="B848" s="0" t="s">
        <v>2883</v>
      </c>
      <c r="C848" s="0" t="n">
        <v>1</v>
      </c>
      <c r="D848" s="0" t="s">
        <v>2879</v>
      </c>
      <c r="E848" s="0" t="s">
        <v>2884</v>
      </c>
      <c r="F848" s="0" t="s">
        <v>2881</v>
      </c>
      <c r="G848" s="0" t="s">
        <v>2882</v>
      </c>
      <c r="H848" s="0" t="s">
        <v>2860</v>
      </c>
      <c r="I848" s="0" t="s">
        <v>2123</v>
      </c>
      <c r="J848" s="0" t="s">
        <v>47</v>
      </c>
      <c r="K848" s="0" t="s">
        <v>47</v>
      </c>
      <c r="L848" s="0" t="s">
        <v>47</v>
      </c>
      <c r="M848" s="0" t="s">
        <v>47</v>
      </c>
      <c r="N848" s="0" t="n">
        <v>3</v>
      </c>
      <c r="O848" s="0" t="n">
        <v>115</v>
      </c>
      <c r="P848" s="0" t="n">
        <v>500</v>
      </c>
      <c r="Q848" s="0" t="n">
        <v>3.8</v>
      </c>
      <c r="R848" s="0" t="str">
        <f aca="false">INDEX(Lookup!$B$4:$B$18,MATCH(C848,Lookup!$A$4:$A$18,0))</f>
        <v>India</v>
      </c>
      <c r="S848" s="20" t="n">
        <f aca="false">INDEX(Lookup!$D$4:$D$18,MATCH(C848,Lookup!$A$4:$A$18,0))</f>
        <v>0.012</v>
      </c>
      <c r="T848" s="21" t="n">
        <f aca="false">ROUND(P848*S848,2)</f>
        <v>6</v>
      </c>
      <c r="U848" s="21" t="n">
        <f aca="false">IF(T848&lt;=10,1,IF(T848&lt;=20,2,IF(T848&lt;=30,3,IF(T848&lt;=40,4,IF(T848&lt;=50,5,IF(T848&lt;=100,6,IF(T848&lt;=250,7,8)))))))</f>
        <v>1</v>
      </c>
      <c r="V848" s="21" t="n">
        <f aca="false">IF(AND(OR(Dashboard!$T$3="All",R848=Dashboard!$T$3),OR(Dashboard!$T$4="All",D848=Dashboard!$T$4)),1,0)</f>
        <v>1</v>
      </c>
      <c r="W848" s="21" t="n">
        <f aca="false">IF(V848=1,T848+ROW()/10000000,0)</f>
        <v>6.0000848</v>
      </c>
    </row>
    <row r="849" customFormat="false" ht="15" hidden="false" customHeight="false" outlineLevel="0" collapsed="false">
      <c r="A849" s="0" t="n">
        <v>3500017</v>
      </c>
      <c r="B849" s="0" t="s">
        <v>2885</v>
      </c>
      <c r="C849" s="0" t="n">
        <v>1</v>
      </c>
      <c r="D849" s="0" t="s">
        <v>2879</v>
      </c>
      <c r="E849" s="0" t="s">
        <v>2886</v>
      </c>
      <c r="F849" s="0" t="s">
        <v>2887</v>
      </c>
      <c r="G849" s="0" t="s">
        <v>2888</v>
      </c>
      <c r="H849" s="0" t="s">
        <v>2889</v>
      </c>
      <c r="I849" s="0" t="s">
        <v>2123</v>
      </c>
      <c r="J849" s="0" t="s">
        <v>47</v>
      </c>
      <c r="K849" s="0" t="s">
        <v>47</v>
      </c>
      <c r="L849" s="0" t="s">
        <v>47</v>
      </c>
      <c r="M849" s="0" t="s">
        <v>47</v>
      </c>
      <c r="N849" s="0" t="n">
        <v>3</v>
      </c>
      <c r="O849" s="0" t="n">
        <v>141</v>
      </c>
      <c r="P849" s="0" t="n">
        <v>650</v>
      </c>
      <c r="Q849" s="0" t="n">
        <v>3.9</v>
      </c>
      <c r="R849" s="0" t="str">
        <f aca="false">INDEX(Lookup!$B$4:$B$18,MATCH(C849,Lookup!$A$4:$A$18,0))</f>
        <v>India</v>
      </c>
      <c r="S849" s="20" t="n">
        <f aca="false">INDEX(Lookup!$D$4:$D$18,MATCH(C849,Lookup!$A$4:$A$18,0))</f>
        <v>0.012</v>
      </c>
      <c r="T849" s="21" t="n">
        <f aca="false">ROUND(P849*S849,2)</f>
        <v>7.8</v>
      </c>
      <c r="U849" s="21" t="n">
        <f aca="false">IF(T849&lt;=10,1,IF(T849&lt;=20,2,IF(T849&lt;=30,3,IF(T849&lt;=40,4,IF(T849&lt;=50,5,IF(T849&lt;=100,6,IF(T849&lt;=250,7,8)))))))</f>
        <v>1</v>
      </c>
      <c r="V849" s="21" t="n">
        <f aca="false">IF(AND(OR(Dashboard!$T$3="All",R849=Dashboard!$T$3),OR(Dashboard!$T$4="All",D849=Dashboard!$T$4)),1,0)</f>
        <v>1</v>
      </c>
      <c r="W849" s="21" t="n">
        <f aca="false">IF(V849=1,T849+ROW()/10000000,0)</f>
        <v>7.8000849</v>
      </c>
    </row>
    <row r="850" customFormat="false" ht="15" hidden="false" customHeight="false" outlineLevel="0" collapsed="false">
      <c r="A850" s="0" t="n">
        <v>3500018</v>
      </c>
      <c r="B850" s="0" t="s">
        <v>2890</v>
      </c>
      <c r="C850" s="0" t="n">
        <v>1</v>
      </c>
      <c r="D850" s="0" t="s">
        <v>2879</v>
      </c>
      <c r="E850" s="0" t="s">
        <v>2891</v>
      </c>
      <c r="F850" s="0" t="s">
        <v>2887</v>
      </c>
      <c r="G850" s="0" t="s">
        <v>2888</v>
      </c>
      <c r="H850" s="0" t="s">
        <v>2158</v>
      </c>
      <c r="I850" s="0" t="s">
        <v>2123</v>
      </c>
      <c r="J850" s="0" t="s">
        <v>47</v>
      </c>
      <c r="K850" s="0" t="s">
        <v>47</v>
      </c>
      <c r="L850" s="0" t="s">
        <v>47</v>
      </c>
      <c r="M850" s="0" t="s">
        <v>47</v>
      </c>
      <c r="N850" s="0" t="n">
        <v>4</v>
      </c>
      <c r="O850" s="0" t="n">
        <v>173</v>
      </c>
      <c r="P850" s="0" t="n">
        <v>1000</v>
      </c>
      <c r="Q850" s="0" t="n">
        <v>3.9</v>
      </c>
      <c r="R850" s="0" t="str">
        <f aca="false">INDEX(Lookup!$B$4:$B$18,MATCH(C850,Lookup!$A$4:$A$18,0))</f>
        <v>India</v>
      </c>
      <c r="S850" s="20" t="n">
        <f aca="false">INDEX(Lookup!$D$4:$D$18,MATCH(C850,Lookup!$A$4:$A$18,0))</f>
        <v>0.012</v>
      </c>
      <c r="T850" s="21" t="n">
        <f aca="false">ROUND(P850*S850,2)</f>
        <v>12</v>
      </c>
      <c r="U850" s="21" t="n">
        <f aca="false">IF(T850&lt;=10,1,IF(T850&lt;=20,2,IF(T850&lt;=30,3,IF(T850&lt;=40,4,IF(T850&lt;=50,5,IF(T850&lt;=100,6,IF(T850&lt;=250,7,8)))))))</f>
        <v>2</v>
      </c>
      <c r="V850" s="21" t="n">
        <f aca="false">IF(AND(OR(Dashboard!$T$3="All",R850=Dashboard!$T$3),OR(Dashboard!$T$4="All",D850=Dashboard!$T$4)),1,0)</f>
        <v>1</v>
      </c>
      <c r="W850" s="21" t="n">
        <f aca="false">IF(V850=1,T850+ROW()/10000000,0)</f>
        <v>12.000085</v>
      </c>
    </row>
    <row r="851" customFormat="false" ht="15" hidden="false" customHeight="false" outlineLevel="0" collapsed="false">
      <c r="A851" s="0" t="n">
        <v>3500011</v>
      </c>
      <c r="B851" s="0" t="s">
        <v>2892</v>
      </c>
      <c r="C851" s="0" t="n">
        <v>1</v>
      </c>
      <c r="D851" s="0" t="s">
        <v>2879</v>
      </c>
      <c r="E851" s="0" t="s">
        <v>2893</v>
      </c>
      <c r="F851" s="0" t="s">
        <v>2887</v>
      </c>
      <c r="G851" s="0" t="s">
        <v>2888</v>
      </c>
      <c r="H851" s="0" t="s">
        <v>2894</v>
      </c>
      <c r="I851" s="0" t="s">
        <v>2123</v>
      </c>
      <c r="J851" s="0" t="s">
        <v>47</v>
      </c>
      <c r="K851" s="0" t="s">
        <v>47</v>
      </c>
      <c r="L851" s="0" t="s">
        <v>47</v>
      </c>
      <c r="M851" s="0" t="s">
        <v>47</v>
      </c>
      <c r="N851" s="0" t="n">
        <v>3</v>
      </c>
      <c r="O851" s="0" t="n">
        <v>406</v>
      </c>
      <c r="P851" s="0" t="n">
        <v>750</v>
      </c>
      <c r="Q851" s="0" t="n">
        <v>4.2</v>
      </c>
      <c r="R851" s="0" t="str">
        <f aca="false">INDEX(Lookup!$B$4:$B$18,MATCH(C851,Lookup!$A$4:$A$18,0))</f>
        <v>India</v>
      </c>
      <c r="S851" s="20" t="n">
        <f aca="false">INDEX(Lookup!$D$4:$D$18,MATCH(C851,Lookup!$A$4:$A$18,0))</f>
        <v>0.012</v>
      </c>
      <c r="T851" s="21" t="n">
        <f aca="false">ROUND(P851*S851,2)</f>
        <v>9</v>
      </c>
      <c r="U851" s="21" t="n">
        <f aca="false">IF(T851&lt;=10,1,IF(T851&lt;=20,2,IF(T851&lt;=30,3,IF(T851&lt;=40,4,IF(T851&lt;=50,5,IF(T851&lt;=100,6,IF(T851&lt;=250,7,8)))))))</f>
        <v>1</v>
      </c>
      <c r="V851" s="21" t="n">
        <f aca="false">IF(AND(OR(Dashboard!$T$3="All",R851=Dashboard!$T$3),OR(Dashboard!$T$4="All",D851=Dashboard!$T$4)),1,0)</f>
        <v>1</v>
      </c>
      <c r="W851" s="21" t="n">
        <f aca="false">IF(V851=1,T851+ROW()/10000000,0)</f>
        <v>9.0000851</v>
      </c>
    </row>
    <row r="852" customFormat="false" ht="15" hidden="false" customHeight="false" outlineLevel="0" collapsed="false">
      <c r="A852" s="0" t="n">
        <v>18416632</v>
      </c>
      <c r="B852" s="0" t="s">
        <v>2895</v>
      </c>
      <c r="C852" s="0" t="n">
        <v>1</v>
      </c>
      <c r="D852" s="0" t="s">
        <v>2879</v>
      </c>
      <c r="E852" s="0" t="s">
        <v>2896</v>
      </c>
      <c r="F852" s="0" t="s">
        <v>2897</v>
      </c>
      <c r="G852" s="0" t="s">
        <v>2898</v>
      </c>
      <c r="H852" s="0" t="s">
        <v>2128</v>
      </c>
      <c r="I852" s="0" t="s">
        <v>2123</v>
      </c>
      <c r="J852" s="0" t="s">
        <v>47</v>
      </c>
      <c r="K852" s="0" t="s">
        <v>47</v>
      </c>
      <c r="L852" s="0" t="s">
        <v>47</v>
      </c>
      <c r="M852" s="0" t="s">
        <v>47</v>
      </c>
      <c r="N852" s="0" t="n">
        <v>4</v>
      </c>
      <c r="O852" s="0" t="n">
        <v>50</v>
      </c>
      <c r="P852" s="0" t="n">
        <v>1500</v>
      </c>
      <c r="Q852" s="0" t="n">
        <v>4.9</v>
      </c>
      <c r="R852" s="0" t="str">
        <f aca="false">INDEX(Lookup!$B$4:$B$18,MATCH(C852,Lookup!$A$4:$A$18,0))</f>
        <v>India</v>
      </c>
      <c r="S852" s="20" t="n">
        <f aca="false">INDEX(Lookup!$D$4:$D$18,MATCH(C852,Lookup!$A$4:$A$18,0))</f>
        <v>0.012</v>
      </c>
      <c r="T852" s="21" t="n">
        <f aca="false">ROUND(P852*S852,2)</f>
        <v>18</v>
      </c>
      <c r="U852" s="21" t="n">
        <f aca="false">IF(T852&lt;=10,1,IF(T852&lt;=20,2,IF(T852&lt;=30,3,IF(T852&lt;=40,4,IF(T852&lt;=50,5,IF(T852&lt;=100,6,IF(T852&lt;=250,7,8)))))))</f>
        <v>2</v>
      </c>
      <c r="V852" s="21" t="n">
        <f aca="false">IF(AND(OR(Dashboard!$T$3="All",R852=Dashboard!$T$3),OR(Dashboard!$T$4="All",D852=Dashboard!$T$4)),1,0)</f>
        <v>1</v>
      </c>
      <c r="W852" s="21" t="n">
        <f aca="false">IF(V852=1,T852+ROW()/10000000,0)</f>
        <v>18.0000852</v>
      </c>
    </row>
    <row r="853" customFormat="false" ht="15" hidden="false" customHeight="false" outlineLevel="0" collapsed="false">
      <c r="A853" s="0" t="n">
        <v>18279289</v>
      </c>
      <c r="B853" s="0" t="s">
        <v>2899</v>
      </c>
      <c r="C853" s="0" t="n">
        <v>1</v>
      </c>
      <c r="D853" s="0" t="s">
        <v>2879</v>
      </c>
      <c r="E853" s="0" t="s">
        <v>2900</v>
      </c>
      <c r="F853" s="0" t="s">
        <v>2897</v>
      </c>
      <c r="G853" s="0" t="s">
        <v>2898</v>
      </c>
      <c r="H853" s="0" t="s">
        <v>2901</v>
      </c>
      <c r="I853" s="0" t="s">
        <v>2123</v>
      </c>
      <c r="J853" s="0" t="s">
        <v>47</v>
      </c>
      <c r="K853" s="0" t="s">
        <v>47</v>
      </c>
      <c r="L853" s="0" t="s">
        <v>47</v>
      </c>
      <c r="M853" s="0" t="s">
        <v>47</v>
      </c>
      <c r="N853" s="0" t="n">
        <v>1</v>
      </c>
      <c r="O853" s="0" t="n">
        <v>63</v>
      </c>
      <c r="P853" s="0" t="n">
        <v>0</v>
      </c>
      <c r="Q853" s="0" t="n">
        <v>4.3</v>
      </c>
      <c r="R853" s="0" t="str">
        <f aca="false">INDEX(Lookup!$B$4:$B$18,MATCH(C853,Lookup!$A$4:$A$18,0))</f>
        <v>India</v>
      </c>
      <c r="S853" s="20" t="n">
        <f aca="false">INDEX(Lookup!$D$4:$D$18,MATCH(C853,Lookup!$A$4:$A$18,0))</f>
        <v>0.012</v>
      </c>
      <c r="T853" s="21" t="n">
        <f aca="false">ROUND(P853*S853,2)</f>
        <v>0</v>
      </c>
      <c r="U853" s="21" t="n">
        <f aca="false">IF(T853&lt;=10,1,IF(T853&lt;=20,2,IF(T853&lt;=30,3,IF(T853&lt;=40,4,IF(T853&lt;=50,5,IF(T853&lt;=100,6,IF(T853&lt;=250,7,8)))))))</f>
        <v>1</v>
      </c>
      <c r="V853" s="21" t="n">
        <f aca="false">IF(AND(OR(Dashboard!$T$3="All",R853=Dashboard!$T$3),OR(Dashboard!$T$4="All",D853=Dashboard!$T$4)),1,0)</f>
        <v>1</v>
      </c>
      <c r="W853" s="21" t="n">
        <f aca="false">IF(V853=1,T853+ROW()/10000000,0)</f>
        <v>8.53E-005</v>
      </c>
    </row>
    <row r="854" customFormat="false" ht="15" hidden="false" customHeight="false" outlineLevel="0" collapsed="false">
      <c r="A854" s="0" t="n">
        <v>18408585</v>
      </c>
      <c r="B854" s="0" t="s">
        <v>1944</v>
      </c>
      <c r="C854" s="0" t="n">
        <v>1</v>
      </c>
      <c r="D854" s="0" t="s">
        <v>2879</v>
      </c>
      <c r="E854" s="0" t="s">
        <v>2902</v>
      </c>
      <c r="F854" s="0" t="s">
        <v>2897</v>
      </c>
      <c r="G854" s="0" t="s">
        <v>2898</v>
      </c>
      <c r="H854" s="0" t="s">
        <v>2723</v>
      </c>
      <c r="I854" s="0" t="s">
        <v>2123</v>
      </c>
      <c r="J854" s="0" t="s">
        <v>47</v>
      </c>
      <c r="K854" s="0" t="s">
        <v>47</v>
      </c>
      <c r="L854" s="0" t="s">
        <v>47</v>
      </c>
      <c r="M854" s="0" t="s">
        <v>47</v>
      </c>
      <c r="N854" s="0" t="n">
        <v>4</v>
      </c>
      <c r="O854" s="0" t="n">
        <v>98</v>
      </c>
      <c r="P854" s="0" t="n">
        <v>1250</v>
      </c>
      <c r="Q854" s="0" t="n">
        <v>4</v>
      </c>
      <c r="R854" s="0" t="str">
        <f aca="false">INDEX(Lookup!$B$4:$B$18,MATCH(C854,Lookup!$A$4:$A$18,0))</f>
        <v>India</v>
      </c>
      <c r="S854" s="20" t="n">
        <f aca="false">INDEX(Lookup!$D$4:$D$18,MATCH(C854,Lookup!$A$4:$A$18,0))</f>
        <v>0.012</v>
      </c>
      <c r="T854" s="21" t="n">
        <f aca="false">ROUND(P854*S854,2)</f>
        <v>15</v>
      </c>
      <c r="U854" s="21" t="n">
        <f aca="false">IF(T854&lt;=10,1,IF(T854&lt;=20,2,IF(T854&lt;=30,3,IF(T854&lt;=40,4,IF(T854&lt;=50,5,IF(T854&lt;=100,6,IF(T854&lt;=250,7,8)))))))</f>
        <v>2</v>
      </c>
      <c r="V854" s="21" t="n">
        <f aca="false">IF(AND(OR(Dashboard!$T$3="All",R854=Dashboard!$T$3),OR(Dashboard!$T$4="All",D854=Dashboard!$T$4)),1,0)</f>
        <v>1</v>
      </c>
      <c r="W854" s="21" t="n">
        <f aca="false">IF(V854=1,T854+ROW()/10000000,0)</f>
        <v>15.0000854</v>
      </c>
    </row>
    <row r="855" customFormat="false" ht="15" hidden="false" customHeight="false" outlineLevel="0" collapsed="false">
      <c r="A855" s="0" t="n">
        <v>3500059</v>
      </c>
      <c r="B855" s="0" t="s">
        <v>2903</v>
      </c>
      <c r="C855" s="0" t="n">
        <v>1</v>
      </c>
      <c r="D855" s="0" t="s">
        <v>2879</v>
      </c>
      <c r="E855" s="0" t="s">
        <v>2904</v>
      </c>
      <c r="F855" s="0" t="s">
        <v>2905</v>
      </c>
      <c r="G855" s="0" t="s">
        <v>2906</v>
      </c>
      <c r="H855" s="0" t="s">
        <v>2288</v>
      </c>
      <c r="I855" s="0" t="s">
        <v>2123</v>
      </c>
      <c r="J855" s="0" t="s">
        <v>47</v>
      </c>
      <c r="K855" s="0" t="s">
        <v>47</v>
      </c>
      <c r="L855" s="0" t="s">
        <v>47</v>
      </c>
      <c r="M855" s="0" t="s">
        <v>47</v>
      </c>
      <c r="N855" s="0" t="n">
        <v>3</v>
      </c>
      <c r="O855" s="0" t="n">
        <v>230</v>
      </c>
      <c r="P855" s="0" t="n">
        <v>550</v>
      </c>
      <c r="Q855" s="0" t="n">
        <v>3.8</v>
      </c>
      <c r="R855" s="0" t="str">
        <f aca="false">INDEX(Lookup!$B$4:$B$18,MATCH(C855,Lookup!$A$4:$A$18,0))</f>
        <v>India</v>
      </c>
      <c r="S855" s="20" t="n">
        <f aca="false">INDEX(Lookup!$D$4:$D$18,MATCH(C855,Lookup!$A$4:$A$18,0))</f>
        <v>0.012</v>
      </c>
      <c r="T855" s="21" t="n">
        <f aca="false">ROUND(P855*S855,2)</f>
        <v>6.6</v>
      </c>
      <c r="U855" s="21" t="n">
        <f aca="false">IF(T855&lt;=10,1,IF(T855&lt;=20,2,IF(T855&lt;=30,3,IF(T855&lt;=40,4,IF(T855&lt;=50,5,IF(T855&lt;=100,6,IF(T855&lt;=250,7,8)))))))</f>
        <v>1</v>
      </c>
      <c r="V855" s="21" t="n">
        <f aca="false">IF(AND(OR(Dashboard!$T$3="All",R855=Dashboard!$T$3),OR(Dashboard!$T$4="All",D855=Dashboard!$T$4)),1,0)</f>
        <v>1</v>
      </c>
      <c r="W855" s="21" t="n">
        <f aca="false">IF(V855=1,T855+ROW()/10000000,0)</f>
        <v>6.6000855</v>
      </c>
    </row>
    <row r="856" customFormat="false" ht="15" hidden="false" customHeight="false" outlineLevel="0" collapsed="false">
      <c r="A856" s="0" t="n">
        <v>3500081</v>
      </c>
      <c r="B856" s="0" t="s">
        <v>2907</v>
      </c>
      <c r="C856" s="0" t="n">
        <v>1</v>
      </c>
      <c r="D856" s="0" t="s">
        <v>2879</v>
      </c>
      <c r="E856" s="0" t="s">
        <v>2908</v>
      </c>
      <c r="F856" s="0" t="s">
        <v>2905</v>
      </c>
      <c r="G856" s="0" t="s">
        <v>2906</v>
      </c>
      <c r="H856" s="0" t="s">
        <v>153</v>
      </c>
      <c r="I856" s="0" t="s">
        <v>2123</v>
      </c>
      <c r="J856" s="0" t="s">
        <v>47</v>
      </c>
      <c r="K856" s="0" t="s">
        <v>47</v>
      </c>
      <c r="L856" s="0" t="s">
        <v>47</v>
      </c>
      <c r="M856" s="0" t="s">
        <v>47</v>
      </c>
      <c r="N856" s="0" t="n">
        <v>3</v>
      </c>
      <c r="O856" s="0" t="n">
        <v>94</v>
      </c>
      <c r="P856" s="0" t="n">
        <v>500</v>
      </c>
      <c r="Q856" s="0" t="n">
        <v>4</v>
      </c>
      <c r="R856" s="0" t="str">
        <f aca="false">INDEX(Lookup!$B$4:$B$18,MATCH(C856,Lookup!$A$4:$A$18,0))</f>
        <v>India</v>
      </c>
      <c r="S856" s="20" t="n">
        <f aca="false">INDEX(Lookup!$D$4:$D$18,MATCH(C856,Lookup!$A$4:$A$18,0))</f>
        <v>0.012</v>
      </c>
      <c r="T856" s="21" t="n">
        <f aca="false">ROUND(P856*S856,2)</f>
        <v>6</v>
      </c>
      <c r="U856" s="21" t="n">
        <f aca="false">IF(T856&lt;=10,1,IF(T856&lt;=20,2,IF(T856&lt;=30,3,IF(T856&lt;=40,4,IF(T856&lt;=50,5,IF(T856&lt;=100,6,IF(T856&lt;=250,7,8)))))))</f>
        <v>1</v>
      </c>
      <c r="V856" s="21" t="n">
        <f aca="false">IF(AND(OR(Dashboard!$T$3="All",R856=Dashboard!$T$3),OR(Dashboard!$T$4="All",D856=Dashboard!$T$4)),1,0)</f>
        <v>1</v>
      </c>
      <c r="W856" s="21" t="n">
        <f aca="false">IF(V856=1,T856+ROW()/10000000,0)</f>
        <v>6.0000856</v>
      </c>
    </row>
    <row r="857" customFormat="false" ht="15" hidden="false" customHeight="false" outlineLevel="0" collapsed="false">
      <c r="A857" s="0" t="n">
        <v>17971273</v>
      </c>
      <c r="B857" s="0" t="s">
        <v>2909</v>
      </c>
      <c r="C857" s="0" t="n">
        <v>1</v>
      </c>
      <c r="D857" s="0" t="s">
        <v>2879</v>
      </c>
      <c r="E857" s="0" t="s">
        <v>2910</v>
      </c>
      <c r="F857" s="0" t="s">
        <v>2911</v>
      </c>
      <c r="G857" s="0" t="s">
        <v>2912</v>
      </c>
      <c r="H857" s="0" t="s">
        <v>156</v>
      </c>
      <c r="I857" s="0" t="s">
        <v>2123</v>
      </c>
      <c r="J857" s="0" t="s">
        <v>47</v>
      </c>
      <c r="K857" s="0" t="s">
        <v>47</v>
      </c>
      <c r="L857" s="0" t="s">
        <v>47</v>
      </c>
      <c r="M857" s="0" t="s">
        <v>47</v>
      </c>
      <c r="N857" s="0" t="n">
        <v>2</v>
      </c>
      <c r="O857" s="0" t="n">
        <v>64</v>
      </c>
      <c r="P857" s="0" t="n">
        <v>350</v>
      </c>
      <c r="Q857" s="0" t="n">
        <v>4.1</v>
      </c>
      <c r="R857" s="0" t="str">
        <f aca="false">INDEX(Lookup!$B$4:$B$18,MATCH(C857,Lookup!$A$4:$A$18,0))</f>
        <v>India</v>
      </c>
      <c r="S857" s="20" t="n">
        <f aca="false">INDEX(Lookup!$D$4:$D$18,MATCH(C857,Lookup!$A$4:$A$18,0))</f>
        <v>0.012</v>
      </c>
      <c r="T857" s="21" t="n">
        <f aca="false">ROUND(P857*S857,2)</f>
        <v>4.2</v>
      </c>
      <c r="U857" s="21" t="n">
        <f aca="false">IF(T857&lt;=10,1,IF(T857&lt;=20,2,IF(T857&lt;=30,3,IF(T857&lt;=40,4,IF(T857&lt;=50,5,IF(T857&lt;=100,6,IF(T857&lt;=250,7,8)))))))</f>
        <v>1</v>
      </c>
      <c r="V857" s="21" t="n">
        <f aca="false">IF(AND(OR(Dashboard!$T$3="All",R857=Dashboard!$T$3),OR(Dashboard!$T$4="All",D857=Dashboard!$T$4)),1,0)</f>
        <v>1</v>
      </c>
      <c r="W857" s="21" t="n">
        <f aca="false">IF(V857=1,T857+ROW()/10000000,0)</f>
        <v>4.2000857</v>
      </c>
    </row>
    <row r="858" customFormat="false" ht="15" hidden="false" customHeight="false" outlineLevel="0" collapsed="false">
      <c r="A858" s="0" t="n">
        <v>3500365</v>
      </c>
      <c r="B858" s="0" t="s">
        <v>2913</v>
      </c>
      <c r="C858" s="0" t="n">
        <v>1</v>
      </c>
      <c r="D858" s="0" t="s">
        <v>2879</v>
      </c>
      <c r="E858" s="0" t="s">
        <v>2914</v>
      </c>
      <c r="F858" s="0" t="s">
        <v>2915</v>
      </c>
      <c r="G858" s="0" t="s">
        <v>2916</v>
      </c>
      <c r="H858" s="0" t="s">
        <v>2917</v>
      </c>
      <c r="I858" s="0" t="s">
        <v>2123</v>
      </c>
      <c r="J858" s="0" t="s">
        <v>47</v>
      </c>
      <c r="K858" s="0" t="s">
        <v>47</v>
      </c>
      <c r="L858" s="0" t="s">
        <v>47</v>
      </c>
      <c r="M858" s="0" t="s">
        <v>47</v>
      </c>
      <c r="N858" s="0" t="n">
        <v>3</v>
      </c>
      <c r="O858" s="0" t="n">
        <v>131</v>
      </c>
      <c r="P858" s="0" t="n">
        <v>700</v>
      </c>
      <c r="Q858" s="0" t="n">
        <v>3.9</v>
      </c>
      <c r="R858" s="0" t="str">
        <f aca="false">INDEX(Lookup!$B$4:$B$18,MATCH(C858,Lookup!$A$4:$A$18,0))</f>
        <v>India</v>
      </c>
      <c r="S858" s="20" t="n">
        <f aca="false">INDEX(Lookup!$D$4:$D$18,MATCH(C858,Lookup!$A$4:$A$18,0))</f>
        <v>0.012</v>
      </c>
      <c r="T858" s="21" t="n">
        <f aca="false">ROUND(P858*S858,2)</f>
        <v>8.4</v>
      </c>
      <c r="U858" s="21" t="n">
        <f aca="false">IF(T858&lt;=10,1,IF(T858&lt;=20,2,IF(T858&lt;=30,3,IF(T858&lt;=40,4,IF(T858&lt;=50,5,IF(T858&lt;=100,6,IF(T858&lt;=250,7,8)))))))</f>
        <v>1</v>
      </c>
      <c r="V858" s="21" t="n">
        <f aca="false">IF(AND(OR(Dashboard!$T$3="All",R858=Dashboard!$T$3),OR(Dashboard!$T$4="All",D858=Dashboard!$T$4)),1,0)</f>
        <v>1</v>
      </c>
      <c r="W858" s="21" t="n">
        <f aca="false">IF(V858=1,T858+ROW()/10000000,0)</f>
        <v>8.4000858</v>
      </c>
    </row>
    <row r="859" customFormat="false" ht="15" hidden="false" customHeight="false" outlineLevel="0" collapsed="false">
      <c r="A859" s="0" t="n">
        <v>3500013</v>
      </c>
      <c r="B859" s="0" t="s">
        <v>2918</v>
      </c>
      <c r="C859" s="0" t="n">
        <v>1</v>
      </c>
      <c r="D859" s="0" t="s">
        <v>2879</v>
      </c>
      <c r="E859" s="0" t="s">
        <v>2919</v>
      </c>
      <c r="F859" s="0" t="s">
        <v>2920</v>
      </c>
      <c r="G859" s="0" t="s">
        <v>2921</v>
      </c>
      <c r="H859" s="0" t="s">
        <v>2922</v>
      </c>
      <c r="I859" s="0" t="s">
        <v>2123</v>
      </c>
      <c r="J859" s="0" t="s">
        <v>47</v>
      </c>
      <c r="K859" s="0" t="s">
        <v>47</v>
      </c>
      <c r="L859" s="0" t="s">
        <v>47</v>
      </c>
      <c r="M859" s="0" t="s">
        <v>47</v>
      </c>
      <c r="N859" s="0" t="n">
        <v>3</v>
      </c>
      <c r="O859" s="0" t="n">
        <v>101</v>
      </c>
      <c r="P859" s="0" t="n">
        <v>600</v>
      </c>
      <c r="Q859" s="0" t="n">
        <v>3.9</v>
      </c>
      <c r="R859" s="0" t="str">
        <f aca="false">INDEX(Lookup!$B$4:$B$18,MATCH(C859,Lookup!$A$4:$A$18,0))</f>
        <v>India</v>
      </c>
      <c r="S859" s="20" t="n">
        <f aca="false">INDEX(Lookup!$D$4:$D$18,MATCH(C859,Lookup!$A$4:$A$18,0))</f>
        <v>0.012</v>
      </c>
      <c r="T859" s="21" t="n">
        <f aca="false">ROUND(P859*S859,2)</f>
        <v>7.2</v>
      </c>
      <c r="U859" s="21" t="n">
        <f aca="false">IF(T859&lt;=10,1,IF(T859&lt;=20,2,IF(T859&lt;=30,3,IF(T859&lt;=40,4,IF(T859&lt;=50,5,IF(T859&lt;=100,6,IF(T859&lt;=250,7,8)))))))</f>
        <v>1</v>
      </c>
      <c r="V859" s="21" t="n">
        <f aca="false">IF(AND(OR(Dashboard!$T$3="All",R859=Dashboard!$T$3),OR(Dashboard!$T$4="All",D859=Dashboard!$T$4)),1,0)</f>
        <v>1</v>
      </c>
      <c r="W859" s="21" t="n">
        <f aca="false">IF(V859=1,T859+ROW()/10000000,0)</f>
        <v>7.2000859</v>
      </c>
    </row>
    <row r="860" customFormat="false" ht="15" hidden="false" customHeight="false" outlineLevel="0" collapsed="false">
      <c r="A860" s="0" t="n">
        <v>3500024</v>
      </c>
      <c r="B860" s="0" t="s">
        <v>2923</v>
      </c>
      <c r="C860" s="0" t="n">
        <v>1</v>
      </c>
      <c r="D860" s="0" t="s">
        <v>2879</v>
      </c>
      <c r="E860" s="0" t="s">
        <v>2924</v>
      </c>
      <c r="F860" s="0" t="s">
        <v>2925</v>
      </c>
      <c r="G860" s="0" t="s">
        <v>2926</v>
      </c>
      <c r="H860" s="0" t="s">
        <v>2122</v>
      </c>
      <c r="I860" s="0" t="s">
        <v>2123</v>
      </c>
      <c r="J860" s="0" t="s">
        <v>47</v>
      </c>
      <c r="K860" s="0" t="s">
        <v>47</v>
      </c>
      <c r="L860" s="0" t="s">
        <v>47</v>
      </c>
      <c r="M860" s="0" t="s">
        <v>47</v>
      </c>
      <c r="N860" s="0" t="n">
        <v>3</v>
      </c>
      <c r="O860" s="0" t="n">
        <v>121</v>
      </c>
      <c r="P860" s="0" t="n">
        <v>600</v>
      </c>
      <c r="Q860" s="0" t="n">
        <v>3.9</v>
      </c>
      <c r="R860" s="0" t="str">
        <f aca="false">INDEX(Lookup!$B$4:$B$18,MATCH(C860,Lookup!$A$4:$A$18,0))</f>
        <v>India</v>
      </c>
      <c r="S860" s="20" t="n">
        <f aca="false">INDEX(Lookup!$D$4:$D$18,MATCH(C860,Lookup!$A$4:$A$18,0))</f>
        <v>0.012</v>
      </c>
      <c r="T860" s="21" t="n">
        <f aca="false">ROUND(P860*S860,2)</f>
        <v>7.2</v>
      </c>
      <c r="U860" s="21" t="n">
        <f aca="false">IF(T860&lt;=10,1,IF(T860&lt;=20,2,IF(T860&lt;=30,3,IF(T860&lt;=40,4,IF(T860&lt;=50,5,IF(T860&lt;=100,6,IF(T860&lt;=250,7,8)))))))</f>
        <v>1</v>
      </c>
      <c r="V860" s="21" t="n">
        <f aca="false">IF(AND(OR(Dashboard!$T$3="All",R860=Dashboard!$T$3),OR(Dashboard!$T$4="All",D860=Dashboard!$T$4)),1,0)</f>
        <v>1</v>
      </c>
      <c r="W860" s="21" t="n">
        <f aca="false">IF(V860=1,T860+ROW()/10000000,0)</f>
        <v>7.200086</v>
      </c>
    </row>
    <row r="861" customFormat="false" ht="15" hidden="false" customHeight="false" outlineLevel="0" collapsed="false">
      <c r="A861" s="0" t="n">
        <v>3500488</v>
      </c>
      <c r="B861" s="0" t="s">
        <v>2927</v>
      </c>
      <c r="C861" s="0" t="n">
        <v>1</v>
      </c>
      <c r="D861" s="0" t="s">
        <v>2879</v>
      </c>
      <c r="E861" s="0" t="s">
        <v>2928</v>
      </c>
      <c r="F861" s="0" t="s">
        <v>2837</v>
      </c>
      <c r="G861" s="0" t="s">
        <v>2929</v>
      </c>
      <c r="H861" s="0" t="s">
        <v>153</v>
      </c>
      <c r="I861" s="0" t="s">
        <v>2123</v>
      </c>
      <c r="J861" s="0" t="s">
        <v>47</v>
      </c>
      <c r="K861" s="0" t="s">
        <v>47</v>
      </c>
      <c r="L861" s="0" t="s">
        <v>47</v>
      </c>
      <c r="M861" s="0" t="s">
        <v>47</v>
      </c>
      <c r="N861" s="0" t="n">
        <v>2</v>
      </c>
      <c r="O861" s="0" t="n">
        <v>39</v>
      </c>
      <c r="P861" s="0" t="n">
        <v>400</v>
      </c>
      <c r="Q861" s="0" t="n">
        <v>3.9</v>
      </c>
      <c r="R861" s="0" t="str">
        <f aca="false">INDEX(Lookup!$B$4:$B$18,MATCH(C861,Lookup!$A$4:$A$18,0))</f>
        <v>India</v>
      </c>
      <c r="S861" s="20" t="n">
        <f aca="false">INDEX(Lookup!$D$4:$D$18,MATCH(C861,Lookup!$A$4:$A$18,0))</f>
        <v>0.012</v>
      </c>
      <c r="T861" s="21" t="n">
        <f aca="false">ROUND(P861*S861,2)</f>
        <v>4.8</v>
      </c>
      <c r="U861" s="21" t="n">
        <f aca="false">IF(T861&lt;=10,1,IF(T861&lt;=20,2,IF(T861&lt;=30,3,IF(T861&lt;=40,4,IF(T861&lt;=50,5,IF(T861&lt;=100,6,IF(T861&lt;=250,7,8)))))))</f>
        <v>1</v>
      </c>
      <c r="V861" s="21" t="n">
        <f aca="false">IF(AND(OR(Dashboard!$T$3="All",R861=Dashboard!$T$3),OR(Dashboard!$T$4="All",D861=Dashboard!$T$4)),1,0)</f>
        <v>1</v>
      </c>
      <c r="W861" s="21" t="n">
        <f aca="false">IF(V861=1,T861+ROW()/10000000,0)</f>
        <v>4.8000861</v>
      </c>
    </row>
    <row r="862" customFormat="false" ht="15" hidden="false" customHeight="false" outlineLevel="0" collapsed="false">
      <c r="A862" s="0" t="n">
        <v>3500505</v>
      </c>
      <c r="B862" s="0" t="s">
        <v>1973</v>
      </c>
      <c r="C862" s="0" t="n">
        <v>1</v>
      </c>
      <c r="D862" s="0" t="s">
        <v>2879</v>
      </c>
      <c r="E862" s="0" t="s">
        <v>2930</v>
      </c>
      <c r="F862" s="0" t="s">
        <v>2931</v>
      </c>
      <c r="G862" s="0" t="s">
        <v>2932</v>
      </c>
      <c r="H862" s="0" t="s">
        <v>2933</v>
      </c>
      <c r="I862" s="0" t="s">
        <v>2123</v>
      </c>
      <c r="J862" s="0" t="s">
        <v>47</v>
      </c>
      <c r="K862" s="0" t="s">
        <v>47</v>
      </c>
      <c r="L862" s="0" t="s">
        <v>47</v>
      </c>
      <c r="M862" s="0" t="s">
        <v>47</v>
      </c>
      <c r="N862" s="0" t="n">
        <v>4</v>
      </c>
      <c r="O862" s="0" t="n">
        <v>66</v>
      </c>
      <c r="P862" s="0" t="n">
        <v>1600</v>
      </c>
      <c r="Q862" s="0" t="n">
        <v>4.4</v>
      </c>
      <c r="R862" s="0" t="str">
        <f aca="false">INDEX(Lookup!$B$4:$B$18,MATCH(C862,Lookup!$A$4:$A$18,0))</f>
        <v>India</v>
      </c>
      <c r="S862" s="20" t="n">
        <f aca="false">INDEX(Lookup!$D$4:$D$18,MATCH(C862,Lookup!$A$4:$A$18,0))</f>
        <v>0.012</v>
      </c>
      <c r="T862" s="21" t="n">
        <f aca="false">ROUND(P862*S862,2)</f>
        <v>19.2</v>
      </c>
      <c r="U862" s="21" t="n">
        <f aca="false">IF(T862&lt;=10,1,IF(T862&lt;=20,2,IF(T862&lt;=30,3,IF(T862&lt;=40,4,IF(T862&lt;=50,5,IF(T862&lt;=100,6,IF(T862&lt;=250,7,8)))))))</f>
        <v>2</v>
      </c>
      <c r="V862" s="21" t="n">
        <f aca="false">IF(AND(OR(Dashboard!$T$3="All",R862=Dashboard!$T$3),OR(Dashboard!$T$4="All",D862=Dashboard!$T$4)),1,0)</f>
        <v>1</v>
      </c>
      <c r="W862" s="21" t="n">
        <f aca="false">IF(V862=1,T862+ROW()/10000000,0)</f>
        <v>19.2000862</v>
      </c>
    </row>
    <row r="863" customFormat="false" ht="15" hidden="false" customHeight="false" outlineLevel="0" collapsed="false">
      <c r="A863" s="0" t="n">
        <v>3500010</v>
      </c>
      <c r="B863" s="0" t="s">
        <v>2934</v>
      </c>
      <c r="C863" s="0" t="n">
        <v>1</v>
      </c>
      <c r="D863" s="0" t="s">
        <v>2879</v>
      </c>
      <c r="E863" s="0" t="s">
        <v>2935</v>
      </c>
      <c r="F863" s="0" t="s">
        <v>2931</v>
      </c>
      <c r="G863" s="0" t="s">
        <v>2932</v>
      </c>
      <c r="H863" s="0" t="s">
        <v>2288</v>
      </c>
      <c r="I863" s="0" t="s">
        <v>2123</v>
      </c>
      <c r="J863" s="0" t="s">
        <v>47</v>
      </c>
      <c r="K863" s="0" t="s">
        <v>47</v>
      </c>
      <c r="L863" s="0" t="s">
        <v>47</v>
      </c>
      <c r="M863" s="0" t="s">
        <v>47</v>
      </c>
      <c r="N863" s="0" t="n">
        <v>4</v>
      </c>
      <c r="O863" s="0" t="n">
        <v>175</v>
      </c>
      <c r="P863" s="0" t="n">
        <v>1200</v>
      </c>
      <c r="Q863" s="0" t="n">
        <v>4</v>
      </c>
      <c r="R863" s="0" t="str">
        <f aca="false">INDEX(Lookup!$B$4:$B$18,MATCH(C863,Lookup!$A$4:$A$18,0))</f>
        <v>India</v>
      </c>
      <c r="S863" s="20" t="n">
        <f aca="false">INDEX(Lookup!$D$4:$D$18,MATCH(C863,Lookup!$A$4:$A$18,0))</f>
        <v>0.012</v>
      </c>
      <c r="T863" s="21" t="n">
        <f aca="false">ROUND(P863*S863,2)</f>
        <v>14.4</v>
      </c>
      <c r="U863" s="21" t="n">
        <f aca="false">IF(T863&lt;=10,1,IF(T863&lt;=20,2,IF(T863&lt;=30,3,IF(T863&lt;=40,4,IF(T863&lt;=50,5,IF(T863&lt;=100,6,IF(T863&lt;=250,7,8)))))))</f>
        <v>2</v>
      </c>
      <c r="V863" s="21" t="n">
        <f aca="false">IF(AND(OR(Dashboard!$T$3="All",R863=Dashboard!$T$3),OR(Dashboard!$T$4="All",D863=Dashboard!$T$4)),1,0)</f>
        <v>1</v>
      </c>
      <c r="W863" s="21" t="n">
        <f aca="false">IF(V863=1,T863+ROW()/10000000,0)</f>
        <v>14.4000863</v>
      </c>
    </row>
    <row r="864" customFormat="false" ht="15" hidden="false" customHeight="false" outlineLevel="0" collapsed="false">
      <c r="A864" s="0" t="n">
        <v>3500414</v>
      </c>
      <c r="B864" s="0" t="s">
        <v>2936</v>
      </c>
      <c r="C864" s="0" t="n">
        <v>1</v>
      </c>
      <c r="D864" s="0" t="s">
        <v>2879</v>
      </c>
      <c r="E864" s="0" t="s">
        <v>2937</v>
      </c>
      <c r="F864" s="0" t="s">
        <v>2931</v>
      </c>
      <c r="G864" s="0" t="s">
        <v>2932</v>
      </c>
      <c r="H864" s="0" t="s">
        <v>2938</v>
      </c>
      <c r="I864" s="0" t="s">
        <v>2123</v>
      </c>
      <c r="J864" s="0" t="s">
        <v>47</v>
      </c>
      <c r="K864" s="0" t="s">
        <v>47</v>
      </c>
      <c r="L864" s="0" t="s">
        <v>47</v>
      </c>
      <c r="M864" s="0" t="s">
        <v>47</v>
      </c>
      <c r="N864" s="0" t="n">
        <v>3</v>
      </c>
      <c r="O864" s="0" t="n">
        <v>104</v>
      </c>
      <c r="P864" s="0" t="n">
        <v>500</v>
      </c>
      <c r="Q864" s="0" t="n">
        <v>4.1</v>
      </c>
      <c r="R864" s="0" t="str">
        <f aca="false">INDEX(Lookup!$B$4:$B$18,MATCH(C864,Lookup!$A$4:$A$18,0))</f>
        <v>India</v>
      </c>
      <c r="S864" s="20" t="n">
        <f aca="false">INDEX(Lookup!$D$4:$D$18,MATCH(C864,Lookup!$A$4:$A$18,0))</f>
        <v>0.012</v>
      </c>
      <c r="T864" s="21" t="n">
        <f aca="false">ROUND(P864*S864,2)</f>
        <v>6</v>
      </c>
      <c r="U864" s="21" t="n">
        <f aca="false">IF(T864&lt;=10,1,IF(T864&lt;=20,2,IF(T864&lt;=30,3,IF(T864&lt;=40,4,IF(T864&lt;=50,5,IF(T864&lt;=100,6,IF(T864&lt;=250,7,8)))))))</f>
        <v>1</v>
      </c>
      <c r="V864" s="21" t="n">
        <f aca="false">IF(AND(OR(Dashboard!$T$3="All",R864=Dashboard!$T$3),OR(Dashboard!$T$4="All",D864=Dashboard!$T$4)),1,0)</f>
        <v>1</v>
      </c>
      <c r="W864" s="21" t="n">
        <f aca="false">IF(V864=1,T864+ROW()/10000000,0)</f>
        <v>6.0000864</v>
      </c>
    </row>
    <row r="865" customFormat="false" ht="15" hidden="false" customHeight="false" outlineLevel="0" collapsed="false">
      <c r="A865" s="0" t="n">
        <v>18440677</v>
      </c>
      <c r="B865" s="0" t="s">
        <v>2939</v>
      </c>
      <c r="C865" s="0" t="n">
        <v>1</v>
      </c>
      <c r="D865" s="0" t="s">
        <v>2879</v>
      </c>
      <c r="E865" s="0" t="s">
        <v>2940</v>
      </c>
      <c r="F865" s="0" t="s">
        <v>2931</v>
      </c>
      <c r="G865" s="0" t="s">
        <v>2932</v>
      </c>
      <c r="H865" s="0" t="s">
        <v>2941</v>
      </c>
      <c r="I865" s="0" t="s">
        <v>2123</v>
      </c>
      <c r="J865" s="0" t="s">
        <v>47</v>
      </c>
      <c r="K865" s="0" t="s">
        <v>47</v>
      </c>
      <c r="L865" s="0" t="s">
        <v>47</v>
      </c>
      <c r="M865" s="0" t="s">
        <v>47</v>
      </c>
      <c r="N865" s="0" t="n">
        <v>3</v>
      </c>
      <c r="O865" s="0" t="n">
        <v>68</v>
      </c>
      <c r="P865" s="0" t="n">
        <v>500</v>
      </c>
      <c r="Q865" s="0" t="n">
        <v>4.2</v>
      </c>
      <c r="R865" s="0" t="str">
        <f aca="false">INDEX(Lookup!$B$4:$B$18,MATCH(C865,Lookup!$A$4:$A$18,0))</f>
        <v>India</v>
      </c>
      <c r="S865" s="20" t="n">
        <f aca="false">INDEX(Lookup!$D$4:$D$18,MATCH(C865,Lookup!$A$4:$A$18,0))</f>
        <v>0.012</v>
      </c>
      <c r="T865" s="21" t="n">
        <f aca="false">ROUND(P865*S865,2)</f>
        <v>6</v>
      </c>
      <c r="U865" s="21" t="n">
        <f aca="false">IF(T865&lt;=10,1,IF(T865&lt;=20,2,IF(T865&lt;=30,3,IF(T865&lt;=40,4,IF(T865&lt;=50,5,IF(T865&lt;=100,6,IF(T865&lt;=250,7,8)))))))</f>
        <v>1</v>
      </c>
      <c r="V865" s="21" t="n">
        <f aca="false">IF(AND(OR(Dashboard!$T$3="All",R865=Dashboard!$T$3),OR(Dashboard!$T$4="All",D865=Dashboard!$T$4)),1,0)</f>
        <v>1</v>
      </c>
      <c r="W865" s="21" t="n">
        <f aca="false">IF(V865=1,T865+ROW()/10000000,0)</f>
        <v>6.0000865</v>
      </c>
    </row>
    <row r="866" customFormat="false" ht="15" hidden="false" customHeight="false" outlineLevel="0" collapsed="false">
      <c r="A866" s="0" t="n">
        <v>3500484</v>
      </c>
      <c r="B866" s="0" t="s">
        <v>2942</v>
      </c>
      <c r="C866" s="0" t="n">
        <v>1</v>
      </c>
      <c r="D866" s="0" t="s">
        <v>2879</v>
      </c>
      <c r="E866" s="0" t="s">
        <v>2943</v>
      </c>
      <c r="F866" s="0" t="s">
        <v>2931</v>
      </c>
      <c r="G866" s="0" t="s">
        <v>2932</v>
      </c>
      <c r="H866" s="0" t="s">
        <v>153</v>
      </c>
      <c r="I866" s="0" t="s">
        <v>2123</v>
      </c>
      <c r="J866" s="0" t="s">
        <v>47</v>
      </c>
      <c r="K866" s="0" t="s">
        <v>47</v>
      </c>
      <c r="L866" s="0" t="s">
        <v>47</v>
      </c>
      <c r="M866" s="0" t="s">
        <v>47</v>
      </c>
      <c r="N866" s="0" t="n">
        <v>3</v>
      </c>
      <c r="O866" s="0" t="n">
        <v>89</v>
      </c>
      <c r="P866" s="0" t="n">
        <v>600</v>
      </c>
      <c r="Q866" s="0" t="n">
        <v>4.2</v>
      </c>
      <c r="R866" s="0" t="str">
        <f aca="false">INDEX(Lookup!$B$4:$B$18,MATCH(C866,Lookup!$A$4:$A$18,0))</f>
        <v>India</v>
      </c>
      <c r="S866" s="20" t="n">
        <f aca="false">INDEX(Lookup!$D$4:$D$18,MATCH(C866,Lookup!$A$4:$A$18,0))</f>
        <v>0.012</v>
      </c>
      <c r="T866" s="21" t="n">
        <f aca="false">ROUND(P866*S866,2)</f>
        <v>7.2</v>
      </c>
      <c r="U866" s="21" t="n">
        <f aca="false">IF(T866&lt;=10,1,IF(T866&lt;=20,2,IF(T866&lt;=30,3,IF(T866&lt;=40,4,IF(T866&lt;=50,5,IF(T866&lt;=100,6,IF(T866&lt;=250,7,8)))))))</f>
        <v>1</v>
      </c>
      <c r="V866" s="21" t="n">
        <f aca="false">IF(AND(OR(Dashboard!$T$3="All",R866=Dashboard!$T$3),OR(Dashboard!$T$4="All",D866=Dashboard!$T$4)),1,0)</f>
        <v>1</v>
      </c>
      <c r="W866" s="21" t="n">
        <f aca="false">IF(V866=1,T866+ROW()/10000000,0)</f>
        <v>7.2000866</v>
      </c>
    </row>
    <row r="867" customFormat="false" ht="15" hidden="false" customHeight="false" outlineLevel="0" collapsed="false">
      <c r="A867" s="0" t="n">
        <v>301728</v>
      </c>
      <c r="B867" s="0" t="s">
        <v>2944</v>
      </c>
      <c r="C867" s="0" t="n">
        <v>1</v>
      </c>
      <c r="D867" s="0" t="s">
        <v>2945</v>
      </c>
      <c r="E867" s="0" t="s">
        <v>2946</v>
      </c>
      <c r="F867" s="0" t="s">
        <v>2947</v>
      </c>
      <c r="G867" s="0" t="s">
        <v>2948</v>
      </c>
      <c r="H867" s="0" t="s">
        <v>2949</v>
      </c>
      <c r="I867" s="0" t="s">
        <v>2123</v>
      </c>
      <c r="J867" s="0" t="s">
        <v>47</v>
      </c>
      <c r="K867" s="0" t="s">
        <v>47</v>
      </c>
      <c r="L867" s="0" t="s">
        <v>47</v>
      </c>
      <c r="M867" s="0" t="s">
        <v>47</v>
      </c>
      <c r="N867" s="0" t="n">
        <v>1</v>
      </c>
      <c r="O867" s="0" t="n">
        <v>4</v>
      </c>
      <c r="P867" s="0" t="n">
        <v>250</v>
      </c>
      <c r="Q867" s="0" t="n">
        <v>2.9</v>
      </c>
      <c r="R867" s="0" t="str">
        <f aca="false">INDEX(Lookup!$B$4:$B$18,MATCH(C867,Lookup!$A$4:$A$18,0))</f>
        <v>India</v>
      </c>
      <c r="S867" s="20" t="n">
        <f aca="false">INDEX(Lookup!$D$4:$D$18,MATCH(C867,Lookup!$A$4:$A$18,0))</f>
        <v>0.012</v>
      </c>
      <c r="T867" s="21" t="n">
        <f aca="false">ROUND(P867*S867,2)</f>
        <v>3</v>
      </c>
      <c r="U867" s="21" t="n">
        <f aca="false">IF(T867&lt;=10,1,IF(T867&lt;=20,2,IF(T867&lt;=30,3,IF(T867&lt;=40,4,IF(T867&lt;=50,5,IF(T867&lt;=100,6,IF(T867&lt;=250,7,8)))))))</f>
        <v>1</v>
      </c>
      <c r="V867" s="21" t="n">
        <f aca="false">IF(AND(OR(Dashboard!$T$3="All",R867=Dashboard!$T$3),OR(Dashboard!$T$4="All",D867=Dashboard!$T$4)),1,0)</f>
        <v>1</v>
      </c>
      <c r="W867" s="21" t="n">
        <f aca="false">IF(V867=1,T867+ROW()/10000000,0)</f>
        <v>3.0000867</v>
      </c>
    </row>
    <row r="868" customFormat="false" ht="15" hidden="false" customHeight="false" outlineLevel="0" collapsed="false">
      <c r="A868" s="0" t="n">
        <v>5992</v>
      </c>
      <c r="B868" s="0" t="s">
        <v>2950</v>
      </c>
      <c r="C868" s="0" t="n">
        <v>1</v>
      </c>
      <c r="D868" s="0" t="s">
        <v>2945</v>
      </c>
      <c r="E868" s="0" t="s">
        <v>2951</v>
      </c>
      <c r="F868" s="0" t="s">
        <v>2947</v>
      </c>
      <c r="G868" s="0" t="s">
        <v>2948</v>
      </c>
      <c r="H868" s="0" t="s">
        <v>2288</v>
      </c>
      <c r="I868" s="0" t="s">
        <v>2123</v>
      </c>
      <c r="J868" s="0" t="s">
        <v>47</v>
      </c>
      <c r="K868" s="0" t="s">
        <v>47</v>
      </c>
      <c r="L868" s="0" t="s">
        <v>47</v>
      </c>
      <c r="M868" s="0" t="s">
        <v>47</v>
      </c>
      <c r="N868" s="0" t="n">
        <v>2</v>
      </c>
      <c r="O868" s="0" t="n">
        <v>16</v>
      </c>
      <c r="P868" s="0" t="n">
        <v>500</v>
      </c>
      <c r="Q868" s="0" t="n">
        <v>2.8</v>
      </c>
      <c r="R868" s="0" t="str">
        <f aca="false">INDEX(Lookup!$B$4:$B$18,MATCH(C868,Lookup!$A$4:$A$18,0))</f>
        <v>India</v>
      </c>
      <c r="S868" s="20" t="n">
        <f aca="false">INDEX(Lookup!$D$4:$D$18,MATCH(C868,Lookup!$A$4:$A$18,0))</f>
        <v>0.012</v>
      </c>
      <c r="T868" s="21" t="n">
        <f aca="false">ROUND(P868*S868,2)</f>
        <v>6</v>
      </c>
      <c r="U868" s="21" t="n">
        <f aca="false">IF(T868&lt;=10,1,IF(T868&lt;=20,2,IF(T868&lt;=30,3,IF(T868&lt;=40,4,IF(T868&lt;=50,5,IF(T868&lt;=100,6,IF(T868&lt;=250,7,8)))))))</f>
        <v>1</v>
      </c>
      <c r="V868" s="21" t="n">
        <f aca="false">IF(AND(OR(Dashboard!$T$3="All",R868=Dashboard!$T$3),OR(Dashboard!$T$4="All",D868=Dashboard!$T$4)),1,0)</f>
        <v>1</v>
      </c>
      <c r="W868" s="21" t="n">
        <f aca="false">IF(V868=1,T868+ROW()/10000000,0)</f>
        <v>6.0000868</v>
      </c>
    </row>
    <row r="869" customFormat="false" ht="15" hidden="false" customHeight="false" outlineLevel="0" collapsed="false">
      <c r="A869" s="0" t="n">
        <v>301730</v>
      </c>
      <c r="B869" s="0" t="s">
        <v>2952</v>
      </c>
      <c r="C869" s="0" t="n">
        <v>1</v>
      </c>
      <c r="D869" s="0" t="s">
        <v>2945</v>
      </c>
      <c r="E869" s="0" t="s">
        <v>2953</v>
      </c>
      <c r="F869" s="0" t="s">
        <v>2947</v>
      </c>
      <c r="G869" s="0" t="s">
        <v>2948</v>
      </c>
      <c r="H869" s="0" t="s">
        <v>2128</v>
      </c>
      <c r="I869" s="0" t="s">
        <v>2123</v>
      </c>
      <c r="J869" s="0" t="s">
        <v>47</v>
      </c>
      <c r="K869" s="0" t="s">
        <v>47</v>
      </c>
      <c r="L869" s="0" t="s">
        <v>47</v>
      </c>
      <c r="M869" s="0" t="s">
        <v>47</v>
      </c>
      <c r="N869" s="0" t="n">
        <v>1</v>
      </c>
      <c r="O869" s="0" t="n">
        <v>8</v>
      </c>
      <c r="P869" s="0" t="n">
        <v>150</v>
      </c>
      <c r="Q869" s="0" t="n">
        <v>2.8</v>
      </c>
      <c r="R869" s="0" t="str">
        <f aca="false">INDEX(Lookup!$B$4:$B$18,MATCH(C869,Lookup!$A$4:$A$18,0))</f>
        <v>India</v>
      </c>
      <c r="S869" s="20" t="n">
        <f aca="false">INDEX(Lookup!$D$4:$D$18,MATCH(C869,Lookup!$A$4:$A$18,0))</f>
        <v>0.012</v>
      </c>
      <c r="T869" s="21" t="n">
        <f aca="false">ROUND(P869*S869,2)</f>
        <v>1.8</v>
      </c>
      <c r="U869" s="21" t="n">
        <f aca="false">IF(T869&lt;=10,1,IF(T869&lt;=20,2,IF(T869&lt;=30,3,IF(T869&lt;=40,4,IF(T869&lt;=50,5,IF(T869&lt;=100,6,IF(T869&lt;=250,7,8)))))))</f>
        <v>1</v>
      </c>
      <c r="V869" s="21" t="n">
        <f aca="false">IF(AND(OR(Dashboard!$T$3="All",R869=Dashboard!$T$3),OR(Dashboard!$T$4="All",D869=Dashboard!$T$4)),1,0)</f>
        <v>1</v>
      </c>
      <c r="W869" s="21" t="n">
        <f aca="false">IF(V869=1,T869+ROW()/10000000,0)</f>
        <v>1.8000869</v>
      </c>
    </row>
    <row r="870" customFormat="false" ht="15" hidden="false" customHeight="false" outlineLevel="0" collapsed="false">
      <c r="A870" s="0" t="n">
        <v>301729</v>
      </c>
      <c r="B870" s="0" t="s">
        <v>2954</v>
      </c>
      <c r="C870" s="0" t="n">
        <v>1</v>
      </c>
      <c r="D870" s="0" t="s">
        <v>2945</v>
      </c>
      <c r="E870" s="0" t="s">
        <v>2953</v>
      </c>
      <c r="F870" s="0" t="s">
        <v>2947</v>
      </c>
      <c r="G870" s="0" t="s">
        <v>2948</v>
      </c>
      <c r="H870" s="0" t="s">
        <v>2128</v>
      </c>
      <c r="I870" s="0" t="s">
        <v>2123</v>
      </c>
      <c r="J870" s="0" t="s">
        <v>47</v>
      </c>
      <c r="K870" s="0" t="s">
        <v>47</v>
      </c>
      <c r="L870" s="0" t="s">
        <v>47</v>
      </c>
      <c r="M870" s="0" t="s">
        <v>47</v>
      </c>
      <c r="N870" s="0" t="n">
        <v>1</v>
      </c>
      <c r="O870" s="0" t="n">
        <v>8</v>
      </c>
      <c r="P870" s="0" t="n">
        <v>150</v>
      </c>
      <c r="Q870" s="0" t="n">
        <v>2.9</v>
      </c>
      <c r="R870" s="0" t="str">
        <f aca="false">INDEX(Lookup!$B$4:$B$18,MATCH(C870,Lookup!$A$4:$A$18,0))</f>
        <v>India</v>
      </c>
      <c r="S870" s="20" t="n">
        <f aca="false">INDEX(Lookup!$D$4:$D$18,MATCH(C870,Lookup!$A$4:$A$18,0))</f>
        <v>0.012</v>
      </c>
      <c r="T870" s="21" t="n">
        <f aca="false">ROUND(P870*S870,2)</f>
        <v>1.8</v>
      </c>
      <c r="U870" s="21" t="n">
        <f aca="false">IF(T870&lt;=10,1,IF(T870&lt;=20,2,IF(T870&lt;=30,3,IF(T870&lt;=40,4,IF(T870&lt;=50,5,IF(T870&lt;=100,6,IF(T870&lt;=250,7,8)))))))</f>
        <v>1</v>
      </c>
      <c r="V870" s="21" t="n">
        <f aca="false">IF(AND(OR(Dashboard!$T$3="All",R870=Dashboard!$T$3),OR(Dashboard!$T$4="All",D870=Dashboard!$T$4)),1,0)</f>
        <v>1</v>
      </c>
      <c r="W870" s="21" t="n">
        <f aca="false">IF(V870=1,T870+ROW()/10000000,0)</f>
        <v>1.800087</v>
      </c>
    </row>
    <row r="871" customFormat="false" ht="15" hidden="false" customHeight="false" outlineLevel="0" collapsed="false">
      <c r="A871" s="0" t="n">
        <v>301731</v>
      </c>
      <c r="B871" s="0" t="s">
        <v>2955</v>
      </c>
      <c r="C871" s="0" t="n">
        <v>1</v>
      </c>
      <c r="D871" s="0" t="s">
        <v>2945</v>
      </c>
      <c r="E871" s="0" t="s">
        <v>2953</v>
      </c>
      <c r="F871" s="0" t="s">
        <v>2947</v>
      </c>
      <c r="G871" s="0" t="s">
        <v>2948</v>
      </c>
      <c r="H871" s="0" t="s">
        <v>156</v>
      </c>
      <c r="I871" s="0" t="s">
        <v>2123</v>
      </c>
      <c r="J871" s="0" t="s">
        <v>47</v>
      </c>
      <c r="K871" s="0" t="s">
        <v>47</v>
      </c>
      <c r="L871" s="0" t="s">
        <v>47</v>
      </c>
      <c r="M871" s="0" t="s">
        <v>47</v>
      </c>
      <c r="N871" s="0" t="n">
        <v>1</v>
      </c>
      <c r="O871" s="0" t="n">
        <v>7</v>
      </c>
      <c r="P871" s="0" t="n">
        <v>100</v>
      </c>
      <c r="Q871" s="0" t="n">
        <v>2.8</v>
      </c>
      <c r="R871" s="0" t="str">
        <f aca="false">INDEX(Lookup!$B$4:$B$18,MATCH(C871,Lookup!$A$4:$A$18,0))</f>
        <v>India</v>
      </c>
      <c r="S871" s="20" t="n">
        <f aca="false">INDEX(Lookup!$D$4:$D$18,MATCH(C871,Lookup!$A$4:$A$18,0))</f>
        <v>0.012</v>
      </c>
      <c r="T871" s="21" t="n">
        <f aca="false">ROUND(P871*S871,2)</f>
        <v>1.2</v>
      </c>
      <c r="U871" s="21" t="n">
        <f aca="false">IF(T871&lt;=10,1,IF(T871&lt;=20,2,IF(T871&lt;=30,3,IF(T871&lt;=40,4,IF(T871&lt;=50,5,IF(T871&lt;=100,6,IF(T871&lt;=250,7,8)))))))</f>
        <v>1</v>
      </c>
      <c r="V871" s="21" t="n">
        <f aca="false">IF(AND(OR(Dashboard!$T$3="All",R871=Dashboard!$T$3),OR(Dashboard!$T$4="All",D871=Dashboard!$T$4)),1,0)</f>
        <v>1</v>
      </c>
      <c r="W871" s="21" t="n">
        <f aca="false">IF(V871=1,T871+ROW()/10000000,0)</f>
        <v>1.2000871</v>
      </c>
    </row>
    <row r="872" customFormat="false" ht="15" hidden="false" customHeight="false" outlineLevel="0" collapsed="false">
      <c r="A872" s="0" t="n">
        <v>311053</v>
      </c>
      <c r="B872" s="0" t="s">
        <v>2956</v>
      </c>
      <c r="C872" s="0" t="n">
        <v>1</v>
      </c>
      <c r="D872" s="0" t="s">
        <v>2945</v>
      </c>
      <c r="E872" s="0" t="s">
        <v>2957</v>
      </c>
      <c r="F872" s="0" t="s">
        <v>2947</v>
      </c>
      <c r="G872" s="0" t="s">
        <v>2948</v>
      </c>
      <c r="H872" s="0" t="s">
        <v>2901</v>
      </c>
      <c r="I872" s="0" t="s">
        <v>2123</v>
      </c>
      <c r="J872" s="0" t="s">
        <v>47</v>
      </c>
      <c r="K872" s="0" t="s">
        <v>47</v>
      </c>
      <c r="L872" s="0" t="s">
        <v>47</v>
      </c>
      <c r="M872" s="0" t="s">
        <v>47</v>
      </c>
      <c r="N872" s="0" t="n">
        <v>1</v>
      </c>
      <c r="O872" s="0" t="n">
        <v>4</v>
      </c>
      <c r="P872" s="0" t="n">
        <v>300</v>
      </c>
      <c r="Q872" s="0" t="n">
        <v>3</v>
      </c>
      <c r="R872" s="0" t="str">
        <f aca="false">INDEX(Lookup!$B$4:$B$18,MATCH(C872,Lookup!$A$4:$A$18,0))</f>
        <v>India</v>
      </c>
      <c r="S872" s="20" t="n">
        <f aca="false">INDEX(Lookup!$D$4:$D$18,MATCH(C872,Lookup!$A$4:$A$18,0))</f>
        <v>0.012</v>
      </c>
      <c r="T872" s="21" t="n">
        <f aca="false">ROUND(P872*S872,2)</f>
        <v>3.6</v>
      </c>
      <c r="U872" s="21" t="n">
        <f aca="false">IF(T872&lt;=10,1,IF(T872&lt;=20,2,IF(T872&lt;=30,3,IF(T872&lt;=40,4,IF(T872&lt;=50,5,IF(T872&lt;=100,6,IF(T872&lt;=250,7,8)))))))</f>
        <v>1</v>
      </c>
      <c r="V872" s="21" t="n">
        <f aca="false">IF(AND(OR(Dashboard!$T$3="All",R872=Dashboard!$T$3),OR(Dashboard!$T$4="All",D872=Dashboard!$T$4)),1,0)</f>
        <v>1</v>
      </c>
      <c r="W872" s="21" t="n">
        <f aca="false">IF(V872=1,T872+ROW()/10000000,0)</f>
        <v>3.6000872</v>
      </c>
    </row>
    <row r="873" customFormat="false" ht="15" hidden="false" customHeight="false" outlineLevel="0" collapsed="false">
      <c r="A873" s="0" t="n">
        <v>9299</v>
      </c>
      <c r="B873" s="0" t="s">
        <v>2958</v>
      </c>
      <c r="C873" s="0" t="n">
        <v>1</v>
      </c>
      <c r="D873" s="0" t="s">
        <v>2945</v>
      </c>
      <c r="E873" s="0" t="s">
        <v>2959</v>
      </c>
      <c r="F873" s="0" t="s">
        <v>2947</v>
      </c>
      <c r="G873" s="0" t="s">
        <v>2948</v>
      </c>
      <c r="H873" s="0" t="s">
        <v>2382</v>
      </c>
      <c r="I873" s="0" t="s">
        <v>2123</v>
      </c>
      <c r="J873" s="0" t="s">
        <v>47</v>
      </c>
      <c r="K873" s="0" t="s">
        <v>47</v>
      </c>
      <c r="L873" s="0" t="s">
        <v>47</v>
      </c>
      <c r="M873" s="0" t="s">
        <v>47</v>
      </c>
      <c r="N873" s="0" t="n">
        <v>1</v>
      </c>
      <c r="O873" s="0" t="n">
        <v>1</v>
      </c>
      <c r="P873" s="0" t="n">
        <v>100</v>
      </c>
      <c r="Q873" s="0" t="n">
        <v>1</v>
      </c>
      <c r="R873" s="0" t="str">
        <f aca="false">INDEX(Lookup!$B$4:$B$18,MATCH(C873,Lookup!$A$4:$A$18,0))</f>
        <v>India</v>
      </c>
      <c r="S873" s="20" t="n">
        <f aca="false">INDEX(Lookup!$D$4:$D$18,MATCH(C873,Lookup!$A$4:$A$18,0))</f>
        <v>0.012</v>
      </c>
      <c r="T873" s="21" t="n">
        <f aca="false">ROUND(P873*S873,2)</f>
        <v>1.2</v>
      </c>
      <c r="U873" s="21" t="n">
        <f aca="false">IF(T873&lt;=10,1,IF(T873&lt;=20,2,IF(T873&lt;=30,3,IF(T873&lt;=40,4,IF(T873&lt;=50,5,IF(T873&lt;=100,6,IF(T873&lt;=250,7,8)))))))</f>
        <v>1</v>
      </c>
      <c r="V873" s="21" t="n">
        <f aca="false">IF(AND(OR(Dashboard!$T$3="All",R873=Dashboard!$T$3),OR(Dashboard!$T$4="All",D873=Dashboard!$T$4)),1,0)</f>
        <v>1</v>
      </c>
      <c r="W873" s="21" t="n">
        <f aca="false">IF(V873=1,T873+ROW()/10000000,0)</f>
        <v>1.2000873</v>
      </c>
    </row>
    <row r="874" customFormat="false" ht="15" hidden="false" customHeight="false" outlineLevel="0" collapsed="false">
      <c r="A874" s="0" t="n">
        <v>9178</v>
      </c>
      <c r="B874" s="0" t="s">
        <v>2960</v>
      </c>
      <c r="C874" s="0" t="n">
        <v>1</v>
      </c>
      <c r="D874" s="0" t="s">
        <v>2945</v>
      </c>
      <c r="E874" s="0" t="s">
        <v>2961</v>
      </c>
      <c r="F874" s="0" t="s">
        <v>2947</v>
      </c>
      <c r="G874" s="0" t="s">
        <v>2948</v>
      </c>
      <c r="H874" s="0" t="s">
        <v>2128</v>
      </c>
      <c r="I874" s="0" t="s">
        <v>2123</v>
      </c>
      <c r="J874" s="0" t="s">
        <v>47</v>
      </c>
      <c r="K874" s="0" t="s">
        <v>47</v>
      </c>
      <c r="L874" s="0" t="s">
        <v>47</v>
      </c>
      <c r="M874" s="0" t="s">
        <v>47</v>
      </c>
      <c r="N874" s="0" t="n">
        <v>1</v>
      </c>
      <c r="O874" s="0" t="n">
        <v>3</v>
      </c>
      <c r="P874" s="0" t="n">
        <v>100</v>
      </c>
      <c r="Q874" s="0" t="n">
        <v>1</v>
      </c>
      <c r="R874" s="0" t="str">
        <f aca="false">INDEX(Lookup!$B$4:$B$18,MATCH(C874,Lookup!$A$4:$A$18,0))</f>
        <v>India</v>
      </c>
      <c r="S874" s="20" t="n">
        <f aca="false">INDEX(Lookup!$D$4:$D$18,MATCH(C874,Lookup!$A$4:$A$18,0))</f>
        <v>0.012</v>
      </c>
      <c r="T874" s="21" t="n">
        <f aca="false">ROUND(P874*S874,2)</f>
        <v>1.2</v>
      </c>
      <c r="U874" s="21" t="n">
        <f aca="false">IF(T874&lt;=10,1,IF(T874&lt;=20,2,IF(T874&lt;=30,3,IF(T874&lt;=40,4,IF(T874&lt;=50,5,IF(T874&lt;=100,6,IF(T874&lt;=250,7,8)))))))</f>
        <v>1</v>
      </c>
      <c r="V874" s="21" t="n">
        <f aca="false">IF(AND(OR(Dashboard!$T$3="All",R874=Dashboard!$T$3),OR(Dashboard!$T$4="All",D874=Dashboard!$T$4)),1,0)</f>
        <v>1</v>
      </c>
      <c r="W874" s="21" t="n">
        <f aca="false">IF(V874=1,T874+ROW()/10000000,0)</f>
        <v>1.2000874</v>
      </c>
    </row>
    <row r="875" customFormat="false" ht="15" hidden="false" customHeight="false" outlineLevel="0" collapsed="false">
      <c r="A875" s="0" t="n">
        <v>18477319</v>
      </c>
      <c r="B875" s="0" t="s">
        <v>2962</v>
      </c>
      <c r="C875" s="0" t="n">
        <v>1</v>
      </c>
      <c r="D875" s="0" t="s">
        <v>2945</v>
      </c>
      <c r="E875" s="0" t="s">
        <v>2963</v>
      </c>
      <c r="F875" s="0" t="s">
        <v>2947</v>
      </c>
      <c r="G875" s="0" t="s">
        <v>2948</v>
      </c>
      <c r="H875" s="0" t="s">
        <v>2359</v>
      </c>
      <c r="I875" s="0" t="s">
        <v>2123</v>
      </c>
      <c r="J875" s="0" t="s">
        <v>47</v>
      </c>
      <c r="K875" s="0" t="s">
        <v>47</v>
      </c>
      <c r="L875" s="0" t="s">
        <v>47</v>
      </c>
      <c r="M875" s="0" t="s">
        <v>47</v>
      </c>
      <c r="N875" s="0" t="n">
        <v>1</v>
      </c>
      <c r="O875" s="0" t="n">
        <v>3</v>
      </c>
      <c r="P875" s="0" t="n">
        <v>400</v>
      </c>
      <c r="Q875" s="0" t="n">
        <v>1</v>
      </c>
      <c r="R875" s="0" t="str">
        <f aca="false">INDEX(Lookup!$B$4:$B$18,MATCH(C875,Lookup!$A$4:$A$18,0))</f>
        <v>India</v>
      </c>
      <c r="S875" s="20" t="n">
        <f aca="false">INDEX(Lookup!$D$4:$D$18,MATCH(C875,Lookup!$A$4:$A$18,0))</f>
        <v>0.012</v>
      </c>
      <c r="T875" s="21" t="n">
        <f aca="false">ROUND(P875*S875,2)</f>
        <v>4.8</v>
      </c>
      <c r="U875" s="21" t="n">
        <f aca="false">IF(T875&lt;=10,1,IF(T875&lt;=20,2,IF(T875&lt;=30,3,IF(T875&lt;=40,4,IF(T875&lt;=50,5,IF(T875&lt;=100,6,IF(T875&lt;=250,7,8)))))))</f>
        <v>1</v>
      </c>
      <c r="V875" s="21" t="n">
        <f aca="false">IF(AND(OR(Dashboard!$T$3="All",R875=Dashboard!$T$3),OR(Dashboard!$T$4="All",D875=Dashboard!$T$4)),1,0)</f>
        <v>1</v>
      </c>
      <c r="W875" s="21" t="n">
        <f aca="false">IF(V875=1,T875+ROW()/10000000,0)</f>
        <v>4.8000875</v>
      </c>
    </row>
    <row r="876" customFormat="false" ht="15" hidden="false" customHeight="false" outlineLevel="0" collapsed="false">
      <c r="A876" s="0" t="n">
        <v>18433852</v>
      </c>
      <c r="B876" s="0" t="s">
        <v>2964</v>
      </c>
      <c r="C876" s="0" t="n">
        <v>1</v>
      </c>
      <c r="D876" s="0" t="s">
        <v>2945</v>
      </c>
      <c r="E876" s="0" t="s">
        <v>2965</v>
      </c>
      <c r="F876" s="0" t="s">
        <v>2966</v>
      </c>
      <c r="G876" s="0" t="s">
        <v>2967</v>
      </c>
      <c r="H876" s="0" t="s">
        <v>153</v>
      </c>
      <c r="I876" s="0" t="s">
        <v>2123</v>
      </c>
      <c r="J876" s="0" t="s">
        <v>47</v>
      </c>
      <c r="K876" s="0" t="s">
        <v>47</v>
      </c>
      <c r="L876" s="0" t="s">
        <v>47</v>
      </c>
      <c r="M876" s="0" t="s">
        <v>47</v>
      </c>
      <c r="N876" s="0" t="n">
        <v>1</v>
      </c>
      <c r="O876" s="0" t="n">
        <v>0</v>
      </c>
      <c r="P876" s="0" t="n">
        <v>300</v>
      </c>
      <c r="Q876" s="0" t="n">
        <v>1</v>
      </c>
      <c r="R876" s="0" t="str">
        <f aca="false">INDEX(Lookup!$B$4:$B$18,MATCH(C876,Lookup!$A$4:$A$18,0))</f>
        <v>India</v>
      </c>
      <c r="S876" s="20" t="n">
        <f aca="false">INDEX(Lookup!$D$4:$D$18,MATCH(C876,Lookup!$A$4:$A$18,0))</f>
        <v>0.012</v>
      </c>
      <c r="T876" s="21" t="n">
        <f aca="false">ROUND(P876*S876,2)</f>
        <v>3.6</v>
      </c>
      <c r="U876" s="21" t="n">
        <f aca="false">IF(T876&lt;=10,1,IF(T876&lt;=20,2,IF(T876&lt;=30,3,IF(T876&lt;=40,4,IF(T876&lt;=50,5,IF(T876&lt;=100,6,IF(T876&lt;=250,7,8)))))))</f>
        <v>1</v>
      </c>
      <c r="V876" s="21" t="n">
        <f aca="false">IF(AND(OR(Dashboard!$T$3="All",R876=Dashboard!$T$3),OR(Dashboard!$T$4="All",D876=Dashboard!$T$4)),1,0)</f>
        <v>1</v>
      </c>
      <c r="W876" s="21" t="n">
        <f aca="false">IF(V876=1,T876+ROW()/10000000,0)</f>
        <v>3.6000876</v>
      </c>
    </row>
    <row r="877" customFormat="false" ht="15" hidden="false" customHeight="false" outlineLevel="0" collapsed="false">
      <c r="A877" s="0" t="n">
        <v>304046</v>
      </c>
      <c r="B877" s="0" t="s">
        <v>2968</v>
      </c>
      <c r="C877" s="0" t="n">
        <v>1</v>
      </c>
      <c r="D877" s="0" t="s">
        <v>2945</v>
      </c>
      <c r="E877" s="0" t="s">
        <v>2969</v>
      </c>
      <c r="F877" s="0" t="s">
        <v>2970</v>
      </c>
      <c r="G877" s="0" t="s">
        <v>2971</v>
      </c>
      <c r="H877" s="0" t="s">
        <v>2972</v>
      </c>
      <c r="I877" s="0" t="s">
        <v>2123</v>
      </c>
      <c r="J877" s="0" t="s">
        <v>47</v>
      </c>
      <c r="K877" s="0" t="s">
        <v>47</v>
      </c>
      <c r="L877" s="0" t="s">
        <v>47</v>
      </c>
      <c r="M877" s="0" t="s">
        <v>47</v>
      </c>
      <c r="N877" s="0" t="n">
        <v>1</v>
      </c>
      <c r="O877" s="0" t="n">
        <v>4</v>
      </c>
      <c r="P877" s="0" t="n">
        <v>300</v>
      </c>
      <c r="Q877" s="0" t="n">
        <v>2.9</v>
      </c>
      <c r="R877" s="0" t="str">
        <f aca="false">INDEX(Lookup!$B$4:$B$18,MATCH(C877,Lookup!$A$4:$A$18,0))</f>
        <v>India</v>
      </c>
      <c r="S877" s="20" t="n">
        <f aca="false">INDEX(Lookup!$D$4:$D$18,MATCH(C877,Lookup!$A$4:$A$18,0))</f>
        <v>0.012</v>
      </c>
      <c r="T877" s="21" t="n">
        <f aca="false">ROUND(P877*S877,2)</f>
        <v>3.6</v>
      </c>
      <c r="U877" s="21" t="n">
        <f aca="false">IF(T877&lt;=10,1,IF(T877&lt;=20,2,IF(T877&lt;=30,3,IF(T877&lt;=40,4,IF(T877&lt;=50,5,IF(T877&lt;=100,6,IF(T877&lt;=250,7,8)))))))</f>
        <v>1</v>
      </c>
      <c r="V877" s="21" t="n">
        <f aca="false">IF(AND(OR(Dashboard!$T$3="All",R877=Dashboard!$T$3),OR(Dashboard!$T$4="All",D877=Dashboard!$T$4)),1,0)</f>
        <v>1</v>
      </c>
      <c r="W877" s="21" t="n">
        <f aca="false">IF(V877=1,T877+ROW()/10000000,0)</f>
        <v>3.6000877</v>
      </c>
    </row>
    <row r="878" customFormat="false" ht="15" hidden="false" customHeight="false" outlineLevel="0" collapsed="false">
      <c r="A878" s="0" t="n">
        <v>309936</v>
      </c>
      <c r="B878" s="0" t="s">
        <v>2973</v>
      </c>
      <c r="C878" s="0" t="n">
        <v>1</v>
      </c>
      <c r="D878" s="0" t="s">
        <v>2945</v>
      </c>
      <c r="E878" s="0" t="s">
        <v>2974</v>
      </c>
      <c r="F878" s="0" t="s">
        <v>2970</v>
      </c>
      <c r="G878" s="0" t="s">
        <v>2971</v>
      </c>
      <c r="H878" s="0" t="s">
        <v>2975</v>
      </c>
      <c r="I878" s="0" t="s">
        <v>2123</v>
      </c>
      <c r="J878" s="0" t="s">
        <v>47</v>
      </c>
      <c r="K878" s="0" t="s">
        <v>47</v>
      </c>
      <c r="L878" s="0" t="s">
        <v>47</v>
      </c>
      <c r="M878" s="0" t="s">
        <v>47</v>
      </c>
      <c r="N878" s="0" t="n">
        <v>1</v>
      </c>
      <c r="O878" s="0" t="n">
        <v>7</v>
      </c>
      <c r="P878" s="0" t="n">
        <v>350</v>
      </c>
      <c r="Q878" s="0" t="n">
        <v>3</v>
      </c>
      <c r="R878" s="0" t="str">
        <f aca="false">INDEX(Lookup!$B$4:$B$18,MATCH(C878,Lookup!$A$4:$A$18,0))</f>
        <v>India</v>
      </c>
      <c r="S878" s="20" t="n">
        <f aca="false">INDEX(Lookup!$D$4:$D$18,MATCH(C878,Lookup!$A$4:$A$18,0))</f>
        <v>0.012</v>
      </c>
      <c r="T878" s="21" t="n">
        <f aca="false">ROUND(P878*S878,2)</f>
        <v>4.2</v>
      </c>
      <c r="U878" s="21" t="n">
        <f aca="false">IF(T878&lt;=10,1,IF(T878&lt;=20,2,IF(T878&lt;=30,3,IF(T878&lt;=40,4,IF(T878&lt;=50,5,IF(T878&lt;=100,6,IF(T878&lt;=250,7,8)))))))</f>
        <v>1</v>
      </c>
      <c r="V878" s="21" t="n">
        <f aca="false">IF(AND(OR(Dashboard!$T$3="All",R878=Dashboard!$T$3),OR(Dashboard!$T$4="All",D878=Dashboard!$T$4)),1,0)</f>
        <v>1</v>
      </c>
      <c r="W878" s="21" t="n">
        <f aca="false">IF(V878=1,T878+ROW()/10000000,0)</f>
        <v>4.2000878</v>
      </c>
    </row>
    <row r="879" customFormat="false" ht="15" hidden="false" customHeight="false" outlineLevel="0" collapsed="false">
      <c r="A879" s="0" t="n">
        <v>309927</v>
      </c>
      <c r="B879" s="0" t="s">
        <v>2976</v>
      </c>
      <c r="C879" s="0" t="n">
        <v>1</v>
      </c>
      <c r="D879" s="0" t="s">
        <v>2945</v>
      </c>
      <c r="E879" s="0" t="s">
        <v>2977</v>
      </c>
      <c r="F879" s="0" t="s">
        <v>2970</v>
      </c>
      <c r="G879" s="0" t="s">
        <v>2971</v>
      </c>
      <c r="H879" s="0" t="s">
        <v>2978</v>
      </c>
      <c r="I879" s="0" t="s">
        <v>2123</v>
      </c>
      <c r="J879" s="0" t="s">
        <v>47</v>
      </c>
      <c r="K879" s="0" t="s">
        <v>47</v>
      </c>
      <c r="L879" s="0" t="s">
        <v>47</v>
      </c>
      <c r="M879" s="0" t="s">
        <v>47</v>
      </c>
      <c r="N879" s="0" t="n">
        <v>1</v>
      </c>
      <c r="O879" s="0" t="n">
        <v>11</v>
      </c>
      <c r="P879" s="0" t="n">
        <v>300</v>
      </c>
      <c r="Q879" s="0" t="n">
        <v>2.9</v>
      </c>
      <c r="R879" s="0" t="str">
        <f aca="false">INDEX(Lookup!$B$4:$B$18,MATCH(C879,Lookup!$A$4:$A$18,0))</f>
        <v>India</v>
      </c>
      <c r="S879" s="20" t="n">
        <f aca="false">INDEX(Lookup!$D$4:$D$18,MATCH(C879,Lookup!$A$4:$A$18,0))</f>
        <v>0.012</v>
      </c>
      <c r="T879" s="21" t="n">
        <f aca="false">ROUND(P879*S879,2)</f>
        <v>3.6</v>
      </c>
      <c r="U879" s="21" t="n">
        <f aca="false">IF(T879&lt;=10,1,IF(T879&lt;=20,2,IF(T879&lt;=30,3,IF(T879&lt;=40,4,IF(T879&lt;=50,5,IF(T879&lt;=100,6,IF(T879&lt;=250,7,8)))))))</f>
        <v>1</v>
      </c>
      <c r="V879" s="21" t="n">
        <f aca="false">IF(AND(OR(Dashboard!$T$3="All",R879=Dashboard!$T$3),OR(Dashboard!$T$4="All",D879=Dashboard!$T$4)),1,0)</f>
        <v>1</v>
      </c>
      <c r="W879" s="21" t="n">
        <f aca="false">IF(V879=1,T879+ROW()/10000000,0)</f>
        <v>3.6000879</v>
      </c>
    </row>
    <row r="880" customFormat="false" ht="15" hidden="false" customHeight="false" outlineLevel="0" collapsed="false">
      <c r="A880" s="0" t="n">
        <v>18377449</v>
      </c>
      <c r="B880" s="0" t="s">
        <v>2979</v>
      </c>
      <c r="C880" s="0" t="n">
        <v>1</v>
      </c>
      <c r="D880" s="0" t="s">
        <v>2945</v>
      </c>
      <c r="E880" s="0" t="s">
        <v>2980</v>
      </c>
      <c r="F880" s="0" t="s">
        <v>2970</v>
      </c>
      <c r="G880" s="0" t="s">
        <v>2971</v>
      </c>
      <c r="H880" s="0" t="s">
        <v>2128</v>
      </c>
      <c r="I880" s="0" t="s">
        <v>2123</v>
      </c>
      <c r="J880" s="0" t="s">
        <v>47</v>
      </c>
      <c r="K880" s="0" t="s">
        <v>47</v>
      </c>
      <c r="L880" s="0" t="s">
        <v>47</v>
      </c>
      <c r="M880" s="0" t="s">
        <v>47</v>
      </c>
      <c r="N880" s="0" t="n">
        <v>1</v>
      </c>
      <c r="O880" s="0" t="n">
        <v>1</v>
      </c>
      <c r="P880" s="0" t="n">
        <v>200</v>
      </c>
      <c r="Q880" s="0" t="n">
        <v>1</v>
      </c>
      <c r="R880" s="0" t="str">
        <f aca="false">INDEX(Lookup!$B$4:$B$18,MATCH(C880,Lookup!$A$4:$A$18,0))</f>
        <v>India</v>
      </c>
      <c r="S880" s="20" t="n">
        <f aca="false">INDEX(Lookup!$D$4:$D$18,MATCH(C880,Lookup!$A$4:$A$18,0))</f>
        <v>0.012</v>
      </c>
      <c r="T880" s="21" t="n">
        <f aca="false">ROUND(P880*S880,2)</f>
        <v>2.4</v>
      </c>
      <c r="U880" s="21" t="n">
        <f aca="false">IF(T880&lt;=10,1,IF(T880&lt;=20,2,IF(T880&lt;=30,3,IF(T880&lt;=40,4,IF(T880&lt;=50,5,IF(T880&lt;=100,6,IF(T880&lt;=250,7,8)))))))</f>
        <v>1</v>
      </c>
      <c r="V880" s="21" t="n">
        <f aca="false">IF(AND(OR(Dashboard!$T$3="All",R880=Dashboard!$T$3),OR(Dashboard!$T$4="All",D880=Dashboard!$T$4)),1,0)</f>
        <v>1</v>
      </c>
      <c r="W880" s="21" t="n">
        <f aca="false">IF(V880=1,T880+ROW()/10000000,0)</f>
        <v>2.400088</v>
      </c>
    </row>
    <row r="881" customFormat="false" ht="15" hidden="false" customHeight="false" outlineLevel="0" collapsed="false">
      <c r="A881" s="0" t="n">
        <v>18465871</v>
      </c>
      <c r="B881" s="0" t="s">
        <v>2981</v>
      </c>
      <c r="C881" s="0" t="n">
        <v>1</v>
      </c>
      <c r="D881" s="0" t="s">
        <v>2945</v>
      </c>
      <c r="E881" s="0" t="s">
        <v>2982</v>
      </c>
      <c r="F881" s="0" t="s">
        <v>2970</v>
      </c>
      <c r="G881" s="0" t="s">
        <v>2971</v>
      </c>
      <c r="H881" s="0" t="s">
        <v>2288</v>
      </c>
      <c r="I881" s="0" t="s">
        <v>2123</v>
      </c>
      <c r="J881" s="0" t="s">
        <v>47</v>
      </c>
      <c r="K881" s="0" t="s">
        <v>47</v>
      </c>
      <c r="L881" s="0" t="s">
        <v>47</v>
      </c>
      <c r="M881" s="0" t="s">
        <v>47</v>
      </c>
      <c r="N881" s="0" t="n">
        <v>1</v>
      </c>
      <c r="O881" s="0" t="n">
        <v>0</v>
      </c>
      <c r="P881" s="0" t="n">
        <v>300</v>
      </c>
      <c r="Q881" s="0" t="n">
        <v>1</v>
      </c>
      <c r="R881" s="0" t="str">
        <f aca="false">INDEX(Lookup!$B$4:$B$18,MATCH(C881,Lookup!$A$4:$A$18,0))</f>
        <v>India</v>
      </c>
      <c r="S881" s="20" t="n">
        <f aca="false">INDEX(Lookup!$D$4:$D$18,MATCH(C881,Lookup!$A$4:$A$18,0))</f>
        <v>0.012</v>
      </c>
      <c r="T881" s="21" t="n">
        <f aca="false">ROUND(P881*S881,2)</f>
        <v>3.6</v>
      </c>
      <c r="U881" s="21" t="n">
        <f aca="false">IF(T881&lt;=10,1,IF(T881&lt;=20,2,IF(T881&lt;=30,3,IF(T881&lt;=40,4,IF(T881&lt;=50,5,IF(T881&lt;=100,6,IF(T881&lt;=250,7,8)))))))</f>
        <v>1</v>
      </c>
      <c r="V881" s="21" t="n">
        <f aca="false">IF(AND(OR(Dashboard!$T$3="All",R881=Dashboard!$T$3),OR(Dashboard!$T$4="All",D881=Dashboard!$T$4)),1,0)</f>
        <v>1</v>
      </c>
      <c r="W881" s="21" t="n">
        <f aca="false">IF(V881=1,T881+ROW()/10000000,0)</f>
        <v>3.6000881</v>
      </c>
    </row>
    <row r="882" customFormat="false" ht="15" hidden="false" customHeight="false" outlineLevel="0" collapsed="false">
      <c r="A882" s="0" t="n">
        <v>18472646</v>
      </c>
      <c r="B882" s="0" t="s">
        <v>2983</v>
      </c>
      <c r="C882" s="0" t="n">
        <v>1</v>
      </c>
      <c r="D882" s="0" t="s">
        <v>2945</v>
      </c>
      <c r="E882" s="0" t="s">
        <v>2984</v>
      </c>
      <c r="F882" s="0" t="s">
        <v>2970</v>
      </c>
      <c r="G882" s="0" t="s">
        <v>2971</v>
      </c>
      <c r="H882" s="0" t="s">
        <v>2128</v>
      </c>
      <c r="I882" s="0" t="s">
        <v>2123</v>
      </c>
      <c r="J882" s="0" t="s">
        <v>47</v>
      </c>
      <c r="K882" s="0" t="s">
        <v>47</v>
      </c>
      <c r="L882" s="0" t="s">
        <v>47</v>
      </c>
      <c r="M882" s="0" t="s">
        <v>47</v>
      </c>
      <c r="N882" s="0" t="n">
        <v>1</v>
      </c>
      <c r="O882" s="0" t="n">
        <v>0</v>
      </c>
      <c r="P882" s="0" t="n">
        <v>400</v>
      </c>
      <c r="Q882" s="0" t="n">
        <v>1</v>
      </c>
      <c r="R882" s="0" t="str">
        <f aca="false">INDEX(Lookup!$B$4:$B$18,MATCH(C882,Lookup!$A$4:$A$18,0))</f>
        <v>India</v>
      </c>
      <c r="S882" s="20" t="n">
        <f aca="false">INDEX(Lookup!$D$4:$D$18,MATCH(C882,Lookup!$A$4:$A$18,0))</f>
        <v>0.012</v>
      </c>
      <c r="T882" s="21" t="n">
        <f aca="false">ROUND(P882*S882,2)</f>
        <v>4.8</v>
      </c>
      <c r="U882" s="21" t="n">
        <f aca="false">IF(T882&lt;=10,1,IF(T882&lt;=20,2,IF(T882&lt;=30,3,IF(T882&lt;=40,4,IF(T882&lt;=50,5,IF(T882&lt;=100,6,IF(T882&lt;=250,7,8)))))))</f>
        <v>1</v>
      </c>
      <c r="V882" s="21" t="n">
        <f aca="false">IF(AND(OR(Dashboard!$T$3="All",R882=Dashboard!$T$3),OR(Dashboard!$T$4="All",D882=Dashboard!$T$4)),1,0)</f>
        <v>1</v>
      </c>
      <c r="W882" s="21" t="n">
        <f aca="false">IF(V882=1,T882+ROW()/10000000,0)</f>
        <v>4.8000882</v>
      </c>
    </row>
    <row r="883" customFormat="false" ht="15" hidden="false" customHeight="false" outlineLevel="0" collapsed="false">
      <c r="A883" s="0" t="n">
        <v>18037826</v>
      </c>
      <c r="B883" s="0" t="s">
        <v>2985</v>
      </c>
      <c r="C883" s="0" t="n">
        <v>1</v>
      </c>
      <c r="D883" s="0" t="s">
        <v>2945</v>
      </c>
      <c r="E883" s="0" t="s">
        <v>2986</v>
      </c>
      <c r="F883" s="0" t="s">
        <v>2987</v>
      </c>
      <c r="G883" s="0" t="s">
        <v>2988</v>
      </c>
      <c r="H883" s="0" t="s">
        <v>2122</v>
      </c>
      <c r="I883" s="0" t="s">
        <v>2123</v>
      </c>
      <c r="J883" s="0" t="s">
        <v>47</v>
      </c>
      <c r="K883" s="0" t="s">
        <v>46</v>
      </c>
      <c r="L883" s="0" t="s">
        <v>47</v>
      </c>
      <c r="M883" s="0" t="s">
        <v>47</v>
      </c>
      <c r="N883" s="0" t="n">
        <v>2</v>
      </c>
      <c r="O883" s="0" t="n">
        <v>49</v>
      </c>
      <c r="P883" s="0" t="n">
        <v>600</v>
      </c>
      <c r="Q883" s="0" t="n">
        <v>2.8</v>
      </c>
      <c r="R883" s="0" t="str">
        <f aca="false">INDEX(Lookup!$B$4:$B$18,MATCH(C883,Lookup!$A$4:$A$18,0))</f>
        <v>India</v>
      </c>
      <c r="S883" s="20" t="n">
        <f aca="false">INDEX(Lookup!$D$4:$D$18,MATCH(C883,Lookup!$A$4:$A$18,0))</f>
        <v>0.012</v>
      </c>
      <c r="T883" s="21" t="n">
        <f aca="false">ROUND(P883*S883,2)</f>
        <v>7.2</v>
      </c>
      <c r="U883" s="21" t="n">
        <f aca="false">IF(T883&lt;=10,1,IF(T883&lt;=20,2,IF(T883&lt;=30,3,IF(T883&lt;=40,4,IF(T883&lt;=50,5,IF(T883&lt;=100,6,IF(T883&lt;=250,7,8)))))))</f>
        <v>1</v>
      </c>
      <c r="V883" s="21" t="n">
        <f aca="false">IF(AND(OR(Dashboard!$T$3="All",R883=Dashboard!$T$3),OR(Dashboard!$T$4="All",D883=Dashboard!$T$4)),1,0)</f>
        <v>1</v>
      </c>
      <c r="W883" s="21" t="n">
        <f aca="false">IF(V883=1,T883+ROW()/10000000,0)</f>
        <v>7.2000883</v>
      </c>
    </row>
    <row r="884" customFormat="false" ht="15" hidden="false" customHeight="false" outlineLevel="0" collapsed="false">
      <c r="A884" s="0" t="n">
        <v>301163</v>
      </c>
      <c r="B884" s="0" t="s">
        <v>2296</v>
      </c>
      <c r="C884" s="0" t="n">
        <v>1</v>
      </c>
      <c r="D884" s="0" t="s">
        <v>2945</v>
      </c>
      <c r="E884" s="0" t="s">
        <v>2989</v>
      </c>
      <c r="F884" s="0" t="s">
        <v>2987</v>
      </c>
      <c r="G884" s="0" t="s">
        <v>2988</v>
      </c>
      <c r="H884" s="0" t="s">
        <v>1898</v>
      </c>
      <c r="I884" s="0" t="s">
        <v>2123</v>
      </c>
      <c r="J884" s="0" t="s">
        <v>47</v>
      </c>
      <c r="K884" s="0" t="s">
        <v>47</v>
      </c>
      <c r="L884" s="0" t="s">
        <v>47</v>
      </c>
      <c r="M884" s="0" t="s">
        <v>47</v>
      </c>
      <c r="N884" s="0" t="n">
        <v>2</v>
      </c>
      <c r="O884" s="0" t="n">
        <v>58</v>
      </c>
      <c r="P884" s="0" t="n">
        <v>500</v>
      </c>
      <c r="Q884" s="0" t="n">
        <v>3.4</v>
      </c>
      <c r="R884" s="0" t="str">
        <f aca="false">INDEX(Lookup!$B$4:$B$18,MATCH(C884,Lookup!$A$4:$A$18,0))</f>
        <v>India</v>
      </c>
      <c r="S884" s="20" t="n">
        <f aca="false">INDEX(Lookup!$D$4:$D$18,MATCH(C884,Lookup!$A$4:$A$18,0))</f>
        <v>0.012</v>
      </c>
      <c r="T884" s="21" t="n">
        <f aca="false">ROUND(P884*S884,2)</f>
        <v>6</v>
      </c>
      <c r="U884" s="21" t="n">
        <f aca="false">IF(T884&lt;=10,1,IF(T884&lt;=20,2,IF(T884&lt;=30,3,IF(T884&lt;=40,4,IF(T884&lt;=50,5,IF(T884&lt;=100,6,IF(T884&lt;=250,7,8)))))))</f>
        <v>1</v>
      </c>
      <c r="V884" s="21" t="n">
        <f aca="false">IF(AND(OR(Dashboard!$T$3="All",R884=Dashboard!$T$3),OR(Dashboard!$T$4="All",D884=Dashboard!$T$4)),1,0)</f>
        <v>1</v>
      </c>
      <c r="W884" s="21" t="n">
        <f aca="false">IF(V884=1,T884+ROW()/10000000,0)</f>
        <v>6.0000884</v>
      </c>
    </row>
    <row r="885" customFormat="false" ht="15" hidden="false" customHeight="false" outlineLevel="0" collapsed="false">
      <c r="A885" s="0" t="n">
        <v>4931</v>
      </c>
      <c r="B885" s="0" t="s">
        <v>2990</v>
      </c>
      <c r="C885" s="0" t="n">
        <v>1</v>
      </c>
      <c r="D885" s="0" t="s">
        <v>2945</v>
      </c>
      <c r="E885" s="0" t="s">
        <v>2991</v>
      </c>
      <c r="F885" s="0" t="s">
        <v>2987</v>
      </c>
      <c r="G885" s="0" t="s">
        <v>2988</v>
      </c>
      <c r="H885" s="0" t="s">
        <v>2992</v>
      </c>
      <c r="I885" s="0" t="s">
        <v>2123</v>
      </c>
      <c r="J885" s="0" t="s">
        <v>47</v>
      </c>
      <c r="K885" s="0" t="s">
        <v>47</v>
      </c>
      <c r="L885" s="0" t="s">
        <v>47</v>
      </c>
      <c r="M885" s="0" t="s">
        <v>47</v>
      </c>
      <c r="N885" s="0" t="n">
        <v>2</v>
      </c>
      <c r="O885" s="0" t="n">
        <v>233</v>
      </c>
      <c r="P885" s="0" t="n">
        <v>700</v>
      </c>
      <c r="Q885" s="0" t="n">
        <v>3.4</v>
      </c>
      <c r="R885" s="0" t="str">
        <f aca="false">INDEX(Lookup!$B$4:$B$18,MATCH(C885,Lookup!$A$4:$A$18,0))</f>
        <v>India</v>
      </c>
      <c r="S885" s="20" t="n">
        <f aca="false">INDEX(Lookup!$D$4:$D$18,MATCH(C885,Lookup!$A$4:$A$18,0))</f>
        <v>0.012</v>
      </c>
      <c r="T885" s="21" t="n">
        <f aca="false">ROUND(P885*S885,2)</f>
        <v>8.4</v>
      </c>
      <c r="U885" s="21" t="n">
        <f aca="false">IF(T885&lt;=10,1,IF(T885&lt;=20,2,IF(T885&lt;=30,3,IF(T885&lt;=40,4,IF(T885&lt;=50,5,IF(T885&lt;=100,6,IF(T885&lt;=250,7,8)))))))</f>
        <v>1</v>
      </c>
      <c r="V885" s="21" t="n">
        <f aca="false">IF(AND(OR(Dashboard!$T$3="All",R885=Dashboard!$T$3),OR(Dashboard!$T$4="All",D885=Dashboard!$T$4)),1,0)</f>
        <v>1</v>
      </c>
      <c r="W885" s="21" t="n">
        <f aca="false">IF(V885=1,T885+ROW()/10000000,0)</f>
        <v>8.4000885</v>
      </c>
    </row>
    <row r="886" customFormat="false" ht="15" hidden="false" customHeight="false" outlineLevel="0" collapsed="false">
      <c r="A886" s="0" t="n">
        <v>1804</v>
      </c>
      <c r="B886" s="0" t="s">
        <v>2993</v>
      </c>
      <c r="C886" s="0" t="n">
        <v>1</v>
      </c>
      <c r="D886" s="0" t="s">
        <v>2945</v>
      </c>
      <c r="E886" s="0" t="s">
        <v>2994</v>
      </c>
      <c r="F886" s="0" t="s">
        <v>2987</v>
      </c>
      <c r="G886" s="0" t="s">
        <v>2988</v>
      </c>
      <c r="H886" s="0" t="s">
        <v>1124</v>
      </c>
      <c r="I886" s="0" t="s">
        <v>2123</v>
      </c>
      <c r="J886" s="0" t="s">
        <v>47</v>
      </c>
      <c r="K886" s="0" t="s">
        <v>46</v>
      </c>
      <c r="L886" s="0" t="s">
        <v>47</v>
      </c>
      <c r="M886" s="0" t="s">
        <v>47</v>
      </c>
      <c r="N886" s="0" t="n">
        <v>3</v>
      </c>
      <c r="O886" s="0" t="n">
        <v>508</v>
      </c>
      <c r="P886" s="0" t="n">
        <v>1100</v>
      </c>
      <c r="Q886" s="0" t="n">
        <v>3.8</v>
      </c>
      <c r="R886" s="0" t="str">
        <f aca="false">INDEX(Lookup!$B$4:$B$18,MATCH(C886,Lookup!$A$4:$A$18,0))</f>
        <v>India</v>
      </c>
      <c r="S886" s="20" t="n">
        <f aca="false">INDEX(Lookup!$D$4:$D$18,MATCH(C886,Lookup!$A$4:$A$18,0))</f>
        <v>0.012</v>
      </c>
      <c r="T886" s="21" t="n">
        <f aca="false">ROUND(P886*S886,2)</f>
        <v>13.2</v>
      </c>
      <c r="U886" s="21" t="n">
        <f aca="false">IF(T886&lt;=10,1,IF(T886&lt;=20,2,IF(T886&lt;=30,3,IF(T886&lt;=40,4,IF(T886&lt;=50,5,IF(T886&lt;=100,6,IF(T886&lt;=250,7,8)))))))</f>
        <v>2</v>
      </c>
      <c r="V886" s="21" t="n">
        <f aca="false">IF(AND(OR(Dashboard!$T$3="All",R886=Dashboard!$T$3),OR(Dashboard!$T$4="All",D886=Dashboard!$T$4)),1,0)</f>
        <v>1</v>
      </c>
      <c r="W886" s="21" t="n">
        <f aca="false">IF(V886=1,T886+ROW()/10000000,0)</f>
        <v>13.2000886</v>
      </c>
    </row>
    <row r="887" customFormat="false" ht="15" hidden="false" customHeight="false" outlineLevel="0" collapsed="false">
      <c r="A887" s="0" t="n">
        <v>312102</v>
      </c>
      <c r="B887" s="0" t="s">
        <v>2995</v>
      </c>
      <c r="C887" s="0" t="n">
        <v>1</v>
      </c>
      <c r="D887" s="0" t="s">
        <v>2945</v>
      </c>
      <c r="E887" s="0" t="s">
        <v>2996</v>
      </c>
      <c r="F887" s="0" t="s">
        <v>2987</v>
      </c>
      <c r="G887" s="0" t="s">
        <v>2988</v>
      </c>
      <c r="H887" s="0" t="s">
        <v>2997</v>
      </c>
      <c r="I887" s="0" t="s">
        <v>2123</v>
      </c>
      <c r="J887" s="0" t="s">
        <v>47</v>
      </c>
      <c r="K887" s="0" t="s">
        <v>46</v>
      </c>
      <c r="L887" s="0" t="s">
        <v>47</v>
      </c>
      <c r="M887" s="0" t="s">
        <v>47</v>
      </c>
      <c r="N887" s="0" t="n">
        <v>2</v>
      </c>
      <c r="O887" s="0" t="n">
        <v>98</v>
      </c>
      <c r="P887" s="0" t="n">
        <v>600</v>
      </c>
      <c r="Q887" s="0" t="n">
        <v>3.6</v>
      </c>
      <c r="R887" s="0" t="str">
        <f aca="false">INDEX(Lookup!$B$4:$B$18,MATCH(C887,Lookup!$A$4:$A$18,0))</f>
        <v>India</v>
      </c>
      <c r="S887" s="20" t="n">
        <f aca="false">INDEX(Lookup!$D$4:$D$18,MATCH(C887,Lookup!$A$4:$A$18,0))</f>
        <v>0.012</v>
      </c>
      <c r="T887" s="21" t="n">
        <f aca="false">ROUND(P887*S887,2)</f>
        <v>7.2</v>
      </c>
      <c r="U887" s="21" t="n">
        <f aca="false">IF(T887&lt;=10,1,IF(T887&lt;=20,2,IF(T887&lt;=30,3,IF(T887&lt;=40,4,IF(T887&lt;=50,5,IF(T887&lt;=100,6,IF(T887&lt;=250,7,8)))))))</f>
        <v>1</v>
      </c>
      <c r="V887" s="21" t="n">
        <f aca="false">IF(AND(OR(Dashboard!$T$3="All",R887=Dashboard!$T$3),OR(Dashboard!$T$4="All",D887=Dashboard!$T$4)),1,0)</f>
        <v>1</v>
      </c>
      <c r="W887" s="21" t="n">
        <f aca="false">IF(V887=1,T887+ROW()/10000000,0)</f>
        <v>7.2000887</v>
      </c>
    </row>
    <row r="888" customFormat="false" ht="15" hidden="false" customHeight="false" outlineLevel="0" collapsed="false">
      <c r="A888" s="0" t="n">
        <v>18217857</v>
      </c>
      <c r="B888" s="0" t="s">
        <v>2998</v>
      </c>
      <c r="C888" s="0" t="n">
        <v>1</v>
      </c>
      <c r="D888" s="0" t="s">
        <v>2945</v>
      </c>
      <c r="E888" s="0" t="s">
        <v>2999</v>
      </c>
      <c r="F888" s="0" t="s">
        <v>2987</v>
      </c>
      <c r="G888" s="0" t="s">
        <v>2988</v>
      </c>
      <c r="H888" s="0" t="s">
        <v>3000</v>
      </c>
      <c r="I888" s="0" t="s">
        <v>2123</v>
      </c>
      <c r="J888" s="0" t="s">
        <v>47</v>
      </c>
      <c r="K888" s="0" t="s">
        <v>46</v>
      </c>
      <c r="L888" s="0" t="s">
        <v>47</v>
      </c>
      <c r="M888" s="0" t="s">
        <v>47</v>
      </c>
      <c r="N888" s="0" t="n">
        <v>2</v>
      </c>
      <c r="O888" s="0" t="n">
        <v>59</v>
      </c>
      <c r="P888" s="0" t="n">
        <v>900</v>
      </c>
      <c r="Q888" s="0" t="n">
        <v>3.6</v>
      </c>
      <c r="R888" s="0" t="str">
        <f aca="false">INDEX(Lookup!$B$4:$B$18,MATCH(C888,Lookup!$A$4:$A$18,0))</f>
        <v>India</v>
      </c>
      <c r="S888" s="20" t="n">
        <f aca="false">INDEX(Lookup!$D$4:$D$18,MATCH(C888,Lookup!$A$4:$A$18,0))</f>
        <v>0.012</v>
      </c>
      <c r="T888" s="21" t="n">
        <f aca="false">ROUND(P888*S888,2)</f>
        <v>10.8</v>
      </c>
      <c r="U888" s="21" t="n">
        <f aca="false">IF(T888&lt;=10,1,IF(T888&lt;=20,2,IF(T888&lt;=30,3,IF(T888&lt;=40,4,IF(T888&lt;=50,5,IF(T888&lt;=100,6,IF(T888&lt;=250,7,8)))))))</f>
        <v>2</v>
      </c>
      <c r="V888" s="21" t="n">
        <f aca="false">IF(AND(OR(Dashboard!$T$3="All",R888=Dashboard!$T$3),OR(Dashboard!$T$4="All",D888=Dashboard!$T$4)),1,0)</f>
        <v>1</v>
      </c>
      <c r="W888" s="21" t="n">
        <f aca="false">IF(V888=1,T888+ROW()/10000000,0)</f>
        <v>10.8000888</v>
      </c>
    </row>
    <row r="889" customFormat="false" ht="15" hidden="false" customHeight="false" outlineLevel="0" collapsed="false">
      <c r="A889" s="0" t="n">
        <v>18471268</v>
      </c>
      <c r="B889" s="0" t="s">
        <v>3001</v>
      </c>
      <c r="C889" s="0" t="n">
        <v>1</v>
      </c>
      <c r="D889" s="0" t="s">
        <v>2945</v>
      </c>
      <c r="E889" s="0" t="s">
        <v>3002</v>
      </c>
      <c r="F889" s="0" t="s">
        <v>2987</v>
      </c>
      <c r="G889" s="0" t="s">
        <v>2988</v>
      </c>
      <c r="H889" s="0" t="s">
        <v>1830</v>
      </c>
      <c r="I889" s="0" t="s">
        <v>2123</v>
      </c>
      <c r="J889" s="0" t="s">
        <v>47</v>
      </c>
      <c r="K889" s="0" t="s">
        <v>47</v>
      </c>
      <c r="L889" s="0" t="s">
        <v>47</v>
      </c>
      <c r="M889" s="0" t="s">
        <v>47</v>
      </c>
      <c r="N889" s="0" t="n">
        <v>1</v>
      </c>
      <c r="O889" s="0" t="n">
        <v>0</v>
      </c>
      <c r="P889" s="0" t="n">
        <v>300</v>
      </c>
      <c r="Q889" s="0" t="n">
        <v>1</v>
      </c>
      <c r="R889" s="0" t="str">
        <f aca="false">INDEX(Lookup!$B$4:$B$18,MATCH(C889,Lookup!$A$4:$A$18,0))</f>
        <v>India</v>
      </c>
      <c r="S889" s="20" t="n">
        <f aca="false">INDEX(Lookup!$D$4:$D$18,MATCH(C889,Lookup!$A$4:$A$18,0))</f>
        <v>0.012</v>
      </c>
      <c r="T889" s="21" t="n">
        <f aca="false">ROUND(P889*S889,2)</f>
        <v>3.6</v>
      </c>
      <c r="U889" s="21" t="n">
        <f aca="false">IF(T889&lt;=10,1,IF(T889&lt;=20,2,IF(T889&lt;=30,3,IF(T889&lt;=40,4,IF(T889&lt;=50,5,IF(T889&lt;=100,6,IF(T889&lt;=250,7,8)))))))</f>
        <v>1</v>
      </c>
      <c r="V889" s="21" t="n">
        <f aca="false">IF(AND(OR(Dashboard!$T$3="All",R889=Dashboard!$T$3),OR(Dashboard!$T$4="All",D889=Dashboard!$T$4)),1,0)</f>
        <v>1</v>
      </c>
      <c r="W889" s="21" t="n">
        <f aca="false">IF(V889=1,T889+ROW()/10000000,0)</f>
        <v>3.6000889</v>
      </c>
    </row>
    <row r="890" customFormat="false" ht="15" hidden="false" customHeight="false" outlineLevel="0" collapsed="false">
      <c r="A890" s="0" t="n">
        <v>18381244</v>
      </c>
      <c r="B890" s="0" t="s">
        <v>3003</v>
      </c>
      <c r="C890" s="0" t="n">
        <v>1</v>
      </c>
      <c r="D890" s="0" t="s">
        <v>2945</v>
      </c>
      <c r="E890" s="0" t="s">
        <v>2987</v>
      </c>
      <c r="F890" s="0" t="s">
        <v>2987</v>
      </c>
      <c r="G890" s="0" t="s">
        <v>2988</v>
      </c>
      <c r="H890" s="0" t="s">
        <v>402</v>
      </c>
      <c r="I890" s="0" t="s">
        <v>2123</v>
      </c>
      <c r="J890" s="0" t="s">
        <v>47</v>
      </c>
      <c r="K890" s="0" t="s">
        <v>47</v>
      </c>
      <c r="L890" s="0" t="s">
        <v>47</v>
      </c>
      <c r="M890" s="0" t="s">
        <v>47</v>
      </c>
      <c r="N890" s="0" t="n">
        <v>1</v>
      </c>
      <c r="O890" s="0" t="n">
        <v>1</v>
      </c>
      <c r="P890" s="0" t="n">
        <v>200</v>
      </c>
      <c r="Q890" s="0" t="n">
        <v>1</v>
      </c>
      <c r="R890" s="0" t="str">
        <f aca="false">INDEX(Lookup!$B$4:$B$18,MATCH(C890,Lookup!$A$4:$A$18,0))</f>
        <v>India</v>
      </c>
      <c r="S890" s="20" t="n">
        <f aca="false">INDEX(Lookup!$D$4:$D$18,MATCH(C890,Lookup!$A$4:$A$18,0))</f>
        <v>0.012</v>
      </c>
      <c r="T890" s="21" t="n">
        <f aca="false">ROUND(P890*S890,2)</f>
        <v>2.4</v>
      </c>
      <c r="U890" s="21" t="n">
        <f aca="false">IF(T890&lt;=10,1,IF(T890&lt;=20,2,IF(T890&lt;=30,3,IF(T890&lt;=40,4,IF(T890&lt;=50,5,IF(T890&lt;=100,6,IF(T890&lt;=250,7,8)))))))</f>
        <v>1</v>
      </c>
      <c r="V890" s="21" t="n">
        <f aca="false">IF(AND(OR(Dashboard!$T$3="All",R890=Dashboard!$T$3),OR(Dashboard!$T$4="All",D890=Dashboard!$T$4)),1,0)</f>
        <v>1</v>
      </c>
      <c r="W890" s="21" t="n">
        <f aca="false">IF(V890=1,T890+ROW()/10000000,0)</f>
        <v>2.400089</v>
      </c>
    </row>
    <row r="891" customFormat="false" ht="15" hidden="false" customHeight="false" outlineLevel="0" collapsed="false">
      <c r="A891" s="0" t="n">
        <v>18408041</v>
      </c>
      <c r="B891" s="0" t="s">
        <v>2300</v>
      </c>
      <c r="C891" s="0" t="n">
        <v>1</v>
      </c>
      <c r="D891" s="0" t="s">
        <v>2945</v>
      </c>
      <c r="E891" s="0" t="s">
        <v>3004</v>
      </c>
      <c r="F891" s="0" t="s">
        <v>2987</v>
      </c>
      <c r="G891" s="0" t="s">
        <v>2988</v>
      </c>
      <c r="H891" s="0" t="s">
        <v>3005</v>
      </c>
      <c r="I891" s="0" t="s">
        <v>2123</v>
      </c>
      <c r="J891" s="0" t="s">
        <v>47</v>
      </c>
      <c r="K891" s="0" t="s">
        <v>47</v>
      </c>
      <c r="L891" s="0" t="s">
        <v>47</v>
      </c>
      <c r="M891" s="0" t="s">
        <v>47</v>
      </c>
      <c r="N891" s="0" t="n">
        <v>2</v>
      </c>
      <c r="O891" s="0" t="n">
        <v>2</v>
      </c>
      <c r="P891" s="0" t="n">
        <v>500</v>
      </c>
      <c r="Q891" s="0" t="n">
        <v>1</v>
      </c>
      <c r="R891" s="0" t="str">
        <f aca="false">INDEX(Lookup!$B$4:$B$18,MATCH(C891,Lookup!$A$4:$A$18,0))</f>
        <v>India</v>
      </c>
      <c r="S891" s="20" t="n">
        <f aca="false">INDEX(Lookup!$D$4:$D$18,MATCH(C891,Lookup!$A$4:$A$18,0))</f>
        <v>0.012</v>
      </c>
      <c r="T891" s="21" t="n">
        <f aca="false">ROUND(P891*S891,2)</f>
        <v>6</v>
      </c>
      <c r="U891" s="21" t="n">
        <f aca="false">IF(T891&lt;=10,1,IF(T891&lt;=20,2,IF(T891&lt;=30,3,IF(T891&lt;=40,4,IF(T891&lt;=50,5,IF(T891&lt;=100,6,IF(T891&lt;=250,7,8)))))))</f>
        <v>1</v>
      </c>
      <c r="V891" s="21" t="n">
        <f aca="false">IF(AND(OR(Dashboard!$T$3="All",R891=Dashboard!$T$3),OR(Dashboard!$T$4="All",D891=Dashboard!$T$4)),1,0)</f>
        <v>1</v>
      </c>
      <c r="W891" s="21" t="n">
        <f aca="false">IF(V891=1,T891+ROW()/10000000,0)</f>
        <v>6.0000891</v>
      </c>
    </row>
    <row r="892" customFormat="false" ht="15" hidden="false" customHeight="false" outlineLevel="0" collapsed="false">
      <c r="A892" s="0" t="n">
        <v>311051</v>
      </c>
      <c r="B892" s="0" t="s">
        <v>2294</v>
      </c>
      <c r="C892" s="0" t="n">
        <v>1</v>
      </c>
      <c r="D892" s="0" t="s">
        <v>2945</v>
      </c>
      <c r="E892" s="0" t="s">
        <v>3006</v>
      </c>
      <c r="F892" s="0" t="s">
        <v>2987</v>
      </c>
      <c r="G892" s="0" t="s">
        <v>2988</v>
      </c>
      <c r="H892" s="0" t="s">
        <v>3007</v>
      </c>
      <c r="I892" s="0" t="s">
        <v>2123</v>
      </c>
      <c r="J892" s="0" t="s">
        <v>47</v>
      </c>
      <c r="K892" s="0" t="s">
        <v>46</v>
      </c>
      <c r="L892" s="0" t="s">
        <v>47</v>
      </c>
      <c r="M892" s="0" t="s">
        <v>47</v>
      </c>
      <c r="N892" s="0" t="n">
        <v>2</v>
      </c>
      <c r="O892" s="0" t="n">
        <v>57</v>
      </c>
      <c r="P892" s="0" t="n">
        <v>500</v>
      </c>
      <c r="Q892" s="0" t="n">
        <v>2.1</v>
      </c>
      <c r="R892" s="0" t="str">
        <f aca="false">INDEX(Lookup!$B$4:$B$18,MATCH(C892,Lookup!$A$4:$A$18,0))</f>
        <v>India</v>
      </c>
      <c r="S892" s="20" t="n">
        <f aca="false">INDEX(Lookup!$D$4:$D$18,MATCH(C892,Lookup!$A$4:$A$18,0))</f>
        <v>0.012</v>
      </c>
      <c r="T892" s="21" t="n">
        <f aca="false">ROUND(P892*S892,2)</f>
        <v>6</v>
      </c>
      <c r="U892" s="21" t="n">
        <f aca="false">IF(T892&lt;=10,1,IF(T892&lt;=20,2,IF(T892&lt;=30,3,IF(T892&lt;=40,4,IF(T892&lt;=50,5,IF(T892&lt;=100,6,IF(T892&lt;=250,7,8)))))))</f>
        <v>1</v>
      </c>
      <c r="V892" s="21" t="n">
        <f aca="false">IF(AND(OR(Dashboard!$T$3="All",R892=Dashboard!$T$3),OR(Dashboard!$T$4="All",D892=Dashboard!$T$4)),1,0)</f>
        <v>1</v>
      </c>
      <c r="W892" s="21" t="n">
        <f aca="false">IF(V892=1,T892+ROW()/10000000,0)</f>
        <v>6.0000892</v>
      </c>
    </row>
    <row r="893" customFormat="false" ht="15" hidden="false" customHeight="false" outlineLevel="0" collapsed="false">
      <c r="A893" s="0" t="n">
        <v>18133510</v>
      </c>
      <c r="B893" s="0" t="s">
        <v>1973</v>
      </c>
      <c r="C893" s="0" t="n">
        <v>1</v>
      </c>
      <c r="D893" s="0" t="s">
        <v>2945</v>
      </c>
      <c r="E893" s="0" t="s">
        <v>3008</v>
      </c>
      <c r="F893" s="0" t="s">
        <v>2987</v>
      </c>
      <c r="G893" s="0" t="s">
        <v>2988</v>
      </c>
      <c r="H893" s="0" t="s">
        <v>2128</v>
      </c>
      <c r="I893" s="0" t="s">
        <v>2123</v>
      </c>
      <c r="J893" s="0" t="s">
        <v>47</v>
      </c>
      <c r="K893" s="0" t="s">
        <v>47</v>
      </c>
      <c r="L893" s="0" t="s">
        <v>47</v>
      </c>
      <c r="M893" s="0" t="s">
        <v>47</v>
      </c>
      <c r="N893" s="0" t="n">
        <v>3</v>
      </c>
      <c r="O893" s="0" t="n">
        <v>299</v>
      </c>
      <c r="P893" s="0" t="n">
        <v>1600</v>
      </c>
      <c r="Q893" s="0" t="n">
        <v>4</v>
      </c>
      <c r="R893" s="0" t="str">
        <f aca="false">INDEX(Lookup!$B$4:$B$18,MATCH(C893,Lookup!$A$4:$A$18,0))</f>
        <v>India</v>
      </c>
      <c r="S893" s="20" t="n">
        <f aca="false">INDEX(Lookup!$D$4:$D$18,MATCH(C893,Lookup!$A$4:$A$18,0))</f>
        <v>0.012</v>
      </c>
      <c r="T893" s="21" t="n">
        <f aca="false">ROUND(P893*S893,2)</f>
        <v>19.2</v>
      </c>
      <c r="U893" s="21" t="n">
        <f aca="false">IF(T893&lt;=10,1,IF(T893&lt;=20,2,IF(T893&lt;=30,3,IF(T893&lt;=40,4,IF(T893&lt;=50,5,IF(T893&lt;=100,6,IF(T893&lt;=250,7,8)))))))</f>
        <v>2</v>
      </c>
      <c r="V893" s="21" t="n">
        <f aca="false">IF(AND(OR(Dashboard!$T$3="All",R893=Dashboard!$T$3),OR(Dashboard!$T$4="All",D893=Dashboard!$T$4)),1,0)</f>
        <v>1</v>
      </c>
      <c r="W893" s="21" t="n">
        <f aca="false">IF(V893=1,T893+ROW()/10000000,0)</f>
        <v>19.2000893</v>
      </c>
    </row>
    <row r="894" customFormat="false" ht="15" hidden="false" customHeight="false" outlineLevel="0" collapsed="false">
      <c r="A894" s="0" t="n">
        <v>308380</v>
      </c>
      <c r="B894" s="0" t="s">
        <v>3009</v>
      </c>
      <c r="C894" s="0" t="n">
        <v>1</v>
      </c>
      <c r="D894" s="0" t="s">
        <v>2945</v>
      </c>
      <c r="E894" s="0" t="s">
        <v>3010</v>
      </c>
      <c r="F894" s="0" t="s">
        <v>2987</v>
      </c>
      <c r="G894" s="0" t="s">
        <v>2988</v>
      </c>
      <c r="H894" s="0" t="s">
        <v>69</v>
      </c>
      <c r="I894" s="0" t="s">
        <v>2123</v>
      </c>
      <c r="J894" s="0" t="s">
        <v>47</v>
      </c>
      <c r="K894" s="0" t="s">
        <v>46</v>
      </c>
      <c r="L894" s="0" t="s">
        <v>47</v>
      </c>
      <c r="M894" s="0" t="s">
        <v>47</v>
      </c>
      <c r="N894" s="0" t="n">
        <v>3</v>
      </c>
      <c r="O894" s="0" t="n">
        <v>239</v>
      </c>
      <c r="P894" s="0" t="n">
        <v>1300</v>
      </c>
      <c r="Q894" s="0" t="n">
        <v>4.1</v>
      </c>
      <c r="R894" s="0" t="str">
        <f aca="false">INDEX(Lookup!$B$4:$B$18,MATCH(C894,Lookup!$A$4:$A$18,0))</f>
        <v>India</v>
      </c>
      <c r="S894" s="20" t="n">
        <f aca="false">INDEX(Lookup!$D$4:$D$18,MATCH(C894,Lookup!$A$4:$A$18,0))</f>
        <v>0.012</v>
      </c>
      <c r="T894" s="21" t="n">
        <f aca="false">ROUND(P894*S894,2)</f>
        <v>15.6</v>
      </c>
      <c r="U894" s="21" t="n">
        <f aca="false">IF(T894&lt;=10,1,IF(T894&lt;=20,2,IF(T894&lt;=30,3,IF(T894&lt;=40,4,IF(T894&lt;=50,5,IF(T894&lt;=100,6,IF(T894&lt;=250,7,8)))))))</f>
        <v>2</v>
      </c>
      <c r="V894" s="21" t="n">
        <f aca="false">IF(AND(OR(Dashboard!$T$3="All",R894=Dashboard!$T$3),OR(Dashboard!$T$4="All",D894=Dashboard!$T$4)),1,0)</f>
        <v>1</v>
      </c>
      <c r="W894" s="21" t="n">
        <f aca="false">IF(V894=1,T894+ROW()/10000000,0)</f>
        <v>15.6000894</v>
      </c>
    </row>
    <row r="895" customFormat="false" ht="15" hidden="false" customHeight="false" outlineLevel="0" collapsed="false">
      <c r="A895" s="0" t="n">
        <v>6077</v>
      </c>
      <c r="B895" s="0" t="s">
        <v>3011</v>
      </c>
      <c r="C895" s="0" t="n">
        <v>1</v>
      </c>
      <c r="D895" s="0" t="s">
        <v>2945</v>
      </c>
      <c r="E895" s="0" t="s">
        <v>3012</v>
      </c>
      <c r="F895" s="0" t="s">
        <v>3013</v>
      </c>
      <c r="G895" s="0" t="s">
        <v>3014</v>
      </c>
      <c r="H895" s="0" t="s">
        <v>3015</v>
      </c>
      <c r="I895" s="0" t="s">
        <v>2123</v>
      </c>
      <c r="J895" s="0" t="s">
        <v>47</v>
      </c>
      <c r="K895" s="0" t="s">
        <v>47</v>
      </c>
      <c r="L895" s="0" t="s">
        <v>47</v>
      </c>
      <c r="M895" s="0" t="s">
        <v>47</v>
      </c>
      <c r="N895" s="0" t="n">
        <v>1</v>
      </c>
      <c r="O895" s="0" t="n">
        <v>16</v>
      </c>
      <c r="P895" s="0" t="n">
        <v>400</v>
      </c>
      <c r="Q895" s="0" t="n">
        <v>3.2</v>
      </c>
      <c r="R895" s="0" t="str">
        <f aca="false">INDEX(Lookup!$B$4:$B$18,MATCH(C895,Lookup!$A$4:$A$18,0))</f>
        <v>India</v>
      </c>
      <c r="S895" s="20" t="n">
        <f aca="false">INDEX(Lookup!$D$4:$D$18,MATCH(C895,Lookup!$A$4:$A$18,0))</f>
        <v>0.012</v>
      </c>
      <c r="T895" s="21" t="n">
        <f aca="false">ROUND(P895*S895,2)</f>
        <v>4.8</v>
      </c>
      <c r="U895" s="21" t="n">
        <f aca="false">IF(T895&lt;=10,1,IF(T895&lt;=20,2,IF(T895&lt;=30,3,IF(T895&lt;=40,4,IF(T895&lt;=50,5,IF(T895&lt;=100,6,IF(T895&lt;=250,7,8)))))))</f>
        <v>1</v>
      </c>
      <c r="V895" s="21" t="n">
        <f aca="false">IF(AND(OR(Dashboard!$T$3="All",R895=Dashboard!$T$3),OR(Dashboard!$T$4="All",D895=Dashboard!$T$4)),1,0)</f>
        <v>1</v>
      </c>
      <c r="W895" s="21" t="n">
        <f aca="false">IF(V895=1,T895+ROW()/10000000,0)</f>
        <v>4.8000895</v>
      </c>
    </row>
    <row r="896" customFormat="false" ht="15" hidden="false" customHeight="false" outlineLevel="0" collapsed="false">
      <c r="A896" s="0" t="n">
        <v>308082</v>
      </c>
      <c r="B896" s="0" t="s">
        <v>3016</v>
      </c>
      <c r="C896" s="0" t="n">
        <v>1</v>
      </c>
      <c r="D896" s="0" t="s">
        <v>2945</v>
      </c>
      <c r="E896" s="0" t="s">
        <v>3013</v>
      </c>
      <c r="F896" s="0" t="s">
        <v>3013</v>
      </c>
      <c r="G896" s="0" t="s">
        <v>3014</v>
      </c>
      <c r="H896" s="0" t="s">
        <v>402</v>
      </c>
      <c r="I896" s="0" t="s">
        <v>2123</v>
      </c>
      <c r="J896" s="0" t="s">
        <v>47</v>
      </c>
      <c r="K896" s="0" t="s">
        <v>46</v>
      </c>
      <c r="L896" s="0" t="s">
        <v>47</v>
      </c>
      <c r="M896" s="0" t="s">
        <v>47</v>
      </c>
      <c r="N896" s="0" t="n">
        <v>1</v>
      </c>
      <c r="O896" s="0" t="n">
        <v>16</v>
      </c>
      <c r="P896" s="0" t="n">
        <v>200</v>
      </c>
      <c r="Q896" s="0" t="n">
        <v>2.7</v>
      </c>
      <c r="R896" s="0" t="str">
        <f aca="false">INDEX(Lookup!$B$4:$B$18,MATCH(C896,Lookup!$A$4:$A$18,0))</f>
        <v>India</v>
      </c>
      <c r="S896" s="20" t="n">
        <f aca="false">INDEX(Lookup!$D$4:$D$18,MATCH(C896,Lookup!$A$4:$A$18,0))</f>
        <v>0.012</v>
      </c>
      <c r="T896" s="21" t="n">
        <f aca="false">ROUND(P896*S896,2)</f>
        <v>2.4</v>
      </c>
      <c r="U896" s="21" t="n">
        <f aca="false">IF(T896&lt;=10,1,IF(T896&lt;=20,2,IF(T896&lt;=30,3,IF(T896&lt;=40,4,IF(T896&lt;=50,5,IF(T896&lt;=100,6,IF(T896&lt;=250,7,8)))))))</f>
        <v>1</v>
      </c>
      <c r="V896" s="21" t="n">
        <f aca="false">IF(AND(OR(Dashboard!$T$3="All",R896=Dashboard!$T$3),OR(Dashboard!$T$4="All",D896=Dashboard!$T$4)),1,0)</f>
        <v>1</v>
      </c>
      <c r="W896" s="21" t="n">
        <f aca="false">IF(V896=1,T896+ROW()/10000000,0)</f>
        <v>2.4000896</v>
      </c>
    </row>
    <row r="897" customFormat="false" ht="15" hidden="false" customHeight="false" outlineLevel="0" collapsed="false">
      <c r="A897" s="0" t="n">
        <v>309558</v>
      </c>
      <c r="B897" s="0" t="s">
        <v>3017</v>
      </c>
      <c r="C897" s="0" t="n">
        <v>1</v>
      </c>
      <c r="D897" s="0" t="s">
        <v>2945</v>
      </c>
      <c r="E897" s="0" t="s">
        <v>3018</v>
      </c>
      <c r="F897" s="0" t="s">
        <v>3013</v>
      </c>
      <c r="G897" s="0" t="s">
        <v>3014</v>
      </c>
      <c r="H897" s="0" t="s">
        <v>2860</v>
      </c>
      <c r="I897" s="0" t="s">
        <v>2123</v>
      </c>
      <c r="J897" s="0" t="s">
        <v>47</v>
      </c>
      <c r="K897" s="0" t="s">
        <v>46</v>
      </c>
      <c r="L897" s="0" t="s">
        <v>47</v>
      </c>
      <c r="M897" s="0" t="s">
        <v>47</v>
      </c>
      <c r="N897" s="0" t="n">
        <v>2</v>
      </c>
      <c r="O897" s="0" t="n">
        <v>48</v>
      </c>
      <c r="P897" s="0" t="n">
        <v>800</v>
      </c>
      <c r="Q897" s="0" t="n">
        <v>3.4</v>
      </c>
      <c r="R897" s="0" t="str">
        <f aca="false">INDEX(Lookup!$B$4:$B$18,MATCH(C897,Lookup!$A$4:$A$18,0))</f>
        <v>India</v>
      </c>
      <c r="S897" s="20" t="n">
        <f aca="false">INDEX(Lookup!$D$4:$D$18,MATCH(C897,Lookup!$A$4:$A$18,0))</f>
        <v>0.012</v>
      </c>
      <c r="T897" s="21" t="n">
        <f aca="false">ROUND(P897*S897,2)</f>
        <v>9.6</v>
      </c>
      <c r="U897" s="21" t="n">
        <f aca="false">IF(T897&lt;=10,1,IF(T897&lt;=20,2,IF(T897&lt;=30,3,IF(T897&lt;=40,4,IF(T897&lt;=50,5,IF(T897&lt;=100,6,IF(T897&lt;=250,7,8)))))))</f>
        <v>1</v>
      </c>
      <c r="V897" s="21" t="n">
        <f aca="false">IF(AND(OR(Dashboard!$T$3="All",R897=Dashboard!$T$3),OR(Dashboard!$T$4="All",D897=Dashboard!$T$4)),1,0)</f>
        <v>1</v>
      </c>
      <c r="W897" s="21" t="n">
        <f aca="false">IF(V897=1,T897+ROW()/10000000,0)</f>
        <v>9.6000897</v>
      </c>
    </row>
    <row r="898" customFormat="false" ht="15" hidden="false" customHeight="false" outlineLevel="0" collapsed="false">
      <c r="A898" s="0" t="n">
        <v>8128</v>
      </c>
      <c r="B898" s="0" t="s">
        <v>3019</v>
      </c>
      <c r="C898" s="0" t="n">
        <v>1</v>
      </c>
      <c r="D898" s="0" t="s">
        <v>2945</v>
      </c>
      <c r="E898" s="0" t="s">
        <v>3020</v>
      </c>
      <c r="F898" s="0" t="s">
        <v>3013</v>
      </c>
      <c r="G898" s="0" t="s">
        <v>3014</v>
      </c>
      <c r="H898" s="0" t="s">
        <v>2122</v>
      </c>
      <c r="I898" s="0" t="s">
        <v>2123</v>
      </c>
      <c r="J898" s="0" t="s">
        <v>46</v>
      </c>
      <c r="K898" s="0" t="s">
        <v>47</v>
      </c>
      <c r="L898" s="0" t="s">
        <v>47</v>
      </c>
      <c r="M898" s="0" t="s">
        <v>47</v>
      </c>
      <c r="N898" s="0" t="n">
        <v>3</v>
      </c>
      <c r="O898" s="0" t="n">
        <v>25</v>
      </c>
      <c r="P898" s="0" t="n">
        <v>1000</v>
      </c>
      <c r="Q898" s="0" t="n">
        <v>2.4</v>
      </c>
      <c r="R898" s="0" t="str">
        <f aca="false">INDEX(Lookup!$B$4:$B$18,MATCH(C898,Lookup!$A$4:$A$18,0))</f>
        <v>India</v>
      </c>
      <c r="S898" s="20" t="n">
        <f aca="false">INDEX(Lookup!$D$4:$D$18,MATCH(C898,Lookup!$A$4:$A$18,0))</f>
        <v>0.012</v>
      </c>
      <c r="T898" s="21" t="n">
        <f aca="false">ROUND(P898*S898,2)</f>
        <v>12</v>
      </c>
      <c r="U898" s="21" t="n">
        <f aca="false">IF(T898&lt;=10,1,IF(T898&lt;=20,2,IF(T898&lt;=30,3,IF(T898&lt;=40,4,IF(T898&lt;=50,5,IF(T898&lt;=100,6,IF(T898&lt;=250,7,8)))))))</f>
        <v>2</v>
      </c>
      <c r="V898" s="21" t="n">
        <f aca="false">IF(AND(OR(Dashboard!$T$3="All",R898=Dashboard!$T$3),OR(Dashboard!$T$4="All",D898=Dashboard!$T$4)),1,0)</f>
        <v>1</v>
      </c>
      <c r="W898" s="21" t="n">
        <f aca="false">IF(V898=1,T898+ROW()/10000000,0)</f>
        <v>12.0000898</v>
      </c>
    </row>
    <row r="899" customFormat="false" ht="15" hidden="false" customHeight="false" outlineLevel="0" collapsed="false">
      <c r="A899" s="0" t="n">
        <v>304062</v>
      </c>
      <c r="B899" s="0" t="s">
        <v>3021</v>
      </c>
      <c r="C899" s="0" t="n">
        <v>1</v>
      </c>
      <c r="D899" s="0" t="s">
        <v>2945</v>
      </c>
      <c r="E899" s="0" t="s">
        <v>3022</v>
      </c>
      <c r="F899" s="0" t="s">
        <v>3023</v>
      </c>
      <c r="G899" s="0" t="s">
        <v>3024</v>
      </c>
      <c r="H899" s="0" t="s">
        <v>2050</v>
      </c>
      <c r="I899" s="0" t="s">
        <v>2123</v>
      </c>
      <c r="J899" s="0" t="s">
        <v>47</v>
      </c>
      <c r="K899" s="0" t="s">
        <v>47</v>
      </c>
      <c r="L899" s="0" t="s">
        <v>47</v>
      </c>
      <c r="M899" s="0" t="s">
        <v>47</v>
      </c>
      <c r="N899" s="0" t="n">
        <v>1</v>
      </c>
      <c r="O899" s="0" t="n">
        <v>3</v>
      </c>
      <c r="P899" s="0" t="n">
        <v>200</v>
      </c>
      <c r="Q899" s="0" t="n">
        <v>1</v>
      </c>
      <c r="R899" s="0" t="str">
        <f aca="false">INDEX(Lookup!$B$4:$B$18,MATCH(C899,Lookup!$A$4:$A$18,0))</f>
        <v>India</v>
      </c>
      <c r="S899" s="20" t="n">
        <f aca="false">INDEX(Lookup!$D$4:$D$18,MATCH(C899,Lookup!$A$4:$A$18,0))</f>
        <v>0.012</v>
      </c>
      <c r="T899" s="21" t="n">
        <f aca="false">ROUND(P899*S899,2)</f>
        <v>2.4</v>
      </c>
      <c r="U899" s="21" t="n">
        <f aca="false">IF(T899&lt;=10,1,IF(T899&lt;=20,2,IF(T899&lt;=30,3,IF(T899&lt;=40,4,IF(T899&lt;=50,5,IF(T899&lt;=100,6,IF(T899&lt;=250,7,8)))))))</f>
        <v>1</v>
      </c>
      <c r="V899" s="21" t="n">
        <f aca="false">IF(AND(OR(Dashboard!$T$3="All",R899=Dashboard!$T$3),OR(Dashboard!$T$4="All",D899=Dashboard!$T$4)),1,0)</f>
        <v>1</v>
      </c>
      <c r="W899" s="21" t="n">
        <f aca="false">IF(V899=1,T899+ROW()/10000000,0)</f>
        <v>2.4000899</v>
      </c>
    </row>
    <row r="900" customFormat="false" ht="15" hidden="false" customHeight="false" outlineLevel="0" collapsed="false">
      <c r="A900" s="0" t="n">
        <v>9785</v>
      </c>
      <c r="B900" s="0" t="s">
        <v>3025</v>
      </c>
      <c r="C900" s="0" t="n">
        <v>1</v>
      </c>
      <c r="D900" s="0" t="s">
        <v>2945</v>
      </c>
      <c r="E900" s="0" t="s">
        <v>3026</v>
      </c>
      <c r="F900" s="0" t="s">
        <v>3027</v>
      </c>
      <c r="G900" s="0" t="s">
        <v>3028</v>
      </c>
      <c r="H900" s="0" t="s">
        <v>2228</v>
      </c>
      <c r="I900" s="0" t="s">
        <v>2123</v>
      </c>
      <c r="J900" s="0" t="s">
        <v>47</v>
      </c>
      <c r="K900" s="0" t="s">
        <v>47</v>
      </c>
      <c r="L900" s="0" t="s">
        <v>47</v>
      </c>
      <c r="M900" s="0" t="s">
        <v>47</v>
      </c>
      <c r="N900" s="0" t="n">
        <v>1</v>
      </c>
      <c r="O900" s="0" t="n">
        <v>12</v>
      </c>
      <c r="P900" s="0" t="n">
        <v>250</v>
      </c>
      <c r="Q900" s="0" t="n">
        <v>2.8</v>
      </c>
      <c r="R900" s="0" t="str">
        <f aca="false">INDEX(Lookup!$B$4:$B$18,MATCH(C900,Lookup!$A$4:$A$18,0))</f>
        <v>India</v>
      </c>
      <c r="S900" s="20" t="n">
        <f aca="false">INDEX(Lookup!$D$4:$D$18,MATCH(C900,Lookup!$A$4:$A$18,0))</f>
        <v>0.012</v>
      </c>
      <c r="T900" s="21" t="n">
        <f aca="false">ROUND(P900*S900,2)</f>
        <v>3</v>
      </c>
      <c r="U900" s="21" t="n">
        <f aca="false">IF(T900&lt;=10,1,IF(T900&lt;=20,2,IF(T900&lt;=30,3,IF(T900&lt;=40,4,IF(T900&lt;=50,5,IF(T900&lt;=100,6,IF(T900&lt;=250,7,8)))))))</f>
        <v>1</v>
      </c>
      <c r="V900" s="21" t="n">
        <f aca="false">IF(AND(OR(Dashboard!$T$3="All",R900=Dashboard!$T$3),OR(Dashboard!$T$4="All",D900=Dashboard!$T$4)),1,0)</f>
        <v>1</v>
      </c>
      <c r="W900" s="21" t="n">
        <f aca="false">IF(V900=1,T900+ROW()/10000000,0)</f>
        <v>3.00009</v>
      </c>
    </row>
    <row r="901" customFormat="false" ht="15" hidden="false" customHeight="false" outlineLevel="0" collapsed="false">
      <c r="A901" s="0" t="n">
        <v>312514</v>
      </c>
      <c r="B901" s="0" t="s">
        <v>3029</v>
      </c>
      <c r="C901" s="0" t="n">
        <v>1</v>
      </c>
      <c r="D901" s="0" t="s">
        <v>2945</v>
      </c>
      <c r="E901" s="0" t="s">
        <v>3030</v>
      </c>
      <c r="F901" s="0" t="s">
        <v>3027</v>
      </c>
      <c r="G901" s="0" t="s">
        <v>3028</v>
      </c>
      <c r="H901" s="0" t="s">
        <v>402</v>
      </c>
      <c r="I901" s="0" t="s">
        <v>2123</v>
      </c>
      <c r="J901" s="0" t="s">
        <v>47</v>
      </c>
      <c r="K901" s="0" t="s">
        <v>47</v>
      </c>
      <c r="L901" s="0" t="s">
        <v>47</v>
      </c>
      <c r="M901" s="0" t="s">
        <v>47</v>
      </c>
      <c r="N901" s="0" t="n">
        <v>1</v>
      </c>
      <c r="O901" s="0" t="n">
        <v>2</v>
      </c>
      <c r="P901" s="0" t="n">
        <v>200</v>
      </c>
      <c r="Q901" s="0" t="n">
        <v>1</v>
      </c>
      <c r="R901" s="0" t="str">
        <f aca="false">INDEX(Lookup!$B$4:$B$18,MATCH(C901,Lookup!$A$4:$A$18,0))</f>
        <v>India</v>
      </c>
      <c r="S901" s="20" t="n">
        <f aca="false">INDEX(Lookup!$D$4:$D$18,MATCH(C901,Lookup!$A$4:$A$18,0))</f>
        <v>0.012</v>
      </c>
      <c r="T901" s="21" t="n">
        <f aca="false">ROUND(P901*S901,2)</f>
        <v>2.4</v>
      </c>
      <c r="U901" s="21" t="n">
        <f aca="false">IF(T901&lt;=10,1,IF(T901&lt;=20,2,IF(T901&lt;=30,3,IF(T901&lt;=40,4,IF(T901&lt;=50,5,IF(T901&lt;=100,6,IF(T901&lt;=250,7,8)))))))</f>
        <v>1</v>
      </c>
      <c r="V901" s="21" t="n">
        <f aca="false">IF(AND(OR(Dashboard!$T$3="All",R901=Dashboard!$T$3),OR(Dashboard!$T$4="All",D901=Dashboard!$T$4)),1,0)</f>
        <v>1</v>
      </c>
      <c r="W901" s="21" t="n">
        <f aca="false">IF(V901=1,T901+ROW()/10000000,0)</f>
        <v>2.4000901</v>
      </c>
    </row>
    <row r="902" customFormat="false" ht="15" hidden="false" customHeight="false" outlineLevel="0" collapsed="false">
      <c r="A902" s="0" t="n">
        <v>308961</v>
      </c>
      <c r="B902" s="0" t="s">
        <v>3031</v>
      </c>
      <c r="C902" s="0" t="n">
        <v>1</v>
      </c>
      <c r="D902" s="0" t="s">
        <v>2945</v>
      </c>
      <c r="E902" s="0" t="s">
        <v>3032</v>
      </c>
      <c r="F902" s="0" t="s">
        <v>3033</v>
      </c>
      <c r="G902" s="0" t="s">
        <v>3034</v>
      </c>
      <c r="H902" s="0" t="s">
        <v>2288</v>
      </c>
      <c r="I902" s="0" t="s">
        <v>2123</v>
      </c>
      <c r="J902" s="0" t="s">
        <v>46</v>
      </c>
      <c r="K902" s="0" t="s">
        <v>47</v>
      </c>
      <c r="L902" s="0" t="s">
        <v>47</v>
      </c>
      <c r="M902" s="0" t="s">
        <v>47</v>
      </c>
      <c r="N902" s="0" t="n">
        <v>3</v>
      </c>
      <c r="O902" s="0" t="n">
        <v>0</v>
      </c>
      <c r="P902" s="0" t="n">
        <v>1200</v>
      </c>
      <c r="Q902" s="0" t="n">
        <v>1</v>
      </c>
      <c r="R902" s="0" t="str">
        <f aca="false">INDEX(Lookup!$B$4:$B$18,MATCH(C902,Lookup!$A$4:$A$18,0))</f>
        <v>India</v>
      </c>
      <c r="S902" s="20" t="n">
        <f aca="false">INDEX(Lookup!$D$4:$D$18,MATCH(C902,Lookup!$A$4:$A$18,0))</f>
        <v>0.012</v>
      </c>
      <c r="T902" s="21" t="n">
        <f aca="false">ROUND(P902*S902,2)</f>
        <v>14.4</v>
      </c>
      <c r="U902" s="21" t="n">
        <f aca="false">IF(T902&lt;=10,1,IF(T902&lt;=20,2,IF(T902&lt;=30,3,IF(T902&lt;=40,4,IF(T902&lt;=50,5,IF(T902&lt;=100,6,IF(T902&lt;=250,7,8)))))))</f>
        <v>2</v>
      </c>
      <c r="V902" s="21" t="n">
        <f aca="false">IF(AND(OR(Dashboard!$T$3="All",R902=Dashboard!$T$3),OR(Dashboard!$T$4="All",D902=Dashboard!$T$4)),1,0)</f>
        <v>1</v>
      </c>
      <c r="W902" s="21" t="n">
        <f aca="false">IF(V902=1,T902+ROW()/10000000,0)</f>
        <v>14.4000902</v>
      </c>
    </row>
    <row r="903" customFormat="false" ht="15" hidden="false" customHeight="false" outlineLevel="0" collapsed="false">
      <c r="A903" s="0" t="n">
        <v>308963</v>
      </c>
      <c r="B903" s="0" t="s">
        <v>3035</v>
      </c>
      <c r="C903" s="0" t="n">
        <v>1</v>
      </c>
      <c r="D903" s="0" t="s">
        <v>2945</v>
      </c>
      <c r="E903" s="0" t="s">
        <v>3032</v>
      </c>
      <c r="F903" s="0" t="s">
        <v>3033</v>
      </c>
      <c r="G903" s="0" t="s">
        <v>3034</v>
      </c>
      <c r="H903" s="0" t="s">
        <v>153</v>
      </c>
      <c r="I903" s="0" t="s">
        <v>2123</v>
      </c>
      <c r="J903" s="0" t="s">
        <v>47</v>
      </c>
      <c r="K903" s="0" t="s">
        <v>47</v>
      </c>
      <c r="L903" s="0" t="s">
        <v>47</v>
      </c>
      <c r="M903" s="0" t="s">
        <v>47</v>
      </c>
      <c r="N903" s="0" t="n">
        <v>3</v>
      </c>
      <c r="O903" s="0" t="n">
        <v>0</v>
      </c>
      <c r="P903" s="0" t="n">
        <v>1500</v>
      </c>
      <c r="Q903" s="0" t="n">
        <v>1</v>
      </c>
      <c r="R903" s="0" t="str">
        <f aca="false">INDEX(Lookup!$B$4:$B$18,MATCH(C903,Lookup!$A$4:$A$18,0))</f>
        <v>India</v>
      </c>
      <c r="S903" s="20" t="n">
        <f aca="false">INDEX(Lookup!$D$4:$D$18,MATCH(C903,Lookup!$A$4:$A$18,0))</f>
        <v>0.012</v>
      </c>
      <c r="T903" s="21" t="n">
        <f aca="false">ROUND(P903*S903,2)</f>
        <v>18</v>
      </c>
      <c r="U903" s="21" t="n">
        <f aca="false">IF(T903&lt;=10,1,IF(T903&lt;=20,2,IF(T903&lt;=30,3,IF(T903&lt;=40,4,IF(T903&lt;=50,5,IF(T903&lt;=100,6,IF(T903&lt;=250,7,8)))))))</f>
        <v>2</v>
      </c>
      <c r="V903" s="21" t="n">
        <f aca="false">IF(AND(OR(Dashboard!$T$3="All",R903=Dashboard!$T$3),OR(Dashboard!$T$4="All",D903=Dashboard!$T$4)),1,0)</f>
        <v>1</v>
      </c>
      <c r="W903" s="21" t="n">
        <f aca="false">IF(V903=1,T903+ROW()/10000000,0)</f>
        <v>18.0000903</v>
      </c>
    </row>
    <row r="904" customFormat="false" ht="15" hidden="false" customHeight="false" outlineLevel="0" collapsed="false">
      <c r="A904" s="0" t="n">
        <v>308962</v>
      </c>
      <c r="B904" s="0" t="s">
        <v>3036</v>
      </c>
      <c r="C904" s="0" t="n">
        <v>1</v>
      </c>
      <c r="D904" s="0" t="s">
        <v>2945</v>
      </c>
      <c r="E904" s="0" t="s">
        <v>3032</v>
      </c>
      <c r="F904" s="0" t="s">
        <v>3033</v>
      </c>
      <c r="G904" s="0" t="s">
        <v>3034</v>
      </c>
      <c r="H904" s="0" t="s">
        <v>2359</v>
      </c>
      <c r="I904" s="0" t="s">
        <v>2123</v>
      </c>
      <c r="J904" s="0" t="s">
        <v>46</v>
      </c>
      <c r="K904" s="0" t="s">
        <v>47</v>
      </c>
      <c r="L904" s="0" t="s">
        <v>47</v>
      </c>
      <c r="M904" s="0" t="s">
        <v>47</v>
      </c>
      <c r="N904" s="0" t="n">
        <v>3</v>
      </c>
      <c r="O904" s="0" t="n">
        <v>0</v>
      </c>
      <c r="P904" s="0" t="n">
        <v>1500</v>
      </c>
      <c r="Q904" s="0" t="n">
        <v>1</v>
      </c>
      <c r="R904" s="0" t="str">
        <f aca="false">INDEX(Lookup!$B$4:$B$18,MATCH(C904,Lookup!$A$4:$A$18,0))</f>
        <v>India</v>
      </c>
      <c r="S904" s="20" t="n">
        <f aca="false">INDEX(Lookup!$D$4:$D$18,MATCH(C904,Lookup!$A$4:$A$18,0))</f>
        <v>0.012</v>
      </c>
      <c r="T904" s="21" t="n">
        <f aca="false">ROUND(P904*S904,2)</f>
        <v>18</v>
      </c>
      <c r="U904" s="21" t="n">
        <f aca="false">IF(T904&lt;=10,1,IF(T904&lt;=20,2,IF(T904&lt;=30,3,IF(T904&lt;=40,4,IF(T904&lt;=50,5,IF(T904&lt;=100,6,IF(T904&lt;=250,7,8)))))))</f>
        <v>2</v>
      </c>
      <c r="V904" s="21" t="n">
        <f aca="false">IF(AND(OR(Dashboard!$T$3="All",R904=Dashboard!$T$3),OR(Dashboard!$T$4="All",D904=Dashboard!$T$4)),1,0)</f>
        <v>1</v>
      </c>
      <c r="W904" s="21" t="n">
        <f aca="false">IF(V904=1,T904+ROW()/10000000,0)</f>
        <v>18.0000904</v>
      </c>
    </row>
    <row r="905" customFormat="false" ht="15" hidden="false" customHeight="false" outlineLevel="0" collapsed="false">
      <c r="A905" s="0" t="n">
        <v>8169</v>
      </c>
      <c r="B905" s="0" t="s">
        <v>3037</v>
      </c>
      <c r="C905" s="0" t="n">
        <v>1</v>
      </c>
      <c r="D905" s="0" t="s">
        <v>2945</v>
      </c>
      <c r="E905" s="0" t="s">
        <v>3038</v>
      </c>
      <c r="F905" s="0" t="s">
        <v>3039</v>
      </c>
      <c r="G905" s="0" t="s">
        <v>3040</v>
      </c>
      <c r="H905" s="0" t="s">
        <v>2382</v>
      </c>
      <c r="I905" s="0" t="s">
        <v>2123</v>
      </c>
      <c r="J905" s="0" t="s">
        <v>47</v>
      </c>
      <c r="K905" s="0" t="s">
        <v>47</v>
      </c>
      <c r="L905" s="0" t="s">
        <v>47</v>
      </c>
      <c r="M905" s="0" t="s">
        <v>47</v>
      </c>
      <c r="N905" s="0" t="n">
        <v>1</v>
      </c>
      <c r="O905" s="0" t="n">
        <v>2</v>
      </c>
      <c r="P905" s="0" t="n">
        <v>100</v>
      </c>
      <c r="Q905" s="0" t="n">
        <v>1</v>
      </c>
      <c r="R905" s="0" t="str">
        <f aca="false">INDEX(Lookup!$B$4:$B$18,MATCH(C905,Lookup!$A$4:$A$18,0))</f>
        <v>India</v>
      </c>
      <c r="S905" s="20" t="n">
        <f aca="false">INDEX(Lookup!$D$4:$D$18,MATCH(C905,Lookup!$A$4:$A$18,0))</f>
        <v>0.012</v>
      </c>
      <c r="T905" s="21" t="n">
        <f aca="false">ROUND(P905*S905,2)</f>
        <v>1.2</v>
      </c>
      <c r="U905" s="21" t="n">
        <f aca="false">IF(T905&lt;=10,1,IF(T905&lt;=20,2,IF(T905&lt;=30,3,IF(T905&lt;=40,4,IF(T905&lt;=50,5,IF(T905&lt;=100,6,IF(T905&lt;=250,7,8)))))))</f>
        <v>1</v>
      </c>
      <c r="V905" s="21" t="n">
        <f aca="false">IF(AND(OR(Dashboard!$T$3="All",R905=Dashboard!$T$3),OR(Dashboard!$T$4="All",D905=Dashboard!$T$4)),1,0)</f>
        <v>1</v>
      </c>
      <c r="W905" s="21" t="n">
        <f aca="false">IF(V905=1,T905+ROW()/10000000,0)</f>
        <v>1.2000905</v>
      </c>
    </row>
    <row r="906" customFormat="false" ht="15" hidden="false" customHeight="false" outlineLevel="0" collapsed="false">
      <c r="A906" s="0" t="n">
        <v>309368</v>
      </c>
      <c r="B906" s="0" t="s">
        <v>3041</v>
      </c>
      <c r="C906" s="0" t="n">
        <v>1</v>
      </c>
      <c r="D906" s="0" t="s">
        <v>2945</v>
      </c>
      <c r="E906" s="0" t="s">
        <v>3042</v>
      </c>
      <c r="F906" s="0" t="s">
        <v>3043</v>
      </c>
      <c r="G906" s="0" t="s">
        <v>3044</v>
      </c>
      <c r="H906" s="0" t="s">
        <v>2158</v>
      </c>
      <c r="I906" s="0" t="s">
        <v>2123</v>
      </c>
      <c r="J906" s="0" t="s">
        <v>46</v>
      </c>
      <c r="K906" s="0" t="s">
        <v>47</v>
      </c>
      <c r="L906" s="0" t="s">
        <v>47</v>
      </c>
      <c r="M906" s="0" t="s">
        <v>47</v>
      </c>
      <c r="N906" s="0" t="n">
        <v>3</v>
      </c>
      <c r="O906" s="0" t="n">
        <v>3</v>
      </c>
      <c r="P906" s="0" t="n">
        <v>1500</v>
      </c>
      <c r="Q906" s="0" t="n">
        <v>1</v>
      </c>
      <c r="R906" s="0" t="str">
        <f aca="false">INDEX(Lookup!$B$4:$B$18,MATCH(C906,Lookup!$A$4:$A$18,0))</f>
        <v>India</v>
      </c>
      <c r="S906" s="20" t="n">
        <f aca="false">INDEX(Lookup!$D$4:$D$18,MATCH(C906,Lookup!$A$4:$A$18,0))</f>
        <v>0.012</v>
      </c>
      <c r="T906" s="21" t="n">
        <f aca="false">ROUND(P906*S906,2)</f>
        <v>18</v>
      </c>
      <c r="U906" s="21" t="n">
        <f aca="false">IF(T906&lt;=10,1,IF(T906&lt;=20,2,IF(T906&lt;=30,3,IF(T906&lt;=40,4,IF(T906&lt;=50,5,IF(T906&lt;=100,6,IF(T906&lt;=250,7,8)))))))</f>
        <v>2</v>
      </c>
      <c r="V906" s="21" t="n">
        <f aca="false">IF(AND(OR(Dashboard!$T$3="All",R906=Dashboard!$T$3),OR(Dashboard!$T$4="All",D906=Dashboard!$T$4)),1,0)</f>
        <v>1</v>
      </c>
      <c r="W906" s="21" t="n">
        <f aca="false">IF(V906=1,T906+ROW()/10000000,0)</f>
        <v>18.0000906</v>
      </c>
    </row>
    <row r="907" customFormat="false" ht="15" hidden="false" customHeight="false" outlineLevel="0" collapsed="false">
      <c r="A907" s="0" t="n">
        <v>18472429</v>
      </c>
      <c r="B907" s="0" t="s">
        <v>3045</v>
      </c>
      <c r="C907" s="0" t="n">
        <v>1</v>
      </c>
      <c r="D907" s="0" t="s">
        <v>2945</v>
      </c>
      <c r="E907" s="0" t="s">
        <v>3046</v>
      </c>
      <c r="F907" s="0" t="s">
        <v>3047</v>
      </c>
      <c r="G907" s="0" t="s">
        <v>3048</v>
      </c>
      <c r="H907" s="0" t="s">
        <v>2128</v>
      </c>
      <c r="I907" s="0" t="s">
        <v>2123</v>
      </c>
      <c r="J907" s="0" t="s">
        <v>47</v>
      </c>
      <c r="K907" s="0" t="s">
        <v>47</v>
      </c>
      <c r="L907" s="0" t="s">
        <v>47</v>
      </c>
      <c r="M907" s="0" t="s">
        <v>47</v>
      </c>
      <c r="N907" s="0" t="n">
        <v>1</v>
      </c>
      <c r="O907" s="0" t="n">
        <v>0</v>
      </c>
      <c r="P907" s="0" t="n">
        <v>300</v>
      </c>
      <c r="Q907" s="0" t="n">
        <v>1</v>
      </c>
      <c r="R907" s="0" t="str">
        <f aca="false">INDEX(Lookup!$B$4:$B$18,MATCH(C907,Lookup!$A$4:$A$18,0))</f>
        <v>India</v>
      </c>
      <c r="S907" s="20" t="n">
        <f aca="false">INDEX(Lookup!$D$4:$D$18,MATCH(C907,Lookup!$A$4:$A$18,0))</f>
        <v>0.012</v>
      </c>
      <c r="T907" s="21" t="n">
        <f aca="false">ROUND(P907*S907,2)</f>
        <v>3.6</v>
      </c>
      <c r="U907" s="21" t="n">
        <f aca="false">IF(T907&lt;=10,1,IF(T907&lt;=20,2,IF(T907&lt;=30,3,IF(T907&lt;=40,4,IF(T907&lt;=50,5,IF(T907&lt;=100,6,IF(T907&lt;=250,7,8)))))))</f>
        <v>1</v>
      </c>
      <c r="V907" s="21" t="n">
        <f aca="false">IF(AND(OR(Dashboard!$T$3="All",R907=Dashboard!$T$3),OR(Dashboard!$T$4="All",D907=Dashboard!$T$4)),1,0)</f>
        <v>1</v>
      </c>
      <c r="W907" s="21" t="n">
        <f aca="false">IF(V907=1,T907+ROW()/10000000,0)</f>
        <v>3.6000907</v>
      </c>
    </row>
    <row r="908" customFormat="false" ht="15" hidden="false" customHeight="false" outlineLevel="0" collapsed="false">
      <c r="A908" s="0" t="n">
        <v>18472418</v>
      </c>
      <c r="B908" s="0" t="s">
        <v>3049</v>
      </c>
      <c r="C908" s="0" t="n">
        <v>1</v>
      </c>
      <c r="D908" s="0" t="s">
        <v>2945</v>
      </c>
      <c r="E908" s="0" t="s">
        <v>3050</v>
      </c>
      <c r="F908" s="0" t="s">
        <v>3047</v>
      </c>
      <c r="G908" s="0" t="s">
        <v>3048</v>
      </c>
      <c r="H908" s="0" t="s">
        <v>2122</v>
      </c>
      <c r="I908" s="0" t="s">
        <v>2123</v>
      </c>
      <c r="J908" s="0" t="s">
        <v>47</v>
      </c>
      <c r="K908" s="0" t="s">
        <v>47</v>
      </c>
      <c r="L908" s="0" t="s">
        <v>47</v>
      </c>
      <c r="M908" s="0" t="s">
        <v>47</v>
      </c>
      <c r="N908" s="0" t="n">
        <v>2</v>
      </c>
      <c r="O908" s="0" t="n">
        <v>0</v>
      </c>
      <c r="P908" s="0" t="n">
        <v>500</v>
      </c>
      <c r="Q908" s="0" t="n">
        <v>1</v>
      </c>
      <c r="R908" s="0" t="str">
        <f aca="false">INDEX(Lookup!$B$4:$B$18,MATCH(C908,Lookup!$A$4:$A$18,0))</f>
        <v>India</v>
      </c>
      <c r="S908" s="20" t="n">
        <f aca="false">INDEX(Lookup!$D$4:$D$18,MATCH(C908,Lookup!$A$4:$A$18,0))</f>
        <v>0.012</v>
      </c>
      <c r="T908" s="21" t="n">
        <f aca="false">ROUND(P908*S908,2)</f>
        <v>6</v>
      </c>
      <c r="U908" s="21" t="n">
        <f aca="false">IF(T908&lt;=10,1,IF(T908&lt;=20,2,IF(T908&lt;=30,3,IF(T908&lt;=40,4,IF(T908&lt;=50,5,IF(T908&lt;=100,6,IF(T908&lt;=250,7,8)))))))</f>
        <v>1</v>
      </c>
      <c r="V908" s="21" t="n">
        <f aca="false">IF(AND(OR(Dashboard!$T$3="All",R908=Dashboard!$T$3),OR(Dashboard!$T$4="All",D908=Dashboard!$T$4)),1,0)</f>
        <v>1</v>
      </c>
      <c r="W908" s="21" t="n">
        <f aca="false">IF(V908=1,T908+ROW()/10000000,0)</f>
        <v>6.0000908</v>
      </c>
    </row>
    <row r="909" customFormat="false" ht="15" hidden="false" customHeight="false" outlineLevel="0" collapsed="false">
      <c r="A909" s="0" t="n">
        <v>18472426</v>
      </c>
      <c r="B909" s="0" t="s">
        <v>3051</v>
      </c>
      <c r="C909" s="0" t="n">
        <v>1</v>
      </c>
      <c r="D909" s="0" t="s">
        <v>2945</v>
      </c>
      <c r="E909" s="0" t="s">
        <v>3052</v>
      </c>
      <c r="F909" s="0" t="s">
        <v>3047</v>
      </c>
      <c r="G909" s="0" t="s">
        <v>3048</v>
      </c>
      <c r="H909" s="0" t="s">
        <v>2147</v>
      </c>
      <c r="I909" s="0" t="s">
        <v>2123</v>
      </c>
      <c r="J909" s="0" t="s">
        <v>47</v>
      </c>
      <c r="K909" s="0" t="s">
        <v>47</v>
      </c>
      <c r="L909" s="0" t="s">
        <v>47</v>
      </c>
      <c r="M909" s="0" t="s">
        <v>47</v>
      </c>
      <c r="N909" s="0" t="n">
        <v>2</v>
      </c>
      <c r="O909" s="0" t="n">
        <v>0</v>
      </c>
      <c r="P909" s="0" t="n">
        <v>500</v>
      </c>
      <c r="Q909" s="0" t="n">
        <v>1</v>
      </c>
      <c r="R909" s="0" t="str">
        <f aca="false">INDEX(Lookup!$B$4:$B$18,MATCH(C909,Lookup!$A$4:$A$18,0))</f>
        <v>India</v>
      </c>
      <c r="S909" s="20" t="n">
        <f aca="false">INDEX(Lookup!$D$4:$D$18,MATCH(C909,Lookup!$A$4:$A$18,0))</f>
        <v>0.012</v>
      </c>
      <c r="T909" s="21" t="n">
        <f aca="false">ROUND(P909*S909,2)</f>
        <v>6</v>
      </c>
      <c r="U909" s="21" t="n">
        <f aca="false">IF(T909&lt;=10,1,IF(T909&lt;=20,2,IF(T909&lt;=30,3,IF(T909&lt;=40,4,IF(T909&lt;=50,5,IF(T909&lt;=100,6,IF(T909&lt;=250,7,8)))))))</f>
        <v>1</v>
      </c>
      <c r="V909" s="21" t="n">
        <f aca="false">IF(AND(OR(Dashboard!$T$3="All",R909=Dashboard!$T$3),OR(Dashboard!$T$4="All",D909=Dashboard!$T$4)),1,0)</f>
        <v>1</v>
      </c>
      <c r="W909" s="21" t="n">
        <f aca="false">IF(V909=1,T909+ROW()/10000000,0)</f>
        <v>6.0000909</v>
      </c>
    </row>
    <row r="910" customFormat="false" ht="15" hidden="false" customHeight="false" outlineLevel="0" collapsed="false">
      <c r="A910" s="0" t="n">
        <v>18450934</v>
      </c>
      <c r="B910" s="0" t="s">
        <v>3053</v>
      </c>
      <c r="C910" s="0" t="n">
        <v>1</v>
      </c>
      <c r="D910" s="0" t="s">
        <v>2945</v>
      </c>
      <c r="E910" s="0" t="s">
        <v>3054</v>
      </c>
      <c r="F910" s="0" t="s">
        <v>3047</v>
      </c>
      <c r="G910" s="0" t="s">
        <v>3048</v>
      </c>
      <c r="H910" s="0" t="s">
        <v>2288</v>
      </c>
      <c r="I910" s="0" t="s">
        <v>2123</v>
      </c>
      <c r="J910" s="0" t="s">
        <v>47</v>
      </c>
      <c r="K910" s="0" t="s">
        <v>47</v>
      </c>
      <c r="L910" s="0" t="s">
        <v>47</v>
      </c>
      <c r="M910" s="0" t="s">
        <v>47</v>
      </c>
      <c r="N910" s="0" t="n">
        <v>1</v>
      </c>
      <c r="O910" s="0" t="n">
        <v>0</v>
      </c>
      <c r="P910" s="0" t="n">
        <v>400</v>
      </c>
      <c r="Q910" s="0" t="n">
        <v>1</v>
      </c>
      <c r="R910" s="0" t="str">
        <f aca="false">INDEX(Lookup!$B$4:$B$18,MATCH(C910,Lookup!$A$4:$A$18,0))</f>
        <v>India</v>
      </c>
      <c r="S910" s="20" t="n">
        <f aca="false">INDEX(Lookup!$D$4:$D$18,MATCH(C910,Lookup!$A$4:$A$18,0))</f>
        <v>0.012</v>
      </c>
      <c r="T910" s="21" t="n">
        <f aca="false">ROUND(P910*S910,2)</f>
        <v>4.8</v>
      </c>
      <c r="U910" s="21" t="n">
        <f aca="false">IF(T910&lt;=10,1,IF(T910&lt;=20,2,IF(T910&lt;=30,3,IF(T910&lt;=40,4,IF(T910&lt;=50,5,IF(T910&lt;=100,6,IF(T910&lt;=250,7,8)))))))</f>
        <v>1</v>
      </c>
      <c r="V910" s="21" t="n">
        <f aca="false">IF(AND(OR(Dashboard!$T$3="All",R910=Dashboard!$T$3),OR(Dashboard!$T$4="All",D910=Dashboard!$T$4)),1,0)</f>
        <v>1</v>
      </c>
      <c r="W910" s="21" t="n">
        <f aca="false">IF(V910=1,T910+ROW()/10000000,0)</f>
        <v>4.800091</v>
      </c>
    </row>
    <row r="911" customFormat="false" ht="15" hidden="false" customHeight="false" outlineLevel="0" collapsed="false">
      <c r="A911" s="0" t="n">
        <v>6025</v>
      </c>
      <c r="B911" s="0" t="s">
        <v>3055</v>
      </c>
      <c r="C911" s="0" t="n">
        <v>1</v>
      </c>
      <c r="D911" s="0" t="s">
        <v>2945</v>
      </c>
      <c r="E911" s="0" t="s">
        <v>3056</v>
      </c>
      <c r="F911" s="0" t="s">
        <v>3057</v>
      </c>
      <c r="G911" s="0" t="s">
        <v>3058</v>
      </c>
      <c r="H911" s="0" t="s">
        <v>156</v>
      </c>
      <c r="I911" s="0" t="s">
        <v>2123</v>
      </c>
      <c r="J911" s="0" t="s">
        <v>47</v>
      </c>
      <c r="K911" s="0" t="s">
        <v>47</v>
      </c>
      <c r="L911" s="0" t="s">
        <v>47</v>
      </c>
      <c r="M911" s="0" t="s">
        <v>47</v>
      </c>
      <c r="N911" s="0" t="n">
        <v>3</v>
      </c>
      <c r="O911" s="0" t="n">
        <v>15</v>
      </c>
      <c r="P911" s="0" t="n">
        <v>1000</v>
      </c>
      <c r="Q911" s="0" t="n">
        <v>3</v>
      </c>
      <c r="R911" s="0" t="str">
        <f aca="false">INDEX(Lookup!$B$4:$B$18,MATCH(C911,Lookup!$A$4:$A$18,0))</f>
        <v>India</v>
      </c>
      <c r="S911" s="20" t="n">
        <f aca="false">INDEX(Lookup!$D$4:$D$18,MATCH(C911,Lookup!$A$4:$A$18,0))</f>
        <v>0.012</v>
      </c>
      <c r="T911" s="21" t="n">
        <f aca="false">ROUND(P911*S911,2)</f>
        <v>12</v>
      </c>
      <c r="U911" s="21" t="n">
        <f aca="false">IF(T911&lt;=10,1,IF(T911&lt;=20,2,IF(T911&lt;=30,3,IF(T911&lt;=40,4,IF(T911&lt;=50,5,IF(T911&lt;=100,6,IF(T911&lt;=250,7,8)))))))</f>
        <v>2</v>
      </c>
      <c r="V911" s="21" t="n">
        <f aca="false">IF(AND(OR(Dashboard!$T$3="All",R911=Dashboard!$T$3),OR(Dashboard!$T$4="All",D911=Dashboard!$T$4)),1,0)</f>
        <v>1</v>
      </c>
      <c r="W911" s="21" t="n">
        <f aca="false">IF(V911=1,T911+ROW()/10000000,0)</f>
        <v>12.0000911</v>
      </c>
    </row>
    <row r="912" customFormat="false" ht="15" hidden="false" customHeight="false" outlineLevel="0" collapsed="false">
      <c r="A912" s="0" t="n">
        <v>6013</v>
      </c>
      <c r="B912" s="0" t="s">
        <v>3059</v>
      </c>
      <c r="C912" s="0" t="n">
        <v>1</v>
      </c>
      <c r="D912" s="0" t="s">
        <v>2945</v>
      </c>
      <c r="E912" s="0" t="s">
        <v>3060</v>
      </c>
      <c r="F912" s="0" t="s">
        <v>3061</v>
      </c>
      <c r="G912" s="0" t="s">
        <v>3062</v>
      </c>
      <c r="H912" s="0" t="s">
        <v>153</v>
      </c>
      <c r="I912" s="0" t="s">
        <v>2123</v>
      </c>
      <c r="J912" s="0" t="s">
        <v>47</v>
      </c>
      <c r="K912" s="0" t="s">
        <v>47</v>
      </c>
      <c r="L912" s="0" t="s">
        <v>47</v>
      </c>
      <c r="M912" s="0" t="s">
        <v>47</v>
      </c>
      <c r="N912" s="0" t="n">
        <v>2</v>
      </c>
      <c r="O912" s="0" t="n">
        <v>19</v>
      </c>
      <c r="P912" s="0" t="n">
        <v>500</v>
      </c>
      <c r="Q912" s="0" t="n">
        <v>3.2</v>
      </c>
      <c r="R912" s="0" t="str">
        <f aca="false">INDEX(Lookup!$B$4:$B$18,MATCH(C912,Lookup!$A$4:$A$18,0))</f>
        <v>India</v>
      </c>
      <c r="S912" s="20" t="n">
        <f aca="false">INDEX(Lookup!$D$4:$D$18,MATCH(C912,Lookup!$A$4:$A$18,0))</f>
        <v>0.012</v>
      </c>
      <c r="T912" s="21" t="n">
        <f aca="false">ROUND(P912*S912,2)</f>
        <v>6</v>
      </c>
      <c r="U912" s="21" t="n">
        <f aca="false">IF(T912&lt;=10,1,IF(T912&lt;=20,2,IF(T912&lt;=30,3,IF(T912&lt;=40,4,IF(T912&lt;=50,5,IF(T912&lt;=100,6,IF(T912&lt;=250,7,8)))))))</f>
        <v>1</v>
      </c>
      <c r="V912" s="21" t="n">
        <f aca="false">IF(AND(OR(Dashboard!$T$3="All",R912=Dashboard!$T$3),OR(Dashboard!$T$4="All",D912=Dashboard!$T$4)),1,0)</f>
        <v>1</v>
      </c>
      <c r="W912" s="21" t="n">
        <f aca="false">IF(V912=1,T912+ROW()/10000000,0)</f>
        <v>6.0000912</v>
      </c>
    </row>
    <row r="913" customFormat="false" ht="15" hidden="false" customHeight="false" outlineLevel="0" collapsed="false">
      <c r="A913" s="0" t="n">
        <v>8153</v>
      </c>
      <c r="B913" s="0" t="s">
        <v>3063</v>
      </c>
      <c r="C913" s="0" t="n">
        <v>1</v>
      </c>
      <c r="D913" s="0" t="s">
        <v>2945</v>
      </c>
      <c r="E913" s="0" t="s">
        <v>3064</v>
      </c>
      <c r="F913" s="0" t="s">
        <v>3061</v>
      </c>
      <c r="G913" s="0" t="s">
        <v>3062</v>
      </c>
      <c r="H913" s="0" t="s">
        <v>2938</v>
      </c>
      <c r="I913" s="0" t="s">
        <v>2123</v>
      </c>
      <c r="J913" s="0" t="s">
        <v>47</v>
      </c>
      <c r="K913" s="0" t="s">
        <v>47</v>
      </c>
      <c r="L913" s="0" t="s">
        <v>47</v>
      </c>
      <c r="M913" s="0" t="s">
        <v>47</v>
      </c>
      <c r="N913" s="0" t="n">
        <v>2</v>
      </c>
      <c r="O913" s="0" t="n">
        <v>8</v>
      </c>
      <c r="P913" s="0" t="n">
        <v>500</v>
      </c>
      <c r="Q913" s="0" t="n">
        <v>2.8</v>
      </c>
      <c r="R913" s="0" t="str">
        <f aca="false">INDEX(Lookup!$B$4:$B$18,MATCH(C913,Lookup!$A$4:$A$18,0))</f>
        <v>India</v>
      </c>
      <c r="S913" s="20" t="n">
        <f aca="false">INDEX(Lookup!$D$4:$D$18,MATCH(C913,Lookup!$A$4:$A$18,0))</f>
        <v>0.012</v>
      </c>
      <c r="T913" s="21" t="n">
        <f aca="false">ROUND(P913*S913,2)</f>
        <v>6</v>
      </c>
      <c r="U913" s="21" t="n">
        <f aca="false">IF(T913&lt;=10,1,IF(T913&lt;=20,2,IF(T913&lt;=30,3,IF(T913&lt;=40,4,IF(T913&lt;=50,5,IF(T913&lt;=100,6,IF(T913&lt;=250,7,8)))))))</f>
        <v>1</v>
      </c>
      <c r="V913" s="21" t="n">
        <f aca="false">IF(AND(OR(Dashboard!$T$3="All",R913=Dashboard!$T$3),OR(Dashboard!$T$4="All",D913=Dashboard!$T$4)),1,0)</f>
        <v>1</v>
      </c>
      <c r="W913" s="21" t="n">
        <f aca="false">IF(V913=1,T913+ROW()/10000000,0)</f>
        <v>6.0000913</v>
      </c>
    </row>
    <row r="914" customFormat="false" ht="15" hidden="false" customHeight="false" outlineLevel="0" collapsed="false">
      <c r="A914" s="0" t="n">
        <v>18471296</v>
      </c>
      <c r="B914" s="0" t="s">
        <v>3065</v>
      </c>
      <c r="C914" s="0" t="n">
        <v>1</v>
      </c>
      <c r="D914" s="0" t="s">
        <v>2945</v>
      </c>
      <c r="E914" s="0" t="s">
        <v>3066</v>
      </c>
      <c r="F914" s="0" t="s">
        <v>3061</v>
      </c>
      <c r="G914" s="0" t="s">
        <v>3062</v>
      </c>
      <c r="H914" s="0" t="s">
        <v>3067</v>
      </c>
      <c r="I914" s="0" t="s">
        <v>2123</v>
      </c>
      <c r="J914" s="0" t="s">
        <v>47</v>
      </c>
      <c r="K914" s="0" t="s">
        <v>47</v>
      </c>
      <c r="L914" s="0" t="s">
        <v>47</v>
      </c>
      <c r="M914" s="0" t="s">
        <v>47</v>
      </c>
      <c r="N914" s="0" t="n">
        <v>1</v>
      </c>
      <c r="O914" s="0" t="n">
        <v>0</v>
      </c>
      <c r="P914" s="0" t="n">
        <v>300</v>
      </c>
      <c r="Q914" s="0" t="n">
        <v>1</v>
      </c>
      <c r="R914" s="0" t="str">
        <f aca="false">INDEX(Lookup!$B$4:$B$18,MATCH(C914,Lookup!$A$4:$A$18,0))</f>
        <v>India</v>
      </c>
      <c r="S914" s="20" t="n">
        <f aca="false">INDEX(Lookup!$D$4:$D$18,MATCH(C914,Lookup!$A$4:$A$18,0))</f>
        <v>0.012</v>
      </c>
      <c r="T914" s="21" t="n">
        <f aca="false">ROUND(P914*S914,2)</f>
        <v>3.6</v>
      </c>
      <c r="U914" s="21" t="n">
        <f aca="false">IF(T914&lt;=10,1,IF(T914&lt;=20,2,IF(T914&lt;=30,3,IF(T914&lt;=40,4,IF(T914&lt;=50,5,IF(T914&lt;=100,6,IF(T914&lt;=250,7,8)))))))</f>
        <v>1</v>
      </c>
      <c r="V914" s="21" t="n">
        <f aca="false">IF(AND(OR(Dashboard!$T$3="All",R914=Dashboard!$T$3),OR(Dashboard!$T$4="All",D914=Dashboard!$T$4)),1,0)</f>
        <v>1</v>
      </c>
      <c r="W914" s="21" t="n">
        <f aca="false">IF(V914=1,T914+ROW()/10000000,0)</f>
        <v>3.6000914</v>
      </c>
    </row>
    <row r="915" customFormat="false" ht="15" hidden="false" customHeight="false" outlineLevel="0" collapsed="false">
      <c r="A915" s="0" t="n">
        <v>18279477</v>
      </c>
      <c r="B915" s="0" t="s">
        <v>3016</v>
      </c>
      <c r="C915" s="0" t="n">
        <v>1</v>
      </c>
      <c r="D915" s="0" t="s">
        <v>2945</v>
      </c>
      <c r="E915" s="0" t="s">
        <v>3068</v>
      </c>
      <c r="F915" s="0" t="s">
        <v>3069</v>
      </c>
      <c r="G915" s="0" t="s">
        <v>3070</v>
      </c>
      <c r="H915" s="0" t="s">
        <v>2288</v>
      </c>
      <c r="I915" s="0" t="s">
        <v>2123</v>
      </c>
      <c r="J915" s="0" t="s">
        <v>47</v>
      </c>
      <c r="K915" s="0" t="s">
        <v>47</v>
      </c>
      <c r="L915" s="0" t="s">
        <v>47</v>
      </c>
      <c r="M915" s="0" t="s">
        <v>47</v>
      </c>
      <c r="N915" s="0" t="n">
        <v>1</v>
      </c>
      <c r="O915" s="0" t="n">
        <v>20</v>
      </c>
      <c r="P915" s="0" t="n">
        <v>450</v>
      </c>
      <c r="Q915" s="0" t="n">
        <v>2.8</v>
      </c>
      <c r="R915" s="0" t="str">
        <f aca="false">INDEX(Lookup!$B$4:$B$18,MATCH(C915,Lookup!$A$4:$A$18,0))</f>
        <v>India</v>
      </c>
      <c r="S915" s="20" t="n">
        <f aca="false">INDEX(Lookup!$D$4:$D$18,MATCH(C915,Lookup!$A$4:$A$18,0))</f>
        <v>0.012</v>
      </c>
      <c r="T915" s="21" t="n">
        <f aca="false">ROUND(P915*S915,2)</f>
        <v>5.4</v>
      </c>
      <c r="U915" s="21" t="n">
        <f aca="false">IF(T915&lt;=10,1,IF(T915&lt;=20,2,IF(T915&lt;=30,3,IF(T915&lt;=40,4,IF(T915&lt;=50,5,IF(T915&lt;=100,6,IF(T915&lt;=250,7,8)))))))</f>
        <v>1</v>
      </c>
      <c r="V915" s="21" t="n">
        <f aca="false">IF(AND(OR(Dashboard!$T$3="All",R915=Dashboard!$T$3),OR(Dashboard!$T$4="All",D915=Dashboard!$T$4)),1,0)</f>
        <v>1</v>
      </c>
      <c r="W915" s="21" t="n">
        <f aca="false">IF(V915=1,T915+ROW()/10000000,0)</f>
        <v>5.4000915</v>
      </c>
    </row>
    <row r="916" customFormat="false" ht="15" hidden="false" customHeight="false" outlineLevel="0" collapsed="false">
      <c r="A916" s="0" t="n">
        <v>18359331</v>
      </c>
      <c r="B916" s="0" t="s">
        <v>3071</v>
      </c>
      <c r="C916" s="0" t="n">
        <v>1</v>
      </c>
      <c r="D916" s="0" t="s">
        <v>2945</v>
      </c>
      <c r="E916" s="0" t="s">
        <v>3072</v>
      </c>
      <c r="F916" s="0" t="s">
        <v>3069</v>
      </c>
      <c r="G916" s="0" t="s">
        <v>3070</v>
      </c>
      <c r="H916" s="0" t="s">
        <v>3073</v>
      </c>
      <c r="I916" s="0" t="s">
        <v>2123</v>
      </c>
      <c r="J916" s="0" t="s">
        <v>47</v>
      </c>
      <c r="K916" s="0" t="s">
        <v>47</v>
      </c>
      <c r="L916" s="0" t="s">
        <v>47</v>
      </c>
      <c r="M916" s="0" t="s">
        <v>47</v>
      </c>
      <c r="N916" s="0" t="n">
        <v>2</v>
      </c>
      <c r="O916" s="0" t="n">
        <v>11</v>
      </c>
      <c r="P916" s="0" t="n">
        <v>500</v>
      </c>
      <c r="Q916" s="0" t="n">
        <v>3.1</v>
      </c>
      <c r="R916" s="0" t="str">
        <f aca="false">INDEX(Lookup!$B$4:$B$18,MATCH(C916,Lookup!$A$4:$A$18,0))</f>
        <v>India</v>
      </c>
      <c r="S916" s="20" t="n">
        <f aca="false">INDEX(Lookup!$D$4:$D$18,MATCH(C916,Lookup!$A$4:$A$18,0))</f>
        <v>0.012</v>
      </c>
      <c r="T916" s="21" t="n">
        <f aca="false">ROUND(P916*S916,2)</f>
        <v>6</v>
      </c>
      <c r="U916" s="21" t="n">
        <f aca="false">IF(T916&lt;=10,1,IF(T916&lt;=20,2,IF(T916&lt;=30,3,IF(T916&lt;=40,4,IF(T916&lt;=50,5,IF(T916&lt;=100,6,IF(T916&lt;=250,7,8)))))))</f>
        <v>1</v>
      </c>
      <c r="V916" s="21" t="n">
        <f aca="false">IF(AND(OR(Dashboard!$T$3="All",R916=Dashboard!$T$3),OR(Dashboard!$T$4="All",D916=Dashboard!$T$4)),1,0)</f>
        <v>1</v>
      </c>
      <c r="W916" s="21" t="n">
        <f aca="false">IF(V916=1,T916+ROW()/10000000,0)</f>
        <v>6.0000916</v>
      </c>
    </row>
    <row r="917" customFormat="false" ht="15" hidden="false" customHeight="false" outlineLevel="0" collapsed="false">
      <c r="A917" s="0" t="n">
        <v>301151</v>
      </c>
      <c r="B917" s="0" t="s">
        <v>3074</v>
      </c>
      <c r="C917" s="0" t="n">
        <v>1</v>
      </c>
      <c r="D917" s="0" t="s">
        <v>2945</v>
      </c>
      <c r="E917" s="0" t="s">
        <v>3075</v>
      </c>
      <c r="F917" s="0" t="s">
        <v>3069</v>
      </c>
      <c r="G917" s="0" t="s">
        <v>3070</v>
      </c>
      <c r="H917" s="0" t="s">
        <v>156</v>
      </c>
      <c r="I917" s="0" t="s">
        <v>2123</v>
      </c>
      <c r="J917" s="0" t="s">
        <v>47</v>
      </c>
      <c r="K917" s="0" t="s">
        <v>47</v>
      </c>
      <c r="L917" s="0" t="s">
        <v>47</v>
      </c>
      <c r="M917" s="0" t="s">
        <v>47</v>
      </c>
      <c r="N917" s="0" t="n">
        <v>1</v>
      </c>
      <c r="O917" s="0" t="n">
        <v>11</v>
      </c>
      <c r="P917" s="0" t="n">
        <v>150</v>
      </c>
      <c r="Q917" s="0" t="n">
        <v>3</v>
      </c>
      <c r="R917" s="0" t="str">
        <f aca="false">INDEX(Lookup!$B$4:$B$18,MATCH(C917,Lookup!$A$4:$A$18,0))</f>
        <v>India</v>
      </c>
      <c r="S917" s="20" t="n">
        <f aca="false">INDEX(Lookup!$D$4:$D$18,MATCH(C917,Lookup!$A$4:$A$18,0))</f>
        <v>0.012</v>
      </c>
      <c r="T917" s="21" t="n">
        <f aca="false">ROUND(P917*S917,2)</f>
        <v>1.8</v>
      </c>
      <c r="U917" s="21" t="n">
        <f aca="false">IF(T917&lt;=10,1,IF(T917&lt;=20,2,IF(T917&lt;=30,3,IF(T917&lt;=40,4,IF(T917&lt;=50,5,IF(T917&lt;=100,6,IF(T917&lt;=250,7,8)))))))</f>
        <v>1</v>
      </c>
      <c r="V917" s="21" t="n">
        <f aca="false">IF(AND(OR(Dashboard!$T$3="All",R917=Dashboard!$T$3),OR(Dashboard!$T$4="All",D917=Dashboard!$T$4)),1,0)</f>
        <v>1</v>
      </c>
      <c r="W917" s="21" t="n">
        <f aca="false">IF(V917=1,T917+ROW()/10000000,0)</f>
        <v>1.8000917</v>
      </c>
    </row>
    <row r="918" customFormat="false" ht="15" hidden="false" customHeight="false" outlineLevel="0" collapsed="false">
      <c r="A918" s="0" t="n">
        <v>18204479</v>
      </c>
      <c r="B918" s="0" t="s">
        <v>3076</v>
      </c>
      <c r="C918" s="0" t="n">
        <v>1</v>
      </c>
      <c r="D918" s="0" t="s">
        <v>2945</v>
      </c>
      <c r="E918" s="0" t="s">
        <v>3077</v>
      </c>
      <c r="F918" s="0" t="s">
        <v>3069</v>
      </c>
      <c r="G918" s="0" t="s">
        <v>3070</v>
      </c>
      <c r="H918" s="0" t="s">
        <v>2128</v>
      </c>
      <c r="I918" s="0" t="s">
        <v>2123</v>
      </c>
      <c r="J918" s="0" t="s">
        <v>47</v>
      </c>
      <c r="K918" s="0" t="s">
        <v>46</v>
      </c>
      <c r="L918" s="0" t="s">
        <v>47</v>
      </c>
      <c r="M918" s="0" t="s">
        <v>47</v>
      </c>
      <c r="N918" s="0" t="n">
        <v>1</v>
      </c>
      <c r="O918" s="0" t="n">
        <v>7</v>
      </c>
      <c r="P918" s="0" t="n">
        <v>450</v>
      </c>
      <c r="Q918" s="0" t="n">
        <v>3.1</v>
      </c>
      <c r="R918" s="0" t="str">
        <f aca="false">INDEX(Lookup!$B$4:$B$18,MATCH(C918,Lookup!$A$4:$A$18,0))</f>
        <v>India</v>
      </c>
      <c r="S918" s="20" t="n">
        <f aca="false">INDEX(Lookup!$D$4:$D$18,MATCH(C918,Lookup!$A$4:$A$18,0))</f>
        <v>0.012</v>
      </c>
      <c r="T918" s="21" t="n">
        <f aca="false">ROUND(P918*S918,2)</f>
        <v>5.4</v>
      </c>
      <c r="U918" s="21" t="n">
        <f aca="false">IF(T918&lt;=10,1,IF(T918&lt;=20,2,IF(T918&lt;=30,3,IF(T918&lt;=40,4,IF(T918&lt;=50,5,IF(T918&lt;=100,6,IF(T918&lt;=250,7,8)))))))</f>
        <v>1</v>
      </c>
      <c r="V918" s="21" t="n">
        <f aca="false">IF(AND(OR(Dashboard!$T$3="All",R918=Dashboard!$T$3),OR(Dashboard!$T$4="All",D918=Dashboard!$T$4)),1,0)</f>
        <v>1</v>
      </c>
      <c r="W918" s="21" t="n">
        <f aca="false">IF(V918=1,T918+ROW()/10000000,0)</f>
        <v>5.4000918</v>
      </c>
    </row>
    <row r="919" customFormat="false" ht="15" hidden="false" customHeight="false" outlineLevel="0" collapsed="false">
      <c r="A919" s="0" t="n">
        <v>2198</v>
      </c>
      <c r="B919" s="0" t="s">
        <v>3078</v>
      </c>
      <c r="C919" s="0" t="n">
        <v>1</v>
      </c>
      <c r="D919" s="0" t="s">
        <v>2945</v>
      </c>
      <c r="E919" s="0" t="s">
        <v>3079</v>
      </c>
      <c r="F919" s="0" t="s">
        <v>3069</v>
      </c>
      <c r="G919" s="0" t="s">
        <v>3070</v>
      </c>
      <c r="H919" s="0" t="s">
        <v>2288</v>
      </c>
      <c r="I919" s="0" t="s">
        <v>2123</v>
      </c>
      <c r="J919" s="0" t="s">
        <v>46</v>
      </c>
      <c r="K919" s="0" t="s">
        <v>47</v>
      </c>
      <c r="L919" s="0" t="s">
        <v>47</v>
      </c>
      <c r="M919" s="0" t="s">
        <v>47</v>
      </c>
      <c r="N919" s="0" t="n">
        <v>2</v>
      </c>
      <c r="O919" s="0" t="n">
        <v>13</v>
      </c>
      <c r="P919" s="0" t="n">
        <v>700</v>
      </c>
      <c r="Q919" s="0" t="n">
        <v>2.9</v>
      </c>
      <c r="R919" s="0" t="str">
        <f aca="false">INDEX(Lookup!$B$4:$B$18,MATCH(C919,Lookup!$A$4:$A$18,0))</f>
        <v>India</v>
      </c>
      <c r="S919" s="20" t="n">
        <f aca="false">INDEX(Lookup!$D$4:$D$18,MATCH(C919,Lookup!$A$4:$A$18,0))</f>
        <v>0.012</v>
      </c>
      <c r="T919" s="21" t="n">
        <f aca="false">ROUND(P919*S919,2)</f>
        <v>8.4</v>
      </c>
      <c r="U919" s="21" t="n">
        <f aca="false">IF(T919&lt;=10,1,IF(T919&lt;=20,2,IF(T919&lt;=30,3,IF(T919&lt;=40,4,IF(T919&lt;=50,5,IF(T919&lt;=100,6,IF(T919&lt;=250,7,8)))))))</f>
        <v>1</v>
      </c>
      <c r="V919" s="21" t="n">
        <f aca="false">IF(AND(OR(Dashboard!$T$3="All",R919=Dashboard!$T$3),OR(Dashboard!$T$4="All",D919=Dashboard!$T$4)),1,0)</f>
        <v>1</v>
      </c>
      <c r="W919" s="21" t="n">
        <f aca="false">IF(V919=1,T919+ROW()/10000000,0)</f>
        <v>8.4000919</v>
      </c>
    </row>
    <row r="920" customFormat="false" ht="15" hidden="false" customHeight="false" outlineLevel="0" collapsed="false">
      <c r="A920" s="0" t="n">
        <v>18434243</v>
      </c>
      <c r="B920" s="0" t="s">
        <v>3011</v>
      </c>
      <c r="C920" s="0" t="n">
        <v>1</v>
      </c>
      <c r="D920" s="0" t="s">
        <v>2945</v>
      </c>
      <c r="E920" s="0" t="s">
        <v>3070</v>
      </c>
      <c r="F920" s="0" t="s">
        <v>3069</v>
      </c>
      <c r="G920" s="0" t="s">
        <v>3070</v>
      </c>
      <c r="H920" s="0" t="s">
        <v>3015</v>
      </c>
      <c r="I920" s="0" t="s">
        <v>2123</v>
      </c>
      <c r="J920" s="0" t="s">
        <v>47</v>
      </c>
      <c r="K920" s="0" t="s">
        <v>47</v>
      </c>
      <c r="L920" s="0" t="s">
        <v>47</v>
      </c>
      <c r="M920" s="0" t="s">
        <v>47</v>
      </c>
      <c r="N920" s="0" t="n">
        <v>1</v>
      </c>
      <c r="O920" s="0" t="n">
        <v>0</v>
      </c>
      <c r="P920" s="0" t="n">
        <v>400</v>
      </c>
      <c r="Q920" s="0" t="n">
        <v>1</v>
      </c>
      <c r="R920" s="0" t="str">
        <f aca="false">INDEX(Lookup!$B$4:$B$18,MATCH(C920,Lookup!$A$4:$A$18,0))</f>
        <v>India</v>
      </c>
      <c r="S920" s="20" t="n">
        <f aca="false">INDEX(Lookup!$D$4:$D$18,MATCH(C920,Lookup!$A$4:$A$18,0))</f>
        <v>0.012</v>
      </c>
      <c r="T920" s="21" t="n">
        <f aca="false">ROUND(P920*S920,2)</f>
        <v>4.8</v>
      </c>
      <c r="U920" s="21" t="n">
        <f aca="false">IF(T920&lt;=10,1,IF(T920&lt;=20,2,IF(T920&lt;=30,3,IF(T920&lt;=40,4,IF(T920&lt;=50,5,IF(T920&lt;=100,6,IF(T920&lt;=250,7,8)))))))</f>
        <v>1</v>
      </c>
      <c r="V920" s="21" t="n">
        <f aca="false">IF(AND(OR(Dashboard!$T$3="All",R920=Dashboard!$T$3),OR(Dashboard!$T$4="All",D920=Dashboard!$T$4)),1,0)</f>
        <v>1</v>
      </c>
      <c r="W920" s="21" t="n">
        <f aca="false">IF(V920=1,T920+ROW()/10000000,0)</f>
        <v>4.800092</v>
      </c>
    </row>
    <row r="921" customFormat="false" ht="15" hidden="false" customHeight="false" outlineLevel="0" collapsed="false">
      <c r="A921" s="0" t="n">
        <v>18273628</v>
      </c>
      <c r="B921" s="0" t="s">
        <v>3080</v>
      </c>
      <c r="C921" s="0" t="n">
        <v>1</v>
      </c>
      <c r="D921" s="0" t="s">
        <v>2945</v>
      </c>
      <c r="E921" s="0" t="s">
        <v>3081</v>
      </c>
      <c r="F921" s="0" t="s">
        <v>3069</v>
      </c>
      <c r="G921" s="0" t="s">
        <v>3070</v>
      </c>
      <c r="H921" s="0" t="s">
        <v>2128</v>
      </c>
      <c r="I921" s="0" t="s">
        <v>2123</v>
      </c>
      <c r="J921" s="0" t="s">
        <v>47</v>
      </c>
      <c r="K921" s="0" t="s">
        <v>47</v>
      </c>
      <c r="L921" s="0" t="s">
        <v>47</v>
      </c>
      <c r="M921" s="0" t="s">
        <v>47</v>
      </c>
      <c r="N921" s="0" t="n">
        <v>2</v>
      </c>
      <c r="O921" s="0" t="n">
        <v>3</v>
      </c>
      <c r="P921" s="0" t="n">
        <v>700</v>
      </c>
      <c r="Q921" s="0" t="n">
        <v>1</v>
      </c>
      <c r="R921" s="0" t="str">
        <f aca="false">INDEX(Lookup!$B$4:$B$18,MATCH(C921,Lookup!$A$4:$A$18,0))</f>
        <v>India</v>
      </c>
      <c r="S921" s="20" t="n">
        <f aca="false">INDEX(Lookup!$D$4:$D$18,MATCH(C921,Lookup!$A$4:$A$18,0))</f>
        <v>0.012</v>
      </c>
      <c r="T921" s="21" t="n">
        <f aca="false">ROUND(P921*S921,2)</f>
        <v>8.4</v>
      </c>
      <c r="U921" s="21" t="n">
        <f aca="false">IF(T921&lt;=10,1,IF(T921&lt;=20,2,IF(T921&lt;=30,3,IF(T921&lt;=40,4,IF(T921&lt;=50,5,IF(T921&lt;=100,6,IF(T921&lt;=250,7,8)))))))</f>
        <v>1</v>
      </c>
      <c r="V921" s="21" t="n">
        <f aca="false">IF(AND(OR(Dashboard!$T$3="All",R921=Dashboard!$T$3),OR(Dashboard!$T$4="All",D921=Dashboard!$T$4)),1,0)</f>
        <v>1</v>
      </c>
      <c r="W921" s="21" t="n">
        <f aca="false">IF(V921=1,T921+ROW()/10000000,0)</f>
        <v>8.4000921</v>
      </c>
    </row>
    <row r="922" customFormat="false" ht="15" hidden="false" customHeight="false" outlineLevel="0" collapsed="false">
      <c r="A922" s="0" t="n">
        <v>18471262</v>
      </c>
      <c r="B922" s="0" t="s">
        <v>3082</v>
      </c>
      <c r="C922" s="0" t="n">
        <v>1</v>
      </c>
      <c r="D922" s="0" t="s">
        <v>2945</v>
      </c>
      <c r="E922" s="0" t="s">
        <v>3083</v>
      </c>
      <c r="F922" s="0" t="s">
        <v>3069</v>
      </c>
      <c r="G922" s="0" t="s">
        <v>3070</v>
      </c>
      <c r="H922" s="0" t="s">
        <v>2359</v>
      </c>
      <c r="I922" s="0" t="s">
        <v>2123</v>
      </c>
      <c r="J922" s="0" t="s">
        <v>47</v>
      </c>
      <c r="K922" s="0" t="s">
        <v>47</v>
      </c>
      <c r="L922" s="0" t="s">
        <v>47</v>
      </c>
      <c r="M922" s="0" t="s">
        <v>47</v>
      </c>
      <c r="N922" s="0" t="n">
        <v>2</v>
      </c>
      <c r="O922" s="0" t="n">
        <v>0</v>
      </c>
      <c r="P922" s="0" t="n">
        <v>500</v>
      </c>
      <c r="Q922" s="0" t="n">
        <v>1</v>
      </c>
      <c r="R922" s="0" t="str">
        <f aca="false">INDEX(Lookup!$B$4:$B$18,MATCH(C922,Lookup!$A$4:$A$18,0))</f>
        <v>India</v>
      </c>
      <c r="S922" s="20" t="n">
        <f aca="false">INDEX(Lookup!$D$4:$D$18,MATCH(C922,Lookup!$A$4:$A$18,0))</f>
        <v>0.012</v>
      </c>
      <c r="T922" s="21" t="n">
        <f aca="false">ROUND(P922*S922,2)</f>
        <v>6</v>
      </c>
      <c r="U922" s="21" t="n">
        <f aca="false">IF(T922&lt;=10,1,IF(T922&lt;=20,2,IF(T922&lt;=30,3,IF(T922&lt;=40,4,IF(T922&lt;=50,5,IF(T922&lt;=100,6,IF(T922&lt;=250,7,8)))))))</f>
        <v>1</v>
      </c>
      <c r="V922" s="21" t="n">
        <f aca="false">IF(AND(OR(Dashboard!$T$3="All",R922=Dashboard!$T$3),OR(Dashboard!$T$4="All",D922=Dashboard!$T$4)),1,0)</f>
        <v>1</v>
      </c>
      <c r="W922" s="21" t="n">
        <f aca="false">IF(V922=1,T922+ROW()/10000000,0)</f>
        <v>6.0000922</v>
      </c>
    </row>
    <row r="923" customFormat="false" ht="15" hidden="false" customHeight="false" outlineLevel="0" collapsed="false">
      <c r="A923" s="0" t="n">
        <v>18258480</v>
      </c>
      <c r="B923" s="0" t="s">
        <v>3084</v>
      </c>
      <c r="C923" s="0" t="n">
        <v>1</v>
      </c>
      <c r="D923" s="0" t="s">
        <v>2945</v>
      </c>
      <c r="E923" s="0" t="s">
        <v>3085</v>
      </c>
      <c r="F923" s="0" t="s">
        <v>3086</v>
      </c>
      <c r="G923" s="0" t="s">
        <v>3087</v>
      </c>
      <c r="H923" s="0" t="s">
        <v>2359</v>
      </c>
      <c r="I923" s="0" t="s">
        <v>2123</v>
      </c>
      <c r="J923" s="0" t="s">
        <v>46</v>
      </c>
      <c r="K923" s="0" t="s">
        <v>46</v>
      </c>
      <c r="L923" s="0" t="s">
        <v>47</v>
      </c>
      <c r="M923" s="0" t="s">
        <v>47</v>
      </c>
      <c r="N923" s="0" t="n">
        <v>2</v>
      </c>
      <c r="O923" s="0" t="n">
        <v>25</v>
      </c>
      <c r="P923" s="0" t="n">
        <v>800</v>
      </c>
      <c r="Q923" s="0" t="n">
        <v>3.3</v>
      </c>
      <c r="R923" s="0" t="str">
        <f aca="false">INDEX(Lookup!$B$4:$B$18,MATCH(C923,Lookup!$A$4:$A$18,0))</f>
        <v>India</v>
      </c>
      <c r="S923" s="20" t="n">
        <f aca="false">INDEX(Lookup!$D$4:$D$18,MATCH(C923,Lookup!$A$4:$A$18,0))</f>
        <v>0.012</v>
      </c>
      <c r="T923" s="21" t="n">
        <f aca="false">ROUND(P923*S923,2)</f>
        <v>9.6</v>
      </c>
      <c r="U923" s="21" t="n">
        <f aca="false">IF(T923&lt;=10,1,IF(T923&lt;=20,2,IF(T923&lt;=30,3,IF(T923&lt;=40,4,IF(T923&lt;=50,5,IF(T923&lt;=100,6,IF(T923&lt;=250,7,8)))))))</f>
        <v>1</v>
      </c>
      <c r="V923" s="21" t="n">
        <f aca="false">IF(AND(OR(Dashboard!$T$3="All",R923=Dashboard!$T$3),OR(Dashboard!$T$4="All",D923=Dashboard!$T$4)),1,0)</f>
        <v>1</v>
      </c>
      <c r="W923" s="21" t="n">
        <f aca="false">IF(V923=1,T923+ROW()/10000000,0)</f>
        <v>9.6000923</v>
      </c>
    </row>
    <row r="924" customFormat="false" ht="15" hidden="false" customHeight="false" outlineLevel="0" collapsed="false">
      <c r="A924" s="0" t="n">
        <v>9698</v>
      </c>
      <c r="B924" s="0" t="s">
        <v>3088</v>
      </c>
      <c r="C924" s="0" t="n">
        <v>1</v>
      </c>
      <c r="D924" s="0" t="s">
        <v>2945</v>
      </c>
      <c r="E924" s="0" t="s">
        <v>3089</v>
      </c>
      <c r="F924" s="0" t="s">
        <v>3086</v>
      </c>
      <c r="G924" s="0" t="s">
        <v>3087</v>
      </c>
      <c r="H924" s="0" t="s">
        <v>69</v>
      </c>
      <c r="I924" s="0" t="s">
        <v>2123</v>
      </c>
      <c r="J924" s="0" t="s">
        <v>47</v>
      </c>
      <c r="K924" s="0" t="s">
        <v>47</v>
      </c>
      <c r="L924" s="0" t="s">
        <v>47</v>
      </c>
      <c r="M924" s="0" t="s">
        <v>47</v>
      </c>
      <c r="N924" s="0" t="n">
        <v>1</v>
      </c>
      <c r="O924" s="0" t="n">
        <v>22</v>
      </c>
      <c r="P924" s="0" t="n">
        <v>300</v>
      </c>
      <c r="Q924" s="0" t="n">
        <v>3</v>
      </c>
      <c r="R924" s="0" t="str">
        <f aca="false">INDEX(Lookup!$B$4:$B$18,MATCH(C924,Lookup!$A$4:$A$18,0))</f>
        <v>India</v>
      </c>
      <c r="S924" s="20" t="n">
        <f aca="false">INDEX(Lookup!$D$4:$D$18,MATCH(C924,Lookup!$A$4:$A$18,0))</f>
        <v>0.012</v>
      </c>
      <c r="T924" s="21" t="n">
        <f aca="false">ROUND(P924*S924,2)</f>
        <v>3.6</v>
      </c>
      <c r="U924" s="21" t="n">
        <f aca="false">IF(T924&lt;=10,1,IF(T924&lt;=20,2,IF(T924&lt;=30,3,IF(T924&lt;=40,4,IF(T924&lt;=50,5,IF(T924&lt;=100,6,IF(T924&lt;=250,7,8)))))))</f>
        <v>1</v>
      </c>
      <c r="V924" s="21" t="n">
        <f aca="false">IF(AND(OR(Dashboard!$T$3="All",R924=Dashboard!$T$3),OR(Dashboard!$T$4="All",D924=Dashboard!$T$4)),1,0)</f>
        <v>1</v>
      </c>
      <c r="W924" s="21" t="n">
        <f aca="false">IF(V924=1,T924+ROW()/10000000,0)</f>
        <v>3.6000924</v>
      </c>
    </row>
    <row r="925" customFormat="false" ht="15" hidden="false" customHeight="false" outlineLevel="0" collapsed="false">
      <c r="A925" s="0" t="n">
        <v>8326</v>
      </c>
      <c r="B925" s="0" t="s">
        <v>3090</v>
      </c>
      <c r="C925" s="0" t="n">
        <v>1</v>
      </c>
      <c r="D925" s="0" t="s">
        <v>2945</v>
      </c>
      <c r="E925" s="0" t="s">
        <v>3091</v>
      </c>
      <c r="F925" s="0" t="s">
        <v>3086</v>
      </c>
      <c r="G925" s="0" t="s">
        <v>3087</v>
      </c>
      <c r="H925" s="0" t="s">
        <v>2288</v>
      </c>
      <c r="I925" s="0" t="s">
        <v>2123</v>
      </c>
      <c r="J925" s="0" t="s">
        <v>47</v>
      </c>
      <c r="K925" s="0" t="s">
        <v>47</v>
      </c>
      <c r="L925" s="0" t="s">
        <v>47</v>
      </c>
      <c r="M925" s="0" t="s">
        <v>47</v>
      </c>
      <c r="N925" s="0" t="n">
        <v>1</v>
      </c>
      <c r="O925" s="0" t="n">
        <v>26</v>
      </c>
      <c r="P925" s="0" t="n">
        <v>450</v>
      </c>
      <c r="Q925" s="0" t="n">
        <v>2.6</v>
      </c>
      <c r="R925" s="0" t="str">
        <f aca="false">INDEX(Lookup!$B$4:$B$18,MATCH(C925,Lookup!$A$4:$A$18,0))</f>
        <v>India</v>
      </c>
      <c r="S925" s="20" t="n">
        <f aca="false">INDEX(Lookup!$D$4:$D$18,MATCH(C925,Lookup!$A$4:$A$18,0))</f>
        <v>0.012</v>
      </c>
      <c r="T925" s="21" t="n">
        <f aca="false">ROUND(P925*S925,2)</f>
        <v>5.4</v>
      </c>
      <c r="U925" s="21" t="n">
        <f aca="false">IF(T925&lt;=10,1,IF(T925&lt;=20,2,IF(T925&lt;=30,3,IF(T925&lt;=40,4,IF(T925&lt;=50,5,IF(T925&lt;=100,6,IF(T925&lt;=250,7,8)))))))</f>
        <v>1</v>
      </c>
      <c r="V925" s="21" t="n">
        <f aca="false">IF(AND(OR(Dashboard!$T$3="All",R925=Dashboard!$T$3),OR(Dashboard!$T$4="All",D925=Dashboard!$T$4)),1,0)</f>
        <v>1</v>
      </c>
      <c r="W925" s="21" t="n">
        <f aca="false">IF(V925=1,T925+ROW()/10000000,0)</f>
        <v>5.4000925</v>
      </c>
    </row>
    <row r="926" customFormat="false" ht="15" hidden="false" customHeight="false" outlineLevel="0" collapsed="false">
      <c r="A926" s="0" t="n">
        <v>18270379</v>
      </c>
      <c r="B926" s="0" t="s">
        <v>3092</v>
      </c>
      <c r="C926" s="0" t="n">
        <v>1</v>
      </c>
      <c r="D926" s="0" t="s">
        <v>2945</v>
      </c>
      <c r="E926" s="0" t="s">
        <v>3093</v>
      </c>
      <c r="F926" s="0" t="s">
        <v>3086</v>
      </c>
      <c r="G926" s="0" t="s">
        <v>3087</v>
      </c>
      <c r="H926" s="0" t="s">
        <v>2122</v>
      </c>
      <c r="I926" s="0" t="s">
        <v>2123</v>
      </c>
      <c r="J926" s="0" t="s">
        <v>47</v>
      </c>
      <c r="K926" s="0" t="s">
        <v>46</v>
      </c>
      <c r="L926" s="0" t="s">
        <v>47</v>
      </c>
      <c r="M926" s="0" t="s">
        <v>47</v>
      </c>
      <c r="N926" s="0" t="n">
        <v>2</v>
      </c>
      <c r="O926" s="0" t="n">
        <v>16</v>
      </c>
      <c r="P926" s="0" t="n">
        <v>700</v>
      </c>
      <c r="Q926" s="0" t="n">
        <v>2.9</v>
      </c>
      <c r="R926" s="0" t="str">
        <f aca="false">INDEX(Lookup!$B$4:$B$18,MATCH(C926,Lookup!$A$4:$A$18,0))</f>
        <v>India</v>
      </c>
      <c r="S926" s="20" t="n">
        <f aca="false">INDEX(Lookup!$D$4:$D$18,MATCH(C926,Lookup!$A$4:$A$18,0))</f>
        <v>0.012</v>
      </c>
      <c r="T926" s="21" t="n">
        <f aca="false">ROUND(P926*S926,2)</f>
        <v>8.4</v>
      </c>
      <c r="U926" s="21" t="n">
        <f aca="false">IF(T926&lt;=10,1,IF(T926&lt;=20,2,IF(T926&lt;=30,3,IF(T926&lt;=40,4,IF(T926&lt;=50,5,IF(T926&lt;=100,6,IF(T926&lt;=250,7,8)))))))</f>
        <v>1</v>
      </c>
      <c r="V926" s="21" t="n">
        <f aca="false">IF(AND(OR(Dashboard!$T$3="All",R926=Dashboard!$T$3),OR(Dashboard!$T$4="All",D926=Dashboard!$T$4)),1,0)</f>
        <v>1</v>
      </c>
      <c r="W926" s="21" t="n">
        <f aca="false">IF(V926=1,T926+ROW()/10000000,0)</f>
        <v>8.4000926</v>
      </c>
    </row>
    <row r="927" customFormat="false" ht="15" hidden="false" customHeight="false" outlineLevel="0" collapsed="false">
      <c r="A927" s="0" t="n">
        <v>304006</v>
      </c>
      <c r="B927" s="0" t="s">
        <v>3094</v>
      </c>
      <c r="C927" s="0" t="n">
        <v>1</v>
      </c>
      <c r="D927" s="0" t="s">
        <v>2945</v>
      </c>
      <c r="E927" s="0" t="s">
        <v>3095</v>
      </c>
      <c r="F927" s="0" t="s">
        <v>3096</v>
      </c>
      <c r="G927" s="0" t="s">
        <v>3097</v>
      </c>
      <c r="H927" s="0" t="s">
        <v>156</v>
      </c>
      <c r="I927" s="0" t="s">
        <v>2123</v>
      </c>
      <c r="J927" s="0" t="s">
        <v>47</v>
      </c>
      <c r="K927" s="0" t="s">
        <v>47</v>
      </c>
      <c r="L927" s="0" t="s">
        <v>47</v>
      </c>
      <c r="M927" s="0" t="s">
        <v>47</v>
      </c>
      <c r="N927" s="0" t="n">
        <v>1</v>
      </c>
      <c r="O927" s="0" t="n">
        <v>7</v>
      </c>
      <c r="P927" s="0" t="n">
        <v>200</v>
      </c>
      <c r="Q927" s="0" t="n">
        <v>2.9</v>
      </c>
      <c r="R927" s="0" t="str">
        <f aca="false">INDEX(Lookup!$B$4:$B$18,MATCH(C927,Lookup!$A$4:$A$18,0))</f>
        <v>India</v>
      </c>
      <c r="S927" s="20" t="n">
        <f aca="false">INDEX(Lookup!$D$4:$D$18,MATCH(C927,Lookup!$A$4:$A$18,0))</f>
        <v>0.012</v>
      </c>
      <c r="T927" s="21" t="n">
        <f aca="false">ROUND(P927*S927,2)</f>
        <v>2.4</v>
      </c>
      <c r="U927" s="21" t="n">
        <f aca="false">IF(T927&lt;=10,1,IF(T927&lt;=20,2,IF(T927&lt;=30,3,IF(T927&lt;=40,4,IF(T927&lt;=50,5,IF(T927&lt;=100,6,IF(T927&lt;=250,7,8)))))))</f>
        <v>1</v>
      </c>
      <c r="V927" s="21" t="n">
        <f aca="false">IF(AND(OR(Dashboard!$T$3="All",R927=Dashboard!$T$3),OR(Dashboard!$T$4="All",D927=Dashboard!$T$4)),1,0)</f>
        <v>1</v>
      </c>
      <c r="W927" s="21" t="n">
        <f aca="false">IF(V927=1,T927+ROW()/10000000,0)</f>
        <v>2.4000927</v>
      </c>
    </row>
    <row r="928" customFormat="false" ht="15" hidden="false" customHeight="false" outlineLevel="0" collapsed="false">
      <c r="A928" s="0" t="n">
        <v>308957</v>
      </c>
      <c r="B928" s="0" t="s">
        <v>3098</v>
      </c>
      <c r="C928" s="0" t="n">
        <v>1</v>
      </c>
      <c r="D928" s="0" t="s">
        <v>2945</v>
      </c>
      <c r="E928" s="0" t="s">
        <v>3099</v>
      </c>
      <c r="F928" s="0" t="s">
        <v>3096</v>
      </c>
      <c r="G928" s="0" t="s">
        <v>3097</v>
      </c>
      <c r="H928" s="0" t="s">
        <v>2307</v>
      </c>
      <c r="I928" s="0" t="s">
        <v>2123</v>
      </c>
      <c r="J928" s="0" t="s">
        <v>46</v>
      </c>
      <c r="K928" s="0" t="s">
        <v>46</v>
      </c>
      <c r="L928" s="0" t="s">
        <v>47</v>
      </c>
      <c r="M928" s="0" t="s">
        <v>47</v>
      </c>
      <c r="N928" s="0" t="n">
        <v>3</v>
      </c>
      <c r="O928" s="0" t="n">
        <v>28</v>
      </c>
      <c r="P928" s="0" t="n">
        <v>1500</v>
      </c>
      <c r="Q928" s="0" t="n">
        <v>3.1</v>
      </c>
      <c r="R928" s="0" t="str">
        <f aca="false">INDEX(Lookup!$B$4:$B$18,MATCH(C928,Lookup!$A$4:$A$18,0))</f>
        <v>India</v>
      </c>
      <c r="S928" s="20" t="n">
        <f aca="false">INDEX(Lookup!$D$4:$D$18,MATCH(C928,Lookup!$A$4:$A$18,0))</f>
        <v>0.012</v>
      </c>
      <c r="T928" s="21" t="n">
        <f aca="false">ROUND(P928*S928,2)</f>
        <v>18</v>
      </c>
      <c r="U928" s="21" t="n">
        <f aca="false">IF(T928&lt;=10,1,IF(T928&lt;=20,2,IF(T928&lt;=30,3,IF(T928&lt;=40,4,IF(T928&lt;=50,5,IF(T928&lt;=100,6,IF(T928&lt;=250,7,8)))))))</f>
        <v>2</v>
      </c>
      <c r="V928" s="21" t="n">
        <f aca="false">IF(AND(OR(Dashboard!$T$3="All",R928=Dashboard!$T$3),OR(Dashboard!$T$4="All",D928=Dashboard!$T$4)),1,0)</f>
        <v>1</v>
      </c>
      <c r="W928" s="21" t="n">
        <f aca="false">IF(V928=1,T928+ROW()/10000000,0)</f>
        <v>18.0000928</v>
      </c>
    </row>
    <row r="929" customFormat="false" ht="15" hidden="false" customHeight="false" outlineLevel="0" collapsed="false">
      <c r="A929" s="0" t="n">
        <v>18427216</v>
      </c>
      <c r="B929" s="0" t="s">
        <v>3100</v>
      </c>
      <c r="C929" s="0" t="n">
        <v>1</v>
      </c>
      <c r="D929" s="0" t="s">
        <v>2945</v>
      </c>
      <c r="E929" s="0" t="s">
        <v>3101</v>
      </c>
      <c r="F929" s="0" t="s">
        <v>3096</v>
      </c>
      <c r="G929" s="0" t="s">
        <v>3097</v>
      </c>
      <c r="H929" s="0" t="s">
        <v>2288</v>
      </c>
      <c r="I929" s="0" t="s">
        <v>2123</v>
      </c>
      <c r="J929" s="0" t="s">
        <v>47</v>
      </c>
      <c r="K929" s="0" t="s">
        <v>47</v>
      </c>
      <c r="L929" s="0" t="s">
        <v>47</v>
      </c>
      <c r="M929" s="0" t="s">
        <v>47</v>
      </c>
      <c r="N929" s="0" t="n">
        <v>2</v>
      </c>
      <c r="O929" s="0" t="n">
        <v>0</v>
      </c>
      <c r="P929" s="0" t="n">
        <v>550</v>
      </c>
      <c r="Q929" s="0" t="n">
        <v>1</v>
      </c>
      <c r="R929" s="0" t="str">
        <f aca="false">INDEX(Lookup!$B$4:$B$18,MATCH(C929,Lookup!$A$4:$A$18,0))</f>
        <v>India</v>
      </c>
      <c r="S929" s="20" t="n">
        <f aca="false">INDEX(Lookup!$D$4:$D$18,MATCH(C929,Lookup!$A$4:$A$18,0))</f>
        <v>0.012</v>
      </c>
      <c r="T929" s="21" t="n">
        <f aca="false">ROUND(P929*S929,2)</f>
        <v>6.6</v>
      </c>
      <c r="U929" s="21" t="n">
        <f aca="false">IF(T929&lt;=10,1,IF(T929&lt;=20,2,IF(T929&lt;=30,3,IF(T929&lt;=40,4,IF(T929&lt;=50,5,IF(T929&lt;=100,6,IF(T929&lt;=250,7,8)))))))</f>
        <v>1</v>
      </c>
      <c r="V929" s="21" t="n">
        <f aca="false">IF(AND(OR(Dashboard!$T$3="All",R929=Dashboard!$T$3),OR(Dashboard!$T$4="All",D929=Dashboard!$T$4)),1,0)</f>
        <v>1</v>
      </c>
      <c r="W929" s="21" t="n">
        <f aca="false">IF(V929=1,T929+ROW()/10000000,0)</f>
        <v>6.6000929</v>
      </c>
    </row>
    <row r="930" customFormat="false" ht="15" hidden="false" customHeight="false" outlineLevel="0" collapsed="false">
      <c r="A930" s="0" t="n">
        <v>18433315</v>
      </c>
      <c r="B930" s="0" t="s">
        <v>3102</v>
      </c>
      <c r="C930" s="0" t="n">
        <v>1</v>
      </c>
      <c r="D930" s="0" t="s">
        <v>2945</v>
      </c>
      <c r="E930" s="0" t="s">
        <v>3103</v>
      </c>
      <c r="F930" s="0" t="s">
        <v>3096</v>
      </c>
      <c r="G930" s="0" t="s">
        <v>3097</v>
      </c>
      <c r="H930" s="0" t="s">
        <v>2288</v>
      </c>
      <c r="I930" s="0" t="s">
        <v>2123</v>
      </c>
      <c r="J930" s="0" t="s">
        <v>47</v>
      </c>
      <c r="K930" s="0" t="s">
        <v>47</v>
      </c>
      <c r="L930" s="0" t="s">
        <v>47</v>
      </c>
      <c r="M930" s="0" t="s">
        <v>47</v>
      </c>
      <c r="N930" s="0" t="n">
        <v>1</v>
      </c>
      <c r="O930" s="0" t="n">
        <v>0</v>
      </c>
      <c r="P930" s="0" t="n">
        <v>400</v>
      </c>
      <c r="Q930" s="0" t="n">
        <v>1</v>
      </c>
      <c r="R930" s="0" t="str">
        <f aca="false">INDEX(Lookup!$B$4:$B$18,MATCH(C930,Lookup!$A$4:$A$18,0))</f>
        <v>India</v>
      </c>
      <c r="S930" s="20" t="n">
        <f aca="false">INDEX(Lookup!$D$4:$D$18,MATCH(C930,Lookup!$A$4:$A$18,0))</f>
        <v>0.012</v>
      </c>
      <c r="T930" s="21" t="n">
        <f aca="false">ROUND(P930*S930,2)</f>
        <v>4.8</v>
      </c>
      <c r="U930" s="21" t="n">
        <f aca="false">IF(T930&lt;=10,1,IF(T930&lt;=20,2,IF(T930&lt;=30,3,IF(T930&lt;=40,4,IF(T930&lt;=50,5,IF(T930&lt;=100,6,IF(T930&lt;=250,7,8)))))))</f>
        <v>1</v>
      </c>
      <c r="V930" s="21" t="n">
        <f aca="false">IF(AND(OR(Dashboard!$T$3="All",R930=Dashboard!$T$3),OR(Dashboard!$T$4="All",D930=Dashboard!$T$4)),1,0)</f>
        <v>1</v>
      </c>
      <c r="W930" s="21" t="n">
        <f aca="false">IF(V930=1,T930+ROW()/10000000,0)</f>
        <v>4.800093</v>
      </c>
    </row>
    <row r="931" customFormat="false" ht="15" hidden="false" customHeight="false" outlineLevel="0" collapsed="false">
      <c r="A931" s="0" t="n">
        <v>8266</v>
      </c>
      <c r="B931" s="0" t="s">
        <v>3104</v>
      </c>
      <c r="C931" s="0" t="n">
        <v>1</v>
      </c>
      <c r="D931" s="0" t="s">
        <v>2945</v>
      </c>
      <c r="E931" s="0" t="s">
        <v>3105</v>
      </c>
      <c r="F931" s="0" t="s">
        <v>3096</v>
      </c>
      <c r="G931" s="0" t="s">
        <v>3097</v>
      </c>
      <c r="H931" s="0" t="s">
        <v>402</v>
      </c>
      <c r="I931" s="0" t="s">
        <v>2123</v>
      </c>
      <c r="J931" s="0" t="s">
        <v>47</v>
      </c>
      <c r="K931" s="0" t="s">
        <v>47</v>
      </c>
      <c r="L931" s="0" t="s">
        <v>47</v>
      </c>
      <c r="M931" s="0" t="s">
        <v>47</v>
      </c>
      <c r="N931" s="0" t="n">
        <v>1</v>
      </c>
      <c r="O931" s="0" t="n">
        <v>0</v>
      </c>
      <c r="P931" s="0" t="n">
        <v>100</v>
      </c>
      <c r="Q931" s="0" t="n">
        <v>1</v>
      </c>
      <c r="R931" s="0" t="str">
        <f aca="false">INDEX(Lookup!$B$4:$B$18,MATCH(C931,Lookup!$A$4:$A$18,0))</f>
        <v>India</v>
      </c>
      <c r="S931" s="20" t="n">
        <f aca="false">INDEX(Lookup!$D$4:$D$18,MATCH(C931,Lookup!$A$4:$A$18,0))</f>
        <v>0.012</v>
      </c>
      <c r="T931" s="21" t="n">
        <f aca="false">ROUND(P931*S931,2)</f>
        <v>1.2</v>
      </c>
      <c r="U931" s="21" t="n">
        <f aca="false">IF(T931&lt;=10,1,IF(T931&lt;=20,2,IF(T931&lt;=30,3,IF(T931&lt;=40,4,IF(T931&lt;=50,5,IF(T931&lt;=100,6,IF(T931&lt;=250,7,8)))))))</f>
        <v>1</v>
      </c>
      <c r="V931" s="21" t="n">
        <f aca="false">IF(AND(OR(Dashboard!$T$3="All",R931=Dashboard!$T$3),OR(Dashboard!$T$4="All",D931=Dashboard!$T$4)),1,0)</f>
        <v>1</v>
      </c>
      <c r="W931" s="21" t="n">
        <f aca="false">IF(V931=1,T931+ROW()/10000000,0)</f>
        <v>1.2000931</v>
      </c>
    </row>
    <row r="932" customFormat="false" ht="15" hidden="false" customHeight="false" outlineLevel="0" collapsed="false">
      <c r="A932" s="0" t="n">
        <v>18383469</v>
      </c>
      <c r="B932" s="0" t="s">
        <v>3106</v>
      </c>
      <c r="C932" s="0" t="n">
        <v>1</v>
      </c>
      <c r="D932" s="0" t="s">
        <v>2945</v>
      </c>
      <c r="E932" s="0" t="s">
        <v>3107</v>
      </c>
      <c r="F932" s="0" t="s">
        <v>3108</v>
      </c>
      <c r="G932" s="0" t="s">
        <v>3109</v>
      </c>
      <c r="H932" s="0" t="s">
        <v>2288</v>
      </c>
      <c r="I932" s="0" t="s">
        <v>2123</v>
      </c>
      <c r="J932" s="0" t="s">
        <v>47</v>
      </c>
      <c r="K932" s="0" t="s">
        <v>46</v>
      </c>
      <c r="L932" s="0" t="s">
        <v>47</v>
      </c>
      <c r="M932" s="0" t="s">
        <v>47</v>
      </c>
      <c r="N932" s="0" t="n">
        <v>2</v>
      </c>
      <c r="O932" s="0" t="n">
        <v>31</v>
      </c>
      <c r="P932" s="0" t="n">
        <v>600</v>
      </c>
      <c r="Q932" s="0" t="n">
        <v>3.2</v>
      </c>
      <c r="R932" s="0" t="str">
        <f aca="false">INDEX(Lookup!$B$4:$B$18,MATCH(C932,Lookup!$A$4:$A$18,0))</f>
        <v>India</v>
      </c>
      <c r="S932" s="20" t="n">
        <f aca="false">INDEX(Lookup!$D$4:$D$18,MATCH(C932,Lookup!$A$4:$A$18,0))</f>
        <v>0.012</v>
      </c>
      <c r="T932" s="21" t="n">
        <f aca="false">ROUND(P932*S932,2)</f>
        <v>7.2</v>
      </c>
      <c r="U932" s="21" t="n">
        <f aca="false">IF(T932&lt;=10,1,IF(T932&lt;=20,2,IF(T932&lt;=30,3,IF(T932&lt;=40,4,IF(T932&lt;=50,5,IF(T932&lt;=100,6,IF(T932&lt;=250,7,8)))))))</f>
        <v>1</v>
      </c>
      <c r="V932" s="21" t="n">
        <f aca="false">IF(AND(OR(Dashboard!$T$3="All",R932=Dashboard!$T$3),OR(Dashboard!$T$4="All",D932=Dashboard!$T$4)),1,0)</f>
        <v>1</v>
      </c>
      <c r="W932" s="21" t="n">
        <f aca="false">IF(V932=1,T932+ROW()/10000000,0)</f>
        <v>7.2000932</v>
      </c>
    </row>
    <row r="933" customFormat="false" ht="15" hidden="false" customHeight="false" outlineLevel="0" collapsed="false">
      <c r="A933" s="0" t="n">
        <v>1367</v>
      </c>
      <c r="B933" s="0" t="s">
        <v>3110</v>
      </c>
      <c r="C933" s="0" t="n">
        <v>1</v>
      </c>
      <c r="D933" s="0" t="s">
        <v>2945</v>
      </c>
      <c r="E933" s="0" t="s">
        <v>3111</v>
      </c>
      <c r="F933" s="0" t="s">
        <v>3108</v>
      </c>
      <c r="G933" s="0" t="s">
        <v>3109</v>
      </c>
      <c r="H933" s="0" t="s">
        <v>3112</v>
      </c>
      <c r="I933" s="0" t="s">
        <v>2123</v>
      </c>
      <c r="J933" s="0" t="s">
        <v>47</v>
      </c>
      <c r="K933" s="0" t="s">
        <v>47</v>
      </c>
      <c r="L933" s="0" t="s">
        <v>47</v>
      </c>
      <c r="M933" s="0" t="s">
        <v>47</v>
      </c>
      <c r="N933" s="0" t="n">
        <v>1</v>
      </c>
      <c r="O933" s="0" t="n">
        <v>70</v>
      </c>
      <c r="P933" s="0" t="n">
        <v>400</v>
      </c>
      <c r="Q933" s="0" t="n">
        <v>3.4</v>
      </c>
      <c r="R933" s="0" t="str">
        <f aca="false">INDEX(Lookup!$B$4:$B$18,MATCH(C933,Lookup!$A$4:$A$18,0))</f>
        <v>India</v>
      </c>
      <c r="S933" s="20" t="n">
        <f aca="false">INDEX(Lookup!$D$4:$D$18,MATCH(C933,Lookup!$A$4:$A$18,0))</f>
        <v>0.012</v>
      </c>
      <c r="T933" s="21" t="n">
        <f aca="false">ROUND(P933*S933,2)</f>
        <v>4.8</v>
      </c>
      <c r="U933" s="21" t="n">
        <f aca="false">IF(T933&lt;=10,1,IF(T933&lt;=20,2,IF(T933&lt;=30,3,IF(T933&lt;=40,4,IF(T933&lt;=50,5,IF(T933&lt;=100,6,IF(T933&lt;=250,7,8)))))))</f>
        <v>1</v>
      </c>
      <c r="V933" s="21" t="n">
        <f aca="false">IF(AND(OR(Dashboard!$T$3="All",R933=Dashboard!$T$3),OR(Dashboard!$T$4="All",D933=Dashboard!$T$4)),1,0)</f>
        <v>1</v>
      </c>
      <c r="W933" s="21" t="n">
        <f aca="false">IF(V933=1,T933+ROW()/10000000,0)</f>
        <v>4.8000933</v>
      </c>
    </row>
    <row r="934" customFormat="false" ht="15" hidden="false" customHeight="false" outlineLevel="0" collapsed="false">
      <c r="A934" s="0" t="n">
        <v>9650</v>
      </c>
      <c r="B934" s="0" t="s">
        <v>3113</v>
      </c>
      <c r="C934" s="0" t="n">
        <v>1</v>
      </c>
      <c r="D934" s="0" t="s">
        <v>2945</v>
      </c>
      <c r="E934" s="0" t="s">
        <v>3114</v>
      </c>
      <c r="F934" s="0" t="s">
        <v>3108</v>
      </c>
      <c r="G934" s="0" t="s">
        <v>3109</v>
      </c>
      <c r="H934" s="0" t="s">
        <v>153</v>
      </c>
      <c r="I934" s="0" t="s">
        <v>2123</v>
      </c>
      <c r="J934" s="0" t="s">
        <v>47</v>
      </c>
      <c r="K934" s="0" t="s">
        <v>47</v>
      </c>
      <c r="L934" s="0" t="s">
        <v>47</v>
      </c>
      <c r="M934" s="0" t="s">
        <v>47</v>
      </c>
      <c r="N934" s="0" t="n">
        <v>1</v>
      </c>
      <c r="O934" s="0" t="n">
        <v>67</v>
      </c>
      <c r="P934" s="0" t="n">
        <v>450</v>
      </c>
      <c r="Q934" s="0" t="n">
        <v>3.3</v>
      </c>
      <c r="R934" s="0" t="str">
        <f aca="false">INDEX(Lookup!$B$4:$B$18,MATCH(C934,Lookup!$A$4:$A$18,0))</f>
        <v>India</v>
      </c>
      <c r="S934" s="20" t="n">
        <f aca="false">INDEX(Lookup!$D$4:$D$18,MATCH(C934,Lookup!$A$4:$A$18,0))</f>
        <v>0.012</v>
      </c>
      <c r="T934" s="21" t="n">
        <f aca="false">ROUND(P934*S934,2)</f>
        <v>5.4</v>
      </c>
      <c r="U934" s="21" t="n">
        <f aca="false">IF(T934&lt;=10,1,IF(T934&lt;=20,2,IF(T934&lt;=30,3,IF(T934&lt;=40,4,IF(T934&lt;=50,5,IF(T934&lt;=100,6,IF(T934&lt;=250,7,8)))))))</f>
        <v>1</v>
      </c>
      <c r="V934" s="21" t="n">
        <f aca="false">IF(AND(OR(Dashboard!$T$3="All",R934=Dashboard!$T$3),OR(Dashboard!$T$4="All",D934=Dashboard!$T$4)),1,0)</f>
        <v>1</v>
      </c>
      <c r="W934" s="21" t="n">
        <f aca="false">IF(V934=1,T934+ROW()/10000000,0)</f>
        <v>5.4000934</v>
      </c>
    </row>
    <row r="935" customFormat="false" ht="15" hidden="false" customHeight="false" outlineLevel="0" collapsed="false">
      <c r="A935" s="0" t="n">
        <v>308335</v>
      </c>
      <c r="B935" s="0" t="s">
        <v>3115</v>
      </c>
      <c r="C935" s="0" t="n">
        <v>1</v>
      </c>
      <c r="D935" s="0" t="s">
        <v>2945</v>
      </c>
      <c r="E935" s="0" t="s">
        <v>3116</v>
      </c>
      <c r="F935" s="0" t="s">
        <v>3108</v>
      </c>
      <c r="G935" s="0" t="s">
        <v>3109</v>
      </c>
      <c r="H935" s="0" t="s">
        <v>164</v>
      </c>
      <c r="I935" s="0" t="s">
        <v>2123</v>
      </c>
      <c r="J935" s="0" t="s">
        <v>47</v>
      </c>
      <c r="K935" s="0" t="s">
        <v>47</v>
      </c>
      <c r="L935" s="0" t="s">
        <v>47</v>
      </c>
      <c r="M935" s="0" t="s">
        <v>47</v>
      </c>
      <c r="N935" s="0" t="n">
        <v>2</v>
      </c>
      <c r="O935" s="0" t="n">
        <v>35</v>
      </c>
      <c r="P935" s="0" t="n">
        <v>600</v>
      </c>
      <c r="Q935" s="0" t="n">
        <v>2.7</v>
      </c>
      <c r="R935" s="0" t="str">
        <f aca="false">INDEX(Lookup!$B$4:$B$18,MATCH(C935,Lookup!$A$4:$A$18,0))</f>
        <v>India</v>
      </c>
      <c r="S935" s="20" t="n">
        <f aca="false">INDEX(Lookup!$D$4:$D$18,MATCH(C935,Lookup!$A$4:$A$18,0))</f>
        <v>0.012</v>
      </c>
      <c r="T935" s="21" t="n">
        <f aca="false">ROUND(P935*S935,2)</f>
        <v>7.2</v>
      </c>
      <c r="U935" s="21" t="n">
        <f aca="false">IF(T935&lt;=10,1,IF(T935&lt;=20,2,IF(T935&lt;=30,3,IF(T935&lt;=40,4,IF(T935&lt;=50,5,IF(T935&lt;=100,6,IF(T935&lt;=250,7,8)))))))</f>
        <v>1</v>
      </c>
      <c r="V935" s="21" t="n">
        <f aca="false">IF(AND(OR(Dashboard!$T$3="All",R935=Dashboard!$T$3),OR(Dashboard!$T$4="All",D935=Dashboard!$T$4)),1,0)</f>
        <v>1</v>
      </c>
      <c r="W935" s="21" t="n">
        <f aca="false">IF(V935=1,T935+ROW()/10000000,0)</f>
        <v>7.2000935</v>
      </c>
    </row>
    <row r="936" customFormat="false" ht="15" hidden="false" customHeight="false" outlineLevel="0" collapsed="false">
      <c r="A936" s="0" t="n">
        <v>18391065</v>
      </c>
      <c r="B936" s="0" t="s">
        <v>3117</v>
      </c>
      <c r="C936" s="0" t="n">
        <v>1</v>
      </c>
      <c r="D936" s="0" t="s">
        <v>2945</v>
      </c>
      <c r="E936" s="0" t="s">
        <v>3118</v>
      </c>
      <c r="F936" s="0" t="s">
        <v>3108</v>
      </c>
      <c r="G936" s="0" t="s">
        <v>3109</v>
      </c>
      <c r="H936" s="0" t="s">
        <v>3119</v>
      </c>
      <c r="I936" s="0" t="s">
        <v>2123</v>
      </c>
      <c r="J936" s="0" t="s">
        <v>47</v>
      </c>
      <c r="K936" s="0" t="s">
        <v>46</v>
      </c>
      <c r="L936" s="0" t="s">
        <v>47</v>
      </c>
      <c r="M936" s="0" t="s">
        <v>47</v>
      </c>
      <c r="N936" s="0" t="n">
        <v>2</v>
      </c>
      <c r="O936" s="0" t="n">
        <v>22</v>
      </c>
      <c r="P936" s="0" t="n">
        <v>500</v>
      </c>
      <c r="Q936" s="0" t="n">
        <v>3.4</v>
      </c>
      <c r="R936" s="0" t="str">
        <f aca="false">INDEX(Lookup!$B$4:$B$18,MATCH(C936,Lookup!$A$4:$A$18,0))</f>
        <v>India</v>
      </c>
      <c r="S936" s="20" t="n">
        <f aca="false">INDEX(Lookup!$D$4:$D$18,MATCH(C936,Lookup!$A$4:$A$18,0))</f>
        <v>0.012</v>
      </c>
      <c r="T936" s="21" t="n">
        <f aca="false">ROUND(P936*S936,2)</f>
        <v>6</v>
      </c>
      <c r="U936" s="21" t="n">
        <f aca="false">IF(T936&lt;=10,1,IF(T936&lt;=20,2,IF(T936&lt;=30,3,IF(T936&lt;=40,4,IF(T936&lt;=50,5,IF(T936&lt;=100,6,IF(T936&lt;=250,7,8)))))))</f>
        <v>1</v>
      </c>
      <c r="V936" s="21" t="n">
        <f aca="false">IF(AND(OR(Dashboard!$T$3="All",R936=Dashboard!$T$3),OR(Dashboard!$T$4="All",D936=Dashboard!$T$4)),1,0)</f>
        <v>1</v>
      </c>
      <c r="W936" s="21" t="n">
        <f aca="false">IF(V936=1,T936+ROW()/10000000,0)</f>
        <v>6.0000936</v>
      </c>
    </row>
    <row r="937" customFormat="false" ht="15" hidden="false" customHeight="false" outlineLevel="0" collapsed="false">
      <c r="A937" s="0" t="n">
        <v>301193</v>
      </c>
      <c r="B937" s="0" t="s">
        <v>3094</v>
      </c>
      <c r="C937" s="0" t="n">
        <v>1</v>
      </c>
      <c r="D937" s="0" t="s">
        <v>2945</v>
      </c>
      <c r="E937" s="0" t="s">
        <v>3120</v>
      </c>
      <c r="F937" s="0" t="s">
        <v>3108</v>
      </c>
      <c r="G937" s="0" t="s">
        <v>3109</v>
      </c>
      <c r="H937" s="0" t="s">
        <v>156</v>
      </c>
      <c r="I937" s="0" t="s">
        <v>2123</v>
      </c>
      <c r="J937" s="0" t="s">
        <v>47</v>
      </c>
      <c r="K937" s="0" t="s">
        <v>47</v>
      </c>
      <c r="L937" s="0" t="s">
        <v>47</v>
      </c>
      <c r="M937" s="0" t="s">
        <v>47</v>
      </c>
      <c r="N937" s="0" t="n">
        <v>1</v>
      </c>
      <c r="O937" s="0" t="n">
        <v>17</v>
      </c>
      <c r="P937" s="0" t="n">
        <v>200</v>
      </c>
      <c r="Q937" s="0" t="n">
        <v>3.3</v>
      </c>
      <c r="R937" s="0" t="str">
        <f aca="false">INDEX(Lookup!$B$4:$B$18,MATCH(C937,Lookup!$A$4:$A$18,0))</f>
        <v>India</v>
      </c>
      <c r="S937" s="20" t="n">
        <f aca="false">INDEX(Lookup!$D$4:$D$18,MATCH(C937,Lookup!$A$4:$A$18,0))</f>
        <v>0.012</v>
      </c>
      <c r="T937" s="21" t="n">
        <f aca="false">ROUND(P937*S937,2)</f>
        <v>2.4</v>
      </c>
      <c r="U937" s="21" t="n">
        <f aca="false">IF(T937&lt;=10,1,IF(T937&lt;=20,2,IF(T937&lt;=30,3,IF(T937&lt;=40,4,IF(T937&lt;=50,5,IF(T937&lt;=100,6,IF(T937&lt;=250,7,8)))))))</f>
        <v>1</v>
      </c>
      <c r="V937" s="21" t="n">
        <f aca="false">IF(AND(OR(Dashboard!$T$3="All",R937=Dashboard!$T$3),OR(Dashboard!$T$4="All",D937=Dashboard!$T$4)),1,0)</f>
        <v>1</v>
      </c>
      <c r="W937" s="21" t="n">
        <f aca="false">IF(V937=1,T937+ROW()/10000000,0)</f>
        <v>2.4000937</v>
      </c>
    </row>
    <row r="938" customFormat="false" ht="15" hidden="false" customHeight="false" outlineLevel="0" collapsed="false">
      <c r="A938" s="0" t="n">
        <v>18107832</v>
      </c>
      <c r="B938" s="0" t="s">
        <v>3121</v>
      </c>
      <c r="C938" s="0" t="n">
        <v>1</v>
      </c>
      <c r="D938" s="0" t="s">
        <v>2945</v>
      </c>
      <c r="E938" s="0" t="s">
        <v>3122</v>
      </c>
      <c r="F938" s="0" t="s">
        <v>3108</v>
      </c>
      <c r="G938" s="0" t="s">
        <v>3109</v>
      </c>
      <c r="H938" s="0" t="s">
        <v>3123</v>
      </c>
      <c r="I938" s="0" t="s">
        <v>2123</v>
      </c>
      <c r="J938" s="0" t="s">
        <v>47</v>
      </c>
      <c r="K938" s="0" t="s">
        <v>46</v>
      </c>
      <c r="L938" s="0" t="s">
        <v>47</v>
      </c>
      <c r="M938" s="0" t="s">
        <v>47</v>
      </c>
      <c r="N938" s="0" t="n">
        <v>2</v>
      </c>
      <c r="O938" s="0" t="n">
        <v>39</v>
      </c>
      <c r="P938" s="0" t="n">
        <v>600</v>
      </c>
      <c r="Q938" s="0" t="n">
        <v>2.6</v>
      </c>
      <c r="R938" s="0" t="str">
        <f aca="false">INDEX(Lookup!$B$4:$B$18,MATCH(C938,Lookup!$A$4:$A$18,0))</f>
        <v>India</v>
      </c>
      <c r="S938" s="20" t="n">
        <f aca="false">INDEX(Lookup!$D$4:$D$18,MATCH(C938,Lookup!$A$4:$A$18,0))</f>
        <v>0.012</v>
      </c>
      <c r="T938" s="21" t="n">
        <f aca="false">ROUND(P938*S938,2)</f>
        <v>7.2</v>
      </c>
      <c r="U938" s="21" t="n">
        <f aca="false">IF(T938&lt;=10,1,IF(T938&lt;=20,2,IF(T938&lt;=30,3,IF(T938&lt;=40,4,IF(T938&lt;=50,5,IF(T938&lt;=100,6,IF(T938&lt;=250,7,8)))))))</f>
        <v>1</v>
      </c>
      <c r="V938" s="21" t="n">
        <f aca="false">IF(AND(OR(Dashboard!$T$3="All",R938=Dashboard!$T$3),OR(Dashboard!$T$4="All",D938=Dashboard!$T$4)),1,0)</f>
        <v>1</v>
      </c>
      <c r="W938" s="21" t="n">
        <f aca="false">IF(V938=1,T938+ROW()/10000000,0)</f>
        <v>7.2000938</v>
      </c>
    </row>
    <row r="939" customFormat="false" ht="15" hidden="false" customHeight="false" outlineLevel="0" collapsed="false">
      <c r="A939" s="0" t="n">
        <v>18089254</v>
      </c>
      <c r="B939" s="0" t="s">
        <v>3124</v>
      </c>
      <c r="C939" s="0" t="n">
        <v>1</v>
      </c>
      <c r="D939" s="0" t="s">
        <v>2945</v>
      </c>
      <c r="E939" s="0" t="s">
        <v>3125</v>
      </c>
      <c r="F939" s="0" t="s">
        <v>3108</v>
      </c>
      <c r="G939" s="0" t="s">
        <v>3109</v>
      </c>
      <c r="H939" s="0" t="s">
        <v>3067</v>
      </c>
      <c r="I939" s="0" t="s">
        <v>2123</v>
      </c>
      <c r="J939" s="0" t="s">
        <v>47</v>
      </c>
      <c r="K939" s="0" t="s">
        <v>47</v>
      </c>
      <c r="L939" s="0" t="s">
        <v>47</v>
      </c>
      <c r="M939" s="0" t="s">
        <v>47</v>
      </c>
      <c r="N939" s="0" t="n">
        <v>2</v>
      </c>
      <c r="O939" s="0" t="n">
        <v>35</v>
      </c>
      <c r="P939" s="0" t="n">
        <v>500</v>
      </c>
      <c r="Q939" s="0" t="n">
        <v>3.3</v>
      </c>
      <c r="R939" s="0" t="str">
        <f aca="false">INDEX(Lookup!$B$4:$B$18,MATCH(C939,Lookup!$A$4:$A$18,0))</f>
        <v>India</v>
      </c>
      <c r="S939" s="20" t="n">
        <f aca="false">INDEX(Lookup!$D$4:$D$18,MATCH(C939,Lookup!$A$4:$A$18,0))</f>
        <v>0.012</v>
      </c>
      <c r="T939" s="21" t="n">
        <f aca="false">ROUND(P939*S939,2)</f>
        <v>6</v>
      </c>
      <c r="U939" s="21" t="n">
        <f aca="false">IF(T939&lt;=10,1,IF(T939&lt;=20,2,IF(T939&lt;=30,3,IF(T939&lt;=40,4,IF(T939&lt;=50,5,IF(T939&lt;=100,6,IF(T939&lt;=250,7,8)))))))</f>
        <v>1</v>
      </c>
      <c r="V939" s="21" t="n">
        <f aca="false">IF(AND(OR(Dashboard!$T$3="All",R939=Dashboard!$T$3),OR(Dashboard!$T$4="All",D939=Dashboard!$T$4)),1,0)</f>
        <v>1</v>
      </c>
      <c r="W939" s="21" t="n">
        <f aca="false">IF(V939=1,T939+ROW()/10000000,0)</f>
        <v>6.0000939</v>
      </c>
    </row>
    <row r="940" customFormat="false" ht="15" hidden="false" customHeight="false" outlineLevel="0" collapsed="false">
      <c r="A940" s="0" t="n">
        <v>312981</v>
      </c>
      <c r="B940" s="0" t="s">
        <v>3126</v>
      </c>
      <c r="C940" s="0" t="n">
        <v>1</v>
      </c>
      <c r="D940" s="0" t="s">
        <v>2945</v>
      </c>
      <c r="E940" s="0" t="s">
        <v>3127</v>
      </c>
      <c r="F940" s="0" t="s">
        <v>3108</v>
      </c>
      <c r="G940" s="0" t="s">
        <v>3109</v>
      </c>
      <c r="H940" s="0" t="s">
        <v>156</v>
      </c>
      <c r="I940" s="0" t="s">
        <v>2123</v>
      </c>
      <c r="J940" s="0" t="s">
        <v>47</v>
      </c>
      <c r="K940" s="0" t="s">
        <v>47</v>
      </c>
      <c r="L940" s="0" t="s">
        <v>47</v>
      </c>
      <c r="M940" s="0" t="s">
        <v>47</v>
      </c>
      <c r="N940" s="0" t="n">
        <v>2</v>
      </c>
      <c r="O940" s="0" t="n">
        <v>35</v>
      </c>
      <c r="P940" s="0" t="n">
        <v>500</v>
      </c>
      <c r="Q940" s="0" t="n">
        <v>3.4</v>
      </c>
      <c r="R940" s="0" t="str">
        <f aca="false">INDEX(Lookup!$B$4:$B$18,MATCH(C940,Lookup!$A$4:$A$18,0))</f>
        <v>India</v>
      </c>
      <c r="S940" s="20" t="n">
        <f aca="false">INDEX(Lookup!$D$4:$D$18,MATCH(C940,Lookup!$A$4:$A$18,0))</f>
        <v>0.012</v>
      </c>
      <c r="T940" s="21" t="n">
        <f aca="false">ROUND(P940*S940,2)</f>
        <v>6</v>
      </c>
      <c r="U940" s="21" t="n">
        <f aca="false">IF(T940&lt;=10,1,IF(T940&lt;=20,2,IF(T940&lt;=30,3,IF(T940&lt;=40,4,IF(T940&lt;=50,5,IF(T940&lt;=100,6,IF(T940&lt;=250,7,8)))))))</f>
        <v>1</v>
      </c>
      <c r="V940" s="21" t="n">
        <f aca="false">IF(AND(OR(Dashboard!$T$3="All",R940=Dashboard!$T$3),OR(Dashboard!$T$4="All",D940=Dashboard!$T$4)),1,0)</f>
        <v>1</v>
      </c>
      <c r="W940" s="21" t="n">
        <f aca="false">IF(V940=1,T940+ROW()/10000000,0)</f>
        <v>6.000094</v>
      </c>
    </row>
    <row r="941" customFormat="false" ht="15" hidden="false" customHeight="false" outlineLevel="0" collapsed="false">
      <c r="A941" s="0" t="n">
        <v>18082235</v>
      </c>
      <c r="B941" s="0" t="s">
        <v>3016</v>
      </c>
      <c r="C941" s="0" t="n">
        <v>1</v>
      </c>
      <c r="D941" s="0" t="s">
        <v>2945</v>
      </c>
      <c r="E941" s="0" t="s">
        <v>3128</v>
      </c>
      <c r="F941" s="0" t="s">
        <v>3108</v>
      </c>
      <c r="G941" s="0" t="s">
        <v>3109</v>
      </c>
      <c r="H941" s="0" t="s">
        <v>3129</v>
      </c>
      <c r="I941" s="0" t="s">
        <v>2123</v>
      </c>
      <c r="J941" s="0" t="s">
        <v>47</v>
      </c>
      <c r="K941" s="0" t="s">
        <v>47</v>
      </c>
      <c r="L941" s="0" t="s">
        <v>47</v>
      </c>
      <c r="M941" s="0" t="s">
        <v>47</v>
      </c>
      <c r="N941" s="0" t="n">
        <v>1</v>
      </c>
      <c r="O941" s="0" t="n">
        <v>32</v>
      </c>
      <c r="P941" s="0" t="n">
        <v>400</v>
      </c>
      <c r="Q941" s="0" t="n">
        <v>2.7</v>
      </c>
      <c r="R941" s="0" t="str">
        <f aca="false">INDEX(Lookup!$B$4:$B$18,MATCH(C941,Lookup!$A$4:$A$18,0))</f>
        <v>India</v>
      </c>
      <c r="S941" s="20" t="n">
        <f aca="false">INDEX(Lookup!$D$4:$D$18,MATCH(C941,Lookup!$A$4:$A$18,0))</f>
        <v>0.012</v>
      </c>
      <c r="T941" s="21" t="n">
        <f aca="false">ROUND(P941*S941,2)</f>
        <v>4.8</v>
      </c>
      <c r="U941" s="21" t="n">
        <f aca="false">IF(T941&lt;=10,1,IF(T941&lt;=20,2,IF(T941&lt;=30,3,IF(T941&lt;=40,4,IF(T941&lt;=50,5,IF(T941&lt;=100,6,IF(T941&lt;=250,7,8)))))))</f>
        <v>1</v>
      </c>
      <c r="V941" s="21" t="n">
        <f aca="false">IF(AND(OR(Dashboard!$T$3="All",R941=Dashboard!$T$3),OR(Dashboard!$T$4="All",D941=Dashboard!$T$4)),1,0)</f>
        <v>1</v>
      </c>
      <c r="W941" s="21" t="n">
        <f aca="false">IF(V941=1,T941+ROW()/10000000,0)</f>
        <v>4.8000941</v>
      </c>
    </row>
    <row r="942" customFormat="false" ht="15" hidden="false" customHeight="false" outlineLevel="0" collapsed="false">
      <c r="A942" s="0" t="n">
        <v>18138421</v>
      </c>
      <c r="B942" s="0" t="s">
        <v>3130</v>
      </c>
      <c r="C942" s="0" t="n">
        <v>1</v>
      </c>
      <c r="D942" s="0" t="s">
        <v>2945</v>
      </c>
      <c r="E942" s="0" t="s">
        <v>3131</v>
      </c>
      <c r="F942" s="0" t="s">
        <v>3108</v>
      </c>
      <c r="G942" s="0" t="s">
        <v>3109</v>
      </c>
      <c r="H942" s="0" t="s">
        <v>3132</v>
      </c>
      <c r="I942" s="0" t="s">
        <v>2123</v>
      </c>
      <c r="J942" s="0" t="s">
        <v>47</v>
      </c>
      <c r="K942" s="0" t="s">
        <v>47</v>
      </c>
      <c r="L942" s="0" t="s">
        <v>47</v>
      </c>
      <c r="M942" s="0" t="s">
        <v>47</v>
      </c>
      <c r="N942" s="0" t="n">
        <v>2</v>
      </c>
      <c r="O942" s="0" t="n">
        <v>14</v>
      </c>
      <c r="P942" s="0" t="n">
        <v>950</v>
      </c>
      <c r="Q942" s="0" t="n">
        <v>2.6</v>
      </c>
      <c r="R942" s="0" t="str">
        <f aca="false">INDEX(Lookup!$B$4:$B$18,MATCH(C942,Lookup!$A$4:$A$18,0))</f>
        <v>India</v>
      </c>
      <c r="S942" s="20" t="n">
        <f aca="false">INDEX(Lookup!$D$4:$D$18,MATCH(C942,Lookup!$A$4:$A$18,0))</f>
        <v>0.012</v>
      </c>
      <c r="T942" s="21" t="n">
        <f aca="false">ROUND(P942*S942,2)</f>
        <v>11.4</v>
      </c>
      <c r="U942" s="21" t="n">
        <f aca="false">IF(T942&lt;=10,1,IF(T942&lt;=20,2,IF(T942&lt;=30,3,IF(T942&lt;=40,4,IF(T942&lt;=50,5,IF(T942&lt;=100,6,IF(T942&lt;=250,7,8)))))))</f>
        <v>2</v>
      </c>
      <c r="V942" s="21" t="n">
        <f aca="false">IF(AND(OR(Dashboard!$T$3="All",R942=Dashboard!$T$3),OR(Dashboard!$T$4="All",D942=Dashboard!$T$4)),1,0)</f>
        <v>1</v>
      </c>
      <c r="W942" s="21" t="n">
        <f aca="false">IF(V942=1,T942+ROW()/10000000,0)</f>
        <v>11.4000942</v>
      </c>
    </row>
    <row r="943" customFormat="false" ht="15" hidden="false" customHeight="false" outlineLevel="0" collapsed="false">
      <c r="A943" s="0" t="n">
        <v>18421965</v>
      </c>
      <c r="B943" s="0" t="s">
        <v>3133</v>
      </c>
      <c r="C943" s="0" t="n">
        <v>1</v>
      </c>
      <c r="D943" s="0" t="s">
        <v>2945</v>
      </c>
      <c r="E943" s="0" t="s">
        <v>3134</v>
      </c>
      <c r="F943" s="0" t="s">
        <v>3108</v>
      </c>
      <c r="G943" s="0" t="s">
        <v>3109</v>
      </c>
      <c r="H943" s="0" t="s">
        <v>3135</v>
      </c>
      <c r="I943" s="0" t="s">
        <v>2123</v>
      </c>
      <c r="J943" s="0" t="s">
        <v>47</v>
      </c>
      <c r="K943" s="0" t="s">
        <v>47</v>
      </c>
      <c r="L943" s="0" t="s">
        <v>47</v>
      </c>
      <c r="M943" s="0" t="s">
        <v>47</v>
      </c>
      <c r="N943" s="0" t="n">
        <v>2</v>
      </c>
      <c r="O943" s="0" t="n">
        <v>17</v>
      </c>
      <c r="P943" s="0" t="n">
        <v>600</v>
      </c>
      <c r="Q943" s="0" t="n">
        <v>2.7</v>
      </c>
      <c r="R943" s="0" t="str">
        <f aca="false">INDEX(Lookup!$B$4:$B$18,MATCH(C943,Lookup!$A$4:$A$18,0))</f>
        <v>India</v>
      </c>
      <c r="S943" s="20" t="n">
        <f aca="false">INDEX(Lookup!$D$4:$D$18,MATCH(C943,Lookup!$A$4:$A$18,0))</f>
        <v>0.012</v>
      </c>
      <c r="T943" s="21" t="n">
        <f aca="false">ROUND(P943*S943,2)</f>
        <v>7.2</v>
      </c>
      <c r="U943" s="21" t="n">
        <f aca="false">IF(T943&lt;=10,1,IF(T943&lt;=20,2,IF(T943&lt;=30,3,IF(T943&lt;=40,4,IF(T943&lt;=50,5,IF(T943&lt;=100,6,IF(T943&lt;=250,7,8)))))))</f>
        <v>1</v>
      </c>
      <c r="V943" s="21" t="n">
        <f aca="false">IF(AND(OR(Dashboard!$T$3="All",R943=Dashboard!$T$3),OR(Dashboard!$T$4="All",D943=Dashboard!$T$4)),1,0)</f>
        <v>1</v>
      </c>
      <c r="W943" s="21" t="n">
        <f aca="false">IF(V943=1,T943+ROW()/10000000,0)</f>
        <v>7.2000943</v>
      </c>
    </row>
    <row r="944" customFormat="false" ht="15" hidden="false" customHeight="false" outlineLevel="0" collapsed="false">
      <c r="A944" s="0" t="n">
        <v>303267</v>
      </c>
      <c r="B944" s="0" t="s">
        <v>3136</v>
      </c>
      <c r="C944" s="0" t="n">
        <v>1</v>
      </c>
      <c r="D944" s="0" t="s">
        <v>2945</v>
      </c>
      <c r="E944" s="0" t="s">
        <v>3137</v>
      </c>
      <c r="F944" s="0" t="s">
        <v>3108</v>
      </c>
      <c r="G944" s="0" t="s">
        <v>3109</v>
      </c>
      <c r="H944" s="0" t="s">
        <v>2972</v>
      </c>
      <c r="I944" s="0" t="s">
        <v>2123</v>
      </c>
      <c r="J944" s="0" t="s">
        <v>47</v>
      </c>
      <c r="K944" s="0" t="s">
        <v>47</v>
      </c>
      <c r="L944" s="0" t="s">
        <v>47</v>
      </c>
      <c r="M944" s="0" t="s">
        <v>47</v>
      </c>
      <c r="N944" s="0" t="n">
        <v>1</v>
      </c>
      <c r="O944" s="0" t="n">
        <v>35</v>
      </c>
      <c r="P944" s="0" t="n">
        <v>300</v>
      </c>
      <c r="Q944" s="0" t="n">
        <v>3.4</v>
      </c>
      <c r="R944" s="0" t="str">
        <f aca="false">INDEX(Lookup!$B$4:$B$18,MATCH(C944,Lookup!$A$4:$A$18,0))</f>
        <v>India</v>
      </c>
      <c r="S944" s="20" t="n">
        <f aca="false">INDEX(Lookup!$D$4:$D$18,MATCH(C944,Lookup!$A$4:$A$18,0))</f>
        <v>0.012</v>
      </c>
      <c r="T944" s="21" t="n">
        <f aca="false">ROUND(P944*S944,2)</f>
        <v>3.6</v>
      </c>
      <c r="U944" s="21" t="n">
        <f aca="false">IF(T944&lt;=10,1,IF(T944&lt;=20,2,IF(T944&lt;=30,3,IF(T944&lt;=40,4,IF(T944&lt;=50,5,IF(T944&lt;=100,6,IF(T944&lt;=250,7,8)))))))</f>
        <v>1</v>
      </c>
      <c r="V944" s="21" t="n">
        <f aca="false">IF(AND(OR(Dashboard!$T$3="All",R944=Dashboard!$T$3),OR(Dashboard!$T$4="All",D944=Dashboard!$T$4)),1,0)</f>
        <v>1</v>
      </c>
      <c r="W944" s="21" t="n">
        <f aca="false">IF(V944=1,T944+ROW()/10000000,0)</f>
        <v>3.6000944</v>
      </c>
    </row>
    <row r="945" customFormat="false" ht="15" hidden="false" customHeight="false" outlineLevel="0" collapsed="false">
      <c r="A945" s="0" t="n">
        <v>7471</v>
      </c>
      <c r="B945" s="0" t="s">
        <v>3138</v>
      </c>
      <c r="C945" s="0" t="n">
        <v>1</v>
      </c>
      <c r="D945" s="0" t="s">
        <v>2945</v>
      </c>
      <c r="E945" s="0" t="s">
        <v>3139</v>
      </c>
      <c r="F945" s="0" t="s">
        <v>3108</v>
      </c>
      <c r="G945" s="0" t="s">
        <v>3109</v>
      </c>
      <c r="H945" s="0" t="s">
        <v>177</v>
      </c>
      <c r="I945" s="0" t="s">
        <v>2123</v>
      </c>
      <c r="J945" s="0" t="s">
        <v>47</v>
      </c>
      <c r="K945" s="0" t="s">
        <v>47</v>
      </c>
      <c r="L945" s="0" t="s">
        <v>47</v>
      </c>
      <c r="M945" s="0" t="s">
        <v>47</v>
      </c>
      <c r="N945" s="0" t="n">
        <v>3</v>
      </c>
      <c r="O945" s="0" t="n">
        <v>799</v>
      </c>
      <c r="P945" s="0" t="n">
        <v>1000</v>
      </c>
      <c r="Q945" s="0" t="n">
        <v>4.5</v>
      </c>
      <c r="R945" s="0" t="str">
        <f aca="false">INDEX(Lookup!$B$4:$B$18,MATCH(C945,Lookup!$A$4:$A$18,0))</f>
        <v>India</v>
      </c>
      <c r="S945" s="20" t="n">
        <f aca="false">INDEX(Lookup!$D$4:$D$18,MATCH(C945,Lookup!$A$4:$A$18,0))</f>
        <v>0.012</v>
      </c>
      <c r="T945" s="21" t="n">
        <f aca="false">ROUND(P945*S945,2)</f>
        <v>12</v>
      </c>
      <c r="U945" s="21" t="n">
        <f aca="false">IF(T945&lt;=10,1,IF(T945&lt;=20,2,IF(T945&lt;=30,3,IF(T945&lt;=40,4,IF(T945&lt;=50,5,IF(T945&lt;=100,6,IF(T945&lt;=250,7,8)))))))</f>
        <v>2</v>
      </c>
      <c r="V945" s="21" t="n">
        <f aca="false">IF(AND(OR(Dashboard!$T$3="All",R945=Dashboard!$T$3),OR(Dashboard!$T$4="All",D945=Dashboard!$T$4)),1,0)</f>
        <v>1</v>
      </c>
      <c r="W945" s="21" t="n">
        <f aca="false">IF(V945=1,T945+ROW()/10000000,0)</f>
        <v>12.0000945</v>
      </c>
    </row>
    <row r="946" customFormat="false" ht="15" hidden="false" customHeight="false" outlineLevel="0" collapsed="false">
      <c r="A946" s="0" t="n">
        <v>18219542</v>
      </c>
      <c r="B946" s="0" t="s">
        <v>3140</v>
      </c>
      <c r="C946" s="0" t="n">
        <v>1</v>
      </c>
      <c r="D946" s="0" t="s">
        <v>2945</v>
      </c>
      <c r="E946" s="0" t="s">
        <v>3141</v>
      </c>
      <c r="F946" s="0" t="s">
        <v>3108</v>
      </c>
      <c r="G946" s="0" t="s">
        <v>3109</v>
      </c>
      <c r="H946" s="0" t="s">
        <v>3142</v>
      </c>
      <c r="I946" s="0" t="s">
        <v>2123</v>
      </c>
      <c r="J946" s="0" t="s">
        <v>47</v>
      </c>
      <c r="K946" s="0" t="s">
        <v>46</v>
      </c>
      <c r="L946" s="0" t="s">
        <v>47</v>
      </c>
      <c r="M946" s="0" t="s">
        <v>47</v>
      </c>
      <c r="N946" s="0" t="n">
        <v>1</v>
      </c>
      <c r="O946" s="0" t="n">
        <v>62</v>
      </c>
      <c r="P946" s="0" t="n">
        <v>400</v>
      </c>
      <c r="Q946" s="0" t="n">
        <v>3.6</v>
      </c>
      <c r="R946" s="0" t="str">
        <f aca="false">INDEX(Lookup!$B$4:$B$18,MATCH(C946,Lookup!$A$4:$A$18,0))</f>
        <v>India</v>
      </c>
      <c r="S946" s="20" t="n">
        <f aca="false">INDEX(Lookup!$D$4:$D$18,MATCH(C946,Lookup!$A$4:$A$18,0))</f>
        <v>0.012</v>
      </c>
      <c r="T946" s="21" t="n">
        <f aca="false">ROUND(P946*S946,2)</f>
        <v>4.8</v>
      </c>
      <c r="U946" s="21" t="n">
        <f aca="false">IF(T946&lt;=10,1,IF(T946&lt;=20,2,IF(T946&lt;=30,3,IF(T946&lt;=40,4,IF(T946&lt;=50,5,IF(T946&lt;=100,6,IF(T946&lt;=250,7,8)))))))</f>
        <v>1</v>
      </c>
      <c r="V946" s="21" t="n">
        <f aca="false">IF(AND(OR(Dashboard!$T$3="All",R946=Dashboard!$T$3),OR(Dashboard!$T$4="All",D946=Dashboard!$T$4)),1,0)</f>
        <v>1</v>
      </c>
      <c r="W946" s="21" t="n">
        <f aca="false">IF(V946=1,T946+ROW()/10000000,0)</f>
        <v>4.8000946</v>
      </c>
    </row>
    <row r="947" customFormat="false" ht="15" hidden="false" customHeight="false" outlineLevel="0" collapsed="false">
      <c r="A947" s="0" t="n">
        <v>18355112</v>
      </c>
      <c r="B947" s="0" t="s">
        <v>3143</v>
      </c>
      <c r="C947" s="0" t="n">
        <v>1</v>
      </c>
      <c r="D947" s="0" t="s">
        <v>2945</v>
      </c>
      <c r="E947" s="0" t="s">
        <v>3144</v>
      </c>
      <c r="F947" s="0" t="s">
        <v>3108</v>
      </c>
      <c r="G947" s="0" t="s">
        <v>3109</v>
      </c>
      <c r="H947" s="0" t="s">
        <v>1358</v>
      </c>
      <c r="I947" s="0" t="s">
        <v>2123</v>
      </c>
      <c r="J947" s="0" t="s">
        <v>47</v>
      </c>
      <c r="K947" s="0" t="s">
        <v>46</v>
      </c>
      <c r="L947" s="0" t="s">
        <v>47</v>
      </c>
      <c r="M947" s="0" t="s">
        <v>47</v>
      </c>
      <c r="N947" s="0" t="n">
        <v>1</v>
      </c>
      <c r="O947" s="0" t="n">
        <v>24</v>
      </c>
      <c r="P947" s="0" t="n">
        <v>300</v>
      </c>
      <c r="Q947" s="0" t="n">
        <v>3.5</v>
      </c>
      <c r="R947" s="0" t="str">
        <f aca="false">INDEX(Lookup!$B$4:$B$18,MATCH(C947,Lookup!$A$4:$A$18,0))</f>
        <v>India</v>
      </c>
      <c r="S947" s="20" t="n">
        <f aca="false">INDEX(Lookup!$D$4:$D$18,MATCH(C947,Lookup!$A$4:$A$18,0))</f>
        <v>0.012</v>
      </c>
      <c r="T947" s="21" t="n">
        <f aca="false">ROUND(P947*S947,2)</f>
        <v>3.6</v>
      </c>
      <c r="U947" s="21" t="n">
        <f aca="false">IF(T947&lt;=10,1,IF(T947&lt;=20,2,IF(T947&lt;=30,3,IF(T947&lt;=40,4,IF(T947&lt;=50,5,IF(T947&lt;=100,6,IF(T947&lt;=250,7,8)))))))</f>
        <v>1</v>
      </c>
      <c r="V947" s="21" t="n">
        <f aca="false">IF(AND(OR(Dashboard!$T$3="All",R947=Dashboard!$T$3),OR(Dashboard!$T$4="All",D947=Dashboard!$T$4)),1,0)</f>
        <v>1</v>
      </c>
      <c r="W947" s="21" t="n">
        <f aca="false">IF(V947=1,T947+ROW()/10000000,0)</f>
        <v>3.6000947</v>
      </c>
    </row>
    <row r="948" customFormat="false" ht="15" hidden="false" customHeight="false" outlineLevel="0" collapsed="false">
      <c r="A948" s="0" t="n">
        <v>18270895</v>
      </c>
      <c r="B948" s="0" t="s">
        <v>3145</v>
      </c>
      <c r="C948" s="0" t="n">
        <v>1</v>
      </c>
      <c r="D948" s="0" t="s">
        <v>2945</v>
      </c>
      <c r="E948" s="0" t="s">
        <v>3146</v>
      </c>
      <c r="F948" s="0" t="s">
        <v>3108</v>
      </c>
      <c r="G948" s="0" t="s">
        <v>3109</v>
      </c>
      <c r="H948" s="0" t="s">
        <v>3147</v>
      </c>
      <c r="I948" s="0" t="s">
        <v>2123</v>
      </c>
      <c r="J948" s="0" t="s">
        <v>46</v>
      </c>
      <c r="K948" s="0" t="s">
        <v>47</v>
      </c>
      <c r="L948" s="0" t="s">
        <v>47</v>
      </c>
      <c r="M948" s="0" t="s">
        <v>47</v>
      </c>
      <c r="N948" s="0" t="n">
        <v>2</v>
      </c>
      <c r="O948" s="0" t="n">
        <v>134</v>
      </c>
      <c r="P948" s="0" t="n">
        <v>900</v>
      </c>
      <c r="Q948" s="0" t="n">
        <v>3.8</v>
      </c>
      <c r="R948" s="0" t="str">
        <f aca="false">INDEX(Lookup!$B$4:$B$18,MATCH(C948,Lookup!$A$4:$A$18,0))</f>
        <v>India</v>
      </c>
      <c r="S948" s="20" t="n">
        <f aca="false">INDEX(Lookup!$D$4:$D$18,MATCH(C948,Lookup!$A$4:$A$18,0))</f>
        <v>0.012</v>
      </c>
      <c r="T948" s="21" t="n">
        <f aca="false">ROUND(P948*S948,2)</f>
        <v>10.8</v>
      </c>
      <c r="U948" s="21" t="n">
        <f aca="false">IF(T948&lt;=10,1,IF(T948&lt;=20,2,IF(T948&lt;=30,3,IF(T948&lt;=40,4,IF(T948&lt;=50,5,IF(T948&lt;=100,6,IF(T948&lt;=250,7,8)))))))</f>
        <v>2</v>
      </c>
      <c r="V948" s="21" t="n">
        <f aca="false">IF(AND(OR(Dashboard!$T$3="All",R948=Dashboard!$T$3),OR(Dashboard!$T$4="All",D948=Dashboard!$T$4)),1,0)</f>
        <v>1</v>
      </c>
      <c r="W948" s="21" t="n">
        <f aca="false">IF(V948=1,T948+ROW()/10000000,0)</f>
        <v>10.8000948</v>
      </c>
    </row>
    <row r="949" customFormat="false" ht="15" hidden="false" customHeight="false" outlineLevel="0" collapsed="false">
      <c r="A949" s="0" t="n">
        <v>18313839</v>
      </c>
      <c r="B949" s="0" t="s">
        <v>3148</v>
      </c>
      <c r="C949" s="0" t="n">
        <v>1</v>
      </c>
      <c r="D949" s="0" t="s">
        <v>2945</v>
      </c>
      <c r="E949" s="0" t="s">
        <v>3149</v>
      </c>
      <c r="F949" s="0" t="s">
        <v>3108</v>
      </c>
      <c r="G949" s="0" t="s">
        <v>3109</v>
      </c>
      <c r="H949" s="0" t="s">
        <v>156</v>
      </c>
      <c r="I949" s="0" t="s">
        <v>2123</v>
      </c>
      <c r="J949" s="0" t="s">
        <v>47</v>
      </c>
      <c r="K949" s="0" t="s">
        <v>47</v>
      </c>
      <c r="L949" s="0" t="s">
        <v>47</v>
      </c>
      <c r="M949" s="0" t="s">
        <v>47</v>
      </c>
      <c r="N949" s="0" t="n">
        <v>1</v>
      </c>
      <c r="O949" s="0" t="n">
        <v>26</v>
      </c>
      <c r="P949" s="0" t="n">
        <v>400</v>
      </c>
      <c r="Q949" s="0" t="n">
        <v>3.5</v>
      </c>
      <c r="R949" s="0" t="str">
        <f aca="false">INDEX(Lookup!$B$4:$B$18,MATCH(C949,Lookup!$A$4:$A$18,0))</f>
        <v>India</v>
      </c>
      <c r="S949" s="20" t="n">
        <f aca="false">INDEX(Lookup!$D$4:$D$18,MATCH(C949,Lookup!$A$4:$A$18,0))</f>
        <v>0.012</v>
      </c>
      <c r="T949" s="21" t="n">
        <f aca="false">ROUND(P949*S949,2)</f>
        <v>4.8</v>
      </c>
      <c r="U949" s="21" t="n">
        <f aca="false">IF(T949&lt;=10,1,IF(T949&lt;=20,2,IF(T949&lt;=30,3,IF(T949&lt;=40,4,IF(T949&lt;=50,5,IF(T949&lt;=100,6,IF(T949&lt;=250,7,8)))))))</f>
        <v>1</v>
      </c>
      <c r="V949" s="21" t="n">
        <f aca="false">IF(AND(OR(Dashboard!$T$3="All",R949=Dashboard!$T$3),OR(Dashboard!$T$4="All",D949=Dashboard!$T$4)),1,0)</f>
        <v>1</v>
      </c>
      <c r="W949" s="21" t="n">
        <f aca="false">IF(V949=1,T949+ROW()/10000000,0)</f>
        <v>4.8000949</v>
      </c>
    </row>
    <row r="950" customFormat="false" ht="15" hidden="false" customHeight="false" outlineLevel="0" collapsed="false">
      <c r="A950" s="0" t="n">
        <v>5005</v>
      </c>
      <c r="B950" s="0" t="s">
        <v>3150</v>
      </c>
      <c r="C950" s="0" t="n">
        <v>1</v>
      </c>
      <c r="D950" s="0" t="s">
        <v>2945</v>
      </c>
      <c r="E950" s="0" t="s">
        <v>3125</v>
      </c>
      <c r="F950" s="0" t="s">
        <v>3108</v>
      </c>
      <c r="G950" s="0" t="s">
        <v>3109</v>
      </c>
      <c r="H950" s="0" t="s">
        <v>2128</v>
      </c>
      <c r="I950" s="0" t="s">
        <v>2123</v>
      </c>
      <c r="J950" s="0" t="s">
        <v>47</v>
      </c>
      <c r="K950" s="0" t="s">
        <v>47</v>
      </c>
      <c r="L950" s="0" t="s">
        <v>47</v>
      </c>
      <c r="M950" s="0" t="s">
        <v>47</v>
      </c>
      <c r="N950" s="0" t="n">
        <v>1</v>
      </c>
      <c r="O950" s="0" t="n">
        <v>93</v>
      </c>
      <c r="P950" s="0" t="n">
        <v>400</v>
      </c>
      <c r="Q950" s="0" t="n">
        <v>3.6</v>
      </c>
      <c r="R950" s="0" t="str">
        <f aca="false">INDEX(Lookup!$B$4:$B$18,MATCH(C950,Lookup!$A$4:$A$18,0))</f>
        <v>India</v>
      </c>
      <c r="S950" s="20" t="n">
        <f aca="false">INDEX(Lookup!$D$4:$D$18,MATCH(C950,Lookup!$A$4:$A$18,0))</f>
        <v>0.012</v>
      </c>
      <c r="T950" s="21" t="n">
        <f aca="false">ROUND(P950*S950,2)</f>
        <v>4.8</v>
      </c>
      <c r="U950" s="21" t="n">
        <f aca="false">IF(T950&lt;=10,1,IF(T950&lt;=20,2,IF(T950&lt;=30,3,IF(T950&lt;=40,4,IF(T950&lt;=50,5,IF(T950&lt;=100,6,IF(T950&lt;=250,7,8)))))))</f>
        <v>1</v>
      </c>
      <c r="V950" s="21" t="n">
        <f aca="false">IF(AND(OR(Dashboard!$T$3="All",R950=Dashboard!$T$3),OR(Dashboard!$T$4="All",D950=Dashboard!$T$4)),1,0)</f>
        <v>1</v>
      </c>
      <c r="W950" s="21" t="n">
        <f aca="false">IF(V950=1,T950+ROW()/10000000,0)</f>
        <v>4.800095</v>
      </c>
    </row>
    <row r="951" customFormat="false" ht="15" hidden="false" customHeight="false" outlineLevel="0" collapsed="false">
      <c r="A951" s="0" t="n">
        <v>1820</v>
      </c>
      <c r="B951" s="0" t="s">
        <v>3151</v>
      </c>
      <c r="C951" s="0" t="n">
        <v>1</v>
      </c>
      <c r="D951" s="0" t="s">
        <v>2945</v>
      </c>
      <c r="E951" s="0" t="s">
        <v>3152</v>
      </c>
      <c r="F951" s="0" t="s">
        <v>3108</v>
      </c>
      <c r="G951" s="0" t="s">
        <v>3109</v>
      </c>
      <c r="H951" s="0" t="s">
        <v>3153</v>
      </c>
      <c r="I951" s="0" t="s">
        <v>2123</v>
      </c>
      <c r="J951" s="0" t="s">
        <v>47</v>
      </c>
      <c r="K951" s="0" t="s">
        <v>47</v>
      </c>
      <c r="L951" s="0" t="s">
        <v>47</v>
      </c>
      <c r="M951" s="0" t="s">
        <v>47</v>
      </c>
      <c r="N951" s="0" t="n">
        <v>2</v>
      </c>
      <c r="O951" s="0" t="n">
        <v>280</v>
      </c>
      <c r="P951" s="0" t="n">
        <v>650</v>
      </c>
      <c r="Q951" s="0" t="n">
        <v>3.7</v>
      </c>
      <c r="R951" s="0" t="str">
        <f aca="false">INDEX(Lookup!$B$4:$B$18,MATCH(C951,Lookup!$A$4:$A$18,0))</f>
        <v>India</v>
      </c>
      <c r="S951" s="20" t="n">
        <f aca="false">INDEX(Lookup!$D$4:$D$18,MATCH(C951,Lookup!$A$4:$A$18,0))</f>
        <v>0.012</v>
      </c>
      <c r="T951" s="21" t="n">
        <f aca="false">ROUND(P951*S951,2)</f>
        <v>7.8</v>
      </c>
      <c r="U951" s="21" t="n">
        <f aca="false">IF(T951&lt;=10,1,IF(T951&lt;=20,2,IF(T951&lt;=30,3,IF(T951&lt;=40,4,IF(T951&lt;=50,5,IF(T951&lt;=100,6,IF(T951&lt;=250,7,8)))))))</f>
        <v>1</v>
      </c>
      <c r="V951" s="21" t="n">
        <f aca="false">IF(AND(OR(Dashboard!$T$3="All",R951=Dashboard!$T$3),OR(Dashboard!$T$4="All",D951=Dashboard!$T$4)),1,0)</f>
        <v>1</v>
      </c>
      <c r="W951" s="21" t="n">
        <f aca="false">IF(V951=1,T951+ROW()/10000000,0)</f>
        <v>7.8000951</v>
      </c>
    </row>
    <row r="952" customFormat="false" ht="15" hidden="false" customHeight="false" outlineLevel="0" collapsed="false">
      <c r="A952" s="0" t="n">
        <v>3863</v>
      </c>
      <c r="B952" s="0" t="s">
        <v>3154</v>
      </c>
      <c r="C952" s="0" t="n">
        <v>1</v>
      </c>
      <c r="D952" s="0" t="s">
        <v>2945</v>
      </c>
      <c r="E952" s="0" t="s">
        <v>3155</v>
      </c>
      <c r="F952" s="0" t="s">
        <v>3108</v>
      </c>
      <c r="G952" s="0" t="s">
        <v>3109</v>
      </c>
      <c r="H952" s="0" t="s">
        <v>3015</v>
      </c>
      <c r="I952" s="0" t="s">
        <v>2123</v>
      </c>
      <c r="J952" s="0" t="s">
        <v>47</v>
      </c>
      <c r="K952" s="0" t="s">
        <v>47</v>
      </c>
      <c r="L952" s="0" t="s">
        <v>47</v>
      </c>
      <c r="M952" s="0" t="s">
        <v>47</v>
      </c>
      <c r="N952" s="0" t="n">
        <v>1</v>
      </c>
      <c r="O952" s="0" t="n">
        <v>70</v>
      </c>
      <c r="P952" s="0" t="n">
        <v>400</v>
      </c>
      <c r="Q952" s="0" t="n">
        <v>3.6</v>
      </c>
      <c r="R952" s="0" t="str">
        <f aca="false">INDEX(Lookup!$B$4:$B$18,MATCH(C952,Lookup!$A$4:$A$18,0))</f>
        <v>India</v>
      </c>
      <c r="S952" s="20" t="n">
        <f aca="false">INDEX(Lookup!$D$4:$D$18,MATCH(C952,Lookup!$A$4:$A$18,0))</f>
        <v>0.012</v>
      </c>
      <c r="T952" s="21" t="n">
        <f aca="false">ROUND(P952*S952,2)</f>
        <v>4.8</v>
      </c>
      <c r="U952" s="21" t="n">
        <f aca="false">IF(T952&lt;=10,1,IF(T952&lt;=20,2,IF(T952&lt;=30,3,IF(T952&lt;=40,4,IF(T952&lt;=50,5,IF(T952&lt;=100,6,IF(T952&lt;=250,7,8)))))))</f>
        <v>1</v>
      </c>
      <c r="V952" s="21" t="n">
        <f aca="false">IF(AND(OR(Dashboard!$T$3="All",R952=Dashboard!$T$3),OR(Dashboard!$T$4="All",D952=Dashboard!$T$4)),1,0)</f>
        <v>1</v>
      </c>
      <c r="W952" s="21" t="n">
        <f aca="false">IF(V952=1,T952+ROW()/10000000,0)</f>
        <v>4.8000952</v>
      </c>
    </row>
    <row r="953" customFormat="false" ht="15" hidden="false" customHeight="false" outlineLevel="0" collapsed="false">
      <c r="A953" s="0" t="n">
        <v>9814</v>
      </c>
      <c r="B953" s="0" t="s">
        <v>2973</v>
      </c>
      <c r="C953" s="0" t="n">
        <v>1</v>
      </c>
      <c r="D953" s="0" t="s">
        <v>2945</v>
      </c>
      <c r="E953" s="0" t="s">
        <v>3156</v>
      </c>
      <c r="F953" s="0" t="s">
        <v>3108</v>
      </c>
      <c r="G953" s="0" t="s">
        <v>3109</v>
      </c>
      <c r="H953" s="0" t="s">
        <v>2975</v>
      </c>
      <c r="I953" s="0" t="s">
        <v>2123</v>
      </c>
      <c r="J953" s="0" t="s">
        <v>47</v>
      </c>
      <c r="K953" s="0" t="s">
        <v>47</v>
      </c>
      <c r="L953" s="0" t="s">
        <v>47</v>
      </c>
      <c r="M953" s="0" t="s">
        <v>47</v>
      </c>
      <c r="N953" s="0" t="n">
        <v>1</v>
      </c>
      <c r="O953" s="0" t="n">
        <v>31</v>
      </c>
      <c r="P953" s="0" t="n">
        <v>350</v>
      </c>
      <c r="Q953" s="0" t="n">
        <v>3.5</v>
      </c>
      <c r="R953" s="0" t="str">
        <f aca="false">INDEX(Lookup!$B$4:$B$18,MATCH(C953,Lookup!$A$4:$A$18,0))</f>
        <v>India</v>
      </c>
      <c r="S953" s="20" t="n">
        <f aca="false">INDEX(Lookup!$D$4:$D$18,MATCH(C953,Lookup!$A$4:$A$18,0))</f>
        <v>0.012</v>
      </c>
      <c r="T953" s="21" t="n">
        <f aca="false">ROUND(P953*S953,2)</f>
        <v>4.2</v>
      </c>
      <c r="U953" s="21" t="n">
        <f aca="false">IF(T953&lt;=10,1,IF(T953&lt;=20,2,IF(T953&lt;=30,3,IF(T953&lt;=40,4,IF(T953&lt;=50,5,IF(T953&lt;=100,6,IF(T953&lt;=250,7,8)))))))</f>
        <v>1</v>
      </c>
      <c r="V953" s="21" t="n">
        <f aca="false">IF(AND(OR(Dashboard!$T$3="All",R953=Dashboard!$T$3),OR(Dashboard!$T$4="All",D953=Dashboard!$T$4)),1,0)</f>
        <v>1</v>
      </c>
      <c r="W953" s="21" t="n">
        <f aca="false">IF(V953=1,T953+ROW()/10000000,0)</f>
        <v>4.2000953</v>
      </c>
    </row>
    <row r="954" customFormat="false" ht="15" hidden="false" customHeight="false" outlineLevel="0" collapsed="false">
      <c r="A954" s="0" t="n">
        <v>18474912</v>
      </c>
      <c r="B954" s="0" t="s">
        <v>3157</v>
      </c>
      <c r="C954" s="0" t="n">
        <v>1</v>
      </c>
      <c r="D954" s="0" t="s">
        <v>2945</v>
      </c>
      <c r="E954" s="0" t="s">
        <v>3158</v>
      </c>
      <c r="F954" s="0" t="s">
        <v>3108</v>
      </c>
      <c r="G954" s="0" t="s">
        <v>3109</v>
      </c>
      <c r="H954" s="0" t="s">
        <v>402</v>
      </c>
      <c r="I954" s="0" t="s">
        <v>2123</v>
      </c>
      <c r="J954" s="0" t="s">
        <v>47</v>
      </c>
      <c r="K954" s="0" t="s">
        <v>47</v>
      </c>
      <c r="L954" s="0" t="s">
        <v>47</v>
      </c>
      <c r="M954" s="0" t="s">
        <v>47</v>
      </c>
      <c r="N954" s="0" t="n">
        <v>1</v>
      </c>
      <c r="O954" s="0" t="n">
        <v>25</v>
      </c>
      <c r="P954" s="0" t="n">
        <v>250</v>
      </c>
      <c r="Q954" s="0" t="n">
        <v>3.6</v>
      </c>
      <c r="R954" s="0" t="str">
        <f aca="false">INDEX(Lookup!$B$4:$B$18,MATCH(C954,Lookup!$A$4:$A$18,0))</f>
        <v>India</v>
      </c>
      <c r="S954" s="20" t="n">
        <f aca="false">INDEX(Lookup!$D$4:$D$18,MATCH(C954,Lookup!$A$4:$A$18,0))</f>
        <v>0.012</v>
      </c>
      <c r="T954" s="21" t="n">
        <f aca="false">ROUND(P954*S954,2)</f>
        <v>3</v>
      </c>
      <c r="U954" s="21" t="n">
        <f aca="false">IF(T954&lt;=10,1,IF(T954&lt;=20,2,IF(T954&lt;=30,3,IF(T954&lt;=40,4,IF(T954&lt;=50,5,IF(T954&lt;=100,6,IF(T954&lt;=250,7,8)))))))</f>
        <v>1</v>
      </c>
      <c r="V954" s="21" t="n">
        <f aca="false">IF(AND(OR(Dashboard!$T$3="All",R954=Dashboard!$T$3),OR(Dashboard!$T$4="All",D954=Dashboard!$T$4)),1,0)</f>
        <v>1</v>
      </c>
      <c r="W954" s="21" t="n">
        <f aca="false">IF(V954=1,T954+ROW()/10000000,0)</f>
        <v>3.0000954</v>
      </c>
    </row>
    <row r="955" customFormat="false" ht="15" hidden="false" customHeight="false" outlineLevel="0" collapsed="false">
      <c r="A955" s="0" t="n">
        <v>18161568</v>
      </c>
      <c r="B955" s="0" t="s">
        <v>3159</v>
      </c>
      <c r="C955" s="0" t="n">
        <v>1</v>
      </c>
      <c r="D955" s="0" t="s">
        <v>2945</v>
      </c>
      <c r="E955" s="0" t="s">
        <v>3160</v>
      </c>
      <c r="F955" s="0" t="s">
        <v>3108</v>
      </c>
      <c r="G955" s="0" t="s">
        <v>3109</v>
      </c>
      <c r="H955" s="0" t="s">
        <v>3161</v>
      </c>
      <c r="I955" s="0" t="s">
        <v>2123</v>
      </c>
      <c r="J955" s="0" t="s">
        <v>47</v>
      </c>
      <c r="K955" s="0" t="s">
        <v>47</v>
      </c>
      <c r="L955" s="0" t="s">
        <v>47</v>
      </c>
      <c r="M955" s="0" t="s">
        <v>47</v>
      </c>
      <c r="N955" s="0" t="n">
        <v>1</v>
      </c>
      <c r="O955" s="0" t="n">
        <v>18</v>
      </c>
      <c r="P955" s="0" t="n">
        <v>150</v>
      </c>
      <c r="Q955" s="0" t="n">
        <v>3.5</v>
      </c>
      <c r="R955" s="0" t="str">
        <f aca="false">INDEX(Lookup!$B$4:$B$18,MATCH(C955,Lookup!$A$4:$A$18,0))</f>
        <v>India</v>
      </c>
      <c r="S955" s="20" t="n">
        <f aca="false">INDEX(Lookup!$D$4:$D$18,MATCH(C955,Lookup!$A$4:$A$18,0))</f>
        <v>0.012</v>
      </c>
      <c r="T955" s="21" t="n">
        <f aca="false">ROUND(P955*S955,2)</f>
        <v>1.8</v>
      </c>
      <c r="U955" s="21" t="n">
        <f aca="false">IF(T955&lt;=10,1,IF(T955&lt;=20,2,IF(T955&lt;=30,3,IF(T955&lt;=40,4,IF(T955&lt;=50,5,IF(T955&lt;=100,6,IF(T955&lt;=250,7,8)))))))</f>
        <v>1</v>
      </c>
      <c r="V955" s="21" t="n">
        <f aca="false">IF(AND(OR(Dashboard!$T$3="All",R955=Dashboard!$T$3),OR(Dashboard!$T$4="All",D955=Dashboard!$T$4)),1,0)</f>
        <v>1</v>
      </c>
      <c r="W955" s="21" t="n">
        <f aca="false">IF(V955=1,T955+ROW()/10000000,0)</f>
        <v>1.8000955</v>
      </c>
    </row>
    <row r="956" customFormat="false" ht="15" hidden="false" customHeight="false" outlineLevel="0" collapsed="false">
      <c r="A956" s="0" t="n">
        <v>18416829</v>
      </c>
      <c r="B956" s="0" t="s">
        <v>3162</v>
      </c>
      <c r="C956" s="0" t="n">
        <v>1</v>
      </c>
      <c r="D956" s="0" t="s">
        <v>2945</v>
      </c>
      <c r="E956" s="0" t="s">
        <v>3163</v>
      </c>
      <c r="F956" s="0" t="s">
        <v>3108</v>
      </c>
      <c r="G956" s="0" t="s">
        <v>3109</v>
      </c>
      <c r="H956" s="0" t="s">
        <v>2342</v>
      </c>
      <c r="I956" s="0" t="s">
        <v>2123</v>
      </c>
      <c r="J956" s="0" t="s">
        <v>47</v>
      </c>
      <c r="K956" s="0" t="s">
        <v>47</v>
      </c>
      <c r="L956" s="0" t="s">
        <v>47</v>
      </c>
      <c r="M956" s="0" t="s">
        <v>47</v>
      </c>
      <c r="N956" s="0" t="n">
        <v>1</v>
      </c>
      <c r="O956" s="0" t="n">
        <v>27</v>
      </c>
      <c r="P956" s="0" t="n">
        <v>400</v>
      </c>
      <c r="Q956" s="0" t="n">
        <v>3.6</v>
      </c>
      <c r="R956" s="0" t="str">
        <f aca="false">INDEX(Lookup!$B$4:$B$18,MATCH(C956,Lookup!$A$4:$A$18,0))</f>
        <v>India</v>
      </c>
      <c r="S956" s="20" t="n">
        <f aca="false">INDEX(Lookup!$D$4:$D$18,MATCH(C956,Lookup!$A$4:$A$18,0))</f>
        <v>0.012</v>
      </c>
      <c r="T956" s="21" t="n">
        <f aca="false">ROUND(P956*S956,2)</f>
        <v>4.8</v>
      </c>
      <c r="U956" s="21" t="n">
        <f aca="false">IF(T956&lt;=10,1,IF(T956&lt;=20,2,IF(T956&lt;=30,3,IF(T956&lt;=40,4,IF(T956&lt;=50,5,IF(T956&lt;=100,6,IF(T956&lt;=250,7,8)))))))</f>
        <v>1</v>
      </c>
      <c r="V956" s="21" t="n">
        <f aca="false">IF(AND(OR(Dashboard!$T$3="All",R956=Dashboard!$T$3),OR(Dashboard!$T$4="All",D956=Dashboard!$T$4)),1,0)</f>
        <v>1</v>
      </c>
      <c r="W956" s="21" t="n">
        <f aca="false">IF(V956=1,T956+ROW()/10000000,0)</f>
        <v>4.8000956</v>
      </c>
    </row>
    <row r="957" customFormat="false" ht="15" hidden="false" customHeight="false" outlineLevel="0" collapsed="false">
      <c r="A957" s="0" t="n">
        <v>18400756</v>
      </c>
      <c r="B957" s="0" t="s">
        <v>3164</v>
      </c>
      <c r="C957" s="0" t="n">
        <v>1</v>
      </c>
      <c r="D957" s="0" t="s">
        <v>2945</v>
      </c>
      <c r="E957" s="0" t="s">
        <v>3165</v>
      </c>
      <c r="F957" s="0" t="s">
        <v>3108</v>
      </c>
      <c r="G957" s="0" t="s">
        <v>3109</v>
      </c>
      <c r="H957" s="0" t="s">
        <v>2359</v>
      </c>
      <c r="I957" s="0" t="s">
        <v>2123</v>
      </c>
      <c r="J957" s="0" t="s">
        <v>47</v>
      </c>
      <c r="K957" s="0" t="s">
        <v>46</v>
      </c>
      <c r="L957" s="0" t="s">
        <v>47</v>
      </c>
      <c r="M957" s="0" t="s">
        <v>47</v>
      </c>
      <c r="N957" s="0" t="n">
        <v>2</v>
      </c>
      <c r="O957" s="0" t="n">
        <v>27</v>
      </c>
      <c r="P957" s="0" t="n">
        <v>750</v>
      </c>
      <c r="Q957" s="0" t="n">
        <v>3.8</v>
      </c>
      <c r="R957" s="0" t="str">
        <f aca="false">INDEX(Lookup!$B$4:$B$18,MATCH(C957,Lookup!$A$4:$A$18,0))</f>
        <v>India</v>
      </c>
      <c r="S957" s="20" t="n">
        <f aca="false">INDEX(Lookup!$D$4:$D$18,MATCH(C957,Lookup!$A$4:$A$18,0))</f>
        <v>0.012</v>
      </c>
      <c r="T957" s="21" t="n">
        <f aca="false">ROUND(P957*S957,2)</f>
        <v>9</v>
      </c>
      <c r="U957" s="21" t="n">
        <f aca="false">IF(T957&lt;=10,1,IF(T957&lt;=20,2,IF(T957&lt;=30,3,IF(T957&lt;=40,4,IF(T957&lt;=50,5,IF(T957&lt;=100,6,IF(T957&lt;=250,7,8)))))))</f>
        <v>1</v>
      </c>
      <c r="V957" s="21" t="n">
        <f aca="false">IF(AND(OR(Dashboard!$T$3="All",R957=Dashboard!$T$3),OR(Dashboard!$T$4="All",D957=Dashboard!$T$4)),1,0)</f>
        <v>1</v>
      </c>
      <c r="W957" s="21" t="n">
        <f aca="false">IF(V957=1,T957+ROW()/10000000,0)</f>
        <v>9.0000957</v>
      </c>
    </row>
    <row r="958" customFormat="false" ht="15" hidden="false" customHeight="false" outlineLevel="0" collapsed="false">
      <c r="A958" s="0" t="n">
        <v>301177</v>
      </c>
      <c r="B958" s="0" t="s">
        <v>3166</v>
      </c>
      <c r="C958" s="0" t="n">
        <v>1</v>
      </c>
      <c r="D958" s="0" t="s">
        <v>2945</v>
      </c>
      <c r="E958" s="0" t="s">
        <v>3167</v>
      </c>
      <c r="F958" s="0" t="s">
        <v>3108</v>
      </c>
      <c r="G958" s="0" t="s">
        <v>3109</v>
      </c>
      <c r="H958" s="0" t="s">
        <v>3142</v>
      </c>
      <c r="I958" s="0" t="s">
        <v>2123</v>
      </c>
      <c r="J958" s="0" t="s">
        <v>47</v>
      </c>
      <c r="K958" s="0" t="s">
        <v>47</v>
      </c>
      <c r="L958" s="0" t="s">
        <v>47</v>
      </c>
      <c r="M958" s="0" t="s">
        <v>47</v>
      </c>
      <c r="N958" s="0" t="n">
        <v>1</v>
      </c>
      <c r="O958" s="0" t="n">
        <v>39</v>
      </c>
      <c r="P958" s="0" t="n">
        <v>400</v>
      </c>
      <c r="Q958" s="0" t="n">
        <v>3.5</v>
      </c>
      <c r="R958" s="0" t="str">
        <f aca="false">INDEX(Lookup!$B$4:$B$18,MATCH(C958,Lookup!$A$4:$A$18,0))</f>
        <v>India</v>
      </c>
      <c r="S958" s="20" t="n">
        <f aca="false">INDEX(Lookup!$D$4:$D$18,MATCH(C958,Lookup!$A$4:$A$18,0))</f>
        <v>0.012</v>
      </c>
      <c r="T958" s="21" t="n">
        <f aca="false">ROUND(P958*S958,2)</f>
        <v>4.8</v>
      </c>
      <c r="U958" s="21" t="n">
        <f aca="false">IF(T958&lt;=10,1,IF(T958&lt;=20,2,IF(T958&lt;=30,3,IF(T958&lt;=40,4,IF(T958&lt;=50,5,IF(T958&lt;=100,6,IF(T958&lt;=250,7,8)))))))</f>
        <v>1</v>
      </c>
      <c r="V958" s="21" t="n">
        <f aca="false">IF(AND(OR(Dashboard!$T$3="All",R958=Dashboard!$T$3),OR(Dashboard!$T$4="All",D958=Dashboard!$T$4)),1,0)</f>
        <v>1</v>
      </c>
      <c r="W958" s="21" t="n">
        <f aca="false">IF(V958=1,T958+ROW()/10000000,0)</f>
        <v>4.8000958</v>
      </c>
    </row>
    <row r="959" customFormat="false" ht="15" hidden="false" customHeight="false" outlineLevel="0" collapsed="false">
      <c r="A959" s="0" t="n">
        <v>6161</v>
      </c>
      <c r="B959" s="0" t="s">
        <v>3166</v>
      </c>
      <c r="C959" s="0" t="n">
        <v>1</v>
      </c>
      <c r="D959" s="0" t="s">
        <v>2945</v>
      </c>
      <c r="E959" s="0" t="s">
        <v>3168</v>
      </c>
      <c r="F959" s="0" t="s">
        <v>3108</v>
      </c>
      <c r="G959" s="0" t="s">
        <v>3109</v>
      </c>
      <c r="H959" s="0" t="s">
        <v>3142</v>
      </c>
      <c r="I959" s="0" t="s">
        <v>2123</v>
      </c>
      <c r="J959" s="0" t="s">
        <v>47</v>
      </c>
      <c r="K959" s="0" t="s">
        <v>47</v>
      </c>
      <c r="L959" s="0" t="s">
        <v>47</v>
      </c>
      <c r="M959" s="0" t="s">
        <v>47</v>
      </c>
      <c r="N959" s="0" t="n">
        <v>1</v>
      </c>
      <c r="O959" s="0" t="n">
        <v>126</v>
      </c>
      <c r="P959" s="0" t="n">
        <v>400</v>
      </c>
      <c r="Q959" s="0" t="n">
        <v>3.6</v>
      </c>
      <c r="R959" s="0" t="str">
        <f aca="false">INDEX(Lookup!$B$4:$B$18,MATCH(C959,Lookup!$A$4:$A$18,0))</f>
        <v>India</v>
      </c>
      <c r="S959" s="20" t="n">
        <f aca="false">INDEX(Lookup!$D$4:$D$18,MATCH(C959,Lookup!$A$4:$A$18,0))</f>
        <v>0.012</v>
      </c>
      <c r="T959" s="21" t="n">
        <f aca="false">ROUND(P959*S959,2)</f>
        <v>4.8</v>
      </c>
      <c r="U959" s="21" t="n">
        <f aca="false">IF(T959&lt;=10,1,IF(T959&lt;=20,2,IF(T959&lt;=30,3,IF(T959&lt;=40,4,IF(T959&lt;=50,5,IF(T959&lt;=100,6,IF(T959&lt;=250,7,8)))))))</f>
        <v>1</v>
      </c>
      <c r="V959" s="21" t="n">
        <f aca="false">IF(AND(OR(Dashboard!$T$3="All",R959=Dashboard!$T$3),OR(Dashboard!$T$4="All",D959=Dashboard!$T$4)),1,0)</f>
        <v>1</v>
      </c>
      <c r="W959" s="21" t="n">
        <f aca="false">IF(V959=1,T959+ROW()/10000000,0)</f>
        <v>4.8000959</v>
      </c>
    </row>
    <row r="960" customFormat="false" ht="15" hidden="false" customHeight="false" outlineLevel="0" collapsed="false">
      <c r="A960" s="0" t="n">
        <v>2565</v>
      </c>
      <c r="B960" s="0" t="s">
        <v>3169</v>
      </c>
      <c r="C960" s="0" t="n">
        <v>1</v>
      </c>
      <c r="D960" s="0" t="s">
        <v>2945</v>
      </c>
      <c r="E960" s="0" t="s">
        <v>3170</v>
      </c>
      <c r="F960" s="0" t="s">
        <v>3108</v>
      </c>
      <c r="G960" s="0" t="s">
        <v>3109</v>
      </c>
      <c r="H960" s="0" t="s">
        <v>3171</v>
      </c>
      <c r="I960" s="0" t="s">
        <v>2123</v>
      </c>
      <c r="J960" s="0" t="s">
        <v>47</v>
      </c>
      <c r="K960" s="0" t="s">
        <v>47</v>
      </c>
      <c r="L960" s="0" t="s">
        <v>47</v>
      </c>
      <c r="M960" s="0" t="s">
        <v>47</v>
      </c>
      <c r="N960" s="0" t="n">
        <v>1</v>
      </c>
      <c r="O960" s="0" t="n">
        <v>75</v>
      </c>
      <c r="P960" s="0" t="n">
        <v>150</v>
      </c>
      <c r="Q960" s="0" t="n">
        <v>3.8</v>
      </c>
      <c r="R960" s="0" t="str">
        <f aca="false">INDEX(Lookup!$B$4:$B$18,MATCH(C960,Lookup!$A$4:$A$18,0))</f>
        <v>India</v>
      </c>
      <c r="S960" s="20" t="n">
        <f aca="false">INDEX(Lookup!$D$4:$D$18,MATCH(C960,Lookup!$A$4:$A$18,0))</f>
        <v>0.012</v>
      </c>
      <c r="T960" s="21" t="n">
        <f aca="false">ROUND(P960*S960,2)</f>
        <v>1.8</v>
      </c>
      <c r="U960" s="21" t="n">
        <f aca="false">IF(T960&lt;=10,1,IF(T960&lt;=20,2,IF(T960&lt;=30,3,IF(T960&lt;=40,4,IF(T960&lt;=50,5,IF(T960&lt;=100,6,IF(T960&lt;=250,7,8)))))))</f>
        <v>1</v>
      </c>
      <c r="V960" s="21" t="n">
        <f aca="false">IF(AND(OR(Dashboard!$T$3="All",R960=Dashboard!$T$3),OR(Dashboard!$T$4="All",D960=Dashboard!$T$4)),1,0)</f>
        <v>1</v>
      </c>
      <c r="W960" s="21" t="n">
        <f aca="false">IF(V960=1,T960+ROW()/10000000,0)</f>
        <v>1.800096</v>
      </c>
    </row>
    <row r="961" customFormat="false" ht="15" hidden="false" customHeight="false" outlineLevel="0" collapsed="false">
      <c r="A961" s="0" t="n">
        <v>3866</v>
      </c>
      <c r="B961" s="0" t="s">
        <v>2300</v>
      </c>
      <c r="C961" s="0" t="n">
        <v>1</v>
      </c>
      <c r="D961" s="0" t="s">
        <v>2945</v>
      </c>
      <c r="E961" s="0" t="s">
        <v>3172</v>
      </c>
      <c r="F961" s="0" t="s">
        <v>3108</v>
      </c>
      <c r="G961" s="0" t="s">
        <v>3109</v>
      </c>
      <c r="H961" s="0" t="s">
        <v>3005</v>
      </c>
      <c r="I961" s="0" t="s">
        <v>2123</v>
      </c>
      <c r="J961" s="0" t="s">
        <v>47</v>
      </c>
      <c r="K961" s="0" t="s">
        <v>47</v>
      </c>
      <c r="L961" s="0" t="s">
        <v>47</v>
      </c>
      <c r="M961" s="0" t="s">
        <v>47</v>
      </c>
      <c r="N961" s="0" t="n">
        <v>2</v>
      </c>
      <c r="O961" s="0" t="n">
        <v>143</v>
      </c>
      <c r="P961" s="0" t="n">
        <v>500</v>
      </c>
      <c r="Q961" s="0" t="n">
        <v>3.5</v>
      </c>
      <c r="R961" s="0" t="str">
        <f aca="false">INDEX(Lookup!$B$4:$B$18,MATCH(C961,Lookup!$A$4:$A$18,0))</f>
        <v>India</v>
      </c>
      <c r="S961" s="20" t="n">
        <f aca="false">INDEX(Lookup!$D$4:$D$18,MATCH(C961,Lookup!$A$4:$A$18,0))</f>
        <v>0.012</v>
      </c>
      <c r="T961" s="21" t="n">
        <f aca="false">ROUND(P961*S961,2)</f>
        <v>6</v>
      </c>
      <c r="U961" s="21" t="n">
        <f aca="false">IF(T961&lt;=10,1,IF(T961&lt;=20,2,IF(T961&lt;=30,3,IF(T961&lt;=40,4,IF(T961&lt;=50,5,IF(T961&lt;=100,6,IF(T961&lt;=250,7,8)))))))</f>
        <v>1</v>
      </c>
      <c r="V961" s="21" t="n">
        <f aca="false">IF(AND(OR(Dashboard!$T$3="All",R961=Dashboard!$T$3),OR(Dashboard!$T$4="All",D961=Dashboard!$T$4)),1,0)</f>
        <v>1</v>
      </c>
      <c r="W961" s="21" t="n">
        <f aca="false">IF(V961=1,T961+ROW()/10000000,0)</f>
        <v>6.0000961</v>
      </c>
    </row>
    <row r="962" customFormat="false" ht="15" hidden="false" customHeight="false" outlineLevel="0" collapsed="false">
      <c r="A962" s="0" t="n">
        <v>18250288</v>
      </c>
      <c r="B962" s="0" t="s">
        <v>3173</v>
      </c>
      <c r="C962" s="0" t="n">
        <v>1</v>
      </c>
      <c r="D962" s="0" t="s">
        <v>2945</v>
      </c>
      <c r="E962" s="0" t="s">
        <v>3174</v>
      </c>
      <c r="F962" s="0" t="s">
        <v>3108</v>
      </c>
      <c r="G962" s="0" t="s">
        <v>3109</v>
      </c>
      <c r="H962" s="0" t="s">
        <v>3175</v>
      </c>
      <c r="I962" s="0" t="s">
        <v>2123</v>
      </c>
      <c r="J962" s="0" t="s">
        <v>47</v>
      </c>
      <c r="K962" s="0" t="s">
        <v>46</v>
      </c>
      <c r="L962" s="0" t="s">
        <v>47</v>
      </c>
      <c r="M962" s="0" t="s">
        <v>47</v>
      </c>
      <c r="N962" s="0" t="n">
        <v>2</v>
      </c>
      <c r="O962" s="0" t="n">
        <v>153</v>
      </c>
      <c r="P962" s="0" t="n">
        <v>650</v>
      </c>
      <c r="Q962" s="0" t="n">
        <v>4.1</v>
      </c>
      <c r="R962" s="0" t="str">
        <f aca="false">INDEX(Lookup!$B$4:$B$18,MATCH(C962,Lookup!$A$4:$A$18,0))</f>
        <v>India</v>
      </c>
      <c r="S962" s="20" t="n">
        <f aca="false">INDEX(Lookup!$D$4:$D$18,MATCH(C962,Lookup!$A$4:$A$18,0))</f>
        <v>0.012</v>
      </c>
      <c r="T962" s="21" t="n">
        <f aca="false">ROUND(P962*S962,2)</f>
        <v>7.8</v>
      </c>
      <c r="U962" s="21" t="n">
        <f aca="false">IF(T962&lt;=10,1,IF(T962&lt;=20,2,IF(T962&lt;=30,3,IF(T962&lt;=40,4,IF(T962&lt;=50,5,IF(T962&lt;=100,6,IF(T962&lt;=250,7,8)))))))</f>
        <v>1</v>
      </c>
      <c r="V962" s="21" t="n">
        <f aca="false">IF(AND(OR(Dashboard!$T$3="All",R962=Dashboard!$T$3),OR(Dashboard!$T$4="All",D962=Dashboard!$T$4)),1,0)</f>
        <v>1</v>
      </c>
      <c r="W962" s="21" t="n">
        <f aca="false">IF(V962=1,T962+ROW()/10000000,0)</f>
        <v>7.8000962</v>
      </c>
    </row>
    <row r="963" customFormat="false" ht="15" hidden="false" customHeight="false" outlineLevel="0" collapsed="false">
      <c r="A963" s="0" t="n">
        <v>1430</v>
      </c>
      <c r="B963" s="0" t="s">
        <v>3176</v>
      </c>
      <c r="C963" s="0" t="n">
        <v>1</v>
      </c>
      <c r="D963" s="0" t="s">
        <v>2945</v>
      </c>
      <c r="E963" s="0" t="s">
        <v>3177</v>
      </c>
      <c r="F963" s="0" t="s">
        <v>3178</v>
      </c>
      <c r="G963" s="0" t="s">
        <v>3179</v>
      </c>
      <c r="H963" s="0" t="s">
        <v>2128</v>
      </c>
      <c r="I963" s="0" t="s">
        <v>2123</v>
      </c>
      <c r="J963" s="0" t="s">
        <v>47</v>
      </c>
      <c r="K963" s="0" t="s">
        <v>47</v>
      </c>
      <c r="L963" s="0" t="s">
        <v>47</v>
      </c>
      <c r="M963" s="0" t="s">
        <v>47</v>
      </c>
      <c r="N963" s="0" t="n">
        <v>1</v>
      </c>
      <c r="O963" s="0" t="n">
        <v>43</v>
      </c>
      <c r="P963" s="0" t="n">
        <v>400</v>
      </c>
      <c r="Q963" s="0" t="n">
        <v>2.9</v>
      </c>
      <c r="R963" s="0" t="str">
        <f aca="false">INDEX(Lookup!$B$4:$B$18,MATCH(C963,Lookup!$A$4:$A$18,0))</f>
        <v>India</v>
      </c>
      <c r="S963" s="20" t="n">
        <f aca="false">INDEX(Lookup!$D$4:$D$18,MATCH(C963,Lookup!$A$4:$A$18,0))</f>
        <v>0.012</v>
      </c>
      <c r="T963" s="21" t="n">
        <f aca="false">ROUND(P963*S963,2)</f>
        <v>4.8</v>
      </c>
      <c r="U963" s="21" t="n">
        <f aca="false">IF(T963&lt;=10,1,IF(T963&lt;=20,2,IF(T963&lt;=30,3,IF(T963&lt;=40,4,IF(T963&lt;=50,5,IF(T963&lt;=100,6,IF(T963&lt;=250,7,8)))))))</f>
        <v>1</v>
      </c>
      <c r="V963" s="21" t="n">
        <f aca="false">IF(AND(OR(Dashboard!$T$3="All",R963=Dashboard!$T$3),OR(Dashboard!$T$4="All",D963=Dashboard!$T$4)),1,0)</f>
        <v>1</v>
      </c>
      <c r="W963" s="21" t="n">
        <f aca="false">IF(V963=1,T963+ROW()/10000000,0)</f>
        <v>4.8000963</v>
      </c>
    </row>
    <row r="964" customFormat="false" ht="15" hidden="false" customHeight="false" outlineLevel="0" collapsed="false">
      <c r="A964" s="0" t="n">
        <v>18393702</v>
      </c>
      <c r="B964" s="0" t="s">
        <v>3180</v>
      </c>
      <c r="C964" s="0" t="n">
        <v>1</v>
      </c>
      <c r="D964" s="0" t="s">
        <v>2945</v>
      </c>
      <c r="E964" s="0" t="s">
        <v>3181</v>
      </c>
      <c r="F964" s="0" t="s">
        <v>3178</v>
      </c>
      <c r="G964" s="0" t="s">
        <v>3179</v>
      </c>
      <c r="H964" s="0" t="s">
        <v>3182</v>
      </c>
      <c r="I964" s="0" t="s">
        <v>2123</v>
      </c>
      <c r="J964" s="0" t="s">
        <v>47</v>
      </c>
      <c r="K964" s="0" t="s">
        <v>46</v>
      </c>
      <c r="L964" s="0" t="s">
        <v>47</v>
      </c>
      <c r="M964" s="0" t="s">
        <v>47</v>
      </c>
      <c r="N964" s="0" t="n">
        <v>1</v>
      </c>
      <c r="O964" s="0" t="n">
        <v>4</v>
      </c>
      <c r="P964" s="0" t="n">
        <v>300</v>
      </c>
      <c r="Q964" s="0" t="n">
        <v>2.9</v>
      </c>
      <c r="R964" s="0" t="str">
        <f aca="false">INDEX(Lookup!$B$4:$B$18,MATCH(C964,Lookup!$A$4:$A$18,0))</f>
        <v>India</v>
      </c>
      <c r="S964" s="20" t="n">
        <f aca="false">INDEX(Lookup!$D$4:$D$18,MATCH(C964,Lookup!$A$4:$A$18,0))</f>
        <v>0.012</v>
      </c>
      <c r="T964" s="21" t="n">
        <f aca="false">ROUND(P964*S964,2)</f>
        <v>3.6</v>
      </c>
      <c r="U964" s="21" t="n">
        <f aca="false">IF(T964&lt;=10,1,IF(T964&lt;=20,2,IF(T964&lt;=30,3,IF(T964&lt;=40,4,IF(T964&lt;=50,5,IF(T964&lt;=100,6,IF(T964&lt;=250,7,8)))))))</f>
        <v>1</v>
      </c>
      <c r="V964" s="21" t="n">
        <f aca="false">IF(AND(OR(Dashboard!$T$3="All",R964=Dashboard!$T$3),OR(Dashboard!$T$4="All",D964=Dashboard!$T$4)),1,0)</f>
        <v>1</v>
      </c>
      <c r="W964" s="21" t="n">
        <f aca="false">IF(V964=1,T964+ROW()/10000000,0)</f>
        <v>3.6000964</v>
      </c>
    </row>
    <row r="965" customFormat="false" ht="15" hidden="false" customHeight="false" outlineLevel="0" collapsed="false">
      <c r="A965" s="0" t="n">
        <v>6152</v>
      </c>
      <c r="B965" s="0" t="s">
        <v>3183</v>
      </c>
      <c r="C965" s="0" t="n">
        <v>1</v>
      </c>
      <c r="D965" s="0" t="s">
        <v>2945</v>
      </c>
      <c r="E965" s="0" t="s">
        <v>3184</v>
      </c>
      <c r="F965" s="0" t="s">
        <v>3178</v>
      </c>
      <c r="G965" s="0" t="s">
        <v>3179</v>
      </c>
      <c r="H965" s="0" t="s">
        <v>3129</v>
      </c>
      <c r="I965" s="0" t="s">
        <v>2123</v>
      </c>
      <c r="J965" s="0" t="s">
        <v>47</v>
      </c>
      <c r="K965" s="0" t="s">
        <v>47</v>
      </c>
      <c r="L965" s="0" t="s">
        <v>47</v>
      </c>
      <c r="M965" s="0" t="s">
        <v>47</v>
      </c>
      <c r="N965" s="0" t="n">
        <v>1</v>
      </c>
      <c r="O965" s="0" t="n">
        <v>25</v>
      </c>
      <c r="P965" s="0" t="n">
        <v>400</v>
      </c>
      <c r="Q965" s="0" t="n">
        <v>2.5</v>
      </c>
      <c r="R965" s="0" t="str">
        <f aca="false">INDEX(Lookup!$B$4:$B$18,MATCH(C965,Lookup!$A$4:$A$18,0))</f>
        <v>India</v>
      </c>
      <c r="S965" s="20" t="n">
        <f aca="false">INDEX(Lookup!$D$4:$D$18,MATCH(C965,Lookup!$A$4:$A$18,0))</f>
        <v>0.012</v>
      </c>
      <c r="T965" s="21" t="n">
        <f aca="false">ROUND(P965*S965,2)</f>
        <v>4.8</v>
      </c>
      <c r="U965" s="21" t="n">
        <f aca="false">IF(T965&lt;=10,1,IF(T965&lt;=20,2,IF(T965&lt;=30,3,IF(T965&lt;=40,4,IF(T965&lt;=50,5,IF(T965&lt;=100,6,IF(T965&lt;=250,7,8)))))))</f>
        <v>1</v>
      </c>
      <c r="V965" s="21" t="n">
        <f aca="false">IF(AND(OR(Dashboard!$T$3="All",R965=Dashboard!$T$3),OR(Dashboard!$T$4="All",D965=Dashboard!$T$4)),1,0)</f>
        <v>1</v>
      </c>
      <c r="W965" s="21" t="n">
        <f aca="false">IF(V965=1,T965+ROW()/10000000,0)</f>
        <v>4.8000965</v>
      </c>
    </row>
    <row r="966" customFormat="false" ht="15" hidden="false" customHeight="false" outlineLevel="0" collapsed="false">
      <c r="A966" s="0" t="n">
        <v>306962</v>
      </c>
      <c r="B966" s="0" t="s">
        <v>3185</v>
      </c>
      <c r="C966" s="0" t="n">
        <v>1</v>
      </c>
      <c r="D966" s="0" t="s">
        <v>2945</v>
      </c>
      <c r="E966" s="0" t="s">
        <v>3186</v>
      </c>
      <c r="F966" s="0" t="s">
        <v>3178</v>
      </c>
      <c r="G966" s="0" t="s">
        <v>3179</v>
      </c>
      <c r="H966" s="0" t="s">
        <v>2128</v>
      </c>
      <c r="I966" s="0" t="s">
        <v>2123</v>
      </c>
      <c r="J966" s="0" t="s">
        <v>47</v>
      </c>
      <c r="K966" s="0" t="s">
        <v>47</v>
      </c>
      <c r="L966" s="0" t="s">
        <v>47</v>
      </c>
      <c r="M966" s="0" t="s">
        <v>47</v>
      </c>
      <c r="N966" s="0" t="n">
        <v>1</v>
      </c>
      <c r="O966" s="0" t="n">
        <v>26</v>
      </c>
      <c r="P966" s="0" t="n">
        <v>400</v>
      </c>
      <c r="Q966" s="0" t="n">
        <v>3.1</v>
      </c>
      <c r="R966" s="0" t="str">
        <f aca="false">INDEX(Lookup!$B$4:$B$18,MATCH(C966,Lookup!$A$4:$A$18,0))</f>
        <v>India</v>
      </c>
      <c r="S966" s="20" t="n">
        <f aca="false">INDEX(Lookup!$D$4:$D$18,MATCH(C966,Lookup!$A$4:$A$18,0))</f>
        <v>0.012</v>
      </c>
      <c r="T966" s="21" t="n">
        <f aca="false">ROUND(P966*S966,2)</f>
        <v>4.8</v>
      </c>
      <c r="U966" s="21" t="n">
        <f aca="false">IF(T966&lt;=10,1,IF(T966&lt;=20,2,IF(T966&lt;=30,3,IF(T966&lt;=40,4,IF(T966&lt;=50,5,IF(T966&lt;=100,6,IF(T966&lt;=250,7,8)))))))</f>
        <v>1</v>
      </c>
      <c r="V966" s="21" t="n">
        <f aca="false">IF(AND(OR(Dashboard!$T$3="All",R966=Dashboard!$T$3),OR(Dashboard!$T$4="All",D966=Dashboard!$T$4)),1,0)</f>
        <v>1</v>
      </c>
      <c r="W966" s="21" t="n">
        <f aca="false">IF(V966=1,T966+ROW()/10000000,0)</f>
        <v>4.8000966</v>
      </c>
    </row>
    <row r="967" customFormat="false" ht="15" hidden="false" customHeight="false" outlineLevel="0" collapsed="false">
      <c r="A967" s="0" t="n">
        <v>18445360</v>
      </c>
      <c r="B967" s="0" t="s">
        <v>3187</v>
      </c>
      <c r="C967" s="0" t="n">
        <v>1</v>
      </c>
      <c r="D967" s="0" t="s">
        <v>2945</v>
      </c>
      <c r="E967" s="0" t="s">
        <v>3188</v>
      </c>
      <c r="F967" s="0" t="s">
        <v>3178</v>
      </c>
      <c r="G967" s="0" t="s">
        <v>3179</v>
      </c>
      <c r="H967" s="0" t="s">
        <v>2158</v>
      </c>
      <c r="I967" s="0" t="s">
        <v>2123</v>
      </c>
      <c r="J967" s="0" t="s">
        <v>47</v>
      </c>
      <c r="K967" s="0" t="s">
        <v>47</v>
      </c>
      <c r="L967" s="0" t="s">
        <v>47</v>
      </c>
      <c r="M967" s="0" t="s">
        <v>47</v>
      </c>
      <c r="N967" s="0" t="n">
        <v>2</v>
      </c>
      <c r="O967" s="0" t="n">
        <v>4</v>
      </c>
      <c r="P967" s="0" t="n">
        <v>500</v>
      </c>
      <c r="Q967" s="0" t="n">
        <v>3</v>
      </c>
      <c r="R967" s="0" t="str">
        <f aca="false">INDEX(Lookup!$B$4:$B$18,MATCH(C967,Lookup!$A$4:$A$18,0))</f>
        <v>India</v>
      </c>
      <c r="S967" s="20" t="n">
        <f aca="false">INDEX(Lookup!$D$4:$D$18,MATCH(C967,Lookup!$A$4:$A$18,0))</f>
        <v>0.012</v>
      </c>
      <c r="T967" s="21" t="n">
        <f aca="false">ROUND(P967*S967,2)</f>
        <v>6</v>
      </c>
      <c r="U967" s="21" t="n">
        <f aca="false">IF(T967&lt;=10,1,IF(T967&lt;=20,2,IF(T967&lt;=30,3,IF(T967&lt;=40,4,IF(T967&lt;=50,5,IF(T967&lt;=100,6,IF(T967&lt;=250,7,8)))))))</f>
        <v>1</v>
      </c>
      <c r="V967" s="21" t="n">
        <f aca="false">IF(AND(OR(Dashboard!$T$3="All",R967=Dashboard!$T$3),OR(Dashboard!$T$4="All",D967=Dashboard!$T$4)),1,0)</f>
        <v>1</v>
      </c>
      <c r="W967" s="21" t="n">
        <f aca="false">IF(V967=1,T967+ROW()/10000000,0)</f>
        <v>6.0000967</v>
      </c>
    </row>
    <row r="968" customFormat="false" ht="15" hidden="false" customHeight="false" outlineLevel="0" collapsed="false">
      <c r="A968" s="0" t="n">
        <v>6150</v>
      </c>
      <c r="B968" s="0" t="s">
        <v>3189</v>
      </c>
      <c r="C968" s="0" t="n">
        <v>1</v>
      </c>
      <c r="D968" s="0" t="s">
        <v>2945</v>
      </c>
      <c r="E968" s="0" t="s">
        <v>3190</v>
      </c>
      <c r="F968" s="0" t="s">
        <v>3178</v>
      </c>
      <c r="G968" s="0" t="s">
        <v>3179</v>
      </c>
      <c r="H968" s="0" t="s">
        <v>2128</v>
      </c>
      <c r="I968" s="0" t="s">
        <v>2123</v>
      </c>
      <c r="J968" s="0" t="s">
        <v>47</v>
      </c>
      <c r="K968" s="0" t="s">
        <v>47</v>
      </c>
      <c r="L968" s="0" t="s">
        <v>47</v>
      </c>
      <c r="M968" s="0" t="s">
        <v>47</v>
      </c>
      <c r="N968" s="0" t="n">
        <v>1</v>
      </c>
      <c r="O968" s="0" t="n">
        <v>22</v>
      </c>
      <c r="P968" s="0" t="n">
        <v>250</v>
      </c>
      <c r="Q968" s="0" t="n">
        <v>3.4</v>
      </c>
      <c r="R968" s="0" t="str">
        <f aca="false">INDEX(Lookup!$B$4:$B$18,MATCH(C968,Lookup!$A$4:$A$18,0))</f>
        <v>India</v>
      </c>
      <c r="S968" s="20" t="n">
        <f aca="false">INDEX(Lookup!$D$4:$D$18,MATCH(C968,Lookup!$A$4:$A$18,0))</f>
        <v>0.012</v>
      </c>
      <c r="T968" s="21" t="n">
        <f aca="false">ROUND(P968*S968,2)</f>
        <v>3</v>
      </c>
      <c r="U968" s="21" t="n">
        <f aca="false">IF(T968&lt;=10,1,IF(T968&lt;=20,2,IF(T968&lt;=30,3,IF(T968&lt;=40,4,IF(T968&lt;=50,5,IF(T968&lt;=100,6,IF(T968&lt;=250,7,8)))))))</f>
        <v>1</v>
      </c>
      <c r="V968" s="21" t="n">
        <f aca="false">IF(AND(OR(Dashboard!$T$3="All",R968=Dashboard!$T$3),OR(Dashboard!$T$4="All",D968=Dashboard!$T$4)),1,0)</f>
        <v>1</v>
      </c>
      <c r="W968" s="21" t="n">
        <f aca="false">IF(V968=1,T968+ROW()/10000000,0)</f>
        <v>3.0000968</v>
      </c>
    </row>
    <row r="969" customFormat="false" ht="15" hidden="false" customHeight="false" outlineLevel="0" collapsed="false">
      <c r="A969" s="0" t="n">
        <v>18421024</v>
      </c>
      <c r="B969" s="0" t="s">
        <v>3191</v>
      </c>
      <c r="C969" s="0" t="n">
        <v>1</v>
      </c>
      <c r="D969" s="0" t="s">
        <v>2945</v>
      </c>
      <c r="E969" s="0" t="s">
        <v>3192</v>
      </c>
      <c r="F969" s="0" t="s">
        <v>3178</v>
      </c>
      <c r="G969" s="0" t="s">
        <v>3179</v>
      </c>
      <c r="H969" s="0" t="s">
        <v>2158</v>
      </c>
      <c r="I969" s="0" t="s">
        <v>2123</v>
      </c>
      <c r="J969" s="0" t="s">
        <v>46</v>
      </c>
      <c r="K969" s="0" t="s">
        <v>47</v>
      </c>
      <c r="L969" s="0" t="s">
        <v>47</v>
      </c>
      <c r="M969" s="0" t="s">
        <v>47</v>
      </c>
      <c r="N969" s="0" t="n">
        <v>2</v>
      </c>
      <c r="O969" s="0" t="n">
        <v>14</v>
      </c>
      <c r="P969" s="0" t="n">
        <v>800</v>
      </c>
      <c r="Q969" s="0" t="n">
        <v>3.3</v>
      </c>
      <c r="R969" s="0" t="str">
        <f aca="false">INDEX(Lookup!$B$4:$B$18,MATCH(C969,Lookup!$A$4:$A$18,0))</f>
        <v>India</v>
      </c>
      <c r="S969" s="20" t="n">
        <f aca="false">INDEX(Lookup!$D$4:$D$18,MATCH(C969,Lookup!$A$4:$A$18,0))</f>
        <v>0.012</v>
      </c>
      <c r="T969" s="21" t="n">
        <f aca="false">ROUND(P969*S969,2)</f>
        <v>9.6</v>
      </c>
      <c r="U969" s="21" t="n">
        <f aca="false">IF(T969&lt;=10,1,IF(T969&lt;=20,2,IF(T969&lt;=30,3,IF(T969&lt;=40,4,IF(T969&lt;=50,5,IF(T969&lt;=100,6,IF(T969&lt;=250,7,8)))))))</f>
        <v>1</v>
      </c>
      <c r="V969" s="21" t="n">
        <f aca="false">IF(AND(OR(Dashboard!$T$3="All",R969=Dashboard!$T$3),OR(Dashboard!$T$4="All",D969=Dashboard!$T$4)),1,0)</f>
        <v>1</v>
      </c>
      <c r="W969" s="21" t="n">
        <f aca="false">IF(V969=1,T969+ROW()/10000000,0)</f>
        <v>9.6000969</v>
      </c>
    </row>
    <row r="970" customFormat="false" ht="15" hidden="false" customHeight="false" outlineLevel="0" collapsed="false">
      <c r="A970" s="0" t="n">
        <v>18471260</v>
      </c>
      <c r="B970" s="0" t="s">
        <v>3193</v>
      </c>
      <c r="C970" s="0" t="n">
        <v>1</v>
      </c>
      <c r="D970" s="0" t="s">
        <v>2945</v>
      </c>
      <c r="E970" s="0" t="s">
        <v>3194</v>
      </c>
      <c r="F970" s="0" t="s">
        <v>3178</v>
      </c>
      <c r="G970" s="0" t="s">
        <v>3179</v>
      </c>
      <c r="H970" s="0" t="s">
        <v>2128</v>
      </c>
      <c r="I970" s="0" t="s">
        <v>2123</v>
      </c>
      <c r="J970" s="0" t="s">
        <v>47</v>
      </c>
      <c r="K970" s="0" t="s">
        <v>47</v>
      </c>
      <c r="L970" s="0" t="s">
        <v>47</v>
      </c>
      <c r="M970" s="0" t="s">
        <v>47</v>
      </c>
      <c r="N970" s="0" t="n">
        <v>1</v>
      </c>
      <c r="O970" s="0" t="n">
        <v>8</v>
      </c>
      <c r="P970" s="0" t="n">
        <v>300</v>
      </c>
      <c r="Q970" s="0" t="n">
        <v>3.1</v>
      </c>
      <c r="R970" s="0" t="str">
        <f aca="false">INDEX(Lookup!$B$4:$B$18,MATCH(C970,Lookup!$A$4:$A$18,0))</f>
        <v>India</v>
      </c>
      <c r="S970" s="20" t="n">
        <f aca="false">INDEX(Lookup!$D$4:$D$18,MATCH(C970,Lookup!$A$4:$A$18,0))</f>
        <v>0.012</v>
      </c>
      <c r="T970" s="21" t="n">
        <f aca="false">ROUND(P970*S970,2)</f>
        <v>3.6</v>
      </c>
      <c r="U970" s="21" t="n">
        <f aca="false">IF(T970&lt;=10,1,IF(T970&lt;=20,2,IF(T970&lt;=30,3,IF(T970&lt;=40,4,IF(T970&lt;=50,5,IF(T970&lt;=100,6,IF(T970&lt;=250,7,8)))))))</f>
        <v>1</v>
      </c>
      <c r="V970" s="21" t="n">
        <f aca="false">IF(AND(OR(Dashboard!$T$3="All",R970=Dashboard!$T$3),OR(Dashboard!$T$4="All",D970=Dashboard!$T$4)),1,0)</f>
        <v>1</v>
      </c>
      <c r="W970" s="21" t="n">
        <f aca="false">IF(V970=1,T970+ROW()/10000000,0)</f>
        <v>3.600097</v>
      </c>
    </row>
    <row r="971" customFormat="false" ht="15" hidden="false" customHeight="false" outlineLevel="0" collapsed="false">
      <c r="A971" s="0" t="n">
        <v>18367316</v>
      </c>
      <c r="B971" s="0" t="s">
        <v>3195</v>
      </c>
      <c r="C971" s="0" t="n">
        <v>1</v>
      </c>
      <c r="D971" s="0" t="s">
        <v>2945</v>
      </c>
      <c r="E971" s="0" t="s">
        <v>3196</v>
      </c>
      <c r="F971" s="0" t="s">
        <v>3178</v>
      </c>
      <c r="G971" s="0" t="s">
        <v>3179</v>
      </c>
      <c r="H971" s="0" t="s">
        <v>2917</v>
      </c>
      <c r="I971" s="0" t="s">
        <v>2123</v>
      </c>
      <c r="J971" s="0" t="s">
        <v>47</v>
      </c>
      <c r="K971" s="0" t="s">
        <v>47</v>
      </c>
      <c r="L971" s="0" t="s">
        <v>47</v>
      </c>
      <c r="M971" s="0" t="s">
        <v>47</v>
      </c>
      <c r="N971" s="0" t="n">
        <v>1</v>
      </c>
      <c r="O971" s="0" t="n">
        <v>8</v>
      </c>
      <c r="P971" s="0" t="n">
        <v>400</v>
      </c>
      <c r="Q971" s="0" t="n">
        <v>3.1</v>
      </c>
      <c r="R971" s="0" t="str">
        <f aca="false">INDEX(Lookup!$B$4:$B$18,MATCH(C971,Lookup!$A$4:$A$18,0))</f>
        <v>India</v>
      </c>
      <c r="S971" s="20" t="n">
        <f aca="false">INDEX(Lookup!$D$4:$D$18,MATCH(C971,Lookup!$A$4:$A$18,0))</f>
        <v>0.012</v>
      </c>
      <c r="T971" s="21" t="n">
        <f aca="false">ROUND(P971*S971,2)</f>
        <v>4.8</v>
      </c>
      <c r="U971" s="21" t="n">
        <f aca="false">IF(T971&lt;=10,1,IF(T971&lt;=20,2,IF(T971&lt;=30,3,IF(T971&lt;=40,4,IF(T971&lt;=50,5,IF(T971&lt;=100,6,IF(T971&lt;=250,7,8)))))))</f>
        <v>1</v>
      </c>
      <c r="V971" s="21" t="n">
        <f aca="false">IF(AND(OR(Dashboard!$T$3="All",R971=Dashboard!$T$3),OR(Dashboard!$T$4="All",D971=Dashboard!$T$4)),1,0)</f>
        <v>1</v>
      </c>
      <c r="W971" s="21" t="n">
        <f aca="false">IF(V971=1,T971+ROW()/10000000,0)</f>
        <v>4.8000971</v>
      </c>
    </row>
    <row r="972" customFormat="false" ht="15" hidden="false" customHeight="false" outlineLevel="0" collapsed="false">
      <c r="A972" s="0" t="n">
        <v>18466931</v>
      </c>
      <c r="B972" s="0" t="s">
        <v>3197</v>
      </c>
      <c r="C972" s="0" t="n">
        <v>1</v>
      </c>
      <c r="D972" s="0" t="s">
        <v>2945</v>
      </c>
      <c r="E972" s="0" t="s">
        <v>3198</v>
      </c>
      <c r="F972" s="0" t="s">
        <v>3178</v>
      </c>
      <c r="G972" s="0" t="s">
        <v>3179</v>
      </c>
      <c r="H972" s="0" t="s">
        <v>2128</v>
      </c>
      <c r="I972" s="0" t="s">
        <v>2123</v>
      </c>
      <c r="J972" s="0" t="s">
        <v>47</v>
      </c>
      <c r="K972" s="0" t="s">
        <v>47</v>
      </c>
      <c r="L972" s="0" t="s">
        <v>47</v>
      </c>
      <c r="M972" s="0" t="s">
        <v>47</v>
      </c>
      <c r="N972" s="0" t="n">
        <v>1</v>
      </c>
      <c r="O972" s="0" t="n">
        <v>0</v>
      </c>
      <c r="P972" s="0" t="n">
        <v>400</v>
      </c>
      <c r="Q972" s="0" t="n">
        <v>1</v>
      </c>
      <c r="R972" s="0" t="str">
        <f aca="false">INDEX(Lookup!$B$4:$B$18,MATCH(C972,Lookup!$A$4:$A$18,0))</f>
        <v>India</v>
      </c>
      <c r="S972" s="20" t="n">
        <f aca="false">INDEX(Lookup!$D$4:$D$18,MATCH(C972,Lookup!$A$4:$A$18,0))</f>
        <v>0.012</v>
      </c>
      <c r="T972" s="21" t="n">
        <f aca="false">ROUND(P972*S972,2)</f>
        <v>4.8</v>
      </c>
      <c r="U972" s="21" t="n">
        <f aca="false">IF(T972&lt;=10,1,IF(T972&lt;=20,2,IF(T972&lt;=30,3,IF(T972&lt;=40,4,IF(T972&lt;=50,5,IF(T972&lt;=100,6,IF(T972&lt;=250,7,8)))))))</f>
        <v>1</v>
      </c>
      <c r="V972" s="21" t="n">
        <f aca="false">IF(AND(OR(Dashboard!$T$3="All",R972=Dashboard!$T$3),OR(Dashboard!$T$4="All",D972=Dashboard!$T$4)),1,0)</f>
        <v>1</v>
      </c>
      <c r="W972" s="21" t="n">
        <f aca="false">IF(V972=1,T972+ROW()/10000000,0)</f>
        <v>4.8000972</v>
      </c>
    </row>
    <row r="973" customFormat="false" ht="15" hidden="false" customHeight="false" outlineLevel="0" collapsed="false">
      <c r="A973" s="0" t="n">
        <v>18466420</v>
      </c>
      <c r="B973" s="0" t="s">
        <v>3199</v>
      </c>
      <c r="C973" s="0" t="n">
        <v>1</v>
      </c>
      <c r="D973" s="0" t="s">
        <v>2945</v>
      </c>
      <c r="E973" s="0" t="s">
        <v>3200</v>
      </c>
      <c r="F973" s="0" t="s">
        <v>3178</v>
      </c>
      <c r="G973" s="0" t="s">
        <v>3179</v>
      </c>
      <c r="H973" s="0" t="s">
        <v>2662</v>
      </c>
      <c r="I973" s="0" t="s">
        <v>2123</v>
      </c>
      <c r="J973" s="0" t="s">
        <v>47</v>
      </c>
      <c r="K973" s="0" t="s">
        <v>47</v>
      </c>
      <c r="L973" s="0" t="s">
        <v>47</v>
      </c>
      <c r="M973" s="0" t="s">
        <v>47</v>
      </c>
      <c r="N973" s="0" t="n">
        <v>1</v>
      </c>
      <c r="O973" s="0" t="n">
        <v>0</v>
      </c>
      <c r="P973" s="0" t="n">
        <v>300</v>
      </c>
      <c r="Q973" s="0" t="n">
        <v>1</v>
      </c>
      <c r="R973" s="0" t="str">
        <f aca="false">INDEX(Lookup!$B$4:$B$18,MATCH(C973,Lookup!$A$4:$A$18,0))</f>
        <v>India</v>
      </c>
      <c r="S973" s="20" t="n">
        <f aca="false">INDEX(Lookup!$D$4:$D$18,MATCH(C973,Lookup!$A$4:$A$18,0))</f>
        <v>0.012</v>
      </c>
      <c r="T973" s="21" t="n">
        <f aca="false">ROUND(P973*S973,2)</f>
        <v>3.6</v>
      </c>
      <c r="U973" s="21" t="n">
        <f aca="false">IF(T973&lt;=10,1,IF(T973&lt;=20,2,IF(T973&lt;=30,3,IF(T973&lt;=40,4,IF(T973&lt;=50,5,IF(T973&lt;=100,6,IF(T973&lt;=250,7,8)))))))</f>
        <v>1</v>
      </c>
      <c r="V973" s="21" t="n">
        <f aca="false">IF(AND(OR(Dashboard!$T$3="All",R973=Dashboard!$T$3),OR(Dashboard!$T$4="All",D973=Dashboard!$T$4)),1,0)</f>
        <v>1</v>
      </c>
      <c r="W973" s="21" t="n">
        <f aca="false">IF(V973=1,T973+ROW()/10000000,0)</f>
        <v>3.6000973</v>
      </c>
    </row>
    <row r="974" customFormat="false" ht="15" hidden="false" customHeight="false" outlineLevel="0" collapsed="false">
      <c r="A974" s="0" t="n">
        <v>18464607</v>
      </c>
      <c r="B974" s="0" t="s">
        <v>3201</v>
      </c>
      <c r="C974" s="0" t="n">
        <v>1</v>
      </c>
      <c r="D974" s="0" t="s">
        <v>2945</v>
      </c>
      <c r="E974" s="0" t="s">
        <v>3202</v>
      </c>
      <c r="F974" s="0" t="s">
        <v>3178</v>
      </c>
      <c r="G974" s="0" t="s">
        <v>3179</v>
      </c>
      <c r="H974" s="0" t="s">
        <v>69</v>
      </c>
      <c r="I974" s="0" t="s">
        <v>2123</v>
      </c>
      <c r="J974" s="0" t="s">
        <v>47</v>
      </c>
      <c r="K974" s="0" t="s">
        <v>47</v>
      </c>
      <c r="L974" s="0" t="s">
        <v>47</v>
      </c>
      <c r="M974" s="0" t="s">
        <v>47</v>
      </c>
      <c r="N974" s="0" t="n">
        <v>1</v>
      </c>
      <c r="O974" s="0" t="n">
        <v>0</v>
      </c>
      <c r="P974" s="0" t="n">
        <v>300</v>
      </c>
      <c r="Q974" s="0" t="n">
        <v>1</v>
      </c>
      <c r="R974" s="0" t="str">
        <f aca="false">INDEX(Lookup!$B$4:$B$18,MATCH(C974,Lookup!$A$4:$A$18,0))</f>
        <v>India</v>
      </c>
      <c r="S974" s="20" t="n">
        <f aca="false">INDEX(Lookup!$D$4:$D$18,MATCH(C974,Lookup!$A$4:$A$18,0))</f>
        <v>0.012</v>
      </c>
      <c r="T974" s="21" t="n">
        <f aca="false">ROUND(P974*S974,2)</f>
        <v>3.6</v>
      </c>
      <c r="U974" s="21" t="n">
        <f aca="false">IF(T974&lt;=10,1,IF(T974&lt;=20,2,IF(T974&lt;=30,3,IF(T974&lt;=40,4,IF(T974&lt;=50,5,IF(T974&lt;=100,6,IF(T974&lt;=250,7,8)))))))</f>
        <v>1</v>
      </c>
      <c r="V974" s="21" t="n">
        <f aca="false">IF(AND(OR(Dashboard!$T$3="All",R974=Dashboard!$T$3),OR(Dashboard!$T$4="All",D974=Dashboard!$T$4)),1,0)</f>
        <v>1</v>
      </c>
      <c r="W974" s="21" t="n">
        <f aca="false">IF(V974=1,T974+ROW()/10000000,0)</f>
        <v>3.6000974</v>
      </c>
    </row>
    <row r="975" customFormat="false" ht="15" hidden="false" customHeight="false" outlineLevel="0" collapsed="false">
      <c r="A975" s="0" t="n">
        <v>18464631</v>
      </c>
      <c r="B975" s="0" t="s">
        <v>3203</v>
      </c>
      <c r="C975" s="0" t="n">
        <v>1</v>
      </c>
      <c r="D975" s="0" t="s">
        <v>2945</v>
      </c>
      <c r="E975" s="0" t="s">
        <v>3204</v>
      </c>
      <c r="F975" s="0" t="s">
        <v>3178</v>
      </c>
      <c r="G975" s="0" t="s">
        <v>3179</v>
      </c>
      <c r="H975" s="0" t="s">
        <v>69</v>
      </c>
      <c r="I975" s="0" t="s">
        <v>2123</v>
      </c>
      <c r="J975" s="0" t="s">
        <v>47</v>
      </c>
      <c r="K975" s="0" t="s">
        <v>47</v>
      </c>
      <c r="L975" s="0" t="s">
        <v>47</v>
      </c>
      <c r="M975" s="0" t="s">
        <v>47</v>
      </c>
      <c r="N975" s="0" t="n">
        <v>1</v>
      </c>
      <c r="O975" s="0" t="n">
        <v>0</v>
      </c>
      <c r="P975" s="0" t="n">
        <v>300</v>
      </c>
      <c r="Q975" s="0" t="n">
        <v>1</v>
      </c>
      <c r="R975" s="0" t="str">
        <f aca="false">INDEX(Lookup!$B$4:$B$18,MATCH(C975,Lookup!$A$4:$A$18,0))</f>
        <v>India</v>
      </c>
      <c r="S975" s="20" t="n">
        <f aca="false">INDEX(Lookup!$D$4:$D$18,MATCH(C975,Lookup!$A$4:$A$18,0))</f>
        <v>0.012</v>
      </c>
      <c r="T975" s="21" t="n">
        <f aca="false">ROUND(P975*S975,2)</f>
        <v>3.6</v>
      </c>
      <c r="U975" s="21" t="n">
        <f aca="false">IF(T975&lt;=10,1,IF(T975&lt;=20,2,IF(T975&lt;=30,3,IF(T975&lt;=40,4,IF(T975&lt;=50,5,IF(T975&lt;=100,6,IF(T975&lt;=250,7,8)))))))</f>
        <v>1</v>
      </c>
      <c r="V975" s="21" t="n">
        <f aca="false">IF(AND(OR(Dashboard!$T$3="All",R975=Dashboard!$T$3),OR(Dashboard!$T$4="All",D975=Dashboard!$T$4)),1,0)</f>
        <v>1</v>
      </c>
      <c r="W975" s="21" t="n">
        <f aca="false">IF(V975=1,T975+ROW()/10000000,0)</f>
        <v>3.6000975</v>
      </c>
    </row>
    <row r="976" customFormat="false" ht="15" hidden="false" customHeight="false" outlineLevel="0" collapsed="false">
      <c r="A976" s="0" t="n">
        <v>301170</v>
      </c>
      <c r="B976" s="0" t="s">
        <v>3205</v>
      </c>
      <c r="C976" s="0" t="n">
        <v>1</v>
      </c>
      <c r="D976" s="0" t="s">
        <v>2945</v>
      </c>
      <c r="E976" s="0" t="s">
        <v>3206</v>
      </c>
      <c r="F976" s="0" t="s">
        <v>3178</v>
      </c>
      <c r="G976" s="0" t="s">
        <v>3179</v>
      </c>
      <c r="H976" s="0" t="s">
        <v>2128</v>
      </c>
      <c r="I976" s="0" t="s">
        <v>2123</v>
      </c>
      <c r="J976" s="0" t="s">
        <v>47</v>
      </c>
      <c r="K976" s="0" t="s">
        <v>47</v>
      </c>
      <c r="L976" s="0" t="s">
        <v>47</v>
      </c>
      <c r="M976" s="0" t="s">
        <v>47</v>
      </c>
      <c r="N976" s="0" t="n">
        <v>1</v>
      </c>
      <c r="O976" s="0" t="n">
        <v>2</v>
      </c>
      <c r="P976" s="0" t="n">
        <v>250</v>
      </c>
      <c r="Q976" s="0" t="n">
        <v>1</v>
      </c>
      <c r="R976" s="0" t="str">
        <f aca="false">INDEX(Lookup!$B$4:$B$18,MATCH(C976,Lookup!$A$4:$A$18,0))</f>
        <v>India</v>
      </c>
      <c r="S976" s="20" t="n">
        <f aca="false">INDEX(Lookup!$D$4:$D$18,MATCH(C976,Lookup!$A$4:$A$18,0))</f>
        <v>0.012</v>
      </c>
      <c r="T976" s="21" t="n">
        <f aca="false">ROUND(P976*S976,2)</f>
        <v>3</v>
      </c>
      <c r="U976" s="21" t="n">
        <f aca="false">IF(T976&lt;=10,1,IF(T976&lt;=20,2,IF(T976&lt;=30,3,IF(T976&lt;=40,4,IF(T976&lt;=50,5,IF(T976&lt;=100,6,IF(T976&lt;=250,7,8)))))))</f>
        <v>1</v>
      </c>
      <c r="V976" s="21" t="n">
        <f aca="false">IF(AND(OR(Dashboard!$T$3="All",R976=Dashboard!$T$3),OR(Dashboard!$T$4="All",D976=Dashboard!$T$4)),1,0)</f>
        <v>1</v>
      </c>
      <c r="W976" s="21" t="n">
        <f aca="false">IF(V976=1,T976+ROW()/10000000,0)</f>
        <v>3.0000976</v>
      </c>
    </row>
    <row r="977" customFormat="false" ht="15" hidden="false" customHeight="false" outlineLevel="0" collapsed="false">
      <c r="A977" s="0" t="n">
        <v>18466939</v>
      </c>
      <c r="B977" s="0" t="s">
        <v>3207</v>
      </c>
      <c r="C977" s="0" t="n">
        <v>1</v>
      </c>
      <c r="D977" s="0" t="s">
        <v>2945</v>
      </c>
      <c r="E977" s="0" t="s">
        <v>3208</v>
      </c>
      <c r="F977" s="0" t="s">
        <v>3178</v>
      </c>
      <c r="G977" s="0" t="s">
        <v>3179</v>
      </c>
      <c r="H977" s="0" t="s">
        <v>69</v>
      </c>
      <c r="I977" s="0" t="s">
        <v>2123</v>
      </c>
      <c r="J977" s="0" t="s">
        <v>47</v>
      </c>
      <c r="K977" s="0" t="s">
        <v>47</v>
      </c>
      <c r="L977" s="0" t="s">
        <v>47</v>
      </c>
      <c r="M977" s="0" t="s">
        <v>47</v>
      </c>
      <c r="N977" s="0" t="n">
        <v>1</v>
      </c>
      <c r="O977" s="0" t="n">
        <v>0</v>
      </c>
      <c r="P977" s="0" t="n">
        <v>250</v>
      </c>
      <c r="Q977" s="0" t="n">
        <v>1</v>
      </c>
      <c r="R977" s="0" t="str">
        <f aca="false">INDEX(Lookup!$B$4:$B$18,MATCH(C977,Lookup!$A$4:$A$18,0))</f>
        <v>India</v>
      </c>
      <c r="S977" s="20" t="n">
        <f aca="false">INDEX(Lookup!$D$4:$D$18,MATCH(C977,Lookup!$A$4:$A$18,0))</f>
        <v>0.012</v>
      </c>
      <c r="T977" s="21" t="n">
        <f aca="false">ROUND(P977*S977,2)</f>
        <v>3</v>
      </c>
      <c r="U977" s="21" t="n">
        <f aca="false">IF(T977&lt;=10,1,IF(T977&lt;=20,2,IF(T977&lt;=30,3,IF(T977&lt;=40,4,IF(T977&lt;=50,5,IF(T977&lt;=100,6,IF(T977&lt;=250,7,8)))))))</f>
        <v>1</v>
      </c>
      <c r="V977" s="21" t="n">
        <f aca="false">IF(AND(OR(Dashboard!$T$3="All",R977=Dashboard!$T$3),OR(Dashboard!$T$4="All",D977=Dashboard!$T$4)),1,0)</f>
        <v>1</v>
      </c>
      <c r="W977" s="21" t="n">
        <f aca="false">IF(V977=1,T977+ROW()/10000000,0)</f>
        <v>3.0000977</v>
      </c>
    </row>
    <row r="978" customFormat="false" ht="15" hidden="false" customHeight="false" outlineLevel="0" collapsed="false">
      <c r="A978" s="0" t="n">
        <v>18380180</v>
      </c>
      <c r="B978" s="0" t="s">
        <v>3209</v>
      </c>
      <c r="C978" s="0" t="n">
        <v>1</v>
      </c>
      <c r="D978" s="0" t="s">
        <v>2945</v>
      </c>
      <c r="E978" s="0" t="s">
        <v>3210</v>
      </c>
      <c r="F978" s="0" t="s">
        <v>3178</v>
      </c>
      <c r="G978" s="0" t="s">
        <v>3179</v>
      </c>
      <c r="H978" s="0" t="s">
        <v>2288</v>
      </c>
      <c r="I978" s="0" t="s">
        <v>2123</v>
      </c>
      <c r="J978" s="0" t="s">
        <v>47</v>
      </c>
      <c r="K978" s="0" t="s">
        <v>47</v>
      </c>
      <c r="L978" s="0" t="s">
        <v>47</v>
      </c>
      <c r="M978" s="0" t="s">
        <v>47</v>
      </c>
      <c r="N978" s="0" t="n">
        <v>1</v>
      </c>
      <c r="O978" s="0" t="n">
        <v>0</v>
      </c>
      <c r="P978" s="0" t="n">
        <v>400</v>
      </c>
      <c r="Q978" s="0" t="n">
        <v>1</v>
      </c>
      <c r="R978" s="0" t="str">
        <f aca="false">INDEX(Lookup!$B$4:$B$18,MATCH(C978,Lookup!$A$4:$A$18,0))</f>
        <v>India</v>
      </c>
      <c r="S978" s="20" t="n">
        <f aca="false">INDEX(Lookup!$D$4:$D$18,MATCH(C978,Lookup!$A$4:$A$18,0))</f>
        <v>0.012</v>
      </c>
      <c r="T978" s="21" t="n">
        <f aca="false">ROUND(P978*S978,2)</f>
        <v>4.8</v>
      </c>
      <c r="U978" s="21" t="n">
        <f aca="false">IF(T978&lt;=10,1,IF(T978&lt;=20,2,IF(T978&lt;=30,3,IF(T978&lt;=40,4,IF(T978&lt;=50,5,IF(T978&lt;=100,6,IF(T978&lt;=250,7,8)))))))</f>
        <v>1</v>
      </c>
      <c r="V978" s="21" t="n">
        <f aca="false">IF(AND(OR(Dashboard!$T$3="All",R978=Dashboard!$T$3),OR(Dashboard!$T$4="All",D978=Dashboard!$T$4)),1,0)</f>
        <v>1</v>
      </c>
      <c r="W978" s="21" t="n">
        <f aca="false">IF(V978=1,T978+ROW()/10000000,0)</f>
        <v>4.8000978</v>
      </c>
    </row>
    <row r="979" customFormat="false" ht="15" hidden="false" customHeight="false" outlineLevel="0" collapsed="false">
      <c r="A979" s="0" t="n">
        <v>18466407</v>
      </c>
      <c r="B979" s="0" t="s">
        <v>3211</v>
      </c>
      <c r="C979" s="0" t="n">
        <v>1</v>
      </c>
      <c r="D979" s="0" t="s">
        <v>2945</v>
      </c>
      <c r="E979" s="0" t="s">
        <v>3212</v>
      </c>
      <c r="F979" s="0" t="s">
        <v>3178</v>
      </c>
      <c r="G979" s="0" t="s">
        <v>3179</v>
      </c>
      <c r="H979" s="0" t="s">
        <v>402</v>
      </c>
      <c r="I979" s="0" t="s">
        <v>2123</v>
      </c>
      <c r="J979" s="0" t="s">
        <v>47</v>
      </c>
      <c r="K979" s="0" t="s">
        <v>47</v>
      </c>
      <c r="L979" s="0" t="s">
        <v>47</v>
      </c>
      <c r="M979" s="0" t="s">
        <v>47</v>
      </c>
      <c r="N979" s="0" t="n">
        <v>2</v>
      </c>
      <c r="O979" s="0" t="n">
        <v>0</v>
      </c>
      <c r="P979" s="0" t="n">
        <v>500</v>
      </c>
      <c r="Q979" s="0" t="n">
        <v>1</v>
      </c>
      <c r="R979" s="0" t="str">
        <f aca="false">INDEX(Lookup!$B$4:$B$18,MATCH(C979,Lookup!$A$4:$A$18,0))</f>
        <v>India</v>
      </c>
      <c r="S979" s="20" t="n">
        <f aca="false">INDEX(Lookup!$D$4:$D$18,MATCH(C979,Lookup!$A$4:$A$18,0))</f>
        <v>0.012</v>
      </c>
      <c r="T979" s="21" t="n">
        <f aca="false">ROUND(P979*S979,2)</f>
        <v>6</v>
      </c>
      <c r="U979" s="21" t="n">
        <f aca="false">IF(T979&lt;=10,1,IF(T979&lt;=20,2,IF(T979&lt;=30,3,IF(T979&lt;=40,4,IF(T979&lt;=50,5,IF(T979&lt;=100,6,IF(T979&lt;=250,7,8)))))))</f>
        <v>1</v>
      </c>
      <c r="V979" s="21" t="n">
        <f aca="false">IF(AND(OR(Dashboard!$T$3="All",R979=Dashboard!$T$3),OR(Dashboard!$T$4="All",D979=Dashboard!$T$4)),1,0)</f>
        <v>1</v>
      </c>
      <c r="W979" s="21" t="n">
        <f aca="false">IF(V979=1,T979+ROW()/10000000,0)</f>
        <v>6.0000979</v>
      </c>
    </row>
    <row r="980" customFormat="false" ht="15" hidden="false" customHeight="false" outlineLevel="0" collapsed="false">
      <c r="A980" s="0" t="n">
        <v>304001</v>
      </c>
      <c r="B980" s="0" t="s">
        <v>3213</v>
      </c>
      <c r="C980" s="0" t="n">
        <v>1</v>
      </c>
      <c r="D980" s="0" t="s">
        <v>2945</v>
      </c>
      <c r="E980" s="0" t="s">
        <v>3214</v>
      </c>
      <c r="F980" s="0" t="s">
        <v>3215</v>
      </c>
      <c r="G980" s="0" t="s">
        <v>3216</v>
      </c>
      <c r="H980" s="0" t="s">
        <v>2662</v>
      </c>
      <c r="I980" s="0" t="s">
        <v>2123</v>
      </c>
      <c r="J980" s="0" t="s">
        <v>47</v>
      </c>
      <c r="K980" s="0" t="s">
        <v>47</v>
      </c>
      <c r="L980" s="0" t="s">
        <v>47</v>
      </c>
      <c r="M980" s="0" t="s">
        <v>47</v>
      </c>
      <c r="N980" s="0" t="n">
        <v>1</v>
      </c>
      <c r="O980" s="0" t="n">
        <v>20</v>
      </c>
      <c r="P980" s="0" t="n">
        <v>400</v>
      </c>
      <c r="Q980" s="0" t="n">
        <v>2.8</v>
      </c>
      <c r="R980" s="0" t="str">
        <f aca="false">INDEX(Lookup!$B$4:$B$18,MATCH(C980,Lookup!$A$4:$A$18,0))</f>
        <v>India</v>
      </c>
      <c r="S980" s="20" t="n">
        <f aca="false">INDEX(Lookup!$D$4:$D$18,MATCH(C980,Lookup!$A$4:$A$18,0))</f>
        <v>0.012</v>
      </c>
      <c r="T980" s="21" t="n">
        <f aca="false">ROUND(P980*S980,2)</f>
        <v>4.8</v>
      </c>
      <c r="U980" s="21" t="n">
        <f aca="false">IF(T980&lt;=10,1,IF(T980&lt;=20,2,IF(T980&lt;=30,3,IF(T980&lt;=40,4,IF(T980&lt;=50,5,IF(T980&lt;=100,6,IF(T980&lt;=250,7,8)))))))</f>
        <v>1</v>
      </c>
      <c r="V980" s="21" t="n">
        <f aca="false">IF(AND(OR(Dashboard!$T$3="All",R980=Dashboard!$T$3),OR(Dashboard!$T$4="All",D980=Dashboard!$T$4)),1,0)</f>
        <v>1</v>
      </c>
      <c r="W980" s="21" t="n">
        <f aca="false">IF(V980=1,T980+ROW()/10000000,0)</f>
        <v>4.800098</v>
      </c>
    </row>
    <row r="981" customFormat="false" ht="15" hidden="false" customHeight="false" outlineLevel="0" collapsed="false">
      <c r="A981" s="0" t="n">
        <v>8319</v>
      </c>
      <c r="B981" s="0" t="s">
        <v>3217</v>
      </c>
      <c r="C981" s="0" t="n">
        <v>1</v>
      </c>
      <c r="D981" s="0" t="s">
        <v>2945</v>
      </c>
      <c r="E981" s="0" t="s">
        <v>3218</v>
      </c>
      <c r="F981" s="0" t="s">
        <v>3215</v>
      </c>
      <c r="G981" s="0" t="s">
        <v>3216</v>
      </c>
      <c r="H981" s="0" t="s">
        <v>2359</v>
      </c>
      <c r="I981" s="0" t="s">
        <v>2123</v>
      </c>
      <c r="J981" s="0" t="s">
        <v>47</v>
      </c>
      <c r="K981" s="0" t="s">
        <v>47</v>
      </c>
      <c r="L981" s="0" t="s">
        <v>47</v>
      </c>
      <c r="M981" s="0" t="s">
        <v>47</v>
      </c>
      <c r="N981" s="0" t="n">
        <v>2</v>
      </c>
      <c r="O981" s="0" t="n">
        <v>39</v>
      </c>
      <c r="P981" s="0" t="n">
        <v>700</v>
      </c>
      <c r="Q981" s="0" t="n">
        <v>2.7</v>
      </c>
      <c r="R981" s="0" t="str">
        <f aca="false">INDEX(Lookup!$B$4:$B$18,MATCH(C981,Lookup!$A$4:$A$18,0))</f>
        <v>India</v>
      </c>
      <c r="S981" s="20" t="n">
        <f aca="false">INDEX(Lookup!$D$4:$D$18,MATCH(C981,Lookup!$A$4:$A$18,0))</f>
        <v>0.012</v>
      </c>
      <c r="T981" s="21" t="n">
        <f aca="false">ROUND(P981*S981,2)</f>
        <v>8.4</v>
      </c>
      <c r="U981" s="21" t="n">
        <f aca="false">IF(T981&lt;=10,1,IF(T981&lt;=20,2,IF(T981&lt;=30,3,IF(T981&lt;=40,4,IF(T981&lt;=50,5,IF(T981&lt;=100,6,IF(T981&lt;=250,7,8)))))))</f>
        <v>1</v>
      </c>
      <c r="V981" s="21" t="n">
        <f aca="false">IF(AND(OR(Dashboard!$T$3="All",R981=Dashboard!$T$3),OR(Dashboard!$T$4="All",D981=Dashboard!$T$4)),1,0)</f>
        <v>1</v>
      </c>
      <c r="W981" s="21" t="n">
        <f aca="false">IF(V981=1,T981+ROW()/10000000,0)</f>
        <v>8.4000981</v>
      </c>
    </row>
    <row r="982" customFormat="false" ht="15" hidden="false" customHeight="false" outlineLevel="0" collapsed="false">
      <c r="A982" s="0" t="n">
        <v>303871</v>
      </c>
      <c r="B982" s="0" t="s">
        <v>3016</v>
      </c>
      <c r="C982" s="0" t="n">
        <v>1</v>
      </c>
      <c r="D982" s="0" t="s">
        <v>2945</v>
      </c>
      <c r="E982" s="0" t="s">
        <v>3219</v>
      </c>
      <c r="F982" s="0" t="s">
        <v>3215</v>
      </c>
      <c r="G982" s="0" t="s">
        <v>3216</v>
      </c>
      <c r="H982" s="0" t="s">
        <v>2288</v>
      </c>
      <c r="I982" s="0" t="s">
        <v>2123</v>
      </c>
      <c r="J982" s="0" t="s">
        <v>47</v>
      </c>
      <c r="K982" s="0" t="s">
        <v>46</v>
      </c>
      <c r="L982" s="0" t="s">
        <v>47</v>
      </c>
      <c r="M982" s="0" t="s">
        <v>47</v>
      </c>
      <c r="N982" s="0" t="n">
        <v>2</v>
      </c>
      <c r="O982" s="0" t="n">
        <v>56</v>
      </c>
      <c r="P982" s="0" t="n">
        <v>600</v>
      </c>
      <c r="Q982" s="0" t="n">
        <v>2.7</v>
      </c>
      <c r="R982" s="0" t="str">
        <f aca="false">INDEX(Lookup!$B$4:$B$18,MATCH(C982,Lookup!$A$4:$A$18,0))</f>
        <v>India</v>
      </c>
      <c r="S982" s="20" t="n">
        <f aca="false">INDEX(Lookup!$D$4:$D$18,MATCH(C982,Lookup!$A$4:$A$18,0))</f>
        <v>0.012</v>
      </c>
      <c r="T982" s="21" t="n">
        <f aca="false">ROUND(P982*S982,2)</f>
        <v>7.2</v>
      </c>
      <c r="U982" s="21" t="n">
        <f aca="false">IF(T982&lt;=10,1,IF(T982&lt;=20,2,IF(T982&lt;=30,3,IF(T982&lt;=40,4,IF(T982&lt;=50,5,IF(T982&lt;=100,6,IF(T982&lt;=250,7,8)))))))</f>
        <v>1</v>
      </c>
      <c r="V982" s="21" t="n">
        <f aca="false">IF(AND(OR(Dashboard!$T$3="All",R982=Dashboard!$T$3),OR(Dashboard!$T$4="All",D982=Dashboard!$T$4)),1,0)</f>
        <v>1</v>
      </c>
      <c r="W982" s="21" t="n">
        <f aca="false">IF(V982=1,T982+ROW()/10000000,0)</f>
        <v>7.2000982</v>
      </c>
    </row>
    <row r="983" customFormat="false" ht="15" hidden="false" customHeight="false" outlineLevel="0" collapsed="false">
      <c r="A983" s="0" t="n">
        <v>8321</v>
      </c>
      <c r="B983" s="0" t="s">
        <v>3220</v>
      </c>
      <c r="C983" s="0" t="n">
        <v>1</v>
      </c>
      <c r="D983" s="0" t="s">
        <v>2945</v>
      </c>
      <c r="E983" s="0" t="s">
        <v>3221</v>
      </c>
      <c r="F983" s="0" t="s">
        <v>3215</v>
      </c>
      <c r="G983" s="0" t="s">
        <v>3216</v>
      </c>
      <c r="H983" s="0" t="s">
        <v>2359</v>
      </c>
      <c r="I983" s="0" t="s">
        <v>2123</v>
      </c>
      <c r="J983" s="0" t="s">
        <v>47</v>
      </c>
      <c r="K983" s="0" t="s">
        <v>47</v>
      </c>
      <c r="L983" s="0" t="s">
        <v>47</v>
      </c>
      <c r="M983" s="0" t="s">
        <v>47</v>
      </c>
      <c r="N983" s="0" t="n">
        <v>2</v>
      </c>
      <c r="O983" s="0" t="n">
        <v>43</v>
      </c>
      <c r="P983" s="0" t="n">
        <v>500</v>
      </c>
      <c r="Q983" s="0" t="n">
        <v>2.7</v>
      </c>
      <c r="R983" s="0" t="str">
        <f aca="false">INDEX(Lookup!$B$4:$B$18,MATCH(C983,Lookup!$A$4:$A$18,0))</f>
        <v>India</v>
      </c>
      <c r="S983" s="20" t="n">
        <f aca="false">INDEX(Lookup!$D$4:$D$18,MATCH(C983,Lookup!$A$4:$A$18,0))</f>
        <v>0.012</v>
      </c>
      <c r="T983" s="21" t="n">
        <f aca="false">ROUND(P983*S983,2)</f>
        <v>6</v>
      </c>
      <c r="U983" s="21" t="n">
        <f aca="false">IF(T983&lt;=10,1,IF(T983&lt;=20,2,IF(T983&lt;=30,3,IF(T983&lt;=40,4,IF(T983&lt;=50,5,IF(T983&lt;=100,6,IF(T983&lt;=250,7,8)))))))</f>
        <v>1</v>
      </c>
      <c r="V983" s="21" t="n">
        <f aca="false">IF(AND(OR(Dashboard!$T$3="All",R983=Dashboard!$T$3),OR(Dashboard!$T$4="All",D983=Dashboard!$T$4)),1,0)</f>
        <v>1</v>
      </c>
      <c r="W983" s="21" t="n">
        <f aca="false">IF(V983=1,T983+ROW()/10000000,0)</f>
        <v>6.0000983</v>
      </c>
    </row>
    <row r="984" customFormat="false" ht="15" hidden="false" customHeight="false" outlineLevel="0" collapsed="false">
      <c r="A984" s="0" t="n">
        <v>311047</v>
      </c>
      <c r="B984" s="0" t="s">
        <v>3222</v>
      </c>
      <c r="C984" s="0" t="n">
        <v>1</v>
      </c>
      <c r="D984" s="0" t="s">
        <v>2945</v>
      </c>
      <c r="E984" s="0" t="s">
        <v>3223</v>
      </c>
      <c r="F984" s="0" t="s">
        <v>3215</v>
      </c>
      <c r="G984" s="0" t="s">
        <v>3216</v>
      </c>
      <c r="H984" s="0" t="s">
        <v>69</v>
      </c>
      <c r="I984" s="0" t="s">
        <v>2123</v>
      </c>
      <c r="J984" s="0" t="s">
        <v>47</v>
      </c>
      <c r="K984" s="0" t="s">
        <v>47</v>
      </c>
      <c r="L984" s="0" t="s">
        <v>47</v>
      </c>
      <c r="M984" s="0" t="s">
        <v>47</v>
      </c>
      <c r="N984" s="0" t="n">
        <v>1</v>
      </c>
      <c r="O984" s="0" t="n">
        <v>9</v>
      </c>
      <c r="P984" s="0" t="n">
        <v>300</v>
      </c>
      <c r="Q984" s="0" t="n">
        <v>2.8</v>
      </c>
      <c r="R984" s="0" t="str">
        <f aca="false">INDEX(Lookup!$B$4:$B$18,MATCH(C984,Lookup!$A$4:$A$18,0))</f>
        <v>India</v>
      </c>
      <c r="S984" s="20" t="n">
        <f aca="false">INDEX(Lookup!$D$4:$D$18,MATCH(C984,Lookup!$A$4:$A$18,0))</f>
        <v>0.012</v>
      </c>
      <c r="T984" s="21" t="n">
        <f aca="false">ROUND(P984*S984,2)</f>
        <v>3.6</v>
      </c>
      <c r="U984" s="21" t="n">
        <f aca="false">IF(T984&lt;=10,1,IF(T984&lt;=20,2,IF(T984&lt;=30,3,IF(T984&lt;=40,4,IF(T984&lt;=50,5,IF(T984&lt;=100,6,IF(T984&lt;=250,7,8)))))))</f>
        <v>1</v>
      </c>
      <c r="V984" s="21" t="n">
        <f aca="false">IF(AND(OR(Dashboard!$T$3="All",R984=Dashboard!$T$3),OR(Dashboard!$T$4="All",D984=Dashboard!$T$4)),1,0)</f>
        <v>1</v>
      </c>
      <c r="W984" s="21" t="n">
        <f aca="false">IF(V984=1,T984+ROW()/10000000,0)</f>
        <v>3.6000984</v>
      </c>
    </row>
    <row r="985" customFormat="false" ht="15" hidden="false" customHeight="false" outlineLevel="0" collapsed="false">
      <c r="A985" s="0" t="n">
        <v>8320</v>
      </c>
      <c r="B985" s="0" t="s">
        <v>3224</v>
      </c>
      <c r="C985" s="0" t="n">
        <v>1</v>
      </c>
      <c r="D985" s="0" t="s">
        <v>2945</v>
      </c>
      <c r="E985" s="0" t="s">
        <v>3225</v>
      </c>
      <c r="F985" s="0" t="s">
        <v>3215</v>
      </c>
      <c r="G985" s="0" t="s">
        <v>3216</v>
      </c>
      <c r="H985" s="0" t="s">
        <v>2128</v>
      </c>
      <c r="I985" s="0" t="s">
        <v>2123</v>
      </c>
      <c r="J985" s="0" t="s">
        <v>47</v>
      </c>
      <c r="K985" s="0" t="s">
        <v>47</v>
      </c>
      <c r="L985" s="0" t="s">
        <v>47</v>
      </c>
      <c r="M985" s="0" t="s">
        <v>47</v>
      </c>
      <c r="N985" s="0" t="n">
        <v>1</v>
      </c>
      <c r="O985" s="0" t="n">
        <v>20</v>
      </c>
      <c r="P985" s="0" t="n">
        <v>400</v>
      </c>
      <c r="Q985" s="0" t="n">
        <v>2.7</v>
      </c>
      <c r="R985" s="0" t="str">
        <f aca="false">INDEX(Lookup!$B$4:$B$18,MATCH(C985,Lookup!$A$4:$A$18,0))</f>
        <v>India</v>
      </c>
      <c r="S985" s="20" t="n">
        <f aca="false">INDEX(Lookup!$D$4:$D$18,MATCH(C985,Lookup!$A$4:$A$18,0))</f>
        <v>0.012</v>
      </c>
      <c r="T985" s="21" t="n">
        <f aca="false">ROUND(P985*S985,2)</f>
        <v>4.8</v>
      </c>
      <c r="U985" s="21" t="n">
        <f aca="false">IF(T985&lt;=10,1,IF(T985&lt;=20,2,IF(T985&lt;=30,3,IF(T985&lt;=40,4,IF(T985&lt;=50,5,IF(T985&lt;=100,6,IF(T985&lt;=250,7,8)))))))</f>
        <v>1</v>
      </c>
      <c r="V985" s="21" t="n">
        <f aca="false">IF(AND(OR(Dashboard!$T$3="All",R985=Dashboard!$T$3),OR(Dashboard!$T$4="All",D985=Dashboard!$T$4)),1,0)</f>
        <v>1</v>
      </c>
      <c r="W985" s="21" t="n">
        <f aca="false">IF(V985=1,T985+ROW()/10000000,0)</f>
        <v>4.8000985</v>
      </c>
    </row>
    <row r="986" customFormat="false" ht="15" hidden="false" customHeight="false" outlineLevel="0" collapsed="false">
      <c r="A986" s="0" t="n">
        <v>8308</v>
      </c>
      <c r="B986" s="0" t="s">
        <v>3226</v>
      </c>
      <c r="C986" s="0" t="n">
        <v>1</v>
      </c>
      <c r="D986" s="0" t="s">
        <v>2945</v>
      </c>
      <c r="E986" s="0" t="s">
        <v>3227</v>
      </c>
      <c r="F986" s="0" t="s">
        <v>3215</v>
      </c>
      <c r="G986" s="0" t="s">
        <v>3216</v>
      </c>
      <c r="H986" s="0" t="s">
        <v>2382</v>
      </c>
      <c r="I986" s="0" t="s">
        <v>2123</v>
      </c>
      <c r="J986" s="0" t="s">
        <v>47</v>
      </c>
      <c r="K986" s="0" t="s">
        <v>47</v>
      </c>
      <c r="L986" s="0" t="s">
        <v>47</v>
      </c>
      <c r="M986" s="0" t="s">
        <v>47</v>
      </c>
      <c r="N986" s="0" t="n">
        <v>1</v>
      </c>
      <c r="O986" s="0" t="n">
        <v>41</v>
      </c>
      <c r="P986" s="0" t="n">
        <v>100</v>
      </c>
      <c r="Q986" s="0" t="n">
        <v>3.2</v>
      </c>
      <c r="R986" s="0" t="str">
        <f aca="false">INDEX(Lookup!$B$4:$B$18,MATCH(C986,Lookup!$A$4:$A$18,0))</f>
        <v>India</v>
      </c>
      <c r="S986" s="20" t="n">
        <f aca="false">INDEX(Lookup!$D$4:$D$18,MATCH(C986,Lookup!$A$4:$A$18,0))</f>
        <v>0.012</v>
      </c>
      <c r="T986" s="21" t="n">
        <f aca="false">ROUND(P986*S986,2)</f>
        <v>1.2</v>
      </c>
      <c r="U986" s="21" t="n">
        <f aca="false">IF(T986&lt;=10,1,IF(T986&lt;=20,2,IF(T986&lt;=30,3,IF(T986&lt;=40,4,IF(T986&lt;=50,5,IF(T986&lt;=100,6,IF(T986&lt;=250,7,8)))))))</f>
        <v>1</v>
      </c>
      <c r="V986" s="21" t="n">
        <f aca="false">IF(AND(OR(Dashboard!$T$3="All",R986=Dashboard!$T$3),OR(Dashboard!$T$4="All",D986=Dashboard!$T$4)),1,0)</f>
        <v>1</v>
      </c>
      <c r="W986" s="21" t="n">
        <f aca="false">IF(V986=1,T986+ROW()/10000000,0)</f>
        <v>1.2000986</v>
      </c>
    </row>
    <row r="987" customFormat="false" ht="15" hidden="false" customHeight="false" outlineLevel="0" collapsed="false">
      <c r="A987" s="0" t="n">
        <v>18303717</v>
      </c>
      <c r="B987" s="0" t="s">
        <v>3228</v>
      </c>
      <c r="C987" s="0" t="n">
        <v>1</v>
      </c>
      <c r="D987" s="0" t="s">
        <v>2945</v>
      </c>
      <c r="E987" s="0" t="s">
        <v>3229</v>
      </c>
      <c r="F987" s="0" t="s">
        <v>3215</v>
      </c>
      <c r="G987" s="0" t="s">
        <v>3216</v>
      </c>
      <c r="H987" s="0" t="s">
        <v>153</v>
      </c>
      <c r="I987" s="0" t="s">
        <v>2123</v>
      </c>
      <c r="J987" s="0" t="s">
        <v>47</v>
      </c>
      <c r="K987" s="0" t="s">
        <v>47</v>
      </c>
      <c r="L987" s="0" t="s">
        <v>47</v>
      </c>
      <c r="M987" s="0" t="s">
        <v>47</v>
      </c>
      <c r="N987" s="0" t="n">
        <v>2</v>
      </c>
      <c r="O987" s="0" t="n">
        <v>18</v>
      </c>
      <c r="P987" s="0" t="n">
        <v>500</v>
      </c>
      <c r="Q987" s="0" t="n">
        <v>3.4</v>
      </c>
      <c r="R987" s="0" t="str">
        <f aca="false">INDEX(Lookup!$B$4:$B$18,MATCH(C987,Lookup!$A$4:$A$18,0))</f>
        <v>India</v>
      </c>
      <c r="S987" s="20" t="n">
        <f aca="false">INDEX(Lookup!$D$4:$D$18,MATCH(C987,Lookup!$A$4:$A$18,0))</f>
        <v>0.012</v>
      </c>
      <c r="T987" s="21" t="n">
        <f aca="false">ROUND(P987*S987,2)</f>
        <v>6</v>
      </c>
      <c r="U987" s="21" t="n">
        <f aca="false">IF(T987&lt;=10,1,IF(T987&lt;=20,2,IF(T987&lt;=30,3,IF(T987&lt;=40,4,IF(T987&lt;=50,5,IF(T987&lt;=100,6,IF(T987&lt;=250,7,8)))))))</f>
        <v>1</v>
      </c>
      <c r="V987" s="21" t="n">
        <f aca="false">IF(AND(OR(Dashboard!$T$3="All",R987=Dashboard!$T$3),OR(Dashboard!$T$4="All",D987=Dashboard!$T$4)),1,0)</f>
        <v>1</v>
      </c>
      <c r="W987" s="21" t="n">
        <f aca="false">IF(V987=1,T987+ROW()/10000000,0)</f>
        <v>6.0000987</v>
      </c>
    </row>
    <row r="988" customFormat="false" ht="15" hidden="false" customHeight="false" outlineLevel="0" collapsed="false">
      <c r="A988" s="0" t="n">
        <v>304004</v>
      </c>
      <c r="B988" s="0" t="s">
        <v>3230</v>
      </c>
      <c r="C988" s="0" t="n">
        <v>1</v>
      </c>
      <c r="D988" s="0" t="s">
        <v>2945</v>
      </c>
      <c r="E988" s="0" t="s">
        <v>3231</v>
      </c>
      <c r="F988" s="0" t="s">
        <v>3215</v>
      </c>
      <c r="G988" s="0" t="s">
        <v>3216</v>
      </c>
      <c r="H988" s="0" t="s">
        <v>2662</v>
      </c>
      <c r="I988" s="0" t="s">
        <v>2123</v>
      </c>
      <c r="J988" s="0" t="s">
        <v>47</v>
      </c>
      <c r="K988" s="0" t="s">
        <v>46</v>
      </c>
      <c r="L988" s="0" t="s">
        <v>47</v>
      </c>
      <c r="M988" s="0" t="s">
        <v>47</v>
      </c>
      <c r="N988" s="0" t="n">
        <v>2</v>
      </c>
      <c r="O988" s="0" t="n">
        <v>76</v>
      </c>
      <c r="P988" s="0" t="n">
        <v>700</v>
      </c>
      <c r="Q988" s="0" t="n">
        <v>3.3</v>
      </c>
      <c r="R988" s="0" t="str">
        <f aca="false">INDEX(Lookup!$B$4:$B$18,MATCH(C988,Lookup!$A$4:$A$18,0))</f>
        <v>India</v>
      </c>
      <c r="S988" s="20" t="n">
        <f aca="false">INDEX(Lookup!$D$4:$D$18,MATCH(C988,Lookup!$A$4:$A$18,0))</f>
        <v>0.012</v>
      </c>
      <c r="T988" s="21" t="n">
        <f aca="false">ROUND(P988*S988,2)</f>
        <v>8.4</v>
      </c>
      <c r="U988" s="21" t="n">
        <f aca="false">IF(T988&lt;=10,1,IF(T988&lt;=20,2,IF(T988&lt;=30,3,IF(T988&lt;=40,4,IF(T988&lt;=50,5,IF(T988&lt;=100,6,IF(T988&lt;=250,7,8)))))))</f>
        <v>1</v>
      </c>
      <c r="V988" s="21" t="n">
        <f aca="false">IF(AND(OR(Dashboard!$T$3="All",R988=Dashboard!$T$3),OR(Dashboard!$T$4="All",D988=Dashboard!$T$4)),1,0)</f>
        <v>1</v>
      </c>
      <c r="W988" s="21" t="n">
        <f aca="false">IF(V988=1,T988+ROW()/10000000,0)</f>
        <v>8.4000988</v>
      </c>
    </row>
    <row r="989" customFormat="false" ht="15" hidden="false" customHeight="false" outlineLevel="0" collapsed="false">
      <c r="A989" s="0" t="n">
        <v>18472625</v>
      </c>
      <c r="B989" s="0" t="s">
        <v>3232</v>
      </c>
      <c r="C989" s="0" t="n">
        <v>1</v>
      </c>
      <c r="D989" s="0" t="s">
        <v>2945</v>
      </c>
      <c r="E989" s="0" t="s">
        <v>3233</v>
      </c>
      <c r="F989" s="0" t="s">
        <v>3215</v>
      </c>
      <c r="G989" s="0" t="s">
        <v>3216</v>
      </c>
      <c r="H989" s="0" t="s">
        <v>153</v>
      </c>
      <c r="I989" s="0" t="s">
        <v>2123</v>
      </c>
      <c r="J989" s="0" t="s">
        <v>46</v>
      </c>
      <c r="K989" s="0" t="s">
        <v>46</v>
      </c>
      <c r="L989" s="0" t="s">
        <v>47</v>
      </c>
      <c r="M989" s="0" t="s">
        <v>47</v>
      </c>
      <c r="N989" s="0" t="n">
        <v>2</v>
      </c>
      <c r="O989" s="0" t="n">
        <v>1</v>
      </c>
      <c r="P989" s="0" t="n">
        <v>700</v>
      </c>
      <c r="Q989" s="0" t="n">
        <v>1</v>
      </c>
      <c r="R989" s="0" t="str">
        <f aca="false">INDEX(Lookup!$B$4:$B$18,MATCH(C989,Lookup!$A$4:$A$18,0))</f>
        <v>India</v>
      </c>
      <c r="S989" s="20" t="n">
        <f aca="false">INDEX(Lookup!$D$4:$D$18,MATCH(C989,Lookup!$A$4:$A$18,0))</f>
        <v>0.012</v>
      </c>
      <c r="T989" s="21" t="n">
        <f aca="false">ROUND(P989*S989,2)</f>
        <v>8.4</v>
      </c>
      <c r="U989" s="21" t="n">
        <f aca="false">IF(T989&lt;=10,1,IF(T989&lt;=20,2,IF(T989&lt;=30,3,IF(T989&lt;=40,4,IF(T989&lt;=50,5,IF(T989&lt;=100,6,IF(T989&lt;=250,7,8)))))))</f>
        <v>1</v>
      </c>
      <c r="V989" s="21" t="n">
        <f aca="false">IF(AND(OR(Dashboard!$T$3="All",R989=Dashboard!$T$3),OR(Dashboard!$T$4="All",D989=Dashboard!$T$4)),1,0)</f>
        <v>1</v>
      </c>
      <c r="W989" s="21" t="n">
        <f aca="false">IF(V989=1,T989+ROW()/10000000,0)</f>
        <v>8.4000989</v>
      </c>
    </row>
    <row r="990" customFormat="false" ht="15" hidden="false" customHeight="false" outlineLevel="0" collapsed="false">
      <c r="A990" s="0" t="n">
        <v>18420432</v>
      </c>
      <c r="B990" s="0" t="s">
        <v>3234</v>
      </c>
      <c r="C990" s="0" t="n">
        <v>1</v>
      </c>
      <c r="D990" s="0" t="s">
        <v>2945</v>
      </c>
      <c r="E990" s="0" t="s">
        <v>3235</v>
      </c>
      <c r="F990" s="0" t="s">
        <v>3236</v>
      </c>
      <c r="G990" s="0" t="s">
        <v>3237</v>
      </c>
      <c r="H990" s="0" t="s">
        <v>2288</v>
      </c>
      <c r="I990" s="0" t="s">
        <v>2123</v>
      </c>
      <c r="J990" s="0" t="s">
        <v>47</v>
      </c>
      <c r="K990" s="0" t="s">
        <v>47</v>
      </c>
      <c r="L990" s="0" t="s">
        <v>47</v>
      </c>
      <c r="M990" s="0" t="s">
        <v>47</v>
      </c>
      <c r="N990" s="0" t="n">
        <v>1</v>
      </c>
      <c r="O990" s="0" t="n">
        <v>6</v>
      </c>
      <c r="P990" s="0" t="n">
        <v>200</v>
      </c>
      <c r="Q990" s="0" t="n">
        <v>3</v>
      </c>
      <c r="R990" s="0" t="str">
        <f aca="false">INDEX(Lookup!$B$4:$B$18,MATCH(C990,Lookup!$A$4:$A$18,0))</f>
        <v>India</v>
      </c>
      <c r="S990" s="20" t="n">
        <f aca="false">INDEX(Lookup!$D$4:$D$18,MATCH(C990,Lookup!$A$4:$A$18,0))</f>
        <v>0.012</v>
      </c>
      <c r="T990" s="21" t="n">
        <f aca="false">ROUND(P990*S990,2)</f>
        <v>2.4</v>
      </c>
      <c r="U990" s="21" t="n">
        <f aca="false">IF(T990&lt;=10,1,IF(T990&lt;=20,2,IF(T990&lt;=30,3,IF(T990&lt;=40,4,IF(T990&lt;=50,5,IF(T990&lt;=100,6,IF(T990&lt;=250,7,8)))))))</f>
        <v>1</v>
      </c>
      <c r="V990" s="21" t="n">
        <f aca="false">IF(AND(OR(Dashboard!$T$3="All",R990=Dashboard!$T$3),OR(Dashboard!$T$4="All",D990=Dashboard!$T$4)),1,0)</f>
        <v>1</v>
      </c>
      <c r="W990" s="21" t="n">
        <f aca="false">IF(V990=1,T990+ROW()/10000000,0)</f>
        <v>2.400099</v>
      </c>
    </row>
    <row r="991" customFormat="false" ht="15" hidden="false" customHeight="false" outlineLevel="0" collapsed="false">
      <c r="A991" s="0" t="n">
        <v>9824</v>
      </c>
      <c r="B991" s="0" t="s">
        <v>3092</v>
      </c>
      <c r="C991" s="0" t="n">
        <v>1</v>
      </c>
      <c r="D991" s="0" t="s">
        <v>2945</v>
      </c>
      <c r="E991" s="0" t="s">
        <v>3238</v>
      </c>
      <c r="F991" s="0" t="s">
        <v>3236</v>
      </c>
      <c r="G991" s="0" t="s">
        <v>3237</v>
      </c>
      <c r="H991" s="0" t="s">
        <v>2122</v>
      </c>
      <c r="I991" s="0" t="s">
        <v>2123</v>
      </c>
      <c r="J991" s="0" t="s">
        <v>47</v>
      </c>
      <c r="K991" s="0" t="s">
        <v>46</v>
      </c>
      <c r="L991" s="0" t="s">
        <v>47</v>
      </c>
      <c r="M991" s="0" t="s">
        <v>47</v>
      </c>
      <c r="N991" s="0" t="n">
        <v>2</v>
      </c>
      <c r="O991" s="0" t="n">
        <v>219</v>
      </c>
      <c r="P991" s="0" t="n">
        <v>700</v>
      </c>
      <c r="Q991" s="0" t="n">
        <v>3.3</v>
      </c>
      <c r="R991" s="0" t="str">
        <f aca="false">INDEX(Lookup!$B$4:$B$18,MATCH(C991,Lookup!$A$4:$A$18,0))</f>
        <v>India</v>
      </c>
      <c r="S991" s="20" t="n">
        <f aca="false">INDEX(Lookup!$D$4:$D$18,MATCH(C991,Lookup!$A$4:$A$18,0))</f>
        <v>0.012</v>
      </c>
      <c r="T991" s="21" t="n">
        <f aca="false">ROUND(P991*S991,2)</f>
        <v>8.4</v>
      </c>
      <c r="U991" s="21" t="n">
        <f aca="false">IF(T991&lt;=10,1,IF(T991&lt;=20,2,IF(T991&lt;=30,3,IF(T991&lt;=40,4,IF(T991&lt;=50,5,IF(T991&lt;=100,6,IF(T991&lt;=250,7,8)))))))</f>
        <v>1</v>
      </c>
      <c r="V991" s="21" t="n">
        <f aca="false">IF(AND(OR(Dashboard!$T$3="All",R991=Dashboard!$T$3),OR(Dashboard!$T$4="All",D991=Dashboard!$T$4)),1,0)</f>
        <v>1</v>
      </c>
      <c r="W991" s="21" t="n">
        <f aca="false">IF(V991=1,T991+ROW()/10000000,0)</f>
        <v>8.4000991</v>
      </c>
    </row>
    <row r="992" customFormat="false" ht="15" hidden="false" customHeight="false" outlineLevel="0" collapsed="false">
      <c r="A992" s="0" t="n">
        <v>8029</v>
      </c>
      <c r="B992" s="0" t="s">
        <v>3239</v>
      </c>
      <c r="C992" s="0" t="n">
        <v>1</v>
      </c>
      <c r="D992" s="0" t="s">
        <v>2945</v>
      </c>
      <c r="E992" s="0" t="s">
        <v>3240</v>
      </c>
      <c r="F992" s="0" t="s">
        <v>3241</v>
      </c>
      <c r="G992" s="0" t="s">
        <v>3242</v>
      </c>
      <c r="H992" s="0" t="s">
        <v>3243</v>
      </c>
      <c r="I992" s="0" t="s">
        <v>2123</v>
      </c>
      <c r="J992" s="0" t="s">
        <v>47</v>
      </c>
      <c r="K992" s="0" t="s">
        <v>47</v>
      </c>
      <c r="L992" s="0" t="s">
        <v>47</v>
      </c>
      <c r="M992" s="0" t="s">
        <v>47</v>
      </c>
      <c r="N992" s="0" t="n">
        <v>1</v>
      </c>
      <c r="O992" s="0" t="n">
        <v>11</v>
      </c>
      <c r="P992" s="0" t="n">
        <v>200</v>
      </c>
      <c r="Q992" s="0" t="n">
        <v>2.8</v>
      </c>
      <c r="R992" s="0" t="str">
        <f aca="false">INDEX(Lookup!$B$4:$B$18,MATCH(C992,Lookup!$A$4:$A$18,0))</f>
        <v>India</v>
      </c>
      <c r="S992" s="20" t="n">
        <f aca="false">INDEX(Lookup!$D$4:$D$18,MATCH(C992,Lookup!$A$4:$A$18,0))</f>
        <v>0.012</v>
      </c>
      <c r="T992" s="21" t="n">
        <f aca="false">ROUND(P992*S992,2)</f>
        <v>2.4</v>
      </c>
      <c r="U992" s="21" t="n">
        <f aca="false">IF(T992&lt;=10,1,IF(T992&lt;=20,2,IF(T992&lt;=30,3,IF(T992&lt;=40,4,IF(T992&lt;=50,5,IF(T992&lt;=100,6,IF(T992&lt;=250,7,8)))))))</f>
        <v>1</v>
      </c>
      <c r="V992" s="21" t="n">
        <f aca="false">IF(AND(OR(Dashboard!$T$3="All",R992=Dashboard!$T$3),OR(Dashboard!$T$4="All",D992=Dashboard!$T$4)),1,0)</f>
        <v>1</v>
      </c>
      <c r="W992" s="21" t="n">
        <f aca="false">IF(V992=1,T992+ROW()/10000000,0)</f>
        <v>2.4000992</v>
      </c>
    </row>
    <row r="993" customFormat="false" ht="15" hidden="false" customHeight="false" outlineLevel="0" collapsed="false">
      <c r="A993" s="0" t="n">
        <v>312788</v>
      </c>
      <c r="B993" s="0" t="s">
        <v>3244</v>
      </c>
      <c r="C993" s="0" t="n">
        <v>1</v>
      </c>
      <c r="D993" s="0" t="s">
        <v>2945</v>
      </c>
      <c r="E993" s="0" t="s">
        <v>3245</v>
      </c>
      <c r="F993" s="0" t="s">
        <v>3241</v>
      </c>
      <c r="G993" s="0" t="s">
        <v>3242</v>
      </c>
      <c r="H993" s="0" t="s">
        <v>2349</v>
      </c>
      <c r="I993" s="0" t="s">
        <v>2123</v>
      </c>
      <c r="J993" s="0" t="s">
        <v>47</v>
      </c>
      <c r="K993" s="0" t="s">
        <v>47</v>
      </c>
      <c r="L993" s="0" t="s">
        <v>47</v>
      </c>
      <c r="M993" s="0" t="s">
        <v>47</v>
      </c>
      <c r="N993" s="0" t="n">
        <v>1</v>
      </c>
      <c r="O993" s="0" t="n">
        <v>12</v>
      </c>
      <c r="P993" s="0" t="n">
        <v>100</v>
      </c>
      <c r="Q993" s="0" t="n">
        <v>3.1</v>
      </c>
      <c r="R993" s="0" t="str">
        <f aca="false">INDEX(Lookup!$B$4:$B$18,MATCH(C993,Lookup!$A$4:$A$18,0))</f>
        <v>India</v>
      </c>
      <c r="S993" s="20" t="n">
        <f aca="false">INDEX(Lookup!$D$4:$D$18,MATCH(C993,Lookup!$A$4:$A$18,0))</f>
        <v>0.012</v>
      </c>
      <c r="T993" s="21" t="n">
        <f aca="false">ROUND(P993*S993,2)</f>
        <v>1.2</v>
      </c>
      <c r="U993" s="21" t="n">
        <f aca="false">IF(T993&lt;=10,1,IF(T993&lt;=20,2,IF(T993&lt;=30,3,IF(T993&lt;=40,4,IF(T993&lt;=50,5,IF(T993&lt;=100,6,IF(T993&lt;=250,7,8)))))))</f>
        <v>1</v>
      </c>
      <c r="V993" s="21" t="n">
        <f aca="false">IF(AND(OR(Dashboard!$T$3="All",R993=Dashboard!$T$3),OR(Dashboard!$T$4="All",D993=Dashboard!$T$4)),1,0)</f>
        <v>1</v>
      </c>
      <c r="W993" s="21" t="n">
        <f aca="false">IF(V993=1,T993+ROW()/10000000,0)</f>
        <v>1.2000993</v>
      </c>
    </row>
    <row r="994" customFormat="false" ht="15" hidden="false" customHeight="false" outlineLevel="0" collapsed="false">
      <c r="A994" s="0" t="n">
        <v>309672</v>
      </c>
      <c r="B994" s="0" t="s">
        <v>3246</v>
      </c>
      <c r="C994" s="0" t="n">
        <v>1</v>
      </c>
      <c r="D994" s="0" t="s">
        <v>2945</v>
      </c>
      <c r="E994" s="0" t="s">
        <v>3247</v>
      </c>
      <c r="F994" s="0" t="s">
        <v>3241</v>
      </c>
      <c r="G994" s="0" t="s">
        <v>3242</v>
      </c>
      <c r="H994" s="0" t="s">
        <v>3248</v>
      </c>
      <c r="I994" s="0" t="s">
        <v>2123</v>
      </c>
      <c r="J994" s="0" t="s">
        <v>47</v>
      </c>
      <c r="K994" s="0" t="s">
        <v>47</v>
      </c>
      <c r="L994" s="0" t="s">
        <v>47</v>
      </c>
      <c r="M994" s="0" t="s">
        <v>47</v>
      </c>
      <c r="N994" s="0" t="n">
        <v>1</v>
      </c>
      <c r="O994" s="0" t="n">
        <v>13</v>
      </c>
      <c r="P994" s="0" t="n">
        <v>350</v>
      </c>
      <c r="Q994" s="0" t="n">
        <v>2.8</v>
      </c>
      <c r="R994" s="0" t="str">
        <f aca="false">INDEX(Lookup!$B$4:$B$18,MATCH(C994,Lookup!$A$4:$A$18,0))</f>
        <v>India</v>
      </c>
      <c r="S994" s="20" t="n">
        <f aca="false">INDEX(Lookup!$D$4:$D$18,MATCH(C994,Lookup!$A$4:$A$18,0))</f>
        <v>0.012</v>
      </c>
      <c r="T994" s="21" t="n">
        <f aca="false">ROUND(P994*S994,2)</f>
        <v>4.2</v>
      </c>
      <c r="U994" s="21" t="n">
        <f aca="false">IF(T994&lt;=10,1,IF(T994&lt;=20,2,IF(T994&lt;=30,3,IF(T994&lt;=40,4,IF(T994&lt;=50,5,IF(T994&lt;=100,6,IF(T994&lt;=250,7,8)))))))</f>
        <v>1</v>
      </c>
      <c r="V994" s="21" t="n">
        <f aca="false">IF(AND(OR(Dashboard!$T$3="All",R994=Dashboard!$T$3),OR(Dashboard!$T$4="All",D994=Dashboard!$T$4)),1,0)</f>
        <v>1</v>
      </c>
      <c r="W994" s="21" t="n">
        <f aca="false">IF(V994=1,T994+ROW()/10000000,0)</f>
        <v>4.2000994</v>
      </c>
    </row>
    <row r="995" customFormat="false" ht="15" hidden="false" customHeight="false" outlineLevel="0" collapsed="false">
      <c r="A995" s="0" t="n">
        <v>18359861</v>
      </c>
      <c r="B995" s="0" t="s">
        <v>3249</v>
      </c>
      <c r="C995" s="0" t="n">
        <v>1</v>
      </c>
      <c r="D995" s="0" t="s">
        <v>2945</v>
      </c>
      <c r="E995" s="0" t="s">
        <v>3250</v>
      </c>
      <c r="F995" s="0" t="s">
        <v>3241</v>
      </c>
      <c r="G995" s="0" t="s">
        <v>3242</v>
      </c>
      <c r="H995" s="0" t="s">
        <v>3142</v>
      </c>
      <c r="I995" s="0" t="s">
        <v>2123</v>
      </c>
      <c r="J995" s="0" t="s">
        <v>47</v>
      </c>
      <c r="K995" s="0" t="s">
        <v>47</v>
      </c>
      <c r="L995" s="0" t="s">
        <v>47</v>
      </c>
      <c r="M995" s="0" t="s">
        <v>47</v>
      </c>
      <c r="N995" s="0" t="n">
        <v>1</v>
      </c>
      <c r="O995" s="0" t="n">
        <v>7</v>
      </c>
      <c r="P995" s="0" t="n">
        <v>200</v>
      </c>
      <c r="Q995" s="0" t="n">
        <v>3</v>
      </c>
      <c r="R995" s="0" t="str">
        <f aca="false">INDEX(Lookup!$B$4:$B$18,MATCH(C995,Lookup!$A$4:$A$18,0))</f>
        <v>India</v>
      </c>
      <c r="S995" s="20" t="n">
        <f aca="false">INDEX(Lookup!$D$4:$D$18,MATCH(C995,Lookup!$A$4:$A$18,0))</f>
        <v>0.012</v>
      </c>
      <c r="T995" s="21" t="n">
        <f aca="false">ROUND(P995*S995,2)</f>
        <v>2.4</v>
      </c>
      <c r="U995" s="21" t="n">
        <f aca="false">IF(T995&lt;=10,1,IF(T995&lt;=20,2,IF(T995&lt;=30,3,IF(T995&lt;=40,4,IF(T995&lt;=50,5,IF(T995&lt;=100,6,IF(T995&lt;=250,7,8)))))))</f>
        <v>1</v>
      </c>
      <c r="V995" s="21" t="n">
        <f aca="false">IF(AND(OR(Dashboard!$T$3="All",R995=Dashboard!$T$3),OR(Dashboard!$T$4="All",D995=Dashboard!$T$4)),1,0)</f>
        <v>1</v>
      </c>
      <c r="W995" s="21" t="n">
        <f aca="false">IF(V995=1,T995+ROW()/10000000,0)</f>
        <v>2.4000995</v>
      </c>
    </row>
    <row r="996" customFormat="false" ht="15" hidden="false" customHeight="false" outlineLevel="0" collapsed="false">
      <c r="A996" s="0" t="n">
        <v>18439547</v>
      </c>
      <c r="B996" s="0" t="s">
        <v>3251</v>
      </c>
      <c r="C996" s="0" t="n">
        <v>1</v>
      </c>
      <c r="D996" s="0" t="s">
        <v>2945</v>
      </c>
      <c r="E996" s="0" t="s">
        <v>3252</v>
      </c>
      <c r="F996" s="0" t="s">
        <v>3241</v>
      </c>
      <c r="G996" s="0" t="s">
        <v>3242</v>
      </c>
      <c r="H996" s="0" t="s">
        <v>2128</v>
      </c>
      <c r="I996" s="0" t="s">
        <v>2123</v>
      </c>
      <c r="J996" s="0" t="s">
        <v>47</v>
      </c>
      <c r="K996" s="0" t="s">
        <v>47</v>
      </c>
      <c r="L996" s="0" t="s">
        <v>47</v>
      </c>
      <c r="M996" s="0" t="s">
        <v>47</v>
      </c>
      <c r="N996" s="0" t="n">
        <v>1</v>
      </c>
      <c r="O996" s="0" t="n">
        <v>1</v>
      </c>
      <c r="P996" s="0" t="n">
        <v>200</v>
      </c>
      <c r="Q996" s="0" t="n">
        <v>1</v>
      </c>
      <c r="R996" s="0" t="str">
        <f aca="false">INDEX(Lookup!$B$4:$B$18,MATCH(C996,Lookup!$A$4:$A$18,0))</f>
        <v>India</v>
      </c>
      <c r="S996" s="20" t="n">
        <f aca="false">INDEX(Lookup!$D$4:$D$18,MATCH(C996,Lookup!$A$4:$A$18,0))</f>
        <v>0.012</v>
      </c>
      <c r="T996" s="21" t="n">
        <f aca="false">ROUND(P996*S996,2)</f>
        <v>2.4</v>
      </c>
      <c r="U996" s="21" t="n">
        <f aca="false">IF(T996&lt;=10,1,IF(T996&lt;=20,2,IF(T996&lt;=30,3,IF(T996&lt;=40,4,IF(T996&lt;=50,5,IF(T996&lt;=100,6,IF(T996&lt;=250,7,8)))))))</f>
        <v>1</v>
      </c>
      <c r="V996" s="21" t="n">
        <f aca="false">IF(AND(OR(Dashboard!$T$3="All",R996=Dashboard!$T$3),OR(Dashboard!$T$4="All",D996=Dashboard!$T$4)),1,0)</f>
        <v>1</v>
      </c>
      <c r="W996" s="21" t="n">
        <f aca="false">IF(V996=1,T996+ROW()/10000000,0)</f>
        <v>2.4000996</v>
      </c>
    </row>
    <row r="997" customFormat="false" ht="15" hidden="false" customHeight="false" outlineLevel="0" collapsed="false">
      <c r="A997" s="0" t="n">
        <v>18241538</v>
      </c>
      <c r="B997" s="0" t="s">
        <v>3253</v>
      </c>
      <c r="C997" s="0" t="n">
        <v>1</v>
      </c>
      <c r="D997" s="0" t="s">
        <v>2945</v>
      </c>
      <c r="E997" s="0" t="s">
        <v>3254</v>
      </c>
      <c r="F997" s="0" t="s">
        <v>3241</v>
      </c>
      <c r="G997" s="0" t="s">
        <v>3242</v>
      </c>
      <c r="H997" s="0" t="s">
        <v>3255</v>
      </c>
      <c r="I997" s="0" t="s">
        <v>2123</v>
      </c>
      <c r="J997" s="0" t="s">
        <v>47</v>
      </c>
      <c r="K997" s="0" t="s">
        <v>47</v>
      </c>
      <c r="L997" s="0" t="s">
        <v>47</v>
      </c>
      <c r="M997" s="0" t="s">
        <v>47</v>
      </c>
      <c r="N997" s="0" t="n">
        <v>1</v>
      </c>
      <c r="O997" s="0" t="n">
        <v>0</v>
      </c>
      <c r="P997" s="0" t="n">
        <v>250</v>
      </c>
      <c r="Q997" s="0" t="n">
        <v>1</v>
      </c>
      <c r="R997" s="0" t="str">
        <f aca="false">INDEX(Lookup!$B$4:$B$18,MATCH(C997,Lookup!$A$4:$A$18,0))</f>
        <v>India</v>
      </c>
      <c r="S997" s="20" t="n">
        <f aca="false">INDEX(Lookup!$D$4:$D$18,MATCH(C997,Lookup!$A$4:$A$18,0))</f>
        <v>0.012</v>
      </c>
      <c r="T997" s="21" t="n">
        <f aca="false">ROUND(P997*S997,2)</f>
        <v>3</v>
      </c>
      <c r="U997" s="21" t="n">
        <f aca="false">IF(T997&lt;=10,1,IF(T997&lt;=20,2,IF(T997&lt;=30,3,IF(T997&lt;=40,4,IF(T997&lt;=50,5,IF(T997&lt;=100,6,IF(T997&lt;=250,7,8)))))))</f>
        <v>1</v>
      </c>
      <c r="V997" s="21" t="n">
        <f aca="false">IF(AND(OR(Dashboard!$T$3="All",R997=Dashboard!$T$3),OR(Dashboard!$T$4="All",D997=Dashboard!$T$4)),1,0)</f>
        <v>1</v>
      </c>
      <c r="W997" s="21" t="n">
        <f aca="false">IF(V997=1,T997+ROW()/10000000,0)</f>
        <v>3.0000997</v>
      </c>
    </row>
    <row r="998" customFormat="false" ht="15" hidden="false" customHeight="false" outlineLevel="0" collapsed="false">
      <c r="A998" s="0" t="n">
        <v>18452730</v>
      </c>
      <c r="B998" s="0" t="s">
        <v>3256</v>
      </c>
      <c r="C998" s="0" t="n">
        <v>1</v>
      </c>
      <c r="D998" s="0" t="s">
        <v>2945</v>
      </c>
      <c r="E998" s="0" t="s">
        <v>3257</v>
      </c>
      <c r="F998" s="0" t="s">
        <v>3241</v>
      </c>
      <c r="G998" s="0" t="s">
        <v>3242</v>
      </c>
      <c r="H998" s="0" t="s">
        <v>3258</v>
      </c>
      <c r="I998" s="0" t="s">
        <v>2123</v>
      </c>
      <c r="J998" s="0" t="s">
        <v>47</v>
      </c>
      <c r="K998" s="0" t="s">
        <v>47</v>
      </c>
      <c r="L998" s="0" t="s">
        <v>47</v>
      </c>
      <c r="M998" s="0" t="s">
        <v>47</v>
      </c>
      <c r="N998" s="0" t="n">
        <v>1</v>
      </c>
      <c r="O998" s="0" t="n">
        <v>1</v>
      </c>
      <c r="P998" s="0" t="n">
        <v>400</v>
      </c>
      <c r="Q998" s="0" t="n">
        <v>1</v>
      </c>
      <c r="R998" s="0" t="str">
        <f aca="false">INDEX(Lookup!$B$4:$B$18,MATCH(C998,Lookup!$A$4:$A$18,0))</f>
        <v>India</v>
      </c>
      <c r="S998" s="20" t="n">
        <f aca="false">INDEX(Lookup!$D$4:$D$18,MATCH(C998,Lookup!$A$4:$A$18,0))</f>
        <v>0.012</v>
      </c>
      <c r="T998" s="21" t="n">
        <f aca="false">ROUND(P998*S998,2)</f>
        <v>4.8</v>
      </c>
      <c r="U998" s="21" t="n">
        <f aca="false">IF(T998&lt;=10,1,IF(T998&lt;=20,2,IF(T998&lt;=30,3,IF(T998&lt;=40,4,IF(T998&lt;=50,5,IF(T998&lt;=100,6,IF(T998&lt;=250,7,8)))))))</f>
        <v>1</v>
      </c>
      <c r="V998" s="21" t="n">
        <f aca="false">IF(AND(OR(Dashboard!$T$3="All",R998=Dashboard!$T$3),OR(Dashboard!$T$4="All",D998=Dashboard!$T$4)),1,0)</f>
        <v>1</v>
      </c>
      <c r="W998" s="21" t="n">
        <f aca="false">IF(V998=1,T998+ROW()/10000000,0)</f>
        <v>4.8000998</v>
      </c>
    </row>
    <row r="999" customFormat="false" ht="15" hidden="false" customHeight="false" outlineLevel="0" collapsed="false">
      <c r="A999" s="0" t="n">
        <v>18317486</v>
      </c>
      <c r="B999" s="0" t="s">
        <v>3259</v>
      </c>
      <c r="C999" s="0" t="n">
        <v>1</v>
      </c>
      <c r="D999" s="0" t="s">
        <v>2945</v>
      </c>
      <c r="E999" s="0" t="s">
        <v>3260</v>
      </c>
      <c r="F999" s="0" t="s">
        <v>3241</v>
      </c>
      <c r="G999" s="0" t="s">
        <v>3242</v>
      </c>
      <c r="H999" s="0" t="s">
        <v>2185</v>
      </c>
      <c r="I999" s="0" t="s">
        <v>2123</v>
      </c>
      <c r="J999" s="0" t="s">
        <v>47</v>
      </c>
      <c r="K999" s="0" t="s">
        <v>47</v>
      </c>
      <c r="L999" s="0" t="s">
        <v>47</v>
      </c>
      <c r="M999" s="0" t="s">
        <v>47</v>
      </c>
      <c r="N999" s="0" t="n">
        <v>1</v>
      </c>
      <c r="O999" s="0" t="n">
        <v>3</v>
      </c>
      <c r="P999" s="0" t="n">
        <v>300</v>
      </c>
      <c r="Q999" s="0" t="n">
        <v>1</v>
      </c>
      <c r="R999" s="0" t="str">
        <f aca="false">INDEX(Lookup!$B$4:$B$18,MATCH(C999,Lookup!$A$4:$A$18,0))</f>
        <v>India</v>
      </c>
      <c r="S999" s="20" t="n">
        <f aca="false">INDEX(Lookup!$D$4:$D$18,MATCH(C999,Lookup!$A$4:$A$18,0))</f>
        <v>0.012</v>
      </c>
      <c r="T999" s="21" t="n">
        <f aca="false">ROUND(P999*S999,2)</f>
        <v>3.6</v>
      </c>
      <c r="U999" s="21" t="n">
        <f aca="false">IF(T999&lt;=10,1,IF(T999&lt;=20,2,IF(T999&lt;=30,3,IF(T999&lt;=40,4,IF(T999&lt;=50,5,IF(T999&lt;=100,6,IF(T999&lt;=250,7,8)))))))</f>
        <v>1</v>
      </c>
      <c r="V999" s="21" t="n">
        <f aca="false">IF(AND(OR(Dashboard!$T$3="All",R999=Dashboard!$T$3),OR(Dashboard!$T$4="All",D999=Dashboard!$T$4)),1,0)</f>
        <v>1</v>
      </c>
      <c r="W999" s="21" t="n">
        <f aca="false">IF(V999=1,T999+ROW()/10000000,0)</f>
        <v>3.6000999</v>
      </c>
    </row>
    <row r="1000" customFormat="false" ht="15" hidden="false" customHeight="false" outlineLevel="0" collapsed="false">
      <c r="A1000" s="0" t="n">
        <v>18432933</v>
      </c>
      <c r="B1000" s="0" t="s">
        <v>3261</v>
      </c>
      <c r="C1000" s="0" t="n">
        <v>1</v>
      </c>
      <c r="D1000" s="0" t="s">
        <v>2945</v>
      </c>
      <c r="E1000" s="0" t="s">
        <v>3262</v>
      </c>
      <c r="F1000" s="0" t="s">
        <v>3241</v>
      </c>
      <c r="G1000" s="0" t="s">
        <v>3242</v>
      </c>
      <c r="H1000" s="0" t="s">
        <v>2359</v>
      </c>
      <c r="I1000" s="0" t="s">
        <v>2123</v>
      </c>
      <c r="J1000" s="0" t="s">
        <v>47</v>
      </c>
      <c r="K1000" s="0" t="s">
        <v>47</v>
      </c>
      <c r="L1000" s="0" t="s">
        <v>47</v>
      </c>
      <c r="M1000" s="0" t="s">
        <v>47</v>
      </c>
      <c r="N1000" s="0" t="n">
        <v>1</v>
      </c>
      <c r="O1000" s="0" t="n">
        <v>0</v>
      </c>
      <c r="P1000" s="0" t="n">
        <v>400</v>
      </c>
      <c r="Q1000" s="0" t="n">
        <v>1</v>
      </c>
      <c r="R1000" s="0" t="str">
        <f aca="false">INDEX(Lookup!$B$4:$B$18,MATCH(C1000,Lookup!$A$4:$A$18,0))</f>
        <v>India</v>
      </c>
      <c r="S1000" s="20" t="n">
        <f aca="false">INDEX(Lookup!$D$4:$D$18,MATCH(C1000,Lookup!$A$4:$A$18,0))</f>
        <v>0.012</v>
      </c>
      <c r="T1000" s="21" t="n">
        <f aca="false">ROUND(P1000*S1000,2)</f>
        <v>4.8</v>
      </c>
      <c r="U1000" s="21" t="n">
        <f aca="false">IF(T1000&lt;=10,1,IF(T1000&lt;=20,2,IF(T1000&lt;=30,3,IF(T1000&lt;=40,4,IF(T1000&lt;=50,5,IF(T1000&lt;=100,6,IF(T1000&lt;=250,7,8)))))))</f>
        <v>1</v>
      </c>
      <c r="V1000" s="21" t="n">
        <f aca="false">IF(AND(OR(Dashboard!$T$3="All",R1000=Dashboard!$T$3),OR(Dashboard!$T$4="All",D1000=Dashboard!$T$4)),1,0)</f>
        <v>1</v>
      </c>
      <c r="W1000" s="21" t="n">
        <f aca="false">IF(V1000=1,T1000+ROW()/10000000,0)</f>
        <v>4.8001</v>
      </c>
    </row>
    <row r="1001" customFormat="false" ht="15" hidden="false" customHeight="false" outlineLevel="0" collapsed="false">
      <c r="A1001" s="0" t="n">
        <v>18452267</v>
      </c>
      <c r="B1001" s="0" t="s">
        <v>3263</v>
      </c>
      <c r="C1001" s="0" t="n">
        <v>1</v>
      </c>
      <c r="D1001" s="0" t="s">
        <v>2945</v>
      </c>
      <c r="E1001" s="0" t="s">
        <v>3264</v>
      </c>
      <c r="F1001" s="0" t="s">
        <v>3241</v>
      </c>
      <c r="G1001" s="0" t="s">
        <v>3242</v>
      </c>
      <c r="H1001" s="0" t="s">
        <v>838</v>
      </c>
      <c r="I1001" s="0" t="s">
        <v>2123</v>
      </c>
      <c r="J1001" s="0" t="s">
        <v>47</v>
      </c>
      <c r="K1001" s="0" t="s">
        <v>47</v>
      </c>
      <c r="L1001" s="0" t="s">
        <v>47</v>
      </c>
      <c r="M1001" s="0" t="s">
        <v>47</v>
      </c>
      <c r="N1001" s="0" t="n">
        <v>2</v>
      </c>
      <c r="O1001" s="0" t="n">
        <v>1</v>
      </c>
      <c r="P1001" s="0" t="n">
        <v>500</v>
      </c>
      <c r="Q1001" s="0" t="n">
        <v>1</v>
      </c>
      <c r="R1001" s="0" t="str">
        <f aca="false">INDEX(Lookup!$B$4:$B$18,MATCH(C1001,Lookup!$A$4:$A$18,0))</f>
        <v>India</v>
      </c>
      <c r="S1001" s="20" t="n">
        <f aca="false">INDEX(Lookup!$D$4:$D$18,MATCH(C1001,Lookup!$A$4:$A$18,0))</f>
        <v>0.012</v>
      </c>
      <c r="T1001" s="21" t="n">
        <f aca="false">ROUND(P1001*S1001,2)</f>
        <v>6</v>
      </c>
      <c r="U1001" s="21" t="n">
        <f aca="false">IF(T1001&lt;=10,1,IF(T1001&lt;=20,2,IF(T1001&lt;=30,3,IF(T1001&lt;=40,4,IF(T1001&lt;=50,5,IF(T1001&lt;=100,6,IF(T1001&lt;=250,7,8)))))))</f>
        <v>1</v>
      </c>
      <c r="V1001" s="21" t="n">
        <f aca="false">IF(AND(OR(Dashboard!$T$3="All",R1001=Dashboard!$T$3),OR(Dashboard!$T$4="All",D1001=Dashboard!$T$4)),1,0)</f>
        <v>1</v>
      </c>
      <c r="W1001" s="21" t="n">
        <f aca="false">IF(V1001=1,T1001+ROW()/10000000,0)</f>
        <v>6.0001001</v>
      </c>
    </row>
    <row r="1002" customFormat="false" ht="15" hidden="false" customHeight="false" outlineLevel="0" collapsed="false">
      <c r="A1002" s="0" t="n">
        <v>18466980</v>
      </c>
      <c r="B1002" s="0" t="s">
        <v>3265</v>
      </c>
      <c r="C1002" s="0" t="n">
        <v>1</v>
      </c>
      <c r="D1002" s="0" t="s">
        <v>2945</v>
      </c>
      <c r="E1002" s="0" t="s">
        <v>3266</v>
      </c>
      <c r="F1002" s="0" t="s">
        <v>3241</v>
      </c>
      <c r="G1002" s="0" t="s">
        <v>3242</v>
      </c>
      <c r="H1002" s="0" t="s">
        <v>2128</v>
      </c>
      <c r="I1002" s="0" t="s">
        <v>2123</v>
      </c>
      <c r="J1002" s="0" t="s">
        <v>47</v>
      </c>
      <c r="K1002" s="0" t="s">
        <v>47</v>
      </c>
      <c r="L1002" s="0" t="s">
        <v>47</v>
      </c>
      <c r="M1002" s="0" t="s">
        <v>47</v>
      </c>
      <c r="N1002" s="0" t="n">
        <v>1</v>
      </c>
      <c r="O1002" s="0" t="n">
        <v>3</v>
      </c>
      <c r="P1002" s="0" t="n">
        <v>300</v>
      </c>
      <c r="Q1002" s="0" t="n">
        <v>1</v>
      </c>
      <c r="R1002" s="0" t="str">
        <f aca="false">INDEX(Lookup!$B$4:$B$18,MATCH(C1002,Lookup!$A$4:$A$18,0))</f>
        <v>India</v>
      </c>
      <c r="S1002" s="20" t="n">
        <f aca="false">INDEX(Lookup!$D$4:$D$18,MATCH(C1002,Lookup!$A$4:$A$18,0))</f>
        <v>0.012</v>
      </c>
      <c r="T1002" s="21" t="n">
        <f aca="false">ROUND(P1002*S1002,2)</f>
        <v>3.6</v>
      </c>
      <c r="U1002" s="21" t="n">
        <f aca="false">IF(T1002&lt;=10,1,IF(T1002&lt;=20,2,IF(T1002&lt;=30,3,IF(T1002&lt;=40,4,IF(T1002&lt;=50,5,IF(T1002&lt;=100,6,IF(T1002&lt;=250,7,8)))))))</f>
        <v>1</v>
      </c>
      <c r="V1002" s="21" t="n">
        <f aca="false">IF(AND(OR(Dashboard!$T$3="All",R1002=Dashboard!$T$3),OR(Dashboard!$T$4="All",D1002=Dashboard!$T$4)),1,0)</f>
        <v>1</v>
      </c>
      <c r="W1002" s="21" t="n">
        <f aca="false">IF(V1002=1,T1002+ROW()/10000000,0)</f>
        <v>3.6001002</v>
      </c>
    </row>
    <row r="1003" customFormat="false" ht="15" hidden="false" customHeight="false" outlineLevel="0" collapsed="false">
      <c r="A1003" s="0" t="n">
        <v>18469937</v>
      </c>
      <c r="B1003" s="0" t="s">
        <v>3267</v>
      </c>
      <c r="C1003" s="0" t="n">
        <v>1</v>
      </c>
      <c r="D1003" s="0" t="s">
        <v>2945</v>
      </c>
      <c r="E1003" s="0" t="s">
        <v>3268</v>
      </c>
      <c r="F1003" s="0" t="s">
        <v>3241</v>
      </c>
      <c r="G1003" s="0" t="s">
        <v>3242</v>
      </c>
      <c r="H1003" s="0" t="s">
        <v>3269</v>
      </c>
      <c r="I1003" s="0" t="s">
        <v>2123</v>
      </c>
      <c r="J1003" s="0" t="s">
        <v>47</v>
      </c>
      <c r="K1003" s="0" t="s">
        <v>47</v>
      </c>
      <c r="L1003" s="0" t="s">
        <v>47</v>
      </c>
      <c r="M1003" s="0" t="s">
        <v>47</v>
      </c>
      <c r="N1003" s="0" t="n">
        <v>1</v>
      </c>
      <c r="O1003" s="0" t="n">
        <v>2</v>
      </c>
      <c r="P1003" s="0" t="n">
        <v>100</v>
      </c>
      <c r="Q1003" s="0" t="n">
        <v>1</v>
      </c>
      <c r="R1003" s="0" t="str">
        <f aca="false">INDEX(Lookup!$B$4:$B$18,MATCH(C1003,Lookup!$A$4:$A$18,0))</f>
        <v>India</v>
      </c>
      <c r="S1003" s="20" t="n">
        <f aca="false">INDEX(Lookup!$D$4:$D$18,MATCH(C1003,Lookup!$A$4:$A$18,0))</f>
        <v>0.012</v>
      </c>
      <c r="T1003" s="21" t="n">
        <f aca="false">ROUND(P1003*S1003,2)</f>
        <v>1.2</v>
      </c>
      <c r="U1003" s="21" t="n">
        <f aca="false">IF(T1003&lt;=10,1,IF(T1003&lt;=20,2,IF(T1003&lt;=30,3,IF(T1003&lt;=40,4,IF(T1003&lt;=50,5,IF(T1003&lt;=100,6,IF(T1003&lt;=250,7,8)))))))</f>
        <v>1</v>
      </c>
      <c r="V1003" s="21" t="n">
        <f aca="false">IF(AND(OR(Dashboard!$T$3="All",R1003=Dashboard!$T$3),OR(Dashboard!$T$4="All",D1003=Dashboard!$T$4)),1,0)</f>
        <v>1</v>
      </c>
      <c r="W1003" s="21" t="n">
        <f aca="false">IF(V1003=1,T1003+ROW()/10000000,0)</f>
        <v>1.2001003</v>
      </c>
    </row>
    <row r="1004" customFormat="false" ht="15" hidden="false" customHeight="false" outlineLevel="0" collapsed="false">
      <c r="A1004" s="0" t="n">
        <v>18466937</v>
      </c>
      <c r="B1004" s="0" t="s">
        <v>3270</v>
      </c>
      <c r="C1004" s="0" t="n">
        <v>1</v>
      </c>
      <c r="D1004" s="0" t="s">
        <v>2945</v>
      </c>
      <c r="E1004" s="0" t="s">
        <v>3271</v>
      </c>
      <c r="F1004" s="0" t="s">
        <v>3241</v>
      </c>
      <c r="G1004" s="0" t="s">
        <v>3242</v>
      </c>
      <c r="H1004" s="0" t="s">
        <v>3272</v>
      </c>
      <c r="I1004" s="0" t="s">
        <v>2123</v>
      </c>
      <c r="J1004" s="0" t="s">
        <v>46</v>
      </c>
      <c r="K1004" s="0" t="s">
        <v>47</v>
      </c>
      <c r="L1004" s="0" t="s">
        <v>47</v>
      </c>
      <c r="M1004" s="0" t="s">
        <v>47</v>
      </c>
      <c r="N1004" s="0" t="n">
        <v>2</v>
      </c>
      <c r="O1004" s="0" t="n">
        <v>0</v>
      </c>
      <c r="P1004" s="0" t="n">
        <v>700</v>
      </c>
      <c r="Q1004" s="0" t="n">
        <v>1</v>
      </c>
      <c r="R1004" s="0" t="str">
        <f aca="false">INDEX(Lookup!$B$4:$B$18,MATCH(C1004,Lookup!$A$4:$A$18,0))</f>
        <v>India</v>
      </c>
      <c r="S1004" s="20" t="n">
        <f aca="false">INDEX(Lookup!$D$4:$D$18,MATCH(C1004,Lookup!$A$4:$A$18,0))</f>
        <v>0.012</v>
      </c>
      <c r="T1004" s="21" t="n">
        <f aca="false">ROUND(P1004*S1004,2)</f>
        <v>8.4</v>
      </c>
      <c r="U1004" s="21" t="n">
        <f aca="false">IF(T1004&lt;=10,1,IF(T1004&lt;=20,2,IF(T1004&lt;=30,3,IF(T1004&lt;=40,4,IF(T1004&lt;=50,5,IF(T1004&lt;=100,6,IF(T1004&lt;=250,7,8)))))))</f>
        <v>1</v>
      </c>
      <c r="V1004" s="21" t="n">
        <f aca="false">IF(AND(OR(Dashboard!$T$3="All",R1004=Dashboard!$T$3),OR(Dashboard!$T$4="All",D1004=Dashboard!$T$4)),1,0)</f>
        <v>1</v>
      </c>
      <c r="W1004" s="21" t="n">
        <f aca="false">IF(V1004=1,T1004+ROW()/10000000,0)</f>
        <v>8.4001004</v>
      </c>
    </row>
    <row r="1005" customFormat="false" ht="15" hidden="false" customHeight="false" outlineLevel="0" collapsed="false">
      <c r="A1005" s="0" t="n">
        <v>18433879</v>
      </c>
      <c r="B1005" s="0" t="s">
        <v>2964</v>
      </c>
      <c r="C1005" s="0" t="n">
        <v>1</v>
      </c>
      <c r="D1005" s="0" t="s">
        <v>2945</v>
      </c>
      <c r="E1005" s="0" t="s">
        <v>3273</v>
      </c>
      <c r="F1005" s="0" t="s">
        <v>3241</v>
      </c>
      <c r="G1005" s="0" t="s">
        <v>3242</v>
      </c>
      <c r="H1005" s="0" t="s">
        <v>153</v>
      </c>
      <c r="I1005" s="0" t="s">
        <v>2123</v>
      </c>
      <c r="J1005" s="0" t="s">
        <v>47</v>
      </c>
      <c r="K1005" s="0" t="s">
        <v>47</v>
      </c>
      <c r="L1005" s="0" t="s">
        <v>47</v>
      </c>
      <c r="M1005" s="0" t="s">
        <v>47</v>
      </c>
      <c r="N1005" s="0" t="n">
        <v>1</v>
      </c>
      <c r="O1005" s="0" t="n">
        <v>0</v>
      </c>
      <c r="P1005" s="0" t="n">
        <v>300</v>
      </c>
      <c r="Q1005" s="0" t="n">
        <v>1</v>
      </c>
      <c r="R1005" s="0" t="str">
        <f aca="false">INDEX(Lookup!$B$4:$B$18,MATCH(C1005,Lookup!$A$4:$A$18,0))</f>
        <v>India</v>
      </c>
      <c r="S1005" s="20" t="n">
        <f aca="false">INDEX(Lookup!$D$4:$D$18,MATCH(C1005,Lookup!$A$4:$A$18,0))</f>
        <v>0.012</v>
      </c>
      <c r="T1005" s="21" t="n">
        <f aca="false">ROUND(P1005*S1005,2)</f>
        <v>3.6</v>
      </c>
      <c r="U1005" s="21" t="n">
        <f aca="false">IF(T1005&lt;=10,1,IF(T1005&lt;=20,2,IF(T1005&lt;=30,3,IF(T1005&lt;=40,4,IF(T1005&lt;=50,5,IF(T1005&lt;=100,6,IF(T1005&lt;=250,7,8)))))))</f>
        <v>1</v>
      </c>
      <c r="V1005" s="21" t="n">
        <f aca="false">IF(AND(OR(Dashboard!$T$3="All",R1005=Dashboard!$T$3),OR(Dashboard!$T$4="All",D1005=Dashboard!$T$4)),1,0)</f>
        <v>1</v>
      </c>
      <c r="W1005" s="21" t="n">
        <f aca="false">IF(V1005=1,T1005+ROW()/10000000,0)</f>
        <v>3.6001005</v>
      </c>
    </row>
    <row r="1006" customFormat="false" ht="15" hidden="false" customHeight="false" outlineLevel="0" collapsed="false">
      <c r="A1006" s="0" t="n">
        <v>18369105</v>
      </c>
      <c r="B1006" s="0" t="s">
        <v>3274</v>
      </c>
      <c r="C1006" s="0" t="n">
        <v>1</v>
      </c>
      <c r="D1006" s="0" t="s">
        <v>2945</v>
      </c>
      <c r="E1006" s="0" t="s">
        <v>3275</v>
      </c>
      <c r="F1006" s="0" t="s">
        <v>2701</v>
      </c>
      <c r="G1006" s="0" t="s">
        <v>3276</v>
      </c>
      <c r="H1006" s="0" t="s">
        <v>3277</v>
      </c>
      <c r="I1006" s="0" t="s">
        <v>2123</v>
      </c>
      <c r="J1006" s="0" t="s">
        <v>47</v>
      </c>
      <c r="K1006" s="0" t="s">
        <v>46</v>
      </c>
      <c r="L1006" s="0" t="s">
        <v>47</v>
      </c>
      <c r="M1006" s="0" t="s">
        <v>47</v>
      </c>
      <c r="N1006" s="0" t="n">
        <v>2</v>
      </c>
      <c r="O1006" s="0" t="n">
        <v>15</v>
      </c>
      <c r="P1006" s="0" t="n">
        <v>650</v>
      </c>
      <c r="Q1006" s="0" t="n">
        <v>2.6</v>
      </c>
      <c r="R1006" s="0" t="str">
        <f aca="false">INDEX(Lookup!$B$4:$B$18,MATCH(C1006,Lookup!$A$4:$A$18,0))</f>
        <v>India</v>
      </c>
      <c r="S1006" s="20" t="n">
        <f aca="false">INDEX(Lookup!$D$4:$D$18,MATCH(C1006,Lookup!$A$4:$A$18,0))</f>
        <v>0.012</v>
      </c>
      <c r="T1006" s="21" t="n">
        <f aca="false">ROUND(P1006*S1006,2)</f>
        <v>7.8</v>
      </c>
      <c r="U1006" s="21" t="n">
        <f aca="false">IF(T1006&lt;=10,1,IF(T1006&lt;=20,2,IF(T1006&lt;=30,3,IF(T1006&lt;=40,4,IF(T1006&lt;=50,5,IF(T1006&lt;=100,6,IF(T1006&lt;=250,7,8)))))))</f>
        <v>1</v>
      </c>
      <c r="V1006" s="21" t="n">
        <f aca="false">IF(AND(OR(Dashboard!$T$3="All",R1006=Dashboard!$T$3),OR(Dashboard!$T$4="All",D1006=Dashboard!$T$4)),1,0)</f>
        <v>1</v>
      </c>
      <c r="W1006" s="21" t="n">
        <f aca="false">IF(V1006=1,T1006+ROW()/10000000,0)</f>
        <v>7.8001006</v>
      </c>
    </row>
    <row r="1007" customFormat="false" ht="15" hidden="false" customHeight="false" outlineLevel="0" collapsed="false">
      <c r="A1007" s="0" t="n">
        <v>18133473</v>
      </c>
      <c r="B1007" s="0" t="s">
        <v>3278</v>
      </c>
      <c r="C1007" s="0" t="n">
        <v>1</v>
      </c>
      <c r="D1007" s="0" t="s">
        <v>2945</v>
      </c>
      <c r="E1007" s="0" t="s">
        <v>3279</v>
      </c>
      <c r="F1007" s="0" t="s">
        <v>2701</v>
      </c>
      <c r="G1007" s="0" t="s">
        <v>3276</v>
      </c>
      <c r="H1007" s="0" t="s">
        <v>2978</v>
      </c>
      <c r="I1007" s="0" t="s">
        <v>2123</v>
      </c>
      <c r="J1007" s="0" t="s">
        <v>47</v>
      </c>
      <c r="K1007" s="0" t="s">
        <v>47</v>
      </c>
      <c r="L1007" s="0" t="s">
        <v>47</v>
      </c>
      <c r="M1007" s="0" t="s">
        <v>47</v>
      </c>
      <c r="N1007" s="0" t="n">
        <v>1</v>
      </c>
      <c r="O1007" s="0" t="n">
        <v>5</v>
      </c>
      <c r="P1007" s="0" t="n">
        <v>200</v>
      </c>
      <c r="Q1007" s="0" t="n">
        <v>2.9</v>
      </c>
      <c r="R1007" s="0" t="str">
        <f aca="false">INDEX(Lookup!$B$4:$B$18,MATCH(C1007,Lookup!$A$4:$A$18,0))</f>
        <v>India</v>
      </c>
      <c r="S1007" s="20" t="n">
        <f aca="false">INDEX(Lookup!$D$4:$D$18,MATCH(C1007,Lookup!$A$4:$A$18,0))</f>
        <v>0.012</v>
      </c>
      <c r="T1007" s="21" t="n">
        <f aca="false">ROUND(P1007*S1007,2)</f>
        <v>2.4</v>
      </c>
      <c r="U1007" s="21" t="n">
        <f aca="false">IF(T1007&lt;=10,1,IF(T1007&lt;=20,2,IF(T1007&lt;=30,3,IF(T1007&lt;=40,4,IF(T1007&lt;=50,5,IF(T1007&lt;=100,6,IF(T1007&lt;=250,7,8)))))))</f>
        <v>1</v>
      </c>
      <c r="V1007" s="21" t="n">
        <f aca="false">IF(AND(OR(Dashboard!$T$3="All",R1007=Dashboard!$T$3),OR(Dashboard!$T$4="All",D1007=Dashboard!$T$4)),1,0)</f>
        <v>1</v>
      </c>
      <c r="W1007" s="21" t="n">
        <f aca="false">IF(V1007=1,T1007+ROW()/10000000,0)</f>
        <v>2.4001007</v>
      </c>
    </row>
    <row r="1008" customFormat="false" ht="15" hidden="false" customHeight="false" outlineLevel="0" collapsed="false">
      <c r="A1008" s="0" t="n">
        <v>18458540</v>
      </c>
      <c r="B1008" s="0" t="s">
        <v>3280</v>
      </c>
      <c r="C1008" s="0" t="n">
        <v>1</v>
      </c>
      <c r="D1008" s="0" t="s">
        <v>2945</v>
      </c>
      <c r="E1008" s="0" t="s">
        <v>3281</v>
      </c>
      <c r="F1008" s="0" t="s">
        <v>2701</v>
      </c>
      <c r="G1008" s="0" t="s">
        <v>3276</v>
      </c>
      <c r="H1008" s="0" t="s">
        <v>3269</v>
      </c>
      <c r="I1008" s="0" t="s">
        <v>2123</v>
      </c>
      <c r="J1008" s="0" t="s">
        <v>47</v>
      </c>
      <c r="K1008" s="0" t="s">
        <v>47</v>
      </c>
      <c r="L1008" s="0" t="s">
        <v>47</v>
      </c>
      <c r="M1008" s="0" t="s">
        <v>47</v>
      </c>
      <c r="N1008" s="0" t="n">
        <v>1</v>
      </c>
      <c r="O1008" s="0" t="n">
        <v>0</v>
      </c>
      <c r="P1008" s="0" t="n">
        <v>200</v>
      </c>
      <c r="Q1008" s="0" t="n">
        <v>1</v>
      </c>
      <c r="R1008" s="0" t="str">
        <f aca="false">INDEX(Lookup!$B$4:$B$18,MATCH(C1008,Lookup!$A$4:$A$18,0))</f>
        <v>India</v>
      </c>
      <c r="S1008" s="20" t="n">
        <f aca="false">INDEX(Lookup!$D$4:$D$18,MATCH(C1008,Lookup!$A$4:$A$18,0))</f>
        <v>0.012</v>
      </c>
      <c r="T1008" s="21" t="n">
        <f aca="false">ROUND(P1008*S1008,2)</f>
        <v>2.4</v>
      </c>
      <c r="U1008" s="21" t="n">
        <f aca="false">IF(T1008&lt;=10,1,IF(T1008&lt;=20,2,IF(T1008&lt;=30,3,IF(T1008&lt;=40,4,IF(T1008&lt;=50,5,IF(T1008&lt;=100,6,IF(T1008&lt;=250,7,8)))))))</f>
        <v>1</v>
      </c>
      <c r="V1008" s="21" t="n">
        <f aca="false">IF(AND(OR(Dashboard!$T$3="All",R1008=Dashboard!$T$3),OR(Dashboard!$T$4="All",D1008=Dashboard!$T$4)),1,0)</f>
        <v>1</v>
      </c>
      <c r="W1008" s="21" t="n">
        <f aca="false">IF(V1008=1,T1008+ROW()/10000000,0)</f>
        <v>2.4001008</v>
      </c>
    </row>
    <row r="1009" customFormat="false" ht="15" hidden="false" customHeight="false" outlineLevel="0" collapsed="false">
      <c r="A1009" s="0" t="n">
        <v>18482753</v>
      </c>
      <c r="B1009" s="0" t="s">
        <v>3282</v>
      </c>
      <c r="C1009" s="0" t="n">
        <v>1</v>
      </c>
      <c r="D1009" s="0" t="s">
        <v>2945</v>
      </c>
      <c r="E1009" s="0" t="s">
        <v>3283</v>
      </c>
      <c r="F1009" s="0" t="s">
        <v>2701</v>
      </c>
      <c r="G1009" s="0" t="s">
        <v>3276</v>
      </c>
      <c r="H1009" s="0" t="s">
        <v>2128</v>
      </c>
      <c r="I1009" s="0" t="s">
        <v>2123</v>
      </c>
      <c r="J1009" s="0" t="s">
        <v>47</v>
      </c>
      <c r="K1009" s="0" t="s">
        <v>47</v>
      </c>
      <c r="L1009" s="0" t="s">
        <v>47</v>
      </c>
      <c r="M1009" s="0" t="s">
        <v>47</v>
      </c>
      <c r="N1009" s="0" t="n">
        <v>1</v>
      </c>
      <c r="O1009" s="0" t="n">
        <v>0</v>
      </c>
      <c r="P1009" s="0" t="n">
        <v>400</v>
      </c>
      <c r="Q1009" s="0" t="n">
        <v>1</v>
      </c>
      <c r="R1009" s="0" t="str">
        <f aca="false">INDEX(Lookup!$B$4:$B$18,MATCH(C1009,Lookup!$A$4:$A$18,0))</f>
        <v>India</v>
      </c>
      <c r="S1009" s="20" t="n">
        <f aca="false">INDEX(Lookup!$D$4:$D$18,MATCH(C1009,Lookup!$A$4:$A$18,0))</f>
        <v>0.012</v>
      </c>
      <c r="T1009" s="21" t="n">
        <f aca="false">ROUND(P1009*S1009,2)</f>
        <v>4.8</v>
      </c>
      <c r="U1009" s="21" t="n">
        <f aca="false">IF(T1009&lt;=10,1,IF(T1009&lt;=20,2,IF(T1009&lt;=30,3,IF(T1009&lt;=40,4,IF(T1009&lt;=50,5,IF(T1009&lt;=100,6,IF(T1009&lt;=250,7,8)))))))</f>
        <v>1</v>
      </c>
      <c r="V1009" s="21" t="n">
        <f aca="false">IF(AND(OR(Dashboard!$T$3="All",R1009=Dashboard!$T$3),OR(Dashboard!$T$4="All",D1009=Dashboard!$T$4)),1,0)</f>
        <v>1</v>
      </c>
      <c r="W1009" s="21" t="n">
        <f aca="false">IF(V1009=1,T1009+ROW()/10000000,0)</f>
        <v>4.8001009</v>
      </c>
    </row>
    <row r="1010" customFormat="false" ht="15" hidden="false" customHeight="false" outlineLevel="0" collapsed="false">
      <c r="A1010" s="0" t="n">
        <v>8167</v>
      </c>
      <c r="B1010" s="0" t="s">
        <v>3284</v>
      </c>
      <c r="C1010" s="0" t="n">
        <v>1</v>
      </c>
      <c r="D1010" s="0" t="s">
        <v>2945</v>
      </c>
      <c r="E1010" s="0" t="s">
        <v>3285</v>
      </c>
      <c r="F1010" s="0" t="s">
        <v>3286</v>
      </c>
      <c r="G1010" s="0" t="s">
        <v>3287</v>
      </c>
      <c r="H1010" s="0" t="s">
        <v>402</v>
      </c>
      <c r="I1010" s="0" t="s">
        <v>2123</v>
      </c>
      <c r="J1010" s="0" t="s">
        <v>47</v>
      </c>
      <c r="K1010" s="0" t="s">
        <v>47</v>
      </c>
      <c r="L1010" s="0" t="s">
        <v>47</v>
      </c>
      <c r="M1010" s="0" t="s">
        <v>47</v>
      </c>
      <c r="N1010" s="0" t="n">
        <v>1</v>
      </c>
      <c r="O1010" s="0" t="n">
        <v>9</v>
      </c>
      <c r="P1010" s="0" t="n">
        <v>100</v>
      </c>
      <c r="Q1010" s="0" t="n">
        <v>3.1</v>
      </c>
      <c r="R1010" s="0" t="str">
        <f aca="false">INDEX(Lookup!$B$4:$B$18,MATCH(C1010,Lookup!$A$4:$A$18,0))</f>
        <v>India</v>
      </c>
      <c r="S1010" s="20" t="n">
        <f aca="false">INDEX(Lookup!$D$4:$D$18,MATCH(C1010,Lookup!$A$4:$A$18,0))</f>
        <v>0.012</v>
      </c>
      <c r="T1010" s="21" t="n">
        <f aca="false">ROUND(P1010*S1010,2)</f>
        <v>1.2</v>
      </c>
      <c r="U1010" s="21" t="n">
        <f aca="false">IF(T1010&lt;=10,1,IF(T1010&lt;=20,2,IF(T1010&lt;=30,3,IF(T1010&lt;=40,4,IF(T1010&lt;=50,5,IF(T1010&lt;=100,6,IF(T1010&lt;=250,7,8)))))))</f>
        <v>1</v>
      </c>
      <c r="V1010" s="21" t="n">
        <f aca="false">IF(AND(OR(Dashboard!$T$3="All",R1010=Dashboard!$T$3),OR(Dashboard!$T$4="All",D1010=Dashboard!$T$4)),1,0)</f>
        <v>1</v>
      </c>
      <c r="W1010" s="21" t="n">
        <f aca="false">IF(V1010=1,T1010+ROW()/10000000,0)</f>
        <v>1.200101</v>
      </c>
    </row>
    <row r="1011" customFormat="false" ht="15" hidden="false" customHeight="false" outlineLevel="0" collapsed="false">
      <c r="A1011" s="0" t="n">
        <v>18463990</v>
      </c>
      <c r="B1011" s="0" t="s">
        <v>3288</v>
      </c>
      <c r="C1011" s="0" t="n">
        <v>1</v>
      </c>
      <c r="D1011" s="0" t="s">
        <v>2945</v>
      </c>
      <c r="E1011" s="0" t="s">
        <v>3289</v>
      </c>
      <c r="F1011" s="0" t="s">
        <v>3286</v>
      </c>
      <c r="G1011" s="0" t="s">
        <v>3287</v>
      </c>
      <c r="H1011" s="0" t="s">
        <v>153</v>
      </c>
      <c r="I1011" s="0" t="s">
        <v>2123</v>
      </c>
      <c r="J1011" s="0" t="s">
        <v>47</v>
      </c>
      <c r="K1011" s="0" t="s">
        <v>47</v>
      </c>
      <c r="L1011" s="0" t="s">
        <v>47</v>
      </c>
      <c r="M1011" s="0" t="s">
        <v>47</v>
      </c>
      <c r="N1011" s="0" t="n">
        <v>2</v>
      </c>
      <c r="O1011" s="0" t="n">
        <v>3</v>
      </c>
      <c r="P1011" s="0" t="n">
        <v>600</v>
      </c>
      <c r="Q1011" s="0" t="n">
        <v>1</v>
      </c>
      <c r="R1011" s="0" t="str">
        <f aca="false">INDEX(Lookup!$B$4:$B$18,MATCH(C1011,Lookup!$A$4:$A$18,0))</f>
        <v>India</v>
      </c>
      <c r="S1011" s="20" t="n">
        <f aca="false">INDEX(Lookup!$D$4:$D$18,MATCH(C1011,Lookup!$A$4:$A$18,0))</f>
        <v>0.012</v>
      </c>
      <c r="T1011" s="21" t="n">
        <f aca="false">ROUND(P1011*S1011,2)</f>
        <v>7.2</v>
      </c>
      <c r="U1011" s="21" t="n">
        <f aca="false">IF(T1011&lt;=10,1,IF(T1011&lt;=20,2,IF(T1011&lt;=30,3,IF(T1011&lt;=40,4,IF(T1011&lt;=50,5,IF(T1011&lt;=100,6,IF(T1011&lt;=250,7,8)))))))</f>
        <v>1</v>
      </c>
      <c r="V1011" s="21" t="n">
        <f aca="false">IF(AND(OR(Dashboard!$T$3="All",R1011=Dashboard!$T$3),OR(Dashboard!$T$4="All",D1011=Dashboard!$T$4)),1,0)</f>
        <v>1</v>
      </c>
      <c r="W1011" s="21" t="n">
        <f aca="false">IF(V1011=1,T1011+ROW()/10000000,0)</f>
        <v>7.2001011</v>
      </c>
    </row>
    <row r="1012" customFormat="false" ht="15" hidden="false" customHeight="false" outlineLevel="0" collapsed="false">
      <c r="A1012" s="0" t="n">
        <v>18353030</v>
      </c>
      <c r="B1012" s="0" t="s">
        <v>3290</v>
      </c>
      <c r="C1012" s="0" t="n">
        <v>1</v>
      </c>
      <c r="D1012" s="0" t="s">
        <v>2945</v>
      </c>
      <c r="E1012" s="0" t="s">
        <v>3291</v>
      </c>
      <c r="F1012" s="0" t="s">
        <v>3292</v>
      </c>
      <c r="G1012" s="0" t="s">
        <v>3293</v>
      </c>
      <c r="H1012" s="0" t="s">
        <v>3129</v>
      </c>
      <c r="I1012" s="0" t="s">
        <v>2123</v>
      </c>
      <c r="J1012" s="0" t="s">
        <v>47</v>
      </c>
      <c r="K1012" s="0" t="s">
        <v>47</v>
      </c>
      <c r="L1012" s="0" t="s">
        <v>47</v>
      </c>
      <c r="M1012" s="0" t="s">
        <v>47</v>
      </c>
      <c r="N1012" s="0" t="n">
        <v>1</v>
      </c>
      <c r="O1012" s="0" t="n">
        <v>2</v>
      </c>
      <c r="P1012" s="0" t="n">
        <v>300</v>
      </c>
      <c r="Q1012" s="0" t="n">
        <v>1</v>
      </c>
      <c r="R1012" s="0" t="str">
        <f aca="false">INDEX(Lookup!$B$4:$B$18,MATCH(C1012,Lookup!$A$4:$A$18,0))</f>
        <v>India</v>
      </c>
      <c r="S1012" s="20" t="n">
        <f aca="false">INDEX(Lookup!$D$4:$D$18,MATCH(C1012,Lookup!$A$4:$A$18,0))</f>
        <v>0.012</v>
      </c>
      <c r="T1012" s="21" t="n">
        <f aca="false">ROUND(P1012*S1012,2)</f>
        <v>3.6</v>
      </c>
      <c r="U1012" s="21" t="n">
        <f aca="false">IF(T1012&lt;=10,1,IF(T1012&lt;=20,2,IF(T1012&lt;=30,3,IF(T1012&lt;=40,4,IF(T1012&lt;=50,5,IF(T1012&lt;=100,6,IF(T1012&lt;=250,7,8)))))))</f>
        <v>1</v>
      </c>
      <c r="V1012" s="21" t="n">
        <f aca="false">IF(AND(OR(Dashboard!$T$3="All",R1012=Dashboard!$T$3),OR(Dashboard!$T$4="All",D1012=Dashboard!$T$4)),1,0)</f>
        <v>1</v>
      </c>
      <c r="W1012" s="21" t="n">
        <f aca="false">IF(V1012=1,T1012+ROW()/10000000,0)</f>
        <v>3.6001012</v>
      </c>
    </row>
    <row r="1013" customFormat="false" ht="15" hidden="false" customHeight="false" outlineLevel="0" collapsed="false">
      <c r="A1013" s="0" t="n">
        <v>18420465</v>
      </c>
      <c r="B1013" s="0" t="s">
        <v>3294</v>
      </c>
      <c r="C1013" s="0" t="n">
        <v>1</v>
      </c>
      <c r="D1013" s="0" t="s">
        <v>2945</v>
      </c>
      <c r="E1013" s="0" t="s">
        <v>3295</v>
      </c>
      <c r="F1013" s="0" t="s">
        <v>3296</v>
      </c>
      <c r="G1013" s="0" t="s">
        <v>3297</v>
      </c>
      <c r="H1013" s="0" t="s">
        <v>3298</v>
      </c>
      <c r="I1013" s="0" t="s">
        <v>2123</v>
      </c>
      <c r="J1013" s="0" t="s">
        <v>47</v>
      </c>
      <c r="K1013" s="0" t="s">
        <v>46</v>
      </c>
      <c r="L1013" s="0" t="s">
        <v>47</v>
      </c>
      <c r="M1013" s="0" t="s">
        <v>47</v>
      </c>
      <c r="N1013" s="0" t="n">
        <v>2</v>
      </c>
      <c r="O1013" s="0" t="n">
        <v>7</v>
      </c>
      <c r="P1013" s="0" t="n">
        <v>700</v>
      </c>
      <c r="Q1013" s="0" t="n">
        <v>3.1</v>
      </c>
      <c r="R1013" s="0" t="str">
        <f aca="false">INDEX(Lookup!$B$4:$B$18,MATCH(C1013,Lookup!$A$4:$A$18,0))</f>
        <v>India</v>
      </c>
      <c r="S1013" s="20" t="n">
        <f aca="false">INDEX(Lookup!$D$4:$D$18,MATCH(C1013,Lookup!$A$4:$A$18,0))</f>
        <v>0.012</v>
      </c>
      <c r="T1013" s="21" t="n">
        <f aca="false">ROUND(P1013*S1013,2)</f>
        <v>8.4</v>
      </c>
      <c r="U1013" s="21" t="n">
        <f aca="false">IF(T1013&lt;=10,1,IF(T1013&lt;=20,2,IF(T1013&lt;=30,3,IF(T1013&lt;=40,4,IF(T1013&lt;=50,5,IF(T1013&lt;=100,6,IF(T1013&lt;=250,7,8)))))))</f>
        <v>1</v>
      </c>
      <c r="V1013" s="21" t="n">
        <f aca="false">IF(AND(OR(Dashboard!$T$3="All",R1013=Dashboard!$T$3),OR(Dashboard!$T$4="All",D1013=Dashboard!$T$4)),1,0)</f>
        <v>1</v>
      </c>
      <c r="W1013" s="21" t="n">
        <f aca="false">IF(V1013=1,T1013+ROW()/10000000,0)</f>
        <v>8.4001013</v>
      </c>
    </row>
    <row r="1014" customFormat="false" ht="15" hidden="false" customHeight="false" outlineLevel="0" collapsed="false">
      <c r="A1014" s="0" t="n">
        <v>309656</v>
      </c>
      <c r="B1014" s="0" t="s">
        <v>2973</v>
      </c>
      <c r="C1014" s="0" t="n">
        <v>1</v>
      </c>
      <c r="D1014" s="0" t="s">
        <v>2945</v>
      </c>
      <c r="E1014" s="0" t="s">
        <v>3299</v>
      </c>
      <c r="F1014" s="0" t="s">
        <v>3296</v>
      </c>
      <c r="G1014" s="0" t="s">
        <v>3297</v>
      </c>
      <c r="H1014" s="0" t="s">
        <v>2975</v>
      </c>
      <c r="I1014" s="0" t="s">
        <v>2123</v>
      </c>
      <c r="J1014" s="0" t="s">
        <v>47</v>
      </c>
      <c r="K1014" s="0" t="s">
        <v>47</v>
      </c>
      <c r="L1014" s="0" t="s">
        <v>47</v>
      </c>
      <c r="M1014" s="0" t="s">
        <v>47</v>
      </c>
      <c r="N1014" s="0" t="n">
        <v>1</v>
      </c>
      <c r="O1014" s="0" t="n">
        <v>9</v>
      </c>
      <c r="P1014" s="0" t="n">
        <v>350</v>
      </c>
      <c r="Q1014" s="0" t="n">
        <v>3.1</v>
      </c>
      <c r="R1014" s="0" t="str">
        <f aca="false">INDEX(Lookup!$B$4:$B$18,MATCH(C1014,Lookup!$A$4:$A$18,0))</f>
        <v>India</v>
      </c>
      <c r="S1014" s="20" t="n">
        <f aca="false">INDEX(Lookup!$D$4:$D$18,MATCH(C1014,Lookup!$A$4:$A$18,0))</f>
        <v>0.012</v>
      </c>
      <c r="T1014" s="21" t="n">
        <f aca="false">ROUND(P1014*S1014,2)</f>
        <v>4.2</v>
      </c>
      <c r="U1014" s="21" t="n">
        <f aca="false">IF(T1014&lt;=10,1,IF(T1014&lt;=20,2,IF(T1014&lt;=30,3,IF(T1014&lt;=40,4,IF(T1014&lt;=50,5,IF(T1014&lt;=100,6,IF(T1014&lt;=250,7,8)))))))</f>
        <v>1</v>
      </c>
      <c r="V1014" s="21" t="n">
        <f aca="false">IF(AND(OR(Dashboard!$T$3="All",R1014=Dashboard!$T$3),OR(Dashboard!$T$4="All",D1014=Dashboard!$T$4)),1,0)</f>
        <v>1</v>
      </c>
      <c r="W1014" s="21" t="n">
        <f aca="false">IF(V1014=1,T1014+ROW()/10000000,0)</f>
        <v>4.2001014</v>
      </c>
    </row>
    <row r="1015" customFormat="false" ht="15" hidden="false" customHeight="false" outlineLevel="0" collapsed="false">
      <c r="A1015" s="0" t="n">
        <v>305235</v>
      </c>
      <c r="B1015" s="0" t="s">
        <v>3300</v>
      </c>
      <c r="C1015" s="0" t="n">
        <v>1</v>
      </c>
      <c r="D1015" s="0" t="s">
        <v>2945</v>
      </c>
      <c r="E1015" s="0" t="s">
        <v>3301</v>
      </c>
      <c r="F1015" s="0" t="s">
        <v>3296</v>
      </c>
      <c r="G1015" s="0" t="s">
        <v>3297</v>
      </c>
      <c r="H1015" s="0" t="s">
        <v>69</v>
      </c>
      <c r="I1015" s="0" t="s">
        <v>2123</v>
      </c>
      <c r="J1015" s="0" t="s">
        <v>47</v>
      </c>
      <c r="K1015" s="0" t="s">
        <v>47</v>
      </c>
      <c r="L1015" s="0" t="s">
        <v>47</v>
      </c>
      <c r="M1015" s="0" t="s">
        <v>47</v>
      </c>
      <c r="N1015" s="0" t="n">
        <v>1</v>
      </c>
      <c r="O1015" s="0" t="n">
        <v>4</v>
      </c>
      <c r="P1015" s="0" t="n">
        <v>350</v>
      </c>
      <c r="Q1015" s="0" t="n">
        <v>2.9</v>
      </c>
      <c r="R1015" s="0" t="str">
        <f aca="false">INDEX(Lookup!$B$4:$B$18,MATCH(C1015,Lookup!$A$4:$A$18,0))</f>
        <v>India</v>
      </c>
      <c r="S1015" s="20" t="n">
        <f aca="false">INDEX(Lookup!$D$4:$D$18,MATCH(C1015,Lookup!$A$4:$A$18,0))</f>
        <v>0.012</v>
      </c>
      <c r="T1015" s="21" t="n">
        <f aca="false">ROUND(P1015*S1015,2)</f>
        <v>4.2</v>
      </c>
      <c r="U1015" s="21" t="n">
        <f aca="false">IF(T1015&lt;=10,1,IF(T1015&lt;=20,2,IF(T1015&lt;=30,3,IF(T1015&lt;=40,4,IF(T1015&lt;=50,5,IF(T1015&lt;=100,6,IF(T1015&lt;=250,7,8)))))))</f>
        <v>1</v>
      </c>
      <c r="V1015" s="21" t="n">
        <f aca="false">IF(AND(OR(Dashboard!$T$3="All",R1015=Dashboard!$T$3),OR(Dashboard!$T$4="All",D1015=Dashboard!$T$4)),1,0)</f>
        <v>1</v>
      </c>
      <c r="W1015" s="21" t="n">
        <f aca="false">IF(V1015=1,T1015+ROW()/10000000,0)</f>
        <v>4.2001015</v>
      </c>
    </row>
    <row r="1016" customFormat="false" ht="15" hidden="false" customHeight="false" outlineLevel="0" collapsed="false">
      <c r="A1016" s="0" t="n">
        <v>309654</v>
      </c>
      <c r="B1016" s="0" t="s">
        <v>3302</v>
      </c>
      <c r="C1016" s="0" t="n">
        <v>1</v>
      </c>
      <c r="D1016" s="0" t="s">
        <v>2945</v>
      </c>
      <c r="E1016" s="0" t="s">
        <v>3303</v>
      </c>
      <c r="F1016" s="0" t="s">
        <v>3296</v>
      </c>
      <c r="G1016" s="0" t="s">
        <v>3297</v>
      </c>
      <c r="H1016" s="0" t="s">
        <v>2128</v>
      </c>
      <c r="I1016" s="0" t="s">
        <v>2123</v>
      </c>
      <c r="J1016" s="0" t="s">
        <v>47</v>
      </c>
      <c r="K1016" s="0" t="s">
        <v>47</v>
      </c>
      <c r="L1016" s="0" t="s">
        <v>47</v>
      </c>
      <c r="M1016" s="0" t="s">
        <v>47</v>
      </c>
      <c r="N1016" s="0" t="n">
        <v>2</v>
      </c>
      <c r="O1016" s="0" t="n">
        <v>1</v>
      </c>
      <c r="P1016" s="0" t="n">
        <v>500</v>
      </c>
      <c r="Q1016" s="0" t="n">
        <v>1</v>
      </c>
      <c r="R1016" s="0" t="str">
        <f aca="false">INDEX(Lookup!$B$4:$B$18,MATCH(C1016,Lookup!$A$4:$A$18,0))</f>
        <v>India</v>
      </c>
      <c r="S1016" s="20" t="n">
        <f aca="false">INDEX(Lookup!$D$4:$D$18,MATCH(C1016,Lookup!$A$4:$A$18,0))</f>
        <v>0.012</v>
      </c>
      <c r="T1016" s="21" t="n">
        <f aca="false">ROUND(P1016*S1016,2)</f>
        <v>6</v>
      </c>
      <c r="U1016" s="21" t="n">
        <f aca="false">IF(T1016&lt;=10,1,IF(T1016&lt;=20,2,IF(T1016&lt;=30,3,IF(T1016&lt;=40,4,IF(T1016&lt;=50,5,IF(T1016&lt;=100,6,IF(T1016&lt;=250,7,8)))))))</f>
        <v>1</v>
      </c>
      <c r="V1016" s="21" t="n">
        <f aca="false">IF(AND(OR(Dashboard!$T$3="All",R1016=Dashboard!$T$3),OR(Dashboard!$T$4="All",D1016=Dashboard!$T$4)),1,0)</f>
        <v>1</v>
      </c>
      <c r="W1016" s="21" t="n">
        <f aca="false">IF(V1016=1,T1016+ROW()/10000000,0)</f>
        <v>6.0001016</v>
      </c>
    </row>
    <row r="1017" customFormat="false" ht="15" hidden="false" customHeight="false" outlineLevel="0" collapsed="false">
      <c r="A1017" s="0" t="n">
        <v>18480389</v>
      </c>
      <c r="B1017" s="0" t="s">
        <v>3304</v>
      </c>
      <c r="C1017" s="0" t="n">
        <v>1</v>
      </c>
      <c r="D1017" s="0" t="s">
        <v>2945</v>
      </c>
      <c r="E1017" s="0" t="s">
        <v>3305</v>
      </c>
      <c r="F1017" s="0" t="s">
        <v>3296</v>
      </c>
      <c r="G1017" s="0" t="s">
        <v>3297</v>
      </c>
      <c r="H1017" s="0" t="s">
        <v>1830</v>
      </c>
      <c r="I1017" s="0" t="s">
        <v>2123</v>
      </c>
      <c r="J1017" s="0" t="s">
        <v>47</v>
      </c>
      <c r="K1017" s="0" t="s">
        <v>47</v>
      </c>
      <c r="L1017" s="0" t="s">
        <v>47</v>
      </c>
      <c r="M1017" s="0" t="s">
        <v>47</v>
      </c>
      <c r="N1017" s="0" t="n">
        <v>1</v>
      </c>
      <c r="O1017" s="0" t="n">
        <v>0</v>
      </c>
      <c r="P1017" s="0" t="n">
        <v>300</v>
      </c>
      <c r="Q1017" s="0" t="n">
        <v>1</v>
      </c>
      <c r="R1017" s="0" t="str">
        <f aca="false">INDEX(Lookup!$B$4:$B$18,MATCH(C1017,Lookup!$A$4:$A$18,0))</f>
        <v>India</v>
      </c>
      <c r="S1017" s="20" t="n">
        <f aca="false">INDEX(Lookup!$D$4:$D$18,MATCH(C1017,Lookup!$A$4:$A$18,0))</f>
        <v>0.012</v>
      </c>
      <c r="T1017" s="21" t="n">
        <f aca="false">ROUND(P1017*S1017,2)</f>
        <v>3.6</v>
      </c>
      <c r="U1017" s="21" t="n">
        <f aca="false">IF(T1017&lt;=10,1,IF(T1017&lt;=20,2,IF(T1017&lt;=30,3,IF(T1017&lt;=40,4,IF(T1017&lt;=50,5,IF(T1017&lt;=100,6,IF(T1017&lt;=250,7,8)))))))</f>
        <v>1</v>
      </c>
      <c r="V1017" s="21" t="n">
        <f aca="false">IF(AND(OR(Dashboard!$T$3="All",R1017=Dashboard!$T$3),OR(Dashboard!$T$4="All",D1017=Dashboard!$T$4)),1,0)</f>
        <v>1</v>
      </c>
      <c r="W1017" s="21" t="n">
        <f aca="false">IF(V1017=1,T1017+ROW()/10000000,0)</f>
        <v>3.6001017</v>
      </c>
    </row>
    <row r="1018" customFormat="false" ht="15" hidden="false" customHeight="false" outlineLevel="0" collapsed="false">
      <c r="A1018" s="0" t="n">
        <v>18446428</v>
      </c>
      <c r="B1018" s="0" t="s">
        <v>3306</v>
      </c>
      <c r="C1018" s="0" t="n">
        <v>1</v>
      </c>
      <c r="D1018" s="0" t="s">
        <v>2945</v>
      </c>
      <c r="E1018" s="0" t="s">
        <v>3307</v>
      </c>
      <c r="F1018" s="0" t="s">
        <v>3296</v>
      </c>
      <c r="G1018" s="0" t="s">
        <v>3297</v>
      </c>
      <c r="H1018" s="0" t="s">
        <v>2128</v>
      </c>
      <c r="I1018" s="0" t="s">
        <v>2123</v>
      </c>
      <c r="J1018" s="0" t="s">
        <v>47</v>
      </c>
      <c r="K1018" s="0" t="s">
        <v>47</v>
      </c>
      <c r="L1018" s="0" t="s">
        <v>47</v>
      </c>
      <c r="M1018" s="0" t="s">
        <v>47</v>
      </c>
      <c r="N1018" s="0" t="n">
        <v>1</v>
      </c>
      <c r="O1018" s="0" t="n">
        <v>0</v>
      </c>
      <c r="P1018" s="0" t="n">
        <v>300</v>
      </c>
      <c r="Q1018" s="0" t="n">
        <v>1</v>
      </c>
      <c r="R1018" s="0" t="str">
        <f aca="false">INDEX(Lookup!$B$4:$B$18,MATCH(C1018,Lookup!$A$4:$A$18,0))</f>
        <v>India</v>
      </c>
      <c r="S1018" s="20" t="n">
        <f aca="false">INDEX(Lookup!$D$4:$D$18,MATCH(C1018,Lookup!$A$4:$A$18,0))</f>
        <v>0.012</v>
      </c>
      <c r="T1018" s="21" t="n">
        <f aca="false">ROUND(P1018*S1018,2)</f>
        <v>3.6</v>
      </c>
      <c r="U1018" s="21" t="n">
        <f aca="false">IF(T1018&lt;=10,1,IF(T1018&lt;=20,2,IF(T1018&lt;=30,3,IF(T1018&lt;=40,4,IF(T1018&lt;=50,5,IF(T1018&lt;=100,6,IF(T1018&lt;=250,7,8)))))))</f>
        <v>1</v>
      </c>
      <c r="V1018" s="21" t="n">
        <f aca="false">IF(AND(OR(Dashboard!$T$3="All",R1018=Dashboard!$T$3),OR(Dashboard!$T$4="All",D1018=Dashboard!$T$4)),1,0)</f>
        <v>1</v>
      </c>
      <c r="W1018" s="21" t="n">
        <f aca="false">IF(V1018=1,T1018+ROW()/10000000,0)</f>
        <v>3.6001018</v>
      </c>
    </row>
    <row r="1019" customFormat="false" ht="15" hidden="false" customHeight="false" outlineLevel="0" collapsed="false">
      <c r="A1019" s="0" t="n">
        <v>4462</v>
      </c>
      <c r="B1019" s="0" t="s">
        <v>3308</v>
      </c>
      <c r="C1019" s="0" t="n">
        <v>1</v>
      </c>
      <c r="D1019" s="0" t="s">
        <v>2945</v>
      </c>
      <c r="E1019" s="0" t="s">
        <v>3309</v>
      </c>
      <c r="F1019" s="0" t="s">
        <v>3296</v>
      </c>
      <c r="G1019" s="0" t="s">
        <v>3297</v>
      </c>
      <c r="H1019" s="0" t="s">
        <v>2868</v>
      </c>
      <c r="I1019" s="0" t="s">
        <v>2123</v>
      </c>
      <c r="J1019" s="0" t="s">
        <v>47</v>
      </c>
      <c r="K1019" s="0" t="s">
        <v>47</v>
      </c>
      <c r="L1019" s="0" t="s">
        <v>47</v>
      </c>
      <c r="M1019" s="0" t="s">
        <v>47</v>
      </c>
      <c r="N1019" s="0" t="n">
        <v>1</v>
      </c>
      <c r="O1019" s="0" t="n">
        <v>2</v>
      </c>
      <c r="P1019" s="0" t="n">
        <v>200</v>
      </c>
      <c r="Q1019" s="0" t="n">
        <v>1</v>
      </c>
      <c r="R1019" s="0" t="str">
        <f aca="false">INDEX(Lookup!$B$4:$B$18,MATCH(C1019,Lookup!$A$4:$A$18,0))</f>
        <v>India</v>
      </c>
      <c r="S1019" s="20" t="n">
        <f aca="false">INDEX(Lookup!$D$4:$D$18,MATCH(C1019,Lookup!$A$4:$A$18,0))</f>
        <v>0.012</v>
      </c>
      <c r="T1019" s="21" t="n">
        <f aca="false">ROUND(P1019*S1019,2)</f>
        <v>2.4</v>
      </c>
      <c r="U1019" s="21" t="n">
        <f aca="false">IF(T1019&lt;=10,1,IF(T1019&lt;=20,2,IF(T1019&lt;=30,3,IF(T1019&lt;=40,4,IF(T1019&lt;=50,5,IF(T1019&lt;=100,6,IF(T1019&lt;=250,7,8)))))))</f>
        <v>1</v>
      </c>
      <c r="V1019" s="21" t="n">
        <f aca="false">IF(AND(OR(Dashboard!$T$3="All",R1019=Dashboard!$T$3),OR(Dashboard!$T$4="All",D1019=Dashboard!$T$4)),1,0)</f>
        <v>1</v>
      </c>
      <c r="W1019" s="21" t="n">
        <f aca="false">IF(V1019=1,T1019+ROW()/10000000,0)</f>
        <v>2.4001019</v>
      </c>
    </row>
    <row r="1020" customFormat="false" ht="15" hidden="false" customHeight="false" outlineLevel="0" collapsed="false">
      <c r="A1020" s="0" t="n">
        <v>18469962</v>
      </c>
      <c r="B1020" s="0" t="s">
        <v>3310</v>
      </c>
      <c r="C1020" s="0" t="n">
        <v>1</v>
      </c>
      <c r="D1020" s="0" t="s">
        <v>2945</v>
      </c>
      <c r="E1020" s="0" t="s">
        <v>3311</v>
      </c>
      <c r="F1020" s="0" t="s">
        <v>3296</v>
      </c>
      <c r="G1020" s="0" t="s">
        <v>3297</v>
      </c>
      <c r="H1020" s="0" t="s">
        <v>2288</v>
      </c>
      <c r="I1020" s="0" t="s">
        <v>2123</v>
      </c>
      <c r="J1020" s="0" t="s">
        <v>47</v>
      </c>
      <c r="K1020" s="0" t="s">
        <v>47</v>
      </c>
      <c r="L1020" s="0" t="s">
        <v>47</v>
      </c>
      <c r="M1020" s="0" t="s">
        <v>47</v>
      </c>
      <c r="N1020" s="0" t="n">
        <v>1</v>
      </c>
      <c r="O1020" s="0" t="n">
        <v>1</v>
      </c>
      <c r="P1020" s="0" t="n">
        <v>300</v>
      </c>
      <c r="Q1020" s="0" t="n">
        <v>1</v>
      </c>
      <c r="R1020" s="0" t="str">
        <f aca="false">INDEX(Lookup!$B$4:$B$18,MATCH(C1020,Lookup!$A$4:$A$18,0))</f>
        <v>India</v>
      </c>
      <c r="S1020" s="20" t="n">
        <f aca="false">INDEX(Lookup!$D$4:$D$18,MATCH(C1020,Lookup!$A$4:$A$18,0))</f>
        <v>0.012</v>
      </c>
      <c r="T1020" s="21" t="n">
        <f aca="false">ROUND(P1020*S1020,2)</f>
        <v>3.6</v>
      </c>
      <c r="U1020" s="21" t="n">
        <f aca="false">IF(T1020&lt;=10,1,IF(T1020&lt;=20,2,IF(T1020&lt;=30,3,IF(T1020&lt;=40,4,IF(T1020&lt;=50,5,IF(T1020&lt;=100,6,IF(T1020&lt;=250,7,8)))))))</f>
        <v>1</v>
      </c>
      <c r="V1020" s="21" t="n">
        <f aca="false">IF(AND(OR(Dashboard!$T$3="All",R1020=Dashboard!$T$3),OR(Dashboard!$T$4="All",D1020=Dashboard!$T$4)),1,0)</f>
        <v>1</v>
      </c>
      <c r="W1020" s="21" t="n">
        <f aca="false">IF(V1020=1,T1020+ROW()/10000000,0)</f>
        <v>3.600102</v>
      </c>
    </row>
    <row r="1021" customFormat="false" ht="15" hidden="false" customHeight="false" outlineLevel="0" collapsed="false">
      <c r="A1021" s="0" t="n">
        <v>18380284</v>
      </c>
      <c r="B1021" s="0" t="s">
        <v>3312</v>
      </c>
      <c r="C1021" s="0" t="n">
        <v>1</v>
      </c>
      <c r="D1021" s="0" t="s">
        <v>2945</v>
      </c>
      <c r="E1021" s="0" t="s">
        <v>3313</v>
      </c>
      <c r="F1021" s="0" t="s">
        <v>3296</v>
      </c>
      <c r="G1021" s="0" t="s">
        <v>3297</v>
      </c>
      <c r="H1021" s="0" t="s">
        <v>177</v>
      </c>
      <c r="I1021" s="0" t="s">
        <v>2123</v>
      </c>
      <c r="J1021" s="0" t="s">
        <v>47</v>
      </c>
      <c r="K1021" s="0" t="s">
        <v>47</v>
      </c>
      <c r="L1021" s="0" t="s">
        <v>47</v>
      </c>
      <c r="M1021" s="0" t="s">
        <v>47</v>
      </c>
      <c r="N1021" s="0" t="n">
        <v>1</v>
      </c>
      <c r="O1021" s="0" t="n">
        <v>1</v>
      </c>
      <c r="P1021" s="0" t="n">
        <v>350</v>
      </c>
      <c r="Q1021" s="0" t="n">
        <v>1</v>
      </c>
      <c r="R1021" s="0" t="str">
        <f aca="false">INDEX(Lookup!$B$4:$B$18,MATCH(C1021,Lookup!$A$4:$A$18,0))</f>
        <v>India</v>
      </c>
      <c r="S1021" s="20" t="n">
        <f aca="false">INDEX(Lookup!$D$4:$D$18,MATCH(C1021,Lookup!$A$4:$A$18,0))</f>
        <v>0.012</v>
      </c>
      <c r="T1021" s="21" t="n">
        <f aca="false">ROUND(P1021*S1021,2)</f>
        <v>4.2</v>
      </c>
      <c r="U1021" s="21" t="n">
        <f aca="false">IF(T1021&lt;=10,1,IF(T1021&lt;=20,2,IF(T1021&lt;=30,3,IF(T1021&lt;=40,4,IF(T1021&lt;=50,5,IF(T1021&lt;=100,6,IF(T1021&lt;=250,7,8)))))))</f>
        <v>1</v>
      </c>
      <c r="V1021" s="21" t="n">
        <f aca="false">IF(AND(OR(Dashboard!$T$3="All",R1021=Dashboard!$T$3),OR(Dashboard!$T$4="All",D1021=Dashboard!$T$4)),1,0)</f>
        <v>1</v>
      </c>
      <c r="W1021" s="21" t="n">
        <f aca="false">IF(V1021=1,T1021+ROW()/10000000,0)</f>
        <v>4.2001021</v>
      </c>
    </row>
    <row r="1022" customFormat="false" ht="15" hidden="false" customHeight="false" outlineLevel="0" collapsed="false">
      <c r="A1022" s="0" t="n">
        <v>1414</v>
      </c>
      <c r="B1022" s="0" t="s">
        <v>3314</v>
      </c>
      <c r="C1022" s="0" t="n">
        <v>1</v>
      </c>
      <c r="D1022" s="0" t="s">
        <v>2945</v>
      </c>
      <c r="E1022" s="0" t="s">
        <v>3315</v>
      </c>
      <c r="F1022" s="0" t="s">
        <v>3316</v>
      </c>
      <c r="G1022" s="0" t="s">
        <v>3317</v>
      </c>
      <c r="H1022" s="0" t="s">
        <v>3318</v>
      </c>
      <c r="I1022" s="0" t="s">
        <v>2123</v>
      </c>
      <c r="J1022" s="0" t="s">
        <v>47</v>
      </c>
      <c r="K1022" s="0" t="s">
        <v>46</v>
      </c>
      <c r="L1022" s="0" t="s">
        <v>47</v>
      </c>
      <c r="M1022" s="0" t="s">
        <v>47</v>
      </c>
      <c r="N1022" s="0" t="n">
        <v>1</v>
      </c>
      <c r="O1022" s="0" t="n">
        <v>28</v>
      </c>
      <c r="P1022" s="0" t="n">
        <v>400</v>
      </c>
      <c r="Q1022" s="0" t="n">
        <v>2.7</v>
      </c>
      <c r="R1022" s="0" t="str">
        <f aca="false">INDEX(Lookup!$B$4:$B$18,MATCH(C1022,Lookup!$A$4:$A$18,0))</f>
        <v>India</v>
      </c>
      <c r="S1022" s="20" t="n">
        <f aca="false">INDEX(Lookup!$D$4:$D$18,MATCH(C1022,Lookup!$A$4:$A$18,0))</f>
        <v>0.012</v>
      </c>
      <c r="T1022" s="21" t="n">
        <f aca="false">ROUND(P1022*S1022,2)</f>
        <v>4.8</v>
      </c>
      <c r="U1022" s="21" t="n">
        <f aca="false">IF(T1022&lt;=10,1,IF(T1022&lt;=20,2,IF(T1022&lt;=30,3,IF(T1022&lt;=40,4,IF(T1022&lt;=50,5,IF(T1022&lt;=100,6,IF(T1022&lt;=250,7,8)))))))</f>
        <v>1</v>
      </c>
      <c r="V1022" s="21" t="n">
        <f aca="false">IF(AND(OR(Dashboard!$T$3="All",R1022=Dashboard!$T$3),OR(Dashboard!$T$4="All",D1022=Dashboard!$T$4)),1,0)</f>
        <v>1</v>
      </c>
      <c r="W1022" s="21" t="n">
        <f aca="false">IF(V1022=1,T1022+ROW()/10000000,0)</f>
        <v>4.8001022</v>
      </c>
    </row>
    <row r="1023" customFormat="false" ht="15" hidden="false" customHeight="false" outlineLevel="0" collapsed="false">
      <c r="A1023" s="0" t="n">
        <v>304112</v>
      </c>
      <c r="B1023" s="0" t="s">
        <v>3017</v>
      </c>
      <c r="C1023" s="0" t="n">
        <v>1</v>
      </c>
      <c r="D1023" s="0" t="s">
        <v>2945</v>
      </c>
      <c r="E1023" s="0" t="s">
        <v>3319</v>
      </c>
      <c r="F1023" s="0" t="s">
        <v>3316</v>
      </c>
      <c r="G1023" s="0" t="s">
        <v>3317</v>
      </c>
      <c r="H1023" s="0" t="s">
        <v>2860</v>
      </c>
      <c r="I1023" s="0" t="s">
        <v>2123</v>
      </c>
      <c r="J1023" s="0" t="s">
        <v>47</v>
      </c>
      <c r="K1023" s="0" t="s">
        <v>47</v>
      </c>
      <c r="L1023" s="0" t="s">
        <v>47</v>
      </c>
      <c r="M1023" s="0" t="s">
        <v>47</v>
      </c>
      <c r="N1023" s="0" t="n">
        <v>2</v>
      </c>
      <c r="O1023" s="0" t="n">
        <v>29</v>
      </c>
      <c r="P1023" s="0" t="n">
        <v>800</v>
      </c>
      <c r="Q1023" s="0" t="n">
        <v>2.7</v>
      </c>
      <c r="R1023" s="0" t="str">
        <f aca="false">INDEX(Lookup!$B$4:$B$18,MATCH(C1023,Lookup!$A$4:$A$18,0))</f>
        <v>India</v>
      </c>
      <c r="S1023" s="20" t="n">
        <f aca="false">INDEX(Lookup!$D$4:$D$18,MATCH(C1023,Lookup!$A$4:$A$18,0))</f>
        <v>0.012</v>
      </c>
      <c r="T1023" s="21" t="n">
        <f aca="false">ROUND(P1023*S1023,2)</f>
        <v>9.6</v>
      </c>
      <c r="U1023" s="21" t="n">
        <f aca="false">IF(T1023&lt;=10,1,IF(T1023&lt;=20,2,IF(T1023&lt;=30,3,IF(T1023&lt;=40,4,IF(T1023&lt;=50,5,IF(T1023&lt;=100,6,IF(T1023&lt;=250,7,8)))))))</f>
        <v>1</v>
      </c>
      <c r="V1023" s="21" t="n">
        <f aca="false">IF(AND(OR(Dashboard!$T$3="All",R1023=Dashboard!$T$3),OR(Dashboard!$T$4="All",D1023=Dashboard!$T$4)),1,0)</f>
        <v>1</v>
      </c>
      <c r="W1023" s="21" t="n">
        <f aca="false">IF(V1023=1,T1023+ROW()/10000000,0)</f>
        <v>9.6001023</v>
      </c>
    </row>
    <row r="1024" customFormat="false" ht="15" hidden="false" customHeight="false" outlineLevel="0" collapsed="false">
      <c r="A1024" s="0" t="n">
        <v>18472443</v>
      </c>
      <c r="B1024" s="0" t="s">
        <v>3320</v>
      </c>
      <c r="C1024" s="0" t="n">
        <v>1</v>
      </c>
      <c r="D1024" s="0" t="s">
        <v>2945</v>
      </c>
      <c r="E1024" s="0" t="s">
        <v>3321</v>
      </c>
      <c r="F1024" s="0" t="s">
        <v>2705</v>
      </c>
      <c r="G1024" s="0" t="s">
        <v>3322</v>
      </c>
      <c r="H1024" s="0" t="s">
        <v>3323</v>
      </c>
      <c r="I1024" s="0" t="s">
        <v>2123</v>
      </c>
      <c r="J1024" s="0" t="s">
        <v>47</v>
      </c>
      <c r="K1024" s="0" t="s">
        <v>47</v>
      </c>
      <c r="L1024" s="0" t="s">
        <v>47</v>
      </c>
      <c r="M1024" s="0" t="s">
        <v>47</v>
      </c>
      <c r="N1024" s="0" t="n">
        <v>1</v>
      </c>
      <c r="O1024" s="0" t="n">
        <v>0</v>
      </c>
      <c r="P1024" s="0" t="n">
        <v>150</v>
      </c>
      <c r="Q1024" s="0" t="n">
        <v>1</v>
      </c>
      <c r="R1024" s="0" t="str">
        <f aca="false">INDEX(Lookup!$B$4:$B$18,MATCH(C1024,Lookup!$A$4:$A$18,0))</f>
        <v>India</v>
      </c>
      <c r="S1024" s="20" t="n">
        <f aca="false">INDEX(Lookup!$D$4:$D$18,MATCH(C1024,Lookup!$A$4:$A$18,0))</f>
        <v>0.012</v>
      </c>
      <c r="T1024" s="21" t="n">
        <f aca="false">ROUND(P1024*S1024,2)</f>
        <v>1.8</v>
      </c>
      <c r="U1024" s="21" t="n">
        <f aca="false">IF(T1024&lt;=10,1,IF(T1024&lt;=20,2,IF(T1024&lt;=30,3,IF(T1024&lt;=40,4,IF(T1024&lt;=50,5,IF(T1024&lt;=100,6,IF(T1024&lt;=250,7,8)))))))</f>
        <v>1</v>
      </c>
      <c r="V1024" s="21" t="n">
        <f aca="false">IF(AND(OR(Dashboard!$T$3="All",R1024=Dashboard!$T$3),OR(Dashboard!$T$4="All",D1024=Dashboard!$T$4)),1,0)</f>
        <v>1</v>
      </c>
      <c r="W1024" s="21" t="n">
        <f aca="false">IF(V1024=1,T1024+ROW()/10000000,0)</f>
        <v>1.8001024</v>
      </c>
    </row>
    <row r="1025" customFormat="false" ht="15" hidden="false" customHeight="false" outlineLevel="0" collapsed="false">
      <c r="A1025" s="0" t="n">
        <v>18456807</v>
      </c>
      <c r="B1025" s="0" t="s">
        <v>3324</v>
      </c>
      <c r="C1025" s="0" t="n">
        <v>1</v>
      </c>
      <c r="D1025" s="0" t="s">
        <v>2945</v>
      </c>
      <c r="E1025" s="0" t="s">
        <v>3325</v>
      </c>
      <c r="F1025" s="0" t="s">
        <v>2705</v>
      </c>
      <c r="G1025" s="0" t="s">
        <v>3322</v>
      </c>
      <c r="H1025" s="0" t="s">
        <v>2359</v>
      </c>
      <c r="I1025" s="0" t="s">
        <v>2123</v>
      </c>
      <c r="J1025" s="0" t="s">
        <v>47</v>
      </c>
      <c r="K1025" s="0" t="s">
        <v>47</v>
      </c>
      <c r="L1025" s="0" t="s">
        <v>47</v>
      </c>
      <c r="M1025" s="0" t="s">
        <v>47</v>
      </c>
      <c r="N1025" s="0" t="n">
        <v>1</v>
      </c>
      <c r="O1025" s="0" t="n">
        <v>1</v>
      </c>
      <c r="P1025" s="0" t="n">
        <v>400</v>
      </c>
      <c r="Q1025" s="0" t="n">
        <v>1</v>
      </c>
      <c r="R1025" s="0" t="str">
        <f aca="false">INDEX(Lookup!$B$4:$B$18,MATCH(C1025,Lookup!$A$4:$A$18,0))</f>
        <v>India</v>
      </c>
      <c r="S1025" s="20" t="n">
        <f aca="false">INDEX(Lookup!$D$4:$D$18,MATCH(C1025,Lookup!$A$4:$A$18,0))</f>
        <v>0.012</v>
      </c>
      <c r="T1025" s="21" t="n">
        <f aca="false">ROUND(P1025*S1025,2)</f>
        <v>4.8</v>
      </c>
      <c r="U1025" s="21" t="n">
        <f aca="false">IF(T1025&lt;=10,1,IF(T1025&lt;=20,2,IF(T1025&lt;=30,3,IF(T1025&lt;=40,4,IF(T1025&lt;=50,5,IF(T1025&lt;=100,6,IF(T1025&lt;=250,7,8)))))))</f>
        <v>1</v>
      </c>
      <c r="V1025" s="21" t="n">
        <f aca="false">IF(AND(OR(Dashboard!$T$3="All",R1025=Dashboard!$T$3),OR(Dashboard!$T$4="All",D1025=Dashboard!$T$4)),1,0)</f>
        <v>1</v>
      </c>
      <c r="W1025" s="21" t="n">
        <f aca="false">IF(V1025=1,T1025+ROW()/10000000,0)</f>
        <v>4.8001025</v>
      </c>
    </row>
    <row r="1026" customFormat="false" ht="15" hidden="false" customHeight="false" outlineLevel="0" collapsed="false">
      <c r="A1026" s="0" t="n">
        <v>18471284</v>
      </c>
      <c r="B1026" s="0" t="s">
        <v>3326</v>
      </c>
      <c r="C1026" s="0" t="n">
        <v>1</v>
      </c>
      <c r="D1026" s="0" t="s">
        <v>2945</v>
      </c>
      <c r="E1026" s="0" t="s">
        <v>3327</v>
      </c>
      <c r="F1026" s="0" t="s">
        <v>2705</v>
      </c>
      <c r="G1026" s="0" t="s">
        <v>3322</v>
      </c>
      <c r="H1026" s="0" t="s">
        <v>2147</v>
      </c>
      <c r="I1026" s="0" t="s">
        <v>2123</v>
      </c>
      <c r="J1026" s="0" t="s">
        <v>47</v>
      </c>
      <c r="K1026" s="0" t="s">
        <v>47</v>
      </c>
      <c r="L1026" s="0" t="s">
        <v>47</v>
      </c>
      <c r="M1026" s="0" t="s">
        <v>47</v>
      </c>
      <c r="N1026" s="0" t="n">
        <v>2</v>
      </c>
      <c r="O1026" s="0" t="n">
        <v>0</v>
      </c>
      <c r="P1026" s="0" t="n">
        <v>500</v>
      </c>
      <c r="Q1026" s="0" t="n">
        <v>1</v>
      </c>
      <c r="R1026" s="0" t="str">
        <f aca="false">INDEX(Lookup!$B$4:$B$18,MATCH(C1026,Lookup!$A$4:$A$18,0))</f>
        <v>India</v>
      </c>
      <c r="S1026" s="20" t="n">
        <f aca="false">INDEX(Lookup!$D$4:$D$18,MATCH(C1026,Lookup!$A$4:$A$18,0))</f>
        <v>0.012</v>
      </c>
      <c r="T1026" s="21" t="n">
        <f aca="false">ROUND(P1026*S1026,2)</f>
        <v>6</v>
      </c>
      <c r="U1026" s="21" t="n">
        <f aca="false">IF(T1026&lt;=10,1,IF(T1026&lt;=20,2,IF(T1026&lt;=30,3,IF(T1026&lt;=40,4,IF(T1026&lt;=50,5,IF(T1026&lt;=100,6,IF(T1026&lt;=250,7,8)))))))</f>
        <v>1</v>
      </c>
      <c r="V1026" s="21" t="n">
        <f aca="false">IF(AND(OR(Dashboard!$T$3="All",R1026=Dashboard!$T$3),OR(Dashboard!$T$4="All",D1026=Dashboard!$T$4)),1,0)</f>
        <v>1</v>
      </c>
      <c r="W1026" s="21" t="n">
        <f aca="false">IF(V1026=1,T1026+ROW()/10000000,0)</f>
        <v>6.0001026</v>
      </c>
    </row>
    <row r="1027" customFormat="false" ht="15" hidden="false" customHeight="false" outlineLevel="0" collapsed="false">
      <c r="A1027" s="0" t="n">
        <v>18471328</v>
      </c>
      <c r="B1027" s="0" t="s">
        <v>3328</v>
      </c>
      <c r="C1027" s="0" t="n">
        <v>1</v>
      </c>
      <c r="D1027" s="0" t="s">
        <v>2945</v>
      </c>
      <c r="E1027" s="0" t="s">
        <v>3321</v>
      </c>
      <c r="F1027" s="0" t="s">
        <v>2705</v>
      </c>
      <c r="G1027" s="0" t="s">
        <v>3322</v>
      </c>
      <c r="H1027" s="0" t="s">
        <v>3067</v>
      </c>
      <c r="I1027" s="0" t="s">
        <v>2123</v>
      </c>
      <c r="J1027" s="0" t="s">
        <v>47</v>
      </c>
      <c r="K1027" s="0" t="s">
        <v>47</v>
      </c>
      <c r="L1027" s="0" t="s">
        <v>47</v>
      </c>
      <c r="M1027" s="0" t="s">
        <v>47</v>
      </c>
      <c r="N1027" s="0" t="n">
        <v>1</v>
      </c>
      <c r="O1027" s="0" t="n">
        <v>0</v>
      </c>
      <c r="P1027" s="0" t="n">
        <v>100</v>
      </c>
      <c r="Q1027" s="0" t="n">
        <v>1</v>
      </c>
      <c r="R1027" s="0" t="str">
        <f aca="false">INDEX(Lookup!$B$4:$B$18,MATCH(C1027,Lookup!$A$4:$A$18,0))</f>
        <v>India</v>
      </c>
      <c r="S1027" s="20" t="n">
        <f aca="false">INDEX(Lookup!$D$4:$D$18,MATCH(C1027,Lookup!$A$4:$A$18,0))</f>
        <v>0.012</v>
      </c>
      <c r="T1027" s="21" t="n">
        <f aca="false">ROUND(P1027*S1027,2)</f>
        <v>1.2</v>
      </c>
      <c r="U1027" s="21" t="n">
        <f aca="false">IF(T1027&lt;=10,1,IF(T1027&lt;=20,2,IF(T1027&lt;=30,3,IF(T1027&lt;=40,4,IF(T1027&lt;=50,5,IF(T1027&lt;=100,6,IF(T1027&lt;=250,7,8)))))))</f>
        <v>1</v>
      </c>
      <c r="V1027" s="21" t="n">
        <f aca="false">IF(AND(OR(Dashboard!$T$3="All",R1027=Dashboard!$T$3),OR(Dashboard!$T$4="All",D1027=Dashboard!$T$4)),1,0)</f>
        <v>1</v>
      </c>
      <c r="W1027" s="21" t="n">
        <f aca="false">IF(V1027=1,T1027+ROW()/10000000,0)</f>
        <v>1.2001027</v>
      </c>
    </row>
    <row r="1028" customFormat="false" ht="15" hidden="false" customHeight="false" outlineLevel="0" collapsed="false">
      <c r="A1028" s="0" t="n">
        <v>18204478</v>
      </c>
      <c r="B1028" s="0" t="s">
        <v>3329</v>
      </c>
      <c r="C1028" s="0" t="n">
        <v>1</v>
      </c>
      <c r="D1028" s="0" t="s">
        <v>2945</v>
      </c>
      <c r="E1028" s="0" t="s">
        <v>3330</v>
      </c>
      <c r="F1028" s="0" t="s">
        <v>3331</v>
      </c>
      <c r="G1028" s="0" t="s">
        <v>3332</v>
      </c>
      <c r="H1028" s="0" t="s">
        <v>2359</v>
      </c>
      <c r="I1028" s="0" t="s">
        <v>2123</v>
      </c>
      <c r="J1028" s="0" t="s">
        <v>47</v>
      </c>
      <c r="K1028" s="0" t="s">
        <v>47</v>
      </c>
      <c r="L1028" s="0" t="s">
        <v>47</v>
      </c>
      <c r="M1028" s="0" t="s">
        <v>47</v>
      </c>
      <c r="N1028" s="0" t="n">
        <v>2</v>
      </c>
      <c r="O1028" s="0" t="n">
        <v>6</v>
      </c>
      <c r="P1028" s="0" t="n">
        <v>500</v>
      </c>
      <c r="Q1028" s="0" t="n">
        <v>3</v>
      </c>
      <c r="R1028" s="0" t="str">
        <f aca="false">INDEX(Lookup!$B$4:$B$18,MATCH(C1028,Lookup!$A$4:$A$18,0))</f>
        <v>India</v>
      </c>
      <c r="S1028" s="20" t="n">
        <f aca="false">INDEX(Lookup!$D$4:$D$18,MATCH(C1028,Lookup!$A$4:$A$18,0))</f>
        <v>0.012</v>
      </c>
      <c r="T1028" s="21" t="n">
        <f aca="false">ROUND(P1028*S1028,2)</f>
        <v>6</v>
      </c>
      <c r="U1028" s="21" t="n">
        <f aca="false">IF(T1028&lt;=10,1,IF(T1028&lt;=20,2,IF(T1028&lt;=30,3,IF(T1028&lt;=40,4,IF(T1028&lt;=50,5,IF(T1028&lt;=100,6,IF(T1028&lt;=250,7,8)))))))</f>
        <v>1</v>
      </c>
      <c r="V1028" s="21" t="n">
        <f aca="false">IF(AND(OR(Dashboard!$T$3="All",R1028=Dashboard!$T$3),OR(Dashboard!$T$4="All",D1028=Dashboard!$T$4)),1,0)</f>
        <v>1</v>
      </c>
      <c r="W1028" s="21" t="n">
        <f aca="false">IF(V1028=1,T1028+ROW()/10000000,0)</f>
        <v>6.0001028</v>
      </c>
    </row>
    <row r="1029" customFormat="false" ht="15" hidden="false" customHeight="false" outlineLevel="0" collapsed="false">
      <c r="A1029" s="0" t="n">
        <v>18444264</v>
      </c>
      <c r="B1029" s="0" t="s">
        <v>3333</v>
      </c>
      <c r="C1029" s="0" t="n">
        <v>1</v>
      </c>
      <c r="D1029" s="0" t="s">
        <v>2945</v>
      </c>
      <c r="E1029" s="0" t="s">
        <v>3334</v>
      </c>
      <c r="F1029" s="0" t="s">
        <v>3331</v>
      </c>
      <c r="G1029" s="0" t="s">
        <v>3332</v>
      </c>
      <c r="H1029" s="0" t="s">
        <v>2359</v>
      </c>
      <c r="I1029" s="0" t="s">
        <v>2123</v>
      </c>
      <c r="J1029" s="0" t="s">
        <v>46</v>
      </c>
      <c r="K1029" s="0" t="s">
        <v>47</v>
      </c>
      <c r="L1029" s="0" t="s">
        <v>47</v>
      </c>
      <c r="M1029" s="0" t="s">
        <v>47</v>
      </c>
      <c r="N1029" s="0" t="n">
        <v>2</v>
      </c>
      <c r="O1029" s="0" t="n">
        <v>12</v>
      </c>
      <c r="P1029" s="0" t="n">
        <v>500</v>
      </c>
      <c r="Q1029" s="0" t="n">
        <v>3.3</v>
      </c>
      <c r="R1029" s="0" t="str">
        <f aca="false">INDEX(Lookup!$B$4:$B$18,MATCH(C1029,Lookup!$A$4:$A$18,0))</f>
        <v>India</v>
      </c>
      <c r="S1029" s="20" t="n">
        <f aca="false">INDEX(Lookup!$D$4:$D$18,MATCH(C1029,Lookup!$A$4:$A$18,0))</f>
        <v>0.012</v>
      </c>
      <c r="T1029" s="21" t="n">
        <f aca="false">ROUND(P1029*S1029,2)</f>
        <v>6</v>
      </c>
      <c r="U1029" s="21" t="n">
        <f aca="false">IF(T1029&lt;=10,1,IF(T1029&lt;=20,2,IF(T1029&lt;=30,3,IF(T1029&lt;=40,4,IF(T1029&lt;=50,5,IF(T1029&lt;=100,6,IF(T1029&lt;=250,7,8)))))))</f>
        <v>1</v>
      </c>
      <c r="V1029" s="21" t="n">
        <f aca="false">IF(AND(OR(Dashboard!$T$3="All",R1029=Dashboard!$T$3),OR(Dashboard!$T$4="All",D1029=Dashboard!$T$4)),1,0)</f>
        <v>1</v>
      </c>
      <c r="W1029" s="21" t="n">
        <f aca="false">IF(V1029=1,T1029+ROW()/10000000,0)</f>
        <v>6.0001029</v>
      </c>
    </row>
    <row r="1030" customFormat="false" ht="15" hidden="false" customHeight="false" outlineLevel="0" collapsed="false">
      <c r="A1030" s="0" t="n">
        <v>9224</v>
      </c>
      <c r="B1030" s="0" t="s">
        <v>3335</v>
      </c>
      <c r="C1030" s="0" t="n">
        <v>1</v>
      </c>
      <c r="D1030" s="0" t="s">
        <v>2945</v>
      </c>
      <c r="E1030" s="0" t="s">
        <v>3336</v>
      </c>
      <c r="F1030" s="0" t="s">
        <v>3331</v>
      </c>
      <c r="G1030" s="0" t="s">
        <v>3332</v>
      </c>
      <c r="H1030" s="0" t="s">
        <v>2868</v>
      </c>
      <c r="I1030" s="0" t="s">
        <v>2123</v>
      </c>
      <c r="J1030" s="0" t="s">
        <v>47</v>
      </c>
      <c r="K1030" s="0" t="s">
        <v>47</v>
      </c>
      <c r="L1030" s="0" t="s">
        <v>47</v>
      </c>
      <c r="M1030" s="0" t="s">
        <v>47</v>
      </c>
      <c r="N1030" s="0" t="n">
        <v>1</v>
      </c>
      <c r="O1030" s="0" t="n">
        <v>19</v>
      </c>
      <c r="P1030" s="0" t="n">
        <v>150</v>
      </c>
      <c r="Q1030" s="0" t="n">
        <v>3.1</v>
      </c>
      <c r="R1030" s="0" t="str">
        <f aca="false">INDEX(Lookup!$B$4:$B$18,MATCH(C1030,Lookup!$A$4:$A$18,0))</f>
        <v>India</v>
      </c>
      <c r="S1030" s="20" t="n">
        <f aca="false">INDEX(Lookup!$D$4:$D$18,MATCH(C1030,Lookup!$A$4:$A$18,0))</f>
        <v>0.012</v>
      </c>
      <c r="T1030" s="21" t="n">
        <f aca="false">ROUND(P1030*S1030,2)</f>
        <v>1.8</v>
      </c>
      <c r="U1030" s="21" t="n">
        <f aca="false">IF(T1030&lt;=10,1,IF(T1030&lt;=20,2,IF(T1030&lt;=30,3,IF(T1030&lt;=40,4,IF(T1030&lt;=50,5,IF(T1030&lt;=100,6,IF(T1030&lt;=250,7,8)))))))</f>
        <v>1</v>
      </c>
      <c r="V1030" s="21" t="n">
        <f aca="false">IF(AND(OR(Dashboard!$T$3="All",R1030=Dashboard!$T$3),OR(Dashboard!$T$4="All",D1030=Dashboard!$T$4)),1,0)</f>
        <v>1</v>
      </c>
      <c r="W1030" s="21" t="n">
        <f aca="false">IF(V1030=1,T1030+ROW()/10000000,0)</f>
        <v>1.800103</v>
      </c>
    </row>
    <row r="1031" customFormat="false" ht="15" hidden="false" customHeight="false" outlineLevel="0" collapsed="false">
      <c r="A1031" s="0" t="n">
        <v>8054</v>
      </c>
      <c r="B1031" s="0" t="s">
        <v>3337</v>
      </c>
      <c r="C1031" s="0" t="n">
        <v>1</v>
      </c>
      <c r="D1031" s="0" t="s">
        <v>2945</v>
      </c>
      <c r="E1031" s="0" t="s">
        <v>3338</v>
      </c>
      <c r="F1031" s="0" t="s">
        <v>3331</v>
      </c>
      <c r="G1031" s="0" t="s">
        <v>3332</v>
      </c>
      <c r="H1031" s="0" t="s">
        <v>2868</v>
      </c>
      <c r="I1031" s="0" t="s">
        <v>2123</v>
      </c>
      <c r="J1031" s="0" t="s">
        <v>47</v>
      </c>
      <c r="K1031" s="0" t="s">
        <v>47</v>
      </c>
      <c r="L1031" s="0" t="s">
        <v>47</v>
      </c>
      <c r="M1031" s="0" t="s">
        <v>47</v>
      </c>
      <c r="N1031" s="0" t="n">
        <v>1</v>
      </c>
      <c r="O1031" s="0" t="n">
        <v>14</v>
      </c>
      <c r="P1031" s="0" t="n">
        <v>100</v>
      </c>
      <c r="Q1031" s="0" t="n">
        <v>3.1</v>
      </c>
      <c r="R1031" s="0" t="str">
        <f aca="false">INDEX(Lookup!$B$4:$B$18,MATCH(C1031,Lookup!$A$4:$A$18,0))</f>
        <v>India</v>
      </c>
      <c r="S1031" s="20" t="n">
        <f aca="false">INDEX(Lookup!$D$4:$D$18,MATCH(C1031,Lookup!$A$4:$A$18,0))</f>
        <v>0.012</v>
      </c>
      <c r="T1031" s="21" t="n">
        <f aca="false">ROUND(P1031*S1031,2)</f>
        <v>1.2</v>
      </c>
      <c r="U1031" s="21" t="n">
        <f aca="false">IF(T1031&lt;=10,1,IF(T1031&lt;=20,2,IF(T1031&lt;=30,3,IF(T1031&lt;=40,4,IF(T1031&lt;=50,5,IF(T1031&lt;=100,6,IF(T1031&lt;=250,7,8)))))))</f>
        <v>1</v>
      </c>
      <c r="V1031" s="21" t="n">
        <f aca="false">IF(AND(OR(Dashboard!$T$3="All",R1031=Dashboard!$T$3),OR(Dashboard!$T$4="All",D1031=Dashboard!$T$4)),1,0)</f>
        <v>1</v>
      </c>
      <c r="W1031" s="21" t="n">
        <f aca="false">IF(V1031=1,T1031+ROW()/10000000,0)</f>
        <v>1.2001031</v>
      </c>
    </row>
    <row r="1032" customFormat="false" ht="15" hidden="false" customHeight="false" outlineLevel="0" collapsed="false">
      <c r="A1032" s="0" t="n">
        <v>304114</v>
      </c>
      <c r="B1032" s="0" t="s">
        <v>3339</v>
      </c>
      <c r="C1032" s="0" t="n">
        <v>1</v>
      </c>
      <c r="D1032" s="0" t="s">
        <v>2945</v>
      </c>
      <c r="E1032" s="0" t="s">
        <v>3340</v>
      </c>
      <c r="F1032" s="0" t="s">
        <v>3331</v>
      </c>
      <c r="G1032" s="0" t="s">
        <v>3332</v>
      </c>
      <c r="H1032" s="0" t="s">
        <v>2122</v>
      </c>
      <c r="I1032" s="0" t="s">
        <v>2123</v>
      </c>
      <c r="J1032" s="0" t="s">
        <v>47</v>
      </c>
      <c r="K1032" s="0" t="s">
        <v>47</v>
      </c>
      <c r="L1032" s="0" t="s">
        <v>47</v>
      </c>
      <c r="M1032" s="0" t="s">
        <v>47</v>
      </c>
      <c r="N1032" s="0" t="n">
        <v>2</v>
      </c>
      <c r="O1032" s="0" t="n">
        <v>11</v>
      </c>
      <c r="P1032" s="0" t="n">
        <v>600</v>
      </c>
      <c r="Q1032" s="0" t="n">
        <v>2.8</v>
      </c>
      <c r="R1032" s="0" t="str">
        <f aca="false">INDEX(Lookup!$B$4:$B$18,MATCH(C1032,Lookup!$A$4:$A$18,0))</f>
        <v>India</v>
      </c>
      <c r="S1032" s="20" t="n">
        <f aca="false">INDEX(Lookup!$D$4:$D$18,MATCH(C1032,Lookup!$A$4:$A$18,0))</f>
        <v>0.012</v>
      </c>
      <c r="T1032" s="21" t="n">
        <f aca="false">ROUND(P1032*S1032,2)</f>
        <v>7.2</v>
      </c>
      <c r="U1032" s="21" t="n">
        <f aca="false">IF(T1032&lt;=10,1,IF(T1032&lt;=20,2,IF(T1032&lt;=30,3,IF(T1032&lt;=40,4,IF(T1032&lt;=50,5,IF(T1032&lt;=100,6,IF(T1032&lt;=250,7,8)))))))</f>
        <v>1</v>
      </c>
      <c r="V1032" s="21" t="n">
        <f aca="false">IF(AND(OR(Dashboard!$T$3="All",R1032=Dashboard!$T$3),OR(Dashboard!$T$4="All",D1032=Dashboard!$T$4)),1,0)</f>
        <v>1</v>
      </c>
      <c r="W1032" s="21" t="n">
        <f aca="false">IF(V1032=1,T1032+ROW()/10000000,0)</f>
        <v>7.2001032</v>
      </c>
    </row>
    <row r="1033" customFormat="false" ht="15" hidden="false" customHeight="false" outlineLevel="0" collapsed="false">
      <c r="A1033" s="0" t="n">
        <v>1413</v>
      </c>
      <c r="B1033" s="0" t="s">
        <v>3341</v>
      </c>
      <c r="C1033" s="0" t="n">
        <v>1</v>
      </c>
      <c r="D1033" s="0" t="s">
        <v>2945</v>
      </c>
      <c r="E1033" s="0" t="s">
        <v>3342</v>
      </c>
      <c r="F1033" s="0" t="s">
        <v>3331</v>
      </c>
      <c r="G1033" s="0" t="s">
        <v>3332</v>
      </c>
      <c r="H1033" s="0" t="s">
        <v>2288</v>
      </c>
      <c r="I1033" s="0" t="s">
        <v>2123</v>
      </c>
      <c r="J1033" s="0" t="s">
        <v>46</v>
      </c>
      <c r="K1033" s="0" t="s">
        <v>47</v>
      </c>
      <c r="L1033" s="0" t="s">
        <v>47</v>
      </c>
      <c r="M1033" s="0" t="s">
        <v>47</v>
      </c>
      <c r="N1033" s="0" t="n">
        <v>3</v>
      </c>
      <c r="O1033" s="0" t="n">
        <v>70</v>
      </c>
      <c r="P1033" s="0" t="n">
        <v>1000</v>
      </c>
      <c r="Q1033" s="0" t="n">
        <v>2.7</v>
      </c>
      <c r="R1033" s="0" t="str">
        <f aca="false">INDEX(Lookup!$B$4:$B$18,MATCH(C1033,Lookup!$A$4:$A$18,0))</f>
        <v>India</v>
      </c>
      <c r="S1033" s="20" t="n">
        <f aca="false">INDEX(Lookup!$D$4:$D$18,MATCH(C1033,Lookup!$A$4:$A$18,0))</f>
        <v>0.012</v>
      </c>
      <c r="T1033" s="21" t="n">
        <f aca="false">ROUND(P1033*S1033,2)</f>
        <v>12</v>
      </c>
      <c r="U1033" s="21" t="n">
        <f aca="false">IF(T1033&lt;=10,1,IF(T1033&lt;=20,2,IF(T1033&lt;=30,3,IF(T1033&lt;=40,4,IF(T1033&lt;=50,5,IF(T1033&lt;=100,6,IF(T1033&lt;=250,7,8)))))))</f>
        <v>2</v>
      </c>
      <c r="V1033" s="21" t="n">
        <f aca="false">IF(AND(OR(Dashboard!$T$3="All",R1033=Dashboard!$T$3),OR(Dashboard!$T$4="All",D1033=Dashboard!$T$4)),1,0)</f>
        <v>1</v>
      </c>
      <c r="W1033" s="21" t="n">
        <f aca="false">IF(V1033=1,T1033+ROW()/10000000,0)</f>
        <v>12.0001033</v>
      </c>
    </row>
    <row r="1034" customFormat="false" ht="15" hidden="false" customHeight="false" outlineLevel="0" collapsed="false">
      <c r="A1034" s="0" t="n">
        <v>1715</v>
      </c>
      <c r="B1034" s="0" t="s">
        <v>3343</v>
      </c>
      <c r="C1034" s="0" t="n">
        <v>1</v>
      </c>
      <c r="D1034" s="0" t="s">
        <v>2945</v>
      </c>
      <c r="E1034" s="0" t="s">
        <v>3344</v>
      </c>
      <c r="F1034" s="0" t="s">
        <v>3331</v>
      </c>
      <c r="G1034" s="0" t="s">
        <v>3332</v>
      </c>
      <c r="H1034" s="0" t="s">
        <v>3345</v>
      </c>
      <c r="I1034" s="0" t="s">
        <v>2123</v>
      </c>
      <c r="J1034" s="0" t="s">
        <v>47</v>
      </c>
      <c r="K1034" s="0" t="s">
        <v>47</v>
      </c>
      <c r="L1034" s="0" t="s">
        <v>47</v>
      </c>
      <c r="M1034" s="0" t="s">
        <v>47</v>
      </c>
      <c r="N1034" s="0" t="n">
        <v>1</v>
      </c>
      <c r="O1034" s="0" t="n">
        <v>18</v>
      </c>
      <c r="P1034" s="0" t="n">
        <v>400</v>
      </c>
      <c r="Q1034" s="0" t="n">
        <v>3.1</v>
      </c>
      <c r="R1034" s="0" t="str">
        <f aca="false">INDEX(Lookup!$B$4:$B$18,MATCH(C1034,Lookup!$A$4:$A$18,0))</f>
        <v>India</v>
      </c>
      <c r="S1034" s="20" t="n">
        <f aca="false">INDEX(Lookup!$D$4:$D$18,MATCH(C1034,Lookup!$A$4:$A$18,0))</f>
        <v>0.012</v>
      </c>
      <c r="T1034" s="21" t="n">
        <f aca="false">ROUND(P1034*S1034,2)</f>
        <v>4.8</v>
      </c>
      <c r="U1034" s="21" t="n">
        <f aca="false">IF(T1034&lt;=10,1,IF(T1034&lt;=20,2,IF(T1034&lt;=30,3,IF(T1034&lt;=40,4,IF(T1034&lt;=50,5,IF(T1034&lt;=100,6,IF(T1034&lt;=250,7,8)))))))</f>
        <v>1</v>
      </c>
      <c r="V1034" s="21" t="n">
        <f aca="false">IF(AND(OR(Dashboard!$T$3="All",R1034=Dashboard!$T$3),OR(Dashboard!$T$4="All",D1034=Dashboard!$T$4)),1,0)</f>
        <v>1</v>
      </c>
      <c r="W1034" s="21" t="n">
        <f aca="false">IF(V1034=1,T1034+ROW()/10000000,0)</f>
        <v>4.8001034</v>
      </c>
    </row>
    <row r="1035" customFormat="false" ht="15" hidden="false" customHeight="false" outlineLevel="0" collapsed="false">
      <c r="A1035" s="0" t="n">
        <v>4464</v>
      </c>
      <c r="B1035" s="0" t="s">
        <v>3346</v>
      </c>
      <c r="C1035" s="0" t="n">
        <v>1</v>
      </c>
      <c r="D1035" s="0" t="s">
        <v>2945</v>
      </c>
      <c r="E1035" s="0" t="s">
        <v>3347</v>
      </c>
      <c r="F1035" s="0" t="s">
        <v>3331</v>
      </c>
      <c r="G1035" s="0" t="s">
        <v>3332</v>
      </c>
      <c r="H1035" s="0" t="s">
        <v>2288</v>
      </c>
      <c r="I1035" s="0" t="s">
        <v>2123</v>
      </c>
      <c r="J1035" s="0" t="s">
        <v>47</v>
      </c>
      <c r="K1035" s="0" t="s">
        <v>47</v>
      </c>
      <c r="L1035" s="0" t="s">
        <v>47</v>
      </c>
      <c r="M1035" s="0" t="s">
        <v>47</v>
      </c>
      <c r="N1035" s="0" t="n">
        <v>1</v>
      </c>
      <c r="O1035" s="0" t="n">
        <v>14</v>
      </c>
      <c r="P1035" s="0" t="n">
        <v>300</v>
      </c>
      <c r="Q1035" s="0" t="n">
        <v>2.9</v>
      </c>
      <c r="R1035" s="0" t="str">
        <f aca="false">INDEX(Lookup!$B$4:$B$18,MATCH(C1035,Lookup!$A$4:$A$18,0))</f>
        <v>India</v>
      </c>
      <c r="S1035" s="20" t="n">
        <f aca="false">INDEX(Lookup!$D$4:$D$18,MATCH(C1035,Lookup!$A$4:$A$18,0))</f>
        <v>0.012</v>
      </c>
      <c r="T1035" s="21" t="n">
        <f aca="false">ROUND(P1035*S1035,2)</f>
        <v>3.6</v>
      </c>
      <c r="U1035" s="21" t="n">
        <f aca="false">IF(T1035&lt;=10,1,IF(T1035&lt;=20,2,IF(T1035&lt;=30,3,IF(T1035&lt;=40,4,IF(T1035&lt;=50,5,IF(T1035&lt;=100,6,IF(T1035&lt;=250,7,8)))))))</f>
        <v>1</v>
      </c>
      <c r="V1035" s="21" t="n">
        <f aca="false">IF(AND(OR(Dashboard!$T$3="All",R1035=Dashboard!$T$3),OR(Dashboard!$T$4="All",D1035=Dashboard!$T$4)),1,0)</f>
        <v>1</v>
      </c>
      <c r="W1035" s="21" t="n">
        <f aca="false">IF(V1035=1,T1035+ROW()/10000000,0)</f>
        <v>3.6001035</v>
      </c>
    </row>
    <row r="1036" customFormat="false" ht="15" hidden="false" customHeight="false" outlineLevel="0" collapsed="false">
      <c r="A1036" s="0" t="n">
        <v>5010</v>
      </c>
      <c r="B1036" s="0" t="s">
        <v>3348</v>
      </c>
      <c r="C1036" s="0" t="n">
        <v>1</v>
      </c>
      <c r="D1036" s="0" t="s">
        <v>2945</v>
      </c>
      <c r="E1036" s="0" t="s">
        <v>3349</v>
      </c>
      <c r="F1036" s="0" t="s">
        <v>3331</v>
      </c>
      <c r="G1036" s="0" t="s">
        <v>3332</v>
      </c>
      <c r="H1036" s="0" t="s">
        <v>2128</v>
      </c>
      <c r="I1036" s="0" t="s">
        <v>2123</v>
      </c>
      <c r="J1036" s="0" t="s">
        <v>47</v>
      </c>
      <c r="K1036" s="0" t="s">
        <v>47</v>
      </c>
      <c r="L1036" s="0" t="s">
        <v>47</v>
      </c>
      <c r="M1036" s="0" t="s">
        <v>47</v>
      </c>
      <c r="N1036" s="0" t="n">
        <v>2</v>
      </c>
      <c r="O1036" s="0" t="n">
        <v>48</v>
      </c>
      <c r="P1036" s="0" t="n">
        <v>500</v>
      </c>
      <c r="Q1036" s="0" t="n">
        <v>2.7</v>
      </c>
      <c r="R1036" s="0" t="str">
        <f aca="false">INDEX(Lookup!$B$4:$B$18,MATCH(C1036,Lookup!$A$4:$A$18,0))</f>
        <v>India</v>
      </c>
      <c r="S1036" s="20" t="n">
        <f aca="false">INDEX(Lookup!$D$4:$D$18,MATCH(C1036,Lookup!$A$4:$A$18,0))</f>
        <v>0.012</v>
      </c>
      <c r="T1036" s="21" t="n">
        <f aca="false">ROUND(P1036*S1036,2)</f>
        <v>6</v>
      </c>
      <c r="U1036" s="21" t="n">
        <f aca="false">IF(T1036&lt;=10,1,IF(T1036&lt;=20,2,IF(T1036&lt;=30,3,IF(T1036&lt;=40,4,IF(T1036&lt;=50,5,IF(T1036&lt;=100,6,IF(T1036&lt;=250,7,8)))))))</f>
        <v>1</v>
      </c>
      <c r="V1036" s="21" t="n">
        <f aca="false">IF(AND(OR(Dashboard!$T$3="All",R1036=Dashboard!$T$3),OR(Dashboard!$T$4="All",D1036=Dashboard!$T$4)),1,0)</f>
        <v>1</v>
      </c>
      <c r="W1036" s="21" t="n">
        <f aca="false">IF(V1036=1,T1036+ROW()/10000000,0)</f>
        <v>6.0001036</v>
      </c>
    </row>
    <row r="1037" customFormat="false" ht="15" hidden="false" customHeight="false" outlineLevel="0" collapsed="false">
      <c r="A1037" s="0" t="n">
        <v>301127</v>
      </c>
      <c r="B1037" s="0" t="s">
        <v>3350</v>
      </c>
      <c r="C1037" s="0" t="n">
        <v>1</v>
      </c>
      <c r="D1037" s="0" t="s">
        <v>2945</v>
      </c>
      <c r="E1037" s="0" t="s">
        <v>3351</v>
      </c>
      <c r="F1037" s="0" t="s">
        <v>3331</v>
      </c>
      <c r="G1037" s="0" t="s">
        <v>3332</v>
      </c>
      <c r="H1037" s="0" t="s">
        <v>3129</v>
      </c>
      <c r="I1037" s="0" t="s">
        <v>2123</v>
      </c>
      <c r="J1037" s="0" t="s">
        <v>47</v>
      </c>
      <c r="K1037" s="0" t="s">
        <v>47</v>
      </c>
      <c r="L1037" s="0" t="s">
        <v>47</v>
      </c>
      <c r="M1037" s="0" t="s">
        <v>47</v>
      </c>
      <c r="N1037" s="0" t="n">
        <v>1</v>
      </c>
      <c r="O1037" s="0" t="n">
        <v>52</v>
      </c>
      <c r="P1037" s="0" t="n">
        <v>350</v>
      </c>
      <c r="Q1037" s="0" t="n">
        <v>3.6</v>
      </c>
      <c r="R1037" s="0" t="str">
        <f aca="false">INDEX(Lookup!$B$4:$B$18,MATCH(C1037,Lookup!$A$4:$A$18,0))</f>
        <v>India</v>
      </c>
      <c r="S1037" s="20" t="n">
        <f aca="false">INDEX(Lookup!$D$4:$D$18,MATCH(C1037,Lookup!$A$4:$A$18,0))</f>
        <v>0.012</v>
      </c>
      <c r="T1037" s="21" t="n">
        <f aca="false">ROUND(P1037*S1037,2)</f>
        <v>4.2</v>
      </c>
      <c r="U1037" s="21" t="n">
        <f aca="false">IF(T1037&lt;=10,1,IF(T1037&lt;=20,2,IF(T1037&lt;=30,3,IF(T1037&lt;=40,4,IF(T1037&lt;=50,5,IF(T1037&lt;=100,6,IF(T1037&lt;=250,7,8)))))))</f>
        <v>1</v>
      </c>
      <c r="V1037" s="21" t="n">
        <f aca="false">IF(AND(OR(Dashboard!$T$3="All",R1037=Dashboard!$T$3),OR(Dashboard!$T$4="All",D1037=Dashboard!$T$4)),1,0)</f>
        <v>1</v>
      </c>
      <c r="W1037" s="21" t="n">
        <f aca="false">IF(V1037=1,T1037+ROW()/10000000,0)</f>
        <v>4.2001037</v>
      </c>
    </row>
    <row r="1038" customFormat="false" ht="15" hidden="false" customHeight="false" outlineLevel="0" collapsed="false">
      <c r="A1038" s="0" t="n">
        <v>9233</v>
      </c>
      <c r="B1038" s="0" t="s">
        <v>3352</v>
      </c>
      <c r="C1038" s="0" t="n">
        <v>1</v>
      </c>
      <c r="D1038" s="0" t="s">
        <v>2945</v>
      </c>
      <c r="E1038" s="0" t="s">
        <v>3353</v>
      </c>
      <c r="F1038" s="0" t="s">
        <v>3331</v>
      </c>
      <c r="G1038" s="0" t="s">
        <v>3332</v>
      </c>
      <c r="H1038" s="0" t="s">
        <v>3243</v>
      </c>
      <c r="I1038" s="0" t="s">
        <v>2123</v>
      </c>
      <c r="J1038" s="0" t="s">
        <v>47</v>
      </c>
      <c r="K1038" s="0" t="s">
        <v>47</v>
      </c>
      <c r="L1038" s="0" t="s">
        <v>47</v>
      </c>
      <c r="M1038" s="0" t="s">
        <v>47</v>
      </c>
      <c r="N1038" s="0" t="n">
        <v>1</v>
      </c>
      <c r="O1038" s="0" t="n">
        <v>1</v>
      </c>
      <c r="P1038" s="0" t="n">
        <v>100</v>
      </c>
      <c r="Q1038" s="0" t="n">
        <v>1</v>
      </c>
      <c r="R1038" s="0" t="str">
        <f aca="false">INDEX(Lookup!$B$4:$B$18,MATCH(C1038,Lookup!$A$4:$A$18,0))</f>
        <v>India</v>
      </c>
      <c r="S1038" s="20" t="n">
        <f aca="false">INDEX(Lookup!$D$4:$D$18,MATCH(C1038,Lookup!$A$4:$A$18,0))</f>
        <v>0.012</v>
      </c>
      <c r="T1038" s="21" t="n">
        <f aca="false">ROUND(P1038*S1038,2)</f>
        <v>1.2</v>
      </c>
      <c r="U1038" s="21" t="n">
        <f aca="false">IF(T1038&lt;=10,1,IF(T1038&lt;=20,2,IF(T1038&lt;=30,3,IF(T1038&lt;=40,4,IF(T1038&lt;=50,5,IF(T1038&lt;=100,6,IF(T1038&lt;=250,7,8)))))))</f>
        <v>1</v>
      </c>
      <c r="V1038" s="21" t="n">
        <f aca="false">IF(AND(OR(Dashboard!$T$3="All",R1038=Dashboard!$T$3),OR(Dashboard!$T$4="All",D1038=Dashboard!$T$4)),1,0)</f>
        <v>1</v>
      </c>
      <c r="W1038" s="21" t="n">
        <f aca="false">IF(V1038=1,T1038+ROW()/10000000,0)</f>
        <v>1.2001038</v>
      </c>
    </row>
    <row r="1039" customFormat="false" ht="15" hidden="false" customHeight="false" outlineLevel="0" collapsed="false">
      <c r="A1039" s="0" t="n">
        <v>18471246</v>
      </c>
      <c r="B1039" s="0" t="s">
        <v>3354</v>
      </c>
      <c r="C1039" s="0" t="n">
        <v>1</v>
      </c>
      <c r="D1039" s="0" t="s">
        <v>2945</v>
      </c>
      <c r="E1039" s="0" t="s">
        <v>3355</v>
      </c>
      <c r="F1039" s="0" t="s">
        <v>3331</v>
      </c>
      <c r="G1039" s="0" t="s">
        <v>3332</v>
      </c>
      <c r="H1039" s="0" t="s">
        <v>3356</v>
      </c>
      <c r="I1039" s="0" t="s">
        <v>2123</v>
      </c>
      <c r="J1039" s="0" t="s">
        <v>47</v>
      </c>
      <c r="K1039" s="0" t="s">
        <v>47</v>
      </c>
      <c r="L1039" s="0" t="s">
        <v>47</v>
      </c>
      <c r="M1039" s="0" t="s">
        <v>47</v>
      </c>
      <c r="N1039" s="0" t="n">
        <v>1</v>
      </c>
      <c r="O1039" s="0" t="n">
        <v>0</v>
      </c>
      <c r="P1039" s="0" t="n">
        <v>200</v>
      </c>
      <c r="Q1039" s="0" t="n">
        <v>1</v>
      </c>
      <c r="R1039" s="0" t="str">
        <f aca="false">INDEX(Lookup!$B$4:$B$18,MATCH(C1039,Lookup!$A$4:$A$18,0))</f>
        <v>India</v>
      </c>
      <c r="S1039" s="20" t="n">
        <f aca="false">INDEX(Lookup!$D$4:$D$18,MATCH(C1039,Lookup!$A$4:$A$18,0))</f>
        <v>0.012</v>
      </c>
      <c r="T1039" s="21" t="n">
        <f aca="false">ROUND(P1039*S1039,2)</f>
        <v>2.4</v>
      </c>
      <c r="U1039" s="21" t="n">
        <f aca="false">IF(T1039&lt;=10,1,IF(T1039&lt;=20,2,IF(T1039&lt;=30,3,IF(T1039&lt;=40,4,IF(T1039&lt;=50,5,IF(T1039&lt;=100,6,IF(T1039&lt;=250,7,8)))))))</f>
        <v>1</v>
      </c>
      <c r="V1039" s="21" t="n">
        <f aca="false">IF(AND(OR(Dashboard!$T$3="All",R1039=Dashboard!$T$3),OR(Dashboard!$T$4="All",D1039=Dashboard!$T$4)),1,0)</f>
        <v>1</v>
      </c>
      <c r="W1039" s="21" t="n">
        <f aca="false">IF(V1039=1,T1039+ROW()/10000000,0)</f>
        <v>2.4001039</v>
      </c>
    </row>
    <row r="1040" customFormat="false" ht="15" hidden="false" customHeight="false" outlineLevel="0" collapsed="false">
      <c r="A1040" s="0" t="n">
        <v>18446082</v>
      </c>
      <c r="B1040" s="0" t="s">
        <v>3357</v>
      </c>
      <c r="C1040" s="0" t="n">
        <v>1</v>
      </c>
      <c r="D1040" s="0" t="s">
        <v>2945</v>
      </c>
      <c r="E1040" s="0" t="s">
        <v>3358</v>
      </c>
      <c r="F1040" s="0" t="s">
        <v>3331</v>
      </c>
      <c r="G1040" s="0" t="s">
        <v>3332</v>
      </c>
      <c r="H1040" s="0" t="s">
        <v>2288</v>
      </c>
      <c r="I1040" s="0" t="s">
        <v>2123</v>
      </c>
      <c r="J1040" s="0" t="s">
        <v>47</v>
      </c>
      <c r="K1040" s="0" t="s">
        <v>47</v>
      </c>
      <c r="L1040" s="0" t="s">
        <v>47</v>
      </c>
      <c r="M1040" s="0" t="s">
        <v>47</v>
      </c>
      <c r="N1040" s="0" t="n">
        <v>1</v>
      </c>
      <c r="O1040" s="0" t="n">
        <v>0</v>
      </c>
      <c r="P1040" s="0" t="n">
        <v>300</v>
      </c>
      <c r="Q1040" s="0" t="n">
        <v>1</v>
      </c>
      <c r="R1040" s="0" t="str">
        <f aca="false">INDEX(Lookup!$B$4:$B$18,MATCH(C1040,Lookup!$A$4:$A$18,0))</f>
        <v>India</v>
      </c>
      <c r="S1040" s="20" t="n">
        <f aca="false">INDEX(Lookup!$D$4:$D$18,MATCH(C1040,Lookup!$A$4:$A$18,0))</f>
        <v>0.012</v>
      </c>
      <c r="T1040" s="21" t="n">
        <f aca="false">ROUND(P1040*S1040,2)</f>
        <v>3.6</v>
      </c>
      <c r="U1040" s="21" t="n">
        <f aca="false">IF(T1040&lt;=10,1,IF(T1040&lt;=20,2,IF(T1040&lt;=30,3,IF(T1040&lt;=40,4,IF(T1040&lt;=50,5,IF(T1040&lt;=100,6,IF(T1040&lt;=250,7,8)))))))</f>
        <v>1</v>
      </c>
      <c r="V1040" s="21" t="n">
        <f aca="false">IF(AND(OR(Dashboard!$T$3="All",R1040=Dashboard!$T$3),OR(Dashboard!$T$4="All",D1040=Dashboard!$T$4)),1,0)</f>
        <v>1</v>
      </c>
      <c r="W1040" s="21" t="n">
        <f aca="false">IF(V1040=1,T1040+ROW()/10000000,0)</f>
        <v>3.600104</v>
      </c>
    </row>
    <row r="1041" customFormat="false" ht="15" hidden="false" customHeight="false" outlineLevel="0" collapsed="false">
      <c r="A1041" s="0" t="n">
        <v>18396398</v>
      </c>
      <c r="B1041" s="0" t="s">
        <v>3359</v>
      </c>
      <c r="C1041" s="0" t="n">
        <v>1</v>
      </c>
      <c r="D1041" s="0" t="s">
        <v>2945</v>
      </c>
      <c r="E1041" s="0" t="s">
        <v>3360</v>
      </c>
      <c r="F1041" s="0" t="s">
        <v>3331</v>
      </c>
      <c r="G1041" s="0" t="s">
        <v>3332</v>
      </c>
      <c r="H1041" s="0" t="s">
        <v>2372</v>
      </c>
      <c r="I1041" s="0" t="s">
        <v>2123</v>
      </c>
      <c r="J1041" s="0" t="s">
        <v>47</v>
      </c>
      <c r="K1041" s="0" t="s">
        <v>47</v>
      </c>
      <c r="L1041" s="0" t="s">
        <v>47</v>
      </c>
      <c r="M1041" s="0" t="s">
        <v>47</v>
      </c>
      <c r="N1041" s="0" t="n">
        <v>1</v>
      </c>
      <c r="O1041" s="0" t="n">
        <v>2</v>
      </c>
      <c r="P1041" s="0" t="n">
        <v>400</v>
      </c>
      <c r="Q1041" s="0" t="n">
        <v>1</v>
      </c>
      <c r="R1041" s="0" t="str">
        <f aca="false">INDEX(Lookup!$B$4:$B$18,MATCH(C1041,Lookup!$A$4:$A$18,0))</f>
        <v>India</v>
      </c>
      <c r="S1041" s="20" t="n">
        <f aca="false">INDEX(Lookup!$D$4:$D$18,MATCH(C1041,Lookup!$A$4:$A$18,0))</f>
        <v>0.012</v>
      </c>
      <c r="T1041" s="21" t="n">
        <f aca="false">ROUND(P1041*S1041,2)</f>
        <v>4.8</v>
      </c>
      <c r="U1041" s="21" t="n">
        <f aca="false">IF(T1041&lt;=10,1,IF(T1041&lt;=20,2,IF(T1041&lt;=30,3,IF(T1041&lt;=40,4,IF(T1041&lt;=50,5,IF(T1041&lt;=100,6,IF(T1041&lt;=250,7,8)))))))</f>
        <v>1</v>
      </c>
      <c r="V1041" s="21" t="n">
        <f aca="false">IF(AND(OR(Dashboard!$T$3="All",R1041=Dashboard!$T$3),OR(Dashboard!$T$4="All",D1041=Dashboard!$T$4)),1,0)</f>
        <v>1</v>
      </c>
      <c r="W1041" s="21" t="n">
        <f aca="false">IF(V1041=1,T1041+ROW()/10000000,0)</f>
        <v>4.8001041</v>
      </c>
    </row>
    <row r="1042" customFormat="false" ht="15" hidden="false" customHeight="false" outlineLevel="0" collapsed="false">
      <c r="A1042" s="0" t="n">
        <v>18471244</v>
      </c>
      <c r="B1042" s="0" t="s">
        <v>3361</v>
      </c>
      <c r="C1042" s="0" t="n">
        <v>1</v>
      </c>
      <c r="D1042" s="0" t="s">
        <v>2945</v>
      </c>
      <c r="E1042" s="0" t="s">
        <v>3362</v>
      </c>
      <c r="F1042" s="0" t="s">
        <v>3331</v>
      </c>
      <c r="G1042" s="0" t="s">
        <v>3332</v>
      </c>
      <c r="H1042" s="0" t="s">
        <v>3129</v>
      </c>
      <c r="I1042" s="0" t="s">
        <v>2123</v>
      </c>
      <c r="J1042" s="0" t="s">
        <v>47</v>
      </c>
      <c r="K1042" s="0" t="s">
        <v>47</v>
      </c>
      <c r="L1042" s="0" t="s">
        <v>47</v>
      </c>
      <c r="M1042" s="0" t="s">
        <v>47</v>
      </c>
      <c r="N1042" s="0" t="n">
        <v>1</v>
      </c>
      <c r="O1042" s="0" t="n">
        <v>0</v>
      </c>
      <c r="P1042" s="0" t="n">
        <v>300</v>
      </c>
      <c r="Q1042" s="0" t="n">
        <v>1</v>
      </c>
      <c r="R1042" s="0" t="str">
        <f aca="false">INDEX(Lookup!$B$4:$B$18,MATCH(C1042,Lookup!$A$4:$A$18,0))</f>
        <v>India</v>
      </c>
      <c r="S1042" s="20" t="n">
        <f aca="false">INDEX(Lookup!$D$4:$D$18,MATCH(C1042,Lookup!$A$4:$A$18,0))</f>
        <v>0.012</v>
      </c>
      <c r="T1042" s="21" t="n">
        <f aca="false">ROUND(P1042*S1042,2)</f>
        <v>3.6</v>
      </c>
      <c r="U1042" s="21" t="n">
        <f aca="false">IF(T1042&lt;=10,1,IF(T1042&lt;=20,2,IF(T1042&lt;=30,3,IF(T1042&lt;=40,4,IF(T1042&lt;=50,5,IF(T1042&lt;=100,6,IF(T1042&lt;=250,7,8)))))))</f>
        <v>1</v>
      </c>
      <c r="V1042" s="21" t="n">
        <f aca="false">IF(AND(OR(Dashboard!$T$3="All",R1042=Dashboard!$T$3),OR(Dashboard!$T$4="All",D1042=Dashboard!$T$4)),1,0)</f>
        <v>1</v>
      </c>
      <c r="W1042" s="21" t="n">
        <f aca="false">IF(V1042=1,T1042+ROW()/10000000,0)</f>
        <v>3.6001042</v>
      </c>
    </row>
    <row r="1043" customFormat="false" ht="15" hidden="false" customHeight="false" outlineLevel="0" collapsed="false">
      <c r="A1043" s="0" t="n">
        <v>18367078</v>
      </c>
      <c r="B1043" s="0" t="s">
        <v>3363</v>
      </c>
      <c r="C1043" s="0" t="n">
        <v>1</v>
      </c>
      <c r="D1043" s="0" t="s">
        <v>2945</v>
      </c>
      <c r="E1043" s="0" t="s">
        <v>3364</v>
      </c>
      <c r="F1043" s="0" t="s">
        <v>3331</v>
      </c>
      <c r="G1043" s="0" t="s">
        <v>3332</v>
      </c>
      <c r="H1043" s="0" t="s">
        <v>69</v>
      </c>
      <c r="I1043" s="0" t="s">
        <v>2123</v>
      </c>
      <c r="J1043" s="0" t="s">
        <v>47</v>
      </c>
      <c r="K1043" s="0" t="s">
        <v>47</v>
      </c>
      <c r="L1043" s="0" t="s">
        <v>47</v>
      </c>
      <c r="M1043" s="0" t="s">
        <v>47</v>
      </c>
      <c r="N1043" s="0" t="n">
        <v>1</v>
      </c>
      <c r="O1043" s="0" t="n">
        <v>0</v>
      </c>
      <c r="P1043" s="0" t="n">
        <v>350</v>
      </c>
      <c r="Q1043" s="0" t="n">
        <v>1</v>
      </c>
      <c r="R1043" s="0" t="str">
        <f aca="false">INDEX(Lookup!$B$4:$B$18,MATCH(C1043,Lookup!$A$4:$A$18,0))</f>
        <v>India</v>
      </c>
      <c r="S1043" s="20" t="n">
        <f aca="false">INDEX(Lookup!$D$4:$D$18,MATCH(C1043,Lookup!$A$4:$A$18,0))</f>
        <v>0.012</v>
      </c>
      <c r="T1043" s="21" t="n">
        <f aca="false">ROUND(P1043*S1043,2)</f>
        <v>4.2</v>
      </c>
      <c r="U1043" s="21" t="n">
        <f aca="false">IF(T1043&lt;=10,1,IF(T1043&lt;=20,2,IF(T1043&lt;=30,3,IF(T1043&lt;=40,4,IF(T1043&lt;=50,5,IF(T1043&lt;=100,6,IF(T1043&lt;=250,7,8)))))))</f>
        <v>1</v>
      </c>
      <c r="V1043" s="21" t="n">
        <f aca="false">IF(AND(OR(Dashboard!$T$3="All",R1043=Dashboard!$T$3),OR(Dashboard!$T$4="All",D1043=Dashboard!$T$4)),1,0)</f>
        <v>1</v>
      </c>
      <c r="W1043" s="21" t="n">
        <f aca="false">IF(V1043=1,T1043+ROW()/10000000,0)</f>
        <v>4.2001043</v>
      </c>
    </row>
    <row r="1044" customFormat="false" ht="15" hidden="false" customHeight="false" outlineLevel="0" collapsed="false">
      <c r="A1044" s="0" t="n">
        <v>18469976</v>
      </c>
      <c r="B1044" s="0" t="s">
        <v>3365</v>
      </c>
      <c r="C1044" s="0" t="n">
        <v>1</v>
      </c>
      <c r="D1044" s="0" t="s">
        <v>2945</v>
      </c>
      <c r="E1044" s="0" t="s">
        <v>3366</v>
      </c>
      <c r="F1044" s="0" t="s">
        <v>3331</v>
      </c>
      <c r="G1044" s="0" t="s">
        <v>3332</v>
      </c>
      <c r="H1044" s="0" t="s">
        <v>3142</v>
      </c>
      <c r="I1044" s="0" t="s">
        <v>2123</v>
      </c>
      <c r="J1044" s="0" t="s">
        <v>47</v>
      </c>
      <c r="K1044" s="0" t="s">
        <v>47</v>
      </c>
      <c r="L1044" s="0" t="s">
        <v>47</v>
      </c>
      <c r="M1044" s="0" t="s">
        <v>47</v>
      </c>
      <c r="N1044" s="0" t="n">
        <v>1</v>
      </c>
      <c r="O1044" s="0" t="n">
        <v>1</v>
      </c>
      <c r="P1044" s="0" t="n">
        <v>200</v>
      </c>
      <c r="Q1044" s="0" t="n">
        <v>1</v>
      </c>
      <c r="R1044" s="0" t="str">
        <f aca="false">INDEX(Lookup!$B$4:$B$18,MATCH(C1044,Lookup!$A$4:$A$18,0))</f>
        <v>India</v>
      </c>
      <c r="S1044" s="20" t="n">
        <f aca="false">INDEX(Lookup!$D$4:$D$18,MATCH(C1044,Lookup!$A$4:$A$18,0))</f>
        <v>0.012</v>
      </c>
      <c r="T1044" s="21" t="n">
        <f aca="false">ROUND(P1044*S1044,2)</f>
        <v>2.4</v>
      </c>
      <c r="U1044" s="21" t="n">
        <f aca="false">IF(T1044&lt;=10,1,IF(T1044&lt;=20,2,IF(T1044&lt;=30,3,IF(T1044&lt;=40,4,IF(T1044&lt;=50,5,IF(T1044&lt;=100,6,IF(T1044&lt;=250,7,8)))))))</f>
        <v>1</v>
      </c>
      <c r="V1044" s="21" t="n">
        <f aca="false">IF(AND(OR(Dashboard!$T$3="All",R1044=Dashboard!$T$3),OR(Dashboard!$T$4="All",D1044=Dashboard!$T$4)),1,0)</f>
        <v>1</v>
      </c>
      <c r="W1044" s="21" t="n">
        <f aca="false">IF(V1044=1,T1044+ROW()/10000000,0)</f>
        <v>2.4001044</v>
      </c>
    </row>
    <row r="1045" customFormat="false" ht="15" hidden="false" customHeight="false" outlineLevel="0" collapsed="false">
      <c r="A1045" s="0" t="n">
        <v>18381643</v>
      </c>
      <c r="B1045" s="0" t="s">
        <v>3367</v>
      </c>
      <c r="C1045" s="0" t="n">
        <v>1</v>
      </c>
      <c r="D1045" s="0" t="s">
        <v>2945</v>
      </c>
      <c r="E1045" s="0" t="s">
        <v>3368</v>
      </c>
      <c r="F1045" s="0" t="s">
        <v>3331</v>
      </c>
      <c r="G1045" s="0" t="s">
        <v>3332</v>
      </c>
      <c r="H1045" s="0" t="s">
        <v>3243</v>
      </c>
      <c r="I1045" s="0" t="s">
        <v>2123</v>
      </c>
      <c r="J1045" s="0" t="s">
        <v>47</v>
      </c>
      <c r="K1045" s="0" t="s">
        <v>47</v>
      </c>
      <c r="L1045" s="0" t="s">
        <v>47</v>
      </c>
      <c r="M1045" s="0" t="s">
        <v>47</v>
      </c>
      <c r="N1045" s="0" t="n">
        <v>1</v>
      </c>
      <c r="O1045" s="0" t="n">
        <v>0</v>
      </c>
      <c r="P1045" s="0" t="n">
        <v>100</v>
      </c>
      <c r="Q1045" s="0" t="n">
        <v>1</v>
      </c>
      <c r="R1045" s="0" t="str">
        <f aca="false">INDEX(Lookup!$B$4:$B$18,MATCH(C1045,Lookup!$A$4:$A$18,0))</f>
        <v>India</v>
      </c>
      <c r="S1045" s="20" t="n">
        <f aca="false">INDEX(Lookup!$D$4:$D$18,MATCH(C1045,Lookup!$A$4:$A$18,0))</f>
        <v>0.012</v>
      </c>
      <c r="T1045" s="21" t="n">
        <f aca="false">ROUND(P1045*S1045,2)</f>
        <v>1.2</v>
      </c>
      <c r="U1045" s="21" t="n">
        <f aca="false">IF(T1045&lt;=10,1,IF(T1045&lt;=20,2,IF(T1045&lt;=30,3,IF(T1045&lt;=40,4,IF(T1045&lt;=50,5,IF(T1045&lt;=100,6,IF(T1045&lt;=250,7,8)))))))</f>
        <v>1</v>
      </c>
      <c r="V1045" s="21" t="n">
        <f aca="false">IF(AND(OR(Dashboard!$T$3="All",R1045=Dashboard!$T$3),OR(Dashboard!$T$4="All",D1045=Dashboard!$T$4)),1,0)</f>
        <v>1</v>
      </c>
      <c r="W1045" s="21" t="n">
        <f aca="false">IF(V1045=1,T1045+ROW()/10000000,0)</f>
        <v>1.2001045</v>
      </c>
    </row>
    <row r="1046" customFormat="false" ht="15" hidden="false" customHeight="false" outlineLevel="0" collapsed="false">
      <c r="A1046" s="0" t="n">
        <v>18471327</v>
      </c>
      <c r="B1046" s="0" t="s">
        <v>3369</v>
      </c>
      <c r="C1046" s="0" t="n">
        <v>1</v>
      </c>
      <c r="D1046" s="0" t="s">
        <v>2945</v>
      </c>
      <c r="E1046" s="0" t="s">
        <v>3327</v>
      </c>
      <c r="F1046" s="0" t="s">
        <v>3331</v>
      </c>
      <c r="G1046" s="0" t="s">
        <v>3332</v>
      </c>
      <c r="H1046" s="0" t="s">
        <v>2122</v>
      </c>
      <c r="I1046" s="0" t="s">
        <v>2123</v>
      </c>
      <c r="J1046" s="0" t="s">
        <v>47</v>
      </c>
      <c r="K1046" s="0" t="s">
        <v>47</v>
      </c>
      <c r="L1046" s="0" t="s">
        <v>47</v>
      </c>
      <c r="M1046" s="0" t="s">
        <v>47</v>
      </c>
      <c r="N1046" s="0" t="n">
        <v>1</v>
      </c>
      <c r="O1046" s="0" t="n">
        <v>0</v>
      </c>
      <c r="P1046" s="0" t="n">
        <v>400</v>
      </c>
      <c r="Q1046" s="0" t="n">
        <v>1</v>
      </c>
      <c r="R1046" s="0" t="str">
        <f aca="false">INDEX(Lookup!$B$4:$B$18,MATCH(C1046,Lookup!$A$4:$A$18,0))</f>
        <v>India</v>
      </c>
      <c r="S1046" s="20" t="n">
        <f aca="false">INDEX(Lookup!$D$4:$D$18,MATCH(C1046,Lookup!$A$4:$A$18,0))</f>
        <v>0.012</v>
      </c>
      <c r="T1046" s="21" t="n">
        <f aca="false">ROUND(P1046*S1046,2)</f>
        <v>4.8</v>
      </c>
      <c r="U1046" s="21" t="n">
        <f aca="false">IF(T1046&lt;=10,1,IF(T1046&lt;=20,2,IF(T1046&lt;=30,3,IF(T1046&lt;=40,4,IF(T1046&lt;=50,5,IF(T1046&lt;=100,6,IF(T1046&lt;=250,7,8)))))))</f>
        <v>1</v>
      </c>
      <c r="V1046" s="21" t="n">
        <f aca="false">IF(AND(OR(Dashboard!$T$3="All",R1046=Dashboard!$T$3),OR(Dashboard!$T$4="All",D1046=Dashboard!$T$4)),1,0)</f>
        <v>1</v>
      </c>
      <c r="W1046" s="21" t="n">
        <f aca="false">IF(V1046=1,T1046+ROW()/10000000,0)</f>
        <v>4.8001046</v>
      </c>
    </row>
    <row r="1047" customFormat="false" ht="15" hidden="false" customHeight="false" outlineLevel="0" collapsed="false">
      <c r="A1047" s="0" t="n">
        <v>18469936</v>
      </c>
      <c r="B1047" s="0" t="s">
        <v>3370</v>
      </c>
      <c r="C1047" s="0" t="n">
        <v>1</v>
      </c>
      <c r="D1047" s="0" t="s">
        <v>2945</v>
      </c>
      <c r="E1047" s="0" t="s">
        <v>3371</v>
      </c>
      <c r="F1047" s="0" t="s">
        <v>3331</v>
      </c>
      <c r="G1047" s="0" t="s">
        <v>3332</v>
      </c>
      <c r="H1047" s="0" t="s">
        <v>2288</v>
      </c>
      <c r="I1047" s="0" t="s">
        <v>2123</v>
      </c>
      <c r="J1047" s="0" t="s">
        <v>47</v>
      </c>
      <c r="K1047" s="0" t="s">
        <v>47</v>
      </c>
      <c r="L1047" s="0" t="s">
        <v>47</v>
      </c>
      <c r="M1047" s="0" t="s">
        <v>47</v>
      </c>
      <c r="N1047" s="0" t="n">
        <v>2</v>
      </c>
      <c r="O1047" s="0" t="n">
        <v>0</v>
      </c>
      <c r="P1047" s="0" t="n">
        <v>500</v>
      </c>
      <c r="Q1047" s="0" t="n">
        <v>1</v>
      </c>
      <c r="R1047" s="0" t="str">
        <f aca="false">INDEX(Lookup!$B$4:$B$18,MATCH(C1047,Lookup!$A$4:$A$18,0))</f>
        <v>India</v>
      </c>
      <c r="S1047" s="20" t="n">
        <f aca="false">INDEX(Lookup!$D$4:$D$18,MATCH(C1047,Lookup!$A$4:$A$18,0))</f>
        <v>0.012</v>
      </c>
      <c r="T1047" s="21" t="n">
        <f aca="false">ROUND(P1047*S1047,2)</f>
        <v>6</v>
      </c>
      <c r="U1047" s="21" t="n">
        <f aca="false">IF(T1047&lt;=10,1,IF(T1047&lt;=20,2,IF(T1047&lt;=30,3,IF(T1047&lt;=40,4,IF(T1047&lt;=50,5,IF(T1047&lt;=100,6,IF(T1047&lt;=250,7,8)))))))</f>
        <v>1</v>
      </c>
      <c r="V1047" s="21" t="n">
        <f aca="false">IF(AND(OR(Dashboard!$T$3="All",R1047=Dashboard!$T$3),OR(Dashboard!$T$4="All",D1047=Dashboard!$T$4)),1,0)</f>
        <v>1</v>
      </c>
      <c r="W1047" s="21" t="n">
        <f aca="false">IF(V1047=1,T1047+ROW()/10000000,0)</f>
        <v>6.0001047</v>
      </c>
    </row>
    <row r="1048" customFormat="false" ht="15" hidden="false" customHeight="false" outlineLevel="0" collapsed="false">
      <c r="A1048" s="0" t="n">
        <v>18433895</v>
      </c>
      <c r="B1048" s="0" t="s">
        <v>3372</v>
      </c>
      <c r="C1048" s="0" t="n">
        <v>1</v>
      </c>
      <c r="D1048" s="0" t="s">
        <v>2945</v>
      </c>
      <c r="E1048" s="0" t="s">
        <v>3373</v>
      </c>
      <c r="F1048" s="0" t="s">
        <v>3374</v>
      </c>
      <c r="G1048" s="0" t="s">
        <v>3375</v>
      </c>
      <c r="H1048" s="0" t="s">
        <v>2359</v>
      </c>
      <c r="I1048" s="0" t="s">
        <v>2123</v>
      </c>
      <c r="J1048" s="0" t="s">
        <v>47</v>
      </c>
      <c r="K1048" s="0" t="s">
        <v>47</v>
      </c>
      <c r="L1048" s="0" t="s">
        <v>47</v>
      </c>
      <c r="M1048" s="0" t="s">
        <v>47</v>
      </c>
      <c r="N1048" s="0" t="n">
        <v>2</v>
      </c>
      <c r="O1048" s="0" t="n">
        <v>4</v>
      </c>
      <c r="P1048" s="0" t="n">
        <v>500</v>
      </c>
      <c r="Q1048" s="0" t="n">
        <v>3</v>
      </c>
      <c r="R1048" s="0" t="str">
        <f aca="false">INDEX(Lookup!$B$4:$B$18,MATCH(C1048,Lookup!$A$4:$A$18,0))</f>
        <v>India</v>
      </c>
      <c r="S1048" s="20" t="n">
        <f aca="false">INDEX(Lookup!$D$4:$D$18,MATCH(C1048,Lookup!$A$4:$A$18,0))</f>
        <v>0.012</v>
      </c>
      <c r="T1048" s="21" t="n">
        <f aca="false">ROUND(P1048*S1048,2)</f>
        <v>6</v>
      </c>
      <c r="U1048" s="21" t="n">
        <f aca="false">IF(T1048&lt;=10,1,IF(T1048&lt;=20,2,IF(T1048&lt;=30,3,IF(T1048&lt;=40,4,IF(T1048&lt;=50,5,IF(T1048&lt;=100,6,IF(T1048&lt;=250,7,8)))))))</f>
        <v>1</v>
      </c>
      <c r="V1048" s="21" t="n">
        <f aca="false">IF(AND(OR(Dashboard!$T$3="All",R1048=Dashboard!$T$3),OR(Dashboard!$T$4="All",D1048=Dashboard!$T$4)),1,0)</f>
        <v>1</v>
      </c>
      <c r="W1048" s="21" t="n">
        <f aca="false">IF(V1048=1,T1048+ROW()/10000000,0)</f>
        <v>6.0001048</v>
      </c>
    </row>
    <row r="1049" customFormat="false" ht="15" hidden="false" customHeight="false" outlineLevel="0" collapsed="false">
      <c r="A1049" s="0" t="n">
        <v>313089</v>
      </c>
      <c r="B1049" s="0" t="s">
        <v>3376</v>
      </c>
      <c r="C1049" s="0" t="n">
        <v>1</v>
      </c>
      <c r="D1049" s="0" t="s">
        <v>2945</v>
      </c>
      <c r="E1049" s="0" t="s">
        <v>3377</v>
      </c>
      <c r="F1049" s="0" t="s">
        <v>3374</v>
      </c>
      <c r="G1049" s="0" t="s">
        <v>3375</v>
      </c>
      <c r="H1049" s="0" t="s">
        <v>2128</v>
      </c>
      <c r="I1049" s="0" t="s">
        <v>2123</v>
      </c>
      <c r="J1049" s="0" t="s">
        <v>47</v>
      </c>
      <c r="K1049" s="0" t="s">
        <v>47</v>
      </c>
      <c r="L1049" s="0" t="s">
        <v>47</v>
      </c>
      <c r="M1049" s="0" t="s">
        <v>47</v>
      </c>
      <c r="N1049" s="0" t="n">
        <v>2</v>
      </c>
      <c r="O1049" s="0" t="n">
        <v>3</v>
      </c>
      <c r="P1049" s="0" t="n">
        <v>550</v>
      </c>
      <c r="Q1049" s="0" t="n">
        <v>1</v>
      </c>
      <c r="R1049" s="0" t="str">
        <f aca="false">INDEX(Lookup!$B$4:$B$18,MATCH(C1049,Lookup!$A$4:$A$18,0))</f>
        <v>India</v>
      </c>
      <c r="S1049" s="20" t="n">
        <f aca="false">INDEX(Lookup!$D$4:$D$18,MATCH(C1049,Lookup!$A$4:$A$18,0))</f>
        <v>0.012</v>
      </c>
      <c r="T1049" s="21" t="n">
        <f aca="false">ROUND(P1049*S1049,2)</f>
        <v>6.6</v>
      </c>
      <c r="U1049" s="21" t="n">
        <f aca="false">IF(T1049&lt;=10,1,IF(T1049&lt;=20,2,IF(T1049&lt;=30,3,IF(T1049&lt;=40,4,IF(T1049&lt;=50,5,IF(T1049&lt;=100,6,IF(T1049&lt;=250,7,8)))))))</f>
        <v>1</v>
      </c>
      <c r="V1049" s="21" t="n">
        <f aca="false">IF(AND(OR(Dashboard!$T$3="All",R1049=Dashboard!$T$3),OR(Dashboard!$T$4="All",D1049=Dashboard!$T$4)),1,0)</f>
        <v>1</v>
      </c>
      <c r="W1049" s="21" t="n">
        <f aca="false">IF(V1049=1,T1049+ROW()/10000000,0)</f>
        <v>6.6001049</v>
      </c>
    </row>
    <row r="1050" customFormat="false" ht="15" hidden="false" customHeight="false" outlineLevel="0" collapsed="false">
      <c r="A1050" s="0" t="n">
        <v>18349251</v>
      </c>
      <c r="B1050" s="0" t="s">
        <v>3378</v>
      </c>
      <c r="C1050" s="0" t="n">
        <v>1</v>
      </c>
      <c r="D1050" s="0" t="s">
        <v>2945</v>
      </c>
      <c r="E1050" s="0" t="s">
        <v>3379</v>
      </c>
      <c r="F1050" s="0" t="s">
        <v>3374</v>
      </c>
      <c r="G1050" s="0" t="s">
        <v>3375</v>
      </c>
      <c r="H1050" s="0" t="s">
        <v>3380</v>
      </c>
      <c r="I1050" s="0" t="s">
        <v>2123</v>
      </c>
      <c r="J1050" s="0" t="s">
        <v>47</v>
      </c>
      <c r="K1050" s="0" t="s">
        <v>47</v>
      </c>
      <c r="L1050" s="0" t="s">
        <v>47</v>
      </c>
      <c r="M1050" s="0" t="s">
        <v>47</v>
      </c>
      <c r="N1050" s="0" t="n">
        <v>1</v>
      </c>
      <c r="O1050" s="0" t="n">
        <v>0</v>
      </c>
      <c r="P1050" s="0" t="n">
        <v>400</v>
      </c>
      <c r="Q1050" s="0" t="n">
        <v>1</v>
      </c>
      <c r="R1050" s="0" t="str">
        <f aca="false">INDEX(Lookup!$B$4:$B$18,MATCH(C1050,Lookup!$A$4:$A$18,0))</f>
        <v>India</v>
      </c>
      <c r="S1050" s="20" t="n">
        <f aca="false">INDEX(Lookup!$D$4:$D$18,MATCH(C1050,Lookup!$A$4:$A$18,0))</f>
        <v>0.012</v>
      </c>
      <c r="T1050" s="21" t="n">
        <f aca="false">ROUND(P1050*S1050,2)</f>
        <v>4.8</v>
      </c>
      <c r="U1050" s="21" t="n">
        <f aca="false">IF(T1050&lt;=10,1,IF(T1050&lt;=20,2,IF(T1050&lt;=30,3,IF(T1050&lt;=40,4,IF(T1050&lt;=50,5,IF(T1050&lt;=100,6,IF(T1050&lt;=250,7,8)))))))</f>
        <v>1</v>
      </c>
      <c r="V1050" s="21" t="n">
        <f aca="false">IF(AND(OR(Dashboard!$T$3="All",R1050=Dashboard!$T$3),OR(Dashboard!$T$4="All",D1050=Dashboard!$T$4)),1,0)</f>
        <v>1</v>
      </c>
      <c r="W1050" s="21" t="n">
        <f aca="false">IF(V1050=1,T1050+ROW()/10000000,0)</f>
        <v>4.800105</v>
      </c>
    </row>
    <row r="1051" customFormat="false" ht="15" hidden="false" customHeight="false" outlineLevel="0" collapsed="false">
      <c r="A1051" s="0" t="n">
        <v>18344478</v>
      </c>
      <c r="B1051" s="0" t="s">
        <v>3381</v>
      </c>
      <c r="C1051" s="0" t="n">
        <v>1</v>
      </c>
      <c r="D1051" s="0" t="s">
        <v>2945</v>
      </c>
      <c r="E1051" s="0" t="s">
        <v>3382</v>
      </c>
      <c r="F1051" s="0" t="s">
        <v>3383</v>
      </c>
      <c r="G1051" s="0" t="s">
        <v>3384</v>
      </c>
      <c r="H1051" s="0" t="s">
        <v>2288</v>
      </c>
      <c r="I1051" s="0" t="s">
        <v>2123</v>
      </c>
      <c r="J1051" s="0" t="s">
        <v>47</v>
      </c>
      <c r="K1051" s="0" t="s">
        <v>47</v>
      </c>
      <c r="L1051" s="0" t="s">
        <v>47</v>
      </c>
      <c r="M1051" s="0" t="s">
        <v>47</v>
      </c>
      <c r="N1051" s="0" t="n">
        <v>2</v>
      </c>
      <c r="O1051" s="0" t="n">
        <v>0</v>
      </c>
      <c r="P1051" s="0" t="n">
        <v>600</v>
      </c>
      <c r="Q1051" s="0" t="n">
        <v>1</v>
      </c>
      <c r="R1051" s="0" t="str">
        <f aca="false">INDEX(Lookup!$B$4:$B$18,MATCH(C1051,Lookup!$A$4:$A$18,0))</f>
        <v>India</v>
      </c>
      <c r="S1051" s="20" t="n">
        <f aca="false">INDEX(Lookup!$D$4:$D$18,MATCH(C1051,Lookup!$A$4:$A$18,0))</f>
        <v>0.012</v>
      </c>
      <c r="T1051" s="21" t="n">
        <f aca="false">ROUND(P1051*S1051,2)</f>
        <v>7.2</v>
      </c>
      <c r="U1051" s="21" t="n">
        <f aca="false">IF(T1051&lt;=10,1,IF(T1051&lt;=20,2,IF(T1051&lt;=30,3,IF(T1051&lt;=40,4,IF(T1051&lt;=50,5,IF(T1051&lt;=100,6,IF(T1051&lt;=250,7,8)))))))</f>
        <v>1</v>
      </c>
      <c r="V1051" s="21" t="n">
        <f aca="false">IF(AND(OR(Dashboard!$T$3="All",R1051=Dashboard!$T$3),OR(Dashboard!$T$4="All",D1051=Dashboard!$T$4)),1,0)</f>
        <v>1</v>
      </c>
      <c r="W1051" s="21" t="n">
        <f aca="false">IF(V1051=1,T1051+ROW()/10000000,0)</f>
        <v>7.2001051</v>
      </c>
    </row>
    <row r="1052" customFormat="false" ht="15" hidden="false" customHeight="false" outlineLevel="0" collapsed="false">
      <c r="A1052" s="0" t="n">
        <v>18089775</v>
      </c>
      <c r="B1052" s="0" t="s">
        <v>3385</v>
      </c>
      <c r="C1052" s="0" t="n">
        <v>1</v>
      </c>
      <c r="D1052" s="0" t="s">
        <v>2945</v>
      </c>
      <c r="E1052" s="0" t="s">
        <v>3386</v>
      </c>
      <c r="F1052" s="0" t="s">
        <v>3383</v>
      </c>
      <c r="G1052" s="0" t="s">
        <v>3384</v>
      </c>
      <c r="H1052" s="0" t="s">
        <v>3345</v>
      </c>
      <c r="I1052" s="0" t="s">
        <v>2123</v>
      </c>
      <c r="J1052" s="0" t="s">
        <v>47</v>
      </c>
      <c r="K1052" s="0" t="s">
        <v>47</v>
      </c>
      <c r="L1052" s="0" t="s">
        <v>47</v>
      </c>
      <c r="M1052" s="0" t="s">
        <v>47</v>
      </c>
      <c r="N1052" s="0" t="n">
        <v>1</v>
      </c>
      <c r="O1052" s="0" t="n">
        <v>1</v>
      </c>
      <c r="P1052" s="0" t="n">
        <v>300</v>
      </c>
      <c r="Q1052" s="0" t="n">
        <v>1</v>
      </c>
      <c r="R1052" s="0" t="str">
        <f aca="false">INDEX(Lookup!$B$4:$B$18,MATCH(C1052,Lookup!$A$4:$A$18,0))</f>
        <v>India</v>
      </c>
      <c r="S1052" s="20" t="n">
        <f aca="false">INDEX(Lookup!$D$4:$D$18,MATCH(C1052,Lookup!$A$4:$A$18,0))</f>
        <v>0.012</v>
      </c>
      <c r="T1052" s="21" t="n">
        <f aca="false">ROUND(P1052*S1052,2)</f>
        <v>3.6</v>
      </c>
      <c r="U1052" s="21" t="n">
        <f aca="false">IF(T1052&lt;=10,1,IF(T1052&lt;=20,2,IF(T1052&lt;=30,3,IF(T1052&lt;=40,4,IF(T1052&lt;=50,5,IF(T1052&lt;=100,6,IF(T1052&lt;=250,7,8)))))))</f>
        <v>1</v>
      </c>
      <c r="V1052" s="21" t="n">
        <f aca="false">IF(AND(OR(Dashboard!$T$3="All",R1052=Dashboard!$T$3),OR(Dashboard!$T$4="All",D1052=Dashboard!$T$4)),1,0)</f>
        <v>1</v>
      </c>
      <c r="W1052" s="21" t="n">
        <f aca="false">IF(V1052=1,T1052+ROW()/10000000,0)</f>
        <v>3.6001052</v>
      </c>
    </row>
    <row r="1053" customFormat="false" ht="15" hidden="false" customHeight="false" outlineLevel="0" collapsed="false">
      <c r="A1053" s="0" t="n">
        <v>18424179</v>
      </c>
      <c r="B1053" s="0" t="s">
        <v>3387</v>
      </c>
      <c r="C1053" s="0" t="n">
        <v>1</v>
      </c>
      <c r="D1053" s="0" t="s">
        <v>2945</v>
      </c>
      <c r="E1053" s="0" t="s">
        <v>3388</v>
      </c>
      <c r="F1053" s="0" t="s">
        <v>3383</v>
      </c>
      <c r="G1053" s="0" t="s">
        <v>3384</v>
      </c>
      <c r="H1053" s="0" t="s">
        <v>2288</v>
      </c>
      <c r="I1053" s="0" t="s">
        <v>2123</v>
      </c>
      <c r="J1053" s="0" t="s">
        <v>47</v>
      </c>
      <c r="K1053" s="0" t="s">
        <v>47</v>
      </c>
      <c r="L1053" s="0" t="s">
        <v>47</v>
      </c>
      <c r="M1053" s="0" t="s">
        <v>47</v>
      </c>
      <c r="N1053" s="0" t="n">
        <v>1</v>
      </c>
      <c r="O1053" s="0" t="n">
        <v>0</v>
      </c>
      <c r="P1053" s="0" t="n">
        <v>300</v>
      </c>
      <c r="Q1053" s="0" t="n">
        <v>1</v>
      </c>
      <c r="R1053" s="0" t="str">
        <f aca="false">INDEX(Lookup!$B$4:$B$18,MATCH(C1053,Lookup!$A$4:$A$18,0))</f>
        <v>India</v>
      </c>
      <c r="S1053" s="20" t="n">
        <f aca="false">INDEX(Lookup!$D$4:$D$18,MATCH(C1053,Lookup!$A$4:$A$18,0))</f>
        <v>0.012</v>
      </c>
      <c r="T1053" s="21" t="n">
        <f aca="false">ROUND(P1053*S1053,2)</f>
        <v>3.6</v>
      </c>
      <c r="U1053" s="21" t="n">
        <f aca="false">IF(T1053&lt;=10,1,IF(T1053&lt;=20,2,IF(T1053&lt;=30,3,IF(T1053&lt;=40,4,IF(T1053&lt;=50,5,IF(T1053&lt;=100,6,IF(T1053&lt;=250,7,8)))))))</f>
        <v>1</v>
      </c>
      <c r="V1053" s="21" t="n">
        <f aca="false">IF(AND(OR(Dashboard!$T$3="All",R1053=Dashboard!$T$3),OR(Dashboard!$T$4="All",D1053=Dashboard!$T$4)),1,0)</f>
        <v>1</v>
      </c>
      <c r="W1053" s="21" t="n">
        <f aca="false">IF(V1053=1,T1053+ROW()/10000000,0)</f>
        <v>3.6001053</v>
      </c>
    </row>
    <row r="1054" customFormat="false" ht="15" hidden="false" customHeight="false" outlineLevel="0" collapsed="false">
      <c r="A1054" s="0" t="n">
        <v>309632</v>
      </c>
      <c r="B1054" s="0" t="s">
        <v>2408</v>
      </c>
      <c r="C1054" s="0" t="n">
        <v>1</v>
      </c>
      <c r="D1054" s="0" t="s">
        <v>2945</v>
      </c>
      <c r="E1054" s="0" t="s">
        <v>3389</v>
      </c>
      <c r="F1054" s="0" t="s">
        <v>3390</v>
      </c>
      <c r="G1054" s="0" t="s">
        <v>3391</v>
      </c>
      <c r="H1054" s="0" t="s">
        <v>3392</v>
      </c>
      <c r="I1054" s="0" t="s">
        <v>2123</v>
      </c>
      <c r="J1054" s="0" t="s">
        <v>47</v>
      </c>
      <c r="K1054" s="0" t="s">
        <v>47</v>
      </c>
      <c r="L1054" s="0" t="s">
        <v>47</v>
      </c>
      <c r="M1054" s="0" t="s">
        <v>47</v>
      </c>
      <c r="N1054" s="0" t="n">
        <v>2</v>
      </c>
      <c r="O1054" s="0" t="n">
        <v>10</v>
      </c>
      <c r="P1054" s="0" t="n">
        <v>700</v>
      </c>
      <c r="Q1054" s="0" t="n">
        <v>2.9</v>
      </c>
      <c r="R1054" s="0" t="str">
        <f aca="false">INDEX(Lookup!$B$4:$B$18,MATCH(C1054,Lookup!$A$4:$A$18,0))</f>
        <v>India</v>
      </c>
      <c r="S1054" s="20" t="n">
        <f aca="false">INDEX(Lookup!$D$4:$D$18,MATCH(C1054,Lookup!$A$4:$A$18,0))</f>
        <v>0.012</v>
      </c>
      <c r="T1054" s="21" t="n">
        <f aca="false">ROUND(P1054*S1054,2)</f>
        <v>8.4</v>
      </c>
      <c r="U1054" s="21" t="n">
        <f aca="false">IF(T1054&lt;=10,1,IF(T1054&lt;=20,2,IF(T1054&lt;=30,3,IF(T1054&lt;=40,4,IF(T1054&lt;=50,5,IF(T1054&lt;=100,6,IF(T1054&lt;=250,7,8)))))))</f>
        <v>1</v>
      </c>
      <c r="V1054" s="21" t="n">
        <f aca="false">IF(AND(OR(Dashboard!$T$3="All",R1054=Dashboard!$T$3),OR(Dashboard!$T$4="All",D1054=Dashboard!$T$4)),1,0)</f>
        <v>1</v>
      </c>
      <c r="W1054" s="21" t="n">
        <f aca="false">IF(V1054=1,T1054+ROW()/10000000,0)</f>
        <v>8.4001054</v>
      </c>
    </row>
    <row r="1055" customFormat="false" ht="15" hidden="false" customHeight="false" outlineLevel="0" collapsed="false">
      <c r="A1055" s="0" t="n">
        <v>312874</v>
      </c>
      <c r="B1055" s="0" t="s">
        <v>2973</v>
      </c>
      <c r="C1055" s="0" t="n">
        <v>1</v>
      </c>
      <c r="D1055" s="0" t="s">
        <v>2945</v>
      </c>
      <c r="E1055" s="0" t="s">
        <v>3393</v>
      </c>
      <c r="F1055" s="0" t="s">
        <v>3390</v>
      </c>
      <c r="G1055" s="0" t="s">
        <v>3391</v>
      </c>
      <c r="H1055" s="0" t="s">
        <v>2975</v>
      </c>
      <c r="I1055" s="0" t="s">
        <v>2123</v>
      </c>
      <c r="J1055" s="0" t="s">
        <v>47</v>
      </c>
      <c r="K1055" s="0" t="s">
        <v>47</v>
      </c>
      <c r="L1055" s="0" t="s">
        <v>47</v>
      </c>
      <c r="M1055" s="0" t="s">
        <v>47</v>
      </c>
      <c r="N1055" s="0" t="n">
        <v>1</v>
      </c>
      <c r="O1055" s="0" t="n">
        <v>5</v>
      </c>
      <c r="P1055" s="0" t="n">
        <v>350</v>
      </c>
      <c r="Q1055" s="0" t="n">
        <v>3.1</v>
      </c>
      <c r="R1055" s="0" t="str">
        <f aca="false">INDEX(Lookup!$B$4:$B$18,MATCH(C1055,Lookup!$A$4:$A$18,0))</f>
        <v>India</v>
      </c>
      <c r="S1055" s="20" t="n">
        <f aca="false">INDEX(Lookup!$D$4:$D$18,MATCH(C1055,Lookup!$A$4:$A$18,0))</f>
        <v>0.012</v>
      </c>
      <c r="T1055" s="21" t="n">
        <f aca="false">ROUND(P1055*S1055,2)</f>
        <v>4.2</v>
      </c>
      <c r="U1055" s="21" t="n">
        <f aca="false">IF(T1055&lt;=10,1,IF(T1055&lt;=20,2,IF(T1055&lt;=30,3,IF(T1055&lt;=40,4,IF(T1055&lt;=50,5,IF(T1055&lt;=100,6,IF(T1055&lt;=250,7,8)))))))</f>
        <v>1</v>
      </c>
      <c r="V1055" s="21" t="n">
        <f aca="false">IF(AND(OR(Dashboard!$T$3="All",R1055=Dashboard!$T$3),OR(Dashboard!$T$4="All",D1055=Dashboard!$T$4)),1,0)</f>
        <v>1</v>
      </c>
      <c r="W1055" s="21" t="n">
        <f aca="false">IF(V1055=1,T1055+ROW()/10000000,0)</f>
        <v>4.2001055</v>
      </c>
    </row>
    <row r="1056" customFormat="false" ht="15" hidden="false" customHeight="false" outlineLevel="0" collapsed="false">
      <c r="A1056" s="0" t="n">
        <v>18107870</v>
      </c>
      <c r="B1056" s="0" t="s">
        <v>3394</v>
      </c>
      <c r="C1056" s="0" t="n">
        <v>1</v>
      </c>
      <c r="D1056" s="0" t="s">
        <v>2945</v>
      </c>
      <c r="E1056" s="0" t="s">
        <v>3395</v>
      </c>
      <c r="F1056" s="0" t="s">
        <v>3390</v>
      </c>
      <c r="G1056" s="0" t="s">
        <v>3391</v>
      </c>
      <c r="H1056" s="0" t="s">
        <v>2122</v>
      </c>
      <c r="I1056" s="0" t="s">
        <v>2123</v>
      </c>
      <c r="J1056" s="0" t="s">
        <v>47</v>
      </c>
      <c r="K1056" s="0" t="s">
        <v>47</v>
      </c>
      <c r="L1056" s="0" t="s">
        <v>47</v>
      </c>
      <c r="M1056" s="0" t="s">
        <v>47</v>
      </c>
      <c r="N1056" s="0" t="n">
        <v>2</v>
      </c>
      <c r="O1056" s="0" t="n">
        <v>4</v>
      </c>
      <c r="P1056" s="0" t="n">
        <v>500</v>
      </c>
      <c r="Q1056" s="0" t="n">
        <v>2.9</v>
      </c>
      <c r="R1056" s="0" t="str">
        <f aca="false">INDEX(Lookup!$B$4:$B$18,MATCH(C1056,Lookup!$A$4:$A$18,0))</f>
        <v>India</v>
      </c>
      <c r="S1056" s="20" t="n">
        <f aca="false">INDEX(Lookup!$D$4:$D$18,MATCH(C1056,Lookup!$A$4:$A$18,0))</f>
        <v>0.012</v>
      </c>
      <c r="T1056" s="21" t="n">
        <f aca="false">ROUND(P1056*S1056,2)</f>
        <v>6</v>
      </c>
      <c r="U1056" s="21" t="n">
        <f aca="false">IF(T1056&lt;=10,1,IF(T1056&lt;=20,2,IF(T1056&lt;=30,3,IF(T1056&lt;=40,4,IF(T1056&lt;=50,5,IF(T1056&lt;=100,6,IF(T1056&lt;=250,7,8)))))))</f>
        <v>1</v>
      </c>
      <c r="V1056" s="21" t="n">
        <f aca="false">IF(AND(OR(Dashboard!$T$3="All",R1056=Dashboard!$T$3),OR(Dashboard!$T$4="All",D1056=Dashboard!$T$4)),1,0)</f>
        <v>1</v>
      </c>
      <c r="W1056" s="21" t="n">
        <f aca="false">IF(V1056=1,T1056+ROW()/10000000,0)</f>
        <v>6.0001056</v>
      </c>
    </row>
    <row r="1057" customFormat="false" ht="15" hidden="false" customHeight="false" outlineLevel="0" collapsed="false">
      <c r="A1057" s="0" t="n">
        <v>18237362</v>
      </c>
      <c r="B1057" s="0" t="s">
        <v>3396</v>
      </c>
      <c r="C1057" s="0" t="n">
        <v>1</v>
      </c>
      <c r="D1057" s="0" t="s">
        <v>2945</v>
      </c>
      <c r="E1057" s="0" t="s">
        <v>3397</v>
      </c>
      <c r="F1057" s="0" t="s">
        <v>3390</v>
      </c>
      <c r="G1057" s="0" t="s">
        <v>3391</v>
      </c>
      <c r="H1057" s="0" t="s">
        <v>2243</v>
      </c>
      <c r="I1057" s="0" t="s">
        <v>2123</v>
      </c>
      <c r="J1057" s="0" t="s">
        <v>47</v>
      </c>
      <c r="K1057" s="0" t="s">
        <v>47</v>
      </c>
      <c r="L1057" s="0" t="s">
        <v>47</v>
      </c>
      <c r="M1057" s="0" t="s">
        <v>47</v>
      </c>
      <c r="N1057" s="0" t="n">
        <v>2</v>
      </c>
      <c r="O1057" s="0" t="n">
        <v>4</v>
      </c>
      <c r="P1057" s="0" t="n">
        <v>550</v>
      </c>
      <c r="Q1057" s="0" t="n">
        <v>2.9</v>
      </c>
      <c r="R1057" s="0" t="str">
        <f aca="false">INDEX(Lookup!$B$4:$B$18,MATCH(C1057,Lookup!$A$4:$A$18,0))</f>
        <v>India</v>
      </c>
      <c r="S1057" s="20" t="n">
        <f aca="false">INDEX(Lookup!$D$4:$D$18,MATCH(C1057,Lookup!$A$4:$A$18,0))</f>
        <v>0.012</v>
      </c>
      <c r="T1057" s="21" t="n">
        <f aca="false">ROUND(P1057*S1057,2)</f>
        <v>6.6</v>
      </c>
      <c r="U1057" s="21" t="n">
        <f aca="false">IF(T1057&lt;=10,1,IF(T1057&lt;=20,2,IF(T1057&lt;=30,3,IF(T1057&lt;=40,4,IF(T1057&lt;=50,5,IF(T1057&lt;=100,6,IF(T1057&lt;=250,7,8)))))))</f>
        <v>1</v>
      </c>
      <c r="V1057" s="21" t="n">
        <f aca="false">IF(AND(OR(Dashboard!$T$3="All",R1057=Dashboard!$T$3),OR(Dashboard!$T$4="All",D1057=Dashboard!$T$4)),1,0)</f>
        <v>1</v>
      </c>
      <c r="W1057" s="21" t="n">
        <f aca="false">IF(V1057=1,T1057+ROW()/10000000,0)</f>
        <v>6.6001057</v>
      </c>
    </row>
    <row r="1058" customFormat="false" ht="15" hidden="false" customHeight="false" outlineLevel="0" collapsed="false">
      <c r="A1058" s="0" t="n">
        <v>18277177</v>
      </c>
      <c r="B1058" s="0" t="s">
        <v>3398</v>
      </c>
      <c r="C1058" s="0" t="n">
        <v>1</v>
      </c>
      <c r="D1058" s="0" t="s">
        <v>2945</v>
      </c>
      <c r="E1058" s="0" t="s">
        <v>3399</v>
      </c>
      <c r="F1058" s="0" t="s">
        <v>3390</v>
      </c>
      <c r="G1058" s="0" t="s">
        <v>3391</v>
      </c>
      <c r="H1058" s="0" t="s">
        <v>3400</v>
      </c>
      <c r="I1058" s="0" t="s">
        <v>2123</v>
      </c>
      <c r="J1058" s="0" t="s">
        <v>47</v>
      </c>
      <c r="K1058" s="0" t="s">
        <v>47</v>
      </c>
      <c r="L1058" s="0" t="s">
        <v>47</v>
      </c>
      <c r="M1058" s="0" t="s">
        <v>47</v>
      </c>
      <c r="N1058" s="0" t="n">
        <v>1</v>
      </c>
      <c r="O1058" s="0" t="n">
        <v>0</v>
      </c>
      <c r="P1058" s="0" t="n">
        <v>100</v>
      </c>
      <c r="Q1058" s="0" t="n">
        <v>1</v>
      </c>
      <c r="R1058" s="0" t="str">
        <f aca="false">INDEX(Lookup!$B$4:$B$18,MATCH(C1058,Lookup!$A$4:$A$18,0))</f>
        <v>India</v>
      </c>
      <c r="S1058" s="20" t="n">
        <f aca="false">INDEX(Lookup!$D$4:$D$18,MATCH(C1058,Lookup!$A$4:$A$18,0))</f>
        <v>0.012</v>
      </c>
      <c r="T1058" s="21" t="n">
        <f aca="false">ROUND(P1058*S1058,2)</f>
        <v>1.2</v>
      </c>
      <c r="U1058" s="21" t="n">
        <f aca="false">IF(T1058&lt;=10,1,IF(T1058&lt;=20,2,IF(T1058&lt;=30,3,IF(T1058&lt;=40,4,IF(T1058&lt;=50,5,IF(T1058&lt;=100,6,IF(T1058&lt;=250,7,8)))))))</f>
        <v>1</v>
      </c>
      <c r="V1058" s="21" t="n">
        <f aca="false">IF(AND(OR(Dashboard!$T$3="All",R1058=Dashboard!$T$3),OR(Dashboard!$T$4="All",D1058=Dashboard!$T$4)),1,0)</f>
        <v>1</v>
      </c>
      <c r="W1058" s="21" t="n">
        <f aca="false">IF(V1058=1,T1058+ROW()/10000000,0)</f>
        <v>1.2001058</v>
      </c>
    </row>
    <row r="1059" customFormat="false" ht="15" hidden="false" customHeight="false" outlineLevel="0" collapsed="false">
      <c r="A1059" s="0" t="n">
        <v>18345740</v>
      </c>
      <c r="B1059" s="0" t="s">
        <v>3401</v>
      </c>
      <c r="C1059" s="0" t="n">
        <v>1</v>
      </c>
      <c r="D1059" s="0" t="s">
        <v>2945</v>
      </c>
      <c r="E1059" s="0" t="s">
        <v>3402</v>
      </c>
      <c r="F1059" s="0" t="s">
        <v>3390</v>
      </c>
      <c r="G1059" s="0" t="s">
        <v>3391</v>
      </c>
      <c r="H1059" s="0" t="s">
        <v>2136</v>
      </c>
      <c r="I1059" s="0" t="s">
        <v>2123</v>
      </c>
      <c r="J1059" s="0" t="s">
        <v>47</v>
      </c>
      <c r="K1059" s="0" t="s">
        <v>47</v>
      </c>
      <c r="L1059" s="0" t="s">
        <v>47</v>
      </c>
      <c r="M1059" s="0" t="s">
        <v>47</v>
      </c>
      <c r="N1059" s="0" t="n">
        <v>1</v>
      </c>
      <c r="O1059" s="0" t="n">
        <v>0</v>
      </c>
      <c r="P1059" s="0" t="n">
        <v>400</v>
      </c>
      <c r="Q1059" s="0" t="n">
        <v>1</v>
      </c>
      <c r="R1059" s="0" t="str">
        <f aca="false">INDEX(Lookup!$B$4:$B$18,MATCH(C1059,Lookup!$A$4:$A$18,0))</f>
        <v>India</v>
      </c>
      <c r="S1059" s="20" t="n">
        <f aca="false">INDEX(Lookup!$D$4:$D$18,MATCH(C1059,Lookup!$A$4:$A$18,0))</f>
        <v>0.012</v>
      </c>
      <c r="T1059" s="21" t="n">
        <f aca="false">ROUND(P1059*S1059,2)</f>
        <v>4.8</v>
      </c>
      <c r="U1059" s="21" t="n">
        <f aca="false">IF(T1059&lt;=10,1,IF(T1059&lt;=20,2,IF(T1059&lt;=30,3,IF(T1059&lt;=40,4,IF(T1059&lt;=50,5,IF(T1059&lt;=100,6,IF(T1059&lt;=250,7,8)))))))</f>
        <v>1</v>
      </c>
      <c r="V1059" s="21" t="n">
        <f aca="false">IF(AND(OR(Dashboard!$T$3="All",R1059=Dashboard!$T$3),OR(Dashboard!$T$4="All",D1059=Dashboard!$T$4)),1,0)</f>
        <v>1</v>
      </c>
      <c r="W1059" s="21" t="n">
        <f aca="false">IF(V1059=1,T1059+ROW()/10000000,0)</f>
        <v>4.8001059</v>
      </c>
    </row>
    <row r="1060" customFormat="false" ht="15" hidden="false" customHeight="false" outlineLevel="0" collapsed="false">
      <c r="A1060" s="0" t="n">
        <v>18472651</v>
      </c>
      <c r="B1060" s="0" t="s">
        <v>3403</v>
      </c>
      <c r="C1060" s="0" t="n">
        <v>1</v>
      </c>
      <c r="D1060" s="0" t="s">
        <v>2945</v>
      </c>
      <c r="E1060" s="0" t="s">
        <v>3404</v>
      </c>
      <c r="F1060" s="0" t="s">
        <v>3390</v>
      </c>
      <c r="G1060" s="0" t="s">
        <v>3391</v>
      </c>
      <c r="H1060" s="0" t="s">
        <v>402</v>
      </c>
      <c r="I1060" s="0" t="s">
        <v>2123</v>
      </c>
      <c r="J1060" s="0" t="s">
        <v>47</v>
      </c>
      <c r="K1060" s="0" t="s">
        <v>47</v>
      </c>
      <c r="L1060" s="0" t="s">
        <v>47</v>
      </c>
      <c r="M1060" s="0" t="s">
        <v>47</v>
      </c>
      <c r="N1060" s="0" t="n">
        <v>1</v>
      </c>
      <c r="O1060" s="0" t="n">
        <v>1</v>
      </c>
      <c r="P1060" s="0" t="n">
        <v>100</v>
      </c>
      <c r="Q1060" s="0" t="n">
        <v>1</v>
      </c>
      <c r="R1060" s="0" t="str">
        <f aca="false">INDEX(Lookup!$B$4:$B$18,MATCH(C1060,Lookup!$A$4:$A$18,0))</f>
        <v>India</v>
      </c>
      <c r="S1060" s="20" t="n">
        <f aca="false">INDEX(Lookup!$D$4:$D$18,MATCH(C1060,Lookup!$A$4:$A$18,0))</f>
        <v>0.012</v>
      </c>
      <c r="T1060" s="21" t="n">
        <f aca="false">ROUND(P1060*S1060,2)</f>
        <v>1.2</v>
      </c>
      <c r="U1060" s="21" t="n">
        <f aca="false">IF(T1060&lt;=10,1,IF(T1060&lt;=20,2,IF(T1060&lt;=30,3,IF(T1060&lt;=40,4,IF(T1060&lt;=50,5,IF(T1060&lt;=100,6,IF(T1060&lt;=250,7,8)))))))</f>
        <v>1</v>
      </c>
      <c r="V1060" s="21" t="n">
        <f aca="false">IF(AND(OR(Dashboard!$T$3="All",R1060=Dashboard!$T$3),OR(Dashboard!$T$4="All",D1060=Dashboard!$T$4)),1,0)</f>
        <v>1</v>
      </c>
      <c r="W1060" s="21" t="n">
        <f aca="false">IF(V1060=1,T1060+ROW()/10000000,0)</f>
        <v>1.200106</v>
      </c>
    </row>
    <row r="1061" customFormat="false" ht="15" hidden="false" customHeight="false" outlineLevel="0" collapsed="false">
      <c r="A1061" s="0" t="n">
        <v>313076</v>
      </c>
      <c r="B1061" s="0" t="s">
        <v>3405</v>
      </c>
      <c r="C1061" s="0" t="n">
        <v>1</v>
      </c>
      <c r="D1061" s="0" t="s">
        <v>2945</v>
      </c>
      <c r="E1061" s="0" t="s">
        <v>3406</v>
      </c>
      <c r="F1061" s="0" t="s">
        <v>3390</v>
      </c>
      <c r="G1061" s="0" t="s">
        <v>3391</v>
      </c>
      <c r="H1061" s="0" t="s">
        <v>2293</v>
      </c>
      <c r="I1061" s="0" t="s">
        <v>2123</v>
      </c>
      <c r="J1061" s="0" t="s">
        <v>47</v>
      </c>
      <c r="K1061" s="0" t="s">
        <v>47</v>
      </c>
      <c r="L1061" s="0" t="s">
        <v>47</v>
      </c>
      <c r="M1061" s="0" t="s">
        <v>47</v>
      </c>
      <c r="N1061" s="0" t="n">
        <v>1</v>
      </c>
      <c r="O1061" s="0" t="n">
        <v>3</v>
      </c>
      <c r="P1061" s="0" t="n">
        <v>350</v>
      </c>
      <c r="Q1061" s="0" t="n">
        <v>1</v>
      </c>
      <c r="R1061" s="0" t="str">
        <f aca="false">INDEX(Lookup!$B$4:$B$18,MATCH(C1061,Lookup!$A$4:$A$18,0))</f>
        <v>India</v>
      </c>
      <c r="S1061" s="20" t="n">
        <f aca="false">INDEX(Lookup!$D$4:$D$18,MATCH(C1061,Lookup!$A$4:$A$18,0))</f>
        <v>0.012</v>
      </c>
      <c r="T1061" s="21" t="n">
        <f aca="false">ROUND(P1061*S1061,2)</f>
        <v>4.2</v>
      </c>
      <c r="U1061" s="21" t="n">
        <f aca="false">IF(T1061&lt;=10,1,IF(T1061&lt;=20,2,IF(T1061&lt;=30,3,IF(T1061&lt;=40,4,IF(T1061&lt;=50,5,IF(T1061&lt;=100,6,IF(T1061&lt;=250,7,8)))))))</f>
        <v>1</v>
      </c>
      <c r="V1061" s="21" t="n">
        <f aca="false">IF(AND(OR(Dashboard!$T$3="All",R1061=Dashboard!$T$3),OR(Dashboard!$T$4="All",D1061=Dashboard!$T$4)),1,0)</f>
        <v>1</v>
      </c>
      <c r="W1061" s="21" t="n">
        <f aca="false">IF(V1061=1,T1061+ROW()/10000000,0)</f>
        <v>4.2001061</v>
      </c>
    </row>
    <row r="1062" customFormat="false" ht="15" hidden="false" customHeight="false" outlineLevel="0" collapsed="false">
      <c r="A1062" s="0" t="n">
        <v>18380159</v>
      </c>
      <c r="B1062" s="0" t="s">
        <v>3407</v>
      </c>
      <c r="C1062" s="0" t="n">
        <v>1</v>
      </c>
      <c r="D1062" s="0" t="s">
        <v>2945</v>
      </c>
      <c r="E1062" s="0" t="s">
        <v>3408</v>
      </c>
      <c r="F1062" s="0" t="s">
        <v>3390</v>
      </c>
      <c r="G1062" s="0" t="s">
        <v>3391</v>
      </c>
      <c r="H1062" s="0" t="s">
        <v>2128</v>
      </c>
      <c r="I1062" s="0" t="s">
        <v>2123</v>
      </c>
      <c r="J1062" s="0" t="s">
        <v>47</v>
      </c>
      <c r="K1062" s="0" t="s">
        <v>47</v>
      </c>
      <c r="L1062" s="0" t="s">
        <v>47</v>
      </c>
      <c r="M1062" s="0" t="s">
        <v>47</v>
      </c>
      <c r="N1062" s="0" t="n">
        <v>1</v>
      </c>
      <c r="O1062" s="0" t="n">
        <v>2</v>
      </c>
      <c r="P1062" s="0" t="n">
        <v>100</v>
      </c>
      <c r="Q1062" s="0" t="n">
        <v>1</v>
      </c>
      <c r="R1062" s="0" t="str">
        <f aca="false">INDEX(Lookup!$B$4:$B$18,MATCH(C1062,Lookup!$A$4:$A$18,0))</f>
        <v>India</v>
      </c>
      <c r="S1062" s="20" t="n">
        <f aca="false">INDEX(Lookup!$D$4:$D$18,MATCH(C1062,Lookup!$A$4:$A$18,0))</f>
        <v>0.012</v>
      </c>
      <c r="T1062" s="21" t="n">
        <f aca="false">ROUND(P1062*S1062,2)</f>
        <v>1.2</v>
      </c>
      <c r="U1062" s="21" t="n">
        <f aca="false">IF(T1062&lt;=10,1,IF(T1062&lt;=20,2,IF(T1062&lt;=30,3,IF(T1062&lt;=40,4,IF(T1062&lt;=50,5,IF(T1062&lt;=100,6,IF(T1062&lt;=250,7,8)))))))</f>
        <v>1</v>
      </c>
      <c r="V1062" s="21" t="n">
        <f aca="false">IF(AND(OR(Dashboard!$T$3="All",R1062=Dashboard!$T$3),OR(Dashboard!$T$4="All",D1062=Dashboard!$T$4)),1,0)</f>
        <v>1</v>
      </c>
      <c r="W1062" s="21" t="n">
        <f aca="false">IF(V1062=1,T1062+ROW()/10000000,0)</f>
        <v>1.2001062</v>
      </c>
    </row>
    <row r="1063" customFormat="false" ht="15" hidden="false" customHeight="false" outlineLevel="0" collapsed="false">
      <c r="A1063" s="0" t="n">
        <v>18377907</v>
      </c>
      <c r="B1063" s="0" t="s">
        <v>3409</v>
      </c>
      <c r="C1063" s="0" t="n">
        <v>1</v>
      </c>
      <c r="D1063" s="0" t="s">
        <v>2945</v>
      </c>
      <c r="E1063" s="0" t="s">
        <v>3410</v>
      </c>
      <c r="F1063" s="0" t="s">
        <v>3390</v>
      </c>
      <c r="G1063" s="0" t="s">
        <v>3391</v>
      </c>
      <c r="H1063" s="0" t="s">
        <v>156</v>
      </c>
      <c r="I1063" s="0" t="s">
        <v>2123</v>
      </c>
      <c r="J1063" s="0" t="s">
        <v>47</v>
      </c>
      <c r="K1063" s="0" t="s">
        <v>47</v>
      </c>
      <c r="L1063" s="0" t="s">
        <v>47</v>
      </c>
      <c r="M1063" s="0" t="s">
        <v>47</v>
      </c>
      <c r="N1063" s="0" t="n">
        <v>1</v>
      </c>
      <c r="O1063" s="0" t="n">
        <v>0</v>
      </c>
      <c r="P1063" s="0" t="n">
        <v>200</v>
      </c>
      <c r="Q1063" s="0" t="n">
        <v>1</v>
      </c>
      <c r="R1063" s="0" t="str">
        <f aca="false">INDEX(Lookup!$B$4:$B$18,MATCH(C1063,Lookup!$A$4:$A$18,0))</f>
        <v>India</v>
      </c>
      <c r="S1063" s="20" t="n">
        <f aca="false">INDEX(Lookup!$D$4:$D$18,MATCH(C1063,Lookup!$A$4:$A$18,0))</f>
        <v>0.012</v>
      </c>
      <c r="T1063" s="21" t="n">
        <f aca="false">ROUND(P1063*S1063,2)</f>
        <v>2.4</v>
      </c>
      <c r="U1063" s="21" t="n">
        <f aca="false">IF(T1063&lt;=10,1,IF(T1063&lt;=20,2,IF(T1063&lt;=30,3,IF(T1063&lt;=40,4,IF(T1063&lt;=50,5,IF(T1063&lt;=100,6,IF(T1063&lt;=250,7,8)))))))</f>
        <v>1</v>
      </c>
      <c r="V1063" s="21" t="n">
        <f aca="false">IF(AND(OR(Dashboard!$T$3="All",R1063=Dashboard!$T$3),OR(Dashboard!$T$4="All",D1063=Dashboard!$T$4)),1,0)</f>
        <v>1</v>
      </c>
      <c r="W1063" s="21" t="n">
        <f aca="false">IF(V1063=1,T1063+ROW()/10000000,0)</f>
        <v>2.4001063</v>
      </c>
    </row>
    <row r="1064" customFormat="false" ht="15" hidden="false" customHeight="false" outlineLevel="0" collapsed="false">
      <c r="A1064" s="0" t="n">
        <v>18292444</v>
      </c>
      <c r="B1064" s="0" t="s">
        <v>3411</v>
      </c>
      <c r="C1064" s="0" t="n">
        <v>1</v>
      </c>
      <c r="D1064" s="0" t="s">
        <v>2945</v>
      </c>
      <c r="E1064" s="0" t="s">
        <v>3412</v>
      </c>
      <c r="F1064" s="0" t="s">
        <v>3390</v>
      </c>
      <c r="G1064" s="0" t="s">
        <v>3391</v>
      </c>
      <c r="H1064" s="0" t="s">
        <v>2662</v>
      </c>
      <c r="I1064" s="0" t="s">
        <v>2123</v>
      </c>
      <c r="J1064" s="0" t="s">
        <v>47</v>
      </c>
      <c r="K1064" s="0" t="s">
        <v>47</v>
      </c>
      <c r="L1064" s="0" t="s">
        <v>47</v>
      </c>
      <c r="M1064" s="0" t="s">
        <v>47</v>
      </c>
      <c r="N1064" s="0" t="n">
        <v>2</v>
      </c>
      <c r="O1064" s="0" t="n">
        <v>0</v>
      </c>
      <c r="P1064" s="0" t="n">
        <v>600</v>
      </c>
      <c r="Q1064" s="0" t="n">
        <v>1</v>
      </c>
      <c r="R1064" s="0" t="str">
        <f aca="false">INDEX(Lookup!$B$4:$B$18,MATCH(C1064,Lookup!$A$4:$A$18,0))</f>
        <v>India</v>
      </c>
      <c r="S1064" s="20" t="n">
        <f aca="false">INDEX(Lookup!$D$4:$D$18,MATCH(C1064,Lookup!$A$4:$A$18,0))</f>
        <v>0.012</v>
      </c>
      <c r="T1064" s="21" t="n">
        <f aca="false">ROUND(P1064*S1064,2)</f>
        <v>7.2</v>
      </c>
      <c r="U1064" s="21" t="n">
        <f aca="false">IF(T1064&lt;=10,1,IF(T1064&lt;=20,2,IF(T1064&lt;=30,3,IF(T1064&lt;=40,4,IF(T1064&lt;=50,5,IF(T1064&lt;=100,6,IF(T1064&lt;=250,7,8)))))))</f>
        <v>1</v>
      </c>
      <c r="V1064" s="21" t="n">
        <f aca="false">IF(AND(OR(Dashboard!$T$3="All",R1064=Dashboard!$T$3),OR(Dashboard!$T$4="All",D1064=Dashboard!$T$4)),1,0)</f>
        <v>1</v>
      </c>
      <c r="W1064" s="21" t="n">
        <f aca="false">IF(V1064=1,T1064+ROW()/10000000,0)</f>
        <v>7.2001064</v>
      </c>
    </row>
    <row r="1065" customFormat="false" ht="15" hidden="false" customHeight="false" outlineLevel="0" collapsed="false">
      <c r="A1065" s="0" t="n">
        <v>307084</v>
      </c>
      <c r="B1065" s="0" t="s">
        <v>3413</v>
      </c>
      <c r="C1065" s="0" t="n">
        <v>1</v>
      </c>
      <c r="D1065" s="0" t="s">
        <v>2945</v>
      </c>
      <c r="E1065" s="0" t="s">
        <v>3414</v>
      </c>
      <c r="F1065" s="0" t="s">
        <v>3415</v>
      </c>
      <c r="G1065" s="0" t="s">
        <v>3416</v>
      </c>
      <c r="H1065" s="0" t="s">
        <v>2978</v>
      </c>
      <c r="I1065" s="0" t="s">
        <v>2123</v>
      </c>
      <c r="J1065" s="0" t="s">
        <v>47</v>
      </c>
      <c r="K1065" s="0" t="s">
        <v>47</v>
      </c>
      <c r="L1065" s="0" t="s">
        <v>47</v>
      </c>
      <c r="M1065" s="0" t="s">
        <v>47</v>
      </c>
      <c r="N1065" s="0" t="n">
        <v>2</v>
      </c>
      <c r="O1065" s="0" t="n">
        <v>47</v>
      </c>
      <c r="P1065" s="0" t="n">
        <v>700</v>
      </c>
      <c r="Q1065" s="0" t="n">
        <v>3.2</v>
      </c>
      <c r="R1065" s="0" t="str">
        <f aca="false">INDEX(Lookup!$B$4:$B$18,MATCH(C1065,Lookup!$A$4:$A$18,0))</f>
        <v>India</v>
      </c>
      <c r="S1065" s="20" t="n">
        <f aca="false">INDEX(Lookup!$D$4:$D$18,MATCH(C1065,Lookup!$A$4:$A$18,0))</f>
        <v>0.012</v>
      </c>
      <c r="T1065" s="21" t="n">
        <f aca="false">ROUND(P1065*S1065,2)</f>
        <v>8.4</v>
      </c>
      <c r="U1065" s="21" t="n">
        <f aca="false">IF(T1065&lt;=10,1,IF(T1065&lt;=20,2,IF(T1065&lt;=30,3,IF(T1065&lt;=40,4,IF(T1065&lt;=50,5,IF(T1065&lt;=100,6,IF(T1065&lt;=250,7,8)))))))</f>
        <v>1</v>
      </c>
      <c r="V1065" s="21" t="n">
        <f aca="false">IF(AND(OR(Dashboard!$T$3="All",R1065=Dashboard!$T$3),OR(Dashboard!$T$4="All",D1065=Dashboard!$T$4)),1,0)</f>
        <v>1</v>
      </c>
      <c r="W1065" s="21" t="n">
        <f aca="false">IF(V1065=1,T1065+ROW()/10000000,0)</f>
        <v>8.4001065</v>
      </c>
    </row>
    <row r="1066" customFormat="false" ht="15" hidden="false" customHeight="false" outlineLevel="0" collapsed="false">
      <c r="A1066" s="0" t="n">
        <v>305618</v>
      </c>
      <c r="B1066" s="0" t="s">
        <v>3092</v>
      </c>
      <c r="C1066" s="0" t="n">
        <v>1</v>
      </c>
      <c r="D1066" s="0" t="s">
        <v>2945</v>
      </c>
      <c r="E1066" s="0" t="s">
        <v>3417</v>
      </c>
      <c r="F1066" s="0" t="s">
        <v>3415</v>
      </c>
      <c r="G1066" s="0" t="s">
        <v>3416</v>
      </c>
      <c r="H1066" s="0" t="s">
        <v>2122</v>
      </c>
      <c r="I1066" s="0" t="s">
        <v>2123</v>
      </c>
      <c r="J1066" s="0" t="s">
        <v>47</v>
      </c>
      <c r="K1066" s="0" t="s">
        <v>46</v>
      </c>
      <c r="L1066" s="0" t="s">
        <v>47</v>
      </c>
      <c r="M1066" s="0" t="s">
        <v>47</v>
      </c>
      <c r="N1066" s="0" t="n">
        <v>2</v>
      </c>
      <c r="O1066" s="0" t="n">
        <v>79</v>
      </c>
      <c r="P1066" s="0" t="n">
        <v>700</v>
      </c>
      <c r="Q1066" s="0" t="n">
        <v>2.5</v>
      </c>
      <c r="R1066" s="0" t="str">
        <f aca="false">INDEX(Lookup!$B$4:$B$18,MATCH(C1066,Lookup!$A$4:$A$18,0))</f>
        <v>India</v>
      </c>
      <c r="S1066" s="20" t="n">
        <f aca="false">INDEX(Lookup!$D$4:$D$18,MATCH(C1066,Lookup!$A$4:$A$18,0))</f>
        <v>0.012</v>
      </c>
      <c r="T1066" s="21" t="n">
        <f aca="false">ROUND(P1066*S1066,2)</f>
        <v>8.4</v>
      </c>
      <c r="U1066" s="21" t="n">
        <f aca="false">IF(T1066&lt;=10,1,IF(T1066&lt;=20,2,IF(T1066&lt;=30,3,IF(T1066&lt;=40,4,IF(T1066&lt;=50,5,IF(T1066&lt;=100,6,IF(T1066&lt;=250,7,8)))))))</f>
        <v>1</v>
      </c>
      <c r="V1066" s="21" t="n">
        <f aca="false">IF(AND(OR(Dashboard!$T$3="All",R1066=Dashboard!$T$3),OR(Dashboard!$T$4="All",D1066=Dashboard!$T$4)),1,0)</f>
        <v>1</v>
      </c>
      <c r="W1066" s="21" t="n">
        <f aca="false">IF(V1066=1,T1066+ROW()/10000000,0)</f>
        <v>8.4001066</v>
      </c>
    </row>
    <row r="1067" customFormat="false" ht="15" hidden="false" customHeight="false" outlineLevel="0" collapsed="false">
      <c r="A1067" s="0" t="n">
        <v>307803</v>
      </c>
      <c r="B1067" s="0" t="s">
        <v>3418</v>
      </c>
      <c r="C1067" s="0" t="n">
        <v>1</v>
      </c>
      <c r="D1067" s="0" t="s">
        <v>2945</v>
      </c>
      <c r="E1067" s="0" t="s">
        <v>3419</v>
      </c>
      <c r="F1067" s="0" t="s">
        <v>3415</v>
      </c>
      <c r="G1067" s="0" t="s">
        <v>3416</v>
      </c>
      <c r="H1067" s="0" t="s">
        <v>156</v>
      </c>
      <c r="I1067" s="0" t="s">
        <v>2123</v>
      </c>
      <c r="J1067" s="0" t="s">
        <v>47</v>
      </c>
      <c r="K1067" s="0" t="s">
        <v>47</v>
      </c>
      <c r="L1067" s="0" t="s">
        <v>47</v>
      </c>
      <c r="M1067" s="0" t="s">
        <v>47</v>
      </c>
      <c r="N1067" s="0" t="n">
        <v>1</v>
      </c>
      <c r="O1067" s="0" t="n">
        <v>29</v>
      </c>
      <c r="P1067" s="0" t="n">
        <v>200</v>
      </c>
      <c r="Q1067" s="0" t="n">
        <v>3.5</v>
      </c>
      <c r="R1067" s="0" t="str">
        <f aca="false">INDEX(Lookup!$B$4:$B$18,MATCH(C1067,Lookup!$A$4:$A$18,0))</f>
        <v>India</v>
      </c>
      <c r="S1067" s="20" t="n">
        <f aca="false">INDEX(Lookup!$D$4:$D$18,MATCH(C1067,Lookup!$A$4:$A$18,0))</f>
        <v>0.012</v>
      </c>
      <c r="T1067" s="21" t="n">
        <f aca="false">ROUND(P1067*S1067,2)</f>
        <v>2.4</v>
      </c>
      <c r="U1067" s="21" t="n">
        <f aca="false">IF(T1067&lt;=10,1,IF(T1067&lt;=20,2,IF(T1067&lt;=30,3,IF(T1067&lt;=40,4,IF(T1067&lt;=50,5,IF(T1067&lt;=100,6,IF(T1067&lt;=250,7,8)))))))</f>
        <v>1</v>
      </c>
      <c r="V1067" s="21" t="n">
        <f aca="false">IF(AND(OR(Dashboard!$T$3="All",R1067=Dashboard!$T$3),OR(Dashboard!$T$4="All",D1067=Dashboard!$T$4)),1,0)</f>
        <v>1</v>
      </c>
      <c r="W1067" s="21" t="n">
        <f aca="false">IF(V1067=1,T1067+ROW()/10000000,0)</f>
        <v>2.4001067</v>
      </c>
    </row>
    <row r="1068" customFormat="false" ht="15" hidden="false" customHeight="false" outlineLevel="0" collapsed="false">
      <c r="A1068" s="0" t="n">
        <v>18419654</v>
      </c>
      <c r="B1068" s="0" t="s">
        <v>3420</v>
      </c>
      <c r="C1068" s="0" t="n">
        <v>1</v>
      </c>
      <c r="D1068" s="0" t="s">
        <v>2945</v>
      </c>
      <c r="E1068" s="0" t="s">
        <v>3421</v>
      </c>
      <c r="F1068" s="0" t="s">
        <v>3415</v>
      </c>
      <c r="G1068" s="0" t="s">
        <v>3416</v>
      </c>
      <c r="H1068" s="0" t="s">
        <v>2050</v>
      </c>
      <c r="I1068" s="0" t="s">
        <v>2123</v>
      </c>
      <c r="J1068" s="0" t="s">
        <v>47</v>
      </c>
      <c r="K1068" s="0" t="s">
        <v>47</v>
      </c>
      <c r="L1068" s="0" t="s">
        <v>47</v>
      </c>
      <c r="M1068" s="0" t="s">
        <v>47</v>
      </c>
      <c r="N1068" s="0" t="n">
        <v>1</v>
      </c>
      <c r="O1068" s="0" t="n">
        <v>1</v>
      </c>
      <c r="P1068" s="0" t="n">
        <v>250</v>
      </c>
      <c r="Q1068" s="0" t="n">
        <v>1</v>
      </c>
      <c r="R1068" s="0" t="str">
        <f aca="false">INDEX(Lookup!$B$4:$B$18,MATCH(C1068,Lookup!$A$4:$A$18,0))</f>
        <v>India</v>
      </c>
      <c r="S1068" s="20" t="n">
        <f aca="false">INDEX(Lookup!$D$4:$D$18,MATCH(C1068,Lookup!$A$4:$A$18,0))</f>
        <v>0.012</v>
      </c>
      <c r="T1068" s="21" t="n">
        <f aca="false">ROUND(P1068*S1068,2)</f>
        <v>3</v>
      </c>
      <c r="U1068" s="21" t="n">
        <f aca="false">IF(T1068&lt;=10,1,IF(T1068&lt;=20,2,IF(T1068&lt;=30,3,IF(T1068&lt;=40,4,IF(T1068&lt;=50,5,IF(T1068&lt;=100,6,IF(T1068&lt;=250,7,8)))))))</f>
        <v>1</v>
      </c>
      <c r="V1068" s="21" t="n">
        <f aca="false">IF(AND(OR(Dashboard!$T$3="All",R1068=Dashboard!$T$3),OR(Dashboard!$T$4="All",D1068=Dashboard!$T$4)),1,0)</f>
        <v>1</v>
      </c>
      <c r="W1068" s="21" t="n">
        <f aca="false">IF(V1068=1,T1068+ROW()/10000000,0)</f>
        <v>3.0001068</v>
      </c>
    </row>
    <row r="1069" customFormat="false" ht="15" hidden="false" customHeight="false" outlineLevel="0" collapsed="false">
      <c r="A1069" s="0" t="n">
        <v>18471285</v>
      </c>
      <c r="B1069" s="0" t="s">
        <v>3422</v>
      </c>
      <c r="C1069" s="0" t="n">
        <v>1</v>
      </c>
      <c r="D1069" s="0" t="s">
        <v>2945</v>
      </c>
      <c r="E1069" s="0" t="s">
        <v>3423</v>
      </c>
      <c r="F1069" s="0" t="s">
        <v>3424</v>
      </c>
      <c r="G1069" s="0" t="s">
        <v>3425</v>
      </c>
      <c r="H1069" s="0" t="s">
        <v>3426</v>
      </c>
      <c r="I1069" s="0" t="s">
        <v>2123</v>
      </c>
      <c r="J1069" s="0" t="s">
        <v>47</v>
      </c>
      <c r="K1069" s="0" t="s">
        <v>47</v>
      </c>
      <c r="L1069" s="0" t="s">
        <v>47</v>
      </c>
      <c r="M1069" s="0" t="s">
        <v>47</v>
      </c>
      <c r="N1069" s="0" t="n">
        <v>1</v>
      </c>
      <c r="O1069" s="0" t="n">
        <v>0</v>
      </c>
      <c r="P1069" s="0" t="n">
        <v>150</v>
      </c>
      <c r="Q1069" s="0" t="n">
        <v>1</v>
      </c>
      <c r="R1069" s="0" t="str">
        <f aca="false">INDEX(Lookup!$B$4:$B$18,MATCH(C1069,Lookup!$A$4:$A$18,0))</f>
        <v>India</v>
      </c>
      <c r="S1069" s="20" t="n">
        <f aca="false">INDEX(Lookup!$D$4:$D$18,MATCH(C1069,Lookup!$A$4:$A$18,0))</f>
        <v>0.012</v>
      </c>
      <c r="T1069" s="21" t="n">
        <f aca="false">ROUND(P1069*S1069,2)</f>
        <v>1.8</v>
      </c>
      <c r="U1069" s="21" t="n">
        <f aca="false">IF(T1069&lt;=10,1,IF(T1069&lt;=20,2,IF(T1069&lt;=30,3,IF(T1069&lt;=40,4,IF(T1069&lt;=50,5,IF(T1069&lt;=100,6,IF(T1069&lt;=250,7,8)))))))</f>
        <v>1</v>
      </c>
      <c r="V1069" s="21" t="n">
        <f aca="false">IF(AND(OR(Dashboard!$T$3="All",R1069=Dashboard!$T$3),OR(Dashboard!$T$4="All",D1069=Dashboard!$T$4)),1,0)</f>
        <v>1</v>
      </c>
      <c r="W1069" s="21" t="n">
        <f aca="false">IF(V1069=1,T1069+ROW()/10000000,0)</f>
        <v>1.8001069</v>
      </c>
    </row>
    <row r="1070" customFormat="false" ht="15" hidden="false" customHeight="false" outlineLevel="0" collapsed="false">
      <c r="A1070" s="0" t="n">
        <v>313040</v>
      </c>
      <c r="B1070" s="0" t="s">
        <v>3427</v>
      </c>
      <c r="C1070" s="0" t="n">
        <v>1</v>
      </c>
      <c r="D1070" s="0" t="s">
        <v>2945</v>
      </c>
      <c r="E1070" s="0" t="s">
        <v>3428</v>
      </c>
      <c r="F1070" s="0" t="s">
        <v>2721</v>
      </c>
      <c r="G1070" s="0" t="s">
        <v>3429</v>
      </c>
      <c r="H1070" s="0" t="s">
        <v>2372</v>
      </c>
      <c r="I1070" s="0" t="s">
        <v>2123</v>
      </c>
      <c r="J1070" s="0" t="s">
        <v>47</v>
      </c>
      <c r="K1070" s="0" t="s">
        <v>46</v>
      </c>
      <c r="L1070" s="0" t="s">
        <v>47</v>
      </c>
      <c r="M1070" s="0" t="s">
        <v>47</v>
      </c>
      <c r="N1070" s="0" t="n">
        <v>2</v>
      </c>
      <c r="O1070" s="0" t="n">
        <v>17</v>
      </c>
      <c r="P1070" s="0" t="n">
        <v>500</v>
      </c>
      <c r="Q1070" s="0" t="n">
        <v>2.7</v>
      </c>
      <c r="R1070" s="0" t="str">
        <f aca="false">INDEX(Lookup!$B$4:$B$18,MATCH(C1070,Lookup!$A$4:$A$18,0))</f>
        <v>India</v>
      </c>
      <c r="S1070" s="20" t="n">
        <f aca="false">INDEX(Lookup!$D$4:$D$18,MATCH(C1070,Lookup!$A$4:$A$18,0))</f>
        <v>0.012</v>
      </c>
      <c r="T1070" s="21" t="n">
        <f aca="false">ROUND(P1070*S1070,2)</f>
        <v>6</v>
      </c>
      <c r="U1070" s="21" t="n">
        <f aca="false">IF(T1070&lt;=10,1,IF(T1070&lt;=20,2,IF(T1070&lt;=30,3,IF(T1070&lt;=40,4,IF(T1070&lt;=50,5,IF(T1070&lt;=100,6,IF(T1070&lt;=250,7,8)))))))</f>
        <v>1</v>
      </c>
      <c r="V1070" s="21" t="n">
        <f aca="false">IF(AND(OR(Dashboard!$T$3="All",R1070=Dashboard!$T$3),OR(Dashboard!$T$4="All",D1070=Dashboard!$T$4)),1,0)</f>
        <v>1</v>
      </c>
      <c r="W1070" s="21" t="n">
        <f aca="false">IF(V1070=1,T1070+ROW()/10000000,0)</f>
        <v>6.000107</v>
      </c>
    </row>
    <row r="1071" customFormat="false" ht="15" hidden="false" customHeight="false" outlineLevel="0" collapsed="false">
      <c r="A1071" s="0" t="n">
        <v>17982346</v>
      </c>
      <c r="B1071" s="0" t="s">
        <v>3430</v>
      </c>
      <c r="C1071" s="0" t="n">
        <v>1</v>
      </c>
      <c r="D1071" s="0" t="s">
        <v>2945</v>
      </c>
      <c r="E1071" s="0" t="s">
        <v>3431</v>
      </c>
      <c r="F1071" s="0" t="s">
        <v>2721</v>
      </c>
      <c r="G1071" s="0" t="s">
        <v>3429</v>
      </c>
      <c r="H1071" s="0" t="s">
        <v>156</v>
      </c>
      <c r="I1071" s="0" t="s">
        <v>2123</v>
      </c>
      <c r="J1071" s="0" t="s">
        <v>47</v>
      </c>
      <c r="K1071" s="0" t="s">
        <v>47</v>
      </c>
      <c r="L1071" s="0" t="s">
        <v>47</v>
      </c>
      <c r="M1071" s="0" t="s">
        <v>47</v>
      </c>
      <c r="N1071" s="0" t="n">
        <v>1</v>
      </c>
      <c r="O1071" s="0" t="n">
        <v>9</v>
      </c>
      <c r="P1071" s="0" t="n">
        <v>200</v>
      </c>
      <c r="Q1071" s="0" t="n">
        <v>3</v>
      </c>
      <c r="R1071" s="0" t="str">
        <f aca="false">INDEX(Lookup!$B$4:$B$18,MATCH(C1071,Lookup!$A$4:$A$18,0))</f>
        <v>India</v>
      </c>
      <c r="S1071" s="20" t="n">
        <f aca="false">INDEX(Lookup!$D$4:$D$18,MATCH(C1071,Lookup!$A$4:$A$18,0))</f>
        <v>0.012</v>
      </c>
      <c r="T1071" s="21" t="n">
        <f aca="false">ROUND(P1071*S1071,2)</f>
        <v>2.4</v>
      </c>
      <c r="U1071" s="21" t="n">
        <f aca="false">IF(T1071&lt;=10,1,IF(T1071&lt;=20,2,IF(T1071&lt;=30,3,IF(T1071&lt;=40,4,IF(T1071&lt;=50,5,IF(T1071&lt;=100,6,IF(T1071&lt;=250,7,8)))))))</f>
        <v>1</v>
      </c>
      <c r="V1071" s="21" t="n">
        <f aca="false">IF(AND(OR(Dashboard!$T$3="All",R1071=Dashboard!$T$3),OR(Dashboard!$T$4="All",D1071=Dashboard!$T$4)),1,0)</f>
        <v>1</v>
      </c>
      <c r="W1071" s="21" t="n">
        <f aca="false">IF(V1071=1,T1071+ROW()/10000000,0)</f>
        <v>2.4001071</v>
      </c>
    </row>
    <row r="1072" customFormat="false" ht="15" hidden="false" customHeight="false" outlineLevel="0" collapsed="false">
      <c r="A1072" s="0" t="n">
        <v>18204501</v>
      </c>
      <c r="B1072" s="0" t="s">
        <v>3432</v>
      </c>
      <c r="C1072" s="0" t="n">
        <v>1</v>
      </c>
      <c r="D1072" s="0" t="s">
        <v>2945</v>
      </c>
      <c r="E1072" s="0" t="s">
        <v>3433</v>
      </c>
      <c r="F1072" s="0" t="s">
        <v>2721</v>
      </c>
      <c r="G1072" s="0" t="s">
        <v>3429</v>
      </c>
      <c r="H1072" s="0" t="s">
        <v>2288</v>
      </c>
      <c r="I1072" s="0" t="s">
        <v>2123</v>
      </c>
      <c r="J1072" s="0" t="s">
        <v>47</v>
      </c>
      <c r="K1072" s="0" t="s">
        <v>47</v>
      </c>
      <c r="L1072" s="0" t="s">
        <v>47</v>
      </c>
      <c r="M1072" s="0" t="s">
        <v>47</v>
      </c>
      <c r="N1072" s="0" t="n">
        <v>1</v>
      </c>
      <c r="O1072" s="0" t="n">
        <v>7</v>
      </c>
      <c r="P1072" s="0" t="n">
        <v>250</v>
      </c>
      <c r="Q1072" s="0" t="n">
        <v>3</v>
      </c>
      <c r="R1072" s="0" t="str">
        <f aca="false">INDEX(Lookup!$B$4:$B$18,MATCH(C1072,Lookup!$A$4:$A$18,0))</f>
        <v>India</v>
      </c>
      <c r="S1072" s="20" t="n">
        <f aca="false">INDEX(Lookup!$D$4:$D$18,MATCH(C1072,Lookup!$A$4:$A$18,0))</f>
        <v>0.012</v>
      </c>
      <c r="T1072" s="21" t="n">
        <f aca="false">ROUND(P1072*S1072,2)</f>
        <v>3</v>
      </c>
      <c r="U1072" s="21" t="n">
        <f aca="false">IF(T1072&lt;=10,1,IF(T1072&lt;=20,2,IF(T1072&lt;=30,3,IF(T1072&lt;=40,4,IF(T1072&lt;=50,5,IF(T1072&lt;=100,6,IF(T1072&lt;=250,7,8)))))))</f>
        <v>1</v>
      </c>
      <c r="V1072" s="21" t="n">
        <f aca="false">IF(AND(OR(Dashboard!$T$3="All",R1072=Dashboard!$T$3),OR(Dashboard!$T$4="All",D1072=Dashboard!$T$4)),1,0)</f>
        <v>1</v>
      </c>
      <c r="W1072" s="21" t="n">
        <f aca="false">IF(V1072=1,T1072+ROW()/10000000,0)</f>
        <v>3.0001072</v>
      </c>
    </row>
    <row r="1073" customFormat="false" ht="15" hidden="false" customHeight="false" outlineLevel="0" collapsed="false">
      <c r="A1073" s="0" t="n">
        <v>1823</v>
      </c>
      <c r="B1073" s="0" t="s">
        <v>3434</v>
      </c>
      <c r="C1073" s="0" t="n">
        <v>1</v>
      </c>
      <c r="D1073" s="0" t="s">
        <v>2945</v>
      </c>
      <c r="E1073" s="0" t="s">
        <v>3435</v>
      </c>
      <c r="F1073" s="0" t="s">
        <v>2721</v>
      </c>
      <c r="G1073" s="0" t="s">
        <v>3429</v>
      </c>
      <c r="H1073" s="0" t="s">
        <v>2382</v>
      </c>
      <c r="I1073" s="0" t="s">
        <v>2123</v>
      </c>
      <c r="J1073" s="0" t="s">
        <v>47</v>
      </c>
      <c r="K1073" s="0" t="s">
        <v>47</v>
      </c>
      <c r="L1073" s="0" t="s">
        <v>47</v>
      </c>
      <c r="M1073" s="0" t="s">
        <v>47</v>
      </c>
      <c r="N1073" s="0" t="n">
        <v>1</v>
      </c>
      <c r="O1073" s="0" t="n">
        <v>5</v>
      </c>
      <c r="P1073" s="0" t="n">
        <v>100</v>
      </c>
      <c r="Q1073" s="0" t="n">
        <v>2.9</v>
      </c>
      <c r="R1073" s="0" t="str">
        <f aca="false">INDEX(Lookup!$B$4:$B$18,MATCH(C1073,Lookup!$A$4:$A$18,0))</f>
        <v>India</v>
      </c>
      <c r="S1073" s="20" t="n">
        <f aca="false">INDEX(Lookup!$D$4:$D$18,MATCH(C1073,Lookup!$A$4:$A$18,0))</f>
        <v>0.012</v>
      </c>
      <c r="T1073" s="21" t="n">
        <f aca="false">ROUND(P1073*S1073,2)</f>
        <v>1.2</v>
      </c>
      <c r="U1073" s="21" t="n">
        <f aca="false">IF(T1073&lt;=10,1,IF(T1073&lt;=20,2,IF(T1073&lt;=30,3,IF(T1073&lt;=40,4,IF(T1073&lt;=50,5,IF(T1073&lt;=100,6,IF(T1073&lt;=250,7,8)))))))</f>
        <v>1</v>
      </c>
      <c r="V1073" s="21" t="n">
        <f aca="false">IF(AND(OR(Dashboard!$T$3="All",R1073=Dashboard!$T$3),OR(Dashboard!$T$4="All",D1073=Dashboard!$T$4)),1,0)</f>
        <v>1</v>
      </c>
      <c r="W1073" s="21" t="n">
        <f aca="false">IF(V1073=1,T1073+ROW()/10000000,0)</f>
        <v>1.2001073</v>
      </c>
    </row>
    <row r="1074" customFormat="false" ht="15" hidden="false" customHeight="false" outlineLevel="0" collapsed="false">
      <c r="A1074" s="0" t="n">
        <v>6143</v>
      </c>
      <c r="B1074" s="0" t="s">
        <v>3246</v>
      </c>
      <c r="C1074" s="0" t="n">
        <v>1</v>
      </c>
      <c r="D1074" s="0" t="s">
        <v>2945</v>
      </c>
      <c r="E1074" s="0" t="s">
        <v>3436</v>
      </c>
      <c r="F1074" s="0" t="s">
        <v>2721</v>
      </c>
      <c r="G1074" s="0" t="s">
        <v>3429</v>
      </c>
      <c r="H1074" s="0" t="s">
        <v>3437</v>
      </c>
      <c r="I1074" s="0" t="s">
        <v>2123</v>
      </c>
      <c r="J1074" s="0" t="s">
        <v>47</v>
      </c>
      <c r="K1074" s="0" t="s">
        <v>47</v>
      </c>
      <c r="L1074" s="0" t="s">
        <v>47</v>
      </c>
      <c r="M1074" s="0" t="s">
        <v>47</v>
      </c>
      <c r="N1074" s="0" t="n">
        <v>1</v>
      </c>
      <c r="O1074" s="0" t="n">
        <v>8</v>
      </c>
      <c r="P1074" s="0" t="n">
        <v>300</v>
      </c>
      <c r="Q1074" s="0" t="n">
        <v>3</v>
      </c>
      <c r="R1074" s="0" t="str">
        <f aca="false">INDEX(Lookup!$B$4:$B$18,MATCH(C1074,Lookup!$A$4:$A$18,0))</f>
        <v>India</v>
      </c>
      <c r="S1074" s="20" t="n">
        <f aca="false">INDEX(Lookup!$D$4:$D$18,MATCH(C1074,Lookup!$A$4:$A$18,0))</f>
        <v>0.012</v>
      </c>
      <c r="T1074" s="21" t="n">
        <f aca="false">ROUND(P1074*S1074,2)</f>
        <v>3.6</v>
      </c>
      <c r="U1074" s="21" t="n">
        <f aca="false">IF(T1074&lt;=10,1,IF(T1074&lt;=20,2,IF(T1074&lt;=30,3,IF(T1074&lt;=40,4,IF(T1074&lt;=50,5,IF(T1074&lt;=100,6,IF(T1074&lt;=250,7,8)))))))</f>
        <v>1</v>
      </c>
      <c r="V1074" s="21" t="n">
        <f aca="false">IF(AND(OR(Dashboard!$T$3="All",R1074=Dashboard!$T$3),OR(Dashboard!$T$4="All",D1074=Dashboard!$T$4)),1,0)</f>
        <v>1</v>
      </c>
      <c r="W1074" s="21" t="n">
        <f aca="false">IF(V1074=1,T1074+ROW()/10000000,0)</f>
        <v>3.6001074</v>
      </c>
    </row>
    <row r="1075" customFormat="false" ht="15" hidden="false" customHeight="false" outlineLevel="0" collapsed="false">
      <c r="A1075" s="0" t="n">
        <v>8297</v>
      </c>
      <c r="B1075" s="0" t="s">
        <v>3246</v>
      </c>
      <c r="C1075" s="0" t="n">
        <v>1</v>
      </c>
      <c r="D1075" s="0" t="s">
        <v>2945</v>
      </c>
      <c r="E1075" s="0" t="s">
        <v>3438</v>
      </c>
      <c r="F1075" s="0" t="s">
        <v>2721</v>
      </c>
      <c r="G1075" s="0" t="s">
        <v>3429</v>
      </c>
      <c r="H1075" s="0" t="s">
        <v>3243</v>
      </c>
      <c r="I1075" s="0" t="s">
        <v>2123</v>
      </c>
      <c r="J1075" s="0" t="s">
        <v>47</v>
      </c>
      <c r="K1075" s="0" t="s">
        <v>47</v>
      </c>
      <c r="L1075" s="0" t="s">
        <v>47</v>
      </c>
      <c r="M1075" s="0" t="s">
        <v>47</v>
      </c>
      <c r="N1075" s="0" t="n">
        <v>1</v>
      </c>
      <c r="O1075" s="0" t="n">
        <v>15</v>
      </c>
      <c r="P1075" s="0" t="n">
        <v>150</v>
      </c>
      <c r="Q1075" s="0" t="n">
        <v>3.1</v>
      </c>
      <c r="R1075" s="0" t="str">
        <f aca="false">INDEX(Lookup!$B$4:$B$18,MATCH(C1075,Lookup!$A$4:$A$18,0))</f>
        <v>India</v>
      </c>
      <c r="S1075" s="20" t="n">
        <f aca="false">INDEX(Lookup!$D$4:$D$18,MATCH(C1075,Lookup!$A$4:$A$18,0))</f>
        <v>0.012</v>
      </c>
      <c r="T1075" s="21" t="n">
        <f aca="false">ROUND(P1075*S1075,2)</f>
        <v>1.8</v>
      </c>
      <c r="U1075" s="21" t="n">
        <f aca="false">IF(T1075&lt;=10,1,IF(T1075&lt;=20,2,IF(T1075&lt;=30,3,IF(T1075&lt;=40,4,IF(T1075&lt;=50,5,IF(T1075&lt;=100,6,IF(T1075&lt;=250,7,8)))))))</f>
        <v>1</v>
      </c>
      <c r="V1075" s="21" t="n">
        <f aca="false">IF(AND(OR(Dashboard!$T$3="All",R1075=Dashboard!$T$3),OR(Dashboard!$T$4="All",D1075=Dashboard!$T$4)),1,0)</f>
        <v>1</v>
      </c>
      <c r="W1075" s="21" t="n">
        <f aca="false">IF(V1075=1,T1075+ROW()/10000000,0)</f>
        <v>1.8001075</v>
      </c>
    </row>
    <row r="1076" customFormat="false" ht="15" hidden="false" customHeight="false" outlineLevel="0" collapsed="false">
      <c r="A1076" s="0" t="n">
        <v>8318</v>
      </c>
      <c r="B1076" s="0" t="s">
        <v>3439</v>
      </c>
      <c r="C1076" s="0" t="n">
        <v>1</v>
      </c>
      <c r="D1076" s="0" t="s">
        <v>2945</v>
      </c>
      <c r="E1076" s="0" t="s">
        <v>3440</v>
      </c>
      <c r="F1076" s="0" t="s">
        <v>2721</v>
      </c>
      <c r="G1076" s="0" t="s">
        <v>3429</v>
      </c>
      <c r="H1076" s="0" t="s">
        <v>2128</v>
      </c>
      <c r="I1076" s="0" t="s">
        <v>2123</v>
      </c>
      <c r="J1076" s="0" t="s">
        <v>47</v>
      </c>
      <c r="K1076" s="0" t="s">
        <v>47</v>
      </c>
      <c r="L1076" s="0" t="s">
        <v>47</v>
      </c>
      <c r="M1076" s="0" t="s">
        <v>47</v>
      </c>
      <c r="N1076" s="0" t="n">
        <v>1</v>
      </c>
      <c r="O1076" s="0" t="n">
        <v>16</v>
      </c>
      <c r="P1076" s="0" t="n">
        <v>450</v>
      </c>
      <c r="Q1076" s="0" t="n">
        <v>2.9</v>
      </c>
      <c r="R1076" s="0" t="str">
        <f aca="false">INDEX(Lookup!$B$4:$B$18,MATCH(C1076,Lookup!$A$4:$A$18,0))</f>
        <v>India</v>
      </c>
      <c r="S1076" s="20" t="n">
        <f aca="false">INDEX(Lookup!$D$4:$D$18,MATCH(C1076,Lookup!$A$4:$A$18,0))</f>
        <v>0.012</v>
      </c>
      <c r="T1076" s="21" t="n">
        <f aca="false">ROUND(P1076*S1076,2)</f>
        <v>5.4</v>
      </c>
      <c r="U1076" s="21" t="n">
        <f aca="false">IF(T1076&lt;=10,1,IF(T1076&lt;=20,2,IF(T1076&lt;=30,3,IF(T1076&lt;=40,4,IF(T1076&lt;=50,5,IF(T1076&lt;=100,6,IF(T1076&lt;=250,7,8)))))))</f>
        <v>1</v>
      </c>
      <c r="V1076" s="21" t="n">
        <f aca="false">IF(AND(OR(Dashboard!$T$3="All",R1076=Dashboard!$T$3),OR(Dashboard!$T$4="All",D1076=Dashboard!$T$4)),1,0)</f>
        <v>1</v>
      </c>
      <c r="W1076" s="21" t="n">
        <f aca="false">IF(V1076=1,T1076+ROW()/10000000,0)</f>
        <v>5.4001076</v>
      </c>
    </row>
    <row r="1077" customFormat="false" ht="15" hidden="false" customHeight="false" outlineLevel="0" collapsed="false">
      <c r="A1077" s="0" t="n">
        <v>18458631</v>
      </c>
      <c r="B1077" s="0" t="s">
        <v>3441</v>
      </c>
      <c r="C1077" s="0" t="n">
        <v>1</v>
      </c>
      <c r="D1077" s="0" t="s">
        <v>2945</v>
      </c>
      <c r="E1077" s="0" t="s">
        <v>3442</v>
      </c>
      <c r="F1077" s="0" t="s">
        <v>2721</v>
      </c>
      <c r="G1077" s="0" t="s">
        <v>3429</v>
      </c>
      <c r="H1077" s="0" t="s">
        <v>2288</v>
      </c>
      <c r="I1077" s="0" t="s">
        <v>2123</v>
      </c>
      <c r="J1077" s="0" t="s">
        <v>47</v>
      </c>
      <c r="K1077" s="0" t="s">
        <v>47</v>
      </c>
      <c r="L1077" s="0" t="s">
        <v>47</v>
      </c>
      <c r="M1077" s="0" t="s">
        <v>47</v>
      </c>
      <c r="N1077" s="0" t="n">
        <v>2</v>
      </c>
      <c r="O1077" s="0" t="n">
        <v>4</v>
      </c>
      <c r="P1077" s="0" t="n">
        <v>500</v>
      </c>
      <c r="Q1077" s="0" t="n">
        <v>3</v>
      </c>
      <c r="R1077" s="0" t="str">
        <f aca="false">INDEX(Lookup!$B$4:$B$18,MATCH(C1077,Lookup!$A$4:$A$18,0))</f>
        <v>India</v>
      </c>
      <c r="S1077" s="20" t="n">
        <f aca="false">INDEX(Lookup!$D$4:$D$18,MATCH(C1077,Lookup!$A$4:$A$18,0))</f>
        <v>0.012</v>
      </c>
      <c r="T1077" s="21" t="n">
        <f aca="false">ROUND(P1077*S1077,2)</f>
        <v>6</v>
      </c>
      <c r="U1077" s="21" t="n">
        <f aca="false">IF(T1077&lt;=10,1,IF(T1077&lt;=20,2,IF(T1077&lt;=30,3,IF(T1077&lt;=40,4,IF(T1077&lt;=50,5,IF(T1077&lt;=100,6,IF(T1077&lt;=250,7,8)))))))</f>
        <v>1</v>
      </c>
      <c r="V1077" s="21" t="n">
        <f aca="false">IF(AND(OR(Dashboard!$T$3="All",R1077=Dashboard!$T$3),OR(Dashboard!$T$4="All",D1077=Dashboard!$T$4)),1,0)</f>
        <v>1</v>
      </c>
      <c r="W1077" s="21" t="n">
        <f aca="false">IF(V1077=1,T1077+ROW()/10000000,0)</f>
        <v>6.0001077</v>
      </c>
    </row>
    <row r="1078" customFormat="false" ht="15" hidden="false" customHeight="false" outlineLevel="0" collapsed="false">
      <c r="A1078" s="0" t="n">
        <v>18382355</v>
      </c>
      <c r="B1078" s="0" t="s">
        <v>3443</v>
      </c>
      <c r="C1078" s="0" t="n">
        <v>1</v>
      </c>
      <c r="D1078" s="0" t="s">
        <v>2945</v>
      </c>
      <c r="E1078" s="0" t="s">
        <v>3444</v>
      </c>
      <c r="F1078" s="0" t="s">
        <v>2721</v>
      </c>
      <c r="G1078" s="0" t="s">
        <v>3429</v>
      </c>
      <c r="H1078" s="0" t="s">
        <v>3392</v>
      </c>
      <c r="I1078" s="0" t="s">
        <v>2123</v>
      </c>
      <c r="J1078" s="0" t="s">
        <v>47</v>
      </c>
      <c r="K1078" s="0" t="s">
        <v>47</v>
      </c>
      <c r="L1078" s="0" t="s">
        <v>47</v>
      </c>
      <c r="M1078" s="0" t="s">
        <v>47</v>
      </c>
      <c r="N1078" s="0" t="n">
        <v>1</v>
      </c>
      <c r="O1078" s="0" t="n">
        <v>1</v>
      </c>
      <c r="P1078" s="0" t="n">
        <v>400</v>
      </c>
      <c r="Q1078" s="0" t="n">
        <v>1</v>
      </c>
      <c r="R1078" s="0" t="str">
        <f aca="false">INDEX(Lookup!$B$4:$B$18,MATCH(C1078,Lookup!$A$4:$A$18,0))</f>
        <v>India</v>
      </c>
      <c r="S1078" s="20" t="n">
        <f aca="false">INDEX(Lookup!$D$4:$D$18,MATCH(C1078,Lookup!$A$4:$A$18,0))</f>
        <v>0.012</v>
      </c>
      <c r="T1078" s="21" t="n">
        <f aca="false">ROUND(P1078*S1078,2)</f>
        <v>4.8</v>
      </c>
      <c r="U1078" s="21" t="n">
        <f aca="false">IF(T1078&lt;=10,1,IF(T1078&lt;=20,2,IF(T1078&lt;=30,3,IF(T1078&lt;=40,4,IF(T1078&lt;=50,5,IF(T1078&lt;=100,6,IF(T1078&lt;=250,7,8)))))))</f>
        <v>1</v>
      </c>
      <c r="V1078" s="21" t="n">
        <f aca="false">IF(AND(OR(Dashboard!$T$3="All",R1078=Dashboard!$T$3),OR(Dashboard!$T$4="All",D1078=Dashboard!$T$4)),1,0)</f>
        <v>1</v>
      </c>
      <c r="W1078" s="21" t="n">
        <f aca="false">IF(V1078=1,T1078+ROW()/10000000,0)</f>
        <v>4.8001078</v>
      </c>
    </row>
    <row r="1079" customFormat="false" ht="15" hidden="false" customHeight="false" outlineLevel="0" collapsed="false">
      <c r="A1079" s="0" t="n">
        <v>312842</v>
      </c>
      <c r="B1079" s="0" t="s">
        <v>3445</v>
      </c>
      <c r="C1079" s="0" t="n">
        <v>1</v>
      </c>
      <c r="D1079" s="0" t="s">
        <v>2945</v>
      </c>
      <c r="E1079" s="0" t="s">
        <v>3446</v>
      </c>
      <c r="F1079" s="0" t="s">
        <v>3447</v>
      </c>
      <c r="G1079" s="0" t="s">
        <v>3448</v>
      </c>
      <c r="H1079" s="0" t="s">
        <v>3119</v>
      </c>
      <c r="I1079" s="0" t="s">
        <v>2123</v>
      </c>
      <c r="J1079" s="0" t="s">
        <v>47</v>
      </c>
      <c r="K1079" s="0" t="s">
        <v>46</v>
      </c>
      <c r="L1079" s="0" t="s">
        <v>47</v>
      </c>
      <c r="M1079" s="0" t="s">
        <v>47</v>
      </c>
      <c r="N1079" s="0" t="n">
        <v>1</v>
      </c>
      <c r="O1079" s="0" t="n">
        <v>10</v>
      </c>
      <c r="P1079" s="0" t="n">
        <v>450</v>
      </c>
      <c r="Q1079" s="0" t="n">
        <v>3</v>
      </c>
      <c r="R1079" s="0" t="str">
        <f aca="false">INDEX(Lookup!$B$4:$B$18,MATCH(C1079,Lookup!$A$4:$A$18,0))</f>
        <v>India</v>
      </c>
      <c r="S1079" s="20" t="n">
        <f aca="false">INDEX(Lookup!$D$4:$D$18,MATCH(C1079,Lookup!$A$4:$A$18,0))</f>
        <v>0.012</v>
      </c>
      <c r="T1079" s="21" t="n">
        <f aca="false">ROUND(P1079*S1079,2)</f>
        <v>5.4</v>
      </c>
      <c r="U1079" s="21" t="n">
        <f aca="false">IF(T1079&lt;=10,1,IF(T1079&lt;=20,2,IF(T1079&lt;=30,3,IF(T1079&lt;=40,4,IF(T1079&lt;=50,5,IF(T1079&lt;=100,6,IF(T1079&lt;=250,7,8)))))))</f>
        <v>1</v>
      </c>
      <c r="V1079" s="21" t="n">
        <f aca="false">IF(AND(OR(Dashboard!$T$3="All",R1079=Dashboard!$T$3),OR(Dashboard!$T$4="All",D1079=Dashboard!$T$4)),1,0)</f>
        <v>1</v>
      </c>
      <c r="W1079" s="21" t="n">
        <f aca="false">IF(V1079=1,T1079+ROW()/10000000,0)</f>
        <v>5.4001079</v>
      </c>
    </row>
    <row r="1080" customFormat="false" ht="15" hidden="false" customHeight="false" outlineLevel="0" collapsed="false">
      <c r="A1080" s="0" t="n">
        <v>312084</v>
      </c>
      <c r="B1080" s="0" t="s">
        <v>3449</v>
      </c>
      <c r="C1080" s="0" t="n">
        <v>1</v>
      </c>
      <c r="D1080" s="0" t="s">
        <v>2945</v>
      </c>
      <c r="E1080" s="0" t="s">
        <v>3450</v>
      </c>
      <c r="F1080" s="0" t="s">
        <v>3447</v>
      </c>
      <c r="G1080" s="0" t="s">
        <v>3448</v>
      </c>
      <c r="H1080" s="0" t="s">
        <v>2158</v>
      </c>
      <c r="I1080" s="0" t="s">
        <v>2123</v>
      </c>
      <c r="J1080" s="0" t="s">
        <v>47</v>
      </c>
      <c r="K1080" s="0" t="s">
        <v>47</v>
      </c>
      <c r="L1080" s="0" t="s">
        <v>47</v>
      </c>
      <c r="M1080" s="0" t="s">
        <v>47</v>
      </c>
      <c r="N1080" s="0" t="n">
        <v>2</v>
      </c>
      <c r="O1080" s="0" t="n">
        <v>9</v>
      </c>
      <c r="P1080" s="0" t="n">
        <v>600</v>
      </c>
      <c r="Q1080" s="0" t="n">
        <v>2.9</v>
      </c>
      <c r="R1080" s="0" t="str">
        <f aca="false">INDEX(Lookup!$B$4:$B$18,MATCH(C1080,Lookup!$A$4:$A$18,0))</f>
        <v>India</v>
      </c>
      <c r="S1080" s="20" t="n">
        <f aca="false">INDEX(Lookup!$D$4:$D$18,MATCH(C1080,Lookup!$A$4:$A$18,0))</f>
        <v>0.012</v>
      </c>
      <c r="T1080" s="21" t="n">
        <f aca="false">ROUND(P1080*S1080,2)</f>
        <v>7.2</v>
      </c>
      <c r="U1080" s="21" t="n">
        <f aca="false">IF(T1080&lt;=10,1,IF(T1080&lt;=20,2,IF(T1080&lt;=30,3,IF(T1080&lt;=40,4,IF(T1080&lt;=50,5,IF(T1080&lt;=100,6,IF(T1080&lt;=250,7,8)))))))</f>
        <v>1</v>
      </c>
      <c r="V1080" s="21" t="n">
        <f aca="false">IF(AND(OR(Dashboard!$T$3="All",R1080=Dashboard!$T$3),OR(Dashboard!$T$4="All",D1080=Dashboard!$T$4)),1,0)</f>
        <v>1</v>
      </c>
      <c r="W1080" s="21" t="n">
        <f aca="false">IF(V1080=1,T1080+ROW()/10000000,0)</f>
        <v>7.200108</v>
      </c>
    </row>
    <row r="1081" customFormat="false" ht="15" hidden="false" customHeight="false" outlineLevel="0" collapsed="false">
      <c r="A1081" s="0" t="n">
        <v>18247033</v>
      </c>
      <c r="B1081" s="0" t="s">
        <v>3451</v>
      </c>
      <c r="C1081" s="0" t="n">
        <v>1</v>
      </c>
      <c r="D1081" s="0" t="s">
        <v>2945</v>
      </c>
      <c r="E1081" s="0" t="s">
        <v>3452</v>
      </c>
      <c r="F1081" s="0" t="s">
        <v>3447</v>
      </c>
      <c r="G1081" s="0" t="s">
        <v>3448</v>
      </c>
      <c r="H1081" s="0" t="s">
        <v>2288</v>
      </c>
      <c r="I1081" s="0" t="s">
        <v>2123</v>
      </c>
      <c r="J1081" s="0" t="s">
        <v>47</v>
      </c>
      <c r="K1081" s="0" t="s">
        <v>47</v>
      </c>
      <c r="L1081" s="0" t="s">
        <v>47</v>
      </c>
      <c r="M1081" s="0" t="s">
        <v>47</v>
      </c>
      <c r="N1081" s="0" t="n">
        <v>2</v>
      </c>
      <c r="O1081" s="0" t="n">
        <v>24</v>
      </c>
      <c r="P1081" s="0" t="n">
        <v>650</v>
      </c>
      <c r="Q1081" s="0" t="n">
        <v>3.2</v>
      </c>
      <c r="R1081" s="0" t="str">
        <f aca="false">INDEX(Lookup!$B$4:$B$18,MATCH(C1081,Lookup!$A$4:$A$18,0))</f>
        <v>India</v>
      </c>
      <c r="S1081" s="20" t="n">
        <f aca="false">INDEX(Lookup!$D$4:$D$18,MATCH(C1081,Lookup!$A$4:$A$18,0))</f>
        <v>0.012</v>
      </c>
      <c r="T1081" s="21" t="n">
        <f aca="false">ROUND(P1081*S1081,2)</f>
        <v>7.8</v>
      </c>
      <c r="U1081" s="21" t="n">
        <f aca="false">IF(T1081&lt;=10,1,IF(T1081&lt;=20,2,IF(T1081&lt;=30,3,IF(T1081&lt;=40,4,IF(T1081&lt;=50,5,IF(T1081&lt;=100,6,IF(T1081&lt;=250,7,8)))))))</f>
        <v>1</v>
      </c>
      <c r="V1081" s="21" t="n">
        <f aca="false">IF(AND(OR(Dashboard!$T$3="All",R1081=Dashboard!$T$3),OR(Dashboard!$T$4="All",D1081=Dashboard!$T$4)),1,0)</f>
        <v>1</v>
      </c>
      <c r="W1081" s="21" t="n">
        <f aca="false">IF(V1081=1,T1081+ROW()/10000000,0)</f>
        <v>7.8001081</v>
      </c>
    </row>
    <row r="1082" customFormat="false" ht="15" hidden="false" customHeight="false" outlineLevel="0" collapsed="false">
      <c r="A1082" s="0" t="n">
        <v>18126118</v>
      </c>
      <c r="B1082" s="0" t="s">
        <v>3453</v>
      </c>
      <c r="C1082" s="0" t="n">
        <v>1</v>
      </c>
      <c r="D1082" s="0" t="s">
        <v>2945</v>
      </c>
      <c r="E1082" s="0" t="s">
        <v>3454</v>
      </c>
      <c r="F1082" s="0" t="s">
        <v>3447</v>
      </c>
      <c r="G1082" s="0" t="s">
        <v>3448</v>
      </c>
      <c r="H1082" s="0" t="s">
        <v>164</v>
      </c>
      <c r="I1082" s="0" t="s">
        <v>2123</v>
      </c>
      <c r="J1082" s="0" t="s">
        <v>47</v>
      </c>
      <c r="K1082" s="0" t="s">
        <v>46</v>
      </c>
      <c r="L1082" s="0" t="s">
        <v>47</v>
      </c>
      <c r="M1082" s="0" t="s">
        <v>47</v>
      </c>
      <c r="N1082" s="0" t="n">
        <v>2</v>
      </c>
      <c r="O1082" s="0" t="n">
        <v>19</v>
      </c>
      <c r="P1082" s="0" t="n">
        <v>550</v>
      </c>
      <c r="Q1082" s="0" t="n">
        <v>3.4</v>
      </c>
      <c r="R1082" s="0" t="str">
        <f aca="false">INDEX(Lookup!$B$4:$B$18,MATCH(C1082,Lookup!$A$4:$A$18,0))</f>
        <v>India</v>
      </c>
      <c r="S1082" s="20" t="n">
        <f aca="false">INDEX(Lookup!$D$4:$D$18,MATCH(C1082,Lookup!$A$4:$A$18,0))</f>
        <v>0.012</v>
      </c>
      <c r="T1082" s="21" t="n">
        <f aca="false">ROUND(P1082*S1082,2)</f>
        <v>6.6</v>
      </c>
      <c r="U1082" s="21" t="n">
        <f aca="false">IF(T1082&lt;=10,1,IF(T1082&lt;=20,2,IF(T1082&lt;=30,3,IF(T1082&lt;=40,4,IF(T1082&lt;=50,5,IF(T1082&lt;=100,6,IF(T1082&lt;=250,7,8)))))))</f>
        <v>1</v>
      </c>
      <c r="V1082" s="21" t="n">
        <f aca="false">IF(AND(OR(Dashboard!$T$3="All",R1082=Dashboard!$T$3),OR(Dashboard!$T$4="All",D1082=Dashboard!$T$4)),1,0)</f>
        <v>1</v>
      </c>
      <c r="W1082" s="21" t="n">
        <f aca="false">IF(V1082=1,T1082+ROW()/10000000,0)</f>
        <v>6.6001082</v>
      </c>
    </row>
    <row r="1083" customFormat="false" ht="15" hidden="false" customHeight="false" outlineLevel="0" collapsed="false">
      <c r="A1083" s="0" t="n">
        <v>18429393</v>
      </c>
      <c r="B1083" s="0" t="s">
        <v>3455</v>
      </c>
      <c r="C1083" s="0" t="n">
        <v>1</v>
      </c>
      <c r="D1083" s="0" t="s">
        <v>2945</v>
      </c>
      <c r="E1083" s="0" t="s">
        <v>3456</v>
      </c>
      <c r="F1083" s="0" t="s">
        <v>3447</v>
      </c>
      <c r="G1083" s="0" t="s">
        <v>3448</v>
      </c>
      <c r="H1083" s="0" t="s">
        <v>2288</v>
      </c>
      <c r="I1083" s="0" t="s">
        <v>2123</v>
      </c>
      <c r="J1083" s="0" t="s">
        <v>47</v>
      </c>
      <c r="K1083" s="0" t="s">
        <v>47</v>
      </c>
      <c r="L1083" s="0" t="s">
        <v>47</v>
      </c>
      <c r="M1083" s="0" t="s">
        <v>47</v>
      </c>
      <c r="N1083" s="0" t="n">
        <v>2</v>
      </c>
      <c r="O1083" s="0" t="n">
        <v>8</v>
      </c>
      <c r="P1083" s="0" t="n">
        <v>500</v>
      </c>
      <c r="Q1083" s="0" t="n">
        <v>2.9</v>
      </c>
      <c r="R1083" s="0" t="str">
        <f aca="false">INDEX(Lookup!$B$4:$B$18,MATCH(C1083,Lookup!$A$4:$A$18,0))</f>
        <v>India</v>
      </c>
      <c r="S1083" s="20" t="n">
        <f aca="false">INDEX(Lookup!$D$4:$D$18,MATCH(C1083,Lookup!$A$4:$A$18,0))</f>
        <v>0.012</v>
      </c>
      <c r="T1083" s="21" t="n">
        <f aca="false">ROUND(P1083*S1083,2)</f>
        <v>6</v>
      </c>
      <c r="U1083" s="21" t="n">
        <f aca="false">IF(T1083&lt;=10,1,IF(T1083&lt;=20,2,IF(T1083&lt;=30,3,IF(T1083&lt;=40,4,IF(T1083&lt;=50,5,IF(T1083&lt;=100,6,IF(T1083&lt;=250,7,8)))))))</f>
        <v>1</v>
      </c>
      <c r="V1083" s="21" t="n">
        <f aca="false">IF(AND(OR(Dashboard!$T$3="All",R1083=Dashboard!$T$3),OR(Dashboard!$T$4="All",D1083=Dashboard!$T$4)),1,0)</f>
        <v>1</v>
      </c>
      <c r="W1083" s="21" t="n">
        <f aca="false">IF(V1083=1,T1083+ROW()/10000000,0)</f>
        <v>6.0001083</v>
      </c>
    </row>
    <row r="1084" customFormat="false" ht="15" hidden="false" customHeight="false" outlineLevel="0" collapsed="false">
      <c r="A1084" s="0" t="n">
        <v>18241905</v>
      </c>
      <c r="B1084" s="0" t="s">
        <v>3457</v>
      </c>
      <c r="C1084" s="0" t="n">
        <v>1</v>
      </c>
      <c r="D1084" s="0" t="s">
        <v>2945</v>
      </c>
      <c r="E1084" s="0" t="s">
        <v>3458</v>
      </c>
      <c r="F1084" s="0" t="s">
        <v>3447</v>
      </c>
      <c r="G1084" s="0" t="s">
        <v>3448</v>
      </c>
      <c r="H1084" s="0" t="s">
        <v>3459</v>
      </c>
      <c r="I1084" s="0" t="s">
        <v>2123</v>
      </c>
      <c r="J1084" s="0" t="s">
        <v>47</v>
      </c>
      <c r="K1084" s="0" t="s">
        <v>47</v>
      </c>
      <c r="L1084" s="0" t="s">
        <v>47</v>
      </c>
      <c r="M1084" s="0" t="s">
        <v>47</v>
      </c>
      <c r="N1084" s="0" t="n">
        <v>1</v>
      </c>
      <c r="O1084" s="0" t="n">
        <v>8</v>
      </c>
      <c r="P1084" s="0" t="n">
        <v>450</v>
      </c>
      <c r="Q1084" s="0" t="n">
        <v>3</v>
      </c>
      <c r="R1084" s="0" t="str">
        <f aca="false">INDEX(Lookup!$B$4:$B$18,MATCH(C1084,Lookup!$A$4:$A$18,0))</f>
        <v>India</v>
      </c>
      <c r="S1084" s="20" t="n">
        <f aca="false">INDEX(Lookup!$D$4:$D$18,MATCH(C1084,Lookup!$A$4:$A$18,0))</f>
        <v>0.012</v>
      </c>
      <c r="T1084" s="21" t="n">
        <f aca="false">ROUND(P1084*S1084,2)</f>
        <v>5.4</v>
      </c>
      <c r="U1084" s="21" t="n">
        <f aca="false">IF(T1084&lt;=10,1,IF(T1084&lt;=20,2,IF(T1084&lt;=30,3,IF(T1084&lt;=40,4,IF(T1084&lt;=50,5,IF(T1084&lt;=100,6,IF(T1084&lt;=250,7,8)))))))</f>
        <v>1</v>
      </c>
      <c r="V1084" s="21" t="n">
        <f aca="false">IF(AND(OR(Dashboard!$T$3="All",R1084=Dashboard!$T$3),OR(Dashboard!$T$4="All",D1084=Dashboard!$T$4)),1,0)</f>
        <v>1</v>
      </c>
      <c r="W1084" s="21" t="n">
        <f aca="false">IF(V1084=1,T1084+ROW()/10000000,0)</f>
        <v>5.4001084</v>
      </c>
    </row>
    <row r="1085" customFormat="false" ht="15" hidden="false" customHeight="false" outlineLevel="0" collapsed="false">
      <c r="A1085" s="0" t="n">
        <v>18425750</v>
      </c>
      <c r="B1085" s="0" t="s">
        <v>3460</v>
      </c>
      <c r="C1085" s="0" t="n">
        <v>1</v>
      </c>
      <c r="D1085" s="0" t="s">
        <v>2945</v>
      </c>
      <c r="E1085" s="0" t="s">
        <v>3461</v>
      </c>
      <c r="F1085" s="0" t="s">
        <v>3447</v>
      </c>
      <c r="G1085" s="0" t="s">
        <v>3448</v>
      </c>
      <c r="H1085" s="0" t="s">
        <v>2288</v>
      </c>
      <c r="I1085" s="0" t="s">
        <v>2123</v>
      </c>
      <c r="J1085" s="0" t="s">
        <v>47</v>
      </c>
      <c r="K1085" s="0" t="s">
        <v>46</v>
      </c>
      <c r="L1085" s="0" t="s">
        <v>47</v>
      </c>
      <c r="M1085" s="0" t="s">
        <v>47</v>
      </c>
      <c r="N1085" s="0" t="n">
        <v>2</v>
      </c>
      <c r="O1085" s="0" t="n">
        <v>39</v>
      </c>
      <c r="P1085" s="0" t="n">
        <v>500</v>
      </c>
      <c r="Q1085" s="0" t="n">
        <v>3.2</v>
      </c>
      <c r="R1085" s="0" t="str">
        <f aca="false">INDEX(Lookup!$B$4:$B$18,MATCH(C1085,Lookup!$A$4:$A$18,0))</f>
        <v>India</v>
      </c>
      <c r="S1085" s="20" t="n">
        <f aca="false">INDEX(Lookup!$D$4:$D$18,MATCH(C1085,Lookup!$A$4:$A$18,0))</f>
        <v>0.012</v>
      </c>
      <c r="T1085" s="21" t="n">
        <f aca="false">ROUND(P1085*S1085,2)</f>
        <v>6</v>
      </c>
      <c r="U1085" s="21" t="n">
        <f aca="false">IF(T1085&lt;=10,1,IF(T1085&lt;=20,2,IF(T1085&lt;=30,3,IF(T1085&lt;=40,4,IF(T1085&lt;=50,5,IF(T1085&lt;=100,6,IF(T1085&lt;=250,7,8)))))))</f>
        <v>1</v>
      </c>
      <c r="V1085" s="21" t="n">
        <f aca="false">IF(AND(OR(Dashboard!$T$3="All",R1085=Dashboard!$T$3),OR(Dashboard!$T$4="All",D1085=Dashboard!$T$4)),1,0)</f>
        <v>1</v>
      </c>
      <c r="W1085" s="21" t="n">
        <f aca="false">IF(V1085=1,T1085+ROW()/10000000,0)</f>
        <v>6.0001085</v>
      </c>
    </row>
    <row r="1086" customFormat="false" ht="15" hidden="false" customHeight="false" outlineLevel="0" collapsed="false">
      <c r="A1086" s="0" t="n">
        <v>18261694</v>
      </c>
      <c r="B1086" s="0" t="s">
        <v>3462</v>
      </c>
      <c r="C1086" s="0" t="n">
        <v>1</v>
      </c>
      <c r="D1086" s="0" t="s">
        <v>2945</v>
      </c>
      <c r="E1086" s="0" t="s">
        <v>3463</v>
      </c>
      <c r="F1086" s="0" t="s">
        <v>3447</v>
      </c>
      <c r="G1086" s="0" t="s">
        <v>3448</v>
      </c>
      <c r="H1086" s="0" t="s">
        <v>3142</v>
      </c>
      <c r="I1086" s="0" t="s">
        <v>2123</v>
      </c>
      <c r="J1086" s="0" t="s">
        <v>47</v>
      </c>
      <c r="K1086" s="0" t="s">
        <v>47</v>
      </c>
      <c r="L1086" s="0" t="s">
        <v>47</v>
      </c>
      <c r="M1086" s="0" t="s">
        <v>47</v>
      </c>
      <c r="N1086" s="0" t="n">
        <v>1</v>
      </c>
      <c r="O1086" s="0" t="n">
        <v>10</v>
      </c>
      <c r="P1086" s="0" t="n">
        <v>300</v>
      </c>
      <c r="Q1086" s="0" t="n">
        <v>3.1</v>
      </c>
      <c r="R1086" s="0" t="str">
        <f aca="false">INDEX(Lookup!$B$4:$B$18,MATCH(C1086,Lookup!$A$4:$A$18,0))</f>
        <v>India</v>
      </c>
      <c r="S1086" s="20" t="n">
        <f aca="false">INDEX(Lookup!$D$4:$D$18,MATCH(C1086,Lookup!$A$4:$A$18,0))</f>
        <v>0.012</v>
      </c>
      <c r="T1086" s="21" t="n">
        <f aca="false">ROUND(P1086*S1086,2)</f>
        <v>3.6</v>
      </c>
      <c r="U1086" s="21" t="n">
        <f aca="false">IF(T1086&lt;=10,1,IF(T1086&lt;=20,2,IF(T1086&lt;=30,3,IF(T1086&lt;=40,4,IF(T1086&lt;=50,5,IF(T1086&lt;=100,6,IF(T1086&lt;=250,7,8)))))))</f>
        <v>1</v>
      </c>
      <c r="V1086" s="21" t="n">
        <f aca="false">IF(AND(OR(Dashboard!$T$3="All",R1086=Dashboard!$T$3),OR(Dashboard!$T$4="All",D1086=Dashboard!$T$4)),1,0)</f>
        <v>1</v>
      </c>
      <c r="W1086" s="21" t="n">
        <f aca="false">IF(V1086=1,T1086+ROW()/10000000,0)</f>
        <v>3.6001086</v>
      </c>
    </row>
    <row r="1087" customFormat="false" ht="15" hidden="false" customHeight="false" outlineLevel="0" collapsed="false">
      <c r="A1087" s="0" t="n">
        <v>18365998</v>
      </c>
      <c r="B1087" s="0" t="s">
        <v>3464</v>
      </c>
      <c r="C1087" s="0" t="n">
        <v>1</v>
      </c>
      <c r="D1087" s="0" t="s">
        <v>2945</v>
      </c>
      <c r="E1087" s="0" t="s">
        <v>3465</v>
      </c>
      <c r="F1087" s="0" t="s">
        <v>3447</v>
      </c>
      <c r="G1087" s="0" t="s">
        <v>3448</v>
      </c>
      <c r="H1087" s="0" t="s">
        <v>2359</v>
      </c>
      <c r="I1087" s="0" t="s">
        <v>2123</v>
      </c>
      <c r="J1087" s="0" t="s">
        <v>47</v>
      </c>
      <c r="K1087" s="0" t="s">
        <v>47</v>
      </c>
      <c r="L1087" s="0" t="s">
        <v>47</v>
      </c>
      <c r="M1087" s="0" t="s">
        <v>47</v>
      </c>
      <c r="N1087" s="0" t="n">
        <v>2</v>
      </c>
      <c r="O1087" s="0" t="n">
        <v>17</v>
      </c>
      <c r="P1087" s="0" t="n">
        <v>500</v>
      </c>
      <c r="Q1087" s="0" t="n">
        <v>3.3</v>
      </c>
      <c r="R1087" s="0" t="str">
        <f aca="false">INDEX(Lookup!$B$4:$B$18,MATCH(C1087,Lookup!$A$4:$A$18,0))</f>
        <v>India</v>
      </c>
      <c r="S1087" s="20" t="n">
        <f aca="false">INDEX(Lookup!$D$4:$D$18,MATCH(C1087,Lookup!$A$4:$A$18,0))</f>
        <v>0.012</v>
      </c>
      <c r="T1087" s="21" t="n">
        <f aca="false">ROUND(P1087*S1087,2)</f>
        <v>6</v>
      </c>
      <c r="U1087" s="21" t="n">
        <f aca="false">IF(T1087&lt;=10,1,IF(T1087&lt;=20,2,IF(T1087&lt;=30,3,IF(T1087&lt;=40,4,IF(T1087&lt;=50,5,IF(T1087&lt;=100,6,IF(T1087&lt;=250,7,8)))))))</f>
        <v>1</v>
      </c>
      <c r="V1087" s="21" t="n">
        <f aca="false">IF(AND(OR(Dashboard!$T$3="All",R1087=Dashboard!$T$3),OR(Dashboard!$T$4="All",D1087=Dashboard!$T$4)),1,0)</f>
        <v>1</v>
      </c>
      <c r="W1087" s="21" t="n">
        <f aca="false">IF(V1087=1,T1087+ROW()/10000000,0)</f>
        <v>6.0001087</v>
      </c>
    </row>
    <row r="1088" customFormat="false" ht="15" hidden="false" customHeight="false" outlineLevel="0" collapsed="false">
      <c r="A1088" s="0" t="n">
        <v>18273572</v>
      </c>
      <c r="B1088" s="0" t="s">
        <v>3466</v>
      </c>
      <c r="C1088" s="0" t="n">
        <v>1</v>
      </c>
      <c r="D1088" s="0" t="s">
        <v>2945</v>
      </c>
      <c r="E1088" s="0" t="s">
        <v>3467</v>
      </c>
      <c r="F1088" s="0" t="s">
        <v>3447</v>
      </c>
      <c r="G1088" s="0" t="s">
        <v>3448</v>
      </c>
      <c r="H1088" s="0" t="s">
        <v>2136</v>
      </c>
      <c r="I1088" s="0" t="s">
        <v>2123</v>
      </c>
      <c r="J1088" s="0" t="s">
        <v>47</v>
      </c>
      <c r="K1088" s="0" t="s">
        <v>46</v>
      </c>
      <c r="L1088" s="0" t="s">
        <v>47</v>
      </c>
      <c r="M1088" s="0" t="s">
        <v>47</v>
      </c>
      <c r="N1088" s="0" t="n">
        <v>2</v>
      </c>
      <c r="O1088" s="0" t="n">
        <v>37</v>
      </c>
      <c r="P1088" s="0" t="n">
        <v>500</v>
      </c>
      <c r="Q1088" s="0" t="n">
        <v>3.4</v>
      </c>
      <c r="R1088" s="0" t="str">
        <f aca="false">INDEX(Lookup!$B$4:$B$18,MATCH(C1088,Lookup!$A$4:$A$18,0))</f>
        <v>India</v>
      </c>
      <c r="S1088" s="20" t="n">
        <f aca="false">INDEX(Lookup!$D$4:$D$18,MATCH(C1088,Lookup!$A$4:$A$18,0))</f>
        <v>0.012</v>
      </c>
      <c r="T1088" s="21" t="n">
        <f aca="false">ROUND(P1088*S1088,2)</f>
        <v>6</v>
      </c>
      <c r="U1088" s="21" t="n">
        <f aca="false">IF(T1088&lt;=10,1,IF(T1088&lt;=20,2,IF(T1088&lt;=30,3,IF(T1088&lt;=40,4,IF(T1088&lt;=50,5,IF(T1088&lt;=100,6,IF(T1088&lt;=250,7,8)))))))</f>
        <v>1</v>
      </c>
      <c r="V1088" s="21" t="n">
        <f aca="false">IF(AND(OR(Dashboard!$T$3="All",R1088=Dashboard!$T$3),OR(Dashboard!$T$4="All",D1088=Dashboard!$T$4)),1,0)</f>
        <v>1</v>
      </c>
      <c r="W1088" s="21" t="n">
        <f aca="false">IF(V1088=1,T1088+ROW()/10000000,0)</f>
        <v>6.0001088</v>
      </c>
    </row>
    <row r="1089" customFormat="false" ht="15" hidden="false" customHeight="false" outlineLevel="0" collapsed="false">
      <c r="A1089" s="0" t="n">
        <v>18363078</v>
      </c>
      <c r="B1089" s="0" t="s">
        <v>3468</v>
      </c>
      <c r="C1089" s="0" t="n">
        <v>1</v>
      </c>
      <c r="D1089" s="0" t="s">
        <v>2945</v>
      </c>
      <c r="E1089" s="0" t="s">
        <v>3469</v>
      </c>
      <c r="F1089" s="0" t="s">
        <v>3447</v>
      </c>
      <c r="G1089" s="0" t="s">
        <v>3448</v>
      </c>
      <c r="H1089" s="0" t="s">
        <v>2147</v>
      </c>
      <c r="I1089" s="0" t="s">
        <v>2123</v>
      </c>
      <c r="J1089" s="0" t="s">
        <v>47</v>
      </c>
      <c r="K1089" s="0" t="s">
        <v>46</v>
      </c>
      <c r="L1089" s="0" t="s">
        <v>47</v>
      </c>
      <c r="M1089" s="0" t="s">
        <v>47</v>
      </c>
      <c r="N1089" s="0" t="n">
        <v>2</v>
      </c>
      <c r="O1089" s="0" t="n">
        <v>33</v>
      </c>
      <c r="P1089" s="0" t="n">
        <v>600</v>
      </c>
      <c r="Q1089" s="0" t="n">
        <v>3.5</v>
      </c>
      <c r="R1089" s="0" t="str">
        <f aca="false">INDEX(Lookup!$B$4:$B$18,MATCH(C1089,Lookup!$A$4:$A$18,0))</f>
        <v>India</v>
      </c>
      <c r="S1089" s="20" t="n">
        <f aca="false">INDEX(Lookup!$D$4:$D$18,MATCH(C1089,Lookup!$A$4:$A$18,0))</f>
        <v>0.012</v>
      </c>
      <c r="T1089" s="21" t="n">
        <f aca="false">ROUND(P1089*S1089,2)</f>
        <v>7.2</v>
      </c>
      <c r="U1089" s="21" t="n">
        <f aca="false">IF(T1089&lt;=10,1,IF(T1089&lt;=20,2,IF(T1089&lt;=30,3,IF(T1089&lt;=40,4,IF(T1089&lt;=50,5,IF(T1089&lt;=100,6,IF(T1089&lt;=250,7,8)))))))</f>
        <v>1</v>
      </c>
      <c r="V1089" s="21" t="n">
        <f aca="false">IF(AND(OR(Dashboard!$T$3="All",R1089=Dashboard!$T$3),OR(Dashboard!$T$4="All",D1089=Dashboard!$T$4)),1,0)</f>
        <v>1</v>
      </c>
      <c r="W1089" s="21" t="n">
        <f aca="false">IF(V1089=1,T1089+ROW()/10000000,0)</f>
        <v>7.2001089</v>
      </c>
    </row>
    <row r="1090" customFormat="false" ht="15" hidden="false" customHeight="false" outlineLevel="0" collapsed="false">
      <c r="A1090" s="0" t="n">
        <v>18356019</v>
      </c>
      <c r="B1090" s="0" t="s">
        <v>3470</v>
      </c>
      <c r="C1090" s="0" t="n">
        <v>1</v>
      </c>
      <c r="D1090" s="0" t="s">
        <v>2945</v>
      </c>
      <c r="E1090" s="0" t="s">
        <v>3471</v>
      </c>
      <c r="F1090" s="0" t="s">
        <v>3472</v>
      </c>
      <c r="G1090" s="0" t="s">
        <v>3473</v>
      </c>
      <c r="H1090" s="0" t="s">
        <v>3142</v>
      </c>
      <c r="I1090" s="0" t="s">
        <v>2123</v>
      </c>
      <c r="J1090" s="0" t="s">
        <v>47</v>
      </c>
      <c r="K1090" s="0" t="s">
        <v>47</v>
      </c>
      <c r="L1090" s="0" t="s">
        <v>47</v>
      </c>
      <c r="M1090" s="0" t="s">
        <v>47</v>
      </c>
      <c r="N1090" s="0" t="n">
        <v>1</v>
      </c>
      <c r="O1090" s="0" t="n">
        <v>9</v>
      </c>
      <c r="P1090" s="0" t="n">
        <v>200</v>
      </c>
      <c r="Q1090" s="0" t="n">
        <v>3.1</v>
      </c>
      <c r="R1090" s="0" t="str">
        <f aca="false">INDEX(Lookup!$B$4:$B$18,MATCH(C1090,Lookup!$A$4:$A$18,0))</f>
        <v>India</v>
      </c>
      <c r="S1090" s="20" t="n">
        <f aca="false">INDEX(Lookup!$D$4:$D$18,MATCH(C1090,Lookup!$A$4:$A$18,0))</f>
        <v>0.012</v>
      </c>
      <c r="T1090" s="21" t="n">
        <f aca="false">ROUND(P1090*S1090,2)</f>
        <v>2.4</v>
      </c>
      <c r="U1090" s="21" t="n">
        <f aca="false">IF(T1090&lt;=10,1,IF(T1090&lt;=20,2,IF(T1090&lt;=30,3,IF(T1090&lt;=40,4,IF(T1090&lt;=50,5,IF(T1090&lt;=100,6,IF(T1090&lt;=250,7,8)))))))</f>
        <v>1</v>
      </c>
      <c r="V1090" s="21" t="n">
        <f aca="false">IF(AND(OR(Dashboard!$T$3="All",R1090=Dashboard!$T$3),OR(Dashboard!$T$4="All",D1090=Dashboard!$T$4)),1,0)</f>
        <v>1</v>
      </c>
      <c r="W1090" s="21" t="n">
        <f aca="false">IF(V1090=1,T1090+ROW()/10000000,0)</f>
        <v>2.400109</v>
      </c>
    </row>
    <row r="1091" customFormat="false" ht="15" hidden="false" customHeight="false" outlineLevel="0" collapsed="false">
      <c r="A1091" s="0" t="n">
        <v>312688</v>
      </c>
      <c r="B1091" s="0" t="s">
        <v>3474</v>
      </c>
      <c r="C1091" s="0" t="n">
        <v>1</v>
      </c>
      <c r="D1091" s="0" t="s">
        <v>2945</v>
      </c>
      <c r="E1091" s="0" t="s">
        <v>3473</v>
      </c>
      <c r="F1091" s="0" t="s">
        <v>3472</v>
      </c>
      <c r="G1091" s="0" t="s">
        <v>3473</v>
      </c>
      <c r="H1091" s="0" t="s">
        <v>2868</v>
      </c>
      <c r="I1091" s="0" t="s">
        <v>2123</v>
      </c>
      <c r="J1091" s="0" t="s">
        <v>47</v>
      </c>
      <c r="K1091" s="0" t="s">
        <v>47</v>
      </c>
      <c r="L1091" s="0" t="s">
        <v>47</v>
      </c>
      <c r="M1091" s="0" t="s">
        <v>47</v>
      </c>
      <c r="N1091" s="0" t="n">
        <v>2</v>
      </c>
      <c r="O1091" s="0" t="n">
        <v>3</v>
      </c>
      <c r="P1091" s="0" t="n">
        <v>800</v>
      </c>
      <c r="Q1091" s="0" t="n">
        <v>1</v>
      </c>
      <c r="R1091" s="0" t="str">
        <f aca="false">INDEX(Lookup!$B$4:$B$18,MATCH(C1091,Lookup!$A$4:$A$18,0))</f>
        <v>India</v>
      </c>
      <c r="S1091" s="20" t="n">
        <f aca="false">INDEX(Lookup!$D$4:$D$18,MATCH(C1091,Lookup!$A$4:$A$18,0))</f>
        <v>0.012</v>
      </c>
      <c r="T1091" s="21" t="n">
        <f aca="false">ROUND(P1091*S1091,2)</f>
        <v>9.6</v>
      </c>
      <c r="U1091" s="21" t="n">
        <f aca="false">IF(T1091&lt;=10,1,IF(T1091&lt;=20,2,IF(T1091&lt;=30,3,IF(T1091&lt;=40,4,IF(T1091&lt;=50,5,IF(T1091&lt;=100,6,IF(T1091&lt;=250,7,8)))))))</f>
        <v>1</v>
      </c>
      <c r="V1091" s="21" t="n">
        <f aca="false">IF(AND(OR(Dashboard!$T$3="All",R1091=Dashboard!$T$3),OR(Dashboard!$T$4="All",D1091=Dashboard!$T$4)),1,0)</f>
        <v>1</v>
      </c>
      <c r="W1091" s="21" t="n">
        <f aca="false">IF(V1091=1,T1091+ROW()/10000000,0)</f>
        <v>9.6001091</v>
      </c>
    </row>
    <row r="1092" customFormat="false" ht="15" hidden="false" customHeight="false" outlineLevel="0" collapsed="false">
      <c r="A1092" s="0" t="n">
        <v>18381668</v>
      </c>
      <c r="B1092" s="0" t="s">
        <v>3475</v>
      </c>
      <c r="C1092" s="0" t="n">
        <v>1</v>
      </c>
      <c r="D1092" s="0" t="s">
        <v>2945</v>
      </c>
      <c r="E1092" s="0" t="s">
        <v>3476</v>
      </c>
      <c r="F1092" s="0" t="s">
        <v>3472</v>
      </c>
      <c r="G1092" s="0" t="s">
        <v>3473</v>
      </c>
      <c r="H1092" s="0" t="s">
        <v>69</v>
      </c>
      <c r="I1092" s="0" t="s">
        <v>2123</v>
      </c>
      <c r="J1092" s="0" t="s">
        <v>47</v>
      </c>
      <c r="K1092" s="0" t="s">
        <v>47</v>
      </c>
      <c r="L1092" s="0" t="s">
        <v>47</v>
      </c>
      <c r="M1092" s="0" t="s">
        <v>47</v>
      </c>
      <c r="N1092" s="0" t="n">
        <v>1</v>
      </c>
      <c r="O1092" s="0" t="n">
        <v>2</v>
      </c>
      <c r="P1092" s="0" t="n">
        <v>300</v>
      </c>
      <c r="Q1092" s="0" t="n">
        <v>1</v>
      </c>
      <c r="R1092" s="0" t="str">
        <f aca="false">INDEX(Lookup!$B$4:$B$18,MATCH(C1092,Lookup!$A$4:$A$18,0))</f>
        <v>India</v>
      </c>
      <c r="S1092" s="20" t="n">
        <f aca="false">INDEX(Lookup!$D$4:$D$18,MATCH(C1092,Lookup!$A$4:$A$18,0))</f>
        <v>0.012</v>
      </c>
      <c r="T1092" s="21" t="n">
        <f aca="false">ROUND(P1092*S1092,2)</f>
        <v>3.6</v>
      </c>
      <c r="U1092" s="21" t="n">
        <f aca="false">IF(T1092&lt;=10,1,IF(T1092&lt;=20,2,IF(T1092&lt;=30,3,IF(T1092&lt;=40,4,IF(T1092&lt;=50,5,IF(T1092&lt;=100,6,IF(T1092&lt;=250,7,8)))))))</f>
        <v>1</v>
      </c>
      <c r="V1092" s="21" t="n">
        <f aca="false">IF(AND(OR(Dashboard!$T$3="All",R1092=Dashboard!$T$3),OR(Dashboard!$T$4="All",D1092=Dashboard!$T$4)),1,0)</f>
        <v>1</v>
      </c>
      <c r="W1092" s="21" t="n">
        <f aca="false">IF(V1092=1,T1092+ROW()/10000000,0)</f>
        <v>3.6001092</v>
      </c>
    </row>
    <row r="1093" customFormat="false" ht="15" hidden="false" customHeight="false" outlineLevel="0" collapsed="false">
      <c r="A1093" s="0" t="n">
        <v>18287397</v>
      </c>
      <c r="B1093" s="0" t="s">
        <v>3477</v>
      </c>
      <c r="C1093" s="0" t="n">
        <v>1</v>
      </c>
      <c r="D1093" s="0" t="s">
        <v>2945</v>
      </c>
      <c r="E1093" s="0" t="s">
        <v>3478</v>
      </c>
      <c r="F1093" s="0" t="s">
        <v>3472</v>
      </c>
      <c r="G1093" s="0" t="s">
        <v>3473</v>
      </c>
      <c r="H1093" s="0" t="s">
        <v>2128</v>
      </c>
      <c r="I1093" s="0" t="s">
        <v>2123</v>
      </c>
      <c r="J1093" s="0" t="s">
        <v>47</v>
      </c>
      <c r="K1093" s="0" t="s">
        <v>47</v>
      </c>
      <c r="L1093" s="0" t="s">
        <v>47</v>
      </c>
      <c r="M1093" s="0" t="s">
        <v>47</v>
      </c>
      <c r="N1093" s="0" t="n">
        <v>1</v>
      </c>
      <c r="O1093" s="0" t="n">
        <v>1</v>
      </c>
      <c r="P1093" s="0" t="n">
        <v>450</v>
      </c>
      <c r="Q1093" s="0" t="n">
        <v>1</v>
      </c>
      <c r="R1093" s="0" t="str">
        <f aca="false">INDEX(Lookup!$B$4:$B$18,MATCH(C1093,Lookup!$A$4:$A$18,0))</f>
        <v>India</v>
      </c>
      <c r="S1093" s="20" t="n">
        <f aca="false">INDEX(Lookup!$D$4:$D$18,MATCH(C1093,Lookup!$A$4:$A$18,0))</f>
        <v>0.012</v>
      </c>
      <c r="T1093" s="21" t="n">
        <f aca="false">ROUND(P1093*S1093,2)</f>
        <v>5.4</v>
      </c>
      <c r="U1093" s="21" t="n">
        <f aca="false">IF(T1093&lt;=10,1,IF(T1093&lt;=20,2,IF(T1093&lt;=30,3,IF(T1093&lt;=40,4,IF(T1093&lt;=50,5,IF(T1093&lt;=100,6,IF(T1093&lt;=250,7,8)))))))</f>
        <v>1</v>
      </c>
      <c r="V1093" s="21" t="n">
        <f aca="false">IF(AND(OR(Dashboard!$T$3="All",R1093=Dashboard!$T$3),OR(Dashboard!$T$4="All",D1093=Dashboard!$T$4)),1,0)</f>
        <v>1</v>
      </c>
      <c r="W1093" s="21" t="n">
        <f aca="false">IF(V1093=1,T1093+ROW()/10000000,0)</f>
        <v>5.4001093</v>
      </c>
    </row>
    <row r="1094" customFormat="false" ht="15" hidden="false" customHeight="false" outlineLevel="0" collapsed="false">
      <c r="A1094" s="0" t="n">
        <v>18294253</v>
      </c>
      <c r="B1094" s="0" t="s">
        <v>3479</v>
      </c>
      <c r="C1094" s="0" t="n">
        <v>1</v>
      </c>
      <c r="D1094" s="0" t="s">
        <v>2945</v>
      </c>
      <c r="E1094" s="0" t="s">
        <v>3480</v>
      </c>
      <c r="F1094" s="0" t="s">
        <v>3472</v>
      </c>
      <c r="G1094" s="0" t="s">
        <v>3473</v>
      </c>
      <c r="H1094" s="0" t="s">
        <v>156</v>
      </c>
      <c r="I1094" s="0" t="s">
        <v>2123</v>
      </c>
      <c r="J1094" s="0" t="s">
        <v>47</v>
      </c>
      <c r="K1094" s="0" t="s">
        <v>47</v>
      </c>
      <c r="L1094" s="0" t="s">
        <v>47</v>
      </c>
      <c r="M1094" s="0" t="s">
        <v>47</v>
      </c>
      <c r="N1094" s="0" t="n">
        <v>1</v>
      </c>
      <c r="O1094" s="0" t="n">
        <v>0</v>
      </c>
      <c r="P1094" s="0" t="n">
        <v>300</v>
      </c>
      <c r="Q1094" s="0" t="n">
        <v>1</v>
      </c>
      <c r="R1094" s="0" t="str">
        <f aca="false">INDEX(Lookup!$B$4:$B$18,MATCH(C1094,Lookup!$A$4:$A$18,0))</f>
        <v>India</v>
      </c>
      <c r="S1094" s="20" t="n">
        <f aca="false">INDEX(Lookup!$D$4:$D$18,MATCH(C1094,Lookup!$A$4:$A$18,0))</f>
        <v>0.012</v>
      </c>
      <c r="T1094" s="21" t="n">
        <f aca="false">ROUND(P1094*S1094,2)</f>
        <v>3.6</v>
      </c>
      <c r="U1094" s="21" t="n">
        <f aca="false">IF(T1094&lt;=10,1,IF(T1094&lt;=20,2,IF(T1094&lt;=30,3,IF(T1094&lt;=40,4,IF(T1094&lt;=50,5,IF(T1094&lt;=100,6,IF(T1094&lt;=250,7,8)))))))</f>
        <v>1</v>
      </c>
      <c r="V1094" s="21" t="n">
        <f aca="false">IF(AND(OR(Dashboard!$T$3="All",R1094=Dashboard!$T$3),OR(Dashboard!$T$4="All",D1094=Dashboard!$T$4)),1,0)</f>
        <v>1</v>
      </c>
      <c r="W1094" s="21" t="n">
        <f aca="false">IF(V1094=1,T1094+ROW()/10000000,0)</f>
        <v>3.6001094</v>
      </c>
    </row>
    <row r="1095" customFormat="false" ht="15" hidden="false" customHeight="false" outlineLevel="0" collapsed="false">
      <c r="A1095" s="0" t="n">
        <v>18471304</v>
      </c>
      <c r="B1095" s="0" t="s">
        <v>3481</v>
      </c>
      <c r="C1095" s="0" t="n">
        <v>1</v>
      </c>
      <c r="D1095" s="0" t="s">
        <v>2945</v>
      </c>
      <c r="E1095" s="0" t="s">
        <v>3482</v>
      </c>
      <c r="F1095" s="0" t="s">
        <v>3483</v>
      </c>
      <c r="G1095" s="0" t="s">
        <v>3484</v>
      </c>
      <c r="H1095" s="0" t="s">
        <v>402</v>
      </c>
      <c r="I1095" s="0" t="s">
        <v>2123</v>
      </c>
      <c r="J1095" s="0" t="s">
        <v>47</v>
      </c>
      <c r="K1095" s="0" t="s">
        <v>47</v>
      </c>
      <c r="L1095" s="0" t="s">
        <v>47</v>
      </c>
      <c r="M1095" s="0" t="s">
        <v>47</v>
      </c>
      <c r="N1095" s="0" t="n">
        <v>1</v>
      </c>
      <c r="O1095" s="0" t="n">
        <v>0</v>
      </c>
      <c r="P1095" s="0" t="n">
        <v>150</v>
      </c>
      <c r="Q1095" s="0" t="n">
        <v>1</v>
      </c>
      <c r="R1095" s="0" t="str">
        <f aca="false">INDEX(Lookup!$B$4:$B$18,MATCH(C1095,Lookup!$A$4:$A$18,0))</f>
        <v>India</v>
      </c>
      <c r="S1095" s="20" t="n">
        <f aca="false">INDEX(Lookup!$D$4:$D$18,MATCH(C1095,Lookup!$A$4:$A$18,0))</f>
        <v>0.012</v>
      </c>
      <c r="T1095" s="21" t="n">
        <f aca="false">ROUND(P1095*S1095,2)</f>
        <v>1.8</v>
      </c>
      <c r="U1095" s="21" t="n">
        <f aca="false">IF(T1095&lt;=10,1,IF(T1095&lt;=20,2,IF(T1095&lt;=30,3,IF(T1095&lt;=40,4,IF(T1095&lt;=50,5,IF(T1095&lt;=100,6,IF(T1095&lt;=250,7,8)))))))</f>
        <v>1</v>
      </c>
      <c r="V1095" s="21" t="n">
        <f aca="false">IF(AND(OR(Dashboard!$T$3="All",R1095=Dashboard!$T$3),OR(Dashboard!$T$4="All",D1095=Dashboard!$T$4)),1,0)</f>
        <v>1</v>
      </c>
      <c r="W1095" s="21" t="n">
        <f aca="false">IF(V1095=1,T1095+ROW()/10000000,0)</f>
        <v>1.8001095</v>
      </c>
    </row>
    <row r="1096" customFormat="false" ht="15" hidden="false" customHeight="false" outlineLevel="0" collapsed="false">
      <c r="A1096" s="0" t="n">
        <v>8026</v>
      </c>
      <c r="B1096" s="0" t="s">
        <v>3485</v>
      </c>
      <c r="C1096" s="0" t="n">
        <v>1</v>
      </c>
      <c r="D1096" s="0" t="s">
        <v>2945</v>
      </c>
      <c r="E1096" s="0" t="s">
        <v>3486</v>
      </c>
      <c r="F1096" s="0" t="s">
        <v>3487</v>
      </c>
      <c r="G1096" s="0" t="s">
        <v>3488</v>
      </c>
      <c r="H1096" s="0" t="s">
        <v>3489</v>
      </c>
      <c r="I1096" s="0" t="s">
        <v>2123</v>
      </c>
      <c r="J1096" s="0" t="s">
        <v>47</v>
      </c>
      <c r="K1096" s="0" t="s">
        <v>47</v>
      </c>
      <c r="L1096" s="0" t="s">
        <v>47</v>
      </c>
      <c r="M1096" s="0" t="s">
        <v>47</v>
      </c>
      <c r="N1096" s="0" t="n">
        <v>1</v>
      </c>
      <c r="O1096" s="0" t="n">
        <v>4</v>
      </c>
      <c r="P1096" s="0" t="n">
        <v>100</v>
      </c>
      <c r="Q1096" s="0" t="n">
        <v>2.9</v>
      </c>
      <c r="R1096" s="0" t="str">
        <f aca="false">INDEX(Lookup!$B$4:$B$18,MATCH(C1096,Lookup!$A$4:$A$18,0))</f>
        <v>India</v>
      </c>
      <c r="S1096" s="20" t="n">
        <f aca="false">INDEX(Lookup!$D$4:$D$18,MATCH(C1096,Lookup!$A$4:$A$18,0))</f>
        <v>0.012</v>
      </c>
      <c r="T1096" s="21" t="n">
        <f aca="false">ROUND(P1096*S1096,2)</f>
        <v>1.2</v>
      </c>
      <c r="U1096" s="21" t="n">
        <f aca="false">IF(T1096&lt;=10,1,IF(T1096&lt;=20,2,IF(T1096&lt;=30,3,IF(T1096&lt;=40,4,IF(T1096&lt;=50,5,IF(T1096&lt;=100,6,IF(T1096&lt;=250,7,8)))))))</f>
        <v>1</v>
      </c>
      <c r="V1096" s="21" t="n">
        <f aca="false">IF(AND(OR(Dashboard!$T$3="All",R1096=Dashboard!$T$3),OR(Dashboard!$T$4="All",D1096=Dashboard!$T$4)),1,0)</f>
        <v>1</v>
      </c>
      <c r="W1096" s="21" t="n">
        <f aca="false">IF(V1096=1,T1096+ROW()/10000000,0)</f>
        <v>1.2001096</v>
      </c>
    </row>
    <row r="1097" customFormat="false" ht="15" hidden="false" customHeight="false" outlineLevel="0" collapsed="false">
      <c r="A1097" s="0" t="n">
        <v>18265697</v>
      </c>
      <c r="B1097" s="0" t="s">
        <v>3490</v>
      </c>
      <c r="C1097" s="0" t="n">
        <v>1</v>
      </c>
      <c r="D1097" s="0" t="s">
        <v>2945</v>
      </c>
      <c r="E1097" s="0" t="s">
        <v>3491</v>
      </c>
      <c r="F1097" s="0" t="s">
        <v>3487</v>
      </c>
      <c r="G1097" s="0" t="s">
        <v>3488</v>
      </c>
      <c r="H1097" s="0" t="s">
        <v>2136</v>
      </c>
      <c r="I1097" s="0" t="s">
        <v>2123</v>
      </c>
      <c r="J1097" s="0" t="s">
        <v>47</v>
      </c>
      <c r="K1097" s="0" t="s">
        <v>47</v>
      </c>
      <c r="L1097" s="0" t="s">
        <v>47</v>
      </c>
      <c r="M1097" s="0" t="s">
        <v>47</v>
      </c>
      <c r="N1097" s="0" t="n">
        <v>2</v>
      </c>
      <c r="O1097" s="0" t="n">
        <v>14</v>
      </c>
      <c r="P1097" s="0" t="n">
        <v>550</v>
      </c>
      <c r="Q1097" s="0" t="n">
        <v>3</v>
      </c>
      <c r="R1097" s="0" t="str">
        <f aca="false">INDEX(Lookup!$B$4:$B$18,MATCH(C1097,Lookup!$A$4:$A$18,0))</f>
        <v>India</v>
      </c>
      <c r="S1097" s="20" t="n">
        <f aca="false">INDEX(Lookup!$D$4:$D$18,MATCH(C1097,Lookup!$A$4:$A$18,0))</f>
        <v>0.012</v>
      </c>
      <c r="T1097" s="21" t="n">
        <f aca="false">ROUND(P1097*S1097,2)</f>
        <v>6.6</v>
      </c>
      <c r="U1097" s="21" t="n">
        <f aca="false">IF(T1097&lt;=10,1,IF(T1097&lt;=20,2,IF(T1097&lt;=30,3,IF(T1097&lt;=40,4,IF(T1097&lt;=50,5,IF(T1097&lt;=100,6,IF(T1097&lt;=250,7,8)))))))</f>
        <v>1</v>
      </c>
      <c r="V1097" s="21" t="n">
        <f aca="false">IF(AND(OR(Dashboard!$T$3="All",R1097=Dashboard!$T$3),OR(Dashboard!$T$4="All",D1097=Dashboard!$T$4)),1,0)</f>
        <v>1</v>
      </c>
      <c r="W1097" s="21" t="n">
        <f aca="false">IF(V1097=1,T1097+ROW()/10000000,0)</f>
        <v>6.6001097</v>
      </c>
    </row>
    <row r="1098" customFormat="false" ht="15" hidden="false" customHeight="false" outlineLevel="0" collapsed="false">
      <c r="A1098" s="0" t="n">
        <v>307151</v>
      </c>
      <c r="B1098" s="0" t="s">
        <v>3492</v>
      </c>
      <c r="C1098" s="0" t="n">
        <v>1</v>
      </c>
      <c r="D1098" s="0" t="s">
        <v>2945</v>
      </c>
      <c r="E1098" s="0" t="s">
        <v>3493</v>
      </c>
      <c r="F1098" s="0" t="s">
        <v>3487</v>
      </c>
      <c r="G1098" s="0" t="s">
        <v>3488</v>
      </c>
      <c r="H1098" s="0" t="s">
        <v>2288</v>
      </c>
      <c r="I1098" s="0" t="s">
        <v>2123</v>
      </c>
      <c r="J1098" s="0" t="s">
        <v>47</v>
      </c>
      <c r="K1098" s="0" t="s">
        <v>47</v>
      </c>
      <c r="L1098" s="0" t="s">
        <v>47</v>
      </c>
      <c r="M1098" s="0" t="s">
        <v>47</v>
      </c>
      <c r="N1098" s="0" t="n">
        <v>2</v>
      </c>
      <c r="O1098" s="0" t="n">
        <v>13</v>
      </c>
      <c r="P1098" s="0" t="n">
        <v>500</v>
      </c>
      <c r="Q1098" s="0" t="n">
        <v>2.8</v>
      </c>
      <c r="R1098" s="0" t="str">
        <f aca="false">INDEX(Lookup!$B$4:$B$18,MATCH(C1098,Lookup!$A$4:$A$18,0))</f>
        <v>India</v>
      </c>
      <c r="S1098" s="20" t="n">
        <f aca="false">INDEX(Lookup!$D$4:$D$18,MATCH(C1098,Lookup!$A$4:$A$18,0))</f>
        <v>0.012</v>
      </c>
      <c r="T1098" s="21" t="n">
        <f aca="false">ROUND(P1098*S1098,2)</f>
        <v>6</v>
      </c>
      <c r="U1098" s="21" t="n">
        <f aca="false">IF(T1098&lt;=10,1,IF(T1098&lt;=20,2,IF(T1098&lt;=30,3,IF(T1098&lt;=40,4,IF(T1098&lt;=50,5,IF(T1098&lt;=100,6,IF(T1098&lt;=250,7,8)))))))</f>
        <v>1</v>
      </c>
      <c r="V1098" s="21" t="n">
        <f aca="false">IF(AND(OR(Dashboard!$T$3="All",R1098=Dashboard!$T$3),OR(Dashboard!$T$4="All",D1098=Dashboard!$T$4)),1,0)</f>
        <v>1</v>
      </c>
      <c r="W1098" s="21" t="n">
        <f aca="false">IF(V1098=1,T1098+ROW()/10000000,0)</f>
        <v>6.0001098</v>
      </c>
    </row>
    <row r="1099" customFormat="false" ht="15" hidden="false" customHeight="false" outlineLevel="0" collapsed="false">
      <c r="A1099" s="0" t="n">
        <v>18107844</v>
      </c>
      <c r="B1099" s="0" t="s">
        <v>3494</v>
      </c>
      <c r="C1099" s="0" t="n">
        <v>1</v>
      </c>
      <c r="D1099" s="0" t="s">
        <v>2945</v>
      </c>
      <c r="E1099" s="0" t="s">
        <v>3495</v>
      </c>
      <c r="F1099" s="0" t="s">
        <v>3487</v>
      </c>
      <c r="G1099" s="0" t="s">
        <v>3488</v>
      </c>
      <c r="H1099" s="0" t="s">
        <v>3067</v>
      </c>
      <c r="I1099" s="0" t="s">
        <v>2123</v>
      </c>
      <c r="J1099" s="0" t="s">
        <v>47</v>
      </c>
      <c r="K1099" s="0" t="s">
        <v>47</v>
      </c>
      <c r="L1099" s="0" t="s">
        <v>47</v>
      </c>
      <c r="M1099" s="0" t="s">
        <v>47</v>
      </c>
      <c r="N1099" s="0" t="n">
        <v>1</v>
      </c>
      <c r="O1099" s="0" t="n">
        <v>5</v>
      </c>
      <c r="P1099" s="0" t="n">
        <v>400</v>
      </c>
      <c r="Q1099" s="0" t="n">
        <v>2.8</v>
      </c>
      <c r="R1099" s="0" t="str">
        <f aca="false">INDEX(Lookup!$B$4:$B$18,MATCH(C1099,Lookup!$A$4:$A$18,0))</f>
        <v>India</v>
      </c>
      <c r="S1099" s="20" t="n">
        <f aca="false">INDEX(Lookup!$D$4:$D$18,MATCH(C1099,Lookup!$A$4:$A$18,0))</f>
        <v>0.012</v>
      </c>
      <c r="T1099" s="21" t="n">
        <f aca="false">ROUND(P1099*S1099,2)</f>
        <v>4.8</v>
      </c>
      <c r="U1099" s="21" t="n">
        <f aca="false">IF(T1099&lt;=10,1,IF(T1099&lt;=20,2,IF(T1099&lt;=30,3,IF(T1099&lt;=40,4,IF(T1099&lt;=50,5,IF(T1099&lt;=100,6,IF(T1099&lt;=250,7,8)))))))</f>
        <v>1</v>
      </c>
      <c r="V1099" s="21" t="n">
        <f aca="false">IF(AND(OR(Dashboard!$T$3="All",R1099=Dashboard!$T$3),OR(Dashboard!$T$4="All",D1099=Dashboard!$T$4)),1,0)</f>
        <v>1</v>
      </c>
      <c r="W1099" s="21" t="n">
        <f aca="false">IF(V1099=1,T1099+ROW()/10000000,0)</f>
        <v>4.8001099</v>
      </c>
    </row>
    <row r="1100" customFormat="false" ht="15" hidden="false" customHeight="false" outlineLevel="0" collapsed="false">
      <c r="A1100" s="0" t="n">
        <v>18337896</v>
      </c>
      <c r="B1100" s="0" t="s">
        <v>3496</v>
      </c>
      <c r="C1100" s="0" t="n">
        <v>1</v>
      </c>
      <c r="D1100" s="0" t="s">
        <v>2945</v>
      </c>
      <c r="E1100" s="0" t="s">
        <v>3497</v>
      </c>
      <c r="F1100" s="0" t="s">
        <v>3487</v>
      </c>
      <c r="G1100" s="0" t="s">
        <v>3488</v>
      </c>
      <c r="H1100" s="0" t="s">
        <v>2079</v>
      </c>
      <c r="I1100" s="0" t="s">
        <v>2123</v>
      </c>
      <c r="J1100" s="0" t="s">
        <v>47</v>
      </c>
      <c r="K1100" s="0" t="s">
        <v>46</v>
      </c>
      <c r="L1100" s="0" t="s">
        <v>47</v>
      </c>
      <c r="M1100" s="0" t="s">
        <v>47</v>
      </c>
      <c r="N1100" s="0" t="n">
        <v>2</v>
      </c>
      <c r="O1100" s="0" t="n">
        <v>12</v>
      </c>
      <c r="P1100" s="0" t="n">
        <v>550</v>
      </c>
      <c r="Q1100" s="0" t="n">
        <v>2.6</v>
      </c>
      <c r="R1100" s="0" t="str">
        <f aca="false">INDEX(Lookup!$B$4:$B$18,MATCH(C1100,Lookup!$A$4:$A$18,0))</f>
        <v>India</v>
      </c>
      <c r="S1100" s="20" t="n">
        <f aca="false">INDEX(Lookup!$D$4:$D$18,MATCH(C1100,Lookup!$A$4:$A$18,0))</f>
        <v>0.012</v>
      </c>
      <c r="T1100" s="21" t="n">
        <f aca="false">ROUND(P1100*S1100,2)</f>
        <v>6.6</v>
      </c>
      <c r="U1100" s="21" t="n">
        <f aca="false">IF(T1100&lt;=10,1,IF(T1100&lt;=20,2,IF(T1100&lt;=30,3,IF(T1100&lt;=40,4,IF(T1100&lt;=50,5,IF(T1100&lt;=100,6,IF(T1100&lt;=250,7,8)))))))</f>
        <v>1</v>
      </c>
      <c r="V1100" s="21" t="n">
        <f aca="false">IF(AND(OR(Dashboard!$T$3="All",R1100=Dashboard!$T$3),OR(Dashboard!$T$4="All",D1100=Dashboard!$T$4)),1,0)</f>
        <v>1</v>
      </c>
      <c r="W1100" s="21" t="n">
        <f aca="false">IF(V1100=1,T1100+ROW()/10000000,0)</f>
        <v>6.60011</v>
      </c>
    </row>
    <row r="1101" customFormat="false" ht="15" hidden="false" customHeight="false" outlineLevel="0" collapsed="false">
      <c r="A1101" s="0" t="n">
        <v>18261699</v>
      </c>
      <c r="B1101" s="0" t="s">
        <v>3498</v>
      </c>
      <c r="C1101" s="0" t="n">
        <v>1</v>
      </c>
      <c r="D1101" s="0" t="s">
        <v>2945</v>
      </c>
      <c r="E1101" s="0" t="s">
        <v>3499</v>
      </c>
      <c r="F1101" s="0" t="s">
        <v>3487</v>
      </c>
      <c r="G1101" s="0" t="s">
        <v>3488</v>
      </c>
      <c r="H1101" s="0" t="s">
        <v>3500</v>
      </c>
      <c r="I1101" s="0" t="s">
        <v>2123</v>
      </c>
      <c r="J1101" s="0" t="s">
        <v>47</v>
      </c>
      <c r="K1101" s="0" t="s">
        <v>47</v>
      </c>
      <c r="L1101" s="0" t="s">
        <v>47</v>
      </c>
      <c r="M1101" s="0" t="s">
        <v>47</v>
      </c>
      <c r="N1101" s="0" t="n">
        <v>2</v>
      </c>
      <c r="O1101" s="0" t="n">
        <v>8</v>
      </c>
      <c r="P1101" s="0" t="n">
        <v>550</v>
      </c>
      <c r="Q1101" s="0" t="n">
        <v>3</v>
      </c>
      <c r="R1101" s="0" t="str">
        <f aca="false">INDEX(Lookup!$B$4:$B$18,MATCH(C1101,Lookup!$A$4:$A$18,0))</f>
        <v>India</v>
      </c>
      <c r="S1101" s="20" t="n">
        <f aca="false">INDEX(Lookup!$D$4:$D$18,MATCH(C1101,Lookup!$A$4:$A$18,0))</f>
        <v>0.012</v>
      </c>
      <c r="T1101" s="21" t="n">
        <f aca="false">ROUND(P1101*S1101,2)</f>
        <v>6.6</v>
      </c>
      <c r="U1101" s="21" t="n">
        <f aca="false">IF(T1101&lt;=10,1,IF(T1101&lt;=20,2,IF(T1101&lt;=30,3,IF(T1101&lt;=40,4,IF(T1101&lt;=50,5,IF(T1101&lt;=100,6,IF(T1101&lt;=250,7,8)))))))</f>
        <v>1</v>
      </c>
      <c r="V1101" s="21" t="n">
        <f aca="false">IF(AND(OR(Dashboard!$T$3="All",R1101=Dashboard!$T$3),OR(Dashboard!$T$4="All",D1101=Dashboard!$T$4)),1,0)</f>
        <v>1</v>
      </c>
      <c r="W1101" s="21" t="n">
        <f aca="false">IF(V1101=1,T1101+ROW()/10000000,0)</f>
        <v>6.6001101</v>
      </c>
    </row>
    <row r="1102" customFormat="false" ht="15" hidden="false" customHeight="false" outlineLevel="0" collapsed="false">
      <c r="A1102" s="0" t="n">
        <v>18306531</v>
      </c>
      <c r="B1102" s="0" t="s">
        <v>3501</v>
      </c>
      <c r="C1102" s="0" t="n">
        <v>1</v>
      </c>
      <c r="D1102" s="0" t="s">
        <v>2945</v>
      </c>
      <c r="E1102" s="0" t="s">
        <v>3502</v>
      </c>
      <c r="F1102" s="0" t="s">
        <v>3487</v>
      </c>
      <c r="G1102" s="0" t="s">
        <v>3488</v>
      </c>
      <c r="H1102" s="0" t="s">
        <v>2128</v>
      </c>
      <c r="I1102" s="0" t="s">
        <v>2123</v>
      </c>
      <c r="J1102" s="0" t="s">
        <v>47</v>
      </c>
      <c r="K1102" s="0" t="s">
        <v>47</v>
      </c>
      <c r="L1102" s="0" t="s">
        <v>47</v>
      </c>
      <c r="M1102" s="0" t="s">
        <v>47</v>
      </c>
      <c r="N1102" s="0" t="n">
        <v>1</v>
      </c>
      <c r="O1102" s="0" t="n">
        <v>7</v>
      </c>
      <c r="P1102" s="0" t="n">
        <v>300</v>
      </c>
      <c r="Q1102" s="0" t="n">
        <v>3.1</v>
      </c>
      <c r="R1102" s="0" t="str">
        <f aca="false">INDEX(Lookup!$B$4:$B$18,MATCH(C1102,Lookup!$A$4:$A$18,0))</f>
        <v>India</v>
      </c>
      <c r="S1102" s="20" t="n">
        <f aca="false">INDEX(Lookup!$D$4:$D$18,MATCH(C1102,Lookup!$A$4:$A$18,0))</f>
        <v>0.012</v>
      </c>
      <c r="T1102" s="21" t="n">
        <f aca="false">ROUND(P1102*S1102,2)</f>
        <v>3.6</v>
      </c>
      <c r="U1102" s="21" t="n">
        <f aca="false">IF(T1102&lt;=10,1,IF(T1102&lt;=20,2,IF(T1102&lt;=30,3,IF(T1102&lt;=40,4,IF(T1102&lt;=50,5,IF(T1102&lt;=100,6,IF(T1102&lt;=250,7,8)))))))</f>
        <v>1</v>
      </c>
      <c r="V1102" s="21" t="n">
        <f aca="false">IF(AND(OR(Dashboard!$T$3="All",R1102=Dashboard!$T$3),OR(Dashboard!$T$4="All",D1102=Dashboard!$T$4)),1,0)</f>
        <v>1</v>
      </c>
      <c r="W1102" s="21" t="n">
        <f aca="false">IF(V1102=1,T1102+ROW()/10000000,0)</f>
        <v>3.6001102</v>
      </c>
    </row>
    <row r="1103" customFormat="false" ht="15" hidden="false" customHeight="false" outlineLevel="0" collapsed="false">
      <c r="A1103" s="0" t="n">
        <v>303571</v>
      </c>
      <c r="B1103" s="0" t="s">
        <v>3503</v>
      </c>
      <c r="C1103" s="0" t="n">
        <v>1</v>
      </c>
      <c r="D1103" s="0" t="s">
        <v>2945</v>
      </c>
      <c r="E1103" s="0" t="s">
        <v>3504</v>
      </c>
      <c r="F1103" s="0" t="s">
        <v>3487</v>
      </c>
      <c r="G1103" s="0" t="s">
        <v>3488</v>
      </c>
      <c r="H1103" s="0" t="s">
        <v>2288</v>
      </c>
      <c r="I1103" s="0" t="s">
        <v>2123</v>
      </c>
      <c r="J1103" s="0" t="s">
        <v>47</v>
      </c>
      <c r="K1103" s="0" t="s">
        <v>47</v>
      </c>
      <c r="L1103" s="0" t="s">
        <v>47</v>
      </c>
      <c r="M1103" s="0" t="s">
        <v>47</v>
      </c>
      <c r="N1103" s="0" t="n">
        <v>2</v>
      </c>
      <c r="O1103" s="0" t="n">
        <v>18</v>
      </c>
      <c r="P1103" s="0" t="n">
        <v>600</v>
      </c>
      <c r="Q1103" s="0" t="n">
        <v>3.1</v>
      </c>
      <c r="R1103" s="0" t="str">
        <f aca="false">INDEX(Lookup!$B$4:$B$18,MATCH(C1103,Lookup!$A$4:$A$18,0))</f>
        <v>India</v>
      </c>
      <c r="S1103" s="20" t="n">
        <f aca="false">INDEX(Lookup!$D$4:$D$18,MATCH(C1103,Lookup!$A$4:$A$18,0))</f>
        <v>0.012</v>
      </c>
      <c r="T1103" s="21" t="n">
        <f aca="false">ROUND(P1103*S1103,2)</f>
        <v>7.2</v>
      </c>
      <c r="U1103" s="21" t="n">
        <f aca="false">IF(T1103&lt;=10,1,IF(T1103&lt;=20,2,IF(T1103&lt;=30,3,IF(T1103&lt;=40,4,IF(T1103&lt;=50,5,IF(T1103&lt;=100,6,IF(T1103&lt;=250,7,8)))))))</f>
        <v>1</v>
      </c>
      <c r="V1103" s="21" t="n">
        <f aca="false">IF(AND(OR(Dashboard!$T$3="All",R1103=Dashboard!$T$3),OR(Dashboard!$T$4="All",D1103=Dashboard!$T$4)),1,0)</f>
        <v>1</v>
      </c>
      <c r="W1103" s="21" t="n">
        <f aca="false">IF(V1103=1,T1103+ROW()/10000000,0)</f>
        <v>7.2001103</v>
      </c>
    </row>
    <row r="1104" customFormat="false" ht="15" hidden="false" customHeight="false" outlineLevel="0" collapsed="false">
      <c r="A1104" s="0" t="n">
        <v>8099</v>
      </c>
      <c r="B1104" s="0" t="s">
        <v>3505</v>
      </c>
      <c r="C1104" s="0" t="n">
        <v>1</v>
      </c>
      <c r="D1104" s="0" t="s">
        <v>2945</v>
      </c>
      <c r="E1104" s="0" t="s">
        <v>3506</v>
      </c>
      <c r="F1104" s="0" t="s">
        <v>3487</v>
      </c>
      <c r="G1104" s="0" t="s">
        <v>3488</v>
      </c>
      <c r="H1104" s="0" t="s">
        <v>2464</v>
      </c>
      <c r="I1104" s="0" t="s">
        <v>2123</v>
      </c>
      <c r="J1104" s="0" t="s">
        <v>47</v>
      </c>
      <c r="K1104" s="0" t="s">
        <v>47</v>
      </c>
      <c r="L1104" s="0" t="s">
        <v>47</v>
      </c>
      <c r="M1104" s="0" t="s">
        <v>47</v>
      </c>
      <c r="N1104" s="0" t="n">
        <v>1</v>
      </c>
      <c r="O1104" s="0" t="n">
        <v>22</v>
      </c>
      <c r="P1104" s="0" t="n">
        <v>350</v>
      </c>
      <c r="Q1104" s="0" t="n">
        <v>3</v>
      </c>
      <c r="R1104" s="0" t="str">
        <f aca="false">INDEX(Lookup!$B$4:$B$18,MATCH(C1104,Lookup!$A$4:$A$18,0))</f>
        <v>India</v>
      </c>
      <c r="S1104" s="20" t="n">
        <f aca="false">INDEX(Lookup!$D$4:$D$18,MATCH(C1104,Lookup!$A$4:$A$18,0))</f>
        <v>0.012</v>
      </c>
      <c r="T1104" s="21" t="n">
        <f aca="false">ROUND(P1104*S1104,2)</f>
        <v>4.2</v>
      </c>
      <c r="U1104" s="21" t="n">
        <f aca="false">IF(T1104&lt;=10,1,IF(T1104&lt;=20,2,IF(T1104&lt;=30,3,IF(T1104&lt;=40,4,IF(T1104&lt;=50,5,IF(T1104&lt;=100,6,IF(T1104&lt;=250,7,8)))))))</f>
        <v>1</v>
      </c>
      <c r="V1104" s="21" t="n">
        <f aca="false">IF(AND(OR(Dashboard!$T$3="All",R1104=Dashboard!$T$3),OR(Dashboard!$T$4="All",D1104=Dashboard!$T$4)),1,0)</f>
        <v>1</v>
      </c>
      <c r="W1104" s="21" t="n">
        <f aca="false">IF(V1104=1,T1104+ROW()/10000000,0)</f>
        <v>4.2001104</v>
      </c>
    </row>
    <row r="1105" customFormat="false" ht="15" hidden="false" customHeight="false" outlineLevel="0" collapsed="false">
      <c r="A1105" s="0" t="n">
        <v>18477428</v>
      </c>
      <c r="B1105" s="0" t="s">
        <v>3507</v>
      </c>
      <c r="C1105" s="0" t="n">
        <v>1</v>
      </c>
      <c r="D1105" s="0" t="s">
        <v>2945</v>
      </c>
      <c r="E1105" s="0" t="s">
        <v>3508</v>
      </c>
      <c r="F1105" s="0" t="s">
        <v>3487</v>
      </c>
      <c r="G1105" s="0" t="s">
        <v>3488</v>
      </c>
      <c r="H1105" s="0" t="s">
        <v>156</v>
      </c>
      <c r="I1105" s="0" t="s">
        <v>2123</v>
      </c>
      <c r="J1105" s="0" t="s">
        <v>47</v>
      </c>
      <c r="K1105" s="0" t="s">
        <v>47</v>
      </c>
      <c r="L1105" s="0" t="s">
        <v>47</v>
      </c>
      <c r="M1105" s="0" t="s">
        <v>47</v>
      </c>
      <c r="N1105" s="0" t="n">
        <v>1</v>
      </c>
      <c r="O1105" s="0" t="n">
        <v>4</v>
      </c>
      <c r="P1105" s="0" t="n">
        <v>400</v>
      </c>
      <c r="Q1105" s="0" t="n">
        <v>3</v>
      </c>
      <c r="R1105" s="0" t="str">
        <f aca="false">INDEX(Lookup!$B$4:$B$18,MATCH(C1105,Lookup!$A$4:$A$18,0))</f>
        <v>India</v>
      </c>
      <c r="S1105" s="20" t="n">
        <f aca="false">INDEX(Lookup!$D$4:$D$18,MATCH(C1105,Lookup!$A$4:$A$18,0))</f>
        <v>0.012</v>
      </c>
      <c r="T1105" s="21" t="n">
        <f aca="false">ROUND(P1105*S1105,2)</f>
        <v>4.8</v>
      </c>
      <c r="U1105" s="21" t="n">
        <f aca="false">IF(T1105&lt;=10,1,IF(T1105&lt;=20,2,IF(T1105&lt;=30,3,IF(T1105&lt;=40,4,IF(T1105&lt;=50,5,IF(T1105&lt;=100,6,IF(T1105&lt;=250,7,8)))))))</f>
        <v>1</v>
      </c>
      <c r="V1105" s="21" t="n">
        <f aca="false">IF(AND(OR(Dashboard!$T$3="All",R1105=Dashboard!$T$3),OR(Dashboard!$T$4="All",D1105=Dashboard!$T$4)),1,0)</f>
        <v>1</v>
      </c>
      <c r="W1105" s="21" t="n">
        <f aca="false">IF(V1105=1,T1105+ROW()/10000000,0)</f>
        <v>4.8001105</v>
      </c>
    </row>
    <row r="1106" customFormat="false" ht="15" hidden="false" customHeight="false" outlineLevel="0" collapsed="false">
      <c r="A1106" s="0" t="n">
        <v>8037</v>
      </c>
      <c r="B1106" s="0" t="s">
        <v>3509</v>
      </c>
      <c r="C1106" s="0" t="n">
        <v>1</v>
      </c>
      <c r="D1106" s="0" t="s">
        <v>2945</v>
      </c>
      <c r="E1106" s="0" t="s">
        <v>3510</v>
      </c>
      <c r="F1106" s="0" t="s">
        <v>3487</v>
      </c>
      <c r="G1106" s="0" t="s">
        <v>3488</v>
      </c>
      <c r="H1106" s="0" t="s">
        <v>3243</v>
      </c>
      <c r="I1106" s="0" t="s">
        <v>2123</v>
      </c>
      <c r="J1106" s="0" t="s">
        <v>47</v>
      </c>
      <c r="K1106" s="0" t="s">
        <v>47</v>
      </c>
      <c r="L1106" s="0" t="s">
        <v>47</v>
      </c>
      <c r="M1106" s="0" t="s">
        <v>47</v>
      </c>
      <c r="N1106" s="0" t="n">
        <v>1</v>
      </c>
      <c r="O1106" s="0" t="n">
        <v>0</v>
      </c>
      <c r="P1106" s="0" t="n">
        <v>100</v>
      </c>
      <c r="Q1106" s="0" t="n">
        <v>1</v>
      </c>
      <c r="R1106" s="0" t="str">
        <f aca="false">INDEX(Lookup!$B$4:$B$18,MATCH(C1106,Lookup!$A$4:$A$18,0))</f>
        <v>India</v>
      </c>
      <c r="S1106" s="20" t="n">
        <f aca="false">INDEX(Lookup!$D$4:$D$18,MATCH(C1106,Lookup!$A$4:$A$18,0))</f>
        <v>0.012</v>
      </c>
      <c r="T1106" s="21" t="n">
        <f aca="false">ROUND(P1106*S1106,2)</f>
        <v>1.2</v>
      </c>
      <c r="U1106" s="21" t="n">
        <f aca="false">IF(T1106&lt;=10,1,IF(T1106&lt;=20,2,IF(T1106&lt;=30,3,IF(T1106&lt;=40,4,IF(T1106&lt;=50,5,IF(T1106&lt;=100,6,IF(T1106&lt;=250,7,8)))))))</f>
        <v>1</v>
      </c>
      <c r="V1106" s="21" t="n">
        <f aca="false">IF(AND(OR(Dashboard!$T$3="All",R1106=Dashboard!$T$3),OR(Dashboard!$T$4="All",D1106=Dashboard!$T$4)),1,0)</f>
        <v>1</v>
      </c>
      <c r="W1106" s="21" t="n">
        <f aca="false">IF(V1106=1,T1106+ROW()/10000000,0)</f>
        <v>1.2001106</v>
      </c>
    </row>
    <row r="1107" customFormat="false" ht="15" hidden="false" customHeight="false" outlineLevel="0" collapsed="false">
      <c r="A1107" s="0" t="n">
        <v>18471308</v>
      </c>
      <c r="B1107" s="0" t="s">
        <v>3511</v>
      </c>
      <c r="C1107" s="0" t="n">
        <v>1</v>
      </c>
      <c r="D1107" s="0" t="s">
        <v>2945</v>
      </c>
      <c r="E1107" s="0" t="s">
        <v>3512</v>
      </c>
      <c r="F1107" s="0" t="s">
        <v>3487</v>
      </c>
      <c r="G1107" s="0" t="s">
        <v>3488</v>
      </c>
      <c r="H1107" s="0" t="s">
        <v>3513</v>
      </c>
      <c r="I1107" s="0" t="s">
        <v>2123</v>
      </c>
      <c r="J1107" s="0" t="s">
        <v>47</v>
      </c>
      <c r="K1107" s="0" t="s">
        <v>47</v>
      </c>
      <c r="L1107" s="0" t="s">
        <v>47</v>
      </c>
      <c r="M1107" s="0" t="s">
        <v>47</v>
      </c>
      <c r="N1107" s="0" t="n">
        <v>1</v>
      </c>
      <c r="O1107" s="0" t="n">
        <v>0</v>
      </c>
      <c r="P1107" s="0" t="n">
        <v>300</v>
      </c>
      <c r="Q1107" s="0" t="n">
        <v>1</v>
      </c>
      <c r="R1107" s="0" t="str">
        <f aca="false">INDEX(Lookup!$B$4:$B$18,MATCH(C1107,Lookup!$A$4:$A$18,0))</f>
        <v>India</v>
      </c>
      <c r="S1107" s="20" t="n">
        <f aca="false">INDEX(Lookup!$D$4:$D$18,MATCH(C1107,Lookup!$A$4:$A$18,0))</f>
        <v>0.012</v>
      </c>
      <c r="T1107" s="21" t="n">
        <f aca="false">ROUND(P1107*S1107,2)</f>
        <v>3.6</v>
      </c>
      <c r="U1107" s="21" t="n">
        <f aca="false">IF(T1107&lt;=10,1,IF(T1107&lt;=20,2,IF(T1107&lt;=30,3,IF(T1107&lt;=40,4,IF(T1107&lt;=50,5,IF(T1107&lt;=100,6,IF(T1107&lt;=250,7,8)))))))</f>
        <v>1</v>
      </c>
      <c r="V1107" s="21" t="n">
        <f aca="false">IF(AND(OR(Dashboard!$T$3="All",R1107=Dashboard!$T$3),OR(Dashboard!$T$4="All",D1107=Dashboard!$T$4)),1,0)</f>
        <v>1</v>
      </c>
      <c r="W1107" s="21" t="n">
        <f aca="false">IF(V1107=1,T1107+ROW()/10000000,0)</f>
        <v>3.6001107</v>
      </c>
    </row>
    <row r="1108" customFormat="false" ht="15" hidden="false" customHeight="false" outlineLevel="0" collapsed="false">
      <c r="A1108" s="0" t="n">
        <v>18471318</v>
      </c>
      <c r="B1108" s="0" t="s">
        <v>3514</v>
      </c>
      <c r="C1108" s="0" t="n">
        <v>1</v>
      </c>
      <c r="D1108" s="0" t="s">
        <v>2945</v>
      </c>
      <c r="E1108" s="0" t="s">
        <v>3515</v>
      </c>
      <c r="F1108" s="0" t="s">
        <v>3487</v>
      </c>
      <c r="G1108" s="0" t="s">
        <v>3488</v>
      </c>
      <c r="H1108" s="0" t="s">
        <v>177</v>
      </c>
      <c r="I1108" s="0" t="s">
        <v>2123</v>
      </c>
      <c r="J1108" s="0" t="s">
        <v>47</v>
      </c>
      <c r="K1108" s="0" t="s">
        <v>47</v>
      </c>
      <c r="L1108" s="0" t="s">
        <v>47</v>
      </c>
      <c r="M1108" s="0" t="s">
        <v>47</v>
      </c>
      <c r="N1108" s="0" t="n">
        <v>2</v>
      </c>
      <c r="O1108" s="0" t="n">
        <v>0</v>
      </c>
      <c r="P1108" s="0" t="n">
        <v>500</v>
      </c>
      <c r="Q1108" s="0" t="n">
        <v>1</v>
      </c>
      <c r="R1108" s="0" t="str">
        <f aca="false">INDEX(Lookup!$B$4:$B$18,MATCH(C1108,Lookup!$A$4:$A$18,0))</f>
        <v>India</v>
      </c>
      <c r="S1108" s="20" t="n">
        <f aca="false">INDEX(Lookup!$D$4:$D$18,MATCH(C1108,Lookup!$A$4:$A$18,0))</f>
        <v>0.012</v>
      </c>
      <c r="T1108" s="21" t="n">
        <f aca="false">ROUND(P1108*S1108,2)</f>
        <v>6</v>
      </c>
      <c r="U1108" s="21" t="n">
        <f aca="false">IF(T1108&lt;=10,1,IF(T1108&lt;=20,2,IF(T1108&lt;=30,3,IF(T1108&lt;=40,4,IF(T1108&lt;=50,5,IF(T1108&lt;=100,6,IF(T1108&lt;=250,7,8)))))))</f>
        <v>1</v>
      </c>
      <c r="V1108" s="21" t="n">
        <f aca="false">IF(AND(OR(Dashboard!$T$3="All",R1108=Dashboard!$T$3),OR(Dashboard!$T$4="All",D1108=Dashboard!$T$4)),1,0)</f>
        <v>1</v>
      </c>
      <c r="W1108" s="21" t="n">
        <f aca="false">IF(V1108=1,T1108+ROW()/10000000,0)</f>
        <v>6.0001108</v>
      </c>
    </row>
    <row r="1109" customFormat="false" ht="15" hidden="false" customHeight="false" outlineLevel="0" collapsed="false">
      <c r="A1109" s="0" t="n">
        <v>18471320</v>
      </c>
      <c r="B1109" s="0" t="s">
        <v>3516</v>
      </c>
      <c r="C1109" s="0" t="n">
        <v>1</v>
      </c>
      <c r="D1109" s="0" t="s">
        <v>2945</v>
      </c>
      <c r="E1109" s="0" t="s">
        <v>3517</v>
      </c>
      <c r="F1109" s="0" t="s">
        <v>3487</v>
      </c>
      <c r="G1109" s="0" t="s">
        <v>3488</v>
      </c>
      <c r="H1109" s="0" t="s">
        <v>402</v>
      </c>
      <c r="I1109" s="0" t="s">
        <v>2123</v>
      </c>
      <c r="J1109" s="0" t="s">
        <v>47</v>
      </c>
      <c r="K1109" s="0" t="s">
        <v>47</v>
      </c>
      <c r="L1109" s="0" t="s">
        <v>47</v>
      </c>
      <c r="M1109" s="0" t="s">
        <v>47</v>
      </c>
      <c r="N1109" s="0" t="n">
        <v>1</v>
      </c>
      <c r="O1109" s="0" t="n">
        <v>0</v>
      </c>
      <c r="P1109" s="0" t="n">
        <v>300</v>
      </c>
      <c r="Q1109" s="0" t="n">
        <v>1</v>
      </c>
      <c r="R1109" s="0" t="str">
        <f aca="false">INDEX(Lookup!$B$4:$B$18,MATCH(C1109,Lookup!$A$4:$A$18,0))</f>
        <v>India</v>
      </c>
      <c r="S1109" s="20" t="n">
        <f aca="false">INDEX(Lookup!$D$4:$D$18,MATCH(C1109,Lookup!$A$4:$A$18,0))</f>
        <v>0.012</v>
      </c>
      <c r="T1109" s="21" t="n">
        <f aca="false">ROUND(P1109*S1109,2)</f>
        <v>3.6</v>
      </c>
      <c r="U1109" s="21" t="n">
        <f aca="false">IF(T1109&lt;=10,1,IF(T1109&lt;=20,2,IF(T1109&lt;=30,3,IF(T1109&lt;=40,4,IF(T1109&lt;=50,5,IF(T1109&lt;=100,6,IF(T1109&lt;=250,7,8)))))))</f>
        <v>1</v>
      </c>
      <c r="V1109" s="21" t="n">
        <f aca="false">IF(AND(OR(Dashboard!$T$3="All",R1109=Dashboard!$T$3),OR(Dashboard!$T$4="All",D1109=Dashboard!$T$4)),1,0)</f>
        <v>1</v>
      </c>
      <c r="W1109" s="21" t="n">
        <f aca="false">IF(V1109=1,T1109+ROW()/10000000,0)</f>
        <v>3.6001109</v>
      </c>
    </row>
    <row r="1110" customFormat="false" ht="15" hidden="false" customHeight="false" outlineLevel="0" collapsed="false">
      <c r="A1110" s="0" t="n">
        <v>18460293</v>
      </c>
      <c r="B1110" s="0" t="s">
        <v>3518</v>
      </c>
      <c r="C1110" s="0" t="n">
        <v>1</v>
      </c>
      <c r="D1110" s="0" t="s">
        <v>2945</v>
      </c>
      <c r="E1110" s="0" t="s">
        <v>3519</v>
      </c>
      <c r="F1110" s="0" t="s">
        <v>3487</v>
      </c>
      <c r="G1110" s="0" t="s">
        <v>3488</v>
      </c>
      <c r="H1110" s="0" t="s">
        <v>3520</v>
      </c>
      <c r="I1110" s="0" t="s">
        <v>2123</v>
      </c>
      <c r="J1110" s="0" t="s">
        <v>47</v>
      </c>
      <c r="K1110" s="0" t="s">
        <v>47</v>
      </c>
      <c r="L1110" s="0" t="s">
        <v>47</v>
      </c>
      <c r="M1110" s="0" t="s">
        <v>47</v>
      </c>
      <c r="N1110" s="0" t="n">
        <v>2</v>
      </c>
      <c r="O1110" s="0" t="n">
        <v>3</v>
      </c>
      <c r="P1110" s="0" t="n">
        <v>500</v>
      </c>
      <c r="Q1110" s="0" t="n">
        <v>1</v>
      </c>
      <c r="R1110" s="0" t="str">
        <f aca="false">INDEX(Lookup!$B$4:$B$18,MATCH(C1110,Lookup!$A$4:$A$18,0))</f>
        <v>India</v>
      </c>
      <c r="S1110" s="20" t="n">
        <f aca="false">INDEX(Lookup!$D$4:$D$18,MATCH(C1110,Lookup!$A$4:$A$18,0))</f>
        <v>0.012</v>
      </c>
      <c r="T1110" s="21" t="n">
        <f aca="false">ROUND(P1110*S1110,2)</f>
        <v>6</v>
      </c>
      <c r="U1110" s="21" t="n">
        <f aca="false">IF(T1110&lt;=10,1,IF(T1110&lt;=20,2,IF(T1110&lt;=30,3,IF(T1110&lt;=40,4,IF(T1110&lt;=50,5,IF(T1110&lt;=100,6,IF(T1110&lt;=250,7,8)))))))</f>
        <v>1</v>
      </c>
      <c r="V1110" s="21" t="n">
        <f aca="false">IF(AND(OR(Dashboard!$T$3="All",R1110=Dashboard!$T$3),OR(Dashboard!$T$4="All",D1110=Dashboard!$T$4)),1,0)</f>
        <v>1</v>
      </c>
      <c r="W1110" s="21" t="n">
        <f aca="false">IF(V1110=1,T1110+ROW()/10000000,0)</f>
        <v>6.000111</v>
      </c>
    </row>
    <row r="1111" customFormat="false" ht="15" hidden="false" customHeight="false" outlineLevel="0" collapsed="false">
      <c r="A1111" s="0" t="n">
        <v>18446418</v>
      </c>
      <c r="B1111" s="0" t="s">
        <v>3521</v>
      </c>
      <c r="C1111" s="0" t="n">
        <v>1</v>
      </c>
      <c r="D1111" s="0" t="s">
        <v>2945</v>
      </c>
      <c r="E1111" s="0" t="s">
        <v>3522</v>
      </c>
      <c r="F1111" s="0" t="s">
        <v>3487</v>
      </c>
      <c r="G1111" s="0" t="s">
        <v>3488</v>
      </c>
      <c r="H1111" s="0" t="s">
        <v>2122</v>
      </c>
      <c r="I1111" s="0" t="s">
        <v>2123</v>
      </c>
      <c r="J1111" s="0" t="s">
        <v>47</v>
      </c>
      <c r="K1111" s="0" t="s">
        <v>47</v>
      </c>
      <c r="L1111" s="0" t="s">
        <v>47</v>
      </c>
      <c r="M1111" s="0" t="s">
        <v>47</v>
      </c>
      <c r="N1111" s="0" t="n">
        <v>2</v>
      </c>
      <c r="O1111" s="0" t="n">
        <v>3</v>
      </c>
      <c r="P1111" s="0" t="n">
        <v>500</v>
      </c>
      <c r="Q1111" s="0" t="n">
        <v>1</v>
      </c>
      <c r="R1111" s="0" t="str">
        <f aca="false">INDEX(Lookup!$B$4:$B$18,MATCH(C1111,Lookup!$A$4:$A$18,0))</f>
        <v>India</v>
      </c>
      <c r="S1111" s="20" t="n">
        <f aca="false">INDEX(Lookup!$D$4:$D$18,MATCH(C1111,Lookup!$A$4:$A$18,0))</f>
        <v>0.012</v>
      </c>
      <c r="T1111" s="21" t="n">
        <f aca="false">ROUND(P1111*S1111,2)</f>
        <v>6</v>
      </c>
      <c r="U1111" s="21" t="n">
        <f aca="false">IF(T1111&lt;=10,1,IF(T1111&lt;=20,2,IF(T1111&lt;=30,3,IF(T1111&lt;=40,4,IF(T1111&lt;=50,5,IF(T1111&lt;=100,6,IF(T1111&lt;=250,7,8)))))))</f>
        <v>1</v>
      </c>
      <c r="V1111" s="21" t="n">
        <f aca="false">IF(AND(OR(Dashboard!$T$3="All",R1111=Dashboard!$T$3),OR(Dashboard!$T$4="All",D1111=Dashboard!$T$4)),1,0)</f>
        <v>1</v>
      </c>
      <c r="W1111" s="21" t="n">
        <f aca="false">IF(V1111=1,T1111+ROW()/10000000,0)</f>
        <v>6.0001111</v>
      </c>
    </row>
    <row r="1112" customFormat="false" ht="15" hidden="false" customHeight="false" outlineLevel="0" collapsed="false">
      <c r="A1112" s="0" t="n">
        <v>9496</v>
      </c>
      <c r="B1112" s="0" t="s">
        <v>3523</v>
      </c>
      <c r="C1112" s="0" t="n">
        <v>1</v>
      </c>
      <c r="D1112" s="0" t="s">
        <v>2945</v>
      </c>
      <c r="E1112" s="0" t="s">
        <v>3524</v>
      </c>
      <c r="F1112" s="0" t="s">
        <v>3487</v>
      </c>
      <c r="G1112" s="0" t="s">
        <v>3488</v>
      </c>
      <c r="H1112" s="0" t="s">
        <v>3243</v>
      </c>
      <c r="I1112" s="0" t="s">
        <v>2123</v>
      </c>
      <c r="J1112" s="0" t="s">
        <v>47</v>
      </c>
      <c r="K1112" s="0" t="s">
        <v>47</v>
      </c>
      <c r="L1112" s="0" t="s">
        <v>47</v>
      </c>
      <c r="M1112" s="0" t="s">
        <v>47</v>
      </c>
      <c r="N1112" s="0" t="n">
        <v>1</v>
      </c>
      <c r="O1112" s="0" t="n">
        <v>0</v>
      </c>
      <c r="P1112" s="0" t="n">
        <v>100</v>
      </c>
      <c r="Q1112" s="0" t="n">
        <v>1</v>
      </c>
      <c r="R1112" s="0" t="str">
        <f aca="false">INDEX(Lookup!$B$4:$B$18,MATCH(C1112,Lookup!$A$4:$A$18,0))</f>
        <v>India</v>
      </c>
      <c r="S1112" s="20" t="n">
        <f aca="false">INDEX(Lookup!$D$4:$D$18,MATCH(C1112,Lookup!$A$4:$A$18,0))</f>
        <v>0.012</v>
      </c>
      <c r="T1112" s="21" t="n">
        <f aca="false">ROUND(P1112*S1112,2)</f>
        <v>1.2</v>
      </c>
      <c r="U1112" s="21" t="n">
        <f aca="false">IF(T1112&lt;=10,1,IF(T1112&lt;=20,2,IF(T1112&lt;=30,3,IF(T1112&lt;=40,4,IF(T1112&lt;=50,5,IF(T1112&lt;=100,6,IF(T1112&lt;=250,7,8)))))))</f>
        <v>1</v>
      </c>
      <c r="V1112" s="21" t="n">
        <f aca="false">IF(AND(OR(Dashboard!$T$3="All",R1112=Dashboard!$T$3),OR(Dashboard!$T$4="All",D1112=Dashboard!$T$4)),1,0)</f>
        <v>1</v>
      </c>
      <c r="W1112" s="21" t="n">
        <f aca="false">IF(V1112=1,T1112+ROW()/10000000,0)</f>
        <v>1.2001112</v>
      </c>
    </row>
    <row r="1113" customFormat="false" ht="15" hidden="false" customHeight="false" outlineLevel="0" collapsed="false">
      <c r="A1113" s="0" t="n">
        <v>312967</v>
      </c>
      <c r="B1113" s="0" t="s">
        <v>3525</v>
      </c>
      <c r="C1113" s="0" t="n">
        <v>1</v>
      </c>
      <c r="D1113" s="0" t="s">
        <v>2945</v>
      </c>
      <c r="E1113" s="0" t="s">
        <v>3526</v>
      </c>
      <c r="F1113" s="0" t="s">
        <v>3487</v>
      </c>
      <c r="G1113" s="0" t="s">
        <v>3488</v>
      </c>
      <c r="H1113" s="0" t="s">
        <v>2438</v>
      </c>
      <c r="I1113" s="0" t="s">
        <v>2123</v>
      </c>
      <c r="J1113" s="0" t="s">
        <v>47</v>
      </c>
      <c r="K1113" s="0" t="s">
        <v>47</v>
      </c>
      <c r="L1113" s="0" t="s">
        <v>47</v>
      </c>
      <c r="M1113" s="0" t="s">
        <v>47</v>
      </c>
      <c r="N1113" s="0" t="n">
        <v>1</v>
      </c>
      <c r="O1113" s="0" t="n">
        <v>2</v>
      </c>
      <c r="P1113" s="0" t="n">
        <v>200</v>
      </c>
      <c r="Q1113" s="0" t="n">
        <v>1</v>
      </c>
      <c r="R1113" s="0" t="str">
        <f aca="false">INDEX(Lookup!$B$4:$B$18,MATCH(C1113,Lookup!$A$4:$A$18,0))</f>
        <v>India</v>
      </c>
      <c r="S1113" s="20" t="n">
        <f aca="false">INDEX(Lookup!$D$4:$D$18,MATCH(C1113,Lookup!$A$4:$A$18,0))</f>
        <v>0.012</v>
      </c>
      <c r="T1113" s="21" t="n">
        <f aca="false">ROUND(P1113*S1113,2)</f>
        <v>2.4</v>
      </c>
      <c r="U1113" s="21" t="n">
        <f aca="false">IF(T1113&lt;=10,1,IF(T1113&lt;=20,2,IF(T1113&lt;=30,3,IF(T1113&lt;=40,4,IF(T1113&lt;=50,5,IF(T1113&lt;=100,6,IF(T1113&lt;=250,7,8)))))))</f>
        <v>1</v>
      </c>
      <c r="V1113" s="21" t="n">
        <f aca="false">IF(AND(OR(Dashboard!$T$3="All",R1113=Dashboard!$T$3),OR(Dashboard!$T$4="All",D1113=Dashboard!$T$4)),1,0)</f>
        <v>1</v>
      </c>
      <c r="W1113" s="21" t="n">
        <f aca="false">IF(V1113=1,T1113+ROW()/10000000,0)</f>
        <v>2.4001113</v>
      </c>
    </row>
    <row r="1114" customFormat="false" ht="15" hidden="false" customHeight="false" outlineLevel="0" collapsed="false">
      <c r="A1114" s="0" t="n">
        <v>18449815</v>
      </c>
      <c r="B1114" s="0" t="s">
        <v>3527</v>
      </c>
      <c r="C1114" s="0" t="n">
        <v>1</v>
      </c>
      <c r="D1114" s="0" t="s">
        <v>2945</v>
      </c>
      <c r="E1114" s="0" t="s">
        <v>3528</v>
      </c>
      <c r="F1114" s="0" t="s">
        <v>3487</v>
      </c>
      <c r="G1114" s="0" t="s">
        <v>3488</v>
      </c>
      <c r="H1114" s="0" t="s">
        <v>3529</v>
      </c>
      <c r="I1114" s="0" t="s">
        <v>2123</v>
      </c>
      <c r="J1114" s="0" t="s">
        <v>47</v>
      </c>
      <c r="K1114" s="0" t="s">
        <v>47</v>
      </c>
      <c r="L1114" s="0" t="s">
        <v>47</v>
      </c>
      <c r="M1114" s="0" t="s">
        <v>47</v>
      </c>
      <c r="N1114" s="0" t="n">
        <v>2</v>
      </c>
      <c r="O1114" s="0" t="n">
        <v>1</v>
      </c>
      <c r="P1114" s="0" t="n">
        <v>600</v>
      </c>
      <c r="Q1114" s="0" t="n">
        <v>1</v>
      </c>
      <c r="R1114" s="0" t="str">
        <f aca="false">INDEX(Lookup!$B$4:$B$18,MATCH(C1114,Lookup!$A$4:$A$18,0))</f>
        <v>India</v>
      </c>
      <c r="S1114" s="20" t="n">
        <f aca="false">INDEX(Lookup!$D$4:$D$18,MATCH(C1114,Lookup!$A$4:$A$18,0))</f>
        <v>0.012</v>
      </c>
      <c r="T1114" s="21" t="n">
        <f aca="false">ROUND(P1114*S1114,2)</f>
        <v>7.2</v>
      </c>
      <c r="U1114" s="21" t="n">
        <f aca="false">IF(T1114&lt;=10,1,IF(T1114&lt;=20,2,IF(T1114&lt;=30,3,IF(T1114&lt;=40,4,IF(T1114&lt;=50,5,IF(T1114&lt;=100,6,IF(T1114&lt;=250,7,8)))))))</f>
        <v>1</v>
      </c>
      <c r="V1114" s="21" t="n">
        <f aca="false">IF(AND(OR(Dashboard!$T$3="All",R1114=Dashboard!$T$3),OR(Dashboard!$T$4="All",D1114=Dashboard!$T$4)),1,0)</f>
        <v>1</v>
      </c>
      <c r="W1114" s="21" t="n">
        <f aca="false">IF(V1114=1,T1114+ROW()/10000000,0)</f>
        <v>7.2001114</v>
      </c>
    </row>
    <row r="1115" customFormat="false" ht="15" hidden="false" customHeight="false" outlineLevel="0" collapsed="false">
      <c r="A1115" s="0" t="n">
        <v>2680</v>
      </c>
      <c r="B1115" s="0" t="s">
        <v>3530</v>
      </c>
      <c r="C1115" s="0" t="n">
        <v>1</v>
      </c>
      <c r="D1115" s="0" t="s">
        <v>2945</v>
      </c>
      <c r="E1115" s="0" t="s">
        <v>3531</v>
      </c>
      <c r="F1115" s="0" t="s">
        <v>3532</v>
      </c>
      <c r="G1115" s="0" t="s">
        <v>3533</v>
      </c>
      <c r="H1115" s="0" t="s">
        <v>2868</v>
      </c>
      <c r="I1115" s="0" t="s">
        <v>2123</v>
      </c>
      <c r="J1115" s="0" t="s">
        <v>47</v>
      </c>
      <c r="K1115" s="0" t="s">
        <v>47</v>
      </c>
      <c r="L1115" s="0" t="s">
        <v>47</v>
      </c>
      <c r="M1115" s="0" t="s">
        <v>47</v>
      </c>
      <c r="N1115" s="0" t="n">
        <v>2</v>
      </c>
      <c r="O1115" s="0" t="n">
        <v>10</v>
      </c>
      <c r="P1115" s="0" t="n">
        <v>700</v>
      </c>
      <c r="Q1115" s="0" t="n">
        <v>3</v>
      </c>
      <c r="R1115" s="0" t="str">
        <f aca="false">INDEX(Lookup!$B$4:$B$18,MATCH(C1115,Lookup!$A$4:$A$18,0))</f>
        <v>India</v>
      </c>
      <c r="S1115" s="20" t="n">
        <f aca="false">INDEX(Lookup!$D$4:$D$18,MATCH(C1115,Lookup!$A$4:$A$18,0))</f>
        <v>0.012</v>
      </c>
      <c r="T1115" s="21" t="n">
        <f aca="false">ROUND(P1115*S1115,2)</f>
        <v>8.4</v>
      </c>
      <c r="U1115" s="21" t="n">
        <f aca="false">IF(T1115&lt;=10,1,IF(T1115&lt;=20,2,IF(T1115&lt;=30,3,IF(T1115&lt;=40,4,IF(T1115&lt;=50,5,IF(T1115&lt;=100,6,IF(T1115&lt;=250,7,8)))))))</f>
        <v>1</v>
      </c>
      <c r="V1115" s="21" t="n">
        <f aca="false">IF(AND(OR(Dashboard!$T$3="All",R1115=Dashboard!$T$3),OR(Dashboard!$T$4="All",D1115=Dashboard!$T$4)),1,0)</f>
        <v>1</v>
      </c>
      <c r="W1115" s="21" t="n">
        <f aca="false">IF(V1115=1,T1115+ROW()/10000000,0)</f>
        <v>8.4001115</v>
      </c>
    </row>
    <row r="1116" customFormat="false" ht="15" hidden="false" customHeight="false" outlineLevel="0" collapsed="false">
      <c r="A1116" s="0" t="n">
        <v>2679</v>
      </c>
      <c r="B1116" s="0" t="s">
        <v>3534</v>
      </c>
      <c r="C1116" s="0" t="n">
        <v>1</v>
      </c>
      <c r="D1116" s="0" t="s">
        <v>2945</v>
      </c>
      <c r="E1116" s="0" t="s">
        <v>3531</v>
      </c>
      <c r="F1116" s="0" t="s">
        <v>3532</v>
      </c>
      <c r="G1116" s="0" t="s">
        <v>3533</v>
      </c>
      <c r="H1116" s="0" t="s">
        <v>1615</v>
      </c>
      <c r="I1116" s="0" t="s">
        <v>2123</v>
      </c>
      <c r="J1116" s="0" t="s">
        <v>46</v>
      </c>
      <c r="K1116" s="0" t="s">
        <v>47</v>
      </c>
      <c r="L1116" s="0" t="s">
        <v>47</v>
      </c>
      <c r="M1116" s="0" t="s">
        <v>47</v>
      </c>
      <c r="N1116" s="0" t="n">
        <v>3</v>
      </c>
      <c r="O1116" s="0" t="n">
        <v>18</v>
      </c>
      <c r="P1116" s="0" t="n">
        <v>1400</v>
      </c>
      <c r="Q1116" s="0" t="n">
        <v>3.1</v>
      </c>
      <c r="R1116" s="0" t="str">
        <f aca="false">INDEX(Lookup!$B$4:$B$18,MATCH(C1116,Lookup!$A$4:$A$18,0))</f>
        <v>India</v>
      </c>
      <c r="S1116" s="20" t="n">
        <f aca="false">INDEX(Lookup!$D$4:$D$18,MATCH(C1116,Lookup!$A$4:$A$18,0))</f>
        <v>0.012</v>
      </c>
      <c r="T1116" s="21" t="n">
        <f aca="false">ROUND(P1116*S1116,2)</f>
        <v>16.8</v>
      </c>
      <c r="U1116" s="21" t="n">
        <f aca="false">IF(T1116&lt;=10,1,IF(T1116&lt;=20,2,IF(T1116&lt;=30,3,IF(T1116&lt;=40,4,IF(T1116&lt;=50,5,IF(T1116&lt;=100,6,IF(T1116&lt;=250,7,8)))))))</f>
        <v>2</v>
      </c>
      <c r="V1116" s="21" t="n">
        <f aca="false">IF(AND(OR(Dashboard!$T$3="All",R1116=Dashboard!$T$3),OR(Dashboard!$T$4="All",D1116=Dashboard!$T$4)),1,0)</f>
        <v>1</v>
      </c>
      <c r="W1116" s="21" t="n">
        <f aca="false">IF(V1116=1,T1116+ROW()/10000000,0)</f>
        <v>16.8001116</v>
      </c>
    </row>
    <row r="1117" customFormat="false" ht="15" hidden="false" customHeight="false" outlineLevel="0" collapsed="false">
      <c r="A1117" s="0" t="n">
        <v>8417</v>
      </c>
      <c r="B1117" s="0" t="s">
        <v>3535</v>
      </c>
      <c r="C1117" s="0" t="n">
        <v>1</v>
      </c>
      <c r="D1117" s="0" t="s">
        <v>2945</v>
      </c>
      <c r="E1117" s="0" t="s">
        <v>3536</v>
      </c>
      <c r="F1117" s="0" t="s">
        <v>3537</v>
      </c>
      <c r="G1117" s="0" t="s">
        <v>3538</v>
      </c>
      <c r="H1117" s="0" t="s">
        <v>3539</v>
      </c>
      <c r="I1117" s="0" t="s">
        <v>2123</v>
      </c>
      <c r="J1117" s="0" t="s">
        <v>46</v>
      </c>
      <c r="K1117" s="0" t="s">
        <v>47</v>
      </c>
      <c r="L1117" s="0" t="s">
        <v>47</v>
      </c>
      <c r="M1117" s="0" t="s">
        <v>47</v>
      </c>
      <c r="N1117" s="0" t="n">
        <v>3</v>
      </c>
      <c r="O1117" s="0" t="n">
        <v>56</v>
      </c>
      <c r="P1117" s="0" t="n">
        <v>1900</v>
      </c>
      <c r="Q1117" s="0" t="n">
        <v>3.3</v>
      </c>
      <c r="R1117" s="0" t="str">
        <f aca="false">INDEX(Lookup!$B$4:$B$18,MATCH(C1117,Lookup!$A$4:$A$18,0))</f>
        <v>India</v>
      </c>
      <c r="S1117" s="20" t="n">
        <f aca="false">INDEX(Lookup!$D$4:$D$18,MATCH(C1117,Lookup!$A$4:$A$18,0))</f>
        <v>0.012</v>
      </c>
      <c r="T1117" s="21" t="n">
        <f aca="false">ROUND(P1117*S1117,2)</f>
        <v>22.8</v>
      </c>
      <c r="U1117" s="21" t="n">
        <f aca="false">IF(T1117&lt;=10,1,IF(T1117&lt;=20,2,IF(T1117&lt;=30,3,IF(T1117&lt;=40,4,IF(T1117&lt;=50,5,IF(T1117&lt;=100,6,IF(T1117&lt;=250,7,8)))))))</f>
        <v>3</v>
      </c>
      <c r="V1117" s="21" t="n">
        <f aca="false">IF(AND(OR(Dashboard!$T$3="All",R1117=Dashboard!$T$3),OR(Dashboard!$T$4="All",D1117=Dashboard!$T$4)),1,0)</f>
        <v>1</v>
      </c>
      <c r="W1117" s="21" t="n">
        <f aca="false">IF(V1117=1,T1117+ROW()/10000000,0)</f>
        <v>22.8001117</v>
      </c>
    </row>
    <row r="1118" customFormat="false" ht="15" hidden="false" customHeight="false" outlineLevel="0" collapsed="false">
      <c r="A1118" s="0" t="n">
        <v>309757</v>
      </c>
      <c r="B1118" s="0" t="s">
        <v>3540</v>
      </c>
      <c r="C1118" s="0" t="n">
        <v>1</v>
      </c>
      <c r="D1118" s="0" t="s">
        <v>3541</v>
      </c>
      <c r="E1118" s="0" t="s">
        <v>3542</v>
      </c>
      <c r="F1118" s="0" t="s">
        <v>3543</v>
      </c>
      <c r="G1118" s="0" t="s">
        <v>3544</v>
      </c>
      <c r="H1118" s="0" t="s">
        <v>2128</v>
      </c>
      <c r="I1118" s="0" t="s">
        <v>2123</v>
      </c>
      <c r="J1118" s="0" t="s">
        <v>47</v>
      </c>
      <c r="K1118" s="0" t="s">
        <v>47</v>
      </c>
      <c r="L1118" s="0" t="s">
        <v>47</v>
      </c>
      <c r="M1118" s="0" t="s">
        <v>47</v>
      </c>
      <c r="N1118" s="0" t="n">
        <v>1</v>
      </c>
      <c r="O1118" s="0" t="n">
        <v>14</v>
      </c>
      <c r="P1118" s="0" t="n">
        <v>150</v>
      </c>
      <c r="Q1118" s="0" t="n">
        <v>2.8</v>
      </c>
      <c r="R1118" s="0" t="str">
        <f aca="false">INDEX(Lookup!$B$4:$B$18,MATCH(C1118,Lookup!$A$4:$A$18,0))</f>
        <v>India</v>
      </c>
      <c r="S1118" s="20" t="n">
        <f aca="false">INDEX(Lookup!$D$4:$D$18,MATCH(C1118,Lookup!$A$4:$A$18,0))</f>
        <v>0.012</v>
      </c>
      <c r="T1118" s="21" t="n">
        <f aca="false">ROUND(P1118*S1118,2)</f>
        <v>1.8</v>
      </c>
      <c r="U1118" s="21" t="n">
        <f aca="false">IF(T1118&lt;=10,1,IF(T1118&lt;=20,2,IF(T1118&lt;=30,3,IF(T1118&lt;=40,4,IF(T1118&lt;=50,5,IF(T1118&lt;=100,6,IF(T1118&lt;=250,7,8)))))))</f>
        <v>1</v>
      </c>
      <c r="V1118" s="21" t="n">
        <f aca="false">IF(AND(OR(Dashboard!$T$3="All",R1118=Dashboard!$T$3),OR(Dashboard!$T$4="All",D1118=Dashboard!$T$4)),1,0)</f>
        <v>1</v>
      </c>
      <c r="W1118" s="21" t="n">
        <f aca="false">IF(V1118=1,T1118+ROW()/10000000,0)</f>
        <v>1.8001118</v>
      </c>
    </row>
    <row r="1119" customFormat="false" ht="15" hidden="false" customHeight="false" outlineLevel="0" collapsed="false">
      <c r="A1119" s="0" t="n">
        <v>307903</v>
      </c>
      <c r="B1119" s="0" t="s">
        <v>3545</v>
      </c>
      <c r="C1119" s="0" t="n">
        <v>1</v>
      </c>
      <c r="D1119" s="0" t="s">
        <v>3541</v>
      </c>
      <c r="E1119" s="0" t="s">
        <v>3546</v>
      </c>
      <c r="F1119" s="0" t="s">
        <v>3543</v>
      </c>
      <c r="G1119" s="0" t="s">
        <v>3544</v>
      </c>
      <c r="H1119" s="0" t="s">
        <v>156</v>
      </c>
      <c r="I1119" s="0" t="s">
        <v>2123</v>
      </c>
      <c r="J1119" s="0" t="s">
        <v>47</v>
      </c>
      <c r="K1119" s="0" t="s">
        <v>47</v>
      </c>
      <c r="L1119" s="0" t="s">
        <v>47</v>
      </c>
      <c r="M1119" s="0" t="s">
        <v>47</v>
      </c>
      <c r="N1119" s="0" t="n">
        <v>1</v>
      </c>
      <c r="O1119" s="0" t="n">
        <v>6</v>
      </c>
      <c r="P1119" s="0" t="n">
        <v>150</v>
      </c>
      <c r="Q1119" s="0" t="n">
        <v>3</v>
      </c>
      <c r="R1119" s="0" t="str">
        <f aca="false">INDEX(Lookup!$B$4:$B$18,MATCH(C1119,Lookup!$A$4:$A$18,0))</f>
        <v>India</v>
      </c>
      <c r="S1119" s="20" t="n">
        <f aca="false">INDEX(Lookup!$D$4:$D$18,MATCH(C1119,Lookup!$A$4:$A$18,0))</f>
        <v>0.012</v>
      </c>
      <c r="T1119" s="21" t="n">
        <f aca="false">ROUND(P1119*S1119,2)</f>
        <v>1.8</v>
      </c>
      <c r="U1119" s="21" t="n">
        <f aca="false">IF(T1119&lt;=10,1,IF(T1119&lt;=20,2,IF(T1119&lt;=30,3,IF(T1119&lt;=40,4,IF(T1119&lt;=50,5,IF(T1119&lt;=100,6,IF(T1119&lt;=250,7,8)))))))</f>
        <v>1</v>
      </c>
      <c r="V1119" s="21" t="n">
        <f aca="false">IF(AND(OR(Dashboard!$T$3="All",R1119=Dashboard!$T$3),OR(Dashboard!$T$4="All",D1119=Dashboard!$T$4)),1,0)</f>
        <v>1</v>
      </c>
      <c r="W1119" s="21" t="n">
        <f aca="false">IF(V1119=1,T1119+ROW()/10000000,0)</f>
        <v>1.8001119</v>
      </c>
    </row>
    <row r="1120" customFormat="false" ht="15" hidden="false" customHeight="false" outlineLevel="0" collapsed="false">
      <c r="A1120" s="0" t="n">
        <v>313502</v>
      </c>
      <c r="B1120" s="0" t="s">
        <v>3547</v>
      </c>
      <c r="C1120" s="0" t="n">
        <v>1</v>
      </c>
      <c r="D1120" s="0" t="s">
        <v>3541</v>
      </c>
      <c r="E1120" s="0" t="s">
        <v>3548</v>
      </c>
      <c r="F1120" s="0" t="s">
        <v>3543</v>
      </c>
      <c r="G1120" s="0" t="s">
        <v>3544</v>
      </c>
      <c r="H1120" s="0" t="s">
        <v>2128</v>
      </c>
      <c r="I1120" s="0" t="s">
        <v>2123</v>
      </c>
      <c r="J1120" s="0" t="s">
        <v>47</v>
      </c>
      <c r="K1120" s="0" t="s">
        <v>46</v>
      </c>
      <c r="L1120" s="0" t="s">
        <v>47</v>
      </c>
      <c r="M1120" s="0" t="s">
        <v>47</v>
      </c>
      <c r="N1120" s="0" t="n">
        <v>1</v>
      </c>
      <c r="O1120" s="0" t="n">
        <v>161</v>
      </c>
      <c r="P1120" s="0" t="n">
        <v>300</v>
      </c>
      <c r="Q1120" s="0" t="n">
        <v>3.6</v>
      </c>
      <c r="R1120" s="0" t="str">
        <f aca="false">INDEX(Lookup!$B$4:$B$18,MATCH(C1120,Lookup!$A$4:$A$18,0))</f>
        <v>India</v>
      </c>
      <c r="S1120" s="20" t="n">
        <f aca="false">INDEX(Lookup!$D$4:$D$18,MATCH(C1120,Lookup!$A$4:$A$18,0))</f>
        <v>0.012</v>
      </c>
      <c r="T1120" s="21" t="n">
        <f aca="false">ROUND(P1120*S1120,2)</f>
        <v>3.6</v>
      </c>
      <c r="U1120" s="21" t="n">
        <f aca="false">IF(T1120&lt;=10,1,IF(T1120&lt;=20,2,IF(T1120&lt;=30,3,IF(T1120&lt;=40,4,IF(T1120&lt;=50,5,IF(T1120&lt;=100,6,IF(T1120&lt;=250,7,8)))))))</f>
        <v>1</v>
      </c>
      <c r="V1120" s="21" t="n">
        <f aca="false">IF(AND(OR(Dashboard!$T$3="All",R1120=Dashboard!$T$3),OR(Dashboard!$T$4="All",D1120=Dashboard!$T$4)),1,0)</f>
        <v>1</v>
      </c>
      <c r="W1120" s="21" t="n">
        <f aca="false">IF(V1120=1,T1120+ROW()/10000000,0)</f>
        <v>3.600112</v>
      </c>
    </row>
    <row r="1121" customFormat="false" ht="15" hidden="false" customHeight="false" outlineLevel="0" collapsed="false">
      <c r="A1121" s="0" t="n">
        <v>18409175</v>
      </c>
      <c r="B1121" s="0" t="s">
        <v>3549</v>
      </c>
      <c r="C1121" s="0" t="n">
        <v>1</v>
      </c>
      <c r="D1121" s="0" t="s">
        <v>3541</v>
      </c>
      <c r="E1121" s="0" t="s">
        <v>3550</v>
      </c>
      <c r="F1121" s="0" t="s">
        <v>3543</v>
      </c>
      <c r="G1121" s="0" t="s">
        <v>3544</v>
      </c>
      <c r="H1121" s="0" t="s">
        <v>3551</v>
      </c>
      <c r="I1121" s="0" t="s">
        <v>2123</v>
      </c>
      <c r="J1121" s="0" t="s">
        <v>47</v>
      </c>
      <c r="K1121" s="0" t="s">
        <v>46</v>
      </c>
      <c r="L1121" s="0" t="s">
        <v>47</v>
      </c>
      <c r="M1121" s="0" t="s">
        <v>47</v>
      </c>
      <c r="N1121" s="0" t="n">
        <v>2</v>
      </c>
      <c r="O1121" s="0" t="n">
        <v>52</v>
      </c>
      <c r="P1121" s="0" t="n">
        <v>500</v>
      </c>
      <c r="Q1121" s="0" t="n">
        <v>3.9</v>
      </c>
      <c r="R1121" s="0" t="str">
        <f aca="false">INDEX(Lookup!$B$4:$B$18,MATCH(C1121,Lookup!$A$4:$A$18,0))</f>
        <v>India</v>
      </c>
      <c r="S1121" s="20" t="n">
        <f aca="false">INDEX(Lookup!$D$4:$D$18,MATCH(C1121,Lookup!$A$4:$A$18,0))</f>
        <v>0.012</v>
      </c>
      <c r="T1121" s="21" t="n">
        <f aca="false">ROUND(P1121*S1121,2)</f>
        <v>6</v>
      </c>
      <c r="U1121" s="21" t="n">
        <f aca="false">IF(T1121&lt;=10,1,IF(T1121&lt;=20,2,IF(T1121&lt;=30,3,IF(T1121&lt;=40,4,IF(T1121&lt;=50,5,IF(T1121&lt;=100,6,IF(T1121&lt;=250,7,8)))))))</f>
        <v>1</v>
      </c>
      <c r="V1121" s="21" t="n">
        <f aca="false">IF(AND(OR(Dashboard!$T$3="All",R1121=Dashboard!$T$3),OR(Dashboard!$T$4="All",D1121=Dashboard!$T$4)),1,0)</f>
        <v>1</v>
      </c>
      <c r="W1121" s="21" t="n">
        <f aca="false">IF(V1121=1,T1121+ROW()/10000000,0)</f>
        <v>6.0001121</v>
      </c>
    </row>
    <row r="1122" customFormat="false" ht="15" hidden="false" customHeight="false" outlineLevel="0" collapsed="false">
      <c r="A1122" s="0" t="n">
        <v>18456342</v>
      </c>
      <c r="B1122" s="0" t="s">
        <v>3552</v>
      </c>
      <c r="C1122" s="0" t="n">
        <v>1</v>
      </c>
      <c r="D1122" s="0" t="s">
        <v>3541</v>
      </c>
      <c r="E1122" s="0" t="s">
        <v>3553</v>
      </c>
      <c r="F1122" s="0" t="s">
        <v>3543</v>
      </c>
      <c r="G1122" s="0" t="s">
        <v>3544</v>
      </c>
      <c r="H1122" s="0" t="s">
        <v>2128</v>
      </c>
      <c r="I1122" s="0" t="s">
        <v>2123</v>
      </c>
      <c r="J1122" s="0" t="s">
        <v>47</v>
      </c>
      <c r="K1122" s="0" t="s">
        <v>47</v>
      </c>
      <c r="L1122" s="0" t="s">
        <v>47</v>
      </c>
      <c r="M1122" s="0" t="s">
        <v>47</v>
      </c>
      <c r="N1122" s="0" t="n">
        <v>1</v>
      </c>
      <c r="O1122" s="0" t="n">
        <v>1</v>
      </c>
      <c r="P1122" s="0" t="n">
        <v>350</v>
      </c>
      <c r="Q1122" s="0" t="n">
        <v>1</v>
      </c>
      <c r="R1122" s="0" t="str">
        <f aca="false">INDEX(Lookup!$B$4:$B$18,MATCH(C1122,Lookup!$A$4:$A$18,0))</f>
        <v>India</v>
      </c>
      <c r="S1122" s="20" t="n">
        <f aca="false">INDEX(Lookup!$D$4:$D$18,MATCH(C1122,Lookup!$A$4:$A$18,0))</f>
        <v>0.012</v>
      </c>
      <c r="T1122" s="21" t="n">
        <f aca="false">ROUND(P1122*S1122,2)</f>
        <v>4.2</v>
      </c>
      <c r="U1122" s="21" t="n">
        <f aca="false">IF(T1122&lt;=10,1,IF(T1122&lt;=20,2,IF(T1122&lt;=30,3,IF(T1122&lt;=40,4,IF(T1122&lt;=50,5,IF(T1122&lt;=100,6,IF(T1122&lt;=250,7,8)))))))</f>
        <v>1</v>
      </c>
      <c r="V1122" s="21" t="n">
        <f aca="false">IF(AND(OR(Dashboard!$T$3="All",R1122=Dashboard!$T$3),OR(Dashboard!$T$4="All",D1122=Dashboard!$T$4)),1,0)</f>
        <v>1</v>
      </c>
      <c r="W1122" s="21" t="n">
        <f aca="false">IF(V1122=1,T1122+ROW()/10000000,0)</f>
        <v>4.2001122</v>
      </c>
    </row>
    <row r="1123" customFormat="false" ht="15" hidden="false" customHeight="false" outlineLevel="0" collapsed="false">
      <c r="A1123" s="0" t="n">
        <v>18244229</v>
      </c>
      <c r="B1123" s="0" t="s">
        <v>3554</v>
      </c>
      <c r="C1123" s="0" t="n">
        <v>1</v>
      </c>
      <c r="D1123" s="0" t="s">
        <v>3541</v>
      </c>
      <c r="E1123" s="0" t="s">
        <v>3555</v>
      </c>
      <c r="F1123" s="0" t="s">
        <v>3556</v>
      </c>
      <c r="G1123" s="0" t="s">
        <v>3557</v>
      </c>
      <c r="H1123" s="0" t="s">
        <v>3182</v>
      </c>
      <c r="I1123" s="0" t="s">
        <v>2123</v>
      </c>
      <c r="J1123" s="0" t="s">
        <v>47</v>
      </c>
      <c r="K1123" s="0" t="s">
        <v>47</v>
      </c>
      <c r="L1123" s="0" t="s">
        <v>47</v>
      </c>
      <c r="M1123" s="0" t="s">
        <v>47</v>
      </c>
      <c r="N1123" s="0" t="n">
        <v>1</v>
      </c>
      <c r="O1123" s="0" t="n">
        <v>0</v>
      </c>
      <c r="P1123" s="0" t="n">
        <v>250</v>
      </c>
      <c r="Q1123" s="0" t="n">
        <v>1</v>
      </c>
      <c r="R1123" s="0" t="str">
        <f aca="false">INDEX(Lookup!$B$4:$B$18,MATCH(C1123,Lookup!$A$4:$A$18,0))</f>
        <v>India</v>
      </c>
      <c r="S1123" s="20" t="n">
        <f aca="false">INDEX(Lookup!$D$4:$D$18,MATCH(C1123,Lookup!$A$4:$A$18,0))</f>
        <v>0.012</v>
      </c>
      <c r="T1123" s="21" t="n">
        <f aca="false">ROUND(P1123*S1123,2)</f>
        <v>3</v>
      </c>
      <c r="U1123" s="21" t="n">
        <f aca="false">IF(T1123&lt;=10,1,IF(T1123&lt;=20,2,IF(T1123&lt;=30,3,IF(T1123&lt;=40,4,IF(T1123&lt;=50,5,IF(T1123&lt;=100,6,IF(T1123&lt;=250,7,8)))))))</f>
        <v>1</v>
      </c>
      <c r="V1123" s="21" t="n">
        <f aca="false">IF(AND(OR(Dashboard!$T$3="All",R1123=Dashboard!$T$3),OR(Dashboard!$T$4="All",D1123=Dashboard!$T$4)),1,0)</f>
        <v>1</v>
      </c>
      <c r="W1123" s="21" t="n">
        <f aca="false">IF(V1123=1,T1123+ROW()/10000000,0)</f>
        <v>3.0001123</v>
      </c>
    </row>
    <row r="1124" customFormat="false" ht="15" hidden="false" customHeight="false" outlineLevel="0" collapsed="false">
      <c r="A1124" s="0" t="n">
        <v>300713</v>
      </c>
      <c r="B1124" s="0" t="s">
        <v>3558</v>
      </c>
      <c r="C1124" s="0" t="n">
        <v>1</v>
      </c>
      <c r="D1124" s="0" t="s">
        <v>3541</v>
      </c>
      <c r="E1124" s="0" t="s">
        <v>3559</v>
      </c>
      <c r="F1124" s="0" t="s">
        <v>3560</v>
      </c>
      <c r="G1124" s="0" t="s">
        <v>3561</v>
      </c>
      <c r="H1124" s="0" t="s">
        <v>2288</v>
      </c>
      <c r="I1124" s="0" t="s">
        <v>2123</v>
      </c>
      <c r="J1124" s="0" t="s">
        <v>46</v>
      </c>
      <c r="K1124" s="0" t="s">
        <v>47</v>
      </c>
      <c r="L1124" s="0" t="s">
        <v>47</v>
      </c>
      <c r="M1124" s="0" t="s">
        <v>47</v>
      </c>
      <c r="N1124" s="0" t="n">
        <v>4</v>
      </c>
      <c r="O1124" s="0" t="n">
        <v>184</v>
      </c>
      <c r="P1124" s="0" t="n">
        <v>2500</v>
      </c>
      <c r="Q1124" s="0" t="n">
        <v>2.5</v>
      </c>
      <c r="R1124" s="0" t="str">
        <f aca="false">INDEX(Lookup!$B$4:$B$18,MATCH(C1124,Lookup!$A$4:$A$18,0))</f>
        <v>India</v>
      </c>
      <c r="S1124" s="20" t="n">
        <f aca="false">INDEX(Lookup!$D$4:$D$18,MATCH(C1124,Lookup!$A$4:$A$18,0))</f>
        <v>0.012</v>
      </c>
      <c r="T1124" s="21" t="n">
        <f aca="false">ROUND(P1124*S1124,2)</f>
        <v>30</v>
      </c>
      <c r="U1124" s="21" t="n">
        <f aca="false">IF(T1124&lt;=10,1,IF(T1124&lt;=20,2,IF(T1124&lt;=30,3,IF(T1124&lt;=40,4,IF(T1124&lt;=50,5,IF(T1124&lt;=100,6,IF(T1124&lt;=250,7,8)))))))</f>
        <v>3</v>
      </c>
      <c r="V1124" s="21" t="n">
        <f aca="false">IF(AND(OR(Dashboard!$T$3="All",R1124=Dashboard!$T$3),OR(Dashboard!$T$4="All",D1124=Dashboard!$T$4)),1,0)</f>
        <v>1</v>
      </c>
      <c r="W1124" s="21" t="n">
        <f aca="false">IF(V1124=1,T1124+ROW()/10000000,0)</f>
        <v>30.0001124</v>
      </c>
    </row>
    <row r="1125" customFormat="false" ht="15" hidden="false" customHeight="false" outlineLevel="0" collapsed="false">
      <c r="A1125" s="0" t="n">
        <v>8623</v>
      </c>
      <c r="B1125" s="0" t="s">
        <v>3562</v>
      </c>
      <c r="C1125" s="0" t="n">
        <v>1</v>
      </c>
      <c r="D1125" s="0" t="s">
        <v>3541</v>
      </c>
      <c r="E1125" s="0" t="s">
        <v>3563</v>
      </c>
      <c r="F1125" s="0" t="s">
        <v>3560</v>
      </c>
      <c r="G1125" s="0" t="s">
        <v>3561</v>
      </c>
      <c r="H1125" s="0" t="s">
        <v>153</v>
      </c>
      <c r="I1125" s="0" t="s">
        <v>2123</v>
      </c>
      <c r="J1125" s="0" t="s">
        <v>47</v>
      </c>
      <c r="K1125" s="0" t="s">
        <v>46</v>
      </c>
      <c r="L1125" s="0" t="s">
        <v>47</v>
      </c>
      <c r="M1125" s="0" t="s">
        <v>47</v>
      </c>
      <c r="N1125" s="0" t="n">
        <v>2</v>
      </c>
      <c r="O1125" s="0" t="n">
        <v>33</v>
      </c>
      <c r="P1125" s="0" t="n">
        <v>650</v>
      </c>
      <c r="Q1125" s="0" t="n">
        <v>3.4</v>
      </c>
      <c r="R1125" s="0" t="str">
        <f aca="false">INDEX(Lookup!$B$4:$B$18,MATCH(C1125,Lookup!$A$4:$A$18,0))</f>
        <v>India</v>
      </c>
      <c r="S1125" s="20" t="n">
        <f aca="false">INDEX(Lookup!$D$4:$D$18,MATCH(C1125,Lookup!$A$4:$A$18,0))</f>
        <v>0.012</v>
      </c>
      <c r="T1125" s="21" t="n">
        <f aca="false">ROUND(P1125*S1125,2)</f>
        <v>7.8</v>
      </c>
      <c r="U1125" s="21" t="n">
        <f aca="false">IF(T1125&lt;=10,1,IF(T1125&lt;=20,2,IF(T1125&lt;=30,3,IF(T1125&lt;=40,4,IF(T1125&lt;=50,5,IF(T1125&lt;=100,6,IF(T1125&lt;=250,7,8)))))))</f>
        <v>1</v>
      </c>
      <c r="V1125" s="21" t="n">
        <f aca="false">IF(AND(OR(Dashboard!$T$3="All",R1125=Dashboard!$T$3),OR(Dashboard!$T$4="All",D1125=Dashboard!$T$4)),1,0)</f>
        <v>1</v>
      </c>
      <c r="W1125" s="21" t="n">
        <f aca="false">IF(V1125=1,T1125+ROW()/10000000,0)</f>
        <v>7.8001125</v>
      </c>
    </row>
    <row r="1126" customFormat="false" ht="15" hidden="false" customHeight="false" outlineLevel="0" collapsed="false">
      <c r="A1126" s="0" t="n">
        <v>1318</v>
      </c>
      <c r="B1126" s="0" t="s">
        <v>3180</v>
      </c>
      <c r="C1126" s="0" t="n">
        <v>1</v>
      </c>
      <c r="D1126" s="0" t="s">
        <v>3541</v>
      </c>
      <c r="E1126" s="0" t="s">
        <v>3564</v>
      </c>
      <c r="F1126" s="0" t="s">
        <v>3560</v>
      </c>
      <c r="G1126" s="0" t="s">
        <v>3561</v>
      </c>
      <c r="H1126" s="0" t="s">
        <v>3182</v>
      </c>
      <c r="I1126" s="0" t="s">
        <v>2123</v>
      </c>
      <c r="J1126" s="0" t="s">
        <v>47</v>
      </c>
      <c r="K1126" s="0" t="s">
        <v>46</v>
      </c>
      <c r="L1126" s="0" t="s">
        <v>47</v>
      </c>
      <c r="M1126" s="0" t="s">
        <v>47</v>
      </c>
      <c r="N1126" s="0" t="n">
        <v>1</v>
      </c>
      <c r="O1126" s="0" t="n">
        <v>27</v>
      </c>
      <c r="P1126" s="0" t="n">
        <v>300</v>
      </c>
      <c r="Q1126" s="0" t="n">
        <v>3.3</v>
      </c>
      <c r="R1126" s="0" t="str">
        <f aca="false">INDEX(Lookup!$B$4:$B$18,MATCH(C1126,Lookup!$A$4:$A$18,0))</f>
        <v>India</v>
      </c>
      <c r="S1126" s="20" t="n">
        <f aca="false">INDEX(Lookup!$D$4:$D$18,MATCH(C1126,Lookup!$A$4:$A$18,0))</f>
        <v>0.012</v>
      </c>
      <c r="T1126" s="21" t="n">
        <f aca="false">ROUND(P1126*S1126,2)</f>
        <v>3.6</v>
      </c>
      <c r="U1126" s="21" t="n">
        <f aca="false">IF(T1126&lt;=10,1,IF(T1126&lt;=20,2,IF(T1126&lt;=30,3,IF(T1126&lt;=40,4,IF(T1126&lt;=50,5,IF(T1126&lt;=100,6,IF(T1126&lt;=250,7,8)))))))</f>
        <v>1</v>
      </c>
      <c r="V1126" s="21" t="n">
        <f aca="false">IF(AND(OR(Dashboard!$T$3="All",R1126=Dashboard!$T$3),OR(Dashboard!$T$4="All",D1126=Dashboard!$T$4)),1,0)</f>
        <v>1</v>
      </c>
      <c r="W1126" s="21" t="n">
        <f aca="false">IF(V1126=1,T1126+ROW()/10000000,0)</f>
        <v>3.6001126</v>
      </c>
    </row>
    <row r="1127" customFormat="false" ht="15" hidden="false" customHeight="false" outlineLevel="0" collapsed="false">
      <c r="A1127" s="0" t="n">
        <v>311523</v>
      </c>
      <c r="B1127" s="0" t="s">
        <v>3565</v>
      </c>
      <c r="C1127" s="0" t="n">
        <v>1</v>
      </c>
      <c r="D1127" s="0" t="s">
        <v>3541</v>
      </c>
      <c r="E1127" s="0" t="s">
        <v>3566</v>
      </c>
      <c r="F1127" s="0" t="s">
        <v>3560</v>
      </c>
      <c r="G1127" s="0" t="s">
        <v>3561</v>
      </c>
      <c r="H1127" s="0" t="s">
        <v>1358</v>
      </c>
      <c r="I1127" s="0" t="s">
        <v>2123</v>
      </c>
      <c r="J1127" s="0" t="s">
        <v>47</v>
      </c>
      <c r="K1127" s="0" t="s">
        <v>46</v>
      </c>
      <c r="L1127" s="0" t="s">
        <v>47</v>
      </c>
      <c r="M1127" s="0" t="s">
        <v>47</v>
      </c>
      <c r="N1127" s="0" t="n">
        <v>2</v>
      </c>
      <c r="O1127" s="0" t="n">
        <v>327</v>
      </c>
      <c r="P1127" s="0" t="n">
        <v>500</v>
      </c>
      <c r="Q1127" s="0" t="n">
        <v>3.4</v>
      </c>
      <c r="R1127" s="0" t="str">
        <f aca="false">INDEX(Lookup!$B$4:$B$18,MATCH(C1127,Lookup!$A$4:$A$18,0))</f>
        <v>India</v>
      </c>
      <c r="S1127" s="20" t="n">
        <f aca="false">INDEX(Lookup!$D$4:$D$18,MATCH(C1127,Lookup!$A$4:$A$18,0))</f>
        <v>0.012</v>
      </c>
      <c r="T1127" s="21" t="n">
        <f aca="false">ROUND(P1127*S1127,2)</f>
        <v>6</v>
      </c>
      <c r="U1127" s="21" t="n">
        <f aca="false">IF(T1127&lt;=10,1,IF(T1127&lt;=20,2,IF(T1127&lt;=30,3,IF(T1127&lt;=40,4,IF(T1127&lt;=50,5,IF(T1127&lt;=100,6,IF(T1127&lt;=250,7,8)))))))</f>
        <v>1</v>
      </c>
      <c r="V1127" s="21" t="n">
        <f aca="false">IF(AND(OR(Dashboard!$T$3="All",R1127=Dashboard!$T$3),OR(Dashboard!$T$4="All",D1127=Dashboard!$T$4)),1,0)</f>
        <v>1</v>
      </c>
      <c r="W1127" s="21" t="n">
        <f aca="false">IF(V1127=1,T1127+ROW()/10000000,0)</f>
        <v>6.0001127</v>
      </c>
    </row>
    <row r="1128" customFormat="false" ht="15" hidden="false" customHeight="false" outlineLevel="0" collapsed="false">
      <c r="A1128" s="0" t="n">
        <v>8590</v>
      </c>
      <c r="B1128" s="0" t="s">
        <v>3113</v>
      </c>
      <c r="C1128" s="0" t="n">
        <v>1</v>
      </c>
      <c r="D1128" s="0" t="s">
        <v>3541</v>
      </c>
      <c r="E1128" s="0" t="s">
        <v>3564</v>
      </c>
      <c r="F1128" s="0" t="s">
        <v>3560</v>
      </c>
      <c r="G1128" s="0" t="s">
        <v>3561</v>
      </c>
      <c r="H1128" s="0" t="s">
        <v>153</v>
      </c>
      <c r="I1128" s="0" t="s">
        <v>2123</v>
      </c>
      <c r="J1128" s="0" t="s">
        <v>47</v>
      </c>
      <c r="K1128" s="0" t="s">
        <v>47</v>
      </c>
      <c r="L1128" s="0" t="s">
        <v>47</v>
      </c>
      <c r="M1128" s="0" t="s">
        <v>47</v>
      </c>
      <c r="N1128" s="0" t="n">
        <v>1</v>
      </c>
      <c r="O1128" s="0" t="n">
        <v>63</v>
      </c>
      <c r="P1128" s="0" t="n">
        <v>450</v>
      </c>
      <c r="Q1128" s="0" t="n">
        <v>3.2</v>
      </c>
      <c r="R1128" s="0" t="str">
        <f aca="false">INDEX(Lookup!$B$4:$B$18,MATCH(C1128,Lookup!$A$4:$A$18,0))</f>
        <v>India</v>
      </c>
      <c r="S1128" s="20" t="n">
        <f aca="false">INDEX(Lookup!$D$4:$D$18,MATCH(C1128,Lookup!$A$4:$A$18,0))</f>
        <v>0.012</v>
      </c>
      <c r="T1128" s="21" t="n">
        <f aca="false">ROUND(P1128*S1128,2)</f>
        <v>5.4</v>
      </c>
      <c r="U1128" s="21" t="n">
        <f aca="false">IF(T1128&lt;=10,1,IF(T1128&lt;=20,2,IF(T1128&lt;=30,3,IF(T1128&lt;=40,4,IF(T1128&lt;=50,5,IF(T1128&lt;=100,6,IF(T1128&lt;=250,7,8)))))))</f>
        <v>1</v>
      </c>
      <c r="V1128" s="21" t="n">
        <f aca="false">IF(AND(OR(Dashboard!$T$3="All",R1128=Dashboard!$T$3),OR(Dashboard!$T$4="All",D1128=Dashboard!$T$4)),1,0)</f>
        <v>1</v>
      </c>
      <c r="W1128" s="21" t="n">
        <f aca="false">IF(V1128=1,T1128+ROW()/10000000,0)</f>
        <v>5.4001128</v>
      </c>
    </row>
    <row r="1129" customFormat="false" ht="15" hidden="false" customHeight="false" outlineLevel="0" collapsed="false">
      <c r="A1129" s="0" t="n">
        <v>8583</v>
      </c>
      <c r="B1129" s="0" t="s">
        <v>3567</v>
      </c>
      <c r="C1129" s="0" t="n">
        <v>1</v>
      </c>
      <c r="D1129" s="0" t="s">
        <v>3541</v>
      </c>
      <c r="E1129" s="0" t="s">
        <v>3568</v>
      </c>
      <c r="F1129" s="0" t="s">
        <v>3560</v>
      </c>
      <c r="G1129" s="0" t="s">
        <v>3561</v>
      </c>
      <c r="H1129" s="0" t="s">
        <v>69</v>
      </c>
      <c r="I1129" s="0" t="s">
        <v>2123</v>
      </c>
      <c r="J1129" s="0" t="s">
        <v>47</v>
      </c>
      <c r="K1129" s="0" t="s">
        <v>47</v>
      </c>
      <c r="L1129" s="0" t="s">
        <v>47</v>
      </c>
      <c r="M1129" s="0" t="s">
        <v>47</v>
      </c>
      <c r="N1129" s="0" t="n">
        <v>2</v>
      </c>
      <c r="O1129" s="0" t="n">
        <v>16</v>
      </c>
      <c r="P1129" s="0" t="n">
        <v>600</v>
      </c>
      <c r="Q1129" s="0" t="n">
        <v>2.9</v>
      </c>
      <c r="R1129" s="0" t="str">
        <f aca="false">INDEX(Lookup!$B$4:$B$18,MATCH(C1129,Lookup!$A$4:$A$18,0))</f>
        <v>India</v>
      </c>
      <c r="S1129" s="20" t="n">
        <f aca="false">INDEX(Lookup!$D$4:$D$18,MATCH(C1129,Lookup!$A$4:$A$18,0))</f>
        <v>0.012</v>
      </c>
      <c r="T1129" s="21" t="n">
        <f aca="false">ROUND(P1129*S1129,2)</f>
        <v>7.2</v>
      </c>
      <c r="U1129" s="21" t="n">
        <f aca="false">IF(T1129&lt;=10,1,IF(T1129&lt;=20,2,IF(T1129&lt;=30,3,IF(T1129&lt;=40,4,IF(T1129&lt;=50,5,IF(T1129&lt;=100,6,IF(T1129&lt;=250,7,8)))))))</f>
        <v>1</v>
      </c>
      <c r="V1129" s="21" t="n">
        <f aca="false">IF(AND(OR(Dashboard!$T$3="All",R1129=Dashboard!$T$3),OR(Dashboard!$T$4="All",D1129=Dashboard!$T$4)),1,0)</f>
        <v>1</v>
      </c>
      <c r="W1129" s="21" t="n">
        <f aca="false">IF(V1129=1,T1129+ROW()/10000000,0)</f>
        <v>7.2001129</v>
      </c>
    </row>
    <row r="1130" customFormat="false" ht="15" hidden="false" customHeight="false" outlineLevel="0" collapsed="false">
      <c r="A1130" s="0" t="n">
        <v>300756</v>
      </c>
      <c r="B1130" s="0" t="s">
        <v>3569</v>
      </c>
      <c r="C1130" s="0" t="n">
        <v>1</v>
      </c>
      <c r="D1130" s="0" t="s">
        <v>3541</v>
      </c>
      <c r="E1130" s="0" t="s">
        <v>3570</v>
      </c>
      <c r="F1130" s="0" t="s">
        <v>3560</v>
      </c>
      <c r="G1130" s="0" t="s">
        <v>3561</v>
      </c>
      <c r="H1130" s="0" t="s">
        <v>2158</v>
      </c>
      <c r="I1130" s="0" t="s">
        <v>2123</v>
      </c>
      <c r="J1130" s="0" t="s">
        <v>46</v>
      </c>
      <c r="K1130" s="0" t="s">
        <v>47</v>
      </c>
      <c r="L1130" s="0" t="s">
        <v>47</v>
      </c>
      <c r="M1130" s="0" t="s">
        <v>47</v>
      </c>
      <c r="N1130" s="0" t="n">
        <v>3</v>
      </c>
      <c r="O1130" s="0" t="n">
        <v>92</v>
      </c>
      <c r="P1130" s="0" t="n">
        <v>1500</v>
      </c>
      <c r="Q1130" s="0" t="n">
        <v>2.6</v>
      </c>
      <c r="R1130" s="0" t="str">
        <f aca="false">INDEX(Lookup!$B$4:$B$18,MATCH(C1130,Lookup!$A$4:$A$18,0))</f>
        <v>India</v>
      </c>
      <c r="S1130" s="20" t="n">
        <f aca="false">INDEX(Lookup!$D$4:$D$18,MATCH(C1130,Lookup!$A$4:$A$18,0))</f>
        <v>0.012</v>
      </c>
      <c r="T1130" s="21" t="n">
        <f aca="false">ROUND(P1130*S1130,2)</f>
        <v>18</v>
      </c>
      <c r="U1130" s="21" t="n">
        <f aca="false">IF(T1130&lt;=10,1,IF(T1130&lt;=20,2,IF(T1130&lt;=30,3,IF(T1130&lt;=40,4,IF(T1130&lt;=50,5,IF(T1130&lt;=100,6,IF(T1130&lt;=250,7,8)))))))</f>
        <v>2</v>
      </c>
      <c r="V1130" s="21" t="n">
        <f aca="false">IF(AND(OR(Dashboard!$T$3="All",R1130=Dashboard!$T$3),OR(Dashboard!$T$4="All",D1130=Dashboard!$T$4)),1,0)</f>
        <v>1</v>
      </c>
      <c r="W1130" s="21" t="n">
        <f aca="false">IF(V1130=1,T1130+ROW()/10000000,0)</f>
        <v>18.000113</v>
      </c>
    </row>
    <row r="1131" customFormat="false" ht="15" hidden="false" customHeight="false" outlineLevel="0" collapsed="false">
      <c r="A1131" s="0" t="n">
        <v>4239</v>
      </c>
      <c r="B1131" s="0" t="s">
        <v>3571</v>
      </c>
      <c r="C1131" s="0" t="n">
        <v>1</v>
      </c>
      <c r="D1131" s="0" t="s">
        <v>3541</v>
      </c>
      <c r="E1131" s="0" t="s">
        <v>3564</v>
      </c>
      <c r="F1131" s="0" t="s">
        <v>3560</v>
      </c>
      <c r="G1131" s="0" t="s">
        <v>3561</v>
      </c>
      <c r="H1131" s="0" t="s">
        <v>153</v>
      </c>
      <c r="I1131" s="0" t="s">
        <v>2123</v>
      </c>
      <c r="J1131" s="0" t="s">
        <v>47</v>
      </c>
      <c r="K1131" s="0" t="s">
        <v>47</v>
      </c>
      <c r="L1131" s="0" t="s">
        <v>47</v>
      </c>
      <c r="M1131" s="0" t="s">
        <v>47</v>
      </c>
      <c r="N1131" s="0" t="n">
        <v>2</v>
      </c>
      <c r="O1131" s="0" t="n">
        <v>60</v>
      </c>
      <c r="P1131" s="0" t="n">
        <v>600</v>
      </c>
      <c r="Q1131" s="0" t="n">
        <v>3.3</v>
      </c>
      <c r="R1131" s="0" t="str">
        <f aca="false">INDEX(Lookup!$B$4:$B$18,MATCH(C1131,Lookup!$A$4:$A$18,0))</f>
        <v>India</v>
      </c>
      <c r="S1131" s="20" t="n">
        <f aca="false">INDEX(Lookup!$D$4:$D$18,MATCH(C1131,Lookup!$A$4:$A$18,0))</f>
        <v>0.012</v>
      </c>
      <c r="T1131" s="21" t="n">
        <f aca="false">ROUND(P1131*S1131,2)</f>
        <v>7.2</v>
      </c>
      <c r="U1131" s="21" t="n">
        <f aca="false">IF(T1131&lt;=10,1,IF(T1131&lt;=20,2,IF(T1131&lt;=30,3,IF(T1131&lt;=40,4,IF(T1131&lt;=50,5,IF(T1131&lt;=100,6,IF(T1131&lt;=250,7,8)))))))</f>
        <v>1</v>
      </c>
      <c r="V1131" s="21" t="n">
        <f aca="false">IF(AND(OR(Dashboard!$T$3="All",R1131=Dashboard!$T$3),OR(Dashboard!$T$4="All",D1131=Dashboard!$T$4)),1,0)</f>
        <v>1</v>
      </c>
      <c r="W1131" s="21" t="n">
        <f aca="false">IF(V1131=1,T1131+ROW()/10000000,0)</f>
        <v>7.2001131</v>
      </c>
    </row>
    <row r="1132" customFormat="false" ht="15" hidden="false" customHeight="false" outlineLevel="0" collapsed="false">
      <c r="A1132" s="0" t="n">
        <v>18168161</v>
      </c>
      <c r="B1132" s="0" t="s">
        <v>2408</v>
      </c>
      <c r="C1132" s="0" t="n">
        <v>1</v>
      </c>
      <c r="D1132" s="0" t="s">
        <v>3541</v>
      </c>
      <c r="E1132" s="0" t="s">
        <v>3572</v>
      </c>
      <c r="F1132" s="0" t="s">
        <v>3560</v>
      </c>
      <c r="G1132" s="0" t="s">
        <v>3561</v>
      </c>
      <c r="H1132" s="0" t="s">
        <v>3392</v>
      </c>
      <c r="I1132" s="0" t="s">
        <v>2123</v>
      </c>
      <c r="J1132" s="0" t="s">
        <v>47</v>
      </c>
      <c r="K1132" s="0" t="s">
        <v>47</v>
      </c>
      <c r="L1132" s="0" t="s">
        <v>47</v>
      </c>
      <c r="M1132" s="0" t="s">
        <v>47</v>
      </c>
      <c r="N1132" s="0" t="n">
        <v>2</v>
      </c>
      <c r="O1132" s="0" t="n">
        <v>17</v>
      </c>
      <c r="P1132" s="0" t="n">
        <v>700</v>
      </c>
      <c r="Q1132" s="0" t="n">
        <v>3.2</v>
      </c>
      <c r="R1132" s="0" t="str">
        <f aca="false">INDEX(Lookup!$B$4:$B$18,MATCH(C1132,Lookup!$A$4:$A$18,0))</f>
        <v>India</v>
      </c>
      <c r="S1132" s="20" t="n">
        <f aca="false">INDEX(Lookup!$D$4:$D$18,MATCH(C1132,Lookup!$A$4:$A$18,0))</f>
        <v>0.012</v>
      </c>
      <c r="T1132" s="21" t="n">
        <f aca="false">ROUND(P1132*S1132,2)</f>
        <v>8.4</v>
      </c>
      <c r="U1132" s="21" t="n">
        <f aca="false">IF(T1132&lt;=10,1,IF(T1132&lt;=20,2,IF(T1132&lt;=30,3,IF(T1132&lt;=40,4,IF(T1132&lt;=50,5,IF(T1132&lt;=100,6,IF(T1132&lt;=250,7,8)))))))</f>
        <v>1</v>
      </c>
      <c r="V1132" s="21" t="n">
        <f aca="false">IF(AND(OR(Dashboard!$T$3="All",R1132=Dashboard!$T$3),OR(Dashboard!$T$4="All",D1132=Dashboard!$T$4)),1,0)</f>
        <v>1</v>
      </c>
      <c r="W1132" s="21" t="n">
        <f aca="false">IF(V1132=1,T1132+ROW()/10000000,0)</f>
        <v>8.4001132</v>
      </c>
    </row>
    <row r="1133" customFormat="false" ht="15" hidden="false" customHeight="false" outlineLevel="0" collapsed="false">
      <c r="A1133" s="0" t="n">
        <v>18381223</v>
      </c>
      <c r="B1133" s="0" t="s">
        <v>3573</v>
      </c>
      <c r="C1133" s="0" t="n">
        <v>1</v>
      </c>
      <c r="D1133" s="0" t="s">
        <v>3541</v>
      </c>
      <c r="E1133" s="0" t="s">
        <v>3574</v>
      </c>
      <c r="F1133" s="0" t="s">
        <v>3560</v>
      </c>
      <c r="G1133" s="0" t="s">
        <v>3561</v>
      </c>
      <c r="H1133" s="0" t="s">
        <v>2050</v>
      </c>
      <c r="I1133" s="0" t="s">
        <v>2123</v>
      </c>
      <c r="J1133" s="0" t="s">
        <v>47</v>
      </c>
      <c r="K1133" s="0" t="s">
        <v>47</v>
      </c>
      <c r="L1133" s="0" t="s">
        <v>47</v>
      </c>
      <c r="M1133" s="0" t="s">
        <v>47</v>
      </c>
      <c r="N1133" s="0" t="n">
        <v>2</v>
      </c>
      <c r="O1133" s="0" t="n">
        <v>6</v>
      </c>
      <c r="P1133" s="0" t="n">
        <v>500</v>
      </c>
      <c r="Q1133" s="0" t="n">
        <v>3</v>
      </c>
      <c r="R1133" s="0" t="str">
        <f aca="false">INDEX(Lookup!$B$4:$B$18,MATCH(C1133,Lookup!$A$4:$A$18,0))</f>
        <v>India</v>
      </c>
      <c r="S1133" s="20" t="n">
        <f aca="false">INDEX(Lookup!$D$4:$D$18,MATCH(C1133,Lookup!$A$4:$A$18,0))</f>
        <v>0.012</v>
      </c>
      <c r="T1133" s="21" t="n">
        <f aca="false">ROUND(P1133*S1133,2)</f>
        <v>6</v>
      </c>
      <c r="U1133" s="21" t="n">
        <f aca="false">IF(T1133&lt;=10,1,IF(T1133&lt;=20,2,IF(T1133&lt;=30,3,IF(T1133&lt;=40,4,IF(T1133&lt;=50,5,IF(T1133&lt;=100,6,IF(T1133&lt;=250,7,8)))))))</f>
        <v>1</v>
      </c>
      <c r="V1133" s="21" t="n">
        <f aca="false">IF(AND(OR(Dashboard!$T$3="All",R1133=Dashboard!$T$3),OR(Dashboard!$T$4="All",D1133=Dashboard!$T$4)),1,0)</f>
        <v>1</v>
      </c>
      <c r="W1133" s="21" t="n">
        <f aca="false">IF(V1133=1,T1133+ROW()/10000000,0)</f>
        <v>6.0001133</v>
      </c>
    </row>
    <row r="1134" customFormat="false" ht="15" hidden="false" customHeight="false" outlineLevel="0" collapsed="false">
      <c r="A1134" s="0" t="n">
        <v>18034077</v>
      </c>
      <c r="B1134" s="0" t="s">
        <v>2985</v>
      </c>
      <c r="C1134" s="0" t="n">
        <v>1</v>
      </c>
      <c r="D1134" s="0" t="s">
        <v>3541</v>
      </c>
      <c r="E1134" s="0" t="s">
        <v>3575</v>
      </c>
      <c r="F1134" s="0" t="s">
        <v>3560</v>
      </c>
      <c r="G1134" s="0" t="s">
        <v>3561</v>
      </c>
      <c r="H1134" s="0" t="s">
        <v>2122</v>
      </c>
      <c r="I1134" s="0" t="s">
        <v>2123</v>
      </c>
      <c r="J1134" s="0" t="s">
        <v>47</v>
      </c>
      <c r="K1134" s="0" t="s">
        <v>47</v>
      </c>
      <c r="L1134" s="0" t="s">
        <v>47</v>
      </c>
      <c r="M1134" s="0" t="s">
        <v>47</v>
      </c>
      <c r="N1134" s="0" t="n">
        <v>2</v>
      </c>
      <c r="O1134" s="0" t="n">
        <v>14</v>
      </c>
      <c r="P1134" s="0" t="n">
        <v>600</v>
      </c>
      <c r="Q1134" s="0" t="n">
        <v>2.7</v>
      </c>
      <c r="R1134" s="0" t="str">
        <f aca="false">INDEX(Lookup!$B$4:$B$18,MATCH(C1134,Lookup!$A$4:$A$18,0))</f>
        <v>India</v>
      </c>
      <c r="S1134" s="20" t="n">
        <f aca="false">INDEX(Lookup!$D$4:$D$18,MATCH(C1134,Lookup!$A$4:$A$18,0))</f>
        <v>0.012</v>
      </c>
      <c r="T1134" s="21" t="n">
        <f aca="false">ROUND(P1134*S1134,2)</f>
        <v>7.2</v>
      </c>
      <c r="U1134" s="21" t="n">
        <f aca="false">IF(T1134&lt;=10,1,IF(T1134&lt;=20,2,IF(T1134&lt;=30,3,IF(T1134&lt;=40,4,IF(T1134&lt;=50,5,IF(T1134&lt;=100,6,IF(T1134&lt;=250,7,8)))))))</f>
        <v>1</v>
      </c>
      <c r="V1134" s="21" t="n">
        <f aca="false">IF(AND(OR(Dashboard!$T$3="All",R1134=Dashboard!$T$3),OR(Dashboard!$T$4="All",D1134=Dashboard!$T$4)),1,0)</f>
        <v>1</v>
      </c>
      <c r="W1134" s="21" t="n">
        <f aca="false">IF(V1134=1,T1134+ROW()/10000000,0)</f>
        <v>7.2001134</v>
      </c>
    </row>
    <row r="1135" customFormat="false" ht="15" hidden="false" customHeight="false" outlineLevel="0" collapsed="false">
      <c r="A1135" s="0" t="n">
        <v>3824</v>
      </c>
      <c r="B1135" s="0" t="s">
        <v>3576</v>
      </c>
      <c r="C1135" s="0" t="n">
        <v>1</v>
      </c>
      <c r="D1135" s="0" t="s">
        <v>3541</v>
      </c>
      <c r="E1135" s="0" t="s">
        <v>3577</v>
      </c>
      <c r="F1135" s="0" t="s">
        <v>3560</v>
      </c>
      <c r="G1135" s="0" t="s">
        <v>3561</v>
      </c>
      <c r="H1135" s="0" t="s">
        <v>69</v>
      </c>
      <c r="I1135" s="0" t="s">
        <v>2123</v>
      </c>
      <c r="J1135" s="0" t="s">
        <v>47</v>
      </c>
      <c r="K1135" s="0" t="s">
        <v>46</v>
      </c>
      <c r="L1135" s="0" t="s">
        <v>47</v>
      </c>
      <c r="M1135" s="0" t="s">
        <v>47</v>
      </c>
      <c r="N1135" s="0" t="n">
        <v>2</v>
      </c>
      <c r="O1135" s="0" t="n">
        <v>181</v>
      </c>
      <c r="P1135" s="0" t="n">
        <v>700</v>
      </c>
      <c r="Q1135" s="0" t="n">
        <v>2.6</v>
      </c>
      <c r="R1135" s="0" t="str">
        <f aca="false">INDEX(Lookup!$B$4:$B$18,MATCH(C1135,Lookup!$A$4:$A$18,0))</f>
        <v>India</v>
      </c>
      <c r="S1135" s="20" t="n">
        <f aca="false">INDEX(Lookup!$D$4:$D$18,MATCH(C1135,Lookup!$A$4:$A$18,0))</f>
        <v>0.012</v>
      </c>
      <c r="T1135" s="21" t="n">
        <f aca="false">ROUND(P1135*S1135,2)</f>
        <v>8.4</v>
      </c>
      <c r="U1135" s="21" t="n">
        <f aca="false">IF(T1135&lt;=10,1,IF(T1135&lt;=20,2,IF(T1135&lt;=30,3,IF(T1135&lt;=40,4,IF(T1135&lt;=50,5,IF(T1135&lt;=100,6,IF(T1135&lt;=250,7,8)))))))</f>
        <v>1</v>
      </c>
      <c r="V1135" s="21" t="n">
        <f aca="false">IF(AND(OR(Dashboard!$T$3="All",R1135=Dashboard!$T$3),OR(Dashboard!$T$4="All",D1135=Dashboard!$T$4)),1,0)</f>
        <v>1</v>
      </c>
      <c r="W1135" s="21" t="n">
        <f aca="false">IF(V1135=1,T1135+ROW()/10000000,0)</f>
        <v>8.4001135</v>
      </c>
    </row>
    <row r="1136" customFormat="false" ht="15" hidden="false" customHeight="false" outlineLevel="0" collapsed="false">
      <c r="A1136" s="0" t="n">
        <v>2572</v>
      </c>
      <c r="B1136" s="0" t="s">
        <v>2296</v>
      </c>
      <c r="C1136" s="0" t="n">
        <v>1</v>
      </c>
      <c r="D1136" s="0" t="s">
        <v>3541</v>
      </c>
      <c r="E1136" s="0" t="s">
        <v>3578</v>
      </c>
      <c r="F1136" s="0" t="s">
        <v>3560</v>
      </c>
      <c r="G1136" s="0" t="s">
        <v>3561</v>
      </c>
      <c r="H1136" s="0" t="s">
        <v>1898</v>
      </c>
      <c r="I1136" s="0" t="s">
        <v>2123</v>
      </c>
      <c r="J1136" s="0" t="s">
        <v>47</v>
      </c>
      <c r="K1136" s="0" t="s">
        <v>46</v>
      </c>
      <c r="L1136" s="0" t="s">
        <v>47</v>
      </c>
      <c r="M1136" s="0" t="s">
        <v>47</v>
      </c>
      <c r="N1136" s="0" t="n">
        <v>2</v>
      </c>
      <c r="O1136" s="0" t="n">
        <v>150</v>
      </c>
      <c r="P1136" s="0" t="n">
        <v>500</v>
      </c>
      <c r="Q1136" s="0" t="n">
        <v>3.3</v>
      </c>
      <c r="R1136" s="0" t="str">
        <f aca="false">INDEX(Lookup!$B$4:$B$18,MATCH(C1136,Lookup!$A$4:$A$18,0))</f>
        <v>India</v>
      </c>
      <c r="S1136" s="20" t="n">
        <f aca="false">INDEX(Lookup!$D$4:$D$18,MATCH(C1136,Lookup!$A$4:$A$18,0))</f>
        <v>0.012</v>
      </c>
      <c r="T1136" s="21" t="n">
        <f aca="false">ROUND(P1136*S1136,2)</f>
        <v>6</v>
      </c>
      <c r="U1136" s="21" t="n">
        <f aca="false">IF(T1136&lt;=10,1,IF(T1136&lt;=20,2,IF(T1136&lt;=30,3,IF(T1136&lt;=40,4,IF(T1136&lt;=50,5,IF(T1136&lt;=100,6,IF(T1136&lt;=250,7,8)))))))</f>
        <v>1</v>
      </c>
      <c r="V1136" s="21" t="n">
        <f aca="false">IF(AND(OR(Dashboard!$T$3="All",R1136=Dashboard!$T$3),OR(Dashboard!$T$4="All",D1136=Dashboard!$T$4)),1,0)</f>
        <v>1</v>
      </c>
      <c r="W1136" s="21" t="n">
        <f aca="false">IF(V1136=1,T1136+ROW()/10000000,0)</f>
        <v>6.0001136</v>
      </c>
    </row>
    <row r="1137" customFormat="false" ht="15" hidden="false" customHeight="false" outlineLevel="0" collapsed="false">
      <c r="A1137" s="0" t="n">
        <v>8595</v>
      </c>
      <c r="B1137" s="0" t="s">
        <v>3579</v>
      </c>
      <c r="C1137" s="0" t="n">
        <v>1</v>
      </c>
      <c r="D1137" s="0" t="s">
        <v>3541</v>
      </c>
      <c r="E1137" s="0" t="s">
        <v>3580</v>
      </c>
      <c r="F1137" s="0" t="s">
        <v>3560</v>
      </c>
      <c r="G1137" s="0" t="s">
        <v>3561</v>
      </c>
      <c r="H1137" s="0" t="s">
        <v>402</v>
      </c>
      <c r="I1137" s="0" t="s">
        <v>2123</v>
      </c>
      <c r="J1137" s="0" t="s">
        <v>47</v>
      </c>
      <c r="K1137" s="0" t="s">
        <v>47</v>
      </c>
      <c r="L1137" s="0" t="s">
        <v>47</v>
      </c>
      <c r="M1137" s="0" t="s">
        <v>47</v>
      </c>
      <c r="N1137" s="0" t="n">
        <v>1</v>
      </c>
      <c r="O1137" s="0" t="n">
        <v>7</v>
      </c>
      <c r="P1137" s="0" t="n">
        <v>100</v>
      </c>
      <c r="Q1137" s="0" t="n">
        <v>3.1</v>
      </c>
      <c r="R1137" s="0" t="str">
        <f aca="false">INDEX(Lookup!$B$4:$B$18,MATCH(C1137,Lookup!$A$4:$A$18,0))</f>
        <v>India</v>
      </c>
      <c r="S1137" s="20" t="n">
        <f aca="false">INDEX(Lookup!$D$4:$D$18,MATCH(C1137,Lookup!$A$4:$A$18,0))</f>
        <v>0.012</v>
      </c>
      <c r="T1137" s="21" t="n">
        <f aca="false">ROUND(P1137*S1137,2)</f>
        <v>1.2</v>
      </c>
      <c r="U1137" s="21" t="n">
        <f aca="false">IF(T1137&lt;=10,1,IF(T1137&lt;=20,2,IF(T1137&lt;=30,3,IF(T1137&lt;=40,4,IF(T1137&lt;=50,5,IF(T1137&lt;=100,6,IF(T1137&lt;=250,7,8)))))))</f>
        <v>1</v>
      </c>
      <c r="V1137" s="21" t="n">
        <f aca="false">IF(AND(OR(Dashboard!$T$3="All",R1137=Dashboard!$T$3),OR(Dashboard!$T$4="All",D1137=Dashboard!$T$4)),1,0)</f>
        <v>1</v>
      </c>
      <c r="W1137" s="21" t="n">
        <f aca="false">IF(V1137=1,T1137+ROW()/10000000,0)</f>
        <v>1.2001137</v>
      </c>
    </row>
    <row r="1138" customFormat="false" ht="15" hidden="false" customHeight="false" outlineLevel="0" collapsed="false">
      <c r="A1138" s="0" t="n">
        <v>309702</v>
      </c>
      <c r="B1138" s="0" t="s">
        <v>2995</v>
      </c>
      <c r="C1138" s="0" t="n">
        <v>1</v>
      </c>
      <c r="D1138" s="0" t="s">
        <v>3541</v>
      </c>
      <c r="E1138" s="0" t="s">
        <v>3581</v>
      </c>
      <c r="F1138" s="0" t="s">
        <v>3560</v>
      </c>
      <c r="G1138" s="0" t="s">
        <v>3561</v>
      </c>
      <c r="H1138" s="0" t="s">
        <v>2997</v>
      </c>
      <c r="I1138" s="0" t="s">
        <v>2123</v>
      </c>
      <c r="J1138" s="0" t="s">
        <v>47</v>
      </c>
      <c r="K1138" s="0" t="s">
        <v>46</v>
      </c>
      <c r="L1138" s="0" t="s">
        <v>47</v>
      </c>
      <c r="M1138" s="0" t="s">
        <v>47</v>
      </c>
      <c r="N1138" s="0" t="n">
        <v>2</v>
      </c>
      <c r="O1138" s="0" t="n">
        <v>252</v>
      </c>
      <c r="P1138" s="0" t="n">
        <v>600</v>
      </c>
      <c r="Q1138" s="0" t="n">
        <v>3.6</v>
      </c>
      <c r="R1138" s="0" t="str">
        <f aca="false">INDEX(Lookup!$B$4:$B$18,MATCH(C1138,Lookup!$A$4:$A$18,0))</f>
        <v>India</v>
      </c>
      <c r="S1138" s="20" t="n">
        <f aca="false">INDEX(Lookup!$D$4:$D$18,MATCH(C1138,Lookup!$A$4:$A$18,0))</f>
        <v>0.012</v>
      </c>
      <c r="T1138" s="21" t="n">
        <f aca="false">ROUND(P1138*S1138,2)</f>
        <v>7.2</v>
      </c>
      <c r="U1138" s="21" t="n">
        <f aca="false">IF(T1138&lt;=10,1,IF(T1138&lt;=20,2,IF(T1138&lt;=30,3,IF(T1138&lt;=40,4,IF(T1138&lt;=50,5,IF(T1138&lt;=100,6,IF(T1138&lt;=250,7,8)))))))</f>
        <v>1</v>
      </c>
      <c r="V1138" s="21" t="n">
        <f aca="false">IF(AND(OR(Dashboard!$T$3="All",R1138=Dashboard!$T$3),OR(Dashboard!$T$4="All",D1138=Dashboard!$T$4)),1,0)</f>
        <v>1</v>
      </c>
      <c r="W1138" s="21" t="n">
        <f aca="false">IF(V1138=1,T1138+ROW()/10000000,0)</f>
        <v>7.2001138</v>
      </c>
    </row>
    <row r="1139" customFormat="false" ht="15" hidden="false" customHeight="false" outlineLevel="0" collapsed="false">
      <c r="A1139" s="0" t="n">
        <v>8601</v>
      </c>
      <c r="B1139" s="0" t="s">
        <v>3582</v>
      </c>
      <c r="C1139" s="0" t="n">
        <v>1</v>
      </c>
      <c r="D1139" s="0" t="s">
        <v>3541</v>
      </c>
      <c r="E1139" s="0" t="s">
        <v>3563</v>
      </c>
      <c r="F1139" s="0" t="s">
        <v>3560</v>
      </c>
      <c r="G1139" s="0" t="s">
        <v>3561</v>
      </c>
      <c r="H1139" s="0" t="s">
        <v>3583</v>
      </c>
      <c r="I1139" s="0" t="s">
        <v>2123</v>
      </c>
      <c r="J1139" s="0" t="s">
        <v>47</v>
      </c>
      <c r="K1139" s="0" t="s">
        <v>47</v>
      </c>
      <c r="L1139" s="0" t="s">
        <v>47</v>
      </c>
      <c r="M1139" s="0" t="s">
        <v>47</v>
      </c>
      <c r="N1139" s="0" t="n">
        <v>2</v>
      </c>
      <c r="O1139" s="0" t="n">
        <v>187</v>
      </c>
      <c r="P1139" s="0" t="n">
        <v>600</v>
      </c>
      <c r="Q1139" s="0" t="n">
        <v>3.6</v>
      </c>
      <c r="R1139" s="0" t="str">
        <f aca="false">INDEX(Lookup!$B$4:$B$18,MATCH(C1139,Lookup!$A$4:$A$18,0))</f>
        <v>India</v>
      </c>
      <c r="S1139" s="20" t="n">
        <f aca="false">INDEX(Lookup!$D$4:$D$18,MATCH(C1139,Lookup!$A$4:$A$18,0))</f>
        <v>0.012</v>
      </c>
      <c r="T1139" s="21" t="n">
        <f aca="false">ROUND(P1139*S1139,2)</f>
        <v>7.2</v>
      </c>
      <c r="U1139" s="21" t="n">
        <f aca="false">IF(T1139&lt;=10,1,IF(T1139&lt;=20,2,IF(T1139&lt;=30,3,IF(T1139&lt;=40,4,IF(T1139&lt;=50,5,IF(T1139&lt;=100,6,IF(T1139&lt;=250,7,8)))))))</f>
        <v>1</v>
      </c>
      <c r="V1139" s="21" t="n">
        <f aca="false">IF(AND(OR(Dashboard!$T$3="All",R1139=Dashboard!$T$3),OR(Dashboard!$T$4="All",D1139=Dashboard!$T$4)),1,0)</f>
        <v>1</v>
      </c>
      <c r="W1139" s="21" t="n">
        <f aca="false">IF(V1139=1,T1139+ROW()/10000000,0)</f>
        <v>7.2001139</v>
      </c>
    </row>
    <row r="1140" customFormat="false" ht="15" hidden="false" customHeight="false" outlineLevel="0" collapsed="false">
      <c r="A1140" s="0" t="n">
        <v>1683</v>
      </c>
      <c r="B1140" s="0" t="s">
        <v>2177</v>
      </c>
      <c r="C1140" s="0" t="n">
        <v>1</v>
      </c>
      <c r="D1140" s="0" t="s">
        <v>3541</v>
      </c>
      <c r="E1140" s="0" t="s">
        <v>3584</v>
      </c>
      <c r="F1140" s="0" t="s">
        <v>3560</v>
      </c>
      <c r="G1140" s="0" t="s">
        <v>3561</v>
      </c>
      <c r="H1140" s="0" t="s">
        <v>2122</v>
      </c>
      <c r="I1140" s="0" t="s">
        <v>2123</v>
      </c>
      <c r="J1140" s="0" t="s">
        <v>46</v>
      </c>
      <c r="K1140" s="0" t="s">
        <v>46</v>
      </c>
      <c r="L1140" s="0" t="s">
        <v>47</v>
      </c>
      <c r="M1140" s="0" t="s">
        <v>47</v>
      </c>
      <c r="N1140" s="0" t="n">
        <v>3</v>
      </c>
      <c r="O1140" s="0" t="n">
        <v>322</v>
      </c>
      <c r="P1140" s="0" t="n">
        <v>1000</v>
      </c>
      <c r="Q1140" s="0" t="n">
        <v>1.8</v>
      </c>
      <c r="R1140" s="0" t="str">
        <f aca="false">INDEX(Lookup!$B$4:$B$18,MATCH(C1140,Lookup!$A$4:$A$18,0))</f>
        <v>India</v>
      </c>
      <c r="S1140" s="20" t="n">
        <f aca="false">INDEX(Lookup!$D$4:$D$18,MATCH(C1140,Lookup!$A$4:$A$18,0))</f>
        <v>0.012</v>
      </c>
      <c r="T1140" s="21" t="n">
        <f aca="false">ROUND(P1140*S1140,2)</f>
        <v>12</v>
      </c>
      <c r="U1140" s="21" t="n">
        <f aca="false">IF(T1140&lt;=10,1,IF(T1140&lt;=20,2,IF(T1140&lt;=30,3,IF(T1140&lt;=40,4,IF(T1140&lt;=50,5,IF(T1140&lt;=100,6,IF(T1140&lt;=250,7,8)))))))</f>
        <v>2</v>
      </c>
      <c r="V1140" s="21" t="n">
        <f aca="false">IF(AND(OR(Dashboard!$T$3="All",R1140=Dashboard!$T$3),OR(Dashboard!$T$4="All",D1140=Dashboard!$T$4)),1,0)</f>
        <v>1</v>
      </c>
      <c r="W1140" s="21" t="n">
        <f aca="false">IF(V1140=1,T1140+ROW()/10000000,0)</f>
        <v>12.000114</v>
      </c>
    </row>
    <row r="1141" customFormat="false" ht="15" hidden="false" customHeight="false" outlineLevel="0" collapsed="false">
      <c r="A1141" s="0" t="n">
        <v>301670</v>
      </c>
      <c r="B1141" s="0" t="s">
        <v>3585</v>
      </c>
      <c r="C1141" s="0" t="n">
        <v>1</v>
      </c>
      <c r="D1141" s="0" t="s">
        <v>3541</v>
      </c>
      <c r="E1141" s="0" t="s">
        <v>3586</v>
      </c>
      <c r="F1141" s="0" t="s">
        <v>3587</v>
      </c>
      <c r="G1141" s="0" t="s">
        <v>3588</v>
      </c>
      <c r="H1141" s="0" t="s">
        <v>2185</v>
      </c>
      <c r="I1141" s="0" t="s">
        <v>2123</v>
      </c>
      <c r="J1141" s="0" t="s">
        <v>47</v>
      </c>
      <c r="K1141" s="0" t="s">
        <v>47</v>
      </c>
      <c r="L1141" s="0" t="s">
        <v>47</v>
      </c>
      <c r="M1141" s="0" t="s">
        <v>47</v>
      </c>
      <c r="N1141" s="0" t="n">
        <v>1</v>
      </c>
      <c r="O1141" s="0" t="n">
        <v>114</v>
      </c>
      <c r="P1141" s="0" t="n">
        <v>400</v>
      </c>
      <c r="Q1141" s="0" t="n">
        <v>3.3</v>
      </c>
      <c r="R1141" s="0" t="str">
        <f aca="false">INDEX(Lookup!$B$4:$B$18,MATCH(C1141,Lookup!$A$4:$A$18,0))</f>
        <v>India</v>
      </c>
      <c r="S1141" s="20" t="n">
        <f aca="false">INDEX(Lookup!$D$4:$D$18,MATCH(C1141,Lookup!$A$4:$A$18,0))</f>
        <v>0.012</v>
      </c>
      <c r="T1141" s="21" t="n">
        <f aca="false">ROUND(P1141*S1141,2)</f>
        <v>4.8</v>
      </c>
      <c r="U1141" s="21" t="n">
        <f aca="false">IF(T1141&lt;=10,1,IF(T1141&lt;=20,2,IF(T1141&lt;=30,3,IF(T1141&lt;=40,4,IF(T1141&lt;=50,5,IF(T1141&lt;=100,6,IF(T1141&lt;=250,7,8)))))))</f>
        <v>1</v>
      </c>
      <c r="V1141" s="21" t="n">
        <f aca="false">IF(AND(OR(Dashboard!$T$3="All",R1141=Dashboard!$T$3),OR(Dashboard!$T$4="All",D1141=Dashboard!$T$4)),1,0)</f>
        <v>1</v>
      </c>
      <c r="W1141" s="21" t="n">
        <f aca="false">IF(V1141=1,T1141+ROW()/10000000,0)</f>
        <v>4.8001141</v>
      </c>
    </row>
    <row r="1142" customFormat="false" ht="15" hidden="false" customHeight="false" outlineLevel="0" collapsed="false">
      <c r="A1142" s="0" t="n">
        <v>17953902</v>
      </c>
      <c r="B1142" s="0" t="s">
        <v>3589</v>
      </c>
      <c r="C1142" s="0" t="n">
        <v>1</v>
      </c>
      <c r="D1142" s="0" t="s">
        <v>3541</v>
      </c>
      <c r="E1142" s="0" t="s">
        <v>3590</v>
      </c>
      <c r="F1142" s="0" t="s">
        <v>3587</v>
      </c>
      <c r="G1142" s="0" t="s">
        <v>3588</v>
      </c>
      <c r="H1142" s="0" t="s">
        <v>2860</v>
      </c>
      <c r="I1142" s="0" t="s">
        <v>2123</v>
      </c>
      <c r="J1142" s="0" t="s">
        <v>47</v>
      </c>
      <c r="K1142" s="0" t="s">
        <v>46</v>
      </c>
      <c r="L1142" s="0" t="s">
        <v>47</v>
      </c>
      <c r="M1142" s="0" t="s">
        <v>47</v>
      </c>
      <c r="N1142" s="0" t="n">
        <v>2</v>
      </c>
      <c r="O1142" s="0" t="n">
        <v>80</v>
      </c>
      <c r="P1142" s="0" t="n">
        <v>550</v>
      </c>
      <c r="Q1142" s="0" t="n">
        <v>3.2</v>
      </c>
      <c r="R1142" s="0" t="str">
        <f aca="false">INDEX(Lookup!$B$4:$B$18,MATCH(C1142,Lookup!$A$4:$A$18,0))</f>
        <v>India</v>
      </c>
      <c r="S1142" s="20" t="n">
        <f aca="false">INDEX(Lookup!$D$4:$D$18,MATCH(C1142,Lookup!$A$4:$A$18,0))</f>
        <v>0.012</v>
      </c>
      <c r="T1142" s="21" t="n">
        <f aca="false">ROUND(P1142*S1142,2)</f>
        <v>6.6</v>
      </c>
      <c r="U1142" s="21" t="n">
        <f aca="false">IF(T1142&lt;=10,1,IF(T1142&lt;=20,2,IF(T1142&lt;=30,3,IF(T1142&lt;=40,4,IF(T1142&lt;=50,5,IF(T1142&lt;=100,6,IF(T1142&lt;=250,7,8)))))))</f>
        <v>1</v>
      </c>
      <c r="V1142" s="21" t="n">
        <f aca="false">IF(AND(OR(Dashboard!$T$3="All",R1142=Dashboard!$T$3),OR(Dashboard!$T$4="All",D1142=Dashboard!$T$4)),1,0)</f>
        <v>1</v>
      </c>
      <c r="W1142" s="21" t="n">
        <f aca="false">IF(V1142=1,T1142+ROW()/10000000,0)</f>
        <v>6.6001142</v>
      </c>
    </row>
    <row r="1143" customFormat="false" ht="15" hidden="false" customHeight="false" outlineLevel="0" collapsed="false">
      <c r="A1143" s="0" t="n">
        <v>130409</v>
      </c>
      <c r="B1143" s="0" t="s">
        <v>3591</v>
      </c>
      <c r="C1143" s="0" t="n">
        <v>1</v>
      </c>
      <c r="D1143" s="0" t="s">
        <v>3592</v>
      </c>
      <c r="E1143" s="0" t="s">
        <v>3593</v>
      </c>
      <c r="F1143" s="0" t="s">
        <v>3594</v>
      </c>
      <c r="G1143" s="0" t="s">
        <v>3595</v>
      </c>
      <c r="H1143" s="0" t="s">
        <v>3596</v>
      </c>
      <c r="I1143" s="0" t="s">
        <v>2123</v>
      </c>
      <c r="J1143" s="0" t="s">
        <v>47</v>
      </c>
      <c r="K1143" s="0" t="s">
        <v>47</v>
      </c>
      <c r="L1143" s="0" t="s">
        <v>47</v>
      </c>
      <c r="M1143" s="0" t="s">
        <v>47</v>
      </c>
      <c r="N1143" s="0" t="n">
        <v>3</v>
      </c>
      <c r="O1143" s="0" t="n">
        <v>280</v>
      </c>
      <c r="P1143" s="0" t="n">
        <v>800</v>
      </c>
      <c r="Q1143" s="0" t="n">
        <v>4.5</v>
      </c>
      <c r="R1143" s="0" t="str">
        <f aca="false">INDEX(Lookup!$B$4:$B$18,MATCH(C1143,Lookup!$A$4:$A$18,0))</f>
        <v>India</v>
      </c>
      <c r="S1143" s="20" t="n">
        <f aca="false">INDEX(Lookup!$D$4:$D$18,MATCH(C1143,Lookup!$A$4:$A$18,0))</f>
        <v>0.012</v>
      </c>
      <c r="T1143" s="21" t="n">
        <f aca="false">ROUND(P1143*S1143,2)</f>
        <v>9.6</v>
      </c>
      <c r="U1143" s="21" t="n">
        <f aca="false">IF(T1143&lt;=10,1,IF(T1143&lt;=20,2,IF(T1143&lt;=30,3,IF(T1143&lt;=40,4,IF(T1143&lt;=50,5,IF(T1143&lt;=100,6,IF(T1143&lt;=250,7,8)))))))</f>
        <v>1</v>
      </c>
      <c r="V1143" s="21" t="n">
        <f aca="false">IF(AND(OR(Dashboard!$T$3="All",R1143=Dashboard!$T$3),OR(Dashboard!$T$4="All",D1143=Dashboard!$T$4)),1,0)</f>
        <v>1</v>
      </c>
      <c r="W1143" s="21" t="n">
        <f aca="false">IF(V1143=1,T1143+ROW()/10000000,0)</f>
        <v>9.6001143</v>
      </c>
    </row>
    <row r="1144" customFormat="false" ht="15" hidden="false" customHeight="false" outlineLevel="0" collapsed="false">
      <c r="A1144" s="0" t="n">
        <v>130275</v>
      </c>
      <c r="B1144" s="0" t="s">
        <v>3597</v>
      </c>
      <c r="C1144" s="0" t="n">
        <v>1</v>
      </c>
      <c r="D1144" s="0" t="s">
        <v>3592</v>
      </c>
      <c r="E1144" s="0" t="s">
        <v>3598</v>
      </c>
      <c r="F1144" s="0" t="s">
        <v>3594</v>
      </c>
      <c r="G1144" s="0" t="s">
        <v>3595</v>
      </c>
      <c r="H1144" s="0" t="s">
        <v>402</v>
      </c>
      <c r="I1144" s="0" t="s">
        <v>2123</v>
      </c>
      <c r="J1144" s="0" t="s">
        <v>47</v>
      </c>
      <c r="K1144" s="0" t="s">
        <v>47</v>
      </c>
      <c r="L1144" s="0" t="s">
        <v>47</v>
      </c>
      <c r="M1144" s="0" t="s">
        <v>47</v>
      </c>
      <c r="N1144" s="0" t="n">
        <v>4</v>
      </c>
      <c r="O1144" s="0" t="n">
        <v>415</v>
      </c>
      <c r="P1144" s="0" t="n">
        <v>1100</v>
      </c>
      <c r="Q1144" s="0" t="n">
        <v>4.8</v>
      </c>
      <c r="R1144" s="0" t="str">
        <f aca="false">INDEX(Lookup!$B$4:$B$18,MATCH(C1144,Lookup!$A$4:$A$18,0))</f>
        <v>India</v>
      </c>
      <c r="S1144" s="20" t="n">
        <f aca="false">INDEX(Lookup!$D$4:$D$18,MATCH(C1144,Lookup!$A$4:$A$18,0))</f>
        <v>0.012</v>
      </c>
      <c r="T1144" s="21" t="n">
        <f aca="false">ROUND(P1144*S1144,2)</f>
        <v>13.2</v>
      </c>
      <c r="U1144" s="21" t="n">
        <f aca="false">IF(T1144&lt;=10,1,IF(T1144&lt;=20,2,IF(T1144&lt;=30,3,IF(T1144&lt;=40,4,IF(T1144&lt;=50,5,IF(T1144&lt;=100,6,IF(T1144&lt;=250,7,8)))))))</f>
        <v>2</v>
      </c>
      <c r="V1144" s="21" t="n">
        <f aca="false">IF(AND(OR(Dashboard!$T$3="All",R1144=Dashboard!$T$3),OR(Dashboard!$T$4="All",D1144=Dashboard!$T$4)),1,0)</f>
        <v>1</v>
      </c>
      <c r="W1144" s="21" t="n">
        <f aca="false">IF(V1144=1,T1144+ROW()/10000000,0)</f>
        <v>13.2001144</v>
      </c>
    </row>
    <row r="1145" customFormat="false" ht="15" hidden="false" customHeight="false" outlineLevel="0" collapsed="false">
      <c r="A1145" s="0" t="n">
        <v>130332</v>
      </c>
      <c r="B1145" s="0" t="s">
        <v>3599</v>
      </c>
      <c r="C1145" s="0" t="n">
        <v>1</v>
      </c>
      <c r="D1145" s="0" t="s">
        <v>3592</v>
      </c>
      <c r="E1145" s="0" t="s">
        <v>3600</v>
      </c>
      <c r="F1145" s="0" t="s">
        <v>3594</v>
      </c>
      <c r="G1145" s="0" t="s">
        <v>3595</v>
      </c>
      <c r="H1145" s="0" t="s">
        <v>1615</v>
      </c>
      <c r="I1145" s="0" t="s">
        <v>2123</v>
      </c>
      <c r="J1145" s="0" t="s">
        <v>47</v>
      </c>
      <c r="K1145" s="0" t="s">
        <v>47</v>
      </c>
      <c r="L1145" s="0" t="s">
        <v>47</v>
      </c>
      <c r="M1145" s="0" t="s">
        <v>47</v>
      </c>
      <c r="N1145" s="0" t="n">
        <v>4</v>
      </c>
      <c r="O1145" s="0" t="n">
        <v>646</v>
      </c>
      <c r="P1145" s="0" t="n">
        <v>2000</v>
      </c>
      <c r="Q1145" s="0" t="n">
        <v>4.4</v>
      </c>
      <c r="R1145" s="0" t="str">
        <f aca="false">INDEX(Lookup!$B$4:$B$18,MATCH(C1145,Lookup!$A$4:$A$18,0))</f>
        <v>India</v>
      </c>
      <c r="S1145" s="20" t="n">
        <f aca="false">INDEX(Lookup!$D$4:$D$18,MATCH(C1145,Lookup!$A$4:$A$18,0))</f>
        <v>0.012</v>
      </c>
      <c r="T1145" s="21" t="n">
        <f aca="false">ROUND(P1145*S1145,2)</f>
        <v>24</v>
      </c>
      <c r="U1145" s="21" t="n">
        <f aca="false">IF(T1145&lt;=10,1,IF(T1145&lt;=20,2,IF(T1145&lt;=30,3,IF(T1145&lt;=40,4,IF(T1145&lt;=50,5,IF(T1145&lt;=100,6,IF(T1145&lt;=250,7,8)))))))</f>
        <v>3</v>
      </c>
      <c r="V1145" s="21" t="n">
        <f aca="false">IF(AND(OR(Dashboard!$T$3="All",R1145=Dashboard!$T$3),OR(Dashboard!$T$4="All",D1145=Dashboard!$T$4)),1,0)</f>
        <v>1</v>
      </c>
      <c r="W1145" s="21" t="n">
        <f aca="false">IF(V1145=1,T1145+ROW()/10000000,0)</f>
        <v>24.0001145</v>
      </c>
    </row>
    <row r="1146" customFormat="false" ht="15" hidden="false" customHeight="false" outlineLevel="0" collapsed="false">
      <c r="A1146" s="0" t="n">
        <v>130230</v>
      </c>
      <c r="B1146" s="0" t="s">
        <v>3601</v>
      </c>
      <c r="C1146" s="0" t="n">
        <v>1</v>
      </c>
      <c r="D1146" s="0" t="s">
        <v>3592</v>
      </c>
      <c r="E1146" s="0" t="s">
        <v>3602</v>
      </c>
      <c r="F1146" s="0" t="s">
        <v>3603</v>
      </c>
      <c r="G1146" s="0" t="s">
        <v>3602</v>
      </c>
      <c r="H1146" s="0" t="s">
        <v>3604</v>
      </c>
      <c r="I1146" s="0" t="s">
        <v>2123</v>
      </c>
      <c r="J1146" s="0" t="s">
        <v>47</v>
      </c>
      <c r="K1146" s="0" t="s">
        <v>47</v>
      </c>
      <c r="L1146" s="0" t="s">
        <v>47</v>
      </c>
      <c r="M1146" s="0" t="s">
        <v>47</v>
      </c>
      <c r="N1146" s="0" t="n">
        <v>4</v>
      </c>
      <c r="O1146" s="0" t="n">
        <v>1681</v>
      </c>
      <c r="P1146" s="0" t="n">
        <v>1500</v>
      </c>
      <c r="Q1146" s="0" t="n">
        <v>3.5</v>
      </c>
      <c r="R1146" s="0" t="str">
        <f aca="false">INDEX(Lookup!$B$4:$B$18,MATCH(C1146,Lookup!$A$4:$A$18,0))</f>
        <v>India</v>
      </c>
      <c r="S1146" s="20" t="n">
        <f aca="false">INDEX(Lookup!$D$4:$D$18,MATCH(C1146,Lookup!$A$4:$A$18,0))</f>
        <v>0.012</v>
      </c>
      <c r="T1146" s="21" t="n">
        <f aca="false">ROUND(P1146*S1146,2)</f>
        <v>18</v>
      </c>
      <c r="U1146" s="21" t="n">
        <f aca="false">IF(T1146&lt;=10,1,IF(T1146&lt;=20,2,IF(T1146&lt;=30,3,IF(T1146&lt;=40,4,IF(T1146&lt;=50,5,IF(T1146&lt;=100,6,IF(T1146&lt;=250,7,8)))))))</f>
        <v>2</v>
      </c>
      <c r="V1146" s="21" t="n">
        <f aca="false">IF(AND(OR(Dashboard!$T$3="All",R1146=Dashboard!$T$3),OR(Dashboard!$T$4="All",D1146=Dashboard!$T$4)),1,0)</f>
        <v>1</v>
      </c>
      <c r="W1146" s="21" t="n">
        <f aca="false">IF(V1146=1,T1146+ROW()/10000000,0)</f>
        <v>18.0001146</v>
      </c>
    </row>
    <row r="1147" customFormat="false" ht="15" hidden="false" customHeight="false" outlineLevel="0" collapsed="false">
      <c r="A1147" s="0" t="n">
        <v>16519268</v>
      </c>
      <c r="B1147" s="0" t="s">
        <v>3605</v>
      </c>
      <c r="C1147" s="0" t="n">
        <v>1</v>
      </c>
      <c r="D1147" s="0" t="s">
        <v>3592</v>
      </c>
      <c r="E1147" s="0" t="s">
        <v>3606</v>
      </c>
      <c r="F1147" s="0" t="s">
        <v>3607</v>
      </c>
      <c r="G1147" s="0" t="s">
        <v>3608</v>
      </c>
      <c r="H1147" s="0" t="s">
        <v>3609</v>
      </c>
      <c r="I1147" s="0" t="s">
        <v>2123</v>
      </c>
      <c r="J1147" s="0" t="s">
        <v>47</v>
      </c>
      <c r="K1147" s="0" t="s">
        <v>47</v>
      </c>
      <c r="L1147" s="0" t="s">
        <v>47</v>
      </c>
      <c r="M1147" s="0" t="s">
        <v>47</v>
      </c>
      <c r="N1147" s="0" t="n">
        <v>3</v>
      </c>
      <c r="O1147" s="0" t="n">
        <v>302</v>
      </c>
      <c r="P1147" s="0" t="n">
        <v>800</v>
      </c>
      <c r="Q1147" s="0" t="n">
        <v>4.6</v>
      </c>
      <c r="R1147" s="0" t="str">
        <f aca="false">INDEX(Lookup!$B$4:$B$18,MATCH(C1147,Lookup!$A$4:$A$18,0))</f>
        <v>India</v>
      </c>
      <c r="S1147" s="20" t="n">
        <f aca="false">INDEX(Lookup!$D$4:$D$18,MATCH(C1147,Lookup!$A$4:$A$18,0))</f>
        <v>0.012</v>
      </c>
      <c r="T1147" s="21" t="n">
        <f aca="false">ROUND(P1147*S1147,2)</f>
        <v>9.6</v>
      </c>
      <c r="U1147" s="21" t="n">
        <f aca="false">IF(T1147&lt;=10,1,IF(T1147&lt;=20,2,IF(T1147&lt;=30,3,IF(T1147&lt;=40,4,IF(T1147&lt;=50,5,IF(T1147&lt;=100,6,IF(T1147&lt;=250,7,8)))))))</f>
        <v>1</v>
      </c>
      <c r="V1147" s="21" t="n">
        <f aca="false">IF(AND(OR(Dashboard!$T$3="All",R1147=Dashboard!$T$3),OR(Dashboard!$T$4="All",D1147=Dashboard!$T$4)),1,0)</f>
        <v>1</v>
      </c>
      <c r="W1147" s="21" t="n">
        <f aca="false">IF(V1147=1,T1147+ROW()/10000000,0)</f>
        <v>9.6001147</v>
      </c>
    </row>
    <row r="1148" customFormat="false" ht="15" hidden="false" customHeight="false" outlineLevel="0" collapsed="false">
      <c r="A1148" s="0" t="n">
        <v>16512186</v>
      </c>
      <c r="B1148" s="0" t="s">
        <v>3610</v>
      </c>
      <c r="C1148" s="0" t="n">
        <v>1</v>
      </c>
      <c r="D1148" s="0" t="s">
        <v>3592</v>
      </c>
      <c r="E1148" s="0" t="s">
        <v>3611</v>
      </c>
      <c r="F1148" s="0" t="s">
        <v>3612</v>
      </c>
      <c r="G1148" s="0" t="s">
        <v>3613</v>
      </c>
      <c r="H1148" s="0" t="s">
        <v>3614</v>
      </c>
      <c r="I1148" s="0" t="s">
        <v>2123</v>
      </c>
      <c r="J1148" s="0" t="s">
        <v>47</v>
      </c>
      <c r="K1148" s="0" t="s">
        <v>47</v>
      </c>
      <c r="L1148" s="0" t="s">
        <v>47</v>
      </c>
      <c r="M1148" s="0" t="s">
        <v>47</v>
      </c>
      <c r="N1148" s="0" t="n">
        <v>4</v>
      </c>
      <c r="O1148" s="0" t="n">
        <v>911</v>
      </c>
      <c r="P1148" s="0" t="n">
        <v>1100</v>
      </c>
      <c r="Q1148" s="0" t="n">
        <v>3.8</v>
      </c>
      <c r="R1148" s="0" t="str">
        <f aca="false">INDEX(Lookup!$B$4:$B$18,MATCH(C1148,Lookup!$A$4:$A$18,0))</f>
        <v>India</v>
      </c>
      <c r="S1148" s="20" t="n">
        <f aca="false">INDEX(Lookup!$D$4:$D$18,MATCH(C1148,Lookup!$A$4:$A$18,0))</f>
        <v>0.012</v>
      </c>
      <c r="T1148" s="21" t="n">
        <f aca="false">ROUND(P1148*S1148,2)</f>
        <v>13.2</v>
      </c>
      <c r="U1148" s="21" t="n">
        <f aca="false">IF(T1148&lt;=10,1,IF(T1148&lt;=20,2,IF(T1148&lt;=30,3,IF(T1148&lt;=40,4,IF(T1148&lt;=50,5,IF(T1148&lt;=100,6,IF(T1148&lt;=250,7,8)))))))</f>
        <v>2</v>
      </c>
      <c r="V1148" s="21" t="n">
        <f aca="false">IF(AND(OR(Dashboard!$T$3="All",R1148=Dashboard!$T$3),OR(Dashboard!$T$4="All",D1148=Dashboard!$T$4)),1,0)</f>
        <v>1</v>
      </c>
      <c r="W1148" s="21" t="n">
        <f aca="false">IF(V1148=1,T1148+ROW()/10000000,0)</f>
        <v>13.2001148</v>
      </c>
    </row>
    <row r="1149" customFormat="false" ht="15" hidden="false" customHeight="false" outlineLevel="0" collapsed="false">
      <c r="A1149" s="0" t="n">
        <v>16512333</v>
      </c>
      <c r="B1149" s="0" t="s">
        <v>3615</v>
      </c>
      <c r="C1149" s="0" t="n">
        <v>1</v>
      </c>
      <c r="D1149" s="0" t="s">
        <v>3592</v>
      </c>
      <c r="E1149" s="0" t="s">
        <v>3616</v>
      </c>
      <c r="F1149" s="0" t="s">
        <v>3612</v>
      </c>
      <c r="G1149" s="0" t="s">
        <v>3613</v>
      </c>
      <c r="H1149" s="0" t="s">
        <v>3617</v>
      </c>
      <c r="I1149" s="0" t="s">
        <v>2123</v>
      </c>
      <c r="J1149" s="0" t="s">
        <v>47</v>
      </c>
      <c r="K1149" s="0" t="s">
        <v>47</v>
      </c>
      <c r="L1149" s="0" t="s">
        <v>47</v>
      </c>
      <c r="M1149" s="0" t="s">
        <v>47</v>
      </c>
      <c r="N1149" s="0" t="n">
        <v>4</v>
      </c>
      <c r="O1149" s="0" t="n">
        <v>2191</v>
      </c>
      <c r="P1149" s="0" t="n">
        <v>1400</v>
      </c>
      <c r="Q1149" s="0" t="n">
        <v>4.3</v>
      </c>
      <c r="R1149" s="0" t="str">
        <f aca="false">INDEX(Lookup!$B$4:$B$18,MATCH(C1149,Lookup!$A$4:$A$18,0))</f>
        <v>India</v>
      </c>
      <c r="S1149" s="20" t="n">
        <f aca="false">INDEX(Lookup!$D$4:$D$18,MATCH(C1149,Lookup!$A$4:$A$18,0))</f>
        <v>0.012</v>
      </c>
      <c r="T1149" s="21" t="n">
        <f aca="false">ROUND(P1149*S1149,2)</f>
        <v>16.8</v>
      </c>
      <c r="U1149" s="21" t="n">
        <f aca="false">IF(T1149&lt;=10,1,IF(T1149&lt;=20,2,IF(T1149&lt;=30,3,IF(T1149&lt;=40,4,IF(T1149&lt;=50,5,IF(T1149&lt;=100,6,IF(T1149&lt;=250,7,8)))))))</f>
        <v>2</v>
      </c>
      <c r="V1149" s="21" t="n">
        <f aca="false">IF(AND(OR(Dashboard!$T$3="All",R1149=Dashboard!$T$3),OR(Dashboard!$T$4="All",D1149=Dashboard!$T$4)),1,0)</f>
        <v>1</v>
      </c>
      <c r="W1149" s="21" t="n">
        <f aca="false">IF(V1149=1,T1149+ROW()/10000000,0)</f>
        <v>16.8001149</v>
      </c>
    </row>
    <row r="1150" customFormat="false" ht="15" hidden="false" customHeight="false" outlineLevel="0" collapsed="false">
      <c r="A1150" s="0" t="n">
        <v>16512336</v>
      </c>
      <c r="B1150" s="0" t="s">
        <v>3618</v>
      </c>
      <c r="C1150" s="0" t="n">
        <v>1</v>
      </c>
      <c r="D1150" s="0" t="s">
        <v>3592</v>
      </c>
      <c r="E1150" s="0" t="s">
        <v>3619</v>
      </c>
      <c r="F1150" s="0" t="s">
        <v>3612</v>
      </c>
      <c r="G1150" s="0" t="s">
        <v>3613</v>
      </c>
      <c r="H1150" s="0" t="s">
        <v>3620</v>
      </c>
      <c r="I1150" s="0" t="s">
        <v>2123</v>
      </c>
      <c r="J1150" s="0" t="s">
        <v>47</v>
      </c>
      <c r="K1150" s="0" t="s">
        <v>47</v>
      </c>
      <c r="L1150" s="0" t="s">
        <v>47</v>
      </c>
      <c r="M1150" s="0" t="s">
        <v>47</v>
      </c>
      <c r="N1150" s="0" t="n">
        <v>4</v>
      </c>
      <c r="O1150" s="0" t="n">
        <v>856</v>
      </c>
      <c r="P1150" s="0" t="n">
        <v>1000</v>
      </c>
      <c r="Q1150" s="0" t="n">
        <v>4.2</v>
      </c>
      <c r="R1150" s="0" t="str">
        <f aca="false">INDEX(Lookup!$B$4:$B$18,MATCH(C1150,Lookup!$A$4:$A$18,0))</f>
        <v>India</v>
      </c>
      <c r="S1150" s="20" t="n">
        <f aca="false">INDEX(Lookup!$D$4:$D$18,MATCH(C1150,Lookup!$A$4:$A$18,0))</f>
        <v>0.012</v>
      </c>
      <c r="T1150" s="21" t="n">
        <f aca="false">ROUND(P1150*S1150,2)</f>
        <v>12</v>
      </c>
      <c r="U1150" s="21" t="n">
        <f aca="false">IF(T1150&lt;=10,1,IF(T1150&lt;=20,2,IF(T1150&lt;=30,3,IF(T1150&lt;=40,4,IF(T1150&lt;=50,5,IF(T1150&lt;=100,6,IF(T1150&lt;=250,7,8)))))))</f>
        <v>2</v>
      </c>
      <c r="V1150" s="21" t="n">
        <f aca="false">IF(AND(OR(Dashboard!$T$3="All",R1150=Dashboard!$T$3),OR(Dashboard!$T$4="All",D1150=Dashboard!$T$4)),1,0)</f>
        <v>1</v>
      </c>
      <c r="W1150" s="21" t="n">
        <f aca="false">IF(V1150=1,T1150+ROW()/10000000,0)</f>
        <v>12.000115</v>
      </c>
    </row>
    <row r="1151" customFormat="false" ht="15" hidden="false" customHeight="false" outlineLevel="0" collapsed="false">
      <c r="A1151" s="0" t="n">
        <v>16519168</v>
      </c>
      <c r="B1151" s="0" t="s">
        <v>3621</v>
      </c>
      <c r="C1151" s="0" t="n">
        <v>1</v>
      </c>
      <c r="D1151" s="0" t="s">
        <v>3592</v>
      </c>
      <c r="E1151" s="0" t="s">
        <v>3622</v>
      </c>
      <c r="F1151" s="0" t="s">
        <v>3623</v>
      </c>
      <c r="G1151" s="0" t="s">
        <v>3624</v>
      </c>
      <c r="H1151" s="0" t="s">
        <v>3625</v>
      </c>
      <c r="I1151" s="0" t="s">
        <v>2123</v>
      </c>
      <c r="J1151" s="0" t="s">
        <v>47</v>
      </c>
      <c r="K1151" s="0" t="s">
        <v>47</v>
      </c>
      <c r="L1151" s="0" t="s">
        <v>47</v>
      </c>
      <c r="M1151" s="0" t="s">
        <v>47</v>
      </c>
      <c r="N1151" s="0" t="n">
        <v>4</v>
      </c>
      <c r="O1151" s="0" t="n">
        <v>1115</v>
      </c>
      <c r="P1151" s="0" t="n">
        <v>1600</v>
      </c>
      <c r="Q1151" s="0" t="n">
        <v>4.4</v>
      </c>
      <c r="R1151" s="0" t="str">
        <f aca="false">INDEX(Lookup!$B$4:$B$18,MATCH(C1151,Lookup!$A$4:$A$18,0))</f>
        <v>India</v>
      </c>
      <c r="S1151" s="20" t="n">
        <f aca="false">INDEX(Lookup!$D$4:$D$18,MATCH(C1151,Lookup!$A$4:$A$18,0))</f>
        <v>0.012</v>
      </c>
      <c r="T1151" s="21" t="n">
        <f aca="false">ROUND(P1151*S1151,2)</f>
        <v>19.2</v>
      </c>
      <c r="U1151" s="21" t="n">
        <f aca="false">IF(T1151&lt;=10,1,IF(T1151&lt;=20,2,IF(T1151&lt;=30,3,IF(T1151&lt;=40,4,IF(T1151&lt;=50,5,IF(T1151&lt;=100,6,IF(T1151&lt;=250,7,8)))))))</f>
        <v>2</v>
      </c>
      <c r="V1151" s="21" t="n">
        <f aca="false">IF(AND(OR(Dashboard!$T$3="All",R1151=Dashboard!$T$3),OR(Dashboard!$T$4="All",D1151=Dashboard!$T$4)),1,0)</f>
        <v>1</v>
      </c>
      <c r="W1151" s="21" t="n">
        <f aca="false">IF(V1151=1,T1151+ROW()/10000000,0)</f>
        <v>19.2001151</v>
      </c>
    </row>
    <row r="1152" customFormat="false" ht="15" hidden="false" customHeight="false" outlineLevel="0" collapsed="false">
      <c r="A1152" s="0" t="n">
        <v>130021</v>
      </c>
      <c r="B1152" s="0" t="s">
        <v>3626</v>
      </c>
      <c r="C1152" s="0" t="n">
        <v>1</v>
      </c>
      <c r="D1152" s="0" t="s">
        <v>3592</v>
      </c>
      <c r="E1152" s="0" t="s">
        <v>3627</v>
      </c>
      <c r="F1152" s="0" t="s">
        <v>3628</v>
      </c>
      <c r="G1152" s="0" t="s">
        <v>3629</v>
      </c>
      <c r="H1152" s="0" t="s">
        <v>3630</v>
      </c>
      <c r="I1152" s="0" t="s">
        <v>2123</v>
      </c>
      <c r="J1152" s="0" t="s">
        <v>47</v>
      </c>
      <c r="K1152" s="0" t="s">
        <v>47</v>
      </c>
      <c r="L1152" s="0" t="s">
        <v>47</v>
      </c>
      <c r="M1152" s="0" t="s">
        <v>47</v>
      </c>
      <c r="N1152" s="0" t="n">
        <v>3</v>
      </c>
      <c r="O1152" s="0" t="n">
        <v>1221</v>
      </c>
      <c r="P1152" s="0" t="n">
        <v>800</v>
      </c>
      <c r="Q1152" s="0" t="n">
        <v>3.7</v>
      </c>
      <c r="R1152" s="0" t="str">
        <f aca="false">INDEX(Lookup!$B$4:$B$18,MATCH(C1152,Lookup!$A$4:$A$18,0))</f>
        <v>India</v>
      </c>
      <c r="S1152" s="20" t="n">
        <f aca="false">INDEX(Lookup!$D$4:$D$18,MATCH(C1152,Lookup!$A$4:$A$18,0))</f>
        <v>0.012</v>
      </c>
      <c r="T1152" s="21" t="n">
        <f aca="false">ROUND(P1152*S1152,2)</f>
        <v>9.6</v>
      </c>
      <c r="U1152" s="21" t="n">
        <f aca="false">IF(T1152&lt;=10,1,IF(T1152&lt;=20,2,IF(T1152&lt;=30,3,IF(T1152&lt;=40,4,IF(T1152&lt;=50,5,IF(T1152&lt;=100,6,IF(T1152&lt;=250,7,8)))))))</f>
        <v>1</v>
      </c>
      <c r="V1152" s="21" t="n">
        <f aca="false">IF(AND(OR(Dashboard!$T$3="All",R1152=Dashboard!$T$3),OR(Dashboard!$T$4="All",D1152=Dashboard!$T$4)),1,0)</f>
        <v>1</v>
      </c>
      <c r="W1152" s="21" t="n">
        <f aca="false">IF(V1152=1,T1152+ROW()/10000000,0)</f>
        <v>9.6001152</v>
      </c>
    </row>
    <row r="1153" customFormat="false" ht="15" hidden="false" customHeight="false" outlineLevel="0" collapsed="false">
      <c r="A1153" s="0" t="n">
        <v>130567</v>
      </c>
      <c r="B1153" s="0" t="s">
        <v>3631</v>
      </c>
      <c r="C1153" s="0" t="n">
        <v>1</v>
      </c>
      <c r="D1153" s="0" t="s">
        <v>3592</v>
      </c>
      <c r="E1153" s="0" t="s">
        <v>3632</v>
      </c>
      <c r="F1153" s="0" t="s">
        <v>3633</v>
      </c>
      <c r="G1153" s="0" t="s">
        <v>3632</v>
      </c>
      <c r="H1153" s="0" t="s">
        <v>3620</v>
      </c>
      <c r="I1153" s="0" t="s">
        <v>2123</v>
      </c>
      <c r="J1153" s="0" t="s">
        <v>47</v>
      </c>
      <c r="K1153" s="0" t="s">
        <v>47</v>
      </c>
      <c r="L1153" s="0" t="s">
        <v>47</v>
      </c>
      <c r="M1153" s="0" t="s">
        <v>47</v>
      </c>
      <c r="N1153" s="0" t="n">
        <v>4</v>
      </c>
      <c r="O1153" s="0" t="n">
        <v>918</v>
      </c>
      <c r="P1153" s="0" t="n">
        <v>1300</v>
      </c>
      <c r="Q1153" s="0" t="n">
        <v>4.3</v>
      </c>
      <c r="R1153" s="0" t="str">
        <f aca="false">INDEX(Lookup!$B$4:$B$18,MATCH(C1153,Lookup!$A$4:$A$18,0))</f>
        <v>India</v>
      </c>
      <c r="S1153" s="20" t="n">
        <f aca="false">INDEX(Lookup!$D$4:$D$18,MATCH(C1153,Lookup!$A$4:$A$18,0))</f>
        <v>0.012</v>
      </c>
      <c r="T1153" s="21" t="n">
        <f aca="false">ROUND(P1153*S1153,2)</f>
        <v>15.6</v>
      </c>
      <c r="U1153" s="21" t="n">
        <f aca="false">IF(T1153&lt;=10,1,IF(T1153&lt;=20,2,IF(T1153&lt;=30,3,IF(T1153&lt;=40,4,IF(T1153&lt;=50,5,IF(T1153&lt;=100,6,IF(T1153&lt;=250,7,8)))))))</f>
        <v>2</v>
      </c>
      <c r="V1153" s="21" t="n">
        <f aca="false">IF(AND(OR(Dashboard!$T$3="All",R1153=Dashboard!$T$3),OR(Dashboard!$T$4="All",D1153=Dashboard!$T$4)),1,0)</f>
        <v>1</v>
      </c>
      <c r="W1153" s="21" t="n">
        <f aca="false">IF(V1153=1,T1153+ROW()/10000000,0)</f>
        <v>15.6001153</v>
      </c>
    </row>
    <row r="1154" customFormat="false" ht="15" hidden="false" customHeight="false" outlineLevel="0" collapsed="false">
      <c r="A1154" s="0" t="n">
        <v>130008</v>
      </c>
      <c r="B1154" s="0" t="s">
        <v>3634</v>
      </c>
      <c r="C1154" s="0" t="n">
        <v>1</v>
      </c>
      <c r="D1154" s="0" t="s">
        <v>3592</v>
      </c>
      <c r="E1154" s="0" t="s">
        <v>3635</v>
      </c>
      <c r="F1154" s="0" t="s">
        <v>3636</v>
      </c>
      <c r="G1154" s="0" t="s">
        <v>3637</v>
      </c>
      <c r="H1154" s="0" t="s">
        <v>3638</v>
      </c>
      <c r="I1154" s="0" t="s">
        <v>2123</v>
      </c>
      <c r="J1154" s="0" t="s">
        <v>47</v>
      </c>
      <c r="K1154" s="0" t="s">
        <v>47</v>
      </c>
      <c r="L1154" s="0" t="s">
        <v>47</v>
      </c>
      <c r="M1154" s="0" t="s">
        <v>47</v>
      </c>
      <c r="N1154" s="0" t="n">
        <v>3</v>
      </c>
      <c r="O1154" s="0" t="n">
        <v>601</v>
      </c>
      <c r="P1154" s="0" t="n">
        <v>700</v>
      </c>
      <c r="Q1154" s="0" t="n">
        <v>3.8</v>
      </c>
      <c r="R1154" s="0" t="str">
        <f aca="false">INDEX(Lookup!$B$4:$B$18,MATCH(C1154,Lookup!$A$4:$A$18,0))</f>
        <v>India</v>
      </c>
      <c r="S1154" s="20" t="n">
        <f aca="false">INDEX(Lookup!$D$4:$D$18,MATCH(C1154,Lookup!$A$4:$A$18,0))</f>
        <v>0.012</v>
      </c>
      <c r="T1154" s="21" t="n">
        <f aca="false">ROUND(P1154*S1154,2)</f>
        <v>8.4</v>
      </c>
      <c r="U1154" s="21" t="n">
        <f aca="false">IF(T1154&lt;=10,1,IF(T1154&lt;=20,2,IF(T1154&lt;=30,3,IF(T1154&lt;=40,4,IF(T1154&lt;=50,5,IF(T1154&lt;=100,6,IF(T1154&lt;=250,7,8)))))))</f>
        <v>1</v>
      </c>
      <c r="V1154" s="21" t="n">
        <f aca="false">IF(AND(OR(Dashboard!$T$3="All",R1154=Dashboard!$T$3),OR(Dashboard!$T$4="All",D1154=Dashboard!$T$4)),1,0)</f>
        <v>1</v>
      </c>
      <c r="W1154" s="21" t="n">
        <f aca="false">IF(V1154=1,T1154+ROW()/10000000,0)</f>
        <v>8.4001154</v>
      </c>
    </row>
    <row r="1155" customFormat="false" ht="15" hidden="false" customHeight="false" outlineLevel="0" collapsed="false">
      <c r="A1155" s="0" t="n">
        <v>16519267</v>
      </c>
      <c r="B1155" s="0" t="s">
        <v>3639</v>
      </c>
      <c r="C1155" s="0" t="n">
        <v>1</v>
      </c>
      <c r="D1155" s="0" t="s">
        <v>3592</v>
      </c>
      <c r="E1155" s="0" t="s">
        <v>3640</v>
      </c>
      <c r="F1155" s="0" t="s">
        <v>3636</v>
      </c>
      <c r="G1155" s="0" t="s">
        <v>3637</v>
      </c>
      <c r="H1155" s="0" t="s">
        <v>3641</v>
      </c>
      <c r="I1155" s="0" t="s">
        <v>2123</v>
      </c>
      <c r="J1155" s="0" t="s">
        <v>47</v>
      </c>
      <c r="K1155" s="0" t="s">
        <v>47</v>
      </c>
      <c r="L1155" s="0" t="s">
        <v>47</v>
      </c>
      <c r="M1155" s="0" t="s">
        <v>47</v>
      </c>
      <c r="N1155" s="0" t="n">
        <v>3</v>
      </c>
      <c r="O1155" s="0" t="n">
        <v>414</v>
      </c>
      <c r="P1155" s="0" t="n">
        <v>800</v>
      </c>
      <c r="Q1155" s="0" t="n">
        <v>4.2</v>
      </c>
      <c r="R1155" s="0" t="str">
        <f aca="false">INDEX(Lookup!$B$4:$B$18,MATCH(C1155,Lookup!$A$4:$A$18,0))</f>
        <v>India</v>
      </c>
      <c r="S1155" s="20" t="n">
        <f aca="false">INDEX(Lookup!$D$4:$D$18,MATCH(C1155,Lookup!$A$4:$A$18,0))</f>
        <v>0.012</v>
      </c>
      <c r="T1155" s="21" t="n">
        <f aca="false">ROUND(P1155*S1155,2)</f>
        <v>9.6</v>
      </c>
      <c r="U1155" s="21" t="n">
        <f aca="false">IF(T1155&lt;=10,1,IF(T1155&lt;=20,2,IF(T1155&lt;=30,3,IF(T1155&lt;=40,4,IF(T1155&lt;=50,5,IF(T1155&lt;=100,6,IF(T1155&lt;=250,7,8)))))))</f>
        <v>1</v>
      </c>
      <c r="V1155" s="21" t="n">
        <f aca="false">IF(AND(OR(Dashboard!$T$3="All",R1155=Dashboard!$T$3),OR(Dashboard!$T$4="All",D1155=Dashboard!$T$4)),1,0)</f>
        <v>1</v>
      </c>
      <c r="W1155" s="21" t="n">
        <f aca="false">IF(V1155=1,T1155+ROW()/10000000,0)</f>
        <v>9.6001155</v>
      </c>
    </row>
    <row r="1156" customFormat="false" ht="15" hidden="false" customHeight="false" outlineLevel="0" collapsed="false">
      <c r="A1156" s="0" t="n">
        <v>130535</v>
      </c>
      <c r="B1156" s="0" t="s">
        <v>3642</v>
      </c>
      <c r="C1156" s="0" t="n">
        <v>1</v>
      </c>
      <c r="D1156" s="0" t="s">
        <v>3592</v>
      </c>
      <c r="E1156" s="0" t="s">
        <v>3643</v>
      </c>
      <c r="F1156" s="0" t="s">
        <v>3644</v>
      </c>
      <c r="G1156" s="0" t="s">
        <v>3645</v>
      </c>
      <c r="H1156" s="0" t="s">
        <v>3646</v>
      </c>
      <c r="I1156" s="0" t="s">
        <v>2123</v>
      </c>
      <c r="J1156" s="0" t="s">
        <v>47</v>
      </c>
      <c r="K1156" s="0" t="s">
        <v>47</v>
      </c>
      <c r="L1156" s="0" t="s">
        <v>47</v>
      </c>
      <c r="M1156" s="0" t="s">
        <v>47</v>
      </c>
      <c r="N1156" s="0" t="n">
        <v>4</v>
      </c>
      <c r="O1156" s="0" t="n">
        <v>555</v>
      </c>
      <c r="P1156" s="0" t="n">
        <v>1100</v>
      </c>
      <c r="Q1156" s="0" t="n">
        <v>4.6</v>
      </c>
      <c r="R1156" s="0" t="str">
        <f aca="false">INDEX(Lookup!$B$4:$B$18,MATCH(C1156,Lookup!$A$4:$A$18,0))</f>
        <v>India</v>
      </c>
      <c r="S1156" s="20" t="n">
        <f aca="false">INDEX(Lookup!$D$4:$D$18,MATCH(C1156,Lookup!$A$4:$A$18,0))</f>
        <v>0.012</v>
      </c>
      <c r="T1156" s="21" t="n">
        <f aca="false">ROUND(P1156*S1156,2)</f>
        <v>13.2</v>
      </c>
      <c r="U1156" s="21" t="n">
        <f aca="false">IF(T1156&lt;=10,1,IF(T1156&lt;=20,2,IF(T1156&lt;=30,3,IF(T1156&lt;=40,4,IF(T1156&lt;=50,5,IF(T1156&lt;=100,6,IF(T1156&lt;=250,7,8)))))))</f>
        <v>2</v>
      </c>
      <c r="V1156" s="21" t="n">
        <f aca="false">IF(AND(OR(Dashboard!$T$3="All",R1156=Dashboard!$T$3),OR(Dashboard!$T$4="All",D1156=Dashboard!$T$4)),1,0)</f>
        <v>1</v>
      </c>
      <c r="W1156" s="21" t="n">
        <f aca="false">IF(V1156=1,T1156+ROW()/10000000,0)</f>
        <v>13.2001156</v>
      </c>
    </row>
    <row r="1157" customFormat="false" ht="15" hidden="false" customHeight="false" outlineLevel="0" collapsed="false">
      <c r="A1157" s="0" t="n">
        <v>130699</v>
      </c>
      <c r="B1157" s="0" t="s">
        <v>3647</v>
      </c>
      <c r="C1157" s="0" t="n">
        <v>1</v>
      </c>
      <c r="D1157" s="0" t="s">
        <v>3592</v>
      </c>
      <c r="E1157" s="0" t="s">
        <v>3648</v>
      </c>
      <c r="F1157" s="0" t="s">
        <v>3649</v>
      </c>
      <c r="G1157" s="0" t="s">
        <v>3650</v>
      </c>
      <c r="H1157" s="0" t="s">
        <v>1615</v>
      </c>
      <c r="I1157" s="0" t="s">
        <v>2123</v>
      </c>
      <c r="J1157" s="0" t="s">
        <v>47</v>
      </c>
      <c r="K1157" s="0" t="s">
        <v>47</v>
      </c>
      <c r="L1157" s="0" t="s">
        <v>47</v>
      </c>
      <c r="M1157" s="0" t="s">
        <v>47</v>
      </c>
      <c r="N1157" s="0" t="n">
        <v>4</v>
      </c>
      <c r="O1157" s="0" t="n">
        <v>516</v>
      </c>
      <c r="P1157" s="0" t="n">
        <v>1500</v>
      </c>
      <c r="Q1157" s="0" t="n">
        <v>3.7</v>
      </c>
      <c r="R1157" s="0" t="str">
        <f aca="false">INDEX(Lookup!$B$4:$B$18,MATCH(C1157,Lookup!$A$4:$A$18,0))</f>
        <v>India</v>
      </c>
      <c r="S1157" s="20" t="n">
        <f aca="false">INDEX(Lookup!$D$4:$D$18,MATCH(C1157,Lookup!$A$4:$A$18,0))</f>
        <v>0.012</v>
      </c>
      <c r="T1157" s="21" t="n">
        <f aca="false">ROUND(P1157*S1157,2)</f>
        <v>18</v>
      </c>
      <c r="U1157" s="21" t="n">
        <f aca="false">IF(T1157&lt;=10,1,IF(T1157&lt;=20,2,IF(T1157&lt;=30,3,IF(T1157&lt;=40,4,IF(T1157&lt;=50,5,IF(T1157&lt;=100,6,IF(T1157&lt;=250,7,8)))))))</f>
        <v>2</v>
      </c>
      <c r="V1157" s="21" t="n">
        <f aca="false">IF(AND(OR(Dashboard!$T$3="All",R1157=Dashboard!$T$3),OR(Dashboard!$T$4="All",D1157=Dashboard!$T$4)),1,0)</f>
        <v>1</v>
      </c>
      <c r="W1157" s="21" t="n">
        <f aca="false">IF(V1157=1,T1157+ROW()/10000000,0)</f>
        <v>18.0001157</v>
      </c>
    </row>
    <row r="1158" customFormat="false" ht="15" hidden="false" customHeight="false" outlineLevel="0" collapsed="false">
      <c r="A1158" s="0" t="n">
        <v>16512168</v>
      </c>
      <c r="B1158" s="0" t="s">
        <v>3651</v>
      </c>
      <c r="C1158" s="0" t="n">
        <v>1</v>
      </c>
      <c r="D1158" s="0" t="s">
        <v>3592</v>
      </c>
      <c r="E1158" s="0" t="s">
        <v>3652</v>
      </c>
      <c r="F1158" s="0" t="s">
        <v>3653</v>
      </c>
      <c r="G1158" s="0" t="s">
        <v>3654</v>
      </c>
      <c r="H1158" s="0" t="s">
        <v>3655</v>
      </c>
      <c r="I1158" s="0" t="s">
        <v>2123</v>
      </c>
      <c r="J1158" s="0" t="s">
        <v>47</v>
      </c>
      <c r="K1158" s="0" t="s">
        <v>47</v>
      </c>
      <c r="L1158" s="0" t="s">
        <v>47</v>
      </c>
      <c r="M1158" s="0" t="s">
        <v>47</v>
      </c>
      <c r="N1158" s="0" t="n">
        <v>3</v>
      </c>
      <c r="O1158" s="0" t="n">
        <v>840</v>
      </c>
      <c r="P1158" s="0" t="n">
        <v>600</v>
      </c>
      <c r="Q1158" s="0" t="n">
        <v>4.5</v>
      </c>
      <c r="R1158" s="0" t="str">
        <f aca="false">INDEX(Lookup!$B$4:$B$18,MATCH(C1158,Lookup!$A$4:$A$18,0))</f>
        <v>India</v>
      </c>
      <c r="S1158" s="20" t="n">
        <f aca="false">INDEX(Lookup!$D$4:$D$18,MATCH(C1158,Lookup!$A$4:$A$18,0))</f>
        <v>0.012</v>
      </c>
      <c r="T1158" s="21" t="n">
        <f aca="false">ROUND(P1158*S1158,2)</f>
        <v>7.2</v>
      </c>
      <c r="U1158" s="21" t="n">
        <f aca="false">IF(T1158&lt;=10,1,IF(T1158&lt;=20,2,IF(T1158&lt;=30,3,IF(T1158&lt;=40,4,IF(T1158&lt;=50,5,IF(T1158&lt;=100,6,IF(T1158&lt;=250,7,8)))))))</f>
        <v>1</v>
      </c>
      <c r="V1158" s="21" t="n">
        <f aca="false">IF(AND(OR(Dashboard!$T$3="All",R1158=Dashboard!$T$3),OR(Dashboard!$T$4="All",D1158=Dashboard!$T$4)),1,0)</f>
        <v>1</v>
      </c>
      <c r="W1158" s="21" t="n">
        <f aca="false">IF(V1158=1,T1158+ROW()/10000000,0)</f>
        <v>7.2001158</v>
      </c>
    </row>
    <row r="1159" customFormat="false" ht="15" hidden="false" customHeight="false" outlineLevel="0" collapsed="false">
      <c r="A1159" s="0" t="n">
        <v>130888</v>
      </c>
      <c r="B1159" s="0" t="s">
        <v>3656</v>
      </c>
      <c r="C1159" s="0" t="n">
        <v>1</v>
      </c>
      <c r="D1159" s="0" t="s">
        <v>3592</v>
      </c>
      <c r="E1159" s="0" t="s">
        <v>3657</v>
      </c>
      <c r="F1159" s="0" t="s">
        <v>3653</v>
      </c>
      <c r="G1159" s="0" t="s">
        <v>3654</v>
      </c>
      <c r="H1159" s="0" t="s">
        <v>3658</v>
      </c>
      <c r="I1159" s="0" t="s">
        <v>2123</v>
      </c>
      <c r="J1159" s="0" t="s">
        <v>47</v>
      </c>
      <c r="K1159" s="0" t="s">
        <v>47</v>
      </c>
      <c r="L1159" s="0" t="s">
        <v>47</v>
      </c>
      <c r="M1159" s="0" t="s">
        <v>47</v>
      </c>
      <c r="N1159" s="0" t="n">
        <v>4</v>
      </c>
      <c r="O1159" s="0" t="n">
        <v>681</v>
      </c>
      <c r="P1159" s="0" t="n">
        <v>1500</v>
      </c>
      <c r="Q1159" s="0" t="n">
        <v>4.7</v>
      </c>
      <c r="R1159" s="0" t="str">
        <f aca="false">INDEX(Lookup!$B$4:$B$18,MATCH(C1159,Lookup!$A$4:$A$18,0))</f>
        <v>India</v>
      </c>
      <c r="S1159" s="20" t="n">
        <f aca="false">INDEX(Lookup!$D$4:$D$18,MATCH(C1159,Lookup!$A$4:$A$18,0))</f>
        <v>0.012</v>
      </c>
      <c r="T1159" s="21" t="n">
        <f aca="false">ROUND(P1159*S1159,2)</f>
        <v>18</v>
      </c>
      <c r="U1159" s="21" t="n">
        <f aca="false">IF(T1159&lt;=10,1,IF(T1159&lt;=20,2,IF(T1159&lt;=30,3,IF(T1159&lt;=40,4,IF(T1159&lt;=50,5,IF(T1159&lt;=100,6,IF(T1159&lt;=250,7,8)))))))</f>
        <v>2</v>
      </c>
      <c r="V1159" s="21" t="n">
        <f aca="false">IF(AND(OR(Dashboard!$T$3="All",R1159=Dashboard!$T$3),OR(Dashboard!$T$4="All",D1159=Dashboard!$T$4)),1,0)</f>
        <v>1</v>
      </c>
      <c r="W1159" s="21" t="n">
        <f aca="false">IF(V1159=1,T1159+ROW()/10000000,0)</f>
        <v>18.0001159</v>
      </c>
    </row>
    <row r="1160" customFormat="false" ht="15" hidden="false" customHeight="false" outlineLevel="0" collapsed="false">
      <c r="A1160" s="0" t="n">
        <v>16519231</v>
      </c>
      <c r="B1160" s="0" t="s">
        <v>3659</v>
      </c>
      <c r="C1160" s="0" t="n">
        <v>1</v>
      </c>
      <c r="D1160" s="0" t="s">
        <v>3592</v>
      </c>
      <c r="E1160" s="0" t="s">
        <v>3660</v>
      </c>
      <c r="F1160" s="0" t="s">
        <v>3653</v>
      </c>
      <c r="G1160" s="0" t="s">
        <v>3654</v>
      </c>
      <c r="H1160" s="0" t="s">
        <v>153</v>
      </c>
      <c r="I1160" s="0" t="s">
        <v>2123</v>
      </c>
      <c r="J1160" s="0" t="s">
        <v>47</v>
      </c>
      <c r="K1160" s="0" t="s">
        <v>47</v>
      </c>
      <c r="L1160" s="0" t="s">
        <v>47</v>
      </c>
      <c r="M1160" s="0" t="s">
        <v>47</v>
      </c>
      <c r="N1160" s="0" t="n">
        <v>3</v>
      </c>
      <c r="O1160" s="0" t="n">
        <v>265</v>
      </c>
      <c r="P1160" s="0" t="n">
        <v>800</v>
      </c>
      <c r="Q1160" s="0" t="n">
        <v>4.3</v>
      </c>
      <c r="R1160" s="0" t="str">
        <f aca="false">INDEX(Lookup!$B$4:$B$18,MATCH(C1160,Lookup!$A$4:$A$18,0))</f>
        <v>India</v>
      </c>
      <c r="S1160" s="20" t="n">
        <f aca="false">INDEX(Lookup!$D$4:$D$18,MATCH(C1160,Lookup!$A$4:$A$18,0))</f>
        <v>0.012</v>
      </c>
      <c r="T1160" s="21" t="n">
        <f aca="false">ROUND(P1160*S1160,2)</f>
        <v>9.6</v>
      </c>
      <c r="U1160" s="21" t="n">
        <f aca="false">IF(T1160&lt;=10,1,IF(T1160&lt;=20,2,IF(T1160&lt;=30,3,IF(T1160&lt;=40,4,IF(T1160&lt;=50,5,IF(T1160&lt;=100,6,IF(T1160&lt;=250,7,8)))))))</f>
        <v>1</v>
      </c>
      <c r="V1160" s="21" t="n">
        <f aca="false">IF(AND(OR(Dashboard!$T$3="All",R1160=Dashboard!$T$3),OR(Dashboard!$T$4="All",D1160=Dashboard!$T$4)),1,0)</f>
        <v>1</v>
      </c>
      <c r="W1160" s="21" t="n">
        <f aca="false">IF(V1160=1,T1160+ROW()/10000000,0)</f>
        <v>9.600116</v>
      </c>
    </row>
    <row r="1161" customFormat="false" ht="15" hidden="false" customHeight="false" outlineLevel="0" collapsed="false">
      <c r="A1161" s="0" t="n">
        <v>16541849</v>
      </c>
      <c r="B1161" s="0" t="s">
        <v>3642</v>
      </c>
      <c r="C1161" s="0" t="n">
        <v>1</v>
      </c>
      <c r="D1161" s="0" t="s">
        <v>3592</v>
      </c>
      <c r="E1161" s="0" t="s">
        <v>3661</v>
      </c>
      <c r="F1161" s="0" t="s">
        <v>3653</v>
      </c>
      <c r="G1161" s="0" t="s">
        <v>3654</v>
      </c>
      <c r="H1161" s="0" t="s">
        <v>3646</v>
      </c>
      <c r="I1161" s="0" t="s">
        <v>2123</v>
      </c>
      <c r="J1161" s="0" t="s">
        <v>47</v>
      </c>
      <c r="K1161" s="0" t="s">
        <v>47</v>
      </c>
      <c r="L1161" s="0" t="s">
        <v>47</v>
      </c>
      <c r="M1161" s="0" t="s">
        <v>47</v>
      </c>
      <c r="N1161" s="0" t="n">
        <v>4</v>
      </c>
      <c r="O1161" s="0" t="n">
        <v>323</v>
      </c>
      <c r="P1161" s="0" t="n">
        <v>1100</v>
      </c>
      <c r="Q1161" s="0" t="n">
        <v>4.4</v>
      </c>
      <c r="R1161" s="0" t="str">
        <f aca="false">INDEX(Lookup!$B$4:$B$18,MATCH(C1161,Lookup!$A$4:$A$18,0))</f>
        <v>India</v>
      </c>
      <c r="S1161" s="20" t="n">
        <f aca="false">INDEX(Lookup!$D$4:$D$18,MATCH(C1161,Lookup!$A$4:$A$18,0))</f>
        <v>0.012</v>
      </c>
      <c r="T1161" s="21" t="n">
        <f aca="false">ROUND(P1161*S1161,2)</f>
        <v>13.2</v>
      </c>
      <c r="U1161" s="21" t="n">
        <f aca="false">IF(T1161&lt;=10,1,IF(T1161&lt;=20,2,IF(T1161&lt;=30,3,IF(T1161&lt;=40,4,IF(T1161&lt;=50,5,IF(T1161&lt;=100,6,IF(T1161&lt;=250,7,8)))))))</f>
        <v>2</v>
      </c>
      <c r="V1161" s="21" t="n">
        <f aca="false">IF(AND(OR(Dashboard!$T$3="All",R1161=Dashboard!$T$3),OR(Dashboard!$T$4="All",D1161=Dashboard!$T$4)),1,0)</f>
        <v>1</v>
      </c>
      <c r="W1161" s="21" t="n">
        <f aca="false">IF(V1161=1,T1161+ROW()/10000000,0)</f>
        <v>13.2001161</v>
      </c>
    </row>
    <row r="1162" customFormat="false" ht="15" hidden="false" customHeight="false" outlineLevel="0" collapsed="false">
      <c r="A1162" s="0" t="n">
        <v>18022206</v>
      </c>
      <c r="B1162" s="0" t="s">
        <v>3662</v>
      </c>
      <c r="C1162" s="0" t="n">
        <v>1</v>
      </c>
      <c r="D1162" s="0" t="s">
        <v>3592</v>
      </c>
      <c r="E1162" s="0" t="s">
        <v>3663</v>
      </c>
      <c r="F1162" s="0" t="s">
        <v>3664</v>
      </c>
      <c r="G1162" s="0" t="s">
        <v>3665</v>
      </c>
      <c r="H1162" s="0" t="s">
        <v>207</v>
      </c>
      <c r="I1162" s="0" t="s">
        <v>2123</v>
      </c>
      <c r="J1162" s="0" t="s">
        <v>47</v>
      </c>
      <c r="K1162" s="0" t="s">
        <v>47</v>
      </c>
      <c r="L1162" s="0" t="s">
        <v>47</v>
      </c>
      <c r="M1162" s="0" t="s">
        <v>47</v>
      </c>
      <c r="N1162" s="0" t="n">
        <v>4</v>
      </c>
      <c r="O1162" s="0" t="n">
        <v>367</v>
      </c>
      <c r="P1162" s="0" t="n">
        <v>2000</v>
      </c>
      <c r="Q1162" s="0" t="n">
        <v>4.2</v>
      </c>
      <c r="R1162" s="0" t="str">
        <f aca="false">INDEX(Lookup!$B$4:$B$18,MATCH(C1162,Lookup!$A$4:$A$18,0))</f>
        <v>India</v>
      </c>
      <c r="S1162" s="20" t="n">
        <f aca="false">INDEX(Lookup!$D$4:$D$18,MATCH(C1162,Lookup!$A$4:$A$18,0))</f>
        <v>0.012</v>
      </c>
      <c r="T1162" s="21" t="n">
        <f aca="false">ROUND(P1162*S1162,2)</f>
        <v>24</v>
      </c>
      <c r="U1162" s="21" t="n">
        <f aca="false">IF(T1162&lt;=10,1,IF(T1162&lt;=20,2,IF(T1162&lt;=30,3,IF(T1162&lt;=40,4,IF(T1162&lt;=50,5,IF(T1162&lt;=100,6,IF(T1162&lt;=250,7,8)))))))</f>
        <v>3</v>
      </c>
      <c r="V1162" s="21" t="n">
        <f aca="false">IF(AND(OR(Dashboard!$T$3="All",R1162=Dashboard!$T$3),OR(Dashboard!$T$4="All",D1162=Dashboard!$T$4)),1,0)</f>
        <v>1</v>
      </c>
      <c r="W1162" s="21" t="n">
        <f aca="false">IF(V1162=1,T1162+ROW()/10000000,0)</f>
        <v>24.0001162</v>
      </c>
    </row>
    <row r="1163" customFormat="false" ht="15" hidden="false" customHeight="false" outlineLevel="0" collapsed="false">
      <c r="A1163" s="0" t="n">
        <v>18396451</v>
      </c>
      <c r="B1163" s="0" t="s">
        <v>3666</v>
      </c>
      <c r="C1163" s="0" t="n">
        <v>1</v>
      </c>
      <c r="D1163" s="0" t="s">
        <v>3667</v>
      </c>
      <c r="E1163" s="0" t="s">
        <v>3668</v>
      </c>
      <c r="F1163" s="0" t="s">
        <v>3669</v>
      </c>
      <c r="G1163" s="0" t="s">
        <v>3670</v>
      </c>
      <c r="H1163" s="0" t="s">
        <v>3671</v>
      </c>
      <c r="I1163" s="0" t="s">
        <v>2123</v>
      </c>
      <c r="J1163" s="0" t="s">
        <v>47</v>
      </c>
      <c r="K1163" s="0" t="s">
        <v>47</v>
      </c>
      <c r="L1163" s="0" t="s">
        <v>47</v>
      </c>
      <c r="M1163" s="0" t="s">
        <v>47</v>
      </c>
      <c r="N1163" s="0" t="n">
        <v>1</v>
      </c>
      <c r="O1163" s="0" t="n">
        <v>16</v>
      </c>
      <c r="P1163" s="0" t="n">
        <v>350</v>
      </c>
      <c r="Q1163" s="0" t="n">
        <v>3.4</v>
      </c>
      <c r="R1163" s="0" t="str">
        <f aca="false">INDEX(Lookup!$B$4:$B$18,MATCH(C1163,Lookup!$A$4:$A$18,0))</f>
        <v>India</v>
      </c>
      <c r="S1163" s="20" t="n">
        <f aca="false">INDEX(Lookup!$D$4:$D$18,MATCH(C1163,Lookup!$A$4:$A$18,0))</f>
        <v>0.012</v>
      </c>
      <c r="T1163" s="21" t="n">
        <f aca="false">ROUND(P1163*S1163,2)</f>
        <v>4.2</v>
      </c>
      <c r="U1163" s="21" t="n">
        <f aca="false">IF(T1163&lt;=10,1,IF(T1163&lt;=20,2,IF(T1163&lt;=30,3,IF(T1163&lt;=40,4,IF(T1163&lt;=50,5,IF(T1163&lt;=100,6,IF(T1163&lt;=250,7,8)))))))</f>
        <v>1</v>
      </c>
      <c r="V1163" s="21" t="n">
        <f aca="false">IF(AND(OR(Dashboard!$T$3="All",R1163=Dashboard!$T$3),OR(Dashboard!$T$4="All",D1163=Dashboard!$T$4)),1,0)</f>
        <v>1</v>
      </c>
      <c r="W1163" s="21" t="n">
        <f aca="false">IF(V1163=1,T1163+ROW()/10000000,0)</f>
        <v>4.2001163</v>
      </c>
    </row>
    <row r="1164" customFormat="false" ht="15" hidden="false" customHeight="false" outlineLevel="0" collapsed="false">
      <c r="A1164" s="0" t="n">
        <v>18237941</v>
      </c>
      <c r="B1164" s="0" t="s">
        <v>2177</v>
      </c>
      <c r="C1164" s="0" t="n">
        <v>1</v>
      </c>
      <c r="D1164" s="0" t="s">
        <v>3667</v>
      </c>
      <c r="E1164" s="0" t="s">
        <v>3672</v>
      </c>
      <c r="F1164" s="0" t="s">
        <v>3669</v>
      </c>
      <c r="G1164" s="0" t="s">
        <v>3670</v>
      </c>
      <c r="H1164" s="0" t="s">
        <v>2122</v>
      </c>
      <c r="I1164" s="0" t="s">
        <v>2123</v>
      </c>
      <c r="J1164" s="0" t="s">
        <v>46</v>
      </c>
      <c r="K1164" s="0" t="s">
        <v>46</v>
      </c>
      <c r="L1164" s="0" t="s">
        <v>47</v>
      </c>
      <c r="M1164" s="0" t="s">
        <v>47</v>
      </c>
      <c r="N1164" s="0" t="n">
        <v>2</v>
      </c>
      <c r="O1164" s="0" t="n">
        <v>80</v>
      </c>
      <c r="P1164" s="0" t="n">
        <v>800</v>
      </c>
      <c r="Q1164" s="0" t="n">
        <v>2.7</v>
      </c>
      <c r="R1164" s="0" t="str">
        <f aca="false">INDEX(Lookup!$B$4:$B$18,MATCH(C1164,Lookup!$A$4:$A$18,0))</f>
        <v>India</v>
      </c>
      <c r="S1164" s="20" t="n">
        <f aca="false">INDEX(Lookup!$D$4:$D$18,MATCH(C1164,Lookup!$A$4:$A$18,0))</f>
        <v>0.012</v>
      </c>
      <c r="T1164" s="21" t="n">
        <f aca="false">ROUND(P1164*S1164,2)</f>
        <v>9.6</v>
      </c>
      <c r="U1164" s="21" t="n">
        <f aca="false">IF(T1164&lt;=10,1,IF(T1164&lt;=20,2,IF(T1164&lt;=30,3,IF(T1164&lt;=40,4,IF(T1164&lt;=50,5,IF(T1164&lt;=100,6,IF(T1164&lt;=250,7,8)))))))</f>
        <v>1</v>
      </c>
      <c r="V1164" s="21" t="n">
        <f aca="false">IF(AND(OR(Dashboard!$T$3="All",R1164=Dashboard!$T$3),OR(Dashboard!$T$4="All",D1164=Dashboard!$T$4)),1,0)</f>
        <v>1</v>
      </c>
      <c r="W1164" s="21" t="n">
        <f aca="false">IF(V1164=1,T1164+ROW()/10000000,0)</f>
        <v>9.6001164</v>
      </c>
    </row>
    <row r="1165" customFormat="false" ht="15" hidden="false" customHeight="false" outlineLevel="0" collapsed="false">
      <c r="A1165" s="0" t="n">
        <v>2787</v>
      </c>
      <c r="B1165" s="0" t="s">
        <v>1944</v>
      </c>
      <c r="C1165" s="0" t="n">
        <v>1</v>
      </c>
      <c r="D1165" s="0" t="s">
        <v>3667</v>
      </c>
      <c r="E1165" s="0" t="s">
        <v>3673</v>
      </c>
      <c r="F1165" s="0" t="s">
        <v>3674</v>
      </c>
      <c r="G1165" s="0" t="s">
        <v>3675</v>
      </c>
      <c r="H1165" s="0" t="s">
        <v>2122</v>
      </c>
      <c r="I1165" s="0" t="s">
        <v>2123</v>
      </c>
      <c r="J1165" s="0" t="s">
        <v>46</v>
      </c>
      <c r="K1165" s="0" t="s">
        <v>46</v>
      </c>
      <c r="L1165" s="0" t="s">
        <v>47</v>
      </c>
      <c r="M1165" s="0" t="s">
        <v>47</v>
      </c>
      <c r="N1165" s="0" t="n">
        <v>4</v>
      </c>
      <c r="O1165" s="0" t="n">
        <v>1887</v>
      </c>
      <c r="P1165" s="0" t="n">
        <v>2000</v>
      </c>
      <c r="Q1165" s="0" t="n">
        <v>4.3</v>
      </c>
      <c r="R1165" s="0" t="str">
        <f aca="false">INDEX(Lookup!$B$4:$B$18,MATCH(C1165,Lookup!$A$4:$A$18,0))</f>
        <v>India</v>
      </c>
      <c r="S1165" s="20" t="n">
        <f aca="false">INDEX(Lookup!$D$4:$D$18,MATCH(C1165,Lookup!$A$4:$A$18,0))</f>
        <v>0.012</v>
      </c>
      <c r="T1165" s="21" t="n">
        <f aca="false">ROUND(P1165*S1165,2)</f>
        <v>24</v>
      </c>
      <c r="U1165" s="21" t="n">
        <f aca="false">IF(T1165&lt;=10,1,IF(T1165&lt;=20,2,IF(T1165&lt;=30,3,IF(T1165&lt;=40,4,IF(T1165&lt;=50,5,IF(T1165&lt;=100,6,IF(T1165&lt;=250,7,8)))))))</f>
        <v>3</v>
      </c>
      <c r="V1165" s="21" t="n">
        <f aca="false">IF(AND(OR(Dashboard!$T$3="All",R1165=Dashboard!$T$3),OR(Dashboard!$T$4="All",D1165=Dashboard!$T$4)),1,0)</f>
        <v>1</v>
      </c>
      <c r="W1165" s="21" t="n">
        <f aca="false">IF(V1165=1,T1165+ROW()/10000000,0)</f>
        <v>24.0001165</v>
      </c>
    </row>
    <row r="1166" customFormat="false" ht="15" hidden="false" customHeight="false" outlineLevel="0" collapsed="false">
      <c r="A1166" s="0" t="n">
        <v>3431</v>
      </c>
      <c r="B1166" s="0" t="s">
        <v>3676</v>
      </c>
      <c r="C1166" s="0" t="n">
        <v>1</v>
      </c>
      <c r="D1166" s="0" t="s">
        <v>3667</v>
      </c>
      <c r="E1166" s="0" t="s">
        <v>3673</v>
      </c>
      <c r="F1166" s="0" t="s">
        <v>3674</v>
      </c>
      <c r="G1166" s="0" t="s">
        <v>3675</v>
      </c>
      <c r="H1166" s="0" t="s">
        <v>3677</v>
      </c>
      <c r="I1166" s="0" t="s">
        <v>2123</v>
      </c>
      <c r="J1166" s="0" t="s">
        <v>46</v>
      </c>
      <c r="K1166" s="0" t="s">
        <v>46</v>
      </c>
      <c r="L1166" s="0" t="s">
        <v>47</v>
      </c>
      <c r="M1166" s="0" t="s">
        <v>47</v>
      </c>
      <c r="N1166" s="0" t="n">
        <v>3</v>
      </c>
      <c r="O1166" s="0" t="n">
        <v>802</v>
      </c>
      <c r="P1166" s="0" t="n">
        <v>1400</v>
      </c>
      <c r="Q1166" s="0" t="n">
        <v>4</v>
      </c>
      <c r="R1166" s="0" t="str">
        <f aca="false">INDEX(Lookup!$B$4:$B$18,MATCH(C1166,Lookup!$A$4:$A$18,0))</f>
        <v>India</v>
      </c>
      <c r="S1166" s="20" t="n">
        <f aca="false">INDEX(Lookup!$D$4:$D$18,MATCH(C1166,Lookup!$A$4:$A$18,0))</f>
        <v>0.012</v>
      </c>
      <c r="T1166" s="21" t="n">
        <f aca="false">ROUND(P1166*S1166,2)</f>
        <v>16.8</v>
      </c>
      <c r="U1166" s="21" t="n">
        <f aca="false">IF(T1166&lt;=10,1,IF(T1166&lt;=20,2,IF(T1166&lt;=30,3,IF(T1166&lt;=40,4,IF(T1166&lt;=50,5,IF(T1166&lt;=100,6,IF(T1166&lt;=250,7,8)))))))</f>
        <v>2</v>
      </c>
      <c r="V1166" s="21" t="n">
        <f aca="false">IF(AND(OR(Dashboard!$T$3="All",R1166=Dashboard!$T$3),OR(Dashboard!$T$4="All",D1166=Dashboard!$T$4)),1,0)</f>
        <v>1</v>
      </c>
      <c r="W1166" s="21" t="n">
        <f aca="false">IF(V1166=1,T1166+ROW()/10000000,0)</f>
        <v>16.8001166</v>
      </c>
    </row>
    <row r="1167" customFormat="false" ht="15" hidden="false" customHeight="false" outlineLevel="0" collapsed="false">
      <c r="A1167" s="0" t="n">
        <v>303699</v>
      </c>
      <c r="B1167" s="0" t="s">
        <v>3678</v>
      </c>
      <c r="C1167" s="0" t="n">
        <v>1</v>
      </c>
      <c r="D1167" s="0" t="s">
        <v>3667</v>
      </c>
      <c r="E1167" s="0" t="s">
        <v>3679</v>
      </c>
      <c r="F1167" s="0" t="s">
        <v>3680</v>
      </c>
      <c r="G1167" s="0" t="s">
        <v>3681</v>
      </c>
      <c r="H1167" s="0" t="s">
        <v>156</v>
      </c>
      <c r="I1167" s="0" t="s">
        <v>2123</v>
      </c>
      <c r="J1167" s="0" t="s">
        <v>47</v>
      </c>
      <c r="K1167" s="0" t="s">
        <v>47</v>
      </c>
      <c r="L1167" s="0" t="s">
        <v>47</v>
      </c>
      <c r="M1167" s="0" t="s">
        <v>47</v>
      </c>
      <c r="N1167" s="0" t="n">
        <v>1</v>
      </c>
      <c r="O1167" s="0" t="n">
        <v>4</v>
      </c>
      <c r="P1167" s="0" t="n">
        <v>250</v>
      </c>
      <c r="Q1167" s="0" t="n">
        <v>3</v>
      </c>
      <c r="R1167" s="0" t="str">
        <f aca="false">INDEX(Lookup!$B$4:$B$18,MATCH(C1167,Lookup!$A$4:$A$18,0))</f>
        <v>India</v>
      </c>
      <c r="S1167" s="20" t="n">
        <f aca="false">INDEX(Lookup!$D$4:$D$18,MATCH(C1167,Lookup!$A$4:$A$18,0))</f>
        <v>0.012</v>
      </c>
      <c r="T1167" s="21" t="n">
        <f aca="false">ROUND(P1167*S1167,2)</f>
        <v>3</v>
      </c>
      <c r="U1167" s="21" t="n">
        <f aca="false">IF(T1167&lt;=10,1,IF(T1167&lt;=20,2,IF(T1167&lt;=30,3,IF(T1167&lt;=40,4,IF(T1167&lt;=50,5,IF(T1167&lt;=100,6,IF(T1167&lt;=250,7,8)))))))</f>
        <v>1</v>
      </c>
      <c r="V1167" s="21" t="n">
        <f aca="false">IF(AND(OR(Dashboard!$T$3="All",R1167=Dashboard!$T$3),OR(Dashboard!$T$4="All",D1167=Dashboard!$T$4)),1,0)</f>
        <v>1</v>
      </c>
      <c r="W1167" s="21" t="n">
        <f aca="false">IF(V1167=1,T1167+ROW()/10000000,0)</f>
        <v>3.0001167</v>
      </c>
    </row>
    <row r="1168" customFormat="false" ht="15" hidden="false" customHeight="false" outlineLevel="0" collapsed="false">
      <c r="A1168" s="0" t="n">
        <v>5915</v>
      </c>
      <c r="B1168" s="0" t="s">
        <v>3682</v>
      </c>
      <c r="C1168" s="0" t="n">
        <v>1</v>
      </c>
      <c r="D1168" s="0" t="s">
        <v>3667</v>
      </c>
      <c r="E1168" s="0" t="s">
        <v>3683</v>
      </c>
      <c r="F1168" s="0" t="s">
        <v>3680</v>
      </c>
      <c r="G1168" s="0" t="s">
        <v>3681</v>
      </c>
      <c r="H1168" s="0" t="s">
        <v>3182</v>
      </c>
      <c r="I1168" s="0" t="s">
        <v>2123</v>
      </c>
      <c r="J1168" s="0" t="s">
        <v>47</v>
      </c>
      <c r="K1168" s="0" t="s">
        <v>47</v>
      </c>
      <c r="L1168" s="0" t="s">
        <v>47</v>
      </c>
      <c r="M1168" s="0" t="s">
        <v>47</v>
      </c>
      <c r="N1168" s="0" t="n">
        <v>1</v>
      </c>
      <c r="O1168" s="0" t="n">
        <v>5</v>
      </c>
      <c r="P1168" s="0" t="n">
        <v>200</v>
      </c>
      <c r="Q1168" s="0" t="n">
        <v>3</v>
      </c>
      <c r="R1168" s="0" t="str">
        <f aca="false">INDEX(Lookup!$B$4:$B$18,MATCH(C1168,Lookup!$A$4:$A$18,0))</f>
        <v>India</v>
      </c>
      <c r="S1168" s="20" t="n">
        <f aca="false">INDEX(Lookup!$D$4:$D$18,MATCH(C1168,Lookup!$A$4:$A$18,0))</f>
        <v>0.012</v>
      </c>
      <c r="T1168" s="21" t="n">
        <f aca="false">ROUND(P1168*S1168,2)</f>
        <v>2.4</v>
      </c>
      <c r="U1168" s="21" t="n">
        <f aca="false">IF(T1168&lt;=10,1,IF(T1168&lt;=20,2,IF(T1168&lt;=30,3,IF(T1168&lt;=40,4,IF(T1168&lt;=50,5,IF(T1168&lt;=100,6,IF(T1168&lt;=250,7,8)))))))</f>
        <v>1</v>
      </c>
      <c r="V1168" s="21" t="n">
        <f aca="false">IF(AND(OR(Dashboard!$T$3="All",R1168=Dashboard!$T$3),OR(Dashboard!$T$4="All",D1168=Dashboard!$T$4)),1,0)</f>
        <v>1</v>
      </c>
      <c r="W1168" s="21" t="n">
        <f aca="false">IF(V1168=1,T1168+ROW()/10000000,0)</f>
        <v>2.4001168</v>
      </c>
    </row>
    <row r="1169" customFormat="false" ht="15" hidden="false" customHeight="false" outlineLevel="0" collapsed="false">
      <c r="A1169" s="0" t="n">
        <v>7076</v>
      </c>
      <c r="B1169" s="0" t="s">
        <v>3684</v>
      </c>
      <c r="C1169" s="0" t="n">
        <v>1</v>
      </c>
      <c r="D1169" s="0" t="s">
        <v>3667</v>
      </c>
      <c r="E1169" s="0" t="s">
        <v>3683</v>
      </c>
      <c r="F1169" s="0" t="s">
        <v>3680</v>
      </c>
      <c r="G1169" s="0" t="s">
        <v>3681</v>
      </c>
      <c r="H1169" s="0" t="s">
        <v>69</v>
      </c>
      <c r="I1169" s="0" t="s">
        <v>2123</v>
      </c>
      <c r="J1169" s="0" t="s">
        <v>47</v>
      </c>
      <c r="K1169" s="0" t="s">
        <v>47</v>
      </c>
      <c r="L1169" s="0" t="s">
        <v>47</v>
      </c>
      <c r="M1169" s="0" t="s">
        <v>47</v>
      </c>
      <c r="N1169" s="0" t="n">
        <v>1</v>
      </c>
      <c r="O1169" s="0" t="n">
        <v>10</v>
      </c>
      <c r="P1169" s="0" t="n">
        <v>200</v>
      </c>
      <c r="Q1169" s="0" t="n">
        <v>3</v>
      </c>
      <c r="R1169" s="0" t="str">
        <f aca="false">INDEX(Lookup!$B$4:$B$18,MATCH(C1169,Lookup!$A$4:$A$18,0))</f>
        <v>India</v>
      </c>
      <c r="S1169" s="20" t="n">
        <f aca="false">INDEX(Lookup!$D$4:$D$18,MATCH(C1169,Lookup!$A$4:$A$18,0))</f>
        <v>0.012</v>
      </c>
      <c r="T1169" s="21" t="n">
        <f aca="false">ROUND(P1169*S1169,2)</f>
        <v>2.4</v>
      </c>
      <c r="U1169" s="21" t="n">
        <f aca="false">IF(T1169&lt;=10,1,IF(T1169&lt;=20,2,IF(T1169&lt;=30,3,IF(T1169&lt;=40,4,IF(T1169&lt;=50,5,IF(T1169&lt;=100,6,IF(T1169&lt;=250,7,8)))))))</f>
        <v>1</v>
      </c>
      <c r="V1169" s="21" t="n">
        <f aca="false">IF(AND(OR(Dashboard!$T$3="All",R1169=Dashboard!$T$3),OR(Dashboard!$T$4="All",D1169=Dashboard!$T$4)),1,0)</f>
        <v>1</v>
      </c>
      <c r="W1169" s="21" t="n">
        <f aca="false">IF(V1169=1,T1169+ROW()/10000000,0)</f>
        <v>2.4001169</v>
      </c>
    </row>
    <row r="1170" customFormat="false" ht="15" hidden="false" customHeight="false" outlineLevel="0" collapsed="false">
      <c r="A1170" s="0" t="n">
        <v>311866</v>
      </c>
      <c r="B1170" s="0" t="s">
        <v>3579</v>
      </c>
      <c r="C1170" s="0" t="n">
        <v>1</v>
      </c>
      <c r="D1170" s="0" t="s">
        <v>3667</v>
      </c>
      <c r="E1170" s="0" t="s">
        <v>3683</v>
      </c>
      <c r="F1170" s="0" t="s">
        <v>3680</v>
      </c>
      <c r="G1170" s="0" t="s">
        <v>3681</v>
      </c>
      <c r="H1170" s="0" t="s">
        <v>402</v>
      </c>
      <c r="I1170" s="0" t="s">
        <v>2123</v>
      </c>
      <c r="J1170" s="0" t="s">
        <v>47</v>
      </c>
      <c r="K1170" s="0" t="s">
        <v>47</v>
      </c>
      <c r="L1170" s="0" t="s">
        <v>47</v>
      </c>
      <c r="M1170" s="0" t="s">
        <v>47</v>
      </c>
      <c r="N1170" s="0" t="n">
        <v>1</v>
      </c>
      <c r="O1170" s="0" t="n">
        <v>2</v>
      </c>
      <c r="P1170" s="0" t="n">
        <v>100</v>
      </c>
      <c r="Q1170" s="0" t="n">
        <v>1</v>
      </c>
      <c r="R1170" s="0" t="str">
        <f aca="false">INDEX(Lookup!$B$4:$B$18,MATCH(C1170,Lookup!$A$4:$A$18,0))</f>
        <v>India</v>
      </c>
      <c r="S1170" s="20" t="n">
        <f aca="false">INDEX(Lookup!$D$4:$D$18,MATCH(C1170,Lookup!$A$4:$A$18,0))</f>
        <v>0.012</v>
      </c>
      <c r="T1170" s="21" t="n">
        <f aca="false">ROUND(P1170*S1170,2)</f>
        <v>1.2</v>
      </c>
      <c r="U1170" s="21" t="n">
        <f aca="false">IF(T1170&lt;=10,1,IF(T1170&lt;=20,2,IF(T1170&lt;=30,3,IF(T1170&lt;=40,4,IF(T1170&lt;=50,5,IF(T1170&lt;=100,6,IF(T1170&lt;=250,7,8)))))))</f>
        <v>1</v>
      </c>
      <c r="V1170" s="21" t="n">
        <f aca="false">IF(AND(OR(Dashboard!$T$3="All",R1170=Dashboard!$T$3),OR(Dashboard!$T$4="All",D1170=Dashboard!$T$4)),1,0)</f>
        <v>1</v>
      </c>
      <c r="W1170" s="21" t="n">
        <f aca="false">IF(V1170=1,T1170+ROW()/10000000,0)</f>
        <v>1.200117</v>
      </c>
    </row>
    <row r="1171" customFormat="false" ht="15" hidden="false" customHeight="false" outlineLevel="0" collapsed="false">
      <c r="A1171" s="0" t="n">
        <v>300439</v>
      </c>
      <c r="B1171" s="0" t="s">
        <v>3685</v>
      </c>
      <c r="C1171" s="0" t="n">
        <v>1</v>
      </c>
      <c r="D1171" s="0" t="s">
        <v>3667</v>
      </c>
      <c r="E1171" s="0" t="s">
        <v>3686</v>
      </c>
      <c r="F1171" s="0" t="s">
        <v>3687</v>
      </c>
      <c r="G1171" s="0" t="s">
        <v>3688</v>
      </c>
      <c r="H1171" s="0" t="s">
        <v>3689</v>
      </c>
      <c r="I1171" s="0" t="s">
        <v>2123</v>
      </c>
      <c r="J1171" s="0" t="s">
        <v>47</v>
      </c>
      <c r="K1171" s="0" t="s">
        <v>46</v>
      </c>
      <c r="L1171" s="0" t="s">
        <v>47</v>
      </c>
      <c r="M1171" s="0" t="s">
        <v>47</v>
      </c>
      <c r="N1171" s="0" t="n">
        <v>3</v>
      </c>
      <c r="O1171" s="0" t="n">
        <v>57</v>
      </c>
      <c r="P1171" s="0" t="n">
        <v>1200</v>
      </c>
      <c r="Q1171" s="0" t="n">
        <v>3</v>
      </c>
      <c r="R1171" s="0" t="str">
        <f aca="false">INDEX(Lookup!$B$4:$B$18,MATCH(C1171,Lookup!$A$4:$A$18,0))</f>
        <v>India</v>
      </c>
      <c r="S1171" s="20" t="n">
        <f aca="false">INDEX(Lookup!$D$4:$D$18,MATCH(C1171,Lookup!$A$4:$A$18,0))</f>
        <v>0.012</v>
      </c>
      <c r="T1171" s="21" t="n">
        <f aca="false">ROUND(P1171*S1171,2)</f>
        <v>14.4</v>
      </c>
      <c r="U1171" s="21" t="n">
        <f aca="false">IF(T1171&lt;=10,1,IF(T1171&lt;=20,2,IF(T1171&lt;=30,3,IF(T1171&lt;=40,4,IF(T1171&lt;=50,5,IF(T1171&lt;=100,6,IF(T1171&lt;=250,7,8)))))))</f>
        <v>2</v>
      </c>
      <c r="V1171" s="21" t="n">
        <f aca="false">IF(AND(OR(Dashboard!$T$3="All",R1171=Dashboard!$T$3),OR(Dashboard!$T$4="All",D1171=Dashboard!$T$4)),1,0)</f>
        <v>1</v>
      </c>
      <c r="W1171" s="21" t="n">
        <f aca="false">IF(V1171=1,T1171+ROW()/10000000,0)</f>
        <v>14.4001171</v>
      </c>
    </row>
    <row r="1172" customFormat="false" ht="15" hidden="false" customHeight="false" outlineLevel="0" collapsed="false">
      <c r="A1172" s="0" t="n">
        <v>18458334</v>
      </c>
      <c r="B1172" s="0" t="s">
        <v>3690</v>
      </c>
      <c r="C1172" s="0" t="n">
        <v>1</v>
      </c>
      <c r="D1172" s="0" t="s">
        <v>3667</v>
      </c>
      <c r="E1172" s="0" t="s">
        <v>3691</v>
      </c>
      <c r="F1172" s="0" t="s">
        <v>3687</v>
      </c>
      <c r="G1172" s="0" t="s">
        <v>3688</v>
      </c>
      <c r="H1172" s="0" t="s">
        <v>3692</v>
      </c>
      <c r="I1172" s="0" t="s">
        <v>2123</v>
      </c>
      <c r="J1172" s="0" t="s">
        <v>47</v>
      </c>
      <c r="K1172" s="0" t="s">
        <v>46</v>
      </c>
      <c r="L1172" s="0" t="s">
        <v>47</v>
      </c>
      <c r="M1172" s="0" t="s">
        <v>47</v>
      </c>
      <c r="N1172" s="0" t="n">
        <v>2</v>
      </c>
      <c r="O1172" s="0" t="n">
        <v>4</v>
      </c>
      <c r="P1172" s="0" t="n">
        <v>500</v>
      </c>
      <c r="Q1172" s="0" t="n">
        <v>3.1</v>
      </c>
      <c r="R1172" s="0" t="str">
        <f aca="false">INDEX(Lookup!$B$4:$B$18,MATCH(C1172,Lookup!$A$4:$A$18,0))</f>
        <v>India</v>
      </c>
      <c r="S1172" s="20" t="n">
        <f aca="false">INDEX(Lookup!$D$4:$D$18,MATCH(C1172,Lookup!$A$4:$A$18,0))</f>
        <v>0.012</v>
      </c>
      <c r="T1172" s="21" t="n">
        <f aca="false">ROUND(P1172*S1172,2)</f>
        <v>6</v>
      </c>
      <c r="U1172" s="21" t="n">
        <f aca="false">IF(T1172&lt;=10,1,IF(T1172&lt;=20,2,IF(T1172&lt;=30,3,IF(T1172&lt;=40,4,IF(T1172&lt;=50,5,IF(T1172&lt;=100,6,IF(T1172&lt;=250,7,8)))))))</f>
        <v>1</v>
      </c>
      <c r="V1172" s="21" t="n">
        <f aca="false">IF(AND(OR(Dashboard!$T$3="All",R1172=Dashboard!$T$3),OR(Dashboard!$T$4="All",D1172=Dashboard!$T$4)),1,0)</f>
        <v>1</v>
      </c>
      <c r="W1172" s="21" t="n">
        <f aca="false">IF(V1172=1,T1172+ROW()/10000000,0)</f>
        <v>6.0001172</v>
      </c>
    </row>
    <row r="1173" customFormat="false" ht="15" hidden="false" customHeight="false" outlineLevel="0" collapsed="false">
      <c r="A1173" s="0" t="n">
        <v>18353710</v>
      </c>
      <c r="B1173" s="0" t="s">
        <v>3693</v>
      </c>
      <c r="C1173" s="0" t="n">
        <v>1</v>
      </c>
      <c r="D1173" s="0" t="s">
        <v>3667</v>
      </c>
      <c r="E1173" s="0" t="s">
        <v>3694</v>
      </c>
      <c r="F1173" s="0" t="s">
        <v>3687</v>
      </c>
      <c r="G1173" s="0" t="s">
        <v>3688</v>
      </c>
      <c r="H1173" s="0" t="s">
        <v>3345</v>
      </c>
      <c r="I1173" s="0" t="s">
        <v>2123</v>
      </c>
      <c r="J1173" s="0" t="s">
        <v>47</v>
      </c>
      <c r="K1173" s="0" t="s">
        <v>47</v>
      </c>
      <c r="L1173" s="0" t="s">
        <v>47</v>
      </c>
      <c r="M1173" s="0" t="s">
        <v>47</v>
      </c>
      <c r="N1173" s="0" t="n">
        <v>1</v>
      </c>
      <c r="O1173" s="0" t="n">
        <v>4</v>
      </c>
      <c r="P1173" s="0" t="n">
        <v>350</v>
      </c>
      <c r="Q1173" s="0" t="n">
        <v>2.9</v>
      </c>
      <c r="R1173" s="0" t="str">
        <f aca="false">INDEX(Lookup!$B$4:$B$18,MATCH(C1173,Lookup!$A$4:$A$18,0))</f>
        <v>India</v>
      </c>
      <c r="S1173" s="20" t="n">
        <f aca="false">INDEX(Lookup!$D$4:$D$18,MATCH(C1173,Lookup!$A$4:$A$18,0))</f>
        <v>0.012</v>
      </c>
      <c r="T1173" s="21" t="n">
        <f aca="false">ROUND(P1173*S1173,2)</f>
        <v>4.2</v>
      </c>
      <c r="U1173" s="21" t="n">
        <f aca="false">IF(T1173&lt;=10,1,IF(T1173&lt;=20,2,IF(T1173&lt;=30,3,IF(T1173&lt;=40,4,IF(T1173&lt;=50,5,IF(T1173&lt;=100,6,IF(T1173&lt;=250,7,8)))))))</f>
        <v>1</v>
      </c>
      <c r="V1173" s="21" t="n">
        <f aca="false">IF(AND(OR(Dashboard!$T$3="All",R1173=Dashboard!$T$3),OR(Dashboard!$T$4="All",D1173=Dashboard!$T$4)),1,0)</f>
        <v>1</v>
      </c>
      <c r="W1173" s="21" t="n">
        <f aca="false">IF(V1173=1,T1173+ROW()/10000000,0)</f>
        <v>4.2001173</v>
      </c>
    </row>
    <row r="1174" customFormat="false" ht="15" hidden="false" customHeight="false" outlineLevel="0" collapsed="false">
      <c r="A1174" s="0" t="n">
        <v>18291229</v>
      </c>
      <c r="B1174" s="0" t="s">
        <v>3695</v>
      </c>
      <c r="C1174" s="0" t="n">
        <v>1</v>
      </c>
      <c r="D1174" s="0" t="s">
        <v>3667</v>
      </c>
      <c r="E1174" s="0" t="s">
        <v>3696</v>
      </c>
      <c r="F1174" s="0" t="s">
        <v>3687</v>
      </c>
      <c r="G1174" s="0" t="s">
        <v>3688</v>
      </c>
      <c r="H1174" s="0" t="s">
        <v>3697</v>
      </c>
      <c r="I1174" s="0" t="s">
        <v>2123</v>
      </c>
      <c r="J1174" s="0" t="s">
        <v>47</v>
      </c>
      <c r="K1174" s="0" t="s">
        <v>47</v>
      </c>
      <c r="L1174" s="0" t="s">
        <v>47</v>
      </c>
      <c r="M1174" s="0" t="s">
        <v>47</v>
      </c>
      <c r="N1174" s="0" t="n">
        <v>1</v>
      </c>
      <c r="O1174" s="0" t="n">
        <v>0</v>
      </c>
      <c r="P1174" s="0" t="n">
        <v>450</v>
      </c>
      <c r="Q1174" s="0" t="n">
        <v>1</v>
      </c>
      <c r="R1174" s="0" t="str">
        <f aca="false">INDEX(Lookup!$B$4:$B$18,MATCH(C1174,Lookup!$A$4:$A$18,0))</f>
        <v>India</v>
      </c>
      <c r="S1174" s="20" t="n">
        <f aca="false">INDEX(Lookup!$D$4:$D$18,MATCH(C1174,Lookup!$A$4:$A$18,0))</f>
        <v>0.012</v>
      </c>
      <c r="T1174" s="21" t="n">
        <f aca="false">ROUND(P1174*S1174,2)</f>
        <v>5.4</v>
      </c>
      <c r="U1174" s="21" t="n">
        <f aca="false">IF(T1174&lt;=10,1,IF(T1174&lt;=20,2,IF(T1174&lt;=30,3,IF(T1174&lt;=40,4,IF(T1174&lt;=50,5,IF(T1174&lt;=100,6,IF(T1174&lt;=250,7,8)))))))</f>
        <v>1</v>
      </c>
      <c r="V1174" s="21" t="n">
        <f aca="false">IF(AND(OR(Dashboard!$T$3="All",R1174=Dashboard!$T$3),OR(Dashboard!$T$4="All",D1174=Dashboard!$T$4)),1,0)</f>
        <v>1</v>
      </c>
      <c r="W1174" s="21" t="n">
        <f aca="false">IF(V1174=1,T1174+ROW()/10000000,0)</f>
        <v>5.4001174</v>
      </c>
    </row>
    <row r="1175" customFormat="false" ht="15" hidden="false" customHeight="false" outlineLevel="0" collapsed="false">
      <c r="A1175" s="0" t="n">
        <v>18398616</v>
      </c>
      <c r="B1175" s="0" t="s">
        <v>3698</v>
      </c>
      <c r="C1175" s="0" t="n">
        <v>1</v>
      </c>
      <c r="D1175" s="0" t="s">
        <v>3667</v>
      </c>
      <c r="E1175" s="0" t="s">
        <v>3699</v>
      </c>
      <c r="F1175" s="0" t="s">
        <v>3687</v>
      </c>
      <c r="G1175" s="0" t="s">
        <v>3688</v>
      </c>
      <c r="H1175" s="0" t="s">
        <v>2972</v>
      </c>
      <c r="I1175" s="0" t="s">
        <v>2123</v>
      </c>
      <c r="J1175" s="0" t="s">
        <v>47</v>
      </c>
      <c r="K1175" s="0" t="s">
        <v>47</v>
      </c>
      <c r="L1175" s="0" t="s">
        <v>47</v>
      </c>
      <c r="M1175" s="0" t="s">
        <v>47</v>
      </c>
      <c r="N1175" s="0" t="n">
        <v>1</v>
      </c>
      <c r="O1175" s="0" t="n">
        <v>0</v>
      </c>
      <c r="P1175" s="0" t="n">
        <v>300</v>
      </c>
      <c r="Q1175" s="0" t="n">
        <v>1</v>
      </c>
      <c r="R1175" s="0" t="str">
        <f aca="false">INDEX(Lookup!$B$4:$B$18,MATCH(C1175,Lookup!$A$4:$A$18,0))</f>
        <v>India</v>
      </c>
      <c r="S1175" s="20" t="n">
        <f aca="false">INDEX(Lookup!$D$4:$D$18,MATCH(C1175,Lookup!$A$4:$A$18,0))</f>
        <v>0.012</v>
      </c>
      <c r="T1175" s="21" t="n">
        <f aca="false">ROUND(P1175*S1175,2)</f>
        <v>3.6</v>
      </c>
      <c r="U1175" s="21" t="n">
        <f aca="false">IF(T1175&lt;=10,1,IF(T1175&lt;=20,2,IF(T1175&lt;=30,3,IF(T1175&lt;=40,4,IF(T1175&lt;=50,5,IF(T1175&lt;=100,6,IF(T1175&lt;=250,7,8)))))))</f>
        <v>1</v>
      </c>
      <c r="V1175" s="21" t="n">
        <f aca="false">IF(AND(OR(Dashboard!$T$3="All",R1175=Dashboard!$T$3),OR(Dashboard!$T$4="All",D1175=Dashboard!$T$4)),1,0)</f>
        <v>1</v>
      </c>
      <c r="W1175" s="21" t="n">
        <f aca="false">IF(V1175=1,T1175+ROW()/10000000,0)</f>
        <v>3.6001175</v>
      </c>
    </row>
    <row r="1176" customFormat="false" ht="15" hidden="false" customHeight="false" outlineLevel="0" collapsed="false">
      <c r="A1176" s="0" t="n">
        <v>18430561</v>
      </c>
      <c r="B1176" s="0" t="s">
        <v>3700</v>
      </c>
      <c r="C1176" s="0" t="n">
        <v>1</v>
      </c>
      <c r="D1176" s="0" t="s">
        <v>3667</v>
      </c>
      <c r="E1176" s="0" t="s">
        <v>3688</v>
      </c>
      <c r="F1176" s="0" t="s">
        <v>3687</v>
      </c>
      <c r="G1176" s="0" t="s">
        <v>3688</v>
      </c>
      <c r="H1176" s="0" t="s">
        <v>2288</v>
      </c>
      <c r="I1176" s="0" t="s">
        <v>2123</v>
      </c>
      <c r="J1176" s="0" t="s">
        <v>47</v>
      </c>
      <c r="K1176" s="0" t="s">
        <v>47</v>
      </c>
      <c r="L1176" s="0" t="s">
        <v>47</v>
      </c>
      <c r="M1176" s="0" t="s">
        <v>47</v>
      </c>
      <c r="N1176" s="0" t="n">
        <v>1</v>
      </c>
      <c r="O1176" s="0" t="n">
        <v>2</v>
      </c>
      <c r="P1176" s="0" t="n">
        <v>300</v>
      </c>
      <c r="Q1176" s="0" t="n">
        <v>1</v>
      </c>
      <c r="R1176" s="0" t="str">
        <f aca="false">INDEX(Lookup!$B$4:$B$18,MATCH(C1176,Lookup!$A$4:$A$18,0))</f>
        <v>India</v>
      </c>
      <c r="S1176" s="20" t="n">
        <f aca="false">INDEX(Lookup!$D$4:$D$18,MATCH(C1176,Lookup!$A$4:$A$18,0))</f>
        <v>0.012</v>
      </c>
      <c r="T1176" s="21" t="n">
        <f aca="false">ROUND(P1176*S1176,2)</f>
        <v>3.6</v>
      </c>
      <c r="U1176" s="21" t="n">
        <f aca="false">IF(T1176&lt;=10,1,IF(T1176&lt;=20,2,IF(T1176&lt;=30,3,IF(T1176&lt;=40,4,IF(T1176&lt;=50,5,IF(T1176&lt;=100,6,IF(T1176&lt;=250,7,8)))))))</f>
        <v>1</v>
      </c>
      <c r="V1176" s="21" t="n">
        <f aca="false">IF(AND(OR(Dashboard!$T$3="All",R1176=Dashboard!$T$3),OR(Dashboard!$T$4="All",D1176=Dashboard!$T$4)),1,0)</f>
        <v>1</v>
      </c>
      <c r="W1176" s="21" t="n">
        <f aca="false">IF(V1176=1,T1176+ROW()/10000000,0)</f>
        <v>3.6001176</v>
      </c>
    </row>
    <row r="1177" customFormat="false" ht="15" hidden="false" customHeight="false" outlineLevel="0" collapsed="false">
      <c r="A1177" s="0" t="n">
        <v>18445248</v>
      </c>
      <c r="B1177" s="0" t="s">
        <v>3701</v>
      </c>
      <c r="C1177" s="0" t="n">
        <v>1</v>
      </c>
      <c r="D1177" s="0" t="s">
        <v>3667</v>
      </c>
      <c r="E1177" s="0" t="s">
        <v>3702</v>
      </c>
      <c r="F1177" s="0" t="s">
        <v>3687</v>
      </c>
      <c r="G1177" s="0" t="s">
        <v>3688</v>
      </c>
      <c r="H1177" s="0" t="s">
        <v>2293</v>
      </c>
      <c r="I1177" s="0" t="s">
        <v>2123</v>
      </c>
      <c r="J1177" s="0" t="s">
        <v>47</v>
      </c>
      <c r="K1177" s="0" t="s">
        <v>47</v>
      </c>
      <c r="L1177" s="0" t="s">
        <v>47</v>
      </c>
      <c r="M1177" s="0" t="s">
        <v>47</v>
      </c>
      <c r="N1177" s="0" t="n">
        <v>2</v>
      </c>
      <c r="O1177" s="0" t="n">
        <v>1</v>
      </c>
      <c r="P1177" s="0" t="n">
        <v>500</v>
      </c>
      <c r="Q1177" s="0" t="n">
        <v>1</v>
      </c>
      <c r="R1177" s="0" t="str">
        <f aca="false">INDEX(Lookup!$B$4:$B$18,MATCH(C1177,Lookup!$A$4:$A$18,0))</f>
        <v>India</v>
      </c>
      <c r="S1177" s="20" t="n">
        <f aca="false">INDEX(Lookup!$D$4:$D$18,MATCH(C1177,Lookup!$A$4:$A$18,0))</f>
        <v>0.012</v>
      </c>
      <c r="T1177" s="21" t="n">
        <f aca="false">ROUND(P1177*S1177,2)</f>
        <v>6</v>
      </c>
      <c r="U1177" s="21" t="n">
        <f aca="false">IF(T1177&lt;=10,1,IF(T1177&lt;=20,2,IF(T1177&lt;=30,3,IF(T1177&lt;=40,4,IF(T1177&lt;=50,5,IF(T1177&lt;=100,6,IF(T1177&lt;=250,7,8)))))))</f>
        <v>1</v>
      </c>
      <c r="V1177" s="21" t="n">
        <f aca="false">IF(AND(OR(Dashboard!$T$3="All",R1177=Dashboard!$T$3),OR(Dashboard!$T$4="All",D1177=Dashboard!$T$4)),1,0)</f>
        <v>1</v>
      </c>
      <c r="W1177" s="21" t="n">
        <f aca="false">IF(V1177=1,T1177+ROW()/10000000,0)</f>
        <v>6.0001177</v>
      </c>
    </row>
    <row r="1178" customFormat="false" ht="15" hidden="false" customHeight="false" outlineLevel="0" collapsed="false">
      <c r="A1178" s="0" t="n">
        <v>18313132</v>
      </c>
      <c r="B1178" s="0" t="s">
        <v>3571</v>
      </c>
      <c r="C1178" s="0" t="n">
        <v>1</v>
      </c>
      <c r="D1178" s="0" t="s">
        <v>3667</v>
      </c>
      <c r="E1178" s="0" t="s">
        <v>3703</v>
      </c>
      <c r="F1178" s="0" t="s">
        <v>3687</v>
      </c>
      <c r="G1178" s="0" t="s">
        <v>3688</v>
      </c>
      <c r="H1178" s="0" t="s">
        <v>153</v>
      </c>
      <c r="I1178" s="0" t="s">
        <v>2123</v>
      </c>
      <c r="J1178" s="0" t="s">
        <v>47</v>
      </c>
      <c r="K1178" s="0" t="s">
        <v>47</v>
      </c>
      <c r="L1178" s="0" t="s">
        <v>47</v>
      </c>
      <c r="M1178" s="0" t="s">
        <v>47</v>
      </c>
      <c r="N1178" s="0" t="n">
        <v>2</v>
      </c>
      <c r="O1178" s="0" t="n">
        <v>2</v>
      </c>
      <c r="P1178" s="0" t="n">
        <v>600</v>
      </c>
      <c r="Q1178" s="0" t="n">
        <v>1</v>
      </c>
      <c r="R1178" s="0" t="str">
        <f aca="false">INDEX(Lookup!$B$4:$B$18,MATCH(C1178,Lookup!$A$4:$A$18,0))</f>
        <v>India</v>
      </c>
      <c r="S1178" s="20" t="n">
        <f aca="false">INDEX(Lookup!$D$4:$D$18,MATCH(C1178,Lookup!$A$4:$A$18,0))</f>
        <v>0.012</v>
      </c>
      <c r="T1178" s="21" t="n">
        <f aca="false">ROUND(P1178*S1178,2)</f>
        <v>7.2</v>
      </c>
      <c r="U1178" s="21" t="n">
        <f aca="false">IF(T1178&lt;=10,1,IF(T1178&lt;=20,2,IF(T1178&lt;=30,3,IF(T1178&lt;=40,4,IF(T1178&lt;=50,5,IF(T1178&lt;=100,6,IF(T1178&lt;=250,7,8)))))))</f>
        <v>1</v>
      </c>
      <c r="V1178" s="21" t="n">
        <f aca="false">IF(AND(OR(Dashboard!$T$3="All",R1178=Dashboard!$T$3),OR(Dashboard!$T$4="All",D1178=Dashboard!$T$4)),1,0)</f>
        <v>1</v>
      </c>
      <c r="W1178" s="21" t="n">
        <f aca="false">IF(V1178=1,T1178+ROW()/10000000,0)</f>
        <v>7.2001178</v>
      </c>
    </row>
    <row r="1179" customFormat="false" ht="15" hidden="false" customHeight="false" outlineLevel="0" collapsed="false">
      <c r="A1179" s="0" t="n">
        <v>18433874</v>
      </c>
      <c r="B1179" s="0" t="s">
        <v>3704</v>
      </c>
      <c r="C1179" s="0" t="n">
        <v>1</v>
      </c>
      <c r="D1179" s="0" t="s">
        <v>3667</v>
      </c>
      <c r="E1179" s="0" t="s">
        <v>3705</v>
      </c>
      <c r="F1179" s="0" t="s">
        <v>3687</v>
      </c>
      <c r="G1179" s="0" t="s">
        <v>3688</v>
      </c>
      <c r="H1179" s="0" t="s">
        <v>3706</v>
      </c>
      <c r="I1179" s="0" t="s">
        <v>2123</v>
      </c>
      <c r="J1179" s="0" t="s">
        <v>47</v>
      </c>
      <c r="K1179" s="0" t="s">
        <v>46</v>
      </c>
      <c r="L1179" s="0" t="s">
        <v>47</v>
      </c>
      <c r="M1179" s="0" t="s">
        <v>47</v>
      </c>
      <c r="N1179" s="0" t="n">
        <v>2</v>
      </c>
      <c r="O1179" s="0" t="n">
        <v>1</v>
      </c>
      <c r="P1179" s="0" t="n">
        <v>500</v>
      </c>
      <c r="Q1179" s="0" t="n">
        <v>1</v>
      </c>
      <c r="R1179" s="0" t="str">
        <f aca="false">INDEX(Lookup!$B$4:$B$18,MATCH(C1179,Lookup!$A$4:$A$18,0))</f>
        <v>India</v>
      </c>
      <c r="S1179" s="20" t="n">
        <f aca="false">INDEX(Lookup!$D$4:$D$18,MATCH(C1179,Lookup!$A$4:$A$18,0))</f>
        <v>0.012</v>
      </c>
      <c r="T1179" s="21" t="n">
        <f aca="false">ROUND(P1179*S1179,2)</f>
        <v>6</v>
      </c>
      <c r="U1179" s="21" t="n">
        <f aca="false">IF(T1179&lt;=10,1,IF(T1179&lt;=20,2,IF(T1179&lt;=30,3,IF(T1179&lt;=40,4,IF(T1179&lt;=50,5,IF(T1179&lt;=100,6,IF(T1179&lt;=250,7,8)))))))</f>
        <v>1</v>
      </c>
      <c r="V1179" s="21" t="n">
        <f aca="false">IF(AND(OR(Dashboard!$T$3="All",R1179=Dashboard!$T$3),OR(Dashboard!$T$4="All",D1179=Dashboard!$T$4)),1,0)</f>
        <v>1</v>
      </c>
      <c r="W1179" s="21" t="n">
        <f aca="false">IF(V1179=1,T1179+ROW()/10000000,0)</f>
        <v>6.0001179</v>
      </c>
    </row>
    <row r="1180" customFormat="false" ht="15" hidden="false" customHeight="false" outlineLevel="0" collapsed="false">
      <c r="A1180" s="0" t="n">
        <v>18291231</v>
      </c>
      <c r="B1180" s="0" t="s">
        <v>3707</v>
      </c>
      <c r="C1180" s="0" t="n">
        <v>1</v>
      </c>
      <c r="D1180" s="0" t="s">
        <v>3667</v>
      </c>
      <c r="E1180" s="0" t="s">
        <v>3696</v>
      </c>
      <c r="F1180" s="0" t="s">
        <v>3687</v>
      </c>
      <c r="G1180" s="0" t="s">
        <v>3688</v>
      </c>
      <c r="H1180" s="0" t="s">
        <v>3255</v>
      </c>
      <c r="I1180" s="0" t="s">
        <v>2123</v>
      </c>
      <c r="J1180" s="0" t="s">
        <v>47</v>
      </c>
      <c r="K1180" s="0" t="s">
        <v>47</v>
      </c>
      <c r="L1180" s="0" t="s">
        <v>47</v>
      </c>
      <c r="M1180" s="0" t="s">
        <v>47</v>
      </c>
      <c r="N1180" s="0" t="n">
        <v>1</v>
      </c>
      <c r="O1180" s="0" t="n">
        <v>0</v>
      </c>
      <c r="P1180" s="0" t="n">
        <v>100</v>
      </c>
      <c r="Q1180" s="0" t="n">
        <v>1</v>
      </c>
      <c r="R1180" s="0" t="str">
        <f aca="false">INDEX(Lookup!$B$4:$B$18,MATCH(C1180,Lookup!$A$4:$A$18,0))</f>
        <v>India</v>
      </c>
      <c r="S1180" s="20" t="n">
        <f aca="false">INDEX(Lookup!$D$4:$D$18,MATCH(C1180,Lookup!$A$4:$A$18,0))</f>
        <v>0.012</v>
      </c>
      <c r="T1180" s="21" t="n">
        <f aca="false">ROUND(P1180*S1180,2)</f>
        <v>1.2</v>
      </c>
      <c r="U1180" s="21" t="n">
        <f aca="false">IF(T1180&lt;=10,1,IF(T1180&lt;=20,2,IF(T1180&lt;=30,3,IF(T1180&lt;=40,4,IF(T1180&lt;=50,5,IF(T1180&lt;=100,6,IF(T1180&lt;=250,7,8)))))))</f>
        <v>1</v>
      </c>
      <c r="V1180" s="21" t="n">
        <f aca="false">IF(AND(OR(Dashboard!$T$3="All",R1180=Dashboard!$T$3),OR(Dashboard!$T$4="All",D1180=Dashboard!$T$4)),1,0)</f>
        <v>1</v>
      </c>
      <c r="W1180" s="21" t="n">
        <f aca="false">IF(V1180=1,T1180+ROW()/10000000,0)</f>
        <v>1.200118</v>
      </c>
    </row>
    <row r="1181" customFormat="false" ht="15" hidden="false" customHeight="false" outlineLevel="0" collapsed="false">
      <c r="A1181" s="0" t="n">
        <v>18477541</v>
      </c>
      <c r="B1181" s="0" t="s">
        <v>3708</v>
      </c>
      <c r="C1181" s="0" t="n">
        <v>1</v>
      </c>
      <c r="D1181" s="0" t="s">
        <v>3667</v>
      </c>
      <c r="E1181" s="0" t="s">
        <v>3688</v>
      </c>
      <c r="F1181" s="0" t="s">
        <v>3687</v>
      </c>
      <c r="G1181" s="0" t="s">
        <v>3688</v>
      </c>
      <c r="H1181" s="0" t="s">
        <v>3119</v>
      </c>
      <c r="I1181" s="0" t="s">
        <v>2123</v>
      </c>
      <c r="J1181" s="0" t="s">
        <v>47</v>
      </c>
      <c r="K1181" s="0" t="s">
        <v>47</v>
      </c>
      <c r="L1181" s="0" t="s">
        <v>47</v>
      </c>
      <c r="M1181" s="0" t="s">
        <v>47</v>
      </c>
      <c r="N1181" s="0" t="n">
        <v>2</v>
      </c>
      <c r="O1181" s="0" t="n">
        <v>1</v>
      </c>
      <c r="P1181" s="0" t="n">
        <v>500</v>
      </c>
      <c r="Q1181" s="0" t="n">
        <v>1</v>
      </c>
      <c r="R1181" s="0" t="str">
        <f aca="false">INDEX(Lookup!$B$4:$B$18,MATCH(C1181,Lookup!$A$4:$A$18,0))</f>
        <v>India</v>
      </c>
      <c r="S1181" s="20" t="n">
        <f aca="false">INDEX(Lookup!$D$4:$D$18,MATCH(C1181,Lookup!$A$4:$A$18,0))</f>
        <v>0.012</v>
      </c>
      <c r="T1181" s="21" t="n">
        <f aca="false">ROUND(P1181*S1181,2)</f>
        <v>6</v>
      </c>
      <c r="U1181" s="21" t="n">
        <f aca="false">IF(T1181&lt;=10,1,IF(T1181&lt;=20,2,IF(T1181&lt;=30,3,IF(T1181&lt;=40,4,IF(T1181&lt;=50,5,IF(T1181&lt;=100,6,IF(T1181&lt;=250,7,8)))))))</f>
        <v>1</v>
      </c>
      <c r="V1181" s="21" t="n">
        <f aca="false">IF(AND(OR(Dashboard!$T$3="All",R1181=Dashboard!$T$3),OR(Dashboard!$T$4="All",D1181=Dashboard!$T$4)),1,0)</f>
        <v>1</v>
      </c>
      <c r="W1181" s="21" t="n">
        <f aca="false">IF(V1181=1,T1181+ROW()/10000000,0)</f>
        <v>6.0001181</v>
      </c>
    </row>
    <row r="1182" customFormat="false" ht="15" hidden="false" customHeight="false" outlineLevel="0" collapsed="false">
      <c r="A1182" s="0" t="n">
        <v>18352271</v>
      </c>
      <c r="B1182" s="0" t="s">
        <v>3709</v>
      </c>
      <c r="C1182" s="0" t="n">
        <v>1</v>
      </c>
      <c r="D1182" s="0" t="s">
        <v>3667</v>
      </c>
      <c r="E1182" s="0" t="s">
        <v>3710</v>
      </c>
      <c r="F1182" s="0" t="s">
        <v>3687</v>
      </c>
      <c r="G1182" s="0" t="s">
        <v>3688</v>
      </c>
      <c r="H1182" s="0" t="s">
        <v>2128</v>
      </c>
      <c r="I1182" s="0" t="s">
        <v>2123</v>
      </c>
      <c r="J1182" s="0" t="s">
        <v>47</v>
      </c>
      <c r="K1182" s="0" t="s">
        <v>47</v>
      </c>
      <c r="L1182" s="0" t="s">
        <v>47</v>
      </c>
      <c r="M1182" s="0" t="s">
        <v>47</v>
      </c>
      <c r="N1182" s="0" t="n">
        <v>1</v>
      </c>
      <c r="O1182" s="0" t="n">
        <v>0</v>
      </c>
      <c r="P1182" s="0" t="n">
        <v>200</v>
      </c>
      <c r="Q1182" s="0" t="n">
        <v>1</v>
      </c>
      <c r="R1182" s="0" t="str">
        <f aca="false">INDEX(Lookup!$B$4:$B$18,MATCH(C1182,Lookup!$A$4:$A$18,0))</f>
        <v>India</v>
      </c>
      <c r="S1182" s="20" t="n">
        <f aca="false">INDEX(Lookup!$D$4:$D$18,MATCH(C1182,Lookup!$A$4:$A$18,0))</f>
        <v>0.012</v>
      </c>
      <c r="T1182" s="21" t="n">
        <f aca="false">ROUND(P1182*S1182,2)</f>
        <v>2.4</v>
      </c>
      <c r="U1182" s="21" t="n">
        <f aca="false">IF(T1182&lt;=10,1,IF(T1182&lt;=20,2,IF(T1182&lt;=30,3,IF(T1182&lt;=40,4,IF(T1182&lt;=50,5,IF(T1182&lt;=100,6,IF(T1182&lt;=250,7,8)))))))</f>
        <v>1</v>
      </c>
      <c r="V1182" s="21" t="n">
        <f aca="false">IF(AND(OR(Dashboard!$T$3="All",R1182=Dashboard!$T$3),OR(Dashboard!$T$4="All",D1182=Dashboard!$T$4)),1,0)</f>
        <v>1</v>
      </c>
      <c r="W1182" s="21" t="n">
        <f aca="false">IF(V1182=1,T1182+ROW()/10000000,0)</f>
        <v>2.4001182</v>
      </c>
    </row>
    <row r="1183" customFormat="false" ht="15" hidden="false" customHeight="false" outlineLevel="0" collapsed="false">
      <c r="A1183" s="0" t="n">
        <v>18291233</v>
      </c>
      <c r="B1183" s="0" t="s">
        <v>3711</v>
      </c>
      <c r="C1183" s="0" t="n">
        <v>1</v>
      </c>
      <c r="D1183" s="0" t="s">
        <v>3667</v>
      </c>
      <c r="E1183" s="0" t="s">
        <v>3696</v>
      </c>
      <c r="F1183" s="0" t="s">
        <v>3687</v>
      </c>
      <c r="G1183" s="0" t="s">
        <v>3688</v>
      </c>
      <c r="H1183" s="0" t="s">
        <v>2288</v>
      </c>
      <c r="I1183" s="0" t="s">
        <v>2123</v>
      </c>
      <c r="J1183" s="0" t="s">
        <v>47</v>
      </c>
      <c r="K1183" s="0" t="s">
        <v>47</v>
      </c>
      <c r="L1183" s="0" t="s">
        <v>47</v>
      </c>
      <c r="M1183" s="0" t="s">
        <v>47</v>
      </c>
      <c r="N1183" s="0" t="n">
        <v>1</v>
      </c>
      <c r="O1183" s="0" t="n">
        <v>0</v>
      </c>
      <c r="P1183" s="0" t="n">
        <v>350</v>
      </c>
      <c r="Q1183" s="0" t="n">
        <v>1</v>
      </c>
      <c r="R1183" s="0" t="str">
        <f aca="false">INDEX(Lookup!$B$4:$B$18,MATCH(C1183,Lookup!$A$4:$A$18,0))</f>
        <v>India</v>
      </c>
      <c r="S1183" s="20" t="n">
        <f aca="false">INDEX(Lookup!$D$4:$D$18,MATCH(C1183,Lookup!$A$4:$A$18,0))</f>
        <v>0.012</v>
      </c>
      <c r="T1183" s="21" t="n">
        <f aca="false">ROUND(P1183*S1183,2)</f>
        <v>4.2</v>
      </c>
      <c r="U1183" s="21" t="n">
        <f aca="false">IF(T1183&lt;=10,1,IF(T1183&lt;=20,2,IF(T1183&lt;=30,3,IF(T1183&lt;=40,4,IF(T1183&lt;=50,5,IF(T1183&lt;=100,6,IF(T1183&lt;=250,7,8)))))))</f>
        <v>1</v>
      </c>
      <c r="V1183" s="21" t="n">
        <f aca="false">IF(AND(OR(Dashboard!$T$3="All",R1183=Dashboard!$T$3),OR(Dashboard!$T$4="All",D1183=Dashboard!$T$4)),1,0)</f>
        <v>1</v>
      </c>
      <c r="W1183" s="21" t="n">
        <f aca="false">IF(V1183=1,T1183+ROW()/10000000,0)</f>
        <v>4.2001183</v>
      </c>
    </row>
    <row r="1184" customFormat="false" ht="15" hidden="false" customHeight="false" outlineLevel="0" collapsed="false">
      <c r="A1184" s="0" t="n">
        <v>18441809</v>
      </c>
      <c r="B1184" s="0" t="s">
        <v>3712</v>
      </c>
      <c r="C1184" s="0" t="n">
        <v>1</v>
      </c>
      <c r="D1184" s="0" t="s">
        <v>3667</v>
      </c>
      <c r="E1184" s="0" t="s">
        <v>3713</v>
      </c>
      <c r="F1184" s="0" t="s">
        <v>3687</v>
      </c>
      <c r="G1184" s="0" t="s">
        <v>3688</v>
      </c>
      <c r="H1184" s="0" t="s">
        <v>3714</v>
      </c>
      <c r="I1184" s="0" t="s">
        <v>2123</v>
      </c>
      <c r="J1184" s="0" t="s">
        <v>47</v>
      </c>
      <c r="K1184" s="0" t="s">
        <v>47</v>
      </c>
      <c r="L1184" s="0" t="s">
        <v>47</v>
      </c>
      <c r="M1184" s="0" t="s">
        <v>47</v>
      </c>
      <c r="N1184" s="0" t="n">
        <v>1</v>
      </c>
      <c r="O1184" s="0" t="n">
        <v>1</v>
      </c>
      <c r="P1184" s="0" t="n">
        <v>300</v>
      </c>
      <c r="Q1184" s="0" t="n">
        <v>1</v>
      </c>
      <c r="R1184" s="0" t="str">
        <f aca="false">INDEX(Lookup!$B$4:$B$18,MATCH(C1184,Lookup!$A$4:$A$18,0))</f>
        <v>India</v>
      </c>
      <c r="S1184" s="20" t="n">
        <f aca="false">INDEX(Lookup!$D$4:$D$18,MATCH(C1184,Lookup!$A$4:$A$18,0))</f>
        <v>0.012</v>
      </c>
      <c r="T1184" s="21" t="n">
        <f aca="false">ROUND(P1184*S1184,2)</f>
        <v>3.6</v>
      </c>
      <c r="U1184" s="21" t="n">
        <f aca="false">IF(T1184&lt;=10,1,IF(T1184&lt;=20,2,IF(T1184&lt;=30,3,IF(T1184&lt;=40,4,IF(T1184&lt;=50,5,IF(T1184&lt;=100,6,IF(T1184&lt;=250,7,8)))))))</f>
        <v>1</v>
      </c>
      <c r="V1184" s="21" t="n">
        <f aca="false">IF(AND(OR(Dashboard!$T$3="All",R1184=Dashboard!$T$3),OR(Dashboard!$T$4="All",D1184=Dashboard!$T$4)),1,0)</f>
        <v>1</v>
      </c>
      <c r="W1184" s="21" t="n">
        <f aca="false">IF(V1184=1,T1184+ROW()/10000000,0)</f>
        <v>3.6001184</v>
      </c>
    </row>
    <row r="1185" customFormat="false" ht="15" hidden="false" customHeight="false" outlineLevel="0" collapsed="false">
      <c r="A1185" s="0" t="n">
        <v>18349508</v>
      </c>
      <c r="B1185" s="0" t="s">
        <v>3715</v>
      </c>
      <c r="C1185" s="0" t="n">
        <v>1</v>
      </c>
      <c r="D1185" s="0" t="s">
        <v>3667</v>
      </c>
      <c r="E1185" s="0" t="s">
        <v>3716</v>
      </c>
      <c r="F1185" s="0" t="s">
        <v>3687</v>
      </c>
      <c r="G1185" s="0" t="s">
        <v>3688</v>
      </c>
      <c r="H1185" s="0" t="s">
        <v>2288</v>
      </c>
      <c r="I1185" s="0" t="s">
        <v>2123</v>
      </c>
      <c r="J1185" s="0" t="s">
        <v>47</v>
      </c>
      <c r="K1185" s="0" t="s">
        <v>47</v>
      </c>
      <c r="L1185" s="0" t="s">
        <v>47</v>
      </c>
      <c r="M1185" s="0" t="s">
        <v>47</v>
      </c>
      <c r="N1185" s="0" t="n">
        <v>1</v>
      </c>
      <c r="O1185" s="0" t="n">
        <v>0</v>
      </c>
      <c r="P1185" s="0" t="n">
        <v>250</v>
      </c>
      <c r="Q1185" s="0" t="n">
        <v>1</v>
      </c>
      <c r="R1185" s="0" t="str">
        <f aca="false">INDEX(Lookup!$B$4:$B$18,MATCH(C1185,Lookup!$A$4:$A$18,0))</f>
        <v>India</v>
      </c>
      <c r="S1185" s="20" t="n">
        <f aca="false">INDEX(Lookup!$D$4:$D$18,MATCH(C1185,Lookup!$A$4:$A$18,0))</f>
        <v>0.012</v>
      </c>
      <c r="T1185" s="21" t="n">
        <f aca="false">ROUND(P1185*S1185,2)</f>
        <v>3</v>
      </c>
      <c r="U1185" s="21" t="n">
        <f aca="false">IF(T1185&lt;=10,1,IF(T1185&lt;=20,2,IF(T1185&lt;=30,3,IF(T1185&lt;=40,4,IF(T1185&lt;=50,5,IF(T1185&lt;=100,6,IF(T1185&lt;=250,7,8)))))))</f>
        <v>1</v>
      </c>
      <c r="V1185" s="21" t="n">
        <f aca="false">IF(AND(OR(Dashboard!$T$3="All",R1185=Dashboard!$T$3),OR(Dashboard!$T$4="All",D1185=Dashboard!$T$4)),1,0)</f>
        <v>1</v>
      </c>
      <c r="W1185" s="21" t="n">
        <f aca="false">IF(V1185=1,T1185+ROW()/10000000,0)</f>
        <v>3.0001185</v>
      </c>
    </row>
    <row r="1186" customFormat="false" ht="15" hidden="false" customHeight="false" outlineLevel="0" collapsed="false">
      <c r="A1186" s="0" t="n">
        <v>18217127</v>
      </c>
      <c r="B1186" s="0" t="s">
        <v>3717</v>
      </c>
      <c r="C1186" s="0" t="n">
        <v>1</v>
      </c>
      <c r="D1186" s="0" t="s">
        <v>3667</v>
      </c>
      <c r="E1186" s="0" t="s">
        <v>3718</v>
      </c>
      <c r="F1186" s="0" t="s">
        <v>3687</v>
      </c>
      <c r="G1186" s="0" t="s">
        <v>3688</v>
      </c>
      <c r="H1186" s="0" t="s">
        <v>2288</v>
      </c>
      <c r="I1186" s="0" t="s">
        <v>2123</v>
      </c>
      <c r="J1186" s="0" t="s">
        <v>47</v>
      </c>
      <c r="K1186" s="0" t="s">
        <v>47</v>
      </c>
      <c r="L1186" s="0" t="s">
        <v>47</v>
      </c>
      <c r="M1186" s="0" t="s">
        <v>47</v>
      </c>
      <c r="N1186" s="0" t="n">
        <v>2</v>
      </c>
      <c r="O1186" s="0" t="n">
        <v>1</v>
      </c>
      <c r="P1186" s="0" t="n">
        <v>500</v>
      </c>
      <c r="Q1186" s="0" t="n">
        <v>1</v>
      </c>
      <c r="R1186" s="0" t="str">
        <f aca="false">INDEX(Lookup!$B$4:$B$18,MATCH(C1186,Lookup!$A$4:$A$18,0))</f>
        <v>India</v>
      </c>
      <c r="S1186" s="20" t="n">
        <f aca="false">INDEX(Lookup!$D$4:$D$18,MATCH(C1186,Lookup!$A$4:$A$18,0))</f>
        <v>0.012</v>
      </c>
      <c r="T1186" s="21" t="n">
        <f aca="false">ROUND(P1186*S1186,2)</f>
        <v>6</v>
      </c>
      <c r="U1186" s="21" t="n">
        <f aca="false">IF(T1186&lt;=10,1,IF(T1186&lt;=20,2,IF(T1186&lt;=30,3,IF(T1186&lt;=40,4,IF(T1186&lt;=50,5,IF(T1186&lt;=100,6,IF(T1186&lt;=250,7,8)))))))</f>
        <v>1</v>
      </c>
      <c r="V1186" s="21" t="n">
        <f aca="false">IF(AND(OR(Dashboard!$T$3="All",R1186=Dashboard!$T$3),OR(Dashboard!$T$4="All",D1186=Dashboard!$T$4)),1,0)</f>
        <v>1</v>
      </c>
      <c r="W1186" s="21" t="n">
        <f aca="false">IF(V1186=1,T1186+ROW()/10000000,0)</f>
        <v>6.0001186</v>
      </c>
    </row>
    <row r="1187" customFormat="false" ht="15" hidden="false" customHeight="false" outlineLevel="0" collapsed="false">
      <c r="A1187" s="0" t="n">
        <v>18471335</v>
      </c>
      <c r="B1187" s="0" t="s">
        <v>3719</v>
      </c>
      <c r="C1187" s="0" t="n">
        <v>1</v>
      </c>
      <c r="D1187" s="0" t="s">
        <v>3667</v>
      </c>
      <c r="E1187" s="0" t="s">
        <v>3720</v>
      </c>
      <c r="F1187" s="0" t="s">
        <v>3687</v>
      </c>
      <c r="G1187" s="0" t="s">
        <v>3688</v>
      </c>
      <c r="H1187" s="0" t="s">
        <v>2128</v>
      </c>
      <c r="I1187" s="0" t="s">
        <v>2123</v>
      </c>
      <c r="J1187" s="0" t="s">
        <v>47</v>
      </c>
      <c r="K1187" s="0" t="s">
        <v>47</v>
      </c>
      <c r="L1187" s="0" t="s">
        <v>47</v>
      </c>
      <c r="M1187" s="0" t="s">
        <v>47</v>
      </c>
      <c r="N1187" s="0" t="n">
        <v>1</v>
      </c>
      <c r="O1187" s="0" t="n">
        <v>0</v>
      </c>
      <c r="P1187" s="0" t="n">
        <v>200</v>
      </c>
      <c r="Q1187" s="0" t="n">
        <v>1</v>
      </c>
      <c r="R1187" s="0" t="str">
        <f aca="false">INDEX(Lookup!$B$4:$B$18,MATCH(C1187,Lookup!$A$4:$A$18,0))</f>
        <v>India</v>
      </c>
      <c r="S1187" s="20" t="n">
        <f aca="false">INDEX(Lookup!$D$4:$D$18,MATCH(C1187,Lookup!$A$4:$A$18,0))</f>
        <v>0.012</v>
      </c>
      <c r="T1187" s="21" t="n">
        <f aca="false">ROUND(P1187*S1187,2)</f>
        <v>2.4</v>
      </c>
      <c r="U1187" s="21" t="n">
        <f aca="false">IF(T1187&lt;=10,1,IF(T1187&lt;=20,2,IF(T1187&lt;=30,3,IF(T1187&lt;=40,4,IF(T1187&lt;=50,5,IF(T1187&lt;=100,6,IF(T1187&lt;=250,7,8)))))))</f>
        <v>1</v>
      </c>
      <c r="V1187" s="21" t="n">
        <f aca="false">IF(AND(OR(Dashboard!$T$3="All",R1187=Dashboard!$T$3),OR(Dashboard!$T$4="All",D1187=Dashboard!$T$4)),1,0)</f>
        <v>1</v>
      </c>
      <c r="W1187" s="21" t="n">
        <f aca="false">IF(V1187=1,T1187+ROW()/10000000,0)</f>
        <v>2.4001187</v>
      </c>
    </row>
    <row r="1188" customFormat="false" ht="15" hidden="false" customHeight="false" outlineLevel="0" collapsed="false">
      <c r="A1188" s="0" t="n">
        <v>18458335</v>
      </c>
      <c r="B1188" s="0" t="s">
        <v>3721</v>
      </c>
      <c r="C1188" s="0" t="n">
        <v>1</v>
      </c>
      <c r="D1188" s="0" t="s">
        <v>3667</v>
      </c>
      <c r="E1188" s="0" t="s">
        <v>3722</v>
      </c>
      <c r="F1188" s="0" t="s">
        <v>3687</v>
      </c>
      <c r="G1188" s="0" t="s">
        <v>3688</v>
      </c>
      <c r="H1188" s="0" t="s">
        <v>3723</v>
      </c>
      <c r="I1188" s="0" t="s">
        <v>2123</v>
      </c>
      <c r="J1188" s="0" t="s">
        <v>47</v>
      </c>
      <c r="K1188" s="0" t="s">
        <v>47</v>
      </c>
      <c r="L1188" s="0" t="s">
        <v>47</v>
      </c>
      <c r="M1188" s="0" t="s">
        <v>47</v>
      </c>
      <c r="N1188" s="0" t="n">
        <v>2</v>
      </c>
      <c r="O1188" s="0" t="n">
        <v>0</v>
      </c>
      <c r="P1188" s="0" t="n">
        <v>800</v>
      </c>
      <c r="Q1188" s="0" t="n">
        <v>1</v>
      </c>
      <c r="R1188" s="0" t="str">
        <f aca="false">INDEX(Lookup!$B$4:$B$18,MATCH(C1188,Lookup!$A$4:$A$18,0))</f>
        <v>India</v>
      </c>
      <c r="S1188" s="20" t="n">
        <f aca="false">INDEX(Lookup!$D$4:$D$18,MATCH(C1188,Lookup!$A$4:$A$18,0))</f>
        <v>0.012</v>
      </c>
      <c r="T1188" s="21" t="n">
        <f aca="false">ROUND(P1188*S1188,2)</f>
        <v>9.6</v>
      </c>
      <c r="U1188" s="21" t="n">
        <f aca="false">IF(T1188&lt;=10,1,IF(T1188&lt;=20,2,IF(T1188&lt;=30,3,IF(T1188&lt;=40,4,IF(T1188&lt;=50,5,IF(T1188&lt;=100,6,IF(T1188&lt;=250,7,8)))))))</f>
        <v>1</v>
      </c>
      <c r="V1188" s="21" t="n">
        <f aca="false">IF(AND(OR(Dashboard!$T$3="All",R1188=Dashboard!$T$3),OR(Dashboard!$T$4="All",D1188=Dashboard!$T$4)),1,0)</f>
        <v>1</v>
      </c>
      <c r="W1188" s="21" t="n">
        <f aca="false">IF(V1188=1,T1188+ROW()/10000000,0)</f>
        <v>9.6001188</v>
      </c>
    </row>
    <row r="1189" customFormat="false" ht="15" hidden="false" customHeight="false" outlineLevel="0" collapsed="false">
      <c r="A1189" s="0" t="n">
        <v>18429842</v>
      </c>
      <c r="B1189" s="0" t="s">
        <v>3724</v>
      </c>
      <c r="C1189" s="0" t="n">
        <v>1</v>
      </c>
      <c r="D1189" s="0" t="s">
        <v>3667</v>
      </c>
      <c r="E1189" s="0" t="s">
        <v>3725</v>
      </c>
      <c r="F1189" s="0" t="s">
        <v>3687</v>
      </c>
      <c r="G1189" s="0" t="s">
        <v>3688</v>
      </c>
      <c r="H1189" s="0" t="s">
        <v>402</v>
      </c>
      <c r="I1189" s="0" t="s">
        <v>2123</v>
      </c>
      <c r="J1189" s="0" t="s">
        <v>47</v>
      </c>
      <c r="K1189" s="0" t="s">
        <v>47</v>
      </c>
      <c r="L1189" s="0" t="s">
        <v>47</v>
      </c>
      <c r="M1189" s="0" t="s">
        <v>47</v>
      </c>
      <c r="N1189" s="0" t="n">
        <v>1</v>
      </c>
      <c r="O1189" s="0" t="n">
        <v>3</v>
      </c>
      <c r="P1189" s="0" t="n">
        <v>350</v>
      </c>
      <c r="Q1189" s="0" t="n">
        <v>1</v>
      </c>
      <c r="R1189" s="0" t="str">
        <f aca="false">INDEX(Lookup!$B$4:$B$18,MATCH(C1189,Lookup!$A$4:$A$18,0))</f>
        <v>India</v>
      </c>
      <c r="S1189" s="20" t="n">
        <f aca="false">INDEX(Lookup!$D$4:$D$18,MATCH(C1189,Lookup!$A$4:$A$18,0))</f>
        <v>0.012</v>
      </c>
      <c r="T1189" s="21" t="n">
        <f aca="false">ROUND(P1189*S1189,2)</f>
        <v>4.2</v>
      </c>
      <c r="U1189" s="21" t="n">
        <f aca="false">IF(T1189&lt;=10,1,IF(T1189&lt;=20,2,IF(T1189&lt;=30,3,IF(T1189&lt;=40,4,IF(T1189&lt;=50,5,IF(T1189&lt;=100,6,IF(T1189&lt;=250,7,8)))))))</f>
        <v>1</v>
      </c>
      <c r="V1189" s="21" t="n">
        <f aca="false">IF(AND(OR(Dashboard!$T$3="All",R1189=Dashboard!$T$3),OR(Dashboard!$T$4="All",D1189=Dashboard!$T$4)),1,0)</f>
        <v>1</v>
      </c>
      <c r="W1189" s="21" t="n">
        <f aca="false">IF(V1189=1,T1189+ROW()/10000000,0)</f>
        <v>4.2001189</v>
      </c>
    </row>
    <row r="1190" customFormat="false" ht="15" hidden="false" customHeight="false" outlineLevel="0" collapsed="false">
      <c r="A1190" s="0" t="n">
        <v>5904</v>
      </c>
      <c r="B1190" s="0" t="s">
        <v>3726</v>
      </c>
      <c r="C1190" s="0" t="n">
        <v>1</v>
      </c>
      <c r="D1190" s="0" t="s">
        <v>3667</v>
      </c>
      <c r="E1190" s="0" t="s">
        <v>3727</v>
      </c>
      <c r="F1190" s="0" t="s">
        <v>3728</v>
      </c>
      <c r="G1190" s="0" t="s">
        <v>3729</v>
      </c>
      <c r="H1190" s="0" t="s">
        <v>52</v>
      </c>
      <c r="I1190" s="0" t="s">
        <v>2123</v>
      </c>
      <c r="J1190" s="0" t="s">
        <v>46</v>
      </c>
      <c r="K1190" s="0" t="s">
        <v>47</v>
      </c>
      <c r="L1190" s="0" t="s">
        <v>47</v>
      </c>
      <c r="M1190" s="0" t="s">
        <v>47</v>
      </c>
      <c r="N1190" s="0" t="n">
        <v>3</v>
      </c>
      <c r="O1190" s="0" t="n">
        <v>13</v>
      </c>
      <c r="P1190" s="0" t="n">
        <v>1500</v>
      </c>
      <c r="Q1190" s="0" t="n">
        <v>2.8</v>
      </c>
      <c r="R1190" s="0" t="str">
        <f aca="false">INDEX(Lookup!$B$4:$B$18,MATCH(C1190,Lookup!$A$4:$A$18,0))</f>
        <v>India</v>
      </c>
      <c r="S1190" s="20" t="n">
        <f aca="false">INDEX(Lookup!$D$4:$D$18,MATCH(C1190,Lookup!$A$4:$A$18,0))</f>
        <v>0.012</v>
      </c>
      <c r="T1190" s="21" t="n">
        <f aca="false">ROUND(P1190*S1190,2)</f>
        <v>18</v>
      </c>
      <c r="U1190" s="21" t="n">
        <f aca="false">IF(T1190&lt;=10,1,IF(T1190&lt;=20,2,IF(T1190&lt;=30,3,IF(T1190&lt;=40,4,IF(T1190&lt;=50,5,IF(T1190&lt;=100,6,IF(T1190&lt;=250,7,8)))))))</f>
        <v>2</v>
      </c>
      <c r="V1190" s="21" t="n">
        <f aca="false">IF(AND(OR(Dashboard!$T$3="All",R1190=Dashboard!$T$3),OR(Dashboard!$T$4="All",D1190=Dashboard!$T$4)),1,0)</f>
        <v>1</v>
      </c>
      <c r="W1190" s="21" t="n">
        <f aca="false">IF(V1190=1,T1190+ROW()/10000000,0)</f>
        <v>18.000119</v>
      </c>
    </row>
    <row r="1191" customFormat="false" ht="15" hidden="false" customHeight="false" outlineLevel="0" collapsed="false">
      <c r="A1191" s="0" t="n">
        <v>5876</v>
      </c>
      <c r="B1191" s="0" t="s">
        <v>3730</v>
      </c>
      <c r="C1191" s="0" t="n">
        <v>1</v>
      </c>
      <c r="D1191" s="0" t="s">
        <v>3667</v>
      </c>
      <c r="E1191" s="0" t="s">
        <v>3731</v>
      </c>
      <c r="F1191" s="0" t="s">
        <v>3728</v>
      </c>
      <c r="G1191" s="0" t="s">
        <v>3729</v>
      </c>
      <c r="H1191" s="0" t="s">
        <v>2158</v>
      </c>
      <c r="I1191" s="0" t="s">
        <v>2123</v>
      </c>
      <c r="J1191" s="0" t="s">
        <v>46</v>
      </c>
      <c r="K1191" s="0" t="s">
        <v>47</v>
      </c>
      <c r="L1191" s="0" t="s">
        <v>47</v>
      </c>
      <c r="M1191" s="0" t="s">
        <v>47</v>
      </c>
      <c r="N1191" s="0" t="n">
        <v>4</v>
      </c>
      <c r="O1191" s="0" t="n">
        <v>15</v>
      </c>
      <c r="P1191" s="0" t="n">
        <v>2500</v>
      </c>
      <c r="Q1191" s="0" t="n">
        <v>2.9</v>
      </c>
      <c r="R1191" s="0" t="str">
        <f aca="false">INDEX(Lookup!$B$4:$B$18,MATCH(C1191,Lookup!$A$4:$A$18,0))</f>
        <v>India</v>
      </c>
      <c r="S1191" s="20" t="n">
        <f aca="false">INDEX(Lookup!$D$4:$D$18,MATCH(C1191,Lookup!$A$4:$A$18,0))</f>
        <v>0.012</v>
      </c>
      <c r="T1191" s="21" t="n">
        <f aca="false">ROUND(P1191*S1191,2)</f>
        <v>30</v>
      </c>
      <c r="U1191" s="21" t="n">
        <f aca="false">IF(T1191&lt;=10,1,IF(T1191&lt;=20,2,IF(T1191&lt;=30,3,IF(T1191&lt;=40,4,IF(T1191&lt;=50,5,IF(T1191&lt;=100,6,IF(T1191&lt;=250,7,8)))))))</f>
        <v>3</v>
      </c>
      <c r="V1191" s="21" t="n">
        <f aca="false">IF(AND(OR(Dashboard!$T$3="All",R1191=Dashboard!$T$3),OR(Dashboard!$T$4="All",D1191=Dashboard!$T$4)),1,0)</f>
        <v>1</v>
      </c>
      <c r="W1191" s="21" t="n">
        <f aca="false">IF(V1191=1,T1191+ROW()/10000000,0)</f>
        <v>30.0001191</v>
      </c>
    </row>
    <row r="1192" customFormat="false" ht="15" hidden="false" customHeight="false" outlineLevel="0" collapsed="false">
      <c r="A1192" s="0" t="n">
        <v>872</v>
      </c>
      <c r="B1192" s="0" t="s">
        <v>3732</v>
      </c>
      <c r="C1192" s="0" t="n">
        <v>1</v>
      </c>
      <c r="D1192" s="0" t="s">
        <v>3667</v>
      </c>
      <c r="E1192" s="0" t="s">
        <v>3733</v>
      </c>
      <c r="F1192" s="0" t="s">
        <v>3734</v>
      </c>
      <c r="G1192" s="0" t="s">
        <v>3735</v>
      </c>
      <c r="H1192" s="0" t="s">
        <v>3142</v>
      </c>
      <c r="I1192" s="0" t="s">
        <v>2123</v>
      </c>
      <c r="J1192" s="0" t="s">
        <v>47</v>
      </c>
      <c r="K1192" s="0" t="s">
        <v>46</v>
      </c>
      <c r="L1192" s="0" t="s">
        <v>47</v>
      </c>
      <c r="M1192" s="0" t="s">
        <v>47</v>
      </c>
      <c r="N1192" s="0" t="n">
        <v>2</v>
      </c>
      <c r="O1192" s="0" t="n">
        <v>415</v>
      </c>
      <c r="P1192" s="0" t="n">
        <v>500</v>
      </c>
      <c r="Q1192" s="0" t="n">
        <v>3.9</v>
      </c>
      <c r="R1192" s="0" t="str">
        <f aca="false">INDEX(Lookup!$B$4:$B$18,MATCH(C1192,Lookup!$A$4:$A$18,0))</f>
        <v>India</v>
      </c>
      <c r="S1192" s="20" t="n">
        <f aca="false">INDEX(Lookup!$D$4:$D$18,MATCH(C1192,Lookup!$A$4:$A$18,0))</f>
        <v>0.012</v>
      </c>
      <c r="T1192" s="21" t="n">
        <f aca="false">ROUND(P1192*S1192,2)</f>
        <v>6</v>
      </c>
      <c r="U1192" s="21" t="n">
        <f aca="false">IF(T1192&lt;=10,1,IF(T1192&lt;=20,2,IF(T1192&lt;=30,3,IF(T1192&lt;=40,4,IF(T1192&lt;=50,5,IF(T1192&lt;=100,6,IF(T1192&lt;=250,7,8)))))))</f>
        <v>1</v>
      </c>
      <c r="V1192" s="21" t="n">
        <f aca="false">IF(AND(OR(Dashboard!$T$3="All",R1192=Dashboard!$T$3),OR(Dashboard!$T$4="All",D1192=Dashboard!$T$4)),1,0)</f>
        <v>1</v>
      </c>
      <c r="W1192" s="21" t="n">
        <f aca="false">IF(V1192=1,T1192+ROW()/10000000,0)</f>
        <v>6.0001192</v>
      </c>
    </row>
    <row r="1193" customFormat="false" ht="15" hidden="false" customHeight="false" outlineLevel="0" collapsed="false">
      <c r="A1193" s="0" t="n">
        <v>18365849</v>
      </c>
      <c r="B1193" s="0" t="s">
        <v>3736</v>
      </c>
      <c r="C1193" s="0" t="n">
        <v>1</v>
      </c>
      <c r="D1193" s="0" t="s">
        <v>3667</v>
      </c>
      <c r="E1193" s="0" t="s">
        <v>3737</v>
      </c>
      <c r="F1193" s="0" t="s">
        <v>3738</v>
      </c>
      <c r="G1193" s="0" t="s">
        <v>3739</v>
      </c>
      <c r="H1193" s="0" t="s">
        <v>3356</v>
      </c>
      <c r="I1193" s="0" t="s">
        <v>2123</v>
      </c>
      <c r="J1193" s="0" t="s">
        <v>47</v>
      </c>
      <c r="K1193" s="0" t="s">
        <v>46</v>
      </c>
      <c r="L1193" s="0" t="s">
        <v>47</v>
      </c>
      <c r="M1193" s="0" t="s">
        <v>47</v>
      </c>
      <c r="N1193" s="0" t="n">
        <v>2</v>
      </c>
      <c r="O1193" s="0" t="n">
        <v>36</v>
      </c>
      <c r="P1193" s="0" t="n">
        <v>600</v>
      </c>
      <c r="Q1193" s="0" t="n">
        <v>3.4</v>
      </c>
      <c r="R1193" s="0" t="str">
        <f aca="false">INDEX(Lookup!$B$4:$B$18,MATCH(C1193,Lookup!$A$4:$A$18,0))</f>
        <v>India</v>
      </c>
      <c r="S1193" s="20" t="n">
        <f aca="false">INDEX(Lookup!$D$4:$D$18,MATCH(C1193,Lookup!$A$4:$A$18,0))</f>
        <v>0.012</v>
      </c>
      <c r="T1193" s="21" t="n">
        <f aca="false">ROUND(P1193*S1193,2)</f>
        <v>7.2</v>
      </c>
      <c r="U1193" s="21" t="n">
        <f aca="false">IF(T1193&lt;=10,1,IF(T1193&lt;=20,2,IF(T1193&lt;=30,3,IF(T1193&lt;=40,4,IF(T1193&lt;=50,5,IF(T1193&lt;=100,6,IF(T1193&lt;=250,7,8)))))))</f>
        <v>1</v>
      </c>
      <c r="V1193" s="21" t="n">
        <f aca="false">IF(AND(OR(Dashboard!$T$3="All",R1193=Dashboard!$T$3),OR(Dashboard!$T$4="All",D1193=Dashboard!$T$4)),1,0)</f>
        <v>1</v>
      </c>
      <c r="W1193" s="21" t="n">
        <f aca="false">IF(V1193=1,T1193+ROW()/10000000,0)</f>
        <v>7.2001193</v>
      </c>
    </row>
    <row r="1194" customFormat="false" ht="15" hidden="false" customHeight="false" outlineLevel="0" collapsed="false">
      <c r="A1194" s="0" t="n">
        <v>227</v>
      </c>
      <c r="B1194" s="0" t="s">
        <v>2408</v>
      </c>
      <c r="C1194" s="0" t="n">
        <v>1</v>
      </c>
      <c r="D1194" s="0" t="s">
        <v>3667</v>
      </c>
      <c r="E1194" s="0" t="s">
        <v>3740</v>
      </c>
      <c r="F1194" s="0" t="s">
        <v>3738</v>
      </c>
      <c r="G1194" s="0" t="s">
        <v>3739</v>
      </c>
      <c r="H1194" s="0" t="s">
        <v>3392</v>
      </c>
      <c r="I1194" s="0" t="s">
        <v>2123</v>
      </c>
      <c r="J1194" s="0" t="s">
        <v>47</v>
      </c>
      <c r="K1194" s="0" t="s">
        <v>47</v>
      </c>
      <c r="L1194" s="0" t="s">
        <v>47</v>
      </c>
      <c r="M1194" s="0" t="s">
        <v>47</v>
      </c>
      <c r="N1194" s="0" t="n">
        <v>2</v>
      </c>
      <c r="O1194" s="0" t="n">
        <v>104</v>
      </c>
      <c r="P1194" s="0" t="n">
        <v>700</v>
      </c>
      <c r="Q1194" s="0" t="n">
        <v>3.4</v>
      </c>
      <c r="R1194" s="0" t="str">
        <f aca="false">INDEX(Lookup!$B$4:$B$18,MATCH(C1194,Lookup!$A$4:$A$18,0))</f>
        <v>India</v>
      </c>
      <c r="S1194" s="20" t="n">
        <f aca="false">INDEX(Lookup!$D$4:$D$18,MATCH(C1194,Lookup!$A$4:$A$18,0))</f>
        <v>0.012</v>
      </c>
      <c r="T1194" s="21" t="n">
        <f aca="false">ROUND(P1194*S1194,2)</f>
        <v>8.4</v>
      </c>
      <c r="U1194" s="21" t="n">
        <f aca="false">IF(T1194&lt;=10,1,IF(T1194&lt;=20,2,IF(T1194&lt;=30,3,IF(T1194&lt;=40,4,IF(T1194&lt;=50,5,IF(T1194&lt;=100,6,IF(T1194&lt;=250,7,8)))))))</f>
        <v>1</v>
      </c>
      <c r="V1194" s="21" t="n">
        <f aca="false">IF(AND(OR(Dashboard!$T$3="All",R1194=Dashboard!$T$3),OR(Dashboard!$T$4="All",D1194=Dashboard!$T$4)),1,0)</f>
        <v>1</v>
      </c>
      <c r="W1194" s="21" t="n">
        <f aca="false">IF(V1194=1,T1194+ROW()/10000000,0)</f>
        <v>8.4001194</v>
      </c>
    </row>
    <row r="1195" customFormat="false" ht="15" hidden="false" customHeight="false" outlineLevel="0" collapsed="false">
      <c r="A1195" s="0" t="n">
        <v>3446</v>
      </c>
      <c r="B1195" s="0" t="s">
        <v>3154</v>
      </c>
      <c r="C1195" s="0" t="n">
        <v>1</v>
      </c>
      <c r="D1195" s="0" t="s">
        <v>3667</v>
      </c>
      <c r="E1195" s="0" t="s">
        <v>3741</v>
      </c>
      <c r="F1195" s="0" t="s">
        <v>3738</v>
      </c>
      <c r="G1195" s="0" t="s">
        <v>3739</v>
      </c>
      <c r="H1195" s="0" t="s">
        <v>3015</v>
      </c>
      <c r="I1195" s="0" t="s">
        <v>2123</v>
      </c>
      <c r="J1195" s="0" t="s">
        <v>47</v>
      </c>
      <c r="K1195" s="0" t="s">
        <v>46</v>
      </c>
      <c r="L1195" s="0" t="s">
        <v>47</v>
      </c>
      <c r="M1195" s="0" t="s">
        <v>47</v>
      </c>
      <c r="N1195" s="0" t="n">
        <v>1</v>
      </c>
      <c r="O1195" s="0" t="n">
        <v>70</v>
      </c>
      <c r="P1195" s="0" t="n">
        <v>400</v>
      </c>
      <c r="Q1195" s="0" t="n">
        <v>3.4</v>
      </c>
      <c r="R1195" s="0" t="str">
        <f aca="false">INDEX(Lookup!$B$4:$B$18,MATCH(C1195,Lookup!$A$4:$A$18,0))</f>
        <v>India</v>
      </c>
      <c r="S1195" s="20" t="n">
        <f aca="false">INDEX(Lookup!$D$4:$D$18,MATCH(C1195,Lookup!$A$4:$A$18,0))</f>
        <v>0.012</v>
      </c>
      <c r="T1195" s="21" t="n">
        <f aca="false">ROUND(P1195*S1195,2)</f>
        <v>4.8</v>
      </c>
      <c r="U1195" s="21" t="n">
        <f aca="false">IF(T1195&lt;=10,1,IF(T1195&lt;=20,2,IF(T1195&lt;=30,3,IF(T1195&lt;=40,4,IF(T1195&lt;=50,5,IF(T1195&lt;=100,6,IF(T1195&lt;=250,7,8)))))))</f>
        <v>1</v>
      </c>
      <c r="V1195" s="21" t="n">
        <f aca="false">IF(AND(OR(Dashboard!$T$3="All",R1195=Dashboard!$T$3),OR(Dashboard!$T$4="All",D1195=Dashboard!$T$4)),1,0)</f>
        <v>1</v>
      </c>
      <c r="W1195" s="21" t="n">
        <f aca="false">IF(V1195=1,T1195+ROW()/10000000,0)</f>
        <v>4.8001195</v>
      </c>
    </row>
    <row r="1196" customFormat="false" ht="15" hidden="false" customHeight="false" outlineLevel="0" collapsed="false">
      <c r="A1196" s="0" t="n">
        <v>300100</v>
      </c>
      <c r="B1196" s="0" t="s">
        <v>3742</v>
      </c>
      <c r="C1196" s="0" t="n">
        <v>1</v>
      </c>
      <c r="D1196" s="0" t="s">
        <v>3667</v>
      </c>
      <c r="E1196" s="0" t="s">
        <v>3743</v>
      </c>
      <c r="F1196" s="0" t="s">
        <v>3738</v>
      </c>
      <c r="G1196" s="0" t="s">
        <v>3739</v>
      </c>
      <c r="H1196" s="0" t="s">
        <v>3744</v>
      </c>
      <c r="I1196" s="0" t="s">
        <v>2123</v>
      </c>
      <c r="J1196" s="0" t="s">
        <v>46</v>
      </c>
      <c r="K1196" s="0" t="s">
        <v>46</v>
      </c>
      <c r="L1196" s="0" t="s">
        <v>47</v>
      </c>
      <c r="M1196" s="0" t="s">
        <v>47</v>
      </c>
      <c r="N1196" s="0" t="n">
        <v>2</v>
      </c>
      <c r="O1196" s="0" t="n">
        <v>218</v>
      </c>
      <c r="P1196" s="0" t="n">
        <v>900</v>
      </c>
      <c r="Q1196" s="0" t="n">
        <v>3.3</v>
      </c>
      <c r="R1196" s="0" t="str">
        <f aca="false">INDEX(Lookup!$B$4:$B$18,MATCH(C1196,Lookup!$A$4:$A$18,0))</f>
        <v>India</v>
      </c>
      <c r="S1196" s="20" t="n">
        <f aca="false">INDEX(Lookup!$D$4:$D$18,MATCH(C1196,Lookup!$A$4:$A$18,0))</f>
        <v>0.012</v>
      </c>
      <c r="T1196" s="21" t="n">
        <f aca="false">ROUND(P1196*S1196,2)</f>
        <v>10.8</v>
      </c>
      <c r="U1196" s="21" t="n">
        <f aca="false">IF(T1196&lt;=10,1,IF(T1196&lt;=20,2,IF(T1196&lt;=30,3,IF(T1196&lt;=40,4,IF(T1196&lt;=50,5,IF(T1196&lt;=100,6,IF(T1196&lt;=250,7,8)))))))</f>
        <v>2</v>
      </c>
      <c r="V1196" s="21" t="n">
        <f aca="false">IF(AND(OR(Dashboard!$T$3="All",R1196=Dashboard!$T$3),OR(Dashboard!$T$4="All",D1196=Dashboard!$T$4)),1,0)</f>
        <v>1</v>
      </c>
      <c r="W1196" s="21" t="n">
        <f aca="false">IF(V1196=1,T1196+ROW()/10000000,0)</f>
        <v>10.8001196</v>
      </c>
    </row>
    <row r="1197" customFormat="false" ht="15" hidden="false" customHeight="false" outlineLevel="0" collapsed="false">
      <c r="A1197" s="0" t="n">
        <v>8597</v>
      </c>
      <c r="B1197" s="0" t="s">
        <v>3745</v>
      </c>
      <c r="C1197" s="0" t="n">
        <v>1</v>
      </c>
      <c r="D1197" s="0" t="s">
        <v>3667</v>
      </c>
      <c r="E1197" s="0" t="s">
        <v>3746</v>
      </c>
      <c r="F1197" s="0" t="s">
        <v>3738</v>
      </c>
      <c r="G1197" s="0" t="s">
        <v>3739</v>
      </c>
      <c r="H1197" s="0" t="s">
        <v>241</v>
      </c>
      <c r="I1197" s="0" t="s">
        <v>2123</v>
      </c>
      <c r="J1197" s="0" t="s">
        <v>47</v>
      </c>
      <c r="K1197" s="0" t="s">
        <v>46</v>
      </c>
      <c r="L1197" s="0" t="s">
        <v>47</v>
      </c>
      <c r="M1197" s="0" t="s">
        <v>47</v>
      </c>
      <c r="N1197" s="0" t="n">
        <v>2</v>
      </c>
      <c r="O1197" s="0" t="n">
        <v>225</v>
      </c>
      <c r="P1197" s="0" t="n">
        <v>500</v>
      </c>
      <c r="Q1197" s="0" t="n">
        <v>3.4</v>
      </c>
      <c r="R1197" s="0" t="str">
        <f aca="false">INDEX(Lookup!$B$4:$B$18,MATCH(C1197,Lookup!$A$4:$A$18,0))</f>
        <v>India</v>
      </c>
      <c r="S1197" s="20" t="n">
        <f aca="false">INDEX(Lookup!$D$4:$D$18,MATCH(C1197,Lookup!$A$4:$A$18,0))</f>
        <v>0.012</v>
      </c>
      <c r="T1197" s="21" t="n">
        <f aca="false">ROUND(P1197*S1197,2)</f>
        <v>6</v>
      </c>
      <c r="U1197" s="21" t="n">
        <f aca="false">IF(T1197&lt;=10,1,IF(T1197&lt;=20,2,IF(T1197&lt;=30,3,IF(T1197&lt;=40,4,IF(T1197&lt;=50,5,IF(T1197&lt;=100,6,IF(T1197&lt;=250,7,8)))))))</f>
        <v>1</v>
      </c>
      <c r="V1197" s="21" t="n">
        <f aca="false">IF(AND(OR(Dashboard!$T$3="All",R1197=Dashboard!$T$3),OR(Dashboard!$T$4="All",D1197=Dashboard!$T$4)),1,0)</f>
        <v>1</v>
      </c>
      <c r="W1197" s="21" t="n">
        <f aca="false">IF(V1197=1,T1197+ROW()/10000000,0)</f>
        <v>6.0001197</v>
      </c>
    </row>
    <row r="1198" customFormat="false" ht="15" hidden="false" customHeight="false" outlineLevel="0" collapsed="false">
      <c r="A1198" s="0" t="n">
        <v>3449</v>
      </c>
      <c r="B1198" s="0" t="s">
        <v>2300</v>
      </c>
      <c r="C1198" s="0" t="n">
        <v>1</v>
      </c>
      <c r="D1198" s="0" t="s">
        <v>3667</v>
      </c>
      <c r="E1198" s="0" t="s">
        <v>3747</v>
      </c>
      <c r="F1198" s="0" t="s">
        <v>3738</v>
      </c>
      <c r="G1198" s="0" t="s">
        <v>3739</v>
      </c>
      <c r="H1198" s="0" t="s">
        <v>3005</v>
      </c>
      <c r="I1198" s="0" t="s">
        <v>2123</v>
      </c>
      <c r="J1198" s="0" t="s">
        <v>47</v>
      </c>
      <c r="K1198" s="0" t="s">
        <v>46</v>
      </c>
      <c r="L1198" s="0" t="s">
        <v>47</v>
      </c>
      <c r="M1198" s="0" t="s">
        <v>47</v>
      </c>
      <c r="N1198" s="0" t="n">
        <v>2</v>
      </c>
      <c r="O1198" s="0" t="n">
        <v>150</v>
      </c>
      <c r="P1198" s="0" t="n">
        <v>500</v>
      </c>
      <c r="Q1198" s="0" t="n">
        <v>2.5</v>
      </c>
      <c r="R1198" s="0" t="str">
        <f aca="false">INDEX(Lookup!$B$4:$B$18,MATCH(C1198,Lookup!$A$4:$A$18,0))</f>
        <v>India</v>
      </c>
      <c r="S1198" s="20" t="n">
        <f aca="false">INDEX(Lookup!$D$4:$D$18,MATCH(C1198,Lookup!$A$4:$A$18,0))</f>
        <v>0.012</v>
      </c>
      <c r="T1198" s="21" t="n">
        <f aca="false">ROUND(P1198*S1198,2)</f>
        <v>6</v>
      </c>
      <c r="U1198" s="21" t="n">
        <f aca="false">IF(T1198&lt;=10,1,IF(T1198&lt;=20,2,IF(T1198&lt;=30,3,IF(T1198&lt;=40,4,IF(T1198&lt;=50,5,IF(T1198&lt;=100,6,IF(T1198&lt;=250,7,8)))))))</f>
        <v>1</v>
      </c>
      <c r="V1198" s="21" t="n">
        <f aca="false">IF(AND(OR(Dashboard!$T$3="All",R1198=Dashboard!$T$3),OR(Dashboard!$T$4="All",D1198=Dashboard!$T$4)),1,0)</f>
        <v>1</v>
      </c>
      <c r="W1198" s="21" t="n">
        <f aca="false">IF(V1198=1,T1198+ROW()/10000000,0)</f>
        <v>6.0001198</v>
      </c>
    </row>
    <row r="1199" customFormat="false" ht="15" hidden="false" customHeight="false" outlineLevel="0" collapsed="false">
      <c r="A1199" s="0" t="n">
        <v>303749</v>
      </c>
      <c r="B1199" s="0" t="s">
        <v>3748</v>
      </c>
      <c r="C1199" s="0" t="n">
        <v>1</v>
      </c>
      <c r="D1199" s="0" t="s">
        <v>3667</v>
      </c>
      <c r="E1199" s="0" t="s">
        <v>3749</v>
      </c>
      <c r="F1199" s="0" t="s">
        <v>3738</v>
      </c>
      <c r="G1199" s="0" t="s">
        <v>3739</v>
      </c>
      <c r="H1199" s="0" t="s">
        <v>3750</v>
      </c>
      <c r="I1199" s="0" t="s">
        <v>2123</v>
      </c>
      <c r="J1199" s="0" t="s">
        <v>46</v>
      </c>
      <c r="K1199" s="0" t="s">
        <v>46</v>
      </c>
      <c r="L1199" s="0" t="s">
        <v>47</v>
      </c>
      <c r="M1199" s="0" t="s">
        <v>47</v>
      </c>
      <c r="N1199" s="0" t="n">
        <v>3</v>
      </c>
      <c r="O1199" s="0" t="n">
        <v>184</v>
      </c>
      <c r="P1199" s="0" t="n">
        <v>1600</v>
      </c>
      <c r="Q1199" s="0" t="n">
        <v>3.8</v>
      </c>
      <c r="R1199" s="0" t="str">
        <f aca="false">INDEX(Lookup!$B$4:$B$18,MATCH(C1199,Lookup!$A$4:$A$18,0))</f>
        <v>India</v>
      </c>
      <c r="S1199" s="20" t="n">
        <f aca="false">INDEX(Lookup!$D$4:$D$18,MATCH(C1199,Lookup!$A$4:$A$18,0))</f>
        <v>0.012</v>
      </c>
      <c r="T1199" s="21" t="n">
        <f aca="false">ROUND(P1199*S1199,2)</f>
        <v>19.2</v>
      </c>
      <c r="U1199" s="21" t="n">
        <f aca="false">IF(T1199&lt;=10,1,IF(T1199&lt;=20,2,IF(T1199&lt;=30,3,IF(T1199&lt;=40,4,IF(T1199&lt;=50,5,IF(T1199&lt;=100,6,IF(T1199&lt;=250,7,8)))))))</f>
        <v>2</v>
      </c>
      <c r="V1199" s="21" t="n">
        <f aca="false">IF(AND(OR(Dashboard!$T$3="All",R1199=Dashboard!$T$3),OR(Dashboard!$T$4="All",D1199=Dashboard!$T$4)),1,0)</f>
        <v>1</v>
      </c>
      <c r="W1199" s="21" t="n">
        <f aca="false">IF(V1199=1,T1199+ROW()/10000000,0)</f>
        <v>19.2001199</v>
      </c>
    </row>
    <row r="1200" customFormat="false" ht="15" hidden="false" customHeight="false" outlineLevel="0" collapsed="false">
      <c r="A1200" s="0" t="n">
        <v>18349898</v>
      </c>
      <c r="B1200" s="0" t="s">
        <v>3751</v>
      </c>
      <c r="C1200" s="0" t="n">
        <v>1</v>
      </c>
      <c r="D1200" s="0" t="s">
        <v>3667</v>
      </c>
      <c r="E1200" s="0" t="s">
        <v>3752</v>
      </c>
      <c r="F1200" s="0" t="s">
        <v>3738</v>
      </c>
      <c r="G1200" s="0" t="s">
        <v>3739</v>
      </c>
      <c r="H1200" s="0" t="s">
        <v>2128</v>
      </c>
      <c r="I1200" s="0" t="s">
        <v>2123</v>
      </c>
      <c r="J1200" s="0" t="s">
        <v>46</v>
      </c>
      <c r="K1200" s="0" t="s">
        <v>46</v>
      </c>
      <c r="L1200" s="0" t="s">
        <v>47</v>
      </c>
      <c r="M1200" s="0" t="s">
        <v>47</v>
      </c>
      <c r="N1200" s="0" t="n">
        <v>3</v>
      </c>
      <c r="O1200" s="0" t="n">
        <v>146</v>
      </c>
      <c r="P1200" s="0" t="n">
        <v>1400</v>
      </c>
      <c r="Q1200" s="0" t="n">
        <v>3.9</v>
      </c>
      <c r="R1200" s="0" t="str">
        <f aca="false">INDEX(Lookup!$B$4:$B$18,MATCH(C1200,Lookup!$A$4:$A$18,0))</f>
        <v>India</v>
      </c>
      <c r="S1200" s="20" t="n">
        <f aca="false">INDEX(Lookup!$D$4:$D$18,MATCH(C1200,Lookup!$A$4:$A$18,0))</f>
        <v>0.012</v>
      </c>
      <c r="T1200" s="21" t="n">
        <f aca="false">ROUND(P1200*S1200,2)</f>
        <v>16.8</v>
      </c>
      <c r="U1200" s="21" t="n">
        <f aca="false">IF(T1200&lt;=10,1,IF(T1200&lt;=20,2,IF(T1200&lt;=30,3,IF(T1200&lt;=40,4,IF(T1200&lt;=50,5,IF(T1200&lt;=100,6,IF(T1200&lt;=250,7,8)))))))</f>
        <v>2</v>
      </c>
      <c r="V1200" s="21" t="n">
        <f aca="false">IF(AND(OR(Dashboard!$T$3="All",R1200=Dashboard!$T$3),OR(Dashboard!$T$4="All",D1200=Dashboard!$T$4)),1,0)</f>
        <v>1</v>
      </c>
      <c r="W1200" s="21" t="n">
        <f aca="false">IF(V1200=1,T1200+ROW()/10000000,0)</f>
        <v>16.80012</v>
      </c>
    </row>
    <row r="1201" customFormat="false" ht="15" hidden="false" customHeight="false" outlineLevel="0" collapsed="false">
      <c r="A1201" s="0" t="n">
        <v>18349892</v>
      </c>
      <c r="B1201" s="0" t="s">
        <v>3753</v>
      </c>
      <c r="C1201" s="0" t="n">
        <v>1</v>
      </c>
      <c r="D1201" s="0" t="s">
        <v>3667</v>
      </c>
      <c r="E1201" s="0" t="s">
        <v>3754</v>
      </c>
      <c r="F1201" s="0" t="s">
        <v>3738</v>
      </c>
      <c r="G1201" s="0" t="s">
        <v>3739</v>
      </c>
      <c r="H1201" s="0" t="s">
        <v>2185</v>
      </c>
      <c r="I1201" s="0" t="s">
        <v>2123</v>
      </c>
      <c r="J1201" s="0" t="s">
        <v>47</v>
      </c>
      <c r="K1201" s="0" t="s">
        <v>46</v>
      </c>
      <c r="L1201" s="0" t="s">
        <v>47</v>
      </c>
      <c r="M1201" s="0" t="s">
        <v>47</v>
      </c>
      <c r="N1201" s="0" t="n">
        <v>2</v>
      </c>
      <c r="O1201" s="0" t="n">
        <v>33</v>
      </c>
      <c r="P1201" s="0" t="n">
        <v>600</v>
      </c>
      <c r="Q1201" s="0" t="n">
        <v>3.6</v>
      </c>
      <c r="R1201" s="0" t="str">
        <f aca="false">INDEX(Lookup!$B$4:$B$18,MATCH(C1201,Lookup!$A$4:$A$18,0))</f>
        <v>India</v>
      </c>
      <c r="S1201" s="20" t="n">
        <f aca="false">INDEX(Lookup!$D$4:$D$18,MATCH(C1201,Lookup!$A$4:$A$18,0))</f>
        <v>0.012</v>
      </c>
      <c r="T1201" s="21" t="n">
        <f aca="false">ROUND(P1201*S1201,2)</f>
        <v>7.2</v>
      </c>
      <c r="U1201" s="21" t="n">
        <f aca="false">IF(T1201&lt;=10,1,IF(T1201&lt;=20,2,IF(T1201&lt;=30,3,IF(T1201&lt;=40,4,IF(T1201&lt;=50,5,IF(T1201&lt;=100,6,IF(T1201&lt;=250,7,8)))))))</f>
        <v>1</v>
      </c>
      <c r="V1201" s="21" t="n">
        <f aca="false">IF(AND(OR(Dashboard!$T$3="All",R1201=Dashboard!$T$3),OR(Dashboard!$T$4="All",D1201=Dashboard!$T$4)),1,0)</f>
        <v>1</v>
      </c>
      <c r="W1201" s="21" t="n">
        <f aca="false">IF(V1201=1,T1201+ROW()/10000000,0)</f>
        <v>7.2001201</v>
      </c>
    </row>
    <row r="1202" customFormat="false" ht="15" hidden="false" customHeight="false" outlineLevel="0" collapsed="false">
      <c r="A1202" s="0" t="n">
        <v>18425752</v>
      </c>
      <c r="B1202" s="0" t="s">
        <v>3755</v>
      </c>
      <c r="C1202" s="0" t="n">
        <v>1</v>
      </c>
      <c r="D1202" s="0" t="s">
        <v>3667</v>
      </c>
      <c r="E1202" s="0" t="s">
        <v>3756</v>
      </c>
      <c r="F1202" s="0" t="s">
        <v>3738</v>
      </c>
      <c r="G1202" s="0" t="s">
        <v>3739</v>
      </c>
      <c r="H1202" s="0" t="s">
        <v>2659</v>
      </c>
      <c r="I1202" s="0" t="s">
        <v>2123</v>
      </c>
      <c r="J1202" s="0" t="s">
        <v>47</v>
      </c>
      <c r="K1202" s="0" t="s">
        <v>46</v>
      </c>
      <c r="L1202" s="0" t="s">
        <v>47</v>
      </c>
      <c r="M1202" s="0" t="s">
        <v>47</v>
      </c>
      <c r="N1202" s="0" t="n">
        <v>1</v>
      </c>
      <c r="O1202" s="0" t="n">
        <v>48</v>
      </c>
      <c r="P1202" s="0" t="n">
        <v>400</v>
      </c>
      <c r="Q1202" s="0" t="n">
        <v>4.3</v>
      </c>
      <c r="R1202" s="0" t="str">
        <f aca="false">INDEX(Lookup!$B$4:$B$18,MATCH(C1202,Lookup!$A$4:$A$18,0))</f>
        <v>India</v>
      </c>
      <c r="S1202" s="20" t="n">
        <f aca="false">INDEX(Lookup!$D$4:$D$18,MATCH(C1202,Lookup!$A$4:$A$18,0))</f>
        <v>0.012</v>
      </c>
      <c r="T1202" s="21" t="n">
        <f aca="false">ROUND(P1202*S1202,2)</f>
        <v>4.8</v>
      </c>
      <c r="U1202" s="21" t="n">
        <f aca="false">IF(T1202&lt;=10,1,IF(T1202&lt;=20,2,IF(T1202&lt;=30,3,IF(T1202&lt;=40,4,IF(T1202&lt;=50,5,IF(T1202&lt;=100,6,IF(T1202&lt;=250,7,8)))))))</f>
        <v>1</v>
      </c>
      <c r="V1202" s="21" t="n">
        <f aca="false">IF(AND(OR(Dashboard!$T$3="All",R1202=Dashboard!$T$3),OR(Dashboard!$T$4="All",D1202=Dashboard!$T$4)),1,0)</f>
        <v>1</v>
      </c>
      <c r="W1202" s="21" t="n">
        <f aca="false">IF(V1202=1,T1202+ROW()/10000000,0)</f>
        <v>4.8001202</v>
      </c>
    </row>
    <row r="1203" customFormat="false" ht="15" hidden="false" customHeight="false" outlineLevel="0" collapsed="false">
      <c r="A1203" s="0" t="n">
        <v>7507</v>
      </c>
      <c r="B1203" s="0" t="s">
        <v>3757</v>
      </c>
      <c r="C1203" s="0" t="n">
        <v>1</v>
      </c>
      <c r="D1203" s="0" t="s">
        <v>3667</v>
      </c>
      <c r="E1203" s="0" t="s">
        <v>3758</v>
      </c>
      <c r="F1203" s="0" t="s">
        <v>3759</v>
      </c>
      <c r="G1203" s="0" t="s">
        <v>3760</v>
      </c>
      <c r="H1203" s="0" t="s">
        <v>3761</v>
      </c>
      <c r="I1203" s="0" t="s">
        <v>2123</v>
      </c>
      <c r="J1203" s="0" t="s">
        <v>46</v>
      </c>
      <c r="K1203" s="0" t="s">
        <v>47</v>
      </c>
      <c r="L1203" s="0" t="s">
        <v>47</v>
      </c>
      <c r="M1203" s="0" t="s">
        <v>47</v>
      </c>
      <c r="N1203" s="0" t="n">
        <v>3</v>
      </c>
      <c r="O1203" s="0" t="n">
        <v>91</v>
      </c>
      <c r="P1203" s="0" t="n">
        <v>1500</v>
      </c>
      <c r="Q1203" s="0" t="n">
        <v>3.8</v>
      </c>
      <c r="R1203" s="0" t="str">
        <f aca="false">INDEX(Lookup!$B$4:$B$18,MATCH(C1203,Lookup!$A$4:$A$18,0))</f>
        <v>India</v>
      </c>
      <c r="S1203" s="20" t="n">
        <f aca="false">INDEX(Lookup!$D$4:$D$18,MATCH(C1203,Lookup!$A$4:$A$18,0))</f>
        <v>0.012</v>
      </c>
      <c r="T1203" s="21" t="n">
        <f aca="false">ROUND(P1203*S1203,2)</f>
        <v>18</v>
      </c>
      <c r="U1203" s="21" t="n">
        <f aca="false">IF(T1203&lt;=10,1,IF(T1203&lt;=20,2,IF(T1203&lt;=30,3,IF(T1203&lt;=40,4,IF(T1203&lt;=50,5,IF(T1203&lt;=100,6,IF(T1203&lt;=250,7,8)))))))</f>
        <v>2</v>
      </c>
      <c r="V1203" s="21" t="n">
        <f aca="false">IF(AND(OR(Dashboard!$T$3="All",R1203=Dashboard!$T$3),OR(Dashboard!$T$4="All",D1203=Dashboard!$T$4)),1,0)</f>
        <v>1</v>
      </c>
      <c r="W1203" s="21" t="n">
        <f aca="false">IF(V1203=1,T1203+ROW()/10000000,0)</f>
        <v>18.0001203</v>
      </c>
    </row>
    <row r="1204" customFormat="false" ht="15" hidden="false" customHeight="false" outlineLevel="0" collapsed="false">
      <c r="A1204" s="0" t="n">
        <v>300490</v>
      </c>
      <c r="B1204" s="0" t="s">
        <v>3762</v>
      </c>
      <c r="C1204" s="0" t="n">
        <v>1</v>
      </c>
      <c r="D1204" s="0" t="s">
        <v>3667</v>
      </c>
      <c r="E1204" s="0" t="s">
        <v>3763</v>
      </c>
      <c r="F1204" s="0" t="s">
        <v>3764</v>
      </c>
      <c r="G1204" s="0" t="s">
        <v>3765</v>
      </c>
      <c r="H1204" s="0" t="s">
        <v>1615</v>
      </c>
      <c r="I1204" s="0" t="s">
        <v>2123</v>
      </c>
      <c r="J1204" s="0" t="s">
        <v>46</v>
      </c>
      <c r="K1204" s="0" t="s">
        <v>47</v>
      </c>
      <c r="L1204" s="0" t="s">
        <v>47</v>
      </c>
      <c r="M1204" s="0" t="s">
        <v>47</v>
      </c>
      <c r="N1204" s="0" t="n">
        <v>3</v>
      </c>
      <c r="O1204" s="0" t="n">
        <v>7</v>
      </c>
      <c r="P1204" s="0" t="n">
        <v>1000</v>
      </c>
      <c r="Q1204" s="0" t="n">
        <v>3</v>
      </c>
      <c r="R1204" s="0" t="str">
        <f aca="false">INDEX(Lookup!$B$4:$B$18,MATCH(C1204,Lookup!$A$4:$A$18,0))</f>
        <v>India</v>
      </c>
      <c r="S1204" s="20" t="n">
        <f aca="false">INDEX(Lookup!$D$4:$D$18,MATCH(C1204,Lookup!$A$4:$A$18,0))</f>
        <v>0.012</v>
      </c>
      <c r="T1204" s="21" t="n">
        <f aca="false">ROUND(P1204*S1204,2)</f>
        <v>12</v>
      </c>
      <c r="U1204" s="21" t="n">
        <f aca="false">IF(T1204&lt;=10,1,IF(T1204&lt;=20,2,IF(T1204&lt;=30,3,IF(T1204&lt;=40,4,IF(T1204&lt;=50,5,IF(T1204&lt;=100,6,IF(T1204&lt;=250,7,8)))))))</f>
        <v>2</v>
      </c>
      <c r="V1204" s="21" t="n">
        <f aca="false">IF(AND(OR(Dashboard!$T$3="All",R1204=Dashboard!$T$3),OR(Dashboard!$T$4="All",D1204=Dashboard!$T$4)),1,0)</f>
        <v>1</v>
      </c>
      <c r="W1204" s="21" t="n">
        <f aca="false">IF(V1204=1,T1204+ROW()/10000000,0)</f>
        <v>12.0001204</v>
      </c>
    </row>
    <row r="1205" customFormat="false" ht="15" hidden="false" customHeight="false" outlineLevel="0" collapsed="false">
      <c r="A1205" s="0" t="n">
        <v>300488</v>
      </c>
      <c r="B1205" s="0" t="s">
        <v>3766</v>
      </c>
      <c r="C1205" s="0" t="n">
        <v>1</v>
      </c>
      <c r="D1205" s="0" t="s">
        <v>3667</v>
      </c>
      <c r="E1205" s="0" t="s">
        <v>3763</v>
      </c>
      <c r="F1205" s="0" t="s">
        <v>3764</v>
      </c>
      <c r="G1205" s="0" t="s">
        <v>3765</v>
      </c>
      <c r="H1205" s="0" t="s">
        <v>3767</v>
      </c>
      <c r="I1205" s="0" t="s">
        <v>2123</v>
      </c>
      <c r="J1205" s="0" t="s">
        <v>46</v>
      </c>
      <c r="K1205" s="0" t="s">
        <v>47</v>
      </c>
      <c r="L1205" s="0" t="s">
        <v>47</v>
      </c>
      <c r="M1205" s="0" t="s">
        <v>47</v>
      </c>
      <c r="N1205" s="0" t="n">
        <v>3</v>
      </c>
      <c r="O1205" s="0" t="n">
        <v>37</v>
      </c>
      <c r="P1205" s="0" t="n">
        <v>1800</v>
      </c>
      <c r="Q1205" s="0" t="n">
        <v>3.5</v>
      </c>
      <c r="R1205" s="0" t="str">
        <f aca="false">INDEX(Lookup!$B$4:$B$18,MATCH(C1205,Lookup!$A$4:$A$18,0))</f>
        <v>India</v>
      </c>
      <c r="S1205" s="20" t="n">
        <f aca="false">INDEX(Lookup!$D$4:$D$18,MATCH(C1205,Lookup!$A$4:$A$18,0))</f>
        <v>0.012</v>
      </c>
      <c r="T1205" s="21" t="n">
        <f aca="false">ROUND(P1205*S1205,2)</f>
        <v>21.6</v>
      </c>
      <c r="U1205" s="21" t="n">
        <f aca="false">IF(T1205&lt;=10,1,IF(T1205&lt;=20,2,IF(T1205&lt;=30,3,IF(T1205&lt;=40,4,IF(T1205&lt;=50,5,IF(T1205&lt;=100,6,IF(T1205&lt;=250,7,8)))))))</f>
        <v>3</v>
      </c>
      <c r="V1205" s="21" t="n">
        <f aca="false">IF(AND(OR(Dashboard!$T$3="All",R1205=Dashboard!$T$3),OR(Dashboard!$T$4="All",D1205=Dashboard!$T$4)),1,0)</f>
        <v>1</v>
      </c>
      <c r="W1205" s="21" t="n">
        <f aca="false">IF(V1205=1,T1205+ROW()/10000000,0)</f>
        <v>21.6001205</v>
      </c>
    </row>
    <row r="1206" customFormat="false" ht="15" hidden="false" customHeight="false" outlineLevel="0" collapsed="false">
      <c r="A1206" s="0" t="n">
        <v>18306521</v>
      </c>
      <c r="B1206" s="0" t="s">
        <v>3768</v>
      </c>
      <c r="C1206" s="0" t="n">
        <v>1</v>
      </c>
      <c r="D1206" s="0" t="s">
        <v>3667</v>
      </c>
      <c r="E1206" s="0" t="s">
        <v>3769</v>
      </c>
      <c r="F1206" s="0" t="s">
        <v>3770</v>
      </c>
      <c r="G1206" s="0" t="s">
        <v>3771</v>
      </c>
      <c r="H1206" s="0" t="s">
        <v>3772</v>
      </c>
      <c r="I1206" s="0" t="s">
        <v>2123</v>
      </c>
      <c r="J1206" s="0" t="s">
        <v>46</v>
      </c>
      <c r="K1206" s="0" t="s">
        <v>47</v>
      </c>
      <c r="L1206" s="0" t="s">
        <v>47</v>
      </c>
      <c r="M1206" s="0" t="s">
        <v>47</v>
      </c>
      <c r="N1206" s="0" t="n">
        <v>4</v>
      </c>
      <c r="O1206" s="0" t="n">
        <v>32</v>
      </c>
      <c r="P1206" s="0" t="n">
        <v>2200</v>
      </c>
      <c r="Q1206" s="0" t="n">
        <v>3.5</v>
      </c>
      <c r="R1206" s="0" t="str">
        <f aca="false">INDEX(Lookup!$B$4:$B$18,MATCH(C1206,Lookup!$A$4:$A$18,0))</f>
        <v>India</v>
      </c>
      <c r="S1206" s="20" t="n">
        <f aca="false">INDEX(Lookup!$D$4:$D$18,MATCH(C1206,Lookup!$A$4:$A$18,0))</f>
        <v>0.012</v>
      </c>
      <c r="T1206" s="21" t="n">
        <f aca="false">ROUND(P1206*S1206,2)</f>
        <v>26.4</v>
      </c>
      <c r="U1206" s="21" t="n">
        <f aca="false">IF(T1206&lt;=10,1,IF(T1206&lt;=20,2,IF(T1206&lt;=30,3,IF(T1206&lt;=40,4,IF(T1206&lt;=50,5,IF(T1206&lt;=100,6,IF(T1206&lt;=250,7,8)))))))</f>
        <v>3</v>
      </c>
      <c r="V1206" s="21" t="n">
        <f aca="false">IF(AND(OR(Dashboard!$T$3="All",R1206=Dashboard!$T$3),OR(Dashboard!$T$4="All",D1206=Dashboard!$T$4)),1,0)</f>
        <v>1</v>
      </c>
      <c r="W1206" s="21" t="n">
        <f aca="false">IF(V1206=1,T1206+ROW()/10000000,0)</f>
        <v>26.4001206</v>
      </c>
    </row>
    <row r="1207" customFormat="false" ht="15" hidden="false" customHeight="false" outlineLevel="0" collapsed="false">
      <c r="A1207" s="0" t="n">
        <v>309090</v>
      </c>
      <c r="B1207" s="0" t="s">
        <v>3773</v>
      </c>
      <c r="C1207" s="0" t="n">
        <v>1</v>
      </c>
      <c r="D1207" s="0" t="s">
        <v>3667</v>
      </c>
      <c r="E1207" s="0" t="s">
        <v>3774</v>
      </c>
      <c r="F1207" s="0" t="s">
        <v>3775</v>
      </c>
      <c r="G1207" s="0" t="s">
        <v>3776</v>
      </c>
      <c r="H1207" s="0" t="s">
        <v>3777</v>
      </c>
      <c r="I1207" s="0" t="s">
        <v>2123</v>
      </c>
      <c r="J1207" s="0" t="s">
        <v>46</v>
      </c>
      <c r="K1207" s="0" t="s">
        <v>47</v>
      </c>
      <c r="L1207" s="0" t="s">
        <v>47</v>
      </c>
      <c r="M1207" s="0" t="s">
        <v>47</v>
      </c>
      <c r="N1207" s="0" t="n">
        <v>3</v>
      </c>
      <c r="O1207" s="0" t="n">
        <v>19</v>
      </c>
      <c r="P1207" s="0" t="n">
        <v>1300</v>
      </c>
      <c r="Q1207" s="0" t="n">
        <v>3.4</v>
      </c>
      <c r="R1207" s="0" t="str">
        <f aca="false">INDEX(Lookup!$B$4:$B$18,MATCH(C1207,Lookup!$A$4:$A$18,0))</f>
        <v>India</v>
      </c>
      <c r="S1207" s="20" t="n">
        <f aca="false">INDEX(Lookup!$D$4:$D$18,MATCH(C1207,Lookup!$A$4:$A$18,0))</f>
        <v>0.012</v>
      </c>
      <c r="T1207" s="21" t="n">
        <f aca="false">ROUND(P1207*S1207,2)</f>
        <v>15.6</v>
      </c>
      <c r="U1207" s="21" t="n">
        <f aca="false">IF(T1207&lt;=10,1,IF(T1207&lt;=20,2,IF(T1207&lt;=30,3,IF(T1207&lt;=40,4,IF(T1207&lt;=50,5,IF(T1207&lt;=100,6,IF(T1207&lt;=250,7,8)))))))</f>
        <v>2</v>
      </c>
      <c r="V1207" s="21" t="n">
        <f aca="false">IF(AND(OR(Dashboard!$T$3="All",R1207=Dashboard!$T$3),OR(Dashboard!$T$4="All",D1207=Dashboard!$T$4)),1,0)</f>
        <v>1</v>
      </c>
      <c r="W1207" s="21" t="n">
        <f aca="false">IF(V1207=1,T1207+ROW()/10000000,0)</f>
        <v>15.6001207</v>
      </c>
    </row>
    <row r="1208" customFormat="false" ht="15" hidden="false" customHeight="false" outlineLevel="0" collapsed="false">
      <c r="A1208" s="0" t="n">
        <v>18441709</v>
      </c>
      <c r="B1208" s="0" t="s">
        <v>3778</v>
      </c>
      <c r="C1208" s="0" t="n">
        <v>1</v>
      </c>
      <c r="D1208" s="0" t="s">
        <v>3667</v>
      </c>
      <c r="E1208" s="0" t="s">
        <v>3779</v>
      </c>
      <c r="F1208" s="0" t="s">
        <v>3780</v>
      </c>
      <c r="G1208" s="0" t="s">
        <v>3781</v>
      </c>
      <c r="H1208" s="0" t="s">
        <v>3782</v>
      </c>
      <c r="I1208" s="0" t="s">
        <v>2123</v>
      </c>
      <c r="J1208" s="0" t="s">
        <v>47</v>
      </c>
      <c r="K1208" s="0" t="s">
        <v>47</v>
      </c>
      <c r="L1208" s="0" t="s">
        <v>47</v>
      </c>
      <c r="M1208" s="0" t="s">
        <v>47</v>
      </c>
      <c r="N1208" s="0" t="n">
        <v>4</v>
      </c>
      <c r="O1208" s="0" t="n">
        <v>6</v>
      </c>
      <c r="P1208" s="0" t="n">
        <v>2700</v>
      </c>
      <c r="Q1208" s="0" t="n">
        <v>3.2</v>
      </c>
      <c r="R1208" s="0" t="str">
        <f aca="false">INDEX(Lookup!$B$4:$B$18,MATCH(C1208,Lookup!$A$4:$A$18,0))</f>
        <v>India</v>
      </c>
      <c r="S1208" s="20" t="n">
        <f aca="false">INDEX(Lookup!$D$4:$D$18,MATCH(C1208,Lookup!$A$4:$A$18,0))</f>
        <v>0.012</v>
      </c>
      <c r="T1208" s="21" t="n">
        <f aca="false">ROUND(P1208*S1208,2)</f>
        <v>32.4</v>
      </c>
      <c r="U1208" s="21" t="n">
        <f aca="false">IF(T1208&lt;=10,1,IF(T1208&lt;=20,2,IF(T1208&lt;=30,3,IF(T1208&lt;=40,4,IF(T1208&lt;=50,5,IF(T1208&lt;=100,6,IF(T1208&lt;=250,7,8)))))))</f>
        <v>4</v>
      </c>
      <c r="V1208" s="21" t="n">
        <f aca="false">IF(AND(OR(Dashboard!$T$3="All",R1208=Dashboard!$T$3),OR(Dashboard!$T$4="All",D1208=Dashboard!$T$4)),1,0)</f>
        <v>1</v>
      </c>
      <c r="W1208" s="21" t="n">
        <f aca="false">IF(V1208=1,T1208+ROW()/10000000,0)</f>
        <v>32.4001208</v>
      </c>
    </row>
    <row r="1209" customFormat="false" ht="15" hidden="false" customHeight="false" outlineLevel="0" collapsed="false">
      <c r="A1209" s="0" t="n">
        <v>18441707</v>
      </c>
      <c r="B1209" s="0" t="s">
        <v>3783</v>
      </c>
      <c r="C1209" s="0" t="n">
        <v>1</v>
      </c>
      <c r="D1209" s="0" t="s">
        <v>3667</v>
      </c>
      <c r="E1209" s="0" t="s">
        <v>3779</v>
      </c>
      <c r="F1209" s="0" t="s">
        <v>3780</v>
      </c>
      <c r="G1209" s="0" t="s">
        <v>3781</v>
      </c>
      <c r="H1209" s="0" t="s">
        <v>3782</v>
      </c>
      <c r="I1209" s="0" t="s">
        <v>2123</v>
      </c>
      <c r="J1209" s="0" t="s">
        <v>47</v>
      </c>
      <c r="K1209" s="0" t="s">
        <v>47</v>
      </c>
      <c r="L1209" s="0" t="s">
        <v>47</v>
      </c>
      <c r="M1209" s="0" t="s">
        <v>47</v>
      </c>
      <c r="N1209" s="0" t="n">
        <v>4</v>
      </c>
      <c r="O1209" s="0" t="n">
        <v>3</v>
      </c>
      <c r="P1209" s="0" t="n">
        <v>2500</v>
      </c>
      <c r="Q1209" s="0" t="n">
        <v>1</v>
      </c>
      <c r="R1209" s="0" t="str">
        <f aca="false">INDEX(Lookup!$B$4:$B$18,MATCH(C1209,Lookup!$A$4:$A$18,0))</f>
        <v>India</v>
      </c>
      <c r="S1209" s="20" t="n">
        <f aca="false">INDEX(Lookup!$D$4:$D$18,MATCH(C1209,Lookup!$A$4:$A$18,0))</f>
        <v>0.012</v>
      </c>
      <c r="T1209" s="21" t="n">
        <f aca="false">ROUND(P1209*S1209,2)</f>
        <v>30</v>
      </c>
      <c r="U1209" s="21" t="n">
        <f aca="false">IF(T1209&lt;=10,1,IF(T1209&lt;=20,2,IF(T1209&lt;=30,3,IF(T1209&lt;=40,4,IF(T1209&lt;=50,5,IF(T1209&lt;=100,6,IF(T1209&lt;=250,7,8)))))))</f>
        <v>3</v>
      </c>
      <c r="V1209" s="21" t="n">
        <f aca="false">IF(AND(OR(Dashboard!$T$3="All",R1209=Dashboard!$T$3),OR(Dashboard!$T$4="All",D1209=Dashboard!$T$4)),1,0)</f>
        <v>1</v>
      </c>
      <c r="W1209" s="21" t="n">
        <f aca="false">IF(V1209=1,T1209+ROW()/10000000,0)</f>
        <v>30.0001209</v>
      </c>
    </row>
    <row r="1210" customFormat="false" ht="15" hidden="false" customHeight="false" outlineLevel="0" collapsed="false">
      <c r="A1210" s="0" t="n">
        <v>304832</v>
      </c>
      <c r="B1210" s="0" t="s">
        <v>3784</v>
      </c>
      <c r="C1210" s="0" t="n">
        <v>1</v>
      </c>
      <c r="D1210" s="0" t="s">
        <v>3667</v>
      </c>
      <c r="E1210" s="0" t="s">
        <v>3785</v>
      </c>
      <c r="F1210" s="0" t="s">
        <v>3786</v>
      </c>
      <c r="G1210" s="0" t="s">
        <v>3787</v>
      </c>
      <c r="H1210" s="0" t="s">
        <v>3788</v>
      </c>
      <c r="I1210" s="0" t="s">
        <v>2123</v>
      </c>
      <c r="J1210" s="0" t="s">
        <v>47</v>
      </c>
      <c r="K1210" s="0" t="s">
        <v>47</v>
      </c>
      <c r="L1210" s="0" t="s">
        <v>47</v>
      </c>
      <c r="M1210" s="0" t="s">
        <v>47</v>
      </c>
      <c r="N1210" s="0" t="n">
        <v>3</v>
      </c>
      <c r="O1210" s="0" t="n">
        <v>231</v>
      </c>
      <c r="P1210" s="0" t="n">
        <v>1700</v>
      </c>
      <c r="Q1210" s="0" t="n">
        <v>3.9</v>
      </c>
      <c r="R1210" s="0" t="str">
        <f aca="false">INDEX(Lookup!$B$4:$B$18,MATCH(C1210,Lookup!$A$4:$A$18,0))</f>
        <v>India</v>
      </c>
      <c r="S1210" s="20" t="n">
        <f aca="false">INDEX(Lookup!$D$4:$D$18,MATCH(C1210,Lookup!$A$4:$A$18,0))</f>
        <v>0.012</v>
      </c>
      <c r="T1210" s="21" t="n">
        <f aca="false">ROUND(P1210*S1210,2)</f>
        <v>20.4</v>
      </c>
      <c r="U1210" s="21" t="n">
        <f aca="false">IF(T1210&lt;=10,1,IF(T1210&lt;=20,2,IF(T1210&lt;=30,3,IF(T1210&lt;=40,4,IF(T1210&lt;=50,5,IF(T1210&lt;=100,6,IF(T1210&lt;=250,7,8)))))))</f>
        <v>3</v>
      </c>
      <c r="V1210" s="21" t="n">
        <f aca="false">IF(AND(OR(Dashboard!$T$3="All",R1210=Dashboard!$T$3),OR(Dashboard!$T$4="All",D1210=Dashboard!$T$4)),1,0)</f>
        <v>1</v>
      </c>
      <c r="W1210" s="21" t="n">
        <f aca="false">IF(V1210=1,T1210+ROW()/10000000,0)</f>
        <v>20.400121</v>
      </c>
    </row>
    <row r="1211" customFormat="false" ht="15" hidden="false" customHeight="false" outlineLevel="0" collapsed="false">
      <c r="A1211" s="0" t="n">
        <v>311297</v>
      </c>
      <c r="B1211" s="0" t="s">
        <v>3789</v>
      </c>
      <c r="C1211" s="0" t="n">
        <v>1</v>
      </c>
      <c r="D1211" s="0" t="s">
        <v>3667</v>
      </c>
      <c r="E1211" s="0" t="s">
        <v>3790</v>
      </c>
      <c r="F1211" s="0" t="s">
        <v>3786</v>
      </c>
      <c r="G1211" s="0" t="s">
        <v>3787</v>
      </c>
      <c r="H1211" s="0" t="s">
        <v>3791</v>
      </c>
      <c r="I1211" s="0" t="s">
        <v>2123</v>
      </c>
      <c r="J1211" s="0" t="s">
        <v>46</v>
      </c>
      <c r="K1211" s="0" t="s">
        <v>46</v>
      </c>
      <c r="L1211" s="0" t="s">
        <v>47</v>
      </c>
      <c r="M1211" s="0" t="s">
        <v>47</v>
      </c>
      <c r="N1211" s="0" t="n">
        <v>2</v>
      </c>
      <c r="O1211" s="0" t="n">
        <v>364</v>
      </c>
      <c r="P1211" s="0" t="n">
        <v>800</v>
      </c>
      <c r="Q1211" s="0" t="n">
        <v>3.7</v>
      </c>
      <c r="R1211" s="0" t="str">
        <f aca="false">INDEX(Lookup!$B$4:$B$18,MATCH(C1211,Lookup!$A$4:$A$18,0))</f>
        <v>India</v>
      </c>
      <c r="S1211" s="20" t="n">
        <f aca="false">INDEX(Lookup!$D$4:$D$18,MATCH(C1211,Lookup!$A$4:$A$18,0))</f>
        <v>0.012</v>
      </c>
      <c r="T1211" s="21" t="n">
        <f aca="false">ROUND(P1211*S1211,2)</f>
        <v>9.6</v>
      </c>
      <c r="U1211" s="21" t="n">
        <f aca="false">IF(T1211&lt;=10,1,IF(T1211&lt;=20,2,IF(T1211&lt;=30,3,IF(T1211&lt;=40,4,IF(T1211&lt;=50,5,IF(T1211&lt;=100,6,IF(T1211&lt;=250,7,8)))))))</f>
        <v>1</v>
      </c>
      <c r="V1211" s="21" t="n">
        <f aca="false">IF(AND(OR(Dashboard!$T$3="All",R1211=Dashboard!$T$3),OR(Dashboard!$T$4="All",D1211=Dashboard!$T$4)),1,0)</f>
        <v>1</v>
      </c>
      <c r="W1211" s="21" t="n">
        <f aca="false">IF(V1211=1,T1211+ROW()/10000000,0)</f>
        <v>9.6001211</v>
      </c>
    </row>
    <row r="1212" customFormat="false" ht="15" hidden="false" customHeight="false" outlineLevel="0" collapsed="false">
      <c r="A1212" s="0" t="n">
        <v>303858</v>
      </c>
      <c r="B1212" s="0" t="s">
        <v>3792</v>
      </c>
      <c r="C1212" s="0" t="n">
        <v>1</v>
      </c>
      <c r="D1212" s="0" t="s">
        <v>3667</v>
      </c>
      <c r="E1212" s="0" t="s">
        <v>3793</v>
      </c>
      <c r="F1212" s="0" t="s">
        <v>3786</v>
      </c>
      <c r="G1212" s="0" t="s">
        <v>3787</v>
      </c>
      <c r="H1212" s="0" t="s">
        <v>3794</v>
      </c>
      <c r="I1212" s="0" t="s">
        <v>2123</v>
      </c>
      <c r="J1212" s="0" t="s">
        <v>46</v>
      </c>
      <c r="K1212" s="0" t="s">
        <v>47</v>
      </c>
      <c r="L1212" s="0" t="s">
        <v>47</v>
      </c>
      <c r="M1212" s="0" t="s">
        <v>47</v>
      </c>
      <c r="N1212" s="0" t="n">
        <v>3</v>
      </c>
      <c r="O1212" s="0" t="n">
        <v>127</v>
      </c>
      <c r="P1212" s="0" t="n">
        <v>1700</v>
      </c>
      <c r="Q1212" s="0" t="n">
        <v>3.7</v>
      </c>
      <c r="R1212" s="0" t="str">
        <f aca="false">INDEX(Lookup!$B$4:$B$18,MATCH(C1212,Lookup!$A$4:$A$18,0))</f>
        <v>India</v>
      </c>
      <c r="S1212" s="20" t="n">
        <f aca="false">INDEX(Lookup!$D$4:$D$18,MATCH(C1212,Lookup!$A$4:$A$18,0))</f>
        <v>0.012</v>
      </c>
      <c r="T1212" s="21" t="n">
        <f aca="false">ROUND(P1212*S1212,2)</f>
        <v>20.4</v>
      </c>
      <c r="U1212" s="21" t="n">
        <f aca="false">IF(T1212&lt;=10,1,IF(T1212&lt;=20,2,IF(T1212&lt;=30,3,IF(T1212&lt;=40,4,IF(T1212&lt;=50,5,IF(T1212&lt;=100,6,IF(T1212&lt;=250,7,8)))))))</f>
        <v>3</v>
      </c>
      <c r="V1212" s="21" t="n">
        <f aca="false">IF(AND(OR(Dashboard!$T$3="All",R1212=Dashboard!$T$3),OR(Dashboard!$T$4="All",D1212=Dashboard!$T$4)),1,0)</f>
        <v>1</v>
      </c>
      <c r="W1212" s="21" t="n">
        <f aca="false">IF(V1212=1,T1212+ROW()/10000000,0)</f>
        <v>20.4001212</v>
      </c>
    </row>
    <row r="1213" customFormat="false" ht="15" hidden="false" customHeight="false" outlineLevel="0" collapsed="false">
      <c r="A1213" s="0" t="n">
        <v>302288</v>
      </c>
      <c r="B1213" s="0" t="s">
        <v>3795</v>
      </c>
      <c r="C1213" s="0" t="n">
        <v>1</v>
      </c>
      <c r="D1213" s="0" t="s">
        <v>3667</v>
      </c>
      <c r="E1213" s="0" t="s">
        <v>3796</v>
      </c>
      <c r="F1213" s="0" t="s">
        <v>3786</v>
      </c>
      <c r="G1213" s="0" t="s">
        <v>3787</v>
      </c>
      <c r="H1213" s="0" t="s">
        <v>3797</v>
      </c>
      <c r="I1213" s="0" t="s">
        <v>2123</v>
      </c>
      <c r="J1213" s="0" t="s">
        <v>47</v>
      </c>
      <c r="K1213" s="0" t="s">
        <v>46</v>
      </c>
      <c r="L1213" s="0" t="s">
        <v>47</v>
      </c>
      <c r="M1213" s="0" t="s">
        <v>47</v>
      </c>
      <c r="N1213" s="0" t="n">
        <v>3</v>
      </c>
      <c r="O1213" s="0" t="n">
        <v>351</v>
      </c>
      <c r="P1213" s="0" t="n">
        <v>1000</v>
      </c>
      <c r="Q1213" s="0" t="n">
        <v>3.5</v>
      </c>
      <c r="R1213" s="0" t="str">
        <f aca="false">INDEX(Lookup!$B$4:$B$18,MATCH(C1213,Lookup!$A$4:$A$18,0))</f>
        <v>India</v>
      </c>
      <c r="S1213" s="20" t="n">
        <f aca="false">INDEX(Lookup!$D$4:$D$18,MATCH(C1213,Lookup!$A$4:$A$18,0))</f>
        <v>0.012</v>
      </c>
      <c r="T1213" s="21" t="n">
        <f aca="false">ROUND(P1213*S1213,2)</f>
        <v>12</v>
      </c>
      <c r="U1213" s="21" t="n">
        <f aca="false">IF(T1213&lt;=10,1,IF(T1213&lt;=20,2,IF(T1213&lt;=30,3,IF(T1213&lt;=40,4,IF(T1213&lt;=50,5,IF(T1213&lt;=100,6,IF(T1213&lt;=250,7,8)))))))</f>
        <v>2</v>
      </c>
      <c r="V1213" s="21" t="n">
        <f aca="false">IF(AND(OR(Dashboard!$T$3="All",R1213=Dashboard!$T$3),OR(Dashboard!$T$4="All",D1213=Dashboard!$T$4)),1,0)</f>
        <v>1</v>
      </c>
      <c r="W1213" s="21" t="n">
        <f aca="false">IF(V1213=1,T1213+ROW()/10000000,0)</f>
        <v>12.0001213</v>
      </c>
    </row>
    <row r="1214" customFormat="false" ht="15" hidden="false" customHeight="false" outlineLevel="0" collapsed="false">
      <c r="A1214" s="0" t="n">
        <v>18233573</v>
      </c>
      <c r="B1214" s="0" t="s">
        <v>3798</v>
      </c>
      <c r="C1214" s="0" t="n">
        <v>1</v>
      </c>
      <c r="D1214" s="0" t="s">
        <v>3667</v>
      </c>
      <c r="E1214" s="0" t="s">
        <v>3799</v>
      </c>
      <c r="F1214" s="0" t="s">
        <v>3786</v>
      </c>
      <c r="G1214" s="0" t="s">
        <v>3787</v>
      </c>
      <c r="H1214" s="0" t="s">
        <v>3800</v>
      </c>
      <c r="I1214" s="0" t="s">
        <v>2123</v>
      </c>
      <c r="J1214" s="0" t="s">
        <v>46</v>
      </c>
      <c r="K1214" s="0" t="s">
        <v>46</v>
      </c>
      <c r="L1214" s="0" t="s">
        <v>47</v>
      </c>
      <c r="M1214" s="0" t="s">
        <v>47</v>
      </c>
      <c r="N1214" s="0" t="n">
        <v>3</v>
      </c>
      <c r="O1214" s="0" t="n">
        <v>162</v>
      </c>
      <c r="P1214" s="0" t="n">
        <v>1500</v>
      </c>
      <c r="Q1214" s="0" t="n">
        <v>4</v>
      </c>
      <c r="R1214" s="0" t="str">
        <f aca="false">INDEX(Lookup!$B$4:$B$18,MATCH(C1214,Lookup!$A$4:$A$18,0))</f>
        <v>India</v>
      </c>
      <c r="S1214" s="20" t="n">
        <f aca="false">INDEX(Lookup!$D$4:$D$18,MATCH(C1214,Lookup!$A$4:$A$18,0))</f>
        <v>0.012</v>
      </c>
      <c r="T1214" s="21" t="n">
        <f aca="false">ROUND(P1214*S1214,2)</f>
        <v>18</v>
      </c>
      <c r="U1214" s="21" t="n">
        <f aca="false">IF(T1214&lt;=10,1,IF(T1214&lt;=20,2,IF(T1214&lt;=30,3,IF(T1214&lt;=40,4,IF(T1214&lt;=50,5,IF(T1214&lt;=100,6,IF(T1214&lt;=250,7,8)))))))</f>
        <v>2</v>
      </c>
      <c r="V1214" s="21" t="n">
        <f aca="false">IF(AND(OR(Dashboard!$T$3="All",R1214=Dashboard!$T$3),OR(Dashboard!$T$4="All",D1214=Dashboard!$T$4)),1,0)</f>
        <v>1</v>
      </c>
      <c r="W1214" s="21" t="n">
        <f aca="false">IF(V1214=1,T1214+ROW()/10000000,0)</f>
        <v>18.0001214</v>
      </c>
    </row>
    <row r="1215" customFormat="false" ht="15" hidden="false" customHeight="false" outlineLevel="0" collapsed="false">
      <c r="A1215" s="0" t="n">
        <v>309015</v>
      </c>
      <c r="B1215" s="0" t="s">
        <v>3801</v>
      </c>
      <c r="C1215" s="0" t="n">
        <v>1</v>
      </c>
      <c r="D1215" s="0" t="s">
        <v>3667</v>
      </c>
      <c r="E1215" s="0" t="s">
        <v>3802</v>
      </c>
      <c r="F1215" s="0" t="s">
        <v>3786</v>
      </c>
      <c r="G1215" s="0" t="s">
        <v>3787</v>
      </c>
      <c r="H1215" s="0" t="s">
        <v>3803</v>
      </c>
      <c r="I1215" s="0" t="s">
        <v>2123</v>
      </c>
      <c r="J1215" s="0" t="s">
        <v>46</v>
      </c>
      <c r="K1215" s="0" t="s">
        <v>47</v>
      </c>
      <c r="L1215" s="0" t="s">
        <v>47</v>
      </c>
      <c r="M1215" s="0" t="s">
        <v>47</v>
      </c>
      <c r="N1215" s="0" t="n">
        <v>3</v>
      </c>
      <c r="O1215" s="0" t="n">
        <v>248</v>
      </c>
      <c r="P1215" s="0" t="n">
        <v>1300</v>
      </c>
      <c r="Q1215" s="0" t="n">
        <v>4.2</v>
      </c>
      <c r="R1215" s="0" t="str">
        <f aca="false">INDEX(Lookup!$B$4:$B$18,MATCH(C1215,Lookup!$A$4:$A$18,0))</f>
        <v>India</v>
      </c>
      <c r="S1215" s="20" t="n">
        <f aca="false">INDEX(Lookup!$D$4:$D$18,MATCH(C1215,Lookup!$A$4:$A$18,0))</f>
        <v>0.012</v>
      </c>
      <c r="T1215" s="21" t="n">
        <f aca="false">ROUND(P1215*S1215,2)</f>
        <v>15.6</v>
      </c>
      <c r="U1215" s="21" t="n">
        <f aca="false">IF(T1215&lt;=10,1,IF(T1215&lt;=20,2,IF(T1215&lt;=30,3,IF(T1215&lt;=40,4,IF(T1215&lt;=50,5,IF(T1215&lt;=100,6,IF(T1215&lt;=250,7,8)))))))</f>
        <v>2</v>
      </c>
      <c r="V1215" s="21" t="n">
        <f aca="false">IF(AND(OR(Dashboard!$T$3="All",R1215=Dashboard!$T$3),OR(Dashboard!$T$4="All",D1215=Dashboard!$T$4)),1,0)</f>
        <v>1</v>
      </c>
      <c r="W1215" s="21" t="n">
        <f aca="false">IF(V1215=1,T1215+ROW()/10000000,0)</f>
        <v>15.6001215</v>
      </c>
    </row>
    <row r="1216" customFormat="false" ht="15" hidden="false" customHeight="false" outlineLevel="0" collapsed="false">
      <c r="A1216" s="0" t="n">
        <v>18382344</v>
      </c>
      <c r="B1216" s="0" t="s">
        <v>3804</v>
      </c>
      <c r="C1216" s="0" t="n">
        <v>1</v>
      </c>
      <c r="D1216" s="0" t="s">
        <v>3667</v>
      </c>
      <c r="E1216" s="0" t="s">
        <v>3805</v>
      </c>
      <c r="F1216" s="0" t="s">
        <v>3786</v>
      </c>
      <c r="G1216" s="0" t="s">
        <v>3787</v>
      </c>
      <c r="H1216" s="0" t="s">
        <v>3806</v>
      </c>
      <c r="I1216" s="0" t="s">
        <v>2123</v>
      </c>
      <c r="J1216" s="0" t="s">
        <v>46</v>
      </c>
      <c r="K1216" s="0" t="s">
        <v>46</v>
      </c>
      <c r="L1216" s="0" t="s">
        <v>47</v>
      </c>
      <c r="M1216" s="0" t="s">
        <v>47</v>
      </c>
      <c r="N1216" s="0" t="n">
        <v>3</v>
      </c>
      <c r="O1216" s="0" t="n">
        <v>144</v>
      </c>
      <c r="P1216" s="0" t="n">
        <v>1500</v>
      </c>
      <c r="Q1216" s="0" t="n">
        <v>4.2</v>
      </c>
      <c r="R1216" s="0" t="str">
        <f aca="false">INDEX(Lookup!$B$4:$B$18,MATCH(C1216,Lookup!$A$4:$A$18,0))</f>
        <v>India</v>
      </c>
      <c r="S1216" s="20" t="n">
        <f aca="false">INDEX(Lookup!$D$4:$D$18,MATCH(C1216,Lookup!$A$4:$A$18,0))</f>
        <v>0.012</v>
      </c>
      <c r="T1216" s="21" t="n">
        <f aca="false">ROUND(P1216*S1216,2)</f>
        <v>18</v>
      </c>
      <c r="U1216" s="21" t="n">
        <f aca="false">IF(T1216&lt;=10,1,IF(T1216&lt;=20,2,IF(T1216&lt;=30,3,IF(T1216&lt;=40,4,IF(T1216&lt;=50,5,IF(T1216&lt;=100,6,IF(T1216&lt;=250,7,8)))))))</f>
        <v>2</v>
      </c>
      <c r="V1216" s="21" t="n">
        <f aca="false">IF(AND(OR(Dashboard!$T$3="All",R1216=Dashboard!$T$3),OR(Dashboard!$T$4="All",D1216=Dashboard!$T$4)),1,0)</f>
        <v>1</v>
      </c>
      <c r="W1216" s="21" t="n">
        <f aca="false">IF(V1216=1,T1216+ROW()/10000000,0)</f>
        <v>18.0001216</v>
      </c>
    </row>
    <row r="1217" customFormat="false" ht="15" hidden="false" customHeight="false" outlineLevel="0" collapsed="false">
      <c r="A1217" s="0" t="n">
        <v>18254537</v>
      </c>
      <c r="B1217" s="0" t="s">
        <v>3807</v>
      </c>
      <c r="C1217" s="0" t="n">
        <v>1</v>
      </c>
      <c r="D1217" s="0" t="s">
        <v>3667</v>
      </c>
      <c r="E1217" s="0" t="s">
        <v>3808</v>
      </c>
      <c r="F1217" s="0" t="s">
        <v>3786</v>
      </c>
      <c r="G1217" s="0" t="s">
        <v>3787</v>
      </c>
      <c r="H1217" s="0" t="s">
        <v>3809</v>
      </c>
      <c r="I1217" s="0" t="s">
        <v>2123</v>
      </c>
      <c r="J1217" s="0" t="s">
        <v>46</v>
      </c>
      <c r="K1217" s="0" t="s">
        <v>47</v>
      </c>
      <c r="L1217" s="0" t="s">
        <v>47</v>
      </c>
      <c r="M1217" s="0" t="s">
        <v>47</v>
      </c>
      <c r="N1217" s="0" t="n">
        <v>3</v>
      </c>
      <c r="O1217" s="0" t="n">
        <v>214</v>
      </c>
      <c r="P1217" s="0" t="n">
        <v>1600</v>
      </c>
      <c r="Q1217" s="0" t="n">
        <v>4.1</v>
      </c>
      <c r="R1217" s="0" t="str">
        <f aca="false">INDEX(Lookup!$B$4:$B$18,MATCH(C1217,Lookup!$A$4:$A$18,0))</f>
        <v>India</v>
      </c>
      <c r="S1217" s="20" t="n">
        <f aca="false">INDEX(Lookup!$D$4:$D$18,MATCH(C1217,Lookup!$A$4:$A$18,0))</f>
        <v>0.012</v>
      </c>
      <c r="T1217" s="21" t="n">
        <f aca="false">ROUND(P1217*S1217,2)</f>
        <v>19.2</v>
      </c>
      <c r="U1217" s="21" t="n">
        <f aca="false">IF(T1217&lt;=10,1,IF(T1217&lt;=20,2,IF(T1217&lt;=30,3,IF(T1217&lt;=40,4,IF(T1217&lt;=50,5,IF(T1217&lt;=100,6,IF(T1217&lt;=250,7,8)))))))</f>
        <v>2</v>
      </c>
      <c r="V1217" s="21" t="n">
        <f aca="false">IF(AND(OR(Dashboard!$T$3="All",R1217=Dashboard!$T$3),OR(Dashboard!$T$4="All",D1217=Dashboard!$T$4)),1,0)</f>
        <v>1</v>
      </c>
      <c r="W1217" s="21" t="n">
        <f aca="false">IF(V1217=1,T1217+ROW()/10000000,0)</f>
        <v>19.2001217</v>
      </c>
    </row>
    <row r="1218" customFormat="false" ht="15" hidden="false" customHeight="false" outlineLevel="0" collapsed="false">
      <c r="A1218" s="0" t="n">
        <v>4358</v>
      </c>
      <c r="B1218" s="0" t="s">
        <v>3810</v>
      </c>
      <c r="C1218" s="0" t="n">
        <v>1</v>
      </c>
      <c r="D1218" s="0" t="s">
        <v>3667</v>
      </c>
      <c r="E1218" s="0" t="s">
        <v>3811</v>
      </c>
      <c r="F1218" s="0" t="s">
        <v>3812</v>
      </c>
      <c r="G1218" s="0" t="s">
        <v>3813</v>
      </c>
      <c r="H1218" s="0" t="s">
        <v>3539</v>
      </c>
      <c r="I1218" s="0" t="s">
        <v>2123</v>
      </c>
      <c r="J1218" s="0" t="s">
        <v>46</v>
      </c>
      <c r="K1218" s="0" t="s">
        <v>47</v>
      </c>
      <c r="L1218" s="0" t="s">
        <v>47</v>
      </c>
      <c r="M1218" s="0" t="s">
        <v>47</v>
      </c>
      <c r="N1218" s="0" t="n">
        <v>4</v>
      </c>
      <c r="O1218" s="0" t="n">
        <v>181</v>
      </c>
      <c r="P1218" s="0" t="n">
        <v>3500</v>
      </c>
      <c r="Q1218" s="0" t="n">
        <v>3.9</v>
      </c>
      <c r="R1218" s="0" t="str">
        <f aca="false">INDEX(Lookup!$B$4:$B$18,MATCH(C1218,Lookup!$A$4:$A$18,0))</f>
        <v>India</v>
      </c>
      <c r="S1218" s="20" t="n">
        <f aca="false">INDEX(Lookup!$D$4:$D$18,MATCH(C1218,Lookup!$A$4:$A$18,0))</f>
        <v>0.012</v>
      </c>
      <c r="T1218" s="21" t="n">
        <f aca="false">ROUND(P1218*S1218,2)</f>
        <v>42</v>
      </c>
      <c r="U1218" s="21" t="n">
        <f aca="false">IF(T1218&lt;=10,1,IF(T1218&lt;=20,2,IF(T1218&lt;=30,3,IF(T1218&lt;=40,4,IF(T1218&lt;=50,5,IF(T1218&lt;=100,6,IF(T1218&lt;=250,7,8)))))))</f>
        <v>5</v>
      </c>
      <c r="V1218" s="21" t="n">
        <f aca="false">IF(AND(OR(Dashboard!$T$3="All",R1218=Dashboard!$T$3),OR(Dashboard!$T$4="All",D1218=Dashboard!$T$4)),1,0)</f>
        <v>1</v>
      </c>
      <c r="W1218" s="21" t="n">
        <f aca="false">IF(V1218=1,T1218+ROW()/10000000,0)</f>
        <v>42.0001218</v>
      </c>
    </row>
    <row r="1219" customFormat="false" ht="15" hidden="false" customHeight="false" outlineLevel="0" collapsed="false">
      <c r="A1219" s="0" t="n">
        <v>2443</v>
      </c>
      <c r="B1219" s="0" t="s">
        <v>3814</v>
      </c>
      <c r="C1219" s="0" t="n">
        <v>1</v>
      </c>
      <c r="D1219" s="0" t="s">
        <v>3667</v>
      </c>
      <c r="E1219" s="0" t="s">
        <v>3815</v>
      </c>
      <c r="F1219" s="0" t="s">
        <v>3812</v>
      </c>
      <c r="G1219" s="0" t="s">
        <v>3813</v>
      </c>
      <c r="H1219" s="0" t="s">
        <v>3816</v>
      </c>
      <c r="I1219" s="0" t="s">
        <v>2123</v>
      </c>
      <c r="J1219" s="0" t="s">
        <v>46</v>
      </c>
      <c r="K1219" s="0" t="s">
        <v>47</v>
      </c>
      <c r="L1219" s="0" t="s">
        <v>47</v>
      </c>
      <c r="M1219" s="0" t="s">
        <v>47</v>
      </c>
      <c r="N1219" s="0" t="n">
        <v>4</v>
      </c>
      <c r="O1219" s="0" t="n">
        <v>131</v>
      </c>
      <c r="P1219" s="0" t="n">
        <v>5000</v>
      </c>
      <c r="Q1219" s="0" t="n">
        <v>3.7</v>
      </c>
      <c r="R1219" s="0" t="str">
        <f aca="false">INDEX(Lookup!$B$4:$B$18,MATCH(C1219,Lookup!$A$4:$A$18,0))</f>
        <v>India</v>
      </c>
      <c r="S1219" s="20" t="n">
        <f aca="false">INDEX(Lookup!$D$4:$D$18,MATCH(C1219,Lookup!$A$4:$A$18,0))</f>
        <v>0.012</v>
      </c>
      <c r="T1219" s="21" t="n">
        <f aca="false">ROUND(P1219*S1219,2)</f>
        <v>60</v>
      </c>
      <c r="U1219" s="21" t="n">
        <f aca="false">IF(T1219&lt;=10,1,IF(T1219&lt;=20,2,IF(T1219&lt;=30,3,IF(T1219&lt;=40,4,IF(T1219&lt;=50,5,IF(T1219&lt;=100,6,IF(T1219&lt;=250,7,8)))))))</f>
        <v>6</v>
      </c>
      <c r="V1219" s="21" t="n">
        <f aca="false">IF(AND(OR(Dashboard!$T$3="All",R1219=Dashboard!$T$3),OR(Dashboard!$T$4="All",D1219=Dashboard!$T$4)),1,0)</f>
        <v>1</v>
      </c>
      <c r="W1219" s="21" t="n">
        <f aca="false">IF(V1219=1,T1219+ROW()/10000000,0)</f>
        <v>60.0001219</v>
      </c>
    </row>
    <row r="1220" customFormat="false" ht="15" hidden="false" customHeight="false" outlineLevel="0" collapsed="false">
      <c r="A1220" s="0" t="n">
        <v>270</v>
      </c>
      <c r="B1220" s="0" t="s">
        <v>3817</v>
      </c>
      <c r="C1220" s="0" t="n">
        <v>1</v>
      </c>
      <c r="D1220" s="0" t="s">
        <v>3667</v>
      </c>
      <c r="E1220" s="0" t="s">
        <v>3818</v>
      </c>
      <c r="F1220" s="0" t="s">
        <v>3819</v>
      </c>
      <c r="G1220" s="0" t="s">
        <v>3820</v>
      </c>
      <c r="H1220" s="0" t="s">
        <v>2359</v>
      </c>
      <c r="I1220" s="0" t="s">
        <v>2123</v>
      </c>
      <c r="J1220" s="0" t="s">
        <v>47</v>
      </c>
      <c r="K1220" s="0" t="s">
        <v>46</v>
      </c>
      <c r="L1220" s="0" t="s">
        <v>47</v>
      </c>
      <c r="M1220" s="0" t="s">
        <v>47</v>
      </c>
      <c r="N1220" s="0" t="n">
        <v>2</v>
      </c>
      <c r="O1220" s="0" t="n">
        <v>191</v>
      </c>
      <c r="P1220" s="0" t="n">
        <v>700</v>
      </c>
      <c r="Q1220" s="0" t="n">
        <v>2.8</v>
      </c>
      <c r="R1220" s="0" t="str">
        <f aca="false">INDEX(Lookup!$B$4:$B$18,MATCH(C1220,Lookup!$A$4:$A$18,0))</f>
        <v>India</v>
      </c>
      <c r="S1220" s="20" t="n">
        <f aca="false">INDEX(Lookup!$D$4:$D$18,MATCH(C1220,Lookup!$A$4:$A$18,0))</f>
        <v>0.012</v>
      </c>
      <c r="T1220" s="21" t="n">
        <f aca="false">ROUND(P1220*S1220,2)</f>
        <v>8.4</v>
      </c>
      <c r="U1220" s="21" t="n">
        <f aca="false">IF(T1220&lt;=10,1,IF(T1220&lt;=20,2,IF(T1220&lt;=30,3,IF(T1220&lt;=40,4,IF(T1220&lt;=50,5,IF(T1220&lt;=100,6,IF(T1220&lt;=250,7,8)))))))</f>
        <v>1</v>
      </c>
      <c r="V1220" s="21" t="n">
        <f aca="false">IF(AND(OR(Dashboard!$T$3="All",R1220=Dashboard!$T$3),OR(Dashboard!$T$4="All",D1220=Dashboard!$T$4)),1,0)</f>
        <v>1</v>
      </c>
      <c r="W1220" s="21" t="n">
        <f aca="false">IF(V1220=1,T1220+ROW()/10000000,0)</f>
        <v>8.400122</v>
      </c>
    </row>
    <row r="1221" customFormat="false" ht="15" hidden="false" customHeight="false" outlineLevel="0" collapsed="false">
      <c r="A1221" s="0" t="n">
        <v>309252</v>
      </c>
      <c r="B1221" s="0" t="s">
        <v>3821</v>
      </c>
      <c r="C1221" s="0" t="n">
        <v>1</v>
      </c>
      <c r="D1221" s="0" t="s">
        <v>3667</v>
      </c>
      <c r="E1221" s="0" t="s">
        <v>3822</v>
      </c>
      <c r="F1221" s="0" t="s">
        <v>3823</v>
      </c>
      <c r="G1221" s="0" t="s">
        <v>3824</v>
      </c>
      <c r="H1221" s="0" t="s">
        <v>1605</v>
      </c>
      <c r="I1221" s="0" t="s">
        <v>2123</v>
      </c>
      <c r="J1221" s="0" t="s">
        <v>46</v>
      </c>
      <c r="K1221" s="0" t="s">
        <v>46</v>
      </c>
      <c r="L1221" s="0" t="s">
        <v>47</v>
      </c>
      <c r="M1221" s="0" t="s">
        <v>47</v>
      </c>
      <c r="N1221" s="0" t="n">
        <v>3</v>
      </c>
      <c r="O1221" s="0" t="n">
        <v>793</v>
      </c>
      <c r="P1221" s="0" t="n">
        <v>1000</v>
      </c>
      <c r="Q1221" s="0" t="n">
        <v>3.3</v>
      </c>
      <c r="R1221" s="0" t="str">
        <f aca="false">INDEX(Lookup!$B$4:$B$18,MATCH(C1221,Lookup!$A$4:$A$18,0))</f>
        <v>India</v>
      </c>
      <c r="S1221" s="20" t="n">
        <f aca="false">INDEX(Lookup!$D$4:$D$18,MATCH(C1221,Lookup!$A$4:$A$18,0))</f>
        <v>0.012</v>
      </c>
      <c r="T1221" s="21" t="n">
        <f aca="false">ROUND(P1221*S1221,2)</f>
        <v>12</v>
      </c>
      <c r="U1221" s="21" t="n">
        <f aca="false">IF(T1221&lt;=10,1,IF(T1221&lt;=20,2,IF(T1221&lt;=30,3,IF(T1221&lt;=40,4,IF(T1221&lt;=50,5,IF(T1221&lt;=100,6,IF(T1221&lt;=250,7,8)))))))</f>
        <v>2</v>
      </c>
      <c r="V1221" s="21" t="n">
        <f aca="false">IF(AND(OR(Dashboard!$T$3="All",R1221=Dashboard!$T$3),OR(Dashboard!$T$4="All",D1221=Dashboard!$T$4)),1,0)</f>
        <v>1</v>
      </c>
      <c r="W1221" s="21" t="n">
        <f aca="false">IF(V1221=1,T1221+ROW()/10000000,0)</f>
        <v>12.0001221</v>
      </c>
    </row>
    <row r="1222" customFormat="false" ht="15" hidden="false" customHeight="false" outlineLevel="0" collapsed="false">
      <c r="A1222" s="0" t="n">
        <v>18303709</v>
      </c>
      <c r="B1222" s="0" t="s">
        <v>3825</v>
      </c>
      <c r="C1222" s="0" t="n">
        <v>1</v>
      </c>
      <c r="D1222" s="0" t="s">
        <v>3667</v>
      </c>
      <c r="E1222" s="0" t="s">
        <v>3826</v>
      </c>
      <c r="F1222" s="0" t="s">
        <v>3823</v>
      </c>
      <c r="G1222" s="0" t="s">
        <v>3824</v>
      </c>
      <c r="H1222" s="0" t="s">
        <v>3827</v>
      </c>
      <c r="I1222" s="0" t="s">
        <v>2123</v>
      </c>
      <c r="J1222" s="0" t="s">
        <v>46</v>
      </c>
      <c r="K1222" s="0" t="s">
        <v>47</v>
      </c>
      <c r="L1222" s="0" t="s">
        <v>47</v>
      </c>
      <c r="M1222" s="0" t="s">
        <v>47</v>
      </c>
      <c r="N1222" s="0" t="n">
        <v>3</v>
      </c>
      <c r="O1222" s="0" t="n">
        <v>563</v>
      </c>
      <c r="P1222" s="0" t="n">
        <v>1500</v>
      </c>
      <c r="Q1222" s="0" t="n">
        <v>4.6</v>
      </c>
      <c r="R1222" s="0" t="str">
        <f aca="false">INDEX(Lookup!$B$4:$B$18,MATCH(C1222,Lookup!$A$4:$A$18,0))</f>
        <v>India</v>
      </c>
      <c r="S1222" s="20" t="n">
        <f aca="false">INDEX(Lookup!$D$4:$D$18,MATCH(C1222,Lookup!$A$4:$A$18,0))</f>
        <v>0.012</v>
      </c>
      <c r="T1222" s="21" t="n">
        <f aca="false">ROUND(P1222*S1222,2)</f>
        <v>18</v>
      </c>
      <c r="U1222" s="21" t="n">
        <f aca="false">IF(T1222&lt;=10,1,IF(T1222&lt;=20,2,IF(T1222&lt;=30,3,IF(T1222&lt;=40,4,IF(T1222&lt;=50,5,IF(T1222&lt;=100,6,IF(T1222&lt;=250,7,8)))))))</f>
        <v>2</v>
      </c>
      <c r="V1222" s="21" t="n">
        <f aca="false">IF(AND(OR(Dashboard!$T$3="All",R1222=Dashboard!$T$3),OR(Dashboard!$T$4="All",D1222=Dashboard!$T$4)),1,0)</f>
        <v>1</v>
      </c>
      <c r="W1222" s="21" t="n">
        <f aca="false">IF(V1222=1,T1222+ROW()/10000000,0)</f>
        <v>18.0001222</v>
      </c>
    </row>
    <row r="1223" customFormat="false" ht="15" hidden="false" customHeight="false" outlineLevel="0" collapsed="false">
      <c r="A1223" s="0" t="n">
        <v>18409224</v>
      </c>
      <c r="B1223" s="0" t="s">
        <v>3828</v>
      </c>
      <c r="C1223" s="0" t="n">
        <v>1</v>
      </c>
      <c r="D1223" s="0" t="s">
        <v>3667</v>
      </c>
      <c r="E1223" s="0" t="s">
        <v>3829</v>
      </c>
      <c r="F1223" s="0" t="s">
        <v>3823</v>
      </c>
      <c r="G1223" s="0" t="s">
        <v>3824</v>
      </c>
      <c r="H1223" s="0" t="s">
        <v>3830</v>
      </c>
      <c r="I1223" s="0" t="s">
        <v>2123</v>
      </c>
      <c r="J1223" s="0" t="s">
        <v>47</v>
      </c>
      <c r="K1223" s="0" t="s">
        <v>47</v>
      </c>
      <c r="L1223" s="0" t="s">
        <v>47</v>
      </c>
      <c r="M1223" s="0" t="s">
        <v>47</v>
      </c>
      <c r="N1223" s="0" t="n">
        <v>3</v>
      </c>
      <c r="O1223" s="0" t="n">
        <v>177</v>
      </c>
      <c r="P1223" s="0" t="n">
        <v>1200</v>
      </c>
      <c r="Q1223" s="0" t="n">
        <v>4.6</v>
      </c>
      <c r="R1223" s="0" t="str">
        <f aca="false">INDEX(Lookup!$B$4:$B$18,MATCH(C1223,Lookup!$A$4:$A$18,0))</f>
        <v>India</v>
      </c>
      <c r="S1223" s="20" t="n">
        <f aca="false">INDEX(Lookup!$D$4:$D$18,MATCH(C1223,Lookup!$A$4:$A$18,0))</f>
        <v>0.012</v>
      </c>
      <c r="T1223" s="21" t="n">
        <f aca="false">ROUND(P1223*S1223,2)</f>
        <v>14.4</v>
      </c>
      <c r="U1223" s="21" t="n">
        <f aca="false">IF(T1223&lt;=10,1,IF(T1223&lt;=20,2,IF(T1223&lt;=30,3,IF(T1223&lt;=40,4,IF(T1223&lt;=50,5,IF(T1223&lt;=100,6,IF(T1223&lt;=250,7,8)))))))</f>
        <v>2</v>
      </c>
      <c r="V1223" s="21" t="n">
        <f aca="false">IF(AND(OR(Dashboard!$T$3="All",R1223=Dashboard!$T$3),OR(Dashboard!$T$4="All",D1223=Dashboard!$T$4)),1,0)</f>
        <v>1</v>
      </c>
      <c r="W1223" s="21" t="n">
        <f aca="false">IF(V1223=1,T1223+ROW()/10000000,0)</f>
        <v>14.4001223</v>
      </c>
    </row>
    <row r="1224" customFormat="false" ht="15" hidden="false" customHeight="false" outlineLevel="0" collapsed="false">
      <c r="A1224" s="0" t="n">
        <v>18277179</v>
      </c>
      <c r="B1224" s="0" t="s">
        <v>3831</v>
      </c>
      <c r="C1224" s="0" t="n">
        <v>1</v>
      </c>
      <c r="D1224" s="0" t="s">
        <v>3667</v>
      </c>
      <c r="E1224" s="0" t="s">
        <v>3824</v>
      </c>
      <c r="F1224" s="0" t="s">
        <v>3823</v>
      </c>
      <c r="G1224" s="0" t="s">
        <v>3824</v>
      </c>
      <c r="H1224" s="0" t="s">
        <v>3832</v>
      </c>
      <c r="I1224" s="0" t="s">
        <v>2123</v>
      </c>
      <c r="J1224" s="0" t="s">
        <v>47</v>
      </c>
      <c r="K1224" s="0" t="s">
        <v>47</v>
      </c>
      <c r="L1224" s="0" t="s">
        <v>47</v>
      </c>
      <c r="M1224" s="0" t="s">
        <v>47</v>
      </c>
      <c r="N1224" s="0" t="n">
        <v>3</v>
      </c>
      <c r="O1224" s="0" t="n">
        <v>407</v>
      </c>
      <c r="P1224" s="0" t="n">
        <v>1800</v>
      </c>
      <c r="Q1224" s="0" t="n">
        <v>4.5</v>
      </c>
      <c r="R1224" s="0" t="str">
        <f aca="false">INDEX(Lookup!$B$4:$B$18,MATCH(C1224,Lookup!$A$4:$A$18,0))</f>
        <v>India</v>
      </c>
      <c r="S1224" s="20" t="n">
        <f aca="false">INDEX(Lookup!$D$4:$D$18,MATCH(C1224,Lookup!$A$4:$A$18,0))</f>
        <v>0.012</v>
      </c>
      <c r="T1224" s="21" t="n">
        <f aca="false">ROUND(P1224*S1224,2)</f>
        <v>21.6</v>
      </c>
      <c r="U1224" s="21" t="n">
        <f aca="false">IF(T1224&lt;=10,1,IF(T1224&lt;=20,2,IF(T1224&lt;=30,3,IF(T1224&lt;=40,4,IF(T1224&lt;=50,5,IF(T1224&lt;=100,6,IF(T1224&lt;=250,7,8)))))))</f>
        <v>3</v>
      </c>
      <c r="V1224" s="21" t="n">
        <f aca="false">IF(AND(OR(Dashboard!$T$3="All",R1224=Dashboard!$T$3),OR(Dashboard!$T$4="All",D1224=Dashboard!$T$4)),1,0)</f>
        <v>1</v>
      </c>
      <c r="W1224" s="21" t="n">
        <f aca="false">IF(V1224=1,T1224+ROW()/10000000,0)</f>
        <v>21.6001224</v>
      </c>
    </row>
    <row r="1225" customFormat="false" ht="15" hidden="false" customHeight="false" outlineLevel="0" collapsed="false">
      <c r="A1225" s="0" t="n">
        <v>308570</v>
      </c>
      <c r="B1225" s="0" t="s">
        <v>3833</v>
      </c>
      <c r="C1225" s="0" t="n">
        <v>1</v>
      </c>
      <c r="D1225" s="0" t="s">
        <v>3667</v>
      </c>
      <c r="E1225" s="0" t="s">
        <v>3834</v>
      </c>
      <c r="F1225" s="0" t="s">
        <v>3823</v>
      </c>
      <c r="G1225" s="0" t="s">
        <v>3824</v>
      </c>
      <c r="H1225" s="0" t="s">
        <v>3835</v>
      </c>
      <c r="I1225" s="0" t="s">
        <v>2123</v>
      </c>
      <c r="J1225" s="0" t="s">
        <v>46</v>
      </c>
      <c r="K1225" s="0" t="s">
        <v>46</v>
      </c>
      <c r="L1225" s="0" t="s">
        <v>47</v>
      </c>
      <c r="M1225" s="0" t="s">
        <v>47</v>
      </c>
      <c r="N1225" s="0" t="n">
        <v>3</v>
      </c>
      <c r="O1225" s="0" t="n">
        <v>647</v>
      </c>
      <c r="P1225" s="0" t="n">
        <v>1200</v>
      </c>
      <c r="Q1225" s="0" t="n">
        <v>3.7</v>
      </c>
      <c r="R1225" s="0" t="str">
        <f aca="false">INDEX(Lookup!$B$4:$B$18,MATCH(C1225,Lookup!$A$4:$A$18,0))</f>
        <v>India</v>
      </c>
      <c r="S1225" s="20" t="n">
        <f aca="false">INDEX(Lookup!$D$4:$D$18,MATCH(C1225,Lookup!$A$4:$A$18,0))</f>
        <v>0.012</v>
      </c>
      <c r="T1225" s="21" t="n">
        <f aca="false">ROUND(P1225*S1225,2)</f>
        <v>14.4</v>
      </c>
      <c r="U1225" s="21" t="n">
        <f aca="false">IF(T1225&lt;=10,1,IF(T1225&lt;=20,2,IF(T1225&lt;=30,3,IF(T1225&lt;=40,4,IF(T1225&lt;=50,5,IF(T1225&lt;=100,6,IF(T1225&lt;=250,7,8)))))))</f>
        <v>2</v>
      </c>
      <c r="V1225" s="21" t="n">
        <f aca="false">IF(AND(OR(Dashboard!$T$3="All",R1225=Dashboard!$T$3),OR(Dashboard!$T$4="All",D1225=Dashboard!$T$4)),1,0)</f>
        <v>1</v>
      </c>
      <c r="W1225" s="21" t="n">
        <f aca="false">IF(V1225=1,T1225+ROW()/10000000,0)</f>
        <v>14.4001225</v>
      </c>
    </row>
    <row r="1226" customFormat="false" ht="15" hidden="false" customHeight="false" outlineLevel="0" collapsed="false">
      <c r="A1226" s="0" t="n">
        <v>308263</v>
      </c>
      <c r="B1226" s="0" t="s">
        <v>3836</v>
      </c>
      <c r="C1226" s="0" t="n">
        <v>1</v>
      </c>
      <c r="D1226" s="0" t="s">
        <v>3667</v>
      </c>
      <c r="E1226" s="0" t="s">
        <v>3837</v>
      </c>
      <c r="F1226" s="0" t="s">
        <v>3823</v>
      </c>
      <c r="G1226" s="0" t="s">
        <v>3824</v>
      </c>
      <c r="H1226" s="0" t="s">
        <v>2712</v>
      </c>
      <c r="I1226" s="0" t="s">
        <v>2123</v>
      </c>
      <c r="J1226" s="0" t="s">
        <v>47</v>
      </c>
      <c r="K1226" s="0" t="s">
        <v>46</v>
      </c>
      <c r="L1226" s="0" t="s">
        <v>47</v>
      </c>
      <c r="M1226" s="0" t="s">
        <v>47</v>
      </c>
      <c r="N1226" s="0" t="n">
        <v>2</v>
      </c>
      <c r="O1226" s="0" t="n">
        <v>503</v>
      </c>
      <c r="P1226" s="0" t="n">
        <v>600</v>
      </c>
      <c r="Q1226" s="0" t="n">
        <v>3.7</v>
      </c>
      <c r="R1226" s="0" t="str">
        <f aca="false">INDEX(Lookup!$B$4:$B$18,MATCH(C1226,Lookup!$A$4:$A$18,0))</f>
        <v>India</v>
      </c>
      <c r="S1226" s="20" t="n">
        <f aca="false">INDEX(Lookup!$D$4:$D$18,MATCH(C1226,Lookup!$A$4:$A$18,0))</f>
        <v>0.012</v>
      </c>
      <c r="T1226" s="21" t="n">
        <f aca="false">ROUND(P1226*S1226,2)</f>
        <v>7.2</v>
      </c>
      <c r="U1226" s="21" t="n">
        <f aca="false">IF(T1226&lt;=10,1,IF(T1226&lt;=20,2,IF(T1226&lt;=30,3,IF(T1226&lt;=40,4,IF(T1226&lt;=50,5,IF(T1226&lt;=100,6,IF(T1226&lt;=250,7,8)))))))</f>
        <v>1</v>
      </c>
      <c r="V1226" s="21" t="n">
        <f aca="false">IF(AND(OR(Dashboard!$T$3="All",R1226=Dashboard!$T$3),OR(Dashboard!$T$4="All",D1226=Dashboard!$T$4)),1,0)</f>
        <v>1</v>
      </c>
      <c r="W1226" s="21" t="n">
        <f aca="false">IF(V1226=1,T1226+ROW()/10000000,0)</f>
        <v>7.2001226</v>
      </c>
    </row>
    <row r="1227" customFormat="false" ht="15" hidden="false" customHeight="false" outlineLevel="0" collapsed="false">
      <c r="A1227" s="0" t="n">
        <v>306133</v>
      </c>
      <c r="B1227" s="0" t="s">
        <v>3838</v>
      </c>
      <c r="C1227" s="0" t="n">
        <v>1</v>
      </c>
      <c r="D1227" s="0" t="s">
        <v>3667</v>
      </c>
      <c r="E1227" s="0" t="s">
        <v>3839</v>
      </c>
      <c r="F1227" s="0" t="s">
        <v>3823</v>
      </c>
      <c r="G1227" s="0" t="s">
        <v>3824</v>
      </c>
      <c r="H1227" s="0" t="s">
        <v>2210</v>
      </c>
      <c r="I1227" s="0" t="s">
        <v>2123</v>
      </c>
      <c r="J1227" s="0" t="s">
        <v>46</v>
      </c>
      <c r="K1227" s="0" t="s">
        <v>46</v>
      </c>
      <c r="L1227" s="0" t="s">
        <v>47</v>
      </c>
      <c r="M1227" s="0" t="s">
        <v>47</v>
      </c>
      <c r="N1227" s="0" t="n">
        <v>4</v>
      </c>
      <c r="O1227" s="0" t="n">
        <v>980</v>
      </c>
      <c r="P1227" s="0" t="n">
        <v>2500</v>
      </c>
      <c r="Q1227" s="0" t="n">
        <v>3.7</v>
      </c>
      <c r="R1227" s="0" t="str">
        <f aca="false">INDEX(Lookup!$B$4:$B$18,MATCH(C1227,Lookup!$A$4:$A$18,0))</f>
        <v>India</v>
      </c>
      <c r="S1227" s="20" t="n">
        <f aca="false">INDEX(Lookup!$D$4:$D$18,MATCH(C1227,Lookup!$A$4:$A$18,0))</f>
        <v>0.012</v>
      </c>
      <c r="T1227" s="21" t="n">
        <f aca="false">ROUND(P1227*S1227,2)</f>
        <v>30</v>
      </c>
      <c r="U1227" s="21" t="n">
        <f aca="false">IF(T1227&lt;=10,1,IF(T1227&lt;=20,2,IF(T1227&lt;=30,3,IF(T1227&lt;=40,4,IF(T1227&lt;=50,5,IF(T1227&lt;=100,6,IF(T1227&lt;=250,7,8)))))))</f>
        <v>3</v>
      </c>
      <c r="V1227" s="21" t="n">
        <f aca="false">IF(AND(OR(Dashboard!$T$3="All",R1227=Dashboard!$T$3),OR(Dashboard!$T$4="All",D1227=Dashboard!$T$4)),1,0)</f>
        <v>1</v>
      </c>
      <c r="W1227" s="21" t="n">
        <f aca="false">IF(V1227=1,T1227+ROW()/10000000,0)</f>
        <v>30.0001227</v>
      </c>
    </row>
    <row r="1228" customFormat="false" ht="15" hidden="false" customHeight="false" outlineLevel="0" collapsed="false">
      <c r="A1228" s="0" t="n">
        <v>306142</v>
      </c>
      <c r="B1228" s="0" t="s">
        <v>3840</v>
      </c>
      <c r="C1228" s="0" t="n">
        <v>1</v>
      </c>
      <c r="D1228" s="0" t="s">
        <v>3667</v>
      </c>
      <c r="E1228" s="0" t="s">
        <v>3841</v>
      </c>
      <c r="F1228" s="0" t="s">
        <v>3823</v>
      </c>
      <c r="G1228" s="0" t="s">
        <v>3824</v>
      </c>
      <c r="H1228" s="0" t="s">
        <v>3842</v>
      </c>
      <c r="I1228" s="0" t="s">
        <v>2123</v>
      </c>
      <c r="J1228" s="0" t="s">
        <v>47</v>
      </c>
      <c r="K1228" s="0" t="s">
        <v>46</v>
      </c>
      <c r="L1228" s="0" t="s">
        <v>47</v>
      </c>
      <c r="M1228" s="0" t="s">
        <v>47</v>
      </c>
      <c r="N1228" s="0" t="n">
        <v>1</v>
      </c>
      <c r="O1228" s="0" t="n">
        <v>544</v>
      </c>
      <c r="P1228" s="0" t="n">
        <v>200</v>
      </c>
      <c r="Q1228" s="0" t="n">
        <v>3.7</v>
      </c>
      <c r="R1228" s="0" t="str">
        <f aca="false">INDEX(Lookup!$B$4:$B$18,MATCH(C1228,Lookup!$A$4:$A$18,0))</f>
        <v>India</v>
      </c>
      <c r="S1228" s="20" t="n">
        <f aca="false">INDEX(Lookup!$D$4:$D$18,MATCH(C1228,Lookup!$A$4:$A$18,0))</f>
        <v>0.012</v>
      </c>
      <c r="T1228" s="21" t="n">
        <f aca="false">ROUND(P1228*S1228,2)</f>
        <v>2.4</v>
      </c>
      <c r="U1228" s="21" t="n">
        <f aca="false">IF(T1228&lt;=10,1,IF(T1228&lt;=20,2,IF(T1228&lt;=30,3,IF(T1228&lt;=40,4,IF(T1228&lt;=50,5,IF(T1228&lt;=100,6,IF(T1228&lt;=250,7,8)))))))</f>
        <v>1</v>
      </c>
      <c r="V1228" s="21" t="n">
        <f aca="false">IF(AND(OR(Dashboard!$T$3="All",R1228=Dashboard!$T$3),OR(Dashboard!$T$4="All",D1228=Dashboard!$T$4)),1,0)</f>
        <v>1</v>
      </c>
      <c r="W1228" s="21" t="n">
        <f aca="false">IF(V1228=1,T1228+ROW()/10000000,0)</f>
        <v>2.4001228</v>
      </c>
    </row>
    <row r="1229" customFormat="false" ht="15" hidden="false" customHeight="false" outlineLevel="0" collapsed="false">
      <c r="A1229" s="0" t="n">
        <v>308609</v>
      </c>
      <c r="B1229" s="0" t="s">
        <v>3843</v>
      </c>
      <c r="C1229" s="0" t="n">
        <v>1</v>
      </c>
      <c r="D1229" s="0" t="s">
        <v>3667</v>
      </c>
      <c r="E1229" s="0" t="s">
        <v>3844</v>
      </c>
      <c r="F1229" s="0" t="s">
        <v>3823</v>
      </c>
      <c r="G1229" s="0" t="s">
        <v>3824</v>
      </c>
      <c r="H1229" s="0" t="s">
        <v>3015</v>
      </c>
      <c r="I1229" s="0" t="s">
        <v>2123</v>
      </c>
      <c r="J1229" s="0" t="s">
        <v>47</v>
      </c>
      <c r="K1229" s="0" t="s">
        <v>46</v>
      </c>
      <c r="L1229" s="0" t="s">
        <v>47</v>
      </c>
      <c r="M1229" s="0" t="s">
        <v>47</v>
      </c>
      <c r="N1229" s="0" t="n">
        <v>1</v>
      </c>
      <c r="O1229" s="0" t="n">
        <v>455</v>
      </c>
      <c r="P1229" s="0" t="n">
        <v>400</v>
      </c>
      <c r="Q1229" s="0" t="n">
        <v>3.6</v>
      </c>
      <c r="R1229" s="0" t="str">
        <f aca="false">INDEX(Lookup!$B$4:$B$18,MATCH(C1229,Lookup!$A$4:$A$18,0))</f>
        <v>India</v>
      </c>
      <c r="S1229" s="20" t="n">
        <f aca="false">INDEX(Lookup!$D$4:$D$18,MATCH(C1229,Lookup!$A$4:$A$18,0))</f>
        <v>0.012</v>
      </c>
      <c r="T1229" s="21" t="n">
        <f aca="false">ROUND(P1229*S1229,2)</f>
        <v>4.8</v>
      </c>
      <c r="U1229" s="21" t="n">
        <f aca="false">IF(T1229&lt;=10,1,IF(T1229&lt;=20,2,IF(T1229&lt;=30,3,IF(T1229&lt;=40,4,IF(T1229&lt;=50,5,IF(T1229&lt;=100,6,IF(T1229&lt;=250,7,8)))))))</f>
        <v>1</v>
      </c>
      <c r="V1229" s="21" t="n">
        <f aca="false">IF(AND(OR(Dashboard!$T$3="All",R1229=Dashboard!$T$3),OR(Dashboard!$T$4="All",D1229=Dashboard!$T$4)),1,0)</f>
        <v>1</v>
      </c>
      <c r="W1229" s="21" t="n">
        <f aca="false">IF(V1229=1,T1229+ROW()/10000000,0)</f>
        <v>4.8001229</v>
      </c>
    </row>
    <row r="1230" customFormat="false" ht="15" hidden="false" customHeight="false" outlineLevel="0" collapsed="false">
      <c r="A1230" s="0" t="n">
        <v>18383453</v>
      </c>
      <c r="B1230" s="0" t="s">
        <v>3845</v>
      </c>
      <c r="C1230" s="0" t="n">
        <v>1</v>
      </c>
      <c r="D1230" s="0" t="s">
        <v>3667</v>
      </c>
      <c r="E1230" s="0" t="s">
        <v>3824</v>
      </c>
      <c r="F1230" s="0" t="s">
        <v>3823</v>
      </c>
      <c r="G1230" s="0" t="s">
        <v>3824</v>
      </c>
      <c r="H1230" s="0" t="s">
        <v>2307</v>
      </c>
      <c r="I1230" s="0" t="s">
        <v>2123</v>
      </c>
      <c r="J1230" s="0" t="s">
        <v>46</v>
      </c>
      <c r="K1230" s="0" t="s">
        <v>47</v>
      </c>
      <c r="L1230" s="0" t="s">
        <v>47</v>
      </c>
      <c r="M1230" s="0" t="s">
        <v>47</v>
      </c>
      <c r="N1230" s="0" t="n">
        <v>3</v>
      </c>
      <c r="O1230" s="0" t="n">
        <v>230</v>
      </c>
      <c r="P1230" s="0" t="n">
        <v>1250</v>
      </c>
      <c r="Q1230" s="0" t="n">
        <v>3.9</v>
      </c>
      <c r="R1230" s="0" t="str">
        <f aca="false">INDEX(Lookup!$B$4:$B$18,MATCH(C1230,Lookup!$A$4:$A$18,0))</f>
        <v>India</v>
      </c>
      <c r="S1230" s="20" t="n">
        <f aca="false">INDEX(Lookup!$D$4:$D$18,MATCH(C1230,Lookup!$A$4:$A$18,0))</f>
        <v>0.012</v>
      </c>
      <c r="T1230" s="21" t="n">
        <f aca="false">ROUND(P1230*S1230,2)</f>
        <v>15</v>
      </c>
      <c r="U1230" s="21" t="n">
        <f aca="false">IF(T1230&lt;=10,1,IF(T1230&lt;=20,2,IF(T1230&lt;=30,3,IF(T1230&lt;=40,4,IF(T1230&lt;=50,5,IF(T1230&lt;=100,6,IF(T1230&lt;=250,7,8)))))))</f>
        <v>2</v>
      </c>
      <c r="V1230" s="21" t="n">
        <f aca="false">IF(AND(OR(Dashboard!$T$3="All",R1230=Dashboard!$T$3),OR(Dashboard!$T$4="All",D1230=Dashboard!$T$4)),1,0)</f>
        <v>1</v>
      </c>
      <c r="W1230" s="21" t="n">
        <f aca="false">IF(V1230=1,T1230+ROW()/10000000,0)</f>
        <v>15.000123</v>
      </c>
    </row>
    <row r="1231" customFormat="false" ht="15" hidden="false" customHeight="false" outlineLevel="0" collapsed="false">
      <c r="A1231" s="0" t="n">
        <v>305478</v>
      </c>
      <c r="B1231" s="0" t="s">
        <v>2995</v>
      </c>
      <c r="C1231" s="0" t="n">
        <v>1</v>
      </c>
      <c r="D1231" s="0" t="s">
        <v>3667</v>
      </c>
      <c r="E1231" s="0" t="s">
        <v>3846</v>
      </c>
      <c r="F1231" s="0" t="s">
        <v>3823</v>
      </c>
      <c r="G1231" s="0" t="s">
        <v>3824</v>
      </c>
      <c r="H1231" s="0" t="s">
        <v>2997</v>
      </c>
      <c r="I1231" s="0" t="s">
        <v>2123</v>
      </c>
      <c r="J1231" s="0" t="s">
        <v>47</v>
      </c>
      <c r="K1231" s="0" t="s">
        <v>46</v>
      </c>
      <c r="L1231" s="0" t="s">
        <v>47</v>
      </c>
      <c r="M1231" s="0" t="s">
        <v>47</v>
      </c>
      <c r="N1231" s="0" t="n">
        <v>2</v>
      </c>
      <c r="O1231" s="0" t="n">
        <v>701</v>
      </c>
      <c r="P1231" s="0" t="n">
        <v>600</v>
      </c>
      <c r="Q1231" s="0" t="n">
        <v>3.8</v>
      </c>
      <c r="R1231" s="0" t="str">
        <f aca="false">INDEX(Lookup!$B$4:$B$18,MATCH(C1231,Lookup!$A$4:$A$18,0))</f>
        <v>India</v>
      </c>
      <c r="S1231" s="20" t="n">
        <f aca="false">INDEX(Lookup!$D$4:$D$18,MATCH(C1231,Lookup!$A$4:$A$18,0))</f>
        <v>0.012</v>
      </c>
      <c r="T1231" s="21" t="n">
        <f aca="false">ROUND(P1231*S1231,2)</f>
        <v>7.2</v>
      </c>
      <c r="U1231" s="21" t="n">
        <f aca="false">IF(T1231&lt;=10,1,IF(T1231&lt;=20,2,IF(T1231&lt;=30,3,IF(T1231&lt;=40,4,IF(T1231&lt;=50,5,IF(T1231&lt;=100,6,IF(T1231&lt;=250,7,8)))))))</f>
        <v>1</v>
      </c>
      <c r="V1231" s="21" t="n">
        <f aca="false">IF(AND(OR(Dashboard!$T$3="All",R1231=Dashboard!$T$3),OR(Dashboard!$T$4="All",D1231=Dashboard!$T$4)),1,0)</f>
        <v>1</v>
      </c>
      <c r="W1231" s="21" t="n">
        <f aca="false">IF(V1231=1,T1231+ROW()/10000000,0)</f>
        <v>7.2001231</v>
      </c>
    </row>
    <row r="1232" customFormat="false" ht="15" hidden="false" customHeight="false" outlineLevel="0" collapsed="false">
      <c r="A1232" s="0" t="n">
        <v>308357</v>
      </c>
      <c r="B1232" s="0" t="s">
        <v>3847</v>
      </c>
      <c r="C1232" s="0" t="n">
        <v>1</v>
      </c>
      <c r="D1232" s="0" t="s">
        <v>3667</v>
      </c>
      <c r="E1232" s="0" t="s">
        <v>3848</v>
      </c>
      <c r="F1232" s="0" t="s">
        <v>3823</v>
      </c>
      <c r="G1232" s="0" t="s">
        <v>3824</v>
      </c>
      <c r="H1232" s="0" t="s">
        <v>3849</v>
      </c>
      <c r="I1232" s="0" t="s">
        <v>2123</v>
      </c>
      <c r="J1232" s="0" t="s">
        <v>46</v>
      </c>
      <c r="K1232" s="0" t="s">
        <v>47</v>
      </c>
      <c r="L1232" s="0" t="s">
        <v>47</v>
      </c>
      <c r="M1232" s="0" t="s">
        <v>47</v>
      </c>
      <c r="N1232" s="0" t="n">
        <v>3</v>
      </c>
      <c r="O1232" s="0" t="n">
        <v>313</v>
      </c>
      <c r="P1232" s="0" t="n">
        <v>1800</v>
      </c>
      <c r="Q1232" s="0" t="n">
        <v>3.6</v>
      </c>
      <c r="R1232" s="0" t="str">
        <f aca="false">INDEX(Lookup!$B$4:$B$18,MATCH(C1232,Lookup!$A$4:$A$18,0))</f>
        <v>India</v>
      </c>
      <c r="S1232" s="20" t="n">
        <f aca="false">INDEX(Lookup!$D$4:$D$18,MATCH(C1232,Lookup!$A$4:$A$18,0))</f>
        <v>0.012</v>
      </c>
      <c r="T1232" s="21" t="n">
        <f aca="false">ROUND(P1232*S1232,2)</f>
        <v>21.6</v>
      </c>
      <c r="U1232" s="21" t="n">
        <f aca="false">IF(T1232&lt;=10,1,IF(T1232&lt;=20,2,IF(T1232&lt;=30,3,IF(T1232&lt;=40,4,IF(T1232&lt;=50,5,IF(T1232&lt;=100,6,IF(T1232&lt;=250,7,8)))))))</f>
        <v>3</v>
      </c>
      <c r="V1232" s="21" t="n">
        <f aca="false">IF(AND(OR(Dashboard!$T$3="All",R1232=Dashboard!$T$3),OR(Dashboard!$T$4="All",D1232=Dashboard!$T$4)),1,0)</f>
        <v>1</v>
      </c>
      <c r="W1232" s="21" t="n">
        <f aca="false">IF(V1232=1,T1232+ROW()/10000000,0)</f>
        <v>21.6001232</v>
      </c>
    </row>
    <row r="1233" customFormat="false" ht="15" hidden="false" customHeight="false" outlineLevel="0" collapsed="false">
      <c r="A1233" s="0" t="n">
        <v>306128</v>
      </c>
      <c r="B1233" s="0" t="s">
        <v>3850</v>
      </c>
      <c r="C1233" s="0" t="n">
        <v>1</v>
      </c>
      <c r="D1233" s="0" t="s">
        <v>3667</v>
      </c>
      <c r="E1233" s="0" t="s">
        <v>3824</v>
      </c>
      <c r="F1233" s="0" t="s">
        <v>3823</v>
      </c>
      <c r="G1233" s="0" t="s">
        <v>3824</v>
      </c>
      <c r="H1233" s="0" t="s">
        <v>177</v>
      </c>
      <c r="I1233" s="0" t="s">
        <v>2123</v>
      </c>
      <c r="J1233" s="0" t="s">
        <v>46</v>
      </c>
      <c r="K1233" s="0" t="s">
        <v>47</v>
      </c>
      <c r="L1233" s="0" t="s">
        <v>47</v>
      </c>
      <c r="M1233" s="0" t="s">
        <v>47</v>
      </c>
      <c r="N1233" s="0" t="n">
        <v>3</v>
      </c>
      <c r="O1233" s="0" t="n">
        <v>625</v>
      </c>
      <c r="P1233" s="0" t="n">
        <v>1500</v>
      </c>
      <c r="Q1233" s="0" t="n">
        <v>3.6</v>
      </c>
      <c r="R1233" s="0" t="str">
        <f aca="false">INDEX(Lookup!$B$4:$B$18,MATCH(C1233,Lookup!$A$4:$A$18,0))</f>
        <v>India</v>
      </c>
      <c r="S1233" s="20" t="n">
        <f aca="false">INDEX(Lookup!$D$4:$D$18,MATCH(C1233,Lookup!$A$4:$A$18,0))</f>
        <v>0.012</v>
      </c>
      <c r="T1233" s="21" t="n">
        <f aca="false">ROUND(P1233*S1233,2)</f>
        <v>18</v>
      </c>
      <c r="U1233" s="21" t="n">
        <f aca="false">IF(T1233&lt;=10,1,IF(T1233&lt;=20,2,IF(T1233&lt;=30,3,IF(T1233&lt;=40,4,IF(T1233&lt;=50,5,IF(T1233&lt;=100,6,IF(T1233&lt;=250,7,8)))))))</f>
        <v>2</v>
      </c>
      <c r="V1233" s="21" t="n">
        <f aca="false">IF(AND(OR(Dashboard!$T$3="All",R1233=Dashboard!$T$3),OR(Dashboard!$T$4="All",D1233=Dashboard!$T$4)),1,0)</f>
        <v>1</v>
      </c>
      <c r="W1233" s="21" t="n">
        <f aca="false">IF(V1233=1,T1233+ROW()/10000000,0)</f>
        <v>18.0001233</v>
      </c>
    </row>
    <row r="1234" customFormat="false" ht="15" hidden="false" customHeight="false" outlineLevel="0" collapsed="false">
      <c r="A1234" s="0" t="n">
        <v>308020</v>
      </c>
      <c r="B1234" s="0" t="s">
        <v>3851</v>
      </c>
      <c r="C1234" s="0" t="n">
        <v>1</v>
      </c>
      <c r="D1234" s="0" t="s">
        <v>3667</v>
      </c>
      <c r="E1234" s="0" t="s">
        <v>3852</v>
      </c>
      <c r="F1234" s="0" t="s">
        <v>3823</v>
      </c>
      <c r="G1234" s="0" t="s">
        <v>3824</v>
      </c>
      <c r="H1234" s="0" t="s">
        <v>3853</v>
      </c>
      <c r="I1234" s="0" t="s">
        <v>2123</v>
      </c>
      <c r="J1234" s="0" t="s">
        <v>47</v>
      </c>
      <c r="K1234" s="0" t="s">
        <v>46</v>
      </c>
      <c r="L1234" s="0" t="s">
        <v>47</v>
      </c>
      <c r="M1234" s="0" t="s">
        <v>47</v>
      </c>
      <c r="N1234" s="0" t="n">
        <v>1</v>
      </c>
      <c r="O1234" s="0" t="n">
        <v>425</v>
      </c>
      <c r="P1234" s="0" t="n">
        <v>350</v>
      </c>
      <c r="Q1234" s="0" t="n">
        <v>3.9</v>
      </c>
      <c r="R1234" s="0" t="str">
        <f aca="false">INDEX(Lookup!$B$4:$B$18,MATCH(C1234,Lookup!$A$4:$A$18,0))</f>
        <v>India</v>
      </c>
      <c r="S1234" s="20" t="n">
        <f aca="false">INDEX(Lookup!$D$4:$D$18,MATCH(C1234,Lookup!$A$4:$A$18,0))</f>
        <v>0.012</v>
      </c>
      <c r="T1234" s="21" t="n">
        <f aca="false">ROUND(P1234*S1234,2)</f>
        <v>4.2</v>
      </c>
      <c r="U1234" s="21" t="n">
        <f aca="false">IF(T1234&lt;=10,1,IF(T1234&lt;=20,2,IF(T1234&lt;=30,3,IF(T1234&lt;=40,4,IF(T1234&lt;=50,5,IF(T1234&lt;=100,6,IF(T1234&lt;=250,7,8)))))))</f>
        <v>1</v>
      </c>
      <c r="V1234" s="21" t="n">
        <f aca="false">IF(AND(OR(Dashboard!$T$3="All",R1234=Dashboard!$T$3),OR(Dashboard!$T$4="All",D1234=Dashboard!$T$4)),1,0)</f>
        <v>1</v>
      </c>
      <c r="W1234" s="21" t="n">
        <f aca="false">IF(V1234=1,T1234+ROW()/10000000,0)</f>
        <v>4.2001234</v>
      </c>
    </row>
    <row r="1235" customFormat="false" ht="15" hidden="false" customHeight="false" outlineLevel="0" collapsed="false">
      <c r="A1235" s="0" t="n">
        <v>309883</v>
      </c>
      <c r="B1235" s="0" t="s">
        <v>3854</v>
      </c>
      <c r="C1235" s="0" t="n">
        <v>1</v>
      </c>
      <c r="D1235" s="0" t="s">
        <v>3667</v>
      </c>
      <c r="E1235" s="0" t="s">
        <v>3855</v>
      </c>
      <c r="F1235" s="0" t="s">
        <v>3823</v>
      </c>
      <c r="G1235" s="0" t="s">
        <v>3824</v>
      </c>
      <c r="H1235" s="0" t="s">
        <v>2128</v>
      </c>
      <c r="I1235" s="0" t="s">
        <v>2123</v>
      </c>
      <c r="J1235" s="0" t="s">
        <v>47</v>
      </c>
      <c r="K1235" s="0" t="s">
        <v>47</v>
      </c>
      <c r="L1235" s="0" t="s">
        <v>47</v>
      </c>
      <c r="M1235" s="0" t="s">
        <v>47</v>
      </c>
      <c r="N1235" s="0" t="n">
        <v>3</v>
      </c>
      <c r="O1235" s="0" t="n">
        <v>734</v>
      </c>
      <c r="P1235" s="0" t="n">
        <v>1100</v>
      </c>
      <c r="Q1235" s="0" t="n">
        <v>3.6</v>
      </c>
      <c r="R1235" s="0" t="str">
        <f aca="false">INDEX(Lookup!$B$4:$B$18,MATCH(C1235,Lookup!$A$4:$A$18,0))</f>
        <v>India</v>
      </c>
      <c r="S1235" s="20" t="n">
        <f aca="false">INDEX(Lookup!$D$4:$D$18,MATCH(C1235,Lookup!$A$4:$A$18,0))</f>
        <v>0.012</v>
      </c>
      <c r="T1235" s="21" t="n">
        <f aca="false">ROUND(P1235*S1235,2)</f>
        <v>13.2</v>
      </c>
      <c r="U1235" s="21" t="n">
        <f aca="false">IF(T1235&lt;=10,1,IF(T1235&lt;=20,2,IF(T1235&lt;=30,3,IF(T1235&lt;=40,4,IF(T1235&lt;=50,5,IF(T1235&lt;=100,6,IF(T1235&lt;=250,7,8)))))))</f>
        <v>2</v>
      </c>
      <c r="V1235" s="21" t="n">
        <f aca="false">IF(AND(OR(Dashboard!$T$3="All",R1235=Dashboard!$T$3),OR(Dashboard!$T$4="All",D1235=Dashboard!$T$4)),1,0)</f>
        <v>1</v>
      </c>
      <c r="W1235" s="21" t="n">
        <f aca="false">IF(V1235=1,T1235+ROW()/10000000,0)</f>
        <v>13.2001235</v>
      </c>
    </row>
    <row r="1236" customFormat="false" ht="15" hidden="false" customHeight="false" outlineLevel="0" collapsed="false">
      <c r="A1236" s="0" t="n">
        <v>306132</v>
      </c>
      <c r="B1236" s="0" t="s">
        <v>3856</v>
      </c>
      <c r="C1236" s="0" t="n">
        <v>1</v>
      </c>
      <c r="D1236" s="0" t="s">
        <v>3667</v>
      </c>
      <c r="E1236" s="0" t="s">
        <v>3857</v>
      </c>
      <c r="F1236" s="0" t="s">
        <v>3823</v>
      </c>
      <c r="G1236" s="0" t="s">
        <v>3824</v>
      </c>
      <c r="H1236" s="0" t="s">
        <v>3858</v>
      </c>
      <c r="I1236" s="0" t="s">
        <v>2123</v>
      </c>
      <c r="J1236" s="0" t="s">
        <v>46</v>
      </c>
      <c r="K1236" s="0" t="s">
        <v>46</v>
      </c>
      <c r="L1236" s="0" t="s">
        <v>47</v>
      </c>
      <c r="M1236" s="0" t="s">
        <v>47</v>
      </c>
      <c r="N1236" s="0" t="n">
        <v>3</v>
      </c>
      <c r="O1236" s="0" t="n">
        <v>706</v>
      </c>
      <c r="P1236" s="0" t="n">
        <v>1700</v>
      </c>
      <c r="Q1236" s="0" t="n">
        <v>3.8</v>
      </c>
      <c r="R1236" s="0" t="str">
        <f aca="false">INDEX(Lookup!$B$4:$B$18,MATCH(C1236,Lookup!$A$4:$A$18,0))</f>
        <v>India</v>
      </c>
      <c r="S1236" s="20" t="n">
        <f aca="false">INDEX(Lookup!$D$4:$D$18,MATCH(C1236,Lookup!$A$4:$A$18,0))</f>
        <v>0.012</v>
      </c>
      <c r="T1236" s="21" t="n">
        <f aca="false">ROUND(P1236*S1236,2)</f>
        <v>20.4</v>
      </c>
      <c r="U1236" s="21" t="n">
        <f aca="false">IF(T1236&lt;=10,1,IF(T1236&lt;=20,2,IF(T1236&lt;=30,3,IF(T1236&lt;=40,4,IF(T1236&lt;=50,5,IF(T1236&lt;=100,6,IF(T1236&lt;=250,7,8)))))))</f>
        <v>3</v>
      </c>
      <c r="V1236" s="21" t="n">
        <f aca="false">IF(AND(OR(Dashboard!$T$3="All",R1236=Dashboard!$T$3),OR(Dashboard!$T$4="All",D1236=Dashboard!$T$4)),1,0)</f>
        <v>1</v>
      </c>
      <c r="W1236" s="21" t="n">
        <f aca="false">IF(V1236=1,T1236+ROW()/10000000,0)</f>
        <v>20.4001236</v>
      </c>
    </row>
    <row r="1237" customFormat="false" ht="15" hidden="false" customHeight="false" outlineLevel="0" collapsed="false">
      <c r="A1237" s="0" t="n">
        <v>306956</v>
      </c>
      <c r="B1237" s="0" t="s">
        <v>3859</v>
      </c>
      <c r="C1237" s="0" t="n">
        <v>1</v>
      </c>
      <c r="D1237" s="0" t="s">
        <v>3667</v>
      </c>
      <c r="E1237" s="0" t="s">
        <v>3860</v>
      </c>
      <c r="F1237" s="0" t="s">
        <v>3823</v>
      </c>
      <c r="G1237" s="0" t="s">
        <v>3824</v>
      </c>
      <c r="H1237" s="0" t="s">
        <v>3861</v>
      </c>
      <c r="I1237" s="0" t="s">
        <v>2123</v>
      </c>
      <c r="J1237" s="0" t="s">
        <v>46</v>
      </c>
      <c r="K1237" s="0" t="s">
        <v>47</v>
      </c>
      <c r="L1237" s="0" t="s">
        <v>47</v>
      </c>
      <c r="M1237" s="0" t="s">
        <v>47</v>
      </c>
      <c r="N1237" s="0" t="n">
        <v>4</v>
      </c>
      <c r="O1237" s="0" t="n">
        <v>1490</v>
      </c>
      <c r="P1237" s="0" t="n">
        <v>2000</v>
      </c>
      <c r="Q1237" s="0" t="n">
        <v>3.9</v>
      </c>
      <c r="R1237" s="0" t="str">
        <f aca="false">INDEX(Lookup!$B$4:$B$18,MATCH(C1237,Lookup!$A$4:$A$18,0))</f>
        <v>India</v>
      </c>
      <c r="S1237" s="20" t="n">
        <f aca="false">INDEX(Lookup!$D$4:$D$18,MATCH(C1237,Lookup!$A$4:$A$18,0))</f>
        <v>0.012</v>
      </c>
      <c r="T1237" s="21" t="n">
        <f aca="false">ROUND(P1237*S1237,2)</f>
        <v>24</v>
      </c>
      <c r="U1237" s="21" t="n">
        <f aca="false">IF(T1237&lt;=10,1,IF(T1237&lt;=20,2,IF(T1237&lt;=30,3,IF(T1237&lt;=40,4,IF(T1237&lt;=50,5,IF(T1237&lt;=100,6,IF(T1237&lt;=250,7,8)))))))</f>
        <v>3</v>
      </c>
      <c r="V1237" s="21" t="n">
        <f aca="false">IF(AND(OR(Dashboard!$T$3="All",R1237=Dashboard!$T$3),OR(Dashboard!$T$4="All",D1237=Dashboard!$T$4)),1,0)</f>
        <v>1</v>
      </c>
      <c r="W1237" s="21" t="n">
        <f aca="false">IF(V1237=1,T1237+ROW()/10000000,0)</f>
        <v>24.0001237</v>
      </c>
    </row>
    <row r="1238" customFormat="false" ht="15" hidden="false" customHeight="false" outlineLevel="0" collapsed="false">
      <c r="A1238" s="0" t="n">
        <v>305862</v>
      </c>
      <c r="B1238" s="0" t="s">
        <v>3862</v>
      </c>
      <c r="C1238" s="0" t="n">
        <v>1</v>
      </c>
      <c r="D1238" s="0" t="s">
        <v>3667</v>
      </c>
      <c r="E1238" s="0" t="s">
        <v>3863</v>
      </c>
      <c r="F1238" s="0" t="s">
        <v>3823</v>
      </c>
      <c r="G1238" s="0" t="s">
        <v>3824</v>
      </c>
      <c r="H1238" s="0" t="s">
        <v>3864</v>
      </c>
      <c r="I1238" s="0" t="s">
        <v>2123</v>
      </c>
      <c r="J1238" s="0" t="s">
        <v>47</v>
      </c>
      <c r="K1238" s="0" t="s">
        <v>46</v>
      </c>
      <c r="L1238" s="0" t="s">
        <v>47</v>
      </c>
      <c r="M1238" s="0" t="s">
        <v>47</v>
      </c>
      <c r="N1238" s="0" t="n">
        <v>2</v>
      </c>
      <c r="O1238" s="0" t="n">
        <v>870</v>
      </c>
      <c r="P1238" s="0" t="n">
        <v>600</v>
      </c>
      <c r="Q1238" s="0" t="n">
        <v>3.9</v>
      </c>
      <c r="R1238" s="0" t="str">
        <f aca="false">INDEX(Lookup!$B$4:$B$18,MATCH(C1238,Lookup!$A$4:$A$18,0))</f>
        <v>India</v>
      </c>
      <c r="S1238" s="20" t="n">
        <f aca="false">INDEX(Lookup!$D$4:$D$18,MATCH(C1238,Lookup!$A$4:$A$18,0))</f>
        <v>0.012</v>
      </c>
      <c r="T1238" s="21" t="n">
        <f aca="false">ROUND(P1238*S1238,2)</f>
        <v>7.2</v>
      </c>
      <c r="U1238" s="21" t="n">
        <f aca="false">IF(T1238&lt;=10,1,IF(T1238&lt;=20,2,IF(T1238&lt;=30,3,IF(T1238&lt;=40,4,IF(T1238&lt;=50,5,IF(T1238&lt;=100,6,IF(T1238&lt;=250,7,8)))))))</f>
        <v>1</v>
      </c>
      <c r="V1238" s="21" t="n">
        <f aca="false">IF(AND(OR(Dashboard!$T$3="All",R1238=Dashboard!$T$3),OR(Dashboard!$T$4="All",D1238=Dashboard!$T$4)),1,0)</f>
        <v>1</v>
      </c>
      <c r="W1238" s="21" t="n">
        <f aca="false">IF(V1238=1,T1238+ROW()/10000000,0)</f>
        <v>7.2001238</v>
      </c>
    </row>
    <row r="1239" customFormat="false" ht="15" hidden="false" customHeight="false" outlineLevel="0" collapsed="false">
      <c r="A1239" s="0" t="n">
        <v>307309</v>
      </c>
      <c r="B1239" s="0" t="s">
        <v>3865</v>
      </c>
      <c r="C1239" s="0" t="n">
        <v>1</v>
      </c>
      <c r="D1239" s="0" t="s">
        <v>3667</v>
      </c>
      <c r="E1239" s="0" t="s">
        <v>3866</v>
      </c>
      <c r="F1239" s="0" t="s">
        <v>3823</v>
      </c>
      <c r="G1239" s="0" t="s">
        <v>3824</v>
      </c>
      <c r="H1239" s="0" t="s">
        <v>2313</v>
      </c>
      <c r="I1239" s="0" t="s">
        <v>2123</v>
      </c>
      <c r="J1239" s="0" t="s">
        <v>46</v>
      </c>
      <c r="K1239" s="0" t="s">
        <v>46</v>
      </c>
      <c r="L1239" s="0" t="s">
        <v>47</v>
      </c>
      <c r="M1239" s="0" t="s">
        <v>47</v>
      </c>
      <c r="N1239" s="0" t="n">
        <v>4</v>
      </c>
      <c r="O1239" s="0" t="n">
        <v>1065</v>
      </c>
      <c r="P1239" s="0" t="n">
        <v>2000</v>
      </c>
      <c r="Q1239" s="0" t="n">
        <v>3.8</v>
      </c>
      <c r="R1239" s="0" t="str">
        <f aca="false">INDEX(Lookup!$B$4:$B$18,MATCH(C1239,Lookup!$A$4:$A$18,0))</f>
        <v>India</v>
      </c>
      <c r="S1239" s="20" t="n">
        <f aca="false">INDEX(Lookup!$D$4:$D$18,MATCH(C1239,Lookup!$A$4:$A$18,0))</f>
        <v>0.012</v>
      </c>
      <c r="T1239" s="21" t="n">
        <f aca="false">ROUND(P1239*S1239,2)</f>
        <v>24</v>
      </c>
      <c r="U1239" s="21" t="n">
        <f aca="false">IF(T1239&lt;=10,1,IF(T1239&lt;=20,2,IF(T1239&lt;=30,3,IF(T1239&lt;=40,4,IF(T1239&lt;=50,5,IF(T1239&lt;=100,6,IF(T1239&lt;=250,7,8)))))))</f>
        <v>3</v>
      </c>
      <c r="V1239" s="21" t="n">
        <f aca="false">IF(AND(OR(Dashboard!$T$3="All",R1239=Dashboard!$T$3),OR(Dashboard!$T$4="All",D1239=Dashboard!$T$4)),1,0)</f>
        <v>1</v>
      </c>
      <c r="W1239" s="21" t="n">
        <f aca="false">IF(V1239=1,T1239+ROW()/10000000,0)</f>
        <v>24.0001239</v>
      </c>
    </row>
    <row r="1240" customFormat="false" ht="15" hidden="false" customHeight="false" outlineLevel="0" collapsed="false">
      <c r="A1240" s="0" t="n">
        <v>306131</v>
      </c>
      <c r="B1240" s="0" t="s">
        <v>3867</v>
      </c>
      <c r="C1240" s="0" t="n">
        <v>1</v>
      </c>
      <c r="D1240" s="0" t="s">
        <v>3667</v>
      </c>
      <c r="E1240" s="0" t="s">
        <v>3868</v>
      </c>
      <c r="F1240" s="0" t="s">
        <v>3823</v>
      </c>
      <c r="G1240" s="0" t="s">
        <v>3824</v>
      </c>
      <c r="H1240" s="0" t="s">
        <v>3000</v>
      </c>
      <c r="I1240" s="0" t="s">
        <v>2123</v>
      </c>
      <c r="J1240" s="0" t="s">
        <v>47</v>
      </c>
      <c r="K1240" s="0" t="s">
        <v>46</v>
      </c>
      <c r="L1240" s="0" t="s">
        <v>47</v>
      </c>
      <c r="M1240" s="0" t="s">
        <v>47</v>
      </c>
      <c r="N1240" s="0" t="n">
        <v>2</v>
      </c>
      <c r="O1240" s="0" t="n">
        <v>365</v>
      </c>
      <c r="P1240" s="0" t="n">
        <v>700</v>
      </c>
      <c r="Q1240" s="0" t="n">
        <v>3.6</v>
      </c>
      <c r="R1240" s="0" t="str">
        <f aca="false">INDEX(Lookup!$B$4:$B$18,MATCH(C1240,Lookup!$A$4:$A$18,0))</f>
        <v>India</v>
      </c>
      <c r="S1240" s="20" t="n">
        <f aca="false">INDEX(Lookup!$D$4:$D$18,MATCH(C1240,Lookup!$A$4:$A$18,0))</f>
        <v>0.012</v>
      </c>
      <c r="T1240" s="21" t="n">
        <f aca="false">ROUND(P1240*S1240,2)</f>
        <v>8.4</v>
      </c>
      <c r="U1240" s="21" t="n">
        <f aca="false">IF(T1240&lt;=10,1,IF(T1240&lt;=20,2,IF(T1240&lt;=30,3,IF(T1240&lt;=40,4,IF(T1240&lt;=50,5,IF(T1240&lt;=100,6,IF(T1240&lt;=250,7,8)))))))</f>
        <v>1</v>
      </c>
      <c r="V1240" s="21" t="n">
        <f aca="false">IF(AND(OR(Dashboard!$T$3="All",R1240=Dashboard!$T$3),OR(Dashboard!$T$4="All",D1240=Dashboard!$T$4)),1,0)</f>
        <v>1</v>
      </c>
      <c r="W1240" s="21" t="n">
        <f aca="false">IF(V1240=1,T1240+ROW()/10000000,0)</f>
        <v>8.400124</v>
      </c>
    </row>
    <row r="1241" customFormat="false" ht="15" hidden="false" customHeight="false" outlineLevel="0" collapsed="false">
      <c r="A1241" s="0" t="n">
        <v>306127</v>
      </c>
      <c r="B1241" s="0" t="s">
        <v>3869</v>
      </c>
      <c r="C1241" s="0" t="n">
        <v>1</v>
      </c>
      <c r="D1241" s="0" t="s">
        <v>3667</v>
      </c>
      <c r="E1241" s="0" t="s">
        <v>3870</v>
      </c>
      <c r="F1241" s="0" t="s">
        <v>3823</v>
      </c>
      <c r="G1241" s="0" t="s">
        <v>3824</v>
      </c>
      <c r="H1241" s="0" t="s">
        <v>3871</v>
      </c>
      <c r="I1241" s="0" t="s">
        <v>2123</v>
      </c>
      <c r="J1241" s="0" t="s">
        <v>46</v>
      </c>
      <c r="K1241" s="0" t="s">
        <v>46</v>
      </c>
      <c r="L1241" s="0" t="s">
        <v>47</v>
      </c>
      <c r="M1241" s="0" t="s">
        <v>47</v>
      </c>
      <c r="N1241" s="0" t="n">
        <v>3</v>
      </c>
      <c r="O1241" s="0" t="n">
        <v>384</v>
      </c>
      <c r="P1241" s="0" t="n">
        <v>1400</v>
      </c>
      <c r="Q1241" s="0" t="n">
        <v>3.5</v>
      </c>
      <c r="R1241" s="0" t="str">
        <f aca="false">INDEX(Lookup!$B$4:$B$18,MATCH(C1241,Lookup!$A$4:$A$18,0))</f>
        <v>India</v>
      </c>
      <c r="S1241" s="20" t="n">
        <f aca="false">INDEX(Lookup!$D$4:$D$18,MATCH(C1241,Lookup!$A$4:$A$18,0))</f>
        <v>0.012</v>
      </c>
      <c r="T1241" s="21" t="n">
        <f aca="false">ROUND(P1241*S1241,2)</f>
        <v>16.8</v>
      </c>
      <c r="U1241" s="21" t="n">
        <f aca="false">IF(T1241&lt;=10,1,IF(T1241&lt;=20,2,IF(T1241&lt;=30,3,IF(T1241&lt;=40,4,IF(T1241&lt;=50,5,IF(T1241&lt;=100,6,IF(T1241&lt;=250,7,8)))))))</f>
        <v>2</v>
      </c>
      <c r="V1241" s="21" t="n">
        <f aca="false">IF(AND(OR(Dashboard!$T$3="All",R1241=Dashboard!$T$3),OR(Dashboard!$T$4="All",D1241=Dashboard!$T$4)),1,0)</f>
        <v>1</v>
      </c>
      <c r="W1241" s="21" t="n">
        <f aca="false">IF(V1241=1,T1241+ROW()/10000000,0)</f>
        <v>16.8001241</v>
      </c>
    </row>
    <row r="1242" customFormat="false" ht="15" hidden="false" customHeight="false" outlineLevel="0" collapsed="false">
      <c r="A1242" s="0" t="n">
        <v>313149</v>
      </c>
      <c r="B1242" s="0" t="s">
        <v>3872</v>
      </c>
      <c r="C1242" s="0" t="n">
        <v>1</v>
      </c>
      <c r="D1242" s="0" t="s">
        <v>3667</v>
      </c>
      <c r="E1242" s="0" t="s">
        <v>3824</v>
      </c>
      <c r="F1242" s="0" t="s">
        <v>3823</v>
      </c>
      <c r="G1242" s="0" t="s">
        <v>3824</v>
      </c>
      <c r="H1242" s="0" t="s">
        <v>3873</v>
      </c>
      <c r="I1242" s="0" t="s">
        <v>2123</v>
      </c>
      <c r="J1242" s="0" t="s">
        <v>47</v>
      </c>
      <c r="K1242" s="0" t="s">
        <v>47</v>
      </c>
      <c r="L1242" s="0" t="s">
        <v>47</v>
      </c>
      <c r="M1242" s="0" t="s">
        <v>47</v>
      </c>
      <c r="N1242" s="0" t="n">
        <v>3</v>
      </c>
      <c r="O1242" s="0" t="n">
        <v>622</v>
      </c>
      <c r="P1242" s="0" t="n">
        <v>1400</v>
      </c>
      <c r="Q1242" s="0" t="n">
        <v>3.9</v>
      </c>
      <c r="R1242" s="0" t="str">
        <f aca="false">INDEX(Lookup!$B$4:$B$18,MATCH(C1242,Lookup!$A$4:$A$18,0))</f>
        <v>India</v>
      </c>
      <c r="S1242" s="20" t="n">
        <f aca="false">INDEX(Lookup!$D$4:$D$18,MATCH(C1242,Lookup!$A$4:$A$18,0))</f>
        <v>0.012</v>
      </c>
      <c r="T1242" s="21" t="n">
        <f aca="false">ROUND(P1242*S1242,2)</f>
        <v>16.8</v>
      </c>
      <c r="U1242" s="21" t="n">
        <f aca="false">IF(T1242&lt;=10,1,IF(T1242&lt;=20,2,IF(T1242&lt;=30,3,IF(T1242&lt;=40,4,IF(T1242&lt;=50,5,IF(T1242&lt;=100,6,IF(T1242&lt;=250,7,8)))))))</f>
        <v>2</v>
      </c>
      <c r="V1242" s="21" t="n">
        <f aca="false">IF(AND(OR(Dashboard!$T$3="All",R1242=Dashboard!$T$3),OR(Dashboard!$T$4="All",D1242=Dashboard!$T$4)),1,0)</f>
        <v>1</v>
      </c>
      <c r="W1242" s="21" t="n">
        <f aca="false">IF(V1242=1,T1242+ROW()/10000000,0)</f>
        <v>16.8001242</v>
      </c>
    </row>
    <row r="1243" customFormat="false" ht="15" hidden="false" customHeight="false" outlineLevel="0" collapsed="false">
      <c r="A1243" s="0" t="n">
        <v>306001</v>
      </c>
      <c r="B1243" s="0" t="s">
        <v>3874</v>
      </c>
      <c r="C1243" s="0" t="n">
        <v>1</v>
      </c>
      <c r="D1243" s="0" t="s">
        <v>3667</v>
      </c>
      <c r="E1243" s="0" t="s">
        <v>3875</v>
      </c>
      <c r="F1243" s="0" t="s">
        <v>3823</v>
      </c>
      <c r="G1243" s="0" t="s">
        <v>3824</v>
      </c>
      <c r="H1243" s="0" t="s">
        <v>153</v>
      </c>
      <c r="I1243" s="0" t="s">
        <v>2123</v>
      </c>
      <c r="J1243" s="0" t="s">
        <v>47</v>
      </c>
      <c r="K1243" s="0" t="s">
        <v>47</v>
      </c>
      <c r="L1243" s="0" t="s">
        <v>47</v>
      </c>
      <c r="M1243" s="0" t="s">
        <v>47</v>
      </c>
      <c r="N1243" s="0" t="n">
        <v>2</v>
      </c>
      <c r="O1243" s="0" t="n">
        <v>560</v>
      </c>
      <c r="P1243" s="0" t="n">
        <v>700</v>
      </c>
      <c r="Q1243" s="0" t="n">
        <v>3.9</v>
      </c>
      <c r="R1243" s="0" t="str">
        <f aca="false">INDEX(Lookup!$B$4:$B$18,MATCH(C1243,Lookup!$A$4:$A$18,0))</f>
        <v>India</v>
      </c>
      <c r="S1243" s="20" t="n">
        <f aca="false">INDEX(Lookup!$D$4:$D$18,MATCH(C1243,Lookup!$A$4:$A$18,0))</f>
        <v>0.012</v>
      </c>
      <c r="T1243" s="21" t="n">
        <f aca="false">ROUND(P1243*S1243,2)</f>
        <v>8.4</v>
      </c>
      <c r="U1243" s="21" t="n">
        <f aca="false">IF(T1243&lt;=10,1,IF(T1243&lt;=20,2,IF(T1243&lt;=30,3,IF(T1243&lt;=40,4,IF(T1243&lt;=50,5,IF(T1243&lt;=100,6,IF(T1243&lt;=250,7,8)))))))</f>
        <v>1</v>
      </c>
      <c r="V1243" s="21" t="n">
        <f aca="false">IF(AND(OR(Dashboard!$T$3="All",R1243=Dashboard!$T$3),OR(Dashboard!$T$4="All",D1243=Dashboard!$T$4)),1,0)</f>
        <v>1</v>
      </c>
      <c r="W1243" s="21" t="n">
        <f aca="false">IF(V1243=1,T1243+ROW()/10000000,0)</f>
        <v>8.4001243</v>
      </c>
    </row>
    <row r="1244" customFormat="false" ht="15" hidden="false" customHeight="false" outlineLevel="0" collapsed="false">
      <c r="A1244" s="0" t="n">
        <v>308016</v>
      </c>
      <c r="B1244" s="0" t="s">
        <v>3876</v>
      </c>
      <c r="C1244" s="0" t="n">
        <v>1</v>
      </c>
      <c r="D1244" s="0" t="s">
        <v>3667</v>
      </c>
      <c r="E1244" s="0" t="s">
        <v>3877</v>
      </c>
      <c r="F1244" s="0" t="s">
        <v>3823</v>
      </c>
      <c r="G1244" s="0" t="s">
        <v>3824</v>
      </c>
      <c r="H1244" s="0" t="s">
        <v>3878</v>
      </c>
      <c r="I1244" s="0" t="s">
        <v>2123</v>
      </c>
      <c r="J1244" s="0" t="s">
        <v>47</v>
      </c>
      <c r="K1244" s="0" t="s">
        <v>47</v>
      </c>
      <c r="L1244" s="0" t="s">
        <v>47</v>
      </c>
      <c r="M1244" s="0" t="s">
        <v>47</v>
      </c>
      <c r="N1244" s="0" t="n">
        <v>4</v>
      </c>
      <c r="O1244" s="0" t="n">
        <v>1046</v>
      </c>
      <c r="P1244" s="0" t="n">
        <v>2300</v>
      </c>
      <c r="Q1244" s="0" t="n">
        <v>3.8</v>
      </c>
      <c r="R1244" s="0" t="str">
        <f aca="false">INDEX(Lookup!$B$4:$B$18,MATCH(C1244,Lookup!$A$4:$A$18,0))</f>
        <v>India</v>
      </c>
      <c r="S1244" s="20" t="n">
        <f aca="false">INDEX(Lookup!$D$4:$D$18,MATCH(C1244,Lookup!$A$4:$A$18,0))</f>
        <v>0.012</v>
      </c>
      <c r="T1244" s="21" t="n">
        <f aca="false">ROUND(P1244*S1244,2)</f>
        <v>27.6</v>
      </c>
      <c r="U1244" s="21" t="n">
        <f aca="false">IF(T1244&lt;=10,1,IF(T1244&lt;=20,2,IF(T1244&lt;=30,3,IF(T1244&lt;=40,4,IF(T1244&lt;=50,5,IF(T1244&lt;=100,6,IF(T1244&lt;=250,7,8)))))))</f>
        <v>3</v>
      </c>
      <c r="V1244" s="21" t="n">
        <f aca="false">IF(AND(OR(Dashboard!$T$3="All",R1244=Dashboard!$T$3),OR(Dashboard!$T$4="All",D1244=Dashboard!$T$4)),1,0)</f>
        <v>1</v>
      </c>
      <c r="W1244" s="21" t="n">
        <f aca="false">IF(V1244=1,T1244+ROW()/10000000,0)</f>
        <v>27.6001244</v>
      </c>
    </row>
    <row r="1245" customFormat="false" ht="15" hidden="false" customHeight="false" outlineLevel="0" collapsed="false">
      <c r="A1245" s="0" t="n">
        <v>18336509</v>
      </c>
      <c r="B1245" s="0" t="s">
        <v>2716</v>
      </c>
      <c r="C1245" s="0" t="n">
        <v>1</v>
      </c>
      <c r="D1245" s="0" t="s">
        <v>3667</v>
      </c>
      <c r="E1245" s="0" t="s">
        <v>3824</v>
      </c>
      <c r="F1245" s="0" t="s">
        <v>3823</v>
      </c>
      <c r="G1245" s="0" t="s">
        <v>3824</v>
      </c>
      <c r="H1245" s="0" t="s">
        <v>2718</v>
      </c>
      <c r="I1245" s="0" t="s">
        <v>2123</v>
      </c>
      <c r="J1245" s="0" t="s">
        <v>47</v>
      </c>
      <c r="K1245" s="0" t="s">
        <v>46</v>
      </c>
      <c r="L1245" s="0" t="s">
        <v>47</v>
      </c>
      <c r="M1245" s="0" t="s">
        <v>47</v>
      </c>
      <c r="N1245" s="0" t="n">
        <v>2</v>
      </c>
      <c r="O1245" s="0" t="n">
        <v>176</v>
      </c>
      <c r="P1245" s="0" t="n">
        <v>550</v>
      </c>
      <c r="Q1245" s="0" t="n">
        <v>3.8</v>
      </c>
      <c r="R1245" s="0" t="str">
        <f aca="false">INDEX(Lookup!$B$4:$B$18,MATCH(C1245,Lookup!$A$4:$A$18,0))</f>
        <v>India</v>
      </c>
      <c r="S1245" s="20" t="n">
        <f aca="false">INDEX(Lookup!$D$4:$D$18,MATCH(C1245,Lookup!$A$4:$A$18,0))</f>
        <v>0.012</v>
      </c>
      <c r="T1245" s="21" t="n">
        <f aca="false">ROUND(P1245*S1245,2)</f>
        <v>6.6</v>
      </c>
      <c r="U1245" s="21" t="n">
        <f aca="false">IF(T1245&lt;=10,1,IF(T1245&lt;=20,2,IF(T1245&lt;=30,3,IF(T1245&lt;=40,4,IF(T1245&lt;=50,5,IF(T1245&lt;=100,6,IF(T1245&lt;=250,7,8)))))))</f>
        <v>1</v>
      </c>
      <c r="V1245" s="21" t="n">
        <f aca="false">IF(AND(OR(Dashboard!$T$3="All",R1245=Dashboard!$T$3),OR(Dashboard!$T$4="All",D1245=Dashboard!$T$4)),1,0)</f>
        <v>1</v>
      </c>
      <c r="W1245" s="21" t="n">
        <f aca="false">IF(V1245=1,T1245+ROW()/10000000,0)</f>
        <v>6.6001245</v>
      </c>
    </row>
    <row r="1246" customFormat="false" ht="15" hidden="false" customHeight="false" outlineLevel="0" collapsed="false">
      <c r="A1246" s="0" t="n">
        <v>18336176</v>
      </c>
      <c r="B1246" s="0" t="s">
        <v>3879</v>
      </c>
      <c r="C1246" s="0" t="n">
        <v>1</v>
      </c>
      <c r="D1246" s="0" t="s">
        <v>3667</v>
      </c>
      <c r="E1246" s="0" t="s">
        <v>3880</v>
      </c>
      <c r="F1246" s="0" t="s">
        <v>3823</v>
      </c>
      <c r="G1246" s="0" t="s">
        <v>3824</v>
      </c>
      <c r="H1246" s="0" t="s">
        <v>2313</v>
      </c>
      <c r="I1246" s="0" t="s">
        <v>2123</v>
      </c>
      <c r="J1246" s="0" t="s">
        <v>46</v>
      </c>
      <c r="K1246" s="0" t="s">
        <v>47</v>
      </c>
      <c r="L1246" s="0" t="s">
        <v>47</v>
      </c>
      <c r="M1246" s="0" t="s">
        <v>47</v>
      </c>
      <c r="N1246" s="0" t="n">
        <v>3</v>
      </c>
      <c r="O1246" s="0" t="n">
        <v>173</v>
      </c>
      <c r="P1246" s="0" t="n">
        <v>1700</v>
      </c>
      <c r="Q1246" s="0" t="n">
        <v>3.7</v>
      </c>
      <c r="R1246" s="0" t="str">
        <f aca="false">INDEX(Lookup!$B$4:$B$18,MATCH(C1246,Lookup!$A$4:$A$18,0))</f>
        <v>India</v>
      </c>
      <c r="S1246" s="20" t="n">
        <f aca="false">INDEX(Lookup!$D$4:$D$18,MATCH(C1246,Lookup!$A$4:$A$18,0))</f>
        <v>0.012</v>
      </c>
      <c r="T1246" s="21" t="n">
        <f aca="false">ROUND(P1246*S1246,2)</f>
        <v>20.4</v>
      </c>
      <c r="U1246" s="21" t="n">
        <f aca="false">IF(T1246&lt;=10,1,IF(T1246&lt;=20,2,IF(T1246&lt;=30,3,IF(T1246&lt;=40,4,IF(T1246&lt;=50,5,IF(T1246&lt;=100,6,IF(T1246&lt;=250,7,8)))))))</f>
        <v>3</v>
      </c>
      <c r="V1246" s="21" t="n">
        <f aca="false">IF(AND(OR(Dashboard!$T$3="All",R1246=Dashboard!$T$3),OR(Dashboard!$T$4="All",D1246=Dashboard!$T$4)),1,0)</f>
        <v>1</v>
      </c>
      <c r="W1246" s="21" t="n">
        <f aca="false">IF(V1246=1,T1246+ROW()/10000000,0)</f>
        <v>20.4001246</v>
      </c>
    </row>
    <row r="1247" customFormat="false" ht="15" hidden="false" customHeight="false" outlineLevel="0" collapsed="false">
      <c r="A1247" s="0" t="n">
        <v>18383472</v>
      </c>
      <c r="B1247" s="0" t="s">
        <v>3881</v>
      </c>
      <c r="C1247" s="0" t="n">
        <v>1</v>
      </c>
      <c r="D1247" s="0" t="s">
        <v>3667</v>
      </c>
      <c r="E1247" s="0" t="s">
        <v>3875</v>
      </c>
      <c r="F1247" s="0" t="s">
        <v>3823</v>
      </c>
      <c r="G1247" s="0" t="s">
        <v>3824</v>
      </c>
      <c r="H1247" s="0" t="s">
        <v>3882</v>
      </c>
      <c r="I1247" s="0" t="s">
        <v>2123</v>
      </c>
      <c r="J1247" s="0" t="s">
        <v>47</v>
      </c>
      <c r="K1247" s="0" t="s">
        <v>46</v>
      </c>
      <c r="L1247" s="0" t="s">
        <v>47</v>
      </c>
      <c r="M1247" s="0" t="s">
        <v>47</v>
      </c>
      <c r="N1247" s="0" t="n">
        <v>2</v>
      </c>
      <c r="O1247" s="0" t="n">
        <v>227</v>
      </c>
      <c r="P1247" s="0" t="n">
        <v>600</v>
      </c>
      <c r="Q1247" s="0" t="n">
        <v>3.8</v>
      </c>
      <c r="R1247" s="0" t="str">
        <f aca="false">INDEX(Lookup!$B$4:$B$18,MATCH(C1247,Lookup!$A$4:$A$18,0))</f>
        <v>India</v>
      </c>
      <c r="S1247" s="20" t="n">
        <f aca="false">INDEX(Lookup!$D$4:$D$18,MATCH(C1247,Lookup!$A$4:$A$18,0))</f>
        <v>0.012</v>
      </c>
      <c r="T1247" s="21" t="n">
        <f aca="false">ROUND(P1247*S1247,2)</f>
        <v>7.2</v>
      </c>
      <c r="U1247" s="21" t="n">
        <f aca="false">IF(T1247&lt;=10,1,IF(T1247&lt;=20,2,IF(T1247&lt;=30,3,IF(T1247&lt;=40,4,IF(T1247&lt;=50,5,IF(T1247&lt;=100,6,IF(T1247&lt;=250,7,8)))))))</f>
        <v>1</v>
      </c>
      <c r="V1247" s="21" t="n">
        <f aca="false">IF(AND(OR(Dashboard!$T$3="All",R1247=Dashboard!$T$3),OR(Dashboard!$T$4="All",D1247=Dashboard!$T$4)),1,0)</f>
        <v>1</v>
      </c>
      <c r="W1247" s="21" t="n">
        <f aca="false">IF(V1247=1,T1247+ROW()/10000000,0)</f>
        <v>7.2001247</v>
      </c>
    </row>
    <row r="1248" customFormat="false" ht="15" hidden="false" customHeight="false" outlineLevel="0" collapsed="false">
      <c r="A1248" s="0" t="n">
        <v>18292448</v>
      </c>
      <c r="B1248" s="0" t="s">
        <v>3883</v>
      </c>
      <c r="C1248" s="0" t="n">
        <v>1</v>
      </c>
      <c r="D1248" s="0" t="s">
        <v>3667</v>
      </c>
      <c r="E1248" s="0" t="s">
        <v>3884</v>
      </c>
      <c r="F1248" s="0" t="s">
        <v>3823</v>
      </c>
      <c r="G1248" s="0" t="s">
        <v>3824</v>
      </c>
      <c r="H1248" s="0" t="s">
        <v>1358</v>
      </c>
      <c r="I1248" s="0" t="s">
        <v>2123</v>
      </c>
      <c r="J1248" s="0" t="s">
        <v>47</v>
      </c>
      <c r="K1248" s="0" t="s">
        <v>46</v>
      </c>
      <c r="L1248" s="0" t="s">
        <v>47</v>
      </c>
      <c r="M1248" s="0" t="s">
        <v>47</v>
      </c>
      <c r="N1248" s="0" t="n">
        <v>1</v>
      </c>
      <c r="O1248" s="0" t="n">
        <v>296</v>
      </c>
      <c r="P1248" s="0" t="n">
        <v>400</v>
      </c>
      <c r="Q1248" s="0" t="n">
        <v>3.9</v>
      </c>
      <c r="R1248" s="0" t="str">
        <f aca="false">INDEX(Lookup!$B$4:$B$18,MATCH(C1248,Lookup!$A$4:$A$18,0))</f>
        <v>India</v>
      </c>
      <c r="S1248" s="20" t="n">
        <f aca="false">INDEX(Lookup!$D$4:$D$18,MATCH(C1248,Lookup!$A$4:$A$18,0))</f>
        <v>0.012</v>
      </c>
      <c r="T1248" s="21" t="n">
        <f aca="false">ROUND(P1248*S1248,2)</f>
        <v>4.8</v>
      </c>
      <c r="U1248" s="21" t="n">
        <f aca="false">IF(T1248&lt;=10,1,IF(T1248&lt;=20,2,IF(T1248&lt;=30,3,IF(T1248&lt;=40,4,IF(T1248&lt;=50,5,IF(T1248&lt;=100,6,IF(T1248&lt;=250,7,8)))))))</f>
        <v>1</v>
      </c>
      <c r="V1248" s="21" t="n">
        <f aca="false">IF(AND(OR(Dashboard!$T$3="All",R1248=Dashboard!$T$3),OR(Dashboard!$T$4="All",D1248=Dashboard!$T$4)),1,0)</f>
        <v>1</v>
      </c>
      <c r="W1248" s="21" t="n">
        <f aca="false">IF(V1248=1,T1248+ROW()/10000000,0)</f>
        <v>4.8001248</v>
      </c>
    </row>
    <row r="1249" customFormat="false" ht="15" hidden="false" customHeight="false" outlineLevel="0" collapsed="false">
      <c r="A1249" s="0" t="n">
        <v>306134</v>
      </c>
      <c r="B1249" s="0" t="s">
        <v>3885</v>
      </c>
      <c r="C1249" s="0" t="n">
        <v>1</v>
      </c>
      <c r="D1249" s="0" t="s">
        <v>3667</v>
      </c>
      <c r="E1249" s="0" t="s">
        <v>3824</v>
      </c>
      <c r="F1249" s="0" t="s">
        <v>3823</v>
      </c>
      <c r="G1249" s="0" t="s">
        <v>3824</v>
      </c>
      <c r="H1249" s="0" t="s">
        <v>3886</v>
      </c>
      <c r="I1249" s="0" t="s">
        <v>2123</v>
      </c>
      <c r="J1249" s="0" t="s">
        <v>46</v>
      </c>
      <c r="K1249" s="0" t="s">
        <v>47</v>
      </c>
      <c r="L1249" s="0" t="s">
        <v>47</v>
      </c>
      <c r="M1249" s="0" t="s">
        <v>47</v>
      </c>
      <c r="N1249" s="0" t="n">
        <v>4</v>
      </c>
      <c r="O1249" s="0" t="n">
        <v>2412</v>
      </c>
      <c r="P1249" s="0" t="n">
        <v>2000</v>
      </c>
      <c r="Q1249" s="0" t="n">
        <v>2.4</v>
      </c>
      <c r="R1249" s="0" t="str">
        <f aca="false">INDEX(Lookup!$B$4:$B$18,MATCH(C1249,Lookup!$A$4:$A$18,0))</f>
        <v>India</v>
      </c>
      <c r="S1249" s="20" t="n">
        <f aca="false">INDEX(Lookup!$D$4:$D$18,MATCH(C1249,Lookup!$A$4:$A$18,0))</f>
        <v>0.012</v>
      </c>
      <c r="T1249" s="21" t="n">
        <f aca="false">ROUND(P1249*S1249,2)</f>
        <v>24</v>
      </c>
      <c r="U1249" s="21" t="n">
        <f aca="false">IF(T1249&lt;=10,1,IF(T1249&lt;=20,2,IF(T1249&lt;=30,3,IF(T1249&lt;=40,4,IF(T1249&lt;=50,5,IF(T1249&lt;=100,6,IF(T1249&lt;=250,7,8)))))))</f>
        <v>3</v>
      </c>
      <c r="V1249" s="21" t="n">
        <f aca="false">IF(AND(OR(Dashboard!$T$3="All",R1249=Dashboard!$T$3),OR(Dashboard!$T$4="All",D1249=Dashboard!$T$4)),1,0)</f>
        <v>1</v>
      </c>
      <c r="W1249" s="21" t="n">
        <f aca="false">IF(V1249=1,T1249+ROW()/10000000,0)</f>
        <v>24.0001249</v>
      </c>
    </row>
    <row r="1250" customFormat="false" ht="15" hidden="false" customHeight="false" outlineLevel="0" collapsed="false">
      <c r="A1250" s="0" t="n">
        <v>306946</v>
      </c>
      <c r="B1250" s="0" t="s">
        <v>3887</v>
      </c>
      <c r="C1250" s="0" t="n">
        <v>1</v>
      </c>
      <c r="D1250" s="0" t="s">
        <v>3667</v>
      </c>
      <c r="E1250" s="0" t="s">
        <v>3888</v>
      </c>
      <c r="F1250" s="0" t="s">
        <v>3823</v>
      </c>
      <c r="G1250" s="0" t="s">
        <v>3824</v>
      </c>
      <c r="H1250" s="0" t="s">
        <v>3889</v>
      </c>
      <c r="I1250" s="0" t="s">
        <v>2123</v>
      </c>
      <c r="J1250" s="0" t="s">
        <v>47</v>
      </c>
      <c r="K1250" s="0" t="s">
        <v>47</v>
      </c>
      <c r="L1250" s="0" t="s">
        <v>47</v>
      </c>
      <c r="M1250" s="0" t="s">
        <v>47</v>
      </c>
      <c r="N1250" s="0" t="n">
        <v>4</v>
      </c>
      <c r="O1250" s="0" t="n">
        <v>1840</v>
      </c>
      <c r="P1250" s="0" t="n">
        <v>2000</v>
      </c>
      <c r="Q1250" s="0" t="n">
        <v>4</v>
      </c>
      <c r="R1250" s="0" t="str">
        <f aca="false">INDEX(Lookup!$B$4:$B$18,MATCH(C1250,Lookup!$A$4:$A$18,0))</f>
        <v>India</v>
      </c>
      <c r="S1250" s="20" t="n">
        <f aca="false">INDEX(Lookup!$D$4:$D$18,MATCH(C1250,Lookup!$A$4:$A$18,0))</f>
        <v>0.012</v>
      </c>
      <c r="T1250" s="21" t="n">
        <f aca="false">ROUND(P1250*S1250,2)</f>
        <v>24</v>
      </c>
      <c r="U1250" s="21" t="n">
        <f aca="false">IF(T1250&lt;=10,1,IF(T1250&lt;=20,2,IF(T1250&lt;=30,3,IF(T1250&lt;=40,4,IF(T1250&lt;=50,5,IF(T1250&lt;=100,6,IF(T1250&lt;=250,7,8)))))))</f>
        <v>3</v>
      </c>
      <c r="V1250" s="21" t="n">
        <f aca="false">IF(AND(OR(Dashboard!$T$3="All",R1250=Dashboard!$T$3),OR(Dashboard!$T$4="All",D1250=Dashboard!$T$4)),1,0)</f>
        <v>1</v>
      </c>
      <c r="W1250" s="21" t="n">
        <f aca="false">IF(V1250=1,T1250+ROW()/10000000,0)</f>
        <v>24.000125</v>
      </c>
    </row>
    <row r="1251" customFormat="false" ht="15" hidden="false" customHeight="false" outlineLevel="0" collapsed="false">
      <c r="A1251" s="0" t="n">
        <v>18289242</v>
      </c>
      <c r="B1251" s="0" t="s">
        <v>3890</v>
      </c>
      <c r="C1251" s="0" t="n">
        <v>1</v>
      </c>
      <c r="D1251" s="0" t="s">
        <v>3667</v>
      </c>
      <c r="E1251" s="0" t="s">
        <v>3824</v>
      </c>
      <c r="F1251" s="0" t="s">
        <v>3823</v>
      </c>
      <c r="G1251" s="0" t="s">
        <v>3824</v>
      </c>
      <c r="H1251" s="0" t="s">
        <v>3891</v>
      </c>
      <c r="I1251" s="0" t="s">
        <v>2123</v>
      </c>
      <c r="J1251" s="0" t="s">
        <v>46</v>
      </c>
      <c r="K1251" s="0" t="s">
        <v>46</v>
      </c>
      <c r="L1251" s="0" t="s">
        <v>47</v>
      </c>
      <c r="M1251" s="0" t="s">
        <v>47</v>
      </c>
      <c r="N1251" s="0" t="n">
        <v>3</v>
      </c>
      <c r="O1251" s="0" t="n">
        <v>716</v>
      </c>
      <c r="P1251" s="0" t="n">
        <v>1500</v>
      </c>
      <c r="Q1251" s="0" t="n">
        <v>4.3</v>
      </c>
      <c r="R1251" s="0" t="str">
        <f aca="false">INDEX(Lookup!$B$4:$B$18,MATCH(C1251,Lookup!$A$4:$A$18,0))</f>
        <v>India</v>
      </c>
      <c r="S1251" s="20" t="n">
        <f aca="false">INDEX(Lookup!$D$4:$D$18,MATCH(C1251,Lookup!$A$4:$A$18,0))</f>
        <v>0.012</v>
      </c>
      <c r="T1251" s="21" t="n">
        <f aca="false">ROUND(P1251*S1251,2)</f>
        <v>18</v>
      </c>
      <c r="U1251" s="21" t="n">
        <f aca="false">IF(T1251&lt;=10,1,IF(T1251&lt;=20,2,IF(T1251&lt;=30,3,IF(T1251&lt;=40,4,IF(T1251&lt;=50,5,IF(T1251&lt;=100,6,IF(T1251&lt;=250,7,8)))))))</f>
        <v>2</v>
      </c>
      <c r="V1251" s="21" t="n">
        <f aca="false">IF(AND(OR(Dashboard!$T$3="All",R1251=Dashboard!$T$3),OR(Dashboard!$T$4="All",D1251=Dashboard!$T$4)),1,0)</f>
        <v>1</v>
      </c>
      <c r="W1251" s="21" t="n">
        <f aca="false">IF(V1251=1,T1251+ROW()/10000000,0)</f>
        <v>18.0001251</v>
      </c>
    </row>
    <row r="1252" customFormat="false" ht="15" hidden="false" customHeight="false" outlineLevel="0" collapsed="false">
      <c r="A1252" s="0" t="n">
        <v>18277030</v>
      </c>
      <c r="B1252" s="0" t="s">
        <v>3892</v>
      </c>
      <c r="C1252" s="0" t="n">
        <v>1</v>
      </c>
      <c r="D1252" s="0" t="s">
        <v>3667</v>
      </c>
      <c r="E1252" s="0" t="s">
        <v>3893</v>
      </c>
      <c r="F1252" s="0" t="s">
        <v>3823</v>
      </c>
      <c r="G1252" s="0" t="s">
        <v>3824</v>
      </c>
      <c r="H1252" s="0" t="s">
        <v>2112</v>
      </c>
      <c r="I1252" s="0" t="s">
        <v>2123</v>
      </c>
      <c r="J1252" s="0" t="s">
        <v>46</v>
      </c>
      <c r="K1252" s="0" t="s">
        <v>46</v>
      </c>
      <c r="L1252" s="0" t="s">
        <v>47</v>
      </c>
      <c r="M1252" s="0" t="s">
        <v>47</v>
      </c>
      <c r="N1252" s="0" t="n">
        <v>2</v>
      </c>
      <c r="O1252" s="0" t="n">
        <v>199</v>
      </c>
      <c r="P1252" s="0" t="n">
        <v>800</v>
      </c>
      <c r="Q1252" s="0" t="n">
        <v>4</v>
      </c>
      <c r="R1252" s="0" t="str">
        <f aca="false">INDEX(Lookup!$B$4:$B$18,MATCH(C1252,Lookup!$A$4:$A$18,0))</f>
        <v>India</v>
      </c>
      <c r="S1252" s="20" t="n">
        <f aca="false">INDEX(Lookup!$D$4:$D$18,MATCH(C1252,Lookup!$A$4:$A$18,0))</f>
        <v>0.012</v>
      </c>
      <c r="T1252" s="21" t="n">
        <f aca="false">ROUND(P1252*S1252,2)</f>
        <v>9.6</v>
      </c>
      <c r="U1252" s="21" t="n">
        <f aca="false">IF(T1252&lt;=10,1,IF(T1252&lt;=20,2,IF(T1252&lt;=30,3,IF(T1252&lt;=40,4,IF(T1252&lt;=50,5,IF(T1252&lt;=100,6,IF(T1252&lt;=250,7,8)))))))</f>
        <v>1</v>
      </c>
      <c r="V1252" s="21" t="n">
        <f aca="false">IF(AND(OR(Dashboard!$T$3="All",R1252=Dashboard!$T$3),OR(Dashboard!$T$4="All",D1252=Dashboard!$T$4)),1,0)</f>
        <v>1</v>
      </c>
      <c r="W1252" s="21" t="n">
        <f aca="false">IF(V1252=1,T1252+ROW()/10000000,0)</f>
        <v>9.6001252</v>
      </c>
    </row>
    <row r="1253" customFormat="false" ht="15" hidden="false" customHeight="false" outlineLevel="0" collapsed="false">
      <c r="A1253" s="0" t="n">
        <v>306153</v>
      </c>
      <c r="B1253" s="0" t="s">
        <v>3894</v>
      </c>
      <c r="C1253" s="0" t="n">
        <v>1</v>
      </c>
      <c r="D1253" s="0" t="s">
        <v>3667</v>
      </c>
      <c r="E1253" s="0" t="s">
        <v>3895</v>
      </c>
      <c r="F1253" s="0" t="s">
        <v>3823</v>
      </c>
      <c r="G1253" s="0" t="s">
        <v>3824</v>
      </c>
      <c r="H1253" s="0" t="s">
        <v>2128</v>
      </c>
      <c r="I1253" s="0" t="s">
        <v>2123</v>
      </c>
      <c r="J1253" s="0" t="s">
        <v>46</v>
      </c>
      <c r="K1253" s="0" t="s">
        <v>46</v>
      </c>
      <c r="L1253" s="0" t="s">
        <v>47</v>
      </c>
      <c r="M1253" s="0" t="s">
        <v>47</v>
      </c>
      <c r="N1253" s="0" t="n">
        <v>4</v>
      </c>
      <c r="O1253" s="0" t="n">
        <v>1658</v>
      </c>
      <c r="P1253" s="0" t="n">
        <v>2000</v>
      </c>
      <c r="Q1253" s="0" t="n">
        <v>4</v>
      </c>
      <c r="R1253" s="0" t="str">
        <f aca="false">INDEX(Lookup!$B$4:$B$18,MATCH(C1253,Lookup!$A$4:$A$18,0))</f>
        <v>India</v>
      </c>
      <c r="S1253" s="20" t="n">
        <f aca="false">INDEX(Lookup!$D$4:$D$18,MATCH(C1253,Lookup!$A$4:$A$18,0))</f>
        <v>0.012</v>
      </c>
      <c r="T1253" s="21" t="n">
        <f aca="false">ROUND(P1253*S1253,2)</f>
        <v>24</v>
      </c>
      <c r="U1253" s="21" t="n">
        <f aca="false">IF(T1253&lt;=10,1,IF(T1253&lt;=20,2,IF(T1253&lt;=30,3,IF(T1253&lt;=40,4,IF(T1253&lt;=50,5,IF(T1253&lt;=100,6,IF(T1253&lt;=250,7,8)))))))</f>
        <v>3</v>
      </c>
      <c r="V1253" s="21" t="n">
        <f aca="false">IF(AND(OR(Dashboard!$T$3="All",R1253=Dashboard!$T$3),OR(Dashboard!$T$4="All",D1253=Dashboard!$T$4)),1,0)</f>
        <v>1</v>
      </c>
      <c r="W1253" s="21" t="n">
        <f aca="false">IF(V1253=1,T1253+ROW()/10000000,0)</f>
        <v>24.0001253</v>
      </c>
    </row>
    <row r="1254" customFormat="false" ht="15" hidden="false" customHeight="false" outlineLevel="0" collapsed="false">
      <c r="A1254" s="0" t="n">
        <v>308022</v>
      </c>
      <c r="B1254" s="0" t="s">
        <v>1977</v>
      </c>
      <c r="C1254" s="0" t="n">
        <v>1</v>
      </c>
      <c r="D1254" s="0" t="s">
        <v>3667</v>
      </c>
      <c r="E1254" s="0" t="s">
        <v>3896</v>
      </c>
      <c r="F1254" s="0" t="s">
        <v>3823</v>
      </c>
      <c r="G1254" s="0" t="s">
        <v>3824</v>
      </c>
      <c r="H1254" s="0" t="s">
        <v>2485</v>
      </c>
      <c r="I1254" s="0" t="s">
        <v>2123</v>
      </c>
      <c r="J1254" s="0" t="s">
        <v>47</v>
      </c>
      <c r="K1254" s="0" t="s">
        <v>47</v>
      </c>
      <c r="L1254" s="0" t="s">
        <v>47</v>
      </c>
      <c r="M1254" s="0" t="s">
        <v>47</v>
      </c>
      <c r="N1254" s="0" t="n">
        <v>4</v>
      </c>
      <c r="O1254" s="0" t="n">
        <v>4385</v>
      </c>
      <c r="P1254" s="0" t="n">
        <v>2200</v>
      </c>
      <c r="Q1254" s="0" t="n">
        <v>4.3</v>
      </c>
      <c r="R1254" s="0" t="str">
        <f aca="false">INDEX(Lookup!$B$4:$B$18,MATCH(C1254,Lookup!$A$4:$A$18,0))</f>
        <v>India</v>
      </c>
      <c r="S1254" s="20" t="n">
        <f aca="false">INDEX(Lookup!$D$4:$D$18,MATCH(C1254,Lookup!$A$4:$A$18,0))</f>
        <v>0.012</v>
      </c>
      <c r="T1254" s="21" t="n">
        <f aca="false">ROUND(P1254*S1254,2)</f>
        <v>26.4</v>
      </c>
      <c r="U1254" s="21" t="n">
        <f aca="false">IF(T1254&lt;=10,1,IF(T1254&lt;=20,2,IF(T1254&lt;=30,3,IF(T1254&lt;=40,4,IF(T1254&lt;=50,5,IF(T1254&lt;=100,6,IF(T1254&lt;=250,7,8)))))))</f>
        <v>3</v>
      </c>
      <c r="V1254" s="21" t="n">
        <f aca="false">IF(AND(OR(Dashboard!$T$3="All",R1254=Dashboard!$T$3),OR(Dashboard!$T$4="All",D1254=Dashboard!$T$4)),1,0)</f>
        <v>1</v>
      </c>
      <c r="W1254" s="21" t="n">
        <f aca="false">IF(V1254=1,T1254+ROW()/10000000,0)</f>
        <v>26.4001254</v>
      </c>
    </row>
    <row r="1255" customFormat="false" ht="15" hidden="false" customHeight="false" outlineLevel="0" collapsed="false">
      <c r="A1255" s="0" t="n">
        <v>305905</v>
      </c>
      <c r="B1255" s="0" t="s">
        <v>1995</v>
      </c>
      <c r="C1255" s="0" t="n">
        <v>1</v>
      </c>
      <c r="D1255" s="0" t="s">
        <v>3667</v>
      </c>
      <c r="E1255" s="0" t="s">
        <v>3897</v>
      </c>
      <c r="F1255" s="0" t="s">
        <v>3823</v>
      </c>
      <c r="G1255" s="0" t="s">
        <v>3824</v>
      </c>
      <c r="H1255" s="0" t="s">
        <v>3898</v>
      </c>
      <c r="I1255" s="0" t="s">
        <v>2123</v>
      </c>
      <c r="J1255" s="0" t="s">
        <v>46</v>
      </c>
      <c r="K1255" s="0" t="s">
        <v>47</v>
      </c>
      <c r="L1255" s="0" t="s">
        <v>47</v>
      </c>
      <c r="M1255" s="0" t="s">
        <v>47</v>
      </c>
      <c r="N1255" s="0" t="n">
        <v>4</v>
      </c>
      <c r="O1255" s="0" t="n">
        <v>1949</v>
      </c>
      <c r="P1255" s="0" t="n">
        <v>2500</v>
      </c>
      <c r="Q1255" s="0" t="n">
        <v>4.1</v>
      </c>
      <c r="R1255" s="0" t="str">
        <f aca="false">INDEX(Lookup!$B$4:$B$18,MATCH(C1255,Lookup!$A$4:$A$18,0))</f>
        <v>India</v>
      </c>
      <c r="S1255" s="20" t="n">
        <f aca="false">INDEX(Lookup!$D$4:$D$18,MATCH(C1255,Lookup!$A$4:$A$18,0))</f>
        <v>0.012</v>
      </c>
      <c r="T1255" s="21" t="n">
        <f aca="false">ROUND(P1255*S1255,2)</f>
        <v>30</v>
      </c>
      <c r="U1255" s="21" t="n">
        <f aca="false">IF(T1255&lt;=10,1,IF(T1255&lt;=20,2,IF(T1255&lt;=30,3,IF(T1255&lt;=40,4,IF(T1255&lt;=50,5,IF(T1255&lt;=100,6,IF(T1255&lt;=250,7,8)))))))</f>
        <v>3</v>
      </c>
      <c r="V1255" s="21" t="n">
        <f aca="false">IF(AND(OR(Dashboard!$T$3="All",R1255=Dashboard!$T$3),OR(Dashboard!$T$4="All",D1255=Dashboard!$T$4)),1,0)</f>
        <v>1</v>
      </c>
      <c r="W1255" s="21" t="n">
        <f aca="false">IF(V1255=1,T1255+ROW()/10000000,0)</f>
        <v>30.0001255</v>
      </c>
    </row>
    <row r="1256" customFormat="false" ht="15" hidden="false" customHeight="false" outlineLevel="0" collapsed="false">
      <c r="A1256" s="0" t="n">
        <v>18245277</v>
      </c>
      <c r="B1256" s="0" t="s">
        <v>3899</v>
      </c>
      <c r="C1256" s="0" t="n">
        <v>1</v>
      </c>
      <c r="D1256" s="0" t="s">
        <v>3667</v>
      </c>
      <c r="E1256" s="0" t="s">
        <v>3900</v>
      </c>
      <c r="F1256" s="0" t="s">
        <v>3823</v>
      </c>
      <c r="G1256" s="0" t="s">
        <v>3824</v>
      </c>
      <c r="H1256" s="0" t="s">
        <v>3392</v>
      </c>
      <c r="I1256" s="0" t="s">
        <v>2123</v>
      </c>
      <c r="J1256" s="0" t="s">
        <v>46</v>
      </c>
      <c r="K1256" s="0" t="s">
        <v>46</v>
      </c>
      <c r="L1256" s="0" t="s">
        <v>47</v>
      </c>
      <c r="M1256" s="0" t="s">
        <v>47</v>
      </c>
      <c r="N1256" s="0" t="n">
        <v>2</v>
      </c>
      <c r="O1256" s="0" t="n">
        <v>219</v>
      </c>
      <c r="P1256" s="0" t="n">
        <v>900</v>
      </c>
      <c r="Q1256" s="0" t="n">
        <v>4</v>
      </c>
      <c r="R1256" s="0" t="str">
        <f aca="false">INDEX(Lookup!$B$4:$B$18,MATCH(C1256,Lookup!$A$4:$A$18,0))</f>
        <v>India</v>
      </c>
      <c r="S1256" s="20" t="n">
        <f aca="false">INDEX(Lookup!$D$4:$D$18,MATCH(C1256,Lookup!$A$4:$A$18,0))</f>
        <v>0.012</v>
      </c>
      <c r="T1256" s="21" t="n">
        <f aca="false">ROUND(P1256*S1256,2)</f>
        <v>10.8</v>
      </c>
      <c r="U1256" s="21" t="n">
        <f aca="false">IF(T1256&lt;=10,1,IF(T1256&lt;=20,2,IF(T1256&lt;=30,3,IF(T1256&lt;=40,4,IF(T1256&lt;=50,5,IF(T1256&lt;=100,6,IF(T1256&lt;=250,7,8)))))))</f>
        <v>2</v>
      </c>
      <c r="V1256" s="21" t="n">
        <f aca="false">IF(AND(OR(Dashboard!$T$3="All",R1256=Dashboard!$T$3),OR(Dashboard!$T$4="All",D1256=Dashboard!$T$4)),1,0)</f>
        <v>1</v>
      </c>
      <c r="W1256" s="21" t="n">
        <f aca="false">IF(V1256=1,T1256+ROW()/10000000,0)</f>
        <v>10.8001256</v>
      </c>
    </row>
    <row r="1257" customFormat="false" ht="15" hidden="false" customHeight="false" outlineLevel="0" collapsed="false">
      <c r="A1257" s="0" t="n">
        <v>305670</v>
      </c>
      <c r="B1257" s="0" t="s">
        <v>3901</v>
      </c>
      <c r="C1257" s="0" t="n">
        <v>1</v>
      </c>
      <c r="D1257" s="0" t="s">
        <v>3667</v>
      </c>
      <c r="E1257" s="0" t="s">
        <v>3902</v>
      </c>
      <c r="F1257" s="0" t="s">
        <v>3823</v>
      </c>
      <c r="G1257" s="0" t="s">
        <v>3824</v>
      </c>
      <c r="H1257" s="0" t="s">
        <v>2122</v>
      </c>
      <c r="I1257" s="0" t="s">
        <v>2123</v>
      </c>
      <c r="J1257" s="0" t="s">
        <v>46</v>
      </c>
      <c r="K1257" s="0" t="s">
        <v>47</v>
      </c>
      <c r="L1257" s="0" t="s">
        <v>47</v>
      </c>
      <c r="M1257" s="0" t="s">
        <v>47</v>
      </c>
      <c r="N1257" s="0" t="n">
        <v>3</v>
      </c>
      <c r="O1257" s="0" t="n">
        <v>1595</v>
      </c>
      <c r="P1257" s="0" t="n">
        <v>1500</v>
      </c>
      <c r="Q1257" s="0" t="n">
        <v>4</v>
      </c>
      <c r="R1257" s="0" t="str">
        <f aca="false">INDEX(Lookup!$B$4:$B$18,MATCH(C1257,Lookup!$A$4:$A$18,0))</f>
        <v>India</v>
      </c>
      <c r="S1257" s="20" t="n">
        <f aca="false">INDEX(Lookup!$D$4:$D$18,MATCH(C1257,Lookup!$A$4:$A$18,0))</f>
        <v>0.012</v>
      </c>
      <c r="T1257" s="21" t="n">
        <f aca="false">ROUND(P1257*S1257,2)</f>
        <v>18</v>
      </c>
      <c r="U1257" s="21" t="n">
        <f aca="false">IF(T1257&lt;=10,1,IF(T1257&lt;=20,2,IF(T1257&lt;=30,3,IF(T1257&lt;=40,4,IF(T1257&lt;=50,5,IF(T1257&lt;=100,6,IF(T1257&lt;=250,7,8)))))))</f>
        <v>2</v>
      </c>
      <c r="V1257" s="21" t="n">
        <f aca="false">IF(AND(OR(Dashboard!$T$3="All",R1257=Dashboard!$T$3),OR(Dashboard!$T$4="All",D1257=Dashboard!$T$4)),1,0)</f>
        <v>1</v>
      </c>
      <c r="W1257" s="21" t="n">
        <f aca="false">IF(V1257=1,T1257+ROW()/10000000,0)</f>
        <v>18.0001257</v>
      </c>
    </row>
    <row r="1258" customFormat="false" ht="15" hidden="false" customHeight="false" outlineLevel="0" collapsed="false">
      <c r="A1258" s="0" t="n">
        <v>305815</v>
      </c>
      <c r="B1258" s="0" t="s">
        <v>2088</v>
      </c>
      <c r="C1258" s="0" t="n">
        <v>1</v>
      </c>
      <c r="D1258" s="0" t="s">
        <v>3667</v>
      </c>
      <c r="E1258" s="0" t="s">
        <v>3824</v>
      </c>
      <c r="F1258" s="0" t="s">
        <v>3823</v>
      </c>
      <c r="G1258" s="0" t="s">
        <v>3824</v>
      </c>
      <c r="H1258" s="0" t="s">
        <v>3903</v>
      </c>
      <c r="I1258" s="0" t="s">
        <v>2123</v>
      </c>
      <c r="J1258" s="0" t="s">
        <v>46</v>
      </c>
      <c r="K1258" s="0" t="s">
        <v>46</v>
      </c>
      <c r="L1258" s="0" t="s">
        <v>47</v>
      </c>
      <c r="M1258" s="0" t="s">
        <v>47</v>
      </c>
      <c r="N1258" s="0" t="n">
        <v>3</v>
      </c>
      <c r="O1258" s="0" t="n">
        <v>1730</v>
      </c>
      <c r="P1258" s="0" t="n">
        <v>1200</v>
      </c>
      <c r="Q1258" s="0" t="n">
        <v>4</v>
      </c>
      <c r="R1258" s="0" t="str">
        <f aca="false">INDEX(Lookup!$B$4:$B$18,MATCH(C1258,Lookup!$A$4:$A$18,0))</f>
        <v>India</v>
      </c>
      <c r="S1258" s="20" t="n">
        <f aca="false">INDEX(Lookup!$D$4:$D$18,MATCH(C1258,Lookup!$A$4:$A$18,0))</f>
        <v>0.012</v>
      </c>
      <c r="T1258" s="21" t="n">
        <f aca="false">ROUND(P1258*S1258,2)</f>
        <v>14.4</v>
      </c>
      <c r="U1258" s="21" t="n">
        <f aca="false">IF(T1258&lt;=10,1,IF(T1258&lt;=20,2,IF(T1258&lt;=30,3,IF(T1258&lt;=40,4,IF(T1258&lt;=50,5,IF(T1258&lt;=100,6,IF(T1258&lt;=250,7,8)))))))</f>
        <v>2</v>
      </c>
      <c r="V1258" s="21" t="n">
        <f aca="false">IF(AND(OR(Dashboard!$T$3="All",R1258=Dashboard!$T$3),OR(Dashboard!$T$4="All",D1258=Dashboard!$T$4)),1,0)</f>
        <v>1</v>
      </c>
      <c r="W1258" s="21" t="n">
        <f aca="false">IF(V1258=1,T1258+ROW()/10000000,0)</f>
        <v>14.4001258</v>
      </c>
    </row>
    <row r="1259" customFormat="false" ht="15" hidden="false" customHeight="false" outlineLevel="0" collapsed="false">
      <c r="A1259" s="0" t="n">
        <v>18208920</v>
      </c>
      <c r="B1259" s="0" t="s">
        <v>3904</v>
      </c>
      <c r="C1259" s="0" t="n">
        <v>1</v>
      </c>
      <c r="D1259" s="0" t="s">
        <v>3667</v>
      </c>
      <c r="E1259" s="0" t="s">
        <v>3905</v>
      </c>
      <c r="F1259" s="0" t="s">
        <v>3823</v>
      </c>
      <c r="G1259" s="0" t="s">
        <v>3824</v>
      </c>
      <c r="H1259" s="0" t="s">
        <v>3906</v>
      </c>
      <c r="I1259" s="0" t="s">
        <v>2123</v>
      </c>
      <c r="J1259" s="0" t="s">
        <v>46</v>
      </c>
      <c r="K1259" s="0" t="s">
        <v>47</v>
      </c>
      <c r="L1259" s="0" t="s">
        <v>47</v>
      </c>
      <c r="M1259" s="0" t="s">
        <v>47</v>
      </c>
      <c r="N1259" s="0" t="n">
        <v>3</v>
      </c>
      <c r="O1259" s="0" t="n">
        <v>353</v>
      </c>
      <c r="P1259" s="0" t="n">
        <v>1750</v>
      </c>
      <c r="Q1259" s="0" t="n">
        <v>4.1</v>
      </c>
      <c r="R1259" s="0" t="str">
        <f aca="false">INDEX(Lookup!$B$4:$B$18,MATCH(C1259,Lookup!$A$4:$A$18,0))</f>
        <v>India</v>
      </c>
      <c r="S1259" s="20" t="n">
        <f aca="false">INDEX(Lookup!$D$4:$D$18,MATCH(C1259,Lookup!$A$4:$A$18,0))</f>
        <v>0.012</v>
      </c>
      <c r="T1259" s="21" t="n">
        <f aca="false">ROUND(P1259*S1259,2)</f>
        <v>21</v>
      </c>
      <c r="U1259" s="21" t="n">
        <f aca="false">IF(T1259&lt;=10,1,IF(T1259&lt;=20,2,IF(T1259&lt;=30,3,IF(T1259&lt;=40,4,IF(T1259&lt;=50,5,IF(T1259&lt;=100,6,IF(T1259&lt;=250,7,8)))))))</f>
        <v>3</v>
      </c>
      <c r="V1259" s="21" t="n">
        <f aca="false">IF(AND(OR(Dashboard!$T$3="All",R1259=Dashboard!$T$3),OR(Dashboard!$T$4="All",D1259=Dashboard!$T$4)),1,0)</f>
        <v>1</v>
      </c>
      <c r="W1259" s="21" t="n">
        <f aca="false">IF(V1259=1,T1259+ROW()/10000000,0)</f>
        <v>21.0001259</v>
      </c>
    </row>
    <row r="1260" customFormat="false" ht="15" hidden="false" customHeight="false" outlineLevel="0" collapsed="false">
      <c r="A1260" s="0" t="n">
        <v>306046</v>
      </c>
      <c r="B1260" s="0" t="s">
        <v>3907</v>
      </c>
      <c r="C1260" s="0" t="n">
        <v>1</v>
      </c>
      <c r="D1260" s="0" t="s">
        <v>3667</v>
      </c>
      <c r="E1260" s="0" t="s">
        <v>3908</v>
      </c>
      <c r="F1260" s="0" t="s">
        <v>3823</v>
      </c>
      <c r="G1260" s="0" t="s">
        <v>3824</v>
      </c>
      <c r="H1260" s="0" t="s">
        <v>3909</v>
      </c>
      <c r="I1260" s="0" t="s">
        <v>2123</v>
      </c>
      <c r="J1260" s="0" t="s">
        <v>47</v>
      </c>
      <c r="K1260" s="0" t="s">
        <v>47</v>
      </c>
      <c r="L1260" s="0" t="s">
        <v>47</v>
      </c>
      <c r="M1260" s="0" t="s">
        <v>47</v>
      </c>
      <c r="N1260" s="0" t="n">
        <v>3</v>
      </c>
      <c r="O1260" s="0" t="n">
        <v>2843</v>
      </c>
      <c r="P1260" s="0" t="n">
        <v>1300</v>
      </c>
      <c r="Q1260" s="0" t="n">
        <v>4</v>
      </c>
      <c r="R1260" s="0" t="str">
        <f aca="false">INDEX(Lookup!$B$4:$B$18,MATCH(C1260,Lookup!$A$4:$A$18,0))</f>
        <v>India</v>
      </c>
      <c r="S1260" s="20" t="n">
        <f aca="false">INDEX(Lookup!$D$4:$D$18,MATCH(C1260,Lookup!$A$4:$A$18,0))</f>
        <v>0.012</v>
      </c>
      <c r="T1260" s="21" t="n">
        <f aca="false">ROUND(P1260*S1260,2)</f>
        <v>15.6</v>
      </c>
      <c r="U1260" s="21" t="n">
        <f aca="false">IF(T1260&lt;=10,1,IF(T1260&lt;=20,2,IF(T1260&lt;=30,3,IF(T1260&lt;=40,4,IF(T1260&lt;=50,5,IF(T1260&lt;=100,6,IF(T1260&lt;=250,7,8)))))))</f>
        <v>2</v>
      </c>
      <c r="V1260" s="21" t="n">
        <f aca="false">IF(AND(OR(Dashboard!$T$3="All",R1260=Dashboard!$T$3),OR(Dashboard!$T$4="All",D1260=Dashboard!$T$4)),1,0)</f>
        <v>1</v>
      </c>
      <c r="W1260" s="21" t="n">
        <f aca="false">IF(V1260=1,T1260+ROW()/10000000,0)</f>
        <v>15.600126</v>
      </c>
    </row>
    <row r="1261" customFormat="false" ht="15" hidden="false" customHeight="false" outlineLevel="0" collapsed="false">
      <c r="A1261" s="0" t="n">
        <v>18381226</v>
      </c>
      <c r="B1261" s="0" t="s">
        <v>3910</v>
      </c>
      <c r="C1261" s="0" t="n">
        <v>1</v>
      </c>
      <c r="D1261" s="0" t="s">
        <v>3667</v>
      </c>
      <c r="E1261" s="0" t="s">
        <v>3911</v>
      </c>
      <c r="F1261" s="0" t="s">
        <v>3823</v>
      </c>
      <c r="G1261" s="0" t="s">
        <v>3824</v>
      </c>
      <c r="H1261" s="0" t="s">
        <v>2693</v>
      </c>
      <c r="I1261" s="0" t="s">
        <v>2123</v>
      </c>
      <c r="J1261" s="0" t="s">
        <v>46</v>
      </c>
      <c r="K1261" s="0" t="s">
        <v>47</v>
      </c>
      <c r="L1261" s="0" t="s">
        <v>47</v>
      </c>
      <c r="M1261" s="0" t="s">
        <v>47</v>
      </c>
      <c r="N1261" s="0" t="n">
        <v>3</v>
      </c>
      <c r="O1261" s="0" t="n">
        <v>209</v>
      </c>
      <c r="P1261" s="0" t="n">
        <v>1500</v>
      </c>
      <c r="Q1261" s="0" t="n">
        <v>4</v>
      </c>
      <c r="R1261" s="0" t="str">
        <f aca="false">INDEX(Lookup!$B$4:$B$18,MATCH(C1261,Lookup!$A$4:$A$18,0))</f>
        <v>India</v>
      </c>
      <c r="S1261" s="20" t="n">
        <f aca="false">INDEX(Lookup!$D$4:$D$18,MATCH(C1261,Lookup!$A$4:$A$18,0))</f>
        <v>0.012</v>
      </c>
      <c r="T1261" s="21" t="n">
        <f aca="false">ROUND(P1261*S1261,2)</f>
        <v>18</v>
      </c>
      <c r="U1261" s="21" t="n">
        <f aca="false">IF(T1261&lt;=10,1,IF(T1261&lt;=20,2,IF(T1261&lt;=30,3,IF(T1261&lt;=40,4,IF(T1261&lt;=50,5,IF(T1261&lt;=100,6,IF(T1261&lt;=250,7,8)))))))</f>
        <v>2</v>
      </c>
      <c r="V1261" s="21" t="n">
        <f aca="false">IF(AND(OR(Dashboard!$T$3="All",R1261=Dashboard!$T$3),OR(Dashboard!$T$4="All",D1261=Dashboard!$T$4)),1,0)</f>
        <v>1</v>
      </c>
      <c r="W1261" s="21" t="n">
        <f aca="false">IF(V1261=1,T1261+ROW()/10000000,0)</f>
        <v>18.0001261</v>
      </c>
    </row>
    <row r="1262" customFormat="false" ht="15" hidden="false" customHeight="false" outlineLevel="0" collapsed="false">
      <c r="A1262" s="0" t="n">
        <v>4992</v>
      </c>
      <c r="B1262" s="0" t="s">
        <v>3912</v>
      </c>
      <c r="C1262" s="0" t="n">
        <v>1</v>
      </c>
      <c r="D1262" s="0" t="s">
        <v>3667</v>
      </c>
      <c r="E1262" s="0" t="s">
        <v>3913</v>
      </c>
      <c r="F1262" s="0" t="s">
        <v>3914</v>
      </c>
      <c r="G1262" s="0" t="s">
        <v>3915</v>
      </c>
      <c r="H1262" s="0" t="s">
        <v>2802</v>
      </c>
      <c r="I1262" s="0" t="s">
        <v>2123</v>
      </c>
      <c r="J1262" s="0" t="s">
        <v>46</v>
      </c>
      <c r="K1262" s="0" t="s">
        <v>47</v>
      </c>
      <c r="L1262" s="0" t="s">
        <v>47</v>
      </c>
      <c r="M1262" s="0" t="s">
        <v>47</v>
      </c>
      <c r="N1262" s="0" t="n">
        <v>3</v>
      </c>
      <c r="O1262" s="0" t="n">
        <v>185</v>
      </c>
      <c r="P1262" s="0" t="n">
        <v>1200</v>
      </c>
      <c r="Q1262" s="0" t="n">
        <v>3.1</v>
      </c>
      <c r="R1262" s="0" t="str">
        <f aca="false">INDEX(Lookup!$B$4:$B$18,MATCH(C1262,Lookup!$A$4:$A$18,0))</f>
        <v>India</v>
      </c>
      <c r="S1262" s="20" t="n">
        <f aca="false">INDEX(Lookup!$D$4:$D$18,MATCH(C1262,Lookup!$A$4:$A$18,0))</f>
        <v>0.012</v>
      </c>
      <c r="T1262" s="21" t="n">
        <f aca="false">ROUND(P1262*S1262,2)</f>
        <v>14.4</v>
      </c>
      <c r="U1262" s="21" t="n">
        <f aca="false">IF(T1262&lt;=10,1,IF(T1262&lt;=20,2,IF(T1262&lt;=30,3,IF(T1262&lt;=40,4,IF(T1262&lt;=50,5,IF(T1262&lt;=100,6,IF(T1262&lt;=250,7,8)))))))</f>
        <v>2</v>
      </c>
      <c r="V1262" s="21" t="n">
        <f aca="false">IF(AND(OR(Dashboard!$T$3="All",R1262=Dashboard!$T$3),OR(Dashboard!$T$4="All",D1262=Dashboard!$T$4)),1,0)</f>
        <v>1</v>
      </c>
      <c r="W1262" s="21" t="n">
        <f aca="false">IF(V1262=1,T1262+ROW()/10000000,0)</f>
        <v>14.4001262</v>
      </c>
    </row>
    <row r="1263" customFormat="false" ht="15" hidden="false" customHeight="false" outlineLevel="0" collapsed="false">
      <c r="A1263" s="0" t="n">
        <v>300749</v>
      </c>
      <c r="B1263" s="0" t="s">
        <v>3755</v>
      </c>
      <c r="C1263" s="0" t="n">
        <v>1</v>
      </c>
      <c r="D1263" s="0" t="s">
        <v>3667</v>
      </c>
      <c r="E1263" s="0" t="s">
        <v>3916</v>
      </c>
      <c r="F1263" s="0" t="s">
        <v>3914</v>
      </c>
      <c r="G1263" s="0" t="s">
        <v>3915</v>
      </c>
      <c r="H1263" s="0" t="s">
        <v>2659</v>
      </c>
      <c r="I1263" s="0" t="s">
        <v>2123</v>
      </c>
      <c r="J1263" s="0" t="s">
        <v>47</v>
      </c>
      <c r="K1263" s="0" t="s">
        <v>46</v>
      </c>
      <c r="L1263" s="0" t="s">
        <v>47</v>
      </c>
      <c r="M1263" s="0" t="s">
        <v>47</v>
      </c>
      <c r="N1263" s="0" t="n">
        <v>1</v>
      </c>
      <c r="O1263" s="0" t="n">
        <v>393</v>
      </c>
      <c r="P1263" s="0" t="n">
        <v>400</v>
      </c>
      <c r="Q1263" s="0" t="n">
        <v>3.8</v>
      </c>
      <c r="R1263" s="0" t="str">
        <f aca="false">INDEX(Lookup!$B$4:$B$18,MATCH(C1263,Lookup!$A$4:$A$18,0))</f>
        <v>India</v>
      </c>
      <c r="S1263" s="20" t="n">
        <f aca="false">INDEX(Lookup!$D$4:$D$18,MATCH(C1263,Lookup!$A$4:$A$18,0))</f>
        <v>0.012</v>
      </c>
      <c r="T1263" s="21" t="n">
        <f aca="false">ROUND(P1263*S1263,2)</f>
        <v>4.8</v>
      </c>
      <c r="U1263" s="21" t="n">
        <f aca="false">IF(T1263&lt;=10,1,IF(T1263&lt;=20,2,IF(T1263&lt;=30,3,IF(T1263&lt;=40,4,IF(T1263&lt;=50,5,IF(T1263&lt;=100,6,IF(T1263&lt;=250,7,8)))))))</f>
        <v>1</v>
      </c>
      <c r="V1263" s="21" t="n">
        <f aca="false">IF(AND(OR(Dashboard!$T$3="All",R1263=Dashboard!$T$3),OR(Dashboard!$T$4="All",D1263=Dashboard!$T$4)),1,0)</f>
        <v>1</v>
      </c>
      <c r="W1263" s="21" t="n">
        <f aca="false">IF(V1263=1,T1263+ROW()/10000000,0)</f>
        <v>4.8001263</v>
      </c>
    </row>
    <row r="1264" customFormat="false" ht="15" hidden="false" customHeight="false" outlineLevel="0" collapsed="false">
      <c r="A1264" s="0" t="n">
        <v>278</v>
      </c>
      <c r="B1264" s="0" t="s">
        <v>3917</v>
      </c>
      <c r="C1264" s="0" t="n">
        <v>1</v>
      </c>
      <c r="D1264" s="0" t="s">
        <v>3667</v>
      </c>
      <c r="E1264" s="0" t="s">
        <v>3918</v>
      </c>
      <c r="F1264" s="0" t="s">
        <v>3914</v>
      </c>
      <c r="G1264" s="0" t="s">
        <v>3915</v>
      </c>
      <c r="H1264" s="0" t="s">
        <v>69</v>
      </c>
      <c r="I1264" s="0" t="s">
        <v>2123</v>
      </c>
      <c r="J1264" s="0" t="s">
        <v>47</v>
      </c>
      <c r="K1264" s="0" t="s">
        <v>47</v>
      </c>
      <c r="L1264" s="0" t="s">
        <v>47</v>
      </c>
      <c r="M1264" s="0" t="s">
        <v>47</v>
      </c>
      <c r="N1264" s="0" t="n">
        <v>3</v>
      </c>
      <c r="O1264" s="0" t="n">
        <v>333</v>
      </c>
      <c r="P1264" s="0" t="n">
        <v>1500</v>
      </c>
      <c r="Q1264" s="0" t="n">
        <v>3.8</v>
      </c>
      <c r="R1264" s="0" t="str">
        <f aca="false">INDEX(Lookup!$B$4:$B$18,MATCH(C1264,Lookup!$A$4:$A$18,0))</f>
        <v>India</v>
      </c>
      <c r="S1264" s="20" t="n">
        <f aca="false">INDEX(Lookup!$D$4:$D$18,MATCH(C1264,Lookup!$A$4:$A$18,0))</f>
        <v>0.012</v>
      </c>
      <c r="T1264" s="21" t="n">
        <f aca="false">ROUND(P1264*S1264,2)</f>
        <v>18</v>
      </c>
      <c r="U1264" s="21" t="n">
        <f aca="false">IF(T1264&lt;=10,1,IF(T1264&lt;=20,2,IF(T1264&lt;=30,3,IF(T1264&lt;=40,4,IF(T1264&lt;=50,5,IF(T1264&lt;=100,6,IF(T1264&lt;=250,7,8)))))))</f>
        <v>2</v>
      </c>
      <c r="V1264" s="21" t="n">
        <f aca="false">IF(AND(OR(Dashboard!$T$3="All",R1264=Dashboard!$T$3),OR(Dashboard!$T$4="All",D1264=Dashboard!$T$4)),1,0)</f>
        <v>1</v>
      </c>
      <c r="W1264" s="21" t="n">
        <f aca="false">IF(V1264=1,T1264+ROW()/10000000,0)</f>
        <v>18.0001264</v>
      </c>
    </row>
    <row r="1265" customFormat="false" ht="15" hidden="false" customHeight="false" outlineLevel="0" collapsed="false">
      <c r="A1265" s="0" t="n">
        <v>225</v>
      </c>
      <c r="B1265" s="0" t="s">
        <v>2408</v>
      </c>
      <c r="C1265" s="0" t="n">
        <v>1</v>
      </c>
      <c r="D1265" s="0" t="s">
        <v>3667</v>
      </c>
      <c r="E1265" s="0" t="s">
        <v>3919</v>
      </c>
      <c r="F1265" s="0" t="s">
        <v>3914</v>
      </c>
      <c r="G1265" s="0" t="s">
        <v>3915</v>
      </c>
      <c r="H1265" s="0" t="s">
        <v>3392</v>
      </c>
      <c r="I1265" s="0" t="s">
        <v>2123</v>
      </c>
      <c r="J1265" s="0" t="s">
        <v>47</v>
      </c>
      <c r="K1265" s="0" t="s">
        <v>47</v>
      </c>
      <c r="L1265" s="0" t="s">
        <v>47</v>
      </c>
      <c r="M1265" s="0" t="s">
        <v>47</v>
      </c>
      <c r="N1265" s="0" t="n">
        <v>2</v>
      </c>
      <c r="O1265" s="0" t="n">
        <v>125</v>
      </c>
      <c r="P1265" s="0" t="n">
        <v>700</v>
      </c>
      <c r="Q1265" s="0" t="n">
        <v>2.4</v>
      </c>
      <c r="R1265" s="0" t="str">
        <f aca="false">INDEX(Lookup!$B$4:$B$18,MATCH(C1265,Lookup!$A$4:$A$18,0))</f>
        <v>India</v>
      </c>
      <c r="S1265" s="20" t="n">
        <f aca="false">INDEX(Lookup!$D$4:$D$18,MATCH(C1265,Lookup!$A$4:$A$18,0))</f>
        <v>0.012</v>
      </c>
      <c r="T1265" s="21" t="n">
        <f aca="false">ROUND(P1265*S1265,2)</f>
        <v>8.4</v>
      </c>
      <c r="U1265" s="21" t="n">
        <f aca="false">IF(T1265&lt;=10,1,IF(T1265&lt;=20,2,IF(T1265&lt;=30,3,IF(T1265&lt;=40,4,IF(T1265&lt;=50,5,IF(T1265&lt;=100,6,IF(T1265&lt;=250,7,8)))))))</f>
        <v>1</v>
      </c>
      <c r="V1265" s="21" t="n">
        <f aca="false">IF(AND(OR(Dashboard!$T$3="All",R1265=Dashboard!$T$3),OR(Dashboard!$T$4="All",D1265=Dashboard!$T$4)),1,0)</f>
        <v>1</v>
      </c>
      <c r="W1265" s="21" t="n">
        <f aca="false">IF(V1265=1,T1265+ROW()/10000000,0)</f>
        <v>8.4001265</v>
      </c>
    </row>
    <row r="1266" customFormat="false" ht="15" hidden="false" customHeight="false" outlineLevel="0" collapsed="false">
      <c r="A1266" s="0" t="n">
        <v>18337929</v>
      </c>
      <c r="B1266" s="0" t="s">
        <v>3920</v>
      </c>
      <c r="C1266" s="0" t="n">
        <v>1</v>
      </c>
      <c r="D1266" s="0" t="s">
        <v>3667</v>
      </c>
      <c r="E1266" s="0" t="s">
        <v>3921</v>
      </c>
      <c r="F1266" s="0" t="s">
        <v>3914</v>
      </c>
      <c r="G1266" s="0" t="s">
        <v>3915</v>
      </c>
      <c r="H1266" s="0" t="s">
        <v>2482</v>
      </c>
      <c r="I1266" s="0" t="s">
        <v>2123</v>
      </c>
      <c r="J1266" s="0" t="s">
        <v>46</v>
      </c>
      <c r="K1266" s="0" t="s">
        <v>46</v>
      </c>
      <c r="L1266" s="0" t="s">
        <v>47</v>
      </c>
      <c r="M1266" s="0" t="s">
        <v>47</v>
      </c>
      <c r="N1266" s="0" t="n">
        <v>3</v>
      </c>
      <c r="O1266" s="0" t="n">
        <v>205</v>
      </c>
      <c r="P1266" s="0" t="n">
        <v>1800</v>
      </c>
      <c r="Q1266" s="0" t="n">
        <v>4.2</v>
      </c>
      <c r="R1266" s="0" t="str">
        <f aca="false">INDEX(Lookup!$B$4:$B$18,MATCH(C1266,Lookup!$A$4:$A$18,0))</f>
        <v>India</v>
      </c>
      <c r="S1266" s="20" t="n">
        <f aca="false">INDEX(Lookup!$D$4:$D$18,MATCH(C1266,Lookup!$A$4:$A$18,0))</f>
        <v>0.012</v>
      </c>
      <c r="T1266" s="21" t="n">
        <f aca="false">ROUND(P1266*S1266,2)</f>
        <v>21.6</v>
      </c>
      <c r="U1266" s="21" t="n">
        <f aca="false">IF(T1266&lt;=10,1,IF(T1266&lt;=20,2,IF(T1266&lt;=30,3,IF(T1266&lt;=40,4,IF(T1266&lt;=50,5,IF(T1266&lt;=100,6,IF(T1266&lt;=250,7,8)))))))</f>
        <v>3</v>
      </c>
      <c r="V1266" s="21" t="n">
        <f aca="false">IF(AND(OR(Dashboard!$T$3="All",R1266=Dashboard!$T$3),OR(Dashboard!$T$4="All",D1266=Dashboard!$T$4)),1,0)</f>
        <v>1</v>
      </c>
      <c r="W1266" s="21" t="n">
        <f aca="false">IF(V1266=1,T1266+ROW()/10000000,0)</f>
        <v>21.6001266</v>
      </c>
    </row>
    <row r="1267" customFormat="false" ht="15" hidden="false" customHeight="false" outlineLevel="0" collapsed="false">
      <c r="A1267" s="0" t="n">
        <v>5960</v>
      </c>
      <c r="B1267" s="0" t="s">
        <v>3922</v>
      </c>
      <c r="C1267" s="0" t="n">
        <v>1</v>
      </c>
      <c r="D1267" s="0" t="s">
        <v>3667</v>
      </c>
      <c r="E1267" s="0" t="s">
        <v>3923</v>
      </c>
      <c r="F1267" s="0" t="s">
        <v>3924</v>
      </c>
      <c r="G1267" s="0" t="s">
        <v>3925</v>
      </c>
      <c r="H1267" s="0" t="s">
        <v>1615</v>
      </c>
      <c r="I1267" s="0" t="s">
        <v>2123</v>
      </c>
      <c r="J1267" s="0" t="s">
        <v>46</v>
      </c>
      <c r="K1267" s="0" t="s">
        <v>47</v>
      </c>
      <c r="L1267" s="0" t="s">
        <v>47</v>
      </c>
      <c r="M1267" s="0" t="s">
        <v>47</v>
      </c>
      <c r="N1267" s="0" t="n">
        <v>3</v>
      </c>
      <c r="O1267" s="0" t="n">
        <v>294</v>
      </c>
      <c r="P1267" s="0" t="n">
        <v>1700</v>
      </c>
      <c r="Q1267" s="0" t="n">
        <v>3.4</v>
      </c>
      <c r="R1267" s="0" t="str">
        <f aca="false">INDEX(Lookup!$B$4:$B$18,MATCH(C1267,Lookup!$A$4:$A$18,0))</f>
        <v>India</v>
      </c>
      <c r="S1267" s="20" t="n">
        <f aca="false">INDEX(Lookup!$D$4:$D$18,MATCH(C1267,Lookup!$A$4:$A$18,0))</f>
        <v>0.012</v>
      </c>
      <c r="T1267" s="21" t="n">
        <f aca="false">ROUND(P1267*S1267,2)</f>
        <v>20.4</v>
      </c>
      <c r="U1267" s="21" t="n">
        <f aca="false">IF(T1267&lt;=10,1,IF(T1267&lt;=20,2,IF(T1267&lt;=30,3,IF(T1267&lt;=40,4,IF(T1267&lt;=50,5,IF(T1267&lt;=100,6,IF(T1267&lt;=250,7,8)))))))</f>
        <v>3</v>
      </c>
      <c r="V1267" s="21" t="n">
        <f aca="false">IF(AND(OR(Dashboard!$T$3="All",R1267=Dashboard!$T$3),OR(Dashboard!$T$4="All",D1267=Dashboard!$T$4)),1,0)</f>
        <v>1</v>
      </c>
      <c r="W1267" s="21" t="n">
        <f aca="false">IF(V1267=1,T1267+ROW()/10000000,0)</f>
        <v>20.4001267</v>
      </c>
    </row>
    <row r="1268" customFormat="false" ht="15" hidden="false" customHeight="false" outlineLevel="0" collapsed="false">
      <c r="A1268" s="0" t="n">
        <v>1664</v>
      </c>
      <c r="B1268" s="0" t="s">
        <v>3926</v>
      </c>
      <c r="C1268" s="0" t="n">
        <v>1</v>
      </c>
      <c r="D1268" s="0" t="s">
        <v>3667</v>
      </c>
      <c r="E1268" s="0" t="s">
        <v>3927</v>
      </c>
      <c r="F1268" s="0" t="s">
        <v>3924</v>
      </c>
      <c r="G1268" s="0" t="s">
        <v>3925</v>
      </c>
      <c r="H1268" s="0" t="s">
        <v>3119</v>
      </c>
      <c r="I1268" s="0" t="s">
        <v>2123</v>
      </c>
      <c r="J1268" s="0" t="s">
        <v>47</v>
      </c>
      <c r="K1268" s="0" t="s">
        <v>46</v>
      </c>
      <c r="L1268" s="0" t="s">
        <v>47</v>
      </c>
      <c r="M1268" s="0" t="s">
        <v>47</v>
      </c>
      <c r="N1268" s="0" t="n">
        <v>2</v>
      </c>
      <c r="O1268" s="0" t="n">
        <v>129</v>
      </c>
      <c r="P1268" s="0" t="n">
        <v>700</v>
      </c>
      <c r="Q1268" s="0" t="n">
        <v>3.3</v>
      </c>
      <c r="R1268" s="0" t="str">
        <f aca="false">INDEX(Lookup!$B$4:$B$18,MATCH(C1268,Lookup!$A$4:$A$18,0))</f>
        <v>India</v>
      </c>
      <c r="S1268" s="20" t="n">
        <f aca="false">INDEX(Lookup!$D$4:$D$18,MATCH(C1268,Lookup!$A$4:$A$18,0))</f>
        <v>0.012</v>
      </c>
      <c r="T1268" s="21" t="n">
        <f aca="false">ROUND(P1268*S1268,2)</f>
        <v>8.4</v>
      </c>
      <c r="U1268" s="21" t="n">
        <f aca="false">IF(T1268&lt;=10,1,IF(T1268&lt;=20,2,IF(T1268&lt;=30,3,IF(T1268&lt;=40,4,IF(T1268&lt;=50,5,IF(T1268&lt;=100,6,IF(T1268&lt;=250,7,8)))))))</f>
        <v>1</v>
      </c>
      <c r="V1268" s="21" t="n">
        <f aca="false">IF(AND(OR(Dashboard!$T$3="All",R1268=Dashboard!$T$3),OR(Dashboard!$T$4="All",D1268=Dashboard!$T$4)),1,0)</f>
        <v>1</v>
      </c>
      <c r="W1268" s="21" t="n">
        <f aca="false">IF(V1268=1,T1268+ROW()/10000000,0)</f>
        <v>8.4001268</v>
      </c>
    </row>
    <row r="1269" customFormat="false" ht="15" hidden="false" customHeight="false" outlineLevel="0" collapsed="false">
      <c r="A1269" s="0" t="n">
        <v>157</v>
      </c>
      <c r="B1269" s="0" t="s">
        <v>2300</v>
      </c>
      <c r="C1269" s="0" t="n">
        <v>1</v>
      </c>
      <c r="D1269" s="0" t="s">
        <v>3667</v>
      </c>
      <c r="E1269" s="0" t="s">
        <v>3928</v>
      </c>
      <c r="F1269" s="0" t="s">
        <v>3924</v>
      </c>
      <c r="G1269" s="0" t="s">
        <v>3925</v>
      </c>
      <c r="H1269" s="0" t="s">
        <v>3005</v>
      </c>
      <c r="I1269" s="0" t="s">
        <v>2123</v>
      </c>
      <c r="J1269" s="0" t="s">
        <v>47</v>
      </c>
      <c r="K1269" s="0" t="s">
        <v>47</v>
      </c>
      <c r="L1269" s="0" t="s">
        <v>47</v>
      </c>
      <c r="M1269" s="0" t="s">
        <v>47</v>
      </c>
      <c r="N1269" s="0" t="n">
        <v>2</v>
      </c>
      <c r="O1269" s="0" t="n">
        <v>125</v>
      </c>
      <c r="P1269" s="0" t="n">
        <v>500</v>
      </c>
      <c r="Q1269" s="0" t="n">
        <v>2.5</v>
      </c>
      <c r="R1269" s="0" t="str">
        <f aca="false">INDEX(Lookup!$B$4:$B$18,MATCH(C1269,Lookup!$A$4:$A$18,0))</f>
        <v>India</v>
      </c>
      <c r="S1269" s="20" t="n">
        <f aca="false">INDEX(Lookup!$D$4:$D$18,MATCH(C1269,Lookup!$A$4:$A$18,0))</f>
        <v>0.012</v>
      </c>
      <c r="T1269" s="21" t="n">
        <f aca="false">ROUND(P1269*S1269,2)</f>
        <v>6</v>
      </c>
      <c r="U1269" s="21" t="n">
        <f aca="false">IF(T1269&lt;=10,1,IF(T1269&lt;=20,2,IF(T1269&lt;=30,3,IF(T1269&lt;=40,4,IF(T1269&lt;=50,5,IF(T1269&lt;=100,6,IF(T1269&lt;=250,7,8)))))))</f>
        <v>1</v>
      </c>
      <c r="V1269" s="21" t="n">
        <f aca="false">IF(AND(OR(Dashboard!$T$3="All",R1269=Dashboard!$T$3),OR(Dashboard!$T$4="All",D1269=Dashboard!$T$4)),1,0)</f>
        <v>1</v>
      </c>
      <c r="W1269" s="21" t="n">
        <f aca="false">IF(V1269=1,T1269+ROW()/10000000,0)</f>
        <v>6.0001269</v>
      </c>
    </row>
    <row r="1270" customFormat="false" ht="15" hidden="false" customHeight="false" outlineLevel="0" collapsed="false">
      <c r="A1270" s="0" t="n">
        <v>18235155</v>
      </c>
      <c r="B1270" s="0" t="s">
        <v>3143</v>
      </c>
      <c r="C1270" s="0" t="n">
        <v>1</v>
      </c>
      <c r="D1270" s="0" t="s">
        <v>3667</v>
      </c>
      <c r="E1270" s="0" t="s">
        <v>3929</v>
      </c>
      <c r="F1270" s="0" t="s">
        <v>3924</v>
      </c>
      <c r="G1270" s="0" t="s">
        <v>3925</v>
      </c>
      <c r="H1270" s="0" t="s">
        <v>1358</v>
      </c>
      <c r="I1270" s="0" t="s">
        <v>2123</v>
      </c>
      <c r="J1270" s="0" t="s">
        <v>47</v>
      </c>
      <c r="K1270" s="0" t="s">
        <v>46</v>
      </c>
      <c r="L1270" s="0" t="s">
        <v>47</v>
      </c>
      <c r="M1270" s="0" t="s">
        <v>47</v>
      </c>
      <c r="N1270" s="0" t="n">
        <v>1</v>
      </c>
      <c r="O1270" s="0" t="n">
        <v>74</v>
      </c>
      <c r="P1270" s="0" t="n">
        <v>300</v>
      </c>
      <c r="Q1270" s="0" t="n">
        <v>3.8</v>
      </c>
      <c r="R1270" s="0" t="str">
        <f aca="false">INDEX(Lookup!$B$4:$B$18,MATCH(C1270,Lookup!$A$4:$A$18,0))</f>
        <v>India</v>
      </c>
      <c r="S1270" s="20" t="n">
        <f aca="false">INDEX(Lookup!$D$4:$D$18,MATCH(C1270,Lookup!$A$4:$A$18,0))</f>
        <v>0.012</v>
      </c>
      <c r="T1270" s="21" t="n">
        <f aca="false">ROUND(P1270*S1270,2)</f>
        <v>3.6</v>
      </c>
      <c r="U1270" s="21" t="n">
        <f aca="false">IF(T1270&lt;=10,1,IF(T1270&lt;=20,2,IF(T1270&lt;=30,3,IF(T1270&lt;=40,4,IF(T1270&lt;=50,5,IF(T1270&lt;=100,6,IF(T1270&lt;=250,7,8)))))))</f>
        <v>1</v>
      </c>
      <c r="V1270" s="21" t="n">
        <f aca="false">IF(AND(OR(Dashboard!$T$3="All",R1270=Dashboard!$T$3),OR(Dashboard!$T$4="All",D1270=Dashboard!$T$4)),1,0)</f>
        <v>1</v>
      </c>
      <c r="W1270" s="21" t="n">
        <f aca="false">IF(V1270=1,T1270+ROW()/10000000,0)</f>
        <v>3.600127</v>
      </c>
    </row>
    <row r="1271" customFormat="false" ht="15" hidden="false" customHeight="false" outlineLevel="0" collapsed="false">
      <c r="A1271" s="0" t="n">
        <v>310211</v>
      </c>
      <c r="B1271" s="0" t="s">
        <v>3930</v>
      </c>
      <c r="C1271" s="0" t="n">
        <v>1</v>
      </c>
      <c r="D1271" s="0" t="s">
        <v>3667</v>
      </c>
      <c r="E1271" s="0" t="s">
        <v>3931</v>
      </c>
      <c r="F1271" s="0" t="s">
        <v>3924</v>
      </c>
      <c r="G1271" s="0" t="s">
        <v>3925</v>
      </c>
      <c r="H1271" s="0" t="s">
        <v>2349</v>
      </c>
      <c r="I1271" s="0" t="s">
        <v>2123</v>
      </c>
      <c r="J1271" s="0" t="s">
        <v>47</v>
      </c>
      <c r="K1271" s="0" t="s">
        <v>46</v>
      </c>
      <c r="L1271" s="0" t="s">
        <v>47</v>
      </c>
      <c r="M1271" s="0" t="s">
        <v>47</v>
      </c>
      <c r="N1271" s="0" t="n">
        <v>1</v>
      </c>
      <c r="O1271" s="0" t="n">
        <v>217</v>
      </c>
      <c r="P1271" s="0" t="n">
        <v>350</v>
      </c>
      <c r="Q1271" s="0" t="n">
        <v>3.7</v>
      </c>
      <c r="R1271" s="0" t="str">
        <f aca="false">INDEX(Lookup!$B$4:$B$18,MATCH(C1271,Lookup!$A$4:$A$18,0))</f>
        <v>India</v>
      </c>
      <c r="S1271" s="20" t="n">
        <f aca="false">INDEX(Lookup!$D$4:$D$18,MATCH(C1271,Lookup!$A$4:$A$18,0))</f>
        <v>0.012</v>
      </c>
      <c r="T1271" s="21" t="n">
        <f aca="false">ROUND(P1271*S1271,2)</f>
        <v>4.2</v>
      </c>
      <c r="U1271" s="21" t="n">
        <f aca="false">IF(T1271&lt;=10,1,IF(T1271&lt;=20,2,IF(T1271&lt;=30,3,IF(T1271&lt;=40,4,IF(T1271&lt;=50,5,IF(T1271&lt;=100,6,IF(T1271&lt;=250,7,8)))))))</f>
        <v>1</v>
      </c>
      <c r="V1271" s="21" t="n">
        <f aca="false">IF(AND(OR(Dashboard!$T$3="All",R1271=Dashboard!$T$3),OR(Dashboard!$T$4="All",D1271=Dashboard!$T$4)),1,0)</f>
        <v>1</v>
      </c>
      <c r="W1271" s="21" t="n">
        <f aca="false">IF(V1271=1,T1271+ROW()/10000000,0)</f>
        <v>4.2001271</v>
      </c>
    </row>
    <row r="1272" customFormat="false" ht="15" hidden="false" customHeight="false" outlineLevel="0" collapsed="false">
      <c r="A1272" s="0" t="n">
        <v>3346</v>
      </c>
      <c r="B1272" s="0" t="s">
        <v>3932</v>
      </c>
      <c r="C1272" s="0" t="n">
        <v>1</v>
      </c>
      <c r="D1272" s="0" t="s">
        <v>3667</v>
      </c>
      <c r="E1272" s="0" t="s">
        <v>3933</v>
      </c>
      <c r="F1272" s="0" t="s">
        <v>3924</v>
      </c>
      <c r="G1272" s="0" t="s">
        <v>3925</v>
      </c>
      <c r="H1272" s="0" t="s">
        <v>2122</v>
      </c>
      <c r="I1272" s="0" t="s">
        <v>2123</v>
      </c>
      <c r="J1272" s="0" t="s">
        <v>46</v>
      </c>
      <c r="K1272" s="0" t="s">
        <v>46</v>
      </c>
      <c r="L1272" s="0" t="s">
        <v>47</v>
      </c>
      <c r="M1272" s="0" t="s">
        <v>47</v>
      </c>
      <c r="N1272" s="0" t="n">
        <v>2</v>
      </c>
      <c r="O1272" s="0" t="n">
        <v>239</v>
      </c>
      <c r="P1272" s="0" t="n">
        <v>700</v>
      </c>
      <c r="Q1272" s="0" t="n">
        <v>3.8</v>
      </c>
      <c r="R1272" s="0" t="str">
        <f aca="false">INDEX(Lookup!$B$4:$B$18,MATCH(C1272,Lookup!$A$4:$A$18,0))</f>
        <v>India</v>
      </c>
      <c r="S1272" s="20" t="n">
        <f aca="false">INDEX(Lookup!$D$4:$D$18,MATCH(C1272,Lookup!$A$4:$A$18,0))</f>
        <v>0.012</v>
      </c>
      <c r="T1272" s="21" t="n">
        <f aca="false">ROUND(P1272*S1272,2)</f>
        <v>8.4</v>
      </c>
      <c r="U1272" s="21" t="n">
        <f aca="false">IF(T1272&lt;=10,1,IF(T1272&lt;=20,2,IF(T1272&lt;=30,3,IF(T1272&lt;=40,4,IF(T1272&lt;=50,5,IF(T1272&lt;=100,6,IF(T1272&lt;=250,7,8)))))))</f>
        <v>1</v>
      </c>
      <c r="V1272" s="21" t="n">
        <f aca="false">IF(AND(OR(Dashboard!$T$3="All",R1272=Dashboard!$T$3),OR(Dashboard!$T$4="All",D1272=Dashboard!$T$4)),1,0)</f>
        <v>1</v>
      </c>
      <c r="W1272" s="21" t="n">
        <f aca="false">IF(V1272=1,T1272+ROW()/10000000,0)</f>
        <v>8.4001272</v>
      </c>
    </row>
    <row r="1273" customFormat="false" ht="15" hidden="false" customHeight="false" outlineLevel="0" collapsed="false">
      <c r="A1273" s="0" t="n">
        <v>310854</v>
      </c>
      <c r="B1273" s="0" t="s">
        <v>3934</v>
      </c>
      <c r="C1273" s="0" t="n">
        <v>1</v>
      </c>
      <c r="D1273" s="0" t="s">
        <v>3667</v>
      </c>
      <c r="E1273" s="0" t="s">
        <v>3935</v>
      </c>
      <c r="F1273" s="0" t="s">
        <v>3924</v>
      </c>
      <c r="G1273" s="0" t="s">
        <v>3925</v>
      </c>
      <c r="H1273" s="0" t="s">
        <v>3936</v>
      </c>
      <c r="I1273" s="0" t="s">
        <v>2123</v>
      </c>
      <c r="J1273" s="0" t="s">
        <v>47</v>
      </c>
      <c r="K1273" s="0" t="s">
        <v>46</v>
      </c>
      <c r="L1273" s="0" t="s">
        <v>47</v>
      </c>
      <c r="M1273" s="0" t="s">
        <v>47</v>
      </c>
      <c r="N1273" s="0" t="n">
        <v>1</v>
      </c>
      <c r="O1273" s="0" t="n">
        <v>317</v>
      </c>
      <c r="P1273" s="0" t="n">
        <v>350</v>
      </c>
      <c r="Q1273" s="0" t="n">
        <v>3.8</v>
      </c>
      <c r="R1273" s="0" t="str">
        <f aca="false">INDEX(Lookup!$B$4:$B$18,MATCH(C1273,Lookup!$A$4:$A$18,0))</f>
        <v>India</v>
      </c>
      <c r="S1273" s="20" t="n">
        <f aca="false">INDEX(Lookup!$D$4:$D$18,MATCH(C1273,Lookup!$A$4:$A$18,0))</f>
        <v>0.012</v>
      </c>
      <c r="T1273" s="21" t="n">
        <f aca="false">ROUND(P1273*S1273,2)</f>
        <v>4.2</v>
      </c>
      <c r="U1273" s="21" t="n">
        <f aca="false">IF(T1273&lt;=10,1,IF(T1273&lt;=20,2,IF(T1273&lt;=30,3,IF(T1273&lt;=40,4,IF(T1273&lt;=50,5,IF(T1273&lt;=100,6,IF(T1273&lt;=250,7,8)))))))</f>
        <v>1</v>
      </c>
      <c r="V1273" s="21" t="n">
        <f aca="false">IF(AND(OR(Dashboard!$T$3="All",R1273=Dashboard!$T$3),OR(Dashboard!$T$4="All",D1273=Dashboard!$T$4)),1,0)</f>
        <v>1</v>
      </c>
      <c r="W1273" s="21" t="n">
        <f aca="false">IF(V1273=1,T1273+ROW()/10000000,0)</f>
        <v>4.2001273</v>
      </c>
    </row>
    <row r="1274" customFormat="false" ht="15" hidden="false" customHeight="false" outlineLevel="0" collapsed="false">
      <c r="A1274" s="0" t="n">
        <v>18247015</v>
      </c>
      <c r="B1274" s="0" t="s">
        <v>3937</v>
      </c>
      <c r="C1274" s="0" t="n">
        <v>1</v>
      </c>
      <c r="D1274" s="0" t="s">
        <v>3667</v>
      </c>
      <c r="E1274" s="0" t="s">
        <v>3938</v>
      </c>
      <c r="F1274" s="0" t="s">
        <v>3924</v>
      </c>
      <c r="G1274" s="0" t="s">
        <v>3925</v>
      </c>
      <c r="H1274" s="0" t="s">
        <v>69</v>
      </c>
      <c r="I1274" s="0" t="s">
        <v>2123</v>
      </c>
      <c r="J1274" s="0" t="s">
        <v>47</v>
      </c>
      <c r="K1274" s="0" t="s">
        <v>46</v>
      </c>
      <c r="L1274" s="0" t="s">
        <v>47</v>
      </c>
      <c r="M1274" s="0" t="s">
        <v>47</v>
      </c>
      <c r="N1274" s="0" t="n">
        <v>2</v>
      </c>
      <c r="O1274" s="0" t="n">
        <v>136</v>
      </c>
      <c r="P1274" s="0" t="n">
        <v>650</v>
      </c>
      <c r="Q1274" s="0" t="n">
        <v>3.9</v>
      </c>
      <c r="R1274" s="0" t="str">
        <f aca="false">INDEX(Lookup!$B$4:$B$18,MATCH(C1274,Lookup!$A$4:$A$18,0))</f>
        <v>India</v>
      </c>
      <c r="S1274" s="20" t="n">
        <f aca="false">INDEX(Lookup!$D$4:$D$18,MATCH(C1274,Lookup!$A$4:$A$18,0))</f>
        <v>0.012</v>
      </c>
      <c r="T1274" s="21" t="n">
        <f aca="false">ROUND(P1274*S1274,2)</f>
        <v>7.8</v>
      </c>
      <c r="U1274" s="21" t="n">
        <f aca="false">IF(T1274&lt;=10,1,IF(T1274&lt;=20,2,IF(T1274&lt;=30,3,IF(T1274&lt;=40,4,IF(T1274&lt;=50,5,IF(T1274&lt;=100,6,IF(T1274&lt;=250,7,8)))))))</f>
        <v>1</v>
      </c>
      <c r="V1274" s="21" t="n">
        <f aca="false">IF(AND(OR(Dashboard!$T$3="All",R1274=Dashboard!$T$3),OR(Dashboard!$T$4="All",D1274=Dashboard!$T$4)),1,0)</f>
        <v>1</v>
      </c>
      <c r="W1274" s="21" t="n">
        <f aca="false">IF(V1274=1,T1274+ROW()/10000000,0)</f>
        <v>7.8001274</v>
      </c>
    </row>
    <row r="1275" customFormat="false" ht="15" hidden="false" customHeight="false" outlineLevel="0" collapsed="false">
      <c r="A1275" s="0" t="n">
        <v>309387</v>
      </c>
      <c r="B1275" s="0" t="s">
        <v>3899</v>
      </c>
      <c r="C1275" s="0" t="n">
        <v>1</v>
      </c>
      <c r="D1275" s="0" t="s">
        <v>3667</v>
      </c>
      <c r="E1275" s="0" t="s">
        <v>3939</v>
      </c>
      <c r="F1275" s="0" t="s">
        <v>3924</v>
      </c>
      <c r="G1275" s="0" t="s">
        <v>3925</v>
      </c>
      <c r="H1275" s="0" t="s">
        <v>3392</v>
      </c>
      <c r="I1275" s="0" t="s">
        <v>2123</v>
      </c>
      <c r="J1275" s="0" t="s">
        <v>46</v>
      </c>
      <c r="K1275" s="0" t="s">
        <v>46</v>
      </c>
      <c r="L1275" s="0" t="s">
        <v>47</v>
      </c>
      <c r="M1275" s="0" t="s">
        <v>47</v>
      </c>
      <c r="N1275" s="0" t="n">
        <v>2</v>
      </c>
      <c r="O1275" s="0" t="n">
        <v>426</v>
      </c>
      <c r="P1275" s="0" t="n">
        <v>900</v>
      </c>
      <c r="Q1275" s="0" t="n">
        <v>3.6</v>
      </c>
      <c r="R1275" s="0" t="str">
        <f aca="false">INDEX(Lookup!$B$4:$B$18,MATCH(C1275,Lookup!$A$4:$A$18,0))</f>
        <v>India</v>
      </c>
      <c r="S1275" s="20" t="n">
        <f aca="false">INDEX(Lookup!$D$4:$D$18,MATCH(C1275,Lookup!$A$4:$A$18,0))</f>
        <v>0.012</v>
      </c>
      <c r="T1275" s="21" t="n">
        <f aca="false">ROUND(P1275*S1275,2)</f>
        <v>10.8</v>
      </c>
      <c r="U1275" s="21" t="n">
        <f aca="false">IF(T1275&lt;=10,1,IF(T1275&lt;=20,2,IF(T1275&lt;=30,3,IF(T1275&lt;=40,4,IF(T1275&lt;=50,5,IF(T1275&lt;=100,6,IF(T1275&lt;=250,7,8)))))))</f>
        <v>2</v>
      </c>
      <c r="V1275" s="21" t="n">
        <f aca="false">IF(AND(OR(Dashboard!$T$3="All",R1275=Dashboard!$T$3),OR(Dashboard!$T$4="All",D1275=Dashboard!$T$4)),1,0)</f>
        <v>1</v>
      </c>
      <c r="W1275" s="21" t="n">
        <f aca="false">IF(V1275=1,T1275+ROW()/10000000,0)</f>
        <v>10.8001275</v>
      </c>
    </row>
    <row r="1276" customFormat="false" ht="15" hidden="false" customHeight="false" outlineLevel="0" collapsed="false">
      <c r="A1276" s="0" t="n">
        <v>7418</v>
      </c>
      <c r="B1276" s="0" t="s">
        <v>3940</v>
      </c>
      <c r="C1276" s="0" t="n">
        <v>1</v>
      </c>
      <c r="D1276" s="0" t="s">
        <v>3667</v>
      </c>
      <c r="E1276" s="0" t="s">
        <v>3941</v>
      </c>
      <c r="F1276" s="0" t="s">
        <v>3924</v>
      </c>
      <c r="G1276" s="0" t="s">
        <v>3925</v>
      </c>
      <c r="H1276" s="0" t="s">
        <v>3942</v>
      </c>
      <c r="I1276" s="0" t="s">
        <v>2123</v>
      </c>
      <c r="J1276" s="0" t="s">
        <v>47</v>
      </c>
      <c r="K1276" s="0" t="s">
        <v>46</v>
      </c>
      <c r="L1276" s="0" t="s">
        <v>47</v>
      </c>
      <c r="M1276" s="0" t="s">
        <v>47</v>
      </c>
      <c r="N1276" s="0" t="n">
        <v>1</v>
      </c>
      <c r="O1276" s="0" t="n">
        <v>196</v>
      </c>
      <c r="P1276" s="0" t="n">
        <v>400</v>
      </c>
      <c r="Q1276" s="0" t="n">
        <v>3.8</v>
      </c>
      <c r="R1276" s="0" t="str">
        <f aca="false">INDEX(Lookup!$B$4:$B$18,MATCH(C1276,Lookup!$A$4:$A$18,0))</f>
        <v>India</v>
      </c>
      <c r="S1276" s="20" t="n">
        <f aca="false">INDEX(Lookup!$D$4:$D$18,MATCH(C1276,Lookup!$A$4:$A$18,0))</f>
        <v>0.012</v>
      </c>
      <c r="T1276" s="21" t="n">
        <f aca="false">ROUND(P1276*S1276,2)</f>
        <v>4.8</v>
      </c>
      <c r="U1276" s="21" t="n">
        <f aca="false">IF(T1276&lt;=10,1,IF(T1276&lt;=20,2,IF(T1276&lt;=30,3,IF(T1276&lt;=40,4,IF(T1276&lt;=50,5,IF(T1276&lt;=100,6,IF(T1276&lt;=250,7,8)))))))</f>
        <v>1</v>
      </c>
      <c r="V1276" s="21" t="n">
        <f aca="false">IF(AND(OR(Dashboard!$T$3="All",R1276=Dashboard!$T$3),OR(Dashboard!$T$4="All",D1276=Dashboard!$T$4)),1,0)</f>
        <v>1</v>
      </c>
      <c r="W1276" s="21" t="n">
        <f aca="false">IF(V1276=1,T1276+ROW()/10000000,0)</f>
        <v>4.8001276</v>
      </c>
    </row>
    <row r="1277" customFormat="false" ht="15" hidden="false" customHeight="false" outlineLevel="0" collapsed="false">
      <c r="A1277" s="0" t="n">
        <v>1455</v>
      </c>
      <c r="B1277" s="0" t="s">
        <v>3943</v>
      </c>
      <c r="C1277" s="0" t="n">
        <v>1</v>
      </c>
      <c r="D1277" s="0" t="s">
        <v>3667</v>
      </c>
      <c r="E1277" s="0" t="s">
        <v>3944</v>
      </c>
      <c r="F1277" s="0" t="s">
        <v>3924</v>
      </c>
      <c r="G1277" s="0" t="s">
        <v>3925</v>
      </c>
      <c r="H1277" s="0" t="s">
        <v>2723</v>
      </c>
      <c r="I1277" s="0" t="s">
        <v>2123</v>
      </c>
      <c r="J1277" s="0" t="s">
        <v>47</v>
      </c>
      <c r="K1277" s="0" t="s">
        <v>46</v>
      </c>
      <c r="L1277" s="0" t="s">
        <v>47</v>
      </c>
      <c r="M1277" s="0" t="s">
        <v>47</v>
      </c>
      <c r="N1277" s="0" t="n">
        <v>2</v>
      </c>
      <c r="O1277" s="0" t="n">
        <v>173</v>
      </c>
      <c r="P1277" s="0" t="n">
        <v>800</v>
      </c>
      <c r="Q1277" s="0" t="n">
        <v>3.5</v>
      </c>
      <c r="R1277" s="0" t="str">
        <f aca="false">INDEX(Lookup!$B$4:$B$18,MATCH(C1277,Lookup!$A$4:$A$18,0))</f>
        <v>India</v>
      </c>
      <c r="S1277" s="20" t="n">
        <f aca="false">INDEX(Lookup!$D$4:$D$18,MATCH(C1277,Lookup!$A$4:$A$18,0))</f>
        <v>0.012</v>
      </c>
      <c r="T1277" s="21" t="n">
        <f aca="false">ROUND(P1277*S1277,2)</f>
        <v>9.6</v>
      </c>
      <c r="U1277" s="21" t="n">
        <f aca="false">IF(T1277&lt;=10,1,IF(T1277&lt;=20,2,IF(T1277&lt;=30,3,IF(T1277&lt;=40,4,IF(T1277&lt;=50,5,IF(T1277&lt;=100,6,IF(T1277&lt;=250,7,8)))))))</f>
        <v>1</v>
      </c>
      <c r="V1277" s="21" t="n">
        <f aca="false">IF(AND(OR(Dashboard!$T$3="All",R1277=Dashboard!$T$3),OR(Dashboard!$T$4="All",D1277=Dashboard!$T$4)),1,0)</f>
        <v>1</v>
      </c>
      <c r="W1277" s="21" t="n">
        <f aca="false">IF(V1277=1,T1277+ROW()/10000000,0)</f>
        <v>9.6001277</v>
      </c>
    </row>
    <row r="1278" customFormat="false" ht="15" hidden="false" customHeight="false" outlineLevel="0" collapsed="false">
      <c r="A1278" s="0" t="n">
        <v>18241867</v>
      </c>
      <c r="B1278" s="0" t="s">
        <v>3945</v>
      </c>
      <c r="C1278" s="0" t="n">
        <v>1</v>
      </c>
      <c r="D1278" s="0" t="s">
        <v>3667</v>
      </c>
      <c r="E1278" s="0" t="s">
        <v>3946</v>
      </c>
      <c r="F1278" s="0" t="s">
        <v>3924</v>
      </c>
      <c r="G1278" s="0" t="s">
        <v>3925</v>
      </c>
      <c r="H1278" s="0" t="s">
        <v>3947</v>
      </c>
      <c r="I1278" s="0" t="s">
        <v>2123</v>
      </c>
      <c r="J1278" s="0" t="s">
        <v>47</v>
      </c>
      <c r="K1278" s="0" t="s">
        <v>47</v>
      </c>
      <c r="L1278" s="0" t="s">
        <v>47</v>
      </c>
      <c r="M1278" s="0" t="s">
        <v>47</v>
      </c>
      <c r="N1278" s="0" t="n">
        <v>2</v>
      </c>
      <c r="O1278" s="0" t="n">
        <v>52</v>
      </c>
      <c r="P1278" s="0" t="n">
        <v>700</v>
      </c>
      <c r="Q1278" s="0" t="n">
        <v>3.5</v>
      </c>
      <c r="R1278" s="0" t="str">
        <f aca="false">INDEX(Lookup!$B$4:$B$18,MATCH(C1278,Lookup!$A$4:$A$18,0))</f>
        <v>India</v>
      </c>
      <c r="S1278" s="20" t="n">
        <f aca="false">INDEX(Lookup!$D$4:$D$18,MATCH(C1278,Lookup!$A$4:$A$18,0))</f>
        <v>0.012</v>
      </c>
      <c r="T1278" s="21" t="n">
        <f aca="false">ROUND(P1278*S1278,2)</f>
        <v>8.4</v>
      </c>
      <c r="U1278" s="21" t="n">
        <f aca="false">IF(T1278&lt;=10,1,IF(T1278&lt;=20,2,IF(T1278&lt;=30,3,IF(T1278&lt;=40,4,IF(T1278&lt;=50,5,IF(T1278&lt;=100,6,IF(T1278&lt;=250,7,8)))))))</f>
        <v>1</v>
      </c>
      <c r="V1278" s="21" t="n">
        <f aca="false">IF(AND(OR(Dashboard!$T$3="All",R1278=Dashboard!$T$3),OR(Dashboard!$T$4="All",D1278=Dashboard!$T$4)),1,0)</f>
        <v>1</v>
      </c>
      <c r="W1278" s="21" t="n">
        <f aca="false">IF(V1278=1,T1278+ROW()/10000000,0)</f>
        <v>8.4001278</v>
      </c>
    </row>
    <row r="1279" customFormat="false" ht="15" hidden="false" customHeight="false" outlineLevel="0" collapsed="false">
      <c r="A1279" s="0" t="n">
        <v>308889</v>
      </c>
      <c r="B1279" s="0" t="s">
        <v>3948</v>
      </c>
      <c r="C1279" s="0" t="n">
        <v>1</v>
      </c>
      <c r="D1279" s="0" t="s">
        <v>3667</v>
      </c>
      <c r="E1279" s="0" t="s">
        <v>3949</v>
      </c>
      <c r="F1279" s="0" t="s">
        <v>3924</v>
      </c>
      <c r="G1279" s="0" t="s">
        <v>3925</v>
      </c>
      <c r="H1279" s="0" t="s">
        <v>3950</v>
      </c>
      <c r="I1279" s="0" t="s">
        <v>2123</v>
      </c>
      <c r="J1279" s="0" t="s">
        <v>47</v>
      </c>
      <c r="K1279" s="0" t="s">
        <v>46</v>
      </c>
      <c r="L1279" s="0" t="s">
        <v>47</v>
      </c>
      <c r="M1279" s="0" t="s">
        <v>47</v>
      </c>
      <c r="N1279" s="0" t="n">
        <v>2</v>
      </c>
      <c r="O1279" s="0" t="n">
        <v>189</v>
      </c>
      <c r="P1279" s="0" t="n">
        <v>500</v>
      </c>
      <c r="Q1279" s="0" t="n">
        <v>3.5</v>
      </c>
      <c r="R1279" s="0" t="str">
        <f aca="false">INDEX(Lookup!$B$4:$B$18,MATCH(C1279,Lookup!$A$4:$A$18,0))</f>
        <v>India</v>
      </c>
      <c r="S1279" s="20" t="n">
        <f aca="false">INDEX(Lookup!$D$4:$D$18,MATCH(C1279,Lookup!$A$4:$A$18,0))</f>
        <v>0.012</v>
      </c>
      <c r="T1279" s="21" t="n">
        <f aca="false">ROUND(P1279*S1279,2)</f>
        <v>6</v>
      </c>
      <c r="U1279" s="21" t="n">
        <f aca="false">IF(T1279&lt;=10,1,IF(T1279&lt;=20,2,IF(T1279&lt;=30,3,IF(T1279&lt;=40,4,IF(T1279&lt;=50,5,IF(T1279&lt;=100,6,IF(T1279&lt;=250,7,8)))))))</f>
        <v>1</v>
      </c>
      <c r="V1279" s="21" t="n">
        <f aca="false">IF(AND(OR(Dashboard!$T$3="All",R1279=Dashboard!$T$3),OR(Dashboard!$T$4="All",D1279=Dashboard!$T$4)),1,0)</f>
        <v>1</v>
      </c>
      <c r="W1279" s="21" t="n">
        <f aca="false">IF(V1279=1,T1279+ROW()/10000000,0)</f>
        <v>6.0001279</v>
      </c>
    </row>
    <row r="1280" customFormat="false" ht="15" hidden="false" customHeight="false" outlineLevel="0" collapsed="false">
      <c r="A1280" s="0" t="n">
        <v>4620</v>
      </c>
      <c r="B1280" s="0" t="s">
        <v>3951</v>
      </c>
      <c r="C1280" s="0" t="n">
        <v>1</v>
      </c>
      <c r="D1280" s="0" t="s">
        <v>3667</v>
      </c>
      <c r="E1280" s="0" t="s">
        <v>3952</v>
      </c>
      <c r="F1280" s="0" t="s">
        <v>3924</v>
      </c>
      <c r="G1280" s="0" t="s">
        <v>3925</v>
      </c>
      <c r="H1280" s="0" t="s">
        <v>3142</v>
      </c>
      <c r="I1280" s="0" t="s">
        <v>2123</v>
      </c>
      <c r="J1280" s="0" t="s">
        <v>47</v>
      </c>
      <c r="K1280" s="0" t="s">
        <v>47</v>
      </c>
      <c r="L1280" s="0" t="s">
        <v>47</v>
      </c>
      <c r="M1280" s="0" t="s">
        <v>47</v>
      </c>
      <c r="N1280" s="0" t="n">
        <v>2</v>
      </c>
      <c r="O1280" s="0" t="n">
        <v>88</v>
      </c>
      <c r="P1280" s="0" t="n">
        <v>800</v>
      </c>
      <c r="Q1280" s="0" t="n">
        <v>2.4</v>
      </c>
      <c r="R1280" s="0" t="str">
        <f aca="false">INDEX(Lookup!$B$4:$B$18,MATCH(C1280,Lookup!$A$4:$A$18,0))</f>
        <v>India</v>
      </c>
      <c r="S1280" s="20" t="n">
        <f aca="false">INDEX(Lookup!$D$4:$D$18,MATCH(C1280,Lookup!$A$4:$A$18,0))</f>
        <v>0.012</v>
      </c>
      <c r="T1280" s="21" t="n">
        <f aca="false">ROUND(P1280*S1280,2)</f>
        <v>9.6</v>
      </c>
      <c r="U1280" s="21" t="n">
        <f aca="false">IF(T1280&lt;=10,1,IF(T1280&lt;=20,2,IF(T1280&lt;=30,3,IF(T1280&lt;=40,4,IF(T1280&lt;=50,5,IF(T1280&lt;=100,6,IF(T1280&lt;=250,7,8)))))))</f>
        <v>1</v>
      </c>
      <c r="V1280" s="21" t="n">
        <f aca="false">IF(AND(OR(Dashboard!$T$3="All",R1280=Dashboard!$T$3),OR(Dashboard!$T$4="All",D1280=Dashboard!$T$4)),1,0)</f>
        <v>1</v>
      </c>
      <c r="W1280" s="21" t="n">
        <f aca="false">IF(V1280=1,T1280+ROW()/10000000,0)</f>
        <v>9.600128</v>
      </c>
    </row>
    <row r="1281" customFormat="false" ht="15" hidden="false" customHeight="false" outlineLevel="0" collapsed="false">
      <c r="A1281" s="0" t="n">
        <v>18322666</v>
      </c>
      <c r="B1281" s="0" t="s">
        <v>3953</v>
      </c>
      <c r="C1281" s="0" t="n">
        <v>1</v>
      </c>
      <c r="D1281" s="0" t="s">
        <v>3667</v>
      </c>
      <c r="E1281" s="0" t="s">
        <v>3954</v>
      </c>
      <c r="F1281" s="0" t="s">
        <v>3924</v>
      </c>
      <c r="G1281" s="0" t="s">
        <v>3925</v>
      </c>
      <c r="H1281" s="0" t="s">
        <v>3955</v>
      </c>
      <c r="I1281" s="0" t="s">
        <v>2123</v>
      </c>
      <c r="J1281" s="0" t="s">
        <v>47</v>
      </c>
      <c r="K1281" s="0" t="s">
        <v>46</v>
      </c>
      <c r="L1281" s="0" t="s">
        <v>47</v>
      </c>
      <c r="M1281" s="0" t="s">
        <v>47</v>
      </c>
      <c r="N1281" s="0" t="n">
        <v>1</v>
      </c>
      <c r="O1281" s="0" t="n">
        <v>154</v>
      </c>
      <c r="P1281" s="0" t="n">
        <v>400</v>
      </c>
      <c r="Q1281" s="0" t="n">
        <v>4.3</v>
      </c>
      <c r="R1281" s="0" t="str">
        <f aca="false">INDEX(Lookup!$B$4:$B$18,MATCH(C1281,Lookup!$A$4:$A$18,0))</f>
        <v>India</v>
      </c>
      <c r="S1281" s="20" t="n">
        <f aca="false">INDEX(Lookup!$D$4:$D$18,MATCH(C1281,Lookup!$A$4:$A$18,0))</f>
        <v>0.012</v>
      </c>
      <c r="T1281" s="21" t="n">
        <f aca="false">ROUND(P1281*S1281,2)</f>
        <v>4.8</v>
      </c>
      <c r="U1281" s="21" t="n">
        <f aca="false">IF(T1281&lt;=10,1,IF(T1281&lt;=20,2,IF(T1281&lt;=30,3,IF(T1281&lt;=40,4,IF(T1281&lt;=50,5,IF(T1281&lt;=100,6,IF(T1281&lt;=250,7,8)))))))</f>
        <v>1</v>
      </c>
      <c r="V1281" s="21" t="n">
        <f aca="false">IF(AND(OR(Dashboard!$T$3="All",R1281=Dashboard!$T$3),OR(Dashboard!$T$4="All",D1281=Dashboard!$T$4)),1,0)</f>
        <v>1</v>
      </c>
      <c r="W1281" s="21" t="n">
        <f aca="false">IF(V1281=1,T1281+ROW()/10000000,0)</f>
        <v>4.8001281</v>
      </c>
    </row>
    <row r="1282" customFormat="false" ht="15" hidden="false" customHeight="false" outlineLevel="0" collapsed="false">
      <c r="A1282" s="0" t="n">
        <v>311718</v>
      </c>
      <c r="B1282" s="0" t="s">
        <v>3956</v>
      </c>
      <c r="C1282" s="0" t="n">
        <v>1</v>
      </c>
      <c r="D1282" s="0" t="s">
        <v>3667</v>
      </c>
      <c r="E1282" s="0" t="s">
        <v>3957</v>
      </c>
      <c r="F1282" s="0" t="s">
        <v>3924</v>
      </c>
      <c r="G1282" s="0" t="s">
        <v>3925</v>
      </c>
      <c r="H1282" s="0" t="s">
        <v>69</v>
      </c>
      <c r="I1282" s="0" t="s">
        <v>2123</v>
      </c>
      <c r="J1282" s="0" t="s">
        <v>46</v>
      </c>
      <c r="K1282" s="0" t="s">
        <v>46</v>
      </c>
      <c r="L1282" s="0" t="s">
        <v>47</v>
      </c>
      <c r="M1282" s="0" t="s">
        <v>47</v>
      </c>
      <c r="N1282" s="0" t="n">
        <v>2</v>
      </c>
      <c r="O1282" s="0" t="n">
        <v>169</v>
      </c>
      <c r="P1282" s="0" t="n">
        <v>800</v>
      </c>
      <c r="Q1282" s="0" t="n">
        <v>4</v>
      </c>
      <c r="R1282" s="0" t="str">
        <f aca="false">INDEX(Lookup!$B$4:$B$18,MATCH(C1282,Lookup!$A$4:$A$18,0))</f>
        <v>India</v>
      </c>
      <c r="S1282" s="20" t="n">
        <f aca="false">INDEX(Lookup!$D$4:$D$18,MATCH(C1282,Lookup!$A$4:$A$18,0))</f>
        <v>0.012</v>
      </c>
      <c r="T1282" s="21" t="n">
        <f aca="false">ROUND(P1282*S1282,2)</f>
        <v>9.6</v>
      </c>
      <c r="U1282" s="21" t="n">
        <f aca="false">IF(T1282&lt;=10,1,IF(T1282&lt;=20,2,IF(T1282&lt;=30,3,IF(T1282&lt;=40,4,IF(T1282&lt;=50,5,IF(T1282&lt;=100,6,IF(T1282&lt;=250,7,8)))))))</f>
        <v>1</v>
      </c>
      <c r="V1282" s="21" t="n">
        <f aca="false">IF(AND(OR(Dashboard!$T$3="All",R1282=Dashboard!$T$3),OR(Dashboard!$T$4="All",D1282=Dashboard!$T$4)),1,0)</f>
        <v>1</v>
      </c>
      <c r="W1282" s="21" t="n">
        <f aca="false">IF(V1282=1,T1282+ROW()/10000000,0)</f>
        <v>9.6001282</v>
      </c>
    </row>
    <row r="1283" customFormat="false" ht="15" hidden="false" customHeight="false" outlineLevel="0" collapsed="false">
      <c r="A1283" s="0" t="n">
        <v>18255106</v>
      </c>
      <c r="B1283" s="0" t="s">
        <v>3958</v>
      </c>
      <c r="C1283" s="0" t="n">
        <v>1</v>
      </c>
      <c r="D1283" s="0" t="s">
        <v>3667</v>
      </c>
      <c r="E1283" s="0" t="s">
        <v>3959</v>
      </c>
      <c r="F1283" s="0" t="s">
        <v>3924</v>
      </c>
      <c r="G1283" s="0" t="s">
        <v>3925</v>
      </c>
      <c r="H1283" s="0" t="s">
        <v>3960</v>
      </c>
      <c r="I1283" s="0" t="s">
        <v>2123</v>
      </c>
      <c r="J1283" s="0" t="s">
        <v>47</v>
      </c>
      <c r="K1283" s="0" t="s">
        <v>47</v>
      </c>
      <c r="L1283" s="0" t="s">
        <v>47</v>
      </c>
      <c r="M1283" s="0" t="s">
        <v>47</v>
      </c>
      <c r="N1283" s="0" t="n">
        <v>4</v>
      </c>
      <c r="O1283" s="0" t="n">
        <v>230</v>
      </c>
      <c r="P1283" s="0" t="n">
        <v>2500</v>
      </c>
      <c r="Q1283" s="0" t="n">
        <v>4.1</v>
      </c>
      <c r="R1283" s="0" t="str">
        <f aca="false">INDEX(Lookup!$B$4:$B$18,MATCH(C1283,Lookup!$A$4:$A$18,0))</f>
        <v>India</v>
      </c>
      <c r="S1283" s="20" t="n">
        <f aca="false">INDEX(Lookup!$D$4:$D$18,MATCH(C1283,Lookup!$A$4:$A$18,0))</f>
        <v>0.012</v>
      </c>
      <c r="T1283" s="21" t="n">
        <f aca="false">ROUND(P1283*S1283,2)</f>
        <v>30</v>
      </c>
      <c r="U1283" s="21" t="n">
        <f aca="false">IF(T1283&lt;=10,1,IF(T1283&lt;=20,2,IF(T1283&lt;=30,3,IF(T1283&lt;=40,4,IF(T1283&lt;=50,5,IF(T1283&lt;=100,6,IF(T1283&lt;=250,7,8)))))))</f>
        <v>3</v>
      </c>
      <c r="V1283" s="21" t="n">
        <f aca="false">IF(AND(OR(Dashboard!$T$3="All",R1283=Dashboard!$T$3),OR(Dashboard!$T$4="All",D1283=Dashboard!$T$4)),1,0)</f>
        <v>1</v>
      </c>
      <c r="W1283" s="21" t="n">
        <f aca="false">IF(V1283=1,T1283+ROW()/10000000,0)</f>
        <v>30.0001283</v>
      </c>
    </row>
    <row r="1284" customFormat="false" ht="15" hidden="false" customHeight="false" outlineLevel="0" collapsed="false">
      <c r="A1284" s="0" t="n">
        <v>4876</v>
      </c>
      <c r="B1284" s="0" t="s">
        <v>3562</v>
      </c>
      <c r="C1284" s="0" t="n">
        <v>1</v>
      </c>
      <c r="D1284" s="0" t="s">
        <v>3667</v>
      </c>
      <c r="E1284" s="0" t="s">
        <v>3961</v>
      </c>
      <c r="F1284" s="0" t="s">
        <v>3962</v>
      </c>
      <c r="G1284" s="0" t="s">
        <v>3963</v>
      </c>
      <c r="H1284" s="0" t="s">
        <v>153</v>
      </c>
      <c r="I1284" s="0" t="s">
        <v>2123</v>
      </c>
      <c r="J1284" s="0" t="s">
        <v>47</v>
      </c>
      <c r="K1284" s="0" t="s">
        <v>46</v>
      </c>
      <c r="L1284" s="0" t="s">
        <v>47</v>
      </c>
      <c r="M1284" s="0" t="s">
        <v>47</v>
      </c>
      <c r="N1284" s="0" t="n">
        <v>2</v>
      </c>
      <c r="O1284" s="0" t="n">
        <v>18</v>
      </c>
      <c r="P1284" s="0" t="n">
        <v>650</v>
      </c>
      <c r="Q1284" s="0" t="n">
        <v>3.2</v>
      </c>
      <c r="R1284" s="0" t="str">
        <f aca="false">INDEX(Lookup!$B$4:$B$18,MATCH(C1284,Lookup!$A$4:$A$18,0))</f>
        <v>India</v>
      </c>
      <c r="S1284" s="20" t="n">
        <f aca="false">INDEX(Lookup!$D$4:$D$18,MATCH(C1284,Lookup!$A$4:$A$18,0))</f>
        <v>0.012</v>
      </c>
      <c r="T1284" s="21" t="n">
        <f aca="false">ROUND(P1284*S1284,2)</f>
        <v>7.8</v>
      </c>
      <c r="U1284" s="21" t="n">
        <f aca="false">IF(T1284&lt;=10,1,IF(T1284&lt;=20,2,IF(T1284&lt;=30,3,IF(T1284&lt;=40,4,IF(T1284&lt;=50,5,IF(T1284&lt;=100,6,IF(T1284&lt;=250,7,8)))))))</f>
        <v>1</v>
      </c>
      <c r="V1284" s="21" t="n">
        <f aca="false">IF(AND(OR(Dashboard!$T$3="All",R1284=Dashboard!$T$3),OR(Dashboard!$T$4="All",D1284=Dashboard!$T$4)),1,0)</f>
        <v>1</v>
      </c>
      <c r="W1284" s="21" t="n">
        <f aca="false">IF(V1284=1,T1284+ROW()/10000000,0)</f>
        <v>7.8001284</v>
      </c>
    </row>
    <row r="1285" customFormat="false" ht="15" hidden="false" customHeight="false" outlineLevel="0" collapsed="false">
      <c r="A1285" s="0" t="n">
        <v>631</v>
      </c>
      <c r="B1285" s="0" t="s">
        <v>3113</v>
      </c>
      <c r="C1285" s="0" t="n">
        <v>1</v>
      </c>
      <c r="D1285" s="0" t="s">
        <v>3667</v>
      </c>
      <c r="E1285" s="0" t="s">
        <v>3964</v>
      </c>
      <c r="F1285" s="0" t="s">
        <v>3962</v>
      </c>
      <c r="G1285" s="0" t="s">
        <v>3963</v>
      </c>
      <c r="H1285" s="0" t="s">
        <v>153</v>
      </c>
      <c r="I1285" s="0" t="s">
        <v>2123</v>
      </c>
      <c r="J1285" s="0" t="s">
        <v>47</v>
      </c>
      <c r="K1285" s="0" t="s">
        <v>47</v>
      </c>
      <c r="L1285" s="0" t="s">
        <v>47</v>
      </c>
      <c r="M1285" s="0" t="s">
        <v>47</v>
      </c>
      <c r="N1285" s="0" t="n">
        <v>1</v>
      </c>
      <c r="O1285" s="0" t="n">
        <v>27</v>
      </c>
      <c r="P1285" s="0" t="n">
        <v>450</v>
      </c>
      <c r="Q1285" s="0" t="n">
        <v>2.6</v>
      </c>
      <c r="R1285" s="0" t="str">
        <f aca="false">INDEX(Lookup!$B$4:$B$18,MATCH(C1285,Lookup!$A$4:$A$18,0))</f>
        <v>India</v>
      </c>
      <c r="S1285" s="20" t="n">
        <f aca="false">INDEX(Lookup!$D$4:$D$18,MATCH(C1285,Lookup!$A$4:$A$18,0))</f>
        <v>0.012</v>
      </c>
      <c r="T1285" s="21" t="n">
        <f aca="false">ROUND(P1285*S1285,2)</f>
        <v>5.4</v>
      </c>
      <c r="U1285" s="21" t="n">
        <f aca="false">IF(T1285&lt;=10,1,IF(T1285&lt;=20,2,IF(T1285&lt;=30,3,IF(T1285&lt;=40,4,IF(T1285&lt;=50,5,IF(T1285&lt;=100,6,IF(T1285&lt;=250,7,8)))))))</f>
        <v>1</v>
      </c>
      <c r="V1285" s="21" t="n">
        <f aca="false">IF(AND(OR(Dashboard!$T$3="All",R1285=Dashboard!$T$3),OR(Dashboard!$T$4="All",D1285=Dashboard!$T$4)),1,0)</f>
        <v>1</v>
      </c>
      <c r="W1285" s="21" t="n">
        <f aca="false">IF(V1285=1,T1285+ROW()/10000000,0)</f>
        <v>5.4001285</v>
      </c>
    </row>
    <row r="1286" customFormat="false" ht="15" hidden="false" customHeight="false" outlineLevel="0" collapsed="false">
      <c r="A1286" s="0" t="n">
        <v>226</v>
      </c>
      <c r="B1286" s="0" t="s">
        <v>2408</v>
      </c>
      <c r="C1286" s="0" t="n">
        <v>1</v>
      </c>
      <c r="D1286" s="0" t="s">
        <v>3667</v>
      </c>
      <c r="E1286" s="0" t="s">
        <v>3965</v>
      </c>
      <c r="F1286" s="0" t="s">
        <v>3962</v>
      </c>
      <c r="G1286" s="0" t="s">
        <v>3963</v>
      </c>
      <c r="H1286" s="0" t="s">
        <v>3392</v>
      </c>
      <c r="I1286" s="0" t="s">
        <v>2123</v>
      </c>
      <c r="J1286" s="0" t="s">
        <v>47</v>
      </c>
      <c r="K1286" s="0" t="s">
        <v>47</v>
      </c>
      <c r="L1286" s="0" t="s">
        <v>47</v>
      </c>
      <c r="M1286" s="0" t="s">
        <v>47</v>
      </c>
      <c r="N1286" s="0" t="n">
        <v>2</v>
      </c>
      <c r="O1286" s="0" t="n">
        <v>30</v>
      </c>
      <c r="P1286" s="0" t="n">
        <v>700</v>
      </c>
      <c r="Q1286" s="0" t="n">
        <v>2.8</v>
      </c>
      <c r="R1286" s="0" t="str">
        <f aca="false">INDEX(Lookup!$B$4:$B$18,MATCH(C1286,Lookup!$A$4:$A$18,0))</f>
        <v>India</v>
      </c>
      <c r="S1286" s="20" t="n">
        <f aca="false">INDEX(Lookup!$D$4:$D$18,MATCH(C1286,Lookup!$A$4:$A$18,0))</f>
        <v>0.012</v>
      </c>
      <c r="T1286" s="21" t="n">
        <f aca="false">ROUND(P1286*S1286,2)</f>
        <v>8.4</v>
      </c>
      <c r="U1286" s="21" t="n">
        <f aca="false">IF(T1286&lt;=10,1,IF(T1286&lt;=20,2,IF(T1286&lt;=30,3,IF(T1286&lt;=40,4,IF(T1286&lt;=50,5,IF(T1286&lt;=100,6,IF(T1286&lt;=250,7,8)))))))</f>
        <v>1</v>
      </c>
      <c r="V1286" s="21" t="n">
        <f aca="false">IF(AND(OR(Dashboard!$T$3="All",R1286=Dashboard!$T$3),OR(Dashboard!$T$4="All",D1286=Dashboard!$T$4)),1,0)</f>
        <v>1</v>
      </c>
      <c r="W1286" s="21" t="n">
        <f aca="false">IF(V1286=1,T1286+ROW()/10000000,0)</f>
        <v>8.4001286</v>
      </c>
    </row>
    <row r="1287" customFormat="false" ht="15" hidden="false" customHeight="false" outlineLevel="0" collapsed="false">
      <c r="A1287" s="0" t="n">
        <v>8805</v>
      </c>
      <c r="B1287" s="0" t="s">
        <v>3850</v>
      </c>
      <c r="C1287" s="0" t="n">
        <v>1</v>
      </c>
      <c r="D1287" s="0" t="s">
        <v>3667</v>
      </c>
      <c r="E1287" s="0" t="s">
        <v>3966</v>
      </c>
      <c r="F1287" s="0" t="s">
        <v>3962</v>
      </c>
      <c r="G1287" s="0" t="s">
        <v>3963</v>
      </c>
      <c r="H1287" s="0" t="s">
        <v>177</v>
      </c>
      <c r="I1287" s="0" t="s">
        <v>2123</v>
      </c>
      <c r="J1287" s="0" t="s">
        <v>47</v>
      </c>
      <c r="K1287" s="0" t="s">
        <v>47</v>
      </c>
      <c r="L1287" s="0" t="s">
        <v>47</v>
      </c>
      <c r="M1287" s="0" t="s">
        <v>47</v>
      </c>
      <c r="N1287" s="0" t="n">
        <v>3</v>
      </c>
      <c r="O1287" s="0" t="n">
        <v>49</v>
      </c>
      <c r="P1287" s="0" t="n">
        <v>1500</v>
      </c>
      <c r="Q1287" s="0" t="n">
        <v>3</v>
      </c>
      <c r="R1287" s="0" t="str">
        <f aca="false">INDEX(Lookup!$B$4:$B$18,MATCH(C1287,Lookup!$A$4:$A$18,0))</f>
        <v>India</v>
      </c>
      <c r="S1287" s="20" t="n">
        <f aca="false">INDEX(Lookup!$D$4:$D$18,MATCH(C1287,Lookup!$A$4:$A$18,0))</f>
        <v>0.012</v>
      </c>
      <c r="T1287" s="21" t="n">
        <f aca="false">ROUND(P1287*S1287,2)</f>
        <v>18</v>
      </c>
      <c r="U1287" s="21" t="n">
        <f aca="false">IF(T1287&lt;=10,1,IF(T1287&lt;=20,2,IF(T1287&lt;=30,3,IF(T1287&lt;=40,4,IF(T1287&lt;=50,5,IF(T1287&lt;=100,6,IF(T1287&lt;=250,7,8)))))))</f>
        <v>2</v>
      </c>
      <c r="V1287" s="21" t="n">
        <f aca="false">IF(AND(OR(Dashboard!$T$3="All",R1287=Dashboard!$T$3),OR(Dashboard!$T$4="All",D1287=Dashboard!$T$4)),1,0)</f>
        <v>1</v>
      </c>
      <c r="W1287" s="21" t="n">
        <f aca="false">IF(V1287=1,T1287+ROW()/10000000,0)</f>
        <v>18.0001287</v>
      </c>
    </row>
    <row r="1288" customFormat="false" ht="15" hidden="false" customHeight="false" outlineLevel="0" collapsed="false">
      <c r="A1288" s="0" t="n">
        <v>3540</v>
      </c>
      <c r="B1288" s="0" t="s">
        <v>2296</v>
      </c>
      <c r="C1288" s="0" t="n">
        <v>1</v>
      </c>
      <c r="D1288" s="0" t="s">
        <v>3667</v>
      </c>
      <c r="E1288" s="0" t="s">
        <v>3967</v>
      </c>
      <c r="F1288" s="0" t="s">
        <v>3962</v>
      </c>
      <c r="G1288" s="0" t="s">
        <v>3963</v>
      </c>
      <c r="H1288" s="0" t="s">
        <v>1898</v>
      </c>
      <c r="I1288" s="0" t="s">
        <v>2123</v>
      </c>
      <c r="J1288" s="0" t="s">
        <v>47</v>
      </c>
      <c r="K1288" s="0" t="s">
        <v>47</v>
      </c>
      <c r="L1288" s="0" t="s">
        <v>47</v>
      </c>
      <c r="M1288" s="0" t="s">
        <v>47</v>
      </c>
      <c r="N1288" s="0" t="n">
        <v>2</v>
      </c>
      <c r="O1288" s="0" t="n">
        <v>30</v>
      </c>
      <c r="P1288" s="0" t="n">
        <v>500</v>
      </c>
      <c r="Q1288" s="0" t="n">
        <v>2.6</v>
      </c>
      <c r="R1288" s="0" t="str">
        <f aca="false">INDEX(Lookup!$B$4:$B$18,MATCH(C1288,Lookup!$A$4:$A$18,0))</f>
        <v>India</v>
      </c>
      <c r="S1288" s="20" t="n">
        <f aca="false">INDEX(Lookup!$D$4:$D$18,MATCH(C1288,Lookup!$A$4:$A$18,0))</f>
        <v>0.012</v>
      </c>
      <c r="T1288" s="21" t="n">
        <f aca="false">ROUND(P1288*S1288,2)</f>
        <v>6</v>
      </c>
      <c r="U1288" s="21" t="n">
        <f aca="false">IF(T1288&lt;=10,1,IF(T1288&lt;=20,2,IF(T1288&lt;=30,3,IF(T1288&lt;=40,4,IF(T1288&lt;=50,5,IF(T1288&lt;=100,6,IF(T1288&lt;=250,7,8)))))))</f>
        <v>1</v>
      </c>
      <c r="V1288" s="21" t="n">
        <f aca="false">IF(AND(OR(Dashboard!$T$3="All",R1288=Dashboard!$T$3),OR(Dashboard!$T$4="All",D1288=Dashboard!$T$4)),1,0)</f>
        <v>1</v>
      </c>
      <c r="W1288" s="21" t="n">
        <f aca="false">IF(V1288=1,T1288+ROW()/10000000,0)</f>
        <v>6.0001288</v>
      </c>
    </row>
    <row r="1289" customFormat="false" ht="15" hidden="false" customHeight="false" outlineLevel="0" collapsed="false">
      <c r="A1289" s="0" t="n">
        <v>311579</v>
      </c>
      <c r="B1289" s="0" t="s">
        <v>3968</v>
      </c>
      <c r="C1289" s="0" t="n">
        <v>1</v>
      </c>
      <c r="D1289" s="0" t="s">
        <v>3667</v>
      </c>
      <c r="E1289" s="0" t="s">
        <v>3969</v>
      </c>
      <c r="F1289" s="0" t="s">
        <v>3962</v>
      </c>
      <c r="G1289" s="0" t="s">
        <v>3963</v>
      </c>
      <c r="H1289" s="0" t="s">
        <v>2128</v>
      </c>
      <c r="I1289" s="0" t="s">
        <v>2123</v>
      </c>
      <c r="J1289" s="0" t="s">
        <v>47</v>
      </c>
      <c r="K1289" s="0" t="s">
        <v>47</v>
      </c>
      <c r="L1289" s="0" t="s">
        <v>47</v>
      </c>
      <c r="M1289" s="0" t="s">
        <v>47</v>
      </c>
      <c r="N1289" s="0" t="n">
        <v>2</v>
      </c>
      <c r="O1289" s="0" t="n">
        <v>27</v>
      </c>
      <c r="P1289" s="0" t="n">
        <v>500</v>
      </c>
      <c r="Q1289" s="0" t="n">
        <v>3.3</v>
      </c>
      <c r="R1289" s="0" t="str">
        <f aca="false">INDEX(Lookup!$B$4:$B$18,MATCH(C1289,Lookup!$A$4:$A$18,0))</f>
        <v>India</v>
      </c>
      <c r="S1289" s="20" t="n">
        <f aca="false">INDEX(Lookup!$D$4:$D$18,MATCH(C1289,Lookup!$A$4:$A$18,0))</f>
        <v>0.012</v>
      </c>
      <c r="T1289" s="21" t="n">
        <f aca="false">ROUND(P1289*S1289,2)</f>
        <v>6</v>
      </c>
      <c r="U1289" s="21" t="n">
        <f aca="false">IF(T1289&lt;=10,1,IF(T1289&lt;=20,2,IF(T1289&lt;=30,3,IF(T1289&lt;=40,4,IF(T1289&lt;=50,5,IF(T1289&lt;=100,6,IF(T1289&lt;=250,7,8)))))))</f>
        <v>1</v>
      </c>
      <c r="V1289" s="21" t="n">
        <f aca="false">IF(AND(OR(Dashboard!$T$3="All",R1289=Dashboard!$T$3),OR(Dashboard!$T$4="All",D1289=Dashboard!$T$4)),1,0)</f>
        <v>1</v>
      </c>
      <c r="W1289" s="21" t="n">
        <f aca="false">IF(V1289=1,T1289+ROW()/10000000,0)</f>
        <v>6.0001289</v>
      </c>
    </row>
    <row r="1290" customFormat="false" ht="15" hidden="false" customHeight="false" outlineLevel="0" collapsed="false">
      <c r="A1290" s="0" t="n">
        <v>303709</v>
      </c>
      <c r="B1290" s="0" t="s">
        <v>3970</v>
      </c>
      <c r="C1290" s="0" t="n">
        <v>1</v>
      </c>
      <c r="D1290" s="0" t="s">
        <v>3667</v>
      </c>
      <c r="E1290" s="0" t="s">
        <v>3971</v>
      </c>
      <c r="F1290" s="0" t="s">
        <v>3962</v>
      </c>
      <c r="G1290" s="0" t="s">
        <v>3963</v>
      </c>
      <c r="H1290" s="0" t="s">
        <v>3972</v>
      </c>
      <c r="I1290" s="0" t="s">
        <v>2123</v>
      </c>
      <c r="J1290" s="0" t="s">
        <v>47</v>
      </c>
      <c r="K1290" s="0" t="s">
        <v>46</v>
      </c>
      <c r="L1290" s="0" t="s">
        <v>47</v>
      </c>
      <c r="M1290" s="0" t="s">
        <v>47</v>
      </c>
      <c r="N1290" s="0" t="n">
        <v>2</v>
      </c>
      <c r="O1290" s="0" t="n">
        <v>29</v>
      </c>
      <c r="P1290" s="0" t="n">
        <v>800</v>
      </c>
      <c r="Q1290" s="0" t="n">
        <v>2.8</v>
      </c>
      <c r="R1290" s="0" t="str">
        <f aca="false">INDEX(Lookup!$B$4:$B$18,MATCH(C1290,Lookup!$A$4:$A$18,0))</f>
        <v>India</v>
      </c>
      <c r="S1290" s="20" t="n">
        <f aca="false">INDEX(Lookup!$D$4:$D$18,MATCH(C1290,Lookup!$A$4:$A$18,0))</f>
        <v>0.012</v>
      </c>
      <c r="T1290" s="21" t="n">
        <f aca="false">ROUND(P1290*S1290,2)</f>
        <v>9.6</v>
      </c>
      <c r="U1290" s="21" t="n">
        <f aca="false">IF(T1290&lt;=10,1,IF(T1290&lt;=20,2,IF(T1290&lt;=30,3,IF(T1290&lt;=40,4,IF(T1290&lt;=50,5,IF(T1290&lt;=100,6,IF(T1290&lt;=250,7,8)))))))</f>
        <v>1</v>
      </c>
      <c r="V1290" s="21" t="n">
        <f aca="false">IF(AND(OR(Dashboard!$T$3="All",R1290=Dashboard!$T$3),OR(Dashboard!$T$4="All",D1290=Dashboard!$T$4)),1,0)</f>
        <v>1</v>
      </c>
      <c r="W1290" s="21" t="n">
        <f aca="false">IF(V1290=1,T1290+ROW()/10000000,0)</f>
        <v>9.600129</v>
      </c>
    </row>
    <row r="1291" customFormat="false" ht="15" hidden="false" customHeight="false" outlineLevel="0" collapsed="false">
      <c r="A1291" s="0" t="n">
        <v>18391156</v>
      </c>
      <c r="B1291" s="0" t="s">
        <v>3973</v>
      </c>
      <c r="C1291" s="0" t="n">
        <v>1</v>
      </c>
      <c r="D1291" s="0" t="s">
        <v>3667</v>
      </c>
      <c r="E1291" s="0" t="s">
        <v>3974</v>
      </c>
      <c r="F1291" s="0" t="s">
        <v>3962</v>
      </c>
      <c r="G1291" s="0" t="s">
        <v>3963</v>
      </c>
      <c r="H1291" s="0" t="s">
        <v>3942</v>
      </c>
      <c r="I1291" s="0" t="s">
        <v>2123</v>
      </c>
      <c r="J1291" s="0" t="s">
        <v>47</v>
      </c>
      <c r="K1291" s="0" t="s">
        <v>47</v>
      </c>
      <c r="L1291" s="0" t="s">
        <v>47</v>
      </c>
      <c r="M1291" s="0" t="s">
        <v>47</v>
      </c>
      <c r="N1291" s="0" t="n">
        <v>1</v>
      </c>
      <c r="O1291" s="0" t="n">
        <v>13</v>
      </c>
      <c r="P1291" s="0" t="n">
        <v>300</v>
      </c>
      <c r="Q1291" s="0" t="n">
        <v>3.3</v>
      </c>
      <c r="R1291" s="0" t="str">
        <f aca="false">INDEX(Lookup!$B$4:$B$18,MATCH(C1291,Lookup!$A$4:$A$18,0))</f>
        <v>India</v>
      </c>
      <c r="S1291" s="20" t="n">
        <f aca="false">INDEX(Lookup!$D$4:$D$18,MATCH(C1291,Lookup!$A$4:$A$18,0))</f>
        <v>0.012</v>
      </c>
      <c r="T1291" s="21" t="n">
        <f aca="false">ROUND(P1291*S1291,2)</f>
        <v>3.6</v>
      </c>
      <c r="U1291" s="21" t="n">
        <f aca="false">IF(T1291&lt;=10,1,IF(T1291&lt;=20,2,IF(T1291&lt;=30,3,IF(T1291&lt;=40,4,IF(T1291&lt;=50,5,IF(T1291&lt;=100,6,IF(T1291&lt;=250,7,8)))))))</f>
        <v>1</v>
      </c>
      <c r="V1291" s="21" t="n">
        <f aca="false">IF(AND(OR(Dashboard!$T$3="All",R1291=Dashboard!$T$3),OR(Dashboard!$T$4="All",D1291=Dashboard!$T$4)),1,0)</f>
        <v>1</v>
      </c>
      <c r="W1291" s="21" t="n">
        <f aca="false">IF(V1291=1,T1291+ROW()/10000000,0)</f>
        <v>3.6001291</v>
      </c>
    </row>
    <row r="1292" customFormat="false" ht="15" hidden="false" customHeight="false" outlineLevel="0" collapsed="false">
      <c r="A1292" s="0" t="n">
        <v>301319</v>
      </c>
      <c r="B1292" s="0" t="s">
        <v>3975</v>
      </c>
      <c r="C1292" s="0" t="n">
        <v>1</v>
      </c>
      <c r="D1292" s="0" t="s">
        <v>3667</v>
      </c>
      <c r="E1292" s="0" t="s">
        <v>3961</v>
      </c>
      <c r="F1292" s="0" t="s">
        <v>3962</v>
      </c>
      <c r="G1292" s="0" t="s">
        <v>3963</v>
      </c>
      <c r="H1292" s="0" t="s">
        <v>3976</v>
      </c>
      <c r="I1292" s="0" t="s">
        <v>2123</v>
      </c>
      <c r="J1292" s="0" t="s">
        <v>47</v>
      </c>
      <c r="K1292" s="0" t="s">
        <v>47</v>
      </c>
      <c r="L1292" s="0" t="s">
        <v>47</v>
      </c>
      <c r="M1292" s="0" t="s">
        <v>47</v>
      </c>
      <c r="N1292" s="0" t="n">
        <v>1</v>
      </c>
      <c r="O1292" s="0" t="n">
        <v>20</v>
      </c>
      <c r="P1292" s="0" t="n">
        <v>350</v>
      </c>
      <c r="Q1292" s="0" t="n">
        <v>3.3</v>
      </c>
      <c r="R1292" s="0" t="str">
        <f aca="false">INDEX(Lookup!$B$4:$B$18,MATCH(C1292,Lookup!$A$4:$A$18,0))</f>
        <v>India</v>
      </c>
      <c r="S1292" s="20" t="n">
        <f aca="false">INDEX(Lookup!$D$4:$D$18,MATCH(C1292,Lookup!$A$4:$A$18,0))</f>
        <v>0.012</v>
      </c>
      <c r="T1292" s="21" t="n">
        <f aca="false">ROUND(P1292*S1292,2)</f>
        <v>4.2</v>
      </c>
      <c r="U1292" s="21" t="n">
        <f aca="false">IF(T1292&lt;=10,1,IF(T1292&lt;=20,2,IF(T1292&lt;=30,3,IF(T1292&lt;=40,4,IF(T1292&lt;=50,5,IF(T1292&lt;=100,6,IF(T1292&lt;=250,7,8)))))))</f>
        <v>1</v>
      </c>
      <c r="V1292" s="21" t="n">
        <f aca="false">IF(AND(OR(Dashboard!$T$3="All",R1292=Dashboard!$T$3),OR(Dashboard!$T$4="All",D1292=Dashboard!$T$4)),1,0)</f>
        <v>1</v>
      </c>
      <c r="W1292" s="21" t="n">
        <f aca="false">IF(V1292=1,T1292+ROW()/10000000,0)</f>
        <v>4.2001292</v>
      </c>
    </row>
    <row r="1293" customFormat="false" ht="15" hidden="false" customHeight="false" outlineLevel="0" collapsed="false">
      <c r="A1293" s="0" t="n">
        <v>158</v>
      </c>
      <c r="B1293" s="0" t="s">
        <v>2300</v>
      </c>
      <c r="C1293" s="0" t="n">
        <v>1</v>
      </c>
      <c r="D1293" s="0" t="s">
        <v>3667</v>
      </c>
      <c r="E1293" s="0" t="s">
        <v>3965</v>
      </c>
      <c r="F1293" s="0" t="s">
        <v>3962</v>
      </c>
      <c r="G1293" s="0" t="s">
        <v>3963</v>
      </c>
      <c r="H1293" s="0" t="s">
        <v>3005</v>
      </c>
      <c r="I1293" s="0" t="s">
        <v>2123</v>
      </c>
      <c r="J1293" s="0" t="s">
        <v>47</v>
      </c>
      <c r="K1293" s="0" t="s">
        <v>47</v>
      </c>
      <c r="L1293" s="0" t="s">
        <v>47</v>
      </c>
      <c r="M1293" s="0" t="s">
        <v>47</v>
      </c>
      <c r="N1293" s="0" t="n">
        <v>2</v>
      </c>
      <c r="O1293" s="0" t="n">
        <v>46</v>
      </c>
      <c r="P1293" s="0" t="n">
        <v>500</v>
      </c>
      <c r="Q1293" s="0" t="n">
        <v>3.1</v>
      </c>
      <c r="R1293" s="0" t="str">
        <f aca="false">INDEX(Lookup!$B$4:$B$18,MATCH(C1293,Lookup!$A$4:$A$18,0))</f>
        <v>India</v>
      </c>
      <c r="S1293" s="20" t="n">
        <f aca="false">INDEX(Lookup!$D$4:$D$18,MATCH(C1293,Lookup!$A$4:$A$18,0))</f>
        <v>0.012</v>
      </c>
      <c r="T1293" s="21" t="n">
        <f aca="false">ROUND(P1293*S1293,2)</f>
        <v>6</v>
      </c>
      <c r="U1293" s="21" t="n">
        <f aca="false">IF(T1293&lt;=10,1,IF(T1293&lt;=20,2,IF(T1293&lt;=30,3,IF(T1293&lt;=40,4,IF(T1293&lt;=50,5,IF(T1293&lt;=100,6,IF(T1293&lt;=250,7,8)))))))</f>
        <v>1</v>
      </c>
      <c r="V1293" s="21" t="n">
        <f aca="false">IF(AND(OR(Dashboard!$T$3="All",R1293=Dashboard!$T$3),OR(Dashboard!$T$4="All",D1293=Dashboard!$T$4)),1,0)</f>
        <v>1</v>
      </c>
      <c r="W1293" s="21" t="n">
        <f aca="false">IF(V1293=1,T1293+ROW()/10000000,0)</f>
        <v>6.0001293</v>
      </c>
    </row>
    <row r="1294" customFormat="false" ht="15" hidden="false" customHeight="false" outlineLevel="0" collapsed="false">
      <c r="A1294" s="0" t="n">
        <v>1360</v>
      </c>
      <c r="B1294" s="0" t="s">
        <v>3977</v>
      </c>
      <c r="C1294" s="0" t="n">
        <v>1</v>
      </c>
      <c r="D1294" s="0" t="s">
        <v>3667</v>
      </c>
      <c r="E1294" s="0" t="s">
        <v>3965</v>
      </c>
      <c r="F1294" s="0" t="s">
        <v>3962</v>
      </c>
      <c r="G1294" s="0" t="s">
        <v>3963</v>
      </c>
      <c r="H1294" s="0" t="s">
        <v>2784</v>
      </c>
      <c r="I1294" s="0" t="s">
        <v>2123</v>
      </c>
      <c r="J1294" s="0" t="s">
        <v>47</v>
      </c>
      <c r="K1294" s="0" t="s">
        <v>46</v>
      </c>
      <c r="L1294" s="0" t="s">
        <v>47</v>
      </c>
      <c r="M1294" s="0" t="s">
        <v>47</v>
      </c>
      <c r="N1294" s="0" t="n">
        <v>2</v>
      </c>
      <c r="O1294" s="0" t="n">
        <v>69</v>
      </c>
      <c r="P1294" s="0" t="n">
        <v>600</v>
      </c>
      <c r="Q1294" s="0" t="n">
        <v>2.5</v>
      </c>
      <c r="R1294" s="0" t="str">
        <f aca="false">INDEX(Lookup!$B$4:$B$18,MATCH(C1294,Lookup!$A$4:$A$18,0))</f>
        <v>India</v>
      </c>
      <c r="S1294" s="20" t="n">
        <f aca="false">INDEX(Lookup!$D$4:$D$18,MATCH(C1294,Lookup!$A$4:$A$18,0))</f>
        <v>0.012</v>
      </c>
      <c r="T1294" s="21" t="n">
        <f aca="false">ROUND(P1294*S1294,2)</f>
        <v>7.2</v>
      </c>
      <c r="U1294" s="21" t="n">
        <f aca="false">IF(T1294&lt;=10,1,IF(T1294&lt;=20,2,IF(T1294&lt;=30,3,IF(T1294&lt;=40,4,IF(T1294&lt;=50,5,IF(T1294&lt;=100,6,IF(T1294&lt;=250,7,8)))))))</f>
        <v>1</v>
      </c>
      <c r="V1294" s="21" t="n">
        <f aca="false">IF(AND(OR(Dashboard!$T$3="All",R1294=Dashboard!$T$3),OR(Dashboard!$T$4="All",D1294=Dashboard!$T$4)),1,0)</f>
        <v>1</v>
      </c>
      <c r="W1294" s="21" t="n">
        <f aca="false">IF(V1294=1,T1294+ROW()/10000000,0)</f>
        <v>7.2001294</v>
      </c>
    </row>
    <row r="1295" customFormat="false" ht="15" hidden="false" customHeight="false" outlineLevel="0" collapsed="false">
      <c r="A1295" s="0" t="n">
        <v>310737</v>
      </c>
      <c r="B1295" s="0" t="s">
        <v>3978</v>
      </c>
      <c r="C1295" s="0" t="n">
        <v>1</v>
      </c>
      <c r="D1295" s="0" t="s">
        <v>3667</v>
      </c>
      <c r="E1295" s="0" t="s">
        <v>3979</v>
      </c>
      <c r="F1295" s="0" t="s">
        <v>3962</v>
      </c>
      <c r="G1295" s="0" t="s">
        <v>3963</v>
      </c>
      <c r="H1295" s="0" t="s">
        <v>3980</v>
      </c>
      <c r="I1295" s="0" t="s">
        <v>2123</v>
      </c>
      <c r="J1295" s="0" t="s">
        <v>46</v>
      </c>
      <c r="K1295" s="0" t="s">
        <v>46</v>
      </c>
      <c r="L1295" s="0" t="s">
        <v>47</v>
      </c>
      <c r="M1295" s="0" t="s">
        <v>47</v>
      </c>
      <c r="N1295" s="0" t="n">
        <v>4</v>
      </c>
      <c r="O1295" s="0" t="n">
        <v>490</v>
      </c>
      <c r="P1295" s="0" t="n">
        <v>2000</v>
      </c>
      <c r="Q1295" s="0" t="n">
        <v>3.9</v>
      </c>
      <c r="R1295" s="0" t="str">
        <f aca="false">INDEX(Lookup!$B$4:$B$18,MATCH(C1295,Lookup!$A$4:$A$18,0))</f>
        <v>India</v>
      </c>
      <c r="S1295" s="20" t="n">
        <f aca="false">INDEX(Lookup!$D$4:$D$18,MATCH(C1295,Lookup!$A$4:$A$18,0))</f>
        <v>0.012</v>
      </c>
      <c r="T1295" s="21" t="n">
        <f aca="false">ROUND(P1295*S1295,2)</f>
        <v>24</v>
      </c>
      <c r="U1295" s="21" t="n">
        <f aca="false">IF(T1295&lt;=10,1,IF(T1295&lt;=20,2,IF(T1295&lt;=30,3,IF(T1295&lt;=40,4,IF(T1295&lt;=50,5,IF(T1295&lt;=100,6,IF(T1295&lt;=250,7,8)))))))</f>
        <v>3</v>
      </c>
      <c r="V1295" s="21" t="n">
        <f aca="false">IF(AND(OR(Dashboard!$T$3="All",R1295=Dashboard!$T$3),OR(Dashboard!$T$4="All",D1295=Dashboard!$T$4)),1,0)</f>
        <v>1</v>
      </c>
      <c r="W1295" s="21" t="n">
        <f aca="false">IF(V1295=1,T1295+ROW()/10000000,0)</f>
        <v>24.0001295</v>
      </c>
    </row>
    <row r="1296" customFormat="false" ht="15" hidden="false" customHeight="false" outlineLevel="0" collapsed="false">
      <c r="A1296" s="0" t="n">
        <v>4762</v>
      </c>
      <c r="B1296" s="0" t="s">
        <v>3981</v>
      </c>
      <c r="C1296" s="0" t="n">
        <v>1</v>
      </c>
      <c r="D1296" s="0" t="s">
        <v>3667</v>
      </c>
      <c r="E1296" s="0" t="s">
        <v>3969</v>
      </c>
      <c r="F1296" s="0" t="s">
        <v>3962</v>
      </c>
      <c r="G1296" s="0" t="s">
        <v>3963</v>
      </c>
      <c r="H1296" s="0" t="s">
        <v>1124</v>
      </c>
      <c r="I1296" s="0" t="s">
        <v>2123</v>
      </c>
      <c r="J1296" s="0" t="s">
        <v>47</v>
      </c>
      <c r="K1296" s="0" t="s">
        <v>46</v>
      </c>
      <c r="L1296" s="0" t="s">
        <v>47</v>
      </c>
      <c r="M1296" s="0" t="s">
        <v>47</v>
      </c>
      <c r="N1296" s="0" t="n">
        <v>2</v>
      </c>
      <c r="O1296" s="0" t="n">
        <v>112</v>
      </c>
      <c r="P1296" s="0" t="n">
        <v>800</v>
      </c>
      <c r="Q1296" s="0" t="n">
        <v>3.5</v>
      </c>
      <c r="R1296" s="0" t="str">
        <f aca="false">INDEX(Lookup!$B$4:$B$18,MATCH(C1296,Lookup!$A$4:$A$18,0))</f>
        <v>India</v>
      </c>
      <c r="S1296" s="20" t="n">
        <f aca="false">INDEX(Lookup!$D$4:$D$18,MATCH(C1296,Lookup!$A$4:$A$18,0))</f>
        <v>0.012</v>
      </c>
      <c r="T1296" s="21" t="n">
        <f aca="false">ROUND(P1296*S1296,2)</f>
        <v>9.6</v>
      </c>
      <c r="U1296" s="21" t="n">
        <f aca="false">IF(T1296&lt;=10,1,IF(T1296&lt;=20,2,IF(T1296&lt;=30,3,IF(T1296&lt;=40,4,IF(T1296&lt;=50,5,IF(T1296&lt;=100,6,IF(T1296&lt;=250,7,8)))))))</f>
        <v>1</v>
      </c>
      <c r="V1296" s="21" t="n">
        <f aca="false">IF(AND(OR(Dashboard!$T$3="All",R1296=Dashboard!$T$3),OR(Dashboard!$T$4="All",D1296=Dashboard!$T$4)),1,0)</f>
        <v>1</v>
      </c>
      <c r="W1296" s="21" t="n">
        <f aca="false">IF(V1296=1,T1296+ROW()/10000000,0)</f>
        <v>9.6001296</v>
      </c>
    </row>
    <row r="1297" customFormat="false" ht="15" hidden="false" customHeight="false" outlineLevel="0" collapsed="false">
      <c r="A1297" s="0" t="n">
        <v>311736</v>
      </c>
      <c r="B1297" s="0" t="s">
        <v>3180</v>
      </c>
      <c r="C1297" s="0" t="n">
        <v>1</v>
      </c>
      <c r="D1297" s="0" t="s">
        <v>3667</v>
      </c>
      <c r="E1297" s="0" t="s">
        <v>3971</v>
      </c>
      <c r="F1297" s="0" t="s">
        <v>3962</v>
      </c>
      <c r="G1297" s="0" t="s">
        <v>3963</v>
      </c>
      <c r="H1297" s="0" t="s">
        <v>3182</v>
      </c>
      <c r="I1297" s="0" t="s">
        <v>2123</v>
      </c>
      <c r="J1297" s="0" t="s">
        <v>47</v>
      </c>
      <c r="K1297" s="0" t="s">
        <v>47</v>
      </c>
      <c r="L1297" s="0" t="s">
        <v>47</v>
      </c>
      <c r="M1297" s="0" t="s">
        <v>47</v>
      </c>
      <c r="N1297" s="0" t="n">
        <v>1</v>
      </c>
      <c r="O1297" s="0" t="n">
        <v>3</v>
      </c>
      <c r="P1297" s="0" t="n">
        <v>300</v>
      </c>
      <c r="Q1297" s="0" t="n">
        <v>1</v>
      </c>
      <c r="R1297" s="0" t="str">
        <f aca="false">INDEX(Lookup!$B$4:$B$18,MATCH(C1297,Lookup!$A$4:$A$18,0))</f>
        <v>India</v>
      </c>
      <c r="S1297" s="20" t="n">
        <f aca="false">INDEX(Lookup!$D$4:$D$18,MATCH(C1297,Lookup!$A$4:$A$18,0))</f>
        <v>0.012</v>
      </c>
      <c r="T1297" s="21" t="n">
        <f aca="false">ROUND(P1297*S1297,2)</f>
        <v>3.6</v>
      </c>
      <c r="U1297" s="21" t="n">
        <f aca="false">IF(T1297&lt;=10,1,IF(T1297&lt;=20,2,IF(T1297&lt;=30,3,IF(T1297&lt;=40,4,IF(T1297&lt;=50,5,IF(T1297&lt;=100,6,IF(T1297&lt;=250,7,8)))))))</f>
        <v>1</v>
      </c>
      <c r="V1297" s="21" t="n">
        <f aca="false">IF(AND(OR(Dashboard!$T$3="All",R1297=Dashboard!$T$3),OR(Dashboard!$T$4="All",D1297=Dashboard!$T$4)),1,0)</f>
        <v>1</v>
      </c>
      <c r="W1297" s="21" t="n">
        <f aca="false">IF(V1297=1,T1297+ROW()/10000000,0)</f>
        <v>3.6001297</v>
      </c>
    </row>
    <row r="1298" customFormat="false" ht="15" hidden="false" customHeight="false" outlineLevel="0" collapsed="false">
      <c r="A1298" s="0" t="n">
        <v>311116</v>
      </c>
      <c r="B1298" s="0" t="s">
        <v>2294</v>
      </c>
      <c r="C1298" s="0" t="n">
        <v>1</v>
      </c>
      <c r="D1298" s="0" t="s">
        <v>3667</v>
      </c>
      <c r="E1298" s="0" t="s">
        <v>3982</v>
      </c>
      <c r="F1298" s="0" t="s">
        <v>3962</v>
      </c>
      <c r="G1298" s="0" t="s">
        <v>3963</v>
      </c>
      <c r="H1298" s="0" t="s">
        <v>3007</v>
      </c>
      <c r="I1298" s="0" t="s">
        <v>2123</v>
      </c>
      <c r="J1298" s="0" t="s">
        <v>47</v>
      </c>
      <c r="K1298" s="0" t="s">
        <v>46</v>
      </c>
      <c r="L1298" s="0" t="s">
        <v>47</v>
      </c>
      <c r="M1298" s="0" t="s">
        <v>47</v>
      </c>
      <c r="N1298" s="0" t="n">
        <v>2</v>
      </c>
      <c r="O1298" s="0" t="n">
        <v>73</v>
      </c>
      <c r="P1298" s="0" t="n">
        <v>500</v>
      </c>
      <c r="Q1298" s="0" t="n">
        <v>2.2</v>
      </c>
      <c r="R1298" s="0" t="str">
        <f aca="false">INDEX(Lookup!$B$4:$B$18,MATCH(C1298,Lookup!$A$4:$A$18,0))</f>
        <v>India</v>
      </c>
      <c r="S1298" s="20" t="n">
        <f aca="false">INDEX(Lookup!$D$4:$D$18,MATCH(C1298,Lookup!$A$4:$A$18,0))</f>
        <v>0.012</v>
      </c>
      <c r="T1298" s="21" t="n">
        <f aca="false">ROUND(P1298*S1298,2)</f>
        <v>6</v>
      </c>
      <c r="U1298" s="21" t="n">
        <f aca="false">IF(T1298&lt;=10,1,IF(T1298&lt;=20,2,IF(T1298&lt;=30,3,IF(T1298&lt;=40,4,IF(T1298&lt;=50,5,IF(T1298&lt;=100,6,IF(T1298&lt;=250,7,8)))))))</f>
        <v>1</v>
      </c>
      <c r="V1298" s="21" t="n">
        <f aca="false">IF(AND(OR(Dashboard!$T$3="All",R1298=Dashboard!$T$3),OR(Dashboard!$T$4="All",D1298=Dashboard!$T$4)),1,0)</f>
        <v>1</v>
      </c>
      <c r="W1298" s="21" t="n">
        <f aca="false">IF(V1298=1,T1298+ROW()/10000000,0)</f>
        <v>6.0001298</v>
      </c>
    </row>
    <row r="1299" customFormat="false" ht="15" hidden="false" customHeight="false" outlineLevel="0" collapsed="false">
      <c r="A1299" s="0" t="n">
        <v>3483</v>
      </c>
      <c r="B1299" s="0" t="s">
        <v>3983</v>
      </c>
      <c r="C1299" s="0" t="n">
        <v>1</v>
      </c>
      <c r="D1299" s="0" t="s">
        <v>3667</v>
      </c>
      <c r="E1299" s="0" t="s">
        <v>3984</v>
      </c>
      <c r="F1299" s="0" t="s">
        <v>3985</v>
      </c>
      <c r="G1299" s="0" t="s">
        <v>3984</v>
      </c>
      <c r="H1299" s="0" t="s">
        <v>3986</v>
      </c>
      <c r="I1299" s="0" t="s">
        <v>2123</v>
      </c>
      <c r="J1299" s="0" t="s">
        <v>47</v>
      </c>
      <c r="K1299" s="0" t="s">
        <v>47</v>
      </c>
      <c r="L1299" s="0" t="s">
        <v>47</v>
      </c>
      <c r="M1299" s="0" t="s">
        <v>47</v>
      </c>
      <c r="N1299" s="0" t="n">
        <v>2</v>
      </c>
      <c r="O1299" s="0" t="n">
        <v>65</v>
      </c>
      <c r="P1299" s="0" t="n">
        <v>800</v>
      </c>
      <c r="Q1299" s="0" t="n">
        <v>3.4</v>
      </c>
      <c r="R1299" s="0" t="str">
        <f aca="false">INDEX(Lookup!$B$4:$B$18,MATCH(C1299,Lookup!$A$4:$A$18,0))</f>
        <v>India</v>
      </c>
      <c r="S1299" s="20" t="n">
        <f aca="false">INDEX(Lookup!$D$4:$D$18,MATCH(C1299,Lookup!$A$4:$A$18,0))</f>
        <v>0.012</v>
      </c>
      <c r="T1299" s="21" t="n">
        <f aca="false">ROUND(P1299*S1299,2)</f>
        <v>9.6</v>
      </c>
      <c r="U1299" s="21" t="n">
        <f aca="false">IF(T1299&lt;=10,1,IF(T1299&lt;=20,2,IF(T1299&lt;=30,3,IF(T1299&lt;=40,4,IF(T1299&lt;=50,5,IF(T1299&lt;=100,6,IF(T1299&lt;=250,7,8)))))))</f>
        <v>1</v>
      </c>
      <c r="V1299" s="21" t="n">
        <f aca="false">IF(AND(OR(Dashboard!$T$3="All",R1299=Dashboard!$T$3),OR(Dashboard!$T$4="All",D1299=Dashboard!$T$4)),1,0)</f>
        <v>1</v>
      </c>
      <c r="W1299" s="21" t="n">
        <f aca="false">IF(V1299=1,T1299+ROW()/10000000,0)</f>
        <v>9.6001299</v>
      </c>
    </row>
    <row r="1300" customFormat="false" ht="15" hidden="false" customHeight="false" outlineLevel="0" collapsed="false">
      <c r="A1300" s="0" t="n">
        <v>18308025</v>
      </c>
      <c r="B1300" s="0" t="s">
        <v>3987</v>
      </c>
      <c r="C1300" s="0" t="n">
        <v>1</v>
      </c>
      <c r="D1300" s="0" t="s">
        <v>3667</v>
      </c>
      <c r="E1300" s="0" t="s">
        <v>3988</v>
      </c>
      <c r="F1300" s="0" t="s">
        <v>3985</v>
      </c>
      <c r="G1300" s="0" t="s">
        <v>3984</v>
      </c>
      <c r="H1300" s="0" t="s">
        <v>3989</v>
      </c>
      <c r="I1300" s="0" t="s">
        <v>2123</v>
      </c>
      <c r="J1300" s="0" t="s">
        <v>47</v>
      </c>
      <c r="K1300" s="0" t="s">
        <v>47</v>
      </c>
      <c r="L1300" s="0" t="s">
        <v>47</v>
      </c>
      <c r="M1300" s="0" t="s">
        <v>47</v>
      </c>
      <c r="N1300" s="0" t="n">
        <v>1</v>
      </c>
      <c r="O1300" s="0" t="n">
        <v>9</v>
      </c>
      <c r="P1300" s="0" t="n">
        <v>150</v>
      </c>
      <c r="Q1300" s="0" t="n">
        <v>3.1</v>
      </c>
      <c r="R1300" s="0" t="str">
        <f aca="false">INDEX(Lookup!$B$4:$B$18,MATCH(C1300,Lookup!$A$4:$A$18,0))</f>
        <v>India</v>
      </c>
      <c r="S1300" s="20" t="n">
        <f aca="false">INDEX(Lookup!$D$4:$D$18,MATCH(C1300,Lookup!$A$4:$A$18,0))</f>
        <v>0.012</v>
      </c>
      <c r="T1300" s="21" t="n">
        <f aca="false">ROUND(P1300*S1300,2)</f>
        <v>1.8</v>
      </c>
      <c r="U1300" s="21" t="n">
        <f aca="false">IF(T1300&lt;=10,1,IF(T1300&lt;=20,2,IF(T1300&lt;=30,3,IF(T1300&lt;=40,4,IF(T1300&lt;=50,5,IF(T1300&lt;=100,6,IF(T1300&lt;=250,7,8)))))))</f>
        <v>1</v>
      </c>
      <c r="V1300" s="21" t="n">
        <f aca="false">IF(AND(OR(Dashboard!$T$3="All",R1300=Dashboard!$T$3),OR(Dashboard!$T$4="All",D1300=Dashboard!$T$4)),1,0)</f>
        <v>1</v>
      </c>
      <c r="W1300" s="21" t="n">
        <f aca="false">IF(V1300=1,T1300+ROW()/10000000,0)</f>
        <v>1.80013</v>
      </c>
    </row>
    <row r="1301" customFormat="false" ht="15" hidden="false" customHeight="false" outlineLevel="0" collapsed="false">
      <c r="A1301" s="0" t="n">
        <v>307272</v>
      </c>
      <c r="B1301" s="0" t="s">
        <v>3990</v>
      </c>
      <c r="C1301" s="0" t="n">
        <v>1</v>
      </c>
      <c r="D1301" s="0" t="s">
        <v>3667</v>
      </c>
      <c r="E1301" s="0" t="s">
        <v>3991</v>
      </c>
      <c r="F1301" s="0" t="s">
        <v>3985</v>
      </c>
      <c r="G1301" s="0" t="s">
        <v>3984</v>
      </c>
      <c r="H1301" s="0" t="s">
        <v>3119</v>
      </c>
      <c r="I1301" s="0" t="s">
        <v>2123</v>
      </c>
      <c r="J1301" s="0" t="s">
        <v>47</v>
      </c>
      <c r="K1301" s="0" t="s">
        <v>46</v>
      </c>
      <c r="L1301" s="0" t="s">
        <v>47</v>
      </c>
      <c r="M1301" s="0" t="s">
        <v>47</v>
      </c>
      <c r="N1301" s="0" t="n">
        <v>2</v>
      </c>
      <c r="O1301" s="0" t="n">
        <v>184</v>
      </c>
      <c r="P1301" s="0" t="n">
        <v>800</v>
      </c>
      <c r="Q1301" s="0" t="n">
        <v>3.2</v>
      </c>
      <c r="R1301" s="0" t="str">
        <f aca="false">INDEX(Lookup!$B$4:$B$18,MATCH(C1301,Lookup!$A$4:$A$18,0))</f>
        <v>India</v>
      </c>
      <c r="S1301" s="20" t="n">
        <f aca="false">INDEX(Lookup!$D$4:$D$18,MATCH(C1301,Lookup!$A$4:$A$18,0))</f>
        <v>0.012</v>
      </c>
      <c r="T1301" s="21" t="n">
        <f aca="false">ROUND(P1301*S1301,2)</f>
        <v>9.6</v>
      </c>
      <c r="U1301" s="21" t="n">
        <f aca="false">IF(T1301&lt;=10,1,IF(T1301&lt;=20,2,IF(T1301&lt;=30,3,IF(T1301&lt;=40,4,IF(T1301&lt;=50,5,IF(T1301&lt;=100,6,IF(T1301&lt;=250,7,8)))))))</f>
        <v>1</v>
      </c>
      <c r="V1301" s="21" t="n">
        <f aca="false">IF(AND(OR(Dashboard!$T$3="All",R1301=Dashboard!$T$3),OR(Dashboard!$T$4="All",D1301=Dashboard!$T$4)),1,0)</f>
        <v>1</v>
      </c>
      <c r="W1301" s="21" t="n">
        <f aca="false">IF(V1301=1,T1301+ROW()/10000000,0)</f>
        <v>9.6001301</v>
      </c>
    </row>
    <row r="1302" customFormat="false" ht="15" hidden="false" customHeight="false" outlineLevel="0" collapsed="false">
      <c r="A1302" s="0" t="n">
        <v>18025115</v>
      </c>
      <c r="B1302" s="0" t="s">
        <v>3094</v>
      </c>
      <c r="C1302" s="0" t="n">
        <v>1</v>
      </c>
      <c r="D1302" s="0" t="s">
        <v>3667</v>
      </c>
      <c r="E1302" s="0" t="s">
        <v>3992</v>
      </c>
      <c r="F1302" s="0" t="s">
        <v>3985</v>
      </c>
      <c r="G1302" s="0" t="s">
        <v>3984</v>
      </c>
      <c r="H1302" s="0" t="s">
        <v>156</v>
      </c>
      <c r="I1302" s="0" t="s">
        <v>2123</v>
      </c>
      <c r="J1302" s="0" t="s">
        <v>47</v>
      </c>
      <c r="K1302" s="0" t="s">
        <v>47</v>
      </c>
      <c r="L1302" s="0" t="s">
        <v>47</v>
      </c>
      <c r="M1302" s="0" t="s">
        <v>47</v>
      </c>
      <c r="N1302" s="0" t="n">
        <v>1</v>
      </c>
      <c r="O1302" s="0" t="n">
        <v>4</v>
      </c>
      <c r="P1302" s="0" t="n">
        <v>200</v>
      </c>
      <c r="Q1302" s="0" t="n">
        <v>2.9</v>
      </c>
      <c r="R1302" s="0" t="str">
        <f aca="false">INDEX(Lookup!$B$4:$B$18,MATCH(C1302,Lookup!$A$4:$A$18,0))</f>
        <v>India</v>
      </c>
      <c r="S1302" s="20" t="n">
        <f aca="false">INDEX(Lookup!$D$4:$D$18,MATCH(C1302,Lookup!$A$4:$A$18,0))</f>
        <v>0.012</v>
      </c>
      <c r="T1302" s="21" t="n">
        <f aca="false">ROUND(P1302*S1302,2)</f>
        <v>2.4</v>
      </c>
      <c r="U1302" s="21" t="n">
        <f aca="false">IF(T1302&lt;=10,1,IF(T1302&lt;=20,2,IF(T1302&lt;=30,3,IF(T1302&lt;=40,4,IF(T1302&lt;=50,5,IF(T1302&lt;=100,6,IF(T1302&lt;=250,7,8)))))))</f>
        <v>1</v>
      </c>
      <c r="V1302" s="21" t="n">
        <f aca="false">IF(AND(OR(Dashboard!$T$3="All",R1302=Dashboard!$T$3),OR(Dashboard!$T$4="All",D1302=Dashboard!$T$4)),1,0)</f>
        <v>1</v>
      </c>
      <c r="W1302" s="21" t="n">
        <f aca="false">IF(V1302=1,T1302+ROW()/10000000,0)</f>
        <v>2.4001302</v>
      </c>
    </row>
    <row r="1303" customFormat="false" ht="15" hidden="false" customHeight="false" outlineLevel="0" collapsed="false">
      <c r="A1303" s="0" t="n">
        <v>18454285</v>
      </c>
      <c r="B1303" s="0" t="s">
        <v>3993</v>
      </c>
      <c r="C1303" s="0" t="n">
        <v>1</v>
      </c>
      <c r="D1303" s="0" t="s">
        <v>3667</v>
      </c>
      <c r="E1303" s="0" t="s">
        <v>3994</v>
      </c>
      <c r="F1303" s="0" t="s">
        <v>3985</v>
      </c>
      <c r="G1303" s="0" t="s">
        <v>3984</v>
      </c>
      <c r="H1303" s="0" t="s">
        <v>3995</v>
      </c>
      <c r="I1303" s="0" t="s">
        <v>2123</v>
      </c>
      <c r="J1303" s="0" t="s">
        <v>47</v>
      </c>
      <c r="K1303" s="0" t="s">
        <v>47</v>
      </c>
      <c r="L1303" s="0" t="s">
        <v>47</v>
      </c>
      <c r="M1303" s="0" t="s">
        <v>47</v>
      </c>
      <c r="N1303" s="0" t="n">
        <v>1</v>
      </c>
      <c r="O1303" s="0" t="n">
        <v>4</v>
      </c>
      <c r="P1303" s="0" t="n">
        <v>250</v>
      </c>
      <c r="Q1303" s="0" t="n">
        <v>3</v>
      </c>
      <c r="R1303" s="0" t="str">
        <f aca="false">INDEX(Lookup!$B$4:$B$18,MATCH(C1303,Lookup!$A$4:$A$18,0))</f>
        <v>India</v>
      </c>
      <c r="S1303" s="20" t="n">
        <f aca="false">INDEX(Lookup!$D$4:$D$18,MATCH(C1303,Lookup!$A$4:$A$18,0))</f>
        <v>0.012</v>
      </c>
      <c r="T1303" s="21" t="n">
        <f aca="false">ROUND(P1303*S1303,2)</f>
        <v>3</v>
      </c>
      <c r="U1303" s="21" t="n">
        <f aca="false">IF(T1303&lt;=10,1,IF(T1303&lt;=20,2,IF(T1303&lt;=30,3,IF(T1303&lt;=40,4,IF(T1303&lt;=50,5,IF(T1303&lt;=100,6,IF(T1303&lt;=250,7,8)))))))</f>
        <v>1</v>
      </c>
      <c r="V1303" s="21" t="n">
        <f aca="false">IF(AND(OR(Dashboard!$T$3="All",R1303=Dashboard!$T$3),OR(Dashboard!$T$4="All",D1303=Dashboard!$T$4)),1,0)</f>
        <v>1</v>
      </c>
      <c r="W1303" s="21" t="n">
        <f aca="false">IF(V1303=1,T1303+ROW()/10000000,0)</f>
        <v>3.0001303</v>
      </c>
    </row>
    <row r="1304" customFormat="false" ht="15" hidden="false" customHeight="false" outlineLevel="0" collapsed="false">
      <c r="A1304" s="0" t="n">
        <v>1687</v>
      </c>
      <c r="B1304" s="0" t="s">
        <v>3996</v>
      </c>
      <c r="C1304" s="0" t="n">
        <v>1</v>
      </c>
      <c r="D1304" s="0" t="s">
        <v>3667</v>
      </c>
      <c r="E1304" s="0" t="s">
        <v>3997</v>
      </c>
      <c r="F1304" s="0" t="s">
        <v>3985</v>
      </c>
      <c r="G1304" s="0" t="s">
        <v>3984</v>
      </c>
      <c r="H1304" s="0" t="s">
        <v>2122</v>
      </c>
      <c r="I1304" s="0" t="s">
        <v>2123</v>
      </c>
      <c r="J1304" s="0" t="s">
        <v>47</v>
      </c>
      <c r="K1304" s="0" t="s">
        <v>47</v>
      </c>
      <c r="L1304" s="0" t="s">
        <v>47</v>
      </c>
      <c r="M1304" s="0" t="s">
        <v>47</v>
      </c>
      <c r="N1304" s="0" t="n">
        <v>2</v>
      </c>
      <c r="O1304" s="0" t="n">
        <v>5</v>
      </c>
      <c r="P1304" s="0" t="n">
        <v>600</v>
      </c>
      <c r="Q1304" s="0" t="n">
        <v>2.9</v>
      </c>
      <c r="R1304" s="0" t="str">
        <f aca="false">INDEX(Lookup!$B$4:$B$18,MATCH(C1304,Lookup!$A$4:$A$18,0))</f>
        <v>India</v>
      </c>
      <c r="S1304" s="20" t="n">
        <f aca="false">INDEX(Lookup!$D$4:$D$18,MATCH(C1304,Lookup!$A$4:$A$18,0))</f>
        <v>0.012</v>
      </c>
      <c r="T1304" s="21" t="n">
        <f aca="false">ROUND(P1304*S1304,2)</f>
        <v>7.2</v>
      </c>
      <c r="U1304" s="21" t="n">
        <f aca="false">IF(T1304&lt;=10,1,IF(T1304&lt;=20,2,IF(T1304&lt;=30,3,IF(T1304&lt;=40,4,IF(T1304&lt;=50,5,IF(T1304&lt;=100,6,IF(T1304&lt;=250,7,8)))))))</f>
        <v>1</v>
      </c>
      <c r="V1304" s="21" t="n">
        <f aca="false">IF(AND(OR(Dashboard!$T$3="All",R1304=Dashboard!$T$3),OR(Dashboard!$T$4="All",D1304=Dashboard!$T$4)),1,0)</f>
        <v>1</v>
      </c>
      <c r="W1304" s="21" t="n">
        <f aca="false">IF(V1304=1,T1304+ROW()/10000000,0)</f>
        <v>7.2001304</v>
      </c>
    </row>
    <row r="1305" customFormat="false" ht="15" hidden="false" customHeight="false" outlineLevel="0" collapsed="false">
      <c r="A1305" s="0" t="n">
        <v>308605</v>
      </c>
      <c r="B1305" s="0" t="s">
        <v>3998</v>
      </c>
      <c r="C1305" s="0" t="n">
        <v>1</v>
      </c>
      <c r="D1305" s="0" t="s">
        <v>3667</v>
      </c>
      <c r="E1305" s="0" t="s">
        <v>3999</v>
      </c>
      <c r="F1305" s="0" t="s">
        <v>3985</v>
      </c>
      <c r="G1305" s="0" t="s">
        <v>3984</v>
      </c>
      <c r="H1305" s="0" t="s">
        <v>3791</v>
      </c>
      <c r="I1305" s="0" t="s">
        <v>2123</v>
      </c>
      <c r="J1305" s="0" t="s">
        <v>47</v>
      </c>
      <c r="K1305" s="0" t="s">
        <v>47</v>
      </c>
      <c r="L1305" s="0" t="s">
        <v>47</v>
      </c>
      <c r="M1305" s="0" t="s">
        <v>47</v>
      </c>
      <c r="N1305" s="0" t="n">
        <v>2</v>
      </c>
      <c r="O1305" s="0" t="n">
        <v>84</v>
      </c>
      <c r="P1305" s="0" t="n">
        <v>750</v>
      </c>
      <c r="Q1305" s="0" t="n">
        <v>3.4</v>
      </c>
      <c r="R1305" s="0" t="str">
        <f aca="false">INDEX(Lookup!$B$4:$B$18,MATCH(C1305,Lookup!$A$4:$A$18,0))</f>
        <v>India</v>
      </c>
      <c r="S1305" s="20" t="n">
        <f aca="false">INDEX(Lookup!$D$4:$D$18,MATCH(C1305,Lookup!$A$4:$A$18,0))</f>
        <v>0.012</v>
      </c>
      <c r="T1305" s="21" t="n">
        <f aca="false">ROUND(P1305*S1305,2)</f>
        <v>9</v>
      </c>
      <c r="U1305" s="21" t="n">
        <f aca="false">IF(T1305&lt;=10,1,IF(T1305&lt;=20,2,IF(T1305&lt;=30,3,IF(T1305&lt;=40,4,IF(T1305&lt;=50,5,IF(T1305&lt;=100,6,IF(T1305&lt;=250,7,8)))))))</f>
        <v>1</v>
      </c>
      <c r="V1305" s="21" t="n">
        <f aca="false">IF(AND(OR(Dashboard!$T$3="All",R1305=Dashboard!$T$3),OR(Dashboard!$T$4="All",D1305=Dashboard!$T$4)),1,0)</f>
        <v>1</v>
      </c>
      <c r="W1305" s="21" t="n">
        <f aca="false">IF(V1305=1,T1305+ROW()/10000000,0)</f>
        <v>9.0001305</v>
      </c>
    </row>
    <row r="1306" customFormat="false" ht="15" hidden="false" customHeight="false" outlineLevel="0" collapsed="false">
      <c r="A1306" s="0" t="n">
        <v>18422652</v>
      </c>
      <c r="B1306" s="0" t="s">
        <v>4000</v>
      </c>
      <c r="C1306" s="0" t="n">
        <v>1</v>
      </c>
      <c r="D1306" s="0" t="s">
        <v>3667</v>
      </c>
      <c r="E1306" s="0" t="s">
        <v>4001</v>
      </c>
      <c r="F1306" s="0" t="s">
        <v>3985</v>
      </c>
      <c r="G1306" s="0" t="s">
        <v>3984</v>
      </c>
      <c r="H1306" s="0" t="s">
        <v>2147</v>
      </c>
      <c r="I1306" s="0" t="s">
        <v>2123</v>
      </c>
      <c r="J1306" s="0" t="s">
        <v>47</v>
      </c>
      <c r="K1306" s="0" t="s">
        <v>47</v>
      </c>
      <c r="L1306" s="0" t="s">
        <v>47</v>
      </c>
      <c r="M1306" s="0" t="s">
        <v>47</v>
      </c>
      <c r="N1306" s="0" t="n">
        <v>2</v>
      </c>
      <c r="O1306" s="0" t="n">
        <v>10</v>
      </c>
      <c r="P1306" s="0" t="n">
        <v>550</v>
      </c>
      <c r="Q1306" s="0" t="n">
        <v>3.2</v>
      </c>
      <c r="R1306" s="0" t="str">
        <f aca="false">INDEX(Lookup!$B$4:$B$18,MATCH(C1306,Lookup!$A$4:$A$18,0))</f>
        <v>India</v>
      </c>
      <c r="S1306" s="20" t="n">
        <f aca="false">INDEX(Lookup!$D$4:$D$18,MATCH(C1306,Lookup!$A$4:$A$18,0))</f>
        <v>0.012</v>
      </c>
      <c r="T1306" s="21" t="n">
        <f aca="false">ROUND(P1306*S1306,2)</f>
        <v>6.6</v>
      </c>
      <c r="U1306" s="21" t="n">
        <f aca="false">IF(T1306&lt;=10,1,IF(T1306&lt;=20,2,IF(T1306&lt;=30,3,IF(T1306&lt;=40,4,IF(T1306&lt;=50,5,IF(T1306&lt;=100,6,IF(T1306&lt;=250,7,8)))))))</f>
        <v>1</v>
      </c>
      <c r="V1306" s="21" t="n">
        <f aca="false">IF(AND(OR(Dashboard!$T$3="All",R1306=Dashboard!$T$3),OR(Dashboard!$T$4="All",D1306=Dashboard!$T$4)),1,0)</f>
        <v>1</v>
      </c>
      <c r="W1306" s="21" t="n">
        <f aca="false">IF(V1306=1,T1306+ROW()/10000000,0)</f>
        <v>6.6001306</v>
      </c>
    </row>
    <row r="1307" customFormat="false" ht="15" hidden="false" customHeight="false" outlineLevel="0" collapsed="false">
      <c r="A1307" s="0" t="n">
        <v>18131568</v>
      </c>
      <c r="B1307" s="0" t="s">
        <v>4002</v>
      </c>
      <c r="C1307" s="0" t="n">
        <v>1</v>
      </c>
      <c r="D1307" s="0" t="s">
        <v>3667</v>
      </c>
      <c r="E1307" s="0" t="s">
        <v>3984</v>
      </c>
      <c r="F1307" s="0" t="s">
        <v>3985</v>
      </c>
      <c r="G1307" s="0" t="s">
        <v>3984</v>
      </c>
      <c r="H1307" s="0" t="s">
        <v>2122</v>
      </c>
      <c r="I1307" s="0" t="s">
        <v>2123</v>
      </c>
      <c r="J1307" s="0" t="s">
        <v>47</v>
      </c>
      <c r="K1307" s="0" t="s">
        <v>47</v>
      </c>
      <c r="L1307" s="0" t="s">
        <v>47</v>
      </c>
      <c r="M1307" s="0" t="s">
        <v>47</v>
      </c>
      <c r="N1307" s="0" t="n">
        <v>2</v>
      </c>
      <c r="O1307" s="0" t="n">
        <v>15</v>
      </c>
      <c r="P1307" s="0" t="n">
        <v>650</v>
      </c>
      <c r="Q1307" s="0" t="n">
        <v>3.2</v>
      </c>
      <c r="R1307" s="0" t="str">
        <f aca="false">INDEX(Lookup!$B$4:$B$18,MATCH(C1307,Lookup!$A$4:$A$18,0))</f>
        <v>India</v>
      </c>
      <c r="S1307" s="20" t="n">
        <f aca="false">INDEX(Lookup!$D$4:$D$18,MATCH(C1307,Lookup!$A$4:$A$18,0))</f>
        <v>0.012</v>
      </c>
      <c r="T1307" s="21" t="n">
        <f aca="false">ROUND(P1307*S1307,2)</f>
        <v>7.8</v>
      </c>
      <c r="U1307" s="21" t="n">
        <f aca="false">IF(T1307&lt;=10,1,IF(T1307&lt;=20,2,IF(T1307&lt;=30,3,IF(T1307&lt;=40,4,IF(T1307&lt;=50,5,IF(T1307&lt;=100,6,IF(T1307&lt;=250,7,8)))))))</f>
        <v>1</v>
      </c>
      <c r="V1307" s="21" t="n">
        <f aca="false">IF(AND(OR(Dashboard!$T$3="All",R1307=Dashboard!$T$3),OR(Dashboard!$T$4="All",D1307=Dashboard!$T$4)),1,0)</f>
        <v>1</v>
      </c>
      <c r="W1307" s="21" t="n">
        <f aca="false">IF(V1307=1,T1307+ROW()/10000000,0)</f>
        <v>7.8001307</v>
      </c>
    </row>
    <row r="1308" customFormat="false" ht="15" hidden="false" customHeight="false" outlineLevel="0" collapsed="false">
      <c r="A1308" s="0" t="n">
        <v>18034048</v>
      </c>
      <c r="B1308" s="0" t="s">
        <v>4003</v>
      </c>
      <c r="C1308" s="0" t="n">
        <v>1</v>
      </c>
      <c r="D1308" s="0" t="s">
        <v>3667</v>
      </c>
      <c r="E1308" s="0" t="s">
        <v>3984</v>
      </c>
      <c r="F1308" s="0" t="s">
        <v>3985</v>
      </c>
      <c r="G1308" s="0" t="s">
        <v>3984</v>
      </c>
      <c r="H1308" s="0" t="s">
        <v>2662</v>
      </c>
      <c r="I1308" s="0" t="s">
        <v>2123</v>
      </c>
      <c r="J1308" s="0" t="s">
        <v>47</v>
      </c>
      <c r="K1308" s="0" t="s">
        <v>47</v>
      </c>
      <c r="L1308" s="0" t="s">
        <v>47</v>
      </c>
      <c r="M1308" s="0" t="s">
        <v>47</v>
      </c>
      <c r="N1308" s="0" t="n">
        <v>2</v>
      </c>
      <c r="O1308" s="0" t="n">
        <v>12</v>
      </c>
      <c r="P1308" s="0" t="n">
        <v>650</v>
      </c>
      <c r="Q1308" s="0" t="n">
        <v>3.1</v>
      </c>
      <c r="R1308" s="0" t="str">
        <f aca="false">INDEX(Lookup!$B$4:$B$18,MATCH(C1308,Lookup!$A$4:$A$18,0))</f>
        <v>India</v>
      </c>
      <c r="S1308" s="20" t="n">
        <f aca="false">INDEX(Lookup!$D$4:$D$18,MATCH(C1308,Lookup!$A$4:$A$18,0))</f>
        <v>0.012</v>
      </c>
      <c r="T1308" s="21" t="n">
        <f aca="false">ROUND(P1308*S1308,2)</f>
        <v>7.8</v>
      </c>
      <c r="U1308" s="21" t="n">
        <f aca="false">IF(T1308&lt;=10,1,IF(T1308&lt;=20,2,IF(T1308&lt;=30,3,IF(T1308&lt;=40,4,IF(T1308&lt;=50,5,IF(T1308&lt;=100,6,IF(T1308&lt;=250,7,8)))))))</f>
        <v>1</v>
      </c>
      <c r="V1308" s="21" t="n">
        <f aca="false">IF(AND(OR(Dashboard!$T$3="All",R1308=Dashboard!$T$3),OR(Dashboard!$T$4="All",D1308=Dashboard!$T$4)),1,0)</f>
        <v>1</v>
      </c>
      <c r="W1308" s="21" t="n">
        <f aca="false">IF(V1308=1,T1308+ROW()/10000000,0)</f>
        <v>7.8001308</v>
      </c>
    </row>
    <row r="1309" customFormat="false" ht="15" hidden="false" customHeight="false" outlineLevel="0" collapsed="false">
      <c r="A1309" s="0" t="n">
        <v>18138457</v>
      </c>
      <c r="B1309" s="0" t="s">
        <v>4004</v>
      </c>
      <c r="C1309" s="0" t="n">
        <v>1</v>
      </c>
      <c r="D1309" s="0" t="s">
        <v>3667</v>
      </c>
      <c r="E1309" s="0" t="s">
        <v>4005</v>
      </c>
      <c r="F1309" s="0" t="s">
        <v>3985</v>
      </c>
      <c r="G1309" s="0" t="s">
        <v>3984</v>
      </c>
      <c r="H1309" s="0" t="s">
        <v>4006</v>
      </c>
      <c r="I1309" s="0" t="s">
        <v>2123</v>
      </c>
      <c r="J1309" s="0" t="s">
        <v>47</v>
      </c>
      <c r="K1309" s="0" t="s">
        <v>47</v>
      </c>
      <c r="L1309" s="0" t="s">
        <v>47</v>
      </c>
      <c r="M1309" s="0" t="s">
        <v>47</v>
      </c>
      <c r="N1309" s="0" t="n">
        <v>2</v>
      </c>
      <c r="O1309" s="0" t="n">
        <v>35</v>
      </c>
      <c r="P1309" s="0" t="n">
        <v>700</v>
      </c>
      <c r="Q1309" s="0" t="n">
        <v>2.9</v>
      </c>
      <c r="R1309" s="0" t="str">
        <f aca="false">INDEX(Lookup!$B$4:$B$18,MATCH(C1309,Lookup!$A$4:$A$18,0))</f>
        <v>India</v>
      </c>
      <c r="S1309" s="20" t="n">
        <f aca="false">INDEX(Lookup!$D$4:$D$18,MATCH(C1309,Lookup!$A$4:$A$18,0))</f>
        <v>0.012</v>
      </c>
      <c r="T1309" s="21" t="n">
        <f aca="false">ROUND(P1309*S1309,2)</f>
        <v>8.4</v>
      </c>
      <c r="U1309" s="21" t="n">
        <f aca="false">IF(T1309&lt;=10,1,IF(T1309&lt;=20,2,IF(T1309&lt;=30,3,IF(T1309&lt;=40,4,IF(T1309&lt;=50,5,IF(T1309&lt;=100,6,IF(T1309&lt;=250,7,8)))))))</f>
        <v>1</v>
      </c>
      <c r="V1309" s="21" t="n">
        <f aca="false">IF(AND(OR(Dashboard!$T$3="All",R1309=Dashboard!$T$3),OR(Dashboard!$T$4="All",D1309=Dashboard!$T$4)),1,0)</f>
        <v>1</v>
      </c>
      <c r="W1309" s="21" t="n">
        <f aca="false">IF(V1309=1,T1309+ROW()/10000000,0)</f>
        <v>8.4001309</v>
      </c>
    </row>
    <row r="1310" customFormat="false" ht="15" hidden="false" customHeight="false" outlineLevel="0" collapsed="false">
      <c r="A1310" s="0" t="n">
        <v>313272</v>
      </c>
      <c r="B1310" s="0" t="s">
        <v>4007</v>
      </c>
      <c r="C1310" s="0" t="n">
        <v>1</v>
      </c>
      <c r="D1310" s="0" t="s">
        <v>3667</v>
      </c>
      <c r="E1310" s="0" t="s">
        <v>4008</v>
      </c>
      <c r="F1310" s="0" t="s">
        <v>3985</v>
      </c>
      <c r="G1310" s="0" t="s">
        <v>3984</v>
      </c>
      <c r="H1310" s="0" t="s">
        <v>2784</v>
      </c>
      <c r="I1310" s="0" t="s">
        <v>2123</v>
      </c>
      <c r="J1310" s="0" t="s">
        <v>47</v>
      </c>
      <c r="K1310" s="0" t="s">
        <v>47</v>
      </c>
      <c r="L1310" s="0" t="s">
        <v>47</v>
      </c>
      <c r="M1310" s="0" t="s">
        <v>47</v>
      </c>
      <c r="N1310" s="0" t="n">
        <v>1</v>
      </c>
      <c r="O1310" s="0" t="n">
        <v>4</v>
      </c>
      <c r="P1310" s="0" t="n">
        <v>200</v>
      </c>
      <c r="Q1310" s="0" t="n">
        <v>2.9</v>
      </c>
      <c r="R1310" s="0" t="str">
        <f aca="false">INDEX(Lookup!$B$4:$B$18,MATCH(C1310,Lookup!$A$4:$A$18,0))</f>
        <v>India</v>
      </c>
      <c r="S1310" s="20" t="n">
        <f aca="false">INDEX(Lookup!$D$4:$D$18,MATCH(C1310,Lookup!$A$4:$A$18,0))</f>
        <v>0.012</v>
      </c>
      <c r="T1310" s="21" t="n">
        <f aca="false">ROUND(P1310*S1310,2)</f>
        <v>2.4</v>
      </c>
      <c r="U1310" s="21" t="n">
        <f aca="false">IF(T1310&lt;=10,1,IF(T1310&lt;=20,2,IF(T1310&lt;=30,3,IF(T1310&lt;=40,4,IF(T1310&lt;=50,5,IF(T1310&lt;=100,6,IF(T1310&lt;=250,7,8)))))))</f>
        <v>1</v>
      </c>
      <c r="V1310" s="21" t="n">
        <f aca="false">IF(AND(OR(Dashboard!$T$3="All",R1310=Dashboard!$T$3),OR(Dashboard!$T$4="All",D1310=Dashboard!$T$4)),1,0)</f>
        <v>1</v>
      </c>
      <c r="W1310" s="21" t="n">
        <f aca="false">IF(V1310=1,T1310+ROW()/10000000,0)</f>
        <v>2.400131</v>
      </c>
    </row>
    <row r="1311" customFormat="false" ht="15" hidden="false" customHeight="false" outlineLevel="0" collapsed="false">
      <c r="A1311" s="0" t="n">
        <v>9778</v>
      </c>
      <c r="B1311" s="0" t="s">
        <v>2300</v>
      </c>
      <c r="C1311" s="0" t="n">
        <v>1</v>
      </c>
      <c r="D1311" s="0" t="s">
        <v>3667</v>
      </c>
      <c r="E1311" s="0" t="s">
        <v>4009</v>
      </c>
      <c r="F1311" s="0" t="s">
        <v>3985</v>
      </c>
      <c r="G1311" s="0" t="s">
        <v>3984</v>
      </c>
      <c r="H1311" s="0" t="s">
        <v>3005</v>
      </c>
      <c r="I1311" s="0" t="s">
        <v>2123</v>
      </c>
      <c r="J1311" s="0" t="s">
        <v>47</v>
      </c>
      <c r="K1311" s="0" t="s">
        <v>46</v>
      </c>
      <c r="L1311" s="0" t="s">
        <v>47</v>
      </c>
      <c r="M1311" s="0" t="s">
        <v>47</v>
      </c>
      <c r="N1311" s="0" t="n">
        <v>2</v>
      </c>
      <c r="O1311" s="0" t="n">
        <v>54</v>
      </c>
      <c r="P1311" s="0" t="n">
        <v>500</v>
      </c>
      <c r="Q1311" s="0" t="n">
        <v>2.8</v>
      </c>
      <c r="R1311" s="0" t="str">
        <f aca="false">INDEX(Lookup!$B$4:$B$18,MATCH(C1311,Lookup!$A$4:$A$18,0))</f>
        <v>India</v>
      </c>
      <c r="S1311" s="20" t="n">
        <f aca="false">INDEX(Lookup!$D$4:$D$18,MATCH(C1311,Lookup!$A$4:$A$18,0))</f>
        <v>0.012</v>
      </c>
      <c r="T1311" s="21" t="n">
        <f aca="false">ROUND(P1311*S1311,2)</f>
        <v>6</v>
      </c>
      <c r="U1311" s="21" t="n">
        <f aca="false">IF(T1311&lt;=10,1,IF(T1311&lt;=20,2,IF(T1311&lt;=30,3,IF(T1311&lt;=40,4,IF(T1311&lt;=50,5,IF(T1311&lt;=100,6,IF(T1311&lt;=250,7,8)))))))</f>
        <v>1</v>
      </c>
      <c r="V1311" s="21" t="n">
        <f aca="false">IF(AND(OR(Dashboard!$T$3="All",R1311=Dashboard!$T$3),OR(Dashboard!$T$4="All",D1311=Dashboard!$T$4)),1,0)</f>
        <v>1</v>
      </c>
      <c r="W1311" s="21" t="n">
        <f aca="false">IF(V1311=1,T1311+ROW()/10000000,0)</f>
        <v>6.0001311</v>
      </c>
    </row>
    <row r="1312" customFormat="false" ht="15" hidden="false" customHeight="false" outlineLevel="0" collapsed="false">
      <c r="A1312" s="0" t="n">
        <v>312523</v>
      </c>
      <c r="B1312" s="0" t="s">
        <v>4010</v>
      </c>
      <c r="C1312" s="0" t="n">
        <v>1</v>
      </c>
      <c r="D1312" s="0" t="s">
        <v>3667</v>
      </c>
      <c r="E1312" s="0" t="s">
        <v>4011</v>
      </c>
      <c r="F1312" s="0" t="s">
        <v>3985</v>
      </c>
      <c r="G1312" s="0" t="s">
        <v>3984</v>
      </c>
      <c r="H1312" s="0" t="s">
        <v>156</v>
      </c>
      <c r="I1312" s="0" t="s">
        <v>2123</v>
      </c>
      <c r="J1312" s="0" t="s">
        <v>47</v>
      </c>
      <c r="K1312" s="0" t="s">
        <v>47</v>
      </c>
      <c r="L1312" s="0" t="s">
        <v>47</v>
      </c>
      <c r="M1312" s="0" t="s">
        <v>47</v>
      </c>
      <c r="N1312" s="0" t="n">
        <v>2</v>
      </c>
      <c r="O1312" s="0" t="n">
        <v>10</v>
      </c>
      <c r="P1312" s="0" t="n">
        <v>500</v>
      </c>
      <c r="Q1312" s="0" t="n">
        <v>3.1</v>
      </c>
      <c r="R1312" s="0" t="str">
        <f aca="false">INDEX(Lookup!$B$4:$B$18,MATCH(C1312,Lookup!$A$4:$A$18,0))</f>
        <v>India</v>
      </c>
      <c r="S1312" s="20" t="n">
        <f aca="false">INDEX(Lookup!$D$4:$D$18,MATCH(C1312,Lookup!$A$4:$A$18,0))</f>
        <v>0.012</v>
      </c>
      <c r="T1312" s="21" t="n">
        <f aca="false">ROUND(P1312*S1312,2)</f>
        <v>6</v>
      </c>
      <c r="U1312" s="21" t="n">
        <f aca="false">IF(T1312&lt;=10,1,IF(T1312&lt;=20,2,IF(T1312&lt;=30,3,IF(T1312&lt;=40,4,IF(T1312&lt;=50,5,IF(T1312&lt;=100,6,IF(T1312&lt;=250,7,8)))))))</f>
        <v>1</v>
      </c>
      <c r="V1312" s="21" t="n">
        <f aca="false">IF(AND(OR(Dashboard!$T$3="All",R1312=Dashboard!$T$3),OR(Dashboard!$T$4="All",D1312=Dashboard!$T$4)),1,0)</f>
        <v>1</v>
      </c>
      <c r="W1312" s="21" t="n">
        <f aca="false">IF(V1312=1,T1312+ROW()/10000000,0)</f>
        <v>6.0001312</v>
      </c>
    </row>
    <row r="1313" customFormat="false" ht="15" hidden="false" customHeight="false" outlineLevel="0" collapsed="false">
      <c r="A1313" s="0" t="n">
        <v>18424575</v>
      </c>
      <c r="B1313" s="0" t="s">
        <v>4012</v>
      </c>
      <c r="C1313" s="0" t="n">
        <v>1</v>
      </c>
      <c r="D1313" s="0" t="s">
        <v>3667</v>
      </c>
      <c r="E1313" s="0" t="s">
        <v>3984</v>
      </c>
      <c r="F1313" s="0" t="s">
        <v>3985</v>
      </c>
      <c r="G1313" s="0" t="s">
        <v>3984</v>
      </c>
      <c r="H1313" s="0" t="s">
        <v>4013</v>
      </c>
      <c r="I1313" s="0" t="s">
        <v>2123</v>
      </c>
      <c r="J1313" s="0" t="s">
        <v>47</v>
      </c>
      <c r="K1313" s="0" t="s">
        <v>46</v>
      </c>
      <c r="L1313" s="0" t="s">
        <v>47</v>
      </c>
      <c r="M1313" s="0" t="s">
        <v>47</v>
      </c>
      <c r="N1313" s="0" t="n">
        <v>2</v>
      </c>
      <c r="O1313" s="0" t="n">
        <v>7</v>
      </c>
      <c r="P1313" s="0" t="n">
        <v>600</v>
      </c>
      <c r="Q1313" s="0" t="n">
        <v>3.1</v>
      </c>
      <c r="R1313" s="0" t="str">
        <f aca="false">INDEX(Lookup!$B$4:$B$18,MATCH(C1313,Lookup!$A$4:$A$18,0))</f>
        <v>India</v>
      </c>
      <c r="S1313" s="20" t="n">
        <f aca="false">INDEX(Lookup!$D$4:$D$18,MATCH(C1313,Lookup!$A$4:$A$18,0))</f>
        <v>0.012</v>
      </c>
      <c r="T1313" s="21" t="n">
        <f aca="false">ROUND(P1313*S1313,2)</f>
        <v>7.2</v>
      </c>
      <c r="U1313" s="21" t="n">
        <f aca="false">IF(T1313&lt;=10,1,IF(T1313&lt;=20,2,IF(T1313&lt;=30,3,IF(T1313&lt;=40,4,IF(T1313&lt;=50,5,IF(T1313&lt;=100,6,IF(T1313&lt;=250,7,8)))))))</f>
        <v>1</v>
      </c>
      <c r="V1313" s="21" t="n">
        <f aca="false">IF(AND(OR(Dashboard!$T$3="All",R1313=Dashboard!$T$3),OR(Dashboard!$T$4="All",D1313=Dashboard!$T$4)),1,0)</f>
        <v>1</v>
      </c>
      <c r="W1313" s="21" t="n">
        <f aca="false">IF(V1313=1,T1313+ROW()/10000000,0)</f>
        <v>7.2001313</v>
      </c>
    </row>
    <row r="1314" customFormat="false" ht="15" hidden="false" customHeight="false" outlineLevel="0" collapsed="false">
      <c r="A1314" s="0" t="n">
        <v>18204463</v>
      </c>
      <c r="B1314" s="0" t="s">
        <v>4014</v>
      </c>
      <c r="C1314" s="0" t="n">
        <v>1</v>
      </c>
      <c r="D1314" s="0" t="s">
        <v>3667</v>
      </c>
      <c r="E1314" s="0" t="s">
        <v>3991</v>
      </c>
      <c r="F1314" s="0" t="s">
        <v>3985</v>
      </c>
      <c r="G1314" s="0" t="s">
        <v>3984</v>
      </c>
      <c r="H1314" s="0" t="s">
        <v>4015</v>
      </c>
      <c r="I1314" s="0" t="s">
        <v>2123</v>
      </c>
      <c r="J1314" s="0" t="s">
        <v>47</v>
      </c>
      <c r="K1314" s="0" t="s">
        <v>46</v>
      </c>
      <c r="L1314" s="0" t="s">
        <v>47</v>
      </c>
      <c r="M1314" s="0" t="s">
        <v>47</v>
      </c>
      <c r="N1314" s="0" t="n">
        <v>2</v>
      </c>
      <c r="O1314" s="0" t="n">
        <v>395</v>
      </c>
      <c r="P1314" s="0" t="n">
        <v>500</v>
      </c>
      <c r="Q1314" s="0" t="n">
        <v>4.6</v>
      </c>
      <c r="R1314" s="0" t="str">
        <f aca="false">INDEX(Lookup!$B$4:$B$18,MATCH(C1314,Lookup!$A$4:$A$18,0))</f>
        <v>India</v>
      </c>
      <c r="S1314" s="20" t="n">
        <f aca="false">INDEX(Lookup!$D$4:$D$18,MATCH(C1314,Lookup!$A$4:$A$18,0))</f>
        <v>0.012</v>
      </c>
      <c r="T1314" s="21" t="n">
        <f aca="false">ROUND(P1314*S1314,2)</f>
        <v>6</v>
      </c>
      <c r="U1314" s="21" t="n">
        <f aca="false">IF(T1314&lt;=10,1,IF(T1314&lt;=20,2,IF(T1314&lt;=30,3,IF(T1314&lt;=40,4,IF(T1314&lt;=50,5,IF(T1314&lt;=100,6,IF(T1314&lt;=250,7,8)))))))</f>
        <v>1</v>
      </c>
      <c r="V1314" s="21" t="n">
        <f aca="false">IF(AND(OR(Dashboard!$T$3="All",R1314=Dashboard!$T$3),OR(Dashboard!$T$4="All",D1314=Dashboard!$T$4)),1,0)</f>
        <v>1</v>
      </c>
      <c r="W1314" s="21" t="n">
        <f aca="false">IF(V1314=1,T1314+ROW()/10000000,0)</f>
        <v>6.0001314</v>
      </c>
    </row>
    <row r="1315" customFormat="false" ht="15" hidden="false" customHeight="false" outlineLevel="0" collapsed="false">
      <c r="A1315" s="0" t="n">
        <v>307627</v>
      </c>
      <c r="B1315" s="0" t="s">
        <v>4016</v>
      </c>
      <c r="C1315" s="0" t="n">
        <v>1</v>
      </c>
      <c r="D1315" s="0" t="s">
        <v>3667</v>
      </c>
      <c r="E1315" s="0" t="s">
        <v>4017</v>
      </c>
      <c r="F1315" s="0" t="s">
        <v>3985</v>
      </c>
      <c r="G1315" s="0" t="s">
        <v>3984</v>
      </c>
      <c r="H1315" s="0" t="s">
        <v>4018</v>
      </c>
      <c r="I1315" s="0" t="s">
        <v>2123</v>
      </c>
      <c r="J1315" s="0" t="s">
        <v>47</v>
      </c>
      <c r="K1315" s="0" t="s">
        <v>46</v>
      </c>
      <c r="L1315" s="0" t="s">
        <v>47</v>
      </c>
      <c r="M1315" s="0" t="s">
        <v>47</v>
      </c>
      <c r="N1315" s="0" t="n">
        <v>3</v>
      </c>
      <c r="O1315" s="0" t="n">
        <v>360</v>
      </c>
      <c r="P1315" s="0" t="n">
        <v>1500</v>
      </c>
      <c r="Q1315" s="0" t="n">
        <v>3.9</v>
      </c>
      <c r="R1315" s="0" t="str">
        <f aca="false">INDEX(Lookup!$B$4:$B$18,MATCH(C1315,Lookup!$A$4:$A$18,0))</f>
        <v>India</v>
      </c>
      <c r="S1315" s="20" t="n">
        <f aca="false">INDEX(Lookup!$D$4:$D$18,MATCH(C1315,Lookup!$A$4:$A$18,0))</f>
        <v>0.012</v>
      </c>
      <c r="T1315" s="21" t="n">
        <f aca="false">ROUND(P1315*S1315,2)</f>
        <v>18</v>
      </c>
      <c r="U1315" s="21" t="n">
        <f aca="false">IF(T1315&lt;=10,1,IF(T1315&lt;=20,2,IF(T1315&lt;=30,3,IF(T1315&lt;=40,4,IF(T1315&lt;=50,5,IF(T1315&lt;=100,6,IF(T1315&lt;=250,7,8)))))))</f>
        <v>2</v>
      </c>
      <c r="V1315" s="21" t="n">
        <f aca="false">IF(AND(OR(Dashboard!$T$3="All",R1315=Dashboard!$T$3),OR(Dashboard!$T$4="All",D1315=Dashboard!$T$4)),1,0)</f>
        <v>1</v>
      </c>
      <c r="W1315" s="21" t="n">
        <f aca="false">IF(V1315=1,T1315+ROW()/10000000,0)</f>
        <v>18.0001315</v>
      </c>
    </row>
    <row r="1316" customFormat="false" ht="15" hidden="false" customHeight="false" outlineLevel="0" collapsed="false">
      <c r="A1316" s="0" t="n">
        <v>301302</v>
      </c>
      <c r="B1316" s="0" t="s">
        <v>4019</v>
      </c>
      <c r="C1316" s="0" t="n">
        <v>1</v>
      </c>
      <c r="D1316" s="0" t="s">
        <v>3667</v>
      </c>
      <c r="E1316" s="0" t="s">
        <v>4020</v>
      </c>
      <c r="F1316" s="0" t="s">
        <v>3985</v>
      </c>
      <c r="G1316" s="0" t="s">
        <v>3984</v>
      </c>
      <c r="H1316" s="0" t="s">
        <v>2868</v>
      </c>
      <c r="I1316" s="0" t="s">
        <v>2123</v>
      </c>
      <c r="J1316" s="0" t="s">
        <v>47</v>
      </c>
      <c r="K1316" s="0" t="s">
        <v>46</v>
      </c>
      <c r="L1316" s="0" t="s">
        <v>47</v>
      </c>
      <c r="M1316" s="0" t="s">
        <v>47</v>
      </c>
      <c r="N1316" s="0" t="n">
        <v>1</v>
      </c>
      <c r="O1316" s="0" t="n">
        <v>326</v>
      </c>
      <c r="P1316" s="0" t="n">
        <v>200</v>
      </c>
      <c r="Q1316" s="0" t="n">
        <v>3.8</v>
      </c>
      <c r="R1316" s="0" t="str">
        <f aca="false">INDEX(Lookup!$B$4:$B$18,MATCH(C1316,Lookup!$A$4:$A$18,0))</f>
        <v>India</v>
      </c>
      <c r="S1316" s="20" t="n">
        <f aca="false">INDEX(Lookup!$D$4:$D$18,MATCH(C1316,Lookup!$A$4:$A$18,0))</f>
        <v>0.012</v>
      </c>
      <c r="T1316" s="21" t="n">
        <f aca="false">ROUND(P1316*S1316,2)</f>
        <v>2.4</v>
      </c>
      <c r="U1316" s="21" t="n">
        <f aca="false">IF(T1316&lt;=10,1,IF(T1316&lt;=20,2,IF(T1316&lt;=30,3,IF(T1316&lt;=40,4,IF(T1316&lt;=50,5,IF(T1316&lt;=100,6,IF(T1316&lt;=250,7,8)))))))</f>
        <v>1</v>
      </c>
      <c r="V1316" s="21" t="n">
        <f aca="false">IF(AND(OR(Dashboard!$T$3="All",R1316=Dashboard!$T$3),OR(Dashboard!$T$4="All",D1316=Dashboard!$T$4)),1,0)</f>
        <v>1</v>
      </c>
      <c r="W1316" s="21" t="n">
        <f aca="false">IF(V1316=1,T1316+ROW()/10000000,0)</f>
        <v>2.4001316</v>
      </c>
    </row>
    <row r="1317" customFormat="false" ht="15" hidden="false" customHeight="false" outlineLevel="0" collapsed="false">
      <c r="A1317" s="0" t="n">
        <v>312995</v>
      </c>
      <c r="B1317" s="0" t="s">
        <v>4021</v>
      </c>
      <c r="C1317" s="0" t="n">
        <v>1</v>
      </c>
      <c r="D1317" s="0" t="s">
        <v>3667</v>
      </c>
      <c r="E1317" s="0" t="s">
        <v>4022</v>
      </c>
      <c r="F1317" s="0" t="s">
        <v>3985</v>
      </c>
      <c r="G1317" s="0" t="s">
        <v>3984</v>
      </c>
      <c r="H1317" s="0" t="s">
        <v>4023</v>
      </c>
      <c r="I1317" s="0" t="s">
        <v>2123</v>
      </c>
      <c r="J1317" s="0" t="s">
        <v>47</v>
      </c>
      <c r="K1317" s="0" t="s">
        <v>46</v>
      </c>
      <c r="L1317" s="0" t="s">
        <v>47</v>
      </c>
      <c r="M1317" s="0" t="s">
        <v>47</v>
      </c>
      <c r="N1317" s="0" t="n">
        <v>2</v>
      </c>
      <c r="O1317" s="0" t="n">
        <v>403</v>
      </c>
      <c r="P1317" s="0" t="n">
        <v>700</v>
      </c>
      <c r="Q1317" s="0" t="n">
        <v>3.9</v>
      </c>
      <c r="R1317" s="0" t="str">
        <f aca="false">INDEX(Lookup!$B$4:$B$18,MATCH(C1317,Lookup!$A$4:$A$18,0))</f>
        <v>India</v>
      </c>
      <c r="S1317" s="20" t="n">
        <f aca="false">INDEX(Lookup!$D$4:$D$18,MATCH(C1317,Lookup!$A$4:$A$18,0))</f>
        <v>0.012</v>
      </c>
      <c r="T1317" s="21" t="n">
        <f aca="false">ROUND(P1317*S1317,2)</f>
        <v>8.4</v>
      </c>
      <c r="U1317" s="21" t="n">
        <f aca="false">IF(T1317&lt;=10,1,IF(T1317&lt;=20,2,IF(T1317&lt;=30,3,IF(T1317&lt;=40,4,IF(T1317&lt;=50,5,IF(T1317&lt;=100,6,IF(T1317&lt;=250,7,8)))))))</f>
        <v>1</v>
      </c>
      <c r="V1317" s="21" t="n">
        <f aca="false">IF(AND(OR(Dashboard!$T$3="All",R1317=Dashboard!$T$3),OR(Dashboard!$T$4="All",D1317=Dashboard!$T$4)),1,0)</f>
        <v>1</v>
      </c>
      <c r="W1317" s="21" t="n">
        <f aca="false">IF(V1317=1,T1317+ROW()/10000000,0)</f>
        <v>8.4001317</v>
      </c>
    </row>
    <row r="1318" customFormat="false" ht="15" hidden="false" customHeight="false" outlineLevel="0" collapsed="false">
      <c r="A1318" s="0" t="n">
        <v>308577</v>
      </c>
      <c r="B1318" s="0" t="s">
        <v>4024</v>
      </c>
      <c r="C1318" s="0" t="n">
        <v>1</v>
      </c>
      <c r="D1318" s="0" t="s">
        <v>3667</v>
      </c>
      <c r="E1318" s="0" t="s">
        <v>3984</v>
      </c>
      <c r="F1318" s="0" t="s">
        <v>3985</v>
      </c>
      <c r="G1318" s="0" t="s">
        <v>3984</v>
      </c>
      <c r="H1318" s="0" t="s">
        <v>1651</v>
      </c>
      <c r="I1318" s="0" t="s">
        <v>2123</v>
      </c>
      <c r="J1318" s="0" t="s">
        <v>47</v>
      </c>
      <c r="K1318" s="0" t="s">
        <v>46</v>
      </c>
      <c r="L1318" s="0" t="s">
        <v>47</v>
      </c>
      <c r="M1318" s="0" t="s">
        <v>47</v>
      </c>
      <c r="N1318" s="0" t="n">
        <v>3</v>
      </c>
      <c r="O1318" s="0" t="n">
        <v>447</v>
      </c>
      <c r="P1318" s="0" t="n">
        <v>1000</v>
      </c>
      <c r="Q1318" s="0" t="n">
        <v>3.8</v>
      </c>
      <c r="R1318" s="0" t="str">
        <f aca="false">INDEX(Lookup!$B$4:$B$18,MATCH(C1318,Lookup!$A$4:$A$18,0))</f>
        <v>India</v>
      </c>
      <c r="S1318" s="20" t="n">
        <f aca="false">INDEX(Lookup!$D$4:$D$18,MATCH(C1318,Lookup!$A$4:$A$18,0))</f>
        <v>0.012</v>
      </c>
      <c r="T1318" s="21" t="n">
        <f aca="false">ROUND(P1318*S1318,2)</f>
        <v>12</v>
      </c>
      <c r="U1318" s="21" t="n">
        <f aca="false">IF(T1318&lt;=10,1,IF(T1318&lt;=20,2,IF(T1318&lt;=30,3,IF(T1318&lt;=40,4,IF(T1318&lt;=50,5,IF(T1318&lt;=100,6,IF(T1318&lt;=250,7,8)))))))</f>
        <v>2</v>
      </c>
      <c r="V1318" s="21" t="n">
        <f aca="false">IF(AND(OR(Dashboard!$T$3="All",R1318=Dashboard!$T$3),OR(Dashboard!$T$4="All",D1318=Dashboard!$T$4)),1,0)</f>
        <v>1</v>
      </c>
      <c r="W1318" s="21" t="n">
        <f aca="false">IF(V1318=1,T1318+ROW()/10000000,0)</f>
        <v>12.0001318</v>
      </c>
    </row>
    <row r="1319" customFormat="false" ht="15" hidden="false" customHeight="false" outlineLevel="0" collapsed="false">
      <c r="A1319" s="0" t="n">
        <v>313376</v>
      </c>
      <c r="B1319" s="0" t="s">
        <v>3862</v>
      </c>
      <c r="C1319" s="0" t="n">
        <v>1</v>
      </c>
      <c r="D1319" s="0" t="s">
        <v>3667</v>
      </c>
      <c r="E1319" s="0" t="s">
        <v>3984</v>
      </c>
      <c r="F1319" s="0" t="s">
        <v>3985</v>
      </c>
      <c r="G1319" s="0" t="s">
        <v>3984</v>
      </c>
      <c r="H1319" s="0" t="s">
        <v>3864</v>
      </c>
      <c r="I1319" s="0" t="s">
        <v>2123</v>
      </c>
      <c r="J1319" s="0" t="s">
        <v>47</v>
      </c>
      <c r="K1319" s="0" t="s">
        <v>46</v>
      </c>
      <c r="L1319" s="0" t="s">
        <v>47</v>
      </c>
      <c r="M1319" s="0" t="s">
        <v>47</v>
      </c>
      <c r="N1319" s="0" t="n">
        <v>2</v>
      </c>
      <c r="O1319" s="0" t="n">
        <v>56</v>
      </c>
      <c r="P1319" s="0" t="n">
        <v>600</v>
      </c>
      <c r="Q1319" s="0" t="n">
        <v>3.5</v>
      </c>
      <c r="R1319" s="0" t="str">
        <f aca="false">INDEX(Lookup!$B$4:$B$18,MATCH(C1319,Lookup!$A$4:$A$18,0))</f>
        <v>India</v>
      </c>
      <c r="S1319" s="20" t="n">
        <f aca="false">INDEX(Lookup!$D$4:$D$18,MATCH(C1319,Lookup!$A$4:$A$18,0))</f>
        <v>0.012</v>
      </c>
      <c r="T1319" s="21" t="n">
        <f aca="false">ROUND(P1319*S1319,2)</f>
        <v>7.2</v>
      </c>
      <c r="U1319" s="21" t="n">
        <f aca="false">IF(T1319&lt;=10,1,IF(T1319&lt;=20,2,IF(T1319&lt;=30,3,IF(T1319&lt;=40,4,IF(T1319&lt;=50,5,IF(T1319&lt;=100,6,IF(T1319&lt;=250,7,8)))))))</f>
        <v>1</v>
      </c>
      <c r="V1319" s="21" t="n">
        <f aca="false">IF(AND(OR(Dashboard!$T$3="All",R1319=Dashboard!$T$3),OR(Dashboard!$T$4="All",D1319=Dashboard!$T$4)),1,0)</f>
        <v>1</v>
      </c>
      <c r="W1319" s="21" t="n">
        <f aca="false">IF(V1319=1,T1319+ROW()/10000000,0)</f>
        <v>7.2001319</v>
      </c>
    </row>
    <row r="1320" customFormat="false" ht="15" hidden="false" customHeight="false" outlineLevel="0" collapsed="false">
      <c r="A1320" s="0" t="n">
        <v>312536</v>
      </c>
      <c r="B1320" s="0" t="s">
        <v>4025</v>
      </c>
      <c r="C1320" s="0" t="n">
        <v>1</v>
      </c>
      <c r="D1320" s="0" t="s">
        <v>3667</v>
      </c>
      <c r="E1320" s="0" t="s">
        <v>3984</v>
      </c>
      <c r="F1320" s="0" t="s">
        <v>3985</v>
      </c>
      <c r="G1320" s="0" t="s">
        <v>3984</v>
      </c>
      <c r="H1320" s="0" t="s">
        <v>3864</v>
      </c>
      <c r="I1320" s="0" t="s">
        <v>2123</v>
      </c>
      <c r="J1320" s="0" t="s">
        <v>47</v>
      </c>
      <c r="K1320" s="0" t="s">
        <v>46</v>
      </c>
      <c r="L1320" s="0" t="s">
        <v>47</v>
      </c>
      <c r="M1320" s="0" t="s">
        <v>47</v>
      </c>
      <c r="N1320" s="0" t="n">
        <v>2</v>
      </c>
      <c r="O1320" s="0" t="n">
        <v>38</v>
      </c>
      <c r="P1320" s="0" t="n">
        <v>700</v>
      </c>
      <c r="Q1320" s="0" t="n">
        <v>3.6</v>
      </c>
      <c r="R1320" s="0" t="str">
        <f aca="false">INDEX(Lookup!$B$4:$B$18,MATCH(C1320,Lookup!$A$4:$A$18,0))</f>
        <v>India</v>
      </c>
      <c r="S1320" s="20" t="n">
        <f aca="false">INDEX(Lookup!$D$4:$D$18,MATCH(C1320,Lookup!$A$4:$A$18,0))</f>
        <v>0.012</v>
      </c>
      <c r="T1320" s="21" t="n">
        <f aca="false">ROUND(P1320*S1320,2)</f>
        <v>8.4</v>
      </c>
      <c r="U1320" s="21" t="n">
        <f aca="false">IF(T1320&lt;=10,1,IF(T1320&lt;=20,2,IF(T1320&lt;=30,3,IF(T1320&lt;=40,4,IF(T1320&lt;=50,5,IF(T1320&lt;=100,6,IF(T1320&lt;=250,7,8)))))))</f>
        <v>1</v>
      </c>
      <c r="V1320" s="21" t="n">
        <f aca="false">IF(AND(OR(Dashboard!$T$3="All",R1320=Dashboard!$T$3),OR(Dashboard!$T$4="All",D1320=Dashboard!$T$4)),1,0)</f>
        <v>1</v>
      </c>
      <c r="W1320" s="21" t="n">
        <f aca="false">IF(V1320=1,T1320+ROW()/10000000,0)</f>
        <v>8.400132</v>
      </c>
    </row>
    <row r="1321" customFormat="false" ht="15" hidden="false" customHeight="false" outlineLevel="0" collapsed="false">
      <c r="A1321" s="0" t="n">
        <v>310385</v>
      </c>
      <c r="B1321" s="0" t="s">
        <v>4026</v>
      </c>
      <c r="C1321" s="0" t="n">
        <v>1</v>
      </c>
      <c r="D1321" s="0" t="s">
        <v>3667</v>
      </c>
      <c r="E1321" s="0" t="s">
        <v>4017</v>
      </c>
      <c r="F1321" s="0" t="s">
        <v>3985</v>
      </c>
      <c r="G1321" s="0" t="s">
        <v>3984</v>
      </c>
      <c r="H1321" s="0" t="s">
        <v>63</v>
      </c>
      <c r="I1321" s="0" t="s">
        <v>2123</v>
      </c>
      <c r="J1321" s="0" t="s">
        <v>47</v>
      </c>
      <c r="K1321" s="0" t="s">
        <v>46</v>
      </c>
      <c r="L1321" s="0" t="s">
        <v>47</v>
      </c>
      <c r="M1321" s="0" t="s">
        <v>47</v>
      </c>
      <c r="N1321" s="0" t="n">
        <v>3</v>
      </c>
      <c r="O1321" s="0" t="n">
        <v>124</v>
      </c>
      <c r="P1321" s="0" t="n">
        <v>1300</v>
      </c>
      <c r="Q1321" s="0" t="n">
        <v>3.8</v>
      </c>
      <c r="R1321" s="0" t="str">
        <f aca="false">INDEX(Lookup!$B$4:$B$18,MATCH(C1321,Lookup!$A$4:$A$18,0))</f>
        <v>India</v>
      </c>
      <c r="S1321" s="20" t="n">
        <f aca="false">INDEX(Lookup!$D$4:$D$18,MATCH(C1321,Lookup!$A$4:$A$18,0))</f>
        <v>0.012</v>
      </c>
      <c r="T1321" s="21" t="n">
        <f aca="false">ROUND(P1321*S1321,2)</f>
        <v>15.6</v>
      </c>
      <c r="U1321" s="21" t="n">
        <f aca="false">IF(T1321&lt;=10,1,IF(T1321&lt;=20,2,IF(T1321&lt;=30,3,IF(T1321&lt;=40,4,IF(T1321&lt;=50,5,IF(T1321&lt;=100,6,IF(T1321&lt;=250,7,8)))))))</f>
        <v>2</v>
      </c>
      <c r="V1321" s="21" t="n">
        <f aca="false">IF(AND(OR(Dashboard!$T$3="All",R1321=Dashboard!$T$3),OR(Dashboard!$T$4="All",D1321=Dashboard!$T$4)),1,0)</f>
        <v>1</v>
      </c>
      <c r="W1321" s="21" t="n">
        <f aca="false">IF(V1321=1,T1321+ROW()/10000000,0)</f>
        <v>15.6001321</v>
      </c>
    </row>
    <row r="1322" customFormat="false" ht="15" hidden="false" customHeight="false" outlineLevel="0" collapsed="false">
      <c r="A1322" s="0" t="n">
        <v>18464003</v>
      </c>
      <c r="B1322" s="0" t="s">
        <v>4027</v>
      </c>
      <c r="C1322" s="0" t="n">
        <v>1</v>
      </c>
      <c r="D1322" s="0" t="s">
        <v>3667</v>
      </c>
      <c r="E1322" s="0" t="s">
        <v>4028</v>
      </c>
      <c r="F1322" s="0" t="s">
        <v>3985</v>
      </c>
      <c r="G1322" s="0" t="s">
        <v>3984</v>
      </c>
      <c r="H1322" s="0" t="s">
        <v>402</v>
      </c>
      <c r="I1322" s="0" t="s">
        <v>2123</v>
      </c>
      <c r="J1322" s="0" t="s">
        <v>47</v>
      </c>
      <c r="K1322" s="0" t="s">
        <v>46</v>
      </c>
      <c r="L1322" s="0" t="s">
        <v>47</v>
      </c>
      <c r="M1322" s="0" t="s">
        <v>47</v>
      </c>
      <c r="N1322" s="0" t="n">
        <v>1</v>
      </c>
      <c r="O1322" s="0" t="n">
        <v>1</v>
      </c>
      <c r="P1322" s="0" t="n">
        <v>250</v>
      </c>
      <c r="Q1322" s="0" t="n">
        <v>1</v>
      </c>
      <c r="R1322" s="0" t="str">
        <f aca="false">INDEX(Lookup!$B$4:$B$18,MATCH(C1322,Lookup!$A$4:$A$18,0))</f>
        <v>India</v>
      </c>
      <c r="S1322" s="20" t="n">
        <f aca="false">INDEX(Lookup!$D$4:$D$18,MATCH(C1322,Lookup!$A$4:$A$18,0))</f>
        <v>0.012</v>
      </c>
      <c r="T1322" s="21" t="n">
        <f aca="false">ROUND(P1322*S1322,2)</f>
        <v>3</v>
      </c>
      <c r="U1322" s="21" t="n">
        <f aca="false">IF(T1322&lt;=10,1,IF(T1322&lt;=20,2,IF(T1322&lt;=30,3,IF(T1322&lt;=40,4,IF(T1322&lt;=50,5,IF(T1322&lt;=100,6,IF(T1322&lt;=250,7,8)))))))</f>
        <v>1</v>
      </c>
      <c r="V1322" s="21" t="n">
        <f aca="false">IF(AND(OR(Dashboard!$T$3="All",R1322=Dashboard!$T$3),OR(Dashboard!$T$4="All",D1322=Dashboard!$T$4)),1,0)</f>
        <v>1</v>
      </c>
      <c r="W1322" s="21" t="n">
        <f aca="false">IF(V1322=1,T1322+ROW()/10000000,0)</f>
        <v>3.0001322</v>
      </c>
    </row>
    <row r="1323" customFormat="false" ht="15" hidden="false" customHeight="false" outlineLevel="0" collapsed="false">
      <c r="A1323" s="0" t="n">
        <v>18349915</v>
      </c>
      <c r="B1323" s="0" t="s">
        <v>4029</v>
      </c>
      <c r="C1323" s="0" t="n">
        <v>1</v>
      </c>
      <c r="D1323" s="0" t="s">
        <v>3667</v>
      </c>
      <c r="E1323" s="0" t="s">
        <v>4030</v>
      </c>
      <c r="F1323" s="0" t="s">
        <v>3985</v>
      </c>
      <c r="G1323" s="0" t="s">
        <v>3984</v>
      </c>
      <c r="H1323" s="0" t="s">
        <v>2659</v>
      </c>
      <c r="I1323" s="0" t="s">
        <v>2123</v>
      </c>
      <c r="J1323" s="0" t="s">
        <v>47</v>
      </c>
      <c r="K1323" s="0" t="s">
        <v>47</v>
      </c>
      <c r="L1323" s="0" t="s">
        <v>47</v>
      </c>
      <c r="M1323" s="0" t="s">
        <v>47</v>
      </c>
      <c r="N1323" s="0" t="n">
        <v>1</v>
      </c>
      <c r="O1323" s="0" t="n">
        <v>3</v>
      </c>
      <c r="P1323" s="0" t="n">
        <v>400</v>
      </c>
      <c r="Q1323" s="0" t="n">
        <v>1</v>
      </c>
      <c r="R1323" s="0" t="str">
        <f aca="false">INDEX(Lookup!$B$4:$B$18,MATCH(C1323,Lookup!$A$4:$A$18,0))</f>
        <v>India</v>
      </c>
      <c r="S1323" s="20" t="n">
        <f aca="false">INDEX(Lookup!$D$4:$D$18,MATCH(C1323,Lookup!$A$4:$A$18,0))</f>
        <v>0.012</v>
      </c>
      <c r="T1323" s="21" t="n">
        <f aca="false">ROUND(P1323*S1323,2)</f>
        <v>4.8</v>
      </c>
      <c r="U1323" s="21" t="n">
        <f aca="false">IF(T1323&lt;=10,1,IF(T1323&lt;=20,2,IF(T1323&lt;=30,3,IF(T1323&lt;=40,4,IF(T1323&lt;=50,5,IF(T1323&lt;=100,6,IF(T1323&lt;=250,7,8)))))))</f>
        <v>1</v>
      </c>
      <c r="V1323" s="21" t="n">
        <f aca="false">IF(AND(OR(Dashboard!$T$3="All",R1323=Dashboard!$T$3),OR(Dashboard!$T$4="All",D1323=Dashboard!$T$4)),1,0)</f>
        <v>1</v>
      </c>
      <c r="W1323" s="21" t="n">
        <f aca="false">IF(V1323=1,T1323+ROW()/10000000,0)</f>
        <v>4.8001323</v>
      </c>
    </row>
    <row r="1324" customFormat="false" ht="15" hidden="false" customHeight="false" outlineLevel="0" collapsed="false">
      <c r="A1324" s="0" t="n">
        <v>18299228</v>
      </c>
      <c r="B1324" s="0" t="s">
        <v>4031</v>
      </c>
      <c r="C1324" s="0" t="n">
        <v>1</v>
      </c>
      <c r="D1324" s="0" t="s">
        <v>3667</v>
      </c>
      <c r="E1324" s="0" t="s">
        <v>4032</v>
      </c>
      <c r="F1324" s="0" t="s">
        <v>3985</v>
      </c>
      <c r="G1324" s="0" t="s">
        <v>3984</v>
      </c>
      <c r="H1324" s="0" t="s">
        <v>69</v>
      </c>
      <c r="I1324" s="0" t="s">
        <v>2123</v>
      </c>
      <c r="J1324" s="0" t="s">
        <v>47</v>
      </c>
      <c r="K1324" s="0" t="s">
        <v>47</v>
      </c>
      <c r="L1324" s="0" t="s">
        <v>47</v>
      </c>
      <c r="M1324" s="0" t="s">
        <v>47</v>
      </c>
      <c r="N1324" s="0" t="n">
        <v>1</v>
      </c>
      <c r="O1324" s="0" t="n">
        <v>2</v>
      </c>
      <c r="P1324" s="0" t="n">
        <v>400</v>
      </c>
      <c r="Q1324" s="0" t="n">
        <v>1</v>
      </c>
      <c r="R1324" s="0" t="str">
        <f aca="false">INDEX(Lookup!$B$4:$B$18,MATCH(C1324,Lookup!$A$4:$A$18,0))</f>
        <v>India</v>
      </c>
      <c r="S1324" s="20" t="n">
        <f aca="false">INDEX(Lookup!$D$4:$D$18,MATCH(C1324,Lookup!$A$4:$A$18,0))</f>
        <v>0.012</v>
      </c>
      <c r="T1324" s="21" t="n">
        <f aca="false">ROUND(P1324*S1324,2)</f>
        <v>4.8</v>
      </c>
      <c r="U1324" s="21" t="n">
        <f aca="false">IF(T1324&lt;=10,1,IF(T1324&lt;=20,2,IF(T1324&lt;=30,3,IF(T1324&lt;=40,4,IF(T1324&lt;=50,5,IF(T1324&lt;=100,6,IF(T1324&lt;=250,7,8)))))))</f>
        <v>1</v>
      </c>
      <c r="V1324" s="21" t="n">
        <f aca="false">IF(AND(OR(Dashboard!$T$3="All",R1324=Dashboard!$T$3),OR(Dashboard!$T$4="All",D1324=Dashboard!$T$4)),1,0)</f>
        <v>1</v>
      </c>
      <c r="W1324" s="21" t="n">
        <f aca="false">IF(V1324=1,T1324+ROW()/10000000,0)</f>
        <v>4.8001324</v>
      </c>
    </row>
    <row r="1325" customFormat="false" ht="15" hidden="false" customHeight="false" outlineLevel="0" collapsed="false">
      <c r="A1325" s="0" t="n">
        <v>18034074</v>
      </c>
      <c r="B1325" s="0" t="s">
        <v>3684</v>
      </c>
      <c r="C1325" s="0" t="n">
        <v>1</v>
      </c>
      <c r="D1325" s="0" t="s">
        <v>3667</v>
      </c>
      <c r="E1325" s="0" t="s">
        <v>4033</v>
      </c>
      <c r="F1325" s="0" t="s">
        <v>3985</v>
      </c>
      <c r="G1325" s="0" t="s">
        <v>3984</v>
      </c>
      <c r="H1325" s="0" t="s">
        <v>2978</v>
      </c>
      <c r="I1325" s="0" t="s">
        <v>2123</v>
      </c>
      <c r="J1325" s="0" t="s">
        <v>47</v>
      </c>
      <c r="K1325" s="0" t="s">
        <v>47</v>
      </c>
      <c r="L1325" s="0" t="s">
        <v>47</v>
      </c>
      <c r="M1325" s="0" t="s">
        <v>47</v>
      </c>
      <c r="N1325" s="0" t="n">
        <v>1</v>
      </c>
      <c r="O1325" s="0" t="n">
        <v>1</v>
      </c>
      <c r="P1325" s="0" t="n">
        <v>200</v>
      </c>
      <c r="Q1325" s="0" t="n">
        <v>1</v>
      </c>
      <c r="R1325" s="0" t="str">
        <f aca="false">INDEX(Lookup!$B$4:$B$18,MATCH(C1325,Lookup!$A$4:$A$18,0))</f>
        <v>India</v>
      </c>
      <c r="S1325" s="20" t="n">
        <f aca="false">INDEX(Lookup!$D$4:$D$18,MATCH(C1325,Lookup!$A$4:$A$18,0))</f>
        <v>0.012</v>
      </c>
      <c r="T1325" s="21" t="n">
        <f aca="false">ROUND(P1325*S1325,2)</f>
        <v>2.4</v>
      </c>
      <c r="U1325" s="21" t="n">
        <f aca="false">IF(T1325&lt;=10,1,IF(T1325&lt;=20,2,IF(T1325&lt;=30,3,IF(T1325&lt;=40,4,IF(T1325&lt;=50,5,IF(T1325&lt;=100,6,IF(T1325&lt;=250,7,8)))))))</f>
        <v>1</v>
      </c>
      <c r="V1325" s="21" t="n">
        <f aca="false">IF(AND(OR(Dashboard!$T$3="All",R1325=Dashboard!$T$3),OR(Dashboard!$T$4="All",D1325=Dashboard!$T$4)),1,0)</f>
        <v>1</v>
      </c>
      <c r="W1325" s="21" t="n">
        <f aca="false">IF(V1325=1,T1325+ROW()/10000000,0)</f>
        <v>2.4001325</v>
      </c>
    </row>
    <row r="1326" customFormat="false" ht="15" hidden="false" customHeight="false" outlineLevel="0" collapsed="false">
      <c r="A1326" s="0" t="n">
        <v>311080</v>
      </c>
      <c r="B1326" s="0" t="s">
        <v>4034</v>
      </c>
      <c r="C1326" s="0" t="n">
        <v>1</v>
      </c>
      <c r="D1326" s="0" t="s">
        <v>3667</v>
      </c>
      <c r="E1326" s="0" t="s">
        <v>4035</v>
      </c>
      <c r="F1326" s="0" t="s">
        <v>4036</v>
      </c>
      <c r="G1326" s="0" t="s">
        <v>4037</v>
      </c>
      <c r="H1326" s="0" t="s">
        <v>2307</v>
      </c>
      <c r="I1326" s="0" t="s">
        <v>2123</v>
      </c>
      <c r="J1326" s="0" t="s">
        <v>47</v>
      </c>
      <c r="K1326" s="0" t="s">
        <v>46</v>
      </c>
      <c r="L1326" s="0" t="s">
        <v>47</v>
      </c>
      <c r="M1326" s="0" t="s">
        <v>47</v>
      </c>
      <c r="N1326" s="0" t="n">
        <v>2</v>
      </c>
      <c r="O1326" s="0" t="n">
        <v>299</v>
      </c>
      <c r="P1326" s="0" t="n">
        <v>500</v>
      </c>
      <c r="Q1326" s="0" t="n">
        <v>3.8</v>
      </c>
      <c r="R1326" s="0" t="str">
        <f aca="false">INDEX(Lookup!$B$4:$B$18,MATCH(C1326,Lookup!$A$4:$A$18,0))</f>
        <v>India</v>
      </c>
      <c r="S1326" s="20" t="n">
        <f aca="false">INDEX(Lookup!$D$4:$D$18,MATCH(C1326,Lookup!$A$4:$A$18,0))</f>
        <v>0.012</v>
      </c>
      <c r="T1326" s="21" t="n">
        <f aca="false">ROUND(P1326*S1326,2)</f>
        <v>6</v>
      </c>
      <c r="U1326" s="21" t="n">
        <f aca="false">IF(T1326&lt;=10,1,IF(T1326&lt;=20,2,IF(T1326&lt;=30,3,IF(T1326&lt;=40,4,IF(T1326&lt;=50,5,IF(T1326&lt;=100,6,IF(T1326&lt;=250,7,8)))))))</f>
        <v>1</v>
      </c>
      <c r="V1326" s="21" t="n">
        <f aca="false">IF(AND(OR(Dashboard!$T$3="All",R1326=Dashboard!$T$3),OR(Dashboard!$T$4="All",D1326=Dashboard!$T$4)),1,0)</f>
        <v>1</v>
      </c>
      <c r="W1326" s="21" t="n">
        <f aca="false">IF(V1326=1,T1326+ROW()/10000000,0)</f>
        <v>6.0001326</v>
      </c>
    </row>
    <row r="1327" customFormat="false" ht="15" hidden="false" customHeight="false" outlineLevel="0" collapsed="false">
      <c r="A1327" s="0" t="n">
        <v>18462603</v>
      </c>
      <c r="B1327" s="0" t="s">
        <v>4038</v>
      </c>
      <c r="C1327" s="0" t="n">
        <v>1</v>
      </c>
      <c r="D1327" s="0" t="s">
        <v>3667</v>
      </c>
      <c r="E1327" s="0" t="s">
        <v>4039</v>
      </c>
      <c r="F1327" s="0" t="s">
        <v>4036</v>
      </c>
      <c r="G1327" s="0" t="s">
        <v>4037</v>
      </c>
      <c r="H1327" s="0" t="s">
        <v>4040</v>
      </c>
      <c r="I1327" s="0" t="s">
        <v>2123</v>
      </c>
      <c r="J1327" s="0" t="s">
        <v>47</v>
      </c>
      <c r="K1327" s="0" t="s">
        <v>47</v>
      </c>
      <c r="L1327" s="0" t="s">
        <v>47</v>
      </c>
      <c r="M1327" s="0" t="s">
        <v>47</v>
      </c>
      <c r="N1327" s="0" t="n">
        <v>1</v>
      </c>
      <c r="O1327" s="0" t="n">
        <v>0</v>
      </c>
      <c r="P1327" s="0" t="n">
        <v>400</v>
      </c>
      <c r="Q1327" s="0" t="n">
        <v>1</v>
      </c>
      <c r="R1327" s="0" t="str">
        <f aca="false">INDEX(Lookup!$B$4:$B$18,MATCH(C1327,Lookup!$A$4:$A$18,0))</f>
        <v>India</v>
      </c>
      <c r="S1327" s="20" t="n">
        <f aca="false">INDEX(Lookup!$D$4:$D$18,MATCH(C1327,Lookup!$A$4:$A$18,0))</f>
        <v>0.012</v>
      </c>
      <c r="T1327" s="21" t="n">
        <f aca="false">ROUND(P1327*S1327,2)</f>
        <v>4.8</v>
      </c>
      <c r="U1327" s="21" t="n">
        <f aca="false">IF(T1327&lt;=10,1,IF(T1327&lt;=20,2,IF(T1327&lt;=30,3,IF(T1327&lt;=40,4,IF(T1327&lt;=50,5,IF(T1327&lt;=100,6,IF(T1327&lt;=250,7,8)))))))</f>
        <v>1</v>
      </c>
      <c r="V1327" s="21" t="n">
        <f aca="false">IF(AND(OR(Dashboard!$T$3="All",R1327=Dashboard!$T$3),OR(Dashboard!$T$4="All",D1327=Dashboard!$T$4)),1,0)</f>
        <v>1</v>
      </c>
      <c r="W1327" s="21" t="n">
        <f aca="false">IF(V1327=1,T1327+ROW()/10000000,0)</f>
        <v>4.8001327</v>
      </c>
    </row>
    <row r="1328" customFormat="false" ht="15" hidden="false" customHeight="false" outlineLevel="0" collapsed="false">
      <c r="A1328" s="0" t="n">
        <v>18481295</v>
      </c>
      <c r="B1328" s="0" t="s">
        <v>4041</v>
      </c>
      <c r="C1328" s="0" t="n">
        <v>1</v>
      </c>
      <c r="D1328" s="0" t="s">
        <v>3667</v>
      </c>
      <c r="E1328" s="0" t="s">
        <v>4042</v>
      </c>
      <c r="F1328" s="0" t="s">
        <v>4036</v>
      </c>
      <c r="G1328" s="0" t="s">
        <v>4037</v>
      </c>
      <c r="H1328" s="0" t="s">
        <v>2128</v>
      </c>
      <c r="I1328" s="0" t="s">
        <v>2123</v>
      </c>
      <c r="J1328" s="0" t="s">
        <v>47</v>
      </c>
      <c r="K1328" s="0" t="s">
        <v>47</v>
      </c>
      <c r="L1328" s="0" t="s">
        <v>47</v>
      </c>
      <c r="M1328" s="0" t="s">
        <v>47</v>
      </c>
      <c r="N1328" s="0" t="n">
        <v>1</v>
      </c>
      <c r="O1328" s="0" t="n">
        <v>0</v>
      </c>
      <c r="P1328" s="0" t="n">
        <v>300</v>
      </c>
      <c r="Q1328" s="0" t="n">
        <v>1</v>
      </c>
      <c r="R1328" s="0" t="str">
        <f aca="false">INDEX(Lookup!$B$4:$B$18,MATCH(C1328,Lookup!$A$4:$A$18,0))</f>
        <v>India</v>
      </c>
      <c r="S1328" s="20" t="n">
        <f aca="false">INDEX(Lookup!$D$4:$D$18,MATCH(C1328,Lookup!$A$4:$A$18,0))</f>
        <v>0.012</v>
      </c>
      <c r="T1328" s="21" t="n">
        <f aca="false">ROUND(P1328*S1328,2)</f>
        <v>3.6</v>
      </c>
      <c r="U1328" s="21" t="n">
        <f aca="false">IF(T1328&lt;=10,1,IF(T1328&lt;=20,2,IF(T1328&lt;=30,3,IF(T1328&lt;=40,4,IF(T1328&lt;=50,5,IF(T1328&lt;=100,6,IF(T1328&lt;=250,7,8)))))))</f>
        <v>1</v>
      </c>
      <c r="V1328" s="21" t="n">
        <f aca="false">IF(AND(OR(Dashboard!$T$3="All",R1328=Dashboard!$T$3),OR(Dashboard!$T$4="All",D1328=Dashboard!$T$4)),1,0)</f>
        <v>1</v>
      </c>
      <c r="W1328" s="21" t="n">
        <f aca="false">IF(V1328=1,T1328+ROW()/10000000,0)</f>
        <v>3.6001328</v>
      </c>
    </row>
    <row r="1329" customFormat="false" ht="15" hidden="false" customHeight="false" outlineLevel="0" collapsed="false">
      <c r="A1329" s="0" t="n">
        <v>18472765</v>
      </c>
      <c r="B1329" s="0" t="s">
        <v>4043</v>
      </c>
      <c r="C1329" s="0" t="n">
        <v>1</v>
      </c>
      <c r="D1329" s="0" t="s">
        <v>3667</v>
      </c>
      <c r="E1329" s="0" t="s">
        <v>4044</v>
      </c>
      <c r="F1329" s="0" t="s">
        <v>4036</v>
      </c>
      <c r="G1329" s="0" t="s">
        <v>4037</v>
      </c>
      <c r="H1329" s="0" t="s">
        <v>2158</v>
      </c>
      <c r="I1329" s="0" t="s">
        <v>2123</v>
      </c>
      <c r="J1329" s="0" t="s">
        <v>47</v>
      </c>
      <c r="K1329" s="0" t="s">
        <v>47</v>
      </c>
      <c r="L1329" s="0" t="s">
        <v>47</v>
      </c>
      <c r="M1329" s="0" t="s">
        <v>47</v>
      </c>
      <c r="N1329" s="0" t="n">
        <v>2</v>
      </c>
      <c r="O1329" s="0" t="n">
        <v>0</v>
      </c>
      <c r="P1329" s="0" t="n">
        <v>600</v>
      </c>
      <c r="Q1329" s="0" t="n">
        <v>1</v>
      </c>
      <c r="R1329" s="0" t="str">
        <f aca="false">INDEX(Lookup!$B$4:$B$18,MATCH(C1329,Lookup!$A$4:$A$18,0))</f>
        <v>India</v>
      </c>
      <c r="S1329" s="20" t="n">
        <f aca="false">INDEX(Lookup!$D$4:$D$18,MATCH(C1329,Lookup!$A$4:$A$18,0))</f>
        <v>0.012</v>
      </c>
      <c r="T1329" s="21" t="n">
        <f aca="false">ROUND(P1329*S1329,2)</f>
        <v>7.2</v>
      </c>
      <c r="U1329" s="21" t="n">
        <f aca="false">IF(T1329&lt;=10,1,IF(T1329&lt;=20,2,IF(T1329&lt;=30,3,IF(T1329&lt;=40,4,IF(T1329&lt;=50,5,IF(T1329&lt;=100,6,IF(T1329&lt;=250,7,8)))))))</f>
        <v>1</v>
      </c>
      <c r="V1329" s="21" t="n">
        <f aca="false">IF(AND(OR(Dashboard!$T$3="All",R1329=Dashboard!$T$3),OR(Dashboard!$T$4="All",D1329=Dashboard!$T$4)),1,0)</f>
        <v>1</v>
      </c>
      <c r="W1329" s="21" t="n">
        <f aca="false">IF(V1329=1,T1329+ROW()/10000000,0)</f>
        <v>7.2001329</v>
      </c>
    </row>
    <row r="1330" customFormat="false" ht="15" hidden="false" customHeight="false" outlineLevel="0" collapsed="false">
      <c r="A1330" s="0" t="n">
        <v>18499452</v>
      </c>
      <c r="B1330" s="0" t="s">
        <v>4045</v>
      </c>
      <c r="C1330" s="0" t="n">
        <v>1</v>
      </c>
      <c r="D1330" s="0" t="s">
        <v>3667</v>
      </c>
      <c r="E1330" s="0" t="s">
        <v>4037</v>
      </c>
      <c r="F1330" s="0" t="s">
        <v>4036</v>
      </c>
      <c r="G1330" s="0" t="s">
        <v>4037</v>
      </c>
      <c r="H1330" s="0" t="s">
        <v>4046</v>
      </c>
      <c r="I1330" s="0" t="s">
        <v>2123</v>
      </c>
      <c r="J1330" s="0" t="s">
        <v>47</v>
      </c>
      <c r="K1330" s="0" t="s">
        <v>47</v>
      </c>
      <c r="L1330" s="0" t="s">
        <v>47</v>
      </c>
      <c r="M1330" s="0" t="s">
        <v>47</v>
      </c>
      <c r="N1330" s="0" t="n">
        <v>1</v>
      </c>
      <c r="O1330" s="0" t="n">
        <v>0</v>
      </c>
      <c r="P1330" s="0" t="n">
        <v>200</v>
      </c>
      <c r="Q1330" s="0" t="n">
        <v>1</v>
      </c>
      <c r="R1330" s="0" t="str">
        <f aca="false">INDEX(Lookup!$B$4:$B$18,MATCH(C1330,Lookup!$A$4:$A$18,0))</f>
        <v>India</v>
      </c>
      <c r="S1330" s="20" t="n">
        <f aca="false">INDEX(Lookup!$D$4:$D$18,MATCH(C1330,Lookup!$A$4:$A$18,0))</f>
        <v>0.012</v>
      </c>
      <c r="T1330" s="21" t="n">
        <f aca="false">ROUND(P1330*S1330,2)</f>
        <v>2.4</v>
      </c>
      <c r="U1330" s="21" t="n">
        <f aca="false">IF(T1330&lt;=10,1,IF(T1330&lt;=20,2,IF(T1330&lt;=30,3,IF(T1330&lt;=40,4,IF(T1330&lt;=50,5,IF(T1330&lt;=100,6,IF(T1330&lt;=250,7,8)))))))</f>
        <v>1</v>
      </c>
      <c r="V1330" s="21" t="n">
        <f aca="false">IF(AND(OR(Dashboard!$T$3="All",R1330=Dashboard!$T$3),OR(Dashboard!$T$4="All",D1330=Dashboard!$T$4)),1,0)</f>
        <v>1</v>
      </c>
      <c r="W1330" s="21" t="n">
        <f aca="false">IF(V1330=1,T1330+ROW()/10000000,0)</f>
        <v>2.400133</v>
      </c>
    </row>
    <row r="1331" customFormat="false" ht="15" hidden="false" customHeight="false" outlineLevel="0" collapsed="false">
      <c r="A1331" s="0" t="n">
        <v>18500652</v>
      </c>
      <c r="B1331" s="0" t="s">
        <v>4047</v>
      </c>
      <c r="C1331" s="0" t="n">
        <v>1</v>
      </c>
      <c r="D1331" s="0" t="s">
        <v>3667</v>
      </c>
      <c r="E1331" s="0" t="s">
        <v>4048</v>
      </c>
      <c r="F1331" s="0" t="s">
        <v>4036</v>
      </c>
      <c r="G1331" s="0" t="s">
        <v>4037</v>
      </c>
      <c r="H1331" s="0" t="s">
        <v>2128</v>
      </c>
      <c r="I1331" s="0" t="s">
        <v>2123</v>
      </c>
      <c r="J1331" s="0" t="s">
        <v>47</v>
      </c>
      <c r="K1331" s="0" t="s">
        <v>47</v>
      </c>
      <c r="L1331" s="0" t="s">
        <v>47</v>
      </c>
      <c r="M1331" s="0" t="s">
        <v>47</v>
      </c>
      <c r="N1331" s="0" t="n">
        <v>1</v>
      </c>
      <c r="O1331" s="0" t="n">
        <v>0</v>
      </c>
      <c r="P1331" s="0" t="n">
        <v>400</v>
      </c>
      <c r="Q1331" s="0" t="n">
        <v>1</v>
      </c>
      <c r="R1331" s="0" t="str">
        <f aca="false">INDEX(Lookup!$B$4:$B$18,MATCH(C1331,Lookup!$A$4:$A$18,0))</f>
        <v>India</v>
      </c>
      <c r="S1331" s="20" t="n">
        <f aca="false">INDEX(Lookup!$D$4:$D$18,MATCH(C1331,Lookup!$A$4:$A$18,0))</f>
        <v>0.012</v>
      </c>
      <c r="T1331" s="21" t="n">
        <f aca="false">ROUND(P1331*S1331,2)</f>
        <v>4.8</v>
      </c>
      <c r="U1331" s="21" t="n">
        <f aca="false">IF(T1331&lt;=10,1,IF(T1331&lt;=20,2,IF(T1331&lt;=30,3,IF(T1331&lt;=40,4,IF(T1331&lt;=50,5,IF(T1331&lt;=100,6,IF(T1331&lt;=250,7,8)))))))</f>
        <v>1</v>
      </c>
      <c r="V1331" s="21" t="n">
        <f aca="false">IF(AND(OR(Dashboard!$T$3="All",R1331=Dashboard!$T$3),OR(Dashboard!$T$4="All",D1331=Dashboard!$T$4)),1,0)</f>
        <v>1</v>
      </c>
      <c r="W1331" s="21" t="n">
        <f aca="false">IF(V1331=1,T1331+ROW()/10000000,0)</f>
        <v>4.8001331</v>
      </c>
    </row>
    <row r="1332" customFormat="false" ht="15" hidden="false" customHeight="false" outlineLevel="0" collapsed="false">
      <c r="A1332" s="0" t="n">
        <v>18361580</v>
      </c>
      <c r="B1332" s="0" t="s">
        <v>4049</v>
      </c>
      <c r="C1332" s="0" t="n">
        <v>1</v>
      </c>
      <c r="D1332" s="0" t="s">
        <v>3667</v>
      </c>
      <c r="E1332" s="0" t="s">
        <v>4050</v>
      </c>
      <c r="F1332" s="0" t="s">
        <v>4036</v>
      </c>
      <c r="G1332" s="0" t="s">
        <v>4037</v>
      </c>
      <c r="H1332" s="0" t="s">
        <v>2349</v>
      </c>
      <c r="I1332" s="0" t="s">
        <v>2123</v>
      </c>
      <c r="J1332" s="0" t="s">
        <v>47</v>
      </c>
      <c r="K1332" s="0" t="s">
        <v>47</v>
      </c>
      <c r="L1332" s="0" t="s">
        <v>47</v>
      </c>
      <c r="M1332" s="0" t="s">
        <v>47</v>
      </c>
      <c r="N1332" s="0" t="n">
        <v>1</v>
      </c>
      <c r="O1332" s="0" t="n">
        <v>0</v>
      </c>
      <c r="P1332" s="0" t="n">
        <v>200</v>
      </c>
      <c r="Q1332" s="0" t="n">
        <v>1</v>
      </c>
      <c r="R1332" s="0" t="str">
        <f aca="false">INDEX(Lookup!$B$4:$B$18,MATCH(C1332,Lookup!$A$4:$A$18,0))</f>
        <v>India</v>
      </c>
      <c r="S1332" s="20" t="n">
        <f aca="false">INDEX(Lookup!$D$4:$D$18,MATCH(C1332,Lookup!$A$4:$A$18,0))</f>
        <v>0.012</v>
      </c>
      <c r="T1332" s="21" t="n">
        <f aca="false">ROUND(P1332*S1332,2)</f>
        <v>2.4</v>
      </c>
      <c r="U1332" s="21" t="n">
        <f aca="false">IF(T1332&lt;=10,1,IF(T1332&lt;=20,2,IF(T1332&lt;=30,3,IF(T1332&lt;=40,4,IF(T1332&lt;=50,5,IF(T1332&lt;=100,6,IF(T1332&lt;=250,7,8)))))))</f>
        <v>1</v>
      </c>
      <c r="V1332" s="21" t="n">
        <f aca="false">IF(AND(OR(Dashboard!$T$3="All",R1332=Dashboard!$T$3),OR(Dashboard!$T$4="All",D1332=Dashboard!$T$4)),1,0)</f>
        <v>1</v>
      </c>
      <c r="W1332" s="21" t="n">
        <f aca="false">IF(V1332=1,T1332+ROW()/10000000,0)</f>
        <v>2.4001332</v>
      </c>
    </row>
    <row r="1333" customFormat="false" ht="15" hidden="false" customHeight="false" outlineLevel="0" collapsed="false">
      <c r="A1333" s="0" t="n">
        <v>18417487</v>
      </c>
      <c r="B1333" s="0" t="s">
        <v>4051</v>
      </c>
      <c r="C1333" s="0" t="n">
        <v>1</v>
      </c>
      <c r="D1333" s="0" t="s">
        <v>3667</v>
      </c>
      <c r="E1333" s="0" t="s">
        <v>4052</v>
      </c>
      <c r="F1333" s="0" t="s">
        <v>4036</v>
      </c>
      <c r="G1333" s="0" t="s">
        <v>4037</v>
      </c>
      <c r="H1333" s="0" t="s">
        <v>2662</v>
      </c>
      <c r="I1333" s="0" t="s">
        <v>2123</v>
      </c>
      <c r="J1333" s="0" t="s">
        <v>47</v>
      </c>
      <c r="K1333" s="0" t="s">
        <v>47</v>
      </c>
      <c r="L1333" s="0" t="s">
        <v>47</v>
      </c>
      <c r="M1333" s="0" t="s">
        <v>47</v>
      </c>
      <c r="N1333" s="0" t="n">
        <v>1</v>
      </c>
      <c r="O1333" s="0" t="n">
        <v>1</v>
      </c>
      <c r="P1333" s="0" t="n">
        <v>200</v>
      </c>
      <c r="Q1333" s="0" t="n">
        <v>1</v>
      </c>
      <c r="R1333" s="0" t="str">
        <f aca="false">INDEX(Lookup!$B$4:$B$18,MATCH(C1333,Lookup!$A$4:$A$18,0))</f>
        <v>India</v>
      </c>
      <c r="S1333" s="20" t="n">
        <f aca="false">INDEX(Lookup!$D$4:$D$18,MATCH(C1333,Lookup!$A$4:$A$18,0))</f>
        <v>0.012</v>
      </c>
      <c r="T1333" s="21" t="n">
        <f aca="false">ROUND(P1333*S1333,2)</f>
        <v>2.4</v>
      </c>
      <c r="U1333" s="21" t="n">
        <f aca="false">IF(T1333&lt;=10,1,IF(T1333&lt;=20,2,IF(T1333&lt;=30,3,IF(T1333&lt;=40,4,IF(T1333&lt;=50,5,IF(T1333&lt;=100,6,IF(T1333&lt;=250,7,8)))))))</f>
        <v>1</v>
      </c>
      <c r="V1333" s="21" t="n">
        <f aca="false">IF(AND(OR(Dashboard!$T$3="All",R1333=Dashboard!$T$3),OR(Dashboard!$T$4="All",D1333=Dashboard!$T$4)),1,0)</f>
        <v>1</v>
      </c>
      <c r="W1333" s="21" t="n">
        <f aca="false">IF(V1333=1,T1333+ROW()/10000000,0)</f>
        <v>2.4001333</v>
      </c>
    </row>
    <row r="1334" customFormat="false" ht="15" hidden="false" customHeight="false" outlineLevel="0" collapsed="false">
      <c r="A1334" s="0" t="n">
        <v>18462605</v>
      </c>
      <c r="B1334" s="0" t="s">
        <v>4053</v>
      </c>
      <c r="C1334" s="0" t="n">
        <v>1</v>
      </c>
      <c r="D1334" s="0" t="s">
        <v>3667</v>
      </c>
      <c r="E1334" s="0" t="s">
        <v>4054</v>
      </c>
      <c r="F1334" s="0" t="s">
        <v>4036</v>
      </c>
      <c r="G1334" s="0" t="s">
        <v>4037</v>
      </c>
      <c r="H1334" s="0" t="s">
        <v>2147</v>
      </c>
      <c r="I1334" s="0" t="s">
        <v>2123</v>
      </c>
      <c r="J1334" s="0" t="s">
        <v>47</v>
      </c>
      <c r="K1334" s="0" t="s">
        <v>47</v>
      </c>
      <c r="L1334" s="0" t="s">
        <v>47</v>
      </c>
      <c r="M1334" s="0" t="s">
        <v>47</v>
      </c>
      <c r="N1334" s="0" t="n">
        <v>1</v>
      </c>
      <c r="O1334" s="0" t="n">
        <v>0</v>
      </c>
      <c r="P1334" s="0" t="n">
        <v>300</v>
      </c>
      <c r="Q1334" s="0" t="n">
        <v>1</v>
      </c>
      <c r="R1334" s="0" t="str">
        <f aca="false">INDEX(Lookup!$B$4:$B$18,MATCH(C1334,Lookup!$A$4:$A$18,0))</f>
        <v>India</v>
      </c>
      <c r="S1334" s="20" t="n">
        <f aca="false">INDEX(Lookup!$D$4:$D$18,MATCH(C1334,Lookup!$A$4:$A$18,0))</f>
        <v>0.012</v>
      </c>
      <c r="T1334" s="21" t="n">
        <f aca="false">ROUND(P1334*S1334,2)</f>
        <v>3.6</v>
      </c>
      <c r="U1334" s="21" t="n">
        <f aca="false">IF(T1334&lt;=10,1,IF(T1334&lt;=20,2,IF(T1334&lt;=30,3,IF(T1334&lt;=40,4,IF(T1334&lt;=50,5,IF(T1334&lt;=100,6,IF(T1334&lt;=250,7,8)))))))</f>
        <v>1</v>
      </c>
      <c r="V1334" s="21" t="n">
        <f aca="false">IF(AND(OR(Dashboard!$T$3="All",R1334=Dashboard!$T$3),OR(Dashboard!$T$4="All",D1334=Dashboard!$T$4)),1,0)</f>
        <v>1</v>
      </c>
      <c r="W1334" s="21" t="n">
        <f aca="false">IF(V1334=1,T1334+ROW()/10000000,0)</f>
        <v>3.6001334</v>
      </c>
    </row>
    <row r="1335" customFormat="false" ht="15" hidden="false" customHeight="false" outlineLevel="0" collapsed="false">
      <c r="A1335" s="0" t="n">
        <v>18462609</v>
      </c>
      <c r="B1335" s="0" t="s">
        <v>4055</v>
      </c>
      <c r="C1335" s="0" t="n">
        <v>1</v>
      </c>
      <c r="D1335" s="0" t="s">
        <v>3667</v>
      </c>
      <c r="E1335" s="0" t="s">
        <v>4056</v>
      </c>
      <c r="F1335" s="0" t="s">
        <v>4036</v>
      </c>
      <c r="G1335" s="0" t="s">
        <v>4037</v>
      </c>
      <c r="H1335" s="0" t="s">
        <v>4057</v>
      </c>
      <c r="I1335" s="0" t="s">
        <v>2123</v>
      </c>
      <c r="J1335" s="0" t="s">
        <v>47</v>
      </c>
      <c r="K1335" s="0" t="s">
        <v>47</v>
      </c>
      <c r="L1335" s="0" t="s">
        <v>47</v>
      </c>
      <c r="M1335" s="0" t="s">
        <v>47</v>
      </c>
      <c r="N1335" s="0" t="n">
        <v>2</v>
      </c>
      <c r="O1335" s="0" t="n">
        <v>0</v>
      </c>
      <c r="P1335" s="0" t="n">
        <v>600</v>
      </c>
      <c r="Q1335" s="0" t="n">
        <v>1</v>
      </c>
      <c r="R1335" s="0" t="str">
        <f aca="false">INDEX(Lookup!$B$4:$B$18,MATCH(C1335,Lookup!$A$4:$A$18,0))</f>
        <v>India</v>
      </c>
      <c r="S1335" s="20" t="n">
        <f aca="false">INDEX(Lookup!$D$4:$D$18,MATCH(C1335,Lookup!$A$4:$A$18,0))</f>
        <v>0.012</v>
      </c>
      <c r="T1335" s="21" t="n">
        <f aca="false">ROUND(P1335*S1335,2)</f>
        <v>7.2</v>
      </c>
      <c r="U1335" s="21" t="n">
        <f aca="false">IF(T1335&lt;=10,1,IF(T1335&lt;=20,2,IF(T1335&lt;=30,3,IF(T1335&lt;=40,4,IF(T1335&lt;=50,5,IF(T1335&lt;=100,6,IF(T1335&lt;=250,7,8)))))))</f>
        <v>1</v>
      </c>
      <c r="V1335" s="21" t="n">
        <f aca="false">IF(AND(OR(Dashboard!$T$3="All",R1335=Dashboard!$T$3),OR(Dashboard!$T$4="All",D1335=Dashboard!$T$4)),1,0)</f>
        <v>1</v>
      </c>
      <c r="W1335" s="21" t="n">
        <f aca="false">IF(V1335=1,T1335+ROW()/10000000,0)</f>
        <v>7.2001335</v>
      </c>
    </row>
    <row r="1336" customFormat="false" ht="15" hidden="false" customHeight="false" outlineLevel="0" collapsed="false">
      <c r="A1336" s="0" t="n">
        <v>3565</v>
      </c>
      <c r="B1336" s="0" t="s">
        <v>4058</v>
      </c>
      <c r="C1336" s="0" t="n">
        <v>1</v>
      </c>
      <c r="D1336" s="0" t="s">
        <v>3667</v>
      </c>
      <c r="E1336" s="0" t="s">
        <v>4059</v>
      </c>
      <c r="F1336" s="0" t="s">
        <v>4060</v>
      </c>
      <c r="G1336" s="0" t="s">
        <v>4061</v>
      </c>
      <c r="H1336" s="0" t="s">
        <v>3119</v>
      </c>
      <c r="I1336" s="0" t="s">
        <v>2123</v>
      </c>
      <c r="J1336" s="0" t="s">
        <v>47</v>
      </c>
      <c r="K1336" s="0" t="s">
        <v>46</v>
      </c>
      <c r="L1336" s="0" t="s">
        <v>47</v>
      </c>
      <c r="M1336" s="0" t="s">
        <v>47</v>
      </c>
      <c r="N1336" s="0" t="n">
        <v>1</v>
      </c>
      <c r="O1336" s="0" t="n">
        <v>16</v>
      </c>
      <c r="P1336" s="0" t="n">
        <v>350</v>
      </c>
      <c r="Q1336" s="0" t="n">
        <v>2.5</v>
      </c>
      <c r="R1336" s="0" t="str">
        <f aca="false">INDEX(Lookup!$B$4:$B$18,MATCH(C1336,Lookup!$A$4:$A$18,0))</f>
        <v>India</v>
      </c>
      <c r="S1336" s="20" t="n">
        <f aca="false">INDEX(Lookup!$D$4:$D$18,MATCH(C1336,Lookup!$A$4:$A$18,0))</f>
        <v>0.012</v>
      </c>
      <c r="T1336" s="21" t="n">
        <f aca="false">ROUND(P1336*S1336,2)</f>
        <v>4.2</v>
      </c>
      <c r="U1336" s="21" t="n">
        <f aca="false">IF(T1336&lt;=10,1,IF(T1336&lt;=20,2,IF(T1336&lt;=30,3,IF(T1336&lt;=40,4,IF(T1336&lt;=50,5,IF(T1336&lt;=100,6,IF(T1336&lt;=250,7,8)))))))</f>
        <v>1</v>
      </c>
      <c r="V1336" s="21" t="n">
        <f aca="false">IF(AND(OR(Dashboard!$T$3="All",R1336=Dashboard!$T$3),OR(Dashboard!$T$4="All",D1336=Dashboard!$T$4)),1,0)</f>
        <v>1</v>
      </c>
      <c r="W1336" s="21" t="n">
        <f aca="false">IF(V1336=1,T1336+ROW()/10000000,0)</f>
        <v>4.2001336</v>
      </c>
    </row>
    <row r="1337" customFormat="false" ht="15" hidden="false" customHeight="false" outlineLevel="0" collapsed="false">
      <c r="A1337" s="0" t="n">
        <v>18367364</v>
      </c>
      <c r="B1337" s="0" t="s">
        <v>4062</v>
      </c>
      <c r="C1337" s="0" t="n">
        <v>1</v>
      </c>
      <c r="D1337" s="0" t="s">
        <v>3667</v>
      </c>
      <c r="E1337" s="0" t="s">
        <v>4063</v>
      </c>
      <c r="F1337" s="0" t="s">
        <v>4060</v>
      </c>
      <c r="G1337" s="0" t="s">
        <v>4061</v>
      </c>
      <c r="H1337" s="0" t="s">
        <v>2050</v>
      </c>
      <c r="I1337" s="0" t="s">
        <v>2123</v>
      </c>
      <c r="J1337" s="0" t="s">
        <v>47</v>
      </c>
      <c r="K1337" s="0" t="s">
        <v>47</v>
      </c>
      <c r="L1337" s="0" t="s">
        <v>47</v>
      </c>
      <c r="M1337" s="0" t="s">
        <v>47</v>
      </c>
      <c r="N1337" s="0" t="n">
        <v>1</v>
      </c>
      <c r="O1337" s="0" t="n">
        <v>13</v>
      </c>
      <c r="P1337" s="0" t="n">
        <v>400</v>
      </c>
      <c r="Q1337" s="0" t="n">
        <v>3.2</v>
      </c>
      <c r="R1337" s="0" t="str">
        <f aca="false">INDEX(Lookup!$B$4:$B$18,MATCH(C1337,Lookup!$A$4:$A$18,0))</f>
        <v>India</v>
      </c>
      <c r="S1337" s="20" t="n">
        <f aca="false">INDEX(Lookup!$D$4:$D$18,MATCH(C1337,Lookup!$A$4:$A$18,0))</f>
        <v>0.012</v>
      </c>
      <c r="T1337" s="21" t="n">
        <f aca="false">ROUND(P1337*S1337,2)</f>
        <v>4.8</v>
      </c>
      <c r="U1337" s="21" t="n">
        <f aca="false">IF(T1337&lt;=10,1,IF(T1337&lt;=20,2,IF(T1337&lt;=30,3,IF(T1337&lt;=40,4,IF(T1337&lt;=50,5,IF(T1337&lt;=100,6,IF(T1337&lt;=250,7,8)))))))</f>
        <v>1</v>
      </c>
      <c r="V1337" s="21" t="n">
        <f aca="false">IF(AND(OR(Dashboard!$T$3="All",R1337=Dashboard!$T$3),OR(Dashboard!$T$4="All",D1337=Dashboard!$T$4)),1,0)</f>
        <v>1</v>
      </c>
      <c r="W1337" s="21" t="n">
        <f aca="false">IF(V1337=1,T1337+ROW()/10000000,0)</f>
        <v>4.8001337</v>
      </c>
    </row>
    <row r="1338" customFormat="false" ht="15" hidden="false" customHeight="false" outlineLevel="0" collapsed="false">
      <c r="A1338" s="0" t="n">
        <v>1028</v>
      </c>
      <c r="B1338" s="0" t="s">
        <v>4064</v>
      </c>
      <c r="C1338" s="0" t="n">
        <v>1</v>
      </c>
      <c r="D1338" s="0" t="s">
        <v>3667</v>
      </c>
      <c r="E1338" s="0" t="s">
        <v>4065</v>
      </c>
      <c r="F1338" s="0" t="s">
        <v>4060</v>
      </c>
      <c r="G1338" s="0" t="s">
        <v>4061</v>
      </c>
      <c r="H1338" s="0" t="s">
        <v>2288</v>
      </c>
      <c r="I1338" s="0" t="s">
        <v>2123</v>
      </c>
      <c r="J1338" s="0" t="s">
        <v>47</v>
      </c>
      <c r="K1338" s="0" t="s">
        <v>46</v>
      </c>
      <c r="L1338" s="0" t="s">
        <v>47</v>
      </c>
      <c r="M1338" s="0" t="s">
        <v>47</v>
      </c>
      <c r="N1338" s="0" t="n">
        <v>1</v>
      </c>
      <c r="O1338" s="0" t="n">
        <v>160</v>
      </c>
      <c r="P1338" s="0" t="n">
        <v>400</v>
      </c>
      <c r="Q1338" s="0" t="n">
        <v>3</v>
      </c>
      <c r="R1338" s="0" t="str">
        <f aca="false">INDEX(Lookup!$B$4:$B$18,MATCH(C1338,Lookup!$A$4:$A$18,0))</f>
        <v>India</v>
      </c>
      <c r="S1338" s="20" t="n">
        <f aca="false">INDEX(Lookup!$D$4:$D$18,MATCH(C1338,Lookup!$A$4:$A$18,0))</f>
        <v>0.012</v>
      </c>
      <c r="T1338" s="21" t="n">
        <f aca="false">ROUND(P1338*S1338,2)</f>
        <v>4.8</v>
      </c>
      <c r="U1338" s="21" t="n">
        <f aca="false">IF(T1338&lt;=10,1,IF(T1338&lt;=20,2,IF(T1338&lt;=30,3,IF(T1338&lt;=40,4,IF(T1338&lt;=50,5,IF(T1338&lt;=100,6,IF(T1338&lt;=250,7,8)))))))</f>
        <v>1</v>
      </c>
      <c r="V1338" s="21" t="n">
        <f aca="false">IF(AND(OR(Dashboard!$T$3="All",R1338=Dashboard!$T$3),OR(Dashboard!$T$4="All",D1338=Dashboard!$T$4)),1,0)</f>
        <v>1</v>
      </c>
      <c r="W1338" s="21" t="n">
        <f aca="false">IF(V1338=1,T1338+ROW()/10000000,0)</f>
        <v>4.8001338</v>
      </c>
    </row>
    <row r="1339" customFormat="false" ht="15" hidden="false" customHeight="false" outlineLevel="0" collapsed="false">
      <c r="A1339" s="0" t="n">
        <v>308673</v>
      </c>
      <c r="B1339" s="0" t="s">
        <v>4066</v>
      </c>
      <c r="C1339" s="0" t="n">
        <v>1</v>
      </c>
      <c r="D1339" s="0" t="s">
        <v>3667</v>
      </c>
      <c r="E1339" s="0" t="s">
        <v>4067</v>
      </c>
      <c r="F1339" s="0" t="s">
        <v>4060</v>
      </c>
      <c r="G1339" s="0" t="s">
        <v>4061</v>
      </c>
      <c r="H1339" s="0" t="s">
        <v>4068</v>
      </c>
      <c r="I1339" s="0" t="s">
        <v>2123</v>
      </c>
      <c r="J1339" s="0" t="s">
        <v>47</v>
      </c>
      <c r="K1339" s="0" t="s">
        <v>47</v>
      </c>
      <c r="L1339" s="0" t="s">
        <v>47</v>
      </c>
      <c r="M1339" s="0" t="s">
        <v>47</v>
      </c>
      <c r="N1339" s="0" t="n">
        <v>1</v>
      </c>
      <c r="O1339" s="0" t="n">
        <v>36</v>
      </c>
      <c r="P1339" s="0" t="n">
        <v>200</v>
      </c>
      <c r="Q1339" s="0" t="n">
        <v>2.6</v>
      </c>
      <c r="R1339" s="0" t="str">
        <f aca="false">INDEX(Lookup!$B$4:$B$18,MATCH(C1339,Lookup!$A$4:$A$18,0))</f>
        <v>India</v>
      </c>
      <c r="S1339" s="20" t="n">
        <f aca="false">INDEX(Lookup!$D$4:$D$18,MATCH(C1339,Lookup!$A$4:$A$18,0))</f>
        <v>0.012</v>
      </c>
      <c r="T1339" s="21" t="n">
        <f aca="false">ROUND(P1339*S1339,2)</f>
        <v>2.4</v>
      </c>
      <c r="U1339" s="21" t="n">
        <f aca="false">IF(T1339&lt;=10,1,IF(T1339&lt;=20,2,IF(T1339&lt;=30,3,IF(T1339&lt;=40,4,IF(T1339&lt;=50,5,IF(T1339&lt;=100,6,IF(T1339&lt;=250,7,8)))))))</f>
        <v>1</v>
      </c>
      <c r="V1339" s="21" t="n">
        <f aca="false">IF(AND(OR(Dashboard!$T$3="All",R1339=Dashboard!$T$3),OR(Dashboard!$T$4="All",D1339=Dashboard!$T$4)),1,0)</f>
        <v>1</v>
      </c>
      <c r="W1339" s="21" t="n">
        <f aca="false">IF(V1339=1,T1339+ROW()/10000000,0)</f>
        <v>2.4001339</v>
      </c>
    </row>
    <row r="1340" customFormat="false" ht="15" hidden="false" customHeight="false" outlineLevel="0" collapsed="false">
      <c r="A1340" s="0" t="n">
        <v>18383473</v>
      </c>
      <c r="B1340" s="0" t="s">
        <v>4069</v>
      </c>
      <c r="C1340" s="0" t="n">
        <v>1</v>
      </c>
      <c r="D1340" s="0" t="s">
        <v>3667</v>
      </c>
      <c r="E1340" s="0" t="s">
        <v>4070</v>
      </c>
      <c r="F1340" s="0" t="s">
        <v>4060</v>
      </c>
      <c r="G1340" s="0" t="s">
        <v>4061</v>
      </c>
      <c r="H1340" s="0" t="s">
        <v>2147</v>
      </c>
      <c r="I1340" s="0" t="s">
        <v>2123</v>
      </c>
      <c r="J1340" s="0" t="s">
        <v>47</v>
      </c>
      <c r="K1340" s="0" t="s">
        <v>46</v>
      </c>
      <c r="L1340" s="0" t="s">
        <v>47</v>
      </c>
      <c r="M1340" s="0" t="s">
        <v>47</v>
      </c>
      <c r="N1340" s="0" t="n">
        <v>2</v>
      </c>
      <c r="O1340" s="0" t="n">
        <v>17</v>
      </c>
      <c r="P1340" s="0" t="n">
        <v>700</v>
      </c>
      <c r="Q1340" s="0" t="n">
        <v>3.2</v>
      </c>
      <c r="R1340" s="0" t="str">
        <f aca="false">INDEX(Lookup!$B$4:$B$18,MATCH(C1340,Lookup!$A$4:$A$18,0))</f>
        <v>India</v>
      </c>
      <c r="S1340" s="20" t="n">
        <f aca="false">INDEX(Lookup!$D$4:$D$18,MATCH(C1340,Lookup!$A$4:$A$18,0))</f>
        <v>0.012</v>
      </c>
      <c r="T1340" s="21" t="n">
        <f aca="false">ROUND(P1340*S1340,2)</f>
        <v>8.4</v>
      </c>
      <c r="U1340" s="21" t="n">
        <f aca="false">IF(T1340&lt;=10,1,IF(T1340&lt;=20,2,IF(T1340&lt;=30,3,IF(T1340&lt;=40,4,IF(T1340&lt;=50,5,IF(T1340&lt;=100,6,IF(T1340&lt;=250,7,8)))))))</f>
        <v>1</v>
      </c>
      <c r="V1340" s="21" t="n">
        <f aca="false">IF(AND(OR(Dashboard!$T$3="All",R1340=Dashboard!$T$3),OR(Dashboard!$T$4="All",D1340=Dashboard!$T$4)),1,0)</f>
        <v>1</v>
      </c>
      <c r="W1340" s="21" t="n">
        <f aca="false">IF(V1340=1,T1340+ROW()/10000000,0)</f>
        <v>8.400134</v>
      </c>
    </row>
    <row r="1341" customFormat="false" ht="15" hidden="false" customHeight="false" outlineLevel="0" collapsed="false">
      <c r="A1341" s="0" t="n">
        <v>18444416</v>
      </c>
      <c r="B1341" s="0" t="s">
        <v>4071</v>
      </c>
      <c r="C1341" s="0" t="n">
        <v>1</v>
      </c>
      <c r="D1341" s="0" t="s">
        <v>3667</v>
      </c>
      <c r="E1341" s="0" t="s">
        <v>4072</v>
      </c>
      <c r="F1341" s="0" t="s">
        <v>4060</v>
      </c>
      <c r="G1341" s="0" t="s">
        <v>4061</v>
      </c>
      <c r="H1341" s="0" t="s">
        <v>4073</v>
      </c>
      <c r="I1341" s="0" t="s">
        <v>2123</v>
      </c>
      <c r="J1341" s="0" t="s">
        <v>47</v>
      </c>
      <c r="K1341" s="0" t="s">
        <v>47</v>
      </c>
      <c r="L1341" s="0" t="s">
        <v>47</v>
      </c>
      <c r="M1341" s="0" t="s">
        <v>47</v>
      </c>
      <c r="N1341" s="0" t="n">
        <v>1</v>
      </c>
      <c r="O1341" s="0" t="n">
        <v>11</v>
      </c>
      <c r="P1341" s="0" t="n">
        <v>350</v>
      </c>
      <c r="Q1341" s="0" t="n">
        <v>3.3</v>
      </c>
      <c r="R1341" s="0" t="str">
        <f aca="false">INDEX(Lookup!$B$4:$B$18,MATCH(C1341,Lookup!$A$4:$A$18,0))</f>
        <v>India</v>
      </c>
      <c r="S1341" s="20" t="n">
        <f aca="false">INDEX(Lookup!$D$4:$D$18,MATCH(C1341,Lookup!$A$4:$A$18,0))</f>
        <v>0.012</v>
      </c>
      <c r="T1341" s="21" t="n">
        <f aca="false">ROUND(P1341*S1341,2)</f>
        <v>4.2</v>
      </c>
      <c r="U1341" s="21" t="n">
        <f aca="false">IF(T1341&lt;=10,1,IF(T1341&lt;=20,2,IF(T1341&lt;=30,3,IF(T1341&lt;=40,4,IF(T1341&lt;=50,5,IF(T1341&lt;=100,6,IF(T1341&lt;=250,7,8)))))))</f>
        <v>1</v>
      </c>
      <c r="V1341" s="21" t="n">
        <f aca="false">IF(AND(OR(Dashboard!$T$3="All",R1341=Dashboard!$T$3),OR(Dashboard!$T$4="All",D1341=Dashboard!$T$4)),1,0)</f>
        <v>1</v>
      </c>
      <c r="W1341" s="21" t="n">
        <f aca="false">IF(V1341=1,T1341+ROW()/10000000,0)</f>
        <v>4.2001341</v>
      </c>
    </row>
    <row r="1342" customFormat="false" ht="15" hidden="false" customHeight="false" outlineLevel="0" collapsed="false">
      <c r="A1342" s="0" t="n">
        <v>18161609</v>
      </c>
      <c r="B1342" s="0" t="s">
        <v>3113</v>
      </c>
      <c r="C1342" s="0" t="n">
        <v>1</v>
      </c>
      <c r="D1342" s="0" t="s">
        <v>3667</v>
      </c>
      <c r="E1342" s="0" t="s">
        <v>4074</v>
      </c>
      <c r="F1342" s="0" t="s">
        <v>4060</v>
      </c>
      <c r="G1342" s="0" t="s">
        <v>4061</v>
      </c>
      <c r="H1342" s="0" t="s">
        <v>153</v>
      </c>
      <c r="I1342" s="0" t="s">
        <v>2123</v>
      </c>
      <c r="J1342" s="0" t="s">
        <v>47</v>
      </c>
      <c r="K1342" s="0" t="s">
        <v>47</v>
      </c>
      <c r="L1342" s="0" t="s">
        <v>47</v>
      </c>
      <c r="M1342" s="0" t="s">
        <v>47</v>
      </c>
      <c r="N1342" s="0" t="n">
        <v>1</v>
      </c>
      <c r="O1342" s="0" t="n">
        <v>9</v>
      </c>
      <c r="P1342" s="0" t="n">
        <v>450</v>
      </c>
      <c r="Q1342" s="0" t="n">
        <v>3.1</v>
      </c>
      <c r="R1342" s="0" t="str">
        <f aca="false">INDEX(Lookup!$B$4:$B$18,MATCH(C1342,Lookup!$A$4:$A$18,0))</f>
        <v>India</v>
      </c>
      <c r="S1342" s="20" t="n">
        <f aca="false">INDEX(Lookup!$D$4:$D$18,MATCH(C1342,Lookup!$A$4:$A$18,0))</f>
        <v>0.012</v>
      </c>
      <c r="T1342" s="21" t="n">
        <f aca="false">ROUND(P1342*S1342,2)</f>
        <v>5.4</v>
      </c>
      <c r="U1342" s="21" t="n">
        <f aca="false">IF(T1342&lt;=10,1,IF(T1342&lt;=20,2,IF(T1342&lt;=30,3,IF(T1342&lt;=40,4,IF(T1342&lt;=50,5,IF(T1342&lt;=100,6,IF(T1342&lt;=250,7,8)))))))</f>
        <v>1</v>
      </c>
      <c r="V1342" s="21" t="n">
        <f aca="false">IF(AND(OR(Dashboard!$T$3="All",R1342=Dashboard!$T$3),OR(Dashboard!$T$4="All",D1342=Dashboard!$T$4)),1,0)</f>
        <v>1</v>
      </c>
      <c r="W1342" s="21" t="n">
        <f aca="false">IF(V1342=1,T1342+ROW()/10000000,0)</f>
        <v>5.4001342</v>
      </c>
    </row>
    <row r="1343" customFormat="false" ht="15" hidden="false" customHeight="false" outlineLevel="0" collapsed="false">
      <c r="A1343" s="0" t="n">
        <v>611</v>
      </c>
      <c r="B1343" s="0" t="s">
        <v>3113</v>
      </c>
      <c r="C1343" s="0" t="n">
        <v>1</v>
      </c>
      <c r="D1343" s="0" t="s">
        <v>3667</v>
      </c>
      <c r="E1343" s="0" t="s">
        <v>4075</v>
      </c>
      <c r="F1343" s="0" t="s">
        <v>4060</v>
      </c>
      <c r="G1343" s="0" t="s">
        <v>4061</v>
      </c>
      <c r="H1343" s="0" t="s">
        <v>153</v>
      </c>
      <c r="I1343" s="0" t="s">
        <v>2123</v>
      </c>
      <c r="J1343" s="0" t="s">
        <v>47</v>
      </c>
      <c r="K1343" s="0" t="s">
        <v>47</v>
      </c>
      <c r="L1343" s="0" t="s">
        <v>47</v>
      </c>
      <c r="M1343" s="0" t="s">
        <v>47</v>
      </c>
      <c r="N1343" s="0" t="n">
        <v>1</v>
      </c>
      <c r="O1343" s="0" t="n">
        <v>26</v>
      </c>
      <c r="P1343" s="0" t="n">
        <v>450</v>
      </c>
      <c r="Q1343" s="0" t="n">
        <v>3.2</v>
      </c>
      <c r="R1343" s="0" t="str">
        <f aca="false">INDEX(Lookup!$B$4:$B$18,MATCH(C1343,Lookup!$A$4:$A$18,0))</f>
        <v>India</v>
      </c>
      <c r="S1343" s="20" t="n">
        <f aca="false">INDEX(Lookup!$D$4:$D$18,MATCH(C1343,Lookup!$A$4:$A$18,0))</f>
        <v>0.012</v>
      </c>
      <c r="T1343" s="21" t="n">
        <f aca="false">ROUND(P1343*S1343,2)</f>
        <v>5.4</v>
      </c>
      <c r="U1343" s="21" t="n">
        <f aca="false">IF(T1343&lt;=10,1,IF(T1343&lt;=20,2,IF(T1343&lt;=30,3,IF(T1343&lt;=40,4,IF(T1343&lt;=50,5,IF(T1343&lt;=100,6,IF(T1343&lt;=250,7,8)))))))</f>
        <v>1</v>
      </c>
      <c r="V1343" s="21" t="n">
        <f aca="false">IF(AND(OR(Dashboard!$T$3="All",R1343=Dashboard!$T$3),OR(Dashboard!$T$4="All",D1343=Dashboard!$T$4)),1,0)</f>
        <v>1</v>
      </c>
      <c r="W1343" s="21" t="n">
        <f aca="false">IF(V1343=1,T1343+ROW()/10000000,0)</f>
        <v>5.4001343</v>
      </c>
    </row>
    <row r="1344" customFormat="false" ht="15" hidden="false" customHeight="false" outlineLevel="0" collapsed="false">
      <c r="A1344" s="0" t="n">
        <v>18322677</v>
      </c>
      <c r="B1344" s="0" t="s">
        <v>4076</v>
      </c>
      <c r="C1344" s="0" t="n">
        <v>1</v>
      </c>
      <c r="D1344" s="0" t="s">
        <v>3667</v>
      </c>
      <c r="E1344" s="0" t="s">
        <v>4077</v>
      </c>
      <c r="F1344" s="0" t="s">
        <v>4060</v>
      </c>
      <c r="G1344" s="0" t="s">
        <v>4061</v>
      </c>
      <c r="H1344" s="0" t="s">
        <v>4078</v>
      </c>
      <c r="I1344" s="0" t="s">
        <v>2123</v>
      </c>
      <c r="J1344" s="0" t="s">
        <v>47</v>
      </c>
      <c r="K1344" s="0" t="s">
        <v>46</v>
      </c>
      <c r="L1344" s="0" t="s">
        <v>47</v>
      </c>
      <c r="M1344" s="0" t="s">
        <v>47</v>
      </c>
      <c r="N1344" s="0" t="n">
        <v>1</v>
      </c>
      <c r="O1344" s="0" t="n">
        <v>21</v>
      </c>
      <c r="P1344" s="0" t="n">
        <v>400</v>
      </c>
      <c r="Q1344" s="0" t="n">
        <v>3.2</v>
      </c>
      <c r="R1344" s="0" t="str">
        <f aca="false">INDEX(Lookup!$B$4:$B$18,MATCH(C1344,Lookup!$A$4:$A$18,0))</f>
        <v>India</v>
      </c>
      <c r="S1344" s="20" t="n">
        <f aca="false">INDEX(Lookup!$D$4:$D$18,MATCH(C1344,Lookup!$A$4:$A$18,0))</f>
        <v>0.012</v>
      </c>
      <c r="T1344" s="21" t="n">
        <f aca="false">ROUND(P1344*S1344,2)</f>
        <v>4.8</v>
      </c>
      <c r="U1344" s="21" t="n">
        <f aca="false">IF(T1344&lt;=10,1,IF(T1344&lt;=20,2,IF(T1344&lt;=30,3,IF(T1344&lt;=40,4,IF(T1344&lt;=50,5,IF(T1344&lt;=100,6,IF(T1344&lt;=250,7,8)))))))</f>
        <v>1</v>
      </c>
      <c r="V1344" s="21" t="n">
        <f aca="false">IF(AND(OR(Dashboard!$T$3="All",R1344=Dashboard!$T$3),OR(Dashboard!$T$4="All",D1344=Dashboard!$T$4)),1,0)</f>
        <v>1</v>
      </c>
      <c r="W1344" s="21" t="n">
        <f aca="false">IF(V1344=1,T1344+ROW()/10000000,0)</f>
        <v>4.8001344</v>
      </c>
    </row>
    <row r="1345" customFormat="false" ht="15" hidden="false" customHeight="false" outlineLevel="0" collapsed="false">
      <c r="A1345" s="0" t="n">
        <v>18204847</v>
      </c>
      <c r="B1345" s="0" t="s">
        <v>4079</v>
      </c>
      <c r="C1345" s="0" t="n">
        <v>1</v>
      </c>
      <c r="D1345" s="0" t="s">
        <v>3667</v>
      </c>
      <c r="E1345" s="0" t="s">
        <v>4080</v>
      </c>
      <c r="F1345" s="0" t="s">
        <v>4060</v>
      </c>
      <c r="G1345" s="0" t="s">
        <v>4061</v>
      </c>
      <c r="H1345" s="0" t="s">
        <v>156</v>
      </c>
      <c r="I1345" s="0" t="s">
        <v>2123</v>
      </c>
      <c r="J1345" s="0" t="s">
        <v>47</v>
      </c>
      <c r="K1345" s="0" t="s">
        <v>46</v>
      </c>
      <c r="L1345" s="0" t="s">
        <v>46</v>
      </c>
      <c r="M1345" s="0" t="s">
        <v>47</v>
      </c>
      <c r="N1345" s="0" t="n">
        <v>2</v>
      </c>
      <c r="O1345" s="0" t="n">
        <v>25</v>
      </c>
      <c r="P1345" s="0" t="n">
        <v>600</v>
      </c>
      <c r="Q1345" s="0" t="n">
        <v>3.3</v>
      </c>
      <c r="R1345" s="0" t="str">
        <f aca="false">INDEX(Lookup!$B$4:$B$18,MATCH(C1345,Lookup!$A$4:$A$18,0))</f>
        <v>India</v>
      </c>
      <c r="S1345" s="20" t="n">
        <f aca="false">INDEX(Lookup!$D$4:$D$18,MATCH(C1345,Lookup!$A$4:$A$18,0))</f>
        <v>0.012</v>
      </c>
      <c r="T1345" s="21" t="n">
        <f aca="false">ROUND(P1345*S1345,2)</f>
        <v>7.2</v>
      </c>
      <c r="U1345" s="21" t="n">
        <f aca="false">IF(T1345&lt;=10,1,IF(T1345&lt;=20,2,IF(T1345&lt;=30,3,IF(T1345&lt;=40,4,IF(T1345&lt;=50,5,IF(T1345&lt;=100,6,IF(T1345&lt;=250,7,8)))))))</f>
        <v>1</v>
      </c>
      <c r="V1345" s="21" t="n">
        <f aca="false">IF(AND(OR(Dashboard!$T$3="All",R1345=Dashboard!$T$3),OR(Dashboard!$T$4="All",D1345=Dashboard!$T$4)),1,0)</f>
        <v>1</v>
      </c>
      <c r="W1345" s="21" t="n">
        <f aca="false">IF(V1345=1,T1345+ROW()/10000000,0)</f>
        <v>7.2001345</v>
      </c>
    </row>
    <row r="1346" customFormat="false" ht="15" hidden="false" customHeight="false" outlineLevel="0" collapsed="false">
      <c r="A1346" s="0" t="n">
        <v>308044</v>
      </c>
      <c r="B1346" s="0" t="s">
        <v>4081</v>
      </c>
      <c r="C1346" s="0" t="n">
        <v>1</v>
      </c>
      <c r="D1346" s="0" t="s">
        <v>3667</v>
      </c>
      <c r="E1346" s="0" t="s">
        <v>4082</v>
      </c>
      <c r="F1346" s="0" t="s">
        <v>4060</v>
      </c>
      <c r="G1346" s="0" t="s">
        <v>4061</v>
      </c>
      <c r="H1346" s="0" t="s">
        <v>3942</v>
      </c>
      <c r="I1346" s="0" t="s">
        <v>2123</v>
      </c>
      <c r="J1346" s="0" t="s">
        <v>47</v>
      </c>
      <c r="K1346" s="0" t="s">
        <v>46</v>
      </c>
      <c r="L1346" s="0" t="s">
        <v>47</v>
      </c>
      <c r="M1346" s="0" t="s">
        <v>47</v>
      </c>
      <c r="N1346" s="0" t="n">
        <v>1</v>
      </c>
      <c r="O1346" s="0" t="n">
        <v>18</v>
      </c>
      <c r="P1346" s="0" t="n">
        <v>200</v>
      </c>
      <c r="Q1346" s="0" t="n">
        <v>2.8</v>
      </c>
      <c r="R1346" s="0" t="str">
        <f aca="false">INDEX(Lookup!$B$4:$B$18,MATCH(C1346,Lookup!$A$4:$A$18,0))</f>
        <v>India</v>
      </c>
      <c r="S1346" s="20" t="n">
        <f aca="false">INDEX(Lookup!$D$4:$D$18,MATCH(C1346,Lookup!$A$4:$A$18,0))</f>
        <v>0.012</v>
      </c>
      <c r="T1346" s="21" t="n">
        <f aca="false">ROUND(P1346*S1346,2)</f>
        <v>2.4</v>
      </c>
      <c r="U1346" s="21" t="n">
        <f aca="false">IF(T1346&lt;=10,1,IF(T1346&lt;=20,2,IF(T1346&lt;=30,3,IF(T1346&lt;=40,4,IF(T1346&lt;=50,5,IF(T1346&lt;=100,6,IF(T1346&lt;=250,7,8)))))))</f>
        <v>1</v>
      </c>
      <c r="V1346" s="21" t="n">
        <f aca="false">IF(AND(OR(Dashboard!$T$3="All",R1346=Dashboard!$T$3),OR(Dashboard!$T$4="All",D1346=Dashboard!$T$4)),1,0)</f>
        <v>1</v>
      </c>
      <c r="W1346" s="21" t="n">
        <f aca="false">IF(V1346=1,T1346+ROW()/10000000,0)</f>
        <v>2.4001346</v>
      </c>
    </row>
    <row r="1347" customFormat="false" ht="15" hidden="false" customHeight="false" outlineLevel="0" collapsed="false">
      <c r="A1347" s="0" t="n">
        <v>18294819</v>
      </c>
      <c r="B1347" s="0" t="s">
        <v>4083</v>
      </c>
      <c r="C1347" s="0" t="n">
        <v>1</v>
      </c>
      <c r="D1347" s="0" t="s">
        <v>3667</v>
      </c>
      <c r="E1347" s="0" t="s">
        <v>4084</v>
      </c>
      <c r="F1347" s="0" t="s">
        <v>4060</v>
      </c>
      <c r="G1347" s="0" t="s">
        <v>4061</v>
      </c>
      <c r="H1347" s="0" t="s">
        <v>2868</v>
      </c>
      <c r="I1347" s="0" t="s">
        <v>2123</v>
      </c>
      <c r="J1347" s="0" t="s">
        <v>47</v>
      </c>
      <c r="K1347" s="0" t="s">
        <v>46</v>
      </c>
      <c r="L1347" s="0" t="s">
        <v>46</v>
      </c>
      <c r="M1347" s="0" t="s">
        <v>47</v>
      </c>
      <c r="N1347" s="0" t="n">
        <v>2</v>
      </c>
      <c r="O1347" s="0" t="n">
        <v>7</v>
      </c>
      <c r="P1347" s="0" t="n">
        <v>600</v>
      </c>
      <c r="Q1347" s="0" t="n">
        <v>2.9</v>
      </c>
      <c r="R1347" s="0" t="str">
        <f aca="false">INDEX(Lookup!$B$4:$B$18,MATCH(C1347,Lookup!$A$4:$A$18,0))</f>
        <v>India</v>
      </c>
      <c r="S1347" s="20" t="n">
        <f aca="false">INDEX(Lookup!$D$4:$D$18,MATCH(C1347,Lookup!$A$4:$A$18,0))</f>
        <v>0.012</v>
      </c>
      <c r="T1347" s="21" t="n">
        <f aca="false">ROUND(P1347*S1347,2)</f>
        <v>7.2</v>
      </c>
      <c r="U1347" s="21" t="n">
        <f aca="false">IF(T1347&lt;=10,1,IF(T1347&lt;=20,2,IF(T1347&lt;=30,3,IF(T1347&lt;=40,4,IF(T1347&lt;=50,5,IF(T1347&lt;=100,6,IF(T1347&lt;=250,7,8)))))))</f>
        <v>1</v>
      </c>
      <c r="V1347" s="21" t="n">
        <f aca="false">IF(AND(OR(Dashboard!$T$3="All",R1347=Dashboard!$T$3),OR(Dashboard!$T$4="All",D1347=Dashboard!$T$4)),1,0)</f>
        <v>1</v>
      </c>
      <c r="W1347" s="21" t="n">
        <f aca="false">IF(V1347=1,T1347+ROW()/10000000,0)</f>
        <v>7.2001347</v>
      </c>
    </row>
    <row r="1348" customFormat="false" ht="15" hidden="false" customHeight="false" outlineLevel="0" collapsed="false">
      <c r="A1348" s="0" t="n">
        <v>309697</v>
      </c>
      <c r="B1348" s="0" t="s">
        <v>4083</v>
      </c>
      <c r="C1348" s="0" t="n">
        <v>1</v>
      </c>
      <c r="D1348" s="0" t="s">
        <v>3667</v>
      </c>
      <c r="E1348" s="0" t="s">
        <v>4085</v>
      </c>
      <c r="F1348" s="0" t="s">
        <v>4060</v>
      </c>
      <c r="G1348" s="0" t="s">
        <v>4061</v>
      </c>
      <c r="H1348" s="0" t="s">
        <v>2868</v>
      </c>
      <c r="I1348" s="0" t="s">
        <v>2123</v>
      </c>
      <c r="J1348" s="0" t="s">
        <v>47</v>
      </c>
      <c r="K1348" s="0" t="s">
        <v>46</v>
      </c>
      <c r="L1348" s="0" t="s">
        <v>47</v>
      </c>
      <c r="M1348" s="0" t="s">
        <v>47</v>
      </c>
      <c r="N1348" s="0" t="n">
        <v>2</v>
      </c>
      <c r="O1348" s="0" t="n">
        <v>35</v>
      </c>
      <c r="P1348" s="0" t="n">
        <v>600</v>
      </c>
      <c r="Q1348" s="0" t="n">
        <v>3</v>
      </c>
      <c r="R1348" s="0" t="str">
        <f aca="false">INDEX(Lookup!$B$4:$B$18,MATCH(C1348,Lookup!$A$4:$A$18,0))</f>
        <v>India</v>
      </c>
      <c r="S1348" s="20" t="n">
        <f aca="false">INDEX(Lookup!$D$4:$D$18,MATCH(C1348,Lookup!$A$4:$A$18,0))</f>
        <v>0.012</v>
      </c>
      <c r="T1348" s="21" t="n">
        <f aca="false">ROUND(P1348*S1348,2)</f>
        <v>7.2</v>
      </c>
      <c r="U1348" s="21" t="n">
        <f aca="false">IF(T1348&lt;=10,1,IF(T1348&lt;=20,2,IF(T1348&lt;=30,3,IF(T1348&lt;=40,4,IF(T1348&lt;=50,5,IF(T1348&lt;=100,6,IF(T1348&lt;=250,7,8)))))))</f>
        <v>1</v>
      </c>
      <c r="V1348" s="21" t="n">
        <f aca="false">IF(AND(OR(Dashboard!$T$3="All",R1348=Dashboard!$T$3),OR(Dashboard!$T$4="All",D1348=Dashboard!$T$4)),1,0)</f>
        <v>1</v>
      </c>
      <c r="W1348" s="21" t="n">
        <f aca="false">IF(V1348=1,T1348+ROW()/10000000,0)</f>
        <v>7.2001348</v>
      </c>
    </row>
    <row r="1349" customFormat="false" ht="15" hidden="false" customHeight="false" outlineLevel="0" collapsed="false">
      <c r="A1349" s="0" t="n">
        <v>18444353</v>
      </c>
      <c r="B1349" s="0" t="s">
        <v>4086</v>
      </c>
      <c r="C1349" s="0" t="n">
        <v>1</v>
      </c>
      <c r="D1349" s="0" t="s">
        <v>3667</v>
      </c>
      <c r="E1349" s="0" t="s">
        <v>4087</v>
      </c>
      <c r="F1349" s="0" t="s">
        <v>4060</v>
      </c>
      <c r="G1349" s="0" t="s">
        <v>4061</v>
      </c>
      <c r="H1349" s="0" t="s">
        <v>156</v>
      </c>
      <c r="I1349" s="0" t="s">
        <v>2123</v>
      </c>
      <c r="J1349" s="0" t="s">
        <v>47</v>
      </c>
      <c r="K1349" s="0" t="s">
        <v>46</v>
      </c>
      <c r="L1349" s="0" t="s">
        <v>47</v>
      </c>
      <c r="M1349" s="0" t="s">
        <v>47</v>
      </c>
      <c r="N1349" s="0" t="n">
        <v>1</v>
      </c>
      <c r="O1349" s="0" t="n">
        <v>18</v>
      </c>
      <c r="P1349" s="0" t="n">
        <v>300</v>
      </c>
      <c r="Q1349" s="0" t="n">
        <v>3.4</v>
      </c>
      <c r="R1349" s="0" t="str">
        <f aca="false">INDEX(Lookup!$B$4:$B$18,MATCH(C1349,Lookup!$A$4:$A$18,0))</f>
        <v>India</v>
      </c>
      <c r="S1349" s="20" t="n">
        <f aca="false">INDEX(Lookup!$D$4:$D$18,MATCH(C1349,Lookup!$A$4:$A$18,0))</f>
        <v>0.012</v>
      </c>
      <c r="T1349" s="21" t="n">
        <f aca="false">ROUND(P1349*S1349,2)</f>
        <v>3.6</v>
      </c>
      <c r="U1349" s="21" t="n">
        <f aca="false">IF(T1349&lt;=10,1,IF(T1349&lt;=20,2,IF(T1349&lt;=30,3,IF(T1349&lt;=40,4,IF(T1349&lt;=50,5,IF(T1349&lt;=100,6,IF(T1349&lt;=250,7,8)))))))</f>
        <v>1</v>
      </c>
      <c r="V1349" s="21" t="n">
        <f aca="false">IF(AND(OR(Dashboard!$T$3="All",R1349=Dashboard!$T$3),OR(Dashboard!$T$4="All",D1349=Dashboard!$T$4)),1,0)</f>
        <v>1</v>
      </c>
      <c r="W1349" s="21" t="n">
        <f aca="false">IF(V1349=1,T1349+ROW()/10000000,0)</f>
        <v>3.6001349</v>
      </c>
    </row>
    <row r="1350" customFormat="false" ht="15" hidden="false" customHeight="false" outlineLevel="0" collapsed="false">
      <c r="A1350" s="0" t="n">
        <v>304185</v>
      </c>
      <c r="B1350" s="0" t="s">
        <v>4088</v>
      </c>
      <c r="C1350" s="0" t="n">
        <v>1</v>
      </c>
      <c r="D1350" s="0" t="s">
        <v>3667</v>
      </c>
      <c r="E1350" s="0" t="s">
        <v>4061</v>
      </c>
      <c r="F1350" s="0" t="s">
        <v>4060</v>
      </c>
      <c r="G1350" s="0" t="s">
        <v>4061</v>
      </c>
      <c r="H1350" s="0" t="s">
        <v>2288</v>
      </c>
      <c r="I1350" s="0" t="s">
        <v>2123</v>
      </c>
      <c r="J1350" s="0" t="s">
        <v>47</v>
      </c>
      <c r="K1350" s="0" t="s">
        <v>47</v>
      </c>
      <c r="L1350" s="0" t="s">
        <v>47</v>
      </c>
      <c r="M1350" s="0" t="s">
        <v>47</v>
      </c>
      <c r="N1350" s="0" t="n">
        <v>2</v>
      </c>
      <c r="O1350" s="0" t="n">
        <v>14</v>
      </c>
      <c r="P1350" s="0" t="n">
        <v>700</v>
      </c>
      <c r="Q1350" s="0" t="n">
        <v>3</v>
      </c>
      <c r="R1350" s="0" t="str">
        <f aca="false">INDEX(Lookup!$B$4:$B$18,MATCH(C1350,Lookup!$A$4:$A$18,0))</f>
        <v>India</v>
      </c>
      <c r="S1350" s="20" t="n">
        <f aca="false">INDEX(Lookup!$D$4:$D$18,MATCH(C1350,Lookup!$A$4:$A$18,0))</f>
        <v>0.012</v>
      </c>
      <c r="T1350" s="21" t="n">
        <f aca="false">ROUND(P1350*S1350,2)</f>
        <v>8.4</v>
      </c>
      <c r="U1350" s="21" t="n">
        <f aca="false">IF(T1350&lt;=10,1,IF(T1350&lt;=20,2,IF(T1350&lt;=30,3,IF(T1350&lt;=40,4,IF(T1350&lt;=50,5,IF(T1350&lt;=100,6,IF(T1350&lt;=250,7,8)))))))</f>
        <v>1</v>
      </c>
      <c r="V1350" s="21" t="n">
        <f aca="false">IF(AND(OR(Dashboard!$T$3="All",R1350=Dashboard!$T$3),OR(Dashboard!$T$4="All",D1350=Dashboard!$T$4)),1,0)</f>
        <v>1</v>
      </c>
      <c r="W1350" s="21" t="n">
        <f aca="false">IF(V1350=1,T1350+ROW()/10000000,0)</f>
        <v>8.400135</v>
      </c>
    </row>
    <row r="1351" customFormat="false" ht="15" hidden="false" customHeight="false" outlineLevel="0" collapsed="false">
      <c r="A1351" s="0" t="n">
        <v>18383489</v>
      </c>
      <c r="B1351" s="0" t="s">
        <v>4089</v>
      </c>
      <c r="C1351" s="0" t="n">
        <v>1</v>
      </c>
      <c r="D1351" s="0" t="s">
        <v>3667</v>
      </c>
      <c r="E1351" s="0" t="s">
        <v>4090</v>
      </c>
      <c r="F1351" s="0" t="s">
        <v>4060</v>
      </c>
      <c r="G1351" s="0" t="s">
        <v>4061</v>
      </c>
      <c r="H1351" s="0" t="s">
        <v>4091</v>
      </c>
      <c r="I1351" s="0" t="s">
        <v>2123</v>
      </c>
      <c r="J1351" s="0" t="s">
        <v>47</v>
      </c>
      <c r="K1351" s="0" t="s">
        <v>47</v>
      </c>
      <c r="L1351" s="0" t="s">
        <v>47</v>
      </c>
      <c r="M1351" s="0" t="s">
        <v>47</v>
      </c>
      <c r="N1351" s="0" t="n">
        <v>1</v>
      </c>
      <c r="O1351" s="0" t="n">
        <v>15</v>
      </c>
      <c r="P1351" s="0" t="n">
        <v>300</v>
      </c>
      <c r="Q1351" s="0" t="n">
        <v>3.2</v>
      </c>
      <c r="R1351" s="0" t="str">
        <f aca="false">INDEX(Lookup!$B$4:$B$18,MATCH(C1351,Lookup!$A$4:$A$18,0))</f>
        <v>India</v>
      </c>
      <c r="S1351" s="20" t="n">
        <f aca="false">INDEX(Lookup!$D$4:$D$18,MATCH(C1351,Lookup!$A$4:$A$18,0))</f>
        <v>0.012</v>
      </c>
      <c r="T1351" s="21" t="n">
        <f aca="false">ROUND(P1351*S1351,2)</f>
        <v>3.6</v>
      </c>
      <c r="U1351" s="21" t="n">
        <f aca="false">IF(T1351&lt;=10,1,IF(T1351&lt;=20,2,IF(T1351&lt;=30,3,IF(T1351&lt;=40,4,IF(T1351&lt;=50,5,IF(T1351&lt;=100,6,IF(T1351&lt;=250,7,8)))))))</f>
        <v>1</v>
      </c>
      <c r="V1351" s="21" t="n">
        <f aca="false">IF(AND(OR(Dashboard!$T$3="All",R1351=Dashboard!$T$3),OR(Dashboard!$T$4="All",D1351=Dashboard!$T$4)),1,0)</f>
        <v>1</v>
      </c>
      <c r="W1351" s="21" t="n">
        <f aca="false">IF(V1351=1,T1351+ROW()/10000000,0)</f>
        <v>3.6001351</v>
      </c>
    </row>
    <row r="1352" customFormat="false" ht="15" hidden="false" customHeight="false" outlineLevel="0" collapsed="false">
      <c r="A1352" s="0" t="n">
        <v>312022</v>
      </c>
      <c r="B1352" s="0" t="s">
        <v>4092</v>
      </c>
      <c r="C1352" s="0" t="n">
        <v>1</v>
      </c>
      <c r="D1352" s="0" t="s">
        <v>3667</v>
      </c>
      <c r="E1352" s="0" t="s">
        <v>4061</v>
      </c>
      <c r="F1352" s="0" t="s">
        <v>4060</v>
      </c>
      <c r="G1352" s="0" t="s">
        <v>4061</v>
      </c>
      <c r="H1352" s="0" t="s">
        <v>156</v>
      </c>
      <c r="I1352" s="0" t="s">
        <v>2123</v>
      </c>
      <c r="J1352" s="0" t="s">
        <v>47</v>
      </c>
      <c r="K1352" s="0" t="s">
        <v>46</v>
      </c>
      <c r="L1352" s="0" t="s">
        <v>47</v>
      </c>
      <c r="M1352" s="0" t="s">
        <v>47</v>
      </c>
      <c r="N1352" s="0" t="n">
        <v>2</v>
      </c>
      <c r="O1352" s="0" t="n">
        <v>18</v>
      </c>
      <c r="P1352" s="0" t="n">
        <v>550</v>
      </c>
      <c r="Q1352" s="0" t="n">
        <v>3.4</v>
      </c>
      <c r="R1352" s="0" t="str">
        <f aca="false">INDEX(Lookup!$B$4:$B$18,MATCH(C1352,Lookup!$A$4:$A$18,0))</f>
        <v>India</v>
      </c>
      <c r="S1352" s="20" t="n">
        <f aca="false">INDEX(Lookup!$D$4:$D$18,MATCH(C1352,Lookup!$A$4:$A$18,0))</f>
        <v>0.012</v>
      </c>
      <c r="T1352" s="21" t="n">
        <f aca="false">ROUND(P1352*S1352,2)</f>
        <v>6.6</v>
      </c>
      <c r="U1352" s="21" t="n">
        <f aca="false">IF(T1352&lt;=10,1,IF(T1352&lt;=20,2,IF(T1352&lt;=30,3,IF(T1352&lt;=40,4,IF(T1352&lt;=50,5,IF(T1352&lt;=100,6,IF(T1352&lt;=250,7,8)))))))</f>
        <v>1</v>
      </c>
      <c r="V1352" s="21" t="n">
        <f aca="false">IF(AND(OR(Dashboard!$T$3="All",R1352=Dashboard!$T$3),OR(Dashboard!$T$4="All",D1352=Dashboard!$T$4)),1,0)</f>
        <v>1</v>
      </c>
      <c r="W1352" s="21" t="n">
        <f aca="false">IF(V1352=1,T1352+ROW()/10000000,0)</f>
        <v>6.6001352</v>
      </c>
    </row>
    <row r="1353" customFormat="false" ht="15" hidden="false" customHeight="false" outlineLevel="0" collapsed="false">
      <c r="A1353" s="0" t="n">
        <v>18425765</v>
      </c>
      <c r="B1353" s="0" t="s">
        <v>4093</v>
      </c>
      <c r="C1353" s="0" t="n">
        <v>1</v>
      </c>
      <c r="D1353" s="0" t="s">
        <v>3667</v>
      </c>
      <c r="E1353" s="0" t="s">
        <v>4094</v>
      </c>
      <c r="F1353" s="0" t="s">
        <v>4060</v>
      </c>
      <c r="G1353" s="0" t="s">
        <v>4061</v>
      </c>
      <c r="H1353" s="0" t="s">
        <v>2128</v>
      </c>
      <c r="I1353" s="0" t="s">
        <v>2123</v>
      </c>
      <c r="J1353" s="0" t="s">
        <v>47</v>
      </c>
      <c r="K1353" s="0" t="s">
        <v>46</v>
      </c>
      <c r="L1353" s="0" t="s">
        <v>47</v>
      </c>
      <c r="M1353" s="0" t="s">
        <v>47</v>
      </c>
      <c r="N1353" s="0" t="n">
        <v>2</v>
      </c>
      <c r="O1353" s="0" t="n">
        <v>29</v>
      </c>
      <c r="P1353" s="0" t="n">
        <v>550</v>
      </c>
      <c r="Q1353" s="0" t="n">
        <v>3.4</v>
      </c>
      <c r="R1353" s="0" t="str">
        <f aca="false">INDEX(Lookup!$B$4:$B$18,MATCH(C1353,Lookup!$A$4:$A$18,0))</f>
        <v>India</v>
      </c>
      <c r="S1353" s="20" t="n">
        <f aca="false">INDEX(Lookup!$D$4:$D$18,MATCH(C1353,Lookup!$A$4:$A$18,0))</f>
        <v>0.012</v>
      </c>
      <c r="T1353" s="21" t="n">
        <f aca="false">ROUND(P1353*S1353,2)</f>
        <v>6.6</v>
      </c>
      <c r="U1353" s="21" t="n">
        <f aca="false">IF(T1353&lt;=10,1,IF(T1353&lt;=20,2,IF(T1353&lt;=30,3,IF(T1353&lt;=40,4,IF(T1353&lt;=50,5,IF(T1353&lt;=100,6,IF(T1353&lt;=250,7,8)))))))</f>
        <v>1</v>
      </c>
      <c r="V1353" s="21" t="n">
        <f aca="false">IF(AND(OR(Dashboard!$T$3="All",R1353=Dashboard!$T$3),OR(Dashboard!$T$4="All",D1353=Dashboard!$T$4)),1,0)</f>
        <v>1</v>
      </c>
      <c r="W1353" s="21" t="n">
        <f aca="false">IF(V1353=1,T1353+ROW()/10000000,0)</f>
        <v>6.6001353</v>
      </c>
    </row>
    <row r="1354" customFormat="false" ht="15" hidden="false" customHeight="false" outlineLevel="0" collapsed="false">
      <c r="A1354" s="0" t="n">
        <v>2827</v>
      </c>
      <c r="B1354" s="0" t="s">
        <v>4095</v>
      </c>
      <c r="C1354" s="0" t="n">
        <v>1</v>
      </c>
      <c r="D1354" s="0" t="s">
        <v>3667</v>
      </c>
      <c r="E1354" s="0" t="s">
        <v>4096</v>
      </c>
      <c r="F1354" s="0" t="s">
        <v>4060</v>
      </c>
      <c r="G1354" s="0" t="s">
        <v>4061</v>
      </c>
      <c r="H1354" s="0" t="s">
        <v>2288</v>
      </c>
      <c r="I1354" s="0" t="s">
        <v>2123</v>
      </c>
      <c r="J1354" s="0" t="s">
        <v>47</v>
      </c>
      <c r="K1354" s="0" t="s">
        <v>47</v>
      </c>
      <c r="L1354" s="0" t="s">
        <v>47</v>
      </c>
      <c r="M1354" s="0" t="s">
        <v>47</v>
      </c>
      <c r="N1354" s="0" t="n">
        <v>1</v>
      </c>
      <c r="O1354" s="0" t="n">
        <v>22</v>
      </c>
      <c r="P1354" s="0" t="n">
        <v>450</v>
      </c>
      <c r="Q1354" s="0" t="n">
        <v>2.7</v>
      </c>
      <c r="R1354" s="0" t="str">
        <f aca="false">INDEX(Lookup!$B$4:$B$18,MATCH(C1354,Lookup!$A$4:$A$18,0))</f>
        <v>India</v>
      </c>
      <c r="S1354" s="20" t="n">
        <f aca="false">INDEX(Lookup!$D$4:$D$18,MATCH(C1354,Lookup!$A$4:$A$18,0))</f>
        <v>0.012</v>
      </c>
      <c r="T1354" s="21" t="n">
        <f aca="false">ROUND(P1354*S1354,2)</f>
        <v>5.4</v>
      </c>
      <c r="U1354" s="21" t="n">
        <f aca="false">IF(T1354&lt;=10,1,IF(T1354&lt;=20,2,IF(T1354&lt;=30,3,IF(T1354&lt;=40,4,IF(T1354&lt;=50,5,IF(T1354&lt;=100,6,IF(T1354&lt;=250,7,8)))))))</f>
        <v>1</v>
      </c>
      <c r="V1354" s="21" t="n">
        <f aca="false">IF(AND(OR(Dashboard!$T$3="All",R1354=Dashboard!$T$3),OR(Dashboard!$T$4="All",D1354=Dashboard!$T$4)),1,0)</f>
        <v>1</v>
      </c>
      <c r="W1354" s="21" t="n">
        <f aca="false">IF(V1354=1,T1354+ROW()/10000000,0)</f>
        <v>5.4001354</v>
      </c>
    </row>
    <row r="1355" customFormat="false" ht="15" hidden="false" customHeight="false" outlineLevel="0" collapsed="false">
      <c r="A1355" s="0" t="n">
        <v>18223957</v>
      </c>
      <c r="B1355" s="0" t="s">
        <v>4097</v>
      </c>
      <c r="C1355" s="0" t="n">
        <v>1</v>
      </c>
      <c r="D1355" s="0" t="s">
        <v>3667</v>
      </c>
      <c r="E1355" s="0" t="s">
        <v>4098</v>
      </c>
      <c r="F1355" s="0" t="s">
        <v>4060</v>
      </c>
      <c r="G1355" s="0" t="s">
        <v>4061</v>
      </c>
      <c r="H1355" s="0" t="s">
        <v>2349</v>
      </c>
      <c r="I1355" s="0" t="s">
        <v>2123</v>
      </c>
      <c r="J1355" s="0" t="s">
        <v>47</v>
      </c>
      <c r="K1355" s="0" t="s">
        <v>47</v>
      </c>
      <c r="L1355" s="0" t="s">
        <v>47</v>
      </c>
      <c r="M1355" s="0" t="s">
        <v>47</v>
      </c>
      <c r="N1355" s="0" t="n">
        <v>1</v>
      </c>
      <c r="O1355" s="0" t="n">
        <v>14</v>
      </c>
      <c r="P1355" s="0" t="n">
        <v>300</v>
      </c>
      <c r="Q1355" s="0" t="n">
        <v>3.3</v>
      </c>
      <c r="R1355" s="0" t="str">
        <f aca="false">INDEX(Lookup!$B$4:$B$18,MATCH(C1355,Lookup!$A$4:$A$18,0))</f>
        <v>India</v>
      </c>
      <c r="S1355" s="20" t="n">
        <f aca="false">INDEX(Lookup!$D$4:$D$18,MATCH(C1355,Lookup!$A$4:$A$18,0))</f>
        <v>0.012</v>
      </c>
      <c r="T1355" s="21" t="n">
        <f aca="false">ROUND(P1355*S1355,2)</f>
        <v>3.6</v>
      </c>
      <c r="U1355" s="21" t="n">
        <f aca="false">IF(T1355&lt;=10,1,IF(T1355&lt;=20,2,IF(T1355&lt;=30,3,IF(T1355&lt;=40,4,IF(T1355&lt;=50,5,IF(T1355&lt;=100,6,IF(T1355&lt;=250,7,8)))))))</f>
        <v>1</v>
      </c>
      <c r="V1355" s="21" t="n">
        <f aca="false">IF(AND(OR(Dashboard!$T$3="All",R1355=Dashboard!$T$3),OR(Dashboard!$T$4="All",D1355=Dashboard!$T$4)),1,0)</f>
        <v>1</v>
      </c>
      <c r="W1355" s="21" t="n">
        <f aca="false">IF(V1355=1,T1355+ROW()/10000000,0)</f>
        <v>3.6001355</v>
      </c>
    </row>
    <row r="1356" customFormat="false" ht="15" hidden="false" customHeight="false" outlineLevel="0" collapsed="false">
      <c r="A1356" s="0" t="n">
        <v>18492107</v>
      </c>
      <c r="B1356" s="0" t="s">
        <v>4099</v>
      </c>
      <c r="C1356" s="0" t="n">
        <v>1</v>
      </c>
      <c r="D1356" s="0" t="s">
        <v>3667</v>
      </c>
      <c r="E1356" s="0" t="s">
        <v>4100</v>
      </c>
      <c r="F1356" s="0" t="s">
        <v>4060</v>
      </c>
      <c r="G1356" s="0" t="s">
        <v>4061</v>
      </c>
      <c r="H1356" s="0" t="s">
        <v>2662</v>
      </c>
      <c r="I1356" s="0" t="s">
        <v>2123</v>
      </c>
      <c r="J1356" s="0" t="s">
        <v>47</v>
      </c>
      <c r="K1356" s="0" t="s">
        <v>47</v>
      </c>
      <c r="L1356" s="0" t="s">
        <v>47</v>
      </c>
      <c r="M1356" s="0" t="s">
        <v>47</v>
      </c>
      <c r="N1356" s="0" t="n">
        <v>1</v>
      </c>
      <c r="O1356" s="0" t="n">
        <v>19</v>
      </c>
      <c r="P1356" s="0" t="n">
        <v>300</v>
      </c>
      <c r="Q1356" s="0" t="n">
        <v>3.4</v>
      </c>
      <c r="R1356" s="0" t="str">
        <f aca="false">INDEX(Lookup!$B$4:$B$18,MATCH(C1356,Lookup!$A$4:$A$18,0))</f>
        <v>India</v>
      </c>
      <c r="S1356" s="20" t="n">
        <f aca="false">INDEX(Lookup!$D$4:$D$18,MATCH(C1356,Lookup!$A$4:$A$18,0))</f>
        <v>0.012</v>
      </c>
      <c r="T1356" s="21" t="n">
        <f aca="false">ROUND(P1356*S1356,2)</f>
        <v>3.6</v>
      </c>
      <c r="U1356" s="21" t="n">
        <f aca="false">IF(T1356&lt;=10,1,IF(T1356&lt;=20,2,IF(T1356&lt;=30,3,IF(T1356&lt;=40,4,IF(T1356&lt;=50,5,IF(T1356&lt;=100,6,IF(T1356&lt;=250,7,8)))))))</f>
        <v>1</v>
      </c>
      <c r="V1356" s="21" t="n">
        <f aca="false">IF(AND(OR(Dashboard!$T$3="All",R1356=Dashboard!$T$3),OR(Dashboard!$T$4="All",D1356=Dashboard!$T$4)),1,0)</f>
        <v>1</v>
      </c>
      <c r="W1356" s="21" t="n">
        <f aca="false">IF(V1356=1,T1356+ROW()/10000000,0)</f>
        <v>3.6001356</v>
      </c>
    </row>
    <row r="1357" customFormat="false" ht="15" hidden="false" customHeight="false" outlineLevel="0" collapsed="false">
      <c r="A1357" s="0" t="n">
        <v>300074</v>
      </c>
      <c r="B1357" s="0" t="s">
        <v>4101</v>
      </c>
      <c r="C1357" s="0" t="n">
        <v>1</v>
      </c>
      <c r="D1357" s="0" t="s">
        <v>3667</v>
      </c>
      <c r="E1357" s="0" t="s">
        <v>4102</v>
      </c>
      <c r="F1357" s="0" t="s">
        <v>4060</v>
      </c>
      <c r="G1357" s="0" t="s">
        <v>4061</v>
      </c>
      <c r="H1357" s="0" t="s">
        <v>2349</v>
      </c>
      <c r="I1357" s="0" t="s">
        <v>2123</v>
      </c>
      <c r="J1357" s="0" t="s">
        <v>47</v>
      </c>
      <c r="K1357" s="0" t="s">
        <v>46</v>
      </c>
      <c r="L1357" s="0" t="s">
        <v>47</v>
      </c>
      <c r="M1357" s="0" t="s">
        <v>47</v>
      </c>
      <c r="N1357" s="0" t="n">
        <v>1</v>
      </c>
      <c r="O1357" s="0" t="n">
        <v>83</v>
      </c>
      <c r="P1357" s="0" t="n">
        <v>150</v>
      </c>
      <c r="Q1357" s="0" t="n">
        <v>3.1</v>
      </c>
      <c r="R1357" s="0" t="str">
        <f aca="false">INDEX(Lookup!$B$4:$B$18,MATCH(C1357,Lookup!$A$4:$A$18,0))</f>
        <v>India</v>
      </c>
      <c r="S1357" s="20" t="n">
        <f aca="false">INDEX(Lookup!$D$4:$D$18,MATCH(C1357,Lookup!$A$4:$A$18,0))</f>
        <v>0.012</v>
      </c>
      <c r="T1357" s="21" t="n">
        <f aca="false">ROUND(P1357*S1357,2)</f>
        <v>1.8</v>
      </c>
      <c r="U1357" s="21" t="n">
        <f aca="false">IF(T1357&lt;=10,1,IF(T1357&lt;=20,2,IF(T1357&lt;=30,3,IF(T1357&lt;=40,4,IF(T1357&lt;=50,5,IF(T1357&lt;=100,6,IF(T1357&lt;=250,7,8)))))))</f>
        <v>1</v>
      </c>
      <c r="V1357" s="21" t="n">
        <f aca="false">IF(AND(OR(Dashboard!$T$3="All",R1357=Dashboard!$T$3),OR(Dashboard!$T$4="All",D1357=Dashboard!$T$4)),1,0)</f>
        <v>1</v>
      </c>
      <c r="W1357" s="21" t="n">
        <f aca="false">IF(V1357=1,T1357+ROW()/10000000,0)</f>
        <v>1.8001357</v>
      </c>
    </row>
    <row r="1358" customFormat="false" ht="15" hidden="false" customHeight="false" outlineLevel="0" collapsed="false">
      <c r="A1358" s="0" t="n">
        <v>305096</v>
      </c>
      <c r="B1358" s="0" t="s">
        <v>4103</v>
      </c>
      <c r="C1358" s="0" t="n">
        <v>1</v>
      </c>
      <c r="D1358" s="0" t="s">
        <v>3667</v>
      </c>
      <c r="E1358" s="0" t="s">
        <v>4104</v>
      </c>
      <c r="F1358" s="0" t="s">
        <v>4060</v>
      </c>
      <c r="G1358" s="0" t="s">
        <v>4061</v>
      </c>
      <c r="H1358" s="0" t="s">
        <v>2412</v>
      </c>
      <c r="I1358" s="0" t="s">
        <v>2123</v>
      </c>
      <c r="J1358" s="0" t="s">
        <v>47</v>
      </c>
      <c r="K1358" s="0" t="s">
        <v>46</v>
      </c>
      <c r="L1358" s="0" t="s">
        <v>46</v>
      </c>
      <c r="M1358" s="0" t="s">
        <v>47</v>
      </c>
      <c r="N1358" s="0" t="n">
        <v>1</v>
      </c>
      <c r="O1358" s="0" t="n">
        <v>20</v>
      </c>
      <c r="P1358" s="0" t="n">
        <v>400</v>
      </c>
      <c r="Q1358" s="0" t="n">
        <v>2.5</v>
      </c>
      <c r="R1358" s="0" t="str">
        <f aca="false">INDEX(Lookup!$B$4:$B$18,MATCH(C1358,Lookup!$A$4:$A$18,0))</f>
        <v>India</v>
      </c>
      <c r="S1358" s="20" t="n">
        <f aca="false">INDEX(Lookup!$D$4:$D$18,MATCH(C1358,Lookup!$A$4:$A$18,0))</f>
        <v>0.012</v>
      </c>
      <c r="T1358" s="21" t="n">
        <f aca="false">ROUND(P1358*S1358,2)</f>
        <v>4.8</v>
      </c>
      <c r="U1358" s="21" t="n">
        <f aca="false">IF(T1358&lt;=10,1,IF(T1358&lt;=20,2,IF(T1358&lt;=30,3,IF(T1358&lt;=40,4,IF(T1358&lt;=50,5,IF(T1358&lt;=100,6,IF(T1358&lt;=250,7,8)))))))</f>
        <v>1</v>
      </c>
      <c r="V1358" s="21" t="n">
        <f aca="false">IF(AND(OR(Dashboard!$T$3="All",R1358=Dashboard!$T$3),OR(Dashboard!$T$4="All",D1358=Dashboard!$T$4)),1,0)</f>
        <v>1</v>
      </c>
      <c r="W1358" s="21" t="n">
        <f aca="false">IF(V1358=1,T1358+ROW()/10000000,0)</f>
        <v>4.8001358</v>
      </c>
    </row>
    <row r="1359" customFormat="false" ht="15" hidden="false" customHeight="false" outlineLevel="0" collapsed="false">
      <c r="A1359" s="0" t="n">
        <v>18336206</v>
      </c>
      <c r="B1359" s="0" t="s">
        <v>4105</v>
      </c>
      <c r="C1359" s="0" t="n">
        <v>1</v>
      </c>
      <c r="D1359" s="0" t="s">
        <v>3667</v>
      </c>
      <c r="E1359" s="0" t="s">
        <v>4106</v>
      </c>
      <c r="F1359" s="0" t="s">
        <v>4060</v>
      </c>
      <c r="G1359" s="0" t="s">
        <v>4061</v>
      </c>
      <c r="H1359" s="0" t="s">
        <v>2128</v>
      </c>
      <c r="I1359" s="0" t="s">
        <v>2123</v>
      </c>
      <c r="J1359" s="0" t="s">
        <v>47</v>
      </c>
      <c r="K1359" s="0" t="s">
        <v>46</v>
      </c>
      <c r="L1359" s="0" t="s">
        <v>47</v>
      </c>
      <c r="M1359" s="0" t="s">
        <v>47</v>
      </c>
      <c r="N1359" s="0" t="n">
        <v>1</v>
      </c>
      <c r="O1359" s="0" t="n">
        <v>19</v>
      </c>
      <c r="P1359" s="0" t="n">
        <v>400</v>
      </c>
      <c r="Q1359" s="0" t="n">
        <v>2.5</v>
      </c>
      <c r="R1359" s="0" t="str">
        <f aca="false">INDEX(Lookup!$B$4:$B$18,MATCH(C1359,Lookup!$A$4:$A$18,0))</f>
        <v>India</v>
      </c>
      <c r="S1359" s="20" t="n">
        <f aca="false">INDEX(Lookup!$D$4:$D$18,MATCH(C1359,Lookup!$A$4:$A$18,0))</f>
        <v>0.012</v>
      </c>
      <c r="T1359" s="21" t="n">
        <f aca="false">ROUND(P1359*S1359,2)</f>
        <v>4.8</v>
      </c>
      <c r="U1359" s="21" t="n">
        <f aca="false">IF(T1359&lt;=10,1,IF(T1359&lt;=20,2,IF(T1359&lt;=30,3,IF(T1359&lt;=40,4,IF(T1359&lt;=50,5,IF(T1359&lt;=100,6,IF(T1359&lt;=250,7,8)))))))</f>
        <v>1</v>
      </c>
      <c r="V1359" s="21" t="n">
        <f aca="false">IF(AND(OR(Dashboard!$T$3="All",R1359=Dashboard!$T$3),OR(Dashboard!$T$4="All",D1359=Dashboard!$T$4)),1,0)</f>
        <v>1</v>
      </c>
      <c r="W1359" s="21" t="n">
        <f aca="false">IF(V1359=1,T1359+ROW()/10000000,0)</f>
        <v>4.8001359</v>
      </c>
    </row>
    <row r="1360" customFormat="false" ht="15" hidden="false" customHeight="false" outlineLevel="0" collapsed="false">
      <c r="A1360" s="0" t="n">
        <v>303094</v>
      </c>
      <c r="B1360" s="0" t="s">
        <v>4107</v>
      </c>
      <c r="C1360" s="0" t="n">
        <v>1</v>
      </c>
      <c r="D1360" s="0" t="s">
        <v>3667</v>
      </c>
      <c r="E1360" s="0" t="s">
        <v>4108</v>
      </c>
      <c r="F1360" s="0" t="s">
        <v>4060</v>
      </c>
      <c r="G1360" s="0" t="s">
        <v>4061</v>
      </c>
      <c r="H1360" s="0" t="s">
        <v>2860</v>
      </c>
      <c r="I1360" s="0" t="s">
        <v>2123</v>
      </c>
      <c r="J1360" s="0" t="s">
        <v>47</v>
      </c>
      <c r="K1360" s="0" t="s">
        <v>46</v>
      </c>
      <c r="L1360" s="0" t="s">
        <v>47</v>
      </c>
      <c r="M1360" s="0" t="s">
        <v>47</v>
      </c>
      <c r="N1360" s="0" t="n">
        <v>1</v>
      </c>
      <c r="O1360" s="0" t="n">
        <v>359</v>
      </c>
      <c r="P1360" s="0" t="n">
        <v>400</v>
      </c>
      <c r="Q1360" s="0" t="n">
        <v>3.4</v>
      </c>
      <c r="R1360" s="0" t="str">
        <f aca="false">INDEX(Lookup!$B$4:$B$18,MATCH(C1360,Lookup!$A$4:$A$18,0))</f>
        <v>India</v>
      </c>
      <c r="S1360" s="20" t="n">
        <f aca="false">INDEX(Lookup!$D$4:$D$18,MATCH(C1360,Lookup!$A$4:$A$18,0))</f>
        <v>0.012</v>
      </c>
      <c r="T1360" s="21" t="n">
        <f aca="false">ROUND(P1360*S1360,2)</f>
        <v>4.8</v>
      </c>
      <c r="U1360" s="21" t="n">
        <f aca="false">IF(T1360&lt;=10,1,IF(T1360&lt;=20,2,IF(T1360&lt;=30,3,IF(T1360&lt;=40,4,IF(T1360&lt;=50,5,IF(T1360&lt;=100,6,IF(T1360&lt;=250,7,8)))))))</f>
        <v>1</v>
      </c>
      <c r="V1360" s="21" t="n">
        <f aca="false">IF(AND(OR(Dashboard!$T$3="All",R1360=Dashboard!$T$3),OR(Dashboard!$T$4="All",D1360=Dashboard!$T$4)),1,0)</f>
        <v>1</v>
      </c>
      <c r="W1360" s="21" t="n">
        <f aca="false">IF(V1360=1,T1360+ROW()/10000000,0)</f>
        <v>4.800136</v>
      </c>
    </row>
    <row r="1361" customFormat="false" ht="15" hidden="false" customHeight="false" outlineLevel="0" collapsed="false">
      <c r="A1361" s="0" t="n">
        <v>306858</v>
      </c>
      <c r="B1361" s="0" t="s">
        <v>4109</v>
      </c>
      <c r="C1361" s="0" t="n">
        <v>1</v>
      </c>
      <c r="D1361" s="0" t="s">
        <v>3667</v>
      </c>
      <c r="E1361" s="0" t="s">
        <v>4110</v>
      </c>
      <c r="F1361" s="0" t="s">
        <v>4060</v>
      </c>
      <c r="G1361" s="0" t="s">
        <v>4061</v>
      </c>
      <c r="H1361" s="0" t="s">
        <v>2288</v>
      </c>
      <c r="I1361" s="0" t="s">
        <v>2123</v>
      </c>
      <c r="J1361" s="0" t="s">
        <v>47</v>
      </c>
      <c r="K1361" s="0" t="s">
        <v>46</v>
      </c>
      <c r="L1361" s="0" t="s">
        <v>47</v>
      </c>
      <c r="M1361" s="0" t="s">
        <v>47</v>
      </c>
      <c r="N1361" s="0" t="n">
        <v>2</v>
      </c>
      <c r="O1361" s="0" t="n">
        <v>51</v>
      </c>
      <c r="P1361" s="0" t="n">
        <v>600</v>
      </c>
      <c r="Q1361" s="0" t="n">
        <v>2.6</v>
      </c>
      <c r="R1361" s="0" t="str">
        <f aca="false">INDEX(Lookup!$B$4:$B$18,MATCH(C1361,Lookup!$A$4:$A$18,0))</f>
        <v>India</v>
      </c>
      <c r="S1361" s="20" t="n">
        <f aca="false">INDEX(Lookup!$D$4:$D$18,MATCH(C1361,Lookup!$A$4:$A$18,0))</f>
        <v>0.012</v>
      </c>
      <c r="T1361" s="21" t="n">
        <f aca="false">ROUND(P1361*S1361,2)</f>
        <v>7.2</v>
      </c>
      <c r="U1361" s="21" t="n">
        <f aca="false">IF(T1361&lt;=10,1,IF(T1361&lt;=20,2,IF(T1361&lt;=30,3,IF(T1361&lt;=40,4,IF(T1361&lt;=50,5,IF(T1361&lt;=100,6,IF(T1361&lt;=250,7,8)))))))</f>
        <v>1</v>
      </c>
      <c r="V1361" s="21" t="n">
        <f aca="false">IF(AND(OR(Dashboard!$T$3="All",R1361=Dashboard!$T$3),OR(Dashboard!$T$4="All",D1361=Dashboard!$T$4)),1,0)</f>
        <v>1</v>
      </c>
      <c r="W1361" s="21" t="n">
        <f aca="false">IF(V1361=1,T1361+ROW()/10000000,0)</f>
        <v>7.2001361</v>
      </c>
    </row>
    <row r="1362" customFormat="false" ht="15" hidden="false" customHeight="false" outlineLevel="0" collapsed="false">
      <c r="A1362" s="0" t="n">
        <v>312562</v>
      </c>
      <c r="B1362" s="0" t="s">
        <v>4111</v>
      </c>
      <c r="C1362" s="0" t="n">
        <v>1</v>
      </c>
      <c r="D1362" s="0" t="s">
        <v>3667</v>
      </c>
      <c r="E1362" s="0" t="s">
        <v>4112</v>
      </c>
      <c r="F1362" s="0" t="s">
        <v>4060</v>
      </c>
      <c r="G1362" s="0" t="s">
        <v>4061</v>
      </c>
      <c r="H1362" s="0" t="s">
        <v>2288</v>
      </c>
      <c r="I1362" s="0" t="s">
        <v>2123</v>
      </c>
      <c r="J1362" s="0" t="s">
        <v>47</v>
      </c>
      <c r="K1362" s="0" t="s">
        <v>46</v>
      </c>
      <c r="L1362" s="0" t="s">
        <v>47</v>
      </c>
      <c r="M1362" s="0" t="s">
        <v>47</v>
      </c>
      <c r="N1362" s="0" t="n">
        <v>1</v>
      </c>
      <c r="O1362" s="0" t="n">
        <v>53</v>
      </c>
      <c r="P1362" s="0" t="n">
        <v>400</v>
      </c>
      <c r="Q1362" s="0" t="n">
        <v>3.1</v>
      </c>
      <c r="R1362" s="0" t="str">
        <f aca="false">INDEX(Lookup!$B$4:$B$18,MATCH(C1362,Lookup!$A$4:$A$18,0))</f>
        <v>India</v>
      </c>
      <c r="S1362" s="20" t="n">
        <f aca="false">INDEX(Lookup!$D$4:$D$18,MATCH(C1362,Lookup!$A$4:$A$18,0))</f>
        <v>0.012</v>
      </c>
      <c r="T1362" s="21" t="n">
        <f aca="false">ROUND(P1362*S1362,2)</f>
        <v>4.8</v>
      </c>
      <c r="U1362" s="21" t="n">
        <f aca="false">IF(T1362&lt;=10,1,IF(T1362&lt;=20,2,IF(T1362&lt;=30,3,IF(T1362&lt;=40,4,IF(T1362&lt;=50,5,IF(T1362&lt;=100,6,IF(T1362&lt;=250,7,8)))))))</f>
        <v>1</v>
      </c>
      <c r="V1362" s="21" t="n">
        <f aca="false">IF(AND(OR(Dashboard!$T$3="All",R1362=Dashboard!$T$3),OR(Dashboard!$T$4="All",D1362=Dashboard!$T$4)),1,0)</f>
        <v>1</v>
      </c>
      <c r="W1362" s="21" t="n">
        <f aca="false">IF(V1362=1,T1362+ROW()/10000000,0)</f>
        <v>4.8001362</v>
      </c>
    </row>
    <row r="1363" customFormat="false" ht="15" hidden="false" customHeight="false" outlineLevel="0" collapsed="false">
      <c r="A1363" s="0" t="n">
        <v>307935</v>
      </c>
      <c r="B1363" s="0" t="s">
        <v>4113</v>
      </c>
      <c r="C1363" s="0" t="n">
        <v>1</v>
      </c>
      <c r="D1363" s="0" t="s">
        <v>3667</v>
      </c>
      <c r="E1363" s="0" t="s">
        <v>4114</v>
      </c>
      <c r="F1363" s="0" t="s">
        <v>4060</v>
      </c>
      <c r="G1363" s="0" t="s">
        <v>4061</v>
      </c>
      <c r="H1363" s="0" t="s">
        <v>2978</v>
      </c>
      <c r="I1363" s="0" t="s">
        <v>2123</v>
      </c>
      <c r="J1363" s="0" t="s">
        <v>47</v>
      </c>
      <c r="K1363" s="0" t="s">
        <v>46</v>
      </c>
      <c r="L1363" s="0" t="s">
        <v>47</v>
      </c>
      <c r="M1363" s="0" t="s">
        <v>47</v>
      </c>
      <c r="N1363" s="0" t="n">
        <v>1</v>
      </c>
      <c r="O1363" s="0" t="n">
        <v>71</v>
      </c>
      <c r="P1363" s="0" t="n">
        <v>350</v>
      </c>
      <c r="Q1363" s="0" t="n">
        <v>3.1</v>
      </c>
      <c r="R1363" s="0" t="str">
        <f aca="false">INDEX(Lookup!$B$4:$B$18,MATCH(C1363,Lookup!$A$4:$A$18,0))</f>
        <v>India</v>
      </c>
      <c r="S1363" s="20" t="n">
        <f aca="false">INDEX(Lookup!$D$4:$D$18,MATCH(C1363,Lookup!$A$4:$A$18,0))</f>
        <v>0.012</v>
      </c>
      <c r="T1363" s="21" t="n">
        <f aca="false">ROUND(P1363*S1363,2)</f>
        <v>4.2</v>
      </c>
      <c r="U1363" s="21" t="n">
        <f aca="false">IF(T1363&lt;=10,1,IF(T1363&lt;=20,2,IF(T1363&lt;=30,3,IF(T1363&lt;=40,4,IF(T1363&lt;=50,5,IF(T1363&lt;=100,6,IF(T1363&lt;=250,7,8)))))))</f>
        <v>1</v>
      </c>
      <c r="V1363" s="21" t="n">
        <f aca="false">IF(AND(OR(Dashboard!$T$3="All",R1363=Dashboard!$T$3),OR(Dashboard!$T$4="All",D1363=Dashboard!$T$4)),1,0)</f>
        <v>1</v>
      </c>
      <c r="W1363" s="21" t="n">
        <f aca="false">IF(V1363=1,T1363+ROW()/10000000,0)</f>
        <v>4.2001363</v>
      </c>
    </row>
    <row r="1364" customFormat="false" ht="15" hidden="false" customHeight="false" outlineLevel="0" collapsed="false">
      <c r="A1364" s="0" t="n">
        <v>302184</v>
      </c>
      <c r="B1364" s="0" t="s">
        <v>4115</v>
      </c>
      <c r="C1364" s="0" t="n">
        <v>1</v>
      </c>
      <c r="D1364" s="0" t="s">
        <v>3667</v>
      </c>
      <c r="E1364" s="0" t="s">
        <v>4116</v>
      </c>
      <c r="F1364" s="0" t="s">
        <v>4060</v>
      </c>
      <c r="G1364" s="0" t="s">
        <v>4061</v>
      </c>
      <c r="H1364" s="0" t="s">
        <v>2128</v>
      </c>
      <c r="I1364" s="0" t="s">
        <v>2123</v>
      </c>
      <c r="J1364" s="0" t="s">
        <v>47</v>
      </c>
      <c r="K1364" s="0" t="s">
        <v>47</v>
      </c>
      <c r="L1364" s="0" t="s">
        <v>47</v>
      </c>
      <c r="M1364" s="0" t="s">
        <v>47</v>
      </c>
      <c r="N1364" s="0" t="n">
        <v>1</v>
      </c>
      <c r="O1364" s="0" t="n">
        <v>33</v>
      </c>
      <c r="P1364" s="0" t="n">
        <v>300</v>
      </c>
      <c r="Q1364" s="0" t="n">
        <v>3.1</v>
      </c>
      <c r="R1364" s="0" t="str">
        <f aca="false">INDEX(Lookup!$B$4:$B$18,MATCH(C1364,Lookup!$A$4:$A$18,0))</f>
        <v>India</v>
      </c>
      <c r="S1364" s="20" t="n">
        <f aca="false">INDEX(Lookup!$D$4:$D$18,MATCH(C1364,Lookup!$A$4:$A$18,0))</f>
        <v>0.012</v>
      </c>
      <c r="T1364" s="21" t="n">
        <f aca="false">ROUND(P1364*S1364,2)</f>
        <v>3.6</v>
      </c>
      <c r="U1364" s="21" t="n">
        <f aca="false">IF(T1364&lt;=10,1,IF(T1364&lt;=20,2,IF(T1364&lt;=30,3,IF(T1364&lt;=40,4,IF(T1364&lt;=50,5,IF(T1364&lt;=100,6,IF(T1364&lt;=250,7,8)))))))</f>
        <v>1</v>
      </c>
      <c r="V1364" s="21" t="n">
        <f aca="false">IF(AND(OR(Dashboard!$T$3="All",R1364=Dashboard!$T$3),OR(Dashboard!$T$4="All",D1364=Dashboard!$T$4)),1,0)</f>
        <v>1</v>
      </c>
      <c r="W1364" s="21" t="n">
        <f aca="false">IF(V1364=1,T1364+ROW()/10000000,0)</f>
        <v>3.6001364</v>
      </c>
    </row>
    <row r="1365" customFormat="false" ht="15" hidden="false" customHeight="false" outlineLevel="0" collapsed="false">
      <c r="A1365" s="0" t="n">
        <v>1694</v>
      </c>
      <c r="B1365" s="0" t="s">
        <v>4117</v>
      </c>
      <c r="C1365" s="0" t="n">
        <v>1</v>
      </c>
      <c r="D1365" s="0" t="s">
        <v>3667</v>
      </c>
      <c r="E1365" s="0" t="s">
        <v>4118</v>
      </c>
      <c r="F1365" s="0" t="s">
        <v>4060</v>
      </c>
      <c r="G1365" s="0" t="s">
        <v>4061</v>
      </c>
      <c r="H1365" s="0" t="s">
        <v>2662</v>
      </c>
      <c r="I1365" s="0" t="s">
        <v>2123</v>
      </c>
      <c r="J1365" s="0" t="s">
        <v>47</v>
      </c>
      <c r="K1365" s="0" t="s">
        <v>47</v>
      </c>
      <c r="L1365" s="0" t="s">
        <v>47</v>
      </c>
      <c r="M1365" s="0" t="s">
        <v>47</v>
      </c>
      <c r="N1365" s="0" t="n">
        <v>1</v>
      </c>
      <c r="O1365" s="0" t="n">
        <v>19</v>
      </c>
      <c r="P1365" s="0" t="n">
        <v>200</v>
      </c>
      <c r="Q1365" s="0" t="n">
        <v>2.7</v>
      </c>
      <c r="R1365" s="0" t="str">
        <f aca="false">INDEX(Lookup!$B$4:$B$18,MATCH(C1365,Lookup!$A$4:$A$18,0))</f>
        <v>India</v>
      </c>
      <c r="S1365" s="20" t="n">
        <f aca="false">INDEX(Lookup!$D$4:$D$18,MATCH(C1365,Lookup!$A$4:$A$18,0))</f>
        <v>0.012</v>
      </c>
      <c r="T1365" s="21" t="n">
        <f aca="false">ROUND(P1365*S1365,2)</f>
        <v>2.4</v>
      </c>
      <c r="U1365" s="21" t="n">
        <f aca="false">IF(T1365&lt;=10,1,IF(T1365&lt;=20,2,IF(T1365&lt;=30,3,IF(T1365&lt;=40,4,IF(T1365&lt;=50,5,IF(T1365&lt;=100,6,IF(T1365&lt;=250,7,8)))))))</f>
        <v>1</v>
      </c>
      <c r="V1365" s="21" t="n">
        <f aca="false">IF(AND(OR(Dashboard!$T$3="All",R1365=Dashboard!$T$3),OR(Dashboard!$T$4="All",D1365=Dashboard!$T$4)),1,0)</f>
        <v>1</v>
      </c>
      <c r="W1365" s="21" t="n">
        <f aca="false">IF(V1365=1,T1365+ROW()/10000000,0)</f>
        <v>2.4001365</v>
      </c>
    </row>
    <row r="1366" customFormat="false" ht="15" hidden="false" customHeight="false" outlineLevel="0" collapsed="false">
      <c r="A1366" s="0" t="n">
        <v>309541</v>
      </c>
      <c r="B1366" s="0" t="s">
        <v>4119</v>
      </c>
      <c r="C1366" s="0" t="n">
        <v>1</v>
      </c>
      <c r="D1366" s="0" t="s">
        <v>3667</v>
      </c>
      <c r="E1366" s="0" t="s">
        <v>4120</v>
      </c>
      <c r="F1366" s="0" t="s">
        <v>4060</v>
      </c>
      <c r="G1366" s="0" t="s">
        <v>4061</v>
      </c>
      <c r="H1366" s="0" t="s">
        <v>2158</v>
      </c>
      <c r="I1366" s="0" t="s">
        <v>2123</v>
      </c>
      <c r="J1366" s="0" t="s">
        <v>46</v>
      </c>
      <c r="K1366" s="0" t="s">
        <v>47</v>
      </c>
      <c r="L1366" s="0" t="s">
        <v>47</v>
      </c>
      <c r="M1366" s="0" t="s">
        <v>47</v>
      </c>
      <c r="N1366" s="0" t="n">
        <v>3</v>
      </c>
      <c r="O1366" s="0" t="n">
        <v>132</v>
      </c>
      <c r="P1366" s="0" t="n">
        <v>1000</v>
      </c>
      <c r="Q1366" s="0" t="n">
        <v>3.4</v>
      </c>
      <c r="R1366" s="0" t="str">
        <f aca="false">INDEX(Lookup!$B$4:$B$18,MATCH(C1366,Lookup!$A$4:$A$18,0))</f>
        <v>India</v>
      </c>
      <c r="S1366" s="20" t="n">
        <f aca="false">INDEX(Lookup!$D$4:$D$18,MATCH(C1366,Lookup!$A$4:$A$18,0))</f>
        <v>0.012</v>
      </c>
      <c r="T1366" s="21" t="n">
        <f aca="false">ROUND(P1366*S1366,2)</f>
        <v>12</v>
      </c>
      <c r="U1366" s="21" t="n">
        <f aca="false">IF(T1366&lt;=10,1,IF(T1366&lt;=20,2,IF(T1366&lt;=30,3,IF(T1366&lt;=40,4,IF(T1366&lt;=50,5,IF(T1366&lt;=100,6,IF(T1366&lt;=250,7,8)))))))</f>
        <v>2</v>
      </c>
      <c r="V1366" s="21" t="n">
        <f aca="false">IF(AND(OR(Dashboard!$T$3="All",R1366=Dashboard!$T$3),OR(Dashboard!$T$4="All",D1366=Dashboard!$T$4)),1,0)</f>
        <v>1</v>
      </c>
      <c r="W1366" s="21" t="n">
        <f aca="false">IF(V1366=1,T1366+ROW()/10000000,0)</f>
        <v>12.0001366</v>
      </c>
    </row>
    <row r="1367" customFormat="false" ht="15" hidden="false" customHeight="false" outlineLevel="0" collapsed="false">
      <c r="A1367" s="0" t="n">
        <v>18161587</v>
      </c>
      <c r="B1367" s="0" t="s">
        <v>4121</v>
      </c>
      <c r="C1367" s="0" t="n">
        <v>1</v>
      </c>
      <c r="D1367" s="0" t="s">
        <v>3667</v>
      </c>
      <c r="E1367" s="0" t="s">
        <v>4122</v>
      </c>
      <c r="F1367" s="0" t="s">
        <v>4060</v>
      </c>
      <c r="G1367" s="0" t="s">
        <v>4061</v>
      </c>
      <c r="H1367" s="0" t="s">
        <v>2359</v>
      </c>
      <c r="I1367" s="0" t="s">
        <v>2123</v>
      </c>
      <c r="J1367" s="0" t="s">
        <v>47</v>
      </c>
      <c r="K1367" s="0" t="s">
        <v>46</v>
      </c>
      <c r="L1367" s="0" t="s">
        <v>47</v>
      </c>
      <c r="M1367" s="0" t="s">
        <v>47</v>
      </c>
      <c r="N1367" s="0" t="n">
        <v>2</v>
      </c>
      <c r="O1367" s="0" t="n">
        <v>74</v>
      </c>
      <c r="P1367" s="0" t="n">
        <v>500</v>
      </c>
      <c r="Q1367" s="0" t="n">
        <v>3.2</v>
      </c>
      <c r="R1367" s="0" t="str">
        <f aca="false">INDEX(Lookup!$B$4:$B$18,MATCH(C1367,Lookup!$A$4:$A$18,0))</f>
        <v>India</v>
      </c>
      <c r="S1367" s="20" t="n">
        <f aca="false">INDEX(Lookup!$D$4:$D$18,MATCH(C1367,Lookup!$A$4:$A$18,0))</f>
        <v>0.012</v>
      </c>
      <c r="T1367" s="21" t="n">
        <f aca="false">ROUND(P1367*S1367,2)</f>
        <v>6</v>
      </c>
      <c r="U1367" s="21" t="n">
        <f aca="false">IF(T1367&lt;=10,1,IF(T1367&lt;=20,2,IF(T1367&lt;=30,3,IF(T1367&lt;=40,4,IF(T1367&lt;=50,5,IF(T1367&lt;=100,6,IF(T1367&lt;=250,7,8)))))))</f>
        <v>1</v>
      </c>
      <c r="V1367" s="21" t="n">
        <f aca="false">IF(AND(OR(Dashboard!$T$3="All",R1367=Dashboard!$T$3),OR(Dashboard!$T$4="All",D1367=Dashboard!$T$4)),1,0)</f>
        <v>1</v>
      </c>
      <c r="W1367" s="21" t="n">
        <f aca="false">IF(V1367=1,T1367+ROW()/10000000,0)</f>
        <v>6.0001367</v>
      </c>
    </row>
    <row r="1368" customFormat="false" ht="15" hidden="false" customHeight="false" outlineLevel="0" collapsed="false">
      <c r="A1368" s="0" t="n">
        <v>18258475</v>
      </c>
      <c r="B1368" s="0" t="s">
        <v>4123</v>
      </c>
      <c r="C1368" s="0" t="n">
        <v>1</v>
      </c>
      <c r="D1368" s="0" t="s">
        <v>3667</v>
      </c>
      <c r="E1368" s="0" t="s">
        <v>4124</v>
      </c>
      <c r="F1368" s="0" t="s">
        <v>4060</v>
      </c>
      <c r="G1368" s="0" t="s">
        <v>4061</v>
      </c>
      <c r="H1368" s="0" t="s">
        <v>2288</v>
      </c>
      <c r="I1368" s="0" t="s">
        <v>2123</v>
      </c>
      <c r="J1368" s="0" t="s">
        <v>47</v>
      </c>
      <c r="K1368" s="0" t="s">
        <v>47</v>
      </c>
      <c r="L1368" s="0" t="s">
        <v>47</v>
      </c>
      <c r="M1368" s="0" t="s">
        <v>47</v>
      </c>
      <c r="N1368" s="0" t="n">
        <v>2</v>
      </c>
      <c r="O1368" s="0" t="n">
        <v>6</v>
      </c>
      <c r="P1368" s="0" t="n">
        <v>500</v>
      </c>
      <c r="Q1368" s="0" t="n">
        <v>3</v>
      </c>
      <c r="R1368" s="0" t="str">
        <f aca="false">INDEX(Lookup!$B$4:$B$18,MATCH(C1368,Lookup!$A$4:$A$18,0))</f>
        <v>India</v>
      </c>
      <c r="S1368" s="20" t="n">
        <f aca="false">INDEX(Lookup!$D$4:$D$18,MATCH(C1368,Lookup!$A$4:$A$18,0))</f>
        <v>0.012</v>
      </c>
      <c r="T1368" s="21" t="n">
        <f aca="false">ROUND(P1368*S1368,2)</f>
        <v>6</v>
      </c>
      <c r="U1368" s="21" t="n">
        <f aca="false">IF(T1368&lt;=10,1,IF(T1368&lt;=20,2,IF(T1368&lt;=30,3,IF(T1368&lt;=40,4,IF(T1368&lt;=50,5,IF(T1368&lt;=100,6,IF(T1368&lt;=250,7,8)))))))</f>
        <v>1</v>
      </c>
      <c r="V1368" s="21" t="n">
        <f aca="false">IF(AND(OR(Dashboard!$T$3="All",R1368=Dashboard!$T$3),OR(Dashboard!$T$4="All",D1368=Dashboard!$T$4)),1,0)</f>
        <v>1</v>
      </c>
      <c r="W1368" s="21" t="n">
        <f aca="false">IF(V1368=1,T1368+ROW()/10000000,0)</f>
        <v>6.0001368</v>
      </c>
    </row>
    <row r="1369" customFormat="false" ht="15" hidden="false" customHeight="false" outlineLevel="0" collapsed="false">
      <c r="A1369" s="0" t="n">
        <v>313209</v>
      </c>
      <c r="B1369" s="0" t="s">
        <v>4125</v>
      </c>
      <c r="C1369" s="0" t="n">
        <v>1</v>
      </c>
      <c r="D1369" s="0" t="s">
        <v>3667</v>
      </c>
      <c r="E1369" s="0" t="s">
        <v>4126</v>
      </c>
      <c r="F1369" s="0" t="s">
        <v>4060</v>
      </c>
      <c r="G1369" s="0" t="s">
        <v>4061</v>
      </c>
      <c r="H1369" s="0" t="s">
        <v>2972</v>
      </c>
      <c r="I1369" s="0" t="s">
        <v>2123</v>
      </c>
      <c r="J1369" s="0" t="s">
        <v>47</v>
      </c>
      <c r="K1369" s="0" t="s">
        <v>46</v>
      </c>
      <c r="L1369" s="0" t="s">
        <v>47</v>
      </c>
      <c r="M1369" s="0" t="s">
        <v>47</v>
      </c>
      <c r="N1369" s="0" t="n">
        <v>1</v>
      </c>
      <c r="O1369" s="0" t="n">
        <v>42</v>
      </c>
      <c r="P1369" s="0" t="n">
        <v>200</v>
      </c>
      <c r="Q1369" s="0" t="n">
        <v>3.2</v>
      </c>
      <c r="R1369" s="0" t="str">
        <f aca="false">INDEX(Lookup!$B$4:$B$18,MATCH(C1369,Lookup!$A$4:$A$18,0))</f>
        <v>India</v>
      </c>
      <c r="S1369" s="20" t="n">
        <f aca="false">INDEX(Lookup!$D$4:$D$18,MATCH(C1369,Lookup!$A$4:$A$18,0))</f>
        <v>0.012</v>
      </c>
      <c r="T1369" s="21" t="n">
        <f aca="false">ROUND(P1369*S1369,2)</f>
        <v>2.4</v>
      </c>
      <c r="U1369" s="21" t="n">
        <f aca="false">IF(T1369&lt;=10,1,IF(T1369&lt;=20,2,IF(T1369&lt;=30,3,IF(T1369&lt;=40,4,IF(T1369&lt;=50,5,IF(T1369&lt;=100,6,IF(T1369&lt;=250,7,8)))))))</f>
        <v>1</v>
      </c>
      <c r="V1369" s="21" t="n">
        <f aca="false">IF(AND(OR(Dashboard!$T$3="All",R1369=Dashboard!$T$3),OR(Dashboard!$T$4="All",D1369=Dashboard!$T$4)),1,0)</f>
        <v>1</v>
      </c>
      <c r="W1369" s="21" t="n">
        <f aca="false">IF(V1369=1,T1369+ROW()/10000000,0)</f>
        <v>2.4001369</v>
      </c>
    </row>
    <row r="1370" customFormat="false" ht="15" hidden="false" customHeight="false" outlineLevel="0" collapsed="false">
      <c r="A1370" s="0" t="n">
        <v>302229</v>
      </c>
      <c r="B1370" s="0" t="s">
        <v>3246</v>
      </c>
      <c r="C1370" s="0" t="n">
        <v>1</v>
      </c>
      <c r="D1370" s="0" t="s">
        <v>3667</v>
      </c>
      <c r="E1370" s="0" t="s">
        <v>4127</v>
      </c>
      <c r="F1370" s="0" t="s">
        <v>4060</v>
      </c>
      <c r="G1370" s="0" t="s">
        <v>4061</v>
      </c>
      <c r="H1370" s="0" t="s">
        <v>4128</v>
      </c>
      <c r="I1370" s="0" t="s">
        <v>2123</v>
      </c>
      <c r="J1370" s="0" t="s">
        <v>47</v>
      </c>
      <c r="K1370" s="0" t="s">
        <v>46</v>
      </c>
      <c r="L1370" s="0" t="s">
        <v>47</v>
      </c>
      <c r="M1370" s="0" t="s">
        <v>47</v>
      </c>
      <c r="N1370" s="0" t="n">
        <v>1</v>
      </c>
      <c r="O1370" s="0" t="n">
        <v>29</v>
      </c>
      <c r="P1370" s="0" t="n">
        <v>100</v>
      </c>
      <c r="Q1370" s="0" t="n">
        <v>3.1</v>
      </c>
      <c r="R1370" s="0" t="str">
        <f aca="false">INDEX(Lookup!$B$4:$B$18,MATCH(C1370,Lookup!$A$4:$A$18,0))</f>
        <v>India</v>
      </c>
      <c r="S1370" s="20" t="n">
        <f aca="false">INDEX(Lookup!$D$4:$D$18,MATCH(C1370,Lookup!$A$4:$A$18,0))</f>
        <v>0.012</v>
      </c>
      <c r="T1370" s="21" t="n">
        <f aca="false">ROUND(P1370*S1370,2)</f>
        <v>1.2</v>
      </c>
      <c r="U1370" s="21" t="n">
        <f aca="false">IF(T1370&lt;=10,1,IF(T1370&lt;=20,2,IF(T1370&lt;=30,3,IF(T1370&lt;=40,4,IF(T1370&lt;=50,5,IF(T1370&lt;=100,6,IF(T1370&lt;=250,7,8)))))))</f>
        <v>1</v>
      </c>
      <c r="V1370" s="21" t="n">
        <f aca="false">IF(AND(OR(Dashboard!$T$3="All",R1370=Dashboard!$T$3),OR(Dashboard!$T$4="All",D1370=Dashboard!$T$4)),1,0)</f>
        <v>1</v>
      </c>
      <c r="W1370" s="21" t="n">
        <f aca="false">IF(V1370=1,T1370+ROW()/10000000,0)</f>
        <v>1.200137</v>
      </c>
    </row>
    <row r="1371" customFormat="false" ht="15" hidden="false" customHeight="false" outlineLevel="0" collapsed="false">
      <c r="A1371" s="0" t="n">
        <v>18441196</v>
      </c>
      <c r="B1371" s="0" t="s">
        <v>4129</v>
      </c>
      <c r="C1371" s="0" t="n">
        <v>1</v>
      </c>
      <c r="D1371" s="0" t="s">
        <v>3667</v>
      </c>
      <c r="E1371" s="0" t="s">
        <v>4130</v>
      </c>
      <c r="F1371" s="0" t="s">
        <v>4060</v>
      </c>
      <c r="G1371" s="0" t="s">
        <v>4061</v>
      </c>
      <c r="H1371" s="0" t="s">
        <v>4131</v>
      </c>
      <c r="I1371" s="0" t="s">
        <v>2123</v>
      </c>
      <c r="J1371" s="0" t="s">
        <v>47</v>
      </c>
      <c r="K1371" s="0" t="s">
        <v>47</v>
      </c>
      <c r="L1371" s="0" t="s">
        <v>47</v>
      </c>
      <c r="M1371" s="0" t="s">
        <v>47</v>
      </c>
      <c r="N1371" s="0" t="n">
        <v>1</v>
      </c>
      <c r="O1371" s="0" t="n">
        <v>14</v>
      </c>
      <c r="P1371" s="0" t="n">
        <v>300</v>
      </c>
      <c r="Q1371" s="0" t="n">
        <v>3.2</v>
      </c>
      <c r="R1371" s="0" t="str">
        <f aca="false">INDEX(Lookup!$B$4:$B$18,MATCH(C1371,Lookup!$A$4:$A$18,0))</f>
        <v>India</v>
      </c>
      <c r="S1371" s="20" t="n">
        <f aca="false">INDEX(Lookup!$D$4:$D$18,MATCH(C1371,Lookup!$A$4:$A$18,0))</f>
        <v>0.012</v>
      </c>
      <c r="T1371" s="21" t="n">
        <f aca="false">ROUND(P1371*S1371,2)</f>
        <v>3.6</v>
      </c>
      <c r="U1371" s="21" t="n">
        <f aca="false">IF(T1371&lt;=10,1,IF(T1371&lt;=20,2,IF(T1371&lt;=30,3,IF(T1371&lt;=40,4,IF(T1371&lt;=50,5,IF(T1371&lt;=100,6,IF(T1371&lt;=250,7,8)))))))</f>
        <v>1</v>
      </c>
      <c r="V1371" s="21" t="n">
        <f aca="false">IF(AND(OR(Dashboard!$T$3="All",R1371=Dashboard!$T$3),OR(Dashboard!$T$4="All",D1371=Dashboard!$T$4)),1,0)</f>
        <v>1</v>
      </c>
      <c r="W1371" s="21" t="n">
        <f aca="false">IF(V1371=1,T1371+ROW()/10000000,0)</f>
        <v>3.6001371</v>
      </c>
    </row>
    <row r="1372" customFormat="false" ht="15" hidden="false" customHeight="false" outlineLevel="0" collapsed="false">
      <c r="A1372" s="0" t="n">
        <v>18398610</v>
      </c>
      <c r="B1372" s="0" t="s">
        <v>4132</v>
      </c>
      <c r="C1372" s="0" t="n">
        <v>1</v>
      </c>
      <c r="D1372" s="0" t="s">
        <v>3667</v>
      </c>
      <c r="E1372" s="0" t="s">
        <v>4133</v>
      </c>
      <c r="F1372" s="0" t="s">
        <v>4060</v>
      </c>
      <c r="G1372" s="0" t="s">
        <v>4061</v>
      </c>
      <c r="H1372" s="0" t="s">
        <v>3767</v>
      </c>
      <c r="I1372" s="0" t="s">
        <v>2123</v>
      </c>
      <c r="J1372" s="0" t="s">
        <v>47</v>
      </c>
      <c r="K1372" s="0" t="s">
        <v>46</v>
      </c>
      <c r="L1372" s="0" t="s">
        <v>47</v>
      </c>
      <c r="M1372" s="0" t="s">
        <v>47</v>
      </c>
      <c r="N1372" s="0" t="n">
        <v>2</v>
      </c>
      <c r="O1372" s="0" t="n">
        <v>35</v>
      </c>
      <c r="P1372" s="0" t="n">
        <v>550</v>
      </c>
      <c r="Q1372" s="0" t="n">
        <v>3.4</v>
      </c>
      <c r="R1372" s="0" t="str">
        <f aca="false">INDEX(Lookup!$B$4:$B$18,MATCH(C1372,Lookup!$A$4:$A$18,0))</f>
        <v>India</v>
      </c>
      <c r="S1372" s="20" t="n">
        <f aca="false">INDEX(Lookup!$D$4:$D$18,MATCH(C1372,Lookup!$A$4:$A$18,0))</f>
        <v>0.012</v>
      </c>
      <c r="T1372" s="21" t="n">
        <f aca="false">ROUND(P1372*S1372,2)</f>
        <v>6.6</v>
      </c>
      <c r="U1372" s="21" t="n">
        <f aca="false">IF(T1372&lt;=10,1,IF(T1372&lt;=20,2,IF(T1372&lt;=30,3,IF(T1372&lt;=40,4,IF(T1372&lt;=50,5,IF(T1372&lt;=100,6,IF(T1372&lt;=250,7,8)))))))</f>
        <v>1</v>
      </c>
      <c r="V1372" s="21" t="n">
        <f aca="false">IF(AND(OR(Dashboard!$T$3="All",R1372=Dashboard!$T$3),OR(Dashboard!$T$4="All",D1372=Dashboard!$T$4)),1,0)</f>
        <v>1</v>
      </c>
      <c r="W1372" s="21" t="n">
        <f aca="false">IF(V1372=1,T1372+ROW()/10000000,0)</f>
        <v>6.6001372</v>
      </c>
    </row>
    <row r="1373" customFormat="false" ht="15" hidden="false" customHeight="false" outlineLevel="0" collapsed="false">
      <c r="A1373" s="0" t="n">
        <v>18237322</v>
      </c>
      <c r="B1373" s="0" t="s">
        <v>4134</v>
      </c>
      <c r="C1373" s="0" t="n">
        <v>1</v>
      </c>
      <c r="D1373" s="0" t="s">
        <v>3667</v>
      </c>
      <c r="E1373" s="0" t="s">
        <v>4135</v>
      </c>
      <c r="F1373" s="0" t="s">
        <v>4060</v>
      </c>
      <c r="G1373" s="0" t="s">
        <v>4061</v>
      </c>
      <c r="H1373" s="0" t="s">
        <v>402</v>
      </c>
      <c r="I1373" s="0" t="s">
        <v>2123</v>
      </c>
      <c r="J1373" s="0" t="s">
        <v>47</v>
      </c>
      <c r="K1373" s="0" t="s">
        <v>46</v>
      </c>
      <c r="L1373" s="0" t="s">
        <v>47</v>
      </c>
      <c r="M1373" s="0" t="s">
        <v>47</v>
      </c>
      <c r="N1373" s="0" t="n">
        <v>1</v>
      </c>
      <c r="O1373" s="0" t="n">
        <v>45</v>
      </c>
      <c r="P1373" s="0" t="n">
        <v>300</v>
      </c>
      <c r="Q1373" s="0" t="n">
        <v>3.2</v>
      </c>
      <c r="R1373" s="0" t="str">
        <f aca="false">INDEX(Lookup!$B$4:$B$18,MATCH(C1373,Lookup!$A$4:$A$18,0))</f>
        <v>India</v>
      </c>
      <c r="S1373" s="20" t="n">
        <f aca="false">INDEX(Lookup!$D$4:$D$18,MATCH(C1373,Lookup!$A$4:$A$18,0))</f>
        <v>0.012</v>
      </c>
      <c r="T1373" s="21" t="n">
        <f aca="false">ROUND(P1373*S1373,2)</f>
        <v>3.6</v>
      </c>
      <c r="U1373" s="21" t="n">
        <f aca="false">IF(T1373&lt;=10,1,IF(T1373&lt;=20,2,IF(T1373&lt;=30,3,IF(T1373&lt;=40,4,IF(T1373&lt;=50,5,IF(T1373&lt;=100,6,IF(T1373&lt;=250,7,8)))))))</f>
        <v>1</v>
      </c>
      <c r="V1373" s="21" t="n">
        <f aca="false">IF(AND(OR(Dashboard!$T$3="All",R1373=Dashboard!$T$3),OR(Dashboard!$T$4="All",D1373=Dashboard!$T$4)),1,0)</f>
        <v>1</v>
      </c>
      <c r="W1373" s="21" t="n">
        <f aca="false">IF(V1373=1,T1373+ROW()/10000000,0)</f>
        <v>3.6001373</v>
      </c>
    </row>
    <row r="1374" customFormat="false" ht="15" hidden="false" customHeight="false" outlineLevel="0" collapsed="false">
      <c r="A1374" s="0" t="n">
        <v>309696</v>
      </c>
      <c r="B1374" s="0" t="s">
        <v>4136</v>
      </c>
      <c r="C1374" s="0" t="n">
        <v>1</v>
      </c>
      <c r="D1374" s="0" t="s">
        <v>3667</v>
      </c>
      <c r="E1374" s="0" t="s">
        <v>4137</v>
      </c>
      <c r="F1374" s="0" t="s">
        <v>4060</v>
      </c>
      <c r="G1374" s="0" t="s">
        <v>4061</v>
      </c>
      <c r="H1374" s="0" t="s">
        <v>2359</v>
      </c>
      <c r="I1374" s="0" t="s">
        <v>2123</v>
      </c>
      <c r="J1374" s="0" t="s">
        <v>47</v>
      </c>
      <c r="K1374" s="0" t="s">
        <v>46</v>
      </c>
      <c r="L1374" s="0" t="s">
        <v>47</v>
      </c>
      <c r="M1374" s="0" t="s">
        <v>47</v>
      </c>
      <c r="N1374" s="0" t="n">
        <v>2</v>
      </c>
      <c r="O1374" s="0" t="n">
        <v>51</v>
      </c>
      <c r="P1374" s="0" t="n">
        <v>600</v>
      </c>
      <c r="Q1374" s="0" t="n">
        <v>2.7</v>
      </c>
      <c r="R1374" s="0" t="str">
        <f aca="false">INDEX(Lookup!$B$4:$B$18,MATCH(C1374,Lookup!$A$4:$A$18,0))</f>
        <v>India</v>
      </c>
      <c r="S1374" s="20" t="n">
        <f aca="false">INDEX(Lookup!$D$4:$D$18,MATCH(C1374,Lookup!$A$4:$A$18,0))</f>
        <v>0.012</v>
      </c>
      <c r="T1374" s="21" t="n">
        <f aca="false">ROUND(P1374*S1374,2)</f>
        <v>7.2</v>
      </c>
      <c r="U1374" s="21" t="n">
        <f aca="false">IF(T1374&lt;=10,1,IF(T1374&lt;=20,2,IF(T1374&lt;=30,3,IF(T1374&lt;=40,4,IF(T1374&lt;=50,5,IF(T1374&lt;=100,6,IF(T1374&lt;=250,7,8)))))))</f>
        <v>1</v>
      </c>
      <c r="V1374" s="21" t="n">
        <f aca="false">IF(AND(OR(Dashboard!$T$3="All",R1374=Dashboard!$T$3),OR(Dashboard!$T$4="All",D1374=Dashboard!$T$4)),1,0)</f>
        <v>1</v>
      </c>
      <c r="W1374" s="21" t="n">
        <f aca="false">IF(V1374=1,T1374+ROW()/10000000,0)</f>
        <v>7.2001374</v>
      </c>
    </row>
    <row r="1375" customFormat="false" ht="15" hidden="false" customHeight="false" outlineLevel="0" collapsed="false">
      <c r="A1375" s="0" t="n">
        <v>18357544</v>
      </c>
      <c r="B1375" s="0" t="s">
        <v>4138</v>
      </c>
      <c r="C1375" s="0" t="n">
        <v>1</v>
      </c>
      <c r="D1375" s="0" t="s">
        <v>3667</v>
      </c>
      <c r="E1375" s="0" t="s">
        <v>4139</v>
      </c>
      <c r="F1375" s="0" t="s">
        <v>4060</v>
      </c>
      <c r="G1375" s="0" t="s">
        <v>4061</v>
      </c>
      <c r="H1375" s="0" t="s">
        <v>2784</v>
      </c>
      <c r="I1375" s="0" t="s">
        <v>2123</v>
      </c>
      <c r="J1375" s="0" t="s">
        <v>47</v>
      </c>
      <c r="K1375" s="0" t="s">
        <v>46</v>
      </c>
      <c r="L1375" s="0" t="s">
        <v>47</v>
      </c>
      <c r="M1375" s="0" t="s">
        <v>47</v>
      </c>
      <c r="N1375" s="0" t="n">
        <v>2</v>
      </c>
      <c r="O1375" s="0" t="n">
        <v>22</v>
      </c>
      <c r="P1375" s="0" t="n">
        <v>700</v>
      </c>
      <c r="Q1375" s="0" t="n">
        <v>2.9</v>
      </c>
      <c r="R1375" s="0" t="str">
        <f aca="false">INDEX(Lookup!$B$4:$B$18,MATCH(C1375,Lookup!$A$4:$A$18,0))</f>
        <v>India</v>
      </c>
      <c r="S1375" s="20" t="n">
        <f aca="false">INDEX(Lookup!$D$4:$D$18,MATCH(C1375,Lookup!$A$4:$A$18,0))</f>
        <v>0.012</v>
      </c>
      <c r="T1375" s="21" t="n">
        <f aca="false">ROUND(P1375*S1375,2)</f>
        <v>8.4</v>
      </c>
      <c r="U1375" s="21" t="n">
        <f aca="false">IF(T1375&lt;=10,1,IF(T1375&lt;=20,2,IF(T1375&lt;=30,3,IF(T1375&lt;=40,4,IF(T1375&lt;=50,5,IF(T1375&lt;=100,6,IF(T1375&lt;=250,7,8)))))))</f>
        <v>1</v>
      </c>
      <c r="V1375" s="21" t="n">
        <f aca="false">IF(AND(OR(Dashboard!$T$3="All",R1375=Dashboard!$T$3),OR(Dashboard!$T$4="All",D1375=Dashboard!$T$4)),1,0)</f>
        <v>1</v>
      </c>
      <c r="W1375" s="21" t="n">
        <f aca="false">IF(V1375=1,T1375+ROW()/10000000,0)</f>
        <v>8.4001375</v>
      </c>
    </row>
    <row r="1376" customFormat="false" ht="15" hidden="false" customHeight="false" outlineLevel="0" collapsed="false">
      <c r="A1376" s="0" t="n">
        <v>18431563</v>
      </c>
      <c r="B1376" s="0" t="s">
        <v>4140</v>
      </c>
      <c r="C1376" s="0" t="n">
        <v>1</v>
      </c>
      <c r="D1376" s="0" t="s">
        <v>3667</v>
      </c>
      <c r="E1376" s="0" t="s">
        <v>4141</v>
      </c>
      <c r="F1376" s="0" t="s">
        <v>4060</v>
      </c>
      <c r="G1376" s="0" t="s">
        <v>4061</v>
      </c>
      <c r="H1376" s="0" t="s">
        <v>3067</v>
      </c>
      <c r="I1376" s="0" t="s">
        <v>2123</v>
      </c>
      <c r="J1376" s="0" t="s">
        <v>47</v>
      </c>
      <c r="K1376" s="0" t="s">
        <v>47</v>
      </c>
      <c r="L1376" s="0" t="s">
        <v>47</v>
      </c>
      <c r="M1376" s="0" t="s">
        <v>47</v>
      </c>
      <c r="N1376" s="0" t="n">
        <v>2</v>
      </c>
      <c r="O1376" s="0" t="n">
        <v>15</v>
      </c>
      <c r="P1376" s="0" t="n">
        <v>550</v>
      </c>
      <c r="Q1376" s="0" t="n">
        <v>3.3</v>
      </c>
      <c r="R1376" s="0" t="str">
        <f aca="false">INDEX(Lookup!$B$4:$B$18,MATCH(C1376,Lookup!$A$4:$A$18,0))</f>
        <v>India</v>
      </c>
      <c r="S1376" s="20" t="n">
        <f aca="false">INDEX(Lookup!$D$4:$D$18,MATCH(C1376,Lookup!$A$4:$A$18,0))</f>
        <v>0.012</v>
      </c>
      <c r="T1376" s="21" t="n">
        <f aca="false">ROUND(P1376*S1376,2)</f>
        <v>6.6</v>
      </c>
      <c r="U1376" s="21" t="n">
        <f aca="false">IF(T1376&lt;=10,1,IF(T1376&lt;=20,2,IF(T1376&lt;=30,3,IF(T1376&lt;=40,4,IF(T1376&lt;=50,5,IF(T1376&lt;=100,6,IF(T1376&lt;=250,7,8)))))))</f>
        <v>1</v>
      </c>
      <c r="V1376" s="21" t="n">
        <f aca="false">IF(AND(OR(Dashboard!$T$3="All",R1376=Dashboard!$T$3),OR(Dashboard!$T$4="All",D1376=Dashboard!$T$4)),1,0)</f>
        <v>1</v>
      </c>
      <c r="W1376" s="21" t="n">
        <f aca="false">IF(V1376=1,T1376+ROW()/10000000,0)</f>
        <v>6.6001376</v>
      </c>
    </row>
    <row r="1377" customFormat="false" ht="15" hidden="false" customHeight="false" outlineLevel="0" collapsed="false">
      <c r="A1377" s="0" t="n">
        <v>18337747</v>
      </c>
      <c r="B1377" s="0" t="s">
        <v>4142</v>
      </c>
      <c r="C1377" s="0" t="n">
        <v>1</v>
      </c>
      <c r="D1377" s="0" t="s">
        <v>3667</v>
      </c>
      <c r="E1377" s="0" t="s">
        <v>4143</v>
      </c>
      <c r="F1377" s="0" t="s">
        <v>4060</v>
      </c>
      <c r="G1377" s="0" t="s">
        <v>4061</v>
      </c>
      <c r="H1377" s="0" t="s">
        <v>2288</v>
      </c>
      <c r="I1377" s="0" t="s">
        <v>2123</v>
      </c>
      <c r="J1377" s="0" t="s">
        <v>47</v>
      </c>
      <c r="K1377" s="0" t="s">
        <v>46</v>
      </c>
      <c r="L1377" s="0" t="s">
        <v>47</v>
      </c>
      <c r="M1377" s="0" t="s">
        <v>47</v>
      </c>
      <c r="N1377" s="0" t="n">
        <v>1</v>
      </c>
      <c r="O1377" s="0" t="n">
        <v>12</v>
      </c>
      <c r="P1377" s="0" t="n">
        <v>350</v>
      </c>
      <c r="Q1377" s="0" t="n">
        <v>3</v>
      </c>
      <c r="R1377" s="0" t="str">
        <f aca="false">INDEX(Lookup!$B$4:$B$18,MATCH(C1377,Lookup!$A$4:$A$18,0))</f>
        <v>India</v>
      </c>
      <c r="S1377" s="20" t="n">
        <f aca="false">INDEX(Lookup!$D$4:$D$18,MATCH(C1377,Lookup!$A$4:$A$18,0))</f>
        <v>0.012</v>
      </c>
      <c r="T1377" s="21" t="n">
        <f aca="false">ROUND(P1377*S1377,2)</f>
        <v>4.2</v>
      </c>
      <c r="U1377" s="21" t="n">
        <f aca="false">IF(T1377&lt;=10,1,IF(T1377&lt;=20,2,IF(T1377&lt;=30,3,IF(T1377&lt;=40,4,IF(T1377&lt;=50,5,IF(T1377&lt;=100,6,IF(T1377&lt;=250,7,8)))))))</f>
        <v>1</v>
      </c>
      <c r="V1377" s="21" t="n">
        <f aca="false">IF(AND(OR(Dashboard!$T$3="All",R1377=Dashboard!$T$3),OR(Dashboard!$T$4="All",D1377=Dashboard!$T$4)),1,0)</f>
        <v>1</v>
      </c>
      <c r="W1377" s="21" t="n">
        <f aca="false">IF(V1377=1,T1377+ROW()/10000000,0)</f>
        <v>4.2001377</v>
      </c>
    </row>
    <row r="1378" customFormat="false" ht="15" hidden="false" customHeight="false" outlineLevel="0" collapsed="false">
      <c r="A1378" s="0" t="n">
        <v>18258477</v>
      </c>
      <c r="B1378" s="0" t="s">
        <v>4144</v>
      </c>
      <c r="C1378" s="0" t="n">
        <v>1</v>
      </c>
      <c r="D1378" s="0" t="s">
        <v>3667</v>
      </c>
      <c r="E1378" s="0" t="s">
        <v>4145</v>
      </c>
      <c r="F1378" s="0" t="s">
        <v>4060</v>
      </c>
      <c r="G1378" s="0" t="s">
        <v>4061</v>
      </c>
      <c r="H1378" s="0" t="s">
        <v>2079</v>
      </c>
      <c r="I1378" s="0" t="s">
        <v>2123</v>
      </c>
      <c r="J1378" s="0" t="s">
        <v>47</v>
      </c>
      <c r="K1378" s="0" t="s">
        <v>46</v>
      </c>
      <c r="L1378" s="0" t="s">
        <v>47</v>
      </c>
      <c r="M1378" s="0" t="s">
        <v>47</v>
      </c>
      <c r="N1378" s="0" t="n">
        <v>2</v>
      </c>
      <c r="O1378" s="0" t="n">
        <v>38</v>
      </c>
      <c r="P1378" s="0" t="n">
        <v>500</v>
      </c>
      <c r="Q1378" s="0" t="n">
        <v>3.2</v>
      </c>
      <c r="R1378" s="0" t="str">
        <f aca="false">INDEX(Lookup!$B$4:$B$18,MATCH(C1378,Lookup!$A$4:$A$18,0))</f>
        <v>India</v>
      </c>
      <c r="S1378" s="20" t="n">
        <f aca="false">INDEX(Lookup!$D$4:$D$18,MATCH(C1378,Lookup!$A$4:$A$18,0))</f>
        <v>0.012</v>
      </c>
      <c r="T1378" s="21" t="n">
        <f aca="false">ROUND(P1378*S1378,2)</f>
        <v>6</v>
      </c>
      <c r="U1378" s="21" t="n">
        <f aca="false">IF(T1378&lt;=10,1,IF(T1378&lt;=20,2,IF(T1378&lt;=30,3,IF(T1378&lt;=40,4,IF(T1378&lt;=50,5,IF(T1378&lt;=100,6,IF(T1378&lt;=250,7,8)))))))</f>
        <v>1</v>
      </c>
      <c r="V1378" s="21" t="n">
        <f aca="false">IF(AND(OR(Dashboard!$T$3="All",R1378=Dashboard!$T$3),OR(Dashboard!$T$4="All",D1378=Dashboard!$T$4)),1,0)</f>
        <v>1</v>
      </c>
      <c r="W1378" s="21" t="n">
        <f aca="false">IF(V1378=1,T1378+ROW()/10000000,0)</f>
        <v>6.0001378</v>
      </c>
    </row>
    <row r="1379" customFormat="false" ht="15" hidden="false" customHeight="false" outlineLevel="0" collapsed="false">
      <c r="A1379" s="0" t="n">
        <v>18396189</v>
      </c>
      <c r="B1379" s="0" t="s">
        <v>4146</v>
      </c>
      <c r="C1379" s="0" t="n">
        <v>1</v>
      </c>
      <c r="D1379" s="0" t="s">
        <v>3667</v>
      </c>
      <c r="E1379" s="0" t="s">
        <v>4147</v>
      </c>
      <c r="F1379" s="0" t="s">
        <v>4060</v>
      </c>
      <c r="G1379" s="0" t="s">
        <v>4061</v>
      </c>
      <c r="H1379" s="0" t="s">
        <v>3067</v>
      </c>
      <c r="I1379" s="0" t="s">
        <v>2123</v>
      </c>
      <c r="J1379" s="0" t="s">
        <v>47</v>
      </c>
      <c r="K1379" s="0" t="s">
        <v>47</v>
      </c>
      <c r="L1379" s="0" t="s">
        <v>47</v>
      </c>
      <c r="M1379" s="0" t="s">
        <v>47</v>
      </c>
      <c r="N1379" s="0" t="n">
        <v>1</v>
      </c>
      <c r="O1379" s="0" t="n">
        <v>15</v>
      </c>
      <c r="P1379" s="0" t="n">
        <v>400</v>
      </c>
      <c r="Q1379" s="0" t="n">
        <v>3.2</v>
      </c>
      <c r="R1379" s="0" t="str">
        <f aca="false">INDEX(Lookup!$B$4:$B$18,MATCH(C1379,Lookup!$A$4:$A$18,0))</f>
        <v>India</v>
      </c>
      <c r="S1379" s="20" t="n">
        <f aca="false">INDEX(Lookup!$D$4:$D$18,MATCH(C1379,Lookup!$A$4:$A$18,0))</f>
        <v>0.012</v>
      </c>
      <c r="T1379" s="21" t="n">
        <f aca="false">ROUND(P1379*S1379,2)</f>
        <v>4.8</v>
      </c>
      <c r="U1379" s="21" t="n">
        <f aca="false">IF(T1379&lt;=10,1,IF(T1379&lt;=20,2,IF(T1379&lt;=30,3,IF(T1379&lt;=40,4,IF(T1379&lt;=50,5,IF(T1379&lt;=100,6,IF(T1379&lt;=250,7,8)))))))</f>
        <v>1</v>
      </c>
      <c r="V1379" s="21" t="n">
        <f aca="false">IF(AND(OR(Dashboard!$T$3="All",R1379=Dashboard!$T$3),OR(Dashboard!$T$4="All",D1379=Dashboard!$T$4)),1,0)</f>
        <v>1</v>
      </c>
      <c r="W1379" s="21" t="n">
        <f aca="false">IF(V1379=1,T1379+ROW()/10000000,0)</f>
        <v>4.8001379</v>
      </c>
    </row>
    <row r="1380" customFormat="false" ht="15" hidden="false" customHeight="false" outlineLevel="0" collapsed="false">
      <c r="A1380" s="0" t="n">
        <v>6915</v>
      </c>
      <c r="B1380" s="0" t="s">
        <v>4148</v>
      </c>
      <c r="C1380" s="0" t="n">
        <v>1</v>
      </c>
      <c r="D1380" s="0" t="s">
        <v>3667</v>
      </c>
      <c r="E1380" s="0" t="s">
        <v>4149</v>
      </c>
      <c r="F1380" s="0" t="s">
        <v>4060</v>
      </c>
      <c r="G1380" s="0" t="s">
        <v>4061</v>
      </c>
      <c r="H1380" s="0" t="s">
        <v>4150</v>
      </c>
      <c r="I1380" s="0" t="s">
        <v>2123</v>
      </c>
      <c r="J1380" s="0" t="s">
        <v>47</v>
      </c>
      <c r="K1380" s="0" t="s">
        <v>47</v>
      </c>
      <c r="L1380" s="0" t="s">
        <v>47</v>
      </c>
      <c r="M1380" s="0" t="s">
        <v>47</v>
      </c>
      <c r="N1380" s="0" t="n">
        <v>1</v>
      </c>
      <c r="O1380" s="0" t="n">
        <v>23</v>
      </c>
      <c r="P1380" s="0" t="n">
        <v>350</v>
      </c>
      <c r="Q1380" s="0" t="n">
        <v>2.7</v>
      </c>
      <c r="R1380" s="0" t="str">
        <f aca="false">INDEX(Lookup!$B$4:$B$18,MATCH(C1380,Lookup!$A$4:$A$18,0))</f>
        <v>India</v>
      </c>
      <c r="S1380" s="20" t="n">
        <f aca="false">INDEX(Lookup!$D$4:$D$18,MATCH(C1380,Lookup!$A$4:$A$18,0))</f>
        <v>0.012</v>
      </c>
      <c r="T1380" s="21" t="n">
        <f aca="false">ROUND(P1380*S1380,2)</f>
        <v>4.2</v>
      </c>
      <c r="U1380" s="21" t="n">
        <f aca="false">IF(T1380&lt;=10,1,IF(T1380&lt;=20,2,IF(T1380&lt;=30,3,IF(T1380&lt;=40,4,IF(T1380&lt;=50,5,IF(T1380&lt;=100,6,IF(T1380&lt;=250,7,8)))))))</f>
        <v>1</v>
      </c>
      <c r="V1380" s="21" t="n">
        <f aca="false">IF(AND(OR(Dashboard!$T$3="All",R1380=Dashboard!$T$3),OR(Dashboard!$T$4="All",D1380=Dashboard!$T$4)),1,0)</f>
        <v>1</v>
      </c>
      <c r="W1380" s="21" t="n">
        <f aca="false">IF(V1380=1,T1380+ROW()/10000000,0)</f>
        <v>4.200138</v>
      </c>
    </row>
    <row r="1381" customFormat="false" ht="15" hidden="false" customHeight="false" outlineLevel="0" collapsed="false">
      <c r="A1381" s="0" t="n">
        <v>18233576</v>
      </c>
      <c r="B1381" s="0" t="s">
        <v>4151</v>
      </c>
      <c r="C1381" s="0" t="n">
        <v>1</v>
      </c>
      <c r="D1381" s="0" t="s">
        <v>3667</v>
      </c>
      <c r="E1381" s="0" t="s">
        <v>4152</v>
      </c>
      <c r="F1381" s="0" t="s">
        <v>4060</v>
      </c>
      <c r="G1381" s="0" t="s">
        <v>4061</v>
      </c>
      <c r="H1381" s="0" t="s">
        <v>2122</v>
      </c>
      <c r="I1381" s="0" t="s">
        <v>2123</v>
      </c>
      <c r="J1381" s="0" t="s">
        <v>47</v>
      </c>
      <c r="K1381" s="0" t="s">
        <v>46</v>
      </c>
      <c r="L1381" s="0" t="s">
        <v>47</v>
      </c>
      <c r="M1381" s="0" t="s">
        <v>47</v>
      </c>
      <c r="N1381" s="0" t="n">
        <v>2</v>
      </c>
      <c r="O1381" s="0" t="n">
        <v>23</v>
      </c>
      <c r="P1381" s="0" t="n">
        <v>600</v>
      </c>
      <c r="Q1381" s="0" t="n">
        <v>3.3</v>
      </c>
      <c r="R1381" s="0" t="str">
        <f aca="false">INDEX(Lookup!$B$4:$B$18,MATCH(C1381,Lookup!$A$4:$A$18,0))</f>
        <v>India</v>
      </c>
      <c r="S1381" s="20" t="n">
        <f aca="false">INDEX(Lookup!$D$4:$D$18,MATCH(C1381,Lookup!$A$4:$A$18,0))</f>
        <v>0.012</v>
      </c>
      <c r="T1381" s="21" t="n">
        <f aca="false">ROUND(P1381*S1381,2)</f>
        <v>7.2</v>
      </c>
      <c r="U1381" s="21" t="n">
        <f aca="false">IF(T1381&lt;=10,1,IF(T1381&lt;=20,2,IF(T1381&lt;=30,3,IF(T1381&lt;=40,4,IF(T1381&lt;=50,5,IF(T1381&lt;=100,6,IF(T1381&lt;=250,7,8)))))))</f>
        <v>1</v>
      </c>
      <c r="V1381" s="21" t="n">
        <f aca="false">IF(AND(OR(Dashboard!$T$3="All",R1381=Dashboard!$T$3),OR(Dashboard!$T$4="All",D1381=Dashboard!$T$4)),1,0)</f>
        <v>1</v>
      </c>
      <c r="W1381" s="21" t="n">
        <f aca="false">IF(V1381=1,T1381+ROW()/10000000,0)</f>
        <v>7.2001381</v>
      </c>
    </row>
    <row r="1382" customFormat="false" ht="15" hidden="false" customHeight="false" outlineLevel="0" collapsed="false">
      <c r="A1382" s="0" t="n">
        <v>18256890</v>
      </c>
      <c r="B1382" s="0" t="s">
        <v>4153</v>
      </c>
      <c r="C1382" s="0" t="n">
        <v>1</v>
      </c>
      <c r="D1382" s="0" t="s">
        <v>3667</v>
      </c>
      <c r="E1382" s="0" t="s">
        <v>4154</v>
      </c>
      <c r="F1382" s="0" t="s">
        <v>4060</v>
      </c>
      <c r="G1382" s="0" t="s">
        <v>4061</v>
      </c>
      <c r="H1382" s="0" t="s">
        <v>4155</v>
      </c>
      <c r="I1382" s="0" t="s">
        <v>2123</v>
      </c>
      <c r="J1382" s="0" t="s">
        <v>47</v>
      </c>
      <c r="K1382" s="0" t="s">
        <v>46</v>
      </c>
      <c r="L1382" s="0" t="s">
        <v>47</v>
      </c>
      <c r="M1382" s="0" t="s">
        <v>47</v>
      </c>
      <c r="N1382" s="0" t="n">
        <v>1</v>
      </c>
      <c r="O1382" s="0" t="n">
        <v>31</v>
      </c>
      <c r="P1382" s="0" t="n">
        <v>400</v>
      </c>
      <c r="Q1382" s="0" t="n">
        <v>2.8</v>
      </c>
      <c r="R1382" s="0" t="str">
        <f aca="false">INDEX(Lookup!$B$4:$B$18,MATCH(C1382,Lookup!$A$4:$A$18,0))</f>
        <v>India</v>
      </c>
      <c r="S1382" s="20" t="n">
        <f aca="false">INDEX(Lookup!$D$4:$D$18,MATCH(C1382,Lookup!$A$4:$A$18,0))</f>
        <v>0.012</v>
      </c>
      <c r="T1382" s="21" t="n">
        <f aca="false">ROUND(P1382*S1382,2)</f>
        <v>4.8</v>
      </c>
      <c r="U1382" s="21" t="n">
        <f aca="false">IF(T1382&lt;=10,1,IF(T1382&lt;=20,2,IF(T1382&lt;=30,3,IF(T1382&lt;=40,4,IF(T1382&lt;=50,5,IF(T1382&lt;=100,6,IF(T1382&lt;=250,7,8)))))))</f>
        <v>1</v>
      </c>
      <c r="V1382" s="21" t="n">
        <f aca="false">IF(AND(OR(Dashboard!$T$3="All",R1382=Dashboard!$T$3),OR(Dashboard!$T$4="All",D1382=Dashboard!$T$4)),1,0)</f>
        <v>1</v>
      </c>
      <c r="W1382" s="21" t="n">
        <f aca="false">IF(V1382=1,T1382+ROW()/10000000,0)</f>
        <v>4.8001382</v>
      </c>
    </row>
    <row r="1383" customFormat="false" ht="15" hidden="false" customHeight="false" outlineLevel="0" collapsed="false">
      <c r="A1383" s="0" t="n">
        <v>18384115</v>
      </c>
      <c r="B1383" s="0" t="s">
        <v>4156</v>
      </c>
      <c r="C1383" s="0" t="n">
        <v>1</v>
      </c>
      <c r="D1383" s="0" t="s">
        <v>3667</v>
      </c>
      <c r="E1383" s="0" t="s">
        <v>4157</v>
      </c>
      <c r="F1383" s="0" t="s">
        <v>4060</v>
      </c>
      <c r="G1383" s="0" t="s">
        <v>4061</v>
      </c>
      <c r="H1383" s="0" t="s">
        <v>4158</v>
      </c>
      <c r="I1383" s="0" t="s">
        <v>2123</v>
      </c>
      <c r="J1383" s="0" t="s">
        <v>47</v>
      </c>
      <c r="K1383" s="0" t="s">
        <v>46</v>
      </c>
      <c r="L1383" s="0" t="s">
        <v>47</v>
      </c>
      <c r="M1383" s="0" t="s">
        <v>47</v>
      </c>
      <c r="N1383" s="0" t="n">
        <v>2</v>
      </c>
      <c r="O1383" s="0" t="n">
        <v>223</v>
      </c>
      <c r="P1383" s="0" t="n">
        <v>500</v>
      </c>
      <c r="Q1383" s="0" t="n">
        <v>4.9</v>
      </c>
      <c r="R1383" s="0" t="str">
        <f aca="false">INDEX(Lookup!$B$4:$B$18,MATCH(C1383,Lookup!$A$4:$A$18,0))</f>
        <v>India</v>
      </c>
      <c r="S1383" s="20" t="n">
        <f aca="false">INDEX(Lookup!$D$4:$D$18,MATCH(C1383,Lookup!$A$4:$A$18,0))</f>
        <v>0.012</v>
      </c>
      <c r="T1383" s="21" t="n">
        <f aca="false">ROUND(P1383*S1383,2)</f>
        <v>6</v>
      </c>
      <c r="U1383" s="21" t="n">
        <f aca="false">IF(T1383&lt;=10,1,IF(T1383&lt;=20,2,IF(T1383&lt;=30,3,IF(T1383&lt;=40,4,IF(T1383&lt;=50,5,IF(T1383&lt;=100,6,IF(T1383&lt;=250,7,8)))))))</f>
        <v>1</v>
      </c>
      <c r="V1383" s="21" t="n">
        <f aca="false">IF(AND(OR(Dashboard!$T$3="All",R1383=Dashboard!$T$3),OR(Dashboard!$T$4="All",D1383=Dashboard!$T$4)),1,0)</f>
        <v>1</v>
      </c>
      <c r="W1383" s="21" t="n">
        <f aca="false">IF(V1383=1,T1383+ROW()/10000000,0)</f>
        <v>6.0001383</v>
      </c>
    </row>
    <row r="1384" customFormat="false" ht="15" hidden="false" customHeight="false" outlineLevel="0" collapsed="false">
      <c r="A1384" s="0" t="n">
        <v>18352208</v>
      </c>
      <c r="B1384" s="0" t="s">
        <v>4159</v>
      </c>
      <c r="C1384" s="0" t="n">
        <v>1</v>
      </c>
      <c r="D1384" s="0" t="s">
        <v>3667</v>
      </c>
      <c r="E1384" s="0" t="s">
        <v>4160</v>
      </c>
      <c r="F1384" s="0" t="s">
        <v>4060</v>
      </c>
      <c r="G1384" s="0" t="s">
        <v>4061</v>
      </c>
      <c r="H1384" s="0" t="s">
        <v>156</v>
      </c>
      <c r="I1384" s="0" t="s">
        <v>2123</v>
      </c>
      <c r="J1384" s="0" t="s">
        <v>47</v>
      </c>
      <c r="K1384" s="0" t="s">
        <v>46</v>
      </c>
      <c r="L1384" s="0" t="s">
        <v>47</v>
      </c>
      <c r="M1384" s="0" t="s">
        <v>47</v>
      </c>
      <c r="N1384" s="0" t="n">
        <v>1</v>
      </c>
      <c r="O1384" s="0" t="n">
        <v>55</v>
      </c>
      <c r="P1384" s="0" t="n">
        <v>200</v>
      </c>
      <c r="Q1384" s="0" t="n">
        <v>3.7</v>
      </c>
      <c r="R1384" s="0" t="str">
        <f aca="false">INDEX(Lookup!$B$4:$B$18,MATCH(C1384,Lookup!$A$4:$A$18,0))</f>
        <v>India</v>
      </c>
      <c r="S1384" s="20" t="n">
        <f aca="false">INDEX(Lookup!$D$4:$D$18,MATCH(C1384,Lookup!$A$4:$A$18,0))</f>
        <v>0.012</v>
      </c>
      <c r="T1384" s="21" t="n">
        <f aca="false">ROUND(P1384*S1384,2)</f>
        <v>2.4</v>
      </c>
      <c r="U1384" s="21" t="n">
        <f aca="false">IF(T1384&lt;=10,1,IF(T1384&lt;=20,2,IF(T1384&lt;=30,3,IF(T1384&lt;=40,4,IF(T1384&lt;=50,5,IF(T1384&lt;=100,6,IF(T1384&lt;=250,7,8)))))))</f>
        <v>1</v>
      </c>
      <c r="V1384" s="21" t="n">
        <f aca="false">IF(AND(OR(Dashboard!$T$3="All",R1384=Dashboard!$T$3),OR(Dashboard!$T$4="All",D1384=Dashboard!$T$4)),1,0)</f>
        <v>1</v>
      </c>
      <c r="W1384" s="21" t="n">
        <f aca="false">IF(V1384=1,T1384+ROW()/10000000,0)</f>
        <v>2.4001384</v>
      </c>
    </row>
    <row r="1385" customFormat="false" ht="15" hidden="false" customHeight="false" outlineLevel="0" collapsed="false">
      <c r="A1385" s="0" t="n">
        <v>4171</v>
      </c>
      <c r="B1385" s="0" t="s">
        <v>4161</v>
      </c>
      <c r="C1385" s="0" t="n">
        <v>1</v>
      </c>
      <c r="D1385" s="0" t="s">
        <v>3667</v>
      </c>
      <c r="E1385" s="0" t="s">
        <v>4162</v>
      </c>
      <c r="F1385" s="0" t="s">
        <v>4060</v>
      </c>
      <c r="G1385" s="0" t="s">
        <v>4061</v>
      </c>
      <c r="H1385" s="0" t="s">
        <v>4163</v>
      </c>
      <c r="I1385" s="0" t="s">
        <v>2123</v>
      </c>
      <c r="J1385" s="0" t="s">
        <v>47</v>
      </c>
      <c r="K1385" s="0" t="s">
        <v>46</v>
      </c>
      <c r="L1385" s="0" t="s">
        <v>47</v>
      </c>
      <c r="M1385" s="0" t="s">
        <v>47</v>
      </c>
      <c r="N1385" s="0" t="n">
        <v>1</v>
      </c>
      <c r="O1385" s="0" t="n">
        <v>319</v>
      </c>
      <c r="P1385" s="0" t="n">
        <v>300</v>
      </c>
      <c r="Q1385" s="0" t="n">
        <v>3.6</v>
      </c>
      <c r="R1385" s="0" t="str">
        <f aca="false">INDEX(Lookup!$B$4:$B$18,MATCH(C1385,Lookup!$A$4:$A$18,0))</f>
        <v>India</v>
      </c>
      <c r="S1385" s="20" t="n">
        <f aca="false">INDEX(Lookup!$D$4:$D$18,MATCH(C1385,Lookup!$A$4:$A$18,0))</f>
        <v>0.012</v>
      </c>
      <c r="T1385" s="21" t="n">
        <f aca="false">ROUND(P1385*S1385,2)</f>
        <v>3.6</v>
      </c>
      <c r="U1385" s="21" t="n">
        <f aca="false">IF(T1385&lt;=10,1,IF(T1385&lt;=20,2,IF(T1385&lt;=30,3,IF(T1385&lt;=40,4,IF(T1385&lt;=50,5,IF(T1385&lt;=100,6,IF(T1385&lt;=250,7,8)))))))</f>
        <v>1</v>
      </c>
      <c r="V1385" s="21" t="n">
        <f aca="false">IF(AND(OR(Dashboard!$T$3="All",R1385=Dashboard!$T$3),OR(Dashboard!$T$4="All",D1385=Dashboard!$T$4)),1,0)</f>
        <v>1</v>
      </c>
      <c r="W1385" s="21" t="n">
        <f aca="false">IF(V1385=1,T1385+ROW()/10000000,0)</f>
        <v>3.6001385</v>
      </c>
    </row>
    <row r="1386" customFormat="false" ht="15" hidden="false" customHeight="false" outlineLevel="0" collapsed="false">
      <c r="A1386" s="0" t="n">
        <v>18238279</v>
      </c>
      <c r="B1386" s="0" t="s">
        <v>4164</v>
      </c>
      <c r="C1386" s="0" t="n">
        <v>1</v>
      </c>
      <c r="D1386" s="0" t="s">
        <v>3667</v>
      </c>
      <c r="E1386" s="0" t="s">
        <v>4165</v>
      </c>
      <c r="F1386" s="0" t="s">
        <v>4060</v>
      </c>
      <c r="G1386" s="0" t="s">
        <v>4061</v>
      </c>
      <c r="H1386" s="0" t="s">
        <v>1124</v>
      </c>
      <c r="I1386" s="0" t="s">
        <v>2123</v>
      </c>
      <c r="J1386" s="0" t="s">
        <v>47</v>
      </c>
      <c r="K1386" s="0" t="s">
        <v>46</v>
      </c>
      <c r="L1386" s="0" t="s">
        <v>47</v>
      </c>
      <c r="M1386" s="0" t="s">
        <v>47</v>
      </c>
      <c r="N1386" s="0" t="n">
        <v>2</v>
      </c>
      <c r="O1386" s="0" t="n">
        <v>46</v>
      </c>
      <c r="P1386" s="0" t="n">
        <v>550</v>
      </c>
      <c r="Q1386" s="0" t="n">
        <v>3.5</v>
      </c>
      <c r="R1386" s="0" t="str">
        <f aca="false">INDEX(Lookup!$B$4:$B$18,MATCH(C1386,Lookup!$A$4:$A$18,0))</f>
        <v>India</v>
      </c>
      <c r="S1386" s="20" t="n">
        <f aca="false">INDEX(Lookup!$D$4:$D$18,MATCH(C1386,Lookup!$A$4:$A$18,0))</f>
        <v>0.012</v>
      </c>
      <c r="T1386" s="21" t="n">
        <f aca="false">ROUND(P1386*S1386,2)</f>
        <v>6.6</v>
      </c>
      <c r="U1386" s="21" t="n">
        <f aca="false">IF(T1386&lt;=10,1,IF(T1386&lt;=20,2,IF(T1386&lt;=30,3,IF(T1386&lt;=40,4,IF(T1386&lt;=50,5,IF(T1386&lt;=100,6,IF(T1386&lt;=250,7,8)))))))</f>
        <v>1</v>
      </c>
      <c r="V1386" s="21" t="n">
        <f aca="false">IF(AND(OR(Dashboard!$T$3="All",R1386=Dashboard!$T$3),OR(Dashboard!$T$4="All",D1386=Dashboard!$T$4)),1,0)</f>
        <v>1</v>
      </c>
      <c r="W1386" s="21" t="n">
        <f aca="false">IF(V1386=1,T1386+ROW()/10000000,0)</f>
        <v>6.6001386</v>
      </c>
    </row>
    <row r="1387" customFormat="false" ht="15" hidden="false" customHeight="false" outlineLevel="0" collapsed="false">
      <c r="A1387" s="0" t="n">
        <v>18286517</v>
      </c>
      <c r="B1387" s="0" t="s">
        <v>4166</v>
      </c>
      <c r="C1387" s="0" t="n">
        <v>1</v>
      </c>
      <c r="D1387" s="0" t="s">
        <v>3667</v>
      </c>
      <c r="E1387" s="0" t="s">
        <v>4167</v>
      </c>
      <c r="F1387" s="0" t="s">
        <v>4060</v>
      </c>
      <c r="G1387" s="0" t="s">
        <v>4061</v>
      </c>
      <c r="H1387" s="0" t="s">
        <v>2288</v>
      </c>
      <c r="I1387" s="0" t="s">
        <v>2123</v>
      </c>
      <c r="J1387" s="0" t="s">
        <v>47</v>
      </c>
      <c r="K1387" s="0" t="s">
        <v>46</v>
      </c>
      <c r="L1387" s="0" t="s">
        <v>47</v>
      </c>
      <c r="M1387" s="0" t="s">
        <v>47</v>
      </c>
      <c r="N1387" s="0" t="n">
        <v>1</v>
      </c>
      <c r="O1387" s="0" t="n">
        <v>54</v>
      </c>
      <c r="P1387" s="0" t="n">
        <v>400</v>
      </c>
      <c r="Q1387" s="0" t="n">
        <v>3.9</v>
      </c>
      <c r="R1387" s="0" t="str">
        <f aca="false">INDEX(Lookup!$B$4:$B$18,MATCH(C1387,Lookup!$A$4:$A$18,0))</f>
        <v>India</v>
      </c>
      <c r="S1387" s="20" t="n">
        <f aca="false">INDEX(Lookup!$D$4:$D$18,MATCH(C1387,Lookup!$A$4:$A$18,0))</f>
        <v>0.012</v>
      </c>
      <c r="T1387" s="21" t="n">
        <f aca="false">ROUND(P1387*S1387,2)</f>
        <v>4.8</v>
      </c>
      <c r="U1387" s="21" t="n">
        <f aca="false">IF(T1387&lt;=10,1,IF(T1387&lt;=20,2,IF(T1387&lt;=30,3,IF(T1387&lt;=40,4,IF(T1387&lt;=50,5,IF(T1387&lt;=100,6,IF(T1387&lt;=250,7,8)))))))</f>
        <v>1</v>
      </c>
      <c r="V1387" s="21" t="n">
        <f aca="false">IF(AND(OR(Dashboard!$T$3="All",R1387=Dashboard!$T$3),OR(Dashboard!$T$4="All",D1387=Dashboard!$T$4)),1,0)</f>
        <v>1</v>
      </c>
      <c r="W1387" s="21" t="n">
        <f aca="false">IF(V1387=1,T1387+ROW()/10000000,0)</f>
        <v>4.8001387</v>
      </c>
    </row>
    <row r="1388" customFormat="false" ht="15" hidden="false" customHeight="false" outlineLevel="0" collapsed="false">
      <c r="A1388" s="0" t="n">
        <v>575</v>
      </c>
      <c r="B1388" s="0" t="s">
        <v>4168</v>
      </c>
      <c r="C1388" s="0" t="n">
        <v>1</v>
      </c>
      <c r="D1388" s="0" t="s">
        <v>3667</v>
      </c>
      <c r="E1388" s="0" t="s">
        <v>4169</v>
      </c>
      <c r="F1388" s="0" t="s">
        <v>4060</v>
      </c>
      <c r="G1388" s="0" t="s">
        <v>4061</v>
      </c>
      <c r="H1388" s="0" t="s">
        <v>4170</v>
      </c>
      <c r="I1388" s="0" t="s">
        <v>2123</v>
      </c>
      <c r="J1388" s="0" t="s">
        <v>47</v>
      </c>
      <c r="K1388" s="0" t="s">
        <v>46</v>
      </c>
      <c r="L1388" s="0" t="s">
        <v>47</v>
      </c>
      <c r="M1388" s="0" t="s">
        <v>47</v>
      </c>
      <c r="N1388" s="0" t="n">
        <v>2</v>
      </c>
      <c r="O1388" s="0" t="n">
        <v>371</v>
      </c>
      <c r="P1388" s="0" t="n">
        <v>800</v>
      </c>
      <c r="Q1388" s="0" t="n">
        <v>3.7</v>
      </c>
      <c r="R1388" s="0" t="str">
        <f aca="false">INDEX(Lookup!$B$4:$B$18,MATCH(C1388,Lookup!$A$4:$A$18,0))</f>
        <v>India</v>
      </c>
      <c r="S1388" s="20" t="n">
        <f aca="false">INDEX(Lookup!$D$4:$D$18,MATCH(C1388,Lookup!$A$4:$A$18,0))</f>
        <v>0.012</v>
      </c>
      <c r="T1388" s="21" t="n">
        <f aca="false">ROUND(P1388*S1388,2)</f>
        <v>9.6</v>
      </c>
      <c r="U1388" s="21" t="n">
        <f aca="false">IF(T1388&lt;=10,1,IF(T1388&lt;=20,2,IF(T1388&lt;=30,3,IF(T1388&lt;=40,4,IF(T1388&lt;=50,5,IF(T1388&lt;=100,6,IF(T1388&lt;=250,7,8)))))))</f>
        <v>1</v>
      </c>
      <c r="V1388" s="21" t="n">
        <f aca="false">IF(AND(OR(Dashboard!$T$3="All",R1388=Dashboard!$T$3),OR(Dashboard!$T$4="All",D1388=Dashboard!$T$4)),1,0)</f>
        <v>1</v>
      </c>
      <c r="W1388" s="21" t="n">
        <f aca="false">IF(V1388=1,T1388+ROW()/10000000,0)</f>
        <v>9.6001388</v>
      </c>
    </row>
    <row r="1389" customFormat="false" ht="15" hidden="false" customHeight="false" outlineLevel="0" collapsed="false">
      <c r="A1389" s="0" t="n">
        <v>18280305</v>
      </c>
      <c r="B1389" s="0" t="s">
        <v>4171</v>
      </c>
      <c r="C1389" s="0" t="n">
        <v>1</v>
      </c>
      <c r="D1389" s="0" t="s">
        <v>3667</v>
      </c>
      <c r="E1389" s="0" t="s">
        <v>4172</v>
      </c>
      <c r="F1389" s="0" t="s">
        <v>4060</v>
      </c>
      <c r="G1389" s="0" t="s">
        <v>4061</v>
      </c>
      <c r="H1389" s="0" t="s">
        <v>2288</v>
      </c>
      <c r="I1389" s="0" t="s">
        <v>2123</v>
      </c>
      <c r="J1389" s="0" t="s">
        <v>47</v>
      </c>
      <c r="K1389" s="0" t="s">
        <v>47</v>
      </c>
      <c r="L1389" s="0" t="s">
        <v>47</v>
      </c>
      <c r="M1389" s="0" t="s">
        <v>47</v>
      </c>
      <c r="N1389" s="0" t="n">
        <v>1</v>
      </c>
      <c r="O1389" s="0" t="n">
        <v>26</v>
      </c>
      <c r="P1389" s="0" t="n">
        <v>300</v>
      </c>
      <c r="Q1389" s="0" t="n">
        <v>3.6</v>
      </c>
      <c r="R1389" s="0" t="str">
        <f aca="false">INDEX(Lookup!$B$4:$B$18,MATCH(C1389,Lookup!$A$4:$A$18,0))</f>
        <v>India</v>
      </c>
      <c r="S1389" s="20" t="n">
        <f aca="false">INDEX(Lookup!$D$4:$D$18,MATCH(C1389,Lookup!$A$4:$A$18,0))</f>
        <v>0.012</v>
      </c>
      <c r="T1389" s="21" t="n">
        <f aca="false">ROUND(P1389*S1389,2)</f>
        <v>3.6</v>
      </c>
      <c r="U1389" s="21" t="n">
        <f aca="false">IF(T1389&lt;=10,1,IF(T1389&lt;=20,2,IF(T1389&lt;=30,3,IF(T1389&lt;=40,4,IF(T1389&lt;=50,5,IF(T1389&lt;=100,6,IF(T1389&lt;=250,7,8)))))))</f>
        <v>1</v>
      </c>
      <c r="V1389" s="21" t="n">
        <f aca="false">IF(AND(OR(Dashboard!$T$3="All",R1389=Dashboard!$T$3),OR(Dashboard!$T$4="All",D1389=Dashboard!$T$4)),1,0)</f>
        <v>1</v>
      </c>
      <c r="W1389" s="21" t="n">
        <f aca="false">IF(V1389=1,T1389+ROW()/10000000,0)</f>
        <v>3.6001389</v>
      </c>
    </row>
    <row r="1390" customFormat="false" ht="15" hidden="false" customHeight="false" outlineLevel="0" collapsed="false">
      <c r="A1390" s="0" t="n">
        <v>18359286</v>
      </c>
      <c r="B1390" s="0" t="s">
        <v>4173</v>
      </c>
      <c r="C1390" s="0" t="n">
        <v>1</v>
      </c>
      <c r="D1390" s="0" t="s">
        <v>3667</v>
      </c>
      <c r="E1390" s="0" t="s">
        <v>4174</v>
      </c>
      <c r="F1390" s="0" t="s">
        <v>4060</v>
      </c>
      <c r="G1390" s="0" t="s">
        <v>4061</v>
      </c>
      <c r="H1390" s="0" t="s">
        <v>2359</v>
      </c>
      <c r="I1390" s="0" t="s">
        <v>2123</v>
      </c>
      <c r="J1390" s="0" t="s">
        <v>47</v>
      </c>
      <c r="K1390" s="0" t="s">
        <v>46</v>
      </c>
      <c r="L1390" s="0" t="s">
        <v>47</v>
      </c>
      <c r="M1390" s="0" t="s">
        <v>47</v>
      </c>
      <c r="N1390" s="0" t="n">
        <v>2</v>
      </c>
      <c r="O1390" s="0" t="n">
        <v>66</v>
      </c>
      <c r="P1390" s="0" t="n">
        <v>500</v>
      </c>
      <c r="Q1390" s="0" t="n">
        <v>3.5</v>
      </c>
      <c r="R1390" s="0" t="str">
        <f aca="false">INDEX(Lookup!$B$4:$B$18,MATCH(C1390,Lookup!$A$4:$A$18,0))</f>
        <v>India</v>
      </c>
      <c r="S1390" s="20" t="n">
        <f aca="false">INDEX(Lookup!$D$4:$D$18,MATCH(C1390,Lookup!$A$4:$A$18,0))</f>
        <v>0.012</v>
      </c>
      <c r="T1390" s="21" t="n">
        <f aca="false">ROUND(P1390*S1390,2)</f>
        <v>6</v>
      </c>
      <c r="U1390" s="21" t="n">
        <f aca="false">IF(T1390&lt;=10,1,IF(T1390&lt;=20,2,IF(T1390&lt;=30,3,IF(T1390&lt;=40,4,IF(T1390&lt;=50,5,IF(T1390&lt;=100,6,IF(T1390&lt;=250,7,8)))))))</f>
        <v>1</v>
      </c>
      <c r="V1390" s="21" t="n">
        <f aca="false">IF(AND(OR(Dashboard!$T$3="All",R1390=Dashboard!$T$3),OR(Dashboard!$T$4="All",D1390=Dashboard!$T$4)),1,0)</f>
        <v>1</v>
      </c>
      <c r="W1390" s="21" t="n">
        <f aca="false">IF(V1390=1,T1390+ROW()/10000000,0)</f>
        <v>6.000139</v>
      </c>
    </row>
    <row r="1391" customFormat="false" ht="15" hidden="false" customHeight="false" outlineLevel="0" collapsed="false">
      <c r="A1391" s="0" t="n">
        <v>18450609</v>
      </c>
      <c r="B1391" s="0" t="s">
        <v>4175</v>
      </c>
      <c r="C1391" s="0" t="n">
        <v>1</v>
      </c>
      <c r="D1391" s="0" t="s">
        <v>3667</v>
      </c>
      <c r="E1391" s="0" t="s">
        <v>4176</v>
      </c>
      <c r="F1391" s="0" t="s">
        <v>4060</v>
      </c>
      <c r="G1391" s="0" t="s">
        <v>4061</v>
      </c>
      <c r="H1391" s="0" t="s">
        <v>2050</v>
      </c>
      <c r="I1391" s="0" t="s">
        <v>2123</v>
      </c>
      <c r="J1391" s="0" t="s">
        <v>47</v>
      </c>
      <c r="K1391" s="0" t="s">
        <v>46</v>
      </c>
      <c r="L1391" s="0" t="s">
        <v>47</v>
      </c>
      <c r="M1391" s="0" t="s">
        <v>47</v>
      </c>
      <c r="N1391" s="0" t="n">
        <v>1</v>
      </c>
      <c r="O1391" s="0" t="n">
        <v>28</v>
      </c>
      <c r="P1391" s="0" t="n">
        <v>250</v>
      </c>
      <c r="Q1391" s="0" t="n">
        <v>3.5</v>
      </c>
      <c r="R1391" s="0" t="str">
        <f aca="false">INDEX(Lookup!$B$4:$B$18,MATCH(C1391,Lookup!$A$4:$A$18,0))</f>
        <v>India</v>
      </c>
      <c r="S1391" s="20" t="n">
        <f aca="false">INDEX(Lookup!$D$4:$D$18,MATCH(C1391,Lookup!$A$4:$A$18,0))</f>
        <v>0.012</v>
      </c>
      <c r="T1391" s="21" t="n">
        <f aca="false">ROUND(P1391*S1391,2)</f>
        <v>3</v>
      </c>
      <c r="U1391" s="21" t="n">
        <f aca="false">IF(T1391&lt;=10,1,IF(T1391&lt;=20,2,IF(T1391&lt;=30,3,IF(T1391&lt;=40,4,IF(T1391&lt;=50,5,IF(T1391&lt;=100,6,IF(T1391&lt;=250,7,8)))))))</f>
        <v>1</v>
      </c>
      <c r="V1391" s="21" t="n">
        <f aca="false">IF(AND(OR(Dashboard!$T$3="All",R1391=Dashboard!$T$3),OR(Dashboard!$T$4="All",D1391=Dashboard!$T$4)),1,0)</f>
        <v>1</v>
      </c>
      <c r="W1391" s="21" t="n">
        <f aca="false">IF(V1391=1,T1391+ROW()/10000000,0)</f>
        <v>3.0001391</v>
      </c>
    </row>
    <row r="1392" customFormat="false" ht="15" hidden="false" customHeight="false" outlineLevel="0" collapsed="false">
      <c r="A1392" s="0" t="n">
        <v>18237324</v>
      </c>
      <c r="B1392" s="0" t="s">
        <v>3477</v>
      </c>
      <c r="C1392" s="0" t="n">
        <v>1</v>
      </c>
      <c r="D1392" s="0" t="s">
        <v>3667</v>
      </c>
      <c r="E1392" s="0" t="s">
        <v>4177</v>
      </c>
      <c r="F1392" s="0" t="s">
        <v>4060</v>
      </c>
      <c r="G1392" s="0" t="s">
        <v>4061</v>
      </c>
      <c r="H1392" s="0" t="s">
        <v>2128</v>
      </c>
      <c r="I1392" s="0" t="s">
        <v>2123</v>
      </c>
      <c r="J1392" s="0" t="s">
        <v>47</v>
      </c>
      <c r="K1392" s="0" t="s">
        <v>46</v>
      </c>
      <c r="L1392" s="0" t="s">
        <v>47</v>
      </c>
      <c r="M1392" s="0" t="s">
        <v>47</v>
      </c>
      <c r="N1392" s="0" t="n">
        <v>1</v>
      </c>
      <c r="O1392" s="0" t="n">
        <v>27</v>
      </c>
      <c r="P1392" s="0" t="n">
        <v>300</v>
      </c>
      <c r="Q1392" s="0" t="n">
        <v>3.5</v>
      </c>
      <c r="R1392" s="0" t="str">
        <f aca="false">INDEX(Lookup!$B$4:$B$18,MATCH(C1392,Lookup!$A$4:$A$18,0))</f>
        <v>India</v>
      </c>
      <c r="S1392" s="20" t="n">
        <f aca="false">INDEX(Lookup!$D$4:$D$18,MATCH(C1392,Lookup!$A$4:$A$18,0))</f>
        <v>0.012</v>
      </c>
      <c r="T1392" s="21" t="n">
        <f aca="false">ROUND(P1392*S1392,2)</f>
        <v>3.6</v>
      </c>
      <c r="U1392" s="21" t="n">
        <f aca="false">IF(T1392&lt;=10,1,IF(T1392&lt;=20,2,IF(T1392&lt;=30,3,IF(T1392&lt;=40,4,IF(T1392&lt;=50,5,IF(T1392&lt;=100,6,IF(T1392&lt;=250,7,8)))))))</f>
        <v>1</v>
      </c>
      <c r="V1392" s="21" t="n">
        <f aca="false">IF(AND(OR(Dashboard!$T$3="All",R1392=Dashboard!$T$3),OR(Dashboard!$T$4="All",D1392=Dashboard!$T$4)),1,0)</f>
        <v>1</v>
      </c>
      <c r="W1392" s="21" t="n">
        <f aca="false">IF(V1392=1,T1392+ROW()/10000000,0)</f>
        <v>3.6001392</v>
      </c>
    </row>
    <row r="1393" customFormat="false" ht="15" hidden="false" customHeight="false" outlineLevel="0" collapsed="false">
      <c r="A1393" s="0" t="n">
        <v>18461214</v>
      </c>
      <c r="B1393" s="0" t="s">
        <v>4178</v>
      </c>
      <c r="C1393" s="0" t="n">
        <v>1</v>
      </c>
      <c r="D1393" s="0" t="s">
        <v>3667</v>
      </c>
      <c r="E1393" s="0" t="s">
        <v>4179</v>
      </c>
      <c r="F1393" s="0" t="s">
        <v>4060</v>
      </c>
      <c r="G1393" s="0" t="s">
        <v>4061</v>
      </c>
      <c r="H1393" s="0" t="s">
        <v>4180</v>
      </c>
      <c r="I1393" s="0" t="s">
        <v>2123</v>
      </c>
      <c r="J1393" s="0" t="s">
        <v>47</v>
      </c>
      <c r="K1393" s="0" t="s">
        <v>47</v>
      </c>
      <c r="L1393" s="0" t="s">
        <v>47</v>
      </c>
      <c r="M1393" s="0" t="s">
        <v>47</v>
      </c>
      <c r="N1393" s="0" t="n">
        <v>1</v>
      </c>
      <c r="O1393" s="0" t="n">
        <v>29</v>
      </c>
      <c r="P1393" s="0" t="n">
        <v>400</v>
      </c>
      <c r="Q1393" s="0" t="n">
        <v>3.6</v>
      </c>
      <c r="R1393" s="0" t="str">
        <f aca="false">INDEX(Lookup!$B$4:$B$18,MATCH(C1393,Lookup!$A$4:$A$18,0))</f>
        <v>India</v>
      </c>
      <c r="S1393" s="20" t="n">
        <f aca="false">INDEX(Lookup!$D$4:$D$18,MATCH(C1393,Lookup!$A$4:$A$18,0))</f>
        <v>0.012</v>
      </c>
      <c r="T1393" s="21" t="n">
        <f aca="false">ROUND(P1393*S1393,2)</f>
        <v>4.8</v>
      </c>
      <c r="U1393" s="21" t="n">
        <f aca="false">IF(T1393&lt;=10,1,IF(T1393&lt;=20,2,IF(T1393&lt;=30,3,IF(T1393&lt;=40,4,IF(T1393&lt;=50,5,IF(T1393&lt;=100,6,IF(T1393&lt;=250,7,8)))))))</f>
        <v>1</v>
      </c>
      <c r="V1393" s="21" t="n">
        <f aca="false">IF(AND(OR(Dashboard!$T$3="All",R1393=Dashboard!$T$3),OR(Dashboard!$T$4="All",D1393=Dashboard!$T$4)),1,0)</f>
        <v>1</v>
      </c>
      <c r="W1393" s="21" t="n">
        <f aca="false">IF(V1393=1,T1393+ROW()/10000000,0)</f>
        <v>4.8001393</v>
      </c>
    </row>
    <row r="1394" customFormat="false" ht="15" hidden="false" customHeight="false" outlineLevel="0" collapsed="false">
      <c r="A1394" s="0" t="n">
        <v>18294226</v>
      </c>
      <c r="B1394" s="0" t="s">
        <v>4181</v>
      </c>
      <c r="C1394" s="0" t="n">
        <v>1</v>
      </c>
      <c r="D1394" s="0" t="s">
        <v>3667</v>
      </c>
      <c r="E1394" s="0" t="s">
        <v>4061</v>
      </c>
      <c r="F1394" s="0" t="s">
        <v>4060</v>
      </c>
      <c r="G1394" s="0" t="s">
        <v>4061</v>
      </c>
      <c r="H1394" s="0" t="s">
        <v>2128</v>
      </c>
      <c r="I1394" s="0" t="s">
        <v>2123</v>
      </c>
      <c r="J1394" s="0" t="s">
        <v>47</v>
      </c>
      <c r="K1394" s="0" t="s">
        <v>46</v>
      </c>
      <c r="L1394" s="0" t="s">
        <v>47</v>
      </c>
      <c r="M1394" s="0" t="s">
        <v>47</v>
      </c>
      <c r="N1394" s="0" t="n">
        <v>2</v>
      </c>
      <c r="O1394" s="0" t="n">
        <v>45</v>
      </c>
      <c r="P1394" s="0" t="n">
        <v>500</v>
      </c>
      <c r="Q1394" s="0" t="n">
        <v>3.8</v>
      </c>
      <c r="R1394" s="0" t="str">
        <f aca="false">INDEX(Lookup!$B$4:$B$18,MATCH(C1394,Lookup!$A$4:$A$18,0))</f>
        <v>India</v>
      </c>
      <c r="S1394" s="20" t="n">
        <f aca="false">INDEX(Lookup!$D$4:$D$18,MATCH(C1394,Lookup!$A$4:$A$18,0))</f>
        <v>0.012</v>
      </c>
      <c r="T1394" s="21" t="n">
        <f aca="false">ROUND(P1394*S1394,2)</f>
        <v>6</v>
      </c>
      <c r="U1394" s="21" t="n">
        <f aca="false">IF(T1394&lt;=10,1,IF(T1394&lt;=20,2,IF(T1394&lt;=30,3,IF(T1394&lt;=40,4,IF(T1394&lt;=50,5,IF(T1394&lt;=100,6,IF(T1394&lt;=250,7,8)))))))</f>
        <v>1</v>
      </c>
      <c r="V1394" s="21" t="n">
        <f aca="false">IF(AND(OR(Dashboard!$T$3="All",R1394=Dashboard!$T$3),OR(Dashboard!$T$4="All",D1394=Dashboard!$T$4)),1,0)</f>
        <v>1</v>
      </c>
      <c r="W1394" s="21" t="n">
        <f aca="false">IF(V1394=1,T1394+ROW()/10000000,0)</f>
        <v>6.0001394</v>
      </c>
    </row>
    <row r="1395" customFormat="false" ht="15" hidden="false" customHeight="false" outlineLevel="0" collapsed="false">
      <c r="A1395" s="0" t="n">
        <v>18383513</v>
      </c>
      <c r="B1395" s="0" t="s">
        <v>4182</v>
      </c>
      <c r="C1395" s="0" t="n">
        <v>1</v>
      </c>
      <c r="D1395" s="0" t="s">
        <v>3667</v>
      </c>
      <c r="E1395" s="0" t="s">
        <v>4183</v>
      </c>
      <c r="F1395" s="0" t="s">
        <v>4060</v>
      </c>
      <c r="G1395" s="0" t="s">
        <v>4061</v>
      </c>
      <c r="H1395" s="0" t="s">
        <v>4184</v>
      </c>
      <c r="I1395" s="0" t="s">
        <v>2123</v>
      </c>
      <c r="J1395" s="0" t="s">
        <v>46</v>
      </c>
      <c r="K1395" s="0" t="s">
        <v>47</v>
      </c>
      <c r="L1395" s="0" t="s">
        <v>47</v>
      </c>
      <c r="M1395" s="0" t="s">
        <v>47</v>
      </c>
      <c r="N1395" s="0" t="n">
        <v>3</v>
      </c>
      <c r="O1395" s="0" t="n">
        <v>19</v>
      </c>
      <c r="P1395" s="0" t="n">
        <v>1000</v>
      </c>
      <c r="Q1395" s="0" t="n">
        <v>3.5</v>
      </c>
      <c r="R1395" s="0" t="str">
        <f aca="false">INDEX(Lookup!$B$4:$B$18,MATCH(C1395,Lookup!$A$4:$A$18,0))</f>
        <v>India</v>
      </c>
      <c r="S1395" s="20" t="n">
        <f aca="false">INDEX(Lookup!$D$4:$D$18,MATCH(C1395,Lookup!$A$4:$A$18,0))</f>
        <v>0.012</v>
      </c>
      <c r="T1395" s="21" t="n">
        <f aca="false">ROUND(P1395*S1395,2)</f>
        <v>12</v>
      </c>
      <c r="U1395" s="21" t="n">
        <f aca="false">IF(T1395&lt;=10,1,IF(T1395&lt;=20,2,IF(T1395&lt;=30,3,IF(T1395&lt;=40,4,IF(T1395&lt;=50,5,IF(T1395&lt;=100,6,IF(T1395&lt;=250,7,8)))))))</f>
        <v>2</v>
      </c>
      <c r="V1395" s="21" t="n">
        <f aca="false">IF(AND(OR(Dashboard!$T$3="All",R1395=Dashboard!$T$3),OR(Dashboard!$T$4="All",D1395=Dashboard!$T$4)),1,0)</f>
        <v>1</v>
      </c>
      <c r="W1395" s="21" t="n">
        <f aca="false">IF(V1395=1,T1395+ROW()/10000000,0)</f>
        <v>12.0001395</v>
      </c>
    </row>
    <row r="1396" customFormat="false" ht="15" hidden="false" customHeight="false" outlineLevel="0" collapsed="false">
      <c r="A1396" s="0" t="n">
        <v>18372311</v>
      </c>
      <c r="B1396" s="0" t="s">
        <v>4185</v>
      </c>
      <c r="C1396" s="0" t="n">
        <v>1</v>
      </c>
      <c r="D1396" s="0" t="s">
        <v>3667</v>
      </c>
      <c r="E1396" s="0" t="s">
        <v>4061</v>
      </c>
      <c r="F1396" s="0" t="s">
        <v>4060</v>
      </c>
      <c r="G1396" s="0" t="s">
        <v>4061</v>
      </c>
      <c r="H1396" s="0" t="s">
        <v>4186</v>
      </c>
      <c r="I1396" s="0" t="s">
        <v>2123</v>
      </c>
      <c r="J1396" s="0" t="s">
        <v>47</v>
      </c>
      <c r="K1396" s="0" t="s">
        <v>46</v>
      </c>
      <c r="L1396" s="0" t="s">
        <v>47</v>
      </c>
      <c r="M1396" s="0" t="s">
        <v>47</v>
      </c>
      <c r="N1396" s="0" t="n">
        <v>2</v>
      </c>
      <c r="O1396" s="0" t="n">
        <v>52</v>
      </c>
      <c r="P1396" s="0" t="n">
        <v>500</v>
      </c>
      <c r="Q1396" s="0" t="n">
        <v>3.5</v>
      </c>
      <c r="R1396" s="0" t="str">
        <f aca="false">INDEX(Lookup!$B$4:$B$18,MATCH(C1396,Lookup!$A$4:$A$18,0))</f>
        <v>India</v>
      </c>
      <c r="S1396" s="20" t="n">
        <f aca="false">INDEX(Lookup!$D$4:$D$18,MATCH(C1396,Lookup!$A$4:$A$18,0))</f>
        <v>0.012</v>
      </c>
      <c r="T1396" s="21" t="n">
        <f aca="false">ROUND(P1396*S1396,2)</f>
        <v>6</v>
      </c>
      <c r="U1396" s="21" t="n">
        <f aca="false">IF(T1396&lt;=10,1,IF(T1396&lt;=20,2,IF(T1396&lt;=30,3,IF(T1396&lt;=40,4,IF(T1396&lt;=50,5,IF(T1396&lt;=100,6,IF(T1396&lt;=250,7,8)))))))</f>
        <v>1</v>
      </c>
      <c r="V1396" s="21" t="n">
        <f aca="false">IF(AND(OR(Dashboard!$T$3="All",R1396=Dashboard!$T$3),OR(Dashboard!$T$4="All",D1396=Dashboard!$T$4)),1,0)</f>
        <v>1</v>
      </c>
      <c r="W1396" s="21" t="n">
        <f aca="false">IF(V1396=1,T1396+ROW()/10000000,0)</f>
        <v>6.0001396</v>
      </c>
    </row>
    <row r="1397" customFormat="false" ht="15" hidden="false" customHeight="false" outlineLevel="0" collapsed="false">
      <c r="A1397" s="0" t="n">
        <v>4172</v>
      </c>
      <c r="B1397" s="0" t="s">
        <v>4187</v>
      </c>
      <c r="C1397" s="0" t="n">
        <v>1</v>
      </c>
      <c r="D1397" s="0" t="s">
        <v>3667</v>
      </c>
      <c r="E1397" s="0" t="s">
        <v>4188</v>
      </c>
      <c r="F1397" s="0" t="s">
        <v>4060</v>
      </c>
      <c r="G1397" s="0" t="s">
        <v>4061</v>
      </c>
      <c r="H1397" s="0" t="s">
        <v>2293</v>
      </c>
      <c r="I1397" s="0" t="s">
        <v>2123</v>
      </c>
      <c r="J1397" s="0" t="s">
        <v>47</v>
      </c>
      <c r="K1397" s="0" t="s">
        <v>46</v>
      </c>
      <c r="L1397" s="0" t="s">
        <v>47</v>
      </c>
      <c r="M1397" s="0" t="s">
        <v>47</v>
      </c>
      <c r="N1397" s="0" t="n">
        <v>1</v>
      </c>
      <c r="O1397" s="0" t="n">
        <v>60</v>
      </c>
      <c r="P1397" s="0" t="n">
        <v>400</v>
      </c>
      <c r="Q1397" s="0" t="n">
        <v>2</v>
      </c>
      <c r="R1397" s="0" t="str">
        <f aca="false">INDEX(Lookup!$B$4:$B$18,MATCH(C1397,Lookup!$A$4:$A$18,0))</f>
        <v>India</v>
      </c>
      <c r="S1397" s="20" t="n">
        <f aca="false">INDEX(Lookup!$D$4:$D$18,MATCH(C1397,Lookup!$A$4:$A$18,0))</f>
        <v>0.012</v>
      </c>
      <c r="T1397" s="21" t="n">
        <f aca="false">ROUND(P1397*S1397,2)</f>
        <v>4.8</v>
      </c>
      <c r="U1397" s="21" t="n">
        <f aca="false">IF(T1397&lt;=10,1,IF(T1397&lt;=20,2,IF(T1397&lt;=30,3,IF(T1397&lt;=40,4,IF(T1397&lt;=50,5,IF(T1397&lt;=100,6,IF(T1397&lt;=250,7,8)))))))</f>
        <v>1</v>
      </c>
      <c r="V1397" s="21" t="n">
        <f aca="false">IF(AND(OR(Dashboard!$T$3="All",R1397=Dashboard!$T$3),OR(Dashboard!$T$4="All",D1397=Dashboard!$T$4)),1,0)</f>
        <v>1</v>
      </c>
      <c r="W1397" s="21" t="n">
        <f aca="false">IF(V1397=1,T1397+ROW()/10000000,0)</f>
        <v>4.8001397</v>
      </c>
    </row>
    <row r="1398" customFormat="false" ht="15" hidden="false" customHeight="false" outlineLevel="0" collapsed="false">
      <c r="A1398" s="0" t="n">
        <v>310525</v>
      </c>
      <c r="B1398" s="0" t="s">
        <v>4189</v>
      </c>
      <c r="C1398" s="0" t="n">
        <v>1</v>
      </c>
      <c r="D1398" s="0" t="s">
        <v>3667</v>
      </c>
      <c r="E1398" s="0" t="s">
        <v>4190</v>
      </c>
      <c r="F1398" s="0" t="s">
        <v>4060</v>
      </c>
      <c r="G1398" s="0" t="s">
        <v>4061</v>
      </c>
      <c r="H1398" s="0" t="s">
        <v>2359</v>
      </c>
      <c r="I1398" s="0" t="s">
        <v>2123</v>
      </c>
      <c r="J1398" s="0" t="s">
        <v>47</v>
      </c>
      <c r="K1398" s="0" t="s">
        <v>46</v>
      </c>
      <c r="L1398" s="0" t="s">
        <v>47</v>
      </c>
      <c r="M1398" s="0" t="s">
        <v>47</v>
      </c>
      <c r="N1398" s="0" t="n">
        <v>2</v>
      </c>
      <c r="O1398" s="0" t="n">
        <v>34</v>
      </c>
      <c r="P1398" s="0" t="n">
        <v>500</v>
      </c>
      <c r="Q1398" s="0" t="n">
        <v>2.1</v>
      </c>
      <c r="R1398" s="0" t="str">
        <f aca="false">INDEX(Lookup!$B$4:$B$18,MATCH(C1398,Lookup!$A$4:$A$18,0))</f>
        <v>India</v>
      </c>
      <c r="S1398" s="20" t="n">
        <f aca="false">INDEX(Lookup!$D$4:$D$18,MATCH(C1398,Lookup!$A$4:$A$18,0))</f>
        <v>0.012</v>
      </c>
      <c r="T1398" s="21" t="n">
        <f aca="false">ROUND(P1398*S1398,2)</f>
        <v>6</v>
      </c>
      <c r="U1398" s="21" t="n">
        <f aca="false">IF(T1398&lt;=10,1,IF(T1398&lt;=20,2,IF(T1398&lt;=30,3,IF(T1398&lt;=40,4,IF(T1398&lt;=50,5,IF(T1398&lt;=100,6,IF(T1398&lt;=250,7,8)))))))</f>
        <v>1</v>
      </c>
      <c r="V1398" s="21" t="n">
        <f aca="false">IF(AND(OR(Dashboard!$T$3="All",R1398=Dashboard!$T$3),OR(Dashboard!$T$4="All",D1398=Dashboard!$T$4)),1,0)</f>
        <v>1</v>
      </c>
      <c r="W1398" s="21" t="n">
        <f aca="false">IF(V1398=1,T1398+ROW()/10000000,0)</f>
        <v>6.0001398</v>
      </c>
    </row>
    <row r="1399" customFormat="false" ht="15" hidden="false" customHeight="false" outlineLevel="0" collapsed="false">
      <c r="A1399" s="0" t="n">
        <v>300054</v>
      </c>
      <c r="B1399" s="0" t="s">
        <v>4191</v>
      </c>
      <c r="C1399" s="0" t="n">
        <v>1</v>
      </c>
      <c r="D1399" s="0" t="s">
        <v>3667</v>
      </c>
      <c r="E1399" s="0" t="s">
        <v>4192</v>
      </c>
      <c r="F1399" s="0" t="s">
        <v>4060</v>
      </c>
      <c r="G1399" s="0" t="s">
        <v>4061</v>
      </c>
      <c r="H1399" s="0" t="s">
        <v>156</v>
      </c>
      <c r="I1399" s="0" t="s">
        <v>2123</v>
      </c>
      <c r="J1399" s="0" t="s">
        <v>47</v>
      </c>
      <c r="K1399" s="0" t="s">
        <v>46</v>
      </c>
      <c r="L1399" s="0" t="s">
        <v>47</v>
      </c>
      <c r="M1399" s="0" t="s">
        <v>47</v>
      </c>
      <c r="N1399" s="0" t="n">
        <v>1</v>
      </c>
      <c r="O1399" s="0" t="n">
        <v>136</v>
      </c>
      <c r="P1399" s="0" t="n">
        <v>350</v>
      </c>
      <c r="Q1399" s="0" t="n">
        <v>2.2</v>
      </c>
      <c r="R1399" s="0" t="str">
        <f aca="false">INDEX(Lookup!$B$4:$B$18,MATCH(C1399,Lookup!$A$4:$A$18,0))</f>
        <v>India</v>
      </c>
      <c r="S1399" s="20" t="n">
        <f aca="false">INDEX(Lookup!$D$4:$D$18,MATCH(C1399,Lookup!$A$4:$A$18,0))</f>
        <v>0.012</v>
      </c>
      <c r="T1399" s="21" t="n">
        <f aca="false">ROUND(P1399*S1399,2)</f>
        <v>4.2</v>
      </c>
      <c r="U1399" s="21" t="n">
        <f aca="false">IF(T1399&lt;=10,1,IF(T1399&lt;=20,2,IF(T1399&lt;=30,3,IF(T1399&lt;=40,4,IF(T1399&lt;=50,5,IF(T1399&lt;=100,6,IF(T1399&lt;=250,7,8)))))))</f>
        <v>1</v>
      </c>
      <c r="V1399" s="21" t="n">
        <f aca="false">IF(AND(OR(Dashboard!$T$3="All",R1399=Dashboard!$T$3),OR(Dashboard!$T$4="All",D1399=Dashboard!$T$4)),1,0)</f>
        <v>1</v>
      </c>
      <c r="W1399" s="21" t="n">
        <f aca="false">IF(V1399=1,T1399+ROW()/10000000,0)</f>
        <v>4.2001399</v>
      </c>
    </row>
    <row r="1400" customFormat="false" ht="15" hidden="false" customHeight="false" outlineLevel="0" collapsed="false">
      <c r="A1400" s="0" t="n">
        <v>301278</v>
      </c>
      <c r="B1400" s="0" t="s">
        <v>4193</v>
      </c>
      <c r="C1400" s="0" t="n">
        <v>1</v>
      </c>
      <c r="D1400" s="0" t="s">
        <v>3667</v>
      </c>
      <c r="E1400" s="0" t="s">
        <v>4194</v>
      </c>
      <c r="F1400" s="0" t="s">
        <v>4060</v>
      </c>
      <c r="G1400" s="0" t="s">
        <v>4061</v>
      </c>
      <c r="H1400" s="0" t="s">
        <v>2128</v>
      </c>
      <c r="I1400" s="0" t="s">
        <v>2123</v>
      </c>
      <c r="J1400" s="0" t="s">
        <v>47</v>
      </c>
      <c r="K1400" s="0" t="s">
        <v>47</v>
      </c>
      <c r="L1400" s="0" t="s">
        <v>47</v>
      </c>
      <c r="M1400" s="0" t="s">
        <v>47</v>
      </c>
      <c r="N1400" s="0" t="n">
        <v>2</v>
      </c>
      <c r="O1400" s="0" t="n">
        <v>43</v>
      </c>
      <c r="P1400" s="0" t="n">
        <v>500</v>
      </c>
      <c r="Q1400" s="0" t="n">
        <v>2.2</v>
      </c>
      <c r="R1400" s="0" t="str">
        <f aca="false">INDEX(Lookup!$B$4:$B$18,MATCH(C1400,Lookup!$A$4:$A$18,0))</f>
        <v>India</v>
      </c>
      <c r="S1400" s="20" t="n">
        <f aca="false">INDEX(Lookup!$D$4:$D$18,MATCH(C1400,Lookup!$A$4:$A$18,0))</f>
        <v>0.012</v>
      </c>
      <c r="T1400" s="21" t="n">
        <f aca="false">ROUND(P1400*S1400,2)</f>
        <v>6</v>
      </c>
      <c r="U1400" s="21" t="n">
        <f aca="false">IF(T1400&lt;=10,1,IF(T1400&lt;=20,2,IF(T1400&lt;=30,3,IF(T1400&lt;=40,4,IF(T1400&lt;=50,5,IF(T1400&lt;=100,6,IF(T1400&lt;=250,7,8)))))))</f>
        <v>1</v>
      </c>
      <c r="V1400" s="21" t="n">
        <f aca="false">IF(AND(OR(Dashboard!$T$3="All",R1400=Dashboard!$T$3),OR(Dashboard!$T$4="All",D1400=Dashboard!$T$4)),1,0)</f>
        <v>1</v>
      </c>
      <c r="W1400" s="21" t="n">
        <f aca="false">IF(V1400=1,T1400+ROW()/10000000,0)</f>
        <v>6.00014</v>
      </c>
    </row>
    <row r="1401" customFormat="false" ht="15" hidden="false" customHeight="false" outlineLevel="0" collapsed="false">
      <c r="A1401" s="0" t="n">
        <v>18451182</v>
      </c>
      <c r="B1401" s="0" t="s">
        <v>4195</v>
      </c>
      <c r="C1401" s="0" t="n">
        <v>1</v>
      </c>
      <c r="D1401" s="0" t="s">
        <v>3667</v>
      </c>
      <c r="E1401" s="0" t="s">
        <v>4196</v>
      </c>
      <c r="F1401" s="0" t="s">
        <v>4060</v>
      </c>
      <c r="G1401" s="0" t="s">
        <v>4061</v>
      </c>
      <c r="H1401" s="0" t="s">
        <v>4197</v>
      </c>
      <c r="I1401" s="0" t="s">
        <v>2123</v>
      </c>
      <c r="J1401" s="0" t="s">
        <v>47</v>
      </c>
      <c r="K1401" s="0" t="s">
        <v>46</v>
      </c>
      <c r="L1401" s="0" t="s">
        <v>47</v>
      </c>
      <c r="M1401" s="0" t="s">
        <v>47</v>
      </c>
      <c r="N1401" s="0" t="n">
        <v>2</v>
      </c>
      <c r="O1401" s="0" t="n">
        <v>34</v>
      </c>
      <c r="P1401" s="0" t="n">
        <v>500</v>
      </c>
      <c r="Q1401" s="0" t="n">
        <v>4</v>
      </c>
      <c r="R1401" s="0" t="str">
        <f aca="false">INDEX(Lookup!$B$4:$B$18,MATCH(C1401,Lookup!$A$4:$A$18,0))</f>
        <v>India</v>
      </c>
      <c r="S1401" s="20" t="n">
        <f aca="false">INDEX(Lookup!$D$4:$D$18,MATCH(C1401,Lookup!$A$4:$A$18,0))</f>
        <v>0.012</v>
      </c>
      <c r="T1401" s="21" t="n">
        <f aca="false">ROUND(P1401*S1401,2)</f>
        <v>6</v>
      </c>
      <c r="U1401" s="21" t="n">
        <f aca="false">IF(T1401&lt;=10,1,IF(T1401&lt;=20,2,IF(T1401&lt;=30,3,IF(T1401&lt;=40,4,IF(T1401&lt;=50,5,IF(T1401&lt;=100,6,IF(T1401&lt;=250,7,8)))))))</f>
        <v>1</v>
      </c>
      <c r="V1401" s="21" t="n">
        <f aca="false">IF(AND(OR(Dashboard!$T$3="All",R1401=Dashboard!$T$3),OR(Dashboard!$T$4="All",D1401=Dashboard!$T$4)),1,0)</f>
        <v>1</v>
      </c>
      <c r="W1401" s="21" t="n">
        <f aca="false">IF(V1401=1,T1401+ROW()/10000000,0)</f>
        <v>6.0001401</v>
      </c>
    </row>
    <row r="1402" customFormat="false" ht="15" hidden="false" customHeight="false" outlineLevel="0" collapsed="false">
      <c r="A1402" s="0" t="n">
        <v>18384142</v>
      </c>
      <c r="B1402" s="0" t="s">
        <v>3953</v>
      </c>
      <c r="C1402" s="0" t="n">
        <v>1</v>
      </c>
      <c r="D1402" s="0" t="s">
        <v>3667</v>
      </c>
      <c r="E1402" s="0" t="s">
        <v>4061</v>
      </c>
      <c r="F1402" s="0" t="s">
        <v>4060</v>
      </c>
      <c r="G1402" s="0" t="s">
        <v>4061</v>
      </c>
      <c r="H1402" s="0" t="s">
        <v>4198</v>
      </c>
      <c r="I1402" s="0" t="s">
        <v>2123</v>
      </c>
      <c r="J1402" s="0" t="s">
        <v>47</v>
      </c>
      <c r="K1402" s="0" t="s">
        <v>46</v>
      </c>
      <c r="L1402" s="0" t="s">
        <v>47</v>
      </c>
      <c r="M1402" s="0" t="s">
        <v>47</v>
      </c>
      <c r="N1402" s="0" t="n">
        <v>1</v>
      </c>
      <c r="O1402" s="0" t="n">
        <v>33</v>
      </c>
      <c r="P1402" s="0" t="n">
        <v>400</v>
      </c>
      <c r="Q1402" s="0" t="n">
        <v>4.3</v>
      </c>
      <c r="R1402" s="0" t="str">
        <f aca="false">INDEX(Lookup!$B$4:$B$18,MATCH(C1402,Lookup!$A$4:$A$18,0))</f>
        <v>India</v>
      </c>
      <c r="S1402" s="20" t="n">
        <f aca="false">INDEX(Lookup!$D$4:$D$18,MATCH(C1402,Lookup!$A$4:$A$18,0))</f>
        <v>0.012</v>
      </c>
      <c r="T1402" s="21" t="n">
        <f aca="false">ROUND(P1402*S1402,2)</f>
        <v>4.8</v>
      </c>
      <c r="U1402" s="21" t="n">
        <f aca="false">IF(T1402&lt;=10,1,IF(T1402&lt;=20,2,IF(T1402&lt;=30,3,IF(T1402&lt;=40,4,IF(T1402&lt;=50,5,IF(T1402&lt;=100,6,IF(T1402&lt;=250,7,8)))))))</f>
        <v>1</v>
      </c>
      <c r="V1402" s="21" t="n">
        <f aca="false">IF(AND(OR(Dashboard!$T$3="All",R1402=Dashboard!$T$3),OR(Dashboard!$T$4="All",D1402=Dashboard!$T$4)),1,0)</f>
        <v>1</v>
      </c>
      <c r="W1402" s="21" t="n">
        <f aca="false">IF(V1402=1,T1402+ROW()/10000000,0)</f>
        <v>4.8001402</v>
      </c>
    </row>
    <row r="1403" customFormat="false" ht="15" hidden="false" customHeight="false" outlineLevel="0" collapsed="false">
      <c r="A1403" s="0" t="n">
        <v>18241498</v>
      </c>
      <c r="B1403" s="0" t="s">
        <v>4199</v>
      </c>
      <c r="C1403" s="0" t="n">
        <v>1</v>
      </c>
      <c r="D1403" s="0" t="s">
        <v>3667</v>
      </c>
      <c r="E1403" s="0" t="s">
        <v>4061</v>
      </c>
      <c r="F1403" s="0" t="s">
        <v>4060</v>
      </c>
      <c r="G1403" s="0" t="s">
        <v>4061</v>
      </c>
      <c r="H1403" s="0" t="s">
        <v>4200</v>
      </c>
      <c r="I1403" s="0" t="s">
        <v>2123</v>
      </c>
      <c r="J1403" s="0" t="s">
        <v>47</v>
      </c>
      <c r="K1403" s="0" t="s">
        <v>47</v>
      </c>
      <c r="L1403" s="0" t="s">
        <v>47</v>
      </c>
      <c r="M1403" s="0" t="s">
        <v>47</v>
      </c>
      <c r="N1403" s="0" t="n">
        <v>1</v>
      </c>
      <c r="O1403" s="0" t="n">
        <v>162</v>
      </c>
      <c r="P1403" s="0" t="n">
        <v>300</v>
      </c>
      <c r="Q1403" s="0" t="n">
        <v>4</v>
      </c>
      <c r="R1403" s="0" t="str">
        <f aca="false">INDEX(Lookup!$B$4:$B$18,MATCH(C1403,Lookup!$A$4:$A$18,0))</f>
        <v>India</v>
      </c>
      <c r="S1403" s="20" t="n">
        <f aca="false">INDEX(Lookup!$D$4:$D$18,MATCH(C1403,Lookup!$A$4:$A$18,0))</f>
        <v>0.012</v>
      </c>
      <c r="T1403" s="21" t="n">
        <f aca="false">ROUND(P1403*S1403,2)</f>
        <v>3.6</v>
      </c>
      <c r="U1403" s="21" t="n">
        <f aca="false">IF(T1403&lt;=10,1,IF(T1403&lt;=20,2,IF(T1403&lt;=30,3,IF(T1403&lt;=40,4,IF(T1403&lt;=50,5,IF(T1403&lt;=100,6,IF(T1403&lt;=250,7,8)))))))</f>
        <v>1</v>
      </c>
      <c r="V1403" s="21" t="n">
        <f aca="false">IF(AND(OR(Dashboard!$T$3="All",R1403=Dashboard!$T$3),OR(Dashboard!$T$4="All",D1403=Dashboard!$T$4)),1,0)</f>
        <v>1</v>
      </c>
      <c r="W1403" s="21" t="n">
        <f aca="false">IF(V1403=1,T1403+ROW()/10000000,0)</f>
        <v>3.6001403</v>
      </c>
    </row>
    <row r="1404" customFormat="false" ht="15" hidden="false" customHeight="false" outlineLevel="0" collapsed="false">
      <c r="A1404" s="0" t="n">
        <v>18265384</v>
      </c>
      <c r="B1404" s="0" t="s">
        <v>4201</v>
      </c>
      <c r="C1404" s="0" t="n">
        <v>1</v>
      </c>
      <c r="D1404" s="0" t="s">
        <v>3667</v>
      </c>
      <c r="E1404" s="0" t="s">
        <v>4202</v>
      </c>
      <c r="F1404" s="0" t="s">
        <v>4060</v>
      </c>
      <c r="G1404" s="0" t="s">
        <v>4061</v>
      </c>
      <c r="H1404" s="0" t="s">
        <v>4203</v>
      </c>
      <c r="I1404" s="0" t="s">
        <v>2123</v>
      </c>
      <c r="J1404" s="0" t="s">
        <v>47</v>
      </c>
      <c r="K1404" s="0" t="s">
        <v>46</v>
      </c>
      <c r="L1404" s="0" t="s">
        <v>47</v>
      </c>
      <c r="M1404" s="0" t="s">
        <v>47</v>
      </c>
      <c r="N1404" s="0" t="n">
        <v>2</v>
      </c>
      <c r="O1404" s="0" t="n">
        <v>217</v>
      </c>
      <c r="P1404" s="0" t="n">
        <v>700</v>
      </c>
      <c r="Q1404" s="0" t="n">
        <v>4.3</v>
      </c>
      <c r="R1404" s="0" t="str">
        <f aca="false">INDEX(Lookup!$B$4:$B$18,MATCH(C1404,Lookup!$A$4:$A$18,0))</f>
        <v>India</v>
      </c>
      <c r="S1404" s="20" t="n">
        <f aca="false">INDEX(Lookup!$D$4:$D$18,MATCH(C1404,Lookup!$A$4:$A$18,0))</f>
        <v>0.012</v>
      </c>
      <c r="T1404" s="21" t="n">
        <f aca="false">ROUND(P1404*S1404,2)</f>
        <v>8.4</v>
      </c>
      <c r="U1404" s="21" t="n">
        <f aca="false">IF(T1404&lt;=10,1,IF(T1404&lt;=20,2,IF(T1404&lt;=30,3,IF(T1404&lt;=40,4,IF(T1404&lt;=50,5,IF(T1404&lt;=100,6,IF(T1404&lt;=250,7,8)))))))</f>
        <v>1</v>
      </c>
      <c r="V1404" s="21" t="n">
        <f aca="false">IF(AND(OR(Dashboard!$T$3="All",R1404=Dashboard!$T$3),OR(Dashboard!$T$4="All",D1404=Dashboard!$T$4)),1,0)</f>
        <v>1</v>
      </c>
      <c r="W1404" s="21" t="n">
        <f aca="false">IF(V1404=1,T1404+ROW()/10000000,0)</f>
        <v>8.4001404</v>
      </c>
    </row>
    <row r="1405" customFormat="false" ht="15" hidden="false" customHeight="false" outlineLevel="0" collapsed="false">
      <c r="A1405" s="0" t="n">
        <v>311494</v>
      </c>
      <c r="B1405" s="0" t="s">
        <v>4093</v>
      </c>
      <c r="C1405" s="0" t="n">
        <v>1</v>
      </c>
      <c r="D1405" s="0" t="s">
        <v>3667</v>
      </c>
      <c r="E1405" s="0" t="s">
        <v>4204</v>
      </c>
      <c r="F1405" s="0" t="s">
        <v>4205</v>
      </c>
      <c r="G1405" s="0" t="s">
        <v>4206</v>
      </c>
      <c r="H1405" s="0" t="s">
        <v>2128</v>
      </c>
      <c r="I1405" s="0" t="s">
        <v>2123</v>
      </c>
      <c r="J1405" s="0" t="s">
        <v>47</v>
      </c>
      <c r="K1405" s="0" t="s">
        <v>46</v>
      </c>
      <c r="L1405" s="0" t="s">
        <v>46</v>
      </c>
      <c r="M1405" s="0" t="s">
        <v>47</v>
      </c>
      <c r="N1405" s="0" t="n">
        <v>2</v>
      </c>
      <c r="O1405" s="0" t="n">
        <v>195</v>
      </c>
      <c r="P1405" s="0" t="n">
        <v>550</v>
      </c>
      <c r="Q1405" s="0" t="n">
        <v>3.1</v>
      </c>
      <c r="R1405" s="0" t="str">
        <f aca="false">INDEX(Lookup!$B$4:$B$18,MATCH(C1405,Lookup!$A$4:$A$18,0))</f>
        <v>India</v>
      </c>
      <c r="S1405" s="20" t="n">
        <f aca="false">INDEX(Lookup!$D$4:$D$18,MATCH(C1405,Lookup!$A$4:$A$18,0))</f>
        <v>0.012</v>
      </c>
      <c r="T1405" s="21" t="n">
        <f aca="false">ROUND(P1405*S1405,2)</f>
        <v>6.6</v>
      </c>
      <c r="U1405" s="21" t="n">
        <f aca="false">IF(T1405&lt;=10,1,IF(T1405&lt;=20,2,IF(T1405&lt;=30,3,IF(T1405&lt;=40,4,IF(T1405&lt;=50,5,IF(T1405&lt;=100,6,IF(T1405&lt;=250,7,8)))))))</f>
        <v>1</v>
      </c>
      <c r="V1405" s="21" t="n">
        <f aca="false">IF(AND(OR(Dashboard!$T$3="All",R1405=Dashboard!$T$3),OR(Dashboard!$T$4="All",D1405=Dashboard!$T$4)),1,0)</f>
        <v>1</v>
      </c>
      <c r="W1405" s="21" t="n">
        <f aca="false">IF(V1405=1,T1405+ROW()/10000000,0)</f>
        <v>6.6001405</v>
      </c>
    </row>
    <row r="1406" customFormat="false" ht="15" hidden="false" customHeight="false" outlineLevel="0" collapsed="false">
      <c r="A1406" s="0" t="n">
        <v>7078</v>
      </c>
      <c r="B1406" s="0" t="s">
        <v>4207</v>
      </c>
      <c r="C1406" s="0" t="n">
        <v>1</v>
      </c>
      <c r="D1406" s="0" t="s">
        <v>3667</v>
      </c>
      <c r="E1406" s="0" t="s">
        <v>4208</v>
      </c>
      <c r="F1406" s="0" t="s">
        <v>4205</v>
      </c>
      <c r="G1406" s="0" t="s">
        <v>4206</v>
      </c>
      <c r="H1406" s="0" t="s">
        <v>3791</v>
      </c>
      <c r="I1406" s="0" t="s">
        <v>2123</v>
      </c>
      <c r="J1406" s="0" t="s">
        <v>46</v>
      </c>
      <c r="K1406" s="0" t="s">
        <v>46</v>
      </c>
      <c r="L1406" s="0" t="s">
        <v>47</v>
      </c>
      <c r="M1406" s="0" t="s">
        <v>47</v>
      </c>
      <c r="N1406" s="0" t="n">
        <v>3</v>
      </c>
      <c r="O1406" s="0" t="n">
        <v>210</v>
      </c>
      <c r="P1406" s="0" t="n">
        <v>1000</v>
      </c>
      <c r="Q1406" s="0" t="n">
        <v>3.4</v>
      </c>
      <c r="R1406" s="0" t="str">
        <f aca="false">INDEX(Lookup!$B$4:$B$18,MATCH(C1406,Lookup!$A$4:$A$18,0))</f>
        <v>India</v>
      </c>
      <c r="S1406" s="20" t="n">
        <f aca="false">INDEX(Lookup!$D$4:$D$18,MATCH(C1406,Lookup!$A$4:$A$18,0))</f>
        <v>0.012</v>
      </c>
      <c r="T1406" s="21" t="n">
        <f aca="false">ROUND(P1406*S1406,2)</f>
        <v>12</v>
      </c>
      <c r="U1406" s="21" t="n">
        <f aca="false">IF(T1406&lt;=10,1,IF(T1406&lt;=20,2,IF(T1406&lt;=30,3,IF(T1406&lt;=40,4,IF(T1406&lt;=50,5,IF(T1406&lt;=100,6,IF(T1406&lt;=250,7,8)))))))</f>
        <v>2</v>
      </c>
      <c r="V1406" s="21" t="n">
        <f aca="false">IF(AND(OR(Dashboard!$T$3="All",R1406=Dashboard!$T$3),OR(Dashboard!$T$4="All",D1406=Dashboard!$T$4)),1,0)</f>
        <v>1</v>
      </c>
      <c r="W1406" s="21" t="n">
        <f aca="false">IF(V1406=1,T1406+ROW()/10000000,0)</f>
        <v>12.0001406</v>
      </c>
    </row>
    <row r="1407" customFormat="false" ht="15" hidden="false" customHeight="false" outlineLevel="0" collapsed="false">
      <c r="A1407" s="0" t="n">
        <v>307185</v>
      </c>
      <c r="B1407" s="0" t="s">
        <v>4209</v>
      </c>
      <c r="C1407" s="0" t="n">
        <v>1</v>
      </c>
      <c r="D1407" s="0" t="s">
        <v>3667</v>
      </c>
      <c r="E1407" s="0" t="s">
        <v>4206</v>
      </c>
      <c r="F1407" s="0" t="s">
        <v>4205</v>
      </c>
      <c r="G1407" s="0" t="s">
        <v>4206</v>
      </c>
      <c r="H1407" s="0" t="s">
        <v>4210</v>
      </c>
      <c r="I1407" s="0" t="s">
        <v>2123</v>
      </c>
      <c r="J1407" s="0" t="s">
        <v>47</v>
      </c>
      <c r="K1407" s="0" t="s">
        <v>46</v>
      </c>
      <c r="L1407" s="0" t="s">
        <v>47</v>
      </c>
      <c r="M1407" s="0" t="s">
        <v>47</v>
      </c>
      <c r="N1407" s="0" t="n">
        <v>2</v>
      </c>
      <c r="O1407" s="0" t="n">
        <v>165</v>
      </c>
      <c r="P1407" s="0" t="n">
        <v>500</v>
      </c>
      <c r="Q1407" s="0" t="n">
        <v>3.4</v>
      </c>
      <c r="R1407" s="0" t="str">
        <f aca="false">INDEX(Lookup!$B$4:$B$18,MATCH(C1407,Lookup!$A$4:$A$18,0))</f>
        <v>India</v>
      </c>
      <c r="S1407" s="20" t="n">
        <f aca="false">INDEX(Lookup!$D$4:$D$18,MATCH(C1407,Lookup!$A$4:$A$18,0))</f>
        <v>0.012</v>
      </c>
      <c r="T1407" s="21" t="n">
        <f aca="false">ROUND(P1407*S1407,2)</f>
        <v>6</v>
      </c>
      <c r="U1407" s="21" t="n">
        <f aca="false">IF(T1407&lt;=10,1,IF(T1407&lt;=20,2,IF(T1407&lt;=30,3,IF(T1407&lt;=40,4,IF(T1407&lt;=50,5,IF(T1407&lt;=100,6,IF(T1407&lt;=250,7,8)))))))</f>
        <v>1</v>
      </c>
      <c r="V1407" s="21" t="n">
        <f aca="false">IF(AND(OR(Dashboard!$T$3="All",R1407=Dashboard!$T$3),OR(Dashboard!$T$4="All",D1407=Dashboard!$T$4)),1,0)</f>
        <v>1</v>
      </c>
      <c r="W1407" s="21" t="n">
        <f aca="false">IF(V1407=1,T1407+ROW()/10000000,0)</f>
        <v>6.0001407</v>
      </c>
    </row>
    <row r="1408" customFormat="false" ht="15" hidden="false" customHeight="false" outlineLevel="0" collapsed="false">
      <c r="A1408" s="0" t="n">
        <v>18371404</v>
      </c>
      <c r="B1408" s="0" t="s">
        <v>4211</v>
      </c>
      <c r="C1408" s="0" t="n">
        <v>1</v>
      </c>
      <c r="D1408" s="0" t="s">
        <v>3667</v>
      </c>
      <c r="E1408" s="0" t="s">
        <v>4206</v>
      </c>
      <c r="F1408" s="0" t="s">
        <v>4205</v>
      </c>
      <c r="G1408" s="0" t="s">
        <v>4206</v>
      </c>
      <c r="H1408" s="0" t="s">
        <v>120</v>
      </c>
      <c r="I1408" s="0" t="s">
        <v>2123</v>
      </c>
      <c r="J1408" s="0" t="s">
        <v>47</v>
      </c>
      <c r="K1408" s="0" t="s">
        <v>46</v>
      </c>
      <c r="L1408" s="0" t="s">
        <v>47</v>
      </c>
      <c r="M1408" s="0" t="s">
        <v>47</v>
      </c>
      <c r="N1408" s="0" t="n">
        <v>3</v>
      </c>
      <c r="O1408" s="0" t="n">
        <v>98</v>
      </c>
      <c r="P1408" s="0" t="n">
        <v>1000</v>
      </c>
      <c r="Q1408" s="0" t="n">
        <v>3.7</v>
      </c>
      <c r="R1408" s="0" t="str">
        <f aca="false">INDEX(Lookup!$B$4:$B$18,MATCH(C1408,Lookup!$A$4:$A$18,0))</f>
        <v>India</v>
      </c>
      <c r="S1408" s="20" t="n">
        <f aca="false">INDEX(Lookup!$D$4:$D$18,MATCH(C1408,Lookup!$A$4:$A$18,0))</f>
        <v>0.012</v>
      </c>
      <c r="T1408" s="21" t="n">
        <f aca="false">ROUND(P1408*S1408,2)</f>
        <v>12</v>
      </c>
      <c r="U1408" s="21" t="n">
        <f aca="false">IF(T1408&lt;=10,1,IF(T1408&lt;=20,2,IF(T1408&lt;=30,3,IF(T1408&lt;=40,4,IF(T1408&lt;=50,5,IF(T1408&lt;=100,6,IF(T1408&lt;=250,7,8)))))))</f>
        <v>2</v>
      </c>
      <c r="V1408" s="21" t="n">
        <f aca="false">IF(AND(OR(Dashboard!$T$3="All",R1408=Dashboard!$T$3),OR(Dashboard!$T$4="All",D1408=Dashboard!$T$4)),1,0)</f>
        <v>1</v>
      </c>
      <c r="W1408" s="21" t="n">
        <f aca="false">IF(V1408=1,T1408+ROW()/10000000,0)</f>
        <v>12.0001408</v>
      </c>
    </row>
    <row r="1409" customFormat="false" ht="15" hidden="false" customHeight="false" outlineLevel="0" collapsed="false">
      <c r="A1409" s="0" t="n">
        <v>18281982</v>
      </c>
      <c r="B1409" s="0" t="s">
        <v>4212</v>
      </c>
      <c r="C1409" s="0" t="n">
        <v>1</v>
      </c>
      <c r="D1409" s="0" t="s">
        <v>3667</v>
      </c>
      <c r="E1409" s="0" t="s">
        <v>4213</v>
      </c>
      <c r="F1409" s="0" t="s">
        <v>4205</v>
      </c>
      <c r="G1409" s="0" t="s">
        <v>4206</v>
      </c>
      <c r="H1409" s="0" t="s">
        <v>4214</v>
      </c>
      <c r="I1409" s="0" t="s">
        <v>2123</v>
      </c>
      <c r="J1409" s="0" t="s">
        <v>47</v>
      </c>
      <c r="K1409" s="0" t="s">
        <v>46</v>
      </c>
      <c r="L1409" s="0" t="s">
        <v>47</v>
      </c>
      <c r="M1409" s="0" t="s">
        <v>47</v>
      </c>
      <c r="N1409" s="0" t="n">
        <v>2</v>
      </c>
      <c r="O1409" s="0" t="n">
        <v>115</v>
      </c>
      <c r="P1409" s="0" t="n">
        <v>700</v>
      </c>
      <c r="Q1409" s="0" t="n">
        <v>3.8</v>
      </c>
      <c r="R1409" s="0" t="str">
        <f aca="false">INDEX(Lookup!$B$4:$B$18,MATCH(C1409,Lookup!$A$4:$A$18,0))</f>
        <v>India</v>
      </c>
      <c r="S1409" s="20" t="n">
        <f aca="false">INDEX(Lookup!$D$4:$D$18,MATCH(C1409,Lookup!$A$4:$A$18,0))</f>
        <v>0.012</v>
      </c>
      <c r="T1409" s="21" t="n">
        <f aca="false">ROUND(P1409*S1409,2)</f>
        <v>8.4</v>
      </c>
      <c r="U1409" s="21" t="n">
        <f aca="false">IF(T1409&lt;=10,1,IF(T1409&lt;=20,2,IF(T1409&lt;=30,3,IF(T1409&lt;=40,4,IF(T1409&lt;=50,5,IF(T1409&lt;=100,6,IF(T1409&lt;=250,7,8)))))))</f>
        <v>1</v>
      </c>
      <c r="V1409" s="21" t="n">
        <f aca="false">IF(AND(OR(Dashboard!$T$3="All",R1409=Dashboard!$T$3),OR(Dashboard!$T$4="All",D1409=Dashboard!$T$4)),1,0)</f>
        <v>1</v>
      </c>
      <c r="W1409" s="21" t="n">
        <f aca="false">IF(V1409=1,T1409+ROW()/10000000,0)</f>
        <v>8.4001409</v>
      </c>
    </row>
    <row r="1410" customFormat="false" ht="15" hidden="false" customHeight="false" outlineLevel="0" collapsed="false">
      <c r="A1410" s="0" t="n">
        <v>311725</v>
      </c>
      <c r="B1410" s="0" t="s">
        <v>4215</v>
      </c>
      <c r="C1410" s="0" t="n">
        <v>1</v>
      </c>
      <c r="D1410" s="0" t="s">
        <v>3667</v>
      </c>
      <c r="E1410" s="0" t="s">
        <v>4206</v>
      </c>
      <c r="F1410" s="0" t="s">
        <v>4205</v>
      </c>
      <c r="G1410" s="0" t="s">
        <v>4206</v>
      </c>
      <c r="H1410" s="0" t="s">
        <v>4216</v>
      </c>
      <c r="I1410" s="0" t="s">
        <v>2123</v>
      </c>
      <c r="J1410" s="0" t="s">
        <v>47</v>
      </c>
      <c r="K1410" s="0" t="s">
        <v>46</v>
      </c>
      <c r="L1410" s="0" t="s">
        <v>47</v>
      </c>
      <c r="M1410" s="0" t="s">
        <v>47</v>
      </c>
      <c r="N1410" s="0" t="n">
        <v>2</v>
      </c>
      <c r="O1410" s="0" t="n">
        <v>129</v>
      </c>
      <c r="P1410" s="0" t="n">
        <v>800</v>
      </c>
      <c r="Q1410" s="0" t="n">
        <v>3.5</v>
      </c>
      <c r="R1410" s="0" t="str">
        <f aca="false">INDEX(Lookup!$B$4:$B$18,MATCH(C1410,Lookup!$A$4:$A$18,0))</f>
        <v>India</v>
      </c>
      <c r="S1410" s="20" t="n">
        <f aca="false">INDEX(Lookup!$D$4:$D$18,MATCH(C1410,Lookup!$A$4:$A$18,0))</f>
        <v>0.012</v>
      </c>
      <c r="T1410" s="21" t="n">
        <f aca="false">ROUND(P1410*S1410,2)</f>
        <v>9.6</v>
      </c>
      <c r="U1410" s="21" t="n">
        <f aca="false">IF(T1410&lt;=10,1,IF(T1410&lt;=20,2,IF(T1410&lt;=30,3,IF(T1410&lt;=40,4,IF(T1410&lt;=50,5,IF(T1410&lt;=100,6,IF(T1410&lt;=250,7,8)))))))</f>
        <v>1</v>
      </c>
      <c r="V1410" s="21" t="n">
        <f aca="false">IF(AND(OR(Dashboard!$T$3="All",R1410=Dashboard!$T$3),OR(Dashboard!$T$4="All",D1410=Dashboard!$T$4)),1,0)</f>
        <v>1</v>
      </c>
      <c r="W1410" s="21" t="n">
        <f aca="false">IF(V1410=1,T1410+ROW()/10000000,0)</f>
        <v>9.600141</v>
      </c>
    </row>
    <row r="1411" customFormat="false" ht="15" hidden="false" customHeight="false" outlineLevel="0" collapsed="false">
      <c r="A1411" s="0" t="n">
        <v>18365994</v>
      </c>
      <c r="B1411" s="0" t="s">
        <v>4217</v>
      </c>
      <c r="C1411" s="0" t="n">
        <v>1</v>
      </c>
      <c r="D1411" s="0" t="s">
        <v>3667</v>
      </c>
      <c r="E1411" s="0" t="s">
        <v>4218</v>
      </c>
      <c r="F1411" s="0" t="s">
        <v>4205</v>
      </c>
      <c r="G1411" s="0" t="s">
        <v>4206</v>
      </c>
      <c r="H1411" s="0" t="s">
        <v>4219</v>
      </c>
      <c r="I1411" s="0" t="s">
        <v>2123</v>
      </c>
      <c r="J1411" s="0" t="s">
        <v>47</v>
      </c>
      <c r="K1411" s="0" t="s">
        <v>46</v>
      </c>
      <c r="L1411" s="0" t="s">
        <v>47</v>
      </c>
      <c r="M1411" s="0" t="s">
        <v>47</v>
      </c>
      <c r="N1411" s="0" t="n">
        <v>2</v>
      </c>
      <c r="O1411" s="0" t="n">
        <v>164</v>
      </c>
      <c r="P1411" s="0" t="n">
        <v>600</v>
      </c>
      <c r="Q1411" s="0" t="n">
        <v>3.9</v>
      </c>
      <c r="R1411" s="0" t="str">
        <f aca="false">INDEX(Lookup!$B$4:$B$18,MATCH(C1411,Lookup!$A$4:$A$18,0))</f>
        <v>India</v>
      </c>
      <c r="S1411" s="20" t="n">
        <f aca="false">INDEX(Lookup!$D$4:$D$18,MATCH(C1411,Lookup!$A$4:$A$18,0))</f>
        <v>0.012</v>
      </c>
      <c r="T1411" s="21" t="n">
        <f aca="false">ROUND(P1411*S1411,2)</f>
        <v>7.2</v>
      </c>
      <c r="U1411" s="21" t="n">
        <f aca="false">IF(T1411&lt;=10,1,IF(T1411&lt;=20,2,IF(T1411&lt;=30,3,IF(T1411&lt;=40,4,IF(T1411&lt;=50,5,IF(T1411&lt;=100,6,IF(T1411&lt;=250,7,8)))))))</f>
        <v>1</v>
      </c>
      <c r="V1411" s="21" t="n">
        <f aca="false">IF(AND(OR(Dashboard!$T$3="All",R1411=Dashboard!$T$3),OR(Dashboard!$T$4="All",D1411=Dashboard!$T$4)),1,0)</f>
        <v>1</v>
      </c>
      <c r="W1411" s="21" t="n">
        <f aca="false">IF(V1411=1,T1411+ROW()/10000000,0)</f>
        <v>7.2001411</v>
      </c>
    </row>
    <row r="1412" customFormat="false" ht="15" hidden="false" customHeight="false" outlineLevel="0" collapsed="false">
      <c r="A1412" s="0" t="n">
        <v>18254524</v>
      </c>
      <c r="B1412" s="0" t="s">
        <v>4220</v>
      </c>
      <c r="C1412" s="0" t="n">
        <v>1</v>
      </c>
      <c r="D1412" s="0" t="s">
        <v>3667</v>
      </c>
      <c r="E1412" s="0" t="s">
        <v>4221</v>
      </c>
      <c r="F1412" s="0" t="s">
        <v>4205</v>
      </c>
      <c r="G1412" s="0" t="s">
        <v>4206</v>
      </c>
      <c r="H1412" s="0" t="s">
        <v>4222</v>
      </c>
      <c r="I1412" s="0" t="s">
        <v>2123</v>
      </c>
      <c r="J1412" s="0" t="s">
        <v>47</v>
      </c>
      <c r="K1412" s="0" t="s">
        <v>46</v>
      </c>
      <c r="L1412" s="0" t="s">
        <v>47</v>
      </c>
      <c r="M1412" s="0" t="s">
        <v>47</v>
      </c>
      <c r="N1412" s="0" t="n">
        <v>2</v>
      </c>
      <c r="O1412" s="0" t="n">
        <v>86</v>
      </c>
      <c r="P1412" s="0" t="n">
        <v>800</v>
      </c>
      <c r="Q1412" s="0" t="n">
        <v>3.8</v>
      </c>
      <c r="R1412" s="0" t="str">
        <f aca="false">INDEX(Lookup!$B$4:$B$18,MATCH(C1412,Lookup!$A$4:$A$18,0))</f>
        <v>India</v>
      </c>
      <c r="S1412" s="20" t="n">
        <f aca="false">INDEX(Lookup!$D$4:$D$18,MATCH(C1412,Lookup!$A$4:$A$18,0))</f>
        <v>0.012</v>
      </c>
      <c r="T1412" s="21" t="n">
        <f aca="false">ROUND(P1412*S1412,2)</f>
        <v>9.6</v>
      </c>
      <c r="U1412" s="21" t="n">
        <f aca="false">IF(T1412&lt;=10,1,IF(T1412&lt;=20,2,IF(T1412&lt;=30,3,IF(T1412&lt;=40,4,IF(T1412&lt;=50,5,IF(T1412&lt;=100,6,IF(T1412&lt;=250,7,8)))))))</f>
        <v>1</v>
      </c>
      <c r="V1412" s="21" t="n">
        <f aca="false">IF(AND(OR(Dashboard!$T$3="All",R1412=Dashboard!$T$3),OR(Dashboard!$T$4="All",D1412=Dashboard!$T$4)),1,0)</f>
        <v>1</v>
      </c>
      <c r="W1412" s="21" t="n">
        <f aca="false">IF(V1412=1,T1412+ROW()/10000000,0)</f>
        <v>9.6001412</v>
      </c>
    </row>
    <row r="1413" customFormat="false" ht="15" hidden="false" customHeight="false" outlineLevel="0" collapsed="false">
      <c r="A1413" s="0" t="n">
        <v>18070480</v>
      </c>
      <c r="B1413" s="0" t="s">
        <v>4223</v>
      </c>
      <c r="C1413" s="0" t="n">
        <v>1</v>
      </c>
      <c r="D1413" s="0" t="s">
        <v>3667</v>
      </c>
      <c r="E1413" s="0" t="s">
        <v>4224</v>
      </c>
      <c r="F1413" s="0" t="s">
        <v>4205</v>
      </c>
      <c r="G1413" s="0" t="s">
        <v>4206</v>
      </c>
      <c r="H1413" s="0" t="s">
        <v>3767</v>
      </c>
      <c r="I1413" s="0" t="s">
        <v>2123</v>
      </c>
      <c r="J1413" s="0" t="s">
        <v>47</v>
      </c>
      <c r="K1413" s="0" t="s">
        <v>46</v>
      </c>
      <c r="L1413" s="0" t="s">
        <v>46</v>
      </c>
      <c r="M1413" s="0" t="s">
        <v>47</v>
      </c>
      <c r="N1413" s="0" t="n">
        <v>3</v>
      </c>
      <c r="O1413" s="0" t="n">
        <v>269</v>
      </c>
      <c r="P1413" s="0" t="n">
        <v>1200</v>
      </c>
      <c r="Q1413" s="0" t="n">
        <v>3.5</v>
      </c>
      <c r="R1413" s="0" t="str">
        <f aca="false">INDEX(Lookup!$B$4:$B$18,MATCH(C1413,Lookup!$A$4:$A$18,0))</f>
        <v>India</v>
      </c>
      <c r="S1413" s="20" t="n">
        <f aca="false">INDEX(Lookup!$D$4:$D$18,MATCH(C1413,Lookup!$A$4:$A$18,0))</f>
        <v>0.012</v>
      </c>
      <c r="T1413" s="21" t="n">
        <f aca="false">ROUND(P1413*S1413,2)</f>
        <v>14.4</v>
      </c>
      <c r="U1413" s="21" t="n">
        <f aca="false">IF(T1413&lt;=10,1,IF(T1413&lt;=20,2,IF(T1413&lt;=30,3,IF(T1413&lt;=40,4,IF(T1413&lt;=50,5,IF(T1413&lt;=100,6,IF(T1413&lt;=250,7,8)))))))</f>
        <v>2</v>
      </c>
      <c r="V1413" s="21" t="n">
        <f aca="false">IF(AND(OR(Dashboard!$T$3="All",R1413=Dashboard!$T$3),OR(Dashboard!$T$4="All",D1413=Dashboard!$T$4)),1,0)</f>
        <v>1</v>
      </c>
      <c r="W1413" s="21" t="n">
        <f aca="false">IF(V1413=1,T1413+ROW()/10000000,0)</f>
        <v>14.4001413</v>
      </c>
    </row>
    <row r="1414" customFormat="false" ht="15" hidden="false" customHeight="false" outlineLevel="0" collapsed="false">
      <c r="A1414" s="0" t="n">
        <v>312261</v>
      </c>
      <c r="B1414" s="0" t="s">
        <v>4225</v>
      </c>
      <c r="C1414" s="0" t="n">
        <v>1</v>
      </c>
      <c r="D1414" s="0" t="s">
        <v>3667</v>
      </c>
      <c r="E1414" s="0" t="s">
        <v>4226</v>
      </c>
      <c r="F1414" s="0" t="s">
        <v>4205</v>
      </c>
      <c r="G1414" s="0" t="s">
        <v>4206</v>
      </c>
      <c r="H1414" s="0" t="s">
        <v>402</v>
      </c>
      <c r="I1414" s="0" t="s">
        <v>2123</v>
      </c>
      <c r="J1414" s="0" t="s">
        <v>47</v>
      </c>
      <c r="K1414" s="0" t="s">
        <v>46</v>
      </c>
      <c r="L1414" s="0" t="s">
        <v>47</v>
      </c>
      <c r="M1414" s="0" t="s">
        <v>47</v>
      </c>
      <c r="N1414" s="0" t="n">
        <v>2</v>
      </c>
      <c r="O1414" s="0" t="n">
        <v>124</v>
      </c>
      <c r="P1414" s="0" t="n">
        <v>600</v>
      </c>
      <c r="Q1414" s="0" t="n">
        <v>3.9</v>
      </c>
      <c r="R1414" s="0" t="str">
        <f aca="false">INDEX(Lookup!$B$4:$B$18,MATCH(C1414,Lookup!$A$4:$A$18,0))</f>
        <v>India</v>
      </c>
      <c r="S1414" s="20" t="n">
        <f aca="false">INDEX(Lookup!$D$4:$D$18,MATCH(C1414,Lookup!$A$4:$A$18,0))</f>
        <v>0.012</v>
      </c>
      <c r="T1414" s="21" t="n">
        <f aca="false">ROUND(P1414*S1414,2)</f>
        <v>7.2</v>
      </c>
      <c r="U1414" s="21" t="n">
        <f aca="false">IF(T1414&lt;=10,1,IF(T1414&lt;=20,2,IF(T1414&lt;=30,3,IF(T1414&lt;=40,4,IF(T1414&lt;=50,5,IF(T1414&lt;=100,6,IF(T1414&lt;=250,7,8)))))))</f>
        <v>1</v>
      </c>
      <c r="V1414" s="21" t="n">
        <f aca="false">IF(AND(OR(Dashboard!$T$3="All",R1414=Dashboard!$T$3),OR(Dashboard!$T$4="All",D1414=Dashboard!$T$4)),1,0)</f>
        <v>1</v>
      </c>
      <c r="W1414" s="21" t="n">
        <f aca="false">IF(V1414=1,T1414+ROW()/10000000,0)</f>
        <v>7.2001414</v>
      </c>
    </row>
    <row r="1415" customFormat="false" ht="15" hidden="false" customHeight="false" outlineLevel="0" collapsed="false">
      <c r="A1415" s="0" t="n">
        <v>18433890</v>
      </c>
      <c r="B1415" s="0" t="s">
        <v>4227</v>
      </c>
      <c r="C1415" s="0" t="n">
        <v>1</v>
      </c>
      <c r="D1415" s="0" t="s">
        <v>3667</v>
      </c>
      <c r="E1415" s="0" t="s">
        <v>4228</v>
      </c>
      <c r="F1415" s="0" t="s">
        <v>4205</v>
      </c>
      <c r="G1415" s="0" t="s">
        <v>4206</v>
      </c>
      <c r="H1415" s="0" t="s">
        <v>4229</v>
      </c>
      <c r="I1415" s="0" t="s">
        <v>2123</v>
      </c>
      <c r="J1415" s="0" t="s">
        <v>47</v>
      </c>
      <c r="K1415" s="0" t="s">
        <v>46</v>
      </c>
      <c r="L1415" s="0" t="s">
        <v>47</v>
      </c>
      <c r="M1415" s="0" t="s">
        <v>47</v>
      </c>
      <c r="N1415" s="0" t="n">
        <v>2</v>
      </c>
      <c r="O1415" s="0" t="n">
        <v>61</v>
      </c>
      <c r="P1415" s="0" t="n">
        <v>600</v>
      </c>
      <c r="Q1415" s="0" t="n">
        <v>3.8</v>
      </c>
      <c r="R1415" s="0" t="str">
        <f aca="false">INDEX(Lookup!$B$4:$B$18,MATCH(C1415,Lookup!$A$4:$A$18,0))</f>
        <v>India</v>
      </c>
      <c r="S1415" s="20" t="n">
        <f aca="false">INDEX(Lookup!$D$4:$D$18,MATCH(C1415,Lookup!$A$4:$A$18,0))</f>
        <v>0.012</v>
      </c>
      <c r="T1415" s="21" t="n">
        <f aca="false">ROUND(P1415*S1415,2)</f>
        <v>7.2</v>
      </c>
      <c r="U1415" s="21" t="n">
        <f aca="false">IF(T1415&lt;=10,1,IF(T1415&lt;=20,2,IF(T1415&lt;=30,3,IF(T1415&lt;=40,4,IF(T1415&lt;=50,5,IF(T1415&lt;=100,6,IF(T1415&lt;=250,7,8)))))))</f>
        <v>1</v>
      </c>
      <c r="V1415" s="21" t="n">
        <f aca="false">IF(AND(OR(Dashboard!$T$3="All",R1415=Dashboard!$T$3),OR(Dashboard!$T$4="All",D1415=Dashboard!$T$4)),1,0)</f>
        <v>1</v>
      </c>
      <c r="W1415" s="21" t="n">
        <f aca="false">IF(V1415=1,T1415+ROW()/10000000,0)</f>
        <v>7.2001415</v>
      </c>
    </row>
    <row r="1416" customFormat="false" ht="15" hidden="false" customHeight="false" outlineLevel="0" collapsed="false">
      <c r="A1416" s="0" t="n">
        <v>18138434</v>
      </c>
      <c r="B1416" s="0" t="s">
        <v>4230</v>
      </c>
      <c r="C1416" s="0" t="n">
        <v>1</v>
      </c>
      <c r="D1416" s="0" t="s">
        <v>3667</v>
      </c>
      <c r="E1416" s="0" t="s">
        <v>4231</v>
      </c>
      <c r="F1416" s="0" t="s">
        <v>4205</v>
      </c>
      <c r="G1416" s="0" t="s">
        <v>4206</v>
      </c>
      <c r="H1416" s="0" t="s">
        <v>2243</v>
      </c>
      <c r="I1416" s="0" t="s">
        <v>2123</v>
      </c>
      <c r="J1416" s="0" t="s">
        <v>47</v>
      </c>
      <c r="K1416" s="0" t="s">
        <v>46</v>
      </c>
      <c r="L1416" s="0" t="s">
        <v>47</v>
      </c>
      <c r="M1416" s="0" t="s">
        <v>47</v>
      </c>
      <c r="N1416" s="0" t="n">
        <v>2</v>
      </c>
      <c r="O1416" s="0" t="n">
        <v>90</v>
      </c>
      <c r="P1416" s="0" t="n">
        <v>500</v>
      </c>
      <c r="Q1416" s="0" t="n">
        <v>3.9</v>
      </c>
      <c r="R1416" s="0" t="str">
        <f aca="false">INDEX(Lookup!$B$4:$B$18,MATCH(C1416,Lookup!$A$4:$A$18,0))</f>
        <v>India</v>
      </c>
      <c r="S1416" s="20" t="n">
        <f aca="false">INDEX(Lookup!$D$4:$D$18,MATCH(C1416,Lookup!$A$4:$A$18,0))</f>
        <v>0.012</v>
      </c>
      <c r="T1416" s="21" t="n">
        <f aca="false">ROUND(P1416*S1416,2)</f>
        <v>6</v>
      </c>
      <c r="U1416" s="21" t="n">
        <f aca="false">IF(T1416&lt;=10,1,IF(T1416&lt;=20,2,IF(T1416&lt;=30,3,IF(T1416&lt;=40,4,IF(T1416&lt;=50,5,IF(T1416&lt;=100,6,IF(T1416&lt;=250,7,8)))))))</f>
        <v>1</v>
      </c>
      <c r="V1416" s="21" t="n">
        <f aca="false">IF(AND(OR(Dashboard!$T$3="All",R1416=Dashboard!$T$3),OR(Dashboard!$T$4="All",D1416=Dashboard!$T$4)),1,0)</f>
        <v>1</v>
      </c>
      <c r="W1416" s="21" t="n">
        <f aca="false">IF(V1416=1,T1416+ROW()/10000000,0)</f>
        <v>6.0001416</v>
      </c>
    </row>
    <row r="1417" customFormat="false" ht="15" hidden="false" customHeight="false" outlineLevel="0" collapsed="false">
      <c r="A1417" s="0" t="n">
        <v>303100</v>
      </c>
      <c r="B1417" s="0" t="s">
        <v>4232</v>
      </c>
      <c r="C1417" s="0" t="n">
        <v>1</v>
      </c>
      <c r="D1417" s="0" t="s">
        <v>3667</v>
      </c>
      <c r="E1417" s="0" t="s">
        <v>4233</v>
      </c>
      <c r="F1417" s="0" t="s">
        <v>4205</v>
      </c>
      <c r="G1417" s="0" t="s">
        <v>4206</v>
      </c>
      <c r="H1417" s="0" t="s">
        <v>2122</v>
      </c>
      <c r="I1417" s="0" t="s">
        <v>2123</v>
      </c>
      <c r="J1417" s="0" t="s">
        <v>47</v>
      </c>
      <c r="K1417" s="0" t="s">
        <v>46</v>
      </c>
      <c r="L1417" s="0" t="s">
        <v>47</v>
      </c>
      <c r="M1417" s="0" t="s">
        <v>47</v>
      </c>
      <c r="N1417" s="0" t="n">
        <v>2</v>
      </c>
      <c r="O1417" s="0" t="n">
        <v>213</v>
      </c>
      <c r="P1417" s="0" t="n">
        <v>750</v>
      </c>
      <c r="Q1417" s="0" t="n">
        <v>3.6</v>
      </c>
      <c r="R1417" s="0" t="str">
        <f aca="false">INDEX(Lookup!$B$4:$B$18,MATCH(C1417,Lookup!$A$4:$A$18,0))</f>
        <v>India</v>
      </c>
      <c r="S1417" s="20" t="n">
        <f aca="false">INDEX(Lookup!$D$4:$D$18,MATCH(C1417,Lookup!$A$4:$A$18,0))</f>
        <v>0.012</v>
      </c>
      <c r="T1417" s="21" t="n">
        <f aca="false">ROUND(P1417*S1417,2)</f>
        <v>9</v>
      </c>
      <c r="U1417" s="21" t="n">
        <f aca="false">IF(T1417&lt;=10,1,IF(T1417&lt;=20,2,IF(T1417&lt;=30,3,IF(T1417&lt;=40,4,IF(T1417&lt;=50,5,IF(T1417&lt;=100,6,IF(T1417&lt;=250,7,8)))))))</f>
        <v>1</v>
      </c>
      <c r="V1417" s="21" t="n">
        <f aca="false">IF(AND(OR(Dashboard!$T$3="All",R1417=Dashboard!$T$3),OR(Dashboard!$T$4="All",D1417=Dashboard!$T$4)),1,0)</f>
        <v>1</v>
      </c>
      <c r="W1417" s="21" t="n">
        <f aca="false">IF(V1417=1,T1417+ROW()/10000000,0)</f>
        <v>9.0001417</v>
      </c>
    </row>
    <row r="1418" customFormat="false" ht="15" hidden="false" customHeight="false" outlineLevel="0" collapsed="false">
      <c r="A1418" s="0" t="n">
        <v>18025125</v>
      </c>
      <c r="B1418" s="0" t="s">
        <v>4234</v>
      </c>
      <c r="C1418" s="0" t="n">
        <v>1</v>
      </c>
      <c r="D1418" s="0" t="s">
        <v>3667</v>
      </c>
      <c r="E1418" s="0" t="s">
        <v>4206</v>
      </c>
      <c r="F1418" s="0" t="s">
        <v>4205</v>
      </c>
      <c r="G1418" s="0" t="s">
        <v>4206</v>
      </c>
      <c r="H1418" s="0" t="s">
        <v>4235</v>
      </c>
      <c r="I1418" s="0" t="s">
        <v>2123</v>
      </c>
      <c r="J1418" s="0" t="s">
        <v>47</v>
      </c>
      <c r="K1418" s="0" t="s">
        <v>46</v>
      </c>
      <c r="L1418" s="0" t="s">
        <v>47</v>
      </c>
      <c r="M1418" s="0" t="s">
        <v>47</v>
      </c>
      <c r="N1418" s="0" t="n">
        <v>2</v>
      </c>
      <c r="O1418" s="0" t="n">
        <v>461</v>
      </c>
      <c r="P1418" s="0" t="n">
        <v>750</v>
      </c>
      <c r="Q1418" s="0" t="n">
        <v>3.6</v>
      </c>
      <c r="R1418" s="0" t="str">
        <f aca="false">INDEX(Lookup!$B$4:$B$18,MATCH(C1418,Lookup!$A$4:$A$18,0))</f>
        <v>India</v>
      </c>
      <c r="S1418" s="20" t="n">
        <f aca="false">INDEX(Lookup!$D$4:$D$18,MATCH(C1418,Lookup!$A$4:$A$18,0))</f>
        <v>0.012</v>
      </c>
      <c r="T1418" s="21" t="n">
        <f aca="false">ROUND(P1418*S1418,2)</f>
        <v>9</v>
      </c>
      <c r="U1418" s="21" t="n">
        <f aca="false">IF(T1418&lt;=10,1,IF(T1418&lt;=20,2,IF(T1418&lt;=30,3,IF(T1418&lt;=40,4,IF(T1418&lt;=50,5,IF(T1418&lt;=100,6,IF(T1418&lt;=250,7,8)))))))</f>
        <v>1</v>
      </c>
      <c r="V1418" s="21" t="n">
        <f aca="false">IF(AND(OR(Dashboard!$T$3="All",R1418=Dashboard!$T$3),OR(Dashboard!$T$4="All",D1418=Dashboard!$T$4)),1,0)</f>
        <v>1</v>
      </c>
      <c r="W1418" s="21" t="n">
        <f aca="false">IF(V1418=1,T1418+ROW()/10000000,0)</f>
        <v>9.0001418</v>
      </c>
    </row>
    <row r="1419" customFormat="false" ht="15" hidden="false" customHeight="false" outlineLevel="0" collapsed="false">
      <c r="A1419" s="0" t="n">
        <v>18425140</v>
      </c>
      <c r="B1419" s="0" t="s">
        <v>4236</v>
      </c>
      <c r="C1419" s="0" t="n">
        <v>1</v>
      </c>
      <c r="D1419" s="0" t="s">
        <v>3667</v>
      </c>
      <c r="E1419" s="0" t="s">
        <v>4206</v>
      </c>
      <c r="F1419" s="0" t="s">
        <v>4205</v>
      </c>
      <c r="G1419" s="0" t="s">
        <v>4206</v>
      </c>
      <c r="H1419" s="0" t="s">
        <v>4237</v>
      </c>
      <c r="I1419" s="0" t="s">
        <v>2123</v>
      </c>
      <c r="J1419" s="0" t="s">
        <v>47</v>
      </c>
      <c r="K1419" s="0" t="s">
        <v>46</v>
      </c>
      <c r="L1419" s="0" t="s">
        <v>47</v>
      </c>
      <c r="M1419" s="0" t="s">
        <v>47</v>
      </c>
      <c r="N1419" s="0" t="n">
        <v>2</v>
      </c>
      <c r="O1419" s="0" t="n">
        <v>93</v>
      </c>
      <c r="P1419" s="0" t="n">
        <v>850</v>
      </c>
      <c r="Q1419" s="0" t="n">
        <v>4.2</v>
      </c>
      <c r="R1419" s="0" t="str">
        <f aca="false">INDEX(Lookup!$B$4:$B$18,MATCH(C1419,Lookup!$A$4:$A$18,0))</f>
        <v>India</v>
      </c>
      <c r="S1419" s="20" t="n">
        <f aca="false">INDEX(Lookup!$D$4:$D$18,MATCH(C1419,Lookup!$A$4:$A$18,0))</f>
        <v>0.012</v>
      </c>
      <c r="T1419" s="21" t="n">
        <f aca="false">ROUND(P1419*S1419,2)</f>
        <v>10.2</v>
      </c>
      <c r="U1419" s="21" t="n">
        <f aca="false">IF(T1419&lt;=10,1,IF(T1419&lt;=20,2,IF(T1419&lt;=30,3,IF(T1419&lt;=40,4,IF(T1419&lt;=50,5,IF(T1419&lt;=100,6,IF(T1419&lt;=250,7,8)))))))</f>
        <v>2</v>
      </c>
      <c r="V1419" s="21" t="n">
        <f aca="false">IF(AND(OR(Dashboard!$T$3="All",R1419=Dashboard!$T$3),OR(Dashboard!$T$4="All",D1419=Dashboard!$T$4)),1,0)</f>
        <v>1</v>
      </c>
      <c r="W1419" s="21" t="n">
        <f aca="false">IF(V1419=1,T1419+ROW()/10000000,0)</f>
        <v>10.2001419</v>
      </c>
    </row>
    <row r="1420" customFormat="false" ht="15" hidden="false" customHeight="false" outlineLevel="0" collapsed="false">
      <c r="A1420" s="0" t="n">
        <v>18241497</v>
      </c>
      <c r="B1420" s="0" t="s">
        <v>4238</v>
      </c>
      <c r="C1420" s="0" t="n">
        <v>1</v>
      </c>
      <c r="D1420" s="0" t="s">
        <v>3667</v>
      </c>
      <c r="E1420" s="0" t="s">
        <v>4239</v>
      </c>
      <c r="F1420" s="0" t="s">
        <v>4205</v>
      </c>
      <c r="G1420" s="0" t="s">
        <v>4206</v>
      </c>
      <c r="H1420" s="0" t="s">
        <v>2769</v>
      </c>
      <c r="I1420" s="0" t="s">
        <v>2123</v>
      </c>
      <c r="J1420" s="0" t="s">
        <v>47</v>
      </c>
      <c r="K1420" s="0" t="s">
        <v>46</v>
      </c>
      <c r="L1420" s="0" t="s">
        <v>47</v>
      </c>
      <c r="M1420" s="0" t="s">
        <v>47</v>
      </c>
      <c r="N1420" s="0" t="n">
        <v>2</v>
      </c>
      <c r="O1420" s="0" t="n">
        <v>161</v>
      </c>
      <c r="P1420" s="0" t="n">
        <v>750</v>
      </c>
      <c r="Q1420" s="0" t="n">
        <v>4.4</v>
      </c>
      <c r="R1420" s="0" t="str">
        <f aca="false">INDEX(Lookup!$B$4:$B$18,MATCH(C1420,Lookup!$A$4:$A$18,0))</f>
        <v>India</v>
      </c>
      <c r="S1420" s="20" t="n">
        <f aca="false">INDEX(Lookup!$D$4:$D$18,MATCH(C1420,Lookup!$A$4:$A$18,0))</f>
        <v>0.012</v>
      </c>
      <c r="T1420" s="21" t="n">
        <f aca="false">ROUND(P1420*S1420,2)</f>
        <v>9</v>
      </c>
      <c r="U1420" s="21" t="n">
        <f aca="false">IF(T1420&lt;=10,1,IF(T1420&lt;=20,2,IF(T1420&lt;=30,3,IF(T1420&lt;=40,4,IF(T1420&lt;=50,5,IF(T1420&lt;=100,6,IF(T1420&lt;=250,7,8)))))))</f>
        <v>1</v>
      </c>
      <c r="V1420" s="21" t="n">
        <f aca="false">IF(AND(OR(Dashboard!$T$3="All",R1420=Dashboard!$T$3),OR(Dashboard!$T$4="All",D1420=Dashboard!$T$4)),1,0)</f>
        <v>1</v>
      </c>
      <c r="W1420" s="21" t="n">
        <f aca="false">IF(V1420=1,T1420+ROW()/10000000,0)</f>
        <v>9.000142</v>
      </c>
    </row>
    <row r="1421" customFormat="false" ht="15" hidden="false" customHeight="false" outlineLevel="0" collapsed="false">
      <c r="A1421" s="0" t="n">
        <v>18153541</v>
      </c>
      <c r="B1421" s="0" t="s">
        <v>4240</v>
      </c>
      <c r="C1421" s="0" t="n">
        <v>1</v>
      </c>
      <c r="D1421" s="0" t="s">
        <v>3667</v>
      </c>
      <c r="E1421" s="0" t="s">
        <v>4241</v>
      </c>
      <c r="F1421" s="0" t="s">
        <v>4205</v>
      </c>
      <c r="G1421" s="0" t="s">
        <v>4206</v>
      </c>
      <c r="H1421" s="0" t="s">
        <v>4242</v>
      </c>
      <c r="I1421" s="0" t="s">
        <v>2123</v>
      </c>
      <c r="J1421" s="0" t="s">
        <v>46</v>
      </c>
      <c r="K1421" s="0" t="s">
        <v>46</v>
      </c>
      <c r="L1421" s="0" t="s">
        <v>47</v>
      </c>
      <c r="M1421" s="0" t="s">
        <v>47</v>
      </c>
      <c r="N1421" s="0" t="n">
        <v>3</v>
      </c>
      <c r="O1421" s="0" t="n">
        <v>255</v>
      </c>
      <c r="P1421" s="0" t="n">
        <v>1300</v>
      </c>
      <c r="Q1421" s="0" t="n">
        <v>4.1</v>
      </c>
      <c r="R1421" s="0" t="str">
        <f aca="false">INDEX(Lookup!$B$4:$B$18,MATCH(C1421,Lookup!$A$4:$A$18,0))</f>
        <v>India</v>
      </c>
      <c r="S1421" s="20" t="n">
        <f aca="false">INDEX(Lookup!$D$4:$D$18,MATCH(C1421,Lookup!$A$4:$A$18,0))</f>
        <v>0.012</v>
      </c>
      <c r="T1421" s="21" t="n">
        <f aca="false">ROUND(P1421*S1421,2)</f>
        <v>15.6</v>
      </c>
      <c r="U1421" s="21" t="n">
        <f aca="false">IF(T1421&lt;=10,1,IF(T1421&lt;=20,2,IF(T1421&lt;=30,3,IF(T1421&lt;=40,4,IF(T1421&lt;=50,5,IF(T1421&lt;=100,6,IF(T1421&lt;=250,7,8)))))))</f>
        <v>2</v>
      </c>
      <c r="V1421" s="21" t="n">
        <f aca="false">IF(AND(OR(Dashboard!$T$3="All",R1421=Dashboard!$T$3),OR(Dashboard!$T$4="All",D1421=Dashboard!$T$4)),1,0)</f>
        <v>1</v>
      </c>
      <c r="W1421" s="21" t="n">
        <f aca="false">IF(V1421=1,T1421+ROW()/10000000,0)</f>
        <v>15.6001421</v>
      </c>
    </row>
    <row r="1422" customFormat="false" ht="15" hidden="false" customHeight="false" outlineLevel="0" collapsed="false">
      <c r="A1422" s="0" t="n">
        <v>18339049</v>
      </c>
      <c r="B1422" s="0" t="s">
        <v>4243</v>
      </c>
      <c r="C1422" s="0" t="n">
        <v>1</v>
      </c>
      <c r="D1422" s="0" t="s">
        <v>3667</v>
      </c>
      <c r="E1422" s="0" t="s">
        <v>4206</v>
      </c>
      <c r="F1422" s="0" t="s">
        <v>4205</v>
      </c>
      <c r="G1422" s="0" t="s">
        <v>4206</v>
      </c>
      <c r="H1422" s="0" t="s">
        <v>2122</v>
      </c>
      <c r="I1422" s="0" t="s">
        <v>2123</v>
      </c>
      <c r="J1422" s="0" t="s">
        <v>47</v>
      </c>
      <c r="K1422" s="0" t="s">
        <v>46</v>
      </c>
      <c r="L1422" s="0" t="s">
        <v>47</v>
      </c>
      <c r="M1422" s="0" t="s">
        <v>47</v>
      </c>
      <c r="N1422" s="0" t="n">
        <v>2</v>
      </c>
      <c r="O1422" s="0" t="n">
        <v>88</v>
      </c>
      <c r="P1422" s="0" t="n">
        <v>600</v>
      </c>
      <c r="Q1422" s="0" t="n">
        <v>4</v>
      </c>
      <c r="R1422" s="0" t="str">
        <f aca="false">INDEX(Lookup!$B$4:$B$18,MATCH(C1422,Lookup!$A$4:$A$18,0))</f>
        <v>India</v>
      </c>
      <c r="S1422" s="20" t="n">
        <f aca="false">INDEX(Lookup!$D$4:$D$18,MATCH(C1422,Lookup!$A$4:$A$18,0))</f>
        <v>0.012</v>
      </c>
      <c r="T1422" s="21" t="n">
        <f aca="false">ROUND(P1422*S1422,2)</f>
        <v>7.2</v>
      </c>
      <c r="U1422" s="21" t="n">
        <f aca="false">IF(T1422&lt;=10,1,IF(T1422&lt;=20,2,IF(T1422&lt;=30,3,IF(T1422&lt;=40,4,IF(T1422&lt;=50,5,IF(T1422&lt;=100,6,IF(T1422&lt;=250,7,8)))))))</f>
        <v>1</v>
      </c>
      <c r="V1422" s="21" t="n">
        <f aca="false">IF(AND(OR(Dashboard!$T$3="All",R1422=Dashboard!$T$3),OR(Dashboard!$T$4="All",D1422=Dashboard!$T$4)),1,0)</f>
        <v>1</v>
      </c>
      <c r="W1422" s="21" t="n">
        <f aca="false">IF(V1422=1,T1422+ROW()/10000000,0)</f>
        <v>7.2001422</v>
      </c>
    </row>
    <row r="1423" customFormat="false" ht="15" hidden="false" customHeight="false" outlineLevel="0" collapsed="false">
      <c r="A1423" s="0" t="n">
        <v>18232093</v>
      </c>
      <c r="B1423" s="0" t="s">
        <v>4244</v>
      </c>
      <c r="C1423" s="0" t="n">
        <v>1</v>
      </c>
      <c r="D1423" s="0" t="s">
        <v>3667</v>
      </c>
      <c r="E1423" s="0" t="s">
        <v>4245</v>
      </c>
      <c r="F1423" s="0" t="s">
        <v>4205</v>
      </c>
      <c r="G1423" s="0" t="s">
        <v>4206</v>
      </c>
      <c r="H1423" s="0" t="s">
        <v>4246</v>
      </c>
      <c r="I1423" s="0" t="s">
        <v>2123</v>
      </c>
      <c r="J1423" s="0" t="s">
        <v>47</v>
      </c>
      <c r="K1423" s="0" t="s">
        <v>46</v>
      </c>
      <c r="L1423" s="0" t="s">
        <v>47</v>
      </c>
      <c r="M1423" s="0" t="s">
        <v>47</v>
      </c>
      <c r="N1423" s="0" t="n">
        <v>2</v>
      </c>
      <c r="O1423" s="0" t="n">
        <v>134</v>
      </c>
      <c r="P1423" s="0" t="n">
        <v>650</v>
      </c>
      <c r="Q1423" s="0" t="n">
        <v>4.1</v>
      </c>
      <c r="R1423" s="0" t="str">
        <f aca="false">INDEX(Lookup!$B$4:$B$18,MATCH(C1423,Lookup!$A$4:$A$18,0))</f>
        <v>India</v>
      </c>
      <c r="S1423" s="20" t="n">
        <f aca="false">INDEX(Lookup!$D$4:$D$18,MATCH(C1423,Lookup!$A$4:$A$18,0))</f>
        <v>0.012</v>
      </c>
      <c r="T1423" s="21" t="n">
        <f aca="false">ROUND(P1423*S1423,2)</f>
        <v>7.8</v>
      </c>
      <c r="U1423" s="21" t="n">
        <f aca="false">IF(T1423&lt;=10,1,IF(T1423&lt;=20,2,IF(T1423&lt;=30,3,IF(T1423&lt;=40,4,IF(T1423&lt;=50,5,IF(T1423&lt;=100,6,IF(T1423&lt;=250,7,8)))))))</f>
        <v>1</v>
      </c>
      <c r="V1423" s="21" t="n">
        <f aca="false">IF(AND(OR(Dashboard!$T$3="All",R1423=Dashboard!$T$3),OR(Dashboard!$T$4="All",D1423=Dashboard!$T$4)),1,0)</f>
        <v>1</v>
      </c>
      <c r="W1423" s="21" t="n">
        <f aca="false">IF(V1423=1,T1423+ROW()/10000000,0)</f>
        <v>7.8001423</v>
      </c>
    </row>
    <row r="1424" customFormat="false" ht="15" hidden="false" customHeight="false" outlineLevel="0" collapsed="false">
      <c r="A1424" s="0" t="n">
        <v>18361762</v>
      </c>
      <c r="B1424" s="0" t="s">
        <v>4247</v>
      </c>
      <c r="C1424" s="0" t="n">
        <v>1</v>
      </c>
      <c r="D1424" s="0" t="s">
        <v>3667</v>
      </c>
      <c r="E1424" s="0" t="s">
        <v>4245</v>
      </c>
      <c r="F1424" s="0" t="s">
        <v>4205</v>
      </c>
      <c r="G1424" s="0" t="s">
        <v>4206</v>
      </c>
      <c r="H1424" s="0" t="s">
        <v>2122</v>
      </c>
      <c r="I1424" s="0" t="s">
        <v>2123</v>
      </c>
      <c r="J1424" s="0" t="s">
        <v>47</v>
      </c>
      <c r="K1424" s="0" t="s">
        <v>46</v>
      </c>
      <c r="L1424" s="0" t="s">
        <v>47</v>
      </c>
      <c r="M1424" s="0" t="s">
        <v>47</v>
      </c>
      <c r="N1424" s="0" t="n">
        <v>2</v>
      </c>
      <c r="O1424" s="0" t="n">
        <v>152</v>
      </c>
      <c r="P1424" s="0" t="n">
        <v>650</v>
      </c>
      <c r="Q1424" s="0" t="n">
        <v>4.1</v>
      </c>
      <c r="R1424" s="0" t="str">
        <f aca="false">INDEX(Lookup!$B$4:$B$18,MATCH(C1424,Lookup!$A$4:$A$18,0))</f>
        <v>India</v>
      </c>
      <c r="S1424" s="20" t="n">
        <f aca="false">INDEX(Lookup!$D$4:$D$18,MATCH(C1424,Lookup!$A$4:$A$18,0))</f>
        <v>0.012</v>
      </c>
      <c r="T1424" s="21" t="n">
        <f aca="false">ROUND(P1424*S1424,2)</f>
        <v>7.8</v>
      </c>
      <c r="U1424" s="21" t="n">
        <f aca="false">IF(T1424&lt;=10,1,IF(T1424&lt;=20,2,IF(T1424&lt;=30,3,IF(T1424&lt;=40,4,IF(T1424&lt;=50,5,IF(T1424&lt;=100,6,IF(T1424&lt;=250,7,8)))))))</f>
        <v>1</v>
      </c>
      <c r="V1424" s="21" t="n">
        <f aca="false">IF(AND(OR(Dashboard!$T$3="All",R1424=Dashboard!$T$3),OR(Dashboard!$T$4="All",D1424=Dashboard!$T$4)),1,0)</f>
        <v>1</v>
      </c>
      <c r="W1424" s="21" t="n">
        <f aca="false">IF(V1424=1,T1424+ROW()/10000000,0)</f>
        <v>7.8001424</v>
      </c>
    </row>
    <row r="1425" customFormat="false" ht="15" hidden="false" customHeight="false" outlineLevel="0" collapsed="false">
      <c r="A1425" s="0" t="n">
        <v>18025098</v>
      </c>
      <c r="B1425" s="0" t="s">
        <v>4248</v>
      </c>
      <c r="C1425" s="0" t="n">
        <v>1</v>
      </c>
      <c r="D1425" s="0" t="s">
        <v>3667</v>
      </c>
      <c r="E1425" s="0" t="s">
        <v>4249</v>
      </c>
      <c r="F1425" s="0" t="s">
        <v>4205</v>
      </c>
      <c r="G1425" s="0" t="s">
        <v>4206</v>
      </c>
      <c r="H1425" s="0" t="s">
        <v>4250</v>
      </c>
      <c r="I1425" s="0" t="s">
        <v>2123</v>
      </c>
      <c r="J1425" s="0" t="s">
        <v>47</v>
      </c>
      <c r="K1425" s="0" t="s">
        <v>46</v>
      </c>
      <c r="L1425" s="0" t="s">
        <v>47</v>
      </c>
      <c r="M1425" s="0" t="s">
        <v>47</v>
      </c>
      <c r="N1425" s="0" t="n">
        <v>2</v>
      </c>
      <c r="O1425" s="0" t="n">
        <v>151</v>
      </c>
      <c r="P1425" s="0" t="n">
        <v>600</v>
      </c>
      <c r="Q1425" s="0" t="n">
        <v>4.1</v>
      </c>
      <c r="R1425" s="0" t="str">
        <f aca="false">INDEX(Lookup!$B$4:$B$18,MATCH(C1425,Lookup!$A$4:$A$18,0))</f>
        <v>India</v>
      </c>
      <c r="S1425" s="20" t="n">
        <f aca="false">INDEX(Lookup!$D$4:$D$18,MATCH(C1425,Lookup!$A$4:$A$18,0))</f>
        <v>0.012</v>
      </c>
      <c r="T1425" s="21" t="n">
        <f aca="false">ROUND(P1425*S1425,2)</f>
        <v>7.2</v>
      </c>
      <c r="U1425" s="21" t="n">
        <f aca="false">IF(T1425&lt;=10,1,IF(T1425&lt;=20,2,IF(T1425&lt;=30,3,IF(T1425&lt;=40,4,IF(T1425&lt;=50,5,IF(T1425&lt;=100,6,IF(T1425&lt;=250,7,8)))))))</f>
        <v>1</v>
      </c>
      <c r="V1425" s="21" t="n">
        <f aca="false">IF(AND(OR(Dashboard!$T$3="All",R1425=Dashboard!$T$3),OR(Dashboard!$T$4="All",D1425=Dashboard!$T$4)),1,0)</f>
        <v>1</v>
      </c>
      <c r="W1425" s="21" t="n">
        <f aca="false">IF(V1425=1,T1425+ROW()/10000000,0)</f>
        <v>7.2001425</v>
      </c>
    </row>
    <row r="1426" customFormat="false" ht="15" hidden="false" customHeight="false" outlineLevel="0" collapsed="false">
      <c r="A1426" s="0" t="n">
        <v>18337913</v>
      </c>
      <c r="B1426" s="0" t="s">
        <v>4251</v>
      </c>
      <c r="C1426" s="0" t="n">
        <v>1</v>
      </c>
      <c r="D1426" s="0" t="s">
        <v>3667</v>
      </c>
      <c r="E1426" s="0" t="s">
        <v>4252</v>
      </c>
      <c r="F1426" s="0" t="s">
        <v>4253</v>
      </c>
      <c r="G1426" s="0" t="s">
        <v>4252</v>
      </c>
      <c r="H1426" s="0" t="s">
        <v>1651</v>
      </c>
      <c r="I1426" s="0" t="s">
        <v>2123</v>
      </c>
      <c r="J1426" s="0" t="s">
        <v>47</v>
      </c>
      <c r="K1426" s="0" t="s">
        <v>46</v>
      </c>
      <c r="L1426" s="0" t="s">
        <v>47</v>
      </c>
      <c r="M1426" s="0" t="s">
        <v>47</v>
      </c>
      <c r="N1426" s="0" t="n">
        <v>2</v>
      </c>
      <c r="O1426" s="0" t="n">
        <v>42</v>
      </c>
      <c r="P1426" s="0" t="n">
        <v>600</v>
      </c>
      <c r="Q1426" s="0" t="n">
        <v>3.4</v>
      </c>
      <c r="R1426" s="0" t="str">
        <f aca="false">INDEX(Lookup!$B$4:$B$18,MATCH(C1426,Lookup!$A$4:$A$18,0))</f>
        <v>India</v>
      </c>
      <c r="S1426" s="20" t="n">
        <f aca="false">INDEX(Lookup!$D$4:$D$18,MATCH(C1426,Lookup!$A$4:$A$18,0))</f>
        <v>0.012</v>
      </c>
      <c r="T1426" s="21" t="n">
        <f aca="false">ROUND(P1426*S1426,2)</f>
        <v>7.2</v>
      </c>
      <c r="U1426" s="21" t="n">
        <f aca="false">IF(T1426&lt;=10,1,IF(T1426&lt;=20,2,IF(T1426&lt;=30,3,IF(T1426&lt;=40,4,IF(T1426&lt;=50,5,IF(T1426&lt;=100,6,IF(T1426&lt;=250,7,8)))))))</f>
        <v>1</v>
      </c>
      <c r="V1426" s="21" t="n">
        <f aca="false">IF(AND(OR(Dashboard!$T$3="All",R1426=Dashboard!$T$3),OR(Dashboard!$T$4="All",D1426=Dashboard!$T$4)),1,0)</f>
        <v>1</v>
      </c>
      <c r="W1426" s="21" t="n">
        <f aca="false">IF(V1426=1,T1426+ROW()/10000000,0)</f>
        <v>7.2001426</v>
      </c>
    </row>
    <row r="1427" customFormat="false" ht="15" hidden="false" customHeight="false" outlineLevel="0" collapsed="false">
      <c r="A1427" s="0" t="n">
        <v>18138446</v>
      </c>
      <c r="B1427" s="0" t="s">
        <v>3143</v>
      </c>
      <c r="C1427" s="0" t="n">
        <v>1</v>
      </c>
      <c r="D1427" s="0" t="s">
        <v>3667</v>
      </c>
      <c r="E1427" s="0" t="s">
        <v>4254</v>
      </c>
      <c r="F1427" s="0" t="s">
        <v>4253</v>
      </c>
      <c r="G1427" s="0" t="s">
        <v>4252</v>
      </c>
      <c r="H1427" s="0" t="s">
        <v>1358</v>
      </c>
      <c r="I1427" s="0" t="s">
        <v>2123</v>
      </c>
      <c r="J1427" s="0" t="s">
        <v>47</v>
      </c>
      <c r="K1427" s="0" t="s">
        <v>46</v>
      </c>
      <c r="L1427" s="0" t="s">
        <v>47</v>
      </c>
      <c r="M1427" s="0" t="s">
        <v>47</v>
      </c>
      <c r="N1427" s="0" t="n">
        <v>1</v>
      </c>
      <c r="O1427" s="0" t="n">
        <v>39</v>
      </c>
      <c r="P1427" s="0" t="n">
        <v>300</v>
      </c>
      <c r="Q1427" s="0" t="n">
        <v>3.6</v>
      </c>
      <c r="R1427" s="0" t="str">
        <f aca="false">INDEX(Lookup!$B$4:$B$18,MATCH(C1427,Lookup!$A$4:$A$18,0))</f>
        <v>India</v>
      </c>
      <c r="S1427" s="20" t="n">
        <f aca="false">INDEX(Lookup!$D$4:$D$18,MATCH(C1427,Lookup!$A$4:$A$18,0))</f>
        <v>0.012</v>
      </c>
      <c r="T1427" s="21" t="n">
        <f aca="false">ROUND(P1427*S1427,2)</f>
        <v>3.6</v>
      </c>
      <c r="U1427" s="21" t="n">
        <f aca="false">IF(T1427&lt;=10,1,IF(T1427&lt;=20,2,IF(T1427&lt;=30,3,IF(T1427&lt;=40,4,IF(T1427&lt;=50,5,IF(T1427&lt;=100,6,IF(T1427&lt;=250,7,8)))))))</f>
        <v>1</v>
      </c>
      <c r="V1427" s="21" t="n">
        <f aca="false">IF(AND(OR(Dashboard!$T$3="All",R1427=Dashboard!$T$3),OR(Dashboard!$T$4="All",D1427=Dashboard!$T$4)),1,0)</f>
        <v>1</v>
      </c>
      <c r="W1427" s="21" t="n">
        <f aca="false">IF(V1427=1,T1427+ROW()/10000000,0)</f>
        <v>3.6001427</v>
      </c>
    </row>
    <row r="1428" customFormat="false" ht="15" hidden="false" customHeight="false" outlineLevel="0" collapsed="false">
      <c r="A1428" s="0" t="n">
        <v>18383447</v>
      </c>
      <c r="B1428" s="0" t="s">
        <v>4255</v>
      </c>
      <c r="C1428" s="0" t="n">
        <v>1</v>
      </c>
      <c r="D1428" s="0" t="s">
        <v>3667</v>
      </c>
      <c r="E1428" s="0" t="s">
        <v>4256</v>
      </c>
      <c r="F1428" s="0" t="s">
        <v>4253</v>
      </c>
      <c r="G1428" s="0" t="s">
        <v>4252</v>
      </c>
      <c r="H1428" s="0" t="s">
        <v>4257</v>
      </c>
      <c r="I1428" s="0" t="s">
        <v>2123</v>
      </c>
      <c r="J1428" s="0" t="s">
        <v>47</v>
      </c>
      <c r="K1428" s="0" t="s">
        <v>46</v>
      </c>
      <c r="L1428" s="0" t="s">
        <v>47</v>
      </c>
      <c r="M1428" s="0" t="s">
        <v>47</v>
      </c>
      <c r="N1428" s="0" t="n">
        <v>1</v>
      </c>
      <c r="O1428" s="0" t="n">
        <v>40</v>
      </c>
      <c r="P1428" s="0" t="n">
        <v>400</v>
      </c>
      <c r="Q1428" s="0" t="n">
        <v>3.9</v>
      </c>
      <c r="R1428" s="0" t="str">
        <f aca="false">INDEX(Lookup!$B$4:$B$18,MATCH(C1428,Lookup!$A$4:$A$18,0))</f>
        <v>India</v>
      </c>
      <c r="S1428" s="20" t="n">
        <f aca="false">INDEX(Lookup!$D$4:$D$18,MATCH(C1428,Lookup!$A$4:$A$18,0))</f>
        <v>0.012</v>
      </c>
      <c r="T1428" s="21" t="n">
        <f aca="false">ROUND(P1428*S1428,2)</f>
        <v>4.8</v>
      </c>
      <c r="U1428" s="21" t="n">
        <f aca="false">IF(T1428&lt;=10,1,IF(T1428&lt;=20,2,IF(T1428&lt;=30,3,IF(T1428&lt;=40,4,IF(T1428&lt;=50,5,IF(T1428&lt;=100,6,IF(T1428&lt;=250,7,8)))))))</f>
        <v>1</v>
      </c>
      <c r="V1428" s="21" t="n">
        <f aca="false">IF(AND(OR(Dashboard!$T$3="All",R1428=Dashboard!$T$3),OR(Dashboard!$T$4="All",D1428=Dashboard!$T$4)),1,0)</f>
        <v>1</v>
      </c>
      <c r="W1428" s="21" t="n">
        <f aca="false">IF(V1428=1,T1428+ROW()/10000000,0)</f>
        <v>4.8001428</v>
      </c>
    </row>
    <row r="1429" customFormat="false" ht="15" hidden="false" customHeight="false" outlineLevel="0" collapsed="false">
      <c r="A1429" s="0" t="n">
        <v>18381262</v>
      </c>
      <c r="B1429" s="0" t="s">
        <v>4258</v>
      </c>
      <c r="C1429" s="0" t="n">
        <v>1</v>
      </c>
      <c r="D1429" s="0" t="s">
        <v>3667</v>
      </c>
      <c r="E1429" s="0" t="s">
        <v>4252</v>
      </c>
      <c r="F1429" s="0" t="s">
        <v>4253</v>
      </c>
      <c r="G1429" s="0" t="s">
        <v>4252</v>
      </c>
      <c r="H1429" s="0" t="s">
        <v>2868</v>
      </c>
      <c r="I1429" s="0" t="s">
        <v>2123</v>
      </c>
      <c r="J1429" s="0" t="s">
        <v>47</v>
      </c>
      <c r="K1429" s="0" t="s">
        <v>46</v>
      </c>
      <c r="L1429" s="0" t="s">
        <v>47</v>
      </c>
      <c r="M1429" s="0" t="s">
        <v>47</v>
      </c>
      <c r="N1429" s="0" t="n">
        <v>1</v>
      </c>
      <c r="O1429" s="0" t="n">
        <v>93</v>
      </c>
      <c r="P1429" s="0" t="n">
        <v>300</v>
      </c>
      <c r="Q1429" s="0" t="n">
        <v>3.8</v>
      </c>
      <c r="R1429" s="0" t="str">
        <f aca="false">INDEX(Lookup!$B$4:$B$18,MATCH(C1429,Lookup!$A$4:$A$18,0))</f>
        <v>India</v>
      </c>
      <c r="S1429" s="20" t="n">
        <f aca="false">INDEX(Lookup!$D$4:$D$18,MATCH(C1429,Lookup!$A$4:$A$18,0))</f>
        <v>0.012</v>
      </c>
      <c r="T1429" s="21" t="n">
        <f aca="false">ROUND(P1429*S1429,2)</f>
        <v>3.6</v>
      </c>
      <c r="U1429" s="21" t="n">
        <f aca="false">IF(T1429&lt;=10,1,IF(T1429&lt;=20,2,IF(T1429&lt;=30,3,IF(T1429&lt;=40,4,IF(T1429&lt;=50,5,IF(T1429&lt;=100,6,IF(T1429&lt;=250,7,8)))))))</f>
        <v>1</v>
      </c>
      <c r="V1429" s="21" t="n">
        <f aca="false">IF(AND(OR(Dashboard!$T$3="All",R1429=Dashboard!$T$3),OR(Dashboard!$T$4="All",D1429=Dashboard!$T$4)),1,0)</f>
        <v>1</v>
      </c>
      <c r="W1429" s="21" t="n">
        <f aca="false">IF(V1429=1,T1429+ROW()/10000000,0)</f>
        <v>3.6001429</v>
      </c>
    </row>
    <row r="1430" customFormat="false" ht="15" hidden="false" customHeight="false" outlineLevel="0" collapsed="false">
      <c r="A1430" s="0" t="n">
        <v>18349894</v>
      </c>
      <c r="B1430" s="0" t="s">
        <v>4259</v>
      </c>
      <c r="C1430" s="0" t="n">
        <v>1</v>
      </c>
      <c r="D1430" s="0" t="s">
        <v>3667</v>
      </c>
      <c r="E1430" s="0" t="s">
        <v>4260</v>
      </c>
      <c r="F1430" s="0" t="s">
        <v>4261</v>
      </c>
      <c r="G1430" s="0" t="s">
        <v>4262</v>
      </c>
      <c r="H1430" s="0" t="s">
        <v>3942</v>
      </c>
      <c r="I1430" s="0" t="s">
        <v>2123</v>
      </c>
      <c r="J1430" s="0" t="s">
        <v>47</v>
      </c>
      <c r="K1430" s="0" t="s">
        <v>47</v>
      </c>
      <c r="L1430" s="0" t="s">
        <v>47</v>
      </c>
      <c r="M1430" s="0" t="s">
        <v>47</v>
      </c>
      <c r="N1430" s="0" t="n">
        <v>1</v>
      </c>
      <c r="O1430" s="0" t="n">
        <v>7</v>
      </c>
      <c r="P1430" s="0" t="n">
        <v>400</v>
      </c>
      <c r="Q1430" s="0" t="n">
        <v>3.1</v>
      </c>
      <c r="R1430" s="0" t="str">
        <f aca="false">INDEX(Lookup!$B$4:$B$18,MATCH(C1430,Lookup!$A$4:$A$18,0))</f>
        <v>India</v>
      </c>
      <c r="S1430" s="20" t="n">
        <f aca="false">INDEX(Lookup!$D$4:$D$18,MATCH(C1430,Lookup!$A$4:$A$18,0))</f>
        <v>0.012</v>
      </c>
      <c r="T1430" s="21" t="n">
        <f aca="false">ROUND(P1430*S1430,2)</f>
        <v>4.8</v>
      </c>
      <c r="U1430" s="21" t="n">
        <f aca="false">IF(T1430&lt;=10,1,IF(T1430&lt;=20,2,IF(T1430&lt;=30,3,IF(T1430&lt;=40,4,IF(T1430&lt;=50,5,IF(T1430&lt;=100,6,IF(T1430&lt;=250,7,8)))))))</f>
        <v>1</v>
      </c>
      <c r="V1430" s="21" t="n">
        <f aca="false">IF(AND(OR(Dashboard!$T$3="All",R1430=Dashboard!$T$3),OR(Dashboard!$T$4="All",D1430=Dashboard!$T$4)),1,0)</f>
        <v>1</v>
      </c>
      <c r="W1430" s="21" t="n">
        <f aca="false">IF(V1430=1,T1430+ROW()/10000000,0)</f>
        <v>4.800143</v>
      </c>
    </row>
    <row r="1431" customFormat="false" ht="15" hidden="false" customHeight="false" outlineLevel="0" collapsed="false">
      <c r="A1431" s="0" t="n">
        <v>304552</v>
      </c>
      <c r="B1431" s="0" t="s">
        <v>4263</v>
      </c>
      <c r="C1431" s="0" t="n">
        <v>1</v>
      </c>
      <c r="D1431" s="0" t="s">
        <v>3667</v>
      </c>
      <c r="E1431" s="0" t="s">
        <v>4264</v>
      </c>
      <c r="F1431" s="0" t="s">
        <v>4261</v>
      </c>
      <c r="G1431" s="0" t="s">
        <v>4262</v>
      </c>
      <c r="H1431" s="0" t="s">
        <v>63</v>
      </c>
      <c r="I1431" s="0" t="s">
        <v>2123</v>
      </c>
      <c r="J1431" s="0" t="s">
        <v>46</v>
      </c>
      <c r="K1431" s="0" t="s">
        <v>46</v>
      </c>
      <c r="L1431" s="0" t="s">
        <v>47</v>
      </c>
      <c r="M1431" s="0" t="s">
        <v>47</v>
      </c>
      <c r="N1431" s="0" t="n">
        <v>3</v>
      </c>
      <c r="O1431" s="0" t="n">
        <v>129</v>
      </c>
      <c r="P1431" s="0" t="n">
        <v>1100</v>
      </c>
      <c r="Q1431" s="0" t="n">
        <v>3.4</v>
      </c>
      <c r="R1431" s="0" t="str">
        <f aca="false">INDEX(Lookup!$B$4:$B$18,MATCH(C1431,Lookup!$A$4:$A$18,0))</f>
        <v>India</v>
      </c>
      <c r="S1431" s="20" t="n">
        <f aca="false">INDEX(Lookup!$D$4:$D$18,MATCH(C1431,Lookup!$A$4:$A$18,0))</f>
        <v>0.012</v>
      </c>
      <c r="T1431" s="21" t="n">
        <f aca="false">ROUND(P1431*S1431,2)</f>
        <v>13.2</v>
      </c>
      <c r="U1431" s="21" t="n">
        <f aca="false">IF(T1431&lt;=10,1,IF(T1431&lt;=20,2,IF(T1431&lt;=30,3,IF(T1431&lt;=40,4,IF(T1431&lt;=50,5,IF(T1431&lt;=100,6,IF(T1431&lt;=250,7,8)))))))</f>
        <v>2</v>
      </c>
      <c r="V1431" s="21" t="n">
        <f aca="false">IF(AND(OR(Dashboard!$T$3="All",R1431=Dashboard!$T$3),OR(Dashboard!$T$4="All",D1431=Dashboard!$T$4)),1,0)</f>
        <v>1</v>
      </c>
      <c r="W1431" s="21" t="n">
        <f aca="false">IF(V1431=1,T1431+ROW()/10000000,0)</f>
        <v>13.2001431</v>
      </c>
    </row>
    <row r="1432" customFormat="false" ht="15" hidden="false" customHeight="false" outlineLevel="0" collapsed="false">
      <c r="A1432" s="0" t="n">
        <v>4618</v>
      </c>
      <c r="B1432" s="0" t="s">
        <v>3951</v>
      </c>
      <c r="C1432" s="0" t="n">
        <v>1</v>
      </c>
      <c r="D1432" s="0" t="s">
        <v>3667</v>
      </c>
      <c r="E1432" s="0" t="s">
        <v>4262</v>
      </c>
      <c r="F1432" s="0" t="s">
        <v>4261</v>
      </c>
      <c r="G1432" s="0" t="s">
        <v>4262</v>
      </c>
      <c r="H1432" s="0" t="s">
        <v>3142</v>
      </c>
      <c r="I1432" s="0" t="s">
        <v>2123</v>
      </c>
      <c r="J1432" s="0" t="s">
        <v>47</v>
      </c>
      <c r="K1432" s="0" t="s">
        <v>47</v>
      </c>
      <c r="L1432" s="0" t="s">
        <v>47</v>
      </c>
      <c r="M1432" s="0" t="s">
        <v>47</v>
      </c>
      <c r="N1432" s="0" t="n">
        <v>2</v>
      </c>
      <c r="O1432" s="0" t="n">
        <v>107</v>
      </c>
      <c r="P1432" s="0" t="n">
        <v>800</v>
      </c>
      <c r="Q1432" s="0" t="n">
        <v>2.9</v>
      </c>
      <c r="R1432" s="0" t="str">
        <f aca="false">INDEX(Lookup!$B$4:$B$18,MATCH(C1432,Lookup!$A$4:$A$18,0))</f>
        <v>India</v>
      </c>
      <c r="S1432" s="20" t="n">
        <f aca="false">INDEX(Lookup!$D$4:$D$18,MATCH(C1432,Lookup!$A$4:$A$18,0))</f>
        <v>0.012</v>
      </c>
      <c r="T1432" s="21" t="n">
        <f aca="false">ROUND(P1432*S1432,2)</f>
        <v>9.6</v>
      </c>
      <c r="U1432" s="21" t="n">
        <f aca="false">IF(T1432&lt;=10,1,IF(T1432&lt;=20,2,IF(T1432&lt;=30,3,IF(T1432&lt;=40,4,IF(T1432&lt;=50,5,IF(T1432&lt;=100,6,IF(T1432&lt;=250,7,8)))))))</f>
        <v>1</v>
      </c>
      <c r="V1432" s="21" t="n">
        <f aca="false">IF(AND(OR(Dashboard!$T$3="All",R1432=Dashboard!$T$3),OR(Dashboard!$T$4="All",D1432=Dashboard!$T$4)),1,0)</f>
        <v>1</v>
      </c>
      <c r="W1432" s="21" t="n">
        <f aca="false">IF(V1432=1,T1432+ROW()/10000000,0)</f>
        <v>9.6001432</v>
      </c>
    </row>
    <row r="1433" customFormat="false" ht="15" hidden="false" customHeight="false" outlineLevel="0" collapsed="false">
      <c r="A1433" s="0" t="n">
        <v>307366</v>
      </c>
      <c r="B1433" s="0" t="s">
        <v>4265</v>
      </c>
      <c r="C1433" s="0" t="n">
        <v>1</v>
      </c>
      <c r="D1433" s="0" t="s">
        <v>3667</v>
      </c>
      <c r="E1433" s="0" t="s">
        <v>4266</v>
      </c>
      <c r="F1433" s="0" t="s">
        <v>4261</v>
      </c>
      <c r="G1433" s="0" t="s">
        <v>4262</v>
      </c>
      <c r="H1433" s="0" t="s">
        <v>153</v>
      </c>
      <c r="I1433" s="0" t="s">
        <v>2123</v>
      </c>
      <c r="J1433" s="0" t="s">
        <v>47</v>
      </c>
      <c r="K1433" s="0" t="s">
        <v>47</v>
      </c>
      <c r="L1433" s="0" t="s">
        <v>47</v>
      </c>
      <c r="M1433" s="0" t="s">
        <v>47</v>
      </c>
      <c r="N1433" s="0" t="n">
        <v>2</v>
      </c>
      <c r="O1433" s="0" t="n">
        <v>59</v>
      </c>
      <c r="P1433" s="0" t="n">
        <v>550</v>
      </c>
      <c r="Q1433" s="0" t="n">
        <v>3.6</v>
      </c>
      <c r="R1433" s="0" t="str">
        <f aca="false">INDEX(Lookup!$B$4:$B$18,MATCH(C1433,Lookup!$A$4:$A$18,0))</f>
        <v>India</v>
      </c>
      <c r="S1433" s="20" t="n">
        <f aca="false">INDEX(Lookup!$D$4:$D$18,MATCH(C1433,Lookup!$A$4:$A$18,0))</f>
        <v>0.012</v>
      </c>
      <c r="T1433" s="21" t="n">
        <f aca="false">ROUND(P1433*S1433,2)</f>
        <v>6.6</v>
      </c>
      <c r="U1433" s="21" t="n">
        <f aca="false">IF(T1433&lt;=10,1,IF(T1433&lt;=20,2,IF(T1433&lt;=30,3,IF(T1433&lt;=40,4,IF(T1433&lt;=50,5,IF(T1433&lt;=100,6,IF(T1433&lt;=250,7,8)))))))</f>
        <v>1</v>
      </c>
      <c r="V1433" s="21" t="n">
        <f aca="false">IF(AND(OR(Dashboard!$T$3="All",R1433=Dashboard!$T$3),OR(Dashboard!$T$4="All",D1433=Dashboard!$T$4)),1,0)</f>
        <v>1</v>
      </c>
      <c r="W1433" s="21" t="n">
        <f aca="false">IF(V1433=1,T1433+ROW()/10000000,0)</f>
        <v>6.6001433</v>
      </c>
    </row>
    <row r="1434" customFormat="false" ht="15" hidden="false" customHeight="false" outlineLevel="0" collapsed="false">
      <c r="A1434" s="0" t="n">
        <v>18366026</v>
      </c>
      <c r="B1434" s="0" t="s">
        <v>4267</v>
      </c>
      <c r="C1434" s="0" t="n">
        <v>1</v>
      </c>
      <c r="D1434" s="0" t="s">
        <v>3667</v>
      </c>
      <c r="E1434" s="0" t="s">
        <v>4268</v>
      </c>
      <c r="F1434" s="0" t="s">
        <v>4261</v>
      </c>
      <c r="G1434" s="0" t="s">
        <v>4262</v>
      </c>
      <c r="H1434" s="0" t="s">
        <v>4269</v>
      </c>
      <c r="I1434" s="0" t="s">
        <v>2123</v>
      </c>
      <c r="J1434" s="0" t="s">
        <v>46</v>
      </c>
      <c r="K1434" s="0" t="s">
        <v>47</v>
      </c>
      <c r="L1434" s="0" t="s">
        <v>47</v>
      </c>
      <c r="M1434" s="0" t="s">
        <v>47</v>
      </c>
      <c r="N1434" s="0" t="n">
        <v>2</v>
      </c>
      <c r="O1434" s="0" t="n">
        <v>40</v>
      </c>
      <c r="P1434" s="0" t="n">
        <v>800</v>
      </c>
      <c r="Q1434" s="0" t="n">
        <v>3.8</v>
      </c>
      <c r="R1434" s="0" t="str">
        <f aca="false">INDEX(Lookup!$B$4:$B$18,MATCH(C1434,Lookup!$A$4:$A$18,0))</f>
        <v>India</v>
      </c>
      <c r="S1434" s="20" t="n">
        <f aca="false">INDEX(Lookup!$D$4:$D$18,MATCH(C1434,Lookup!$A$4:$A$18,0))</f>
        <v>0.012</v>
      </c>
      <c r="T1434" s="21" t="n">
        <f aca="false">ROUND(P1434*S1434,2)</f>
        <v>9.6</v>
      </c>
      <c r="U1434" s="21" t="n">
        <f aca="false">IF(T1434&lt;=10,1,IF(T1434&lt;=20,2,IF(T1434&lt;=30,3,IF(T1434&lt;=40,4,IF(T1434&lt;=50,5,IF(T1434&lt;=100,6,IF(T1434&lt;=250,7,8)))))))</f>
        <v>1</v>
      </c>
      <c r="V1434" s="21" t="n">
        <f aca="false">IF(AND(OR(Dashboard!$T$3="All",R1434=Dashboard!$T$3),OR(Dashboard!$T$4="All",D1434=Dashboard!$T$4)),1,0)</f>
        <v>1</v>
      </c>
      <c r="W1434" s="21" t="n">
        <f aca="false">IF(V1434=1,T1434+ROW()/10000000,0)</f>
        <v>9.6001434</v>
      </c>
    </row>
    <row r="1435" customFormat="false" ht="15" hidden="false" customHeight="false" outlineLevel="0" collapsed="false">
      <c r="A1435" s="0" t="n">
        <v>9895</v>
      </c>
      <c r="B1435" s="0" t="s">
        <v>4270</v>
      </c>
      <c r="C1435" s="0" t="n">
        <v>1</v>
      </c>
      <c r="D1435" s="0" t="s">
        <v>3667</v>
      </c>
      <c r="E1435" s="0" t="s">
        <v>4271</v>
      </c>
      <c r="F1435" s="0" t="s">
        <v>4261</v>
      </c>
      <c r="G1435" s="0" t="s">
        <v>4262</v>
      </c>
      <c r="H1435" s="0" t="s">
        <v>4272</v>
      </c>
      <c r="I1435" s="0" t="s">
        <v>2123</v>
      </c>
      <c r="J1435" s="0" t="s">
        <v>46</v>
      </c>
      <c r="K1435" s="0" t="s">
        <v>46</v>
      </c>
      <c r="L1435" s="0" t="s">
        <v>47</v>
      </c>
      <c r="M1435" s="0" t="s">
        <v>47</v>
      </c>
      <c r="N1435" s="0" t="n">
        <v>3</v>
      </c>
      <c r="O1435" s="0" t="n">
        <v>296</v>
      </c>
      <c r="P1435" s="0" t="n">
        <v>1100</v>
      </c>
      <c r="Q1435" s="0" t="n">
        <v>3.6</v>
      </c>
      <c r="R1435" s="0" t="str">
        <f aca="false">INDEX(Lookup!$B$4:$B$18,MATCH(C1435,Lookup!$A$4:$A$18,0))</f>
        <v>India</v>
      </c>
      <c r="S1435" s="20" t="n">
        <f aca="false">INDEX(Lookup!$D$4:$D$18,MATCH(C1435,Lookup!$A$4:$A$18,0))</f>
        <v>0.012</v>
      </c>
      <c r="T1435" s="21" t="n">
        <f aca="false">ROUND(P1435*S1435,2)</f>
        <v>13.2</v>
      </c>
      <c r="U1435" s="21" t="n">
        <f aca="false">IF(T1435&lt;=10,1,IF(T1435&lt;=20,2,IF(T1435&lt;=30,3,IF(T1435&lt;=40,4,IF(T1435&lt;=50,5,IF(T1435&lt;=100,6,IF(T1435&lt;=250,7,8)))))))</f>
        <v>2</v>
      </c>
      <c r="V1435" s="21" t="n">
        <f aca="false">IF(AND(OR(Dashboard!$T$3="All",R1435=Dashboard!$T$3),OR(Dashboard!$T$4="All",D1435=Dashboard!$T$4)),1,0)</f>
        <v>1</v>
      </c>
      <c r="W1435" s="21" t="n">
        <f aca="false">IF(V1435=1,T1435+ROW()/10000000,0)</f>
        <v>13.2001435</v>
      </c>
    </row>
    <row r="1436" customFormat="false" ht="15" hidden="false" customHeight="false" outlineLevel="0" collapsed="false">
      <c r="A1436" s="0" t="n">
        <v>18453035</v>
      </c>
      <c r="B1436" s="0" t="s">
        <v>4273</v>
      </c>
      <c r="C1436" s="0" t="n">
        <v>1</v>
      </c>
      <c r="D1436" s="0" t="s">
        <v>3667</v>
      </c>
      <c r="E1436" s="0" t="s">
        <v>4274</v>
      </c>
      <c r="F1436" s="0" t="s">
        <v>4261</v>
      </c>
      <c r="G1436" s="0" t="s">
        <v>4262</v>
      </c>
      <c r="H1436" s="0" t="s">
        <v>4275</v>
      </c>
      <c r="I1436" s="0" t="s">
        <v>2123</v>
      </c>
      <c r="J1436" s="0" t="s">
        <v>46</v>
      </c>
      <c r="K1436" s="0" t="s">
        <v>47</v>
      </c>
      <c r="L1436" s="0" t="s">
        <v>47</v>
      </c>
      <c r="M1436" s="0" t="s">
        <v>47</v>
      </c>
      <c r="N1436" s="0" t="n">
        <v>3</v>
      </c>
      <c r="O1436" s="0" t="n">
        <v>27</v>
      </c>
      <c r="P1436" s="0" t="n">
        <v>1200</v>
      </c>
      <c r="Q1436" s="0" t="n">
        <v>3.6</v>
      </c>
      <c r="R1436" s="0" t="str">
        <f aca="false">INDEX(Lookup!$B$4:$B$18,MATCH(C1436,Lookup!$A$4:$A$18,0))</f>
        <v>India</v>
      </c>
      <c r="S1436" s="20" t="n">
        <f aca="false">INDEX(Lookup!$D$4:$D$18,MATCH(C1436,Lookup!$A$4:$A$18,0))</f>
        <v>0.012</v>
      </c>
      <c r="T1436" s="21" t="n">
        <f aca="false">ROUND(P1436*S1436,2)</f>
        <v>14.4</v>
      </c>
      <c r="U1436" s="21" t="n">
        <f aca="false">IF(T1436&lt;=10,1,IF(T1436&lt;=20,2,IF(T1436&lt;=30,3,IF(T1436&lt;=40,4,IF(T1436&lt;=50,5,IF(T1436&lt;=100,6,IF(T1436&lt;=250,7,8)))))))</f>
        <v>2</v>
      </c>
      <c r="V1436" s="21" t="n">
        <f aca="false">IF(AND(OR(Dashboard!$T$3="All",R1436=Dashboard!$T$3),OR(Dashboard!$T$4="All",D1436=Dashboard!$T$4)),1,0)</f>
        <v>1</v>
      </c>
      <c r="W1436" s="21" t="n">
        <f aca="false">IF(V1436=1,T1436+ROW()/10000000,0)</f>
        <v>14.4001436</v>
      </c>
    </row>
    <row r="1437" customFormat="false" ht="15" hidden="false" customHeight="false" outlineLevel="0" collapsed="false">
      <c r="A1437" s="0" t="n">
        <v>302455</v>
      </c>
      <c r="B1437" s="0" t="s">
        <v>4276</v>
      </c>
      <c r="C1437" s="0" t="n">
        <v>1</v>
      </c>
      <c r="D1437" s="0" t="s">
        <v>3667</v>
      </c>
      <c r="E1437" s="0" t="s">
        <v>4277</v>
      </c>
      <c r="F1437" s="0" t="s">
        <v>4261</v>
      </c>
      <c r="G1437" s="0" t="s">
        <v>4262</v>
      </c>
      <c r="H1437" s="0" t="s">
        <v>4278</v>
      </c>
      <c r="I1437" s="0" t="s">
        <v>2123</v>
      </c>
      <c r="J1437" s="0" t="s">
        <v>46</v>
      </c>
      <c r="K1437" s="0" t="s">
        <v>46</v>
      </c>
      <c r="L1437" s="0" t="s">
        <v>47</v>
      </c>
      <c r="M1437" s="0" t="s">
        <v>47</v>
      </c>
      <c r="N1437" s="0" t="n">
        <v>3</v>
      </c>
      <c r="O1437" s="0" t="n">
        <v>259</v>
      </c>
      <c r="P1437" s="0" t="n">
        <v>1800</v>
      </c>
      <c r="Q1437" s="0" t="n">
        <v>3.5</v>
      </c>
      <c r="R1437" s="0" t="str">
        <f aca="false">INDEX(Lookup!$B$4:$B$18,MATCH(C1437,Lookup!$A$4:$A$18,0))</f>
        <v>India</v>
      </c>
      <c r="S1437" s="20" t="n">
        <f aca="false">INDEX(Lookup!$D$4:$D$18,MATCH(C1437,Lookup!$A$4:$A$18,0))</f>
        <v>0.012</v>
      </c>
      <c r="T1437" s="21" t="n">
        <f aca="false">ROUND(P1437*S1437,2)</f>
        <v>21.6</v>
      </c>
      <c r="U1437" s="21" t="n">
        <f aca="false">IF(T1437&lt;=10,1,IF(T1437&lt;=20,2,IF(T1437&lt;=30,3,IF(T1437&lt;=40,4,IF(T1437&lt;=50,5,IF(T1437&lt;=100,6,IF(T1437&lt;=250,7,8)))))))</f>
        <v>3</v>
      </c>
      <c r="V1437" s="21" t="n">
        <f aca="false">IF(AND(OR(Dashboard!$T$3="All",R1437=Dashboard!$T$3),OR(Dashboard!$T$4="All",D1437=Dashboard!$T$4)),1,0)</f>
        <v>1</v>
      </c>
      <c r="W1437" s="21" t="n">
        <f aca="false">IF(V1437=1,T1437+ROW()/10000000,0)</f>
        <v>21.6001437</v>
      </c>
    </row>
    <row r="1438" customFormat="false" ht="15" hidden="false" customHeight="false" outlineLevel="0" collapsed="false">
      <c r="A1438" s="0" t="n">
        <v>308248</v>
      </c>
      <c r="B1438" s="0" t="s">
        <v>3975</v>
      </c>
      <c r="C1438" s="0" t="n">
        <v>1</v>
      </c>
      <c r="D1438" s="0" t="s">
        <v>3667</v>
      </c>
      <c r="E1438" s="0" t="s">
        <v>4279</v>
      </c>
      <c r="F1438" s="0" t="s">
        <v>4261</v>
      </c>
      <c r="G1438" s="0" t="s">
        <v>4262</v>
      </c>
      <c r="H1438" s="0" t="s">
        <v>3976</v>
      </c>
      <c r="I1438" s="0" t="s">
        <v>2123</v>
      </c>
      <c r="J1438" s="0" t="s">
        <v>47</v>
      </c>
      <c r="K1438" s="0" t="s">
        <v>47</v>
      </c>
      <c r="L1438" s="0" t="s">
        <v>47</v>
      </c>
      <c r="M1438" s="0" t="s">
        <v>47</v>
      </c>
      <c r="N1438" s="0" t="n">
        <v>1</v>
      </c>
      <c r="O1438" s="0" t="n">
        <v>34</v>
      </c>
      <c r="P1438" s="0" t="n">
        <v>350</v>
      </c>
      <c r="Q1438" s="0" t="n">
        <v>3.5</v>
      </c>
      <c r="R1438" s="0" t="str">
        <f aca="false">INDEX(Lookup!$B$4:$B$18,MATCH(C1438,Lookup!$A$4:$A$18,0))</f>
        <v>India</v>
      </c>
      <c r="S1438" s="20" t="n">
        <f aca="false">INDEX(Lookup!$D$4:$D$18,MATCH(C1438,Lookup!$A$4:$A$18,0))</f>
        <v>0.012</v>
      </c>
      <c r="T1438" s="21" t="n">
        <f aca="false">ROUND(P1438*S1438,2)</f>
        <v>4.2</v>
      </c>
      <c r="U1438" s="21" t="n">
        <f aca="false">IF(T1438&lt;=10,1,IF(T1438&lt;=20,2,IF(T1438&lt;=30,3,IF(T1438&lt;=40,4,IF(T1438&lt;=50,5,IF(T1438&lt;=100,6,IF(T1438&lt;=250,7,8)))))))</f>
        <v>1</v>
      </c>
      <c r="V1438" s="21" t="n">
        <f aca="false">IF(AND(OR(Dashboard!$T$3="All",R1438=Dashboard!$T$3),OR(Dashboard!$T$4="All",D1438=Dashboard!$T$4)),1,0)</f>
        <v>1</v>
      </c>
      <c r="W1438" s="21" t="n">
        <f aca="false">IF(V1438=1,T1438+ROW()/10000000,0)</f>
        <v>4.2001438</v>
      </c>
    </row>
    <row r="1439" customFormat="false" ht="15" hidden="false" customHeight="false" outlineLevel="0" collapsed="false">
      <c r="A1439" s="0" t="n">
        <v>313047</v>
      </c>
      <c r="B1439" s="0" t="s">
        <v>4280</v>
      </c>
      <c r="C1439" s="0" t="n">
        <v>1</v>
      </c>
      <c r="D1439" s="0" t="s">
        <v>3667</v>
      </c>
      <c r="E1439" s="0" t="s">
        <v>4281</v>
      </c>
      <c r="F1439" s="0" t="s">
        <v>4261</v>
      </c>
      <c r="G1439" s="0" t="s">
        <v>4262</v>
      </c>
      <c r="H1439" s="0" t="s">
        <v>4282</v>
      </c>
      <c r="I1439" s="0" t="s">
        <v>2123</v>
      </c>
      <c r="J1439" s="0" t="s">
        <v>46</v>
      </c>
      <c r="K1439" s="0" t="s">
        <v>46</v>
      </c>
      <c r="L1439" s="0" t="s">
        <v>47</v>
      </c>
      <c r="M1439" s="0" t="s">
        <v>47</v>
      </c>
      <c r="N1439" s="0" t="n">
        <v>3</v>
      </c>
      <c r="O1439" s="0" t="n">
        <v>120</v>
      </c>
      <c r="P1439" s="0" t="n">
        <v>1000</v>
      </c>
      <c r="Q1439" s="0" t="n">
        <v>3.8</v>
      </c>
      <c r="R1439" s="0" t="str">
        <f aca="false">INDEX(Lookup!$B$4:$B$18,MATCH(C1439,Lookup!$A$4:$A$18,0))</f>
        <v>India</v>
      </c>
      <c r="S1439" s="20" t="n">
        <f aca="false">INDEX(Lookup!$D$4:$D$18,MATCH(C1439,Lookup!$A$4:$A$18,0))</f>
        <v>0.012</v>
      </c>
      <c r="T1439" s="21" t="n">
        <f aca="false">ROUND(P1439*S1439,2)</f>
        <v>12</v>
      </c>
      <c r="U1439" s="21" t="n">
        <f aca="false">IF(T1439&lt;=10,1,IF(T1439&lt;=20,2,IF(T1439&lt;=30,3,IF(T1439&lt;=40,4,IF(T1439&lt;=50,5,IF(T1439&lt;=100,6,IF(T1439&lt;=250,7,8)))))))</f>
        <v>2</v>
      </c>
      <c r="V1439" s="21" t="n">
        <f aca="false">IF(AND(OR(Dashboard!$T$3="All",R1439=Dashboard!$T$3),OR(Dashboard!$T$4="All",D1439=Dashboard!$T$4)),1,0)</f>
        <v>1</v>
      </c>
      <c r="W1439" s="21" t="n">
        <f aca="false">IF(V1439=1,T1439+ROW()/10000000,0)</f>
        <v>12.0001439</v>
      </c>
    </row>
    <row r="1440" customFormat="false" ht="15" hidden="false" customHeight="false" outlineLevel="0" collapsed="false">
      <c r="A1440" s="0" t="n">
        <v>8241</v>
      </c>
      <c r="B1440" s="0" t="s">
        <v>4283</v>
      </c>
      <c r="C1440" s="0" t="n">
        <v>1</v>
      </c>
      <c r="D1440" s="0" t="s">
        <v>3667</v>
      </c>
      <c r="E1440" s="0" t="s">
        <v>4284</v>
      </c>
      <c r="F1440" s="0" t="s">
        <v>4261</v>
      </c>
      <c r="G1440" s="0" t="s">
        <v>4262</v>
      </c>
      <c r="H1440" s="0" t="s">
        <v>4285</v>
      </c>
      <c r="I1440" s="0" t="s">
        <v>2123</v>
      </c>
      <c r="J1440" s="0" t="s">
        <v>46</v>
      </c>
      <c r="K1440" s="0" t="s">
        <v>47</v>
      </c>
      <c r="L1440" s="0" t="s">
        <v>47</v>
      </c>
      <c r="M1440" s="0" t="s">
        <v>47</v>
      </c>
      <c r="N1440" s="0" t="n">
        <v>4</v>
      </c>
      <c r="O1440" s="0" t="n">
        <v>1193</v>
      </c>
      <c r="P1440" s="0" t="n">
        <v>3200</v>
      </c>
      <c r="Q1440" s="0" t="n">
        <v>4.2</v>
      </c>
      <c r="R1440" s="0" t="str">
        <f aca="false">INDEX(Lookup!$B$4:$B$18,MATCH(C1440,Lookup!$A$4:$A$18,0))</f>
        <v>India</v>
      </c>
      <c r="S1440" s="20" t="n">
        <f aca="false">INDEX(Lookup!$D$4:$D$18,MATCH(C1440,Lookup!$A$4:$A$18,0))</f>
        <v>0.012</v>
      </c>
      <c r="T1440" s="21" t="n">
        <f aca="false">ROUND(P1440*S1440,2)</f>
        <v>38.4</v>
      </c>
      <c r="U1440" s="21" t="n">
        <f aca="false">IF(T1440&lt;=10,1,IF(T1440&lt;=20,2,IF(T1440&lt;=30,3,IF(T1440&lt;=40,4,IF(T1440&lt;=50,5,IF(T1440&lt;=100,6,IF(T1440&lt;=250,7,8)))))))</f>
        <v>4</v>
      </c>
      <c r="V1440" s="21" t="n">
        <f aca="false">IF(AND(OR(Dashboard!$T$3="All",R1440=Dashboard!$T$3),OR(Dashboard!$T$4="All",D1440=Dashboard!$T$4)),1,0)</f>
        <v>1</v>
      </c>
      <c r="W1440" s="21" t="n">
        <f aca="false">IF(V1440=1,T1440+ROW()/10000000,0)</f>
        <v>38.400144</v>
      </c>
    </row>
    <row r="1441" customFormat="false" ht="15" hidden="false" customHeight="false" outlineLevel="0" collapsed="false">
      <c r="A1441" s="0" t="n">
        <v>18341926</v>
      </c>
      <c r="B1441" s="0" t="s">
        <v>4286</v>
      </c>
      <c r="C1441" s="0" t="n">
        <v>1</v>
      </c>
      <c r="D1441" s="0" t="s">
        <v>3667</v>
      </c>
      <c r="E1441" s="0" t="s">
        <v>4287</v>
      </c>
      <c r="F1441" s="0" t="s">
        <v>4261</v>
      </c>
      <c r="G1441" s="0" t="s">
        <v>4262</v>
      </c>
      <c r="H1441" s="0" t="s">
        <v>4288</v>
      </c>
      <c r="I1441" s="0" t="s">
        <v>2123</v>
      </c>
      <c r="J1441" s="0" t="s">
        <v>46</v>
      </c>
      <c r="K1441" s="0" t="s">
        <v>46</v>
      </c>
      <c r="L1441" s="0" t="s">
        <v>47</v>
      </c>
      <c r="M1441" s="0" t="s">
        <v>47</v>
      </c>
      <c r="N1441" s="0" t="n">
        <v>3</v>
      </c>
      <c r="O1441" s="0" t="n">
        <v>147</v>
      </c>
      <c r="P1441" s="0" t="n">
        <v>1400</v>
      </c>
      <c r="Q1441" s="0" t="n">
        <v>4.1</v>
      </c>
      <c r="R1441" s="0" t="str">
        <f aca="false">INDEX(Lookup!$B$4:$B$18,MATCH(C1441,Lookup!$A$4:$A$18,0))</f>
        <v>India</v>
      </c>
      <c r="S1441" s="20" t="n">
        <f aca="false">INDEX(Lookup!$D$4:$D$18,MATCH(C1441,Lookup!$A$4:$A$18,0))</f>
        <v>0.012</v>
      </c>
      <c r="T1441" s="21" t="n">
        <f aca="false">ROUND(P1441*S1441,2)</f>
        <v>16.8</v>
      </c>
      <c r="U1441" s="21" t="n">
        <f aca="false">IF(T1441&lt;=10,1,IF(T1441&lt;=20,2,IF(T1441&lt;=30,3,IF(T1441&lt;=40,4,IF(T1441&lt;=50,5,IF(T1441&lt;=100,6,IF(T1441&lt;=250,7,8)))))))</f>
        <v>2</v>
      </c>
      <c r="V1441" s="21" t="n">
        <f aca="false">IF(AND(OR(Dashboard!$T$3="All",R1441=Dashboard!$T$3),OR(Dashboard!$T$4="All",D1441=Dashboard!$T$4)),1,0)</f>
        <v>1</v>
      </c>
      <c r="W1441" s="21" t="n">
        <f aca="false">IF(V1441=1,T1441+ROW()/10000000,0)</f>
        <v>16.8001441</v>
      </c>
    </row>
    <row r="1442" customFormat="false" ht="15" hidden="false" customHeight="false" outlineLevel="0" collapsed="false">
      <c r="A1442" s="0" t="n">
        <v>308023</v>
      </c>
      <c r="B1442" s="0" t="s">
        <v>3973</v>
      </c>
      <c r="C1442" s="0" t="n">
        <v>1</v>
      </c>
      <c r="D1442" s="0" t="s">
        <v>3667</v>
      </c>
      <c r="E1442" s="0" t="s">
        <v>4289</v>
      </c>
      <c r="F1442" s="0" t="s">
        <v>4261</v>
      </c>
      <c r="G1442" s="0" t="s">
        <v>4262</v>
      </c>
      <c r="H1442" s="0" t="s">
        <v>3976</v>
      </c>
      <c r="I1442" s="0" t="s">
        <v>2123</v>
      </c>
      <c r="J1442" s="0" t="s">
        <v>47</v>
      </c>
      <c r="K1442" s="0" t="s">
        <v>46</v>
      </c>
      <c r="L1442" s="0" t="s">
        <v>47</v>
      </c>
      <c r="M1442" s="0" t="s">
        <v>47</v>
      </c>
      <c r="N1442" s="0" t="n">
        <v>2</v>
      </c>
      <c r="O1442" s="0" t="n">
        <v>227</v>
      </c>
      <c r="P1442" s="0" t="n">
        <v>500</v>
      </c>
      <c r="Q1442" s="0" t="n">
        <v>4.1</v>
      </c>
      <c r="R1442" s="0" t="str">
        <f aca="false">INDEX(Lookup!$B$4:$B$18,MATCH(C1442,Lookup!$A$4:$A$18,0))</f>
        <v>India</v>
      </c>
      <c r="S1442" s="20" t="n">
        <f aca="false">INDEX(Lookup!$D$4:$D$18,MATCH(C1442,Lookup!$A$4:$A$18,0))</f>
        <v>0.012</v>
      </c>
      <c r="T1442" s="21" t="n">
        <f aca="false">ROUND(P1442*S1442,2)</f>
        <v>6</v>
      </c>
      <c r="U1442" s="21" t="n">
        <f aca="false">IF(T1442&lt;=10,1,IF(T1442&lt;=20,2,IF(T1442&lt;=30,3,IF(T1442&lt;=40,4,IF(T1442&lt;=50,5,IF(T1442&lt;=100,6,IF(T1442&lt;=250,7,8)))))))</f>
        <v>1</v>
      </c>
      <c r="V1442" s="21" t="n">
        <f aca="false">IF(AND(OR(Dashboard!$T$3="All",R1442=Dashboard!$T$3),OR(Dashboard!$T$4="All",D1442=Dashboard!$T$4)),1,0)</f>
        <v>1</v>
      </c>
      <c r="W1442" s="21" t="n">
        <f aca="false">IF(V1442=1,T1442+ROW()/10000000,0)</f>
        <v>6.0001442</v>
      </c>
    </row>
    <row r="1443" customFormat="false" ht="15" hidden="false" customHeight="false" outlineLevel="0" collapsed="false">
      <c r="A1443" s="0" t="n">
        <v>311486</v>
      </c>
      <c r="B1443" s="0" t="s">
        <v>4290</v>
      </c>
      <c r="C1443" s="0" t="n">
        <v>1</v>
      </c>
      <c r="D1443" s="0" t="s">
        <v>3667</v>
      </c>
      <c r="E1443" s="0" t="s">
        <v>4291</v>
      </c>
      <c r="F1443" s="0" t="s">
        <v>4261</v>
      </c>
      <c r="G1443" s="0" t="s">
        <v>4262</v>
      </c>
      <c r="H1443" s="0" t="s">
        <v>4292</v>
      </c>
      <c r="I1443" s="0" t="s">
        <v>2123</v>
      </c>
      <c r="J1443" s="0" t="s">
        <v>46</v>
      </c>
      <c r="K1443" s="0" t="s">
        <v>46</v>
      </c>
      <c r="L1443" s="0" t="s">
        <v>47</v>
      </c>
      <c r="M1443" s="0" t="s">
        <v>47</v>
      </c>
      <c r="N1443" s="0" t="n">
        <v>3</v>
      </c>
      <c r="O1443" s="0" t="n">
        <v>192</v>
      </c>
      <c r="P1443" s="0" t="n">
        <v>1600</v>
      </c>
      <c r="Q1443" s="0" t="n">
        <v>4</v>
      </c>
      <c r="R1443" s="0" t="str">
        <f aca="false">INDEX(Lookup!$B$4:$B$18,MATCH(C1443,Lookup!$A$4:$A$18,0))</f>
        <v>India</v>
      </c>
      <c r="S1443" s="20" t="n">
        <f aca="false">INDEX(Lookup!$D$4:$D$18,MATCH(C1443,Lookup!$A$4:$A$18,0))</f>
        <v>0.012</v>
      </c>
      <c r="T1443" s="21" t="n">
        <f aca="false">ROUND(P1443*S1443,2)</f>
        <v>19.2</v>
      </c>
      <c r="U1443" s="21" t="n">
        <f aca="false">IF(T1443&lt;=10,1,IF(T1443&lt;=20,2,IF(T1443&lt;=30,3,IF(T1443&lt;=40,4,IF(T1443&lt;=50,5,IF(T1443&lt;=100,6,IF(T1443&lt;=250,7,8)))))))</f>
        <v>2</v>
      </c>
      <c r="V1443" s="21" t="n">
        <f aca="false">IF(AND(OR(Dashboard!$T$3="All",R1443=Dashboard!$T$3),OR(Dashboard!$T$4="All",D1443=Dashboard!$T$4)),1,0)</f>
        <v>1</v>
      </c>
      <c r="W1443" s="21" t="n">
        <f aca="false">IF(V1443=1,T1443+ROW()/10000000,0)</f>
        <v>19.2001443</v>
      </c>
    </row>
    <row r="1444" customFormat="false" ht="15" hidden="false" customHeight="false" outlineLevel="0" collapsed="false">
      <c r="A1444" s="0" t="n">
        <v>18138430</v>
      </c>
      <c r="B1444" s="0" t="s">
        <v>4293</v>
      </c>
      <c r="C1444" s="0" t="n">
        <v>1</v>
      </c>
      <c r="D1444" s="0" t="s">
        <v>3667</v>
      </c>
      <c r="E1444" s="0" t="s">
        <v>4294</v>
      </c>
      <c r="F1444" s="0" t="s">
        <v>4261</v>
      </c>
      <c r="G1444" s="0" t="s">
        <v>4262</v>
      </c>
      <c r="H1444" s="0" t="s">
        <v>4295</v>
      </c>
      <c r="I1444" s="0" t="s">
        <v>2123</v>
      </c>
      <c r="J1444" s="0" t="s">
        <v>46</v>
      </c>
      <c r="K1444" s="0" t="s">
        <v>47</v>
      </c>
      <c r="L1444" s="0" t="s">
        <v>47</v>
      </c>
      <c r="M1444" s="0" t="s">
        <v>47</v>
      </c>
      <c r="N1444" s="0" t="n">
        <v>3</v>
      </c>
      <c r="O1444" s="0" t="n">
        <v>83</v>
      </c>
      <c r="P1444" s="0" t="n">
        <v>1000</v>
      </c>
      <c r="Q1444" s="0" t="n">
        <v>4.4</v>
      </c>
      <c r="R1444" s="0" t="str">
        <f aca="false">INDEX(Lookup!$B$4:$B$18,MATCH(C1444,Lookup!$A$4:$A$18,0))</f>
        <v>India</v>
      </c>
      <c r="S1444" s="20" t="n">
        <f aca="false">INDEX(Lookup!$D$4:$D$18,MATCH(C1444,Lookup!$A$4:$A$18,0))</f>
        <v>0.012</v>
      </c>
      <c r="T1444" s="21" t="n">
        <f aca="false">ROUND(P1444*S1444,2)</f>
        <v>12</v>
      </c>
      <c r="U1444" s="21" t="n">
        <f aca="false">IF(T1444&lt;=10,1,IF(T1444&lt;=20,2,IF(T1444&lt;=30,3,IF(T1444&lt;=40,4,IF(T1444&lt;=50,5,IF(T1444&lt;=100,6,IF(T1444&lt;=250,7,8)))))))</f>
        <v>2</v>
      </c>
      <c r="V1444" s="21" t="n">
        <f aca="false">IF(AND(OR(Dashboard!$T$3="All",R1444=Dashboard!$T$3),OR(Dashboard!$T$4="All",D1444=Dashboard!$T$4)),1,0)</f>
        <v>1</v>
      </c>
      <c r="W1444" s="21" t="n">
        <f aca="false">IF(V1444=1,T1444+ROW()/10000000,0)</f>
        <v>12.0001444</v>
      </c>
    </row>
    <row r="1445" customFormat="false" ht="15" hidden="false" customHeight="false" outlineLevel="0" collapsed="false">
      <c r="A1445" s="0" t="n">
        <v>18361778</v>
      </c>
      <c r="B1445" s="0" t="s">
        <v>4296</v>
      </c>
      <c r="C1445" s="0" t="n">
        <v>1</v>
      </c>
      <c r="D1445" s="0" t="s">
        <v>3667</v>
      </c>
      <c r="E1445" s="0" t="s">
        <v>4297</v>
      </c>
      <c r="F1445" s="0" t="s">
        <v>4298</v>
      </c>
      <c r="G1445" s="0" t="s">
        <v>4299</v>
      </c>
      <c r="H1445" s="0" t="s">
        <v>2623</v>
      </c>
      <c r="I1445" s="0" t="s">
        <v>2123</v>
      </c>
      <c r="J1445" s="0" t="s">
        <v>46</v>
      </c>
      <c r="K1445" s="0" t="s">
        <v>47</v>
      </c>
      <c r="L1445" s="0" t="s">
        <v>47</v>
      </c>
      <c r="M1445" s="0" t="s">
        <v>47</v>
      </c>
      <c r="N1445" s="0" t="n">
        <v>4</v>
      </c>
      <c r="O1445" s="0" t="n">
        <v>77</v>
      </c>
      <c r="P1445" s="0" t="n">
        <v>3000</v>
      </c>
      <c r="Q1445" s="0" t="n">
        <v>4.2</v>
      </c>
      <c r="R1445" s="0" t="str">
        <f aca="false">INDEX(Lookup!$B$4:$B$18,MATCH(C1445,Lookup!$A$4:$A$18,0))</f>
        <v>India</v>
      </c>
      <c r="S1445" s="20" t="n">
        <f aca="false">INDEX(Lookup!$D$4:$D$18,MATCH(C1445,Lookup!$A$4:$A$18,0))</f>
        <v>0.012</v>
      </c>
      <c r="T1445" s="21" t="n">
        <f aca="false">ROUND(P1445*S1445,2)</f>
        <v>36</v>
      </c>
      <c r="U1445" s="21" t="n">
        <f aca="false">IF(T1445&lt;=10,1,IF(T1445&lt;=20,2,IF(T1445&lt;=30,3,IF(T1445&lt;=40,4,IF(T1445&lt;=50,5,IF(T1445&lt;=100,6,IF(T1445&lt;=250,7,8)))))))</f>
        <v>4</v>
      </c>
      <c r="V1445" s="21" t="n">
        <f aca="false">IF(AND(OR(Dashboard!$T$3="All",R1445=Dashboard!$T$3),OR(Dashboard!$T$4="All",D1445=Dashboard!$T$4)),1,0)</f>
        <v>1</v>
      </c>
      <c r="W1445" s="21" t="n">
        <f aca="false">IF(V1445=1,T1445+ROW()/10000000,0)</f>
        <v>36.0001445</v>
      </c>
    </row>
    <row r="1446" customFormat="false" ht="15" hidden="false" customHeight="false" outlineLevel="0" collapsed="false">
      <c r="A1446" s="0" t="n">
        <v>9742</v>
      </c>
      <c r="B1446" s="0" t="s">
        <v>4300</v>
      </c>
      <c r="C1446" s="0" t="n">
        <v>1</v>
      </c>
      <c r="D1446" s="0" t="s">
        <v>3667</v>
      </c>
      <c r="E1446" s="0" t="s">
        <v>4301</v>
      </c>
      <c r="F1446" s="0" t="s">
        <v>4298</v>
      </c>
      <c r="G1446" s="0" t="s">
        <v>4299</v>
      </c>
      <c r="H1446" s="0" t="s">
        <v>2122</v>
      </c>
      <c r="I1446" s="0" t="s">
        <v>2123</v>
      </c>
      <c r="J1446" s="0" t="s">
        <v>47</v>
      </c>
      <c r="K1446" s="0" t="s">
        <v>46</v>
      </c>
      <c r="L1446" s="0" t="s">
        <v>47</v>
      </c>
      <c r="M1446" s="0" t="s">
        <v>47</v>
      </c>
      <c r="N1446" s="0" t="n">
        <v>3</v>
      </c>
      <c r="O1446" s="0" t="n">
        <v>229</v>
      </c>
      <c r="P1446" s="0" t="n">
        <v>1600</v>
      </c>
      <c r="Q1446" s="0" t="n">
        <v>4.1</v>
      </c>
      <c r="R1446" s="0" t="str">
        <f aca="false">INDEX(Lookup!$B$4:$B$18,MATCH(C1446,Lookup!$A$4:$A$18,0))</f>
        <v>India</v>
      </c>
      <c r="S1446" s="20" t="n">
        <f aca="false">INDEX(Lookup!$D$4:$D$18,MATCH(C1446,Lookup!$A$4:$A$18,0))</f>
        <v>0.012</v>
      </c>
      <c r="T1446" s="21" t="n">
        <f aca="false">ROUND(P1446*S1446,2)</f>
        <v>19.2</v>
      </c>
      <c r="U1446" s="21" t="n">
        <f aca="false">IF(T1446&lt;=10,1,IF(T1446&lt;=20,2,IF(T1446&lt;=30,3,IF(T1446&lt;=40,4,IF(T1446&lt;=50,5,IF(T1446&lt;=100,6,IF(T1446&lt;=250,7,8)))))))</f>
        <v>2</v>
      </c>
      <c r="V1446" s="21" t="n">
        <f aca="false">IF(AND(OR(Dashboard!$T$3="All",R1446=Dashboard!$T$3),OR(Dashboard!$T$4="All",D1446=Dashboard!$T$4)),1,0)</f>
        <v>1</v>
      </c>
      <c r="W1446" s="21" t="n">
        <f aca="false">IF(V1446=1,T1446+ROW()/10000000,0)</f>
        <v>19.2001446</v>
      </c>
    </row>
    <row r="1447" customFormat="false" ht="15" hidden="false" customHeight="false" outlineLevel="0" collapsed="false">
      <c r="A1447" s="0" t="n">
        <v>7518</v>
      </c>
      <c r="B1447" s="0" t="s">
        <v>4302</v>
      </c>
      <c r="C1447" s="0" t="n">
        <v>1</v>
      </c>
      <c r="D1447" s="0" t="s">
        <v>3667</v>
      </c>
      <c r="E1447" s="0" t="s">
        <v>4303</v>
      </c>
      <c r="F1447" s="0" t="s">
        <v>4304</v>
      </c>
      <c r="G1447" s="0" t="s">
        <v>4305</v>
      </c>
      <c r="H1447" s="0" t="s">
        <v>2210</v>
      </c>
      <c r="I1447" s="0" t="s">
        <v>2123</v>
      </c>
      <c r="J1447" s="0" t="s">
        <v>46</v>
      </c>
      <c r="K1447" s="0" t="s">
        <v>47</v>
      </c>
      <c r="L1447" s="0" t="s">
        <v>47</v>
      </c>
      <c r="M1447" s="0" t="s">
        <v>47</v>
      </c>
      <c r="N1447" s="0" t="n">
        <v>4</v>
      </c>
      <c r="O1447" s="0" t="n">
        <v>52</v>
      </c>
      <c r="P1447" s="0" t="n">
        <v>2000</v>
      </c>
      <c r="Q1447" s="0" t="n">
        <v>3.4</v>
      </c>
      <c r="R1447" s="0" t="str">
        <f aca="false">INDEX(Lookup!$B$4:$B$18,MATCH(C1447,Lookup!$A$4:$A$18,0))</f>
        <v>India</v>
      </c>
      <c r="S1447" s="20" t="n">
        <f aca="false">INDEX(Lookup!$D$4:$D$18,MATCH(C1447,Lookup!$A$4:$A$18,0))</f>
        <v>0.012</v>
      </c>
      <c r="T1447" s="21" t="n">
        <f aca="false">ROUND(P1447*S1447,2)</f>
        <v>24</v>
      </c>
      <c r="U1447" s="21" t="n">
        <f aca="false">IF(T1447&lt;=10,1,IF(T1447&lt;=20,2,IF(T1447&lt;=30,3,IF(T1447&lt;=40,4,IF(T1447&lt;=50,5,IF(T1447&lt;=100,6,IF(T1447&lt;=250,7,8)))))))</f>
        <v>3</v>
      </c>
      <c r="V1447" s="21" t="n">
        <f aca="false">IF(AND(OR(Dashboard!$T$3="All",R1447=Dashboard!$T$3),OR(Dashboard!$T$4="All",D1447=Dashboard!$T$4)),1,0)</f>
        <v>1</v>
      </c>
      <c r="W1447" s="21" t="n">
        <f aca="false">IF(V1447=1,T1447+ROW()/10000000,0)</f>
        <v>24.0001447</v>
      </c>
    </row>
    <row r="1448" customFormat="false" ht="15" hidden="false" customHeight="false" outlineLevel="0" collapsed="false">
      <c r="A1448" s="0" t="n">
        <v>7516</v>
      </c>
      <c r="B1448" s="0" t="s">
        <v>4306</v>
      </c>
      <c r="C1448" s="0" t="n">
        <v>1</v>
      </c>
      <c r="D1448" s="0" t="s">
        <v>3667</v>
      </c>
      <c r="E1448" s="0" t="s">
        <v>4303</v>
      </c>
      <c r="F1448" s="0" t="s">
        <v>4304</v>
      </c>
      <c r="G1448" s="0" t="s">
        <v>4305</v>
      </c>
      <c r="H1448" s="0" t="s">
        <v>4307</v>
      </c>
      <c r="I1448" s="0" t="s">
        <v>2123</v>
      </c>
      <c r="J1448" s="0" t="s">
        <v>46</v>
      </c>
      <c r="K1448" s="0" t="s">
        <v>47</v>
      </c>
      <c r="L1448" s="0" t="s">
        <v>47</v>
      </c>
      <c r="M1448" s="0" t="s">
        <v>47</v>
      </c>
      <c r="N1448" s="0" t="n">
        <v>4</v>
      </c>
      <c r="O1448" s="0" t="n">
        <v>58</v>
      </c>
      <c r="P1448" s="0" t="n">
        <v>3000</v>
      </c>
      <c r="Q1448" s="0" t="n">
        <v>3.6</v>
      </c>
      <c r="R1448" s="0" t="str">
        <f aca="false">INDEX(Lookup!$B$4:$B$18,MATCH(C1448,Lookup!$A$4:$A$18,0))</f>
        <v>India</v>
      </c>
      <c r="S1448" s="20" t="n">
        <f aca="false">INDEX(Lookup!$D$4:$D$18,MATCH(C1448,Lookup!$A$4:$A$18,0))</f>
        <v>0.012</v>
      </c>
      <c r="T1448" s="21" t="n">
        <f aca="false">ROUND(P1448*S1448,2)</f>
        <v>36</v>
      </c>
      <c r="U1448" s="21" t="n">
        <f aca="false">IF(T1448&lt;=10,1,IF(T1448&lt;=20,2,IF(T1448&lt;=30,3,IF(T1448&lt;=40,4,IF(T1448&lt;=50,5,IF(T1448&lt;=100,6,IF(T1448&lt;=250,7,8)))))))</f>
        <v>4</v>
      </c>
      <c r="V1448" s="21" t="n">
        <f aca="false">IF(AND(OR(Dashboard!$T$3="All",R1448=Dashboard!$T$3),OR(Dashboard!$T$4="All",D1448=Dashboard!$T$4)),1,0)</f>
        <v>1</v>
      </c>
      <c r="W1448" s="21" t="n">
        <f aca="false">IF(V1448=1,T1448+ROW()/10000000,0)</f>
        <v>36.0001448</v>
      </c>
    </row>
    <row r="1449" customFormat="false" ht="15" hidden="false" customHeight="false" outlineLevel="0" collapsed="false">
      <c r="A1449" s="0" t="n">
        <v>3586</v>
      </c>
      <c r="B1449" s="0" t="s">
        <v>3562</v>
      </c>
      <c r="C1449" s="0" t="n">
        <v>1</v>
      </c>
      <c r="D1449" s="0" t="s">
        <v>3667</v>
      </c>
      <c r="E1449" s="0" t="s">
        <v>4308</v>
      </c>
      <c r="F1449" s="0" t="s">
        <v>4309</v>
      </c>
      <c r="G1449" s="0" t="s">
        <v>4310</v>
      </c>
      <c r="H1449" s="0" t="s">
        <v>153</v>
      </c>
      <c r="I1449" s="0" t="s">
        <v>2123</v>
      </c>
      <c r="J1449" s="0" t="s">
        <v>47</v>
      </c>
      <c r="K1449" s="0" t="s">
        <v>46</v>
      </c>
      <c r="L1449" s="0" t="s">
        <v>47</v>
      </c>
      <c r="M1449" s="0" t="s">
        <v>47</v>
      </c>
      <c r="N1449" s="0" t="n">
        <v>2</v>
      </c>
      <c r="O1449" s="0" t="n">
        <v>25</v>
      </c>
      <c r="P1449" s="0" t="n">
        <v>650</v>
      </c>
      <c r="Q1449" s="0" t="n">
        <v>3.3</v>
      </c>
      <c r="R1449" s="0" t="str">
        <f aca="false">INDEX(Lookup!$B$4:$B$18,MATCH(C1449,Lookup!$A$4:$A$18,0))</f>
        <v>India</v>
      </c>
      <c r="S1449" s="20" t="n">
        <f aca="false">INDEX(Lookup!$D$4:$D$18,MATCH(C1449,Lookup!$A$4:$A$18,0))</f>
        <v>0.012</v>
      </c>
      <c r="T1449" s="21" t="n">
        <f aca="false">ROUND(P1449*S1449,2)</f>
        <v>7.8</v>
      </c>
      <c r="U1449" s="21" t="n">
        <f aca="false">IF(T1449&lt;=10,1,IF(T1449&lt;=20,2,IF(T1449&lt;=30,3,IF(T1449&lt;=40,4,IF(T1449&lt;=50,5,IF(T1449&lt;=100,6,IF(T1449&lt;=250,7,8)))))))</f>
        <v>1</v>
      </c>
      <c r="V1449" s="21" t="n">
        <f aca="false">IF(AND(OR(Dashboard!$T$3="All",R1449=Dashboard!$T$3),OR(Dashboard!$T$4="All",D1449=Dashboard!$T$4)),1,0)</f>
        <v>1</v>
      </c>
      <c r="W1449" s="21" t="n">
        <f aca="false">IF(V1449=1,T1449+ROW()/10000000,0)</f>
        <v>7.8001449</v>
      </c>
    </row>
    <row r="1450" customFormat="false" ht="15" hidden="false" customHeight="false" outlineLevel="0" collapsed="false">
      <c r="A1450" s="0" t="n">
        <v>313264</v>
      </c>
      <c r="B1450" s="0" t="s">
        <v>3565</v>
      </c>
      <c r="C1450" s="0" t="n">
        <v>1</v>
      </c>
      <c r="D1450" s="0" t="s">
        <v>3667</v>
      </c>
      <c r="E1450" s="0" t="s">
        <v>4308</v>
      </c>
      <c r="F1450" s="0" t="s">
        <v>4309</v>
      </c>
      <c r="G1450" s="0" t="s">
        <v>4310</v>
      </c>
      <c r="H1450" s="0" t="s">
        <v>1358</v>
      </c>
      <c r="I1450" s="0" t="s">
        <v>2123</v>
      </c>
      <c r="J1450" s="0" t="s">
        <v>47</v>
      </c>
      <c r="K1450" s="0" t="s">
        <v>46</v>
      </c>
      <c r="L1450" s="0" t="s">
        <v>47</v>
      </c>
      <c r="M1450" s="0" t="s">
        <v>47</v>
      </c>
      <c r="N1450" s="0" t="n">
        <v>2</v>
      </c>
      <c r="O1450" s="0" t="n">
        <v>452</v>
      </c>
      <c r="P1450" s="0" t="n">
        <v>500</v>
      </c>
      <c r="Q1450" s="0" t="n">
        <v>3.4</v>
      </c>
      <c r="R1450" s="0" t="str">
        <f aca="false">INDEX(Lookup!$B$4:$B$18,MATCH(C1450,Lookup!$A$4:$A$18,0))</f>
        <v>India</v>
      </c>
      <c r="S1450" s="20" t="n">
        <f aca="false">INDEX(Lookup!$D$4:$D$18,MATCH(C1450,Lookup!$A$4:$A$18,0))</f>
        <v>0.012</v>
      </c>
      <c r="T1450" s="21" t="n">
        <f aca="false">ROUND(P1450*S1450,2)</f>
        <v>6</v>
      </c>
      <c r="U1450" s="21" t="n">
        <f aca="false">IF(T1450&lt;=10,1,IF(T1450&lt;=20,2,IF(T1450&lt;=30,3,IF(T1450&lt;=40,4,IF(T1450&lt;=50,5,IF(T1450&lt;=100,6,IF(T1450&lt;=250,7,8)))))))</f>
        <v>1</v>
      </c>
      <c r="V1450" s="21" t="n">
        <f aca="false">IF(AND(OR(Dashboard!$T$3="All",R1450=Dashboard!$T$3),OR(Dashboard!$T$4="All",D1450=Dashboard!$T$4)),1,0)</f>
        <v>1</v>
      </c>
      <c r="W1450" s="21" t="n">
        <f aca="false">IF(V1450=1,T1450+ROW()/10000000,0)</f>
        <v>6.000145</v>
      </c>
    </row>
    <row r="1451" customFormat="false" ht="15" hidden="false" customHeight="false" outlineLevel="0" collapsed="false">
      <c r="A1451" s="0" t="n">
        <v>311805</v>
      </c>
      <c r="B1451" s="0" t="s">
        <v>4311</v>
      </c>
      <c r="C1451" s="0" t="n">
        <v>1</v>
      </c>
      <c r="D1451" s="0" t="s">
        <v>3667</v>
      </c>
      <c r="E1451" s="0" t="s">
        <v>4312</v>
      </c>
      <c r="F1451" s="0" t="s">
        <v>4309</v>
      </c>
      <c r="G1451" s="0" t="s">
        <v>4310</v>
      </c>
      <c r="H1451" s="0" t="s">
        <v>2288</v>
      </c>
      <c r="I1451" s="0" t="s">
        <v>2123</v>
      </c>
      <c r="J1451" s="0" t="s">
        <v>46</v>
      </c>
      <c r="K1451" s="0" t="s">
        <v>47</v>
      </c>
      <c r="L1451" s="0" t="s">
        <v>47</v>
      </c>
      <c r="M1451" s="0" t="s">
        <v>47</v>
      </c>
      <c r="N1451" s="0" t="n">
        <v>4</v>
      </c>
      <c r="O1451" s="0" t="n">
        <v>35</v>
      </c>
      <c r="P1451" s="0" t="n">
        <v>2000</v>
      </c>
      <c r="Q1451" s="0" t="n">
        <v>2.6</v>
      </c>
      <c r="R1451" s="0" t="str">
        <f aca="false">INDEX(Lookup!$B$4:$B$18,MATCH(C1451,Lookup!$A$4:$A$18,0))</f>
        <v>India</v>
      </c>
      <c r="S1451" s="20" t="n">
        <f aca="false">INDEX(Lookup!$D$4:$D$18,MATCH(C1451,Lookup!$A$4:$A$18,0))</f>
        <v>0.012</v>
      </c>
      <c r="T1451" s="21" t="n">
        <f aca="false">ROUND(P1451*S1451,2)</f>
        <v>24</v>
      </c>
      <c r="U1451" s="21" t="n">
        <f aca="false">IF(T1451&lt;=10,1,IF(T1451&lt;=20,2,IF(T1451&lt;=30,3,IF(T1451&lt;=40,4,IF(T1451&lt;=50,5,IF(T1451&lt;=100,6,IF(T1451&lt;=250,7,8)))))))</f>
        <v>3</v>
      </c>
      <c r="V1451" s="21" t="n">
        <f aca="false">IF(AND(OR(Dashboard!$T$3="All",R1451=Dashboard!$T$3),OR(Dashboard!$T$4="All",D1451=Dashboard!$T$4)),1,0)</f>
        <v>1</v>
      </c>
      <c r="W1451" s="21" t="n">
        <f aca="false">IF(V1451=1,T1451+ROW()/10000000,0)</f>
        <v>24.0001451</v>
      </c>
    </row>
    <row r="1452" customFormat="false" ht="15" hidden="false" customHeight="false" outlineLevel="0" collapsed="false">
      <c r="A1452" s="0" t="n">
        <v>308897</v>
      </c>
      <c r="B1452" s="0" t="s">
        <v>2294</v>
      </c>
      <c r="C1452" s="0" t="n">
        <v>1</v>
      </c>
      <c r="D1452" s="0" t="s">
        <v>3667</v>
      </c>
      <c r="E1452" s="0" t="s">
        <v>4308</v>
      </c>
      <c r="F1452" s="0" t="s">
        <v>4309</v>
      </c>
      <c r="G1452" s="0" t="s">
        <v>4310</v>
      </c>
      <c r="H1452" s="0" t="s">
        <v>3007</v>
      </c>
      <c r="I1452" s="0" t="s">
        <v>2123</v>
      </c>
      <c r="J1452" s="0" t="s">
        <v>47</v>
      </c>
      <c r="K1452" s="0" t="s">
        <v>46</v>
      </c>
      <c r="L1452" s="0" t="s">
        <v>47</v>
      </c>
      <c r="M1452" s="0" t="s">
        <v>47</v>
      </c>
      <c r="N1452" s="0" t="n">
        <v>2</v>
      </c>
      <c r="O1452" s="0" t="n">
        <v>134</v>
      </c>
      <c r="P1452" s="0" t="n">
        <v>500</v>
      </c>
      <c r="Q1452" s="0" t="n">
        <v>2.6</v>
      </c>
      <c r="R1452" s="0" t="str">
        <f aca="false">INDEX(Lookup!$B$4:$B$18,MATCH(C1452,Lookup!$A$4:$A$18,0))</f>
        <v>India</v>
      </c>
      <c r="S1452" s="20" t="n">
        <f aca="false">INDEX(Lookup!$D$4:$D$18,MATCH(C1452,Lookup!$A$4:$A$18,0))</f>
        <v>0.012</v>
      </c>
      <c r="T1452" s="21" t="n">
        <f aca="false">ROUND(P1452*S1452,2)</f>
        <v>6</v>
      </c>
      <c r="U1452" s="21" t="n">
        <f aca="false">IF(T1452&lt;=10,1,IF(T1452&lt;=20,2,IF(T1452&lt;=30,3,IF(T1452&lt;=40,4,IF(T1452&lt;=50,5,IF(T1452&lt;=100,6,IF(T1452&lt;=250,7,8)))))))</f>
        <v>1</v>
      </c>
      <c r="V1452" s="21" t="n">
        <f aca="false">IF(AND(OR(Dashboard!$T$3="All",R1452=Dashboard!$T$3),OR(Dashboard!$T$4="All",D1452=Dashboard!$T$4)),1,0)</f>
        <v>1</v>
      </c>
      <c r="W1452" s="21" t="n">
        <f aca="false">IF(V1452=1,T1452+ROW()/10000000,0)</f>
        <v>6.0001452</v>
      </c>
    </row>
    <row r="1453" customFormat="false" ht="15" hidden="false" customHeight="false" outlineLevel="0" collapsed="false">
      <c r="A1453" s="0" t="n">
        <v>2825</v>
      </c>
      <c r="B1453" s="0" t="s">
        <v>3854</v>
      </c>
      <c r="C1453" s="0" t="n">
        <v>1</v>
      </c>
      <c r="D1453" s="0" t="s">
        <v>3667</v>
      </c>
      <c r="E1453" s="0" t="s">
        <v>4313</v>
      </c>
      <c r="F1453" s="0" t="s">
        <v>4309</v>
      </c>
      <c r="G1453" s="0" t="s">
        <v>4310</v>
      </c>
      <c r="H1453" s="0" t="s">
        <v>2128</v>
      </c>
      <c r="I1453" s="0" t="s">
        <v>2123</v>
      </c>
      <c r="J1453" s="0" t="s">
        <v>46</v>
      </c>
      <c r="K1453" s="0" t="s">
        <v>46</v>
      </c>
      <c r="L1453" s="0" t="s">
        <v>47</v>
      </c>
      <c r="M1453" s="0" t="s">
        <v>47</v>
      </c>
      <c r="N1453" s="0" t="n">
        <v>3</v>
      </c>
      <c r="O1453" s="0" t="n">
        <v>426</v>
      </c>
      <c r="P1453" s="0" t="n">
        <v>1100</v>
      </c>
      <c r="Q1453" s="0" t="n">
        <v>2.7</v>
      </c>
      <c r="R1453" s="0" t="str">
        <f aca="false">INDEX(Lookup!$B$4:$B$18,MATCH(C1453,Lookup!$A$4:$A$18,0))</f>
        <v>India</v>
      </c>
      <c r="S1453" s="20" t="n">
        <f aca="false">INDEX(Lookup!$D$4:$D$18,MATCH(C1453,Lookup!$A$4:$A$18,0))</f>
        <v>0.012</v>
      </c>
      <c r="T1453" s="21" t="n">
        <f aca="false">ROUND(P1453*S1453,2)</f>
        <v>13.2</v>
      </c>
      <c r="U1453" s="21" t="n">
        <f aca="false">IF(T1453&lt;=10,1,IF(T1453&lt;=20,2,IF(T1453&lt;=30,3,IF(T1453&lt;=40,4,IF(T1453&lt;=50,5,IF(T1453&lt;=100,6,IF(T1453&lt;=250,7,8)))))))</f>
        <v>2</v>
      </c>
      <c r="V1453" s="21" t="n">
        <f aca="false">IF(AND(OR(Dashboard!$T$3="All",R1453=Dashboard!$T$3),OR(Dashboard!$T$4="All",D1453=Dashboard!$T$4)),1,0)</f>
        <v>1</v>
      </c>
      <c r="W1453" s="21" t="n">
        <f aca="false">IF(V1453=1,T1453+ROW()/10000000,0)</f>
        <v>13.2001453</v>
      </c>
    </row>
    <row r="1454" customFormat="false" ht="15" hidden="false" customHeight="false" outlineLevel="0" collapsed="false">
      <c r="A1454" s="0" t="n">
        <v>9674</v>
      </c>
      <c r="B1454" s="0" t="s">
        <v>3017</v>
      </c>
      <c r="C1454" s="0" t="n">
        <v>1</v>
      </c>
      <c r="D1454" s="0" t="s">
        <v>3667</v>
      </c>
      <c r="E1454" s="0" t="s">
        <v>4314</v>
      </c>
      <c r="F1454" s="0" t="s">
        <v>4309</v>
      </c>
      <c r="G1454" s="0" t="s">
        <v>4310</v>
      </c>
      <c r="H1454" s="0" t="s">
        <v>2860</v>
      </c>
      <c r="I1454" s="0" t="s">
        <v>2123</v>
      </c>
      <c r="J1454" s="0" t="s">
        <v>47</v>
      </c>
      <c r="K1454" s="0" t="s">
        <v>46</v>
      </c>
      <c r="L1454" s="0" t="s">
        <v>47</v>
      </c>
      <c r="M1454" s="0" t="s">
        <v>47</v>
      </c>
      <c r="N1454" s="0" t="n">
        <v>2</v>
      </c>
      <c r="O1454" s="0" t="n">
        <v>108</v>
      </c>
      <c r="P1454" s="0" t="n">
        <v>800</v>
      </c>
      <c r="Q1454" s="0" t="n">
        <v>2.9</v>
      </c>
      <c r="R1454" s="0" t="str">
        <f aca="false">INDEX(Lookup!$B$4:$B$18,MATCH(C1454,Lookup!$A$4:$A$18,0))</f>
        <v>India</v>
      </c>
      <c r="S1454" s="20" t="n">
        <f aca="false">INDEX(Lookup!$D$4:$D$18,MATCH(C1454,Lookup!$A$4:$A$18,0))</f>
        <v>0.012</v>
      </c>
      <c r="T1454" s="21" t="n">
        <f aca="false">ROUND(P1454*S1454,2)</f>
        <v>9.6</v>
      </c>
      <c r="U1454" s="21" t="n">
        <f aca="false">IF(T1454&lt;=10,1,IF(T1454&lt;=20,2,IF(T1454&lt;=30,3,IF(T1454&lt;=40,4,IF(T1454&lt;=50,5,IF(T1454&lt;=100,6,IF(T1454&lt;=250,7,8)))))))</f>
        <v>1</v>
      </c>
      <c r="V1454" s="21" t="n">
        <f aca="false">IF(AND(OR(Dashboard!$T$3="All",R1454=Dashboard!$T$3),OR(Dashboard!$T$4="All",D1454=Dashboard!$T$4)),1,0)</f>
        <v>1</v>
      </c>
      <c r="W1454" s="21" t="n">
        <f aca="false">IF(V1454=1,T1454+ROW()/10000000,0)</f>
        <v>9.6001454</v>
      </c>
    </row>
    <row r="1455" customFormat="false" ht="15" hidden="false" customHeight="false" outlineLevel="0" collapsed="false">
      <c r="A1455" s="0" t="n">
        <v>18276997</v>
      </c>
      <c r="B1455" s="0" t="s">
        <v>4315</v>
      </c>
      <c r="C1455" s="0" t="n">
        <v>1</v>
      </c>
      <c r="D1455" s="0" t="s">
        <v>3667</v>
      </c>
      <c r="E1455" s="0" t="s">
        <v>4316</v>
      </c>
      <c r="F1455" s="0" t="s">
        <v>4309</v>
      </c>
      <c r="G1455" s="0" t="s">
        <v>4310</v>
      </c>
      <c r="H1455" s="0" t="s">
        <v>153</v>
      </c>
      <c r="I1455" s="0" t="s">
        <v>2123</v>
      </c>
      <c r="J1455" s="0" t="s">
        <v>47</v>
      </c>
      <c r="K1455" s="0" t="s">
        <v>47</v>
      </c>
      <c r="L1455" s="0" t="s">
        <v>47</v>
      </c>
      <c r="M1455" s="0" t="s">
        <v>47</v>
      </c>
      <c r="N1455" s="0" t="n">
        <v>1</v>
      </c>
      <c r="O1455" s="0" t="n">
        <v>35</v>
      </c>
      <c r="P1455" s="0" t="n">
        <v>150</v>
      </c>
      <c r="Q1455" s="0" t="n">
        <v>3.8</v>
      </c>
      <c r="R1455" s="0" t="str">
        <f aca="false">INDEX(Lookup!$B$4:$B$18,MATCH(C1455,Lookup!$A$4:$A$18,0))</f>
        <v>India</v>
      </c>
      <c r="S1455" s="20" t="n">
        <f aca="false">INDEX(Lookup!$D$4:$D$18,MATCH(C1455,Lookup!$A$4:$A$18,0))</f>
        <v>0.012</v>
      </c>
      <c r="T1455" s="21" t="n">
        <f aca="false">ROUND(P1455*S1455,2)</f>
        <v>1.8</v>
      </c>
      <c r="U1455" s="21" t="n">
        <f aca="false">IF(T1455&lt;=10,1,IF(T1455&lt;=20,2,IF(T1455&lt;=30,3,IF(T1455&lt;=40,4,IF(T1455&lt;=50,5,IF(T1455&lt;=100,6,IF(T1455&lt;=250,7,8)))))))</f>
        <v>1</v>
      </c>
      <c r="V1455" s="21" t="n">
        <f aca="false">IF(AND(OR(Dashboard!$T$3="All",R1455=Dashboard!$T$3),OR(Dashboard!$T$4="All",D1455=Dashboard!$T$4)),1,0)</f>
        <v>1</v>
      </c>
      <c r="W1455" s="21" t="n">
        <f aca="false">IF(V1455=1,T1455+ROW()/10000000,0)</f>
        <v>1.8001455</v>
      </c>
    </row>
    <row r="1456" customFormat="false" ht="15" hidden="false" customHeight="false" outlineLevel="0" collapsed="false">
      <c r="A1456" s="0" t="n">
        <v>18336180</v>
      </c>
      <c r="B1456" s="0" t="s">
        <v>2177</v>
      </c>
      <c r="C1456" s="0" t="n">
        <v>1</v>
      </c>
      <c r="D1456" s="0" t="s">
        <v>3667</v>
      </c>
      <c r="E1456" s="0" t="s">
        <v>4317</v>
      </c>
      <c r="F1456" s="0" t="s">
        <v>4318</v>
      </c>
      <c r="G1456" s="0" t="s">
        <v>4319</v>
      </c>
      <c r="H1456" s="0" t="s">
        <v>2122</v>
      </c>
      <c r="I1456" s="0" t="s">
        <v>2123</v>
      </c>
      <c r="J1456" s="0" t="s">
        <v>47</v>
      </c>
      <c r="K1456" s="0" t="s">
        <v>46</v>
      </c>
      <c r="L1456" s="0" t="s">
        <v>47</v>
      </c>
      <c r="M1456" s="0" t="s">
        <v>47</v>
      </c>
      <c r="N1456" s="0" t="n">
        <v>2</v>
      </c>
      <c r="O1456" s="0" t="n">
        <v>26</v>
      </c>
      <c r="P1456" s="0" t="n">
        <v>800</v>
      </c>
      <c r="Q1456" s="0" t="n">
        <v>2.6</v>
      </c>
      <c r="R1456" s="0" t="str">
        <f aca="false">INDEX(Lookup!$B$4:$B$18,MATCH(C1456,Lookup!$A$4:$A$18,0))</f>
        <v>India</v>
      </c>
      <c r="S1456" s="20" t="n">
        <f aca="false">INDEX(Lookup!$D$4:$D$18,MATCH(C1456,Lookup!$A$4:$A$18,0))</f>
        <v>0.012</v>
      </c>
      <c r="T1456" s="21" t="n">
        <f aca="false">ROUND(P1456*S1456,2)</f>
        <v>9.6</v>
      </c>
      <c r="U1456" s="21" t="n">
        <f aca="false">IF(T1456&lt;=10,1,IF(T1456&lt;=20,2,IF(T1456&lt;=30,3,IF(T1456&lt;=40,4,IF(T1456&lt;=50,5,IF(T1456&lt;=100,6,IF(T1456&lt;=250,7,8)))))))</f>
        <v>1</v>
      </c>
      <c r="V1456" s="21" t="n">
        <f aca="false">IF(AND(OR(Dashboard!$T$3="All",R1456=Dashboard!$T$3),OR(Dashboard!$T$4="All",D1456=Dashboard!$T$4)),1,0)</f>
        <v>1</v>
      </c>
      <c r="W1456" s="21" t="n">
        <f aca="false">IF(V1456=1,T1456+ROW()/10000000,0)</f>
        <v>9.6001456</v>
      </c>
    </row>
    <row r="1457" customFormat="false" ht="15" hidden="false" customHeight="false" outlineLevel="0" collapsed="false">
      <c r="A1457" s="0" t="n">
        <v>311061</v>
      </c>
      <c r="B1457" s="0" t="s">
        <v>4320</v>
      </c>
      <c r="C1457" s="0" t="n">
        <v>1</v>
      </c>
      <c r="D1457" s="0" t="s">
        <v>3667</v>
      </c>
      <c r="E1457" s="0" t="s">
        <v>3965</v>
      </c>
      <c r="F1457" s="0" t="s">
        <v>4318</v>
      </c>
      <c r="G1457" s="0" t="s">
        <v>4319</v>
      </c>
      <c r="H1457" s="0" t="s">
        <v>2158</v>
      </c>
      <c r="I1457" s="0" t="s">
        <v>2123</v>
      </c>
      <c r="J1457" s="0" t="s">
        <v>47</v>
      </c>
      <c r="K1457" s="0" t="s">
        <v>46</v>
      </c>
      <c r="L1457" s="0" t="s">
        <v>47</v>
      </c>
      <c r="M1457" s="0" t="s">
        <v>47</v>
      </c>
      <c r="N1457" s="0" t="n">
        <v>2</v>
      </c>
      <c r="O1457" s="0" t="n">
        <v>38</v>
      </c>
      <c r="P1457" s="0" t="n">
        <v>500</v>
      </c>
      <c r="Q1457" s="0" t="n">
        <v>3.2</v>
      </c>
      <c r="R1457" s="0" t="str">
        <f aca="false">INDEX(Lookup!$B$4:$B$18,MATCH(C1457,Lookup!$A$4:$A$18,0))</f>
        <v>India</v>
      </c>
      <c r="S1457" s="20" t="n">
        <f aca="false">INDEX(Lookup!$D$4:$D$18,MATCH(C1457,Lookup!$A$4:$A$18,0))</f>
        <v>0.012</v>
      </c>
      <c r="T1457" s="21" t="n">
        <f aca="false">ROUND(P1457*S1457,2)</f>
        <v>6</v>
      </c>
      <c r="U1457" s="21" t="n">
        <f aca="false">IF(T1457&lt;=10,1,IF(T1457&lt;=20,2,IF(T1457&lt;=30,3,IF(T1457&lt;=40,4,IF(T1457&lt;=50,5,IF(T1457&lt;=100,6,IF(T1457&lt;=250,7,8)))))))</f>
        <v>1</v>
      </c>
      <c r="V1457" s="21" t="n">
        <f aca="false">IF(AND(OR(Dashboard!$T$3="All",R1457=Dashboard!$T$3),OR(Dashboard!$T$4="All",D1457=Dashboard!$T$4)),1,0)</f>
        <v>1</v>
      </c>
      <c r="W1457" s="21" t="n">
        <f aca="false">IF(V1457=1,T1457+ROW()/10000000,0)</f>
        <v>6.0001457</v>
      </c>
    </row>
    <row r="1458" customFormat="false" ht="15" hidden="false" customHeight="false" outlineLevel="0" collapsed="false">
      <c r="A1458" s="0" t="n">
        <v>18312471</v>
      </c>
      <c r="B1458" s="0" t="s">
        <v>4321</v>
      </c>
      <c r="C1458" s="0" t="n">
        <v>1</v>
      </c>
      <c r="D1458" s="0" t="s">
        <v>3667</v>
      </c>
      <c r="E1458" s="0" t="s">
        <v>4322</v>
      </c>
      <c r="F1458" s="0" t="s">
        <v>4318</v>
      </c>
      <c r="G1458" s="0" t="s">
        <v>4319</v>
      </c>
      <c r="H1458" s="0" t="s">
        <v>4323</v>
      </c>
      <c r="I1458" s="0" t="s">
        <v>2123</v>
      </c>
      <c r="J1458" s="0" t="s">
        <v>47</v>
      </c>
      <c r="K1458" s="0" t="s">
        <v>46</v>
      </c>
      <c r="L1458" s="0" t="s">
        <v>47</v>
      </c>
      <c r="M1458" s="0" t="s">
        <v>47</v>
      </c>
      <c r="N1458" s="0" t="n">
        <v>2</v>
      </c>
      <c r="O1458" s="0" t="n">
        <v>86</v>
      </c>
      <c r="P1458" s="0" t="n">
        <v>550</v>
      </c>
      <c r="Q1458" s="0" t="n">
        <v>3.6</v>
      </c>
      <c r="R1458" s="0" t="str">
        <f aca="false">INDEX(Lookup!$B$4:$B$18,MATCH(C1458,Lookup!$A$4:$A$18,0))</f>
        <v>India</v>
      </c>
      <c r="S1458" s="20" t="n">
        <f aca="false">INDEX(Lookup!$D$4:$D$18,MATCH(C1458,Lookup!$A$4:$A$18,0))</f>
        <v>0.012</v>
      </c>
      <c r="T1458" s="21" t="n">
        <f aca="false">ROUND(P1458*S1458,2)</f>
        <v>6.6</v>
      </c>
      <c r="U1458" s="21" t="n">
        <f aca="false">IF(T1458&lt;=10,1,IF(T1458&lt;=20,2,IF(T1458&lt;=30,3,IF(T1458&lt;=40,4,IF(T1458&lt;=50,5,IF(T1458&lt;=100,6,IF(T1458&lt;=250,7,8)))))))</f>
        <v>1</v>
      </c>
      <c r="V1458" s="21" t="n">
        <f aca="false">IF(AND(OR(Dashboard!$T$3="All",R1458=Dashboard!$T$3),OR(Dashboard!$T$4="All",D1458=Dashboard!$T$4)),1,0)</f>
        <v>1</v>
      </c>
      <c r="W1458" s="21" t="n">
        <f aca="false">IF(V1458=1,T1458+ROW()/10000000,0)</f>
        <v>6.6001458</v>
      </c>
    </row>
    <row r="1459" customFormat="false" ht="15" hidden="false" customHeight="false" outlineLevel="0" collapsed="false">
      <c r="A1459" s="0" t="n">
        <v>18378048</v>
      </c>
      <c r="B1459" s="0" t="s">
        <v>2326</v>
      </c>
      <c r="C1459" s="0" t="n">
        <v>1</v>
      </c>
      <c r="D1459" s="0" t="s">
        <v>3667</v>
      </c>
      <c r="E1459" s="0" t="s">
        <v>4324</v>
      </c>
      <c r="F1459" s="0" t="s">
        <v>4318</v>
      </c>
      <c r="G1459" s="0" t="s">
        <v>4319</v>
      </c>
      <c r="H1459" s="0" t="s">
        <v>2128</v>
      </c>
      <c r="I1459" s="0" t="s">
        <v>2123</v>
      </c>
      <c r="J1459" s="0" t="s">
        <v>46</v>
      </c>
      <c r="K1459" s="0" t="s">
        <v>46</v>
      </c>
      <c r="L1459" s="0" t="s">
        <v>47</v>
      </c>
      <c r="M1459" s="0" t="s">
        <v>47</v>
      </c>
      <c r="N1459" s="0" t="n">
        <v>3</v>
      </c>
      <c r="O1459" s="0" t="n">
        <v>29</v>
      </c>
      <c r="P1459" s="0" t="n">
        <v>1000</v>
      </c>
      <c r="Q1459" s="0" t="n">
        <v>3.6</v>
      </c>
      <c r="R1459" s="0" t="str">
        <f aca="false">INDEX(Lookup!$B$4:$B$18,MATCH(C1459,Lookup!$A$4:$A$18,0))</f>
        <v>India</v>
      </c>
      <c r="S1459" s="20" t="n">
        <f aca="false">INDEX(Lookup!$D$4:$D$18,MATCH(C1459,Lookup!$A$4:$A$18,0))</f>
        <v>0.012</v>
      </c>
      <c r="T1459" s="21" t="n">
        <f aca="false">ROUND(P1459*S1459,2)</f>
        <v>12</v>
      </c>
      <c r="U1459" s="21" t="n">
        <f aca="false">IF(T1459&lt;=10,1,IF(T1459&lt;=20,2,IF(T1459&lt;=30,3,IF(T1459&lt;=40,4,IF(T1459&lt;=50,5,IF(T1459&lt;=100,6,IF(T1459&lt;=250,7,8)))))))</f>
        <v>2</v>
      </c>
      <c r="V1459" s="21" t="n">
        <f aca="false">IF(AND(OR(Dashboard!$T$3="All",R1459=Dashboard!$T$3),OR(Dashboard!$T$4="All",D1459=Dashboard!$T$4)),1,0)</f>
        <v>1</v>
      </c>
      <c r="W1459" s="21" t="n">
        <f aca="false">IF(V1459=1,T1459+ROW()/10000000,0)</f>
        <v>12.0001459</v>
      </c>
    </row>
    <row r="1460" customFormat="false" ht="15" hidden="false" customHeight="false" outlineLevel="0" collapsed="false">
      <c r="A1460" s="0" t="n">
        <v>18462584</v>
      </c>
      <c r="B1460" s="0" t="s">
        <v>4325</v>
      </c>
      <c r="C1460" s="0" t="n">
        <v>1</v>
      </c>
      <c r="D1460" s="0" t="s">
        <v>3667</v>
      </c>
      <c r="E1460" s="0" t="s">
        <v>4326</v>
      </c>
      <c r="F1460" s="0" t="s">
        <v>4318</v>
      </c>
      <c r="G1460" s="0" t="s">
        <v>4319</v>
      </c>
      <c r="H1460" s="0" t="s">
        <v>4219</v>
      </c>
      <c r="I1460" s="0" t="s">
        <v>2123</v>
      </c>
      <c r="J1460" s="0" t="s">
        <v>47</v>
      </c>
      <c r="K1460" s="0" t="s">
        <v>46</v>
      </c>
      <c r="L1460" s="0" t="s">
        <v>47</v>
      </c>
      <c r="M1460" s="0" t="s">
        <v>47</v>
      </c>
      <c r="N1460" s="0" t="n">
        <v>2</v>
      </c>
      <c r="O1460" s="0" t="n">
        <v>43</v>
      </c>
      <c r="P1460" s="0" t="n">
        <v>700</v>
      </c>
      <c r="Q1460" s="0" t="n">
        <v>3.8</v>
      </c>
      <c r="R1460" s="0" t="str">
        <f aca="false">INDEX(Lookup!$B$4:$B$18,MATCH(C1460,Lookup!$A$4:$A$18,0))</f>
        <v>India</v>
      </c>
      <c r="S1460" s="20" t="n">
        <f aca="false">INDEX(Lookup!$D$4:$D$18,MATCH(C1460,Lookup!$A$4:$A$18,0))</f>
        <v>0.012</v>
      </c>
      <c r="T1460" s="21" t="n">
        <f aca="false">ROUND(P1460*S1460,2)</f>
        <v>8.4</v>
      </c>
      <c r="U1460" s="21" t="n">
        <f aca="false">IF(T1460&lt;=10,1,IF(T1460&lt;=20,2,IF(T1460&lt;=30,3,IF(T1460&lt;=40,4,IF(T1460&lt;=50,5,IF(T1460&lt;=100,6,IF(T1460&lt;=250,7,8)))))))</f>
        <v>1</v>
      </c>
      <c r="V1460" s="21" t="n">
        <f aca="false">IF(AND(OR(Dashboard!$T$3="All",R1460=Dashboard!$T$3),OR(Dashboard!$T$4="All",D1460=Dashboard!$T$4)),1,0)</f>
        <v>1</v>
      </c>
      <c r="W1460" s="21" t="n">
        <f aca="false">IF(V1460=1,T1460+ROW()/10000000,0)</f>
        <v>8.400146</v>
      </c>
    </row>
    <row r="1461" customFormat="false" ht="15" hidden="false" customHeight="false" outlineLevel="0" collapsed="false">
      <c r="A1461" s="0" t="n">
        <v>5019</v>
      </c>
      <c r="B1461" s="0" t="s">
        <v>4327</v>
      </c>
      <c r="C1461" s="0" t="n">
        <v>1</v>
      </c>
      <c r="D1461" s="0" t="s">
        <v>3667</v>
      </c>
      <c r="E1461" s="0" t="s">
        <v>4328</v>
      </c>
      <c r="F1461" s="0" t="s">
        <v>4329</v>
      </c>
      <c r="G1461" s="0" t="s">
        <v>4328</v>
      </c>
      <c r="H1461" s="0" t="s">
        <v>156</v>
      </c>
      <c r="I1461" s="0" t="s">
        <v>2123</v>
      </c>
      <c r="J1461" s="0" t="s">
        <v>47</v>
      </c>
      <c r="K1461" s="0" t="s">
        <v>47</v>
      </c>
      <c r="L1461" s="0" t="s">
        <v>47</v>
      </c>
      <c r="M1461" s="0" t="s">
        <v>47</v>
      </c>
      <c r="N1461" s="0" t="n">
        <v>3</v>
      </c>
      <c r="O1461" s="0" t="n">
        <v>42</v>
      </c>
      <c r="P1461" s="0" t="n">
        <v>1000</v>
      </c>
      <c r="Q1461" s="0" t="n">
        <v>3.6</v>
      </c>
      <c r="R1461" s="0" t="str">
        <f aca="false">INDEX(Lookup!$B$4:$B$18,MATCH(C1461,Lookup!$A$4:$A$18,0))</f>
        <v>India</v>
      </c>
      <c r="S1461" s="20" t="n">
        <f aca="false">INDEX(Lookup!$D$4:$D$18,MATCH(C1461,Lookup!$A$4:$A$18,0))</f>
        <v>0.012</v>
      </c>
      <c r="T1461" s="21" t="n">
        <f aca="false">ROUND(P1461*S1461,2)</f>
        <v>12</v>
      </c>
      <c r="U1461" s="21" t="n">
        <f aca="false">IF(T1461&lt;=10,1,IF(T1461&lt;=20,2,IF(T1461&lt;=30,3,IF(T1461&lt;=40,4,IF(T1461&lt;=50,5,IF(T1461&lt;=100,6,IF(T1461&lt;=250,7,8)))))))</f>
        <v>2</v>
      </c>
      <c r="V1461" s="21" t="n">
        <f aca="false">IF(AND(OR(Dashboard!$T$3="All",R1461=Dashboard!$T$3),OR(Dashboard!$T$4="All",D1461=Dashboard!$T$4)),1,0)</f>
        <v>1</v>
      </c>
      <c r="W1461" s="21" t="n">
        <f aca="false">IF(V1461=1,T1461+ROW()/10000000,0)</f>
        <v>12.0001461</v>
      </c>
    </row>
    <row r="1462" customFormat="false" ht="15" hidden="false" customHeight="false" outlineLevel="0" collapsed="false">
      <c r="A1462" s="0" t="n">
        <v>4719</v>
      </c>
      <c r="B1462" s="0" t="s">
        <v>4330</v>
      </c>
      <c r="C1462" s="0" t="n">
        <v>1</v>
      </c>
      <c r="D1462" s="0" t="s">
        <v>3667</v>
      </c>
      <c r="E1462" s="0" t="s">
        <v>4328</v>
      </c>
      <c r="F1462" s="0" t="s">
        <v>4329</v>
      </c>
      <c r="G1462" s="0" t="s">
        <v>4328</v>
      </c>
      <c r="H1462" s="0" t="s">
        <v>2122</v>
      </c>
      <c r="I1462" s="0" t="s">
        <v>2123</v>
      </c>
      <c r="J1462" s="0" t="s">
        <v>46</v>
      </c>
      <c r="K1462" s="0" t="s">
        <v>47</v>
      </c>
      <c r="L1462" s="0" t="s">
        <v>47</v>
      </c>
      <c r="M1462" s="0" t="s">
        <v>47</v>
      </c>
      <c r="N1462" s="0" t="n">
        <v>4</v>
      </c>
      <c r="O1462" s="0" t="n">
        <v>111</v>
      </c>
      <c r="P1462" s="0" t="n">
        <v>2000</v>
      </c>
      <c r="Q1462" s="0" t="n">
        <v>4</v>
      </c>
      <c r="R1462" s="0" t="str">
        <f aca="false">INDEX(Lookup!$B$4:$B$18,MATCH(C1462,Lookup!$A$4:$A$18,0))</f>
        <v>India</v>
      </c>
      <c r="S1462" s="20" t="n">
        <f aca="false">INDEX(Lookup!$D$4:$D$18,MATCH(C1462,Lookup!$A$4:$A$18,0))</f>
        <v>0.012</v>
      </c>
      <c r="T1462" s="21" t="n">
        <f aca="false">ROUND(P1462*S1462,2)</f>
        <v>24</v>
      </c>
      <c r="U1462" s="21" t="n">
        <f aca="false">IF(T1462&lt;=10,1,IF(T1462&lt;=20,2,IF(T1462&lt;=30,3,IF(T1462&lt;=40,4,IF(T1462&lt;=50,5,IF(T1462&lt;=100,6,IF(T1462&lt;=250,7,8)))))))</f>
        <v>3</v>
      </c>
      <c r="V1462" s="21" t="n">
        <f aca="false">IF(AND(OR(Dashboard!$T$3="All",R1462=Dashboard!$T$3),OR(Dashboard!$T$4="All",D1462=Dashboard!$T$4)),1,0)</f>
        <v>1</v>
      </c>
      <c r="W1462" s="21" t="n">
        <f aca="false">IF(V1462=1,T1462+ROW()/10000000,0)</f>
        <v>24.0001462</v>
      </c>
    </row>
    <row r="1463" customFormat="false" ht="15" hidden="false" customHeight="false" outlineLevel="0" collapsed="false">
      <c r="A1463" s="0" t="n">
        <v>305400</v>
      </c>
      <c r="B1463" s="0" t="s">
        <v>4331</v>
      </c>
      <c r="C1463" s="0" t="n">
        <v>1</v>
      </c>
      <c r="D1463" s="0" t="s">
        <v>3667</v>
      </c>
      <c r="E1463" s="0" t="s">
        <v>4332</v>
      </c>
      <c r="F1463" s="0" t="s">
        <v>4333</v>
      </c>
      <c r="G1463" s="0" t="s">
        <v>4334</v>
      </c>
      <c r="H1463" s="0" t="s">
        <v>2158</v>
      </c>
      <c r="I1463" s="0" t="s">
        <v>2123</v>
      </c>
      <c r="J1463" s="0" t="s">
        <v>46</v>
      </c>
      <c r="K1463" s="0" t="s">
        <v>47</v>
      </c>
      <c r="L1463" s="0" t="s">
        <v>47</v>
      </c>
      <c r="M1463" s="0" t="s">
        <v>47</v>
      </c>
      <c r="N1463" s="0" t="n">
        <v>4</v>
      </c>
      <c r="O1463" s="0" t="n">
        <v>20</v>
      </c>
      <c r="P1463" s="0" t="n">
        <v>2500</v>
      </c>
      <c r="Q1463" s="0" t="n">
        <v>2.6</v>
      </c>
      <c r="R1463" s="0" t="str">
        <f aca="false">INDEX(Lookup!$B$4:$B$18,MATCH(C1463,Lookup!$A$4:$A$18,0))</f>
        <v>India</v>
      </c>
      <c r="S1463" s="20" t="n">
        <f aca="false">INDEX(Lookup!$D$4:$D$18,MATCH(C1463,Lookup!$A$4:$A$18,0))</f>
        <v>0.012</v>
      </c>
      <c r="T1463" s="21" t="n">
        <f aca="false">ROUND(P1463*S1463,2)</f>
        <v>30</v>
      </c>
      <c r="U1463" s="21" t="n">
        <f aca="false">IF(T1463&lt;=10,1,IF(T1463&lt;=20,2,IF(T1463&lt;=30,3,IF(T1463&lt;=40,4,IF(T1463&lt;=50,5,IF(T1463&lt;=100,6,IF(T1463&lt;=250,7,8)))))))</f>
        <v>3</v>
      </c>
      <c r="V1463" s="21" t="n">
        <f aca="false">IF(AND(OR(Dashboard!$T$3="All",R1463=Dashboard!$T$3),OR(Dashboard!$T$4="All",D1463=Dashboard!$T$4)),1,0)</f>
        <v>1</v>
      </c>
      <c r="W1463" s="21" t="n">
        <f aca="false">IF(V1463=1,T1463+ROW()/10000000,0)</f>
        <v>30.0001463</v>
      </c>
    </row>
    <row r="1464" customFormat="false" ht="15" hidden="false" customHeight="false" outlineLevel="0" collapsed="false">
      <c r="A1464" s="0" t="n">
        <v>309141</v>
      </c>
      <c r="B1464" s="0" t="s">
        <v>4335</v>
      </c>
      <c r="C1464" s="0" t="n">
        <v>1</v>
      </c>
      <c r="D1464" s="0" t="s">
        <v>3667</v>
      </c>
      <c r="E1464" s="0" t="s">
        <v>4336</v>
      </c>
      <c r="F1464" s="0" t="s">
        <v>4337</v>
      </c>
      <c r="G1464" s="0" t="s">
        <v>4338</v>
      </c>
      <c r="H1464" s="0" t="s">
        <v>4339</v>
      </c>
      <c r="I1464" s="0" t="s">
        <v>2123</v>
      </c>
      <c r="J1464" s="0" t="s">
        <v>47</v>
      </c>
      <c r="K1464" s="0" t="s">
        <v>47</v>
      </c>
      <c r="L1464" s="0" t="s">
        <v>47</v>
      </c>
      <c r="M1464" s="0" t="s">
        <v>47</v>
      </c>
      <c r="N1464" s="0" t="n">
        <v>1</v>
      </c>
      <c r="O1464" s="0" t="n">
        <v>24</v>
      </c>
      <c r="P1464" s="0" t="n">
        <v>300</v>
      </c>
      <c r="Q1464" s="0" t="n">
        <v>2.7</v>
      </c>
      <c r="R1464" s="0" t="str">
        <f aca="false">INDEX(Lookup!$B$4:$B$18,MATCH(C1464,Lookup!$A$4:$A$18,0))</f>
        <v>India</v>
      </c>
      <c r="S1464" s="20" t="n">
        <f aca="false">INDEX(Lookup!$D$4:$D$18,MATCH(C1464,Lookup!$A$4:$A$18,0))</f>
        <v>0.012</v>
      </c>
      <c r="T1464" s="21" t="n">
        <f aca="false">ROUND(P1464*S1464,2)</f>
        <v>3.6</v>
      </c>
      <c r="U1464" s="21" t="n">
        <f aca="false">IF(T1464&lt;=10,1,IF(T1464&lt;=20,2,IF(T1464&lt;=30,3,IF(T1464&lt;=40,4,IF(T1464&lt;=50,5,IF(T1464&lt;=100,6,IF(T1464&lt;=250,7,8)))))))</f>
        <v>1</v>
      </c>
      <c r="V1464" s="21" t="n">
        <f aca="false">IF(AND(OR(Dashboard!$T$3="All",R1464=Dashboard!$T$3),OR(Dashboard!$T$4="All",D1464=Dashboard!$T$4)),1,0)</f>
        <v>1</v>
      </c>
      <c r="W1464" s="21" t="n">
        <f aca="false">IF(V1464=1,T1464+ROW()/10000000,0)</f>
        <v>3.6001464</v>
      </c>
    </row>
    <row r="1465" customFormat="false" ht="15" hidden="false" customHeight="false" outlineLevel="0" collapsed="false">
      <c r="A1465" s="0" t="n">
        <v>302880</v>
      </c>
      <c r="B1465" s="0" t="s">
        <v>2719</v>
      </c>
      <c r="C1465" s="0" t="n">
        <v>1</v>
      </c>
      <c r="D1465" s="0" t="s">
        <v>3667</v>
      </c>
      <c r="E1465" s="0" t="s">
        <v>4340</v>
      </c>
      <c r="F1465" s="0" t="s">
        <v>4337</v>
      </c>
      <c r="G1465" s="0" t="s">
        <v>4338</v>
      </c>
      <c r="H1465" s="0" t="s">
        <v>2723</v>
      </c>
      <c r="I1465" s="0" t="s">
        <v>2123</v>
      </c>
      <c r="J1465" s="0" t="s">
        <v>46</v>
      </c>
      <c r="K1465" s="0" t="s">
        <v>46</v>
      </c>
      <c r="L1465" s="0" t="s">
        <v>47</v>
      </c>
      <c r="M1465" s="0" t="s">
        <v>47</v>
      </c>
      <c r="N1465" s="0" t="n">
        <v>3</v>
      </c>
      <c r="O1465" s="0" t="n">
        <v>261</v>
      </c>
      <c r="P1465" s="0" t="n">
        <v>1000</v>
      </c>
      <c r="Q1465" s="0" t="n">
        <v>2.8</v>
      </c>
      <c r="R1465" s="0" t="str">
        <f aca="false">INDEX(Lookup!$B$4:$B$18,MATCH(C1465,Lookup!$A$4:$A$18,0))</f>
        <v>India</v>
      </c>
      <c r="S1465" s="20" t="n">
        <f aca="false">INDEX(Lookup!$D$4:$D$18,MATCH(C1465,Lookup!$A$4:$A$18,0))</f>
        <v>0.012</v>
      </c>
      <c r="T1465" s="21" t="n">
        <f aca="false">ROUND(P1465*S1465,2)</f>
        <v>12</v>
      </c>
      <c r="U1465" s="21" t="n">
        <f aca="false">IF(T1465&lt;=10,1,IF(T1465&lt;=20,2,IF(T1465&lt;=30,3,IF(T1465&lt;=40,4,IF(T1465&lt;=50,5,IF(T1465&lt;=100,6,IF(T1465&lt;=250,7,8)))))))</f>
        <v>2</v>
      </c>
      <c r="V1465" s="21" t="n">
        <f aca="false">IF(AND(OR(Dashboard!$T$3="All",R1465=Dashboard!$T$3),OR(Dashboard!$T$4="All",D1465=Dashboard!$T$4)),1,0)</f>
        <v>1</v>
      </c>
      <c r="W1465" s="21" t="n">
        <f aca="false">IF(V1465=1,T1465+ROW()/10000000,0)</f>
        <v>12.0001465</v>
      </c>
    </row>
    <row r="1466" customFormat="false" ht="15" hidden="false" customHeight="false" outlineLevel="0" collapsed="false">
      <c r="A1466" s="0" t="n">
        <v>303960</v>
      </c>
      <c r="B1466" s="0" t="s">
        <v>4341</v>
      </c>
      <c r="C1466" s="0" t="n">
        <v>1</v>
      </c>
      <c r="D1466" s="0" t="s">
        <v>3667</v>
      </c>
      <c r="E1466" s="0" t="s">
        <v>4342</v>
      </c>
      <c r="F1466" s="0" t="s">
        <v>4337</v>
      </c>
      <c r="G1466" s="0" t="s">
        <v>4338</v>
      </c>
      <c r="H1466" s="0" t="s">
        <v>4343</v>
      </c>
      <c r="I1466" s="0" t="s">
        <v>2123</v>
      </c>
      <c r="J1466" s="0" t="s">
        <v>47</v>
      </c>
      <c r="K1466" s="0" t="s">
        <v>47</v>
      </c>
      <c r="L1466" s="0" t="s">
        <v>47</v>
      </c>
      <c r="M1466" s="0" t="s">
        <v>47</v>
      </c>
      <c r="N1466" s="0" t="n">
        <v>4</v>
      </c>
      <c r="O1466" s="0" t="n">
        <v>2093</v>
      </c>
      <c r="P1466" s="0" t="n">
        <v>2000</v>
      </c>
      <c r="Q1466" s="0" t="n">
        <v>4.6</v>
      </c>
      <c r="R1466" s="0" t="str">
        <f aca="false">INDEX(Lookup!$B$4:$B$18,MATCH(C1466,Lookup!$A$4:$A$18,0))</f>
        <v>India</v>
      </c>
      <c r="S1466" s="20" t="n">
        <f aca="false">INDEX(Lookup!$D$4:$D$18,MATCH(C1466,Lookup!$A$4:$A$18,0))</f>
        <v>0.012</v>
      </c>
      <c r="T1466" s="21" t="n">
        <f aca="false">ROUND(P1466*S1466,2)</f>
        <v>24</v>
      </c>
      <c r="U1466" s="21" t="n">
        <f aca="false">IF(T1466&lt;=10,1,IF(T1466&lt;=20,2,IF(T1466&lt;=30,3,IF(T1466&lt;=40,4,IF(T1466&lt;=50,5,IF(T1466&lt;=100,6,IF(T1466&lt;=250,7,8)))))))</f>
        <v>3</v>
      </c>
      <c r="V1466" s="21" t="n">
        <f aca="false">IF(AND(OR(Dashboard!$T$3="All",R1466=Dashboard!$T$3),OR(Dashboard!$T$4="All",D1466=Dashboard!$T$4)),1,0)</f>
        <v>1</v>
      </c>
      <c r="W1466" s="21" t="n">
        <f aca="false">IF(V1466=1,T1466+ROW()/10000000,0)</f>
        <v>24.0001466</v>
      </c>
    </row>
    <row r="1467" customFormat="false" ht="15" hidden="false" customHeight="false" outlineLevel="0" collapsed="false">
      <c r="A1467" s="0" t="n">
        <v>9773</v>
      </c>
      <c r="B1467" s="0" t="s">
        <v>4344</v>
      </c>
      <c r="C1467" s="0" t="n">
        <v>1</v>
      </c>
      <c r="D1467" s="0" t="s">
        <v>3667</v>
      </c>
      <c r="E1467" s="0" t="s">
        <v>4345</v>
      </c>
      <c r="F1467" s="0" t="s">
        <v>4337</v>
      </c>
      <c r="G1467" s="0" t="s">
        <v>4338</v>
      </c>
      <c r="H1467" s="0" t="s">
        <v>4346</v>
      </c>
      <c r="I1467" s="0" t="s">
        <v>2123</v>
      </c>
      <c r="J1467" s="0" t="s">
        <v>47</v>
      </c>
      <c r="K1467" s="0" t="s">
        <v>47</v>
      </c>
      <c r="L1467" s="0" t="s">
        <v>47</v>
      </c>
      <c r="M1467" s="0" t="s">
        <v>47</v>
      </c>
      <c r="N1467" s="0" t="n">
        <v>3</v>
      </c>
      <c r="O1467" s="0" t="n">
        <v>38</v>
      </c>
      <c r="P1467" s="0" t="n">
        <v>1500</v>
      </c>
      <c r="Q1467" s="0" t="n">
        <v>3.6</v>
      </c>
      <c r="R1467" s="0" t="str">
        <f aca="false">INDEX(Lookup!$B$4:$B$18,MATCH(C1467,Lookup!$A$4:$A$18,0))</f>
        <v>India</v>
      </c>
      <c r="S1467" s="20" t="n">
        <f aca="false">INDEX(Lookup!$D$4:$D$18,MATCH(C1467,Lookup!$A$4:$A$18,0))</f>
        <v>0.012</v>
      </c>
      <c r="T1467" s="21" t="n">
        <f aca="false">ROUND(P1467*S1467,2)</f>
        <v>18</v>
      </c>
      <c r="U1467" s="21" t="n">
        <f aca="false">IF(T1467&lt;=10,1,IF(T1467&lt;=20,2,IF(T1467&lt;=30,3,IF(T1467&lt;=40,4,IF(T1467&lt;=50,5,IF(T1467&lt;=100,6,IF(T1467&lt;=250,7,8)))))))</f>
        <v>2</v>
      </c>
      <c r="V1467" s="21" t="n">
        <f aca="false">IF(AND(OR(Dashboard!$T$3="All",R1467=Dashboard!$T$3),OR(Dashboard!$T$4="All",D1467=Dashboard!$T$4)),1,0)</f>
        <v>1</v>
      </c>
      <c r="W1467" s="21" t="n">
        <f aca="false">IF(V1467=1,T1467+ROW()/10000000,0)</f>
        <v>18.0001467</v>
      </c>
    </row>
    <row r="1468" customFormat="false" ht="15" hidden="false" customHeight="false" outlineLevel="0" collapsed="false">
      <c r="A1468" s="0" t="n">
        <v>309125</v>
      </c>
      <c r="B1468" s="0" t="s">
        <v>4347</v>
      </c>
      <c r="C1468" s="0" t="n">
        <v>1</v>
      </c>
      <c r="D1468" s="0" t="s">
        <v>3667</v>
      </c>
      <c r="E1468" s="0" t="s">
        <v>4348</v>
      </c>
      <c r="F1468" s="0" t="s">
        <v>4337</v>
      </c>
      <c r="G1468" s="0" t="s">
        <v>4338</v>
      </c>
      <c r="H1468" s="0" t="s">
        <v>52</v>
      </c>
      <c r="I1468" s="0" t="s">
        <v>2123</v>
      </c>
      <c r="J1468" s="0" t="s">
        <v>46</v>
      </c>
      <c r="K1468" s="0" t="s">
        <v>47</v>
      </c>
      <c r="L1468" s="0" t="s">
        <v>47</v>
      </c>
      <c r="M1468" s="0" t="s">
        <v>47</v>
      </c>
      <c r="N1468" s="0" t="n">
        <v>3</v>
      </c>
      <c r="O1468" s="0" t="n">
        <v>106</v>
      </c>
      <c r="P1468" s="0" t="n">
        <v>1250</v>
      </c>
      <c r="Q1468" s="0" t="n">
        <v>3.9</v>
      </c>
      <c r="R1468" s="0" t="str">
        <f aca="false">INDEX(Lookup!$B$4:$B$18,MATCH(C1468,Lookup!$A$4:$A$18,0))</f>
        <v>India</v>
      </c>
      <c r="S1468" s="20" t="n">
        <f aca="false">INDEX(Lookup!$D$4:$D$18,MATCH(C1468,Lookup!$A$4:$A$18,0))</f>
        <v>0.012</v>
      </c>
      <c r="T1468" s="21" t="n">
        <f aca="false">ROUND(P1468*S1468,2)</f>
        <v>15</v>
      </c>
      <c r="U1468" s="21" t="n">
        <f aca="false">IF(T1468&lt;=10,1,IF(T1468&lt;=20,2,IF(T1468&lt;=30,3,IF(T1468&lt;=40,4,IF(T1468&lt;=50,5,IF(T1468&lt;=100,6,IF(T1468&lt;=250,7,8)))))))</f>
        <v>2</v>
      </c>
      <c r="V1468" s="21" t="n">
        <f aca="false">IF(AND(OR(Dashboard!$T$3="All",R1468=Dashboard!$T$3),OR(Dashboard!$T$4="All",D1468=Dashboard!$T$4)),1,0)</f>
        <v>1</v>
      </c>
      <c r="W1468" s="21" t="n">
        <f aca="false">IF(V1468=1,T1468+ROW()/10000000,0)</f>
        <v>15.0001468</v>
      </c>
    </row>
    <row r="1469" customFormat="false" ht="15" hidden="false" customHeight="false" outlineLevel="0" collapsed="false">
      <c r="A1469" s="0" t="n">
        <v>18463965</v>
      </c>
      <c r="B1469" s="0" t="s">
        <v>4349</v>
      </c>
      <c r="C1469" s="0" t="n">
        <v>1</v>
      </c>
      <c r="D1469" s="0" t="s">
        <v>3667</v>
      </c>
      <c r="E1469" s="0" t="s">
        <v>4338</v>
      </c>
      <c r="F1469" s="0" t="s">
        <v>4337</v>
      </c>
      <c r="G1469" s="0" t="s">
        <v>4338</v>
      </c>
      <c r="H1469" s="0" t="s">
        <v>4350</v>
      </c>
      <c r="I1469" s="0" t="s">
        <v>2123</v>
      </c>
      <c r="J1469" s="0" t="s">
        <v>46</v>
      </c>
      <c r="K1469" s="0" t="s">
        <v>47</v>
      </c>
      <c r="L1469" s="0" t="s">
        <v>47</v>
      </c>
      <c r="M1469" s="0" t="s">
        <v>47</v>
      </c>
      <c r="N1469" s="0" t="n">
        <v>3</v>
      </c>
      <c r="O1469" s="0" t="n">
        <v>31</v>
      </c>
      <c r="P1469" s="0" t="n">
        <v>1600</v>
      </c>
      <c r="Q1469" s="0" t="n">
        <v>3.8</v>
      </c>
      <c r="R1469" s="0" t="str">
        <f aca="false">INDEX(Lookup!$B$4:$B$18,MATCH(C1469,Lookup!$A$4:$A$18,0))</f>
        <v>India</v>
      </c>
      <c r="S1469" s="20" t="n">
        <f aca="false">INDEX(Lookup!$D$4:$D$18,MATCH(C1469,Lookup!$A$4:$A$18,0))</f>
        <v>0.012</v>
      </c>
      <c r="T1469" s="21" t="n">
        <f aca="false">ROUND(P1469*S1469,2)</f>
        <v>19.2</v>
      </c>
      <c r="U1469" s="21" t="n">
        <f aca="false">IF(T1469&lt;=10,1,IF(T1469&lt;=20,2,IF(T1469&lt;=30,3,IF(T1469&lt;=40,4,IF(T1469&lt;=50,5,IF(T1469&lt;=100,6,IF(T1469&lt;=250,7,8)))))))</f>
        <v>2</v>
      </c>
      <c r="V1469" s="21" t="n">
        <f aca="false">IF(AND(OR(Dashboard!$T$3="All",R1469=Dashboard!$T$3),OR(Dashboard!$T$4="All",D1469=Dashboard!$T$4)),1,0)</f>
        <v>1</v>
      </c>
      <c r="W1469" s="21" t="n">
        <f aca="false">IF(V1469=1,T1469+ROW()/10000000,0)</f>
        <v>19.2001469</v>
      </c>
    </row>
    <row r="1470" customFormat="false" ht="15" hidden="false" customHeight="false" outlineLevel="0" collapsed="false">
      <c r="A1470" s="0" t="n">
        <v>18408054</v>
      </c>
      <c r="B1470" s="0" t="s">
        <v>4351</v>
      </c>
      <c r="C1470" s="0" t="n">
        <v>1</v>
      </c>
      <c r="D1470" s="0" t="s">
        <v>3667</v>
      </c>
      <c r="E1470" s="0" t="s">
        <v>4352</v>
      </c>
      <c r="F1470" s="0" t="s">
        <v>4337</v>
      </c>
      <c r="G1470" s="0" t="s">
        <v>4338</v>
      </c>
      <c r="H1470" s="0" t="s">
        <v>4353</v>
      </c>
      <c r="I1470" s="0" t="s">
        <v>2123</v>
      </c>
      <c r="J1470" s="0" t="s">
        <v>47</v>
      </c>
      <c r="K1470" s="0" t="s">
        <v>46</v>
      </c>
      <c r="L1470" s="0" t="s">
        <v>47</v>
      </c>
      <c r="M1470" s="0" t="s">
        <v>47</v>
      </c>
      <c r="N1470" s="0" t="n">
        <v>2</v>
      </c>
      <c r="O1470" s="0" t="n">
        <v>84</v>
      </c>
      <c r="P1470" s="0" t="n">
        <v>700</v>
      </c>
      <c r="Q1470" s="0" t="n">
        <v>4.1</v>
      </c>
      <c r="R1470" s="0" t="str">
        <f aca="false">INDEX(Lookup!$B$4:$B$18,MATCH(C1470,Lookup!$A$4:$A$18,0))</f>
        <v>India</v>
      </c>
      <c r="S1470" s="20" t="n">
        <f aca="false">INDEX(Lookup!$D$4:$D$18,MATCH(C1470,Lookup!$A$4:$A$18,0))</f>
        <v>0.012</v>
      </c>
      <c r="T1470" s="21" t="n">
        <f aca="false">ROUND(P1470*S1470,2)</f>
        <v>8.4</v>
      </c>
      <c r="U1470" s="21" t="n">
        <f aca="false">IF(T1470&lt;=10,1,IF(T1470&lt;=20,2,IF(T1470&lt;=30,3,IF(T1470&lt;=40,4,IF(T1470&lt;=50,5,IF(T1470&lt;=100,6,IF(T1470&lt;=250,7,8)))))))</f>
        <v>1</v>
      </c>
      <c r="V1470" s="21" t="n">
        <f aca="false">IF(AND(OR(Dashboard!$T$3="All",R1470=Dashboard!$T$3),OR(Dashboard!$T$4="All",D1470=Dashboard!$T$4)),1,0)</f>
        <v>1</v>
      </c>
      <c r="W1470" s="21" t="n">
        <f aca="false">IF(V1470=1,T1470+ROW()/10000000,0)</f>
        <v>8.400147</v>
      </c>
    </row>
    <row r="1471" customFormat="false" ht="15" hidden="false" customHeight="false" outlineLevel="0" collapsed="false">
      <c r="A1471" s="0" t="n">
        <v>2091</v>
      </c>
      <c r="B1471" s="0" t="s">
        <v>4354</v>
      </c>
      <c r="C1471" s="0" t="n">
        <v>1</v>
      </c>
      <c r="D1471" s="0" t="s">
        <v>3667</v>
      </c>
      <c r="E1471" s="0" t="s">
        <v>4355</v>
      </c>
      <c r="F1471" s="0" t="s">
        <v>4356</v>
      </c>
      <c r="G1471" s="0" t="s">
        <v>4357</v>
      </c>
      <c r="H1471" s="0" t="s">
        <v>2288</v>
      </c>
      <c r="I1471" s="0" t="s">
        <v>2123</v>
      </c>
      <c r="J1471" s="0" t="s">
        <v>47</v>
      </c>
      <c r="K1471" s="0" t="s">
        <v>46</v>
      </c>
      <c r="L1471" s="0" t="s">
        <v>47</v>
      </c>
      <c r="M1471" s="0" t="s">
        <v>47</v>
      </c>
      <c r="N1471" s="0" t="n">
        <v>1</v>
      </c>
      <c r="O1471" s="0" t="n">
        <v>165</v>
      </c>
      <c r="P1471" s="0" t="n">
        <v>400</v>
      </c>
      <c r="Q1471" s="0" t="n">
        <v>3.3</v>
      </c>
      <c r="R1471" s="0" t="str">
        <f aca="false">INDEX(Lookup!$B$4:$B$18,MATCH(C1471,Lookup!$A$4:$A$18,0))</f>
        <v>India</v>
      </c>
      <c r="S1471" s="20" t="n">
        <f aca="false">INDEX(Lookup!$D$4:$D$18,MATCH(C1471,Lookup!$A$4:$A$18,0))</f>
        <v>0.012</v>
      </c>
      <c r="T1471" s="21" t="n">
        <f aca="false">ROUND(P1471*S1471,2)</f>
        <v>4.8</v>
      </c>
      <c r="U1471" s="21" t="n">
        <f aca="false">IF(T1471&lt;=10,1,IF(T1471&lt;=20,2,IF(T1471&lt;=30,3,IF(T1471&lt;=40,4,IF(T1471&lt;=50,5,IF(T1471&lt;=100,6,IF(T1471&lt;=250,7,8)))))))</f>
        <v>1</v>
      </c>
      <c r="V1471" s="21" t="n">
        <f aca="false">IF(AND(OR(Dashboard!$T$3="All",R1471=Dashboard!$T$3),OR(Dashboard!$T$4="All",D1471=Dashboard!$T$4)),1,0)</f>
        <v>1</v>
      </c>
      <c r="W1471" s="21" t="n">
        <f aca="false">IF(V1471=1,T1471+ROW()/10000000,0)</f>
        <v>4.8001471</v>
      </c>
    </row>
    <row r="1472" customFormat="false" ht="15" hidden="false" customHeight="false" outlineLevel="0" collapsed="false">
      <c r="A1472" s="0" t="n">
        <v>305790</v>
      </c>
      <c r="B1472" s="0" t="s">
        <v>4358</v>
      </c>
      <c r="C1472" s="0" t="n">
        <v>1</v>
      </c>
      <c r="D1472" s="0" t="s">
        <v>3667</v>
      </c>
      <c r="E1472" s="0" t="s">
        <v>4357</v>
      </c>
      <c r="F1472" s="0" t="s">
        <v>4356</v>
      </c>
      <c r="G1472" s="0" t="s">
        <v>4357</v>
      </c>
      <c r="H1472" s="0" t="s">
        <v>3119</v>
      </c>
      <c r="I1472" s="0" t="s">
        <v>2123</v>
      </c>
      <c r="J1472" s="0" t="s">
        <v>47</v>
      </c>
      <c r="K1472" s="0" t="s">
        <v>46</v>
      </c>
      <c r="L1472" s="0" t="s">
        <v>46</v>
      </c>
      <c r="M1472" s="0" t="s">
        <v>47</v>
      </c>
      <c r="N1472" s="0" t="n">
        <v>3</v>
      </c>
      <c r="O1472" s="0" t="n">
        <v>185</v>
      </c>
      <c r="P1472" s="0" t="n">
        <v>1000</v>
      </c>
      <c r="Q1472" s="0" t="n">
        <v>2.7</v>
      </c>
      <c r="R1472" s="0" t="str">
        <f aca="false">INDEX(Lookup!$B$4:$B$18,MATCH(C1472,Lookup!$A$4:$A$18,0))</f>
        <v>India</v>
      </c>
      <c r="S1472" s="20" t="n">
        <f aca="false">INDEX(Lookup!$D$4:$D$18,MATCH(C1472,Lookup!$A$4:$A$18,0))</f>
        <v>0.012</v>
      </c>
      <c r="T1472" s="21" t="n">
        <f aca="false">ROUND(P1472*S1472,2)</f>
        <v>12</v>
      </c>
      <c r="U1472" s="21" t="n">
        <f aca="false">IF(T1472&lt;=10,1,IF(T1472&lt;=20,2,IF(T1472&lt;=30,3,IF(T1472&lt;=40,4,IF(T1472&lt;=50,5,IF(T1472&lt;=100,6,IF(T1472&lt;=250,7,8)))))))</f>
        <v>2</v>
      </c>
      <c r="V1472" s="21" t="n">
        <f aca="false">IF(AND(OR(Dashboard!$T$3="All",R1472=Dashboard!$T$3),OR(Dashboard!$T$4="All",D1472=Dashboard!$T$4)),1,0)</f>
        <v>1</v>
      </c>
      <c r="W1472" s="21" t="n">
        <f aca="false">IF(V1472=1,T1472+ROW()/10000000,0)</f>
        <v>12.0001472</v>
      </c>
    </row>
    <row r="1473" customFormat="false" ht="15" hidden="false" customHeight="false" outlineLevel="0" collapsed="false">
      <c r="A1473" s="0" t="n">
        <v>3445</v>
      </c>
      <c r="B1473" s="0" t="s">
        <v>4359</v>
      </c>
      <c r="C1473" s="0" t="n">
        <v>1</v>
      </c>
      <c r="D1473" s="0" t="s">
        <v>3667</v>
      </c>
      <c r="E1473" s="0" t="s">
        <v>4360</v>
      </c>
      <c r="F1473" s="0" t="s">
        <v>4356</v>
      </c>
      <c r="G1473" s="0" t="s">
        <v>4357</v>
      </c>
      <c r="H1473" s="0" t="s">
        <v>2288</v>
      </c>
      <c r="I1473" s="0" t="s">
        <v>2123</v>
      </c>
      <c r="J1473" s="0" t="s">
        <v>47</v>
      </c>
      <c r="K1473" s="0" t="s">
        <v>46</v>
      </c>
      <c r="L1473" s="0" t="s">
        <v>47</v>
      </c>
      <c r="M1473" s="0" t="s">
        <v>47</v>
      </c>
      <c r="N1473" s="0" t="n">
        <v>2</v>
      </c>
      <c r="O1473" s="0" t="n">
        <v>48</v>
      </c>
      <c r="P1473" s="0" t="n">
        <v>550</v>
      </c>
      <c r="Q1473" s="0" t="n">
        <v>2.8</v>
      </c>
      <c r="R1473" s="0" t="str">
        <f aca="false">INDEX(Lookup!$B$4:$B$18,MATCH(C1473,Lookup!$A$4:$A$18,0))</f>
        <v>India</v>
      </c>
      <c r="S1473" s="20" t="n">
        <f aca="false">INDEX(Lookup!$D$4:$D$18,MATCH(C1473,Lookup!$A$4:$A$18,0))</f>
        <v>0.012</v>
      </c>
      <c r="T1473" s="21" t="n">
        <f aca="false">ROUND(P1473*S1473,2)</f>
        <v>6.6</v>
      </c>
      <c r="U1473" s="21" t="n">
        <f aca="false">IF(T1473&lt;=10,1,IF(T1473&lt;=20,2,IF(T1473&lt;=30,3,IF(T1473&lt;=40,4,IF(T1473&lt;=50,5,IF(T1473&lt;=100,6,IF(T1473&lt;=250,7,8)))))))</f>
        <v>1</v>
      </c>
      <c r="V1473" s="21" t="n">
        <f aca="false">IF(AND(OR(Dashboard!$T$3="All",R1473=Dashboard!$T$3),OR(Dashboard!$T$4="All",D1473=Dashboard!$T$4)),1,0)</f>
        <v>1</v>
      </c>
      <c r="W1473" s="21" t="n">
        <f aca="false">IF(V1473=1,T1473+ROW()/10000000,0)</f>
        <v>6.6001473</v>
      </c>
    </row>
    <row r="1474" customFormat="false" ht="15" hidden="false" customHeight="false" outlineLevel="0" collapsed="false">
      <c r="A1474" s="0" t="n">
        <v>312111</v>
      </c>
      <c r="B1474" s="0" t="s">
        <v>4361</v>
      </c>
      <c r="C1474" s="0" t="n">
        <v>1</v>
      </c>
      <c r="D1474" s="0" t="s">
        <v>3667</v>
      </c>
      <c r="E1474" s="0" t="s">
        <v>4362</v>
      </c>
      <c r="F1474" s="0" t="s">
        <v>4356</v>
      </c>
      <c r="G1474" s="0" t="s">
        <v>4357</v>
      </c>
      <c r="H1474" s="0" t="s">
        <v>2662</v>
      </c>
      <c r="I1474" s="0" t="s">
        <v>2123</v>
      </c>
      <c r="J1474" s="0" t="s">
        <v>46</v>
      </c>
      <c r="K1474" s="0" t="s">
        <v>47</v>
      </c>
      <c r="L1474" s="0" t="s">
        <v>47</v>
      </c>
      <c r="M1474" s="0" t="s">
        <v>47</v>
      </c>
      <c r="N1474" s="0" t="n">
        <v>2</v>
      </c>
      <c r="O1474" s="0" t="n">
        <v>14</v>
      </c>
      <c r="P1474" s="0" t="n">
        <v>800</v>
      </c>
      <c r="Q1474" s="0" t="n">
        <v>2.8</v>
      </c>
      <c r="R1474" s="0" t="str">
        <f aca="false">INDEX(Lookup!$B$4:$B$18,MATCH(C1474,Lookup!$A$4:$A$18,0))</f>
        <v>India</v>
      </c>
      <c r="S1474" s="20" t="n">
        <f aca="false">INDEX(Lookup!$D$4:$D$18,MATCH(C1474,Lookup!$A$4:$A$18,0))</f>
        <v>0.012</v>
      </c>
      <c r="T1474" s="21" t="n">
        <f aca="false">ROUND(P1474*S1474,2)</f>
        <v>9.6</v>
      </c>
      <c r="U1474" s="21" t="n">
        <f aca="false">IF(T1474&lt;=10,1,IF(T1474&lt;=20,2,IF(T1474&lt;=30,3,IF(T1474&lt;=40,4,IF(T1474&lt;=50,5,IF(T1474&lt;=100,6,IF(T1474&lt;=250,7,8)))))))</f>
        <v>1</v>
      </c>
      <c r="V1474" s="21" t="n">
        <f aca="false">IF(AND(OR(Dashboard!$T$3="All",R1474=Dashboard!$T$3),OR(Dashboard!$T$4="All",D1474=Dashboard!$T$4)),1,0)</f>
        <v>1</v>
      </c>
      <c r="W1474" s="21" t="n">
        <f aca="false">IF(V1474=1,T1474+ROW()/10000000,0)</f>
        <v>9.6001474</v>
      </c>
    </row>
    <row r="1475" customFormat="false" ht="15" hidden="false" customHeight="false" outlineLevel="0" collapsed="false">
      <c r="A1475" s="0" t="n">
        <v>2475</v>
      </c>
      <c r="B1475" s="0" t="s">
        <v>4363</v>
      </c>
      <c r="C1475" s="0" t="n">
        <v>1</v>
      </c>
      <c r="D1475" s="0" t="s">
        <v>3667</v>
      </c>
      <c r="E1475" s="0" t="s">
        <v>4364</v>
      </c>
      <c r="F1475" s="0" t="s">
        <v>4356</v>
      </c>
      <c r="G1475" s="0" t="s">
        <v>4357</v>
      </c>
      <c r="H1475" s="0" t="s">
        <v>2288</v>
      </c>
      <c r="I1475" s="0" t="s">
        <v>2123</v>
      </c>
      <c r="J1475" s="0" t="s">
        <v>46</v>
      </c>
      <c r="K1475" s="0" t="s">
        <v>47</v>
      </c>
      <c r="L1475" s="0" t="s">
        <v>47</v>
      </c>
      <c r="M1475" s="0" t="s">
        <v>47</v>
      </c>
      <c r="N1475" s="0" t="n">
        <v>2</v>
      </c>
      <c r="O1475" s="0" t="n">
        <v>37</v>
      </c>
      <c r="P1475" s="0" t="n">
        <v>850</v>
      </c>
      <c r="Q1475" s="0" t="n">
        <v>3.2</v>
      </c>
      <c r="R1475" s="0" t="str">
        <f aca="false">INDEX(Lookup!$B$4:$B$18,MATCH(C1475,Lookup!$A$4:$A$18,0))</f>
        <v>India</v>
      </c>
      <c r="S1475" s="20" t="n">
        <f aca="false">INDEX(Lookup!$D$4:$D$18,MATCH(C1475,Lookup!$A$4:$A$18,0))</f>
        <v>0.012</v>
      </c>
      <c r="T1475" s="21" t="n">
        <f aca="false">ROUND(P1475*S1475,2)</f>
        <v>10.2</v>
      </c>
      <c r="U1475" s="21" t="n">
        <f aca="false">IF(T1475&lt;=10,1,IF(T1475&lt;=20,2,IF(T1475&lt;=30,3,IF(T1475&lt;=40,4,IF(T1475&lt;=50,5,IF(T1475&lt;=100,6,IF(T1475&lt;=250,7,8)))))))</f>
        <v>2</v>
      </c>
      <c r="V1475" s="21" t="n">
        <f aca="false">IF(AND(OR(Dashboard!$T$3="All",R1475=Dashboard!$T$3),OR(Dashboard!$T$4="All",D1475=Dashboard!$T$4)),1,0)</f>
        <v>1</v>
      </c>
      <c r="W1475" s="21" t="n">
        <f aca="false">IF(V1475=1,T1475+ROW()/10000000,0)</f>
        <v>10.2001475</v>
      </c>
    </row>
    <row r="1476" customFormat="false" ht="15" hidden="false" customHeight="false" outlineLevel="0" collapsed="false">
      <c r="A1476" s="0" t="n">
        <v>18361772</v>
      </c>
      <c r="B1476" s="0" t="s">
        <v>4365</v>
      </c>
      <c r="C1476" s="0" t="n">
        <v>1</v>
      </c>
      <c r="D1476" s="0" t="s">
        <v>3667</v>
      </c>
      <c r="E1476" s="0" t="s">
        <v>4366</v>
      </c>
      <c r="F1476" s="0" t="s">
        <v>4356</v>
      </c>
      <c r="G1476" s="0" t="s">
        <v>4357</v>
      </c>
      <c r="H1476" s="0" t="s">
        <v>4367</v>
      </c>
      <c r="I1476" s="0" t="s">
        <v>2123</v>
      </c>
      <c r="J1476" s="0" t="s">
        <v>47</v>
      </c>
      <c r="K1476" s="0" t="s">
        <v>46</v>
      </c>
      <c r="L1476" s="0" t="s">
        <v>47</v>
      </c>
      <c r="M1476" s="0" t="s">
        <v>47</v>
      </c>
      <c r="N1476" s="0" t="n">
        <v>2</v>
      </c>
      <c r="O1476" s="0" t="n">
        <v>30</v>
      </c>
      <c r="P1476" s="0" t="n">
        <v>800</v>
      </c>
      <c r="Q1476" s="0" t="n">
        <v>3.2</v>
      </c>
      <c r="R1476" s="0" t="str">
        <f aca="false">INDEX(Lookup!$B$4:$B$18,MATCH(C1476,Lookup!$A$4:$A$18,0))</f>
        <v>India</v>
      </c>
      <c r="S1476" s="20" t="n">
        <f aca="false">INDEX(Lookup!$D$4:$D$18,MATCH(C1476,Lookup!$A$4:$A$18,0))</f>
        <v>0.012</v>
      </c>
      <c r="T1476" s="21" t="n">
        <f aca="false">ROUND(P1476*S1476,2)</f>
        <v>9.6</v>
      </c>
      <c r="U1476" s="21" t="n">
        <f aca="false">IF(T1476&lt;=10,1,IF(T1476&lt;=20,2,IF(T1476&lt;=30,3,IF(T1476&lt;=40,4,IF(T1476&lt;=50,5,IF(T1476&lt;=100,6,IF(T1476&lt;=250,7,8)))))))</f>
        <v>1</v>
      </c>
      <c r="V1476" s="21" t="n">
        <f aca="false">IF(AND(OR(Dashboard!$T$3="All",R1476=Dashboard!$T$3),OR(Dashboard!$T$4="All",D1476=Dashboard!$T$4)),1,0)</f>
        <v>1</v>
      </c>
      <c r="W1476" s="21" t="n">
        <f aca="false">IF(V1476=1,T1476+ROW()/10000000,0)</f>
        <v>9.6001476</v>
      </c>
    </row>
    <row r="1477" customFormat="false" ht="15" hidden="false" customHeight="false" outlineLevel="0" collapsed="false">
      <c r="A1477" s="0" t="n">
        <v>308553</v>
      </c>
      <c r="B1477" s="0" t="s">
        <v>4368</v>
      </c>
      <c r="C1477" s="0" t="n">
        <v>1</v>
      </c>
      <c r="D1477" s="0" t="s">
        <v>3667</v>
      </c>
      <c r="E1477" s="0" t="s">
        <v>4369</v>
      </c>
      <c r="F1477" s="0" t="s">
        <v>4356</v>
      </c>
      <c r="G1477" s="0" t="s">
        <v>4357</v>
      </c>
      <c r="H1477" s="0" t="s">
        <v>2359</v>
      </c>
      <c r="I1477" s="0" t="s">
        <v>2123</v>
      </c>
      <c r="J1477" s="0" t="s">
        <v>47</v>
      </c>
      <c r="K1477" s="0" t="s">
        <v>46</v>
      </c>
      <c r="L1477" s="0" t="s">
        <v>47</v>
      </c>
      <c r="M1477" s="0" t="s">
        <v>47</v>
      </c>
      <c r="N1477" s="0" t="n">
        <v>2</v>
      </c>
      <c r="O1477" s="0" t="n">
        <v>336</v>
      </c>
      <c r="P1477" s="0" t="n">
        <v>800</v>
      </c>
      <c r="Q1477" s="0" t="n">
        <v>3.3</v>
      </c>
      <c r="R1477" s="0" t="str">
        <f aca="false">INDEX(Lookup!$B$4:$B$18,MATCH(C1477,Lookup!$A$4:$A$18,0))</f>
        <v>India</v>
      </c>
      <c r="S1477" s="20" t="n">
        <f aca="false">INDEX(Lookup!$D$4:$D$18,MATCH(C1477,Lookup!$A$4:$A$18,0))</f>
        <v>0.012</v>
      </c>
      <c r="T1477" s="21" t="n">
        <f aca="false">ROUND(P1477*S1477,2)</f>
        <v>9.6</v>
      </c>
      <c r="U1477" s="21" t="n">
        <f aca="false">IF(T1477&lt;=10,1,IF(T1477&lt;=20,2,IF(T1477&lt;=30,3,IF(T1477&lt;=40,4,IF(T1477&lt;=50,5,IF(T1477&lt;=100,6,IF(T1477&lt;=250,7,8)))))))</f>
        <v>1</v>
      </c>
      <c r="V1477" s="21" t="n">
        <f aca="false">IF(AND(OR(Dashboard!$T$3="All",R1477=Dashboard!$T$3),OR(Dashboard!$T$4="All",D1477=Dashboard!$T$4)),1,0)</f>
        <v>1</v>
      </c>
      <c r="W1477" s="21" t="n">
        <f aca="false">IF(V1477=1,T1477+ROW()/10000000,0)</f>
        <v>9.6001477</v>
      </c>
    </row>
    <row r="1478" customFormat="false" ht="15" hidden="false" customHeight="false" outlineLevel="0" collapsed="false">
      <c r="A1478" s="0" t="n">
        <v>307043</v>
      </c>
      <c r="B1478" s="0" t="s">
        <v>4370</v>
      </c>
      <c r="C1478" s="0" t="n">
        <v>1</v>
      </c>
      <c r="D1478" s="0" t="s">
        <v>3667</v>
      </c>
      <c r="E1478" s="0" t="s">
        <v>4371</v>
      </c>
      <c r="F1478" s="0" t="s">
        <v>4356</v>
      </c>
      <c r="G1478" s="0" t="s">
        <v>4357</v>
      </c>
      <c r="H1478" s="0" t="s">
        <v>3950</v>
      </c>
      <c r="I1478" s="0" t="s">
        <v>2123</v>
      </c>
      <c r="J1478" s="0" t="s">
        <v>46</v>
      </c>
      <c r="K1478" s="0" t="s">
        <v>46</v>
      </c>
      <c r="L1478" s="0" t="s">
        <v>47</v>
      </c>
      <c r="M1478" s="0" t="s">
        <v>47</v>
      </c>
      <c r="N1478" s="0" t="n">
        <v>3</v>
      </c>
      <c r="O1478" s="0" t="n">
        <v>106</v>
      </c>
      <c r="P1478" s="0" t="n">
        <v>1000</v>
      </c>
      <c r="Q1478" s="0" t="n">
        <v>3.4</v>
      </c>
      <c r="R1478" s="0" t="str">
        <f aca="false">INDEX(Lookup!$B$4:$B$18,MATCH(C1478,Lookup!$A$4:$A$18,0))</f>
        <v>India</v>
      </c>
      <c r="S1478" s="20" t="n">
        <f aca="false">INDEX(Lookup!$D$4:$D$18,MATCH(C1478,Lookup!$A$4:$A$18,0))</f>
        <v>0.012</v>
      </c>
      <c r="T1478" s="21" t="n">
        <f aca="false">ROUND(P1478*S1478,2)</f>
        <v>12</v>
      </c>
      <c r="U1478" s="21" t="n">
        <f aca="false">IF(T1478&lt;=10,1,IF(T1478&lt;=20,2,IF(T1478&lt;=30,3,IF(T1478&lt;=40,4,IF(T1478&lt;=50,5,IF(T1478&lt;=100,6,IF(T1478&lt;=250,7,8)))))))</f>
        <v>2</v>
      </c>
      <c r="V1478" s="21" t="n">
        <f aca="false">IF(AND(OR(Dashboard!$T$3="All",R1478=Dashboard!$T$3),OR(Dashboard!$T$4="All",D1478=Dashboard!$T$4)),1,0)</f>
        <v>1</v>
      </c>
      <c r="W1478" s="21" t="n">
        <f aca="false">IF(V1478=1,T1478+ROW()/10000000,0)</f>
        <v>12.0001478</v>
      </c>
    </row>
    <row r="1479" customFormat="false" ht="15" hidden="false" customHeight="false" outlineLevel="0" collapsed="false">
      <c r="A1479" s="0" t="n">
        <v>307304</v>
      </c>
      <c r="B1479" s="0" t="s">
        <v>4372</v>
      </c>
      <c r="C1479" s="0" t="n">
        <v>1</v>
      </c>
      <c r="D1479" s="0" t="s">
        <v>3667</v>
      </c>
      <c r="E1479" s="0" t="s">
        <v>4373</v>
      </c>
      <c r="F1479" s="0" t="s">
        <v>4356</v>
      </c>
      <c r="G1479" s="0" t="s">
        <v>4357</v>
      </c>
      <c r="H1479" s="0" t="s">
        <v>2288</v>
      </c>
      <c r="I1479" s="0" t="s">
        <v>2123</v>
      </c>
      <c r="J1479" s="0" t="s">
        <v>47</v>
      </c>
      <c r="K1479" s="0" t="s">
        <v>47</v>
      </c>
      <c r="L1479" s="0" t="s">
        <v>47</v>
      </c>
      <c r="M1479" s="0" t="s">
        <v>47</v>
      </c>
      <c r="N1479" s="0" t="n">
        <v>2</v>
      </c>
      <c r="O1479" s="0" t="n">
        <v>50</v>
      </c>
      <c r="P1479" s="0" t="n">
        <v>600</v>
      </c>
      <c r="Q1479" s="0" t="n">
        <v>3.4</v>
      </c>
      <c r="R1479" s="0" t="str">
        <f aca="false">INDEX(Lookup!$B$4:$B$18,MATCH(C1479,Lookup!$A$4:$A$18,0))</f>
        <v>India</v>
      </c>
      <c r="S1479" s="20" t="n">
        <f aca="false">INDEX(Lookup!$D$4:$D$18,MATCH(C1479,Lookup!$A$4:$A$18,0))</f>
        <v>0.012</v>
      </c>
      <c r="T1479" s="21" t="n">
        <f aca="false">ROUND(P1479*S1479,2)</f>
        <v>7.2</v>
      </c>
      <c r="U1479" s="21" t="n">
        <f aca="false">IF(T1479&lt;=10,1,IF(T1479&lt;=20,2,IF(T1479&lt;=30,3,IF(T1479&lt;=40,4,IF(T1479&lt;=50,5,IF(T1479&lt;=100,6,IF(T1479&lt;=250,7,8)))))))</f>
        <v>1</v>
      </c>
      <c r="V1479" s="21" t="n">
        <f aca="false">IF(AND(OR(Dashboard!$T$3="All",R1479=Dashboard!$T$3),OR(Dashboard!$T$4="All",D1479=Dashboard!$T$4)),1,0)</f>
        <v>1</v>
      </c>
      <c r="W1479" s="21" t="n">
        <f aca="false">IF(V1479=1,T1479+ROW()/10000000,0)</f>
        <v>7.2001479</v>
      </c>
    </row>
    <row r="1480" customFormat="false" ht="15" hidden="false" customHeight="false" outlineLevel="0" collapsed="false">
      <c r="A1480" s="0" t="n">
        <v>18427868</v>
      </c>
      <c r="B1480" s="0" t="s">
        <v>4374</v>
      </c>
      <c r="C1480" s="0" t="n">
        <v>1</v>
      </c>
      <c r="D1480" s="0" t="s">
        <v>3667</v>
      </c>
      <c r="E1480" s="0" t="s">
        <v>4375</v>
      </c>
      <c r="F1480" s="0" t="s">
        <v>4356</v>
      </c>
      <c r="G1480" s="0" t="s">
        <v>4357</v>
      </c>
      <c r="H1480" s="0" t="s">
        <v>4376</v>
      </c>
      <c r="I1480" s="0" t="s">
        <v>2123</v>
      </c>
      <c r="J1480" s="0" t="s">
        <v>47</v>
      </c>
      <c r="K1480" s="0" t="s">
        <v>46</v>
      </c>
      <c r="L1480" s="0" t="s">
        <v>47</v>
      </c>
      <c r="M1480" s="0" t="s">
        <v>47</v>
      </c>
      <c r="N1480" s="0" t="n">
        <v>3</v>
      </c>
      <c r="O1480" s="0" t="n">
        <v>150</v>
      </c>
      <c r="P1480" s="0" t="n">
        <v>1000</v>
      </c>
      <c r="Q1480" s="0" t="n">
        <v>4.6</v>
      </c>
      <c r="R1480" s="0" t="str">
        <f aca="false">INDEX(Lookup!$B$4:$B$18,MATCH(C1480,Lookup!$A$4:$A$18,0))</f>
        <v>India</v>
      </c>
      <c r="S1480" s="20" t="n">
        <f aca="false">INDEX(Lookup!$D$4:$D$18,MATCH(C1480,Lookup!$A$4:$A$18,0))</f>
        <v>0.012</v>
      </c>
      <c r="T1480" s="21" t="n">
        <f aca="false">ROUND(P1480*S1480,2)</f>
        <v>12</v>
      </c>
      <c r="U1480" s="21" t="n">
        <f aca="false">IF(T1480&lt;=10,1,IF(T1480&lt;=20,2,IF(T1480&lt;=30,3,IF(T1480&lt;=40,4,IF(T1480&lt;=50,5,IF(T1480&lt;=100,6,IF(T1480&lt;=250,7,8)))))))</f>
        <v>2</v>
      </c>
      <c r="V1480" s="21" t="n">
        <f aca="false">IF(AND(OR(Dashboard!$T$3="All",R1480=Dashboard!$T$3),OR(Dashboard!$T$4="All",D1480=Dashboard!$T$4)),1,0)</f>
        <v>1</v>
      </c>
      <c r="W1480" s="21" t="n">
        <f aca="false">IF(V1480=1,T1480+ROW()/10000000,0)</f>
        <v>12.000148</v>
      </c>
    </row>
    <row r="1481" customFormat="false" ht="15" hidden="false" customHeight="false" outlineLevel="0" collapsed="false">
      <c r="A1481" s="0" t="n">
        <v>2148</v>
      </c>
      <c r="B1481" s="0" t="s">
        <v>4377</v>
      </c>
      <c r="C1481" s="0" t="n">
        <v>1</v>
      </c>
      <c r="D1481" s="0" t="s">
        <v>3667</v>
      </c>
      <c r="E1481" s="0" t="s">
        <v>4378</v>
      </c>
      <c r="F1481" s="0" t="s">
        <v>4356</v>
      </c>
      <c r="G1481" s="0" t="s">
        <v>4357</v>
      </c>
      <c r="H1481" s="0" t="s">
        <v>177</v>
      </c>
      <c r="I1481" s="0" t="s">
        <v>2123</v>
      </c>
      <c r="J1481" s="0" t="s">
        <v>46</v>
      </c>
      <c r="K1481" s="0" t="s">
        <v>46</v>
      </c>
      <c r="L1481" s="0" t="s">
        <v>47</v>
      </c>
      <c r="M1481" s="0" t="s">
        <v>47</v>
      </c>
      <c r="N1481" s="0" t="n">
        <v>4</v>
      </c>
      <c r="O1481" s="0" t="n">
        <v>416</v>
      </c>
      <c r="P1481" s="0" t="n">
        <v>2200</v>
      </c>
      <c r="Q1481" s="0" t="n">
        <v>3.7</v>
      </c>
      <c r="R1481" s="0" t="str">
        <f aca="false">INDEX(Lookup!$B$4:$B$18,MATCH(C1481,Lookup!$A$4:$A$18,0))</f>
        <v>India</v>
      </c>
      <c r="S1481" s="20" t="n">
        <f aca="false">INDEX(Lookup!$D$4:$D$18,MATCH(C1481,Lookup!$A$4:$A$18,0))</f>
        <v>0.012</v>
      </c>
      <c r="T1481" s="21" t="n">
        <f aca="false">ROUND(P1481*S1481,2)</f>
        <v>26.4</v>
      </c>
      <c r="U1481" s="21" t="n">
        <f aca="false">IF(T1481&lt;=10,1,IF(T1481&lt;=20,2,IF(T1481&lt;=30,3,IF(T1481&lt;=40,4,IF(T1481&lt;=50,5,IF(T1481&lt;=100,6,IF(T1481&lt;=250,7,8)))))))</f>
        <v>3</v>
      </c>
      <c r="V1481" s="21" t="n">
        <f aca="false">IF(AND(OR(Dashboard!$T$3="All",R1481=Dashboard!$T$3),OR(Dashboard!$T$4="All",D1481=Dashboard!$T$4)),1,0)</f>
        <v>1</v>
      </c>
      <c r="W1481" s="21" t="n">
        <f aca="false">IF(V1481=1,T1481+ROW()/10000000,0)</f>
        <v>26.4001481</v>
      </c>
    </row>
    <row r="1482" customFormat="false" ht="15" hidden="false" customHeight="false" outlineLevel="0" collapsed="false">
      <c r="A1482" s="0" t="n">
        <v>18450874</v>
      </c>
      <c r="B1482" s="0" t="s">
        <v>4379</v>
      </c>
      <c r="C1482" s="0" t="n">
        <v>1</v>
      </c>
      <c r="D1482" s="0" t="s">
        <v>3667</v>
      </c>
      <c r="E1482" s="0" t="s">
        <v>4380</v>
      </c>
      <c r="F1482" s="0" t="s">
        <v>4356</v>
      </c>
      <c r="G1482" s="0" t="s">
        <v>4357</v>
      </c>
      <c r="H1482" s="0" t="s">
        <v>4381</v>
      </c>
      <c r="I1482" s="0" t="s">
        <v>2123</v>
      </c>
      <c r="J1482" s="0" t="s">
        <v>47</v>
      </c>
      <c r="K1482" s="0" t="s">
        <v>47</v>
      </c>
      <c r="L1482" s="0" t="s">
        <v>47</v>
      </c>
      <c r="M1482" s="0" t="s">
        <v>47</v>
      </c>
      <c r="N1482" s="0" t="n">
        <v>2</v>
      </c>
      <c r="O1482" s="0" t="n">
        <v>32</v>
      </c>
      <c r="P1482" s="0" t="n">
        <v>500</v>
      </c>
      <c r="Q1482" s="0" t="n">
        <v>3.6</v>
      </c>
      <c r="R1482" s="0" t="str">
        <f aca="false">INDEX(Lookup!$B$4:$B$18,MATCH(C1482,Lookup!$A$4:$A$18,0))</f>
        <v>India</v>
      </c>
      <c r="S1482" s="20" t="n">
        <f aca="false">INDEX(Lookup!$D$4:$D$18,MATCH(C1482,Lookup!$A$4:$A$18,0))</f>
        <v>0.012</v>
      </c>
      <c r="T1482" s="21" t="n">
        <f aca="false">ROUND(P1482*S1482,2)</f>
        <v>6</v>
      </c>
      <c r="U1482" s="21" t="n">
        <f aca="false">IF(T1482&lt;=10,1,IF(T1482&lt;=20,2,IF(T1482&lt;=30,3,IF(T1482&lt;=40,4,IF(T1482&lt;=50,5,IF(T1482&lt;=100,6,IF(T1482&lt;=250,7,8)))))))</f>
        <v>1</v>
      </c>
      <c r="V1482" s="21" t="n">
        <f aca="false">IF(AND(OR(Dashboard!$T$3="All",R1482=Dashboard!$T$3),OR(Dashboard!$T$4="All",D1482=Dashboard!$T$4)),1,0)</f>
        <v>1</v>
      </c>
      <c r="W1482" s="21" t="n">
        <f aca="false">IF(V1482=1,T1482+ROW()/10000000,0)</f>
        <v>6.0001482</v>
      </c>
    </row>
    <row r="1483" customFormat="false" ht="15" hidden="false" customHeight="false" outlineLevel="0" collapsed="false">
      <c r="A1483" s="0" t="n">
        <v>18408063</v>
      </c>
      <c r="B1483" s="0" t="s">
        <v>4382</v>
      </c>
      <c r="C1483" s="0" t="n">
        <v>1</v>
      </c>
      <c r="D1483" s="0" t="s">
        <v>3667</v>
      </c>
      <c r="E1483" s="0" t="s">
        <v>4383</v>
      </c>
      <c r="F1483" s="0" t="s">
        <v>4356</v>
      </c>
      <c r="G1483" s="0" t="s">
        <v>4357</v>
      </c>
      <c r="H1483" s="0" t="s">
        <v>2122</v>
      </c>
      <c r="I1483" s="0" t="s">
        <v>2123</v>
      </c>
      <c r="J1483" s="0" t="s">
        <v>47</v>
      </c>
      <c r="K1483" s="0" t="s">
        <v>46</v>
      </c>
      <c r="L1483" s="0" t="s">
        <v>47</v>
      </c>
      <c r="M1483" s="0" t="s">
        <v>47</v>
      </c>
      <c r="N1483" s="0" t="n">
        <v>2</v>
      </c>
      <c r="O1483" s="0" t="n">
        <v>110</v>
      </c>
      <c r="P1483" s="0" t="n">
        <v>900</v>
      </c>
      <c r="Q1483" s="0" t="n">
        <v>3.6</v>
      </c>
      <c r="R1483" s="0" t="str">
        <f aca="false">INDEX(Lookup!$B$4:$B$18,MATCH(C1483,Lookup!$A$4:$A$18,0))</f>
        <v>India</v>
      </c>
      <c r="S1483" s="20" t="n">
        <f aca="false">INDEX(Lookup!$D$4:$D$18,MATCH(C1483,Lookup!$A$4:$A$18,0))</f>
        <v>0.012</v>
      </c>
      <c r="T1483" s="21" t="n">
        <f aca="false">ROUND(P1483*S1483,2)</f>
        <v>10.8</v>
      </c>
      <c r="U1483" s="21" t="n">
        <f aca="false">IF(T1483&lt;=10,1,IF(T1483&lt;=20,2,IF(T1483&lt;=30,3,IF(T1483&lt;=40,4,IF(T1483&lt;=50,5,IF(T1483&lt;=100,6,IF(T1483&lt;=250,7,8)))))))</f>
        <v>2</v>
      </c>
      <c r="V1483" s="21" t="n">
        <f aca="false">IF(AND(OR(Dashboard!$T$3="All",R1483=Dashboard!$T$3),OR(Dashboard!$T$4="All",D1483=Dashboard!$T$4)),1,0)</f>
        <v>1</v>
      </c>
      <c r="W1483" s="21" t="n">
        <f aca="false">IF(V1483=1,T1483+ROW()/10000000,0)</f>
        <v>10.8001483</v>
      </c>
    </row>
    <row r="1484" customFormat="false" ht="15" hidden="false" customHeight="false" outlineLevel="0" collapsed="false">
      <c r="A1484" s="0" t="n">
        <v>18393697</v>
      </c>
      <c r="B1484" s="0" t="s">
        <v>4384</v>
      </c>
      <c r="C1484" s="0" t="n">
        <v>1</v>
      </c>
      <c r="D1484" s="0" t="s">
        <v>3667</v>
      </c>
      <c r="E1484" s="0" t="s">
        <v>4385</v>
      </c>
      <c r="F1484" s="0" t="s">
        <v>4356</v>
      </c>
      <c r="G1484" s="0" t="s">
        <v>4357</v>
      </c>
      <c r="H1484" s="0" t="s">
        <v>177</v>
      </c>
      <c r="I1484" s="0" t="s">
        <v>2123</v>
      </c>
      <c r="J1484" s="0" t="s">
        <v>47</v>
      </c>
      <c r="K1484" s="0" t="s">
        <v>47</v>
      </c>
      <c r="L1484" s="0" t="s">
        <v>47</v>
      </c>
      <c r="M1484" s="0" t="s">
        <v>47</v>
      </c>
      <c r="N1484" s="0" t="n">
        <v>2</v>
      </c>
      <c r="O1484" s="0" t="n">
        <v>74</v>
      </c>
      <c r="P1484" s="0" t="n">
        <v>500</v>
      </c>
      <c r="Q1484" s="0" t="n">
        <v>3.8</v>
      </c>
      <c r="R1484" s="0" t="str">
        <f aca="false">INDEX(Lookup!$B$4:$B$18,MATCH(C1484,Lookup!$A$4:$A$18,0))</f>
        <v>India</v>
      </c>
      <c r="S1484" s="20" t="n">
        <f aca="false">INDEX(Lookup!$D$4:$D$18,MATCH(C1484,Lookup!$A$4:$A$18,0))</f>
        <v>0.012</v>
      </c>
      <c r="T1484" s="21" t="n">
        <f aca="false">ROUND(P1484*S1484,2)</f>
        <v>6</v>
      </c>
      <c r="U1484" s="21" t="n">
        <f aca="false">IF(T1484&lt;=10,1,IF(T1484&lt;=20,2,IF(T1484&lt;=30,3,IF(T1484&lt;=40,4,IF(T1484&lt;=50,5,IF(T1484&lt;=100,6,IF(T1484&lt;=250,7,8)))))))</f>
        <v>1</v>
      </c>
      <c r="V1484" s="21" t="n">
        <f aca="false">IF(AND(OR(Dashboard!$T$3="All",R1484=Dashboard!$T$3),OR(Dashboard!$T$4="All",D1484=Dashboard!$T$4)),1,0)</f>
        <v>1</v>
      </c>
      <c r="W1484" s="21" t="n">
        <f aca="false">IF(V1484=1,T1484+ROW()/10000000,0)</f>
        <v>6.0001484</v>
      </c>
    </row>
    <row r="1485" customFormat="false" ht="15" hidden="false" customHeight="false" outlineLevel="0" collapsed="false">
      <c r="A1485" s="0" t="n">
        <v>8931</v>
      </c>
      <c r="B1485" s="0" t="s">
        <v>4386</v>
      </c>
      <c r="C1485" s="0" t="n">
        <v>1</v>
      </c>
      <c r="D1485" s="0" t="s">
        <v>3667</v>
      </c>
      <c r="E1485" s="0" t="s">
        <v>4357</v>
      </c>
      <c r="F1485" s="0" t="s">
        <v>4356</v>
      </c>
      <c r="G1485" s="0" t="s">
        <v>4357</v>
      </c>
      <c r="H1485" s="0" t="s">
        <v>4387</v>
      </c>
      <c r="I1485" s="0" t="s">
        <v>2123</v>
      </c>
      <c r="J1485" s="0" t="s">
        <v>47</v>
      </c>
      <c r="K1485" s="0" t="s">
        <v>46</v>
      </c>
      <c r="L1485" s="0" t="s">
        <v>47</v>
      </c>
      <c r="M1485" s="0" t="s">
        <v>47</v>
      </c>
      <c r="N1485" s="0" t="n">
        <v>3</v>
      </c>
      <c r="O1485" s="0" t="n">
        <v>81</v>
      </c>
      <c r="P1485" s="0" t="n">
        <v>1500</v>
      </c>
      <c r="Q1485" s="0" t="n">
        <v>3.5</v>
      </c>
      <c r="R1485" s="0" t="str">
        <f aca="false">INDEX(Lookup!$B$4:$B$18,MATCH(C1485,Lookup!$A$4:$A$18,0))</f>
        <v>India</v>
      </c>
      <c r="S1485" s="20" t="n">
        <f aca="false">INDEX(Lookup!$D$4:$D$18,MATCH(C1485,Lookup!$A$4:$A$18,0))</f>
        <v>0.012</v>
      </c>
      <c r="T1485" s="21" t="n">
        <f aca="false">ROUND(P1485*S1485,2)</f>
        <v>18</v>
      </c>
      <c r="U1485" s="21" t="n">
        <f aca="false">IF(T1485&lt;=10,1,IF(T1485&lt;=20,2,IF(T1485&lt;=30,3,IF(T1485&lt;=40,4,IF(T1485&lt;=50,5,IF(T1485&lt;=100,6,IF(T1485&lt;=250,7,8)))))))</f>
        <v>2</v>
      </c>
      <c r="V1485" s="21" t="n">
        <f aca="false">IF(AND(OR(Dashboard!$T$3="All",R1485=Dashboard!$T$3),OR(Dashboard!$T$4="All",D1485=Dashboard!$T$4)),1,0)</f>
        <v>1</v>
      </c>
      <c r="W1485" s="21" t="n">
        <f aca="false">IF(V1485=1,T1485+ROW()/10000000,0)</f>
        <v>18.0001485</v>
      </c>
    </row>
    <row r="1486" customFormat="false" ht="15" hidden="false" customHeight="false" outlineLevel="0" collapsed="false">
      <c r="A1486" s="0" t="n">
        <v>306880</v>
      </c>
      <c r="B1486" s="0" t="s">
        <v>4388</v>
      </c>
      <c r="C1486" s="0" t="n">
        <v>1</v>
      </c>
      <c r="D1486" s="0" t="s">
        <v>3667</v>
      </c>
      <c r="E1486" s="0" t="s">
        <v>4389</v>
      </c>
      <c r="F1486" s="0" t="s">
        <v>4356</v>
      </c>
      <c r="G1486" s="0" t="s">
        <v>4357</v>
      </c>
      <c r="H1486" s="0" t="s">
        <v>153</v>
      </c>
      <c r="I1486" s="0" t="s">
        <v>2123</v>
      </c>
      <c r="J1486" s="0" t="s">
        <v>47</v>
      </c>
      <c r="K1486" s="0" t="s">
        <v>47</v>
      </c>
      <c r="L1486" s="0" t="s">
        <v>47</v>
      </c>
      <c r="M1486" s="0" t="s">
        <v>47</v>
      </c>
      <c r="N1486" s="0" t="n">
        <v>1</v>
      </c>
      <c r="O1486" s="0" t="n">
        <v>116</v>
      </c>
      <c r="P1486" s="0" t="n">
        <v>450</v>
      </c>
      <c r="Q1486" s="0" t="n">
        <v>3.5</v>
      </c>
      <c r="R1486" s="0" t="str">
        <f aca="false">INDEX(Lookup!$B$4:$B$18,MATCH(C1486,Lookup!$A$4:$A$18,0))</f>
        <v>India</v>
      </c>
      <c r="S1486" s="20" t="n">
        <f aca="false">INDEX(Lookup!$D$4:$D$18,MATCH(C1486,Lookup!$A$4:$A$18,0))</f>
        <v>0.012</v>
      </c>
      <c r="T1486" s="21" t="n">
        <f aca="false">ROUND(P1486*S1486,2)</f>
        <v>5.4</v>
      </c>
      <c r="U1486" s="21" t="n">
        <f aca="false">IF(T1486&lt;=10,1,IF(T1486&lt;=20,2,IF(T1486&lt;=30,3,IF(T1486&lt;=40,4,IF(T1486&lt;=50,5,IF(T1486&lt;=100,6,IF(T1486&lt;=250,7,8)))))))</f>
        <v>1</v>
      </c>
      <c r="V1486" s="21" t="n">
        <f aca="false">IF(AND(OR(Dashboard!$T$3="All",R1486=Dashboard!$T$3),OR(Dashboard!$T$4="All",D1486=Dashboard!$T$4)),1,0)</f>
        <v>1</v>
      </c>
      <c r="W1486" s="21" t="n">
        <f aca="false">IF(V1486=1,T1486+ROW()/10000000,0)</f>
        <v>5.4001486</v>
      </c>
    </row>
    <row r="1487" customFormat="false" ht="15" hidden="false" customHeight="false" outlineLevel="0" collapsed="false">
      <c r="A1487" s="0" t="n">
        <v>18408031</v>
      </c>
      <c r="B1487" s="0" t="s">
        <v>4390</v>
      </c>
      <c r="C1487" s="0" t="n">
        <v>1</v>
      </c>
      <c r="D1487" s="0" t="s">
        <v>3667</v>
      </c>
      <c r="E1487" s="0" t="s">
        <v>4357</v>
      </c>
      <c r="F1487" s="0" t="s">
        <v>4356</v>
      </c>
      <c r="G1487" s="0" t="s">
        <v>4357</v>
      </c>
      <c r="H1487" s="0" t="s">
        <v>4219</v>
      </c>
      <c r="I1487" s="0" t="s">
        <v>2123</v>
      </c>
      <c r="J1487" s="0" t="s">
        <v>47</v>
      </c>
      <c r="K1487" s="0" t="s">
        <v>46</v>
      </c>
      <c r="L1487" s="0" t="s">
        <v>47</v>
      </c>
      <c r="M1487" s="0" t="s">
        <v>47</v>
      </c>
      <c r="N1487" s="0" t="n">
        <v>2</v>
      </c>
      <c r="O1487" s="0" t="n">
        <v>36</v>
      </c>
      <c r="P1487" s="0" t="n">
        <v>550</v>
      </c>
      <c r="Q1487" s="0" t="n">
        <v>3.6</v>
      </c>
      <c r="R1487" s="0" t="str">
        <f aca="false">INDEX(Lookup!$B$4:$B$18,MATCH(C1487,Lookup!$A$4:$A$18,0))</f>
        <v>India</v>
      </c>
      <c r="S1487" s="20" t="n">
        <f aca="false">INDEX(Lookup!$D$4:$D$18,MATCH(C1487,Lookup!$A$4:$A$18,0))</f>
        <v>0.012</v>
      </c>
      <c r="T1487" s="21" t="n">
        <f aca="false">ROUND(P1487*S1487,2)</f>
        <v>6.6</v>
      </c>
      <c r="U1487" s="21" t="n">
        <f aca="false">IF(T1487&lt;=10,1,IF(T1487&lt;=20,2,IF(T1487&lt;=30,3,IF(T1487&lt;=40,4,IF(T1487&lt;=50,5,IF(T1487&lt;=100,6,IF(T1487&lt;=250,7,8)))))))</f>
        <v>1</v>
      </c>
      <c r="V1487" s="21" t="n">
        <f aca="false">IF(AND(OR(Dashboard!$T$3="All",R1487=Dashboard!$T$3),OR(Dashboard!$T$4="All",D1487=Dashboard!$T$4)),1,0)</f>
        <v>1</v>
      </c>
      <c r="W1487" s="21" t="n">
        <f aca="false">IF(V1487=1,T1487+ROW()/10000000,0)</f>
        <v>6.6001487</v>
      </c>
    </row>
    <row r="1488" customFormat="false" ht="15" hidden="false" customHeight="false" outlineLevel="0" collapsed="false">
      <c r="A1488" s="0" t="n">
        <v>304897</v>
      </c>
      <c r="B1488" s="0" t="s">
        <v>4391</v>
      </c>
      <c r="C1488" s="0" t="n">
        <v>1</v>
      </c>
      <c r="D1488" s="0" t="s">
        <v>3667</v>
      </c>
      <c r="E1488" s="0" t="s">
        <v>4392</v>
      </c>
      <c r="F1488" s="0" t="s">
        <v>4356</v>
      </c>
      <c r="G1488" s="0" t="s">
        <v>4357</v>
      </c>
      <c r="H1488" s="0" t="s">
        <v>4393</v>
      </c>
      <c r="I1488" s="0" t="s">
        <v>2123</v>
      </c>
      <c r="J1488" s="0" t="s">
        <v>47</v>
      </c>
      <c r="K1488" s="0" t="s">
        <v>47</v>
      </c>
      <c r="L1488" s="0" t="s">
        <v>47</v>
      </c>
      <c r="M1488" s="0" t="s">
        <v>47</v>
      </c>
      <c r="N1488" s="0" t="n">
        <v>2</v>
      </c>
      <c r="O1488" s="0" t="n">
        <v>224</v>
      </c>
      <c r="P1488" s="0" t="n">
        <v>700</v>
      </c>
      <c r="Q1488" s="0" t="n">
        <v>3.7</v>
      </c>
      <c r="R1488" s="0" t="str">
        <f aca="false">INDEX(Lookup!$B$4:$B$18,MATCH(C1488,Lookup!$A$4:$A$18,0))</f>
        <v>India</v>
      </c>
      <c r="S1488" s="20" t="n">
        <f aca="false">INDEX(Lookup!$D$4:$D$18,MATCH(C1488,Lookup!$A$4:$A$18,0))</f>
        <v>0.012</v>
      </c>
      <c r="T1488" s="21" t="n">
        <f aca="false">ROUND(P1488*S1488,2)</f>
        <v>8.4</v>
      </c>
      <c r="U1488" s="21" t="n">
        <f aca="false">IF(T1488&lt;=10,1,IF(T1488&lt;=20,2,IF(T1488&lt;=30,3,IF(T1488&lt;=40,4,IF(T1488&lt;=50,5,IF(T1488&lt;=100,6,IF(T1488&lt;=250,7,8)))))))</f>
        <v>1</v>
      </c>
      <c r="V1488" s="21" t="n">
        <f aca="false">IF(AND(OR(Dashboard!$T$3="All",R1488=Dashboard!$T$3),OR(Dashboard!$T$4="All",D1488=Dashboard!$T$4)),1,0)</f>
        <v>1</v>
      </c>
      <c r="W1488" s="21" t="n">
        <f aca="false">IF(V1488=1,T1488+ROW()/10000000,0)</f>
        <v>8.4001488</v>
      </c>
    </row>
    <row r="1489" customFormat="false" ht="15" hidden="false" customHeight="false" outlineLevel="0" collapsed="false">
      <c r="A1489" s="0" t="n">
        <v>309136</v>
      </c>
      <c r="B1489" s="0" t="s">
        <v>3917</v>
      </c>
      <c r="C1489" s="0" t="n">
        <v>1</v>
      </c>
      <c r="D1489" s="0" t="s">
        <v>3667</v>
      </c>
      <c r="E1489" s="0" t="s">
        <v>4394</v>
      </c>
      <c r="F1489" s="0" t="s">
        <v>4356</v>
      </c>
      <c r="G1489" s="0" t="s">
        <v>4357</v>
      </c>
      <c r="H1489" s="0" t="s">
        <v>69</v>
      </c>
      <c r="I1489" s="0" t="s">
        <v>2123</v>
      </c>
      <c r="J1489" s="0" t="s">
        <v>47</v>
      </c>
      <c r="K1489" s="0" t="s">
        <v>47</v>
      </c>
      <c r="L1489" s="0" t="s">
        <v>47</v>
      </c>
      <c r="M1489" s="0" t="s">
        <v>47</v>
      </c>
      <c r="N1489" s="0" t="n">
        <v>3</v>
      </c>
      <c r="O1489" s="0" t="n">
        <v>148</v>
      </c>
      <c r="P1489" s="0" t="n">
        <v>1500</v>
      </c>
      <c r="Q1489" s="0" t="n">
        <v>3.6</v>
      </c>
      <c r="R1489" s="0" t="str">
        <f aca="false">INDEX(Lookup!$B$4:$B$18,MATCH(C1489,Lookup!$A$4:$A$18,0))</f>
        <v>India</v>
      </c>
      <c r="S1489" s="20" t="n">
        <f aca="false">INDEX(Lookup!$D$4:$D$18,MATCH(C1489,Lookup!$A$4:$A$18,0))</f>
        <v>0.012</v>
      </c>
      <c r="T1489" s="21" t="n">
        <f aca="false">ROUND(P1489*S1489,2)</f>
        <v>18</v>
      </c>
      <c r="U1489" s="21" t="n">
        <f aca="false">IF(T1489&lt;=10,1,IF(T1489&lt;=20,2,IF(T1489&lt;=30,3,IF(T1489&lt;=40,4,IF(T1489&lt;=50,5,IF(T1489&lt;=100,6,IF(T1489&lt;=250,7,8)))))))</f>
        <v>2</v>
      </c>
      <c r="V1489" s="21" t="n">
        <f aca="false">IF(AND(OR(Dashboard!$T$3="All",R1489=Dashboard!$T$3),OR(Dashboard!$T$4="All",D1489=Dashboard!$T$4)),1,0)</f>
        <v>1</v>
      </c>
      <c r="W1489" s="21" t="n">
        <f aca="false">IF(V1489=1,T1489+ROW()/10000000,0)</f>
        <v>18.0001489</v>
      </c>
    </row>
    <row r="1490" customFormat="false" ht="15" hidden="false" customHeight="false" outlineLevel="0" collapsed="false">
      <c r="A1490" s="0" t="n">
        <v>307580</v>
      </c>
      <c r="B1490" s="0" t="s">
        <v>4395</v>
      </c>
      <c r="C1490" s="0" t="n">
        <v>1</v>
      </c>
      <c r="D1490" s="0" t="s">
        <v>3667</v>
      </c>
      <c r="E1490" s="0" t="s">
        <v>4396</v>
      </c>
      <c r="F1490" s="0" t="s">
        <v>4356</v>
      </c>
      <c r="G1490" s="0" t="s">
        <v>4357</v>
      </c>
      <c r="H1490" s="0" t="s">
        <v>4397</v>
      </c>
      <c r="I1490" s="0" t="s">
        <v>2123</v>
      </c>
      <c r="J1490" s="0" t="s">
        <v>46</v>
      </c>
      <c r="K1490" s="0" t="s">
        <v>46</v>
      </c>
      <c r="L1490" s="0" t="s">
        <v>47</v>
      </c>
      <c r="M1490" s="0" t="s">
        <v>47</v>
      </c>
      <c r="N1490" s="0" t="n">
        <v>4</v>
      </c>
      <c r="O1490" s="0" t="n">
        <v>280</v>
      </c>
      <c r="P1490" s="0" t="n">
        <v>2000</v>
      </c>
      <c r="Q1490" s="0" t="n">
        <v>3.9</v>
      </c>
      <c r="R1490" s="0" t="str">
        <f aca="false">INDEX(Lookup!$B$4:$B$18,MATCH(C1490,Lookup!$A$4:$A$18,0))</f>
        <v>India</v>
      </c>
      <c r="S1490" s="20" t="n">
        <f aca="false">INDEX(Lookup!$D$4:$D$18,MATCH(C1490,Lookup!$A$4:$A$18,0))</f>
        <v>0.012</v>
      </c>
      <c r="T1490" s="21" t="n">
        <f aca="false">ROUND(P1490*S1490,2)</f>
        <v>24</v>
      </c>
      <c r="U1490" s="21" t="n">
        <f aca="false">IF(T1490&lt;=10,1,IF(T1490&lt;=20,2,IF(T1490&lt;=30,3,IF(T1490&lt;=40,4,IF(T1490&lt;=50,5,IF(T1490&lt;=100,6,IF(T1490&lt;=250,7,8)))))))</f>
        <v>3</v>
      </c>
      <c r="V1490" s="21" t="n">
        <f aca="false">IF(AND(OR(Dashboard!$T$3="All",R1490=Dashboard!$T$3),OR(Dashboard!$T$4="All",D1490=Dashboard!$T$4)),1,0)</f>
        <v>1</v>
      </c>
      <c r="W1490" s="21" t="n">
        <f aca="false">IF(V1490=1,T1490+ROW()/10000000,0)</f>
        <v>24.000149</v>
      </c>
    </row>
    <row r="1491" customFormat="false" ht="15" hidden="false" customHeight="false" outlineLevel="0" collapsed="false">
      <c r="A1491" s="0" t="n">
        <v>18430557</v>
      </c>
      <c r="B1491" s="0" t="s">
        <v>4398</v>
      </c>
      <c r="C1491" s="0" t="n">
        <v>1</v>
      </c>
      <c r="D1491" s="0" t="s">
        <v>3667</v>
      </c>
      <c r="E1491" s="0" t="s">
        <v>4399</v>
      </c>
      <c r="F1491" s="0" t="s">
        <v>4356</v>
      </c>
      <c r="G1491" s="0" t="s">
        <v>4357</v>
      </c>
      <c r="H1491" s="0" t="s">
        <v>4400</v>
      </c>
      <c r="I1491" s="0" t="s">
        <v>2123</v>
      </c>
      <c r="J1491" s="0" t="s">
        <v>46</v>
      </c>
      <c r="K1491" s="0" t="s">
        <v>47</v>
      </c>
      <c r="L1491" s="0" t="s">
        <v>47</v>
      </c>
      <c r="M1491" s="0" t="s">
        <v>47</v>
      </c>
      <c r="N1491" s="0" t="n">
        <v>3</v>
      </c>
      <c r="O1491" s="0" t="n">
        <v>67</v>
      </c>
      <c r="P1491" s="0" t="n">
        <v>1700</v>
      </c>
      <c r="Q1491" s="0" t="n">
        <v>3.9</v>
      </c>
      <c r="R1491" s="0" t="str">
        <f aca="false">INDEX(Lookup!$B$4:$B$18,MATCH(C1491,Lookup!$A$4:$A$18,0))</f>
        <v>India</v>
      </c>
      <c r="S1491" s="20" t="n">
        <f aca="false">INDEX(Lookup!$D$4:$D$18,MATCH(C1491,Lookup!$A$4:$A$18,0))</f>
        <v>0.012</v>
      </c>
      <c r="T1491" s="21" t="n">
        <f aca="false">ROUND(P1491*S1491,2)</f>
        <v>20.4</v>
      </c>
      <c r="U1491" s="21" t="n">
        <f aca="false">IF(T1491&lt;=10,1,IF(T1491&lt;=20,2,IF(T1491&lt;=30,3,IF(T1491&lt;=40,4,IF(T1491&lt;=50,5,IF(T1491&lt;=100,6,IF(T1491&lt;=250,7,8)))))))</f>
        <v>3</v>
      </c>
      <c r="V1491" s="21" t="n">
        <f aca="false">IF(AND(OR(Dashboard!$T$3="All",R1491=Dashboard!$T$3),OR(Dashboard!$T$4="All",D1491=Dashboard!$T$4)),1,0)</f>
        <v>1</v>
      </c>
      <c r="W1491" s="21" t="n">
        <f aca="false">IF(V1491=1,T1491+ROW()/10000000,0)</f>
        <v>20.4001491</v>
      </c>
    </row>
    <row r="1492" customFormat="false" ht="15" hidden="false" customHeight="false" outlineLevel="0" collapsed="false">
      <c r="A1492" s="0" t="n">
        <v>18441771</v>
      </c>
      <c r="B1492" s="0" t="s">
        <v>4401</v>
      </c>
      <c r="C1492" s="0" t="n">
        <v>1</v>
      </c>
      <c r="D1492" s="0" t="s">
        <v>3667</v>
      </c>
      <c r="E1492" s="0" t="s">
        <v>4402</v>
      </c>
      <c r="F1492" s="0" t="s">
        <v>4356</v>
      </c>
      <c r="G1492" s="0" t="s">
        <v>4357</v>
      </c>
      <c r="H1492" s="0" t="s">
        <v>4403</v>
      </c>
      <c r="I1492" s="0" t="s">
        <v>2123</v>
      </c>
      <c r="J1492" s="0" t="s">
        <v>46</v>
      </c>
      <c r="K1492" s="0" t="s">
        <v>47</v>
      </c>
      <c r="L1492" s="0" t="s">
        <v>47</v>
      </c>
      <c r="M1492" s="0" t="s">
        <v>47</v>
      </c>
      <c r="N1492" s="0" t="n">
        <v>4</v>
      </c>
      <c r="O1492" s="0" t="n">
        <v>45</v>
      </c>
      <c r="P1492" s="0" t="n">
        <v>2000</v>
      </c>
      <c r="Q1492" s="0" t="n">
        <v>3.7</v>
      </c>
      <c r="R1492" s="0" t="str">
        <f aca="false">INDEX(Lookup!$B$4:$B$18,MATCH(C1492,Lookup!$A$4:$A$18,0))</f>
        <v>India</v>
      </c>
      <c r="S1492" s="20" t="n">
        <f aca="false">INDEX(Lookup!$D$4:$D$18,MATCH(C1492,Lookup!$A$4:$A$18,0))</f>
        <v>0.012</v>
      </c>
      <c r="T1492" s="21" t="n">
        <f aca="false">ROUND(P1492*S1492,2)</f>
        <v>24</v>
      </c>
      <c r="U1492" s="21" t="n">
        <f aca="false">IF(T1492&lt;=10,1,IF(T1492&lt;=20,2,IF(T1492&lt;=30,3,IF(T1492&lt;=40,4,IF(T1492&lt;=50,5,IF(T1492&lt;=100,6,IF(T1492&lt;=250,7,8)))))))</f>
        <v>3</v>
      </c>
      <c r="V1492" s="21" t="n">
        <f aca="false">IF(AND(OR(Dashboard!$T$3="All",R1492=Dashboard!$T$3),OR(Dashboard!$T$4="All",D1492=Dashboard!$T$4)),1,0)</f>
        <v>1</v>
      </c>
      <c r="W1492" s="21" t="n">
        <f aca="false">IF(V1492=1,T1492+ROW()/10000000,0)</f>
        <v>24.0001492</v>
      </c>
    </row>
    <row r="1493" customFormat="false" ht="15" hidden="false" customHeight="false" outlineLevel="0" collapsed="false">
      <c r="A1493" s="0" t="n">
        <v>18460311</v>
      </c>
      <c r="B1493" s="0" t="s">
        <v>4404</v>
      </c>
      <c r="C1493" s="0" t="n">
        <v>1</v>
      </c>
      <c r="D1493" s="0" t="s">
        <v>3667</v>
      </c>
      <c r="E1493" s="0" t="s">
        <v>4405</v>
      </c>
      <c r="F1493" s="0" t="s">
        <v>4356</v>
      </c>
      <c r="G1493" s="0" t="s">
        <v>4357</v>
      </c>
      <c r="H1493" s="0" t="s">
        <v>2288</v>
      </c>
      <c r="I1493" s="0" t="s">
        <v>2123</v>
      </c>
      <c r="J1493" s="0" t="s">
        <v>47</v>
      </c>
      <c r="K1493" s="0" t="s">
        <v>46</v>
      </c>
      <c r="L1493" s="0" t="s">
        <v>47</v>
      </c>
      <c r="M1493" s="0" t="s">
        <v>47</v>
      </c>
      <c r="N1493" s="0" t="n">
        <v>2</v>
      </c>
      <c r="O1493" s="0" t="n">
        <v>27</v>
      </c>
      <c r="P1493" s="0" t="n">
        <v>700</v>
      </c>
      <c r="Q1493" s="0" t="n">
        <v>3.5</v>
      </c>
      <c r="R1493" s="0" t="str">
        <f aca="false">INDEX(Lookup!$B$4:$B$18,MATCH(C1493,Lookup!$A$4:$A$18,0))</f>
        <v>India</v>
      </c>
      <c r="S1493" s="20" t="n">
        <f aca="false">INDEX(Lookup!$D$4:$D$18,MATCH(C1493,Lookup!$A$4:$A$18,0))</f>
        <v>0.012</v>
      </c>
      <c r="T1493" s="21" t="n">
        <f aca="false">ROUND(P1493*S1493,2)</f>
        <v>8.4</v>
      </c>
      <c r="U1493" s="21" t="n">
        <f aca="false">IF(T1493&lt;=10,1,IF(T1493&lt;=20,2,IF(T1493&lt;=30,3,IF(T1493&lt;=40,4,IF(T1493&lt;=50,5,IF(T1493&lt;=100,6,IF(T1493&lt;=250,7,8)))))))</f>
        <v>1</v>
      </c>
      <c r="V1493" s="21" t="n">
        <f aca="false">IF(AND(OR(Dashboard!$T$3="All",R1493=Dashboard!$T$3),OR(Dashboard!$T$4="All",D1493=Dashboard!$T$4)),1,0)</f>
        <v>1</v>
      </c>
      <c r="W1493" s="21" t="n">
        <f aca="false">IF(V1493=1,T1493+ROW()/10000000,0)</f>
        <v>8.4001493</v>
      </c>
    </row>
    <row r="1494" customFormat="false" ht="15" hidden="false" customHeight="false" outlineLevel="0" collapsed="false">
      <c r="A1494" s="0" t="n">
        <v>18161583</v>
      </c>
      <c r="B1494" s="0" t="s">
        <v>4406</v>
      </c>
      <c r="C1494" s="0" t="n">
        <v>1</v>
      </c>
      <c r="D1494" s="0" t="s">
        <v>3667</v>
      </c>
      <c r="E1494" s="0" t="s">
        <v>4407</v>
      </c>
      <c r="F1494" s="0" t="s">
        <v>4356</v>
      </c>
      <c r="G1494" s="0" t="s">
        <v>4357</v>
      </c>
      <c r="H1494" s="0" t="s">
        <v>4408</v>
      </c>
      <c r="I1494" s="0" t="s">
        <v>2123</v>
      </c>
      <c r="J1494" s="0" t="s">
        <v>47</v>
      </c>
      <c r="K1494" s="0" t="s">
        <v>46</v>
      </c>
      <c r="L1494" s="0" t="s">
        <v>47</v>
      </c>
      <c r="M1494" s="0" t="s">
        <v>47</v>
      </c>
      <c r="N1494" s="0" t="n">
        <v>2</v>
      </c>
      <c r="O1494" s="0" t="n">
        <v>241</v>
      </c>
      <c r="P1494" s="0" t="n">
        <v>850</v>
      </c>
      <c r="Q1494" s="0" t="n">
        <v>3.6</v>
      </c>
      <c r="R1494" s="0" t="str">
        <f aca="false">INDEX(Lookup!$B$4:$B$18,MATCH(C1494,Lookup!$A$4:$A$18,0))</f>
        <v>India</v>
      </c>
      <c r="S1494" s="20" t="n">
        <f aca="false">INDEX(Lookup!$D$4:$D$18,MATCH(C1494,Lookup!$A$4:$A$18,0))</f>
        <v>0.012</v>
      </c>
      <c r="T1494" s="21" t="n">
        <f aca="false">ROUND(P1494*S1494,2)</f>
        <v>10.2</v>
      </c>
      <c r="U1494" s="21" t="n">
        <f aca="false">IF(T1494&lt;=10,1,IF(T1494&lt;=20,2,IF(T1494&lt;=30,3,IF(T1494&lt;=40,4,IF(T1494&lt;=50,5,IF(T1494&lt;=100,6,IF(T1494&lt;=250,7,8)))))))</f>
        <v>2</v>
      </c>
      <c r="V1494" s="21" t="n">
        <f aca="false">IF(AND(OR(Dashboard!$T$3="All",R1494=Dashboard!$T$3),OR(Dashboard!$T$4="All",D1494=Dashboard!$T$4)),1,0)</f>
        <v>1</v>
      </c>
      <c r="W1494" s="21" t="n">
        <f aca="false">IF(V1494=1,T1494+ROW()/10000000,0)</f>
        <v>10.2001494</v>
      </c>
    </row>
    <row r="1495" customFormat="false" ht="15" hidden="false" customHeight="false" outlineLevel="0" collapsed="false">
      <c r="A1495" s="0" t="n">
        <v>18237346</v>
      </c>
      <c r="B1495" s="0" t="s">
        <v>4409</v>
      </c>
      <c r="C1495" s="0" t="n">
        <v>1</v>
      </c>
      <c r="D1495" s="0" t="s">
        <v>3667</v>
      </c>
      <c r="E1495" s="0" t="s">
        <v>4410</v>
      </c>
      <c r="F1495" s="0" t="s">
        <v>4356</v>
      </c>
      <c r="G1495" s="0" t="s">
        <v>4357</v>
      </c>
      <c r="H1495" s="0" t="s">
        <v>4411</v>
      </c>
      <c r="I1495" s="0" t="s">
        <v>2123</v>
      </c>
      <c r="J1495" s="0" t="s">
        <v>47</v>
      </c>
      <c r="K1495" s="0" t="s">
        <v>46</v>
      </c>
      <c r="L1495" s="0" t="s">
        <v>47</v>
      </c>
      <c r="M1495" s="0" t="s">
        <v>47</v>
      </c>
      <c r="N1495" s="0" t="n">
        <v>3</v>
      </c>
      <c r="O1495" s="0" t="n">
        <v>146</v>
      </c>
      <c r="P1495" s="0" t="n">
        <v>1200</v>
      </c>
      <c r="Q1495" s="0" t="n">
        <v>4.2</v>
      </c>
      <c r="R1495" s="0" t="str">
        <f aca="false">INDEX(Lookup!$B$4:$B$18,MATCH(C1495,Lookup!$A$4:$A$18,0))</f>
        <v>India</v>
      </c>
      <c r="S1495" s="20" t="n">
        <f aca="false">INDEX(Lookup!$D$4:$D$18,MATCH(C1495,Lookup!$A$4:$A$18,0))</f>
        <v>0.012</v>
      </c>
      <c r="T1495" s="21" t="n">
        <f aca="false">ROUND(P1495*S1495,2)</f>
        <v>14.4</v>
      </c>
      <c r="U1495" s="21" t="n">
        <f aca="false">IF(T1495&lt;=10,1,IF(T1495&lt;=20,2,IF(T1495&lt;=30,3,IF(T1495&lt;=40,4,IF(T1495&lt;=50,5,IF(T1495&lt;=100,6,IF(T1495&lt;=250,7,8)))))))</f>
        <v>2</v>
      </c>
      <c r="V1495" s="21" t="n">
        <f aca="false">IF(AND(OR(Dashboard!$T$3="All",R1495=Dashboard!$T$3),OR(Dashboard!$T$4="All",D1495=Dashboard!$T$4)),1,0)</f>
        <v>1</v>
      </c>
      <c r="W1495" s="21" t="n">
        <f aca="false">IF(V1495=1,T1495+ROW()/10000000,0)</f>
        <v>14.4001495</v>
      </c>
    </row>
    <row r="1496" customFormat="false" ht="15" hidden="false" customHeight="false" outlineLevel="0" collapsed="false">
      <c r="A1496" s="0" t="n">
        <v>311662</v>
      </c>
      <c r="B1496" s="0" t="s">
        <v>2208</v>
      </c>
      <c r="C1496" s="0" t="n">
        <v>1</v>
      </c>
      <c r="D1496" s="0" t="s">
        <v>3667</v>
      </c>
      <c r="E1496" s="0" t="s">
        <v>4412</v>
      </c>
      <c r="F1496" s="0" t="s">
        <v>4356</v>
      </c>
      <c r="G1496" s="0" t="s">
        <v>4357</v>
      </c>
      <c r="H1496" s="0" t="s">
        <v>4413</v>
      </c>
      <c r="I1496" s="0" t="s">
        <v>2123</v>
      </c>
      <c r="J1496" s="0" t="s">
        <v>46</v>
      </c>
      <c r="K1496" s="0" t="s">
        <v>46</v>
      </c>
      <c r="L1496" s="0" t="s">
        <v>47</v>
      </c>
      <c r="M1496" s="0" t="s">
        <v>47</v>
      </c>
      <c r="N1496" s="0" t="n">
        <v>3</v>
      </c>
      <c r="O1496" s="0" t="n">
        <v>259</v>
      </c>
      <c r="P1496" s="0" t="n">
        <v>1000</v>
      </c>
      <c r="Q1496" s="0" t="n">
        <v>4</v>
      </c>
      <c r="R1496" s="0" t="str">
        <f aca="false">INDEX(Lookup!$B$4:$B$18,MATCH(C1496,Lookup!$A$4:$A$18,0))</f>
        <v>India</v>
      </c>
      <c r="S1496" s="20" t="n">
        <f aca="false">INDEX(Lookup!$D$4:$D$18,MATCH(C1496,Lookup!$A$4:$A$18,0))</f>
        <v>0.012</v>
      </c>
      <c r="T1496" s="21" t="n">
        <f aca="false">ROUND(P1496*S1496,2)</f>
        <v>12</v>
      </c>
      <c r="U1496" s="21" t="n">
        <f aca="false">IF(T1496&lt;=10,1,IF(T1496&lt;=20,2,IF(T1496&lt;=30,3,IF(T1496&lt;=40,4,IF(T1496&lt;=50,5,IF(T1496&lt;=100,6,IF(T1496&lt;=250,7,8)))))))</f>
        <v>2</v>
      </c>
      <c r="V1496" s="21" t="n">
        <f aca="false">IF(AND(OR(Dashboard!$T$3="All",R1496=Dashboard!$T$3),OR(Dashboard!$T$4="All",D1496=Dashboard!$T$4)),1,0)</f>
        <v>1</v>
      </c>
      <c r="W1496" s="21" t="n">
        <f aca="false">IF(V1496=1,T1496+ROW()/10000000,0)</f>
        <v>12.0001496</v>
      </c>
    </row>
    <row r="1497" customFormat="false" ht="15" hidden="false" customHeight="false" outlineLevel="0" collapsed="false">
      <c r="A1497" s="0" t="n">
        <v>18430602</v>
      </c>
      <c r="B1497" s="0" t="s">
        <v>4414</v>
      </c>
      <c r="C1497" s="0" t="n">
        <v>1</v>
      </c>
      <c r="D1497" s="0" t="s">
        <v>3667</v>
      </c>
      <c r="E1497" s="0" t="s">
        <v>4357</v>
      </c>
      <c r="F1497" s="0" t="s">
        <v>4356</v>
      </c>
      <c r="G1497" s="0" t="s">
        <v>4357</v>
      </c>
      <c r="H1497" s="0" t="s">
        <v>4415</v>
      </c>
      <c r="I1497" s="0" t="s">
        <v>2123</v>
      </c>
      <c r="J1497" s="0" t="s">
        <v>47</v>
      </c>
      <c r="K1497" s="0" t="s">
        <v>46</v>
      </c>
      <c r="L1497" s="0" t="s">
        <v>47</v>
      </c>
      <c r="M1497" s="0" t="s">
        <v>47</v>
      </c>
      <c r="N1497" s="0" t="n">
        <v>2</v>
      </c>
      <c r="O1497" s="0" t="n">
        <v>20</v>
      </c>
      <c r="P1497" s="0" t="n">
        <v>700</v>
      </c>
      <c r="Q1497" s="0" t="n">
        <v>4</v>
      </c>
      <c r="R1497" s="0" t="str">
        <f aca="false">INDEX(Lookup!$B$4:$B$18,MATCH(C1497,Lookup!$A$4:$A$18,0))</f>
        <v>India</v>
      </c>
      <c r="S1497" s="20" t="n">
        <f aca="false">INDEX(Lookup!$D$4:$D$18,MATCH(C1497,Lookup!$A$4:$A$18,0))</f>
        <v>0.012</v>
      </c>
      <c r="T1497" s="21" t="n">
        <f aca="false">ROUND(P1497*S1497,2)</f>
        <v>8.4</v>
      </c>
      <c r="U1497" s="21" t="n">
        <f aca="false">IF(T1497&lt;=10,1,IF(T1497&lt;=20,2,IF(T1497&lt;=30,3,IF(T1497&lt;=40,4,IF(T1497&lt;=50,5,IF(T1497&lt;=100,6,IF(T1497&lt;=250,7,8)))))))</f>
        <v>1</v>
      </c>
      <c r="V1497" s="21" t="n">
        <f aca="false">IF(AND(OR(Dashboard!$T$3="All",R1497=Dashboard!$T$3),OR(Dashboard!$T$4="All",D1497=Dashboard!$T$4)),1,0)</f>
        <v>1</v>
      </c>
      <c r="W1497" s="21" t="n">
        <f aca="false">IF(V1497=1,T1497+ROW()/10000000,0)</f>
        <v>8.4001497</v>
      </c>
    </row>
    <row r="1498" customFormat="false" ht="15" hidden="false" customHeight="false" outlineLevel="0" collapsed="false">
      <c r="A1498" s="0" t="n">
        <v>5172</v>
      </c>
      <c r="B1498" s="0" t="s">
        <v>4416</v>
      </c>
      <c r="C1498" s="0" t="n">
        <v>1</v>
      </c>
      <c r="D1498" s="0" t="s">
        <v>3667</v>
      </c>
      <c r="E1498" s="0" t="s">
        <v>4417</v>
      </c>
      <c r="F1498" s="0" t="s">
        <v>4418</v>
      </c>
      <c r="G1498" s="0" t="s">
        <v>4419</v>
      </c>
      <c r="H1498" s="0" t="s">
        <v>4420</v>
      </c>
      <c r="I1498" s="0" t="s">
        <v>2123</v>
      </c>
      <c r="J1498" s="0" t="s">
        <v>47</v>
      </c>
      <c r="K1498" s="0" t="s">
        <v>46</v>
      </c>
      <c r="L1498" s="0" t="s">
        <v>47</v>
      </c>
      <c r="M1498" s="0" t="s">
        <v>47</v>
      </c>
      <c r="N1498" s="0" t="n">
        <v>2</v>
      </c>
      <c r="O1498" s="0" t="n">
        <v>138</v>
      </c>
      <c r="P1498" s="0" t="n">
        <v>500</v>
      </c>
      <c r="Q1498" s="0" t="n">
        <v>3.1</v>
      </c>
      <c r="R1498" s="0" t="str">
        <f aca="false">INDEX(Lookup!$B$4:$B$18,MATCH(C1498,Lookup!$A$4:$A$18,0))</f>
        <v>India</v>
      </c>
      <c r="S1498" s="20" t="n">
        <f aca="false">INDEX(Lookup!$D$4:$D$18,MATCH(C1498,Lookup!$A$4:$A$18,0))</f>
        <v>0.012</v>
      </c>
      <c r="T1498" s="21" t="n">
        <f aca="false">ROUND(P1498*S1498,2)</f>
        <v>6</v>
      </c>
      <c r="U1498" s="21" t="n">
        <f aca="false">IF(T1498&lt;=10,1,IF(T1498&lt;=20,2,IF(T1498&lt;=30,3,IF(T1498&lt;=40,4,IF(T1498&lt;=50,5,IF(T1498&lt;=100,6,IF(T1498&lt;=250,7,8)))))))</f>
        <v>1</v>
      </c>
      <c r="V1498" s="21" t="n">
        <f aca="false">IF(AND(OR(Dashboard!$T$3="All",R1498=Dashboard!$T$3),OR(Dashboard!$T$4="All",D1498=Dashboard!$T$4)),1,0)</f>
        <v>1</v>
      </c>
      <c r="W1498" s="21" t="n">
        <f aca="false">IF(V1498=1,T1498+ROW()/10000000,0)</f>
        <v>6.0001498</v>
      </c>
    </row>
    <row r="1499" customFormat="false" ht="15" hidden="false" customHeight="false" outlineLevel="0" collapsed="false">
      <c r="A1499" s="0" t="n">
        <v>6643</v>
      </c>
      <c r="B1499" s="0" t="s">
        <v>2300</v>
      </c>
      <c r="C1499" s="0" t="n">
        <v>1</v>
      </c>
      <c r="D1499" s="0" t="s">
        <v>3667</v>
      </c>
      <c r="E1499" s="0" t="s">
        <v>4421</v>
      </c>
      <c r="F1499" s="0" t="s">
        <v>4418</v>
      </c>
      <c r="G1499" s="0" t="s">
        <v>4419</v>
      </c>
      <c r="H1499" s="0" t="s">
        <v>3005</v>
      </c>
      <c r="I1499" s="0" t="s">
        <v>2123</v>
      </c>
      <c r="J1499" s="0" t="s">
        <v>47</v>
      </c>
      <c r="K1499" s="0" t="s">
        <v>46</v>
      </c>
      <c r="L1499" s="0" t="s">
        <v>47</v>
      </c>
      <c r="M1499" s="0" t="s">
        <v>47</v>
      </c>
      <c r="N1499" s="0" t="n">
        <v>2</v>
      </c>
      <c r="O1499" s="0" t="n">
        <v>101</v>
      </c>
      <c r="P1499" s="0" t="n">
        <v>500</v>
      </c>
      <c r="Q1499" s="0" t="n">
        <v>2.8</v>
      </c>
      <c r="R1499" s="0" t="str">
        <f aca="false">INDEX(Lookup!$B$4:$B$18,MATCH(C1499,Lookup!$A$4:$A$18,0))</f>
        <v>India</v>
      </c>
      <c r="S1499" s="20" t="n">
        <f aca="false">INDEX(Lookup!$D$4:$D$18,MATCH(C1499,Lookup!$A$4:$A$18,0))</f>
        <v>0.012</v>
      </c>
      <c r="T1499" s="21" t="n">
        <f aca="false">ROUND(P1499*S1499,2)</f>
        <v>6</v>
      </c>
      <c r="U1499" s="21" t="n">
        <f aca="false">IF(T1499&lt;=10,1,IF(T1499&lt;=20,2,IF(T1499&lt;=30,3,IF(T1499&lt;=40,4,IF(T1499&lt;=50,5,IF(T1499&lt;=100,6,IF(T1499&lt;=250,7,8)))))))</f>
        <v>1</v>
      </c>
      <c r="V1499" s="21" t="n">
        <f aca="false">IF(AND(OR(Dashboard!$T$3="All",R1499=Dashboard!$T$3),OR(Dashboard!$T$4="All",D1499=Dashboard!$T$4)),1,0)</f>
        <v>1</v>
      </c>
      <c r="W1499" s="21" t="n">
        <f aca="false">IF(V1499=1,T1499+ROW()/10000000,0)</f>
        <v>6.0001499</v>
      </c>
    </row>
    <row r="1500" customFormat="false" ht="15" hidden="false" customHeight="false" outlineLevel="0" collapsed="false">
      <c r="A1500" s="0" t="n">
        <v>300978</v>
      </c>
      <c r="B1500" s="0" t="s">
        <v>4422</v>
      </c>
      <c r="C1500" s="0" t="n">
        <v>1</v>
      </c>
      <c r="D1500" s="0" t="s">
        <v>3667</v>
      </c>
      <c r="E1500" s="0" t="s">
        <v>4423</v>
      </c>
      <c r="F1500" s="0" t="s">
        <v>4418</v>
      </c>
      <c r="G1500" s="0" t="s">
        <v>4419</v>
      </c>
      <c r="H1500" s="0" t="s">
        <v>2438</v>
      </c>
      <c r="I1500" s="0" t="s">
        <v>2123</v>
      </c>
      <c r="J1500" s="0" t="s">
        <v>47</v>
      </c>
      <c r="K1500" s="0" t="s">
        <v>47</v>
      </c>
      <c r="L1500" s="0" t="s">
        <v>47</v>
      </c>
      <c r="M1500" s="0" t="s">
        <v>47</v>
      </c>
      <c r="N1500" s="0" t="n">
        <v>1</v>
      </c>
      <c r="O1500" s="0" t="n">
        <v>94</v>
      </c>
      <c r="P1500" s="0" t="n">
        <v>400</v>
      </c>
      <c r="Q1500" s="0" t="n">
        <v>3.1</v>
      </c>
      <c r="R1500" s="0" t="str">
        <f aca="false">INDEX(Lookup!$B$4:$B$18,MATCH(C1500,Lookup!$A$4:$A$18,0))</f>
        <v>India</v>
      </c>
      <c r="S1500" s="20" t="n">
        <f aca="false">INDEX(Lookup!$D$4:$D$18,MATCH(C1500,Lookup!$A$4:$A$18,0))</f>
        <v>0.012</v>
      </c>
      <c r="T1500" s="21" t="n">
        <f aca="false">ROUND(P1500*S1500,2)</f>
        <v>4.8</v>
      </c>
      <c r="U1500" s="21" t="n">
        <f aca="false">IF(T1500&lt;=10,1,IF(T1500&lt;=20,2,IF(T1500&lt;=30,3,IF(T1500&lt;=40,4,IF(T1500&lt;=50,5,IF(T1500&lt;=100,6,IF(T1500&lt;=250,7,8)))))))</f>
        <v>1</v>
      </c>
      <c r="V1500" s="21" t="n">
        <f aca="false">IF(AND(OR(Dashboard!$T$3="All",R1500=Dashboard!$T$3),OR(Dashboard!$T$4="All",D1500=Dashboard!$T$4)),1,0)</f>
        <v>1</v>
      </c>
      <c r="W1500" s="21" t="n">
        <f aca="false">IF(V1500=1,T1500+ROW()/10000000,0)</f>
        <v>4.80015</v>
      </c>
    </row>
    <row r="1501" customFormat="false" ht="15" hidden="false" customHeight="false" outlineLevel="0" collapsed="false">
      <c r="A1501" s="0" t="n">
        <v>311640</v>
      </c>
      <c r="B1501" s="0" t="s">
        <v>4424</v>
      </c>
      <c r="C1501" s="0" t="n">
        <v>1</v>
      </c>
      <c r="D1501" s="0" t="s">
        <v>3667</v>
      </c>
      <c r="E1501" s="0" t="s">
        <v>4425</v>
      </c>
      <c r="F1501" s="0" t="s">
        <v>4426</v>
      </c>
      <c r="G1501" s="0" t="s">
        <v>4427</v>
      </c>
      <c r="H1501" s="0" t="s">
        <v>2288</v>
      </c>
      <c r="I1501" s="0" t="s">
        <v>2123</v>
      </c>
      <c r="J1501" s="0" t="s">
        <v>46</v>
      </c>
      <c r="K1501" s="0" t="s">
        <v>47</v>
      </c>
      <c r="L1501" s="0" t="s">
        <v>47</v>
      </c>
      <c r="M1501" s="0" t="s">
        <v>47</v>
      </c>
      <c r="N1501" s="0" t="n">
        <v>3</v>
      </c>
      <c r="O1501" s="0" t="n">
        <v>7</v>
      </c>
      <c r="P1501" s="0" t="n">
        <v>1400</v>
      </c>
      <c r="Q1501" s="0" t="n">
        <v>2.8</v>
      </c>
      <c r="R1501" s="0" t="str">
        <f aca="false">INDEX(Lookup!$B$4:$B$18,MATCH(C1501,Lookup!$A$4:$A$18,0))</f>
        <v>India</v>
      </c>
      <c r="S1501" s="20" t="n">
        <f aca="false">INDEX(Lookup!$D$4:$D$18,MATCH(C1501,Lookup!$A$4:$A$18,0))</f>
        <v>0.012</v>
      </c>
      <c r="T1501" s="21" t="n">
        <f aca="false">ROUND(P1501*S1501,2)</f>
        <v>16.8</v>
      </c>
      <c r="U1501" s="21" t="n">
        <f aca="false">IF(T1501&lt;=10,1,IF(T1501&lt;=20,2,IF(T1501&lt;=30,3,IF(T1501&lt;=40,4,IF(T1501&lt;=50,5,IF(T1501&lt;=100,6,IF(T1501&lt;=250,7,8)))))))</f>
        <v>2</v>
      </c>
      <c r="V1501" s="21" t="n">
        <f aca="false">IF(AND(OR(Dashboard!$T$3="All",R1501=Dashboard!$T$3),OR(Dashboard!$T$4="All",D1501=Dashboard!$T$4)),1,0)</f>
        <v>1</v>
      </c>
      <c r="W1501" s="21" t="n">
        <f aca="false">IF(V1501=1,T1501+ROW()/10000000,0)</f>
        <v>16.8001501</v>
      </c>
    </row>
    <row r="1502" customFormat="false" ht="15" hidden="false" customHeight="false" outlineLevel="0" collapsed="false">
      <c r="A1502" s="0" t="n">
        <v>311629</v>
      </c>
      <c r="B1502" s="0" t="s">
        <v>4428</v>
      </c>
      <c r="C1502" s="0" t="n">
        <v>1</v>
      </c>
      <c r="D1502" s="0" t="s">
        <v>3667</v>
      </c>
      <c r="E1502" s="0" t="s">
        <v>4425</v>
      </c>
      <c r="F1502" s="0" t="s">
        <v>4426</v>
      </c>
      <c r="G1502" s="0" t="s">
        <v>4427</v>
      </c>
      <c r="H1502" s="0" t="s">
        <v>2288</v>
      </c>
      <c r="I1502" s="0" t="s">
        <v>2123</v>
      </c>
      <c r="J1502" s="0" t="s">
        <v>46</v>
      </c>
      <c r="K1502" s="0" t="s">
        <v>47</v>
      </c>
      <c r="L1502" s="0" t="s">
        <v>47</v>
      </c>
      <c r="M1502" s="0" t="s">
        <v>47</v>
      </c>
      <c r="N1502" s="0" t="n">
        <v>3</v>
      </c>
      <c r="O1502" s="0" t="n">
        <v>2</v>
      </c>
      <c r="P1502" s="0" t="n">
        <v>1400</v>
      </c>
      <c r="Q1502" s="0" t="n">
        <v>1</v>
      </c>
      <c r="R1502" s="0" t="str">
        <f aca="false">INDEX(Lookup!$B$4:$B$18,MATCH(C1502,Lookup!$A$4:$A$18,0))</f>
        <v>India</v>
      </c>
      <c r="S1502" s="20" t="n">
        <f aca="false">INDEX(Lookup!$D$4:$D$18,MATCH(C1502,Lookup!$A$4:$A$18,0))</f>
        <v>0.012</v>
      </c>
      <c r="T1502" s="21" t="n">
        <f aca="false">ROUND(P1502*S1502,2)</f>
        <v>16.8</v>
      </c>
      <c r="U1502" s="21" t="n">
        <f aca="false">IF(T1502&lt;=10,1,IF(T1502&lt;=20,2,IF(T1502&lt;=30,3,IF(T1502&lt;=40,4,IF(T1502&lt;=50,5,IF(T1502&lt;=100,6,IF(T1502&lt;=250,7,8)))))))</f>
        <v>2</v>
      </c>
      <c r="V1502" s="21" t="n">
        <f aca="false">IF(AND(OR(Dashboard!$T$3="All",R1502=Dashboard!$T$3),OR(Dashboard!$T$4="All",D1502=Dashboard!$T$4)),1,0)</f>
        <v>1</v>
      </c>
      <c r="W1502" s="21" t="n">
        <f aca="false">IF(V1502=1,T1502+ROW()/10000000,0)</f>
        <v>16.8001502</v>
      </c>
    </row>
    <row r="1503" customFormat="false" ht="15" hidden="false" customHeight="false" outlineLevel="0" collapsed="false">
      <c r="A1503" s="0" t="n">
        <v>303430</v>
      </c>
      <c r="B1503" s="0" t="s">
        <v>4429</v>
      </c>
      <c r="C1503" s="0" t="n">
        <v>1</v>
      </c>
      <c r="D1503" s="0" t="s">
        <v>3667</v>
      </c>
      <c r="E1503" s="0" t="s">
        <v>4430</v>
      </c>
      <c r="F1503" s="0" t="s">
        <v>4431</v>
      </c>
      <c r="G1503" s="0" t="s">
        <v>4432</v>
      </c>
      <c r="H1503" s="0" t="s">
        <v>3539</v>
      </c>
      <c r="I1503" s="0" t="s">
        <v>2123</v>
      </c>
      <c r="J1503" s="0" t="s">
        <v>46</v>
      </c>
      <c r="K1503" s="0" t="s">
        <v>47</v>
      </c>
      <c r="L1503" s="0" t="s">
        <v>47</v>
      </c>
      <c r="M1503" s="0" t="s">
        <v>47</v>
      </c>
      <c r="N1503" s="0" t="n">
        <v>3</v>
      </c>
      <c r="O1503" s="0" t="n">
        <v>15</v>
      </c>
      <c r="P1503" s="0" t="n">
        <v>1500</v>
      </c>
      <c r="Q1503" s="0" t="n">
        <v>2.8</v>
      </c>
      <c r="R1503" s="0" t="str">
        <f aca="false">INDEX(Lookup!$B$4:$B$18,MATCH(C1503,Lookup!$A$4:$A$18,0))</f>
        <v>India</v>
      </c>
      <c r="S1503" s="20" t="n">
        <f aca="false">INDEX(Lookup!$D$4:$D$18,MATCH(C1503,Lookup!$A$4:$A$18,0))</f>
        <v>0.012</v>
      </c>
      <c r="T1503" s="21" t="n">
        <f aca="false">ROUND(P1503*S1503,2)</f>
        <v>18</v>
      </c>
      <c r="U1503" s="21" t="n">
        <f aca="false">IF(T1503&lt;=10,1,IF(T1503&lt;=20,2,IF(T1503&lt;=30,3,IF(T1503&lt;=40,4,IF(T1503&lt;=50,5,IF(T1503&lt;=100,6,IF(T1503&lt;=250,7,8)))))))</f>
        <v>2</v>
      </c>
      <c r="V1503" s="21" t="n">
        <f aca="false">IF(AND(OR(Dashboard!$T$3="All",R1503=Dashboard!$T$3),OR(Dashboard!$T$4="All",D1503=Dashboard!$T$4)),1,0)</f>
        <v>1</v>
      </c>
      <c r="W1503" s="21" t="n">
        <f aca="false">IF(V1503=1,T1503+ROW()/10000000,0)</f>
        <v>18.0001503</v>
      </c>
    </row>
    <row r="1504" customFormat="false" ht="15" hidden="false" customHeight="false" outlineLevel="0" collapsed="false">
      <c r="A1504" s="0" t="n">
        <v>303486</v>
      </c>
      <c r="B1504" s="0" t="s">
        <v>4433</v>
      </c>
      <c r="C1504" s="0" t="n">
        <v>1</v>
      </c>
      <c r="D1504" s="0" t="s">
        <v>3667</v>
      </c>
      <c r="E1504" s="0" t="s">
        <v>4434</v>
      </c>
      <c r="F1504" s="0" t="s">
        <v>4431</v>
      </c>
      <c r="G1504" s="0" t="s">
        <v>4432</v>
      </c>
      <c r="H1504" s="0" t="s">
        <v>2288</v>
      </c>
      <c r="I1504" s="0" t="s">
        <v>2123</v>
      </c>
      <c r="J1504" s="0" t="s">
        <v>47</v>
      </c>
      <c r="K1504" s="0" t="s">
        <v>47</v>
      </c>
      <c r="L1504" s="0" t="s">
        <v>47</v>
      </c>
      <c r="M1504" s="0" t="s">
        <v>47</v>
      </c>
      <c r="N1504" s="0" t="n">
        <v>2</v>
      </c>
      <c r="O1504" s="0" t="n">
        <v>2</v>
      </c>
      <c r="P1504" s="0" t="n">
        <v>600</v>
      </c>
      <c r="Q1504" s="0" t="n">
        <v>1</v>
      </c>
      <c r="R1504" s="0" t="str">
        <f aca="false">INDEX(Lookup!$B$4:$B$18,MATCH(C1504,Lookup!$A$4:$A$18,0))</f>
        <v>India</v>
      </c>
      <c r="S1504" s="20" t="n">
        <f aca="false">INDEX(Lookup!$D$4:$D$18,MATCH(C1504,Lookup!$A$4:$A$18,0))</f>
        <v>0.012</v>
      </c>
      <c r="T1504" s="21" t="n">
        <f aca="false">ROUND(P1504*S1504,2)</f>
        <v>7.2</v>
      </c>
      <c r="U1504" s="21" t="n">
        <f aca="false">IF(T1504&lt;=10,1,IF(T1504&lt;=20,2,IF(T1504&lt;=30,3,IF(T1504&lt;=40,4,IF(T1504&lt;=50,5,IF(T1504&lt;=100,6,IF(T1504&lt;=250,7,8)))))))</f>
        <v>1</v>
      </c>
      <c r="V1504" s="21" t="n">
        <f aca="false">IF(AND(OR(Dashboard!$T$3="All",R1504=Dashboard!$T$3),OR(Dashboard!$T$4="All",D1504=Dashboard!$T$4)),1,0)</f>
        <v>1</v>
      </c>
      <c r="W1504" s="21" t="n">
        <f aca="false">IF(V1504=1,T1504+ROW()/10000000,0)</f>
        <v>7.2001504</v>
      </c>
    </row>
    <row r="1505" customFormat="false" ht="15" hidden="false" customHeight="false" outlineLevel="0" collapsed="false">
      <c r="A1505" s="0" t="n">
        <v>309423</v>
      </c>
      <c r="B1505" s="0" t="s">
        <v>4435</v>
      </c>
      <c r="C1505" s="0" t="n">
        <v>1</v>
      </c>
      <c r="D1505" s="0" t="s">
        <v>3667</v>
      </c>
      <c r="E1505" s="0" t="s">
        <v>4436</v>
      </c>
      <c r="F1505" s="0" t="s">
        <v>4437</v>
      </c>
      <c r="G1505" s="0" t="s">
        <v>4438</v>
      </c>
      <c r="H1505" s="0" t="s">
        <v>1615</v>
      </c>
      <c r="I1505" s="0" t="s">
        <v>2123</v>
      </c>
      <c r="J1505" s="0" t="s">
        <v>46</v>
      </c>
      <c r="K1505" s="0" t="s">
        <v>47</v>
      </c>
      <c r="L1505" s="0" t="s">
        <v>47</v>
      </c>
      <c r="M1505" s="0" t="s">
        <v>47</v>
      </c>
      <c r="N1505" s="0" t="n">
        <v>3</v>
      </c>
      <c r="O1505" s="0" t="n">
        <v>6</v>
      </c>
      <c r="P1505" s="0" t="n">
        <v>1000</v>
      </c>
      <c r="Q1505" s="0" t="n">
        <v>2.9</v>
      </c>
      <c r="R1505" s="0" t="str">
        <f aca="false">INDEX(Lookup!$B$4:$B$18,MATCH(C1505,Lookup!$A$4:$A$18,0))</f>
        <v>India</v>
      </c>
      <c r="S1505" s="20" t="n">
        <f aca="false">INDEX(Lookup!$D$4:$D$18,MATCH(C1505,Lookup!$A$4:$A$18,0))</f>
        <v>0.012</v>
      </c>
      <c r="T1505" s="21" t="n">
        <f aca="false">ROUND(P1505*S1505,2)</f>
        <v>12</v>
      </c>
      <c r="U1505" s="21" t="n">
        <f aca="false">IF(T1505&lt;=10,1,IF(T1505&lt;=20,2,IF(T1505&lt;=30,3,IF(T1505&lt;=40,4,IF(T1505&lt;=50,5,IF(T1505&lt;=100,6,IF(T1505&lt;=250,7,8)))))))</f>
        <v>2</v>
      </c>
      <c r="V1505" s="21" t="n">
        <f aca="false">IF(AND(OR(Dashboard!$T$3="All",R1505=Dashboard!$T$3),OR(Dashboard!$T$4="All",D1505=Dashboard!$T$4)),1,0)</f>
        <v>1</v>
      </c>
      <c r="W1505" s="21" t="n">
        <f aca="false">IF(V1505=1,T1505+ROW()/10000000,0)</f>
        <v>12.0001505</v>
      </c>
    </row>
    <row r="1506" customFormat="false" ht="15" hidden="false" customHeight="false" outlineLevel="0" collapsed="false">
      <c r="A1506" s="0" t="n">
        <v>309421</v>
      </c>
      <c r="B1506" s="0" t="s">
        <v>4439</v>
      </c>
      <c r="C1506" s="0" t="n">
        <v>1</v>
      </c>
      <c r="D1506" s="0" t="s">
        <v>3667</v>
      </c>
      <c r="E1506" s="0" t="s">
        <v>4440</v>
      </c>
      <c r="F1506" s="0" t="s">
        <v>4437</v>
      </c>
      <c r="G1506" s="0" t="s">
        <v>4438</v>
      </c>
      <c r="H1506" s="0" t="s">
        <v>2158</v>
      </c>
      <c r="I1506" s="0" t="s">
        <v>2123</v>
      </c>
      <c r="J1506" s="0" t="s">
        <v>46</v>
      </c>
      <c r="K1506" s="0" t="s">
        <v>47</v>
      </c>
      <c r="L1506" s="0" t="s">
        <v>47</v>
      </c>
      <c r="M1506" s="0" t="s">
        <v>47</v>
      </c>
      <c r="N1506" s="0" t="n">
        <v>3</v>
      </c>
      <c r="O1506" s="0" t="n">
        <v>13</v>
      </c>
      <c r="P1506" s="0" t="n">
        <v>1300</v>
      </c>
      <c r="Q1506" s="0" t="n">
        <v>2.7</v>
      </c>
      <c r="R1506" s="0" t="str">
        <f aca="false">INDEX(Lookup!$B$4:$B$18,MATCH(C1506,Lookup!$A$4:$A$18,0))</f>
        <v>India</v>
      </c>
      <c r="S1506" s="20" t="n">
        <f aca="false">INDEX(Lookup!$D$4:$D$18,MATCH(C1506,Lookup!$A$4:$A$18,0))</f>
        <v>0.012</v>
      </c>
      <c r="T1506" s="21" t="n">
        <f aca="false">ROUND(P1506*S1506,2)</f>
        <v>15.6</v>
      </c>
      <c r="U1506" s="21" t="n">
        <f aca="false">IF(T1506&lt;=10,1,IF(T1506&lt;=20,2,IF(T1506&lt;=30,3,IF(T1506&lt;=40,4,IF(T1506&lt;=50,5,IF(T1506&lt;=100,6,IF(T1506&lt;=250,7,8)))))))</f>
        <v>2</v>
      </c>
      <c r="V1506" s="21" t="n">
        <f aca="false">IF(AND(OR(Dashboard!$T$3="All",R1506=Dashboard!$T$3),OR(Dashboard!$T$4="All",D1506=Dashboard!$T$4)),1,0)</f>
        <v>1</v>
      </c>
      <c r="W1506" s="21" t="n">
        <f aca="false">IF(V1506=1,T1506+ROW()/10000000,0)</f>
        <v>15.6001506</v>
      </c>
    </row>
    <row r="1507" customFormat="false" ht="15" hidden="false" customHeight="false" outlineLevel="0" collapsed="false">
      <c r="A1507" s="0" t="n">
        <v>308390</v>
      </c>
      <c r="B1507" s="0" t="s">
        <v>4441</v>
      </c>
      <c r="C1507" s="0" t="n">
        <v>1</v>
      </c>
      <c r="D1507" s="0" t="s">
        <v>3667</v>
      </c>
      <c r="E1507" s="0" t="s">
        <v>4442</v>
      </c>
      <c r="F1507" s="0" t="s">
        <v>4443</v>
      </c>
      <c r="G1507" s="0" t="s">
        <v>4444</v>
      </c>
      <c r="H1507" s="0" t="s">
        <v>2122</v>
      </c>
      <c r="I1507" s="0" t="s">
        <v>2123</v>
      </c>
      <c r="J1507" s="0" t="s">
        <v>47</v>
      </c>
      <c r="K1507" s="0" t="s">
        <v>46</v>
      </c>
      <c r="L1507" s="0" t="s">
        <v>47</v>
      </c>
      <c r="M1507" s="0" t="s">
        <v>47</v>
      </c>
      <c r="N1507" s="0" t="n">
        <v>1</v>
      </c>
      <c r="O1507" s="0" t="n">
        <v>260</v>
      </c>
      <c r="P1507" s="0" t="n">
        <v>450</v>
      </c>
      <c r="Q1507" s="0" t="n">
        <v>3.4</v>
      </c>
      <c r="R1507" s="0" t="str">
        <f aca="false">INDEX(Lookup!$B$4:$B$18,MATCH(C1507,Lookup!$A$4:$A$18,0))</f>
        <v>India</v>
      </c>
      <c r="S1507" s="20" t="n">
        <f aca="false">INDEX(Lookup!$D$4:$D$18,MATCH(C1507,Lookup!$A$4:$A$18,0))</f>
        <v>0.012</v>
      </c>
      <c r="T1507" s="21" t="n">
        <f aca="false">ROUND(P1507*S1507,2)</f>
        <v>5.4</v>
      </c>
      <c r="U1507" s="21" t="n">
        <f aca="false">IF(T1507&lt;=10,1,IF(T1507&lt;=20,2,IF(T1507&lt;=30,3,IF(T1507&lt;=40,4,IF(T1507&lt;=50,5,IF(T1507&lt;=100,6,IF(T1507&lt;=250,7,8)))))))</f>
        <v>1</v>
      </c>
      <c r="V1507" s="21" t="n">
        <f aca="false">IF(AND(OR(Dashboard!$T$3="All",R1507=Dashboard!$T$3),OR(Dashboard!$T$4="All",D1507=Dashboard!$T$4)),1,0)</f>
        <v>1</v>
      </c>
      <c r="W1507" s="21" t="n">
        <f aca="false">IF(V1507=1,T1507+ROW()/10000000,0)</f>
        <v>5.4001507</v>
      </c>
    </row>
    <row r="1508" customFormat="false" ht="15" hidden="false" customHeight="false" outlineLevel="0" collapsed="false">
      <c r="A1508" s="0" t="n">
        <v>308473</v>
      </c>
      <c r="B1508" s="0" t="s">
        <v>2296</v>
      </c>
      <c r="C1508" s="0" t="n">
        <v>1</v>
      </c>
      <c r="D1508" s="0" t="s">
        <v>3667</v>
      </c>
      <c r="E1508" s="0" t="s">
        <v>4445</v>
      </c>
      <c r="F1508" s="0" t="s">
        <v>4443</v>
      </c>
      <c r="G1508" s="0" t="s">
        <v>4444</v>
      </c>
      <c r="H1508" s="0" t="s">
        <v>1898</v>
      </c>
      <c r="I1508" s="0" t="s">
        <v>2123</v>
      </c>
      <c r="J1508" s="0" t="s">
        <v>47</v>
      </c>
      <c r="K1508" s="0" t="s">
        <v>46</v>
      </c>
      <c r="L1508" s="0" t="s">
        <v>47</v>
      </c>
      <c r="M1508" s="0" t="s">
        <v>47</v>
      </c>
      <c r="N1508" s="0" t="n">
        <v>2</v>
      </c>
      <c r="O1508" s="0" t="n">
        <v>90</v>
      </c>
      <c r="P1508" s="0" t="n">
        <v>500</v>
      </c>
      <c r="Q1508" s="0" t="n">
        <v>2.7</v>
      </c>
      <c r="R1508" s="0" t="str">
        <f aca="false">INDEX(Lookup!$B$4:$B$18,MATCH(C1508,Lookup!$A$4:$A$18,0))</f>
        <v>India</v>
      </c>
      <c r="S1508" s="20" t="n">
        <f aca="false">INDEX(Lookup!$D$4:$D$18,MATCH(C1508,Lookup!$A$4:$A$18,0))</f>
        <v>0.012</v>
      </c>
      <c r="T1508" s="21" t="n">
        <f aca="false">ROUND(P1508*S1508,2)</f>
        <v>6</v>
      </c>
      <c r="U1508" s="21" t="n">
        <f aca="false">IF(T1508&lt;=10,1,IF(T1508&lt;=20,2,IF(T1508&lt;=30,3,IF(T1508&lt;=40,4,IF(T1508&lt;=50,5,IF(T1508&lt;=100,6,IF(T1508&lt;=250,7,8)))))))</f>
        <v>1</v>
      </c>
      <c r="V1508" s="21" t="n">
        <f aca="false">IF(AND(OR(Dashboard!$T$3="All",R1508=Dashboard!$T$3),OR(Dashboard!$T$4="All",D1508=Dashboard!$T$4)),1,0)</f>
        <v>1</v>
      </c>
      <c r="W1508" s="21" t="n">
        <f aca="false">IF(V1508=1,T1508+ROW()/10000000,0)</f>
        <v>6.0001508</v>
      </c>
    </row>
    <row r="1509" customFormat="false" ht="15" hidden="false" customHeight="false" outlineLevel="0" collapsed="false">
      <c r="A1509" s="0" t="n">
        <v>308997</v>
      </c>
      <c r="B1509" s="0" t="s">
        <v>4446</v>
      </c>
      <c r="C1509" s="0" t="n">
        <v>1</v>
      </c>
      <c r="D1509" s="0" t="s">
        <v>3667</v>
      </c>
      <c r="E1509" s="0" t="s">
        <v>4447</v>
      </c>
      <c r="F1509" s="0" t="s">
        <v>4443</v>
      </c>
      <c r="G1509" s="0" t="s">
        <v>4444</v>
      </c>
      <c r="H1509" s="0" t="s">
        <v>120</v>
      </c>
      <c r="I1509" s="0" t="s">
        <v>2123</v>
      </c>
      <c r="J1509" s="0" t="s">
        <v>47</v>
      </c>
      <c r="K1509" s="0" t="s">
        <v>46</v>
      </c>
      <c r="L1509" s="0" t="s">
        <v>47</v>
      </c>
      <c r="M1509" s="0" t="s">
        <v>47</v>
      </c>
      <c r="N1509" s="0" t="n">
        <v>2</v>
      </c>
      <c r="O1509" s="0" t="n">
        <v>144</v>
      </c>
      <c r="P1509" s="0" t="n">
        <v>800</v>
      </c>
      <c r="Q1509" s="0" t="n">
        <v>3.6</v>
      </c>
      <c r="R1509" s="0" t="str">
        <f aca="false">INDEX(Lookup!$B$4:$B$18,MATCH(C1509,Lookup!$A$4:$A$18,0))</f>
        <v>India</v>
      </c>
      <c r="S1509" s="20" t="n">
        <f aca="false">INDEX(Lookup!$D$4:$D$18,MATCH(C1509,Lookup!$A$4:$A$18,0))</f>
        <v>0.012</v>
      </c>
      <c r="T1509" s="21" t="n">
        <f aca="false">ROUND(P1509*S1509,2)</f>
        <v>9.6</v>
      </c>
      <c r="U1509" s="21" t="n">
        <f aca="false">IF(T1509&lt;=10,1,IF(T1509&lt;=20,2,IF(T1509&lt;=30,3,IF(T1509&lt;=40,4,IF(T1509&lt;=50,5,IF(T1509&lt;=100,6,IF(T1509&lt;=250,7,8)))))))</f>
        <v>1</v>
      </c>
      <c r="V1509" s="21" t="n">
        <f aca="false">IF(AND(OR(Dashboard!$T$3="All",R1509=Dashboard!$T$3),OR(Dashboard!$T$4="All",D1509=Dashboard!$T$4)),1,0)</f>
        <v>1</v>
      </c>
      <c r="W1509" s="21" t="n">
        <f aca="false">IF(V1509=1,T1509+ROW()/10000000,0)</f>
        <v>9.6001509</v>
      </c>
    </row>
    <row r="1510" customFormat="false" ht="15" hidden="false" customHeight="false" outlineLevel="0" collapsed="false">
      <c r="A1510" s="0" t="n">
        <v>308470</v>
      </c>
      <c r="B1510" s="0" t="s">
        <v>2995</v>
      </c>
      <c r="C1510" s="0" t="n">
        <v>1</v>
      </c>
      <c r="D1510" s="0" t="s">
        <v>3667</v>
      </c>
      <c r="E1510" s="0" t="s">
        <v>4448</v>
      </c>
      <c r="F1510" s="0" t="s">
        <v>4443</v>
      </c>
      <c r="G1510" s="0" t="s">
        <v>4444</v>
      </c>
      <c r="H1510" s="0" t="s">
        <v>2997</v>
      </c>
      <c r="I1510" s="0" t="s">
        <v>2123</v>
      </c>
      <c r="J1510" s="0" t="s">
        <v>47</v>
      </c>
      <c r="K1510" s="0" t="s">
        <v>46</v>
      </c>
      <c r="L1510" s="0" t="s">
        <v>47</v>
      </c>
      <c r="M1510" s="0" t="s">
        <v>47</v>
      </c>
      <c r="N1510" s="0" t="n">
        <v>2</v>
      </c>
      <c r="O1510" s="0" t="n">
        <v>243</v>
      </c>
      <c r="P1510" s="0" t="n">
        <v>600</v>
      </c>
      <c r="Q1510" s="0" t="n">
        <v>3.6</v>
      </c>
      <c r="R1510" s="0" t="str">
        <f aca="false">INDEX(Lookup!$B$4:$B$18,MATCH(C1510,Lookup!$A$4:$A$18,0))</f>
        <v>India</v>
      </c>
      <c r="S1510" s="20" t="n">
        <f aca="false">INDEX(Lookup!$D$4:$D$18,MATCH(C1510,Lookup!$A$4:$A$18,0))</f>
        <v>0.012</v>
      </c>
      <c r="T1510" s="21" t="n">
        <f aca="false">ROUND(P1510*S1510,2)</f>
        <v>7.2</v>
      </c>
      <c r="U1510" s="21" t="n">
        <f aca="false">IF(T1510&lt;=10,1,IF(T1510&lt;=20,2,IF(T1510&lt;=30,3,IF(T1510&lt;=40,4,IF(T1510&lt;=50,5,IF(T1510&lt;=100,6,IF(T1510&lt;=250,7,8)))))))</f>
        <v>1</v>
      </c>
      <c r="V1510" s="21" t="n">
        <f aca="false">IF(AND(OR(Dashboard!$T$3="All",R1510=Dashboard!$T$3),OR(Dashboard!$T$4="All",D1510=Dashboard!$T$4)),1,0)</f>
        <v>1</v>
      </c>
      <c r="W1510" s="21" t="n">
        <f aca="false">IF(V1510=1,T1510+ROW()/10000000,0)</f>
        <v>7.200151</v>
      </c>
    </row>
    <row r="1511" customFormat="false" ht="15" hidden="false" customHeight="false" outlineLevel="0" collapsed="false">
      <c r="A1511" s="0" t="n">
        <v>308477</v>
      </c>
      <c r="B1511" s="0" t="s">
        <v>4449</v>
      </c>
      <c r="C1511" s="0" t="n">
        <v>1</v>
      </c>
      <c r="D1511" s="0" t="s">
        <v>3667</v>
      </c>
      <c r="E1511" s="0" t="s">
        <v>4445</v>
      </c>
      <c r="F1511" s="0" t="s">
        <v>4443</v>
      </c>
      <c r="G1511" s="0" t="s">
        <v>4444</v>
      </c>
      <c r="H1511" s="0" t="s">
        <v>2122</v>
      </c>
      <c r="I1511" s="0" t="s">
        <v>2123</v>
      </c>
      <c r="J1511" s="0" t="s">
        <v>47</v>
      </c>
      <c r="K1511" s="0" t="s">
        <v>46</v>
      </c>
      <c r="L1511" s="0" t="s">
        <v>47</v>
      </c>
      <c r="M1511" s="0" t="s">
        <v>47</v>
      </c>
      <c r="N1511" s="0" t="n">
        <v>2</v>
      </c>
      <c r="O1511" s="0" t="n">
        <v>121</v>
      </c>
      <c r="P1511" s="0" t="n">
        <v>600</v>
      </c>
      <c r="Q1511" s="0" t="n">
        <v>3.8</v>
      </c>
      <c r="R1511" s="0" t="str">
        <f aca="false">INDEX(Lookup!$B$4:$B$18,MATCH(C1511,Lookup!$A$4:$A$18,0))</f>
        <v>India</v>
      </c>
      <c r="S1511" s="20" t="n">
        <f aca="false">INDEX(Lookup!$D$4:$D$18,MATCH(C1511,Lookup!$A$4:$A$18,0))</f>
        <v>0.012</v>
      </c>
      <c r="T1511" s="21" t="n">
        <f aca="false">ROUND(P1511*S1511,2)</f>
        <v>7.2</v>
      </c>
      <c r="U1511" s="21" t="n">
        <f aca="false">IF(T1511&lt;=10,1,IF(T1511&lt;=20,2,IF(T1511&lt;=30,3,IF(T1511&lt;=40,4,IF(T1511&lt;=50,5,IF(T1511&lt;=100,6,IF(T1511&lt;=250,7,8)))))))</f>
        <v>1</v>
      </c>
      <c r="V1511" s="21" t="n">
        <f aca="false">IF(AND(OR(Dashboard!$T$3="All",R1511=Dashboard!$T$3),OR(Dashboard!$T$4="All",D1511=Dashboard!$T$4)),1,0)</f>
        <v>1</v>
      </c>
      <c r="W1511" s="21" t="n">
        <f aca="false">IF(V1511=1,T1511+ROW()/10000000,0)</f>
        <v>7.2001511</v>
      </c>
    </row>
    <row r="1512" customFormat="false" ht="15" hidden="false" customHeight="false" outlineLevel="0" collapsed="false">
      <c r="A1512" s="0" t="n">
        <v>307786</v>
      </c>
      <c r="B1512" s="0" t="s">
        <v>3874</v>
      </c>
      <c r="C1512" s="0" t="n">
        <v>1</v>
      </c>
      <c r="D1512" s="0" t="s">
        <v>3667</v>
      </c>
      <c r="E1512" s="0" t="s">
        <v>4450</v>
      </c>
      <c r="F1512" s="0" t="s">
        <v>4443</v>
      </c>
      <c r="G1512" s="0" t="s">
        <v>4444</v>
      </c>
      <c r="H1512" s="0" t="s">
        <v>153</v>
      </c>
      <c r="I1512" s="0" t="s">
        <v>2123</v>
      </c>
      <c r="J1512" s="0" t="s">
        <v>47</v>
      </c>
      <c r="K1512" s="0" t="s">
        <v>47</v>
      </c>
      <c r="L1512" s="0" t="s">
        <v>47</v>
      </c>
      <c r="M1512" s="0" t="s">
        <v>47</v>
      </c>
      <c r="N1512" s="0" t="n">
        <v>2</v>
      </c>
      <c r="O1512" s="0" t="n">
        <v>183</v>
      </c>
      <c r="P1512" s="0" t="n">
        <v>700</v>
      </c>
      <c r="Q1512" s="0" t="n">
        <v>3.8</v>
      </c>
      <c r="R1512" s="0" t="str">
        <f aca="false">INDEX(Lookup!$B$4:$B$18,MATCH(C1512,Lookup!$A$4:$A$18,0))</f>
        <v>India</v>
      </c>
      <c r="S1512" s="20" t="n">
        <f aca="false">INDEX(Lookup!$D$4:$D$18,MATCH(C1512,Lookup!$A$4:$A$18,0))</f>
        <v>0.012</v>
      </c>
      <c r="T1512" s="21" t="n">
        <f aca="false">ROUND(P1512*S1512,2)</f>
        <v>8.4</v>
      </c>
      <c r="U1512" s="21" t="n">
        <f aca="false">IF(T1512&lt;=10,1,IF(T1512&lt;=20,2,IF(T1512&lt;=30,3,IF(T1512&lt;=40,4,IF(T1512&lt;=50,5,IF(T1512&lt;=100,6,IF(T1512&lt;=250,7,8)))))))</f>
        <v>1</v>
      </c>
      <c r="V1512" s="21" t="n">
        <f aca="false">IF(AND(OR(Dashboard!$T$3="All",R1512=Dashboard!$T$3),OR(Dashboard!$T$4="All",D1512=Dashboard!$T$4)),1,0)</f>
        <v>1</v>
      </c>
      <c r="W1512" s="21" t="n">
        <f aca="false">IF(V1512=1,T1512+ROW()/10000000,0)</f>
        <v>8.4001512</v>
      </c>
    </row>
    <row r="1513" customFormat="false" ht="15" hidden="false" customHeight="false" outlineLevel="0" collapsed="false">
      <c r="A1513" s="0" t="n">
        <v>308447</v>
      </c>
      <c r="B1513" s="0" t="s">
        <v>4451</v>
      </c>
      <c r="C1513" s="0" t="n">
        <v>1</v>
      </c>
      <c r="D1513" s="0" t="s">
        <v>3667</v>
      </c>
      <c r="E1513" s="0" t="s">
        <v>4452</v>
      </c>
      <c r="F1513" s="0" t="s">
        <v>4443</v>
      </c>
      <c r="G1513" s="0" t="s">
        <v>4444</v>
      </c>
      <c r="H1513" s="0" t="s">
        <v>402</v>
      </c>
      <c r="I1513" s="0" t="s">
        <v>2123</v>
      </c>
      <c r="J1513" s="0" t="s">
        <v>47</v>
      </c>
      <c r="K1513" s="0" t="s">
        <v>46</v>
      </c>
      <c r="L1513" s="0" t="s">
        <v>47</v>
      </c>
      <c r="M1513" s="0" t="s">
        <v>47</v>
      </c>
      <c r="N1513" s="0" t="n">
        <v>2</v>
      </c>
      <c r="O1513" s="0" t="n">
        <v>647</v>
      </c>
      <c r="P1513" s="0" t="n">
        <v>500</v>
      </c>
      <c r="Q1513" s="0" t="n">
        <v>4</v>
      </c>
      <c r="R1513" s="0" t="str">
        <f aca="false">INDEX(Lookup!$B$4:$B$18,MATCH(C1513,Lookup!$A$4:$A$18,0))</f>
        <v>India</v>
      </c>
      <c r="S1513" s="20" t="n">
        <f aca="false">INDEX(Lookup!$D$4:$D$18,MATCH(C1513,Lookup!$A$4:$A$18,0))</f>
        <v>0.012</v>
      </c>
      <c r="T1513" s="21" t="n">
        <f aca="false">ROUND(P1513*S1513,2)</f>
        <v>6</v>
      </c>
      <c r="U1513" s="21" t="n">
        <f aca="false">IF(T1513&lt;=10,1,IF(T1513&lt;=20,2,IF(T1513&lt;=30,3,IF(T1513&lt;=40,4,IF(T1513&lt;=50,5,IF(T1513&lt;=100,6,IF(T1513&lt;=250,7,8)))))))</f>
        <v>1</v>
      </c>
      <c r="V1513" s="21" t="n">
        <f aca="false">IF(AND(OR(Dashboard!$T$3="All",R1513=Dashboard!$T$3),OR(Dashboard!$T$4="All",D1513=Dashboard!$T$4)),1,0)</f>
        <v>1</v>
      </c>
      <c r="W1513" s="21" t="n">
        <f aca="false">IF(V1513=1,T1513+ROW()/10000000,0)</f>
        <v>6.0001513</v>
      </c>
    </row>
    <row r="1514" customFormat="false" ht="15" hidden="false" customHeight="false" outlineLevel="0" collapsed="false">
      <c r="A1514" s="0" t="n">
        <v>17977796</v>
      </c>
      <c r="B1514" s="0" t="s">
        <v>4453</v>
      </c>
      <c r="C1514" s="0" t="n">
        <v>1</v>
      </c>
      <c r="D1514" s="0" t="s">
        <v>3667</v>
      </c>
      <c r="E1514" s="0" t="s">
        <v>4454</v>
      </c>
      <c r="F1514" s="0" t="s">
        <v>4455</v>
      </c>
      <c r="G1514" s="0" t="s">
        <v>4456</v>
      </c>
      <c r="H1514" s="0" t="s">
        <v>153</v>
      </c>
      <c r="I1514" s="0" t="s">
        <v>2123</v>
      </c>
      <c r="J1514" s="0" t="s">
        <v>46</v>
      </c>
      <c r="K1514" s="0" t="s">
        <v>47</v>
      </c>
      <c r="L1514" s="0" t="s">
        <v>47</v>
      </c>
      <c r="M1514" s="0" t="s">
        <v>47</v>
      </c>
      <c r="N1514" s="0" t="n">
        <v>3</v>
      </c>
      <c r="O1514" s="0" t="n">
        <v>73</v>
      </c>
      <c r="P1514" s="0" t="n">
        <v>1500</v>
      </c>
      <c r="Q1514" s="0" t="n">
        <v>3.8</v>
      </c>
      <c r="R1514" s="0" t="str">
        <f aca="false">INDEX(Lookup!$B$4:$B$18,MATCH(C1514,Lookup!$A$4:$A$18,0))</f>
        <v>India</v>
      </c>
      <c r="S1514" s="20" t="n">
        <f aca="false">INDEX(Lookup!$D$4:$D$18,MATCH(C1514,Lookup!$A$4:$A$18,0))</f>
        <v>0.012</v>
      </c>
      <c r="T1514" s="21" t="n">
        <f aca="false">ROUND(P1514*S1514,2)</f>
        <v>18</v>
      </c>
      <c r="U1514" s="21" t="n">
        <f aca="false">IF(T1514&lt;=10,1,IF(T1514&lt;=20,2,IF(T1514&lt;=30,3,IF(T1514&lt;=40,4,IF(T1514&lt;=50,5,IF(T1514&lt;=100,6,IF(T1514&lt;=250,7,8)))))))</f>
        <v>2</v>
      </c>
      <c r="V1514" s="21" t="n">
        <f aca="false">IF(AND(OR(Dashboard!$T$3="All",R1514=Dashboard!$T$3),OR(Dashboard!$T$4="All",D1514=Dashboard!$T$4)),1,0)</f>
        <v>1</v>
      </c>
      <c r="W1514" s="21" t="n">
        <f aca="false">IF(V1514=1,T1514+ROW()/10000000,0)</f>
        <v>18.0001514</v>
      </c>
    </row>
    <row r="1515" customFormat="false" ht="15" hidden="false" customHeight="false" outlineLevel="0" collapsed="false">
      <c r="A1515" s="0" t="n">
        <v>17977757</v>
      </c>
      <c r="B1515" s="0" t="s">
        <v>4457</v>
      </c>
      <c r="C1515" s="0" t="n">
        <v>1</v>
      </c>
      <c r="D1515" s="0" t="s">
        <v>3667</v>
      </c>
      <c r="E1515" s="0" t="s">
        <v>4454</v>
      </c>
      <c r="F1515" s="0" t="s">
        <v>4455</v>
      </c>
      <c r="G1515" s="0" t="s">
        <v>4456</v>
      </c>
      <c r="H1515" s="0" t="s">
        <v>4458</v>
      </c>
      <c r="I1515" s="0" t="s">
        <v>2123</v>
      </c>
      <c r="J1515" s="0" t="s">
        <v>46</v>
      </c>
      <c r="K1515" s="0" t="s">
        <v>47</v>
      </c>
      <c r="L1515" s="0" t="s">
        <v>47</v>
      </c>
      <c r="M1515" s="0" t="s">
        <v>47</v>
      </c>
      <c r="N1515" s="0" t="n">
        <v>4</v>
      </c>
      <c r="O1515" s="0" t="n">
        <v>0</v>
      </c>
      <c r="P1515" s="0" t="n">
        <v>2100</v>
      </c>
      <c r="Q1515" s="0" t="n">
        <v>1</v>
      </c>
      <c r="R1515" s="0" t="str">
        <f aca="false">INDEX(Lookup!$B$4:$B$18,MATCH(C1515,Lookup!$A$4:$A$18,0))</f>
        <v>India</v>
      </c>
      <c r="S1515" s="20" t="n">
        <f aca="false">INDEX(Lookup!$D$4:$D$18,MATCH(C1515,Lookup!$A$4:$A$18,0))</f>
        <v>0.012</v>
      </c>
      <c r="T1515" s="21" t="n">
        <f aca="false">ROUND(P1515*S1515,2)</f>
        <v>25.2</v>
      </c>
      <c r="U1515" s="21" t="n">
        <f aca="false">IF(T1515&lt;=10,1,IF(T1515&lt;=20,2,IF(T1515&lt;=30,3,IF(T1515&lt;=40,4,IF(T1515&lt;=50,5,IF(T1515&lt;=100,6,IF(T1515&lt;=250,7,8)))))))</f>
        <v>3</v>
      </c>
      <c r="V1515" s="21" t="n">
        <f aca="false">IF(AND(OR(Dashboard!$T$3="All",R1515=Dashboard!$T$3),OR(Dashboard!$T$4="All",D1515=Dashboard!$T$4)),1,0)</f>
        <v>1</v>
      </c>
      <c r="W1515" s="21" t="n">
        <f aca="false">IF(V1515=1,T1515+ROW()/10000000,0)</f>
        <v>25.2001515</v>
      </c>
    </row>
    <row r="1516" customFormat="false" ht="15" hidden="false" customHeight="false" outlineLevel="0" collapsed="false">
      <c r="A1516" s="0" t="n">
        <v>4256</v>
      </c>
      <c r="B1516" s="0" t="s">
        <v>4459</v>
      </c>
      <c r="C1516" s="0" t="n">
        <v>1</v>
      </c>
      <c r="D1516" s="0" t="s">
        <v>3667</v>
      </c>
      <c r="E1516" s="0" t="s">
        <v>4460</v>
      </c>
      <c r="F1516" s="0" t="s">
        <v>4461</v>
      </c>
      <c r="G1516" s="0" t="s">
        <v>4462</v>
      </c>
      <c r="H1516" s="0" t="s">
        <v>2616</v>
      </c>
      <c r="I1516" s="0" t="s">
        <v>2123</v>
      </c>
      <c r="J1516" s="0" t="s">
        <v>46</v>
      </c>
      <c r="K1516" s="0" t="s">
        <v>47</v>
      </c>
      <c r="L1516" s="0" t="s">
        <v>47</v>
      </c>
      <c r="M1516" s="0" t="s">
        <v>47</v>
      </c>
      <c r="N1516" s="0" t="n">
        <v>3</v>
      </c>
      <c r="O1516" s="0" t="n">
        <v>96</v>
      </c>
      <c r="P1516" s="0" t="n">
        <v>1000</v>
      </c>
      <c r="Q1516" s="0" t="n">
        <v>2.7</v>
      </c>
      <c r="R1516" s="0" t="str">
        <f aca="false">INDEX(Lookup!$B$4:$B$18,MATCH(C1516,Lookup!$A$4:$A$18,0))</f>
        <v>India</v>
      </c>
      <c r="S1516" s="20" t="n">
        <f aca="false">INDEX(Lookup!$D$4:$D$18,MATCH(C1516,Lookup!$A$4:$A$18,0))</f>
        <v>0.012</v>
      </c>
      <c r="T1516" s="21" t="n">
        <f aca="false">ROUND(P1516*S1516,2)</f>
        <v>12</v>
      </c>
      <c r="U1516" s="21" t="n">
        <f aca="false">IF(T1516&lt;=10,1,IF(T1516&lt;=20,2,IF(T1516&lt;=30,3,IF(T1516&lt;=40,4,IF(T1516&lt;=50,5,IF(T1516&lt;=100,6,IF(T1516&lt;=250,7,8)))))))</f>
        <v>2</v>
      </c>
      <c r="V1516" s="21" t="n">
        <f aca="false">IF(AND(OR(Dashboard!$T$3="All",R1516=Dashboard!$T$3),OR(Dashboard!$T$4="All",D1516=Dashboard!$T$4)),1,0)</f>
        <v>1</v>
      </c>
      <c r="W1516" s="21" t="n">
        <f aca="false">IF(V1516=1,T1516+ROW()/10000000,0)</f>
        <v>12.0001516</v>
      </c>
    </row>
    <row r="1517" customFormat="false" ht="15" hidden="false" customHeight="false" outlineLevel="0" collapsed="false">
      <c r="A1517" s="0" t="n">
        <v>18306548</v>
      </c>
      <c r="B1517" s="0" t="s">
        <v>4463</v>
      </c>
      <c r="C1517" s="0" t="n">
        <v>1</v>
      </c>
      <c r="D1517" s="0" t="s">
        <v>3667</v>
      </c>
      <c r="E1517" s="0" t="s">
        <v>4464</v>
      </c>
      <c r="F1517" s="0" t="s">
        <v>4465</v>
      </c>
      <c r="G1517" s="0" t="s">
        <v>4466</v>
      </c>
      <c r="H1517" s="0" t="s">
        <v>4467</v>
      </c>
      <c r="I1517" s="0" t="s">
        <v>2123</v>
      </c>
      <c r="J1517" s="0" t="s">
        <v>47</v>
      </c>
      <c r="K1517" s="0" t="s">
        <v>46</v>
      </c>
      <c r="L1517" s="0" t="s">
        <v>47</v>
      </c>
      <c r="M1517" s="0" t="s">
        <v>47</v>
      </c>
      <c r="N1517" s="0" t="n">
        <v>1</v>
      </c>
      <c r="O1517" s="0" t="n">
        <v>41</v>
      </c>
      <c r="P1517" s="0" t="n">
        <v>300</v>
      </c>
      <c r="Q1517" s="0" t="n">
        <v>3.4</v>
      </c>
      <c r="R1517" s="0" t="str">
        <f aca="false">INDEX(Lookup!$B$4:$B$18,MATCH(C1517,Lookup!$A$4:$A$18,0))</f>
        <v>India</v>
      </c>
      <c r="S1517" s="20" t="n">
        <f aca="false">INDEX(Lookup!$D$4:$D$18,MATCH(C1517,Lookup!$A$4:$A$18,0))</f>
        <v>0.012</v>
      </c>
      <c r="T1517" s="21" t="n">
        <f aca="false">ROUND(P1517*S1517,2)</f>
        <v>3.6</v>
      </c>
      <c r="U1517" s="21" t="n">
        <f aca="false">IF(T1517&lt;=10,1,IF(T1517&lt;=20,2,IF(T1517&lt;=30,3,IF(T1517&lt;=40,4,IF(T1517&lt;=50,5,IF(T1517&lt;=100,6,IF(T1517&lt;=250,7,8)))))))</f>
        <v>1</v>
      </c>
      <c r="V1517" s="21" t="n">
        <f aca="false">IF(AND(OR(Dashboard!$T$3="All",R1517=Dashboard!$T$3),OR(Dashboard!$T$4="All",D1517=Dashboard!$T$4)),1,0)</f>
        <v>1</v>
      </c>
      <c r="W1517" s="21" t="n">
        <f aca="false">IF(V1517=1,T1517+ROW()/10000000,0)</f>
        <v>3.6001517</v>
      </c>
    </row>
    <row r="1518" customFormat="false" ht="15" hidden="false" customHeight="false" outlineLevel="0" collapsed="false">
      <c r="A1518" s="0" t="n">
        <v>5032</v>
      </c>
      <c r="B1518" s="0" t="s">
        <v>4468</v>
      </c>
      <c r="C1518" s="0" t="n">
        <v>1</v>
      </c>
      <c r="D1518" s="0" t="s">
        <v>3667</v>
      </c>
      <c r="E1518" s="0" t="s">
        <v>4469</v>
      </c>
      <c r="F1518" s="0" t="s">
        <v>4470</v>
      </c>
      <c r="G1518" s="0" t="s">
        <v>4471</v>
      </c>
      <c r="H1518" s="0" t="s">
        <v>4472</v>
      </c>
      <c r="I1518" s="0" t="s">
        <v>2123</v>
      </c>
      <c r="J1518" s="0" t="s">
        <v>46</v>
      </c>
      <c r="K1518" s="0" t="s">
        <v>47</v>
      </c>
      <c r="L1518" s="0" t="s">
        <v>47</v>
      </c>
      <c r="M1518" s="0" t="s">
        <v>47</v>
      </c>
      <c r="N1518" s="0" t="n">
        <v>3</v>
      </c>
      <c r="O1518" s="0" t="n">
        <v>91</v>
      </c>
      <c r="P1518" s="0" t="n">
        <v>1850</v>
      </c>
      <c r="Q1518" s="0" t="n">
        <v>2.8</v>
      </c>
      <c r="R1518" s="0" t="str">
        <f aca="false">INDEX(Lookup!$B$4:$B$18,MATCH(C1518,Lookup!$A$4:$A$18,0))</f>
        <v>India</v>
      </c>
      <c r="S1518" s="20" t="n">
        <f aca="false">INDEX(Lookup!$D$4:$D$18,MATCH(C1518,Lookup!$A$4:$A$18,0))</f>
        <v>0.012</v>
      </c>
      <c r="T1518" s="21" t="n">
        <f aca="false">ROUND(P1518*S1518,2)</f>
        <v>22.2</v>
      </c>
      <c r="U1518" s="21" t="n">
        <f aca="false">IF(T1518&lt;=10,1,IF(T1518&lt;=20,2,IF(T1518&lt;=30,3,IF(T1518&lt;=40,4,IF(T1518&lt;=50,5,IF(T1518&lt;=100,6,IF(T1518&lt;=250,7,8)))))))</f>
        <v>3</v>
      </c>
      <c r="V1518" s="21" t="n">
        <f aca="false">IF(AND(OR(Dashboard!$T$3="All",R1518=Dashboard!$T$3),OR(Dashboard!$T$4="All",D1518=Dashboard!$T$4)),1,0)</f>
        <v>1</v>
      </c>
      <c r="W1518" s="21" t="n">
        <f aca="false">IF(V1518=1,T1518+ROW()/10000000,0)</f>
        <v>22.2001518</v>
      </c>
    </row>
    <row r="1519" customFormat="false" ht="15" hidden="false" customHeight="false" outlineLevel="0" collapsed="false">
      <c r="A1519" s="0" t="n">
        <v>7472</v>
      </c>
      <c r="B1519" s="0" t="s">
        <v>4473</v>
      </c>
      <c r="C1519" s="0" t="n">
        <v>1</v>
      </c>
      <c r="D1519" s="0" t="s">
        <v>3667</v>
      </c>
      <c r="E1519" s="0" t="s">
        <v>4474</v>
      </c>
      <c r="F1519" s="0" t="s">
        <v>4470</v>
      </c>
      <c r="G1519" s="0" t="s">
        <v>4471</v>
      </c>
      <c r="H1519" s="0" t="s">
        <v>52</v>
      </c>
      <c r="I1519" s="0" t="s">
        <v>2123</v>
      </c>
      <c r="J1519" s="0" t="s">
        <v>46</v>
      </c>
      <c r="K1519" s="0" t="s">
        <v>47</v>
      </c>
      <c r="L1519" s="0" t="s">
        <v>47</v>
      </c>
      <c r="M1519" s="0" t="s">
        <v>47</v>
      </c>
      <c r="N1519" s="0" t="n">
        <v>3</v>
      </c>
      <c r="O1519" s="0" t="n">
        <v>70</v>
      </c>
      <c r="P1519" s="0" t="n">
        <v>1000</v>
      </c>
      <c r="Q1519" s="0" t="n">
        <v>3.6</v>
      </c>
      <c r="R1519" s="0" t="str">
        <f aca="false">INDEX(Lookup!$B$4:$B$18,MATCH(C1519,Lookup!$A$4:$A$18,0))</f>
        <v>India</v>
      </c>
      <c r="S1519" s="20" t="n">
        <f aca="false">INDEX(Lookup!$D$4:$D$18,MATCH(C1519,Lookup!$A$4:$A$18,0))</f>
        <v>0.012</v>
      </c>
      <c r="T1519" s="21" t="n">
        <f aca="false">ROUND(P1519*S1519,2)</f>
        <v>12</v>
      </c>
      <c r="U1519" s="21" t="n">
        <f aca="false">IF(T1519&lt;=10,1,IF(T1519&lt;=20,2,IF(T1519&lt;=30,3,IF(T1519&lt;=40,4,IF(T1519&lt;=50,5,IF(T1519&lt;=100,6,IF(T1519&lt;=250,7,8)))))))</f>
        <v>2</v>
      </c>
      <c r="V1519" s="21" t="n">
        <f aca="false">IF(AND(OR(Dashboard!$T$3="All",R1519=Dashboard!$T$3),OR(Dashboard!$T$4="All",D1519=Dashboard!$T$4)),1,0)</f>
        <v>1</v>
      </c>
      <c r="W1519" s="21" t="n">
        <f aca="false">IF(V1519=1,T1519+ROW()/10000000,0)</f>
        <v>12.0001519</v>
      </c>
    </row>
    <row r="1520" customFormat="false" ht="15" hidden="false" customHeight="false" outlineLevel="0" collapsed="false">
      <c r="A1520" s="0" t="n">
        <v>302336</v>
      </c>
      <c r="B1520" s="0" t="s">
        <v>4475</v>
      </c>
      <c r="C1520" s="0" t="n">
        <v>1</v>
      </c>
      <c r="D1520" s="0" t="s">
        <v>3667</v>
      </c>
      <c r="E1520" s="0" t="s">
        <v>4476</v>
      </c>
      <c r="F1520" s="0" t="s">
        <v>4477</v>
      </c>
      <c r="G1520" s="0" t="s">
        <v>4478</v>
      </c>
      <c r="H1520" s="0" t="s">
        <v>4479</v>
      </c>
      <c r="I1520" s="0" t="s">
        <v>2123</v>
      </c>
      <c r="J1520" s="0" t="s">
        <v>46</v>
      </c>
      <c r="K1520" s="0" t="s">
        <v>47</v>
      </c>
      <c r="L1520" s="0" t="s">
        <v>47</v>
      </c>
      <c r="M1520" s="0" t="s">
        <v>47</v>
      </c>
      <c r="N1520" s="0" t="n">
        <v>3</v>
      </c>
      <c r="O1520" s="0" t="n">
        <v>21</v>
      </c>
      <c r="P1520" s="0" t="n">
        <v>1500</v>
      </c>
      <c r="Q1520" s="0" t="n">
        <v>2.8</v>
      </c>
      <c r="R1520" s="0" t="str">
        <f aca="false">INDEX(Lookup!$B$4:$B$18,MATCH(C1520,Lookup!$A$4:$A$18,0))</f>
        <v>India</v>
      </c>
      <c r="S1520" s="20" t="n">
        <f aca="false">INDEX(Lookup!$D$4:$D$18,MATCH(C1520,Lookup!$A$4:$A$18,0))</f>
        <v>0.012</v>
      </c>
      <c r="T1520" s="21" t="n">
        <f aca="false">ROUND(P1520*S1520,2)</f>
        <v>18</v>
      </c>
      <c r="U1520" s="21" t="n">
        <f aca="false">IF(T1520&lt;=10,1,IF(T1520&lt;=20,2,IF(T1520&lt;=30,3,IF(T1520&lt;=40,4,IF(T1520&lt;=50,5,IF(T1520&lt;=100,6,IF(T1520&lt;=250,7,8)))))))</f>
        <v>2</v>
      </c>
      <c r="V1520" s="21" t="n">
        <f aca="false">IF(AND(OR(Dashboard!$T$3="All",R1520=Dashboard!$T$3),OR(Dashboard!$T$4="All",D1520=Dashboard!$T$4)),1,0)</f>
        <v>1</v>
      </c>
      <c r="W1520" s="21" t="n">
        <f aca="false">IF(V1520=1,T1520+ROW()/10000000,0)</f>
        <v>18.000152</v>
      </c>
    </row>
    <row r="1521" customFormat="false" ht="15" hidden="false" customHeight="false" outlineLevel="0" collapsed="false">
      <c r="A1521" s="0" t="n">
        <v>8413</v>
      </c>
      <c r="B1521" s="0" t="s">
        <v>4480</v>
      </c>
      <c r="C1521" s="0" t="n">
        <v>1</v>
      </c>
      <c r="D1521" s="0" t="s">
        <v>3667</v>
      </c>
      <c r="E1521" s="0" t="s">
        <v>4481</v>
      </c>
      <c r="F1521" s="0" t="s">
        <v>4482</v>
      </c>
      <c r="G1521" s="0" t="s">
        <v>4483</v>
      </c>
      <c r="H1521" s="0" t="s">
        <v>2349</v>
      </c>
      <c r="I1521" s="0" t="s">
        <v>2123</v>
      </c>
      <c r="J1521" s="0" t="s">
        <v>47</v>
      </c>
      <c r="K1521" s="0" t="s">
        <v>47</v>
      </c>
      <c r="L1521" s="0" t="s">
        <v>47</v>
      </c>
      <c r="M1521" s="0" t="s">
        <v>47</v>
      </c>
      <c r="N1521" s="0" t="n">
        <v>2</v>
      </c>
      <c r="O1521" s="0" t="n">
        <v>364</v>
      </c>
      <c r="P1521" s="0" t="n">
        <v>500</v>
      </c>
      <c r="Q1521" s="0" t="n">
        <v>3.7</v>
      </c>
      <c r="R1521" s="0" t="str">
        <f aca="false">INDEX(Lookup!$B$4:$B$18,MATCH(C1521,Lookup!$A$4:$A$18,0))</f>
        <v>India</v>
      </c>
      <c r="S1521" s="20" t="n">
        <f aca="false">INDEX(Lookup!$D$4:$D$18,MATCH(C1521,Lookup!$A$4:$A$18,0))</f>
        <v>0.012</v>
      </c>
      <c r="T1521" s="21" t="n">
        <f aca="false">ROUND(P1521*S1521,2)</f>
        <v>6</v>
      </c>
      <c r="U1521" s="21" t="n">
        <f aca="false">IF(T1521&lt;=10,1,IF(T1521&lt;=20,2,IF(T1521&lt;=30,3,IF(T1521&lt;=40,4,IF(T1521&lt;=50,5,IF(T1521&lt;=100,6,IF(T1521&lt;=250,7,8)))))))</f>
        <v>1</v>
      </c>
      <c r="V1521" s="21" t="n">
        <f aca="false">IF(AND(OR(Dashboard!$T$3="All",R1521=Dashboard!$T$3),OR(Dashboard!$T$4="All",D1521=Dashboard!$T$4)),1,0)</f>
        <v>1</v>
      </c>
      <c r="W1521" s="21" t="n">
        <f aca="false">IF(V1521=1,T1521+ROW()/10000000,0)</f>
        <v>6.0001521</v>
      </c>
    </row>
    <row r="1522" customFormat="false" ht="15" hidden="false" customHeight="false" outlineLevel="0" collapsed="false">
      <c r="A1522" s="0" t="n">
        <v>8437</v>
      </c>
      <c r="B1522" s="0" t="s">
        <v>4484</v>
      </c>
      <c r="C1522" s="0" t="n">
        <v>1</v>
      </c>
      <c r="D1522" s="0" t="s">
        <v>3667</v>
      </c>
      <c r="E1522" s="0" t="s">
        <v>4481</v>
      </c>
      <c r="F1522" s="0" t="s">
        <v>4482</v>
      </c>
      <c r="G1522" s="0" t="s">
        <v>4483</v>
      </c>
      <c r="H1522" s="0" t="s">
        <v>4485</v>
      </c>
      <c r="I1522" s="0" t="s">
        <v>2123</v>
      </c>
      <c r="J1522" s="0" t="s">
        <v>47</v>
      </c>
      <c r="K1522" s="0" t="s">
        <v>47</v>
      </c>
      <c r="L1522" s="0" t="s">
        <v>47</v>
      </c>
      <c r="M1522" s="0" t="s">
        <v>47</v>
      </c>
      <c r="N1522" s="0" t="n">
        <v>3</v>
      </c>
      <c r="O1522" s="0" t="n">
        <v>179</v>
      </c>
      <c r="P1522" s="0" t="n">
        <v>1000</v>
      </c>
      <c r="Q1522" s="0" t="n">
        <v>3.7</v>
      </c>
      <c r="R1522" s="0" t="str">
        <f aca="false">INDEX(Lookup!$B$4:$B$18,MATCH(C1522,Lookup!$A$4:$A$18,0))</f>
        <v>India</v>
      </c>
      <c r="S1522" s="20" t="n">
        <f aca="false">INDEX(Lookup!$D$4:$D$18,MATCH(C1522,Lookup!$A$4:$A$18,0))</f>
        <v>0.012</v>
      </c>
      <c r="T1522" s="21" t="n">
        <f aca="false">ROUND(P1522*S1522,2)</f>
        <v>12</v>
      </c>
      <c r="U1522" s="21" t="n">
        <f aca="false">IF(T1522&lt;=10,1,IF(T1522&lt;=20,2,IF(T1522&lt;=30,3,IF(T1522&lt;=40,4,IF(T1522&lt;=50,5,IF(T1522&lt;=100,6,IF(T1522&lt;=250,7,8)))))))</f>
        <v>2</v>
      </c>
      <c r="V1522" s="21" t="n">
        <f aca="false">IF(AND(OR(Dashboard!$T$3="All",R1522=Dashboard!$T$3),OR(Dashboard!$T$4="All",D1522=Dashboard!$T$4)),1,0)</f>
        <v>1</v>
      </c>
      <c r="W1522" s="21" t="n">
        <f aca="false">IF(V1522=1,T1522+ROW()/10000000,0)</f>
        <v>12.0001522</v>
      </c>
    </row>
    <row r="1523" customFormat="false" ht="15" hidden="false" customHeight="false" outlineLevel="0" collapsed="false">
      <c r="A1523" s="0" t="n">
        <v>8019</v>
      </c>
      <c r="B1523" s="0" t="s">
        <v>4486</v>
      </c>
      <c r="C1523" s="0" t="n">
        <v>1</v>
      </c>
      <c r="D1523" s="0" t="s">
        <v>3667</v>
      </c>
      <c r="E1523" s="0" t="s">
        <v>4487</v>
      </c>
      <c r="F1523" s="0" t="s">
        <v>4488</v>
      </c>
      <c r="G1523" s="0" t="s">
        <v>4489</v>
      </c>
      <c r="H1523" s="0" t="s">
        <v>1615</v>
      </c>
      <c r="I1523" s="0" t="s">
        <v>2123</v>
      </c>
      <c r="J1523" s="0" t="s">
        <v>46</v>
      </c>
      <c r="K1523" s="0" t="s">
        <v>47</v>
      </c>
      <c r="L1523" s="0" t="s">
        <v>47</v>
      </c>
      <c r="M1523" s="0" t="s">
        <v>47</v>
      </c>
      <c r="N1523" s="0" t="n">
        <v>3</v>
      </c>
      <c r="O1523" s="0" t="n">
        <v>23</v>
      </c>
      <c r="P1523" s="0" t="n">
        <v>1600</v>
      </c>
      <c r="Q1523" s="0" t="n">
        <v>3.4</v>
      </c>
      <c r="R1523" s="0" t="str">
        <f aca="false">INDEX(Lookup!$B$4:$B$18,MATCH(C1523,Lookup!$A$4:$A$18,0))</f>
        <v>India</v>
      </c>
      <c r="S1523" s="20" t="n">
        <f aca="false">INDEX(Lookup!$D$4:$D$18,MATCH(C1523,Lookup!$A$4:$A$18,0))</f>
        <v>0.012</v>
      </c>
      <c r="T1523" s="21" t="n">
        <f aca="false">ROUND(P1523*S1523,2)</f>
        <v>19.2</v>
      </c>
      <c r="U1523" s="21" t="n">
        <f aca="false">IF(T1523&lt;=10,1,IF(T1523&lt;=20,2,IF(T1523&lt;=30,3,IF(T1523&lt;=40,4,IF(T1523&lt;=50,5,IF(T1523&lt;=100,6,IF(T1523&lt;=250,7,8)))))))</f>
        <v>2</v>
      </c>
      <c r="V1523" s="21" t="n">
        <f aca="false">IF(AND(OR(Dashboard!$T$3="All",R1523=Dashboard!$T$3),OR(Dashboard!$T$4="All",D1523=Dashboard!$T$4)),1,0)</f>
        <v>1</v>
      </c>
      <c r="W1523" s="21" t="n">
        <f aca="false">IF(V1523=1,T1523+ROW()/10000000,0)</f>
        <v>19.2001523</v>
      </c>
    </row>
    <row r="1524" customFormat="false" ht="15" hidden="false" customHeight="false" outlineLevel="0" collapsed="false">
      <c r="A1524" s="0" t="n">
        <v>307416</v>
      </c>
      <c r="B1524" s="0" t="s">
        <v>4490</v>
      </c>
      <c r="C1524" s="0" t="n">
        <v>1</v>
      </c>
      <c r="D1524" s="0" t="s">
        <v>3667</v>
      </c>
      <c r="E1524" s="0" t="s">
        <v>4487</v>
      </c>
      <c r="F1524" s="0" t="s">
        <v>4488</v>
      </c>
      <c r="G1524" s="0" t="s">
        <v>4489</v>
      </c>
      <c r="H1524" s="0" t="s">
        <v>1615</v>
      </c>
      <c r="I1524" s="0" t="s">
        <v>2123</v>
      </c>
      <c r="J1524" s="0" t="s">
        <v>46</v>
      </c>
      <c r="K1524" s="0" t="s">
        <v>47</v>
      </c>
      <c r="L1524" s="0" t="s">
        <v>47</v>
      </c>
      <c r="M1524" s="0" t="s">
        <v>47</v>
      </c>
      <c r="N1524" s="0" t="n">
        <v>4</v>
      </c>
      <c r="O1524" s="0" t="n">
        <v>218</v>
      </c>
      <c r="P1524" s="0" t="n">
        <v>4500</v>
      </c>
      <c r="Q1524" s="0" t="n">
        <v>3.6</v>
      </c>
      <c r="R1524" s="0" t="str">
        <f aca="false">INDEX(Lookup!$B$4:$B$18,MATCH(C1524,Lookup!$A$4:$A$18,0))</f>
        <v>India</v>
      </c>
      <c r="S1524" s="20" t="n">
        <f aca="false">INDEX(Lookup!$D$4:$D$18,MATCH(C1524,Lookup!$A$4:$A$18,0))</f>
        <v>0.012</v>
      </c>
      <c r="T1524" s="21" t="n">
        <f aca="false">ROUND(P1524*S1524,2)</f>
        <v>54</v>
      </c>
      <c r="U1524" s="21" t="n">
        <f aca="false">IF(T1524&lt;=10,1,IF(T1524&lt;=20,2,IF(T1524&lt;=30,3,IF(T1524&lt;=40,4,IF(T1524&lt;=50,5,IF(T1524&lt;=100,6,IF(T1524&lt;=250,7,8)))))))</f>
        <v>6</v>
      </c>
      <c r="V1524" s="21" t="n">
        <f aca="false">IF(AND(OR(Dashboard!$T$3="All",R1524=Dashboard!$T$3),OR(Dashboard!$T$4="All",D1524=Dashboard!$T$4)),1,0)</f>
        <v>1</v>
      </c>
      <c r="W1524" s="21" t="n">
        <f aca="false">IF(V1524=1,T1524+ROW()/10000000,0)</f>
        <v>54.0001524</v>
      </c>
    </row>
    <row r="1525" customFormat="false" ht="15" hidden="false" customHeight="false" outlineLevel="0" collapsed="false">
      <c r="A1525" s="0" t="n">
        <v>18369743</v>
      </c>
      <c r="B1525" s="0" t="s">
        <v>4491</v>
      </c>
      <c r="C1525" s="0" t="n">
        <v>1</v>
      </c>
      <c r="D1525" s="0" t="s">
        <v>3667</v>
      </c>
      <c r="E1525" s="0" t="s">
        <v>4487</v>
      </c>
      <c r="F1525" s="0" t="s">
        <v>4488</v>
      </c>
      <c r="G1525" s="0" t="s">
        <v>4489</v>
      </c>
      <c r="H1525" s="0" t="s">
        <v>177</v>
      </c>
      <c r="I1525" s="0" t="s">
        <v>2123</v>
      </c>
      <c r="J1525" s="0" t="s">
        <v>46</v>
      </c>
      <c r="K1525" s="0" t="s">
        <v>47</v>
      </c>
      <c r="L1525" s="0" t="s">
        <v>47</v>
      </c>
      <c r="M1525" s="0" t="s">
        <v>47</v>
      </c>
      <c r="N1525" s="0" t="n">
        <v>4</v>
      </c>
      <c r="O1525" s="0" t="n">
        <v>38</v>
      </c>
      <c r="P1525" s="0" t="n">
        <v>4000</v>
      </c>
      <c r="Q1525" s="0" t="n">
        <v>4.1</v>
      </c>
      <c r="R1525" s="0" t="str">
        <f aca="false">INDEX(Lookup!$B$4:$B$18,MATCH(C1525,Lookup!$A$4:$A$18,0))</f>
        <v>India</v>
      </c>
      <c r="S1525" s="20" t="n">
        <f aca="false">INDEX(Lookup!$D$4:$D$18,MATCH(C1525,Lookup!$A$4:$A$18,0))</f>
        <v>0.012</v>
      </c>
      <c r="T1525" s="21" t="n">
        <f aca="false">ROUND(P1525*S1525,2)</f>
        <v>48</v>
      </c>
      <c r="U1525" s="21" t="n">
        <f aca="false">IF(T1525&lt;=10,1,IF(T1525&lt;=20,2,IF(T1525&lt;=30,3,IF(T1525&lt;=40,4,IF(T1525&lt;=50,5,IF(T1525&lt;=100,6,IF(T1525&lt;=250,7,8)))))))</f>
        <v>5</v>
      </c>
      <c r="V1525" s="21" t="n">
        <f aca="false">IF(AND(OR(Dashboard!$T$3="All",R1525=Dashboard!$T$3),OR(Dashboard!$T$4="All",D1525=Dashboard!$T$4)),1,0)</f>
        <v>1</v>
      </c>
      <c r="W1525" s="21" t="n">
        <f aca="false">IF(V1525=1,T1525+ROW()/10000000,0)</f>
        <v>48.0001525</v>
      </c>
    </row>
    <row r="1526" customFormat="false" ht="15" hidden="false" customHeight="false" outlineLevel="0" collapsed="false">
      <c r="A1526" s="0" t="n">
        <v>307533</v>
      </c>
      <c r="B1526" s="0" t="s">
        <v>4492</v>
      </c>
      <c r="C1526" s="0" t="n">
        <v>1</v>
      </c>
      <c r="D1526" s="0" t="s">
        <v>3667</v>
      </c>
      <c r="E1526" s="0" t="s">
        <v>4493</v>
      </c>
      <c r="F1526" s="0" t="s">
        <v>4494</v>
      </c>
      <c r="G1526" s="0" t="s">
        <v>4495</v>
      </c>
      <c r="H1526" s="0" t="s">
        <v>1615</v>
      </c>
      <c r="I1526" s="0" t="s">
        <v>2123</v>
      </c>
      <c r="J1526" s="0" t="s">
        <v>46</v>
      </c>
      <c r="K1526" s="0" t="s">
        <v>47</v>
      </c>
      <c r="L1526" s="0" t="s">
        <v>47</v>
      </c>
      <c r="M1526" s="0" t="s">
        <v>47</v>
      </c>
      <c r="N1526" s="0" t="n">
        <v>3</v>
      </c>
      <c r="O1526" s="0" t="n">
        <v>6</v>
      </c>
      <c r="P1526" s="0" t="n">
        <v>1900</v>
      </c>
      <c r="Q1526" s="0" t="n">
        <v>3</v>
      </c>
      <c r="R1526" s="0" t="str">
        <f aca="false">INDEX(Lookup!$B$4:$B$18,MATCH(C1526,Lookup!$A$4:$A$18,0))</f>
        <v>India</v>
      </c>
      <c r="S1526" s="20" t="n">
        <f aca="false">INDEX(Lookup!$D$4:$D$18,MATCH(C1526,Lookup!$A$4:$A$18,0))</f>
        <v>0.012</v>
      </c>
      <c r="T1526" s="21" t="n">
        <f aca="false">ROUND(P1526*S1526,2)</f>
        <v>22.8</v>
      </c>
      <c r="U1526" s="21" t="n">
        <f aca="false">IF(T1526&lt;=10,1,IF(T1526&lt;=20,2,IF(T1526&lt;=30,3,IF(T1526&lt;=40,4,IF(T1526&lt;=50,5,IF(T1526&lt;=100,6,IF(T1526&lt;=250,7,8)))))))</f>
        <v>3</v>
      </c>
      <c r="V1526" s="21" t="n">
        <f aca="false">IF(AND(OR(Dashboard!$T$3="All",R1526=Dashboard!$T$3),OR(Dashboard!$T$4="All",D1526=Dashboard!$T$4)),1,0)</f>
        <v>1</v>
      </c>
      <c r="W1526" s="21" t="n">
        <f aca="false">IF(V1526=1,T1526+ROW()/10000000,0)</f>
        <v>22.8001526</v>
      </c>
    </row>
    <row r="1527" customFormat="false" ht="15" hidden="false" customHeight="false" outlineLevel="0" collapsed="false">
      <c r="A1527" s="0" t="n">
        <v>307225</v>
      </c>
      <c r="B1527" s="0" t="s">
        <v>4496</v>
      </c>
      <c r="C1527" s="0" t="n">
        <v>1</v>
      </c>
      <c r="D1527" s="0" t="s">
        <v>3667</v>
      </c>
      <c r="E1527" s="0" t="s">
        <v>4493</v>
      </c>
      <c r="F1527" s="0" t="s">
        <v>4494</v>
      </c>
      <c r="G1527" s="0" t="s">
        <v>4495</v>
      </c>
      <c r="H1527" s="0" t="s">
        <v>2693</v>
      </c>
      <c r="I1527" s="0" t="s">
        <v>2123</v>
      </c>
      <c r="J1527" s="0" t="s">
        <v>46</v>
      </c>
      <c r="K1527" s="0" t="s">
        <v>47</v>
      </c>
      <c r="L1527" s="0" t="s">
        <v>47</v>
      </c>
      <c r="M1527" s="0" t="s">
        <v>47</v>
      </c>
      <c r="N1527" s="0" t="n">
        <v>3</v>
      </c>
      <c r="O1527" s="0" t="n">
        <v>19</v>
      </c>
      <c r="P1527" s="0" t="n">
        <v>1400</v>
      </c>
      <c r="Q1527" s="0" t="n">
        <v>3</v>
      </c>
      <c r="R1527" s="0" t="str">
        <f aca="false">INDEX(Lookup!$B$4:$B$18,MATCH(C1527,Lookup!$A$4:$A$18,0))</f>
        <v>India</v>
      </c>
      <c r="S1527" s="20" t="n">
        <f aca="false">INDEX(Lookup!$D$4:$D$18,MATCH(C1527,Lookup!$A$4:$A$18,0))</f>
        <v>0.012</v>
      </c>
      <c r="T1527" s="21" t="n">
        <f aca="false">ROUND(P1527*S1527,2)</f>
        <v>16.8</v>
      </c>
      <c r="U1527" s="21" t="n">
        <f aca="false">IF(T1527&lt;=10,1,IF(T1527&lt;=20,2,IF(T1527&lt;=30,3,IF(T1527&lt;=40,4,IF(T1527&lt;=50,5,IF(T1527&lt;=100,6,IF(T1527&lt;=250,7,8)))))))</f>
        <v>2</v>
      </c>
      <c r="V1527" s="21" t="n">
        <f aca="false">IF(AND(OR(Dashboard!$T$3="All",R1527=Dashboard!$T$3),OR(Dashboard!$T$4="All",D1527=Dashboard!$T$4)),1,0)</f>
        <v>1</v>
      </c>
      <c r="W1527" s="21" t="n">
        <f aca="false">IF(V1527=1,T1527+ROW()/10000000,0)</f>
        <v>16.8001527</v>
      </c>
    </row>
    <row r="1528" customFormat="false" ht="15" hidden="false" customHeight="false" outlineLevel="0" collapsed="false">
      <c r="A1528" s="0" t="n">
        <v>307426</v>
      </c>
      <c r="B1528" s="0" t="s">
        <v>4497</v>
      </c>
      <c r="C1528" s="0" t="n">
        <v>1</v>
      </c>
      <c r="D1528" s="0" t="s">
        <v>3667</v>
      </c>
      <c r="E1528" s="0" t="s">
        <v>4493</v>
      </c>
      <c r="F1528" s="0" t="s">
        <v>4494</v>
      </c>
      <c r="G1528" s="0" t="s">
        <v>4495</v>
      </c>
      <c r="H1528" s="0" t="s">
        <v>4498</v>
      </c>
      <c r="I1528" s="0" t="s">
        <v>2123</v>
      </c>
      <c r="J1528" s="0" t="s">
        <v>46</v>
      </c>
      <c r="K1528" s="0" t="s">
        <v>47</v>
      </c>
      <c r="L1528" s="0" t="s">
        <v>47</v>
      </c>
      <c r="M1528" s="0" t="s">
        <v>47</v>
      </c>
      <c r="N1528" s="0" t="n">
        <v>3</v>
      </c>
      <c r="O1528" s="0" t="n">
        <v>10</v>
      </c>
      <c r="P1528" s="0" t="n">
        <v>1200</v>
      </c>
      <c r="Q1528" s="0" t="n">
        <v>3</v>
      </c>
      <c r="R1528" s="0" t="str">
        <f aca="false">INDEX(Lookup!$B$4:$B$18,MATCH(C1528,Lookup!$A$4:$A$18,0))</f>
        <v>India</v>
      </c>
      <c r="S1528" s="20" t="n">
        <f aca="false">INDEX(Lookup!$D$4:$D$18,MATCH(C1528,Lookup!$A$4:$A$18,0))</f>
        <v>0.012</v>
      </c>
      <c r="T1528" s="21" t="n">
        <f aca="false">ROUND(P1528*S1528,2)</f>
        <v>14.4</v>
      </c>
      <c r="U1528" s="21" t="n">
        <f aca="false">IF(T1528&lt;=10,1,IF(T1528&lt;=20,2,IF(T1528&lt;=30,3,IF(T1528&lt;=40,4,IF(T1528&lt;=50,5,IF(T1528&lt;=100,6,IF(T1528&lt;=250,7,8)))))))</f>
        <v>2</v>
      </c>
      <c r="V1528" s="21" t="n">
        <f aca="false">IF(AND(OR(Dashboard!$T$3="All",R1528=Dashboard!$T$3),OR(Dashboard!$T$4="All",D1528=Dashboard!$T$4)),1,0)</f>
        <v>1</v>
      </c>
      <c r="W1528" s="21" t="n">
        <f aca="false">IF(V1528=1,T1528+ROW()/10000000,0)</f>
        <v>14.4001528</v>
      </c>
    </row>
    <row r="1529" customFormat="false" ht="15" hidden="false" customHeight="false" outlineLevel="0" collapsed="false">
      <c r="A1529" s="0" t="n">
        <v>6700</v>
      </c>
      <c r="B1529" s="0" t="s">
        <v>4499</v>
      </c>
      <c r="C1529" s="0" t="n">
        <v>1</v>
      </c>
      <c r="D1529" s="0" t="s">
        <v>3667</v>
      </c>
      <c r="E1529" s="0" t="s">
        <v>4500</v>
      </c>
      <c r="F1529" s="0" t="s">
        <v>4501</v>
      </c>
      <c r="G1529" s="0" t="s">
        <v>4502</v>
      </c>
      <c r="H1529" s="0" t="s">
        <v>3539</v>
      </c>
      <c r="I1529" s="0" t="s">
        <v>2123</v>
      </c>
      <c r="J1529" s="0" t="s">
        <v>46</v>
      </c>
      <c r="K1529" s="0" t="s">
        <v>47</v>
      </c>
      <c r="L1529" s="0" t="s">
        <v>47</v>
      </c>
      <c r="M1529" s="0" t="s">
        <v>47</v>
      </c>
      <c r="N1529" s="0" t="n">
        <v>4</v>
      </c>
      <c r="O1529" s="0" t="n">
        <v>137</v>
      </c>
      <c r="P1529" s="0" t="n">
        <v>2000</v>
      </c>
      <c r="Q1529" s="0" t="n">
        <v>3.2</v>
      </c>
      <c r="R1529" s="0" t="str">
        <f aca="false">INDEX(Lookup!$B$4:$B$18,MATCH(C1529,Lookup!$A$4:$A$18,0))</f>
        <v>India</v>
      </c>
      <c r="S1529" s="20" t="n">
        <f aca="false">INDEX(Lookup!$D$4:$D$18,MATCH(C1529,Lookup!$A$4:$A$18,0))</f>
        <v>0.012</v>
      </c>
      <c r="T1529" s="21" t="n">
        <f aca="false">ROUND(P1529*S1529,2)</f>
        <v>24</v>
      </c>
      <c r="U1529" s="21" t="n">
        <f aca="false">IF(T1529&lt;=10,1,IF(T1529&lt;=20,2,IF(T1529&lt;=30,3,IF(T1529&lt;=40,4,IF(T1529&lt;=50,5,IF(T1529&lt;=100,6,IF(T1529&lt;=250,7,8)))))))</f>
        <v>3</v>
      </c>
      <c r="V1529" s="21" t="n">
        <f aca="false">IF(AND(OR(Dashboard!$T$3="All",R1529=Dashboard!$T$3),OR(Dashboard!$T$4="All",D1529=Dashboard!$T$4)),1,0)</f>
        <v>1</v>
      </c>
      <c r="W1529" s="21" t="n">
        <f aca="false">IF(V1529=1,T1529+ROW()/10000000,0)</f>
        <v>24.0001529</v>
      </c>
    </row>
    <row r="1530" customFormat="false" ht="15" hidden="false" customHeight="false" outlineLevel="0" collapsed="false">
      <c r="A1530" s="0" t="n">
        <v>300538</v>
      </c>
      <c r="B1530" s="0" t="s">
        <v>4503</v>
      </c>
      <c r="C1530" s="0" t="n">
        <v>1</v>
      </c>
      <c r="D1530" s="0" t="s">
        <v>3667</v>
      </c>
      <c r="E1530" s="0" t="s">
        <v>4504</v>
      </c>
      <c r="F1530" s="0" t="s">
        <v>4505</v>
      </c>
      <c r="G1530" s="0" t="s">
        <v>4506</v>
      </c>
      <c r="H1530" s="0" t="s">
        <v>2050</v>
      </c>
      <c r="I1530" s="0" t="s">
        <v>2123</v>
      </c>
      <c r="J1530" s="0" t="s">
        <v>47</v>
      </c>
      <c r="K1530" s="0" t="s">
        <v>47</v>
      </c>
      <c r="L1530" s="0" t="s">
        <v>47</v>
      </c>
      <c r="M1530" s="0" t="s">
        <v>47</v>
      </c>
      <c r="N1530" s="0" t="n">
        <v>1</v>
      </c>
      <c r="O1530" s="0" t="n">
        <v>45</v>
      </c>
      <c r="P1530" s="0" t="n">
        <v>300</v>
      </c>
      <c r="Q1530" s="0" t="n">
        <v>2.8</v>
      </c>
      <c r="R1530" s="0" t="str">
        <f aca="false">INDEX(Lookup!$B$4:$B$18,MATCH(C1530,Lookup!$A$4:$A$18,0))</f>
        <v>India</v>
      </c>
      <c r="S1530" s="20" t="n">
        <f aca="false">INDEX(Lookup!$D$4:$D$18,MATCH(C1530,Lookup!$A$4:$A$18,0))</f>
        <v>0.012</v>
      </c>
      <c r="T1530" s="21" t="n">
        <f aca="false">ROUND(P1530*S1530,2)</f>
        <v>3.6</v>
      </c>
      <c r="U1530" s="21" t="n">
        <f aca="false">IF(T1530&lt;=10,1,IF(T1530&lt;=20,2,IF(T1530&lt;=30,3,IF(T1530&lt;=40,4,IF(T1530&lt;=50,5,IF(T1530&lt;=100,6,IF(T1530&lt;=250,7,8)))))))</f>
        <v>1</v>
      </c>
      <c r="V1530" s="21" t="n">
        <f aca="false">IF(AND(OR(Dashboard!$T$3="All",R1530=Dashboard!$T$3),OR(Dashboard!$T$4="All",D1530=Dashboard!$T$4)),1,0)</f>
        <v>1</v>
      </c>
      <c r="W1530" s="21" t="n">
        <f aca="false">IF(V1530=1,T1530+ROW()/10000000,0)</f>
        <v>3.600153</v>
      </c>
    </row>
    <row r="1531" customFormat="false" ht="15" hidden="false" customHeight="false" outlineLevel="0" collapsed="false">
      <c r="A1531" s="0" t="n">
        <v>4879</v>
      </c>
      <c r="B1531" s="0" t="s">
        <v>3562</v>
      </c>
      <c r="C1531" s="0" t="n">
        <v>1</v>
      </c>
      <c r="D1531" s="0" t="s">
        <v>3667</v>
      </c>
      <c r="E1531" s="0" t="s">
        <v>4507</v>
      </c>
      <c r="F1531" s="0" t="s">
        <v>4505</v>
      </c>
      <c r="G1531" s="0" t="s">
        <v>4506</v>
      </c>
      <c r="H1531" s="0" t="s">
        <v>153</v>
      </c>
      <c r="I1531" s="0" t="s">
        <v>2123</v>
      </c>
      <c r="J1531" s="0" t="s">
        <v>47</v>
      </c>
      <c r="K1531" s="0" t="s">
        <v>47</v>
      </c>
      <c r="L1531" s="0" t="s">
        <v>47</v>
      </c>
      <c r="M1531" s="0" t="s">
        <v>47</v>
      </c>
      <c r="N1531" s="0" t="n">
        <v>2</v>
      </c>
      <c r="O1531" s="0" t="n">
        <v>22</v>
      </c>
      <c r="P1531" s="0" t="n">
        <v>650</v>
      </c>
      <c r="Q1531" s="0" t="n">
        <v>3.3</v>
      </c>
      <c r="R1531" s="0" t="str">
        <f aca="false">INDEX(Lookup!$B$4:$B$18,MATCH(C1531,Lookup!$A$4:$A$18,0))</f>
        <v>India</v>
      </c>
      <c r="S1531" s="20" t="n">
        <f aca="false">INDEX(Lookup!$D$4:$D$18,MATCH(C1531,Lookup!$A$4:$A$18,0))</f>
        <v>0.012</v>
      </c>
      <c r="T1531" s="21" t="n">
        <f aca="false">ROUND(P1531*S1531,2)</f>
        <v>7.8</v>
      </c>
      <c r="U1531" s="21" t="n">
        <f aca="false">IF(T1531&lt;=10,1,IF(T1531&lt;=20,2,IF(T1531&lt;=30,3,IF(T1531&lt;=40,4,IF(T1531&lt;=50,5,IF(T1531&lt;=100,6,IF(T1531&lt;=250,7,8)))))))</f>
        <v>1</v>
      </c>
      <c r="V1531" s="21" t="n">
        <f aca="false">IF(AND(OR(Dashboard!$T$3="All",R1531=Dashboard!$T$3),OR(Dashboard!$T$4="All",D1531=Dashboard!$T$4)),1,0)</f>
        <v>1</v>
      </c>
      <c r="W1531" s="21" t="n">
        <f aca="false">IF(V1531=1,T1531+ROW()/10000000,0)</f>
        <v>7.8001531</v>
      </c>
    </row>
    <row r="1532" customFormat="false" ht="15" hidden="false" customHeight="false" outlineLevel="0" collapsed="false">
      <c r="A1532" s="0" t="n">
        <v>18198441</v>
      </c>
      <c r="B1532" s="0" t="s">
        <v>4508</v>
      </c>
      <c r="C1532" s="0" t="n">
        <v>1</v>
      </c>
      <c r="D1532" s="0" t="s">
        <v>3667</v>
      </c>
      <c r="E1532" s="0" t="s">
        <v>4509</v>
      </c>
      <c r="F1532" s="0" t="s">
        <v>4505</v>
      </c>
      <c r="G1532" s="0" t="s">
        <v>4506</v>
      </c>
      <c r="H1532" s="0" t="s">
        <v>4510</v>
      </c>
      <c r="I1532" s="0" t="s">
        <v>2123</v>
      </c>
      <c r="J1532" s="0" t="s">
        <v>47</v>
      </c>
      <c r="K1532" s="0" t="s">
        <v>46</v>
      </c>
      <c r="L1532" s="0" t="s">
        <v>47</v>
      </c>
      <c r="M1532" s="0" t="s">
        <v>47</v>
      </c>
      <c r="N1532" s="0" t="n">
        <v>1</v>
      </c>
      <c r="O1532" s="0" t="n">
        <v>38</v>
      </c>
      <c r="P1532" s="0" t="n">
        <v>400</v>
      </c>
      <c r="Q1532" s="0" t="n">
        <v>3.3</v>
      </c>
      <c r="R1532" s="0" t="str">
        <f aca="false">INDEX(Lookup!$B$4:$B$18,MATCH(C1532,Lookup!$A$4:$A$18,0))</f>
        <v>India</v>
      </c>
      <c r="S1532" s="20" t="n">
        <f aca="false">INDEX(Lookup!$D$4:$D$18,MATCH(C1532,Lookup!$A$4:$A$18,0))</f>
        <v>0.012</v>
      </c>
      <c r="T1532" s="21" t="n">
        <f aca="false">ROUND(P1532*S1532,2)</f>
        <v>4.8</v>
      </c>
      <c r="U1532" s="21" t="n">
        <f aca="false">IF(T1532&lt;=10,1,IF(T1532&lt;=20,2,IF(T1532&lt;=30,3,IF(T1532&lt;=40,4,IF(T1532&lt;=50,5,IF(T1532&lt;=100,6,IF(T1532&lt;=250,7,8)))))))</f>
        <v>1</v>
      </c>
      <c r="V1532" s="21" t="n">
        <f aca="false">IF(AND(OR(Dashboard!$T$3="All",R1532=Dashboard!$T$3),OR(Dashboard!$T$4="All",D1532=Dashboard!$T$4)),1,0)</f>
        <v>1</v>
      </c>
      <c r="W1532" s="21" t="n">
        <f aca="false">IF(V1532=1,T1532+ROW()/10000000,0)</f>
        <v>4.8001532</v>
      </c>
    </row>
    <row r="1533" customFormat="false" ht="15" hidden="false" customHeight="false" outlineLevel="0" collapsed="false">
      <c r="A1533" s="0" t="n">
        <v>18334445</v>
      </c>
      <c r="B1533" s="0" t="s">
        <v>4511</v>
      </c>
      <c r="C1533" s="0" t="n">
        <v>1</v>
      </c>
      <c r="D1533" s="0" t="s">
        <v>3667</v>
      </c>
      <c r="E1533" s="0" t="s">
        <v>4512</v>
      </c>
      <c r="F1533" s="0" t="s">
        <v>4505</v>
      </c>
      <c r="G1533" s="0" t="s">
        <v>4506</v>
      </c>
      <c r="H1533" s="0" t="s">
        <v>3119</v>
      </c>
      <c r="I1533" s="0" t="s">
        <v>2123</v>
      </c>
      <c r="J1533" s="0" t="s">
        <v>47</v>
      </c>
      <c r="K1533" s="0" t="s">
        <v>46</v>
      </c>
      <c r="L1533" s="0" t="s">
        <v>47</v>
      </c>
      <c r="M1533" s="0" t="s">
        <v>47</v>
      </c>
      <c r="N1533" s="0" t="n">
        <v>1</v>
      </c>
      <c r="O1533" s="0" t="n">
        <v>21</v>
      </c>
      <c r="P1533" s="0" t="n">
        <v>300</v>
      </c>
      <c r="Q1533" s="0" t="n">
        <v>3.2</v>
      </c>
      <c r="R1533" s="0" t="str">
        <f aca="false">INDEX(Lookup!$B$4:$B$18,MATCH(C1533,Lookup!$A$4:$A$18,0))</f>
        <v>India</v>
      </c>
      <c r="S1533" s="20" t="n">
        <f aca="false">INDEX(Lookup!$D$4:$D$18,MATCH(C1533,Lookup!$A$4:$A$18,0))</f>
        <v>0.012</v>
      </c>
      <c r="T1533" s="21" t="n">
        <f aca="false">ROUND(P1533*S1533,2)</f>
        <v>3.6</v>
      </c>
      <c r="U1533" s="21" t="n">
        <f aca="false">IF(T1533&lt;=10,1,IF(T1533&lt;=20,2,IF(T1533&lt;=30,3,IF(T1533&lt;=40,4,IF(T1533&lt;=50,5,IF(T1533&lt;=100,6,IF(T1533&lt;=250,7,8)))))))</f>
        <v>1</v>
      </c>
      <c r="V1533" s="21" t="n">
        <f aca="false">IF(AND(OR(Dashboard!$T$3="All",R1533=Dashboard!$T$3),OR(Dashboard!$T$4="All",D1533=Dashboard!$T$4)),1,0)</f>
        <v>1</v>
      </c>
      <c r="W1533" s="21" t="n">
        <f aca="false">IF(V1533=1,T1533+ROW()/10000000,0)</f>
        <v>3.6001533</v>
      </c>
    </row>
    <row r="1534" customFormat="false" ht="15" hidden="false" customHeight="false" outlineLevel="0" collapsed="false">
      <c r="A1534" s="0" t="n">
        <v>302920</v>
      </c>
      <c r="B1534" s="0" t="s">
        <v>3113</v>
      </c>
      <c r="C1534" s="0" t="n">
        <v>1</v>
      </c>
      <c r="D1534" s="0" t="s">
        <v>3667</v>
      </c>
      <c r="E1534" s="0" t="s">
        <v>4513</v>
      </c>
      <c r="F1534" s="0" t="s">
        <v>4505</v>
      </c>
      <c r="G1534" s="0" t="s">
        <v>4506</v>
      </c>
      <c r="H1534" s="0" t="s">
        <v>153</v>
      </c>
      <c r="I1534" s="0" t="s">
        <v>2123</v>
      </c>
      <c r="J1534" s="0" t="s">
        <v>47</v>
      </c>
      <c r="K1534" s="0" t="s">
        <v>47</v>
      </c>
      <c r="L1534" s="0" t="s">
        <v>47</v>
      </c>
      <c r="M1534" s="0" t="s">
        <v>47</v>
      </c>
      <c r="N1534" s="0" t="n">
        <v>1</v>
      </c>
      <c r="O1534" s="0" t="n">
        <v>20</v>
      </c>
      <c r="P1534" s="0" t="n">
        <v>450</v>
      </c>
      <c r="Q1534" s="0" t="n">
        <v>3.1</v>
      </c>
      <c r="R1534" s="0" t="str">
        <f aca="false">INDEX(Lookup!$B$4:$B$18,MATCH(C1534,Lookup!$A$4:$A$18,0))</f>
        <v>India</v>
      </c>
      <c r="S1534" s="20" t="n">
        <f aca="false">INDEX(Lookup!$D$4:$D$18,MATCH(C1534,Lookup!$A$4:$A$18,0))</f>
        <v>0.012</v>
      </c>
      <c r="T1534" s="21" t="n">
        <f aca="false">ROUND(P1534*S1534,2)</f>
        <v>5.4</v>
      </c>
      <c r="U1534" s="21" t="n">
        <f aca="false">IF(T1534&lt;=10,1,IF(T1534&lt;=20,2,IF(T1534&lt;=30,3,IF(T1534&lt;=40,4,IF(T1534&lt;=50,5,IF(T1534&lt;=100,6,IF(T1534&lt;=250,7,8)))))))</f>
        <v>1</v>
      </c>
      <c r="V1534" s="21" t="n">
        <f aca="false">IF(AND(OR(Dashboard!$T$3="All",R1534=Dashboard!$T$3),OR(Dashboard!$T$4="All",D1534=Dashboard!$T$4)),1,0)</f>
        <v>1</v>
      </c>
      <c r="W1534" s="21" t="n">
        <f aca="false">IF(V1534=1,T1534+ROW()/10000000,0)</f>
        <v>5.4001534</v>
      </c>
    </row>
    <row r="1535" customFormat="false" ht="15" hidden="false" customHeight="false" outlineLevel="0" collapsed="false">
      <c r="A1535" s="0" t="n">
        <v>18430882</v>
      </c>
      <c r="B1535" s="0" t="s">
        <v>4514</v>
      </c>
      <c r="C1535" s="0" t="n">
        <v>1</v>
      </c>
      <c r="D1535" s="0" t="s">
        <v>3667</v>
      </c>
      <c r="E1535" s="0" t="s">
        <v>4515</v>
      </c>
      <c r="F1535" s="0" t="s">
        <v>4505</v>
      </c>
      <c r="G1535" s="0" t="s">
        <v>4506</v>
      </c>
      <c r="H1535" s="0" t="s">
        <v>4516</v>
      </c>
      <c r="I1535" s="0" t="s">
        <v>2123</v>
      </c>
      <c r="J1535" s="0" t="s">
        <v>47</v>
      </c>
      <c r="K1535" s="0" t="s">
        <v>47</v>
      </c>
      <c r="L1535" s="0" t="s">
        <v>47</v>
      </c>
      <c r="M1535" s="0" t="s">
        <v>47</v>
      </c>
      <c r="N1535" s="0" t="n">
        <v>2</v>
      </c>
      <c r="O1535" s="0" t="n">
        <v>15</v>
      </c>
      <c r="P1535" s="0" t="n">
        <v>800</v>
      </c>
      <c r="Q1535" s="0" t="n">
        <v>2.8</v>
      </c>
      <c r="R1535" s="0" t="str">
        <f aca="false">INDEX(Lookup!$B$4:$B$18,MATCH(C1535,Lookup!$A$4:$A$18,0))</f>
        <v>India</v>
      </c>
      <c r="S1535" s="20" t="n">
        <f aca="false">INDEX(Lookup!$D$4:$D$18,MATCH(C1535,Lookup!$A$4:$A$18,0))</f>
        <v>0.012</v>
      </c>
      <c r="T1535" s="21" t="n">
        <f aca="false">ROUND(P1535*S1535,2)</f>
        <v>9.6</v>
      </c>
      <c r="U1535" s="21" t="n">
        <f aca="false">IF(T1535&lt;=10,1,IF(T1535&lt;=20,2,IF(T1535&lt;=30,3,IF(T1535&lt;=40,4,IF(T1535&lt;=50,5,IF(T1535&lt;=100,6,IF(T1535&lt;=250,7,8)))))))</f>
        <v>1</v>
      </c>
      <c r="V1535" s="21" t="n">
        <f aca="false">IF(AND(OR(Dashboard!$T$3="All",R1535=Dashboard!$T$3),OR(Dashboard!$T$4="All",D1535=Dashboard!$T$4)),1,0)</f>
        <v>1</v>
      </c>
      <c r="W1535" s="21" t="n">
        <f aca="false">IF(V1535=1,T1535+ROW()/10000000,0)</f>
        <v>9.6001535</v>
      </c>
    </row>
    <row r="1536" customFormat="false" ht="15" hidden="false" customHeight="false" outlineLevel="0" collapsed="false">
      <c r="A1536" s="0" t="n">
        <v>313204</v>
      </c>
      <c r="B1536" s="0" t="s">
        <v>4517</v>
      </c>
      <c r="C1536" s="0" t="n">
        <v>1</v>
      </c>
      <c r="D1536" s="0" t="s">
        <v>3667</v>
      </c>
      <c r="E1536" s="0" t="s">
        <v>4518</v>
      </c>
      <c r="F1536" s="0" t="s">
        <v>4505</v>
      </c>
      <c r="G1536" s="0" t="s">
        <v>4506</v>
      </c>
      <c r="H1536" s="0" t="s">
        <v>4519</v>
      </c>
      <c r="I1536" s="0" t="s">
        <v>2123</v>
      </c>
      <c r="J1536" s="0" t="s">
        <v>47</v>
      </c>
      <c r="K1536" s="0" t="s">
        <v>46</v>
      </c>
      <c r="L1536" s="0" t="s">
        <v>46</v>
      </c>
      <c r="M1536" s="0" t="s">
        <v>47</v>
      </c>
      <c r="N1536" s="0" t="n">
        <v>2</v>
      </c>
      <c r="O1536" s="0" t="n">
        <v>69</v>
      </c>
      <c r="P1536" s="0" t="n">
        <v>750</v>
      </c>
      <c r="Q1536" s="0" t="n">
        <v>3.4</v>
      </c>
      <c r="R1536" s="0" t="str">
        <f aca="false">INDEX(Lookup!$B$4:$B$18,MATCH(C1536,Lookup!$A$4:$A$18,0))</f>
        <v>India</v>
      </c>
      <c r="S1536" s="20" t="n">
        <f aca="false">INDEX(Lookup!$D$4:$D$18,MATCH(C1536,Lookup!$A$4:$A$18,0))</f>
        <v>0.012</v>
      </c>
      <c r="T1536" s="21" t="n">
        <f aca="false">ROUND(P1536*S1536,2)</f>
        <v>9</v>
      </c>
      <c r="U1536" s="21" t="n">
        <f aca="false">IF(T1536&lt;=10,1,IF(T1536&lt;=20,2,IF(T1536&lt;=30,3,IF(T1536&lt;=40,4,IF(T1536&lt;=50,5,IF(T1536&lt;=100,6,IF(T1536&lt;=250,7,8)))))))</f>
        <v>1</v>
      </c>
      <c r="V1536" s="21" t="n">
        <f aca="false">IF(AND(OR(Dashboard!$T$3="All",R1536=Dashboard!$T$3),OR(Dashboard!$T$4="All",D1536=Dashboard!$T$4)),1,0)</f>
        <v>1</v>
      </c>
      <c r="W1536" s="21" t="n">
        <f aca="false">IF(V1536=1,T1536+ROW()/10000000,0)</f>
        <v>9.0001536</v>
      </c>
    </row>
    <row r="1537" customFormat="false" ht="15" hidden="false" customHeight="false" outlineLevel="0" collapsed="false">
      <c r="A1537" s="0" t="n">
        <v>303477</v>
      </c>
      <c r="B1537" s="0" t="s">
        <v>4520</v>
      </c>
      <c r="C1537" s="0" t="n">
        <v>1</v>
      </c>
      <c r="D1537" s="0" t="s">
        <v>3667</v>
      </c>
      <c r="E1537" s="0" t="s">
        <v>4521</v>
      </c>
      <c r="F1537" s="0" t="s">
        <v>4505</v>
      </c>
      <c r="G1537" s="0" t="s">
        <v>4506</v>
      </c>
      <c r="H1537" s="0" t="s">
        <v>2136</v>
      </c>
      <c r="I1537" s="0" t="s">
        <v>2123</v>
      </c>
      <c r="J1537" s="0" t="s">
        <v>47</v>
      </c>
      <c r="K1537" s="0" t="s">
        <v>46</v>
      </c>
      <c r="L1537" s="0" t="s">
        <v>47</v>
      </c>
      <c r="M1537" s="0" t="s">
        <v>47</v>
      </c>
      <c r="N1537" s="0" t="n">
        <v>2</v>
      </c>
      <c r="O1537" s="0" t="n">
        <v>75</v>
      </c>
      <c r="P1537" s="0" t="n">
        <v>550</v>
      </c>
      <c r="Q1537" s="0" t="n">
        <v>3.2</v>
      </c>
      <c r="R1537" s="0" t="str">
        <f aca="false">INDEX(Lookup!$B$4:$B$18,MATCH(C1537,Lookup!$A$4:$A$18,0))</f>
        <v>India</v>
      </c>
      <c r="S1537" s="20" t="n">
        <f aca="false">INDEX(Lookup!$D$4:$D$18,MATCH(C1537,Lookup!$A$4:$A$18,0))</f>
        <v>0.012</v>
      </c>
      <c r="T1537" s="21" t="n">
        <f aca="false">ROUND(P1537*S1537,2)</f>
        <v>6.6</v>
      </c>
      <c r="U1537" s="21" t="n">
        <f aca="false">IF(T1537&lt;=10,1,IF(T1537&lt;=20,2,IF(T1537&lt;=30,3,IF(T1537&lt;=40,4,IF(T1537&lt;=50,5,IF(T1537&lt;=100,6,IF(T1537&lt;=250,7,8)))))))</f>
        <v>1</v>
      </c>
      <c r="V1537" s="21" t="n">
        <f aca="false">IF(AND(OR(Dashboard!$T$3="All",R1537=Dashboard!$T$3),OR(Dashboard!$T$4="All",D1537=Dashboard!$T$4)),1,0)</f>
        <v>1</v>
      </c>
      <c r="W1537" s="21" t="n">
        <f aca="false">IF(V1537=1,T1537+ROW()/10000000,0)</f>
        <v>6.6001537</v>
      </c>
    </row>
    <row r="1538" customFormat="false" ht="15" hidden="false" customHeight="false" outlineLevel="0" collapsed="false">
      <c r="A1538" s="0" t="n">
        <v>5230</v>
      </c>
      <c r="B1538" s="0" t="s">
        <v>4522</v>
      </c>
      <c r="C1538" s="0" t="n">
        <v>1</v>
      </c>
      <c r="D1538" s="0" t="s">
        <v>3667</v>
      </c>
      <c r="E1538" s="0" t="s">
        <v>4523</v>
      </c>
      <c r="F1538" s="0" t="s">
        <v>4505</v>
      </c>
      <c r="G1538" s="0" t="s">
        <v>4506</v>
      </c>
      <c r="H1538" s="0" t="s">
        <v>4524</v>
      </c>
      <c r="I1538" s="0" t="s">
        <v>2123</v>
      </c>
      <c r="J1538" s="0" t="s">
        <v>46</v>
      </c>
      <c r="K1538" s="0" t="s">
        <v>47</v>
      </c>
      <c r="L1538" s="0" t="s">
        <v>47</v>
      </c>
      <c r="M1538" s="0" t="s">
        <v>47</v>
      </c>
      <c r="N1538" s="0" t="n">
        <v>3</v>
      </c>
      <c r="O1538" s="0" t="n">
        <v>115</v>
      </c>
      <c r="P1538" s="0" t="n">
        <v>1800</v>
      </c>
      <c r="Q1538" s="0" t="n">
        <v>2.6</v>
      </c>
      <c r="R1538" s="0" t="str">
        <f aca="false">INDEX(Lookup!$B$4:$B$18,MATCH(C1538,Lookup!$A$4:$A$18,0))</f>
        <v>India</v>
      </c>
      <c r="S1538" s="20" t="n">
        <f aca="false">INDEX(Lookup!$D$4:$D$18,MATCH(C1538,Lookup!$A$4:$A$18,0))</f>
        <v>0.012</v>
      </c>
      <c r="T1538" s="21" t="n">
        <f aca="false">ROUND(P1538*S1538,2)</f>
        <v>21.6</v>
      </c>
      <c r="U1538" s="21" t="n">
        <f aca="false">IF(T1538&lt;=10,1,IF(T1538&lt;=20,2,IF(T1538&lt;=30,3,IF(T1538&lt;=40,4,IF(T1538&lt;=50,5,IF(T1538&lt;=100,6,IF(T1538&lt;=250,7,8)))))))</f>
        <v>3</v>
      </c>
      <c r="V1538" s="21" t="n">
        <f aca="false">IF(AND(OR(Dashboard!$T$3="All",R1538=Dashboard!$T$3),OR(Dashboard!$T$4="All",D1538=Dashboard!$T$4)),1,0)</f>
        <v>1</v>
      </c>
      <c r="W1538" s="21" t="n">
        <f aca="false">IF(V1538=1,T1538+ROW()/10000000,0)</f>
        <v>21.6001538</v>
      </c>
    </row>
    <row r="1539" customFormat="false" ht="15" hidden="false" customHeight="false" outlineLevel="0" collapsed="false">
      <c r="A1539" s="0" t="n">
        <v>3582</v>
      </c>
      <c r="B1539" s="0" t="s">
        <v>4525</v>
      </c>
      <c r="C1539" s="0" t="n">
        <v>1</v>
      </c>
      <c r="D1539" s="0" t="s">
        <v>3667</v>
      </c>
      <c r="E1539" s="0" t="s">
        <v>4526</v>
      </c>
      <c r="F1539" s="0" t="s">
        <v>4505</v>
      </c>
      <c r="G1539" s="0" t="s">
        <v>4506</v>
      </c>
      <c r="H1539" s="0" t="s">
        <v>52</v>
      </c>
      <c r="I1539" s="0" t="s">
        <v>2123</v>
      </c>
      <c r="J1539" s="0" t="s">
        <v>46</v>
      </c>
      <c r="K1539" s="0" t="s">
        <v>47</v>
      </c>
      <c r="L1539" s="0" t="s">
        <v>47</v>
      </c>
      <c r="M1539" s="0" t="s">
        <v>47</v>
      </c>
      <c r="N1539" s="0" t="n">
        <v>3</v>
      </c>
      <c r="O1539" s="0" t="n">
        <v>39</v>
      </c>
      <c r="P1539" s="0" t="n">
        <v>1200</v>
      </c>
      <c r="Q1539" s="0" t="n">
        <v>3.2</v>
      </c>
      <c r="R1539" s="0" t="str">
        <f aca="false">INDEX(Lookup!$B$4:$B$18,MATCH(C1539,Lookup!$A$4:$A$18,0))</f>
        <v>India</v>
      </c>
      <c r="S1539" s="20" t="n">
        <f aca="false">INDEX(Lookup!$D$4:$D$18,MATCH(C1539,Lookup!$A$4:$A$18,0))</f>
        <v>0.012</v>
      </c>
      <c r="T1539" s="21" t="n">
        <f aca="false">ROUND(P1539*S1539,2)</f>
        <v>14.4</v>
      </c>
      <c r="U1539" s="21" t="n">
        <f aca="false">IF(T1539&lt;=10,1,IF(T1539&lt;=20,2,IF(T1539&lt;=30,3,IF(T1539&lt;=40,4,IF(T1539&lt;=50,5,IF(T1539&lt;=100,6,IF(T1539&lt;=250,7,8)))))))</f>
        <v>2</v>
      </c>
      <c r="V1539" s="21" t="n">
        <f aca="false">IF(AND(OR(Dashboard!$T$3="All",R1539=Dashboard!$T$3),OR(Dashboard!$T$4="All",D1539=Dashboard!$T$4)),1,0)</f>
        <v>1</v>
      </c>
      <c r="W1539" s="21" t="n">
        <f aca="false">IF(V1539=1,T1539+ROW()/10000000,0)</f>
        <v>14.4001539</v>
      </c>
    </row>
    <row r="1540" customFormat="false" ht="15" hidden="false" customHeight="false" outlineLevel="0" collapsed="false">
      <c r="A1540" s="0" t="n">
        <v>303470</v>
      </c>
      <c r="B1540" s="0" t="s">
        <v>4527</v>
      </c>
      <c r="C1540" s="0" t="n">
        <v>1</v>
      </c>
      <c r="D1540" s="0" t="s">
        <v>3667</v>
      </c>
      <c r="E1540" s="0" t="s">
        <v>4528</v>
      </c>
      <c r="F1540" s="0" t="s">
        <v>4505</v>
      </c>
      <c r="G1540" s="0" t="s">
        <v>4506</v>
      </c>
      <c r="H1540" s="0" t="s">
        <v>2136</v>
      </c>
      <c r="I1540" s="0" t="s">
        <v>2123</v>
      </c>
      <c r="J1540" s="0" t="s">
        <v>47</v>
      </c>
      <c r="K1540" s="0" t="s">
        <v>47</v>
      </c>
      <c r="L1540" s="0" t="s">
        <v>47</v>
      </c>
      <c r="M1540" s="0" t="s">
        <v>47</v>
      </c>
      <c r="N1540" s="0" t="n">
        <v>1</v>
      </c>
      <c r="O1540" s="0" t="n">
        <v>36</v>
      </c>
      <c r="P1540" s="0" t="n">
        <v>400</v>
      </c>
      <c r="Q1540" s="0" t="n">
        <v>2.8</v>
      </c>
      <c r="R1540" s="0" t="str">
        <f aca="false">INDEX(Lookup!$B$4:$B$18,MATCH(C1540,Lookup!$A$4:$A$18,0))</f>
        <v>India</v>
      </c>
      <c r="S1540" s="20" t="n">
        <f aca="false">INDEX(Lookup!$D$4:$D$18,MATCH(C1540,Lookup!$A$4:$A$18,0))</f>
        <v>0.012</v>
      </c>
      <c r="T1540" s="21" t="n">
        <f aca="false">ROUND(P1540*S1540,2)</f>
        <v>4.8</v>
      </c>
      <c r="U1540" s="21" t="n">
        <f aca="false">IF(T1540&lt;=10,1,IF(T1540&lt;=20,2,IF(T1540&lt;=30,3,IF(T1540&lt;=40,4,IF(T1540&lt;=50,5,IF(T1540&lt;=100,6,IF(T1540&lt;=250,7,8)))))))</f>
        <v>1</v>
      </c>
      <c r="V1540" s="21" t="n">
        <f aca="false">IF(AND(OR(Dashboard!$T$3="All",R1540=Dashboard!$T$3),OR(Dashboard!$T$4="All",D1540=Dashboard!$T$4)),1,0)</f>
        <v>1</v>
      </c>
      <c r="W1540" s="21" t="n">
        <f aca="false">IF(V1540=1,T1540+ROW()/10000000,0)</f>
        <v>4.800154</v>
      </c>
    </row>
    <row r="1541" customFormat="false" ht="15" hidden="false" customHeight="false" outlineLevel="0" collapsed="false">
      <c r="A1541" s="0" t="n">
        <v>429</v>
      </c>
      <c r="B1541" s="0" t="s">
        <v>4529</v>
      </c>
      <c r="C1541" s="0" t="n">
        <v>1</v>
      </c>
      <c r="D1541" s="0" t="s">
        <v>3667</v>
      </c>
      <c r="E1541" s="0" t="s">
        <v>4530</v>
      </c>
      <c r="F1541" s="0" t="s">
        <v>4505</v>
      </c>
      <c r="G1541" s="0" t="s">
        <v>4506</v>
      </c>
      <c r="H1541" s="0" t="s">
        <v>2359</v>
      </c>
      <c r="I1541" s="0" t="s">
        <v>2123</v>
      </c>
      <c r="J1541" s="0" t="s">
        <v>47</v>
      </c>
      <c r="K1541" s="0" t="s">
        <v>47</v>
      </c>
      <c r="L1541" s="0" t="s">
        <v>47</v>
      </c>
      <c r="M1541" s="0" t="s">
        <v>47</v>
      </c>
      <c r="N1541" s="0" t="n">
        <v>2</v>
      </c>
      <c r="O1541" s="0" t="n">
        <v>61</v>
      </c>
      <c r="P1541" s="0" t="n">
        <v>600</v>
      </c>
      <c r="Q1541" s="0" t="n">
        <v>2.7</v>
      </c>
      <c r="R1541" s="0" t="str">
        <f aca="false">INDEX(Lookup!$B$4:$B$18,MATCH(C1541,Lookup!$A$4:$A$18,0))</f>
        <v>India</v>
      </c>
      <c r="S1541" s="20" t="n">
        <f aca="false">INDEX(Lookup!$D$4:$D$18,MATCH(C1541,Lookup!$A$4:$A$18,0))</f>
        <v>0.012</v>
      </c>
      <c r="T1541" s="21" t="n">
        <f aca="false">ROUND(P1541*S1541,2)</f>
        <v>7.2</v>
      </c>
      <c r="U1541" s="21" t="n">
        <f aca="false">IF(T1541&lt;=10,1,IF(T1541&lt;=20,2,IF(T1541&lt;=30,3,IF(T1541&lt;=40,4,IF(T1541&lt;=50,5,IF(T1541&lt;=100,6,IF(T1541&lt;=250,7,8)))))))</f>
        <v>1</v>
      </c>
      <c r="V1541" s="21" t="n">
        <f aca="false">IF(AND(OR(Dashboard!$T$3="All",R1541=Dashboard!$T$3),OR(Dashboard!$T$4="All",D1541=Dashboard!$T$4)),1,0)</f>
        <v>1</v>
      </c>
      <c r="W1541" s="21" t="n">
        <f aca="false">IF(V1541=1,T1541+ROW()/10000000,0)</f>
        <v>7.2001541</v>
      </c>
    </row>
    <row r="1542" customFormat="false" ht="15" hidden="false" customHeight="false" outlineLevel="0" collapsed="false">
      <c r="A1542" s="0" t="n">
        <v>18034040</v>
      </c>
      <c r="B1542" s="0" t="s">
        <v>4531</v>
      </c>
      <c r="C1542" s="0" t="n">
        <v>1</v>
      </c>
      <c r="D1542" s="0" t="s">
        <v>3667</v>
      </c>
      <c r="E1542" s="0" t="s">
        <v>4532</v>
      </c>
      <c r="F1542" s="0" t="s">
        <v>4505</v>
      </c>
      <c r="G1542" s="0" t="s">
        <v>4506</v>
      </c>
      <c r="H1542" s="0" t="s">
        <v>2288</v>
      </c>
      <c r="I1542" s="0" t="s">
        <v>2123</v>
      </c>
      <c r="J1542" s="0" t="s">
        <v>46</v>
      </c>
      <c r="K1542" s="0" t="s">
        <v>47</v>
      </c>
      <c r="L1542" s="0" t="s">
        <v>47</v>
      </c>
      <c r="M1542" s="0" t="s">
        <v>47</v>
      </c>
      <c r="N1542" s="0" t="n">
        <v>3</v>
      </c>
      <c r="O1542" s="0" t="n">
        <v>23</v>
      </c>
      <c r="P1542" s="0" t="n">
        <v>1200</v>
      </c>
      <c r="Q1542" s="0" t="n">
        <v>2.8</v>
      </c>
      <c r="R1542" s="0" t="str">
        <f aca="false">INDEX(Lookup!$B$4:$B$18,MATCH(C1542,Lookup!$A$4:$A$18,0))</f>
        <v>India</v>
      </c>
      <c r="S1542" s="20" t="n">
        <f aca="false">INDEX(Lookup!$D$4:$D$18,MATCH(C1542,Lookup!$A$4:$A$18,0))</f>
        <v>0.012</v>
      </c>
      <c r="T1542" s="21" t="n">
        <f aca="false">ROUND(P1542*S1542,2)</f>
        <v>14.4</v>
      </c>
      <c r="U1542" s="21" t="n">
        <f aca="false">IF(T1542&lt;=10,1,IF(T1542&lt;=20,2,IF(T1542&lt;=30,3,IF(T1542&lt;=40,4,IF(T1542&lt;=50,5,IF(T1542&lt;=100,6,IF(T1542&lt;=250,7,8)))))))</f>
        <v>2</v>
      </c>
      <c r="V1542" s="21" t="n">
        <f aca="false">IF(AND(OR(Dashboard!$T$3="All",R1542=Dashboard!$T$3),OR(Dashboard!$T$4="All",D1542=Dashboard!$T$4)),1,0)</f>
        <v>1</v>
      </c>
      <c r="W1542" s="21" t="n">
        <f aca="false">IF(V1542=1,T1542+ROW()/10000000,0)</f>
        <v>14.4001542</v>
      </c>
    </row>
    <row r="1543" customFormat="false" ht="15" hidden="false" customHeight="false" outlineLevel="0" collapsed="false">
      <c r="A1543" s="0" t="n">
        <v>17953932</v>
      </c>
      <c r="B1543" s="0" t="s">
        <v>4533</v>
      </c>
      <c r="C1543" s="0" t="n">
        <v>1</v>
      </c>
      <c r="D1543" s="0" t="s">
        <v>3667</v>
      </c>
      <c r="E1543" s="0" t="s">
        <v>4534</v>
      </c>
      <c r="F1543" s="0" t="s">
        <v>4505</v>
      </c>
      <c r="G1543" s="0" t="s">
        <v>4506</v>
      </c>
      <c r="H1543" s="0" t="s">
        <v>4535</v>
      </c>
      <c r="I1543" s="0" t="s">
        <v>2123</v>
      </c>
      <c r="J1543" s="0" t="s">
        <v>47</v>
      </c>
      <c r="K1543" s="0" t="s">
        <v>46</v>
      </c>
      <c r="L1543" s="0" t="s">
        <v>47</v>
      </c>
      <c r="M1543" s="0" t="s">
        <v>47</v>
      </c>
      <c r="N1543" s="0" t="n">
        <v>2</v>
      </c>
      <c r="O1543" s="0" t="n">
        <v>82</v>
      </c>
      <c r="P1543" s="0" t="n">
        <v>600</v>
      </c>
      <c r="Q1543" s="0" t="n">
        <v>3.1</v>
      </c>
      <c r="R1543" s="0" t="str">
        <f aca="false">INDEX(Lookup!$B$4:$B$18,MATCH(C1543,Lookup!$A$4:$A$18,0))</f>
        <v>India</v>
      </c>
      <c r="S1543" s="20" t="n">
        <f aca="false">INDEX(Lookup!$D$4:$D$18,MATCH(C1543,Lookup!$A$4:$A$18,0))</f>
        <v>0.012</v>
      </c>
      <c r="T1543" s="21" t="n">
        <f aca="false">ROUND(P1543*S1543,2)</f>
        <v>7.2</v>
      </c>
      <c r="U1543" s="21" t="n">
        <f aca="false">IF(T1543&lt;=10,1,IF(T1543&lt;=20,2,IF(T1543&lt;=30,3,IF(T1543&lt;=40,4,IF(T1543&lt;=50,5,IF(T1543&lt;=100,6,IF(T1543&lt;=250,7,8)))))))</f>
        <v>1</v>
      </c>
      <c r="V1543" s="21" t="n">
        <f aca="false">IF(AND(OR(Dashboard!$T$3="All",R1543=Dashboard!$T$3),OR(Dashboard!$T$4="All",D1543=Dashboard!$T$4)),1,0)</f>
        <v>1</v>
      </c>
      <c r="W1543" s="21" t="n">
        <f aca="false">IF(V1543=1,T1543+ROW()/10000000,0)</f>
        <v>7.2001543</v>
      </c>
    </row>
    <row r="1544" customFormat="false" ht="15" hidden="false" customHeight="false" outlineLevel="0" collapsed="false">
      <c r="A1544" s="0" t="n">
        <v>312668</v>
      </c>
      <c r="B1544" s="0" t="s">
        <v>4536</v>
      </c>
      <c r="C1544" s="0" t="n">
        <v>1</v>
      </c>
      <c r="D1544" s="0" t="s">
        <v>3667</v>
      </c>
      <c r="E1544" s="0" t="s">
        <v>4537</v>
      </c>
      <c r="F1544" s="0" t="s">
        <v>4505</v>
      </c>
      <c r="G1544" s="0" t="s">
        <v>4506</v>
      </c>
      <c r="H1544" s="0" t="s">
        <v>1615</v>
      </c>
      <c r="I1544" s="0" t="s">
        <v>2123</v>
      </c>
      <c r="J1544" s="0" t="s">
        <v>46</v>
      </c>
      <c r="K1544" s="0" t="s">
        <v>47</v>
      </c>
      <c r="L1544" s="0" t="s">
        <v>47</v>
      </c>
      <c r="M1544" s="0" t="s">
        <v>47</v>
      </c>
      <c r="N1544" s="0" t="n">
        <v>4</v>
      </c>
      <c r="O1544" s="0" t="n">
        <v>13</v>
      </c>
      <c r="P1544" s="0" t="n">
        <v>2200</v>
      </c>
      <c r="Q1544" s="0" t="n">
        <v>3.1</v>
      </c>
      <c r="R1544" s="0" t="str">
        <f aca="false">INDEX(Lookup!$B$4:$B$18,MATCH(C1544,Lookup!$A$4:$A$18,0))</f>
        <v>India</v>
      </c>
      <c r="S1544" s="20" t="n">
        <f aca="false">INDEX(Lookup!$D$4:$D$18,MATCH(C1544,Lookup!$A$4:$A$18,0))</f>
        <v>0.012</v>
      </c>
      <c r="T1544" s="21" t="n">
        <f aca="false">ROUND(P1544*S1544,2)</f>
        <v>26.4</v>
      </c>
      <c r="U1544" s="21" t="n">
        <f aca="false">IF(T1544&lt;=10,1,IF(T1544&lt;=20,2,IF(T1544&lt;=30,3,IF(T1544&lt;=40,4,IF(T1544&lt;=50,5,IF(T1544&lt;=100,6,IF(T1544&lt;=250,7,8)))))))</f>
        <v>3</v>
      </c>
      <c r="V1544" s="21" t="n">
        <f aca="false">IF(AND(OR(Dashboard!$T$3="All",R1544=Dashboard!$T$3),OR(Dashboard!$T$4="All",D1544=Dashboard!$T$4)),1,0)</f>
        <v>1</v>
      </c>
      <c r="W1544" s="21" t="n">
        <f aca="false">IF(V1544=1,T1544+ROW()/10000000,0)</f>
        <v>26.4001544</v>
      </c>
    </row>
    <row r="1545" customFormat="false" ht="15" hidden="false" customHeight="false" outlineLevel="0" collapsed="false">
      <c r="A1545" s="0" t="n">
        <v>997</v>
      </c>
      <c r="B1545" s="0" t="s">
        <v>4538</v>
      </c>
      <c r="C1545" s="0" t="n">
        <v>1</v>
      </c>
      <c r="D1545" s="0" t="s">
        <v>3667</v>
      </c>
      <c r="E1545" s="0" t="s">
        <v>4539</v>
      </c>
      <c r="F1545" s="0" t="s">
        <v>4505</v>
      </c>
      <c r="G1545" s="0" t="s">
        <v>4506</v>
      </c>
      <c r="H1545" s="0" t="s">
        <v>4540</v>
      </c>
      <c r="I1545" s="0" t="s">
        <v>2123</v>
      </c>
      <c r="J1545" s="0" t="s">
        <v>47</v>
      </c>
      <c r="K1545" s="0" t="s">
        <v>47</v>
      </c>
      <c r="L1545" s="0" t="s">
        <v>47</v>
      </c>
      <c r="M1545" s="0" t="s">
        <v>47</v>
      </c>
      <c r="N1545" s="0" t="n">
        <v>4</v>
      </c>
      <c r="O1545" s="0" t="n">
        <v>283</v>
      </c>
      <c r="P1545" s="0" t="n">
        <v>2000</v>
      </c>
      <c r="Q1545" s="0" t="n">
        <v>3.8</v>
      </c>
      <c r="R1545" s="0" t="str">
        <f aca="false">INDEX(Lookup!$B$4:$B$18,MATCH(C1545,Lookup!$A$4:$A$18,0))</f>
        <v>India</v>
      </c>
      <c r="S1545" s="20" t="n">
        <f aca="false">INDEX(Lookup!$D$4:$D$18,MATCH(C1545,Lookup!$A$4:$A$18,0))</f>
        <v>0.012</v>
      </c>
      <c r="T1545" s="21" t="n">
        <f aca="false">ROUND(P1545*S1545,2)</f>
        <v>24</v>
      </c>
      <c r="U1545" s="21" t="n">
        <f aca="false">IF(T1545&lt;=10,1,IF(T1545&lt;=20,2,IF(T1545&lt;=30,3,IF(T1545&lt;=40,4,IF(T1545&lt;=50,5,IF(T1545&lt;=100,6,IF(T1545&lt;=250,7,8)))))))</f>
        <v>3</v>
      </c>
      <c r="V1545" s="21" t="n">
        <f aca="false">IF(AND(OR(Dashboard!$T$3="All",R1545=Dashboard!$T$3),OR(Dashboard!$T$4="All",D1545=Dashboard!$T$4)),1,0)</f>
        <v>1</v>
      </c>
      <c r="W1545" s="21" t="n">
        <f aca="false">IF(V1545=1,T1545+ROW()/10000000,0)</f>
        <v>24.0001545</v>
      </c>
    </row>
    <row r="1546" customFormat="false" ht="15" hidden="false" customHeight="false" outlineLevel="0" collapsed="false">
      <c r="A1546" s="0" t="n">
        <v>2144</v>
      </c>
      <c r="B1546" s="0" t="s">
        <v>4541</v>
      </c>
      <c r="C1546" s="0" t="n">
        <v>1</v>
      </c>
      <c r="D1546" s="0" t="s">
        <v>3667</v>
      </c>
      <c r="E1546" s="0" t="s">
        <v>4542</v>
      </c>
      <c r="F1546" s="0" t="s">
        <v>4505</v>
      </c>
      <c r="G1546" s="0" t="s">
        <v>4506</v>
      </c>
      <c r="H1546" s="0" t="s">
        <v>4543</v>
      </c>
      <c r="I1546" s="0" t="s">
        <v>2123</v>
      </c>
      <c r="J1546" s="0" t="s">
        <v>46</v>
      </c>
      <c r="K1546" s="0" t="s">
        <v>46</v>
      </c>
      <c r="L1546" s="0" t="s">
        <v>47</v>
      </c>
      <c r="M1546" s="0" t="s">
        <v>47</v>
      </c>
      <c r="N1546" s="0" t="n">
        <v>3</v>
      </c>
      <c r="O1546" s="0" t="n">
        <v>665</v>
      </c>
      <c r="P1546" s="0" t="n">
        <v>1600</v>
      </c>
      <c r="Q1546" s="0" t="n">
        <v>3.8</v>
      </c>
      <c r="R1546" s="0" t="str">
        <f aca="false">INDEX(Lookup!$B$4:$B$18,MATCH(C1546,Lookup!$A$4:$A$18,0))</f>
        <v>India</v>
      </c>
      <c r="S1546" s="20" t="n">
        <f aca="false">INDEX(Lookup!$D$4:$D$18,MATCH(C1546,Lookup!$A$4:$A$18,0))</f>
        <v>0.012</v>
      </c>
      <c r="T1546" s="21" t="n">
        <f aca="false">ROUND(P1546*S1546,2)</f>
        <v>19.2</v>
      </c>
      <c r="U1546" s="21" t="n">
        <f aca="false">IF(T1546&lt;=10,1,IF(T1546&lt;=20,2,IF(T1546&lt;=30,3,IF(T1546&lt;=40,4,IF(T1546&lt;=50,5,IF(T1546&lt;=100,6,IF(T1546&lt;=250,7,8)))))))</f>
        <v>2</v>
      </c>
      <c r="V1546" s="21" t="n">
        <f aca="false">IF(AND(OR(Dashboard!$T$3="All",R1546=Dashboard!$T$3),OR(Dashboard!$T$4="All",D1546=Dashboard!$T$4)),1,0)</f>
        <v>1</v>
      </c>
      <c r="W1546" s="21" t="n">
        <f aca="false">IF(V1546=1,T1546+ROW()/10000000,0)</f>
        <v>19.2001546</v>
      </c>
    </row>
    <row r="1547" customFormat="false" ht="15" hidden="false" customHeight="false" outlineLevel="0" collapsed="false">
      <c r="A1547" s="0" t="n">
        <v>305682</v>
      </c>
      <c r="B1547" s="0" t="s">
        <v>4544</v>
      </c>
      <c r="C1547" s="0" t="n">
        <v>1</v>
      </c>
      <c r="D1547" s="0" t="s">
        <v>3667</v>
      </c>
      <c r="E1547" s="0" t="s">
        <v>4545</v>
      </c>
      <c r="F1547" s="0" t="s">
        <v>4505</v>
      </c>
      <c r="G1547" s="0" t="s">
        <v>4506</v>
      </c>
      <c r="H1547" s="0" t="s">
        <v>3942</v>
      </c>
      <c r="I1547" s="0" t="s">
        <v>2123</v>
      </c>
      <c r="J1547" s="0" t="s">
        <v>47</v>
      </c>
      <c r="K1547" s="0" t="s">
        <v>46</v>
      </c>
      <c r="L1547" s="0" t="s">
        <v>47</v>
      </c>
      <c r="M1547" s="0" t="s">
        <v>47</v>
      </c>
      <c r="N1547" s="0" t="n">
        <v>2</v>
      </c>
      <c r="O1547" s="0" t="n">
        <v>69</v>
      </c>
      <c r="P1547" s="0" t="n">
        <v>550</v>
      </c>
      <c r="Q1547" s="0" t="n">
        <v>3.6</v>
      </c>
      <c r="R1547" s="0" t="str">
        <f aca="false">INDEX(Lookup!$B$4:$B$18,MATCH(C1547,Lookup!$A$4:$A$18,0))</f>
        <v>India</v>
      </c>
      <c r="S1547" s="20" t="n">
        <f aca="false">INDEX(Lookup!$D$4:$D$18,MATCH(C1547,Lookup!$A$4:$A$18,0))</f>
        <v>0.012</v>
      </c>
      <c r="T1547" s="21" t="n">
        <f aca="false">ROUND(P1547*S1547,2)</f>
        <v>6.6</v>
      </c>
      <c r="U1547" s="21" t="n">
        <f aca="false">IF(T1547&lt;=10,1,IF(T1547&lt;=20,2,IF(T1547&lt;=30,3,IF(T1547&lt;=40,4,IF(T1547&lt;=50,5,IF(T1547&lt;=100,6,IF(T1547&lt;=250,7,8)))))))</f>
        <v>1</v>
      </c>
      <c r="V1547" s="21" t="n">
        <f aca="false">IF(AND(OR(Dashboard!$T$3="All",R1547=Dashboard!$T$3),OR(Dashboard!$T$4="All",D1547=Dashboard!$T$4)),1,0)</f>
        <v>1</v>
      </c>
      <c r="W1547" s="21" t="n">
        <f aca="false">IF(V1547=1,T1547+ROW()/10000000,0)</f>
        <v>6.6001547</v>
      </c>
    </row>
    <row r="1548" customFormat="false" ht="15" hidden="false" customHeight="false" outlineLevel="0" collapsed="false">
      <c r="A1548" s="0" t="n">
        <v>17953934</v>
      </c>
      <c r="B1548" s="0" t="s">
        <v>4546</v>
      </c>
      <c r="C1548" s="0" t="n">
        <v>1</v>
      </c>
      <c r="D1548" s="0" t="s">
        <v>3667</v>
      </c>
      <c r="E1548" s="0" t="s">
        <v>4506</v>
      </c>
      <c r="F1548" s="0" t="s">
        <v>4505</v>
      </c>
      <c r="G1548" s="0" t="s">
        <v>4506</v>
      </c>
      <c r="H1548" s="0" t="s">
        <v>4547</v>
      </c>
      <c r="I1548" s="0" t="s">
        <v>2123</v>
      </c>
      <c r="J1548" s="0" t="s">
        <v>47</v>
      </c>
      <c r="K1548" s="0" t="s">
        <v>46</v>
      </c>
      <c r="L1548" s="0" t="s">
        <v>47</v>
      </c>
      <c r="M1548" s="0" t="s">
        <v>47</v>
      </c>
      <c r="N1548" s="0" t="n">
        <v>2</v>
      </c>
      <c r="O1548" s="0" t="n">
        <v>198</v>
      </c>
      <c r="P1548" s="0" t="n">
        <v>600</v>
      </c>
      <c r="Q1548" s="0" t="n">
        <v>3.7</v>
      </c>
      <c r="R1548" s="0" t="str">
        <f aca="false">INDEX(Lookup!$B$4:$B$18,MATCH(C1548,Lookup!$A$4:$A$18,0))</f>
        <v>India</v>
      </c>
      <c r="S1548" s="20" t="n">
        <f aca="false">INDEX(Lookup!$D$4:$D$18,MATCH(C1548,Lookup!$A$4:$A$18,0))</f>
        <v>0.012</v>
      </c>
      <c r="T1548" s="21" t="n">
        <f aca="false">ROUND(P1548*S1548,2)</f>
        <v>7.2</v>
      </c>
      <c r="U1548" s="21" t="n">
        <f aca="false">IF(T1548&lt;=10,1,IF(T1548&lt;=20,2,IF(T1548&lt;=30,3,IF(T1548&lt;=40,4,IF(T1548&lt;=50,5,IF(T1548&lt;=100,6,IF(T1548&lt;=250,7,8)))))))</f>
        <v>1</v>
      </c>
      <c r="V1548" s="21" t="n">
        <f aca="false">IF(AND(OR(Dashboard!$T$3="All",R1548=Dashboard!$T$3),OR(Dashboard!$T$4="All",D1548=Dashboard!$T$4)),1,0)</f>
        <v>1</v>
      </c>
      <c r="W1548" s="21" t="n">
        <f aca="false">IF(V1548=1,T1548+ROW()/10000000,0)</f>
        <v>7.2001548</v>
      </c>
    </row>
    <row r="1549" customFormat="false" ht="15" hidden="false" customHeight="false" outlineLevel="0" collapsed="false">
      <c r="A1549" s="0" t="n">
        <v>3855</v>
      </c>
      <c r="B1549" s="0" t="s">
        <v>4548</v>
      </c>
      <c r="C1549" s="0" t="n">
        <v>1</v>
      </c>
      <c r="D1549" s="0" t="s">
        <v>3667</v>
      </c>
      <c r="E1549" s="0" t="s">
        <v>4539</v>
      </c>
      <c r="F1549" s="0" t="s">
        <v>4505</v>
      </c>
      <c r="G1549" s="0" t="s">
        <v>4506</v>
      </c>
      <c r="H1549" s="0" t="s">
        <v>4549</v>
      </c>
      <c r="I1549" s="0" t="s">
        <v>2123</v>
      </c>
      <c r="J1549" s="0" t="s">
        <v>46</v>
      </c>
      <c r="K1549" s="0" t="s">
        <v>47</v>
      </c>
      <c r="L1549" s="0" t="s">
        <v>47</v>
      </c>
      <c r="M1549" s="0" t="s">
        <v>47</v>
      </c>
      <c r="N1549" s="0" t="n">
        <v>4</v>
      </c>
      <c r="O1549" s="0" t="n">
        <v>57</v>
      </c>
      <c r="P1549" s="0" t="n">
        <v>2500</v>
      </c>
      <c r="Q1549" s="0" t="n">
        <v>3.5</v>
      </c>
      <c r="R1549" s="0" t="str">
        <f aca="false">INDEX(Lookup!$B$4:$B$18,MATCH(C1549,Lookup!$A$4:$A$18,0))</f>
        <v>India</v>
      </c>
      <c r="S1549" s="20" t="n">
        <f aca="false">INDEX(Lookup!$D$4:$D$18,MATCH(C1549,Lookup!$A$4:$A$18,0))</f>
        <v>0.012</v>
      </c>
      <c r="T1549" s="21" t="n">
        <f aca="false">ROUND(P1549*S1549,2)</f>
        <v>30</v>
      </c>
      <c r="U1549" s="21" t="n">
        <f aca="false">IF(T1549&lt;=10,1,IF(T1549&lt;=20,2,IF(T1549&lt;=30,3,IF(T1549&lt;=40,4,IF(T1549&lt;=50,5,IF(T1549&lt;=100,6,IF(T1549&lt;=250,7,8)))))))</f>
        <v>3</v>
      </c>
      <c r="V1549" s="21" t="n">
        <f aca="false">IF(AND(OR(Dashboard!$T$3="All",R1549=Dashboard!$T$3),OR(Dashboard!$T$4="All",D1549=Dashboard!$T$4)),1,0)</f>
        <v>1</v>
      </c>
      <c r="W1549" s="21" t="n">
        <f aca="false">IF(V1549=1,T1549+ROW()/10000000,0)</f>
        <v>30.0001549</v>
      </c>
    </row>
    <row r="1550" customFormat="false" ht="15" hidden="false" customHeight="false" outlineLevel="0" collapsed="false">
      <c r="A1550" s="0" t="n">
        <v>310445</v>
      </c>
      <c r="B1550" s="0" t="s">
        <v>4550</v>
      </c>
      <c r="C1550" s="0" t="n">
        <v>1</v>
      </c>
      <c r="D1550" s="0" t="s">
        <v>3667</v>
      </c>
      <c r="E1550" s="0" t="s">
        <v>4551</v>
      </c>
      <c r="F1550" s="0" t="s">
        <v>4505</v>
      </c>
      <c r="G1550" s="0" t="s">
        <v>4506</v>
      </c>
      <c r="H1550" s="0" t="s">
        <v>3942</v>
      </c>
      <c r="I1550" s="0" t="s">
        <v>2123</v>
      </c>
      <c r="J1550" s="0" t="s">
        <v>47</v>
      </c>
      <c r="K1550" s="0" t="s">
        <v>46</v>
      </c>
      <c r="L1550" s="0" t="s">
        <v>47</v>
      </c>
      <c r="M1550" s="0" t="s">
        <v>47</v>
      </c>
      <c r="N1550" s="0" t="n">
        <v>1</v>
      </c>
      <c r="O1550" s="0" t="n">
        <v>43</v>
      </c>
      <c r="P1550" s="0" t="n">
        <v>200</v>
      </c>
      <c r="Q1550" s="0" t="n">
        <v>3.6</v>
      </c>
      <c r="R1550" s="0" t="str">
        <f aca="false">INDEX(Lookup!$B$4:$B$18,MATCH(C1550,Lookup!$A$4:$A$18,0))</f>
        <v>India</v>
      </c>
      <c r="S1550" s="20" t="n">
        <f aca="false">INDEX(Lookup!$D$4:$D$18,MATCH(C1550,Lookup!$A$4:$A$18,0))</f>
        <v>0.012</v>
      </c>
      <c r="T1550" s="21" t="n">
        <f aca="false">ROUND(P1550*S1550,2)</f>
        <v>2.4</v>
      </c>
      <c r="U1550" s="21" t="n">
        <f aca="false">IF(T1550&lt;=10,1,IF(T1550&lt;=20,2,IF(T1550&lt;=30,3,IF(T1550&lt;=40,4,IF(T1550&lt;=50,5,IF(T1550&lt;=100,6,IF(T1550&lt;=250,7,8)))))))</f>
        <v>1</v>
      </c>
      <c r="V1550" s="21" t="n">
        <f aca="false">IF(AND(OR(Dashboard!$T$3="All",R1550=Dashboard!$T$3),OR(Dashboard!$T$4="All",D1550=Dashboard!$T$4)),1,0)</f>
        <v>1</v>
      </c>
      <c r="W1550" s="21" t="n">
        <f aca="false">IF(V1550=1,T1550+ROW()/10000000,0)</f>
        <v>2.400155</v>
      </c>
    </row>
    <row r="1551" customFormat="false" ht="15" hidden="false" customHeight="false" outlineLevel="0" collapsed="false">
      <c r="A1551" s="0" t="n">
        <v>892</v>
      </c>
      <c r="B1551" s="0" t="s">
        <v>4552</v>
      </c>
      <c r="C1551" s="0" t="n">
        <v>1</v>
      </c>
      <c r="D1551" s="0" t="s">
        <v>3667</v>
      </c>
      <c r="E1551" s="0" t="s">
        <v>4553</v>
      </c>
      <c r="F1551" s="0" t="s">
        <v>4505</v>
      </c>
      <c r="G1551" s="0" t="s">
        <v>4506</v>
      </c>
      <c r="H1551" s="0" t="s">
        <v>4554</v>
      </c>
      <c r="I1551" s="0" t="s">
        <v>2123</v>
      </c>
      <c r="J1551" s="0" t="s">
        <v>47</v>
      </c>
      <c r="K1551" s="0" t="s">
        <v>46</v>
      </c>
      <c r="L1551" s="0" t="s">
        <v>47</v>
      </c>
      <c r="M1551" s="0" t="s">
        <v>47</v>
      </c>
      <c r="N1551" s="0" t="n">
        <v>1</v>
      </c>
      <c r="O1551" s="0" t="n">
        <v>31</v>
      </c>
      <c r="P1551" s="0" t="n">
        <v>350</v>
      </c>
      <c r="Q1551" s="0" t="n">
        <v>2.3</v>
      </c>
      <c r="R1551" s="0" t="str">
        <f aca="false">INDEX(Lookup!$B$4:$B$18,MATCH(C1551,Lookup!$A$4:$A$18,0))</f>
        <v>India</v>
      </c>
      <c r="S1551" s="20" t="n">
        <f aca="false">INDEX(Lookup!$D$4:$D$18,MATCH(C1551,Lookup!$A$4:$A$18,0))</f>
        <v>0.012</v>
      </c>
      <c r="T1551" s="21" t="n">
        <f aca="false">ROUND(P1551*S1551,2)</f>
        <v>4.2</v>
      </c>
      <c r="U1551" s="21" t="n">
        <f aca="false">IF(T1551&lt;=10,1,IF(T1551&lt;=20,2,IF(T1551&lt;=30,3,IF(T1551&lt;=40,4,IF(T1551&lt;=50,5,IF(T1551&lt;=100,6,IF(T1551&lt;=250,7,8)))))))</f>
        <v>1</v>
      </c>
      <c r="V1551" s="21" t="n">
        <f aca="false">IF(AND(OR(Dashboard!$T$3="All",R1551=Dashboard!$T$3),OR(Dashboard!$T$4="All",D1551=Dashboard!$T$4)),1,0)</f>
        <v>1</v>
      </c>
      <c r="W1551" s="21" t="n">
        <f aca="false">IF(V1551=1,T1551+ROW()/10000000,0)</f>
        <v>4.2001551</v>
      </c>
    </row>
    <row r="1552" customFormat="false" ht="15" hidden="false" customHeight="false" outlineLevel="0" collapsed="false">
      <c r="A1552" s="0" t="n">
        <v>2056</v>
      </c>
      <c r="B1552" s="0" t="s">
        <v>4555</v>
      </c>
      <c r="C1552" s="0" t="n">
        <v>1</v>
      </c>
      <c r="D1552" s="0" t="s">
        <v>3667</v>
      </c>
      <c r="E1552" s="0" t="s">
        <v>4556</v>
      </c>
      <c r="F1552" s="0" t="s">
        <v>4505</v>
      </c>
      <c r="G1552" s="0" t="s">
        <v>4506</v>
      </c>
      <c r="H1552" s="0" t="s">
        <v>2288</v>
      </c>
      <c r="I1552" s="0" t="s">
        <v>2123</v>
      </c>
      <c r="J1552" s="0" t="s">
        <v>47</v>
      </c>
      <c r="K1552" s="0" t="s">
        <v>47</v>
      </c>
      <c r="L1552" s="0" t="s">
        <v>47</v>
      </c>
      <c r="M1552" s="0" t="s">
        <v>47</v>
      </c>
      <c r="N1552" s="0" t="n">
        <v>2</v>
      </c>
      <c r="O1552" s="0" t="n">
        <v>35</v>
      </c>
      <c r="P1552" s="0" t="n">
        <v>600</v>
      </c>
      <c r="Q1552" s="0" t="n">
        <v>2.4</v>
      </c>
      <c r="R1552" s="0" t="str">
        <f aca="false">INDEX(Lookup!$B$4:$B$18,MATCH(C1552,Lookup!$A$4:$A$18,0))</f>
        <v>India</v>
      </c>
      <c r="S1552" s="20" t="n">
        <f aca="false">INDEX(Lookup!$D$4:$D$18,MATCH(C1552,Lookup!$A$4:$A$18,0))</f>
        <v>0.012</v>
      </c>
      <c r="T1552" s="21" t="n">
        <f aca="false">ROUND(P1552*S1552,2)</f>
        <v>7.2</v>
      </c>
      <c r="U1552" s="21" t="n">
        <f aca="false">IF(T1552&lt;=10,1,IF(T1552&lt;=20,2,IF(T1552&lt;=30,3,IF(T1552&lt;=40,4,IF(T1552&lt;=50,5,IF(T1552&lt;=100,6,IF(T1552&lt;=250,7,8)))))))</f>
        <v>1</v>
      </c>
      <c r="V1552" s="21" t="n">
        <f aca="false">IF(AND(OR(Dashboard!$T$3="All",R1552=Dashboard!$T$3),OR(Dashboard!$T$4="All",D1552=Dashboard!$T$4)),1,0)</f>
        <v>1</v>
      </c>
      <c r="W1552" s="21" t="n">
        <f aca="false">IF(V1552=1,T1552+ROW()/10000000,0)</f>
        <v>7.2001552</v>
      </c>
    </row>
    <row r="1553" customFormat="false" ht="15" hidden="false" customHeight="false" outlineLevel="0" collapsed="false">
      <c r="A1553" s="0" t="n">
        <v>307509</v>
      </c>
      <c r="B1553" s="0" t="s">
        <v>4557</v>
      </c>
      <c r="C1553" s="0" t="n">
        <v>1</v>
      </c>
      <c r="D1553" s="0" t="s">
        <v>3667</v>
      </c>
      <c r="E1553" s="0" t="s">
        <v>4506</v>
      </c>
      <c r="F1553" s="0" t="s">
        <v>4505</v>
      </c>
      <c r="G1553" s="0" t="s">
        <v>4506</v>
      </c>
      <c r="H1553" s="0" t="s">
        <v>156</v>
      </c>
      <c r="I1553" s="0" t="s">
        <v>2123</v>
      </c>
      <c r="J1553" s="0" t="s">
        <v>47</v>
      </c>
      <c r="K1553" s="0" t="s">
        <v>46</v>
      </c>
      <c r="L1553" s="0" t="s">
        <v>47</v>
      </c>
      <c r="M1553" s="0" t="s">
        <v>47</v>
      </c>
      <c r="N1553" s="0" t="n">
        <v>2</v>
      </c>
      <c r="O1553" s="0" t="n">
        <v>246</v>
      </c>
      <c r="P1553" s="0" t="n">
        <v>600</v>
      </c>
      <c r="Q1553" s="0" t="n">
        <v>4.1</v>
      </c>
      <c r="R1553" s="0" t="str">
        <f aca="false">INDEX(Lookup!$B$4:$B$18,MATCH(C1553,Lookup!$A$4:$A$18,0))</f>
        <v>India</v>
      </c>
      <c r="S1553" s="20" t="n">
        <f aca="false">INDEX(Lookup!$D$4:$D$18,MATCH(C1553,Lookup!$A$4:$A$18,0))</f>
        <v>0.012</v>
      </c>
      <c r="T1553" s="21" t="n">
        <f aca="false">ROUND(P1553*S1553,2)</f>
        <v>7.2</v>
      </c>
      <c r="U1553" s="21" t="n">
        <f aca="false">IF(T1553&lt;=10,1,IF(T1553&lt;=20,2,IF(T1553&lt;=30,3,IF(T1553&lt;=40,4,IF(T1553&lt;=50,5,IF(T1553&lt;=100,6,IF(T1553&lt;=250,7,8)))))))</f>
        <v>1</v>
      </c>
      <c r="V1553" s="21" t="n">
        <f aca="false">IF(AND(OR(Dashboard!$T$3="All",R1553=Dashboard!$T$3),OR(Dashboard!$T$4="All",D1553=Dashboard!$T$4)),1,0)</f>
        <v>1</v>
      </c>
      <c r="W1553" s="21" t="n">
        <f aca="false">IF(V1553=1,T1553+ROW()/10000000,0)</f>
        <v>7.2001553</v>
      </c>
    </row>
    <row r="1554" customFormat="false" ht="15" hidden="false" customHeight="false" outlineLevel="0" collapsed="false">
      <c r="A1554" s="0" t="n">
        <v>797</v>
      </c>
      <c r="B1554" s="0" t="s">
        <v>3571</v>
      </c>
      <c r="C1554" s="0" t="n">
        <v>1</v>
      </c>
      <c r="D1554" s="0" t="s">
        <v>3667</v>
      </c>
      <c r="E1554" s="0" t="s">
        <v>4558</v>
      </c>
      <c r="F1554" s="0" t="s">
        <v>4559</v>
      </c>
      <c r="G1554" s="0" t="s">
        <v>4560</v>
      </c>
      <c r="H1554" s="0" t="s">
        <v>153</v>
      </c>
      <c r="I1554" s="0" t="s">
        <v>2123</v>
      </c>
      <c r="J1554" s="0" t="s">
        <v>47</v>
      </c>
      <c r="K1554" s="0" t="s">
        <v>47</v>
      </c>
      <c r="L1554" s="0" t="s">
        <v>47</v>
      </c>
      <c r="M1554" s="0" t="s">
        <v>47</v>
      </c>
      <c r="N1554" s="0" t="n">
        <v>2</v>
      </c>
      <c r="O1554" s="0" t="n">
        <v>31</v>
      </c>
      <c r="P1554" s="0" t="n">
        <v>600</v>
      </c>
      <c r="Q1554" s="0" t="n">
        <v>3.3</v>
      </c>
      <c r="R1554" s="0" t="str">
        <f aca="false">INDEX(Lookup!$B$4:$B$18,MATCH(C1554,Lookup!$A$4:$A$18,0))</f>
        <v>India</v>
      </c>
      <c r="S1554" s="20" t="n">
        <f aca="false">INDEX(Lookup!$D$4:$D$18,MATCH(C1554,Lookup!$A$4:$A$18,0))</f>
        <v>0.012</v>
      </c>
      <c r="T1554" s="21" t="n">
        <f aca="false">ROUND(P1554*S1554,2)</f>
        <v>7.2</v>
      </c>
      <c r="U1554" s="21" t="n">
        <f aca="false">IF(T1554&lt;=10,1,IF(T1554&lt;=20,2,IF(T1554&lt;=30,3,IF(T1554&lt;=40,4,IF(T1554&lt;=50,5,IF(T1554&lt;=100,6,IF(T1554&lt;=250,7,8)))))))</f>
        <v>1</v>
      </c>
      <c r="V1554" s="21" t="n">
        <f aca="false">IF(AND(OR(Dashboard!$T$3="All",R1554=Dashboard!$T$3),OR(Dashboard!$T$4="All",D1554=Dashboard!$T$4)),1,0)</f>
        <v>1</v>
      </c>
      <c r="W1554" s="21" t="n">
        <f aca="false">IF(V1554=1,T1554+ROW()/10000000,0)</f>
        <v>7.2001554</v>
      </c>
    </row>
    <row r="1555" customFormat="false" ht="15" hidden="false" customHeight="false" outlineLevel="0" collapsed="false">
      <c r="A1555" s="0" t="n">
        <v>308013</v>
      </c>
      <c r="B1555" s="0" t="s">
        <v>4561</v>
      </c>
      <c r="C1555" s="0" t="n">
        <v>1</v>
      </c>
      <c r="D1555" s="0" t="s">
        <v>3667</v>
      </c>
      <c r="E1555" s="0" t="s">
        <v>4562</v>
      </c>
      <c r="F1555" s="0" t="s">
        <v>4559</v>
      </c>
      <c r="G1555" s="0" t="s">
        <v>4560</v>
      </c>
      <c r="H1555" s="0" t="s">
        <v>4563</v>
      </c>
      <c r="I1555" s="0" t="s">
        <v>2123</v>
      </c>
      <c r="J1555" s="0" t="s">
        <v>46</v>
      </c>
      <c r="K1555" s="0" t="s">
        <v>47</v>
      </c>
      <c r="L1555" s="0" t="s">
        <v>47</v>
      </c>
      <c r="M1555" s="0" t="s">
        <v>47</v>
      </c>
      <c r="N1555" s="0" t="n">
        <v>3</v>
      </c>
      <c r="O1555" s="0" t="n">
        <v>240</v>
      </c>
      <c r="P1555" s="0" t="n">
        <v>1500</v>
      </c>
      <c r="Q1555" s="0" t="n">
        <v>3.5</v>
      </c>
      <c r="R1555" s="0" t="str">
        <f aca="false">INDEX(Lookup!$B$4:$B$18,MATCH(C1555,Lookup!$A$4:$A$18,0))</f>
        <v>India</v>
      </c>
      <c r="S1555" s="20" t="n">
        <f aca="false">INDEX(Lookup!$D$4:$D$18,MATCH(C1555,Lookup!$A$4:$A$18,0))</f>
        <v>0.012</v>
      </c>
      <c r="T1555" s="21" t="n">
        <f aca="false">ROUND(P1555*S1555,2)</f>
        <v>18</v>
      </c>
      <c r="U1555" s="21" t="n">
        <f aca="false">IF(T1555&lt;=10,1,IF(T1555&lt;=20,2,IF(T1555&lt;=30,3,IF(T1555&lt;=40,4,IF(T1555&lt;=50,5,IF(T1555&lt;=100,6,IF(T1555&lt;=250,7,8)))))))</f>
        <v>2</v>
      </c>
      <c r="V1555" s="21" t="n">
        <f aca="false">IF(AND(OR(Dashboard!$T$3="All",R1555=Dashboard!$T$3),OR(Dashboard!$T$4="All",D1555=Dashboard!$T$4)),1,0)</f>
        <v>1</v>
      </c>
      <c r="W1555" s="21" t="n">
        <f aca="false">IF(V1555=1,T1555+ROW()/10000000,0)</f>
        <v>18.0001555</v>
      </c>
    </row>
    <row r="1556" customFormat="false" ht="15" hidden="false" customHeight="false" outlineLevel="0" collapsed="false">
      <c r="A1556" s="0" t="n">
        <v>2760</v>
      </c>
      <c r="B1556" s="0" t="s">
        <v>4564</v>
      </c>
      <c r="C1556" s="0" t="n">
        <v>1</v>
      </c>
      <c r="D1556" s="0" t="s">
        <v>3667</v>
      </c>
      <c r="E1556" s="0" t="s">
        <v>4562</v>
      </c>
      <c r="F1556" s="0" t="s">
        <v>4559</v>
      </c>
      <c r="G1556" s="0" t="s">
        <v>4560</v>
      </c>
      <c r="H1556" s="0" t="s">
        <v>4565</v>
      </c>
      <c r="I1556" s="0" t="s">
        <v>2123</v>
      </c>
      <c r="J1556" s="0" t="s">
        <v>47</v>
      </c>
      <c r="K1556" s="0" t="s">
        <v>47</v>
      </c>
      <c r="L1556" s="0" t="s">
        <v>47</v>
      </c>
      <c r="M1556" s="0" t="s">
        <v>47</v>
      </c>
      <c r="N1556" s="0" t="n">
        <v>3</v>
      </c>
      <c r="O1556" s="0" t="n">
        <v>1902</v>
      </c>
      <c r="P1556" s="0" t="n">
        <v>1500</v>
      </c>
      <c r="Q1556" s="0" t="n">
        <v>3.7</v>
      </c>
      <c r="R1556" s="0" t="str">
        <f aca="false">INDEX(Lookup!$B$4:$B$18,MATCH(C1556,Lookup!$A$4:$A$18,0))</f>
        <v>India</v>
      </c>
      <c r="S1556" s="20" t="n">
        <f aca="false">INDEX(Lookup!$D$4:$D$18,MATCH(C1556,Lookup!$A$4:$A$18,0))</f>
        <v>0.012</v>
      </c>
      <c r="T1556" s="21" t="n">
        <f aca="false">ROUND(P1556*S1556,2)</f>
        <v>18</v>
      </c>
      <c r="U1556" s="21" t="n">
        <f aca="false">IF(T1556&lt;=10,1,IF(T1556&lt;=20,2,IF(T1556&lt;=30,3,IF(T1556&lt;=40,4,IF(T1556&lt;=50,5,IF(T1556&lt;=100,6,IF(T1556&lt;=250,7,8)))))))</f>
        <v>2</v>
      </c>
      <c r="V1556" s="21" t="n">
        <f aca="false">IF(AND(OR(Dashboard!$T$3="All",R1556=Dashboard!$T$3),OR(Dashboard!$T$4="All",D1556=Dashboard!$T$4)),1,0)</f>
        <v>1</v>
      </c>
      <c r="W1556" s="21" t="n">
        <f aca="false">IF(V1556=1,T1556+ROW()/10000000,0)</f>
        <v>18.0001556</v>
      </c>
    </row>
    <row r="1557" customFormat="false" ht="15" hidden="false" customHeight="false" outlineLevel="0" collapsed="false">
      <c r="A1557" s="0" t="n">
        <v>8913</v>
      </c>
      <c r="B1557" s="0" t="s">
        <v>2691</v>
      </c>
      <c r="C1557" s="0" t="n">
        <v>1</v>
      </c>
      <c r="D1557" s="0" t="s">
        <v>3667</v>
      </c>
      <c r="E1557" s="0" t="s">
        <v>4558</v>
      </c>
      <c r="F1557" s="0" t="s">
        <v>4559</v>
      </c>
      <c r="G1557" s="0" t="s">
        <v>4560</v>
      </c>
      <c r="H1557" s="0" t="s">
        <v>4566</v>
      </c>
      <c r="I1557" s="0" t="s">
        <v>2123</v>
      </c>
      <c r="J1557" s="0" t="s">
        <v>46</v>
      </c>
      <c r="K1557" s="0" t="s">
        <v>47</v>
      </c>
      <c r="L1557" s="0" t="s">
        <v>47</v>
      </c>
      <c r="M1557" s="0" t="s">
        <v>47</v>
      </c>
      <c r="N1557" s="0" t="n">
        <v>4</v>
      </c>
      <c r="O1557" s="0" t="n">
        <v>2806</v>
      </c>
      <c r="P1557" s="0" t="n">
        <v>2000</v>
      </c>
      <c r="Q1557" s="0" t="n">
        <v>4.1</v>
      </c>
      <c r="R1557" s="0" t="str">
        <f aca="false">INDEX(Lookup!$B$4:$B$18,MATCH(C1557,Lookup!$A$4:$A$18,0))</f>
        <v>India</v>
      </c>
      <c r="S1557" s="20" t="n">
        <f aca="false">INDEX(Lookup!$D$4:$D$18,MATCH(C1557,Lookup!$A$4:$A$18,0))</f>
        <v>0.012</v>
      </c>
      <c r="T1557" s="21" t="n">
        <f aca="false">ROUND(P1557*S1557,2)</f>
        <v>24</v>
      </c>
      <c r="U1557" s="21" t="n">
        <f aca="false">IF(T1557&lt;=10,1,IF(T1557&lt;=20,2,IF(T1557&lt;=30,3,IF(T1557&lt;=40,4,IF(T1557&lt;=50,5,IF(T1557&lt;=100,6,IF(T1557&lt;=250,7,8)))))))</f>
        <v>3</v>
      </c>
      <c r="V1557" s="21" t="n">
        <f aca="false">IF(AND(OR(Dashboard!$T$3="All",R1557=Dashboard!$T$3),OR(Dashboard!$T$4="All",D1557=Dashboard!$T$4)),1,0)</f>
        <v>1</v>
      </c>
      <c r="W1557" s="21" t="n">
        <f aca="false">IF(V1557=1,T1557+ROW()/10000000,0)</f>
        <v>24.0001557</v>
      </c>
    </row>
    <row r="1558" customFormat="false" ht="15" hidden="false" customHeight="false" outlineLevel="0" collapsed="false">
      <c r="A1558" s="0" t="n">
        <v>311759</v>
      </c>
      <c r="B1558" s="0" t="s">
        <v>4567</v>
      </c>
      <c r="C1558" s="0" t="n">
        <v>1</v>
      </c>
      <c r="D1558" s="0" t="s">
        <v>3667</v>
      </c>
      <c r="E1558" s="0" t="s">
        <v>4568</v>
      </c>
      <c r="F1558" s="0" t="s">
        <v>4569</v>
      </c>
      <c r="G1558" s="0" t="s">
        <v>4570</v>
      </c>
      <c r="H1558" s="0" t="s">
        <v>153</v>
      </c>
      <c r="I1558" s="0" t="s">
        <v>2123</v>
      </c>
      <c r="J1558" s="0" t="s">
        <v>47</v>
      </c>
      <c r="K1558" s="0" t="s">
        <v>47</v>
      </c>
      <c r="L1558" s="0" t="s">
        <v>47</v>
      </c>
      <c r="M1558" s="0" t="s">
        <v>47</v>
      </c>
      <c r="N1558" s="0" t="n">
        <v>2</v>
      </c>
      <c r="O1558" s="0" t="n">
        <v>13</v>
      </c>
      <c r="P1558" s="0" t="n">
        <v>650</v>
      </c>
      <c r="Q1558" s="0" t="n">
        <v>3.2</v>
      </c>
      <c r="R1558" s="0" t="str">
        <f aca="false">INDEX(Lookup!$B$4:$B$18,MATCH(C1558,Lookup!$A$4:$A$18,0))</f>
        <v>India</v>
      </c>
      <c r="S1558" s="20" t="n">
        <f aca="false">INDEX(Lookup!$D$4:$D$18,MATCH(C1558,Lookup!$A$4:$A$18,0))</f>
        <v>0.012</v>
      </c>
      <c r="T1558" s="21" t="n">
        <f aca="false">ROUND(P1558*S1558,2)</f>
        <v>7.8</v>
      </c>
      <c r="U1558" s="21" t="n">
        <f aca="false">IF(T1558&lt;=10,1,IF(T1558&lt;=20,2,IF(T1558&lt;=30,3,IF(T1558&lt;=40,4,IF(T1558&lt;=50,5,IF(T1558&lt;=100,6,IF(T1558&lt;=250,7,8)))))))</f>
        <v>1</v>
      </c>
      <c r="V1558" s="21" t="n">
        <f aca="false">IF(AND(OR(Dashboard!$T$3="All",R1558=Dashboard!$T$3),OR(Dashboard!$T$4="All",D1558=Dashboard!$T$4)),1,0)</f>
        <v>1</v>
      </c>
      <c r="W1558" s="21" t="n">
        <f aca="false">IF(V1558=1,T1558+ROW()/10000000,0)</f>
        <v>7.8001558</v>
      </c>
    </row>
    <row r="1559" customFormat="false" ht="15" hidden="false" customHeight="false" outlineLevel="0" collapsed="false">
      <c r="A1559" s="0" t="n">
        <v>18446889</v>
      </c>
      <c r="B1559" s="0" t="s">
        <v>4571</v>
      </c>
      <c r="C1559" s="0" t="n">
        <v>1</v>
      </c>
      <c r="D1559" s="0" t="s">
        <v>3667</v>
      </c>
      <c r="E1559" s="0" t="s">
        <v>4572</v>
      </c>
      <c r="F1559" s="0" t="s">
        <v>4569</v>
      </c>
      <c r="G1559" s="0" t="s">
        <v>4570</v>
      </c>
      <c r="H1559" s="0" t="s">
        <v>3015</v>
      </c>
      <c r="I1559" s="0" t="s">
        <v>2123</v>
      </c>
      <c r="J1559" s="0" t="s">
        <v>47</v>
      </c>
      <c r="K1559" s="0" t="s">
        <v>47</v>
      </c>
      <c r="L1559" s="0" t="s">
        <v>47</v>
      </c>
      <c r="M1559" s="0" t="s">
        <v>47</v>
      </c>
      <c r="N1559" s="0" t="n">
        <v>1</v>
      </c>
      <c r="O1559" s="0" t="n">
        <v>5</v>
      </c>
      <c r="P1559" s="0" t="n">
        <v>350</v>
      </c>
      <c r="Q1559" s="0" t="n">
        <v>3</v>
      </c>
      <c r="R1559" s="0" t="str">
        <f aca="false">INDEX(Lookup!$B$4:$B$18,MATCH(C1559,Lookup!$A$4:$A$18,0))</f>
        <v>India</v>
      </c>
      <c r="S1559" s="20" t="n">
        <f aca="false">INDEX(Lookup!$D$4:$D$18,MATCH(C1559,Lookup!$A$4:$A$18,0))</f>
        <v>0.012</v>
      </c>
      <c r="T1559" s="21" t="n">
        <f aca="false">ROUND(P1559*S1559,2)</f>
        <v>4.2</v>
      </c>
      <c r="U1559" s="21" t="n">
        <f aca="false">IF(T1559&lt;=10,1,IF(T1559&lt;=20,2,IF(T1559&lt;=30,3,IF(T1559&lt;=40,4,IF(T1559&lt;=50,5,IF(T1559&lt;=100,6,IF(T1559&lt;=250,7,8)))))))</f>
        <v>1</v>
      </c>
      <c r="V1559" s="21" t="n">
        <f aca="false">IF(AND(OR(Dashboard!$T$3="All",R1559=Dashboard!$T$3),OR(Dashboard!$T$4="All",D1559=Dashboard!$T$4)),1,0)</f>
        <v>1</v>
      </c>
      <c r="W1559" s="21" t="n">
        <f aca="false">IF(V1559=1,T1559+ROW()/10000000,0)</f>
        <v>4.2001559</v>
      </c>
    </row>
    <row r="1560" customFormat="false" ht="15" hidden="false" customHeight="false" outlineLevel="0" collapsed="false">
      <c r="A1560" s="0" t="n">
        <v>9957</v>
      </c>
      <c r="B1560" s="0" t="s">
        <v>2296</v>
      </c>
      <c r="C1560" s="0" t="n">
        <v>1</v>
      </c>
      <c r="D1560" s="0" t="s">
        <v>3667</v>
      </c>
      <c r="E1560" s="0" t="s">
        <v>4570</v>
      </c>
      <c r="F1560" s="0" t="s">
        <v>4569</v>
      </c>
      <c r="G1560" s="0" t="s">
        <v>4570</v>
      </c>
      <c r="H1560" s="0" t="s">
        <v>1898</v>
      </c>
      <c r="I1560" s="0" t="s">
        <v>2123</v>
      </c>
      <c r="J1560" s="0" t="s">
        <v>47</v>
      </c>
      <c r="K1560" s="0" t="s">
        <v>47</v>
      </c>
      <c r="L1560" s="0" t="s">
        <v>47</v>
      </c>
      <c r="M1560" s="0" t="s">
        <v>47</v>
      </c>
      <c r="N1560" s="0" t="n">
        <v>2</v>
      </c>
      <c r="O1560" s="0" t="n">
        <v>68</v>
      </c>
      <c r="P1560" s="0" t="n">
        <v>500</v>
      </c>
      <c r="Q1560" s="0" t="n">
        <v>3.2</v>
      </c>
      <c r="R1560" s="0" t="str">
        <f aca="false">INDEX(Lookup!$B$4:$B$18,MATCH(C1560,Lookup!$A$4:$A$18,0))</f>
        <v>India</v>
      </c>
      <c r="S1560" s="20" t="n">
        <f aca="false">INDEX(Lookup!$D$4:$D$18,MATCH(C1560,Lookup!$A$4:$A$18,0))</f>
        <v>0.012</v>
      </c>
      <c r="T1560" s="21" t="n">
        <f aca="false">ROUND(P1560*S1560,2)</f>
        <v>6</v>
      </c>
      <c r="U1560" s="21" t="n">
        <f aca="false">IF(T1560&lt;=10,1,IF(T1560&lt;=20,2,IF(T1560&lt;=30,3,IF(T1560&lt;=40,4,IF(T1560&lt;=50,5,IF(T1560&lt;=100,6,IF(T1560&lt;=250,7,8)))))))</f>
        <v>1</v>
      </c>
      <c r="V1560" s="21" t="n">
        <f aca="false">IF(AND(OR(Dashboard!$T$3="All",R1560=Dashboard!$T$3),OR(Dashboard!$T$4="All",D1560=Dashboard!$T$4)),1,0)</f>
        <v>1</v>
      </c>
      <c r="W1560" s="21" t="n">
        <f aca="false">IF(V1560=1,T1560+ROW()/10000000,0)</f>
        <v>6.000156</v>
      </c>
    </row>
    <row r="1561" customFormat="false" ht="15" hidden="false" customHeight="false" outlineLevel="0" collapsed="false">
      <c r="A1561" s="0" t="n">
        <v>308840</v>
      </c>
      <c r="B1561" s="0" t="s">
        <v>4573</v>
      </c>
      <c r="C1561" s="0" t="n">
        <v>1</v>
      </c>
      <c r="D1561" s="0" t="s">
        <v>3667</v>
      </c>
      <c r="E1561" s="0" t="s">
        <v>4574</v>
      </c>
      <c r="F1561" s="0" t="s">
        <v>4569</v>
      </c>
      <c r="G1561" s="0" t="s">
        <v>4570</v>
      </c>
      <c r="H1561" s="0" t="s">
        <v>2310</v>
      </c>
      <c r="I1561" s="0" t="s">
        <v>2123</v>
      </c>
      <c r="J1561" s="0" t="s">
        <v>47</v>
      </c>
      <c r="K1561" s="0" t="s">
        <v>47</v>
      </c>
      <c r="L1561" s="0" t="s">
        <v>47</v>
      </c>
      <c r="M1561" s="0" t="s">
        <v>47</v>
      </c>
      <c r="N1561" s="0" t="n">
        <v>1</v>
      </c>
      <c r="O1561" s="0" t="n">
        <v>120</v>
      </c>
      <c r="P1561" s="0" t="n">
        <v>450</v>
      </c>
      <c r="Q1561" s="0" t="n">
        <v>2.6</v>
      </c>
      <c r="R1561" s="0" t="str">
        <f aca="false">INDEX(Lookup!$B$4:$B$18,MATCH(C1561,Lookup!$A$4:$A$18,0))</f>
        <v>India</v>
      </c>
      <c r="S1561" s="20" t="n">
        <f aca="false">INDEX(Lookup!$D$4:$D$18,MATCH(C1561,Lookup!$A$4:$A$18,0))</f>
        <v>0.012</v>
      </c>
      <c r="T1561" s="21" t="n">
        <f aca="false">ROUND(P1561*S1561,2)</f>
        <v>5.4</v>
      </c>
      <c r="U1561" s="21" t="n">
        <f aca="false">IF(T1561&lt;=10,1,IF(T1561&lt;=20,2,IF(T1561&lt;=30,3,IF(T1561&lt;=40,4,IF(T1561&lt;=50,5,IF(T1561&lt;=100,6,IF(T1561&lt;=250,7,8)))))))</f>
        <v>1</v>
      </c>
      <c r="V1561" s="21" t="n">
        <f aca="false">IF(AND(OR(Dashboard!$T$3="All",R1561=Dashboard!$T$3),OR(Dashboard!$T$4="All",D1561=Dashboard!$T$4)),1,0)</f>
        <v>1</v>
      </c>
      <c r="W1561" s="21" t="n">
        <f aca="false">IF(V1561=1,T1561+ROW()/10000000,0)</f>
        <v>5.4001561</v>
      </c>
    </row>
    <row r="1562" customFormat="false" ht="15" hidden="false" customHeight="false" outlineLevel="0" collapsed="false">
      <c r="A1562" s="0" t="n">
        <v>18432226</v>
      </c>
      <c r="B1562" s="0" t="s">
        <v>4575</v>
      </c>
      <c r="C1562" s="0" t="n">
        <v>1</v>
      </c>
      <c r="D1562" s="0" t="s">
        <v>3667</v>
      </c>
      <c r="E1562" s="0" t="s">
        <v>4576</v>
      </c>
      <c r="F1562" s="0" t="s">
        <v>4569</v>
      </c>
      <c r="G1562" s="0" t="s">
        <v>4570</v>
      </c>
      <c r="H1562" s="0" t="s">
        <v>4577</v>
      </c>
      <c r="I1562" s="0" t="s">
        <v>2123</v>
      </c>
      <c r="J1562" s="0" t="s">
        <v>47</v>
      </c>
      <c r="K1562" s="0" t="s">
        <v>46</v>
      </c>
      <c r="L1562" s="0" t="s">
        <v>47</v>
      </c>
      <c r="M1562" s="0" t="s">
        <v>47</v>
      </c>
      <c r="N1562" s="0" t="n">
        <v>2</v>
      </c>
      <c r="O1562" s="0" t="n">
        <v>18</v>
      </c>
      <c r="P1562" s="0" t="n">
        <v>650</v>
      </c>
      <c r="Q1562" s="0" t="n">
        <v>3.7</v>
      </c>
      <c r="R1562" s="0" t="str">
        <f aca="false">INDEX(Lookup!$B$4:$B$18,MATCH(C1562,Lookup!$A$4:$A$18,0))</f>
        <v>India</v>
      </c>
      <c r="S1562" s="20" t="n">
        <f aca="false">INDEX(Lookup!$D$4:$D$18,MATCH(C1562,Lookup!$A$4:$A$18,0))</f>
        <v>0.012</v>
      </c>
      <c r="T1562" s="21" t="n">
        <f aca="false">ROUND(P1562*S1562,2)</f>
        <v>7.8</v>
      </c>
      <c r="U1562" s="21" t="n">
        <f aca="false">IF(T1562&lt;=10,1,IF(T1562&lt;=20,2,IF(T1562&lt;=30,3,IF(T1562&lt;=40,4,IF(T1562&lt;=50,5,IF(T1562&lt;=100,6,IF(T1562&lt;=250,7,8)))))))</f>
        <v>1</v>
      </c>
      <c r="V1562" s="21" t="n">
        <f aca="false">IF(AND(OR(Dashboard!$T$3="All",R1562=Dashboard!$T$3),OR(Dashboard!$T$4="All",D1562=Dashboard!$T$4)),1,0)</f>
        <v>1</v>
      </c>
      <c r="W1562" s="21" t="n">
        <f aca="false">IF(V1562=1,T1562+ROW()/10000000,0)</f>
        <v>7.8001562</v>
      </c>
    </row>
    <row r="1563" customFormat="false" ht="15" hidden="false" customHeight="false" outlineLevel="0" collapsed="false">
      <c r="A1563" s="0" t="n">
        <v>311777</v>
      </c>
      <c r="B1563" s="0" t="s">
        <v>3874</v>
      </c>
      <c r="C1563" s="0" t="n">
        <v>1</v>
      </c>
      <c r="D1563" s="0" t="s">
        <v>3667</v>
      </c>
      <c r="E1563" s="0" t="s">
        <v>4578</v>
      </c>
      <c r="F1563" s="0" t="s">
        <v>4569</v>
      </c>
      <c r="G1563" s="0" t="s">
        <v>4570</v>
      </c>
      <c r="H1563" s="0" t="s">
        <v>153</v>
      </c>
      <c r="I1563" s="0" t="s">
        <v>2123</v>
      </c>
      <c r="J1563" s="0" t="s">
        <v>47</v>
      </c>
      <c r="K1563" s="0" t="s">
        <v>47</v>
      </c>
      <c r="L1563" s="0" t="s">
        <v>47</v>
      </c>
      <c r="M1563" s="0" t="s">
        <v>47</v>
      </c>
      <c r="N1563" s="0" t="n">
        <v>2</v>
      </c>
      <c r="O1563" s="0" t="n">
        <v>66</v>
      </c>
      <c r="P1563" s="0" t="n">
        <v>700</v>
      </c>
      <c r="Q1563" s="0" t="n">
        <v>3.5</v>
      </c>
      <c r="R1563" s="0" t="str">
        <f aca="false">INDEX(Lookup!$B$4:$B$18,MATCH(C1563,Lookup!$A$4:$A$18,0))</f>
        <v>India</v>
      </c>
      <c r="S1563" s="20" t="n">
        <f aca="false">INDEX(Lookup!$D$4:$D$18,MATCH(C1563,Lookup!$A$4:$A$18,0))</f>
        <v>0.012</v>
      </c>
      <c r="T1563" s="21" t="n">
        <f aca="false">ROUND(P1563*S1563,2)</f>
        <v>8.4</v>
      </c>
      <c r="U1563" s="21" t="n">
        <f aca="false">IF(T1563&lt;=10,1,IF(T1563&lt;=20,2,IF(T1563&lt;=30,3,IF(T1563&lt;=40,4,IF(T1563&lt;=50,5,IF(T1563&lt;=100,6,IF(T1563&lt;=250,7,8)))))))</f>
        <v>1</v>
      </c>
      <c r="V1563" s="21" t="n">
        <f aca="false">IF(AND(OR(Dashboard!$T$3="All",R1563=Dashboard!$T$3),OR(Dashboard!$T$4="All",D1563=Dashboard!$T$4)),1,0)</f>
        <v>1</v>
      </c>
      <c r="W1563" s="21" t="n">
        <f aca="false">IF(V1563=1,T1563+ROW()/10000000,0)</f>
        <v>8.4001563</v>
      </c>
    </row>
    <row r="1564" customFormat="false" ht="15" hidden="false" customHeight="false" outlineLevel="0" collapsed="false">
      <c r="A1564" s="0" t="n">
        <v>2064</v>
      </c>
      <c r="B1564" s="0" t="s">
        <v>4579</v>
      </c>
      <c r="C1564" s="0" t="n">
        <v>1</v>
      </c>
      <c r="D1564" s="0" t="s">
        <v>3667</v>
      </c>
      <c r="E1564" s="0" t="s">
        <v>4580</v>
      </c>
      <c r="F1564" s="0" t="s">
        <v>4581</v>
      </c>
      <c r="G1564" s="0" t="s">
        <v>4582</v>
      </c>
      <c r="H1564" s="0" t="s">
        <v>2122</v>
      </c>
      <c r="I1564" s="0" t="s">
        <v>2123</v>
      </c>
      <c r="J1564" s="0" t="s">
        <v>47</v>
      </c>
      <c r="K1564" s="0" t="s">
        <v>46</v>
      </c>
      <c r="L1564" s="0" t="s">
        <v>47</v>
      </c>
      <c r="M1564" s="0" t="s">
        <v>47</v>
      </c>
      <c r="N1564" s="0" t="n">
        <v>2</v>
      </c>
      <c r="O1564" s="0" t="n">
        <v>67</v>
      </c>
      <c r="P1564" s="0" t="n">
        <v>800</v>
      </c>
      <c r="Q1564" s="0" t="n">
        <v>2.7</v>
      </c>
      <c r="R1564" s="0" t="str">
        <f aca="false">INDEX(Lookup!$B$4:$B$18,MATCH(C1564,Lookup!$A$4:$A$18,0))</f>
        <v>India</v>
      </c>
      <c r="S1564" s="20" t="n">
        <f aca="false">INDEX(Lookup!$D$4:$D$18,MATCH(C1564,Lookup!$A$4:$A$18,0))</f>
        <v>0.012</v>
      </c>
      <c r="T1564" s="21" t="n">
        <f aca="false">ROUND(P1564*S1564,2)</f>
        <v>9.6</v>
      </c>
      <c r="U1564" s="21" t="n">
        <f aca="false">IF(T1564&lt;=10,1,IF(T1564&lt;=20,2,IF(T1564&lt;=30,3,IF(T1564&lt;=40,4,IF(T1564&lt;=50,5,IF(T1564&lt;=100,6,IF(T1564&lt;=250,7,8)))))))</f>
        <v>1</v>
      </c>
      <c r="V1564" s="21" t="n">
        <f aca="false">IF(AND(OR(Dashboard!$T$3="All",R1564=Dashboard!$T$3),OR(Dashboard!$T$4="All",D1564=Dashboard!$T$4)),1,0)</f>
        <v>1</v>
      </c>
      <c r="W1564" s="21" t="n">
        <f aca="false">IF(V1564=1,T1564+ROW()/10000000,0)</f>
        <v>9.6001564</v>
      </c>
    </row>
    <row r="1565" customFormat="false" ht="15" hidden="false" customHeight="false" outlineLevel="0" collapsed="false">
      <c r="A1565" s="0" t="n">
        <v>311758</v>
      </c>
      <c r="B1565" s="0" t="s">
        <v>4583</v>
      </c>
      <c r="C1565" s="0" t="n">
        <v>1</v>
      </c>
      <c r="D1565" s="0" t="s">
        <v>3667</v>
      </c>
      <c r="E1565" s="0" t="s">
        <v>4584</v>
      </c>
      <c r="F1565" s="0" t="s">
        <v>4581</v>
      </c>
      <c r="G1565" s="0" t="s">
        <v>4582</v>
      </c>
      <c r="H1565" s="0" t="s">
        <v>555</v>
      </c>
      <c r="I1565" s="0" t="s">
        <v>2123</v>
      </c>
      <c r="J1565" s="0" t="s">
        <v>47</v>
      </c>
      <c r="K1565" s="0" t="s">
        <v>47</v>
      </c>
      <c r="L1565" s="0" t="s">
        <v>47</v>
      </c>
      <c r="M1565" s="0" t="s">
        <v>47</v>
      </c>
      <c r="N1565" s="0" t="n">
        <v>2</v>
      </c>
      <c r="O1565" s="0" t="n">
        <v>40</v>
      </c>
      <c r="P1565" s="0" t="n">
        <v>550</v>
      </c>
      <c r="Q1565" s="0" t="n">
        <v>3.3</v>
      </c>
      <c r="R1565" s="0" t="str">
        <f aca="false">INDEX(Lookup!$B$4:$B$18,MATCH(C1565,Lookup!$A$4:$A$18,0))</f>
        <v>India</v>
      </c>
      <c r="S1565" s="20" t="n">
        <f aca="false">INDEX(Lookup!$D$4:$D$18,MATCH(C1565,Lookup!$A$4:$A$18,0))</f>
        <v>0.012</v>
      </c>
      <c r="T1565" s="21" t="n">
        <f aca="false">ROUND(P1565*S1565,2)</f>
        <v>6.6</v>
      </c>
      <c r="U1565" s="21" t="n">
        <f aca="false">IF(T1565&lt;=10,1,IF(T1565&lt;=20,2,IF(T1565&lt;=30,3,IF(T1565&lt;=40,4,IF(T1565&lt;=50,5,IF(T1565&lt;=100,6,IF(T1565&lt;=250,7,8)))))))</f>
        <v>1</v>
      </c>
      <c r="V1565" s="21" t="n">
        <f aca="false">IF(AND(OR(Dashboard!$T$3="All",R1565=Dashboard!$T$3),OR(Dashboard!$T$4="All",D1565=Dashboard!$T$4)),1,0)</f>
        <v>1</v>
      </c>
      <c r="W1565" s="21" t="n">
        <f aca="false">IF(V1565=1,T1565+ROW()/10000000,0)</f>
        <v>6.6001565</v>
      </c>
    </row>
    <row r="1566" customFormat="false" ht="15" hidden="false" customHeight="false" outlineLevel="0" collapsed="false">
      <c r="A1566" s="0" t="n">
        <v>514</v>
      </c>
      <c r="B1566" s="0" t="s">
        <v>3562</v>
      </c>
      <c r="C1566" s="0" t="n">
        <v>1</v>
      </c>
      <c r="D1566" s="0" t="s">
        <v>3667</v>
      </c>
      <c r="E1566" s="0" t="s">
        <v>4585</v>
      </c>
      <c r="F1566" s="0" t="s">
        <v>4581</v>
      </c>
      <c r="G1566" s="0" t="s">
        <v>4582</v>
      </c>
      <c r="H1566" s="0" t="s">
        <v>153</v>
      </c>
      <c r="I1566" s="0" t="s">
        <v>2123</v>
      </c>
      <c r="J1566" s="0" t="s">
        <v>47</v>
      </c>
      <c r="K1566" s="0" t="s">
        <v>46</v>
      </c>
      <c r="L1566" s="0" t="s">
        <v>47</v>
      </c>
      <c r="M1566" s="0" t="s">
        <v>47</v>
      </c>
      <c r="N1566" s="0" t="n">
        <v>2</v>
      </c>
      <c r="O1566" s="0" t="n">
        <v>39</v>
      </c>
      <c r="P1566" s="0" t="n">
        <v>650</v>
      </c>
      <c r="Q1566" s="0" t="n">
        <v>3.4</v>
      </c>
      <c r="R1566" s="0" t="str">
        <f aca="false">INDEX(Lookup!$B$4:$B$18,MATCH(C1566,Lookup!$A$4:$A$18,0))</f>
        <v>India</v>
      </c>
      <c r="S1566" s="20" t="n">
        <f aca="false">INDEX(Lookup!$D$4:$D$18,MATCH(C1566,Lookup!$A$4:$A$18,0))</f>
        <v>0.012</v>
      </c>
      <c r="T1566" s="21" t="n">
        <f aca="false">ROUND(P1566*S1566,2)</f>
        <v>7.8</v>
      </c>
      <c r="U1566" s="21" t="n">
        <f aca="false">IF(T1566&lt;=10,1,IF(T1566&lt;=20,2,IF(T1566&lt;=30,3,IF(T1566&lt;=40,4,IF(T1566&lt;=50,5,IF(T1566&lt;=100,6,IF(T1566&lt;=250,7,8)))))))</f>
        <v>1</v>
      </c>
      <c r="V1566" s="21" t="n">
        <f aca="false">IF(AND(OR(Dashboard!$T$3="All",R1566=Dashboard!$T$3),OR(Dashboard!$T$4="All",D1566=Dashboard!$T$4)),1,0)</f>
        <v>1</v>
      </c>
      <c r="W1566" s="21" t="n">
        <f aca="false">IF(V1566=1,T1566+ROW()/10000000,0)</f>
        <v>7.8001566</v>
      </c>
    </row>
    <row r="1567" customFormat="false" ht="15" hidden="false" customHeight="false" outlineLevel="0" collapsed="false">
      <c r="A1567" s="0" t="n">
        <v>18408212</v>
      </c>
      <c r="B1567" s="0" t="s">
        <v>4586</v>
      </c>
      <c r="C1567" s="0" t="n">
        <v>1</v>
      </c>
      <c r="D1567" s="0" t="s">
        <v>3667</v>
      </c>
      <c r="E1567" s="0" t="s">
        <v>4587</v>
      </c>
      <c r="F1567" s="0" t="s">
        <v>4581</v>
      </c>
      <c r="G1567" s="0" t="s">
        <v>4582</v>
      </c>
      <c r="H1567" s="0" t="s">
        <v>2251</v>
      </c>
      <c r="I1567" s="0" t="s">
        <v>2123</v>
      </c>
      <c r="J1567" s="0" t="s">
        <v>47</v>
      </c>
      <c r="K1567" s="0" t="s">
        <v>47</v>
      </c>
      <c r="L1567" s="0" t="s">
        <v>47</v>
      </c>
      <c r="M1567" s="0" t="s">
        <v>47</v>
      </c>
      <c r="N1567" s="0" t="n">
        <v>2</v>
      </c>
      <c r="O1567" s="0" t="n">
        <v>19</v>
      </c>
      <c r="P1567" s="0" t="n">
        <v>600</v>
      </c>
      <c r="Q1567" s="0" t="n">
        <v>3.4</v>
      </c>
      <c r="R1567" s="0" t="str">
        <f aca="false">INDEX(Lookup!$B$4:$B$18,MATCH(C1567,Lookup!$A$4:$A$18,0))</f>
        <v>India</v>
      </c>
      <c r="S1567" s="20" t="n">
        <f aca="false">INDEX(Lookup!$D$4:$D$18,MATCH(C1567,Lookup!$A$4:$A$18,0))</f>
        <v>0.012</v>
      </c>
      <c r="T1567" s="21" t="n">
        <f aca="false">ROUND(P1567*S1567,2)</f>
        <v>7.2</v>
      </c>
      <c r="U1567" s="21" t="n">
        <f aca="false">IF(T1567&lt;=10,1,IF(T1567&lt;=20,2,IF(T1567&lt;=30,3,IF(T1567&lt;=40,4,IF(T1567&lt;=50,5,IF(T1567&lt;=100,6,IF(T1567&lt;=250,7,8)))))))</f>
        <v>1</v>
      </c>
      <c r="V1567" s="21" t="n">
        <f aca="false">IF(AND(OR(Dashboard!$T$3="All",R1567=Dashboard!$T$3),OR(Dashboard!$T$4="All",D1567=Dashboard!$T$4)),1,0)</f>
        <v>1</v>
      </c>
      <c r="W1567" s="21" t="n">
        <f aca="false">IF(V1567=1,T1567+ROW()/10000000,0)</f>
        <v>7.2001567</v>
      </c>
    </row>
    <row r="1568" customFormat="false" ht="15" hidden="false" customHeight="false" outlineLevel="0" collapsed="false">
      <c r="A1568" s="0" t="n">
        <v>2061</v>
      </c>
      <c r="B1568" s="0" t="s">
        <v>4588</v>
      </c>
      <c r="C1568" s="0" t="n">
        <v>1</v>
      </c>
      <c r="D1568" s="0" t="s">
        <v>3667</v>
      </c>
      <c r="E1568" s="0" t="s">
        <v>4589</v>
      </c>
      <c r="F1568" s="0" t="s">
        <v>4581</v>
      </c>
      <c r="G1568" s="0" t="s">
        <v>4582</v>
      </c>
      <c r="H1568" s="0" t="s">
        <v>69</v>
      </c>
      <c r="I1568" s="0" t="s">
        <v>2123</v>
      </c>
      <c r="J1568" s="0" t="s">
        <v>47</v>
      </c>
      <c r="K1568" s="0" t="s">
        <v>47</v>
      </c>
      <c r="L1568" s="0" t="s">
        <v>47</v>
      </c>
      <c r="M1568" s="0" t="s">
        <v>47</v>
      </c>
      <c r="N1568" s="0" t="n">
        <v>2</v>
      </c>
      <c r="O1568" s="0" t="n">
        <v>42</v>
      </c>
      <c r="P1568" s="0" t="n">
        <v>750</v>
      </c>
      <c r="Q1568" s="0" t="n">
        <v>2.9</v>
      </c>
      <c r="R1568" s="0" t="str">
        <f aca="false">INDEX(Lookup!$B$4:$B$18,MATCH(C1568,Lookup!$A$4:$A$18,0))</f>
        <v>India</v>
      </c>
      <c r="S1568" s="20" t="n">
        <f aca="false">INDEX(Lookup!$D$4:$D$18,MATCH(C1568,Lookup!$A$4:$A$18,0))</f>
        <v>0.012</v>
      </c>
      <c r="T1568" s="21" t="n">
        <f aca="false">ROUND(P1568*S1568,2)</f>
        <v>9</v>
      </c>
      <c r="U1568" s="21" t="n">
        <f aca="false">IF(T1568&lt;=10,1,IF(T1568&lt;=20,2,IF(T1568&lt;=30,3,IF(T1568&lt;=40,4,IF(T1568&lt;=50,5,IF(T1568&lt;=100,6,IF(T1568&lt;=250,7,8)))))))</f>
        <v>1</v>
      </c>
      <c r="V1568" s="21" t="n">
        <f aca="false">IF(AND(OR(Dashboard!$T$3="All",R1568=Dashboard!$T$3),OR(Dashboard!$T$4="All",D1568=Dashboard!$T$4)),1,0)</f>
        <v>1</v>
      </c>
      <c r="W1568" s="21" t="n">
        <f aca="false">IF(V1568=1,T1568+ROW()/10000000,0)</f>
        <v>9.0001568</v>
      </c>
    </row>
    <row r="1569" customFormat="false" ht="15" hidden="false" customHeight="false" outlineLevel="0" collapsed="false">
      <c r="A1569" s="0" t="n">
        <v>2458</v>
      </c>
      <c r="B1569" s="0" t="s">
        <v>2296</v>
      </c>
      <c r="C1569" s="0" t="n">
        <v>1</v>
      </c>
      <c r="D1569" s="0" t="s">
        <v>3667</v>
      </c>
      <c r="E1569" s="0" t="s">
        <v>4585</v>
      </c>
      <c r="F1569" s="0" t="s">
        <v>4581</v>
      </c>
      <c r="G1569" s="0" t="s">
        <v>4582</v>
      </c>
      <c r="H1569" s="0" t="s">
        <v>1898</v>
      </c>
      <c r="I1569" s="0" t="s">
        <v>2123</v>
      </c>
      <c r="J1569" s="0" t="s">
        <v>47</v>
      </c>
      <c r="K1569" s="0" t="s">
        <v>46</v>
      </c>
      <c r="L1569" s="0" t="s">
        <v>47</v>
      </c>
      <c r="M1569" s="0" t="s">
        <v>47</v>
      </c>
      <c r="N1569" s="0" t="n">
        <v>2</v>
      </c>
      <c r="O1569" s="0" t="n">
        <v>234</v>
      </c>
      <c r="P1569" s="0" t="n">
        <v>500</v>
      </c>
      <c r="Q1569" s="0" t="n">
        <v>3.4</v>
      </c>
      <c r="R1569" s="0" t="str">
        <f aca="false">INDEX(Lookup!$B$4:$B$18,MATCH(C1569,Lookup!$A$4:$A$18,0))</f>
        <v>India</v>
      </c>
      <c r="S1569" s="20" t="n">
        <f aca="false">INDEX(Lookup!$D$4:$D$18,MATCH(C1569,Lookup!$A$4:$A$18,0))</f>
        <v>0.012</v>
      </c>
      <c r="T1569" s="21" t="n">
        <f aca="false">ROUND(P1569*S1569,2)</f>
        <v>6</v>
      </c>
      <c r="U1569" s="21" t="n">
        <f aca="false">IF(T1569&lt;=10,1,IF(T1569&lt;=20,2,IF(T1569&lt;=30,3,IF(T1569&lt;=40,4,IF(T1569&lt;=50,5,IF(T1569&lt;=100,6,IF(T1569&lt;=250,7,8)))))))</f>
        <v>1</v>
      </c>
      <c r="V1569" s="21" t="n">
        <f aca="false">IF(AND(OR(Dashboard!$T$3="All",R1569=Dashboard!$T$3),OR(Dashboard!$T$4="All",D1569=Dashboard!$T$4)),1,0)</f>
        <v>1</v>
      </c>
      <c r="W1569" s="21" t="n">
        <f aca="false">IF(V1569=1,T1569+ROW()/10000000,0)</f>
        <v>6.0001569</v>
      </c>
    </row>
    <row r="1570" customFormat="false" ht="15" hidden="false" customHeight="false" outlineLevel="0" collapsed="false">
      <c r="A1570" s="0" t="n">
        <v>420</v>
      </c>
      <c r="B1570" s="0" t="s">
        <v>4590</v>
      </c>
      <c r="C1570" s="0" t="n">
        <v>1</v>
      </c>
      <c r="D1570" s="0" t="s">
        <v>3667</v>
      </c>
      <c r="E1570" s="0" t="s">
        <v>4591</v>
      </c>
      <c r="F1570" s="0" t="s">
        <v>4581</v>
      </c>
      <c r="G1570" s="0" t="s">
        <v>4582</v>
      </c>
      <c r="H1570" s="0" t="s">
        <v>4592</v>
      </c>
      <c r="I1570" s="0" t="s">
        <v>2123</v>
      </c>
      <c r="J1570" s="0" t="s">
        <v>46</v>
      </c>
      <c r="K1570" s="0" t="s">
        <v>47</v>
      </c>
      <c r="L1570" s="0" t="s">
        <v>47</v>
      </c>
      <c r="M1570" s="0" t="s">
        <v>47</v>
      </c>
      <c r="N1570" s="0" t="n">
        <v>2</v>
      </c>
      <c r="O1570" s="0" t="n">
        <v>501</v>
      </c>
      <c r="P1570" s="0" t="n">
        <v>750</v>
      </c>
      <c r="Q1570" s="0" t="n">
        <v>2.9</v>
      </c>
      <c r="R1570" s="0" t="str">
        <f aca="false">INDEX(Lookup!$B$4:$B$18,MATCH(C1570,Lookup!$A$4:$A$18,0))</f>
        <v>India</v>
      </c>
      <c r="S1570" s="20" t="n">
        <f aca="false">INDEX(Lookup!$D$4:$D$18,MATCH(C1570,Lookup!$A$4:$A$18,0))</f>
        <v>0.012</v>
      </c>
      <c r="T1570" s="21" t="n">
        <f aca="false">ROUND(P1570*S1570,2)</f>
        <v>9</v>
      </c>
      <c r="U1570" s="21" t="n">
        <f aca="false">IF(T1570&lt;=10,1,IF(T1570&lt;=20,2,IF(T1570&lt;=30,3,IF(T1570&lt;=40,4,IF(T1570&lt;=50,5,IF(T1570&lt;=100,6,IF(T1570&lt;=250,7,8)))))))</f>
        <v>1</v>
      </c>
      <c r="V1570" s="21" t="n">
        <f aca="false">IF(AND(OR(Dashboard!$T$3="All",R1570=Dashboard!$T$3),OR(Dashboard!$T$4="All",D1570=Dashboard!$T$4)),1,0)</f>
        <v>1</v>
      </c>
      <c r="W1570" s="21" t="n">
        <f aca="false">IF(V1570=1,T1570+ROW()/10000000,0)</f>
        <v>9.000157</v>
      </c>
    </row>
    <row r="1571" customFormat="false" ht="15" hidden="false" customHeight="false" outlineLevel="0" collapsed="false">
      <c r="A1571" s="0" t="n">
        <v>1599</v>
      </c>
      <c r="B1571" s="0" t="s">
        <v>4593</v>
      </c>
      <c r="C1571" s="0" t="n">
        <v>1</v>
      </c>
      <c r="D1571" s="0" t="s">
        <v>3667</v>
      </c>
      <c r="E1571" s="0" t="s">
        <v>4589</v>
      </c>
      <c r="F1571" s="0" t="s">
        <v>4581</v>
      </c>
      <c r="G1571" s="0" t="s">
        <v>4582</v>
      </c>
      <c r="H1571" s="0" t="s">
        <v>4594</v>
      </c>
      <c r="I1571" s="0" t="s">
        <v>2123</v>
      </c>
      <c r="J1571" s="0" t="s">
        <v>47</v>
      </c>
      <c r="K1571" s="0" t="s">
        <v>46</v>
      </c>
      <c r="L1571" s="0" t="s">
        <v>47</v>
      </c>
      <c r="M1571" s="0" t="s">
        <v>47</v>
      </c>
      <c r="N1571" s="0" t="n">
        <v>2</v>
      </c>
      <c r="O1571" s="0" t="n">
        <v>61</v>
      </c>
      <c r="P1571" s="0" t="n">
        <v>700</v>
      </c>
      <c r="Q1571" s="0" t="n">
        <v>2.6</v>
      </c>
      <c r="R1571" s="0" t="str">
        <f aca="false">INDEX(Lookup!$B$4:$B$18,MATCH(C1571,Lookup!$A$4:$A$18,0))</f>
        <v>India</v>
      </c>
      <c r="S1571" s="20" t="n">
        <f aca="false">INDEX(Lookup!$D$4:$D$18,MATCH(C1571,Lookup!$A$4:$A$18,0))</f>
        <v>0.012</v>
      </c>
      <c r="T1571" s="21" t="n">
        <f aca="false">ROUND(P1571*S1571,2)</f>
        <v>8.4</v>
      </c>
      <c r="U1571" s="21" t="n">
        <f aca="false">IF(T1571&lt;=10,1,IF(T1571&lt;=20,2,IF(T1571&lt;=30,3,IF(T1571&lt;=40,4,IF(T1571&lt;=50,5,IF(T1571&lt;=100,6,IF(T1571&lt;=250,7,8)))))))</f>
        <v>1</v>
      </c>
      <c r="V1571" s="21" t="n">
        <f aca="false">IF(AND(OR(Dashboard!$T$3="All",R1571=Dashboard!$T$3),OR(Dashboard!$T$4="All",D1571=Dashboard!$T$4)),1,0)</f>
        <v>1</v>
      </c>
      <c r="W1571" s="21" t="n">
        <f aca="false">IF(V1571=1,T1571+ROW()/10000000,0)</f>
        <v>8.4001571</v>
      </c>
    </row>
    <row r="1572" customFormat="false" ht="15" hidden="false" customHeight="false" outlineLevel="0" collapsed="false">
      <c r="A1572" s="0" t="n">
        <v>159</v>
      </c>
      <c r="B1572" s="0" t="s">
        <v>2300</v>
      </c>
      <c r="C1572" s="0" t="n">
        <v>1</v>
      </c>
      <c r="D1572" s="0" t="s">
        <v>3667</v>
      </c>
      <c r="E1572" s="0" t="s">
        <v>4595</v>
      </c>
      <c r="F1572" s="0" t="s">
        <v>4581</v>
      </c>
      <c r="G1572" s="0" t="s">
        <v>4582</v>
      </c>
      <c r="H1572" s="0" t="s">
        <v>3005</v>
      </c>
      <c r="I1572" s="0" t="s">
        <v>2123</v>
      </c>
      <c r="J1572" s="0" t="s">
        <v>47</v>
      </c>
      <c r="K1572" s="0" t="s">
        <v>46</v>
      </c>
      <c r="L1572" s="0" t="s">
        <v>47</v>
      </c>
      <c r="M1572" s="0" t="s">
        <v>47</v>
      </c>
      <c r="N1572" s="0" t="n">
        <v>2</v>
      </c>
      <c r="O1572" s="0" t="n">
        <v>81</v>
      </c>
      <c r="P1572" s="0" t="n">
        <v>500</v>
      </c>
      <c r="Q1572" s="0" t="n">
        <v>3.3</v>
      </c>
      <c r="R1572" s="0" t="str">
        <f aca="false">INDEX(Lookup!$B$4:$B$18,MATCH(C1572,Lookup!$A$4:$A$18,0))</f>
        <v>India</v>
      </c>
      <c r="S1572" s="20" t="n">
        <f aca="false">INDEX(Lookup!$D$4:$D$18,MATCH(C1572,Lookup!$A$4:$A$18,0))</f>
        <v>0.012</v>
      </c>
      <c r="T1572" s="21" t="n">
        <f aca="false">ROUND(P1572*S1572,2)</f>
        <v>6</v>
      </c>
      <c r="U1572" s="21" t="n">
        <f aca="false">IF(T1572&lt;=10,1,IF(T1572&lt;=20,2,IF(T1572&lt;=30,3,IF(T1572&lt;=40,4,IF(T1572&lt;=50,5,IF(T1572&lt;=100,6,IF(T1572&lt;=250,7,8)))))))</f>
        <v>1</v>
      </c>
      <c r="V1572" s="21" t="n">
        <f aca="false">IF(AND(OR(Dashboard!$T$3="All",R1572=Dashboard!$T$3),OR(Dashboard!$T$4="All",D1572=Dashboard!$T$4)),1,0)</f>
        <v>1</v>
      </c>
      <c r="W1572" s="21" t="n">
        <f aca="false">IF(V1572=1,T1572+ROW()/10000000,0)</f>
        <v>6.0001572</v>
      </c>
    </row>
    <row r="1573" customFormat="false" ht="15" hidden="false" customHeight="false" outlineLevel="0" collapsed="false">
      <c r="A1573" s="0" t="n">
        <v>300119</v>
      </c>
      <c r="B1573" s="0" t="s">
        <v>4596</v>
      </c>
      <c r="C1573" s="0" t="n">
        <v>1</v>
      </c>
      <c r="D1573" s="0" t="s">
        <v>3667</v>
      </c>
      <c r="E1573" s="0" t="s">
        <v>4597</v>
      </c>
      <c r="F1573" s="0" t="s">
        <v>4581</v>
      </c>
      <c r="G1573" s="0" t="s">
        <v>4582</v>
      </c>
      <c r="H1573" s="0" t="s">
        <v>402</v>
      </c>
      <c r="I1573" s="0" t="s">
        <v>2123</v>
      </c>
      <c r="J1573" s="0" t="s">
        <v>47</v>
      </c>
      <c r="K1573" s="0" t="s">
        <v>47</v>
      </c>
      <c r="L1573" s="0" t="s">
        <v>47</v>
      </c>
      <c r="M1573" s="0" t="s">
        <v>47</v>
      </c>
      <c r="N1573" s="0" t="n">
        <v>1</v>
      </c>
      <c r="O1573" s="0" t="n">
        <v>118</v>
      </c>
      <c r="P1573" s="0" t="n">
        <v>350</v>
      </c>
      <c r="Q1573" s="0" t="n">
        <v>3.4</v>
      </c>
      <c r="R1573" s="0" t="str">
        <f aca="false">INDEX(Lookup!$B$4:$B$18,MATCH(C1573,Lookup!$A$4:$A$18,0))</f>
        <v>India</v>
      </c>
      <c r="S1573" s="20" t="n">
        <f aca="false">INDEX(Lookup!$D$4:$D$18,MATCH(C1573,Lookup!$A$4:$A$18,0))</f>
        <v>0.012</v>
      </c>
      <c r="T1573" s="21" t="n">
        <f aca="false">ROUND(P1573*S1573,2)</f>
        <v>4.2</v>
      </c>
      <c r="U1573" s="21" t="n">
        <f aca="false">IF(T1573&lt;=10,1,IF(T1573&lt;=20,2,IF(T1573&lt;=30,3,IF(T1573&lt;=40,4,IF(T1573&lt;=50,5,IF(T1573&lt;=100,6,IF(T1573&lt;=250,7,8)))))))</f>
        <v>1</v>
      </c>
      <c r="V1573" s="21" t="n">
        <f aca="false">IF(AND(OR(Dashboard!$T$3="All",R1573=Dashboard!$T$3),OR(Dashboard!$T$4="All",D1573=Dashboard!$T$4)),1,0)</f>
        <v>1</v>
      </c>
      <c r="W1573" s="21" t="n">
        <f aca="false">IF(V1573=1,T1573+ROW()/10000000,0)</f>
        <v>4.2001573</v>
      </c>
    </row>
    <row r="1574" customFormat="false" ht="15" hidden="false" customHeight="false" outlineLevel="0" collapsed="false">
      <c r="A1574" s="0" t="n">
        <v>18466924</v>
      </c>
      <c r="B1574" s="0" t="s">
        <v>4598</v>
      </c>
      <c r="C1574" s="0" t="n">
        <v>1</v>
      </c>
      <c r="D1574" s="0" t="s">
        <v>3667</v>
      </c>
      <c r="E1574" s="0" t="s">
        <v>4591</v>
      </c>
      <c r="F1574" s="0" t="s">
        <v>4581</v>
      </c>
      <c r="G1574" s="0" t="s">
        <v>4582</v>
      </c>
      <c r="H1574" s="0" t="s">
        <v>2723</v>
      </c>
      <c r="I1574" s="0" t="s">
        <v>2123</v>
      </c>
      <c r="J1574" s="0" t="s">
        <v>47</v>
      </c>
      <c r="K1574" s="0" t="s">
        <v>47</v>
      </c>
      <c r="L1574" s="0" t="s">
        <v>47</v>
      </c>
      <c r="M1574" s="0" t="s">
        <v>47</v>
      </c>
      <c r="N1574" s="0" t="n">
        <v>2</v>
      </c>
      <c r="O1574" s="0" t="n">
        <v>13</v>
      </c>
      <c r="P1574" s="0" t="n">
        <v>700</v>
      </c>
      <c r="Q1574" s="0" t="n">
        <v>3.1</v>
      </c>
      <c r="R1574" s="0" t="str">
        <f aca="false">INDEX(Lookup!$B$4:$B$18,MATCH(C1574,Lookup!$A$4:$A$18,0))</f>
        <v>India</v>
      </c>
      <c r="S1574" s="20" t="n">
        <f aca="false">INDEX(Lookup!$D$4:$D$18,MATCH(C1574,Lookup!$A$4:$A$18,0))</f>
        <v>0.012</v>
      </c>
      <c r="T1574" s="21" t="n">
        <f aca="false">ROUND(P1574*S1574,2)</f>
        <v>8.4</v>
      </c>
      <c r="U1574" s="21" t="n">
        <f aca="false">IF(T1574&lt;=10,1,IF(T1574&lt;=20,2,IF(T1574&lt;=30,3,IF(T1574&lt;=40,4,IF(T1574&lt;=50,5,IF(T1574&lt;=100,6,IF(T1574&lt;=250,7,8)))))))</f>
        <v>1</v>
      </c>
      <c r="V1574" s="21" t="n">
        <f aca="false">IF(AND(OR(Dashboard!$T$3="All",R1574=Dashboard!$T$3),OR(Dashboard!$T$4="All",D1574=Dashboard!$T$4)),1,0)</f>
        <v>1</v>
      </c>
      <c r="W1574" s="21" t="n">
        <f aca="false">IF(V1574=1,T1574+ROW()/10000000,0)</f>
        <v>8.4001574</v>
      </c>
    </row>
    <row r="1575" customFormat="false" ht="15" hidden="false" customHeight="false" outlineLevel="0" collapsed="false">
      <c r="A1575" s="0" t="n">
        <v>18354984</v>
      </c>
      <c r="B1575" s="0" t="s">
        <v>2995</v>
      </c>
      <c r="C1575" s="0" t="n">
        <v>1</v>
      </c>
      <c r="D1575" s="0" t="s">
        <v>3667</v>
      </c>
      <c r="E1575" s="0" t="s">
        <v>4591</v>
      </c>
      <c r="F1575" s="0" t="s">
        <v>4581</v>
      </c>
      <c r="G1575" s="0" t="s">
        <v>4582</v>
      </c>
      <c r="H1575" s="0" t="s">
        <v>2997</v>
      </c>
      <c r="I1575" s="0" t="s">
        <v>2123</v>
      </c>
      <c r="J1575" s="0" t="s">
        <v>47</v>
      </c>
      <c r="K1575" s="0" t="s">
        <v>46</v>
      </c>
      <c r="L1575" s="0" t="s">
        <v>47</v>
      </c>
      <c r="M1575" s="0" t="s">
        <v>47</v>
      </c>
      <c r="N1575" s="0" t="n">
        <v>2</v>
      </c>
      <c r="O1575" s="0" t="n">
        <v>26</v>
      </c>
      <c r="P1575" s="0" t="n">
        <v>600</v>
      </c>
      <c r="Q1575" s="0" t="n">
        <v>3.7</v>
      </c>
      <c r="R1575" s="0" t="str">
        <f aca="false">INDEX(Lookup!$B$4:$B$18,MATCH(C1575,Lookup!$A$4:$A$18,0))</f>
        <v>India</v>
      </c>
      <c r="S1575" s="20" t="n">
        <f aca="false">INDEX(Lookup!$D$4:$D$18,MATCH(C1575,Lookup!$A$4:$A$18,0))</f>
        <v>0.012</v>
      </c>
      <c r="T1575" s="21" t="n">
        <f aca="false">ROUND(P1575*S1575,2)</f>
        <v>7.2</v>
      </c>
      <c r="U1575" s="21" t="n">
        <f aca="false">IF(T1575&lt;=10,1,IF(T1575&lt;=20,2,IF(T1575&lt;=30,3,IF(T1575&lt;=40,4,IF(T1575&lt;=50,5,IF(T1575&lt;=100,6,IF(T1575&lt;=250,7,8)))))))</f>
        <v>1</v>
      </c>
      <c r="V1575" s="21" t="n">
        <f aca="false">IF(AND(OR(Dashboard!$T$3="All",R1575=Dashboard!$T$3),OR(Dashboard!$T$4="All",D1575=Dashboard!$T$4)),1,0)</f>
        <v>1</v>
      </c>
      <c r="W1575" s="21" t="n">
        <f aca="false">IF(V1575=1,T1575+ROW()/10000000,0)</f>
        <v>7.2001575</v>
      </c>
    </row>
    <row r="1576" customFormat="false" ht="15" hidden="false" customHeight="false" outlineLevel="0" collapsed="false">
      <c r="A1576" s="0" t="n">
        <v>1096</v>
      </c>
      <c r="B1576" s="0" t="s">
        <v>3582</v>
      </c>
      <c r="C1576" s="0" t="n">
        <v>1</v>
      </c>
      <c r="D1576" s="0" t="s">
        <v>3667</v>
      </c>
      <c r="E1576" s="0" t="s">
        <v>4591</v>
      </c>
      <c r="F1576" s="0" t="s">
        <v>4581</v>
      </c>
      <c r="G1576" s="0" t="s">
        <v>4582</v>
      </c>
      <c r="H1576" s="0" t="s">
        <v>3583</v>
      </c>
      <c r="I1576" s="0" t="s">
        <v>2123</v>
      </c>
      <c r="J1576" s="0" t="s">
        <v>47</v>
      </c>
      <c r="K1576" s="0" t="s">
        <v>47</v>
      </c>
      <c r="L1576" s="0" t="s">
        <v>47</v>
      </c>
      <c r="M1576" s="0" t="s">
        <v>47</v>
      </c>
      <c r="N1576" s="0" t="n">
        <v>2</v>
      </c>
      <c r="O1576" s="0" t="n">
        <v>185</v>
      </c>
      <c r="P1576" s="0" t="n">
        <v>600</v>
      </c>
      <c r="Q1576" s="0" t="n">
        <v>3.6</v>
      </c>
      <c r="R1576" s="0" t="str">
        <f aca="false">INDEX(Lookup!$B$4:$B$18,MATCH(C1576,Lookup!$A$4:$A$18,0))</f>
        <v>India</v>
      </c>
      <c r="S1576" s="20" t="n">
        <f aca="false">INDEX(Lookup!$D$4:$D$18,MATCH(C1576,Lookup!$A$4:$A$18,0))</f>
        <v>0.012</v>
      </c>
      <c r="T1576" s="21" t="n">
        <f aca="false">ROUND(P1576*S1576,2)</f>
        <v>7.2</v>
      </c>
      <c r="U1576" s="21" t="n">
        <f aca="false">IF(T1576&lt;=10,1,IF(T1576&lt;=20,2,IF(T1576&lt;=30,3,IF(T1576&lt;=40,4,IF(T1576&lt;=50,5,IF(T1576&lt;=100,6,IF(T1576&lt;=250,7,8)))))))</f>
        <v>1</v>
      </c>
      <c r="V1576" s="21" t="n">
        <f aca="false">IF(AND(OR(Dashboard!$T$3="All",R1576=Dashboard!$T$3),OR(Dashboard!$T$4="All",D1576=Dashboard!$T$4)),1,0)</f>
        <v>1</v>
      </c>
      <c r="W1576" s="21" t="n">
        <f aca="false">IF(V1576=1,T1576+ROW()/10000000,0)</f>
        <v>7.2001576</v>
      </c>
    </row>
    <row r="1577" customFormat="false" ht="15" hidden="false" customHeight="false" outlineLevel="0" collapsed="false">
      <c r="A1577" s="0" t="n">
        <v>18336208</v>
      </c>
      <c r="B1577" s="0" t="s">
        <v>3162</v>
      </c>
      <c r="C1577" s="0" t="n">
        <v>1</v>
      </c>
      <c r="D1577" s="0" t="s">
        <v>3667</v>
      </c>
      <c r="E1577" s="0" t="s">
        <v>4599</v>
      </c>
      <c r="F1577" s="0" t="s">
        <v>4581</v>
      </c>
      <c r="G1577" s="0" t="s">
        <v>4582</v>
      </c>
      <c r="H1577" s="0" t="s">
        <v>2342</v>
      </c>
      <c r="I1577" s="0" t="s">
        <v>2123</v>
      </c>
      <c r="J1577" s="0" t="s">
        <v>47</v>
      </c>
      <c r="K1577" s="0" t="s">
        <v>47</v>
      </c>
      <c r="L1577" s="0" t="s">
        <v>47</v>
      </c>
      <c r="M1577" s="0" t="s">
        <v>47</v>
      </c>
      <c r="N1577" s="0" t="n">
        <v>1</v>
      </c>
      <c r="O1577" s="0" t="n">
        <v>27</v>
      </c>
      <c r="P1577" s="0" t="n">
        <v>400</v>
      </c>
      <c r="Q1577" s="0" t="n">
        <v>3.6</v>
      </c>
      <c r="R1577" s="0" t="str">
        <f aca="false">INDEX(Lookup!$B$4:$B$18,MATCH(C1577,Lookup!$A$4:$A$18,0))</f>
        <v>India</v>
      </c>
      <c r="S1577" s="20" t="n">
        <f aca="false">INDEX(Lookup!$D$4:$D$18,MATCH(C1577,Lookup!$A$4:$A$18,0))</f>
        <v>0.012</v>
      </c>
      <c r="T1577" s="21" t="n">
        <f aca="false">ROUND(P1577*S1577,2)</f>
        <v>4.8</v>
      </c>
      <c r="U1577" s="21" t="n">
        <f aca="false">IF(T1577&lt;=10,1,IF(T1577&lt;=20,2,IF(T1577&lt;=30,3,IF(T1577&lt;=40,4,IF(T1577&lt;=50,5,IF(T1577&lt;=100,6,IF(T1577&lt;=250,7,8)))))))</f>
        <v>1</v>
      </c>
      <c r="V1577" s="21" t="n">
        <f aca="false">IF(AND(OR(Dashboard!$T$3="All",R1577=Dashboard!$T$3),OR(Dashboard!$T$4="All",D1577=Dashboard!$T$4)),1,0)</f>
        <v>1</v>
      </c>
      <c r="W1577" s="21" t="n">
        <f aca="false">IF(V1577=1,T1577+ROW()/10000000,0)</f>
        <v>4.8001577</v>
      </c>
    </row>
    <row r="1578" customFormat="false" ht="15" hidden="false" customHeight="false" outlineLevel="0" collapsed="false">
      <c r="A1578" s="0" t="n">
        <v>3213</v>
      </c>
      <c r="B1578" s="0" t="s">
        <v>4600</v>
      </c>
      <c r="C1578" s="0" t="n">
        <v>1</v>
      </c>
      <c r="D1578" s="0" t="s">
        <v>3667</v>
      </c>
      <c r="E1578" s="0" t="s">
        <v>4591</v>
      </c>
      <c r="F1578" s="0" t="s">
        <v>4581</v>
      </c>
      <c r="G1578" s="0" t="s">
        <v>4582</v>
      </c>
      <c r="H1578" s="0" t="s">
        <v>4601</v>
      </c>
      <c r="I1578" s="0" t="s">
        <v>2123</v>
      </c>
      <c r="J1578" s="0" t="s">
        <v>46</v>
      </c>
      <c r="K1578" s="0" t="s">
        <v>46</v>
      </c>
      <c r="L1578" s="0" t="s">
        <v>47</v>
      </c>
      <c r="M1578" s="0" t="s">
        <v>47</v>
      </c>
      <c r="N1578" s="0" t="n">
        <v>3</v>
      </c>
      <c r="O1578" s="0" t="n">
        <v>496</v>
      </c>
      <c r="P1578" s="0" t="n">
        <v>1000</v>
      </c>
      <c r="Q1578" s="0" t="n">
        <v>3.6</v>
      </c>
      <c r="R1578" s="0" t="str">
        <f aca="false">INDEX(Lookup!$B$4:$B$18,MATCH(C1578,Lookup!$A$4:$A$18,0))</f>
        <v>India</v>
      </c>
      <c r="S1578" s="20" t="n">
        <f aca="false">INDEX(Lookup!$D$4:$D$18,MATCH(C1578,Lookup!$A$4:$A$18,0))</f>
        <v>0.012</v>
      </c>
      <c r="T1578" s="21" t="n">
        <f aca="false">ROUND(P1578*S1578,2)</f>
        <v>12</v>
      </c>
      <c r="U1578" s="21" t="n">
        <f aca="false">IF(T1578&lt;=10,1,IF(T1578&lt;=20,2,IF(T1578&lt;=30,3,IF(T1578&lt;=40,4,IF(T1578&lt;=50,5,IF(T1578&lt;=100,6,IF(T1578&lt;=250,7,8)))))))</f>
        <v>2</v>
      </c>
      <c r="V1578" s="21" t="n">
        <f aca="false">IF(AND(OR(Dashboard!$T$3="All",R1578=Dashboard!$T$3),OR(Dashboard!$T$4="All",D1578=Dashboard!$T$4)),1,0)</f>
        <v>1</v>
      </c>
      <c r="W1578" s="21" t="n">
        <f aca="false">IF(V1578=1,T1578+ROW()/10000000,0)</f>
        <v>12.0001578</v>
      </c>
    </row>
    <row r="1579" customFormat="false" ht="15" hidden="false" customHeight="false" outlineLevel="0" collapsed="false">
      <c r="A1579" s="0" t="n">
        <v>18381642</v>
      </c>
      <c r="B1579" s="0" t="s">
        <v>4602</v>
      </c>
      <c r="C1579" s="0" t="n">
        <v>1</v>
      </c>
      <c r="D1579" s="0" t="s">
        <v>3667</v>
      </c>
      <c r="E1579" s="0" t="s">
        <v>4603</v>
      </c>
      <c r="F1579" s="0" t="s">
        <v>4581</v>
      </c>
      <c r="G1579" s="0" t="s">
        <v>4582</v>
      </c>
      <c r="H1579" s="0" t="s">
        <v>3539</v>
      </c>
      <c r="I1579" s="0" t="s">
        <v>2123</v>
      </c>
      <c r="J1579" s="0" t="s">
        <v>46</v>
      </c>
      <c r="K1579" s="0" t="s">
        <v>47</v>
      </c>
      <c r="L1579" s="0" t="s">
        <v>47</v>
      </c>
      <c r="M1579" s="0" t="s">
        <v>47</v>
      </c>
      <c r="N1579" s="0" t="n">
        <v>3</v>
      </c>
      <c r="O1579" s="0" t="n">
        <v>55</v>
      </c>
      <c r="P1579" s="0" t="n">
        <v>1500</v>
      </c>
      <c r="Q1579" s="0" t="n">
        <v>3.5</v>
      </c>
      <c r="R1579" s="0" t="str">
        <f aca="false">INDEX(Lookup!$B$4:$B$18,MATCH(C1579,Lookup!$A$4:$A$18,0))</f>
        <v>India</v>
      </c>
      <c r="S1579" s="20" t="n">
        <f aca="false">INDEX(Lookup!$D$4:$D$18,MATCH(C1579,Lookup!$A$4:$A$18,0))</f>
        <v>0.012</v>
      </c>
      <c r="T1579" s="21" t="n">
        <f aca="false">ROUND(P1579*S1579,2)</f>
        <v>18</v>
      </c>
      <c r="U1579" s="21" t="n">
        <f aca="false">IF(T1579&lt;=10,1,IF(T1579&lt;=20,2,IF(T1579&lt;=30,3,IF(T1579&lt;=40,4,IF(T1579&lt;=50,5,IF(T1579&lt;=100,6,IF(T1579&lt;=250,7,8)))))))</f>
        <v>2</v>
      </c>
      <c r="V1579" s="21" t="n">
        <f aca="false">IF(AND(OR(Dashboard!$T$3="All",R1579=Dashboard!$T$3),OR(Dashboard!$T$4="All",D1579=Dashboard!$T$4)),1,0)</f>
        <v>1</v>
      </c>
      <c r="W1579" s="21" t="n">
        <f aca="false">IF(V1579=1,T1579+ROW()/10000000,0)</f>
        <v>18.0001579</v>
      </c>
    </row>
    <row r="1580" customFormat="false" ht="15" hidden="false" customHeight="false" outlineLevel="0" collapsed="false">
      <c r="A1580" s="0" t="n">
        <v>338</v>
      </c>
      <c r="B1580" s="0" t="s">
        <v>4604</v>
      </c>
      <c r="C1580" s="0" t="n">
        <v>1</v>
      </c>
      <c r="D1580" s="0" t="s">
        <v>3667</v>
      </c>
      <c r="E1580" s="0" t="s">
        <v>4605</v>
      </c>
      <c r="F1580" s="0" t="s">
        <v>4581</v>
      </c>
      <c r="G1580" s="0" t="s">
        <v>4582</v>
      </c>
      <c r="H1580" s="0" t="s">
        <v>2210</v>
      </c>
      <c r="I1580" s="0" t="s">
        <v>2123</v>
      </c>
      <c r="J1580" s="0" t="s">
        <v>47</v>
      </c>
      <c r="K1580" s="0" t="s">
        <v>47</v>
      </c>
      <c r="L1580" s="0" t="s">
        <v>47</v>
      </c>
      <c r="M1580" s="0" t="s">
        <v>47</v>
      </c>
      <c r="N1580" s="0" t="n">
        <v>2</v>
      </c>
      <c r="O1580" s="0" t="n">
        <v>205</v>
      </c>
      <c r="P1580" s="0" t="n">
        <v>900</v>
      </c>
      <c r="Q1580" s="0" t="n">
        <v>3.5</v>
      </c>
      <c r="R1580" s="0" t="str">
        <f aca="false">INDEX(Lookup!$B$4:$B$18,MATCH(C1580,Lookup!$A$4:$A$18,0))</f>
        <v>India</v>
      </c>
      <c r="S1580" s="20" t="n">
        <f aca="false">INDEX(Lookup!$D$4:$D$18,MATCH(C1580,Lookup!$A$4:$A$18,0))</f>
        <v>0.012</v>
      </c>
      <c r="T1580" s="21" t="n">
        <f aca="false">ROUND(P1580*S1580,2)</f>
        <v>10.8</v>
      </c>
      <c r="U1580" s="21" t="n">
        <f aca="false">IF(T1580&lt;=10,1,IF(T1580&lt;=20,2,IF(T1580&lt;=30,3,IF(T1580&lt;=40,4,IF(T1580&lt;=50,5,IF(T1580&lt;=100,6,IF(T1580&lt;=250,7,8)))))))</f>
        <v>2</v>
      </c>
      <c r="V1580" s="21" t="n">
        <f aca="false">IF(AND(OR(Dashboard!$T$3="All",R1580=Dashboard!$T$3),OR(Dashboard!$T$4="All",D1580=Dashboard!$T$4)),1,0)</f>
        <v>1</v>
      </c>
      <c r="W1580" s="21" t="n">
        <f aca="false">IF(V1580=1,T1580+ROW()/10000000,0)</f>
        <v>10.800158</v>
      </c>
    </row>
    <row r="1581" customFormat="false" ht="15" hidden="false" customHeight="false" outlineLevel="0" collapsed="false">
      <c r="A1581" s="0" t="n">
        <v>1245</v>
      </c>
      <c r="B1581" s="0" t="s">
        <v>2097</v>
      </c>
      <c r="C1581" s="0" t="n">
        <v>1</v>
      </c>
      <c r="D1581" s="0" t="s">
        <v>3667</v>
      </c>
      <c r="E1581" s="0" t="s">
        <v>4585</v>
      </c>
      <c r="F1581" s="0" t="s">
        <v>4581</v>
      </c>
      <c r="G1581" s="0" t="s">
        <v>4582</v>
      </c>
      <c r="H1581" s="0" t="s">
        <v>2698</v>
      </c>
      <c r="I1581" s="0" t="s">
        <v>2123</v>
      </c>
      <c r="J1581" s="0" t="s">
        <v>46</v>
      </c>
      <c r="K1581" s="0" t="s">
        <v>46</v>
      </c>
      <c r="L1581" s="0" t="s">
        <v>47</v>
      </c>
      <c r="M1581" s="0" t="s">
        <v>47</v>
      </c>
      <c r="N1581" s="0" t="n">
        <v>4</v>
      </c>
      <c r="O1581" s="0" t="n">
        <v>730</v>
      </c>
      <c r="P1581" s="0" t="n">
        <v>2500</v>
      </c>
      <c r="Q1581" s="0" t="n">
        <v>3.7</v>
      </c>
      <c r="R1581" s="0" t="str">
        <f aca="false">INDEX(Lookup!$B$4:$B$18,MATCH(C1581,Lookup!$A$4:$A$18,0))</f>
        <v>India</v>
      </c>
      <c r="S1581" s="20" t="n">
        <f aca="false">INDEX(Lookup!$D$4:$D$18,MATCH(C1581,Lookup!$A$4:$A$18,0))</f>
        <v>0.012</v>
      </c>
      <c r="T1581" s="21" t="n">
        <f aca="false">ROUND(P1581*S1581,2)</f>
        <v>30</v>
      </c>
      <c r="U1581" s="21" t="n">
        <f aca="false">IF(T1581&lt;=10,1,IF(T1581&lt;=20,2,IF(T1581&lt;=30,3,IF(T1581&lt;=40,4,IF(T1581&lt;=50,5,IF(T1581&lt;=100,6,IF(T1581&lt;=250,7,8)))))))</f>
        <v>3</v>
      </c>
      <c r="V1581" s="21" t="n">
        <f aca="false">IF(AND(OR(Dashboard!$T$3="All",R1581=Dashboard!$T$3),OR(Dashboard!$T$4="All",D1581=Dashboard!$T$4)),1,0)</f>
        <v>1</v>
      </c>
      <c r="W1581" s="21" t="n">
        <f aca="false">IF(V1581=1,T1581+ROW()/10000000,0)</f>
        <v>30.0001581</v>
      </c>
    </row>
    <row r="1582" customFormat="false" ht="15" hidden="false" customHeight="false" outlineLevel="0" collapsed="false">
      <c r="A1582" s="0" t="n">
        <v>18381233</v>
      </c>
      <c r="B1582" s="0" t="s">
        <v>4606</v>
      </c>
      <c r="C1582" s="0" t="n">
        <v>1</v>
      </c>
      <c r="D1582" s="0" t="s">
        <v>3667</v>
      </c>
      <c r="E1582" s="0" t="s">
        <v>4607</v>
      </c>
      <c r="F1582" s="0" t="s">
        <v>4581</v>
      </c>
      <c r="G1582" s="0" t="s">
        <v>4582</v>
      </c>
      <c r="H1582" s="0" t="s">
        <v>4608</v>
      </c>
      <c r="I1582" s="0" t="s">
        <v>2123</v>
      </c>
      <c r="J1582" s="0" t="s">
        <v>47</v>
      </c>
      <c r="K1582" s="0" t="s">
        <v>46</v>
      </c>
      <c r="L1582" s="0" t="s">
        <v>47</v>
      </c>
      <c r="M1582" s="0" t="s">
        <v>47</v>
      </c>
      <c r="N1582" s="0" t="n">
        <v>1</v>
      </c>
      <c r="O1582" s="0" t="n">
        <v>31</v>
      </c>
      <c r="P1582" s="0" t="n">
        <v>400</v>
      </c>
      <c r="Q1582" s="0" t="n">
        <v>3.7</v>
      </c>
      <c r="R1582" s="0" t="str">
        <f aca="false">INDEX(Lookup!$B$4:$B$18,MATCH(C1582,Lookup!$A$4:$A$18,0))</f>
        <v>India</v>
      </c>
      <c r="S1582" s="20" t="n">
        <f aca="false">INDEX(Lookup!$D$4:$D$18,MATCH(C1582,Lookup!$A$4:$A$18,0))</f>
        <v>0.012</v>
      </c>
      <c r="T1582" s="21" t="n">
        <f aca="false">ROUND(P1582*S1582,2)</f>
        <v>4.8</v>
      </c>
      <c r="U1582" s="21" t="n">
        <f aca="false">IF(T1582&lt;=10,1,IF(T1582&lt;=20,2,IF(T1582&lt;=30,3,IF(T1582&lt;=40,4,IF(T1582&lt;=50,5,IF(T1582&lt;=100,6,IF(T1582&lt;=250,7,8)))))))</f>
        <v>1</v>
      </c>
      <c r="V1582" s="21" t="n">
        <f aca="false">IF(AND(OR(Dashboard!$T$3="All",R1582=Dashboard!$T$3),OR(Dashboard!$T$4="All",D1582=Dashboard!$T$4)),1,0)</f>
        <v>1</v>
      </c>
      <c r="W1582" s="21" t="n">
        <f aca="false">IF(V1582=1,T1582+ROW()/10000000,0)</f>
        <v>4.8001582</v>
      </c>
    </row>
    <row r="1583" customFormat="false" ht="15" hidden="false" customHeight="false" outlineLevel="0" collapsed="false">
      <c r="A1583" s="0" t="n">
        <v>18153552</v>
      </c>
      <c r="B1583" s="0" t="s">
        <v>4609</v>
      </c>
      <c r="C1583" s="0" t="n">
        <v>1</v>
      </c>
      <c r="D1583" s="0" t="s">
        <v>3667</v>
      </c>
      <c r="E1583" s="0" t="s">
        <v>4610</v>
      </c>
      <c r="F1583" s="0" t="s">
        <v>4581</v>
      </c>
      <c r="G1583" s="0" t="s">
        <v>4582</v>
      </c>
      <c r="H1583" s="0" t="s">
        <v>2158</v>
      </c>
      <c r="I1583" s="0" t="s">
        <v>2123</v>
      </c>
      <c r="J1583" s="0" t="s">
        <v>46</v>
      </c>
      <c r="K1583" s="0" t="s">
        <v>47</v>
      </c>
      <c r="L1583" s="0" t="s">
        <v>47</v>
      </c>
      <c r="M1583" s="0" t="s">
        <v>47</v>
      </c>
      <c r="N1583" s="0" t="n">
        <v>3</v>
      </c>
      <c r="O1583" s="0" t="n">
        <v>468</v>
      </c>
      <c r="P1583" s="0" t="n">
        <v>1400</v>
      </c>
      <c r="Q1583" s="0" t="n">
        <v>3.8</v>
      </c>
      <c r="R1583" s="0" t="str">
        <f aca="false">INDEX(Lookup!$B$4:$B$18,MATCH(C1583,Lookup!$A$4:$A$18,0))</f>
        <v>India</v>
      </c>
      <c r="S1583" s="20" t="n">
        <f aca="false">INDEX(Lookup!$D$4:$D$18,MATCH(C1583,Lookup!$A$4:$A$18,0))</f>
        <v>0.012</v>
      </c>
      <c r="T1583" s="21" t="n">
        <f aca="false">ROUND(P1583*S1583,2)</f>
        <v>16.8</v>
      </c>
      <c r="U1583" s="21" t="n">
        <f aca="false">IF(T1583&lt;=10,1,IF(T1583&lt;=20,2,IF(T1583&lt;=30,3,IF(T1583&lt;=40,4,IF(T1583&lt;=50,5,IF(T1583&lt;=100,6,IF(T1583&lt;=250,7,8)))))))</f>
        <v>2</v>
      </c>
      <c r="V1583" s="21" t="n">
        <f aca="false">IF(AND(OR(Dashboard!$T$3="All",R1583=Dashboard!$T$3),OR(Dashboard!$T$4="All",D1583=Dashboard!$T$4)),1,0)</f>
        <v>1</v>
      </c>
      <c r="W1583" s="21" t="n">
        <f aca="false">IF(V1583=1,T1583+ROW()/10000000,0)</f>
        <v>16.8001583</v>
      </c>
    </row>
    <row r="1584" customFormat="false" ht="15" hidden="false" customHeight="false" outlineLevel="0" collapsed="false">
      <c r="A1584" s="0" t="n">
        <v>18082232</v>
      </c>
      <c r="B1584" s="0" t="s">
        <v>3115</v>
      </c>
      <c r="C1584" s="0" t="n">
        <v>1</v>
      </c>
      <c r="D1584" s="0" t="s">
        <v>3667</v>
      </c>
      <c r="E1584" s="0" t="s">
        <v>4611</v>
      </c>
      <c r="F1584" s="0" t="s">
        <v>4581</v>
      </c>
      <c r="G1584" s="0" t="s">
        <v>4582</v>
      </c>
      <c r="H1584" s="0" t="s">
        <v>164</v>
      </c>
      <c r="I1584" s="0" t="s">
        <v>2123</v>
      </c>
      <c r="J1584" s="0" t="s">
        <v>47</v>
      </c>
      <c r="K1584" s="0" t="s">
        <v>47</v>
      </c>
      <c r="L1584" s="0" t="s">
        <v>47</v>
      </c>
      <c r="M1584" s="0" t="s">
        <v>47</v>
      </c>
      <c r="N1584" s="0" t="n">
        <v>2</v>
      </c>
      <c r="O1584" s="0" t="n">
        <v>29</v>
      </c>
      <c r="P1584" s="0" t="n">
        <v>600</v>
      </c>
      <c r="Q1584" s="0" t="n">
        <v>2.3</v>
      </c>
      <c r="R1584" s="0" t="str">
        <f aca="false">INDEX(Lookup!$B$4:$B$18,MATCH(C1584,Lookup!$A$4:$A$18,0))</f>
        <v>India</v>
      </c>
      <c r="S1584" s="20" t="n">
        <f aca="false">INDEX(Lookup!$D$4:$D$18,MATCH(C1584,Lookup!$A$4:$A$18,0))</f>
        <v>0.012</v>
      </c>
      <c r="T1584" s="21" t="n">
        <f aca="false">ROUND(P1584*S1584,2)</f>
        <v>7.2</v>
      </c>
      <c r="U1584" s="21" t="n">
        <f aca="false">IF(T1584&lt;=10,1,IF(T1584&lt;=20,2,IF(T1584&lt;=30,3,IF(T1584&lt;=40,4,IF(T1584&lt;=50,5,IF(T1584&lt;=100,6,IF(T1584&lt;=250,7,8)))))))</f>
        <v>1</v>
      </c>
      <c r="V1584" s="21" t="n">
        <f aca="false">IF(AND(OR(Dashboard!$T$3="All",R1584=Dashboard!$T$3),OR(Dashboard!$T$4="All",D1584=Dashboard!$T$4)),1,0)</f>
        <v>1</v>
      </c>
      <c r="W1584" s="21" t="n">
        <f aca="false">IF(V1584=1,T1584+ROW()/10000000,0)</f>
        <v>7.2001584</v>
      </c>
    </row>
    <row r="1585" customFormat="false" ht="15" hidden="false" customHeight="false" outlineLevel="0" collapsed="false">
      <c r="A1585" s="0" t="n">
        <v>3585</v>
      </c>
      <c r="B1585" s="0" t="s">
        <v>4612</v>
      </c>
      <c r="C1585" s="0" t="n">
        <v>1</v>
      </c>
      <c r="D1585" s="0" t="s">
        <v>3667</v>
      </c>
      <c r="E1585" s="0" t="s">
        <v>4613</v>
      </c>
      <c r="F1585" s="0" t="s">
        <v>4581</v>
      </c>
      <c r="G1585" s="0" t="s">
        <v>4582</v>
      </c>
      <c r="H1585" s="0" t="s">
        <v>4614</v>
      </c>
      <c r="I1585" s="0" t="s">
        <v>2123</v>
      </c>
      <c r="J1585" s="0" t="s">
        <v>46</v>
      </c>
      <c r="K1585" s="0" t="s">
        <v>47</v>
      </c>
      <c r="L1585" s="0" t="s">
        <v>47</v>
      </c>
      <c r="M1585" s="0" t="s">
        <v>47</v>
      </c>
      <c r="N1585" s="0" t="n">
        <v>3</v>
      </c>
      <c r="O1585" s="0" t="n">
        <v>90</v>
      </c>
      <c r="P1585" s="0" t="n">
        <v>1800</v>
      </c>
      <c r="Q1585" s="0" t="n">
        <v>2.1</v>
      </c>
      <c r="R1585" s="0" t="str">
        <f aca="false">INDEX(Lookup!$B$4:$B$18,MATCH(C1585,Lookup!$A$4:$A$18,0))</f>
        <v>India</v>
      </c>
      <c r="S1585" s="20" t="n">
        <f aca="false">INDEX(Lookup!$D$4:$D$18,MATCH(C1585,Lookup!$A$4:$A$18,0))</f>
        <v>0.012</v>
      </c>
      <c r="T1585" s="21" t="n">
        <f aca="false">ROUND(P1585*S1585,2)</f>
        <v>21.6</v>
      </c>
      <c r="U1585" s="21" t="n">
        <f aca="false">IF(T1585&lt;=10,1,IF(T1585&lt;=20,2,IF(T1585&lt;=30,3,IF(T1585&lt;=40,4,IF(T1585&lt;=50,5,IF(T1585&lt;=100,6,IF(T1585&lt;=250,7,8)))))))</f>
        <v>3</v>
      </c>
      <c r="V1585" s="21" t="n">
        <f aca="false">IF(AND(OR(Dashboard!$T$3="All",R1585=Dashboard!$T$3),OR(Dashboard!$T$4="All",D1585=Dashboard!$T$4)),1,0)</f>
        <v>1</v>
      </c>
      <c r="W1585" s="21" t="n">
        <f aca="false">IF(V1585=1,T1585+ROW()/10000000,0)</f>
        <v>21.6001585</v>
      </c>
    </row>
    <row r="1586" customFormat="false" ht="15" hidden="false" customHeight="false" outlineLevel="0" collapsed="false">
      <c r="A1586" s="0" t="n">
        <v>305698</v>
      </c>
      <c r="B1586" s="0" t="s">
        <v>3977</v>
      </c>
      <c r="C1586" s="0" t="n">
        <v>1</v>
      </c>
      <c r="D1586" s="0" t="s">
        <v>3667</v>
      </c>
      <c r="E1586" s="0" t="s">
        <v>4615</v>
      </c>
      <c r="F1586" s="0" t="s">
        <v>4581</v>
      </c>
      <c r="G1586" s="0" t="s">
        <v>4582</v>
      </c>
      <c r="H1586" s="0" t="s">
        <v>2784</v>
      </c>
      <c r="I1586" s="0" t="s">
        <v>2123</v>
      </c>
      <c r="J1586" s="0" t="s">
        <v>47</v>
      </c>
      <c r="K1586" s="0" t="s">
        <v>46</v>
      </c>
      <c r="L1586" s="0" t="s">
        <v>47</v>
      </c>
      <c r="M1586" s="0" t="s">
        <v>47</v>
      </c>
      <c r="N1586" s="0" t="n">
        <v>2</v>
      </c>
      <c r="O1586" s="0" t="n">
        <v>34</v>
      </c>
      <c r="P1586" s="0" t="n">
        <v>600</v>
      </c>
      <c r="Q1586" s="0" t="n">
        <v>2.3</v>
      </c>
      <c r="R1586" s="0" t="str">
        <f aca="false">INDEX(Lookup!$B$4:$B$18,MATCH(C1586,Lookup!$A$4:$A$18,0))</f>
        <v>India</v>
      </c>
      <c r="S1586" s="20" t="n">
        <f aca="false">INDEX(Lookup!$D$4:$D$18,MATCH(C1586,Lookup!$A$4:$A$18,0))</f>
        <v>0.012</v>
      </c>
      <c r="T1586" s="21" t="n">
        <f aca="false">ROUND(P1586*S1586,2)</f>
        <v>7.2</v>
      </c>
      <c r="U1586" s="21" t="n">
        <f aca="false">IF(T1586&lt;=10,1,IF(T1586&lt;=20,2,IF(T1586&lt;=30,3,IF(T1586&lt;=40,4,IF(T1586&lt;=50,5,IF(T1586&lt;=100,6,IF(T1586&lt;=250,7,8)))))))</f>
        <v>1</v>
      </c>
      <c r="V1586" s="21" t="n">
        <f aca="false">IF(AND(OR(Dashboard!$T$3="All",R1586=Dashboard!$T$3),OR(Dashboard!$T$4="All",D1586=Dashboard!$T$4)),1,0)</f>
        <v>1</v>
      </c>
      <c r="W1586" s="21" t="n">
        <f aca="false">IF(V1586=1,T1586+ROW()/10000000,0)</f>
        <v>7.2001586</v>
      </c>
    </row>
    <row r="1587" customFormat="false" ht="15" hidden="false" customHeight="false" outlineLevel="0" collapsed="false">
      <c r="A1587" s="0" t="n">
        <v>18337917</v>
      </c>
      <c r="B1587" s="0" t="s">
        <v>4616</v>
      </c>
      <c r="C1587" s="0" t="n">
        <v>1</v>
      </c>
      <c r="D1587" s="0" t="s">
        <v>3667</v>
      </c>
      <c r="E1587" s="0" t="s">
        <v>4617</v>
      </c>
      <c r="F1587" s="0" t="s">
        <v>4581</v>
      </c>
      <c r="G1587" s="0" t="s">
        <v>4582</v>
      </c>
      <c r="H1587" s="0" t="s">
        <v>4618</v>
      </c>
      <c r="I1587" s="0" t="s">
        <v>2123</v>
      </c>
      <c r="J1587" s="0" t="s">
        <v>46</v>
      </c>
      <c r="K1587" s="0" t="s">
        <v>47</v>
      </c>
      <c r="L1587" s="0" t="s">
        <v>47</v>
      </c>
      <c r="M1587" s="0" t="s">
        <v>47</v>
      </c>
      <c r="N1587" s="0" t="n">
        <v>2</v>
      </c>
      <c r="O1587" s="0" t="n">
        <v>62</v>
      </c>
      <c r="P1587" s="0" t="n">
        <v>900</v>
      </c>
      <c r="Q1587" s="0" t="n">
        <v>4</v>
      </c>
      <c r="R1587" s="0" t="str">
        <f aca="false">INDEX(Lookup!$B$4:$B$18,MATCH(C1587,Lookup!$A$4:$A$18,0))</f>
        <v>India</v>
      </c>
      <c r="S1587" s="20" t="n">
        <f aca="false">INDEX(Lookup!$D$4:$D$18,MATCH(C1587,Lookup!$A$4:$A$18,0))</f>
        <v>0.012</v>
      </c>
      <c r="T1587" s="21" t="n">
        <f aca="false">ROUND(P1587*S1587,2)</f>
        <v>10.8</v>
      </c>
      <c r="U1587" s="21" t="n">
        <f aca="false">IF(T1587&lt;=10,1,IF(T1587&lt;=20,2,IF(T1587&lt;=30,3,IF(T1587&lt;=40,4,IF(T1587&lt;=50,5,IF(T1587&lt;=100,6,IF(T1587&lt;=250,7,8)))))))</f>
        <v>2</v>
      </c>
      <c r="V1587" s="21" t="n">
        <f aca="false">IF(AND(OR(Dashboard!$T$3="All",R1587=Dashboard!$T$3),OR(Dashboard!$T$4="All",D1587=Dashboard!$T$4)),1,0)</f>
        <v>1</v>
      </c>
      <c r="W1587" s="21" t="n">
        <f aca="false">IF(V1587=1,T1587+ROW()/10000000,0)</f>
        <v>10.8001587</v>
      </c>
    </row>
    <row r="1588" customFormat="false" ht="15" hidden="false" customHeight="false" outlineLevel="0" collapsed="false">
      <c r="A1588" s="0" t="n">
        <v>6847</v>
      </c>
      <c r="B1588" s="0" t="s">
        <v>3113</v>
      </c>
      <c r="C1588" s="0" t="n">
        <v>1</v>
      </c>
      <c r="D1588" s="0" t="s">
        <v>3667</v>
      </c>
      <c r="E1588" s="0" t="s">
        <v>4619</v>
      </c>
      <c r="F1588" s="0" t="s">
        <v>4620</v>
      </c>
      <c r="G1588" s="0" t="s">
        <v>4621</v>
      </c>
      <c r="H1588" s="0" t="s">
        <v>153</v>
      </c>
      <c r="I1588" s="0" t="s">
        <v>2123</v>
      </c>
      <c r="J1588" s="0" t="s">
        <v>47</v>
      </c>
      <c r="K1588" s="0" t="s">
        <v>47</v>
      </c>
      <c r="L1588" s="0" t="s">
        <v>47</v>
      </c>
      <c r="M1588" s="0" t="s">
        <v>47</v>
      </c>
      <c r="N1588" s="0" t="n">
        <v>1</v>
      </c>
      <c r="O1588" s="0" t="n">
        <v>34</v>
      </c>
      <c r="P1588" s="0" t="n">
        <v>450</v>
      </c>
      <c r="Q1588" s="0" t="n">
        <v>3.3</v>
      </c>
      <c r="R1588" s="0" t="str">
        <f aca="false">INDEX(Lookup!$B$4:$B$18,MATCH(C1588,Lookup!$A$4:$A$18,0))</f>
        <v>India</v>
      </c>
      <c r="S1588" s="20" t="n">
        <f aca="false">INDEX(Lookup!$D$4:$D$18,MATCH(C1588,Lookup!$A$4:$A$18,0))</f>
        <v>0.012</v>
      </c>
      <c r="T1588" s="21" t="n">
        <f aca="false">ROUND(P1588*S1588,2)</f>
        <v>5.4</v>
      </c>
      <c r="U1588" s="21" t="n">
        <f aca="false">IF(T1588&lt;=10,1,IF(T1588&lt;=20,2,IF(T1588&lt;=30,3,IF(T1588&lt;=40,4,IF(T1588&lt;=50,5,IF(T1588&lt;=100,6,IF(T1588&lt;=250,7,8)))))))</f>
        <v>1</v>
      </c>
      <c r="V1588" s="21" t="n">
        <f aca="false">IF(AND(OR(Dashboard!$T$3="All",R1588=Dashboard!$T$3),OR(Dashboard!$T$4="All",D1588=Dashboard!$T$4)),1,0)</f>
        <v>1</v>
      </c>
      <c r="W1588" s="21" t="n">
        <f aca="false">IF(V1588=1,T1588+ROW()/10000000,0)</f>
        <v>5.4001588</v>
      </c>
    </row>
    <row r="1589" customFormat="false" ht="15" hidden="false" customHeight="false" outlineLevel="0" collapsed="false">
      <c r="A1589" s="0" t="n">
        <v>8147</v>
      </c>
      <c r="B1589" s="0" t="s">
        <v>4622</v>
      </c>
      <c r="C1589" s="0" t="n">
        <v>1</v>
      </c>
      <c r="D1589" s="0" t="s">
        <v>3667</v>
      </c>
      <c r="E1589" s="0" t="s">
        <v>4623</v>
      </c>
      <c r="F1589" s="0" t="s">
        <v>4620</v>
      </c>
      <c r="G1589" s="0" t="s">
        <v>4621</v>
      </c>
      <c r="H1589" s="0" t="s">
        <v>4624</v>
      </c>
      <c r="I1589" s="0" t="s">
        <v>2123</v>
      </c>
      <c r="J1589" s="0" t="s">
        <v>46</v>
      </c>
      <c r="K1589" s="0" t="s">
        <v>46</v>
      </c>
      <c r="L1589" s="0" t="s">
        <v>47</v>
      </c>
      <c r="M1589" s="0" t="s">
        <v>47</v>
      </c>
      <c r="N1589" s="0" t="n">
        <v>3</v>
      </c>
      <c r="O1589" s="0" t="n">
        <v>165</v>
      </c>
      <c r="P1589" s="0" t="n">
        <v>1500</v>
      </c>
      <c r="Q1589" s="0" t="n">
        <v>3.4</v>
      </c>
      <c r="R1589" s="0" t="str">
        <f aca="false">INDEX(Lookup!$B$4:$B$18,MATCH(C1589,Lookup!$A$4:$A$18,0))</f>
        <v>India</v>
      </c>
      <c r="S1589" s="20" t="n">
        <f aca="false">INDEX(Lookup!$D$4:$D$18,MATCH(C1589,Lookup!$A$4:$A$18,0))</f>
        <v>0.012</v>
      </c>
      <c r="T1589" s="21" t="n">
        <f aca="false">ROUND(P1589*S1589,2)</f>
        <v>18</v>
      </c>
      <c r="U1589" s="21" t="n">
        <f aca="false">IF(T1589&lt;=10,1,IF(T1589&lt;=20,2,IF(T1589&lt;=30,3,IF(T1589&lt;=40,4,IF(T1589&lt;=50,5,IF(T1589&lt;=100,6,IF(T1589&lt;=250,7,8)))))))</f>
        <v>2</v>
      </c>
      <c r="V1589" s="21" t="n">
        <f aca="false">IF(AND(OR(Dashboard!$T$3="All",R1589=Dashboard!$T$3),OR(Dashboard!$T$4="All",D1589=Dashboard!$T$4)),1,0)</f>
        <v>1</v>
      </c>
      <c r="W1589" s="21" t="n">
        <f aca="false">IF(V1589=1,T1589+ROW()/10000000,0)</f>
        <v>18.0001589</v>
      </c>
    </row>
    <row r="1590" customFormat="false" ht="15" hidden="false" customHeight="false" outlineLevel="0" collapsed="false">
      <c r="A1590" s="0" t="n">
        <v>18198825</v>
      </c>
      <c r="B1590" s="0" t="s">
        <v>4625</v>
      </c>
      <c r="C1590" s="0" t="n">
        <v>1</v>
      </c>
      <c r="D1590" s="0" t="s">
        <v>3667</v>
      </c>
      <c r="E1590" s="0" t="s">
        <v>4626</v>
      </c>
      <c r="F1590" s="0" t="s">
        <v>4627</v>
      </c>
      <c r="G1590" s="0" t="s">
        <v>4628</v>
      </c>
      <c r="H1590" s="0" t="s">
        <v>3356</v>
      </c>
      <c r="I1590" s="0" t="s">
        <v>2123</v>
      </c>
      <c r="J1590" s="0" t="s">
        <v>47</v>
      </c>
      <c r="K1590" s="0" t="s">
        <v>47</v>
      </c>
      <c r="L1590" s="0" t="s">
        <v>47</v>
      </c>
      <c r="M1590" s="0" t="s">
        <v>47</v>
      </c>
      <c r="N1590" s="0" t="n">
        <v>1</v>
      </c>
      <c r="O1590" s="0" t="n">
        <v>4</v>
      </c>
      <c r="P1590" s="0" t="n">
        <v>200</v>
      </c>
      <c r="Q1590" s="0" t="n">
        <v>3</v>
      </c>
      <c r="R1590" s="0" t="str">
        <f aca="false">INDEX(Lookup!$B$4:$B$18,MATCH(C1590,Lookup!$A$4:$A$18,0))</f>
        <v>India</v>
      </c>
      <c r="S1590" s="20" t="n">
        <f aca="false">INDEX(Lookup!$D$4:$D$18,MATCH(C1590,Lookup!$A$4:$A$18,0))</f>
        <v>0.012</v>
      </c>
      <c r="T1590" s="21" t="n">
        <f aca="false">ROUND(P1590*S1590,2)</f>
        <v>2.4</v>
      </c>
      <c r="U1590" s="21" t="n">
        <f aca="false">IF(T1590&lt;=10,1,IF(T1590&lt;=20,2,IF(T1590&lt;=30,3,IF(T1590&lt;=40,4,IF(T1590&lt;=50,5,IF(T1590&lt;=100,6,IF(T1590&lt;=250,7,8)))))))</f>
        <v>1</v>
      </c>
      <c r="V1590" s="21" t="n">
        <f aca="false">IF(AND(OR(Dashboard!$T$3="All",R1590=Dashboard!$T$3),OR(Dashboard!$T$4="All",D1590=Dashboard!$T$4)),1,0)</f>
        <v>1</v>
      </c>
      <c r="W1590" s="21" t="n">
        <f aca="false">IF(V1590=1,T1590+ROW()/10000000,0)</f>
        <v>2.400159</v>
      </c>
    </row>
    <row r="1591" customFormat="false" ht="15" hidden="false" customHeight="false" outlineLevel="0" collapsed="false">
      <c r="A1591" s="0" t="n">
        <v>302044</v>
      </c>
      <c r="B1591" s="0" t="s">
        <v>4064</v>
      </c>
      <c r="C1591" s="0" t="n">
        <v>1</v>
      </c>
      <c r="D1591" s="0" t="s">
        <v>3667</v>
      </c>
      <c r="E1591" s="0" t="s">
        <v>4629</v>
      </c>
      <c r="F1591" s="0" t="s">
        <v>4627</v>
      </c>
      <c r="G1591" s="0" t="s">
        <v>4628</v>
      </c>
      <c r="H1591" s="0" t="s">
        <v>2128</v>
      </c>
      <c r="I1591" s="0" t="s">
        <v>2123</v>
      </c>
      <c r="J1591" s="0" t="s">
        <v>47</v>
      </c>
      <c r="K1591" s="0" t="s">
        <v>47</v>
      </c>
      <c r="L1591" s="0" t="s">
        <v>47</v>
      </c>
      <c r="M1591" s="0" t="s">
        <v>47</v>
      </c>
      <c r="N1591" s="0" t="n">
        <v>1</v>
      </c>
      <c r="O1591" s="0" t="n">
        <v>4</v>
      </c>
      <c r="P1591" s="0" t="n">
        <v>400</v>
      </c>
      <c r="Q1591" s="0" t="n">
        <v>2.9</v>
      </c>
      <c r="R1591" s="0" t="str">
        <f aca="false">INDEX(Lookup!$B$4:$B$18,MATCH(C1591,Lookup!$A$4:$A$18,0))</f>
        <v>India</v>
      </c>
      <c r="S1591" s="20" t="n">
        <f aca="false">INDEX(Lookup!$D$4:$D$18,MATCH(C1591,Lookup!$A$4:$A$18,0))</f>
        <v>0.012</v>
      </c>
      <c r="T1591" s="21" t="n">
        <f aca="false">ROUND(P1591*S1591,2)</f>
        <v>4.8</v>
      </c>
      <c r="U1591" s="21" t="n">
        <f aca="false">IF(T1591&lt;=10,1,IF(T1591&lt;=20,2,IF(T1591&lt;=30,3,IF(T1591&lt;=40,4,IF(T1591&lt;=50,5,IF(T1591&lt;=100,6,IF(T1591&lt;=250,7,8)))))))</f>
        <v>1</v>
      </c>
      <c r="V1591" s="21" t="n">
        <f aca="false">IF(AND(OR(Dashboard!$T$3="All",R1591=Dashboard!$T$3),OR(Dashboard!$T$4="All",D1591=Dashboard!$T$4)),1,0)</f>
        <v>1</v>
      </c>
      <c r="W1591" s="21" t="n">
        <f aca="false">IF(V1591=1,T1591+ROW()/10000000,0)</f>
        <v>4.8001591</v>
      </c>
    </row>
    <row r="1592" customFormat="false" ht="15" hidden="false" customHeight="false" outlineLevel="0" collapsed="false">
      <c r="A1592" s="0" t="n">
        <v>18399220</v>
      </c>
      <c r="B1592" s="0" t="s">
        <v>4630</v>
      </c>
      <c r="C1592" s="0" t="n">
        <v>1</v>
      </c>
      <c r="D1592" s="0" t="s">
        <v>3667</v>
      </c>
      <c r="E1592" s="0" t="s">
        <v>4631</v>
      </c>
      <c r="F1592" s="0" t="s">
        <v>4627</v>
      </c>
      <c r="G1592" s="0" t="s">
        <v>4628</v>
      </c>
      <c r="H1592" s="0" t="s">
        <v>2128</v>
      </c>
      <c r="I1592" s="0" t="s">
        <v>2123</v>
      </c>
      <c r="J1592" s="0" t="s">
        <v>47</v>
      </c>
      <c r="K1592" s="0" t="s">
        <v>47</v>
      </c>
      <c r="L1592" s="0" t="s">
        <v>47</v>
      </c>
      <c r="M1592" s="0" t="s">
        <v>47</v>
      </c>
      <c r="N1592" s="0" t="n">
        <v>2</v>
      </c>
      <c r="O1592" s="0" t="n">
        <v>5</v>
      </c>
      <c r="P1592" s="0" t="n">
        <v>500</v>
      </c>
      <c r="Q1592" s="0" t="n">
        <v>3.2</v>
      </c>
      <c r="R1592" s="0" t="str">
        <f aca="false">INDEX(Lookup!$B$4:$B$18,MATCH(C1592,Lookup!$A$4:$A$18,0))</f>
        <v>India</v>
      </c>
      <c r="S1592" s="20" t="n">
        <f aca="false">INDEX(Lookup!$D$4:$D$18,MATCH(C1592,Lookup!$A$4:$A$18,0))</f>
        <v>0.012</v>
      </c>
      <c r="T1592" s="21" t="n">
        <f aca="false">ROUND(P1592*S1592,2)</f>
        <v>6</v>
      </c>
      <c r="U1592" s="21" t="n">
        <f aca="false">IF(T1592&lt;=10,1,IF(T1592&lt;=20,2,IF(T1592&lt;=30,3,IF(T1592&lt;=40,4,IF(T1592&lt;=50,5,IF(T1592&lt;=100,6,IF(T1592&lt;=250,7,8)))))))</f>
        <v>1</v>
      </c>
      <c r="V1592" s="21" t="n">
        <f aca="false">IF(AND(OR(Dashboard!$T$3="All",R1592=Dashboard!$T$3),OR(Dashboard!$T$4="All",D1592=Dashboard!$T$4)),1,0)</f>
        <v>1</v>
      </c>
      <c r="W1592" s="21" t="n">
        <f aca="false">IF(V1592=1,T1592+ROW()/10000000,0)</f>
        <v>6.0001592</v>
      </c>
    </row>
    <row r="1593" customFormat="false" ht="15" hidden="false" customHeight="false" outlineLevel="0" collapsed="false">
      <c r="A1593" s="0" t="n">
        <v>5084</v>
      </c>
      <c r="B1593" s="0" t="s">
        <v>4632</v>
      </c>
      <c r="C1593" s="0" t="n">
        <v>1</v>
      </c>
      <c r="D1593" s="0" t="s">
        <v>3667</v>
      </c>
      <c r="E1593" s="0" t="s">
        <v>4633</v>
      </c>
      <c r="F1593" s="0" t="s">
        <v>4627</v>
      </c>
      <c r="G1593" s="0" t="s">
        <v>4628</v>
      </c>
      <c r="H1593" s="0" t="s">
        <v>2128</v>
      </c>
      <c r="I1593" s="0" t="s">
        <v>2123</v>
      </c>
      <c r="J1593" s="0" t="s">
        <v>47</v>
      </c>
      <c r="K1593" s="0" t="s">
        <v>47</v>
      </c>
      <c r="L1593" s="0" t="s">
        <v>47</v>
      </c>
      <c r="M1593" s="0" t="s">
        <v>47</v>
      </c>
      <c r="N1593" s="0" t="n">
        <v>2</v>
      </c>
      <c r="O1593" s="0" t="n">
        <v>18</v>
      </c>
      <c r="P1593" s="0" t="n">
        <v>500</v>
      </c>
      <c r="Q1593" s="0" t="n">
        <v>3.2</v>
      </c>
      <c r="R1593" s="0" t="str">
        <f aca="false">INDEX(Lookup!$B$4:$B$18,MATCH(C1593,Lookup!$A$4:$A$18,0))</f>
        <v>India</v>
      </c>
      <c r="S1593" s="20" t="n">
        <f aca="false">INDEX(Lookup!$D$4:$D$18,MATCH(C1593,Lookup!$A$4:$A$18,0))</f>
        <v>0.012</v>
      </c>
      <c r="T1593" s="21" t="n">
        <f aca="false">ROUND(P1593*S1593,2)</f>
        <v>6</v>
      </c>
      <c r="U1593" s="21" t="n">
        <f aca="false">IF(T1593&lt;=10,1,IF(T1593&lt;=20,2,IF(T1593&lt;=30,3,IF(T1593&lt;=40,4,IF(T1593&lt;=50,5,IF(T1593&lt;=100,6,IF(T1593&lt;=250,7,8)))))))</f>
        <v>1</v>
      </c>
      <c r="V1593" s="21" t="n">
        <f aca="false">IF(AND(OR(Dashboard!$T$3="All",R1593=Dashboard!$T$3),OR(Dashboard!$T$4="All",D1593=Dashboard!$T$4)),1,0)</f>
        <v>1</v>
      </c>
      <c r="W1593" s="21" t="n">
        <f aca="false">IF(V1593=1,T1593+ROW()/10000000,0)</f>
        <v>6.0001593</v>
      </c>
    </row>
    <row r="1594" customFormat="false" ht="15" hidden="false" customHeight="false" outlineLevel="0" collapsed="false">
      <c r="A1594" s="0" t="n">
        <v>302024</v>
      </c>
      <c r="B1594" s="0" t="s">
        <v>4634</v>
      </c>
      <c r="C1594" s="0" t="n">
        <v>1</v>
      </c>
      <c r="D1594" s="0" t="s">
        <v>3667</v>
      </c>
      <c r="E1594" s="0" t="s">
        <v>4635</v>
      </c>
      <c r="F1594" s="0" t="s">
        <v>4627</v>
      </c>
      <c r="G1594" s="0" t="s">
        <v>4628</v>
      </c>
      <c r="H1594" s="0" t="s">
        <v>2359</v>
      </c>
      <c r="I1594" s="0" t="s">
        <v>2123</v>
      </c>
      <c r="J1594" s="0" t="s">
        <v>47</v>
      </c>
      <c r="K1594" s="0" t="s">
        <v>47</v>
      </c>
      <c r="L1594" s="0" t="s">
        <v>47</v>
      </c>
      <c r="M1594" s="0" t="s">
        <v>47</v>
      </c>
      <c r="N1594" s="0" t="n">
        <v>2</v>
      </c>
      <c r="O1594" s="0" t="n">
        <v>31</v>
      </c>
      <c r="P1594" s="0" t="n">
        <v>700</v>
      </c>
      <c r="Q1594" s="0" t="n">
        <v>3.2</v>
      </c>
      <c r="R1594" s="0" t="str">
        <f aca="false">INDEX(Lookup!$B$4:$B$18,MATCH(C1594,Lookup!$A$4:$A$18,0))</f>
        <v>India</v>
      </c>
      <c r="S1594" s="20" t="n">
        <f aca="false">INDEX(Lookup!$D$4:$D$18,MATCH(C1594,Lookup!$A$4:$A$18,0))</f>
        <v>0.012</v>
      </c>
      <c r="T1594" s="21" t="n">
        <f aca="false">ROUND(P1594*S1594,2)</f>
        <v>8.4</v>
      </c>
      <c r="U1594" s="21" t="n">
        <f aca="false">IF(T1594&lt;=10,1,IF(T1594&lt;=20,2,IF(T1594&lt;=30,3,IF(T1594&lt;=40,4,IF(T1594&lt;=50,5,IF(T1594&lt;=100,6,IF(T1594&lt;=250,7,8)))))))</f>
        <v>1</v>
      </c>
      <c r="V1594" s="21" t="n">
        <f aca="false">IF(AND(OR(Dashboard!$T$3="All",R1594=Dashboard!$T$3),OR(Dashboard!$T$4="All",D1594=Dashboard!$T$4)),1,0)</f>
        <v>1</v>
      </c>
      <c r="W1594" s="21" t="n">
        <f aca="false">IF(V1594=1,T1594+ROW()/10000000,0)</f>
        <v>8.4001594</v>
      </c>
    </row>
    <row r="1595" customFormat="false" ht="15" hidden="false" customHeight="false" outlineLevel="0" collapsed="false">
      <c r="A1595" s="0" t="n">
        <v>18396399</v>
      </c>
      <c r="B1595" s="0" t="s">
        <v>4636</v>
      </c>
      <c r="C1595" s="0" t="n">
        <v>1</v>
      </c>
      <c r="D1595" s="0" t="s">
        <v>3667</v>
      </c>
      <c r="E1595" s="0" t="s">
        <v>4637</v>
      </c>
      <c r="F1595" s="0" t="s">
        <v>4627</v>
      </c>
      <c r="G1595" s="0" t="s">
        <v>4628</v>
      </c>
      <c r="H1595" s="0" t="s">
        <v>402</v>
      </c>
      <c r="I1595" s="0" t="s">
        <v>2123</v>
      </c>
      <c r="J1595" s="0" t="s">
        <v>47</v>
      </c>
      <c r="K1595" s="0" t="s">
        <v>47</v>
      </c>
      <c r="L1595" s="0" t="s">
        <v>47</v>
      </c>
      <c r="M1595" s="0" t="s">
        <v>47</v>
      </c>
      <c r="N1595" s="0" t="n">
        <v>1</v>
      </c>
      <c r="O1595" s="0" t="n">
        <v>7</v>
      </c>
      <c r="P1595" s="0" t="n">
        <v>100</v>
      </c>
      <c r="Q1595" s="0" t="n">
        <v>3.2</v>
      </c>
      <c r="R1595" s="0" t="str">
        <f aca="false">INDEX(Lookup!$B$4:$B$18,MATCH(C1595,Lookup!$A$4:$A$18,0))</f>
        <v>India</v>
      </c>
      <c r="S1595" s="20" t="n">
        <f aca="false">INDEX(Lookup!$D$4:$D$18,MATCH(C1595,Lookup!$A$4:$A$18,0))</f>
        <v>0.012</v>
      </c>
      <c r="T1595" s="21" t="n">
        <f aca="false">ROUND(P1595*S1595,2)</f>
        <v>1.2</v>
      </c>
      <c r="U1595" s="21" t="n">
        <f aca="false">IF(T1595&lt;=10,1,IF(T1595&lt;=20,2,IF(T1595&lt;=30,3,IF(T1595&lt;=40,4,IF(T1595&lt;=50,5,IF(T1595&lt;=100,6,IF(T1595&lt;=250,7,8)))))))</f>
        <v>1</v>
      </c>
      <c r="V1595" s="21" t="n">
        <f aca="false">IF(AND(OR(Dashboard!$T$3="All",R1595=Dashboard!$T$3),OR(Dashboard!$T$4="All",D1595=Dashboard!$T$4)),1,0)</f>
        <v>1</v>
      </c>
      <c r="W1595" s="21" t="n">
        <f aca="false">IF(V1595=1,T1595+ROW()/10000000,0)</f>
        <v>1.2001595</v>
      </c>
    </row>
    <row r="1596" customFormat="false" ht="15" hidden="false" customHeight="false" outlineLevel="0" collapsed="false">
      <c r="A1596" s="0" t="n">
        <v>309987</v>
      </c>
      <c r="B1596" s="0" t="s">
        <v>2973</v>
      </c>
      <c r="C1596" s="0" t="n">
        <v>1</v>
      </c>
      <c r="D1596" s="0" t="s">
        <v>3667</v>
      </c>
      <c r="E1596" s="0" t="s">
        <v>4638</v>
      </c>
      <c r="F1596" s="0" t="s">
        <v>4627</v>
      </c>
      <c r="G1596" s="0" t="s">
        <v>4628</v>
      </c>
      <c r="H1596" s="0" t="s">
        <v>2975</v>
      </c>
      <c r="I1596" s="0" t="s">
        <v>2123</v>
      </c>
      <c r="J1596" s="0" t="s">
        <v>47</v>
      </c>
      <c r="K1596" s="0" t="s">
        <v>47</v>
      </c>
      <c r="L1596" s="0" t="s">
        <v>47</v>
      </c>
      <c r="M1596" s="0" t="s">
        <v>47</v>
      </c>
      <c r="N1596" s="0" t="n">
        <v>1</v>
      </c>
      <c r="O1596" s="0" t="n">
        <v>5</v>
      </c>
      <c r="P1596" s="0" t="n">
        <v>350</v>
      </c>
      <c r="Q1596" s="0" t="n">
        <v>2.9</v>
      </c>
      <c r="R1596" s="0" t="str">
        <f aca="false">INDEX(Lookup!$B$4:$B$18,MATCH(C1596,Lookup!$A$4:$A$18,0))</f>
        <v>India</v>
      </c>
      <c r="S1596" s="20" t="n">
        <f aca="false">INDEX(Lookup!$D$4:$D$18,MATCH(C1596,Lookup!$A$4:$A$18,0))</f>
        <v>0.012</v>
      </c>
      <c r="T1596" s="21" t="n">
        <f aca="false">ROUND(P1596*S1596,2)</f>
        <v>4.2</v>
      </c>
      <c r="U1596" s="21" t="n">
        <f aca="false">IF(T1596&lt;=10,1,IF(T1596&lt;=20,2,IF(T1596&lt;=30,3,IF(T1596&lt;=40,4,IF(T1596&lt;=50,5,IF(T1596&lt;=100,6,IF(T1596&lt;=250,7,8)))))))</f>
        <v>1</v>
      </c>
      <c r="V1596" s="21" t="n">
        <f aca="false">IF(AND(OR(Dashboard!$T$3="All",R1596=Dashboard!$T$3),OR(Dashboard!$T$4="All",D1596=Dashboard!$T$4)),1,0)</f>
        <v>1</v>
      </c>
      <c r="W1596" s="21" t="n">
        <f aca="false">IF(V1596=1,T1596+ROW()/10000000,0)</f>
        <v>4.2001596</v>
      </c>
    </row>
    <row r="1597" customFormat="false" ht="15" hidden="false" customHeight="false" outlineLevel="0" collapsed="false">
      <c r="A1597" s="0" t="n">
        <v>18358183</v>
      </c>
      <c r="B1597" s="0" t="s">
        <v>4639</v>
      </c>
      <c r="C1597" s="0" t="n">
        <v>1</v>
      </c>
      <c r="D1597" s="0" t="s">
        <v>3667</v>
      </c>
      <c r="E1597" s="0" t="s">
        <v>4640</v>
      </c>
      <c r="F1597" s="0" t="s">
        <v>4627</v>
      </c>
      <c r="G1597" s="0" t="s">
        <v>4628</v>
      </c>
      <c r="H1597" s="0" t="s">
        <v>2978</v>
      </c>
      <c r="I1597" s="0" t="s">
        <v>2123</v>
      </c>
      <c r="J1597" s="0" t="s">
        <v>47</v>
      </c>
      <c r="K1597" s="0" t="s">
        <v>46</v>
      </c>
      <c r="L1597" s="0" t="s">
        <v>47</v>
      </c>
      <c r="M1597" s="0" t="s">
        <v>47</v>
      </c>
      <c r="N1597" s="0" t="n">
        <v>1</v>
      </c>
      <c r="O1597" s="0" t="n">
        <v>27</v>
      </c>
      <c r="P1597" s="0" t="n">
        <v>200</v>
      </c>
      <c r="Q1597" s="0" t="n">
        <v>3.4</v>
      </c>
      <c r="R1597" s="0" t="str">
        <f aca="false">INDEX(Lookup!$B$4:$B$18,MATCH(C1597,Lookup!$A$4:$A$18,0))</f>
        <v>India</v>
      </c>
      <c r="S1597" s="20" t="n">
        <f aca="false">INDEX(Lookup!$D$4:$D$18,MATCH(C1597,Lookup!$A$4:$A$18,0))</f>
        <v>0.012</v>
      </c>
      <c r="T1597" s="21" t="n">
        <f aca="false">ROUND(P1597*S1597,2)</f>
        <v>2.4</v>
      </c>
      <c r="U1597" s="21" t="n">
        <f aca="false">IF(T1597&lt;=10,1,IF(T1597&lt;=20,2,IF(T1597&lt;=30,3,IF(T1597&lt;=40,4,IF(T1597&lt;=50,5,IF(T1597&lt;=100,6,IF(T1597&lt;=250,7,8)))))))</f>
        <v>1</v>
      </c>
      <c r="V1597" s="21" t="n">
        <f aca="false">IF(AND(OR(Dashboard!$T$3="All",R1597=Dashboard!$T$3),OR(Dashboard!$T$4="All",D1597=Dashboard!$T$4)),1,0)</f>
        <v>1</v>
      </c>
      <c r="W1597" s="21" t="n">
        <f aca="false">IF(V1597=1,T1597+ROW()/10000000,0)</f>
        <v>2.4001597</v>
      </c>
    </row>
    <row r="1598" customFormat="false" ht="15" hidden="false" customHeight="false" outlineLevel="0" collapsed="false">
      <c r="A1598" s="0" t="n">
        <v>304713</v>
      </c>
      <c r="B1598" s="0" t="s">
        <v>4641</v>
      </c>
      <c r="C1598" s="0" t="n">
        <v>1</v>
      </c>
      <c r="D1598" s="0" t="s">
        <v>3667</v>
      </c>
      <c r="E1598" s="0" t="s">
        <v>4642</v>
      </c>
      <c r="F1598" s="0" t="s">
        <v>4627</v>
      </c>
      <c r="G1598" s="0" t="s">
        <v>4628</v>
      </c>
      <c r="H1598" s="0" t="s">
        <v>2128</v>
      </c>
      <c r="I1598" s="0" t="s">
        <v>2123</v>
      </c>
      <c r="J1598" s="0" t="s">
        <v>47</v>
      </c>
      <c r="K1598" s="0" t="s">
        <v>47</v>
      </c>
      <c r="L1598" s="0" t="s">
        <v>47</v>
      </c>
      <c r="M1598" s="0" t="s">
        <v>47</v>
      </c>
      <c r="N1598" s="0" t="n">
        <v>1</v>
      </c>
      <c r="O1598" s="0" t="n">
        <v>28</v>
      </c>
      <c r="P1598" s="0" t="n">
        <v>400</v>
      </c>
      <c r="Q1598" s="0" t="n">
        <v>3.2</v>
      </c>
      <c r="R1598" s="0" t="str">
        <f aca="false">INDEX(Lookup!$B$4:$B$18,MATCH(C1598,Lookup!$A$4:$A$18,0))</f>
        <v>India</v>
      </c>
      <c r="S1598" s="20" t="n">
        <f aca="false">INDEX(Lookup!$D$4:$D$18,MATCH(C1598,Lookup!$A$4:$A$18,0))</f>
        <v>0.012</v>
      </c>
      <c r="T1598" s="21" t="n">
        <f aca="false">ROUND(P1598*S1598,2)</f>
        <v>4.8</v>
      </c>
      <c r="U1598" s="21" t="n">
        <f aca="false">IF(T1598&lt;=10,1,IF(T1598&lt;=20,2,IF(T1598&lt;=30,3,IF(T1598&lt;=40,4,IF(T1598&lt;=50,5,IF(T1598&lt;=100,6,IF(T1598&lt;=250,7,8)))))))</f>
        <v>1</v>
      </c>
      <c r="V1598" s="21" t="n">
        <f aca="false">IF(AND(OR(Dashboard!$T$3="All",R1598=Dashboard!$T$3),OR(Dashboard!$T$4="All",D1598=Dashboard!$T$4)),1,0)</f>
        <v>1</v>
      </c>
      <c r="W1598" s="21" t="n">
        <f aca="false">IF(V1598=1,T1598+ROW()/10000000,0)</f>
        <v>4.8001598</v>
      </c>
    </row>
    <row r="1599" customFormat="false" ht="15" hidden="false" customHeight="false" outlineLevel="0" collapsed="false">
      <c r="A1599" s="0" t="n">
        <v>18396200</v>
      </c>
      <c r="B1599" s="0" t="s">
        <v>4643</v>
      </c>
      <c r="C1599" s="0" t="n">
        <v>1</v>
      </c>
      <c r="D1599" s="0" t="s">
        <v>3667</v>
      </c>
      <c r="E1599" s="0" t="s">
        <v>4644</v>
      </c>
      <c r="F1599" s="0" t="s">
        <v>4627</v>
      </c>
      <c r="G1599" s="0" t="s">
        <v>4628</v>
      </c>
      <c r="H1599" s="0" t="s">
        <v>3123</v>
      </c>
      <c r="I1599" s="0" t="s">
        <v>2123</v>
      </c>
      <c r="J1599" s="0" t="s">
        <v>47</v>
      </c>
      <c r="K1599" s="0" t="s">
        <v>47</v>
      </c>
      <c r="L1599" s="0" t="s">
        <v>47</v>
      </c>
      <c r="M1599" s="0" t="s">
        <v>47</v>
      </c>
      <c r="N1599" s="0" t="n">
        <v>2</v>
      </c>
      <c r="O1599" s="0" t="n">
        <v>4</v>
      </c>
      <c r="P1599" s="0" t="n">
        <v>600</v>
      </c>
      <c r="Q1599" s="0" t="n">
        <v>3.1</v>
      </c>
      <c r="R1599" s="0" t="str">
        <f aca="false">INDEX(Lookup!$B$4:$B$18,MATCH(C1599,Lookup!$A$4:$A$18,0))</f>
        <v>India</v>
      </c>
      <c r="S1599" s="20" t="n">
        <f aca="false">INDEX(Lookup!$D$4:$D$18,MATCH(C1599,Lookup!$A$4:$A$18,0))</f>
        <v>0.012</v>
      </c>
      <c r="T1599" s="21" t="n">
        <f aca="false">ROUND(P1599*S1599,2)</f>
        <v>7.2</v>
      </c>
      <c r="U1599" s="21" t="n">
        <f aca="false">IF(T1599&lt;=10,1,IF(T1599&lt;=20,2,IF(T1599&lt;=30,3,IF(T1599&lt;=40,4,IF(T1599&lt;=50,5,IF(T1599&lt;=100,6,IF(T1599&lt;=250,7,8)))))))</f>
        <v>1</v>
      </c>
      <c r="V1599" s="21" t="n">
        <f aca="false">IF(AND(OR(Dashboard!$T$3="All",R1599=Dashboard!$T$3),OR(Dashboard!$T$4="All",D1599=Dashboard!$T$4)),1,0)</f>
        <v>1</v>
      </c>
      <c r="W1599" s="21" t="n">
        <f aca="false">IF(V1599=1,T1599+ROW()/10000000,0)</f>
        <v>7.2001599</v>
      </c>
    </row>
    <row r="1600" customFormat="false" ht="15" hidden="false" customHeight="false" outlineLevel="0" collapsed="false">
      <c r="A1600" s="0" t="n">
        <v>301358</v>
      </c>
      <c r="B1600" s="0" t="s">
        <v>4645</v>
      </c>
      <c r="C1600" s="0" t="n">
        <v>1</v>
      </c>
      <c r="D1600" s="0" t="s">
        <v>3667</v>
      </c>
      <c r="E1600" s="0" t="s">
        <v>4646</v>
      </c>
      <c r="F1600" s="0" t="s">
        <v>4627</v>
      </c>
      <c r="G1600" s="0" t="s">
        <v>4628</v>
      </c>
      <c r="H1600" s="0" t="s">
        <v>2288</v>
      </c>
      <c r="I1600" s="0" t="s">
        <v>2123</v>
      </c>
      <c r="J1600" s="0" t="s">
        <v>47</v>
      </c>
      <c r="K1600" s="0" t="s">
        <v>47</v>
      </c>
      <c r="L1600" s="0" t="s">
        <v>47</v>
      </c>
      <c r="M1600" s="0" t="s">
        <v>47</v>
      </c>
      <c r="N1600" s="0" t="n">
        <v>2</v>
      </c>
      <c r="O1600" s="0" t="n">
        <v>25</v>
      </c>
      <c r="P1600" s="0" t="n">
        <v>600</v>
      </c>
      <c r="Q1600" s="0" t="n">
        <v>3.3</v>
      </c>
      <c r="R1600" s="0" t="str">
        <f aca="false">INDEX(Lookup!$B$4:$B$18,MATCH(C1600,Lookup!$A$4:$A$18,0))</f>
        <v>India</v>
      </c>
      <c r="S1600" s="20" t="n">
        <f aca="false">INDEX(Lookup!$D$4:$D$18,MATCH(C1600,Lookup!$A$4:$A$18,0))</f>
        <v>0.012</v>
      </c>
      <c r="T1600" s="21" t="n">
        <f aca="false">ROUND(P1600*S1600,2)</f>
        <v>7.2</v>
      </c>
      <c r="U1600" s="21" t="n">
        <f aca="false">IF(T1600&lt;=10,1,IF(T1600&lt;=20,2,IF(T1600&lt;=30,3,IF(T1600&lt;=40,4,IF(T1600&lt;=50,5,IF(T1600&lt;=100,6,IF(T1600&lt;=250,7,8)))))))</f>
        <v>1</v>
      </c>
      <c r="V1600" s="21" t="n">
        <f aca="false">IF(AND(OR(Dashboard!$T$3="All",R1600=Dashboard!$T$3),OR(Dashboard!$T$4="All",D1600=Dashboard!$T$4)),1,0)</f>
        <v>1</v>
      </c>
      <c r="W1600" s="21" t="n">
        <f aca="false">IF(V1600=1,T1600+ROW()/10000000,0)</f>
        <v>7.20016</v>
      </c>
    </row>
    <row r="1601" customFormat="false" ht="15" hidden="false" customHeight="false" outlineLevel="0" collapsed="false">
      <c r="A1601" s="0" t="n">
        <v>6834</v>
      </c>
      <c r="B1601" s="0" t="s">
        <v>4647</v>
      </c>
      <c r="C1601" s="0" t="n">
        <v>1</v>
      </c>
      <c r="D1601" s="0" t="s">
        <v>3667</v>
      </c>
      <c r="E1601" s="0" t="s">
        <v>4648</v>
      </c>
      <c r="F1601" s="0" t="s">
        <v>4627</v>
      </c>
      <c r="G1601" s="0" t="s">
        <v>4628</v>
      </c>
      <c r="H1601" s="0" t="s">
        <v>2128</v>
      </c>
      <c r="I1601" s="0" t="s">
        <v>2123</v>
      </c>
      <c r="J1601" s="0" t="s">
        <v>47</v>
      </c>
      <c r="K1601" s="0" t="s">
        <v>47</v>
      </c>
      <c r="L1601" s="0" t="s">
        <v>47</v>
      </c>
      <c r="M1601" s="0" t="s">
        <v>47</v>
      </c>
      <c r="N1601" s="0" t="n">
        <v>1</v>
      </c>
      <c r="O1601" s="0" t="n">
        <v>12</v>
      </c>
      <c r="P1601" s="0" t="n">
        <v>150</v>
      </c>
      <c r="Q1601" s="0" t="n">
        <v>3.1</v>
      </c>
      <c r="R1601" s="0" t="str">
        <f aca="false">INDEX(Lookup!$B$4:$B$18,MATCH(C1601,Lookup!$A$4:$A$18,0))</f>
        <v>India</v>
      </c>
      <c r="S1601" s="20" t="n">
        <f aca="false">INDEX(Lookup!$D$4:$D$18,MATCH(C1601,Lookup!$A$4:$A$18,0))</f>
        <v>0.012</v>
      </c>
      <c r="T1601" s="21" t="n">
        <f aca="false">ROUND(P1601*S1601,2)</f>
        <v>1.8</v>
      </c>
      <c r="U1601" s="21" t="n">
        <f aca="false">IF(T1601&lt;=10,1,IF(T1601&lt;=20,2,IF(T1601&lt;=30,3,IF(T1601&lt;=40,4,IF(T1601&lt;=50,5,IF(T1601&lt;=100,6,IF(T1601&lt;=250,7,8)))))))</f>
        <v>1</v>
      </c>
      <c r="V1601" s="21" t="n">
        <f aca="false">IF(AND(OR(Dashboard!$T$3="All",R1601=Dashboard!$T$3),OR(Dashboard!$T$4="All",D1601=Dashboard!$T$4)),1,0)</f>
        <v>1</v>
      </c>
      <c r="W1601" s="21" t="n">
        <f aca="false">IF(V1601=1,T1601+ROW()/10000000,0)</f>
        <v>1.8001601</v>
      </c>
    </row>
    <row r="1602" customFormat="false" ht="15" hidden="false" customHeight="false" outlineLevel="0" collapsed="false">
      <c r="A1602" s="0" t="n">
        <v>6835</v>
      </c>
      <c r="B1602" s="0" t="s">
        <v>4649</v>
      </c>
      <c r="C1602" s="0" t="n">
        <v>1</v>
      </c>
      <c r="D1602" s="0" t="s">
        <v>3667</v>
      </c>
      <c r="E1602" s="0" t="s">
        <v>4650</v>
      </c>
      <c r="F1602" s="0" t="s">
        <v>4627</v>
      </c>
      <c r="G1602" s="0" t="s">
        <v>4628</v>
      </c>
      <c r="H1602" s="0" t="s">
        <v>2128</v>
      </c>
      <c r="I1602" s="0" t="s">
        <v>2123</v>
      </c>
      <c r="J1602" s="0" t="s">
        <v>47</v>
      </c>
      <c r="K1602" s="0" t="s">
        <v>47</v>
      </c>
      <c r="L1602" s="0" t="s">
        <v>47</v>
      </c>
      <c r="M1602" s="0" t="s">
        <v>47</v>
      </c>
      <c r="N1602" s="0" t="n">
        <v>1</v>
      </c>
      <c r="O1602" s="0" t="n">
        <v>5</v>
      </c>
      <c r="P1602" s="0" t="n">
        <v>200</v>
      </c>
      <c r="Q1602" s="0" t="n">
        <v>2.9</v>
      </c>
      <c r="R1602" s="0" t="str">
        <f aca="false">INDEX(Lookup!$B$4:$B$18,MATCH(C1602,Lookup!$A$4:$A$18,0))</f>
        <v>India</v>
      </c>
      <c r="S1602" s="20" t="n">
        <f aca="false">INDEX(Lookup!$D$4:$D$18,MATCH(C1602,Lookup!$A$4:$A$18,0))</f>
        <v>0.012</v>
      </c>
      <c r="T1602" s="21" t="n">
        <f aca="false">ROUND(P1602*S1602,2)</f>
        <v>2.4</v>
      </c>
      <c r="U1602" s="21" t="n">
        <f aca="false">IF(T1602&lt;=10,1,IF(T1602&lt;=20,2,IF(T1602&lt;=30,3,IF(T1602&lt;=40,4,IF(T1602&lt;=50,5,IF(T1602&lt;=100,6,IF(T1602&lt;=250,7,8)))))))</f>
        <v>1</v>
      </c>
      <c r="V1602" s="21" t="n">
        <f aca="false">IF(AND(OR(Dashboard!$T$3="All",R1602=Dashboard!$T$3),OR(Dashboard!$T$4="All",D1602=Dashboard!$T$4)),1,0)</f>
        <v>1</v>
      </c>
      <c r="W1602" s="21" t="n">
        <f aca="false">IF(V1602=1,T1602+ROW()/10000000,0)</f>
        <v>2.4001602</v>
      </c>
    </row>
    <row r="1603" customFormat="false" ht="15" hidden="false" customHeight="false" outlineLevel="0" collapsed="false">
      <c r="A1603" s="0" t="n">
        <v>302041</v>
      </c>
      <c r="B1603" s="0" t="s">
        <v>4651</v>
      </c>
      <c r="C1603" s="0" t="n">
        <v>1</v>
      </c>
      <c r="D1603" s="0" t="s">
        <v>3667</v>
      </c>
      <c r="E1603" s="0" t="s">
        <v>4652</v>
      </c>
      <c r="F1603" s="0" t="s">
        <v>4627</v>
      </c>
      <c r="G1603" s="0" t="s">
        <v>4628</v>
      </c>
      <c r="H1603" s="0" t="s">
        <v>4653</v>
      </c>
      <c r="I1603" s="0" t="s">
        <v>2123</v>
      </c>
      <c r="J1603" s="0" t="s">
        <v>46</v>
      </c>
      <c r="K1603" s="0" t="s">
        <v>47</v>
      </c>
      <c r="L1603" s="0" t="s">
        <v>47</v>
      </c>
      <c r="M1603" s="0" t="s">
        <v>47</v>
      </c>
      <c r="N1603" s="0" t="n">
        <v>3</v>
      </c>
      <c r="O1603" s="0" t="n">
        <v>25</v>
      </c>
      <c r="P1603" s="0" t="n">
        <v>1000</v>
      </c>
      <c r="Q1603" s="0" t="n">
        <v>3.1</v>
      </c>
      <c r="R1603" s="0" t="str">
        <f aca="false">INDEX(Lookup!$B$4:$B$18,MATCH(C1603,Lookup!$A$4:$A$18,0))</f>
        <v>India</v>
      </c>
      <c r="S1603" s="20" t="n">
        <f aca="false">INDEX(Lookup!$D$4:$D$18,MATCH(C1603,Lookup!$A$4:$A$18,0))</f>
        <v>0.012</v>
      </c>
      <c r="T1603" s="21" t="n">
        <f aca="false">ROUND(P1603*S1603,2)</f>
        <v>12</v>
      </c>
      <c r="U1603" s="21" t="n">
        <f aca="false">IF(T1603&lt;=10,1,IF(T1603&lt;=20,2,IF(T1603&lt;=30,3,IF(T1603&lt;=40,4,IF(T1603&lt;=50,5,IF(T1603&lt;=100,6,IF(T1603&lt;=250,7,8)))))))</f>
        <v>2</v>
      </c>
      <c r="V1603" s="21" t="n">
        <f aca="false">IF(AND(OR(Dashboard!$T$3="All",R1603=Dashboard!$T$3),OR(Dashboard!$T$4="All",D1603=Dashboard!$T$4)),1,0)</f>
        <v>1</v>
      </c>
      <c r="W1603" s="21" t="n">
        <f aca="false">IF(V1603=1,T1603+ROW()/10000000,0)</f>
        <v>12.0001603</v>
      </c>
    </row>
    <row r="1604" customFormat="false" ht="15" hidden="false" customHeight="false" outlineLevel="0" collapsed="false">
      <c r="A1604" s="0" t="n">
        <v>310412</v>
      </c>
      <c r="B1604" s="0" t="s">
        <v>4654</v>
      </c>
      <c r="C1604" s="0" t="n">
        <v>1</v>
      </c>
      <c r="D1604" s="0" t="s">
        <v>3667</v>
      </c>
      <c r="E1604" s="0" t="s">
        <v>4655</v>
      </c>
      <c r="F1604" s="0" t="s">
        <v>4627</v>
      </c>
      <c r="G1604" s="0" t="s">
        <v>4628</v>
      </c>
      <c r="H1604" s="0" t="s">
        <v>2978</v>
      </c>
      <c r="I1604" s="0" t="s">
        <v>2123</v>
      </c>
      <c r="J1604" s="0" t="s">
        <v>47</v>
      </c>
      <c r="K1604" s="0" t="s">
        <v>46</v>
      </c>
      <c r="L1604" s="0" t="s">
        <v>47</v>
      </c>
      <c r="M1604" s="0" t="s">
        <v>47</v>
      </c>
      <c r="N1604" s="0" t="n">
        <v>2</v>
      </c>
      <c r="O1604" s="0" t="n">
        <v>12</v>
      </c>
      <c r="P1604" s="0" t="n">
        <v>500</v>
      </c>
      <c r="Q1604" s="0" t="n">
        <v>2.6</v>
      </c>
      <c r="R1604" s="0" t="str">
        <f aca="false">INDEX(Lookup!$B$4:$B$18,MATCH(C1604,Lookup!$A$4:$A$18,0))</f>
        <v>India</v>
      </c>
      <c r="S1604" s="20" t="n">
        <f aca="false">INDEX(Lookup!$D$4:$D$18,MATCH(C1604,Lookup!$A$4:$A$18,0))</f>
        <v>0.012</v>
      </c>
      <c r="T1604" s="21" t="n">
        <f aca="false">ROUND(P1604*S1604,2)</f>
        <v>6</v>
      </c>
      <c r="U1604" s="21" t="n">
        <f aca="false">IF(T1604&lt;=10,1,IF(T1604&lt;=20,2,IF(T1604&lt;=30,3,IF(T1604&lt;=40,4,IF(T1604&lt;=50,5,IF(T1604&lt;=100,6,IF(T1604&lt;=250,7,8)))))))</f>
        <v>1</v>
      </c>
      <c r="V1604" s="21" t="n">
        <f aca="false">IF(AND(OR(Dashboard!$T$3="All",R1604=Dashboard!$T$3),OR(Dashboard!$T$4="All",D1604=Dashboard!$T$4)),1,0)</f>
        <v>1</v>
      </c>
      <c r="W1604" s="21" t="n">
        <f aca="false">IF(V1604=1,T1604+ROW()/10000000,0)</f>
        <v>6.0001604</v>
      </c>
    </row>
    <row r="1605" customFormat="false" ht="15" hidden="false" customHeight="false" outlineLevel="0" collapsed="false">
      <c r="A1605" s="0" t="n">
        <v>18350120</v>
      </c>
      <c r="B1605" s="0" t="s">
        <v>4656</v>
      </c>
      <c r="C1605" s="0" t="n">
        <v>1</v>
      </c>
      <c r="D1605" s="0" t="s">
        <v>3667</v>
      </c>
      <c r="E1605" s="0" t="s">
        <v>4657</v>
      </c>
      <c r="F1605" s="0" t="s">
        <v>4627</v>
      </c>
      <c r="G1605" s="0" t="s">
        <v>4628</v>
      </c>
      <c r="H1605" s="0" t="s">
        <v>3067</v>
      </c>
      <c r="I1605" s="0" t="s">
        <v>2123</v>
      </c>
      <c r="J1605" s="0" t="s">
        <v>47</v>
      </c>
      <c r="K1605" s="0" t="s">
        <v>47</v>
      </c>
      <c r="L1605" s="0" t="s">
        <v>47</v>
      </c>
      <c r="M1605" s="0" t="s">
        <v>47</v>
      </c>
      <c r="N1605" s="0" t="n">
        <v>1</v>
      </c>
      <c r="O1605" s="0" t="n">
        <v>6</v>
      </c>
      <c r="P1605" s="0" t="n">
        <v>450</v>
      </c>
      <c r="Q1605" s="0" t="n">
        <v>3</v>
      </c>
      <c r="R1605" s="0" t="str">
        <f aca="false">INDEX(Lookup!$B$4:$B$18,MATCH(C1605,Lookup!$A$4:$A$18,0))</f>
        <v>India</v>
      </c>
      <c r="S1605" s="20" t="n">
        <f aca="false">INDEX(Lookup!$D$4:$D$18,MATCH(C1605,Lookup!$A$4:$A$18,0))</f>
        <v>0.012</v>
      </c>
      <c r="T1605" s="21" t="n">
        <f aca="false">ROUND(P1605*S1605,2)</f>
        <v>5.4</v>
      </c>
      <c r="U1605" s="21" t="n">
        <f aca="false">IF(T1605&lt;=10,1,IF(T1605&lt;=20,2,IF(T1605&lt;=30,3,IF(T1605&lt;=40,4,IF(T1605&lt;=50,5,IF(T1605&lt;=100,6,IF(T1605&lt;=250,7,8)))))))</f>
        <v>1</v>
      </c>
      <c r="V1605" s="21" t="n">
        <f aca="false">IF(AND(OR(Dashboard!$T$3="All",R1605=Dashboard!$T$3),OR(Dashboard!$T$4="All",D1605=Dashboard!$T$4)),1,0)</f>
        <v>1</v>
      </c>
      <c r="W1605" s="21" t="n">
        <f aca="false">IF(V1605=1,T1605+ROW()/10000000,0)</f>
        <v>5.4001605</v>
      </c>
    </row>
    <row r="1606" customFormat="false" ht="15" hidden="false" customHeight="false" outlineLevel="0" collapsed="false">
      <c r="A1606" s="0" t="n">
        <v>301989</v>
      </c>
      <c r="B1606" s="0" t="s">
        <v>4658</v>
      </c>
      <c r="C1606" s="0" t="n">
        <v>1</v>
      </c>
      <c r="D1606" s="0" t="s">
        <v>3667</v>
      </c>
      <c r="E1606" s="0" t="s">
        <v>4659</v>
      </c>
      <c r="F1606" s="0" t="s">
        <v>4627</v>
      </c>
      <c r="G1606" s="0" t="s">
        <v>4628</v>
      </c>
      <c r="H1606" s="0" t="s">
        <v>2128</v>
      </c>
      <c r="I1606" s="0" t="s">
        <v>2123</v>
      </c>
      <c r="J1606" s="0" t="s">
        <v>47</v>
      </c>
      <c r="K1606" s="0" t="s">
        <v>47</v>
      </c>
      <c r="L1606" s="0" t="s">
        <v>47</v>
      </c>
      <c r="M1606" s="0" t="s">
        <v>47</v>
      </c>
      <c r="N1606" s="0" t="n">
        <v>1</v>
      </c>
      <c r="O1606" s="0" t="n">
        <v>17</v>
      </c>
      <c r="P1606" s="0" t="n">
        <v>250</v>
      </c>
      <c r="Q1606" s="0" t="n">
        <v>3.1</v>
      </c>
      <c r="R1606" s="0" t="str">
        <f aca="false">INDEX(Lookup!$B$4:$B$18,MATCH(C1606,Lookup!$A$4:$A$18,0))</f>
        <v>India</v>
      </c>
      <c r="S1606" s="20" t="n">
        <f aca="false">INDEX(Lookup!$D$4:$D$18,MATCH(C1606,Lookup!$A$4:$A$18,0))</f>
        <v>0.012</v>
      </c>
      <c r="T1606" s="21" t="n">
        <f aca="false">ROUND(P1606*S1606,2)</f>
        <v>3</v>
      </c>
      <c r="U1606" s="21" t="n">
        <f aca="false">IF(T1606&lt;=10,1,IF(T1606&lt;=20,2,IF(T1606&lt;=30,3,IF(T1606&lt;=40,4,IF(T1606&lt;=50,5,IF(T1606&lt;=100,6,IF(T1606&lt;=250,7,8)))))))</f>
        <v>1</v>
      </c>
      <c r="V1606" s="21" t="n">
        <f aca="false">IF(AND(OR(Dashboard!$T$3="All",R1606=Dashboard!$T$3),OR(Dashboard!$T$4="All",D1606=Dashboard!$T$4)),1,0)</f>
        <v>1</v>
      </c>
      <c r="W1606" s="21" t="n">
        <f aca="false">IF(V1606=1,T1606+ROW()/10000000,0)</f>
        <v>3.0001606</v>
      </c>
    </row>
    <row r="1607" customFormat="false" ht="15" hidden="false" customHeight="false" outlineLevel="0" collapsed="false">
      <c r="A1607" s="0" t="n">
        <v>2107</v>
      </c>
      <c r="B1607" s="0" t="s">
        <v>4660</v>
      </c>
      <c r="C1607" s="0" t="n">
        <v>1</v>
      </c>
      <c r="D1607" s="0" t="s">
        <v>3667</v>
      </c>
      <c r="E1607" s="0" t="s">
        <v>4661</v>
      </c>
      <c r="F1607" s="0" t="s">
        <v>4627</v>
      </c>
      <c r="G1607" s="0" t="s">
        <v>4628</v>
      </c>
      <c r="H1607" s="0" t="s">
        <v>2293</v>
      </c>
      <c r="I1607" s="0" t="s">
        <v>2123</v>
      </c>
      <c r="J1607" s="0" t="s">
        <v>47</v>
      </c>
      <c r="K1607" s="0" t="s">
        <v>47</v>
      </c>
      <c r="L1607" s="0" t="s">
        <v>47</v>
      </c>
      <c r="M1607" s="0" t="s">
        <v>47</v>
      </c>
      <c r="N1607" s="0" t="n">
        <v>1</v>
      </c>
      <c r="O1607" s="0" t="n">
        <v>13</v>
      </c>
      <c r="P1607" s="0" t="n">
        <v>400</v>
      </c>
      <c r="Q1607" s="0" t="n">
        <v>3</v>
      </c>
      <c r="R1607" s="0" t="str">
        <f aca="false">INDEX(Lookup!$B$4:$B$18,MATCH(C1607,Lookup!$A$4:$A$18,0))</f>
        <v>India</v>
      </c>
      <c r="S1607" s="20" t="n">
        <f aca="false">INDEX(Lookup!$D$4:$D$18,MATCH(C1607,Lookup!$A$4:$A$18,0))</f>
        <v>0.012</v>
      </c>
      <c r="T1607" s="21" t="n">
        <f aca="false">ROUND(P1607*S1607,2)</f>
        <v>4.8</v>
      </c>
      <c r="U1607" s="21" t="n">
        <f aca="false">IF(T1607&lt;=10,1,IF(T1607&lt;=20,2,IF(T1607&lt;=30,3,IF(T1607&lt;=40,4,IF(T1607&lt;=50,5,IF(T1607&lt;=100,6,IF(T1607&lt;=250,7,8)))))))</f>
        <v>1</v>
      </c>
      <c r="V1607" s="21" t="n">
        <f aca="false">IF(AND(OR(Dashboard!$T$3="All",R1607=Dashboard!$T$3),OR(Dashboard!$T$4="All",D1607=Dashboard!$T$4)),1,0)</f>
        <v>1</v>
      </c>
      <c r="W1607" s="21" t="n">
        <f aca="false">IF(V1607=1,T1607+ROW()/10000000,0)</f>
        <v>4.8001607</v>
      </c>
    </row>
    <row r="1608" customFormat="false" ht="15" hidden="false" customHeight="false" outlineLevel="0" collapsed="false">
      <c r="A1608" s="0" t="n">
        <v>1029</v>
      </c>
      <c r="B1608" s="0" t="s">
        <v>4662</v>
      </c>
      <c r="C1608" s="0" t="n">
        <v>1</v>
      </c>
      <c r="D1608" s="0" t="s">
        <v>3667</v>
      </c>
      <c r="E1608" s="0" t="s">
        <v>4663</v>
      </c>
      <c r="F1608" s="0" t="s">
        <v>4627</v>
      </c>
      <c r="G1608" s="0" t="s">
        <v>4628</v>
      </c>
      <c r="H1608" s="0" t="s">
        <v>2288</v>
      </c>
      <c r="I1608" s="0" t="s">
        <v>2123</v>
      </c>
      <c r="J1608" s="0" t="s">
        <v>47</v>
      </c>
      <c r="K1608" s="0" t="s">
        <v>47</v>
      </c>
      <c r="L1608" s="0" t="s">
        <v>47</v>
      </c>
      <c r="M1608" s="0" t="s">
        <v>47</v>
      </c>
      <c r="N1608" s="0" t="n">
        <v>2</v>
      </c>
      <c r="O1608" s="0" t="n">
        <v>21</v>
      </c>
      <c r="P1608" s="0" t="n">
        <v>500</v>
      </c>
      <c r="Q1608" s="0" t="n">
        <v>3.3</v>
      </c>
      <c r="R1608" s="0" t="str">
        <f aca="false">INDEX(Lookup!$B$4:$B$18,MATCH(C1608,Lookup!$A$4:$A$18,0))</f>
        <v>India</v>
      </c>
      <c r="S1608" s="20" t="n">
        <f aca="false">INDEX(Lookup!$D$4:$D$18,MATCH(C1608,Lookup!$A$4:$A$18,0))</f>
        <v>0.012</v>
      </c>
      <c r="T1608" s="21" t="n">
        <f aca="false">ROUND(P1608*S1608,2)</f>
        <v>6</v>
      </c>
      <c r="U1608" s="21" t="n">
        <f aca="false">IF(T1608&lt;=10,1,IF(T1608&lt;=20,2,IF(T1608&lt;=30,3,IF(T1608&lt;=40,4,IF(T1608&lt;=50,5,IF(T1608&lt;=100,6,IF(T1608&lt;=250,7,8)))))))</f>
        <v>1</v>
      </c>
      <c r="V1608" s="21" t="n">
        <f aca="false">IF(AND(OR(Dashboard!$T$3="All",R1608=Dashboard!$T$3),OR(Dashboard!$T$4="All",D1608=Dashboard!$T$4)),1,0)</f>
        <v>1</v>
      </c>
      <c r="W1608" s="21" t="n">
        <f aca="false">IF(V1608=1,T1608+ROW()/10000000,0)</f>
        <v>6.0001608</v>
      </c>
    </row>
    <row r="1609" customFormat="false" ht="15" hidden="false" customHeight="false" outlineLevel="0" collapsed="false">
      <c r="A1609" s="0" t="n">
        <v>18144475</v>
      </c>
      <c r="B1609" s="0" t="s">
        <v>4664</v>
      </c>
      <c r="C1609" s="0" t="n">
        <v>1</v>
      </c>
      <c r="D1609" s="0" t="s">
        <v>3667</v>
      </c>
      <c r="E1609" s="0" t="s">
        <v>4665</v>
      </c>
      <c r="F1609" s="0" t="s">
        <v>4627</v>
      </c>
      <c r="G1609" s="0" t="s">
        <v>4628</v>
      </c>
      <c r="H1609" s="0" t="s">
        <v>2288</v>
      </c>
      <c r="I1609" s="0" t="s">
        <v>2123</v>
      </c>
      <c r="J1609" s="0" t="s">
        <v>47</v>
      </c>
      <c r="K1609" s="0" t="s">
        <v>46</v>
      </c>
      <c r="L1609" s="0" t="s">
        <v>47</v>
      </c>
      <c r="M1609" s="0" t="s">
        <v>47</v>
      </c>
      <c r="N1609" s="0" t="n">
        <v>1</v>
      </c>
      <c r="O1609" s="0" t="n">
        <v>60</v>
      </c>
      <c r="P1609" s="0" t="n">
        <v>400</v>
      </c>
      <c r="Q1609" s="0" t="n">
        <v>3.4</v>
      </c>
      <c r="R1609" s="0" t="str">
        <f aca="false">INDEX(Lookup!$B$4:$B$18,MATCH(C1609,Lookup!$A$4:$A$18,0))</f>
        <v>India</v>
      </c>
      <c r="S1609" s="20" t="n">
        <f aca="false">INDEX(Lookup!$D$4:$D$18,MATCH(C1609,Lookup!$A$4:$A$18,0))</f>
        <v>0.012</v>
      </c>
      <c r="T1609" s="21" t="n">
        <f aca="false">ROUND(P1609*S1609,2)</f>
        <v>4.8</v>
      </c>
      <c r="U1609" s="21" t="n">
        <f aca="false">IF(T1609&lt;=10,1,IF(T1609&lt;=20,2,IF(T1609&lt;=30,3,IF(T1609&lt;=40,4,IF(T1609&lt;=50,5,IF(T1609&lt;=100,6,IF(T1609&lt;=250,7,8)))))))</f>
        <v>1</v>
      </c>
      <c r="V1609" s="21" t="n">
        <f aca="false">IF(AND(OR(Dashboard!$T$3="All",R1609=Dashboard!$T$3),OR(Dashboard!$T$4="All",D1609=Dashboard!$T$4)),1,0)</f>
        <v>1</v>
      </c>
      <c r="W1609" s="21" t="n">
        <f aca="false">IF(V1609=1,T1609+ROW()/10000000,0)</f>
        <v>4.8001609</v>
      </c>
    </row>
    <row r="1610" customFormat="false" ht="15" hidden="false" customHeight="false" outlineLevel="0" collapsed="false">
      <c r="A1610" s="0" t="n">
        <v>18331053</v>
      </c>
      <c r="B1610" s="0" t="s">
        <v>4666</v>
      </c>
      <c r="C1610" s="0" t="n">
        <v>1</v>
      </c>
      <c r="D1610" s="0" t="s">
        <v>3667</v>
      </c>
      <c r="E1610" s="0" t="s">
        <v>4667</v>
      </c>
      <c r="F1610" s="0" t="s">
        <v>4627</v>
      </c>
      <c r="G1610" s="0" t="s">
        <v>4628</v>
      </c>
      <c r="H1610" s="0" t="s">
        <v>4668</v>
      </c>
      <c r="I1610" s="0" t="s">
        <v>2123</v>
      </c>
      <c r="J1610" s="0" t="s">
        <v>47</v>
      </c>
      <c r="K1610" s="0" t="s">
        <v>47</v>
      </c>
      <c r="L1610" s="0" t="s">
        <v>47</v>
      </c>
      <c r="M1610" s="0" t="s">
        <v>47</v>
      </c>
      <c r="N1610" s="0" t="n">
        <v>2</v>
      </c>
      <c r="O1610" s="0" t="n">
        <v>33</v>
      </c>
      <c r="P1610" s="0" t="n">
        <v>600</v>
      </c>
      <c r="Q1610" s="0" t="n">
        <v>3.4</v>
      </c>
      <c r="R1610" s="0" t="str">
        <f aca="false">INDEX(Lookup!$B$4:$B$18,MATCH(C1610,Lookup!$A$4:$A$18,0))</f>
        <v>India</v>
      </c>
      <c r="S1610" s="20" t="n">
        <f aca="false">INDEX(Lookup!$D$4:$D$18,MATCH(C1610,Lookup!$A$4:$A$18,0))</f>
        <v>0.012</v>
      </c>
      <c r="T1610" s="21" t="n">
        <f aca="false">ROUND(P1610*S1610,2)</f>
        <v>7.2</v>
      </c>
      <c r="U1610" s="21" t="n">
        <f aca="false">IF(T1610&lt;=10,1,IF(T1610&lt;=20,2,IF(T1610&lt;=30,3,IF(T1610&lt;=40,4,IF(T1610&lt;=50,5,IF(T1610&lt;=100,6,IF(T1610&lt;=250,7,8)))))))</f>
        <v>1</v>
      </c>
      <c r="V1610" s="21" t="n">
        <f aca="false">IF(AND(OR(Dashboard!$T$3="All",R1610=Dashboard!$T$3),OR(Dashboard!$T$4="All",D1610=Dashboard!$T$4)),1,0)</f>
        <v>1</v>
      </c>
      <c r="W1610" s="21" t="n">
        <f aca="false">IF(V1610=1,T1610+ROW()/10000000,0)</f>
        <v>7.200161</v>
      </c>
    </row>
    <row r="1611" customFormat="false" ht="15" hidden="false" customHeight="false" outlineLevel="0" collapsed="false">
      <c r="A1611" s="0" t="n">
        <v>18383525</v>
      </c>
      <c r="B1611" s="0" t="s">
        <v>2177</v>
      </c>
      <c r="C1611" s="0" t="n">
        <v>1</v>
      </c>
      <c r="D1611" s="0" t="s">
        <v>3667</v>
      </c>
      <c r="E1611" s="0" t="s">
        <v>4669</v>
      </c>
      <c r="F1611" s="0" t="s">
        <v>4627</v>
      </c>
      <c r="G1611" s="0" t="s">
        <v>4628</v>
      </c>
      <c r="H1611" s="0" t="s">
        <v>2122</v>
      </c>
      <c r="I1611" s="0" t="s">
        <v>2123</v>
      </c>
      <c r="J1611" s="0" t="s">
        <v>47</v>
      </c>
      <c r="K1611" s="0" t="s">
        <v>46</v>
      </c>
      <c r="L1611" s="0" t="s">
        <v>47</v>
      </c>
      <c r="M1611" s="0" t="s">
        <v>47</v>
      </c>
      <c r="N1611" s="0" t="n">
        <v>2</v>
      </c>
      <c r="O1611" s="0" t="n">
        <v>11</v>
      </c>
      <c r="P1611" s="0" t="n">
        <v>800</v>
      </c>
      <c r="Q1611" s="0" t="n">
        <v>2.7</v>
      </c>
      <c r="R1611" s="0" t="str">
        <f aca="false">INDEX(Lookup!$B$4:$B$18,MATCH(C1611,Lookup!$A$4:$A$18,0))</f>
        <v>India</v>
      </c>
      <c r="S1611" s="20" t="n">
        <f aca="false">INDEX(Lookup!$D$4:$D$18,MATCH(C1611,Lookup!$A$4:$A$18,0))</f>
        <v>0.012</v>
      </c>
      <c r="T1611" s="21" t="n">
        <f aca="false">ROUND(P1611*S1611,2)</f>
        <v>9.6</v>
      </c>
      <c r="U1611" s="21" t="n">
        <f aca="false">IF(T1611&lt;=10,1,IF(T1611&lt;=20,2,IF(T1611&lt;=30,3,IF(T1611&lt;=40,4,IF(T1611&lt;=50,5,IF(T1611&lt;=100,6,IF(T1611&lt;=250,7,8)))))))</f>
        <v>1</v>
      </c>
      <c r="V1611" s="21" t="n">
        <f aca="false">IF(AND(OR(Dashboard!$T$3="All",R1611=Dashboard!$T$3),OR(Dashboard!$T$4="All",D1611=Dashboard!$T$4)),1,0)</f>
        <v>1</v>
      </c>
      <c r="W1611" s="21" t="n">
        <f aca="false">IF(V1611=1,T1611+ROW()/10000000,0)</f>
        <v>9.6001611</v>
      </c>
    </row>
    <row r="1612" customFormat="false" ht="15" hidden="false" customHeight="false" outlineLevel="0" collapsed="false">
      <c r="A1612" s="0" t="n">
        <v>1019</v>
      </c>
      <c r="B1612" s="0" t="s">
        <v>4670</v>
      </c>
      <c r="C1612" s="0" t="n">
        <v>1</v>
      </c>
      <c r="D1612" s="0" t="s">
        <v>3667</v>
      </c>
      <c r="E1612" s="0" t="s">
        <v>4671</v>
      </c>
      <c r="F1612" s="0" t="s">
        <v>4627</v>
      </c>
      <c r="G1612" s="0" t="s">
        <v>4628</v>
      </c>
      <c r="H1612" s="0" t="s">
        <v>3392</v>
      </c>
      <c r="I1612" s="0" t="s">
        <v>2123</v>
      </c>
      <c r="J1612" s="0" t="s">
        <v>47</v>
      </c>
      <c r="K1612" s="0" t="s">
        <v>47</v>
      </c>
      <c r="L1612" s="0" t="s">
        <v>47</v>
      </c>
      <c r="M1612" s="0" t="s">
        <v>47</v>
      </c>
      <c r="N1612" s="0" t="n">
        <v>1</v>
      </c>
      <c r="O1612" s="0" t="n">
        <v>8</v>
      </c>
      <c r="P1612" s="0" t="n">
        <v>400</v>
      </c>
      <c r="Q1612" s="0" t="n">
        <v>2.9</v>
      </c>
      <c r="R1612" s="0" t="str">
        <f aca="false">INDEX(Lookup!$B$4:$B$18,MATCH(C1612,Lookup!$A$4:$A$18,0))</f>
        <v>India</v>
      </c>
      <c r="S1612" s="20" t="n">
        <f aca="false">INDEX(Lookup!$D$4:$D$18,MATCH(C1612,Lookup!$A$4:$A$18,0))</f>
        <v>0.012</v>
      </c>
      <c r="T1612" s="21" t="n">
        <f aca="false">ROUND(P1612*S1612,2)</f>
        <v>4.8</v>
      </c>
      <c r="U1612" s="21" t="n">
        <f aca="false">IF(T1612&lt;=10,1,IF(T1612&lt;=20,2,IF(T1612&lt;=30,3,IF(T1612&lt;=40,4,IF(T1612&lt;=50,5,IF(T1612&lt;=100,6,IF(T1612&lt;=250,7,8)))))))</f>
        <v>1</v>
      </c>
      <c r="V1612" s="21" t="n">
        <f aca="false">IF(AND(OR(Dashboard!$T$3="All",R1612=Dashboard!$T$3),OR(Dashboard!$T$4="All",D1612=Dashboard!$T$4)),1,0)</f>
        <v>1</v>
      </c>
      <c r="W1612" s="21" t="n">
        <f aca="false">IF(V1612=1,T1612+ROW()/10000000,0)</f>
        <v>4.8001612</v>
      </c>
    </row>
    <row r="1613" customFormat="false" ht="15" hidden="false" customHeight="false" outlineLevel="0" collapsed="false">
      <c r="A1613" s="0" t="n">
        <v>18311926</v>
      </c>
      <c r="B1613" s="0" t="s">
        <v>4672</v>
      </c>
      <c r="C1613" s="0" t="n">
        <v>1</v>
      </c>
      <c r="D1613" s="0" t="s">
        <v>3667</v>
      </c>
      <c r="E1613" s="0" t="s">
        <v>4673</v>
      </c>
      <c r="F1613" s="0" t="s">
        <v>4627</v>
      </c>
      <c r="G1613" s="0" t="s">
        <v>4628</v>
      </c>
      <c r="H1613" s="0" t="s">
        <v>2128</v>
      </c>
      <c r="I1613" s="0" t="s">
        <v>2123</v>
      </c>
      <c r="J1613" s="0" t="s">
        <v>47</v>
      </c>
      <c r="K1613" s="0" t="s">
        <v>47</v>
      </c>
      <c r="L1613" s="0" t="s">
        <v>47</v>
      </c>
      <c r="M1613" s="0" t="s">
        <v>47</v>
      </c>
      <c r="N1613" s="0" t="n">
        <v>2</v>
      </c>
      <c r="O1613" s="0" t="n">
        <v>25</v>
      </c>
      <c r="P1613" s="0" t="n">
        <v>700</v>
      </c>
      <c r="Q1613" s="0" t="n">
        <v>3.2</v>
      </c>
      <c r="R1613" s="0" t="str">
        <f aca="false">INDEX(Lookup!$B$4:$B$18,MATCH(C1613,Lookup!$A$4:$A$18,0))</f>
        <v>India</v>
      </c>
      <c r="S1613" s="20" t="n">
        <f aca="false">INDEX(Lookup!$D$4:$D$18,MATCH(C1613,Lookup!$A$4:$A$18,0))</f>
        <v>0.012</v>
      </c>
      <c r="T1613" s="21" t="n">
        <f aca="false">ROUND(P1613*S1613,2)</f>
        <v>8.4</v>
      </c>
      <c r="U1613" s="21" t="n">
        <f aca="false">IF(T1613&lt;=10,1,IF(T1613&lt;=20,2,IF(T1613&lt;=30,3,IF(T1613&lt;=40,4,IF(T1613&lt;=50,5,IF(T1613&lt;=100,6,IF(T1613&lt;=250,7,8)))))))</f>
        <v>1</v>
      </c>
      <c r="V1613" s="21" t="n">
        <f aca="false">IF(AND(OR(Dashboard!$T$3="All",R1613=Dashboard!$T$3),OR(Dashboard!$T$4="All",D1613=Dashboard!$T$4)),1,0)</f>
        <v>1</v>
      </c>
      <c r="W1613" s="21" t="n">
        <f aca="false">IF(V1613=1,T1613+ROW()/10000000,0)</f>
        <v>8.4001613</v>
      </c>
    </row>
    <row r="1614" customFormat="false" ht="15" hidden="false" customHeight="false" outlineLevel="0" collapsed="false">
      <c r="A1614" s="0" t="n">
        <v>302037</v>
      </c>
      <c r="B1614" s="0" t="s">
        <v>4674</v>
      </c>
      <c r="C1614" s="0" t="n">
        <v>1</v>
      </c>
      <c r="D1614" s="0" t="s">
        <v>3667</v>
      </c>
      <c r="E1614" s="0" t="s">
        <v>4675</v>
      </c>
      <c r="F1614" s="0" t="s">
        <v>4627</v>
      </c>
      <c r="G1614" s="0" t="s">
        <v>4628</v>
      </c>
      <c r="H1614" s="0" t="s">
        <v>2128</v>
      </c>
      <c r="I1614" s="0" t="s">
        <v>2123</v>
      </c>
      <c r="J1614" s="0" t="s">
        <v>47</v>
      </c>
      <c r="K1614" s="0" t="s">
        <v>47</v>
      </c>
      <c r="L1614" s="0" t="s">
        <v>47</v>
      </c>
      <c r="M1614" s="0" t="s">
        <v>47</v>
      </c>
      <c r="N1614" s="0" t="n">
        <v>1</v>
      </c>
      <c r="O1614" s="0" t="n">
        <v>7</v>
      </c>
      <c r="P1614" s="0" t="n">
        <v>450</v>
      </c>
      <c r="Q1614" s="0" t="n">
        <v>3.1</v>
      </c>
      <c r="R1614" s="0" t="str">
        <f aca="false">INDEX(Lookup!$B$4:$B$18,MATCH(C1614,Lookup!$A$4:$A$18,0))</f>
        <v>India</v>
      </c>
      <c r="S1614" s="20" t="n">
        <f aca="false">INDEX(Lookup!$D$4:$D$18,MATCH(C1614,Lookup!$A$4:$A$18,0))</f>
        <v>0.012</v>
      </c>
      <c r="T1614" s="21" t="n">
        <f aca="false">ROUND(P1614*S1614,2)</f>
        <v>5.4</v>
      </c>
      <c r="U1614" s="21" t="n">
        <f aca="false">IF(T1614&lt;=10,1,IF(T1614&lt;=20,2,IF(T1614&lt;=30,3,IF(T1614&lt;=40,4,IF(T1614&lt;=50,5,IF(T1614&lt;=100,6,IF(T1614&lt;=250,7,8)))))))</f>
        <v>1</v>
      </c>
      <c r="V1614" s="21" t="n">
        <f aca="false">IF(AND(OR(Dashboard!$T$3="All",R1614=Dashboard!$T$3),OR(Dashboard!$T$4="All",D1614=Dashboard!$T$4)),1,0)</f>
        <v>1</v>
      </c>
      <c r="W1614" s="21" t="n">
        <f aca="false">IF(V1614=1,T1614+ROW()/10000000,0)</f>
        <v>5.4001614</v>
      </c>
    </row>
    <row r="1615" customFormat="false" ht="15" hidden="false" customHeight="false" outlineLevel="0" collapsed="false">
      <c r="A1615" s="0" t="n">
        <v>18396397</v>
      </c>
      <c r="B1615" s="0" t="s">
        <v>4676</v>
      </c>
      <c r="C1615" s="0" t="n">
        <v>1</v>
      </c>
      <c r="D1615" s="0" t="s">
        <v>3667</v>
      </c>
      <c r="E1615" s="0" t="s">
        <v>4628</v>
      </c>
      <c r="F1615" s="0" t="s">
        <v>4627</v>
      </c>
      <c r="G1615" s="0" t="s">
        <v>4628</v>
      </c>
      <c r="H1615" s="0" t="s">
        <v>2349</v>
      </c>
      <c r="I1615" s="0" t="s">
        <v>2123</v>
      </c>
      <c r="J1615" s="0" t="s">
        <v>47</v>
      </c>
      <c r="K1615" s="0" t="s">
        <v>47</v>
      </c>
      <c r="L1615" s="0" t="s">
        <v>47</v>
      </c>
      <c r="M1615" s="0" t="s">
        <v>47</v>
      </c>
      <c r="N1615" s="0" t="n">
        <v>1</v>
      </c>
      <c r="O1615" s="0" t="n">
        <v>4</v>
      </c>
      <c r="P1615" s="0" t="n">
        <v>150</v>
      </c>
      <c r="Q1615" s="0" t="n">
        <v>2.8</v>
      </c>
      <c r="R1615" s="0" t="str">
        <f aca="false">INDEX(Lookup!$B$4:$B$18,MATCH(C1615,Lookup!$A$4:$A$18,0))</f>
        <v>India</v>
      </c>
      <c r="S1615" s="20" t="n">
        <f aca="false">INDEX(Lookup!$D$4:$D$18,MATCH(C1615,Lookup!$A$4:$A$18,0))</f>
        <v>0.012</v>
      </c>
      <c r="T1615" s="21" t="n">
        <f aca="false">ROUND(P1615*S1615,2)</f>
        <v>1.8</v>
      </c>
      <c r="U1615" s="21" t="n">
        <f aca="false">IF(T1615&lt;=10,1,IF(T1615&lt;=20,2,IF(T1615&lt;=30,3,IF(T1615&lt;=40,4,IF(T1615&lt;=50,5,IF(T1615&lt;=100,6,IF(T1615&lt;=250,7,8)))))))</f>
        <v>1</v>
      </c>
      <c r="V1615" s="21" t="n">
        <f aca="false">IF(AND(OR(Dashboard!$T$3="All",R1615=Dashboard!$T$3),OR(Dashboard!$T$4="All",D1615=Dashboard!$T$4)),1,0)</f>
        <v>1</v>
      </c>
      <c r="W1615" s="21" t="n">
        <f aca="false">IF(V1615=1,T1615+ROW()/10000000,0)</f>
        <v>1.8001615</v>
      </c>
    </row>
    <row r="1616" customFormat="false" ht="15" hidden="false" customHeight="false" outlineLevel="0" collapsed="false">
      <c r="A1616" s="0" t="n">
        <v>302027</v>
      </c>
      <c r="B1616" s="0" t="s">
        <v>4677</v>
      </c>
      <c r="C1616" s="0" t="n">
        <v>1</v>
      </c>
      <c r="D1616" s="0" t="s">
        <v>3667</v>
      </c>
      <c r="E1616" s="0" t="s">
        <v>4644</v>
      </c>
      <c r="F1616" s="0" t="s">
        <v>4627</v>
      </c>
      <c r="G1616" s="0" t="s">
        <v>4628</v>
      </c>
      <c r="H1616" s="0" t="s">
        <v>3942</v>
      </c>
      <c r="I1616" s="0" t="s">
        <v>2123</v>
      </c>
      <c r="J1616" s="0" t="s">
        <v>47</v>
      </c>
      <c r="K1616" s="0" t="s">
        <v>47</v>
      </c>
      <c r="L1616" s="0" t="s">
        <v>47</v>
      </c>
      <c r="M1616" s="0" t="s">
        <v>47</v>
      </c>
      <c r="N1616" s="0" t="n">
        <v>1</v>
      </c>
      <c r="O1616" s="0" t="n">
        <v>11</v>
      </c>
      <c r="P1616" s="0" t="n">
        <v>150</v>
      </c>
      <c r="Q1616" s="0" t="n">
        <v>3</v>
      </c>
      <c r="R1616" s="0" t="str">
        <f aca="false">INDEX(Lookup!$B$4:$B$18,MATCH(C1616,Lookup!$A$4:$A$18,0))</f>
        <v>India</v>
      </c>
      <c r="S1616" s="20" t="n">
        <f aca="false">INDEX(Lookup!$D$4:$D$18,MATCH(C1616,Lookup!$A$4:$A$18,0))</f>
        <v>0.012</v>
      </c>
      <c r="T1616" s="21" t="n">
        <f aca="false">ROUND(P1616*S1616,2)</f>
        <v>1.8</v>
      </c>
      <c r="U1616" s="21" t="n">
        <f aca="false">IF(T1616&lt;=10,1,IF(T1616&lt;=20,2,IF(T1616&lt;=30,3,IF(T1616&lt;=40,4,IF(T1616&lt;=50,5,IF(T1616&lt;=100,6,IF(T1616&lt;=250,7,8)))))))</f>
        <v>1</v>
      </c>
      <c r="V1616" s="21" t="n">
        <f aca="false">IF(AND(OR(Dashboard!$T$3="All",R1616=Dashboard!$T$3),OR(Dashboard!$T$4="All",D1616=Dashboard!$T$4)),1,0)</f>
        <v>1</v>
      </c>
      <c r="W1616" s="21" t="n">
        <f aca="false">IF(V1616=1,T1616+ROW()/10000000,0)</f>
        <v>1.8001616</v>
      </c>
    </row>
    <row r="1617" customFormat="false" ht="15" hidden="false" customHeight="false" outlineLevel="0" collapsed="false">
      <c r="A1617" s="0" t="n">
        <v>306938</v>
      </c>
      <c r="B1617" s="0" t="s">
        <v>4678</v>
      </c>
      <c r="C1617" s="0" t="n">
        <v>1</v>
      </c>
      <c r="D1617" s="0" t="s">
        <v>3667</v>
      </c>
      <c r="E1617" s="0" t="s">
        <v>4644</v>
      </c>
      <c r="F1617" s="0" t="s">
        <v>4627</v>
      </c>
      <c r="G1617" s="0" t="s">
        <v>4628</v>
      </c>
      <c r="H1617" s="0" t="s">
        <v>4679</v>
      </c>
      <c r="I1617" s="0" t="s">
        <v>2123</v>
      </c>
      <c r="J1617" s="0" t="s">
        <v>47</v>
      </c>
      <c r="K1617" s="0" t="s">
        <v>47</v>
      </c>
      <c r="L1617" s="0" t="s">
        <v>47</v>
      </c>
      <c r="M1617" s="0" t="s">
        <v>47</v>
      </c>
      <c r="N1617" s="0" t="n">
        <v>1</v>
      </c>
      <c r="O1617" s="0" t="n">
        <v>10</v>
      </c>
      <c r="P1617" s="0" t="n">
        <v>400</v>
      </c>
      <c r="Q1617" s="0" t="n">
        <v>2.9</v>
      </c>
      <c r="R1617" s="0" t="str">
        <f aca="false">INDEX(Lookup!$B$4:$B$18,MATCH(C1617,Lookup!$A$4:$A$18,0))</f>
        <v>India</v>
      </c>
      <c r="S1617" s="20" t="n">
        <f aca="false">INDEX(Lookup!$D$4:$D$18,MATCH(C1617,Lookup!$A$4:$A$18,0))</f>
        <v>0.012</v>
      </c>
      <c r="T1617" s="21" t="n">
        <f aca="false">ROUND(P1617*S1617,2)</f>
        <v>4.8</v>
      </c>
      <c r="U1617" s="21" t="n">
        <f aca="false">IF(T1617&lt;=10,1,IF(T1617&lt;=20,2,IF(T1617&lt;=30,3,IF(T1617&lt;=40,4,IF(T1617&lt;=50,5,IF(T1617&lt;=100,6,IF(T1617&lt;=250,7,8)))))))</f>
        <v>1</v>
      </c>
      <c r="V1617" s="21" t="n">
        <f aca="false">IF(AND(OR(Dashboard!$T$3="All",R1617=Dashboard!$T$3),OR(Dashboard!$T$4="All",D1617=Dashboard!$T$4)),1,0)</f>
        <v>1</v>
      </c>
      <c r="W1617" s="21" t="n">
        <f aca="false">IF(V1617=1,T1617+ROW()/10000000,0)</f>
        <v>4.8001617</v>
      </c>
    </row>
    <row r="1618" customFormat="false" ht="15" hidden="false" customHeight="false" outlineLevel="0" collapsed="false">
      <c r="A1618" s="0" t="n">
        <v>17977759</v>
      </c>
      <c r="B1618" s="0" t="s">
        <v>4680</v>
      </c>
      <c r="C1618" s="0" t="n">
        <v>1</v>
      </c>
      <c r="D1618" s="0" t="s">
        <v>3667</v>
      </c>
      <c r="E1618" s="0" t="s">
        <v>4681</v>
      </c>
      <c r="F1618" s="0" t="s">
        <v>4627</v>
      </c>
      <c r="G1618" s="0" t="s">
        <v>4628</v>
      </c>
      <c r="H1618" s="0" t="s">
        <v>2128</v>
      </c>
      <c r="I1618" s="0" t="s">
        <v>2123</v>
      </c>
      <c r="J1618" s="0" t="s">
        <v>47</v>
      </c>
      <c r="K1618" s="0" t="s">
        <v>47</v>
      </c>
      <c r="L1618" s="0" t="s">
        <v>47</v>
      </c>
      <c r="M1618" s="0" t="s">
        <v>47</v>
      </c>
      <c r="N1618" s="0" t="n">
        <v>2</v>
      </c>
      <c r="O1618" s="0" t="n">
        <v>6</v>
      </c>
      <c r="P1618" s="0" t="n">
        <v>700</v>
      </c>
      <c r="Q1618" s="0" t="n">
        <v>3</v>
      </c>
      <c r="R1618" s="0" t="str">
        <f aca="false">INDEX(Lookup!$B$4:$B$18,MATCH(C1618,Lookup!$A$4:$A$18,0))</f>
        <v>India</v>
      </c>
      <c r="S1618" s="20" t="n">
        <f aca="false">INDEX(Lookup!$D$4:$D$18,MATCH(C1618,Lookup!$A$4:$A$18,0))</f>
        <v>0.012</v>
      </c>
      <c r="T1618" s="21" t="n">
        <f aca="false">ROUND(P1618*S1618,2)</f>
        <v>8.4</v>
      </c>
      <c r="U1618" s="21" t="n">
        <f aca="false">IF(T1618&lt;=10,1,IF(T1618&lt;=20,2,IF(T1618&lt;=30,3,IF(T1618&lt;=40,4,IF(T1618&lt;=50,5,IF(T1618&lt;=100,6,IF(T1618&lt;=250,7,8)))))))</f>
        <v>1</v>
      </c>
      <c r="V1618" s="21" t="n">
        <f aca="false">IF(AND(OR(Dashboard!$T$3="All",R1618=Dashboard!$T$3),OR(Dashboard!$T$4="All",D1618=Dashboard!$T$4)),1,0)</f>
        <v>1</v>
      </c>
      <c r="W1618" s="21" t="n">
        <f aca="false">IF(V1618=1,T1618+ROW()/10000000,0)</f>
        <v>8.4001618</v>
      </c>
    </row>
    <row r="1619" customFormat="false" ht="15" hidden="false" customHeight="false" outlineLevel="0" collapsed="false">
      <c r="A1619" s="0" t="n">
        <v>309986</v>
      </c>
      <c r="B1619" s="0" t="s">
        <v>4682</v>
      </c>
      <c r="C1619" s="0" t="n">
        <v>1</v>
      </c>
      <c r="D1619" s="0" t="s">
        <v>3667</v>
      </c>
      <c r="E1619" s="0" t="s">
        <v>4683</v>
      </c>
      <c r="F1619" s="0" t="s">
        <v>4627</v>
      </c>
      <c r="G1619" s="0" t="s">
        <v>4628</v>
      </c>
      <c r="H1619" s="0" t="s">
        <v>4684</v>
      </c>
      <c r="I1619" s="0" t="s">
        <v>2123</v>
      </c>
      <c r="J1619" s="0" t="s">
        <v>47</v>
      </c>
      <c r="K1619" s="0" t="s">
        <v>46</v>
      </c>
      <c r="L1619" s="0" t="s">
        <v>47</v>
      </c>
      <c r="M1619" s="0" t="s">
        <v>47</v>
      </c>
      <c r="N1619" s="0" t="n">
        <v>2</v>
      </c>
      <c r="O1619" s="0" t="n">
        <v>12</v>
      </c>
      <c r="P1619" s="0" t="n">
        <v>500</v>
      </c>
      <c r="Q1619" s="0" t="n">
        <v>2.5</v>
      </c>
      <c r="R1619" s="0" t="str">
        <f aca="false">INDEX(Lookup!$B$4:$B$18,MATCH(C1619,Lookup!$A$4:$A$18,0))</f>
        <v>India</v>
      </c>
      <c r="S1619" s="20" t="n">
        <f aca="false">INDEX(Lookup!$D$4:$D$18,MATCH(C1619,Lookup!$A$4:$A$18,0))</f>
        <v>0.012</v>
      </c>
      <c r="T1619" s="21" t="n">
        <f aca="false">ROUND(P1619*S1619,2)</f>
        <v>6</v>
      </c>
      <c r="U1619" s="21" t="n">
        <f aca="false">IF(T1619&lt;=10,1,IF(T1619&lt;=20,2,IF(T1619&lt;=30,3,IF(T1619&lt;=40,4,IF(T1619&lt;=50,5,IF(T1619&lt;=100,6,IF(T1619&lt;=250,7,8)))))))</f>
        <v>1</v>
      </c>
      <c r="V1619" s="21" t="n">
        <f aca="false">IF(AND(OR(Dashboard!$T$3="All",R1619=Dashboard!$T$3),OR(Dashboard!$T$4="All",D1619=Dashboard!$T$4)),1,0)</f>
        <v>1</v>
      </c>
      <c r="W1619" s="21" t="n">
        <f aca="false">IF(V1619=1,T1619+ROW()/10000000,0)</f>
        <v>6.0001619</v>
      </c>
    </row>
    <row r="1620" customFormat="false" ht="15" hidden="false" customHeight="false" outlineLevel="0" collapsed="false">
      <c r="A1620" s="0" t="n">
        <v>301800</v>
      </c>
      <c r="B1620" s="0" t="s">
        <v>4685</v>
      </c>
      <c r="C1620" s="0" t="n">
        <v>1</v>
      </c>
      <c r="D1620" s="0" t="s">
        <v>3667</v>
      </c>
      <c r="E1620" s="0" t="s">
        <v>4686</v>
      </c>
      <c r="F1620" s="0" t="s">
        <v>4627</v>
      </c>
      <c r="G1620" s="0" t="s">
        <v>4628</v>
      </c>
      <c r="H1620" s="0" t="s">
        <v>4687</v>
      </c>
      <c r="I1620" s="0" t="s">
        <v>2123</v>
      </c>
      <c r="J1620" s="0" t="s">
        <v>47</v>
      </c>
      <c r="K1620" s="0" t="s">
        <v>47</v>
      </c>
      <c r="L1620" s="0" t="s">
        <v>47</v>
      </c>
      <c r="M1620" s="0" t="s">
        <v>47</v>
      </c>
      <c r="N1620" s="0" t="n">
        <v>1</v>
      </c>
      <c r="O1620" s="0" t="n">
        <v>26</v>
      </c>
      <c r="P1620" s="0" t="n">
        <v>250</v>
      </c>
      <c r="Q1620" s="0" t="n">
        <v>3.3</v>
      </c>
      <c r="R1620" s="0" t="str">
        <f aca="false">INDEX(Lookup!$B$4:$B$18,MATCH(C1620,Lookup!$A$4:$A$18,0))</f>
        <v>India</v>
      </c>
      <c r="S1620" s="20" t="n">
        <f aca="false">INDEX(Lookup!$D$4:$D$18,MATCH(C1620,Lookup!$A$4:$A$18,0))</f>
        <v>0.012</v>
      </c>
      <c r="T1620" s="21" t="n">
        <f aca="false">ROUND(P1620*S1620,2)</f>
        <v>3</v>
      </c>
      <c r="U1620" s="21" t="n">
        <f aca="false">IF(T1620&lt;=10,1,IF(T1620&lt;=20,2,IF(T1620&lt;=30,3,IF(T1620&lt;=40,4,IF(T1620&lt;=50,5,IF(T1620&lt;=100,6,IF(T1620&lt;=250,7,8)))))))</f>
        <v>1</v>
      </c>
      <c r="V1620" s="21" t="n">
        <f aca="false">IF(AND(OR(Dashboard!$T$3="All",R1620=Dashboard!$T$3),OR(Dashboard!$T$4="All",D1620=Dashboard!$T$4)),1,0)</f>
        <v>1</v>
      </c>
      <c r="W1620" s="21" t="n">
        <f aca="false">IF(V1620=1,T1620+ROW()/10000000,0)</f>
        <v>3.000162</v>
      </c>
    </row>
    <row r="1621" customFormat="false" ht="15" hidden="false" customHeight="false" outlineLevel="0" collapsed="false">
      <c r="A1621" s="0" t="n">
        <v>2177</v>
      </c>
      <c r="B1621" s="0" t="s">
        <v>4688</v>
      </c>
      <c r="C1621" s="0" t="n">
        <v>1</v>
      </c>
      <c r="D1621" s="0" t="s">
        <v>3667</v>
      </c>
      <c r="E1621" s="0" t="s">
        <v>4689</v>
      </c>
      <c r="F1621" s="0" t="s">
        <v>4627</v>
      </c>
      <c r="G1621" s="0" t="s">
        <v>4628</v>
      </c>
      <c r="H1621" s="0" t="s">
        <v>402</v>
      </c>
      <c r="I1621" s="0" t="s">
        <v>2123</v>
      </c>
      <c r="J1621" s="0" t="s">
        <v>47</v>
      </c>
      <c r="K1621" s="0" t="s">
        <v>47</v>
      </c>
      <c r="L1621" s="0" t="s">
        <v>47</v>
      </c>
      <c r="M1621" s="0" t="s">
        <v>47</v>
      </c>
      <c r="N1621" s="0" t="n">
        <v>1</v>
      </c>
      <c r="O1621" s="0" t="n">
        <v>15</v>
      </c>
      <c r="P1621" s="0" t="n">
        <v>200</v>
      </c>
      <c r="Q1621" s="0" t="n">
        <v>3</v>
      </c>
      <c r="R1621" s="0" t="str">
        <f aca="false">INDEX(Lookup!$B$4:$B$18,MATCH(C1621,Lookup!$A$4:$A$18,0))</f>
        <v>India</v>
      </c>
      <c r="S1621" s="20" t="n">
        <f aca="false">INDEX(Lookup!$D$4:$D$18,MATCH(C1621,Lookup!$A$4:$A$18,0))</f>
        <v>0.012</v>
      </c>
      <c r="T1621" s="21" t="n">
        <f aca="false">ROUND(P1621*S1621,2)</f>
        <v>2.4</v>
      </c>
      <c r="U1621" s="21" t="n">
        <f aca="false">IF(T1621&lt;=10,1,IF(T1621&lt;=20,2,IF(T1621&lt;=30,3,IF(T1621&lt;=40,4,IF(T1621&lt;=50,5,IF(T1621&lt;=100,6,IF(T1621&lt;=250,7,8)))))))</f>
        <v>1</v>
      </c>
      <c r="V1621" s="21" t="n">
        <f aca="false">IF(AND(OR(Dashboard!$T$3="All",R1621=Dashboard!$T$3),OR(Dashboard!$T$4="All",D1621=Dashboard!$T$4)),1,0)</f>
        <v>1</v>
      </c>
      <c r="W1621" s="21" t="n">
        <f aca="false">IF(V1621=1,T1621+ROW()/10000000,0)</f>
        <v>2.4001621</v>
      </c>
    </row>
    <row r="1622" customFormat="false" ht="15" hidden="false" customHeight="false" outlineLevel="0" collapsed="false">
      <c r="A1622" s="0" t="n">
        <v>304718</v>
      </c>
      <c r="B1622" s="0" t="s">
        <v>4690</v>
      </c>
      <c r="C1622" s="0" t="n">
        <v>1</v>
      </c>
      <c r="D1622" s="0" t="s">
        <v>3667</v>
      </c>
      <c r="E1622" s="0" t="s">
        <v>4691</v>
      </c>
      <c r="F1622" s="0" t="s">
        <v>4627</v>
      </c>
      <c r="G1622" s="0" t="s">
        <v>4628</v>
      </c>
      <c r="H1622" s="0" t="s">
        <v>69</v>
      </c>
      <c r="I1622" s="0" t="s">
        <v>2123</v>
      </c>
      <c r="J1622" s="0" t="s">
        <v>47</v>
      </c>
      <c r="K1622" s="0" t="s">
        <v>47</v>
      </c>
      <c r="L1622" s="0" t="s">
        <v>47</v>
      </c>
      <c r="M1622" s="0" t="s">
        <v>47</v>
      </c>
      <c r="N1622" s="0" t="n">
        <v>1</v>
      </c>
      <c r="O1622" s="0" t="n">
        <v>16</v>
      </c>
      <c r="P1622" s="0" t="n">
        <v>200</v>
      </c>
      <c r="Q1622" s="0" t="n">
        <v>2.8</v>
      </c>
      <c r="R1622" s="0" t="str">
        <f aca="false">INDEX(Lookup!$B$4:$B$18,MATCH(C1622,Lookup!$A$4:$A$18,0))</f>
        <v>India</v>
      </c>
      <c r="S1622" s="20" t="n">
        <f aca="false">INDEX(Lookup!$D$4:$D$18,MATCH(C1622,Lookup!$A$4:$A$18,0))</f>
        <v>0.012</v>
      </c>
      <c r="T1622" s="21" t="n">
        <f aca="false">ROUND(P1622*S1622,2)</f>
        <v>2.4</v>
      </c>
      <c r="U1622" s="21" t="n">
        <f aca="false">IF(T1622&lt;=10,1,IF(T1622&lt;=20,2,IF(T1622&lt;=30,3,IF(T1622&lt;=40,4,IF(T1622&lt;=50,5,IF(T1622&lt;=100,6,IF(T1622&lt;=250,7,8)))))))</f>
        <v>1</v>
      </c>
      <c r="V1622" s="21" t="n">
        <f aca="false">IF(AND(OR(Dashboard!$T$3="All",R1622=Dashboard!$T$3),OR(Dashboard!$T$4="All",D1622=Dashboard!$T$4)),1,0)</f>
        <v>1</v>
      </c>
      <c r="W1622" s="21" t="n">
        <f aca="false">IF(V1622=1,T1622+ROW()/10000000,0)</f>
        <v>2.4001622</v>
      </c>
    </row>
    <row r="1623" customFormat="false" ht="15" hidden="false" customHeight="false" outlineLevel="0" collapsed="false">
      <c r="A1623" s="0" t="n">
        <v>310493</v>
      </c>
      <c r="B1623" s="0" t="s">
        <v>4692</v>
      </c>
      <c r="C1623" s="0" t="n">
        <v>1</v>
      </c>
      <c r="D1623" s="0" t="s">
        <v>3667</v>
      </c>
      <c r="E1623" s="0" t="s">
        <v>4693</v>
      </c>
      <c r="F1623" s="0" t="s">
        <v>4627</v>
      </c>
      <c r="G1623" s="0" t="s">
        <v>4628</v>
      </c>
      <c r="H1623" s="0" t="s">
        <v>2122</v>
      </c>
      <c r="I1623" s="0" t="s">
        <v>2123</v>
      </c>
      <c r="J1623" s="0" t="s">
        <v>47</v>
      </c>
      <c r="K1623" s="0" t="s">
        <v>47</v>
      </c>
      <c r="L1623" s="0" t="s">
        <v>47</v>
      </c>
      <c r="M1623" s="0" t="s">
        <v>47</v>
      </c>
      <c r="N1623" s="0" t="n">
        <v>2</v>
      </c>
      <c r="O1623" s="0" t="n">
        <v>31</v>
      </c>
      <c r="P1623" s="0" t="n">
        <v>550</v>
      </c>
      <c r="Q1623" s="0" t="n">
        <v>3.5</v>
      </c>
      <c r="R1623" s="0" t="str">
        <f aca="false">INDEX(Lookup!$B$4:$B$18,MATCH(C1623,Lookup!$A$4:$A$18,0))</f>
        <v>India</v>
      </c>
      <c r="S1623" s="20" t="n">
        <f aca="false">INDEX(Lookup!$D$4:$D$18,MATCH(C1623,Lookup!$A$4:$A$18,0))</f>
        <v>0.012</v>
      </c>
      <c r="T1623" s="21" t="n">
        <f aca="false">ROUND(P1623*S1623,2)</f>
        <v>6.6</v>
      </c>
      <c r="U1623" s="21" t="n">
        <f aca="false">IF(T1623&lt;=10,1,IF(T1623&lt;=20,2,IF(T1623&lt;=30,3,IF(T1623&lt;=40,4,IF(T1623&lt;=50,5,IF(T1623&lt;=100,6,IF(T1623&lt;=250,7,8)))))))</f>
        <v>1</v>
      </c>
      <c r="V1623" s="21" t="n">
        <f aca="false">IF(AND(OR(Dashboard!$T$3="All",R1623=Dashboard!$T$3),OR(Dashboard!$T$4="All",D1623=Dashboard!$T$4)),1,0)</f>
        <v>1</v>
      </c>
      <c r="W1623" s="21" t="n">
        <f aca="false">IF(V1623=1,T1623+ROW()/10000000,0)</f>
        <v>6.6001623</v>
      </c>
    </row>
    <row r="1624" customFormat="false" ht="15" hidden="false" customHeight="false" outlineLevel="0" collapsed="false">
      <c r="A1624" s="0" t="n">
        <v>18017239</v>
      </c>
      <c r="B1624" s="0" t="s">
        <v>4694</v>
      </c>
      <c r="C1624" s="0" t="n">
        <v>1</v>
      </c>
      <c r="D1624" s="0" t="s">
        <v>3667</v>
      </c>
      <c r="E1624" s="0" t="s">
        <v>4695</v>
      </c>
      <c r="F1624" s="0" t="s">
        <v>4627</v>
      </c>
      <c r="G1624" s="0" t="s">
        <v>4628</v>
      </c>
      <c r="H1624" s="0" t="s">
        <v>3015</v>
      </c>
      <c r="I1624" s="0" t="s">
        <v>2123</v>
      </c>
      <c r="J1624" s="0" t="s">
        <v>47</v>
      </c>
      <c r="K1624" s="0" t="s">
        <v>47</v>
      </c>
      <c r="L1624" s="0" t="s">
        <v>47</v>
      </c>
      <c r="M1624" s="0" t="s">
        <v>47</v>
      </c>
      <c r="N1624" s="0" t="n">
        <v>1</v>
      </c>
      <c r="O1624" s="0" t="n">
        <v>18</v>
      </c>
      <c r="P1624" s="0" t="n">
        <v>100</v>
      </c>
      <c r="Q1624" s="0" t="n">
        <v>3.6</v>
      </c>
      <c r="R1624" s="0" t="str">
        <f aca="false">INDEX(Lookup!$B$4:$B$18,MATCH(C1624,Lookup!$A$4:$A$18,0))</f>
        <v>India</v>
      </c>
      <c r="S1624" s="20" t="n">
        <f aca="false">INDEX(Lookup!$D$4:$D$18,MATCH(C1624,Lookup!$A$4:$A$18,0))</f>
        <v>0.012</v>
      </c>
      <c r="T1624" s="21" t="n">
        <f aca="false">ROUND(P1624*S1624,2)</f>
        <v>1.2</v>
      </c>
      <c r="U1624" s="21" t="n">
        <f aca="false">IF(T1624&lt;=10,1,IF(T1624&lt;=20,2,IF(T1624&lt;=30,3,IF(T1624&lt;=40,4,IF(T1624&lt;=50,5,IF(T1624&lt;=100,6,IF(T1624&lt;=250,7,8)))))))</f>
        <v>1</v>
      </c>
      <c r="V1624" s="21" t="n">
        <f aca="false">IF(AND(OR(Dashboard!$T$3="All",R1624=Dashboard!$T$3),OR(Dashboard!$T$4="All",D1624=Dashboard!$T$4)),1,0)</f>
        <v>1</v>
      </c>
      <c r="W1624" s="21" t="n">
        <f aca="false">IF(V1624=1,T1624+ROW()/10000000,0)</f>
        <v>1.2001624</v>
      </c>
    </row>
    <row r="1625" customFormat="false" ht="15" hidden="false" customHeight="false" outlineLevel="0" collapsed="false">
      <c r="A1625" s="0" t="n">
        <v>18372397</v>
      </c>
      <c r="B1625" s="0" t="s">
        <v>4696</v>
      </c>
      <c r="C1625" s="0" t="n">
        <v>1</v>
      </c>
      <c r="D1625" s="0" t="s">
        <v>3667</v>
      </c>
      <c r="E1625" s="0" t="s">
        <v>4697</v>
      </c>
      <c r="F1625" s="0" t="s">
        <v>4627</v>
      </c>
      <c r="G1625" s="0" t="s">
        <v>4628</v>
      </c>
      <c r="H1625" s="0" t="s">
        <v>156</v>
      </c>
      <c r="I1625" s="0" t="s">
        <v>2123</v>
      </c>
      <c r="J1625" s="0" t="s">
        <v>47</v>
      </c>
      <c r="K1625" s="0" t="s">
        <v>47</v>
      </c>
      <c r="L1625" s="0" t="s">
        <v>47</v>
      </c>
      <c r="M1625" s="0" t="s">
        <v>47</v>
      </c>
      <c r="N1625" s="0" t="n">
        <v>2</v>
      </c>
      <c r="O1625" s="0" t="n">
        <v>25</v>
      </c>
      <c r="P1625" s="0" t="n">
        <v>800</v>
      </c>
      <c r="Q1625" s="0" t="n">
        <v>3.5</v>
      </c>
      <c r="R1625" s="0" t="str">
        <f aca="false">INDEX(Lookup!$B$4:$B$18,MATCH(C1625,Lookup!$A$4:$A$18,0))</f>
        <v>India</v>
      </c>
      <c r="S1625" s="20" t="n">
        <f aca="false">INDEX(Lookup!$D$4:$D$18,MATCH(C1625,Lookup!$A$4:$A$18,0))</f>
        <v>0.012</v>
      </c>
      <c r="T1625" s="21" t="n">
        <f aca="false">ROUND(P1625*S1625,2)</f>
        <v>9.6</v>
      </c>
      <c r="U1625" s="21" t="n">
        <f aca="false">IF(T1625&lt;=10,1,IF(T1625&lt;=20,2,IF(T1625&lt;=30,3,IF(T1625&lt;=40,4,IF(T1625&lt;=50,5,IF(T1625&lt;=100,6,IF(T1625&lt;=250,7,8)))))))</f>
        <v>1</v>
      </c>
      <c r="V1625" s="21" t="n">
        <f aca="false">IF(AND(OR(Dashboard!$T$3="All",R1625=Dashboard!$T$3),OR(Dashboard!$T$4="All",D1625=Dashboard!$T$4)),1,0)</f>
        <v>1</v>
      </c>
      <c r="W1625" s="21" t="n">
        <f aca="false">IF(V1625=1,T1625+ROW()/10000000,0)</f>
        <v>9.6001625</v>
      </c>
    </row>
    <row r="1626" customFormat="false" ht="15" hidden="false" customHeight="false" outlineLevel="0" collapsed="false">
      <c r="A1626" s="0" t="n">
        <v>304700</v>
      </c>
      <c r="B1626" s="0" t="s">
        <v>4698</v>
      </c>
      <c r="C1626" s="0" t="n">
        <v>1</v>
      </c>
      <c r="D1626" s="0" t="s">
        <v>3667</v>
      </c>
      <c r="E1626" s="0" t="s">
        <v>4699</v>
      </c>
      <c r="F1626" s="0" t="s">
        <v>4627</v>
      </c>
      <c r="G1626" s="0" t="s">
        <v>4628</v>
      </c>
      <c r="H1626" s="0" t="s">
        <v>2128</v>
      </c>
      <c r="I1626" s="0" t="s">
        <v>2123</v>
      </c>
      <c r="J1626" s="0" t="s">
        <v>47</v>
      </c>
      <c r="K1626" s="0" t="s">
        <v>47</v>
      </c>
      <c r="L1626" s="0" t="s">
        <v>47</v>
      </c>
      <c r="M1626" s="0" t="s">
        <v>47</v>
      </c>
      <c r="N1626" s="0" t="n">
        <v>1</v>
      </c>
      <c r="O1626" s="0" t="n">
        <v>3</v>
      </c>
      <c r="P1626" s="0" t="n">
        <v>300</v>
      </c>
      <c r="Q1626" s="0" t="n">
        <v>1</v>
      </c>
      <c r="R1626" s="0" t="str">
        <f aca="false">INDEX(Lookup!$B$4:$B$18,MATCH(C1626,Lookup!$A$4:$A$18,0))</f>
        <v>India</v>
      </c>
      <c r="S1626" s="20" t="n">
        <f aca="false">INDEX(Lookup!$D$4:$D$18,MATCH(C1626,Lookup!$A$4:$A$18,0))</f>
        <v>0.012</v>
      </c>
      <c r="T1626" s="21" t="n">
        <f aca="false">ROUND(P1626*S1626,2)</f>
        <v>3.6</v>
      </c>
      <c r="U1626" s="21" t="n">
        <f aca="false">IF(T1626&lt;=10,1,IF(T1626&lt;=20,2,IF(T1626&lt;=30,3,IF(T1626&lt;=40,4,IF(T1626&lt;=50,5,IF(T1626&lt;=100,6,IF(T1626&lt;=250,7,8)))))))</f>
        <v>1</v>
      </c>
      <c r="V1626" s="21" t="n">
        <f aca="false">IF(AND(OR(Dashboard!$T$3="All",R1626=Dashboard!$T$3),OR(Dashboard!$T$4="All",D1626=Dashboard!$T$4)),1,0)</f>
        <v>1</v>
      </c>
      <c r="W1626" s="21" t="n">
        <f aca="false">IF(V1626=1,T1626+ROW()/10000000,0)</f>
        <v>3.6001626</v>
      </c>
    </row>
    <row r="1627" customFormat="false" ht="15" hidden="false" customHeight="false" outlineLevel="0" collapsed="false">
      <c r="A1627" s="0" t="n">
        <v>18492087</v>
      </c>
      <c r="B1627" s="0" t="s">
        <v>4700</v>
      </c>
      <c r="C1627" s="0" t="n">
        <v>1</v>
      </c>
      <c r="D1627" s="0" t="s">
        <v>3667</v>
      </c>
      <c r="E1627" s="0" t="s">
        <v>4701</v>
      </c>
      <c r="F1627" s="0" t="s">
        <v>4627</v>
      </c>
      <c r="G1627" s="0" t="s">
        <v>4628</v>
      </c>
      <c r="H1627" s="0" t="s">
        <v>2839</v>
      </c>
      <c r="I1627" s="0" t="s">
        <v>2123</v>
      </c>
      <c r="J1627" s="0" t="s">
        <v>47</v>
      </c>
      <c r="K1627" s="0" t="s">
        <v>47</v>
      </c>
      <c r="L1627" s="0" t="s">
        <v>47</v>
      </c>
      <c r="M1627" s="0" t="s">
        <v>47</v>
      </c>
      <c r="N1627" s="0" t="n">
        <v>2</v>
      </c>
      <c r="O1627" s="0" t="n">
        <v>3</v>
      </c>
      <c r="P1627" s="0" t="n">
        <v>600</v>
      </c>
      <c r="Q1627" s="0" t="n">
        <v>1</v>
      </c>
      <c r="R1627" s="0" t="str">
        <f aca="false">INDEX(Lookup!$B$4:$B$18,MATCH(C1627,Lookup!$A$4:$A$18,0))</f>
        <v>India</v>
      </c>
      <c r="S1627" s="20" t="n">
        <f aca="false">INDEX(Lookup!$D$4:$D$18,MATCH(C1627,Lookup!$A$4:$A$18,0))</f>
        <v>0.012</v>
      </c>
      <c r="T1627" s="21" t="n">
        <f aca="false">ROUND(P1627*S1627,2)</f>
        <v>7.2</v>
      </c>
      <c r="U1627" s="21" t="n">
        <f aca="false">IF(T1627&lt;=10,1,IF(T1627&lt;=20,2,IF(T1627&lt;=30,3,IF(T1627&lt;=40,4,IF(T1627&lt;=50,5,IF(T1627&lt;=100,6,IF(T1627&lt;=250,7,8)))))))</f>
        <v>1</v>
      </c>
      <c r="V1627" s="21" t="n">
        <f aca="false">IF(AND(OR(Dashboard!$T$3="All",R1627=Dashboard!$T$3),OR(Dashboard!$T$4="All",D1627=Dashboard!$T$4)),1,0)</f>
        <v>1</v>
      </c>
      <c r="W1627" s="21" t="n">
        <f aca="false">IF(V1627=1,T1627+ROW()/10000000,0)</f>
        <v>7.2001627</v>
      </c>
    </row>
    <row r="1628" customFormat="false" ht="15" hidden="false" customHeight="false" outlineLevel="0" collapsed="false">
      <c r="A1628" s="0" t="n">
        <v>18396391</v>
      </c>
      <c r="B1628" s="0" t="s">
        <v>4702</v>
      </c>
      <c r="C1628" s="0" t="n">
        <v>1</v>
      </c>
      <c r="D1628" s="0" t="s">
        <v>3667</v>
      </c>
      <c r="E1628" s="0" t="s">
        <v>4644</v>
      </c>
      <c r="F1628" s="0" t="s">
        <v>4627</v>
      </c>
      <c r="G1628" s="0" t="s">
        <v>4628</v>
      </c>
      <c r="H1628" s="0" t="s">
        <v>2128</v>
      </c>
      <c r="I1628" s="0" t="s">
        <v>2123</v>
      </c>
      <c r="J1628" s="0" t="s">
        <v>47</v>
      </c>
      <c r="K1628" s="0" t="s">
        <v>47</v>
      </c>
      <c r="L1628" s="0" t="s">
        <v>47</v>
      </c>
      <c r="M1628" s="0" t="s">
        <v>47</v>
      </c>
      <c r="N1628" s="0" t="n">
        <v>1</v>
      </c>
      <c r="O1628" s="0" t="n">
        <v>1</v>
      </c>
      <c r="P1628" s="0" t="n">
        <v>150</v>
      </c>
      <c r="Q1628" s="0" t="n">
        <v>1</v>
      </c>
      <c r="R1628" s="0" t="str">
        <f aca="false">INDEX(Lookup!$B$4:$B$18,MATCH(C1628,Lookup!$A$4:$A$18,0))</f>
        <v>India</v>
      </c>
      <c r="S1628" s="20" t="n">
        <f aca="false">INDEX(Lookup!$D$4:$D$18,MATCH(C1628,Lookup!$A$4:$A$18,0))</f>
        <v>0.012</v>
      </c>
      <c r="T1628" s="21" t="n">
        <f aca="false">ROUND(P1628*S1628,2)</f>
        <v>1.8</v>
      </c>
      <c r="U1628" s="21" t="n">
        <f aca="false">IF(T1628&lt;=10,1,IF(T1628&lt;=20,2,IF(T1628&lt;=30,3,IF(T1628&lt;=40,4,IF(T1628&lt;=50,5,IF(T1628&lt;=100,6,IF(T1628&lt;=250,7,8)))))))</f>
        <v>1</v>
      </c>
      <c r="V1628" s="21" t="n">
        <f aca="false">IF(AND(OR(Dashboard!$T$3="All",R1628=Dashboard!$T$3),OR(Dashboard!$T$4="All",D1628=Dashboard!$T$4)),1,0)</f>
        <v>1</v>
      </c>
      <c r="W1628" s="21" t="n">
        <f aca="false">IF(V1628=1,T1628+ROW()/10000000,0)</f>
        <v>1.8001628</v>
      </c>
    </row>
    <row r="1629" customFormat="false" ht="15" hidden="false" customHeight="false" outlineLevel="0" collapsed="false">
      <c r="A1629" s="0" t="n">
        <v>18370499</v>
      </c>
      <c r="B1629" s="0" t="s">
        <v>4703</v>
      </c>
      <c r="C1629" s="0" t="n">
        <v>1</v>
      </c>
      <c r="D1629" s="0" t="s">
        <v>3667</v>
      </c>
      <c r="E1629" s="0" t="s">
        <v>4628</v>
      </c>
      <c r="F1629" s="0" t="s">
        <v>4627</v>
      </c>
      <c r="G1629" s="0" t="s">
        <v>4628</v>
      </c>
      <c r="H1629" s="0" t="s">
        <v>2128</v>
      </c>
      <c r="I1629" s="0" t="s">
        <v>2123</v>
      </c>
      <c r="J1629" s="0" t="s">
        <v>47</v>
      </c>
      <c r="K1629" s="0" t="s">
        <v>47</v>
      </c>
      <c r="L1629" s="0" t="s">
        <v>47</v>
      </c>
      <c r="M1629" s="0" t="s">
        <v>47</v>
      </c>
      <c r="N1629" s="0" t="n">
        <v>1</v>
      </c>
      <c r="O1629" s="0" t="n">
        <v>1</v>
      </c>
      <c r="P1629" s="0" t="n">
        <v>200</v>
      </c>
      <c r="Q1629" s="0" t="n">
        <v>1</v>
      </c>
      <c r="R1629" s="0" t="str">
        <f aca="false">INDEX(Lookup!$B$4:$B$18,MATCH(C1629,Lookup!$A$4:$A$18,0))</f>
        <v>India</v>
      </c>
      <c r="S1629" s="20" t="n">
        <f aca="false">INDEX(Lookup!$D$4:$D$18,MATCH(C1629,Lookup!$A$4:$A$18,0))</f>
        <v>0.012</v>
      </c>
      <c r="T1629" s="21" t="n">
        <f aca="false">ROUND(P1629*S1629,2)</f>
        <v>2.4</v>
      </c>
      <c r="U1629" s="21" t="n">
        <f aca="false">IF(T1629&lt;=10,1,IF(T1629&lt;=20,2,IF(T1629&lt;=30,3,IF(T1629&lt;=40,4,IF(T1629&lt;=50,5,IF(T1629&lt;=100,6,IF(T1629&lt;=250,7,8)))))))</f>
        <v>1</v>
      </c>
      <c r="V1629" s="21" t="n">
        <f aca="false">IF(AND(OR(Dashboard!$T$3="All",R1629=Dashboard!$T$3),OR(Dashboard!$T$4="All",D1629=Dashboard!$T$4)),1,0)</f>
        <v>1</v>
      </c>
      <c r="W1629" s="21" t="n">
        <f aca="false">IF(V1629=1,T1629+ROW()/10000000,0)</f>
        <v>2.4001629</v>
      </c>
    </row>
    <row r="1630" customFormat="false" ht="15" hidden="false" customHeight="false" outlineLevel="0" collapsed="false">
      <c r="A1630" s="0" t="n">
        <v>18336543</v>
      </c>
      <c r="B1630" s="0" t="s">
        <v>4704</v>
      </c>
      <c r="C1630" s="0" t="n">
        <v>1</v>
      </c>
      <c r="D1630" s="0" t="s">
        <v>3667</v>
      </c>
      <c r="E1630" s="0" t="s">
        <v>4705</v>
      </c>
      <c r="F1630" s="0" t="s">
        <v>4627</v>
      </c>
      <c r="G1630" s="0" t="s">
        <v>4628</v>
      </c>
      <c r="H1630" s="0" t="s">
        <v>4163</v>
      </c>
      <c r="I1630" s="0" t="s">
        <v>2123</v>
      </c>
      <c r="J1630" s="0" t="s">
        <v>47</v>
      </c>
      <c r="K1630" s="0" t="s">
        <v>47</v>
      </c>
      <c r="L1630" s="0" t="s">
        <v>47</v>
      </c>
      <c r="M1630" s="0" t="s">
        <v>47</v>
      </c>
      <c r="N1630" s="0" t="n">
        <v>1</v>
      </c>
      <c r="O1630" s="0" t="n">
        <v>3</v>
      </c>
      <c r="P1630" s="0" t="n">
        <v>300</v>
      </c>
      <c r="Q1630" s="0" t="n">
        <v>1</v>
      </c>
      <c r="R1630" s="0" t="str">
        <f aca="false">INDEX(Lookup!$B$4:$B$18,MATCH(C1630,Lookup!$A$4:$A$18,0))</f>
        <v>India</v>
      </c>
      <c r="S1630" s="20" t="n">
        <f aca="false">INDEX(Lookup!$D$4:$D$18,MATCH(C1630,Lookup!$A$4:$A$18,0))</f>
        <v>0.012</v>
      </c>
      <c r="T1630" s="21" t="n">
        <f aca="false">ROUND(P1630*S1630,2)</f>
        <v>3.6</v>
      </c>
      <c r="U1630" s="21" t="n">
        <f aca="false">IF(T1630&lt;=10,1,IF(T1630&lt;=20,2,IF(T1630&lt;=30,3,IF(T1630&lt;=40,4,IF(T1630&lt;=50,5,IF(T1630&lt;=100,6,IF(T1630&lt;=250,7,8)))))))</f>
        <v>1</v>
      </c>
      <c r="V1630" s="21" t="n">
        <f aca="false">IF(AND(OR(Dashboard!$T$3="All",R1630=Dashboard!$T$3),OR(Dashboard!$T$4="All",D1630=Dashboard!$T$4)),1,0)</f>
        <v>1</v>
      </c>
      <c r="W1630" s="21" t="n">
        <f aca="false">IF(V1630=1,T1630+ROW()/10000000,0)</f>
        <v>3.600163</v>
      </c>
    </row>
    <row r="1631" customFormat="false" ht="15" hidden="false" customHeight="false" outlineLevel="0" collapsed="false">
      <c r="A1631" s="0" t="n">
        <v>3603</v>
      </c>
      <c r="B1631" s="0" t="s">
        <v>3970</v>
      </c>
      <c r="C1631" s="0" t="n">
        <v>1</v>
      </c>
      <c r="D1631" s="0" t="s">
        <v>3667</v>
      </c>
      <c r="E1631" s="0" t="s">
        <v>4706</v>
      </c>
      <c r="F1631" s="0" t="s">
        <v>4707</v>
      </c>
      <c r="G1631" s="0" t="s">
        <v>4708</v>
      </c>
      <c r="H1631" s="0" t="s">
        <v>3972</v>
      </c>
      <c r="I1631" s="0" t="s">
        <v>2123</v>
      </c>
      <c r="J1631" s="0" t="s">
        <v>47</v>
      </c>
      <c r="K1631" s="0" t="s">
        <v>46</v>
      </c>
      <c r="L1631" s="0" t="s">
        <v>47</v>
      </c>
      <c r="M1631" s="0" t="s">
        <v>47</v>
      </c>
      <c r="N1631" s="0" t="n">
        <v>2</v>
      </c>
      <c r="O1631" s="0" t="n">
        <v>93</v>
      </c>
      <c r="P1631" s="0" t="n">
        <v>800</v>
      </c>
      <c r="Q1631" s="0" t="n">
        <v>2.2</v>
      </c>
      <c r="R1631" s="0" t="str">
        <f aca="false">INDEX(Lookup!$B$4:$B$18,MATCH(C1631,Lookup!$A$4:$A$18,0))</f>
        <v>India</v>
      </c>
      <c r="S1631" s="20" t="n">
        <f aca="false">INDEX(Lookup!$D$4:$D$18,MATCH(C1631,Lookup!$A$4:$A$18,0))</f>
        <v>0.012</v>
      </c>
      <c r="T1631" s="21" t="n">
        <f aca="false">ROUND(P1631*S1631,2)</f>
        <v>9.6</v>
      </c>
      <c r="U1631" s="21" t="n">
        <f aca="false">IF(T1631&lt;=10,1,IF(T1631&lt;=20,2,IF(T1631&lt;=30,3,IF(T1631&lt;=40,4,IF(T1631&lt;=50,5,IF(T1631&lt;=100,6,IF(T1631&lt;=250,7,8)))))))</f>
        <v>1</v>
      </c>
      <c r="V1631" s="21" t="n">
        <f aca="false">IF(AND(OR(Dashboard!$T$3="All",R1631=Dashboard!$T$3),OR(Dashboard!$T$4="All",D1631=Dashboard!$T$4)),1,0)</f>
        <v>1</v>
      </c>
      <c r="W1631" s="21" t="n">
        <f aca="false">IF(V1631=1,T1631+ROW()/10000000,0)</f>
        <v>9.6001631</v>
      </c>
    </row>
    <row r="1632" customFormat="false" ht="15" hidden="false" customHeight="false" outlineLevel="0" collapsed="false">
      <c r="A1632" s="0" t="n">
        <v>313043</v>
      </c>
      <c r="B1632" s="0" t="s">
        <v>4709</v>
      </c>
      <c r="C1632" s="0" t="n">
        <v>1</v>
      </c>
      <c r="D1632" s="0" t="s">
        <v>3667</v>
      </c>
      <c r="E1632" s="0" t="s">
        <v>4710</v>
      </c>
      <c r="F1632" s="0" t="s">
        <v>4711</v>
      </c>
      <c r="G1632" s="0" t="s">
        <v>4712</v>
      </c>
      <c r="H1632" s="0" t="s">
        <v>156</v>
      </c>
      <c r="I1632" s="0" t="s">
        <v>2123</v>
      </c>
      <c r="J1632" s="0" t="s">
        <v>47</v>
      </c>
      <c r="K1632" s="0" t="s">
        <v>47</v>
      </c>
      <c r="L1632" s="0" t="s">
        <v>47</v>
      </c>
      <c r="M1632" s="0" t="s">
        <v>47</v>
      </c>
      <c r="N1632" s="0" t="n">
        <v>1</v>
      </c>
      <c r="O1632" s="0" t="n">
        <v>84</v>
      </c>
      <c r="P1632" s="0" t="n">
        <v>400</v>
      </c>
      <c r="Q1632" s="0" t="n">
        <v>3.6</v>
      </c>
      <c r="R1632" s="0" t="str">
        <f aca="false">INDEX(Lookup!$B$4:$B$18,MATCH(C1632,Lookup!$A$4:$A$18,0))</f>
        <v>India</v>
      </c>
      <c r="S1632" s="20" t="n">
        <f aca="false">INDEX(Lookup!$D$4:$D$18,MATCH(C1632,Lookup!$A$4:$A$18,0))</f>
        <v>0.012</v>
      </c>
      <c r="T1632" s="21" t="n">
        <f aca="false">ROUND(P1632*S1632,2)</f>
        <v>4.8</v>
      </c>
      <c r="U1632" s="21" t="n">
        <f aca="false">IF(T1632&lt;=10,1,IF(T1632&lt;=20,2,IF(T1632&lt;=30,3,IF(T1632&lt;=40,4,IF(T1632&lt;=50,5,IF(T1632&lt;=100,6,IF(T1632&lt;=250,7,8)))))))</f>
        <v>1</v>
      </c>
      <c r="V1632" s="21" t="n">
        <f aca="false">IF(AND(OR(Dashboard!$T$3="All",R1632=Dashboard!$T$3),OR(Dashboard!$T$4="All",D1632=Dashboard!$T$4)),1,0)</f>
        <v>1</v>
      </c>
      <c r="W1632" s="21" t="n">
        <f aca="false">IF(V1632=1,T1632+ROW()/10000000,0)</f>
        <v>4.8001632</v>
      </c>
    </row>
    <row r="1633" customFormat="false" ht="15" hidden="false" customHeight="false" outlineLevel="0" collapsed="false">
      <c r="A1633" s="0" t="n">
        <v>230</v>
      </c>
      <c r="B1633" s="0" t="s">
        <v>2408</v>
      </c>
      <c r="C1633" s="0" t="n">
        <v>1</v>
      </c>
      <c r="D1633" s="0" t="s">
        <v>3667</v>
      </c>
      <c r="E1633" s="0" t="s">
        <v>4713</v>
      </c>
      <c r="F1633" s="0" t="s">
        <v>4711</v>
      </c>
      <c r="G1633" s="0" t="s">
        <v>4712</v>
      </c>
      <c r="H1633" s="0" t="s">
        <v>3392</v>
      </c>
      <c r="I1633" s="0" t="s">
        <v>2123</v>
      </c>
      <c r="J1633" s="0" t="s">
        <v>47</v>
      </c>
      <c r="K1633" s="0" t="s">
        <v>47</v>
      </c>
      <c r="L1633" s="0" t="s">
        <v>47</v>
      </c>
      <c r="M1633" s="0" t="s">
        <v>47</v>
      </c>
      <c r="N1633" s="0" t="n">
        <v>2</v>
      </c>
      <c r="O1633" s="0" t="n">
        <v>112</v>
      </c>
      <c r="P1633" s="0" t="n">
        <v>700</v>
      </c>
      <c r="Q1633" s="0" t="n">
        <v>2.4</v>
      </c>
      <c r="R1633" s="0" t="str">
        <f aca="false">INDEX(Lookup!$B$4:$B$18,MATCH(C1633,Lookup!$A$4:$A$18,0))</f>
        <v>India</v>
      </c>
      <c r="S1633" s="20" t="n">
        <f aca="false">INDEX(Lookup!$D$4:$D$18,MATCH(C1633,Lookup!$A$4:$A$18,0))</f>
        <v>0.012</v>
      </c>
      <c r="T1633" s="21" t="n">
        <f aca="false">ROUND(P1633*S1633,2)</f>
        <v>8.4</v>
      </c>
      <c r="U1633" s="21" t="n">
        <f aca="false">IF(T1633&lt;=10,1,IF(T1633&lt;=20,2,IF(T1633&lt;=30,3,IF(T1633&lt;=40,4,IF(T1633&lt;=50,5,IF(T1633&lt;=100,6,IF(T1633&lt;=250,7,8)))))))</f>
        <v>1</v>
      </c>
      <c r="V1633" s="21" t="n">
        <f aca="false">IF(AND(OR(Dashboard!$T$3="All",R1633=Dashboard!$T$3),OR(Dashboard!$T$4="All",D1633=Dashboard!$T$4)),1,0)</f>
        <v>1</v>
      </c>
      <c r="W1633" s="21" t="n">
        <f aca="false">IF(V1633=1,T1633+ROW()/10000000,0)</f>
        <v>8.4001633</v>
      </c>
    </row>
    <row r="1634" customFormat="false" ht="15" hidden="false" customHeight="false" outlineLevel="0" collapsed="false">
      <c r="A1634" s="0" t="n">
        <v>18322641</v>
      </c>
      <c r="B1634" s="0" t="s">
        <v>4195</v>
      </c>
      <c r="C1634" s="0" t="n">
        <v>1</v>
      </c>
      <c r="D1634" s="0" t="s">
        <v>3667</v>
      </c>
      <c r="E1634" s="0" t="s">
        <v>4714</v>
      </c>
      <c r="F1634" s="0" t="s">
        <v>4711</v>
      </c>
      <c r="G1634" s="0" t="s">
        <v>4712</v>
      </c>
      <c r="H1634" s="0" t="s">
        <v>4197</v>
      </c>
      <c r="I1634" s="0" t="s">
        <v>2123</v>
      </c>
      <c r="J1634" s="0" t="s">
        <v>47</v>
      </c>
      <c r="K1634" s="0" t="s">
        <v>46</v>
      </c>
      <c r="L1634" s="0" t="s">
        <v>47</v>
      </c>
      <c r="M1634" s="0" t="s">
        <v>47</v>
      </c>
      <c r="N1634" s="0" t="n">
        <v>2</v>
      </c>
      <c r="O1634" s="0" t="n">
        <v>74</v>
      </c>
      <c r="P1634" s="0" t="n">
        <v>500</v>
      </c>
      <c r="Q1634" s="0" t="n">
        <v>4.1</v>
      </c>
      <c r="R1634" s="0" t="str">
        <f aca="false">INDEX(Lookup!$B$4:$B$18,MATCH(C1634,Lookup!$A$4:$A$18,0))</f>
        <v>India</v>
      </c>
      <c r="S1634" s="20" t="n">
        <f aca="false">INDEX(Lookup!$D$4:$D$18,MATCH(C1634,Lookup!$A$4:$A$18,0))</f>
        <v>0.012</v>
      </c>
      <c r="T1634" s="21" t="n">
        <f aca="false">ROUND(P1634*S1634,2)</f>
        <v>6</v>
      </c>
      <c r="U1634" s="21" t="n">
        <f aca="false">IF(T1634&lt;=10,1,IF(T1634&lt;=20,2,IF(T1634&lt;=30,3,IF(T1634&lt;=40,4,IF(T1634&lt;=50,5,IF(T1634&lt;=100,6,IF(T1634&lt;=250,7,8)))))))</f>
        <v>1</v>
      </c>
      <c r="V1634" s="21" t="n">
        <f aca="false">IF(AND(OR(Dashboard!$T$3="All",R1634=Dashboard!$T$3),OR(Dashboard!$T$4="All",D1634=Dashboard!$T$4)),1,0)</f>
        <v>1</v>
      </c>
      <c r="W1634" s="21" t="n">
        <f aca="false">IF(V1634=1,T1634+ROW()/10000000,0)</f>
        <v>6.0001634</v>
      </c>
    </row>
    <row r="1635" customFormat="false" ht="15" hidden="false" customHeight="false" outlineLevel="0" collapsed="false">
      <c r="A1635" s="0" t="n">
        <v>18391155</v>
      </c>
      <c r="B1635" s="0" t="s">
        <v>4715</v>
      </c>
      <c r="C1635" s="0" t="n">
        <v>1</v>
      </c>
      <c r="D1635" s="0" t="s">
        <v>3667</v>
      </c>
      <c r="E1635" s="0" t="s">
        <v>4716</v>
      </c>
      <c r="F1635" s="0" t="s">
        <v>4717</v>
      </c>
      <c r="G1635" s="0" t="s">
        <v>4718</v>
      </c>
      <c r="H1635" s="0" t="s">
        <v>109</v>
      </c>
      <c r="I1635" s="0" t="s">
        <v>2123</v>
      </c>
      <c r="J1635" s="0" t="s">
        <v>47</v>
      </c>
      <c r="K1635" s="0" t="s">
        <v>47</v>
      </c>
      <c r="L1635" s="0" t="s">
        <v>47</v>
      </c>
      <c r="M1635" s="0" t="s">
        <v>47</v>
      </c>
      <c r="N1635" s="0" t="n">
        <v>3</v>
      </c>
      <c r="O1635" s="0" t="n">
        <v>12</v>
      </c>
      <c r="P1635" s="0" t="n">
        <v>1800</v>
      </c>
      <c r="Q1635" s="0" t="n">
        <v>3.2</v>
      </c>
      <c r="R1635" s="0" t="str">
        <f aca="false">INDEX(Lookup!$B$4:$B$18,MATCH(C1635,Lookup!$A$4:$A$18,0))</f>
        <v>India</v>
      </c>
      <c r="S1635" s="20" t="n">
        <f aca="false">INDEX(Lookup!$D$4:$D$18,MATCH(C1635,Lookup!$A$4:$A$18,0))</f>
        <v>0.012</v>
      </c>
      <c r="T1635" s="21" t="n">
        <f aca="false">ROUND(P1635*S1635,2)</f>
        <v>21.6</v>
      </c>
      <c r="U1635" s="21" t="n">
        <f aca="false">IF(T1635&lt;=10,1,IF(T1635&lt;=20,2,IF(T1635&lt;=30,3,IF(T1635&lt;=40,4,IF(T1635&lt;=50,5,IF(T1635&lt;=100,6,IF(T1635&lt;=250,7,8)))))))</f>
        <v>3</v>
      </c>
      <c r="V1635" s="21" t="n">
        <f aca="false">IF(AND(OR(Dashboard!$T$3="All",R1635=Dashboard!$T$3),OR(Dashboard!$T$4="All",D1635=Dashboard!$T$4)),1,0)</f>
        <v>1</v>
      </c>
      <c r="W1635" s="21" t="n">
        <f aca="false">IF(V1635=1,T1635+ROW()/10000000,0)</f>
        <v>21.6001635</v>
      </c>
    </row>
    <row r="1636" customFormat="false" ht="15" hidden="false" customHeight="false" outlineLevel="0" collapsed="false">
      <c r="A1636" s="0" t="n">
        <v>18285742</v>
      </c>
      <c r="B1636" s="0" t="s">
        <v>3017</v>
      </c>
      <c r="C1636" s="0" t="n">
        <v>1</v>
      </c>
      <c r="D1636" s="0" t="s">
        <v>3667</v>
      </c>
      <c r="E1636" s="0" t="s">
        <v>4718</v>
      </c>
      <c r="F1636" s="0" t="s">
        <v>4717</v>
      </c>
      <c r="G1636" s="0" t="s">
        <v>4718</v>
      </c>
      <c r="H1636" s="0" t="s">
        <v>4091</v>
      </c>
      <c r="I1636" s="0" t="s">
        <v>2123</v>
      </c>
      <c r="J1636" s="0" t="s">
        <v>46</v>
      </c>
      <c r="K1636" s="0" t="s">
        <v>46</v>
      </c>
      <c r="L1636" s="0" t="s">
        <v>47</v>
      </c>
      <c r="M1636" s="0" t="s">
        <v>47</v>
      </c>
      <c r="N1636" s="0" t="n">
        <v>2</v>
      </c>
      <c r="O1636" s="0" t="n">
        <v>36</v>
      </c>
      <c r="P1636" s="0" t="n">
        <v>800</v>
      </c>
      <c r="Q1636" s="0" t="n">
        <v>3.4</v>
      </c>
      <c r="R1636" s="0" t="str">
        <f aca="false">INDEX(Lookup!$B$4:$B$18,MATCH(C1636,Lookup!$A$4:$A$18,0))</f>
        <v>India</v>
      </c>
      <c r="S1636" s="20" t="n">
        <f aca="false">INDEX(Lookup!$D$4:$D$18,MATCH(C1636,Lookup!$A$4:$A$18,0))</f>
        <v>0.012</v>
      </c>
      <c r="T1636" s="21" t="n">
        <f aca="false">ROUND(P1636*S1636,2)</f>
        <v>9.6</v>
      </c>
      <c r="U1636" s="21" t="n">
        <f aca="false">IF(T1636&lt;=10,1,IF(T1636&lt;=20,2,IF(T1636&lt;=30,3,IF(T1636&lt;=40,4,IF(T1636&lt;=50,5,IF(T1636&lt;=100,6,IF(T1636&lt;=250,7,8)))))))</f>
        <v>1</v>
      </c>
      <c r="V1636" s="21" t="n">
        <f aca="false">IF(AND(OR(Dashboard!$T$3="All",R1636=Dashboard!$T$3),OR(Dashboard!$T$4="All",D1636=Dashboard!$T$4)),1,0)</f>
        <v>1</v>
      </c>
      <c r="W1636" s="21" t="n">
        <f aca="false">IF(V1636=1,T1636+ROW()/10000000,0)</f>
        <v>9.6001636</v>
      </c>
    </row>
    <row r="1637" customFormat="false" ht="15" hidden="false" customHeight="false" outlineLevel="0" collapsed="false">
      <c r="A1637" s="0" t="n">
        <v>18285725</v>
      </c>
      <c r="B1637" s="0" t="s">
        <v>4719</v>
      </c>
      <c r="C1637" s="0" t="n">
        <v>1</v>
      </c>
      <c r="D1637" s="0" t="s">
        <v>3667</v>
      </c>
      <c r="E1637" s="0" t="s">
        <v>4720</v>
      </c>
      <c r="F1637" s="0" t="s">
        <v>4717</v>
      </c>
      <c r="G1637" s="0" t="s">
        <v>4718</v>
      </c>
      <c r="H1637" s="0" t="s">
        <v>4721</v>
      </c>
      <c r="I1637" s="0" t="s">
        <v>2123</v>
      </c>
      <c r="J1637" s="0" t="s">
        <v>47</v>
      </c>
      <c r="K1637" s="0" t="s">
        <v>46</v>
      </c>
      <c r="L1637" s="0" t="s">
        <v>47</v>
      </c>
      <c r="M1637" s="0" t="s">
        <v>47</v>
      </c>
      <c r="N1637" s="0" t="n">
        <v>3</v>
      </c>
      <c r="O1637" s="0" t="n">
        <v>101</v>
      </c>
      <c r="P1637" s="0" t="n">
        <v>1400</v>
      </c>
      <c r="Q1637" s="0" t="n">
        <v>3.8</v>
      </c>
      <c r="R1637" s="0" t="str">
        <f aca="false">INDEX(Lookup!$B$4:$B$18,MATCH(C1637,Lookup!$A$4:$A$18,0))</f>
        <v>India</v>
      </c>
      <c r="S1637" s="20" t="n">
        <f aca="false">INDEX(Lookup!$D$4:$D$18,MATCH(C1637,Lookup!$A$4:$A$18,0))</f>
        <v>0.012</v>
      </c>
      <c r="T1637" s="21" t="n">
        <f aca="false">ROUND(P1637*S1637,2)</f>
        <v>16.8</v>
      </c>
      <c r="U1637" s="21" t="n">
        <f aca="false">IF(T1637&lt;=10,1,IF(T1637&lt;=20,2,IF(T1637&lt;=30,3,IF(T1637&lt;=40,4,IF(T1637&lt;=50,5,IF(T1637&lt;=100,6,IF(T1637&lt;=250,7,8)))))))</f>
        <v>2</v>
      </c>
      <c r="V1637" s="21" t="n">
        <f aca="false">IF(AND(OR(Dashboard!$T$3="All",R1637=Dashboard!$T$3),OR(Dashboard!$T$4="All",D1637=Dashboard!$T$4)),1,0)</f>
        <v>1</v>
      </c>
      <c r="W1637" s="21" t="n">
        <f aca="false">IF(V1637=1,T1637+ROW()/10000000,0)</f>
        <v>16.8001637</v>
      </c>
    </row>
    <row r="1638" customFormat="false" ht="15" hidden="false" customHeight="false" outlineLevel="0" collapsed="false">
      <c r="A1638" s="0" t="n">
        <v>18383488</v>
      </c>
      <c r="B1638" s="0" t="s">
        <v>4722</v>
      </c>
      <c r="C1638" s="0" t="n">
        <v>1</v>
      </c>
      <c r="D1638" s="0" t="s">
        <v>3667</v>
      </c>
      <c r="E1638" s="0" t="s">
        <v>4723</v>
      </c>
      <c r="F1638" s="0" t="s">
        <v>4717</v>
      </c>
      <c r="G1638" s="0" t="s">
        <v>4718</v>
      </c>
      <c r="H1638" s="0" t="s">
        <v>4237</v>
      </c>
      <c r="I1638" s="0" t="s">
        <v>2123</v>
      </c>
      <c r="J1638" s="0" t="s">
        <v>47</v>
      </c>
      <c r="K1638" s="0" t="s">
        <v>46</v>
      </c>
      <c r="L1638" s="0" t="s">
        <v>47</v>
      </c>
      <c r="M1638" s="0" t="s">
        <v>47</v>
      </c>
      <c r="N1638" s="0" t="n">
        <v>2</v>
      </c>
      <c r="O1638" s="0" t="n">
        <v>45</v>
      </c>
      <c r="P1638" s="0" t="n">
        <v>650</v>
      </c>
      <c r="Q1638" s="0" t="n">
        <v>3.5</v>
      </c>
      <c r="R1638" s="0" t="str">
        <f aca="false">INDEX(Lookup!$B$4:$B$18,MATCH(C1638,Lookup!$A$4:$A$18,0))</f>
        <v>India</v>
      </c>
      <c r="S1638" s="20" t="n">
        <f aca="false">INDEX(Lookup!$D$4:$D$18,MATCH(C1638,Lookup!$A$4:$A$18,0))</f>
        <v>0.012</v>
      </c>
      <c r="T1638" s="21" t="n">
        <f aca="false">ROUND(P1638*S1638,2)</f>
        <v>7.8</v>
      </c>
      <c r="U1638" s="21" t="n">
        <f aca="false">IF(T1638&lt;=10,1,IF(T1638&lt;=20,2,IF(T1638&lt;=30,3,IF(T1638&lt;=40,4,IF(T1638&lt;=50,5,IF(T1638&lt;=100,6,IF(T1638&lt;=250,7,8)))))))</f>
        <v>1</v>
      </c>
      <c r="V1638" s="21" t="n">
        <f aca="false">IF(AND(OR(Dashboard!$T$3="All",R1638=Dashboard!$T$3),OR(Dashboard!$T$4="All",D1638=Dashboard!$T$4)),1,0)</f>
        <v>1</v>
      </c>
      <c r="W1638" s="21" t="n">
        <f aca="false">IF(V1638=1,T1638+ROW()/10000000,0)</f>
        <v>7.8001638</v>
      </c>
    </row>
    <row r="1639" customFormat="false" ht="15" hidden="false" customHeight="false" outlineLevel="0" collapsed="false">
      <c r="A1639" s="0" t="n">
        <v>18285745</v>
      </c>
      <c r="B1639" s="0" t="s">
        <v>4724</v>
      </c>
      <c r="C1639" s="0" t="n">
        <v>1</v>
      </c>
      <c r="D1639" s="0" t="s">
        <v>3667</v>
      </c>
      <c r="E1639" s="0" t="s">
        <v>4718</v>
      </c>
      <c r="F1639" s="0" t="s">
        <v>4717</v>
      </c>
      <c r="G1639" s="0" t="s">
        <v>4718</v>
      </c>
      <c r="H1639" s="0" t="s">
        <v>2693</v>
      </c>
      <c r="I1639" s="0" t="s">
        <v>2123</v>
      </c>
      <c r="J1639" s="0" t="s">
        <v>47</v>
      </c>
      <c r="K1639" s="0" t="s">
        <v>47</v>
      </c>
      <c r="L1639" s="0" t="s">
        <v>47</v>
      </c>
      <c r="M1639" s="0" t="s">
        <v>47</v>
      </c>
      <c r="N1639" s="0" t="n">
        <v>3</v>
      </c>
      <c r="O1639" s="0" t="n">
        <v>81</v>
      </c>
      <c r="P1639" s="0" t="n">
        <v>1700</v>
      </c>
      <c r="Q1639" s="0" t="n">
        <v>3.9</v>
      </c>
      <c r="R1639" s="0" t="str">
        <f aca="false">INDEX(Lookup!$B$4:$B$18,MATCH(C1639,Lookup!$A$4:$A$18,0))</f>
        <v>India</v>
      </c>
      <c r="S1639" s="20" t="n">
        <f aca="false">INDEX(Lookup!$D$4:$D$18,MATCH(C1639,Lookup!$A$4:$A$18,0))</f>
        <v>0.012</v>
      </c>
      <c r="T1639" s="21" t="n">
        <f aca="false">ROUND(P1639*S1639,2)</f>
        <v>20.4</v>
      </c>
      <c r="U1639" s="21" t="n">
        <f aca="false">IF(T1639&lt;=10,1,IF(T1639&lt;=20,2,IF(T1639&lt;=30,3,IF(T1639&lt;=40,4,IF(T1639&lt;=50,5,IF(T1639&lt;=100,6,IF(T1639&lt;=250,7,8)))))))</f>
        <v>3</v>
      </c>
      <c r="V1639" s="21" t="n">
        <f aca="false">IF(AND(OR(Dashboard!$T$3="All",R1639=Dashboard!$T$3),OR(Dashboard!$T$4="All",D1639=Dashboard!$T$4)),1,0)</f>
        <v>1</v>
      </c>
      <c r="W1639" s="21" t="n">
        <f aca="false">IF(V1639=1,T1639+ROW()/10000000,0)</f>
        <v>20.4001639</v>
      </c>
    </row>
    <row r="1640" customFormat="false" ht="15" hidden="false" customHeight="false" outlineLevel="0" collapsed="false">
      <c r="A1640" s="0" t="n">
        <v>18391159</v>
      </c>
      <c r="B1640" s="0" t="s">
        <v>4725</v>
      </c>
      <c r="C1640" s="0" t="n">
        <v>1</v>
      </c>
      <c r="D1640" s="0" t="s">
        <v>3667</v>
      </c>
      <c r="E1640" s="0" t="s">
        <v>4720</v>
      </c>
      <c r="F1640" s="0" t="s">
        <v>4717</v>
      </c>
      <c r="G1640" s="0" t="s">
        <v>4718</v>
      </c>
      <c r="H1640" s="0" t="s">
        <v>4726</v>
      </c>
      <c r="I1640" s="0" t="s">
        <v>2123</v>
      </c>
      <c r="J1640" s="0" t="s">
        <v>47</v>
      </c>
      <c r="K1640" s="0" t="s">
        <v>46</v>
      </c>
      <c r="L1640" s="0" t="s">
        <v>47</v>
      </c>
      <c r="M1640" s="0" t="s">
        <v>47</v>
      </c>
      <c r="N1640" s="0" t="n">
        <v>2</v>
      </c>
      <c r="O1640" s="0" t="n">
        <v>33</v>
      </c>
      <c r="P1640" s="0" t="n">
        <v>600</v>
      </c>
      <c r="Q1640" s="0" t="n">
        <v>3.7</v>
      </c>
      <c r="R1640" s="0" t="str">
        <f aca="false">INDEX(Lookup!$B$4:$B$18,MATCH(C1640,Lookup!$A$4:$A$18,0))</f>
        <v>India</v>
      </c>
      <c r="S1640" s="20" t="n">
        <f aca="false">INDEX(Lookup!$D$4:$D$18,MATCH(C1640,Lookup!$A$4:$A$18,0))</f>
        <v>0.012</v>
      </c>
      <c r="T1640" s="21" t="n">
        <f aca="false">ROUND(P1640*S1640,2)</f>
        <v>7.2</v>
      </c>
      <c r="U1640" s="21" t="n">
        <f aca="false">IF(T1640&lt;=10,1,IF(T1640&lt;=20,2,IF(T1640&lt;=30,3,IF(T1640&lt;=40,4,IF(T1640&lt;=50,5,IF(T1640&lt;=100,6,IF(T1640&lt;=250,7,8)))))))</f>
        <v>1</v>
      </c>
      <c r="V1640" s="21" t="n">
        <f aca="false">IF(AND(OR(Dashboard!$T$3="All",R1640=Dashboard!$T$3),OR(Dashboard!$T$4="All",D1640=Dashboard!$T$4)),1,0)</f>
        <v>1</v>
      </c>
      <c r="W1640" s="21" t="n">
        <f aca="false">IF(V1640=1,T1640+ROW()/10000000,0)</f>
        <v>7.200164</v>
      </c>
    </row>
    <row r="1641" customFormat="false" ht="15" hidden="false" customHeight="false" outlineLevel="0" collapsed="false">
      <c r="A1641" s="0" t="n">
        <v>18391132</v>
      </c>
      <c r="B1641" s="0" t="s">
        <v>4727</v>
      </c>
      <c r="C1641" s="0" t="n">
        <v>1</v>
      </c>
      <c r="D1641" s="0" t="s">
        <v>3667</v>
      </c>
      <c r="E1641" s="0" t="s">
        <v>4728</v>
      </c>
      <c r="F1641" s="0" t="s">
        <v>4717</v>
      </c>
      <c r="G1641" s="0" t="s">
        <v>4718</v>
      </c>
      <c r="H1641" s="0" t="s">
        <v>4729</v>
      </c>
      <c r="I1641" s="0" t="s">
        <v>2123</v>
      </c>
      <c r="J1641" s="0" t="s">
        <v>46</v>
      </c>
      <c r="K1641" s="0" t="s">
        <v>47</v>
      </c>
      <c r="L1641" s="0" t="s">
        <v>47</v>
      </c>
      <c r="M1641" s="0" t="s">
        <v>47</v>
      </c>
      <c r="N1641" s="0" t="n">
        <v>3</v>
      </c>
      <c r="O1641" s="0" t="n">
        <v>37</v>
      </c>
      <c r="P1641" s="0" t="n">
        <v>1500</v>
      </c>
      <c r="Q1641" s="0" t="n">
        <v>3.5</v>
      </c>
      <c r="R1641" s="0" t="str">
        <f aca="false">INDEX(Lookup!$B$4:$B$18,MATCH(C1641,Lookup!$A$4:$A$18,0))</f>
        <v>India</v>
      </c>
      <c r="S1641" s="20" t="n">
        <f aca="false">INDEX(Lookup!$D$4:$D$18,MATCH(C1641,Lookup!$A$4:$A$18,0))</f>
        <v>0.012</v>
      </c>
      <c r="T1641" s="21" t="n">
        <f aca="false">ROUND(P1641*S1641,2)</f>
        <v>18</v>
      </c>
      <c r="U1641" s="21" t="n">
        <f aca="false">IF(T1641&lt;=10,1,IF(T1641&lt;=20,2,IF(T1641&lt;=30,3,IF(T1641&lt;=40,4,IF(T1641&lt;=50,5,IF(T1641&lt;=100,6,IF(T1641&lt;=250,7,8)))))))</f>
        <v>2</v>
      </c>
      <c r="V1641" s="21" t="n">
        <f aca="false">IF(AND(OR(Dashboard!$T$3="All",R1641=Dashboard!$T$3),OR(Dashboard!$T$4="All",D1641=Dashboard!$T$4)),1,0)</f>
        <v>1</v>
      </c>
      <c r="W1641" s="21" t="n">
        <f aca="false">IF(V1641=1,T1641+ROW()/10000000,0)</f>
        <v>18.0001641</v>
      </c>
    </row>
    <row r="1642" customFormat="false" ht="15" hidden="false" customHeight="false" outlineLevel="0" collapsed="false">
      <c r="A1642" s="0" t="n">
        <v>18272387</v>
      </c>
      <c r="B1642" s="0" t="s">
        <v>3874</v>
      </c>
      <c r="C1642" s="0" t="n">
        <v>1</v>
      </c>
      <c r="D1642" s="0" t="s">
        <v>3667</v>
      </c>
      <c r="E1642" s="0" t="s">
        <v>4730</v>
      </c>
      <c r="F1642" s="0" t="s">
        <v>4717</v>
      </c>
      <c r="G1642" s="0" t="s">
        <v>4718</v>
      </c>
      <c r="H1642" s="0" t="s">
        <v>153</v>
      </c>
      <c r="I1642" s="0" t="s">
        <v>2123</v>
      </c>
      <c r="J1642" s="0" t="s">
        <v>47</v>
      </c>
      <c r="K1642" s="0" t="s">
        <v>47</v>
      </c>
      <c r="L1642" s="0" t="s">
        <v>47</v>
      </c>
      <c r="M1642" s="0" t="s">
        <v>47</v>
      </c>
      <c r="N1642" s="0" t="n">
        <v>2</v>
      </c>
      <c r="O1642" s="0" t="n">
        <v>16</v>
      </c>
      <c r="P1642" s="0" t="n">
        <v>700</v>
      </c>
      <c r="Q1642" s="0" t="n">
        <v>3.5</v>
      </c>
      <c r="R1642" s="0" t="str">
        <f aca="false">INDEX(Lookup!$B$4:$B$18,MATCH(C1642,Lookup!$A$4:$A$18,0))</f>
        <v>India</v>
      </c>
      <c r="S1642" s="20" t="n">
        <f aca="false">INDEX(Lookup!$D$4:$D$18,MATCH(C1642,Lookup!$A$4:$A$18,0))</f>
        <v>0.012</v>
      </c>
      <c r="T1642" s="21" t="n">
        <f aca="false">ROUND(P1642*S1642,2)</f>
        <v>8.4</v>
      </c>
      <c r="U1642" s="21" t="n">
        <f aca="false">IF(T1642&lt;=10,1,IF(T1642&lt;=20,2,IF(T1642&lt;=30,3,IF(T1642&lt;=40,4,IF(T1642&lt;=50,5,IF(T1642&lt;=100,6,IF(T1642&lt;=250,7,8)))))))</f>
        <v>1</v>
      </c>
      <c r="V1642" s="21" t="n">
        <f aca="false">IF(AND(OR(Dashboard!$T$3="All",R1642=Dashboard!$T$3),OR(Dashboard!$T$4="All",D1642=Dashboard!$T$4)),1,0)</f>
        <v>1</v>
      </c>
      <c r="W1642" s="21" t="n">
        <f aca="false">IF(V1642=1,T1642+ROW()/10000000,0)</f>
        <v>8.4001642</v>
      </c>
    </row>
    <row r="1643" customFormat="false" ht="15" hidden="false" customHeight="false" outlineLevel="0" collapsed="false">
      <c r="A1643" s="0" t="n">
        <v>8651</v>
      </c>
      <c r="B1643" s="0" t="s">
        <v>3180</v>
      </c>
      <c r="C1643" s="0" t="n">
        <v>1</v>
      </c>
      <c r="D1643" s="0" t="s">
        <v>3667</v>
      </c>
      <c r="E1643" s="0" t="s">
        <v>4731</v>
      </c>
      <c r="F1643" s="0" t="s">
        <v>4732</v>
      </c>
      <c r="G1643" s="0" t="s">
        <v>4733</v>
      </c>
      <c r="H1643" s="0" t="s">
        <v>3182</v>
      </c>
      <c r="I1643" s="0" t="s">
        <v>2123</v>
      </c>
      <c r="J1643" s="0" t="s">
        <v>47</v>
      </c>
      <c r="K1643" s="0" t="s">
        <v>47</v>
      </c>
      <c r="L1643" s="0" t="s">
        <v>47</v>
      </c>
      <c r="M1643" s="0" t="s">
        <v>47</v>
      </c>
      <c r="N1643" s="0" t="n">
        <v>1</v>
      </c>
      <c r="O1643" s="0" t="n">
        <v>14</v>
      </c>
      <c r="P1643" s="0" t="n">
        <v>300</v>
      </c>
      <c r="Q1643" s="0" t="n">
        <v>3.1</v>
      </c>
      <c r="R1643" s="0" t="str">
        <f aca="false">INDEX(Lookup!$B$4:$B$18,MATCH(C1643,Lookup!$A$4:$A$18,0))</f>
        <v>India</v>
      </c>
      <c r="S1643" s="20" t="n">
        <f aca="false">INDEX(Lookup!$D$4:$D$18,MATCH(C1643,Lookup!$A$4:$A$18,0))</f>
        <v>0.012</v>
      </c>
      <c r="T1643" s="21" t="n">
        <f aca="false">ROUND(P1643*S1643,2)</f>
        <v>3.6</v>
      </c>
      <c r="U1643" s="21" t="n">
        <f aca="false">IF(T1643&lt;=10,1,IF(T1643&lt;=20,2,IF(T1643&lt;=30,3,IF(T1643&lt;=40,4,IF(T1643&lt;=50,5,IF(T1643&lt;=100,6,IF(T1643&lt;=250,7,8)))))))</f>
        <v>1</v>
      </c>
      <c r="V1643" s="21" t="n">
        <f aca="false">IF(AND(OR(Dashboard!$T$3="All",R1643=Dashboard!$T$3),OR(Dashboard!$T$4="All",D1643=Dashboard!$T$4)),1,0)</f>
        <v>1</v>
      </c>
      <c r="W1643" s="21" t="n">
        <f aca="false">IF(V1643=1,T1643+ROW()/10000000,0)</f>
        <v>3.6001643</v>
      </c>
    </row>
    <row r="1644" customFormat="false" ht="15" hidden="false" customHeight="false" outlineLevel="0" collapsed="false">
      <c r="A1644" s="0" t="n">
        <v>18291436</v>
      </c>
      <c r="B1644" s="0" t="s">
        <v>4734</v>
      </c>
      <c r="C1644" s="0" t="n">
        <v>1</v>
      </c>
      <c r="D1644" s="0" t="s">
        <v>3667</v>
      </c>
      <c r="E1644" s="0" t="s">
        <v>4735</v>
      </c>
      <c r="F1644" s="0" t="s">
        <v>4732</v>
      </c>
      <c r="G1644" s="0" t="s">
        <v>4733</v>
      </c>
      <c r="H1644" s="0" t="s">
        <v>4736</v>
      </c>
      <c r="I1644" s="0" t="s">
        <v>2123</v>
      </c>
      <c r="J1644" s="0" t="s">
        <v>47</v>
      </c>
      <c r="K1644" s="0" t="s">
        <v>47</v>
      </c>
      <c r="L1644" s="0" t="s">
        <v>47</v>
      </c>
      <c r="M1644" s="0" t="s">
        <v>47</v>
      </c>
      <c r="N1644" s="0" t="n">
        <v>1</v>
      </c>
      <c r="O1644" s="0" t="n">
        <v>9</v>
      </c>
      <c r="P1644" s="0" t="n">
        <v>350</v>
      </c>
      <c r="Q1644" s="0" t="n">
        <v>3.1</v>
      </c>
      <c r="R1644" s="0" t="str">
        <f aca="false">INDEX(Lookup!$B$4:$B$18,MATCH(C1644,Lookup!$A$4:$A$18,0))</f>
        <v>India</v>
      </c>
      <c r="S1644" s="20" t="n">
        <f aca="false">INDEX(Lookup!$D$4:$D$18,MATCH(C1644,Lookup!$A$4:$A$18,0))</f>
        <v>0.012</v>
      </c>
      <c r="T1644" s="21" t="n">
        <f aca="false">ROUND(P1644*S1644,2)</f>
        <v>4.2</v>
      </c>
      <c r="U1644" s="21" t="n">
        <f aca="false">IF(T1644&lt;=10,1,IF(T1644&lt;=20,2,IF(T1644&lt;=30,3,IF(T1644&lt;=40,4,IF(T1644&lt;=50,5,IF(T1644&lt;=100,6,IF(T1644&lt;=250,7,8)))))))</f>
        <v>1</v>
      </c>
      <c r="V1644" s="21" t="n">
        <f aca="false">IF(AND(OR(Dashboard!$T$3="All",R1644=Dashboard!$T$3),OR(Dashboard!$T$4="All",D1644=Dashboard!$T$4)),1,0)</f>
        <v>1</v>
      </c>
      <c r="W1644" s="21" t="n">
        <f aca="false">IF(V1644=1,T1644+ROW()/10000000,0)</f>
        <v>4.2001644</v>
      </c>
    </row>
    <row r="1645" customFormat="false" ht="15" hidden="false" customHeight="false" outlineLevel="0" collapsed="false">
      <c r="A1645" s="0" t="n">
        <v>301936</v>
      </c>
      <c r="B1645" s="0" t="s">
        <v>4737</v>
      </c>
      <c r="C1645" s="0" t="n">
        <v>1</v>
      </c>
      <c r="D1645" s="0" t="s">
        <v>3667</v>
      </c>
      <c r="E1645" s="0" t="s">
        <v>4738</v>
      </c>
      <c r="F1645" s="0" t="s">
        <v>4732</v>
      </c>
      <c r="G1645" s="0" t="s">
        <v>4733</v>
      </c>
      <c r="H1645" s="0" t="s">
        <v>2978</v>
      </c>
      <c r="I1645" s="0" t="s">
        <v>2123</v>
      </c>
      <c r="J1645" s="0" t="s">
        <v>47</v>
      </c>
      <c r="K1645" s="0" t="s">
        <v>47</v>
      </c>
      <c r="L1645" s="0" t="s">
        <v>47</v>
      </c>
      <c r="M1645" s="0" t="s">
        <v>47</v>
      </c>
      <c r="N1645" s="0" t="n">
        <v>1</v>
      </c>
      <c r="O1645" s="0" t="n">
        <v>19</v>
      </c>
      <c r="P1645" s="0" t="n">
        <v>450</v>
      </c>
      <c r="Q1645" s="0" t="n">
        <v>2.9</v>
      </c>
      <c r="R1645" s="0" t="str">
        <f aca="false">INDEX(Lookup!$B$4:$B$18,MATCH(C1645,Lookup!$A$4:$A$18,0))</f>
        <v>India</v>
      </c>
      <c r="S1645" s="20" t="n">
        <f aca="false">INDEX(Lookup!$D$4:$D$18,MATCH(C1645,Lookup!$A$4:$A$18,0))</f>
        <v>0.012</v>
      </c>
      <c r="T1645" s="21" t="n">
        <f aca="false">ROUND(P1645*S1645,2)</f>
        <v>5.4</v>
      </c>
      <c r="U1645" s="21" t="n">
        <f aca="false">IF(T1645&lt;=10,1,IF(T1645&lt;=20,2,IF(T1645&lt;=30,3,IF(T1645&lt;=40,4,IF(T1645&lt;=50,5,IF(T1645&lt;=100,6,IF(T1645&lt;=250,7,8)))))))</f>
        <v>1</v>
      </c>
      <c r="V1645" s="21" t="n">
        <f aca="false">IF(AND(OR(Dashboard!$T$3="All",R1645=Dashboard!$T$3),OR(Dashboard!$T$4="All",D1645=Dashboard!$T$4)),1,0)</f>
        <v>1</v>
      </c>
      <c r="W1645" s="21" t="n">
        <f aca="false">IF(V1645=1,T1645+ROW()/10000000,0)</f>
        <v>5.4001645</v>
      </c>
    </row>
    <row r="1646" customFormat="false" ht="15" hidden="false" customHeight="false" outlineLevel="0" collapsed="false">
      <c r="A1646" s="0" t="n">
        <v>18264717</v>
      </c>
      <c r="B1646" s="0" t="s">
        <v>4739</v>
      </c>
      <c r="C1646" s="0" t="n">
        <v>1</v>
      </c>
      <c r="D1646" s="0" t="s">
        <v>3667</v>
      </c>
      <c r="E1646" s="0" t="s">
        <v>4740</v>
      </c>
      <c r="F1646" s="0" t="s">
        <v>4732</v>
      </c>
      <c r="G1646" s="0" t="s">
        <v>4733</v>
      </c>
      <c r="H1646" s="0" t="s">
        <v>2282</v>
      </c>
      <c r="I1646" s="0" t="s">
        <v>2123</v>
      </c>
      <c r="J1646" s="0" t="s">
        <v>47</v>
      </c>
      <c r="K1646" s="0" t="s">
        <v>47</v>
      </c>
      <c r="L1646" s="0" t="s">
        <v>47</v>
      </c>
      <c r="M1646" s="0" t="s">
        <v>47</v>
      </c>
      <c r="N1646" s="0" t="n">
        <v>2</v>
      </c>
      <c r="O1646" s="0" t="n">
        <v>15</v>
      </c>
      <c r="P1646" s="0" t="n">
        <v>700</v>
      </c>
      <c r="Q1646" s="0" t="n">
        <v>3.2</v>
      </c>
      <c r="R1646" s="0" t="str">
        <f aca="false">INDEX(Lookup!$B$4:$B$18,MATCH(C1646,Lookup!$A$4:$A$18,0))</f>
        <v>India</v>
      </c>
      <c r="S1646" s="20" t="n">
        <f aca="false">INDEX(Lookup!$D$4:$D$18,MATCH(C1646,Lookup!$A$4:$A$18,0))</f>
        <v>0.012</v>
      </c>
      <c r="T1646" s="21" t="n">
        <f aca="false">ROUND(P1646*S1646,2)</f>
        <v>8.4</v>
      </c>
      <c r="U1646" s="21" t="n">
        <f aca="false">IF(T1646&lt;=10,1,IF(T1646&lt;=20,2,IF(T1646&lt;=30,3,IF(T1646&lt;=40,4,IF(T1646&lt;=50,5,IF(T1646&lt;=100,6,IF(T1646&lt;=250,7,8)))))))</f>
        <v>1</v>
      </c>
      <c r="V1646" s="21" t="n">
        <f aca="false">IF(AND(OR(Dashboard!$T$3="All",R1646=Dashboard!$T$3),OR(Dashboard!$T$4="All",D1646=Dashboard!$T$4)),1,0)</f>
        <v>1</v>
      </c>
      <c r="W1646" s="21" t="n">
        <f aca="false">IF(V1646=1,T1646+ROW()/10000000,0)</f>
        <v>8.4001646</v>
      </c>
    </row>
    <row r="1647" customFormat="false" ht="15" hidden="false" customHeight="false" outlineLevel="0" collapsed="false">
      <c r="A1647" s="0" t="n">
        <v>7083</v>
      </c>
      <c r="B1647" s="0" t="s">
        <v>4741</v>
      </c>
      <c r="C1647" s="0" t="n">
        <v>1</v>
      </c>
      <c r="D1647" s="0" t="s">
        <v>3667</v>
      </c>
      <c r="E1647" s="0" t="s">
        <v>4742</v>
      </c>
      <c r="F1647" s="0" t="s">
        <v>4732</v>
      </c>
      <c r="G1647" s="0" t="s">
        <v>4733</v>
      </c>
      <c r="H1647" s="0" t="s">
        <v>4743</v>
      </c>
      <c r="I1647" s="0" t="s">
        <v>2123</v>
      </c>
      <c r="J1647" s="0" t="s">
        <v>47</v>
      </c>
      <c r="K1647" s="0" t="s">
        <v>47</v>
      </c>
      <c r="L1647" s="0" t="s">
        <v>47</v>
      </c>
      <c r="M1647" s="0" t="s">
        <v>47</v>
      </c>
      <c r="N1647" s="0" t="n">
        <v>1</v>
      </c>
      <c r="O1647" s="0" t="n">
        <v>18</v>
      </c>
      <c r="P1647" s="0" t="n">
        <v>200</v>
      </c>
      <c r="Q1647" s="0" t="n">
        <v>3.2</v>
      </c>
      <c r="R1647" s="0" t="str">
        <f aca="false">INDEX(Lookup!$B$4:$B$18,MATCH(C1647,Lookup!$A$4:$A$18,0))</f>
        <v>India</v>
      </c>
      <c r="S1647" s="20" t="n">
        <f aca="false">INDEX(Lookup!$D$4:$D$18,MATCH(C1647,Lookup!$A$4:$A$18,0))</f>
        <v>0.012</v>
      </c>
      <c r="T1647" s="21" t="n">
        <f aca="false">ROUND(P1647*S1647,2)</f>
        <v>2.4</v>
      </c>
      <c r="U1647" s="21" t="n">
        <f aca="false">IF(T1647&lt;=10,1,IF(T1647&lt;=20,2,IF(T1647&lt;=30,3,IF(T1647&lt;=40,4,IF(T1647&lt;=50,5,IF(T1647&lt;=100,6,IF(T1647&lt;=250,7,8)))))))</f>
        <v>1</v>
      </c>
      <c r="V1647" s="21" t="n">
        <f aca="false">IF(AND(OR(Dashboard!$T$3="All",R1647=Dashboard!$T$3),OR(Dashboard!$T$4="All",D1647=Dashboard!$T$4)),1,0)</f>
        <v>1</v>
      </c>
      <c r="W1647" s="21" t="n">
        <f aca="false">IF(V1647=1,T1647+ROW()/10000000,0)</f>
        <v>2.4001647</v>
      </c>
    </row>
    <row r="1648" customFormat="false" ht="15" hidden="false" customHeight="false" outlineLevel="0" collapsed="false">
      <c r="A1648" s="0" t="n">
        <v>312105</v>
      </c>
      <c r="B1648" s="0" t="s">
        <v>4092</v>
      </c>
      <c r="C1648" s="0" t="n">
        <v>1</v>
      </c>
      <c r="D1648" s="0" t="s">
        <v>3667</v>
      </c>
      <c r="E1648" s="0" t="s">
        <v>4733</v>
      </c>
      <c r="F1648" s="0" t="s">
        <v>4732</v>
      </c>
      <c r="G1648" s="0" t="s">
        <v>4733</v>
      </c>
      <c r="H1648" s="0" t="s">
        <v>156</v>
      </c>
      <c r="I1648" s="0" t="s">
        <v>2123</v>
      </c>
      <c r="J1648" s="0" t="s">
        <v>47</v>
      </c>
      <c r="K1648" s="0" t="s">
        <v>46</v>
      </c>
      <c r="L1648" s="0" t="s">
        <v>47</v>
      </c>
      <c r="M1648" s="0" t="s">
        <v>47</v>
      </c>
      <c r="N1648" s="0" t="n">
        <v>2</v>
      </c>
      <c r="O1648" s="0" t="n">
        <v>6</v>
      </c>
      <c r="P1648" s="0" t="n">
        <v>550</v>
      </c>
      <c r="Q1648" s="0" t="n">
        <v>3.2</v>
      </c>
      <c r="R1648" s="0" t="str">
        <f aca="false">INDEX(Lookup!$B$4:$B$18,MATCH(C1648,Lookup!$A$4:$A$18,0))</f>
        <v>India</v>
      </c>
      <c r="S1648" s="20" t="n">
        <f aca="false">INDEX(Lookup!$D$4:$D$18,MATCH(C1648,Lookup!$A$4:$A$18,0))</f>
        <v>0.012</v>
      </c>
      <c r="T1648" s="21" t="n">
        <f aca="false">ROUND(P1648*S1648,2)</f>
        <v>6.6</v>
      </c>
      <c r="U1648" s="21" t="n">
        <f aca="false">IF(T1648&lt;=10,1,IF(T1648&lt;=20,2,IF(T1648&lt;=30,3,IF(T1648&lt;=40,4,IF(T1648&lt;=50,5,IF(T1648&lt;=100,6,IF(T1648&lt;=250,7,8)))))))</f>
        <v>1</v>
      </c>
      <c r="V1648" s="21" t="n">
        <f aca="false">IF(AND(OR(Dashboard!$T$3="All",R1648=Dashboard!$T$3),OR(Dashboard!$T$4="All",D1648=Dashboard!$T$4)),1,0)</f>
        <v>1</v>
      </c>
      <c r="W1648" s="21" t="n">
        <f aca="false">IF(V1648=1,T1648+ROW()/10000000,0)</f>
        <v>6.6001648</v>
      </c>
    </row>
    <row r="1649" customFormat="false" ht="15" hidden="false" customHeight="false" outlineLevel="0" collapsed="false">
      <c r="A1649" s="0" t="n">
        <v>18311942</v>
      </c>
      <c r="B1649" s="0" t="s">
        <v>4744</v>
      </c>
      <c r="C1649" s="0" t="n">
        <v>1</v>
      </c>
      <c r="D1649" s="0" t="s">
        <v>3667</v>
      </c>
      <c r="E1649" s="0" t="s">
        <v>4745</v>
      </c>
      <c r="F1649" s="0" t="s">
        <v>4732</v>
      </c>
      <c r="G1649" s="0" t="s">
        <v>4733</v>
      </c>
      <c r="H1649" s="0" t="s">
        <v>3129</v>
      </c>
      <c r="I1649" s="0" t="s">
        <v>2123</v>
      </c>
      <c r="J1649" s="0" t="s">
        <v>47</v>
      </c>
      <c r="K1649" s="0" t="s">
        <v>47</v>
      </c>
      <c r="L1649" s="0" t="s">
        <v>47</v>
      </c>
      <c r="M1649" s="0" t="s">
        <v>47</v>
      </c>
      <c r="N1649" s="0" t="n">
        <v>1</v>
      </c>
      <c r="O1649" s="0" t="n">
        <v>4</v>
      </c>
      <c r="P1649" s="0" t="n">
        <v>200</v>
      </c>
      <c r="Q1649" s="0" t="n">
        <v>2.9</v>
      </c>
      <c r="R1649" s="0" t="str">
        <f aca="false">INDEX(Lookup!$B$4:$B$18,MATCH(C1649,Lookup!$A$4:$A$18,0))</f>
        <v>India</v>
      </c>
      <c r="S1649" s="20" t="n">
        <f aca="false">INDEX(Lookup!$D$4:$D$18,MATCH(C1649,Lookup!$A$4:$A$18,0))</f>
        <v>0.012</v>
      </c>
      <c r="T1649" s="21" t="n">
        <f aca="false">ROUND(P1649*S1649,2)</f>
        <v>2.4</v>
      </c>
      <c r="U1649" s="21" t="n">
        <f aca="false">IF(T1649&lt;=10,1,IF(T1649&lt;=20,2,IF(T1649&lt;=30,3,IF(T1649&lt;=40,4,IF(T1649&lt;=50,5,IF(T1649&lt;=100,6,IF(T1649&lt;=250,7,8)))))))</f>
        <v>1</v>
      </c>
      <c r="V1649" s="21" t="n">
        <f aca="false">IF(AND(OR(Dashboard!$T$3="All",R1649=Dashboard!$T$3),OR(Dashboard!$T$4="All",D1649=Dashboard!$T$4)),1,0)</f>
        <v>1</v>
      </c>
      <c r="W1649" s="21" t="n">
        <f aca="false">IF(V1649=1,T1649+ROW()/10000000,0)</f>
        <v>2.4001649</v>
      </c>
    </row>
    <row r="1650" customFormat="false" ht="15" hidden="false" customHeight="false" outlineLevel="0" collapsed="false">
      <c r="A1650" s="0" t="n">
        <v>18430874</v>
      </c>
      <c r="B1650" s="0" t="s">
        <v>4746</v>
      </c>
      <c r="C1650" s="0" t="n">
        <v>1</v>
      </c>
      <c r="D1650" s="0" t="s">
        <v>3667</v>
      </c>
      <c r="E1650" s="0" t="s">
        <v>4747</v>
      </c>
      <c r="F1650" s="0" t="s">
        <v>4732</v>
      </c>
      <c r="G1650" s="0" t="s">
        <v>4733</v>
      </c>
      <c r="H1650" s="0" t="s">
        <v>1830</v>
      </c>
      <c r="I1650" s="0" t="s">
        <v>2123</v>
      </c>
      <c r="J1650" s="0" t="s">
        <v>47</v>
      </c>
      <c r="K1650" s="0" t="s">
        <v>47</v>
      </c>
      <c r="L1650" s="0" t="s">
        <v>47</v>
      </c>
      <c r="M1650" s="0" t="s">
        <v>47</v>
      </c>
      <c r="N1650" s="0" t="n">
        <v>1</v>
      </c>
      <c r="O1650" s="0" t="n">
        <v>10</v>
      </c>
      <c r="P1650" s="0" t="n">
        <v>200</v>
      </c>
      <c r="Q1650" s="0" t="n">
        <v>3.2</v>
      </c>
      <c r="R1650" s="0" t="str">
        <f aca="false">INDEX(Lookup!$B$4:$B$18,MATCH(C1650,Lookup!$A$4:$A$18,0))</f>
        <v>India</v>
      </c>
      <c r="S1650" s="20" t="n">
        <f aca="false">INDEX(Lookup!$D$4:$D$18,MATCH(C1650,Lookup!$A$4:$A$18,0))</f>
        <v>0.012</v>
      </c>
      <c r="T1650" s="21" t="n">
        <f aca="false">ROUND(P1650*S1650,2)</f>
        <v>2.4</v>
      </c>
      <c r="U1650" s="21" t="n">
        <f aca="false">IF(T1650&lt;=10,1,IF(T1650&lt;=20,2,IF(T1650&lt;=30,3,IF(T1650&lt;=40,4,IF(T1650&lt;=50,5,IF(T1650&lt;=100,6,IF(T1650&lt;=250,7,8)))))))</f>
        <v>1</v>
      </c>
      <c r="V1650" s="21" t="n">
        <f aca="false">IF(AND(OR(Dashboard!$T$3="All",R1650=Dashboard!$T$3),OR(Dashboard!$T$4="All",D1650=Dashboard!$T$4)),1,0)</f>
        <v>1</v>
      </c>
      <c r="W1650" s="21" t="n">
        <f aca="false">IF(V1650=1,T1650+ROW()/10000000,0)</f>
        <v>2.400165</v>
      </c>
    </row>
    <row r="1651" customFormat="false" ht="15" hidden="false" customHeight="false" outlineLevel="0" collapsed="false">
      <c r="A1651" s="0" t="n">
        <v>18144481</v>
      </c>
      <c r="B1651" s="0" t="s">
        <v>4748</v>
      </c>
      <c r="C1651" s="0" t="n">
        <v>1</v>
      </c>
      <c r="D1651" s="0" t="s">
        <v>3667</v>
      </c>
      <c r="E1651" s="0" t="s">
        <v>4733</v>
      </c>
      <c r="F1651" s="0" t="s">
        <v>4732</v>
      </c>
      <c r="G1651" s="0" t="s">
        <v>4733</v>
      </c>
      <c r="H1651" s="0" t="s">
        <v>2288</v>
      </c>
      <c r="I1651" s="0" t="s">
        <v>2123</v>
      </c>
      <c r="J1651" s="0" t="s">
        <v>47</v>
      </c>
      <c r="K1651" s="0" t="s">
        <v>47</v>
      </c>
      <c r="L1651" s="0" t="s">
        <v>47</v>
      </c>
      <c r="M1651" s="0" t="s">
        <v>47</v>
      </c>
      <c r="N1651" s="0" t="n">
        <v>2</v>
      </c>
      <c r="O1651" s="0" t="n">
        <v>4</v>
      </c>
      <c r="P1651" s="0" t="n">
        <v>600</v>
      </c>
      <c r="Q1651" s="0" t="n">
        <v>2.9</v>
      </c>
      <c r="R1651" s="0" t="str">
        <f aca="false">INDEX(Lookup!$B$4:$B$18,MATCH(C1651,Lookup!$A$4:$A$18,0))</f>
        <v>India</v>
      </c>
      <c r="S1651" s="20" t="n">
        <f aca="false">INDEX(Lookup!$D$4:$D$18,MATCH(C1651,Lookup!$A$4:$A$18,0))</f>
        <v>0.012</v>
      </c>
      <c r="T1651" s="21" t="n">
        <f aca="false">ROUND(P1651*S1651,2)</f>
        <v>7.2</v>
      </c>
      <c r="U1651" s="21" t="n">
        <f aca="false">IF(T1651&lt;=10,1,IF(T1651&lt;=20,2,IF(T1651&lt;=30,3,IF(T1651&lt;=40,4,IF(T1651&lt;=50,5,IF(T1651&lt;=100,6,IF(T1651&lt;=250,7,8)))))))</f>
        <v>1</v>
      </c>
      <c r="V1651" s="21" t="n">
        <f aca="false">IF(AND(OR(Dashboard!$T$3="All",R1651=Dashboard!$T$3),OR(Dashboard!$T$4="All",D1651=Dashboard!$T$4)),1,0)</f>
        <v>1</v>
      </c>
      <c r="W1651" s="21" t="n">
        <f aca="false">IF(V1651=1,T1651+ROW()/10000000,0)</f>
        <v>7.2001651</v>
      </c>
    </row>
    <row r="1652" customFormat="false" ht="15" hidden="false" customHeight="false" outlineLevel="0" collapsed="false">
      <c r="A1652" s="0" t="n">
        <v>18264977</v>
      </c>
      <c r="B1652" s="0" t="s">
        <v>3011</v>
      </c>
      <c r="C1652" s="0" t="n">
        <v>1</v>
      </c>
      <c r="D1652" s="0" t="s">
        <v>3667</v>
      </c>
      <c r="E1652" s="0" t="s">
        <v>4749</v>
      </c>
      <c r="F1652" s="0" t="s">
        <v>4732</v>
      </c>
      <c r="G1652" s="0" t="s">
        <v>4733</v>
      </c>
      <c r="H1652" s="0" t="s">
        <v>3015</v>
      </c>
      <c r="I1652" s="0" t="s">
        <v>2123</v>
      </c>
      <c r="J1652" s="0" t="s">
        <v>47</v>
      </c>
      <c r="K1652" s="0" t="s">
        <v>47</v>
      </c>
      <c r="L1652" s="0" t="s">
        <v>47</v>
      </c>
      <c r="M1652" s="0" t="s">
        <v>47</v>
      </c>
      <c r="N1652" s="0" t="n">
        <v>1</v>
      </c>
      <c r="O1652" s="0" t="n">
        <v>24</v>
      </c>
      <c r="P1652" s="0" t="n">
        <v>400</v>
      </c>
      <c r="Q1652" s="0" t="n">
        <v>3.1</v>
      </c>
      <c r="R1652" s="0" t="str">
        <f aca="false">INDEX(Lookup!$B$4:$B$18,MATCH(C1652,Lookup!$A$4:$A$18,0))</f>
        <v>India</v>
      </c>
      <c r="S1652" s="20" t="n">
        <f aca="false">INDEX(Lookup!$D$4:$D$18,MATCH(C1652,Lookup!$A$4:$A$18,0))</f>
        <v>0.012</v>
      </c>
      <c r="T1652" s="21" t="n">
        <f aca="false">ROUND(P1652*S1652,2)</f>
        <v>4.8</v>
      </c>
      <c r="U1652" s="21" t="n">
        <f aca="false">IF(T1652&lt;=10,1,IF(T1652&lt;=20,2,IF(T1652&lt;=30,3,IF(T1652&lt;=40,4,IF(T1652&lt;=50,5,IF(T1652&lt;=100,6,IF(T1652&lt;=250,7,8)))))))</f>
        <v>1</v>
      </c>
      <c r="V1652" s="21" t="n">
        <f aca="false">IF(AND(OR(Dashboard!$T$3="All",R1652=Dashboard!$T$3),OR(Dashboard!$T$4="All",D1652=Dashboard!$T$4)),1,0)</f>
        <v>1</v>
      </c>
      <c r="W1652" s="21" t="n">
        <f aca="false">IF(V1652=1,T1652+ROW()/10000000,0)</f>
        <v>4.8001652</v>
      </c>
    </row>
    <row r="1653" customFormat="false" ht="15" hidden="false" customHeight="false" outlineLevel="0" collapsed="false">
      <c r="A1653" s="0" t="n">
        <v>303859</v>
      </c>
      <c r="B1653" s="0" t="s">
        <v>4750</v>
      </c>
      <c r="C1653" s="0" t="n">
        <v>1</v>
      </c>
      <c r="D1653" s="0" t="s">
        <v>3667</v>
      </c>
      <c r="E1653" s="0" t="s">
        <v>4751</v>
      </c>
      <c r="F1653" s="0" t="s">
        <v>4732</v>
      </c>
      <c r="G1653" s="0" t="s">
        <v>4733</v>
      </c>
      <c r="H1653" s="0" t="s">
        <v>2288</v>
      </c>
      <c r="I1653" s="0" t="s">
        <v>2123</v>
      </c>
      <c r="J1653" s="0" t="s">
        <v>46</v>
      </c>
      <c r="K1653" s="0" t="s">
        <v>47</v>
      </c>
      <c r="L1653" s="0" t="s">
        <v>47</v>
      </c>
      <c r="M1653" s="0" t="s">
        <v>47</v>
      </c>
      <c r="N1653" s="0" t="n">
        <v>2</v>
      </c>
      <c r="O1653" s="0" t="n">
        <v>11</v>
      </c>
      <c r="P1653" s="0" t="n">
        <v>800</v>
      </c>
      <c r="Q1653" s="0" t="n">
        <v>2.7</v>
      </c>
      <c r="R1653" s="0" t="str">
        <f aca="false">INDEX(Lookup!$B$4:$B$18,MATCH(C1653,Lookup!$A$4:$A$18,0))</f>
        <v>India</v>
      </c>
      <c r="S1653" s="20" t="n">
        <f aca="false">INDEX(Lookup!$D$4:$D$18,MATCH(C1653,Lookup!$A$4:$A$18,0))</f>
        <v>0.012</v>
      </c>
      <c r="T1653" s="21" t="n">
        <f aca="false">ROUND(P1653*S1653,2)</f>
        <v>9.6</v>
      </c>
      <c r="U1653" s="21" t="n">
        <f aca="false">IF(T1653&lt;=10,1,IF(T1653&lt;=20,2,IF(T1653&lt;=30,3,IF(T1653&lt;=40,4,IF(T1653&lt;=50,5,IF(T1653&lt;=100,6,IF(T1653&lt;=250,7,8)))))))</f>
        <v>1</v>
      </c>
      <c r="V1653" s="21" t="n">
        <f aca="false">IF(AND(OR(Dashboard!$T$3="All",R1653=Dashboard!$T$3),OR(Dashboard!$T$4="All",D1653=Dashboard!$T$4)),1,0)</f>
        <v>1</v>
      </c>
      <c r="W1653" s="21" t="n">
        <f aca="false">IF(V1653=1,T1653+ROW()/10000000,0)</f>
        <v>9.6001653</v>
      </c>
    </row>
    <row r="1654" customFormat="false" ht="15" hidden="false" customHeight="false" outlineLevel="0" collapsed="false">
      <c r="A1654" s="0" t="n">
        <v>5106</v>
      </c>
      <c r="B1654" s="0" t="s">
        <v>4752</v>
      </c>
      <c r="C1654" s="0" t="n">
        <v>1</v>
      </c>
      <c r="D1654" s="0" t="s">
        <v>3667</v>
      </c>
      <c r="E1654" s="0" t="s">
        <v>4753</v>
      </c>
      <c r="F1654" s="0" t="s">
        <v>4732</v>
      </c>
      <c r="G1654" s="0" t="s">
        <v>4733</v>
      </c>
      <c r="H1654" s="0" t="s">
        <v>4754</v>
      </c>
      <c r="I1654" s="0" t="s">
        <v>2123</v>
      </c>
      <c r="J1654" s="0" t="s">
        <v>47</v>
      </c>
      <c r="K1654" s="0" t="s">
        <v>46</v>
      </c>
      <c r="L1654" s="0" t="s">
        <v>47</v>
      </c>
      <c r="M1654" s="0" t="s">
        <v>47</v>
      </c>
      <c r="N1654" s="0" t="n">
        <v>1</v>
      </c>
      <c r="O1654" s="0" t="n">
        <v>9</v>
      </c>
      <c r="P1654" s="0" t="n">
        <v>250</v>
      </c>
      <c r="Q1654" s="0" t="n">
        <v>2.5</v>
      </c>
      <c r="R1654" s="0" t="str">
        <f aca="false">INDEX(Lookup!$B$4:$B$18,MATCH(C1654,Lookup!$A$4:$A$18,0))</f>
        <v>India</v>
      </c>
      <c r="S1654" s="20" t="n">
        <f aca="false">INDEX(Lookup!$D$4:$D$18,MATCH(C1654,Lookup!$A$4:$A$18,0))</f>
        <v>0.012</v>
      </c>
      <c r="T1654" s="21" t="n">
        <f aca="false">ROUND(P1654*S1654,2)</f>
        <v>3</v>
      </c>
      <c r="U1654" s="21" t="n">
        <f aca="false">IF(T1654&lt;=10,1,IF(T1654&lt;=20,2,IF(T1654&lt;=30,3,IF(T1654&lt;=40,4,IF(T1654&lt;=50,5,IF(T1654&lt;=100,6,IF(T1654&lt;=250,7,8)))))))</f>
        <v>1</v>
      </c>
      <c r="V1654" s="21" t="n">
        <f aca="false">IF(AND(OR(Dashboard!$T$3="All",R1654=Dashboard!$T$3),OR(Dashboard!$T$4="All",D1654=Dashboard!$T$4)),1,0)</f>
        <v>1</v>
      </c>
      <c r="W1654" s="21" t="n">
        <f aca="false">IF(V1654=1,T1654+ROW()/10000000,0)</f>
        <v>3.0001654</v>
      </c>
    </row>
    <row r="1655" customFormat="false" ht="15" hidden="false" customHeight="false" outlineLevel="0" collapsed="false">
      <c r="A1655" s="0" t="n">
        <v>308726</v>
      </c>
      <c r="B1655" s="0" t="s">
        <v>3246</v>
      </c>
      <c r="C1655" s="0" t="n">
        <v>1</v>
      </c>
      <c r="D1655" s="0" t="s">
        <v>3667</v>
      </c>
      <c r="E1655" s="0" t="s">
        <v>4755</v>
      </c>
      <c r="F1655" s="0" t="s">
        <v>4732</v>
      </c>
      <c r="G1655" s="0" t="s">
        <v>4733</v>
      </c>
      <c r="H1655" s="0" t="s">
        <v>3489</v>
      </c>
      <c r="I1655" s="0" t="s">
        <v>2123</v>
      </c>
      <c r="J1655" s="0" t="s">
        <v>47</v>
      </c>
      <c r="K1655" s="0" t="s">
        <v>47</v>
      </c>
      <c r="L1655" s="0" t="s">
        <v>47</v>
      </c>
      <c r="M1655" s="0" t="s">
        <v>47</v>
      </c>
      <c r="N1655" s="0" t="n">
        <v>1</v>
      </c>
      <c r="O1655" s="0" t="n">
        <v>4</v>
      </c>
      <c r="P1655" s="0" t="n">
        <v>300</v>
      </c>
      <c r="Q1655" s="0" t="n">
        <v>3</v>
      </c>
      <c r="R1655" s="0" t="str">
        <f aca="false">INDEX(Lookup!$B$4:$B$18,MATCH(C1655,Lookup!$A$4:$A$18,0))</f>
        <v>India</v>
      </c>
      <c r="S1655" s="20" t="n">
        <f aca="false">INDEX(Lookup!$D$4:$D$18,MATCH(C1655,Lookup!$A$4:$A$18,0))</f>
        <v>0.012</v>
      </c>
      <c r="T1655" s="21" t="n">
        <f aca="false">ROUND(P1655*S1655,2)</f>
        <v>3.6</v>
      </c>
      <c r="U1655" s="21" t="n">
        <f aca="false">IF(T1655&lt;=10,1,IF(T1655&lt;=20,2,IF(T1655&lt;=30,3,IF(T1655&lt;=40,4,IF(T1655&lt;=50,5,IF(T1655&lt;=100,6,IF(T1655&lt;=250,7,8)))))))</f>
        <v>1</v>
      </c>
      <c r="V1655" s="21" t="n">
        <f aca="false">IF(AND(OR(Dashboard!$T$3="All",R1655=Dashboard!$T$3),OR(Dashboard!$T$4="All",D1655=Dashboard!$T$4)),1,0)</f>
        <v>1</v>
      </c>
      <c r="W1655" s="21" t="n">
        <f aca="false">IF(V1655=1,T1655+ROW()/10000000,0)</f>
        <v>3.6001655</v>
      </c>
    </row>
    <row r="1656" customFormat="false" ht="15" hidden="false" customHeight="false" outlineLevel="0" collapsed="false">
      <c r="A1656" s="0" t="n">
        <v>303209</v>
      </c>
      <c r="B1656" s="0" t="s">
        <v>4756</v>
      </c>
      <c r="C1656" s="0" t="n">
        <v>1</v>
      </c>
      <c r="D1656" s="0" t="s">
        <v>3667</v>
      </c>
      <c r="E1656" s="0" t="s">
        <v>4757</v>
      </c>
      <c r="F1656" s="0" t="s">
        <v>4732</v>
      </c>
      <c r="G1656" s="0" t="s">
        <v>4733</v>
      </c>
      <c r="H1656" s="0" t="s">
        <v>2128</v>
      </c>
      <c r="I1656" s="0" t="s">
        <v>2123</v>
      </c>
      <c r="J1656" s="0" t="s">
        <v>47</v>
      </c>
      <c r="K1656" s="0" t="s">
        <v>47</v>
      </c>
      <c r="L1656" s="0" t="s">
        <v>47</v>
      </c>
      <c r="M1656" s="0" t="s">
        <v>47</v>
      </c>
      <c r="N1656" s="0" t="n">
        <v>1</v>
      </c>
      <c r="O1656" s="0" t="n">
        <v>12</v>
      </c>
      <c r="P1656" s="0" t="n">
        <v>350</v>
      </c>
      <c r="Q1656" s="0" t="n">
        <v>3.1</v>
      </c>
      <c r="R1656" s="0" t="str">
        <f aca="false">INDEX(Lookup!$B$4:$B$18,MATCH(C1656,Lookup!$A$4:$A$18,0))</f>
        <v>India</v>
      </c>
      <c r="S1656" s="20" t="n">
        <f aca="false">INDEX(Lookup!$D$4:$D$18,MATCH(C1656,Lookup!$A$4:$A$18,0))</f>
        <v>0.012</v>
      </c>
      <c r="T1656" s="21" t="n">
        <f aca="false">ROUND(P1656*S1656,2)</f>
        <v>4.2</v>
      </c>
      <c r="U1656" s="21" t="n">
        <f aca="false">IF(T1656&lt;=10,1,IF(T1656&lt;=20,2,IF(T1656&lt;=30,3,IF(T1656&lt;=40,4,IF(T1656&lt;=50,5,IF(T1656&lt;=100,6,IF(T1656&lt;=250,7,8)))))))</f>
        <v>1</v>
      </c>
      <c r="V1656" s="21" t="n">
        <f aca="false">IF(AND(OR(Dashboard!$T$3="All",R1656=Dashboard!$T$3),OR(Dashboard!$T$4="All",D1656=Dashboard!$T$4)),1,0)</f>
        <v>1</v>
      </c>
      <c r="W1656" s="21" t="n">
        <f aca="false">IF(V1656=1,T1656+ROW()/10000000,0)</f>
        <v>4.2001656</v>
      </c>
    </row>
    <row r="1657" customFormat="false" ht="15" hidden="false" customHeight="false" outlineLevel="0" collapsed="false">
      <c r="A1657" s="0" t="n">
        <v>18375401</v>
      </c>
      <c r="B1657" s="0" t="s">
        <v>4758</v>
      </c>
      <c r="C1657" s="0" t="n">
        <v>1</v>
      </c>
      <c r="D1657" s="0" t="s">
        <v>3667</v>
      </c>
      <c r="E1657" s="0" t="s">
        <v>4759</v>
      </c>
      <c r="F1657" s="0" t="s">
        <v>4732</v>
      </c>
      <c r="G1657" s="0" t="s">
        <v>4733</v>
      </c>
      <c r="H1657" s="0" t="s">
        <v>4760</v>
      </c>
      <c r="I1657" s="0" t="s">
        <v>2123</v>
      </c>
      <c r="J1657" s="0" t="s">
        <v>47</v>
      </c>
      <c r="K1657" s="0" t="s">
        <v>47</v>
      </c>
      <c r="L1657" s="0" t="s">
        <v>47</v>
      </c>
      <c r="M1657" s="0" t="s">
        <v>47</v>
      </c>
      <c r="N1657" s="0" t="n">
        <v>1</v>
      </c>
      <c r="O1657" s="0" t="n">
        <v>17</v>
      </c>
      <c r="P1657" s="0" t="n">
        <v>400</v>
      </c>
      <c r="Q1657" s="0" t="n">
        <v>3.1</v>
      </c>
      <c r="R1657" s="0" t="str">
        <f aca="false">INDEX(Lookup!$B$4:$B$18,MATCH(C1657,Lookup!$A$4:$A$18,0))</f>
        <v>India</v>
      </c>
      <c r="S1657" s="20" t="n">
        <f aca="false">INDEX(Lookup!$D$4:$D$18,MATCH(C1657,Lookup!$A$4:$A$18,0))</f>
        <v>0.012</v>
      </c>
      <c r="T1657" s="21" t="n">
        <f aca="false">ROUND(P1657*S1657,2)</f>
        <v>4.8</v>
      </c>
      <c r="U1657" s="21" t="n">
        <f aca="false">IF(T1657&lt;=10,1,IF(T1657&lt;=20,2,IF(T1657&lt;=30,3,IF(T1657&lt;=40,4,IF(T1657&lt;=50,5,IF(T1657&lt;=100,6,IF(T1657&lt;=250,7,8)))))))</f>
        <v>1</v>
      </c>
      <c r="V1657" s="21" t="n">
        <f aca="false">IF(AND(OR(Dashboard!$T$3="All",R1657=Dashboard!$T$3),OR(Dashboard!$T$4="All",D1657=Dashboard!$T$4)),1,0)</f>
        <v>1</v>
      </c>
      <c r="W1657" s="21" t="n">
        <f aca="false">IF(V1657=1,T1657+ROW()/10000000,0)</f>
        <v>4.8001657</v>
      </c>
    </row>
    <row r="1658" customFormat="false" ht="15" hidden="false" customHeight="false" outlineLevel="0" collapsed="false">
      <c r="A1658" s="0" t="n">
        <v>18396428</v>
      </c>
      <c r="B1658" s="0" t="s">
        <v>4761</v>
      </c>
      <c r="C1658" s="0" t="n">
        <v>1</v>
      </c>
      <c r="D1658" s="0" t="s">
        <v>3667</v>
      </c>
      <c r="E1658" s="0" t="s">
        <v>4762</v>
      </c>
      <c r="F1658" s="0" t="s">
        <v>4732</v>
      </c>
      <c r="G1658" s="0" t="s">
        <v>4733</v>
      </c>
      <c r="H1658" s="0" t="s">
        <v>2359</v>
      </c>
      <c r="I1658" s="0" t="s">
        <v>2123</v>
      </c>
      <c r="J1658" s="0" t="s">
        <v>47</v>
      </c>
      <c r="K1658" s="0" t="s">
        <v>47</v>
      </c>
      <c r="L1658" s="0" t="s">
        <v>47</v>
      </c>
      <c r="M1658" s="0" t="s">
        <v>47</v>
      </c>
      <c r="N1658" s="0" t="n">
        <v>1</v>
      </c>
      <c r="O1658" s="0" t="n">
        <v>5</v>
      </c>
      <c r="P1658" s="0" t="n">
        <v>250</v>
      </c>
      <c r="Q1658" s="0" t="n">
        <v>3</v>
      </c>
      <c r="R1658" s="0" t="str">
        <f aca="false">INDEX(Lookup!$B$4:$B$18,MATCH(C1658,Lookup!$A$4:$A$18,0))</f>
        <v>India</v>
      </c>
      <c r="S1658" s="20" t="n">
        <f aca="false">INDEX(Lookup!$D$4:$D$18,MATCH(C1658,Lookup!$A$4:$A$18,0))</f>
        <v>0.012</v>
      </c>
      <c r="T1658" s="21" t="n">
        <f aca="false">ROUND(P1658*S1658,2)</f>
        <v>3</v>
      </c>
      <c r="U1658" s="21" t="n">
        <f aca="false">IF(T1658&lt;=10,1,IF(T1658&lt;=20,2,IF(T1658&lt;=30,3,IF(T1658&lt;=40,4,IF(T1658&lt;=50,5,IF(T1658&lt;=100,6,IF(T1658&lt;=250,7,8)))))))</f>
        <v>1</v>
      </c>
      <c r="V1658" s="21" t="n">
        <f aca="false">IF(AND(OR(Dashboard!$T$3="All",R1658=Dashboard!$T$3),OR(Dashboard!$T$4="All",D1658=Dashboard!$T$4)),1,0)</f>
        <v>1</v>
      </c>
      <c r="W1658" s="21" t="n">
        <f aca="false">IF(V1658=1,T1658+ROW()/10000000,0)</f>
        <v>3.0001658</v>
      </c>
    </row>
    <row r="1659" customFormat="false" ht="15" hidden="false" customHeight="false" outlineLevel="0" collapsed="false">
      <c r="A1659" s="0" t="n">
        <v>18396178</v>
      </c>
      <c r="B1659" s="0" t="s">
        <v>4763</v>
      </c>
      <c r="C1659" s="0" t="n">
        <v>1</v>
      </c>
      <c r="D1659" s="0" t="s">
        <v>3667</v>
      </c>
      <c r="E1659" s="0" t="s">
        <v>4764</v>
      </c>
      <c r="F1659" s="0" t="s">
        <v>4732</v>
      </c>
      <c r="G1659" s="0" t="s">
        <v>4733</v>
      </c>
      <c r="H1659" s="0" t="s">
        <v>2122</v>
      </c>
      <c r="I1659" s="0" t="s">
        <v>2123</v>
      </c>
      <c r="J1659" s="0" t="s">
        <v>47</v>
      </c>
      <c r="K1659" s="0" t="s">
        <v>47</v>
      </c>
      <c r="L1659" s="0" t="s">
        <v>47</v>
      </c>
      <c r="M1659" s="0" t="s">
        <v>47</v>
      </c>
      <c r="N1659" s="0" t="n">
        <v>1</v>
      </c>
      <c r="O1659" s="0" t="n">
        <v>1</v>
      </c>
      <c r="P1659" s="0" t="n">
        <v>400</v>
      </c>
      <c r="Q1659" s="0" t="n">
        <v>1</v>
      </c>
      <c r="R1659" s="0" t="str">
        <f aca="false">INDEX(Lookup!$B$4:$B$18,MATCH(C1659,Lookup!$A$4:$A$18,0))</f>
        <v>India</v>
      </c>
      <c r="S1659" s="20" t="n">
        <f aca="false">INDEX(Lookup!$D$4:$D$18,MATCH(C1659,Lookup!$A$4:$A$18,0))</f>
        <v>0.012</v>
      </c>
      <c r="T1659" s="21" t="n">
        <f aca="false">ROUND(P1659*S1659,2)</f>
        <v>4.8</v>
      </c>
      <c r="U1659" s="21" t="n">
        <f aca="false">IF(T1659&lt;=10,1,IF(T1659&lt;=20,2,IF(T1659&lt;=30,3,IF(T1659&lt;=40,4,IF(T1659&lt;=50,5,IF(T1659&lt;=100,6,IF(T1659&lt;=250,7,8)))))))</f>
        <v>1</v>
      </c>
      <c r="V1659" s="21" t="n">
        <f aca="false">IF(AND(OR(Dashboard!$T$3="All",R1659=Dashboard!$T$3),OR(Dashboard!$T$4="All",D1659=Dashboard!$T$4)),1,0)</f>
        <v>1</v>
      </c>
      <c r="W1659" s="21" t="n">
        <f aca="false">IF(V1659=1,T1659+ROW()/10000000,0)</f>
        <v>4.8001659</v>
      </c>
    </row>
    <row r="1660" customFormat="false" ht="15" hidden="false" customHeight="false" outlineLevel="0" collapsed="false">
      <c r="A1660" s="0" t="n">
        <v>18346735</v>
      </c>
      <c r="B1660" s="0" t="s">
        <v>4765</v>
      </c>
      <c r="C1660" s="0" t="n">
        <v>1</v>
      </c>
      <c r="D1660" s="0" t="s">
        <v>3667</v>
      </c>
      <c r="E1660" s="0" t="s">
        <v>4766</v>
      </c>
      <c r="F1660" s="0" t="s">
        <v>4732</v>
      </c>
      <c r="G1660" s="0" t="s">
        <v>4733</v>
      </c>
      <c r="H1660" s="0" t="s">
        <v>4767</v>
      </c>
      <c r="I1660" s="0" t="s">
        <v>2123</v>
      </c>
      <c r="J1660" s="0" t="s">
        <v>47</v>
      </c>
      <c r="K1660" s="0" t="s">
        <v>47</v>
      </c>
      <c r="L1660" s="0" t="s">
        <v>47</v>
      </c>
      <c r="M1660" s="0" t="s">
        <v>47</v>
      </c>
      <c r="N1660" s="0" t="n">
        <v>2</v>
      </c>
      <c r="O1660" s="0" t="n">
        <v>1</v>
      </c>
      <c r="P1660" s="0" t="n">
        <v>600</v>
      </c>
      <c r="Q1660" s="0" t="n">
        <v>1</v>
      </c>
      <c r="R1660" s="0" t="str">
        <f aca="false">INDEX(Lookup!$B$4:$B$18,MATCH(C1660,Lookup!$A$4:$A$18,0))</f>
        <v>India</v>
      </c>
      <c r="S1660" s="20" t="n">
        <f aca="false">INDEX(Lookup!$D$4:$D$18,MATCH(C1660,Lookup!$A$4:$A$18,0))</f>
        <v>0.012</v>
      </c>
      <c r="T1660" s="21" t="n">
        <f aca="false">ROUND(P1660*S1660,2)</f>
        <v>7.2</v>
      </c>
      <c r="U1660" s="21" t="n">
        <f aca="false">IF(T1660&lt;=10,1,IF(T1660&lt;=20,2,IF(T1660&lt;=30,3,IF(T1660&lt;=40,4,IF(T1660&lt;=50,5,IF(T1660&lt;=100,6,IF(T1660&lt;=250,7,8)))))))</f>
        <v>1</v>
      </c>
      <c r="V1660" s="21" t="n">
        <f aca="false">IF(AND(OR(Dashboard!$T$3="All",R1660=Dashboard!$T$3),OR(Dashboard!$T$4="All",D1660=Dashboard!$T$4)),1,0)</f>
        <v>1</v>
      </c>
      <c r="W1660" s="21" t="n">
        <f aca="false">IF(V1660=1,T1660+ROW()/10000000,0)</f>
        <v>7.200166</v>
      </c>
    </row>
    <row r="1661" customFormat="false" ht="15" hidden="false" customHeight="false" outlineLevel="0" collapsed="false">
      <c r="A1661" s="0" t="n">
        <v>303697</v>
      </c>
      <c r="B1661" s="0" t="s">
        <v>4768</v>
      </c>
      <c r="C1661" s="0" t="n">
        <v>1</v>
      </c>
      <c r="D1661" s="0" t="s">
        <v>3667</v>
      </c>
      <c r="E1661" s="0" t="s">
        <v>4769</v>
      </c>
      <c r="F1661" s="0" t="s">
        <v>4732</v>
      </c>
      <c r="G1661" s="0" t="s">
        <v>4733</v>
      </c>
      <c r="H1661" s="0" t="s">
        <v>2868</v>
      </c>
      <c r="I1661" s="0" t="s">
        <v>2123</v>
      </c>
      <c r="J1661" s="0" t="s">
        <v>47</v>
      </c>
      <c r="K1661" s="0" t="s">
        <v>47</v>
      </c>
      <c r="L1661" s="0" t="s">
        <v>47</v>
      </c>
      <c r="M1661" s="0" t="s">
        <v>47</v>
      </c>
      <c r="N1661" s="0" t="n">
        <v>1</v>
      </c>
      <c r="O1661" s="0" t="n">
        <v>2</v>
      </c>
      <c r="P1661" s="0" t="n">
        <v>450</v>
      </c>
      <c r="Q1661" s="0" t="n">
        <v>1</v>
      </c>
      <c r="R1661" s="0" t="str">
        <f aca="false">INDEX(Lookup!$B$4:$B$18,MATCH(C1661,Lookup!$A$4:$A$18,0))</f>
        <v>India</v>
      </c>
      <c r="S1661" s="20" t="n">
        <f aca="false">INDEX(Lookup!$D$4:$D$18,MATCH(C1661,Lookup!$A$4:$A$18,0))</f>
        <v>0.012</v>
      </c>
      <c r="T1661" s="21" t="n">
        <f aca="false">ROUND(P1661*S1661,2)</f>
        <v>5.4</v>
      </c>
      <c r="U1661" s="21" t="n">
        <f aca="false">IF(T1661&lt;=10,1,IF(T1661&lt;=20,2,IF(T1661&lt;=30,3,IF(T1661&lt;=40,4,IF(T1661&lt;=50,5,IF(T1661&lt;=100,6,IF(T1661&lt;=250,7,8)))))))</f>
        <v>1</v>
      </c>
      <c r="V1661" s="21" t="n">
        <f aca="false">IF(AND(OR(Dashboard!$T$3="All",R1661=Dashboard!$T$3),OR(Dashboard!$T$4="All",D1661=Dashboard!$T$4)),1,0)</f>
        <v>1</v>
      </c>
      <c r="W1661" s="21" t="n">
        <f aca="false">IF(V1661=1,T1661+ROW()/10000000,0)</f>
        <v>5.4001661</v>
      </c>
    </row>
    <row r="1662" customFormat="false" ht="15" hidden="false" customHeight="false" outlineLevel="0" collapsed="false">
      <c r="A1662" s="0" t="n">
        <v>18463987</v>
      </c>
      <c r="B1662" s="0" t="s">
        <v>4770</v>
      </c>
      <c r="C1662" s="0" t="n">
        <v>1</v>
      </c>
      <c r="D1662" s="0" t="s">
        <v>3667</v>
      </c>
      <c r="E1662" s="0" t="s">
        <v>4771</v>
      </c>
      <c r="F1662" s="0" t="s">
        <v>4732</v>
      </c>
      <c r="G1662" s="0" t="s">
        <v>4733</v>
      </c>
      <c r="H1662" s="0" t="s">
        <v>3142</v>
      </c>
      <c r="I1662" s="0" t="s">
        <v>2123</v>
      </c>
      <c r="J1662" s="0" t="s">
        <v>47</v>
      </c>
      <c r="K1662" s="0" t="s">
        <v>47</v>
      </c>
      <c r="L1662" s="0" t="s">
        <v>47</v>
      </c>
      <c r="M1662" s="0" t="s">
        <v>47</v>
      </c>
      <c r="N1662" s="0" t="n">
        <v>1</v>
      </c>
      <c r="O1662" s="0" t="n">
        <v>0</v>
      </c>
      <c r="P1662" s="0" t="n">
        <v>200</v>
      </c>
      <c r="Q1662" s="0" t="n">
        <v>1</v>
      </c>
      <c r="R1662" s="0" t="str">
        <f aca="false">INDEX(Lookup!$B$4:$B$18,MATCH(C1662,Lookup!$A$4:$A$18,0))</f>
        <v>India</v>
      </c>
      <c r="S1662" s="20" t="n">
        <f aca="false">INDEX(Lookup!$D$4:$D$18,MATCH(C1662,Lookup!$A$4:$A$18,0))</f>
        <v>0.012</v>
      </c>
      <c r="T1662" s="21" t="n">
        <f aca="false">ROUND(P1662*S1662,2)</f>
        <v>2.4</v>
      </c>
      <c r="U1662" s="21" t="n">
        <f aca="false">IF(T1662&lt;=10,1,IF(T1662&lt;=20,2,IF(T1662&lt;=30,3,IF(T1662&lt;=40,4,IF(T1662&lt;=50,5,IF(T1662&lt;=100,6,IF(T1662&lt;=250,7,8)))))))</f>
        <v>1</v>
      </c>
      <c r="V1662" s="21" t="n">
        <f aca="false">IF(AND(OR(Dashboard!$T$3="All",R1662=Dashboard!$T$3),OR(Dashboard!$T$4="All",D1662=Dashboard!$T$4)),1,0)</f>
        <v>1</v>
      </c>
      <c r="W1662" s="21" t="n">
        <f aca="false">IF(V1662=1,T1662+ROW()/10000000,0)</f>
        <v>2.4001662</v>
      </c>
    </row>
    <row r="1663" customFormat="false" ht="15" hidden="false" customHeight="false" outlineLevel="0" collapsed="false">
      <c r="A1663" s="0" t="n">
        <v>18463989</v>
      </c>
      <c r="B1663" s="0" t="s">
        <v>4772</v>
      </c>
      <c r="C1663" s="0" t="n">
        <v>1</v>
      </c>
      <c r="D1663" s="0" t="s">
        <v>3667</v>
      </c>
      <c r="E1663" s="0" t="s">
        <v>4773</v>
      </c>
      <c r="F1663" s="0" t="s">
        <v>4732</v>
      </c>
      <c r="G1663" s="0" t="s">
        <v>4733</v>
      </c>
      <c r="H1663" s="0" t="s">
        <v>2349</v>
      </c>
      <c r="I1663" s="0" t="s">
        <v>2123</v>
      </c>
      <c r="J1663" s="0" t="s">
        <v>47</v>
      </c>
      <c r="K1663" s="0" t="s">
        <v>47</v>
      </c>
      <c r="L1663" s="0" t="s">
        <v>47</v>
      </c>
      <c r="M1663" s="0" t="s">
        <v>47</v>
      </c>
      <c r="N1663" s="0" t="n">
        <v>1</v>
      </c>
      <c r="O1663" s="0" t="n">
        <v>0</v>
      </c>
      <c r="P1663" s="0" t="n">
        <v>300</v>
      </c>
      <c r="Q1663" s="0" t="n">
        <v>1</v>
      </c>
      <c r="R1663" s="0" t="str">
        <f aca="false">INDEX(Lookup!$B$4:$B$18,MATCH(C1663,Lookup!$A$4:$A$18,0))</f>
        <v>India</v>
      </c>
      <c r="S1663" s="20" t="n">
        <f aca="false">INDEX(Lookup!$D$4:$D$18,MATCH(C1663,Lookup!$A$4:$A$18,0))</f>
        <v>0.012</v>
      </c>
      <c r="T1663" s="21" t="n">
        <f aca="false">ROUND(P1663*S1663,2)</f>
        <v>3.6</v>
      </c>
      <c r="U1663" s="21" t="n">
        <f aca="false">IF(T1663&lt;=10,1,IF(T1663&lt;=20,2,IF(T1663&lt;=30,3,IF(T1663&lt;=40,4,IF(T1663&lt;=50,5,IF(T1663&lt;=100,6,IF(T1663&lt;=250,7,8)))))))</f>
        <v>1</v>
      </c>
      <c r="V1663" s="21" t="n">
        <f aca="false">IF(AND(OR(Dashboard!$T$3="All",R1663=Dashboard!$T$3),OR(Dashboard!$T$4="All",D1663=Dashboard!$T$4)),1,0)</f>
        <v>1</v>
      </c>
      <c r="W1663" s="21" t="n">
        <f aca="false">IF(V1663=1,T1663+ROW()/10000000,0)</f>
        <v>3.6001663</v>
      </c>
    </row>
    <row r="1664" customFormat="false" ht="15" hidden="false" customHeight="false" outlineLevel="0" collapsed="false">
      <c r="A1664" s="0" t="n">
        <v>304771</v>
      </c>
      <c r="B1664" s="0" t="s">
        <v>4774</v>
      </c>
      <c r="C1664" s="0" t="n">
        <v>1</v>
      </c>
      <c r="D1664" s="0" t="s">
        <v>3667</v>
      </c>
      <c r="E1664" s="0" t="s">
        <v>4775</v>
      </c>
      <c r="F1664" s="0" t="s">
        <v>4732</v>
      </c>
      <c r="G1664" s="0" t="s">
        <v>4733</v>
      </c>
      <c r="H1664" s="0" t="s">
        <v>4128</v>
      </c>
      <c r="I1664" s="0" t="s">
        <v>2123</v>
      </c>
      <c r="J1664" s="0" t="s">
        <v>47</v>
      </c>
      <c r="K1664" s="0" t="s">
        <v>47</v>
      </c>
      <c r="L1664" s="0" t="s">
        <v>47</v>
      </c>
      <c r="M1664" s="0" t="s">
        <v>47</v>
      </c>
      <c r="N1664" s="0" t="n">
        <v>1</v>
      </c>
      <c r="O1664" s="0" t="n">
        <v>1</v>
      </c>
      <c r="P1664" s="0" t="n">
        <v>100</v>
      </c>
      <c r="Q1664" s="0" t="n">
        <v>1</v>
      </c>
      <c r="R1664" s="0" t="str">
        <f aca="false">INDEX(Lookup!$B$4:$B$18,MATCH(C1664,Lookup!$A$4:$A$18,0))</f>
        <v>India</v>
      </c>
      <c r="S1664" s="20" t="n">
        <f aca="false">INDEX(Lookup!$D$4:$D$18,MATCH(C1664,Lookup!$A$4:$A$18,0))</f>
        <v>0.012</v>
      </c>
      <c r="T1664" s="21" t="n">
        <f aca="false">ROUND(P1664*S1664,2)</f>
        <v>1.2</v>
      </c>
      <c r="U1664" s="21" t="n">
        <f aca="false">IF(T1664&lt;=10,1,IF(T1664&lt;=20,2,IF(T1664&lt;=30,3,IF(T1664&lt;=40,4,IF(T1664&lt;=50,5,IF(T1664&lt;=100,6,IF(T1664&lt;=250,7,8)))))))</f>
        <v>1</v>
      </c>
      <c r="V1664" s="21" t="n">
        <f aca="false">IF(AND(OR(Dashboard!$T$3="All",R1664=Dashboard!$T$3),OR(Dashboard!$T$4="All",D1664=Dashboard!$T$4)),1,0)</f>
        <v>1</v>
      </c>
      <c r="W1664" s="21" t="n">
        <f aca="false">IF(V1664=1,T1664+ROW()/10000000,0)</f>
        <v>1.2001664</v>
      </c>
    </row>
    <row r="1665" customFormat="false" ht="15" hidden="false" customHeight="false" outlineLevel="0" collapsed="false">
      <c r="A1665" s="0" t="n">
        <v>311850</v>
      </c>
      <c r="B1665" s="0" t="s">
        <v>4776</v>
      </c>
      <c r="C1665" s="0" t="n">
        <v>1</v>
      </c>
      <c r="D1665" s="0" t="s">
        <v>3667</v>
      </c>
      <c r="E1665" s="0" t="s">
        <v>4777</v>
      </c>
      <c r="F1665" s="0" t="s">
        <v>4732</v>
      </c>
      <c r="G1665" s="0" t="s">
        <v>4733</v>
      </c>
      <c r="H1665" s="0" t="s">
        <v>402</v>
      </c>
      <c r="I1665" s="0" t="s">
        <v>2123</v>
      </c>
      <c r="J1665" s="0" t="s">
        <v>47</v>
      </c>
      <c r="K1665" s="0" t="s">
        <v>47</v>
      </c>
      <c r="L1665" s="0" t="s">
        <v>47</v>
      </c>
      <c r="M1665" s="0" t="s">
        <v>47</v>
      </c>
      <c r="N1665" s="0" t="n">
        <v>1</v>
      </c>
      <c r="O1665" s="0" t="n">
        <v>0</v>
      </c>
      <c r="P1665" s="0" t="n">
        <v>350</v>
      </c>
      <c r="Q1665" s="0" t="n">
        <v>1</v>
      </c>
      <c r="R1665" s="0" t="str">
        <f aca="false">INDEX(Lookup!$B$4:$B$18,MATCH(C1665,Lookup!$A$4:$A$18,0))</f>
        <v>India</v>
      </c>
      <c r="S1665" s="20" t="n">
        <f aca="false">INDEX(Lookup!$D$4:$D$18,MATCH(C1665,Lookup!$A$4:$A$18,0))</f>
        <v>0.012</v>
      </c>
      <c r="T1665" s="21" t="n">
        <f aca="false">ROUND(P1665*S1665,2)</f>
        <v>4.2</v>
      </c>
      <c r="U1665" s="21" t="n">
        <f aca="false">IF(T1665&lt;=10,1,IF(T1665&lt;=20,2,IF(T1665&lt;=30,3,IF(T1665&lt;=40,4,IF(T1665&lt;=50,5,IF(T1665&lt;=100,6,IF(T1665&lt;=250,7,8)))))))</f>
        <v>1</v>
      </c>
      <c r="V1665" s="21" t="n">
        <f aca="false">IF(AND(OR(Dashboard!$T$3="All",R1665=Dashboard!$T$3),OR(Dashboard!$T$4="All",D1665=Dashboard!$T$4)),1,0)</f>
        <v>1</v>
      </c>
      <c r="W1665" s="21" t="n">
        <f aca="false">IF(V1665=1,T1665+ROW()/10000000,0)</f>
        <v>4.2001665</v>
      </c>
    </row>
    <row r="1666" customFormat="false" ht="15" hidden="false" customHeight="false" outlineLevel="0" collapsed="false">
      <c r="A1666" s="0" t="n">
        <v>18471289</v>
      </c>
      <c r="B1666" s="0" t="s">
        <v>4734</v>
      </c>
      <c r="C1666" s="0" t="n">
        <v>1</v>
      </c>
      <c r="D1666" s="0" t="s">
        <v>3667</v>
      </c>
      <c r="E1666" s="0" t="s">
        <v>4778</v>
      </c>
      <c r="F1666" s="0" t="s">
        <v>4732</v>
      </c>
      <c r="G1666" s="0" t="s">
        <v>4733</v>
      </c>
      <c r="H1666" s="0" t="s">
        <v>4779</v>
      </c>
      <c r="I1666" s="0" t="s">
        <v>2123</v>
      </c>
      <c r="J1666" s="0" t="s">
        <v>47</v>
      </c>
      <c r="K1666" s="0" t="s">
        <v>47</v>
      </c>
      <c r="L1666" s="0" t="s">
        <v>47</v>
      </c>
      <c r="M1666" s="0" t="s">
        <v>47</v>
      </c>
      <c r="N1666" s="0" t="n">
        <v>1</v>
      </c>
      <c r="O1666" s="0" t="n">
        <v>0</v>
      </c>
      <c r="P1666" s="0" t="n">
        <v>200</v>
      </c>
      <c r="Q1666" s="0" t="n">
        <v>1</v>
      </c>
      <c r="R1666" s="0" t="str">
        <f aca="false">INDEX(Lookup!$B$4:$B$18,MATCH(C1666,Lookup!$A$4:$A$18,0))</f>
        <v>India</v>
      </c>
      <c r="S1666" s="20" t="n">
        <f aca="false">INDEX(Lookup!$D$4:$D$18,MATCH(C1666,Lookup!$A$4:$A$18,0))</f>
        <v>0.012</v>
      </c>
      <c r="T1666" s="21" t="n">
        <f aca="false">ROUND(P1666*S1666,2)</f>
        <v>2.4</v>
      </c>
      <c r="U1666" s="21" t="n">
        <f aca="false">IF(T1666&lt;=10,1,IF(T1666&lt;=20,2,IF(T1666&lt;=30,3,IF(T1666&lt;=40,4,IF(T1666&lt;=50,5,IF(T1666&lt;=100,6,IF(T1666&lt;=250,7,8)))))))</f>
        <v>1</v>
      </c>
      <c r="V1666" s="21" t="n">
        <f aca="false">IF(AND(OR(Dashboard!$T$3="All",R1666=Dashboard!$T$3),OR(Dashboard!$T$4="All",D1666=Dashboard!$T$4)),1,0)</f>
        <v>1</v>
      </c>
      <c r="W1666" s="21" t="n">
        <f aca="false">IF(V1666=1,T1666+ROW()/10000000,0)</f>
        <v>2.4001666</v>
      </c>
    </row>
    <row r="1667" customFormat="false" ht="15" hidden="false" customHeight="false" outlineLevel="0" collapsed="false">
      <c r="A1667" s="0" t="n">
        <v>18324432</v>
      </c>
      <c r="B1667" s="0" t="s">
        <v>4780</v>
      </c>
      <c r="C1667" s="0" t="n">
        <v>1</v>
      </c>
      <c r="D1667" s="0" t="s">
        <v>3667</v>
      </c>
      <c r="E1667" s="0" t="s">
        <v>4781</v>
      </c>
      <c r="F1667" s="0" t="s">
        <v>4732</v>
      </c>
      <c r="G1667" s="0" t="s">
        <v>4733</v>
      </c>
      <c r="H1667" s="0" t="s">
        <v>2662</v>
      </c>
      <c r="I1667" s="0" t="s">
        <v>2123</v>
      </c>
      <c r="J1667" s="0" t="s">
        <v>47</v>
      </c>
      <c r="K1667" s="0" t="s">
        <v>47</v>
      </c>
      <c r="L1667" s="0" t="s">
        <v>47</v>
      </c>
      <c r="M1667" s="0" t="s">
        <v>47</v>
      </c>
      <c r="N1667" s="0" t="n">
        <v>2</v>
      </c>
      <c r="O1667" s="0" t="n">
        <v>1</v>
      </c>
      <c r="P1667" s="0" t="n">
        <v>700</v>
      </c>
      <c r="Q1667" s="0" t="n">
        <v>1</v>
      </c>
      <c r="R1667" s="0" t="str">
        <f aca="false">INDEX(Lookup!$B$4:$B$18,MATCH(C1667,Lookup!$A$4:$A$18,0))</f>
        <v>India</v>
      </c>
      <c r="S1667" s="20" t="n">
        <f aca="false">INDEX(Lookup!$D$4:$D$18,MATCH(C1667,Lookup!$A$4:$A$18,0))</f>
        <v>0.012</v>
      </c>
      <c r="T1667" s="21" t="n">
        <f aca="false">ROUND(P1667*S1667,2)</f>
        <v>8.4</v>
      </c>
      <c r="U1667" s="21" t="n">
        <f aca="false">IF(T1667&lt;=10,1,IF(T1667&lt;=20,2,IF(T1667&lt;=30,3,IF(T1667&lt;=40,4,IF(T1667&lt;=50,5,IF(T1667&lt;=100,6,IF(T1667&lt;=250,7,8)))))))</f>
        <v>1</v>
      </c>
      <c r="V1667" s="21" t="n">
        <f aca="false">IF(AND(OR(Dashboard!$T$3="All",R1667=Dashboard!$T$3),OR(Dashboard!$T$4="All",D1667=Dashboard!$T$4)),1,0)</f>
        <v>1</v>
      </c>
      <c r="W1667" s="21" t="n">
        <f aca="false">IF(V1667=1,T1667+ROW()/10000000,0)</f>
        <v>8.4001667</v>
      </c>
    </row>
    <row r="1668" customFormat="false" ht="15" hidden="false" customHeight="false" outlineLevel="0" collapsed="false">
      <c r="A1668" s="0" t="n">
        <v>18476508</v>
      </c>
      <c r="B1668" s="0" t="s">
        <v>4782</v>
      </c>
      <c r="C1668" s="0" t="n">
        <v>1</v>
      </c>
      <c r="D1668" s="0" t="s">
        <v>3667</v>
      </c>
      <c r="E1668" s="0" t="s">
        <v>4783</v>
      </c>
      <c r="F1668" s="0" t="s">
        <v>4732</v>
      </c>
      <c r="G1668" s="0" t="s">
        <v>4733</v>
      </c>
      <c r="H1668" s="0" t="s">
        <v>4784</v>
      </c>
      <c r="I1668" s="0" t="s">
        <v>2123</v>
      </c>
      <c r="J1668" s="0" t="s">
        <v>47</v>
      </c>
      <c r="K1668" s="0" t="s">
        <v>47</v>
      </c>
      <c r="L1668" s="0" t="s">
        <v>47</v>
      </c>
      <c r="M1668" s="0" t="s">
        <v>47</v>
      </c>
      <c r="N1668" s="0" t="n">
        <v>2</v>
      </c>
      <c r="O1668" s="0" t="n">
        <v>0</v>
      </c>
      <c r="P1668" s="0" t="n">
        <v>500</v>
      </c>
      <c r="Q1668" s="0" t="n">
        <v>1</v>
      </c>
      <c r="R1668" s="0" t="str">
        <f aca="false">INDEX(Lookup!$B$4:$B$18,MATCH(C1668,Lookup!$A$4:$A$18,0))</f>
        <v>India</v>
      </c>
      <c r="S1668" s="20" t="n">
        <f aca="false">INDEX(Lookup!$D$4:$D$18,MATCH(C1668,Lookup!$A$4:$A$18,0))</f>
        <v>0.012</v>
      </c>
      <c r="T1668" s="21" t="n">
        <f aca="false">ROUND(P1668*S1668,2)</f>
        <v>6</v>
      </c>
      <c r="U1668" s="21" t="n">
        <f aca="false">IF(T1668&lt;=10,1,IF(T1668&lt;=20,2,IF(T1668&lt;=30,3,IF(T1668&lt;=40,4,IF(T1668&lt;=50,5,IF(T1668&lt;=100,6,IF(T1668&lt;=250,7,8)))))))</f>
        <v>1</v>
      </c>
      <c r="V1668" s="21" t="n">
        <f aca="false">IF(AND(OR(Dashboard!$T$3="All",R1668=Dashboard!$T$3),OR(Dashboard!$T$4="All",D1668=Dashboard!$T$4)),1,0)</f>
        <v>1</v>
      </c>
      <c r="W1668" s="21" t="n">
        <f aca="false">IF(V1668=1,T1668+ROW()/10000000,0)</f>
        <v>6.0001668</v>
      </c>
    </row>
    <row r="1669" customFormat="false" ht="15" hidden="false" customHeight="false" outlineLevel="0" collapsed="false">
      <c r="A1669" s="0" t="n">
        <v>18350153</v>
      </c>
      <c r="B1669" s="0" t="s">
        <v>4785</v>
      </c>
      <c r="C1669" s="0" t="n">
        <v>1</v>
      </c>
      <c r="D1669" s="0" t="s">
        <v>3667</v>
      </c>
      <c r="E1669" s="0" t="s">
        <v>4786</v>
      </c>
      <c r="F1669" s="0" t="s">
        <v>4732</v>
      </c>
      <c r="G1669" s="0" t="s">
        <v>4733</v>
      </c>
      <c r="H1669" s="0" t="s">
        <v>2288</v>
      </c>
      <c r="I1669" s="0" t="s">
        <v>2123</v>
      </c>
      <c r="J1669" s="0" t="s">
        <v>47</v>
      </c>
      <c r="K1669" s="0" t="s">
        <v>47</v>
      </c>
      <c r="L1669" s="0" t="s">
        <v>47</v>
      </c>
      <c r="M1669" s="0" t="s">
        <v>47</v>
      </c>
      <c r="N1669" s="0" t="n">
        <v>2</v>
      </c>
      <c r="O1669" s="0" t="n">
        <v>0</v>
      </c>
      <c r="P1669" s="0" t="n">
        <v>600</v>
      </c>
      <c r="Q1669" s="0" t="n">
        <v>1</v>
      </c>
      <c r="R1669" s="0" t="str">
        <f aca="false">INDEX(Lookup!$B$4:$B$18,MATCH(C1669,Lookup!$A$4:$A$18,0))</f>
        <v>India</v>
      </c>
      <c r="S1669" s="20" t="n">
        <f aca="false">INDEX(Lookup!$D$4:$D$18,MATCH(C1669,Lookup!$A$4:$A$18,0))</f>
        <v>0.012</v>
      </c>
      <c r="T1669" s="21" t="n">
        <f aca="false">ROUND(P1669*S1669,2)</f>
        <v>7.2</v>
      </c>
      <c r="U1669" s="21" t="n">
        <f aca="false">IF(T1669&lt;=10,1,IF(T1669&lt;=20,2,IF(T1669&lt;=30,3,IF(T1669&lt;=40,4,IF(T1669&lt;=50,5,IF(T1669&lt;=100,6,IF(T1669&lt;=250,7,8)))))))</f>
        <v>1</v>
      </c>
      <c r="V1669" s="21" t="n">
        <f aca="false">IF(AND(OR(Dashboard!$T$3="All",R1669=Dashboard!$T$3),OR(Dashboard!$T$4="All",D1669=Dashboard!$T$4)),1,0)</f>
        <v>1</v>
      </c>
      <c r="W1669" s="21" t="n">
        <f aca="false">IF(V1669=1,T1669+ROW()/10000000,0)</f>
        <v>7.2001669</v>
      </c>
    </row>
    <row r="1670" customFormat="false" ht="15" hidden="false" customHeight="false" outlineLevel="0" collapsed="false">
      <c r="A1670" s="0" t="n">
        <v>18472669</v>
      </c>
      <c r="B1670" s="0" t="s">
        <v>4787</v>
      </c>
      <c r="C1670" s="0" t="n">
        <v>1</v>
      </c>
      <c r="D1670" s="0" t="s">
        <v>3667</v>
      </c>
      <c r="E1670" s="0" t="s">
        <v>4788</v>
      </c>
      <c r="F1670" s="0" t="s">
        <v>4732</v>
      </c>
      <c r="G1670" s="0" t="s">
        <v>4733</v>
      </c>
      <c r="H1670" s="0" t="s">
        <v>2662</v>
      </c>
      <c r="I1670" s="0" t="s">
        <v>2123</v>
      </c>
      <c r="J1670" s="0" t="s">
        <v>47</v>
      </c>
      <c r="K1670" s="0" t="s">
        <v>47</v>
      </c>
      <c r="L1670" s="0" t="s">
        <v>47</v>
      </c>
      <c r="M1670" s="0" t="s">
        <v>47</v>
      </c>
      <c r="N1670" s="0" t="n">
        <v>2</v>
      </c>
      <c r="O1670" s="0" t="n">
        <v>0</v>
      </c>
      <c r="P1670" s="0" t="n">
        <v>600</v>
      </c>
      <c r="Q1670" s="0" t="n">
        <v>1</v>
      </c>
      <c r="R1670" s="0" t="str">
        <f aca="false">INDEX(Lookup!$B$4:$B$18,MATCH(C1670,Lookup!$A$4:$A$18,0))</f>
        <v>India</v>
      </c>
      <c r="S1670" s="20" t="n">
        <f aca="false">INDEX(Lookup!$D$4:$D$18,MATCH(C1670,Lookup!$A$4:$A$18,0))</f>
        <v>0.012</v>
      </c>
      <c r="T1670" s="21" t="n">
        <f aca="false">ROUND(P1670*S1670,2)</f>
        <v>7.2</v>
      </c>
      <c r="U1670" s="21" t="n">
        <f aca="false">IF(T1670&lt;=10,1,IF(T1670&lt;=20,2,IF(T1670&lt;=30,3,IF(T1670&lt;=40,4,IF(T1670&lt;=50,5,IF(T1670&lt;=100,6,IF(T1670&lt;=250,7,8)))))))</f>
        <v>1</v>
      </c>
      <c r="V1670" s="21" t="n">
        <f aca="false">IF(AND(OR(Dashboard!$T$3="All",R1670=Dashboard!$T$3),OR(Dashboard!$T$4="All",D1670=Dashboard!$T$4)),1,0)</f>
        <v>1</v>
      </c>
      <c r="W1670" s="21" t="n">
        <f aca="false">IF(V1670=1,T1670+ROW()/10000000,0)</f>
        <v>7.200167</v>
      </c>
    </row>
    <row r="1671" customFormat="false" ht="15" hidden="false" customHeight="false" outlineLevel="0" collapsed="false">
      <c r="A1671" s="0" t="n">
        <v>18463993</v>
      </c>
      <c r="B1671" s="0" t="s">
        <v>4789</v>
      </c>
      <c r="C1671" s="0" t="n">
        <v>1</v>
      </c>
      <c r="D1671" s="0" t="s">
        <v>3667</v>
      </c>
      <c r="E1671" s="0" t="s">
        <v>4790</v>
      </c>
      <c r="F1671" s="0" t="s">
        <v>4732</v>
      </c>
      <c r="G1671" s="0" t="s">
        <v>4733</v>
      </c>
      <c r="H1671" s="0" t="s">
        <v>3142</v>
      </c>
      <c r="I1671" s="0" t="s">
        <v>2123</v>
      </c>
      <c r="J1671" s="0" t="s">
        <v>47</v>
      </c>
      <c r="K1671" s="0" t="s">
        <v>47</v>
      </c>
      <c r="L1671" s="0" t="s">
        <v>47</v>
      </c>
      <c r="M1671" s="0" t="s">
        <v>47</v>
      </c>
      <c r="N1671" s="0" t="n">
        <v>1</v>
      </c>
      <c r="O1671" s="0" t="n">
        <v>0</v>
      </c>
      <c r="P1671" s="0" t="n">
        <v>150</v>
      </c>
      <c r="Q1671" s="0" t="n">
        <v>1</v>
      </c>
      <c r="R1671" s="0" t="str">
        <f aca="false">INDEX(Lookup!$B$4:$B$18,MATCH(C1671,Lookup!$A$4:$A$18,0))</f>
        <v>India</v>
      </c>
      <c r="S1671" s="20" t="n">
        <f aca="false">INDEX(Lookup!$D$4:$D$18,MATCH(C1671,Lookup!$A$4:$A$18,0))</f>
        <v>0.012</v>
      </c>
      <c r="T1671" s="21" t="n">
        <f aca="false">ROUND(P1671*S1671,2)</f>
        <v>1.8</v>
      </c>
      <c r="U1671" s="21" t="n">
        <f aca="false">IF(T1671&lt;=10,1,IF(T1671&lt;=20,2,IF(T1671&lt;=30,3,IF(T1671&lt;=40,4,IF(T1671&lt;=50,5,IF(T1671&lt;=100,6,IF(T1671&lt;=250,7,8)))))))</f>
        <v>1</v>
      </c>
      <c r="V1671" s="21" t="n">
        <f aca="false">IF(AND(OR(Dashboard!$T$3="All",R1671=Dashboard!$T$3),OR(Dashboard!$T$4="All",D1671=Dashboard!$T$4)),1,0)</f>
        <v>1</v>
      </c>
      <c r="W1671" s="21" t="n">
        <f aca="false">IF(V1671=1,T1671+ROW()/10000000,0)</f>
        <v>1.8001671</v>
      </c>
    </row>
    <row r="1672" customFormat="false" ht="15" hidden="false" customHeight="false" outlineLevel="0" collapsed="false">
      <c r="A1672" s="0" t="n">
        <v>18476498</v>
      </c>
      <c r="B1672" s="0" t="s">
        <v>4791</v>
      </c>
      <c r="C1672" s="0" t="n">
        <v>1</v>
      </c>
      <c r="D1672" s="0" t="s">
        <v>3667</v>
      </c>
      <c r="E1672" s="0" t="s">
        <v>4792</v>
      </c>
      <c r="F1672" s="0" t="s">
        <v>4732</v>
      </c>
      <c r="G1672" s="0" t="s">
        <v>4733</v>
      </c>
      <c r="H1672" s="0" t="s">
        <v>2288</v>
      </c>
      <c r="I1672" s="0" t="s">
        <v>2123</v>
      </c>
      <c r="J1672" s="0" t="s">
        <v>47</v>
      </c>
      <c r="K1672" s="0" t="s">
        <v>47</v>
      </c>
      <c r="L1672" s="0" t="s">
        <v>47</v>
      </c>
      <c r="M1672" s="0" t="s">
        <v>47</v>
      </c>
      <c r="N1672" s="0" t="n">
        <v>1</v>
      </c>
      <c r="O1672" s="0" t="n">
        <v>1</v>
      </c>
      <c r="P1672" s="0" t="n">
        <v>250</v>
      </c>
      <c r="Q1672" s="0" t="n">
        <v>1</v>
      </c>
      <c r="R1672" s="0" t="str">
        <f aca="false">INDEX(Lookup!$B$4:$B$18,MATCH(C1672,Lookup!$A$4:$A$18,0))</f>
        <v>India</v>
      </c>
      <c r="S1672" s="20" t="n">
        <f aca="false">INDEX(Lookup!$D$4:$D$18,MATCH(C1672,Lookup!$A$4:$A$18,0))</f>
        <v>0.012</v>
      </c>
      <c r="T1672" s="21" t="n">
        <f aca="false">ROUND(P1672*S1672,2)</f>
        <v>3</v>
      </c>
      <c r="U1672" s="21" t="n">
        <f aca="false">IF(T1672&lt;=10,1,IF(T1672&lt;=20,2,IF(T1672&lt;=30,3,IF(T1672&lt;=40,4,IF(T1672&lt;=50,5,IF(T1672&lt;=100,6,IF(T1672&lt;=250,7,8)))))))</f>
        <v>1</v>
      </c>
      <c r="V1672" s="21" t="n">
        <f aca="false">IF(AND(OR(Dashboard!$T$3="All",R1672=Dashboard!$T$3),OR(Dashboard!$T$4="All",D1672=Dashboard!$T$4)),1,0)</f>
        <v>1</v>
      </c>
      <c r="W1672" s="21" t="n">
        <f aca="false">IF(V1672=1,T1672+ROW()/10000000,0)</f>
        <v>3.0001672</v>
      </c>
    </row>
    <row r="1673" customFormat="false" ht="15" hidden="false" customHeight="false" outlineLevel="0" collapsed="false">
      <c r="A1673" s="0" t="n">
        <v>18471248</v>
      </c>
      <c r="B1673" s="0" t="s">
        <v>4793</v>
      </c>
      <c r="C1673" s="0" t="n">
        <v>1</v>
      </c>
      <c r="D1673" s="0" t="s">
        <v>3667</v>
      </c>
      <c r="E1673" s="0" t="s">
        <v>4794</v>
      </c>
      <c r="F1673" s="0" t="s">
        <v>4732</v>
      </c>
      <c r="G1673" s="0" t="s">
        <v>4733</v>
      </c>
      <c r="H1673" s="0" t="s">
        <v>2464</v>
      </c>
      <c r="I1673" s="0" t="s">
        <v>2123</v>
      </c>
      <c r="J1673" s="0" t="s">
        <v>47</v>
      </c>
      <c r="K1673" s="0" t="s">
        <v>47</v>
      </c>
      <c r="L1673" s="0" t="s">
        <v>47</v>
      </c>
      <c r="M1673" s="0" t="s">
        <v>47</v>
      </c>
      <c r="N1673" s="0" t="n">
        <v>1</v>
      </c>
      <c r="O1673" s="0" t="n">
        <v>0</v>
      </c>
      <c r="P1673" s="0" t="n">
        <v>450</v>
      </c>
      <c r="Q1673" s="0" t="n">
        <v>1</v>
      </c>
      <c r="R1673" s="0" t="str">
        <f aca="false">INDEX(Lookup!$B$4:$B$18,MATCH(C1673,Lookup!$A$4:$A$18,0))</f>
        <v>India</v>
      </c>
      <c r="S1673" s="20" t="n">
        <f aca="false">INDEX(Lookup!$D$4:$D$18,MATCH(C1673,Lookup!$A$4:$A$18,0))</f>
        <v>0.012</v>
      </c>
      <c r="T1673" s="21" t="n">
        <f aca="false">ROUND(P1673*S1673,2)</f>
        <v>5.4</v>
      </c>
      <c r="U1673" s="21" t="n">
        <f aca="false">IF(T1673&lt;=10,1,IF(T1673&lt;=20,2,IF(T1673&lt;=30,3,IF(T1673&lt;=40,4,IF(T1673&lt;=50,5,IF(T1673&lt;=100,6,IF(T1673&lt;=250,7,8)))))))</f>
        <v>1</v>
      </c>
      <c r="V1673" s="21" t="n">
        <f aca="false">IF(AND(OR(Dashboard!$T$3="All",R1673=Dashboard!$T$3),OR(Dashboard!$T$4="All",D1673=Dashboard!$T$4)),1,0)</f>
        <v>1</v>
      </c>
      <c r="W1673" s="21" t="n">
        <f aca="false">IF(V1673=1,T1673+ROW()/10000000,0)</f>
        <v>5.4001673</v>
      </c>
    </row>
    <row r="1674" customFormat="false" ht="15" hidden="false" customHeight="false" outlineLevel="0" collapsed="false">
      <c r="A1674" s="0" t="n">
        <v>18464002</v>
      </c>
      <c r="B1674" s="0" t="s">
        <v>4795</v>
      </c>
      <c r="C1674" s="0" t="n">
        <v>1</v>
      </c>
      <c r="D1674" s="0" t="s">
        <v>3667</v>
      </c>
      <c r="E1674" s="0" t="s">
        <v>4796</v>
      </c>
      <c r="F1674" s="0" t="s">
        <v>4732</v>
      </c>
      <c r="G1674" s="0" t="s">
        <v>4733</v>
      </c>
      <c r="H1674" s="0" t="s">
        <v>3129</v>
      </c>
      <c r="I1674" s="0" t="s">
        <v>2123</v>
      </c>
      <c r="J1674" s="0" t="s">
        <v>47</v>
      </c>
      <c r="K1674" s="0" t="s">
        <v>47</v>
      </c>
      <c r="L1674" s="0" t="s">
        <v>47</v>
      </c>
      <c r="M1674" s="0" t="s">
        <v>47</v>
      </c>
      <c r="N1674" s="0" t="n">
        <v>1</v>
      </c>
      <c r="O1674" s="0" t="n">
        <v>2</v>
      </c>
      <c r="P1674" s="0" t="n">
        <v>400</v>
      </c>
      <c r="Q1674" s="0" t="n">
        <v>1</v>
      </c>
      <c r="R1674" s="0" t="str">
        <f aca="false">INDEX(Lookup!$B$4:$B$18,MATCH(C1674,Lookup!$A$4:$A$18,0))</f>
        <v>India</v>
      </c>
      <c r="S1674" s="20" t="n">
        <f aca="false">INDEX(Lookup!$D$4:$D$18,MATCH(C1674,Lookup!$A$4:$A$18,0))</f>
        <v>0.012</v>
      </c>
      <c r="T1674" s="21" t="n">
        <f aca="false">ROUND(P1674*S1674,2)</f>
        <v>4.8</v>
      </c>
      <c r="U1674" s="21" t="n">
        <f aca="false">IF(T1674&lt;=10,1,IF(T1674&lt;=20,2,IF(T1674&lt;=30,3,IF(T1674&lt;=40,4,IF(T1674&lt;=50,5,IF(T1674&lt;=100,6,IF(T1674&lt;=250,7,8)))))))</f>
        <v>1</v>
      </c>
      <c r="V1674" s="21" t="n">
        <f aca="false">IF(AND(OR(Dashboard!$T$3="All",R1674=Dashboard!$T$3),OR(Dashboard!$T$4="All",D1674=Dashboard!$T$4)),1,0)</f>
        <v>1</v>
      </c>
      <c r="W1674" s="21" t="n">
        <f aca="false">IF(V1674=1,T1674+ROW()/10000000,0)</f>
        <v>4.8001674</v>
      </c>
    </row>
    <row r="1675" customFormat="false" ht="15" hidden="false" customHeight="false" outlineLevel="0" collapsed="false">
      <c r="A1675" s="0" t="n">
        <v>18478377</v>
      </c>
      <c r="B1675" s="0" t="s">
        <v>4797</v>
      </c>
      <c r="C1675" s="0" t="n">
        <v>1</v>
      </c>
      <c r="D1675" s="0" t="s">
        <v>3667</v>
      </c>
      <c r="E1675" s="0" t="s">
        <v>4798</v>
      </c>
      <c r="F1675" s="0" t="s">
        <v>4732</v>
      </c>
      <c r="G1675" s="0" t="s">
        <v>4733</v>
      </c>
      <c r="H1675" s="0" t="s">
        <v>2293</v>
      </c>
      <c r="I1675" s="0" t="s">
        <v>2123</v>
      </c>
      <c r="J1675" s="0" t="s">
        <v>47</v>
      </c>
      <c r="K1675" s="0" t="s">
        <v>47</v>
      </c>
      <c r="L1675" s="0" t="s">
        <v>47</v>
      </c>
      <c r="M1675" s="0" t="s">
        <v>47</v>
      </c>
      <c r="N1675" s="0" t="n">
        <v>2</v>
      </c>
      <c r="O1675" s="0" t="n">
        <v>0</v>
      </c>
      <c r="P1675" s="0" t="n">
        <v>600</v>
      </c>
      <c r="Q1675" s="0" t="n">
        <v>1</v>
      </c>
      <c r="R1675" s="0" t="str">
        <f aca="false">INDEX(Lookup!$B$4:$B$18,MATCH(C1675,Lookup!$A$4:$A$18,0))</f>
        <v>India</v>
      </c>
      <c r="S1675" s="20" t="n">
        <f aca="false">INDEX(Lookup!$D$4:$D$18,MATCH(C1675,Lookup!$A$4:$A$18,0))</f>
        <v>0.012</v>
      </c>
      <c r="T1675" s="21" t="n">
        <f aca="false">ROUND(P1675*S1675,2)</f>
        <v>7.2</v>
      </c>
      <c r="U1675" s="21" t="n">
        <f aca="false">IF(T1675&lt;=10,1,IF(T1675&lt;=20,2,IF(T1675&lt;=30,3,IF(T1675&lt;=40,4,IF(T1675&lt;=50,5,IF(T1675&lt;=100,6,IF(T1675&lt;=250,7,8)))))))</f>
        <v>1</v>
      </c>
      <c r="V1675" s="21" t="n">
        <f aca="false">IF(AND(OR(Dashboard!$T$3="All",R1675=Dashboard!$T$3),OR(Dashboard!$T$4="All",D1675=Dashboard!$T$4)),1,0)</f>
        <v>1</v>
      </c>
      <c r="W1675" s="21" t="n">
        <f aca="false">IF(V1675=1,T1675+ROW()/10000000,0)</f>
        <v>7.2001675</v>
      </c>
    </row>
    <row r="1676" customFormat="false" ht="15" hidden="false" customHeight="false" outlineLevel="0" collapsed="false">
      <c r="A1676" s="0" t="n">
        <v>18244261</v>
      </c>
      <c r="B1676" s="0" t="s">
        <v>4799</v>
      </c>
      <c r="C1676" s="0" t="n">
        <v>1</v>
      </c>
      <c r="D1676" s="0" t="s">
        <v>3667</v>
      </c>
      <c r="E1676" s="0" t="s">
        <v>4800</v>
      </c>
      <c r="F1676" s="0" t="s">
        <v>4732</v>
      </c>
      <c r="G1676" s="0" t="s">
        <v>4733</v>
      </c>
      <c r="H1676" s="0" t="s">
        <v>2359</v>
      </c>
      <c r="I1676" s="0" t="s">
        <v>2123</v>
      </c>
      <c r="J1676" s="0" t="s">
        <v>47</v>
      </c>
      <c r="K1676" s="0" t="s">
        <v>47</v>
      </c>
      <c r="L1676" s="0" t="s">
        <v>47</v>
      </c>
      <c r="M1676" s="0" t="s">
        <v>47</v>
      </c>
      <c r="N1676" s="0" t="n">
        <v>1</v>
      </c>
      <c r="O1676" s="0" t="n">
        <v>1</v>
      </c>
      <c r="P1676" s="0" t="n">
        <v>400</v>
      </c>
      <c r="Q1676" s="0" t="n">
        <v>1</v>
      </c>
      <c r="R1676" s="0" t="str">
        <f aca="false">INDEX(Lookup!$B$4:$B$18,MATCH(C1676,Lookup!$A$4:$A$18,0))</f>
        <v>India</v>
      </c>
      <c r="S1676" s="20" t="n">
        <f aca="false">INDEX(Lookup!$D$4:$D$18,MATCH(C1676,Lookup!$A$4:$A$18,0))</f>
        <v>0.012</v>
      </c>
      <c r="T1676" s="21" t="n">
        <f aca="false">ROUND(P1676*S1676,2)</f>
        <v>4.8</v>
      </c>
      <c r="U1676" s="21" t="n">
        <f aca="false">IF(T1676&lt;=10,1,IF(T1676&lt;=20,2,IF(T1676&lt;=30,3,IF(T1676&lt;=40,4,IF(T1676&lt;=50,5,IF(T1676&lt;=100,6,IF(T1676&lt;=250,7,8)))))))</f>
        <v>1</v>
      </c>
      <c r="V1676" s="21" t="n">
        <f aca="false">IF(AND(OR(Dashboard!$T$3="All",R1676=Dashboard!$T$3),OR(Dashboard!$T$4="All",D1676=Dashboard!$T$4)),1,0)</f>
        <v>1</v>
      </c>
      <c r="W1676" s="21" t="n">
        <f aca="false">IF(V1676=1,T1676+ROW()/10000000,0)</f>
        <v>4.8001676</v>
      </c>
    </row>
    <row r="1677" customFormat="false" ht="15" hidden="false" customHeight="false" outlineLevel="0" collapsed="false">
      <c r="A1677" s="0" t="n">
        <v>18274332</v>
      </c>
      <c r="B1677" s="0" t="s">
        <v>4801</v>
      </c>
      <c r="C1677" s="0" t="n">
        <v>1</v>
      </c>
      <c r="D1677" s="0" t="s">
        <v>3667</v>
      </c>
      <c r="E1677" s="0" t="s">
        <v>4802</v>
      </c>
      <c r="F1677" s="0" t="s">
        <v>4732</v>
      </c>
      <c r="G1677" s="0" t="s">
        <v>4733</v>
      </c>
      <c r="H1677" s="0" t="s">
        <v>2868</v>
      </c>
      <c r="I1677" s="0" t="s">
        <v>2123</v>
      </c>
      <c r="J1677" s="0" t="s">
        <v>47</v>
      </c>
      <c r="K1677" s="0" t="s">
        <v>47</v>
      </c>
      <c r="L1677" s="0" t="s">
        <v>47</v>
      </c>
      <c r="M1677" s="0" t="s">
        <v>47</v>
      </c>
      <c r="N1677" s="0" t="n">
        <v>1</v>
      </c>
      <c r="O1677" s="0" t="n">
        <v>2</v>
      </c>
      <c r="P1677" s="0" t="n">
        <v>200</v>
      </c>
      <c r="Q1677" s="0" t="n">
        <v>1</v>
      </c>
      <c r="R1677" s="0" t="str">
        <f aca="false">INDEX(Lookup!$B$4:$B$18,MATCH(C1677,Lookup!$A$4:$A$18,0))</f>
        <v>India</v>
      </c>
      <c r="S1677" s="20" t="n">
        <f aca="false">INDEX(Lookup!$D$4:$D$18,MATCH(C1677,Lookup!$A$4:$A$18,0))</f>
        <v>0.012</v>
      </c>
      <c r="T1677" s="21" t="n">
        <f aca="false">ROUND(P1677*S1677,2)</f>
        <v>2.4</v>
      </c>
      <c r="U1677" s="21" t="n">
        <f aca="false">IF(T1677&lt;=10,1,IF(T1677&lt;=20,2,IF(T1677&lt;=30,3,IF(T1677&lt;=40,4,IF(T1677&lt;=50,5,IF(T1677&lt;=100,6,IF(T1677&lt;=250,7,8)))))))</f>
        <v>1</v>
      </c>
      <c r="V1677" s="21" t="n">
        <f aca="false">IF(AND(OR(Dashboard!$T$3="All",R1677=Dashboard!$T$3),OR(Dashboard!$T$4="All",D1677=Dashboard!$T$4)),1,0)</f>
        <v>1</v>
      </c>
      <c r="W1677" s="21" t="n">
        <f aca="false">IF(V1677=1,T1677+ROW()/10000000,0)</f>
        <v>2.4001677</v>
      </c>
    </row>
    <row r="1678" customFormat="false" ht="15" hidden="false" customHeight="false" outlineLevel="0" collapsed="false">
      <c r="A1678" s="0" t="n">
        <v>18460280</v>
      </c>
      <c r="B1678" s="0" t="s">
        <v>4803</v>
      </c>
      <c r="C1678" s="0" t="n">
        <v>1</v>
      </c>
      <c r="D1678" s="0" t="s">
        <v>3667</v>
      </c>
      <c r="E1678" s="0" t="s">
        <v>4804</v>
      </c>
      <c r="F1678" s="0" t="s">
        <v>4732</v>
      </c>
      <c r="G1678" s="0" t="s">
        <v>4733</v>
      </c>
      <c r="H1678" s="0" t="s">
        <v>2868</v>
      </c>
      <c r="I1678" s="0" t="s">
        <v>2123</v>
      </c>
      <c r="J1678" s="0" t="s">
        <v>47</v>
      </c>
      <c r="K1678" s="0" t="s">
        <v>47</v>
      </c>
      <c r="L1678" s="0" t="s">
        <v>47</v>
      </c>
      <c r="M1678" s="0" t="s">
        <v>47</v>
      </c>
      <c r="N1678" s="0" t="n">
        <v>2</v>
      </c>
      <c r="O1678" s="0" t="n">
        <v>0</v>
      </c>
      <c r="P1678" s="0" t="n">
        <v>700</v>
      </c>
      <c r="Q1678" s="0" t="n">
        <v>1</v>
      </c>
      <c r="R1678" s="0" t="str">
        <f aca="false">INDEX(Lookup!$B$4:$B$18,MATCH(C1678,Lookup!$A$4:$A$18,0))</f>
        <v>India</v>
      </c>
      <c r="S1678" s="20" t="n">
        <f aca="false">INDEX(Lookup!$D$4:$D$18,MATCH(C1678,Lookup!$A$4:$A$18,0))</f>
        <v>0.012</v>
      </c>
      <c r="T1678" s="21" t="n">
        <f aca="false">ROUND(P1678*S1678,2)</f>
        <v>8.4</v>
      </c>
      <c r="U1678" s="21" t="n">
        <f aca="false">IF(T1678&lt;=10,1,IF(T1678&lt;=20,2,IF(T1678&lt;=30,3,IF(T1678&lt;=40,4,IF(T1678&lt;=50,5,IF(T1678&lt;=100,6,IF(T1678&lt;=250,7,8)))))))</f>
        <v>1</v>
      </c>
      <c r="V1678" s="21" t="n">
        <f aca="false">IF(AND(OR(Dashboard!$T$3="All",R1678=Dashboard!$T$3),OR(Dashboard!$T$4="All",D1678=Dashboard!$T$4)),1,0)</f>
        <v>1</v>
      </c>
      <c r="W1678" s="21" t="n">
        <f aca="false">IF(V1678=1,T1678+ROW()/10000000,0)</f>
        <v>8.4001678</v>
      </c>
    </row>
    <row r="1679" customFormat="false" ht="15" hidden="false" customHeight="false" outlineLevel="0" collapsed="false">
      <c r="A1679" s="0" t="n">
        <v>18263500</v>
      </c>
      <c r="B1679" s="0" t="s">
        <v>4805</v>
      </c>
      <c r="C1679" s="0" t="n">
        <v>1</v>
      </c>
      <c r="D1679" s="0" t="s">
        <v>3667</v>
      </c>
      <c r="E1679" s="0" t="s">
        <v>4806</v>
      </c>
      <c r="F1679" s="0" t="s">
        <v>4732</v>
      </c>
      <c r="G1679" s="0" t="s">
        <v>4733</v>
      </c>
      <c r="H1679" s="0" t="s">
        <v>2128</v>
      </c>
      <c r="I1679" s="0" t="s">
        <v>2123</v>
      </c>
      <c r="J1679" s="0" t="s">
        <v>47</v>
      </c>
      <c r="K1679" s="0" t="s">
        <v>47</v>
      </c>
      <c r="L1679" s="0" t="s">
        <v>47</v>
      </c>
      <c r="M1679" s="0" t="s">
        <v>47</v>
      </c>
      <c r="N1679" s="0" t="n">
        <v>1</v>
      </c>
      <c r="O1679" s="0" t="n">
        <v>0</v>
      </c>
      <c r="P1679" s="0" t="n">
        <v>150</v>
      </c>
      <c r="Q1679" s="0" t="n">
        <v>1</v>
      </c>
      <c r="R1679" s="0" t="str">
        <f aca="false">INDEX(Lookup!$B$4:$B$18,MATCH(C1679,Lookup!$A$4:$A$18,0))</f>
        <v>India</v>
      </c>
      <c r="S1679" s="20" t="n">
        <f aca="false">INDEX(Lookup!$D$4:$D$18,MATCH(C1679,Lookup!$A$4:$A$18,0))</f>
        <v>0.012</v>
      </c>
      <c r="T1679" s="21" t="n">
        <f aca="false">ROUND(P1679*S1679,2)</f>
        <v>1.8</v>
      </c>
      <c r="U1679" s="21" t="n">
        <f aca="false">IF(T1679&lt;=10,1,IF(T1679&lt;=20,2,IF(T1679&lt;=30,3,IF(T1679&lt;=40,4,IF(T1679&lt;=50,5,IF(T1679&lt;=100,6,IF(T1679&lt;=250,7,8)))))))</f>
        <v>1</v>
      </c>
      <c r="V1679" s="21" t="n">
        <f aca="false">IF(AND(OR(Dashboard!$T$3="All",R1679=Dashboard!$T$3),OR(Dashboard!$T$4="All",D1679=Dashboard!$T$4)),1,0)</f>
        <v>1</v>
      </c>
      <c r="W1679" s="21" t="n">
        <f aca="false">IF(V1679=1,T1679+ROW()/10000000,0)</f>
        <v>1.8001679</v>
      </c>
    </row>
    <row r="1680" customFormat="false" ht="15" hidden="false" customHeight="false" outlineLevel="0" collapsed="false">
      <c r="A1680" s="0" t="n">
        <v>18463994</v>
      </c>
      <c r="B1680" s="0" t="s">
        <v>4807</v>
      </c>
      <c r="C1680" s="0" t="n">
        <v>1</v>
      </c>
      <c r="D1680" s="0" t="s">
        <v>3667</v>
      </c>
      <c r="E1680" s="0" t="s">
        <v>4808</v>
      </c>
      <c r="F1680" s="0" t="s">
        <v>4732</v>
      </c>
      <c r="G1680" s="0" t="s">
        <v>4733</v>
      </c>
      <c r="H1680" s="0" t="s">
        <v>2288</v>
      </c>
      <c r="I1680" s="0" t="s">
        <v>2123</v>
      </c>
      <c r="J1680" s="0" t="s">
        <v>47</v>
      </c>
      <c r="K1680" s="0" t="s">
        <v>47</v>
      </c>
      <c r="L1680" s="0" t="s">
        <v>47</v>
      </c>
      <c r="M1680" s="0" t="s">
        <v>47</v>
      </c>
      <c r="N1680" s="0" t="n">
        <v>2</v>
      </c>
      <c r="O1680" s="0" t="n">
        <v>0</v>
      </c>
      <c r="P1680" s="0" t="n">
        <v>600</v>
      </c>
      <c r="Q1680" s="0" t="n">
        <v>1</v>
      </c>
      <c r="R1680" s="0" t="str">
        <f aca="false">INDEX(Lookup!$B$4:$B$18,MATCH(C1680,Lookup!$A$4:$A$18,0))</f>
        <v>India</v>
      </c>
      <c r="S1680" s="20" t="n">
        <f aca="false">INDEX(Lookup!$D$4:$D$18,MATCH(C1680,Lookup!$A$4:$A$18,0))</f>
        <v>0.012</v>
      </c>
      <c r="T1680" s="21" t="n">
        <f aca="false">ROUND(P1680*S1680,2)</f>
        <v>7.2</v>
      </c>
      <c r="U1680" s="21" t="n">
        <f aca="false">IF(T1680&lt;=10,1,IF(T1680&lt;=20,2,IF(T1680&lt;=30,3,IF(T1680&lt;=40,4,IF(T1680&lt;=50,5,IF(T1680&lt;=100,6,IF(T1680&lt;=250,7,8)))))))</f>
        <v>1</v>
      </c>
      <c r="V1680" s="21" t="n">
        <f aca="false">IF(AND(OR(Dashboard!$T$3="All",R1680=Dashboard!$T$3),OR(Dashboard!$T$4="All",D1680=Dashboard!$T$4)),1,0)</f>
        <v>1</v>
      </c>
      <c r="W1680" s="21" t="n">
        <f aca="false">IF(V1680=1,T1680+ROW()/10000000,0)</f>
        <v>7.200168</v>
      </c>
    </row>
    <row r="1681" customFormat="false" ht="15" hidden="false" customHeight="false" outlineLevel="0" collapsed="false">
      <c r="A1681" s="0" t="n">
        <v>18449816</v>
      </c>
      <c r="B1681" s="0" t="s">
        <v>4809</v>
      </c>
      <c r="C1681" s="0" t="n">
        <v>1</v>
      </c>
      <c r="D1681" s="0" t="s">
        <v>3667</v>
      </c>
      <c r="E1681" s="0" t="s">
        <v>4810</v>
      </c>
      <c r="F1681" s="0" t="s">
        <v>4732</v>
      </c>
      <c r="G1681" s="0" t="s">
        <v>4733</v>
      </c>
      <c r="H1681" s="0" t="s">
        <v>3392</v>
      </c>
      <c r="I1681" s="0" t="s">
        <v>2123</v>
      </c>
      <c r="J1681" s="0" t="s">
        <v>47</v>
      </c>
      <c r="K1681" s="0" t="s">
        <v>47</v>
      </c>
      <c r="L1681" s="0" t="s">
        <v>47</v>
      </c>
      <c r="M1681" s="0" t="s">
        <v>47</v>
      </c>
      <c r="N1681" s="0" t="n">
        <v>2</v>
      </c>
      <c r="O1681" s="0" t="n">
        <v>1</v>
      </c>
      <c r="P1681" s="0" t="n">
        <v>600</v>
      </c>
      <c r="Q1681" s="0" t="n">
        <v>1</v>
      </c>
      <c r="R1681" s="0" t="str">
        <f aca="false">INDEX(Lookup!$B$4:$B$18,MATCH(C1681,Lookup!$A$4:$A$18,0))</f>
        <v>India</v>
      </c>
      <c r="S1681" s="20" t="n">
        <f aca="false">INDEX(Lookup!$D$4:$D$18,MATCH(C1681,Lookup!$A$4:$A$18,0))</f>
        <v>0.012</v>
      </c>
      <c r="T1681" s="21" t="n">
        <f aca="false">ROUND(P1681*S1681,2)</f>
        <v>7.2</v>
      </c>
      <c r="U1681" s="21" t="n">
        <f aca="false">IF(T1681&lt;=10,1,IF(T1681&lt;=20,2,IF(T1681&lt;=30,3,IF(T1681&lt;=40,4,IF(T1681&lt;=50,5,IF(T1681&lt;=100,6,IF(T1681&lt;=250,7,8)))))))</f>
        <v>1</v>
      </c>
      <c r="V1681" s="21" t="n">
        <f aca="false">IF(AND(OR(Dashboard!$T$3="All",R1681=Dashboard!$T$3),OR(Dashboard!$T$4="All",D1681=Dashboard!$T$4)),1,0)</f>
        <v>1</v>
      </c>
      <c r="W1681" s="21" t="n">
        <f aca="false">IF(V1681=1,T1681+ROW()/10000000,0)</f>
        <v>7.2001681</v>
      </c>
    </row>
    <row r="1682" customFormat="false" ht="15" hidden="false" customHeight="false" outlineLevel="0" collapsed="false">
      <c r="A1682" s="0" t="n">
        <v>309341</v>
      </c>
      <c r="B1682" s="0" t="s">
        <v>4811</v>
      </c>
      <c r="C1682" s="0" t="n">
        <v>1</v>
      </c>
      <c r="D1682" s="0" t="s">
        <v>3667</v>
      </c>
      <c r="E1682" s="0" t="s">
        <v>4812</v>
      </c>
      <c r="F1682" s="0" t="s">
        <v>4732</v>
      </c>
      <c r="G1682" s="0" t="s">
        <v>4733</v>
      </c>
      <c r="H1682" s="0" t="s">
        <v>2128</v>
      </c>
      <c r="I1682" s="0" t="s">
        <v>2123</v>
      </c>
      <c r="J1682" s="0" t="s">
        <v>47</v>
      </c>
      <c r="K1682" s="0" t="s">
        <v>47</v>
      </c>
      <c r="L1682" s="0" t="s">
        <v>47</v>
      </c>
      <c r="M1682" s="0" t="s">
        <v>47</v>
      </c>
      <c r="N1682" s="0" t="n">
        <v>1</v>
      </c>
      <c r="O1682" s="0" t="n">
        <v>2</v>
      </c>
      <c r="P1682" s="0" t="n">
        <v>300</v>
      </c>
      <c r="Q1682" s="0" t="n">
        <v>1</v>
      </c>
      <c r="R1682" s="0" t="str">
        <f aca="false">INDEX(Lookup!$B$4:$B$18,MATCH(C1682,Lookup!$A$4:$A$18,0))</f>
        <v>India</v>
      </c>
      <c r="S1682" s="20" t="n">
        <f aca="false">INDEX(Lookup!$D$4:$D$18,MATCH(C1682,Lookup!$A$4:$A$18,0))</f>
        <v>0.012</v>
      </c>
      <c r="T1682" s="21" t="n">
        <f aca="false">ROUND(P1682*S1682,2)</f>
        <v>3.6</v>
      </c>
      <c r="U1682" s="21" t="n">
        <f aca="false">IF(T1682&lt;=10,1,IF(T1682&lt;=20,2,IF(T1682&lt;=30,3,IF(T1682&lt;=40,4,IF(T1682&lt;=50,5,IF(T1682&lt;=100,6,IF(T1682&lt;=250,7,8)))))))</f>
        <v>1</v>
      </c>
      <c r="V1682" s="21" t="n">
        <f aca="false">IF(AND(OR(Dashboard!$T$3="All",R1682=Dashboard!$T$3),OR(Dashboard!$T$4="All",D1682=Dashboard!$T$4)),1,0)</f>
        <v>1</v>
      </c>
      <c r="W1682" s="21" t="n">
        <f aca="false">IF(V1682=1,T1682+ROW()/10000000,0)</f>
        <v>3.6001682</v>
      </c>
    </row>
    <row r="1683" customFormat="false" ht="15" hidden="false" customHeight="false" outlineLevel="0" collapsed="false">
      <c r="A1683" s="0" t="n">
        <v>18423904</v>
      </c>
      <c r="B1683" s="0" t="s">
        <v>4813</v>
      </c>
      <c r="C1683" s="0" t="n">
        <v>1</v>
      </c>
      <c r="D1683" s="0" t="s">
        <v>3667</v>
      </c>
      <c r="E1683" s="0" t="s">
        <v>4814</v>
      </c>
      <c r="F1683" s="0" t="s">
        <v>4732</v>
      </c>
      <c r="G1683" s="0" t="s">
        <v>4733</v>
      </c>
      <c r="H1683" s="0" t="s">
        <v>2293</v>
      </c>
      <c r="I1683" s="0" t="s">
        <v>2123</v>
      </c>
      <c r="J1683" s="0" t="s">
        <v>47</v>
      </c>
      <c r="K1683" s="0" t="s">
        <v>47</v>
      </c>
      <c r="L1683" s="0" t="s">
        <v>47</v>
      </c>
      <c r="M1683" s="0" t="s">
        <v>47</v>
      </c>
      <c r="N1683" s="0" t="n">
        <v>1</v>
      </c>
      <c r="O1683" s="0" t="n">
        <v>2</v>
      </c>
      <c r="P1683" s="0" t="n">
        <v>450</v>
      </c>
      <c r="Q1683" s="0" t="n">
        <v>1</v>
      </c>
      <c r="R1683" s="0" t="str">
        <f aca="false">INDEX(Lookup!$B$4:$B$18,MATCH(C1683,Lookup!$A$4:$A$18,0))</f>
        <v>India</v>
      </c>
      <c r="S1683" s="20" t="n">
        <f aca="false">INDEX(Lookup!$D$4:$D$18,MATCH(C1683,Lookup!$A$4:$A$18,0))</f>
        <v>0.012</v>
      </c>
      <c r="T1683" s="21" t="n">
        <f aca="false">ROUND(P1683*S1683,2)</f>
        <v>5.4</v>
      </c>
      <c r="U1683" s="21" t="n">
        <f aca="false">IF(T1683&lt;=10,1,IF(T1683&lt;=20,2,IF(T1683&lt;=30,3,IF(T1683&lt;=40,4,IF(T1683&lt;=50,5,IF(T1683&lt;=100,6,IF(T1683&lt;=250,7,8)))))))</f>
        <v>1</v>
      </c>
      <c r="V1683" s="21" t="n">
        <f aca="false">IF(AND(OR(Dashboard!$T$3="All",R1683=Dashboard!$T$3),OR(Dashboard!$T$4="All",D1683=Dashboard!$T$4)),1,0)</f>
        <v>1</v>
      </c>
      <c r="W1683" s="21" t="n">
        <f aca="false">IF(V1683=1,T1683+ROW()/10000000,0)</f>
        <v>5.4001683</v>
      </c>
    </row>
    <row r="1684" customFormat="false" ht="15" hidden="false" customHeight="false" outlineLevel="0" collapsed="false">
      <c r="A1684" s="0" t="n">
        <v>18462613</v>
      </c>
      <c r="B1684" s="0" t="s">
        <v>4815</v>
      </c>
      <c r="C1684" s="0" t="n">
        <v>1</v>
      </c>
      <c r="D1684" s="0" t="s">
        <v>3667</v>
      </c>
      <c r="E1684" s="0" t="s">
        <v>4816</v>
      </c>
      <c r="F1684" s="0" t="s">
        <v>4732</v>
      </c>
      <c r="G1684" s="0" t="s">
        <v>4733</v>
      </c>
      <c r="H1684" s="0" t="s">
        <v>3356</v>
      </c>
      <c r="I1684" s="0" t="s">
        <v>2123</v>
      </c>
      <c r="J1684" s="0" t="s">
        <v>47</v>
      </c>
      <c r="K1684" s="0" t="s">
        <v>47</v>
      </c>
      <c r="L1684" s="0" t="s">
        <v>47</v>
      </c>
      <c r="M1684" s="0" t="s">
        <v>47</v>
      </c>
      <c r="N1684" s="0" t="n">
        <v>1</v>
      </c>
      <c r="O1684" s="0" t="n">
        <v>1</v>
      </c>
      <c r="P1684" s="0" t="n">
        <v>250</v>
      </c>
      <c r="Q1684" s="0" t="n">
        <v>1</v>
      </c>
      <c r="R1684" s="0" t="str">
        <f aca="false">INDEX(Lookup!$B$4:$B$18,MATCH(C1684,Lookup!$A$4:$A$18,0))</f>
        <v>India</v>
      </c>
      <c r="S1684" s="20" t="n">
        <f aca="false">INDEX(Lookup!$D$4:$D$18,MATCH(C1684,Lookup!$A$4:$A$18,0))</f>
        <v>0.012</v>
      </c>
      <c r="T1684" s="21" t="n">
        <f aca="false">ROUND(P1684*S1684,2)</f>
        <v>3</v>
      </c>
      <c r="U1684" s="21" t="n">
        <f aca="false">IF(T1684&lt;=10,1,IF(T1684&lt;=20,2,IF(T1684&lt;=30,3,IF(T1684&lt;=40,4,IF(T1684&lt;=50,5,IF(T1684&lt;=100,6,IF(T1684&lt;=250,7,8)))))))</f>
        <v>1</v>
      </c>
      <c r="V1684" s="21" t="n">
        <f aca="false">IF(AND(OR(Dashboard!$T$3="All",R1684=Dashboard!$T$3),OR(Dashboard!$T$4="All",D1684=Dashboard!$T$4)),1,0)</f>
        <v>1</v>
      </c>
      <c r="W1684" s="21" t="n">
        <f aca="false">IF(V1684=1,T1684+ROW()/10000000,0)</f>
        <v>3.0001684</v>
      </c>
    </row>
    <row r="1685" customFormat="false" ht="15" hidden="false" customHeight="false" outlineLevel="0" collapsed="false">
      <c r="A1685" s="0" t="n">
        <v>18396180</v>
      </c>
      <c r="B1685" s="0" t="s">
        <v>4817</v>
      </c>
      <c r="C1685" s="0" t="n">
        <v>1</v>
      </c>
      <c r="D1685" s="0" t="s">
        <v>3667</v>
      </c>
      <c r="E1685" s="0" t="s">
        <v>4818</v>
      </c>
      <c r="F1685" s="0" t="s">
        <v>4732</v>
      </c>
      <c r="G1685" s="0" t="s">
        <v>4733</v>
      </c>
      <c r="H1685" s="0" t="s">
        <v>2128</v>
      </c>
      <c r="I1685" s="0" t="s">
        <v>2123</v>
      </c>
      <c r="J1685" s="0" t="s">
        <v>47</v>
      </c>
      <c r="K1685" s="0" t="s">
        <v>47</v>
      </c>
      <c r="L1685" s="0" t="s">
        <v>47</v>
      </c>
      <c r="M1685" s="0" t="s">
        <v>47</v>
      </c>
      <c r="N1685" s="0" t="n">
        <v>1</v>
      </c>
      <c r="O1685" s="0" t="n">
        <v>0</v>
      </c>
      <c r="P1685" s="0" t="n">
        <v>400</v>
      </c>
      <c r="Q1685" s="0" t="n">
        <v>1</v>
      </c>
      <c r="R1685" s="0" t="str">
        <f aca="false">INDEX(Lookup!$B$4:$B$18,MATCH(C1685,Lookup!$A$4:$A$18,0))</f>
        <v>India</v>
      </c>
      <c r="S1685" s="20" t="n">
        <f aca="false">INDEX(Lookup!$D$4:$D$18,MATCH(C1685,Lookup!$A$4:$A$18,0))</f>
        <v>0.012</v>
      </c>
      <c r="T1685" s="21" t="n">
        <f aca="false">ROUND(P1685*S1685,2)</f>
        <v>4.8</v>
      </c>
      <c r="U1685" s="21" t="n">
        <f aca="false">IF(T1685&lt;=10,1,IF(T1685&lt;=20,2,IF(T1685&lt;=30,3,IF(T1685&lt;=40,4,IF(T1685&lt;=50,5,IF(T1685&lt;=100,6,IF(T1685&lt;=250,7,8)))))))</f>
        <v>1</v>
      </c>
      <c r="V1685" s="21" t="n">
        <f aca="false">IF(AND(OR(Dashboard!$T$3="All",R1685=Dashboard!$T$3),OR(Dashboard!$T$4="All",D1685=Dashboard!$T$4)),1,0)</f>
        <v>1</v>
      </c>
      <c r="W1685" s="21" t="n">
        <f aca="false">IF(V1685=1,T1685+ROW()/10000000,0)</f>
        <v>4.8001685</v>
      </c>
    </row>
    <row r="1686" customFormat="false" ht="15" hidden="false" customHeight="false" outlineLevel="0" collapsed="false">
      <c r="A1686" s="0" t="n">
        <v>303865</v>
      </c>
      <c r="B1686" s="0" t="s">
        <v>4819</v>
      </c>
      <c r="C1686" s="0" t="n">
        <v>1</v>
      </c>
      <c r="D1686" s="0" t="s">
        <v>3667</v>
      </c>
      <c r="E1686" s="0" t="s">
        <v>4820</v>
      </c>
      <c r="F1686" s="0" t="s">
        <v>4732</v>
      </c>
      <c r="G1686" s="0" t="s">
        <v>4733</v>
      </c>
      <c r="H1686" s="0" t="s">
        <v>2382</v>
      </c>
      <c r="I1686" s="0" t="s">
        <v>2123</v>
      </c>
      <c r="J1686" s="0" t="s">
        <v>47</v>
      </c>
      <c r="K1686" s="0" t="s">
        <v>47</v>
      </c>
      <c r="L1686" s="0" t="s">
        <v>47</v>
      </c>
      <c r="M1686" s="0" t="s">
        <v>47</v>
      </c>
      <c r="N1686" s="0" t="n">
        <v>2</v>
      </c>
      <c r="O1686" s="0" t="n">
        <v>2</v>
      </c>
      <c r="P1686" s="0" t="n">
        <v>500</v>
      </c>
      <c r="Q1686" s="0" t="n">
        <v>1</v>
      </c>
      <c r="R1686" s="0" t="str">
        <f aca="false">INDEX(Lookup!$B$4:$B$18,MATCH(C1686,Lookup!$A$4:$A$18,0))</f>
        <v>India</v>
      </c>
      <c r="S1686" s="20" t="n">
        <f aca="false">INDEX(Lookup!$D$4:$D$18,MATCH(C1686,Lookup!$A$4:$A$18,0))</f>
        <v>0.012</v>
      </c>
      <c r="T1686" s="21" t="n">
        <f aca="false">ROUND(P1686*S1686,2)</f>
        <v>6</v>
      </c>
      <c r="U1686" s="21" t="n">
        <f aca="false">IF(T1686&lt;=10,1,IF(T1686&lt;=20,2,IF(T1686&lt;=30,3,IF(T1686&lt;=40,4,IF(T1686&lt;=50,5,IF(T1686&lt;=100,6,IF(T1686&lt;=250,7,8)))))))</f>
        <v>1</v>
      </c>
      <c r="V1686" s="21" t="n">
        <f aca="false">IF(AND(OR(Dashboard!$T$3="All",R1686=Dashboard!$T$3),OR(Dashboard!$T$4="All",D1686=Dashboard!$T$4)),1,0)</f>
        <v>1</v>
      </c>
      <c r="W1686" s="21" t="n">
        <f aca="false">IF(V1686=1,T1686+ROW()/10000000,0)</f>
        <v>6.0001686</v>
      </c>
    </row>
    <row r="1687" customFormat="false" ht="15" hidden="false" customHeight="false" outlineLevel="0" collapsed="false">
      <c r="A1687" s="0" t="n">
        <v>7096</v>
      </c>
      <c r="B1687" s="0" t="s">
        <v>4821</v>
      </c>
      <c r="C1687" s="0" t="n">
        <v>1</v>
      </c>
      <c r="D1687" s="0" t="s">
        <v>3667</v>
      </c>
      <c r="E1687" s="0" t="s">
        <v>4822</v>
      </c>
      <c r="F1687" s="0" t="s">
        <v>4732</v>
      </c>
      <c r="G1687" s="0" t="s">
        <v>4733</v>
      </c>
      <c r="H1687" s="0" t="s">
        <v>2128</v>
      </c>
      <c r="I1687" s="0" t="s">
        <v>2123</v>
      </c>
      <c r="J1687" s="0" t="s">
        <v>47</v>
      </c>
      <c r="K1687" s="0" t="s">
        <v>47</v>
      </c>
      <c r="L1687" s="0" t="s">
        <v>47</v>
      </c>
      <c r="M1687" s="0" t="s">
        <v>47</v>
      </c>
      <c r="N1687" s="0" t="n">
        <v>1</v>
      </c>
      <c r="O1687" s="0" t="n">
        <v>3</v>
      </c>
      <c r="P1687" s="0" t="n">
        <v>350</v>
      </c>
      <c r="Q1687" s="0" t="n">
        <v>1</v>
      </c>
      <c r="R1687" s="0" t="str">
        <f aca="false">INDEX(Lookup!$B$4:$B$18,MATCH(C1687,Lookup!$A$4:$A$18,0))</f>
        <v>India</v>
      </c>
      <c r="S1687" s="20" t="n">
        <f aca="false">INDEX(Lookup!$D$4:$D$18,MATCH(C1687,Lookup!$A$4:$A$18,0))</f>
        <v>0.012</v>
      </c>
      <c r="T1687" s="21" t="n">
        <f aca="false">ROUND(P1687*S1687,2)</f>
        <v>4.2</v>
      </c>
      <c r="U1687" s="21" t="n">
        <f aca="false">IF(T1687&lt;=10,1,IF(T1687&lt;=20,2,IF(T1687&lt;=30,3,IF(T1687&lt;=40,4,IF(T1687&lt;=50,5,IF(T1687&lt;=100,6,IF(T1687&lt;=250,7,8)))))))</f>
        <v>1</v>
      </c>
      <c r="V1687" s="21" t="n">
        <f aca="false">IF(AND(OR(Dashboard!$T$3="All",R1687=Dashboard!$T$3),OR(Dashboard!$T$4="All",D1687=Dashboard!$T$4)),1,0)</f>
        <v>1</v>
      </c>
      <c r="W1687" s="21" t="n">
        <f aca="false">IF(V1687=1,T1687+ROW()/10000000,0)</f>
        <v>4.2001687</v>
      </c>
    </row>
    <row r="1688" customFormat="false" ht="15" hidden="false" customHeight="false" outlineLevel="0" collapsed="false">
      <c r="A1688" s="0" t="n">
        <v>18463972</v>
      </c>
      <c r="B1688" s="0" t="s">
        <v>4823</v>
      </c>
      <c r="C1688" s="0" t="n">
        <v>1</v>
      </c>
      <c r="D1688" s="0" t="s">
        <v>3667</v>
      </c>
      <c r="E1688" s="0" t="s">
        <v>4800</v>
      </c>
      <c r="F1688" s="0" t="s">
        <v>4732</v>
      </c>
      <c r="G1688" s="0" t="s">
        <v>4733</v>
      </c>
      <c r="H1688" s="0" t="s">
        <v>2349</v>
      </c>
      <c r="I1688" s="0" t="s">
        <v>2123</v>
      </c>
      <c r="J1688" s="0" t="s">
        <v>47</v>
      </c>
      <c r="K1688" s="0" t="s">
        <v>47</v>
      </c>
      <c r="L1688" s="0" t="s">
        <v>47</v>
      </c>
      <c r="M1688" s="0" t="s">
        <v>47</v>
      </c>
      <c r="N1688" s="0" t="n">
        <v>1</v>
      </c>
      <c r="O1688" s="0" t="n">
        <v>0</v>
      </c>
      <c r="P1688" s="0" t="n">
        <v>150</v>
      </c>
      <c r="Q1688" s="0" t="n">
        <v>1</v>
      </c>
      <c r="R1688" s="0" t="str">
        <f aca="false">INDEX(Lookup!$B$4:$B$18,MATCH(C1688,Lookup!$A$4:$A$18,0))</f>
        <v>India</v>
      </c>
      <c r="S1688" s="20" t="n">
        <f aca="false">INDEX(Lookup!$D$4:$D$18,MATCH(C1688,Lookup!$A$4:$A$18,0))</f>
        <v>0.012</v>
      </c>
      <c r="T1688" s="21" t="n">
        <f aca="false">ROUND(P1688*S1688,2)</f>
        <v>1.8</v>
      </c>
      <c r="U1688" s="21" t="n">
        <f aca="false">IF(T1688&lt;=10,1,IF(T1688&lt;=20,2,IF(T1688&lt;=30,3,IF(T1688&lt;=40,4,IF(T1688&lt;=50,5,IF(T1688&lt;=100,6,IF(T1688&lt;=250,7,8)))))))</f>
        <v>1</v>
      </c>
      <c r="V1688" s="21" t="n">
        <f aca="false">IF(AND(OR(Dashboard!$T$3="All",R1688=Dashboard!$T$3),OR(Dashboard!$T$4="All",D1688=Dashboard!$T$4)),1,0)</f>
        <v>1</v>
      </c>
      <c r="W1688" s="21" t="n">
        <f aca="false">IF(V1688=1,T1688+ROW()/10000000,0)</f>
        <v>1.8001688</v>
      </c>
    </row>
    <row r="1689" customFormat="false" ht="15" hidden="false" customHeight="false" outlineLevel="0" collapsed="false">
      <c r="A1689" s="0" t="n">
        <v>18463996</v>
      </c>
      <c r="B1689" s="0" t="s">
        <v>4824</v>
      </c>
      <c r="C1689" s="0" t="n">
        <v>1</v>
      </c>
      <c r="D1689" s="0" t="s">
        <v>3667</v>
      </c>
      <c r="E1689" s="0" t="s">
        <v>4825</v>
      </c>
      <c r="F1689" s="0" t="s">
        <v>4732</v>
      </c>
      <c r="G1689" s="0" t="s">
        <v>4733</v>
      </c>
      <c r="H1689" s="0" t="s">
        <v>2128</v>
      </c>
      <c r="I1689" s="0" t="s">
        <v>2123</v>
      </c>
      <c r="J1689" s="0" t="s">
        <v>47</v>
      </c>
      <c r="K1689" s="0" t="s">
        <v>47</v>
      </c>
      <c r="L1689" s="0" t="s">
        <v>47</v>
      </c>
      <c r="M1689" s="0" t="s">
        <v>47</v>
      </c>
      <c r="N1689" s="0" t="n">
        <v>2</v>
      </c>
      <c r="O1689" s="0" t="n">
        <v>0</v>
      </c>
      <c r="P1689" s="0" t="n">
        <v>500</v>
      </c>
      <c r="Q1689" s="0" t="n">
        <v>1</v>
      </c>
      <c r="R1689" s="0" t="str">
        <f aca="false">INDEX(Lookup!$B$4:$B$18,MATCH(C1689,Lookup!$A$4:$A$18,0))</f>
        <v>India</v>
      </c>
      <c r="S1689" s="20" t="n">
        <f aca="false">INDEX(Lookup!$D$4:$D$18,MATCH(C1689,Lookup!$A$4:$A$18,0))</f>
        <v>0.012</v>
      </c>
      <c r="T1689" s="21" t="n">
        <f aca="false">ROUND(P1689*S1689,2)</f>
        <v>6</v>
      </c>
      <c r="U1689" s="21" t="n">
        <f aca="false">IF(T1689&lt;=10,1,IF(T1689&lt;=20,2,IF(T1689&lt;=30,3,IF(T1689&lt;=40,4,IF(T1689&lt;=50,5,IF(T1689&lt;=100,6,IF(T1689&lt;=250,7,8)))))))</f>
        <v>1</v>
      </c>
      <c r="V1689" s="21" t="n">
        <f aca="false">IF(AND(OR(Dashboard!$T$3="All",R1689=Dashboard!$T$3),OR(Dashboard!$T$4="All",D1689=Dashboard!$T$4)),1,0)</f>
        <v>1</v>
      </c>
      <c r="W1689" s="21" t="n">
        <f aca="false">IF(V1689=1,T1689+ROW()/10000000,0)</f>
        <v>6.0001689</v>
      </c>
    </row>
    <row r="1690" customFormat="false" ht="15" hidden="false" customHeight="false" outlineLevel="0" collapsed="false">
      <c r="A1690" s="0" t="n">
        <v>18463992</v>
      </c>
      <c r="B1690" s="0" t="s">
        <v>4826</v>
      </c>
      <c r="C1690" s="0" t="n">
        <v>1</v>
      </c>
      <c r="D1690" s="0" t="s">
        <v>3667</v>
      </c>
      <c r="E1690" s="0" t="s">
        <v>4827</v>
      </c>
      <c r="F1690" s="0" t="s">
        <v>4732</v>
      </c>
      <c r="G1690" s="0" t="s">
        <v>4733</v>
      </c>
      <c r="H1690" s="0" t="s">
        <v>2128</v>
      </c>
      <c r="I1690" s="0" t="s">
        <v>2123</v>
      </c>
      <c r="J1690" s="0" t="s">
        <v>47</v>
      </c>
      <c r="K1690" s="0" t="s">
        <v>47</v>
      </c>
      <c r="L1690" s="0" t="s">
        <v>47</v>
      </c>
      <c r="M1690" s="0" t="s">
        <v>47</v>
      </c>
      <c r="N1690" s="0" t="n">
        <v>1</v>
      </c>
      <c r="O1690" s="0" t="n">
        <v>0</v>
      </c>
      <c r="P1690" s="0" t="n">
        <v>300</v>
      </c>
      <c r="Q1690" s="0" t="n">
        <v>1</v>
      </c>
      <c r="R1690" s="0" t="str">
        <f aca="false">INDEX(Lookup!$B$4:$B$18,MATCH(C1690,Lookup!$A$4:$A$18,0))</f>
        <v>India</v>
      </c>
      <c r="S1690" s="20" t="n">
        <f aca="false">INDEX(Lookup!$D$4:$D$18,MATCH(C1690,Lookup!$A$4:$A$18,0))</f>
        <v>0.012</v>
      </c>
      <c r="T1690" s="21" t="n">
        <f aca="false">ROUND(P1690*S1690,2)</f>
        <v>3.6</v>
      </c>
      <c r="U1690" s="21" t="n">
        <f aca="false">IF(T1690&lt;=10,1,IF(T1690&lt;=20,2,IF(T1690&lt;=30,3,IF(T1690&lt;=40,4,IF(T1690&lt;=50,5,IF(T1690&lt;=100,6,IF(T1690&lt;=250,7,8)))))))</f>
        <v>1</v>
      </c>
      <c r="V1690" s="21" t="n">
        <f aca="false">IF(AND(OR(Dashboard!$T$3="All",R1690=Dashboard!$T$3),OR(Dashboard!$T$4="All",D1690=Dashboard!$T$4)),1,0)</f>
        <v>1</v>
      </c>
      <c r="W1690" s="21" t="n">
        <f aca="false">IF(V1690=1,T1690+ROW()/10000000,0)</f>
        <v>3.600169</v>
      </c>
    </row>
    <row r="1691" customFormat="false" ht="15" hidden="false" customHeight="false" outlineLevel="0" collapsed="false">
      <c r="A1691" s="0" t="n">
        <v>18393708</v>
      </c>
      <c r="B1691" s="0" t="s">
        <v>4828</v>
      </c>
      <c r="C1691" s="0" t="n">
        <v>1</v>
      </c>
      <c r="D1691" s="0" t="s">
        <v>3667</v>
      </c>
      <c r="E1691" s="0" t="s">
        <v>4829</v>
      </c>
      <c r="F1691" s="0" t="s">
        <v>4732</v>
      </c>
      <c r="G1691" s="0" t="s">
        <v>4733</v>
      </c>
      <c r="H1691" s="0" t="s">
        <v>2128</v>
      </c>
      <c r="I1691" s="0" t="s">
        <v>2123</v>
      </c>
      <c r="J1691" s="0" t="s">
        <v>47</v>
      </c>
      <c r="K1691" s="0" t="s">
        <v>47</v>
      </c>
      <c r="L1691" s="0" t="s">
        <v>47</v>
      </c>
      <c r="M1691" s="0" t="s">
        <v>47</v>
      </c>
      <c r="N1691" s="0" t="n">
        <v>1</v>
      </c>
      <c r="O1691" s="0" t="n">
        <v>1</v>
      </c>
      <c r="P1691" s="0" t="n">
        <v>400</v>
      </c>
      <c r="Q1691" s="0" t="n">
        <v>1</v>
      </c>
      <c r="R1691" s="0" t="str">
        <f aca="false">INDEX(Lookup!$B$4:$B$18,MATCH(C1691,Lookup!$A$4:$A$18,0))</f>
        <v>India</v>
      </c>
      <c r="S1691" s="20" t="n">
        <f aca="false">INDEX(Lookup!$D$4:$D$18,MATCH(C1691,Lookup!$A$4:$A$18,0))</f>
        <v>0.012</v>
      </c>
      <c r="T1691" s="21" t="n">
        <f aca="false">ROUND(P1691*S1691,2)</f>
        <v>4.8</v>
      </c>
      <c r="U1691" s="21" t="n">
        <f aca="false">IF(T1691&lt;=10,1,IF(T1691&lt;=20,2,IF(T1691&lt;=30,3,IF(T1691&lt;=40,4,IF(T1691&lt;=50,5,IF(T1691&lt;=100,6,IF(T1691&lt;=250,7,8)))))))</f>
        <v>1</v>
      </c>
      <c r="V1691" s="21" t="n">
        <f aca="false">IF(AND(OR(Dashboard!$T$3="All",R1691=Dashboard!$T$3),OR(Dashboard!$T$4="All",D1691=Dashboard!$T$4)),1,0)</f>
        <v>1</v>
      </c>
      <c r="W1691" s="21" t="n">
        <f aca="false">IF(V1691=1,T1691+ROW()/10000000,0)</f>
        <v>4.8001691</v>
      </c>
    </row>
    <row r="1692" customFormat="false" ht="15" hidden="false" customHeight="false" outlineLevel="0" collapsed="false">
      <c r="A1692" s="0" t="n">
        <v>306037</v>
      </c>
      <c r="B1692" s="0" t="s">
        <v>4830</v>
      </c>
      <c r="C1692" s="0" t="n">
        <v>1</v>
      </c>
      <c r="D1692" s="0" t="s">
        <v>3667</v>
      </c>
      <c r="E1692" s="0" t="s">
        <v>4831</v>
      </c>
      <c r="F1692" s="0" t="s">
        <v>4831</v>
      </c>
      <c r="G1692" s="0" t="s">
        <v>4832</v>
      </c>
      <c r="H1692" s="0" t="s">
        <v>3767</v>
      </c>
      <c r="I1692" s="0" t="s">
        <v>2123</v>
      </c>
      <c r="J1692" s="0" t="s">
        <v>46</v>
      </c>
      <c r="K1692" s="0" t="s">
        <v>47</v>
      </c>
      <c r="L1692" s="0" t="s">
        <v>47</v>
      </c>
      <c r="M1692" s="0" t="s">
        <v>47</v>
      </c>
      <c r="N1692" s="0" t="n">
        <v>3</v>
      </c>
      <c r="O1692" s="0" t="n">
        <v>13</v>
      </c>
      <c r="P1692" s="0" t="n">
        <v>1500</v>
      </c>
      <c r="Q1692" s="0" t="n">
        <v>3.2</v>
      </c>
      <c r="R1692" s="0" t="str">
        <f aca="false">INDEX(Lookup!$B$4:$B$18,MATCH(C1692,Lookup!$A$4:$A$18,0))</f>
        <v>India</v>
      </c>
      <c r="S1692" s="20" t="n">
        <f aca="false">INDEX(Lookup!$D$4:$D$18,MATCH(C1692,Lookup!$A$4:$A$18,0))</f>
        <v>0.012</v>
      </c>
      <c r="T1692" s="21" t="n">
        <f aca="false">ROUND(P1692*S1692,2)</f>
        <v>18</v>
      </c>
      <c r="U1692" s="21" t="n">
        <f aca="false">IF(T1692&lt;=10,1,IF(T1692&lt;=20,2,IF(T1692&lt;=30,3,IF(T1692&lt;=40,4,IF(T1692&lt;=50,5,IF(T1692&lt;=100,6,IF(T1692&lt;=250,7,8)))))))</f>
        <v>2</v>
      </c>
      <c r="V1692" s="21" t="n">
        <f aca="false">IF(AND(OR(Dashboard!$T$3="All",R1692=Dashboard!$T$3),OR(Dashboard!$T$4="All",D1692=Dashboard!$T$4)),1,0)</f>
        <v>1</v>
      </c>
      <c r="W1692" s="21" t="n">
        <f aca="false">IF(V1692=1,T1692+ROW()/10000000,0)</f>
        <v>18.0001692</v>
      </c>
    </row>
    <row r="1693" customFormat="false" ht="15" hidden="false" customHeight="false" outlineLevel="0" collapsed="false">
      <c r="A1693" s="0" t="n">
        <v>5720</v>
      </c>
      <c r="B1693" s="0" t="s">
        <v>4833</v>
      </c>
      <c r="C1693" s="0" t="n">
        <v>1</v>
      </c>
      <c r="D1693" s="0" t="s">
        <v>3667</v>
      </c>
      <c r="E1693" s="0" t="s">
        <v>4834</v>
      </c>
      <c r="F1693" s="0" t="s">
        <v>4835</v>
      </c>
      <c r="G1693" s="0" t="s">
        <v>4836</v>
      </c>
      <c r="H1693" s="0" t="s">
        <v>4837</v>
      </c>
      <c r="I1693" s="0" t="s">
        <v>2123</v>
      </c>
      <c r="J1693" s="0" t="s">
        <v>46</v>
      </c>
      <c r="K1693" s="0" t="s">
        <v>47</v>
      </c>
      <c r="L1693" s="0" t="s">
        <v>47</v>
      </c>
      <c r="M1693" s="0" t="s">
        <v>47</v>
      </c>
      <c r="N1693" s="0" t="n">
        <v>4</v>
      </c>
      <c r="O1693" s="0" t="n">
        <v>20</v>
      </c>
      <c r="P1693" s="0" t="n">
        <v>3000</v>
      </c>
      <c r="Q1693" s="0" t="n">
        <v>3.4</v>
      </c>
      <c r="R1693" s="0" t="str">
        <f aca="false">INDEX(Lookup!$B$4:$B$18,MATCH(C1693,Lookup!$A$4:$A$18,0))</f>
        <v>India</v>
      </c>
      <c r="S1693" s="20" t="n">
        <f aca="false">INDEX(Lookup!$D$4:$D$18,MATCH(C1693,Lookup!$A$4:$A$18,0))</f>
        <v>0.012</v>
      </c>
      <c r="T1693" s="21" t="n">
        <f aca="false">ROUND(P1693*S1693,2)</f>
        <v>36</v>
      </c>
      <c r="U1693" s="21" t="n">
        <f aca="false">IF(T1693&lt;=10,1,IF(T1693&lt;=20,2,IF(T1693&lt;=30,3,IF(T1693&lt;=40,4,IF(T1693&lt;=50,5,IF(T1693&lt;=100,6,IF(T1693&lt;=250,7,8)))))))</f>
        <v>4</v>
      </c>
      <c r="V1693" s="21" t="n">
        <f aca="false">IF(AND(OR(Dashboard!$T$3="All",R1693=Dashboard!$T$3),OR(Dashboard!$T$4="All",D1693=Dashboard!$T$4)),1,0)</f>
        <v>1</v>
      </c>
      <c r="W1693" s="21" t="n">
        <f aca="false">IF(V1693=1,T1693+ROW()/10000000,0)</f>
        <v>36.0001693</v>
      </c>
    </row>
    <row r="1694" customFormat="false" ht="15" hidden="false" customHeight="false" outlineLevel="0" collapsed="false">
      <c r="A1694" s="0" t="n">
        <v>5721</v>
      </c>
      <c r="B1694" s="0" t="s">
        <v>4838</v>
      </c>
      <c r="C1694" s="0" t="n">
        <v>1</v>
      </c>
      <c r="D1694" s="0" t="s">
        <v>3667</v>
      </c>
      <c r="E1694" s="0" t="s">
        <v>4834</v>
      </c>
      <c r="F1694" s="0" t="s">
        <v>4835</v>
      </c>
      <c r="G1694" s="0" t="s">
        <v>4836</v>
      </c>
      <c r="H1694" s="0" t="s">
        <v>2868</v>
      </c>
      <c r="I1694" s="0" t="s">
        <v>2123</v>
      </c>
      <c r="J1694" s="0" t="s">
        <v>47</v>
      </c>
      <c r="K1694" s="0" t="s">
        <v>47</v>
      </c>
      <c r="L1694" s="0" t="s">
        <v>47</v>
      </c>
      <c r="M1694" s="0" t="s">
        <v>47</v>
      </c>
      <c r="N1694" s="0" t="n">
        <v>3</v>
      </c>
      <c r="O1694" s="0" t="n">
        <v>26</v>
      </c>
      <c r="P1694" s="0" t="n">
        <v>1200</v>
      </c>
      <c r="Q1694" s="0" t="n">
        <v>3.2</v>
      </c>
      <c r="R1694" s="0" t="str">
        <f aca="false">INDEX(Lookup!$B$4:$B$18,MATCH(C1694,Lookup!$A$4:$A$18,0))</f>
        <v>India</v>
      </c>
      <c r="S1694" s="20" t="n">
        <f aca="false">INDEX(Lookup!$D$4:$D$18,MATCH(C1694,Lookup!$A$4:$A$18,0))</f>
        <v>0.012</v>
      </c>
      <c r="T1694" s="21" t="n">
        <f aca="false">ROUND(P1694*S1694,2)</f>
        <v>14.4</v>
      </c>
      <c r="U1694" s="21" t="n">
        <f aca="false">IF(T1694&lt;=10,1,IF(T1694&lt;=20,2,IF(T1694&lt;=30,3,IF(T1694&lt;=40,4,IF(T1694&lt;=50,5,IF(T1694&lt;=100,6,IF(T1694&lt;=250,7,8)))))))</f>
        <v>2</v>
      </c>
      <c r="V1694" s="21" t="n">
        <f aca="false">IF(AND(OR(Dashboard!$T$3="All",R1694=Dashboard!$T$3),OR(Dashboard!$T$4="All",D1694=Dashboard!$T$4)),1,0)</f>
        <v>1</v>
      </c>
      <c r="W1694" s="21" t="n">
        <f aca="false">IF(V1694=1,T1694+ROW()/10000000,0)</f>
        <v>14.4001694</v>
      </c>
    </row>
    <row r="1695" customFormat="false" ht="15" hidden="false" customHeight="false" outlineLevel="0" collapsed="false">
      <c r="A1695" s="0" t="n">
        <v>1670</v>
      </c>
      <c r="B1695" s="0" t="s">
        <v>4839</v>
      </c>
      <c r="C1695" s="0" t="n">
        <v>1</v>
      </c>
      <c r="D1695" s="0" t="s">
        <v>3667</v>
      </c>
      <c r="E1695" s="0" t="s">
        <v>4840</v>
      </c>
      <c r="F1695" s="0" t="s">
        <v>4835</v>
      </c>
      <c r="G1695" s="0" t="s">
        <v>4836</v>
      </c>
      <c r="H1695" s="0" t="s">
        <v>4841</v>
      </c>
      <c r="I1695" s="0" t="s">
        <v>2123</v>
      </c>
      <c r="J1695" s="0" t="s">
        <v>46</v>
      </c>
      <c r="K1695" s="0" t="s">
        <v>47</v>
      </c>
      <c r="L1695" s="0" t="s">
        <v>47</v>
      </c>
      <c r="M1695" s="0" t="s">
        <v>47</v>
      </c>
      <c r="N1695" s="0" t="n">
        <v>4</v>
      </c>
      <c r="O1695" s="0" t="n">
        <v>176</v>
      </c>
      <c r="P1695" s="0" t="n">
        <v>2200</v>
      </c>
      <c r="Q1695" s="0" t="n">
        <v>3.7</v>
      </c>
      <c r="R1695" s="0" t="str">
        <f aca="false">INDEX(Lookup!$B$4:$B$18,MATCH(C1695,Lookup!$A$4:$A$18,0))</f>
        <v>India</v>
      </c>
      <c r="S1695" s="20" t="n">
        <f aca="false">INDEX(Lookup!$D$4:$D$18,MATCH(C1695,Lookup!$A$4:$A$18,0))</f>
        <v>0.012</v>
      </c>
      <c r="T1695" s="21" t="n">
        <f aca="false">ROUND(P1695*S1695,2)</f>
        <v>26.4</v>
      </c>
      <c r="U1695" s="21" t="n">
        <f aca="false">IF(T1695&lt;=10,1,IF(T1695&lt;=20,2,IF(T1695&lt;=30,3,IF(T1695&lt;=40,4,IF(T1695&lt;=50,5,IF(T1695&lt;=100,6,IF(T1695&lt;=250,7,8)))))))</f>
        <v>3</v>
      </c>
      <c r="V1695" s="21" t="n">
        <f aca="false">IF(AND(OR(Dashboard!$T$3="All",R1695=Dashboard!$T$3),OR(Dashboard!$T$4="All",D1695=Dashboard!$T$4)),1,0)</f>
        <v>1</v>
      </c>
      <c r="W1695" s="21" t="n">
        <f aca="false">IF(V1695=1,T1695+ROW()/10000000,0)</f>
        <v>26.4001695</v>
      </c>
    </row>
    <row r="1696" customFormat="false" ht="15" hidden="false" customHeight="false" outlineLevel="0" collapsed="false">
      <c r="A1696" s="0" t="n">
        <v>7573</v>
      </c>
      <c r="B1696" s="0" t="s">
        <v>4842</v>
      </c>
      <c r="C1696" s="0" t="n">
        <v>1</v>
      </c>
      <c r="D1696" s="0" t="s">
        <v>3667</v>
      </c>
      <c r="E1696" s="0" t="s">
        <v>4840</v>
      </c>
      <c r="F1696" s="0" t="s">
        <v>4835</v>
      </c>
      <c r="G1696" s="0" t="s">
        <v>4836</v>
      </c>
      <c r="H1696" s="0" t="s">
        <v>2122</v>
      </c>
      <c r="I1696" s="0" t="s">
        <v>2123</v>
      </c>
      <c r="J1696" s="0" t="s">
        <v>46</v>
      </c>
      <c r="K1696" s="0" t="s">
        <v>47</v>
      </c>
      <c r="L1696" s="0" t="s">
        <v>47</v>
      </c>
      <c r="M1696" s="0" t="s">
        <v>47</v>
      </c>
      <c r="N1696" s="0" t="n">
        <v>4</v>
      </c>
      <c r="O1696" s="0" t="n">
        <v>340</v>
      </c>
      <c r="P1696" s="0" t="n">
        <v>3000</v>
      </c>
      <c r="Q1696" s="0" t="n">
        <v>3.7</v>
      </c>
      <c r="R1696" s="0" t="str">
        <f aca="false">INDEX(Lookup!$B$4:$B$18,MATCH(C1696,Lookup!$A$4:$A$18,0))</f>
        <v>India</v>
      </c>
      <c r="S1696" s="20" t="n">
        <f aca="false">INDEX(Lookup!$D$4:$D$18,MATCH(C1696,Lookup!$A$4:$A$18,0))</f>
        <v>0.012</v>
      </c>
      <c r="T1696" s="21" t="n">
        <f aca="false">ROUND(P1696*S1696,2)</f>
        <v>36</v>
      </c>
      <c r="U1696" s="21" t="n">
        <f aca="false">IF(T1696&lt;=10,1,IF(T1696&lt;=20,2,IF(T1696&lt;=30,3,IF(T1696&lt;=40,4,IF(T1696&lt;=50,5,IF(T1696&lt;=100,6,IF(T1696&lt;=250,7,8)))))))</f>
        <v>4</v>
      </c>
      <c r="V1696" s="21" t="n">
        <f aca="false">IF(AND(OR(Dashboard!$T$3="All",R1696=Dashboard!$T$3),OR(Dashboard!$T$4="All",D1696=Dashboard!$T$4)),1,0)</f>
        <v>1</v>
      </c>
      <c r="W1696" s="21" t="n">
        <f aca="false">IF(V1696=1,T1696+ROW()/10000000,0)</f>
        <v>36.0001696</v>
      </c>
    </row>
    <row r="1697" customFormat="false" ht="15" hidden="false" customHeight="false" outlineLevel="0" collapsed="false">
      <c r="A1697" s="0" t="n">
        <v>3243</v>
      </c>
      <c r="B1697" s="0" t="s">
        <v>4843</v>
      </c>
      <c r="C1697" s="0" t="n">
        <v>1</v>
      </c>
      <c r="D1697" s="0" t="s">
        <v>3667</v>
      </c>
      <c r="E1697" s="0" t="s">
        <v>4844</v>
      </c>
      <c r="F1697" s="0" t="s">
        <v>4845</v>
      </c>
      <c r="G1697" s="0" t="s">
        <v>4846</v>
      </c>
      <c r="H1697" s="0" t="s">
        <v>4847</v>
      </c>
      <c r="I1697" s="0" t="s">
        <v>2123</v>
      </c>
      <c r="J1697" s="0" t="s">
        <v>46</v>
      </c>
      <c r="K1697" s="0" t="s">
        <v>47</v>
      </c>
      <c r="L1697" s="0" t="s">
        <v>47</v>
      </c>
      <c r="M1697" s="0" t="s">
        <v>47</v>
      </c>
      <c r="N1697" s="0" t="n">
        <v>4</v>
      </c>
      <c r="O1697" s="0" t="n">
        <v>21</v>
      </c>
      <c r="P1697" s="0" t="n">
        <v>2000</v>
      </c>
      <c r="Q1697" s="0" t="n">
        <v>3</v>
      </c>
      <c r="R1697" s="0" t="str">
        <f aca="false">INDEX(Lookup!$B$4:$B$18,MATCH(C1697,Lookup!$A$4:$A$18,0))</f>
        <v>India</v>
      </c>
      <c r="S1697" s="20" t="n">
        <f aca="false">INDEX(Lookup!$D$4:$D$18,MATCH(C1697,Lookup!$A$4:$A$18,0))</f>
        <v>0.012</v>
      </c>
      <c r="T1697" s="21" t="n">
        <f aca="false">ROUND(P1697*S1697,2)</f>
        <v>24</v>
      </c>
      <c r="U1697" s="21" t="n">
        <f aca="false">IF(T1697&lt;=10,1,IF(T1697&lt;=20,2,IF(T1697&lt;=30,3,IF(T1697&lt;=40,4,IF(T1697&lt;=50,5,IF(T1697&lt;=100,6,IF(T1697&lt;=250,7,8)))))))</f>
        <v>3</v>
      </c>
      <c r="V1697" s="21" t="n">
        <f aca="false">IF(AND(OR(Dashboard!$T$3="All",R1697=Dashboard!$T$3),OR(Dashboard!$T$4="All",D1697=Dashboard!$T$4)),1,0)</f>
        <v>1</v>
      </c>
      <c r="W1697" s="21" t="n">
        <f aca="false">IF(V1697=1,T1697+ROW()/10000000,0)</f>
        <v>24.0001697</v>
      </c>
    </row>
    <row r="1698" customFormat="false" ht="15" hidden="false" customHeight="false" outlineLevel="0" collapsed="false">
      <c r="A1698" s="0" t="n">
        <v>305171</v>
      </c>
      <c r="B1698" s="0" t="s">
        <v>4848</v>
      </c>
      <c r="C1698" s="0" t="n">
        <v>1</v>
      </c>
      <c r="D1698" s="0" t="s">
        <v>3667</v>
      </c>
      <c r="E1698" s="0" t="s">
        <v>4849</v>
      </c>
      <c r="F1698" s="0" t="s">
        <v>4850</v>
      </c>
      <c r="G1698" s="0" t="s">
        <v>4851</v>
      </c>
      <c r="H1698" s="0" t="s">
        <v>3942</v>
      </c>
      <c r="I1698" s="0" t="s">
        <v>2123</v>
      </c>
      <c r="J1698" s="0" t="s">
        <v>47</v>
      </c>
      <c r="K1698" s="0" t="s">
        <v>46</v>
      </c>
      <c r="L1698" s="0" t="s">
        <v>47</v>
      </c>
      <c r="M1698" s="0" t="s">
        <v>47</v>
      </c>
      <c r="N1698" s="0" t="n">
        <v>1</v>
      </c>
      <c r="O1698" s="0" t="n">
        <v>84</v>
      </c>
      <c r="P1698" s="0" t="n">
        <v>350</v>
      </c>
      <c r="Q1698" s="0" t="n">
        <v>3.1</v>
      </c>
      <c r="R1698" s="0" t="str">
        <f aca="false">INDEX(Lookup!$B$4:$B$18,MATCH(C1698,Lookup!$A$4:$A$18,0))</f>
        <v>India</v>
      </c>
      <c r="S1698" s="20" t="n">
        <f aca="false">INDEX(Lookup!$D$4:$D$18,MATCH(C1698,Lookup!$A$4:$A$18,0))</f>
        <v>0.012</v>
      </c>
      <c r="T1698" s="21" t="n">
        <f aca="false">ROUND(P1698*S1698,2)</f>
        <v>4.2</v>
      </c>
      <c r="U1698" s="21" t="n">
        <f aca="false">IF(T1698&lt;=10,1,IF(T1698&lt;=20,2,IF(T1698&lt;=30,3,IF(T1698&lt;=40,4,IF(T1698&lt;=50,5,IF(T1698&lt;=100,6,IF(T1698&lt;=250,7,8)))))))</f>
        <v>1</v>
      </c>
      <c r="V1698" s="21" t="n">
        <f aca="false">IF(AND(OR(Dashboard!$T$3="All",R1698=Dashboard!$T$3),OR(Dashboard!$T$4="All",D1698=Dashboard!$T$4)),1,0)</f>
        <v>1</v>
      </c>
      <c r="W1698" s="21" t="n">
        <f aca="false">IF(V1698=1,T1698+ROW()/10000000,0)</f>
        <v>4.2001698</v>
      </c>
    </row>
    <row r="1699" customFormat="false" ht="15" hidden="false" customHeight="false" outlineLevel="0" collapsed="false">
      <c r="A1699" s="0" t="n">
        <v>3536</v>
      </c>
      <c r="B1699" s="0" t="s">
        <v>3562</v>
      </c>
      <c r="C1699" s="0" t="n">
        <v>1</v>
      </c>
      <c r="D1699" s="0" t="s">
        <v>3667</v>
      </c>
      <c r="E1699" s="0" t="s">
        <v>4852</v>
      </c>
      <c r="F1699" s="0" t="s">
        <v>4850</v>
      </c>
      <c r="G1699" s="0" t="s">
        <v>4851</v>
      </c>
      <c r="H1699" s="0" t="s">
        <v>153</v>
      </c>
      <c r="I1699" s="0" t="s">
        <v>2123</v>
      </c>
      <c r="J1699" s="0" t="s">
        <v>47</v>
      </c>
      <c r="K1699" s="0" t="s">
        <v>47</v>
      </c>
      <c r="L1699" s="0" t="s">
        <v>47</v>
      </c>
      <c r="M1699" s="0" t="s">
        <v>47</v>
      </c>
      <c r="N1699" s="0" t="n">
        <v>2</v>
      </c>
      <c r="O1699" s="0" t="n">
        <v>41</v>
      </c>
      <c r="P1699" s="0" t="n">
        <v>650</v>
      </c>
      <c r="Q1699" s="0" t="n">
        <v>3.3</v>
      </c>
      <c r="R1699" s="0" t="str">
        <f aca="false">INDEX(Lookup!$B$4:$B$18,MATCH(C1699,Lookup!$A$4:$A$18,0))</f>
        <v>India</v>
      </c>
      <c r="S1699" s="20" t="n">
        <f aca="false">INDEX(Lookup!$D$4:$D$18,MATCH(C1699,Lookup!$A$4:$A$18,0))</f>
        <v>0.012</v>
      </c>
      <c r="T1699" s="21" t="n">
        <f aca="false">ROUND(P1699*S1699,2)</f>
        <v>7.8</v>
      </c>
      <c r="U1699" s="21" t="n">
        <f aca="false">IF(T1699&lt;=10,1,IF(T1699&lt;=20,2,IF(T1699&lt;=30,3,IF(T1699&lt;=40,4,IF(T1699&lt;=50,5,IF(T1699&lt;=100,6,IF(T1699&lt;=250,7,8)))))))</f>
        <v>1</v>
      </c>
      <c r="V1699" s="21" t="n">
        <f aca="false">IF(AND(OR(Dashboard!$T$3="All",R1699=Dashboard!$T$3),OR(Dashboard!$T$4="All",D1699=Dashboard!$T$4)),1,0)</f>
        <v>1</v>
      </c>
      <c r="W1699" s="21" t="n">
        <f aca="false">IF(V1699=1,T1699+ROW()/10000000,0)</f>
        <v>7.8001699</v>
      </c>
    </row>
    <row r="1700" customFormat="false" ht="15" hidden="false" customHeight="false" outlineLevel="0" collapsed="false">
      <c r="A1700" s="0" t="n">
        <v>6743</v>
      </c>
      <c r="B1700" s="0" t="s">
        <v>3113</v>
      </c>
      <c r="C1700" s="0" t="n">
        <v>1</v>
      </c>
      <c r="D1700" s="0" t="s">
        <v>3667</v>
      </c>
      <c r="E1700" s="0" t="s">
        <v>4853</v>
      </c>
      <c r="F1700" s="0" t="s">
        <v>4850</v>
      </c>
      <c r="G1700" s="0" t="s">
        <v>4851</v>
      </c>
      <c r="H1700" s="0" t="s">
        <v>153</v>
      </c>
      <c r="I1700" s="0" t="s">
        <v>2123</v>
      </c>
      <c r="J1700" s="0" t="s">
        <v>47</v>
      </c>
      <c r="K1700" s="0" t="s">
        <v>47</v>
      </c>
      <c r="L1700" s="0" t="s">
        <v>47</v>
      </c>
      <c r="M1700" s="0" t="s">
        <v>47</v>
      </c>
      <c r="N1700" s="0" t="n">
        <v>1</v>
      </c>
      <c r="O1700" s="0" t="n">
        <v>18</v>
      </c>
      <c r="P1700" s="0" t="n">
        <v>450</v>
      </c>
      <c r="Q1700" s="0" t="n">
        <v>2.8</v>
      </c>
      <c r="R1700" s="0" t="str">
        <f aca="false">INDEX(Lookup!$B$4:$B$18,MATCH(C1700,Lookup!$A$4:$A$18,0))</f>
        <v>India</v>
      </c>
      <c r="S1700" s="20" t="n">
        <f aca="false">INDEX(Lookup!$D$4:$D$18,MATCH(C1700,Lookup!$A$4:$A$18,0))</f>
        <v>0.012</v>
      </c>
      <c r="T1700" s="21" t="n">
        <f aca="false">ROUND(P1700*S1700,2)</f>
        <v>5.4</v>
      </c>
      <c r="U1700" s="21" t="n">
        <f aca="false">IF(T1700&lt;=10,1,IF(T1700&lt;=20,2,IF(T1700&lt;=30,3,IF(T1700&lt;=40,4,IF(T1700&lt;=50,5,IF(T1700&lt;=100,6,IF(T1700&lt;=250,7,8)))))))</f>
        <v>1</v>
      </c>
      <c r="V1700" s="21" t="n">
        <f aca="false">IF(AND(OR(Dashboard!$T$3="All",R1700=Dashboard!$T$3),OR(Dashboard!$T$4="All",D1700=Dashboard!$T$4)),1,0)</f>
        <v>1</v>
      </c>
      <c r="W1700" s="21" t="n">
        <f aca="false">IF(V1700=1,T1700+ROW()/10000000,0)</f>
        <v>5.40017</v>
      </c>
    </row>
    <row r="1701" customFormat="false" ht="15" hidden="false" customHeight="false" outlineLevel="0" collapsed="false">
      <c r="A1701" s="0" t="n">
        <v>18458663</v>
      </c>
      <c r="B1701" s="0" t="s">
        <v>4854</v>
      </c>
      <c r="C1701" s="0" t="n">
        <v>1</v>
      </c>
      <c r="D1701" s="0" t="s">
        <v>3667</v>
      </c>
      <c r="E1701" s="0" t="s">
        <v>4855</v>
      </c>
      <c r="F1701" s="0" t="s">
        <v>4850</v>
      </c>
      <c r="G1701" s="0" t="s">
        <v>4851</v>
      </c>
      <c r="H1701" s="0" t="s">
        <v>153</v>
      </c>
      <c r="I1701" s="0" t="s">
        <v>2123</v>
      </c>
      <c r="J1701" s="0" t="s">
        <v>47</v>
      </c>
      <c r="K1701" s="0" t="s">
        <v>47</v>
      </c>
      <c r="L1701" s="0" t="s">
        <v>47</v>
      </c>
      <c r="M1701" s="0" t="s">
        <v>47</v>
      </c>
      <c r="N1701" s="0" t="n">
        <v>1</v>
      </c>
      <c r="O1701" s="0" t="n">
        <v>10</v>
      </c>
      <c r="P1701" s="0" t="n">
        <v>400</v>
      </c>
      <c r="Q1701" s="0" t="n">
        <v>3.2</v>
      </c>
      <c r="R1701" s="0" t="str">
        <f aca="false">INDEX(Lookup!$B$4:$B$18,MATCH(C1701,Lookup!$A$4:$A$18,0))</f>
        <v>India</v>
      </c>
      <c r="S1701" s="20" t="n">
        <f aca="false">INDEX(Lookup!$D$4:$D$18,MATCH(C1701,Lookup!$A$4:$A$18,0))</f>
        <v>0.012</v>
      </c>
      <c r="T1701" s="21" t="n">
        <f aca="false">ROUND(P1701*S1701,2)</f>
        <v>4.8</v>
      </c>
      <c r="U1701" s="21" t="n">
        <f aca="false">IF(T1701&lt;=10,1,IF(T1701&lt;=20,2,IF(T1701&lt;=30,3,IF(T1701&lt;=40,4,IF(T1701&lt;=50,5,IF(T1701&lt;=100,6,IF(T1701&lt;=250,7,8)))))))</f>
        <v>1</v>
      </c>
      <c r="V1701" s="21" t="n">
        <f aca="false">IF(AND(OR(Dashboard!$T$3="All",R1701=Dashboard!$T$3),OR(Dashboard!$T$4="All",D1701=Dashboard!$T$4)),1,0)</f>
        <v>1</v>
      </c>
      <c r="W1701" s="21" t="n">
        <f aca="false">IF(V1701=1,T1701+ROW()/10000000,0)</f>
        <v>4.8001701</v>
      </c>
    </row>
    <row r="1702" customFormat="false" ht="15" hidden="false" customHeight="false" outlineLevel="0" collapsed="false">
      <c r="A1702" s="0" t="n">
        <v>312269</v>
      </c>
      <c r="B1702" s="0" t="s">
        <v>4856</v>
      </c>
      <c r="C1702" s="0" t="n">
        <v>1</v>
      </c>
      <c r="D1702" s="0" t="s">
        <v>3667</v>
      </c>
      <c r="E1702" s="0" t="s">
        <v>4857</v>
      </c>
      <c r="F1702" s="0" t="s">
        <v>4850</v>
      </c>
      <c r="G1702" s="0" t="s">
        <v>4851</v>
      </c>
      <c r="H1702" s="0" t="s">
        <v>2122</v>
      </c>
      <c r="I1702" s="0" t="s">
        <v>2123</v>
      </c>
      <c r="J1702" s="0" t="s">
        <v>47</v>
      </c>
      <c r="K1702" s="0" t="s">
        <v>46</v>
      </c>
      <c r="L1702" s="0" t="s">
        <v>47</v>
      </c>
      <c r="M1702" s="0" t="s">
        <v>47</v>
      </c>
      <c r="N1702" s="0" t="n">
        <v>2</v>
      </c>
      <c r="O1702" s="0" t="n">
        <v>16</v>
      </c>
      <c r="P1702" s="0" t="n">
        <v>700</v>
      </c>
      <c r="Q1702" s="0" t="n">
        <v>2.8</v>
      </c>
      <c r="R1702" s="0" t="str">
        <f aca="false">INDEX(Lookup!$B$4:$B$18,MATCH(C1702,Lookup!$A$4:$A$18,0))</f>
        <v>India</v>
      </c>
      <c r="S1702" s="20" t="n">
        <f aca="false">INDEX(Lookup!$D$4:$D$18,MATCH(C1702,Lookup!$A$4:$A$18,0))</f>
        <v>0.012</v>
      </c>
      <c r="T1702" s="21" t="n">
        <f aca="false">ROUND(P1702*S1702,2)</f>
        <v>8.4</v>
      </c>
      <c r="U1702" s="21" t="n">
        <f aca="false">IF(T1702&lt;=10,1,IF(T1702&lt;=20,2,IF(T1702&lt;=30,3,IF(T1702&lt;=40,4,IF(T1702&lt;=50,5,IF(T1702&lt;=100,6,IF(T1702&lt;=250,7,8)))))))</f>
        <v>1</v>
      </c>
      <c r="V1702" s="21" t="n">
        <f aca="false">IF(AND(OR(Dashboard!$T$3="All",R1702=Dashboard!$T$3),OR(Dashboard!$T$4="All",D1702=Dashboard!$T$4)),1,0)</f>
        <v>1</v>
      </c>
      <c r="W1702" s="21" t="n">
        <f aca="false">IF(V1702=1,T1702+ROW()/10000000,0)</f>
        <v>8.4001702</v>
      </c>
    </row>
    <row r="1703" customFormat="false" ht="15" hidden="false" customHeight="false" outlineLevel="0" collapsed="false">
      <c r="A1703" s="0" t="n">
        <v>308732</v>
      </c>
      <c r="B1703" s="0" t="s">
        <v>4858</v>
      </c>
      <c r="C1703" s="0" t="n">
        <v>1</v>
      </c>
      <c r="D1703" s="0" t="s">
        <v>3667</v>
      </c>
      <c r="E1703" s="0" t="s">
        <v>4859</v>
      </c>
      <c r="F1703" s="0" t="s">
        <v>4850</v>
      </c>
      <c r="G1703" s="0" t="s">
        <v>4851</v>
      </c>
      <c r="H1703" s="0" t="s">
        <v>2122</v>
      </c>
      <c r="I1703" s="0" t="s">
        <v>2123</v>
      </c>
      <c r="J1703" s="0" t="s">
        <v>46</v>
      </c>
      <c r="K1703" s="0" t="s">
        <v>46</v>
      </c>
      <c r="L1703" s="0" t="s">
        <v>47</v>
      </c>
      <c r="M1703" s="0" t="s">
        <v>47</v>
      </c>
      <c r="N1703" s="0" t="n">
        <v>2</v>
      </c>
      <c r="O1703" s="0" t="n">
        <v>61</v>
      </c>
      <c r="P1703" s="0" t="n">
        <v>900</v>
      </c>
      <c r="Q1703" s="0" t="n">
        <v>3</v>
      </c>
      <c r="R1703" s="0" t="str">
        <f aca="false">INDEX(Lookup!$B$4:$B$18,MATCH(C1703,Lookup!$A$4:$A$18,0))</f>
        <v>India</v>
      </c>
      <c r="S1703" s="20" t="n">
        <f aca="false">INDEX(Lookup!$D$4:$D$18,MATCH(C1703,Lookup!$A$4:$A$18,0))</f>
        <v>0.012</v>
      </c>
      <c r="T1703" s="21" t="n">
        <f aca="false">ROUND(P1703*S1703,2)</f>
        <v>10.8</v>
      </c>
      <c r="U1703" s="21" t="n">
        <f aca="false">IF(T1703&lt;=10,1,IF(T1703&lt;=20,2,IF(T1703&lt;=30,3,IF(T1703&lt;=40,4,IF(T1703&lt;=50,5,IF(T1703&lt;=100,6,IF(T1703&lt;=250,7,8)))))))</f>
        <v>2</v>
      </c>
      <c r="V1703" s="21" t="n">
        <f aca="false">IF(AND(OR(Dashboard!$T$3="All",R1703=Dashboard!$T$3),OR(Dashboard!$T$4="All",D1703=Dashboard!$T$4)),1,0)</f>
        <v>1</v>
      </c>
      <c r="W1703" s="21" t="n">
        <f aca="false">IF(V1703=1,T1703+ROW()/10000000,0)</f>
        <v>10.8001703</v>
      </c>
    </row>
    <row r="1704" customFormat="false" ht="15" hidden="false" customHeight="false" outlineLevel="0" collapsed="false">
      <c r="A1704" s="0" t="n">
        <v>6747</v>
      </c>
      <c r="B1704" s="0" t="s">
        <v>2408</v>
      </c>
      <c r="C1704" s="0" t="n">
        <v>1</v>
      </c>
      <c r="D1704" s="0" t="s">
        <v>3667</v>
      </c>
      <c r="E1704" s="0" t="s">
        <v>4860</v>
      </c>
      <c r="F1704" s="0" t="s">
        <v>4850</v>
      </c>
      <c r="G1704" s="0" t="s">
        <v>4851</v>
      </c>
      <c r="H1704" s="0" t="s">
        <v>3392</v>
      </c>
      <c r="I1704" s="0" t="s">
        <v>2123</v>
      </c>
      <c r="J1704" s="0" t="s">
        <v>47</v>
      </c>
      <c r="K1704" s="0" t="s">
        <v>47</v>
      </c>
      <c r="L1704" s="0" t="s">
        <v>47</v>
      </c>
      <c r="M1704" s="0" t="s">
        <v>47</v>
      </c>
      <c r="N1704" s="0" t="n">
        <v>2</v>
      </c>
      <c r="O1704" s="0" t="n">
        <v>70</v>
      </c>
      <c r="P1704" s="0" t="n">
        <v>700</v>
      </c>
      <c r="Q1704" s="0" t="n">
        <v>2.8</v>
      </c>
      <c r="R1704" s="0" t="str">
        <f aca="false">INDEX(Lookup!$B$4:$B$18,MATCH(C1704,Lookup!$A$4:$A$18,0))</f>
        <v>India</v>
      </c>
      <c r="S1704" s="20" t="n">
        <f aca="false">INDEX(Lookup!$D$4:$D$18,MATCH(C1704,Lookup!$A$4:$A$18,0))</f>
        <v>0.012</v>
      </c>
      <c r="T1704" s="21" t="n">
        <f aca="false">ROUND(P1704*S1704,2)</f>
        <v>8.4</v>
      </c>
      <c r="U1704" s="21" t="n">
        <f aca="false">IF(T1704&lt;=10,1,IF(T1704&lt;=20,2,IF(T1704&lt;=30,3,IF(T1704&lt;=40,4,IF(T1704&lt;=50,5,IF(T1704&lt;=100,6,IF(T1704&lt;=250,7,8)))))))</f>
        <v>1</v>
      </c>
      <c r="V1704" s="21" t="n">
        <f aca="false">IF(AND(OR(Dashboard!$T$3="All",R1704=Dashboard!$T$3),OR(Dashboard!$T$4="All",D1704=Dashboard!$T$4)),1,0)</f>
        <v>1</v>
      </c>
      <c r="W1704" s="21" t="n">
        <f aca="false">IF(V1704=1,T1704+ROW()/10000000,0)</f>
        <v>8.4001704</v>
      </c>
    </row>
    <row r="1705" customFormat="false" ht="15" hidden="false" customHeight="false" outlineLevel="0" collapsed="false">
      <c r="A1705" s="0" t="n">
        <v>6804</v>
      </c>
      <c r="B1705" s="0" t="s">
        <v>2973</v>
      </c>
      <c r="C1705" s="0" t="n">
        <v>1</v>
      </c>
      <c r="D1705" s="0" t="s">
        <v>3667</v>
      </c>
      <c r="E1705" s="0" t="s">
        <v>4861</v>
      </c>
      <c r="F1705" s="0" t="s">
        <v>4850</v>
      </c>
      <c r="G1705" s="0" t="s">
        <v>4851</v>
      </c>
      <c r="H1705" s="0" t="s">
        <v>2975</v>
      </c>
      <c r="I1705" s="0" t="s">
        <v>2123</v>
      </c>
      <c r="J1705" s="0" t="s">
        <v>47</v>
      </c>
      <c r="K1705" s="0" t="s">
        <v>47</v>
      </c>
      <c r="L1705" s="0" t="s">
        <v>47</v>
      </c>
      <c r="M1705" s="0" t="s">
        <v>47</v>
      </c>
      <c r="N1705" s="0" t="n">
        <v>1</v>
      </c>
      <c r="O1705" s="0" t="n">
        <v>16</v>
      </c>
      <c r="P1705" s="0" t="n">
        <v>350</v>
      </c>
      <c r="Q1705" s="0" t="n">
        <v>2.8</v>
      </c>
      <c r="R1705" s="0" t="str">
        <f aca="false">INDEX(Lookup!$B$4:$B$18,MATCH(C1705,Lookup!$A$4:$A$18,0))</f>
        <v>India</v>
      </c>
      <c r="S1705" s="20" t="n">
        <f aca="false">INDEX(Lookup!$D$4:$D$18,MATCH(C1705,Lookup!$A$4:$A$18,0))</f>
        <v>0.012</v>
      </c>
      <c r="T1705" s="21" t="n">
        <f aca="false">ROUND(P1705*S1705,2)</f>
        <v>4.2</v>
      </c>
      <c r="U1705" s="21" t="n">
        <f aca="false">IF(T1705&lt;=10,1,IF(T1705&lt;=20,2,IF(T1705&lt;=30,3,IF(T1705&lt;=40,4,IF(T1705&lt;=50,5,IF(T1705&lt;=100,6,IF(T1705&lt;=250,7,8)))))))</f>
        <v>1</v>
      </c>
      <c r="V1705" s="21" t="n">
        <f aca="false">IF(AND(OR(Dashboard!$T$3="All",R1705=Dashboard!$T$3),OR(Dashboard!$T$4="All",D1705=Dashboard!$T$4)),1,0)</f>
        <v>1</v>
      </c>
      <c r="W1705" s="21" t="n">
        <f aca="false">IF(V1705=1,T1705+ROW()/10000000,0)</f>
        <v>4.2001705</v>
      </c>
    </row>
    <row r="1706" customFormat="false" ht="15" hidden="false" customHeight="false" outlineLevel="0" collapsed="false">
      <c r="A1706" s="0" t="n">
        <v>301506</v>
      </c>
      <c r="B1706" s="0" t="s">
        <v>4862</v>
      </c>
      <c r="C1706" s="0" t="n">
        <v>1</v>
      </c>
      <c r="D1706" s="0" t="s">
        <v>3667</v>
      </c>
      <c r="E1706" s="0" t="s">
        <v>4851</v>
      </c>
      <c r="F1706" s="0" t="s">
        <v>4850</v>
      </c>
      <c r="G1706" s="0" t="s">
        <v>4851</v>
      </c>
      <c r="H1706" s="0" t="s">
        <v>4863</v>
      </c>
      <c r="I1706" s="0" t="s">
        <v>2123</v>
      </c>
      <c r="J1706" s="0" t="s">
        <v>47</v>
      </c>
      <c r="K1706" s="0" t="s">
        <v>47</v>
      </c>
      <c r="L1706" s="0" t="s">
        <v>47</v>
      </c>
      <c r="M1706" s="0" t="s">
        <v>47</v>
      </c>
      <c r="N1706" s="0" t="n">
        <v>2</v>
      </c>
      <c r="O1706" s="0" t="n">
        <v>57</v>
      </c>
      <c r="P1706" s="0" t="n">
        <v>500</v>
      </c>
      <c r="Q1706" s="0" t="n">
        <v>3.4</v>
      </c>
      <c r="R1706" s="0" t="str">
        <f aca="false">INDEX(Lookup!$B$4:$B$18,MATCH(C1706,Lookup!$A$4:$A$18,0))</f>
        <v>India</v>
      </c>
      <c r="S1706" s="20" t="n">
        <f aca="false">INDEX(Lookup!$D$4:$D$18,MATCH(C1706,Lookup!$A$4:$A$18,0))</f>
        <v>0.012</v>
      </c>
      <c r="T1706" s="21" t="n">
        <f aca="false">ROUND(P1706*S1706,2)</f>
        <v>6</v>
      </c>
      <c r="U1706" s="21" t="n">
        <f aca="false">IF(T1706&lt;=10,1,IF(T1706&lt;=20,2,IF(T1706&lt;=30,3,IF(T1706&lt;=40,4,IF(T1706&lt;=50,5,IF(T1706&lt;=100,6,IF(T1706&lt;=250,7,8)))))))</f>
        <v>1</v>
      </c>
      <c r="V1706" s="21" t="n">
        <f aca="false">IF(AND(OR(Dashboard!$T$3="All",R1706=Dashboard!$T$3),OR(Dashboard!$T$4="All",D1706=Dashboard!$T$4)),1,0)</f>
        <v>1</v>
      </c>
      <c r="W1706" s="21" t="n">
        <f aca="false">IF(V1706=1,T1706+ROW()/10000000,0)</f>
        <v>6.0001706</v>
      </c>
    </row>
    <row r="1707" customFormat="false" ht="15" hidden="false" customHeight="false" outlineLevel="0" collapsed="false">
      <c r="A1707" s="0" t="n">
        <v>1284</v>
      </c>
      <c r="B1707" s="0" t="s">
        <v>4864</v>
      </c>
      <c r="C1707" s="0" t="n">
        <v>1</v>
      </c>
      <c r="D1707" s="0" t="s">
        <v>3667</v>
      </c>
      <c r="E1707" s="0" t="s">
        <v>4865</v>
      </c>
      <c r="F1707" s="0" t="s">
        <v>4850</v>
      </c>
      <c r="G1707" s="0" t="s">
        <v>4851</v>
      </c>
      <c r="H1707" s="0" t="s">
        <v>3142</v>
      </c>
      <c r="I1707" s="0" t="s">
        <v>2123</v>
      </c>
      <c r="J1707" s="0" t="s">
        <v>47</v>
      </c>
      <c r="K1707" s="0" t="s">
        <v>46</v>
      </c>
      <c r="L1707" s="0" t="s">
        <v>47</v>
      </c>
      <c r="M1707" s="0" t="s">
        <v>47</v>
      </c>
      <c r="N1707" s="0" t="n">
        <v>1</v>
      </c>
      <c r="O1707" s="0" t="n">
        <v>33</v>
      </c>
      <c r="P1707" s="0" t="n">
        <v>250</v>
      </c>
      <c r="Q1707" s="0" t="n">
        <v>3</v>
      </c>
      <c r="R1707" s="0" t="str">
        <f aca="false">INDEX(Lookup!$B$4:$B$18,MATCH(C1707,Lookup!$A$4:$A$18,0))</f>
        <v>India</v>
      </c>
      <c r="S1707" s="20" t="n">
        <f aca="false">INDEX(Lookup!$D$4:$D$18,MATCH(C1707,Lookup!$A$4:$A$18,0))</f>
        <v>0.012</v>
      </c>
      <c r="T1707" s="21" t="n">
        <f aca="false">ROUND(P1707*S1707,2)</f>
        <v>3</v>
      </c>
      <c r="U1707" s="21" t="n">
        <f aca="false">IF(T1707&lt;=10,1,IF(T1707&lt;=20,2,IF(T1707&lt;=30,3,IF(T1707&lt;=40,4,IF(T1707&lt;=50,5,IF(T1707&lt;=100,6,IF(T1707&lt;=250,7,8)))))))</f>
        <v>1</v>
      </c>
      <c r="V1707" s="21" t="n">
        <f aca="false">IF(AND(OR(Dashboard!$T$3="All",R1707=Dashboard!$T$3),OR(Dashboard!$T$4="All",D1707=Dashboard!$T$4)),1,0)</f>
        <v>1</v>
      </c>
      <c r="W1707" s="21" t="n">
        <f aca="false">IF(V1707=1,T1707+ROW()/10000000,0)</f>
        <v>3.0001707</v>
      </c>
    </row>
    <row r="1708" customFormat="false" ht="15" hidden="false" customHeight="false" outlineLevel="0" collapsed="false">
      <c r="A1708" s="0" t="n">
        <v>1313</v>
      </c>
      <c r="B1708" s="0" t="s">
        <v>2300</v>
      </c>
      <c r="C1708" s="0" t="n">
        <v>1</v>
      </c>
      <c r="D1708" s="0" t="s">
        <v>3667</v>
      </c>
      <c r="E1708" s="0" t="s">
        <v>4866</v>
      </c>
      <c r="F1708" s="0" t="s">
        <v>4850</v>
      </c>
      <c r="G1708" s="0" t="s">
        <v>4851</v>
      </c>
      <c r="H1708" s="0" t="s">
        <v>3005</v>
      </c>
      <c r="I1708" s="0" t="s">
        <v>2123</v>
      </c>
      <c r="J1708" s="0" t="s">
        <v>47</v>
      </c>
      <c r="K1708" s="0" t="s">
        <v>46</v>
      </c>
      <c r="L1708" s="0" t="s">
        <v>47</v>
      </c>
      <c r="M1708" s="0" t="s">
        <v>47</v>
      </c>
      <c r="N1708" s="0" t="n">
        <v>2</v>
      </c>
      <c r="O1708" s="0" t="n">
        <v>92</v>
      </c>
      <c r="P1708" s="0" t="n">
        <v>500</v>
      </c>
      <c r="Q1708" s="0" t="n">
        <v>3.2</v>
      </c>
      <c r="R1708" s="0" t="str">
        <f aca="false">INDEX(Lookup!$B$4:$B$18,MATCH(C1708,Lookup!$A$4:$A$18,0))</f>
        <v>India</v>
      </c>
      <c r="S1708" s="20" t="n">
        <f aca="false">INDEX(Lookup!$D$4:$D$18,MATCH(C1708,Lookup!$A$4:$A$18,0))</f>
        <v>0.012</v>
      </c>
      <c r="T1708" s="21" t="n">
        <f aca="false">ROUND(P1708*S1708,2)</f>
        <v>6</v>
      </c>
      <c r="U1708" s="21" t="n">
        <f aca="false">IF(T1708&lt;=10,1,IF(T1708&lt;=20,2,IF(T1708&lt;=30,3,IF(T1708&lt;=40,4,IF(T1708&lt;=50,5,IF(T1708&lt;=100,6,IF(T1708&lt;=250,7,8)))))))</f>
        <v>1</v>
      </c>
      <c r="V1708" s="21" t="n">
        <f aca="false">IF(AND(OR(Dashboard!$T$3="All",R1708=Dashboard!$T$3),OR(Dashboard!$T$4="All",D1708=Dashboard!$T$4)),1,0)</f>
        <v>1</v>
      </c>
      <c r="W1708" s="21" t="n">
        <f aca="false">IF(V1708=1,T1708+ROW()/10000000,0)</f>
        <v>6.0001708</v>
      </c>
    </row>
    <row r="1709" customFormat="false" ht="15" hidden="false" customHeight="false" outlineLevel="0" collapsed="false">
      <c r="A1709" s="0" t="n">
        <v>301737</v>
      </c>
      <c r="B1709" s="0" t="s">
        <v>4867</v>
      </c>
      <c r="C1709" s="0" t="n">
        <v>1</v>
      </c>
      <c r="D1709" s="0" t="s">
        <v>3667</v>
      </c>
      <c r="E1709" s="0" t="s">
        <v>4868</v>
      </c>
      <c r="F1709" s="0" t="s">
        <v>4850</v>
      </c>
      <c r="G1709" s="0" t="s">
        <v>4851</v>
      </c>
      <c r="H1709" s="0" t="s">
        <v>3243</v>
      </c>
      <c r="I1709" s="0" t="s">
        <v>2123</v>
      </c>
      <c r="J1709" s="0" t="s">
        <v>47</v>
      </c>
      <c r="K1709" s="0" t="s">
        <v>47</v>
      </c>
      <c r="L1709" s="0" t="s">
        <v>47</v>
      </c>
      <c r="M1709" s="0" t="s">
        <v>47</v>
      </c>
      <c r="N1709" s="0" t="n">
        <v>1</v>
      </c>
      <c r="O1709" s="0" t="n">
        <v>22</v>
      </c>
      <c r="P1709" s="0" t="n">
        <v>200</v>
      </c>
      <c r="Q1709" s="0" t="n">
        <v>3.3</v>
      </c>
      <c r="R1709" s="0" t="str">
        <f aca="false">INDEX(Lookup!$B$4:$B$18,MATCH(C1709,Lookup!$A$4:$A$18,0))</f>
        <v>India</v>
      </c>
      <c r="S1709" s="20" t="n">
        <f aca="false">INDEX(Lookup!$D$4:$D$18,MATCH(C1709,Lookup!$A$4:$A$18,0))</f>
        <v>0.012</v>
      </c>
      <c r="T1709" s="21" t="n">
        <f aca="false">ROUND(P1709*S1709,2)</f>
        <v>2.4</v>
      </c>
      <c r="U1709" s="21" t="n">
        <f aca="false">IF(T1709&lt;=10,1,IF(T1709&lt;=20,2,IF(T1709&lt;=30,3,IF(T1709&lt;=40,4,IF(T1709&lt;=50,5,IF(T1709&lt;=100,6,IF(T1709&lt;=250,7,8)))))))</f>
        <v>1</v>
      </c>
      <c r="V1709" s="21" t="n">
        <f aca="false">IF(AND(OR(Dashboard!$T$3="All",R1709=Dashboard!$T$3),OR(Dashboard!$T$4="All",D1709=Dashboard!$T$4)),1,0)</f>
        <v>1</v>
      </c>
      <c r="W1709" s="21" t="n">
        <f aca="false">IF(V1709=1,T1709+ROW()/10000000,0)</f>
        <v>2.4001709</v>
      </c>
    </row>
    <row r="1710" customFormat="false" ht="15" hidden="false" customHeight="false" outlineLevel="0" collapsed="false">
      <c r="A1710" s="0" t="n">
        <v>18455518</v>
      </c>
      <c r="B1710" s="0" t="s">
        <v>4869</v>
      </c>
      <c r="C1710" s="0" t="n">
        <v>1</v>
      </c>
      <c r="D1710" s="0" t="s">
        <v>3667</v>
      </c>
      <c r="E1710" s="0" t="s">
        <v>4870</v>
      </c>
      <c r="F1710" s="0" t="s">
        <v>4850</v>
      </c>
      <c r="G1710" s="0" t="s">
        <v>4851</v>
      </c>
      <c r="H1710" s="0" t="s">
        <v>4871</v>
      </c>
      <c r="I1710" s="0" t="s">
        <v>2123</v>
      </c>
      <c r="J1710" s="0" t="s">
        <v>47</v>
      </c>
      <c r="K1710" s="0" t="s">
        <v>47</v>
      </c>
      <c r="L1710" s="0" t="s">
        <v>47</v>
      </c>
      <c r="M1710" s="0" t="s">
        <v>47</v>
      </c>
      <c r="N1710" s="0" t="n">
        <v>2</v>
      </c>
      <c r="O1710" s="0" t="n">
        <v>25</v>
      </c>
      <c r="P1710" s="0" t="n">
        <v>500</v>
      </c>
      <c r="Q1710" s="0" t="n">
        <v>3.7</v>
      </c>
      <c r="R1710" s="0" t="str">
        <f aca="false">INDEX(Lookup!$B$4:$B$18,MATCH(C1710,Lookup!$A$4:$A$18,0))</f>
        <v>India</v>
      </c>
      <c r="S1710" s="20" t="n">
        <f aca="false">INDEX(Lookup!$D$4:$D$18,MATCH(C1710,Lookup!$A$4:$A$18,0))</f>
        <v>0.012</v>
      </c>
      <c r="T1710" s="21" t="n">
        <f aca="false">ROUND(P1710*S1710,2)</f>
        <v>6</v>
      </c>
      <c r="U1710" s="21" t="n">
        <f aca="false">IF(T1710&lt;=10,1,IF(T1710&lt;=20,2,IF(T1710&lt;=30,3,IF(T1710&lt;=40,4,IF(T1710&lt;=50,5,IF(T1710&lt;=100,6,IF(T1710&lt;=250,7,8)))))))</f>
        <v>1</v>
      </c>
      <c r="V1710" s="21" t="n">
        <f aca="false">IF(AND(OR(Dashboard!$T$3="All",R1710=Dashboard!$T$3),OR(Dashboard!$T$4="All",D1710=Dashboard!$T$4)),1,0)</f>
        <v>1</v>
      </c>
      <c r="W1710" s="21" t="n">
        <f aca="false">IF(V1710=1,T1710+ROW()/10000000,0)</f>
        <v>6.000171</v>
      </c>
    </row>
    <row r="1711" customFormat="false" ht="15" hidden="false" customHeight="false" outlineLevel="0" collapsed="false">
      <c r="A1711" s="0" t="n">
        <v>18398606</v>
      </c>
      <c r="B1711" s="0" t="s">
        <v>3565</v>
      </c>
      <c r="C1711" s="0" t="n">
        <v>1</v>
      </c>
      <c r="D1711" s="0" t="s">
        <v>3667</v>
      </c>
      <c r="E1711" s="0" t="s">
        <v>4872</v>
      </c>
      <c r="F1711" s="0" t="s">
        <v>4873</v>
      </c>
      <c r="G1711" s="0" t="s">
        <v>4874</v>
      </c>
      <c r="H1711" s="0" t="s">
        <v>1358</v>
      </c>
      <c r="I1711" s="0" t="s">
        <v>2123</v>
      </c>
      <c r="J1711" s="0" t="s">
        <v>47</v>
      </c>
      <c r="K1711" s="0" t="s">
        <v>46</v>
      </c>
      <c r="L1711" s="0" t="s">
        <v>47</v>
      </c>
      <c r="M1711" s="0" t="s">
        <v>47</v>
      </c>
      <c r="N1711" s="0" t="n">
        <v>2</v>
      </c>
      <c r="O1711" s="0" t="n">
        <v>71</v>
      </c>
      <c r="P1711" s="0" t="n">
        <v>500</v>
      </c>
      <c r="Q1711" s="0" t="n">
        <v>3</v>
      </c>
      <c r="R1711" s="0" t="str">
        <f aca="false">INDEX(Lookup!$B$4:$B$18,MATCH(C1711,Lookup!$A$4:$A$18,0))</f>
        <v>India</v>
      </c>
      <c r="S1711" s="20" t="n">
        <f aca="false">INDEX(Lookup!$D$4:$D$18,MATCH(C1711,Lookup!$A$4:$A$18,0))</f>
        <v>0.012</v>
      </c>
      <c r="T1711" s="21" t="n">
        <f aca="false">ROUND(P1711*S1711,2)</f>
        <v>6</v>
      </c>
      <c r="U1711" s="21" t="n">
        <f aca="false">IF(T1711&lt;=10,1,IF(T1711&lt;=20,2,IF(T1711&lt;=30,3,IF(T1711&lt;=40,4,IF(T1711&lt;=50,5,IF(T1711&lt;=100,6,IF(T1711&lt;=250,7,8)))))))</f>
        <v>1</v>
      </c>
      <c r="V1711" s="21" t="n">
        <f aca="false">IF(AND(OR(Dashboard!$T$3="All",R1711=Dashboard!$T$3),OR(Dashboard!$T$4="All",D1711=Dashboard!$T$4)),1,0)</f>
        <v>1</v>
      </c>
      <c r="W1711" s="21" t="n">
        <f aca="false">IF(V1711=1,T1711+ROW()/10000000,0)</f>
        <v>6.0001711</v>
      </c>
    </row>
    <row r="1712" customFormat="false" ht="15" hidden="false" customHeight="false" outlineLevel="0" collapsed="false">
      <c r="A1712" s="0" t="n">
        <v>309030</v>
      </c>
      <c r="B1712" s="0" t="s">
        <v>4875</v>
      </c>
      <c r="C1712" s="0" t="n">
        <v>1</v>
      </c>
      <c r="D1712" s="0" t="s">
        <v>3667</v>
      </c>
      <c r="E1712" s="0" t="s">
        <v>4876</v>
      </c>
      <c r="F1712" s="0" t="s">
        <v>4873</v>
      </c>
      <c r="G1712" s="0" t="s">
        <v>4874</v>
      </c>
      <c r="H1712" s="0" t="s">
        <v>1124</v>
      </c>
      <c r="I1712" s="0" t="s">
        <v>2123</v>
      </c>
      <c r="J1712" s="0" t="s">
        <v>47</v>
      </c>
      <c r="K1712" s="0" t="s">
        <v>46</v>
      </c>
      <c r="L1712" s="0" t="s">
        <v>47</v>
      </c>
      <c r="M1712" s="0" t="s">
        <v>47</v>
      </c>
      <c r="N1712" s="0" t="n">
        <v>2</v>
      </c>
      <c r="O1712" s="0" t="n">
        <v>100</v>
      </c>
      <c r="P1712" s="0" t="n">
        <v>700</v>
      </c>
      <c r="Q1712" s="0" t="n">
        <v>3.2</v>
      </c>
      <c r="R1712" s="0" t="str">
        <f aca="false">INDEX(Lookup!$B$4:$B$18,MATCH(C1712,Lookup!$A$4:$A$18,0))</f>
        <v>India</v>
      </c>
      <c r="S1712" s="20" t="n">
        <f aca="false">INDEX(Lookup!$D$4:$D$18,MATCH(C1712,Lookup!$A$4:$A$18,0))</f>
        <v>0.012</v>
      </c>
      <c r="T1712" s="21" t="n">
        <f aca="false">ROUND(P1712*S1712,2)</f>
        <v>8.4</v>
      </c>
      <c r="U1712" s="21" t="n">
        <f aca="false">IF(T1712&lt;=10,1,IF(T1712&lt;=20,2,IF(T1712&lt;=30,3,IF(T1712&lt;=40,4,IF(T1712&lt;=50,5,IF(T1712&lt;=100,6,IF(T1712&lt;=250,7,8)))))))</f>
        <v>1</v>
      </c>
      <c r="V1712" s="21" t="n">
        <f aca="false">IF(AND(OR(Dashboard!$T$3="All",R1712=Dashboard!$T$3),OR(Dashboard!$T$4="All",D1712=Dashboard!$T$4)),1,0)</f>
        <v>1</v>
      </c>
      <c r="W1712" s="21" t="n">
        <f aca="false">IF(V1712=1,T1712+ROW()/10000000,0)</f>
        <v>8.4001712</v>
      </c>
    </row>
    <row r="1713" customFormat="false" ht="15" hidden="false" customHeight="false" outlineLevel="0" collapsed="false">
      <c r="A1713" s="0" t="n">
        <v>3909</v>
      </c>
      <c r="B1713" s="0" t="s">
        <v>3977</v>
      </c>
      <c r="C1713" s="0" t="n">
        <v>1</v>
      </c>
      <c r="D1713" s="0" t="s">
        <v>3667</v>
      </c>
      <c r="E1713" s="0" t="s">
        <v>4877</v>
      </c>
      <c r="F1713" s="0" t="s">
        <v>4873</v>
      </c>
      <c r="G1713" s="0" t="s">
        <v>4874</v>
      </c>
      <c r="H1713" s="0" t="s">
        <v>2784</v>
      </c>
      <c r="I1713" s="0" t="s">
        <v>2123</v>
      </c>
      <c r="J1713" s="0" t="s">
        <v>47</v>
      </c>
      <c r="K1713" s="0" t="s">
        <v>46</v>
      </c>
      <c r="L1713" s="0" t="s">
        <v>47</v>
      </c>
      <c r="M1713" s="0" t="s">
        <v>47</v>
      </c>
      <c r="N1713" s="0" t="n">
        <v>2</v>
      </c>
      <c r="O1713" s="0" t="n">
        <v>32</v>
      </c>
      <c r="P1713" s="0" t="n">
        <v>600</v>
      </c>
      <c r="Q1713" s="0" t="n">
        <v>2.3</v>
      </c>
      <c r="R1713" s="0" t="str">
        <f aca="false">INDEX(Lookup!$B$4:$B$18,MATCH(C1713,Lookup!$A$4:$A$18,0))</f>
        <v>India</v>
      </c>
      <c r="S1713" s="20" t="n">
        <f aca="false">INDEX(Lookup!$D$4:$D$18,MATCH(C1713,Lookup!$A$4:$A$18,0))</f>
        <v>0.012</v>
      </c>
      <c r="T1713" s="21" t="n">
        <f aca="false">ROUND(P1713*S1713,2)</f>
        <v>7.2</v>
      </c>
      <c r="U1713" s="21" t="n">
        <f aca="false">IF(T1713&lt;=10,1,IF(T1713&lt;=20,2,IF(T1713&lt;=30,3,IF(T1713&lt;=40,4,IF(T1713&lt;=50,5,IF(T1713&lt;=100,6,IF(T1713&lt;=250,7,8)))))))</f>
        <v>1</v>
      </c>
      <c r="V1713" s="21" t="n">
        <f aca="false">IF(AND(OR(Dashboard!$T$3="All",R1713=Dashboard!$T$3),OR(Dashboard!$T$4="All",D1713=Dashboard!$T$4)),1,0)</f>
        <v>1</v>
      </c>
      <c r="W1713" s="21" t="n">
        <f aca="false">IF(V1713=1,T1713+ROW()/10000000,0)</f>
        <v>7.2001713</v>
      </c>
    </row>
    <row r="1714" customFormat="false" ht="15" hidden="false" customHeight="false" outlineLevel="0" collapsed="false">
      <c r="A1714" s="0" t="n">
        <v>4290</v>
      </c>
      <c r="B1714" s="0" t="s">
        <v>4878</v>
      </c>
      <c r="C1714" s="0" t="n">
        <v>1</v>
      </c>
      <c r="D1714" s="0" t="s">
        <v>3667</v>
      </c>
      <c r="E1714" s="0" t="s">
        <v>4879</v>
      </c>
      <c r="F1714" s="0" t="s">
        <v>4880</v>
      </c>
      <c r="G1714" s="0" t="s">
        <v>4881</v>
      </c>
      <c r="H1714" s="0" t="s">
        <v>4882</v>
      </c>
      <c r="I1714" s="0" t="s">
        <v>2123</v>
      </c>
      <c r="J1714" s="0" t="s">
        <v>46</v>
      </c>
      <c r="K1714" s="0" t="s">
        <v>47</v>
      </c>
      <c r="L1714" s="0" t="s">
        <v>47</v>
      </c>
      <c r="M1714" s="0" t="s">
        <v>47</v>
      </c>
      <c r="N1714" s="0" t="n">
        <v>3</v>
      </c>
      <c r="O1714" s="0" t="n">
        <v>194</v>
      </c>
      <c r="P1714" s="0" t="n">
        <v>1500</v>
      </c>
      <c r="Q1714" s="0" t="n">
        <v>3.5</v>
      </c>
      <c r="R1714" s="0" t="str">
        <f aca="false">INDEX(Lookup!$B$4:$B$18,MATCH(C1714,Lookup!$A$4:$A$18,0))</f>
        <v>India</v>
      </c>
      <c r="S1714" s="20" t="n">
        <f aca="false">INDEX(Lookup!$D$4:$D$18,MATCH(C1714,Lookup!$A$4:$A$18,0))</f>
        <v>0.012</v>
      </c>
      <c r="T1714" s="21" t="n">
        <f aca="false">ROUND(P1714*S1714,2)</f>
        <v>18</v>
      </c>
      <c r="U1714" s="21" t="n">
        <f aca="false">IF(T1714&lt;=10,1,IF(T1714&lt;=20,2,IF(T1714&lt;=30,3,IF(T1714&lt;=40,4,IF(T1714&lt;=50,5,IF(T1714&lt;=100,6,IF(T1714&lt;=250,7,8)))))))</f>
        <v>2</v>
      </c>
      <c r="V1714" s="21" t="n">
        <f aca="false">IF(AND(OR(Dashboard!$T$3="All",R1714=Dashboard!$T$3),OR(Dashboard!$T$4="All",D1714=Dashboard!$T$4)),1,0)</f>
        <v>1</v>
      </c>
      <c r="W1714" s="21" t="n">
        <f aca="false">IF(V1714=1,T1714+ROW()/10000000,0)</f>
        <v>18.0001714</v>
      </c>
    </row>
    <row r="1715" customFormat="false" ht="15" hidden="false" customHeight="false" outlineLevel="0" collapsed="false">
      <c r="A1715" s="0" t="n">
        <v>1452</v>
      </c>
      <c r="B1715" s="0" t="s">
        <v>4883</v>
      </c>
      <c r="C1715" s="0" t="n">
        <v>1</v>
      </c>
      <c r="D1715" s="0" t="s">
        <v>3667</v>
      </c>
      <c r="E1715" s="0" t="s">
        <v>4884</v>
      </c>
      <c r="F1715" s="0" t="s">
        <v>4885</v>
      </c>
      <c r="G1715" s="0" t="s">
        <v>4886</v>
      </c>
      <c r="H1715" s="0" t="s">
        <v>2382</v>
      </c>
      <c r="I1715" s="0" t="s">
        <v>2123</v>
      </c>
      <c r="J1715" s="0" t="s">
        <v>47</v>
      </c>
      <c r="K1715" s="0" t="s">
        <v>47</v>
      </c>
      <c r="L1715" s="0" t="s">
        <v>47</v>
      </c>
      <c r="M1715" s="0" t="s">
        <v>47</v>
      </c>
      <c r="N1715" s="0" t="n">
        <v>1</v>
      </c>
      <c r="O1715" s="0" t="n">
        <v>15</v>
      </c>
      <c r="P1715" s="0" t="n">
        <v>200</v>
      </c>
      <c r="Q1715" s="0" t="n">
        <v>3.2</v>
      </c>
      <c r="R1715" s="0" t="str">
        <f aca="false">INDEX(Lookup!$B$4:$B$18,MATCH(C1715,Lookup!$A$4:$A$18,0))</f>
        <v>India</v>
      </c>
      <c r="S1715" s="20" t="n">
        <f aca="false">INDEX(Lookup!$D$4:$D$18,MATCH(C1715,Lookup!$A$4:$A$18,0))</f>
        <v>0.012</v>
      </c>
      <c r="T1715" s="21" t="n">
        <f aca="false">ROUND(P1715*S1715,2)</f>
        <v>2.4</v>
      </c>
      <c r="U1715" s="21" t="n">
        <f aca="false">IF(T1715&lt;=10,1,IF(T1715&lt;=20,2,IF(T1715&lt;=30,3,IF(T1715&lt;=40,4,IF(T1715&lt;=50,5,IF(T1715&lt;=100,6,IF(T1715&lt;=250,7,8)))))))</f>
        <v>1</v>
      </c>
      <c r="V1715" s="21" t="n">
        <f aca="false">IF(AND(OR(Dashboard!$T$3="All",R1715=Dashboard!$T$3),OR(Dashboard!$T$4="All",D1715=Dashboard!$T$4)),1,0)</f>
        <v>1</v>
      </c>
      <c r="W1715" s="21" t="n">
        <f aca="false">IF(V1715=1,T1715+ROW()/10000000,0)</f>
        <v>2.4001715</v>
      </c>
    </row>
    <row r="1716" customFormat="false" ht="15" hidden="false" customHeight="false" outlineLevel="0" collapsed="false">
      <c r="A1716" s="0" t="n">
        <v>303779</v>
      </c>
      <c r="B1716" s="0" t="s">
        <v>4887</v>
      </c>
      <c r="C1716" s="0" t="n">
        <v>1</v>
      </c>
      <c r="D1716" s="0" t="s">
        <v>3667</v>
      </c>
      <c r="E1716" s="0" t="s">
        <v>4888</v>
      </c>
      <c r="F1716" s="0" t="s">
        <v>4885</v>
      </c>
      <c r="G1716" s="0" t="s">
        <v>4886</v>
      </c>
      <c r="H1716" s="0" t="s">
        <v>2128</v>
      </c>
      <c r="I1716" s="0" t="s">
        <v>2123</v>
      </c>
      <c r="J1716" s="0" t="s">
        <v>47</v>
      </c>
      <c r="K1716" s="0" t="s">
        <v>47</v>
      </c>
      <c r="L1716" s="0" t="s">
        <v>47</v>
      </c>
      <c r="M1716" s="0" t="s">
        <v>47</v>
      </c>
      <c r="N1716" s="0" t="n">
        <v>1</v>
      </c>
      <c r="O1716" s="0" t="n">
        <v>16</v>
      </c>
      <c r="P1716" s="0" t="n">
        <v>250</v>
      </c>
      <c r="Q1716" s="0" t="n">
        <v>3.1</v>
      </c>
      <c r="R1716" s="0" t="str">
        <f aca="false">INDEX(Lookup!$B$4:$B$18,MATCH(C1716,Lookup!$A$4:$A$18,0))</f>
        <v>India</v>
      </c>
      <c r="S1716" s="20" t="n">
        <f aca="false">INDEX(Lookup!$D$4:$D$18,MATCH(C1716,Lookup!$A$4:$A$18,0))</f>
        <v>0.012</v>
      </c>
      <c r="T1716" s="21" t="n">
        <f aca="false">ROUND(P1716*S1716,2)</f>
        <v>3</v>
      </c>
      <c r="U1716" s="21" t="n">
        <f aca="false">IF(T1716&lt;=10,1,IF(T1716&lt;=20,2,IF(T1716&lt;=30,3,IF(T1716&lt;=40,4,IF(T1716&lt;=50,5,IF(T1716&lt;=100,6,IF(T1716&lt;=250,7,8)))))))</f>
        <v>1</v>
      </c>
      <c r="V1716" s="21" t="n">
        <f aca="false">IF(AND(OR(Dashboard!$T$3="All",R1716=Dashboard!$T$3),OR(Dashboard!$T$4="All",D1716=Dashboard!$T$4)),1,0)</f>
        <v>1</v>
      </c>
      <c r="W1716" s="21" t="n">
        <f aca="false">IF(V1716=1,T1716+ROW()/10000000,0)</f>
        <v>3.0001716</v>
      </c>
    </row>
    <row r="1717" customFormat="false" ht="15" hidden="false" customHeight="false" outlineLevel="0" collapsed="false">
      <c r="A1717" s="0" t="n">
        <v>554</v>
      </c>
      <c r="B1717" s="0" t="s">
        <v>3582</v>
      </c>
      <c r="C1717" s="0" t="n">
        <v>1</v>
      </c>
      <c r="D1717" s="0" t="s">
        <v>3667</v>
      </c>
      <c r="E1717" s="0" t="s">
        <v>4889</v>
      </c>
      <c r="F1717" s="0" t="s">
        <v>4890</v>
      </c>
      <c r="G1717" s="0" t="s">
        <v>4891</v>
      </c>
      <c r="H1717" s="0" t="s">
        <v>3583</v>
      </c>
      <c r="I1717" s="0" t="s">
        <v>2123</v>
      </c>
      <c r="J1717" s="0" t="s">
        <v>47</v>
      </c>
      <c r="K1717" s="0" t="s">
        <v>47</v>
      </c>
      <c r="L1717" s="0" t="s">
        <v>47</v>
      </c>
      <c r="M1717" s="0" t="s">
        <v>47</v>
      </c>
      <c r="N1717" s="0" t="n">
        <v>2</v>
      </c>
      <c r="O1717" s="0" t="n">
        <v>315</v>
      </c>
      <c r="P1717" s="0" t="n">
        <v>600</v>
      </c>
      <c r="Q1717" s="0" t="n">
        <v>3.6</v>
      </c>
      <c r="R1717" s="0" t="str">
        <f aca="false">INDEX(Lookup!$B$4:$B$18,MATCH(C1717,Lookup!$A$4:$A$18,0))</f>
        <v>India</v>
      </c>
      <c r="S1717" s="20" t="n">
        <f aca="false">INDEX(Lookup!$D$4:$D$18,MATCH(C1717,Lookup!$A$4:$A$18,0))</f>
        <v>0.012</v>
      </c>
      <c r="T1717" s="21" t="n">
        <f aca="false">ROUND(P1717*S1717,2)</f>
        <v>7.2</v>
      </c>
      <c r="U1717" s="21" t="n">
        <f aca="false">IF(T1717&lt;=10,1,IF(T1717&lt;=20,2,IF(T1717&lt;=30,3,IF(T1717&lt;=40,4,IF(T1717&lt;=50,5,IF(T1717&lt;=100,6,IF(T1717&lt;=250,7,8)))))))</f>
        <v>1</v>
      </c>
      <c r="V1717" s="21" t="n">
        <f aca="false">IF(AND(OR(Dashboard!$T$3="All",R1717=Dashboard!$T$3),OR(Dashboard!$T$4="All",D1717=Dashboard!$T$4)),1,0)</f>
        <v>1</v>
      </c>
      <c r="W1717" s="21" t="n">
        <f aca="false">IF(V1717=1,T1717+ROW()/10000000,0)</f>
        <v>7.2001717</v>
      </c>
    </row>
    <row r="1718" customFormat="false" ht="15" hidden="false" customHeight="false" outlineLevel="0" collapsed="false">
      <c r="A1718" s="0" t="n">
        <v>3953</v>
      </c>
      <c r="B1718" s="0" t="s">
        <v>4892</v>
      </c>
      <c r="C1718" s="0" t="n">
        <v>1</v>
      </c>
      <c r="D1718" s="0" t="s">
        <v>3667</v>
      </c>
      <c r="E1718" s="0" t="s">
        <v>4893</v>
      </c>
      <c r="F1718" s="0" t="s">
        <v>4890</v>
      </c>
      <c r="G1718" s="0" t="s">
        <v>4891</v>
      </c>
      <c r="H1718" s="0" t="s">
        <v>1615</v>
      </c>
      <c r="I1718" s="0" t="s">
        <v>2123</v>
      </c>
      <c r="J1718" s="0" t="s">
        <v>47</v>
      </c>
      <c r="K1718" s="0" t="s">
        <v>47</v>
      </c>
      <c r="L1718" s="0" t="s">
        <v>47</v>
      </c>
      <c r="M1718" s="0" t="s">
        <v>47</v>
      </c>
      <c r="N1718" s="0" t="n">
        <v>3</v>
      </c>
      <c r="O1718" s="0" t="n">
        <v>53</v>
      </c>
      <c r="P1718" s="0" t="n">
        <v>1800</v>
      </c>
      <c r="Q1718" s="0" t="n">
        <v>2.4</v>
      </c>
      <c r="R1718" s="0" t="str">
        <f aca="false">INDEX(Lookup!$B$4:$B$18,MATCH(C1718,Lookup!$A$4:$A$18,0))</f>
        <v>India</v>
      </c>
      <c r="S1718" s="20" t="n">
        <f aca="false">INDEX(Lookup!$D$4:$D$18,MATCH(C1718,Lookup!$A$4:$A$18,0))</f>
        <v>0.012</v>
      </c>
      <c r="T1718" s="21" t="n">
        <f aca="false">ROUND(P1718*S1718,2)</f>
        <v>21.6</v>
      </c>
      <c r="U1718" s="21" t="n">
        <f aca="false">IF(T1718&lt;=10,1,IF(T1718&lt;=20,2,IF(T1718&lt;=30,3,IF(T1718&lt;=40,4,IF(T1718&lt;=50,5,IF(T1718&lt;=100,6,IF(T1718&lt;=250,7,8)))))))</f>
        <v>3</v>
      </c>
      <c r="V1718" s="21" t="n">
        <f aca="false">IF(AND(OR(Dashboard!$T$3="All",R1718=Dashboard!$T$3),OR(Dashboard!$T$4="All",D1718=Dashboard!$T$4)),1,0)</f>
        <v>1</v>
      </c>
      <c r="W1718" s="21" t="n">
        <f aca="false">IF(V1718=1,T1718+ROW()/10000000,0)</f>
        <v>21.6001718</v>
      </c>
    </row>
    <row r="1719" customFormat="false" ht="15" hidden="false" customHeight="false" outlineLevel="0" collapsed="false">
      <c r="A1719" s="0" t="n">
        <v>18368009</v>
      </c>
      <c r="B1719" s="0" t="s">
        <v>4894</v>
      </c>
      <c r="C1719" s="0" t="n">
        <v>1</v>
      </c>
      <c r="D1719" s="0" t="s">
        <v>3667</v>
      </c>
      <c r="E1719" s="0" t="s">
        <v>4895</v>
      </c>
      <c r="F1719" s="0" t="s">
        <v>3096</v>
      </c>
      <c r="G1719" s="0" t="s">
        <v>4896</v>
      </c>
      <c r="H1719" s="0" t="s">
        <v>2128</v>
      </c>
      <c r="I1719" s="0" t="s">
        <v>2123</v>
      </c>
      <c r="J1719" s="0" t="s">
        <v>47</v>
      </c>
      <c r="K1719" s="0" t="s">
        <v>47</v>
      </c>
      <c r="L1719" s="0" t="s">
        <v>47</v>
      </c>
      <c r="M1719" s="0" t="s">
        <v>47</v>
      </c>
      <c r="N1719" s="0" t="n">
        <v>1</v>
      </c>
      <c r="O1719" s="0" t="n">
        <v>4</v>
      </c>
      <c r="P1719" s="0" t="n">
        <v>200</v>
      </c>
      <c r="Q1719" s="0" t="n">
        <v>3</v>
      </c>
      <c r="R1719" s="0" t="str">
        <f aca="false">INDEX(Lookup!$B$4:$B$18,MATCH(C1719,Lookup!$A$4:$A$18,0))</f>
        <v>India</v>
      </c>
      <c r="S1719" s="20" t="n">
        <f aca="false">INDEX(Lookup!$D$4:$D$18,MATCH(C1719,Lookup!$A$4:$A$18,0))</f>
        <v>0.012</v>
      </c>
      <c r="T1719" s="21" t="n">
        <f aca="false">ROUND(P1719*S1719,2)</f>
        <v>2.4</v>
      </c>
      <c r="U1719" s="21" t="n">
        <f aca="false">IF(T1719&lt;=10,1,IF(T1719&lt;=20,2,IF(T1719&lt;=30,3,IF(T1719&lt;=40,4,IF(T1719&lt;=50,5,IF(T1719&lt;=100,6,IF(T1719&lt;=250,7,8)))))))</f>
        <v>1</v>
      </c>
      <c r="V1719" s="21" t="n">
        <f aca="false">IF(AND(OR(Dashboard!$T$3="All",R1719=Dashboard!$T$3),OR(Dashboard!$T$4="All",D1719=Dashboard!$T$4)),1,0)</f>
        <v>1</v>
      </c>
      <c r="W1719" s="21" t="n">
        <f aca="false">IF(V1719=1,T1719+ROW()/10000000,0)</f>
        <v>2.4001719</v>
      </c>
    </row>
    <row r="1720" customFormat="false" ht="15" hidden="false" customHeight="false" outlineLevel="0" collapsed="false">
      <c r="A1720" s="0" t="n">
        <v>305242</v>
      </c>
      <c r="B1720" s="0" t="s">
        <v>4897</v>
      </c>
      <c r="C1720" s="0" t="n">
        <v>1</v>
      </c>
      <c r="D1720" s="0" t="s">
        <v>3667</v>
      </c>
      <c r="E1720" s="0" t="s">
        <v>4898</v>
      </c>
      <c r="F1720" s="0" t="s">
        <v>3096</v>
      </c>
      <c r="G1720" s="0" t="s">
        <v>4896</v>
      </c>
      <c r="H1720" s="0" t="s">
        <v>2802</v>
      </c>
      <c r="I1720" s="0" t="s">
        <v>2123</v>
      </c>
      <c r="J1720" s="0" t="s">
        <v>46</v>
      </c>
      <c r="K1720" s="0" t="s">
        <v>47</v>
      </c>
      <c r="L1720" s="0" t="s">
        <v>47</v>
      </c>
      <c r="M1720" s="0" t="s">
        <v>47</v>
      </c>
      <c r="N1720" s="0" t="n">
        <v>3</v>
      </c>
      <c r="O1720" s="0" t="n">
        <v>8</v>
      </c>
      <c r="P1720" s="0" t="n">
        <v>1500</v>
      </c>
      <c r="Q1720" s="0" t="n">
        <v>3</v>
      </c>
      <c r="R1720" s="0" t="str">
        <f aca="false">INDEX(Lookup!$B$4:$B$18,MATCH(C1720,Lookup!$A$4:$A$18,0))</f>
        <v>India</v>
      </c>
      <c r="S1720" s="20" t="n">
        <f aca="false">INDEX(Lookup!$D$4:$D$18,MATCH(C1720,Lookup!$A$4:$A$18,0))</f>
        <v>0.012</v>
      </c>
      <c r="T1720" s="21" t="n">
        <f aca="false">ROUND(P1720*S1720,2)</f>
        <v>18</v>
      </c>
      <c r="U1720" s="21" t="n">
        <f aca="false">IF(T1720&lt;=10,1,IF(T1720&lt;=20,2,IF(T1720&lt;=30,3,IF(T1720&lt;=40,4,IF(T1720&lt;=50,5,IF(T1720&lt;=100,6,IF(T1720&lt;=250,7,8)))))))</f>
        <v>2</v>
      </c>
      <c r="V1720" s="21" t="n">
        <f aca="false">IF(AND(OR(Dashboard!$T$3="All",R1720=Dashboard!$T$3),OR(Dashboard!$T$4="All",D1720=Dashboard!$T$4)),1,0)</f>
        <v>1</v>
      </c>
      <c r="W1720" s="21" t="n">
        <f aca="false">IF(V1720=1,T1720+ROW()/10000000,0)</f>
        <v>18.000172</v>
      </c>
    </row>
    <row r="1721" customFormat="false" ht="15" hidden="false" customHeight="false" outlineLevel="0" collapsed="false">
      <c r="A1721" s="0" t="n">
        <v>18419914</v>
      </c>
      <c r="B1721" s="0" t="s">
        <v>4899</v>
      </c>
      <c r="C1721" s="0" t="n">
        <v>1</v>
      </c>
      <c r="D1721" s="0" t="s">
        <v>3667</v>
      </c>
      <c r="E1721" s="0" t="s">
        <v>4900</v>
      </c>
      <c r="F1721" s="0" t="s">
        <v>3096</v>
      </c>
      <c r="G1721" s="0" t="s">
        <v>4896</v>
      </c>
      <c r="H1721" s="0" t="s">
        <v>2128</v>
      </c>
      <c r="I1721" s="0" t="s">
        <v>2123</v>
      </c>
      <c r="J1721" s="0" t="s">
        <v>47</v>
      </c>
      <c r="K1721" s="0" t="s">
        <v>47</v>
      </c>
      <c r="L1721" s="0" t="s">
        <v>47</v>
      </c>
      <c r="M1721" s="0" t="s">
        <v>47</v>
      </c>
      <c r="N1721" s="0" t="n">
        <v>2</v>
      </c>
      <c r="O1721" s="0" t="n">
        <v>1</v>
      </c>
      <c r="P1721" s="0" t="n">
        <v>500</v>
      </c>
      <c r="Q1721" s="0" t="n">
        <v>1</v>
      </c>
      <c r="R1721" s="0" t="str">
        <f aca="false">INDEX(Lookup!$B$4:$B$18,MATCH(C1721,Lookup!$A$4:$A$18,0))</f>
        <v>India</v>
      </c>
      <c r="S1721" s="20" t="n">
        <f aca="false">INDEX(Lookup!$D$4:$D$18,MATCH(C1721,Lookup!$A$4:$A$18,0))</f>
        <v>0.012</v>
      </c>
      <c r="T1721" s="21" t="n">
        <f aca="false">ROUND(P1721*S1721,2)</f>
        <v>6</v>
      </c>
      <c r="U1721" s="21" t="n">
        <f aca="false">IF(T1721&lt;=10,1,IF(T1721&lt;=20,2,IF(T1721&lt;=30,3,IF(T1721&lt;=40,4,IF(T1721&lt;=50,5,IF(T1721&lt;=100,6,IF(T1721&lt;=250,7,8)))))))</f>
        <v>1</v>
      </c>
      <c r="V1721" s="21" t="n">
        <f aca="false">IF(AND(OR(Dashboard!$T$3="All",R1721=Dashboard!$T$3),OR(Dashboard!$T$4="All",D1721=Dashboard!$T$4)),1,0)</f>
        <v>1</v>
      </c>
      <c r="W1721" s="21" t="n">
        <f aca="false">IF(V1721=1,T1721+ROW()/10000000,0)</f>
        <v>6.0001721</v>
      </c>
    </row>
    <row r="1722" customFormat="false" ht="15" hidden="false" customHeight="false" outlineLevel="0" collapsed="false">
      <c r="A1722" s="0" t="n">
        <v>303730</v>
      </c>
      <c r="B1722" s="0" t="s">
        <v>4901</v>
      </c>
      <c r="C1722" s="0" t="n">
        <v>1</v>
      </c>
      <c r="D1722" s="0" t="s">
        <v>3667</v>
      </c>
      <c r="E1722" s="0" t="s">
        <v>4902</v>
      </c>
      <c r="F1722" s="0" t="s">
        <v>4903</v>
      </c>
      <c r="G1722" s="0" t="s">
        <v>4904</v>
      </c>
      <c r="H1722" s="0" t="s">
        <v>4905</v>
      </c>
      <c r="I1722" s="0" t="s">
        <v>2123</v>
      </c>
      <c r="J1722" s="0" t="s">
        <v>47</v>
      </c>
      <c r="K1722" s="0" t="s">
        <v>47</v>
      </c>
      <c r="L1722" s="0" t="s">
        <v>47</v>
      </c>
      <c r="M1722" s="0" t="s">
        <v>47</v>
      </c>
      <c r="N1722" s="0" t="n">
        <v>1</v>
      </c>
      <c r="O1722" s="0" t="n">
        <v>6</v>
      </c>
      <c r="P1722" s="0" t="n">
        <v>150</v>
      </c>
      <c r="Q1722" s="0" t="n">
        <v>2.8</v>
      </c>
      <c r="R1722" s="0" t="str">
        <f aca="false">INDEX(Lookup!$B$4:$B$18,MATCH(C1722,Lookup!$A$4:$A$18,0))</f>
        <v>India</v>
      </c>
      <c r="S1722" s="20" t="n">
        <f aca="false">INDEX(Lookup!$D$4:$D$18,MATCH(C1722,Lookup!$A$4:$A$18,0))</f>
        <v>0.012</v>
      </c>
      <c r="T1722" s="21" t="n">
        <f aca="false">ROUND(P1722*S1722,2)</f>
        <v>1.8</v>
      </c>
      <c r="U1722" s="21" t="n">
        <f aca="false">IF(T1722&lt;=10,1,IF(T1722&lt;=20,2,IF(T1722&lt;=30,3,IF(T1722&lt;=40,4,IF(T1722&lt;=50,5,IF(T1722&lt;=100,6,IF(T1722&lt;=250,7,8)))))))</f>
        <v>1</v>
      </c>
      <c r="V1722" s="21" t="n">
        <f aca="false">IF(AND(OR(Dashboard!$T$3="All",R1722=Dashboard!$T$3),OR(Dashboard!$T$4="All",D1722=Dashboard!$T$4)),1,0)</f>
        <v>1</v>
      </c>
      <c r="W1722" s="21" t="n">
        <f aca="false">IF(V1722=1,T1722+ROW()/10000000,0)</f>
        <v>1.8001722</v>
      </c>
    </row>
    <row r="1723" customFormat="false" ht="15" hidden="false" customHeight="false" outlineLevel="0" collapsed="false">
      <c r="A1723" s="0" t="n">
        <v>18462214</v>
      </c>
      <c r="B1723" s="0" t="s">
        <v>4906</v>
      </c>
      <c r="C1723" s="0" t="n">
        <v>1</v>
      </c>
      <c r="D1723" s="0" t="s">
        <v>3667</v>
      </c>
      <c r="E1723" s="0" t="s">
        <v>4907</v>
      </c>
      <c r="F1723" s="0" t="s">
        <v>4903</v>
      </c>
      <c r="G1723" s="0" t="s">
        <v>4904</v>
      </c>
      <c r="H1723" s="0" t="s">
        <v>156</v>
      </c>
      <c r="I1723" s="0" t="s">
        <v>2123</v>
      </c>
      <c r="J1723" s="0" t="s">
        <v>47</v>
      </c>
      <c r="K1723" s="0" t="s">
        <v>47</v>
      </c>
      <c r="L1723" s="0" t="s">
        <v>47</v>
      </c>
      <c r="M1723" s="0" t="s">
        <v>47</v>
      </c>
      <c r="N1723" s="0" t="n">
        <v>1</v>
      </c>
      <c r="O1723" s="0" t="n">
        <v>4</v>
      </c>
      <c r="P1723" s="0" t="n">
        <v>400</v>
      </c>
      <c r="Q1723" s="0" t="n">
        <v>3</v>
      </c>
      <c r="R1723" s="0" t="str">
        <f aca="false">INDEX(Lookup!$B$4:$B$18,MATCH(C1723,Lookup!$A$4:$A$18,0))</f>
        <v>India</v>
      </c>
      <c r="S1723" s="20" t="n">
        <f aca="false">INDEX(Lookup!$D$4:$D$18,MATCH(C1723,Lookup!$A$4:$A$18,0))</f>
        <v>0.012</v>
      </c>
      <c r="T1723" s="21" t="n">
        <f aca="false">ROUND(P1723*S1723,2)</f>
        <v>4.8</v>
      </c>
      <c r="U1723" s="21" t="n">
        <f aca="false">IF(T1723&lt;=10,1,IF(T1723&lt;=20,2,IF(T1723&lt;=30,3,IF(T1723&lt;=40,4,IF(T1723&lt;=50,5,IF(T1723&lt;=100,6,IF(T1723&lt;=250,7,8)))))))</f>
        <v>1</v>
      </c>
      <c r="V1723" s="21" t="n">
        <f aca="false">IF(AND(OR(Dashboard!$T$3="All",R1723=Dashboard!$T$3),OR(Dashboard!$T$4="All",D1723=Dashboard!$T$4)),1,0)</f>
        <v>1</v>
      </c>
      <c r="W1723" s="21" t="n">
        <f aca="false">IF(V1723=1,T1723+ROW()/10000000,0)</f>
        <v>4.8001723</v>
      </c>
    </row>
    <row r="1724" customFormat="false" ht="15" hidden="false" customHeight="false" outlineLevel="0" collapsed="false">
      <c r="A1724" s="0" t="n">
        <v>309272</v>
      </c>
      <c r="B1724" s="0" t="s">
        <v>4908</v>
      </c>
      <c r="C1724" s="0" t="n">
        <v>1</v>
      </c>
      <c r="D1724" s="0" t="s">
        <v>3667</v>
      </c>
      <c r="E1724" s="0" t="s">
        <v>4909</v>
      </c>
      <c r="F1724" s="0" t="s">
        <v>4903</v>
      </c>
      <c r="G1724" s="0" t="s">
        <v>4904</v>
      </c>
      <c r="H1724" s="0" t="s">
        <v>2293</v>
      </c>
      <c r="I1724" s="0" t="s">
        <v>2123</v>
      </c>
      <c r="J1724" s="0" t="s">
        <v>47</v>
      </c>
      <c r="K1724" s="0" t="s">
        <v>47</v>
      </c>
      <c r="L1724" s="0" t="s">
        <v>47</v>
      </c>
      <c r="M1724" s="0" t="s">
        <v>47</v>
      </c>
      <c r="N1724" s="0" t="n">
        <v>1</v>
      </c>
      <c r="O1724" s="0" t="n">
        <v>6</v>
      </c>
      <c r="P1724" s="0" t="n">
        <v>400</v>
      </c>
      <c r="Q1724" s="0" t="n">
        <v>2.9</v>
      </c>
      <c r="R1724" s="0" t="str">
        <f aca="false">INDEX(Lookup!$B$4:$B$18,MATCH(C1724,Lookup!$A$4:$A$18,0))</f>
        <v>India</v>
      </c>
      <c r="S1724" s="20" t="n">
        <f aca="false">INDEX(Lookup!$D$4:$D$18,MATCH(C1724,Lookup!$A$4:$A$18,0))</f>
        <v>0.012</v>
      </c>
      <c r="T1724" s="21" t="n">
        <f aca="false">ROUND(P1724*S1724,2)</f>
        <v>4.8</v>
      </c>
      <c r="U1724" s="21" t="n">
        <f aca="false">IF(T1724&lt;=10,1,IF(T1724&lt;=20,2,IF(T1724&lt;=30,3,IF(T1724&lt;=40,4,IF(T1724&lt;=50,5,IF(T1724&lt;=100,6,IF(T1724&lt;=250,7,8)))))))</f>
        <v>1</v>
      </c>
      <c r="V1724" s="21" t="n">
        <f aca="false">IF(AND(OR(Dashboard!$T$3="All",R1724=Dashboard!$T$3),OR(Dashboard!$T$4="All",D1724=Dashboard!$T$4)),1,0)</f>
        <v>1</v>
      </c>
      <c r="W1724" s="21" t="n">
        <f aca="false">IF(V1724=1,T1724+ROW()/10000000,0)</f>
        <v>4.8001724</v>
      </c>
    </row>
    <row r="1725" customFormat="false" ht="15" hidden="false" customHeight="false" outlineLevel="0" collapsed="false">
      <c r="A1725" s="0" t="n">
        <v>18311957</v>
      </c>
      <c r="B1725" s="0" t="s">
        <v>4910</v>
      </c>
      <c r="C1725" s="0" t="n">
        <v>1</v>
      </c>
      <c r="D1725" s="0" t="s">
        <v>3667</v>
      </c>
      <c r="E1725" s="0" t="s">
        <v>4904</v>
      </c>
      <c r="F1725" s="0" t="s">
        <v>4903</v>
      </c>
      <c r="G1725" s="0" t="s">
        <v>4904</v>
      </c>
      <c r="H1725" s="0" t="s">
        <v>4911</v>
      </c>
      <c r="I1725" s="0" t="s">
        <v>2123</v>
      </c>
      <c r="J1725" s="0" t="s">
        <v>47</v>
      </c>
      <c r="K1725" s="0" t="s">
        <v>47</v>
      </c>
      <c r="L1725" s="0" t="s">
        <v>47</v>
      </c>
      <c r="M1725" s="0" t="s">
        <v>47</v>
      </c>
      <c r="N1725" s="0" t="n">
        <v>2</v>
      </c>
      <c r="O1725" s="0" t="n">
        <v>4</v>
      </c>
      <c r="P1725" s="0" t="n">
        <v>800</v>
      </c>
      <c r="Q1725" s="0" t="n">
        <v>2.9</v>
      </c>
      <c r="R1725" s="0" t="str">
        <f aca="false">INDEX(Lookup!$B$4:$B$18,MATCH(C1725,Lookup!$A$4:$A$18,0))</f>
        <v>India</v>
      </c>
      <c r="S1725" s="20" t="n">
        <f aca="false">INDEX(Lookup!$D$4:$D$18,MATCH(C1725,Lookup!$A$4:$A$18,0))</f>
        <v>0.012</v>
      </c>
      <c r="T1725" s="21" t="n">
        <f aca="false">ROUND(P1725*S1725,2)</f>
        <v>9.6</v>
      </c>
      <c r="U1725" s="21" t="n">
        <f aca="false">IF(T1725&lt;=10,1,IF(T1725&lt;=20,2,IF(T1725&lt;=30,3,IF(T1725&lt;=40,4,IF(T1725&lt;=50,5,IF(T1725&lt;=100,6,IF(T1725&lt;=250,7,8)))))))</f>
        <v>1</v>
      </c>
      <c r="V1725" s="21" t="n">
        <f aca="false">IF(AND(OR(Dashboard!$T$3="All",R1725=Dashboard!$T$3),OR(Dashboard!$T$4="All",D1725=Dashboard!$T$4)),1,0)</f>
        <v>1</v>
      </c>
      <c r="W1725" s="21" t="n">
        <f aca="false">IF(V1725=1,T1725+ROW()/10000000,0)</f>
        <v>9.6001725</v>
      </c>
    </row>
    <row r="1726" customFormat="false" ht="15" hidden="false" customHeight="false" outlineLevel="0" collapsed="false">
      <c r="A1726" s="0" t="n">
        <v>18218304</v>
      </c>
      <c r="B1726" s="0" t="s">
        <v>3143</v>
      </c>
      <c r="C1726" s="0" t="n">
        <v>1</v>
      </c>
      <c r="D1726" s="0" t="s">
        <v>3667</v>
      </c>
      <c r="E1726" s="0" t="s">
        <v>4912</v>
      </c>
      <c r="F1726" s="0" t="s">
        <v>4903</v>
      </c>
      <c r="G1726" s="0" t="s">
        <v>4904</v>
      </c>
      <c r="H1726" s="0" t="s">
        <v>1358</v>
      </c>
      <c r="I1726" s="0" t="s">
        <v>2123</v>
      </c>
      <c r="J1726" s="0" t="s">
        <v>47</v>
      </c>
      <c r="K1726" s="0" t="s">
        <v>47</v>
      </c>
      <c r="L1726" s="0" t="s">
        <v>47</v>
      </c>
      <c r="M1726" s="0" t="s">
        <v>47</v>
      </c>
      <c r="N1726" s="0" t="n">
        <v>1</v>
      </c>
      <c r="O1726" s="0" t="n">
        <v>20</v>
      </c>
      <c r="P1726" s="0" t="n">
        <v>300</v>
      </c>
      <c r="Q1726" s="0" t="n">
        <v>3.2</v>
      </c>
      <c r="R1726" s="0" t="str">
        <f aca="false">INDEX(Lookup!$B$4:$B$18,MATCH(C1726,Lookup!$A$4:$A$18,0))</f>
        <v>India</v>
      </c>
      <c r="S1726" s="20" t="n">
        <f aca="false">INDEX(Lookup!$D$4:$D$18,MATCH(C1726,Lookup!$A$4:$A$18,0))</f>
        <v>0.012</v>
      </c>
      <c r="T1726" s="21" t="n">
        <f aca="false">ROUND(P1726*S1726,2)</f>
        <v>3.6</v>
      </c>
      <c r="U1726" s="21" t="n">
        <f aca="false">IF(T1726&lt;=10,1,IF(T1726&lt;=20,2,IF(T1726&lt;=30,3,IF(T1726&lt;=40,4,IF(T1726&lt;=50,5,IF(T1726&lt;=100,6,IF(T1726&lt;=250,7,8)))))))</f>
        <v>1</v>
      </c>
      <c r="V1726" s="21" t="n">
        <f aca="false">IF(AND(OR(Dashboard!$T$3="All",R1726=Dashboard!$T$3),OR(Dashboard!$T$4="All",D1726=Dashboard!$T$4)),1,0)</f>
        <v>1</v>
      </c>
      <c r="W1726" s="21" t="n">
        <f aca="false">IF(V1726=1,T1726+ROW()/10000000,0)</f>
        <v>3.6001726</v>
      </c>
    </row>
    <row r="1727" customFormat="false" ht="15" hidden="false" customHeight="false" outlineLevel="0" collapsed="false">
      <c r="A1727" s="0" t="n">
        <v>18252419</v>
      </c>
      <c r="B1727" s="0" t="s">
        <v>3511</v>
      </c>
      <c r="C1727" s="0" t="n">
        <v>1</v>
      </c>
      <c r="D1727" s="0" t="s">
        <v>3667</v>
      </c>
      <c r="E1727" s="0" t="s">
        <v>4913</v>
      </c>
      <c r="F1727" s="0" t="s">
        <v>4903</v>
      </c>
      <c r="G1727" s="0" t="s">
        <v>4904</v>
      </c>
      <c r="H1727" s="0" t="s">
        <v>402</v>
      </c>
      <c r="I1727" s="0" t="s">
        <v>2123</v>
      </c>
      <c r="J1727" s="0" t="s">
        <v>47</v>
      </c>
      <c r="K1727" s="0" t="s">
        <v>47</v>
      </c>
      <c r="L1727" s="0" t="s">
        <v>47</v>
      </c>
      <c r="M1727" s="0" t="s">
        <v>47</v>
      </c>
      <c r="N1727" s="0" t="n">
        <v>1</v>
      </c>
      <c r="O1727" s="0" t="n">
        <v>20</v>
      </c>
      <c r="P1727" s="0" t="n">
        <v>300</v>
      </c>
      <c r="Q1727" s="0" t="n">
        <v>3.1</v>
      </c>
      <c r="R1727" s="0" t="str">
        <f aca="false">INDEX(Lookup!$B$4:$B$18,MATCH(C1727,Lookup!$A$4:$A$18,0))</f>
        <v>India</v>
      </c>
      <c r="S1727" s="20" t="n">
        <f aca="false">INDEX(Lookup!$D$4:$D$18,MATCH(C1727,Lookup!$A$4:$A$18,0))</f>
        <v>0.012</v>
      </c>
      <c r="T1727" s="21" t="n">
        <f aca="false">ROUND(P1727*S1727,2)</f>
        <v>3.6</v>
      </c>
      <c r="U1727" s="21" t="n">
        <f aca="false">IF(T1727&lt;=10,1,IF(T1727&lt;=20,2,IF(T1727&lt;=30,3,IF(T1727&lt;=40,4,IF(T1727&lt;=50,5,IF(T1727&lt;=100,6,IF(T1727&lt;=250,7,8)))))))</f>
        <v>1</v>
      </c>
      <c r="V1727" s="21" t="n">
        <f aca="false">IF(AND(OR(Dashboard!$T$3="All",R1727=Dashboard!$T$3),OR(Dashboard!$T$4="All",D1727=Dashboard!$T$4)),1,0)</f>
        <v>1</v>
      </c>
      <c r="W1727" s="21" t="n">
        <f aca="false">IF(V1727=1,T1727+ROW()/10000000,0)</f>
        <v>3.6001727</v>
      </c>
    </row>
    <row r="1728" customFormat="false" ht="15" hidden="false" customHeight="false" outlineLevel="0" collapsed="false">
      <c r="A1728" s="0" t="n">
        <v>606</v>
      </c>
      <c r="B1728" s="0" t="s">
        <v>3113</v>
      </c>
      <c r="C1728" s="0" t="n">
        <v>1</v>
      </c>
      <c r="D1728" s="0" t="s">
        <v>3667</v>
      </c>
      <c r="E1728" s="0" t="s">
        <v>4914</v>
      </c>
      <c r="F1728" s="0" t="s">
        <v>4903</v>
      </c>
      <c r="G1728" s="0" t="s">
        <v>4904</v>
      </c>
      <c r="H1728" s="0" t="s">
        <v>153</v>
      </c>
      <c r="I1728" s="0" t="s">
        <v>2123</v>
      </c>
      <c r="J1728" s="0" t="s">
        <v>47</v>
      </c>
      <c r="K1728" s="0" t="s">
        <v>47</v>
      </c>
      <c r="L1728" s="0" t="s">
        <v>47</v>
      </c>
      <c r="M1728" s="0" t="s">
        <v>47</v>
      </c>
      <c r="N1728" s="0" t="n">
        <v>1</v>
      </c>
      <c r="O1728" s="0" t="n">
        <v>34</v>
      </c>
      <c r="P1728" s="0" t="n">
        <v>450</v>
      </c>
      <c r="Q1728" s="0" t="n">
        <v>2.8</v>
      </c>
      <c r="R1728" s="0" t="str">
        <f aca="false">INDEX(Lookup!$B$4:$B$18,MATCH(C1728,Lookup!$A$4:$A$18,0))</f>
        <v>India</v>
      </c>
      <c r="S1728" s="20" t="n">
        <f aca="false">INDEX(Lookup!$D$4:$D$18,MATCH(C1728,Lookup!$A$4:$A$18,0))</f>
        <v>0.012</v>
      </c>
      <c r="T1728" s="21" t="n">
        <f aca="false">ROUND(P1728*S1728,2)</f>
        <v>5.4</v>
      </c>
      <c r="U1728" s="21" t="n">
        <f aca="false">IF(T1728&lt;=10,1,IF(T1728&lt;=20,2,IF(T1728&lt;=30,3,IF(T1728&lt;=40,4,IF(T1728&lt;=50,5,IF(T1728&lt;=100,6,IF(T1728&lt;=250,7,8)))))))</f>
        <v>1</v>
      </c>
      <c r="V1728" s="21" t="n">
        <f aca="false">IF(AND(OR(Dashboard!$T$3="All",R1728=Dashboard!$T$3),OR(Dashboard!$T$4="All",D1728=Dashboard!$T$4)),1,0)</f>
        <v>1</v>
      </c>
      <c r="W1728" s="21" t="n">
        <f aca="false">IF(V1728=1,T1728+ROW()/10000000,0)</f>
        <v>5.4001728</v>
      </c>
    </row>
    <row r="1729" customFormat="false" ht="15" hidden="false" customHeight="false" outlineLevel="0" collapsed="false">
      <c r="A1729" s="0" t="n">
        <v>18133490</v>
      </c>
      <c r="B1729" s="0" t="s">
        <v>4915</v>
      </c>
      <c r="C1729" s="0" t="n">
        <v>1</v>
      </c>
      <c r="D1729" s="0" t="s">
        <v>3667</v>
      </c>
      <c r="E1729" s="0" t="s">
        <v>4916</v>
      </c>
      <c r="F1729" s="0" t="s">
        <v>4903</v>
      </c>
      <c r="G1729" s="0" t="s">
        <v>4904</v>
      </c>
      <c r="H1729" s="0" t="s">
        <v>2868</v>
      </c>
      <c r="I1729" s="0" t="s">
        <v>2123</v>
      </c>
      <c r="J1729" s="0" t="s">
        <v>47</v>
      </c>
      <c r="K1729" s="0" t="s">
        <v>46</v>
      </c>
      <c r="L1729" s="0" t="s">
        <v>47</v>
      </c>
      <c r="M1729" s="0" t="s">
        <v>47</v>
      </c>
      <c r="N1729" s="0" t="n">
        <v>1</v>
      </c>
      <c r="O1729" s="0" t="n">
        <v>36</v>
      </c>
      <c r="P1729" s="0" t="n">
        <v>300</v>
      </c>
      <c r="Q1729" s="0" t="n">
        <v>3.3</v>
      </c>
      <c r="R1729" s="0" t="str">
        <f aca="false">INDEX(Lookup!$B$4:$B$18,MATCH(C1729,Lookup!$A$4:$A$18,0))</f>
        <v>India</v>
      </c>
      <c r="S1729" s="20" t="n">
        <f aca="false">INDEX(Lookup!$D$4:$D$18,MATCH(C1729,Lookup!$A$4:$A$18,0))</f>
        <v>0.012</v>
      </c>
      <c r="T1729" s="21" t="n">
        <f aca="false">ROUND(P1729*S1729,2)</f>
        <v>3.6</v>
      </c>
      <c r="U1729" s="21" t="n">
        <f aca="false">IF(T1729&lt;=10,1,IF(T1729&lt;=20,2,IF(T1729&lt;=30,3,IF(T1729&lt;=40,4,IF(T1729&lt;=50,5,IF(T1729&lt;=100,6,IF(T1729&lt;=250,7,8)))))))</f>
        <v>1</v>
      </c>
      <c r="V1729" s="21" t="n">
        <f aca="false">IF(AND(OR(Dashboard!$T$3="All",R1729=Dashboard!$T$3),OR(Dashboard!$T$4="All",D1729=Dashboard!$T$4)),1,0)</f>
        <v>1</v>
      </c>
      <c r="W1729" s="21" t="n">
        <f aca="false">IF(V1729=1,T1729+ROW()/10000000,0)</f>
        <v>3.6001729</v>
      </c>
    </row>
    <row r="1730" customFormat="false" ht="15" hidden="false" customHeight="false" outlineLevel="0" collapsed="false">
      <c r="A1730" s="0" t="n">
        <v>18291476</v>
      </c>
      <c r="B1730" s="0" t="s">
        <v>4917</v>
      </c>
      <c r="C1730" s="0" t="n">
        <v>1</v>
      </c>
      <c r="D1730" s="0" t="s">
        <v>3667</v>
      </c>
      <c r="E1730" s="0" t="s">
        <v>4918</v>
      </c>
      <c r="F1730" s="0" t="s">
        <v>4903</v>
      </c>
      <c r="G1730" s="0" t="s">
        <v>4904</v>
      </c>
      <c r="H1730" s="0" t="s">
        <v>4919</v>
      </c>
      <c r="I1730" s="0" t="s">
        <v>2123</v>
      </c>
      <c r="J1730" s="0" t="s">
        <v>47</v>
      </c>
      <c r="K1730" s="0" t="s">
        <v>47</v>
      </c>
      <c r="L1730" s="0" t="s">
        <v>47</v>
      </c>
      <c r="M1730" s="0" t="s">
        <v>47</v>
      </c>
      <c r="N1730" s="0" t="n">
        <v>1</v>
      </c>
      <c r="O1730" s="0" t="n">
        <v>5</v>
      </c>
      <c r="P1730" s="0" t="n">
        <v>200</v>
      </c>
      <c r="Q1730" s="0" t="n">
        <v>3</v>
      </c>
      <c r="R1730" s="0" t="str">
        <f aca="false">INDEX(Lookup!$B$4:$B$18,MATCH(C1730,Lookup!$A$4:$A$18,0))</f>
        <v>India</v>
      </c>
      <c r="S1730" s="20" t="n">
        <f aca="false">INDEX(Lookup!$D$4:$D$18,MATCH(C1730,Lookup!$A$4:$A$18,0))</f>
        <v>0.012</v>
      </c>
      <c r="T1730" s="21" t="n">
        <f aca="false">ROUND(P1730*S1730,2)</f>
        <v>2.4</v>
      </c>
      <c r="U1730" s="21" t="n">
        <f aca="false">IF(T1730&lt;=10,1,IF(T1730&lt;=20,2,IF(T1730&lt;=30,3,IF(T1730&lt;=40,4,IF(T1730&lt;=50,5,IF(T1730&lt;=100,6,IF(T1730&lt;=250,7,8)))))))</f>
        <v>1</v>
      </c>
      <c r="V1730" s="21" t="n">
        <f aca="false">IF(AND(OR(Dashboard!$T$3="All",R1730=Dashboard!$T$3),OR(Dashboard!$T$4="All",D1730=Dashboard!$T$4)),1,0)</f>
        <v>1</v>
      </c>
      <c r="W1730" s="21" t="n">
        <f aca="false">IF(V1730=1,T1730+ROW()/10000000,0)</f>
        <v>2.400173</v>
      </c>
    </row>
    <row r="1731" customFormat="false" ht="15" hidden="false" customHeight="false" outlineLevel="0" collapsed="false">
      <c r="A1731" s="0" t="n">
        <v>2071</v>
      </c>
      <c r="B1731" s="0" t="s">
        <v>4920</v>
      </c>
      <c r="C1731" s="0" t="n">
        <v>1</v>
      </c>
      <c r="D1731" s="0" t="s">
        <v>3667</v>
      </c>
      <c r="E1731" s="0" t="s">
        <v>4921</v>
      </c>
      <c r="F1731" s="0" t="s">
        <v>4903</v>
      </c>
      <c r="G1731" s="0" t="s">
        <v>4904</v>
      </c>
      <c r="H1731" s="0" t="s">
        <v>2868</v>
      </c>
      <c r="I1731" s="0" t="s">
        <v>2123</v>
      </c>
      <c r="J1731" s="0" t="s">
        <v>47</v>
      </c>
      <c r="K1731" s="0" t="s">
        <v>47</v>
      </c>
      <c r="L1731" s="0" t="s">
        <v>47</v>
      </c>
      <c r="M1731" s="0" t="s">
        <v>47</v>
      </c>
      <c r="N1731" s="0" t="n">
        <v>1</v>
      </c>
      <c r="O1731" s="0" t="n">
        <v>41</v>
      </c>
      <c r="P1731" s="0" t="n">
        <v>200</v>
      </c>
      <c r="Q1731" s="0" t="n">
        <v>3.1</v>
      </c>
      <c r="R1731" s="0" t="str">
        <f aca="false">INDEX(Lookup!$B$4:$B$18,MATCH(C1731,Lookup!$A$4:$A$18,0))</f>
        <v>India</v>
      </c>
      <c r="S1731" s="20" t="n">
        <f aca="false">INDEX(Lookup!$D$4:$D$18,MATCH(C1731,Lookup!$A$4:$A$18,0))</f>
        <v>0.012</v>
      </c>
      <c r="T1731" s="21" t="n">
        <f aca="false">ROUND(P1731*S1731,2)</f>
        <v>2.4</v>
      </c>
      <c r="U1731" s="21" t="n">
        <f aca="false">IF(T1731&lt;=10,1,IF(T1731&lt;=20,2,IF(T1731&lt;=30,3,IF(T1731&lt;=40,4,IF(T1731&lt;=50,5,IF(T1731&lt;=100,6,IF(T1731&lt;=250,7,8)))))))</f>
        <v>1</v>
      </c>
      <c r="V1731" s="21" t="n">
        <f aca="false">IF(AND(OR(Dashboard!$T$3="All",R1731=Dashboard!$T$3),OR(Dashboard!$T$4="All",D1731=Dashboard!$T$4)),1,0)</f>
        <v>1</v>
      </c>
      <c r="W1731" s="21" t="n">
        <f aca="false">IF(V1731=1,T1731+ROW()/10000000,0)</f>
        <v>2.4001731</v>
      </c>
    </row>
    <row r="1732" customFormat="false" ht="15" hidden="false" customHeight="false" outlineLevel="0" collapsed="false">
      <c r="A1732" s="0" t="n">
        <v>18445653</v>
      </c>
      <c r="B1732" s="0" t="s">
        <v>4922</v>
      </c>
      <c r="C1732" s="0" t="n">
        <v>1</v>
      </c>
      <c r="D1732" s="0" t="s">
        <v>3667</v>
      </c>
      <c r="E1732" s="0" t="s">
        <v>4923</v>
      </c>
      <c r="F1732" s="0" t="s">
        <v>4903</v>
      </c>
      <c r="G1732" s="0" t="s">
        <v>4904</v>
      </c>
      <c r="H1732" s="0" t="s">
        <v>2868</v>
      </c>
      <c r="I1732" s="0" t="s">
        <v>2123</v>
      </c>
      <c r="J1732" s="0" t="s">
        <v>47</v>
      </c>
      <c r="K1732" s="0" t="s">
        <v>47</v>
      </c>
      <c r="L1732" s="0" t="s">
        <v>47</v>
      </c>
      <c r="M1732" s="0" t="s">
        <v>47</v>
      </c>
      <c r="N1732" s="0" t="n">
        <v>1</v>
      </c>
      <c r="O1732" s="0" t="n">
        <v>7</v>
      </c>
      <c r="P1732" s="0" t="n">
        <v>200</v>
      </c>
      <c r="Q1732" s="0" t="n">
        <v>3.1</v>
      </c>
      <c r="R1732" s="0" t="str">
        <f aca="false">INDEX(Lookup!$B$4:$B$18,MATCH(C1732,Lookup!$A$4:$A$18,0))</f>
        <v>India</v>
      </c>
      <c r="S1732" s="20" t="n">
        <f aca="false">INDEX(Lookup!$D$4:$D$18,MATCH(C1732,Lookup!$A$4:$A$18,0))</f>
        <v>0.012</v>
      </c>
      <c r="T1732" s="21" t="n">
        <f aca="false">ROUND(P1732*S1732,2)</f>
        <v>2.4</v>
      </c>
      <c r="U1732" s="21" t="n">
        <f aca="false">IF(T1732&lt;=10,1,IF(T1732&lt;=20,2,IF(T1732&lt;=30,3,IF(T1732&lt;=40,4,IF(T1732&lt;=50,5,IF(T1732&lt;=100,6,IF(T1732&lt;=250,7,8)))))))</f>
        <v>1</v>
      </c>
      <c r="V1732" s="21" t="n">
        <f aca="false">IF(AND(OR(Dashboard!$T$3="All",R1732=Dashboard!$T$3),OR(Dashboard!$T$4="All",D1732=Dashboard!$T$4)),1,0)</f>
        <v>1</v>
      </c>
      <c r="W1732" s="21" t="n">
        <f aca="false">IF(V1732=1,T1732+ROW()/10000000,0)</f>
        <v>2.4001732</v>
      </c>
    </row>
    <row r="1733" customFormat="false" ht="15" hidden="false" customHeight="false" outlineLevel="0" collapsed="false">
      <c r="A1733" s="0" t="n">
        <v>18466800</v>
      </c>
      <c r="B1733" s="0" t="s">
        <v>4924</v>
      </c>
      <c r="C1733" s="0" t="n">
        <v>1</v>
      </c>
      <c r="D1733" s="0" t="s">
        <v>3667</v>
      </c>
      <c r="E1733" s="0" t="s">
        <v>4925</v>
      </c>
      <c r="F1733" s="0" t="s">
        <v>4903</v>
      </c>
      <c r="G1733" s="0" t="s">
        <v>4904</v>
      </c>
      <c r="H1733" s="0" t="s">
        <v>4926</v>
      </c>
      <c r="I1733" s="0" t="s">
        <v>2123</v>
      </c>
      <c r="J1733" s="0" t="s">
        <v>47</v>
      </c>
      <c r="K1733" s="0" t="s">
        <v>47</v>
      </c>
      <c r="L1733" s="0" t="s">
        <v>47</v>
      </c>
      <c r="M1733" s="0" t="s">
        <v>47</v>
      </c>
      <c r="N1733" s="0" t="n">
        <v>2</v>
      </c>
      <c r="O1733" s="0" t="n">
        <v>7</v>
      </c>
      <c r="P1733" s="0" t="n">
        <v>500</v>
      </c>
      <c r="Q1733" s="0" t="n">
        <v>3.1</v>
      </c>
      <c r="R1733" s="0" t="str">
        <f aca="false">INDEX(Lookup!$B$4:$B$18,MATCH(C1733,Lookup!$A$4:$A$18,0))</f>
        <v>India</v>
      </c>
      <c r="S1733" s="20" t="n">
        <f aca="false">INDEX(Lookup!$D$4:$D$18,MATCH(C1733,Lookup!$A$4:$A$18,0))</f>
        <v>0.012</v>
      </c>
      <c r="T1733" s="21" t="n">
        <f aca="false">ROUND(P1733*S1733,2)</f>
        <v>6</v>
      </c>
      <c r="U1733" s="21" t="n">
        <f aca="false">IF(T1733&lt;=10,1,IF(T1733&lt;=20,2,IF(T1733&lt;=30,3,IF(T1733&lt;=40,4,IF(T1733&lt;=50,5,IF(T1733&lt;=100,6,IF(T1733&lt;=250,7,8)))))))</f>
        <v>1</v>
      </c>
      <c r="V1733" s="21" t="n">
        <f aca="false">IF(AND(OR(Dashboard!$T$3="All",R1733=Dashboard!$T$3),OR(Dashboard!$T$4="All",D1733=Dashboard!$T$4)),1,0)</f>
        <v>1</v>
      </c>
      <c r="W1733" s="21" t="n">
        <f aca="false">IF(V1733=1,T1733+ROW()/10000000,0)</f>
        <v>6.0001733</v>
      </c>
    </row>
    <row r="1734" customFormat="false" ht="15" hidden="false" customHeight="false" outlineLevel="0" collapsed="false">
      <c r="A1734" s="0" t="n">
        <v>303743</v>
      </c>
      <c r="B1734" s="0" t="s">
        <v>4927</v>
      </c>
      <c r="C1734" s="0" t="n">
        <v>1</v>
      </c>
      <c r="D1734" s="0" t="s">
        <v>3667</v>
      </c>
      <c r="E1734" s="0" t="s">
        <v>4928</v>
      </c>
      <c r="F1734" s="0" t="s">
        <v>4903</v>
      </c>
      <c r="G1734" s="0" t="s">
        <v>4904</v>
      </c>
      <c r="H1734" s="0" t="s">
        <v>2288</v>
      </c>
      <c r="I1734" s="0" t="s">
        <v>2123</v>
      </c>
      <c r="J1734" s="0" t="s">
        <v>47</v>
      </c>
      <c r="K1734" s="0" t="s">
        <v>47</v>
      </c>
      <c r="L1734" s="0" t="s">
        <v>47</v>
      </c>
      <c r="M1734" s="0" t="s">
        <v>47</v>
      </c>
      <c r="N1734" s="0" t="n">
        <v>2</v>
      </c>
      <c r="O1734" s="0" t="n">
        <v>8</v>
      </c>
      <c r="P1734" s="0" t="n">
        <v>600</v>
      </c>
      <c r="Q1734" s="0" t="n">
        <v>2.8</v>
      </c>
      <c r="R1734" s="0" t="str">
        <f aca="false">INDEX(Lookup!$B$4:$B$18,MATCH(C1734,Lookup!$A$4:$A$18,0))</f>
        <v>India</v>
      </c>
      <c r="S1734" s="20" t="n">
        <f aca="false">INDEX(Lookup!$D$4:$D$18,MATCH(C1734,Lookup!$A$4:$A$18,0))</f>
        <v>0.012</v>
      </c>
      <c r="T1734" s="21" t="n">
        <f aca="false">ROUND(P1734*S1734,2)</f>
        <v>7.2</v>
      </c>
      <c r="U1734" s="21" t="n">
        <f aca="false">IF(T1734&lt;=10,1,IF(T1734&lt;=20,2,IF(T1734&lt;=30,3,IF(T1734&lt;=40,4,IF(T1734&lt;=50,5,IF(T1734&lt;=100,6,IF(T1734&lt;=250,7,8)))))))</f>
        <v>1</v>
      </c>
      <c r="V1734" s="21" t="n">
        <f aca="false">IF(AND(OR(Dashboard!$T$3="All",R1734=Dashboard!$T$3),OR(Dashboard!$T$4="All",D1734=Dashboard!$T$4)),1,0)</f>
        <v>1</v>
      </c>
      <c r="W1734" s="21" t="n">
        <f aca="false">IF(V1734=1,T1734+ROW()/10000000,0)</f>
        <v>7.2001734</v>
      </c>
    </row>
    <row r="1735" customFormat="false" ht="15" hidden="false" customHeight="false" outlineLevel="0" collapsed="false">
      <c r="A1735" s="0" t="n">
        <v>300174</v>
      </c>
      <c r="B1735" s="0" t="s">
        <v>3094</v>
      </c>
      <c r="C1735" s="0" t="n">
        <v>1</v>
      </c>
      <c r="D1735" s="0" t="s">
        <v>3667</v>
      </c>
      <c r="E1735" s="0" t="s">
        <v>4929</v>
      </c>
      <c r="F1735" s="0" t="s">
        <v>4903</v>
      </c>
      <c r="G1735" s="0" t="s">
        <v>4904</v>
      </c>
      <c r="H1735" s="0" t="s">
        <v>156</v>
      </c>
      <c r="I1735" s="0" t="s">
        <v>2123</v>
      </c>
      <c r="J1735" s="0" t="s">
        <v>47</v>
      </c>
      <c r="K1735" s="0" t="s">
        <v>47</v>
      </c>
      <c r="L1735" s="0" t="s">
        <v>47</v>
      </c>
      <c r="M1735" s="0" t="s">
        <v>47</v>
      </c>
      <c r="N1735" s="0" t="n">
        <v>1</v>
      </c>
      <c r="O1735" s="0" t="n">
        <v>10</v>
      </c>
      <c r="P1735" s="0" t="n">
        <v>200</v>
      </c>
      <c r="Q1735" s="0" t="n">
        <v>2.9</v>
      </c>
      <c r="R1735" s="0" t="str">
        <f aca="false">INDEX(Lookup!$B$4:$B$18,MATCH(C1735,Lookup!$A$4:$A$18,0))</f>
        <v>India</v>
      </c>
      <c r="S1735" s="20" t="n">
        <f aca="false">INDEX(Lookup!$D$4:$D$18,MATCH(C1735,Lookup!$A$4:$A$18,0))</f>
        <v>0.012</v>
      </c>
      <c r="T1735" s="21" t="n">
        <f aca="false">ROUND(P1735*S1735,2)</f>
        <v>2.4</v>
      </c>
      <c r="U1735" s="21" t="n">
        <f aca="false">IF(T1735&lt;=10,1,IF(T1735&lt;=20,2,IF(T1735&lt;=30,3,IF(T1735&lt;=40,4,IF(T1735&lt;=50,5,IF(T1735&lt;=100,6,IF(T1735&lt;=250,7,8)))))))</f>
        <v>1</v>
      </c>
      <c r="V1735" s="21" t="n">
        <f aca="false">IF(AND(OR(Dashboard!$T$3="All",R1735=Dashboard!$T$3),OR(Dashboard!$T$4="All",D1735=Dashboard!$T$4)),1,0)</f>
        <v>1</v>
      </c>
      <c r="W1735" s="21" t="n">
        <f aca="false">IF(V1735=1,T1735+ROW()/10000000,0)</f>
        <v>2.4001735</v>
      </c>
    </row>
    <row r="1736" customFormat="false" ht="15" hidden="false" customHeight="false" outlineLevel="0" collapsed="false">
      <c r="A1736" s="0" t="n">
        <v>18461280</v>
      </c>
      <c r="B1736" s="0" t="s">
        <v>4930</v>
      </c>
      <c r="C1736" s="0" t="n">
        <v>1</v>
      </c>
      <c r="D1736" s="0" t="s">
        <v>3667</v>
      </c>
      <c r="E1736" s="0" t="s">
        <v>4931</v>
      </c>
      <c r="F1736" s="0" t="s">
        <v>4903</v>
      </c>
      <c r="G1736" s="0" t="s">
        <v>4904</v>
      </c>
      <c r="H1736" s="0" t="s">
        <v>2128</v>
      </c>
      <c r="I1736" s="0" t="s">
        <v>2123</v>
      </c>
      <c r="J1736" s="0" t="s">
        <v>47</v>
      </c>
      <c r="K1736" s="0" t="s">
        <v>47</v>
      </c>
      <c r="L1736" s="0" t="s">
        <v>47</v>
      </c>
      <c r="M1736" s="0" t="s">
        <v>47</v>
      </c>
      <c r="N1736" s="0" t="n">
        <v>1</v>
      </c>
      <c r="O1736" s="0" t="n">
        <v>11</v>
      </c>
      <c r="P1736" s="0" t="n">
        <v>200</v>
      </c>
      <c r="Q1736" s="0" t="n">
        <v>3.2</v>
      </c>
      <c r="R1736" s="0" t="str">
        <f aca="false">INDEX(Lookup!$B$4:$B$18,MATCH(C1736,Lookup!$A$4:$A$18,0))</f>
        <v>India</v>
      </c>
      <c r="S1736" s="20" t="n">
        <f aca="false">INDEX(Lookup!$D$4:$D$18,MATCH(C1736,Lookup!$A$4:$A$18,0))</f>
        <v>0.012</v>
      </c>
      <c r="T1736" s="21" t="n">
        <f aca="false">ROUND(P1736*S1736,2)</f>
        <v>2.4</v>
      </c>
      <c r="U1736" s="21" t="n">
        <f aca="false">IF(T1736&lt;=10,1,IF(T1736&lt;=20,2,IF(T1736&lt;=30,3,IF(T1736&lt;=40,4,IF(T1736&lt;=50,5,IF(T1736&lt;=100,6,IF(T1736&lt;=250,7,8)))))))</f>
        <v>1</v>
      </c>
      <c r="V1736" s="21" t="n">
        <f aca="false">IF(AND(OR(Dashboard!$T$3="All",R1736=Dashboard!$T$3),OR(Dashboard!$T$4="All",D1736=Dashboard!$T$4)),1,0)</f>
        <v>1</v>
      </c>
      <c r="W1736" s="21" t="n">
        <f aca="false">IF(V1736=1,T1736+ROW()/10000000,0)</f>
        <v>2.4001736</v>
      </c>
    </row>
    <row r="1737" customFormat="false" ht="15" hidden="false" customHeight="false" outlineLevel="0" collapsed="false">
      <c r="A1737" s="0" t="n">
        <v>6709</v>
      </c>
      <c r="B1737" s="0" t="s">
        <v>4932</v>
      </c>
      <c r="C1737" s="0" t="n">
        <v>1</v>
      </c>
      <c r="D1737" s="0" t="s">
        <v>3667</v>
      </c>
      <c r="E1737" s="0" t="s">
        <v>4933</v>
      </c>
      <c r="F1737" s="0" t="s">
        <v>4903</v>
      </c>
      <c r="G1737" s="0" t="s">
        <v>4904</v>
      </c>
      <c r="H1737" s="0" t="s">
        <v>2288</v>
      </c>
      <c r="I1737" s="0" t="s">
        <v>2123</v>
      </c>
      <c r="J1737" s="0" t="s">
        <v>47</v>
      </c>
      <c r="K1737" s="0" t="s">
        <v>47</v>
      </c>
      <c r="L1737" s="0" t="s">
        <v>47</v>
      </c>
      <c r="M1737" s="0" t="s">
        <v>47</v>
      </c>
      <c r="N1737" s="0" t="n">
        <v>1</v>
      </c>
      <c r="O1737" s="0" t="n">
        <v>21</v>
      </c>
      <c r="P1737" s="0" t="n">
        <v>400</v>
      </c>
      <c r="Q1737" s="0" t="n">
        <v>3.1</v>
      </c>
      <c r="R1737" s="0" t="str">
        <f aca="false">INDEX(Lookup!$B$4:$B$18,MATCH(C1737,Lookup!$A$4:$A$18,0))</f>
        <v>India</v>
      </c>
      <c r="S1737" s="20" t="n">
        <f aca="false">INDEX(Lookup!$D$4:$D$18,MATCH(C1737,Lookup!$A$4:$A$18,0))</f>
        <v>0.012</v>
      </c>
      <c r="T1737" s="21" t="n">
        <f aca="false">ROUND(P1737*S1737,2)</f>
        <v>4.8</v>
      </c>
      <c r="U1737" s="21" t="n">
        <f aca="false">IF(T1737&lt;=10,1,IF(T1737&lt;=20,2,IF(T1737&lt;=30,3,IF(T1737&lt;=40,4,IF(T1737&lt;=50,5,IF(T1737&lt;=100,6,IF(T1737&lt;=250,7,8)))))))</f>
        <v>1</v>
      </c>
      <c r="V1737" s="21" t="n">
        <f aca="false">IF(AND(OR(Dashboard!$T$3="All",R1737=Dashboard!$T$3),OR(Dashboard!$T$4="All",D1737=Dashboard!$T$4)),1,0)</f>
        <v>1</v>
      </c>
      <c r="W1737" s="21" t="n">
        <f aca="false">IF(V1737=1,T1737+ROW()/10000000,0)</f>
        <v>4.8001737</v>
      </c>
    </row>
    <row r="1738" customFormat="false" ht="15" hidden="false" customHeight="false" outlineLevel="0" collapsed="false">
      <c r="A1738" s="0" t="n">
        <v>18070491</v>
      </c>
      <c r="B1738" s="0" t="s">
        <v>4934</v>
      </c>
      <c r="C1738" s="0" t="n">
        <v>1</v>
      </c>
      <c r="D1738" s="0" t="s">
        <v>3667</v>
      </c>
      <c r="E1738" s="0" t="s">
        <v>4935</v>
      </c>
      <c r="F1738" s="0" t="s">
        <v>4903</v>
      </c>
      <c r="G1738" s="0" t="s">
        <v>4904</v>
      </c>
      <c r="H1738" s="0" t="s">
        <v>4936</v>
      </c>
      <c r="I1738" s="0" t="s">
        <v>2123</v>
      </c>
      <c r="J1738" s="0" t="s">
        <v>47</v>
      </c>
      <c r="K1738" s="0" t="s">
        <v>47</v>
      </c>
      <c r="L1738" s="0" t="s">
        <v>47</v>
      </c>
      <c r="M1738" s="0" t="s">
        <v>47</v>
      </c>
      <c r="N1738" s="0" t="n">
        <v>1</v>
      </c>
      <c r="O1738" s="0" t="n">
        <v>25</v>
      </c>
      <c r="P1738" s="0" t="n">
        <v>350</v>
      </c>
      <c r="Q1738" s="0" t="n">
        <v>3.4</v>
      </c>
      <c r="R1738" s="0" t="str">
        <f aca="false">INDEX(Lookup!$B$4:$B$18,MATCH(C1738,Lookup!$A$4:$A$18,0))</f>
        <v>India</v>
      </c>
      <c r="S1738" s="20" t="n">
        <f aca="false">INDEX(Lookup!$D$4:$D$18,MATCH(C1738,Lookup!$A$4:$A$18,0))</f>
        <v>0.012</v>
      </c>
      <c r="T1738" s="21" t="n">
        <f aca="false">ROUND(P1738*S1738,2)</f>
        <v>4.2</v>
      </c>
      <c r="U1738" s="21" t="n">
        <f aca="false">IF(T1738&lt;=10,1,IF(T1738&lt;=20,2,IF(T1738&lt;=30,3,IF(T1738&lt;=40,4,IF(T1738&lt;=50,5,IF(T1738&lt;=100,6,IF(T1738&lt;=250,7,8)))))))</f>
        <v>1</v>
      </c>
      <c r="V1738" s="21" t="n">
        <f aca="false">IF(AND(OR(Dashboard!$T$3="All",R1738=Dashboard!$T$3),OR(Dashboard!$T$4="All",D1738=Dashboard!$T$4)),1,0)</f>
        <v>1</v>
      </c>
      <c r="W1738" s="21" t="n">
        <f aca="false">IF(V1738=1,T1738+ROW()/10000000,0)</f>
        <v>4.2001738</v>
      </c>
    </row>
    <row r="1739" customFormat="false" ht="15" hidden="false" customHeight="false" outlineLevel="0" collapsed="false">
      <c r="A1739" s="0" t="n">
        <v>302907</v>
      </c>
      <c r="B1739" s="0" t="s">
        <v>4937</v>
      </c>
      <c r="C1739" s="0" t="n">
        <v>1</v>
      </c>
      <c r="D1739" s="0" t="s">
        <v>3667</v>
      </c>
      <c r="E1739" s="0" t="s">
        <v>4938</v>
      </c>
      <c r="F1739" s="0" t="s">
        <v>4903</v>
      </c>
      <c r="G1739" s="0" t="s">
        <v>4904</v>
      </c>
      <c r="H1739" s="0" t="s">
        <v>3182</v>
      </c>
      <c r="I1739" s="0" t="s">
        <v>2123</v>
      </c>
      <c r="J1739" s="0" t="s">
        <v>47</v>
      </c>
      <c r="K1739" s="0" t="s">
        <v>46</v>
      </c>
      <c r="L1739" s="0" t="s">
        <v>47</v>
      </c>
      <c r="M1739" s="0" t="s">
        <v>47</v>
      </c>
      <c r="N1739" s="0" t="n">
        <v>1</v>
      </c>
      <c r="O1739" s="0" t="n">
        <v>19</v>
      </c>
      <c r="P1739" s="0" t="n">
        <v>200</v>
      </c>
      <c r="Q1739" s="0" t="n">
        <v>3.3</v>
      </c>
      <c r="R1739" s="0" t="str">
        <f aca="false">INDEX(Lookup!$B$4:$B$18,MATCH(C1739,Lookup!$A$4:$A$18,0))</f>
        <v>India</v>
      </c>
      <c r="S1739" s="20" t="n">
        <f aca="false">INDEX(Lookup!$D$4:$D$18,MATCH(C1739,Lookup!$A$4:$A$18,0))</f>
        <v>0.012</v>
      </c>
      <c r="T1739" s="21" t="n">
        <f aca="false">ROUND(P1739*S1739,2)</f>
        <v>2.4</v>
      </c>
      <c r="U1739" s="21" t="n">
        <f aca="false">IF(T1739&lt;=10,1,IF(T1739&lt;=20,2,IF(T1739&lt;=30,3,IF(T1739&lt;=40,4,IF(T1739&lt;=50,5,IF(T1739&lt;=100,6,IF(T1739&lt;=250,7,8)))))))</f>
        <v>1</v>
      </c>
      <c r="V1739" s="21" t="n">
        <f aca="false">IF(AND(OR(Dashboard!$T$3="All",R1739=Dashboard!$T$3),OR(Dashboard!$T$4="All",D1739=Dashboard!$T$4)),1,0)</f>
        <v>1</v>
      </c>
      <c r="W1739" s="21" t="n">
        <f aca="false">IF(V1739=1,T1739+ROW()/10000000,0)</f>
        <v>2.4001739</v>
      </c>
    </row>
    <row r="1740" customFormat="false" ht="15" hidden="false" customHeight="false" outlineLevel="0" collapsed="false">
      <c r="A1740" s="0" t="n">
        <v>889</v>
      </c>
      <c r="B1740" s="0" t="s">
        <v>4937</v>
      </c>
      <c r="C1740" s="0" t="n">
        <v>1</v>
      </c>
      <c r="D1740" s="0" t="s">
        <v>3667</v>
      </c>
      <c r="E1740" s="0" t="s">
        <v>4939</v>
      </c>
      <c r="F1740" s="0" t="s">
        <v>4903</v>
      </c>
      <c r="G1740" s="0" t="s">
        <v>4904</v>
      </c>
      <c r="H1740" s="0" t="s">
        <v>3182</v>
      </c>
      <c r="I1740" s="0" t="s">
        <v>2123</v>
      </c>
      <c r="J1740" s="0" t="s">
        <v>47</v>
      </c>
      <c r="K1740" s="0" t="s">
        <v>46</v>
      </c>
      <c r="L1740" s="0" t="s">
        <v>47</v>
      </c>
      <c r="M1740" s="0" t="s">
        <v>47</v>
      </c>
      <c r="N1740" s="0" t="n">
        <v>1</v>
      </c>
      <c r="O1740" s="0" t="n">
        <v>43</v>
      </c>
      <c r="P1740" s="0" t="n">
        <v>200</v>
      </c>
      <c r="Q1740" s="0" t="n">
        <v>3.3</v>
      </c>
      <c r="R1740" s="0" t="str">
        <f aca="false">INDEX(Lookup!$B$4:$B$18,MATCH(C1740,Lookup!$A$4:$A$18,0))</f>
        <v>India</v>
      </c>
      <c r="S1740" s="20" t="n">
        <f aca="false">INDEX(Lookup!$D$4:$D$18,MATCH(C1740,Lookup!$A$4:$A$18,0))</f>
        <v>0.012</v>
      </c>
      <c r="T1740" s="21" t="n">
        <f aca="false">ROUND(P1740*S1740,2)</f>
        <v>2.4</v>
      </c>
      <c r="U1740" s="21" t="n">
        <f aca="false">IF(T1740&lt;=10,1,IF(T1740&lt;=20,2,IF(T1740&lt;=30,3,IF(T1740&lt;=40,4,IF(T1740&lt;=50,5,IF(T1740&lt;=100,6,IF(T1740&lt;=250,7,8)))))))</f>
        <v>1</v>
      </c>
      <c r="V1740" s="21" t="n">
        <f aca="false">IF(AND(OR(Dashboard!$T$3="All",R1740=Dashboard!$T$3),OR(Dashboard!$T$4="All",D1740=Dashboard!$T$4)),1,0)</f>
        <v>1</v>
      </c>
      <c r="W1740" s="21" t="n">
        <f aca="false">IF(V1740=1,T1740+ROW()/10000000,0)</f>
        <v>2.400174</v>
      </c>
    </row>
    <row r="1741" customFormat="false" ht="15" hidden="false" customHeight="false" outlineLevel="0" collapsed="false">
      <c r="A1741" s="0" t="n">
        <v>18337904</v>
      </c>
      <c r="B1741" s="0" t="s">
        <v>3162</v>
      </c>
      <c r="C1741" s="0" t="n">
        <v>1</v>
      </c>
      <c r="D1741" s="0" t="s">
        <v>3667</v>
      </c>
      <c r="E1741" s="0" t="s">
        <v>4940</v>
      </c>
      <c r="F1741" s="0" t="s">
        <v>4903</v>
      </c>
      <c r="G1741" s="0" t="s">
        <v>4904</v>
      </c>
      <c r="H1741" s="0" t="s">
        <v>2342</v>
      </c>
      <c r="I1741" s="0" t="s">
        <v>2123</v>
      </c>
      <c r="J1741" s="0" t="s">
        <v>47</v>
      </c>
      <c r="K1741" s="0" t="s">
        <v>47</v>
      </c>
      <c r="L1741" s="0" t="s">
        <v>47</v>
      </c>
      <c r="M1741" s="0" t="s">
        <v>47</v>
      </c>
      <c r="N1741" s="0" t="n">
        <v>1</v>
      </c>
      <c r="O1741" s="0" t="n">
        <v>18</v>
      </c>
      <c r="P1741" s="0" t="n">
        <v>250</v>
      </c>
      <c r="Q1741" s="0" t="n">
        <v>2.6</v>
      </c>
      <c r="R1741" s="0" t="str">
        <f aca="false">INDEX(Lookup!$B$4:$B$18,MATCH(C1741,Lookup!$A$4:$A$18,0))</f>
        <v>India</v>
      </c>
      <c r="S1741" s="20" t="n">
        <f aca="false">INDEX(Lookup!$D$4:$D$18,MATCH(C1741,Lookup!$A$4:$A$18,0))</f>
        <v>0.012</v>
      </c>
      <c r="T1741" s="21" t="n">
        <f aca="false">ROUND(P1741*S1741,2)</f>
        <v>3</v>
      </c>
      <c r="U1741" s="21" t="n">
        <f aca="false">IF(T1741&lt;=10,1,IF(T1741&lt;=20,2,IF(T1741&lt;=30,3,IF(T1741&lt;=40,4,IF(T1741&lt;=50,5,IF(T1741&lt;=100,6,IF(T1741&lt;=250,7,8)))))))</f>
        <v>1</v>
      </c>
      <c r="V1741" s="21" t="n">
        <f aca="false">IF(AND(OR(Dashboard!$T$3="All",R1741=Dashboard!$T$3),OR(Dashboard!$T$4="All",D1741=Dashboard!$T$4)),1,0)</f>
        <v>1</v>
      </c>
      <c r="W1741" s="21" t="n">
        <f aca="false">IF(V1741=1,T1741+ROW()/10000000,0)</f>
        <v>3.0001741</v>
      </c>
    </row>
    <row r="1742" customFormat="false" ht="15" hidden="false" customHeight="false" outlineLevel="0" collapsed="false">
      <c r="A1742" s="0" t="n">
        <v>18415355</v>
      </c>
      <c r="B1742" s="0" t="s">
        <v>2294</v>
      </c>
      <c r="C1742" s="0" t="n">
        <v>1</v>
      </c>
      <c r="D1742" s="0" t="s">
        <v>3667</v>
      </c>
      <c r="E1742" s="0" t="s">
        <v>4941</v>
      </c>
      <c r="F1742" s="0" t="s">
        <v>4903</v>
      </c>
      <c r="G1742" s="0" t="s">
        <v>4904</v>
      </c>
      <c r="H1742" s="0" t="s">
        <v>3007</v>
      </c>
      <c r="I1742" s="0" t="s">
        <v>2123</v>
      </c>
      <c r="J1742" s="0" t="s">
        <v>47</v>
      </c>
      <c r="K1742" s="0" t="s">
        <v>46</v>
      </c>
      <c r="L1742" s="0" t="s">
        <v>47</v>
      </c>
      <c r="M1742" s="0" t="s">
        <v>47</v>
      </c>
      <c r="N1742" s="0" t="n">
        <v>2</v>
      </c>
      <c r="O1742" s="0" t="n">
        <v>17</v>
      </c>
      <c r="P1742" s="0" t="n">
        <v>500</v>
      </c>
      <c r="Q1742" s="0" t="n">
        <v>2.7</v>
      </c>
      <c r="R1742" s="0" t="str">
        <f aca="false">INDEX(Lookup!$B$4:$B$18,MATCH(C1742,Lookup!$A$4:$A$18,0))</f>
        <v>India</v>
      </c>
      <c r="S1742" s="20" t="n">
        <f aca="false">INDEX(Lookup!$D$4:$D$18,MATCH(C1742,Lookup!$A$4:$A$18,0))</f>
        <v>0.012</v>
      </c>
      <c r="T1742" s="21" t="n">
        <f aca="false">ROUND(P1742*S1742,2)</f>
        <v>6</v>
      </c>
      <c r="U1742" s="21" t="n">
        <f aca="false">IF(T1742&lt;=10,1,IF(T1742&lt;=20,2,IF(T1742&lt;=30,3,IF(T1742&lt;=40,4,IF(T1742&lt;=50,5,IF(T1742&lt;=100,6,IF(T1742&lt;=250,7,8)))))))</f>
        <v>1</v>
      </c>
      <c r="V1742" s="21" t="n">
        <f aca="false">IF(AND(OR(Dashboard!$T$3="All",R1742=Dashboard!$T$3),OR(Dashboard!$T$4="All",D1742=Dashboard!$T$4)),1,0)</f>
        <v>1</v>
      </c>
      <c r="W1742" s="21" t="n">
        <f aca="false">IF(V1742=1,T1742+ROW()/10000000,0)</f>
        <v>6.0001742</v>
      </c>
    </row>
    <row r="1743" customFormat="false" ht="15" hidden="false" customHeight="false" outlineLevel="0" collapsed="false">
      <c r="A1743" s="0" t="n">
        <v>853</v>
      </c>
      <c r="B1743" s="0" t="s">
        <v>4942</v>
      </c>
      <c r="C1743" s="0" t="n">
        <v>1</v>
      </c>
      <c r="D1743" s="0" t="s">
        <v>3667</v>
      </c>
      <c r="E1743" s="0" t="s">
        <v>4943</v>
      </c>
      <c r="F1743" s="0" t="s">
        <v>4903</v>
      </c>
      <c r="G1743" s="0" t="s">
        <v>4904</v>
      </c>
      <c r="H1743" s="0" t="s">
        <v>2415</v>
      </c>
      <c r="I1743" s="0" t="s">
        <v>2123</v>
      </c>
      <c r="J1743" s="0" t="s">
        <v>47</v>
      </c>
      <c r="K1743" s="0" t="s">
        <v>47</v>
      </c>
      <c r="L1743" s="0" t="s">
        <v>47</v>
      </c>
      <c r="M1743" s="0" t="s">
        <v>47</v>
      </c>
      <c r="N1743" s="0" t="n">
        <v>1</v>
      </c>
      <c r="O1743" s="0" t="n">
        <v>69</v>
      </c>
      <c r="P1743" s="0" t="n">
        <v>300</v>
      </c>
      <c r="Q1743" s="0" t="n">
        <v>3.3</v>
      </c>
      <c r="R1743" s="0" t="str">
        <f aca="false">INDEX(Lookup!$B$4:$B$18,MATCH(C1743,Lookup!$A$4:$A$18,0))</f>
        <v>India</v>
      </c>
      <c r="S1743" s="20" t="n">
        <f aca="false">INDEX(Lookup!$D$4:$D$18,MATCH(C1743,Lookup!$A$4:$A$18,0))</f>
        <v>0.012</v>
      </c>
      <c r="T1743" s="21" t="n">
        <f aca="false">ROUND(P1743*S1743,2)</f>
        <v>3.6</v>
      </c>
      <c r="U1743" s="21" t="n">
        <f aca="false">IF(T1743&lt;=10,1,IF(T1743&lt;=20,2,IF(T1743&lt;=30,3,IF(T1743&lt;=40,4,IF(T1743&lt;=50,5,IF(T1743&lt;=100,6,IF(T1743&lt;=250,7,8)))))))</f>
        <v>1</v>
      </c>
      <c r="V1743" s="21" t="n">
        <f aca="false">IF(AND(OR(Dashboard!$T$3="All",R1743=Dashboard!$T$3),OR(Dashboard!$T$4="All",D1743=Dashboard!$T$4)),1,0)</f>
        <v>1</v>
      </c>
      <c r="W1743" s="21" t="n">
        <f aca="false">IF(V1743=1,T1743+ROW()/10000000,0)</f>
        <v>3.6001743</v>
      </c>
    </row>
    <row r="1744" customFormat="false" ht="15" hidden="false" customHeight="false" outlineLevel="0" collapsed="false">
      <c r="A1744" s="0" t="n">
        <v>2620</v>
      </c>
      <c r="B1744" s="0" t="s">
        <v>4944</v>
      </c>
      <c r="C1744" s="0" t="n">
        <v>1</v>
      </c>
      <c r="D1744" s="0" t="s">
        <v>3667</v>
      </c>
      <c r="E1744" s="0" t="s">
        <v>4945</v>
      </c>
      <c r="F1744" s="0" t="s">
        <v>4903</v>
      </c>
      <c r="G1744" s="0" t="s">
        <v>4904</v>
      </c>
      <c r="H1744" s="0" t="s">
        <v>4091</v>
      </c>
      <c r="I1744" s="0" t="s">
        <v>2123</v>
      </c>
      <c r="J1744" s="0" t="s">
        <v>47</v>
      </c>
      <c r="K1744" s="0" t="s">
        <v>47</v>
      </c>
      <c r="L1744" s="0" t="s">
        <v>47</v>
      </c>
      <c r="M1744" s="0" t="s">
        <v>47</v>
      </c>
      <c r="N1744" s="0" t="n">
        <v>1</v>
      </c>
      <c r="O1744" s="0" t="n">
        <v>25</v>
      </c>
      <c r="P1744" s="0" t="n">
        <v>300</v>
      </c>
      <c r="Q1744" s="0" t="n">
        <v>3.4</v>
      </c>
      <c r="R1744" s="0" t="str">
        <f aca="false">INDEX(Lookup!$B$4:$B$18,MATCH(C1744,Lookup!$A$4:$A$18,0))</f>
        <v>India</v>
      </c>
      <c r="S1744" s="20" t="n">
        <f aca="false">INDEX(Lookup!$D$4:$D$18,MATCH(C1744,Lookup!$A$4:$A$18,0))</f>
        <v>0.012</v>
      </c>
      <c r="T1744" s="21" t="n">
        <f aca="false">ROUND(P1744*S1744,2)</f>
        <v>3.6</v>
      </c>
      <c r="U1744" s="21" t="n">
        <f aca="false">IF(T1744&lt;=10,1,IF(T1744&lt;=20,2,IF(T1744&lt;=30,3,IF(T1744&lt;=40,4,IF(T1744&lt;=50,5,IF(T1744&lt;=100,6,IF(T1744&lt;=250,7,8)))))))</f>
        <v>1</v>
      </c>
      <c r="V1744" s="21" t="n">
        <f aca="false">IF(AND(OR(Dashboard!$T$3="All",R1744=Dashboard!$T$3),OR(Dashboard!$T$4="All",D1744=Dashboard!$T$4)),1,0)</f>
        <v>1</v>
      </c>
      <c r="W1744" s="21" t="n">
        <f aca="false">IF(V1744=1,T1744+ROW()/10000000,0)</f>
        <v>3.6001744</v>
      </c>
    </row>
    <row r="1745" customFormat="false" ht="15" hidden="false" customHeight="false" outlineLevel="0" collapsed="false">
      <c r="A1745" s="0" t="n">
        <v>310155</v>
      </c>
      <c r="B1745" s="0" t="s">
        <v>4946</v>
      </c>
      <c r="C1745" s="0" t="n">
        <v>1</v>
      </c>
      <c r="D1745" s="0" t="s">
        <v>3667</v>
      </c>
      <c r="E1745" s="0" t="s">
        <v>4947</v>
      </c>
      <c r="F1745" s="0" t="s">
        <v>4903</v>
      </c>
      <c r="G1745" s="0" t="s">
        <v>4904</v>
      </c>
      <c r="H1745" s="0" t="s">
        <v>2288</v>
      </c>
      <c r="I1745" s="0" t="s">
        <v>2123</v>
      </c>
      <c r="J1745" s="0" t="s">
        <v>47</v>
      </c>
      <c r="K1745" s="0" t="s">
        <v>46</v>
      </c>
      <c r="L1745" s="0" t="s">
        <v>47</v>
      </c>
      <c r="M1745" s="0" t="s">
        <v>47</v>
      </c>
      <c r="N1745" s="0" t="n">
        <v>2</v>
      </c>
      <c r="O1745" s="0" t="n">
        <v>52</v>
      </c>
      <c r="P1745" s="0" t="n">
        <v>600</v>
      </c>
      <c r="Q1745" s="0" t="n">
        <v>3.2</v>
      </c>
      <c r="R1745" s="0" t="str">
        <f aca="false">INDEX(Lookup!$B$4:$B$18,MATCH(C1745,Lookup!$A$4:$A$18,0))</f>
        <v>India</v>
      </c>
      <c r="S1745" s="20" t="n">
        <f aca="false">INDEX(Lookup!$D$4:$D$18,MATCH(C1745,Lookup!$A$4:$A$18,0))</f>
        <v>0.012</v>
      </c>
      <c r="T1745" s="21" t="n">
        <f aca="false">ROUND(P1745*S1745,2)</f>
        <v>7.2</v>
      </c>
      <c r="U1745" s="21" t="n">
        <f aca="false">IF(T1745&lt;=10,1,IF(T1745&lt;=20,2,IF(T1745&lt;=30,3,IF(T1745&lt;=40,4,IF(T1745&lt;=50,5,IF(T1745&lt;=100,6,IF(T1745&lt;=250,7,8)))))))</f>
        <v>1</v>
      </c>
      <c r="V1745" s="21" t="n">
        <f aca="false">IF(AND(OR(Dashboard!$T$3="All",R1745=Dashboard!$T$3),OR(Dashboard!$T$4="All",D1745=Dashboard!$T$4)),1,0)</f>
        <v>1</v>
      </c>
      <c r="W1745" s="21" t="n">
        <f aca="false">IF(V1745=1,T1745+ROW()/10000000,0)</f>
        <v>7.2001745</v>
      </c>
    </row>
    <row r="1746" customFormat="false" ht="15" hidden="false" customHeight="false" outlineLevel="0" collapsed="false">
      <c r="A1746" s="0" t="n">
        <v>5061</v>
      </c>
      <c r="B1746" s="0" t="s">
        <v>4948</v>
      </c>
      <c r="C1746" s="0" t="n">
        <v>1</v>
      </c>
      <c r="D1746" s="0" t="s">
        <v>3667</v>
      </c>
      <c r="E1746" s="0" t="s">
        <v>4949</v>
      </c>
      <c r="F1746" s="0" t="s">
        <v>4903</v>
      </c>
      <c r="G1746" s="0" t="s">
        <v>4904</v>
      </c>
      <c r="H1746" s="0" t="s">
        <v>2802</v>
      </c>
      <c r="I1746" s="0" t="s">
        <v>2123</v>
      </c>
      <c r="J1746" s="0" t="s">
        <v>46</v>
      </c>
      <c r="K1746" s="0" t="s">
        <v>47</v>
      </c>
      <c r="L1746" s="0" t="s">
        <v>47</v>
      </c>
      <c r="M1746" s="0" t="s">
        <v>47</v>
      </c>
      <c r="N1746" s="0" t="n">
        <v>2</v>
      </c>
      <c r="O1746" s="0" t="n">
        <v>16</v>
      </c>
      <c r="P1746" s="0" t="n">
        <v>800</v>
      </c>
      <c r="Q1746" s="0" t="n">
        <v>2.9</v>
      </c>
      <c r="R1746" s="0" t="str">
        <f aca="false">INDEX(Lookup!$B$4:$B$18,MATCH(C1746,Lookup!$A$4:$A$18,0))</f>
        <v>India</v>
      </c>
      <c r="S1746" s="20" t="n">
        <f aca="false">INDEX(Lookup!$D$4:$D$18,MATCH(C1746,Lookup!$A$4:$A$18,0))</f>
        <v>0.012</v>
      </c>
      <c r="T1746" s="21" t="n">
        <f aca="false">ROUND(P1746*S1746,2)</f>
        <v>9.6</v>
      </c>
      <c r="U1746" s="21" t="n">
        <f aca="false">IF(T1746&lt;=10,1,IF(T1746&lt;=20,2,IF(T1746&lt;=30,3,IF(T1746&lt;=40,4,IF(T1746&lt;=50,5,IF(T1746&lt;=100,6,IF(T1746&lt;=250,7,8)))))))</f>
        <v>1</v>
      </c>
      <c r="V1746" s="21" t="n">
        <f aca="false">IF(AND(OR(Dashboard!$T$3="All",R1746=Dashboard!$T$3),OR(Dashboard!$T$4="All",D1746=Dashboard!$T$4)),1,0)</f>
        <v>1</v>
      </c>
      <c r="W1746" s="21" t="n">
        <f aca="false">IF(V1746=1,T1746+ROW()/10000000,0)</f>
        <v>9.6001746</v>
      </c>
    </row>
    <row r="1747" customFormat="false" ht="15" hidden="false" customHeight="false" outlineLevel="0" collapsed="false">
      <c r="A1747" s="0" t="n">
        <v>18460326</v>
      </c>
      <c r="B1747" s="0" t="s">
        <v>4950</v>
      </c>
      <c r="C1747" s="0" t="n">
        <v>1</v>
      </c>
      <c r="D1747" s="0" t="s">
        <v>3667</v>
      </c>
      <c r="E1747" s="0" t="s">
        <v>4951</v>
      </c>
      <c r="F1747" s="0" t="s">
        <v>4903</v>
      </c>
      <c r="G1747" s="0" t="s">
        <v>4904</v>
      </c>
      <c r="H1747" s="0" t="s">
        <v>2310</v>
      </c>
      <c r="I1747" s="0" t="s">
        <v>2123</v>
      </c>
      <c r="J1747" s="0" t="s">
        <v>47</v>
      </c>
      <c r="K1747" s="0" t="s">
        <v>47</v>
      </c>
      <c r="L1747" s="0" t="s">
        <v>47</v>
      </c>
      <c r="M1747" s="0" t="s">
        <v>47</v>
      </c>
      <c r="N1747" s="0" t="n">
        <v>1</v>
      </c>
      <c r="O1747" s="0" t="n">
        <v>5</v>
      </c>
      <c r="P1747" s="0" t="n">
        <v>400</v>
      </c>
      <c r="Q1747" s="0" t="n">
        <v>3</v>
      </c>
      <c r="R1747" s="0" t="str">
        <f aca="false">INDEX(Lookup!$B$4:$B$18,MATCH(C1747,Lookup!$A$4:$A$18,0))</f>
        <v>India</v>
      </c>
      <c r="S1747" s="20" t="n">
        <f aca="false">INDEX(Lookup!$D$4:$D$18,MATCH(C1747,Lookup!$A$4:$A$18,0))</f>
        <v>0.012</v>
      </c>
      <c r="T1747" s="21" t="n">
        <f aca="false">ROUND(P1747*S1747,2)</f>
        <v>4.8</v>
      </c>
      <c r="U1747" s="21" t="n">
        <f aca="false">IF(T1747&lt;=10,1,IF(T1747&lt;=20,2,IF(T1747&lt;=30,3,IF(T1747&lt;=40,4,IF(T1747&lt;=50,5,IF(T1747&lt;=100,6,IF(T1747&lt;=250,7,8)))))))</f>
        <v>1</v>
      </c>
      <c r="V1747" s="21" t="n">
        <f aca="false">IF(AND(OR(Dashboard!$T$3="All",R1747=Dashboard!$T$3),OR(Dashboard!$T$4="All",D1747=Dashboard!$T$4)),1,0)</f>
        <v>1</v>
      </c>
      <c r="W1747" s="21" t="n">
        <f aca="false">IF(V1747=1,T1747+ROW()/10000000,0)</f>
        <v>4.8001747</v>
      </c>
    </row>
    <row r="1748" customFormat="false" ht="15" hidden="false" customHeight="false" outlineLevel="0" collapsed="false">
      <c r="A1748" s="0" t="n">
        <v>18471259</v>
      </c>
      <c r="B1748" s="0" t="s">
        <v>4952</v>
      </c>
      <c r="C1748" s="0" t="n">
        <v>1</v>
      </c>
      <c r="D1748" s="0" t="s">
        <v>3667</v>
      </c>
      <c r="E1748" s="0" t="s">
        <v>4953</v>
      </c>
      <c r="F1748" s="0" t="s">
        <v>4903</v>
      </c>
      <c r="G1748" s="0" t="s">
        <v>4904</v>
      </c>
      <c r="H1748" s="0" t="s">
        <v>2288</v>
      </c>
      <c r="I1748" s="0" t="s">
        <v>2123</v>
      </c>
      <c r="J1748" s="0" t="s">
        <v>47</v>
      </c>
      <c r="K1748" s="0" t="s">
        <v>46</v>
      </c>
      <c r="L1748" s="0" t="s">
        <v>47</v>
      </c>
      <c r="M1748" s="0" t="s">
        <v>47</v>
      </c>
      <c r="N1748" s="0" t="n">
        <v>2</v>
      </c>
      <c r="O1748" s="0" t="n">
        <v>8</v>
      </c>
      <c r="P1748" s="0" t="n">
        <v>600</v>
      </c>
      <c r="Q1748" s="0" t="n">
        <v>3.1</v>
      </c>
      <c r="R1748" s="0" t="str">
        <f aca="false">INDEX(Lookup!$B$4:$B$18,MATCH(C1748,Lookup!$A$4:$A$18,0))</f>
        <v>India</v>
      </c>
      <c r="S1748" s="20" t="n">
        <f aca="false">INDEX(Lookup!$D$4:$D$18,MATCH(C1748,Lookup!$A$4:$A$18,0))</f>
        <v>0.012</v>
      </c>
      <c r="T1748" s="21" t="n">
        <f aca="false">ROUND(P1748*S1748,2)</f>
        <v>7.2</v>
      </c>
      <c r="U1748" s="21" t="n">
        <f aca="false">IF(T1748&lt;=10,1,IF(T1748&lt;=20,2,IF(T1748&lt;=30,3,IF(T1748&lt;=40,4,IF(T1748&lt;=50,5,IF(T1748&lt;=100,6,IF(T1748&lt;=250,7,8)))))))</f>
        <v>1</v>
      </c>
      <c r="V1748" s="21" t="n">
        <f aca="false">IF(AND(OR(Dashboard!$T$3="All",R1748=Dashboard!$T$3),OR(Dashboard!$T$4="All",D1748=Dashboard!$T$4)),1,0)</f>
        <v>1</v>
      </c>
      <c r="W1748" s="21" t="n">
        <f aca="false">IF(V1748=1,T1748+ROW()/10000000,0)</f>
        <v>7.2001748</v>
      </c>
    </row>
    <row r="1749" customFormat="false" ht="15" hidden="false" customHeight="false" outlineLevel="0" collapsed="false">
      <c r="A1749" s="0" t="n">
        <v>4122</v>
      </c>
      <c r="B1749" s="0" t="s">
        <v>3343</v>
      </c>
      <c r="C1749" s="0" t="n">
        <v>1</v>
      </c>
      <c r="D1749" s="0" t="s">
        <v>3667</v>
      </c>
      <c r="E1749" s="0" t="s">
        <v>4954</v>
      </c>
      <c r="F1749" s="0" t="s">
        <v>4903</v>
      </c>
      <c r="G1749" s="0" t="s">
        <v>4904</v>
      </c>
      <c r="H1749" s="0" t="s">
        <v>3345</v>
      </c>
      <c r="I1749" s="0" t="s">
        <v>2123</v>
      </c>
      <c r="J1749" s="0" t="s">
        <v>47</v>
      </c>
      <c r="K1749" s="0" t="s">
        <v>47</v>
      </c>
      <c r="L1749" s="0" t="s">
        <v>47</v>
      </c>
      <c r="M1749" s="0" t="s">
        <v>47</v>
      </c>
      <c r="N1749" s="0" t="n">
        <v>1</v>
      </c>
      <c r="O1749" s="0" t="n">
        <v>9</v>
      </c>
      <c r="P1749" s="0" t="n">
        <v>400</v>
      </c>
      <c r="Q1749" s="0" t="n">
        <v>2.8</v>
      </c>
      <c r="R1749" s="0" t="str">
        <f aca="false">INDEX(Lookup!$B$4:$B$18,MATCH(C1749,Lookup!$A$4:$A$18,0))</f>
        <v>India</v>
      </c>
      <c r="S1749" s="20" t="n">
        <f aca="false">INDEX(Lookup!$D$4:$D$18,MATCH(C1749,Lookup!$A$4:$A$18,0))</f>
        <v>0.012</v>
      </c>
      <c r="T1749" s="21" t="n">
        <f aca="false">ROUND(P1749*S1749,2)</f>
        <v>4.8</v>
      </c>
      <c r="U1749" s="21" t="n">
        <f aca="false">IF(T1749&lt;=10,1,IF(T1749&lt;=20,2,IF(T1749&lt;=30,3,IF(T1749&lt;=40,4,IF(T1749&lt;=50,5,IF(T1749&lt;=100,6,IF(T1749&lt;=250,7,8)))))))</f>
        <v>1</v>
      </c>
      <c r="V1749" s="21" t="n">
        <f aca="false">IF(AND(OR(Dashboard!$T$3="All",R1749=Dashboard!$T$3),OR(Dashboard!$T$4="All",D1749=Dashboard!$T$4)),1,0)</f>
        <v>1</v>
      </c>
      <c r="W1749" s="21" t="n">
        <f aca="false">IF(V1749=1,T1749+ROW()/10000000,0)</f>
        <v>4.8001749</v>
      </c>
    </row>
    <row r="1750" customFormat="false" ht="15" hidden="false" customHeight="false" outlineLevel="0" collapsed="false">
      <c r="A1750" s="0" t="n">
        <v>1140</v>
      </c>
      <c r="B1750" s="0" t="s">
        <v>4955</v>
      </c>
      <c r="C1750" s="0" t="n">
        <v>1</v>
      </c>
      <c r="D1750" s="0" t="s">
        <v>3667</v>
      </c>
      <c r="E1750" s="0" t="s">
        <v>4956</v>
      </c>
      <c r="F1750" s="0" t="s">
        <v>4903</v>
      </c>
      <c r="G1750" s="0" t="s">
        <v>4904</v>
      </c>
      <c r="H1750" s="0" t="s">
        <v>3500</v>
      </c>
      <c r="I1750" s="0" t="s">
        <v>2123</v>
      </c>
      <c r="J1750" s="0" t="s">
        <v>47</v>
      </c>
      <c r="K1750" s="0" t="s">
        <v>46</v>
      </c>
      <c r="L1750" s="0" t="s">
        <v>47</v>
      </c>
      <c r="M1750" s="0" t="s">
        <v>47</v>
      </c>
      <c r="N1750" s="0" t="n">
        <v>2</v>
      </c>
      <c r="O1750" s="0" t="n">
        <v>30</v>
      </c>
      <c r="P1750" s="0" t="n">
        <v>500</v>
      </c>
      <c r="Q1750" s="0" t="n">
        <v>3</v>
      </c>
      <c r="R1750" s="0" t="str">
        <f aca="false">INDEX(Lookup!$B$4:$B$18,MATCH(C1750,Lookup!$A$4:$A$18,0))</f>
        <v>India</v>
      </c>
      <c r="S1750" s="20" t="n">
        <f aca="false">INDEX(Lookup!$D$4:$D$18,MATCH(C1750,Lookup!$A$4:$A$18,0))</f>
        <v>0.012</v>
      </c>
      <c r="T1750" s="21" t="n">
        <f aca="false">ROUND(P1750*S1750,2)</f>
        <v>6</v>
      </c>
      <c r="U1750" s="21" t="n">
        <f aca="false">IF(T1750&lt;=10,1,IF(T1750&lt;=20,2,IF(T1750&lt;=30,3,IF(T1750&lt;=40,4,IF(T1750&lt;=50,5,IF(T1750&lt;=100,6,IF(T1750&lt;=250,7,8)))))))</f>
        <v>1</v>
      </c>
      <c r="V1750" s="21" t="n">
        <f aca="false">IF(AND(OR(Dashboard!$T$3="All",R1750=Dashboard!$T$3),OR(Dashboard!$T$4="All",D1750=Dashboard!$T$4)),1,0)</f>
        <v>1</v>
      </c>
      <c r="W1750" s="21" t="n">
        <f aca="false">IF(V1750=1,T1750+ROW()/10000000,0)</f>
        <v>6.000175</v>
      </c>
    </row>
    <row r="1751" customFormat="false" ht="15" hidden="false" customHeight="false" outlineLevel="0" collapsed="false">
      <c r="A1751" s="0" t="n">
        <v>1145</v>
      </c>
      <c r="B1751" s="0" t="s">
        <v>4957</v>
      </c>
      <c r="C1751" s="0" t="n">
        <v>1</v>
      </c>
      <c r="D1751" s="0" t="s">
        <v>3667</v>
      </c>
      <c r="E1751" s="0" t="s">
        <v>4947</v>
      </c>
      <c r="F1751" s="0" t="s">
        <v>4903</v>
      </c>
      <c r="G1751" s="0" t="s">
        <v>4904</v>
      </c>
      <c r="H1751" s="0" t="s">
        <v>2128</v>
      </c>
      <c r="I1751" s="0" t="s">
        <v>2123</v>
      </c>
      <c r="J1751" s="0" t="s">
        <v>47</v>
      </c>
      <c r="K1751" s="0" t="s">
        <v>47</v>
      </c>
      <c r="L1751" s="0" t="s">
        <v>47</v>
      </c>
      <c r="M1751" s="0" t="s">
        <v>47</v>
      </c>
      <c r="N1751" s="0" t="n">
        <v>1</v>
      </c>
      <c r="O1751" s="0" t="n">
        <v>34</v>
      </c>
      <c r="P1751" s="0" t="n">
        <v>450</v>
      </c>
      <c r="Q1751" s="0" t="n">
        <v>3.2</v>
      </c>
      <c r="R1751" s="0" t="str">
        <f aca="false">INDEX(Lookup!$B$4:$B$18,MATCH(C1751,Lookup!$A$4:$A$18,0))</f>
        <v>India</v>
      </c>
      <c r="S1751" s="20" t="n">
        <f aca="false">INDEX(Lookup!$D$4:$D$18,MATCH(C1751,Lookup!$A$4:$A$18,0))</f>
        <v>0.012</v>
      </c>
      <c r="T1751" s="21" t="n">
        <f aca="false">ROUND(P1751*S1751,2)</f>
        <v>5.4</v>
      </c>
      <c r="U1751" s="21" t="n">
        <f aca="false">IF(T1751&lt;=10,1,IF(T1751&lt;=20,2,IF(T1751&lt;=30,3,IF(T1751&lt;=40,4,IF(T1751&lt;=50,5,IF(T1751&lt;=100,6,IF(T1751&lt;=250,7,8)))))))</f>
        <v>1</v>
      </c>
      <c r="V1751" s="21" t="n">
        <f aca="false">IF(AND(OR(Dashboard!$T$3="All",R1751=Dashboard!$T$3),OR(Dashboard!$T$4="All",D1751=Dashboard!$T$4)),1,0)</f>
        <v>1</v>
      </c>
      <c r="W1751" s="21" t="n">
        <f aca="false">IF(V1751=1,T1751+ROW()/10000000,0)</f>
        <v>5.4001751</v>
      </c>
    </row>
    <row r="1752" customFormat="false" ht="15" hidden="false" customHeight="false" outlineLevel="0" collapsed="false">
      <c r="A1752" s="0" t="n">
        <v>887</v>
      </c>
      <c r="B1752" s="0" t="s">
        <v>4883</v>
      </c>
      <c r="C1752" s="0" t="n">
        <v>1</v>
      </c>
      <c r="D1752" s="0" t="s">
        <v>3667</v>
      </c>
      <c r="E1752" s="0" t="s">
        <v>4958</v>
      </c>
      <c r="F1752" s="0" t="s">
        <v>4903</v>
      </c>
      <c r="G1752" s="0" t="s">
        <v>4904</v>
      </c>
      <c r="H1752" s="0" t="s">
        <v>4959</v>
      </c>
      <c r="I1752" s="0" t="s">
        <v>2123</v>
      </c>
      <c r="J1752" s="0" t="s">
        <v>47</v>
      </c>
      <c r="K1752" s="0" t="s">
        <v>47</v>
      </c>
      <c r="L1752" s="0" t="s">
        <v>47</v>
      </c>
      <c r="M1752" s="0" t="s">
        <v>47</v>
      </c>
      <c r="N1752" s="0" t="n">
        <v>2</v>
      </c>
      <c r="O1752" s="0" t="n">
        <v>26</v>
      </c>
      <c r="P1752" s="0" t="n">
        <v>600</v>
      </c>
      <c r="Q1752" s="0" t="n">
        <v>2.9</v>
      </c>
      <c r="R1752" s="0" t="str">
        <f aca="false">INDEX(Lookup!$B$4:$B$18,MATCH(C1752,Lookup!$A$4:$A$18,0))</f>
        <v>India</v>
      </c>
      <c r="S1752" s="20" t="n">
        <f aca="false">INDEX(Lookup!$D$4:$D$18,MATCH(C1752,Lookup!$A$4:$A$18,0))</f>
        <v>0.012</v>
      </c>
      <c r="T1752" s="21" t="n">
        <f aca="false">ROUND(P1752*S1752,2)</f>
        <v>7.2</v>
      </c>
      <c r="U1752" s="21" t="n">
        <f aca="false">IF(T1752&lt;=10,1,IF(T1752&lt;=20,2,IF(T1752&lt;=30,3,IF(T1752&lt;=40,4,IF(T1752&lt;=50,5,IF(T1752&lt;=100,6,IF(T1752&lt;=250,7,8)))))))</f>
        <v>1</v>
      </c>
      <c r="V1752" s="21" t="n">
        <f aca="false">IF(AND(OR(Dashboard!$T$3="All",R1752=Dashboard!$T$3),OR(Dashboard!$T$4="All",D1752=Dashboard!$T$4)),1,0)</f>
        <v>1</v>
      </c>
      <c r="W1752" s="21" t="n">
        <f aca="false">IF(V1752=1,T1752+ROW()/10000000,0)</f>
        <v>7.2001752</v>
      </c>
    </row>
    <row r="1753" customFormat="false" ht="15" hidden="false" customHeight="false" outlineLevel="0" collapsed="false">
      <c r="A1753" s="0" t="n">
        <v>18461599</v>
      </c>
      <c r="B1753" s="0" t="s">
        <v>4960</v>
      </c>
      <c r="C1753" s="0" t="n">
        <v>1</v>
      </c>
      <c r="D1753" s="0" t="s">
        <v>3667</v>
      </c>
      <c r="E1753" s="0" t="s">
        <v>4961</v>
      </c>
      <c r="F1753" s="0" t="s">
        <v>4903</v>
      </c>
      <c r="G1753" s="0" t="s">
        <v>4904</v>
      </c>
      <c r="H1753" s="0" t="s">
        <v>4393</v>
      </c>
      <c r="I1753" s="0" t="s">
        <v>2123</v>
      </c>
      <c r="J1753" s="0" t="s">
        <v>47</v>
      </c>
      <c r="K1753" s="0" t="s">
        <v>47</v>
      </c>
      <c r="L1753" s="0" t="s">
        <v>47</v>
      </c>
      <c r="M1753" s="0" t="s">
        <v>47</v>
      </c>
      <c r="N1753" s="0" t="n">
        <v>2</v>
      </c>
      <c r="O1753" s="0" t="n">
        <v>13</v>
      </c>
      <c r="P1753" s="0" t="n">
        <v>600</v>
      </c>
      <c r="Q1753" s="0" t="n">
        <v>3.2</v>
      </c>
      <c r="R1753" s="0" t="str">
        <f aca="false">INDEX(Lookup!$B$4:$B$18,MATCH(C1753,Lookup!$A$4:$A$18,0))</f>
        <v>India</v>
      </c>
      <c r="S1753" s="20" t="n">
        <f aca="false">INDEX(Lookup!$D$4:$D$18,MATCH(C1753,Lookup!$A$4:$A$18,0))</f>
        <v>0.012</v>
      </c>
      <c r="T1753" s="21" t="n">
        <f aca="false">ROUND(P1753*S1753,2)</f>
        <v>7.2</v>
      </c>
      <c r="U1753" s="21" t="n">
        <f aca="false">IF(T1753&lt;=10,1,IF(T1753&lt;=20,2,IF(T1753&lt;=30,3,IF(T1753&lt;=40,4,IF(T1753&lt;=50,5,IF(T1753&lt;=100,6,IF(T1753&lt;=250,7,8)))))))</f>
        <v>1</v>
      </c>
      <c r="V1753" s="21" t="n">
        <f aca="false">IF(AND(OR(Dashboard!$T$3="All",R1753=Dashboard!$T$3),OR(Dashboard!$T$4="All",D1753=Dashboard!$T$4)),1,0)</f>
        <v>1</v>
      </c>
      <c r="W1753" s="21" t="n">
        <f aca="false">IF(V1753=1,T1753+ROW()/10000000,0)</f>
        <v>7.2001753</v>
      </c>
    </row>
    <row r="1754" customFormat="false" ht="15" hidden="false" customHeight="false" outlineLevel="0" collapsed="false">
      <c r="A1754" s="0" t="n">
        <v>18387990</v>
      </c>
      <c r="B1754" s="0" t="s">
        <v>4962</v>
      </c>
      <c r="C1754" s="0" t="n">
        <v>1</v>
      </c>
      <c r="D1754" s="0" t="s">
        <v>3667</v>
      </c>
      <c r="E1754" s="0" t="s">
        <v>4904</v>
      </c>
      <c r="F1754" s="0" t="s">
        <v>4903</v>
      </c>
      <c r="G1754" s="0" t="s">
        <v>4904</v>
      </c>
      <c r="H1754" s="0" t="s">
        <v>2662</v>
      </c>
      <c r="I1754" s="0" t="s">
        <v>2123</v>
      </c>
      <c r="J1754" s="0" t="s">
        <v>47</v>
      </c>
      <c r="K1754" s="0" t="s">
        <v>46</v>
      </c>
      <c r="L1754" s="0" t="s">
        <v>47</v>
      </c>
      <c r="M1754" s="0" t="s">
        <v>47</v>
      </c>
      <c r="N1754" s="0" t="n">
        <v>2</v>
      </c>
      <c r="O1754" s="0" t="n">
        <v>9</v>
      </c>
      <c r="P1754" s="0" t="n">
        <v>650</v>
      </c>
      <c r="Q1754" s="0" t="n">
        <v>2.7</v>
      </c>
      <c r="R1754" s="0" t="str">
        <f aca="false">INDEX(Lookup!$B$4:$B$18,MATCH(C1754,Lookup!$A$4:$A$18,0))</f>
        <v>India</v>
      </c>
      <c r="S1754" s="20" t="n">
        <f aca="false">INDEX(Lookup!$D$4:$D$18,MATCH(C1754,Lookup!$A$4:$A$18,0))</f>
        <v>0.012</v>
      </c>
      <c r="T1754" s="21" t="n">
        <f aca="false">ROUND(P1754*S1754,2)</f>
        <v>7.8</v>
      </c>
      <c r="U1754" s="21" t="n">
        <f aca="false">IF(T1754&lt;=10,1,IF(T1754&lt;=20,2,IF(T1754&lt;=30,3,IF(T1754&lt;=40,4,IF(T1754&lt;=50,5,IF(T1754&lt;=100,6,IF(T1754&lt;=250,7,8)))))))</f>
        <v>1</v>
      </c>
      <c r="V1754" s="21" t="n">
        <f aca="false">IF(AND(OR(Dashboard!$T$3="All",R1754=Dashboard!$T$3),OR(Dashboard!$T$4="All",D1754=Dashboard!$T$4)),1,0)</f>
        <v>1</v>
      </c>
      <c r="W1754" s="21" t="n">
        <f aca="false">IF(V1754=1,T1754+ROW()/10000000,0)</f>
        <v>7.8001754</v>
      </c>
    </row>
    <row r="1755" customFormat="false" ht="15" hidden="false" customHeight="false" outlineLevel="0" collapsed="false">
      <c r="A1755" s="0" t="n">
        <v>9169</v>
      </c>
      <c r="B1755" s="0" t="s">
        <v>4963</v>
      </c>
      <c r="C1755" s="0" t="n">
        <v>1</v>
      </c>
      <c r="D1755" s="0" t="s">
        <v>3667</v>
      </c>
      <c r="E1755" s="0" t="s">
        <v>4964</v>
      </c>
      <c r="F1755" s="0" t="s">
        <v>4903</v>
      </c>
      <c r="G1755" s="0" t="s">
        <v>4904</v>
      </c>
      <c r="H1755" s="0" t="s">
        <v>2128</v>
      </c>
      <c r="I1755" s="0" t="s">
        <v>2123</v>
      </c>
      <c r="J1755" s="0" t="s">
        <v>47</v>
      </c>
      <c r="K1755" s="0" t="s">
        <v>47</v>
      </c>
      <c r="L1755" s="0" t="s">
        <v>47</v>
      </c>
      <c r="M1755" s="0" t="s">
        <v>47</v>
      </c>
      <c r="N1755" s="0" t="n">
        <v>2</v>
      </c>
      <c r="O1755" s="0" t="n">
        <v>21</v>
      </c>
      <c r="P1755" s="0" t="n">
        <v>650</v>
      </c>
      <c r="Q1755" s="0" t="n">
        <v>3</v>
      </c>
      <c r="R1755" s="0" t="str">
        <f aca="false">INDEX(Lookup!$B$4:$B$18,MATCH(C1755,Lookup!$A$4:$A$18,0))</f>
        <v>India</v>
      </c>
      <c r="S1755" s="20" t="n">
        <f aca="false">INDEX(Lookup!$D$4:$D$18,MATCH(C1755,Lookup!$A$4:$A$18,0))</f>
        <v>0.012</v>
      </c>
      <c r="T1755" s="21" t="n">
        <f aca="false">ROUND(P1755*S1755,2)</f>
        <v>7.8</v>
      </c>
      <c r="U1755" s="21" t="n">
        <f aca="false">IF(T1755&lt;=10,1,IF(T1755&lt;=20,2,IF(T1755&lt;=30,3,IF(T1755&lt;=40,4,IF(T1755&lt;=50,5,IF(T1755&lt;=100,6,IF(T1755&lt;=250,7,8)))))))</f>
        <v>1</v>
      </c>
      <c r="V1755" s="21" t="n">
        <f aca="false">IF(AND(OR(Dashboard!$T$3="All",R1755=Dashboard!$T$3),OR(Dashboard!$T$4="All",D1755=Dashboard!$T$4)),1,0)</f>
        <v>1</v>
      </c>
      <c r="W1755" s="21" t="n">
        <f aca="false">IF(V1755=1,T1755+ROW()/10000000,0)</f>
        <v>7.8001755</v>
      </c>
    </row>
    <row r="1756" customFormat="false" ht="15" hidden="false" customHeight="false" outlineLevel="0" collapsed="false">
      <c r="A1756" s="0" t="n">
        <v>5129</v>
      </c>
      <c r="B1756" s="0" t="s">
        <v>4965</v>
      </c>
      <c r="C1756" s="0" t="n">
        <v>1</v>
      </c>
      <c r="D1756" s="0" t="s">
        <v>3667</v>
      </c>
      <c r="E1756" s="0" t="s">
        <v>4966</v>
      </c>
      <c r="F1756" s="0" t="s">
        <v>4903</v>
      </c>
      <c r="G1756" s="0" t="s">
        <v>4904</v>
      </c>
      <c r="H1756" s="0" t="s">
        <v>2288</v>
      </c>
      <c r="I1756" s="0" t="s">
        <v>2123</v>
      </c>
      <c r="J1756" s="0" t="s">
        <v>46</v>
      </c>
      <c r="K1756" s="0" t="s">
        <v>47</v>
      </c>
      <c r="L1756" s="0" t="s">
        <v>47</v>
      </c>
      <c r="M1756" s="0" t="s">
        <v>47</v>
      </c>
      <c r="N1756" s="0" t="n">
        <v>2</v>
      </c>
      <c r="O1756" s="0" t="n">
        <v>17</v>
      </c>
      <c r="P1756" s="0" t="n">
        <v>900</v>
      </c>
      <c r="Q1756" s="0" t="n">
        <v>3.1</v>
      </c>
      <c r="R1756" s="0" t="str">
        <f aca="false">INDEX(Lookup!$B$4:$B$18,MATCH(C1756,Lookup!$A$4:$A$18,0))</f>
        <v>India</v>
      </c>
      <c r="S1756" s="20" t="n">
        <f aca="false">INDEX(Lookup!$D$4:$D$18,MATCH(C1756,Lookup!$A$4:$A$18,0))</f>
        <v>0.012</v>
      </c>
      <c r="T1756" s="21" t="n">
        <f aca="false">ROUND(P1756*S1756,2)</f>
        <v>10.8</v>
      </c>
      <c r="U1756" s="21" t="n">
        <f aca="false">IF(T1756&lt;=10,1,IF(T1756&lt;=20,2,IF(T1756&lt;=30,3,IF(T1756&lt;=40,4,IF(T1756&lt;=50,5,IF(T1756&lt;=100,6,IF(T1756&lt;=250,7,8)))))))</f>
        <v>2</v>
      </c>
      <c r="V1756" s="21" t="n">
        <f aca="false">IF(AND(OR(Dashboard!$T$3="All",R1756=Dashboard!$T$3),OR(Dashboard!$T$4="All",D1756=Dashboard!$T$4)),1,0)</f>
        <v>1</v>
      </c>
      <c r="W1756" s="21" t="n">
        <f aca="false">IF(V1756=1,T1756+ROW()/10000000,0)</f>
        <v>10.8001756</v>
      </c>
    </row>
    <row r="1757" customFormat="false" ht="15" hidden="false" customHeight="false" outlineLevel="0" collapsed="false">
      <c r="A1757" s="0" t="n">
        <v>1131</v>
      </c>
      <c r="B1757" s="0" t="s">
        <v>4967</v>
      </c>
      <c r="C1757" s="0" t="n">
        <v>1</v>
      </c>
      <c r="D1757" s="0" t="s">
        <v>3667</v>
      </c>
      <c r="E1757" s="0" t="s">
        <v>4968</v>
      </c>
      <c r="F1757" s="0" t="s">
        <v>4903</v>
      </c>
      <c r="G1757" s="0" t="s">
        <v>4904</v>
      </c>
      <c r="H1757" s="0" t="s">
        <v>2751</v>
      </c>
      <c r="I1757" s="0" t="s">
        <v>2123</v>
      </c>
      <c r="J1757" s="0" t="s">
        <v>46</v>
      </c>
      <c r="K1757" s="0" t="s">
        <v>47</v>
      </c>
      <c r="L1757" s="0" t="s">
        <v>47</v>
      </c>
      <c r="M1757" s="0" t="s">
        <v>47</v>
      </c>
      <c r="N1757" s="0" t="n">
        <v>2</v>
      </c>
      <c r="O1757" s="0" t="n">
        <v>32</v>
      </c>
      <c r="P1757" s="0" t="n">
        <v>900</v>
      </c>
      <c r="Q1757" s="0" t="n">
        <v>3.3</v>
      </c>
      <c r="R1757" s="0" t="str">
        <f aca="false">INDEX(Lookup!$B$4:$B$18,MATCH(C1757,Lookup!$A$4:$A$18,0))</f>
        <v>India</v>
      </c>
      <c r="S1757" s="20" t="n">
        <f aca="false">INDEX(Lookup!$D$4:$D$18,MATCH(C1757,Lookup!$A$4:$A$18,0))</f>
        <v>0.012</v>
      </c>
      <c r="T1757" s="21" t="n">
        <f aca="false">ROUND(P1757*S1757,2)</f>
        <v>10.8</v>
      </c>
      <c r="U1757" s="21" t="n">
        <f aca="false">IF(T1757&lt;=10,1,IF(T1757&lt;=20,2,IF(T1757&lt;=30,3,IF(T1757&lt;=40,4,IF(T1757&lt;=50,5,IF(T1757&lt;=100,6,IF(T1757&lt;=250,7,8)))))))</f>
        <v>2</v>
      </c>
      <c r="V1757" s="21" t="n">
        <f aca="false">IF(AND(OR(Dashboard!$T$3="All",R1757=Dashboard!$T$3),OR(Dashboard!$T$4="All",D1757=Dashboard!$T$4)),1,0)</f>
        <v>1</v>
      </c>
      <c r="W1757" s="21" t="n">
        <f aca="false">IF(V1757=1,T1757+ROW()/10000000,0)</f>
        <v>10.8001757</v>
      </c>
    </row>
    <row r="1758" customFormat="false" ht="15" hidden="false" customHeight="false" outlineLevel="0" collapsed="false">
      <c r="A1758" s="0" t="n">
        <v>303747</v>
      </c>
      <c r="B1758" s="0" t="s">
        <v>4969</v>
      </c>
      <c r="C1758" s="0" t="n">
        <v>1</v>
      </c>
      <c r="D1758" s="0" t="s">
        <v>3667</v>
      </c>
      <c r="E1758" s="0" t="s">
        <v>4970</v>
      </c>
      <c r="F1758" s="0" t="s">
        <v>4903</v>
      </c>
      <c r="G1758" s="0" t="s">
        <v>4904</v>
      </c>
      <c r="H1758" s="0" t="s">
        <v>2128</v>
      </c>
      <c r="I1758" s="0" t="s">
        <v>2123</v>
      </c>
      <c r="J1758" s="0" t="s">
        <v>47</v>
      </c>
      <c r="K1758" s="0" t="s">
        <v>47</v>
      </c>
      <c r="L1758" s="0" t="s">
        <v>47</v>
      </c>
      <c r="M1758" s="0" t="s">
        <v>47</v>
      </c>
      <c r="N1758" s="0" t="n">
        <v>1</v>
      </c>
      <c r="O1758" s="0" t="n">
        <v>6</v>
      </c>
      <c r="P1758" s="0" t="n">
        <v>200</v>
      </c>
      <c r="Q1758" s="0" t="n">
        <v>2.9</v>
      </c>
      <c r="R1758" s="0" t="str">
        <f aca="false">INDEX(Lookup!$B$4:$B$18,MATCH(C1758,Lookup!$A$4:$A$18,0))</f>
        <v>India</v>
      </c>
      <c r="S1758" s="20" t="n">
        <f aca="false">INDEX(Lookup!$D$4:$D$18,MATCH(C1758,Lookup!$A$4:$A$18,0))</f>
        <v>0.012</v>
      </c>
      <c r="T1758" s="21" t="n">
        <f aca="false">ROUND(P1758*S1758,2)</f>
        <v>2.4</v>
      </c>
      <c r="U1758" s="21" t="n">
        <f aca="false">IF(T1758&lt;=10,1,IF(T1758&lt;=20,2,IF(T1758&lt;=30,3,IF(T1758&lt;=40,4,IF(T1758&lt;=50,5,IF(T1758&lt;=100,6,IF(T1758&lt;=250,7,8)))))))</f>
        <v>1</v>
      </c>
      <c r="V1758" s="21" t="n">
        <f aca="false">IF(AND(OR(Dashboard!$T$3="All",R1758=Dashboard!$T$3),OR(Dashboard!$T$4="All",D1758=Dashboard!$T$4)),1,0)</f>
        <v>1</v>
      </c>
      <c r="W1758" s="21" t="n">
        <f aca="false">IF(V1758=1,T1758+ROW()/10000000,0)</f>
        <v>2.4001758</v>
      </c>
    </row>
    <row r="1759" customFormat="false" ht="15" hidden="false" customHeight="false" outlineLevel="0" collapsed="false">
      <c r="A1759" s="0" t="n">
        <v>329</v>
      </c>
      <c r="B1759" s="0" t="s">
        <v>3977</v>
      </c>
      <c r="C1759" s="0" t="n">
        <v>1</v>
      </c>
      <c r="D1759" s="0" t="s">
        <v>3667</v>
      </c>
      <c r="E1759" s="0" t="s">
        <v>4971</v>
      </c>
      <c r="F1759" s="0" t="s">
        <v>4903</v>
      </c>
      <c r="G1759" s="0" t="s">
        <v>4904</v>
      </c>
      <c r="H1759" s="0" t="s">
        <v>2784</v>
      </c>
      <c r="I1759" s="0" t="s">
        <v>2123</v>
      </c>
      <c r="J1759" s="0" t="s">
        <v>47</v>
      </c>
      <c r="K1759" s="0" t="s">
        <v>46</v>
      </c>
      <c r="L1759" s="0" t="s">
        <v>47</v>
      </c>
      <c r="M1759" s="0" t="s">
        <v>47</v>
      </c>
      <c r="N1759" s="0" t="n">
        <v>2</v>
      </c>
      <c r="O1759" s="0" t="n">
        <v>70</v>
      </c>
      <c r="P1759" s="0" t="n">
        <v>600</v>
      </c>
      <c r="Q1759" s="0" t="n">
        <v>2.5</v>
      </c>
      <c r="R1759" s="0" t="str">
        <f aca="false">INDEX(Lookup!$B$4:$B$18,MATCH(C1759,Lookup!$A$4:$A$18,0))</f>
        <v>India</v>
      </c>
      <c r="S1759" s="20" t="n">
        <f aca="false">INDEX(Lookup!$D$4:$D$18,MATCH(C1759,Lookup!$A$4:$A$18,0))</f>
        <v>0.012</v>
      </c>
      <c r="T1759" s="21" t="n">
        <f aca="false">ROUND(P1759*S1759,2)</f>
        <v>7.2</v>
      </c>
      <c r="U1759" s="21" t="n">
        <f aca="false">IF(T1759&lt;=10,1,IF(T1759&lt;=20,2,IF(T1759&lt;=30,3,IF(T1759&lt;=40,4,IF(T1759&lt;=50,5,IF(T1759&lt;=100,6,IF(T1759&lt;=250,7,8)))))))</f>
        <v>1</v>
      </c>
      <c r="V1759" s="21" t="n">
        <f aca="false">IF(AND(OR(Dashboard!$T$3="All",R1759=Dashboard!$T$3),OR(Dashboard!$T$4="All",D1759=Dashboard!$T$4)),1,0)</f>
        <v>1</v>
      </c>
      <c r="W1759" s="21" t="n">
        <f aca="false">IF(V1759=1,T1759+ROW()/10000000,0)</f>
        <v>7.2001759</v>
      </c>
    </row>
    <row r="1760" customFormat="false" ht="15" hidden="false" customHeight="false" outlineLevel="0" collapsed="false">
      <c r="A1760" s="0" t="n">
        <v>303765</v>
      </c>
      <c r="B1760" s="0" t="s">
        <v>4972</v>
      </c>
      <c r="C1760" s="0" t="n">
        <v>1</v>
      </c>
      <c r="D1760" s="0" t="s">
        <v>3667</v>
      </c>
      <c r="E1760" s="0" t="s">
        <v>4973</v>
      </c>
      <c r="F1760" s="0" t="s">
        <v>4903</v>
      </c>
      <c r="G1760" s="0" t="s">
        <v>4904</v>
      </c>
      <c r="H1760" s="0" t="s">
        <v>2128</v>
      </c>
      <c r="I1760" s="0" t="s">
        <v>2123</v>
      </c>
      <c r="J1760" s="0" t="s">
        <v>47</v>
      </c>
      <c r="K1760" s="0" t="s">
        <v>47</v>
      </c>
      <c r="L1760" s="0" t="s">
        <v>47</v>
      </c>
      <c r="M1760" s="0" t="s">
        <v>47</v>
      </c>
      <c r="N1760" s="0" t="n">
        <v>1</v>
      </c>
      <c r="O1760" s="0" t="n">
        <v>6</v>
      </c>
      <c r="P1760" s="0" t="n">
        <v>400</v>
      </c>
      <c r="Q1760" s="0" t="n">
        <v>2.8</v>
      </c>
      <c r="R1760" s="0" t="str">
        <f aca="false">INDEX(Lookup!$B$4:$B$18,MATCH(C1760,Lookup!$A$4:$A$18,0))</f>
        <v>India</v>
      </c>
      <c r="S1760" s="20" t="n">
        <f aca="false">INDEX(Lookup!$D$4:$D$18,MATCH(C1760,Lookup!$A$4:$A$18,0))</f>
        <v>0.012</v>
      </c>
      <c r="T1760" s="21" t="n">
        <f aca="false">ROUND(P1760*S1760,2)</f>
        <v>4.8</v>
      </c>
      <c r="U1760" s="21" t="n">
        <f aca="false">IF(T1760&lt;=10,1,IF(T1760&lt;=20,2,IF(T1760&lt;=30,3,IF(T1760&lt;=40,4,IF(T1760&lt;=50,5,IF(T1760&lt;=100,6,IF(T1760&lt;=250,7,8)))))))</f>
        <v>1</v>
      </c>
      <c r="V1760" s="21" t="n">
        <f aca="false">IF(AND(OR(Dashboard!$T$3="All",R1760=Dashboard!$T$3),OR(Dashboard!$T$4="All",D1760=Dashboard!$T$4)),1,0)</f>
        <v>1</v>
      </c>
      <c r="W1760" s="21" t="n">
        <f aca="false">IF(V1760=1,T1760+ROW()/10000000,0)</f>
        <v>4.800176</v>
      </c>
    </row>
    <row r="1761" customFormat="false" ht="15" hidden="false" customHeight="false" outlineLevel="0" collapsed="false">
      <c r="A1761" s="0" t="n">
        <v>7225</v>
      </c>
      <c r="B1761" s="0" t="s">
        <v>4974</v>
      </c>
      <c r="C1761" s="0" t="n">
        <v>1</v>
      </c>
      <c r="D1761" s="0" t="s">
        <v>3667</v>
      </c>
      <c r="E1761" s="0" t="s">
        <v>4975</v>
      </c>
      <c r="F1761" s="0" t="s">
        <v>4903</v>
      </c>
      <c r="G1761" s="0" t="s">
        <v>4904</v>
      </c>
      <c r="H1761" s="0" t="s">
        <v>2158</v>
      </c>
      <c r="I1761" s="0" t="s">
        <v>2123</v>
      </c>
      <c r="J1761" s="0" t="s">
        <v>46</v>
      </c>
      <c r="K1761" s="0" t="s">
        <v>47</v>
      </c>
      <c r="L1761" s="0" t="s">
        <v>47</v>
      </c>
      <c r="M1761" s="0" t="s">
        <v>47</v>
      </c>
      <c r="N1761" s="0" t="n">
        <v>3</v>
      </c>
      <c r="O1761" s="0" t="n">
        <v>5</v>
      </c>
      <c r="P1761" s="0" t="n">
        <v>1000</v>
      </c>
      <c r="Q1761" s="0" t="n">
        <v>3</v>
      </c>
      <c r="R1761" s="0" t="str">
        <f aca="false">INDEX(Lookup!$B$4:$B$18,MATCH(C1761,Lookup!$A$4:$A$18,0))</f>
        <v>India</v>
      </c>
      <c r="S1761" s="20" t="n">
        <f aca="false">INDEX(Lookup!$D$4:$D$18,MATCH(C1761,Lookup!$A$4:$A$18,0))</f>
        <v>0.012</v>
      </c>
      <c r="T1761" s="21" t="n">
        <f aca="false">ROUND(P1761*S1761,2)</f>
        <v>12</v>
      </c>
      <c r="U1761" s="21" t="n">
        <f aca="false">IF(T1761&lt;=10,1,IF(T1761&lt;=20,2,IF(T1761&lt;=30,3,IF(T1761&lt;=40,4,IF(T1761&lt;=50,5,IF(T1761&lt;=100,6,IF(T1761&lt;=250,7,8)))))))</f>
        <v>2</v>
      </c>
      <c r="V1761" s="21" t="n">
        <f aca="false">IF(AND(OR(Dashboard!$T$3="All",R1761=Dashboard!$T$3),OR(Dashboard!$T$4="All",D1761=Dashboard!$T$4)),1,0)</f>
        <v>1</v>
      </c>
      <c r="W1761" s="21" t="n">
        <f aca="false">IF(V1761=1,T1761+ROW()/10000000,0)</f>
        <v>12.0001761</v>
      </c>
    </row>
    <row r="1762" customFormat="false" ht="15" hidden="false" customHeight="false" outlineLevel="0" collapsed="false">
      <c r="A1762" s="0" t="n">
        <v>18382626</v>
      </c>
      <c r="B1762" s="0" t="s">
        <v>4976</v>
      </c>
      <c r="C1762" s="0" t="n">
        <v>1</v>
      </c>
      <c r="D1762" s="0" t="s">
        <v>3667</v>
      </c>
      <c r="E1762" s="0" t="s">
        <v>4977</v>
      </c>
      <c r="F1762" s="0" t="s">
        <v>4903</v>
      </c>
      <c r="G1762" s="0" t="s">
        <v>4904</v>
      </c>
      <c r="H1762" s="0" t="s">
        <v>164</v>
      </c>
      <c r="I1762" s="0" t="s">
        <v>2123</v>
      </c>
      <c r="J1762" s="0" t="s">
        <v>47</v>
      </c>
      <c r="K1762" s="0" t="s">
        <v>47</v>
      </c>
      <c r="L1762" s="0" t="s">
        <v>47</v>
      </c>
      <c r="M1762" s="0" t="s">
        <v>47</v>
      </c>
      <c r="N1762" s="0" t="n">
        <v>1</v>
      </c>
      <c r="O1762" s="0" t="n">
        <v>32</v>
      </c>
      <c r="P1762" s="0" t="n">
        <v>150</v>
      </c>
      <c r="Q1762" s="0" t="n">
        <v>3.5</v>
      </c>
      <c r="R1762" s="0" t="str">
        <f aca="false">INDEX(Lookup!$B$4:$B$18,MATCH(C1762,Lookup!$A$4:$A$18,0))</f>
        <v>India</v>
      </c>
      <c r="S1762" s="20" t="n">
        <f aca="false">INDEX(Lookup!$D$4:$D$18,MATCH(C1762,Lookup!$A$4:$A$18,0))</f>
        <v>0.012</v>
      </c>
      <c r="T1762" s="21" t="n">
        <f aca="false">ROUND(P1762*S1762,2)</f>
        <v>1.8</v>
      </c>
      <c r="U1762" s="21" t="n">
        <f aca="false">IF(T1762&lt;=10,1,IF(T1762&lt;=20,2,IF(T1762&lt;=30,3,IF(T1762&lt;=40,4,IF(T1762&lt;=50,5,IF(T1762&lt;=100,6,IF(T1762&lt;=250,7,8)))))))</f>
        <v>1</v>
      </c>
      <c r="V1762" s="21" t="n">
        <f aca="false">IF(AND(OR(Dashboard!$T$3="All",R1762=Dashboard!$T$3),OR(Dashboard!$T$4="All",D1762=Dashboard!$T$4)),1,0)</f>
        <v>1</v>
      </c>
      <c r="W1762" s="21" t="n">
        <f aca="false">IF(V1762=1,T1762+ROW()/10000000,0)</f>
        <v>1.8001762</v>
      </c>
    </row>
    <row r="1763" customFormat="false" ht="15" hidden="false" customHeight="false" outlineLevel="0" collapsed="false">
      <c r="A1763" s="0" t="n">
        <v>5068</v>
      </c>
      <c r="B1763" s="0" t="s">
        <v>4978</v>
      </c>
      <c r="C1763" s="0" t="n">
        <v>1</v>
      </c>
      <c r="D1763" s="0" t="s">
        <v>3667</v>
      </c>
      <c r="E1763" s="0" t="s">
        <v>4979</v>
      </c>
      <c r="F1763" s="0" t="s">
        <v>4903</v>
      </c>
      <c r="G1763" s="0" t="s">
        <v>4904</v>
      </c>
      <c r="H1763" s="0" t="s">
        <v>2050</v>
      </c>
      <c r="I1763" s="0" t="s">
        <v>2123</v>
      </c>
      <c r="J1763" s="0" t="s">
        <v>47</v>
      </c>
      <c r="K1763" s="0" t="s">
        <v>47</v>
      </c>
      <c r="L1763" s="0" t="s">
        <v>47</v>
      </c>
      <c r="M1763" s="0" t="s">
        <v>47</v>
      </c>
      <c r="N1763" s="0" t="n">
        <v>1</v>
      </c>
      <c r="O1763" s="0" t="n">
        <v>64</v>
      </c>
      <c r="P1763" s="0" t="n">
        <v>200</v>
      </c>
      <c r="Q1763" s="0" t="n">
        <v>3.5</v>
      </c>
      <c r="R1763" s="0" t="str">
        <f aca="false">INDEX(Lookup!$B$4:$B$18,MATCH(C1763,Lookup!$A$4:$A$18,0))</f>
        <v>India</v>
      </c>
      <c r="S1763" s="20" t="n">
        <f aca="false">INDEX(Lookup!$D$4:$D$18,MATCH(C1763,Lookup!$A$4:$A$18,0))</f>
        <v>0.012</v>
      </c>
      <c r="T1763" s="21" t="n">
        <f aca="false">ROUND(P1763*S1763,2)</f>
        <v>2.4</v>
      </c>
      <c r="U1763" s="21" t="n">
        <f aca="false">IF(T1763&lt;=10,1,IF(T1763&lt;=20,2,IF(T1763&lt;=30,3,IF(T1763&lt;=40,4,IF(T1763&lt;=50,5,IF(T1763&lt;=100,6,IF(T1763&lt;=250,7,8)))))))</f>
        <v>1</v>
      </c>
      <c r="V1763" s="21" t="n">
        <f aca="false">IF(AND(OR(Dashboard!$T$3="All",R1763=Dashboard!$T$3),OR(Dashboard!$T$4="All",D1763=Dashboard!$T$4)),1,0)</f>
        <v>1</v>
      </c>
      <c r="W1763" s="21" t="n">
        <f aca="false">IF(V1763=1,T1763+ROW()/10000000,0)</f>
        <v>2.4001763</v>
      </c>
    </row>
    <row r="1764" customFormat="false" ht="15" hidden="false" customHeight="false" outlineLevel="0" collapsed="false">
      <c r="A1764" s="0" t="n">
        <v>18500628</v>
      </c>
      <c r="B1764" s="0" t="s">
        <v>4980</v>
      </c>
      <c r="C1764" s="0" t="n">
        <v>1</v>
      </c>
      <c r="D1764" s="0" t="s">
        <v>3667</v>
      </c>
      <c r="E1764" s="0" t="s">
        <v>4981</v>
      </c>
      <c r="F1764" s="0" t="s">
        <v>4903</v>
      </c>
      <c r="G1764" s="0" t="s">
        <v>4904</v>
      </c>
      <c r="H1764" s="0" t="s">
        <v>4982</v>
      </c>
      <c r="I1764" s="0" t="s">
        <v>2123</v>
      </c>
      <c r="J1764" s="0" t="s">
        <v>47</v>
      </c>
      <c r="K1764" s="0" t="s">
        <v>47</v>
      </c>
      <c r="L1764" s="0" t="s">
        <v>47</v>
      </c>
      <c r="M1764" s="0" t="s">
        <v>47</v>
      </c>
      <c r="N1764" s="0" t="n">
        <v>2</v>
      </c>
      <c r="O1764" s="0" t="n">
        <v>3</v>
      </c>
      <c r="P1764" s="0" t="n">
        <v>600</v>
      </c>
      <c r="Q1764" s="0" t="n">
        <v>1</v>
      </c>
      <c r="R1764" s="0" t="str">
        <f aca="false">INDEX(Lookup!$B$4:$B$18,MATCH(C1764,Lookup!$A$4:$A$18,0))</f>
        <v>India</v>
      </c>
      <c r="S1764" s="20" t="n">
        <f aca="false">INDEX(Lookup!$D$4:$D$18,MATCH(C1764,Lookup!$A$4:$A$18,0))</f>
        <v>0.012</v>
      </c>
      <c r="T1764" s="21" t="n">
        <f aca="false">ROUND(P1764*S1764,2)</f>
        <v>7.2</v>
      </c>
      <c r="U1764" s="21" t="n">
        <f aca="false">IF(T1764&lt;=10,1,IF(T1764&lt;=20,2,IF(T1764&lt;=30,3,IF(T1764&lt;=40,4,IF(T1764&lt;=50,5,IF(T1764&lt;=100,6,IF(T1764&lt;=250,7,8)))))))</f>
        <v>1</v>
      </c>
      <c r="V1764" s="21" t="n">
        <f aca="false">IF(AND(OR(Dashboard!$T$3="All",R1764=Dashboard!$T$3),OR(Dashboard!$T$4="All",D1764=Dashboard!$T$4)),1,0)</f>
        <v>1</v>
      </c>
      <c r="W1764" s="21" t="n">
        <f aca="false">IF(V1764=1,T1764+ROW()/10000000,0)</f>
        <v>7.2001764</v>
      </c>
    </row>
    <row r="1765" customFormat="false" ht="15" hidden="false" customHeight="false" outlineLevel="0" collapsed="false">
      <c r="A1765" s="0" t="n">
        <v>18268726</v>
      </c>
      <c r="B1765" s="0" t="s">
        <v>4983</v>
      </c>
      <c r="C1765" s="0" t="n">
        <v>1</v>
      </c>
      <c r="D1765" s="0" t="s">
        <v>3667</v>
      </c>
      <c r="E1765" s="0" t="s">
        <v>4984</v>
      </c>
      <c r="F1765" s="0" t="s">
        <v>4903</v>
      </c>
      <c r="G1765" s="0" t="s">
        <v>4904</v>
      </c>
      <c r="H1765" s="0" t="s">
        <v>2122</v>
      </c>
      <c r="I1765" s="0" t="s">
        <v>2123</v>
      </c>
      <c r="J1765" s="0" t="s">
        <v>47</v>
      </c>
      <c r="K1765" s="0" t="s">
        <v>47</v>
      </c>
      <c r="L1765" s="0" t="s">
        <v>47</v>
      </c>
      <c r="M1765" s="0" t="s">
        <v>47</v>
      </c>
      <c r="N1765" s="0" t="n">
        <v>1</v>
      </c>
      <c r="O1765" s="0" t="n">
        <v>2</v>
      </c>
      <c r="P1765" s="0" t="n">
        <v>350</v>
      </c>
      <c r="Q1765" s="0" t="n">
        <v>1</v>
      </c>
      <c r="R1765" s="0" t="str">
        <f aca="false">INDEX(Lookup!$B$4:$B$18,MATCH(C1765,Lookup!$A$4:$A$18,0))</f>
        <v>India</v>
      </c>
      <c r="S1765" s="20" t="n">
        <f aca="false">INDEX(Lookup!$D$4:$D$18,MATCH(C1765,Lookup!$A$4:$A$18,0))</f>
        <v>0.012</v>
      </c>
      <c r="T1765" s="21" t="n">
        <f aca="false">ROUND(P1765*S1765,2)</f>
        <v>4.2</v>
      </c>
      <c r="U1765" s="21" t="n">
        <f aca="false">IF(T1765&lt;=10,1,IF(T1765&lt;=20,2,IF(T1765&lt;=30,3,IF(T1765&lt;=40,4,IF(T1765&lt;=50,5,IF(T1765&lt;=100,6,IF(T1765&lt;=250,7,8)))))))</f>
        <v>1</v>
      </c>
      <c r="V1765" s="21" t="n">
        <f aca="false">IF(AND(OR(Dashboard!$T$3="All",R1765=Dashboard!$T$3),OR(Dashboard!$T$4="All",D1765=Dashboard!$T$4)),1,0)</f>
        <v>1</v>
      </c>
      <c r="W1765" s="21" t="n">
        <f aca="false">IF(V1765=1,T1765+ROW()/10000000,0)</f>
        <v>4.2001765</v>
      </c>
    </row>
    <row r="1766" customFormat="false" ht="15" hidden="false" customHeight="false" outlineLevel="0" collapsed="false">
      <c r="A1766" s="0" t="n">
        <v>6913</v>
      </c>
      <c r="B1766" s="0" t="s">
        <v>4985</v>
      </c>
      <c r="C1766" s="0" t="n">
        <v>1</v>
      </c>
      <c r="D1766" s="0" t="s">
        <v>3667</v>
      </c>
      <c r="E1766" s="0" t="s">
        <v>4986</v>
      </c>
      <c r="F1766" s="0" t="s">
        <v>4903</v>
      </c>
      <c r="G1766" s="0" t="s">
        <v>4904</v>
      </c>
      <c r="H1766" s="0" t="s">
        <v>2122</v>
      </c>
      <c r="I1766" s="0" t="s">
        <v>2123</v>
      </c>
      <c r="J1766" s="0" t="s">
        <v>47</v>
      </c>
      <c r="K1766" s="0" t="s">
        <v>47</v>
      </c>
      <c r="L1766" s="0" t="s">
        <v>47</v>
      </c>
      <c r="M1766" s="0" t="s">
        <v>47</v>
      </c>
      <c r="N1766" s="0" t="n">
        <v>2</v>
      </c>
      <c r="O1766" s="0" t="n">
        <v>3</v>
      </c>
      <c r="P1766" s="0" t="n">
        <v>500</v>
      </c>
      <c r="Q1766" s="0" t="n">
        <v>1</v>
      </c>
      <c r="R1766" s="0" t="str">
        <f aca="false">INDEX(Lookup!$B$4:$B$18,MATCH(C1766,Lookup!$A$4:$A$18,0))</f>
        <v>India</v>
      </c>
      <c r="S1766" s="20" t="n">
        <f aca="false">INDEX(Lookup!$D$4:$D$18,MATCH(C1766,Lookup!$A$4:$A$18,0))</f>
        <v>0.012</v>
      </c>
      <c r="T1766" s="21" t="n">
        <f aca="false">ROUND(P1766*S1766,2)</f>
        <v>6</v>
      </c>
      <c r="U1766" s="21" t="n">
        <f aca="false">IF(T1766&lt;=10,1,IF(T1766&lt;=20,2,IF(T1766&lt;=30,3,IF(T1766&lt;=40,4,IF(T1766&lt;=50,5,IF(T1766&lt;=100,6,IF(T1766&lt;=250,7,8)))))))</f>
        <v>1</v>
      </c>
      <c r="V1766" s="21" t="n">
        <f aca="false">IF(AND(OR(Dashboard!$T$3="All",R1766=Dashboard!$T$3),OR(Dashboard!$T$4="All",D1766=Dashboard!$T$4)),1,0)</f>
        <v>1</v>
      </c>
      <c r="W1766" s="21" t="n">
        <f aca="false">IF(V1766=1,T1766+ROW()/10000000,0)</f>
        <v>6.0001766</v>
      </c>
    </row>
    <row r="1767" customFormat="false" ht="15" hidden="false" customHeight="false" outlineLevel="0" collapsed="false">
      <c r="A1767" s="0" t="n">
        <v>18398604</v>
      </c>
      <c r="B1767" s="0" t="s">
        <v>4987</v>
      </c>
      <c r="C1767" s="0" t="n">
        <v>1</v>
      </c>
      <c r="D1767" s="0" t="s">
        <v>3667</v>
      </c>
      <c r="E1767" s="0" t="s">
        <v>4988</v>
      </c>
      <c r="F1767" s="0" t="s">
        <v>4903</v>
      </c>
      <c r="G1767" s="0" t="s">
        <v>4904</v>
      </c>
      <c r="H1767" s="0" t="s">
        <v>156</v>
      </c>
      <c r="I1767" s="0" t="s">
        <v>2123</v>
      </c>
      <c r="J1767" s="0" t="s">
        <v>47</v>
      </c>
      <c r="K1767" s="0" t="s">
        <v>46</v>
      </c>
      <c r="L1767" s="0" t="s">
        <v>47</v>
      </c>
      <c r="M1767" s="0" t="s">
        <v>47</v>
      </c>
      <c r="N1767" s="0" t="n">
        <v>1</v>
      </c>
      <c r="O1767" s="0" t="n">
        <v>3</v>
      </c>
      <c r="P1767" s="0" t="n">
        <v>400</v>
      </c>
      <c r="Q1767" s="0" t="n">
        <v>1</v>
      </c>
      <c r="R1767" s="0" t="str">
        <f aca="false">INDEX(Lookup!$B$4:$B$18,MATCH(C1767,Lookup!$A$4:$A$18,0))</f>
        <v>India</v>
      </c>
      <c r="S1767" s="20" t="n">
        <f aca="false">INDEX(Lookup!$D$4:$D$18,MATCH(C1767,Lookup!$A$4:$A$18,0))</f>
        <v>0.012</v>
      </c>
      <c r="T1767" s="21" t="n">
        <f aca="false">ROUND(P1767*S1767,2)</f>
        <v>4.8</v>
      </c>
      <c r="U1767" s="21" t="n">
        <f aca="false">IF(T1767&lt;=10,1,IF(T1767&lt;=20,2,IF(T1767&lt;=30,3,IF(T1767&lt;=40,4,IF(T1767&lt;=50,5,IF(T1767&lt;=100,6,IF(T1767&lt;=250,7,8)))))))</f>
        <v>1</v>
      </c>
      <c r="V1767" s="21" t="n">
        <f aca="false">IF(AND(OR(Dashboard!$T$3="All",R1767=Dashboard!$T$3),OR(Dashboard!$T$4="All",D1767=Dashboard!$T$4)),1,0)</f>
        <v>1</v>
      </c>
      <c r="W1767" s="21" t="n">
        <f aca="false">IF(V1767=1,T1767+ROW()/10000000,0)</f>
        <v>4.8001767</v>
      </c>
    </row>
    <row r="1768" customFormat="false" ht="15" hidden="false" customHeight="false" outlineLevel="0" collapsed="false">
      <c r="A1768" s="0" t="n">
        <v>300156</v>
      </c>
      <c r="B1768" s="0" t="s">
        <v>4811</v>
      </c>
      <c r="C1768" s="0" t="n">
        <v>1</v>
      </c>
      <c r="D1768" s="0" t="s">
        <v>3667</v>
      </c>
      <c r="E1768" s="0" t="s">
        <v>4989</v>
      </c>
      <c r="F1768" s="0" t="s">
        <v>4903</v>
      </c>
      <c r="G1768" s="0" t="s">
        <v>4904</v>
      </c>
      <c r="H1768" s="0" t="s">
        <v>2128</v>
      </c>
      <c r="I1768" s="0" t="s">
        <v>2123</v>
      </c>
      <c r="J1768" s="0" t="s">
        <v>47</v>
      </c>
      <c r="K1768" s="0" t="s">
        <v>47</v>
      </c>
      <c r="L1768" s="0" t="s">
        <v>47</v>
      </c>
      <c r="M1768" s="0" t="s">
        <v>47</v>
      </c>
      <c r="N1768" s="0" t="n">
        <v>1</v>
      </c>
      <c r="O1768" s="0" t="n">
        <v>3</v>
      </c>
      <c r="P1768" s="0" t="n">
        <v>350</v>
      </c>
      <c r="Q1768" s="0" t="n">
        <v>1</v>
      </c>
      <c r="R1768" s="0" t="str">
        <f aca="false">INDEX(Lookup!$B$4:$B$18,MATCH(C1768,Lookup!$A$4:$A$18,0))</f>
        <v>India</v>
      </c>
      <c r="S1768" s="20" t="n">
        <f aca="false">INDEX(Lookup!$D$4:$D$18,MATCH(C1768,Lookup!$A$4:$A$18,0))</f>
        <v>0.012</v>
      </c>
      <c r="T1768" s="21" t="n">
        <f aca="false">ROUND(P1768*S1768,2)</f>
        <v>4.2</v>
      </c>
      <c r="U1768" s="21" t="n">
        <f aca="false">IF(T1768&lt;=10,1,IF(T1768&lt;=20,2,IF(T1768&lt;=30,3,IF(T1768&lt;=40,4,IF(T1768&lt;=50,5,IF(T1768&lt;=100,6,IF(T1768&lt;=250,7,8)))))))</f>
        <v>1</v>
      </c>
      <c r="V1768" s="21" t="n">
        <f aca="false">IF(AND(OR(Dashboard!$T$3="All",R1768=Dashboard!$T$3),OR(Dashboard!$T$4="All",D1768=Dashboard!$T$4)),1,0)</f>
        <v>1</v>
      </c>
      <c r="W1768" s="21" t="n">
        <f aca="false">IF(V1768=1,T1768+ROW()/10000000,0)</f>
        <v>4.2001768</v>
      </c>
    </row>
    <row r="1769" customFormat="false" ht="15" hidden="false" customHeight="false" outlineLevel="0" collapsed="false">
      <c r="A1769" s="0" t="n">
        <v>18241516</v>
      </c>
      <c r="B1769" s="0" t="s">
        <v>4990</v>
      </c>
      <c r="C1769" s="0" t="n">
        <v>1</v>
      </c>
      <c r="D1769" s="0" t="s">
        <v>3667</v>
      </c>
      <c r="E1769" s="0" t="s">
        <v>4991</v>
      </c>
      <c r="F1769" s="0" t="s">
        <v>4903</v>
      </c>
      <c r="G1769" s="0" t="s">
        <v>4904</v>
      </c>
      <c r="H1769" s="0" t="s">
        <v>2147</v>
      </c>
      <c r="I1769" s="0" t="s">
        <v>2123</v>
      </c>
      <c r="J1769" s="0" t="s">
        <v>47</v>
      </c>
      <c r="K1769" s="0" t="s">
        <v>47</v>
      </c>
      <c r="L1769" s="0" t="s">
        <v>47</v>
      </c>
      <c r="M1769" s="0" t="s">
        <v>47</v>
      </c>
      <c r="N1769" s="0" t="n">
        <v>2</v>
      </c>
      <c r="O1769" s="0" t="n">
        <v>2</v>
      </c>
      <c r="P1769" s="0" t="n">
        <v>700</v>
      </c>
      <c r="Q1769" s="0" t="n">
        <v>1</v>
      </c>
      <c r="R1769" s="0" t="str">
        <f aca="false">INDEX(Lookup!$B$4:$B$18,MATCH(C1769,Lookup!$A$4:$A$18,0))</f>
        <v>India</v>
      </c>
      <c r="S1769" s="20" t="n">
        <f aca="false">INDEX(Lookup!$D$4:$D$18,MATCH(C1769,Lookup!$A$4:$A$18,0))</f>
        <v>0.012</v>
      </c>
      <c r="T1769" s="21" t="n">
        <f aca="false">ROUND(P1769*S1769,2)</f>
        <v>8.4</v>
      </c>
      <c r="U1769" s="21" t="n">
        <f aca="false">IF(T1769&lt;=10,1,IF(T1769&lt;=20,2,IF(T1769&lt;=30,3,IF(T1769&lt;=40,4,IF(T1769&lt;=50,5,IF(T1769&lt;=100,6,IF(T1769&lt;=250,7,8)))))))</f>
        <v>1</v>
      </c>
      <c r="V1769" s="21" t="n">
        <f aca="false">IF(AND(OR(Dashboard!$T$3="All",R1769=Dashboard!$T$3),OR(Dashboard!$T$4="All",D1769=Dashboard!$T$4)),1,0)</f>
        <v>1</v>
      </c>
      <c r="W1769" s="21" t="n">
        <f aca="false">IF(V1769=1,T1769+ROW()/10000000,0)</f>
        <v>8.4001769</v>
      </c>
    </row>
    <row r="1770" customFormat="false" ht="15" hidden="false" customHeight="false" outlineLevel="0" collapsed="false">
      <c r="A1770" s="0" t="n">
        <v>311166</v>
      </c>
      <c r="B1770" s="0" t="s">
        <v>4992</v>
      </c>
      <c r="C1770" s="0" t="n">
        <v>1</v>
      </c>
      <c r="D1770" s="0" t="s">
        <v>3667</v>
      </c>
      <c r="E1770" s="0" t="s">
        <v>4993</v>
      </c>
      <c r="F1770" s="0" t="s">
        <v>4903</v>
      </c>
      <c r="G1770" s="0" t="s">
        <v>4904</v>
      </c>
      <c r="H1770" s="0" t="s">
        <v>4994</v>
      </c>
      <c r="I1770" s="0" t="s">
        <v>2123</v>
      </c>
      <c r="J1770" s="0" t="s">
        <v>47</v>
      </c>
      <c r="K1770" s="0" t="s">
        <v>47</v>
      </c>
      <c r="L1770" s="0" t="s">
        <v>47</v>
      </c>
      <c r="M1770" s="0" t="s">
        <v>47</v>
      </c>
      <c r="N1770" s="0" t="n">
        <v>1</v>
      </c>
      <c r="O1770" s="0" t="n">
        <v>3</v>
      </c>
      <c r="P1770" s="0" t="n">
        <v>400</v>
      </c>
      <c r="Q1770" s="0" t="n">
        <v>1</v>
      </c>
      <c r="R1770" s="0" t="str">
        <f aca="false">INDEX(Lookup!$B$4:$B$18,MATCH(C1770,Lookup!$A$4:$A$18,0))</f>
        <v>India</v>
      </c>
      <c r="S1770" s="20" t="n">
        <f aca="false">INDEX(Lookup!$D$4:$D$18,MATCH(C1770,Lookup!$A$4:$A$18,0))</f>
        <v>0.012</v>
      </c>
      <c r="T1770" s="21" t="n">
        <f aca="false">ROUND(P1770*S1770,2)</f>
        <v>4.8</v>
      </c>
      <c r="U1770" s="21" t="n">
        <f aca="false">IF(T1770&lt;=10,1,IF(T1770&lt;=20,2,IF(T1770&lt;=30,3,IF(T1770&lt;=40,4,IF(T1770&lt;=50,5,IF(T1770&lt;=100,6,IF(T1770&lt;=250,7,8)))))))</f>
        <v>1</v>
      </c>
      <c r="V1770" s="21" t="n">
        <f aca="false">IF(AND(OR(Dashboard!$T$3="All",R1770=Dashboard!$T$3),OR(Dashboard!$T$4="All",D1770=Dashboard!$T$4)),1,0)</f>
        <v>1</v>
      </c>
      <c r="W1770" s="21" t="n">
        <f aca="false">IF(V1770=1,T1770+ROW()/10000000,0)</f>
        <v>4.800177</v>
      </c>
    </row>
    <row r="1771" customFormat="false" ht="15" hidden="false" customHeight="false" outlineLevel="0" collapsed="false">
      <c r="A1771" s="0" t="n">
        <v>18025110</v>
      </c>
      <c r="B1771" s="0" t="s">
        <v>4358</v>
      </c>
      <c r="C1771" s="0" t="n">
        <v>1</v>
      </c>
      <c r="D1771" s="0" t="s">
        <v>3667</v>
      </c>
      <c r="E1771" s="0" t="s">
        <v>4995</v>
      </c>
      <c r="F1771" s="0" t="s">
        <v>4903</v>
      </c>
      <c r="G1771" s="0" t="s">
        <v>4904</v>
      </c>
      <c r="H1771" s="0" t="s">
        <v>3119</v>
      </c>
      <c r="I1771" s="0" t="s">
        <v>2123</v>
      </c>
      <c r="J1771" s="0" t="s">
        <v>47</v>
      </c>
      <c r="K1771" s="0" t="s">
        <v>46</v>
      </c>
      <c r="L1771" s="0" t="s">
        <v>46</v>
      </c>
      <c r="M1771" s="0" t="s">
        <v>47</v>
      </c>
      <c r="N1771" s="0" t="n">
        <v>3</v>
      </c>
      <c r="O1771" s="0" t="n">
        <v>23</v>
      </c>
      <c r="P1771" s="0" t="n">
        <v>1000</v>
      </c>
      <c r="Q1771" s="0" t="n">
        <v>2.4</v>
      </c>
      <c r="R1771" s="0" t="str">
        <f aca="false">INDEX(Lookup!$B$4:$B$18,MATCH(C1771,Lookup!$A$4:$A$18,0))</f>
        <v>India</v>
      </c>
      <c r="S1771" s="20" t="n">
        <f aca="false">INDEX(Lookup!$D$4:$D$18,MATCH(C1771,Lookup!$A$4:$A$18,0))</f>
        <v>0.012</v>
      </c>
      <c r="T1771" s="21" t="n">
        <f aca="false">ROUND(P1771*S1771,2)</f>
        <v>12</v>
      </c>
      <c r="U1771" s="21" t="n">
        <f aca="false">IF(T1771&lt;=10,1,IF(T1771&lt;=20,2,IF(T1771&lt;=30,3,IF(T1771&lt;=40,4,IF(T1771&lt;=50,5,IF(T1771&lt;=100,6,IF(T1771&lt;=250,7,8)))))))</f>
        <v>2</v>
      </c>
      <c r="V1771" s="21" t="n">
        <f aca="false">IF(AND(OR(Dashboard!$T$3="All",R1771=Dashboard!$T$3),OR(Dashboard!$T$4="All",D1771=Dashboard!$T$4)),1,0)</f>
        <v>1</v>
      </c>
      <c r="W1771" s="21" t="n">
        <f aca="false">IF(V1771=1,T1771+ROW()/10000000,0)</f>
        <v>12.0001771</v>
      </c>
    </row>
    <row r="1772" customFormat="false" ht="15" hidden="false" customHeight="false" outlineLevel="0" collapsed="false">
      <c r="A1772" s="0" t="n">
        <v>308223</v>
      </c>
      <c r="B1772" s="0" t="s">
        <v>4996</v>
      </c>
      <c r="C1772" s="0" t="n">
        <v>1</v>
      </c>
      <c r="D1772" s="0" t="s">
        <v>3667</v>
      </c>
      <c r="E1772" s="0" t="s">
        <v>4997</v>
      </c>
      <c r="F1772" s="0" t="s">
        <v>4903</v>
      </c>
      <c r="G1772" s="0" t="s">
        <v>4904</v>
      </c>
      <c r="H1772" s="0" t="s">
        <v>3129</v>
      </c>
      <c r="I1772" s="0" t="s">
        <v>2123</v>
      </c>
      <c r="J1772" s="0" t="s">
        <v>47</v>
      </c>
      <c r="K1772" s="0" t="s">
        <v>47</v>
      </c>
      <c r="L1772" s="0" t="s">
        <v>47</v>
      </c>
      <c r="M1772" s="0" t="s">
        <v>47</v>
      </c>
      <c r="N1772" s="0" t="n">
        <v>1</v>
      </c>
      <c r="O1772" s="0" t="n">
        <v>18</v>
      </c>
      <c r="P1772" s="0" t="n">
        <v>300</v>
      </c>
      <c r="Q1772" s="0" t="n">
        <v>2.4</v>
      </c>
      <c r="R1772" s="0" t="str">
        <f aca="false">INDEX(Lookup!$B$4:$B$18,MATCH(C1772,Lookup!$A$4:$A$18,0))</f>
        <v>India</v>
      </c>
      <c r="S1772" s="20" t="n">
        <f aca="false">INDEX(Lookup!$D$4:$D$18,MATCH(C1772,Lookup!$A$4:$A$18,0))</f>
        <v>0.012</v>
      </c>
      <c r="T1772" s="21" t="n">
        <f aca="false">ROUND(P1772*S1772,2)</f>
        <v>3.6</v>
      </c>
      <c r="U1772" s="21" t="n">
        <f aca="false">IF(T1772&lt;=10,1,IF(T1772&lt;=20,2,IF(T1772&lt;=30,3,IF(T1772&lt;=40,4,IF(T1772&lt;=50,5,IF(T1772&lt;=100,6,IF(T1772&lt;=250,7,8)))))))</f>
        <v>1</v>
      </c>
      <c r="V1772" s="21" t="n">
        <f aca="false">IF(AND(OR(Dashboard!$T$3="All",R1772=Dashboard!$T$3),OR(Dashboard!$T$4="All",D1772=Dashboard!$T$4)),1,0)</f>
        <v>1</v>
      </c>
      <c r="W1772" s="21" t="n">
        <f aca="false">IF(V1772=1,T1772+ROW()/10000000,0)</f>
        <v>3.6001772</v>
      </c>
    </row>
    <row r="1773" customFormat="false" ht="15" hidden="false" customHeight="false" outlineLevel="0" collapsed="false">
      <c r="A1773" s="0" t="n">
        <v>6832</v>
      </c>
      <c r="B1773" s="0" t="s">
        <v>4998</v>
      </c>
      <c r="C1773" s="0" t="n">
        <v>1</v>
      </c>
      <c r="D1773" s="0" t="s">
        <v>3667</v>
      </c>
      <c r="E1773" s="0" t="s">
        <v>4999</v>
      </c>
      <c r="F1773" s="0" t="s">
        <v>4903</v>
      </c>
      <c r="G1773" s="0" t="s">
        <v>4904</v>
      </c>
      <c r="H1773" s="0" t="s">
        <v>2293</v>
      </c>
      <c r="I1773" s="0" t="s">
        <v>2123</v>
      </c>
      <c r="J1773" s="0" t="s">
        <v>47</v>
      </c>
      <c r="K1773" s="0" t="s">
        <v>46</v>
      </c>
      <c r="L1773" s="0" t="s">
        <v>47</v>
      </c>
      <c r="M1773" s="0" t="s">
        <v>47</v>
      </c>
      <c r="N1773" s="0" t="n">
        <v>1</v>
      </c>
      <c r="O1773" s="0" t="n">
        <v>26</v>
      </c>
      <c r="P1773" s="0" t="n">
        <v>400</v>
      </c>
      <c r="Q1773" s="0" t="n">
        <v>2.4</v>
      </c>
      <c r="R1773" s="0" t="str">
        <f aca="false">INDEX(Lookup!$B$4:$B$18,MATCH(C1773,Lookup!$A$4:$A$18,0))</f>
        <v>India</v>
      </c>
      <c r="S1773" s="20" t="n">
        <f aca="false">INDEX(Lookup!$D$4:$D$18,MATCH(C1773,Lookup!$A$4:$A$18,0))</f>
        <v>0.012</v>
      </c>
      <c r="T1773" s="21" t="n">
        <f aca="false">ROUND(P1773*S1773,2)</f>
        <v>4.8</v>
      </c>
      <c r="U1773" s="21" t="n">
        <f aca="false">IF(T1773&lt;=10,1,IF(T1773&lt;=20,2,IF(T1773&lt;=30,3,IF(T1773&lt;=40,4,IF(T1773&lt;=50,5,IF(T1773&lt;=100,6,IF(T1773&lt;=250,7,8)))))))</f>
        <v>1</v>
      </c>
      <c r="V1773" s="21" t="n">
        <f aca="false">IF(AND(OR(Dashboard!$T$3="All",R1773=Dashboard!$T$3),OR(Dashboard!$T$4="All",D1773=Dashboard!$T$4)),1,0)</f>
        <v>1</v>
      </c>
      <c r="W1773" s="21" t="n">
        <f aca="false">IF(V1773=1,T1773+ROW()/10000000,0)</f>
        <v>4.8001773</v>
      </c>
    </row>
    <row r="1774" customFormat="false" ht="15" hidden="false" customHeight="false" outlineLevel="0" collapsed="false">
      <c r="A1774" s="0" t="n">
        <v>18286626</v>
      </c>
      <c r="B1774" s="0" t="s">
        <v>5000</v>
      </c>
      <c r="C1774" s="0" t="n">
        <v>1</v>
      </c>
      <c r="D1774" s="0" t="s">
        <v>3667</v>
      </c>
      <c r="E1774" s="0" t="s">
        <v>5001</v>
      </c>
      <c r="F1774" s="0" t="s">
        <v>3108</v>
      </c>
      <c r="G1774" s="0" t="s">
        <v>5002</v>
      </c>
      <c r="H1774" s="0" t="s">
        <v>2868</v>
      </c>
      <c r="I1774" s="0" t="s">
        <v>2123</v>
      </c>
      <c r="J1774" s="0" t="s">
        <v>47</v>
      </c>
      <c r="K1774" s="0" t="s">
        <v>47</v>
      </c>
      <c r="L1774" s="0" t="s">
        <v>47</v>
      </c>
      <c r="M1774" s="0" t="s">
        <v>47</v>
      </c>
      <c r="N1774" s="0" t="n">
        <v>1</v>
      </c>
      <c r="O1774" s="0" t="n">
        <v>4</v>
      </c>
      <c r="P1774" s="0" t="n">
        <v>400</v>
      </c>
      <c r="Q1774" s="0" t="n">
        <v>3</v>
      </c>
      <c r="R1774" s="0" t="str">
        <f aca="false">INDEX(Lookup!$B$4:$B$18,MATCH(C1774,Lookup!$A$4:$A$18,0))</f>
        <v>India</v>
      </c>
      <c r="S1774" s="20" t="n">
        <f aca="false">INDEX(Lookup!$D$4:$D$18,MATCH(C1774,Lookup!$A$4:$A$18,0))</f>
        <v>0.012</v>
      </c>
      <c r="T1774" s="21" t="n">
        <f aca="false">ROUND(P1774*S1774,2)</f>
        <v>4.8</v>
      </c>
      <c r="U1774" s="21" t="n">
        <f aca="false">IF(T1774&lt;=10,1,IF(T1774&lt;=20,2,IF(T1774&lt;=30,3,IF(T1774&lt;=40,4,IF(T1774&lt;=50,5,IF(T1774&lt;=100,6,IF(T1774&lt;=250,7,8)))))))</f>
        <v>1</v>
      </c>
      <c r="V1774" s="21" t="n">
        <f aca="false">IF(AND(OR(Dashboard!$T$3="All",R1774=Dashboard!$T$3),OR(Dashboard!$T$4="All",D1774=Dashboard!$T$4)),1,0)</f>
        <v>1</v>
      </c>
      <c r="W1774" s="21" t="n">
        <f aca="false">IF(V1774=1,T1774+ROW()/10000000,0)</f>
        <v>4.8001774</v>
      </c>
    </row>
    <row r="1775" customFormat="false" ht="15" hidden="false" customHeight="false" outlineLevel="0" collapsed="false">
      <c r="A1775" s="0" t="n">
        <v>311770</v>
      </c>
      <c r="B1775" s="0" t="s">
        <v>5003</v>
      </c>
      <c r="C1775" s="0" t="n">
        <v>1</v>
      </c>
      <c r="D1775" s="0" t="s">
        <v>3667</v>
      </c>
      <c r="E1775" s="0" t="s">
        <v>5004</v>
      </c>
      <c r="F1775" s="0" t="s">
        <v>3108</v>
      </c>
      <c r="G1775" s="0" t="s">
        <v>5002</v>
      </c>
      <c r="H1775" s="0" t="s">
        <v>2662</v>
      </c>
      <c r="I1775" s="0" t="s">
        <v>2123</v>
      </c>
      <c r="J1775" s="0" t="s">
        <v>47</v>
      </c>
      <c r="K1775" s="0" t="s">
        <v>47</v>
      </c>
      <c r="L1775" s="0" t="s">
        <v>47</v>
      </c>
      <c r="M1775" s="0" t="s">
        <v>47</v>
      </c>
      <c r="N1775" s="0" t="n">
        <v>1</v>
      </c>
      <c r="O1775" s="0" t="n">
        <v>6</v>
      </c>
      <c r="P1775" s="0" t="n">
        <v>400</v>
      </c>
      <c r="Q1775" s="0" t="n">
        <v>2.9</v>
      </c>
      <c r="R1775" s="0" t="str">
        <f aca="false">INDEX(Lookup!$B$4:$B$18,MATCH(C1775,Lookup!$A$4:$A$18,0))</f>
        <v>India</v>
      </c>
      <c r="S1775" s="20" t="n">
        <f aca="false">INDEX(Lookup!$D$4:$D$18,MATCH(C1775,Lookup!$A$4:$A$18,0))</f>
        <v>0.012</v>
      </c>
      <c r="T1775" s="21" t="n">
        <f aca="false">ROUND(P1775*S1775,2)</f>
        <v>4.8</v>
      </c>
      <c r="U1775" s="21" t="n">
        <f aca="false">IF(T1775&lt;=10,1,IF(T1775&lt;=20,2,IF(T1775&lt;=30,3,IF(T1775&lt;=40,4,IF(T1775&lt;=50,5,IF(T1775&lt;=100,6,IF(T1775&lt;=250,7,8)))))))</f>
        <v>1</v>
      </c>
      <c r="V1775" s="21" t="n">
        <f aca="false">IF(AND(OR(Dashboard!$T$3="All",R1775=Dashboard!$T$3),OR(Dashboard!$T$4="All",D1775=Dashboard!$T$4)),1,0)</f>
        <v>1</v>
      </c>
      <c r="W1775" s="21" t="n">
        <f aca="false">IF(V1775=1,T1775+ROW()/10000000,0)</f>
        <v>4.8001775</v>
      </c>
    </row>
    <row r="1776" customFormat="false" ht="15" hidden="false" customHeight="false" outlineLevel="0" collapsed="false">
      <c r="A1776" s="0" t="n">
        <v>301221</v>
      </c>
      <c r="B1776" s="0" t="s">
        <v>5005</v>
      </c>
      <c r="C1776" s="0" t="n">
        <v>1</v>
      </c>
      <c r="D1776" s="0" t="s">
        <v>3667</v>
      </c>
      <c r="E1776" s="0" t="s">
        <v>5006</v>
      </c>
      <c r="F1776" s="0" t="s">
        <v>3108</v>
      </c>
      <c r="G1776" s="0" t="s">
        <v>5002</v>
      </c>
      <c r="H1776" s="0" t="s">
        <v>2288</v>
      </c>
      <c r="I1776" s="0" t="s">
        <v>2123</v>
      </c>
      <c r="J1776" s="0" t="s">
        <v>46</v>
      </c>
      <c r="K1776" s="0" t="s">
        <v>47</v>
      </c>
      <c r="L1776" s="0" t="s">
        <v>47</v>
      </c>
      <c r="M1776" s="0" t="s">
        <v>47</v>
      </c>
      <c r="N1776" s="0" t="n">
        <v>3</v>
      </c>
      <c r="O1776" s="0" t="n">
        <v>5</v>
      </c>
      <c r="P1776" s="0" t="n">
        <v>1000</v>
      </c>
      <c r="Q1776" s="0" t="n">
        <v>2.9</v>
      </c>
      <c r="R1776" s="0" t="str">
        <f aca="false">INDEX(Lookup!$B$4:$B$18,MATCH(C1776,Lookup!$A$4:$A$18,0))</f>
        <v>India</v>
      </c>
      <c r="S1776" s="20" t="n">
        <f aca="false">INDEX(Lookup!$D$4:$D$18,MATCH(C1776,Lookup!$A$4:$A$18,0))</f>
        <v>0.012</v>
      </c>
      <c r="T1776" s="21" t="n">
        <f aca="false">ROUND(P1776*S1776,2)</f>
        <v>12</v>
      </c>
      <c r="U1776" s="21" t="n">
        <f aca="false">IF(T1776&lt;=10,1,IF(T1776&lt;=20,2,IF(T1776&lt;=30,3,IF(T1776&lt;=40,4,IF(T1776&lt;=50,5,IF(T1776&lt;=100,6,IF(T1776&lt;=250,7,8)))))))</f>
        <v>2</v>
      </c>
      <c r="V1776" s="21" t="n">
        <f aca="false">IF(AND(OR(Dashboard!$T$3="All",R1776=Dashboard!$T$3),OR(Dashboard!$T$4="All",D1776=Dashboard!$T$4)),1,0)</f>
        <v>1</v>
      </c>
      <c r="W1776" s="21" t="n">
        <f aca="false">IF(V1776=1,T1776+ROW()/10000000,0)</f>
        <v>12.0001776</v>
      </c>
    </row>
    <row r="1777" customFormat="false" ht="15" hidden="false" customHeight="false" outlineLevel="0" collapsed="false">
      <c r="A1777" s="0" t="n">
        <v>8833</v>
      </c>
      <c r="B1777" s="0" t="s">
        <v>5007</v>
      </c>
      <c r="C1777" s="0" t="n">
        <v>1</v>
      </c>
      <c r="D1777" s="0" t="s">
        <v>3667</v>
      </c>
      <c r="E1777" s="0" t="s">
        <v>5008</v>
      </c>
      <c r="F1777" s="0" t="s">
        <v>3108</v>
      </c>
      <c r="G1777" s="0" t="s">
        <v>5002</v>
      </c>
      <c r="H1777" s="0" t="s">
        <v>2136</v>
      </c>
      <c r="I1777" s="0" t="s">
        <v>2123</v>
      </c>
      <c r="J1777" s="0" t="s">
        <v>47</v>
      </c>
      <c r="K1777" s="0" t="s">
        <v>47</v>
      </c>
      <c r="L1777" s="0" t="s">
        <v>47</v>
      </c>
      <c r="M1777" s="0" t="s">
        <v>47</v>
      </c>
      <c r="N1777" s="0" t="n">
        <v>2</v>
      </c>
      <c r="O1777" s="0" t="n">
        <v>10</v>
      </c>
      <c r="P1777" s="0" t="n">
        <v>500</v>
      </c>
      <c r="Q1777" s="0" t="n">
        <v>2.8</v>
      </c>
      <c r="R1777" s="0" t="str">
        <f aca="false">INDEX(Lookup!$B$4:$B$18,MATCH(C1777,Lookup!$A$4:$A$18,0))</f>
        <v>India</v>
      </c>
      <c r="S1777" s="20" t="n">
        <f aca="false">INDEX(Lookup!$D$4:$D$18,MATCH(C1777,Lookup!$A$4:$A$18,0))</f>
        <v>0.012</v>
      </c>
      <c r="T1777" s="21" t="n">
        <f aca="false">ROUND(P1777*S1777,2)</f>
        <v>6</v>
      </c>
      <c r="U1777" s="21" t="n">
        <f aca="false">IF(T1777&lt;=10,1,IF(T1777&lt;=20,2,IF(T1777&lt;=30,3,IF(T1777&lt;=40,4,IF(T1777&lt;=50,5,IF(T1777&lt;=100,6,IF(T1777&lt;=250,7,8)))))))</f>
        <v>1</v>
      </c>
      <c r="V1777" s="21" t="n">
        <f aca="false">IF(AND(OR(Dashboard!$T$3="All",R1777=Dashboard!$T$3),OR(Dashboard!$T$4="All",D1777=Dashboard!$T$4)),1,0)</f>
        <v>1</v>
      </c>
      <c r="W1777" s="21" t="n">
        <f aca="false">IF(V1777=1,T1777+ROW()/10000000,0)</f>
        <v>6.0001777</v>
      </c>
    </row>
    <row r="1778" customFormat="false" ht="15" hidden="false" customHeight="false" outlineLevel="0" collapsed="false">
      <c r="A1778" s="0" t="n">
        <v>312438</v>
      </c>
      <c r="B1778" s="0" t="s">
        <v>5009</v>
      </c>
      <c r="C1778" s="0" t="n">
        <v>1</v>
      </c>
      <c r="D1778" s="0" t="s">
        <v>3667</v>
      </c>
      <c r="E1778" s="0" t="s">
        <v>5010</v>
      </c>
      <c r="F1778" s="0" t="s">
        <v>3108</v>
      </c>
      <c r="G1778" s="0" t="s">
        <v>5002</v>
      </c>
      <c r="H1778" s="0" t="s">
        <v>2723</v>
      </c>
      <c r="I1778" s="0" t="s">
        <v>2123</v>
      </c>
      <c r="J1778" s="0" t="s">
        <v>47</v>
      </c>
      <c r="K1778" s="0" t="s">
        <v>47</v>
      </c>
      <c r="L1778" s="0" t="s">
        <v>47</v>
      </c>
      <c r="M1778" s="0" t="s">
        <v>47</v>
      </c>
      <c r="N1778" s="0" t="n">
        <v>2</v>
      </c>
      <c r="O1778" s="0" t="n">
        <v>4</v>
      </c>
      <c r="P1778" s="0" t="n">
        <v>500</v>
      </c>
      <c r="Q1778" s="0" t="n">
        <v>3</v>
      </c>
      <c r="R1778" s="0" t="str">
        <f aca="false">INDEX(Lookup!$B$4:$B$18,MATCH(C1778,Lookup!$A$4:$A$18,0))</f>
        <v>India</v>
      </c>
      <c r="S1778" s="20" t="n">
        <f aca="false">INDEX(Lookup!$D$4:$D$18,MATCH(C1778,Lookup!$A$4:$A$18,0))</f>
        <v>0.012</v>
      </c>
      <c r="T1778" s="21" t="n">
        <f aca="false">ROUND(P1778*S1778,2)</f>
        <v>6</v>
      </c>
      <c r="U1778" s="21" t="n">
        <f aca="false">IF(T1778&lt;=10,1,IF(T1778&lt;=20,2,IF(T1778&lt;=30,3,IF(T1778&lt;=40,4,IF(T1778&lt;=50,5,IF(T1778&lt;=100,6,IF(T1778&lt;=250,7,8)))))))</f>
        <v>1</v>
      </c>
      <c r="V1778" s="21" t="n">
        <f aca="false">IF(AND(OR(Dashboard!$T$3="All",R1778=Dashboard!$T$3),OR(Dashboard!$T$4="All",D1778=Dashboard!$T$4)),1,0)</f>
        <v>1</v>
      </c>
      <c r="W1778" s="21" t="n">
        <f aca="false">IF(V1778=1,T1778+ROW()/10000000,0)</f>
        <v>6.0001778</v>
      </c>
    </row>
    <row r="1779" customFormat="false" ht="15" hidden="false" customHeight="false" outlineLevel="0" collapsed="false">
      <c r="A1779" s="0" t="n">
        <v>18153548</v>
      </c>
      <c r="B1779" s="0" t="s">
        <v>5011</v>
      </c>
      <c r="C1779" s="0" t="n">
        <v>1</v>
      </c>
      <c r="D1779" s="0" t="s">
        <v>3667</v>
      </c>
      <c r="E1779" s="0" t="s">
        <v>5012</v>
      </c>
      <c r="F1779" s="0" t="s">
        <v>3108</v>
      </c>
      <c r="G1779" s="0" t="s">
        <v>5002</v>
      </c>
      <c r="H1779" s="0" t="s">
        <v>3942</v>
      </c>
      <c r="I1779" s="0" t="s">
        <v>2123</v>
      </c>
      <c r="J1779" s="0" t="s">
        <v>47</v>
      </c>
      <c r="K1779" s="0" t="s">
        <v>47</v>
      </c>
      <c r="L1779" s="0" t="s">
        <v>47</v>
      </c>
      <c r="M1779" s="0" t="s">
        <v>47</v>
      </c>
      <c r="N1779" s="0" t="n">
        <v>1</v>
      </c>
      <c r="O1779" s="0" t="n">
        <v>12</v>
      </c>
      <c r="P1779" s="0" t="n">
        <v>350</v>
      </c>
      <c r="Q1779" s="0" t="n">
        <v>3.2</v>
      </c>
      <c r="R1779" s="0" t="str">
        <f aca="false">INDEX(Lookup!$B$4:$B$18,MATCH(C1779,Lookup!$A$4:$A$18,0))</f>
        <v>India</v>
      </c>
      <c r="S1779" s="20" t="n">
        <f aca="false">INDEX(Lookup!$D$4:$D$18,MATCH(C1779,Lookup!$A$4:$A$18,0))</f>
        <v>0.012</v>
      </c>
      <c r="T1779" s="21" t="n">
        <f aca="false">ROUND(P1779*S1779,2)</f>
        <v>4.2</v>
      </c>
      <c r="U1779" s="21" t="n">
        <f aca="false">IF(T1779&lt;=10,1,IF(T1779&lt;=20,2,IF(T1779&lt;=30,3,IF(T1779&lt;=40,4,IF(T1779&lt;=50,5,IF(T1779&lt;=100,6,IF(T1779&lt;=250,7,8)))))))</f>
        <v>1</v>
      </c>
      <c r="V1779" s="21" t="n">
        <f aca="false">IF(AND(OR(Dashboard!$T$3="All",R1779=Dashboard!$T$3),OR(Dashboard!$T$4="All",D1779=Dashboard!$T$4)),1,0)</f>
        <v>1</v>
      </c>
      <c r="W1779" s="21" t="n">
        <f aca="false">IF(V1779=1,T1779+ROW()/10000000,0)</f>
        <v>4.2001779</v>
      </c>
    </row>
    <row r="1780" customFormat="false" ht="15" hidden="false" customHeight="false" outlineLevel="0" collapsed="false">
      <c r="A1780" s="0" t="n">
        <v>18449792</v>
      </c>
      <c r="B1780" s="0" t="s">
        <v>5013</v>
      </c>
      <c r="C1780" s="0" t="n">
        <v>1</v>
      </c>
      <c r="D1780" s="0" t="s">
        <v>3667</v>
      </c>
      <c r="E1780" s="0" t="s">
        <v>5014</v>
      </c>
      <c r="F1780" s="0" t="s">
        <v>3108</v>
      </c>
      <c r="G1780" s="0" t="s">
        <v>5002</v>
      </c>
      <c r="H1780" s="0" t="s">
        <v>2158</v>
      </c>
      <c r="I1780" s="0" t="s">
        <v>2123</v>
      </c>
      <c r="J1780" s="0" t="s">
        <v>47</v>
      </c>
      <c r="K1780" s="0" t="s">
        <v>46</v>
      </c>
      <c r="L1780" s="0" t="s">
        <v>47</v>
      </c>
      <c r="M1780" s="0" t="s">
        <v>47</v>
      </c>
      <c r="N1780" s="0" t="n">
        <v>2</v>
      </c>
      <c r="O1780" s="0" t="n">
        <v>4</v>
      </c>
      <c r="P1780" s="0" t="n">
        <v>650</v>
      </c>
      <c r="Q1780" s="0" t="n">
        <v>2.9</v>
      </c>
      <c r="R1780" s="0" t="str">
        <f aca="false">INDEX(Lookup!$B$4:$B$18,MATCH(C1780,Lookup!$A$4:$A$18,0))</f>
        <v>India</v>
      </c>
      <c r="S1780" s="20" t="n">
        <f aca="false">INDEX(Lookup!$D$4:$D$18,MATCH(C1780,Lookup!$A$4:$A$18,0))</f>
        <v>0.012</v>
      </c>
      <c r="T1780" s="21" t="n">
        <f aca="false">ROUND(P1780*S1780,2)</f>
        <v>7.8</v>
      </c>
      <c r="U1780" s="21" t="n">
        <f aca="false">IF(T1780&lt;=10,1,IF(T1780&lt;=20,2,IF(T1780&lt;=30,3,IF(T1780&lt;=40,4,IF(T1780&lt;=50,5,IF(T1780&lt;=100,6,IF(T1780&lt;=250,7,8)))))))</f>
        <v>1</v>
      </c>
      <c r="V1780" s="21" t="n">
        <f aca="false">IF(AND(OR(Dashboard!$T$3="All",R1780=Dashboard!$T$3),OR(Dashboard!$T$4="All",D1780=Dashboard!$T$4)),1,0)</f>
        <v>1</v>
      </c>
      <c r="W1780" s="21" t="n">
        <f aca="false">IF(V1780=1,T1780+ROW()/10000000,0)</f>
        <v>7.800178</v>
      </c>
    </row>
    <row r="1781" customFormat="false" ht="15" hidden="false" customHeight="false" outlineLevel="0" collapsed="false">
      <c r="A1781" s="0" t="n">
        <v>18380639</v>
      </c>
      <c r="B1781" s="0" t="s">
        <v>5015</v>
      </c>
      <c r="C1781" s="0" t="n">
        <v>1</v>
      </c>
      <c r="D1781" s="0" t="s">
        <v>3667</v>
      </c>
      <c r="E1781" s="0" t="s">
        <v>5016</v>
      </c>
      <c r="F1781" s="0" t="s">
        <v>3108</v>
      </c>
      <c r="G1781" s="0" t="s">
        <v>5002</v>
      </c>
      <c r="H1781" s="0" t="s">
        <v>1124</v>
      </c>
      <c r="I1781" s="0" t="s">
        <v>2123</v>
      </c>
      <c r="J1781" s="0" t="s">
        <v>47</v>
      </c>
      <c r="K1781" s="0" t="s">
        <v>46</v>
      </c>
      <c r="L1781" s="0" t="s">
        <v>47</v>
      </c>
      <c r="M1781" s="0" t="s">
        <v>47</v>
      </c>
      <c r="N1781" s="0" t="n">
        <v>1</v>
      </c>
      <c r="O1781" s="0" t="n">
        <v>14</v>
      </c>
      <c r="P1781" s="0" t="n">
        <v>450</v>
      </c>
      <c r="Q1781" s="0" t="n">
        <v>3.3</v>
      </c>
      <c r="R1781" s="0" t="str">
        <f aca="false">INDEX(Lookup!$B$4:$B$18,MATCH(C1781,Lookup!$A$4:$A$18,0))</f>
        <v>India</v>
      </c>
      <c r="S1781" s="20" t="n">
        <f aca="false">INDEX(Lookup!$D$4:$D$18,MATCH(C1781,Lookup!$A$4:$A$18,0))</f>
        <v>0.012</v>
      </c>
      <c r="T1781" s="21" t="n">
        <f aca="false">ROUND(P1781*S1781,2)</f>
        <v>5.4</v>
      </c>
      <c r="U1781" s="21" t="n">
        <f aca="false">IF(T1781&lt;=10,1,IF(T1781&lt;=20,2,IF(T1781&lt;=30,3,IF(T1781&lt;=40,4,IF(T1781&lt;=50,5,IF(T1781&lt;=100,6,IF(T1781&lt;=250,7,8)))))))</f>
        <v>1</v>
      </c>
      <c r="V1781" s="21" t="n">
        <f aca="false">IF(AND(OR(Dashboard!$T$3="All",R1781=Dashboard!$T$3),OR(Dashboard!$T$4="All",D1781=Dashboard!$T$4)),1,0)</f>
        <v>1</v>
      </c>
      <c r="W1781" s="21" t="n">
        <f aca="false">IF(V1781=1,T1781+ROW()/10000000,0)</f>
        <v>5.4001781</v>
      </c>
    </row>
    <row r="1782" customFormat="false" ht="15" hidden="false" customHeight="false" outlineLevel="0" collapsed="false">
      <c r="A1782" s="0" t="n">
        <v>17953920</v>
      </c>
      <c r="B1782" s="0" t="s">
        <v>5017</v>
      </c>
      <c r="C1782" s="0" t="n">
        <v>1</v>
      </c>
      <c r="D1782" s="0" t="s">
        <v>3667</v>
      </c>
      <c r="E1782" s="0" t="s">
        <v>5018</v>
      </c>
      <c r="F1782" s="0" t="s">
        <v>3108</v>
      </c>
      <c r="G1782" s="0" t="s">
        <v>5002</v>
      </c>
      <c r="H1782" s="0" t="s">
        <v>3142</v>
      </c>
      <c r="I1782" s="0" t="s">
        <v>2123</v>
      </c>
      <c r="J1782" s="0" t="s">
        <v>47</v>
      </c>
      <c r="K1782" s="0" t="s">
        <v>47</v>
      </c>
      <c r="L1782" s="0" t="s">
        <v>47</v>
      </c>
      <c r="M1782" s="0" t="s">
        <v>47</v>
      </c>
      <c r="N1782" s="0" t="n">
        <v>1</v>
      </c>
      <c r="O1782" s="0" t="n">
        <v>4</v>
      </c>
      <c r="P1782" s="0" t="n">
        <v>300</v>
      </c>
      <c r="Q1782" s="0" t="n">
        <v>2.9</v>
      </c>
      <c r="R1782" s="0" t="str">
        <f aca="false">INDEX(Lookup!$B$4:$B$18,MATCH(C1782,Lookup!$A$4:$A$18,0))</f>
        <v>India</v>
      </c>
      <c r="S1782" s="20" t="n">
        <f aca="false">INDEX(Lookup!$D$4:$D$18,MATCH(C1782,Lookup!$A$4:$A$18,0))</f>
        <v>0.012</v>
      </c>
      <c r="T1782" s="21" t="n">
        <f aca="false">ROUND(P1782*S1782,2)</f>
        <v>3.6</v>
      </c>
      <c r="U1782" s="21" t="n">
        <f aca="false">IF(T1782&lt;=10,1,IF(T1782&lt;=20,2,IF(T1782&lt;=30,3,IF(T1782&lt;=40,4,IF(T1782&lt;=50,5,IF(T1782&lt;=100,6,IF(T1782&lt;=250,7,8)))))))</f>
        <v>1</v>
      </c>
      <c r="V1782" s="21" t="n">
        <f aca="false">IF(AND(OR(Dashboard!$T$3="All",R1782=Dashboard!$T$3),OR(Dashboard!$T$4="All",D1782=Dashboard!$T$4)),1,0)</f>
        <v>1</v>
      </c>
      <c r="W1782" s="21" t="n">
        <f aca="false">IF(V1782=1,T1782+ROW()/10000000,0)</f>
        <v>3.6001782</v>
      </c>
    </row>
    <row r="1783" customFormat="false" ht="15" hidden="false" customHeight="false" outlineLevel="0" collapsed="false">
      <c r="A1783" s="0" t="n">
        <v>2154</v>
      </c>
      <c r="B1783" s="0" t="s">
        <v>5019</v>
      </c>
      <c r="C1783" s="0" t="n">
        <v>1</v>
      </c>
      <c r="D1783" s="0" t="s">
        <v>3667</v>
      </c>
      <c r="E1783" s="0" t="s">
        <v>5020</v>
      </c>
      <c r="F1783" s="0" t="s">
        <v>3108</v>
      </c>
      <c r="G1783" s="0" t="s">
        <v>5002</v>
      </c>
      <c r="H1783" s="0" t="s">
        <v>69</v>
      </c>
      <c r="I1783" s="0" t="s">
        <v>2123</v>
      </c>
      <c r="J1783" s="0" t="s">
        <v>47</v>
      </c>
      <c r="K1783" s="0" t="s">
        <v>47</v>
      </c>
      <c r="L1783" s="0" t="s">
        <v>47</v>
      </c>
      <c r="M1783" s="0" t="s">
        <v>47</v>
      </c>
      <c r="N1783" s="0" t="n">
        <v>1</v>
      </c>
      <c r="O1783" s="0" t="n">
        <v>36</v>
      </c>
      <c r="P1783" s="0" t="n">
        <v>350</v>
      </c>
      <c r="Q1783" s="0" t="n">
        <v>2.7</v>
      </c>
      <c r="R1783" s="0" t="str">
        <f aca="false">INDEX(Lookup!$B$4:$B$18,MATCH(C1783,Lookup!$A$4:$A$18,0))</f>
        <v>India</v>
      </c>
      <c r="S1783" s="20" t="n">
        <f aca="false">INDEX(Lookup!$D$4:$D$18,MATCH(C1783,Lookup!$A$4:$A$18,0))</f>
        <v>0.012</v>
      </c>
      <c r="T1783" s="21" t="n">
        <f aca="false">ROUND(P1783*S1783,2)</f>
        <v>4.2</v>
      </c>
      <c r="U1783" s="21" t="n">
        <f aca="false">IF(T1783&lt;=10,1,IF(T1783&lt;=20,2,IF(T1783&lt;=30,3,IF(T1783&lt;=40,4,IF(T1783&lt;=50,5,IF(T1783&lt;=100,6,IF(T1783&lt;=250,7,8)))))))</f>
        <v>1</v>
      </c>
      <c r="V1783" s="21" t="n">
        <f aca="false">IF(AND(OR(Dashboard!$T$3="All",R1783=Dashboard!$T$3),OR(Dashboard!$T$4="All",D1783=Dashboard!$T$4)),1,0)</f>
        <v>1</v>
      </c>
      <c r="W1783" s="21" t="n">
        <f aca="false">IF(V1783=1,T1783+ROW()/10000000,0)</f>
        <v>4.2001783</v>
      </c>
    </row>
    <row r="1784" customFormat="false" ht="15" hidden="false" customHeight="false" outlineLevel="0" collapsed="false">
      <c r="A1784" s="0" t="n">
        <v>18384112</v>
      </c>
      <c r="B1784" s="0" t="s">
        <v>4185</v>
      </c>
      <c r="C1784" s="0" t="n">
        <v>1</v>
      </c>
      <c r="D1784" s="0" t="s">
        <v>3667</v>
      </c>
      <c r="E1784" s="0" t="s">
        <v>5002</v>
      </c>
      <c r="F1784" s="0" t="s">
        <v>3108</v>
      </c>
      <c r="G1784" s="0" t="s">
        <v>5002</v>
      </c>
      <c r="H1784" s="0" t="s">
        <v>4186</v>
      </c>
      <c r="I1784" s="0" t="s">
        <v>2123</v>
      </c>
      <c r="J1784" s="0" t="s">
        <v>47</v>
      </c>
      <c r="K1784" s="0" t="s">
        <v>47</v>
      </c>
      <c r="L1784" s="0" t="s">
        <v>47</v>
      </c>
      <c r="M1784" s="0" t="s">
        <v>47</v>
      </c>
      <c r="N1784" s="0" t="n">
        <v>2</v>
      </c>
      <c r="O1784" s="0" t="n">
        <v>28</v>
      </c>
      <c r="P1784" s="0" t="n">
        <v>500</v>
      </c>
      <c r="Q1784" s="0" t="n">
        <v>3.5</v>
      </c>
      <c r="R1784" s="0" t="str">
        <f aca="false">INDEX(Lookup!$B$4:$B$18,MATCH(C1784,Lookup!$A$4:$A$18,0))</f>
        <v>India</v>
      </c>
      <c r="S1784" s="20" t="n">
        <f aca="false">INDEX(Lookup!$D$4:$D$18,MATCH(C1784,Lookup!$A$4:$A$18,0))</f>
        <v>0.012</v>
      </c>
      <c r="T1784" s="21" t="n">
        <f aca="false">ROUND(P1784*S1784,2)</f>
        <v>6</v>
      </c>
      <c r="U1784" s="21" t="n">
        <f aca="false">IF(T1784&lt;=10,1,IF(T1784&lt;=20,2,IF(T1784&lt;=30,3,IF(T1784&lt;=40,4,IF(T1784&lt;=50,5,IF(T1784&lt;=100,6,IF(T1784&lt;=250,7,8)))))))</f>
        <v>1</v>
      </c>
      <c r="V1784" s="21" t="n">
        <f aca="false">IF(AND(OR(Dashboard!$T$3="All",R1784=Dashboard!$T$3),OR(Dashboard!$T$4="All",D1784=Dashboard!$T$4)),1,0)</f>
        <v>1</v>
      </c>
      <c r="W1784" s="21" t="n">
        <f aca="false">IF(V1784=1,T1784+ROW()/10000000,0)</f>
        <v>6.0001784</v>
      </c>
    </row>
    <row r="1785" customFormat="false" ht="15" hidden="false" customHeight="false" outlineLevel="0" collapsed="false">
      <c r="A1785" s="0" t="n">
        <v>9646</v>
      </c>
      <c r="B1785" s="0" t="s">
        <v>5021</v>
      </c>
      <c r="C1785" s="0" t="n">
        <v>1</v>
      </c>
      <c r="D1785" s="0" t="s">
        <v>3667</v>
      </c>
      <c r="E1785" s="0" t="s">
        <v>5022</v>
      </c>
      <c r="F1785" s="0" t="s">
        <v>3215</v>
      </c>
      <c r="G1785" s="0" t="s">
        <v>5023</v>
      </c>
      <c r="H1785" s="0" t="s">
        <v>5024</v>
      </c>
      <c r="I1785" s="0" t="s">
        <v>2123</v>
      </c>
      <c r="J1785" s="0" t="s">
        <v>47</v>
      </c>
      <c r="K1785" s="0" t="s">
        <v>46</v>
      </c>
      <c r="L1785" s="0" t="s">
        <v>47</v>
      </c>
      <c r="M1785" s="0" t="s">
        <v>47</v>
      </c>
      <c r="N1785" s="0" t="n">
        <v>2</v>
      </c>
      <c r="O1785" s="0" t="n">
        <v>256</v>
      </c>
      <c r="P1785" s="0" t="n">
        <v>600</v>
      </c>
      <c r="Q1785" s="0" t="n">
        <v>3.4</v>
      </c>
      <c r="R1785" s="0" t="str">
        <f aca="false">INDEX(Lookup!$B$4:$B$18,MATCH(C1785,Lookup!$A$4:$A$18,0))</f>
        <v>India</v>
      </c>
      <c r="S1785" s="20" t="n">
        <f aca="false">INDEX(Lookup!$D$4:$D$18,MATCH(C1785,Lookup!$A$4:$A$18,0))</f>
        <v>0.012</v>
      </c>
      <c r="T1785" s="21" t="n">
        <f aca="false">ROUND(P1785*S1785,2)</f>
        <v>7.2</v>
      </c>
      <c r="U1785" s="21" t="n">
        <f aca="false">IF(T1785&lt;=10,1,IF(T1785&lt;=20,2,IF(T1785&lt;=30,3,IF(T1785&lt;=40,4,IF(T1785&lt;=50,5,IF(T1785&lt;=100,6,IF(T1785&lt;=250,7,8)))))))</f>
        <v>1</v>
      </c>
      <c r="V1785" s="21" t="n">
        <f aca="false">IF(AND(OR(Dashboard!$T$3="All",R1785=Dashboard!$T$3),OR(Dashboard!$T$4="All",D1785=Dashboard!$T$4)),1,0)</f>
        <v>1</v>
      </c>
      <c r="W1785" s="21" t="n">
        <f aca="false">IF(V1785=1,T1785+ROW()/10000000,0)</f>
        <v>7.2001785</v>
      </c>
    </row>
    <row r="1786" customFormat="false" ht="15" hidden="false" customHeight="false" outlineLevel="0" collapsed="false">
      <c r="A1786" s="0" t="n">
        <v>18482069</v>
      </c>
      <c r="B1786" s="0" t="s">
        <v>5025</v>
      </c>
      <c r="C1786" s="0" t="n">
        <v>1</v>
      </c>
      <c r="D1786" s="0" t="s">
        <v>3667</v>
      </c>
      <c r="E1786" s="0" t="s">
        <v>5023</v>
      </c>
      <c r="F1786" s="0" t="s">
        <v>3215</v>
      </c>
      <c r="G1786" s="0" t="s">
        <v>5023</v>
      </c>
      <c r="H1786" s="0" t="s">
        <v>2342</v>
      </c>
      <c r="I1786" s="0" t="s">
        <v>2123</v>
      </c>
      <c r="J1786" s="0" t="s">
        <v>47</v>
      </c>
      <c r="K1786" s="0" t="s">
        <v>47</v>
      </c>
      <c r="L1786" s="0" t="s">
        <v>47</v>
      </c>
      <c r="M1786" s="0" t="s">
        <v>47</v>
      </c>
      <c r="N1786" s="0" t="n">
        <v>1</v>
      </c>
      <c r="O1786" s="0" t="n">
        <v>0</v>
      </c>
      <c r="P1786" s="0" t="n">
        <v>400</v>
      </c>
      <c r="Q1786" s="0" t="n">
        <v>1</v>
      </c>
      <c r="R1786" s="0" t="str">
        <f aca="false">INDEX(Lookup!$B$4:$B$18,MATCH(C1786,Lookup!$A$4:$A$18,0))</f>
        <v>India</v>
      </c>
      <c r="S1786" s="20" t="n">
        <f aca="false">INDEX(Lookup!$D$4:$D$18,MATCH(C1786,Lookup!$A$4:$A$18,0))</f>
        <v>0.012</v>
      </c>
      <c r="T1786" s="21" t="n">
        <f aca="false">ROUND(P1786*S1786,2)</f>
        <v>4.8</v>
      </c>
      <c r="U1786" s="21" t="n">
        <f aca="false">IF(T1786&lt;=10,1,IF(T1786&lt;=20,2,IF(T1786&lt;=30,3,IF(T1786&lt;=40,4,IF(T1786&lt;=50,5,IF(T1786&lt;=100,6,IF(T1786&lt;=250,7,8)))))))</f>
        <v>1</v>
      </c>
      <c r="V1786" s="21" t="n">
        <f aca="false">IF(AND(OR(Dashboard!$T$3="All",R1786=Dashboard!$T$3),OR(Dashboard!$T$4="All",D1786=Dashboard!$T$4)),1,0)</f>
        <v>1</v>
      </c>
      <c r="W1786" s="21" t="n">
        <f aca="false">IF(V1786=1,T1786+ROW()/10000000,0)</f>
        <v>4.8001786</v>
      </c>
    </row>
    <row r="1787" customFormat="false" ht="15" hidden="false" customHeight="false" outlineLevel="0" collapsed="false">
      <c r="A1787" s="0" t="n">
        <v>18451168</v>
      </c>
      <c r="B1787" s="0" t="s">
        <v>5026</v>
      </c>
      <c r="C1787" s="0" t="n">
        <v>1</v>
      </c>
      <c r="D1787" s="0" t="s">
        <v>3667</v>
      </c>
      <c r="E1787" s="0" t="s">
        <v>5027</v>
      </c>
      <c r="F1787" s="0" t="s">
        <v>3215</v>
      </c>
      <c r="G1787" s="0" t="s">
        <v>5023</v>
      </c>
      <c r="H1787" s="0" t="s">
        <v>69</v>
      </c>
      <c r="I1787" s="0" t="s">
        <v>2123</v>
      </c>
      <c r="J1787" s="0" t="s">
        <v>47</v>
      </c>
      <c r="K1787" s="0" t="s">
        <v>47</v>
      </c>
      <c r="L1787" s="0" t="s">
        <v>47</v>
      </c>
      <c r="M1787" s="0" t="s">
        <v>47</v>
      </c>
      <c r="N1787" s="0" t="n">
        <v>1</v>
      </c>
      <c r="O1787" s="0" t="n">
        <v>0</v>
      </c>
      <c r="P1787" s="0" t="n">
        <v>300</v>
      </c>
      <c r="Q1787" s="0" t="n">
        <v>1</v>
      </c>
      <c r="R1787" s="0" t="str">
        <f aca="false">INDEX(Lookup!$B$4:$B$18,MATCH(C1787,Lookup!$A$4:$A$18,0))</f>
        <v>India</v>
      </c>
      <c r="S1787" s="20" t="n">
        <f aca="false">INDEX(Lookup!$D$4:$D$18,MATCH(C1787,Lookup!$A$4:$A$18,0))</f>
        <v>0.012</v>
      </c>
      <c r="T1787" s="21" t="n">
        <f aca="false">ROUND(P1787*S1787,2)</f>
        <v>3.6</v>
      </c>
      <c r="U1787" s="21" t="n">
        <f aca="false">IF(T1787&lt;=10,1,IF(T1787&lt;=20,2,IF(T1787&lt;=30,3,IF(T1787&lt;=40,4,IF(T1787&lt;=50,5,IF(T1787&lt;=100,6,IF(T1787&lt;=250,7,8)))))))</f>
        <v>1</v>
      </c>
      <c r="V1787" s="21" t="n">
        <f aca="false">IF(AND(OR(Dashboard!$T$3="All",R1787=Dashboard!$T$3),OR(Dashboard!$T$4="All",D1787=Dashboard!$T$4)),1,0)</f>
        <v>1</v>
      </c>
      <c r="W1787" s="21" t="n">
        <f aca="false">IF(V1787=1,T1787+ROW()/10000000,0)</f>
        <v>3.6001787</v>
      </c>
    </row>
    <row r="1788" customFormat="false" ht="15" hidden="false" customHeight="false" outlineLevel="0" collapsed="false">
      <c r="A1788" s="0" t="n">
        <v>18492042</v>
      </c>
      <c r="B1788" s="0" t="s">
        <v>5028</v>
      </c>
      <c r="C1788" s="0" t="n">
        <v>1</v>
      </c>
      <c r="D1788" s="0" t="s">
        <v>3667</v>
      </c>
      <c r="E1788" s="0" t="s">
        <v>5029</v>
      </c>
      <c r="F1788" s="0" t="s">
        <v>3215</v>
      </c>
      <c r="G1788" s="0" t="s">
        <v>5023</v>
      </c>
      <c r="H1788" s="0" t="s">
        <v>5030</v>
      </c>
      <c r="I1788" s="0" t="s">
        <v>2123</v>
      </c>
      <c r="J1788" s="0" t="s">
        <v>47</v>
      </c>
      <c r="K1788" s="0" t="s">
        <v>47</v>
      </c>
      <c r="L1788" s="0" t="s">
        <v>47</v>
      </c>
      <c r="M1788" s="0" t="s">
        <v>47</v>
      </c>
      <c r="N1788" s="0" t="n">
        <v>1</v>
      </c>
      <c r="O1788" s="0" t="n">
        <v>0</v>
      </c>
      <c r="P1788" s="0" t="n">
        <v>250</v>
      </c>
      <c r="Q1788" s="0" t="n">
        <v>1</v>
      </c>
      <c r="R1788" s="0" t="str">
        <f aca="false">INDEX(Lookup!$B$4:$B$18,MATCH(C1788,Lookup!$A$4:$A$18,0))</f>
        <v>India</v>
      </c>
      <c r="S1788" s="20" t="n">
        <f aca="false">INDEX(Lookup!$D$4:$D$18,MATCH(C1788,Lookup!$A$4:$A$18,0))</f>
        <v>0.012</v>
      </c>
      <c r="T1788" s="21" t="n">
        <f aca="false">ROUND(P1788*S1788,2)</f>
        <v>3</v>
      </c>
      <c r="U1788" s="21" t="n">
        <f aca="false">IF(T1788&lt;=10,1,IF(T1788&lt;=20,2,IF(T1788&lt;=30,3,IF(T1788&lt;=40,4,IF(T1788&lt;=50,5,IF(T1788&lt;=100,6,IF(T1788&lt;=250,7,8)))))))</f>
        <v>1</v>
      </c>
      <c r="V1788" s="21" t="n">
        <f aca="false">IF(AND(OR(Dashboard!$T$3="All",R1788=Dashboard!$T$3),OR(Dashboard!$T$4="All",D1788=Dashboard!$T$4)),1,0)</f>
        <v>1</v>
      </c>
      <c r="W1788" s="21" t="n">
        <f aca="false">IF(V1788=1,T1788+ROW()/10000000,0)</f>
        <v>3.0001788</v>
      </c>
    </row>
    <row r="1789" customFormat="false" ht="15" hidden="false" customHeight="false" outlineLevel="0" collapsed="false">
      <c r="A1789" s="0" t="n">
        <v>310632</v>
      </c>
      <c r="B1789" s="0" t="s">
        <v>5031</v>
      </c>
      <c r="C1789" s="0" t="n">
        <v>1</v>
      </c>
      <c r="D1789" s="0" t="s">
        <v>3667</v>
      </c>
      <c r="E1789" s="0" t="s">
        <v>5032</v>
      </c>
      <c r="F1789" s="0" t="s">
        <v>3215</v>
      </c>
      <c r="G1789" s="0" t="s">
        <v>5023</v>
      </c>
      <c r="H1789" s="0" t="s">
        <v>4779</v>
      </c>
      <c r="I1789" s="0" t="s">
        <v>2123</v>
      </c>
      <c r="J1789" s="0" t="s">
        <v>47</v>
      </c>
      <c r="K1789" s="0" t="s">
        <v>47</v>
      </c>
      <c r="L1789" s="0" t="s">
        <v>47</v>
      </c>
      <c r="M1789" s="0" t="s">
        <v>47</v>
      </c>
      <c r="N1789" s="0" t="n">
        <v>1</v>
      </c>
      <c r="O1789" s="0" t="n">
        <v>0</v>
      </c>
      <c r="P1789" s="0" t="n">
        <v>350</v>
      </c>
      <c r="Q1789" s="0" t="n">
        <v>1</v>
      </c>
      <c r="R1789" s="0" t="str">
        <f aca="false">INDEX(Lookup!$B$4:$B$18,MATCH(C1789,Lookup!$A$4:$A$18,0))</f>
        <v>India</v>
      </c>
      <c r="S1789" s="20" t="n">
        <f aca="false">INDEX(Lookup!$D$4:$D$18,MATCH(C1789,Lookup!$A$4:$A$18,0))</f>
        <v>0.012</v>
      </c>
      <c r="T1789" s="21" t="n">
        <f aca="false">ROUND(P1789*S1789,2)</f>
        <v>4.2</v>
      </c>
      <c r="U1789" s="21" t="n">
        <f aca="false">IF(T1789&lt;=10,1,IF(T1789&lt;=20,2,IF(T1789&lt;=30,3,IF(T1789&lt;=40,4,IF(T1789&lt;=50,5,IF(T1789&lt;=100,6,IF(T1789&lt;=250,7,8)))))))</f>
        <v>1</v>
      </c>
      <c r="V1789" s="21" t="n">
        <f aca="false">IF(AND(OR(Dashboard!$T$3="All",R1789=Dashboard!$T$3),OR(Dashboard!$T$4="All",D1789=Dashboard!$T$4)),1,0)</f>
        <v>1</v>
      </c>
      <c r="W1789" s="21" t="n">
        <f aca="false">IF(V1789=1,T1789+ROW()/10000000,0)</f>
        <v>4.2001789</v>
      </c>
    </row>
    <row r="1790" customFormat="false" ht="15" hidden="false" customHeight="false" outlineLevel="0" collapsed="false">
      <c r="A1790" s="0" t="n">
        <v>18481290</v>
      </c>
      <c r="B1790" s="0" t="s">
        <v>5033</v>
      </c>
      <c r="C1790" s="0" t="n">
        <v>1</v>
      </c>
      <c r="D1790" s="0" t="s">
        <v>3667</v>
      </c>
      <c r="E1790" s="0" t="s">
        <v>5034</v>
      </c>
      <c r="F1790" s="0" t="s">
        <v>3215</v>
      </c>
      <c r="G1790" s="0" t="s">
        <v>5023</v>
      </c>
      <c r="H1790" s="0" t="s">
        <v>2128</v>
      </c>
      <c r="I1790" s="0" t="s">
        <v>2123</v>
      </c>
      <c r="J1790" s="0" t="s">
        <v>47</v>
      </c>
      <c r="K1790" s="0" t="s">
        <v>47</v>
      </c>
      <c r="L1790" s="0" t="s">
        <v>47</v>
      </c>
      <c r="M1790" s="0" t="s">
        <v>47</v>
      </c>
      <c r="N1790" s="0" t="n">
        <v>1</v>
      </c>
      <c r="O1790" s="0" t="n">
        <v>0</v>
      </c>
      <c r="P1790" s="0" t="n">
        <v>400</v>
      </c>
      <c r="Q1790" s="0" t="n">
        <v>1</v>
      </c>
      <c r="R1790" s="0" t="str">
        <f aca="false">INDEX(Lookup!$B$4:$B$18,MATCH(C1790,Lookup!$A$4:$A$18,0))</f>
        <v>India</v>
      </c>
      <c r="S1790" s="20" t="n">
        <f aca="false">INDEX(Lookup!$D$4:$D$18,MATCH(C1790,Lookup!$A$4:$A$18,0))</f>
        <v>0.012</v>
      </c>
      <c r="T1790" s="21" t="n">
        <f aca="false">ROUND(P1790*S1790,2)</f>
        <v>4.8</v>
      </c>
      <c r="U1790" s="21" t="n">
        <f aca="false">IF(T1790&lt;=10,1,IF(T1790&lt;=20,2,IF(T1790&lt;=30,3,IF(T1790&lt;=40,4,IF(T1790&lt;=50,5,IF(T1790&lt;=100,6,IF(T1790&lt;=250,7,8)))))))</f>
        <v>1</v>
      </c>
      <c r="V1790" s="21" t="n">
        <f aca="false">IF(AND(OR(Dashboard!$T$3="All",R1790=Dashboard!$T$3),OR(Dashboard!$T$4="All",D1790=Dashboard!$T$4)),1,0)</f>
        <v>1</v>
      </c>
      <c r="W1790" s="21" t="n">
        <f aca="false">IF(V1790=1,T1790+ROW()/10000000,0)</f>
        <v>4.800179</v>
      </c>
    </row>
    <row r="1791" customFormat="false" ht="15" hidden="false" customHeight="false" outlineLevel="0" collapsed="false">
      <c r="A1791" s="0" t="n">
        <v>18469972</v>
      </c>
      <c r="B1791" s="0" t="s">
        <v>3113</v>
      </c>
      <c r="C1791" s="0" t="n">
        <v>1</v>
      </c>
      <c r="D1791" s="0" t="s">
        <v>3667</v>
      </c>
      <c r="E1791" s="0" t="s">
        <v>5035</v>
      </c>
      <c r="F1791" s="0" t="s">
        <v>3215</v>
      </c>
      <c r="G1791" s="0" t="s">
        <v>5023</v>
      </c>
      <c r="H1791" s="0" t="s">
        <v>153</v>
      </c>
      <c r="I1791" s="0" t="s">
        <v>2123</v>
      </c>
      <c r="J1791" s="0" t="s">
        <v>47</v>
      </c>
      <c r="K1791" s="0" t="s">
        <v>47</v>
      </c>
      <c r="L1791" s="0" t="s">
        <v>47</v>
      </c>
      <c r="M1791" s="0" t="s">
        <v>47</v>
      </c>
      <c r="N1791" s="0" t="n">
        <v>1</v>
      </c>
      <c r="O1791" s="0" t="n">
        <v>0</v>
      </c>
      <c r="P1791" s="0" t="n">
        <v>450</v>
      </c>
      <c r="Q1791" s="0" t="n">
        <v>1</v>
      </c>
      <c r="R1791" s="0" t="str">
        <f aca="false">INDEX(Lookup!$B$4:$B$18,MATCH(C1791,Lookup!$A$4:$A$18,0))</f>
        <v>India</v>
      </c>
      <c r="S1791" s="20" t="n">
        <f aca="false">INDEX(Lookup!$D$4:$D$18,MATCH(C1791,Lookup!$A$4:$A$18,0))</f>
        <v>0.012</v>
      </c>
      <c r="T1791" s="21" t="n">
        <f aca="false">ROUND(P1791*S1791,2)</f>
        <v>5.4</v>
      </c>
      <c r="U1791" s="21" t="n">
        <f aca="false">IF(T1791&lt;=10,1,IF(T1791&lt;=20,2,IF(T1791&lt;=30,3,IF(T1791&lt;=40,4,IF(T1791&lt;=50,5,IF(T1791&lt;=100,6,IF(T1791&lt;=250,7,8)))))))</f>
        <v>1</v>
      </c>
      <c r="V1791" s="21" t="n">
        <f aca="false">IF(AND(OR(Dashboard!$T$3="All",R1791=Dashboard!$T$3),OR(Dashboard!$T$4="All",D1791=Dashboard!$T$4)),1,0)</f>
        <v>1</v>
      </c>
      <c r="W1791" s="21" t="n">
        <f aca="false">IF(V1791=1,T1791+ROW()/10000000,0)</f>
        <v>5.4001791</v>
      </c>
    </row>
    <row r="1792" customFormat="false" ht="15" hidden="false" customHeight="false" outlineLevel="0" collapsed="false">
      <c r="A1792" s="0" t="n">
        <v>18342375</v>
      </c>
      <c r="B1792" s="0" t="s">
        <v>5036</v>
      </c>
      <c r="C1792" s="0" t="n">
        <v>1</v>
      </c>
      <c r="D1792" s="0" t="s">
        <v>3667</v>
      </c>
      <c r="E1792" s="0" t="s">
        <v>5037</v>
      </c>
      <c r="F1792" s="0" t="s">
        <v>3215</v>
      </c>
      <c r="G1792" s="0" t="s">
        <v>5023</v>
      </c>
      <c r="H1792" s="0" t="s">
        <v>5038</v>
      </c>
      <c r="I1792" s="0" t="s">
        <v>2123</v>
      </c>
      <c r="J1792" s="0" t="s">
        <v>47</v>
      </c>
      <c r="K1792" s="0" t="s">
        <v>47</v>
      </c>
      <c r="L1792" s="0" t="s">
        <v>47</v>
      </c>
      <c r="M1792" s="0" t="s">
        <v>47</v>
      </c>
      <c r="N1792" s="0" t="n">
        <v>1</v>
      </c>
      <c r="O1792" s="0" t="n">
        <v>1</v>
      </c>
      <c r="P1792" s="0" t="n">
        <v>400</v>
      </c>
      <c r="Q1792" s="0" t="n">
        <v>1</v>
      </c>
      <c r="R1792" s="0" t="str">
        <f aca="false">INDEX(Lookup!$B$4:$B$18,MATCH(C1792,Lookup!$A$4:$A$18,0))</f>
        <v>India</v>
      </c>
      <c r="S1792" s="20" t="n">
        <f aca="false">INDEX(Lookup!$D$4:$D$18,MATCH(C1792,Lookup!$A$4:$A$18,0))</f>
        <v>0.012</v>
      </c>
      <c r="T1792" s="21" t="n">
        <f aca="false">ROUND(P1792*S1792,2)</f>
        <v>4.8</v>
      </c>
      <c r="U1792" s="21" t="n">
        <f aca="false">IF(T1792&lt;=10,1,IF(T1792&lt;=20,2,IF(T1792&lt;=30,3,IF(T1792&lt;=40,4,IF(T1792&lt;=50,5,IF(T1792&lt;=100,6,IF(T1792&lt;=250,7,8)))))))</f>
        <v>1</v>
      </c>
      <c r="V1792" s="21" t="n">
        <f aca="false">IF(AND(OR(Dashboard!$T$3="All",R1792=Dashboard!$T$3),OR(Dashboard!$T$4="All",D1792=Dashboard!$T$4)),1,0)</f>
        <v>1</v>
      </c>
      <c r="W1792" s="21" t="n">
        <f aca="false">IF(V1792=1,T1792+ROW()/10000000,0)</f>
        <v>4.8001792</v>
      </c>
    </row>
    <row r="1793" customFormat="false" ht="15" hidden="false" customHeight="false" outlineLevel="0" collapsed="false">
      <c r="A1793" s="0" t="n">
        <v>310515</v>
      </c>
      <c r="B1793" s="0" t="s">
        <v>5003</v>
      </c>
      <c r="C1793" s="0" t="n">
        <v>1</v>
      </c>
      <c r="D1793" s="0" t="s">
        <v>3667</v>
      </c>
      <c r="E1793" s="0" t="s">
        <v>5039</v>
      </c>
      <c r="F1793" s="0" t="s">
        <v>3215</v>
      </c>
      <c r="G1793" s="0" t="s">
        <v>5023</v>
      </c>
      <c r="H1793" s="0" t="s">
        <v>5040</v>
      </c>
      <c r="I1793" s="0" t="s">
        <v>2123</v>
      </c>
      <c r="J1793" s="0" t="s">
        <v>47</v>
      </c>
      <c r="K1793" s="0" t="s">
        <v>47</v>
      </c>
      <c r="L1793" s="0" t="s">
        <v>47</v>
      </c>
      <c r="M1793" s="0" t="s">
        <v>47</v>
      </c>
      <c r="N1793" s="0" t="n">
        <v>1</v>
      </c>
      <c r="O1793" s="0" t="n">
        <v>2</v>
      </c>
      <c r="P1793" s="0" t="n">
        <v>400</v>
      </c>
      <c r="Q1793" s="0" t="n">
        <v>1</v>
      </c>
      <c r="R1793" s="0" t="str">
        <f aca="false">INDEX(Lookup!$B$4:$B$18,MATCH(C1793,Lookup!$A$4:$A$18,0))</f>
        <v>India</v>
      </c>
      <c r="S1793" s="20" t="n">
        <f aca="false">INDEX(Lookup!$D$4:$D$18,MATCH(C1793,Lookup!$A$4:$A$18,0))</f>
        <v>0.012</v>
      </c>
      <c r="T1793" s="21" t="n">
        <f aca="false">ROUND(P1793*S1793,2)</f>
        <v>4.8</v>
      </c>
      <c r="U1793" s="21" t="n">
        <f aca="false">IF(T1793&lt;=10,1,IF(T1793&lt;=20,2,IF(T1793&lt;=30,3,IF(T1793&lt;=40,4,IF(T1793&lt;=50,5,IF(T1793&lt;=100,6,IF(T1793&lt;=250,7,8)))))))</f>
        <v>1</v>
      </c>
      <c r="V1793" s="21" t="n">
        <f aca="false">IF(AND(OR(Dashboard!$T$3="All",R1793=Dashboard!$T$3),OR(Dashboard!$T$4="All",D1793=Dashboard!$T$4)),1,0)</f>
        <v>1</v>
      </c>
      <c r="W1793" s="21" t="n">
        <f aca="false">IF(V1793=1,T1793+ROW()/10000000,0)</f>
        <v>4.8001793</v>
      </c>
    </row>
    <row r="1794" customFormat="false" ht="15" hidden="false" customHeight="false" outlineLevel="0" collapsed="false">
      <c r="A1794" s="0" t="n">
        <v>18449658</v>
      </c>
      <c r="B1794" s="0" t="s">
        <v>4634</v>
      </c>
      <c r="C1794" s="0" t="n">
        <v>1</v>
      </c>
      <c r="D1794" s="0" t="s">
        <v>3667</v>
      </c>
      <c r="E1794" s="0" t="s">
        <v>5041</v>
      </c>
      <c r="F1794" s="0" t="s">
        <v>3215</v>
      </c>
      <c r="G1794" s="0" t="s">
        <v>5023</v>
      </c>
      <c r="H1794" s="0" t="s">
        <v>2128</v>
      </c>
      <c r="I1794" s="0" t="s">
        <v>2123</v>
      </c>
      <c r="J1794" s="0" t="s">
        <v>47</v>
      </c>
      <c r="K1794" s="0" t="s">
        <v>47</v>
      </c>
      <c r="L1794" s="0" t="s">
        <v>47</v>
      </c>
      <c r="M1794" s="0" t="s">
        <v>47</v>
      </c>
      <c r="N1794" s="0" t="n">
        <v>1</v>
      </c>
      <c r="O1794" s="0" t="n">
        <v>0</v>
      </c>
      <c r="P1794" s="0" t="n">
        <v>200</v>
      </c>
      <c r="Q1794" s="0" t="n">
        <v>1</v>
      </c>
      <c r="R1794" s="0" t="str">
        <f aca="false">INDEX(Lookup!$B$4:$B$18,MATCH(C1794,Lookup!$A$4:$A$18,0))</f>
        <v>India</v>
      </c>
      <c r="S1794" s="20" t="n">
        <f aca="false">INDEX(Lookup!$D$4:$D$18,MATCH(C1794,Lookup!$A$4:$A$18,0))</f>
        <v>0.012</v>
      </c>
      <c r="T1794" s="21" t="n">
        <f aca="false">ROUND(P1794*S1794,2)</f>
        <v>2.4</v>
      </c>
      <c r="U1794" s="21" t="n">
        <f aca="false">IF(T1794&lt;=10,1,IF(T1794&lt;=20,2,IF(T1794&lt;=30,3,IF(T1794&lt;=40,4,IF(T1794&lt;=50,5,IF(T1794&lt;=100,6,IF(T1794&lt;=250,7,8)))))))</f>
        <v>1</v>
      </c>
      <c r="V1794" s="21" t="n">
        <f aca="false">IF(AND(OR(Dashboard!$T$3="All",R1794=Dashboard!$T$3),OR(Dashboard!$T$4="All",D1794=Dashboard!$T$4)),1,0)</f>
        <v>1</v>
      </c>
      <c r="W1794" s="21" t="n">
        <f aca="false">IF(V1794=1,T1794+ROW()/10000000,0)</f>
        <v>2.4001794</v>
      </c>
    </row>
    <row r="1795" customFormat="false" ht="15" hidden="false" customHeight="false" outlineLevel="0" collapsed="false">
      <c r="A1795" s="0" t="n">
        <v>18396426</v>
      </c>
      <c r="B1795" s="0" t="s">
        <v>5042</v>
      </c>
      <c r="C1795" s="0" t="n">
        <v>1</v>
      </c>
      <c r="D1795" s="0" t="s">
        <v>3667</v>
      </c>
      <c r="E1795" s="0" t="s">
        <v>5043</v>
      </c>
      <c r="F1795" s="0" t="s">
        <v>3215</v>
      </c>
      <c r="G1795" s="0" t="s">
        <v>5023</v>
      </c>
      <c r="H1795" s="0" t="s">
        <v>69</v>
      </c>
      <c r="I1795" s="0" t="s">
        <v>2123</v>
      </c>
      <c r="J1795" s="0" t="s">
        <v>47</v>
      </c>
      <c r="K1795" s="0" t="s">
        <v>47</v>
      </c>
      <c r="L1795" s="0" t="s">
        <v>47</v>
      </c>
      <c r="M1795" s="0" t="s">
        <v>47</v>
      </c>
      <c r="N1795" s="0" t="n">
        <v>1</v>
      </c>
      <c r="O1795" s="0" t="n">
        <v>0</v>
      </c>
      <c r="P1795" s="0" t="n">
        <v>250</v>
      </c>
      <c r="Q1795" s="0" t="n">
        <v>1</v>
      </c>
      <c r="R1795" s="0" t="str">
        <f aca="false">INDEX(Lookup!$B$4:$B$18,MATCH(C1795,Lookup!$A$4:$A$18,0))</f>
        <v>India</v>
      </c>
      <c r="S1795" s="20" t="n">
        <f aca="false">INDEX(Lookup!$D$4:$D$18,MATCH(C1795,Lookup!$A$4:$A$18,0))</f>
        <v>0.012</v>
      </c>
      <c r="T1795" s="21" t="n">
        <f aca="false">ROUND(P1795*S1795,2)</f>
        <v>3</v>
      </c>
      <c r="U1795" s="21" t="n">
        <f aca="false">IF(T1795&lt;=10,1,IF(T1795&lt;=20,2,IF(T1795&lt;=30,3,IF(T1795&lt;=40,4,IF(T1795&lt;=50,5,IF(T1795&lt;=100,6,IF(T1795&lt;=250,7,8)))))))</f>
        <v>1</v>
      </c>
      <c r="V1795" s="21" t="n">
        <f aca="false">IF(AND(OR(Dashboard!$T$3="All",R1795=Dashboard!$T$3),OR(Dashboard!$T$4="All",D1795=Dashboard!$T$4)),1,0)</f>
        <v>1</v>
      </c>
      <c r="W1795" s="21" t="n">
        <f aca="false">IF(V1795=1,T1795+ROW()/10000000,0)</f>
        <v>3.0001795</v>
      </c>
    </row>
    <row r="1796" customFormat="false" ht="15" hidden="false" customHeight="false" outlineLevel="0" collapsed="false">
      <c r="A1796" s="0" t="n">
        <v>18489522</v>
      </c>
      <c r="B1796" s="0" t="s">
        <v>5044</v>
      </c>
      <c r="C1796" s="0" t="n">
        <v>1</v>
      </c>
      <c r="D1796" s="0" t="s">
        <v>3667</v>
      </c>
      <c r="E1796" s="0" t="s">
        <v>5045</v>
      </c>
      <c r="F1796" s="0" t="s">
        <v>3215</v>
      </c>
      <c r="G1796" s="0" t="s">
        <v>5023</v>
      </c>
      <c r="H1796" s="0" t="s">
        <v>2412</v>
      </c>
      <c r="I1796" s="0" t="s">
        <v>2123</v>
      </c>
      <c r="J1796" s="0" t="s">
        <v>47</v>
      </c>
      <c r="K1796" s="0" t="s">
        <v>47</v>
      </c>
      <c r="L1796" s="0" t="s">
        <v>47</v>
      </c>
      <c r="M1796" s="0" t="s">
        <v>47</v>
      </c>
      <c r="N1796" s="0" t="n">
        <v>1</v>
      </c>
      <c r="O1796" s="0" t="n">
        <v>1</v>
      </c>
      <c r="P1796" s="0" t="n">
        <v>300</v>
      </c>
      <c r="Q1796" s="0" t="n">
        <v>1</v>
      </c>
      <c r="R1796" s="0" t="str">
        <f aca="false">INDEX(Lookup!$B$4:$B$18,MATCH(C1796,Lookup!$A$4:$A$18,0))</f>
        <v>India</v>
      </c>
      <c r="S1796" s="20" t="n">
        <f aca="false">INDEX(Lookup!$D$4:$D$18,MATCH(C1796,Lookup!$A$4:$A$18,0))</f>
        <v>0.012</v>
      </c>
      <c r="T1796" s="21" t="n">
        <f aca="false">ROUND(P1796*S1796,2)</f>
        <v>3.6</v>
      </c>
      <c r="U1796" s="21" t="n">
        <f aca="false">IF(T1796&lt;=10,1,IF(T1796&lt;=20,2,IF(T1796&lt;=30,3,IF(T1796&lt;=40,4,IF(T1796&lt;=50,5,IF(T1796&lt;=100,6,IF(T1796&lt;=250,7,8)))))))</f>
        <v>1</v>
      </c>
      <c r="V1796" s="21" t="n">
        <f aca="false">IF(AND(OR(Dashboard!$T$3="All",R1796=Dashboard!$T$3),OR(Dashboard!$T$4="All",D1796=Dashboard!$T$4)),1,0)</f>
        <v>1</v>
      </c>
      <c r="W1796" s="21" t="n">
        <f aca="false">IF(V1796=1,T1796+ROW()/10000000,0)</f>
        <v>3.6001796</v>
      </c>
    </row>
    <row r="1797" customFormat="false" ht="15" hidden="false" customHeight="false" outlineLevel="0" collapsed="false">
      <c r="A1797" s="0" t="n">
        <v>18444299</v>
      </c>
      <c r="B1797" s="0" t="s">
        <v>5046</v>
      </c>
      <c r="C1797" s="0" t="n">
        <v>1</v>
      </c>
      <c r="D1797" s="0" t="s">
        <v>3667</v>
      </c>
      <c r="E1797" s="0" t="s">
        <v>5047</v>
      </c>
      <c r="F1797" s="0" t="s">
        <v>3215</v>
      </c>
      <c r="G1797" s="0" t="s">
        <v>5023</v>
      </c>
      <c r="H1797" s="0" t="s">
        <v>2288</v>
      </c>
      <c r="I1797" s="0" t="s">
        <v>2123</v>
      </c>
      <c r="J1797" s="0" t="s">
        <v>47</v>
      </c>
      <c r="K1797" s="0" t="s">
        <v>47</v>
      </c>
      <c r="L1797" s="0" t="s">
        <v>47</v>
      </c>
      <c r="M1797" s="0" t="s">
        <v>47</v>
      </c>
      <c r="N1797" s="0" t="n">
        <v>2</v>
      </c>
      <c r="O1797" s="0" t="n">
        <v>0</v>
      </c>
      <c r="P1797" s="0" t="n">
        <v>600</v>
      </c>
      <c r="Q1797" s="0" t="n">
        <v>1</v>
      </c>
      <c r="R1797" s="0" t="str">
        <f aca="false">INDEX(Lookup!$B$4:$B$18,MATCH(C1797,Lookup!$A$4:$A$18,0))</f>
        <v>India</v>
      </c>
      <c r="S1797" s="20" t="n">
        <f aca="false">INDEX(Lookup!$D$4:$D$18,MATCH(C1797,Lookup!$A$4:$A$18,0))</f>
        <v>0.012</v>
      </c>
      <c r="T1797" s="21" t="n">
        <f aca="false">ROUND(P1797*S1797,2)</f>
        <v>7.2</v>
      </c>
      <c r="U1797" s="21" t="n">
        <f aca="false">IF(T1797&lt;=10,1,IF(T1797&lt;=20,2,IF(T1797&lt;=30,3,IF(T1797&lt;=40,4,IF(T1797&lt;=50,5,IF(T1797&lt;=100,6,IF(T1797&lt;=250,7,8)))))))</f>
        <v>1</v>
      </c>
      <c r="V1797" s="21" t="n">
        <f aca="false">IF(AND(OR(Dashboard!$T$3="All",R1797=Dashboard!$T$3),OR(Dashboard!$T$4="All",D1797=Dashboard!$T$4)),1,0)</f>
        <v>1</v>
      </c>
      <c r="W1797" s="21" t="n">
        <f aca="false">IF(V1797=1,T1797+ROW()/10000000,0)</f>
        <v>7.2001797</v>
      </c>
    </row>
    <row r="1798" customFormat="false" ht="15" hidden="false" customHeight="false" outlineLevel="0" collapsed="false">
      <c r="A1798" s="0" t="n">
        <v>18449785</v>
      </c>
      <c r="B1798" s="0" t="s">
        <v>5048</v>
      </c>
      <c r="C1798" s="0" t="n">
        <v>1</v>
      </c>
      <c r="D1798" s="0" t="s">
        <v>3667</v>
      </c>
      <c r="E1798" s="0" t="s">
        <v>5049</v>
      </c>
      <c r="F1798" s="0" t="s">
        <v>3215</v>
      </c>
      <c r="G1798" s="0" t="s">
        <v>5023</v>
      </c>
      <c r="H1798" s="0" t="s">
        <v>2372</v>
      </c>
      <c r="I1798" s="0" t="s">
        <v>2123</v>
      </c>
      <c r="J1798" s="0" t="s">
        <v>47</v>
      </c>
      <c r="K1798" s="0" t="s">
        <v>47</v>
      </c>
      <c r="L1798" s="0" t="s">
        <v>47</v>
      </c>
      <c r="M1798" s="0" t="s">
        <v>47</v>
      </c>
      <c r="N1798" s="0" t="n">
        <v>2</v>
      </c>
      <c r="O1798" s="0" t="n">
        <v>1</v>
      </c>
      <c r="P1798" s="0" t="n">
        <v>500</v>
      </c>
      <c r="Q1798" s="0" t="n">
        <v>1</v>
      </c>
      <c r="R1798" s="0" t="str">
        <f aca="false">INDEX(Lookup!$B$4:$B$18,MATCH(C1798,Lookup!$A$4:$A$18,0))</f>
        <v>India</v>
      </c>
      <c r="S1798" s="20" t="n">
        <f aca="false">INDEX(Lookup!$D$4:$D$18,MATCH(C1798,Lookup!$A$4:$A$18,0))</f>
        <v>0.012</v>
      </c>
      <c r="T1798" s="21" t="n">
        <f aca="false">ROUND(P1798*S1798,2)</f>
        <v>6</v>
      </c>
      <c r="U1798" s="21" t="n">
        <f aca="false">IF(T1798&lt;=10,1,IF(T1798&lt;=20,2,IF(T1798&lt;=30,3,IF(T1798&lt;=40,4,IF(T1798&lt;=50,5,IF(T1798&lt;=100,6,IF(T1798&lt;=250,7,8)))))))</f>
        <v>1</v>
      </c>
      <c r="V1798" s="21" t="n">
        <f aca="false">IF(AND(OR(Dashboard!$T$3="All",R1798=Dashboard!$T$3),OR(Dashboard!$T$4="All",D1798=Dashboard!$T$4)),1,0)</f>
        <v>1</v>
      </c>
      <c r="W1798" s="21" t="n">
        <f aca="false">IF(V1798=1,T1798+ROW()/10000000,0)</f>
        <v>6.0001798</v>
      </c>
    </row>
    <row r="1799" customFormat="false" ht="15" hidden="false" customHeight="false" outlineLevel="0" collapsed="false">
      <c r="A1799" s="0" t="n">
        <v>18449662</v>
      </c>
      <c r="B1799" s="0" t="s">
        <v>5050</v>
      </c>
      <c r="C1799" s="0" t="n">
        <v>1</v>
      </c>
      <c r="D1799" s="0" t="s">
        <v>3667</v>
      </c>
      <c r="E1799" s="0" t="s">
        <v>5051</v>
      </c>
      <c r="F1799" s="0" t="s">
        <v>3215</v>
      </c>
      <c r="G1799" s="0" t="s">
        <v>5023</v>
      </c>
      <c r="H1799" s="0" t="s">
        <v>2293</v>
      </c>
      <c r="I1799" s="0" t="s">
        <v>2123</v>
      </c>
      <c r="J1799" s="0" t="s">
        <v>47</v>
      </c>
      <c r="K1799" s="0" t="s">
        <v>47</v>
      </c>
      <c r="L1799" s="0" t="s">
        <v>47</v>
      </c>
      <c r="M1799" s="0" t="s">
        <v>47</v>
      </c>
      <c r="N1799" s="0" t="n">
        <v>2</v>
      </c>
      <c r="O1799" s="0" t="n">
        <v>0</v>
      </c>
      <c r="P1799" s="0" t="n">
        <v>500</v>
      </c>
      <c r="Q1799" s="0" t="n">
        <v>1</v>
      </c>
      <c r="R1799" s="0" t="str">
        <f aca="false">INDEX(Lookup!$B$4:$B$18,MATCH(C1799,Lookup!$A$4:$A$18,0))</f>
        <v>India</v>
      </c>
      <c r="S1799" s="20" t="n">
        <f aca="false">INDEX(Lookup!$D$4:$D$18,MATCH(C1799,Lookup!$A$4:$A$18,0))</f>
        <v>0.012</v>
      </c>
      <c r="T1799" s="21" t="n">
        <f aca="false">ROUND(P1799*S1799,2)</f>
        <v>6</v>
      </c>
      <c r="U1799" s="21" t="n">
        <f aca="false">IF(T1799&lt;=10,1,IF(T1799&lt;=20,2,IF(T1799&lt;=30,3,IF(T1799&lt;=40,4,IF(T1799&lt;=50,5,IF(T1799&lt;=100,6,IF(T1799&lt;=250,7,8)))))))</f>
        <v>1</v>
      </c>
      <c r="V1799" s="21" t="n">
        <f aca="false">IF(AND(OR(Dashboard!$T$3="All",R1799=Dashboard!$T$3),OR(Dashboard!$T$4="All",D1799=Dashboard!$T$4)),1,0)</f>
        <v>1</v>
      </c>
      <c r="W1799" s="21" t="n">
        <f aca="false">IF(V1799=1,T1799+ROW()/10000000,0)</f>
        <v>6.0001799</v>
      </c>
    </row>
    <row r="1800" customFormat="false" ht="15" hidden="false" customHeight="false" outlineLevel="0" collapsed="false">
      <c r="A1800" s="0" t="n">
        <v>18432664</v>
      </c>
      <c r="B1800" s="0" t="s">
        <v>5052</v>
      </c>
      <c r="C1800" s="0" t="n">
        <v>1</v>
      </c>
      <c r="D1800" s="0" t="s">
        <v>3667</v>
      </c>
      <c r="E1800" s="0" t="s">
        <v>5053</v>
      </c>
      <c r="F1800" s="0" t="s">
        <v>3215</v>
      </c>
      <c r="G1800" s="0" t="s">
        <v>5023</v>
      </c>
      <c r="H1800" s="0" t="s">
        <v>2128</v>
      </c>
      <c r="I1800" s="0" t="s">
        <v>2123</v>
      </c>
      <c r="J1800" s="0" t="s">
        <v>47</v>
      </c>
      <c r="K1800" s="0" t="s">
        <v>47</v>
      </c>
      <c r="L1800" s="0" t="s">
        <v>47</v>
      </c>
      <c r="M1800" s="0" t="s">
        <v>47</v>
      </c>
      <c r="N1800" s="0" t="n">
        <v>1</v>
      </c>
      <c r="O1800" s="0" t="n">
        <v>0</v>
      </c>
      <c r="P1800" s="0" t="n">
        <v>150</v>
      </c>
      <c r="Q1800" s="0" t="n">
        <v>1</v>
      </c>
      <c r="R1800" s="0" t="str">
        <f aca="false">INDEX(Lookup!$B$4:$B$18,MATCH(C1800,Lookup!$A$4:$A$18,0))</f>
        <v>India</v>
      </c>
      <c r="S1800" s="20" t="n">
        <f aca="false">INDEX(Lookup!$D$4:$D$18,MATCH(C1800,Lookup!$A$4:$A$18,0))</f>
        <v>0.012</v>
      </c>
      <c r="T1800" s="21" t="n">
        <f aca="false">ROUND(P1800*S1800,2)</f>
        <v>1.8</v>
      </c>
      <c r="U1800" s="21" t="n">
        <f aca="false">IF(T1800&lt;=10,1,IF(T1800&lt;=20,2,IF(T1800&lt;=30,3,IF(T1800&lt;=40,4,IF(T1800&lt;=50,5,IF(T1800&lt;=100,6,IF(T1800&lt;=250,7,8)))))))</f>
        <v>1</v>
      </c>
      <c r="V1800" s="21" t="n">
        <f aca="false">IF(AND(OR(Dashboard!$T$3="All",R1800=Dashboard!$T$3),OR(Dashboard!$T$4="All",D1800=Dashboard!$T$4)),1,0)</f>
        <v>1</v>
      </c>
      <c r="W1800" s="21" t="n">
        <f aca="false">IF(V1800=1,T1800+ROW()/10000000,0)</f>
        <v>1.80018</v>
      </c>
    </row>
    <row r="1801" customFormat="false" ht="15" hidden="false" customHeight="false" outlineLevel="0" collapsed="false">
      <c r="A1801" s="0" t="n">
        <v>304793</v>
      </c>
      <c r="B1801" s="0" t="s">
        <v>5054</v>
      </c>
      <c r="C1801" s="0" t="n">
        <v>1</v>
      </c>
      <c r="D1801" s="0" t="s">
        <v>3667</v>
      </c>
      <c r="E1801" s="0" t="s">
        <v>5055</v>
      </c>
      <c r="F1801" s="0" t="s">
        <v>3215</v>
      </c>
      <c r="G1801" s="0" t="s">
        <v>5023</v>
      </c>
      <c r="H1801" s="0" t="s">
        <v>3243</v>
      </c>
      <c r="I1801" s="0" t="s">
        <v>2123</v>
      </c>
      <c r="J1801" s="0" t="s">
        <v>47</v>
      </c>
      <c r="K1801" s="0" t="s">
        <v>47</v>
      </c>
      <c r="L1801" s="0" t="s">
        <v>47</v>
      </c>
      <c r="M1801" s="0" t="s">
        <v>47</v>
      </c>
      <c r="N1801" s="0" t="n">
        <v>1</v>
      </c>
      <c r="O1801" s="0" t="n">
        <v>2</v>
      </c>
      <c r="P1801" s="0" t="n">
        <v>100</v>
      </c>
      <c r="Q1801" s="0" t="n">
        <v>1</v>
      </c>
      <c r="R1801" s="0" t="str">
        <f aca="false">INDEX(Lookup!$B$4:$B$18,MATCH(C1801,Lookup!$A$4:$A$18,0))</f>
        <v>India</v>
      </c>
      <c r="S1801" s="20" t="n">
        <f aca="false">INDEX(Lookup!$D$4:$D$18,MATCH(C1801,Lookup!$A$4:$A$18,0))</f>
        <v>0.012</v>
      </c>
      <c r="T1801" s="21" t="n">
        <f aca="false">ROUND(P1801*S1801,2)</f>
        <v>1.2</v>
      </c>
      <c r="U1801" s="21" t="n">
        <f aca="false">IF(T1801&lt;=10,1,IF(T1801&lt;=20,2,IF(T1801&lt;=30,3,IF(T1801&lt;=40,4,IF(T1801&lt;=50,5,IF(T1801&lt;=100,6,IF(T1801&lt;=250,7,8)))))))</f>
        <v>1</v>
      </c>
      <c r="V1801" s="21" t="n">
        <f aca="false">IF(AND(OR(Dashboard!$T$3="All",R1801=Dashboard!$T$3),OR(Dashboard!$T$4="All",D1801=Dashboard!$T$4)),1,0)</f>
        <v>1</v>
      </c>
      <c r="W1801" s="21" t="n">
        <f aca="false">IF(V1801=1,T1801+ROW()/10000000,0)</f>
        <v>1.2001801</v>
      </c>
    </row>
    <row r="1802" customFormat="false" ht="15" hidden="false" customHeight="false" outlineLevel="0" collapsed="false">
      <c r="A1802" s="0" t="n">
        <v>302256</v>
      </c>
      <c r="B1802" s="0" t="s">
        <v>4811</v>
      </c>
      <c r="C1802" s="0" t="n">
        <v>1</v>
      </c>
      <c r="D1802" s="0" t="s">
        <v>3667</v>
      </c>
      <c r="E1802" s="0" t="s">
        <v>5056</v>
      </c>
      <c r="F1802" s="0" t="s">
        <v>3215</v>
      </c>
      <c r="G1802" s="0" t="s">
        <v>5023</v>
      </c>
      <c r="H1802" s="0" t="s">
        <v>2128</v>
      </c>
      <c r="I1802" s="0" t="s">
        <v>2123</v>
      </c>
      <c r="J1802" s="0" t="s">
        <v>47</v>
      </c>
      <c r="K1802" s="0" t="s">
        <v>47</v>
      </c>
      <c r="L1802" s="0" t="s">
        <v>47</v>
      </c>
      <c r="M1802" s="0" t="s">
        <v>47</v>
      </c>
      <c r="N1802" s="0" t="n">
        <v>1</v>
      </c>
      <c r="O1802" s="0" t="n">
        <v>1</v>
      </c>
      <c r="P1802" s="0" t="n">
        <v>150</v>
      </c>
      <c r="Q1802" s="0" t="n">
        <v>1</v>
      </c>
      <c r="R1802" s="0" t="str">
        <f aca="false">INDEX(Lookup!$B$4:$B$18,MATCH(C1802,Lookup!$A$4:$A$18,0))</f>
        <v>India</v>
      </c>
      <c r="S1802" s="20" t="n">
        <f aca="false">INDEX(Lookup!$D$4:$D$18,MATCH(C1802,Lookup!$A$4:$A$18,0))</f>
        <v>0.012</v>
      </c>
      <c r="T1802" s="21" t="n">
        <f aca="false">ROUND(P1802*S1802,2)</f>
        <v>1.8</v>
      </c>
      <c r="U1802" s="21" t="n">
        <f aca="false">IF(T1802&lt;=10,1,IF(T1802&lt;=20,2,IF(T1802&lt;=30,3,IF(T1802&lt;=40,4,IF(T1802&lt;=50,5,IF(T1802&lt;=100,6,IF(T1802&lt;=250,7,8)))))))</f>
        <v>1</v>
      </c>
      <c r="V1802" s="21" t="n">
        <f aca="false">IF(AND(OR(Dashboard!$T$3="All",R1802=Dashboard!$T$3),OR(Dashboard!$T$4="All",D1802=Dashboard!$T$4)),1,0)</f>
        <v>1</v>
      </c>
      <c r="W1802" s="21" t="n">
        <f aca="false">IF(V1802=1,T1802+ROW()/10000000,0)</f>
        <v>1.8001802</v>
      </c>
    </row>
    <row r="1803" customFormat="false" ht="15" hidden="false" customHeight="false" outlineLevel="0" collapsed="false">
      <c r="A1803" s="0" t="n">
        <v>18312631</v>
      </c>
      <c r="B1803" s="0" t="s">
        <v>5057</v>
      </c>
      <c r="C1803" s="0" t="n">
        <v>1</v>
      </c>
      <c r="D1803" s="0" t="s">
        <v>3667</v>
      </c>
      <c r="E1803" s="0" t="s">
        <v>5058</v>
      </c>
      <c r="F1803" s="0" t="s">
        <v>3215</v>
      </c>
      <c r="G1803" s="0" t="s">
        <v>5023</v>
      </c>
      <c r="H1803" s="0" t="s">
        <v>2128</v>
      </c>
      <c r="I1803" s="0" t="s">
        <v>2123</v>
      </c>
      <c r="J1803" s="0" t="s">
        <v>47</v>
      </c>
      <c r="K1803" s="0" t="s">
        <v>47</v>
      </c>
      <c r="L1803" s="0" t="s">
        <v>47</v>
      </c>
      <c r="M1803" s="0" t="s">
        <v>47</v>
      </c>
      <c r="N1803" s="0" t="n">
        <v>1</v>
      </c>
      <c r="O1803" s="0" t="n">
        <v>0</v>
      </c>
      <c r="P1803" s="0" t="n">
        <v>150</v>
      </c>
      <c r="Q1803" s="0" t="n">
        <v>1</v>
      </c>
      <c r="R1803" s="0" t="str">
        <f aca="false">INDEX(Lookup!$B$4:$B$18,MATCH(C1803,Lookup!$A$4:$A$18,0))</f>
        <v>India</v>
      </c>
      <c r="S1803" s="20" t="n">
        <f aca="false">INDEX(Lookup!$D$4:$D$18,MATCH(C1803,Lookup!$A$4:$A$18,0))</f>
        <v>0.012</v>
      </c>
      <c r="T1803" s="21" t="n">
        <f aca="false">ROUND(P1803*S1803,2)</f>
        <v>1.8</v>
      </c>
      <c r="U1803" s="21" t="n">
        <f aca="false">IF(T1803&lt;=10,1,IF(T1803&lt;=20,2,IF(T1803&lt;=30,3,IF(T1803&lt;=40,4,IF(T1803&lt;=50,5,IF(T1803&lt;=100,6,IF(T1803&lt;=250,7,8)))))))</f>
        <v>1</v>
      </c>
      <c r="V1803" s="21" t="n">
        <f aca="false">IF(AND(OR(Dashboard!$T$3="All",R1803=Dashboard!$T$3),OR(Dashboard!$T$4="All",D1803=Dashboard!$T$4)),1,0)</f>
        <v>1</v>
      </c>
      <c r="W1803" s="21" t="n">
        <f aca="false">IF(V1803=1,T1803+ROW()/10000000,0)</f>
        <v>1.8001803</v>
      </c>
    </row>
    <row r="1804" customFormat="false" ht="15" hidden="false" customHeight="false" outlineLevel="0" collapsed="false">
      <c r="A1804" s="0" t="n">
        <v>18449666</v>
      </c>
      <c r="B1804" s="0" t="s">
        <v>5059</v>
      </c>
      <c r="C1804" s="0" t="n">
        <v>1</v>
      </c>
      <c r="D1804" s="0" t="s">
        <v>3667</v>
      </c>
      <c r="E1804" s="0" t="s">
        <v>5060</v>
      </c>
      <c r="F1804" s="0" t="s">
        <v>3215</v>
      </c>
      <c r="G1804" s="0" t="s">
        <v>5023</v>
      </c>
      <c r="H1804" s="0" t="s">
        <v>2128</v>
      </c>
      <c r="I1804" s="0" t="s">
        <v>2123</v>
      </c>
      <c r="J1804" s="0" t="s">
        <v>47</v>
      </c>
      <c r="K1804" s="0" t="s">
        <v>47</v>
      </c>
      <c r="L1804" s="0" t="s">
        <v>47</v>
      </c>
      <c r="M1804" s="0" t="s">
        <v>47</v>
      </c>
      <c r="N1804" s="0" t="n">
        <v>2</v>
      </c>
      <c r="O1804" s="0" t="n">
        <v>2</v>
      </c>
      <c r="P1804" s="0" t="n">
        <v>550</v>
      </c>
      <c r="Q1804" s="0" t="n">
        <v>1</v>
      </c>
      <c r="R1804" s="0" t="str">
        <f aca="false">INDEX(Lookup!$B$4:$B$18,MATCH(C1804,Lookup!$A$4:$A$18,0))</f>
        <v>India</v>
      </c>
      <c r="S1804" s="20" t="n">
        <f aca="false">INDEX(Lookup!$D$4:$D$18,MATCH(C1804,Lookup!$A$4:$A$18,0))</f>
        <v>0.012</v>
      </c>
      <c r="T1804" s="21" t="n">
        <f aca="false">ROUND(P1804*S1804,2)</f>
        <v>6.6</v>
      </c>
      <c r="U1804" s="21" t="n">
        <f aca="false">IF(T1804&lt;=10,1,IF(T1804&lt;=20,2,IF(T1804&lt;=30,3,IF(T1804&lt;=40,4,IF(T1804&lt;=50,5,IF(T1804&lt;=100,6,IF(T1804&lt;=250,7,8)))))))</f>
        <v>1</v>
      </c>
      <c r="V1804" s="21" t="n">
        <f aca="false">IF(AND(OR(Dashboard!$T$3="All",R1804=Dashboard!$T$3),OR(Dashboard!$T$4="All",D1804=Dashboard!$T$4)),1,0)</f>
        <v>1</v>
      </c>
      <c r="W1804" s="21" t="n">
        <f aca="false">IF(V1804=1,T1804+ROW()/10000000,0)</f>
        <v>6.6001804</v>
      </c>
    </row>
    <row r="1805" customFormat="false" ht="15" hidden="false" customHeight="false" outlineLevel="0" collapsed="false">
      <c r="A1805" s="0" t="n">
        <v>18396191</v>
      </c>
      <c r="B1805" s="0" t="s">
        <v>5061</v>
      </c>
      <c r="C1805" s="0" t="n">
        <v>1</v>
      </c>
      <c r="D1805" s="0" t="s">
        <v>3667</v>
      </c>
      <c r="E1805" s="0" t="s">
        <v>5062</v>
      </c>
      <c r="F1805" s="0" t="s">
        <v>3215</v>
      </c>
      <c r="G1805" s="0" t="s">
        <v>5023</v>
      </c>
      <c r="H1805" s="0" t="s">
        <v>2288</v>
      </c>
      <c r="I1805" s="0" t="s">
        <v>2123</v>
      </c>
      <c r="J1805" s="0" t="s">
        <v>47</v>
      </c>
      <c r="K1805" s="0" t="s">
        <v>47</v>
      </c>
      <c r="L1805" s="0" t="s">
        <v>47</v>
      </c>
      <c r="M1805" s="0" t="s">
        <v>47</v>
      </c>
      <c r="N1805" s="0" t="n">
        <v>1</v>
      </c>
      <c r="O1805" s="0" t="n">
        <v>0</v>
      </c>
      <c r="P1805" s="0" t="n">
        <v>400</v>
      </c>
      <c r="Q1805" s="0" t="n">
        <v>1</v>
      </c>
      <c r="R1805" s="0" t="str">
        <f aca="false">INDEX(Lookup!$B$4:$B$18,MATCH(C1805,Lookup!$A$4:$A$18,0))</f>
        <v>India</v>
      </c>
      <c r="S1805" s="20" t="n">
        <f aca="false">INDEX(Lookup!$D$4:$D$18,MATCH(C1805,Lookup!$A$4:$A$18,0))</f>
        <v>0.012</v>
      </c>
      <c r="T1805" s="21" t="n">
        <f aca="false">ROUND(P1805*S1805,2)</f>
        <v>4.8</v>
      </c>
      <c r="U1805" s="21" t="n">
        <f aca="false">IF(T1805&lt;=10,1,IF(T1805&lt;=20,2,IF(T1805&lt;=30,3,IF(T1805&lt;=40,4,IF(T1805&lt;=50,5,IF(T1805&lt;=100,6,IF(T1805&lt;=250,7,8)))))))</f>
        <v>1</v>
      </c>
      <c r="V1805" s="21" t="n">
        <f aca="false">IF(AND(OR(Dashboard!$T$3="All",R1805=Dashboard!$T$3),OR(Dashboard!$T$4="All",D1805=Dashboard!$T$4)),1,0)</f>
        <v>1</v>
      </c>
      <c r="W1805" s="21" t="n">
        <f aca="false">IF(V1805=1,T1805+ROW()/10000000,0)</f>
        <v>4.8001805</v>
      </c>
    </row>
    <row r="1806" customFormat="false" ht="15" hidden="false" customHeight="false" outlineLevel="0" collapsed="false">
      <c r="A1806" s="0" t="n">
        <v>302251</v>
      </c>
      <c r="B1806" s="0" t="s">
        <v>2408</v>
      </c>
      <c r="C1806" s="0" t="n">
        <v>1</v>
      </c>
      <c r="D1806" s="0" t="s">
        <v>3667</v>
      </c>
      <c r="E1806" s="0" t="s">
        <v>5063</v>
      </c>
      <c r="F1806" s="0" t="s">
        <v>3241</v>
      </c>
      <c r="G1806" s="0" t="s">
        <v>5064</v>
      </c>
      <c r="H1806" s="0" t="s">
        <v>3392</v>
      </c>
      <c r="I1806" s="0" t="s">
        <v>2123</v>
      </c>
      <c r="J1806" s="0" t="s">
        <v>47</v>
      </c>
      <c r="K1806" s="0" t="s">
        <v>47</v>
      </c>
      <c r="L1806" s="0" t="s">
        <v>47</v>
      </c>
      <c r="M1806" s="0" t="s">
        <v>47</v>
      </c>
      <c r="N1806" s="0" t="n">
        <v>2</v>
      </c>
      <c r="O1806" s="0" t="n">
        <v>32</v>
      </c>
      <c r="P1806" s="0" t="n">
        <v>700</v>
      </c>
      <c r="Q1806" s="0" t="n">
        <v>3.3</v>
      </c>
      <c r="R1806" s="0" t="str">
        <f aca="false">INDEX(Lookup!$B$4:$B$18,MATCH(C1806,Lookup!$A$4:$A$18,0))</f>
        <v>India</v>
      </c>
      <c r="S1806" s="20" t="n">
        <f aca="false">INDEX(Lookup!$D$4:$D$18,MATCH(C1806,Lookup!$A$4:$A$18,0))</f>
        <v>0.012</v>
      </c>
      <c r="T1806" s="21" t="n">
        <f aca="false">ROUND(P1806*S1806,2)</f>
        <v>8.4</v>
      </c>
      <c r="U1806" s="21" t="n">
        <f aca="false">IF(T1806&lt;=10,1,IF(T1806&lt;=20,2,IF(T1806&lt;=30,3,IF(T1806&lt;=40,4,IF(T1806&lt;=50,5,IF(T1806&lt;=100,6,IF(T1806&lt;=250,7,8)))))))</f>
        <v>1</v>
      </c>
      <c r="V1806" s="21" t="n">
        <f aca="false">IF(AND(OR(Dashboard!$T$3="All",R1806=Dashboard!$T$3),OR(Dashboard!$T$4="All",D1806=Dashboard!$T$4)),1,0)</f>
        <v>1</v>
      </c>
      <c r="W1806" s="21" t="n">
        <f aca="false">IF(V1806=1,T1806+ROW()/10000000,0)</f>
        <v>8.4001806</v>
      </c>
    </row>
    <row r="1807" customFormat="false" ht="15" hidden="false" customHeight="false" outlineLevel="0" collapsed="false">
      <c r="A1807" s="0" t="n">
        <v>18466943</v>
      </c>
      <c r="B1807" s="0" t="s">
        <v>4725</v>
      </c>
      <c r="C1807" s="0" t="n">
        <v>1</v>
      </c>
      <c r="D1807" s="0" t="s">
        <v>3667</v>
      </c>
      <c r="E1807" s="0" t="s">
        <v>5065</v>
      </c>
      <c r="F1807" s="0" t="s">
        <v>3241</v>
      </c>
      <c r="G1807" s="0" t="s">
        <v>5064</v>
      </c>
      <c r="H1807" s="0" t="s">
        <v>4726</v>
      </c>
      <c r="I1807" s="0" t="s">
        <v>2123</v>
      </c>
      <c r="J1807" s="0" t="s">
        <v>47</v>
      </c>
      <c r="K1807" s="0" t="s">
        <v>47</v>
      </c>
      <c r="L1807" s="0" t="s">
        <v>47</v>
      </c>
      <c r="M1807" s="0" t="s">
        <v>47</v>
      </c>
      <c r="N1807" s="0" t="n">
        <v>2</v>
      </c>
      <c r="O1807" s="0" t="n">
        <v>8</v>
      </c>
      <c r="P1807" s="0" t="n">
        <v>600</v>
      </c>
      <c r="Q1807" s="0" t="n">
        <v>3.2</v>
      </c>
      <c r="R1807" s="0" t="str">
        <f aca="false">INDEX(Lookup!$B$4:$B$18,MATCH(C1807,Lookup!$A$4:$A$18,0))</f>
        <v>India</v>
      </c>
      <c r="S1807" s="20" t="n">
        <f aca="false">INDEX(Lookup!$D$4:$D$18,MATCH(C1807,Lookup!$A$4:$A$18,0))</f>
        <v>0.012</v>
      </c>
      <c r="T1807" s="21" t="n">
        <f aca="false">ROUND(P1807*S1807,2)</f>
        <v>7.2</v>
      </c>
      <c r="U1807" s="21" t="n">
        <f aca="false">IF(T1807&lt;=10,1,IF(T1807&lt;=20,2,IF(T1807&lt;=30,3,IF(T1807&lt;=40,4,IF(T1807&lt;=50,5,IF(T1807&lt;=100,6,IF(T1807&lt;=250,7,8)))))))</f>
        <v>1</v>
      </c>
      <c r="V1807" s="21" t="n">
        <f aca="false">IF(AND(OR(Dashboard!$T$3="All",R1807=Dashboard!$T$3),OR(Dashboard!$T$4="All",D1807=Dashboard!$T$4)),1,0)</f>
        <v>1</v>
      </c>
      <c r="W1807" s="21" t="n">
        <f aca="false">IF(V1807=1,T1807+ROW()/10000000,0)</f>
        <v>7.2001807</v>
      </c>
    </row>
    <row r="1808" customFormat="false" ht="15" hidden="false" customHeight="false" outlineLevel="0" collapsed="false">
      <c r="A1808" s="0" t="n">
        <v>18238248</v>
      </c>
      <c r="B1808" s="0" t="s">
        <v>5066</v>
      </c>
      <c r="C1808" s="0" t="n">
        <v>1</v>
      </c>
      <c r="D1808" s="0" t="s">
        <v>3667</v>
      </c>
      <c r="E1808" s="0" t="s">
        <v>5067</v>
      </c>
      <c r="F1808" s="0" t="s">
        <v>3241</v>
      </c>
      <c r="G1808" s="0" t="s">
        <v>5064</v>
      </c>
      <c r="H1808" s="0" t="s">
        <v>69</v>
      </c>
      <c r="I1808" s="0" t="s">
        <v>2123</v>
      </c>
      <c r="J1808" s="0" t="s">
        <v>47</v>
      </c>
      <c r="K1808" s="0" t="s">
        <v>46</v>
      </c>
      <c r="L1808" s="0" t="s">
        <v>47</v>
      </c>
      <c r="M1808" s="0" t="s">
        <v>47</v>
      </c>
      <c r="N1808" s="0" t="n">
        <v>1</v>
      </c>
      <c r="O1808" s="0" t="n">
        <v>15</v>
      </c>
      <c r="P1808" s="0" t="n">
        <v>400</v>
      </c>
      <c r="Q1808" s="0" t="n">
        <v>2.7</v>
      </c>
      <c r="R1808" s="0" t="str">
        <f aca="false">INDEX(Lookup!$B$4:$B$18,MATCH(C1808,Lookup!$A$4:$A$18,0))</f>
        <v>India</v>
      </c>
      <c r="S1808" s="20" t="n">
        <f aca="false">INDEX(Lookup!$D$4:$D$18,MATCH(C1808,Lookup!$A$4:$A$18,0))</f>
        <v>0.012</v>
      </c>
      <c r="T1808" s="21" t="n">
        <f aca="false">ROUND(P1808*S1808,2)</f>
        <v>4.8</v>
      </c>
      <c r="U1808" s="21" t="n">
        <f aca="false">IF(T1808&lt;=10,1,IF(T1808&lt;=20,2,IF(T1808&lt;=30,3,IF(T1808&lt;=40,4,IF(T1808&lt;=50,5,IF(T1808&lt;=100,6,IF(T1808&lt;=250,7,8)))))))</f>
        <v>1</v>
      </c>
      <c r="V1808" s="21" t="n">
        <f aca="false">IF(AND(OR(Dashboard!$T$3="All",R1808=Dashboard!$T$3),OR(Dashboard!$T$4="All",D1808=Dashboard!$T$4)),1,0)</f>
        <v>1</v>
      </c>
      <c r="W1808" s="21" t="n">
        <f aca="false">IF(V1808=1,T1808+ROW()/10000000,0)</f>
        <v>4.8001808</v>
      </c>
    </row>
    <row r="1809" customFormat="false" ht="15" hidden="false" customHeight="false" outlineLevel="0" collapsed="false">
      <c r="A1809" s="0" t="n">
        <v>18420426</v>
      </c>
      <c r="B1809" s="0" t="s">
        <v>5068</v>
      </c>
      <c r="C1809" s="0" t="n">
        <v>1</v>
      </c>
      <c r="D1809" s="0" t="s">
        <v>3667</v>
      </c>
      <c r="E1809" s="0" t="s">
        <v>5069</v>
      </c>
      <c r="F1809" s="0" t="s">
        <v>3241</v>
      </c>
      <c r="G1809" s="0" t="s">
        <v>5064</v>
      </c>
      <c r="H1809" s="0" t="s">
        <v>5070</v>
      </c>
      <c r="I1809" s="0" t="s">
        <v>2123</v>
      </c>
      <c r="J1809" s="0" t="s">
        <v>47</v>
      </c>
      <c r="K1809" s="0" t="s">
        <v>46</v>
      </c>
      <c r="L1809" s="0" t="s">
        <v>47</v>
      </c>
      <c r="M1809" s="0" t="s">
        <v>47</v>
      </c>
      <c r="N1809" s="0" t="n">
        <v>1</v>
      </c>
      <c r="O1809" s="0" t="n">
        <v>40</v>
      </c>
      <c r="P1809" s="0" t="n">
        <v>400</v>
      </c>
      <c r="Q1809" s="0" t="n">
        <v>3.5</v>
      </c>
      <c r="R1809" s="0" t="str">
        <f aca="false">INDEX(Lookup!$B$4:$B$18,MATCH(C1809,Lookup!$A$4:$A$18,0))</f>
        <v>India</v>
      </c>
      <c r="S1809" s="20" t="n">
        <f aca="false">INDEX(Lookup!$D$4:$D$18,MATCH(C1809,Lookup!$A$4:$A$18,0))</f>
        <v>0.012</v>
      </c>
      <c r="T1809" s="21" t="n">
        <f aca="false">ROUND(P1809*S1809,2)</f>
        <v>4.8</v>
      </c>
      <c r="U1809" s="21" t="n">
        <f aca="false">IF(T1809&lt;=10,1,IF(T1809&lt;=20,2,IF(T1809&lt;=30,3,IF(T1809&lt;=40,4,IF(T1809&lt;=50,5,IF(T1809&lt;=100,6,IF(T1809&lt;=250,7,8)))))))</f>
        <v>1</v>
      </c>
      <c r="V1809" s="21" t="n">
        <f aca="false">IF(AND(OR(Dashboard!$T$3="All",R1809=Dashboard!$T$3),OR(Dashboard!$T$4="All",D1809=Dashboard!$T$4)),1,0)</f>
        <v>1</v>
      </c>
      <c r="W1809" s="21" t="n">
        <f aca="false">IF(V1809=1,T1809+ROW()/10000000,0)</f>
        <v>4.8001809</v>
      </c>
    </row>
    <row r="1810" customFormat="false" ht="15" hidden="false" customHeight="false" outlineLevel="0" collapsed="false">
      <c r="A1810" s="0" t="n">
        <v>18466973</v>
      </c>
      <c r="B1810" s="0" t="s">
        <v>5071</v>
      </c>
      <c r="C1810" s="0" t="n">
        <v>1</v>
      </c>
      <c r="D1810" s="0" t="s">
        <v>3667</v>
      </c>
      <c r="E1810" s="0" t="s">
        <v>5072</v>
      </c>
      <c r="F1810" s="0" t="s">
        <v>3241</v>
      </c>
      <c r="G1810" s="0" t="s">
        <v>5064</v>
      </c>
      <c r="H1810" s="0" t="s">
        <v>2342</v>
      </c>
      <c r="I1810" s="0" t="s">
        <v>2123</v>
      </c>
      <c r="J1810" s="0" t="s">
        <v>47</v>
      </c>
      <c r="K1810" s="0" t="s">
        <v>47</v>
      </c>
      <c r="L1810" s="0" t="s">
        <v>47</v>
      </c>
      <c r="M1810" s="0" t="s">
        <v>47</v>
      </c>
      <c r="N1810" s="0" t="n">
        <v>1</v>
      </c>
      <c r="O1810" s="0" t="n">
        <v>0</v>
      </c>
      <c r="P1810" s="0" t="n">
        <v>150</v>
      </c>
      <c r="Q1810" s="0" t="n">
        <v>1</v>
      </c>
      <c r="R1810" s="0" t="str">
        <f aca="false">INDEX(Lookup!$B$4:$B$18,MATCH(C1810,Lookup!$A$4:$A$18,0))</f>
        <v>India</v>
      </c>
      <c r="S1810" s="20" t="n">
        <f aca="false">INDEX(Lookup!$D$4:$D$18,MATCH(C1810,Lookup!$A$4:$A$18,0))</f>
        <v>0.012</v>
      </c>
      <c r="T1810" s="21" t="n">
        <f aca="false">ROUND(P1810*S1810,2)</f>
        <v>1.8</v>
      </c>
      <c r="U1810" s="21" t="n">
        <f aca="false">IF(T1810&lt;=10,1,IF(T1810&lt;=20,2,IF(T1810&lt;=30,3,IF(T1810&lt;=40,4,IF(T1810&lt;=50,5,IF(T1810&lt;=100,6,IF(T1810&lt;=250,7,8)))))))</f>
        <v>1</v>
      </c>
      <c r="V1810" s="21" t="n">
        <f aca="false">IF(AND(OR(Dashboard!$T$3="All",R1810=Dashboard!$T$3),OR(Dashboard!$T$4="All",D1810=Dashboard!$T$4)),1,0)</f>
        <v>1</v>
      </c>
      <c r="W1810" s="21" t="n">
        <f aca="false">IF(V1810=1,T1810+ROW()/10000000,0)</f>
        <v>1.800181</v>
      </c>
    </row>
    <row r="1811" customFormat="false" ht="15" hidden="false" customHeight="false" outlineLevel="0" collapsed="false">
      <c r="A1811" s="0" t="n">
        <v>18446482</v>
      </c>
      <c r="B1811" s="0" t="s">
        <v>4976</v>
      </c>
      <c r="C1811" s="0" t="n">
        <v>1</v>
      </c>
      <c r="D1811" s="0" t="s">
        <v>3667</v>
      </c>
      <c r="E1811" s="0" t="s">
        <v>5073</v>
      </c>
      <c r="F1811" s="0" t="s">
        <v>3241</v>
      </c>
      <c r="G1811" s="0" t="s">
        <v>5064</v>
      </c>
      <c r="H1811" s="0" t="s">
        <v>164</v>
      </c>
      <c r="I1811" s="0" t="s">
        <v>2123</v>
      </c>
      <c r="J1811" s="0" t="s">
        <v>47</v>
      </c>
      <c r="K1811" s="0" t="s">
        <v>47</v>
      </c>
      <c r="L1811" s="0" t="s">
        <v>47</v>
      </c>
      <c r="M1811" s="0" t="s">
        <v>47</v>
      </c>
      <c r="N1811" s="0" t="n">
        <v>1</v>
      </c>
      <c r="O1811" s="0" t="n">
        <v>0</v>
      </c>
      <c r="P1811" s="0" t="n">
        <v>150</v>
      </c>
      <c r="Q1811" s="0" t="n">
        <v>1</v>
      </c>
      <c r="R1811" s="0" t="str">
        <f aca="false">INDEX(Lookup!$B$4:$B$18,MATCH(C1811,Lookup!$A$4:$A$18,0))</f>
        <v>India</v>
      </c>
      <c r="S1811" s="20" t="n">
        <f aca="false">INDEX(Lookup!$D$4:$D$18,MATCH(C1811,Lookup!$A$4:$A$18,0))</f>
        <v>0.012</v>
      </c>
      <c r="T1811" s="21" t="n">
        <f aca="false">ROUND(P1811*S1811,2)</f>
        <v>1.8</v>
      </c>
      <c r="U1811" s="21" t="n">
        <f aca="false">IF(T1811&lt;=10,1,IF(T1811&lt;=20,2,IF(T1811&lt;=30,3,IF(T1811&lt;=40,4,IF(T1811&lt;=50,5,IF(T1811&lt;=100,6,IF(T1811&lt;=250,7,8)))))))</f>
        <v>1</v>
      </c>
      <c r="V1811" s="21" t="n">
        <f aca="false">IF(AND(OR(Dashboard!$T$3="All",R1811=Dashboard!$T$3),OR(Dashboard!$T$4="All",D1811=Dashboard!$T$4)),1,0)</f>
        <v>1</v>
      </c>
      <c r="W1811" s="21" t="n">
        <f aca="false">IF(V1811=1,T1811+ROW()/10000000,0)</f>
        <v>1.8001811</v>
      </c>
    </row>
    <row r="1812" customFormat="false" ht="15" hidden="false" customHeight="false" outlineLevel="0" collapsed="false">
      <c r="A1812" s="0" t="n">
        <v>18372325</v>
      </c>
      <c r="B1812" s="0" t="s">
        <v>4146</v>
      </c>
      <c r="C1812" s="0" t="n">
        <v>1</v>
      </c>
      <c r="D1812" s="0" t="s">
        <v>3667</v>
      </c>
      <c r="E1812" s="0" t="s">
        <v>5074</v>
      </c>
      <c r="F1812" s="0" t="s">
        <v>3241</v>
      </c>
      <c r="G1812" s="0" t="s">
        <v>5064</v>
      </c>
      <c r="H1812" s="0" t="s">
        <v>153</v>
      </c>
      <c r="I1812" s="0" t="s">
        <v>2123</v>
      </c>
      <c r="J1812" s="0" t="s">
        <v>47</v>
      </c>
      <c r="K1812" s="0" t="s">
        <v>46</v>
      </c>
      <c r="L1812" s="0" t="s">
        <v>47</v>
      </c>
      <c r="M1812" s="0" t="s">
        <v>47</v>
      </c>
      <c r="N1812" s="0" t="n">
        <v>2</v>
      </c>
      <c r="O1812" s="0" t="n">
        <v>3</v>
      </c>
      <c r="P1812" s="0" t="n">
        <v>800</v>
      </c>
      <c r="Q1812" s="0" t="n">
        <v>1</v>
      </c>
      <c r="R1812" s="0" t="str">
        <f aca="false">INDEX(Lookup!$B$4:$B$18,MATCH(C1812,Lookup!$A$4:$A$18,0))</f>
        <v>India</v>
      </c>
      <c r="S1812" s="20" t="n">
        <f aca="false">INDEX(Lookup!$D$4:$D$18,MATCH(C1812,Lookup!$A$4:$A$18,0))</f>
        <v>0.012</v>
      </c>
      <c r="T1812" s="21" t="n">
        <f aca="false">ROUND(P1812*S1812,2)</f>
        <v>9.6</v>
      </c>
      <c r="U1812" s="21" t="n">
        <f aca="false">IF(T1812&lt;=10,1,IF(T1812&lt;=20,2,IF(T1812&lt;=30,3,IF(T1812&lt;=40,4,IF(T1812&lt;=50,5,IF(T1812&lt;=100,6,IF(T1812&lt;=250,7,8)))))))</f>
        <v>1</v>
      </c>
      <c r="V1812" s="21" t="n">
        <f aca="false">IF(AND(OR(Dashboard!$T$3="All",R1812=Dashboard!$T$3),OR(Dashboard!$T$4="All",D1812=Dashboard!$T$4)),1,0)</f>
        <v>1</v>
      </c>
      <c r="W1812" s="21" t="n">
        <f aca="false">IF(V1812=1,T1812+ROW()/10000000,0)</f>
        <v>9.6001812</v>
      </c>
    </row>
    <row r="1813" customFormat="false" ht="15" hidden="false" customHeight="false" outlineLevel="0" collapsed="false">
      <c r="A1813" s="0" t="n">
        <v>18291458</v>
      </c>
      <c r="B1813" s="0" t="s">
        <v>5075</v>
      </c>
      <c r="C1813" s="0" t="n">
        <v>1</v>
      </c>
      <c r="D1813" s="0" t="s">
        <v>3667</v>
      </c>
      <c r="E1813" s="0" t="s">
        <v>5076</v>
      </c>
      <c r="F1813" s="0" t="s">
        <v>5077</v>
      </c>
      <c r="G1813" s="0" t="s">
        <v>5078</v>
      </c>
      <c r="H1813" s="0" t="s">
        <v>156</v>
      </c>
      <c r="I1813" s="0" t="s">
        <v>2123</v>
      </c>
      <c r="J1813" s="0" t="s">
        <v>47</v>
      </c>
      <c r="K1813" s="0" t="s">
        <v>47</v>
      </c>
      <c r="L1813" s="0" t="s">
        <v>47</v>
      </c>
      <c r="M1813" s="0" t="s">
        <v>47</v>
      </c>
      <c r="N1813" s="0" t="n">
        <v>1</v>
      </c>
      <c r="O1813" s="0" t="n">
        <v>4</v>
      </c>
      <c r="P1813" s="0" t="n">
        <v>400</v>
      </c>
      <c r="Q1813" s="0" t="n">
        <v>3</v>
      </c>
      <c r="R1813" s="0" t="str">
        <f aca="false">INDEX(Lookup!$B$4:$B$18,MATCH(C1813,Lookup!$A$4:$A$18,0))</f>
        <v>India</v>
      </c>
      <c r="S1813" s="20" t="n">
        <f aca="false">INDEX(Lookup!$D$4:$D$18,MATCH(C1813,Lookup!$A$4:$A$18,0))</f>
        <v>0.012</v>
      </c>
      <c r="T1813" s="21" t="n">
        <f aca="false">ROUND(P1813*S1813,2)</f>
        <v>4.8</v>
      </c>
      <c r="U1813" s="21" t="n">
        <f aca="false">IF(T1813&lt;=10,1,IF(T1813&lt;=20,2,IF(T1813&lt;=30,3,IF(T1813&lt;=40,4,IF(T1813&lt;=50,5,IF(T1813&lt;=100,6,IF(T1813&lt;=250,7,8)))))))</f>
        <v>1</v>
      </c>
      <c r="V1813" s="21" t="n">
        <f aca="false">IF(AND(OR(Dashboard!$T$3="All",R1813=Dashboard!$T$3),OR(Dashboard!$T$4="All",D1813=Dashboard!$T$4)),1,0)</f>
        <v>1</v>
      </c>
      <c r="W1813" s="21" t="n">
        <f aca="false">IF(V1813=1,T1813+ROW()/10000000,0)</f>
        <v>4.8001813</v>
      </c>
    </row>
    <row r="1814" customFormat="false" ht="15" hidden="false" customHeight="false" outlineLevel="0" collapsed="false">
      <c r="A1814" s="0" t="n">
        <v>18485789</v>
      </c>
      <c r="B1814" s="0" t="s">
        <v>3511</v>
      </c>
      <c r="C1814" s="0" t="n">
        <v>1</v>
      </c>
      <c r="D1814" s="0" t="s">
        <v>3667</v>
      </c>
      <c r="E1814" s="0" t="s">
        <v>5079</v>
      </c>
      <c r="F1814" s="0" t="s">
        <v>5077</v>
      </c>
      <c r="G1814" s="0" t="s">
        <v>5078</v>
      </c>
      <c r="H1814" s="0" t="s">
        <v>402</v>
      </c>
      <c r="I1814" s="0" t="s">
        <v>2123</v>
      </c>
      <c r="J1814" s="0" t="s">
        <v>47</v>
      </c>
      <c r="K1814" s="0" t="s">
        <v>47</v>
      </c>
      <c r="L1814" s="0" t="s">
        <v>47</v>
      </c>
      <c r="M1814" s="0" t="s">
        <v>47</v>
      </c>
      <c r="N1814" s="0" t="n">
        <v>1</v>
      </c>
      <c r="O1814" s="0" t="n">
        <v>2</v>
      </c>
      <c r="P1814" s="0" t="n">
        <v>300</v>
      </c>
      <c r="Q1814" s="0" t="n">
        <v>1</v>
      </c>
      <c r="R1814" s="0" t="str">
        <f aca="false">INDEX(Lookup!$B$4:$B$18,MATCH(C1814,Lookup!$A$4:$A$18,0))</f>
        <v>India</v>
      </c>
      <c r="S1814" s="20" t="n">
        <f aca="false">INDEX(Lookup!$D$4:$D$18,MATCH(C1814,Lookup!$A$4:$A$18,0))</f>
        <v>0.012</v>
      </c>
      <c r="T1814" s="21" t="n">
        <f aca="false">ROUND(P1814*S1814,2)</f>
        <v>3.6</v>
      </c>
      <c r="U1814" s="21" t="n">
        <f aca="false">IF(T1814&lt;=10,1,IF(T1814&lt;=20,2,IF(T1814&lt;=30,3,IF(T1814&lt;=40,4,IF(T1814&lt;=50,5,IF(T1814&lt;=100,6,IF(T1814&lt;=250,7,8)))))))</f>
        <v>1</v>
      </c>
      <c r="V1814" s="21" t="n">
        <f aca="false">IF(AND(OR(Dashboard!$T$3="All",R1814=Dashboard!$T$3),OR(Dashboard!$T$4="All",D1814=Dashboard!$T$4)),1,0)</f>
        <v>1</v>
      </c>
      <c r="W1814" s="21" t="n">
        <f aca="false">IF(V1814=1,T1814+ROW()/10000000,0)</f>
        <v>3.6001814</v>
      </c>
    </row>
    <row r="1815" customFormat="false" ht="15" hidden="false" customHeight="false" outlineLevel="0" collapsed="false">
      <c r="A1815" s="0" t="n">
        <v>313477</v>
      </c>
      <c r="B1815" s="0" t="s">
        <v>5080</v>
      </c>
      <c r="C1815" s="0" t="n">
        <v>1</v>
      </c>
      <c r="D1815" s="0" t="s">
        <v>3667</v>
      </c>
      <c r="E1815" s="0" t="s">
        <v>5078</v>
      </c>
      <c r="F1815" s="0" t="s">
        <v>5077</v>
      </c>
      <c r="G1815" s="0" t="s">
        <v>5078</v>
      </c>
      <c r="H1815" s="0" t="s">
        <v>156</v>
      </c>
      <c r="I1815" s="0" t="s">
        <v>2123</v>
      </c>
      <c r="J1815" s="0" t="s">
        <v>47</v>
      </c>
      <c r="K1815" s="0" t="s">
        <v>46</v>
      </c>
      <c r="L1815" s="0" t="s">
        <v>47</v>
      </c>
      <c r="M1815" s="0" t="s">
        <v>47</v>
      </c>
      <c r="N1815" s="0" t="n">
        <v>1</v>
      </c>
      <c r="O1815" s="0" t="n">
        <v>0</v>
      </c>
      <c r="P1815" s="0" t="n">
        <v>300</v>
      </c>
      <c r="Q1815" s="0" t="n">
        <v>1</v>
      </c>
      <c r="R1815" s="0" t="str">
        <f aca="false">INDEX(Lookup!$B$4:$B$18,MATCH(C1815,Lookup!$A$4:$A$18,0))</f>
        <v>India</v>
      </c>
      <c r="S1815" s="20" t="n">
        <f aca="false">INDEX(Lookup!$D$4:$D$18,MATCH(C1815,Lookup!$A$4:$A$18,0))</f>
        <v>0.012</v>
      </c>
      <c r="T1815" s="21" t="n">
        <f aca="false">ROUND(P1815*S1815,2)</f>
        <v>3.6</v>
      </c>
      <c r="U1815" s="21" t="n">
        <f aca="false">IF(T1815&lt;=10,1,IF(T1815&lt;=20,2,IF(T1815&lt;=30,3,IF(T1815&lt;=40,4,IF(T1815&lt;=50,5,IF(T1815&lt;=100,6,IF(T1815&lt;=250,7,8)))))))</f>
        <v>1</v>
      </c>
      <c r="V1815" s="21" t="n">
        <f aca="false">IF(AND(OR(Dashboard!$T$3="All",R1815=Dashboard!$T$3),OR(Dashboard!$T$4="All",D1815=Dashboard!$T$4)),1,0)</f>
        <v>1</v>
      </c>
      <c r="W1815" s="21" t="n">
        <f aca="false">IF(V1815=1,T1815+ROW()/10000000,0)</f>
        <v>3.6001815</v>
      </c>
    </row>
    <row r="1816" customFormat="false" ht="15" hidden="false" customHeight="false" outlineLevel="0" collapsed="false">
      <c r="A1816" s="0" t="n">
        <v>18133515</v>
      </c>
      <c r="B1816" s="0" t="s">
        <v>5081</v>
      </c>
      <c r="C1816" s="0" t="n">
        <v>1</v>
      </c>
      <c r="D1816" s="0" t="s">
        <v>3667</v>
      </c>
      <c r="E1816" s="0" t="s">
        <v>5078</v>
      </c>
      <c r="F1816" s="0" t="s">
        <v>5077</v>
      </c>
      <c r="G1816" s="0" t="s">
        <v>5078</v>
      </c>
      <c r="H1816" s="0" t="s">
        <v>3345</v>
      </c>
      <c r="I1816" s="0" t="s">
        <v>2123</v>
      </c>
      <c r="J1816" s="0" t="s">
        <v>47</v>
      </c>
      <c r="K1816" s="0" t="s">
        <v>47</v>
      </c>
      <c r="L1816" s="0" t="s">
        <v>47</v>
      </c>
      <c r="M1816" s="0" t="s">
        <v>47</v>
      </c>
      <c r="N1816" s="0" t="n">
        <v>1</v>
      </c>
      <c r="O1816" s="0" t="n">
        <v>0</v>
      </c>
      <c r="P1816" s="0" t="n">
        <v>400</v>
      </c>
      <c r="Q1816" s="0" t="n">
        <v>1</v>
      </c>
      <c r="R1816" s="0" t="str">
        <f aca="false">INDEX(Lookup!$B$4:$B$18,MATCH(C1816,Lookup!$A$4:$A$18,0))</f>
        <v>India</v>
      </c>
      <c r="S1816" s="20" t="n">
        <f aca="false">INDEX(Lookup!$D$4:$D$18,MATCH(C1816,Lookup!$A$4:$A$18,0))</f>
        <v>0.012</v>
      </c>
      <c r="T1816" s="21" t="n">
        <f aca="false">ROUND(P1816*S1816,2)</f>
        <v>4.8</v>
      </c>
      <c r="U1816" s="21" t="n">
        <f aca="false">IF(T1816&lt;=10,1,IF(T1816&lt;=20,2,IF(T1816&lt;=30,3,IF(T1816&lt;=40,4,IF(T1816&lt;=50,5,IF(T1816&lt;=100,6,IF(T1816&lt;=250,7,8)))))))</f>
        <v>1</v>
      </c>
      <c r="V1816" s="21" t="n">
        <f aca="false">IF(AND(OR(Dashboard!$T$3="All",R1816=Dashboard!$T$3),OR(Dashboard!$T$4="All",D1816=Dashboard!$T$4)),1,0)</f>
        <v>1</v>
      </c>
      <c r="W1816" s="21" t="n">
        <f aca="false">IF(V1816=1,T1816+ROW()/10000000,0)</f>
        <v>4.8001816</v>
      </c>
    </row>
    <row r="1817" customFormat="false" ht="15" hidden="false" customHeight="false" outlineLevel="0" collapsed="false">
      <c r="A1817" s="0" t="n">
        <v>18312451</v>
      </c>
      <c r="B1817" s="0" t="s">
        <v>5082</v>
      </c>
      <c r="C1817" s="0" t="n">
        <v>1</v>
      </c>
      <c r="D1817" s="0" t="s">
        <v>3667</v>
      </c>
      <c r="E1817" s="0" t="s">
        <v>5083</v>
      </c>
      <c r="F1817" s="0" t="s">
        <v>5077</v>
      </c>
      <c r="G1817" s="0" t="s">
        <v>5078</v>
      </c>
      <c r="H1817" s="0" t="s">
        <v>3182</v>
      </c>
      <c r="I1817" s="0" t="s">
        <v>2123</v>
      </c>
      <c r="J1817" s="0" t="s">
        <v>47</v>
      </c>
      <c r="K1817" s="0" t="s">
        <v>47</v>
      </c>
      <c r="L1817" s="0" t="s">
        <v>47</v>
      </c>
      <c r="M1817" s="0" t="s">
        <v>47</v>
      </c>
      <c r="N1817" s="0" t="n">
        <v>1</v>
      </c>
      <c r="O1817" s="0" t="n">
        <v>0</v>
      </c>
      <c r="P1817" s="0" t="n">
        <v>200</v>
      </c>
      <c r="Q1817" s="0" t="n">
        <v>1</v>
      </c>
      <c r="R1817" s="0" t="str">
        <f aca="false">INDEX(Lookup!$B$4:$B$18,MATCH(C1817,Lookup!$A$4:$A$18,0))</f>
        <v>India</v>
      </c>
      <c r="S1817" s="20" t="n">
        <f aca="false">INDEX(Lookup!$D$4:$D$18,MATCH(C1817,Lookup!$A$4:$A$18,0))</f>
        <v>0.012</v>
      </c>
      <c r="T1817" s="21" t="n">
        <f aca="false">ROUND(P1817*S1817,2)</f>
        <v>2.4</v>
      </c>
      <c r="U1817" s="21" t="n">
        <f aca="false">IF(T1817&lt;=10,1,IF(T1817&lt;=20,2,IF(T1817&lt;=30,3,IF(T1817&lt;=40,4,IF(T1817&lt;=50,5,IF(T1817&lt;=100,6,IF(T1817&lt;=250,7,8)))))))</f>
        <v>1</v>
      </c>
      <c r="V1817" s="21" t="n">
        <f aca="false">IF(AND(OR(Dashboard!$T$3="All",R1817=Dashboard!$T$3),OR(Dashboard!$T$4="All",D1817=Dashboard!$T$4)),1,0)</f>
        <v>1</v>
      </c>
      <c r="W1817" s="21" t="n">
        <f aca="false">IF(V1817=1,T1817+ROW()/10000000,0)</f>
        <v>2.4001817</v>
      </c>
    </row>
    <row r="1818" customFormat="false" ht="15" hidden="false" customHeight="false" outlineLevel="0" collapsed="false">
      <c r="A1818" s="0" t="n">
        <v>18312606</v>
      </c>
      <c r="B1818" s="0" t="s">
        <v>5084</v>
      </c>
      <c r="C1818" s="0" t="n">
        <v>1</v>
      </c>
      <c r="D1818" s="0" t="s">
        <v>3667</v>
      </c>
      <c r="E1818" s="0" t="s">
        <v>5085</v>
      </c>
      <c r="F1818" s="0" t="s">
        <v>5077</v>
      </c>
      <c r="G1818" s="0" t="s">
        <v>5078</v>
      </c>
      <c r="H1818" s="0" t="s">
        <v>2128</v>
      </c>
      <c r="I1818" s="0" t="s">
        <v>2123</v>
      </c>
      <c r="J1818" s="0" t="s">
        <v>47</v>
      </c>
      <c r="K1818" s="0" t="s">
        <v>47</v>
      </c>
      <c r="L1818" s="0" t="s">
        <v>47</v>
      </c>
      <c r="M1818" s="0" t="s">
        <v>47</v>
      </c>
      <c r="N1818" s="0" t="n">
        <v>1</v>
      </c>
      <c r="O1818" s="0" t="n">
        <v>0</v>
      </c>
      <c r="P1818" s="0" t="n">
        <v>300</v>
      </c>
      <c r="Q1818" s="0" t="n">
        <v>1</v>
      </c>
      <c r="R1818" s="0" t="str">
        <f aca="false">INDEX(Lookup!$B$4:$B$18,MATCH(C1818,Lookup!$A$4:$A$18,0))</f>
        <v>India</v>
      </c>
      <c r="S1818" s="20" t="n">
        <f aca="false">INDEX(Lookup!$D$4:$D$18,MATCH(C1818,Lookup!$A$4:$A$18,0))</f>
        <v>0.012</v>
      </c>
      <c r="T1818" s="21" t="n">
        <f aca="false">ROUND(P1818*S1818,2)</f>
        <v>3.6</v>
      </c>
      <c r="U1818" s="21" t="n">
        <f aca="false">IF(T1818&lt;=10,1,IF(T1818&lt;=20,2,IF(T1818&lt;=30,3,IF(T1818&lt;=40,4,IF(T1818&lt;=50,5,IF(T1818&lt;=100,6,IF(T1818&lt;=250,7,8)))))))</f>
        <v>1</v>
      </c>
      <c r="V1818" s="21" t="n">
        <f aca="false">IF(AND(OR(Dashboard!$T$3="All",R1818=Dashboard!$T$3),OR(Dashboard!$T$4="All",D1818=Dashboard!$T$4)),1,0)</f>
        <v>1</v>
      </c>
      <c r="W1818" s="21" t="n">
        <f aca="false">IF(V1818=1,T1818+ROW()/10000000,0)</f>
        <v>3.6001818</v>
      </c>
    </row>
    <row r="1819" customFormat="false" ht="15" hidden="false" customHeight="false" outlineLevel="0" collapsed="false">
      <c r="A1819" s="0" t="n">
        <v>18144444</v>
      </c>
      <c r="B1819" s="0" t="s">
        <v>5086</v>
      </c>
      <c r="C1819" s="0" t="n">
        <v>1</v>
      </c>
      <c r="D1819" s="0" t="s">
        <v>3667</v>
      </c>
      <c r="E1819" s="0" t="s">
        <v>5087</v>
      </c>
      <c r="F1819" s="0" t="s">
        <v>5077</v>
      </c>
      <c r="G1819" s="0" t="s">
        <v>5078</v>
      </c>
      <c r="H1819" s="0" t="s">
        <v>2723</v>
      </c>
      <c r="I1819" s="0" t="s">
        <v>2123</v>
      </c>
      <c r="J1819" s="0" t="s">
        <v>47</v>
      </c>
      <c r="K1819" s="0" t="s">
        <v>47</v>
      </c>
      <c r="L1819" s="0" t="s">
        <v>47</v>
      </c>
      <c r="M1819" s="0" t="s">
        <v>47</v>
      </c>
      <c r="N1819" s="0" t="n">
        <v>1</v>
      </c>
      <c r="O1819" s="0" t="n">
        <v>0</v>
      </c>
      <c r="P1819" s="0" t="n">
        <v>450</v>
      </c>
      <c r="Q1819" s="0" t="n">
        <v>1</v>
      </c>
      <c r="R1819" s="0" t="str">
        <f aca="false">INDEX(Lookup!$B$4:$B$18,MATCH(C1819,Lookup!$A$4:$A$18,0))</f>
        <v>India</v>
      </c>
      <c r="S1819" s="20" t="n">
        <f aca="false">INDEX(Lookup!$D$4:$D$18,MATCH(C1819,Lookup!$A$4:$A$18,0))</f>
        <v>0.012</v>
      </c>
      <c r="T1819" s="21" t="n">
        <f aca="false">ROUND(P1819*S1819,2)</f>
        <v>5.4</v>
      </c>
      <c r="U1819" s="21" t="n">
        <f aca="false">IF(T1819&lt;=10,1,IF(T1819&lt;=20,2,IF(T1819&lt;=30,3,IF(T1819&lt;=40,4,IF(T1819&lt;=50,5,IF(T1819&lt;=100,6,IF(T1819&lt;=250,7,8)))))))</f>
        <v>1</v>
      </c>
      <c r="V1819" s="21" t="n">
        <f aca="false">IF(AND(OR(Dashboard!$T$3="All",R1819=Dashboard!$T$3),OR(Dashboard!$T$4="All",D1819=Dashboard!$T$4)),1,0)</f>
        <v>1</v>
      </c>
      <c r="W1819" s="21" t="n">
        <f aca="false">IF(V1819=1,T1819+ROW()/10000000,0)</f>
        <v>5.4001819</v>
      </c>
    </row>
    <row r="1820" customFormat="false" ht="15" hidden="false" customHeight="false" outlineLevel="0" collapsed="false">
      <c r="A1820" s="0" t="n">
        <v>18492641</v>
      </c>
      <c r="B1820" s="0" t="s">
        <v>5088</v>
      </c>
      <c r="C1820" s="0" t="n">
        <v>1</v>
      </c>
      <c r="D1820" s="0" t="s">
        <v>3667</v>
      </c>
      <c r="E1820" s="0" t="s">
        <v>5089</v>
      </c>
      <c r="F1820" s="0" t="s">
        <v>5077</v>
      </c>
      <c r="G1820" s="0" t="s">
        <v>5078</v>
      </c>
      <c r="H1820" s="0" t="s">
        <v>3067</v>
      </c>
      <c r="I1820" s="0" t="s">
        <v>2123</v>
      </c>
      <c r="J1820" s="0" t="s">
        <v>47</v>
      </c>
      <c r="K1820" s="0" t="s">
        <v>47</v>
      </c>
      <c r="L1820" s="0" t="s">
        <v>47</v>
      </c>
      <c r="M1820" s="0" t="s">
        <v>47</v>
      </c>
      <c r="N1820" s="0" t="n">
        <v>1</v>
      </c>
      <c r="O1820" s="0" t="n">
        <v>2</v>
      </c>
      <c r="P1820" s="0" t="n">
        <v>300</v>
      </c>
      <c r="Q1820" s="0" t="n">
        <v>1</v>
      </c>
      <c r="R1820" s="0" t="str">
        <f aca="false">INDEX(Lookup!$B$4:$B$18,MATCH(C1820,Lookup!$A$4:$A$18,0))</f>
        <v>India</v>
      </c>
      <c r="S1820" s="20" t="n">
        <f aca="false">INDEX(Lookup!$D$4:$D$18,MATCH(C1820,Lookup!$A$4:$A$18,0))</f>
        <v>0.012</v>
      </c>
      <c r="T1820" s="21" t="n">
        <f aca="false">ROUND(P1820*S1820,2)</f>
        <v>3.6</v>
      </c>
      <c r="U1820" s="21" t="n">
        <f aca="false">IF(T1820&lt;=10,1,IF(T1820&lt;=20,2,IF(T1820&lt;=30,3,IF(T1820&lt;=40,4,IF(T1820&lt;=50,5,IF(T1820&lt;=100,6,IF(T1820&lt;=250,7,8)))))))</f>
        <v>1</v>
      </c>
      <c r="V1820" s="21" t="n">
        <f aca="false">IF(AND(OR(Dashboard!$T$3="All",R1820=Dashboard!$T$3),OR(Dashboard!$T$4="All",D1820=Dashboard!$T$4)),1,0)</f>
        <v>1</v>
      </c>
      <c r="W1820" s="21" t="n">
        <f aca="false">IF(V1820=1,T1820+ROW()/10000000,0)</f>
        <v>3.600182</v>
      </c>
    </row>
    <row r="1821" customFormat="false" ht="15" hidden="false" customHeight="false" outlineLevel="0" collapsed="false">
      <c r="A1821" s="0" t="n">
        <v>18463956</v>
      </c>
      <c r="B1821" s="0" t="s">
        <v>5090</v>
      </c>
      <c r="C1821" s="0" t="n">
        <v>1</v>
      </c>
      <c r="D1821" s="0" t="s">
        <v>3667</v>
      </c>
      <c r="E1821" s="0" t="s">
        <v>5091</v>
      </c>
      <c r="F1821" s="0" t="s">
        <v>5077</v>
      </c>
      <c r="G1821" s="0" t="s">
        <v>5078</v>
      </c>
      <c r="H1821" s="0" t="s">
        <v>2147</v>
      </c>
      <c r="I1821" s="0" t="s">
        <v>2123</v>
      </c>
      <c r="J1821" s="0" t="s">
        <v>47</v>
      </c>
      <c r="K1821" s="0" t="s">
        <v>47</v>
      </c>
      <c r="L1821" s="0" t="s">
        <v>47</v>
      </c>
      <c r="M1821" s="0" t="s">
        <v>47</v>
      </c>
      <c r="N1821" s="0" t="n">
        <v>1</v>
      </c>
      <c r="O1821" s="0" t="n">
        <v>0</v>
      </c>
      <c r="P1821" s="0" t="n">
        <v>250</v>
      </c>
      <c r="Q1821" s="0" t="n">
        <v>1</v>
      </c>
      <c r="R1821" s="0" t="str">
        <f aca="false">INDEX(Lookup!$B$4:$B$18,MATCH(C1821,Lookup!$A$4:$A$18,0))</f>
        <v>India</v>
      </c>
      <c r="S1821" s="20" t="n">
        <f aca="false">INDEX(Lookup!$D$4:$D$18,MATCH(C1821,Lookup!$A$4:$A$18,0))</f>
        <v>0.012</v>
      </c>
      <c r="T1821" s="21" t="n">
        <f aca="false">ROUND(P1821*S1821,2)</f>
        <v>3</v>
      </c>
      <c r="U1821" s="21" t="n">
        <f aca="false">IF(T1821&lt;=10,1,IF(T1821&lt;=20,2,IF(T1821&lt;=30,3,IF(T1821&lt;=40,4,IF(T1821&lt;=50,5,IF(T1821&lt;=100,6,IF(T1821&lt;=250,7,8)))))))</f>
        <v>1</v>
      </c>
      <c r="V1821" s="21" t="n">
        <f aca="false">IF(AND(OR(Dashboard!$T$3="All",R1821=Dashboard!$T$3),OR(Dashboard!$T$4="All",D1821=Dashboard!$T$4)),1,0)</f>
        <v>1</v>
      </c>
      <c r="W1821" s="21" t="n">
        <f aca="false">IF(V1821=1,T1821+ROW()/10000000,0)</f>
        <v>3.0001821</v>
      </c>
    </row>
    <row r="1822" customFormat="false" ht="15" hidden="false" customHeight="false" outlineLevel="0" collapsed="false">
      <c r="A1822" s="0" t="n">
        <v>18365988</v>
      </c>
      <c r="B1822" s="0" t="s">
        <v>3736</v>
      </c>
      <c r="C1822" s="0" t="n">
        <v>1</v>
      </c>
      <c r="D1822" s="0" t="s">
        <v>3667</v>
      </c>
      <c r="E1822" s="0" t="s">
        <v>5092</v>
      </c>
      <c r="F1822" s="0" t="s">
        <v>5093</v>
      </c>
      <c r="G1822" s="0" t="s">
        <v>5092</v>
      </c>
      <c r="H1822" s="0" t="s">
        <v>3356</v>
      </c>
      <c r="I1822" s="0" t="s">
        <v>2123</v>
      </c>
      <c r="J1822" s="0" t="s">
        <v>47</v>
      </c>
      <c r="K1822" s="0" t="s">
        <v>46</v>
      </c>
      <c r="L1822" s="0" t="s">
        <v>47</v>
      </c>
      <c r="M1822" s="0" t="s">
        <v>47</v>
      </c>
      <c r="N1822" s="0" t="n">
        <v>2</v>
      </c>
      <c r="O1822" s="0" t="n">
        <v>17</v>
      </c>
      <c r="P1822" s="0" t="n">
        <v>600</v>
      </c>
      <c r="Q1822" s="0" t="n">
        <v>3.4</v>
      </c>
      <c r="R1822" s="0" t="str">
        <f aca="false">INDEX(Lookup!$B$4:$B$18,MATCH(C1822,Lookup!$A$4:$A$18,0))</f>
        <v>India</v>
      </c>
      <c r="S1822" s="20" t="n">
        <f aca="false">INDEX(Lookup!$D$4:$D$18,MATCH(C1822,Lookup!$A$4:$A$18,0))</f>
        <v>0.012</v>
      </c>
      <c r="T1822" s="21" t="n">
        <f aca="false">ROUND(P1822*S1822,2)</f>
        <v>7.2</v>
      </c>
      <c r="U1822" s="21" t="n">
        <f aca="false">IF(T1822&lt;=10,1,IF(T1822&lt;=20,2,IF(T1822&lt;=30,3,IF(T1822&lt;=40,4,IF(T1822&lt;=50,5,IF(T1822&lt;=100,6,IF(T1822&lt;=250,7,8)))))))</f>
        <v>1</v>
      </c>
      <c r="V1822" s="21" t="n">
        <f aca="false">IF(AND(OR(Dashboard!$T$3="All",R1822=Dashboard!$T$3),OR(Dashboard!$T$4="All",D1822=Dashboard!$T$4)),1,0)</f>
        <v>1</v>
      </c>
      <c r="W1822" s="21" t="n">
        <f aca="false">IF(V1822=1,T1822+ROW()/10000000,0)</f>
        <v>7.2001822</v>
      </c>
    </row>
    <row r="1823" customFormat="false" ht="15" hidden="false" customHeight="false" outlineLevel="0" collapsed="false">
      <c r="A1823" s="0" t="n">
        <v>18463970</v>
      </c>
      <c r="B1823" s="0" t="s">
        <v>5094</v>
      </c>
      <c r="C1823" s="0" t="n">
        <v>1</v>
      </c>
      <c r="D1823" s="0" t="s">
        <v>3667</v>
      </c>
      <c r="E1823" s="0" t="s">
        <v>5095</v>
      </c>
      <c r="F1823" s="0" t="s">
        <v>5093</v>
      </c>
      <c r="G1823" s="0" t="s">
        <v>5092</v>
      </c>
      <c r="H1823" s="0" t="s">
        <v>5096</v>
      </c>
      <c r="I1823" s="0" t="s">
        <v>2123</v>
      </c>
      <c r="J1823" s="0" t="s">
        <v>46</v>
      </c>
      <c r="K1823" s="0" t="s">
        <v>46</v>
      </c>
      <c r="L1823" s="0" t="s">
        <v>47</v>
      </c>
      <c r="M1823" s="0" t="s">
        <v>47</v>
      </c>
      <c r="N1823" s="0" t="n">
        <v>3</v>
      </c>
      <c r="O1823" s="0" t="n">
        <v>8</v>
      </c>
      <c r="P1823" s="0" t="n">
        <v>1100</v>
      </c>
      <c r="Q1823" s="0" t="n">
        <v>3.3</v>
      </c>
      <c r="R1823" s="0" t="str">
        <f aca="false">INDEX(Lookup!$B$4:$B$18,MATCH(C1823,Lookup!$A$4:$A$18,0))</f>
        <v>India</v>
      </c>
      <c r="S1823" s="20" t="n">
        <f aca="false">INDEX(Lookup!$D$4:$D$18,MATCH(C1823,Lookup!$A$4:$A$18,0))</f>
        <v>0.012</v>
      </c>
      <c r="T1823" s="21" t="n">
        <f aca="false">ROUND(P1823*S1823,2)</f>
        <v>13.2</v>
      </c>
      <c r="U1823" s="21" t="n">
        <f aca="false">IF(T1823&lt;=10,1,IF(T1823&lt;=20,2,IF(T1823&lt;=30,3,IF(T1823&lt;=40,4,IF(T1823&lt;=50,5,IF(T1823&lt;=100,6,IF(T1823&lt;=250,7,8)))))))</f>
        <v>2</v>
      </c>
      <c r="V1823" s="21" t="n">
        <f aca="false">IF(AND(OR(Dashboard!$T$3="All",R1823=Dashboard!$T$3),OR(Dashboard!$T$4="All",D1823=Dashboard!$T$4)),1,0)</f>
        <v>1</v>
      </c>
      <c r="W1823" s="21" t="n">
        <f aca="false">IF(V1823=1,T1823+ROW()/10000000,0)</f>
        <v>13.2001823</v>
      </c>
    </row>
    <row r="1824" customFormat="false" ht="15" hidden="false" customHeight="false" outlineLevel="0" collapsed="false">
      <c r="A1824" s="0" t="n">
        <v>309867</v>
      </c>
      <c r="B1824" s="0" t="s">
        <v>5097</v>
      </c>
      <c r="C1824" s="0" t="n">
        <v>1</v>
      </c>
      <c r="D1824" s="0" t="s">
        <v>3667</v>
      </c>
      <c r="E1824" s="0" t="s">
        <v>5098</v>
      </c>
      <c r="F1824" s="0" t="s">
        <v>5093</v>
      </c>
      <c r="G1824" s="0" t="s">
        <v>5092</v>
      </c>
      <c r="H1824" s="0" t="s">
        <v>2147</v>
      </c>
      <c r="I1824" s="0" t="s">
        <v>2123</v>
      </c>
      <c r="J1824" s="0" t="s">
        <v>47</v>
      </c>
      <c r="K1824" s="0" t="s">
        <v>46</v>
      </c>
      <c r="L1824" s="0" t="s">
        <v>47</v>
      </c>
      <c r="M1824" s="0" t="s">
        <v>47</v>
      </c>
      <c r="N1824" s="0" t="n">
        <v>2</v>
      </c>
      <c r="O1824" s="0" t="n">
        <v>27</v>
      </c>
      <c r="P1824" s="0" t="n">
        <v>700</v>
      </c>
      <c r="Q1824" s="0" t="n">
        <v>2.9</v>
      </c>
      <c r="R1824" s="0" t="str">
        <f aca="false">INDEX(Lookup!$B$4:$B$18,MATCH(C1824,Lookup!$A$4:$A$18,0))</f>
        <v>India</v>
      </c>
      <c r="S1824" s="20" t="n">
        <f aca="false">INDEX(Lookup!$D$4:$D$18,MATCH(C1824,Lookup!$A$4:$A$18,0))</f>
        <v>0.012</v>
      </c>
      <c r="T1824" s="21" t="n">
        <f aca="false">ROUND(P1824*S1824,2)</f>
        <v>8.4</v>
      </c>
      <c r="U1824" s="21" t="n">
        <f aca="false">IF(T1824&lt;=10,1,IF(T1824&lt;=20,2,IF(T1824&lt;=30,3,IF(T1824&lt;=40,4,IF(T1824&lt;=50,5,IF(T1824&lt;=100,6,IF(T1824&lt;=250,7,8)))))))</f>
        <v>1</v>
      </c>
      <c r="V1824" s="21" t="n">
        <f aca="false">IF(AND(OR(Dashboard!$T$3="All",R1824=Dashboard!$T$3),OR(Dashboard!$T$4="All",D1824=Dashboard!$T$4)),1,0)</f>
        <v>1</v>
      </c>
      <c r="W1824" s="21" t="n">
        <f aca="false">IF(V1824=1,T1824+ROW()/10000000,0)</f>
        <v>8.4001824</v>
      </c>
    </row>
    <row r="1825" customFormat="false" ht="15" hidden="false" customHeight="false" outlineLevel="0" collapsed="false">
      <c r="A1825" s="0" t="n">
        <v>18412887</v>
      </c>
      <c r="B1825" s="0" t="s">
        <v>5099</v>
      </c>
      <c r="C1825" s="0" t="n">
        <v>1</v>
      </c>
      <c r="D1825" s="0" t="s">
        <v>3667</v>
      </c>
      <c r="E1825" s="0" t="s">
        <v>5100</v>
      </c>
      <c r="F1825" s="0" t="s">
        <v>5093</v>
      </c>
      <c r="G1825" s="0" t="s">
        <v>5092</v>
      </c>
      <c r="H1825" s="0" t="s">
        <v>2185</v>
      </c>
      <c r="I1825" s="0" t="s">
        <v>2123</v>
      </c>
      <c r="J1825" s="0" t="s">
        <v>47</v>
      </c>
      <c r="K1825" s="0" t="s">
        <v>46</v>
      </c>
      <c r="L1825" s="0" t="s">
        <v>47</v>
      </c>
      <c r="M1825" s="0" t="s">
        <v>47</v>
      </c>
      <c r="N1825" s="0" t="n">
        <v>2</v>
      </c>
      <c r="O1825" s="0" t="n">
        <v>13</v>
      </c>
      <c r="P1825" s="0" t="n">
        <v>600</v>
      </c>
      <c r="Q1825" s="0" t="n">
        <v>3</v>
      </c>
      <c r="R1825" s="0" t="str">
        <f aca="false">INDEX(Lookup!$B$4:$B$18,MATCH(C1825,Lookup!$A$4:$A$18,0))</f>
        <v>India</v>
      </c>
      <c r="S1825" s="20" t="n">
        <f aca="false">INDEX(Lookup!$D$4:$D$18,MATCH(C1825,Lookup!$A$4:$A$18,0))</f>
        <v>0.012</v>
      </c>
      <c r="T1825" s="21" t="n">
        <f aca="false">ROUND(P1825*S1825,2)</f>
        <v>7.2</v>
      </c>
      <c r="U1825" s="21" t="n">
        <f aca="false">IF(T1825&lt;=10,1,IF(T1825&lt;=20,2,IF(T1825&lt;=30,3,IF(T1825&lt;=40,4,IF(T1825&lt;=50,5,IF(T1825&lt;=100,6,IF(T1825&lt;=250,7,8)))))))</f>
        <v>1</v>
      </c>
      <c r="V1825" s="21" t="n">
        <f aca="false">IF(AND(OR(Dashboard!$T$3="All",R1825=Dashboard!$T$3),OR(Dashboard!$T$4="All",D1825=Dashboard!$T$4)),1,0)</f>
        <v>1</v>
      </c>
      <c r="W1825" s="21" t="n">
        <f aca="false">IF(V1825=1,T1825+ROW()/10000000,0)</f>
        <v>7.2001825</v>
      </c>
    </row>
    <row r="1826" customFormat="false" ht="15" hidden="false" customHeight="false" outlineLevel="0" collapsed="false">
      <c r="A1826" s="0" t="n">
        <v>18423107</v>
      </c>
      <c r="B1826" s="0" t="s">
        <v>5101</v>
      </c>
      <c r="C1826" s="0" t="n">
        <v>1</v>
      </c>
      <c r="D1826" s="0" t="s">
        <v>3667</v>
      </c>
      <c r="E1826" s="0" t="s">
        <v>5092</v>
      </c>
      <c r="F1826" s="0" t="s">
        <v>5093</v>
      </c>
      <c r="G1826" s="0" t="s">
        <v>5092</v>
      </c>
      <c r="H1826" s="0" t="s">
        <v>3392</v>
      </c>
      <c r="I1826" s="0" t="s">
        <v>2123</v>
      </c>
      <c r="J1826" s="0" t="s">
        <v>47</v>
      </c>
      <c r="K1826" s="0" t="s">
        <v>46</v>
      </c>
      <c r="L1826" s="0" t="s">
        <v>47</v>
      </c>
      <c r="M1826" s="0" t="s">
        <v>47</v>
      </c>
      <c r="N1826" s="0" t="n">
        <v>2</v>
      </c>
      <c r="O1826" s="0" t="n">
        <v>15</v>
      </c>
      <c r="P1826" s="0" t="n">
        <v>500</v>
      </c>
      <c r="Q1826" s="0" t="n">
        <v>3.3</v>
      </c>
      <c r="R1826" s="0" t="str">
        <f aca="false">INDEX(Lookup!$B$4:$B$18,MATCH(C1826,Lookup!$A$4:$A$18,0))</f>
        <v>India</v>
      </c>
      <c r="S1826" s="20" t="n">
        <f aca="false">INDEX(Lookup!$D$4:$D$18,MATCH(C1826,Lookup!$A$4:$A$18,0))</f>
        <v>0.012</v>
      </c>
      <c r="T1826" s="21" t="n">
        <f aca="false">ROUND(P1826*S1826,2)</f>
        <v>6</v>
      </c>
      <c r="U1826" s="21" t="n">
        <f aca="false">IF(T1826&lt;=10,1,IF(T1826&lt;=20,2,IF(T1826&lt;=30,3,IF(T1826&lt;=40,4,IF(T1826&lt;=50,5,IF(T1826&lt;=100,6,IF(T1826&lt;=250,7,8)))))))</f>
        <v>1</v>
      </c>
      <c r="V1826" s="21" t="n">
        <f aca="false">IF(AND(OR(Dashboard!$T$3="All",R1826=Dashboard!$T$3),OR(Dashboard!$T$4="All",D1826=Dashboard!$T$4)),1,0)</f>
        <v>1</v>
      </c>
      <c r="W1826" s="21" t="n">
        <f aca="false">IF(V1826=1,T1826+ROW()/10000000,0)</f>
        <v>6.0001826</v>
      </c>
    </row>
    <row r="1827" customFormat="false" ht="15" hidden="false" customHeight="false" outlineLevel="0" collapsed="false">
      <c r="A1827" s="0" t="n">
        <v>4121</v>
      </c>
      <c r="B1827" s="0" t="s">
        <v>3970</v>
      </c>
      <c r="C1827" s="0" t="n">
        <v>1</v>
      </c>
      <c r="D1827" s="0" t="s">
        <v>3667</v>
      </c>
      <c r="E1827" s="0" t="s">
        <v>5102</v>
      </c>
      <c r="F1827" s="0" t="s">
        <v>5093</v>
      </c>
      <c r="G1827" s="0" t="s">
        <v>5092</v>
      </c>
      <c r="H1827" s="0" t="s">
        <v>3972</v>
      </c>
      <c r="I1827" s="0" t="s">
        <v>2123</v>
      </c>
      <c r="J1827" s="0" t="s">
        <v>47</v>
      </c>
      <c r="K1827" s="0" t="s">
        <v>46</v>
      </c>
      <c r="L1827" s="0" t="s">
        <v>47</v>
      </c>
      <c r="M1827" s="0" t="s">
        <v>47</v>
      </c>
      <c r="N1827" s="0" t="n">
        <v>2</v>
      </c>
      <c r="O1827" s="0" t="n">
        <v>53</v>
      </c>
      <c r="P1827" s="0" t="n">
        <v>800</v>
      </c>
      <c r="Q1827" s="0" t="n">
        <v>2.7</v>
      </c>
      <c r="R1827" s="0" t="str">
        <f aca="false">INDEX(Lookup!$B$4:$B$18,MATCH(C1827,Lookup!$A$4:$A$18,0))</f>
        <v>India</v>
      </c>
      <c r="S1827" s="20" t="n">
        <f aca="false">INDEX(Lookup!$D$4:$D$18,MATCH(C1827,Lookup!$A$4:$A$18,0))</f>
        <v>0.012</v>
      </c>
      <c r="T1827" s="21" t="n">
        <f aca="false">ROUND(P1827*S1827,2)</f>
        <v>9.6</v>
      </c>
      <c r="U1827" s="21" t="n">
        <f aca="false">IF(T1827&lt;=10,1,IF(T1827&lt;=20,2,IF(T1827&lt;=30,3,IF(T1827&lt;=40,4,IF(T1827&lt;=50,5,IF(T1827&lt;=100,6,IF(T1827&lt;=250,7,8)))))))</f>
        <v>1</v>
      </c>
      <c r="V1827" s="21" t="n">
        <f aca="false">IF(AND(OR(Dashboard!$T$3="All",R1827=Dashboard!$T$3),OR(Dashboard!$T$4="All",D1827=Dashboard!$T$4)),1,0)</f>
        <v>1</v>
      </c>
      <c r="W1827" s="21" t="n">
        <f aca="false">IF(V1827=1,T1827+ROW()/10000000,0)</f>
        <v>9.6001827</v>
      </c>
    </row>
    <row r="1828" customFormat="false" ht="15" hidden="false" customHeight="false" outlineLevel="0" collapsed="false">
      <c r="A1828" s="0" t="n">
        <v>305072</v>
      </c>
      <c r="B1828" s="0" t="s">
        <v>5103</v>
      </c>
      <c r="C1828" s="0" t="n">
        <v>1</v>
      </c>
      <c r="D1828" s="0" t="s">
        <v>3667</v>
      </c>
      <c r="E1828" s="0" t="s">
        <v>5104</v>
      </c>
      <c r="F1828" s="0" t="s">
        <v>5093</v>
      </c>
      <c r="G1828" s="0" t="s">
        <v>5092</v>
      </c>
      <c r="H1828" s="0" t="s">
        <v>3119</v>
      </c>
      <c r="I1828" s="0" t="s">
        <v>2123</v>
      </c>
      <c r="J1828" s="0" t="s">
        <v>46</v>
      </c>
      <c r="K1828" s="0" t="s">
        <v>47</v>
      </c>
      <c r="L1828" s="0" t="s">
        <v>47</v>
      </c>
      <c r="M1828" s="0" t="s">
        <v>47</v>
      </c>
      <c r="N1828" s="0" t="n">
        <v>2</v>
      </c>
      <c r="O1828" s="0" t="n">
        <v>169</v>
      </c>
      <c r="P1828" s="0" t="n">
        <v>850</v>
      </c>
      <c r="Q1828" s="0" t="n">
        <v>3.6</v>
      </c>
      <c r="R1828" s="0" t="str">
        <f aca="false">INDEX(Lookup!$B$4:$B$18,MATCH(C1828,Lookup!$A$4:$A$18,0))</f>
        <v>India</v>
      </c>
      <c r="S1828" s="20" t="n">
        <f aca="false">INDEX(Lookup!$D$4:$D$18,MATCH(C1828,Lookup!$A$4:$A$18,0))</f>
        <v>0.012</v>
      </c>
      <c r="T1828" s="21" t="n">
        <f aca="false">ROUND(P1828*S1828,2)</f>
        <v>10.2</v>
      </c>
      <c r="U1828" s="21" t="n">
        <f aca="false">IF(T1828&lt;=10,1,IF(T1828&lt;=20,2,IF(T1828&lt;=30,3,IF(T1828&lt;=40,4,IF(T1828&lt;=50,5,IF(T1828&lt;=100,6,IF(T1828&lt;=250,7,8)))))))</f>
        <v>2</v>
      </c>
      <c r="V1828" s="21" t="n">
        <f aca="false">IF(AND(OR(Dashboard!$T$3="All",R1828=Dashboard!$T$3),OR(Dashboard!$T$4="All",D1828=Dashboard!$T$4)),1,0)</f>
        <v>1</v>
      </c>
      <c r="W1828" s="21" t="n">
        <f aca="false">IF(V1828=1,T1828+ROW()/10000000,0)</f>
        <v>10.2001828</v>
      </c>
    </row>
    <row r="1829" customFormat="false" ht="15" hidden="false" customHeight="false" outlineLevel="0" collapsed="false">
      <c r="A1829" s="0" t="n">
        <v>18421938</v>
      </c>
      <c r="B1829" s="0" t="s">
        <v>5105</v>
      </c>
      <c r="C1829" s="0" t="n">
        <v>1</v>
      </c>
      <c r="D1829" s="0" t="s">
        <v>3667</v>
      </c>
      <c r="E1829" s="0" t="s">
        <v>5106</v>
      </c>
      <c r="F1829" s="0" t="s">
        <v>5093</v>
      </c>
      <c r="G1829" s="0" t="s">
        <v>5092</v>
      </c>
      <c r="H1829" s="0" t="s">
        <v>153</v>
      </c>
      <c r="I1829" s="0" t="s">
        <v>2123</v>
      </c>
      <c r="J1829" s="0" t="s">
        <v>47</v>
      </c>
      <c r="K1829" s="0" t="s">
        <v>47</v>
      </c>
      <c r="L1829" s="0" t="s">
        <v>47</v>
      </c>
      <c r="M1829" s="0" t="s">
        <v>47</v>
      </c>
      <c r="N1829" s="0" t="n">
        <v>2</v>
      </c>
      <c r="O1829" s="0" t="n">
        <v>25</v>
      </c>
      <c r="P1829" s="0" t="n">
        <v>900</v>
      </c>
      <c r="Q1829" s="0" t="n">
        <v>3.9</v>
      </c>
      <c r="R1829" s="0" t="str">
        <f aca="false">INDEX(Lookup!$B$4:$B$18,MATCH(C1829,Lookup!$A$4:$A$18,0))</f>
        <v>India</v>
      </c>
      <c r="S1829" s="20" t="n">
        <f aca="false">INDEX(Lookup!$D$4:$D$18,MATCH(C1829,Lookup!$A$4:$A$18,0))</f>
        <v>0.012</v>
      </c>
      <c r="T1829" s="21" t="n">
        <f aca="false">ROUND(P1829*S1829,2)</f>
        <v>10.8</v>
      </c>
      <c r="U1829" s="21" t="n">
        <f aca="false">IF(T1829&lt;=10,1,IF(T1829&lt;=20,2,IF(T1829&lt;=30,3,IF(T1829&lt;=40,4,IF(T1829&lt;=50,5,IF(T1829&lt;=100,6,IF(T1829&lt;=250,7,8)))))))</f>
        <v>2</v>
      </c>
      <c r="V1829" s="21" t="n">
        <f aca="false">IF(AND(OR(Dashboard!$T$3="All",R1829=Dashboard!$T$3),OR(Dashboard!$T$4="All",D1829=Dashboard!$T$4)),1,0)</f>
        <v>1</v>
      </c>
      <c r="W1829" s="21" t="n">
        <f aca="false">IF(V1829=1,T1829+ROW()/10000000,0)</f>
        <v>10.8001829</v>
      </c>
    </row>
    <row r="1830" customFormat="false" ht="15" hidden="false" customHeight="false" outlineLevel="0" collapsed="false">
      <c r="A1830" s="0" t="n">
        <v>18481321</v>
      </c>
      <c r="B1830" s="0" t="s">
        <v>5107</v>
      </c>
      <c r="C1830" s="0" t="n">
        <v>1</v>
      </c>
      <c r="D1830" s="0" t="s">
        <v>3667</v>
      </c>
      <c r="E1830" s="0" t="s">
        <v>5108</v>
      </c>
      <c r="F1830" s="0" t="s">
        <v>5093</v>
      </c>
      <c r="G1830" s="0" t="s">
        <v>5092</v>
      </c>
      <c r="H1830" s="0" t="s">
        <v>156</v>
      </c>
      <c r="I1830" s="0" t="s">
        <v>2123</v>
      </c>
      <c r="J1830" s="0" t="s">
        <v>47</v>
      </c>
      <c r="K1830" s="0" t="s">
        <v>46</v>
      </c>
      <c r="L1830" s="0" t="s">
        <v>47</v>
      </c>
      <c r="M1830" s="0" t="s">
        <v>47</v>
      </c>
      <c r="N1830" s="0" t="n">
        <v>1</v>
      </c>
      <c r="O1830" s="0" t="n">
        <v>0</v>
      </c>
      <c r="P1830" s="0" t="n">
        <v>300</v>
      </c>
      <c r="Q1830" s="0" t="n">
        <v>1</v>
      </c>
      <c r="R1830" s="0" t="str">
        <f aca="false">INDEX(Lookup!$B$4:$B$18,MATCH(C1830,Lookup!$A$4:$A$18,0))</f>
        <v>India</v>
      </c>
      <c r="S1830" s="20" t="n">
        <f aca="false">INDEX(Lookup!$D$4:$D$18,MATCH(C1830,Lookup!$A$4:$A$18,0))</f>
        <v>0.012</v>
      </c>
      <c r="T1830" s="21" t="n">
        <f aca="false">ROUND(P1830*S1830,2)</f>
        <v>3.6</v>
      </c>
      <c r="U1830" s="21" t="n">
        <f aca="false">IF(T1830&lt;=10,1,IF(T1830&lt;=20,2,IF(T1830&lt;=30,3,IF(T1830&lt;=40,4,IF(T1830&lt;=50,5,IF(T1830&lt;=100,6,IF(T1830&lt;=250,7,8)))))))</f>
        <v>1</v>
      </c>
      <c r="V1830" s="21" t="n">
        <f aca="false">IF(AND(OR(Dashboard!$T$3="All",R1830=Dashboard!$T$3),OR(Dashboard!$T$4="All",D1830=Dashboard!$T$4)),1,0)</f>
        <v>1</v>
      </c>
      <c r="W1830" s="21" t="n">
        <f aca="false">IF(V1830=1,T1830+ROW()/10000000,0)</f>
        <v>3.600183</v>
      </c>
    </row>
    <row r="1831" customFormat="false" ht="15" hidden="false" customHeight="false" outlineLevel="0" collapsed="false">
      <c r="A1831" s="0" t="n">
        <v>18489829</v>
      </c>
      <c r="B1831" s="0" t="s">
        <v>5109</v>
      </c>
      <c r="C1831" s="0" t="n">
        <v>1</v>
      </c>
      <c r="D1831" s="0" t="s">
        <v>3667</v>
      </c>
      <c r="E1831" s="0" t="s">
        <v>5110</v>
      </c>
      <c r="F1831" s="0" t="s">
        <v>5093</v>
      </c>
      <c r="G1831" s="0" t="s">
        <v>5092</v>
      </c>
      <c r="H1831" s="0" t="s">
        <v>5111</v>
      </c>
      <c r="I1831" s="0" t="s">
        <v>2123</v>
      </c>
      <c r="J1831" s="0" t="s">
        <v>47</v>
      </c>
      <c r="K1831" s="0" t="s">
        <v>47</v>
      </c>
      <c r="L1831" s="0" t="s">
        <v>47</v>
      </c>
      <c r="M1831" s="0" t="s">
        <v>47</v>
      </c>
      <c r="N1831" s="0" t="n">
        <v>1</v>
      </c>
      <c r="O1831" s="0" t="n">
        <v>0</v>
      </c>
      <c r="P1831" s="0" t="n">
        <v>250</v>
      </c>
      <c r="Q1831" s="0" t="n">
        <v>1</v>
      </c>
      <c r="R1831" s="0" t="str">
        <f aca="false">INDEX(Lookup!$B$4:$B$18,MATCH(C1831,Lookup!$A$4:$A$18,0))</f>
        <v>India</v>
      </c>
      <c r="S1831" s="20" t="n">
        <f aca="false">INDEX(Lookup!$D$4:$D$18,MATCH(C1831,Lookup!$A$4:$A$18,0))</f>
        <v>0.012</v>
      </c>
      <c r="T1831" s="21" t="n">
        <f aca="false">ROUND(P1831*S1831,2)</f>
        <v>3</v>
      </c>
      <c r="U1831" s="21" t="n">
        <f aca="false">IF(T1831&lt;=10,1,IF(T1831&lt;=20,2,IF(T1831&lt;=30,3,IF(T1831&lt;=40,4,IF(T1831&lt;=50,5,IF(T1831&lt;=100,6,IF(T1831&lt;=250,7,8)))))))</f>
        <v>1</v>
      </c>
      <c r="V1831" s="21" t="n">
        <f aca="false">IF(AND(OR(Dashboard!$T$3="All",R1831=Dashboard!$T$3),OR(Dashboard!$T$4="All",D1831=Dashboard!$T$4)),1,0)</f>
        <v>1</v>
      </c>
      <c r="W1831" s="21" t="n">
        <f aca="false">IF(V1831=1,T1831+ROW()/10000000,0)</f>
        <v>3.0001831</v>
      </c>
    </row>
    <row r="1832" customFormat="false" ht="15" hidden="false" customHeight="false" outlineLevel="0" collapsed="false">
      <c r="A1832" s="0" t="n">
        <v>18414487</v>
      </c>
      <c r="B1832" s="0" t="s">
        <v>5112</v>
      </c>
      <c r="C1832" s="0" t="n">
        <v>1</v>
      </c>
      <c r="D1832" s="0" t="s">
        <v>3667</v>
      </c>
      <c r="E1832" s="0" t="s">
        <v>5092</v>
      </c>
      <c r="F1832" s="0" t="s">
        <v>5093</v>
      </c>
      <c r="G1832" s="0" t="s">
        <v>5092</v>
      </c>
      <c r="H1832" s="0" t="s">
        <v>5113</v>
      </c>
      <c r="I1832" s="0" t="s">
        <v>2123</v>
      </c>
      <c r="J1832" s="0" t="s">
        <v>47</v>
      </c>
      <c r="K1832" s="0" t="s">
        <v>46</v>
      </c>
      <c r="L1832" s="0" t="s">
        <v>47</v>
      </c>
      <c r="M1832" s="0" t="s">
        <v>47</v>
      </c>
      <c r="N1832" s="0" t="n">
        <v>1</v>
      </c>
      <c r="O1832" s="0" t="n">
        <v>3</v>
      </c>
      <c r="P1832" s="0" t="n">
        <v>200</v>
      </c>
      <c r="Q1832" s="0" t="n">
        <v>1</v>
      </c>
      <c r="R1832" s="0" t="str">
        <f aca="false">INDEX(Lookup!$B$4:$B$18,MATCH(C1832,Lookup!$A$4:$A$18,0))</f>
        <v>India</v>
      </c>
      <c r="S1832" s="20" t="n">
        <f aca="false">INDEX(Lookup!$D$4:$D$18,MATCH(C1832,Lookup!$A$4:$A$18,0))</f>
        <v>0.012</v>
      </c>
      <c r="T1832" s="21" t="n">
        <f aca="false">ROUND(P1832*S1832,2)</f>
        <v>2.4</v>
      </c>
      <c r="U1832" s="21" t="n">
        <f aca="false">IF(T1832&lt;=10,1,IF(T1832&lt;=20,2,IF(T1832&lt;=30,3,IF(T1832&lt;=40,4,IF(T1832&lt;=50,5,IF(T1832&lt;=100,6,IF(T1832&lt;=250,7,8)))))))</f>
        <v>1</v>
      </c>
      <c r="V1832" s="21" t="n">
        <f aca="false">IF(AND(OR(Dashboard!$T$3="All",R1832=Dashboard!$T$3),OR(Dashboard!$T$4="All",D1832=Dashboard!$T$4)),1,0)</f>
        <v>1</v>
      </c>
      <c r="W1832" s="21" t="n">
        <f aca="false">IF(V1832=1,T1832+ROW()/10000000,0)</f>
        <v>2.4001832</v>
      </c>
    </row>
    <row r="1833" customFormat="false" ht="15" hidden="false" customHeight="false" outlineLevel="0" collapsed="false">
      <c r="A1833" s="0" t="n">
        <v>18449656</v>
      </c>
      <c r="B1833" s="0" t="s">
        <v>5114</v>
      </c>
      <c r="C1833" s="0" t="n">
        <v>1</v>
      </c>
      <c r="D1833" s="0" t="s">
        <v>3667</v>
      </c>
      <c r="E1833" s="0" t="s">
        <v>5115</v>
      </c>
      <c r="F1833" s="0" t="s">
        <v>5093</v>
      </c>
      <c r="G1833" s="0" t="s">
        <v>5092</v>
      </c>
      <c r="H1833" s="0" t="s">
        <v>2662</v>
      </c>
      <c r="I1833" s="0" t="s">
        <v>2123</v>
      </c>
      <c r="J1833" s="0" t="s">
        <v>47</v>
      </c>
      <c r="K1833" s="0" t="s">
        <v>47</v>
      </c>
      <c r="L1833" s="0" t="s">
        <v>47</v>
      </c>
      <c r="M1833" s="0" t="s">
        <v>47</v>
      </c>
      <c r="N1833" s="0" t="n">
        <v>2</v>
      </c>
      <c r="O1833" s="0" t="n">
        <v>2</v>
      </c>
      <c r="P1833" s="0" t="n">
        <v>550</v>
      </c>
      <c r="Q1833" s="0" t="n">
        <v>1</v>
      </c>
      <c r="R1833" s="0" t="str">
        <f aca="false">INDEX(Lookup!$B$4:$B$18,MATCH(C1833,Lookup!$A$4:$A$18,0))</f>
        <v>India</v>
      </c>
      <c r="S1833" s="20" t="n">
        <f aca="false">INDEX(Lookup!$D$4:$D$18,MATCH(C1833,Lookup!$A$4:$A$18,0))</f>
        <v>0.012</v>
      </c>
      <c r="T1833" s="21" t="n">
        <f aca="false">ROUND(P1833*S1833,2)</f>
        <v>6.6</v>
      </c>
      <c r="U1833" s="21" t="n">
        <f aca="false">IF(T1833&lt;=10,1,IF(T1833&lt;=20,2,IF(T1833&lt;=30,3,IF(T1833&lt;=40,4,IF(T1833&lt;=50,5,IF(T1833&lt;=100,6,IF(T1833&lt;=250,7,8)))))))</f>
        <v>1</v>
      </c>
      <c r="V1833" s="21" t="n">
        <f aca="false">IF(AND(OR(Dashboard!$T$3="All",R1833=Dashboard!$T$3),OR(Dashboard!$T$4="All",D1833=Dashboard!$T$4)),1,0)</f>
        <v>1</v>
      </c>
      <c r="W1833" s="21" t="n">
        <f aca="false">IF(V1833=1,T1833+ROW()/10000000,0)</f>
        <v>6.6001833</v>
      </c>
    </row>
    <row r="1834" customFormat="false" ht="15" hidden="false" customHeight="false" outlineLevel="0" collapsed="false">
      <c r="A1834" s="0" t="n">
        <v>313105</v>
      </c>
      <c r="B1834" s="0" t="s">
        <v>5116</v>
      </c>
      <c r="C1834" s="0" t="n">
        <v>1</v>
      </c>
      <c r="D1834" s="0" t="s">
        <v>3667</v>
      </c>
      <c r="E1834" s="0" t="s">
        <v>5117</v>
      </c>
      <c r="F1834" s="0" t="s">
        <v>3286</v>
      </c>
      <c r="G1834" s="0" t="s">
        <v>5118</v>
      </c>
      <c r="H1834" s="0" t="s">
        <v>2288</v>
      </c>
      <c r="I1834" s="0" t="s">
        <v>2123</v>
      </c>
      <c r="J1834" s="0" t="s">
        <v>46</v>
      </c>
      <c r="K1834" s="0" t="s">
        <v>47</v>
      </c>
      <c r="L1834" s="0" t="s">
        <v>47</v>
      </c>
      <c r="M1834" s="0" t="s">
        <v>47</v>
      </c>
      <c r="N1834" s="0" t="n">
        <v>2</v>
      </c>
      <c r="O1834" s="0" t="n">
        <v>88</v>
      </c>
      <c r="P1834" s="0" t="n">
        <v>900</v>
      </c>
      <c r="Q1834" s="0" t="n">
        <v>3.3</v>
      </c>
      <c r="R1834" s="0" t="str">
        <f aca="false">INDEX(Lookup!$B$4:$B$18,MATCH(C1834,Lookup!$A$4:$A$18,0))</f>
        <v>India</v>
      </c>
      <c r="S1834" s="20" t="n">
        <f aca="false">INDEX(Lookup!$D$4:$D$18,MATCH(C1834,Lookup!$A$4:$A$18,0))</f>
        <v>0.012</v>
      </c>
      <c r="T1834" s="21" t="n">
        <f aca="false">ROUND(P1834*S1834,2)</f>
        <v>10.8</v>
      </c>
      <c r="U1834" s="21" t="n">
        <f aca="false">IF(T1834&lt;=10,1,IF(T1834&lt;=20,2,IF(T1834&lt;=30,3,IF(T1834&lt;=40,4,IF(T1834&lt;=50,5,IF(T1834&lt;=100,6,IF(T1834&lt;=250,7,8)))))))</f>
        <v>2</v>
      </c>
      <c r="V1834" s="21" t="n">
        <f aca="false">IF(AND(OR(Dashboard!$T$3="All",R1834=Dashboard!$T$3),OR(Dashboard!$T$4="All",D1834=Dashboard!$T$4)),1,0)</f>
        <v>1</v>
      </c>
      <c r="W1834" s="21" t="n">
        <f aca="false">IF(V1834=1,T1834+ROW()/10000000,0)</f>
        <v>10.8001834</v>
      </c>
    </row>
    <row r="1835" customFormat="false" ht="15" hidden="false" customHeight="false" outlineLevel="0" collapsed="false">
      <c r="A1835" s="0" t="n">
        <v>300772</v>
      </c>
      <c r="B1835" s="0" t="s">
        <v>2663</v>
      </c>
      <c r="C1835" s="0" t="n">
        <v>1</v>
      </c>
      <c r="D1835" s="0" t="s">
        <v>3667</v>
      </c>
      <c r="E1835" s="0" t="s">
        <v>5119</v>
      </c>
      <c r="F1835" s="0" t="s">
        <v>3286</v>
      </c>
      <c r="G1835" s="0" t="s">
        <v>5118</v>
      </c>
      <c r="H1835" s="0" t="s">
        <v>69</v>
      </c>
      <c r="I1835" s="0" t="s">
        <v>2123</v>
      </c>
      <c r="J1835" s="0" t="s">
        <v>46</v>
      </c>
      <c r="K1835" s="0" t="s">
        <v>47</v>
      </c>
      <c r="L1835" s="0" t="s">
        <v>47</v>
      </c>
      <c r="M1835" s="0" t="s">
        <v>47</v>
      </c>
      <c r="N1835" s="0" t="n">
        <v>3</v>
      </c>
      <c r="O1835" s="0" t="n">
        <v>563</v>
      </c>
      <c r="P1835" s="0" t="n">
        <v>1800</v>
      </c>
      <c r="Q1835" s="0" t="n">
        <v>3.3</v>
      </c>
      <c r="R1835" s="0" t="str">
        <f aca="false">INDEX(Lookup!$B$4:$B$18,MATCH(C1835,Lookup!$A$4:$A$18,0))</f>
        <v>India</v>
      </c>
      <c r="S1835" s="20" t="n">
        <f aca="false">INDEX(Lookup!$D$4:$D$18,MATCH(C1835,Lookup!$A$4:$A$18,0))</f>
        <v>0.012</v>
      </c>
      <c r="T1835" s="21" t="n">
        <f aca="false">ROUND(P1835*S1835,2)</f>
        <v>21.6</v>
      </c>
      <c r="U1835" s="21" t="n">
        <f aca="false">IF(T1835&lt;=10,1,IF(T1835&lt;=20,2,IF(T1835&lt;=30,3,IF(T1835&lt;=40,4,IF(T1835&lt;=50,5,IF(T1835&lt;=100,6,IF(T1835&lt;=250,7,8)))))))</f>
        <v>3</v>
      </c>
      <c r="V1835" s="21" t="n">
        <f aca="false">IF(AND(OR(Dashboard!$T$3="All",R1835=Dashboard!$T$3),OR(Dashboard!$T$4="All",D1835=Dashboard!$T$4)),1,0)</f>
        <v>1</v>
      </c>
      <c r="W1835" s="21" t="n">
        <f aca="false">IF(V1835=1,T1835+ROW()/10000000,0)</f>
        <v>21.6001835</v>
      </c>
    </row>
    <row r="1836" customFormat="false" ht="15" hidden="false" customHeight="false" outlineLevel="0" collapsed="false">
      <c r="A1836" s="0" t="n">
        <v>836</v>
      </c>
      <c r="B1836" s="0" t="s">
        <v>2177</v>
      </c>
      <c r="C1836" s="0" t="n">
        <v>1</v>
      </c>
      <c r="D1836" s="0" t="s">
        <v>3667</v>
      </c>
      <c r="E1836" s="0" t="s">
        <v>5120</v>
      </c>
      <c r="F1836" s="0" t="s">
        <v>3286</v>
      </c>
      <c r="G1836" s="0" t="s">
        <v>5118</v>
      </c>
      <c r="H1836" s="0" t="s">
        <v>2122</v>
      </c>
      <c r="I1836" s="0" t="s">
        <v>2123</v>
      </c>
      <c r="J1836" s="0" t="s">
        <v>47</v>
      </c>
      <c r="K1836" s="0" t="s">
        <v>46</v>
      </c>
      <c r="L1836" s="0" t="s">
        <v>47</v>
      </c>
      <c r="M1836" s="0" t="s">
        <v>47</v>
      </c>
      <c r="N1836" s="0" t="n">
        <v>2</v>
      </c>
      <c r="O1836" s="0" t="n">
        <v>1022</v>
      </c>
      <c r="P1836" s="0" t="n">
        <v>800</v>
      </c>
      <c r="Q1836" s="0" t="n">
        <v>3.4</v>
      </c>
      <c r="R1836" s="0" t="str">
        <f aca="false">INDEX(Lookup!$B$4:$B$18,MATCH(C1836,Lookup!$A$4:$A$18,0))</f>
        <v>India</v>
      </c>
      <c r="S1836" s="20" t="n">
        <f aca="false">INDEX(Lookup!$D$4:$D$18,MATCH(C1836,Lookup!$A$4:$A$18,0))</f>
        <v>0.012</v>
      </c>
      <c r="T1836" s="21" t="n">
        <f aca="false">ROUND(P1836*S1836,2)</f>
        <v>9.6</v>
      </c>
      <c r="U1836" s="21" t="n">
        <f aca="false">IF(T1836&lt;=10,1,IF(T1836&lt;=20,2,IF(T1836&lt;=30,3,IF(T1836&lt;=40,4,IF(T1836&lt;=50,5,IF(T1836&lt;=100,6,IF(T1836&lt;=250,7,8)))))))</f>
        <v>1</v>
      </c>
      <c r="V1836" s="21" t="n">
        <f aca="false">IF(AND(OR(Dashboard!$T$3="All",R1836=Dashboard!$T$3),OR(Dashboard!$T$4="All",D1836=Dashboard!$T$4)),1,0)</f>
        <v>1</v>
      </c>
      <c r="W1836" s="21" t="n">
        <f aca="false">IF(V1836=1,T1836+ROW()/10000000,0)</f>
        <v>9.6001836</v>
      </c>
    </row>
    <row r="1837" customFormat="false" ht="15" hidden="false" customHeight="false" outlineLevel="0" collapsed="false">
      <c r="A1837" s="0" t="n">
        <v>3606</v>
      </c>
      <c r="B1837" s="0" t="s">
        <v>2321</v>
      </c>
      <c r="C1837" s="0" t="n">
        <v>1</v>
      </c>
      <c r="D1837" s="0" t="s">
        <v>3667</v>
      </c>
      <c r="E1837" s="0" t="s">
        <v>5121</v>
      </c>
      <c r="F1837" s="0" t="s">
        <v>3286</v>
      </c>
      <c r="G1837" s="0" t="s">
        <v>5118</v>
      </c>
      <c r="H1837" s="0" t="s">
        <v>2860</v>
      </c>
      <c r="I1837" s="0" t="s">
        <v>2123</v>
      </c>
      <c r="J1837" s="0" t="s">
        <v>47</v>
      </c>
      <c r="K1837" s="0" t="s">
        <v>47</v>
      </c>
      <c r="L1837" s="0" t="s">
        <v>47</v>
      </c>
      <c r="M1837" s="0" t="s">
        <v>47</v>
      </c>
      <c r="N1837" s="0" t="n">
        <v>2</v>
      </c>
      <c r="O1837" s="0" t="n">
        <v>235</v>
      </c>
      <c r="P1837" s="0" t="n">
        <v>600</v>
      </c>
      <c r="Q1837" s="0" t="n">
        <v>2.7</v>
      </c>
      <c r="R1837" s="0" t="str">
        <f aca="false">INDEX(Lookup!$B$4:$B$18,MATCH(C1837,Lookup!$A$4:$A$18,0))</f>
        <v>India</v>
      </c>
      <c r="S1837" s="20" t="n">
        <f aca="false">INDEX(Lookup!$D$4:$D$18,MATCH(C1837,Lookup!$A$4:$A$18,0))</f>
        <v>0.012</v>
      </c>
      <c r="T1837" s="21" t="n">
        <f aca="false">ROUND(P1837*S1837,2)</f>
        <v>7.2</v>
      </c>
      <c r="U1837" s="21" t="n">
        <f aca="false">IF(T1837&lt;=10,1,IF(T1837&lt;=20,2,IF(T1837&lt;=30,3,IF(T1837&lt;=40,4,IF(T1837&lt;=50,5,IF(T1837&lt;=100,6,IF(T1837&lt;=250,7,8)))))))</f>
        <v>1</v>
      </c>
      <c r="V1837" s="21" t="n">
        <f aca="false">IF(AND(OR(Dashboard!$T$3="All",R1837=Dashboard!$T$3),OR(Dashboard!$T$4="All",D1837=Dashboard!$T$4)),1,0)</f>
        <v>1</v>
      </c>
      <c r="W1837" s="21" t="n">
        <f aca="false">IF(V1837=1,T1837+ROW()/10000000,0)</f>
        <v>7.2001837</v>
      </c>
    </row>
    <row r="1838" customFormat="false" ht="15" hidden="false" customHeight="false" outlineLevel="0" collapsed="false">
      <c r="A1838" s="0" t="n">
        <v>305996</v>
      </c>
      <c r="B1838" s="0" t="s">
        <v>5122</v>
      </c>
      <c r="C1838" s="0" t="n">
        <v>1</v>
      </c>
      <c r="D1838" s="0" t="s">
        <v>3667</v>
      </c>
      <c r="E1838" s="0" t="s">
        <v>5123</v>
      </c>
      <c r="F1838" s="0" t="s">
        <v>3286</v>
      </c>
      <c r="G1838" s="0" t="s">
        <v>5118</v>
      </c>
      <c r="H1838" s="0" t="s">
        <v>2122</v>
      </c>
      <c r="I1838" s="0" t="s">
        <v>2123</v>
      </c>
      <c r="J1838" s="0" t="s">
        <v>46</v>
      </c>
      <c r="K1838" s="0" t="s">
        <v>46</v>
      </c>
      <c r="L1838" s="0" t="s">
        <v>47</v>
      </c>
      <c r="M1838" s="0" t="s">
        <v>47</v>
      </c>
      <c r="N1838" s="0" t="n">
        <v>3</v>
      </c>
      <c r="O1838" s="0" t="n">
        <v>586</v>
      </c>
      <c r="P1838" s="0" t="n">
        <v>1400</v>
      </c>
      <c r="Q1838" s="0" t="n">
        <v>3.3</v>
      </c>
      <c r="R1838" s="0" t="str">
        <f aca="false">INDEX(Lookup!$B$4:$B$18,MATCH(C1838,Lookup!$A$4:$A$18,0))</f>
        <v>India</v>
      </c>
      <c r="S1838" s="20" t="n">
        <f aca="false">INDEX(Lookup!$D$4:$D$18,MATCH(C1838,Lookup!$A$4:$A$18,0))</f>
        <v>0.012</v>
      </c>
      <c r="T1838" s="21" t="n">
        <f aca="false">ROUND(P1838*S1838,2)</f>
        <v>16.8</v>
      </c>
      <c r="U1838" s="21" t="n">
        <f aca="false">IF(T1838&lt;=10,1,IF(T1838&lt;=20,2,IF(T1838&lt;=30,3,IF(T1838&lt;=40,4,IF(T1838&lt;=50,5,IF(T1838&lt;=100,6,IF(T1838&lt;=250,7,8)))))))</f>
        <v>2</v>
      </c>
      <c r="V1838" s="21" t="n">
        <f aca="false">IF(AND(OR(Dashboard!$T$3="All",R1838=Dashboard!$T$3),OR(Dashboard!$T$4="All",D1838=Dashboard!$T$4)),1,0)</f>
        <v>1</v>
      </c>
      <c r="W1838" s="21" t="n">
        <f aca="false">IF(V1838=1,T1838+ROW()/10000000,0)</f>
        <v>16.8001838</v>
      </c>
    </row>
    <row r="1839" customFormat="false" ht="15" hidden="false" customHeight="false" outlineLevel="0" collapsed="false">
      <c r="A1839" s="0" t="n">
        <v>18418247</v>
      </c>
      <c r="B1839" s="0" t="s">
        <v>5124</v>
      </c>
      <c r="C1839" s="0" t="n">
        <v>1</v>
      </c>
      <c r="D1839" s="0" t="s">
        <v>3667</v>
      </c>
      <c r="E1839" s="0" t="s">
        <v>5125</v>
      </c>
      <c r="F1839" s="0" t="s">
        <v>3286</v>
      </c>
      <c r="G1839" s="0" t="s">
        <v>5118</v>
      </c>
      <c r="H1839" s="0" t="s">
        <v>5126</v>
      </c>
      <c r="I1839" s="0" t="s">
        <v>2123</v>
      </c>
      <c r="J1839" s="0" t="s">
        <v>46</v>
      </c>
      <c r="K1839" s="0" t="s">
        <v>47</v>
      </c>
      <c r="L1839" s="0" t="s">
        <v>47</v>
      </c>
      <c r="M1839" s="0" t="s">
        <v>47</v>
      </c>
      <c r="N1839" s="0" t="n">
        <v>3</v>
      </c>
      <c r="O1839" s="0" t="n">
        <v>69</v>
      </c>
      <c r="P1839" s="0" t="n">
        <v>1200</v>
      </c>
      <c r="Q1839" s="0" t="n">
        <v>4.7</v>
      </c>
      <c r="R1839" s="0" t="str">
        <f aca="false">INDEX(Lookup!$B$4:$B$18,MATCH(C1839,Lookup!$A$4:$A$18,0))</f>
        <v>India</v>
      </c>
      <c r="S1839" s="20" t="n">
        <f aca="false">INDEX(Lookup!$D$4:$D$18,MATCH(C1839,Lookup!$A$4:$A$18,0))</f>
        <v>0.012</v>
      </c>
      <c r="T1839" s="21" t="n">
        <f aca="false">ROUND(P1839*S1839,2)</f>
        <v>14.4</v>
      </c>
      <c r="U1839" s="21" t="n">
        <f aca="false">IF(T1839&lt;=10,1,IF(T1839&lt;=20,2,IF(T1839&lt;=30,3,IF(T1839&lt;=40,4,IF(T1839&lt;=50,5,IF(T1839&lt;=100,6,IF(T1839&lt;=250,7,8)))))))</f>
        <v>2</v>
      </c>
      <c r="V1839" s="21" t="n">
        <f aca="false">IF(AND(OR(Dashboard!$T$3="All",R1839=Dashboard!$T$3),OR(Dashboard!$T$4="All",D1839=Dashboard!$T$4)),1,0)</f>
        <v>1</v>
      </c>
      <c r="W1839" s="21" t="n">
        <f aca="false">IF(V1839=1,T1839+ROW()/10000000,0)</f>
        <v>14.4001839</v>
      </c>
    </row>
    <row r="1840" customFormat="false" ht="15" hidden="false" customHeight="false" outlineLevel="0" collapsed="false">
      <c r="A1840" s="0" t="n">
        <v>18365987</v>
      </c>
      <c r="B1840" s="0" t="s">
        <v>5127</v>
      </c>
      <c r="C1840" s="0" t="n">
        <v>1</v>
      </c>
      <c r="D1840" s="0" t="s">
        <v>3667</v>
      </c>
      <c r="E1840" s="0" t="s">
        <v>5128</v>
      </c>
      <c r="F1840" s="0" t="s">
        <v>3286</v>
      </c>
      <c r="G1840" s="0" t="s">
        <v>5118</v>
      </c>
      <c r="H1840" s="0" t="s">
        <v>3767</v>
      </c>
      <c r="I1840" s="0" t="s">
        <v>2123</v>
      </c>
      <c r="J1840" s="0" t="s">
        <v>46</v>
      </c>
      <c r="K1840" s="0" t="s">
        <v>47</v>
      </c>
      <c r="L1840" s="0" t="s">
        <v>47</v>
      </c>
      <c r="M1840" s="0" t="s">
        <v>47</v>
      </c>
      <c r="N1840" s="0" t="n">
        <v>3</v>
      </c>
      <c r="O1840" s="0" t="n">
        <v>245</v>
      </c>
      <c r="P1840" s="0" t="n">
        <v>1500</v>
      </c>
      <c r="Q1840" s="0" t="n">
        <v>4.8</v>
      </c>
      <c r="R1840" s="0" t="str">
        <f aca="false">INDEX(Lookup!$B$4:$B$18,MATCH(C1840,Lookup!$A$4:$A$18,0))</f>
        <v>India</v>
      </c>
      <c r="S1840" s="20" t="n">
        <f aca="false">INDEX(Lookup!$D$4:$D$18,MATCH(C1840,Lookup!$A$4:$A$18,0))</f>
        <v>0.012</v>
      </c>
      <c r="T1840" s="21" t="n">
        <f aca="false">ROUND(P1840*S1840,2)</f>
        <v>18</v>
      </c>
      <c r="U1840" s="21" t="n">
        <f aca="false">IF(T1840&lt;=10,1,IF(T1840&lt;=20,2,IF(T1840&lt;=30,3,IF(T1840&lt;=40,4,IF(T1840&lt;=50,5,IF(T1840&lt;=100,6,IF(T1840&lt;=250,7,8)))))))</f>
        <v>2</v>
      </c>
      <c r="V1840" s="21" t="n">
        <f aca="false">IF(AND(OR(Dashboard!$T$3="All",R1840=Dashboard!$T$3),OR(Dashboard!$T$4="All",D1840=Dashboard!$T$4)),1,0)</f>
        <v>1</v>
      </c>
      <c r="W1840" s="21" t="n">
        <f aca="false">IF(V1840=1,T1840+ROW()/10000000,0)</f>
        <v>18.000184</v>
      </c>
    </row>
    <row r="1841" customFormat="false" ht="15" hidden="false" customHeight="false" outlineLevel="0" collapsed="false">
      <c r="A1841" s="0" t="n">
        <v>18337894</v>
      </c>
      <c r="B1841" s="0" t="s">
        <v>5129</v>
      </c>
      <c r="C1841" s="0" t="n">
        <v>1</v>
      </c>
      <c r="D1841" s="0" t="s">
        <v>3667</v>
      </c>
      <c r="E1841" s="0" t="s">
        <v>5130</v>
      </c>
      <c r="F1841" s="0" t="s">
        <v>3286</v>
      </c>
      <c r="G1841" s="0" t="s">
        <v>5118</v>
      </c>
      <c r="H1841" s="0" t="s">
        <v>5131</v>
      </c>
      <c r="I1841" s="0" t="s">
        <v>2123</v>
      </c>
      <c r="J1841" s="0" t="s">
        <v>46</v>
      </c>
      <c r="K1841" s="0" t="s">
        <v>47</v>
      </c>
      <c r="L1841" s="0" t="s">
        <v>47</v>
      </c>
      <c r="M1841" s="0" t="s">
        <v>47</v>
      </c>
      <c r="N1841" s="0" t="n">
        <v>3</v>
      </c>
      <c r="O1841" s="0" t="n">
        <v>1478</v>
      </c>
      <c r="P1841" s="0" t="n">
        <v>1500</v>
      </c>
      <c r="Q1841" s="0" t="n">
        <v>4.8</v>
      </c>
      <c r="R1841" s="0" t="str">
        <f aca="false">INDEX(Lookup!$B$4:$B$18,MATCH(C1841,Lookup!$A$4:$A$18,0))</f>
        <v>India</v>
      </c>
      <c r="S1841" s="20" t="n">
        <f aca="false">INDEX(Lookup!$D$4:$D$18,MATCH(C1841,Lookup!$A$4:$A$18,0))</f>
        <v>0.012</v>
      </c>
      <c r="T1841" s="21" t="n">
        <f aca="false">ROUND(P1841*S1841,2)</f>
        <v>18</v>
      </c>
      <c r="U1841" s="21" t="n">
        <f aca="false">IF(T1841&lt;=10,1,IF(T1841&lt;=20,2,IF(T1841&lt;=30,3,IF(T1841&lt;=40,4,IF(T1841&lt;=50,5,IF(T1841&lt;=100,6,IF(T1841&lt;=250,7,8)))))))</f>
        <v>2</v>
      </c>
      <c r="V1841" s="21" t="n">
        <f aca="false">IF(AND(OR(Dashboard!$T$3="All",R1841=Dashboard!$T$3),OR(Dashboard!$T$4="All",D1841=Dashboard!$T$4)),1,0)</f>
        <v>1</v>
      </c>
      <c r="W1841" s="21" t="n">
        <f aca="false">IF(V1841=1,T1841+ROW()/10000000,0)</f>
        <v>18.0001841</v>
      </c>
    </row>
    <row r="1842" customFormat="false" ht="15" hidden="false" customHeight="false" outlineLevel="0" collapsed="false">
      <c r="A1842" s="0" t="n">
        <v>4398</v>
      </c>
      <c r="B1842" s="0" t="s">
        <v>5132</v>
      </c>
      <c r="C1842" s="0" t="n">
        <v>1</v>
      </c>
      <c r="D1842" s="0" t="s">
        <v>3667</v>
      </c>
      <c r="E1842" s="0" t="s">
        <v>5133</v>
      </c>
      <c r="F1842" s="0" t="s">
        <v>3286</v>
      </c>
      <c r="G1842" s="0" t="s">
        <v>5118</v>
      </c>
      <c r="H1842" s="0" t="s">
        <v>5134</v>
      </c>
      <c r="I1842" s="0" t="s">
        <v>2123</v>
      </c>
      <c r="J1842" s="0" t="s">
        <v>46</v>
      </c>
      <c r="K1842" s="0" t="s">
        <v>46</v>
      </c>
      <c r="L1842" s="0" t="s">
        <v>47</v>
      </c>
      <c r="M1842" s="0" t="s">
        <v>47</v>
      </c>
      <c r="N1842" s="0" t="n">
        <v>4</v>
      </c>
      <c r="O1842" s="0" t="n">
        <v>1365</v>
      </c>
      <c r="P1842" s="0" t="n">
        <v>2000</v>
      </c>
      <c r="Q1842" s="0" t="n">
        <v>3.9</v>
      </c>
      <c r="R1842" s="0" t="str">
        <f aca="false">INDEX(Lookup!$B$4:$B$18,MATCH(C1842,Lookup!$A$4:$A$18,0))</f>
        <v>India</v>
      </c>
      <c r="S1842" s="20" t="n">
        <f aca="false">INDEX(Lookup!$D$4:$D$18,MATCH(C1842,Lookup!$A$4:$A$18,0))</f>
        <v>0.012</v>
      </c>
      <c r="T1842" s="21" t="n">
        <f aca="false">ROUND(P1842*S1842,2)</f>
        <v>24</v>
      </c>
      <c r="U1842" s="21" t="n">
        <f aca="false">IF(T1842&lt;=10,1,IF(T1842&lt;=20,2,IF(T1842&lt;=30,3,IF(T1842&lt;=40,4,IF(T1842&lt;=50,5,IF(T1842&lt;=100,6,IF(T1842&lt;=250,7,8)))))))</f>
        <v>3</v>
      </c>
      <c r="V1842" s="21" t="n">
        <f aca="false">IF(AND(OR(Dashboard!$T$3="All",R1842=Dashboard!$T$3),OR(Dashboard!$T$4="All",D1842=Dashboard!$T$4)),1,0)</f>
        <v>1</v>
      </c>
      <c r="W1842" s="21" t="n">
        <f aca="false">IF(V1842=1,T1842+ROW()/10000000,0)</f>
        <v>24.0001842</v>
      </c>
    </row>
    <row r="1843" customFormat="false" ht="15" hidden="false" customHeight="false" outlineLevel="0" collapsed="false">
      <c r="A1843" s="0" t="n">
        <v>18336483</v>
      </c>
      <c r="B1843" s="0" t="s">
        <v>5135</v>
      </c>
      <c r="C1843" s="0" t="n">
        <v>1</v>
      </c>
      <c r="D1843" s="0" t="s">
        <v>3667</v>
      </c>
      <c r="E1843" s="0" t="s">
        <v>5136</v>
      </c>
      <c r="F1843" s="0" t="s">
        <v>3286</v>
      </c>
      <c r="G1843" s="0" t="s">
        <v>5118</v>
      </c>
      <c r="H1843" s="0" t="s">
        <v>5137</v>
      </c>
      <c r="I1843" s="0" t="s">
        <v>2123</v>
      </c>
      <c r="J1843" s="0" t="s">
        <v>46</v>
      </c>
      <c r="K1843" s="0" t="s">
        <v>47</v>
      </c>
      <c r="L1843" s="0" t="s">
        <v>47</v>
      </c>
      <c r="M1843" s="0" t="s">
        <v>47</v>
      </c>
      <c r="N1843" s="0" t="n">
        <v>3</v>
      </c>
      <c r="O1843" s="0" t="n">
        <v>134</v>
      </c>
      <c r="P1843" s="0" t="n">
        <v>1400</v>
      </c>
      <c r="Q1843" s="0" t="n">
        <v>3.5</v>
      </c>
      <c r="R1843" s="0" t="str">
        <f aca="false">INDEX(Lookup!$B$4:$B$18,MATCH(C1843,Lookup!$A$4:$A$18,0))</f>
        <v>India</v>
      </c>
      <c r="S1843" s="20" t="n">
        <f aca="false">INDEX(Lookup!$D$4:$D$18,MATCH(C1843,Lookup!$A$4:$A$18,0))</f>
        <v>0.012</v>
      </c>
      <c r="T1843" s="21" t="n">
        <f aca="false">ROUND(P1843*S1843,2)</f>
        <v>16.8</v>
      </c>
      <c r="U1843" s="21" t="n">
        <f aca="false">IF(T1843&lt;=10,1,IF(T1843&lt;=20,2,IF(T1843&lt;=30,3,IF(T1843&lt;=40,4,IF(T1843&lt;=50,5,IF(T1843&lt;=100,6,IF(T1843&lt;=250,7,8)))))))</f>
        <v>2</v>
      </c>
      <c r="V1843" s="21" t="n">
        <f aca="false">IF(AND(OR(Dashboard!$T$3="All",R1843=Dashboard!$T$3),OR(Dashboard!$T$4="All",D1843=Dashboard!$T$4)),1,0)</f>
        <v>1</v>
      </c>
      <c r="W1843" s="21" t="n">
        <f aca="false">IF(V1843=1,T1843+ROW()/10000000,0)</f>
        <v>16.8001843</v>
      </c>
    </row>
    <row r="1844" customFormat="false" ht="15" hidden="false" customHeight="false" outlineLevel="0" collapsed="false">
      <c r="A1844" s="0" t="n">
        <v>496</v>
      </c>
      <c r="B1844" s="0" t="s">
        <v>5138</v>
      </c>
      <c r="C1844" s="0" t="n">
        <v>1</v>
      </c>
      <c r="D1844" s="0" t="s">
        <v>3667</v>
      </c>
      <c r="E1844" s="0" t="s">
        <v>5139</v>
      </c>
      <c r="F1844" s="0" t="s">
        <v>3286</v>
      </c>
      <c r="G1844" s="0" t="s">
        <v>5118</v>
      </c>
      <c r="H1844" s="0" t="s">
        <v>5140</v>
      </c>
      <c r="I1844" s="0" t="s">
        <v>2123</v>
      </c>
      <c r="J1844" s="0" t="s">
        <v>47</v>
      </c>
      <c r="K1844" s="0" t="s">
        <v>46</v>
      </c>
      <c r="L1844" s="0" t="s">
        <v>47</v>
      </c>
      <c r="M1844" s="0" t="s">
        <v>47</v>
      </c>
      <c r="N1844" s="0" t="n">
        <v>2</v>
      </c>
      <c r="O1844" s="0" t="n">
        <v>966</v>
      </c>
      <c r="P1844" s="0" t="n">
        <v>550</v>
      </c>
      <c r="Q1844" s="0" t="n">
        <v>3.8</v>
      </c>
      <c r="R1844" s="0" t="str">
        <f aca="false">INDEX(Lookup!$B$4:$B$18,MATCH(C1844,Lookup!$A$4:$A$18,0))</f>
        <v>India</v>
      </c>
      <c r="S1844" s="20" t="n">
        <f aca="false">INDEX(Lookup!$D$4:$D$18,MATCH(C1844,Lookup!$A$4:$A$18,0))</f>
        <v>0.012</v>
      </c>
      <c r="T1844" s="21" t="n">
        <f aca="false">ROUND(P1844*S1844,2)</f>
        <v>6.6</v>
      </c>
      <c r="U1844" s="21" t="n">
        <f aca="false">IF(T1844&lt;=10,1,IF(T1844&lt;=20,2,IF(T1844&lt;=30,3,IF(T1844&lt;=40,4,IF(T1844&lt;=50,5,IF(T1844&lt;=100,6,IF(T1844&lt;=250,7,8)))))))</f>
        <v>1</v>
      </c>
      <c r="V1844" s="21" t="n">
        <f aca="false">IF(AND(OR(Dashboard!$T$3="All",R1844=Dashboard!$T$3),OR(Dashboard!$T$4="All",D1844=Dashboard!$T$4)),1,0)</f>
        <v>1</v>
      </c>
      <c r="W1844" s="21" t="n">
        <f aca="false">IF(V1844=1,T1844+ROW()/10000000,0)</f>
        <v>6.6001844</v>
      </c>
    </row>
    <row r="1845" customFormat="false" ht="15" hidden="false" customHeight="false" outlineLevel="0" collapsed="false">
      <c r="A1845" s="0" t="n">
        <v>4133</v>
      </c>
      <c r="B1845" s="0" t="s">
        <v>5141</v>
      </c>
      <c r="C1845" s="0" t="n">
        <v>1</v>
      </c>
      <c r="D1845" s="0" t="s">
        <v>3667</v>
      </c>
      <c r="E1845" s="0" t="s">
        <v>5142</v>
      </c>
      <c r="F1845" s="0" t="s">
        <v>3286</v>
      </c>
      <c r="G1845" s="0" t="s">
        <v>5118</v>
      </c>
      <c r="H1845" s="0" t="s">
        <v>69</v>
      </c>
      <c r="I1845" s="0" t="s">
        <v>2123</v>
      </c>
      <c r="J1845" s="0" t="s">
        <v>46</v>
      </c>
      <c r="K1845" s="0" t="s">
        <v>46</v>
      </c>
      <c r="L1845" s="0" t="s">
        <v>47</v>
      </c>
      <c r="M1845" s="0" t="s">
        <v>47</v>
      </c>
      <c r="N1845" s="0" t="n">
        <v>3</v>
      </c>
      <c r="O1845" s="0" t="n">
        <v>429</v>
      </c>
      <c r="P1845" s="0" t="n">
        <v>1500</v>
      </c>
      <c r="Q1845" s="0" t="n">
        <v>3.5</v>
      </c>
      <c r="R1845" s="0" t="str">
        <f aca="false">INDEX(Lookup!$B$4:$B$18,MATCH(C1845,Lookup!$A$4:$A$18,0))</f>
        <v>India</v>
      </c>
      <c r="S1845" s="20" t="n">
        <f aca="false">INDEX(Lookup!$D$4:$D$18,MATCH(C1845,Lookup!$A$4:$A$18,0))</f>
        <v>0.012</v>
      </c>
      <c r="T1845" s="21" t="n">
        <f aca="false">ROUND(P1845*S1845,2)</f>
        <v>18</v>
      </c>
      <c r="U1845" s="21" t="n">
        <f aca="false">IF(T1845&lt;=10,1,IF(T1845&lt;=20,2,IF(T1845&lt;=30,3,IF(T1845&lt;=40,4,IF(T1845&lt;=50,5,IF(T1845&lt;=100,6,IF(T1845&lt;=250,7,8)))))))</f>
        <v>2</v>
      </c>
      <c r="V1845" s="21" t="n">
        <f aca="false">IF(AND(OR(Dashboard!$T$3="All",R1845=Dashboard!$T$3),OR(Dashboard!$T$4="All",D1845=Dashboard!$T$4)),1,0)</f>
        <v>1</v>
      </c>
      <c r="W1845" s="21" t="n">
        <f aca="false">IF(V1845=1,T1845+ROW()/10000000,0)</f>
        <v>18.0001845</v>
      </c>
    </row>
    <row r="1846" customFormat="false" ht="15" hidden="false" customHeight="false" outlineLevel="0" collapsed="false">
      <c r="A1846" s="0" t="n">
        <v>5065</v>
      </c>
      <c r="B1846" s="0" t="s">
        <v>2408</v>
      </c>
      <c r="C1846" s="0" t="n">
        <v>1</v>
      </c>
      <c r="D1846" s="0" t="s">
        <v>3667</v>
      </c>
      <c r="E1846" s="0" t="s">
        <v>5143</v>
      </c>
      <c r="F1846" s="0" t="s">
        <v>3286</v>
      </c>
      <c r="G1846" s="0" t="s">
        <v>5118</v>
      </c>
      <c r="H1846" s="0" t="s">
        <v>3392</v>
      </c>
      <c r="I1846" s="0" t="s">
        <v>2123</v>
      </c>
      <c r="J1846" s="0" t="s">
        <v>47</v>
      </c>
      <c r="K1846" s="0" t="s">
        <v>47</v>
      </c>
      <c r="L1846" s="0" t="s">
        <v>47</v>
      </c>
      <c r="M1846" s="0" t="s">
        <v>47</v>
      </c>
      <c r="N1846" s="0" t="n">
        <v>2</v>
      </c>
      <c r="O1846" s="0" t="n">
        <v>146</v>
      </c>
      <c r="P1846" s="0" t="n">
        <v>700</v>
      </c>
      <c r="Q1846" s="0" t="n">
        <v>3.6</v>
      </c>
      <c r="R1846" s="0" t="str">
        <f aca="false">INDEX(Lookup!$B$4:$B$18,MATCH(C1846,Lookup!$A$4:$A$18,0))</f>
        <v>India</v>
      </c>
      <c r="S1846" s="20" t="n">
        <f aca="false">INDEX(Lookup!$D$4:$D$18,MATCH(C1846,Lookup!$A$4:$A$18,0))</f>
        <v>0.012</v>
      </c>
      <c r="T1846" s="21" t="n">
        <f aca="false">ROUND(P1846*S1846,2)</f>
        <v>8.4</v>
      </c>
      <c r="U1846" s="21" t="n">
        <f aca="false">IF(T1846&lt;=10,1,IF(T1846&lt;=20,2,IF(T1846&lt;=30,3,IF(T1846&lt;=40,4,IF(T1846&lt;=50,5,IF(T1846&lt;=100,6,IF(T1846&lt;=250,7,8)))))))</f>
        <v>1</v>
      </c>
      <c r="V1846" s="21" t="n">
        <f aca="false">IF(AND(OR(Dashboard!$T$3="All",R1846=Dashboard!$T$3),OR(Dashboard!$T$4="All",D1846=Dashboard!$T$4)),1,0)</f>
        <v>1</v>
      </c>
      <c r="W1846" s="21" t="n">
        <f aca="false">IF(V1846=1,T1846+ROW()/10000000,0)</f>
        <v>8.4001846</v>
      </c>
    </row>
    <row r="1847" customFormat="false" ht="15" hidden="false" customHeight="false" outlineLevel="0" collapsed="false">
      <c r="A1847" s="0" t="n">
        <v>313393</v>
      </c>
      <c r="B1847" s="0" t="s">
        <v>5144</v>
      </c>
      <c r="C1847" s="0" t="n">
        <v>1</v>
      </c>
      <c r="D1847" s="0" t="s">
        <v>3667</v>
      </c>
      <c r="E1847" s="0" t="s">
        <v>5145</v>
      </c>
      <c r="F1847" s="0" t="s">
        <v>3286</v>
      </c>
      <c r="G1847" s="0" t="s">
        <v>5118</v>
      </c>
      <c r="H1847" s="0" t="s">
        <v>1651</v>
      </c>
      <c r="I1847" s="0" t="s">
        <v>2123</v>
      </c>
      <c r="J1847" s="0" t="s">
        <v>47</v>
      </c>
      <c r="K1847" s="0" t="s">
        <v>47</v>
      </c>
      <c r="L1847" s="0" t="s">
        <v>47</v>
      </c>
      <c r="M1847" s="0" t="s">
        <v>47</v>
      </c>
      <c r="N1847" s="0" t="n">
        <v>2</v>
      </c>
      <c r="O1847" s="0" t="n">
        <v>241</v>
      </c>
      <c r="P1847" s="0" t="n">
        <v>500</v>
      </c>
      <c r="Q1847" s="0" t="n">
        <v>3.7</v>
      </c>
      <c r="R1847" s="0" t="str">
        <f aca="false">INDEX(Lookup!$B$4:$B$18,MATCH(C1847,Lookup!$A$4:$A$18,0))</f>
        <v>India</v>
      </c>
      <c r="S1847" s="20" t="n">
        <f aca="false">INDEX(Lookup!$D$4:$D$18,MATCH(C1847,Lookup!$A$4:$A$18,0))</f>
        <v>0.012</v>
      </c>
      <c r="T1847" s="21" t="n">
        <f aca="false">ROUND(P1847*S1847,2)</f>
        <v>6</v>
      </c>
      <c r="U1847" s="21" t="n">
        <f aca="false">IF(T1847&lt;=10,1,IF(T1847&lt;=20,2,IF(T1847&lt;=30,3,IF(T1847&lt;=40,4,IF(T1847&lt;=50,5,IF(T1847&lt;=100,6,IF(T1847&lt;=250,7,8)))))))</f>
        <v>1</v>
      </c>
      <c r="V1847" s="21" t="n">
        <f aca="false">IF(AND(OR(Dashboard!$T$3="All",R1847=Dashboard!$T$3),OR(Dashboard!$T$4="All",D1847=Dashboard!$T$4)),1,0)</f>
        <v>1</v>
      </c>
      <c r="W1847" s="21" t="n">
        <f aca="false">IF(V1847=1,T1847+ROW()/10000000,0)</f>
        <v>6.0001847</v>
      </c>
    </row>
    <row r="1848" customFormat="false" ht="15" hidden="false" customHeight="false" outlineLevel="0" collapsed="false">
      <c r="A1848" s="0" t="n">
        <v>5052</v>
      </c>
      <c r="B1848" s="0" t="s">
        <v>5146</v>
      </c>
      <c r="C1848" s="0" t="n">
        <v>1</v>
      </c>
      <c r="D1848" s="0" t="s">
        <v>3667</v>
      </c>
      <c r="E1848" s="0" t="s">
        <v>5147</v>
      </c>
      <c r="F1848" s="0" t="s">
        <v>3286</v>
      </c>
      <c r="G1848" s="0" t="s">
        <v>5118</v>
      </c>
      <c r="H1848" s="0" t="s">
        <v>5148</v>
      </c>
      <c r="I1848" s="0" t="s">
        <v>2123</v>
      </c>
      <c r="J1848" s="0" t="s">
        <v>46</v>
      </c>
      <c r="K1848" s="0" t="s">
        <v>47</v>
      </c>
      <c r="L1848" s="0" t="s">
        <v>47</v>
      </c>
      <c r="M1848" s="0" t="s">
        <v>47</v>
      </c>
      <c r="N1848" s="0" t="n">
        <v>3</v>
      </c>
      <c r="O1848" s="0" t="n">
        <v>853</v>
      </c>
      <c r="P1848" s="0" t="n">
        <v>1500</v>
      </c>
      <c r="Q1848" s="0" t="n">
        <v>3.5</v>
      </c>
      <c r="R1848" s="0" t="str">
        <f aca="false">INDEX(Lookup!$B$4:$B$18,MATCH(C1848,Lookup!$A$4:$A$18,0))</f>
        <v>India</v>
      </c>
      <c r="S1848" s="20" t="n">
        <f aca="false">INDEX(Lookup!$D$4:$D$18,MATCH(C1848,Lookup!$A$4:$A$18,0))</f>
        <v>0.012</v>
      </c>
      <c r="T1848" s="21" t="n">
        <f aca="false">ROUND(P1848*S1848,2)</f>
        <v>18</v>
      </c>
      <c r="U1848" s="21" t="n">
        <f aca="false">IF(T1848&lt;=10,1,IF(T1848&lt;=20,2,IF(T1848&lt;=30,3,IF(T1848&lt;=40,4,IF(T1848&lt;=50,5,IF(T1848&lt;=100,6,IF(T1848&lt;=250,7,8)))))))</f>
        <v>2</v>
      </c>
      <c r="V1848" s="21" t="n">
        <f aca="false">IF(AND(OR(Dashboard!$T$3="All",R1848=Dashboard!$T$3),OR(Dashboard!$T$4="All",D1848=Dashboard!$T$4)),1,0)</f>
        <v>1</v>
      </c>
      <c r="W1848" s="21" t="n">
        <f aca="false">IF(V1848=1,T1848+ROW()/10000000,0)</f>
        <v>18.0001848</v>
      </c>
    </row>
    <row r="1849" customFormat="false" ht="15" hidden="false" customHeight="false" outlineLevel="0" collapsed="false">
      <c r="A1849" s="0" t="n">
        <v>18128900</v>
      </c>
      <c r="B1849" s="0" t="s">
        <v>5149</v>
      </c>
      <c r="C1849" s="0" t="n">
        <v>1</v>
      </c>
      <c r="D1849" s="0" t="s">
        <v>3667</v>
      </c>
      <c r="E1849" s="0" t="s">
        <v>5150</v>
      </c>
      <c r="F1849" s="0" t="s">
        <v>3286</v>
      </c>
      <c r="G1849" s="0" t="s">
        <v>5118</v>
      </c>
      <c r="H1849" s="0" t="s">
        <v>5151</v>
      </c>
      <c r="I1849" s="0" t="s">
        <v>2123</v>
      </c>
      <c r="J1849" s="0" t="s">
        <v>46</v>
      </c>
      <c r="K1849" s="0" t="s">
        <v>47</v>
      </c>
      <c r="L1849" s="0" t="s">
        <v>47</v>
      </c>
      <c r="M1849" s="0" t="s">
        <v>47</v>
      </c>
      <c r="N1849" s="0" t="n">
        <v>3</v>
      </c>
      <c r="O1849" s="0" t="n">
        <v>254</v>
      </c>
      <c r="P1849" s="0" t="n">
        <v>1600</v>
      </c>
      <c r="Q1849" s="0" t="n">
        <v>3.6</v>
      </c>
      <c r="R1849" s="0" t="str">
        <f aca="false">INDEX(Lookup!$B$4:$B$18,MATCH(C1849,Lookup!$A$4:$A$18,0))</f>
        <v>India</v>
      </c>
      <c r="S1849" s="20" t="n">
        <f aca="false">INDEX(Lookup!$D$4:$D$18,MATCH(C1849,Lookup!$A$4:$A$18,0))</f>
        <v>0.012</v>
      </c>
      <c r="T1849" s="21" t="n">
        <f aca="false">ROUND(P1849*S1849,2)</f>
        <v>19.2</v>
      </c>
      <c r="U1849" s="21" t="n">
        <f aca="false">IF(T1849&lt;=10,1,IF(T1849&lt;=20,2,IF(T1849&lt;=30,3,IF(T1849&lt;=40,4,IF(T1849&lt;=50,5,IF(T1849&lt;=100,6,IF(T1849&lt;=250,7,8)))))))</f>
        <v>2</v>
      </c>
      <c r="V1849" s="21" t="n">
        <f aca="false">IF(AND(OR(Dashboard!$T$3="All",R1849=Dashboard!$T$3),OR(Dashboard!$T$4="All",D1849=Dashboard!$T$4)),1,0)</f>
        <v>1</v>
      </c>
      <c r="W1849" s="21" t="n">
        <f aca="false">IF(V1849=1,T1849+ROW()/10000000,0)</f>
        <v>19.2001849</v>
      </c>
    </row>
    <row r="1850" customFormat="false" ht="15" hidden="false" customHeight="false" outlineLevel="0" collapsed="false">
      <c r="A1850" s="0" t="n">
        <v>309339</v>
      </c>
      <c r="B1850" s="0" t="s">
        <v>5152</v>
      </c>
      <c r="C1850" s="0" t="n">
        <v>1</v>
      </c>
      <c r="D1850" s="0" t="s">
        <v>3667</v>
      </c>
      <c r="E1850" s="0" t="s">
        <v>5153</v>
      </c>
      <c r="F1850" s="0" t="s">
        <v>3286</v>
      </c>
      <c r="G1850" s="0" t="s">
        <v>5118</v>
      </c>
      <c r="H1850" s="0" t="s">
        <v>5154</v>
      </c>
      <c r="I1850" s="0" t="s">
        <v>2123</v>
      </c>
      <c r="J1850" s="0" t="s">
        <v>46</v>
      </c>
      <c r="K1850" s="0" t="s">
        <v>47</v>
      </c>
      <c r="L1850" s="0" t="s">
        <v>47</v>
      </c>
      <c r="M1850" s="0" t="s">
        <v>47</v>
      </c>
      <c r="N1850" s="0" t="n">
        <v>3</v>
      </c>
      <c r="O1850" s="0" t="n">
        <v>1317</v>
      </c>
      <c r="P1850" s="0" t="n">
        <v>1500</v>
      </c>
      <c r="Q1850" s="0" t="n">
        <v>3.8</v>
      </c>
      <c r="R1850" s="0" t="str">
        <f aca="false">INDEX(Lookup!$B$4:$B$18,MATCH(C1850,Lookup!$A$4:$A$18,0))</f>
        <v>India</v>
      </c>
      <c r="S1850" s="20" t="n">
        <f aca="false">INDEX(Lookup!$D$4:$D$18,MATCH(C1850,Lookup!$A$4:$A$18,0))</f>
        <v>0.012</v>
      </c>
      <c r="T1850" s="21" t="n">
        <f aca="false">ROUND(P1850*S1850,2)</f>
        <v>18</v>
      </c>
      <c r="U1850" s="21" t="n">
        <f aca="false">IF(T1850&lt;=10,1,IF(T1850&lt;=20,2,IF(T1850&lt;=30,3,IF(T1850&lt;=40,4,IF(T1850&lt;=50,5,IF(T1850&lt;=100,6,IF(T1850&lt;=250,7,8)))))))</f>
        <v>2</v>
      </c>
      <c r="V1850" s="21" t="n">
        <f aca="false">IF(AND(OR(Dashboard!$T$3="All",R1850=Dashboard!$T$3),OR(Dashboard!$T$4="All",D1850=Dashboard!$T$4)),1,0)</f>
        <v>1</v>
      </c>
      <c r="W1850" s="21" t="n">
        <f aca="false">IF(V1850=1,T1850+ROW()/10000000,0)</f>
        <v>18.000185</v>
      </c>
    </row>
    <row r="1851" customFormat="false" ht="15" hidden="false" customHeight="false" outlineLevel="0" collapsed="false">
      <c r="A1851" s="0" t="n">
        <v>5104</v>
      </c>
      <c r="B1851" s="0" t="s">
        <v>2296</v>
      </c>
      <c r="C1851" s="0" t="n">
        <v>1</v>
      </c>
      <c r="D1851" s="0" t="s">
        <v>3667</v>
      </c>
      <c r="E1851" s="0" t="s">
        <v>5155</v>
      </c>
      <c r="F1851" s="0" t="s">
        <v>3286</v>
      </c>
      <c r="G1851" s="0" t="s">
        <v>5118</v>
      </c>
      <c r="H1851" s="0" t="s">
        <v>1898</v>
      </c>
      <c r="I1851" s="0" t="s">
        <v>2123</v>
      </c>
      <c r="J1851" s="0" t="s">
        <v>47</v>
      </c>
      <c r="K1851" s="0" t="s">
        <v>46</v>
      </c>
      <c r="L1851" s="0" t="s">
        <v>47</v>
      </c>
      <c r="M1851" s="0" t="s">
        <v>47</v>
      </c>
      <c r="N1851" s="0" t="n">
        <v>2</v>
      </c>
      <c r="O1851" s="0" t="n">
        <v>187</v>
      </c>
      <c r="P1851" s="0" t="n">
        <v>500</v>
      </c>
      <c r="Q1851" s="0" t="n">
        <v>3.5</v>
      </c>
      <c r="R1851" s="0" t="str">
        <f aca="false">INDEX(Lookup!$B$4:$B$18,MATCH(C1851,Lookup!$A$4:$A$18,0))</f>
        <v>India</v>
      </c>
      <c r="S1851" s="20" t="n">
        <f aca="false">INDEX(Lookup!$D$4:$D$18,MATCH(C1851,Lookup!$A$4:$A$18,0))</f>
        <v>0.012</v>
      </c>
      <c r="T1851" s="21" t="n">
        <f aca="false">ROUND(P1851*S1851,2)</f>
        <v>6</v>
      </c>
      <c r="U1851" s="21" t="n">
        <f aca="false">IF(T1851&lt;=10,1,IF(T1851&lt;=20,2,IF(T1851&lt;=30,3,IF(T1851&lt;=40,4,IF(T1851&lt;=50,5,IF(T1851&lt;=100,6,IF(T1851&lt;=250,7,8)))))))</f>
        <v>1</v>
      </c>
      <c r="V1851" s="21" t="n">
        <f aca="false">IF(AND(OR(Dashboard!$T$3="All",R1851=Dashboard!$T$3),OR(Dashboard!$T$4="All",D1851=Dashboard!$T$4)),1,0)</f>
        <v>1</v>
      </c>
      <c r="W1851" s="21" t="n">
        <f aca="false">IF(V1851=1,T1851+ROW()/10000000,0)</f>
        <v>6.0001851</v>
      </c>
    </row>
    <row r="1852" customFormat="false" ht="15" hidden="false" customHeight="false" outlineLevel="0" collapsed="false">
      <c r="A1852" s="0" t="n">
        <v>18254529</v>
      </c>
      <c r="B1852" s="0" t="s">
        <v>5156</v>
      </c>
      <c r="C1852" s="0" t="n">
        <v>1</v>
      </c>
      <c r="D1852" s="0" t="s">
        <v>3667</v>
      </c>
      <c r="E1852" s="0" t="s">
        <v>5157</v>
      </c>
      <c r="F1852" s="0" t="s">
        <v>3286</v>
      </c>
      <c r="G1852" s="0" t="s">
        <v>5118</v>
      </c>
      <c r="H1852" s="0" t="s">
        <v>5158</v>
      </c>
      <c r="I1852" s="0" t="s">
        <v>2123</v>
      </c>
      <c r="J1852" s="0" t="s">
        <v>46</v>
      </c>
      <c r="K1852" s="0" t="s">
        <v>47</v>
      </c>
      <c r="L1852" s="0" t="s">
        <v>47</v>
      </c>
      <c r="M1852" s="0" t="s">
        <v>47</v>
      </c>
      <c r="N1852" s="0" t="n">
        <v>3</v>
      </c>
      <c r="O1852" s="0" t="n">
        <v>401</v>
      </c>
      <c r="P1852" s="0" t="n">
        <v>1500</v>
      </c>
      <c r="Q1852" s="0" t="n">
        <v>3.9</v>
      </c>
      <c r="R1852" s="0" t="str">
        <f aca="false">INDEX(Lookup!$B$4:$B$18,MATCH(C1852,Lookup!$A$4:$A$18,0))</f>
        <v>India</v>
      </c>
      <c r="S1852" s="20" t="n">
        <f aca="false">INDEX(Lookup!$D$4:$D$18,MATCH(C1852,Lookup!$A$4:$A$18,0))</f>
        <v>0.012</v>
      </c>
      <c r="T1852" s="21" t="n">
        <f aca="false">ROUND(P1852*S1852,2)</f>
        <v>18</v>
      </c>
      <c r="U1852" s="21" t="n">
        <f aca="false">IF(T1852&lt;=10,1,IF(T1852&lt;=20,2,IF(T1852&lt;=30,3,IF(T1852&lt;=40,4,IF(T1852&lt;=50,5,IF(T1852&lt;=100,6,IF(T1852&lt;=250,7,8)))))))</f>
        <v>2</v>
      </c>
      <c r="V1852" s="21" t="n">
        <f aca="false">IF(AND(OR(Dashboard!$T$3="All",R1852=Dashboard!$T$3),OR(Dashboard!$T$4="All",D1852=Dashboard!$T$4)),1,0)</f>
        <v>1</v>
      </c>
      <c r="W1852" s="21" t="n">
        <f aca="false">IF(V1852=1,T1852+ROW()/10000000,0)</f>
        <v>18.0001852</v>
      </c>
    </row>
    <row r="1853" customFormat="false" ht="15" hidden="false" customHeight="false" outlineLevel="0" collapsed="false">
      <c r="A1853" s="0" t="n">
        <v>17953909</v>
      </c>
      <c r="B1853" s="0" t="s">
        <v>5159</v>
      </c>
      <c r="C1853" s="0" t="n">
        <v>1</v>
      </c>
      <c r="D1853" s="0" t="s">
        <v>3667</v>
      </c>
      <c r="E1853" s="0" t="s">
        <v>5160</v>
      </c>
      <c r="F1853" s="0" t="s">
        <v>3286</v>
      </c>
      <c r="G1853" s="0" t="s">
        <v>5118</v>
      </c>
      <c r="H1853" s="0" t="s">
        <v>2128</v>
      </c>
      <c r="I1853" s="0" t="s">
        <v>2123</v>
      </c>
      <c r="J1853" s="0" t="s">
        <v>46</v>
      </c>
      <c r="K1853" s="0" t="s">
        <v>46</v>
      </c>
      <c r="L1853" s="0" t="s">
        <v>47</v>
      </c>
      <c r="M1853" s="0" t="s">
        <v>47</v>
      </c>
      <c r="N1853" s="0" t="n">
        <v>3</v>
      </c>
      <c r="O1853" s="0" t="n">
        <v>302</v>
      </c>
      <c r="P1853" s="0" t="n">
        <v>1500</v>
      </c>
      <c r="Q1853" s="0" t="n">
        <v>3.6</v>
      </c>
      <c r="R1853" s="0" t="str">
        <f aca="false">INDEX(Lookup!$B$4:$B$18,MATCH(C1853,Lookup!$A$4:$A$18,0))</f>
        <v>India</v>
      </c>
      <c r="S1853" s="20" t="n">
        <f aca="false">INDEX(Lookup!$D$4:$D$18,MATCH(C1853,Lookup!$A$4:$A$18,0))</f>
        <v>0.012</v>
      </c>
      <c r="T1853" s="21" t="n">
        <f aca="false">ROUND(P1853*S1853,2)</f>
        <v>18</v>
      </c>
      <c r="U1853" s="21" t="n">
        <f aca="false">IF(T1853&lt;=10,1,IF(T1853&lt;=20,2,IF(T1853&lt;=30,3,IF(T1853&lt;=40,4,IF(T1853&lt;=50,5,IF(T1853&lt;=100,6,IF(T1853&lt;=250,7,8)))))))</f>
        <v>2</v>
      </c>
      <c r="V1853" s="21" t="n">
        <f aca="false">IF(AND(OR(Dashboard!$T$3="All",R1853=Dashboard!$T$3),OR(Dashboard!$T$4="All",D1853=Dashboard!$T$4)),1,0)</f>
        <v>1</v>
      </c>
      <c r="W1853" s="21" t="n">
        <f aca="false">IF(V1853=1,T1853+ROW()/10000000,0)</f>
        <v>18.0001853</v>
      </c>
    </row>
    <row r="1854" customFormat="false" ht="15" hidden="false" customHeight="false" outlineLevel="0" collapsed="false">
      <c r="A1854" s="0" t="n">
        <v>310203</v>
      </c>
      <c r="B1854" s="0" t="s">
        <v>5161</v>
      </c>
      <c r="C1854" s="0" t="n">
        <v>1</v>
      </c>
      <c r="D1854" s="0" t="s">
        <v>3667</v>
      </c>
      <c r="E1854" s="0" t="s">
        <v>5162</v>
      </c>
      <c r="F1854" s="0" t="s">
        <v>3286</v>
      </c>
      <c r="G1854" s="0" t="s">
        <v>5118</v>
      </c>
      <c r="H1854" s="0" t="s">
        <v>75</v>
      </c>
      <c r="I1854" s="0" t="s">
        <v>2123</v>
      </c>
      <c r="J1854" s="0" t="s">
        <v>46</v>
      </c>
      <c r="K1854" s="0" t="s">
        <v>46</v>
      </c>
      <c r="L1854" s="0" t="s">
        <v>47</v>
      </c>
      <c r="M1854" s="0" t="s">
        <v>47</v>
      </c>
      <c r="N1854" s="0" t="n">
        <v>3</v>
      </c>
      <c r="O1854" s="0" t="n">
        <v>297</v>
      </c>
      <c r="P1854" s="0" t="n">
        <v>1800</v>
      </c>
      <c r="Q1854" s="0" t="n">
        <v>3.9</v>
      </c>
      <c r="R1854" s="0" t="str">
        <f aca="false">INDEX(Lookup!$B$4:$B$18,MATCH(C1854,Lookup!$A$4:$A$18,0))</f>
        <v>India</v>
      </c>
      <c r="S1854" s="20" t="n">
        <f aca="false">INDEX(Lookup!$D$4:$D$18,MATCH(C1854,Lookup!$A$4:$A$18,0))</f>
        <v>0.012</v>
      </c>
      <c r="T1854" s="21" t="n">
        <f aca="false">ROUND(P1854*S1854,2)</f>
        <v>21.6</v>
      </c>
      <c r="U1854" s="21" t="n">
        <f aca="false">IF(T1854&lt;=10,1,IF(T1854&lt;=20,2,IF(T1854&lt;=30,3,IF(T1854&lt;=40,4,IF(T1854&lt;=50,5,IF(T1854&lt;=100,6,IF(T1854&lt;=250,7,8)))))))</f>
        <v>3</v>
      </c>
      <c r="V1854" s="21" t="n">
        <f aca="false">IF(AND(OR(Dashboard!$T$3="All",R1854=Dashboard!$T$3),OR(Dashboard!$T$4="All",D1854=Dashboard!$T$4)),1,0)</f>
        <v>1</v>
      </c>
      <c r="W1854" s="21" t="n">
        <f aca="false">IF(V1854=1,T1854+ROW()/10000000,0)</f>
        <v>21.6001854</v>
      </c>
    </row>
    <row r="1855" customFormat="false" ht="15" hidden="false" customHeight="false" outlineLevel="0" collapsed="false">
      <c r="A1855" s="0" t="n">
        <v>18238250</v>
      </c>
      <c r="B1855" s="0" t="s">
        <v>5163</v>
      </c>
      <c r="C1855" s="0" t="n">
        <v>1</v>
      </c>
      <c r="D1855" s="0" t="s">
        <v>3667</v>
      </c>
      <c r="E1855" s="0" t="s">
        <v>5164</v>
      </c>
      <c r="F1855" s="0" t="s">
        <v>3286</v>
      </c>
      <c r="G1855" s="0" t="s">
        <v>5118</v>
      </c>
      <c r="H1855" s="0" t="s">
        <v>5165</v>
      </c>
      <c r="I1855" s="0" t="s">
        <v>2123</v>
      </c>
      <c r="J1855" s="0" t="s">
        <v>46</v>
      </c>
      <c r="K1855" s="0" t="s">
        <v>47</v>
      </c>
      <c r="L1855" s="0" t="s">
        <v>47</v>
      </c>
      <c r="M1855" s="0" t="s">
        <v>47</v>
      </c>
      <c r="N1855" s="0" t="n">
        <v>3</v>
      </c>
      <c r="O1855" s="0" t="n">
        <v>280</v>
      </c>
      <c r="P1855" s="0" t="n">
        <v>1200</v>
      </c>
      <c r="Q1855" s="0" t="n">
        <v>3.9</v>
      </c>
      <c r="R1855" s="0" t="str">
        <f aca="false">INDEX(Lookup!$B$4:$B$18,MATCH(C1855,Lookup!$A$4:$A$18,0))</f>
        <v>India</v>
      </c>
      <c r="S1855" s="20" t="n">
        <f aca="false">INDEX(Lookup!$D$4:$D$18,MATCH(C1855,Lookup!$A$4:$A$18,0))</f>
        <v>0.012</v>
      </c>
      <c r="T1855" s="21" t="n">
        <f aca="false">ROUND(P1855*S1855,2)</f>
        <v>14.4</v>
      </c>
      <c r="U1855" s="21" t="n">
        <f aca="false">IF(T1855&lt;=10,1,IF(T1855&lt;=20,2,IF(T1855&lt;=30,3,IF(T1855&lt;=40,4,IF(T1855&lt;=50,5,IF(T1855&lt;=100,6,IF(T1855&lt;=250,7,8)))))))</f>
        <v>2</v>
      </c>
      <c r="V1855" s="21" t="n">
        <f aca="false">IF(AND(OR(Dashboard!$T$3="All",R1855=Dashboard!$T$3),OR(Dashboard!$T$4="All",D1855=Dashboard!$T$4)),1,0)</f>
        <v>1</v>
      </c>
      <c r="W1855" s="21" t="n">
        <f aca="false">IF(V1855=1,T1855+ROW()/10000000,0)</f>
        <v>14.4001855</v>
      </c>
    </row>
    <row r="1856" customFormat="false" ht="15" hidden="false" customHeight="false" outlineLevel="0" collapsed="false">
      <c r="A1856" s="0" t="n">
        <v>305272</v>
      </c>
      <c r="B1856" s="0" t="s">
        <v>3874</v>
      </c>
      <c r="C1856" s="0" t="n">
        <v>1</v>
      </c>
      <c r="D1856" s="0" t="s">
        <v>3667</v>
      </c>
      <c r="E1856" s="0" t="s">
        <v>5166</v>
      </c>
      <c r="F1856" s="0" t="s">
        <v>3286</v>
      </c>
      <c r="G1856" s="0" t="s">
        <v>5118</v>
      </c>
      <c r="H1856" s="0" t="s">
        <v>153</v>
      </c>
      <c r="I1856" s="0" t="s">
        <v>2123</v>
      </c>
      <c r="J1856" s="0" t="s">
        <v>47</v>
      </c>
      <c r="K1856" s="0" t="s">
        <v>47</v>
      </c>
      <c r="L1856" s="0" t="s">
        <v>47</v>
      </c>
      <c r="M1856" s="0" t="s">
        <v>47</v>
      </c>
      <c r="N1856" s="0" t="n">
        <v>2</v>
      </c>
      <c r="O1856" s="0" t="n">
        <v>269</v>
      </c>
      <c r="P1856" s="0" t="n">
        <v>700</v>
      </c>
      <c r="Q1856" s="0" t="n">
        <v>3.7</v>
      </c>
      <c r="R1856" s="0" t="str">
        <f aca="false">INDEX(Lookup!$B$4:$B$18,MATCH(C1856,Lookup!$A$4:$A$18,0))</f>
        <v>India</v>
      </c>
      <c r="S1856" s="20" t="n">
        <f aca="false">INDEX(Lookup!$D$4:$D$18,MATCH(C1856,Lookup!$A$4:$A$18,0))</f>
        <v>0.012</v>
      </c>
      <c r="T1856" s="21" t="n">
        <f aca="false">ROUND(P1856*S1856,2)</f>
        <v>8.4</v>
      </c>
      <c r="U1856" s="21" t="n">
        <f aca="false">IF(T1856&lt;=10,1,IF(T1856&lt;=20,2,IF(T1856&lt;=30,3,IF(T1856&lt;=40,4,IF(T1856&lt;=50,5,IF(T1856&lt;=100,6,IF(T1856&lt;=250,7,8)))))))</f>
        <v>1</v>
      </c>
      <c r="V1856" s="21" t="n">
        <f aca="false">IF(AND(OR(Dashboard!$T$3="All",R1856=Dashboard!$T$3),OR(Dashboard!$T$4="All",D1856=Dashboard!$T$4)),1,0)</f>
        <v>1</v>
      </c>
      <c r="W1856" s="21" t="n">
        <f aca="false">IF(V1856=1,T1856+ROW()/10000000,0)</f>
        <v>8.4001856</v>
      </c>
    </row>
    <row r="1857" customFormat="false" ht="15" hidden="false" customHeight="false" outlineLevel="0" collapsed="false">
      <c r="A1857" s="0" t="n">
        <v>1851</v>
      </c>
      <c r="B1857" s="0" t="s">
        <v>5167</v>
      </c>
      <c r="C1857" s="0" t="n">
        <v>1</v>
      </c>
      <c r="D1857" s="0" t="s">
        <v>3667</v>
      </c>
      <c r="E1857" s="0" t="s">
        <v>5168</v>
      </c>
      <c r="F1857" s="0" t="s">
        <v>3286</v>
      </c>
      <c r="G1857" s="0" t="s">
        <v>5118</v>
      </c>
      <c r="H1857" s="0" t="s">
        <v>5169</v>
      </c>
      <c r="I1857" s="0" t="s">
        <v>2123</v>
      </c>
      <c r="J1857" s="0" t="s">
        <v>46</v>
      </c>
      <c r="K1857" s="0" t="s">
        <v>47</v>
      </c>
      <c r="L1857" s="0" t="s">
        <v>47</v>
      </c>
      <c r="M1857" s="0" t="s">
        <v>47</v>
      </c>
      <c r="N1857" s="0" t="n">
        <v>3</v>
      </c>
      <c r="O1857" s="0" t="n">
        <v>289</v>
      </c>
      <c r="P1857" s="0" t="n">
        <v>1500</v>
      </c>
      <c r="Q1857" s="0" t="n">
        <v>3.6</v>
      </c>
      <c r="R1857" s="0" t="str">
        <f aca="false">INDEX(Lookup!$B$4:$B$18,MATCH(C1857,Lookup!$A$4:$A$18,0))</f>
        <v>India</v>
      </c>
      <c r="S1857" s="20" t="n">
        <f aca="false">INDEX(Lookup!$D$4:$D$18,MATCH(C1857,Lookup!$A$4:$A$18,0))</f>
        <v>0.012</v>
      </c>
      <c r="T1857" s="21" t="n">
        <f aca="false">ROUND(P1857*S1857,2)</f>
        <v>18</v>
      </c>
      <c r="U1857" s="21" t="n">
        <f aca="false">IF(T1857&lt;=10,1,IF(T1857&lt;=20,2,IF(T1857&lt;=30,3,IF(T1857&lt;=40,4,IF(T1857&lt;=50,5,IF(T1857&lt;=100,6,IF(T1857&lt;=250,7,8)))))))</f>
        <v>2</v>
      </c>
      <c r="V1857" s="21" t="n">
        <f aca="false">IF(AND(OR(Dashboard!$T$3="All",R1857=Dashboard!$T$3),OR(Dashboard!$T$4="All",D1857=Dashboard!$T$4)),1,0)</f>
        <v>1</v>
      </c>
      <c r="W1857" s="21" t="n">
        <f aca="false">IF(V1857=1,T1857+ROW()/10000000,0)</f>
        <v>18.0001857</v>
      </c>
    </row>
    <row r="1858" customFormat="false" ht="15" hidden="false" customHeight="false" outlineLevel="0" collapsed="false">
      <c r="A1858" s="0" t="n">
        <v>18446415</v>
      </c>
      <c r="B1858" s="0" t="s">
        <v>5170</v>
      </c>
      <c r="C1858" s="0" t="n">
        <v>1</v>
      </c>
      <c r="D1858" s="0" t="s">
        <v>3667</v>
      </c>
      <c r="E1858" s="0" t="s">
        <v>5171</v>
      </c>
      <c r="F1858" s="0" t="s">
        <v>3286</v>
      </c>
      <c r="G1858" s="0" t="s">
        <v>5118</v>
      </c>
      <c r="H1858" s="0" t="s">
        <v>5172</v>
      </c>
      <c r="I1858" s="0" t="s">
        <v>2123</v>
      </c>
      <c r="J1858" s="0" t="s">
        <v>46</v>
      </c>
      <c r="K1858" s="0" t="s">
        <v>47</v>
      </c>
      <c r="L1858" s="0" t="s">
        <v>47</v>
      </c>
      <c r="M1858" s="0" t="s">
        <v>47</v>
      </c>
      <c r="N1858" s="0" t="n">
        <v>4</v>
      </c>
      <c r="O1858" s="0" t="n">
        <v>96</v>
      </c>
      <c r="P1858" s="0" t="n">
        <v>2000</v>
      </c>
      <c r="Q1858" s="0" t="n">
        <v>3.9</v>
      </c>
      <c r="R1858" s="0" t="str">
        <f aca="false">INDEX(Lookup!$B$4:$B$18,MATCH(C1858,Lookup!$A$4:$A$18,0))</f>
        <v>India</v>
      </c>
      <c r="S1858" s="20" t="n">
        <f aca="false">INDEX(Lookup!$D$4:$D$18,MATCH(C1858,Lookup!$A$4:$A$18,0))</f>
        <v>0.012</v>
      </c>
      <c r="T1858" s="21" t="n">
        <f aca="false">ROUND(P1858*S1858,2)</f>
        <v>24</v>
      </c>
      <c r="U1858" s="21" t="n">
        <f aca="false">IF(T1858&lt;=10,1,IF(T1858&lt;=20,2,IF(T1858&lt;=30,3,IF(T1858&lt;=40,4,IF(T1858&lt;=50,5,IF(T1858&lt;=100,6,IF(T1858&lt;=250,7,8)))))))</f>
        <v>3</v>
      </c>
      <c r="V1858" s="21" t="n">
        <f aca="false">IF(AND(OR(Dashboard!$T$3="All",R1858=Dashboard!$T$3),OR(Dashboard!$T$4="All",D1858=Dashboard!$T$4)),1,0)</f>
        <v>1</v>
      </c>
      <c r="W1858" s="21" t="n">
        <f aca="false">IF(V1858=1,T1858+ROW()/10000000,0)</f>
        <v>24.0001858</v>
      </c>
    </row>
    <row r="1859" customFormat="false" ht="15" hidden="false" customHeight="false" outlineLevel="0" collapsed="false">
      <c r="A1859" s="0" t="n">
        <v>18261703</v>
      </c>
      <c r="B1859" s="0" t="s">
        <v>5173</v>
      </c>
      <c r="C1859" s="0" t="n">
        <v>1</v>
      </c>
      <c r="D1859" s="0" t="s">
        <v>3667</v>
      </c>
      <c r="E1859" s="0" t="s">
        <v>5174</v>
      </c>
      <c r="F1859" s="0" t="s">
        <v>3286</v>
      </c>
      <c r="G1859" s="0" t="s">
        <v>5118</v>
      </c>
      <c r="H1859" s="0" t="s">
        <v>5175</v>
      </c>
      <c r="I1859" s="0" t="s">
        <v>2123</v>
      </c>
      <c r="J1859" s="0" t="s">
        <v>46</v>
      </c>
      <c r="K1859" s="0" t="s">
        <v>47</v>
      </c>
      <c r="L1859" s="0" t="s">
        <v>47</v>
      </c>
      <c r="M1859" s="0" t="s">
        <v>47</v>
      </c>
      <c r="N1859" s="0" t="n">
        <v>3</v>
      </c>
      <c r="O1859" s="0" t="n">
        <v>322</v>
      </c>
      <c r="P1859" s="0" t="n">
        <v>1400</v>
      </c>
      <c r="Q1859" s="0" t="n">
        <v>4</v>
      </c>
      <c r="R1859" s="0" t="str">
        <f aca="false">INDEX(Lookup!$B$4:$B$18,MATCH(C1859,Lookup!$A$4:$A$18,0))</f>
        <v>India</v>
      </c>
      <c r="S1859" s="20" t="n">
        <f aca="false">INDEX(Lookup!$D$4:$D$18,MATCH(C1859,Lookup!$A$4:$A$18,0))</f>
        <v>0.012</v>
      </c>
      <c r="T1859" s="21" t="n">
        <f aca="false">ROUND(P1859*S1859,2)</f>
        <v>16.8</v>
      </c>
      <c r="U1859" s="21" t="n">
        <f aca="false">IF(T1859&lt;=10,1,IF(T1859&lt;=20,2,IF(T1859&lt;=30,3,IF(T1859&lt;=40,4,IF(T1859&lt;=50,5,IF(T1859&lt;=100,6,IF(T1859&lt;=250,7,8)))))))</f>
        <v>2</v>
      </c>
      <c r="V1859" s="21" t="n">
        <f aca="false">IF(AND(OR(Dashboard!$T$3="All",R1859=Dashboard!$T$3),OR(Dashboard!$T$4="All",D1859=Dashboard!$T$4)),1,0)</f>
        <v>1</v>
      </c>
      <c r="W1859" s="21" t="n">
        <f aca="false">IF(V1859=1,T1859+ROW()/10000000,0)</f>
        <v>16.8001859</v>
      </c>
    </row>
    <row r="1860" customFormat="false" ht="15" hidden="false" customHeight="false" outlineLevel="0" collapsed="false">
      <c r="A1860" s="0" t="n">
        <v>18241517</v>
      </c>
      <c r="B1860" s="0" t="s">
        <v>5176</v>
      </c>
      <c r="C1860" s="0" t="n">
        <v>1</v>
      </c>
      <c r="D1860" s="0" t="s">
        <v>3667</v>
      </c>
      <c r="E1860" s="0" t="s">
        <v>5177</v>
      </c>
      <c r="F1860" s="0" t="s">
        <v>3286</v>
      </c>
      <c r="G1860" s="0" t="s">
        <v>5118</v>
      </c>
      <c r="H1860" s="0" t="s">
        <v>5178</v>
      </c>
      <c r="I1860" s="0" t="s">
        <v>2123</v>
      </c>
      <c r="J1860" s="0" t="s">
        <v>46</v>
      </c>
      <c r="K1860" s="0" t="s">
        <v>47</v>
      </c>
      <c r="L1860" s="0" t="s">
        <v>47</v>
      </c>
      <c r="M1860" s="0" t="s">
        <v>47</v>
      </c>
      <c r="N1860" s="0" t="n">
        <v>3</v>
      </c>
      <c r="O1860" s="0" t="n">
        <v>391</v>
      </c>
      <c r="P1860" s="0" t="n">
        <v>1600</v>
      </c>
      <c r="Q1860" s="0" t="n">
        <v>4.4</v>
      </c>
      <c r="R1860" s="0" t="str">
        <f aca="false">INDEX(Lookup!$B$4:$B$18,MATCH(C1860,Lookup!$A$4:$A$18,0))</f>
        <v>India</v>
      </c>
      <c r="S1860" s="20" t="n">
        <f aca="false">INDEX(Lookup!$D$4:$D$18,MATCH(C1860,Lookup!$A$4:$A$18,0))</f>
        <v>0.012</v>
      </c>
      <c r="T1860" s="21" t="n">
        <f aca="false">ROUND(P1860*S1860,2)</f>
        <v>19.2</v>
      </c>
      <c r="U1860" s="21" t="n">
        <f aca="false">IF(T1860&lt;=10,1,IF(T1860&lt;=20,2,IF(T1860&lt;=30,3,IF(T1860&lt;=40,4,IF(T1860&lt;=50,5,IF(T1860&lt;=100,6,IF(T1860&lt;=250,7,8)))))))</f>
        <v>2</v>
      </c>
      <c r="V1860" s="21" t="n">
        <f aca="false">IF(AND(OR(Dashboard!$T$3="All",R1860=Dashboard!$T$3),OR(Dashboard!$T$4="All",D1860=Dashboard!$T$4)),1,0)</f>
        <v>1</v>
      </c>
      <c r="W1860" s="21" t="n">
        <f aca="false">IF(V1860=1,T1860+ROW()/10000000,0)</f>
        <v>19.200186</v>
      </c>
    </row>
    <row r="1861" customFormat="false" ht="15" hidden="false" customHeight="false" outlineLevel="0" collapsed="false">
      <c r="A1861" s="0" t="n">
        <v>18252386</v>
      </c>
      <c r="B1861" s="0" t="s">
        <v>5179</v>
      </c>
      <c r="C1861" s="0" t="n">
        <v>1</v>
      </c>
      <c r="D1861" s="0" t="s">
        <v>3667</v>
      </c>
      <c r="E1861" s="0" t="s">
        <v>5180</v>
      </c>
      <c r="F1861" s="0" t="s">
        <v>3286</v>
      </c>
      <c r="G1861" s="0" t="s">
        <v>5118</v>
      </c>
      <c r="H1861" s="0" t="s">
        <v>5181</v>
      </c>
      <c r="I1861" s="0" t="s">
        <v>2123</v>
      </c>
      <c r="J1861" s="0" t="s">
        <v>47</v>
      </c>
      <c r="K1861" s="0" t="s">
        <v>47</v>
      </c>
      <c r="L1861" s="0" t="s">
        <v>47</v>
      </c>
      <c r="M1861" s="0" t="s">
        <v>47</v>
      </c>
      <c r="N1861" s="0" t="n">
        <v>4</v>
      </c>
      <c r="O1861" s="0" t="n">
        <v>569</v>
      </c>
      <c r="P1861" s="0" t="n">
        <v>2100</v>
      </c>
      <c r="Q1861" s="0" t="n">
        <v>4.1</v>
      </c>
      <c r="R1861" s="0" t="str">
        <f aca="false">INDEX(Lookup!$B$4:$B$18,MATCH(C1861,Lookup!$A$4:$A$18,0))</f>
        <v>India</v>
      </c>
      <c r="S1861" s="20" t="n">
        <f aca="false">INDEX(Lookup!$D$4:$D$18,MATCH(C1861,Lookup!$A$4:$A$18,0))</f>
        <v>0.012</v>
      </c>
      <c r="T1861" s="21" t="n">
        <f aca="false">ROUND(P1861*S1861,2)</f>
        <v>25.2</v>
      </c>
      <c r="U1861" s="21" t="n">
        <f aca="false">IF(T1861&lt;=10,1,IF(T1861&lt;=20,2,IF(T1861&lt;=30,3,IF(T1861&lt;=40,4,IF(T1861&lt;=50,5,IF(T1861&lt;=100,6,IF(T1861&lt;=250,7,8)))))))</f>
        <v>3</v>
      </c>
      <c r="V1861" s="21" t="n">
        <f aca="false">IF(AND(OR(Dashboard!$T$3="All",R1861=Dashboard!$T$3),OR(Dashboard!$T$4="All",D1861=Dashboard!$T$4)),1,0)</f>
        <v>1</v>
      </c>
      <c r="W1861" s="21" t="n">
        <f aca="false">IF(V1861=1,T1861+ROW()/10000000,0)</f>
        <v>25.2001861</v>
      </c>
    </row>
    <row r="1862" customFormat="false" ht="15" hidden="false" customHeight="false" outlineLevel="0" collapsed="false">
      <c r="A1862" s="0" t="n">
        <v>18281955</v>
      </c>
      <c r="B1862" s="0" t="s">
        <v>5182</v>
      </c>
      <c r="C1862" s="0" t="n">
        <v>1</v>
      </c>
      <c r="D1862" s="0" t="s">
        <v>3667</v>
      </c>
      <c r="E1862" s="0" t="s">
        <v>5183</v>
      </c>
      <c r="F1862" s="0" t="s">
        <v>3286</v>
      </c>
      <c r="G1862" s="0" t="s">
        <v>5118</v>
      </c>
      <c r="H1862" s="0" t="s">
        <v>5184</v>
      </c>
      <c r="I1862" s="0" t="s">
        <v>2123</v>
      </c>
      <c r="J1862" s="0" t="s">
        <v>47</v>
      </c>
      <c r="K1862" s="0" t="s">
        <v>47</v>
      </c>
      <c r="L1862" s="0" t="s">
        <v>47</v>
      </c>
      <c r="M1862" s="0" t="s">
        <v>47</v>
      </c>
      <c r="N1862" s="0" t="n">
        <v>3</v>
      </c>
      <c r="O1862" s="0" t="n">
        <v>105</v>
      </c>
      <c r="P1862" s="0" t="n">
        <v>1500</v>
      </c>
      <c r="Q1862" s="0" t="n">
        <v>4.1</v>
      </c>
      <c r="R1862" s="0" t="str">
        <f aca="false">INDEX(Lookup!$B$4:$B$18,MATCH(C1862,Lookup!$A$4:$A$18,0))</f>
        <v>India</v>
      </c>
      <c r="S1862" s="20" t="n">
        <f aca="false">INDEX(Lookup!$D$4:$D$18,MATCH(C1862,Lookup!$A$4:$A$18,0))</f>
        <v>0.012</v>
      </c>
      <c r="T1862" s="21" t="n">
        <f aca="false">ROUND(P1862*S1862,2)</f>
        <v>18</v>
      </c>
      <c r="U1862" s="21" t="n">
        <f aca="false">IF(T1862&lt;=10,1,IF(T1862&lt;=20,2,IF(T1862&lt;=30,3,IF(T1862&lt;=40,4,IF(T1862&lt;=50,5,IF(T1862&lt;=100,6,IF(T1862&lt;=250,7,8)))))))</f>
        <v>2</v>
      </c>
      <c r="V1862" s="21" t="n">
        <f aca="false">IF(AND(OR(Dashboard!$T$3="All",R1862=Dashboard!$T$3),OR(Dashboard!$T$4="All",D1862=Dashboard!$T$4)),1,0)</f>
        <v>1</v>
      </c>
      <c r="W1862" s="21" t="n">
        <f aca="false">IF(V1862=1,T1862+ROW()/10000000,0)</f>
        <v>18.0001862</v>
      </c>
    </row>
    <row r="1863" customFormat="false" ht="15" hidden="false" customHeight="false" outlineLevel="0" collapsed="false">
      <c r="A1863" s="0" t="n">
        <v>4959</v>
      </c>
      <c r="B1863" s="0" t="s">
        <v>5185</v>
      </c>
      <c r="C1863" s="0" t="n">
        <v>1</v>
      </c>
      <c r="D1863" s="0" t="s">
        <v>3667</v>
      </c>
      <c r="E1863" s="0" t="s">
        <v>5186</v>
      </c>
      <c r="F1863" s="0" t="s">
        <v>3286</v>
      </c>
      <c r="G1863" s="0" t="s">
        <v>5118</v>
      </c>
      <c r="H1863" s="0" t="s">
        <v>3777</v>
      </c>
      <c r="I1863" s="0" t="s">
        <v>2123</v>
      </c>
      <c r="J1863" s="0" t="s">
        <v>47</v>
      </c>
      <c r="K1863" s="0" t="s">
        <v>47</v>
      </c>
      <c r="L1863" s="0" t="s">
        <v>47</v>
      </c>
      <c r="M1863" s="0" t="s">
        <v>47</v>
      </c>
      <c r="N1863" s="0" t="n">
        <v>3</v>
      </c>
      <c r="O1863" s="0" t="n">
        <v>3569</v>
      </c>
      <c r="P1863" s="0" t="n">
        <v>1800</v>
      </c>
      <c r="Q1863" s="0" t="n">
        <v>4.4</v>
      </c>
      <c r="R1863" s="0" t="str">
        <f aca="false">INDEX(Lookup!$B$4:$B$18,MATCH(C1863,Lookup!$A$4:$A$18,0))</f>
        <v>India</v>
      </c>
      <c r="S1863" s="20" t="n">
        <f aca="false">INDEX(Lookup!$D$4:$D$18,MATCH(C1863,Lookup!$A$4:$A$18,0))</f>
        <v>0.012</v>
      </c>
      <c r="T1863" s="21" t="n">
        <f aca="false">ROUND(P1863*S1863,2)</f>
        <v>21.6</v>
      </c>
      <c r="U1863" s="21" t="n">
        <f aca="false">IF(T1863&lt;=10,1,IF(T1863&lt;=20,2,IF(T1863&lt;=30,3,IF(T1863&lt;=40,4,IF(T1863&lt;=50,5,IF(T1863&lt;=100,6,IF(T1863&lt;=250,7,8)))))))</f>
        <v>3</v>
      </c>
      <c r="V1863" s="21" t="n">
        <f aca="false">IF(AND(OR(Dashboard!$T$3="All",R1863=Dashboard!$T$3),OR(Dashboard!$T$4="All",D1863=Dashboard!$T$4)),1,0)</f>
        <v>1</v>
      </c>
      <c r="W1863" s="21" t="n">
        <f aca="false">IF(V1863=1,T1863+ROW()/10000000,0)</f>
        <v>21.6001863</v>
      </c>
    </row>
    <row r="1864" customFormat="false" ht="15" hidden="false" customHeight="false" outlineLevel="0" collapsed="false">
      <c r="A1864" s="0" t="n">
        <v>18037822</v>
      </c>
      <c r="B1864" s="0" t="s">
        <v>4255</v>
      </c>
      <c r="C1864" s="0" t="n">
        <v>1</v>
      </c>
      <c r="D1864" s="0" t="s">
        <v>3667</v>
      </c>
      <c r="E1864" s="0" t="s">
        <v>5145</v>
      </c>
      <c r="F1864" s="0" t="s">
        <v>3286</v>
      </c>
      <c r="G1864" s="0" t="s">
        <v>5118</v>
      </c>
      <c r="H1864" s="0" t="s">
        <v>4257</v>
      </c>
      <c r="I1864" s="0" t="s">
        <v>2123</v>
      </c>
      <c r="J1864" s="0" t="s">
        <v>47</v>
      </c>
      <c r="K1864" s="0" t="s">
        <v>47</v>
      </c>
      <c r="L1864" s="0" t="s">
        <v>47</v>
      </c>
      <c r="M1864" s="0" t="s">
        <v>47</v>
      </c>
      <c r="N1864" s="0" t="n">
        <v>1</v>
      </c>
      <c r="O1864" s="0" t="n">
        <v>208</v>
      </c>
      <c r="P1864" s="0" t="n">
        <v>400</v>
      </c>
      <c r="Q1864" s="0" t="n">
        <v>4.1</v>
      </c>
      <c r="R1864" s="0" t="str">
        <f aca="false">INDEX(Lookup!$B$4:$B$18,MATCH(C1864,Lookup!$A$4:$A$18,0))</f>
        <v>India</v>
      </c>
      <c r="S1864" s="20" t="n">
        <f aca="false">INDEX(Lookup!$D$4:$D$18,MATCH(C1864,Lookup!$A$4:$A$18,0))</f>
        <v>0.012</v>
      </c>
      <c r="T1864" s="21" t="n">
        <f aca="false">ROUND(P1864*S1864,2)</f>
        <v>4.8</v>
      </c>
      <c r="U1864" s="21" t="n">
        <f aca="false">IF(T1864&lt;=10,1,IF(T1864&lt;=20,2,IF(T1864&lt;=30,3,IF(T1864&lt;=40,4,IF(T1864&lt;=50,5,IF(T1864&lt;=100,6,IF(T1864&lt;=250,7,8)))))))</f>
        <v>1</v>
      </c>
      <c r="V1864" s="21" t="n">
        <f aca="false">IF(AND(OR(Dashboard!$T$3="All",R1864=Dashboard!$T$3),OR(Dashboard!$T$4="All",D1864=Dashboard!$T$4)),1,0)</f>
        <v>1</v>
      </c>
      <c r="W1864" s="21" t="n">
        <f aca="false">IF(V1864=1,T1864+ROW()/10000000,0)</f>
        <v>4.8001864</v>
      </c>
    </row>
    <row r="1865" customFormat="false" ht="15" hidden="false" customHeight="false" outlineLevel="0" collapsed="false">
      <c r="A1865" s="0" t="n">
        <v>3575</v>
      </c>
      <c r="B1865" s="0" t="s">
        <v>5187</v>
      </c>
      <c r="C1865" s="0" t="n">
        <v>1</v>
      </c>
      <c r="D1865" s="0" t="s">
        <v>3667</v>
      </c>
      <c r="E1865" s="0" t="s">
        <v>5188</v>
      </c>
      <c r="F1865" s="0" t="s">
        <v>3286</v>
      </c>
      <c r="G1865" s="0" t="s">
        <v>5118</v>
      </c>
      <c r="H1865" s="0" t="s">
        <v>109</v>
      </c>
      <c r="I1865" s="0" t="s">
        <v>2123</v>
      </c>
      <c r="J1865" s="0" t="s">
        <v>46</v>
      </c>
      <c r="K1865" s="0" t="s">
        <v>46</v>
      </c>
      <c r="L1865" s="0" t="s">
        <v>47</v>
      </c>
      <c r="M1865" s="0" t="s">
        <v>47</v>
      </c>
      <c r="N1865" s="0" t="n">
        <v>4</v>
      </c>
      <c r="O1865" s="0" t="n">
        <v>327</v>
      </c>
      <c r="P1865" s="0" t="n">
        <v>2500</v>
      </c>
      <c r="Q1865" s="0" t="n">
        <v>4.2</v>
      </c>
      <c r="R1865" s="0" t="str">
        <f aca="false">INDEX(Lookup!$B$4:$B$18,MATCH(C1865,Lookup!$A$4:$A$18,0))</f>
        <v>India</v>
      </c>
      <c r="S1865" s="20" t="n">
        <f aca="false">INDEX(Lookup!$D$4:$D$18,MATCH(C1865,Lookup!$A$4:$A$18,0))</f>
        <v>0.012</v>
      </c>
      <c r="T1865" s="21" t="n">
        <f aca="false">ROUND(P1865*S1865,2)</f>
        <v>30</v>
      </c>
      <c r="U1865" s="21" t="n">
        <f aca="false">IF(T1865&lt;=10,1,IF(T1865&lt;=20,2,IF(T1865&lt;=30,3,IF(T1865&lt;=40,4,IF(T1865&lt;=50,5,IF(T1865&lt;=100,6,IF(T1865&lt;=250,7,8)))))))</f>
        <v>3</v>
      </c>
      <c r="V1865" s="21" t="n">
        <f aca="false">IF(AND(OR(Dashboard!$T$3="All",R1865=Dashboard!$T$3),OR(Dashboard!$T$4="All",D1865=Dashboard!$T$4)),1,0)</f>
        <v>1</v>
      </c>
      <c r="W1865" s="21" t="n">
        <f aca="false">IF(V1865=1,T1865+ROW()/10000000,0)</f>
        <v>30.0001865</v>
      </c>
    </row>
    <row r="1866" customFormat="false" ht="15" hidden="false" customHeight="false" outlineLevel="0" collapsed="false">
      <c r="A1866" s="0" t="n">
        <v>18273972</v>
      </c>
      <c r="B1866" s="0" t="s">
        <v>5189</v>
      </c>
      <c r="C1866" s="0" t="n">
        <v>1</v>
      </c>
      <c r="D1866" s="0" t="s">
        <v>3667</v>
      </c>
      <c r="E1866" s="0" t="s">
        <v>5190</v>
      </c>
      <c r="F1866" s="0" t="s">
        <v>3286</v>
      </c>
      <c r="G1866" s="0" t="s">
        <v>5118</v>
      </c>
      <c r="H1866" s="0" t="s">
        <v>5191</v>
      </c>
      <c r="I1866" s="0" t="s">
        <v>2123</v>
      </c>
      <c r="J1866" s="0" t="s">
        <v>46</v>
      </c>
      <c r="K1866" s="0" t="s">
        <v>46</v>
      </c>
      <c r="L1866" s="0" t="s">
        <v>47</v>
      </c>
      <c r="M1866" s="0" t="s">
        <v>47</v>
      </c>
      <c r="N1866" s="0" t="n">
        <v>3</v>
      </c>
      <c r="O1866" s="0" t="n">
        <v>226</v>
      </c>
      <c r="P1866" s="0" t="n">
        <v>1200</v>
      </c>
      <c r="Q1866" s="0" t="n">
        <v>4</v>
      </c>
      <c r="R1866" s="0" t="str">
        <f aca="false">INDEX(Lookup!$B$4:$B$18,MATCH(C1866,Lookup!$A$4:$A$18,0))</f>
        <v>India</v>
      </c>
      <c r="S1866" s="20" t="n">
        <f aca="false">INDEX(Lookup!$D$4:$D$18,MATCH(C1866,Lookup!$A$4:$A$18,0))</f>
        <v>0.012</v>
      </c>
      <c r="T1866" s="21" t="n">
        <f aca="false">ROUND(P1866*S1866,2)</f>
        <v>14.4</v>
      </c>
      <c r="U1866" s="21" t="n">
        <f aca="false">IF(T1866&lt;=10,1,IF(T1866&lt;=20,2,IF(T1866&lt;=30,3,IF(T1866&lt;=40,4,IF(T1866&lt;=50,5,IF(T1866&lt;=100,6,IF(T1866&lt;=250,7,8)))))))</f>
        <v>2</v>
      </c>
      <c r="V1866" s="21" t="n">
        <f aca="false">IF(AND(OR(Dashboard!$T$3="All",R1866=Dashboard!$T$3),OR(Dashboard!$T$4="All",D1866=Dashboard!$T$4)),1,0)</f>
        <v>1</v>
      </c>
      <c r="W1866" s="21" t="n">
        <f aca="false">IF(V1866=1,T1866+ROW()/10000000,0)</f>
        <v>14.4001866</v>
      </c>
    </row>
    <row r="1867" customFormat="false" ht="15" hidden="false" customHeight="false" outlineLevel="0" collapsed="false">
      <c r="A1867" s="0" t="n">
        <v>8430</v>
      </c>
      <c r="B1867" s="0" t="s">
        <v>5192</v>
      </c>
      <c r="C1867" s="0" t="n">
        <v>1</v>
      </c>
      <c r="D1867" s="0" t="s">
        <v>3667</v>
      </c>
      <c r="E1867" s="0" t="s">
        <v>5193</v>
      </c>
      <c r="F1867" s="0" t="s">
        <v>3286</v>
      </c>
      <c r="G1867" s="0" t="s">
        <v>5118</v>
      </c>
      <c r="H1867" s="0" t="s">
        <v>5194</v>
      </c>
      <c r="I1867" s="0" t="s">
        <v>2123</v>
      </c>
      <c r="J1867" s="0" t="s">
        <v>46</v>
      </c>
      <c r="K1867" s="0" t="s">
        <v>46</v>
      </c>
      <c r="L1867" s="0" t="s">
        <v>47</v>
      </c>
      <c r="M1867" s="0" t="s">
        <v>47</v>
      </c>
      <c r="N1867" s="0" t="n">
        <v>3</v>
      </c>
      <c r="O1867" s="0" t="n">
        <v>875</v>
      </c>
      <c r="P1867" s="0" t="n">
        <v>1600</v>
      </c>
      <c r="Q1867" s="0" t="n">
        <v>4.1</v>
      </c>
      <c r="R1867" s="0" t="str">
        <f aca="false">INDEX(Lookup!$B$4:$B$18,MATCH(C1867,Lookup!$A$4:$A$18,0))</f>
        <v>India</v>
      </c>
      <c r="S1867" s="20" t="n">
        <f aca="false">INDEX(Lookup!$D$4:$D$18,MATCH(C1867,Lookup!$A$4:$A$18,0))</f>
        <v>0.012</v>
      </c>
      <c r="T1867" s="21" t="n">
        <f aca="false">ROUND(P1867*S1867,2)</f>
        <v>19.2</v>
      </c>
      <c r="U1867" s="21" t="n">
        <f aca="false">IF(T1867&lt;=10,1,IF(T1867&lt;=20,2,IF(T1867&lt;=30,3,IF(T1867&lt;=40,4,IF(T1867&lt;=50,5,IF(T1867&lt;=100,6,IF(T1867&lt;=250,7,8)))))))</f>
        <v>2</v>
      </c>
      <c r="V1867" s="21" t="n">
        <f aca="false">IF(AND(OR(Dashboard!$T$3="All",R1867=Dashboard!$T$3),OR(Dashboard!$T$4="All",D1867=Dashboard!$T$4)),1,0)</f>
        <v>1</v>
      </c>
      <c r="W1867" s="21" t="n">
        <f aca="false">IF(V1867=1,T1867+ROW()/10000000,0)</f>
        <v>19.2001867</v>
      </c>
    </row>
    <row r="1868" customFormat="false" ht="15" hidden="false" customHeight="false" outlineLevel="0" collapsed="false">
      <c r="A1868" s="0" t="n">
        <v>18157413</v>
      </c>
      <c r="B1868" s="0" t="s">
        <v>5195</v>
      </c>
      <c r="C1868" s="0" t="n">
        <v>1</v>
      </c>
      <c r="D1868" s="0" t="s">
        <v>3667</v>
      </c>
      <c r="E1868" s="0" t="s">
        <v>5196</v>
      </c>
      <c r="F1868" s="0" t="s">
        <v>3286</v>
      </c>
      <c r="G1868" s="0" t="s">
        <v>5118</v>
      </c>
      <c r="H1868" s="0" t="s">
        <v>5197</v>
      </c>
      <c r="I1868" s="0" t="s">
        <v>2123</v>
      </c>
      <c r="J1868" s="0" t="s">
        <v>46</v>
      </c>
      <c r="K1868" s="0" t="s">
        <v>47</v>
      </c>
      <c r="L1868" s="0" t="s">
        <v>47</v>
      </c>
      <c r="M1868" s="0" t="s">
        <v>47</v>
      </c>
      <c r="N1868" s="0" t="n">
        <v>3</v>
      </c>
      <c r="O1868" s="0" t="n">
        <v>1809</v>
      </c>
      <c r="P1868" s="0" t="n">
        <v>1500</v>
      </c>
      <c r="Q1868" s="0" t="n">
        <v>4.2</v>
      </c>
      <c r="R1868" s="0" t="str">
        <f aca="false">INDEX(Lookup!$B$4:$B$18,MATCH(C1868,Lookup!$A$4:$A$18,0))</f>
        <v>India</v>
      </c>
      <c r="S1868" s="20" t="n">
        <f aca="false">INDEX(Lookup!$D$4:$D$18,MATCH(C1868,Lookup!$A$4:$A$18,0))</f>
        <v>0.012</v>
      </c>
      <c r="T1868" s="21" t="n">
        <f aca="false">ROUND(P1868*S1868,2)</f>
        <v>18</v>
      </c>
      <c r="U1868" s="21" t="n">
        <f aca="false">IF(T1868&lt;=10,1,IF(T1868&lt;=20,2,IF(T1868&lt;=30,3,IF(T1868&lt;=40,4,IF(T1868&lt;=50,5,IF(T1868&lt;=100,6,IF(T1868&lt;=250,7,8)))))))</f>
        <v>2</v>
      </c>
      <c r="V1868" s="21" t="n">
        <f aca="false">IF(AND(OR(Dashboard!$T$3="All",R1868=Dashboard!$T$3),OR(Dashboard!$T$4="All",D1868=Dashboard!$T$4)),1,0)</f>
        <v>1</v>
      </c>
      <c r="W1868" s="21" t="n">
        <f aca="false">IF(V1868=1,T1868+ROW()/10000000,0)</f>
        <v>18.0001868</v>
      </c>
    </row>
    <row r="1869" customFormat="false" ht="15" hidden="false" customHeight="false" outlineLevel="0" collapsed="false">
      <c r="A1869" s="0" t="n">
        <v>18422475</v>
      </c>
      <c r="B1869" s="0" t="s">
        <v>5198</v>
      </c>
      <c r="C1869" s="0" t="n">
        <v>1</v>
      </c>
      <c r="D1869" s="0" t="s">
        <v>3667</v>
      </c>
      <c r="E1869" s="0" t="s">
        <v>5199</v>
      </c>
      <c r="F1869" s="0" t="s">
        <v>3286</v>
      </c>
      <c r="G1869" s="0" t="s">
        <v>5118</v>
      </c>
      <c r="H1869" s="0" t="s">
        <v>63</v>
      </c>
      <c r="I1869" s="0" t="s">
        <v>2123</v>
      </c>
      <c r="J1869" s="0" t="s">
        <v>47</v>
      </c>
      <c r="K1869" s="0" t="s">
        <v>47</v>
      </c>
      <c r="L1869" s="0" t="s">
        <v>47</v>
      </c>
      <c r="M1869" s="0" t="s">
        <v>47</v>
      </c>
      <c r="N1869" s="0" t="n">
        <v>4</v>
      </c>
      <c r="O1869" s="0" t="n">
        <v>56</v>
      </c>
      <c r="P1869" s="0" t="n">
        <v>3300</v>
      </c>
      <c r="Q1869" s="0" t="n">
        <v>4.3</v>
      </c>
      <c r="R1869" s="0" t="str">
        <f aca="false">INDEX(Lookup!$B$4:$B$18,MATCH(C1869,Lookup!$A$4:$A$18,0))</f>
        <v>India</v>
      </c>
      <c r="S1869" s="20" t="n">
        <f aca="false">INDEX(Lookup!$D$4:$D$18,MATCH(C1869,Lookup!$A$4:$A$18,0))</f>
        <v>0.012</v>
      </c>
      <c r="T1869" s="21" t="n">
        <f aca="false">ROUND(P1869*S1869,2)</f>
        <v>39.6</v>
      </c>
      <c r="U1869" s="21" t="n">
        <f aca="false">IF(T1869&lt;=10,1,IF(T1869&lt;=20,2,IF(T1869&lt;=30,3,IF(T1869&lt;=40,4,IF(T1869&lt;=50,5,IF(T1869&lt;=100,6,IF(T1869&lt;=250,7,8)))))))</f>
        <v>4</v>
      </c>
      <c r="V1869" s="21" t="n">
        <f aca="false">IF(AND(OR(Dashboard!$T$3="All",R1869=Dashboard!$T$3),OR(Dashboard!$T$4="All",D1869=Dashboard!$T$4)),1,0)</f>
        <v>1</v>
      </c>
      <c r="W1869" s="21" t="n">
        <f aca="false">IF(V1869=1,T1869+ROW()/10000000,0)</f>
        <v>39.6001869</v>
      </c>
    </row>
    <row r="1870" customFormat="false" ht="15" hidden="false" customHeight="false" outlineLevel="0" collapsed="false">
      <c r="A1870" s="0" t="n">
        <v>18435794</v>
      </c>
      <c r="B1870" s="0" t="s">
        <v>5200</v>
      </c>
      <c r="C1870" s="0" t="n">
        <v>1</v>
      </c>
      <c r="D1870" s="0" t="s">
        <v>3667</v>
      </c>
      <c r="E1870" s="0" t="s">
        <v>5201</v>
      </c>
      <c r="F1870" s="0" t="s">
        <v>3286</v>
      </c>
      <c r="G1870" s="0" t="s">
        <v>5118</v>
      </c>
      <c r="H1870" s="0" t="s">
        <v>5202</v>
      </c>
      <c r="I1870" s="0" t="s">
        <v>2123</v>
      </c>
      <c r="J1870" s="0" t="s">
        <v>46</v>
      </c>
      <c r="K1870" s="0" t="s">
        <v>47</v>
      </c>
      <c r="L1870" s="0" t="s">
        <v>47</v>
      </c>
      <c r="M1870" s="0" t="s">
        <v>47</v>
      </c>
      <c r="N1870" s="0" t="n">
        <v>3</v>
      </c>
      <c r="O1870" s="0" t="n">
        <v>166</v>
      </c>
      <c r="P1870" s="0" t="n">
        <v>1250</v>
      </c>
      <c r="Q1870" s="0" t="n">
        <v>4.4</v>
      </c>
      <c r="R1870" s="0" t="str">
        <f aca="false">INDEX(Lookup!$B$4:$B$18,MATCH(C1870,Lookup!$A$4:$A$18,0))</f>
        <v>India</v>
      </c>
      <c r="S1870" s="20" t="n">
        <f aca="false">INDEX(Lookup!$D$4:$D$18,MATCH(C1870,Lookup!$A$4:$A$18,0))</f>
        <v>0.012</v>
      </c>
      <c r="T1870" s="21" t="n">
        <f aca="false">ROUND(P1870*S1870,2)</f>
        <v>15</v>
      </c>
      <c r="U1870" s="21" t="n">
        <f aca="false">IF(T1870&lt;=10,1,IF(T1870&lt;=20,2,IF(T1870&lt;=30,3,IF(T1870&lt;=40,4,IF(T1870&lt;=50,5,IF(T1870&lt;=100,6,IF(T1870&lt;=250,7,8)))))))</f>
        <v>2</v>
      </c>
      <c r="V1870" s="21" t="n">
        <f aca="false">IF(AND(OR(Dashboard!$T$3="All",R1870=Dashboard!$T$3),OR(Dashboard!$T$4="All",D1870=Dashboard!$T$4)),1,0)</f>
        <v>1</v>
      </c>
      <c r="W1870" s="21" t="n">
        <f aca="false">IF(V1870=1,T1870+ROW()/10000000,0)</f>
        <v>15.000187</v>
      </c>
    </row>
    <row r="1871" customFormat="false" ht="15" hidden="false" customHeight="false" outlineLevel="0" collapsed="false">
      <c r="A1871" s="0" t="n">
        <v>18429166</v>
      </c>
      <c r="B1871" s="0" t="s">
        <v>5203</v>
      </c>
      <c r="C1871" s="0" t="n">
        <v>1</v>
      </c>
      <c r="D1871" s="0" t="s">
        <v>3667</v>
      </c>
      <c r="E1871" s="0" t="s">
        <v>5204</v>
      </c>
      <c r="F1871" s="0" t="s">
        <v>3286</v>
      </c>
      <c r="G1871" s="0" t="s">
        <v>5118</v>
      </c>
      <c r="H1871" s="0" t="s">
        <v>5205</v>
      </c>
      <c r="I1871" s="0" t="s">
        <v>2123</v>
      </c>
      <c r="J1871" s="0" t="s">
        <v>46</v>
      </c>
      <c r="K1871" s="0" t="s">
        <v>47</v>
      </c>
      <c r="L1871" s="0" t="s">
        <v>47</v>
      </c>
      <c r="M1871" s="0" t="s">
        <v>47</v>
      </c>
      <c r="N1871" s="0" t="n">
        <v>3</v>
      </c>
      <c r="O1871" s="0" t="n">
        <v>146</v>
      </c>
      <c r="P1871" s="0" t="n">
        <v>1200</v>
      </c>
      <c r="Q1871" s="0" t="n">
        <v>4.4</v>
      </c>
      <c r="R1871" s="0" t="str">
        <f aca="false">INDEX(Lookup!$B$4:$B$18,MATCH(C1871,Lookup!$A$4:$A$18,0))</f>
        <v>India</v>
      </c>
      <c r="S1871" s="20" t="n">
        <f aca="false">INDEX(Lookup!$D$4:$D$18,MATCH(C1871,Lookup!$A$4:$A$18,0))</f>
        <v>0.012</v>
      </c>
      <c r="T1871" s="21" t="n">
        <f aca="false">ROUND(P1871*S1871,2)</f>
        <v>14.4</v>
      </c>
      <c r="U1871" s="21" t="n">
        <f aca="false">IF(T1871&lt;=10,1,IF(T1871&lt;=20,2,IF(T1871&lt;=30,3,IF(T1871&lt;=40,4,IF(T1871&lt;=50,5,IF(T1871&lt;=100,6,IF(T1871&lt;=250,7,8)))))))</f>
        <v>2</v>
      </c>
      <c r="V1871" s="21" t="n">
        <f aca="false">IF(AND(OR(Dashboard!$T$3="All",R1871=Dashboard!$T$3),OR(Dashboard!$T$4="All",D1871=Dashboard!$T$4)),1,0)</f>
        <v>1</v>
      </c>
      <c r="W1871" s="21" t="n">
        <f aca="false">IF(V1871=1,T1871+ROW()/10000000,0)</f>
        <v>14.4001871</v>
      </c>
    </row>
    <row r="1872" customFormat="false" ht="15" hidden="false" customHeight="false" outlineLevel="0" collapsed="false">
      <c r="A1872" s="0" t="n">
        <v>18264995</v>
      </c>
      <c r="B1872" s="0" t="s">
        <v>4575</v>
      </c>
      <c r="C1872" s="0" t="n">
        <v>1</v>
      </c>
      <c r="D1872" s="0" t="s">
        <v>3667</v>
      </c>
      <c r="E1872" s="0" t="s">
        <v>5206</v>
      </c>
      <c r="F1872" s="0" t="s">
        <v>3292</v>
      </c>
      <c r="G1872" s="0" t="s">
        <v>5207</v>
      </c>
      <c r="H1872" s="0" t="s">
        <v>5208</v>
      </c>
      <c r="I1872" s="0" t="s">
        <v>2123</v>
      </c>
      <c r="J1872" s="0" t="s">
        <v>47</v>
      </c>
      <c r="K1872" s="0" t="s">
        <v>46</v>
      </c>
      <c r="L1872" s="0" t="s">
        <v>47</v>
      </c>
      <c r="M1872" s="0" t="s">
        <v>47</v>
      </c>
      <c r="N1872" s="0" t="n">
        <v>2</v>
      </c>
      <c r="O1872" s="0" t="n">
        <v>99</v>
      </c>
      <c r="P1872" s="0" t="n">
        <v>650</v>
      </c>
      <c r="Q1872" s="0" t="n">
        <v>3.8</v>
      </c>
      <c r="R1872" s="0" t="str">
        <f aca="false">INDEX(Lookup!$B$4:$B$18,MATCH(C1872,Lookup!$A$4:$A$18,0))</f>
        <v>India</v>
      </c>
      <c r="S1872" s="20" t="n">
        <f aca="false">INDEX(Lookup!$D$4:$D$18,MATCH(C1872,Lookup!$A$4:$A$18,0))</f>
        <v>0.012</v>
      </c>
      <c r="T1872" s="21" t="n">
        <f aca="false">ROUND(P1872*S1872,2)</f>
        <v>7.8</v>
      </c>
      <c r="U1872" s="21" t="n">
        <f aca="false">IF(T1872&lt;=10,1,IF(T1872&lt;=20,2,IF(T1872&lt;=30,3,IF(T1872&lt;=40,4,IF(T1872&lt;=50,5,IF(T1872&lt;=100,6,IF(T1872&lt;=250,7,8)))))))</f>
        <v>1</v>
      </c>
      <c r="V1872" s="21" t="n">
        <f aca="false">IF(AND(OR(Dashboard!$T$3="All",R1872=Dashboard!$T$3),OR(Dashboard!$T$4="All",D1872=Dashboard!$T$4)),1,0)</f>
        <v>1</v>
      </c>
      <c r="W1872" s="21" t="n">
        <f aca="false">IF(V1872=1,T1872+ROW()/10000000,0)</f>
        <v>7.8001872</v>
      </c>
    </row>
    <row r="1873" customFormat="false" ht="15" hidden="false" customHeight="false" outlineLevel="0" collapsed="false">
      <c r="A1873" s="0" t="n">
        <v>18025114</v>
      </c>
      <c r="B1873" s="0" t="s">
        <v>5209</v>
      </c>
      <c r="C1873" s="0" t="n">
        <v>1</v>
      </c>
      <c r="D1873" s="0" t="s">
        <v>3667</v>
      </c>
      <c r="E1873" s="0" t="s">
        <v>5210</v>
      </c>
      <c r="F1873" s="0" t="s">
        <v>3292</v>
      </c>
      <c r="G1873" s="0" t="s">
        <v>5207</v>
      </c>
      <c r="H1873" s="0" t="s">
        <v>5211</v>
      </c>
      <c r="I1873" s="0" t="s">
        <v>2123</v>
      </c>
      <c r="J1873" s="0" t="s">
        <v>46</v>
      </c>
      <c r="K1873" s="0" t="s">
        <v>47</v>
      </c>
      <c r="L1873" s="0" t="s">
        <v>47</v>
      </c>
      <c r="M1873" s="0" t="s">
        <v>47</v>
      </c>
      <c r="N1873" s="0" t="n">
        <v>3</v>
      </c>
      <c r="O1873" s="0" t="n">
        <v>242</v>
      </c>
      <c r="P1873" s="0" t="n">
        <v>1850</v>
      </c>
      <c r="Q1873" s="0" t="n">
        <v>4</v>
      </c>
      <c r="R1873" s="0" t="str">
        <f aca="false">INDEX(Lookup!$B$4:$B$18,MATCH(C1873,Lookup!$A$4:$A$18,0))</f>
        <v>India</v>
      </c>
      <c r="S1873" s="20" t="n">
        <f aca="false">INDEX(Lookup!$D$4:$D$18,MATCH(C1873,Lookup!$A$4:$A$18,0))</f>
        <v>0.012</v>
      </c>
      <c r="T1873" s="21" t="n">
        <f aca="false">ROUND(P1873*S1873,2)</f>
        <v>22.2</v>
      </c>
      <c r="U1873" s="21" t="n">
        <f aca="false">IF(T1873&lt;=10,1,IF(T1873&lt;=20,2,IF(T1873&lt;=30,3,IF(T1873&lt;=40,4,IF(T1873&lt;=50,5,IF(T1873&lt;=100,6,IF(T1873&lt;=250,7,8)))))))</f>
        <v>3</v>
      </c>
      <c r="V1873" s="21" t="n">
        <f aca="false">IF(AND(OR(Dashboard!$T$3="All",R1873=Dashboard!$T$3),OR(Dashboard!$T$4="All",D1873=Dashboard!$T$4)),1,0)</f>
        <v>1</v>
      </c>
      <c r="W1873" s="21" t="n">
        <f aca="false">IF(V1873=1,T1873+ROW()/10000000,0)</f>
        <v>22.2001873</v>
      </c>
    </row>
    <row r="1874" customFormat="false" ht="15" hidden="false" customHeight="false" outlineLevel="0" collapsed="false">
      <c r="A1874" s="0" t="n">
        <v>310799</v>
      </c>
      <c r="B1874" s="0" t="s">
        <v>5212</v>
      </c>
      <c r="C1874" s="0" t="n">
        <v>1</v>
      </c>
      <c r="D1874" s="0" t="s">
        <v>3667</v>
      </c>
      <c r="E1874" s="0" t="s">
        <v>5213</v>
      </c>
      <c r="F1874" s="0" t="s">
        <v>3296</v>
      </c>
      <c r="G1874" s="0" t="s">
        <v>5214</v>
      </c>
      <c r="H1874" s="0" t="s">
        <v>2128</v>
      </c>
      <c r="I1874" s="0" t="s">
        <v>2123</v>
      </c>
      <c r="J1874" s="0" t="s">
        <v>47</v>
      </c>
      <c r="K1874" s="0" t="s">
        <v>47</v>
      </c>
      <c r="L1874" s="0" t="s">
        <v>47</v>
      </c>
      <c r="M1874" s="0" t="s">
        <v>47</v>
      </c>
      <c r="N1874" s="0" t="n">
        <v>2</v>
      </c>
      <c r="O1874" s="0" t="n">
        <v>11</v>
      </c>
      <c r="P1874" s="0" t="n">
        <v>500</v>
      </c>
      <c r="Q1874" s="0" t="n">
        <v>3.1</v>
      </c>
      <c r="R1874" s="0" t="str">
        <f aca="false">INDEX(Lookup!$B$4:$B$18,MATCH(C1874,Lookup!$A$4:$A$18,0))</f>
        <v>India</v>
      </c>
      <c r="S1874" s="20" t="n">
        <f aca="false">INDEX(Lookup!$D$4:$D$18,MATCH(C1874,Lookup!$A$4:$A$18,0))</f>
        <v>0.012</v>
      </c>
      <c r="T1874" s="21" t="n">
        <f aca="false">ROUND(P1874*S1874,2)</f>
        <v>6</v>
      </c>
      <c r="U1874" s="21" t="n">
        <f aca="false">IF(T1874&lt;=10,1,IF(T1874&lt;=20,2,IF(T1874&lt;=30,3,IF(T1874&lt;=40,4,IF(T1874&lt;=50,5,IF(T1874&lt;=100,6,IF(T1874&lt;=250,7,8)))))))</f>
        <v>1</v>
      </c>
      <c r="V1874" s="21" t="n">
        <f aca="false">IF(AND(OR(Dashboard!$T$3="All",R1874=Dashboard!$T$3),OR(Dashboard!$T$4="All",D1874=Dashboard!$T$4)),1,0)</f>
        <v>1</v>
      </c>
      <c r="W1874" s="21" t="n">
        <f aca="false">IF(V1874=1,T1874+ROW()/10000000,0)</f>
        <v>6.0001874</v>
      </c>
    </row>
    <row r="1875" customFormat="false" ht="15" hidden="false" customHeight="false" outlineLevel="0" collapsed="false">
      <c r="A1875" s="0" t="n">
        <v>306719</v>
      </c>
      <c r="B1875" s="0" t="s">
        <v>5215</v>
      </c>
      <c r="C1875" s="0" t="n">
        <v>1</v>
      </c>
      <c r="D1875" s="0" t="s">
        <v>3667</v>
      </c>
      <c r="E1875" s="0" t="s">
        <v>5216</v>
      </c>
      <c r="F1875" s="0" t="s">
        <v>3296</v>
      </c>
      <c r="G1875" s="0" t="s">
        <v>5214</v>
      </c>
      <c r="H1875" s="0" t="s">
        <v>2136</v>
      </c>
      <c r="I1875" s="0" t="s">
        <v>2123</v>
      </c>
      <c r="J1875" s="0" t="s">
        <v>47</v>
      </c>
      <c r="K1875" s="0" t="s">
        <v>47</v>
      </c>
      <c r="L1875" s="0" t="s">
        <v>47</v>
      </c>
      <c r="M1875" s="0" t="s">
        <v>47</v>
      </c>
      <c r="N1875" s="0" t="n">
        <v>1</v>
      </c>
      <c r="O1875" s="0" t="n">
        <v>73</v>
      </c>
      <c r="P1875" s="0" t="n">
        <v>450</v>
      </c>
      <c r="Q1875" s="0" t="n">
        <v>2.7</v>
      </c>
      <c r="R1875" s="0" t="str">
        <f aca="false">INDEX(Lookup!$B$4:$B$18,MATCH(C1875,Lookup!$A$4:$A$18,0))</f>
        <v>India</v>
      </c>
      <c r="S1875" s="20" t="n">
        <f aca="false">INDEX(Lookup!$D$4:$D$18,MATCH(C1875,Lookup!$A$4:$A$18,0))</f>
        <v>0.012</v>
      </c>
      <c r="T1875" s="21" t="n">
        <f aca="false">ROUND(P1875*S1875,2)</f>
        <v>5.4</v>
      </c>
      <c r="U1875" s="21" t="n">
        <f aca="false">IF(T1875&lt;=10,1,IF(T1875&lt;=20,2,IF(T1875&lt;=30,3,IF(T1875&lt;=40,4,IF(T1875&lt;=50,5,IF(T1875&lt;=100,6,IF(T1875&lt;=250,7,8)))))))</f>
        <v>1</v>
      </c>
      <c r="V1875" s="21" t="n">
        <f aca="false">IF(AND(OR(Dashboard!$T$3="All",R1875=Dashboard!$T$3),OR(Dashboard!$T$4="All",D1875=Dashboard!$T$4)),1,0)</f>
        <v>1</v>
      </c>
      <c r="W1875" s="21" t="n">
        <f aca="false">IF(V1875=1,T1875+ROW()/10000000,0)</f>
        <v>5.4001875</v>
      </c>
    </row>
    <row r="1876" customFormat="false" ht="15" hidden="false" customHeight="false" outlineLevel="0" collapsed="false">
      <c r="A1876" s="0" t="n">
        <v>18285721</v>
      </c>
      <c r="B1876" s="0" t="s">
        <v>3143</v>
      </c>
      <c r="C1876" s="0" t="n">
        <v>1</v>
      </c>
      <c r="D1876" s="0" t="s">
        <v>3667</v>
      </c>
      <c r="E1876" s="0" t="s">
        <v>5217</v>
      </c>
      <c r="F1876" s="0" t="s">
        <v>3296</v>
      </c>
      <c r="G1876" s="0" t="s">
        <v>5214</v>
      </c>
      <c r="H1876" s="0" t="s">
        <v>1358</v>
      </c>
      <c r="I1876" s="0" t="s">
        <v>2123</v>
      </c>
      <c r="J1876" s="0" t="s">
        <v>47</v>
      </c>
      <c r="K1876" s="0" t="s">
        <v>47</v>
      </c>
      <c r="L1876" s="0" t="s">
        <v>47</v>
      </c>
      <c r="M1876" s="0" t="s">
        <v>47</v>
      </c>
      <c r="N1876" s="0" t="n">
        <v>1</v>
      </c>
      <c r="O1876" s="0" t="n">
        <v>7</v>
      </c>
      <c r="P1876" s="0" t="n">
        <v>300</v>
      </c>
      <c r="Q1876" s="0" t="n">
        <v>2.7</v>
      </c>
      <c r="R1876" s="0" t="str">
        <f aca="false">INDEX(Lookup!$B$4:$B$18,MATCH(C1876,Lookup!$A$4:$A$18,0))</f>
        <v>India</v>
      </c>
      <c r="S1876" s="20" t="n">
        <f aca="false">INDEX(Lookup!$D$4:$D$18,MATCH(C1876,Lookup!$A$4:$A$18,0))</f>
        <v>0.012</v>
      </c>
      <c r="T1876" s="21" t="n">
        <f aca="false">ROUND(P1876*S1876,2)</f>
        <v>3.6</v>
      </c>
      <c r="U1876" s="21" t="n">
        <f aca="false">IF(T1876&lt;=10,1,IF(T1876&lt;=20,2,IF(T1876&lt;=30,3,IF(T1876&lt;=40,4,IF(T1876&lt;=50,5,IF(T1876&lt;=100,6,IF(T1876&lt;=250,7,8)))))))</f>
        <v>1</v>
      </c>
      <c r="V1876" s="21" t="n">
        <f aca="false">IF(AND(OR(Dashboard!$T$3="All",R1876=Dashboard!$T$3),OR(Dashboard!$T$4="All",D1876=Dashboard!$T$4)),1,0)</f>
        <v>1</v>
      </c>
      <c r="W1876" s="21" t="n">
        <f aca="false">IF(V1876=1,T1876+ROW()/10000000,0)</f>
        <v>3.6001876</v>
      </c>
    </row>
    <row r="1877" customFormat="false" ht="15" hidden="false" customHeight="false" outlineLevel="0" collapsed="false">
      <c r="A1877" s="0" t="n">
        <v>598</v>
      </c>
      <c r="B1877" s="0" t="s">
        <v>3113</v>
      </c>
      <c r="C1877" s="0" t="n">
        <v>1</v>
      </c>
      <c r="D1877" s="0" t="s">
        <v>3667</v>
      </c>
      <c r="E1877" s="0" t="s">
        <v>5218</v>
      </c>
      <c r="F1877" s="0" t="s">
        <v>3296</v>
      </c>
      <c r="G1877" s="0" t="s">
        <v>5214</v>
      </c>
      <c r="H1877" s="0" t="s">
        <v>153</v>
      </c>
      <c r="I1877" s="0" t="s">
        <v>2123</v>
      </c>
      <c r="J1877" s="0" t="s">
        <v>47</v>
      </c>
      <c r="K1877" s="0" t="s">
        <v>47</v>
      </c>
      <c r="L1877" s="0" t="s">
        <v>47</v>
      </c>
      <c r="M1877" s="0" t="s">
        <v>47</v>
      </c>
      <c r="N1877" s="0" t="n">
        <v>1</v>
      </c>
      <c r="O1877" s="0" t="n">
        <v>23</v>
      </c>
      <c r="P1877" s="0" t="n">
        <v>450</v>
      </c>
      <c r="Q1877" s="0" t="n">
        <v>3.1</v>
      </c>
      <c r="R1877" s="0" t="str">
        <f aca="false">INDEX(Lookup!$B$4:$B$18,MATCH(C1877,Lookup!$A$4:$A$18,0))</f>
        <v>India</v>
      </c>
      <c r="S1877" s="20" t="n">
        <f aca="false">INDEX(Lookup!$D$4:$D$18,MATCH(C1877,Lookup!$A$4:$A$18,0))</f>
        <v>0.012</v>
      </c>
      <c r="T1877" s="21" t="n">
        <f aca="false">ROUND(P1877*S1877,2)</f>
        <v>5.4</v>
      </c>
      <c r="U1877" s="21" t="n">
        <f aca="false">IF(T1877&lt;=10,1,IF(T1877&lt;=20,2,IF(T1877&lt;=30,3,IF(T1877&lt;=40,4,IF(T1877&lt;=50,5,IF(T1877&lt;=100,6,IF(T1877&lt;=250,7,8)))))))</f>
        <v>1</v>
      </c>
      <c r="V1877" s="21" t="n">
        <f aca="false">IF(AND(OR(Dashboard!$T$3="All",R1877=Dashboard!$T$3),OR(Dashboard!$T$4="All",D1877=Dashboard!$T$4)),1,0)</f>
        <v>1</v>
      </c>
      <c r="W1877" s="21" t="n">
        <f aca="false">IF(V1877=1,T1877+ROW()/10000000,0)</f>
        <v>5.4001877</v>
      </c>
    </row>
    <row r="1878" customFormat="false" ht="15" hidden="false" customHeight="false" outlineLevel="0" collapsed="false">
      <c r="A1878" s="0" t="n">
        <v>300066</v>
      </c>
      <c r="B1878" s="0" t="s">
        <v>5219</v>
      </c>
      <c r="C1878" s="0" t="n">
        <v>1</v>
      </c>
      <c r="D1878" s="0" t="s">
        <v>3667</v>
      </c>
      <c r="E1878" s="0" t="s">
        <v>5220</v>
      </c>
      <c r="F1878" s="0" t="s">
        <v>3296</v>
      </c>
      <c r="G1878" s="0" t="s">
        <v>5214</v>
      </c>
      <c r="H1878" s="0" t="s">
        <v>3142</v>
      </c>
      <c r="I1878" s="0" t="s">
        <v>2123</v>
      </c>
      <c r="J1878" s="0" t="s">
        <v>47</v>
      </c>
      <c r="K1878" s="0" t="s">
        <v>46</v>
      </c>
      <c r="L1878" s="0" t="s">
        <v>47</v>
      </c>
      <c r="M1878" s="0" t="s">
        <v>47</v>
      </c>
      <c r="N1878" s="0" t="n">
        <v>1</v>
      </c>
      <c r="O1878" s="0" t="n">
        <v>23</v>
      </c>
      <c r="P1878" s="0" t="n">
        <v>250</v>
      </c>
      <c r="Q1878" s="0" t="n">
        <v>3.2</v>
      </c>
      <c r="R1878" s="0" t="str">
        <f aca="false">INDEX(Lookup!$B$4:$B$18,MATCH(C1878,Lookup!$A$4:$A$18,0))</f>
        <v>India</v>
      </c>
      <c r="S1878" s="20" t="n">
        <f aca="false">INDEX(Lookup!$D$4:$D$18,MATCH(C1878,Lookup!$A$4:$A$18,0))</f>
        <v>0.012</v>
      </c>
      <c r="T1878" s="21" t="n">
        <f aca="false">ROUND(P1878*S1878,2)</f>
        <v>3</v>
      </c>
      <c r="U1878" s="21" t="n">
        <f aca="false">IF(T1878&lt;=10,1,IF(T1878&lt;=20,2,IF(T1878&lt;=30,3,IF(T1878&lt;=40,4,IF(T1878&lt;=50,5,IF(T1878&lt;=100,6,IF(T1878&lt;=250,7,8)))))))</f>
        <v>1</v>
      </c>
      <c r="V1878" s="21" t="n">
        <f aca="false">IF(AND(OR(Dashboard!$T$3="All",R1878=Dashboard!$T$3),OR(Dashboard!$T$4="All",D1878=Dashboard!$T$4)),1,0)</f>
        <v>1</v>
      </c>
      <c r="W1878" s="21" t="n">
        <f aca="false">IF(V1878=1,T1878+ROW()/10000000,0)</f>
        <v>3.0001878</v>
      </c>
    </row>
    <row r="1879" customFormat="false" ht="15" hidden="false" customHeight="false" outlineLevel="0" collapsed="false">
      <c r="A1879" s="0" t="n">
        <v>18396412</v>
      </c>
      <c r="B1879" s="0" t="s">
        <v>5221</v>
      </c>
      <c r="C1879" s="0" t="n">
        <v>1</v>
      </c>
      <c r="D1879" s="0" t="s">
        <v>3667</v>
      </c>
      <c r="E1879" s="0" t="s">
        <v>5222</v>
      </c>
      <c r="F1879" s="0" t="s">
        <v>3296</v>
      </c>
      <c r="G1879" s="0" t="s">
        <v>5214</v>
      </c>
      <c r="H1879" s="0" t="s">
        <v>4936</v>
      </c>
      <c r="I1879" s="0" t="s">
        <v>2123</v>
      </c>
      <c r="J1879" s="0" t="s">
        <v>47</v>
      </c>
      <c r="K1879" s="0" t="s">
        <v>47</v>
      </c>
      <c r="L1879" s="0" t="s">
        <v>47</v>
      </c>
      <c r="M1879" s="0" t="s">
        <v>47</v>
      </c>
      <c r="N1879" s="0" t="n">
        <v>1</v>
      </c>
      <c r="O1879" s="0" t="n">
        <v>7</v>
      </c>
      <c r="P1879" s="0" t="n">
        <v>200</v>
      </c>
      <c r="Q1879" s="0" t="n">
        <v>3.2</v>
      </c>
      <c r="R1879" s="0" t="str">
        <f aca="false">INDEX(Lookup!$B$4:$B$18,MATCH(C1879,Lookup!$A$4:$A$18,0))</f>
        <v>India</v>
      </c>
      <c r="S1879" s="20" t="n">
        <f aca="false">INDEX(Lookup!$D$4:$D$18,MATCH(C1879,Lookup!$A$4:$A$18,0))</f>
        <v>0.012</v>
      </c>
      <c r="T1879" s="21" t="n">
        <f aca="false">ROUND(P1879*S1879,2)</f>
        <v>2.4</v>
      </c>
      <c r="U1879" s="21" t="n">
        <f aca="false">IF(T1879&lt;=10,1,IF(T1879&lt;=20,2,IF(T1879&lt;=30,3,IF(T1879&lt;=40,4,IF(T1879&lt;=50,5,IF(T1879&lt;=100,6,IF(T1879&lt;=250,7,8)))))))</f>
        <v>1</v>
      </c>
      <c r="V1879" s="21" t="n">
        <f aca="false">IF(AND(OR(Dashboard!$T$3="All",R1879=Dashboard!$T$3),OR(Dashboard!$T$4="All",D1879=Dashboard!$T$4)),1,0)</f>
        <v>1</v>
      </c>
      <c r="W1879" s="21" t="n">
        <f aca="false">IF(V1879=1,T1879+ROW()/10000000,0)</f>
        <v>2.4001879</v>
      </c>
    </row>
    <row r="1880" customFormat="false" ht="15" hidden="false" customHeight="false" outlineLevel="0" collapsed="false">
      <c r="A1880" s="0" t="n">
        <v>18249121</v>
      </c>
      <c r="B1880" s="0" t="s">
        <v>3840</v>
      </c>
      <c r="C1880" s="0" t="n">
        <v>1</v>
      </c>
      <c r="D1880" s="0" t="s">
        <v>3667</v>
      </c>
      <c r="E1880" s="0" t="s">
        <v>5223</v>
      </c>
      <c r="F1880" s="0" t="s">
        <v>3296</v>
      </c>
      <c r="G1880" s="0" t="s">
        <v>5214</v>
      </c>
      <c r="H1880" s="0" t="s">
        <v>3842</v>
      </c>
      <c r="I1880" s="0" t="s">
        <v>2123</v>
      </c>
      <c r="J1880" s="0" t="s">
        <v>47</v>
      </c>
      <c r="K1880" s="0" t="s">
        <v>46</v>
      </c>
      <c r="L1880" s="0" t="s">
        <v>47</v>
      </c>
      <c r="M1880" s="0" t="s">
        <v>47</v>
      </c>
      <c r="N1880" s="0" t="n">
        <v>1</v>
      </c>
      <c r="O1880" s="0" t="n">
        <v>10</v>
      </c>
      <c r="P1880" s="0" t="n">
        <v>200</v>
      </c>
      <c r="Q1880" s="0" t="n">
        <v>2.9</v>
      </c>
      <c r="R1880" s="0" t="str">
        <f aca="false">INDEX(Lookup!$B$4:$B$18,MATCH(C1880,Lookup!$A$4:$A$18,0))</f>
        <v>India</v>
      </c>
      <c r="S1880" s="20" t="n">
        <f aca="false">INDEX(Lookup!$D$4:$D$18,MATCH(C1880,Lookup!$A$4:$A$18,0))</f>
        <v>0.012</v>
      </c>
      <c r="T1880" s="21" t="n">
        <f aca="false">ROUND(P1880*S1880,2)</f>
        <v>2.4</v>
      </c>
      <c r="U1880" s="21" t="n">
        <f aca="false">IF(T1880&lt;=10,1,IF(T1880&lt;=20,2,IF(T1880&lt;=30,3,IF(T1880&lt;=40,4,IF(T1880&lt;=50,5,IF(T1880&lt;=100,6,IF(T1880&lt;=250,7,8)))))))</f>
        <v>1</v>
      </c>
      <c r="V1880" s="21" t="n">
        <f aca="false">IF(AND(OR(Dashboard!$T$3="All",R1880=Dashboard!$T$3),OR(Dashboard!$T$4="All",D1880=Dashboard!$T$4)),1,0)</f>
        <v>1</v>
      </c>
      <c r="W1880" s="21" t="n">
        <f aca="false">IF(V1880=1,T1880+ROW()/10000000,0)</f>
        <v>2.400188</v>
      </c>
    </row>
    <row r="1881" customFormat="false" ht="15" hidden="false" customHeight="false" outlineLevel="0" collapsed="false">
      <c r="A1881" s="0" t="n">
        <v>18241877</v>
      </c>
      <c r="B1881" s="0" t="s">
        <v>5224</v>
      </c>
      <c r="C1881" s="0" t="n">
        <v>1</v>
      </c>
      <c r="D1881" s="0" t="s">
        <v>3667</v>
      </c>
      <c r="E1881" s="0" t="s">
        <v>5225</v>
      </c>
      <c r="F1881" s="0" t="s">
        <v>3296</v>
      </c>
      <c r="G1881" s="0" t="s">
        <v>5214</v>
      </c>
      <c r="H1881" s="0" t="s">
        <v>2122</v>
      </c>
      <c r="I1881" s="0" t="s">
        <v>2123</v>
      </c>
      <c r="J1881" s="0" t="s">
        <v>47</v>
      </c>
      <c r="K1881" s="0" t="s">
        <v>47</v>
      </c>
      <c r="L1881" s="0" t="s">
        <v>47</v>
      </c>
      <c r="M1881" s="0" t="s">
        <v>47</v>
      </c>
      <c r="N1881" s="0" t="n">
        <v>2</v>
      </c>
      <c r="O1881" s="0" t="n">
        <v>5</v>
      </c>
      <c r="P1881" s="0" t="n">
        <v>850</v>
      </c>
      <c r="Q1881" s="0" t="n">
        <v>2.9</v>
      </c>
      <c r="R1881" s="0" t="str">
        <f aca="false">INDEX(Lookup!$B$4:$B$18,MATCH(C1881,Lookup!$A$4:$A$18,0))</f>
        <v>India</v>
      </c>
      <c r="S1881" s="20" t="n">
        <f aca="false">INDEX(Lookup!$D$4:$D$18,MATCH(C1881,Lookup!$A$4:$A$18,0))</f>
        <v>0.012</v>
      </c>
      <c r="T1881" s="21" t="n">
        <f aca="false">ROUND(P1881*S1881,2)</f>
        <v>10.2</v>
      </c>
      <c r="U1881" s="21" t="n">
        <f aca="false">IF(T1881&lt;=10,1,IF(T1881&lt;=20,2,IF(T1881&lt;=30,3,IF(T1881&lt;=40,4,IF(T1881&lt;=50,5,IF(T1881&lt;=100,6,IF(T1881&lt;=250,7,8)))))))</f>
        <v>2</v>
      </c>
      <c r="V1881" s="21" t="n">
        <f aca="false">IF(AND(OR(Dashboard!$T$3="All",R1881=Dashboard!$T$3),OR(Dashboard!$T$4="All",D1881=Dashboard!$T$4)),1,0)</f>
        <v>1</v>
      </c>
      <c r="W1881" s="21" t="n">
        <f aca="false">IF(V1881=1,T1881+ROW()/10000000,0)</f>
        <v>10.2001881</v>
      </c>
    </row>
    <row r="1882" customFormat="false" ht="15" hidden="false" customHeight="false" outlineLevel="0" collapsed="false">
      <c r="A1882" s="0" t="n">
        <v>310461</v>
      </c>
      <c r="B1882" s="0" t="s">
        <v>5226</v>
      </c>
      <c r="C1882" s="0" t="n">
        <v>1</v>
      </c>
      <c r="D1882" s="0" t="s">
        <v>3667</v>
      </c>
      <c r="E1882" s="0" t="s">
        <v>5227</v>
      </c>
      <c r="F1882" s="0" t="s">
        <v>3296</v>
      </c>
      <c r="G1882" s="0" t="s">
        <v>5214</v>
      </c>
      <c r="H1882" s="0" t="s">
        <v>2288</v>
      </c>
      <c r="I1882" s="0" t="s">
        <v>2123</v>
      </c>
      <c r="J1882" s="0" t="s">
        <v>47</v>
      </c>
      <c r="K1882" s="0" t="s">
        <v>46</v>
      </c>
      <c r="L1882" s="0" t="s">
        <v>47</v>
      </c>
      <c r="M1882" s="0" t="s">
        <v>47</v>
      </c>
      <c r="N1882" s="0" t="n">
        <v>2</v>
      </c>
      <c r="O1882" s="0" t="n">
        <v>34</v>
      </c>
      <c r="P1882" s="0" t="n">
        <v>500</v>
      </c>
      <c r="Q1882" s="0" t="n">
        <v>3.1</v>
      </c>
      <c r="R1882" s="0" t="str">
        <f aca="false">INDEX(Lookup!$B$4:$B$18,MATCH(C1882,Lookup!$A$4:$A$18,0))</f>
        <v>India</v>
      </c>
      <c r="S1882" s="20" t="n">
        <f aca="false">INDEX(Lookup!$D$4:$D$18,MATCH(C1882,Lookup!$A$4:$A$18,0))</f>
        <v>0.012</v>
      </c>
      <c r="T1882" s="21" t="n">
        <f aca="false">ROUND(P1882*S1882,2)</f>
        <v>6</v>
      </c>
      <c r="U1882" s="21" t="n">
        <f aca="false">IF(T1882&lt;=10,1,IF(T1882&lt;=20,2,IF(T1882&lt;=30,3,IF(T1882&lt;=40,4,IF(T1882&lt;=50,5,IF(T1882&lt;=100,6,IF(T1882&lt;=250,7,8)))))))</f>
        <v>1</v>
      </c>
      <c r="V1882" s="21" t="n">
        <f aca="false">IF(AND(OR(Dashboard!$T$3="All",R1882=Dashboard!$T$3),OR(Dashboard!$T$4="All",D1882=Dashboard!$T$4)),1,0)</f>
        <v>1</v>
      </c>
      <c r="W1882" s="21" t="n">
        <f aca="false">IF(V1882=1,T1882+ROW()/10000000,0)</f>
        <v>6.0001882</v>
      </c>
    </row>
    <row r="1883" customFormat="false" ht="15" hidden="false" customHeight="false" outlineLevel="0" collapsed="false">
      <c r="A1883" s="0" t="n">
        <v>18385781</v>
      </c>
      <c r="B1883" s="0" t="s">
        <v>5228</v>
      </c>
      <c r="C1883" s="0" t="n">
        <v>1</v>
      </c>
      <c r="D1883" s="0" t="s">
        <v>3667</v>
      </c>
      <c r="E1883" s="0" t="s">
        <v>5229</v>
      </c>
      <c r="F1883" s="0" t="s">
        <v>3296</v>
      </c>
      <c r="G1883" s="0" t="s">
        <v>5214</v>
      </c>
      <c r="H1883" s="0" t="s">
        <v>3853</v>
      </c>
      <c r="I1883" s="0" t="s">
        <v>2123</v>
      </c>
      <c r="J1883" s="0" t="s">
        <v>47</v>
      </c>
      <c r="K1883" s="0" t="s">
        <v>47</v>
      </c>
      <c r="L1883" s="0" t="s">
        <v>47</v>
      </c>
      <c r="M1883" s="0" t="s">
        <v>47</v>
      </c>
      <c r="N1883" s="0" t="n">
        <v>1</v>
      </c>
      <c r="O1883" s="0" t="n">
        <v>7</v>
      </c>
      <c r="P1883" s="0" t="n">
        <v>200</v>
      </c>
      <c r="Q1883" s="0" t="n">
        <v>3.1</v>
      </c>
      <c r="R1883" s="0" t="str">
        <f aca="false">INDEX(Lookup!$B$4:$B$18,MATCH(C1883,Lookup!$A$4:$A$18,0))</f>
        <v>India</v>
      </c>
      <c r="S1883" s="20" t="n">
        <f aca="false">INDEX(Lookup!$D$4:$D$18,MATCH(C1883,Lookup!$A$4:$A$18,0))</f>
        <v>0.012</v>
      </c>
      <c r="T1883" s="21" t="n">
        <f aca="false">ROUND(P1883*S1883,2)</f>
        <v>2.4</v>
      </c>
      <c r="U1883" s="21" t="n">
        <f aca="false">IF(T1883&lt;=10,1,IF(T1883&lt;=20,2,IF(T1883&lt;=30,3,IF(T1883&lt;=40,4,IF(T1883&lt;=50,5,IF(T1883&lt;=100,6,IF(T1883&lt;=250,7,8)))))))</f>
        <v>1</v>
      </c>
      <c r="V1883" s="21" t="n">
        <f aca="false">IF(AND(OR(Dashboard!$T$3="All",R1883=Dashboard!$T$3),OR(Dashboard!$T$4="All",D1883=Dashboard!$T$4)),1,0)</f>
        <v>1</v>
      </c>
      <c r="W1883" s="21" t="n">
        <f aca="false">IF(V1883=1,T1883+ROW()/10000000,0)</f>
        <v>2.4001883</v>
      </c>
    </row>
    <row r="1884" customFormat="false" ht="15" hidden="false" customHeight="false" outlineLevel="0" collapsed="false">
      <c r="A1884" s="0" t="n">
        <v>18360098</v>
      </c>
      <c r="B1884" s="0" t="s">
        <v>4101</v>
      </c>
      <c r="C1884" s="0" t="n">
        <v>1</v>
      </c>
      <c r="D1884" s="0" t="s">
        <v>3667</v>
      </c>
      <c r="E1884" s="0" t="s">
        <v>5230</v>
      </c>
      <c r="F1884" s="0" t="s">
        <v>3296</v>
      </c>
      <c r="G1884" s="0" t="s">
        <v>5214</v>
      </c>
      <c r="H1884" s="0" t="s">
        <v>2349</v>
      </c>
      <c r="I1884" s="0" t="s">
        <v>2123</v>
      </c>
      <c r="J1884" s="0" t="s">
        <v>47</v>
      </c>
      <c r="K1884" s="0" t="s">
        <v>46</v>
      </c>
      <c r="L1884" s="0" t="s">
        <v>47</v>
      </c>
      <c r="M1884" s="0" t="s">
        <v>47</v>
      </c>
      <c r="N1884" s="0" t="n">
        <v>1</v>
      </c>
      <c r="O1884" s="0" t="n">
        <v>5</v>
      </c>
      <c r="P1884" s="0" t="n">
        <v>150</v>
      </c>
      <c r="Q1884" s="0" t="n">
        <v>3.1</v>
      </c>
      <c r="R1884" s="0" t="str">
        <f aca="false">INDEX(Lookup!$B$4:$B$18,MATCH(C1884,Lookup!$A$4:$A$18,0))</f>
        <v>India</v>
      </c>
      <c r="S1884" s="20" t="n">
        <f aca="false">INDEX(Lookup!$D$4:$D$18,MATCH(C1884,Lookup!$A$4:$A$18,0))</f>
        <v>0.012</v>
      </c>
      <c r="T1884" s="21" t="n">
        <f aca="false">ROUND(P1884*S1884,2)</f>
        <v>1.8</v>
      </c>
      <c r="U1884" s="21" t="n">
        <f aca="false">IF(T1884&lt;=10,1,IF(T1884&lt;=20,2,IF(T1884&lt;=30,3,IF(T1884&lt;=40,4,IF(T1884&lt;=50,5,IF(T1884&lt;=100,6,IF(T1884&lt;=250,7,8)))))))</f>
        <v>1</v>
      </c>
      <c r="V1884" s="21" t="n">
        <f aca="false">IF(AND(OR(Dashboard!$T$3="All",R1884=Dashboard!$T$3),OR(Dashboard!$T$4="All",D1884=Dashboard!$T$4)),1,0)</f>
        <v>1</v>
      </c>
      <c r="W1884" s="21" t="n">
        <f aca="false">IF(V1884=1,T1884+ROW()/10000000,0)</f>
        <v>1.8001884</v>
      </c>
    </row>
    <row r="1885" customFormat="false" ht="15" hidden="false" customHeight="false" outlineLevel="0" collapsed="false">
      <c r="A1885" s="0" t="n">
        <v>300491</v>
      </c>
      <c r="B1885" s="0" t="s">
        <v>2973</v>
      </c>
      <c r="C1885" s="0" t="n">
        <v>1</v>
      </c>
      <c r="D1885" s="0" t="s">
        <v>3667</v>
      </c>
      <c r="E1885" s="0" t="s">
        <v>5231</v>
      </c>
      <c r="F1885" s="0" t="s">
        <v>3296</v>
      </c>
      <c r="G1885" s="0" t="s">
        <v>5214</v>
      </c>
      <c r="H1885" s="0" t="s">
        <v>2975</v>
      </c>
      <c r="I1885" s="0" t="s">
        <v>2123</v>
      </c>
      <c r="J1885" s="0" t="s">
        <v>47</v>
      </c>
      <c r="K1885" s="0" t="s">
        <v>47</v>
      </c>
      <c r="L1885" s="0" t="s">
        <v>47</v>
      </c>
      <c r="M1885" s="0" t="s">
        <v>47</v>
      </c>
      <c r="N1885" s="0" t="n">
        <v>1</v>
      </c>
      <c r="O1885" s="0" t="n">
        <v>14</v>
      </c>
      <c r="P1885" s="0" t="n">
        <v>350</v>
      </c>
      <c r="Q1885" s="0" t="n">
        <v>3.1</v>
      </c>
      <c r="R1885" s="0" t="str">
        <f aca="false">INDEX(Lookup!$B$4:$B$18,MATCH(C1885,Lookup!$A$4:$A$18,0))</f>
        <v>India</v>
      </c>
      <c r="S1885" s="20" t="n">
        <f aca="false">INDEX(Lookup!$D$4:$D$18,MATCH(C1885,Lookup!$A$4:$A$18,0))</f>
        <v>0.012</v>
      </c>
      <c r="T1885" s="21" t="n">
        <f aca="false">ROUND(P1885*S1885,2)</f>
        <v>4.2</v>
      </c>
      <c r="U1885" s="21" t="n">
        <f aca="false">IF(T1885&lt;=10,1,IF(T1885&lt;=20,2,IF(T1885&lt;=30,3,IF(T1885&lt;=40,4,IF(T1885&lt;=50,5,IF(T1885&lt;=100,6,IF(T1885&lt;=250,7,8)))))))</f>
        <v>1</v>
      </c>
      <c r="V1885" s="21" t="n">
        <f aca="false">IF(AND(OR(Dashboard!$T$3="All",R1885=Dashboard!$T$3),OR(Dashboard!$T$4="All",D1885=Dashboard!$T$4)),1,0)</f>
        <v>1</v>
      </c>
      <c r="W1885" s="21" t="n">
        <f aca="false">IF(V1885=1,T1885+ROW()/10000000,0)</f>
        <v>4.2001885</v>
      </c>
    </row>
    <row r="1886" customFormat="false" ht="15" hidden="false" customHeight="false" outlineLevel="0" collapsed="false">
      <c r="A1886" s="0" t="n">
        <v>307678</v>
      </c>
      <c r="B1886" s="0" t="s">
        <v>5232</v>
      </c>
      <c r="C1886" s="0" t="n">
        <v>1</v>
      </c>
      <c r="D1886" s="0" t="s">
        <v>3667</v>
      </c>
      <c r="E1886" s="0" t="s">
        <v>5233</v>
      </c>
      <c r="F1886" s="0" t="s">
        <v>3296</v>
      </c>
      <c r="G1886" s="0" t="s">
        <v>5214</v>
      </c>
      <c r="H1886" s="0" t="s">
        <v>2367</v>
      </c>
      <c r="I1886" s="0" t="s">
        <v>2123</v>
      </c>
      <c r="J1886" s="0" t="s">
        <v>47</v>
      </c>
      <c r="K1886" s="0" t="s">
        <v>47</v>
      </c>
      <c r="L1886" s="0" t="s">
        <v>47</v>
      </c>
      <c r="M1886" s="0" t="s">
        <v>47</v>
      </c>
      <c r="N1886" s="0" t="n">
        <v>2</v>
      </c>
      <c r="O1886" s="0" t="n">
        <v>7</v>
      </c>
      <c r="P1886" s="0" t="n">
        <v>500</v>
      </c>
      <c r="Q1886" s="0" t="n">
        <v>2.9</v>
      </c>
      <c r="R1886" s="0" t="str">
        <f aca="false">INDEX(Lookup!$B$4:$B$18,MATCH(C1886,Lookup!$A$4:$A$18,0))</f>
        <v>India</v>
      </c>
      <c r="S1886" s="20" t="n">
        <f aca="false">INDEX(Lookup!$D$4:$D$18,MATCH(C1886,Lookup!$A$4:$A$18,0))</f>
        <v>0.012</v>
      </c>
      <c r="T1886" s="21" t="n">
        <f aca="false">ROUND(P1886*S1886,2)</f>
        <v>6</v>
      </c>
      <c r="U1886" s="21" t="n">
        <f aca="false">IF(T1886&lt;=10,1,IF(T1886&lt;=20,2,IF(T1886&lt;=30,3,IF(T1886&lt;=40,4,IF(T1886&lt;=50,5,IF(T1886&lt;=100,6,IF(T1886&lt;=250,7,8)))))))</f>
        <v>1</v>
      </c>
      <c r="V1886" s="21" t="n">
        <f aca="false">IF(AND(OR(Dashboard!$T$3="All",R1886=Dashboard!$T$3),OR(Dashboard!$T$4="All",D1886=Dashboard!$T$4)),1,0)</f>
        <v>1</v>
      </c>
      <c r="W1886" s="21" t="n">
        <f aca="false">IF(V1886=1,T1886+ROW()/10000000,0)</f>
        <v>6.0001886</v>
      </c>
    </row>
    <row r="1887" customFormat="false" ht="15" hidden="false" customHeight="false" outlineLevel="0" collapsed="false">
      <c r="A1887" s="0" t="n">
        <v>18352295</v>
      </c>
      <c r="B1887" s="0" t="s">
        <v>5234</v>
      </c>
      <c r="C1887" s="0" t="n">
        <v>1</v>
      </c>
      <c r="D1887" s="0" t="s">
        <v>3667</v>
      </c>
      <c r="E1887" s="0" t="s">
        <v>5235</v>
      </c>
      <c r="F1887" s="0" t="s">
        <v>3296</v>
      </c>
      <c r="G1887" s="0" t="s">
        <v>5214</v>
      </c>
      <c r="H1887" s="0" t="s">
        <v>2972</v>
      </c>
      <c r="I1887" s="0" t="s">
        <v>2123</v>
      </c>
      <c r="J1887" s="0" t="s">
        <v>47</v>
      </c>
      <c r="K1887" s="0" t="s">
        <v>47</v>
      </c>
      <c r="L1887" s="0" t="s">
        <v>47</v>
      </c>
      <c r="M1887" s="0" t="s">
        <v>47</v>
      </c>
      <c r="N1887" s="0" t="n">
        <v>1</v>
      </c>
      <c r="O1887" s="0" t="n">
        <v>8</v>
      </c>
      <c r="P1887" s="0" t="n">
        <v>250</v>
      </c>
      <c r="Q1887" s="0" t="n">
        <v>3.3</v>
      </c>
      <c r="R1887" s="0" t="str">
        <f aca="false">INDEX(Lookup!$B$4:$B$18,MATCH(C1887,Lookup!$A$4:$A$18,0))</f>
        <v>India</v>
      </c>
      <c r="S1887" s="20" t="n">
        <f aca="false">INDEX(Lookup!$D$4:$D$18,MATCH(C1887,Lookup!$A$4:$A$18,0))</f>
        <v>0.012</v>
      </c>
      <c r="T1887" s="21" t="n">
        <f aca="false">ROUND(P1887*S1887,2)</f>
        <v>3</v>
      </c>
      <c r="U1887" s="21" t="n">
        <f aca="false">IF(T1887&lt;=10,1,IF(T1887&lt;=20,2,IF(T1887&lt;=30,3,IF(T1887&lt;=40,4,IF(T1887&lt;=50,5,IF(T1887&lt;=100,6,IF(T1887&lt;=250,7,8)))))))</f>
        <v>1</v>
      </c>
      <c r="V1887" s="21" t="n">
        <f aca="false">IF(AND(OR(Dashboard!$T$3="All",R1887=Dashboard!$T$3),OR(Dashboard!$T$4="All",D1887=Dashboard!$T$4)),1,0)</f>
        <v>1</v>
      </c>
      <c r="W1887" s="21" t="n">
        <f aca="false">IF(V1887=1,T1887+ROW()/10000000,0)</f>
        <v>3.0001887</v>
      </c>
    </row>
    <row r="1888" customFormat="false" ht="15" hidden="false" customHeight="false" outlineLevel="0" collapsed="false">
      <c r="A1888" s="0" t="n">
        <v>18451594</v>
      </c>
      <c r="B1888" s="0" t="s">
        <v>5236</v>
      </c>
      <c r="C1888" s="0" t="n">
        <v>1</v>
      </c>
      <c r="D1888" s="0" t="s">
        <v>3667</v>
      </c>
      <c r="E1888" s="0" t="s">
        <v>5237</v>
      </c>
      <c r="F1888" s="0" t="s">
        <v>3296</v>
      </c>
      <c r="G1888" s="0" t="s">
        <v>5214</v>
      </c>
      <c r="H1888" s="0" t="s">
        <v>5238</v>
      </c>
      <c r="I1888" s="0" t="s">
        <v>2123</v>
      </c>
      <c r="J1888" s="0" t="s">
        <v>47</v>
      </c>
      <c r="K1888" s="0" t="s">
        <v>46</v>
      </c>
      <c r="L1888" s="0" t="s">
        <v>47</v>
      </c>
      <c r="M1888" s="0" t="s">
        <v>47</v>
      </c>
      <c r="N1888" s="0" t="n">
        <v>2</v>
      </c>
      <c r="O1888" s="0" t="n">
        <v>8</v>
      </c>
      <c r="P1888" s="0" t="n">
        <v>600</v>
      </c>
      <c r="Q1888" s="0" t="n">
        <v>3</v>
      </c>
      <c r="R1888" s="0" t="str">
        <f aca="false">INDEX(Lookup!$B$4:$B$18,MATCH(C1888,Lookup!$A$4:$A$18,0))</f>
        <v>India</v>
      </c>
      <c r="S1888" s="20" t="n">
        <f aca="false">INDEX(Lookup!$D$4:$D$18,MATCH(C1888,Lookup!$A$4:$A$18,0))</f>
        <v>0.012</v>
      </c>
      <c r="T1888" s="21" t="n">
        <f aca="false">ROUND(P1888*S1888,2)</f>
        <v>7.2</v>
      </c>
      <c r="U1888" s="21" t="n">
        <f aca="false">IF(T1888&lt;=10,1,IF(T1888&lt;=20,2,IF(T1888&lt;=30,3,IF(T1888&lt;=40,4,IF(T1888&lt;=50,5,IF(T1888&lt;=100,6,IF(T1888&lt;=250,7,8)))))))</f>
        <v>1</v>
      </c>
      <c r="V1888" s="21" t="n">
        <f aca="false">IF(AND(OR(Dashboard!$T$3="All",R1888=Dashboard!$T$3),OR(Dashboard!$T$4="All",D1888=Dashboard!$T$4)),1,0)</f>
        <v>1</v>
      </c>
      <c r="W1888" s="21" t="n">
        <f aca="false">IF(V1888=1,T1888+ROW()/10000000,0)</f>
        <v>7.2001888</v>
      </c>
    </row>
    <row r="1889" customFormat="false" ht="15" hidden="false" customHeight="false" outlineLevel="0" collapsed="false">
      <c r="A1889" s="0" t="n">
        <v>18391176</v>
      </c>
      <c r="B1889" s="0" t="s">
        <v>5239</v>
      </c>
      <c r="C1889" s="0" t="n">
        <v>1</v>
      </c>
      <c r="D1889" s="0" t="s">
        <v>3667</v>
      </c>
      <c r="E1889" s="0" t="s">
        <v>5240</v>
      </c>
      <c r="F1889" s="0" t="s">
        <v>3296</v>
      </c>
      <c r="G1889" s="0" t="s">
        <v>5214</v>
      </c>
      <c r="H1889" s="0" t="s">
        <v>2128</v>
      </c>
      <c r="I1889" s="0" t="s">
        <v>2123</v>
      </c>
      <c r="J1889" s="0" t="s">
        <v>47</v>
      </c>
      <c r="K1889" s="0" t="s">
        <v>47</v>
      </c>
      <c r="L1889" s="0" t="s">
        <v>47</v>
      </c>
      <c r="M1889" s="0" t="s">
        <v>47</v>
      </c>
      <c r="N1889" s="0" t="n">
        <v>2</v>
      </c>
      <c r="O1889" s="0" t="n">
        <v>7</v>
      </c>
      <c r="P1889" s="0" t="n">
        <v>500</v>
      </c>
      <c r="Q1889" s="0" t="n">
        <v>2.7</v>
      </c>
      <c r="R1889" s="0" t="str">
        <f aca="false">INDEX(Lookup!$B$4:$B$18,MATCH(C1889,Lookup!$A$4:$A$18,0))</f>
        <v>India</v>
      </c>
      <c r="S1889" s="20" t="n">
        <f aca="false">INDEX(Lookup!$D$4:$D$18,MATCH(C1889,Lookup!$A$4:$A$18,0))</f>
        <v>0.012</v>
      </c>
      <c r="T1889" s="21" t="n">
        <f aca="false">ROUND(P1889*S1889,2)</f>
        <v>6</v>
      </c>
      <c r="U1889" s="21" t="n">
        <f aca="false">IF(T1889&lt;=10,1,IF(T1889&lt;=20,2,IF(T1889&lt;=30,3,IF(T1889&lt;=40,4,IF(T1889&lt;=50,5,IF(T1889&lt;=100,6,IF(T1889&lt;=250,7,8)))))))</f>
        <v>1</v>
      </c>
      <c r="V1889" s="21" t="n">
        <f aca="false">IF(AND(OR(Dashboard!$T$3="All",R1889=Dashboard!$T$3),OR(Dashboard!$T$4="All",D1889=Dashboard!$T$4)),1,0)</f>
        <v>1</v>
      </c>
      <c r="W1889" s="21" t="n">
        <f aca="false">IF(V1889=1,T1889+ROW()/10000000,0)</f>
        <v>6.0001889</v>
      </c>
    </row>
    <row r="1890" customFormat="false" ht="15" hidden="false" customHeight="false" outlineLevel="0" collapsed="false">
      <c r="A1890" s="0" t="n">
        <v>313456</v>
      </c>
      <c r="B1890" s="0" t="s">
        <v>5241</v>
      </c>
      <c r="C1890" s="0" t="n">
        <v>1</v>
      </c>
      <c r="D1890" s="0" t="s">
        <v>3667</v>
      </c>
      <c r="E1890" s="0" t="s">
        <v>5242</v>
      </c>
      <c r="F1890" s="0" t="s">
        <v>3296</v>
      </c>
      <c r="G1890" s="0" t="s">
        <v>5214</v>
      </c>
      <c r="H1890" s="0" t="s">
        <v>2185</v>
      </c>
      <c r="I1890" s="0" t="s">
        <v>2123</v>
      </c>
      <c r="J1890" s="0" t="s">
        <v>47</v>
      </c>
      <c r="K1890" s="0" t="s">
        <v>47</v>
      </c>
      <c r="L1890" s="0" t="s">
        <v>47</v>
      </c>
      <c r="M1890" s="0" t="s">
        <v>47</v>
      </c>
      <c r="N1890" s="0" t="n">
        <v>1</v>
      </c>
      <c r="O1890" s="0" t="n">
        <v>9</v>
      </c>
      <c r="P1890" s="0" t="n">
        <v>350</v>
      </c>
      <c r="Q1890" s="0" t="n">
        <v>3.1</v>
      </c>
      <c r="R1890" s="0" t="str">
        <f aca="false">INDEX(Lookup!$B$4:$B$18,MATCH(C1890,Lookup!$A$4:$A$18,0))</f>
        <v>India</v>
      </c>
      <c r="S1890" s="20" t="n">
        <f aca="false">INDEX(Lookup!$D$4:$D$18,MATCH(C1890,Lookup!$A$4:$A$18,0))</f>
        <v>0.012</v>
      </c>
      <c r="T1890" s="21" t="n">
        <f aca="false">ROUND(P1890*S1890,2)</f>
        <v>4.2</v>
      </c>
      <c r="U1890" s="21" t="n">
        <f aca="false">IF(T1890&lt;=10,1,IF(T1890&lt;=20,2,IF(T1890&lt;=30,3,IF(T1890&lt;=40,4,IF(T1890&lt;=50,5,IF(T1890&lt;=100,6,IF(T1890&lt;=250,7,8)))))))</f>
        <v>1</v>
      </c>
      <c r="V1890" s="21" t="n">
        <f aca="false">IF(AND(OR(Dashboard!$T$3="All",R1890=Dashboard!$T$3),OR(Dashboard!$T$4="All",D1890=Dashboard!$T$4)),1,0)</f>
        <v>1</v>
      </c>
      <c r="W1890" s="21" t="n">
        <f aca="false">IF(V1890=1,T1890+ROW()/10000000,0)</f>
        <v>4.200189</v>
      </c>
    </row>
    <row r="1891" customFormat="false" ht="15" hidden="false" customHeight="false" outlineLevel="0" collapsed="false">
      <c r="A1891" s="0" t="n">
        <v>304518</v>
      </c>
      <c r="B1891" s="0" t="s">
        <v>5243</v>
      </c>
      <c r="C1891" s="0" t="n">
        <v>1</v>
      </c>
      <c r="D1891" s="0" t="s">
        <v>3667</v>
      </c>
      <c r="E1891" s="0" t="s">
        <v>5244</v>
      </c>
      <c r="F1891" s="0" t="s">
        <v>3296</v>
      </c>
      <c r="G1891" s="0" t="s">
        <v>5214</v>
      </c>
      <c r="H1891" s="0" t="s">
        <v>2288</v>
      </c>
      <c r="I1891" s="0" t="s">
        <v>2123</v>
      </c>
      <c r="J1891" s="0" t="s">
        <v>47</v>
      </c>
      <c r="K1891" s="0" t="s">
        <v>47</v>
      </c>
      <c r="L1891" s="0" t="s">
        <v>47</v>
      </c>
      <c r="M1891" s="0" t="s">
        <v>47</v>
      </c>
      <c r="N1891" s="0" t="n">
        <v>1</v>
      </c>
      <c r="O1891" s="0" t="n">
        <v>52</v>
      </c>
      <c r="P1891" s="0" t="n">
        <v>450</v>
      </c>
      <c r="Q1891" s="0" t="n">
        <v>2.5</v>
      </c>
      <c r="R1891" s="0" t="str">
        <f aca="false">INDEX(Lookup!$B$4:$B$18,MATCH(C1891,Lookup!$A$4:$A$18,0))</f>
        <v>India</v>
      </c>
      <c r="S1891" s="20" t="n">
        <f aca="false">INDEX(Lookup!$D$4:$D$18,MATCH(C1891,Lookup!$A$4:$A$18,0))</f>
        <v>0.012</v>
      </c>
      <c r="T1891" s="21" t="n">
        <f aca="false">ROUND(P1891*S1891,2)</f>
        <v>5.4</v>
      </c>
      <c r="U1891" s="21" t="n">
        <f aca="false">IF(T1891&lt;=10,1,IF(T1891&lt;=20,2,IF(T1891&lt;=30,3,IF(T1891&lt;=40,4,IF(T1891&lt;=50,5,IF(T1891&lt;=100,6,IF(T1891&lt;=250,7,8)))))))</f>
        <v>1</v>
      </c>
      <c r="V1891" s="21" t="n">
        <f aca="false">IF(AND(OR(Dashboard!$T$3="All",R1891=Dashboard!$T$3),OR(Dashboard!$T$4="All",D1891=Dashboard!$T$4)),1,0)</f>
        <v>1</v>
      </c>
      <c r="W1891" s="21" t="n">
        <f aca="false">IF(V1891=1,T1891+ROW()/10000000,0)</f>
        <v>5.4001891</v>
      </c>
    </row>
    <row r="1892" customFormat="false" ht="15" hidden="false" customHeight="false" outlineLevel="0" collapsed="false">
      <c r="A1892" s="0" t="n">
        <v>6896</v>
      </c>
      <c r="B1892" s="0" t="s">
        <v>5245</v>
      </c>
      <c r="C1892" s="0" t="n">
        <v>1</v>
      </c>
      <c r="D1892" s="0" t="s">
        <v>3667</v>
      </c>
      <c r="E1892" s="0" t="s">
        <v>5246</v>
      </c>
      <c r="F1892" s="0" t="s">
        <v>3296</v>
      </c>
      <c r="G1892" s="0" t="s">
        <v>5214</v>
      </c>
      <c r="H1892" s="0" t="s">
        <v>2978</v>
      </c>
      <c r="I1892" s="0" t="s">
        <v>2123</v>
      </c>
      <c r="J1892" s="0" t="s">
        <v>47</v>
      </c>
      <c r="K1892" s="0" t="s">
        <v>47</v>
      </c>
      <c r="L1892" s="0" t="s">
        <v>47</v>
      </c>
      <c r="M1892" s="0" t="s">
        <v>47</v>
      </c>
      <c r="N1892" s="0" t="n">
        <v>1</v>
      </c>
      <c r="O1892" s="0" t="n">
        <v>39</v>
      </c>
      <c r="P1892" s="0" t="n">
        <v>300</v>
      </c>
      <c r="Q1892" s="0" t="n">
        <v>3.2</v>
      </c>
      <c r="R1892" s="0" t="str">
        <f aca="false">INDEX(Lookup!$B$4:$B$18,MATCH(C1892,Lookup!$A$4:$A$18,0))</f>
        <v>India</v>
      </c>
      <c r="S1892" s="20" t="n">
        <f aca="false">INDEX(Lookup!$D$4:$D$18,MATCH(C1892,Lookup!$A$4:$A$18,0))</f>
        <v>0.012</v>
      </c>
      <c r="T1892" s="21" t="n">
        <f aca="false">ROUND(P1892*S1892,2)</f>
        <v>3.6</v>
      </c>
      <c r="U1892" s="21" t="n">
        <f aca="false">IF(T1892&lt;=10,1,IF(T1892&lt;=20,2,IF(T1892&lt;=30,3,IF(T1892&lt;=40,4,IF(T1892&lt;=50,5,IF(T1892&lt;=100,6,IF(T1892&lt;=250,7,8)))))))</f>
        <v>1</v>
      </c>
      <c r="V1892" s="21" t="n">
        <f aca="false">IF(AND(OR(Dashboard!$T$3="All",R1892=Dashboard!$T$3),OR(Dashboard!$T$4="All",D1892=Dashboard!$T$4)),1,0)</f>
        <v>1</v>
      </c>
      <c r="W1892" s="21" t="n">
        <f aca="false">IF(V1892=1,T1892+ROW()/10000000,0)</f>
        <v>3.6001892</v>
      </c>
    </row>
    <row r="1893" customFormat="false" ht="15" hidden="false" customHeight="false" outlineLevel="0" collapsed="false">
      <c r="A1893" s="0" t="n">
        <v>18441701</v>
      </c>
      <c r="B1893" s="0" t="s">
        <v>5247</v>
      </c>
      <c r="C1893" s="0" t="n">
        <v>1</v>
      </c>
      <c r="D1893" s="0" t="s">
        <v>3667</v>
      </c>
      <c r="E1893" s="0" t="s">
        <v>5248</v>
      </c>
      <c r="F1893" s="0" t="s">
        <v>3296</v>
      </c>
      <c r="G1893" s="0" t="s">
        <v>5214</v>
      </c>
      <c r="H1893" s="0" t="s">
        <v>5249</v>
      </c>
      <c r="I1893" s="0" t="s">
        <v>2123</v>
      </c>
      <c r="J1893" s="0" t="s">
        <v>47</v>
      </c>
      <c r="K1893" s="0" t="s">
        <v>47</v>
      </c>
      <c r="L1893" s="0" t="s">
        <v>47</v>
      </c>
      <c r="M1893" s="0" t="s">
        <v>47</v>
      </c>
      <c r="N1893" s="0" t="n">
        <v>1</v>
      </c>
      <c r="O1893" s="0" t="n">
        <v>9</v>
      </c>
      <c r="P1893" s="0" t="n">
        <v>400</v>
      </c>
      <c r="Q1893" s="0" t="n">
        <v>2.9</v>
      </c>
      <c r="R1893" s="0" t="str">
        <f aca="false">INDEX(Lookup!$B$4:$B$18,MATCH(C1893,Lookup!$A$4:$A$18,0))</f>
        <v>India</v>
      </c>
      <c r="S1893" s="20" t="n">
        <f aca="false">INDEX(Lookup!$D$4:$D$18,MATCH(C1893,Lookup!$A$4:$A$18,0))</f>
        <v>0.012</v>
      </c>
      <c r="T1893" s="21" t="n">
        <f aca="false">ROUND(P1893*S1893,2)</f>
        <v>4.8</v>
      </c>
      <c r="U1893" s="21" t="n">
        <f aca="false">IF(T1893&lt;=10,1,IF(T1893&lt;=20,2,IF(T1893&lt;=30,3,IF(T1893&lt;=40,4,IF(T1893&lt;=50,5,IF(T1893&lt;=100,6,IF(T1893&lt;=250,7,8)))))))</f>
        <v>1</v>
      </c>
      <c r="V1893" s="21" t="n">
        <f aca="false">IF(AND(OR(Dashboard!$T$3="All",R1893=Dashboard!$T$3),OR(Dashboard!$T$4="All",D1893=Dashboard!$T$4)),1,0)</f>
        <v>1</v>
      </c>
      <c r="W1893" s="21" t="n">
        <f aca="false">IF(V1893=1,T1893+ROW()/10000000,0)</f>
        <v>4.8001893</v>
      </c>
    </row>
    <row r="1894" customFormat="false" ht="15" hidden="false" customHeight="false" outlineLevel="0" collapsed="false">
      <c r="A1894" s="0" t="n">
        <v>4154</v>
      </c>
      <c r="B1894" s="0" t="s">
        <v>5250</v>
      </c>
      <c r="C1894" s="0" t="n">
        <v>1</v>
      </c>
      <c r="D1894" s="0" t="s">
        <v>3667</v>
      </c>
      <c r="E1894" s="0" t="s">
        <v>5251</v>
      </c>
      <c r="F1894" s="0" t="s">
        <v>3296</v>
      </c>
      <c r="G1894" s="0" t="s">
        <v>5214</v>
      </c>
      <c r="H1894" s="0" t="s">
        <v>2122</v>
      </c>
      <c r="I1894" s="0" t="s">
        <v>2123</v>
      </c>
      <c r="J1894" s="0" t="s">
        <v>47</v>
      </c>
      <c r="K1894" s="0" t="s">
        <v>46</v>
      </c>
      <c r="L1894" s="0" t="s">
        <v>47</v>
      </c>
      <c r="M1894" s="0" t="s">
        <v>47</v>
      </c>
      <c r="N1894" s="0" t="n">
        <v>2</v>
      </c>
      <c r="O1894" s="0" t="n">
        <v>73</v>
      </c>
      <c r="P1894" s="0" t="n">
        <v>500</v>
      </c>
      <c r="Q1894" s="0" t="n">
        <v>2.8</v>
      </c>
      <c r="R1894" s="0" t="str">
        <f aca="false">INDEX(Lookup!$B$4:$B$18,MATCH(C1894,Lookup!$A$4:$A$18,0))</f>
        <v>India</v>
      </c>
      <c r="S1894" s="20" t="n">
        <f aca="false">INDEX(Lookup!$D$4:$D$18,MATCH(C1894,Lookup!$A$4:$A$18,0))</f>
        <v>0.012</v>
      </c>
      <c r="T1894" s="21" t="n">
        <f aca="false">ROUND(P1894*S1894,2)</f>
        <v>6</v>
      </c>
      <c r="U1894" s="21" t="n">
        <f aca="false">IF(T1894&lt;=10,1,IF(T1894&lt;=20,2,IF(T1894&lt;=30,3,IF(T1894&lt;=40,4,IF(T1894&lt;=50,5,IF(T1894&lt;=100,6,IF(T1894&lt;=250,7,8)))))))</f>
        <v>1</v>
      </c>
      <c r="V1894" s="21" t="n">
        <f aca="false">IF(AND(OR(Dashboard!$T$3="All",R1894=Dashboard!$T$3),OR(Dashboard!$T$4="All",D1894=Dashboard!$T$4)),1,0)</f>
        <v>1</v>
      </c>
      <c r="W1894" s="21" t="n">
        <f aca="false">IF(V1894=1,T1894+ROW()/10000000,0)</f>
        <v>6.0001894</v>
      </c>
    </row>
    <row r="1895" customFormat="false" ht="15" hidden="false" customHeight="false" outlineLevel="0" collapsed="false">
      <c r="A1895" s="0" t="n">
        <v>18376925</v>
      </c>
      <c r="B1895" s="0" t="s">
        <v>4014</v>
      </c>
      <c r="C1895" s="0" t="n">
        <v>1</v>
      </c>
      <c r="D1895" s="0" t="s">
        <v>3667</v>
      </c>
      <c r="E1895" s="0" t="s">
        <v>5252</v>
      </c>
      <c r="F1895" s="0" t="s">
        <v>3296</v>
      </c>
      <c r="G1895" s="0" t="s">
        <v>5214</v>
      </c>
      <c r="H1895" s="0" t="s">
        <v>5253</v>
      </c>
      <c r="I1895" s="0" t="s">
        <v>2123</v>
      </c>
      <c r="J1895" s="0" t="s">
        <v>47</v>
      </c>
      <c r="K1895" s="0" t="s">
        <v>46</v>
      </c>
      <c r="L1895" s="0" t="s">
        <v>47</v>
      </c>
      <c r="M1895" s="0" t="s">
        <v>47</v>
      </c>
      <c r="N1895" s="0" t="n">
        <v>2</v>
      </c>
      <c r="O1895" s="0" t="n">
        <v>76</v>
      </c>
      <c r="P1895" s="0" t="n">
        <v>500</v>
      </c>
      <c r="Q1895" s="0" t="n">
        <v>4.5</v>
      </c>
      <c r="R1895" s="0" t="str">
        <f aca="false">INDEX(Lookup!$B$4:$B$18,MATCH(C1895,Lookup!$A$4:$A$18,0))</f>
        <v>India</v>
      </c>
      <c r="S1895" s="20" t="n">
        <f aca="false">INDEX(Lookup!$D$4:$D$18,MATCH(C1895,Lookup!$A$4:$A$18,0))</f>
        <v>0.012</v>
      </c>
      <c r="T1895" s="21" t="n">
        <f aca="false">ROUND(P1895*S1895,2)</f>
        <v>6</v>
      </c>
      <c r="U1895" s="21" t="n">
        <f aca="false">IF(T1895&lt;=10,1,IF(T1895&lt;=20,2,IF(T1895&lt;=30,3,IF(T1895&lt;=40,4,IF(T1895&lt;=50,5,IF(T1895&lt;=100,6,IF(T1895&lt;=250,7,8)))))))</f>
        <v>1</v>
      </c>
      <c r="V1895" s="21" t="n">
        <f aca="false">IF(AND(OR(Dashboard!$T$3="All",R1895=Dashboard!$T$3),OR(Dashboard!$T$4="All",D1895=Dashboard!$T$4)),1,0)</f>
        <v>1</v>
      </c>
      <c r="W1895" s="21" t="n">
        <f aca="false">IF(V1895=1,T1895+ROW()/10000000,0)</f>
        <v>6.0001895</v>
      </c>
    </row>
    <row r="1896" customFormat="false" ht="15" hidden="false" customHeight="false" outlineLevel="0" collapsed="false">
      <c r="A1896" s="0" t="n">
        <v>2180</v>
      </c>
      <c r="B1896" s="0" t="s">
        <v>5254</v>
      </c>
      <c r="C1896" s="0" t="n">
        <v>1</v>
      </c>
      <c r="D1896" s="0" t="s">
        <v>3667</v>
      </c>
      <c r="E1896" s="0" t="s">
        <v>5255</v>
      </c>
      <c r="F1896" s="0" t="s">
        <v>3296</v>
      </c>
      <c r="G1896" s="0" t="s">
        <v>5214</v>
      </c>
      <c r="H1896" s="0" t="s">
        <v>2868</v>
      </c>
      <c r="I1896" s="0" t="s">
        <v>2123</v>
      </c>
      <c r="J1896" s="0" t="s">
        <v>47</v>
      </c>
      <c r="K1896" s="0" t="s">
        <v>46</v>
      </c>
      <c r="L1896" s="0" t="s">
        <v>47</v>
      </c>
      <c r="M1896" s="0" t="s">
        <v>47</v>
      </c>
      <c r="N1896" s="0" t="n">
        <v>2</v>
      </c>
      <c r="O1896" s="0" t="n">
        <v>183</v>
      </c>
      <c r="P1896" s="0" t="n">
        <v>600</v>
      </c>
      <c r="Q1896" s="0" t="n">
        <v>3.6</v>
      </c>
      <c r="R1896" s="0" t="str">
        <f aca="false">INDEX(Lookup!$B$4:$B$18,MATCH(C1896,Lookup!$A$4:$A$18,0))</f>
        <v>India</v>
      </c>
      <c r="S1896" s="20" t="n">
        <f aca="false">INDEX(Lookup!$D$4:$D$18,MATCH(C1896,Lookup!$A$4:$A$18,0))</f>
        <v>0.012</v>
      </c>
      <c r="T1896" s="21" t="n">
        <f aca="false">ROUND(P1896*S1896,2)</f>
        <v>7.2</v>
      </c>
      <c r="U1896" s="21" t="n">
        <f aca="false">IF(T1896&lt;=10,1,IF(T1896&lt;=20,2,IF(T1896&lt;=30,3,IF(T1896&lt;=40,4,IF(T1896&lt;=50,5,IF(T1896&lt;=100,6,IF(T1896&lt;=250,7,8)))))))</f>
        <v>1</v>
      </c>
      <c r="V1896" s="21" t="n">
        <f aca="false">IF(AND(OR(Dashboard!$T$3="All",R1896=Dashboard!$T$3),OR(Dashboard!$T$4="All",D1896=Dashboard!$T$4)),1,0)</f>
        <v>1</v>
      </c>
      <c r="W1896" s="21" t="n">
        <f aca="false">IF(V1896=1,T1896+ROW()/10000000,0)</f>
        <v>7.2001896</v>
      </c>
    </row>
    <row r="1897" customFormat="false" ht="15" hidden="false" customHeight="false" outlineLevel="0" collapsed="false">
      <c r="A1897" s="0" t="n">
        <v>18224532</v>
      </c>
      <c r="B1897" s="0" t="s">
        <v>5256</v>
      </c>
      <c r="C1897" s="0" t="n">
        <v>1</v>
      </c>
      <c r="D1897" s="0" t="s">
        <v>3667</v>
      </c>
      <c r="E1897" s="0" t="s">
        <v>5257</v>
      </c>
      <c r="F1897" s="0" t="s">
        <v>3296</v>
      </c>
      <c r="G1897" s="0" t="s">
        <v>5214</v>
      </c>
      <c r="H1897" s="0" t="s">
        <v>2288</v>
      </c>
      <c r="I1897" s="0" t="s">
        <v>2123</v>
      </c>
      <c r="J1897" s="0" t="s">
        <v>47</v>
      </c>
      <c r="K1897" s="0" t="s">
        <v>46</v>
      </c>
      <c r="L1897" s="0" t="s">
        <v>47</v>
      </c>
      <c r="M1897" s="0" t="s">
        <v>47</v>
      </c>
      <c r="N1897" s="0" t="n">
        <v>1</v>
      </c>
      <c r="O1897" s="0" t="n">
        <v>142</v>
      </c>
      <c r="P1897" s="0" t="n">
        <v>250</v>
      </c>
      <c r="Q1897" s="0" t="n">
        <v>3.8</v>
      </c>
      <c r="R1897" s="0" t="str">
        <f aca="false">INDEX(Lookup!$B$4:$B$18,MATCH(C1897,Lookup!$A$4:$A$18,0))</f>
        <v>India</v>
      </c>
      <c r="S1897" s="20" t="n">
        <f aca="false">INDEX(Lookup!$D$4:$D$18,MATCH(C1897,Lookup!$A$4:$A$18,0))</f>
        <v>0.012</v>
      </c>
      <c r="T1897" s="21" t="n">
        <f aca="false">ROUND(P1897*S1897,2)</f>
        <v>3</v>
      </c>
      <c r="U1897" s="21" t="n">
        <f aca="false">IF(T1897&lt;=10,1,IF(T1897&lt;=20,2,IF(T1897&lt;=30,3,IF(T1897&lt;=40,4,IF(T1897&lt;=50,5,IF(T1897&lt;=100,6,IF(T1897&lt;=250,7,8)))))))</f>
        <v>1</v>
      </c>
      <c r="V1897" s="21" t="n">
        <f aca="false">IF(AND(OR(Dashboard!$T$3="All",R1897=Dashboard!$T$3),OR(Dashboard!$T$4="All",D1897=Dashboard!$T$4)),1,0)</f>
        <v>1</v>
      </c>
      <c r="W1897" s="21" t="n">
        <f aca="false">IF(V1897=1,T1897+ROW()/10000000,0)</f>
        <v>3.0001897</v>
      </c>
    </row>
    <row r="1898" customFormat="false" ht="15" hidden="false" customHeight="false" outlineLevel="0" collapsed="false">
      <c r="A1898" s="0" t="n">
        <v>18356357</v>
      </c>
      <c r="B1898" s="0" t="s">
        <v>2208</v>
      </c>
      <c r="C1898" s="0" t="n">
        <v>1</v>
      </c>
      <c r="D1898" s="0" t="s">
        <v>3667</v>
      </c>
      <c r="E1898" s="0" t="s">
        <v>5258</v>
      </c>
      <c r="F1898" s="0" t="s">
        <v>3296</v>
      </c>
      <c r="G1898" s="0" t="s">
        <v>5214</v>
      </c>
      <c r="H1898" s="0" t="s">
        <v>2210</v>
      </c>
      <c r="I1898" s="0" t="s">
        <v>2123</v>
      </c>
      <c r="J1898" s="0" t="s">
        <v>46</v>
      </c>
      <c r="K1898" s="0" t="s">
        <v>46</v>
      </c>
      <c r="L1898" s="0" t="s">
        <v>47</v>
      </c>
      <c r="M1898" s="0" t="s">
        <v>47</v>
      </c>
      <c r="N1898" s="0" t="n">
        <v>2</v>
      </c>
      <c r="O1898" s="0" t="n">
        <v>22</v>
      </c>
      <c r="P1898" s="0" t="n">
        <v>650</v>
      </c>
      <c r="Q1898" s="0" t="n">
        <v>3.5</v>
      </c>
      <c r="R1898" s="0" t="str">
        <f aca="false">INDEX(Lookup!$B$4:$B$18,MATCH(C1898,Lookup!$A$4:$A$18,0))</f>
        <v>India</v>
      </c>
      <c r="S1898" s="20" t="n">
        <f aca="false">INDEX(Lookup!$D$4:$D$18,MATCH(C1898,Lookup!$A$4:$A$18,0))</f>
        <v>0.012</v>
      </c>
      <c r="T1898" s="21" t="n">
        <f aca="false">ROUND(P1898*S1898,2)</f>
        <v>7.8</v>
      </c>
      <c r="U1898" s="21" t="n">
        <f aca="false">IF(T1898&lt;=10,1,IF(T1898&lt;=20,2,IF(T1898&lt;=30,3,IF(T1898&lt;=40,4,IF(T1898&lt;=50,5,IF(T1898&lt;=100,6,IF(T1898&lt;=250,7,8)))))))</f>
        <v>1</v>
      </c>
      <c r="V1898" s="21" t="n">
        <f aca="false">IF(AND(OR(Dashboard!$T$3="All",R1898=Dashboard!$T$3),OR(Dashboard!$T$4="All",D1898=Dashboard!$T$4)),1,0)</f>
        <v>1</v>
      </c>
      <c r="W1898" s="21" t="n">
        <f aca="false">IF(V1898=1,T1898+ROW()/10000000,0)</f>
        <v>7.8001898</v>
      </c>
    </row>
    <row r="1899" customFormat="false" ht="15" hidden="false" customHeight="false" outlineLevel="0" collapsed="false">
      <c r="A1899" s="0" t="n">
        <v>18175268</v>
      </c>
      <c r="B1899" s="0" t="s">
        <v>5259</v>
      </c>
      <c r="C1899" s="0" t="n">
        <v>1</v>
      </c>
      <c r="D1899" s="0" t="s">
        <v>3667</v>
      </c>
      <c r="E1899" s="0" t="s">
        <v>5214</v>
      </c>
      <c r="F1899" s="0" t="s">
        <v>3296</v>
      </c>
      <c r="G1899" s="0" t="s">
        <v>5214</v>
      </c>
      <c r="H1899" s="0" t="s">
        <v>5260</v>
      </c>
      <c r="I1899" s="0" t="s">
        <v>2123</v>
      </c>
      <c r="J1899" s="0" t="s">
        <v>47</v>
      </c>
      <c r="K1899" s="0" t="s">
        <v>46</v>
      </c>
      <c r="L1899" s="0" t="s">
        <v>47</v>
      </c>
      <c r="M1899" s="0" t="s">
        <v>47</v>
      </c>
      <c r="N1899" s="0" t="n">
        <v>2</v>
      </c>
      <c r="O1899" s="0" t="n">
        <v>144</v>
      </c>
      <c r="P1899" s="0" t="n">
        <v>600</v>
      </c>
      <c r="Q1899" s="0" t="n">
        <v>3.9</v>
      </c>
      <c r="R1899" s="0" t="str">
        <f aca="false">INDEX(Lookup!$B$4:$B$18,MATCH(C1899,Lookup!$A$4:$A$18,0))</f>
        <v>India</v>
      </c>
      <c r="S1899" s="20" t="n">
        <f aca="false">INDEX(Lookup!$D$4:$D$18,MATCH(C1899,Lookup!$A$4:$A$18,0))</f>
        <v>0.012</v>
      </c>
      <c r="T1899" s="21" t="n">
        <f aca="false">ROUND(P1899*S1899,2)</f>
        <v>7.2</v>
      </c>
      <c r="U1899" s="21" t="n">
        <f aca="false">IF(T1899&lt;=10,1,IF(T1899&lt;=20,2,IF(T1899&lt;=30,3,IF(T1899&lt;=40,4,IF(T1899&lt;=50,5,IF(T1899&lt;=100,6,IF(T1899&lt;=250,7,8)))))))</f>
        <v>1</v>
      </c>
      <c r="V1899" s="21" t="n">
        <f aca="false">IF(AND(OR(Dashboard!$T$3="All",R1899=Dashboard!$T$3),OR(Dashboard!$T$4="All",D1899=Dashboard!$T$4)),1,0)</f>
        <v>1</v>
      </c>
      <c r="W1899" s="21" t="n">
        <f aca="false">IF(V1899=1,T1899+ROW()/10000000,0)</f>
        <v>7.2001899</v>
      </c>
    </row>
    <row r="1900" customFormat="false" ht="15" hidden="false" customHeight="false" outlineLevel="0" collapsed="false">
      <c r="A1900" s="0" t="n">
        <v>5004</v>
      </c>
      <c r="B1900" s="0" t="s">
        <v>4416</v>
      </c>
      <c r="C1900" s="0" t="n">
        <v>1</v>
      </c>
      <c r="D1900" s="0" t="s">
        <v>3667</v>
      </c>
      <c r="E1900" s="0" t="s">
        <v>5261</v>
      </c>
      <c r="F1900" s="0" t="s">
        <v>3296</v>
      </c>
      <c r="G1900" s="0" t="s">
        <v>5214</v>
      </c>
      <c r="H1900" s="0" t="s">
        <v>4420</v>
      </c>
      <c r="I1900" s="0" t="s">
        <v>2123</v>
      </c>
      <c r="J1900" s="0" t="s">
        <v>47</v>
      </c>
      <c r="K1900" s="0" t="s">
        <v>46</v>
      </c>
      <c r="L1900" s="0" t="s">
        <v>47</v>
      </c>
      <c r="M1900" s="0" t="s">
        <v>47</v>
      </c>
      <c r="N1900" s="0" t="n">
        <v>2</v>
      </c>
      <c r="O1900" s="0" t="n">
        <v>486</v>
      </c>
      <c r="P1900" s="0" t="n">
        <v>500</v>
      </c>
      <c r="Q1900" s="0" t="n">
        <v>3.5</v>
      </c>
      <c r="R1900" s="0" t="str">
        <f aca="false">INDEX(Lookup!$B$4:$B$18,MATCH(C1900,Lookup!$A$4:$A$18,0))</f>
        <v>India</v>
      </c>
      <c r="S1900" s="20" t="n">
        <f aca="false">INDEX(Lookup!$D$4:$D$18,MATCH(C1900,Lookup!$A$4:$A$18,0))</f>
        <v>0.012</v>
      </c>
      <c r="T1900" s="21" t="n">
        <f aca="false">ROUND(P1900*S1900,2)</f>
        <v>6</v>
      </c>
      <c r="U1900" s="21" t="n">
        <f aca="false">IF(T1900&lt;=10,1,IF(T1900&lt;=20,2,IF(T1900&lt;=30,3,IF(T1900&lt;=40,4,IF(T1900&lt;=50,5,IF(T1900&lt;=100,6,IF(T1900&lt;=250,7,8)))))))</f>
        <v>1</v>
      </c>
      <c r="V1900" s="21" t="n">
        <f aca="false">IF(AND(OR(Dashboard!$T$3="All",R1900=Dashboard!$T$3),OR(Dashboard!$T$4="All",D1900=Dashboard!$T$4)),1,0)</f>
        <v>1</v>
      </c>
      <c r="W1900" s="21" t="n">
        <f aca="false">IF(V1900=1,T1900+ROW()/10000000,0)</f>
        <v>6.00019</v>
      </c>
    </row>
    <row r="1901" customFormat="false" ht="15" hidden="false" customHeight="false" outlineLevel="0" collapsed="false">
      <c r="A1901" s="0" t="n">
        <v>308617</v>
      </c>
      <c r="B1901" s="0" t="s">
        <v>5262</v>
      </c>
      <c r="C1901" s="0" t="n">
        <v>1</v>
      </c>
      <c r="D1901" s="0" t="s">
        <v>3667</v>
      </c>
      <c r="E1901" s="0" t="s">
        <v>5263</v>
      </c>
      <c r="F1901" s="0" t="s">
        <v>3296</v>
      </c>
      <c r="G1901" s="0" t="s">
        <v>5214</v>
      </c>
      <c r="H1901" s="0" t="s">
        <v>156</v>
      </c>
      <c r="I1901" s="0" t="s">
        <v>2123</v>
      </c>
      <c r="J1901" s="0" t="s">
        <v>47</v>
      </c>
      <c r="K1901" s="0" t="s">
        <v>46</v>
      </c>
      <c r="L1901" s="0" t="s">
        <v>47</v>
      </c>
      <c r="M1901" s="0" t="s">
        <v>47</v>
      </c>
      <c r="N1901" s="0" t="n">
        <v>1</v>
      </c>
      <c r="O1901" s="0" t="n">
        <v>104</v>
      </c>
      <c r="P1901" s="0" t="n">
        <v>400</v>
      </c>
      <c r="Q1901" s="0" t="n">
        <v>3.9</v>
      </c>
      <c r="R1901" s="0" t="str">
        <f aca="false">INDEX(Lookup!$B$4:$B$18,MATCH(C1901,Lookup!$A$4:$A$18,0))</f>
        <v>India</v>
      </c>
      <c r="S1901" s="20" t="n">
        <f aca="false">INDEX(Lookup!$D$4:$D$18,MATCH(C1901,Lookup!$A$4:$A$18,0))</f>
        <v>0.012</v>
      </c>
      <c r="T1901" s="21" t="n">
        <f aca="false">ROUND(P1901*S1901,2)</f>
        <v>4.8</v>
      </c>
      <c r="U1901" s="21" t="n">
        <f aca="false">IF(T1901&lt;=10,1,IF(T1901&lt;=20,2,IF(T1901&lt;=30,3,IF(T1901&lt;=40,4,IF(T1901&lt;=50,5,IF(T1901&lt;=100,6,IF(T1901&lt;=250,7,8)))))))</f>
        <v>1</v>
      </c>
      <c r="V1901" s="21" t="n">
        <f aca="false">IF(AND(OR(Dashboard!$T$3="All",R1901=Dashboard!$T$3),OR(Dashboard!$T$4="All",D1901=Dashboard!$T$4)),1,0)</f>
        <v>1</v>
      </c>
      <c r="W1901" s="21" t="n">
        <f aca="false">IF(V1901=1,T1901+ROW()/10000000,0)</f>
        <v>4.8001901</v>
      </c>
    </row>
    <row r="1902" customFormat="false" ht="15" hidden="false" customHeight="false" outlineLevel="0" collapsed="false">
      <c r="A1902" s="0" t="n">
        <v>304351</v>
      </c>
      <c r="B1902" s="0" t="s">
        <v>5264</v>
      </c>
      <c r="C1902" s="0" t="n">
        <v>1</v>
      </c>
      <c r="D1902" s="0" t="s">
        <v>3667</v>
      </c>
      <c r="E1902" s="0" t="s">
        <v>5265</v>
      </c>
      <c r="F1902" s="0" t="s">
        <v>3296</v>
      </c>
      <c r="G1902" s="0" t="s">
        <v>5214</v>
      </c>
      <c r="H1902" s="0" t="s">
        <v>402</v>
      </c>
      <c r="I1902" s="0" t="s">
        <v>2123</v>
      </c>
      <c r="J1902" s="0" t="s">
        <v>47</v>
      </c>
      <c r="K1902" s="0" t="s">
        <v>46</v>
      </c>
      <c r="L1902" s="0" t="s">
        <v>47</v>
      </c>
      <c r="M1902" s="0" t="s">
        <v>47</v>
      </c>
      <c r="N1902" s="0" t="n">
        <v>1</v>
      </c>
      <c r="O1902" s="0" t="n">
        <v>136</v>
      </c>
      <c r="P1902" s="0" t="n">
        <v>400</v>
      </c>
      <c r="Q1902" s="0" t="n">
        <v>3.5</v>
      </c>
      <c r="R1902" s="0" t="str">
        <f aca="false">INDEX(Lookup!$B$4:$B$18,MATCH(C1902,Lookup!$A$4:$A$18,0))</f>
        <v>India</v>
      </c>
      <c r="S1902" s="20" t="n">
        <f aca="false">INDEX(Lookup!$D$4:$D$18,MATCH(C1902,Lookup!$A$4:$A$18,0))</f>
        <v>0.012</v>
      </c>
      <c r="T1902" s="21" t="n">
        <f aca="false">ROUND(P1902*S1902,2)</f>
        <v>4.8</v>
      </c>
      <c r="U1902" s="21" t="n">
        <f aca="false">IF(T1902&lt;=10,1,IF(T1902&lt;=20,2,IF(T1902&lt;=30,3,IF(T1902&lt;=40,4,IF(T1902&lt;=50,5,IF(T1902&lt;=100,6,IF(T1902&lt;=250,7,8)))))))</f>
        <v>1</v>
      </c>
      <c r="V1902" s="21" t="n">
        <f aca="false">IF(AND(OR(Dashboard!$T$3="All",R1902=Dashboard!$T$3),OR(Dashboard!$T$4="All",D1902=Dashboard!$T$4)),1,0)</f>
        <v>1</v>
      </c>
      <c r="W1902" s="21" t="n">
        <f aca="false">IF(V1902=1,T1902+ROW()/10000000,0)</f>
        <v>4.8001902</v>
      </c>
    </row>
    <row r="1903" customFormat="false" ht="15" hidden="false" customHeight="false" outlineLevel="0" collapsed="false">
      <c r="A1903" s="0" t="n">
        <v>18354655</v>
      </c>
      <c r="B1903" s="0" t="s">
        <v>5266</v>
      </c>
      <c r="C1903" s="0" t="n">
        <v>1</v>
      </c>
      <c r="D1903" s="0" t="s">
        <v>3667</v>
      </c>
      <c r="E1903" s="0" t="s">
        <v>5267</v>
      </c>
      <c r="F1903" s="0" t="s">
        <v>3296</v>
      </c>
      <c r="G1903" s="0" t="s">
        <v>5214</v>
      </c>
      <c r="H1903" s="0" t="s">
        <v>2978</v>
      </c>
      <c r="I1903" s="0" t="s">
        <v>2123</v>
      </c>
      <c r="J1903" s="0" t="s">
        <v>47</v>
      </c>
      <c r="K1903" s="0" t="s">
        <v>47</v>
      </c>
      <c r="L1903" s="0" t="s">
        <v>47</v>
      </c>
      <c r="M1903" s="0" t="s">
        <v>47</v>
      </c>
      <c r="N1903" s="0" t="n">
        <v>1</v>
      </c>
      <c r="O1903" s="0" t="n">
        <v>3</v>
      </c>
      <c r="P1903" s="0" t="n">
        <v>350</v>
      </c>
      <c r="Q1903" s="0" t="n">
        <v>1</v>
      </c>
      <c r="R1903" s="0" t="str">
        <f aca="false">INDEX(Lookup!$B$4:$B$18,MATCH(C1903,Lookup!$A$4:$A$18,0))</f>
        <v>India</v>
      </c>
      <c r="S1903" s="20" t="n">
        <f aca="false">INDEX(Lookup!$D$4:$D$18,MATCH(C1903,Lookup!$A$4:$A$18,0))</f>
        <v>0.012</v>
      </c>
      <c r="T1903" s="21" t="n">
        <f aca="false">ROUND(P1903*S1903,2)</f>
        <v>4.2</v>
      </c>
      <c r="U1903" s="21" t="n">
        <f aca="false">IF(T1903&lt;=10,1,IF(T1903&lt;=20,2,IF(T1903&lt;=30,3,IF(T1903&lt;=40,4,IF(T1903&lt;=50,5,IF(T1903&lt;=100,6,IF(T1903&lt;=250,7,8)))))))</f>
        <v>1</v>
      </c>
      <c r="V1903" s="21" t="n">
        <f aca="false">IF(AND(OR(Dashboard!$T$3="All",R1903=Dashboard!$T$3),OR(Dashboard!$T$4="All",D1903=Dashboard!$T$4)),1,0)</f>
        <v>1</v>
      </c>
      <c r="W1903" s="21" t="n">
        <f aca="false">IF(V1903=1,T1903+ROW()/10000000,0)</f>
        <v>4.2001903</v>
      </c>
    </row>
    <row r="1904" customFormat="false" ht="15" hidden="false" customHeight="false" outlineLevel="0" collapsed="false">
      <c r="A1904" s="0" t="n">
        <v>18391141</v>
      </c>
      <c r="B1904" s="0" t="s">
        <v>5268</v>
      </c>
      <c r="C1904" s="0" t="n">
        <v>1</v>
      </c>
      <c r="D1904" s="0" t="s">
        <v>3667</v>
      </c>
      <c r="E1904" s="0" t="s">
        <v>5269</v>
      </c>
      <c r="F1904" s="0" t="s">
        <v>3296</v>
      </c>
      <c r="G1904" s="0" t="s">
        <v>5214</v>
      </c>
      <c r="H1904" s="0" t="s">
        <v>402</v>
      </c>
      <c r="I1904" s="0" t="s">
        <v>2123</v>
      </c>
      <c r="J1904" s="0" t="s">
        <v>47</v>
      </c>
      <c r="K1904" s="0" t="s">
        <v>47</v>
      </c>
      <c r="L1904" s="0" t="s">
        <v>47</v>
      </c>
      <c r="M1904" s="0" t="s">
        <v>47</v>
      </c>
      <c r="N1904" s="0" t="n">
        <v>1</v>
      </c>
      <c r="O1904" s="0" t="n">
        <v>1</v>
      </c>
      <c r="P1904" s="0" t="n">
        <v>300</v>
      </c>
      <c r="Q1904" s="0" t="n">
        <v>1</v>
      </c>
      <c r="R1904" s="0" t="str">
        <f aca="false">INDEX(Lookup!$B$4:$B$18,MATCH(C1904,Lookup!$A$4:$A$18,0))</f>
        <v>India</v>
      </c>
      <c r="S1904" s="20" t="n">
        <f aca="false">INDEX(Lookup!$D$4:$D$18,MATCH(C1904,Lookup!$A$4:$A$18,0))</f>
        <v>0.012</v>
      </c>
      <c r="T1904" s="21" t="n">
        <f aca="false">ROUND(P1904*S1904,2)</f>
        <v>3.6</v>
      </c>
      <c r="U1904" s="21" t="n">
        <f aca="false">IF(T1904&lt;=10,1,IF(T1904&lt;=20,2,IF(T1904&lt;=30,3,IF(T1904&lt;=40,4,IF(T1904&lt;=50,5,IF(T1904&lt;=100,6,IF(T1904&lt;=250,7,8)))))))</f>
        <v>1</v>
      </c>
      <c r="V1904" s="21" t="n">
        <f aca="false">IF(AND(OR(Dashboard!$T$3="All",R1904=Dashboard!$T$3),OR(Dashboard!$T$4="All",D1904=Dashboard!$T$4)),1,0)</f>
        <v>1</v>
      </c>
      <c r="W1904" s="21" t="n">
        <f aca="false">IF(V1904=1,T1904+ROW()/10000000,0)</f>
        <v>3.6001904</v>
      </c>
    </row>
    <row r="1905" customFormat="false" ht="15" hidden="false" customHeight="false" outlineLevel="0" collapsed="false">
      <c r="A1905" s="0" t="n">
        <v>18492062</v>
      </c>
      <c r="B1905" s="0" t="s">
        <v>5270</v>
      </c>
      <c r="C1905" s="0" t="n">
        <v>1</v>
      </c>
      <c r="D1905" s="0" t="s">
        <v>3667</v>
      </c>
      <c r="E1905" s="0" t="s">
        <v>5271</v>
      </c>
      <c r="F1905" s="0" t="s">
        <v>3296</v>
      </c>
      <c r="G1905" s="0" t="s">
        <v>5214</v>
      </c>
      <c r="H1905" s="0" t="s">
        <v>2288</v>
      </c>
      <c r="I1905" s="0" t="s">
        <v>2123</v>
      </c>
      <c r="J1905" s="0" t="s">
        <v>47</v>
      </c>
      <c r="K1905" s="0" t="s">
        <v>47</v>
      </c>
      <c r="L1905" s="0" t="s">
        <v>47</v>
      </c>
      <c r="M1905" s="0" t="s">
        <v>47</v>
      </c>
      <c r="N1905" s="0" t="n">
        <v>2</v>
      </c>
      <c r="O1905" s="0" t="n">
        <v>0</v>
      </c>
      <c r="P1905" s="0" t="n">
        <v>600</v>
      </c>
      <c r="Q1905" s="0" t="n">
        <v>1</v>
      </c>
      <c r="R1905" s="0" t="str">
        <f aca="false">INDEX(Lookup!$B$4:$B$18,MATCH(C1905,Lookup!$A$4:$A$18,0))</f>
        <v>India</v>
      </c>
      <c r="S1905" s="20" t="n">
        <f aca="false">INDEX(Lookup!$D$4:$D$18,MATCH(C1905,Lookup!$A$4:$A$18,0))</f>
        <v>0.012</v>
      </c>
      <c r="T1905" s="21" t="n">
        <f aca="false">ROUND(P1905*S1905,2)</f>
        <v>7.2</v>
      </c>
      <c r="U1905" s="21" t="n">
        <f aca="false">IF(T1905&lt;=10,1,IF(T1905&lt;=20,2,IF(T1905&lt;=30,3,IF(T1905&lt;=40,4,IF(T1905&lt;=50,5,IF(T1905&lt;=100,6,IF(T1905&lt;=250,7,8)))))))</f>
        <v>1</v>
      </c>
      <c r="V1905" s="21" t="n">
        <f aca="false">IF(AND(OR(Dashboard!$T$3="All",R1905=Dashboard!$T$3),OR(Dashboard!$T$4="All",D1905=Dashboard!$T$4)),1,0)</f>
        <v>1</v>
      </c>
      <c r="W1905" s="21" t="n">
        <f aca="false">IF(V1905=1,T1905+ROW()/10000000,0)</f>
        <v>7.2001905</v>
      </c>
    </row>
    <row r="1906" customFormat="false" ht="15" hidden="false" customHeight="false" outlineLevel="0" collapsed="false">
      <c r="A1906" s="0" t="n">
        <v>18324806</v>
      </c>
      <c r="B1906" s="0" t="s">
        <v>5272</v>
      </c>
      <c r="C1906" s="0" t="n">
        <v>1</v>
      </c>
      <c r="D1906" s="0" t="s">
        <v>3667</v>
      </c>
      <c r="E1906" s="0" t="s">
        <v>5273</v>
      </c>
      <c r="F1906" s="0" t="s">
        <v>3296</v>
      </c>
      <c r="G1906" s="0" t="s">
        <v>5214</v>
      </c>
      <c r="H1906" s="0" t="s">
        <v>156</v>
      </c>
      <c r="I1906" s="0" t="s">
        <v>2123</v>
      </c>
      <c r="J1906" s="0" t="s">
        <v>47</v>
      </c>
      <c r="K1906" s="0" t="s">
        <v>47</v>
      </c>
      <c r="L1906" s="0" t="s">
        <v>47</v>
      </c>
      <c r="M1906" s="0" t="s">
        <v>47</v>
      </c>
      <c r="N1906" s="0" t="n">
        <v>2</v>
      </c>
      <c r="O1906" s="0" t="n">
        <v>0</v>
      </c>
      <c r="P1906" s="0" t="n">
        <v>600</v>
      </c>
      <c r="Q1906" s="0" t="n">
        <v>1</v>
      </c>
      <c r="R1906" s="0" t="str">
        <f aca="false">INDEX(Lookup!$B$4:$B$18,MATCH(C1906,Lookup!$A$4:$A$18,0))</f>
        <v>India</v>
      </c>
      <c r="S1906" s="20" t="n">
        <f aca="false">INDEX(Lookup!$D$4:$D$18,MATCH(C1906,Lookup!$A$4:$A$18,0))</f>
        <v>0.012</v>
      </c>
      <c r="T1906" s="21" t="n">
        <f aca="false">ROUND(P1906*S1906,2)</f>
        <v>7.2</v>
      </c>
      <c r="U1906" s="21" t="n">
        <f aca="false">IF(T1906&lt;=10,1,IF(T1906&lt;=20,2,IF(T1906&lt;=30,3,IF(T1906&lt;=40,4,IF(T1906&lt;=50,5,IF(T1906&lt;=100,6,IF(T1906&lt;=250,7,8)))))))</f>
        <v>1</v>
      </c>
      <c r="V1906" s="21" t="n">
        <f aca="false">IF(AND(OR(Dashboard!$T$3="All",R1906=Dashboard!$T$3),OR(Dashboard!$T$4="All",D1906=Dashboard!$T$4)),1,0)</f>
        <v>1</v>
      </c>
      <c r="W1906" s="21" t="n">
        <f aca="false">IF(V1906=1,T1906+ROW()/10000000,0)</f>
        <v>7.2001906</v>
      </c>
    </row>
    <row r="1907" customFormat="false" ht="15" hidden="false" customHeight="false" outlineLevel="0" collapsed="false">
      <c r="A1907" s="0" t="n">
        <v>18354665</v>
      </c>
      <c r="B1907" s="0" t="s">
        <v>4191</v>
      </c>
      <c r="C1907" s="0" t="n">
        <v>1</v>
      </c>
      <c r="D1907" s="0" t="s">
        <v>3667</v>
      </c>
      <c r="E1907" s="0" t="s">
        <v>5274</v>
      </c>
      <c r="F1907" s="0" t="s">
        <v>3296</v>
      </c>
      <c r="G1907" s="0" t="s">
        <v>5214</v>
      </c>
      <c r="H1907" s="0" t="s">
        <v>156</v>
      </c>
      <c r="I1907" s="0" t="s">
        <v>2123</v>
      </c>
      <c r="J1907" s="0" t="s">
        <v>47</v>
      </c>
      <c r="K1907" s="0" t="s">
        <v>46</v>
      </c>
      <c r="L1907" s="0" t="s">
        <v>47</v>
      </c>
      <c r="M1907" s="0" t="s">
        <v>47</v>
      </c>
      <c r="N1907" s="0" t="n">
        <v>1</v>
      </c>
      <c r="O1907" s="0" t="n">
        <v>13</v>
      </c>
      <c r="P1907" s="0" t="n">
        <v>350</v>
      </c>
      <c r="Q1907" s="0" t="n">
        <v>2.4</v>
      </c>
      <c r="R1907" s="0" t="str">
        <f aca="false">INDEX(Lookup!$B$4:$B$18,MATCH(C1907,Lookup!$A$4:$A$18,0))</f>
        <v>India</v>
      </c>
      <c r="S1907" s="20" t="n">
        <f aca="false">INDEX(Lookup!$D$4:$D$18,MATCH(C1907,Lookup!$A$4:$A$18,0))</f>
        <v>0.012</v>
      </c>
      <c r="T1907" s="21" t="n">
        <f aca="false">ROUND(P1907*S1907,2)</f>
        <v>4.2</v>
      </c>
      <c r="U1907" s="21" t="n">
        <f aca="false">IF(T1907&lt;=10,1,IF(T1907&lt;=20,2,IF(T1907&lt;=30,3,IF(T1907&lt;=40,4,IF(T1907&lt;=50,5,IF(T1907&lt;=100,6,IF(T1907&lt;=250,7,8)))))))</f>
        <v>1</v>
      </c>
      <c r="V1907" s="21" t="n">
        <f aca="false">IF(AND(OR(Dashboard!$T$3="All",R1907=Dashboard!$T$3),OR(Dashboard!$T$4="All",D1907=Dashboard!$T$4)),1,0)</f>
        <v>1</v>
      </c>
      <c r="W1907" s="21" t="n">
        <f aca="false">IF(V1907=1,T1907+ROW()/10000000,0)</f>
        <v>4.2001907</v>
      </c>
    </row>
    <row r="1908" customFormat="false" ht="15" hidden="false" customHeight="false" outlineLevel="0" collapsed="false">
      <c r="A1908" s="0" t="n">
        <v>309543</v>
      </c>
      <c r="B1908" s="0" t="s">
        <v>5275</v>
      </c>
      <c r="C1908" s="0" t="n">
        <v>1</v>
      </c>
      <c r="D1908" s="0" t="s">
        <v>3667</v>
      </c>
      <c r="E1908" s="0" t="s">
        <v>5276</v>
      </c>
      <c r="F1908" s="0" t="s">
        <v>3296</v>
      </c>
      <c r="G1908" s="0" t="s">
        <v>5214</v>
      </c>
      <c r="H1908" s="0" t="s">
        <v>5277</v>
      </c>
      <c r="I1908" s="0" t="s">
        <v>2123</v>
      </c>
      <c r="J1908" s="0" t="s">
        <v>46</v>
      </c>
      <c r="K1908" s="0" t="s">
        <v>46</v>
      </c>
      <c r="L1908" s="0" t="s">
        <v>47</v>
      </c>
      <c r="M1908" s="0" t="s">
        <v>47</v>
      </c>
      <c r="N1908" s="0" t="n">
        <v>2</v>
      </c>
      <c r="O1908" s="0" t="n">
        <v>530</v>
      </c>
      <c r="P1908" s="0" t="n">
        <v>800</v>
      </c>
      <c r="Q1908" s="0" t="n">
        <v>4</v>
      </c>
      <c r="R1908" s="0" t="str">
        <f aca="false">INDEX(Lookup!$B$4:$B$18,MATCH(C1908,Lookup!$A$4:$A$18,0))</f>
        <v>India</v>
      </c>
      <c r="S1908" s="20" t="n">
        <f aca="false">INDEX(Lookup!$D$4:$D$18,MATCH(C1908,Lookup!$A$4:$A$18,0))</f>
        <v>0.012</v>
      </c>
      <c r="T1908" s="21" t="n">
        <f aca="false">ROUND(P1908*S1908,2)</f>
        <v>9.6</v>
      </c>
      <c r="U1908" s="21" t="n">
        <f aca="false">IF(T1908&lt;=10,1,IF(T1908&lt;=20,2,IF(T1908&lt;=30,3,IF(T1908&lt;=40,4,IF(T1908&lt;=50,5,IF(T1908&lt;=100,6,IF(T1908&lt;=250,7,8)))))))</f>
        <v>1</v>
      </c>
      <c r="V1908" s="21" t="n">
        <f aca="false">IF(AND(OR(Dashboard!$T$3="All",R1908=Dashboard!$T$3),OR(Dashboard!$T$4="All",D1908=Dashboard!$T$4)),1,0)</f>
        <v>1</v>
      </c>
      <c r="W1908" s="21" t="n">
        <f aca="false">IF(V1908=1,T1908+ROW()/10000000,0)</f>
        <v>9.6001908</v>
      </c>
    </row>
    <row r="1909" customFormat="false" ht="15" hidden="false" customHeight="false" outlineLevel="0" collapsed="false">
      <c r="A1909" s="0" t="n">
        <v>18419875</v>
      </c>
      <c r="B1909" s="0" t="s">
        <v>5278</v>
      </c>
      <c r="C1909" s="0" t="n">
        <v>1</v>
      </c>
      <c r="D1909" s="0" t="s">
        <v>3667</v>
      </c>
      <c r="E1909" s="0" t="s">
        <v>5279</v>
      </c>
      <c r="F1909" s="0" t="s">
        <v>5280</v>
      </c>
      <c r="G1909" s="0" t="s">
        <v>5281</v>
      </c>
      <c r="H1909" s="0" t="s">
        <v>2288</v>
      </c>
      <c r="I1909" s="0" t="s">
        <v>2123</v>
      </c>
      <c r="J1909" s="0" t="s">
        <v>47</v>
      </c>
      <c r="K1909" s="0" t="s">
        <v>47</v>
      </c>
      <c r="L1909" s="0" t="s">
        <v>47</v>
      </c>
      <c r="M1909" s="0" t="s">
        <v>47</v>
      </c>
      <c r="N1909" s="0" t="n">
        <v>2</v>
      </c>
      <c r="O1909" s="0" t="n">
        <v>6</v>
      </c>
      <c r="P1909" s="0" t="n">
        <v>500</v>
      </c>
      <c r="Q1909" s="0" t="n">
        <v>3</v>
      </c>
      <c r="R1909" s="0" t="str">
        <f aca="false">INDEX(Lookup!$B$4:$B$18,MATCH(C1909,Lookup!$A$4:$A$18,0))</f>
        <v>India</v>
      </c>
      <c r="S1909" s="20" t="n">
        <f aca="false">INDEX(Lookup!$D$4:$D$18,MATCH(C1909,Lookup!$A$4:$A$18,0))</f>
        <v>0.012</v>
      </c>
      <c r="T1909" s="21" t="n">
        <f aca="false">ROUND(P1909*S1909,2)</f>
        <v>6</v>
      </c>
      <c r="U1909" s="21" t="n">
        <f aca="false">IF(T1909&lt;=10,1,IF(T1909&lt;=20,2,IF(T1909&lt;=30,3,IF(T1909&lt;=40,4,IF(T1909&lt;=50,5,IF(T1909&lt;=100,6,IF(T1909&lt;=250,7,8)))))))</f>
        <v>1</v>
      </c>
      <c r="V1909" s="21" t="n">
        <f aca="false">IF(AND(OR(Dashboard!$T$3="All",R1909=Dashboard!$T$3),OR(Dashboard!$T$4="All",D1909=Dashboard!$T$4)),1,0)</f>
        <v>1</v>
      </c>
      <c r="W1909" s="21" t="n">
        <f aca="false">IF(V1909=1,T1909+ROW()/10000000,0)</f>
        <v>6.0001909</v>
      </c>
    </row>
    <row r="1910" customFormat="false" ht="15" hidden="false" customHeight="false" outlineLevel="0" collapsed="false">
      <c r="A1910" s="0" t="n">
        <v>18358189</v>
      </c>
      <c r="B1910" s="0" t="s">
        <v>5282</v>
      </c>
      <c r="C1910" s="0" t="n">
        <v>1</v>
      </c>
      <c r="D1910" s="0" t="s">
        <v>3667</v>
      </c>
      <c r="E1910" s="0" t="s">
        <v>5283</v>
      </c>
      <c r="F1910" s="0" t="s">
        <v>5280</v>
      </c>
      <c r="G1910" s="0" t="s">
        <v>5281</v>
      </c>
      <c r="H1910" s="0" t="s">
        <v>402</v>
      </c>
      <c r="I1910" s="0" t="s">
        <v>2123</v>
      </c>
      <c r="J1910" s="0" t="s">
        <v>47</v>
      </c>
      <c r="K1910" s="0" t="s">
        <v>47</v>
      </c>
      <c r="L1910" s="0" t="s">
        <v>47</v>
      </c>
      <c r="M1910" s="0" t="s">
        <v>47</v>
      </c>
      <c r="N1910" s="0" t="n">
        <v>1</v>
      </c>
      <c r="O1910" s="0" t="n">
        <v>5</v>
      </c>
      <c r="P1910" s="0" t="n">
        <v>150</v>
      </c>
      <c r="Q1910" s="0" t="n">
        <v>3</v>
      </c>
      <c r="R1910" s="0" t="str">
        <f aca="false">INDEX(Lookup!$B$4:$B$18,MATCH(C1910,Lookup!$A$4:$A$18,0))</f>
        <v>India</v>
      </c>
      <c r="S1910" s="20" t="n">
        <f aca="false">INDEX(Lookup!$D$4:$D$18,MATCH(C1910,Lookup!$A$4:$A$18,0))</f>
        <v>0.012</v>
      </c>
      <c r="T1910" s="21" t="n">
        <f aca="false">ROUND(P1910*S1910,2)</f>
        <v>1.8</v>
      </c>
      <c r="U1910" s="21" t="n">
        <f aca="false">IF(T1910&lt;=10,1,IF(T1910&lt;=20,2,IF(T1910&lt;=30,3,IF(T1910&lt;=40,4,IF(T1910&lt;=50,5,IF(T1910&lt;=100,6,IF(T1910&lt;=250,7,8)))))))</f>
        <v>1</v>
      </c>
      <c r="V1910" s="21" t="n">
        <f aca="false">IF(AND(OR(Dashboard!$T$3="All",R1910=Dashboard!$T$3),OR(Dashboard!$T$4="All",D1910=Dashboard!$T$4)),1,0)</f>
        <v>1</v>
      </c>
      <c r="W1910" s="21" t="n">
        <f aca="false">IF(V1910=1,T1910+ROW()/10000000,0)</f>
        <v>1.800191</v>
      </c>
    </row>
    <row r="1911" customFormat="false" ht="15" hidden="false" customHeight="false" outlineLevel="0" collapsed="false">
      <c r="A1911" s="0" t="n">
        <v>18352250</v>
      </c>
      <c r="B1911" s="0" t="s">
        <v>5284</v>
      </c>
      <c r="C1911" s="0" t="n">
        <v>1</v>
      </c>
      <c r="D1911" s="0" t="s">
        <v>3667</v>
      </c>
      <c r="E1911" s="0" t="s">
        <v>5285</v>
      </c>
      <c r="F1911" s="0" t="s">
        <v>5280</v>
      </c>
      <c r="G1911" s="0" t="s">
        <v>5281</v>
      </c>
      <c r="H1911" s="0" t="s">
        <v>5286</v>
      </c>
      <c r="I1911" s="0" t="s">
        <v>2123</v>
      </c>
      <c r="J1911" s="0" t="s">
        <v>47</v>
      </c>
      <c r="K1911" s="0" t="s">
        <v>47</v>
      </c>
      <c r="L1911" s="0" t="s">
        <v>47</v>
      </c>
      <c r="M1911" s="0" t="s">
        <v>47</v>
      </c>
      <c r="N1911" s="0" t="n">
        <v>2</v>
      </c>
      <c r="O1911" s="0" t="n">
        <v>0</v>
      </c>
      <c r="P1911" s="0" t="n">
        <v>500</v>
      </c>
      <c r="Q1911" s="0" t="n">
        <v>1</v>
      </c>
      <c r="R1911" s="0" t="str">
        <f aca="false">INDEX(Lookup!$B$4:$B$18,MATCH(C1911,Lookup!$A$4:$A$18,0))</f>
        <v>India</v>
      </c>
      <c r="S1911" s="20" t="n">
        <f aca="false">INDEX(Lookup!$D$4:$D$18,MATCH(C1911,Lookup!$A$4:$A$18,0))</f>
        <v>0.012</v>
      </c>
      <c r="T1911" s="21" t="n">
        <f aca="false">ROUND(P1911*S1911,2)</f>
        <v>6</v>
      </c>
      <c r="U1911" s="21" t="n">
        <f aca="false">IF(T1911&lt;=10,1,IF(T1911&lt;=20,2,IF(T1911&lt;=30,3,IF(T1911&lt;=40,4,IF(T1911&lt;=50,5,IF(T1911&lt;=100,6,IF(T1911&lt;=250,7,8)))))))</f>
        <v>1</v>
      </c>
      <c r="V1911" s="21" t="n">
        <f aca="false">IF(AND(OR(Dashboard!$T$3="All",R1911=Dashboard!$T$3),OR(Dashboard!$T$4="All",D1911=Dashboard!$T$4)),1,0)</f>
        <v>1</v>
      </c>
      <c r="W1911" s="21" t="n">
        <f aca="false">IF(V1911=1,T1911+ROW()/10000000,0)</f>
        <v>6.0001911</v>
      </c>
    </row>
    <row r="1912" customFormat="false" ht="15" hidden="false" customHeight="false" outlineLevel="0" collapsed="false">
      <c r="A1912" s="0" t="n">
        <v>18435789</v>
      </c>
      <c r="B1912" s="0" t="s">
        <v>5287</v>
      </c>
      <c r="C1912" s="0" t="n">
        <v>1</v>
      </c>
      <c r="D1912" s="0" t="s">
        <v>3667</v>
      </c>
      <c r="E1912" s="0" t="s">
        <v>5288</v>
      </c>
      <c r="F1912" s="0" t="s">
        <v>5280</v>
      </c>
      <c r="G1912" s="0" t="s">
        <v>5281</v>
      </c>
      <c r="H1912" s="0" t="s">
        <v>5289</v>
      </c>
      <c r="I1912" s="0" t="s">
        <v>2123</v>
      </c>
      <c r="J1912" s="0" t="s">
        <v>47</v>
      </c>
      <c r="K1912" s="0" t="s">
        <v>47</v>
      </c>
      <c r="L1912" s="0" t="s">
        <v>47</v>
      </c>
      <c r="M1912" s="0" t="s">
        <v>47</v>
      </c>
      <c r="N1912" s="0" t="n">
        <v>2</v>
      </c>
      <c r="O1912" s="0" t="n">
        <v>0</v>
      </c>
      <c r="P1912" s="0" t="n">
        <v>900</v>
      </c>
      <c r="Q1912" s="0" t="n">
        <v>1</v>
      </c>
      <c r="R1912" s="0" t="str">
        <f aca="false">INDEX(Lookup!$B$4:$B$18,MATCH(C1912,Lookup!$A$4:$A$18,0))</f>
        <v>India</v>
      </c>
      <c r="S1912" s="20" t="n">
        <f aca="false">INDEX(Lookup!$D$4:$D$18,MATCH(C1912,Lookup!$A$4:$A$18,0))</f>
        <v>0.012</v>
      </c>
      <c r="T1912" s="21" t="n">
        <f aca="false">ROUND(P1912*S1912,2)</f>
        <v>10.8</v>
      </c>
      <c r="U1912" s="21" t="n">
        <f aca="false">IF(T1912&lt;=10,1,IF(T1912&lt;=20,2,IF(T1912&lt;=30,3,IF(T1912&lt;=40,4,IF(T1912&lt;=50,5,IF(T1912&lt;=100,6,IF(T1912&lt;=250,7,8)))))))</f>
        <v>2</v>
      </c>
      <c r="V1912" s="21" t="n">
        <f aca="false">IF(AND(OR(Dashboard!$T$3="All",R1912=Dashboard!$T$3),OR(Dashboard!$T$4="All",D1912=Dashboard!$T$4)),1,0)</f>
        <v>1</v>
      </c>
      <c r="W1912" s="21" t="n">
        <f aca="false">IF(V1912=1,T1912+ROW()/10000000,0)</f>
        <v>10.8001912</v>
      </c>
    </row>
    <row r="1913" customFormat="false" ht="15" hidden="false" customHeight="false" outlineLevel="0" collapsed="false">
      <c r="A1913" s="0" t="n">
        <v>308199</v>
      </c>
      <c r="B1913" s="0" t="s">
        <v>5290</v>
      </c>
      <c r="C1913" s="0" t="n">
        <v>1</v>
      </c>
      <c r="D1913" s="0" t="s">
        <v>3667</v>
      </c>
      <c r="E1913" s="0" t="s">
        <v>5291</v>
      </c>
      <c r="F1913" s="0" t="s">
        <v>5280</v>
      </c>
      <c r="G1913" s="0" t="s">
        <v>5281</v>
      </c>
      <c r="H1913" s="0" t="s">
        <v>3243</v>
      </c>
      <c r="I1913" s="0" t="s">
        <v>2123</v>
      </c>
      <c r="J1913" s="0" t="s">
        <v>47</v>
      </c>
      <c r="K1913" s="0" t="s">
        <v>47</v>
      </c>
      <c r="L1913" s="0" t="s">
        <v>47</v>
      </c>
      <c r="M1913" s="0" t="s">
        <v>47</v>
      </c>
      <c r="N1913" s="0" t="n">
        <v>1</v>
      </c>
      <c r="O1913" s="0" t="n">
        <v>3</v>
      </c>
      <c r="P1913" s="0" t="n">
        <v>150</v>
      </c>
      <c r="Q1913" s="0" t="n">
        <v>1</v>
      </c>
      <c r="R1913" s="0" t="str">
        <f aca="false">INDEX(Lookup!$B$4:$B$18,MATCH(C1913,Lookup!$A$4:$A$18,0))</f>
        <v>India</v>
      </c>
      <c r="S1913" s="20" t="n">
        <f aca="false">INDEX(Lookup!$D$4:$D$18,MATCH(C1913,Lookup!$A$4:$A$18,0))</f>
        <v>0.012</v>
      </c>
      <c r="T1913" s="21" t="n">
        <f aca="false">ROUND(P1913*S1913,2)</f>
        <v>1.8</v>
      </c>
      <c r="U1913" s="21" t="n">
        <f aca="false">IF(T1913&lt;=10,1,IF(T1913&lt;=20,2,IF(T1913&lt;=30,3,IF(T1913&lt;=40,4,IF(T1913&lt;=50,5,IF(T1913&lt;=100,6,IF(T1913&lt;=250,7,8)))))))</f>
        <v>1</v>
      </c>
      <c r="V1913" s="21" t="n">
        <f aca="false">IF(AND(OR(Dashboard!$T$3="All",R1913=Dashboard!$T$3),OR(Dashboard!$T$4="All",D1913=Dashboard!$T$4)),1,0)</f>
        <v>1</v>
      </c>
      <c r="W1913" s="21" t="n">
        <f aca="false">IF(V1913=1,T1913+ROW()/10000000,0)</f>
        <v>1.8001913</v>
      </c>
    </row>
    <row r="1914" customFormat="false" ht="15" hidden="false" customHeight="false" outlineLevel="0" collapsed="false">
      <c r="A1914" s="0" t="n">
        <v>18393717</v>
      </c>
      <c r="B1914" s="0" t="s">
        <v>3180</v>
      </c>
      <c r="C1914" s="0" t="n">
        <v>1</v>
      </c>
      <c r="D1914" s="0" t="s">
        <v>3667</v>
      </c>
      <c r="E1914" s="0" t="s">
        <v>5292</v>
      </c>
      <c r="F1914" s="0" t="s">
        <v>5280</v>
      </c>
      <c r="G1914" s="0" t="s">
        <v>5281</v>
      </c>
      <c r="H1914" s="0" t="s">
        <v>3182</v>
      </c>
      <c r="I1914" s="0" t="s">
        <v>2123</v>
      </c>
      <c r="J1914" s="0" t="s">
        <v>47</v>
      </c>
      <c r="K1914" s="0" t="s">
        <v>47</v>
      </c>
      <c r="L1914" s="0" t="s">
        <v>47</v>
      </c>
      <c r="M1914" s="0" t="s">
        <v>47</v>
      </c>
      <c r="N1914" s="0" t="n">
        <v>1</v>
      </c>
      <c r="O1914" s="0" t="n">
        <v>0</v>
      </c>
      <c r="P1914" s="0" t="n">
        <v>300</v>
      </c>
      <c r="Q1914" s="0" t="n">
        <v>1</v>
      </c>
      <c r="R1914" s="0" t="str">
        <f aca="false">INDEX(Lookup!$B$4:$B$18,MATCH(C1914,Lookup!$A$4:$A$18,0))</f>
        <v>India</v>
      </c>
      <c r="S1914" s="20" t="n">
        <f aca="false">INDEX(Lookup!$D$4:$D$18,MATCH(C1914,Lookup!$A$4:$A$18,0))</f>
        <v>0.012</v>
      </c>
      <c r="T1914" s="21" t="n">
        <f aca="false">ROUND(P1914*S1914,2)</f>
        <v>3.6</v>
      </c>
      <c r="U1914" s="21" t="n">
        <f aca="false">IF(T1914&lt;=10,1,IF(T1914&lt;=20,2,IF(T1914&lt;=30,3,IF(T1914&lt;=40,4,IF(T1914&lt;=50,5,IF(T1914&lt;=100,6,IF(T1914&lt;=250,7,8)))))))</f>
        <v>1</v>
      </c>
      <c r="V1914" s="21" t="n">
        <f aca="false">IF(AND(OR(Dashboard!$T$3="All",R1914=Dashboard!$T$3),OR(Dashboard!$T$4="All",D1914=Dashboard!$T$4)),1,0)</f>
        <v>1</v>
      </c>
      <c r="W1914" s="21" t="n">
        <f aca="false">IF(V1914=1,T1914+ROW()/10000000,0)</f>
        <v>3.6001914</v>
      </c>
    </row>
    <row r="1915" customFormat="false" ht="15" hidden="false" customHeight="false" outlineLevel="0" collapsed="false">
      <c r="A1915" s="0" t="n">
        <v>18458642</v>
      </c>
      <c r="B1915" s="0" t="s">
        <v>5293</v>
      </c>
      <c r="C1915" s="0" t="n">
        <v>1</v>
      </c>
      <c r="D1915" s="0" t="s">
        <v>3667</v>
      </c>
      <c r="E1915" s="0" t="s">
        <v>5294</v>
      </c>
      <c r="F1915" s="0" t="s">
        <v>5280</v>
      </c>
      <c r="G1915" s="0" t="s">
        <v>5281</v>
      </c>
      <c r="H1915" s="0" t="s">
        <v>2978</v>
      </c>
      <c r="I1915" s="0" t="s">
        <v>2123</v>
      </c>
      <c r="J1915" s="0" t="s">
        <v>47</v>
      </c>
      <c r="K1915" s="0" t="s">
        <v>47</v>
      </c>
      <c r="L1915" s="0" t="s">
        <v>47</v>
      </c>
      <c r="M1915" s="0" t="s">
        <v>47</v>
      </c>
      <c r="N1915" s="0" t="n">
        <v>1</v>
      </c>
      <c r="O1915" s="0" t="n">
        <v>0</v>
      </c>
      <c r="P1915" s="0" t="n">
        <v>200</v>
      </c>
      <c r="Q1915" s="0" t="n">
        <v>1</v>
      </c>
      <c r="R1915" s="0" t="str">
        <f aca="false">INDEX(Lookup!$B$4:$B$18,MATCH(C1915,Lookup!$A$4:$A$18,0))</f>
        <v>India</v>
      </c>
      <c r="S1915" s="20" t="n">
        <f aca="false">INDEX(Lookup!$D$4:$D$18,MATCH(C1915,Lookup!$A$4:$A$18,0))</f>
        <v>0.012</v>
      </c>
      <c r="T1915" s="21" t="n">
        <f aca="false">ROUND(P1915*S1915,2)</f>
        <v>2.4</v>
      </c>
      <c r="U1915" s="21" t="n">
        <f aca="false">IF(T1915&lt;=10,1,IF(T1915&lt;=20,2,IF(T1915&lt;=30,3,IF(T1915&lt;=40,4,IF(T1915&lt;=50,5,IF(T1915&lt;=100,6,IF(T1915&lt;=250,7,8)))))))</f>
        <v>1</v>
      </c>
      <c r="V1915" s="21" t="n">
        <f aca="false">IF(AND(OR(Dashboard!$T$3="All",R1915=Dashboard!$T$3),OR(Dashboard!$T$4="All",D1915=Dashboard!$T$4)),1,0)</f>
        <v>1</v>
      </c>
      <c r="W1915" s="21" t="n">
        <f aca="false">IF(V1915=1,T1915+ROW()/10000000,0)</f>
        <v>2.4001915</v>
      </c>
    </row>
    <row r="1916" customFormat="false" ht="15" hidden="false" customHeight="false" outlineLevel="0" collapsed="false">
      <c r="A1916" s="0" t="n">
        <v>18458635</v>
      </c>
      <c r="B1916" s="0" t="s">
        <v>5295</v>
      </c>
      <c r="C1916" s="0" t="n">
        <v>1</v>
      </c>
      <c r="D1916" s="0" t="s">
        <v>3667</v>
      </c>
      <c r="E1916" s="0" t="s">
        <v>5296</v>
      </c>
      <c r="F1916" s="0" t="s">
        <v>5280</v>
      </c>
      <c r="G1916" s="0" t="s">
        <v>5281</v>
      </c>
      <c r="H1916" s="0" t="s">
        <v>5286</v>
      </c>
      <c r="I1916" s="0" t="s">
        <v>2123</v>
      </c>
      <c r="J1916" s="0" t="s">
        <v>47</v>
      </c>
      <c r="K1916" s="0" t="s">
        <v>47</v>
      </c>
      <c r="L1916" s="0" t="s">
        <v>47</v>
      </c>
      <c r="M1916" s="0" t="s">
        <v>47</v>
      </c>
      <c r="N1916" s="0" t="n">
        <v>2</v>
      </c>
      <c r="O1916" s="0" t="n">
        <v>0</v>
      </c>
      <c r="P1916" s="0" t="n">
        <v>700</v>
      </c>
      <c r="Q1916" s="0" t="n">
        <v>1</v>
      </c>
      <c r="R1916" s="0" t="str">
        <f aca="false">INDEX(Lookup!$B$4:$B$18,MATCH(C1916,Lookup!$A$4:$A$18,0))</f>
        <v>India</v>
      </c>
      <c r="S1916" s="20" t="n">
        <f aca="false">INDEX(Lookup!$D$4:$D$18,MATCH(C1916,Lookup!$A$4:$A$18,0))</f>
        <v>0.012</v>
      </c>
      <c r="T1916" s="21" t="n">
        <f aca="false">ROUND(P1916*S1916,2)</f>
        <v>8.4</v>
      </c>
      <c r="U1916" s="21" t="n">
        <f aca="false">IF(T1916&lt;=10,1,IF(T1916&lt;=20,2,IF(T1916&lt;=30,3,IF(T1916&lt;=40,4,IF(T1916&lt;=50,5,IF(T1916&lt;=100,6,IF(T1916&lt;=250,7,8)))))))</f>
        <v>1</v>
      </c>
      <c r="V1916" s="21" t="n">
        <f aca="false">IF(AND(OR(Dashboard!$T$3="All",R1916=Dashboard!$T$3),OR(Dashboard!$T$4="All",D1916=Dashboard!$T$4)),1,0)</f>
        <v>1</v>
      </c>
      <c r="W1916" s="21" t="n">
        <f aca="false">IF(V1916=1,T1916+ROW()/10000000,0)</f>
        <v>8.4001916</v>
      </c>
    </row>
    <row r="1917" customFormat="false" ht="15" hidden="false" customHeight="false" outlineLevel="0" collapsed="false">
      <c r="A1917" s="0" t="n">
        <v>18447121</v>
      </c>
      <c r="B1917" s="0" t="s">
        <v>5297</v>
      </c>
      <c r="C1917" s="0" t="n">
        <v>1</v>
      </c>
      <c r="D1917" s="0" t="s">
        <v>3667</v>
      </c>
      <c r="E1917" s="0" t="s">
        <v>5298</v>
      </c>
      <c r="F1917" s="0" t="s">
        <v>5280</v>
      </c>
      <c r="G1917" s="0" t="s">
        <v>5281</v>
      </c>
      <c r="H1917" s="0" t="s">
        <v>69</v>
      </c>
      <c r="I1917" s="0" t="s">
        <v>2123</v>
      </c>
      <c r="J1917" s="0" t="s">
        <v>47</v>
      </c>
      <c r="K1917" s="0" t="s">
        <v>47</v>
      </c>
      <c r="L1917" s="0" t="s">
        <v>47</v>
      </c>
      <c r="M1917" s="0" t="s">
        <v>47</v>
      </c>
      <c r="N1917" s="0" t="n">
        <v>1</v>
      </c>
      <c r="O1917" s="0" t="n">
        <v>0</v>
      </c>
      <c r="P1917" s="0" t="n">
        <v>250</v>
      </c>
      <c r="Q1917" s="0" t="n">
        <v>1</v>
      </c>
      <c r="R1917" s="0" t="str">
        <f aca="false">INDEX(Lookup!$B$4:$B$18,MATCH(C1917,Lookup!$A$4:$A$18,0))</f>
        <v>India</v>
      </c>
      <c r="S1917" s="20" t="n">
        <f aca="false">INDEX(Lookup!$D$4:$D$18,MATCH(C1917,Lookup!$A$4:$A$18,0))</f>
        <v>0.012</v>
      </c>
      <c r="T1917" s="21" t="n">
        <f aca="false">ROUND(P1917*S1917,2)</f>
        <v>3</v>
      </c>
      <c r="U1917" s="21" t="n">
        <f aca="false">IF(T1917&lt;=10,1,IF(T1917&lt;=20,2,IF(T1917&lt;=30,3,IF(T1917&lt;=40,4,IF(T1917&lt;=50,5,IF(T1917&lt;=100,6,IF(T1917&lt;=250,7,8)))))))</f>
        <v>1</v>
      </c>
      <c r="V1917" s="21" t="n">
        <f aca="false">IF(AND(OR(Dashboard!$T$3="All",R1917=Dashboard!$T$3),OR(Dashboard!$T$4="All",D1917=Dashboard!$T$4)),1,0)</f>
        <v>1</v>
      </c>
      <c r="W1917" s="21" t="n">
        <f aca="false">IF(V1917=1,T1917+ROW()/10000000,0)</f>
        <v>3.0001917</v>
      </c>
    </row>
    <row r="1918" customFormat="false" ht="15" hidden="false" customHeight="false" outlineLevel="0" collapsed="false">
      <c r="A1918" s="0" t="n">
        <v>18313136</v>
      </c>
      <c r="B1918" s="0" t="s">
        <v>3571</v>
      </c>
      <c r="C1918" s="0" t="n">
        <v>1</v>
      </c>
      <c r="D1918" s="0" t="s">
        <v>3667</v>
      </c>
      <c r="E1918" s="0" t="s">
        <v>5299</v>
      </c>
      <c r="F1918" s="0" t="s">
        <v>5280</v>
      </c>
      <c r="G1918" s="0" t="s">
        <v>5281</v>
      </c>
      <c r="H1918" s="0" t="s">
        <v>153</v>
      </c>
      <c r="I1918" s="0" t="s">
        <v>2123</v>
      </c>
      <c r="J1918" s="0" t="s">
        <v>47</v>
      </c>
      <c r="K1918" s="0" t="s">
        <v>47</v>
      </c>
      <c r="L1918" s="0" t="s">
        <v>47</v>
      </c>
      <c r="M1918" s="0" t="s">
        <v>47</v>
      </c>
      <c r="N1918" s="0" t="n">
        <v>2</v>
      </c>
      <c r="O1918" s="0" t="n">
        <v>0</v>
      </c>
      <c r="P1918" s="0" t="n">
        <v>600</v>
      </c>
      <c r="Q1918" s="0" t="n">
        <v>1</v>
      </c>
      <c r="R1918" s="0" t="str">
        <f aca="false">INDEX(Lookup!$B$4:$B$18,MATCH(C1918,Lookup!$A$4:$A$18,0))</f>
        <v>India</v>
      </c>
      <c r="S1918" s="20" t="n">
        <f aca="false">INDEX(Lookup!$D$4:$D$18,MATCH(C1918,Lookup!$A$4:$A$18,0))</f>
        <v>0.012</v>
      </c>
      <c r="T1918" s="21" t="n">
        <f aca="false">ROUND(P1918*S1918,2)</f>
        <v>7.2</v>
      </c>
      <c r="U1918" s="21" t="n">
        <f aca="false">IF(T1918&lt;=10,1,IF(T1918&lt;=20,2,IF(T1918&lt;=30,3,IF(T1918&lt;=40,4,IF(T1918&lt;=50,5,IF(T1918&lt;=100,6,IF(T1918&lt;=250,7,8)))))))</f>
        <v>1</v>
      </c>
      <c r="V1918" s="21" t="n">
        <f aca="false">IF(AND(OR(Dashboard!$T$3="All",R1918=Dashboard!$T$3),OR(Dashboard!$T$4="All",D1918=Dashboard!$T$4)),1,0)</f>
        <v>1</v>
      </c>
      <c r="W1918" s="21" t="n">
        <f aca="false">IF(V1918=1,T1918+ROW()/10000000,0)</f>
        <v>7.2001918</v>
      </c>
    </row>
    <row r="1919" customFormat="false" ht="15" hidden="false" customHeight="false" outlineLevel="0" collapsed="false">
      <c r="A1919" s="0" t="n">
        <v>18358175</v>
      </c>
      <c r="B1919" s="0" t="s">
        <v>3571</v>
      </c>
      <c r="C1919" s="0" t="n">
        <v>1</v>
      </c>
      <c r="D1919" s="0" t="s">
        <v>3667</v>
      </c>
      <c r="E1919" s="0" t="s">
        <v>5300</v>
      </c>
      <c r="F1919" s="0" t="s">
        <v>5280</v>
      </c>
      <c r="G1919" s="0" t="s">
        <v>5281</v>
      </c>
      <c r="H1919" s="0" t="s">
        <v>153</v>
      </c>
      <c r="I1919" s="0" t="s">
        <v>2123</v>
      </c>
      <c r="J1919" s="0" t="s">
        <v>47</v>
      </c>
      <c r="K1919" s="0" t="s">
        <v>47</v>
      </c>
      <c r="L1919" s="0" t="s">
        <v>47</v>
      </c>
      <c r="M1919" s="0" t="s">
        <v>47</v>
      </c>
      <c r="N1919" s="0" t="n">
        <v>2</v>
      </c>
      <c r="O1919" s="0" t="n">
        <v>0</v>
      </c>
      <c r="P1919" s="0" t="n">
        <v>600</v>
      </c>
      <c r="Q1919" s="0" t="n">
        <v>1</v>
      </c>
      <c r="R1919" s="0" t="str">
        <f aca="false">INDEX(Lookup!$B$4:$B$18,MATCH(C1919,Lookup!$A$4:$A$18,0))</f>
        <v>India</v>
      </c>
      <c r="S1919" s="20" t="n">
        <f aca="false">INDEX(Lookup!$D$4:$D$18,MATCH(C1919,Lookup!$A$4:$A$18,0))</f>
        <v>0.012</v>
      </c>
      <c r="T1919" s="21" t="n">
        <f aca="false">ROUND(P1919*S1919,2)</f>
        <v>7.2</v>
      </c>
      <c r="U1919" s="21" t="n">
        <f aca="false">IF(T1919&lt;=10,1,IF(T1919&lt;=20,2,IF(T1919&lt;=30,3,IF(T1919&lt;=40,4,IF(T1919&lt;=50,5,IF(T1919&lt;=100,6,IF(T1919&lt;=250,7,8)))))))</f>
        <v>1</v>
      </c>
      <c r="V1919" s="21" t="n">
        <f aca="false">IF(AND(OR(Dashboard!$T$3="All",R1919=Dashboard!$T$3),OR(Dashboard!$T$4="All",D1919=Dashboard!$T$4)),1,0)</f>
        <v>1</v>
      </c>
      <c r="W1919" s="21" t="n">
        <f aca="false">IF(V1919=1,T1919+ROW()/10000000,0)</f>
        <v>7.2001919</v>
      </c>
    </row>
    <row r="1920" customFormat="false" ht="15" hidden="false" customHeight="false" outlineLevel="0" collapsed="false">
      <c r="A1920" s="0" t="n">
        <v>18357944</v>
      </c>
      <c r="B1920" s="0" t="s">
        <v>5301</v>
      </c>
      <c r="C1920" s="0" t="n">
        <v>1</v>
      </c>
      <c r="D1920" s="0" t="s">
        <v>3667</v>
      </c>
      <c r="E1920" s="0" t="s">
        <v>5302</v>
      </c>
      <c r="F1920" s="0" t="s">
        <v>5280</v>
      </c>
      <c r="G1920" s="0" t="s">
        <v>5281</v>
      </c>
      <c r="H1920" s="0" t="s">
        <v>2185</v>
      </c>
      <c r="I1920" s="0" t="s">
        <v>2123</v>
      </c>
      <c r="J1920" s="0" t="s">
        <v>47</v>
      </c>
      <c r="K1920" s="0" t="s">
        <v>47</v>
      </c>
      <c r="L1920" s="0" t="s">
        <v>47</v>
      </c>
      <c r="M1920" s="0" t="s">
        <v>47</v>
      </c>
      <c r="N1920" s="0" t="n">
        <v>1</v>
      </c>
      <c r="O1920" s="0" t="n">
        <v>2</v>
      </c>
      <c r="P1920" s="0" t="n">
        <v>400</v>
      </c>
      <c r="Q1920" s="0" t="n">
        <v>1</v>
      </c>
      <c r="R1920" s="0" t="str">
        <f aca="false">INDEX(Lookup!$B$4:$B$18,MATCH(C1920,Lookup!$A$4:$A$18,0))</f>
        <v>India</v>
      </c>
      <c r="S1920" s="20" t="n">
        <f aca="false">INDEX(Lookup!$D$4:$D$18,MATCH(C1920,Lookup!$A$4:$A$18,0))</f>
        <v>0.012</v>
      </c>
      <c r="T1920" s="21" t="n">
        <f aca="false">ROUND(P1920*S1920,2)</f>
        <v>4.8</v>
      </c>
      <c r="U1920" s="21" t="n">
        <f aca="false">IF(T1920&lt;=10,1,IF(T1920&lt;=20,2,IF(T1920&lt;=30,3,IF(T1920&lt;=40,4,IF(T1920&lt;=50,5,IF(T1920&lt;=100,6,IF(T1920&lt;=250,7,8)))))))</f>
        <v>1</v>
      </c>
      <c r="V1920" s="21" t="n">
        <f aca="false">IF(AND(OR(Dashboard!$T$3="All",R1920=Dashboard!$T$3),OR(Dashboard!$T$4="All",D1920=Dashboard!$T$4)),1,0)</f>
        <v>1</v>
      </c>
      <c r="W1920" s="21" t="n">
        <f aca="false">IF(V1920=1,T1920+ROW()/10000000,0)</f>
        <v>4.800192</v>
      </c>
    </row>
    <row r="1921" customFormat="false" ht="15" hidden="false" customHeight="false" outlineLevel="0" collapsed="false">
      <c r="A1921" s="0" t="n">
        <v>18384132</v>
      </c>
      <c r="B1921" s="0" t="s">
        <v>5303</v>
      </c>
      <c r="C1921" s="0" t="n">
        <v>1</v>
      </c>
      <c r="D1921" s="0" t="s">
        <v>3667</v>
      </c>
      <c r="E1921" s="0" t="s">
        <v>5304</v>
      </c>
      <c r="F1921" s="0" t="s">
        <v>5280</v>
      </c>
      <c r="G1921" s="0" t="s">
        <v>5281</v>
      </c>
      <c r="H1921" s="0" t="s">
        <v>2128</v>
      </c>
      <c r="I1921" s="0" t="s">
        <v>2123</v>
      </c>
      <c r="J1921" s="0" t="s">
        <v>47</v>
      </c>
      <c r="K1921" s="0" t="s">
        <v>47</v>
      </c>
      <c r="L1921" s="0" t="s">
        <v>47</v>
      </c>
      <c r="M1921" s="0" t="s">
        <v>47</v>
      </c>
      <c r="N1921" s="0" t="n">
        <v>1</v>
      </c>
      <c r="O1921" s="0" t="n">
        <v>0</v>
      </c>
      <c r="P1921" s="0" t="n">
        <v>200</v>
      </c>
      <c r="Q1921" s="0" t="n">
        <v>1</v>
      </c>
      <c r="R1921" s="0" t="str">
        <f aca="false">INDEX(Lookup!$B$4:$B$18,MATCH(C1921,Lookup!$A$4:$A$18,0))</f>
        <v>India</v>
      </c>
      <c r="S1921" s="20" t="n">
        <f aca="false">INDEX(Lookup!$D$4:$D$18,MATCH(C1921,Lookup!$A$4:$A$18,0))</f>
        <v>0.012</v>
      </c>
      <c r="T1921" s="21" t="n">
        <f aca="false">ROUND(P1921*S1921,2)</f>
        <v>2.4</v>
      </c>
      <c r="U1921" s="21" t="n">
        <f aca="false">IF(T1921&lt;=10,1,IF(T1921&lt;=20,2,IF(T1921&lt;=30,3,IF(T1921&lt;=40,4,IF(T1921&lt;=50,5,IF(T1921&lt;=100,6,IF(T1921&lt;=250,7,8)))))))</f>
        <v>1</v>
      </c>
      <c r="V1921" s="21" t="n">
        <f aca="false">IF(AND(OR(Dashboard!$T$3="All",R1921=Dashboard!$T$3),OR(Dashboard!$T$4="All",D1921=Dashboard!$T$4)),1,0)</f>
        <v>1</v>
      </c>
      <c r="W1921" s="21" t="n">
        <f aca="false">IF(V1921=1,T1921+ROW()/10000000,0)</f>
        <v>2.4001921</v>
      </c>
    </row>
    <row r="1922" customFormat="false" ht="15" hidden="false" customHeight="false" outlineLevel="0" collapsed="false">
      <c r="A1922" s="0" t="n">
        <v>18458643</v>
      </c>
      <c r="B1922" s="0" t="s">
        <v>5305</v>
      </c>
      <c r="C1922" s="0" t="n">
        <v>1</v>
      </c>
      <c r="D1922" s="0" t="s">
        <v>3667</v>
      </c>
      <c r="E1922" s="0" t="s">
        <v>5306</v>
      </c>
      <c r="F1922" s="0" t="s">
        <v>5280</v>
      </c>
      <c r="G1922" s="0" t="s">
        <v>5281</v>
      </c>
      <c r="H1922" s="0" t="s">
        <v>2288</v>
      </c>
      <c r="I1922" s="0" t="s">
        <v>2123</v>
      </c>
      <c r="J1922" s="0" t="s">
        <v>47</v>
      </c>
      <c r="K1922" s="0" t="s">
        <v>47</v>
      </c>
      <c r="L1922" s="0" t="s">
        <v>47</v>
      </c>
      <c r="M1922" s="0" t="s">
        <v>47</v>
      </c>
      <c r="N1922" s="0" t="n">
        <v>1</v>
      </c>
      <c r="O1922" s="0" t="n">
        <v>0</v>
      </c>
      <c r="P1922" s="0" t="n">
        <v>400</v>
      </c>
      <c r="Q1922" s="0" t="n">
        <v>1</v>
      </c>
      <c r="R1922" s="0" t="str">
        <f aca="false">INDEX(Lookup!$B$4:$B$18,MATCH(C1922,Lookup!$A$4:$A$18,0))</f>
        <v>India</v>
      </c>
      <c r="S1922" s="20" t="n">
        <f aca="false">INDEX(Lookup!$D$4:$D$18,MATCH(C1922,Lookup!$A$4:$A$18,0))</f>
        <v>0.012</v>
      </c>
      <c r="T1922" s="21" t="n">
        <f aca="false">ROUND(P1922*S1922,2)</f>
        <v>4.8</v>
      </c>
      <c r="U1922" s="21" t="n">
        <f aca="false">IF(T1922&lt;=10,1,IF(T1922&lt;=20,2,IF(T1922&lt;=30,3,IF(T1922&lt;=40,4,IF(T1922&lt;=50,5,IF(T1922&lt;=100,6,IF(T1922&lt;=250,7,8)))))))</f>
        <v>1</v>
      </c>
      <c r="V1922" s="21" t="n">
        <f aca="false">IF(AND(OR(Dashboard!$T$3="All",R1922=Dashboard!$T$3),OR(Dashboard!$T$4="All",D1922=Dashboard!$T$4)),1,0)</f>
        <v>1</v>
      </c>
      <c r="W1922" s="21" t="n">
        <f aca="false">IF(V1922=1,T1922+ROW()/10000000,0)</f>
        <v>4.8001922</v>
      </c>
    </row>
    <row r="1923" customFormat="false" ht="15" hidden="false" customHeight="false" outlineLevel="0" collapsed="false">
      <c r="A1923" s="0" t="n">
        <v>18292436</v>
      </c>
      <c r="B1923" s="0" t="s">
        <v>3682</v>
      </c>
      <c r="C1923" s="0" t="n">
        <v>1</v>
      </c>
      <c r="D1923" s="0" t="s">
        <v>3667</v>
      </c>
      <c r="E1923" s="0" t="s">
        <v>5307</v>
      </c>
      <c r="F1923" s="0" t="s">
        <v>5280</v>
      </c>
      <c r="G1923" s="0" t="s">
        <v>5281</v>
      </c>
      <c r="H1923" s="0" t="s">
        <v>3182</v>
      </c>
      <c r="I1923" s="0" t="s">
        <v>2123</v>
      </c>
      <c r="J1923" s="0" t="s">
        <v>47</v>
      </c>
      <c r="K1923" s="0" t="s">
        <v>47</v>
      </c>
      <c r="L1923" s="0" t="s">
        <v>47</v>
      </c>
      <c r="M1923" s="0" t="s">
        <v>47</v>
      </c>
      <c r="N1923" s="0" t="n">
        <v>1</v>
      </c>
      <c r="O1923" s="0" t="n">
        <v>1</v>
      </c>
      <c r="P1923" s="0" t="n">
        <v>200</v>
      </c>
      <c r="Q1923" s="0" t="n">
        <v>1</v>
      </c>
      <c r="R1923" s="0" t="str">
        <f aca="false">INDEX(Lookup!$B$4:$B$18,MATCH(C1923,Lookup!$A$4:$A$18,0))</f>
        <v>India</v>
      </c>
      <c r="S1923" s="20" t="n">
        <f aca="false">INDEX(Lookup!$D$4:$D$18,MATCH(C1923,Lookup!$A$4:$A$18,0))</f>
        <v>0.012</v>
      </c>
      <c r="T1923" s="21" t="n">
        <f aca="false">ROUND(P1923*S1923,2)</f>
        <v>2.4</v>
      </c>
      <c r="U1923" s="21" t="n">
        <f aca="false">IF(T1923&lt;=10,1,IF(T1923&lt;=20,2,IF(T1923&lt;=30,3,IF(T1923&lt;=40,4,IF(T1923&lt;=50,5,IF(T1923&lt;=100,6,IF(T1923&lt;=250,7,8)))))))</f>
        <v>1</v>
      </c>
      <c r="V1923" s="21" t="n">
        <f aca="false">IF(AND(OR(Dashboard!$T$3="All",R1923=Dashboard!$T$3),OR(Dashboard!$T$4="All",D1923=Dashboard!$T$4)),1,0)</f>
        <v>1</v>
      </c>
      <c r="W1923" s="21" t="n">
        <f aca="false">IF(V1923=1,T1923+ROW()/10000000,0)</f>
        <v>2.4001923</v>
      </c>
    </row>
    <row r="1924" customFormat="false" ht="15" hidden="false" customHeight="false" outlineLevel="0" collapsed="false">
      <c r="A1924" s="0" t="n">
        <v>18345759</v>
      </c>
      <c r="B1924" s="0" t="s">
        <v>5308</v>
      </c>
      <c r="C1924" s="0" t="n">
        <v>1</v>
      </c>
      <c r="D1924" s="0" t="s">
        <v>3667</v>
      </c>
      <c r="E1924" s="0" t="s">
        <v>5309</v>
      </c>
      <c r="F1924" s="0" t="s">
        <v>5280</v>
      </c>
      <c r="G1924" s="0" t="s">
        <v>5281</v>
      </c>
      <c r="H1924" s="0" t="s">
        <v>69</v>
      </c>
      <c r="I1924" s="0" t="s">
        <v>2123</v>
      </c>
      <c r="J1924" s="0" t="s">
        <v>47</v>
      </c>
      <c r="K1924" s="0" t="s">
        <v>47</v>
      </c>
      <c r="L1924" s="0" t="s">
        <v>47</v>
      </c>
      <c r="M1924" s="0" t="s">
        <v>47</v>
      </c>
      <c r="N1924" s="0" t="n">
        <v>1</v>
      </c>
      <c r="O1924" s="0" t="n">
        <v>0</v>
      </c>
      <c r="P1924" s="0" t="n">
        <v>350</v>
      </c>
      <c r="Q1924" s="0" t="n">
        <v>1</v>
      </c>
      <c r="R1924" s="0" t="str">
        <f aca="false">INDEX(Lookup!$B$4:$B$18,MATCH(C1924,Lookup!$A$4:$A$18,0))</f>
        <v>India</v>
      </c>
      <c r="S1924" s="20" t="n">
        <f aca="false">INDEX(Lookup!$D$4:$D$18,MATCH(C1924,Lookup!$A$4:$A$18,0))</f>
        <v>0.012</v>
      </c>
      <c r="T1924" s="21" t="n">
        <f aca="false">ROUND(P1924*S1924,2)</f>
        <v>4.2</v>
      </c>
      <c r="U1924" s="21" t="n">
        <f aca="false">IF(T1924&lt;=10,1,IF(T1924&lt;=20,2,IF(T1924&lt;=30,3,IF(T1924&lt;=40,4,IF(T1924&lt;=50,5,IF(T1924&lt;=100,6,IF(T1924&lt;=250,7,8)))))))</f>
        <v>1</v>
      </c>
      <c r="V1924" s="21" t="n">
        <f aca="false">IF(AND(OR(Dashboard!$T$3="All",R1924=Dashboard!$T$3),OR(Dashboard!$T$4="All",D1924=Dashboard!$T$4)),1,0)</f>
        <v>1</v>
      </c>
      <c r="W1924" s="21" t="n">
        <f aca="false">IF(V1924=1,T1924+ROW()/10000000,0)</f>
        <v>4.2001924</v>
      </c>
    </row>
    <row r="1925" customFormat="false" ht="15" hidden="false" customHeight="false" outlineLevel="0" collapsed="false">
      <c r="A1925" s="0" t="n">
        <v>18352657</v>
      </c>
      <c r="B1925" s="0" t="s">
        <v>5310</v>
      </c>
      <c r="C1925" s="0" t="n">
        <v>1</v>
      </c>
      <c r="D1925" s="0" t="s">
        <v>3667</v>
      </c>
      <c r="E1925" s="0" t="s">
        <v>5311</v>
      </c>
      <c r="F1925" s="0" t="s">
        <v>5280</v>
      </c>
      <c r="G1925" s="0" t="s">
        <v>5281</v>
      </c>
      <c r="H1925" s="0" t="s">
        <v>69</v>
      </c>
      <c r="I1925" s="0" t="s">
        <v>2123</v>
      </c>
      <c r="J1925" s="0" t="s">
        <v>47</v>
      </c>
      <c r="K1925" s="0" t="s">
        <v>47</v>
      </c>
      <c r="L1925" s="0" t="s">
        <v>47</v>
      </c>
      <c r="M1925" s="0" t="s">
        <v>47</v>
      </c>
      <c r="N1925" s="0" t="n">
        <v>1</v>
      </c>
      <c r="O1925" s="0" t="n">
        <v>0</v>
      </c>
      <c r="P1925" s="0" t="n">
        <v>200</v>
      </c>
      <c r="Q1925" s="0" t="n">
        <v>1</v>
      </c>
      <c r="R1925" s="0" t="str">
        <f aca="false">INDEX(Lookup!$B$4:$B$18,MATCH(C1925,Lookup!$A$4:$A$18,0))</f>
        <v>India</v>
      </c>
      <c r="S1925" s="20" t="n">
        <f aca="false">INDEX(Lookup!$D$4:$D$18,MATCH(C1925,Lookup!$A$4:$A$18,0))</f>
        <v>0.012</v>
      </c>
      <c r="T1925" s="21" t="n">
        <f aca="false">ROUND(P1925*S1925,2)</f>
        <v>2.4</v>
      </c>
      <c r="U1925" s="21" t="n">
        <f aca="false">IF(T1925&lt;=10,1,IF(T1925&lt;=20,2,IF(T1925&lt;=30,3,IF(T1925&lt;=40,4,IF(T1925&lt;=50,5,IF(T1925&lt;=100,6,IF(T1925&lt;=250,7,8)))))))</f>
        <v>1</v>
      </c>
      <c r="V1925" s="21" t="n">
        <f aca="false">IF(AND(OR(Dashboard!$T$3="All",R1925=Dashboard!$T$3),OR(Dashboard!$T$4="All",D1925=Dashboard!$T$4)),1,0)</f>
        <v>1</v>
      </c>
      <c r="W1925" s="21" t="n">
        <f aca="false">IF(V1925=1,T1925+ROW()/10000000,0)</f>
        <v>2.4001925</v>
      </c>
    </row>
    <row r="1926" customFormat="false" ht="15" hidden="false" customHeight="false" outlineLevel="0" collapsed="false">
      <c r="A1926" s="0" t="n">
        <v>18458637</v>
      </c>
      <c r="B1926" s="0" t="s">
        <v>5312</v>
      </c>
      <c r="C1926" s="0" t="n">
        <v>1</v>
      </c>
      <c r="D1926" s="0" t="s">
        <v>3667</v>
      </c>
      <c r="E1926" s="0" t="s">
        <v>5313</v>
      </c>
      <c r="F1926" s="0" t="s">
        <v>5280</v>
      </c>
      <c r="G1926" s="0" t="s">
        <v>5281</v>
      </c>
      <c r="H1926" s="0" t="s">
        <v>5314</v>
      </c>
      <c r="I1926" s="0" t="s">
        <v>2123</v>
      </c>
      <c r="J1926" s="0" t="s">
        <v>47</v>
      </c>
      <c r="K1926" s="0" t="s">
        <v>47</v>
      </c>
      <c r="L1926" s="0" t="s">
        <v>47</v>
      </c>
      <c r="M1926" s="0" t="s">
        <v>47</v>
      </c>
      <c r="N1926" s="0" t="n">
        <v>2</v>
      </c>
      <c r="O1926" s="0" t="n">
        <v>0</v>
      </c>
      <c r="P1926" s="0" t="n">
        <v>500</v>
      </c>
      <c r="Q1926" s="0" t="n">
        <v>1</v>
      </c>
      <c r="R1926" s="0" t="str">
        <f aca="false">INDEX(Lookup!$B$4:$B$18,MATCH(C1926,Lookup!$A$4:$A$18,0))</f>
        <v>India</v>
      </c>
      <c r="S1926" s="20" t="n">
        <f aca="false">INDEX(Lookup!$D$4:$D$18,MATCH(C1926,Lookup!$A$4:$A$18,0))</f>
        <v>0.012</v>
      </c>
      <c r="T1926" s="21" t="n">
        <f aca="false">ROUND(P1926*S1926,2)</f>
        <v>6</v>
      </c>
      <c r="U1926" s="21" t="n">
        <f aca="false">IF(T1926&lt;=10,1,IF(T1926&lt;=20,2,IF(T1926&lt;=30,3,IF(T1926&lt;=40,4,IF(T1926&lt;=50,5,IF(T1926&lt;=100,6,IF(T1926&lt;=250,7,8)))))))</f>
        <v>1</v>
      </c>
      <c r="V1926" s="21" t="n">
        <f aca="false">IF(AND(OR(Dashboard!$T$3="All",R1926=Dashboard!$T$3),OR(Dashboard!$T$4="All",D1926=Dashboard!$T$4)),1,0)</f>
        <v>1</v>
      </c>
      <c r="W1926" s="21" t="n">
        <f aca="false">IF(V1926=1,T1926+ROW()/10000000,0)</f>
        <v>6.0001926</v>
      </c>
    </row>
    <row r="1927" customFormat="false" ht="15" hidden="false" customHeight="false" outlineLevel="0" collapsed="false">
      <c r="A1927" s="0" t="n">
        <v>18352655</v>
      </c>
      <c r="B1927" s="0" t="s">
        <v>5315</v>
      </c>
      <c r="C1927" s="0" t="n">
        <v>1</v>
      </c>
      <c r="D1927" s="0" t="s">
        <v>3667</v>
      </c>
      <c r="E1927" s="0" t="s">
        <v>5311</v>
      </c>
      <c r="F1927" s="0" t="s">
        <v>5280</v>
      </c>
      <c r="G1927" s="0" t="s">
        <v>5281</v>
      </c>
      <c r="H1927" s="0" t="s">
        <v>2662</v>
      </c>
      <c r="I1927" s="0" t="s">
        <v>2123</v>
      </c>
      <c r="J1927" s="0" t="s">
        <v>47</v>
      </c>
      <c r="K1927" s="0" t="s">
        <v>47</v>
      </c>
      <c r="L1927" s="0" t="s">
        <v>47</v>
      </c>
      <c r="M1927" s="0" t="s">
        <v>47</v>
      </c>
      <c r="N1927" s="0" t="n">
        <v>1</v>
      </c>
      <c r="O1927" s="0" t="n">
        <v>0</v>
      </c>
      <c r="P1927" s="0" t="n">
        <v>200</v>
      </c>
      <c r="Q1927" s="0" t="n">
        <v>1</v>
      </c>
      <c r="R1927" s="0" t="str">
        <f aca="false">INDEX(Lookup!$B$4:$B$18,MATCH(C1927,Lookup!$A$4:$A$18,0))</f>
        <v>India</v>
      </c>
      <c r="S1927" s="20" t="n">
        <f aca="false">INDEX(Lookup!$D$4:$D$18,MATCH(C1927,Lookup!$A$4:$A$18,0))</f>
        <v>0.012</v>
      </c>
      <c r="T1927" s="21" t="n">
        <f aca="false">ROUND(P1927*S1927,2)</f>
        <v>2.4</v>
      </c>
      <c r="U1927" s="21" t="n">
        <f aca="false">IF(T1927&lt;=10,1,IF(T1927&lt;=20,2,IF(T1927&lt;=30,3,IF(T1927&lt;=40,4,IF(T1927&lt;=50,5,IF(T1927&lt;=100,6,IF(T1927&lt;=250,7,8)))))))</f>
        <v>1</v>
      </c>
      <c r="V1927" s="21" t="n">
        <f aca="false">IF(AND(OR(Dashboard!$T$3="All",R1927=Dashboard!$T$3),OR(Dashboard!$T$4="All",D1927=Dashboard!$T$4)),1,0)</f>
        <v>1</v>
      </c>
      <c r="W1927" s="21" t="n">
        <f aca="false">IF(V1927=1,T1927+ROW()/10000000,0)</f>
        <v>2.4001927</v>
      </c>
    </row>
    <row r="1928" customFormat="false" ht="15" hidden="false" customHeight="false" outlineLevel="0" collapsed="false">
      <c r="A1928" s="0" t="n">
        <v>18458641</v>
      </c>
      <c r="B1928" s="0" t="s">
        <v>5316</v>
      </c>
      <c r="C1928" s="0" t="n">
        <v>1</v>
      </c>
      <c r="D1928" s="0" t="s">
        <v>3667</v>
      </c>
      <c r="E1928" s="0" t="s">
        <v>5317</v>
      </c>
      <c r="F1928" s="0" t="s">
        <v>5280</v>
      </c>
      <c r="G1928" s="0" t="s">
        <v>5281</v>
      </c>
      <c r="H1928" s="0" t="s">
        <v>2662</v>
      </c>
      <c r="I1928" s="0" t="s">
        <v>2123</v>
      </c>
      <c r="J1928" s="0" t="s">
        <v>47</v>
      </c>
      <c r="K1928" s="0" t="s">
        <v>47</v>
      </c>
      <c r="L1928" s="0" t="s">
        <v>47</v>
      </c>
      <c r="M1928" s="0" t="s">
        <v>47</v>
      </c>
      <c r="N1928" s="0" t="n">
        <v>2</v>
      </c>
      <c r="O1928" s="0" t="n">
        <v>0</v>
      </c>
      <c r="P1928" s="0" t="n">
        <v>600</v>
      </c>
      <c r="Q1928" s="0" t="n">
        <v>1</v>
      </c>
      <c r="R1928" s="0" t="str">
        <f aca="false">INDEX(Lookup!$B$4:$B$18,MATCH(C1928,Lookup!$A$4:$A$18,0))</f>
        <v>India</v>
      </c>
      <c r="S1928" s="20" t="n">
        <f aca="false">INDEX(Lookup!$D$4:$D$18,MATCH(C1928,Lookup!$A$4:$A$18,0))</f>
        <v>0.012</v>
      </c>
      <c r="T1928" s="21" t="n">
        <f aca="false">ROUND(P1928*S1928,2)</f>
        <v>7.2</v>
      </c>
      <c r="U1928" s="21" t="n">
        <f aca="false">IF(T1928&lt;=10,1,IF(T1928&lt;=20,2,IF(T1928&lt;=30,3,IF(T1928&lt;=40,4,IF(T1928&lt;=50,5,IF(T1928&lt;=100,6,IF(T1928&lt;=250,7,8)))))))</f>
        <v>1</v>
      </c>
      <c r="V1928" s="21" t="n">
        <f aca="false">IF(AND(OR(Dashboard!$T$3="All",R1928=Dashboard!$T$3),OR(Dashboard!$T$4="All",D1928=Dashboard!$T$4)),1,0)</f>
        <v>1</v>
      </c>
      <c r="W1928" s="21" t="n">
        <f aca="false">IF(V1928=1,T1928+ROW()/10000000,0)</f>
        <v>7.2001928</v>
      </c>
    </row>
    <row r="1929" customFormat="false" ht="15" hidden="false" customHeight="false" outlineLevel="0" collapsed="false">
      <c r="A1929" s="0" t="n">
        <v>304142</v>
      </c>
      <c r="B1929" s="0" t="s">
        <v>5318</v>
      </c>
      <c r="C1929" s="0" t="n">
        <v>1</v>
      </c>
      <c r="D1929" s="0" t="s">
        <v>3667</v>
      </c>
      <c r="E1929" s="0" t="s">
        <v>5319</v>
      </c>
      <c r="F1929" s="0" t="s">
        <v>3390</v>
      </c>
      <c r="G1929" s="0" t="s">
        <v>5320</v>
      </c>
      <c r="H1929" s="0" t="s">
        <v>2185</v>
      </c>
      <c r="I1929" s="0" t="s">
        <v>2123</v>
      </c>
      <c r="J1929" s="0" t="s">
        <v>47</v>
      </c>
      <c r="K1929" s="0" t="s">
        <v>46</v>
      </c>
      <c r="L1929" s="0" t="s">
        <v>47</v>
      </c>
      <c r="M1929" s="0" t="s">
        <v>47</v>
      </c>
      <c r="N1929" s="0" t="n">
        <v>2</v>
      </c>
      <c r="O1929" s="0" t="n">
        <v>174</v>
      </c>
      <c r="P1929" s="0" t="n">
        <v>600</v>
      </c>
      <c r="Q1929" s="0" t="n">
        <v>3</v>
      </c>
      <c r="R1929" s="0" t="str">
        <f aca="false">INDEX(Lookup!$B$4:$B$18,MATCH(C1929,Lookup!$A$4:$A$18,0))</f>
        <v>India</v>
      </c>
      <c r="S1929" s="20" t="n">
        <f aca="false">INDEX(Lookup!$D$4:$D$18,MATCH(C1929,Lookup!$A$4:$A$18,0))</f>
        <v>0.012</v>
      </c>
      <c r="T1929" s="21" t="n">
        <f aca="false">ROUND(P1929*S1929,2)</f>
        <v>7.2</v>
      </c>
      <c r="U1929" s="21" t="n">
        <f aca="false">IF(T1929&lt;=10,1,IF(T1929&lt;=20,2,IF(T1929&lt;=30,3,IF(T1929&lt;=40,4,IF(T1929&lt;=50,5,IF(T1929&lt;=100,6,IF(T1929&lt;=250,7,8)))))))</f>
        <v>1</v>
      </c>
      <c r="V1929" s="21" t="n">
        <f aca="false">IF(AND(OR(Dashboard!$T$3="All",R1929=Dashboard!$T$3),OR(Dashboard!$T$4="All",D1929=Dashboard!$T$4)),1,0)</f>
        <v>1</v>
      </c>
      <c r="W1929" s="21" t="n">
        <f aca="false">IF(V1929=1,T1929+ROW()/10000000,0)</f>
        <v>7.2001929</v>
      </c>
    </row>
    <row r="1930" customFormat="false" ht="15" hidden="false" customHeight="false" outlineLevel="0" collapsed="false">
      <c r="A1930" s="0" t="n">
        <v>18433016</v>
      </c>
      <c r="B1930" s="0" t="s">
        <v>5321</v>
      </c>
      <c r="C1930" s="0" t="n">
        <v>1</v>
      </c>
      <c r="D1930" s="0" t="s">
        <v>3667</v>
      </c>
      <c r="E1930" s="0" t="s">
        <v>5322</v>
      </c>
      <c r="F1930" s="0" t="s">
        <v>3390</v>
      </c>
      <c r="G1930" s="0" t="s">
        <v>5320</v>
      </c>
      <c r="H1930" s="0" t="s">
        <v>3119</v>
      </c>
      <c r="I1930" s="0" t="s">
        <v>2123</v>
      </c>
      <c r="J1930" s="0" t="s">
        <v>47</v>
      </c>
      <c r="K1930" s="0" t="s">
        <v>46</v>
      </c>
      <c r="L1930" s="0" t="s">
        <v>47</v>
      </c>
      <c r="M1930" s="0" t="s">
        <v>47</v>
      </c>
      <c r="N1930" s="0" t="n">
        <v>2</v>
      </c>
      <c r="O1930" s="0" t="n">
        <v>11</v>
      </c>
      <c r="P1930" s="0" t="n">
        <v>600</v>
      </c>
      <c r="Q1930" s="0" t="n">
        <v>3.2</v>
      </c>
      <c r="R1930" s="0" t="str">
        <f aca="false">INDEX(Lookup!$B$4:$B$18,MATCH(C1930,Lookup!$A$4:$A$18,0))</f>
        <v>India</v>
      </c>
      <c r="S1930" s="20" t="n">
        <f aca="false">INDEX(Lookup!$D$4:$D$18,MATCH(C1930,Lookup!$A$4:$A$18,0))</f>
        <v>0.012</v>
      </c>
      <c r="T1930" s="21" t="n">
        <f aca="false">ROUND(P1930*S1930,2)</f>
        <v>7.2</v>
      </c>
      <c r="U1930" s="21" t="n">
        <f aca="false">IF(T1930&lt;=10,1,IF(T1930&lt;=20,2,IF(T1930&lt;=30,3,IF(T1930&lt;=40,4,IF(T1930&lt;=50,5,IF(T1930&lt;=100,6,IF(T1930&lt;=250,7,8)))))))</f>
        <v>1</v>
      </c>
      <c r="V1930" s="21" t="n">
        <f aca="false">IF(AND(OR(Dashboard!$T$3="All",R1930=Dashboard!$T$3),OR(Dashboard!$T$4="All",D1930=Dashboard!$T$4)),1,0)</f>
        <v>1</v>
      </c>
      <c r="W1930" s="21" t="n">
        <f aca="false">IF(V1930=1,T1930+ROW()/10000000,0)</f>
        <v>7.200193</v>
      </c>
    </row>
    <row r="1931" customFormat="false" ht="15" hidden="false" customHeight="false" outlineLevel="0" collapsed="false">
      <c r="A1931" s="0" t="n">
        <v>312683</v>
      </c>
      <c r="B1931" s="0" t="s">
        <v>5323</v>
      </c>
      <c r="C1931" s="0" t="n">
        <v>1</v>
      </c>
      <c r="D1931" s="0" t="s">
        <v>3667</v>
      </c>
      <c r="E1931" s="0" t="s">
        <v>5324</v>
      </c>
      <c r="F1931" s="0" t="s">
        <v>3390</v>
      </c>
      <c r="G1931" s="0" t="s">
        <v>5320</v>
      </c>
      <c r="H1931" s="0" t="s">
        <v>2868</v>
      </c>
      <c r="I1931" s="0" t="s">
        <v>2123</v>
      </c>
      <c r="J1931" s="0" t="s">
        <v>47</v>
      </c>
      <c r="K1931" s="0" t="s">
        <v>47</v>
      </c>
      <c r="L1931" s="0" t="s">
        <v>47</v>
      </c>
      <c r="M1931" s="0" t="s">
        <v>47</v>
      </c>
      <c r="N1931" s="0" t="n">
        <v>1</v>
      </c>
      <c r="O1931" s="0" t="n">
        <v>176</v>
      </c>
      <c r="P1931" s="0" t="n">
        <v>400</v>
      </c>
      <c r="Q1931" s="0" t="n">
        <v>4.1</v>
      </c>
      <c r="R1931" s="0" t="str">
        <f aca="false">INDEX(Lookup!$B$4:$B$18,MATCH(C1931,Lookup!$A$4:$A$18,0))</f>
        <v>India</v>
      </c>
      <c r="S1931" s="20" t="n">
        <f aca="false">INDEX(Lookup!$D$4:$D$18,MATCH(C1931,Lookup!$A$4:$A$18,0))</f>
        <v>0.012</v>
      </c>
      <c r="T1931" s="21" t="n">
        <f aca="false">ROUND(P1931*S1931,2)</f>
        <v>4.8</v>
      </c>
      <c r="U1931" s="21" t="n">
        <f aca="false">IF(T1931&lt;=10,1,IF(T1931&lt;=20,2,IF(T1931&lt;=30,3,IF(T1931&lt;=40,4,IF(T1931&lt;=50,5,IF(T1931&lt;=100,6,IF(T1931&lt;=250,7,8)))))))</f>
        <v>1</v>
      </c>
      <c r="V1931" s="21" t="n">
        <f aca="false">IF(AND(OR(Dashboard!$T$3="All",R1931=Dashboard!$T$3),OR(Dashboard!$T$4="All",D1931=Dashboard!$T$4)),1,0)</f>
        <v>1</v>
      </c>
      <c r="W1931" s="21" t="n">
        <f aca="false">IF(V1931=1,T1931+ROW()/10000000,0)</f>
        <v>4.8001931</v>
      </c>
    </row>
    <row r="1932" customFormat="false" ht="15" hidden="false" customHeight="false" outlineLevel="0" collapsed="false">
      <c r="A1932" s="0" t="n">
        <v>18037824</v>
      </c>
      <c r="B1932" s="0" t="s">
        <v>5325</v>
      </c>
      <c r="C1932" s="0" t="n">
        <v>1</v>
      </c>
      <c r="D1932" s="0" t="s">
        <v>3667</v>
      </c>
      <c r="E1932" s="0" t="s">
        <v>5326</v>
      </c>
      <c r="F1932" s="0" t="s">
        <v>5327</v>
      </c>
      <c r="G1932" s="0" t="s">
        <v>5328</v>
      </c>
      <c r="H1932" s="0" t="s">
        <v>1124</v>
      </c>
      <c r="I1932" s="0" t="s">
        <v>2123</v>
      </c>
      <c r="J1932" s="0" t="s">
        <v>47</v>
      </c>
      <c r="K1932" s="0" t="s">
        <v>46</v>
      </c>
      <c r="L1932" s="0" t="s">
        <v>47</v>
      </c>
      <c r="M1932" s="0" t="s">
        <v>47</v>
      </c>
      <c r="N1932" s="0" t="n">
        <v>2</v>
      </c>
      <c r="O1932" s="0" t="n">
        <v>64</v>
      </c>
      <c r="P1932" s="0" t="n">
        <v>550</v>
      </c>
      <c r="Q1932" s="0" t="n">
        <v>3.4</v>
      </c>
      <c r="R1932" s="0" t="str">
        <f aca="false">INDEX(Lookup!$B$4:$B$18,MATCH(C1932,Lookup!$A$4:$A$18,0))</f>
        <v>India</v>
      </c>
      <c r="S1932" s="20" t="n">
        <f aca="false">INDEX(Lookup!$D$4:$D$18,MATCH(C1932,Lookup!$A$4:$A$18,0))</f>
        <v>0.012</v>
      </c>
      <c r="T1932" s="21" t="n">
        <f aca="false">ROUND(P1932*S1932,2)</f>
        <v>6.6</v>
      </c>
      <c r="U1932" s="21" t="n">
        <f aca="false">IF(T1932&lt;=10,1,IF(T1932&lt;=20,2,IF(T1932&lt;=30,3,IF(T1932&lt;=40,4,IF(T1932&lt;=50,5,IF(T1932&lt;=100,6,IF(T1932&lt;=250,7,8)))))))</f>
        <v>1</v>
      </c>
      <c r="V1932" s="21" t="n">
        <f aca="false">IF(AND(OR(Dashboard!$T$3="All",R1932=Dashboard!$T$3),OR(Dashboard!$T$4="All",D1932=Dashboard!$T$4)),1,0)</f>
        <v>1</v>
      </c>
      <c r="W1932" s="21" t="n">
        <f aca="false">IF(V1932=1,T1932+ROW()/10000000,0)</f>
        <v>6.6001932</v>
      </c>
    </row>
    <row r="1933" customFormat="false" ht="15" hidden="false" customHeight="false" outlineLevel="0" collapsed="false">
      <c r="A1933" s="0" t="n">
        <v>303848</v>
      </c>
      <c r="B1933" s="0" t="s">
        <v>5329</v>
      </c>
      <c r="C1933" s="0" t="n">
        <v>1</v>
      </c>
      <c r="D1933" s="0" t="s">
        <v>3667</v>
      </c>
      <c r="E1933" s="0" t="s">
        <v>5330</v>
      </c>
      <c r="F1933" s="0" t="s">
        <v>5327</v>
      </c>
      <c r="G1933" s="0" t="s">
        <v>5328</v>
      </c>
      <c r="H1933" s="0" t="s">
        <v>3119</v>
      </c>
      <c r="I1933" s="0" t="s">
        <v>2123</v>
      </c>
      <c r="J1933" s="0" t="s">
        <v>47</v>
      </c>
      <c r="K1933" s="0" t="s">
        <v>46</v>
      </c>
      <c r="L1933" s="0" t="s">
        <v>47</v>
      </c>
      <c r="M1933" s="0" t="s">
        <v>47</v>
      </c>
      <c r="N1933" s="0" t="n">
        <v>2</v>
      </c>
      <c r="O1933" s="0" t="n">
        <v>41</v>
      </c>
      <c r="P1933" s="0" t="n">
        <v>600</v>
      </c>
      <c r="Q1933" s="0" t="n">
        <v>3.2</v>
      </c>
      <c r="R1933" s="0" t="str">
        <f aca="false">INDEX(Lookup!$B$4:$B$18,MATCH(C1933,Lookup!$A$4:$A$18,0))</f>
        <v>India</v>
      </c>
      <c r="S1933" s="20" t="n">
        <f aca="false">INDEX(Lookup!$D$4:$D$18,MATCH(C1933,Lookup!$A$4:$A$18,0))</f>
        <v>0.012</v>
      </c>
      <c r="T1933" s="21" t="n">
        <f aca="false">ROUND(P1933*S1933,2)</f>
        <v>7.2</v>
      </c>
      <c r="U1933" s="21" t="n">
        <f aca="false">IF(T1933&lt;=10,1,IF(T1933&lt;=20,2,IF(T1933&lt;=30,3,IF(T1933&lt;=40,4,IF(T1933&lt;=50,5,IF(T1933&lt;=100,6,IF(T1933&lt;=250,7,8)))))))</f>
        <v>1</v>
      </c>
      <c r="V1933" s="21" t="n">
        <f aca="false">IF(AND(OR(Dashboard!$T$3="All",R1933=Dashboard!$T$3),OR(Dashboard!$T$4="All",D1933=Dashboard!$T$4)),1,0)</f>
        <v>1</v>
      </c>
      <c r="W1933" s="21" t="n">
        <f aca="false">IF(V1933=1,T1933+ROW()/10000000,0)</f>
        <v>7.2001933</v>
      </c>
    </row>
    <row r="1934" customFormat="false" ht="15" hidden="false" customHeight="false" outlineLevel="0" collapsed="false">
      <c r="A1934" s="0" t="n">
        <v>18273536</v>
      </c>
      <c r="B1934" s="0" t="s">
        <v>5331</v>
      </c>
      <c r="C1934" s="0" t="n">
        <v>1</v>
      </c>
      <c r="D1934" s="0" t="s">
        <v>3667</v>
      </c>
      <c r="E1934" s="0" t="s">
        <v>5332</v>
      </c>
      <c r="F1934" s="0" t="s">
        <v>5327</v>
      </c>
      <c r="G1934" s="0" t="s">
        <v>5328</v>
      </c>
      <c r="H1934" s="0" t="s">
        <v>153</v>
      </c>
      <c r="I1934" s="0" t="s">
        <v>2123</v>
      </c>
      <c r="J1934" s="0" t="s">
        <v>47</v>
      </c>
      <c r="K1934" s="0" t="s">
        <v>46</v>
      </c>
      <c r="L1934" s="0" t="s">
        <v>47</v>
      </c>
      <c r="M1934" s="0" t="s">
        <v>47</v>
      </c>
      <c r="N1934" s="0" t="n">
        <v>2</v>
      </c>
      <c r="O1934" s="0" t="n">
        <v>24</v>
      </c>
      <c r="P1934" s="0" t="n">
        <v>500</v>
      </c>
      <c r="Q1934" s="0" t="n">
        <v>3.2</v>
      </c>
      <c r="R1934" s="0" t="str">
        <f aca="false">INDEX(Lookup!$B$4:$B$18,MATCH(C1934,Lookup!$A$4:$A$18,0))</f>
        <v>India</v>
      </c>
      <c r="S1934" s="20" t="n">
        <f aca="false">INDEX(Lookup!$D$4:$D$18,MATCH(C1934,Lookup!$A$4:$A$18,0))</f>
        <v>0.012</v>
      </c>
      <c r="T1934" s="21" t="n">
        <f aca="false">ROUND(P1934*S1934,2)</f>
        <v>6</v>
      </c>
      <c r="U1934" s="21" t="n">
        <f aca="false">IF(T1934&lt;=10,1,IF(T1934&lt;=20,2,IF(T1934&lt;=30,3,IF(T1934&lt;=40,4,IF(T1934&lt;=50,5,IF(T1934&lt;=100,6,IF(T1934&lt;=250,7,8)))))))</f>
        <v>1</v>
      </c>
      <c r="V1934" s="21" t="n">
        <f aca="false">IF(AND(OR(Dashboard!$T$3="All",R1934=Dashboard!$T$3),OR(Dashboard!$T$4="All",D1934=Dashboard!$T$4)),1,0)</f>
        <v>1</v>
      </c>
      <c r="W1934" s="21" t="n">
        <f aca="false">IF(V1934=1,T1934+ROW()/10000000,0)</f>
        <v>6.0001934</v>
      </c>
    </row>
    <row r="1935" customFormat="false" ht="15" hidden="false" customHeight="false" outlineLevel="0" collapsed="false">
      <c r="A1935" s="0" t="n">
        <v>18291450</v>
      </c>
      <c r="B1935" s="0" t="s">
        <v>5333</v>
      </c>
      <c r="C1935" s="0" t="n">
        <v>1</v>
      </c>
      <c r="D1935" s="0" t="s">
        <v>3667</v>
      </c>
      <c r="E1935" s="0" t="s">
        <v>5334</v>
      </c>
      <c r="F1935" s="0" t="s">
        <v>5327</v>
      </c>
      <c r="G1935" s="0" t="s">
        <v>5328</v>
      </c>
      <c r="H1935" s="0" t="s">
        <v>3243</v>
      </c>
      <c r="I1935" s="0" t="s">
        <v>2123</v>
      </c>
      <c r="J1935" s="0" t="s">
        <v>47</v>
      </c>
      <c r="K1935" s="0" t="s">
        <v>47</v>
      </c>
      <c r="L1935" s="0" t="s">
        <v>47</v>
      </c>
      <c r="M1935" s="0" t="s">
        <v>47</v>
      </c>
      <c r="N1935" s="0" t="n">
        <v>1</v>
      </c>
      <c r="O1935" s="0" t="n">
        <v>10</v>
      </c>
      <c r="P1935" s="0" t="n">
        <v>200</v>
      </c>
      <c r="Q1935" s="0" t="n">
        <v>3.2</v>
      </c>
      <c r="R1935" s="0" t="str">
        <f aca="false">INDEX(Lookup!$B$4:$B$18,MATCH(C1935,Lookup!$A$4:$A$18,0))</f>
        <v>India</v>
      </c>
      <c r="S1935" s="20" t="n">
        <f aca="false">INDEX(Lookup!$D$4:$D$18,MATCH(C1935,Lookup!$A$4:$A$18,0))</f>
        <v>0.012</v>
      </c>
      <c r="T1935" s="21" t="n">
        <f aca="false">ROUND(P1935*S1935,2)</f>
        <v>2.4</v>
      </c>
      <c r="U1935" s="21" t="n">
        <f aca="false">IF(T1935&lt;=10,1,IF(T1935&lt;=20,2,IF(T1935&lt;=30,3,IF(T1935&lt;=40,4,IF(T1935&lt;=50,5,IF(T1935&lt;=100,6,IF(T1935&lt;=250,7,8)))))))</f>
        <v>1</v>
      </c>
      <c r="V1935" s="21" t="n">
        <f aca="false">IF(AND(OR(Dashboard!$T$3="All",R1935=Dashboard!$T$3),OR(Dashboard!$T$4="All",D1935=Dashboard!$T$4)),1,0)</f>
        <v>1</v>
      </c>
      <c r="W1935" s="21" t="n">
        <f aca="false">IF(V1935=1,T1935+ROW()/10000000,0)</f>
        <v>2.4001935</v>
      </c>
    </row>
    <row r="1936" customFormat="false" ht="15" hidden="false" customHeight="false" outlineLevel="0" collapsed="false">
      <c r="A1936" s="0" t="n">
        <v>18345780</v>
      </c>
      <c r="B1936" s="0" t="s">
        <v>5335</v>
      </c>
      <c r="C1936" s="0" t="n">
        <v>1</v>
      </c>
      <c r="D1936" s="0" t="s">
        <v>3667</v>
      </c>
      <c r="E1936" s="0" t="s">
        <v>5336</v>
      </c>
      <c r="F1936" s="0" t="s">
        <v>5327</v>
      </c>
      <c r="G1936" s="0" t="s">
        <v>5328</v>
      </c>
      <c r="H1936" s="0" t="s">
        <v>2723</v>
      </c>
      <c r="I1936" s="0" t="s">
        <v>2123</v>
      </c>
      <c r="J1936" s="0" t="s">
        <v>47</v>
      </c>
      <c r="K1936" s="0" t="s">
        <v>47</v>
      </c>
      <c r="L1936" s="0" t="s">
        <v>47</v>
      </c>
      <c r="M1936" s="0" t="s">
        <v>47</v>
      </c>
      <c r="N1936" s="0" t="n">
        <v>2</v>
      </c>
      <c r="O1936" s="0" t="n">
        <v>18</v>
      </c>
      <c r="P1936" s="0" t="n">
        <v>500</v>
      </c>
      <c r="Q1936" s="0" t="n">
        <v>3.2</v>
      </c>
      <c r="R1936" s="0" t="str">
        <f aca="false">INDEX(Lookup!$B$4:$B$18,MATCH(C1936,Lookup!$A$4:$A$18,0))</f>
        <v>India</v>
      </c>
      <c r="S1936" s="20" t="n">
        <f aca="false">INDEX(Lookup!$D$4:$D$18,MATCH(C1936,Lookup!$A$4:$A$18,0))</f>
        <v>0.012</v>
      </c>
      <c r="T1936" s="21" t="n">
        <f aca="false">ROUND(P1936*S1936,2)</f>
        <v>6</v>
      </c>
      <c r="U1936" s="21" t="n">
        <f aca="false">IF(T1936&lt;=10,1,IF(T1936&lt;=20,2,IF(T1936&lt;=30,3,IF(T1936&lt;=40,4,IF(T1936&lt;=50,5,IF(T1936&lt;=100,6,IF(T1936&lt;=250,7,8)))))))</f>
        <v>1</v>
      </c>
      <c r="V1936" s="21" t="n">
        <f aca="false">IF(AND(OR(Dashboard!$T$3="All",R1936=Dashboard!$T$3),OR(Dashboard!$T$4="All",D1936=Dashboard!$T$4)),1,0)</f>
        <v>1</v>
      </c>
      <c r="W1936" s="21" t="n">
        <f aca="false">IF(V1936=1,T1936+ROW()/10000000,0)</f>
        <v>6.0001936</v>
      </c>
    </row>
    <row r="1937" customFormat="false" ht="15" hidden="false" customHeight="false" outlineLevel="0" collapsed="false">
      <c r="A1937" s="0" t="n">
        <v>18303712</v>
      </c>
      <c r="B1937" s="0" t="s">
        <v>5337</v>
      </c>
      <c r="C1937" s="0" t="n">
        <v>1</v>
      </c>
      <c r="D1937" s="0" t="s">
        <v>3667</v>
      </c>
      <c r="E1937" s="0" t="s">
        <v>5338</v>
      </c>
      <c r="F1937" s="0" t="s">
        <v>5327</v>
      </c>
      <c r="G1937" s="0" t="s">
        <v>5328</v>
      </c>
      <c r="H1937" s="0" t="s">
        <v>2288</v>
      </c>
      <c r="I1937" s="0" t="s">
        <v>2123</v>
      </c>
      <c r="J1937" s="0" t="s">
        <v>47</v>
      </c>
      <c r="K1937" s="0" t="s">
        <v>46</v>
      </c>
      <c r="L1937" s="0" t="s">
        <v>47</v>
      </c>
      <c r="M1937" s="0" t="s">
        <v>47</v>
      </c>
      <c r="N1937" s="0" t="n">
        <v>2</v>
      </c>
      <c r="O1937" s="0" t="n">
        <v>59</v>
      </c>
      <c r="P1937" s="0" t="n">
        <v>600</v>
      </c>
      <c r="Q1937" s="0" t="n">
        <v>3.3</v>
      </c>
      <c r="R1937" s="0" t="str">
        <f aca="false">INDEX(Lookup!$B$4:$B$18,MATCH(C1937,Lookup!$A$4:$A$18,0))</f>
        <v>India</v>
      </c>
      <c r="S1937" s="20" t="n">
        <f aca="false">INDEX(Lookup!$D$4:$D$18,MATCH(C1937,Lookup!$A$4:$A$18,0))</f>
        <v>0.012</v>
      </c>
      <c r="T1937" s="21" t="n">
        <f aca="false">ROUND(P1937*S1937,2)</f>
        <v>7.2</v>
      </c>
      <c r="U1937" s="21" t="n">
        <f aca="false">IF(T1937&lt;=10,1,IF(T1937&lt;=20,2,IF(T1937&lt;=30,3,IF(T1937&lt;=40,4,IF(T1937&lt;=50,5,IF(T1937&lt;=100,6,IF(T1937&lt;=250,7,8)))))))</f>
        <v>1</v>
      </c>
      <c r="V1937" s="21" t="n">
        <f aca="false">IF(AND(OR(Dashboard!$T$3="All",R1937=Dashboard!$T$3),OR(Dashboard!$T$4="All",D1937=Dashboard!$T$4)),1,0)</f>
        <v>1</v>
      </c>
      <c r="W1937" s="21" t="n">
        <f aca="false">IF(V1937=1,T1937+ROW()/10000000,0)</f>
        <v>7.2001937</v>
      </c>
    </row>
    <row r="1938" customFormat="false" ht="15" hidden="false" customHeight="false" outlineLevel="0" collapsed="false">
      <c r="A1938" s="0" t="n">
        <v>309021</v>
      </c>
      <c r="B1938" s="0" t="s">
        <v>5339</v>
      </c>
      <c r="C1938" s="0" t="n">
        <v>1</v>
      </c>
      <c r="D1938" s="0" t="s">
        <v>3667</v>
      </c>
      <c r="E1938" s="0" t="s">
        <v>5340</v>
      </c>
      <c r="F1938" s="0" t="s">
        <v>5327</v>
      </c>
      <c r="G1938" s="0" t="s">
        <v>5328</v>
      </c>
      <c r="H1938" s="0" t="s">
        <v>3142</v>
      </c>
      <c r="I1938" s="0" t="s">
        <v>2123</v>
      </c>
      <c r="J1938" s="0" t="s">
        <v>47</v>
      </c>
      <c r="K1938" s="0" t="s">
        <v>47</v>
      </c>
      <c r="L1938" s="0" t="s">
        <v>47</v>
      </c>
      <c r="M1938" s="0" t="s">
        <v>47</v>
      </c>
      <c r="N1938" s="0" t="n">
        <v>1</v>
      </c>
      <c r="O1938" s="0" t="n">
        <v>28</v>
      </c>
      <c r="P1938" s="0" t="n">
        <v>250</v>
      </c>
      <c r="Q1938" s="0" t="n">
        <v>2.9</v>
      </c>
      <c r="R1938" s="0" t="str">
        <f aca="false">INDEX(Lookup!$B$4:$B$18,MATCH(C1938,Lookup!$A$4:$A$18,0))</f>
        <v>India</v>
      </c>
      <c r="S1938" s="20" t="n">
        <f aca="false">INDEX(Lookup!$D$4:$D$18,MATCH(C1938,Lookup!$A$4:$A$18,0))</f>
        <v>0.012</v>
      </c>
      <c r="T1938" s="21" t="n">
        <f aca="false">ROUND(P1938*S1938,2)</f>
        <v>3</v>
      </c>
      <c r="U1938" s="21" t="n">
        <f aca="false">IF(T1938&lt;=10,1,IF(T1938&lt;=20,2,IF(T1938&lt;=30,3,IF(T1938&lt;=40,4,IF(T1938&lt;=50,5,IF(T1938&lt;=100,6,IF(T1938&lt;=250,7,8)))))))</f>
        <v>1</v>
      </c>
      <c r="V1938" s="21" t="n">
        <f aca="false">IF(AND(OR(Dashboard!$T$3="All",R1938=Dashboard!$T$3),OR(Dashboard!$T$4="All",D1938=Dashboard!$T$4)),1,0)</f>
        <v>1</v>
      </c>
      <c r="W1938" s="21" t="n">
        <f aca="false">IF(V1938=1,T1938+ROW()/10000000,0)</f>
        <v>3.0001938</v>
      </c>
    </row>
    <row r="1939" customFormat="false" ht="15" hidden="false" customHeight="false" outlineLevel="0" collapsed="false">
      <c r="A1939" s="0" t="n">
        <v>306477</v>
      </c>
      <c r="B1939" s="0" t="s">
        <v>5341</v>
      </c>
      <c r="C1939" s="0" t="n">
        <v>1</v>
      </c>
      <c r="D1939" s="0" t="s">
        <v>3667</v>
      </c>
      <c r="E1939" s="0" t="s">
        <v>5342</v>
      </c>
      <c r="F1939" s="0" t="s">
        <v>5327</v>
      </c>
      <c r="G1939" s="0" t="s">
        <v>5328</v>
      </c>
      <c r="H1939" s="0" t="s">
        <v>2136</v>
      </c>
      <c r="I1939" s="0" t="s">
        <v>2123</v>
      </c>
      <c r="J1939" s="0" t="s">
        <v>47</v>
      </c>
      <c r="K1939" s="0" t="s">
        <v>47</v>
      </c>
      <c r="L1939" s="0" t="s">
        <v>47</v>
      </c>
      <c r="M1939" s="0" t="s">
        <v>47</v>
      </c>
      <c r="N1939" s="0" t="n">
        <v>2</v>
      </c>
      <c r="O1939" s="0" t="n">
        <v>74</v>
      </c>
      <c r="P1939" s="0" t="n">
        <v>600</v>
      </c>
      <c r="Q1939" s="0" t="n">
        <v>3.3</v>
      </c>
      <c r="R1939" s="0" t="str">
        <f aca="false">INDEX(Lookup!$B$4:$B$18,MATCH(C1939,Lookup!$A$4:$A$18,0))</f>
        <v>India</v>
      </c>
      <c r="S1939" s="20" t="n">
        <f aca="false">INDEX(Lookup!$D$4:$D$18,MATCH(C1939,Lookup!$A$4:$A$18,0))</f>
        <v>0.012</v>
      </c>
      <c r="T1939" s="21" t="n">
        <f aca="false">ROUND(P1939*S1939,2)</f>
        <v>7.2</v>
      </c>
      <c r="U1939" s="21" t="n">
        <f aca="false">IF(T1939&lt;=10,1,IF(T1939&lt;=20,2,IF(T1939&lt;=30,3,IF(T1939&lt;=40,4,IF(T1939&lt;=50,5,IF(T1939&lt;=100,6,IF(T1939&lt;=250,7,8)))))))</f>
        <v>1</v>
      </c>
      <c r="V1939" s="21" t="n">
        <f aca="false">IF(AND(OR(Dashboard!$T$3="All",R1939=Dashboard!$T$3),OR(Dashboard!$T$4="All",D1939=Dashboard!$T$4)),1,0)</f>
        <v>1</v>
      </c>
      <c r="W1939" s="21" t="n">
        <f aca="false">IF(V1939=1,T1939+ROW()/10000000,0)</f>
        <v>7.2001939</v>
      </c>
    </row>
    <row r="1940" customFormat="false" ht="15" hidden="false" customHeight="false" outlineLevel="0" collapsed="false">
      <c r="A1940" s="0" t="n">
        <v>18303698</v>
      </c>
      <c r="B1940" s="0" t="s">
        <v>4416</v>
      </c>
      <c r="C1940" s="0" t="n">
        <v>1</v>
      </c>
      <c r="D1940" s="0" t="s">
        <v>3667</v>
      </c>
      <c r="E1940" s="0" t="s">
        <v>5343</v>
      </c>
      <c r="F1940" s="0" t="s">
        <v>5327</v>
      </c>
      <c r="G1940" s="0" t="s">
        <v>5328</v>
      </c>
      <c r="H1940" s="0" t="s">
        <v>4420</v>
      </c>
      <c r="I1940" s="0" t="s">
        <v>2123</v>
      </c>
      <c r="J1940" s="0" t="s">
        <v>47</v>
      </c>
      <c r="K1940" s="0" t="s">
        <v>46</v>
      </c>
      <c r="L1940" s="0" t="s">
        <v>47</v>
      </c>
      <c r="M1940" s="0" t="s">
        <v>47</v>
      </c>
      <c r="N1940" s="0" t="n">
        <v>2</v>
      </c>
      <c r="O1940" s="0" t="n">
        <v>14</v>
      </c>
      <c r="P1940" s="0" t="n">
        <v>500</v>
      </c>
      <c r="Q1940" s="0" t="n">
        <v>2.8</v>
      </c>
      <c r="R1940" s="0" t="str">
        <f aca="false">INDEX(Lookup!$B$4:$B$18,MATCH(C1940,Lookup!$A$4:$A$18,0))</f>
        <v>India</v>
      </c>
      <c r="S1940" s="20" t="n">
        <f aca="false">INDEX(Lookup!$D$4:$D$18,MATCH(C1940,Lookup!$A$4:$A$18,0))</f>
        <v>0.012</v>
      </c>
      <c r="T1940" s="21" t="n">
        <f aca="false">ROUND(P1940*S1940,2)</f>
        <v>6</v>
      </c>
      <c r="U1940" s="21" t="n">
        <f aca="false">IF(T1940&lt;=10,1,IF(T1940&lt;=20,2,IF(T1940&lt;=30,3,IF(T1940&lt;=40,4,IF(T1940&lt;=50,5,IF(T1940&lt;=100,6,IF(T1940&lt;=250,7,8)))))))</f>
        <v>1</v>
      </c>
      <c r="V1940" s="21" t="n">
        <f aca="false">IF(AND(OR(Dashboard!$T$3="All",R1940=Dashboard!$T$3),OR(Dashboard!$T$4="All",D1940=Dashboard!$T$4)),1,0)</f>
        <v>1</v>
      </c>
      <c r="W1940" s="21" t="n">
        <f aca="false">IF(V1940=1,T1940+ROW()/10000000,0)</f>
        <v>6.000194</v>
      </c>
    </row>
    <row r="1941" customFormat="false" ht="15" hidden="false" customHeight="false" outlineLevel="0" collapsed="false">
      <c r="A1941" s="0" t="n">
        <v>18381664</v>
      </c>
      <c r="B1941" s="0" t="s">
        <v>5344</v>
      </c>
      <c r="C1941" s="0" t="n">
        <v>1</v>
      </c>
      <c r="D1941" s="0" t="s">
        <v>3667</v>
      </c>
      <c r="E1941" s="0" t="s">
        <v>5345</v>
      </c>
      <c r="F1941" s="0" t="s">
        <v>5327</v>
      </c>
      <c r="G1941" s="0" t="s">
        <v>5328</v>
      </c>
      <c r="H1941" s="0" t="s">
        <v>5346</v>
      </c>
      <c r="I1941" s="0" t="s">
        <v>2123</v>
      </c>
      <c r="J1941" s="0" t="s">
        <v>47</v>
      </c>
      <c r="K1941" s="0" t="s">
        <v>46</v>
      </c>
      <c r="L1941" s="0" t="s">
        <v>47</v>
      </c>
      <c r="M1941" s="0" t="s">
        <v>47</v>
      </c>
      <c r="N1941" s="0" t="n">
        <v>1</v>
      </c>
      <c r="O1941" s="0" t="n">
        <v>50</v>
      </c>
      <c r="P1941" s="0" t="n">
        <v>300</v>
      </c>
      <c r="Q1941" s="0" t="n">
        <v>3.2</v>
      </c>
      <c r="R1941" s="0" t="str">
        <f aca="false">INDEX(Lookup!$B$4:$B$18,MATCH(C1941,Lookup!$A$4:$A$18,0))</f>
        <v>India</v>
      </c>
      <c r="S1941" s="20" t="n">
        <f aca="false">INDEX(Lookup!$D$4:$D$18,MATCH(C1941,Lookup!$A$4:$A$18,0))</f>
        <v>0.012</v>
      </c>
      <c r="T1941" s="21" t="n">
        <f aca="false">ROUND(P1941*S1941,2)</f>
        <v>3.6</v>
      </c>
      <c r="U1941" s="21" t="n">
        <f aca="false">IF(T1941&lt;=10,1,IF(T1941&lt;=20,2,IF(T1941&lt;=30,3,IF(T1941&lt;=40,4,IF(T1941&lt;=50,5,IF(T1941&lt;=100,6,IF(T1941&lt;=250,7,8)))))))</f>
        <v>1</v>
      </c>
      <c r="V1941" s="21" t="n">
        <f aca="false">IF(AND(OR(Dashboard!$T$3="All",R1941=Dashboard!$T$3),OR(Dashboard!$T$4="All",D1941=Dashboard!$T$4)),1,0)</f>
        <v>1</v>
      </c>
      <c r="W1941" s="21" t="n">
        <f aca="false">IF(V1941=1,T1941+ROW()/10000000,0)</f>
        <v>3.6001941</v>
      </c>
    </row>
    <row r="1942" customFormat="false" ht="15" hidden="false" customHeight="false" outlineLevel="0" collapsed="false">
      <c r="A1942" s="0" t="n">
        <v>18161601</v>
      </c>
      <c r="B1942" s="0" t="s">
        <v>5347</v>
      </c>
      <c r="C1942" s="0" t="n">
        <v>1</v>
      </c>
      <c r="D1942" s="0" t="s">
        <v>3667</v>
      </c>
      <c r="E1942" s="0" t="s">
        <v>5348</v>
      </c>
      <c r="F1942" s="0" t="s">
        <v>5327</v>
      </c>
      <c r="G1942" s="0" t="s">
        <v>5328</v>
      </c>
      <c r="H1942" s="0" t="s">
        <v>2122</v>
      </c>
      <c r="I1942" s="0" t="s">
        <v>2123</v>
      </c>
      <c r="J1942" s="0" t="s">
        <v>47</v>
      </c>
      <c r="K1942" s="0" t="s">
        <v>47</v>
      </c>
      <c r="L1942" s="0" t="s">
        <v>47</v>
      </c>
      <c r="M1942" s="0" t="s">
        <v>47</v>
      </c>
      <c r="N1942" s="0" t="n">
        <v>2</v>
      </c>
      <c r="O1942" s="0" t="n">
        <v>11</v>
      </c>
      <c r="P1942" s="0" t="n">
        <v>700</v>
      </c>
      <c r="Q1942" s="0" t="n">
        <v>3.1</v>
      </c>
      <c r="R1942" s="0" t="str">
        <f aca="false">INDEX(Lookup!$B$4:$B$18,MATCH(C1942,Lookup!$A$4:$A$18,0))</f>
        <v>India</v>
      </c>
      <c r="S1942" s="20" t="n">
        <f aca="false">INDEX(Lookup!$D$4:$D$18,MATCH(C1942,Lookup!$A$4:$A$18,0))</f>
        <v>0.012</v>
      </c>
      <c r="T1942" s="21" t="n">
        <f aca="false">ROUND(P1942*S1942,2)</f>
        <v>8.4</v>
      </c>
      <c r="U1942" s="21" t="n">
        <f aca="false">IF(T1942&lt;=10,1,IF(T1942&lt;=20,2,IF(T1942&lt;=30,3,IF(T1942&lt;=40,4,IF(T1942&lt;=50,5,IF(T1942&lt;=100,6,IF(T1942&lt;=250,7,8)))))))</f>
        <v>1</v>
      </c>
      <c r="V1942" s="21" t="n">
        <f aca="false">IF(AND(OR(Dashboard!$T$3="All",R1942=Dashboard!$T$3),OR(Dashboard!$T$4="All",D1942=Dashboard!$T$4)),1,0)</f>
        <v>1</v>
      </c>
      <c r="W1942" s="21" t="n">
        <f aca="false">IF(V1942=1,T1942+ROW()/10000000,0)</f>
        <v>8.4001942</v>
      </c>
    </row>
    <row r="1943" customFormat="false" ht="15" hidden="false" customHeight="false" outlineLevel="0" collapsed="false">
      <c r="A1943" s="0" t="n">
        <v>18279913</v>
      </c>
      <c r="B1943" s="0" t="s">
        <v>5349</v>
      </c>
      <c r="C1943" s="0" t="n">
        <v>1</v>
      </c>
      <c r="D1943" s="0" t="s">
        <v>3667</v>
      </c>
      <c r="E1943" s="0" t="s">
        <v>5350</v>
      </c>
      <c r="F1943" s="0" t="s">
        <v>5327</v>
      </c>
      <c r="G1943" s="0" t="s">
        <v>5328</v>
      </c>
      <c r="H1943" s="0" t="s">
        <v>2868</v>
      </c>
      <c r="I1943" s="0" t="s">
        <v>2123</v>
      </c>
      <c r="J1943" s="0" t="s">
        <v>47</v>
      </c>
      <c r="K1943" s="0" t="s">
        <v>47</v>
      </c>
      <c r="L1943" s="0" t="s">
        <v>47</v>
      </c>
      <c r="M1943" s="0" t="s">
        <v>47</v>
      </c>
      <c r="N1943" s="0" t="n">
        <v>1</v>
      </c>
      <c r="O1943" s="0" t="n">
        <v>10</v>
      </c>
      <c r="P1943" s="0" t="n">
        <v>200</v>
      </c>
      <c r="Q1943" s="0" t="n">
        <v>3.2</v>
      </c>
      <c r="R1943" s="0" t="str">
        <f aca="false">INDEX(Lookup!$B$4:$B$18,MATCH(C1943,Lookup!$A$4:$A$18,0))</f>
        <v>India</v>
      </c>
      <c r="S1943" s="20" t="n">
        <f aca="false">INDEX(Lookup!$D$4:$D$18,MATCH(C1943,Lookup!$A$4:$A$18,0))</f>
        <v>0.012</v>
      </c>
      <c r="T1943" s="21" t="n">
        <f aca="false">ROUND(P1943*S1943,2)</f>
        <v>2.4</v>
      </c>
      <c r="U1943" s="21" t="n">
        <f aca="false">IF(T1943&lt;=10,1,IF(T1943&lt;=20,2,IF(T1943&lt;=30,3,IF(T1943&lt;=40,4,IF(T1943&lt;=50,5,IF(T1943&lt;=100,6,IF(T1943&lt;=250,7,8)))))))</f>
        <v>1</v>
      </c>
      <c r="V1943" s="21" t="n">
        <f aca="false">IF(AND(OR(Dashboard!$T$3="All",R1943=Dashboard!$T$3),OR(Dashboard!$T$4="All",D1943=Dashboard!$T$4)),1,0)</f>
        <v>1</v>
      </c>
      <c r="W1943" s="21" t="n">
        <f aca="false">IF(V1943=1,T1943+ROW()/10000000,0)</f>
        <v>2.4001943</v>
      </c>
    </row>
    <row r="1944" customFormat="false" ht="15" hidden="false" customHeight="false" outlineLevel="0" collapsed="false">
      <c r="A1944" s="0" t="n">
        <v>18268733</v>
      </c>
      <c r="B1944" s="0" t="s">
        <v>5351</v>
      </c>
      <c r="C1944" s="0" t="n">
        <v>1</v>
      </c>
      <c r="D1944" s="0" t="s">
        <v>3667</v>
      </c>
      <c r="E1944" s="0" t="s">
        <v>5352</v>
      </c>
      <c r="F1944" s="0" t="s">
        <v>5327</v>
      </c>
      <c r="G1944" s="0" t="s">
        <v>5328</v>
      </c>
      <c r="H1944" s="0" t="s">
        <v>2136</v>
      </c>
      <c r="I1944" s="0" t="s">
        <v>2123</v>
      </c>
      <c r="J1944" s="0" t="s">
        <v>47</v>
      </c>
      <c r="K1944" s="0" t="s">
        <v>46</v>
      </c>
      <c r="L1944" s="0" t="s">
        <v>47</v>
      </c>
      <c r="M1944" s="0" t="s">
        <v>47</v>
      </c>
      <c r="N1944" s="0" t="n">
        <v>2</v>
      </c>
      <c r="O1944" s="0" t="n">
        <v>88</v>
      </c>
      <c r="P1944" s="0" t="n">
        <v>500</v>
      </c>
      <c r="Q1944" s="0" t="n">
        <v>3.2</v>
      </c>
      <c r="R1944" s="0" t="str">
        <f aca="false">INDEX(Lookup!$B$4:$B$18,MATCH(C1944,Lookup!$A$4:$A$18,0))</f>
        <v>India</v>
      </c>
      <c r="S1944" s="20" t="n">
        <f aca="false">INDEX(Lookup!$D$4:$D$18,MATCH(C1944,Lookup!$A$4:$A$18,0))</f>
        <v>0.012</v>
      </c>
      <c r="T1944" s="21" t="n">
        <f aca="false">ROUND(P1944*S1944,2)</f>
        <v>6</v>
      </c>
      <c r="U1944" s="21" t="n">
        <f aca="false">IF(T1944&lt;=10,1,IF(T1944&lt;=20,2,IF(T1944&lt;=30,3,IF(T1944&lt;=40,4,IF(T1944&lt;=50,5,IF(T1944&lt;=100,6,IF(T1944&lt;=250,7,8)))))))</f>
        <v>1</v>
      </c>
      <c r="V1944" s="21" t="n">
        <f aca="false">IF(AND(OR(Dashboard!$T$3="All",R1944=Dashboard!$T$3),OR(Dashboard!$T$4="All",D1944=Dashboard!$T$4)),1,0)</f>
        <v>1</v>
      </c>
      <c r="W1944" s="21" t="n">
        <f aca="false">IF(V1944=1,T1944+ROW()/10000000,0)</f>
        <v>6.0001944</v>
      </c>
    </row>
    <row r="1945" customFormat="false" ht="15" hidden="false" customHeight="false" outlineLevel="0" collapsed="false">
      <c r="A1945" s="0" t="n">
        <v>18204811</v>
      </c>
      <c r="B1945" s="0" t="s">
        <v>5013</v>
      </c>
      <c r="C1945" s="0" t="n">
        <v>1</v>
      </c>
      <c r="D1945" s="0" t="s">
        <v>3667</v>
      </c>
      <c r="E1945" s="0" t="s">
        <v>5328</v>
      </c>
      <c r="F1945" s="0" t="s">
        <v>5327</v>
      </c>
      <c r="G1945" s="0" t="s">
        <v>5328</v>
      </c>
      <c r="H1945" s="0" t="s">
        <v>2158</v>
      </c>
      <c r="I1945" s="0" t="s">
        <v>2123</v>
      </c>
      <c r="J1945" s="0" t="s">
        <v>47</v>
      </c>
      <c r="K1945" s="0" t="s">
        <v>46</v>
      </c>
      <c r="L1945" s="0" t="s">
        <v>47</v>
      </c>
      <c r="M1945" s="0" t="s">
        <v>47</v>
      </c>
      <c r="N1945" s="0" t="n">
        <v>2</v>
      </c>
      <c r="O1945" s="0" t="n">
        <v>427</v>
      </c>
      <c r="P1945" s="0" t="n">
        <v>650</v>
      </c>
      <c r="Q1945" s="0" t="n">
        <v>3.7</v>
      </c>
      <c r="R1945" s="0" t="str">
        <f aca="false">INDEX(Lookup!$B$4:$B$18,MATCH(C1945,Lookup!$A$4:$A$18,0))</f>
        <v>India</v>
      </c>
      <c r="S1945" s="20" t="n">
        <f aca="false">INDEX(Lookup!$D$4:$D$18,MATCH(C1945,Lookup!$A$4:$A$18,0))</f>
        <v>0.012</v>
      </c>
      <c r="T1945" s="21" t="n">
        <f aca="false">ROUND(P1945*S1945,2)</f>
        <v>7.8</v>
      </c>
      <c r="U1945" s="21" t="n">
        <f aca="false">IF(T1945&lt;=10,1,IF(T1945&lt;=20,2,IF(T1945&lt;=30,3,IF(T1945&lt;=40,4,IF(T1945&lt;=50,5,IF(T1945&lt;=100,6,IF(T1945&lt;=250,7,8)))))))</f>
        <v>1</v>
      </c>
      <c r="V1945" s="21" t="n">
        <f aca="false">IF(AND(OR(Dashboard!$T$3="All",R1945=Dashboard!$T$3),OR(Dashboard!$T$4="All",D1945=Dashboard!$T$4)),1,0)</f>
        <v>1</v>
      </c>
      <c r="W1945" s="21" t="n">
        <f aca="false">IF(V1945=1,T1945+ROW()/10000000,0)</f>
        <v>7.8001945</v>
      </c>
    </row>
    <row r="1946" customFormat="false" ht="15" hidden="false" customHeight="false" outlineLevel="0" collapsed="false">
      <c r="A1946" s="0" t="n">
        <v>18476542</v>
      </c>
      <c r="B1946" s="0" t="s">
        <v>5353</v>
      </c>
      <c r="C1946" s="0" t="n">
        <v>1</v>
      </c>
      <c r="D1946" s="0" t="s">
        <v>3667</v>
      </c>
      <c r="E1946" s="0" t="s">
        <v>5354</v>
      </c>
      <c r="F1946" s="0" t="s">
        <v>5327</v>
      </c>
      <c r="G1946" s="0" t="s">
        <v>5328</v>
      </c>
      <c r="H1946" s="0" t="s">
        <v>2128</v>
      </c>
      <c r="I1946" s="0" t="s">
        <v>2123</v>
      </c>
      <c r="J1946" s="0" t="s">
        <v>47</v>
      </c>
      <c r="K1946" s="0" t="s">
        <v>47</v>
      </c>
      <c r="L1946" s="0" t="s">
        <v>47</v>
      </c>
      <c r="M1946" s="0" t="s">
        <v>47</v>
      </c>
      <c r="N1946" s="0" t="n">
        <v>1</v>
      </c>
      <c r="O1946" s="0" t="n">
        <v>0</v>
      </c>
      <c r="P1946" s="0" t="n">
        <v>200</v>
      </c>
      <c r="Q1946" s="0" t="n">
        <v>1</v>
      </c>
      <c r="R1946" s="0" t="str">
        <f aca="false">INDEX(Lookup!$B$4:$B$18,MATCH(C1946,Lookup!$A$4:$A$18,0))</f>
        <v>India</v>
      </c>
      <c r="S1946" s="20" t="n">
        <f aca="false">INDEX(Lookup!$D$4:$D$18,MATCH(C1946,Lookup!$A$4:$A$18,0))</f>
        <v>0.012</v>
      </c>
      <c r="T1946" s="21" t="n">
        <f aca="false">ROUND(P1946*S1946,2)</f>
        <v>2.4</v>
      </c>
      <c r="U1946" s="21" t="n">
        <f aca="false">IF(T1946&lt;=10,1,IF(T1946&lt;=20,2,IF(T1946&lt;=30,3,IF(T1946&lt;=40,4,IF(T1946&lt;=50,5,IF(T1946&lt;=100,6,IF(T1946&lt;=250,7,8)))))))</f>
        <v>1</v>
      </c>
      <c r="V1946" s="21" t="n">
        <f aca="false">IF(AND(OR(Dashboard!$T$3="All",R1946=Dashboard!$T$3),OR(Dashboard!$T$4="All",D1946=Dashboard!$T$4)),1,0)</f>
        <v>1</v>
      </c>
      <c r="W1946" s="21" t="n">
        <f aca="false">IF(V1946=1,T1946+ROW()/10000000,0)</f>
        <v>2.4001946</v>
      </c>
    </row>
    <row r="1947" customFormat="false" ht="15" hidden="false" customHeight="false" outlineLevel="0" collapsed="false">
      <c r="A1947" s="0" t="n">
        <v>18279459</v>
      </c>
      <c r="B1947" s="0" t="s">
        <v>5355</v>
      </c>
      <c r="C1947" s="0" t="n">
        <v>1</v>
      </c>
      <c r="D1947" s="0" t="s">
        <v>3667</v>
      </c>
      <c r="E1947" s="0" t="s">
        <v>5328</v>
      </c>
      <c r="F1947" s="0" t="s">
        <v>5327</v>
      </c>
      <c r="G1947" s="0" t="s">
        <v>5328</v>
      </c>
      <c r="H1947" s="0" t="s">
        <v>5356</v>
      </c>
      <c r="I1947" s="0" t="s">
        <v>2123</v>
      </c>
      <c r="J1947" s="0" t="s">
        <v>47</v>
      </c>
      <c r="K1947" s="0" t="s">
        <v>47</v>
      </c>
      <c r="L1947" s="0" t="s">
        <v>47</v>
      </c>
      <c r="M1947" s="0" t="s">
        <v>47</v>
      </c>
      <c r="N1947" s="0" t="n">
        <v>1</v>
      </c>
      <c r="O1947" s="0" t="n">
        <v>3</v>
      </c>
      <c r="P1947" s="0" t="n">
        <v>350</v>
      </c>
      <c r="Q1947" s="0" t="n">
        <v>1</v>
      </c>
      <c r="R1947" s="0" t="str">
        <f aca="false">INDEX(Lookup!$B$4:$B$18,MATCH(C1947,Lookup!$A$4:$A$18,0))</f>
        <v>India</v>
      </c>
      <c r="S1947" s="20" t="n">
        <f aca="false">INDEX(Lookup!$D$4:$D$18,MATCH(C1947,Lookup!$A$4:$A$18,0))</f>
        <v>0.012</v>
      </c>
      <c r="T1947" s="21" t="n">
        <f aca="false">ROUND(P1947*S1947,2)</f>
        <v>4.2</v>
      </c>
      <c r="U1947" s="21" t="n">
        <f aca="false">IF(T1947&lt;=10,1,IF(T1947&lt;=20,2,IF(T1947&lt;=30,3,IF(T1947&lt;=40,4,IF(T1947&lt;=50,5,IF(T1947&lt;=100,6,IF(T1947&lt;=250,7,8)))))))</f>
        <v>1</v>
      </c>
      <c r="V1947" s="21" t="n">
        <f aca="false">IF(AND(OR(Dashboard!$T$3="All",R1947=Dashboard!$T$3),OR(Dashboard!$T$4="All",D1947=Dashboard!$T$4)),1,0)</f>
        <v>1</v>
      </c>
      <c r="W1947" s="21" t="n">
        <f aca="false">IF(V1947=1,T1947+ROW()/10000000,0)</f>
        <v>4.2001947</v>
      </c>
    </row>
    <row r="1948" customFormat="false" ht="15" hidden="false" customHeight="false" outlineLevel="0" collapsed="false">
      <c r="A1948" s="0" t="n">
        <v>18409216</v>
      </c>
      <c r="B1948" s="0" t="s">
        <v>3143</v>
      </c>
      <c r="C1948" s="0" t="n">
        <v>1</v>
      </c>
      <c r="D1948" s="0" t="s">
        <v>3667</v>
      </c>
      <c r="E1948" s="0" t="s">
        <v>5357</v>
      </c>
      <c r="F1948" s="0" t="s">
        <v>5327</v>
      </c>
      <c r="G1948" s="0" t="s">
        <v>5328</v>
      </c>
      <c r="H1948" s="0" t="s">
        <v>1358</v>
      </c>
      <c r="I1948" s="0" t="s">
        <v>2123</v>
      </c>
      <c r="J1948" s="0" t="s">
        <v>47</v>
      </c>
      <c r="K1948" s="0" t="s">
        <v>47</v>
      </c>
      <c r="L1948" s="0" t="s">
        <v>47</v>
      </c>
      <c r="M1948" s="0" t="s">
        <v>47</v>
      </c>
      <c r="N1948" s="0" t="n">
        <v>1</v>
      </c>
      <c r="O1948" s="0" t="n">
        <v>1</v>
      </c>
      <c r="P1948" s="0" t="n">
        <v>300</v>
      </c>
      <c r="Q1948" s="0" t="n">
        <v>1</v>
      </c>
      <c r="R1948" s="0" t="str">
        <f aca="false">INDEX(Lookup!$B$4:$B$18,MATCH(C1948,Lookup!$A$4:$A$18,0))</f>
        <v>India</v>
      </c>
      <c r="S1948" s="20" t="n">
        <f aca="false">INDEX(Lookup!$D$4:$D$18,MATCH(C1948,Lookup!$A$4:$A$18,0))</f>
        <v>0.012</v>
      </c>
      <c r="T1948" s="21" t="n">
        <f aca="false">ROUND(P1948*S1948,2)</f>
        <v>3.6</v>
      </c>
      <c r="U1948" s="21" t="n">
        <f aca="false">IF(T1948&lt;=10,1,IF(T1948&lt;=20,2,IF(T1948&lt;=30,3,IF(T1948&lt;=40,4,IF(T1948&lt;=50,5,IF(T1948&lt;=100,6,IF(T1948&lt;=250,7,8)))))))</f>
        <v>1</v>
      </c>
      <c r="V1948" s="21" t="n">
        <f aca="false">IF(AND(OR(Dashboard!$T$3="All",R1948=Dashboard!$T$3),OR(Dashboard!$T$4="All",D1948=Dashboard!$T$4)),1,0)</f>
        <v>1</v>
      </c>
      <c r="W1948" s="21" t="n">
        <f aca="false">IF(V1948=1,T1948+ROW()/10000000,0)</f>
        <v>3.6001948</v>
      </c>
    </row>
    <row r="1949" customFormat="false" ht="15" hidden="false" customHeight="false" outlineLevel="0" collapsed="false">
      <c r="A1949" s="0" t="n">
        <v>313408</v>
      </c>
      <c r="B1949" s="0" t="s">
        <v>5358</v>
      </c>
      <c r="C1949" s="0" t="n">
        <v>1</v>
      </c>
      <c r="D1949" s="0" t="s">
        <v>3667</v>
      </c>
      <c r="E1949" s="0" t="s">
        <v>5328</v>
      </c>
      <c r="F1949" s="0" t="s">
        <v>5327</v>
      </c>
      <c r="G1949" s="0" t="s">
        <v>5328</v>
      </c>
      <c r="H1949" s="0" t="s">
        <v>2128</v>
      </c>
      <c r="I1949" s="0" t="s">
        <v>2123</v>
      </c>
      <c r="J1949" s="0" t="s">
        <v>47</v>
      </c>
      <c r="K1949" s="0" t="s">
        <v>47</v>
      </c>
      <c r="L1949" s="0" t="s">
        <v>47</v>
      </c>
      <c r="M1949" s="0" t="s">
        <v>47</v>
      </c>
      <c r="N1949" s="0" t="n">
        <v>1</v>
      </c>
      <c r="O1949" s="0" t="n">
        <v>3</v>
      </c>
      <c r="P1949" s="0" t="n">
        <v>300</v>
      </c>
      <c r="Q1949" s="0" t="n">
        <v>1</v>
      </c>
      <c r="R1949" s="0" t="str">
        <f aca="false">INDEX(Lookup!$B$4:$B$18,MATCH(C1949,Lookup!$A$4:$A$18,0))</f>
        <v>India</v>
      </c>
      <c r="S1949" s="20" t="n">
        <f aca="false">INDEX(Lookup!$D$4:$D$18,MATCH(C1949,Lookup!$A$4:$A$18,0))</f>
        <v>0.012</v>
      </c>
      <c r="T1949" s="21" t="n">
        <f aca="false">ROUND(P1949*S1949,2)</f>
        <v>3.6</v>
      </c>
      <c r="U1949" s="21" t="n">
        <f aca="false">IF(T1949&lt;=10,1,IF(T1949&lt;=20,2,IF(T1949&lt;=30,3,IF(T1949&lt;=40,4,IF(T1949&lt;=50,5,IF(T1949&lt;=100,6,IF(T1949&lt;=250,7,8)))))))</f>
        <v>1</v>
      </c>
      <c r="V1949" s="21" t="n">
        <f aca="false">IF(AND(OR(Dashboard!$T$3="All",R1949=Dashboard!$T$3),OR(Dashboard!$T$4="All",D1949=Dashboard!$T$4)),1,0)</f>
        <v>1</v>
      </c>
      <c r="W1949" s="21" t="n">
        <f aca="false">IF(V1949=1,T1949+ROW()/10000000,0)</f>
        <v>3.6001949</v>
      </c>
    </row>
    <row r="1950" customFormat="false" ht="15" hidden="false" customHeight="false" outlineLevel="0" collapsed="false">
      <c r="A1950" s="0" t="n">
        <v>18345770</v>
      </c>
      <c r="B1950" s="0" t="s">
        <v>5359</v>
      </c>
      <c r="C1950" s="0" t="n">
        <v>1</v>
      </c>
      <c r="D1950" s="0" t="s">
        <v>3667</v>
      </c>
      <c r="E1950" s="0" t="s">
        <v>5360</v>
      </c>
      <c r="F1950" s="0" t="s">
        <v>5327</v>
      </c>
      <c r="G1950" s="0" t="s">
        <v>5328</v>
      </c>
      <c r="H1950" s="0" t="s">
        <v>69</v>
      </c>
      <c r="I1950" s="0" t="s">
        <v>2123</v>
      </c>
      <c r="J1950" s="0" t="s">
        <v>47</v>
      </c>
      <c r="K1950" s="0" t="s">
        <v>47</v>
      </c>
      <c r="L1950" s="0" t="s">
        <v>47</v>
      </c>
      <c r="M1950" s="0" t="s">
        <v>47</v>
      </c>
      <c r="N1950" s="0" t="n">
        <v>1</v>
      </c>
      <c r="O1950" s="0" t="n">
        <v>0</v>
      </c>
      <c r="P1950" s="0" t="n">
        <v>250</v>
      </c>
      <c r="Q1950" s="0" t="n">
        <v>1</v>
      </c>
      <c r="R1950" s="0" t="str">
        <f aca="false">INDEX(Lookup!$B$4:$B$18,MATCH(C1950,Lookup!$A$4:$A$18,0))</f>
        <v>India</v>
      </c>
      <c r="S1950" s="20" t="n">
        <f aca="false">INDEX(Lookup!$D$4:$D$18,MATCH(C1950,Lookup!$A$4:$A$18,0))</f>
        <v>0.012</v>
      </c>
      <c r="T1950" s="21" t="n">
        <f aca="false">ROUND(P1950*S1950,2)</f>
        <v>3</v>
      </c>
      <c r="U1950" s="21" t="n">
        <f aca="false">IF(T1950&lt;=10,1,IF(T1950&lt;=20,2,IF(T1950&lt;=30,3,IF(T1950&lt;=40,4,IF(T1950&lt;=50,5,IF(T1950&lt;=100,6,IF(T1950&lt;=250,7,8)))))))</f>
        <v>1</v>
      </c>
      <c r="V1950" s="21" t="n">
        <f aca="false">IF(AND(OR(Dashboard!$T$3="All",R1950=Dashboard!$T$3),OR(Dashboard!$T$4="All",D1950=Dashboard!$T$4)),1,0)</f>
        <v>1</v>
      </c>
      <c r="W1950" s="21" t="n">
        <f aca="false">IF(V1950=1,T1950+ROW()/10000000,0)</f>
        <v>3.000195</v>
      </c>
    </row>
    <row r="1951" customFormat="false" ht="15" hidden="false" customHeight="false" outlineLevel="0" collapsed="false">
      <c r="A1951" s="0" t="n">
        <v>18499475</v>
      </c>
      <c r="B1951" s="0" t="s">
        <v>5361</v>
      </c>
      <c r="C1951" s="0" t="n">
        <v>1</v>
      </c>
      <c r="D1951" s="0" t="s">
        <v>3667</v>
      </c>
      <c r="E1951" s="0" t="s">
        <v>5328</v>
      </c>
      <c r="F1951" s="0" t="s">
        <v>5327</v>
      </c>
      <c r="G1951" s="0" t="s">
        <v>5328</v>
      </c>
      <c r="H1951" s="0" t="s">
        <v>69</v>
      </c>
      <c r="I1951" s="0" t="s">
        <v>2123</v>
      </c>
      <c r="J1951" s="0" t="s">
        <v>47</v>
      </c>
      <c r="K1951" s="0" t="s">
        <v>47</v>
      </c>
      <c r="L1951" s="0" t="s">
        <v>47</v>
      </c>
      <c r="M1951" s="0" t="s">
        <v>47</v>
      </c>
      <c r="N1951" s="0" t="n">
        <v>1</v>
      </c>
      <c r="O1951" s="0" t="n">
        <v>0</v>
      </c>
      <c r="P1951" s="0" t="n">
        <v>200</v>
      </c>
      <c r="Q1951" s="0" t="n">
        <v>1</v>
      </c>
      <c r="R1951" s="0" t="str">
        <f aca="false">INDEX(Lookup!$B$4:$B$18,MATCH(C1951,Lookup!$A$4:$A$18,0))</f>
        <v>India</v>
      </c>
      <c r="S1951" s="20" t="n">
        <f aca="false">INDEX(Lookup!$D$4:$D$18,MATCH(C1951,Lookup!$A$4:$A$18,0))</f>
        <v>0.012</v>
      </c>
      <c r="T1951" s="21" t="n">
        <f aca="false">ROUND(P1951*S1951,2)</f>
        <v>2.4</v>
      </c>
      <c r="U1951" s="21" t="n">
        <f aca="false">IF(T1951&lt;=10,1,IF(T1951&lt;=20,2,IF(T1951&lt;=30,3,IF(T1951&lt;=40,4,IF(T1951&lt;=50,5,IF(T1951&lt;=100,6,IF(T1951&lt;=250,7,8)))))))</f>
        <v>1</v>
      </c>
      <c r="V1951" s="21" t="n">
        <f aca="false">IF(AND(OR(Dashboard!$T$3="All",R1951=Dashboard!$T$3),OR(Dashboard!$T$4="All",D1951=Dashboard!$T$4)),1,0)</f>
        <v>1</v>
      </c>
      <c r="W1951" s="21" t="n">
        <f aca="false">IF(V1951=1,T1951+ROW()/10000000,0)</f>
        <v>2.4001951</v>
      </c>
    </row>
    <row r="1952" customFormat="false" ht="15" hidden="false" customHeight="false" outlineLevel="0" collapsed="false">
      <c r="A1952" s="0" t="n">
        <v>18034069</v>
      </c>
      <c r="B1952" s="0" t="s">
        <v>5362</v>
      </c>
      <c r="C1952" s="0" t="n">
        <v>1</v>
      </c>
      <c r="D1952" s="0" t="s">
        <v>3667</v>
      </c>
      <c r="E1952" s="0" t="s">
        <v>5363</v>
      </c>
      <c r="F1952" s="0" t="s">
        <v>5327</v>
      </c>
      <c r="G1952" s="0" t="s">
        <v>5328</v>
      </c>
      <c r="H1952" s="0" t="s">
        <v>3345</v>
      </c>
      <c r="I1952" s="0" t="s">
        <v>2123</v>
      </c>
      <c r="J1952" s="0" t="s">
        <v>47</v>
      </c>
      <c r="K1952" s="0" t="s">
        <v>47</v>
      </c>
      <c r="L1952" s="0" t="s">
        <v>47</v>
      </c>
      <c r="M1952" s="0" t="s">
        <v>47</v>
      </c>
      <c r="N1952" s="0" t="n">
        <v>1</v>
      </c>
      <c r="O1952" s="0" t="n">
        <v>0</v>
      </c>
      <c r="P1952" s="0" t="n">
        <v>250</v>
      </c>
      <c r="Q1952" s="0" t="n">
        <v>1</v>
      </c>
      <c r="R1952" s="0" t="str">
        <f aca="false">INDEX(Lookup!$B$4:$B$18,MATCH(C1952,Lookup!$A$4:$A$18,0))</f>
        <v>India</v>
      </c>
      <c r="S1952" s="20" t="n">
        <f aca="false">INDEX(Lookup!$D$4:$D$18,MATCH(C1952,Lookup!$A$4:$A$18,0))</f>
        <v>0.012</v>
      </c>
      <c r="T1952" s="21" t="n">
        <f aca="false">ROUND(P1952*S1952,2)</f>
        <v>3</v>
      </c>
      <c r="U1952" s="21" t="n">
        <f aca="false">IF(T1952&lt;=10,1,IF(T1952&lt;=20,2,IF(T1952&lt;=30,3,IF(T1952&lt;=40,4,IF(T1952&lt;=50,5,IF(T1952&lt;=100,6,IF(T1952&lt;=250,7,8)))))))</f>
        <v>1</v>
      </c>
      <c r="V1952" s="21" t="n">
        <f aca="false">IF(AND(OR(Dashboard!$T$3="All",R1952=Dashboard!$T$3),OR(Dashboard!$T$4="All",D1952=Dashboard!$T$4)),1,0)</f>
        <v>1</v>
      </c>
      <c r="W1952" s="21" t="n">
        <f aca="false">IF(V1952=1,T1952+ROW()/10000000,0)</f>
        <v>3.0001952</v>
      </c>
    </row>
    <row r="1953" customFormat="false" ht="15" hidden="false" customHeight="false" outlineLevel="0" collapsed="false">
      <c r="A1953" s="0" t="n">
        <v>18396431</v>
      </c>
      <c r="B1953" s="0" t="s">
        <v>5364</v>
      </c>
      <c r="C1953" s="0" t="n">
        <v>1</v>
      </c>
      <c r="D1953" s="0" t="s">
        <v>3667</v>
      </c>
      <c r="E1953" s="0" t="s">
        <v>5328</v>
      </c>
      <c r="F1953" s="0" t="s">
        <v>5327</v>
      </c>
      <c r="G1953" s="0" t="s">
        <v>5328</v>
      </c>
      <c r="H1953" s="0" t="s">
        <v>5365</v>
      </c>
      <c r="I1953" s="0" t="s">
        <v>2123</v>
      </c>
      <c r="J1953" s="0" t="s">
        <v>47</v>
      </c>
      <c r="K1953" s="0" t="s">
        <v>47</v>
      </c>
      <c r="L1953" s="0" t="s">
        <v>47</v>
      </c>
      <c r="M1953" s="0" t="s">
        <v>47</v>
      </c>
      <c r="N1953" s="0" t="n">
        <v>1</v>
      </c>
      <c r="O1953" s="0" t="n">
        <v>1</v>
      </c>
      <c r="P1953" s="0" t="n">
        <v>400</v>
      </c>
      <c r="Q1953" s="0" t="n">
        <v>1</v>
      </c>
      <c r="R1953" s="0" t="str">
        <f aca="false">INDEX(Lookup!$B$4:$B$18,MATCH(C1953,Lookup!$A$4:$A$18,0))</f>
        <v>India</v>
      </c>
      <c r="S1953" s="20" t="n">
        <f aca="false">INDEX(Lookup!$D$4:$D$18,MATCH(C1953,Lookup!$A$4:$A$18,0))</f>
        <v>0.012</v>
      </c>
      <c r="T1953" s="21" t="n">
        <f aca="false">ROUND(P1953*S1953,2)</f>
        <v>4.8</v>
      </c>
      <c r="U1953" s="21" t="n">
        <f aca="false">IF(T1953&lt;=10,1,IF(T1953&lt;=20,2,IF(T1953&lt;=30,3,IF(T1953&lt;=40,4,IF(T1953&lt;=50,5,IF(T1953&lt;=100,6,IF(T1953&lt;=250,7,8)))))))</f>
        <v>1</v>
      </c>
      <c r="V1953" s="21" t="n">
        <f aca="false">IF(AND(OR(Dashboard!$T$3="All",R1953=Dashboard!$T$3),OR(Dashboard!$T$4="All",D1953=Dashboard!$T$4)),1,0)</f>
        <v>1</v>
      </c>
      <c r="W1953" s="21" t="n">
        <f aca="false">IF(V1953=1,T1953+ROW()/10000000,0)</f>
        <v>4.8001953</v>
      </c>
    </row>
    <row r="1954" customFormat="false" ht="15" hidden="false" customHeight="false" outlineLevel="0" collapsed="false">
      <c r="A1954" s="0" t="n">
        <v>18392211</v>
      </c>
      <c r="B1954" s="0" t="s">
        <v>5366</v>
      </c>
      <c r="C1954" s="0" t="n">
        <v>1</v>
      </c>
      <c r="D1954" s="0" t="s">
        <v>3667</v>
      </c>
      <c r="E1954" s="0" t="s">
        <v>5367</v>
      </c>
      <c r="F1954" s="0" t="s">
        <v>5327</v>
      </c>
      <c r="G1954" s="0" t="s">
        <v>5328</v>
      </c>
      <c r="H1954" s="0" t="s">
        <v>2128</v>
      </c>
      <c r="I1954" s="0" t="s">
        <v>2123</v>
      </c>
      <c r="J1954" s="0" t="s">
        <v>47</v>
      </c>
      <c r="K1954" s="0" t="s">
        <v>47</v>
      </c>
      <c r="L1954" s="0" t="s">
        <v>47</v>
      </c>
      <c r="M1954" s="0" t="s">
        <v>47</v>
      </c>
      <c r="N1954" s="0" t="n">
        <v>1</v>
      </c>
      <c r="O1954" s="0" t="n">
        <v>0</v>
      </c>
      <c r="P1954" s="0" t="n">
        <v>300</v>
      </c>
      <c r="Q1954" s="0" t="n">
        <v>1</v>
      </c>
      <c r="R1954" s="0" t="str">
        <f aca="false">INDEX(Lookup!$B$4:$B$18,MATCH(C1954,Lookup!$A$4:$A$18,0))</f>
        <v>India</v>
      </c>
      <c r="S1954" s="20" t="n">
        <f aca="false">INDEX(Lookup!$D$4:$D$18,MATCH(C1954,Lookup!$A$4:$A$18,0))</f>
        <v>0.012</v>
      </c>
      <c r="T1954" s="21" t="n">
        <f aca="false">ROUND(P1954*S1954,2)</f>
        <v>3.6</v>
      </c>
      <c r="U1954" s="21" t="n">
        <f aca="false">IF(T1954&lt;=10,1,IF(T1954&lt;=20,2,IF(T1954&lt;=30,3,IF(T1954&lt;=40,4,IF(T1954&lt;=50,5,IF(T1954&lt;=100,6,IF(T1954&lt;=250,7,8)))))))</f>
        <v>1</v>
      </c>
      <c r="V1954" s="21" t="n">
        <f aca="false">IF(AND(OR(Dashboard!$T$3="All",R1954=Dashboard!$T$3),OR(Dashboard!$T$4="All",D1954=Dashboard!$T$4)),1,0)</f>
        <v>1</v>
      </c>
      <c r="W1954" s="21" t="n">
        <f aca="false">IF(V1954=1,T1954+ROW()/10000000,0)</f>
        <v>3.6001954</v>
      </c>
    </row>
    <row r="1955" customFormat="false" ht="15" hidden="false" customHeight="false" outlineLevel="0" collapsed="false">
      <c r="A1955" s="0" t="n">
        <v>18291213</v>
      </c>
      <c r="B1955" s="0" t="s">
        <v>5368</v>
      </c>
      <c r="C1955" s="0" t="n">
        <v>1</v>
      </c>
      <c r="D1955" s="0" t="s">
        <v>3667</v>
      </c>
      <c r="E1955" s="0" t="s">
        <v>5369</v>
      </c>
      <c r="F1955" s="0" t="s">
        <v>5327</v>
      </c>
      <c r="G1955" s="0" t="s">
        <v>5328</v>
      </c>
      <c r="H1955" s="0" t="s">
        <v>3243</v>
      </c>
      <c r="I1955" s="0" t="s">
        <v>2123</v>
      </c>
      <c r="J1955" s="0" t="s">
        <v>47</v>
      </c>
      <c r="K1955" s="0" t="s">
        <v>47</v>
      </c>
      <c r="L1955" s="0" t="s">
        <v>47</v>
      </c>
      <c r="M1955" s="0" t="s">
        <v>47</v>
      </c>
      <c r="N1955" s="0" t="n">
        <v>1</v>
      </c>
      <c r="O1955" s="0" t="n">
        <v>1</v>
      </c>
      <c r="P1955" s="0" t="n">
        <v>100</v>
      </c>
      <c r="Q1955" s="0" t="n">
        <v>1</v>
      </c>
      <c r="R1955" s="0" t="str">
        <f aca="false">INDEX(Lookup!$B$4:$B$18,MATCH(C1955,Lookup!$A$4:$A$18,0))</f>
        <v>India</v>
      </c>
      <c r="S1955" s="20" t="n">
        <f aca="false">INDEX(Lookup!$D$4:$D$18,MATCH(C1955,Lookup!$A$4:$A$18,0))</f>
        <v>0.012</v>
      </c>
      <c r="T1955" s="21" t="n">
        <f aca="false">ROUND(P1955*S1955,2)</f>
        <v>1.2</v>
      </c>
      <c r="U1955" s="21" t="n">
        <f aca="false">IF(T1955&lt;=10,1,IF(T1955&lt;=20,2,IF(T1955&lt;=30,3,IF(T1955&lt;=40,4,IF(T1955&lt;=50,5,IF(T1955&lt;=100,6,IF(T1955&lt;=250,7,8)))))))</f>
        <v>1</v>
      </c>
      <c r="V1955" s="21" t="n">
        <f aca="false">IF(AND(OR(Dashboard!$T$3="All",R1955=Dashboard!$T$3),OR(Dashboard!$T$4="All",D1955=Dashboard!$T$4)),1,0)</f>
        <v>1</v>
      </c>
      <c r="W1955" s="21" t="n">
        <f aca="false">IF(V1955=1,T1955+ROW()/10000000,0)</f>
        <v>1.2001955</v>
      </c>
    </row>
    <row r="1956" customFormat="false" ht="15" hidden="false" customHeight="false" outlineLevel="0" collapsed="false">
      <c r="A1956" s="0" t="n">
        <v>18350136</v>
      </c>
      <c r="B1956" s="0" t="s">
        <v>5370</v>
      </c>
      <c r="C1956" s="0" t="n">
        <v>1</v>
      </c>
      <c r="D1956" s="0" t="s">
        <v>3667</v>
      </c>
      <c r="E1956" s="0" t="s">
        <v>5371</v>
      </c>
      <c r="F1956" s="0" t="s">
        <v>5327</v>
      </c>
      <c r="G1956" s="0" t="s">
        <v>5328</v>
      </c>
      <c r="H1956" s="0" t="s">
        <v>3356</v>
      </c>
      <c r="I1956" s="0" t="s">
        <v>2123</v>
      </c>
      <c r="J1956" s="0" t="s">
        <v>47</v>
      </c>
      <c r="K1956" s="0" t="s">
        <v>47</v>
      </c>
      <c r="L1956" s="0" t="s">
        <v>47</v>
      </c>
      <c r="M1956" s="0" t="s">
        <v>47</v>
      </c>
      <c r="N1956" s="0" t="n">
        <v>1</v>
      </c>
      <c r="O1956" s="0" t="n">
        <v>0</v>
      </c>
      <c r="P1956" s="0" t="n">
        <v>200</v>
      </c>
      <c r="Q1956" s="0" t="n">
        <v>1</v>
      </c>
      <c r="R1956" s="0" t="str">
        <f aca="false">INDEX(Lookup!$B$4:$B$18,MATCH(C1956,Lookup!$A$4:$A$18,0))</f>
        <v>India</v>
      </c>
      <c r="S1956" s="20" t="n">
        <f aca="false">INDEX(Lookup!$D$4:$D$18,MATCH(C1956,Lookup!$A$4:$A$18,0))</f>
        <v>0.012</v>
      </c>
      <c r="T1956" s="21" t="n">
        <f aca="false">ROUND(P1956*S1956,2)</f>
        <v>2.4</v>
      </c>
      <c r="U1956" s="21" t="n">
        <f aca="false">IF(T1956&lt;=10,1,IF(T1956&lt;=20,2,IF(T1956&lt;=30,3,IF(T1956&lt;=40,4,IF(T1956&lt;=50,5,IF(T1956&lt;=100,6,IF(T1956&lt;=250,7,8)))))))</f>
        <v>1</v>
      </c>
      <c r="V1956" s="21" t="n">
        <f aca="false">IF(AND(OR(Dashboard!$T$3="All",R1956=Dashboard!$T$3),OR(Dashboard!$T$4="All",D1956=Dashboard!$T$4)),1,0)</f>
        <v>1</v>
      </c>
      <c r="W1956" s="21" t="n">
        <f aca="false">IF(V1956=1,T1956+ROW()/10000000,0)</f>
        <v>2.4001956</v>
      </c>
    </row>
    <row r="1957" customFormat="false" ht="15" hidden="false" customHeight="false" outlineLevel="0" collapsed="false">
      <c r="A1957" s="0" t="n">
        <v>310454</v>
      </c>
      <c r="B1957" s="0" t="s">
        <v>5372</v>
      </c>
      <c r="C1957" s="0" t="n">
        <v>1</v>
      </c>
      <c r="D1957" s="0" t="s">
        <v>3667</v>
      </c>
      <c r="E1957" s="0" t="s">
        <v>5373</v>
      </c>
      <c r="F1957" s="0" t="s">
        <v>5327</v>
      </c>
      <c r="G1957" s="0" t="s">
        <v>5328</v>
      </c>
      <c r="H1957" s="0" t="s">
        <v>2868</v>
      </c>
      <c r="I1957" s="0" t="s">
        <v>2123</v>
      </c>
      <c r="J1957" s="0" t="s">
        <v>47</v>
      </c>
      <c r="K1957" s="0" t="s">
        <v>47</v>
      </c>
      <c r="L1957" s="0" t="s">
        <v>47</v>
      </c>
      <c r="M1957" s="0" t="s">
        <v>47</v>
      </c>
      <c r="N1957" s="0" t="n">
        <v>1</v>
      </c>
      <c r="O1957" s="0" t="n">
        <v>1</v>
      </c>
      <c r="P1957" s="0" t="n">
        <v>150</v>
      </c>
      <c r="Q1957" s="0" t="n">
        <v>1</v>
      </c>
      <c r="R1957" s="0" t="str">
        <f aca="false">INDEX(Lookup!$B$4:$B$18,MATCH(C1957,Lookup!$A$4:$A$18,0))</f>
        <v>India</v>
      </c>
      <c r="S1957" s="20" t="n">
        <f aca="false">INDEX(Lookup!$D$4:$D$18,MATCH(C1957,Lookup!$A$4:$A$18,0))</f>
        <v>0.012</v>
      </c>
      <c r="T1957" s="21" t="n">
        <f aca="false">ROUND(P1957*S1957,2)</f>
        <v>1.8</v>
      </c>
      <c r="U1957" s="21" t="n">
        <f aca="false">IF(T1957&lt;=10,1,IF(T1957&lt;=20,2,IF(T1957&lt;=30,3,IF(T1957&lt;=40,4,IF(T1957&lt;=50,5,IF(T1957&lt;=100,6,IF(T1957&lt;=250,7,8)))))))</f>
        <v>1</v>
      </c>
      <c r="V1957" s="21" t="n">
        <f aca="false">IF(AND(OR(Dashboard!$T$3="All",R1957=Dashboard!$T$3),OR(Dashboard!$T$4="All",D1957=Dashboard!$T$4)),1,0)</f>
        <v>1</v>
      </c>
      <c r="W1957" s="21" t="n">
        <f aca="false">IF(V1957=1,T1957+ROW()/10000000,0)</f>
        <v>1.8001957</v>
      </c>
    </row>
    <row r="1958" customFormat="false" ht="15" hidden="false" customHeight="false" outlineLevel="0" collapsed="false">
      <c r="A1958" s="0" t="n">
        <v>18446413</v>
      </c>
      <c r="B1958" s="0" t="s">
        <v>5374</v>
      </c>
      <c r="C1958" s="0" t="n">
        <v>1</v>
      </c>
      <c r="D1958" s="0" t="s">
        <v>3667</v>
      </c>
      <c r="E1958" s="0" t="s">
        <v>5375</v>
      </c>
      <c r="F1958" s="0" t="s">
        <v>5327</v>
      </c>
      <c r="G1958" s="0" t="s">
        <v>5328</v>
      </c>
      <c r="H1958" s="0" t="s">
        <v>2128</v>
      </c>
      <c r="I1958" s="0" t="s">
        <v>2123</v>
      </c>
      <c r="J1958" s="0" t="s">
        <v>47</v>
      </c>
      <c r="K1958" s="0" t="s">
        <v>47</v>
      </c>
      <c r="L1958" s="0" t="s">
        <v>47</v>
      </c>
      <c r="M1958" s="0" t="s">
        <v>47</v>
      </c>
      <c r="N1958" s="0" t="n">
        <v>1</v>
      </c>
      <c r="O1958" s="0" t="n">
        <v>0</v>
      </c>
      <c r="P1958" s="0" t="n">
        <v>400</v>
      </c>
      <c r="Q1958" s="0" t="n">
        <v>1</v>
      </c>
      <c r="R1958" s="0" t="str">
        <f aca="false">INDEX(Lookup!$B$4:$B$18,MATCH(C1958,Lookup!$A$4:$A$18,0))</f>
        <v>India</v>
      </c>
      <c r="S1958" s="20" t="n">
        <f aca="false">INDEX(Lookup!$D$4:$D$18,MATCH(C1958,Lookup!$A$4:$A$18,0))</f>
        <v>0.012</v>
      </c>
      <c r="T1958" s="21" t="n">
        <f aca="false">ROUND(P1958*S1958,2)</f>
        <v>4.8</v>
      </c>
      <c r="U1958" s="21" t="n">
        <f aca="false">IF(T1958&lt;=10,1,IF(T1958&lt;=20,2,IF(T1958&lt;=30,3,IF(T1958&lt;=40,4,IF(T1958&lt;=50,5,IF(T1958&lt;=100,6,IF(T1958&lt;=250,7,8)))))))</f>
        <v>1</v>
      </c>
      <c r="V1958" s="21" t="n">
        <f aca="false">IF(AND(OR(Dashboard!$T$3="All",R1958=Dashboard!$T$3),OR(Dashboard!$T$4="All",D1958=Dashboard!$T$4)),1,0)</f>
        <v>1</v>
      </c>
      <c r="W1958" s="21" t="n">
        <f aca="false">IF(V1958=1,T1958+ROW()/10000000,0)</f>
        <v>4.8001958</v>
      </c>
    </row>
    <row r="1959" customFormat="false" ht="15" hidden="false" customHeight="false" outlineLevel="0" collapsed="false">
      <c r="A1959" s="0" t="n">
        <v>18499471</v>
      </c>
      <c r="B1959" s="0" t="s">
        <v>5376</v>
      </c>
      <c r="C1959" s="0" t="n">
        <v>1</v>
      </c>
      <c r="D1959" s="0" t="s">
        <v>3667</v>
      </c>
      <c r="E1959" s="0" t="s">
        <v>5377</v>
      </c>
      <c r="F1959" s="0" t="s">
        <v>5327</v>
      </c>
      <c r="G1959" s="0" t="s">
        <v>5328</v>
      </c>
      <c r="H1959" s="0" t="s">
        <v>2723</v>
      </c>
      <c r="I1959" s="0" t="s">
        <v>2123</v>
      </c>
      <c r="J1959" s="0" t="s">
        <v>47</v>
      </c>
      <c r="K1959" s="0" t="s">
        <v>47</v>
      </c>
      <c r="L1959" s="0" t="s">
        <v>47</v>
      </c>
      <c r="M1959" s="0" t="s">
        <v>47</v>
      </c>
      <c r="N1959" s="0" t="n">
        <v>1</v>
      </c>
      <c r="O1959" s="0" t="n">
        <v>0</v>
      </c>
      <c r="P1959" s="0" t="n">
        <v>250</v>
      </c>
      <c r="Q1959" s="0" t="n">
        <v>1</v>
      </c>
      <c r="R1959" s="0" t="str">
        <f aca="false">INDEX(Lookup!$B$4:$B$18,MATCH(C1959,Lookup!$A$4:$A$18,0))</f>
        <v>India</v>
      </c>
      <c r="S1959" s="20" t="n">
        <f aca="false">INDEX(Lookup!$D$4:$D$18,MATCH(C1959,Lookup!$A$4:$A$18,0))</f>
        <v>0.012</v>
      </c>
      <c r="T1959" s="21" t="n">
        <f aca="false">ROUND(P1959*S1959,2)</f>
        <v>3</v>
      </c>
      <c r="U1959" s="21" t="n">
        <f aca="false">IF(T1959&lt;=10,1,IF(T1959&lt;=20,2,IF(T1959&lt;=30,3,IF(T1959&lt;=40,4,IF(T1959&lt;=50,5,IF(T1959&lt;=100,6,IF(T1959&lt;=250,7,8)))))))</f>
        <v>1</v>
      </c>
      <c r="V1959" s="21" t="n">
        <f aca="false">IF(AND(OR(Dashboard!$T$3="All",R1959=Dashboard!$T$3),OR(Dashboard!$T$4="All",D1959=Dashboard!$T$4)),1,0)</f>
        <v>1</v>
      </c>
      <c r="W1959" s="21" t="n">
        <f aca="false">IF(V1959=1,T1959+ROW()/10000000,0)</f>
        <v>3.0001959</v>
      </c>
    </row>
    <row r="1960" customFormat="false" ht="15" hidden="false" customHeight="false" outlineLevel="0" collapsed="false">
      <c r="A1960" s="0" t="n">
        <v>18124387</v>
      </c>
      <c r="B1960" s="0" t="s">
        <v>5378</v>
      </c>
      <c r="C1960" s="0" t="n">
        <v>1</v>
      </c>
      <c r="D1960" s="0" t="s">
        <v>3667</v>
      </c>
      <c r="E1960" s="0" t="s">
        <v>5379</v>
      </c>
      <c r="F1960" s="0" t="s">
        <v>5327</v>
      </c>
      <c r="G1960" s="0" t="s">
        <v>5328</v>
      </c>
      <c r="H1960" s="0" t="s">
        <v>2412</v>
      </c>
      <c r="I1960" s="0" t="s">
        <v>2123</v>
      </c>
      <c r="J1960" s="0" t="s">
        <v>47</v>
      </c>
      <c r="K1960" s="0" t="s">
        <v>47</v>
      </c>
      <c r="L1960" s="0" t="s">
        <v>47</v>
      </c>
      <c r="M1960" s="0" t="s">
        <v>47</v>
      </c>
      <c r="N1960" s="0" t="n">
        <v>1</v>
      </c>
      <c r="O1960" s="0" t="n">
        <v>1</v>
      </c>
      <c r="P1960" s="0" t="n">
        <v>300</v>
      </c>
      <c r="Q1960" s="0" t="n">
        <v>1</v>
      </c>
      <c r="R1960" s="0" t="str">
        <f aca="false">INDEX(Lookup!$B$4:$B$18,MATCH(C1960,Lookup!$A$4:$A$18,0))</f>
        <v>India</v>
      </c>
      <c r="S1960" s="20" t="n">
        <f aca="false">INDEX(Lookup!$D$4:$D$18,MATCH(C1960,Lookup!$A$4:$A$18,0))</f>
        <v>0.012</v>
      </c>
      <c r="T1960" s="21" t="n">
        <f aca="false">ROUND(P1960*S1960,2)</f>
        <v>3.6</v>
      </c>
      <c r="U1960" s="21" t="n">
        <f aca="false">IF(T1960&lt;=10,1,IF(T1960&lt;=20,2,IF(T1960&lt;=30,3,IF(T1960&lt;=40,4,IF(T1960&lt;=50,5,IF(T1960&lt;=100,6,IF(T1960&lt;=250,7,8)))))))</f>
        <v>1</v>
      </c>
      <c r="V1960" s="21" t="n">
        <f aca="false">IF(AND(OR(Dashboard!$T$3="All",R1960=Dashboard!$T$3),OR(Dashboard!$T$4="All",D1960=Dashboard!$T$4)),1,0)</f>
        <v>1</v>
      </c>
      <c r="W1960" s="21" t="n">
        <f aca="false">IF(V1960=1,T1960+ROW()/10000000,0)</f>
        <v>3.600196</v>
      </c>
    </row>
    <row r="1961" customFormat="false" ht="15" hidden="false" customHeight="false" outlineLevel="0" collapsed="false">
      <c r="A1961" s="0" t="n">
        <v>18499459</v>
      </c>
      <c r="B1961" s="0" t="s">
        <v>5380</v>
      </c>
      <c r="C1961" s="0" t="n">
        <v>1</v>
      </c>
      <c r="D1961" s="0" t="s">
        <v>3667</v>
      </c>
      <c r="E1961" s="0" t="s">
        <v>5377</v>
      </c>
      <c r="F1961" s="0" t="s">
        <v>5327</v>
      </c>
      <c r="G1961" s="0" t="s">
        <v>5328</v>
      </c>
      <c r="H1961" s="0" t="s">
        <v>2128</v>
      </c>
      <c r="I1961" s="0" t="s">
        <v>2123</v>
      </c>
      <c r="J1961" s="0" t="s">
        <v>47</v>
      </c>
      <c r="K1961" s="0" t="s">
        <v>47</v>
      </c>
      <c r="L1961" s="0" t="s">
        <v>47</v>
      </c>
      <c r="M1961" s="0" t="s">
        <v>47</v>
      </c>
      <c r="N1961" s="0" t="n">
        <v>1</v>
      </c>
      <c r="O1961" s="0" t="n">
        <v>0</v>
      </c>
      <c r="P1961" s="0" t="n">
        <v>350</v>
      </c>
      <c r="Q1961" s="0" t="n">
        <v>1</v>
      </c>
      <c r="R1961" s="0" t="str">
        <f aca="false">INDEX(Lookup!$B$4:$B$18,MATCH(C1961,Lookup!$A$4:$A$18,0))</f>
        <v>India</v>
      </c>
      <c r="S1961" s="20" t="n">
        <f aca="false">INDEX(Lookup!$D$4:$D$18,MATCH(C1961,Lookup!$A$4:$A$18,0))</f>
        <v>0.012</v>
      </c>
      <c r="T1961" s="21" t="n">
        <f aca="false">ROUND(P1961*S1961,2)</f>
        <v>4.2</v>
      </c>
      <c r="U1961" s="21" t="n">
        <f aca="false">IF(T1961&lt;=10,1,IF(T1961&lt;=20,2,IF(T1961&lt;=30,3,IF(T1961&lt;=40,4,IF(T1961&lt;=50,5,IF(T1961&lt;=100,6,IF(T1961&lt;=250,7,8)))))))</f>
        <v>1</v>
      </c>
      <c r="V1961" s="21" t="n">
        <f aca="false">IF(AND(OR(Dashboard!$T$3="All",R1961=Dashboard!$T$3),OR(Dashboard!$T$4="All",D1961=Dashboard!$T$4)),1,0)</f>
        <v>1</v>
      </c>
      <c r="W1961" s="21" t="n">
        <f aca="false">IF(V1961=1,T1961+ROW()/10000000,0)</f>
        <v>4.2001961</v>
      </c>
    </row>
    <row r="1962" customFormat="false" ht="15" hidden="false" customHeight="false" outlineLevel="0" collapsed="false">
      <c r="A1962" s="0" t="n">
        <v>894</v>
      </c>
      <c r="B1962" s="0" t="s">
        <v>5347</v>
      </c>
      <c r="C1962" s="0" t="n">
        <v>1</v>
      </c>
      <c r="D1962" s="0" t="s">
        <v>3667</v>
      </c>
      <c r="E1962" s="0" t="s">
        <v>5381</v>
      </c>
      <c r="F1962" s="0" t="s">
        <v>5327</v>
      </c>
      <c r="G1962" s="0" t="s">
        <v>5328</v>
      </c>
      <c r="H1962" s="0" t="s">
        <v>5382</v>
      </c>
      <c r="I1962" s="0" t="s">
        <v>2123</v>
      </c>
      <c r="J1962" s="0" t="s">
        <v>47</v>
      </c>
      <c r="K1962" s="0" t="s">
        <v>46</v>
      </c>
      <c r="L1962" s="0" t="s">
        <v>47</v>
      </c>
      <c r="M1962" s="0" t="s">
        <v>47</v>
      </c>
      <c r="N1962" s="0" t="n">
        <v>2</v>
      </c>
      <c r="O1962" s="0" t="n">
        <v>92</v>
      </c>
      <c r="P1962" s="0" t="n">
        <v>700</v>
      </c>
      <c r="Q1962" s="0" t="n">
        <v>2.4</v>
      </c>
      <c r="R1962" s="0" t="str">
        <f aca="false">INDEX(Lookup!$B$4:$B$18,MATCH(C1962,Lookup!$A$4:$A$18,0))</f>
        <v>India</v>
      </c>
      <c r="S1962" s="20" t="n">
        <f aca="false">INDEX(Lookup!$D$4:$D$18,MATCH(C1962,Lookup!$A$4:$A$18,0))</f>
        <v>0.012</v>
      </c>
      <c r="T1962" s="21" t="n">
        <f aca="false">ROUND(P1962*S1962,2)</f>
        <v>8.4</v>
      </c>
      <c r="U1962" s="21" t="n">
        <f aca="false">IF(T1962&lt;=10,1,IF(T1962&lt;=20,2,IF(T1962&lt;=30,3,IF(T1962&lt;=40,4,IF(T1962&lt;=50,5,IF(T1962&lt;=100,6,IF(T1962&lt;=250,7,8)))))))</f>
        <v>1</v>
      </c>
      <c r="V1962" s="21" t="n">
        <f aca="false">IF(AND(OR(Dashboard!$T$3="All",R1962=Dashboard!$T$3),OR(Dashboard!$T$4="All",D1962=Dashboard!$T$4)),1,0)</f>
        <v>1</v>
      </c>
      <c r="W1962" s="21" t="n">
        <f aca="false">IF(V1962=1,T1962+ROW()/10000000,0)</f>
        <v>8.4001962</v>
      </c>
    </row>
    <row r="1963" customFormat="false" ht="15" hidden="false" customHeight="false" outlineLevel="0" collapsed="false">
      <c r="A1963" s="0" t="n">
        <v>5079</v>
      </c>
      <c r="B1963" s="0" t="s">
        <v>4161</v>
      </c>
      <c r="C1963" s="0" t="n">
        <v>1</v>
      </c>
      <c r="D1963" s="0" t="s">
        <v>3667</v>
      </c>
      <c r="E1963" s="0" t="s">
        <v>5383</v>
      </c>
      <c r="F1963" s="0" t="s">
        <v>5384</v>
      </c>
      <c r="G1963" s="0" t="s">
        <v>5385</v>
      </c>
      <c r="H1963" s="0" t="s">
        <v>4163</v>
      </c>
      <c r="I1963" s="0" t="s">
        <v>2123</v>
      </c>
      <c r="J1963" s="0" t="s">
        <v>47</v>
      </c>
      <c r="K1963" s="0" t="s">
        <v>47</v>
      </c>
      <c r="L1963" s="0" t="s">
        <v>47</v>
      </c>
      <c r="M1963" s="0" t="s">
        <v>47</v>
      </c>
      <c r="N1963" s="0" t="n">
        <v>1</v>
      </c>
      <c r="O1963" s="0" t="n">
        <v>16</v>
      </c>
      <c r="P1963" s="0" t="n">
        <v>300</v>
      </c>
      <c r="Q1963" s="0" t="n">
        <v>2.8</v>
      </c>
      <c r="R1963" s="0" t="str">
        <f aca="false">INDEX(Lookup!$B$4:$B$18,MATCH(C1963,Lookup!$A$4:$A$18,0))</f>
        <v>India</v>
      </c>
      <c r="S1963" s="20" t="n">
        <f aca="false">INDEX(Lookup!$D$4:$D$18,MATCH(C1963,Lookup!$A$4:$A$18,0))</f>
        <v>0.012</v>
      </c>
      <c r="T1963" s="21" t="n">
        <f aca="false">ROUND(P1963*S1963,2)</f>
        <v>3.6</v>
      </c>
      <c r="U1963" s="21" t="n">
        <f aca="false">IF(T1963&lt;=10,1,IF(T1963&lt;=20,2,IF(T1963&lt;=30,3,IF(T1963&lt;=40,4,IF(T1963&lt;=50,5,IF(T1963&lt;=100,6,IF(T1963&lt;=250,7,8)))))))</f>
        <v>1</v>
      </c>
      <c r="V1963" s="21" t="n">
        <f aca="false">IF(AND(OR(Dashboard!$T$3="All",R1963=Dashboard!$T$3),OR(Dashboard!$T$4="All",D1963=Dashboard!$T$4)),1,0)</f>
        <v>1</v>
      </c>
      <c r="W1963" s="21" t="n">
        <f aca="false">IF(V1963=1,T1963+ROW()/10000000,0)</f>
        <v>3.6001963</v>
      </c>
    </row>
    <row r="1964" customFormat="false" ht="15" hidden="false" customHeight="false" outlineLevel="0" collapsed="false">
      <c r="A1964" s="0" t="n">
        <v>18289241</v>
      </c>
      <c r="B1964" s="0" t="s">
        <v>5386</v>
      </c>
      <c r="C1964" s="0" t="n">
        <v>1</v>
      </c>
      <c r="D1964" s="0" t="s">
        <v>3667</v>
      </c>
      <c r="E1964" s="0" t="s">
        <v>5387</v>
      </c>
      <c r="F1964" s="0" t="s">
        <v>5388</v>
      </c>
      <c r="G1964" s="0" t="s">
        <v>5389</v>
      </c>
      <c r="H1964" s="0" t="s">
        <v>2274</v>
      </c>
      <c r="I1964" s="0" t="s">
        <v>2123</v>
      </c>
      <c r="J1964" s="0" t="s">
        <v>47</v>
      </c>
      <c r="K1964" s="0" t="s">
        <v>47</v>
      </c>
      <c r="L1964" s="0" t="s">
        <v>47</v>
      </c>
      <c r="M1964" s="0" t="s">
        <v>47</v>
      </c>
      <c r="N1964" s="0" t="n">
        <v>2</v>
      </c>
      <c r="O1964" s="0" t="n">
        <v>17</v>
      </c>
      <c r="P1964" s="0" t="n">
        <v>800</v>
      </c>
      <c r="Q1964" s="0" t="n">
        <v>3.3</v>
      </c>
      <c r="R1964" s="0" t="str">
        <f aca="false">INDEX(Lookup!$B$4:$B$18,MATCH(C1964,Lookup!$A$4:$A$18,0))</f>
        <v>India</v>
      </c>
      <c r="S1964" s="20" t="n">
        <f aca="false">INDEX(Lookup!$D$4:$D$18,MATCH(C1964,Lookup!$A$4:$A$18,0))</f>
        <v>0.012</v>
      </c>
      <c r="T1964" s="21" t="n">
        <f aca="false">ROUND(P1964*S1964,2)</f>
        <v>9.6</v>
      </c>
      <c r="U1964" s="21" t="n">
        <f aca="false">IF(T1964&lt;=10,1,IF(T1964&lt;=20,2,IF(T1964&lt;=30,3,IF(T1964&lt;=40,4,IF(T1964&lt;=50,5,IF(T1964&lt;=100,6,IF(T1964&lt;=250,7,8)))))))</f>
        <v>1</v>
      </c>
      <c r="V1964" s="21" t="n">
        <f aca="false">IF(AND(OR(Dashboard!$T$3="All",R1964=Dashboard!$T$3),OR(Dashboard!$T$4="All",D1964=Dashboard!$T$4)),1,0)</f>
        <v>1</v>
      </c>
      <c r="W1964" s="21" t="n">
        <f aca="false">IF(V1964=1,T1964+ROW()/10000000,0)</f>
        <v>9.6001964</v>
      </c>
    </row>
    <row r="1965" customFormat="false" ht="15" hidden="false" customHeight="false" outlineLevel="0" collapsed="false">
      <c r="A1965" s="0" t="n">
        <v>18352682</v>
      </c>
      <c r="B1965" s="0" t="s">
        <v>5390</v>
      </c>
      <c r="C1965" s="0" t="n">
        <v>1</v>
      </c>
      <c r="D1965" s="0" t="s">
        <v>3667</v>
      </c>
      <c r="E1965" s="0" t="s">
        <v>5391</v>
      </c>
      <c r="F1965" s="0" t="s">
        <v>5388</v>
      </c>
      <c r="G1965" s="0" t="s">
        <v>5389</v>
      </c>
      <c r="H1965" s="0" t="s">
        <v>2128</v>
      </c>
      <c r="I1965" s="0" t="s">
        <v>2123</v>
      </c>
      <c r="J1965" s="0" t="s">
        <v>47</v>
      </c>
      <c r="K1965" s="0" t="s">
        <v>47</v>
      </c>
      <c r="L1965" s="0" t="s">
        <v>47</v>
      </c>
      <c r="M1965" s="0" t="s">
        <v>47</v>
      </c>
      <c r="N1965" s="0" t="n">
        <v>1</v>
      </c>
      <c r="O1965" s="0" t="n">
        <v>3</v>
      </c>
      <c r="P1965" s="0" t="n">
        <v>400</v>
      </c>
      <c r="Q1965" s="0" t="n">
        <v>1</v>
      </c>
      <c r="R1965" s="0" t="str">
        <f aca="false">INDEX(Lookup!$B$4:$B$18,MATCH(C1965,Lookup!$A$4:$A$18,0))</f>
        <v>India</v>
      </c>
      <c r="S1965" s="20" t="n">
        <f aca="false">INDEX(Lookup!$D$4:$D$18,MATCH(C1965,Lookup!$A$4:$A$18,0))</f>
        <v>0.012</v>
      </c>
      <c r="T1965" s="21" t="n">
        <f aca="false">ROUND(P1965*S1965,2)</f>
        <v>4.8</v>
      </c>
      <c r="U1965" s="21" t="n">
        <f aca="false">IF(T1965&lt;=10,1,IF(T1965&lt;=20,2,IF(T1965&lt;=30,3,IF(T1965&lt;=40,4,IF(T1965&lt;=50,5,IF(T1965&lt;=100,6,IF(T1965&lt;=250,7,8)))))))</f>
        <v>1</v>
      </c>
      <c r="V1965" s="21" t="n">
        <f aca="false">IF(AND(OR(Dashboard!$T$3="All",R1965=Dashboard!$T$3),OR(Dashboard!$T$4="All",D1965=Dashboard!$T$4)),1,0)</f>
        <v>1</v>
      </c>
      <c r="W1965" s="21" t="n">
        <f aca="false">IF(V1965=1,T1965+ROW()/10000000,0)</f>
        <v>4.8001965</v>
      </c>
    </row>
    <row r="1966" customFormat="false" ht="15" hidden="false" customHeight="false" outlineLevel="0" collapsed="false">
      <c r="A1966" s="0" t="n">
        <v>18352658</v>
      </c>
      <c r="B1966" s="0" t="s">
        <v>3320</v>
      </c>
      <c r="C1966" s="0" t="n">
        <v>1</v>
      </c>
      <c r="D1966" s="0" t="s">
        <v>3667</v>
      </c>
      <c r="E1966" s="0" t="s">
        <v>5392</v>
      </c>
      <c r="F1966" s="0" t="s">
        <v>5393</v>
      </c>
      <c r="G1966" s="0" t="s">
        <v>3737</v>
      </c>
      <c r="H1966" s="0" t="s">
        <v>3243</v>
      </c>
      <c r="I1966" s="0" t="s">
        <v>2123</v>
      </c>
      <c r="J1966" s="0" t="s">
        <v>47</v>
      </c>
      <c r="K1966" s="0" t="s">
        <v>47</v>
      </c>
      <c r="L1966" s="0" t="s">
        <v>47</v>
      </c>
      <c r="M1966" s="0" t="s">
        <v>47</v>
      </c>
      <c r="N1966" s="0" t="n">
        <v>1</v>
      </c>
      <c r="O1966" s="0" t="n">
        <v>0</v>
      </c>
      <c r="P1966" s="0" t="n">
        <v>350</v>
      </c>
      <c r="Q1966" s="0" t="n">
        <v>1</v>
      </c>
      <c r="R1966" s="0" t="str">
        <f aca="false">INDEX(Lookup!$B$4:$B$18,MATCH(C1966,Lookup!$A$4:$A$18,0))</f>
        <v>India</v>
      </c>
      <c r="S1966" s="20" t="n">
        <f aca="false">INDEX(Lookup!$D$4:$D$18,MATCH(C1966,Lookup!$A$4:$A$18,0))</f>
        <v>0.012</v>
      </c>
      <c r="T1966" s="21" t="n">
        <f aca="false">ROUND(P1966*S1966,2)</f>
        <v>4.2</v>
      </c>
      <c r="U1966" s="21" t="n">
        <f aca="false">IF(T1966&lt;=10,1,IF(T1966&lt;=20,2,IF(T1966&lt;=30,3,IF(T1966&lt;=40,4,IF(T1966&lt;=50,5,IF(T1966&lt;=100,6,IF(T1966&lt;=250,7,8)))))))</f>
        <v>1</v>
      </c>
      <c r="V1966" s="21" t="n">
        <f aca="false">IF(AND(OR(Dashboard!$T$3="All",R1966=Dashboard!$T$3),OR(Dashboard!$T$4="All",D1966=Dashboard!$T$4)),1,0)</f>
        <v>1</v>
      </c>
      <c r="W1966" s="21" t="n">
        <f aca="false">IF(V1966=1,T1966+ROW()/10000000,0)</f>
        <v>4.2001966</v>
      </c>
    </row>
    <row r="1967" customFormat="false" ht="15" hidden="false" customHeight="false" outlineLevel="0" collapsed="false">
      <c r="A1967" s="0" t="n">
        <v>18241896</v>
      </c>
      <c r="B1967" s="0" t="s">
        <v>5394</v>
      </c>
      <c r="C1967" s="0" t="n">
        <v>1</v>
      </c>
      <c r="D1967" s="0" t="s">
        <v>3667</v>
      </c>
      <c r="E1967" s="0" t="s">
        <v>5395</v>
      </c>
      <c r="F1967" s="0" t="s">
        <v>5396</v>
      </c>
      <c r="G1967" s="0" t="s">
        <v>5397</v>
      </c>
      <c r="H1967" s="0" t="s">
        <v>5398</v>
      </c>
      <c r="I1967" s="0" t="s">
        <v>2123</v>
      </c>
      <c r="J1967" s="0" t="s">
        <v>46</v>
      </c>
      <c r="K1967" s="0" t="s">
        <v>46</v>
      </c>
      <c r="L1967" s="0" t="s">
        <v>47</v>
      </c>
      <c r="M1967" s="0" t="s">
        <v>47</v>
      </c>
      <c r="N1967" s="0" t="n">
        <v>3</v>
      </c>
      <c r="O1967" s="0" t="n">
        <v>233</v>
      </c>
      <c r="P1967" s="0" t="n">
        <v>1600</v>
      </c>
      <c r="Q1967" s="0" t="n">
        <v>3.9</v>
      </c>
      <c r="R1967" s="0" t="str">
        <f aca="false">INDEX(Lookup!$B$4:$B$18,MATCH(C1967,Lookup!$A$4:$A$18,0))</f>
        <v>India</v>
      </c>
      <c r="S1967" s="20" t="n">
        <f aca="false">INDEX(Lookup!$D$4:$D$18,MATCH(C1967,Lookup!$A$4:$A$18,0))</f>
        <v>0.012</v>
      </c>
      <c r="T1967" s="21" t="n">
        <f aca="false">ROUND(P1967*S1967,2)</f>
        <v>19.2</v>
      </c>
      <c r="U1967" s="21" t="n">
        <f aca="false">IF(T1967&lt;=10,1,IF(T1967&lt;=20,2,IF(T1967&lt;=30,3,IF(T1967&lt;=40,4,IF(T1967&lt;=50,5,IF(T1967&lt;=100,6,IF(T1967&lt;=250,7,8)))))))</f>
        <v>2</v>
      </c>
      <c r="V1967" s="21" t="n">
        <f aca="false">IF(AND(OR(Dashboard!$T$3="All",R1967=Dashboard!$T$3),OR(Dashboard!$T$4="All",D1967=Dashboard!$T$4)),1,0)</f>
        <v>1</v>
      </c>
      <c r="W1967" s="21" t="n">
        <f aca="false">IF(V1967=1,T1967+ROW()/10000000,0)</f>
        <v>19.2001967</v>
      </c>
    </row>
    <row r="1968" customFormat="false" ht="15" hidden="false" customHeight="false" outlineLevel="0" collapsed="false">
      <c r="A1968" s="0" t="n">
        <v>18363062</v>
      </c>
      <c r="B1968" s="0" t="s">
        <v>5399</v>
      </c>
      <c r="C1968" s="0" t="n">
        <v>1</v>
      </c>
      <c r="D1968" s="0" t="s">
        <v>3667</v>
      </c>
      <c r="E1968" s="0" t="s">
        <v>5400</v>
      </c>
      <c r="F1968" s="0" t="s">
        <v>5396</v>
      </c>
      <c r="G1968" s="0" t="s">
        <v>5397</v>
      </c>
      <c r="H1968" s="0" t="s">
        <v>2288</v>
      </c>
      <c r="I1968" s="0" t="s">
        <v>2123</v>
      </c>
      <c r="J1968" s="0" t="s">
        <v>47</v>
      </c>
      <c r="K1968" s="0" t="s">
        <v>46</v>
      </c>
      <c r="L1968" s="0" t="s">
        <v>47</v>
      </c>
      <c r="M1968" s="0" t="s">
        <v>47</v>
      </c>
      <c r="N1968" s="0" t="n">
        <v>2</v>
      </c>
      <c r="O1968" s="0" t="n">
        <v>20</v>
      </c>
      <c r="P1968" s="0" t="n">
        <v>500</v>
      </c>
      <c r="Q1968" s="0" t="n">
        <v>2.4</v>
      </c>
      <c r="R1968" s="0" t="str">
        <f aca="false">INDEX(Lookup!$B$4:$B$18,MATCH(C1968,Lookup!$A$4:$A$18,0))</f>
        <v>India</v>
      </c>
      <c r="S1968" s="20" t="n">
        <f aca="false">INDEX(Lookup!$D$4:$D$18,MATCH(C1968,Lookup!$A$4:$A$18,0))</f>
        <v>0.012</v>
      </c>
      <c r="T1968" s="21" t="n">
        <f aca="false">ROUND(P1968*S1968,2)</f>
        <v>6</v>
      </c>
      <c r="U1968" s="21" t="n">
        <f aca="false">IF(T1968&lt;=10,1,IF(T1968&lt;=20,2,IF(T1968&lt;=30,3,IF(T1968&lt;=40,4,IF(T1968&lt;=50,5,IF(T1968&lt;=100,6,IF(T1968&lt;=250,7,8)))))))</f>
        <v>1</v>
      </c>
      <c r="V1968" s="21" t="n">
        <f aca="false">IF(AND(OR(Dashboard!$T$3="All",R1968=Dashboard!$T$3),OR(Dashboard!$T$4="All",D1968=Dashboard!$T$4)),1,0)</f>
        <v>1</v>
      </c>
      <c r="W1968" s="21" t="n">
        <f aca="false">IF(V1968=1,T1968+ROW()/10000000,0)</f>
        <v>6.0001968</v>
      </c>
    </row>
    <row r="1969" customFormat="false" ht="15" hidden="false" customHeight="false" outlineLevel="0" collapsed="false">
      <c r="A1969" s="0" t="n">
        <v>18380197</v>
      </c>
      <c r="B1969" s="0" t="s">
        <v>5401</v>
      </c>
      <c r="C1969" s="0" t="n">
        <v>1</v>
      </c>
      <c r="D1969" s="0" t="s">
        <v>3667</v>
      </c>
      <c r="E1969" s="0" t="s">
        <v>5402</v>
      </c>
      <c r="F1969" s="0" t="s">
        <v>5403</v>
      </c>
      <c r="G1969" s="0" t="s">
        <v>5402</v>
      </c>
      <c r="H1969" s="0" t="s">
        <v>3520</v>
      </c>
      <c r="I1969" s="0" t="s">
        <v>2123</v>
      </c>
      <c r="J1969" s="0" t="s">
        <v>47</v>
      </c>
      <c r="K1969" s="0" t="s">
        <v>47</v>
      </c>
      <c r="L1969" s="0" t="s">
        <v>47</v>
      </c>
      <c r="M1969" s="0" t="s">
        <v>47</v>
      </c>
      <c r="N1969" s="0" t="n">
        <v>2</v>
      </c>
      <c r="O1969" s="0" t="n">
        <v>6</v>
      </c>
      <c r="P1969" s="0" t="n">
        <v>600</v>
      </c>
      <c r="Q1969" s="0" t="n">
        <v>3.2</v>
      </c>
      <c r="R1969" s="0" t="str">
        <f aca="false">INDEX(Lookup!$B$4:$B$18,MATCH(C1969,Lookup!$A$4:$A$18,0))</f>
        <v>India</v>
      </c>
      <c r="S1969" s="20" t="n">
        <f aca="false">INDEX(Lookup!$D$4:$D$18,MATCH(C1969,Lookup!$A$4:$A$18,0))</f>
        <v>0.012</v>
      </c>
      <c r="T1969" s="21" t="n">
        <f aca="false">ROUND(P1969*S1969,2)</f>
        <v>7.2</v>
      </c>
      <c r="U1969" s="21" t="n">
        <f aca="false">IF(T1969&lt;=10,1,IF(T1969&lt;=20,2,IF(T1969&lt;=30,3,IF(T1969&lt;=40,4,IF(T1969&lt;=50,5,IF(T1969&lt;=100,6,IF(T1969&lt;=250,7,8)))))))</f>
        <v>1</v>
      </c>
      <c r="V1969" s="21" t="n">
        <f aca="false">IF(AND(OR(Dashboard!$T$3="All",R1969=Dashboard!$T$3),OR(Dashboard!$T$4="All",D1969=Dashboard!$T$4)),1,0)</f>
        <v>1</v>
      </c>
      <c r="W1969" s="21" t="n">
        <f aca="false">IF(V1969=1,T1969+ROW()/10000000,0)</f>
        <v>7.2001969</v>
      </c>
    </row>
    <row r="1970" customFormat="false" ht="15" hidden="false" customHeight="false" outlineLevel="0" collapsed="false">
      <c r="A1970" s="0" t="n">
        <v>18472639</v>
      </c>
      <c r="B1970" s="0" t="s">
        <v>5404</v>
      </c>
      <c r="C1970" s="0" t="n">
        <v>1</v>
      </c>
      <c r="D1970" s="0" t="s">
        <v>3667</v>
      </c>
      <c r="E1970" s="0" t="s">
        <v>5405</v>
      </c>
      <c r="F1970" s="0" t="s">
        <v>5403</v>
      </c>
      <c r="G1970" s="0" t="s">
        <v>5402</v>
      </c>
      <c r="H1970" s="0" t="s">
        <v>2868</v>
      </c>
      <c r="I1970" s="0" t="s">
        <v>2123</v>
      </c>
      <c r="J1970" s="0" t="s">
        <v>47</v>
      </c>
      <c r="K1970" s="0" t="s">
        <v>46</v>
      </c>
      <c r="L1970" s="0" t="s">
        <v>47</v>
      </c>
      <c r="M1970" s="0" t="s">
        <v>47</v>
      </c>
      <c r="N1970" s="0" t="n">
        <v>1</v>
      </c>
      <c r="O1970" s="0" t="n">
        <v>6</v>
      </c>
      <c r="P1970" s="0" t="n">
        <v>300</v>
      </c>
      <c r="Q1970" s="0" t="n">
        <v>3</v>
      </c>
      <c r="R1970" s="0" t="str">
        <f aca="false">INDEX(Lookup!$B$4:$B$18,MATCH(C1970,Lookup!$A$4:$A$18,0))</f>
        <v>India</v>
      </c>
      <c r="S1970" s="20" t="n">
        <f aca="false">INDEX(Lookup!$D$4:$D$18,MATCH(C1970,Lookup!$A$4:$A$18,0))</f>
        <v>0.012</v>
      </c>
      <c r="T1970" s="21" t="n">
        <f aca="false">ROUND(P1970*S1970,2)</f>
        <v>3.6</v>
      </c>
      <c r="U1970" s="21" t="n">
        <f aca="false">IF(T1970&lt;=10,1,IF(T1970&lt;=20,2,IF(T1970&lt;=30,3,IF(T1970&lt;=40,4,IF(T1970&lt;=50,5,IF(T1970&lt;=100,6,IF(T1970&lt;=250,7,8)))))))</f>
        <v>1</v>
      </c>
      <c r="V1970" s="21" t="n">
        <f aca="false">IF(AND(OR(Dashboard!$T$3="All",R1970=Dashboard!$T$3),OR(Dashboard!$T$4="All",D1970=Dashboard!$T$4)),1,0)</f>
        <v>1</v>
      </c>
      <c r="W1970" s="21" t="n">
        <f aca="false">IF(V1970=1,T1970+ROW()/10000000,0)</f>
        <v>3.600197</v>
      </c>
    </row>
    <row r="1971" customFormat="false" ht="15" hidden="false" customHeight="false" outlineLevel="0" collapsed="false">
      <c r="A1971" s="0" t="n">
        <v>18351822</v>
      </c>
      <c r="B1971" s="0" t="s">
        <v>5406</v>
      </c>
      <c r="C1971" s="0" t="n">
        <v>1</v>
      </c>
      <c r="D1971" s="0" t="s">
        <v>3667</v>
      </c>
      <c r="E1971" s="0" t="s">
        <v>5407</v>
      </c>
      <c r="F1971" s="0" t="s">
        <v>5403</v>
      </c>
      <c r="G1971" s="0" t="s">
        <v>5402</v>
      </c>
      <c r="H1971" s="0" t="s">
        <v>5408</v>
      </c>
      <c r="I1971" s="0" t="s">
        <v>2123</v>
      </c>
      <c r="J1971" s="0" t="s">
        <v>47</v>
      </c>
      <c r="K1971" s="0" t="s">
        <v>47</v>
      </c>
      <c r="L1971" s="0" t="s">
        <v>47</v>
      </c>
      <c r="M1971" s="0" t="s">
        <v>47</v>
      </c>
      <c r="N1971" s="0" t="n">
        <v>1</v>
      </c>
      <c r="O1971" s="0" t="n">
        <v>6</v>
      </c>
      <c r="P1971" s="0" t="n">
        <v>120</v>
      </c>
      <c r="Q1971" s="0" t="n">
        <v>3.1</v>
      </c>
      <c r="R1971" s="0" t="str">
        <f aca="false">INDEX(Lookup!$B$4:$B$18,MATCH(C1971,Lookup!$A$4:$A$18,0))</f>
        <v>India</v>
      </c>
      <c r="S1971" s="20" t="n">
        <f aca="false">INDEX(Lookup!$D$4:$D$18,MATCH(C1971,Lookup!$A$4:$A$18,0))</f>
        <v>0.012</v>
      </c>
      <c r="T1971" s="21" t="n">
        <f aca="false">ROUND(P1971*S1971,2)</f>
        <v>1.44</v>
      </c>
      <c r="U1971" s="21" t="n">
        <f aca="false">IF(T1971&lt;=10,1,IF(T1971&lt;=20,2,IF(T1971&lt;=30,3,IF(T1971&lt;=40,4,IF(T1971&lt;=50,5,IF(T1971&lt;=100,6,IF(T1971&lt;=250,7,8)))))))</f>
        <v>1</v>
      </c>
      <c r="V1971" s="21" t="n">
        <f aca="false">IF(AND(OR(Dashboard!$T$3="All",R1971=Dashboard!$T$3),OR(Dashboard!$T$4="All",D1971=Dashboard!$T$4)),1,0)</f>
        <v>1</v>
      </c>
      <c r="W1971" s="21" t="n">
        <f aca="false">IF(V1971=1,T1971+ROW()/10000000,0)</f>
        <v>1.4401971</v>
      </c>
    </row>
    <row r="1972" customFormat="false" ht="15" hidden="false" customHeight="false" outlineLevel="0" collapsed="false">
      <c r="A1972" s="0" t="n">
        <v>18388168</v>
      </c>
      <c r="B1972" s="0" t="s">
        <v>5409</v>
      </c>
      <c r="C1972" s="0" t="n">
        <v>1</v>
      </c>
      <c r="D1972" s="0" t="s">
        <v>3667</v>
      </c>
      <c r="E1972" s="0" t="s">
        <v>5410</v>
      </c>
      <c r="F1972" s="0" t="s">
        <v>5403</v>
      </c>
      <c r="G1972" s="0" t="s">
        <v>5402</v>
      </c>
      <c r="H1972" s="0" t="s">
        <v>1898</v>
      </c>
      <c r="I1972" s="0" t="s">
        <v>2123</v>
      </c>
      <c r="J1972" s="0" t="s">
        <v>47</v>
      </c>
      <c r="K1972" s="0" t="s">
        <v>46</v>
      </c>
      <c r="L1972" s="0" t="s">
        <v>47</v>
      </c>
      <c r="M1972" s="0" t="s">
        <v>47</v>
      </c>
      <c r="N1972" s="0" t="n">
        <v>1</v>
      </c>
      <c r="O1972" s="0" t="n">
        <v>15</v>
      </c>
      <c r="P1972" s="0" t="n">
        <v>400</v>
      </c>
      <c r="Q1972" s="0" t="n">
        <v>3.3</v>
      </c>
      <c r="R1972" s="0" t="str">
        <f aca="false">INDEX(Lookup!$B$4:$B$18,MATCH(C1972,Lookup!$A$4:$A$18,0))</f>
        <v>India</v>
      </c>
      <c r="S1972" s="20" t="n">
        <f aca="false">INDEX(Lookup!$D$4:$D$18,MATCH(C1972,Lookup!$A$4:$A$18,0))</f>
        <v>0.012</v>
      </c>
      <c r="T1972" s="21" t="n">
        <f aca="false">ROUND(P1972*S1972,2)</f>
        <v>4.8</v>
      </c>
      <c r="U1972" s="21" t="n">
        <f aca="false">IF(T1972&lt;=10,1,IF(T1972&lt;=20,2,IF(T1972&lt;=30,3,IF(T1972&lt;=40,4,IF(T1972&lt;=50,5,IF(T1972&lt;=100,6,IF(T1972&lt;=250,7,8)))))))</f>
        <v>1</v>
      </c>
      <c r="V1972" s="21" t="n">
        <f aca="false">IF(AND(OR(Dashboard!$T$3="All",R1972=Dashboard!$T$3),OR(Dashboard!$T$4="All",D1972=Dashboard!$T$4)),1,0)</f>
        <v>1</v>
      </c>
      <c r="W1972" s="21" t="n">
        <f aca="false">IF(V1972=1,T1972+ROW()/10000000,0)</f>
        <v>4.8001972</v>
      </c>
    </row>
    <row r="1973" customFormat="false" ht="15" hidden="false" customHeight="false" outlineLevel="0" collapsed="false">
      <c r="A1973" s="0" t="n">
        <v>18472449</v>
      </c>
      <c r="B1973" s="0" t="s">
        <v>5411</v>
      </c>
      <c r="C1973" s="0" t="n">
        <v>1</v>
      </c>
      <c r="D1973" s="0" t="s">
        <v>3667</v>
      </c>
      <c r="E1973" s="0" t="s">
        <v>5412</v>
      </c>
      <c r="F1973" s="0" t="s">
        <v>5403</v>
      </c>
      <c r="G1973" s="0" t="s">
        <v>5402</v>
      </c>
      <c r="H1973" s="0" t="s">
        <v>2128</v>
      </c>
      <c r="I1973" s="0" t="s">
        <v>2123</v>
      </c>
      <c r="J1973" s="0" t="s">
        <v>47</v>
      </c>
      <c r="K1973" s="0" t="s">
        <v>46</v>
      </c>
      <c r="L1973" s="0" t="s">
        <v>47</v>
      </c>
      <c r="M1973" s="0" t="s">
        <v>47</v>
      </c>
      <c r="N1973" s="0" t="n">
        <v>2</v>
      </c>
      <c r="O1973" s="0" t="n">
        <v>4</v>
      </c>
      <c r="P1973" s="0" t="n">
        <v>600</v>
      </c>
      <c r="Q1973" s="0" t="n">
        <v>3.1</v>
      </c>
      <c r="R1973" s="0" t="str">
        <f aca="false">INDEX(Lookup!$B$4:$B$18,MATCH(C1973,Lookup!$A$4:$A$18,0))</f>
        <v>India</v>
      </c>
      <c r="S1973" s="20" t="n">
        <f aca="false">INDEX(Lookup!$D$4:$D$18,MATCH(C1973,Lookup!$A$4:$A$18,0))</f>
        <v>0.012</v>
      </c>
      <c r="T1973" s="21" t="n">
        <f aca="false">ROUND(P1973*S1973,2)</f>
        <v>7.2</v>
      </c>
      <c r="U1973" s="21" t="n">
        <f aca="false">IF(T1973&lt;=10,1,IF(T1973&lt;=20,2,IF(T1973&lt;=30,3,IF(T1973&lt;=40,4,IF(T1973&lt;=50,5,IF(T1973&lt;=100,6,IF(T1973&lt;=250,7,8)))))))</f>
        <v>1</v>
      </c>
      <c r="V1973" s="21" t="n">
        <f aca="false">IF(AND(OR(Dashboard!$T$3="All",R1973=Dashboard!$T$3),OR(Dashboard!$T$4="All",D1973=Dashboard!$T$4)),1,0)</f>
        <v>1</v>
      </c>
      <c r="W1973" s="21" t="n">
        <f aca="false">IF(V1973=1,T1973+ROW()/10000000,0)</f>
        <v>7.2001973</v>
      </c>
    </row>
    <row r="1974" customFormat="false" ht="15" hidden="false" customHeight="false" outlineLevel="0" collapsed="false">
      <c r="A1974" s="0" t="n">
        <v>18314053</v>
      </c>
      <c r="B1974" s="0" t="s">
        <v>5413</v>
      </c>
      <c r="C1974" s="0" t="n">
        <v>1</v>
      </c>
      <c r="D1974" s="0" t="s">
        <v>3667</v>
      </c>
      <c r="E1974" s="0" t="s">
        <v>5414</v>
      </c>
      <c r="F1974" s="0" t="s">
        <v>5403</v>
      </c>
      <c r="G1974" s="0" t="s">
        <v>5402</v>
      </c>
      <c r="H1974" s="0" t="s">
        <v>1830</v>
      </c>
      <c r="I1974" s="0" t="s">
        <v>2123</v>
      </c>
      <c r="J1974" s="0" t="s">
        <v>47</v>
      </c>
      <c r="K1974" s="0" t="s">
        <v>47</v>
      </c>
      <c r="L1974" s="0" t="s">
        <v>47</v>
      </c>
      <c r="M1974" s="0" t="s">
        <v>47</v>
      </c>
      <c r="N1974" s="0" t="n">
        <v>1</v>
      </c>
      <c r="O1974" s="0" t="n">
        <v>4</v>
      </c>
      <c r="P1974" s="0" t="n">
        <v>100</v>
      </c>
      <c r="Q1974" s="0" t="n">
        <v>3</v>
      </c>
      <c r="R1974" s="0" t="str">
        <f aca="false">INDEX(Lookup!$B$4:$B$18,MATCH(C1974,Lookup!$A$4:$A$18,0))</f>
        <v>India</v>
      </c>
      <c r="S1974" s="20" t="n">
        <f aca="false">INDEX(Lookup!$D$4:$D$18,MATCH(C1974,Lookup!$A$4:$A$18,0))</f>
        <v>0.012</v>
      </c>
      <c r="T1974" s="21" t="n">
        <f aca="false">ROUND(P1974*S1974,2)</f>
        <v>1.2</v>
      </c>
      <c r="U1974" s="21" t="n">
        <f aca="false">IF(T1974&lt;=10,1,IF(T1974&lt;=20,2,IF(T1974&lt;=30,3,IF(T1974&lt;=40,4,IF(T1974&lt;=50,5,IF(T1974&lt;=100,6,IF(T1974&lt;=250,7,8)))))))</f>
        <v>1</v>
      </c>
      <c r="V1974" s="21" t="n">
        <f aca="false">IF(AND(OR(Dashboard!$T$3="All",R1974=Dashboard!$T$3),OR(Dashboard!$T$4="All",D1974=Dashboard!$T$4)),1,0)</f>
        <v>1</v>
      </c>
      <c r="W1974" s="21" t="n">
        <f aca="false">IF(V1974=1,T1974+ROW()/10000000,0)</f>
        <v>1.2001974</v>
      </c>
    </row>
    <row r="1975" customFormat="false" ht="15" hidden="false" customHeight="false" outlineLevel="0" collapsed="false">
      <c r="A1975" s="0" t="n">
        <v>300654</v>
      </c>
      <c r="B1975" s="0" t="s">
        <v>5415</v>
      </c>
      <c r="C1975" s="0" t="n">
        <v>1</v>
      </c>
      <c r="D1975" s="0" t="s">
        <v>3667</v>
      </c>
      <c r="E1975" s="0" t="s">
        <v>5416</v>
      </c>
      <c r="F1975" s="0" t="s">
        <v>5403</v>
      </c>
      <c r="G1975" s="0" t="s">
        <v>5402</v>
      </c>
      <c r="H1975" s="0" t="s">
        <v>2359</v>
      </c>
      <c r="I1975" s="0" t="s">
        <v>2123</v>
      </c>
      <c r="J1975" s="0" t="s">
        <v>47</v>
      </c>
      <c r="K1975" s="0" t="s">
        <v>47</v>
      </c>
      <c r="L1975" s="0" t="s">
        <v>47</v>
      </c>
      <c r="M1975" s="0" t="s">
        <v>47</v>
      </c>
      <c r="N1975" s="0" t="n">
        <v>2</v>
      </c>
      <c r="O1975" s="0" t="n">
        <v>20</v>
      </c>
      <c r="P1975" s="0" t="n">
        <v>600</v>
      </c>
      <c r="Q1975" s="0" t="n">
        <v>2.7</v>
      </c>
      <c r="R1975" s="0" t="str">
        <f aca="false">INDEX(Lookup!$B$4:$B$18,MATCH(C1975,Lookup!$A$4:$A$18,0))</f>
        <v>India</v>
      </c>
      <c r="S1975" s="20" t="n">
        <f aca="false">INDEX(Lookup!$D$4:$D$18,MATCH(C1975,Lookup!$A$4:$A$18,0))</f>
        <v>0.012</v>
      </c>
      <c r="T1975" s="21" t="n">
        <f aca="false">ROUND(P1975*S1975,2)</f>
        <v>7.2</v>
      </c>
      <c r="U1975" s="21" t="n">
        <f aca="false">IF(T1975&lt;=10,1,IF(T1975&lt;=20,2,IF(T1975&lt;=30,3,IF(T1975&lt;=40,4,IF(T1975&lt;=50,5,IF(T1975&lt;=100,6,IF(T1975&lt;=250,7,8)))))))</f>
        <v>1</v>
      </c>
      <c r="V1975" s="21" t="n">
        <f aca="false">IF(AND(OR(Dashboard!$T$3="All",R1975=Dashboard!$T$3),OR(Dashboard!$T$4="All",D1975=Dashboard!$T$4)),1,0)</f>
        <v>1</v>
      </c>
      <c r="W1975" s="21" t="n">
        <f aca="false">IF(V1975=1,T1975+ROW()/10000000,0)</f>
        <v>7.2001975</v>
      </c>
    </row>
    <row r="1976" customFormat="false" ht="15" hidden="false" customHeight="false" outlineLevel="0" collapsed="false">
      <c r="A1976" s="0" t="n">
        <v>18144467</v>
      </c>
      <c r="B1976" s="0" t="s">
        <v>5417</v>
      </c>
      <c r="C1976" s="0" t="n">
        <v>1</v>
      </c>
      <c r="D1976" s="0" t="s">
        <v>3667</v>
      </c>
      <c r="E1976" s="0" t="s">
        <v>5418</v>
      </c>
      <c r="F1976" s="0" t="s">
        <v>5403</v>
      </c>
      <c r="G1976" s="0" t="s">
        <v>5402</v>
      </c>
      <c r="H1976" s="0" t="s">
        <v>2128</v>
      </c>
      <c r="I1976" s="0" t="s">
        <v>2123</v>
      </c>
      <c r="J1976" s="0" t="s">
        <v>47</v>
      </c>
      <c r="K1976" s="0" t="s">
        <v>47</v>
      </c>
      <c r="L1976" s="0" t="s">
        <v>47</v>
      </c>
      <c r="M1976" s="0" t="s">
        <v>47</v>
      </c>
      <c r="N1976" s="0" t="n">
        <v>2</v>
      </c>
      <c r="O1976" s="0" t="n">
        <v>18</v>
      </c>
      <c r="P1976" s="0" t="n">
        <v>600</v>
      </c>
      <c r="Q1976" s="0" t="n">
        <v>3</v>
      </c>
      <c r="R1976" s="0" t="str">
        <f aca="false">INDEX(Lookup!$B$4:$B$18,MATCH(C1976,Lookup!$A$4:$A$18,0))</f>
        <v>India</v>
      </c>
      <c r="S1976" s="20" t="n">
        <f aca="false">INDEX(Lookup!$D$4:$D$18,MATCH(C1976,Lookup!$A$4:$A$18,0))</f>
        <v>0.012</v>
      </c>
      <c r="T1976" s="21" t="n">
        <f aca="false">ROUND(P1976*S1976,2)</f>
        <v>7.2</v>
      </c>
      <c r="U1976" s="21" t="n">
        <f aca="false">IF(T1976&lt;=10,1,IF(T1976&lt;=20,2,IF(T1976&lt;=30,3,IF(T1976&lt;=40,4,IF(T1976&lt;=50,5,IF(T1976&lt;=100,6,IF(T1976&lt;=250,7,8)))))))</f>
        <v>1</v>
      </c>
      <c r="V1976" s="21" t="n">
        <f aca="false">IF(AND(OR(Dashboard!$T$3="All",R1976=Dashboard!$T$3),OR(Dashboard!$T$4="All",D1976=Dashboard!$T$4)),1,0)</f>
        <v>1</v>
      </c>
      <c r="W1976" s="21" t="n">
        <f aca="false">IF(V1976=1,T1976+ROW()/10000000,0)</f>
        <v>7.2001976</v>
      </c>
    </row>
    <row r="1977" customFormat="false" ht="15" hidden="false" customHeight="false" outlineLevel="0" collapsed="false">
      <c r="A1977" s="0" t="n">
        <v>18332527</v>
      </c>
      <c r="B1977" s="0" t="s">
        <v>5419</v>
      </c>
      <c r="C1977" s="0" t="n">
        <v>1</v>
      </c>
      <c r="D1977" s="0" t="s">
        <v>3667</v>
      </c>
      <c r="E1977" s="0" t="s">
        <v>5420</v>
      </c>
      <c r="F1977" s="0" t="s">
        <v>5403</v>
      </c>
      <c r="G1977" s="0" t="s">
        <v>5402</v>
      </c>
      <c r="H1977" s="0" t="s">
        <v>2871</v>
      </c>
      <c r="I1977" s="0" t="s">
        <v>2123</v>
      </c>
      <c r="J1977" s="0" t="s">
        <v>47</v>
      </c>
      <c r="K1977" s="0" t="s">
        <v>46</v>
      </c>
      <c r="L1977" s="0" t="s">
        <v>47</v>
      </c>
      <c r="M1977" s="0" t="s">
        <v>47</v>
      </c>
      <c r="N1977" s="0" t="n">
        <v>2</v>
      </c>
      <c r="O1977" s="0" t="n">
        <v>18</v>
      </c>
      <c r="P1977" s="0" t="n">
        <v>600</v>
      </c>
      <c r="Q1977" s="0" t="n">
        <v>3.2</v>
      </c>
      <c r="R1977" s="0" t="str">
        <f aca="false">INDEX(Lookup!$B$4:$B$18,MATCH(C1977,Lookup!$A$4:$A$18,0))</f>
        <v>India</v>
      </c>
      <c r="S1977" s="20" t="n">
        <f aca="false">INDEX(Lookup!$D$4:$D$18,MATCH(C1977,Lookup!$A$4:$A$18,0))</f>
        <v>0.012</v>
      </c>
      <c r="T1977" s="21" t="n">
        <f aca="false">ROUND(P1977*S1977,2)</f>
        <v>7.2</v>
      </c>
      <c r="U1977" s="21" t="n">
        <f aca="false">IF(T1977&lt;=10,1,IF(T1977&lt;=20,2,IF(T1977&lt;=30,3,IF(T1977&lt;=40,4,IF(T1977&lt;=50,5,IF(T1977&lt;=100,6,IF(T1977&lt;=250,7,8)))))))</f>
        <v>1</v>
      </c>
      <c r="V1977" s="21" t="n">
        <f aca="false">IF(AND(OR(Dashboard!$T$3="All",R1977=Dashboard!$T$3),OR(Dashboard!$T$4="All",D1977=Dashboard!$T$4)),1,0)</f>
        <v>1</v>
      </c>
      <c r="W1977" s="21" t="n">
        <f aca="false">IF(V1977=1,T1977+ROW()/10000000,0)</f>
        <v>7.2001977</v>
      </c>
    </row>
    <row r="1978" customFormat="false" ht="15" hidden="false" customHeight="false" outlineLevel="0" collapsed="false">
      <c r="A1978" s="0" t="n">
        <v>18423797</v>
      </c>
      <c r="B1978" s="0" t="s">
        <v>5421</v>
      </c>
      <c r="C1978" s="0" t="n">
        <v>1</v>
      </c>
      <c r="D1978" s="0" t="s">
        <v>3667</v>
      </c>
      <c r="E1978" s="0" t="s">
        <v>5402</v>
      </c>
      <c r="F1978" s="0" t="s">
        <v>5403</v>
      </c>
      <c r="G1978" s="0" t="s">
        <v>5402</v>
      </c>
      <c r="H1978" s="0" t="s">
        <v>2128</v>
      </c>
      <c r="I1978" s="0" t="s">
        <v>2123</v>
      </c>
      <c r="J1978" s="0" t="s">
        <v>47</v>
      </c>
      <c r="K1978" s="0" t="s">
        <v>47</v>
      </c>
      <c r="L1978" s="0" t="s">
        <v>47</v>
      </c>
      <c r="M1978" s="0" t="s">
        <v>47</v>
      </c>
      <c r="N1978" s="0" t="n">
        <v>1</v>
      </c>
      <c r="O1978" s="0" t="n">
        <v>6</v>
      </c>
      <c r="P1978" s="0" t="n">
        <v>300</v>
      </c>
      <c r="Q1978" s="0" t="n">
        <v>3</v>
      </c>
      <c r="R1978" s="0" t="str">
        <f aca="false">INDEX(Lookup!$B$4:$B$18,MATCH(C1978,Lookup!$A$4:$A$18,0))</f>
        <v>India</v>
      </c>
      <c r="S1978" s="20" t="n">
        <f aca="false">INDEX(Lookup!$D$4:$D$18,MATCH(C1978,Lookup!$A$4:$A$18,0))</f>
        <v>0.012</v>
      </c>
      <c r="T1978" s="21" t="n">
        <f aca="false">ROUND(P1978*S1978,2)</f>
        <v>3.6</v>
      </c>
      <c r="U1978" s="21" t="n">
        <f aca="false">IF(T1978&lt;=10,1,IF(T1978&lt;=20,2,IF(T1978&lt;=30,3,IF(T1978&lt;=40,4,IF(T1978&lt;=50,5,IF(T1978&lt;=100,6,IF(T1978&lt;=250,7,8)))))))</f>
        <v>1</v>
      </c>
      <c r="V1978" s="21" t="n">
        <f aca="false">IF(AND(OR(Dashboard!$T$3="All",R1978=Dashboard!$T$3),OR(Dashboard!$T$4="All",D1978=Dashboard!$T$4)),1,0)</f>
        <v>1</v>
      </c>
      <c r="W1978" s="21" t="n">
        <f aca="false">IF(V1978=1,T1978+ROW()/10000000,0)</f>
        <v>3.6001978</v>
      </c>
    </row>
    <row r="1979" customFormat="false" ht="15" hidden="false" customHeight="false" outlineLevel="0" collapsed="false">
      <c r="A1979" s="0" t="n">
        <v>18265424</v>
      </c>
      <c r="B1979" s="0" t="s">
        <v>3154</v>
      </c>
      <c r="C1979" s="0" t="n">
        <v>1</v>
      </c>
      <c r="D1979" s="0" t="s">
        <v>3667</v>
      </c>
      <c r="E1979" s="0" t="s">
        <v>5414</v>
      </c>
      <c r="F1979" s="0" t="s">
        <v>5403</v>
      </c>
      <c r="G1979" s="0" t="s">
        <v>5402</v>
      </c>
      <c r="H1979" s="0" t="s">
        <v>3015</v>
      </c>
      <c r="I1979" s="0" t="s">
        <v>2123</v>
      </c>
      <c r="J1979" s="0" t="s">
        <v>47</v>
      </c>
      <c r="K1979" s="0" t="s">
        <v>47</v>
      </c>
      <c r="L1979" s="0" t="s">
        <v>47</v>
      </c>
      <c r="M1979" s="0" t="s">
        <v>47</v>
      </c>
      <c r="N1979" s="0" t="n">
        <v>1</v>
      </c>
      <c r="O1979" s="0" t="n">
        <v>7</v>
      </c>
      <c r="P1979" s="0" t="n">
        <v>300</v>
      </c>
      <c r="Q1979" s="0" t="n">
        <v>3.2</v>
      </c>
      <c r="R1979" s="0" t="str">
        <f aca="false">INDEX(Lookup!$B$4:$B$18,MATCH(C1979,Lookup!$A$4:$A$18,0))</f>
        <v>India</v>
      </c>
      <c r="S1979" s="20" t="n">
        <f aca="false">INDEX(Lookup!$D$4:$D$18,MATCH(C1979,Lookup!$A$4:$A$18,0))</f>
        <v>0.012</v>
      </c>
      <c r="T1979" s="21" t="n">
        <f aca="false">ROUND(P1979*S1979,2)</f>
        <v>3.6</v>
      </c>
      <c r="U1979" s="21" t="n">
        <f aca="false">IF(T1979&lt;=10,1,IF(T1979&lt;=20,2,IF(T1979&lt;=30,3,IF(T1979&lt;=40,4,IF(T1979&lt;=50,5,IF(T1979&lt;=100,6,IF(T1979&lt;=250,7,8)))))))</f>
        <v>1</v>
      </c>
      <c r="V1979" s="21" t="n">
        <f aca="false">IF(AND(OR(Dashboard!$T$3="All",R1979=Dashboard!$T$3),OR(Dashboard!$T$4="All",D1979=Dashboard!$T$4)),1,0)</f>
        <v>1</v>
      </c>
      <c r="W1979" s="21" t="n">
        <f aca="false">IF(V1979=1,T1979+ROW()/10000000,0)</f>
        <v>3.6001979</v>
      </c>
    </row>
    <row r="1980" customFormat="false" ht="15" hidden="false" customHeight="false" outlineLevel="0" collapsed="false">
      <c r="A1980" s="0" t="n">
        <v>311534</v>
      </c>
      <c r="B1980" s="0" t="s">
        <v>5422</v>
      </c>
      <c r="C1980" s="0" t="n">
        <v>1</v>
      </c>
      <c r="D1980" s="0" t="s">
        <v>3667</v>
      </c>
      <c r="E1980" s="0" t="s">
        <v>5423</v>
      </c>
      <c r="F1980" s="0" t="s">
        <v>5403</v>
      </c>
      <c r="G1980" s="0" t="s">
        <v>5402</v>
      </c>
      <c r="H1980" s="0" t="s">
        <v>2868</v>
      </c>
      <c r="I1980" s="0" t="s">
        <v>2123</v>
      </c>
      <c r="J1980" s="0" t="s">
        <v>47</v>
      </c>
      <c r="K1980" s="0" t="s">
        <v>47</v>
      </c>
      <c r="L1980" s="0" t="s">
        <v>47</v>
      </c>
      <c r="M1980" s="0" t="s">
        <v>47</v>
      </c>
      <c r="N1980" s="0" t="n">
        <v>1</v>
      </c>
      <c r="O1980" s="0" t="n">
        <v>14</v>
      </c>
      <c r="P1980" s="0" t="n">
        <v>300</v>
      </c>
      <c r="Q1980" s="0" t="n">
        <v>3.3</v>
      </c>
      <c r="R1980" s="0" t="str">
        <f aca="false">INDEX(Lookup!$B$4:$B$18,MATCH(C1980,Lookup!$A$4:$A$18,0))</f>
        <v>India</v>
      </c>
      <c r="S1980" s="20" t="n">
        <f aca="false">INDEX(Lookup!$D$4:$D$18,MATCH(C1980,Lookup!$A$4:$A$18,0))</f>
        <v>0.012</v>
      </c>
      <c r="T1980" s="21" t="n">
        <f aca="false">ROUND(P1980*S1980,2)</f>
        <v>3.6</v>
      </c>
      <c r="U1980" s="21" t="n">
        <f aca="false">IF(T1980&lt;=10,1,IF(T1980&lt;=20,2,IF(T1980&lt;=30,3,IF(T1980&lt;=40,4,IF(T1980&lt;=50,5,IF(T1980&lt;=100,6,IF(T1980&lt;=250,7,8)))))))</f>
        <v>1</v>
      </c>
      <c r="V1980" s="21" t="n">
        <f aca="false">IF(AND(OR(Dashboard!$T$3="All",R1980=Dashboard!$T$3),OR(Dashboard!$T$4="All",D1980=Dashboard!$T$4)),1,0)</f>
        <v>1</v>
      </c>
      <c r="W1980" s="21" t="n">
        <f aca="false">IF(V1980=1,T1980+ROW()/10000000,0)</f>
        <v>3.600198</v>
      </c>
    </row>
    <row r="1981" customFormat="false" ht="15" hidden="false" customHeight="false" outlineLevel="0" collapsed="false">
      <c r="A1981" s="0" t="n">
        <v>18124345</v>
      </c>
      <c r="B1981" s="0" t="s">
        <v>2973</v>
      </c>
      <c r="C1981" s="0" t="n">
        <v>1</v>
      </c>
      <c r="D1981" s="0" t="s">
        <v>3667</v>
      </c>
      <c r="E1981" s="0" t="s">
        <v>5410</v>
      </c>
      <c r="F1981" s="0" t="s">
        <v>5403</v>
      </c>
      <c r="G1981" s="0" t="s">
        <v>5402</v>
      </c>
      <c r="H1981" s="0" t="s">
        <v>3345</v>
      </c>
      <c r="I1981" s="0" t="s">
        <v>2123</v>
      </c>
      <c r="J1981" s="0" t="s">
        <v>47</v>
      </c>
      <c r="K1981" s="0" t="s">
        <v>47</v>
      </c>
      <c r="L1981" s="0" t="s">
        <v>47</v>
      </c>
      <c r="M1981" s="0" t="s">
        <v>47</v>
      </c>
      <c r="N1981" s="0" t="n">
        <v>1</v>
      </c>
      <c r="O1981" s="0" t="n">
        <v>4</v>
      </c>
      <c r="P1981" s="0" t="n">
        <v>350</v>
      </c>
      <c r="Q1981" s="0" t="n">
        <v>2.9</v>
      </c>
      <c r="R1981" s="0" t="str">
        <f aca="false">INDEX(Lookup!$B$4:$B$18,MATCH(C1981,Lookup!$A$4:$A$18,0))</f>
        <v>India</v>
      </c>
      <c r="S1981" s="20" t="n">
        <f aca="false">INDEX(Lookup!$D$4:$D$18,MATCH(C1981,Lookup!$A$4:$A$18,0))</f>
        <v>0.012</v>
      </c>
      <c r="T1981" s="21" t="n">
        <f aca="false">ROUND(P1981*S1981,2)</f>
        <v>4.2</v>
      </c>
      <c r="U1981" s="21" t="n">
        <f aca="false">IF(T1981&lt;=10,1,IF(T1981&lt;=20,2,IF(T1981&lt;=30,3,IF(T1981&lt;=40,4,IF(T1981&lt;=50,5,IF(T1981&lt;=100,6,IF(T1981&lt;=250,7,8)))))))</f>
        <v>1</v>
      </c>
      <c r="V1981" s="21" t="n">
        <f aca="false">IF(AND(OR(Dashboard!$T$3="All",R1981=Dashboard!$T$3),OR(Dashboard!$T$4="All",D1981=Dashboard!$T$4)),1,0)</f>
        <v>1</v>
      </c>
      <c r="W1981" s="21" t="n">
        <f aca="false">IF(V1981=1,T1981+ROW()/10000000,0)</f>
        <v>4.2001981</v>
      </c>
    </row>
    <row r="1982" customFormat="false" ht="15" hidden="false" customHeight="false" outlineLevel="0" collapsed="false">
      <c r="A1982" s="0" t="n">
        <v>5190</v>
      </c>
      <c r="B1982" s="0" t="s">
        <v>5424</v>
      </c>
      <c r="C1982" s="0" t="n">
        <v>1</v>
      </c>
      <c r="D1982" s="0" t="s">
        <v>3667</v>
      </c>
      <c r="E1982" s="0" t="s">
        <v>5425</v>
      </c>
      <c r="F1982" s="0" t="s">
        <v>5403</v>
      </c>
      <c r="G1982" s="0" t="s">
        <v>5402</v>
      </c>
      <c r="H1982" s="0" t="s">
        <v>2122</v>
      </c>
      <c r="I1982" s="0" t="s">
        <v>2123</v>
      </c>
      <c r="J1982" s="0" t="s">
        <v>47</v>
      </c>
      <c r="K1982" s="0" t="s">
        <v>47</v>
      </c>
      <c r="L1982" s="0" t="s">
        <v>47</v>
      </c>
      <c r="M1982" s="0" t="s">
        <v>47</v>
      </c>
      <c r="N1982" s="0" t="n">
        <v>2</v>
      </c>
      <c r="O1982" s="0" t="n">
        <v>48</v>
      </c>
      <c r="P1982" s="0" t="n">
        <v>500</v>
      </c>
      <c r="Q1982" s="0" t="n">
        <v>3.2</v>
      </c>
      <c r="R1982" s="0" t="str">
        <f aca="false">INDEX(Lookup!$B$4:$B$18,MATCH(C1982,Lookup!$A$4:$A$18,0))</f>
        <v>India</v>
      </c>
      <c r="S1982" s="20" t="n">
        <f aca="false">INDEX(Lookup!$D$4:$D$18,MATCH(C1982,Lookup!$A$4:$A$18,0))</f>
        <v>0.012</v>
      </c>
      <c r="T1982" s="21" t="n">
        <f aca="false">ROUND(P1982*S1982,2)</f>
        <v>6</v>
      </c>
      <c r="U1982" s="21" t="n">
        <f aca="false">IF(T1982&lt;=10,1,IF(T1982&lt;=20,2,IF(T1982&lt;=30,3,IF(T1982&lt;=40,4,IF(T1982&lt;=50,5,IF(T1982&lt;=100,6,IF(T1982&lt;=250,7,8)))))))</f>
        <v>1</v>
      </c>
      <c r="V1982" s="21" t="n">
        <f aca="false">IF(AND(OR(Dashboard!$T$3="All",R1982=Dashboard!$T$3),OR(Dashboard!$T$4="All",D1982=Dashboard!$T$4)),1,0)</f>
        <v>1</v>
      </c>
      <c r="W1982" s="21" t="n">
        <f aca="false">IF(V1982=1,T1982+ROW()/10000000,0)</f>
        <v>6.0001982</v>
      </c>
    </row>
    <row r="1983" customFormat="false" ht="15" hidden="false" customHeight="false" outlineLevel="0" collapsed="false">
      <c r="A1983" s="0" t="n">
        <v>310235</v>
      </c>
      <c r="B1983" s="0" t="s">
        <v>5426</v>
      </c>
      <c r="C1983" s="0" t="n">
        <v>1</v>
      </c>
      <c r="D1983" s="0" t="s">
        <v>3667</v>
      </c>
      <c r="E1983" s="0" t="s">
        <v>5402</v>
      </c>
      <c r="F1983" s="0" t="s">
        <v>5403</v>
      </c>
      <c r="G1983" s="0" t="s">
        <v>5402</v>
      </c>
      <c r="H1983" s="0" t="s">
        <v>2279</v>
      </c>
      <c r="I1983" s="0" t="s">
        <v>2123</v>
      </c>
      <c r="J1983" s="0" t="s">
        <v>47</v>
      </c>
      <c r="K1983" s="0" t="s">
        <v>46</v>
      </c>
      <c r="L1983" s="0" t="s">
        <v>47</v>
      </c>
      <c r="M1983" s="0" t="s">
        <v>47</v>
      </c>
      <c r="N1983" s="0" t="n">
        <v>2</v>
      </c>
      <c r="O1983" s="0" t="n">
        <v>9</v>
      </c>
      <c r="P1983" s="0" t="n">
        <v>700</v>
      </c>
      <c r="Q1983" s="0" t="n">
        <v>3.1</v>
      </c>
      <c r="R1983" s="0" t="str">
        <f aca="false">INDEX(Lookup!$B$4:$B$18,MATCH(C1983,Lookup!$A$4:$A$18,0))</f>
        <v>India</v>
      </c>
      <c r="S1983" s="20" t="n">
        <f aca="false">INDEX(Lookup!$D$4:$D$18,MATCH(C1983,Lookup!$A$4:$A$18,0))</f>
        <v>0.012</v>
      </c>
      <c r="T1983" s="21" t="n">
        <f aca="false">ROUND(P1983*S1983,2)</f>
        <v>8.4</v>
      </c>
      <c r="U1983" s="21" t="n">
        <f aca="false">IF(T1983&lt;=10,1,IF(T1983&lt;=20,2,IF(T1983&lt;=30,3,IF(T1983&lt;=40,4,IF(T1983&lt;=50,5,IF(T1983&lt;=100,6,IF(T1983&lt;=250,7,8)))))))</f>
        <v>1</v>
      </c>
      <c r="V1983" s="21" t="n">
        <f aca="false">IF(AND(OR(Dashboard!$T$3="All",R1983=Dashboard!$T$3),OR(Dashboard!$T$4="All",D1983=Dashboard!$T$4)),1,0)</f>
        <v>1</v>
      </c>
      <c r="W1983" s="21" t="n">
        <f aca="false">IF(V1983=1,T1983+ROW()/10000000,0)</f>
        <v>8.4001983</v>
      </c>
    </row>
    <row r="1984" customFormat="false" ht="15" hidden="false" customHeight="false" outlineLevel="0" collapsed="false">
      <c r="A1984" s="0" t="n">
        <v>18251519</v>
      </c>
      <c r="B1984" s="0" t="s">
        <v>5427</v>
      </c>
      <c r="C1984" s="0" t="n">
        <v>1</v>
      </c>
      <c r="D1984" s="0" t="s">
        <v>3667</v>
      </c>
      <c r="E1984" s="0" t="s">
        <v>5428</v>
      </c>
      <c r="F1984" s="0" t="s">
        <v>5403</v>
      </c>
      <c r="G1984" s="0" t="s">
        <v>5402</v>
      </c>
      <c r="H1984" s="0" t="s">
        <v>3129</v>
      </c>
      <c r="I1984" s="0" t="s">
        <v>2123</v>
      </c>
      <c r="J1984" s="0" t="s">
        <v>47</v>
      </c>
      <c r="K1984" s="0" t="s">
        <v>47</v>
      </c>
      <c r="L1984" s="0" t="s">
        <v>47</v>
      </c>
      <c r="M1984" s="0" t="s">
        <v>47</v>
      </c>
      <c r="N1984" s="0" t="n">
        <v>2</v>
      </c>
      <c r="O1984" s="0" t="n">
        <v>5</v>
      </c>
      <c r="P1984" s="0" t="n">
        <v>600</v>
      </c>
      <c r="Q1984" s="0" t="n">
        <v>2.9</v>
      </c>
      <c r="R1984" s="0" t="str">
        <f aca="false">INDEX(Lookup!$B$4:$B$18,MATCH(C1984,Lookup!$A$4:$A$18,0))</f>
        <v>India</v>
      </c>
      <c r="S1984" s="20" t="n">
        <f aca="false">INDEX(Lookup!$D$4:$D$18,MATCH(C1984,Lookup!$A$4:$A$18,0))</f>
        <v>0.012</v>
      </c>
      <c r="T1984" s="21" t="n">
        <f aca="false">ROUND(P1984*S1984,2)</f>
        <v>7.2</v>
      </c>
      <c r="U1984" s="21" t="n">
        <f aca="false">IF(T1984&lt;=10,1,IF(T1984&lt;=20,2,IF(T1984&lt;=30,3,IF(T1984&lt;=40,4,IF(T1984&lt;=50,5,IF(T1984&lt;=100,6,IF(T1984&lt;=250,7,8)))))))</f>
        <v>1</v>
      </c>
      <c r="V1984" s="21" t="n">
        <f aca="false">IF(AND(OR(Dashboard!$T$3="All",R1984=Dashboard!$T$3),OR(Dashboard!$T$4="All",D1984=Dashboard!$T$4)),1,0)</f>
        <v>1</v>
      </c>
      <c r="W1984" s="21" t="n">
        <f aca="false">IF(V1984=1,T1984+ROW()/10000000,0)</f>
        <v>7.2001984</v>
      </c>
    </row>
    <row r="1985" customFormat="false" ht="15" hidden="false" customHeight="false" outlineLevel="0" collapsed="false">
      <c r="A1985" s="0" t="n">
        <v>6764</v>
      </c>
      <c r="B1985" s="0" t="s">
        <v>5429</v>
      </c>
      <c r="C1985" s="0" t="n">
        <v>1</v>
      </c>
      <c r="D1985" s="0" t="s">
        <v>3667</v>
      </c>
      <c r="E1985" s="0" t="s">
        <v>5430</v>
      </c>
      <c r="F1985" s="0" t="s">
        <v>5403</v>
      </c>
      <c r="G1985" s="0" t="s">
        <v>5402</v>
      </c>
      <c r="H1985" s="0" t="s">
        <v>2288</v>
      </c>
      <c r="I1985" s="0" t="s">
        <v>2123</v>
      </c>
      <c r="J1985" s="0" t="s">
        <v>47</v>
      </c>
      <c r="K1985" s="0" t="s">
        <v>47</v>
      </c>
      <c r="L1985" s="0" t="s">
        <v>47</v>
      </c>
      <c r="M1985" s="0" t="s">
        <v>47</v>
      </c>
      <c r="N1985" s="0" t="n">
        <v>2</v>
      </c>
      <c r="O1985" s="0" t="n">
        <v>33</v>
      </c>
      <c r="P1985" s="0" t="n">
        <v>500</v>
      </c>
      <c r="Q1985" s="0" t="n">
        <v>3</v>
      </c>
      <c r="R1985" s="0" t="str">
        <f aca="false">INDEX(Lookup!$B$4:$B$18,MATCH(C1985,Lookup!$A$4:$A$18,0))</f>
        <v>India</v>
      </c>
      <c r="S1985" s="20" t="n">
        <f aca="false">INDEX(Lookup!$D$4:$D$18,MATCH(C1985,Lookup!$A$4:$A$18,0))</f>
        <v>0.012</v>
      </c>
      <c r="T1985" s="21" t="n">
        <f aca="false">ROUND(P1985*S1985,2)</f>
        <v>6</v>
      </c>
      <c r="U1985" s="21" t="n">
        <f aca="false">IF(T1985&lt;=10,1,IF(T1985&lt;=20,2,IF(T1985&lt;=30,3,IF(T1985&lt;=40,4,IF(T1985&lt;=50,5,IF(T1985&lt;=100,6,IF(T1985&lt;=250,7,8)))))))</f>
        <v>1</v>
      </c>
      <c r="V1985" s="21" t="n">
        <f aca="false">IF(AND(OR(Dashboard!$T$3="All",R1985=Dashboard!$T$3),OR(Dashboard!$T$4="All",D1985=Dashboard!$T$4)),1,0)</f>
        <v>1</v>
      </c>
      <c r="W1985" s="21" t="n">
        <f aca="false">IF(V1985=1,T1985+ROW()/10000000,0)</f>
        <v>6.0001985</v>
      </c>
    </row>
    <row r="1986" customFormat="false" ht="15" hidden="false" customHeight="false" outlineLevel="0" collapsed="false">
      <c r="A1986" s="0" t="n">
        <v>18345767</v>
      </c>
      <c r="B1986" s="0" t="s">
        <v>5431</v>
      </c>
      <c r="C1986" s="0" t="n">
        <v>1</v>
      </c>
      <c r="D1986" s="0" t="s">
        <v>3667</v>
      </c>
      <c r="E1986" s="0" t="s">
        <v>5432</v>
      </c>
      <c r="F1986" s="0" t="s">
        <v>5403</v>
      </c>
      <c r="G1986" s="0" t="s">
        <v>5402</v>
      </c>
      <c r="H1986" s="0" t="s">
        <v>69</v>
      </c>
      <c r="I1986" s="0" t="s">
        <v>2123</v>
      </c>
      <c r="J1986" s="0" t="s">
        <v>47</v>
      </c>
      <c r="K1986" s="0" t="s">
        <v>47</v>
      </c>
      <c r="L1986" s="0" t="s">
        <v>47</v>
      </c>
      <c r="M1986" s="0" t="s">
        <v>47</v>
      </c>
      <c r="N1986" s="0" t="n">
        <v>1</v>
      </c>
      <c r="O1986" s="0" t="n">
        <v>4</v>
      </c>
      <c r="P1986" s="0" t="n">
        <v>200</v>
      </c>
      <c r="Q1986" s="0" t="n">
        <v>3</v>
      </c>
      <c r="R1986" s="0" t="str">
        <f aca="false">INDEX(Lookup!$B$4:$B$18,MATCH(C1986,Lookup!$A$4:$A$18,0))</f>
        <v>India</v>
      </c>
      <c r="S1986" s="20" t="n">
        <f aca="false">INDEX(Lookup!$D$4:$D$18,MATCH(C1986,Lookup!$A$4:$A$18,0))</f>
        <v>0.012</v>
      </c>
      <c r="T1986" s="21" t="n">
        <f aca="false">ROUND(P1986*S1986,2)</f>
        <v>2.4</v>
      </c>
      <c r="U1986" s="21" t="n">
        <f aca="false">IF(T1986&lt;=10,1,IF(T1986&lt;=20,2,IF(T1986&lt;=30,3,IF(T1986&lt;=40,4,IF(T1986&lt;=50,5,IF(T1986&lt;=100,6,IF(T1986&lt;=250,7,8)))))))</f>
        <v>1</v>
      </c>
      <c r="V1986" s="21" t="n">
        <f aca="false">IF(AND(OR(Dashboard!$T$3="All",R1986=Dashboard!$T$3),OR(Dashboard!$T$4="All",D1986=Dashboard!$T$4)),1,0)</f>
        <v>1</v>
      </c>
      <c r="W1986" s="21" t="n">
        <f aca="false">IF(V1986=1,T1986+ROW()/10000000,0)</f>
        <v>2.4001986</v>
      </c>
    </row>
    <row r="1987" customFormat="false" ht="15" hidden="false" customHeight="false" outlineLevel="0" collapsed="false">
      <c r="A1987" s="0" t="n">
        <v>313401</v>
      </c>
      <c r="B1987" s="0" t="s">
        <v>5433</v>
      </c>
      <c r="C1987" s="0" t="n">
        <v>1</v>
      </c>
      <c r="D1987" s="0" t="s">
        <v>3667</v>
      </c>
      <c r="E1987" s="0" t="s">
        <v>5434</v>
      </c>
      <c r="F1987" s="0" t="s">
        <v>5403</v>
      </c>
      <c r="G1987" s="0" t="s">
        <v>5402</v>
      </c>
      <c r="H1987" s="0" t="s">
        <v>2288</v>
      </c>
      <c r="I1987" s="0" t="s">
        <v>2123</v>
      </c>
      <c r="J1987" s="0" t="s">
        <v>47</v>
      </c>
      <c r="K1987" s="0" t="s">
        <v>46</v>
      </c>
      <c r="L1987" s="0" t="s">
        <v>47</v>
      </c>
      <c r="M1987" s="0" t="s">
        <v>47</v>
      </c>
      <c r="N1987" s="0" t="n">
        <v>2</v>
      </c>
      <c r="O1987" s="0" t="n">
        <v>37</v>
      </c>
      <c r="P1987" s="0" t="n">
        <v>650</v>
      </c>
      <c r="Q1987" s="0" t="n">
        <v>3.1</v>
      </c>
      <c r="R1987" s="0" t="str">
        <f aca="false">INDEX(Lookup!$B$4:$B$18,MATCH(C1987,Lookup!$A$4:$A$18,0))</f>
        <v>India</v>
      </c>
      <c r="S1987" s="20" t="n">
        <f aca="false">INDEX(Lookup!$D$4:$D$18,MATCH(C1987,Lookup!$A$4:$A$18,0))</f>
        <v>0.012</v>
      </c>
      <c r="T1987" s="21" t="n">
        <f aca="false">ROUND(P1987*S1987,2)</f>
        <v>7.8</v>
      </c>
      <c r="U1987" s="21" t="n">
        <f aca="false">IF(T1987&lt;=10,1,IF(T1987&lt;=20,2,IF(T1987&lt;=30,3,IF(T1987&lt;=40,4,IF(T1987&lt;=50,5,IF(T1987&lt;=100,6,IF(T1987&lt;=250,7,8)))))))</f>
        <v>1</v>
      </c>
      <c r="V1987" s="21" t="n">
        <f aca="false">IF(AND(OR(Dashboard!$T$3="All",R1987=Dashboard!$T$3),OR(Dashboard!$T$4="All",D1987=Dashboard!$T$4)),1,0)</f>
        <v>1</v>
      </c>
      <c r="W1987" s="21" t="n">
        <f aca="false">IF(V1987=1,T1987+ROW()/10000000,0)</f>
        <v>7.8001987</v>
      </c>
    </row>
    <row r="1988" customFormat="false" ht="15" hidden="false" customHeight="false" outlineLevel="0" collapsed="false">
      <c r="A1988" s="0" t="n">
        <v>307398</v>
      </c>
      <c r="B1988" s="0" t="s">
        <v>5435</v>
      </c>
      <c r="C1988" s="0" t="n">
        <v>1</v>
      </c>
      <c r="D1988" s="0" t="s">
        <v>3667</v>
      </c>
      <c r="E1988" s="0" t="s">
        <v>5436</v>
      </c>
      <c r="F1988" s="0" t="s">
        <v>5403</v>
      </c>
      <c r="G1988" s="0" t="s">
        <v>5402</v>
      </c>
      <c r="H1988" s="0" t="s">
        <v>69</v>
      </c>
      <c r="I1988" s="0" t="s">
        <v>2123</v>
      </c>
      <c r="J1988" s="0" t="s">
        <v>47</v>
      </c>
      <c r="K1988" s="0" t="s">
        <v>46</v>
      </c>
      <c r="L1988" s="0" t="s">
        <v>47</v>
      </c>
      <c r="M1988" s="0" t="s">
        <v>47</v>
      </c>
      <c r="N1988" s="0" t="n">
        <v>2</v>
      </c>
      <c r="O1988" s="0" t="n">
        <v>17</v>
      </c>
      <c r="P1988" s="0" t="n">
        <v>600</v>
      </c>
      <c r="Q1988" s="0" t="n">
        <v>2.6</v>
      </c>
      <c r="R1988" s="0" t="str">
        <f aca="false">INDEX(Lookup!$B$4:$B$18,MATCH(C1988,Lookup!$A$4:$A$18,0))</f>
        <v>India</v>
      </c>
      <c r="S1988" s="20" t="n">
        <f aca="false">INDEX(Lookup!$D$4:$D$18,MATCH(C1988,Lookup!$A$4:$A$18,0))</f>
        <v>0.012</v>
      </c>
      <c r="T1988" s="21" t="n">
        <f aca="false">ROUND(P1988*S1988,2)</f>
        <v>7.2</v>
      </c>
      <c r="U1988" s="21" t="n">
        <f aca="false">IF(T1988&lt;=10,1,IF(T1988&lt;=20,2,IF(T1988&lt;=30,3,IF(T1988&lt;=40,4,IF(T1988&lt;=50,5,IF(T1988&lt;=100,6,IF(T1988&lt;=250,7,8)))))))</f>
        <v>1</v>
      </c>
      <c r="V1988" s="21" t="n">
        <f aca="false">IF(AND(OR(Dashboard!$T$3="All",R1988=Dashboard!$T$3),OR(Dashboard!$T$4="All",D1988=Dashboard!$T$4)),1,0)</f>
        <v>1</v>
      </c>
      <c r="W1988" s="21" t="n">
        <f aca="false">IF(V1988=1,T1988+ROW()/10000000,0)</f>
        <v>7.2001988</v>
      </c>
    </row>
    <row r="1989" customFormat="false" ht="15" hidden="false" customHeight="false" outlineLevel="0" collapsed="false">
      <c r="A1989" s="0" t="n">
        <v>309763</v>
      </c>
      <c r="B1989" s="0" t="s">
        <v>5437</v>
      </c>
      <c r="C1989" s="0" t="n">
        <v>1</v>
      </c>
      <c r="D1989" s="0" t="s">
        <v>3667</v>
      </c>
      <c r="E1989" s="0" t="s">
        <v>5438</v>
      </c>
      <c r="F1989" s="0" t="s">
        <v>5403</v>
      </c>
      <c r="G1989" s="0" t="s">
        <v>5402</v>
      </c>
      <c r="H1989" s="0" t="s">
        <v>2288</v>
      </c>
      <c r="I1989" s="0" t="s">
        <v>2123</v>
      </c>
      <c r="J1989" s="0" t="s">
        <v>46</v>
      </c>
      <c r="K1989" s="0" t="s">
        <v>47</v>
      </c>
      <c r="L1989" s="0" t="s">
        <v>47</v>
      </c>
      <c r="M1989" s="0" t="s">
        <v>47</v>
      </c>
      <c r="N1989" s="0" t="n">
        <v>2</v>
      </c>
      <c r="O1989" s="0" t="n">
        <v>8</v>
      </c>
      <c r="P1989" s="0" t="n">
        <v>750</v>
      </c>
      <c r="Q1989" s="0" t="n">
        <v>2.9</v>
      </c>
      <c r="R1989" s="0" t="str">
        <f aca="false">INDEX(Lookup!$B$4:$B$18,MATCH(C1989,Lookup!$A$4:$A$18,0))</f>
        <v>India</v>
      </c>
      <c r="S1989" s="20" t="n">
        <f aca="false">INDEX(Lookup!$D$4:$D$18,MATCH(C1989,Lookup!$A$4:$A$18,0))</f>
        <v>0.012</v>
      </c>
      <c r="T1989" s="21" t="n">
        <f aca="false">ROUND(P1989*S1989,2)</f>
        <v>9</v>
      </c>
      <c r="U1989" s="21" t="n">
        <f aca="false">IF(T1989&lt;=10,1,IF(T1989&lt;=20,2,IF(T1989&lt;=30,3,IF(T1989&lt;=40,4,IF(T1989&lt;=50,5,IF(T1989&lt;=100,6,IF(T1989&lt;=250,7,8)))))))</f>
        <v>1</v>
      </c>
      <c r="V1989" s="21" t="n">
        <f aca="false">IF(AND(OR(Dashboard!$T$3="All",R1989=Dashboard!$T$3),OR(Dashboard!$T$4="All",D1989=Dashboard!$T$4)),1,0)</f>
        <v>1</v>
      </c>
      <c r="W1989" s="21" t="n">
        <f aca="false">IF(V1989=1,T1989+ROW()/10000000,0)</f>
        <v>9.0001989</v>
      </c>
    </row>
    <row r="1990" customFormat="false" ht="15" hidden="false" customHeight="false" outlineLevel="0" collapsed="false">
      <c r="A1990" s="0" t="n">
        <v>18439540</v>
      </c>
      <c r="B1990" s="0" t="s">
        <v>5439</v>
      </c>
      <c r="C1990" s="0" t="n">
        <v>1</v>
      </c>
      <c r="D1990" s="0" t="s">
        <v>3667</v>
      </c>
      <c r="E1990" s="0" t="s">
        <v>5440</v>
      </c>
      <c r="F1990" s="0" t="s">
        <v>5403</v>
      </c>
      <c r="G1990" s="0" t="s">
        <v>5402</v>
      </c>
      <c r="H1990" s="0" t="s">
        <v>2288</v>
      </c>
      <c r="I1990" s="0" t="s">
        <v>2123</v>
      </c>
      <c r="J1990" s="0" t="s">
        <v>47</v>
      </c>
      <c r="K1990" s="0" t="s">
        <v>46</v>
      </c>
      <c r="L1990" s="0" t="s">
        <v>46</v>
      </c>
      <c r="M1990" s="0" t="s">
        <v>47</v>
      </c>
      <c r="N1990" s="0" t="n">
        <v>2</v>
      </c>
      <c r="O1990" s="0" t="n">
        <v>5</v>
      </c>
      <c r="P1990" s="0" t="n">
        <v>500</v>
      </c>
      <c r="Q1990" s="0" t="n">
        <v>2.8</v>
      </c>
      <c r="R1990" s="0" t="str">
        <f aca="false">INDEX(Lookup!$B$4:$B$18,MATCH(C1990,Lookup!$A$4:$A$18,0))</f>
        <v>India</v>
      </c>
      <c r="S1990" s="20" t="n">
        <f aca="false">INDEX(Lookup!$D$4:$D$18,MATCH(C1990,Lookup!$A$4:$A$18,0))</f>
        <v>0.012</v>
      </c>
      <c r="T1990" s="21" t="n">
        <f aca="false">ROUND(P1990*S1990,2)</f>
        <v>6</v>
      </c>
      <c r="U1990" s="21" t="n">
        <f aca="false">IF(T1990&lt;=10,1,IF(T1990&lt;=20,2,IF(T1990&lt;=30,3,IF(T1990&lt;=40,4,IF(T1990&lt;=50,5,IF(T1990&lt;=100,6,IF(T1990&lt;=250,7,8)))))))</f>
        <v>1</v>
      </c>
      <c r="V1990" s="21" t="n">
        <f aca="false">IF(AND(OR(Dashboard!$T$3="All",R1990=Dashboard!$T$3),OR(Dashboard!$T$4="All",D1990=Dashboard!$T$4)),1,0)</f>
        <v>1</v>
      </c>
      <c r="W1990" s="21" t="n">
        <f aca="false">IF(V1990=1,T1990+ROW()/10000000,0)</f>
        <v>6.000199</v>
      </c>
    </row>
    <row r="1991" customFormat="false" ht="15" hidden="false" customHeight="false" outlineLevel="0" collapsed="false">
      <c r="A1991" s="0" t="n">
        <v>5011</v>
      </c>
      <c r="B1991" s="0" t="s">
        <v>5282</v>
      </c>
      <c r="C1991" s="0" t="n">
        <v>1</v>
      </c>
      <c r="D1991" s="0" t="s">
        <v>3667</v>
      </c>
      <c r="E1991" s="0" t="s">
        <v>5414</v>
      </c>
      <c r="F1991" s="0" t="s">
        <v>5403</v>
      </c>
      <c r="G1991" s="0" t="s">
        <v>5402</v>
      </c>
      <c r="H1991" s="0" t="s">
        <v>402</v>
      </c>
      <c r="I1991" s="0" t="s">
        <v>2123</v>
      </c>
      <c r="J1991" s="0" t="s">
        <v>47</v>
      </c>
      <c r="K1991" s="0" t="s">
        <v>47</v>
      </c>
      <c r="L1991" s="0" t="s">
        <v>47</v>
      </c>
      <c r="M1991" s="0" t="s">
        <v>47</v>
      </c>
      <c r="N1991" s="0" t="n">
        <v>1</v>
      </c>
      <c r="O1991" s="0" t="n">
        <v>6</v>
      </c>
      <c r="P1991" s="0" t="n">
        <v>150</v>
      </c>
      <c r="Q1991" s="0" t="n">
        <v>3</v>
      </c>
      <c r="R1991" s="0" t="str">
        <f aca="false">INDEX(Lookup!$B$4:$B$18,MATCH(C1991,Lookup!$A$4:$A$18,0))</f>
        <v>India</v>
      </c>
      <c r="S1991" s="20" t="n">
        <f aca="false">INDEX(Lookup!$D$4:$D$18,MATCH(C1991,Lookup!$A$4:$A$18,0))</f>
        <v>0.012</v>
      </c>
      <c r="T1991" s="21" t="n">
        <f aca="false">ROUND(P1991*S1991,2)</f>
        <v>1.8</v>
      </c>
      <c r="U1991" s="21" t="n">
        <f aca="false">IF(T1991&lt;=10,1,IF(T1991&lt;=20,2,IF(T1991&lt;=30,3,IF(T1991&lt;=40,4,IF(T1991&lt;=50,5,IF(T1991&lt;=100,6,IF(T1991&lt;=250,7,8)))))))</f>
        <v>1</v>
      </c>
      <c r="V1991" s="21" t="n">
        <f aca="false">IF(AND(OR(Dashboard!$T$3="All",R1991=Dashboard!$T$3),OR(Dashboard!$T$4="All",D1991=Dashboard!$T$4)),1,0)</f>
        <v>1</v>
      </c>
      <c r="W1991" s="21" t="n">
        <f aca="false">IF(V1991=1,T1991+ROW()/10000000,0)</f>
        <v>1.8001991</v>
      </c>
    </row>
    <row r="1992" customFormat="false" ht="15" hidden="false" customHeight="false" outlineLevel="0" collapsed="false">
      <c r="A1992" s="0" t="n">
        <v>18265720</v>
      </c>
      <c r="B1992" s="0" t="s">
        <v>5441</v>
      </c>
      <c r="C1992" s="0" t="n">
        <v>1</v>
      </c>
      <c r="D1992" s="0" t="s">
        <v>3667</v>
      </c>
      <c r="E1992" s="0" t="s">
        <v>5442</v>
      </c>
      <c r="F1992" s="0" t="s">
        <v>5403</v>
      </c>
      <c r="G1992" s="0" t="s">
        <v>5402</v>
      </c>
      <c r="H1992" s="0" t="s">
        <v>69</v>
      </c>
      <c r="I1992" s="0" t="s">
        <v>2123</v>
      </c>
      <c r="J1992" s="0" t="s">
        <v>47</v>
      </c>
      <c r="K1992" s="0" t="s">
        <v>47</v>
      </c>
      <c r="L1992" s="0" t="s">
        <v>47</v>
      </c>
      <c r="M1992" s="0" t="s">
        <v>47</v>
      </c>
      <c r="N1992" s="0" t="n">
        <v>2</v>
      </c>
      <c r="O1992" s="0" t="n">
        <v>47</v>
      </c>
      <c r="P1992" s="0" t="n">
        <v>500</v>
      </c>
      <c r="Q1992" s="0" t="n">
        <v>3.6</v>
      </c>
      <c r="R1992" s="0" t="str">
        <f aca="false">INDEX(Lookup!$B$4:$B$18,MATCH(C1992,Lookup!$A$4:$A$18,0))</f>
        <v>India</v>
      </c>
      <c r="S1992" s="20" t="n">
        <f aca="false">INDEX(Lookup!$D$4:$D$18,MATCH(C1992,Lookup!$A$4:$A$18,0))</f>
        <v>0.012</v>
      </c>
      <c r="T1992" s="21" t="n">
        <f aca="false">ROUND(P1992*S1992,2)</f>
        <v>6</v>
      </c>
      <c r="U1992" s="21" t="n">
        <f aca="false">IF(T1992&lt;=10,1,IF(T1992&lt;=20,2,IF(T1992&lt;=30,3,IF(T1992&lt;=40,4,IF(T1992&lt;=50,5,IF(T1992&lt;=100,6,IF(T1992&lt;=250,7,8)))))))</f>
        <v>1</v>
      </c>
      <c r="V1992" s="21" t="n">
        <f aca="false">IF(AND(OR(Dashboard!$T$3="All",R1992=Dashboard!$T$3),OR(Dashboard!$T$4="All",D1992=Dashboard!$T$4)),1,0)</f>
        <v>1</v>
      </c>
      <c r="W1992" s="21" t="n">
        <f aca="false">IF(V1992=1,T1992+ROW()/10000000,0)</f>
        <v>6.0001992</v>
      </c>
    </row>
    <row r="1993" customFormat="false" ht="15" hidden="false" customHeight="false" outlineLevel="0" collapsed="false">
      <c r="A1993" s="0" t="n">
        <v>18444356</v>
      </c>
      <c r="B1993" s="0" t="s">
        <v>5443</v>
      </c>
      <c r="C1993" s="0" t="n">
        <v>1</v>
      </c>
      <c r="D1993" s="0" t="s">
        <v>3667</v>
      </c>
      <c r="E1993" s="0" t="s">
        <v>5402</v>
      </c>
      <c r="F1993" s="0" t="s">
        <v>5403</v>
      </c>
      <c r="G1993" s="0" t="s">
        <v>5402</v>
      </c>
      <c r="H1993" s="0" t="s">
        <v>3950</v>
      </c>
      <c r="I1993" s="0" t="s">
        <v>2123</v>
      </c>
      <c r="J1993" s="0" t="s">
        <v>47</v>
      </c>
      <c r="K1993" s="0" t="s">
        <v>47</v>
      </c>
      <c r="L1993" s="0" t="s">
        <v>47</v>
      </c>
      <c r="M1993" s="0" t="s">
        <v>47</v>
      </c>
      <c r="N1993" s="0" t="n">
        <v>1</v>
      </c>
      <c r="O1993" s="0" t="n">
        <v>46</v>
      </c>
      <c r="P1993" s="0" t="n">
        <v>400</v>
      </c>
      <c r="Q1993" s="0" t="n">
        <v>3.8</v>
      </c>
      <c r="R1993" s="0" t="str">
        <f aca="false">INDEX(Lookup!$B$4:$B$18,MATCH(C1993,Lookup!$A$4:$A$18,0))</f>
        <v>India</v>
      </c>
      <c r="S1993" s="20" t="n">
        <f aca="false">INDEX(Lookup!$D$4:$D$18,MATCH(C1993,Lookup!$A$4:$A$18,0))</f>
        <v>0.012</v>
      </c>
      <c r="T1993" s="21" t="n">
        <f aca="false">ROUND(P1993*S1993,2)</f>
        <v>4.8</v>
      </c>
      <c r="U1993" s="21" t="n">
        <f aca="false">IF(T1993&lt;=10,1,IF(T1993&lt;=20,2,IF(T1993&lt;=30,3,IF(T1993&lt;=40,4,IF(T1993&lt;=50,5,IF(T1993&lt;=100,6,IF(T1993&lt;=250,7,8)))))))</f>
        <v>1</v>
      </c>
      <c r="V1993" s="21" t="n">
        <f aca="false">IF(AND(OR(Dashboard!$T$3="All",R1993=Dashboard!$T$3),OR(Dashboard!$T$4="All",D1993=Dashboard!$T$4)),1,0)</f>
        <v>1</v>
      </c>
      <c r="W1993" s="21" t="n">
        <f aca="false">IF(V1993=1,T1993+ROW()/10000000,0)</f>
        <v>4.8001993</v>
      </c>
    </row>
    <row r="1994" customFormat="false" ht="15" hidden="false" customHeight="false" outlineLevel="0" collapsed="false">
      <c r="A1994" s="0" t="n">
        <v>18419894</v>
      </c>
      <c r="B1994" s="0" t="s">
        <v>5444</v>
      </c>
      <c r="C1994" s="0" t="n">
        <v>1</v>
      </c>
      <c r="D1994" s="0" t="s">
        <v>3667</v>
      </c>
      <c r="E1994" s="0" t="s">
        <v>5445</v>
      </c>
      <c r="F1994" s="0" t="s">
        <v>5403</v>
      </c>
      <c r="G1994" s="0" t="s">
        <v>5402</v>
      </c>
      <c r="H1994" s="0" t="s">
        <v>2128</v>
      </c>
      <c r="I1994" s="0" t="s">
        <v>2123</v>
      </c>
      <c r="J1994" s="0" t="s">
        <v>47</v>
      </c>
      <c r="K1994" s="0" t="s">
        <v>46</v>
      </c>
      <c r="L1994" s="0" t="s">
        <v>47</v>
      </c>
      <c r="M1994" s="0" t="s">
        <v>47</v>
      </c>
      <c r="N1994" s="0" t="n">
        <v>1</v>
      </c>
      <c r="O1994" s="0" t="n">
        <v>37</v>
      </c>
      <c r="P1994" s="0" t="n">
        <v>350</v>
      </c>
      <c r="Q1994" s="0" t="n">
        <v>3.9</v>
      </c>
      <c r="R1994" s="0" t="str">
        <f aca="false">INDEX(Lookup!$B$4:$B$18,MATCH(C1994,Lookup!$A$4:$A$18,0))</f>
        <v>India</v>
      </c>
      <c r="S1994" s="20" t="n">
        <f aca="false">INDEX(Lookup!$D$4:$D$18,MATCH(C1994,Lookup!$A$4:$A$18,0))</f>
        <v>0.012</v>
      </c>
      <c r="T1994" s="21" t="n">
        <f aca="false">ROUND(P1994*S1994,2)</f>
        <v>4.2</v>
      </c>
      <c r="U1994" s="21" t="n">
        <f aca="false">IF(T1994&lt;=10,1,IF(T1994&lt;=20,2,IF(T1994&lt;=30,3,IF(T1994&lt;=40,4,IF(T1994&lt;=50,5,IF(T1994&lt;=100,6,IF(T1994&lt;=250,7,8)))))))</f>
        <v>1</v>
      </c>
      <c r="V1994" s="21" t="n">
        <f aca="false">IF(AND(OR(Dashboard!$T$3="All",R1994=Dashboard!$T$3),OR(Dashboard!$T$4="All",D1994=Dashboard!$T$4)),1,0)</f>
        <v>1</v>
      </c>
      <c r="W1994" s="21" t="n">
        <f aca="false">IF(V1994=1,T1994+ROW()/10000000,0)</f>
        <v>4.2001994</v>
      </c>
    </row>
    <row r="1995" customFormat="false" ht="15" hidden="false" customHeight="false" outlineLevel="0" collapsed="false">
      <c r="A1995" s="0" t="n">
        <v>18254541</v>
      </c>
      <c r="B1995" s="0" t="s">
        <v>5446</v>
      </c>
      <c r="C1995" s="0" t="n">
        <v>1</v>
      </c>
      <c r="D1995" s="0" t="s">
        <v>3667</v>
      </c>
      <c r="E1995" s="0" t="s">
        <v>5447</v>
      </c>
      <c r="F1995" s="0" t="s">
        <v>5403</v>
      </c>
      <c r="G1995" s="0" t="s">
        <v>5402</v>
      </c>
      <c r="H1995" s="0" t="s">
        <v>5356</v>
      </c>
      <c r="I1995" s="0" t="s">
        <v>2123</v>
      </c>
      <c r="J1995" s="0" t="s">
        <v>47</v>
      </c>
      <c r="K1995" s="0" t="s">
        <v>46</v>
      </c>
      <c r="L1995" s="0" t="s">
        <v>47</v>
      </c>
      <c r="M1995" s="0" t="s">
        <v>47</v>
      </c>
      <c r="N1995" s="0" t="n">
        <v>2</v>
      </c>
      <c r="O1995" s="0" t="n">
        <v>46</v>
      </c>
      <c r="P1995" s="0" t="n">
        <v>800</v>
      </c>
      <c r="Q1995" s="0" t="n">
        <v>3.5</v>
      </c>
      <c r="R1995" s="0" t="str">
        <f aca="false">INDEX(Lookup!$B$4:$B$18,MATCH(C1995,Lookup!$A$4:$A$18,0))</f>
        <v>India</v>
      </c>
      <c r="S1995" s="20" t="n">
        <f aca="false">INDEX(Lookup!$D$4:$D$18,MATCH(C1995,Lookup!$A$4:$A$18,0))</f>
        <v>0.012</v>
      </c>
      <c r="T1995" s="21" t="n">
        <f aca="false">ROUND(P1995*S1995,2)</f>
        <v>9.6</v>
      </c>
      <c r="U1995" s="21" t="n">
        <f aca="false">IF(T1995&lt;=10,1,IF(T1995&lt;=20,2,IF(T1995&lt;=30,3,IF(T1995&lt;=40,4,IF(T1995&lt;=50,5,IF(T1995&lt;=100,6,IF(T1995&lt;=250,7,8)))))))</f>
        <v>1</v>
      </c>
      <c r="V1995" s="21" t="n">
        <f aca="false">IF(AND(OR(Dashboard!$T$3="All",R1995=Dashboard!$T$3),OR(Dashboard!$T$4="All",D1995=Dashboard!$T$4)),1,0)</f>
        <v>1</v>
      </c>
      <c r="W1995" s="21" t="n">
        <f aca="false">IF(V1995=1,T1995+ROW()/10000000,0)</f>
        <v>9.6001995</v>
      </c>
    </row>
    <row r="1996" customFormat="false" ht="15" hidden="false" customHeight="false" outlineLevel="0" collapsed="false">
      <c r="A1996" s="0" t="n">
        <v>18393709</v>
      </c>
      <c r="B1996" s="0" t="s">
        <v>4064</v>
      </c>
      <c r="C1996" s="0" t="n">
        <v>1</v>
      </c>
      <c r="D1996" s="0" t="s">
        <v>3667</v>
      </c>
      <c r="E1996" s="0" t="s">
        <v>5448</v>
      </c>
      <c r="F1996" s="0" t="s">
        <v>5403</v>
      </c>
      <c r="G1996" s="0" t="s">
        <v>5402</v>
      </c>
      <c r="H1996" s="0" t="s">
        <v>2128</v>
      </c>
      <c r="I1996" s="0" t="s">
        <v>2123</v>
      </c>
      <c r="J1996" s="0" t="s">
        <v>47</v>
      </c>
      <c r="K1996" s="0" t="s">
        <v>47</v>
      </c>
      <c r="L1996" s="0" t="s">
        <v>47</v>
      </c>
      <c r="M1996" s="0" t="s">
        <v>47</v>
      </c>
      <c r="N1996" s="0" t="n">
        <v>1</v>
      </c>
      <c r="O1996" s="0" t="n">
        <v>0</v>
      </c>
      <c r="P1996" s="0" t="n">
        <v>150</v>
      </c>
      <c r="Q1996" s="0" t="n">
        <v>1</v>
      </c>
      <c r="R1996" s="0" t="str">
        <f aca="false">INDEX(Lookup!$B$4:$B$18,MATCH(C1996,Lookup!$A$4:$A$18,0))</f>
        <v>India</v>
      </c>
      <c r="S1996" s="20" t="n">
        <f aca="false">INDEX(Lookup!$D$4:$D$18,MATCH(C1996,Lookup!$A$4:$A$18,0))</f>
        <v>0.012</v>
      </c>
      <c r="T1996" s="21" t="n">
        <f aca="false">ROUND(P1996*S1996,2)</f>
        <v>1.8</v>
      </c>
      <c r="U1996" s="21" t="n">
        <f aca="false">IF(T1996&lt;=10,1,IF(T1996&lt;=20,2,IF(T1996&lt;=30,3,IF(T1996&lt;=40,4,IF(T1996&lt;=50,5,IF(T1996&lt;=100,6,IF(T1996&lt;=250,7,8)))))))</f>
        <v>1</v>
      </c>
      <c r="V1996" s="21" t="n">
        <f aca="false">IF(AND(OR(Dashboard!$T$3="All",R1996=Dashboard!$T$3),OR(Dashboard!$T$4="All",D1996=Dashboard!$T$4)),1,0)</f>
        <v>1</v>
      </c>
      <c r="W1996" s="21" t="n">
        <f aca="false">IF(V1996=1,T1996+ROW()/10000000,0)</f>
        <v>1.8001996</v>
      </c>
    </row>
    <row r="1997" customFormat="false" ht="15" hidden="false" customHeight="false" outlineLevel="0" collapsed="false">
      <c r="A1997" s="0" t="n">
        <v>18421493</v>
      </c>
      <c r="B1997" s="0" t="s">
        <v>5449</v>
      </c>
      <c r="C1997" s="0" t="n">
        <v>1</v>
      </c>
      <c r="D1997" s="0" t="s">
        <v>3667</v>
      </c>
      <c r="E1997" s="0" t="s">
        <v>5414</v>
      </c>
      <c r="F1997" s="0" t="s">
        <v>5403</v>
      </c>
      <c r="G1997" s="0" t="s">
        <v>5402</v>
      </c>
      <c r="H1997" s="0" t="s">
        <v>3243</v>
      </c>
      <c r="I1997" s="0" t="s">
        <v>2123</v>
      </c>
      <c r="J1997" s="0" t="s">
        <v>47</v>
      </c>
      <c r="K1997" s="0" t="s">
        <v>47</v>
      </c>
      <c r="L1997" s="0" t="s">
        <v>47</v>
      </c>
      <c r="M1997" s="0" t="s">
        <v>47</v>
      </c>
      <c r="N1997" s="0" t="n">
        <v>1</v>
      </c>
      <c r="O1997" s="0" t="n">
        <v>0</v>
      </c>
      <c r="P1997" s="0" t="n">
        <v>100</v>
      </c>
      <c r="Q1997" s="0" t="n">
        <v>1</v>
      </c>
      <c r="R1997" s="0" t="str">
        <f aca="false">INDEX(Lookup!$B$4:$B$18,MATCH(C1997,Lookup!$A$4:$A$18,0))</f>
        <v>India</v>
      </c>
      <c r="S1997" s="20" t="n">
        <f aca="false">INDEX(Lookup!$D$4:$D$18,MATCH(C1997,Lookup!$A$4:$A$18,0))</f>
        <v>0.012</v>
      </c>
      <c r="T1997" s="21" t="n">
        <f aca="false">ROUND(P1997*S1997,2)</f>
        <v>1.2</v>
      </c>
      <c r="U1997" s="21" t="n">
        <f aca="false">IF(T1997&lt;=10,1,IF(T1997&lt;=20,2,IF(T1997&lt;=30,3,IF(T1997&lt;=40,4,IF(T1997&lt;=50,5,IF(T1997&lt;=100,6,IF(T1997&lt;=250,7,8)))))))</f>
        <v>1</v>
      </c>
      <c r="V1997" s="21" t="n">
        <f aca="false">IF(AND(OR(Dashboard!$T$3="All",R1997=Dashboard!$T$3),OR(Dashboard!$T$4="All",D1997=Dashboard!$T$4)),1,0)</f>
        <v>1</v>
      </c>
      <c r="W1997" s="21" t="n">
        <f aca="false">IF(V1997=1,T1997+ROW()/10000000,0)</f>
        <v>1.2001997</v>
      </c>
    </row>
    <row r="1998" customFormat="false" ht="15" hidden="false" customHeight="false" outlineLevel="0" collapsed="false">
      <c r="A1998" s="0" t="n">
        <v>18464628</v>
      </c>
      <c r="B1998" s="0" t="s">
        <v>3562</v>
      </c>
      <c r="C1998" s="0" t="n">
        <v>1</v>
      </c>
      <c r="D1998" s="0" t="s">
        <v>3667</v>
      </c>
      <c r="E1998" s="0" t="s">
        <v>5450</v>
      </c>
      <c r="F1998" s="0" t="s">
        <v>5403</v>
      </c>
      <c r="G1998" s="0" t="s">
        <v>5402</v>
      </c>
      <c r="H1998" s="0" t="s">
        <v>153</v>
      </c>
      <c r="I1998" s="0" t="s">
        <v>2123</v>
      </c>
      <c r="J1998" s="0" t="s">
        <v>47</v>
      </c>
      <c r="K1998" s="0" t="s">
        <v>47</v>
      </c>
      <c r="L1998" s="0" t="s">
        <v>47</v>
      </c>
      <c r="M1998" s="0" t="s">
        <v>47</v>
      </c>
      <c r="N1998" s="0" t="n">
        <v>2</v>
      </c>
      <c r="O1998" s="0" t="n">
        <v>0</v>
      </c>
      <c r="P1998" s="0" t="n">
        <v>650</v>
      </c>
      <c r="Q1998" s="0" t="n">
        <v>1</v>
      </c>
      <c r="R1998" s="0" t="str">
        <f aca="false">INDEX(Lookup!$B$4:$B$18,MATCH(C1998,Lookup!$A$4:$A$18,0))</f>
        <v>India</v>
      </c>
      <c r="S1998" s="20" t="n">
        <f aca="false">INDEX(Lookup!$D$4:$D$18,MATCH(C1998,Lookup!$A$4:$A$18,0))</f>
        <v>0.012</v>
      </c>
      <c r="T1998" s="21" t="n">
        <f aca="false">ROUND(P1998*S1998,2)</f>
        <v>7.8</v>
      </c>
      <c r="U1998" s="21" t="n">
        <f aca="false">IF(T1998&lt;=10,1,IF(T1998&lt;=20,2,IF(T1998&lt;=30,3,IF(T1998&lt;=40,4,IF(T1998&lt;=50,5,IF(T1998&lt;=100,6,IF(T1998&lt;=250,7,8)))))))</f>
        <v>1</v>
      </c>
      <c r="V1998" s="21" t="n">
        <f aca="false">IF(AND(OR(Dashboard!$T$3="All",R1998=Dashboard!$T$3),OR(Dashboard!$T$4="All",D1998=Dashboard!$T$4)),1,0)</f>
        <v>1</v>
      </c>
      <c r="W1998" s="21" t="n">
        <f aca="false">IF(V1998=1,T1998+ROW()/10000000,0)</f>
        <v>7.8001998</v>
      </c>
    </row>
    <row r="1999" customFormat="false" ht="15" hidden="false" customHeight="false" outlineLevel="0" collapsed="false">
      <c r="A1999" s="0" t="n">
        <v>18398590</v>
      </c>
      <c r="B1999" s="0" t="s">
        <v>5451</v>
      </c>
      <c r="C1999" s="0" t="n">
        <v>1</v>
      </c>
      <c r="D1999" s="0" t="s">
        <v>3667</v>
      </c>
      <c r="E1999" s="0" t="s">
        <v>5452</v>
      </c>
      <c r="F1999" s="0" t="s">
        <v>5403</v>
      </c>
      <c r="G1999" s="0" t="s">
        <v>5402</v>
      </c>
      <c r="H1999" s="0" t="s">
        <v>3356</v>
      </c>
      <c r="I1999" s="0" t="s">
        <v>2123</v>
      </c>
      <c r="J1999" s="0" t="s">
        <v>47</v>
      </c>
      <c r="K1999" s="0" t="s">
        <v>47</v>
      </c>
      <c r="L1999" s="0" t="s">
        <v>47</v>
      </c>
      <c r="M1999" s="0" t="s">
        <v>47</v>
      </c>
      <c r="N1999" s="0" t="n">
        <v>1</v>
      </c>
      <c r="O1999" s="0" t="n">
        <v>1</v>
      </c>
      <c r="P1999" s="0" t="n">
        <v>300</v>
      </c>
      <c r="Q1999" s="0" t="n">
        <v>1</v>
      </c>
      <c r="R1999" s="0" t="str">
        <f aca="false">INDEX(Lookup!$B$4:$B$18,MATCH(C1999,Lookup!$A$4:$A$18,0))</f>
        <v>India</v>
      </c>
      <c r="S1999" s="20" t="n">
        <f aca="false">INDEX(Lookup!$D$4:$D$18,MATCH(C1999,Lookup!$A$4:$A$18,0))</f>
        <v>0.012</v>
      </c>
      <c r="T1999" s="21" t="n">
        <f aca="false">ROUND(P1999*S1999,2)</f>
        <v>3.6</v>
      </c>
      <c r="U1999" s="21" t="n">
        <f aca="false">IF(T1999&lt;=10,1,IF(T1999&lt;=20,2,IF(T1999&lt;=30,3,IF(T1999&lt;=40,4,IF(T1999&lt;=50,5,IF(T1999&lt;=100,6,IF(T1999&lt;=250,7,8)))))))</f>
        <v>1</v>
      </c>
      <c r="V1999" s="21" t="n">
        <f aca="false">IF(AND(OR(Dashboard!$T$3="All",R1999=Dashboard!$T$3),OR(Dashboard!$T$4="All",D1999=Dashboard!$T$4)),1,0)</f>
        <v>1</v>
      </c>
      <c r="W1999" s="21" t="n">
        <f aca="false">IF(V1999=1,T1999+ROW()/10000000,0)</f>
        <v>3.6001999</v>
      </c>
    </row>
    <row r="2000" customFormat="false" ht="15" hidden="false" customHeight="false" outlineLevel="0" collapsed="false">
      <c r="A2000" s="0" t="n">
        <v>18476986</v>
      </c>
      <c r="B2000" s="0" t="s">
        <v>5453</v>
      </c>
      <c r="C2000" s="0" t="n">
        <v>1</v>
      </c>
      <c r="D2000" s="0" t="s">
        <v>3667</v>
      </c>
      <c r="E2000" s="0" t="s">
        <v>5454</v>
      </c>
      <c r="F2000" s="0" t="s">
        <v>5403</v>
      </c>
      <c r="G2000" s="0" t="s">
        <v>5402</v>
      </c>
      <c r="H2000" s="0" t="s">
        <v>5455</v>
      </c>
      <c r="I2000" s="0" t="s">
        <v>2123</v>
      </c>
      <c r="J2000" s="0" t="s">
        <v>47</v>
      </c>
      <c r="K2000" s="0" t="s">
        <v>47</v>
      </c>
      <c r="L2000" s="0" t="s">
        <v>47</v>
      </c>
      <c r="M2000" s="0" t="s">
        <v>47</v>
      </c>
      <c r="N2000" s="0" t="n">
        <v>1</v>
      </c>
      <c r="O2000" s="0" t="n">
        <v>0</v>
      </c>
      <c r="P2000" s="0" t="n">
        <v>350</v>
      </c>
      <c r="Q2000" s="0" t="n">
        <v>1</v>
      </c>
      <c r="R2000" s="0" t="str">
        <f aca="false">INDEX(Lookup!$B$4:$B$18,MATCH(C2000,Lookup!$A$4:$A$18,0))</f>
        <v>India</v>
      </c>
      <c r="S2000" s="20" t="n">
        <f aca="false">INDEX(Lookup!$D$4:$D$18,MATCH(C2000,Lookup!$A$4:$A$18,0))</f>
        <v>0.012</v>
      </c>
      <c r="T2000" s="21" t="n">
        <f aca="false">ROUND(P2000*S2000,2)</f>
        <v>4.2</v>
      </c>
      <c r="U2000" s="21" t="n">
        <f aca="false">IF(T2000&lt;=10,1,IF(T2000&lt;=20,2,IF(T2000&lt;=30,3,IF(T2000&lt;=40,4,IF(T2000&lt;=50,5,IF(T2000&lt;=100,6,IF(T2000&lt;=250,7,8)))))))</f>
        <v>1</v>
      </c>
      <c r="V2000" s="21" t="n">
        <f aca="false">IF(AND(OR(Dashboard!$T$3="All",R2000=Dashboard!$T$3),OR(Dashboard!$T$4="All",D2000=Dashboard!$T$4)),1,0)</f>
        <v>1</v>
      </c>
      <c r="W2000" s="21" t="n">
        <f aca="false">IF(V2000=1,T2000+ROW()/10000000,0)</f>
        <v>4.2002</v>
      </c>
    </row>
    <row r="2001" customFormat="false" ht="15" hidden="false" customHeight="false" outlineLevel="0" collapsed="false">
      <c r="A2001" s="0" t="n">
        <v>312560</v>
      </c>
      <c r="B2001" s="0" t="s">
        <v>5456</v>
      </c>
      <c r="C2001" s="0" t="n">
        <v>1</v>
      </c>
      <c r="D2001" s="0" t="s">
        <v>3667</v>
      </c>
      <c r="E2001" s="0" t="s">
        <v>5457</v>
      </c>
      <c r="F2001" s="0" t="s">
        <v>5403</v>
      </c>
      <c r="G2001" s="0" t="s">
        <v>5402</v>
      </c>
      <c r="H2001" s="0" t="s">
        <v>2868</v>
      </c>
      <c r="I2001" s="0" t="s">
        <v>2123</v>
      </c>
      <c r="J2001" s="0" t="s">
        <v>47</v>
      </c>
      <c r="K2001" s="0" t="s">
        <v>47</v>
      </c>
      <c r="L2001" s="0" t="s">
        <v>47</v>
      </c>
      <c r="M2001" s="0" t="s">
        <v>47</v>
      </c>
      <c r="N2001" s="0" t="n">
        <v>1</v>
      </c>
      <c r="O2001" s="0" t="n">
        <v>1</v>
      </c>
      <c r="P2001" s="0" t="n">
        <v>400</v>
      </c>
      <c r="Q2001" s="0" t="n">
        <v>1</v>
      </c>
      <c r="R2001" s="0" t="str">
        <f aca="false">INDEX(Lookup!$B$4:$B$18,MATCH(C2001,Lookup!$A$4:$A$18,0))</f>
        <v>India</v>
      </c>
      <c r="S2001" s="20" t="n">
        <f aca="false">INDEX(Lookup!$D$4:$D$18,MATCH(C2001,Lookup!$A$4:$A$18,0))</f>
        <v>0.012</v>
      </c>
      <c r="T2001" s="21" t="n">
        <f aca="false">ROUND(P2001*S2001,2)</f>
        <v>4.8</v>
      </c>
      <c r="U2001" s="21" t="n">
        <f aca="false">IF(T2001&lt;=10,1,IF(T2001&lt;=20,2,IF(T2001&lt;=30,3,IF(T2001&lt;=40,4,IF(T2001&lt;=50,5,IF(T2001&lt;=100,6,IF(T2001&lt;=250,7,8)))))))</f>
        <v>1</v>
      </c>
      <c r="V2001" s="21" t="n">
        <f aca="false">IF(AND(OR(Dashboard!$T$3="All",R2001=Dashboard!$T$3),OR(Dashboard!$T$4="All",D2001=Dashboard!$T$4)),1,0)</f>
        <v>1</v>
      </c>
      <c r="W2001" s="21" t="n">
        <f aca="false">IF(V2001=1,T2001+ROW()/10000000,0)</f>
        <v>4.8002001</v>
      </c>
    </row>
    <row r="2002" customFormat="false" ht="15" hidden="false" customHeight="false" outlineLevel="0" collapsed="false">
      <c r="A2002" s="0" t="n">
        <v>18391166</v>
      </c>
      <c r="B2002" s="0" t="s">
        <v>5458</v>
      </c>
      <c r="C2002" s="0" t="n">
        <v>1</v>
      </c>
      <c r="D2002" s="0" t="s">
        <v>3667</v>
      </c>
      <c r="E2002" s="0" t="s">
        <v>5459</v>
      </c>
      <c r="F2002" s="0" t="s">
        <v>5403</v>
      </c>
      <c r="G2002" s="0" t="s">
        <v>5402</v>
      </c>
      <c r="H2002" s="0" t="s">
        <v>2288</v>
      </c>
      <c r="I2002" s="0" t="s">
        <v>2123</v>
      </c>
      <c r="J2002" s="0" t="s">
        <v>47</v>
      </c>
      <c r="K2002" s="0" t="s">
        <v>47</v>
      </c>
      <c r="L2002" s="0" t="s">
        <v>47</v>
      </c>
      <c r="M2002" s="0" t="s">
        <v>47</v>
      </c>
      <c r="N2002" s="0" t="n">
        <v>2</v>
      </c>
      <c r="O2002" s="0" t="n">
        <v>1</v>
      </c>
      <c r="P2002" s="0" t="n">
        <v>600</v>
      </c>
      <c r="Q2002" s="0" t="n">
        <v>1</v>
      </c>
      <c r="R2002" s="0" t="str">
        <f aca="false">INDEX(Lookup!$B$4:$B$18,MATCH(C2002,Lookup!$A$4:$A$18,0))</f>
        <v>India</v>
      </c>
      <c r="S2002" s="20" t="n">
        <f aca="false">INDEX(Lookup!$D$4:$D$18,MATCH(C2002,Lookup!$A$4:$A$18,0))</f>
        <v>0.012</v>
      </c>
      <c r="T2002" s="21" t="n">
        <f aca="false">ROUND(P2002*S2002,2)</f>
        <v>7.2</v>
      </c>
      <c r="U2002" s="21" t="n">
        <f aca="false">IF(T2002&lt;=10,1,IF(T2002&lt;=20,2,IF(T2002&lt;=30,3,IF(T2002&lt;=40,4,IF(T2002&lt;=50,5,IF(T2002&lt;=100,6,IF(T2002&lt;=250,7,8)))))))</f>
        <v>1</v>
      </c>
      <c r="V2002" s="21" t="n">
        <f aca="false">IF(AND(OR(Dashboard!$T$3="All",R2002=Dashboard!$T$3),OR(Dashboard!$T$4="All",D2002=Dashboard!$T$4)),1,0)</f>
        <v>1</v>
      </c>
      <c r="W2002" s="21" t="n">
        <f aca="false">IF(V2002=1,T2002+ROW()/10000000,0)</f>
        <v>7.2002002</v>
      </c>
    </row>
    <row r="2003" customFormat="false" ht="15" hidden="false" customHeight="false" outlineLevel="0" collapsed="false">
      <c r="A2003" s="0" t="n">
        <v>18464624</v>
      </c>
      <c r="B2003" s="0" t="s">
        <v>5460</v>
      </c>
      <c r="C2003" s="0" t="n">
        <v>1</v>
      </c>
      <c r="D2003" s="0" t="s">
        <v>3667</v>
      </c>
      <c r="E2003" s="0" t="s">
        <v>5461</v>
      </c>
      <c r="F2003" s="0" t="s">
        <v>5403</v>
      </c>
      <c r="G2003" s="0" t="s">
        <v>5402</v>
      </c>
      <c r="H2003" s="0" t="s">
        <v>69</v>
      </c>
      <c r="I2003" s="0" t="s">
        <v>2123</v>
      </c>
      <c r="J2003" s="0" t="s">
        <v>47</v>
      </c>
      <c r="K2003" s="0" t="s">
        <v>47</v>
      </c>
      <c r="L2003" s="0" t="s">
        <v>47</v>
      </c>
      <c r="M2003" s="0" t="s">
        <v>47</v>
      </c>
      <c r="N2003" s="0" t="n">
        <v>2</v>
      </c>
      <c r="O2003" s="0" t="n">
        <v>1</v>
      </c>
      <c r="P2003" s="0" t="n">
        <v>600</v>
      </c>
      <c r="Q2003" s="0" t="n">
        <v>1</v>
      </c>
      <c r="R2003" s="0" t="str">
        <f aca="false">INDEX(Lookup!$B$4:$B$18,MATCH(C2003,Lookup!$A$4:$A$18,0))</f>
        <v>India</v>
      </c>
      <c r="S2003" s="20" t="n">
        <f aca="false">INDEX(Lookup!$D$4:$D$18,MATCH(C2003,Lookup!$A$4:$A$18,0))</f>
        <v>0.012</v>
      </c>
      <c r="T2003" s="21" t="n">
        <f aca="false">ROUND(P2003*S2003,2)</f>
        <v>7.2</v>
      </c>
      <c r="U2003" s="21" t="n">
        <f aca="false">IF(T2003&lt;=10,1,IF(T2003&lt;=20,2,IF(T2003&lt;=30,3,IF(T2003&lt;=40,4,IF(T2003&lt;=50,5,IF(T2003&lt;=100,6,IF(T2003&lt;=250,7,8)))))))</f>
        <v>1</v>
      </c>
      <c r="V2003" s="21" t="n">
        <f aca="false">IF(AND(OR(Dashboard!$T$3="All",R2003=Dashboard!$T$3),OR(Dashboard!$T$4="All",D2003=Dashboard!$T$4)),1,0)</f>
        <v>1</v>
      </c>
      <c r="W2003" s="21" t="n">
        <f aca="false">IF(V2003=1,T2003+ROW()/10000000,0)</f>
        <v>7.2002003</v>
      </c>
    </row>
    <row r="2004" customFormat="false" ht="15" hidden="false" customHeight="false" outlineLevel="0" collapsed="false">
      <c r="A2004" s="0" t="n">
        <v>18464616</v>
      </c>
      <c r="B2004" s="0" t="s">
        <v>5462</v>
      </c>
      <c r="C2004" s="0" t="n">
        <v>1</v>
      </c>
      <c r="D2004" s="0" t="s">
        <v>3667</v>
      </c>
      <c r="E2004" s="0" t="s">
        <v>5463</v>
      </c>
      <c r="F2004" s="0" t="s">
        <v>5403</v>
      </c>
      <c r="G2004" s="0" t="s">
        <v>5402</v>
      </c>
      <c r="H2004" s="0" t="s">
        <v>69</v>
      </c>
      <c r="I2004" s="0" t="s">
        <v>2123</v>
      </c>
      <c r="J2004" s="0" t="s">
        <v>47</v>
      </c>
      <c r="K2004" s="0" t="s">
        <v>47</v>
      </c>
      <c r="L2004" s="0" t="s">
        <v>47</v>
      </c>
      <c r="M2004" s="0" t="s">
        <v>47</v>
      </c>
      <c r="N2004" s="0" t="n">
        <v>1</v>
      </c>
      <c r="O2004" s="0" t="n">
        <v>0</v>
      </c>
      <c r="P2004" s="0" t="n">
        <v>200</v>
      </c>
      <c r="Q2004" s="0" t="n">
        <v>1</v>
      </c>
      <c r="R2004" s="0" t="str">
        <f aca="false">INDEX(Lookup!$B$4:$B$18,MATCH(C2004,Lookup!$A$4:$A$18,0))</f>
        <v>India</v>
      </c>
      <c r="S2004" s="20" t="n">
        <f aca="false">INDEX(Lookup!$D$4:$D$18,MATCH(C2004,Lookup!$A$4:$A$18,0))</f>
        <v>0.012</v>
      </c>
      <c r="T2004" s="21" t="n">
        <f aca="false">ROUND(P2004*S2004,2)</f>
        <v>2.4</v>
      </c>
      <c r="U2004" s="21" t="n">
        <f aca="false">IF(T2004&lt;=10,1,IF(T2004&lt;=20,2,IF(T2004&lt;=30,3,IF(T2004&lt;=40,4,IF(T2004&lt;=50,5,IF(T2004&lt;=100,6,IF(T2004&lt;=250,7,8)))))))</f>
        <v>1</v>
      </c>
      <c r="V2004" s="21" t="n">
        <f aca="false">IF(AND(OR(Dashboard!$T$3="All",R2004=Dashboard!$T$3),OR(Dashboard!$T$4="All",D2004=Dashboard!$T$4)),1,0)</f>
        <v>1</v>
      </c>
      <c r="W2004" s="21" t="n">
        <f aca="false">IF(V2004=1,T2004+ROW()/10000000,0)</f>
        <v>2.4002004</v>
      </c>
    </row>
    <row r="2005" customFormat="false" ht="15" hidden="false" customHeight="false" outlineLevel="0" collapsed="false">
      <c r="A2005" s="0" t="n">
        <v>18393725</v>
      </c>
      <c r="B2005" s="0" t="s">
        <v>5464</v>
      </c>
      <c r="C2005" s="0" t="n">
        <v>1</v>
      </c>
      <c r="D2005" s="0" t="s">
        <v>3667</v>
      </c>
      <c r="E2005" s="0" t="s">
        <v>5465</v>
      </c>
      <c r="F2005" s="0" t="s">
        <v>5403</v>
      </c>
      <c r="G2005" s="0" t="s">
        <v>5402</v>
      </c>
      <c r="H2005" s="0" t="s">
        <v>2330</v>
      </c>
      <c r="I2005" s="0" t="s">
        <v>2123</v>
      </c>
      <c r="J2005" s="0" t="s">
        <v>47</v>
      </c>
      <c r="K2005" s="0" t="s">
        <v>47</v>
      </c>
      <c r="L2005" s="0" t="s">
        <v>47</v>
      </c>
      <c r="M2005" s="0" t="s">
        <v>47</v>
      </c>
      <c r="N2005" s="0" t="n">
        <v>1</v>
      </c>
      <c r="O2005" s="0" t="n">
        <v>0</v>
      </c>
      <c r="P2005" s="0" t="n">
        <v>350</v>
      </c>
      <c r="Q2005" s="0" t="n">
        <v>1</v>
      </c>
      <c r="R2005" s="0" t="str">
        <f aca="false">INDEX(Lookup!$B$4:$B$18,MATCH(C2005,Lookup!$A$4:$A$18,0))</f>
        <v>India</v>
      </c>
      <c r="S2005" s="20" t="n">
        <f aca="false">INDEX(Lookup!$D$4:$D$18,MATCH(C2005,Lookup!$A$4:$A$18,0))</f>
        <v>0.012</v>
      </c>
      <c r="T2005" s="21" t="n">
        <f aca="false">ROUND(P2005*S2005,2)</f>
        <v>4.2</v>
      </c>
      <c r="U2005" s="21" t="n">
        <f aca="false">IF(T2005&lt;=10,1,IF(T2005&lt;=20,2,IF(T2005&lt;=30,3,IF(T2005&lt;=40,4,IF(T2005&lt;=50,5,IF(T2005&lt;=100,6,IF(T2005&lt;=250,7,8)))))))</f>
        <v>1</v>
      </c>
      <c r="V2005" s="21" t="n">
        <f aca="false">IF(AND(OR(Dashboard!$T$3="All",R2005=Dashboard!$T$3),OR(Dashboard!$T$4="All",D2005=Dashboard!$T$4)),1,0)</f>
        <v>1</v>
      </c>
      <c r="W2005" s="21" t="n">
        <f aca="false">IF(V2005=1,T2005+ROW()/10000000,0)</f>
        <v>4.2002005</v>
      </c>
    </row>
    <row r="2006" customFormat="false" ht="15" hidden="false" customHeight="false" outlineLevel="0" collapsed="false">
      <c r="A2006" s="0" t="n">
        <v>18438453</v>
      </c>
      <c r="B2006" s="0" t="s">
        <v>5466</v>
      </c>
      <c r="C2006" s="0" t="n">
        <v>1</v>
      </c>
      <c r="D2006" s="0" t="s">
        <v>3667</v>
      </c>
      <c r="E2006" s="0" t="s">
        <v>5414</v>
      </c>
      <c r="F2006" s="0" t="s">
        <v>5403</v>
      </c>
      <c r="G2006" s="0" t="s">
        <v>5402</v>
      </c>
      <c r="H2006" s="0" t="s">
        <v>2128</v>
      </c>
      <c r="I2006" s="0" t="s">
        <v>2123</v>
      </c>
      <c r="J2006" s="0" t="s">
        <v>47</v>
      </c>
      <c r="K2006" s="0" t="s">
        <v>47</v>
      </c>
      <c r="L2006" s="0" t="s">
        <v>47</v>
      </c>
      <c r="M2006" s="0" t="s">
        <v>47</v>
      </c>
      <c r="N2006" s="0" t="n">
        <v>1</v>
      </c>
      <c r="O2006" s="0" t="n">
        <v>0</v>
      </c>
      <c r="P2006" s="0" t="n">
        <v>300</v>
      </c>
      <c r="Q2006" s="0" t="n">
        <v>1</v>
      </c>
      <c r="R2006" s="0" t="str">
        <f aca="false">INDEX(Lookup!$B$4:$B$18,MATCH(C2006,Lookup!$A$4:$A$18,0))</f>
        <v>India</v>
      </c>
      <c r="S2006" s="20" t="n">
        <f aca="false">INDEX(Lookup!$D$4:$D$18,MATCH(C2006,Lookup!$A$4:$A$18,0))</f>
        <v>0.012</v>
      </c>
      <c r="T2006" s="21" t="n">
        <f aca="false">ROUND(P2006*S2006,2)</f>
        <v>3.6</v>
      </c>
      <c r="U2006" s="21" t="n">
        <f aca="false">IF(T2006&lt;=10,1,IF(T2006&lt;=20,2,IF(T2006&lt;=30,3,IF(T2006&lt;=40,4,IF(T2006&lt;=50,5,IF(T2006&lt;=100,6,IF(T2006&lt;=250,7,8)))))))</f>
        <v>1</v>
      </c>
      <c r="V2006" s="21" t="n">
        <f aca="false">IF(AND(OR(Dashboard!$T$3="All",R2006=Dashboard!$T$3),OR(Dashboard!$T$4="All",D2006=Dashboard!$T$4)),1,0)</f>
        <v>1</v>
      </c>
      <c r="W2006" s="21" t="n">
        <f aca="false">IF(V2006=1,T2006+ROW()/10000000,0)</f>
        <v>3.6002006</v>
      </c>
    </row>
    <row r="2007" customFormat="false" ht="15" hidden="false" customHeight="false" outlineLevel="0" collapsed="false">
      <c r="A2007" s="0" t="n">
        <v>18365603</v>
      </c>
      <c r="B2007" s="0" t="s">
        <v>5467</v>
      </c>
      <c r="C2007" s="0" t="n">
        <v>1</v>
      </c>
      <c r="D2007" s="0" t="s">
        <v>3667</v>
      </c>
      <c r="E2007" s="0" t="s">
        <v>5468</v>
      </c>
      <c r="F2007" s="0" t="s">
        <v>5403</v>
      </c>
      <c r="G2007" s="0" t="s">
        <v>5402</v>
      </c>
      <c r="H2007" s="0" t="s">
        <v>2128</v>
      </c>
      <c r="I2007" s="0" t="s">
        <v>2123</v>
      </c>
      <c r="J2007" s="0" t="s">
        <v>47</v>
      </c>
      <c r="K2007" s="0" t="s">
        <v>47</v>
      </c>
      <c r="L2007" s="0" t="s">
        <v>47</v>
      </c>
      <c r="M2007" s="0" t="s">
        <v>47</v>
      </c>
      <c r="N2007" s="0" t="n">
        <v>1</v>
      </c>
      <c r="O2007" s="0" t="n">
        <v>0</v>
      </c>
      <c r="P2007" s="0" t="n">
        <v>200</v>
      </c>
      <c r="Q2007" s="0" t="n">
        <v>1</v>
      </c>
      <c r="R2007" s="0" t="str">
        <f aca="false">INDEX(Lookup!$B$4:$B$18,MATCH(C2007,Lookup!$A$4:$A$18,0))</f>
        <v>India</v>
      </c>
      <c r="S2007" s="20" t="n">
        <f aca="false">INDEX(Lookup!$D$4:$D$18,MATCH(C2007,Lookup!$A$4:$A$18,0))</f>
        <v>0.012</v>
      </c>
      <c r="T2007" s="21" t="n">
        <f aca="false">ROUND(P2007*S2007,2)</f>
        <v>2.4</v>
      </c>
      <c r="U2007" s="21" t="n">
        <f aca="false">IF(T2007&lt;=10,1,IF(T2007&lt;=20,2,IF(T2007&lt;=30,3,IF(T2007&lt;=40,4,IF(T2007&lt;=50,5,IF(T2007&lt;=100,6,IF(T2007&lt;=250,7,8)))))))</f>
        <v>1</v>
      </c>
      <c r="V2007" s="21" t="n">
        <f aca="false">IF(AND(OR(Dashboard!$T$3="All",R2007=Dashboard!$T$3),OR(Dashboard!$T$4="All",D2007=Dashboard!$T$4)),1,0)</f>
        <v>1</v>
      </c>
      <c r="W2007" s="21" t="n">
        <f aca="false">IF(V2007=1,T2007+ROW()/10000000,0)</f>
        <v>2.4002007</v>
      </c>
    </row>
    <row r="2008" customFormat="false" ht="15" hidden="false" customHeight="false" outlineLevel="0" collapsed="false">
      <c r="A2008" s="0" t="n">
        <v>18388039</v>
      </c>
      <c r="B2008" s="0" t="s">
        <v>5469</v>
      </c>
      <c r="C2008" s="0" t="n">
        <v>1</v>
      </c>
      <c r="D2008" s="0" t="s">
        <v>3667</v>
      </c>
      <c r="E2008" s="0" t="s">
        <v>5414</v>
      </c>
      <c r="F2008" s="0" t="s">
        <v>5403</v>
      </c>
      <c r="G2008" s="0" t="s">
        <v>5402</v>
      </c>
      <c r="H2008" s="0" t="s">
        <v>69</v>
      </c>
      <c r="I2008" s="0" t="s">
        <v>2123</v>
      </c>
      <c r="J2008" s="0" t="s">
        <v>47</v>
      </c>
      <c r="K2008" s="0" t="s">
        <v>47</v>
      </c>
      <c r="L2008" s="0" t="s">
        <v>47</v>
      </c>
      <c r="M2008" s="0" t="s">
        <v>47</v>
      </c>
      <c r="N2008" s="0" t="n">
        <v>1</v>
      </c>
      <c r="O2008" s="0" t="n">
        <v>0</v>
      </c>
      <c r="P2008" s="0" t="n">
        <v>100</v>
      </c>
      <c r="Q2008" s="0" t="n">
        <v>1</v>
      </c>
      <c r="R2008" s="0" t="str">
        <f aca="false">INDEX(Lookup!$B$4:$B$18,MATCH(C2008,Lookup!$A$4:$A$18,0))</f>
        <v>India</v>
      </c>
      <c r="S2008" s="20" t="n">
        <f aca="false">INDEX(Lookup!$D$4:$D$18,MATCH(C2008,Lookup!$A$4:$A$18,0))</f>
        <v>0.012</v>
      </c>
      <c r="T2008" s="21" t="n">
        <f aca="false">ROUND(P2008*S2008,2)</f>
        <v>1.2</v>
      </c>
      <c r="U2008" s="21" t="n">
        <f aca="false">IF(T2008&lt;=10,1,IF(T2008&lt;=20,2,IF(T2008&lt;=30,3,IF(T2008&lt;=40,4,IF(T2008&lt;=50,5,IF(T2008&lt;=100,6,IF(T2008&lt;=250,7,8)))))))</f>
        <v>1</v>
      </c>
      <c r="V2008" s="21" t="n">
        <f aca="false">IF(AND(OR(Dashboard!$T$3="All",R2008=Dashboard!$T$3),OR(Dashboard!$T$4="All",D2008=Dashboard!$T$4)),1,0)</f>
        <v>1</v>
      </c>
      <c r="W2008" s="21" t="n">
        <f aca="false">IF(V2008=1,T2008+ROW()/10000000,0)</f>
        <v>1.2002008</v>
      </c>
    </row>
    <row r="2009" customFormat="false" ht="15" hidden="false" customHeight="false" outlineLevel="0" collapsed="false">
      <c r="A2009" s="0" t="n">
        <v>18495252</v>
      </c>
      <c r="B2009" s="0" t="s">
        <v>5470</v>
      </c>
      <c r="C2009" s="0" t="n">
        <v>1</v>
      </c>
      <c r="D2009" s="0" t="s">
        <v>3667</v>
      </c>
      <c r="E2009" s="0" t="s">
        <v>5471</v>
      </c>
      <c r="F2009" s="0" t="s">
        <v>5403</v>
      </c>
      <c r="G2009" s="0" t="s">
        <v>5402</v>
      </c>
      <c r="H2009" s="0" t="s">
        <v>2412</v>
      </c>
      <c r="I2009" s="0" t="s">
        <v>2123</v>
      </c>
      <c r="J2009" s="0" t="s">
        <v>47</v>
      </c>
      <c r="K2009" s="0" t="s">
        <v>47</v>
      </c>
      <c r="L2009" s="0" t="s">
        <v>47</v>
      </c>
      <c r="M2009" s="0" t="s">
        <v>47</v>
      </c>
      <c r="N2009" s="0" t="n">
        <v>1</v>
      </c>
      <c r="O2009" s="0" t="n">
        <v>0</v>
      </c>
      <c r="P2009" s="0" t="n">
        <v>200</v>
      </c>
      <c r="Q2009" s="0" t="n">
        <v>1</v>
      </c>
      <c r="R2009" s="0" t="str">
        <f aca="false">INDEX(Lookup!$B$4:$B$18,MATCH(C2009,Lookup!$A$4:$A$18,0))</f>
        <v>India</v>
      </c>
      <c r="S2009" s="20" t="n">
        <f aca="false">INDEX(Lookup!$D$4:$D$18,MATCH(C2009,Lookup!$A$4:$A$18,0))</f>
        <v>0.012</v>
      </c>
      <c r="T2009" s="21" t="n">
        <f aca="false">ROUND(P2009*S2009,2)</f>
        <v>2.4</v>
      </c>
      <c r="U2009" s="21" t="n">
        <f aca="false">IF(T2009&lt;=10,1,IF(T2009&lt;=20,2,IF(T2009&lt;=30,3,IF(T2009&lt;=40,4,IF(T2009&lt;=50,5,IF(T2009&lt;=100,6,IF(T2009&lt;=250,7,8)))))))</f>
        <v>1</v>
      </c>
      <c r="V2009" s="21" t="n">
        <f aca="false">IF(AND(OR(Dashboard!$T$3="All",R2009=Dashboard!$T$3),OR(Dashboard!$T$4="All",D2009=Dashboard!$T$4)),1,0)</f>
        <v>1</v>
      </c>
      <c r="W2009" s="21" t="n">
        <f aca="false">IF(V2009=1,T2009+ROW()/10000000,0)</f>
        <v>2.4002009</v>
      </c>
    </row>
    <row r="2010" customFormat="false" ht="15" hidden="false" customHeight="false" outlineLevel="0" collapsed="false">
      <c r="A2010" s="0" t="n">
        <v>18421502</v>
      </c>
      <c r="B2010" s="0" t="s">
        <v>5472</v>
      </c>
      <c r="C2010" s="0" t="n">
        <v>1</v>
      </c>
      <c r="D2010" s="0" t="s">
        <v>3667</v>
      </c>
      <c r="E2010" s="0" t="s">
        <v>5473</v>
      </c>
      <c r="F2010" s="0" t="s">
        <v>5403</v>
      </c>
      <c r="G2010" s="0" t="s">
        <v>5402</v>
      </c>
      <c r="H2010" s="0" t="s">
        <v>3182</v>
      </c>
      <c r="I2010" s="0" t="s">
        <v>2123</v>
      </c>
      <c r="J2010" s="0" t="s">
        <v>47</v>
      </c>
      <c r="K2010" s="0" t="s">
        <v>47</v>
      </c>
      <c r="L2010" s="0" t="s">
        <v>47</v>
      </c>
      <c r="M2010" s="0" t="s">
        <v>47</v>
      </c>
      <c r="N2010" s="0" t="n">
        <v>1</v>
      </c>
      <c r="O2010" s="0" t="n">
        <v>0</v>
      </c>
      <c r="P2010" s="0" t="n">
        <v>150</v>
      </c>
      <c r="Q2010" s="0" t="n">
        <v>1</v>
      </c>
      <c r="R2010" s="0" t="str">
        <f aca="false">INDEX(Lookup!$B$4:$B$18,MATCH(C2010,Lookup!$A$4:$A$18,0))</f>
        <v>India</v>
      </c>
      <c r="S2010" s="20" t="n">
        <f aca="false">INDEX(Lookup!$D$4:$D$18,MATCH(C2010,Lookup!$A$4:$A$18,0))</f>
        <v>0.012</v>
      </c>
      <c r="T2010" s="21" t="n">
        <f aca="false">ROUND(P2010*S2010,2)</f>
        <v>1.8</v>
      </c>
      <c r="U2010" s="21" t="n">
        <f aca="false">IF(T2010&lt;=10,1,IF(T2010&lt;=20,2,IF(T2010&lt;=30,3,IF(T2010&lt;=40,4,IF(T2010&lt;=50,5,IF(T2010&lt;=100,6,IF(T2010&lt;=250,7,8)))))))</f>
        <v>1</v>
      </c>
      <c r="V2010" s="21" t="n">
        <f aca="false">IF(AND(OR(Dashboard!$T$3="All",R2010=Dashboard!$T$3),OR(Dashboard!$T$4="All",D2010=Dashboard!$T$4)),1,0)</f>
        <v>1</v>
      </c>
      <c r="W2010" s="21" t="n">
        <f aca="false">IF(V2010=1,T2010+ROW()/10000000,0)</f>
        <v>1.800201</v>
      </c>
    </row>
    <row r="2011" customFormat="false" ht="15" hidden="false" customHeight="false" outlineLevel="0" collapsed="false">
      <c r="A2011" s="0" t="n">
        <v>18464630</v>
      </c>
      <c r="B2011" s="0" t="s">
        <v>5474</v>
      </c>
      <c r="C2011" s="0" t="n">
        <v>1</v>
      </c>
      <c r="D2011" s="0" t="s">
        <v>3667</v>
      </c>
      <c r="E2011" s="0" t="s">
        <v>5475</v>
      </c>
      <c r="F2011" s="0" t="s">
        <v>5403</v>
      </c>
      <c r="G2011" s="0" t="s">
        <v>5402</v>
      </c>
      <c r="H2011" s="0" t="s">
        <v>2128</v>
      </c>
      <c r="I2011" s="0" t="s">
        <v>2123</v>
      </c>
      <c r="J2011" s="0" t="s">
        <v>47</v>
      </c>
      <c r="K2011" s="0" t="s">
        <v>47</v>
      </c>
      <c r="L2011" s="0" t="s">
        <v>47</v>
      </c>
      <c r="M2011" s="0" t="s">
        <v>47</v>
      </c>
      <c r="N2011" s="0" t="n">
        <v>1</v>
      </c>
      <c r="O2011" s="0" t="n">
        <v>0</v>
      </c>
      <c r="P2011" s="0" t="n">
        <v>300</v>
      </c>
      <c r="Q2011" s="0" t="n">
        <v>1</v>
      </c>
      <c r="R2011" s="0" t="str">
        <f aca="false">INDEX(Lookup!$B$4:$B$18,MATCH(C2011,Lookup!$A$4:$A$18,0))</f>
        <v>India</v>
      </c>
      <c r="S2011" s="20" t="n">
        <f aca="false">INDEX(Lookup!$D$4:$D$18,MATCH(C2011,Lookup!$A$4:$A$18,0))</f>
        <v>0.012</v>
      </c>
      <c r="T2011" s="21" t="n">
        <f aca="false">ROUND(P2011*S2011,2)</f>
        <v>3.6</v>
      </c>
      <c r="U2011" s="21" t="n">
        <f aca="false">IF(T2011&lt;=10,1,IF(T2011&lt;=20,2,IF(T2011&lt;=30,3,IF(T2011&lt;=40,4,IF(T2011&lt;=50,5,IF(T2011&lt;=100,6,IF(T2011&lt;=250,7,8)))))))</f>
        <v>1</v>
      </c>
      <c r="V2011" s="21" t="n">
        <f aca="false">IF(AND(OR(Dashboard!$T$3="All",R2011=Dashboard!$T$3),OR(Dashboard!$T$4="All",D2011=Dashboard!$T$4)),1,0)</f>
        <v>1</v>
      </c>
      <c r="W2011" s="21" t="n">
        <f aca="false">IF(V2011=1,T2011+ROW()/10000000,0)</f>
        <v>3.6002011</v>
      </c>
    </row>
    <row r="2012" customFormat="false" ht="15" hidden="false" customHeight="false" outlineLevel="0" collapsed="false">
      <c r="A2012" s="0" t="n">
        <v>18335897</v>
      </c>
      <c r="B2012" s="0" t="s">
        <v>5476</v>
      </c>
      <c r="C2012" s="0" t="n">
        <v>1</v>
      </c>
      <c r="D2012" s="0" t="s">
        <v>3667</v>
      </c>
      <c r="E2012" s="0" t="s">
        <v>5402</v>
      </c>
      <c r="F2012" s="0" t="s">
        <v>5403</v>
      </c>
      <c r="G2012" s="0" t="s">
        <v>5402</v>
      </c>
      <c r="H2012" s="0" t="s">
        <v>2654</v>
      </c>
      <c r="I2012" s="0" t="s">
        <v>2123</v>
      </c>
      <c r="J2012" s="0" t="s">
        <v>47</v>
      </c>
      <c r="K2012" s="0" t="s">
        <v>47</v>
      </c>
      <c r="L2012" s="0" t="s">
        <v>47</v>
      </c>
      <c r="M2012" s="0" t="s">
        <v>47</v>
      </c>
      <c r="N2012" s="0" t="n">
        <v>2</v>
      </c>
      <c r="O2012" s="0" t="n">
        <v>0</v>
      </c>
      <c r="P2012" s="0" t="n">
        <v>500</v>
      </c>
      <c r="Q2012" s="0" t="n">
        <v>1</v>
      </c>
      <c r="R2012" s="0" t="str">
        <f aca="false">INDEX(Lookup!$B$4:$B$18,MATCH(C2012,Lookup!$A$4:$A$18,0))</f>
        <v>India</v>
      </c>
      <c r="S2012" s="20" t="n">
        <f aca="false">INDEX(Lookup!$D$4:$D$18,MATCH(C2012,Lookup!$A$4:$A$18,0))</f>
        <v>0.012</v>
      </c>
      <c r="T2012" s="21" t="n">
        <f aca="false">ROUND(P2012*S2012,2)</f>
        <v>6</v>
      </c>
      <c r="U2012" s="21" t="n">
        <f aca="false">IF(T2012&lt;=10,1,IF(T2012&lt;=20,2,IF(T2012&lt;=30,3,IF(T2012&lt;=40,4,IF(T2012&lt;=50,5,IF(T2012&lt;=100,6,IF(T2012&lt;=250,7,8)))))))</f>
        <v>1</v>
      </c>
      <c r="V2012" s="21" t="n">
        <f aca="false">IF(AND(OR(Dashboard!$T$3="All",R2012=Dashboard!$T$3),OR(Dashboard!$T$4="All",D2012=Dashboard!$T$4)),1,0)</f>
        <v>1</v>
      </c>
      <c r="W2012" s="21" t="n">
        <f aca="false">IF(V2012=1,T2012+ROW()/10000000,0)</f>
        <v>6.0002012</v>
      </c>
    </row>
    <row r="2013" customFormat="false" ht="15" hidden="false" customHeight="false" outlineLevel="0" collapsed="false">
      <c r="A2013" s="0" t="n">
        <v>5935</v>
      </c>
      <c r="B2013" s="0" t="s">
        <v>4463</v>
      </c>
      <c r="C2013" s="0" t="n">
        <v>1</v>
      </c>
      <c r="D2013" s="0" t="s">
        <v>3667</v>
      </c>
      <c r="E2013" s="0" t="s">
        <v>5477</v>
      </c>
      <c r="F2013" s="0" t="s">
        <v>5403</v>
      </c>
      <c r="G2013" s="0" t="s">
        <v>5402</v>
      </c>
      <c r="H2013" s="0" t="s">
        <v>4467</v>
      </c>
      <c r="I2013" s="0" t="s">
        <v>2123</v>
      </c>
      <c r="J2013" s="0" t="s">
        <v>47</v>
      </c>
      <c r="K2013" s="0" t="s">
        <v>47</v>
      </c>
      <c r="L2013" s="0" t="s">
        <v>47</v>
      </c>
      <c r="M2013" s="0" t="s">
        <v>47</v>
      </c>
      <c r="N2013" s="0" t="n">
        <v>1</v>
      </c>
      <c r="O2013" s="0" t="n">
        <v>3</v>
      </c>
      <c r="P2013" s="0" t="n">
        <v>300</v>
      </c>
      <c r="Q2013" s="0" t="n">
        <v>1</v>
      </c>
      <c r="R2013" s="0" t="str">
        <f aca="false">INDEX(Lookup!$B$4:$B$18,MATCH(C2013,Lookup!$A$4:$A$18,0))</f>
        <v>India</v>
      </c>
      <c r="S2013" s="20" t="n">
        <f aca="false">INDEX(Lookup!$D$4:$D$18,MATCH(C2013,Lookup!$A$4:$A$18,0))</f>
        <v>0.012</v>
      </c>
      <c r="T2013" s="21" t="n">
        <f aca="false">ROUND(P2013*S2013,2)</f>
        <v>3.6</v>
      </c>
      <c r="U2013" s="21" t="n">
        <f aca="false">IF(T2013&lt;=10,1,IF(T2013&lt;=20,2,IF(T2013&lt;=30,3,IF(T2013&lt;=40,4,IF(T2013&lt;=50,5,IF(T2013&lt;=100,6,IF(T2013&lt;=250,7,8)))))))</f>
        <v>1</v>
      </c>
      <c r="V2013" s="21" t="n">
        <f aca="false">IF(AND(OR(Dashboard!$T$3="All",R2013=Dashboard!$T$3),OR(Dashboard!$T$4="All",D2013=Dashboard!$T$4)),1,0)</f>
        <v>1</v>
      </c>
      <c r="W2013" s="21" t="n">
        <f aca="false">IF(V2013=1,T2013+ROW()/10000000,0)</f>
        <v>3.6002013</v>
      </c>
    </row>
    <row r="2014" customFormat="false" ht="15" hidden="false" customHeight="false" outlineLevel="0" collapsed="false">
      <c r="A2014" s="0" t="n">
        <v>18421476</v>
      </c>
      <c r="B2014" s="0" t="s">
        <v>5478</v>
      </c>
      <c r="C2014" s="0" t="n">
        <v>1</v>
      </c>
      <c r="D2014" s="0" t="s">
        <v>3667</v>
      </c>
      <c r="E2014" s="0" t="s">
        <v>5479</v>
      </c>
      <c r="F2014" s="0" t="s">
        <v>5403</v>
      </c>
      <c r="G2014" s="0" t="s">
        <v>5402</v>
      </c>
      <c r="H2014" s="0" t="s">
        <v>402</v>
      </c>
      <c r="I2014" s="0" t="s">
        <v>2123</v>
      </c>
      <c r="J2014" s="0" t="s">
        <v>47</v>
      </c>
      <c r="K2014" s="0" t="s">
        <v>47</v>
      </c>
      <c r="L2014" s="0" t="s">
        <v>47</v>
      </c>
      <c r="M2014" s="0" t="s">
        <v>47</v>
      </c>
      <c r="N2014" s="0" t="n">
        <v>1</v>
      </c>
      <c r="O2014" s="0" t="n">
        <v>0</v>
      </c>
      <c r="P2014" s="0" t="n">
        <v>150</v>
      </c>
      <c r="Q2014" s="0" t="n">
        <v>1</v>
      </c>
      <c r="R2014" s="0" t="str">
        <f aca="false">INDEX(Lookup!$B$4:$B$18,MATCH(C2014,Lookup!$A$4:$A$18,0))</f>
        <v>India</v>
      </c>
      <c r="S2014" s="20" t="n">
        <f aca="false">INDEX(Lookup!$D$4:$D$18,MATCH(C2014,Lookup!$A$4:$A$18,0))</f>
        <v>0.012</v>
      </c>
      <c r="T2014" s="21" t="n">
        <f aca="false">ROUND(P2014*S2014,2)</f>
        <v>1.8</v>
      </c>
      <c r="U2014" s="21" t="n">
        <f aca="false">IF(T2014&lt;=10,1,IF(T2014&lt;=20,2,IF(T2014&lt;=30,3,IF(T2014&lt;=40,4,IF(T2014&lt;=50,5,IF(T2014&lt;=100,6,IF(T2014&lt;=250,7,8)))))))</f>
        <v>1</v>
      </c>
      <c r="V2014" s="21" t="n">
        <f aca="false">IF(AND(OR(Dashboard!$T$3="All",R2014=Dashboard!$T$3),OR(Dashboard!$T$4="All",D2014=Dashboard!$T$4)),1,0)</f>
        <v>1</v>
      </c>
      <c r="W2014" s="21" t="n">
        <f aca="false">IF(V2014=1,T2014+ROW()/10000000,0)</f>
        <v>1.8002014</v>
      </c>
    </row>
    <row r="2015" customFormat="false" ht="15" hidden="false" customHeight="false" outlineLevel="0" collapsed="false">
      <c r="A2015" s="0" t="n">
        <v>305140</v>
      </c>
      <c r="B2015" s="0" t="s">
        <v>5480</v>
      </c>
      <c r="C2015" s="0" t="n">
        <v>1</v>
      </c>
      <c r="D2015" s="0" t="s">
        <v>3667</v>
      </c>
      <c r="E2015" s="0" t="s">
        <v>5481</v>
      </c>
      <c r="F2015" s="0" t="s">
        <v>5403</v>
      </c>
      <c r="G2015" s="0" t="s">
        <v>5402</v>
      </c>
      <c r="H2015" s="0" t="s">
        <v>2128</v>
      </c>
      <c r="I2015" s="0" t="s">
        <v>2123</v>
      </c>
      <c r="J2015" s="0" t="s">
        <v>47</v>
      </c>
      <c r="K2015" s="0" t="s">
        <v>47</v>
      </c>
      <c r="L2015" s="0" t="s">
        <v>47</v>
      </c>
      <c r="M2015" s="0" t="s">
        <v>47</v>
      </c>
      <c r="N2015" s="0" t="n">
        <v>1</v>
      </c>
      <c r="O2015" s="0" t="n">
        <v>2</v>
      </c>
      <c r="P2015" s="0" t="n">
        <v>150</v>
      </c>
      <c r="Q2015" s="0" t="n">
        <v>1</v>
      </c>
      <c r="R2015" s="0" t="str">
        <f aca="false">INDEX(Lookup!$B$4:$B$18,MATCH(C2015,Lookup!$A$4:$A$18,0))</f>
        <v>India</v>
      </c>
      <c r="S2015" s="20" t="n">
        <f aca="false">INDEX(Lookup!$D$4:$D$18,MATCH(C2015,Lookup!$A$4:$A$18,0))</f>
        <v>0.012</v>
      </c>
      <c r="T2015" s="21" t="n">
        <f aca="false">ROUND(P2015*S2015,2)</f>
        <v>1.8</v>
      </c>
      <c r="U2015" s="21" t="n">
        <f aca="false">IF(T2015&lt;=10,1,IF(T2015&lt;=20,2,IF(T2015&lt;=30,3,IF(T2015&lt;=40,4,IF(T2015&lt;=50,5,IF(T2015&lt;=100,6,IF(T2015&lt;=250,7,8)))))))</f>
        <v>1</v>
      </c>
      <c r="V2015" s="21" t="n">
        <f aca="false">IF(AND(OR(Dashboard!$T$3="All",R2015=Dashboard!$T$3),OR(Dashboard!$T$4="All",D2015=Dashboard!$T$4)),1,0)</f>
        <v>1</v>
      </c>
      <c r="W2015" s="21" t="n">
        <f aca="false">IF(V2015=1,T2015+ROW()/10000000,0)</f>
        <v>1.8002015</v>
      </c>
    </row>
    <row r="2016" customFormat="false" ht="15" hidden="false" customHeight="false" outlineLevel="0" collapsed="false">
      <c r="A2016" s="0" t="n">
        <v>18464618</v>
      </c>
      <c r="B2016" s="0" t="s">
        <v>5482</v>
      </c>
      <c r="C2016" s="0" t="n">
        <v>1</v>
      </c>
      <c r="D2016" s="0" t="s">
        <v>3667</v>
      </c>
      <c r="E2016" s="0" t="s">
        <v>5414</v>
      </c>
      <c r="F2016" s="0" t="s">
        <v>5403</v>
      </c>
      <c r="G2016" s="0" t="s">
        <v>5402</v>
      </c>
      <c r="H2016" s="0" t="s">
        <v>2128</v>
      </c>
      <c r="I2016" s="0" t="s">
        <v>2123</v>
      </c>
      <c r="J2016" s="0" t="s">
        <v>47</v>
      </c>
      <c r="K2016" s="0" t="s">
        <v>47</v>
      </c>
      <c r="L2016" s="0" t="s">
        <v>47</v>
      </c>
      <c r="M2016" s="0" t="s">
        <v>47</v>
      </c>
      <c r="N2016" s="0" t="n">
        <v>1</v>
      </c>
      <c r="O2016" s="0" t="n">
        <v>0</v>
      </c>
      <c r="P2016" s="0" t="n">
        <v>400</v>
      </c>
      <c r="Q2016" s="0" t="n">
        <v>1</v>
      </c>
      <c r="R2016" s="0" t="str">
        <f aca="false">INDEX(Lookup!$B$4:$B$18,MATCH(C2016,Lookup!$A$4:$A$18,0))</f>
        <v>India</v>
      </c>
      <c r="S2016" s="20" t="n">
        <f aca="false">INDEX(Lookup!$D$4:$D$18,MATCH(C2016,Lookup!$A$4:$A$18,0))</f>
        <v>0.012</v>
      </c>
      <c r="T2016" s="21" t="n">
        <f aca="false">ROUND(P2016*S2016,2)</f>
        <v>4.8</v>
      </c>
      <c r="U2016" s="21" t="n">
        <f aca="false">IF(T2016&lt;=10,1,IF(T2016&lt;=20,2,IF(T2016&lt;=30,3,IF(T2016&lt;=40,4,IF(T2016&lt;=50,5,IF(T2016&lt;=100,6,IF(T2016&lt;=250,7,8)))))))</f>
        <v>1</v>
      </c>
      <c r="V2016" s="21" t="n">
        <f aca="false">IF(AND(OR(Dashboard!$T$3="All",R2016=Dashboard!$T$3),OR(Dashboard!$T$4="All",D2016=Dashboard!$T$4)),1,0)</f>
        <v>1</v>
      </c>
      <c r="W2016" s="21" t="n">
        <f aca="false">IF(V2016=1,T2016+ROW()/10000000,0)</f>
        <v>4.8002016</v>
      </c>
    </row>
    <row r="2017" customFormat="false" ht="15" hidden="false" customHeight="false" outlineLevel="0" collapsed="false">
      <c r="A2017" s="0" t="n">
        <v>18464626</v>
      </c>
      <c r="B2017" s="0" t="s">
        <v>5483</v>
      </c>
      <c r="C2017" s="0" t="n">
        <v>1</v>
      </c>
      <c r="D2017" s="0" t="s">
        <v>3667</v>
      </c>
      <c r="E2017" s="0" t="s">
        <v>5484</v>
      </c>
      <c r="F2017" s="0" t="s">
        <v>5403</v>
      </c>
      <c r="G2017" s="0" t="s">
        <v>5402</v>
      </c>
      <c r="H2017" s="0" t="s">
        <v>156</v>
      </c>
      <c r="I2017" s="0" t="s">
        <v>2123</v>
      </c>
      <c r="J2017" s="0" t="s">
        <v>47</v>
      </c>
      <c r="K2017" s="0" t="s">
        <v>47</v>
      </c>
      <c r="L2017" s="0" t="s">
        <v>47</v>
      </c>
      <c r="M2017" s="0" t="s">
        <v>47</v>
      </c>
      <c r="N2017" s="0" t="n">
        <v>2</v>
      </c>
      <c r="O2017" s="0" t="n">
        <v>0</v>
      </c>
      <c r="P2017" s="0" t="n">
        <v>500</v>
      </c>
      <c r="Q2017" s="0" t="n">
        <v>1</v>
      </c>
      <c r="R2017" s="0" t="str">
        <f aca="false">INDEX(Lookup!$B$4:$B$18,MATCH(C2017,Lookup!$A$4:$A$18,0))</f>
        <v>India</v>
      </c>
      <c r="S2017" s="20" t="n">
        <f aca="false">INDEX(Lookup!$D$4:$D$18,MATCH(C2017,Lookup!$A$4:$A$18,0))</f>
        <v>0.012</v>
      </c>
      <c r="T2017" s="21" t="n">
        <f aca="false">ROUND(P2017*S2017,2)</f>
        <v>6</v>
      </c>
      <c r="U2017" s="21" t="n">
        <f aca="false">IF(T2017&lt;=10,1,IF(T2017&lt;=20,2,IF(T2017&lt;=30,3,IF(T2017&lt;=40,4,IF(T2017&lt;=50,5,IF(T2017&lt;=100,6,IF(T2017&lt;=250,7,8)))))))</f>
        <v>1</v>
      </c>
      <c r="V2017" s="21" t="n">
        <f aca="false">IF(AND(OR(Dashboard!$T$3="All",R2017=Dashboard!$T$3),OR(Dashboard!$T$4="All",D2017=Dashboard!$T$4)),1,0)</f>
        <v>1</v>
      </c>
      <c r="W2017" s="21" t="n">
        <f aca="false">IF(V2017=1,T2017+ROW()/10000000,0)</f>
        <v>6.0002017</v>
      </c>
    </row>
    <row r="2018" customFormat="false" ht="15" hidden="false" customHeight="false" outlineLevel="0" collapsed="false">
      <c r="A2018" s="0" t="n">
        <v>18261727</v>
      </c>
      <c r="B2018" s="0" t="s">
        <v>5485</v>
      </c>
      <c r="C2018" s="0" t="n">
        <v>1</v>
      </c>
      <c r="D2018" s="0" t="s">
        <v>3667</v>
      </c>
      <c r="E2018" s="0" t="s">
        <v>5414</v>
      </c>
      <c r="F2018" s="0" t="s">
        <v>5403</v>
      </c>
      <c r="G2018" s="0" t="s">
        <v>5402</v>
      </c>
      <c r="H2018" s="0" t="s">
        <v>69</v>
      </c>
      <c r="I2018" s="0" t="s">
        <v>2123</v>
      </c>
      <c r="J2018" s="0" t="s">
        <v>47</v>
      </c>
      <c r="K2018" s="0" t="s">
        <v>47</v>
      </c>
      <c r="L2018" s="0" t="s">
        <v>47</v>
      </c>
      <c r="M2018" s="0" t="s">
        <v>47</v>
      </c>
      <c r="N2018" s="0" t="n">
        <v>1</v>
      </c>
      <c r="O2018" s="0" t="n">
        <v>0</v>
      </c>
      <c r="P2018" s="0" t="n">
        <v>400</v>
      </c>
      <c r="Q2018" s="0" t="n">
        <v>1</v>
      </c>
      <c r="R2018" s="0" t="str">
        <f aca="false">INDEX(Lookup!$B$4:$B$18,MATCH(C2018,Lookup!$A$4:$A$18,0))</f>
        <v>India</v>
      </c>
      <c r="S2018" s="20" t="n">
        <f aca="false">INDEX(Lookup!$D$4:$D$18,MATCH(C2018,Lookup!$A$4:$A$18,0))</f>
        <v>0.012</v>
      </c>
      <c r="T2018" s="21" t="n">
        <f aca="false">ROUND(P2018*S2018,2)</f>
        <v>4.8</v>
      </c>
      <c r="U2018" s="21" t="n">
        <f aca="false">IF(T2018&lt;=10,1,IF(T2018&lt;=20,2,IF(T2018&lt;=30,3,IF(T2018&lt;=40,4,IF(T2018&lt;=50,5,IF(T2018&lt;=100,6,IF(T2018&lt;=250,7,8)))))))</f>
        <v>1</v>
      </c>
      <c r="V2018" s="21" t="n">
        <f aca="false">IF(AND(OR(Dashboard!$T$3="All",R2018=Dashboard!$T$3),OR(Dashboard!$T$4="All",D2018=Dashboard!$T$4)),1,0)</f>
        <v>1</v>
      </c>
      <c r="W2018" s="21" t="n">
        <f aca="false">IF(V2018=1,T2018+ROW()/10000000,0)</f>
        <v>4.8002018</v>
      </c>
    </row>
    <row r="2019" customFormat="false" ht="15" hidden="false" customHeight="false" outlineLevel="0" collapsed="false">
      <c r="A2019" s="0" t="n">
        <v>18319384</v>
      </c>
      <c r="B2019" s="0" t="s">
        <v>5486</v>
      </c>
      <c r="C2019" s="0" t="n">
        <v>1</v>
      </c>
      <c r="D2019" s="0" t="s">
        <v>3667</v>
      </c>
      <c r="E2019" s="0" t="s">
        <v>5402</v>
      </c>
      <c r="F2019" s="0" t="s">
        <v>5403</v>
      </c>
      <c r="G2019" s="0" t="s">
        <v>5402</v>
      </c>
      <c r="H2019" s="0" t="s">
        <v>2128</v>
      </c>
      <c r="I2019" s="0" t="s">
        <v>2123</v>
      </c>
      <c r="J2019" s="0" t="s">
        <v>47</v>
      </c>
      <c r="K2019" s="0" t="s">
        <v>47</v>
      </c>
      <c r="L2019" s="0" t="s">
        <v>47</v>
      </c>
      <c r="M2019" s="0" t="s">
        <v>47</v>
      </c>
      <c r="N2019" s="0" t="n">
        <v>1</v>
      </c>
      <c r="O2019" s="0" t="n">
        <v>1</v>
      </c>
      <c r="P2019" s="0" t="n">
        <v>200</v>
      </c>
      <c r="Q2019" s="0" t="n">
        <v>1</v>
      </c>
      <c r="R2019" s="0" t="str">
        <f aca="false">INDEX(Lookup!$B$4:$B$18,MATCH(C2019,Lookup!$A$4:$A$18,0))</f>
        <v>India</v>
      </c>
      <c r="S2019" s="20" t="n">
        <f aca="false">INDEX(Lookup!$D$4:$D$18,MATCH(C2019,Lookup!$A$4:$A$18,0))</f>
        <v>0.012</v>
      </c>
      <c r="T2019" s="21" t="n">
        <f aca="false">ROUND(P2019*S2019,2)</f>
        <v>2.4</v>
      </c>
      <c r="U2019" s="21" t="n">
        <f aca="false">IF(T2019&lt;=10,1,IF(T2019&lt;=20,2,IF(T2019&lt;=30,3,IF(T2019&lt;=40,4,IF(T2019&lt;=50,5,IF(T2019&lt;=100,6,IF(T2019&lt;=250,7,8)))))))</f>
        <v>1</v>
      </c>
      <c r="V2019" s="21" t="n">
        <f aca="false">IF(AND(OR(Dashboard!$T$3="All",R2019=Dashboard!$T$3),OR(Dashboard!$T$4="All",D2019=Dashboard!$T$4)),1,0)</f>
        <v>1</v>
      </c>
      <c r="W2019" s="21" t="n">
        <f aca="false">IF(V2019=1,T2019+ROW()/10000000,0)</f>
        <v>2.4002019</v>
      </c>
    </row>
    <row r="2020" customFormat="false" ht="15" hidden="false" customHeight="false" outlineLevel="0" collapsed="false">
      <c r="A2020" s="0" t="n">
        <v>306540</v>
      </c>
      <c r="B2020" s="0" t="s">
        <v>5458</v>
      </c>
      <c r="C2020" s="0" t="n">
        <v>1</v>
      </c>
      <c r="D2020" s="0" t="s">
        <v>3667</v>
      </c>
      <c r="E2020" s="0" t="s">
        <v>5487</v>
      </c>
      <c r="F2020" s="0" t="s">
        <v>5403</v>
      </c>
      <c r="G2020" s="0" t="s">
        <v>5402</v>
      </c>
      <c r="H2020" s="0" t="s">
        <v>2359</v>
      </c>
      <c r="I2020" s="0" t="s">
        <v>2123</v>
      </c>
      <c r="J2020" s="0" t="s">
        <v>47</v>
      </c>
      <c r="K2020" s="0" t="s">
        <v>47</v>
      </c>
      <c r="L2020" s="0" t="s">
        <v>47</v>
      </c>
      <c r="M2020" s="0" t="s">
        <v>47</v>
      </c>
      <c r="N2020" s="0" t="n">
        <v>2</v>
      </c>
      <c r="O2020" s="0" t="n">
        <v>66</v>
      </c>
      <c r="P2020" s="0" t="n">
        <v>800</v>
      </c>
      <c r="Q2020" s="0" t="n">
        <v>2.2</v>
      </c>
      <c r="R2020" s="0" t="str">
        <f aca="false">INDEX(Lookup!$B$4:$B$18,MATCH(C2020,Lookup!$A$4:$A$18,0))</f>
        <v>India</v>
      </c>
      <c r="S2020" s="20" t="n">
        <f aca="false">INDEX(Lookup!$D$4:$D$18,MATCH(C2020,Lookup!$A$4:$A$18,0))</f>
        <v>0.012</v>
      </c>
      <c r="T2020" s="21" t="n">
        <f aca="false">ROUND(P2020*S2020,2)</f>
        <v>9.6</v>
      </c>
      <c r="U2020" s="21" t="n">
        <f aca="false">IF(T2020&lt;=10,1,IF(T2020&lt;=20,2,IF(T2020&lt;=30,3,IF(T2020&lt;=40,4,IF(T2020&lt;=50,5,IF(T2020&lt;=100,6,IF(T2020&lt;=250,7,8)))))))</f>
        <v>1</v>
      </c>
      <c r="V2020" s="21" t="n">
        <f aca="false">IF(AND(OR(Dashboard!$T$3="All",R2020=Dashboard!$T$3),OR(Dashboard!$T$4="All",D2020=Dashboard!$T$4)),1,0)</f>
        <v>1</v>
      </c>
      <c r="W2020" s="21" t="n">
        <f aca="false">IF(V2020=1,T2020+ROW()/10000000,0)</f>
        <v>9.600202</v>
      </c>
    </row>
    <row r="2021" customFormat="false" ht="15" hidden="false" customHeight="false" outlineLevel="0" collapsed="false">
      <c r="A2021" s="0" t="n">
        <v>304524</v>
      </c>
      <c r="B2021" s="0" t="s">
        <v>5488</v>
      </c>
      <c r="C2021" s="0" t="n">
        <v>1</v>
      </c>
      <c r="D2021" s="0" t="s">
        <v>3667</v>
      </c>
      <c r="E2021" s="0" t="s">
        <v>5489</v>
      </c>
      <c r="F2021" s="0" t="s">
        <v>5403</v>
      </c>
      <c r="G2021" s="0" t="s">
        <v>5402</v>
      </c>
      <c r="H2021" s="0" t="s">
        <v>69</v>
      </c>
      <c r="I2021" s="0" t="s">
        <v>2123</v>
      </c>
      <c r="J2021" s="0" t="s">
        <v>47</v>
      </c>
      <c r="K2021" s="0" t="s">
        <v>46</v>
      </c>
      <c r="L2021" s="0" t="s">
        <v>47</v>
      </c>
      <c r="M2021" s="0" t="s">
        <v>47</v>
      </c>
      <c r="N2021" s="0" t="n">
        <v>1</v>
      </c>
      <c r="O2021" s="0" t="n">
        <v>46</v>
      </c>
      <c r="P2021" s="0" t="n">
        <v>400</v>
      </c>
      <c r="Q2021" s="0" t="n">
        <v>2.2</v>
      </c>
      <c r="R2021" s="0" t="str">
        <f aca="false">INDEX(Lookup!$B$4:$B$18,MATCH(C2021,Lookup!$A$4:$A$18,0))</f>
        <v>India</v>
      </c>
      <c r="S2021" s="20" t="n">
        <f aca="false">INDEX(Lookup!$D$4:$D$18,MATCH(C2021,Lookup!$A$4:$A$18,0))</f>
        <v>0.012</v>
      </c>
      <c r="T2021" s="21" t="n">
        <f aca="false">ROUND(P2021*S2021,2)</f>
        <v>4.8</v>
      </c>
      <c r="U2021" s="21" t="n">
        <f aca="false">IF(T2021&lt;=10,1,IF(T2021&lt;=20,2,IF(T2021&lt;=30,3,IF(T2021&lt;=40,4,IF(T2021&lt;=50,5,IF(T2021&lt;=100,6,IF(T2021&lt;=250,7,8)))))))</f>
        <v>1</v>
      </c>
      <c r="V2021" s="21" t="n">
        <f aca="false">IF(AND(OR(Dashboard!$T$3="All",R2021=Dashboard!$T$3),OR(Dashboard!$T$4="All",D2021=Dashboard!$T$4)),1,0)</f>
        <v>1</v>
      </c>
      <c r="W2021" s="21" t="n">
        <f aca="false">IF(V2021=1,T2021+ROW()/10000000,0)</f>
        <v>4.8002021</v>
      </c>
    </row>
    <row r="2022" customFormat="false" ht="15" hidden="false" customHeight="false" outlineLevel="0" collapsed="false">
      <c r="A2022" s="0" t="n">
        <v>2087</v>
      </c>
      <c r="B2022" s="0" t="s">
        <v>5490</v>
      </c>
      <c r="C2022" s="0" t="n">
        <v>1</v>
      </c>
      <c r="D2022" s="0" t="s">
        <v>3667</v>
      </c>
      <c r="E2022" s="0" t="s">
        <v>5491</v>
      </c>
      <c r="F2022" s="0" t="s">
        <v>5403</v>
      </c>
      <c r="G2022" s="0" t="s">
        <v>5402</v>
      </c>
      <c r="H2022" s="0" t="s">
        <v>4982</v>
      </c>
      <c r="I2022" s="0" t="s">
        <v>2123</v>
      </c>
      <c r="J2022" s="0" t="s">
        <v>47</v>
      </c>
      <c r="K2022" s="0" t="s">
        <v>47</v>
      </c>
      <c r="L2022" s="0" t="s">
        <v>47</v>
      </c>
      <c r="M2022" s="0" t="s">
        <v>47</v>
      </c>
      <c r="N2022" s="0" t="n">
        <v>2</v>
      </c>
      <c r="O2022" s="0" t="n">
        <v>52</v>
      </c>
      <c r="P2022" s="0" t="n">
        <v>650</v>
      </c>
      <c r="Q2022" s="0" t="n">
        <v>2.4</v>
      </c>
      <c r="R2022" s="0" t="str">
        <f aca="false">INDEX(Lookup!$B$4:$B$18,MATCH(C2022,Lookup!$A$4:$A$18,0))</f>
        <v>India</v>
      </c>
      <c r="S2022" s="20" t="n">
        <f aca="false">INDEX(Lookup!$D$4:$D$18,MATCH(C2022,Lookup!$A$4:$A$18,0))</f>
        <v>0.012</v>
      </c>
      <c r="T2022" s="21" t="n">
        <f aca="false">ROUND(P2022*S2022,2)</f>
        <v>7.8</v>
      </c>
      <c r="U2022" s="21" t="n">
        <f aca="false">IF(T2022&lt;=10,1,IF(T2022&lt;=20,2,IF(T2022&lt;=30,3,IF(T2022&lt;=40,4,IF(T2022&lt;=50,5,IF(T2022&lt;=100,6,IF(T2022&lt;=250,7,8)))))))</f>
        <v>1</v>
      </c>
      <c r="V2022" s="21" t="n">
        <f aca="false">IF(AND(OR(Dashboard!$T$3="All",R2022=Dashboard!$T$3),OR(Dashboard!$T$4="All",D2022=Dashboard!$T$4)),1,0)</f>
        <v>1</v>
      </c>
      <c r="W2022" s="21" t="n">
        <f aca="false">IF(V2022=1,T2022+ROW()/10000000,0)</f>
        <v>7.8002022</v>
      </c>
    </row>
    <row r="2023" customFormat="false" ht="15" hidden="false" customHeight="false" outlineLevel="0" collapsed="false">
      <c r="A2023" s="0" t="n">
        <v>18439516</v>
      </c>
      <c r="B2023" s="0" t="s">
        <v>5492</v>
      </c>
      <c r="C2023" s="0" t="n">
        <v>1</v>
      </c>
      <c r="D2023" s="0" t="s">
        <v>3667</v>
      </c>
      <c r="E2023" s="0" t="s">
        <v>5493</v>
      </c>
      <c r="F2023" s="0" t="s">
        <v>5494</v>
      </c>
      <c r="G2023" s="0" t="s">
        <v>5495</v>
      </c>
      <c r="H2023" s="0" t="s">
        <v>402</v>
      </c>
      <c r="I2023" s="0" t="s">
        <v>2123</v>
      </c>
      <c r="J2023" s="0" t="s">
        <v>47</v>
      </c>
      <c r="K2023" s="0" t="s">
        <v>46</v>
      </c>
      <c r="L2023" s="0" t="s">
        <v>46</v>
      </c>
      <c r="M2023" s="0" t="s">
        <v>47</v>
      </c>
      <c r="N2023" s="0" t="n">
        <v>1</v>
      </c>
      <c r="O2023" s="0" t="n">
        <v>12</v>
      </c>
      <c r="P2023" s="0" t="n">
        <v>300</v>
      </c>
      <c r="Q2023" s="0" t="n">
        <v>3.2</v>
      </c>
      <c r="R2023" s="0" t="str">
        <f aca="false">INDEX(Lookup!$B$4:$B$18,MATCH(C2023,Lookup!$A$4:$A$18,0))</f>
        <v>India</v>
      </c>
      <c r="S2023" s="20" t="n">
        <f aca="false">INDEX(Lookup!$D$4:$D$18,MATCH(C2023,Lookup!$A$4:$A$18,0))</f>
        <v>0.012</v>
      </c>
      <c r="T2023" s="21" t="n">
        <f aca="false">ROUND(P2023*S2023,2)</f>
        <v>3.6</v>
      </c>
      <c r="U2023" s="21" t="n">
        <f aca="false">IF(T2023&lt;=10,1,IF(T2023&lt;=20,2,IF(T2023&lt;=30,3,IF(T2023&lt;=40,4,IF(T2023&lt;=50,5,IF(T2023&lt;=100,6,IF(T2023&lt;=250,7,8)))))))</f>
        <v>1</v>
      </c>
      <c r="V2023" s="21" t="n">
        <f aca="false">IF(AND(OR(Dashboard!$T$3="All",R2023=Dashboard!$T$3),OR(Dashboard!$T$4="All",D2023=Dashboard!$T$4)),1,0)</f>
        <v>1</v>
      </c>
      <c r="W2023" s="21" t="n">
        <f aca="false">IF(V2023=1,T2023+ROW()/10000000,0)</f>
        <v>3.6002023</v>
      </c>
    </row>
    <row r="2024" customFormat="false" ht="15" hidden="false" customHeight="false" outlineLevel="0" collapsed="false">
      <c r="A2024" s="0" t="n">
        <v>5588</v>
      </c>
      <c r="B2024" s="0" t="s">
        <v>5496</v>
      </c>
      <c r="C2024" s="0" t="n">
        <v>1</v>
      </c>
      <c r="D2024" s="0" t="s">
        <v>3667</v>
      </c>
      <c r="E2024" s="0" t="s">
        <v>5497</v>
      </c>
      <c r="F2024" s="0" t="s">
        <v>5494</v>
      </c>
      <c r="G2024" s="0" t="s">
        <v>5495</v>
      </c>
      <c r="H2024" s="0" t="s">
        <v>69</v>
      </c>
      <c r="I2024" s="0" t="s">
        <v>2123</v>
      </c>
      <c r="J2024" s="0" t="s">
        <v>47</v>
      </c>
      <c r="K2024" s="0" t="s">
        <v>46</v>
      </c>
      <c r="L2024" s="0" t="s">
        <v>47</v>
      </c>
      <c r="M2024" s="0" t="s">
        <v>47</v>
      </c>
      <c r="N2024" s="0" t="n">
        <v>2</v>
      </c>
      <c r="O2024" s="0" t="n">
        <v>106</v>
      </c>
      <c r="P2024" s="0" t="n">
        <v>600</v>
      </c>
      <c r="Q2024" s="0" t="n">
        <v>2.8</v>
      </c>
      <c r="R2024" s="0" t="str">
        <f aca="false">INDEX(Lookup!$B$4:$B$18,MATCH(C2024,Lookup!$A$4:$A$18,0))</f>
        <v>India</v>
      </c>
      <c r="S2024" s="20" t="n">
        <f aca="false">INDEX(Lookup!$D$4:$D$18,MATCH(C2024,Lookup!$A$4:$A$18,0))</f>
        <v>0.012</v>
      </c>
      <c r="T2024" s="21" t="n">
        <f aca="false">ROUND(P2024*S2024,2)</f>
        <v>7.2</v>
      </c>
      <c r="U2024" s="21" t="n">
        <f aca="false">IF(T2024&lt;=10,1,IF(T2024&lt;=20,2,IF(T2024&lt;=30,3,IF(T2024&lt;=40,4,IF(T2024&lt;=50,5,IF(T2024&lt;=100,6,IF(T2024&lt;=250,7,8)))))))</f>
        <v>1</v>
      </c>
      <c r="V2024" s="21" t="n">
        <f aca="false">IF(AND(OR(Dashboard!$T$3="All",R2024=Dashboard!$T$3),OR(Dashboard!$T$4="All",D2024=Dashboard!$T$4)),1,0)</f>
        <v>1</v>
      </c>
      <c r="W2024" s="21" t="n">
        <f aca="false">IF(V2024=1,T2024+ROW()/10000000,0)</f>
        <v>7.2002024</v>
      </c>
    </row>
    <row r="2025" customFormat="false" ht="15" hidden="false" customHeight="false" outlineLevel="0" collapsed="false">
      <c r="A2025" s="0" t="n">
        <v>311975</v>
      </c>
      <c r="B2025" s="0" t="s">
        <v>5498</v>
      </c>
      <c r="C2025" s="0" t="n">
        <v>1</v>
      </c>
      <c r="D2025" s="0" t="s">
        <v>3667</v>
      </c>
      <c r="E2025" s="0" t="s">
        <v>5499</v>
      </c>
      <c r="F2025" s="0" t="s">
        <v>2721</v>
      </c>
      <c r="G2025" s="0" t="s">
        <v>5500</v>
      </c>
      <c r="H2025" s="0" t="s">
        <v>241</v>
      </c>
      <c r="I2025" s="0" t="s">
        <v>2123</v>
      </c>
      <c r="J2025" s="0" t="s">
        <v>47</v>
      </c>
      <c r="K2025" s="0" t="s">
        <v>47</v>
      </c>
      <c r="L2025" s="0" t="s">
        <v>47</v>
      </c>
      <c r="M2025" s="0" t="s">
        <v>47</v>
      </c>
      <c r="N2025" s="0" t="n">
        <v>2</v>
      </c>
      <c r="O2025" s="0" t="n">
        <v>22</v>
      </c>
      <c r="P2025" s="0" t="n">
        <v>500</v>
      </c>
      <c r="Q2025" s="0" t="n">
        <v>3.3</v>
      </c>
      <c r="R2025" s="0" t="str">
        <f aca="false">INDEX(Lookup!$B$4:$B$18,MATCH(C2025,Lookup!$A$4:$A$18,0))</f>
        <v>India</v>
      </c>
      <c r="S2025" s="20" t="n">
        <f aca="false">INDEX(Lookup!$D$4:$D$18,MATCH(C2025,Lookup!$A$4:$A$18,0))</f>
        <v>0.012</v>
      </c>
      <c r="T2025" s="21" t="n">
        <f aca="false">ROUND(P2025*S2025,2)</f>
        <v>6</v>
      </c>
      <c r="U2025" s="21" t="n">
        <f aca="false">IF(T2025&lt;=10,1,IF(T2025&lt;=20,2,IF(T2025&lt;=30,3,IF(T2025&lt;=40,4,IF(T2025&lt;=50,5,IF(T2025&lt;=100,6,IF(T2025&lt;=250,7,8)))))))</f>
        <v>1</v>
      </c>
      <c r="V2025" s="21" t="n">
        <f aca="false">IF(AND(OR(Dashboard!$T$3="All",R2025=Dashboard!$T$3),OR(Dashboard!$T$4="All",D2025=Dashboard!$T$4)),1,0)</f>
        <v>1</v>
      </c>
      <c r="W2025" s="21" t="n">
        <f aca="false">IF(V2025=1,T2025+ROW()/10000000,0)</f>
        <v>6.0002025</v>
      </c>
    </row>
    <row r="2026" customFormat="false" ht="15" hidden="false" customHeight="false" outlineLevel="0" collapsed="false">
      <c r="A2026" s="0" t="n">
        <v>6897</v>
      </c>
      <c r="B2026" s="0" t="s">
        <v>3511</v>
      </c>
      <c r="C2026" s="0" t="n">
        <v>1</v>
      </c>
      <c r="D2026" s="0" t="s">
        <v>3667</v>
      </c>
      <c r="E2026" s="0" t="s">
        <v>5501</v>
      </c>
      <c r="F2026" s="0" t="s">
        <v>2721</v>
      </c>
      <c r="G2026" s="0" t="s">
        <v>5500</v>
      </c>
      <c r="H2026" s="0" t="s">
        <v>402</v>
      </c>
      <c r="I2026" s="0" t="s">
        <v>2123</v>
      </c>
      <c r="J2026" s="0" t="s">
        <v>47</v>
      </c>
      <c r="K2026" s="0" t="s">
        <v>47</v>
      </c>
      <c r="L2026" s="0" t="s">
        <v>47</v>
      </c>
      <c r="M2026" s="0" t="s">
        <v>47</v>
      </c>
      <c r="N2026" s="0" t="n">
        <v>1</v>
      </c>
      <c r="O2026" s="0" t="n">
        <v>94</v>
      </c>
      <c r="P2026" s="0" t="n">
        <v>300</v>
      </c>
      <c r="Q2026" s="0" t="n">
        <v>3.4</v>
      </c>
      <c r="R2026" s="0" t="str">
        <f aca="false">INDEX(Lookup!$B$4:$B$18,MATCH(C2026,Lookup!$A$4:$A$18,0))</f>
        <v>India</v>
      </c>
      <c r="S2026" s="20" t="n">
        <f aca="false">INDEX(Lookup!$D$4:$D$18,MATCH(C2026,Lookup!$A$4:$A$18,0))</f>
        <v>0.012</v>
      </c>
      <c r="T2026" s="21" t="n">
        <f aca="false">ROUND(P2026*S2026,2)</f>
        <v>3.6</v>
      </c>
      <c r="U2026" s="21" t="n">
        <f aca="false">IF(T2026&lt;=10,1,IF(T2026&lt;=20,2,IF(T2026&lt;=30,3,IF(T2026&lt;=40,4,IF(T2026&lt;=50,5,IF(T2026&lt;=100,6,IF(T2026&lt;=250,7,8)))))))</f>
        <v>1</v>
      </c>
      <c r="V2026" s="21" t="n">
        <f aca="false">IF(AND(OR(Dashboard!$T$3="All",R2026=Dashboard!$T$3),OR(Dashboard!$T$4="All",D2026=Dashboard!$T$4)),1,0)</f>
        <v>1</v>
      </c>
      <c r="W2026" s="21" t="n">
        <f aca="false">IF(V2026=1,T2026+ROW()/10000000,0)</f>
        <v>3.6002026</v>
      </c>
    </row>
    <row r="2027" customFormat="false" ht="15" hidden="false" customHeight="false" outlineLevel="0" collapsed="false">
      <c r="A2027" s="0" t="n">
        <v>313122</v>
      </c>
      <c r="B2027" s="0" t="s">
        <v>5270</v>
      </c>
      <c r="C2027" s="0" t="n">
        <v>1</v>
      </c>
      <c r="D2027" s="0" t="s">
        <v>3667</v>
      </c>
      <c r="E2027" s="0" t="s">
        <v>5502</v>
      </c>
      <c r="F2027" s="0" t="s">
        <v>2721</v>
      </c>
      <c r="G2027" s="0" t="s">
        <v>5500</v>
      </c>
      <c r="H2027" s="0" t="s">
        <v>2288</v>
      </c>
      <c r="I2027" s="0" t="s">
        <v>2123</v>
      </c>
      <c r="J2027" s="0" t="s">
        <v>47</v>
      </c>
      <c r="K2027" s="0" t="s">
        <v>46</v>
      </c>
      <c r="L2027" s="0" t="s">
        <v>47</v>
      </c>
      <c r="M2027" s="0" t="s">
        <v>47</v>
      </c>
      <c r="N2027" s="0" t="n">
        <v>2</v>
      </c>
      <c r="O2027" s="0" t="n">
        <v>16</v>
      </c>
      <c r="P2027" s="0" t="n">
        <v>600</v>
      </c>
      <c r="Q2027" s="0" t="n">
        <v>2.6</v>
      </c>
      <c r="R2027" s="0" t="str">
        <f aca="false">INDEX(Lookup!$B$4:$B$18,MATCH(C2027,Lookup!$A$4:$A$18,0))</f>
        <v>India</v>
      </c>
      <c r="S2027" s="20" t="n">
        <f aca="false">INDEX(Lookup!$D$4:$D$18,MATCH(C2027,Lookup!$A$4:$A$18,0))</f>
        <v>0.012</v>
      </c>
      <c r="T2027" s="21" t="n">
        <f aca="false">ROUND(P2027*S2027,2)</f>
        <v>7.2</v>
      </c>
      <c r="U2027" s="21" t="n">
        <f aca="false">IF(T2027&lt;=10,1,IF(T2027&lt;=20,2,IF(T2027&lt;=30,3,IF(T2027&lt;=40,4,IF(T2027&lt;=50,5,IF(T2027&lt;=100,6,IF(T2027&lt;=250,7,8)))))))</f>
        <v>1</v>
      </c>
      <c r="V2027" s="21" t="n">
        <f aca="false">IF(AND(OR(Dashboard!$T$3="All",R2027=Dashboard!$T$3),OR(Dashboard!$T$4="All",D2027=Dashboard!$T$4)),1,0)</f>
        <v>1</v>
      </c>
      <c r="W2027" s="21" t="n">
        <f aca="false">IF(V2027=1,T2027+ROW()/10000000,0)</f>
        <v>7.2002027</v>
      </c>
    </row>
    <row r="2028" customFormat="false" ht="15" hidden="false" customHeight="false" outlineLevel="0" collapsed="false">
      <c r="A2028" s="0" t="n">
        <v>306976</v>
      </c>
      <c r="B2028" s="0" t="s">
        <v>4937</v>
      </c>
      <c r="C2028" s="0" t="n">
        <v>1</v>
      </c>
      <c r="D2028" s="0" t="s">
        <v>3667</v>
      </c>
      <c r="E2028" s="0" t="s">
        <v>5503</v>
      </c>
      <c r="F2028" s="0" t="s">
        <v>2721</v>
      </c>
      <c r="G2028" s="0" t="s">
        <v>5500</v>
      </c>
      <c r="H2028" s="0" t="s">
        <v>3182</v>
      </c>
      <c r="I2028" s="0" t="s">
        <v>2123</v>
      </c>
      <c r="J2028" s="0" t="s">
        <v>47</v>
      </c>
      <c r="K2028" s="0" t="s">
        <v>46</v>
      </c>
      <c r="L2028" s="0" t="s">
        <v>47</v>
      </c>
      <c r="M2028" s="0" t="s">
        <v>47</v>
      </c>
      <c r="N2028" s="0" t="n">
        <v>1</v>
      </c>
      <c r="O2028" s="0" t="n">
        <v>11</v>
      </c>
      <c r="P2028" s="0" t="n">
        <v>200</v>
      </c>
      <c r="Q2028" s="0" t="n">
        <v>2.8</v>
      </c>
      <c r="R2028" s="0" t="str">
        <f aca="false">INDEX(Lookup!$B$4:$B$18,MATCH(C2028,Lookup!$A$4:$A$18,0))</f>
        <v>India</v>
      </c>
      <c r="S2028" s="20" t="n">
        <f aca="false">INDEX(Lookup!$D$4:$D$18,MATCH(C2028,Lookup!$A$4:$A$18,0))</f>
        <v>0.012</v>
      </c>
      <c r="T2028" s="21" t="n">
        <f aca="false">ROUND(P2028*S2028,2)</f>
        <v>2.4</v>
      </c>
      <c r="U2028" s="21" t="n">
        <f aca="false">IF(T2028&lt;=10,1,IF(T2028&lt;=20,2,IF(T2028&lt;=30,3,IF(T2028&lt;=40,4,IF(T2028&lt;=50,5,IF(T2028&lt;=100,6,IF(T2028&lt;=250,7,8)))))))</f>
        <v>1</v>
      </c>
      <c r="V2028" s="21" t="n">
        <f aca="false">IF(AND(OR(Dashboard!$T$3="All",R2028=Dashboard!$T$3),OR(Dashboard!$T$4="All",D2028=Dashboard!$T$4)),1,0)</f>
        <v>1</v>
      </c>
      <c r="W2028" s="21" t="n">
        <f aca="false">IF(V2028=1,T2028+ROW()/10000000,0)</f>
        <v>2.4002028</v>
      </c>
    </row>
    <row r="2029" customFormat="false" ht="15" hidden="false" customHeight="false" outlineLevel="0" collapsed="false">
      <c r="A2029" s="0" t="n">
        <v>308191</v>
      </c>
      <c r="B2029" s="0" t="s">
        <v>5504</v>
      </c>
      <c r="C2029" s="0" t="n">
        <v>1</v>
      </c>
      <c r="D2029" s="0" t="s">
        <v>3667</v>
      </c>
      <c r="E2029" s="0" t="s">
        <v>5505</v>
      </c>
      <c r="F2029" s="0" t="s">
        <v>2721</v>
      </c>
      <c r="G2029" s="0" t="s">
        <v>5500</v>
      </c>
      <c r="H2029" s="0" t="s">
        <v>2863</v>
      </c>
      <c r="I2029" s="0" t="s">
        <v>2123</v>
      </c>
      <c r="J2029" s="0" t="s">
        <v>47</v>
      </c>
      <c r="K2029" s="0" t="s">
        <v>47</v>
      </c>
      <c r="L2029" s="0" t="s">
        <v>47</v>
      </c>
      <c r="M2029" s="0" t="s">
        <v>47</v>
      </c>
      <c r="N2029" s="0" t="n">
        <v>1</v>
      </c>
      <c r="O2029" s="0" t="n">
        <v>16</v>
      </c>
      <c r="P2029" s="0" t="n">
        <v>350</v>
      </c>
      <c r="Q2029" s="0" t="n">
        <v>3.2</v>
      </c>
      <c r="R2029" s="0" t="str">
        <f aca="false">INDEX(Lookup!$B$4:$B$18,MATCH(C2029,Lookup!$A$4:$A$18,0))</f>
        <v>India</v>
      </c>
      <c r="S2029" s="20" t="n">
        <f aca="false">INDEX(Lookup!$D$4:$D$18,MATCH(C2029,Lookup!$A$4:$A$18,0))</f>
        <v>0.012</v>
      </c>
      <c r="T2029" s="21" t="n">
        <f aca="false">ROUND(P2029*S2029,2)</f>
        <v>4.2</v>
      </c>
      <c r="U2029" s="21" t="n">
        <f aca="false">IF(T2029&lt;=10,1,IF(T2029&lt;=20,2,IF(T2029&lt;=30,3,IF(T2029&lt;=40,4,IF(T2029&lt;=50,5,IF(T2029&lt;=100,6,IF(T2029&lt;=250,7,8)))))))</f>
        <v>1</v>
      </c>
      <c r="V2029" s="21" t="n">
        <f aca="false">IF(AND(OR(Dashboard!$T$3="All",R2029=Dashboard!$T$3),OR(Dashboard!$T$4="All",D2029=Dashboard!$T$4)),1,0)</f>
        <v>1</v>
      </c>
      <c r="W2029" s="21" t="n">
        <f aca="false">IF(V2029=1,T2029+ROW()/10000000,0)</f>
        <v>4.2002029</v>
      </c>
    </row>
    <row r="2030" customFormat="false" ht="15" hidden="false" customHeight="false" outlineLevel="0" collapsed="false">
      <c r="A2030" s="0" t="n">
        <v>18336484</v>
      </c>
      <c r="B2030" s="0" t="s">
        <v>5506</v>
      </c>
      <c r="C2030" s="0" t="n">
        <v>1</v>
      </c>
      <c r="D2030" s="0" t="s">
        <v>3667</v>
      </c>
      <c r="E2030" s="0" t="s">
        <v>5507</v>
      </c>
      <c r="F2030" s="0" t="s">
        <v>2721</v>
      </c>
      <c r="G2030" s="0" t="s">
        <v>5500</v>
      </c>
      <c r="H2030" s="0" t="s">
        <v>2359</v>
      </c>
      <c r="I2030" s="0" t="s">
        <v>2123</v>
      </c>
      <c r="J2030" s="0" t="s">
        <v>47</v>
      </c>
      <c r="K2030" s="0" t="s">
        <v>46</v>
      </c>
      <c r="L2030" s="0" t="s">
        <v>47</v>
      </c>
      <c r="M2030" s="0" t="s">
        <v>47</v>
      </c>
      <c r="N2030" s="0" t="n">
        <v>1</v>
      </c>
      <c r="O2030" s="0" t="n">
        <v>32</v>
      </c>
      <c r="P2030" s="0" t="n">
        <v>450</v>
      </c>
      <c r="Q2030" s="0" t="n">
        <v>3.2</v>
      </c>
      <c r="R2030" s="0" t="str">
        <f aca="false">INDEX(Lookup!$B$4:$B$18,MATCH(C2030,Lookup!$A$4:$A$18,0))</f>
        <v>India</v>
      </c>
      <c r="S2030" s="20" t="n">
        <f aca="false">INDEX(Lookup!$D$4:$D$18,MATCH(C2030,Lookup!$A$4:$A$18,0))</f>
        <v>0.012</v>
      </c>
      <c r="T2030" s="21" t="n">
        <f aca="false">ROUND(P2030*S2030,2)</f>
        <v>5.4</v>
      </c>
      <c r="U2030" s="21" t="n">
        <f aca="false">IF(T2030&lt;=10,1,IF(T2030&lt;=20,2,IF(T2030&lt;=30,3,IF(T2030&lt;=40,4,IF(T2030&lt;=50,5,IF(T2030&lt;=100,6,IF(T2030&lt;=250,7,8)))))))</f>
        <v>1</v>
      </c>
      <c r="V2030" s="21" t="n">
        <f aca="false">IF(AND(OR(Dashboard!$T$3="All",R2030=Dashboard!$T$3),OR(Dashboard!$T$4="All",D2030=Dashboard!$T$4)),1,0)</f>
        <v>1</v>
      </c>
      <c r="W2030" s="21" t="n">
        <f aca="false">IF(V2030=1,T2030+ROW()/10000000,0)</f>
        <v>5.400203</v>
      </c>
    </row>
    <row r="2031" customFormat="false" ht="15" hidden="false" customHeight="false" outlineLevel="0" collapsed="false">
      <c r="A2031" s="0" t="n">
        <v>312665</v>
      </c>
      <c r="B2031" s="0" t="s">
        <v>5508</v>
      </c>
      <c r="C2031" s="0" t="n">
        <v>1</v>
      </c>
      <c r="D2031" s="0" t="s">
        <v>3667</v>
      </c>
      <c r="E2031" s="0" t="s">
        <v>5500</v>
      </c>
      <c r="F2031" s="0" t="s">
        <v>2721</v>
      </c>
      <c r="G2031" s="0" t="s">
        <v>5500</v>
      </c>
      <c r="H2031" s="0" t="s">
        <v>2128</v>
      </c>
      <c r="I2031" s="0" t="s">
        <v>2123</v>
      </c>
      <c r="J2031" s="0" t="s">
        <v>47</v>
      </c>
      <c r="K2031" s="0" t="s">
        <v>47</v>
      </c>
      <c r="L2031" s="0" t="s">
        <v>47</v>
      </c>
      <c r="M2031" s="0" t="s">
        <v>47</v>
      </c>
      <c r="N2031" s="0" t="n">
        <v>1</v>
      </c>
      <c r="O2031" s="0" t="n">
        <v>27</v>
      </c>
      <c r="P2031" s="0" t="n">
        <v>200</v>
      </c>
      <c r="Q2031" s="0" t="n">
        <v>3.1</v>
      </c>
      <c r="R2031" s="0" t="str">
        <f aca="false">INDEX(Lookup!$B$4:$B$18,MATCH(C2031,Lookup!$A$4:$A$18,0))</f>
        <v>India</v>
      </c>
      <c r="S2031" s="20" t="n">
        <f aca="false">INDEX(Lookup!$D$4:$D$18,MATCH(C2031,Lookup!$A$4:$A$18,0))</f>
        <v>0.012</v>
      </c>
      <c r="T2031" s="21" t="n">
        <f aca="false">ROUND(P2031*S2031,2)</f>
        <v>2.4</v>
      </c>
      <c r="U2031" s="21" t="n">
        <f aca="false">IF(T2031&lt;=10,1,IF(T2031&lt;=20,2,IF(T2031&lt;=30,3,IF(T2031&lt;=40,4,IF(T2031&lt;=50,5,IF(T2031&lt;=100,6,IF(T2031&lt;=250,7,8)))))))</f>
        <v>1</v>
      </c>
      <c r="V2031" s="21" t="n">
        <f aca="false">IF(AND(OR(Dashboard!$T$3="All",R2031=Dashboard!$T$3),OR(Dashboard!$T$4="All",D2031=Dashboard!$T$4)),1,0)</f>
        <v>1</v>
      </c>
      <c r="W2031" s="21" t="n">
        <f aca="false">IF(V2031=1,T2031+ROW()/10000000,0)</f>
        <v>2.4002031</v>
      </c>
    </row>
    <row r="2032" customFormat="false" ht="15" hidden="false" customHeight="false" outlineLevel="0" collapsed="false">
      <c r="A2032" s="0" t="n">
        <v>18357570</v>
      </c>
      <c r="B2032" s="0" t="s">
        <v>5509</v>
      </c>
      <c r="C2032" s="0" t="n">
        <v>1</v>
      </c>
      <c r="D2032" s="0" t="s">
        <v>3667</v>
      </c>
      <c r="E2032" s="0" t="s">
        <v>5510</v>
      </c>
      <c r="F2032" s="0" t="s">
        <v>2721</v>
      </c>
      <c r="G2032" s="0" t="s">
        <v>5500</v>
      </c>
      <c r="H2032" s="0" t="s">
        <v>5511</v>
      </c>
      <c r="I2032" s="0" t="s">
        <v>2123</v>
      </c>
      <c r="J2032" s="0" t="s">
        <v>47</v>
      </c>
      <c r="K2032" s="0" t="s">
        <v>46</v>
      </c>
      <c r="L2032" s="0" t="s">
        <v>47</v>
      </c>
      <c r="M2032" s="0" t="s">
        <v>47</v>
      </c>
      <c r="N2032" s="0" t="n">
        <v>2</v>
      </c>
      <c r="O2032" s="0" t="n">
        <v>45</v>
      </c>
      <c r="P2032" s="0" t="n">
        <v>550</v>
      </c>
      <c r="Q2032" s="0" t="n">
        <v>3.7</v>
      </c>
      <c r="R2032" s="0" t="str">
        <f aca="false">INDEX(Lookup!$B$4:$B$18,MATCH(C2032,Lookup!$A$4:$A$18,0))</f>
        <v>India</v>
      </c>
      <c r="S2032" s="20" t="n">
        <f aca="false">INDEX(Lookup!$D$4:$D$18,MATCH(C2032,Lookup!$A$4:$A$18,0))</f>
        <v>0.012</v>
      </c>
      <c r="T2032" s="21" t="n">
        <f aca="false">ROUND(P2032*S2032,2)</f>
        <v>6.6</v>
      </c>
      <c r="U2032" s="21" t="n">
        <f aca="false">IF(T2032&lt;=10,1,IF(T2032&lt;=20,2,IF(T2032&lt;=30,3,IF(T2032&lt;=40,4,IF(T2032&lt;=50,5,IF(T2032&lt;=100,6,IF(T2032&lt;=250,7,8)))))))</f>
        <v>1</v>
      </c>
      <c r="V2032" s="21" t="n">
        <f aca="false">IF(AND(OR(Dashboard!$T$3="All",R2032=Dashboard!$T$3),OR(Dashboard!$T$4="All",D2032=Dashboard!$T$4)),1,0)</f>
        <v>1</v>
      </c>
      <c r="W2032" s="21" t="n">
        <f aca="false">IF(V2032=1,T2032+ROW()/10000000,0)</f>
        <v>6.6002032</v>
      </c>
    </row>
    <row r="2033" customFormat="false" ht="15" hidden="false" customHeight="false" outlineLevel="0" collapsed="false">
      <c r="A2033" s="0" t="n">
        <v>310829</v>
      </c>
      <c r="B2033" s="0" t="s">
        <v>5512</v>
      </c>
      <c r="C2033" s="0" t="n">
        <v>1</v>
      </c>
      <c r="D2033" s="0" t="s">
        <v>3667</v>
      </c>
      <c r="E2033" s="0" t="s">
        <v>5513</v>
      </c>
      <c r="F2033" s="0" t="s">
        <v>2721</v>
      </c>
      <c r="G2033" s="0" t="s">
        <v>5500</v>
      </c>
      <c r="H2033" s="0" t="s">
        <v>2122</v>
      </c>
      <c r="I2033" s="0" t="s">
        <v>2123</v>
      </c>
      <c r="J2033" s="0" t="s">
        <v>47</v>
      </c>
      <c r="K2033" s="0" t="s">
        <v>46</v>
      </c>
      <c r="L2033" s="0" t="s">
        <v>47</v>
      </c>
      <c r="M2033" s="0" t="s">
        <v>47</v>
      </c>
      <c r="N2033" s="0" t="n">
        <v>2</v>
      </c>
      <c r="O2033" s="0" t="n">
        <v>148</v>
      </c>
      <c r="P2033" s="0" t="n">
        <v>800</v>
      </c>
      <c r="Q2033" s="0" t="n">
        <v>3.5</v>
      </c>
      <c r="R2033" s="0" t="str">
        <f aca="false">INDEX(Lookup!$B$4:$B$18,MATCH(C2033,Lookup!$A$4:$A$18,0))</f>
        <v>India</v>
      </c>
      <c r="S2033" s="20" t="n">
        <f aca="false">INDEX(Lookup!$D$4:$D$18,MATCH(C2033,Lookup!$A$4:$A$18,0))</f>
        <v>0.012</v>
      </c>
      <c r="T2033" s="21" t="n">
        <f aca="false">ROUND(P2033*S2033,2)</f>
        <v>9.6</v>
      </c>
      <c r="U2033" s="21" t="n">
        <f aca="false">IF(T2033&lt;=10,1,IF(T2033&lt;=20,2,IF(T2033&lt;=30,3,IF(T2033&lt;=40,4,IF(T2033&lt;=50,5,IF(T2033&lt;=100,6,IF(T2033&lt;=250,7,8)))))))</f>
        <v>1</v>
      </c>
      <c r="V2033" s="21" t="n">
        <f aca="false">IF(AND(OR(Dashboard!$T$3="All",R2033=Dashboard!$T$3),OR(Dashboard!$T$4="All",D2033=Dashboard!$T$4)),1,0)</f>
        <v>1</v>
      </c>
      <c r="W2033" s="21" t="n">
        <f aca="false">IF(V2033=1,T2033+ROW()/10000000,0)</f>
        <v>9.6002033</v>
      </c>
    </row>
    <row r="2034" customFormat="false" ht="15" hidden="false" customHeight="false" outlineLevel="0" collapsed="false">
      <c r="A2034" s="0" t="n">
        <v>9852</v>
      </c>
      <c r="B2034" s="0" t="s">
        <v>5514</v>
      </c>
      <c r="C2034" s="0" t="n">
        <v>1</v>
      </c>
      <c r="D2034" s="0" t="s">
        <v>3667</v>
      </c>
      <c r="E2034" s="0" t="s">
        <v>5515</v>
      </c>
      <c r="F2034" s="0" t="s">
        <v>2721</v>
      </c>
      <c r="G2034" s="0" t="s">
        <v>5500</v>
      </c>
      <c r="H2034" s="0" t="s">
        <v>2382</v>
      </c>
      <c r="I2034" s="0" t="s">
        <v>2123</v>
      </c>
      <c r="J2034" s="0" t="s">
        <v>47</v>
      </c>
      <c r="K2034" s="0" t="s">
        <v>47</v>
      </c>
      <c r="L2034" s="0" t="s">
        <v>47</v>
      </c>
      <c r="M2034" s="0" t="s">
        <v>47</v>
      </c>
      <c r="N2034" s="0" t="n">
        <v>1</v>
      </c>
      <c r="O2034" s="0" t="n">
        <v>20</v>
      </c>
      <c r="P2034" s="0" t="n">
        <v>150</v>
      </c>
      <c r="Q2034" s="0" t="n">
        <v>3.6</v>
      </c>
      <c r="R2034" s="0" t="str">
        <f aca="false">INDEX(Lookup!$B$4:$B$18,MATCH(C2034,Lookup!$A$4:$A$18,0))</f>
        <v>India</v>
      </c>
      <c r="S2034" s="20" t="n">
        <f aca="false">INDEX(Lookup!$D$4:$D$18,MATCH(C2034,Lookup!$A$4:$A$18,0))</f>
        <v>0.012</v>
      </c>
      <c r="T2034" s="21" t="n">
        <f aca="false">ROUND(P2034*S2034,2)</f>
        <v>1.8</v>
      </c>
      <c r="U2034" s="21" t="n">
        <f aca="false">IF(T2034&lt;=10,1,IF(T2034&lt;=20,2,IF(T2034&lt;=30,3,IF(T2034&lt;=40,4,IF(T2034&lt;=50,5,IF(T2034&lt;=100,6,IF(T2034&lt;=250,7,8)))))))</f>
        <v>1</v>
      </c>
      <c r="V2034" s="21" t="n">
        <f aca="false">IF(AND(OR(Dashboard!$T$3="All",R2034=Dashboard!$T$3),OR(Dashboard!$T$4="All",D2034=Dashboard!$T$4)),1,0)</f>
        <v>1</v>
      </c>
      <c r="W2034" s="21" t="n">
        <f aca="false">IF(V2034=1,T2034+ROW()/10000000,0)</f>
        <v>1.8002034</v>
      </c>
    </row>
    <row r="2035" customFormat="false" ht="15" hidden="false" customHeight="false" outlineLevel="0" collapsed="false">
      <c r="A2035" s="0" t="n">
        <v>18357912</v>
      </c>
      <c r="B2035" s="0" t="s">
        <v>5516</v>
      </c>
      <c r="C2035" s="0" t="n">
        <v>1</v>
      </c>
      <c r="D2035" s="0" t="s">
        <v>3667</v>
      </c>
      <c r="E2035" s="0" t="s">
        <v>5517</v>
      </c>
      <c r="F2035" s="0" t="s">
        <v>2728</v>
      </c>
      <c r="G2035" s="0" t="s">
        <v>5518</v>
      </c>
      <c r="H2035" s="0" t="s">
        <v>156</v>
      </c>
      <c r="I2035" s="0" t="s">
        <v>2123</v>
      </c>
      <c r="J2035" s="0" t="s">
        <v>47</v>
      </c>
      <c r="K2035" s="0" t="s">
        <v>46</v>
      </c>
      <c r="L2035" s="0" t="s">
        <v>47</v>
      </c>
      <c r="M2035" s="0" t="s">
        <v>47</v>
      </c>
      <c r="N2035" s="0" t="n">
        <v>1</v>
      </c>
      <c r="O2035" s="0" t="n">
        <v>13</v>
      </c>
      <c r="P2035" s="0" t="n">
        <v>350</v>
      </c>
      <c r="Q2035" s="0" t="n">
        <v>3.2</v>
      </c>
      <c r="R2035" s="0" t="str">
        <f aca="false">INDEX(Lookup!$B$4:$B$18,MATCH(C2035,Lookup!$A$4:$A$18,0))</f>
        <v>India</v>
      </c>
      <c r="S2035" s="20" t="n">
        <f aca="false">INDEX(Lookup!$D$4:$D$18,MATCH(C2035,Lookup!$A$4:$A$18,0))</f>
        <v>0.012</v>
      </c>
      <c r="T2035" s="21" t="n">
        <f aca="false">ROUND(P2035*S2035,2)</f>
        <v>4.2</v>
      </c>
      <c r="U2035" s="21" t="n">
        <f aca="false">IF(T2035&lt;=10,1,IF(T2035&lt;=20,2,IF(T2035&lt;=30,3,IF(T2035&lt;=40,4,IF(T2035&lt;=50,5,IF(T2035&lt;=100,6,IF(T2035&lt;=250,7,8)))))))</f>
        <v>1</v>
      </c>
      <c r="V2035" s="21" t="n">
        <f aca="false">IF(AND(OR(Dashboard!$T$3="All",R2035=Dashboard!$T$3),OR(Dashboard!$T$4="All",D2035=Dashboard!$T$4)),1,0)</f>
        <v>1</v>
      </c>
      <c r="W2035" s="21" t="n">
        <f aca="false">IF(V2035=1,T2035+ROW()/10000000,0)</f>
        <v>4.2002035</v>
      </c>
    </row>
    <row r="2036" customFormat="false" ht="15" hidden="false" customHeight="false" outlineLevel="0" collapsed="false">
      <c r="A2036" s="0" t="n">
        <v>311455</v>
      </c>
      <c r="B2036" s="0" t="s">
        <v>5519</v>
      </c>
      <c r="C2036" s="0" t="n">
        <v>1</v>
      </c>
      <c r="D2036" s="0" t="s">
        <v>3667</v>
      </c>
      <c r="E2036" s="0" t="s">
        <v>5520</v>
      </c>
      <c r="F2036" s="0" t="s">
        <v>2728</v>
      </c>
      <c r="G2036" s="0" t="s">
        <v>5518</v>
      </c>
      <c r="H2036" s="0" t="s">
        <v>3243</v>
      </c>
      <c r="I2036" s="0" t="s">
        <v>2123</v>
      </c>
      <c r="J2036" s="0" t="s">
        <v>47</v>
      </c>
      <c r="K2036" s="0" t="s">
        <v>47</v>
      </c>
      <c r="L2036" s="0" t="s">
        <v>47</v>
      </c>
      <c r="M2036" s="0" t="s">
        <v>47</v>
      </c>
      <c r="N2036" s="0" t="n">
        <v>1</v>
      </c>
      <c r="O2036" s="0" t="n">
        <v>7</v>
      </c>
      <c r="P2036" s="0" t="n">
        <v>200</v>
      </c>
      <c r="Q2036" s="0" t="n">
        <v>2.8</v>
      </c>
      <c r="R2036" s="0" t="str">
        <f aca="false">INDEX(Lookup!$B$4:$B$18,MATCH(C2036,Lookup!$A$4:$A$18,0))</f>
        <v>India</v>
      </c>
      <c r="S2036" s="20" t="n">
        <f aca="false">INDEX(Lookup!$D$4:$D$18,MATCH(C2036,Lookup!$A$4:$A$18,0))</f>
        <v>0.012</v>
      </c>
      <c r="T2036" s="21" t="n">
        <f aca="false">ROUND(P2036*S2036,2)</f>
        <v>2.4</v>
      </c>
      <c r="U2036" s="21" t="n">
        <f aca="false">IF(T2036&lt;=10,1,IF(T2036&lt;=20,2,IF(T2036&lt;=30,3,IF(T2036&lt;=40,4,IF(T2036&lt;=50,5,IF(T2036&lt;=100,6,IF(T2036&lt;=250,7,8)))))))</f>
        <v>1</v>
      </c>
      <c r="V2036" s="21" t="n">
        <f aca="false">IF(AND(OR(Dashboard!$T$3="All",R2036=Dashboard!$T$3),OR(Dashboard!$T$4="All",D2036=Dashboard!$T$4)),1,0)</f>
        <v>1</v>
      </c>
      <c r="W2036" s="21" t="n">
        <f aca="false">IF(V2036=1,T2036+ROW()/10000000,0)</f>
        <v>2.4002036</v>
      </c>
    </row>
    <row r="2037" customFormat="false" ht="15" hidden="false" customHeight="false" outlineLevel="0" collapsed="false">
      <c r="A2037" s="0" t="n">
        <v>18398839</v>
      </c>
      <c r="B2037" s="0" t="s">
        <v>5521</v>
      </c>
      <c r="C2037" s="0" t="n">
        <v>1</v>
      </c>
      <c r="D2037" s="0" t="s">
        <v>3667</v>
      </c>
      <c r="E2037" s="0" t="s">
        <v>5522</v>
      </c>
      <c r="F2037" s="0" t="s">
        <v>2728</v>
      </c>
      <c r="G2037" s="0" t="s">
        <v>5518</v>
      </c>
      <c r="H2037" s="0" t="s">
        <v>156</v>
      </c>
      <c r="I2037" s="0" t="s">
        <v>2123</v>
      </c>
      <c r="J2037" s="0" t="s">
        <v>47</v>
      </c>
      <c r="K2037" s="0" t="s">
        <v>47</v>
      </c>
      <c r="L2037" s="0" t="s">
        <v>47</v>
      </c>
      <c r="M2037" s="0" t="s">
        <v>47</v>
      </c>
      <c r="N2037" s="0" t="n">
        <v>1</v>
      </c>
      <c r="O2037" s="0" t="n">
        <v>3</v>
      </c>
      <c r="P2037" s="0" t="n">
        <v>250</v>
      </c>
      <c r="Q2037" s="0" t="n">
        <v>1</v>
      </c>
      <c r="R2037" s="0" t="str">
        <f aca="false">INDEX(Lookup!$B$4:$B$18,MATCH(C2037,Lookup!$A$4:$A$18,0))</f>
        <v>India</v>
      </c>
      <c r="S2037" s="20" t="n">
        <f aca="false">INDEX(Lookup!$D$4:$D$18,MATCH(C2037,Lookup!$A$4:$A$18,0))</f>
        <v>0.012</v>
      </c>
      <c r="T2037" s="21" t="n">
        <f aca="false">ROUND(P2037*S2037,2)</f>
        <v>3</v>
      </c>
      <c r="U2037" s="21" t="n">
        <f aca="false">IF(T2037&lt;=10,1,IF(T2037&lt;=20,2,IF(T2037&lt;=30,3,IF(T2037&lt;=40,4,IF(T2037&lt;=50,5,IF(T2037&lt;=100,6,IF(T2037&lt;=250,7,8)))))))</f>
        <v>1</v>
      </c>
      <c r="V2037" s="21" t="n">
        <f aca="false">IF(AND(OR(Dashboard!$T$3="All",R2037=Dashboard!$T$3),OR(Dashboard!$T$4="All",D2037=Dashboard!$T$4)),1,0)</f>
        <v>1</v>
      </c>
      <c r="W2037" s="21" t="n">
        <f aca="false">IF(V2037=1,T2037+ROW()/10000000,0)</f>
        <v>3.0002037</v>
      </c>
    </row>
    <row r="2038" customFormat="false" ht="15" hidden="false" customHeight="false" outlineLevel="0" collapsed="false">
      <c r="A2038" s="0" t="n">
        <v>1920</v>
      </c>
      <c r="B2038" s="0" t="s">
        <v>5523</v>
      </c>
      <c r="C2038" s="0" t="n">
        <v>1</v>
      </c>
      <c r="D2038" s="0" t="s">
        <v>3667</v>
      </c>
      <c r="E2038" s="0" t="s">
        <v>5524</v>
      </c>
      <c r="F2038" s="0" t="s">
        <v>5525</v>
      </c>
      <c r="G2038" s="0" t="s">
        <v>5526</v>
      </c>
      <c r="H2038" s="0" t="s">
        <v>3243</v>
      </c>
      <c r="I2038" s="0" t="s">
        <v>2123</v>
      </c>
      <c r="J2038" s="0" t="s">
        <v>47</v>
      </c>
      <c r="K2038" s="0" t="s">
        <v>47</v>
      </c>
      <c r="L2038" s="0" t="s">
        <v>47</v>
      </c>
      <c r="M2038" s="0" t="s">
        <v>47</v>
      </c>
      <c r="N2038" s="0" t="n">
        <v>1</v>
      </c>
      <c r="O2038" s="0" t="n">
        <v>37</v>
      </c>
      <c r="P2038" s="0" t="n">
        <v>250</v>
      </c>
      <c r="Q2038" s="0" t="n">
        <v>3.4</v>
      </c>
      <c r="R2038" s="0" t="str">
        <f aca="false">INDEX(Lookup!$B$4:$B$18,MATCH(C2038,Lookup!$A$4:$A$18,0))</f>
        <v>India</v>
      </c>
      <c r="S2038" s="20" t="n">
        <f aca="false">INDEX(Lookup!$D$4:$D$18,MATCH(C2038,Lookup!$A$4:$A$18,0))</f>
        <v>0.012</v>
      </c>
      <c r="T2038" s="21" t="n">
        <f aca="false">ROUND(P2038*S2038,2)</f>
        <v>3</v>
      </c>
      <c r="U2038" s="21" t="n">
        <f aca="false">IF(T2038&lt;=10,1,IF(T2038&lt;=20,2,IF(T2038&lt;=30,3,IF(T2038&lt;=40,4,IF(T2038&lt;=50,5,IF(T2038&lt;=100,6,IF(T2038&lt;=250,7,8)))))))</f>
        <v>1</v>
      </c>
      <c r="V2038" s="21" t="n">
        <f aca="false">IF(AND(OR(Dashboard!$T$3="All",R2038=Dashboard!$T$3),OR(Dashboard!$T$4="All",D2038=Dashboard!$T$4)),1,0)</f>
        <v>1</v>
      </c>
      <c r="W2038" s="21" t="n">
        <f aca="false">IF(V2038=1,T2038+ROW()/10000000,0)</f>
        <v>3.0002038</v>
      </c>
    </row>
    <row r="2039" customFormat="false" ht="15" hidden="false" customHeight="false" outlineLevel="0" collapsed="false">
      <c r="A2039" s="0" t="n">
        <v>358</v>
      </c>
      <c r="B2039" s="0" t="s">
        <v>5527</v>
      </c>
      <c r="C2039" s="0" t="n">
        <v>1</v>
      </c>
      <c r="D2039" s="0" t="s">
        <v>3667</v>
      </c>
      <c r="E2039" s="0" t="s">
        <v>5528</v>
      </c>
      <c r="F2039" s="0" t="s">
        <v>5525</v>
      </c>
      <c r="G2039" s="0" t="s">
        <v>5526</v>
      </c>
      <c r="H2039" s="0" t="s">
        <v>2288</v>
      </c>
      <c r="I2039" s="0" t="s">
        <v>2123</v>
      </c>
      <c r="J2039" s="0" t="s">
        <v>47</v>
      </c>
      <c r="K2039" s="0" t="s">
        <v>46</v>
      </c>
      <c r="L2039" s="0" t="s">
        <v>47</v>
      </c>
      <c r="M2039" s="0" t="s">
        <v>47</v>
      </c>
      <c r="N2039" s="0" t="n">
        <v>2</v>
      </c>
      <c r="O2039" s="0" t="n">
        <v>64</v>
      </c>
      <c r="P2039" s="0" t="n">
        <v>700</v>
      </c>
      <c r="Q2039" s="0" t="n">
        <v>3.3</v>
      </c>
      <c r="R2039" s="0" t="str">
        <f aca="false">INDEX(Lookup!$B$4:$B$18,MATCH(C2039,Lookup!$A$4:$A$18,0))</f>
        <v>India</v>
      </c>
      <c r="S2039" s="20" t="n">
        <f aca="false">INDEX(Lookup!$D$4:$D$18,MATCH(C2039,Lookup!$A$4:$A$18,0))</f>
        <v>0.012</v>
      </c>
      <c r="T2039" s="21" t="n">
        <f aca="false">ROUND(P2039*S2039,2)</f>
        <v>8.4</v>
      </c>
      <c r="U2039" s="21" t="n">
        <f aca="false">IF(T2039&lt;=10,1,IF(T2039&lt;=20,2,IF(T2039&lt;=30,3,IF(T2039&lt;=40,4,IF(T2039&lt;=50,5,IF(T2039&lt;=100,6,IF(T2039&lt;=250,7,8)))))))</f>
        <v>1</v>
      </c>
      <c r="V2039" s="21" t="n">
        <f aca="false">IF(AND(OR(Dashboard!$T$3="All",R2039=Dashboard!$T$3),OR(Dashboard!$T$4="All",D2039=Dashboard!$T$4)),1,0)</f>
        <v>1</v>
      </c>
      <c r="W2039" s="21" t="n">
        <f aca="false">IF(V2039=1,T2039+ROW()/10000000,0)</f>
        <v>8.4002039</v>
      </c>
    </row>
    <row r="2040" customFormat="false" ht="15" hidden="false" customHeight="false" outlineLevel="0" collapsed="false">
      <c r="A2040" s="0" t="n">
        <v>5080</v>
      </c>
      <c r="B2040" s="0" t="s">
        <v>5529</v>
      </c>
      <c r="C2040" s="0" t="n">
        <v>1</v>
      </c>
      <c r="D2040" s="0" t="s">
        <v>3667</v>
      </c>
      <c r="E2040" s="0" t="s">
        <v>5530</v>
      </c>
      <c r="F2040" s="0" t="s">
        <v>5525</v>
      </c>
      <c r="G2040" s="0" t="s">
        <v>5526</v>
      </c>
      <c r="H2040" s="0" t="s">
        <v>2349</v>
      </c>
      <c r="I2040" s="0" t="s">
        <v>2123</v>
      </c>
      <c r="J2040" s="0" t="s">
        <v>47</v>
      </c>
      <c r="K2040" s="0" t="s">
        <v>47</v>
      </c>
      <c r="L2040" s="0" t="s">
        <v>47</v>
      </c>
      <c r="M2040" s="0" t="s">
        <v>47</v>
      </c>
      <c r="N2040" s="0" t="n">
        <v>1</v>
      </c>
      <c r="O2040" s="0" t="n">
        <v>16</v>
      </c>
      <c r="P2040" s="0" t="n">
        <v>100</v>
      </c>
      <c r="Q2040" s="0" t="n">
        <v>3.2</v>
      </c>
      <c r="R2040" s="0" t="str">
        <f aca="false">INDEX(Lookup!$B$4:$B$18,MATCH(C2040,Lookup!$A$4:$A$18,0))</f>
        <v>India</v>
      </c>
      <c r="S2040" s="20" t="n">
        <f aca="false">INDEX(Lookup!$D$4:$D$18,MATCH(C2040,Lookup!$A$4:$A$18,0))</f>
        <v>0.012</v>
      </c>
      <c r="T2040" s="21" t="n">
        <f aca="false">ROUND(P2040*S2040,2)</f>
        <v>1.2</v>
      </c>
      <c r="U2040" s="21" t="n">
        <f aca="false">IF(T2040&lt;=10,1,IF(T2040&lt;=20,2,IF(T2040&lt;=30,3,IF(T2040&lt;=40,4,IF(T2040&lt;=50,5,IF(T2040&lt;=100,6,IF(T2040&lt;=250,7,8)))))))</f>
        <v>1</v>
      </c>
      <c r="V2040" s="21" t="n">
        <f aca="false">IF(AND(OR(Dashboard!$T$3="All",R2040=Dashboard!$T$3),OR(Dashboard!$T$4="All",D2040=Dashboard!$T$4)),1,0)</f>
        <v>1</v>
      </c>
      <c r="W2040" s="21" t="n">
        <f aca="false">IF(V2040=1,T2040+ROW()/10000000,0)</f>
        <v>1.200204</v>
      </c>
    </row>
    <row r="2041" customFormat="false" ht="15" hidden="false" customHeight="false" outlineLevel="0" collapsed="false">
      <c r="A2041" s="0" t="n">
        <v>1655</v>
      </c>
      <c r="B2041" s="0" t="s">
        <v>5531</v>
      </c>
      <c r="C2041" s="0" t="n">
        <v>1</v>
      </c>
      <c r="D2041" s="0" t="s">
        <v>3667</v>
      </c>
      <c r="E2041" s="0" t="s">
        <v>5532</v>
      </c>
      <c r="F2041" s="0" t="s">
        <v>5525</v>
      </c>
      <c r="G2041" s="0" t="s">
        <v>5526</v>
      </c>
      <c r="H2041" s="0" t="s">
        <v>5533</v>
      </c>
      <c r="I2041" s="0" t="s">
        <v>2123</v>
      </c>
      <c r="J2041" s="0" t="s">
        <v>47</v>
      </c>
      <c r="K2041" s="0" t="s">
        <v>47</v>
      </c>
      <c r="L2041" s="0" t="s">
        <v>47</v>
      </c>
      <c r="M2041" s="0" t="s">
        <v>47</v>
      </c>
      <c r="N2041" s="0" t="n">
        <v>1</v>
      </c>
      <c r="O2041" s="0" t="n">
        <v>28</v>
      </c>
      <c r="P2041" s="0" t="n">
        <v>450</v>
      </c>
      <c r="Q2041" s="0" t="n">
        <v>2.7</v>
      </c>
      <c r="R2041" s="0" t="str">
        <f aca="false">INDEX(Lookup!$B$4:$B$18,MATCH(C2041,Lookup!$A$4:$A$18,0))</f>
        <v>India</v>
      </c>
      <c r="S2041" s="20" t="n">
        <f aca="false">INDEX(Lookup!$D$4:$D$18,MATCH(C2041,Lookup!$A$4:$A$18,0))</f>
        <v>0.012</v>
      </c>
      <c r="T2041" s="21" t="n">
        <f aca="false">ROUND(P2041*S2041,2)</f>
        <v>5.4</v>
      </c>
      <c r="U2041" s="21" t="n">
        <f aca="false">IF(T2041&lt;=10,1,IF(T2041&lt;=20,2,IF(T2041&lt;=30,3,IF(T2041&lt;=40,4,IF(T2041&lt;=50,5,IF(T2041&lt;=100,6,IF(T2041&lt;=250,7,8)))))))</f>
        <v>1</v>
      </c>
      <c r="V2041" s="21" t="n">
        <f aca="false">IF(AND(OR(Dashboard!$T$3="All",R2041=Dashboard!$T$3),OR(Dashboard!$T$4="All",D2041=Dashboard!$T$4)),1,0)</f>
        <v>1</v>
      </c>
      <c r="W2041" s="21" t="n">
        <f aca="false">IF(V2041=1,T2041+ROW()/10000000,0)</f>
        <v>5.4002041</v>
      </c>
    </row>
    <row r="2042" customFormat="false" ht="15" hidden="false" customHeight="false" outlineLevel="0" collapsed="false">
      <c r="A2042" s="0" t="n">
        <v>18397469</v>
      </c>
      <c r="B2042" s="0" t="s">
        <v>5534</v>
      </c>
      <c r="C2042" s="0" t="n">
        <v>1</v>
      </c>
      <c r="D2042" s="0" t="s">
        <v>3667</v>
      </c>
      <c r="E2042" s="0" t="s">
        <v>4033</v>
      </c>
      <c r="F2042" s="0" t="s">
        <v>5525</v>
      </c>
      <c r="G2042" s="0" t="s">
        <v>5526</v>
      </c>
      <c r="H2042" s="0" t="s">
        <v>2228</v>
      </c>
      <c r="I2042" s="0" t="s">
        <v>2123</v>
      </c>
      <c r="J2042" s="0" t="s">
        <v>47</v>
      </c>
      <c r="K2042" s="0" t="s">
        <v>47</v>
      </c>
      <c r="L2042" s="0" t="s">
        <v>47</v>
      </c>
      <c r="M2042" s="0" t="s">
        <v>47</v>
      </c>
      <c r="N2042" s="0" t="n">
        <v>1</v>
      </c>
      <c r="O2042" s="0" t="n">
        <v>28</v>
      </c>
      <c r="P2042" s="0" t="n">
        <v>200</v>
      </c>
      <c r="Q2042" s="0" t="n">
        <v>3.6</v>
      </c>
      <c r="R2042" s="0" t="str">
        <f aca="false">INDEX(Lookup!$B$4:$B$18,MATCH(C2042,Lookup!$A$4:$A$18,0))</f>
        <v>India</v>
      </c>
      <c r="S2042" s="20" t="n">
        <f aca="false">INDEX(Lookup!$D$4:$D$18,MATCH(C2042,Lookup!$A$4:$A$18,0))</f>
        <v>0.012</v>
      </c>
      <c r="T2042" s="21" t="n">
        <f aca="false">ROUND(P2042*S2042,2)</f>
        <v>2.4</v>
      </c>
      <c r="U2042" s="21" t="n">
        <f aca="false">IF(T2042&lt;=10,1,IF(T2042&lt;=20,2,IF(T2042&lt;=30,3,IF(T2042&lt;=40,4,IF(T2042&lt;=50,5,IF(T2042&lt;=100,6,IF(T2042&lt;=250,7,8)))))))</f>
        <v>1</v>
      </c>
      <c r="V2042" s="21" t="n">
        <f aca="false">IF(AND(OR(Dashboard!$T$3="All",R2042=Dashboard!$T$3),OR(Dashboard!$T$4="All",D2042=Dashboard!$T$4)),1,0)</f>
        <v>1</v>
      </c>
      <c r="W2042" s="21" t="n">
        <f aca="false">IF(V2042=1,T2042+ROW()/10000000,0)</f>
        <v>2.4002042</v>
      </c>
    </row>
    <row r="2043" customFormat="false" ht="15" hidden="false" customHeight="false" outlineLevel="0" collapsed="false">
      <c r="A2043" s="0" t="n">
        <v>1654</v>
      </c>
      <c r="B2043" s="0" t="s">
        <v>5535</v>
      </c>
      <c r="C2043" s="0" t="n">
        <v>1</v>
      </c>
      <c r="D2043" s="0" t="s">
        <v>3667</v>
      </c>
      <c r="E2043" s="0" t="s">
        <v>5536</v>
      </c>
      <c r="F2043" s="0" t="s">
        <v>5525</v>
      </c>
      <c r="G2043" s="0" t="s">
        <v>5526</v>
      </c>
      <c r="H2043" s="0" t="s">
        <v>2122</v>
      </c>
      <c r="I2043" s="0" t="s">
        <v>2123</v>
      </c>
      <c r="J2043" s="0" t="s">
        <v>47</v>
      </c>
      <c r="K2043" s="0" t="s">
        <v>47</v>
      </c>
      <c r="L2043" s="0" t="s">
        <v>47</v>
      </c>
      <c r="M2043" s="0" t="s">
        <v>47</v>
      </c>
      <c r="N2043" s="0" t="n">
        <v>2</v>
      </c>
      <c r="O2043" s="0" t="n">
        <v>398</v>
      </c>
      <c r="P2043" s="0" t="n">
        <v>650</v>
      </c>
      <c r="Q2043" s="0" t="n">
        <v>4</v>
      </c>
      <c r="R2043" s="0" t="str">
        <f aca="false">INDEX(Lookup!$B$4:$B$18,MATCH(C2043,Lookup!$A$4:$A$18,0))</f>
        <v>India</v>
      </c>
      <c r="S2043" s="20" t="n">
        <f aca="false">INDEX(Lookup!$D$4:$D$18,MATCH(C2043,Lookup!$A$4:$A$18,0))</f>
        <v>0.012</v>
      </c>
      <c r="T2043" s="21" t="n">
        <f aca="false">ROUND(P2043*S2043,2)</f>
        <v>7.8</v>
      </c>
      <c r="U2043" s="21" t="n">
        <f aca="false">IF(T2043&lt;=10,1,IF(T2043&lt;=20,2,IF(T2043&lt;=30,3,IF(T2043&lt;=40,4,IF(T2043&lt;=50,5,IF(T2043&lt;=100,6,IF(T2043&lt;=250,7,8)))))))</f>
        <v>1</v>
      </c>
      <c r="V2043" s="21" t="n">
        <f aca="false">IF(AND(OR(Dashboard!$T$3="All",R2043=Dashboard!$T$3),OR(Dashboard!$T$4="All",D2043=Dashboard!$T$4)),1,0)</f>
        <v>1</v>
      </c>
      <c r="W2043" s="21" t="n">
        <f aca="false">IF(V2043=1,T2043+ROW()/10000000,0)</f>
        <v>7.8002043</v>
      </c>
    </row>
    <row r="2044" customFormat="false" ht="15" hidden="false" customHeight="false" outlineLevel="0" collapsed="false">
      <c r="A2044" s="0" t="n">
        <v>18462602</v>
      </c>
      <c r="B2044" s="0" t="s">
        <v>5537</v>
      </c>
      <c r="C2044" s="0" t="n">
        <v>1</v>
      </c>
      <c r="D2044" s="0" t="s">
        <v>3667</v>
      </c>
      <c r="E2044" s="0" t="s">
        <v>5538</v>
      </c>
      <c r="F2044" s="0" t="s">
        <v>5539</v>
      </c>
      <c r="G2044" s="0" t="s">
        <v>5540</v>
      </c>
      <c r="H2044" s="0" t="s">
        <v>2128</v>
      </c>
      <c r="I2044" s="0" t="s">
        <v>2123</v>
      </c>
      <c r="J2044" s="0" t="s">
        <v>47</v>
      </c>
      <c r="K2044" s="0" t="s">
        <v>47</v>
      </c>
      <c r="L2044" s="0" t="s">
        <v>47</v>
      </c>
      <c r="M2044" s="0" t="s">
        <v>47</v>
      </c>
      <c r="N2044" s="0" t="n">
        <v>1</v>
      </c>
      <c r="O2044" s="0" t="n">
        <v>0</v>
      </c>
      <c r="P2044" s="0" t="n">
        <v>400</v>
      </c>
      <c r="Q2044" s="0" t="n">
        <v>1</v>
      </c>
      <c r="R2044" s="0" t="str">
        <f aca="false">INDEX(Lookup!$B$4:$B$18,MATCH(C2044,Lookup!$A$4:$A$18,0))</f>
        <v>India</v>
      </c>
      <c r="S2044" s="20" t="n">
        <f aca="false">INDEX(Lookup!$D$4:$D$18,MATCH(C2044,Lookup!$A$4:$A$18,0))</f>
        <v>0.012</v>
      </c>
      <c r="T2044" s="21" t="n">
        <f aca="false">ROUND(P2044*S2044,2)</f>
        <v>4.8</v>
      </c>
      <c r="U2044" s="21" t="n">
        <f aca="false">IF(T2044&lt;=10,1,IF(T2044&lt;=20,2,IF(T2044&lt;=30,3,IF(T2044&lt;=40,4,IF(T2044&lt;=50,5,IF(T2044&lt;=100,6,IF(T2044&lt;=250,7,8)))))))</f>
        <v>1</v>
      </c>
      <c r="V2044" s="21" t="n">
        <f aca="false">IF(AND(OR(Dashboard!$T$3="All",R2044=Dashboard!$T$3),OR(Dashboard!$T$4="All",D2044=Dashboard!$T$4)),1,0)</f>
        <v>1</v>
      </c>
      <c r="W2044" s="21" t="n">
        <f aca="false">IF(V2044=1,T2044+ROW()/10000000,0)</f>
        <v>4.8002044</v>
      </c>
    </row>
    <row r="2045" customFormat="false" ht="15" hidden="false" customHeight="false" outlineLevel="0" collapsed="false">
      <c r="A2045" s="0" t="n">
        <v>18479007</v>
      </c>
      <c r="B2045" s="0" t="s">
        <v>5107</v>
      </c>
      <c r="C2045" s="0" t="n">
        <v>1</v>
      </c>
      <c r="D2045" s="0" t="s">
        <v>3667</v>
      </c>
      <c r="E2045" s="0" t="s">
        <v>5541</v>
      </c>
      <c r="F2045" s="0" t="s">
        <v>5539</v>
      </c>
      <c r="G2045" s="0" t="s">
        <v>5540</v>
      </c>
      <c r="H2045" s="0" t="s">
        <v>156</v>
      </c>
      <c r="I2045" s="0" t="s">
        <v>2123</v>
      </c>
      <c r="J2045" s="0" t="s">
        <v>47</v>
      </c>
      <c r="K2045" s="0" t="s">
        <v>47</v>
      </c>
      <c r="L2045" s="0" t="s">
        <v>47</v>
      </c>
      <c r="M2045" s="0" t="s">
        <v>47</v>
      </c>
      <c r="N2045" s="0" t="n">
        <v>1</v>
      </c>
      <c r="O2045" s="0" t="n">
        <v>0</v>
      </c>
      <c r="P2045" s="0" t="n">
        <v>300</v>
      </c>
      <c r="Q2045" s="0" t="n">
        <v>1</v>
      </c>
      <c r="R2045" s="0" t="str">
        <f aca="false">INDEX(Lookup!$B$4:$B$18,MATCH(C2045,Lookup!$A$4:$A$18,0))</f>
        <v>India</v>
      </c>
      <c r="S2045" s="20" t="n">
        <f aca="false">INDEX(Lookup!$D$4:$D$18,MATCH(C2045,Lookup!$A$4:$A$18,0))</f>
        <v>0.012</v>
      </c>
      <c r="T2045" s="21" t="n">
        <f aca="false">ROUND(P2045*S2045,2)</f>
        <v>3.6</v>
      </c>
      <c r="U2045" s="21" t="n">
        <f aca="false">IF(T2045&lt;=10,1,IF(T2045&lt;=20,2,IF(T2045&lt;=30,3,IF(T2045&lt;=40,4,IF(T2045&lt;=50,5,IF(T2045&lt;=100,6,IF(T2045&lt;=250,7,8)))))))</f>
        <v>1</v>
      </c>
      <c r="V2045" s="21" t="n">
        <f aca="false">IF(AND(OR(Dashboard!$T$3="All",R2045=Dashboard!$T$3),OR(Dashboard!$T$4="All",D2045=Dashboard!$T$4)),1,0)</f>
        <v>1</v>
      </c>
      <c r="W2045" s="21" t="n">
        <f aca="false">IF(V2045=1,T2045+ROW()/10000000,0)</f>
        <v>3.6002045</v>
      </c>
    </row>
    <row r="2046" customFormat="false" ht="15" hidden="false" customHeight="false" outlineLevel="0" collapsed="false">
      <c r="A2046" s="0" t="n">
        <v>18409187</v>
      </c>
      <c r="B2046" s="0" t="s">
        <v>5112</v>
      </c>
      <c r="C2046" s="0" t="n">
        <v>1</v>
      </c>
      <c r="D2046" s="0" t="s">
        <v>3667</v>
      </c>
      <c r="E2046" s="0" t="s">
        <v>5540</v>
      </c>
      <c r="F2046" s="0" t="s">
        <v>5539</v>
      </c>
      <c r="G2046" s="0" t="s">
        <v>5540</v>
      </c>
      <c r="H2046" s="0" t="s">
        <v>5113</v>
      </c>
      <c r="I2046" s="0" t="s">
        <v>2123</v>
      </c>
      <c r="J2046" s="0" t="s">
        <v>47</v>
      </c>
      <c r="K2046" s="0" t="s">
        <v>46</v>
      </c>
      <c r="L2046" s="0" t="s">
        <v>47</v>
      </c>
      <c r="M2046" s="0" t="s">
        <v>47</v>
      </c>
      <c r="N2046" s="0" t="n">
        <v>1</v>
      </c>
      <c r="O2046" s="0" t="n">
        <v>0</v>
      </c>
      <c r="P2046" s="0" t="n">
        <v>200</v>
      </c>
      <c r="Q2046" s="0" t="n">
        <v>1</v>
      </c>
      <c r="R2046" s="0" t="str">
        <f aca="false">INDEX(Lookup!$B$4:$B$18,MATCH(C2046,Lookup!$A$4:$A$18,0))</f>
        <v>India</v>
      </c>
      <c r="S2046" s="20" t="n">
        <f aca="false">INDEX(Lookup!$D$4:$D$18,MATCH(C2046,Lookup!$A$4:$A$18,0))</f>
        <v>0.012</v>
      </c>
      <c r="T2046" s="21" t="n">
        <f aca="false">ROUND(P2046*S2046,2)</f>
        <v>2.4</v>
      </c>
      <c r="U2046" s="21" t="n">
        <f aca="false">IF(T2046&lt;=10,1,IF(T2046&lt;=20,2,IF(T2046&lt;=30,3,IF(T2046&lt;=40,4,IF(T2046&lt;=50,5,IF(T2046&lt;=100,6,IF(T2046&lt;=250,7,8)))))))</f>
        <v>1</v>
      </c>
      <c r="V2046" s="21" t="n">
        <f aca="false">IF(AND(OR(Dashboard!$T$3="All",R2046=Dashboard!$T$3),OR(Dashboard!$T$4="All",D2046=Dashboard!$T$4)),1,0)</f>
        <v>1</v>
      </c>
      <c r="W2046" s="21" t="n">
        <f aca="false">IF(V2046=1,T2046+ROW()/10000000,0)</f>
        <v>2.4002046</v>
      </c>
    </row>
    <row r="2047" customFormat="false" ht="15" hidden="false" customHeight="false" outlineLevel="0" collapsed="false">
      <c r="A2047" s="0" t="n">
        <v>18357945</v>
      </c>
      <c r="B2047" s="0" t="s">
        <v>5542</v>
      </c>
      <c r="C2047" s="0" t="n">
        <v>1</v>
      </c>
      <c r="D2047" s="0" t="s">
        <v>3667</v>
      </c>
      <c r="E2047" s="0" t="s">
        <v>5543</v>
      </c>
      <c r="F2047" s="0" t="s">
        <v>5539</v>
      </c>
      <c r="G2047" s="0" t="s">
        <v>5540</v>
      </c>
      <c r="H2047" s="0" t="s">
        <v>3142</v>
      </c>
      <c r="I2047" s="0" t="s">
        <v>2123</v>
      </c>
      <c r="J2047" s="0" t="s">
        <v>47</v>
      </c>
      <c r="K2047" s="0" t="s">
        <v>47</v>
      </c>
      <c r="L2047" s="0" t="s">
        <v>47</v>
      </c>
      <c r="M2047" s="0" t="s">
        <v>47</v>
      </c>
      <c r="N2047" s="0" t="n">
        <v>1</v>
      </c>
      <c r="O2047" s="0" t="n">
        <v>0</v>
      </c>
      <c r="P2047" s="0" t="n">
        <v>300</v>
      </c>
      <c r="Q2047" s="0" t="n">
        <v>1</v>
      </c>
      <c r="R2047" s="0" t="str">
        <f aca="false">INDEX(Lookup!$B$4:$B$18,MATCH(C2047,Lookup!$A$4:$A$18,0))</f>
        <v>India</v>
      </c>
      <c r="S2047" s="20" t="n">
        <f aca="false">INDEX(Lookup!$D$4:$D$18,MATCH(C2047,Lookup!$A$4:$A$18,0))</f>
        <v>0.012</v>
      </c>
      <c r="T2047" s="21" t="n">
        <f aca="false">ROUND(P2047*S2047,2)</f>
        <v>3.6</v>
      </c>
      <c r="U2047" s="21" t="n">
        <f aca="false">IF(T2047&lt;=10,1,IF(T2047&lt;=20,2,IF(T2047&lt;=30,3,IF(T2047&lt;=40,4,IF(T2047&lt;=50,5,IF(T2047&lt;=100,6,IF(T2047&lt;=250,7,8)))))))</f>
        <v>1</v>
      </c>
      <c r="V2047" s="21" t="n">
        <f aca="false">IF(AND(OR(Dashboard!$T$3="All",R2047=Dashboard!$T$3),OR(Dashboard!$T$4="All",D2047=Dashboard!$T$4)),1,0)</f>
        <v>1</v>
      </c>
      <c r="W2047" s="21" t="n">
        <f aca="false">IF(V2047=1,T2047+ROW()/10000000,0)</f>
        <v>3.6002047</v>
      </c>
    </row>
    <row r="2048" customFormat="false" ht="15" hidden="false" customHeight="false" outlineLevel="0" collapsed="false">
      <c r="A2048" s="0" t="n">
        <v>313085</v>
      </c>
      <c r="B2048" s="0" t="s">
        <v>5544</v>
      </c>
      <c r="C2048" s="0" t="n">
        <v>1</v>
      </c>
      <c r="D2048" s="0" t="s">
        <v>3667</v>
      </c>
      <c r="E2048" s="0" t="s">
        <v>5545</v>
      </c>
      <c r="F2048" s="0" t="s">
        <v>5546</v>
      </c>
      <c r="G2048" s="0" t="s">
        <v>5545</v>
      </c>
      <c r="H2048" s="0" t="s">
        <v>1358</v>
      </c>
      <c r="I2048" s="0" t="s">
        <v>2123</v>
      </c>
      <c r="J2048" s="0" t="s">
        <v>47</v>
      </c>
      <c r="K2048" s="0" t="s">
        <v>46</v>
      </c>
      <c r="L2048" s="0" t="s">
        <v>47</v>
      </c>
      <c r="M2048" s="0" t="s">
        <v>47</v>
      </c>
      <c r="N2048" s="0" t="n">
        <v>2</v>
      </c>
      <c r="O2048" s="0" t="n">
        <v>190</v>
      </c>
      <c r="P2048" s="0" t="n">
        <v>500</v>
      </c>
      <c r="Q2048" s="0" t="n">
        <v>3.4</v>
      </c>
      <c r="R2048" s="0" t="str">
        <f aca="false">INDEX(Lookup!$B$4:$B$18,MATCH(C2048,Lookup!$A$4:$A$18,0))</f>
        <v>India</v>
      </c>
      <c r="S2048" s="20" t="n">
        <f aca="false">INDEX(Lookup!$D$4:$D$18,MATCH(C2048,Lookup!$A$4:$A$18,0))</f>
        <v>0.012</v>
      </c>
      <c r="T2048" s="21" t="n">
        <f aca="false">ROUND(P2048*S2048,2)</f>
        <v>6</v>
      </c>
      <c r="U2048" s="21" t="n">
        <f aca="false">IF(T2048&lt;=10,1,IF(T2048&lt;=20,2,IF(T2048&lt;=30,3,IF(T2048&lt;=40,4,IF(T2048&lt;=50,5,IF(T2048&lt;=100,6,IF(T2048&lt;=250,7,8)))))))</f>
        <v>1</v>
      </c>
      <c r="V2048" s="21" t="n">
        <f aca="false">IF(AND(OR(Dashboard!$T$3="All",R2048=Dashboard!$T$3),OR(Dashboard!$T$4="All",D2048=Dashboard!$T$4)),1,0)</f>
        <v>1</v>
      </c>
      <c r="W2048" s="21" t="n">
        <f aca="false">IF(V2048=1,T2048+ROW()/10000000,0)</f>
        <v>6.0002048</v>
      </c>
    </row>
    <row r="2049" customFormat="false" ht="15" hidden="false" customHeight="false" outlineLevel="0" collapsed="false">
      <c r="A2049" s="0" t="n">
        <v>307502</v>
      </c>
      <c r="B2049" s="0" t="s">
        <v>4358</v>
      </c>
      <c r="C2049" s="0" t="n">
        <v>1</v>
      </c>
      <c r="D2049" s="0" t="s">
        <v>3667</v>
      </c>
      <c r="E2049" s="0" t="s">
        <v>5545</v>
      </c>
      <c r="F2049" s="0" t="s">
        <v>5546</v>
      </c>
      <c r="G2049" s="0" t="s">
        <v>5545</v>
      </c>
      <c r="H2049" s="0" t="s">
        <v>3119</v>
      </c>
      <c r="I2049" s="0" t="s">
        <v>2123</v>
      </c>
      <c r="J2049" s="0" t="s">
        <v>47</v>
      </c>
      <c r="K2049" s="0" t="s">
        <v>46</v>
      </c>
      <c r="L2049" s="0" t="s">
        <v>46</v>
      </c>
      <c r="M2049" s="0" t="s">
        <v>47</v>
      </c>
      <c r="N2049" s="0" t="n">
        <v>3</v>
      </c>
      <c r="O2049" s="0" t="n">
        <v>65</v>
      </c>
      <c r="P2049" s="0" t="n">
        <v>1000</v>
      </c>
      <c r="Q2049" s="0" t="n">
        <v>2.5</v>
      </c>
      <c r="R2049" s="0" t="str">
        <f aca="false">INDEX(Lookup!$B$4:$B$18,MATCH(C2049,Lookup!$A$4:$A$18,0))</f>
        <v>India</v>
      </c>
      <c r="S2049" s="20" t="n">
        <f aca="false">INDEX(Lookup!$D$4:$D$18,MATCH(C2049,Lookup!$A$4:$A$18,0))</f>
        <v>0.012</v>
      </c>
      <c r="T2049" s="21" t="n">
        <f aca="false">ROUND(P2049*S2049,2)</f>
        <v>12</v>
      </c>
      <c r="U2049" s="21" t="n">
        <f aca="false">IF(T2049&lt;=10,1,IF(T2049&lt;=20,2,IF(T2049&lt;=30,3,IF(T2049&lt;=40,4,IF(T2049&lt;=50,5,IF(T2049&lt;=100,6,IF(T2049&lt;=250,7,8)))))))</f>
        <v>2</v>
      </c>
      <c r="V2049" s="21" t="n">
        <f aca="false">IF(AND(OR(Dashboard!$T$3="All",R2049=Dashboard!$T$3),OR(Dashboard!$T$4="All",D2049=Dashboard!$T$4)),1,0)</f>
        <v>1</v>
      </c>
      <c r="W2049" s="21" t="n">
        <f aca="false">IF(V2049=1,T2049+ROW()/10000000,0)</f>
        <v>12.0002049</v>
      </c>
    </row>
    <row r="2050" customFormat="false" ht="15" hidden="false" customHeight="false" outlineLevel="0" collapsed="false">
      <c r="A2050" s="0" t="n">
        <v>18237318</v>
      </c>
      <c r="B2050" s="0" t="s">
        <v>3755</v>
      </c>
      <c r="C2050" s="0" t="n">
        <v>1</v>
      </c>
      <c r="D2050" s="0" t="s">
        <v>3667</v>
      </c>
      <c r="E2050" s="0" t="s">
        <v>5547</v>
      </c>
      <c r="F2050" s="0" t="s">
        <v>5546</v>
      </c>
      <c r="G2050" s="0" t="s">
        <v>5545</v>
      </c>
      <c r="H2050" s="0" t="s">
        <v>2659</v>
      </c>
      <c r="I2050" s="0" t="s">
        <v>2123</v>
      </c>
      <c r="J2050" s="0" t="s">
        <v>47</v>
      </c>
      <c r="K2050" s="0" t="s">
        <v>46</v>
      </c>
      <c r="L2050" s="0" t="s">
        <v>47</v>
      </c>
      <c r="M2050" s="0" t="s">
        <v>47</v>
      </c>
      <c r="N2050" s="0" t="n">
        <v>1</v>
      </c>
      <c r="O2050" s="0" t="n">
        <v>39</v>
      </c>
      <c r="P2050" s="0" t="n">
        <v>400</v>
      </c>
      <c r="Q2050" s="0" t="n">
        <v>3.3</v>
      </c>
      <c r="R2050" s="0" t="str">
        <f aca="false">INDEX(Lookup!$B$4:$B$18,MATCH(C2050,Lookup!$A$4:$A$18,0))</f>
        <v>India</v>
      </c>
      <c r="S2050" s="20" t="n">
        <f aca="false">INDEX(Lookup!$D$4:$D$18,MATCH(C2050,Lookup!$A$4:$A$18,0))</f>
        <v>0.012</v>
      </c>
      <c r="T2050" s="21" t="n">
        <f aca="false">ROUND(P2050*S2050,2)</f>
        <v>4.8</v>
      </c>
      <c r="U2050" s="21" t="n">
        <f aca="false">IF(T2050&lt;=10,1,IF(T2050&lt;=20,2,IF(T2050&lt;=30,3,IF(T2050&lt;=40,4,IF(T2050&lt;=50,5,IF(T2050&lt;=100,6,IF(T2050&lt;=250,7,8)))))))</f>
        <v>1</v>
      </c>
      <c r="V2050" s="21" t="n">
        <f aca="false">IF(AND(OR(Dashboard!$T$3="All",R2050=Dashboard!$T$3),OR(Dashboard!$T$4="All",D2050=Dashboard!$T$4)),1,0)</f>
        <v>1</v>
      </c>
      <c r="W2050" s="21" t="n">
        <f aca="false">IF(V2050=1,T2050+ROW()/10000000,0)</f>
        <v>4.800205</v>
      </c>
    </row>
    <row r="2051" customFormat="false" ht="15" hidden="false" customHeight="false" outlineLevel="0" collapsed="false">
      <c r="A2051" s="0" t="n">
        <v>18336504</v>
      </c>
      <c r="B2051" s="0" t="s">
        <v>3840</v>
      </c>
      <c r="C2051" s="0" t="n">
        <v>1</v>
      </c>
      <c r="D2051" s="0" t="s">
        <v>3667</v>
      </c>
      <c r="E2051" s="0" t="s">
        <v>5548</v>
      </c>
      <c r="F2051" s="0" t="s">
        <v>5546</v>
      </c>
      <c r="G2051" s="0" t="s">
        <v>5545</v>
      </c>
      <c r="H2051" s="0" t="s">
        <v>3842</v>
      </c>
      <c r="I2051" s="0" t="s">
        <v>2123</v>
      </c>
      <c r="J2051" s="0" t="s">
        <v>47</v>
      </c>
      <c r="K2051" s="0" t="s">
        <v>46</v>
      </c>
      <c r="L2051" s="0" t="s">
        <v>47</v>
      </c>
      <c r="M2051" s="0" t="s">
        <v>47</v>
      </c>
      <c r="N2051" s="0" t="n">
        <v>1</v>
      </c>
      <c r="O2051" s="0" t="n">
        <v>20</v>
      </c>
      <c r="P2051" s="0" t="n">
        <v>200</v>
      </c>
      <c r="Q2051" s="0" t="n">
        <v>3.4</v>
      </c>
      <c r="R2051" s="0" t="str">
        <f aca="false">INDEX(Lookup!$B$4:$B$18,MATCH(C2051,Lookup!$A$4:$A$18,0))</f>
        <v>India</v>
      </c>
      <c r="S2051" s="20" t="n">
        <f aca="false">INDEX(Lookup!$D$4:$D$18,MATCH(C2051,Lookup!$A$4:$A$18,0))</f>
        <v>0.012</v>
      </c>
      <c r="T2051" s="21" t="n">
        <f aca="false">ROUND(P2051*S2051,2)</f>
        <v>2.4</v>
      </c>
      <c r="U2051" s="21" t="n">
        <f aca="false">IF(T2051&lt;=10,1,IF(T2051&lt;=20,2,IF(T2051&lt;=30,3,IF(T2051&lt;=40,4,IF(T2051&lt;=50,5,IF(T2051&lt;=100,6,IF(T2051&lt;=250,7,8)))))))</f>
        <v>1</v>
      </c>
      <c r="V2051" s="21" t="n">
        <f aca="false">IF(AND(OR(Dashboard!$T$3="All",R2051=Dashboard!$T$3),OR(Dashboard!$T$4="All",D2051=Dashboard!$T$4)),1,0)</f>
        <v>1</v>
      </c>
      <c r="W2051" s="21" t="n">
        <f aca="false">IF(V2051=1,T2051+ROW()/10000000,0)</f>
        <v>2.4002051</v>
      </c>
    </row>
    <row r="2052" customFormat="false" ht="15" hidden="false" customHeight="false" outlineLevel="0" collapsed="false">
      <c r="A2052" s="0" t="n">
        <v>18277212</v>
      </c>
      <c r="B2052" s="0" t="s">
        <v>5549</v>
      </c>
      <c r="C2052" s="0" t="n">
        <v>1</v>
      </c>
      <c r="D2052" s="0" t="s">
        <v>3667</v>
      </c>
      <c r="E2052" s="0" t="s">
        <v>5550</v>
      </c>
      <c r="F2052" s="0" t="s">
        <v>5546</v>
      </c>
      <c r="G2052" s="0" t="s">
        <v>5545</v>
      </c>
      <c r="H2052" s="0" t="s">
        <v>3119</v>
      </c>
      <c r="I2052" s="0" t="s">
        <v>2123</v>
      </c>
      <c r="J2052" s="0" t="s">
        <v>47</v>
      </c>
      <c r="K2052" s="0" t="s">
        <v>47</v>
      </c>
      <c r="L2052" s="0" t="s">
        <v>47</v>
      </c>
      <c r="M2052" s="0" t="s">
        <v>47</v>
      </c>
      <c r="N2052" s="0" t="n">
        <v>2</v>
      </c>
      <c r="O2052" s="0" t="n">
        <v>17</v>
      </c>
      <c r="P2052" s="0" t="n">
        <v>500</v>
      </c>
      <c r="Q2052" s="0" t="n">
        <v>3.3</v>
      </c>
      <c r="R2052" s="0" t="str">
        <f aca="false">INDEX(Lookup!$B$4:$B$18,MATCH(C2052,Lookup!$A$4:$A$18,0))</f>
        <v>India</v>
      </c>
      <c r="S2052" s="20" t="n">
        <f aca="false">INDEX(Lookup!$D$4:$D$18,MATCH(C2052,Lookup!$A$4:$A$18,0))</f>
        <v>0.012</v>
      </c>
      <c r="T2052" s="21" t="n">
        <f aca="false">ROUND(P2052*S2052,2)</f>
        <v>6</v>
      </c>
      <c r="U2052" s="21" t="n">
        <f aca="false">IF(T2052&lt;=10,1,IF(T2052&lt;=20,2,IF(T2052&lt;=30,3,IF(T2052&lt;=40,4,IF(T2052&lt;=50,5,IF(T2052&lt;=100,6,IF(T2052&lt;=250,7,8)))))))</f>
        <v>1</v>
      </c>
      <c r="V2052" s="21" t="n">
        <f aca="false">IF(AND(OR(Dashboard!$T$3="All",R2052=Dashboard!$T$3),OR(Dashboard!$T$4="All",D2052=Dashboard!$T$4)),1,0)</f>
        <v>1</v>
      </c>
      <c r="W2052" s="21" t="n">
        <f aca="false">IF(V2052=1,T2052+ROW()/10000000,0)</f>
        <v>6.0002052</v>
      </c>
    </row>
    <row r="2053" customFormat="false" ht="15" hidden="false" customHeight="false" outlineLevel="0" collapsed="false">
      <c r="A2053" s="0" t="n">
        <v>18411846</v>
      </c>
      <c r="B2053" s="0" t="s">
        <v>5551</v>
      </c>
      <c r="C2053" s="0" t="n">
        <v>1</v>
      </c>
      <c r="D2053" s="0" t="s">
        <v>3667</v>
      </c>
      <c r="E2053" s="0" t="s">
        <v>5552</v>
      </c>
      <c r="F2053" s="0" t="s">
        <v>5546</v>
      </c>
      <c r="G2053" s="0" t="s">
        <v>5545</v>
      </c>
      <c r="H2053" s="0" t="s">
        <v>2288</v>
      </c>
      <c r="I2053" s="0" t="s">
        <v>2123</v>
      </c>
      <c r="J2053" s="0" t="s">
        <v>47</v>
      </c>
      <c r="K2053" s="0" t="s">
        <v>46</v>
      </c>
      <c r="L2053" s="0" t="s">
        <v>47</v>
      </c>
      <c r="M2053" s="0" t="s">
        <v>47</v>
      </c>
      <c r="N2053" s="0" t="n">
        <v>1</v>
      </c>
      <c r="O2053" s="0" t="n">
        <v>21</v>
      </c>
      <c r="P2053" s="0" t="n">
        <v>400</v>
      </c>
      <c r="Q2053" s="0" t="n">
        <v>3.2</v>
      </c>
      <c r="R2053" s="0" t="str">
        <f aca="false">INDEX(Lookup!$B$4:$B$18,MATCH(C2053,Lookup!$A$4:$A$18,0))</f>
        <v>India</v>
      </c>
      <c r="S2053" s="20" t="n">
        <f aca="false">INDEX(Lookup!$D$4:$D$18,MATCH(C2053,Lookup!$A$4:$A$18,0))</f>
        <v>0.012</v>
      </c>
      <c r="T2053" s="21" t="n">
        <f aca="false">ROUND(P2053*S2053,2)</f>
        <v>4.8</v>
      </c>
      <c r="U2053" s="21" t="n">
        <f aca="false">IF(T2053&lt;=10,1,IF(T2053&lt;=20,2,IF(T2053&lt;=30,3,IF(T2053&lt;=40,4,IF(T2053&lt;=50,5,IF(T2053&lt;=100,6,IF(T2053&lt;=250,7,8)))))))</f>
        <v>1</v>
      </c>
      <c r="V2053" s="21" t="n">
        <f aca="false">IF(AND(OR(Dashboard!$T$3="All",R2053=Dashboard!$T$3),OR(Dashboard!$T$4="All",D2053=Dashboard!$T$4)),1,0)</f>
        <v>1</v>
      </c>
      <c r="W2053" s="21" t="n">
        <f aca="false">IF(V2053=1,T2053+ROW()/10000000,0)</f>
        <v>4.8002053</v>
      </c>
    </row>
    <row r="2054" customFormat="false" ht="15" hidden="false" customHeight="false" outlineLevel="0" collapsed="false">
      <c r="A2054" s="0" t="n">
        <v>300938</v>
      </c>
      <c r="B2054" s="0" t="s">
        <v>4544</v>
      </c>
      <c r="C2054" s="0" t="n">
        <v>1</v>
      </c>
      <c r="D2054" s="0" t="s">
        <v>3667</v>
      </c>
      <c r="E2054" s="0" t="s">
        <v>5553</v>
      </c>
      <c r="F2054" s="0" t="s">
        <v>5546</v>
      </c>
      <c r="G2054" s="0" t="s">
        <v>5545</v>
      </c>
      <c r="H2054" s="0" t="s">
        <v>3942</v>
      </c>
      <c r="I2054" s="0" t="s">
        <v>2123</v>
      </c>
      <c r="J2054" s="0" t="s">
        <v>47</v>
      </c>
      <c r="K2054" s="0" t="s">
        <v>46</v>
      </c>
      <c r="L2054" s="0" t="s">
        <v>47</v>
      </c>
      <c r="M2054" s="0" t="s">
        <v>47</v>
      </c>
      <c r="N2054" s="0" t="n">
        <v>2</v>
      </c>
      <c r="O2054" s="0" t="n">
        <v>175</v>
      </c>
      <c r="P2054" s="0" t="n">
        <v>550</v>
      </c>
      <c r="Q2054" s="0" t="n">
        <v>3.3</v>
      </c>
      <c r="R2054" s="0" t="str">
        <f aca="false">INDEX(Lookup!$B$4:$B$18,MATCH(C2054,Lookup!$A$4:$A$18,0))</f>
        <v>India</v>
      </c>
      <c r="S2054" s="20" t="n">
        <f aca="false">INDEX(Lookup!$D$4:$D$18,MATCH(C2054,Lookup!$A$4:$A$18,0))</f>
        <v>0.012</v>
      </c>
      <c r="T2054" s="21" t="n">
        <f aca="false">ROUND(P2054*S2054,2)</f>
        <v>6.6</v>
      </c>
      <c r="U2054" s="21" t="n">
        <f aca="false">IF(T2054&lt;=10,1,IF(T2054&lt;=20,2,IF(T2054&lt;=30,3,IF(T2054&lt;=40,4,IF(T2054&lt;=50,5,IF(T2054&lt;=100,6,IF(T2054&lt;=250,7,8)))))))</f>
        <v>1</v>
      </c>
      <c r="V2054" s="21" t="n">
        <f aca="false">IF(AND(OR(Dashboard!$T$3="All",R2054=Dashboard!$T$3),OR(Dashboard!$T$4="All",D2054=Dashboard!$T$4)),1,0)</f>
        <v>1</v>
      </c>
      <c r="W2054" s="21" t="n">
        <f aca="false">IF(V2054=1,T2054+ROW()/10000000,0)</f>
        <v>6.6002054</v>
      </c>
    </row>
    <row r="2055" customFormat="false" ht="15" hidden="false" customHeight="false" outlineLevel="0" collapsed="false">
      <c r="A2055" s="0" t="n">
        <v>309466</v>
      </c>
      <c r="B2055" s="0" t="s">
        <v>2995</v>
      </c>
      <c r="C2055" s="0" t="n">
        <v>1</v>
      </c>
      <c r="D2055" s="0" t="s">
        <v>3667</v>
      </c>
      <c r="E2055" s="0" t="s">
        <v>5554</v>
      </c>
      <c r="F2055" s="0" t="s">
        <v>5546</v>
      </c>
      <c r="G2055" s="0" t="s">
        <v>5545</v>
      </c>
      <c r="H2055" s="0" t="s">
        <v>2997</v>
      </c>
      <c r="I2055" s="0" t="s">
        <v>2123</v>
      </c>
      <c r="J2055" s="0" t="s">
        <v>47</v>
      </c>
      <c r="K2055" s="0" t="s">
        <v>46</v>
      </c>
      <c r="L2055" s="0" t="s">
        <v>47</v>
      </c>
      <c r="M2055" s="0" t="s">
        <v>47</v>
      </c>
      <c r="N2055" s="0" t="n">
        <v>2</v>
      </c>
      <c r="O2055" s="0" t="n">
        <v>138</v>
      </c>
      <c r="P2055" s="0" t="n">
        <v>600</v>
      </c>
      <c r="Q2055" s="0" t="n">
        <v>3.4</v>
      </c>
      <c r="R2055" s="0" t="str">
        <f aca="false">INDEX(Lookup!$B$4:$B$18,MATCH(C2055,Lookup!$A$4:$A$18,0))</f>
        <v>India</v>
      </c>
      <c r="S2055" s="20" t="n">
        <f aca="false">INDEX(Lookup!$D$4:$D$18,MATCH(C2055,Lookup!$A$4:$A$18,0))</f>
        <v>0.012</v>
      </c>
      <c r="T2055" s="21" t="n">
        <f aca="false">ROUND(P2055*S2055,2)</f>
        <v>7.2</v>
      </c>
      <c r="U2055" s="21" t="n">
        <f aca="false">IF(T2055&lt;=10,1,IF(T2055&lt;=20,2,IF(T2055&lt;=30,3,IF(T2055&lt;=40,4,IF(T2055&lt;=50,5,IF(T2055&lt;=100,6,IF(T2055&lt;=250,7,8)))))))</f>
        <v>1</v>
      </c>
      <c r="V2055" s="21" t="n">
        <f aca="false">IF(AND(OR(Dashboard!$T$3="All",R2055=Dashboard!$T$3),OR(Dashboard!$T$4="All",D2055=Dashboard!$T$4)),1,0)</f>
        <v>1</v>
      </c>
      <c r="W2055" s="21" t="n">
        <f aca="false">IF(V2055=1,T2055+ROW()/10000000,0)</f>
        <v>7.2002055</v>
      </c>
    </row>
    <row r="2056" customFormat="false" ht="15" hidden="false" customHeight="false" outlineLevel="0" collapsed="false">
      <c r="A2056" s="0" t="n">
        <v>303606</v>
      </c>
      <c r="B2056" s="0" t="s">
        <v>5555</v>
      </c>
      <c r="C2056" s="0" t="n">
        <v>1</v>
      </c>
      <c r="D2056" s="0" t="s">
        <v>3667</v>
      </c>
      <c r="E2056" s="0" t="s">
        <v>5556</v>
      </c>
      <c r="F2056" s="0" t="s">
        <v>5546</v>
      </c>
      <c r="G2056" s="0" t="s">
        <v>5545</v>
      </c>
      <c r="H2056" s="0" t="s">
        <v>2128</v>
      </c>
      <c r="I2056" s="0" t="s">
        <v>2123</v>
      </c>
      <c r="J2056" s="0" t="s">
        <v>47</v>
      </c>
      <c r="K2056" s="0" t="s">
        <v>47</v>
      </c>
      <c r="L2056" s="0" t="s">
        <v>47</v>
      </c>
      <c r="M2056" s="0" t="s">
        <v>47</v>
      </c>
      <c r="N2056" s="0" t="n">
        <v>1</v>
      </c>
      <c r="O2056" s="0" t="n">
        <v>20</v>
      </c>
      <c r="P2056" s="0" t="n">
        <v>150</v>
      </c>
      <c r="Q2056" s="0" t="n">
        <v>3.4</v>
      </c>
      <c r="R2056" s="0" t="str">
        <f aca="false">INDEX(Lookup!$B$4:$B$18,MATCH(C2056,Lookup!$A$4:$A$18,0))</f>
        <v>India</v>
      </c>
      <c r="S2056" s="20" t="n">
        <f aca="false">INDEX(Lookup!$D$4:$D$18,MATCH(C2056,Lookup!$A$4:$A$18,0))</f>
        <v>0.012</v>
      </c>
      <c r="T2056" s="21" t="n">
        <f aca="false">ROUND(P2056*S2056,2)</f>
        <v>1.8</v>
      </c>
      <c r="U2056" s="21" t="n">
        <f aca="false">IF(T2056&lt;=10,1,IF(T2056&lt;=20,2,IF(T2056&lt;=30,3,IF(T2056&lt;=40,4,IF(T2056&lt;=50,5,IF(T2056&lt;=100,6,IF(T2056&lt;=250,7,8)))))))</f>
        <v>1</v>
      </c>
      <c r="V2056" s="21" t="n">
        <f aca="false">IF(AND(OR(Dashboard!$T$3="All",R2056=Dashboard!$T$3),OR(Dashboard!$T$4="All",D2056=Dashboard!$T$4)),1,0)</f>
        <v>1</v>
      </c>
      <c r="W2056" s="21" t="n">
        <f aca="false">IF(V2056=1,T2056+ROW()/10000000,0)</f>
        <v>1.8002056</v>
      </c>
    </row>
    <row r="2057" customFormat="false" ht="15" hidden="false" customHeight="false" outlineLevel="0" collapsed="false">
      <c r="A2057" s="0" t="n">
        <v>18441175</v>
      </c>
      <c r="B2057" s="0" t="s">
        <v>5557</v>
      </c>
      <c r="C2057" s="0" t="n">
        <v>1</v>
      </c>
      <c r="D2057" s="0" t="s">
        <v>3667</v>
      </c>
      <c r="E2057" s="0" t="s">
        <v>5558</v>
      </c>
      <c r="F2057" s="0" t="s">
        <v>5546</v>
      </c>
      <c r="G2057" s="0" t="s">
        <v>5545</v>
      </c>
      <c r="H2057" s="0" t="s">
        <v>3119</v>
      </c>
      <c r="I2057" s="0" t="s">
        <v>2123</v>
      </c>
      <c r="J2057" s="0" t="s">
        <v>47</v>
      </c>
      <c r="K2057" s="0" t="s">
        <v>46</v>
      </c>
      <c r="L2057" s="0" t="s">
        <v>47</v>
      </c>
      <c r="M2057" s="0" t="s">
        <v>47</v>
      </c>
      <c r="N2057" s="0" t="n">
        <v>2</v>
      </c>
      <c r="O2057" s="0" t="n">
        <v>51</v>
      </c>
      <c r="P2057" s="0" t="n">
        <v>600</v>
      </c>
      <c r="Q2057" s="0" t="n">
        <v>3.4</v>
      </c>
      <c r="R2057" s="0" t="str">
        <f aca="false">INDEX(Lookup!$B$4:$B$18,MATCH(C2057,Lookup!$A$4:$A$18,0))</f>
        <v>India</v>
      </c>
      <c r="S2057" s="20" t="n">
        <f aca="false">INDEX(Lookup!$D$4:$D$18,MATCH(C2057,Lookup!$A$4:$A$18,0))</f>
        <v>0.012</v>
      </c>
      <c r="T2057" s="21" t="n">
        <f aca="false">ROUND(P2057*S2057,2)</f>
        <v>7.2</v>
      </c>
      <c r="U2057" s="21" t="n">
        <f aca="false">IF(T2057&lt;=10,1,IF(T2057&lt;=20,2,IF(T2057&lt;=30,3,IF(T2057&lt;=40,4,IF(T2057&lt;=50,5,IF(T2057&lt;=100,6,IF(T2057&lt;=250,7,8)))))))</f>
        <v>1</v>
      </c>
      <c r="V2057" s="21" t="n">
        <f aca="false">IF(AND(OR(Dashboard!$T$3="All",R2057=Dashboard!$T$3),OR(Dashboard!$T$4="All",D2057=Dashboard!$T$4)),1,0)</f>
        <v>1</v>
      </c>
      <c r="W2057" s="21" t="n">
        <f aca="false">IF(V2057=1,T2057+ROW()/10000000,0)</f>
        <v>7.2002057</v>
      </c>
    </row>
    <row r="2058" customFormat="false" ht="15" hidden="false" customHeight="false" outlineLevel="0" collapsed="false">
      <c r="A2058" s="0" t="n">
        <v>18292438</v>
      </c>
      <c r="B2058" s="0" t="s">
        <v>2326</v>
      </c>
      <c r="C2058" s="0" t="n">
        <v>1</v>
      </c>
      <c r="D2058" s="0" t="s">
        <v>3667</v>
      </c>
      <c r="E2058" s="0" t="s">
        <v>5559</v>
      </c>
      <c r="F2058" s="0" t="s">
        <v>5546</v>
      </c>
      <c r="G2058" s="0" t="s">
        <v>5545</v>
      </c>
      <c r="H2058" s="0" t="s">
        <v>2122</v>
      </c>
      <c r="I2058" s="0" t="s">
        <v>2123</v>
      </c>
      <c r="J2058" s="0" t="s">
        <v>46</v>
      </c>
      <c r="K2058" s="0" t="s">
        <v>46</v>
      </c>
      <c r="L2058" s="0" t="s">
        <v>47</v>
      </c>
      <c r="M2058" s="0" t="s">
        <v>47</v>
      </c>
      <c r="N2058" s="0" t="n">
        <v>3</v>
      </c>
      <c r="O2058" s="0" t="n">
        <v>32</v>
      </c>
      <c r="P2058" s="0" t="n">
        <v>1000</v>
      </c>
      <c r="Q2058" s="0" t="n">
        <v>3.2</v>
      </c>
      <c r="R2058" s="0" t="str">
        <f aca="false">INDEX(Lookup!$B$4:$B$18,MATCH(C2058,Lookup!$A$4:$A$18,0))</f>
        <v>India</v>
      </c>
      <c r="S2058" s="20" t="n">
        <f aca="false">INDEX(Lookup!$D$4:$D$18,MATCH(C2058,Lookup!$A$4:$A$18,0))</f>
        <v>0.012</v>
      </c>
      <c r="T2058" s="21" t="n">
        <f aca="false">ROUND(P2058*S2058,2)</f>
        <v>12</v>
      </c>
      <c r="U2058" s="21" t="n">
        <f aca="false">IF(T2058&lt;=10,1,IF(T2058&lt;=20,2,IF(T2058&lt;=30,3,IF(T2058&lt;=40,4,IF(T2058&lt;=50,5,IF(T2058&lt;=100,6,IF(T2058&lt;=250,7,8)))))))</f>
        <v>2</v>
      </c>
      <c r="V2058" s="21" t="n">
        <f aca="false">IF(AND(OR(Dashboard!$T$3="All",R2058=Dashboard!$T$3),OR(Dashboard!$T$4="All",D2058=Dashboard!$T$4)),1,0)</f>
        <v>1</v>
      </c>
      <c r="W2058" s="21" t="n">
        <f aca="false">IF(V2058=1,T2058+ROW()/10000000,0)</f>
        <v>12.0002058</v>
      </c>
    </row>
    <row r="2059" customFormat="false" ht="15" hidden="false" customHeight="false" outlineLevel="0" collapsed="false">
      <c r="A2059" s="0" t="n">
        <v>301383</v>
      </c>
      <c r="B2059" s="0" t="s">
        <v>5560</v>
      </c>
      <c r="C2059" s="0" t="n">
        <v>1</v>
      </c>
      <c r="D2059" s="0" t="s">
        <v>3667</v>
      </c>
      <c r="E2059" s="0" t="s">
        <v>5561</v>
      </c>
      <c r="F2059" s="0" t="s">
        <v>5546</v>
      </c>
      <c r="G2059" s="0" t="s">
        <v>5545</v>
      </c>
      <c r="H2059" s="0" t="s">
        <v>2307</v>
      </c>
      <c r="I2059" s="0" t="s">
        <v>2123</v>
      </c>
      <c r="J2059" s="0" t="s">
        <v>46</v>
      </c>
      <c r="K2059" s="0" t="s">
        <v>47</v>
      </c>
      <c r="L2059" s="0" t="s">
        <v>47</v>
      </c>
      <c r="M2059" s="0" t="s">
        <v>47</v>
      </c>
      <c r="N2059" s="0" t="n">
        <v>2</v>
      </c>
      <c r="O2059" s="0" t="n">
        <v>57</v>
      </c>
      <c r="P2059" s="0" t="n">
        <v>750</v>
      </c>
      <c r="Q2059" s="0" t="n">
        <v>3.1</v>
      </c>
      <c r="R2059" s="0" t="str">
        <f aca="false">INDEX(Lookup!$B$4:$B$18,MATCH(C2059,Lookup!$A$4:$A$18,0))</f>
        <v>India</v>
      </c>
      <c r="S2059" s="20" t="n">
        <f aca="false">INDEX(Lookup!$D$4:$D$18,MATCH(C2059,Lookup!$A$4:$A$18,0))</f>
        <v>0.012</v>
      </c>
      <c r="T2059" s="21" t="n">
        <f aca="false">ROUND(P2059*S2059,2)</f>
        <v>9</v>
      </c>
      <c r="U2059" s="21" t="n">
        <f aca="false">IF(T2059&lt;=10,1,IF(T2059&lt;=20,2,IF(T2059&lt;=30,3,IF(T2059&lt;=40,4,IF(T2059&lt;=50,5,IF(T2059&lt;=100,6,IF(T2059&lt;=250,7,8)))))))</f>
        <v>1</v>
      </c>
      <c r="V2059" s="21" t="n">
        <f aca="false">IF(AND(OR(Dashboard!$T$3="All",R2059=Dashboard!$T$3),OR(Dashboard!$T$4="All",D2059=Dashboard!$T$4)),1,0)</f>
        <v>1</v>
      </c>
      <c r="W2059" s="21" t="n">
        <f aca="false">IF(V2059=1,T2059+ROW()/10000000,0)</f>
        <v>9.0002059</v>
      </c>
    </row>
    <row r="2060" customFormat="false" ht="15" hidden="false" customHeight="false" outlineLevel="0" collapsed="false">
      <c r="A2060" s="0" t="n">
        <v>310500</v>
      </c>
      <c r="B2060" s="0" t="s">
        <v>5562</v>
      </c>
      <c r="C2060" s="0" t="n">
        <v>1</v>
      </c>
      <c r="D2060" s="0" t="s">
        <v>3667</v>
      </c>
      <c r="E2060" s="0" t="s">
        <v>5563</v>
      </c>
      <c r="F2060" s="0" t="s">
        <v>5546</v>
      </c>
      <c r="G2060" s="0" t="s">
        <v>5545</v>
      </c>
      <c r="H2060" s="0" t="s">
        <v>2860</v>
      </c>
      <c r="I2060" s="0" t="s">
        <v>2123</v>
      </c>
      <c r="J2060" s="0" t="s">
        <v>47</v>
      </c>
      <c r="K2060" s="0" t="s">
        <v>47</v>
      </c>
      <c r="L2060" s="0" t="s">
        <v>47</v>
      </c>
      <c r="M2060" s="0" t="s">
        <v>47</v>
      </c>
      <c r="N2060" s="0" t="n">
        <v>1</v>
      </c>
      <c r="O2060" s="0" t="n">
        <v>54</v>
      </c>
      <c r="P2060" s="0" t="n">
        <v>300</v>
      </c>
      <c r="Q2060" s="0" t="n">
        <v>3.4</v>
      </c>
      <c r="R2060" s="0" t="str">
        <f aca="false">INDEX(Lookup!$B$4:$B$18,MATCH(C2060,Lookup!$A$4:$A$18,0))</f>
        <v>India</v>
      </c>
      <c r="S2060" s="20" t="n">
        <f aca="false">INDEX(Lookup!$D$4:$D$18,MATCH(C2060,Lookup!$A$4:$A$18,0))</f>
        <v>0.012</v>
      </c>
      <c r="T2060" s="21" t="n">
        <f aca="false">ROUND(P2060*S2060,2)</f>
        <v>3.6</v>
      </c>
      <c r="U2060" s="21" t="n">
        <f aca="false">IF(T2060&lt;=10,1,IF(T2060&lt;=20,2,IF(T2060&lt;=30,3,IF(T2060&lt;=40,4,IF(T2060&lt;=50,5,IF(T2060&lt;=100,6,IF(T2060&lt;=250,7,8)))))))</f>
        <v>1</v>
      </c>
      <c r="V2060" s="21" t="n">
        <f aca="false">IF(AND(OR(Dashboard!$T$3="All",R2060=Dashboard!$T$3),OR(Dashboard!$T$4="All",D2060=Dashboard!$T$4)),1,0)</f>
        <v>1</v>
      </c>
      <c r="W2060" s="21" t="n">
        <f aca="false">IF(V2060=1,T2060+ROW()/10000000,0)</f>
        <v>3.600206</v>
      </c>
    </row>
    <row r="2061" customFormat="false" ht="15" hidden="false" customHeight="false" outlineLevel="0" collapsed="false">
      <c r="A2061" s="0" t="n">
        <v>6867</v>
      </c>
      <c r="B2061" s="0" t="s">
        <v>5564</v>
      </c>
      <c r="C2061" s="0" t="n">
        <v>1</v>
      </c>
      <c r="D2061" s="0" t="s">
        <v>3667</v>
      </c>
      <c r="E2061" s="0" t="s">
        <v>5565</v>
      </c>
      <c r="F2061" s="0" t="s">
        <v>5546</v>
      </c>
      <c r="G2061" s="0" t="s">
        <v>5545</v>
      </c>
      <c r="H2061" s="0" t="s">
        <v>2128</v>
      </c>
      <c r="I2061" s="0" t="s">
        <v>2123</v>
      </c>
      <c r="J2061" s="0" t="s">
        <v>47</v>
      </c>
      <c r="K2061" s="0" t="s">
        <v>47</v>
      </c>
      <c r="L2061" s="0" t="s">
        <v>47</v>
      </c>
      <c r="M2061" s="0" t="s">
        <v>47</v>
      </c>
      <c r="N2061" s="0" t="n">
        <v>1</v>
      </c>
      <c r="O2061" s="0" t="n">
        <v>41</v>
      </c>
      <c r="P2061" s="0" t="n">
        <v>400</v>
      </c>
      <c r="Q2061" s="0" t="n">
        <v>2.9</v>
      </c>
      <c r="R2061" s="0" t="str">
        <f aca="false">INDEX(Lookup!$B$4:$B$18,MATCH(C2061,Lookup!$A$4:$A$18,0))</f>
        <v>India</v>
      </c>
      <c r="S2061" s="20" t="n">
        <f aca="false">INDEX(Lookup!$D$4:$D$18,MATCH(C2061,Lookup!$A$4:$A$18,0))</f>
        <v>0.012</v>
      </c>
      <c r="T2061" s="21" t="n">
        <f aca="false">ROUND(P2061*S2061,2)</f>
        <v>4.8</v>
      </c>
      <c r="U2061" s="21" t="n">
        <f aca="false">IF(T2061&lt;=10,1,IF(T2061&lt;=20,2,IF(T2061&lt;=30,3,IF(T2061&lt;=40,4,IF(T2061&lt;=50,5,IF(T2061&lt;=100,6,IF(T2061&lt;=250,7,8)))))))</f>
        <v>1</v>
      </c>
      <c r="V2061" s="21" t="n">
        <f aca="false">IF(AND(OR(Dashboard!$T$3="All",R2061=Dashboard!$T$3),OR(Dashboard!$T$4="All",D2061=Dashboard!$T$4)),1,0)</f>
        <v>1</v>
      </c>
      <c r="W2061" s="21" t="n">
        <f aca="false">IF(V2061=1,T2061+ROW()/10000000,0)</f>
        <v>4.8002061</v>
      </c>
    </row>
    <row r="2062" customFormat="false" ht="15" hidden="false" customHeight="false" outlineLevel="0" collapsed="false">
      <c r="A2062" s="0" t="n">
        <v>301310</v>
      </c>
      <c r="B2062" s="0" t="s">
        <v>2321</v>
      </c>
      <c r="C2062" s="0" t="n">
        <v>1</v>
      </c>
      <c r="D2062" s="0" t="s">
        <v>3667</v>
      </c>
      <c r="E2062" s="0" t="s">
        <v>5566</v>
      </c>
      <c r="F2062" s="0" t="s">
        <v>5546</v>
      </c>
      <c r="G2062" s="0" t="s">
        <v>5545</v>
      </c>
      <c r="H2062" s="0" t="s">
        <v>2860</v>
      </c>
      <c r="I2062" s="0" t="s">
        <v>2123</v>
      </c>
      <c r="J2062" s="0" t="s">
        <v>47</v>
      </c>
      <c r="K2062" s="0" t="s">
        <v>46</v>
      </c>
      <c r="L2062" s="0" t="s">
        <v>47</v>
      </c>
      <c r="M2062" s="0" t="s">
        <v>47</v>
      </c>
      <c r="N2062" s="0" t="n">
        <v>2</v>
      </c>
      <c r="O2062" s="0" t="n">
        <v>188</v>
      </c>
      <c r="P2062" s="0" t="n">
        <v>600</v>
      </c>
      <c r="Q2062" s="0" t="n">
        <v>2.5</v>
      </c>
      <c r="R2062" s="0" t="str">
        <f aca="false">INDEX(Lookup!$B$4:$B$18,MATCH(C2062,Lookup!$A$4:$A$18,0))</f>
        <v>India</v>
      </c>
      <c r="S2062" s="20" t="n">
        <f aca="false">INDEX(Lookup!$D$4:$D$18,MATCH(C2062,Lookup!$A$4:$A$18,0))</f>
        <v>0.012</v>
      </c>
      <c r="T2062" s="21" t="n">
        <f aca="false">ROUND(P2062*S2062,2)</f>
        <v>7.2</v>
      </c>
      <c r="U2062" s="21" t="n">
        <f aca="false">IF(T2062&lt;=10,1,IF(T2062&lt;=20,2,IF(T2062&lt;=30,3,IF(T2062&lt;=40,4,IF(T2062&lt;=50,5,IF(T2062&lt;=100,6,IF(T2062&lt;=250,7,8)))))))</f>
        <v>1</v>
      </c>
      <c r="V2062" s="21" t="n">
        <f aca="false">IF(AND(OR(Dashboard!$T$3="All",R2062=Dashboard!$T$3),OR(Dashboard!$T$4="All",D2062=Dashboard!$T$4)),1,0)</f>
        <v>1</v>
      </c>
      <c r="W2062" s="21" t="n">
        <f aca="false">IF(V2062=1,T2062+ROW()/10000000,0)</f>
        <v>7.2002062</v>
      </c>
    </row>
    <row r="2063" customFormat="false" ht="15" hidden="false" customHeight="false" outlineLevel="0" collapsed="false">
      <c r="A2063" s="0" t="n">
        <v>18232128</v>
      </c>
      <c r="B2063" s="0" t="s">
        <v>5567</v>
      </c>
      <c r="C2063" s="0" t="n">
        <v>1</v>
      </c>
      <c r="D2063" s="0" t="s">
        <v>3667</v>
      </c>
      <c r="E2063" s="0" t="s">
        <v>5568</v>
      </c>
      <c r="F2063" s="0" t="s">
        <v>5546</v>
      </c>
      <c r="G2063" s="0" t="s">
        <v>5545</v>
      </c>
      <c r="H2063" s="0" t="s">
        <v>4779</v>
      </c>
      <c r="I2063" s="0" t="s">
        <v>2123</v>
      </c>
      <c r="J2063" s="0" t="s">
        <v>47</v>
      </c>
      <c r="K2063" s="0" t="s">
        <v>47</v>
      </c>
      <c r="L2063" s="0" t="s">
        <v>47</v>
      </c>
      <c r="M2063" s="0" t="s">
        <v>47</v>
      </c>
      <c r="N2063" s="0" t="n">
        <v>1</v>
      </c>
      <c r="O2063" s="0" t="n">
        <v>68</v>
      </c>
      <c r="P2063" s="0" t="n">
        <v>400</v>
      </c>
      <c r="Q2063" s="0" t="n">
        <v>3.1</v>
      </c>
      <c r="R2063" s="0" t="str">
        <f aca="false">INDEX(Lookup!$B$4:$B$18,MATCH(C2063,Lookup!$A$4:$A$18,0))</f>
        <v>India</v>
      </c>
      <c r="S2063" s="20" t="n">
        <f aca="false">INDEX(Lookup!$D$4:$D$18,MATCH(C2063,Lookup!$A$4:$A$18,0))</f>
        <v>0.012</v>
      </c>
      <c r="T2063" s="21" t="n">
        <f aca="false">ROUND(P2063*S2063,2)</f>
        <v>4.8</v>
      </c>
      <c r="U2063" s="21" t="n">
        <f aca="false">IF(T2063&lt;=10,1,IF(T2063&lt;=20,2,IF(T2063&lt;=30,3,IF(T2063&lt;=40,4,IF(T2063&lt;=50,5,IF(T2063&lt;=100,6,IF(T2063&lt;=250,7,8)))))))</f>
        <v>1</v>
      </c>
      <c r="V2063" s="21" t="n">
        <f aca="false">IF(AND(OR(Dashboard!$T$3="All",R2063=Dashboard!$T$3),OR(Dashboard!$T$4="All",D2063=Dashboard!$T$4)),1,0)</f>
        <v>1</v>
      </c>
      <c r="W2063" s="21" t="n">
        <f aca="false">IF(V2063=1,T2063+ROW()/10000000,0)</f>
        <v>4.8002063</v>
      </c>
    </row>
    <row r="2064" customFormat="false" ht="15" hidden="false" customHeight="false" outlineLevel="0" collapsed="false">
      <c r="A2064" s="0" t="n">
        <v>4820</v>
      </c>
      <c r="B2064" s="0" t="s">
        <v>5567</v>
      </c>
      <c r="C2064" s="0" t="n">
        <v>1</v>
      </c>
      <c r="D2064" s="0" t="s">
        <v>3667</v>
      </c>
      <c r="E2064" s="0" t="s">
        <v>5569</v>
      </c>
      <c r="F2064" s="0" t="s">
        <v>5546</v>
      </c>
      <c r="G2064" s="0" t="s">
        <v>5545</v>
      </c>
      <c r="H2064" s="0" t="s">
        <v>5570</v>
      </c>
      <c r="I2064" s="0" t="s">
        <v>2123</v>
      </c>
      <c r="J2064" s="0" t="s">
        <v>47</v>
      </c>
      <c r="K2064" s="0" t="s">
        <v>47</v>
      </c>
      <c r="L2064" s="0" t="s">
        <v>47</v>
      </c>
      <c r="M2064" s="0" t="s">
        <v>47</v>
      </c>
      <c r="N2064" s="0" t="n">
        <v>1</v>
      </c>
      <c r="O2064" s="0" t="n">
        <v>30</v>
      </c>
      <c r="P2064" s="0" t="n">
        <v>400</v>
      </c>
      <c r="Q2064" s="0" t="n">
        <v>2.6</v>
      </c>
      <c r="R2064" s="0" t="str">
        <f aca="false">INDEX(Lookup!$B$4:$B$18,MATCH(C2064,Lookup!$A$4:$A$18,0))</f>
        <v>India</v>
      </c>
      <c r="S2064" s="20" t="n">
        <f aca="false">INDEX(Lookup!$D$4:$D$18,MATCH(C2064,Lookup!$A$4:$A$18,0))</f>
        <v>0.012</v>
      </c>
      <c r="T2064" s="21" t="n">
        <f aca="false">ROUND(P2064*S2064,2)</f>
        <v>4.8</v>
      </c>
      <c r="U2064" s="21" t="n">
        <f aca="false">IF(T2064&lt;=10,1,IF(T2064&lt;=20,2,IF(T2064&lt;=30,3,IF(T2064&lt;=40,4,IF(T2064&lt;=50,5,IF(T2064&lt;=100,6,IF(T2064&lt;=250,7,8)))))))</f>
        <v>1</v>
      </c>
      <c r="V2064" s="21" t="n">
        <f aca="false">IF(AND(OR(Dashboard!$T$3="All",R2064=Dashboard!$T$3),OR(Dashboard!$T$4="All",D2064=Dashboard!$T$4)),1,0)</f>
        <v>1</v>
      </c>
      <c r="W2064" s="21" t="n">
        <f aca="false">IF(V2064=1,T2064+ROW()/10000000,0)</f>
        <v>4.8002064</v>
      </c>
    </row>
    <row r="2065" customFormat="false" ht="15" hidden="false" customHeight="false" outlineLevel="0" collapsed="false">
      <c r="A2065" s="0" t="n">
        <v>306883</v>
      </c>
      <c r="B2065" s="0" t="s">
        <v>2300</v>
      </c>
      <c r="C2065" s="0" t="n">
        <v>1</v>
      </c>
      <c r="D2065" s="0" t="s">
        <v>3667</v>
      </c>
      <c r="E2065" s="0" t="s">
        <v>5571</v>
      </c>
      <c r="F2065" s="0" t="s">
        <v>5546</v>
      </c>
      <c r="G2065" s="0" t="s">
        <v>5545</v>
      </c>
      <c r="H2065" s="0" t="s">
        <v>3005</v>
      </c>
      <c r="I2065" s="0" t="s">
        <v>2123</v>
      </c>
      <c r="J2065" s="0" t="s">
        <v>47</v>
      </c>
      <c r="K2065" s="0" t="s">
        <v>46</v>
      </c>
      <c r="L2065" s="0" t="s">
        <v>47</v>
      </c>
      <c r="M2065" s="0" t="s">
        <v>47</v>
      </c>
      <c r="N2065" s="0" t="n">
        <v>2</v>
      </c>
      <c r="O2065" s="0" t="n">
        <v>58</v>
      </c>
      <c r="P2065" s="0" t="n">
        <v>500</v>
      </c>
      <c r="Q2065" s="0" t="n">
        <v>2.9</v>
      </c>
      <c r="R2065" s="0" t="str">
        <f aca="false">INDEX(Lookup!$B$4:$B$18,MATCH(C2065,Lookup!$A$4:$A$18,0))</f>
        <v>India</v>
      </c>
      <c r="S2065" s="20" t="n">
        <f aca="false">INDEX(Lookup!$D$4:$D$18,MATCH(C2065,Lookup!$A$4:$A$18,0))</f>
        <v>0.012</v>
      </c>
      <c r="T2065" s="21" t="n">
        <f aca="false">ROUND(P2065*S2065,2)</f>
        <v>6</v>
      </c>
      <c r="U2065" s="21" t="n">
        <f aca="false">IF(T2065&lt;=10,1,IF(T2065&lt;=20,2,IF(T2065&lt;=30,3,IF(T2065&lt;=40,4,IF(T2065&lt;=50,5,IF(T2065&lt;=100,6,IF(T2065&lt;=250,7,8)))))))</f>
        <v>1</v>
      </c>
      <c r="V2065" s="21" t="n">
        <f aca="false">IF(AND(OR(Dashboard!$T$3="All",R2065=Dashboard!$T$3),OR(Dashboard!$T$4="All",D2065=Dashboard!$T$4)),1,0)</f>
        <v>1</v>
      </c>
      <c r="W2065" s="21" t="n">
        <f aca="false">IF(V2065=1,T2065+ROW()/10000000,0)</f>
        <v>6.0002065</v>
      </c>
    </row>
    <row r="2066" customFormat="false" ht="15" hidden="false" customHeight="false" outlineLevel="0" collapsed="false">
      <c r="A2066" s="0" t="n">
        <v>4817</v>
      </c>
      <c r="B2066" s="0" t="s">
        <v>2300</v>
      </c>
      <c r="C2066" s="0" t="n">
        <v>1</v>
      </c>
      <c r="D2066" s="0" t="s">
        <v>3667</v>
      </c>
      <c r="E2066" s="0" t="s">
        <v>5572</v>
      </c>
      <c r="F2066" s="0" t="s">
        <v>5546</v>
      </c>
      <c r="G2066" s="0" t="s">
        <v>5545</v>
      </c>
      <c r="H2066" s="0" t="s">
        <v>3005</v>
      </c>
      <c r="I2066" s="0" t="s">
        <v>2123</v>
      </c>
      <c r="J2066" s="0" t="s">
        <v>47</v>
      </c>
      <c r="K2066" s="0" t="s">
        <v>46</v>
      </c>
      <c r="L2066" s="0" t="s">
        <v>47</v>
      </c>
      <c r="M2066" s="0" t="s">
        <v>47</v>
      </c>
      <c r="N2066" s="0" t="n">
        <v>2</v>
      </c>
      <c r="O2066" s="0" t="n">
        <v>101</v>
      </c>
      <c r="P2066" s="0" t="n">
        <v>500</v>
      </c>
      <c r="Q2066" s="0" t="n">
        <v>2.9</v>
      </c>
      <c r="R2066" s="0" t="str">
        <f aca="false">INDEX(Lookup!$B$4:$B$18,MATCH(C2066,Lookup!$A$4:$A$18,0))</f>
        <v>India</v>
      </c>
      <c r="S2066" s="20" t="n">
        <f aca="false">INDEX(Lookup!$D$4:$D$18,MATCH(C2066,Lookup!$A$4:$A$18,0))</f>
        <v>0.012</v>
      </c>
      <c r="T2066" s="21" t="n">
        <f aca="false">ROUND(P2066*S2066,2)</f>
        <v>6</v>
      </c>
      <c r="U2066" s="21" t="n">
        <f aca="false">IF(T2066&lt;=10,1,IF(T2066&lt;=20,2,IF(T2066&lt;=30,3,IF(T2066&lt;=40,4,IF(T2066&lt;=50,5,IF(T2066&lt;=100,6,IF(T2066&lt;=250,7,8)))))))</f>
        <v>1</v>
      </c>
      <c r="V2066" s="21" t="n">
        <f aca="false">IF(AND(OR(Dashboard!$T$3="All",R2066=Dashboard!$T$3),OR(Dashboard!$T$4="All",D2066=Dashboard!$T$4)),1,0)</f>
        <v>1</v>
      </c>
      <c r="W2066" s="21" t="n">
        <f aca="false">IF(V2066=1,T2066+ROW()/10000000,0)</f>
        <v>6.0002066</v>
      </c>
    </row>
    <row r="2067" customFormat="false" ht="15" hidden="false" customHeight="false" outlineLevel="0" collapsed="false">
      <c r="A2067" s="0" t="n">
        <v>18423106</v>
      </c>
      <c r="B2067" s="0" t="s">
        <v>5573</v>
      </c>
      <c r="C2067" s="0" t="n">
        <v>1</v>
      </c>
      <c r="D2067" s="0" t="s">
        <v>3667</v>
      </c>
      <c r="E2067" s="0" t="s">
        <v>5574</v>
      </c>
      <c r="F2067" s="0" t="s">
        <v>5546</v>
      </c>
      <c r="G2067" s="0" t="s">
        <v>5545</v>
      </c>
      <c r="H2067" s="0" t="s">
        <v>156</v>
      </c>
      <c r="I2067" s="0" t="s">
        <v>2123</v>
      </c>
      <c r="J2067" s="0" t="s">
        <v>47</v>
      </c>
      <c r="K2067" s="0" t="s">
        <v>47</v>
      </c>
      <c r="L2067" s="0" t="s">
        <v>47</v>
      </c>
      <c r="M2067" s="0" t="s">
        <v>47</v>
      </c>
      <c r="N2067" s="0" t="n">
        <v>2</v>
      </c>
      <c r="O2067" s="0" t="n">
        <v>16</v>
      </c>
      <c r="P2067" s="0" t="n">
        <v>800</v>
      </c>
      <c r="Q2067" s="0" t="n">
        <v>3.3</v>
      </c>
      <c r="R2067" s="0" t="str">
        <f aca="false">INDEX(Lookup!$B$4:$B$18,MATCH(C2067,Lookup!$A$4:$A$18,0))</f>
        <v>India</v>
      </c>
      <c r="S2067" s="20" t="n">
        <f aca="false">INDEX(Lookup!$D$4:$D$18,MATCH(C2067,Lookup!$A$4:$A$18,0))</f>
        <v>0.012</v>
      </c>
      <c r="T2067" s="21" t="n">
        <f aca="false">ROUND(P2067*S2067,2)</f>
        <v>9.6</v>
      </c>
      <c r="U2067" s="21" t="n">
        <f aca="false">IF(T2067&lt;=10,1,IF(T2067&lt;=20,2,IF(T2067&lt;=30,3,IF(T2067&lt;=40,4,IF(T2067&lt;=50,5,IF(T2067&lt;=100,6,IF(T2067&lt;=250,7,8)))))))</f>
        <v>1</v>
      </c>
      <c r="V2067" s="21" t="n">
        <f aca="false">IF(AND(OR(Dashboard!$T$3="All",R2067=Dashboard!$T$3),OR(Dashboard!$T$4="All",D2067=Dashboard!$T$4)),1,0)</f>
        <v>1</v>
      </c>
      <c r="W2067" s="21" t="n">
        <f aca="false">IF(V2067=1,T2067+ROW()/10000000,0)</f>
        <v>9.6002067</v>
      </c>
    </row>
    <row r="2068" customFormat="false" ht="15" hidden="false" customHeight="false" outlineLevel="0" collapsed="false">
      <c r="A2068" s="0" t="n">
        <v>18161567</v>
      </c>
      <c r="B2068" s="0" t="s">
        <v>5575</v>
      </c>
      <c r="C2068" s="0" t="n">
        <v>1</v>
      </c>
      <c r="D2068" s="0" t="s">
        <v>3667</v>
      </c>
      <c r="E2068" s="0" t="s">
        <v>5576</v>
      </c>
      <c r="F2068" s="0" t="s">
        <v>5546</v>
      </c>
      <c r="G2068" s="0" t="s">
        <v>5545</v>
      </c>
      <c r="H2068" s="0" t="s">
        <v>153</v>
      </c>
      <c r="I2068" s="0" t="s">
        <v>2123</v>
      </c>
      <c r="J2068" s="0" t="s">
        <v>47</v>
      </c>
      <c r="K2068" s="0" t="s">
        <v>46</v>
      </c>
      <c r="L2068" s="0" t="s">
        <v>47</v>
      </c>
      <c r="M2068" s="0" t="s">
        <v>47</v>
      </c>
      <c r="N2068" s="0" t="n">
        <v>2</v>
      </c>
      <c r="O2068" s="0" t="n">
        <v>22</v>
      </c>
      <c r="P2068" s="0" t="n">
        <v>500</v>
      </c>
      <c r="Q2068" s="0" t="n">
        <v>2.8</v>
      </c>
      <c r="R2068" s="0" t="str">
        <f aca="false">INDEX(Lookup!$B$4:$B$18,MATCH(C2068,Lookup!$A$4:$A$18,0))</f>
        <v>India</v>
      </c>
      <c r="S2068" s="20" t="n">
        <f aca="false">INDEX(Lookup!$D$4:$D$18,MATCH(C2068,Lookup!$A$4:$A$18,0))</f>
        <v>0.012</v>
      </c>
      <c r="T2068" s="21" t="n">
        <f aca="false">ROUND(P2068*S2068,2)</f>
        <v>6</v>
      </c>
      <c r="U2068" s="21" t="n">
        <f aca="false">IF(T2068&lt;=10,1,IF(T2068&lt;=20,2,IF(T2068&lt;=30,3,IF(T2068&lt;=40,4,IF(T2068&lt;=50,5,IF(T2068&lt;=100,6,IF(T2068&lt;=250,7,8)))))))</f>
        <v>1</v>
      </c>
      <c r="V2068" s="21" t="n">
        <f aca="false">IF(AND(OR(Dashboard!$T$3="All",R2068=Dashboard!$T$3),OR(Dashboard!$T$4="All",D2068=Dashboard!$T$4)),1,0)</f>
        <v>1</v>
      </c>
      <c r="W2068" s="21" t="n">
        <f aca="false">IF(V2068=1,T2068+ROW()/10000000,0)</f>
        <v>6.0002068</v>
      </c>
    </row>
    <row r="2069" customFormat="false" ht="15" hidden="false" customHeight="false" outlineLevel="0" collapsed="false">
      <c r="A2069" s="0" t="n">
        <v>303003</v>
      </c>
      <c r="B2069" s="0" t="s">
        <v>5577</v>
      </c>
      <c r="C2069" s="0" t="n">
        <v>1</v>
      </c>
      <c r="D2069" s="0" t="s">
        <v>3667</v>
      </c>
      <c r="E2069" s="0" t="s">
        <v>5578</v>
      </c>
      <c r="F2069" s="0" t="s">
        <v>5546</v>
      </c>
      <c r="G2069" s="0" t="s">
        <v>5545</v>
      </c>
      <c r="H2069" s="0" t="s">
        <v>5579</v>
      </c>
      <c r="I2069" s="0" t="s">
        <v>2123</v>
      </c>
      <c r="J2069" s="0" t="s">
        <v>46</v>
      </c>
      <c r="K2069" s="0" t="s">
        <v>46</v>
      </c>
      <c r="L2069" s="0" t="s">
        <v>47</v>
      </c>
      <c r="M2069" s="0" t="s">
        <v>47</v>
      </c>
      <c r="N2069" s="0" t="n">
        <v>3</v>
      </c>
      <c r="O2069" s="0" t="n">
        <v>83</v>
      </c>
      <c r="P2069" s="0" t="n">
        <v>1500</v>
      </c>
      <c r="Q2069" s="0" t="n">
        <v>2.6</v>
      </c>
      <c r="R2069" s="0" t="str">
        <f aca="false">INDEX(Lookup!$B$4:$B$18,MATCH(C2069,Lookup!$A$4:$A$18,0))</f>
        <v>India</v>
      </c>
      <c r="S2069" s="20" t="n">
        <f aca="false">INDEX(Lookup!$D$4:$D$18,MATCH(C2069,Lookup!$A$4:$A$18,0))</f>
        <v>0.012</v>
      </c>
      <c r="T2069" s="21" t="n">
        <f aca="false">ROUND(P2069*S2069,2)</f>
        <v>18</v>
      </c>
      <c r="U2069" s="21" t="n">
        <f aca="false">IF(T2069&lt;=10,1,IF(T2069&lt;=20,2,IF(T2069&lt;=30,3,IF(T2069&lt;=40,4,IF(T2069&lt;=50,5,IF(T2069&lt;=100,6,IF(T2069&lt;=250,7,8)))))))</f>
        <v>2</v>
      </c>
      <c r="V2069" s="21" t="n">
        <f aca="false">IF(AND(OR(Dashboard!$T$3="All",R2069=Dashboard!$T$3),OR(Dashboard!$T$4="All",D2069=Dashboard!$T$4)),1,0)</f>
        <v>1</v>
      </c>
      <c r="W2069" s="21" t="n">
        <f aca="false">IF(V2069=1,T2069+ROW()/10000000,0)</f>
        <v>18.0002069</v>
      </c>
    </row>
    <row r="2070" customFormat="false" ht="15" hidden="false" customHeight="false" outlineLevel="0" collapsed="false">
      <c r="A2070" s="0" t="n">
        <v>309033</v>
      </c>
      <c r="B2070" s="0" t="s">
        <v>5580</v>
      </c>
      <c r="C2070" s="0" t="n">
        <v>1</v>
      </c>
      <c r="D2070" s="0" t="s">
        <v>3667</v>
      </c>
      <c r="E2070" s="0" t="s">
        <v>5581</v>
      </c>
      <c r="F2070" s="0" t="s">
        <v>5546</v>
      </c>
      <c r="G2070" s="0" t="s">
        <v>5545</v>
      </c>
      <c r="H2070" s="0" t="s">
        <v>2288</v>
      </c>
      <c r="I2070" s="0" t="s">
        <v>2123</v>
      </c>
      <c r="J2070" s="0" t="s">
        <v>46</v>
      </c>
      <c r="K2070" s="0" t="s">
        <v>46</v>
      </c>
      <c r="L2070" s="0" t="s">
        <v>47</v>
      </c>
      <c r="M2070" s="0" t="s">
        <v>47</v>
      </c>
      <c r="N2070" s="0" t="n">
        <v>3</v>
      </c>
      <c r="O2070" s="0" t="n">
        <v>155</v>
      </c>
      <c r="P2070" s="0" t="n">
        <v>1350</v>
      </c>
      <c r="Q2070" s="0" t="n">
        <v>3.4</v>
      </c>
      <c r="R2070" s="0" t="str">
        <f aca="false">INDEX(Lookup!$B$4:$B$18,MATCH(C2070,Lookup!$A$4:$A$18,0))</f>
        <v>India</v>
      </c>
      <c r="S2070" s="20" t="n">
        <f aca="false">INDEX(Lookup!$D$4:$D$18,MATCH(C2070,Lookup!$A$4:$A$18,0))</f>
        <v>0.012</v>
      </c>
      <c r="T2070" s="21" t="n">
        <f aca="false">ROUND(P2070*S2070,2)</f>
        <v>16.2</v>
      </c>
      <c r="U2070" s="21" t="n">
        <f aca="false">IF(T2070&lt;=10,1,IF(T2070&lt;=20,2,IF(T2070&lt;=30,3,IF(T2070&lt;=40,4,IF(T2070&lt;=50,5,IF(T2070&lt;=100,6,IF(T2070&lt;=250,7,8)))))))</f>
        <v>2</v>
      </c>
      <c r="V2070" s="21" t="n">
        <f aca="false">IF(AND(OR(Dashboard!$T$3="All",R2070=Dashboard!$T$3),OR(Dashboard!$T$4="All",D2070=Dashboard!$T$4)),1,0)</f>
        <v>1</v>
      </c>
      <c r="W2070" s="21" t="n">
        <f aca="false">IF(V2070=1,T2070+ROW()/10000000,0)</f>
        <v>16.200207</v>
      </c>
    </row>
    <row r="2071" customFormat="false" ht="15" hidden="false" customHeight="false" outlineLevel="0" collapsed="false">
      <c r="A2071" s="0" t="n">
        <v>18258571</v>
      </c>
      <c r="B2071" s="0" t="s">
        <v>5582</v>
      </c>
      <c r="C2071" s="0" t="n">
        <v>1</v>
      </c>
      <c r="D2071" s="0" t="s">
        <v>3667</v>
      </c>
      <c r="E2071" s="0" t="s">
        <v>5583</v>
      </c>
      <c r="F2071" s="0" t="s">
        <v>5546</v>
      </c>
      <c r="G2071" s="0" t="s">
        <v>5545</v>
      </c>
      <c r="H2071" s="0" t="s">
        <v>5382</v>
      </c>
      <c r="I2071" s="0" t="s">
        <v>2123</v>
      </c>
      <c r="J2071" s="0" t="s">
        <v>47</v>
      </c>
      <c r="K2071" s="0" t="s">
        <v>47</v>
      </c>
      <c r="L2071" s="0" t="s">
        <v>47</v>
      </c>
      <c r="M2071" s="0" t="s">
        <v>47</v>
      </c>
      <c r="N2071" s="0" t="n">
        <v>2</v>
      </c>
      <c r="O2071" s="0" t="n">
        <v>40</v>
      </c>
      <c r="P2071" s="0" t="n">
        <v>600</v>
      </c>
      <c r="Q2071" s="0" t="n">
        <v>3.4</v>
      </c>
      <c r="R2071" s="0" t="str">
        <f aca="false">INDEX(Lookup!$B$4:$B$18,MATCH(C2071,Lookup!$A$4:$A$18,0))</f>
        <v>India</v>
      </c>
      <c r="S2071" s="20" t="n">
        <f aca="false">INDEX(Lookup!$D$4:$D$18,MATCH(C2071,Lookup!$A$4:$A$18,0))</f>
        <v>0.012</v>
      </c>
      <c r="T2071" s="21" t="n">
        <f aca="false">ROUND(P2071*S2071,2)</f>
        <v>7.2</v>
      </c>
      <c r="U2071" s="21" t="n">
        <f aca="false">IF(T2071&lt;=10,1,IF(T2071&lt;=20,2,IF(T2071&lt;=30,3,IF(T2071&lt;=40,4,IF(T2071&lt;=50,5,IF(T2071&lt;=100,6,IF(T2071&lt;=250,7,8)))))))</f>
        <v>1</v>
      </c>
      <c r="V2071" s="21" t="n">
        <f aca="false">IF(AND(OR(Dashboard!$T$3="All",R2071=Dashboard!$T$3),OR(Dashboard!$T$4="All",D2071=Dashboard!$T$4)),1,0)</f>
        <v>1</v>
      </c>
      <c r="W2071" s="21" t="n">
        <f aca="false">IF(V2071=1,T2071+ROW()/10000000,0)</f>
        <v>7.2002071</v>
      </c>
    </row>
    <row r="2072" customFormat="false" ht="15" hidden="false" customHeight="false" outlineLevel="0" collapsed="false">
      <c r="A2072" s="0" t="n">
        <v>18322684</v>
      </c>
      <c r="B2072" s="0" t="s">
        <v>5584</v>
      </c>
      <c r="C2072" s="0" t="n">
        <v>1</v>
      </c>
      <c r="D2072" s="0" t="s">
        <v>3667</v>
      </c>
      <c r="E2072" s="0" t="s">
        <v>5585</v>
      </c>
      <c r="F2072" s="0" t="s">
        <v>5546</v>
      </c>
      <c r="G2072" s="0" t="s">
        <v>5545</v>
      </c>
      <c r="H2072" s="0" t="s">
        <v>177</v>
      </c>
      <c r="I2072" s="0" t="s">
        <v>2123</v>
      </c>
      <c r="J2072" s="0" t="s">
        <v>46</v>
      </c>
      <c r="K2072" s="0" t="s">
        <v>46</v>
      </c>
      <c r="L2072" s="0" t="s">
        <v>47</v>
      </c>
      <c r="M2072" s="0" t="s">
        <v>47</v>
      </c>
      <c r="N2072" s="0" t="n">
        <v>2</v>
      </c>
      <c r="O2072" s="0" t="n">
        <v>30</v>
      </c>
      <c r="P2072" s="0" t="n">
        <v>750</v>
      </c>
      <c r="Q2072" s="0" t="n">
        <v>3.7</v>
      </c>
      <c r="R2072" s="0" t="str">
        <f aca="false">INDEX(Lookup!$B$4:$B$18,MATCH(C2072,Lookup!$A$4:$A$18,0))</f>
        <v>India</v>
      </c>
      <c r="S2072" s="20" t="n">
        <f aca="false">INDEX(Lookup!$D$4:$D$18,MATCH(C2072,Lookup!$A$4:$A$18,0))</f>
        <v>0.012</v>
      </c>
      <c r="T2072" s="21" t="n">
        <f aca="false">ROUND(P2072*S2072,2)</f>
        <v>9</v>
      </c>
      <c r="U2072" s="21" t="n">
        <f aca="false">IF(T2072&lt;=10,1,IF(T2072&lt;=20,2,IF(T2072&lt;=30,3,IF(T2072&lt;=40,4,IF(T2072&lt;=50,5,IF(T2072&lt;=100,6,IF(T2072&lt;=250,7,8)))))))</f>
        <v>1</v>
      </c>
      <c r="V2072" s="21" t="n">
        <f aca="false">IF(AND(OR(Dashboard!$T$3="All",R2072=Dashboard!$T$3),OR(Dashboard!$T$4="All",D2072=Dashboard!$T$4)),1,0)</f>
        <v>1</v>
      </c>
      <c r="W2072" s="21" t="n">
        <f aca="false">IF(V2072=1,T2072+ROW()/10000000,0)</f>
        <v>9.0002072</v>
      </c>
    </row>
    <row r="2073" customFormat="false" ht="15" hidden="false" customHeight="false" outlineLevel="0" collapsed="false">
      <c r="A2073" s="0" t="n">
        <v>18261309</v>
      </c>
      <c r="B2073" s="0" t="s">
        <v>5586</v>
      </c>
      <c r="C2073" s="0" t="n">
        <v>1</v>
      </c>
      <c r="D2073" s="0" t="s">
        <v>3667</v>
      </c>
      <c r="E2073" s="0" t="s">
        <v>5587</v>
      </c>
      <c r="F2073" s="0" t="s">
        <v>5546</v>
      </c>
      <c r="G2073" s="0" t="s">
        <v>5545</v>
      </c>
      <c r="H2073" s="0" t="s">
        <v>5588</v>
      </c>
      <c r="I2073" s="0" t="s">
        <v>2123</v>
      </c>
      <c r="J2073" s="0" t="s">
        <v>47</v>
      </c>
      <c r="K2073" s="0" t="s">
        <v>46</v>
      </c>
      <c r="L2073" s="0" t="s">
        <v>47</v>
      </c>
      <c r="M2073" s="0" t="s">
        <v>47</v>
      </c>
      <c r="N2073" s="0" t="n">
        <v>1</v>
      </c>
      <c r="O2073" s="0" t="n">
        <v>30</v>
      </c>
      <c r="P2073" s="0" t="n">
        <v>200</v>
      </c>
      <c r="Q2073" s="0" t="n">
        <v>3.5</v>
      </c>
      <c r="R2073" s="0" t="str">
        <f aca="false">INDEX(Lookup!$B$4:$B$18,MATCH(C2073,Lookup!$A$4:$A$18,0))</f>
        <v>India</v>
      </c>
      <c r="S2073" s="20" t="n">
        <f aca="false">INDEX(Lookup!$D$4:$D$18,MATCH(C2073,Lookup!$A$4:$A$18,0))</f>
        <v>0.012</v>
      </c>
      <c r="T2073" s="21" t="n">
        <f aca="false">ROUND(P2073*S2073,2)</f>
        <v>2.4</v>
      </c>
      <c r="U2073" s="21" t="n">
        <f aca="false">IF(T2073&lt;=10,1,IF(T2073&lt;=20,2,IF(T2073&lt;=30,3,IF(T2073&lt;=40,4,IF(T2073&lt;=50,5,IF(T2073&lt;=100,6,IF(T2073&lt;=250,7,8)))))))</f>
        <v>1</v>
      </c>
      <c r="V2073" s="21" t="n">
        <f aca="false">IF(AND(OR(Dashboard!$T$3="All",R2073=Dashboard!$T$3),OR(Dashboard!$T$4="All",D2073=Dashboard!$T$4)),1,0)</f>
        <v>1</v>
      </c>
      <c r="W2073" s="21" t="n">
        <f aca="false">IF(V2073=1,T2073+ROW()/10000000,0)</f>
        <v>2.4002073</v>
      </c>
    </row>
    <row r="2074" customFormat="false" ht="15" hidden="false" customHeight="false" outlineLevel="0" collapsed="false">
      <c r="A2074" s="0" t="n">
        <v>304192</v>
      </c>
      <c r="B2074" s="0" t="s">
        <v>5589</v>
      </c>
      <c r="C2074" s="0" t="n">
        <v>1</v>
      </c>
      <c r="D2074" s="0" t="s">
        <v>3667</v>
      </c>
      <c r="E2074" s="0" t="s">
        <v>5590</v>
      </c>
      <c r="F2074" s="0" t="s">
        <v>5546</v>
      </c>
      <c r="G2074" s="0" t="s">
        <v>5545</v>
      </c>
      <c r="H2074" s="0" t="s">
        <v>2112</v>
      </c>
      <c r="I2074" s="0" t="s">
        <v>2123</v>
      </c>
      <c r="J2074" s="0" t="s">
        <v>47</v>
      </c>
      <c r="K2074" s="0" t="s">
        <v>46</v>
      </c>
      <c r="L2074" s="0" t="s">
        <v>47</v>
      </c>
      <c r="M2074" s="0" t="s">
        <v>47</v>
      </c>
      <c r="N2074" s="0" t="n">
        <v>2</v>
      </c>
      <c r="O2074" s="0" t="n">
        <v>84</v>
      </c>
      <c r="P2074" s="0" t="n">
        <v>500</v>
      </c>
      <c r="Q2074" s="0" t="n">
        <v>3.5</v>
      </c>
      <c r="R2074" s="0" t="str">
        <f aca="false">INDEX(Lookup!$B$4:$B$18,MATCH(C2074,Lookup!$A$4:$A$18,0))</f>
        <v>India</v>
      </c>
      <c r="S2074" s="20" t="n">
        <f aca="false">INDEX(Lookup!$D$4:$D$18,MATCH(C2074,Lookup!$A$4:$A$18,0))</f>
        <v>0.012</v>
      </c>
      <c r="T2074" s="21" t="n">
        <f aca="false">ROUND(P2074*S2074,2)</f>
        <v>6</v>
      </c>
      <c r="U2074" s="21" t="n">
        <f aca="false">IF(T2074&lt;=10,1,IF(T2074&lt;=20,2,IF(T2074&lt;=30,3,IF(T2074&lt;=40,4,IF(T2074&lt;=50,5,IF(T2074&lt;=100,6,IF(T2074&lt;=250,7,8)))))))</f>
        <v>1</v>
      </c>
      <c r="V2074" s="21" t="n">
        <f aca="false">IF(AND(OR(Dashboard!$T$3="All",R2074=Dashboard!$T$3),OR(Dashboard!$T$4="All",D2074=Dashboard!$T$4)),1,0)</f>
        <v>1</v>
      </c>
      <c r="W2074" s="21" t="n">
        <f aca="false">IF(V2074=1,T2074+ROW()/10000000,0)</f>
        <v>6.0002074</v>
      </c>
    </row>
    <row r="2075" customFormat="false" ht="15" hidden="false" customHeight="false" outlineLevel="0" collapsed="false">
      <c r="A2075" s="0" t="n">
        <v>18381235</v>
      </c>
      <c r="B2075" s="0" t="s">
        <v>5591</v>
      </c>
      <c r="C2075" s="0" t="n">
        <v>1</v>
      </c>
      <c r="D2075" s="0" t="s">
        <v>3667</v>
      </c>
      <c r="E2075" s="0" t="s">
        <v>5545</v>
      </c>
      <c r="F2075" s="0" t="s">
        <v>5546</v>
      </c>
      <c r="G2075" s="0" t="s">
        <v>5545</v>
      </c>
      <c r="H2075" s="0" t="s">
        <v>2210</v>
      </c>
      <c r="I2075" s="0" t="s">
        <v>2123</v>
      </c>
      <c r="J2075" s="0" t="s">
        <v>47</v>
      </c>
      <c r="K2075" s="0" t="s">
        <v>46</v>
      </c>
      <c r="L2075" s="0" t="s">
        <v>47</v>
      </c>
      <c r="M2075" s="0" t="s">
        <v>47</v>
      </c>
      <c r="N2075" s="0" t="n">
        <v>3</v>
      </c>
      <c r="O2075" s="0" t="n">
        <v>21</v>
      </c>
      <c r="P2075" s="0" t="n">
        <v>1250</v>
      </c>
      <c r="Q2075" s="0" t="n">
        <v>3.7</v>
      </c>
      <c r="R2075" s="0" t="str">
        <f aca="false">INDEX(Lookup!$B$4:$B$18,MATCH(C2075,Lookup!$A$4:$A$18,0))</f>
        <v>India</v>
      </c>
      <c r="S2075" s="20" t="n">
        <f aca="false">INDEX(Lookup!$D$4:$D$18,MATCH(C2075,Lookup!$A$4:$A$18,0))</f>
        <v>0.012</v>
      </c>
      <c r="T2075" s="21" t="n">
        <f aca="false">ROUND(P2075*S2075,2)</f>
        <v>15</v>
      </c>
      <c r="U2075" s="21" t="n">
        <f aca="false">IF(T2075&lt;=10,1,IF(T2075&lt;=20,2,IF(T2075&lt;=30,3,IF(T2075&lt;=40,4,IF(T2075&lt;=50,5,IF(T2075&lt;=100,6,IF(T2075&lt;=250,7,8)))))))</f>
        <v>2</v>
      </c>
      <c r="V2075" s="21" t="n">
        <f aca="false">IF(AND(OR(Dashboard!$T$3="All",R2075=Dashboard!$T$3),OR(Dashboard!$T$4="All",D2075=Dashboard!$T$4)),1,0)</f>
        <v>1</v>
      </c>
      <c r="W2075" s="21" t="n">
        <f aca="false">IF(V2075=1,T2075+ROW()/10000000,0)</f>
        <v>15.0002075</v>
      </c>
    </row>
    <row r="2076" customFormat="false" ht="15" hidden="false" customHeight="false" outlineLevel="0" collapsed="false">
      <c r="A2076" s="0" t="n">
        <v>18365865</v>
      </c>
      <c r="B2076" s="0" t="s">
        <v>5592</v>
      </c>
      <c r="C2076" s="0" t="n">
        <v>1</v>
      </c>
      <c r="D2076" s="0" t="s">
        <v>3667</v>
      </c>
      <c r="E2076" s="0" t="s">
        <v>5593</v>
      </c>
      <c r="F2076" s="0" t="s">
        <v>5546</v>
      </c>
      <c r="G2076" s="0" t="s">
        <v>5545</v>
      </c>
      <c r="H2076" s="0" t="s">
        <v>4540</v>
      </c>
      <c r="I2076" s="0" t="s">
        <v>2123</v>
      </c>
      <c r="J2076" s="0" t="s">
        <v>47</v>
      </c>
      <c r="K2076" s="0" t="s">
        <v>46</v>
      </c>
      <c r="L2076" s="0" t="s">
        <v>47</v>
      </c>
      <c r="M2076" s="0" t="s">
        <v>47</v>
      </c>
      <c r="N2076" s="0" t="n">
        <v>1</v>
      </c>
      <c r="O2076" s="0" t="n">
        <v>22</v>
      </c>
      <c r="P2076" s="0" t="n">
        <v>400</v>
      </c>
      <c r="Q2076" s="0" t="n">
        <v>3.9</v>
      </c>
      <c r="R2076" s="0" t="str">
        <f aca="false">INDEX(Lookup!$B$4:$B$18,MATCH(C2076,Lookup!$A$4:$A$18,0))</f>
        <v>India</v>
      </c>
      <c r="S2076" s="20" t="n">
        <f aca="false">INDEX(Lookup!$D$4:$D$18,MATCH(C2076,Lookup!$A$4:$A$18,0))</f>
        <v>0.012</v>
      </c>
      <c r="T2076" s="21" t="n">
        <f aca="false">ROUND(P2076*S2076,2)</f>
        <v>4.8</v>
      </c>
      <c r="U2076" s="21" t="n">
        <f aca="false">IF(T2076&lt;=10,1,IF(T2076&lt;=20,2,IF(T2076&lt;=30,3,IF(T2076&lt;=40,4,IF(T2076&lt;=50,5,IF(T2076&lt;=100,6,IF(T2076&lt;=250,7,8)))))))</f>
        <v>1</v>
      </c>
      <c r="V2076" s="21" t="n">
        <f aca="false">IF(AND(OR(Dashboard!$T$3="All",R2076=Dashboard!$T$3),OR(Dashboard!$T$4="All",D2076=Dashboard!$T$4)),1,0)</f>
        <v>1</v>
      </c>
      <c r="W2076" s="21" t="n">
        <f aca="false">IF(V2076=1,T2076+ROW()/10000000,0)</f>
        <v>4.8002076</v>
      </c>
    </row>
    <row r="2077" customFormat="false" ht="15" hidden="false" customHeight="false" outlineLevel="0" collapsed="false">
      <c r="A2077" s="0" t="n">
        <v>18282037</v>
      </c>
      <c r="B2077" s="0" t="s">
        <v>4199</v>
      </c>
      <c r="C2077" s="0" t="n">
        <v>1</v>
      </c>
      <c r="D2077" s="0" t="s">
        <v>3667</v>
      </c>
      <c r="E2077" s="0" t="s">
        <v>5545</v>
      </c>
      <c r="F2077" s="0" t="s">
        <v>5546</v>
      </c>
      <c r="G2077" s="0" t="s">
        <v>5545</v>
      </c>
      <c r="H2077" s="0" t="s">
        <v>5594</v>
      </c>
      <c r="I2077" s="0" t="s">
        <v>2123</v>
      </c>
      <c r="J2077" s="0" t="s">
        <v>47</v>
      </c>
      <c r="K2077" s="0" t="s">
        <v>47</v>
      </c>
      <c r="L2077" s="0" t="s">
        <v>47</v>
      </c>
      <c r="M2077" s="0" t="s">
        <v>47</v>
      </c>
      <c r="N2077" s="0" t="n">
        <v>1</v>
      </c>
      <c r="O2077" s="0" t="n">
        <v>57</v>
      </c>
      <c r="P2077" s="0" t="n">
        <v>300</v>
      </c>
      <c r="Q2077" s="0" t="n">
        <v>3.6</v>
      </c>
      <c r="R2077" s="0" t="str">
        <f aca="false">INDEX(Lookup!$B$4:$B$18,MATCH(C2077,Lookup!$A$4:$A$18,0))</f>
        <v>India</v>
      </c>
      <c r="S2077" s="20" t="n">
        <f aca="false">INDEX(Lookup!$D$4:$D$18,MATCH(C2077,Lookup!$A$4:$A$18,0))</f>
        <v>0.012</v>
      </c>
      <c r="T2077" s="21" t="n">
        <f aca="false">ROUND(P2077*S2077,2)</f>
        <v>3.6</v>
      </c>
      <c r="U2077" s="21" t="n">
        <f aca="false">IF(T2077&lt;=10,1,IF(T2077&lt;=20,2,IF(T2077&lt;=30,3,IF(T2077&lt;=40,4,IF(T2077&lt;=50,5,IF(T2077&lt;=100,6,IF(T2077&lt;=250,7,8)))))))</f>
        <v>1</v>
      </c>
      <c r="V2077" s="21" t="n">
        <f aca="false">IF(AND(OR(Dashboard!$T$3="All",R2077=Dashboard!$T$3),OR(Dashboard!$T$4="All",D2077=Dashboard!$T$4)),1,0)</f>
        <v>1</v>
      </c>
      <c r="W2077" s="21" t="n">
        <f aca="false">IF(V2077=1,T2077+ROW()/10000000,0)</f>
        <v>3.6002077</v>
      </c>
    </row>
    <row r="2078" customFormat="false" ht="15" hidden="false" customHeight="false" outlineLevel="0" collapsed="false">
      <c r="A2078" s="0" t="n">
        <v>18415385</v>
      </c>
      <c r="B2078" s="0" t="s">
        <v>5595</v>
      </c>
      <c r="C2078" s="0" t="n">
        <v>1</v>
      </c>
      <c r="D2078" s="0" t="s">
        <v>3667</v>
      </c>
      <c r="E2078" s="0" t="s">
        <v>5596</v>
      </c>
      <c r="F2078" s="0" t="s">
        <v>5546</v>
      </c>
      <c r="G2078" s="0" t="s">
        <v>5545</v>
      </c>
      <c r="H2078" s="0" t="s">
        <v>838</v>
      </c>
      <c r="I2078" s="0" t="s">
        <v>2123</v>
      </c>
      <c r="J2078" s="0" t="s">
        <v>46</v>
      </c>
      <c r="K2078" s="0" t="s">
        <v>47</v>
      </c>
      <c r="L2078" s="0" t="s">
        <v>47</v>
      </c>
      <c r="M2078" s="0" t="s">
        <v>47</v>
      </c>
      <c r="N2078" s="0" t="n">
        <v>3</v>
      </c>
      <c r="O2078" s="0" t="n">
        <v>28</v>
      </c>
      <c r="P2078" s="0" t="n">
        <v>1100</v>
      </c>
      <c r="Q2078" s="0" t="n">
        <v>3.9</v>
      </c>
      <c r="R2078" s="0" t="str">
        <f aca="false">INDEX(Lookup!$B$4:$B$18,MATCH(C2078,Lookup!$A$4:$A$18,0))</f>
        <v>India</v>
      </c>
      <c r="S2078" s="20" t="n">
        <f aca="false">INDEX(Lookup!$D$4:$D$18,MATCH(C2078,Lookup!$A$4:$A$18,0))</f>
        <v>0.012</v>
      </c>
      <c r="T2078" s="21" t="n">
        <f aca="false">ROUND(P2078*S2078,2)</f>
        <v>13.2</v>
      </c>
      <c r="U2078" s="21" t="n">
        <f aca="false">IF(T2078&lt;=10,1,IF(T2078&lt;=20,2,IF(T2078&lt;=30,3,IF(T2078&lt;=40,4,IF(T2078&lt;=50,5,IF(T2078&lt;=100,6,IF(T2078&lt;=250,7,8)))))))</f>
        <v>2</v>
      </c>
      <c r="V2078" s="21" t="n">
        <f aca="false">IF(AND(OR(Dashboard!$T$3="All",R2078=Dashboard!$T$3),OR(Dashboard!$T$4="All",D2078=Dashboard!$T$4)),1,0)</f>
        <v>1</v>
      </c>
      <c r="W2078" s="21" t="n">
        <f aca="false">IF(V2078=1,T2078+ROW()/10000000,0)</f>
        <v>13.2002078</v>
      </c>
    </row>
    <row r="2079" customFormat="false" ht="15" hidden="false" customHeight="false" outlineLevel="0" collapsed="false">
      <c r="A2079" s="0" t="n">
        <v>18180062</v>
      </c>
      <c r="B2079" s="0" t="s">
        <v>4546</v>
      </c>
      <c r="C2079" s="0" t="n">
        <v>1</v>
      </c>
      <c r="D2079" s="0" t="s">
        <v>3667</v>
      </c>
      <c r="E2079" s="0" t="s">
        <v>5597</v>
      </c>
      <c r="F2079" s="0" t="s">
        <v>5546</v>
      </c>
      <c r="G2079" s="0" t="s">
        <v>5545</v>
      </c>
      <c r="H2079" s="0" t="s">
        <v>4547</v>
      </c>
      <c r="I2079" s="0" t="s">
        <v>2123</v>
      </c>
      <c r="J2079" s="0" t="s">
        <v>47</v>
      </c>
      <c r="K2079" s="0" t="s">
        <v>46</v>
      </c>
      <c r="L2079" s="0" t="s">
        <v>47</v>
      </c>
      <c r="M2079" s="0" t="s">
        <v>47</v>
      </c>
      <c r="N2079" s="0" t="n">
        <v>2</v>
      </c>
      <c r="O2079" s="0" t="n">
        <v>101</v>
      </c>
      <c r="P2079" s="0" t="n">
        <v>600</v>
      </c>
      <c r="Q2079" s="0" t="n">
        <v>3.9</v>
      </c>
      <c r="R2079" s="0" t="str">
        <f aca="false">INDEX(Lookup!$B$4:$B$18,MATCH(C2079,Lookup!$A$4:$A$18,0))</f>
        <v>India</v>
      </c>
      <c r="S2079" s="20" t="n">
        <f aca="false">INDEX(Lookup!$D$4:$D$18,MATCH(C2079,Lookup!$A$4:$A$18,0))</f>
        <v>0.012</v>
      </c>
      <c r="T2079" s="21" t="n">
        <f aca="false">ROUND(P2079*S2079,2)</f>
        <v>7.2</v>
      </c>
      <c r="U2079" s="21" t="n">
        <f aca="false">IF(T2079&lt;=10,1,IF(T2079&lt;=20,2,IF(T2079&lt;=30,3,IF(T2079&lt;=40,4,IF(T2079&lt;=50,5,IF(T2079&lt;=100,6,IF(T2079&lt;=250,7,8)))))))</f>
        <v>1</v>
      </c>
      <c r="V2079" s="21" t="n">
        <f aca="false">IF(AND(OR(Dashboard!$T$3="All",R2079=Dashboard!$T$3),OR(Dashboard!$T$4="All",D2079=Dashboard!$T$4)),1,0)</f>
        <v>1</v>
      </c>
      <c r="W2079" s="21" t="n">
        <f aca="false">IF(V2079=1,T2079+ROW()/10000000,0)</f>
        <v>7.2002079</v>
      </c>
    </row>
    <row r="2080" customFormat="false" ht="15" hidden="false" customHeight="false" outlineLevel="0" collapsed="false">
      <c r="A2080" s="0" t="n">
        <v>18368007</v>
      </c>
      <c r="B2080" s="0" t="s">
        <v>5598</v>
      </c>
      <c r="C2080" s="0" t="n">
        <v>1</v>
      </c>
      <c r="D2080" s="0" t="s">
        <v>3667</v>
      </c>
      <c r="E2080" s="0" t="s">
        <v>5599</v>
      </c>
      <c r="F2080" s="0" t="s">
        <v>5546</v>
      </c>
      <c r="G2080" s="0" t="s">
        <v>5545</v>
      </c>
      <c r="H2080" s="0" t="s">
        <v>3119</v>
      </c>
      <c r="I2080" s="0" t="s">
        <v>2123</v>
      </c>
      <c r="J2080" s="0" t="s">
        <v>47</v>
      </c>
      <c r="K2080" s="0" t="s">
        <v>47</v>
      </c>
      <c r="L2080" s="0" t="s">
        <v>47</v>
      </c>
      <c r="M2080" s="0" t="s">
        <v>47</v>
      </c>
      <c r="N2080" s="0" t="n">
        <v>2</v>
      </c>
      <c r="O2080" s="0" t="n">
        <v>26</v>
      </c>
      <c r="P2080" s="0" t="n">
        <v>500</v>
      </c>
      <c r="Q2080" s="0" t="n">
        <v>3.5</v>
      </c>
      <c r="R2080" s="0" t="str">
        <f aca="false">INDEX(Lookup!$B$4:$B$18,MATCH(C2080,Lookup!$A$4:$A$18,0))</f>
        <v>India</v>
      </c>
      <c r="S2080" s="20" t="n">
        <f aca="false">INDEX(Lookup!$D$4:$D$18,MATCH(C2080,Lookup!$A$4:$A$18,0))</f>
        <v>0.012</v>
      </c>
      <c r="T2080" s="21" t="n">
        <f aca="false">ROUND(P2080*S2080,2)</f>
        <v>6</v>
      </c>
      <c r="U2080" s="21" t="n">
        <f aca="false">IF(T2080&lt;=10,1,IF(T2080&lt;=20,2,IF(T2080&lt;=30,3,IF(T2080&lt;=40,4,IF(T2080&lt;=50,5,IF(T2080&lt;=100,6,IF(T2080&lt;=250,7,8)))))))</f>
        <v>1</v>
      </c>
      <c r="V2080" s="21" t="n">
        <f aca="false">IF(AND(OR(Dashboard!$T$3="All",R2080=Dashboard!$T$3),OR(Dashboard!$T$4="All",D2080=Dashboard!$T$4)),1,0)</f>
        <v>1</v>
      </c>
      <c r="W2080" s="21" t="n">
        <f aca="false">IF(V2080=1,T2080+ROW()/10000000,0)</f>
        <v>6.000208</v>
      </c>
    </row>
    <row r="2081" customFormat="false" ht="15" hidden="false" customHeight="false" outlineLevel="0" collapsed="false">
      <c r="A2081" s="0" t="n">
        <v>18383504</v>
      </c>
      <c r="B2081" s="0" t="s">
        <v>5600</v>
      </c>
      <c r="C2081" s="0" t="n">
        <v>1</v>
      </c>
      <c r="D2081" s="0" t="s">
        <v>3667</v>
      </c>
      <c r="E2081" s="0" t="s">
        <v>5601</v>
      </c>
      <c r="F2081" s="0" t="s">
        <v>5546</v>
      </c>
      <c r="G2081" s="0" t="s">
        <v>5545</v>
      </c>
      <c r="H2081" s="0" t="s">
        <v>2802</v>
      </c>
      <c r="I2081" s="0" t="s">
        <v>2123</v>
      </c>
      <c r="J2081" s="0" t="s">
        <v>46</v>
      </c>
      <c r="K2081" s="0" t="s">
        <v>47</v>
      </c>
      <c r="L2081" s="0" t="s">
        <v>47</v>
      </c>
      <c r="M2081" s="0" t="s">
        <v>47</v>
      </c>
      <c r="N2081" s="0" t="n">
        <v>3</v>
      </c>
      <c r="O2081" s="0" t="n">
        <v>28</v>
      </c>
      <c r="P2081" s="0" t="n">
        <v>1600</v>
      </c>
      <c r="Q2081" s="0" t="n">
        <v>3.7</v>
      </c>
      <c r="R2081" s="0" t="str">
        <f aca="false">INDEX(Lookup!$B$4:$B$18,MATCH(C2081,Lookup!$A$4:$A$18,0))</f>
        <v>India</v>
      </c>
      <c r="S2081" s="20" t="n">
        <f aca="false">INDEX(Lookup!$D$4:$D$18,MATCH(C2081,Lookup!$A$4:$A$18,0))</f>
        <v>0.012</v>
      </c>
      <c r="T2081" s="21" t="n">
        <f aca="false">ROUND(P2081*S2081,2)</f>
        <v>19.2</v>
      </c>
      <c r="U2081" s="21" t="n">
        <f aca="false">IF(T2081&lt;=10,1,IF(T2081&lt;=20,2,IF(T2081&lt;=30,3,IF(T2081&lt;=40,4,IF(T2081&lt;=50,5,IF(T2081&lt;=100,6,IF(T2081&lt;=250,7,8)))))))</f>
        <v>2</v>
      </c>
      <c r="V2081" s="21" t="n">
        <f aca="false">IF(AND(OR(Dashboard!$T$3="All",R2081=Dashboard!$T$3),OR(Dashboard!$T$4="All",D2081=Dashboard!$T$4)),1,0)</f>
        <v>1</v>
      </c>
      <c r="W2081" s="21" t="n">
        <f aca="false">IF(V2081=1,T2081+ROW()/10000000,0)</f>
        <v>19.2002081</v>
      </c>
    </row>
    <row r="2082" customFormat="false" ht="15" hidden="false" customHeight="false" outlineLevel="0" collapsed="false">
      <c r="A2082" s="0" t="n">
        <v>17977749</v>
      </c>
      <c r="B2082" s="0" t="s">
        <v>4053</v>
      </c>
      <c r="C2082" s="0" t="n">
        <v>1</v>
      </c>
      <c r="D2082" s="0" t="s">
        <v>3667</v>
      </c>
      <c r="E2082" s="0" t="s">
        <v>5602</v>
      </c>
      <c r="F2082" s="0" t="s">
        <v>5546</v>
      </c>
      <c r="G2082" s="0" t="s">
        <v>5545</v>
      </c>
      <c r="H2082" s="0" t="s">
        <v>3356</v>
      </c>
      <c r="I2082" s="0" t="s">
        <v>2123</v>
      </c>
      <c r="J2082" s="0" t="s">
        <v>47</v>
      </c>
      <c r="K2082" s="0" t="s">
        <v>47</v>
      </c>
      <c r="L2082" s="0" t="s">
        <v>47</v>
      </c>
      <c r="M2082" s="0" t="s">
        <v>47</v>
      </c>
      <c r="N2082" s="0" t="n">
        <v>2</v>
      </c>
      <c r="O2082" s="0" t="n">
        <v>35</v>
      </c>
      <c r="P2082" s="0" t="n">
        <v>500</v>
      </c>
      <c r="Q2082" s="0" t="n">
        <v>3.6</v>
      </c>
      <c r="R2082" s="0" t="str">
        <f aca="false">INDEX(Lookup!$B$4:$B$18,MATCH(C2082,Lookup!$A$4:$A$18,0))</f>
        <v>India</v>
      </c>
      <c r="S2082" s="20" t="n">
        <f aca="false">INDEX(Lookup!$D$4:$D$18,MATCH(C2082,Lookup!$A$4:$A$18,0))</f>
        <v>0.012</v>
      </c>
      <c r="T2082" s="21" t="n">
        <f aca="false">ROUND(P2082*S2082,2)</f>
        <v>6</v>
      </c>
      <c r="U2082" s="21" t="n">
        <f aca="false">IF(T2082&lt;=10,1,IF(T2082&lt;=20,2,IF(T2082&lt;=30,3,IF(T2082&lt;=40,4,IF(T2082&lt;=50,5,IF(T2082&lt;=100,6,IF(T2082&lt;=250,7,8)))))))</f>
        <v>1</v>
      </c>
      <c r="V2082" s="21" t="n">
        <f aca="false">IF(AND(OR(Dashboard!$T$3="All",R2082=Dashboard!$T$3),OR(Dashboard!$T$4="All",D2082=Dashboard!$T$4)),1,0)</f>
        <v>1</v>
      </c>
      <c r="W2082" s="21" t="n">
        <f aca="false">IF(V2082=1,T2082+ROW()/10000000,0)</f>
        <v>6.0002082</v>
      </c>
    </row>
    <row r="2083" customFormat="false" ht="15" hidden="false" customHeight="false" outlineLevel="0" collapsed="false">
      <c r="A2083" s="0" t="n">
        <v>312684</v>
      </c>
      <c r="B2083" s="0" t="s">
        <v>3874</v>
      </c>
      <c r="C2083" s="0" t="n">
        <v>1</v>
      </c>
      <c r="D2083" s="0" t="s">
        <v>3667</v>
      </c>
      <c r="E2083" s="0" t="s">
        <v>5603</v>
      </c>
      <c r="F2083" s="0" t="s">
        <v>5546</v>
      </c>
      <c r="G2083" s="0" t="s">
        <v>5545</v>
      </c>
      <c r="H2083" s="0" t="s">
        <v>153</v>
      </c>
      <c r="I2083" s="0" t="s">
        <v>2123</v>
      </c>
      <c r="J2083" s="0" t="s">
        <v>47</v>
      </c>
      <c r="K2083" s="0" t="s">
        <v>47</v>
      </c>
      <c r="L2083" s="0" t="s">
        <v>47</v>
      </c>
      <c r="M2083" s="0" t="s">
        <v>47</v>
      </c>
      <c r="N2083" s="0" t="n">
        <v>2</v>
      </c>
      <c r="O2083" s="0" t="n">
        <v>51</v>
      </c>
      <c r="P2083" s="0" t="n">
        <v>700</v>
      </c>
      <c r="Q2083" s="0" t="n">
        <v>3.7</v>
      </c>
      <c r="R2083" s="0" t="str">
        <f aca="false">INDEX(Lookup!$B$4:$B$18,MATCH(C2083,Lookup!$A$4:$A$18,0))</f>
        <v>India</v>
      </c>
      <c r="S2083" s="20" t="n">
        <f aca="false">INDEX(Lookup!$D$4:$D$18,MATCH(C2083,Lookup!$A$4:$A$18,0))</f>
        <v>0.012</v>
      </c>
      <c r="T2083" s="21" t="n">
        <f aca="false">ROUND(P2083*S2083,2)</f>
        <v>8.4</v>
      </c>
      <c r="U2083" s="21" t="n">
        <f aca="false">IF(T2083&lt;=10,1,IF(T2083&lt;=20,2,IF(T2083&lt;=30,3,IF(T2083&lt;=40,4,IF(T2083&lt;=50,5,IF(T2083&lt;=100,6,IF(T2083&lt;=250,7,8)))))))</f>
        <v>1</v>
      </c>
      <c r="V2083" s="21" t="n">
        <f aca="false">IF(AND(OR(Dashboard!$T$3="All",R2083=Dashboard!$T$3),OR(Dashboard!$T$4="All",D2083=Dashboard!$T$4)),1,0)</f>
        <v>1</v>
      </c>
      <c r="W2083" s="21" t="n">
        <f aca="false">IF(V2083=1,T2083+ROW()/10000000,0)</f>
        <v>8.4002083</v>
      </c>
    </row>
    <row r="2084" customFormat="false" ht="15" hidden="false" customHeight="false" outlineLevel="0" collapsed="false">
      <c r="A2084" s="0" t="n">
        <v>18303696</v>
      </c>
      <c r="B2084" s="0" t="s">
        <v>5604</v>
      </c>
      <c r="C2084" s="0" t="n">
        <v>1</v>
      </c>
      <c r="D2084" s="0" t="s">
        <v>3667</v>
      </c>
      <c r="E2084" s="0" t="s">
        <v>5605</v>
      </c>
      <c r="F2084" s="0" t="s">
        <v>5546</v>
      </c>
      <c r="G2084" s="0" t="s">
        <v>5545</v>
      </c>
      <c r="H2084" s="0" t="s">
        <v>2359</v>
      </c>
      <c r="I2084" s="0" t="s">
        <v>2123</v>
      </c>
      <c r="J2084" s="0" t="s">
        <v>47</v>
      </c>
      <c r="K2084" s="0" t="s">
        <v>46</v>
      </c>
      <c r="L2084" s="0" t="s">
        <v>47</v>
      </c>
      <c r="M2084" s="0" t="s">
        <v>47</v>
      </c>
      <c r="N2084" s="0" t="n">
        <v>2</v>
      </c>
      <c r="O2084" s="0" t="n">
        <v>39</v>
      </c>
      <c r="P2084" s="0" t="n">
        <v>950</v>
      </c>
      <c r="Q2084" s="0" t="n">
        <v>3.5</v>
      </c>
      <c r="R2084" s="0" t="str">
        <f aca="false">INDEX(Lookup!$B$4:$B$18,MATCH(C2084,Lookup!$A$4:$A$18,0))</f>
        <v>India</v>
      </c>
      <c r="S2084" s="20" t="n">
        <f aca="false">INDEX(Lookup!$D$4:$D$18,MATCH(C2084,Lookup!$A$4:$A$18,0))</f>
        <v>0.012</v>
      </c>
      <c r="T2084" s="21" t="n">
        <f aca="false">ROUND(P2084*S2084,2)</f>
        <v>11.4</v>
      </c>
      <c r="U2084" s="21" t="n">
        <f aca="false">IF(T2084&lt;=10,1,IF(T2084&lt;=20,2,IF(T2084&lt;=30,3,IF(T2084&lt;=40,4,IF(T2084&lt;=50,5,IF(T2084&lt;=100,6,IF(T2084&lt;=250,7,8)))))))</f>
        <v>2</v>
      </c>
      <c r="V2084" s="21" t="n">
        <f aca="false">IF(AND(OR(Dashboard!$T$3="All",R2084=Dashboard!$T$3),OR(Dashboard!$T$4="All",D2084=Dashboard!$T$4)),1,0)</f>
        <v>1</v>
      </c>
      <c r="W2084" s="21" t="n">
        <f aca="false">IF(V2084=1,T2084+ROW()/10000000,0)</f>
        <v>11.4002084</v>
      </c>
    </row>
    <row r="2085" customFormat="false" ht="15" hidden="false" customHeight="false" outlineLevel="0" collapsed="false">
      <c r="A2085" s="0" t="n">
        <v>303174</v>
      </c>
      <c r="B2085" s="0" t="s">
        <v>5606</v>
      </c>
      <c r="C2085" s="0" t="n">
        <v>1</v>
      </c>
      <c r="D2085" s="0" t="s">
        <v>3667</v>
      </c>
      <c r="E2085" s="0" t="s">
        <v>5607</v>
      </c>
      <c r="F2085" s="0" t="s">
        <v>5546</v>
      </c>
      <c r="G2085" s="0" t="s">
        <v>5545</v>
      </c>
      <c r="H2085" s="0" t="s">
        <v>5608</v>
      </c>
      <c r="I2085" s="0" t="s">
        <v>2123</v>
      </c>
      <c r="J2085" s="0" t="s">
        <v>47</v>
      </c>
      <c r="K2085" s="0" t="s">
        <v>47</v>
      </c>
      <c r="L2085" s="0" t="s">
        <v>47</v>
      </c>
      <c r="M2085" s="0" t="s">
        <v>47</v>
      </c>
      <c r="N2085" s="0" t="n">
        <v>1</v>
      </c>
      <c r="O2085" s="0" t="n">
        <v>37</v>
      </c>
      <c r="P2085" s="0" t="n">
        <v>300</v>
      </c>
      <c r="Q2085" s="0" t="n">
        <v>3.5</v>
      </c>
      <c r="R2085" s="0" t="str">
        <f aca="false">INDEX(Lookup!$B$4:$B$18,MATCH(C2085,Lookup!$A$4:$A$18,0))</f>
        <v>India</v>
      </c>
      <c r="S2085" s="20" t="n">
        <f aca="false">INDEX(Lookup!$D$4:$D$18,MATCH(C2085,Lookup!$A$4:$A$18,0))</f>
        <v>0.012</v>
      </c>
      <c r="T2085" s="21" t="n">
        <f aca="false">ROUND(P2085*S2085,2)</f>
        <v>3.6</v>
      </c>
      <c r="U2085" s="21" t="n">
        <f aca="false">IF(T2085&lt;=10,1,IF(T2085&lt;=20,2,IF(T2085&lt;=30,3,IF(T2085&lt;=40,4,IF(T2085&lt;=50,5,IF(T2085&lt;=100,6,IF(T2085&lt;=250,7,8)))))))</f>
        <v>1</v>
      </c>
      <c r="V2085" s="21" t="n">
        <f aca="false">IF(AND(OR(Dashboard!$T$3="All",R2085=Dashboard!$T$3),OR(Dashboard!$T$4="All",D2085=Dashboard!$T$4)),1,0)</f>
        <v>1</v>
      </c>
      <c r="W2085" s="21" t="n">
        <f aca="false">IF(V2085=1,T2085+ROW()/10000000,0)</f>
        <v>3.6002085</v>
      </c>
    </row>
    <row r="2086" customFormat="false" ht="15" hidden="false" customHeight="false" outlineLevel="0" collapsed="false">
      <c r="A2086" s="0" t="n">
        <v>6877</v>
      </c>
      <c r="B2086" s="0" t="s">
        <v>2408</v>
      </c>
      <c r="C2086" s="0" t="n">
        <v>1</v>
      </c>
      <c r="D2086" s="0" t="s">
        <v>3667</v>
      </c>
      <c r="E2086" s="0" t="s">
        <v>5609</v>
      </c>
      <c r="F2086" s="0" t="s">
        <v>5546</v>
      </c>
      <c r="G2086" s="0" t="s">
        <v>5545</v>
      </c>
      <c r="H2086" s="0" t="s">
        <v>3392</v>
      </c>
      <c r="I2086" s="0" t="s">
        <v>2123</v>
      </c>
      <c r="J2086" s="0" t="s">
        <v>47</v>
      </c>
      <c r="K2086" s="0" t="s">
        <v>47</v>
      </c>
      <c r="L2086" s="0" t="s">
        <v>47</v>
      </c>
      <c r="M2086" s="0" t="s">
        <v>47</v>
      </c>
      <c r="N2086" s="0" t="n">
        <v>2</v>
      </c>
      <c r="O2086" s="0" t="n">
        <v>70</v>
      </c>
      <c r="P2086" s="0" t="n">
        <v>700</v>
      </c>
      <c r="Q2086" s="0" t="n">
        <v>2.3</v>
      </c>
      <c r="R2086" s="0" t="str">
        <f aca="false">INDEX(Lookup!$B$4:$B$18,MATCH(C2086,Lookup!$A$4:$A$18,0))</f>
        <v>India</v>
      </c>
      <c r="S2086" s="20" t="n">
        <f aca="false">INDEX(Lookup!$D$4:$D$18,MATCH(C2086,Lookup!$A$4:$A$18,0))</f>
        <v>0.012</v>
      </c>
      <c r="T2086" s="21" t="n">
        <f aca="false">ROUND(P2086*S2086,2)</f>
        <v>8.4</v>
      </c>
      <c r="U2086" s="21" t="n">
        <f aca="false">IF(T2086&lt;=10,1,IF(T2086&lt;=20,2,IF(T2086&lt;=30,3,IF(T2086&lt;=40,4,IF(T2086&lt;=50,5,IF(T2086&lt;=100,6,IF(T2086&lt;=250,7,8)))))))</f>
        <v>1</v>
      </c>
      <c r="V2086" s="21" t="n">
        <f aca="false">IF(AND(OR(Dashboard!$T$3="All",R2086=Dashboard!$T$3),OR(Dashboard!$T$4="All",D2086=Dashboard!$T$4)),1,0)</f>
        <v>1</v>
      </c>
      <c r="W2086" s="21" t="n">
        <f aca="false">IF(V2086=1,T2086+ROW()/10000000,0)</f>
        <v>8.4002086</v>
      </c>
    </row>
    <row r="2087" customFormat="false" ht="15" hidden="false" customHeight="false" outlineLevel="0" collapsed="false">
      <c r="A2087" s="0" t="n">
        <v>306975</v>
      </c>
      <c r="B2087" s="0" t="s">
        <v>5610</v>
      </c>
      <c r="C2087" s="0" t="n">
        <v>1</v>
      </c>
      <c r="D2087" s="0" t="s">
        <v>3667</v>
      </c>
      <c r="E2087" s="0" t="s">
        <v>5611</v>
      </c>
      <c r="F2087" s="0" t="s">
        <v>5546</v>
      </c>
      <c r="G2087" s="0" t="s">
        <v>5545</v>
      </c>
      <c r="H2087" s="0" t="s">
        <v>3182</v>
      </c>
      <c r="I2087" s="0" t="s">
        <v>2123</v>
      </c>
      <c r="J2087" s="0" t="s">
        <v>47</v>
      </c>
      <c r="K2087" s="0" t="s">
        <v>46</v>
      </c>
      <c r="L2087" s="0" t="s">
        <v>47</v>
      </c>
      <c r="M2087" s="0" t="s">
        <v>47</v>
      </c>
      <c r="N2087" s="0" t="n">
        <v>1</v>
      </c>
      <c r="O2087" s="0" t="n">
        <v>26</v>
      </c>
      <c r="P2087" s="0" t="n">
        <v>200</v>
      </c>
      <c r="Q2087" s="0" t="n">
        <v>2.3</v>
      </c>
      <c r="R2087" s="0" t="str">
        <f aca="false">INDEX(Lookup!$B$4:$B$18,MATCH(C2087,Lookup!$A$4:$A$18,0))</f>
        <v>India</v>
      </c>
      <c r="S2087" s="20" t="n">
        <f aca="false">INDEX(Lookup!$D$4:$D$18,MATCH(C2087,Lookup!$A$4:$A$18,0))</f>
        <v>0.012</v>
      </c>
      <c r="T2087" s="21" t="n">
        <f aca="false">ROUND(P2087*S2087,2)</f>
        <v>2.4</v>
      </c>
      <c r="U2087" s="21" t="n">
        <f aca="false">IF(T2087&lt;=10,1,IF(T2087&lt;=20,2,IF(T2087&lt;=30,3,IF(T2087&lt;=40,4,IF(T2087&lt;=50,5,IF(T2087&lt;=100,6,IF(T2087&lt;=250,7,8)))))))</f>
        <v>1</v>
      </c>
      <c r="V2087" s="21" t="n">
        <f aca="false">IF(AND(OR(Dashboard!$T$3="All",R2087=Dashboard!$T$3),OR(Dashboard!$T$4="All",D2087=Dashboard!$T$4)),1,0)</f>
        <v>1</v>
      </c>
      <c r="W2087" s="21" t="n">
        <f aca="false">IF(V2087=1,T2087+ROW()/10000000,0)</f>
        <v>2.4002087</v>
      </c>
    </row>
    <row r="2088" customFormat="false" ht="15" hidden="false" customHeight="false" outlineLevel="0" collapsed="false">
      <c r="A2088" s="0" t="n">
        <v>18014135</v>
      </c>
      <c r="B2088" s="0" t="s">
        <v>4828</v>
      </c>
      <c r="C2088" s="0" t="n">
        <v>1</v>
      </c>
      <c r="D2088" s="0" t="s">
        <v>3667</v>
      </c>
      <c r="E2088" s="0" t="s">
        <v>5612</v>
      </c>
      <c r="F2088" s="0" t="s">
        <v>5546</v>
      </c>
      <c r="G2088" s="0" t="s">
        <v>5545</v>
      </c>
      <c r="H2088" s="0" t="s">
        <v>2128</v>
      </c>
      <c r="I2088" s="0" t="s">
        <v>2123</v>
      </c>
      <c r="J2088" s="0" t="s">
        <v>47</v>
      </c>
      <c r="K2088" s="0" t="s">
        <v>47</v>
      </c>
      <c r="L2088" s="0" t="s">
        <v>47</v>
      </c>
      <c r="M2088" s="0" t="s">
        <v>47</v>
      </c>
      <c r="N2088" s="0" t="n">
        <v>1</v>
      </c>
      <c r="O2088" s="0" t="n">
        <v>42</v>
      </c>
      <c r="P2088" s="0" t="n">
        <v>450</v>
      </c>
      <c r="Q2088" s="0" t="n">
        <v>2.4</v>
      </c>
      <c r="R2088" s="0" t="str">
        <f aca="false">INDEX(Lookup!$B$4:$B$18,MATCH(C2088,Lookup!$A$4:$A$18,0))</f>
        <v>India</v>
      </c>
      <c r="S2088" s="20" t="n">
        <f aca="false">INDEX(Lookup!$D$4:$D$18,MATCH(C2088,Lookup!$A$4:$A$18,0))</f>
        <v>0.012</v>
      </c>
      <c r="T2088" s="21" t="n">
        <f aca="false">ROUND(P2088*S2088,2)</f>
        <v>5.4</v>
      </c>
      <c r="U2088" s="21" t="n">
        <f aca="false">IF(T2088&lt;=10,1,IF(T2088&lt;=20,2,IF(T2088&lt;=30,3,IF(T2088&lt;=40,4,IF(T2088&lt;=50,5,IF(T2088&lt;=100,6,IF(T2088&lt;=250,7,8)))))))</f>
        <v>1</v>
      </c>
      <c r="V2088" s="21" t="n">
        <f aca="false">IF(AND(OR(Dashboard!$T$3="All",R2088=Dashboard!$T$3),OR(Dashboard!$T$4="All",D2088=Dashboard!$T$4)),1,0)</f>
        <v>1</v>
      </c>
      <c r="W2088" s="21" t="n">
        <f aca="false">IF(V2088=1,T2088+ROW()/10000000,0)</f>
        <v>5.4002088</v>
      </c>
    </row>
    <row r="2089" customFormat="false" ht="15" hidden="false" customHeight="false" outlineLevel="0" collapsed="false">
      <c r="A2089" s="0" t="n">
        <v>18306533</v>
      </c>
      <c r="B2089" s="0" t="s">
        <v>5613</v>
      </c>
      <c r="C2089" s="0" t="n">
        <v>1</v>
      </c>
      <c r="D2089" s="0" t="s">
        <v>3667</v>
      </c>
      <c r="E2089" s="0" t="s">
        <v>5614</v>
      </c>
      <c r="F2089" s="0" t="s">
        <v>5546</v>
      </c>
      <c r="G2089" s="0" t="s">
        <v>5545</v>
      </c>
      <c r="H2089" s="0" t="s">
        <v>2274</v>
      </c>
      <c r="I2089" s="0" t="s">
        <v>2123</v>
      </c>
      <c r="J2089" s="0" t="s">
        <v>46</v>
      </c>
      <c r="K2089" s="0" t="s">
        <v>47</v>
      </c>
      <c r="L2089" s="0" t="s">
        <v>47</v>
      </c>
      <c r="M2089" s="0" t="s">
        <v>47</v>
      </c>
      <c r="N2089" s="0" t="n">
        <v>4</v>
      </c>
      <c r="O2089" s="0" t="n">
        <v>56</v>
      </c>
      <c r="P2089" s="0" t="n">
        <v>2500</v>
      </c>
      <c r="Q2089" s="0" t="n">
        <v>4.1</v>
      </c>
      <c r="R2089" s="0" t="str">
        <f aca="false">INDEX(Lookup!$B$4:$B$18,MATCH(C2089,Lookup!$A$4:$A$18,0))</f>
        <v>India</v>
      </c>
      <c r="S2089" s="20" t="n">
        <f aca="false">INDEX(Lookup!$D$4:$D$18,MATCH(C2089,Lookup!$A$4:$A$18,0))</f>
        <v>0.012</v>
      </c>
      <c r="T2089" s="21" t="n">
        <f aca="false">ROUND(P2089*S2089,2)</f>
        <v>30</v>
      </c>
      <c r="U2089" s="21" t="n">
        <f aca="false">IF(T2089&lt;=10,1,IF(T2089&lt;=20,2,IF(T2089&lt;=30,3,IF(T2089&lt;=40,4,IF(T2089&lt;=50,5,IF(T2089&lt;=100,6,IF(T2089&lt;=250,7,8)))))))</f>
        <v>3</v>
      </c>
      <c r="V2089" s="21" t="n">
        <f aca="false">IF(AND(OR(Dashboard!$T$3="All",R2089=Dashboard!$T$3),OR(Dashboard!$T$4="All",D2089=Dashboard!$T$4)),1,0)</f>
        <v>1</v>
      </c>
      <c r="W2089" s="21" t="n">
        <f aca="false">IF(V2089=1,T2089+ROW()/10000000,0)</f>
        <v>30.0002089</v>
      </c>
    </row>
    <row r="2090" customFormat="false" ht="15" hidden="false" customHeight="false" outlineLevel="0" collapsed="false">
      <c r="A2090" s="0" t="n">
        <v>18441539</v>
      </c>
      <c r="B2090" s="0" t="s">
        <v>5615</v>
      </c>
      <c r="C2090" s="0" t="n">
        <v>1</v>
      </c>
      <c r="D2090" s="0" t="s">
        <v>3667</v>
      </c>
      <c r="E2090" s="0" t="s">
        <v>5616</v>
      </c>
      <c r="F2090" s="0" t="s">
        <v>5617</v>
      </c>
      <c r="G2090" s="0" t="s">
        <v>5618</v>
      </c>
      <c r="H2090" s="0" t="s">
        <v>5619</v>
      </c>
      <c r="I2090" s="0" t="s">
        <v>2123</v>
      </c>
      <c r="J2090" s="0" t="s">
        <v>46</v>
      </c>
      <c r="K2090" s="0" t="s">
        <v>47</v>
      </c>
      <c r="L2090" s="0" t="s">
        <v>47</v>
      </c>
      <c r="M2090" s="0" t="s">
        <v>47</v>
      </c>
      <c r="N2090" s="0" t="n">
        <v>2</v>
      </c>
      <c r="O2090" s="0" t="n">
        <v>0</v>
      </c>
      <c r="P2090" s="0" t="n">
        <v>800</v>
      </c>
      <c r="Q2090" s="0" t="n">
        <v>1</v>
      </c>
      <c r="R2090" s="0" t="str">
        <f aca="false">INDEX(Lookup!$B$4:$B$18,MATCH(C2090,Lookup!$A$4:$A$18,0))</f>
        <v>India</v>
      </c>
      <c r="S2090" s="20" t="n">
        <f aca="false">INDEX(Lookup!$D$4:$D$18,MATCH(C2090,Lookup!$A$4:$A$18,0))</f>
        <v>0.012</v>
      </c>
      <c r="T2090" s="21" t="n">
        <f aca="false">ROUND(P2090*S2090,2)</f>
        <v>9.6</v>
      </c>
      <c r="U2090" s="21" t="n">
        <f aca="false">IF(T2090&lt;=10,1,IF(T2090&lt;=20,2,IF(T2090&lt;=30,3,IF(T2090&lt;=40,4,IF(T2090&lt;=50,5,IF(T2090&lt;=100,6,IF(T2090&lt;=250,7,8)))))))</f>
        <v>1</v>
      </c>
      <c r="V2090" s="21" t="n">
        <f aca="false">IF(AND(OR(Dashboard!$T$3="All",R2090=Dashboard!$T$3),OR(Dashboard!$T$4="All",D2090=Dashboard!$T$4)),1,0)</f>
        <v>1</v>
      </c>
      <c r="W2090" s="21" t="n">
        <f aca="false">IF(V2090=1,T2090+ROW()/10000000,0)</f>
        <v>9.600209</v>
      </c>
    </row>
    <row r="2091" customFormat="false" ht="15" hidden="false" customHeight="false" outlineLevel="0" collapsed="false">
      <c r="A2091" s="0" t="n">
        <v>18340217</v>
      </c>
      <c r="B2091" s="0" t="s">
        <v>5620</v>
      </c>
      <c r="C2091" s="0" t="n">
        <v>1</v>
      </c>
      <c r="D2091" s="0" t="s">
        <v>3667</v>
      </c>
      <c r="E2091" s="0" t="s">
        <v>5621</v>
      </c>
      <c r="F2091" s="0" t="s">
        <v>5617</v>
      </c>
      <c r="G2091" s="0" t="s">
        <v>5618</v>
      </c>
      <c r="H2091" s="0" t="s">
        <v>2122</v>
      </c>
      <c r="I2091" s="0" t="s">
        <v>2123</v>
      </c>
      <c r="J2091" s="0" t="s">
        <v>47</v>
      </c>
      <c r="K2091" s="0" t="s">
        <v>47</v>
      </c>
      <c r="L2091" s="0" t="s">
        <v>47</v>
      </c>
      <c r="M2091" s="0" t="s">
        <v>47</v>
      </c>
      <c r="N2091" s="0" t="n">
        <v>2</v>
      </c>
      <c r="O2091" s="0" t="n">
        <v>0</v>
      </c>
      <c r="P2091" s="0" t="n">
        <v>600</v>
      </c>
      <c r="Q2091" s="0" t="n">
        <v>1</v>
      </c>
      <c r="R2091" s="0" t="str">
        <f aca="false">INDEX(Lookup!$B$4:$B$18,MATCH(C2091,Lookup!$A$4:$A$18,0))</f>
        <v>India</v>
      </c>
      <c r="S2091" s="20" t="n">
        <f aca="false">INDEX(Lookup!$D$4:$D$18,MATCH(C2091,Lookup!$A$4:$A$18,0))</f>
        <v>0.012</v>
      </c>
      <c r="T2091" s="21" t="n">
        <f aca="false">ROUND(P2091*S2091,2)</f>
        <v>7.2</v>
      </c>
      <c r="U2091" s="21" t="n">
        <f aca="false">IF(T2091&lt;=10,1,IF(T2091&lt;=20,2,IF(T2091&lt;=30,3,IF(T2091&lt;=40,4,IF(T2091&lt;=50,5,IF(T2091&lt;=100,6,IF(T2091&lt;=250,7,8)))))))</f>
        <v>1</v>
      </c>
      <c r="V2091" s="21" t="n">
        <f aca="false">IF(AND(OR(Dashboard!$T$3="All",R2091=Dashboard!$T$3),OR(Dashboard!$T$4="All",D2091=Dashboard!$T$4)),1,0)</f>
        <v>1</v>
      </c>
      <c r="W2091" s="21" t="n">
        <f aca="false">IF(V2091=1,T2091+ROW()/10000000,0)</f>
        <v>7.2002091</v>
      </c>
    </row>
    <row r="2092" customFormat="false" ht="15" hidden="false" customHeight="false" outlineLevel="0" collapsed="false">
      <c r="A2092" s="0" t="n">
        <v>18246068</v>
      </c>
      <c r="B2092" s="0" t="s">
        <v>4083</v>
      </c>
      <c r="C2092" s="0" t="n">
        <v>1</v>
      </c>
      <c r="D2092" s="0" t="s">
        <v>3667</v>
      </c>
      <c r="E2092" s="0" t="s">
        <v>5622</v>
      </c>
      <c r="F2092" s="0" t="s">
        <v>5623</v>
      </c>
      <c r="G2092" s="0" t="s">
        <v>5624</v>
      </c>
      <c r="H2092" s="0" t="s">
        <v>2868</v>
      </c>
      <c r="I2092" s="0" t="s">
        <v>2123</v>
      </c>
      <c r="J2092" s="0" t="s">
        <v>47</v>
      </c>
      <c r="K2092" s="0" t="s">
        <v>46</v>
      </c>
      <c r="L2092" s="0" t="s">
        <v>47</v>
      </c>
      <c r="M2092" s="0" t="s">
        <v>47</v>
      </c>
      <c r="N2092" s="0" t="n">
        <v>2</v>
      </c>
      <c r="O2092" s="0" t="n">
        <v>7</v>
      </c>
      <c r="P2092" s="0" t="n">
        <v>600</v>
      </c>
      <c r="Q2092" s="0" t="n">
        <v>2.8</v>
      </c>
      <c r="R2092" s="0" t="str">
        <f aca="false">INDEX(Lookup!$B$4:$B$18,MATCH(C2092,Lookup!$A$4:$A$18,0))</f>
        <v>India</v>
      </c>
      <c r="S2092" s="20" t="n">
        <f aca="false">INDEX(Lookup!$D$4:$D$18,MATCH(C2092,Lookup!$A$4:$A$18,0))</f>
        <v>0.012</v>
      </c>
      <c r="T2092" s="21" t="n">
        <f aca="false">ROUND(P2092*S2092,2)</f>
        <v>7.2</v>
      </c>
      <c r="U2092" s="21" t="n">
        <f aca="false">IF(T2092&lt;=10,1,IF(T2092&lt;=20,2,IF(T2092&lt;=30,3,IF(T2092&lt;=40,4,IF(T2092&lt;=50,5,IF(T2092&lt;=100,6,IF(T2092&lt;=250,7,8)))))))</f>
        <v>1</v>
      </c>
      <c r="V2092" s="21" t="n">
        <f aca="false">IF(AND(OR(Dashboard!$T$3="All",R2092=Dashboard!$T$3),OR(Dashboard!$T$4="All",D2092=Dashboard!$T$4)),1,0)</f>
        <v>1</v>
      </c>
      <c r="W2092" s="21" t="n">
        <f aca="false">IF(V2092=1,T2092+ROW()/10000000,0)</f>
        <v>7.2002092</v>
      </c>
    </row>
    <row r="2093" customFormat="false" ht="15" hidden="false" customHeight="false" outlineLevel="0" collapsed="false">
      <c r="A2093" s="0" t="n">
        <v>304564</v>
      </c>
      <c r="B2093" s="0" t="s">
        <v>5625</v>
      </c>
      <c r="C2093" s="0" t="n">
        <v>1</v>
      </c>
      <c r="D2093" s="0" t="s">
        <v>3667</v>
      </c>
      <c r="E2093" s="0" t="s">
        <v>5626</v>
      </c>
      <c r="F2093" s="0" t="s">
        <v>5623</v>
      </c>
      <c r="G2093" s="0" t="s">
        <v>5624</v>
      </c>
      <c r="H2093" s="0" t="s">
        <v>4128</v>
      </c>
      <c r="I2093" s="0" t="s">
        <v>2123</v>
      </c>
      <c r="J2093" s="0" t="s">
        <v>47</v>
      </c>
      <c r="K2093" s="0" t="s">
        <v>47</v>
      </c>
      <c r="L2093" s="0" t="s">
        <v>47</v>
      </c>
      <c r="M2093" s="0" t="s">
        <v>47</v>
      </c>
      <c r="N2093" s="0" t="n">
        <v>1</v>
      </c>
      <c r="O2093" s="0" t="n">
        <v>9</v>
      </c>
      <c r="P2093" s="0" t="n">
        <v>100</v>
      </c>
      <c r="Q2093" s="0" t="n">
        <v>2.8</v>
      </c>
      <c r="R2093" s="0" t="str">
        <f aca="false">INDEX(Lookup!$B$4:$B$18,MATCH(C2093,Lookup!$A$4:$A$18,0))</f>
        <v>India</v>
      </c>
      <c r="S2093" s="20" t="n">
        <f aca="false">INDEX(Lookup!$D$4:$D$18,MATCH(C2093,Lookup!$A$4:$A$18,0))</f>
        <v>0.012</v>
      </c>
      <c r="T2093" s="21" t="n">
        <f aca="false">ROUND(P2093*S2093,2)</f>
        <v>1.2</v>
      </c>
      <c r="U2093" s="21" t="n">
        <f aca="false">IF(T2093&lt;=10,1,IF(T2093&lt;=20,2,IF(T2093&lt;=30,3,IF(T2093&lt;=40,4,IF(T2093&lt;=50,5,IF(T2093&lt;=100,6,IF(T2093&lt;=250,7,8)))))))</f>
        <v>1</v>
      </c>
      <c r="V2093" s="21" t="n">
        <f aca="false">IF(AND(OR(Dashboard!$T$3="All",R2093=Dashboard!$T$3),OR(Dashboard!$T$4="All",D2093=Dashboard!$T$4)),1,0)</f>
        <v>1</v>
      </c>
      <c r="W2093" s="21" t="n">
        <f aca="false">IF(V2093=1,T2093+ROW()/10000000,0)</f>
        <v>1.2002093</v>
      </c>
    </row>
    <row r="2094" customFormat="false" ht="15" hidden="false" customHeight="false" outlineLevel="0" collapsed="false">
      <c r="A2094" s="0" t="n">
        <v>312265</v>
      </c>
      <c r="B2094" s="0" t="s">
        <v>5627</v>
      </c>
      <c r="C2094" s="0" t="n">
        <v>1</v>
      </c>
      <c r="D2094" s="0" t="s">
        <v>3667</v>
      </c>
      <c r="E2094" s="0" t="s">
        <v>5628</v>
      </c>
      <c r="F2094" s="0" t="s">
        <v>5623</v>
      </c>
      <c r="G2094" s="0" t="s">
        <v>5624</v>
      </c>
      <c r="H2094" s="0" t="s">
        <v>2136</v>
      </c>
      <c r="I2094" s="0" t="s">
        <v>2123</v>
      </c>
      <c r="J2094" s="0" t="s">
        <v>47</v>
      </c>
      <c r="K2094" s="0" t="s">
        <v>47</v>
      </c>
      <c r="L2094" s="0" t="s">
        <v>47</v>
      </c>
      <c r="M2094" s="0" t="s">
        <v>47</v>
      </c>
      <c r="N2094" s="0" t="n">
        <v>2</v>
      </c>
      <c r="O2094" s="0" t="n">
        <v>33</v>
      </c>
      <c r="P2094" s="0" t="n">
        <v>700</v>
      </c>
      <c r="Q2094" s="0" t="n">
        <v>3.1</v>
      </c>
      <c r="R2094" s="0" t="str">
        <f aca="false">INDEX(Lookup!$B$4:$B$18,MATCH(C2094,Lookup!$A$4:$A$18,0))</f>
        <v>India</v>
      </c>
      <c r="S2094" s="20" t="n">
        <f aca="false">INDEX(Lookup!$D$4:$D$18,MATCH(C2094,Lookup!$A$4:$A$18,0))</f>
        <v>0.012</v>
      </c>
      <c r="T2094" s="21" t="n">
        <f aca="false">ROUND(P2094*S2094,2)</f>
        <v>8.4</v>
      </c>
      <c r="U2094" s="21" t="n">
        <f aca="false">IF(T2094&lt;=10,1,IF(T2094&lt;=20,2,IF(T2094&lt;=30,3,IF(T2094&lt;=40,4,IF(T2094&lt;=50,5,IF(T2094&lt;=100,6,IF(T2094&lt;=250,7,8)))))))</f>
        <v>1</v>
      </c>
      <c r="V2094" s="21" t="n">
        <f aca="false">IF(AND(OR(Dashboard!$T$3="All",R2094=Dashboard!$T$3),OR(Dashboard!$T$4="All",D2094=Dashboard!$T$4)),1,0)</f>
        <v>1</v>
      </c>
      <c r="W2094" s="21" t="n">
        <f aca="false">IF(V2094=1,T2094+ROW()/10000000,0)</f>
        <v>8.4002094</v>
      </c>
    </row>
    <row r="2095" customFormat="false" ht="15" hidden="false" customHeight="false" outlineLevel="0" collapsed="false">
      <c r="A2095" s="0" t="n">
        <v>18378807</v>
      </c>
      <c r="B2095" s="0" t="s">
        <v>5629</v>
      </c>
      <c r="C2095" s="0" t="n">
        <v>1</v>
      </c>
      <c r="D2095" s="0" t="s">
        <v>3667</v>
      </c>
      <c r="E2095" s="0" t="s">
        <v>5630</v>
      </c>
      <c r="F2095" s="0" t="s">
        <v>5623</v>
      </c>
      <c r="G2095" s="0" t="s">
        <v>5624</v>
      </c>
      <c r="H2095" s="0" t="s">
        <v>2128</v>
      </c>
      <c r="I2095" s="0" t="s">
        <v>2123</v>
      </c>
      <c r="J2095" s="0" t="s">
        <v>47</v>
      </c>
      <c r="K2095" s="0" t="s">
        <v>47</v>
      </c>
      <c r="L2095" s="0" t="s">
        <v>47</v>
      </c>
      <c r="M2095" s="0" t="s">
        <v>47</v>
      </c>
      <c r="N2095" s="0" t="n">
        <v>2</v>
      </c>
      <c r="O2095" s="0" t="n">
        <v>0</v>
      </c>
      <c r="P2095" s="0" t="n">
        <v>600</v>
      </c>
      <c r="Q2095" s="0" t="n">
        <v>1</v>
      </c>
      <c r="R2095" s="0" t="str">
        <f aca="false">INDEX(Lookup!$B$4:$B$18,MATCH(C2095,Lookup!$A$4:$A$18,0))</f>
        <v>India</v>
      </c>
      <c r="S2095" s="20" t="n">
        <f aca="false">INDEX(Lookup!$D$4:$D$18,MATCH(C2095,Lookup!$A$4:$A$18,0))</f>
        <v>0.012</v>
      </c>
      <c r="T2095" s="21" t="n">
        <f aca="false">ROUND(P2095*S2095,2)</f>
        <v>7.2</v>
      </c>
      <c r="U2095" s="21" t="n">
        <f aca="false">IF(T2095&lt;=10,1,IF(T2095&lt;=20,2,IF(T2095&lt;=30,3,IF(T2095&lt;=40,4,IF(T2095&lt;=50,5,IF(T2095&lt;=100,6,IF(T2095&lt;=250,7,8)))))))</f>
        <v>1</v>
      </c>
      <c r="V2095" s="21" t="n">
        <f aca="false">IF(AND(OR(Dashboard!$T$3="All",R2095=Dashboard!$T$3),OR(Dashboard!$T$4="All",D2095=Dashboard!$T$4)),1,0)</f>
        <v>1</v>
      </c>
      <c r="W2095" s="21" t="n">
        <f aca="false">IF(V2095=1,T2095+ROW()/10000000,0)</f>
        <v>7.2002095</v>
      </c>
    </row>
    <row r="2096" customFormat="false" ht="15" hidden="false" customHeight="false" outlineLevel="0" collapsed="false">
      <c r="A2096" s="0" t="n">
        <v>18205653</v>
      </c>
      <c r="B2096" s="0" t="s">
        <v>5631</v>
      </c>
      <c r="C2096" s="0" t="n">
        <v>1</v>
      </c>
      <c r="D2096" s="0" t="s">
        <v>3667</v>
      </c>
      <c r="E2096" s="0" t="s">
        <v>5632</v>
      </c>
      <c r="F2096" s="0" t="s">
        <v>5623</v>
      </c>
      <c r="G2096" s="0" t="s">
        <v>5624</v>
      </c>
      <c r="H2096" s="0" t="s">
        <v>5633</v>
      </c>
      <c r="I2096" s="0" t="s">
        <v>2123</v>
      </c>
      <c r="J2096" s="0" t="s">
        <v>47</v>
      </c>
      <c r="K2096" s="0" t="s">
        <v>47</v>
      </c>
      <c r="L2096" s="0" t="s">
        <v>47</v>
      </c>
      <c r="M2096" s="0" t="s">
        <v>47</v>
      </c>
      <c r="N2096" s="0" t="n">
        <v>1</v>
      </c>
      <c r="O2096" s="0" t="n">
        <v>1</v>
      </c>
      <c r="P2096" s="0" t="n">
        <v>250</v>
      </c>
      <c r="Q2096" s="0" t="n">
        <v>1</v>
      </c>
      <c r="R2096" s="0" t="str">
        <f aca="false">INDEX(Lookup!$B$4:$B$18,MATCH(C2096,Lookup!$A$4:$A$18,0))</f>
        <v>India</v>
      </c>
      <c r="S2096" s="20" t="n">
        <f aca="false">INDEX(Lookup!$D$4:$D$18,MATCH(C2096,Lookup!$A$4:$A$18,0))</f>
        <v>0.012</v>
      </c>
      <c r="T2096" s="21" t="n">
        <f aca="false">ROUND(P2096*S2096,2)</f>
        <v>3</v>
      </c>
      <c r="U2096" s="21" t="n">
        <f aca="false">IF(T2096&lt;=10,1,IF(T2096&lt;=20,2,IF(T2096&lt;=30,3,IF(T2096&lt;=40,4,IF(T2096&lt;=50,5,IF(T2096&lt;=100,6,IF(T2096&lt;=250,7,8)))))))</f>
        <v>1</v>
      </c>
      <c r="V2096" s="21" t="n">
        <f aca="false">IF(AND(OR(Dashboard!$T$3="All",R2096=Dashboard!$T$3),OR(Dashboard!$T$4="All",D2096=Dashboard!$T$4)),1,0)</f>
        <v>1</v>
      </c>
      <c r="W2096" s="21" t="n">
        <f aca="false">IF(V2096=1,T2096+ROW()/10000000,0)</f>
        <v>3.0002096</v>
      </c>
    </row>
    <row r="2097" customFormat="false" ht="15" hidden="false" customHeight="false" outlineLevel="0" collapsed="false">
      <c r="A2097" s="0" t="n">
        <v>18458345</v>
      </c>
      <c r="B2097" s="0" t="s">
        <v>5634</v>
      </c>
      <c r="C2097" s="0" t="n">
        <v>1</v>
      </c>
      <c r="D2097" s="0" t="s">
        <v>3667</v>
      </c>
      <c r="E2097" s="0" t="s">
        <v>5635</v>
      </c>
      <c r="F2097" s="0" t="s">
        <v>5623</v>
      </c>
      <c r="G2097" s="0" t="s">
        <v>5624</v>
      </c>
      <c r="H2097" s="0" t="s">
        <v>2128</v>
      </c>
      <c r="I2097" s="0" t="s">
        <v>2123</v>
      </c>
      <c r="J2097" s="0" t="s">
        <v>47</v>
      </c>
      <c r="K2097" s="0" t="s">
        <v>47</v>
      </c>
      <c r="L2097" s="0" t="s">
        <v>47</v>
      </c>
      <c r="M2097" s="0" t="s">
        <v>47</v>
      </c>
      <c r="N2097" s="0" t="n">
        <v>1</v>
      </c>
      <c r="O2097" s="0" t="n">
        <v>0</v>
      </c>
      <c r="P2097" s="0" t="n">
        <v>150</v>
      </c>
      <c r="Q2097" s="0" t="n">
        <v>1</v>
      </c>
      <c r="R2097" s="0" t="str">
        <f aca="false">INDEX(Lookup!$B$4:$B$18,MATCH(C2097,Lookup!$A$4:$A$18,0))</f>
        <v>India</v>
      </c>
      <c r="S2097" s="20" t="n">
        <f aca="false">INDEX(Lookup!$D$4:$D$18,MATCH(C2097,Lookup!$A$4:$A$18,0))</f>
        <v>0.012</v>
      </c>
      <c r="T2097" s="21" t="n">
        <f aca="false">ROUND(P2097*S2097,2)</f>
        <v>1.8</v>
      </c>
      <c r="U2097" s="21" t="n">
        <f aca="false">IF(T2097&lt;=10,1,IF(T2097&lt;=20,2,IF(T2097&lt;=30,3,IF(T2097&lt;=40,4,IF(T2097&lt;=50,5,IF(T2097&lt;=100,6,IF(T2097&lt;=250,7,8)))))))</f>
        <v>1</v>
      </c>
      <c r="V2097" s="21" t="n">
        <f aca="false">IF(AND(OR(Dashboard!$T$3="All",R2097=Dashboard!$T$3),OR(Dashboard!$T$4="All",D2097=Dashboard!$T$4)),1,0)</f>
        <v>1</v>
      </c>
      <c r="W2097" s="21" t="n">
        <f aca="false">IF(V2097=1,T2097+ROW()/10000000,0)</f>
        <v>1.8002097</v>
      </c>
    </row>
    <row r="2098" customFormat="false" ht="15" hidden="false" customHeight="false" outlineLevel="0" collapsed="false">
      <c r="A2098" s="0" t="n">
        <v>311428</v>
      </c>
      <c r="B2098" s="0" t="s">
        <v>5636</v>
      </c>
      <c r="C2098" s="0" t="n">
        <v>1</v>
      </c>
      <c r="D2098" s="0" t="s">
        <v>3667</v>
      </c>
      <c r="E2098" s="0" t="s">
        <v>5637</v>
      </c>
      <c r="F2098" s="0" t="s">
        <v>5623</v>
      </c>
      <c r="G2098" s="0" t="s">
        <v>5624</v>
      </c>
      <c r="H2098" s="0" t="s">
        <v>2868</v>
      </c>
      <c r="I2098" s="0" t="s">
        <v>2123</v>
      </c>
      <c r="J2098" s="0" t="s">
        <v>47</v>
      </c>
      <c r="K2098" s="0" t="s">
        <v>47</v>
      </c>
      <c r="L2098" s="0" t="s">
        <v>47</v>
      </c>
      <c r="M2098" s="0" t="s">
        <v>47</v>
      </c>
      <c r="N2098" s="0" t="n">
        <v>1</v>
      </c>
      <c r="O2098" s="0" t="n">
        <v>0</v>
      </c>
      <c r="P2098" s="0" t="n">
        <v>300</v>
      </c>
      <c r="Q2098" s="0" t="n">
        <v>1</v>
      </c>
      <c r="R2098" s="0" t="str">
        <f aca="false">INDEX(Lookup!$B$4:$B$18,MATCH(C2098,Lookup!$A$4:$A$18,0))</f>
        <v>India</v>
      </c>
      <c r="S2098" s="20" t="n">
        <f aca="false">INDEX(Lookup!$D$4:$D$18,MATCH(C2098,Lookup!$A$4:$A$18,0))</f>
        <v>0.012</v>
      </c>
      <c r="T2098" s="21" t="n">
        <f aca="false">ROUND(P2098*S2098,2)</f>
        <v>3.6</v>
      </c>
      <c r="U2098" s="21" t="n">
        <f aca="false">IF(T2098&lt;=10,1,IF(T2098&lt;=20,2,IF(T2098&lt;=30,3,IF(T2098&lt;=40,4,IF(T2098&lt;=50,5,IF(T2098&lt;=100,6,IF(T2098&lt;=250,7,8)))))))</f>
        <v>1</v>
      </c>
      <c r="V2098" s="21" t="n">
        <f aca="false">IF(AND(OR(Dashboard!$T$3="All",R2098=Dashboard!$T$3),OR(Dashboard!$T$4="All",D2098=Dashboard!$T$4)),1,0)</f>
        <v>1</v>
      </c>
      <c r="W2098" s="21" t="n">
        <f aca="false">IF(V2098=1,T2098+ROW()/10000000,0)</f>
        <v>3.6002098</v>
      </c>
    </row>
    <row r="2099" customFormat="false" ht="15" hidden="false" customHeight="false" outlineLevel="0" collapsed="false">
      <c r="A2099" s="0" t="n">
        <v>18435818</v>
      </c>
      <c r="B2099" s="0" t="s">
        <v>5638</v>
      </c>
      <c r="C2099" s="0" t="n">
        <v>1</v>
      </c>
      <c r="D2099" s="0" t="s">
        <v>3667</v>
      </c>
      <c r="E2099" s="0" t="s">
        <v>5624</v>
      </c>
      <c r="F2099" s="0" t="s">
        <v>5623</v>
      </c>
      <c r="G2099" s="0" t="s">
        <v>5624</v>
      </c>
      <c r="H2099" s="0" t="s">
        <v>3356</v>
      </c>
      <c r="I2099" s="0" t="s">
        <v>2123</v>
      </c>
      <c r="J2099" s="0" t="s">
        <v>47</v>
      </c>
      <c r="K2099" s="0" t="s">
        <v>47</v>
      </c>
      <c r="L2099" s="0" t="s">
        <v>47</v>
      </c>
      <c r="M2099" s="0" t="s">
        <v>47</v>
      </c>
      <c r="N2099" s="0" t="n">
        <v>2</v>
      </c>
      <c r="O2099" s="0" t="n">
        <v>0</v>
      </c>
      <c r="P2099" s="0" t="n">
        <v>600</v>
      </c>
      <c r="Q2099" s="0" t="n">
        <v>1</v>
      </c>
      <c r="R2099" s="0" t="str">
        <f aca="false">INDEX(Lookup!$B$4:$B$18,MATCH(C2099,Lookup!$A$4:$A$18,0))</f>
        <v>India</v>
      </c>
      <c r="S2099" s="20" t="n">
        <f aca="false">INDEX(Lookup!$D$4:$D$18,MATCH(C2099,Lookup!$A$4:$A$18,0))</f>
        <v>0.012</v>
      </c>
      <c r="T2099" s="21" t="n">
        <f aca="false">ROUND(P2099*S2099,2)</f>
        <v>7.2</v>
      </c>
      <c r="U2099" s="21" t="n">
        <f aca="false">IF(T2099&lt;=10,1,IF(T2099&lt;=20,2,IF(T2099&lt;=30,3,IF(T2099&lt;=40,4,IF(T2099&lt;=50,5,IF(T2099&lt;=100,6,IF(T2099&lt;=250,7,8)))))))</f>
        <v>1</v>
      </c>
      <c r="V2099" s="21" t="n">
        <f aca="false">IF(AND(OR(Dashboard!$T$3="All",R2099=Dashboard!$T$3),OR(Dashboard!$T$4="All",D2099=Dashboard!$T$4)),1,0)</f>
        <v>1</v>
      </c>
      <c r="W2099" s="21" t="n">
        <f aca="false">IF(V2099=1,T2099+ROW()/10000000,0)</f>
        <v>7.2002099</v>
      </c>
    </row>
    <row r="2100" customFormat="false" ht="15" hidden="false" customHeight="false" outlineLevel="0" collapsed="false">
      <c r="A2100" s="0" t="n">
        <v>313316</v>
      </c>
      <c r="B2100" s="0" t="s">
        <v>5138</v>
      </c>
      <c r="C2100" s="0" t="n">
        <v>1</v>
      </c>
      <c r="D2100" s="0" t="s">
        <v>3667</v>
      </c>
      <c r="E2100" s="0" t="s">
        <v>5639</v>
      </c>
      <c r="F2100" s="0" t="s">
        <v>5640</v>
      </c>
      <c r="G2100" s="0" t="s">
        <v>5639</v>
      </c>
      <c r="H2100" s="0" t="s">
        <v>5641</v>
      </c>
      <c r="I2100" s="0" t="s">
        <v>2123</v>
      </c>
      <c r="J2100" s="0" t="s">
        <v>47</v>
      </c>
      <c r="K2100" s="0" t="s">
        <v>46</v>
      </c>
      <c r="L2100" s="0" t="s">
        <v>47</v>
      </c>
      <c r="M2100" s="0" t="s">
        <v>47</v>
      </c>
      <c r="N2100" s="0" t="n">
        <v>2</v>
      </c>
      <c r="O2100" s="0" t="n">
        <v>178</v>
      </c>
      <c r="P2100" s="0" t="n">
        <v>600</v>
      </c>
      <c r="Q2100" s="0" t="n">
        <v>3.4</v>
      </c>
      <c r="R2100" s="0" t="str">
        <f aca="false">INDEX(Lookup!$B$4:$B$18,MATCH(C2100,Lookup!$A$4:$A$18,0))</f>
        <v>India</v>
      </c>
      <c r="S2100" s="20" t="n">
        <f aca="false">INDEX(Lookup!$D$4:$D$18,MATCH(C2100,Lookup!$A$4:$A$18,0))</f>
        <v>0.012</v>
      </c>
      <c r="T2100" s="21" t="n">
        <f aca="false">ROUND(P2100*S2100,2)</f>
        <v>7.2</v>
      </c>
      <c r="U2100" s="21" t="n">
        <f aca="false">IF(T2100&lt;=10,1,IF(T2100&lt;=20,2,IF(T2100&lt;=30,3,IF(T2100&lt;=40,4,IF(T2100&lt;=50,5,IF(T2100&lt;=100,6,IF(T2100&lt;=250,7,8)))))))</f>
        <v>1</v>
      </c>
      <c r="V2100" s="21" t="n">
        <f aca="false">IF(AND(OR(Dashboard!$T$3="All",R2100=Dashboard!$T$3),OR(Dashboard!$T$4="All",D2100=Dashboard!$T$4)),1,0)</f>
        <v>1</v>
      </c>
      <c r="W2100" s="21" t="n">
        <f aca="false">IF(V2100=1,T2100+ROW()/10000000,0)</f>
        <v>7.20021</v>
      </c>
    </row>
    <row r="2101" customFormat="false" ht="15" hidden="false" customHeight="false" outlineLevel="0" collapsed="false">
      <c r="A2101" s="0" t="n">
        <v>7528</v>
      </c>
      <c r="B2101" s="0" t="s">
        <v>5642</v>
      </c>
      <c r="C2101" s="0" t="n">
        <v>1</v>
      </c>
      <c r="D2101" s="0" t="s">
        <v>3667</v>
      </c>
      <c r="E2101" s="0" t="s">
        <v>5643</v>
      </c>
      <c r="F2101" s="0" t="s">
        <v>5640</v>
      </c>
      <c r="G2101" s="0" t="s">
        <v>5639</v>
      </c>
      <c r="H2101" s="0" t="s">
        <v>2122</v>
      </c>
      <c r="I2101" s="0" t="s">
        <v>2123</v>
      </c>
      <c r="J2101" s="0" t="s">
        <v>46</v>
      </c>
      <c r="K2101" s="0" t="s">
        <v>46</v>
      </c>
      <c r="L2101" s="0" t="s">
        <v>47</v>
      </c>
      <c r="M2101" s="0" t="s">
        <v>47</v>
      </c>
      <c r="N2101" s="0" t="n">
        <v>3</v>
      </c>
      <c r="O2101" s="0" t="n">
        <v>1262</v>
      </c>
      <c r="P2101" s="0" t="n">
        <v>1800</v>
      </c>
      <c r="Q2101" s="0" t="n">
        <v>4.5</v>
      </c>
      <c r="R2101" s="0" t="str">
        <f aca="false">INDEX(Lookup!$B$4:$B$18,MATCH(C2101,Lookup!$A$4:$A$18,0))</f>
        <v>India</v>
      </c>
      <c r="S2101" s="20" t="n">
        <f aca="false">INDEX(Lookup!$D$4:$D$18,MATCH(C2101,Lookup!$A$4:$A$18,0))</f>
        <v>0.012</v>
      </c>
      <c r="T2101" s="21" t="n">
        <f aca="false">ROUND(P2101*S2101,2)</f>
        <v>21.6</v>
      </c>
      <c r="U2101" s="21" t="n">
        <f aca="false">IF(T2101&lt;=10,1,IF(T2101&lt;=20,2,IF(T2101&lt;=30,3,IF(T2101&lt;=40,4,IF(T2101&lt;=50,5,IF(T2101&lt;=100,6,IF(T2101&lt;=250,7,8)))))))</f>
        <v>3</v>
      </c>
      <c r="V2101" s="21" t="n">
        <f aca="false">IF(AND(OR(Dashboard!$T$3="All",R2101=Dashboard!$T$3),OR(Dashboard!$T$4="All",D2101=Dashboard!$T$4)),1,0)</f>
        <v>1</v>
      </c>
      <c r="W2101" s="21" t="n">
        <f aca="false">IF(V2101=1,T2101+ROW()/10000000,0)</f>
        <v>21.6002101</v>
      </c>
    </row>
    <row r="2102" customFormat="false" ht="15" hidden="false" customHeight="false" outlineLevel="0" collapsed="false">
      <c r="A2102" s="0" t="n">
        <v>1216</v>
      </c>
      <c r="B2102" s="0" t="s">
        <v>5644</v>
      </c>
      <c r="C2102" s="0" t="n">
        <v>1</v>
      </c>
      <c r="D2102" s="0" t="s">
        <v>3667</v>
      </c>
      <c r="E2102" s="0" t="s">
        <v>5645</v>
      </c>
      <c r="F2102" s="0" t="s">
        <v>5646</v>
      </c>
      <c r="G2102" s="0" t="s">
        <v>5647</v>
      </c>
      <c r="H2102" s="0" t="s">
        <v>5648</v>
      </c>
      <c r="I2102" s="0" t="s">
        <v>2123</v>
      </c>
      <c r="J2102" s="0" t="s">
        <v>46</v>
      </c>
      <c r="K2102" s="0" t="s">
        <v>46</v>
      </c>
      <c r="L2102" s="0" t="s">
        <v>47</v>
      </c>
      <c r="M2102" s="0" t="s">
        <v>47</v>
      </c>
      <c r="N2102" s="0" t="n">
        <v>2</v>
      </c>
      <c r="O2102" s="0" t="n">
        <v>199</v>
      </c>
      <c r="P2102" s="0" t="n">
        <v>650</v>
      </c>
      <c r="Q2102" s="0" t="n">
        <v>3.3</v>
      </c>
      <c r="R2102" s="0" t="str">
        <f aca="false">INDEX(Lookup!$B$4:$B$18,MATCH(C2102,Lookup!$A$4:$A$18,0))</f>
        <v>India</v>
      </c>
      <c r="S2102" s="20" t="n">
        <f aca="false">INDEX(Lookup!$D$4:$D$18,MATCH(C2102,Lookup!$A$4:$A$18,0))</f>
        <v>0.012</v>
      </c>
      <c r="T2102" s="21" t="n">
        <f aca="false">ROUND(P2102*S2102,2)</f>
        <v>7.8</v>
      </c>
      <c r="U2102" s="21" t="n">
        <f aca="false">IF(T2102&lt;=10,1,IF(T2102&lt;=20,2,IF(T2102&lt;=30,3,IF(T2102&lt;=40,4,IF(T2102&lt;=50,5,IF(T2102&lt;=100,6,IF(T2102&lt;=250,7,8)))))))</f>
        <v>1</v>
      </c>
      <c r="V2102" s="21" t="n">
        <f aca="false">IF(AND(OR(Dashboard!$T$3="All",R2102=Dashboard!$T$3),OR(Dashboard!$T$4="All",D2102=Dashboard!$T$4)),1,0)</f>
        <v>1</v>
      </c>
      <c r="W2102" s="21" t="n">
        <f aca="false">IF(V2102=1,T2102+ROW()/10000000,0)</f>
        <v>7.8002102</v>
      </c>
    </row>
    <row r="2103" customFormat="false" ht="15" hidden="false" customHeight="false" outlineLevel="0" collapsed="false">
      <c r="A2103" s="0" t="n">
        <v>305662</v>
      </c>
      <c r="B2103" s="0" t="s">
        <v>5649</v>
      </c>
      <c r="C2103" s="0" t="n">
        <v>1</v>
      </c>
      <c r="D2103" s="0" t="s">
        <v>3667</v>
      </c>
      <c r="E2103" s="0" t="s">
        <v>5650</v>
      </c>
      <c r="F2103" s="0" t="s">
        <v>5646</v>
      </c>
      <c r="G2103" s="0" t="s">
        <v>5647</v>
      </c>
      <c r="H2103" s="0" t="s">
        <v>4219</v>
      </c>
      <c r="I2103" s="0" t="s">
        <v>2123</v>
      </c>
      <c r="J2103" s="0" t="s">
        <v>47</v>
      </c>
      <c r="K2103" s="0" t="s">
        <v>46</v>
      </c>
      <c r="L2103" s="0" t="s">
        <v>47</v>
      </c>
      <c r="M2103" s="0" t="s">
        <v>47</v>
      </c>
      <c r="N2103" s="0" t="n">
        <v>2</v>
      </c>
      <c r="O2103" s="0" t="n">
        <v>483</v>
      </c>
      <c r="P2103" s="0" t="n">
        <v>950</v>
      </c>
      <c r="Q2103" s="0" t="n">
        <v>3.4</v>
      </c>
      <c r="R2103" s="0" t="str">
        <f aca="false">INDEX(Lookup!$B$4:$B$18,MATCH(C2103,Lookup!$A$4:$A$18,0))</f>
        <v>India</v>
      </c>
      <c r="S2103" s="20" t="n">
        <f aca="false">INDEX(Lookup!$D$4:$D$18,MATCH(C2103,Lookup!$A$4:$A$18,0))</f>
        <v>0.012</v>
      </c>
      <c r="T2103" s="21" t="n">
        <f aca="false">ROUND(P2103*S2103,2)</f>
        <v>11.4</v>
      </c>
      <c r="U2103" s="21" t="n">
        <f aca="false">IF(T2103&lt;=10,1,IF(T2103&lt;=20,2,IF(T2103&lt;=30,3,IF(T2103&lt;=40,4,IF(T2103&lt;=50,5,IF(T2103&lt;=100,6,IF(T2103&lt;=250,7,8)))))))</f>
        <v>2</v>
      </c>
      <c r="V2103" s="21" t="n">
        <f aca="false">IF(AND(OR(Dashboard!$T$3="All",R2103=Dashboard!$T$3),OR(Dashboard!$T$4="All",D2103=Dashboard!$T$4)),1,0)</f>
        <v>1</v>
      </c>
      <c r="W2103" s="21" t="n">
        <f aca="false">IF(V2103=1,T2103+ROW()/10000000,0)</f>
        <v>11.4002103</v>
      </c>
    </row>
    <row r="2104" customFormat="false" ht="15" hidden="false" customHeight="false" outlineLevel="0" collapsed="false">
      <c r="A2104" s="0" t="n">
        <v>305792</v>
      </c>
      <c r="B2104" s="0" t="s">
        <v>5651</v>
      </c>
      <c r="C2104" s="0" t="n">
        <v>1</v>
      </c>
      <c r="D2104" s="0" t="s">
        <v>3667</v>
      </c>
      <c r="E2104" s="0" t="s">
        <v>5652</v>
      </c>
      <c r="F2104" s="0" t="s">
        <v>5646</v>
      </c>
      <c r="G2104" s="0" t="s">
        <v>5647</v>
      </c>
      <c r="H2104" s="0" t="s">
        <v>2616</v>
      </c>
      <c r="I2104" s="0" t="s">
        <v>2123</v>
      </c>
      <c r="J2104" s="0" t="s">
        <v>47</v>
      </c>
      <c r="K2104" s="0" t="s">
        <v>46</v>
      </c>
      <c r="L2104" s="0" t="s">
        <v>47</v>
      </c>
      <c r="M2104" s="0" t="s">
        <v>47</v>
      </c>
      <c r="N2104" s="0" t="n">
        <v>2</v>
      </c>
      <c r="O2104" s="0" t="n">
        <v>346</v>
      </c>
      <c r="P2104" s="0" t="n">
        <v>500</v>
      </c>
      <c r="Q2104" s="0" t="n">
        <v>3.4</v>
      </c>
      <c r="R2104" s="0" t="str">
        <f aca="false">INDEX(Lookup!$B$4:$B$18,MATCH(C2104,Lookup!$A$4:$A$18,0))</f>
        <v>India</v>
      </c>
      <c r="S2104" s="20" t="n">
        <f aca="false">INDEX(Lookup!$D$4:$D$18,MATCH(C2104,Lookup!$A$4:$A$18,0))</f>
        <v>0.012</v>
      </c>
      <c r="T2104" s="21" t="n">
        <f aca="false">ROUND(P2104*S2104,2)</f>
        <v>6</v>
      </c>
      <c r="U2104" s="21" t="n">
        <f aca="false">IF(T2104&lt;=10,1,IF(T2104&lt;=20,2,IF(T2104&lt;=30,3,IF(T2104&lt;=40,4,IF(T2104&lt;=50,5,IF(T2104&lt;=100,6,IF(T2104&lt;=250,7,8)))))))</f>
        <v>1</v>
      </c>
      <c r="V2104" s="21" t="n">
        <f aca="false">IF(AND(OR(Dashboard!$T$3="All",R2104=Dashboard!$T$3),OR(Dashboard!$T$4="All",D2104=Dashboard!$T$4)),1,0)</f>
        <v>1</v>
      </c>
      <c r="W2104" s="21" t="n">
        <f aca="false">IF(V2104=1,T2104+ROW()/10000000,0)</f>
        <v>6.0002104</v>
      </c>
    </row>
    <row r="2105" customFormat="false" ht="15" hidden="false" customHeight="false" outlineLevel="0" collapsed="false">
      <c r="A2105" s="0" t="n">
        <v>305776</v>
      </c>
      <c r="B2105" s="0" t="s">
        <v>5653</v>
      </c>
      <c r="C2105" s="0" t="n">
        <v>1</v>
      </c>
      <c r="D2105" s="0" t="s">
        <v>3667</v>
      </c>
      <c r="E2105" s="0" t="s">
        <v>5654</v>
      </c>
      <c r="F2105" s="0" t="s">
        <v>5646</v>
      </c>
      <c r="G2105" s="0" t="s">
        <v>5647</v>
      </c>
      <c r="H2105" s="0" t="s">
        <v>1124</v>
      </c>
      <c r="I2105" s="0" t="s">
        <v>2123</v>
      </c>
      <c r="J2105" s="0" t="s">
        <v>46</v>
      </c>
      <c r="K2105" s="0" t="s">
        <v>46</v>
      </c>
      <c r="L2105" s="0" t="s">
        <v>47</v>
      </c>
      <c r="M2105" s="0" t="s">
        <v>47</v>
      </c>
      <c r="N2105" s="0" t="n">
        <v>2</v>
      </c>
      <c r="O2105" s="0" t="n">
        <v>241</v>
      </c>
      <c r="P2105" s="0" t="n">
        <v>850</v>
      </c>
      <c r="Q2105" s="0" t="n">
        <v>3.2</v>
      </c>
      <c r="R2105" s="0" t="str">
        <f aca="false">INDEX(Lookup!$B$4:$B$18,MATCH(C2105,Lookup!$A$4:$A$18,0))</f>
        <v>India</v>
      </c>
      <c r="S2105" s="20" t="n">
        <f aca="false">INDEX(Lookup!$D$4:$D$18,MATCH(C2105,Lookup!$A$4:$A$18,0))</f>
        <v>0.012</v>
      </c>
      <c r="T2105" s="21" t="n">
        <f aca="false">ROUND(P2105*S2105,2)</f>
        <v>10.2</v>
      </c>
      <c r="U2105" s="21" t="n">
        <f aca="false">IF(T2105&lt;=10,1,IF(T2105&lt;=20,2,IF(T2105&lt;=30,3,IF(T2105&lt;=40,4,IF(T2105&lt;=50,5,IF(T2105&lt;=100,6,IF(T2105&lt;=250,7,8)))))))</f>
        <v>2</v>
      </c>
      <c r="V2105" s="21" t="n">
        <f aca="false">IF(AND(OR(Dashboard!$T$3="All",R2105=Dashboard!$T$3),OR(Dashboard!$T$4="All",D2105=Dashboard!$T$4)),1,0)</f>
        <v>1</v>
      </c>
      <c r="W2105" s="21" t="n">
        <f aca="false">IF(V2105=1,T2105+ROW()/10000000,0)</f>
        <v>10.2002105</v>
      </c>
    </row>
    <row r="2106" customFormat="false" ht="15" hidden="false" customHeight="false" outlineLevel="0" collapsed="false">
      <c r="A2106" s="0" t="n">
        <v>18355106</v>
      </c>
      <c r="B2106" s="0" t="s">
        <v>5655</v>
      </c>
      <c r="C2106" s="0" t="n">
        <v>1</v>
      </c>
      <c r="D2106" s="0" t="s">
        <v>3667</v>
      </c>
      <c r="E2106" s="0" t="s">
        <v>5656</v>
      </c>
      <c r="F2106" s="0" t="s">
        <v>5646</v>
      </c>
      <c r="G2106" s="0" t="s">
        <v>5647</v>
      </c>
      <c r="H2106" s="0" t="s">
        <v>241</v>
      </c>
      <c r="I2106" s="0" t="s">
        <v>2123</v>
      </c>
      <c r="J2106" s="0" t="s">
        <v>47</v>
      </c>
      <c r="K2106" s="0" t="s">
        <v>46</v>
      </c>
      <c r="L2106" s="0" t="s">
        <v>47</v>
      </c>
      <c r="M2106" s="0" t="s">
        <v>47</v>
      </c>
      <c r="N2106" s="0" t="n">
        <v>1</v>
      </c>
      <c r="O2106" s="0" t="n">
        <v>158</v>
      </c>
      <c r="P2106" s="0" t="n">
        <v>450</v>
      </c>
      <c r="Q2106" s="0" t="n">
        <v>3.8</v>
      </c>
      <c r="R2106" s="0" t="str">
        <f aca="false">INDEX(Lookup!$B$4:$B$18,MATCH(C2106,Lookup!$A$4:$A$18,0))</f>
        <v>India</v>
      </c>
      <c r="S2106" s="20" t="n">
        <f aca="false">INDEX(Lookup!$D$4:$D$18,MATCH(C2106,Lookup!$A$4:$A$18,0))</f>
        <v>0.012</v>
      </c>
      <c r="T2106" s="21" t="n">
        <f aca="false">ROUND(P2106*S2106,2)</f>
        <v>5.4</v>
      </c>
      <c r="U2106" s="21" t="n">
        <f aca="false">IF(T2106&lt;=10,1,IF(T2106&lt;=20,2,IF(T2106&lt;=30,3,IF(T2106&lt;=40,4,IF(T2106&lt;=50,5,IF(T2106&lt;=100,6,IF(T2106&lt;=250,7,8)))))))</f>
        <v>1</v>
      </c>
      <c r="V2106" s="21" t="n">
        <f aca="false">IF(AND(OR(Dashboard!$T$3="All",R2106=Dashboard!$T$3),OR(Dashboard!$T$4="All",D2106=Dashboard!$T$4)),1,0)</f>
        <v>1</v>
      </c>
      <c r="W2106" s="21" t="n">
        <f aca="false">IF(V2106=1,T2106+ROW()/10000000,0)</f>
        <v>5.4002106</v>
      </c>
    </row>
    <row r="2107" customFormat="false" ht="15" hidden="false" customHeight="false" outlineLevel="0" collapsed="false">
      <c r="A2107" s="0" t="n">
        <v>308274</v>
      </c>
      <c r="B2107" s="0" t="s">
        <v>3011</v>
      </c>
      <c r="C2107" s="0" t="n">
        <v>1</v>
      </c>
      <c r="D2107" s="0" t="s">
        <v>3667</v>
      </c>
      <c r="E2107" s="0" t="s">
        <v>5657</v>
      </c>
      <c r="F2107" s="0" t="s">
        <v>5646</v>
      </c>
      <c r="G2107" s="0" t="s">
        <v>5647</v>
      </c>
      <c r="H2107" s="0" t="s">
        <v>3015</v>
      </c>
      <c r="I2107" s="0" t="s">
        <v>2123</v>
      </c>
      <c r="J2107" s="0" t="s">
        <v>47</v>
      </c>
      <c r="K2107" s="0" t="s">
        <v>46</v>
      </c>
      <c r="L2107" s="0" t="s">
        <v>47</v>
      </c>
      <c r="M2107" s="0" t="s">
        <v>47</v>
      </c>
      <c r="N2107" s="0" t="n">
        <v>1</v>
      </c>
      <c r="O2107" s="0" t="n">
        <v>92</v>
      </c>
      <c r="P2107" s="0" t="n">
        <v>400</v>
      </c>
      <c r="Q2107" s="0" t="n">
        <v>3.7</v>
      </c>
      <c r="R2107" s="0" t="str">
        <f aca="false">INDEX(Lookup!$B$4:$B$18,MATCH(C2107,Lookup!$A$4:$A$18,0))</f>
        <v>India</v>
      </c>
      <c r="S2107" s="20" t="n">
        <f aca="false">INDEX(Lookup!$D$4:$D$18,MATCH(C2107,Lookup!$A$4:$A$18,0))</f>
        <v>0.012</v>
      </c>
      <c r="T2107" s="21" t="n">
        <f aca="false">ROUND(P2107*S2107,2)</f>
        <v>4.8</v>
      </c>
      <c r="U2107" s="21" t="n">
        <f aca="false">IF(T2107&lt;=10,1,IF(T2107&lt;=20,2,IF(T2107&lt;=30,3,IF(T2107&lt;=40,4,IF(T2107&lt;=50,5,IF(T2107&lt;=100,6,IF(T2107&lt;=250,7,8)))))))</f>
        <v>1</v>
      </c>
      <c r="V2107" s="21" t="n">
        <f aca="false">IF(AND(OR(Dashboard!$T$3="All",R2107=Dashboard!$T$3),OR(Dashboard!$T$4="All",D2107=Dashboard!$T$4)),1,0)</f>
        <v>1</v>
      </c>
      <c r="W2107" s="21" t="n">
        <f aca="false">IF(V2107=1,T2107+ROW()/10000000,0)</f>
        <v>4.8002107</v>
      </c>
    </row>
    <row r="2108" customFormat="false" ht="15" hidden="false" customHeight="false" outlineLevel="0" collapsed="false">
      <c r="A2108" s="0" t="n">
        <v>3538</v>
      </c>
      <c r="B2108" s="0" t="s">
        <v>3154</v>
      </c>
      <c r="C2108" s="0" t="n">
        <v>1</v>
      </c>
      <c r="D2108" s="0" t="s">
        <v>3667</v>
      </c>
      <c r="E2108" s="0" t="s">
        <v>5658</v>
      </c>
      <c r="F2108" s="0" t="s">
        <v>5646</v>
      </c>
      <c r="G2108" s="0" t="s">
        <v>5647</v>
      </c>
      <c r="H2108" s="0" t="s">
        <v>3015</v>
      </c>
      <c r="I2108" s="0" t="s">
        <v>2123</v>
      </c>
      <c r="J2108" s="0" t="s">
        <v>47</v>
      </c>
      <c r="K2108" s="0" t="s">
        <v>46</v>
      </c>
      <c r="L2108" s="0" t="s">
        <v>47</v>
      </c>
      <c r="M2108" s="0" t="s">
        <v>47</v>
      </c>
      <c r="N2108" s="0" t="n">
        <v>1</v>
      </c>
      <c r="O2108" s="0" t="n">
        <v>115</v>
      </c>
      <c r="P2108" s="0" t="n">
        <v>400</v>
      </c>
      <c r="Q2108" s="0" t="n">
        <v>3.6</v>
      </c>
      <c r="R2108" s="0" t="str">
        <f aca="false">INDEX(Lookup!$B$4:$B$18,MATCH(C2108,Lookup!$A$4:$A$18,0))</f>
        <v>India</v>
      </c>
      <c r="S2108" s="20" t="n">
        <f aca="false">INDEX(Lookup!$D$4:$D$18,MATCH(C2108,Lookup!$A$4:$A$18,0))</f>
        <v>0.012</v>
      </c>
      <c r="T2108" s="21" t="n">
        <f aca="false">ROUND(P2108*S2108,2)</f>
        <v>4.8</v>
      </c>
      <c r="U2108" s="21" t="n">
        <f aca="false">IF(T2108&lt;=10,1,IF(T2108&lt;=20,2,IF(T2108&lt;=30,3,IF(T2108&lt;=40,4,IF(T2108&lt;=50,5,IF(T2108&lt;=100,6,IF(T2108&lt;=250,7,8)))))))</f>
        <v>1</v>
      </c>
      <c r="V2108" s="21" t="n">
        <f aca="false">IF(AND(OR(Dashboard!$T$3="All",R2108=Dashboard!$T$3),OR(Dashboard!$T$4="All",D2108=Dashboard!$T$4)),1,0)</f>
        <v>1</v>
      </c>
      <c r="W2108" s="21" t="n">
        <f aca="false">IF(V2108=1,T2108+ROW()/10000000,0)</f>
        <v>4.8002108</v>
      </c>
    </row>
    <row r="2109" customFormat="false" ht="15" hidden="false" customHeight="false" outlineLevel="0" collapsed="false">
      <c r="A2109" s="0" t="n">
        <v>18420450</v>
      </c>
      <c r="B2109" s="0" t="s">
        <v>5659</v>
      </c>
      <c r="C2109" s="0" t="n">
        <v>1</v>
      </c>
      <c r="D2109" s="0" t="s">
        <v>3667</v>
      </c>
      <c r="E2109" s="0" t="s">
        <v>5660</v>
      </c>
      <c r="F2109" s="0" t="s">
        <v>5646</v>
      </c>
      <c r="G2109" s="0" t="s">
        <v>5647</v>
      </c>
      <c r="H2109" s="0" t="s">
        <v>3942</v>
      </c>
      <c r="I2109" s="0" t="s">
        <v>2123</v>
      </c>
      <c r="J2109" s="0" t="s">
        <v>47</v>
      </c>
      <c r="K2109" s="0" t="s">
        <v>46</v>
      </c>
      <c r="L2109" s="0" t="s">
        <v>47</v>
      </c>
      <c r="M2109" s="0" t="s">
        <v>47</v>
      </c>
      <c r="N2109" s="0" t="n">
        <v>1</v>
      </c>
      <c r="O2109" s="0" t="n">
        <v>94</v>
      </c>
      <c r="P2109" s="0" t="n">
        <v>300</v>
      </c>
      <c r="Q2109" s="0" t="n">
        <v>3.9</v>
      </c>
      <c r="R2109" s="0" t="str">
        <f aca="false">INDEX(Lookup!$B$4:$B$18,MATCH(C2109,Lookup!$A$4:$A$18,0))</f>
        <v>India</v>
      </c>
      <c r="S2109" s="20" t="n">
        <f aca="false">INDEX(Lookup!$D$4:$D$18,MATCH(C2109,Lookup!$A$4:$A$18,0))</f>
        <v>0.012</v>
      </c>
      <c r="T2109" s="21" t="n">
        <f aca="false">ROUND(P2109*S2109,2)</f>
        <v>3.6</v>
      </c>
      <c r="U2109" s="21" t="n">
        <f aca="false">IF(T2109&lt;=10,1,IF(T2109&lt;=20,2,IF(T2109&lt;=30,3,IF(T2109&lt;=40,4,IF(T2109&lt;=50,5,IF(T2109&lt;=100,6,IF(T2109&lt;=250,7,8)))))))</f>
        <v>1</v>
      </c>
      <c r="V2109" s="21" t="n">
        <f aca="false">IF(AND(OR(Dashboard!$T$3="All",R2109=Dashboard!$T$3),OR(Dashboard!$T$4="All",D2109=Dashboard!$T$4)),1,0)</f>
        <v>1</v>
      </c>
      <c r="W2109" s="21" t="n">
        <f aca="false">IF(V2109=1,T2109+ROW()/10000000,0)</f>
        <v>3.6002109</v>
      </c>
    </row>
    <row r="2110" customFormat="false" ht="15" hidden="false" customHeight="false" outlineLevel="0" collapsed="false">
      <c r="A2110" s="0" t="n">
        <v>306401</v>
      </c>
      <c r="B2110" s="0" t="s">
        <v>5661</v>
      </c>
      <c r="C2110" s="0" t="n">
        <v>1</v>
      </c>
      <c r="D2110" s="0" t="s">
        <v>3667</v>
      </c>
      <c r="E2110" s="0" t="s">
        <v>5662</v>
      </c>
      <c r="F2110" s="0" t="s">
        <v>5646</v>
      </c>
      <c r="G2110" s="0" t="s">
        <v>5647</v>
      </c>
      <c r="H2110" s="0" t="s">
        <v>2122</v>
      </c>
      <c r="I2110" s="0" t="s">
        <v>2123</v>
      </c>
      <c r="J2110" s="0" t="s">
        <v>47</v>
      </c>
      <c r="K2110" s="0" t="s">
        <v>46</v>
      </c>
      <c r="L2110" s="0" t="s">
        <v>47</v>
      </c>
      <c r="M2110" s="0" t="s">
        <v>47</v>
      </c>
      <c r="N2110" s="0" t="n">
        <v>2</v>
      </c>
      <c r="O2110" s="0" t="n">
        <v>118</v>
      </c>
      <c r="P2110" s="0" t="n">
        <v>800</v>
      </c>
      <c r="Q2110" s="0" t="n">
        <v>3.5</v>
      </c>
      <c r="R2110" s="0" t="str">
        <f aca="false">INDEX(Lookup!$B$4:$B$18,MATCH(C2110,Lookup!$A$4:$A$18,0))</f>
        <v>India</v>
      </c>
      <c r="S2110" s="20" t="n">
        <f aca="false">INDEX(Lookup!$D$4:$D$18,MATCH(C2110,Lookup!$A$4:$A$18,0))</f>
        <v>0.012</v>
      </c>
      <c r="T2110" s="21" t="n">
        <f aca="false">ROUND(P2110*S2110,2)</f>
        <v>9.6</v>
      </c>
      <c r="U2110" s="21" t="n">
        <f aca="false">IF(T2110&lt;=10,1,IF(T2110&lt;=20,2,IF(T2110&lt;=30,3,IF(T2110&lt;=40,4,IF(T2110&lt;=50,5,IF(T2110&lt;=100,6,IF(T2110&lt;=250,7,8)))))))</f>
        <v>1</v>
      </c>
      <c r="V2110" s="21" t="n">
        <f aca="false">IF(AND(OR(Dashboard!$T$3="All",R2110=Dashboard!$T$3),OR(Dashboard!$T$4="All",D2110=Dashboard!$T$4)),1,0)</f>
        <v>1</v>
      </c>
      <c r="W2110" s="21" t="n">
        <f aca="false">IF(V2110=1,T2110+ROW()/10000000,0)</f>
        <v>9.600211</v>
      </c>
    </row>
    <row r="2111" customFormat="false" ht="15" hidden="false" customHeight="false" outlineLevel="0" collapsed="false">
      <c r="A2111" s="0" t="n">
        <v>18257542</v>
      </c>
      <c r="B2111" s="0" t="s">
        <v>5663</v>
      </c>
      <c r="C2111" s="0" t="n">
        <v>1</v>
      </c>
      <c r="D2111" s="0" t="s">
        <v>3667</v>
      </c>
      <c r="E2111" s="0" t="s">
        <v>5664</v>
      </c>
      <c r="F2111" s="0" t="s">
        <v>5646</v>
      </c>
      <c r="G2111" s="0" t="s">
        <v>5647</v>
      </c>
      <c r="H2111" s="0" t="s">
        <v>2367</v>
      </c>
      <c r="I2111" s="0" t="s">
        <v>2123</v>
      </c>
      <c r="J2111" s="0" t="s">
        <v>47</v>
      </c>
      <c r="K2111" s="0" t="s">
        <v>46</v>
      </c>
      <c r="L2111" s="0" t="s">
        <v>47</v>
      </c>
      <c r="M2111" s="0" t="s">
        <v>47</v>
      </c>
      <c r="N2111" s="0" t="n">
        <v>1</v>
      </c>
      <c r="O2111" s="0" t="n">
        <v>48</v>
      </c>
      <c r="P2111" s="0" t="n">
        <v>300</v>
      </c>
      <c r="Q2111" s="0" t="n">
        <v>3.8</v>
      </c>
      <c r="R2111" s="0" t="str">
        <f aca="false">INDEX(Lookup!$B$4:$B$18,MATCH(C2111,Lookup!$A$4:$A$18,0))</f>
        <v>India</v>
      </c>
      <c r="S2111" s="20" t="n">
        <f aca="false">INDEX(Lookup!$D$4:$D$18,MATCH(C2111,Lookup!$A$4:$A$18,0))</f>
        <v>0.012</v>
      </c>
      <c r="T2111" s="21" t="n">
        <f aca="false">ROUND(P2111*S2111,2)</f>
        <v>3.6</v>
      </c>
      <c r="U2111" s="21" t="n">
        <f aca="false">IF(T2111&lt;=10,1,IF(T2111&lt;=20,2,IF(T2111&lt;=30,3,IF(T2111&lt;=40,4,IF(T2111&lt;=50,5,IF(T2111&lt;=100,6,IF(T2111&lt;=250,7,8)))))))</f>
        <v>1</v>
      </c>
      <c r="V2111" s="21" t="n">
        <f aca="false">IF(AND(OR(Dashboard!$T$3="All",R2111=Dashboard!$T$3),OR(Dashboard!$T$4="All",D2111=Dashboard!$T$4)),1,0)</f>
        <v>1</v>
      </c>
      <c r="W2111" s="21" t="n">
        <f aca="false">IF(V2111=1,T2111+ROW()/10000000,0)</f>
        <v>3.6002111</v>
      </c>
    </row>
    <row r="2112" customFormat="false" ht="15" hidden="false" customHeight="false" outlineLevel="0" collapsed="false">
      <c r="A2112" s="0" t="n">
        <v>9290</v>
      </c>
      <c r="B2112" s="0" t="s">
        <v>3981</v>
      </c>
      <c r="C2112" s="0" t="n">
        <v>1</v>
      </c>
      <c r="D2112" s="0" t="s">
        <v>3667</v>
      </c>
      <c r="E2112" s="0" t="s">
        <v>5665</v>
      </c>
      <c r="F2112" s="0" t="s">
        <v>5646</v>
      </c>
      <c r="G2112" s="0" t="s">
        <v>5647</v>
      </c>
      <c r="H2112" s="0" t="s">
        <v>1124</v>
      </c>
      <c r="I2112" s="0" t="s">
        <v>2123</v>
      </c>
      <c r="J2112" s="0" t="s">
        <v>46</v>
      </c>
      <c r="K2112" s="0" t="s">
        <v>46</v>
      </c>
      <c r="L2112" s="0" t="s">
        <v>47</v>
      </c>
      <c r="M2112" s="0" t="s">
        <v>47</v>
      </c>
      <c r="N2112" s="0" t="n">
        <v>2</v>
      </c>
      <c r="O2112" s="0" t="n">
        <v>321</v>
      </c>
      <c r="P2112" s="0" t="n">
        <v>800</v>
      </c>
      <c r="Q2112" s="0" t="n">
        <v>3.6</v>
      </c>
      <c r="R2112" s="0" t="str">
        <f aca="false">INDEX(Lookup!$B$4:$B$18,MATCH(C2112,Lookup!$A$4:$A$18,0))</f>
        <v>India</v>
      </c>
      <c r="S2112" s="20" t="n">
        <f aca="false">INDEX(Lookup!$D$4:$D$18,MATCH(C2112,Lookup!$A$4:$A$18,0))</f>
        <v>0.012</v>
      </c>
      <c r="T2112" s="21" t="n">
        <f aca="false">ROUND(P2112*S2112,2)</f>
        <v>9.6</v>
      </c>
      <c r="U2112" s="21" t="n">
        <f aca="false">IF(T2112&lt;=10,1,IF(T2112&lt;=20,2,IF(T2112&lt;=30,3,IF(T2112&lt;=40,4,IF(T2112&lt;=50,5,IF(T2112&lt;=100,6,IF(T2112&lt;=250,7,8)))))))</f>
        <v>1</v>
      </c>
      <c r="V2112" s="21" t="n">
        <f aca="false">IF(AND(OR(Dashboard!$T$3="All",R2112=Dashboard!$T$3),OR(Dashboard!$T$4="All",D2112=Dashboard!$T$4)),1,0)</f>
        <v>1</v>
      </c>
      <c r="W2112" s="21" t="n">
        <f aca="false">IF(V2112=1,T2112+ROW()/10000000,0)</f>
        <v>9.6002112</v>
      </c>
    </row>
    <row r="2113" customFormat="false" ht="15" hidden="false" customHeight="false" outlineLevel="0" collapsed="false">
      <c r="A2113" s="0" t="n">
        <v>301499</v>
      </c>
      <c r="B2113" s="0" t="s">
        <v>5666</v>
      </c>
      <c r="C2113" s="0" t="n">
        <v>1</v>
      </c>
      <c r="D2113" s="0" t="s">
        <v>3667</v>
      </c>
      <c r="E2113" s="0" t="s">
        <v>5667</v>
      </c>
      <c r="F2113" s="0" t="s">
        <v>5646</v>
      </c>
      <c r="G2113" s="0" t="s">
        <v>5647</v>
      </c>
      <c r="H2113" s="0" t="s">
        <v>5668</v>
      </c>
      <c r="I2113" s="0" t="s">
        <v>2123</v>
      </c>
      <c r="J2113" s="0" t="s">
        <v>46</v>
      </c>
      <c r="K2113" s="0" t="s">
        <v>46</v>
      </c>
      <c r="L2113" s="0" t="s">
        <v>47</v>
      </c>
      <c r="M2113" s="0" t="s">
        <v>47</v>
      </c>
      <c r="N2113" s="0" t="n">
        <v>4</v>
      </c>
      <c r="O2113" s="0" t="n">
        <v>429</v>
      </c>
      <c r="P2113" s="0" t="n">
        <v>2000</v>
      </c>
      <c r="Q2113" s="0" t="n">
        <v>4</v>
      </c>
      <c r="R2113" s="0" t="str">
        <f aca="false">INDEX(Lookup!$B$4:$B$18,MATCH(C2113,Lookup!$A$4:$A$18,0))</f>
        <v>India</v>
      </c>
      <c r="S2113" s="20" t="n">
        <f aca="false">INDEX(Lookup!$D$4:$D$18,MATCH(C2113,Lookup!$A$4:$A$18,0))</f>
        <v>0.012</v>
      </c>
      <c r="T2113" s="21" t="n">
        <f aca="false">ROUND(P2113*S2113,2)</f>
        <v>24</v>
      </c>
      <c r="U2113" s="21" t="n">
        <f aca="false">IF(T2113&lt;=10,1,IF(T2113&lt;=20,2,IF(T2113&lt;=30,3,IF(T2113&lt;=40,4,IF(T2113&lt;=50,5,IF(T2113&lt;=100,6,IF(T2113&lt;=250,7,8)))))))</f>
        <v>3</v>
      </c>
      <c r="V2113" s="21" t="n">
        <f aca="false">IF(AND(OR(Dashboard!$T$3="All",R2113=Dashboard!$T$3),OR(Dashboard!$T$4="All",D2113=Dashboard!$T$4)),1,0)</f>
        <v>1</v>
      </c>
      <c r="W2113" s="21" t="n">
        <f aca="false">IF(V2113=1,T2113+ROW()/10000000,0)</f>
        <v>24.0002113</v>
      </c>
    </row>
    <row r="2114" customFormat="false" ht="15" hidden="false" customHeight="false" outlineLevel="0" collapsed="false">
      <c r="A2114" s="0" t="n">
        <v>18025103</v>
      </c>
      <c r="B2114" s="0" t="s">
        <v>5094</v>
      </c>
      <c r="C2114" s="0" t="n">
        <v>1</v>
      </c>
      <c r="D2114" s="0" t="s">
        <v>3667</v>
      </c>
      <c r="E2114" s="0" t="s">
        <v>5669</v>
      </c>
      <c r="F2114" s="0" t="s">
        <v>5646</v>
      </c>
      <c r="G2114" s="0" t="s">
        <v>5647</v>
      </c>
      <c r="H2114" s="0" t="s">
        <v>5096</v>
      </c>
      <c r="I2114" s="0" t="s">
        <v>2123</v>
      </c>
      <c r="J2114" s="0" t="s">
        <v>46</v>
      </c>
      <c r="K2114" s="0" t="s">
        <v>46</v>
      </c>
      <c r="L2114" s="0" t="s">
        <v>47</v>
      </c>
      <c r="M2114" s="0" t="s">
        <v>47</v>
      </c>
      <c r="N2114" s="0" t="n">
        <v>3</v>
      </c>
      <c r="O2114" s="0" t="n">
        <v>344</v>
      </c>
      <c r="P2114" s="0" t="n">
        <v>1100</v>
      </c>
      <c r="Q2114" s="0" t="n">
        <v>4.1</v>
      </c>
      <c r="R2114" s="0" t="str">
        <f aca="false">INDEX(Lookup!$B$4:$B$18,MATCH(C2114,Lookup!$A$4:$A$18,0))</f>
        <v>India</v>
      </c>
      <c r="S2114" s="20" t="n">
        <f aca="false">INDEX(Lookup!$D$4:$D$18,MATCH(C2114,Lookup!$A$4:$A$18,0))</f>
        <v>0.012</v>
      </c>
      <c r="T2114" s="21" t="n">
        <f aca="false">ROUND(P2114*S2114,2)</f>
        <v>13.2</v>
      </c>
      <c r="U2114" s="21" t="n">
        <f aca="false">IF(T2114&lt;=10,1,IF(T2114&lt;=20,2,IF(T2114&lt;=30,3,IF(T2114&lt;=40,4,IF(T2114&lt;=50,5,IF(T2114&lt;=100,6,IF(T2114&lt;=250,7,8)))))))</f>
        <v>2</v>
      </c>
      <c r="V2114" s="21" t="n">
        <f aca="false">IF(AND(OR(Dashboard!$T$3="All",R2114=Dashboard!$T$3),OR(Dashboard!$T$4="All",D2114=Dashboard!$T$4)),1,0)</f>
        <v>1</v>
      </c>
      <c r="W2114" s="21" t="n">
        <f aca="false">IF(V2114=1,T2114+ROW()/10000000,0)</f>
        <v>13.2002114</v>
      </c>
    </row>
    <row r="2115" customFormat="false" ht="15" hidden="false" customHeight="false" outlineLevel="0" collapsed="false">
      <c r="A2115" s="0" t="n">
        <v>18424627</v>
      </c>
      <c r="B2115" s="0" t="s">
        <v>5670</v>
      </c>
      <c r="C2115" s="0" t="n">
        <v>1</v>
      </c>
      <c r="D2115" s="0" t="s">
        <v>3667</v>
      </c>
      <c r="E2115" s="0" t="s">
        <v>5671</v>
      </c>
      <c r="F2115" s="0" t="s">
        <v>5646</v>
      </c>
      <c r="G2115" s="0" t="s">
        <v>5647</v>
      </c>
      <c r="H2115" s="0" t="s">
        <v>2122</v>
      </c>
      <c r="I2115" s="0" t="s">
        <v>2123</v>
      </c>
      <c r="J2115" s="0" t="s">
        <v>47</v>
      </c>
      <c r="K2115" s="0" t="s">
        <v>46</v>
      </c>
      <c r="L2115" s="0" t="s">
        <v>47</v>
      </c>
      <c r="M2115" s="0" t="s">
        <v>47</v>
      </c>
      <c r="N2115" s="0" t="n">
        <v>2</v>
      </c>
      <c r="O2115" s="0" t="n">
        <v>103</v>
      </c>
      <c r="P2115" s="0" t="n">
        <v>700</v>
      </c>
      <c r="Q2115" s="0" t="n">
        <v>4.1</v>
      </c>
      <c r="R2115" s="0" t="str">
        <f aca="false">INDEX(Lookup!$B$4:$B$18,MATCH(C2115,Lookup!$A$4:$A$18,0))</f>
        <v>India</v>
      </c>
      <c r="S2115" s="20" t="n">
        <f aca="false">INDEX(Lookup!$D$4:$D$18,MATCH(C2115,Lookup!$A$4:$A$18,0))</f>
        <v>0.012</v>
      </c>
      <c r="T2115" s="21" t="n">
        <f aca="false">ROUND(P2115*S2115,2)</f>
        <v>8.4</v>
      </c>
      <c r="U2115" s="21" t="n">
        <f aca="false">IF(T2115&lt;=10,1,IF(T2115&lt;=20,2,IF(T2115&lt;=30,3,IF(T2115&lt;=40,4,IF(T2115&lt;=50,5,IF(T2115&lt;=100,6,IF(T2115&lt;=250,7,8)))))))</f>
        <v>1</v>
      </c>
      <c r="V2115" s="21" t="n">
        <f aca="false">IF(AND(OR(Dashboard!$T$3="All",R2115=Dashboard!$T$3),OR(Dashboard!$T$4="All",D2115=Dashboard!$T$4)),1,0)</f>
        <v>1</v>
      </c>
      <c r="W2115" s="21" t="n">
        <f aca="false">IF(V2115=1,T2115+ROW()/10000000,0)</f>
        <v>8.4002115</v>
      </c>
    </row>
    <row r="2116" customFormat="false" ht="15" hidden="false" customHeight="false" outlineLevel="0" collapsed="false">
      <c r="A2116" s="0" t="n">
        <v>18403465</v>
      </c>
      <c r="B2116" s="0" t="s">
        <v>5672</v>
      </c>
      <c r="C2116" s="0" t="n">
        <v>1</v>
      </c>
      <c r="D2116" s="0" t="s">
        <v>3667</v>
      </c>
      <c r="E2116" s="0" t="s">
        <v>5664</v>
      </c>
      <c r="F2116" s="0" t="s">
        <v>5646</v>
      </c>
      <c r="G2116" s="0" t="s">
        <v>5647</v>
      </c>
      <c r="H2116" s="0" t="s">
        <v>2128</v>
      </c>
      <c r="I2116" s="0" t="s">
        <v>2123</v>
      </c>
      <c r="J2116" s="0" t="s">
        <v>47</v>
      </c>
      <c r="K2116" s="0" t="s">
        <v>46</v>
      </c>
      <c r="L2116" s="0" t="s">
        <v>47</v>
      </c>
      <c r="M2116" s="0" t="s">
        <v>47</v>
      </c>
      <c r="N2116" s="0" t="n">
        <v>2</v>
      </c>
      <c r="O2116" s="0" t="n">
        <v>67</v>
      </c>
      <c r="P2116" s="0" t="n">
        <v>500</v>
      </c>
      <c r="Q2116" s="0" t="n">
        <v>4.2</v>
      </c>
      <c r="R2116" s="0" t="str">
        <f aca="false">INDEX(Lookup!$B$4:$B$18,MATCH(C2116,Lookup!$A$4:$A$18,0))</f>
        <v>India</v>
      </c>
      <c r="S2116" s="20" t="n">
        <f aca="false">INDEX(Lookup!$D$4:$D$18,MATCH(C2116,Lookup!$A$4:$A$18,0))</f>
        <v>0.012</v>
      </c>
      <c r="T2116" s="21" t="n">
        <f aca="false">ROUND(P2116*S2116,2)</f>
        <v>6</v>
      </c>
      <c r="U2116" s="21" t="n">
        <f aca="false">IF(T2116&lt;=10,1,IF(T2116&lt;=20,2,IF(T2116&lt;=30,3,IF(T2116&lt;=40,4,IF(T2116&lt;=50,5,IF(T2116&lt;=100,6,IF(T2116&lt;=250,7,8)))))))</f>
        <v>1</v>
      </c>
      <c r="V2116" s="21" t="n">
        <f aca="false">IF(AND(OR(Dashboard!$T$3="All",R2116=Dashboard!$T$3),OR(Dashboard!$T$4="All",D2116=Dashboard!$T$4)),1,0)</f>
        <v>1</v>
      </c>
      <c r="W2116" s="21" t="n">
        <f aca="false">IF(V2116=1,T2116+ROW()/10000000,0)</f>
        <v>6.0002116</v>
      </c>
    </row>
    <row r="2117" customFormat="false" ht="15" hidden="false" customHeight="false" outlineLevel="0" collapsed="false">
      <c r="A2117" s="0" t="n">
        <v>18372668</v>
      </c>
      <c r="B2117" s="0" t="s">
        <v>5673</v>
      </c>
      <c r="C2117" s="0" t="n">
        <v>1</v>
      </c>
      <c r="D2117" s="0" t="s">
        <v>3667</v>
      </c>
      <c r="E2117" s="0" t="s">
        <v>5674</v>
      </c>
      <c r="F2117" s="0" t="s">
        <v>5646</v>
      </c>
      <c r="G2117" s="0" t="s">
        <v>5647</v>
      </c>
      <c r="H2117" s="0" t="s">
        <v>2972</v>
      </c>
      <c r="I2117" s="0" t="s">
        <v>2123</v>
      </c>
      <c r="J2117" s="0" t="s">
        <v>47</v>
      </c>
      <c r="K2117" s="0" t="s">
        <v>46</v>
      </c>
      <c r="L2117" s="0" t="s">
        <v>47</v>
      </c>
      <c r="M2117" s="0" t="s">
        <v>47</v>
      </c>
      <c r="N2117" s="0" t="n">
        <v>2</v>
      </c>
      <c r="O2117" s="0" t="n">
        <v>112</v>
      </c>
      <c r="P2117" s="0" t="n">
        <v>500</v>
      </c>
      <c r="Q2117" s="0" t="n">
        <v>4.2</v>
      </c>
      <c r="R2117" s="0" t="str">
        <f aca="false">INDEX(Lookup!$B$4:$B$18,MATCH(C2117,Lookup!$A$4:$A$18,0))</f>
        <v>India</v>
      </c>
      <c r="S2117" s="20" t="n">
        <f aca="false">INDEX(Lookup!$D$4:$D$18,MATCH(C2117,Lookup!$A$4:$A$18,0))</f>
        <v>0.012</v>
      </c>
      <c r="T2117" s="21" t="n">
        <f aca="false">ROUND(P2117*S2117,2)</f>
        <v>6</v>
      </c>
      <c r="U2117" s="21" t="n">
        <f aca="false">IF(T2117&lt;=10,1,IF(T2117&lt;=20,2,IF(T2117&lt;=30,3,IF(T2117&lt;=40,4,IF(T2117&lt;=50,5,IF(T2117&lt;=100,6,IF(T2117&lt;=250,7,8)))))))</f>
        <v>1</v>
      </c>
      <c r="V2117" s="21" t="n">
        <f aca="false">IF(AND(OR(Dashboard!$T$3="All",R2117=Dashboard!$T$3),OR(Dashboard!$T$4="All",D2117=Dashboard!$T$4)),1,0)</f>
        <v>1</v>
      </c>
      <c r="W2117" s="21" t="n">
        <f aca="false">IF(V2117=1,T2117+ROW()/10000000,0)</f>
        <v>6.0002117</v>
      </c>
    </row>
    <row r="2118" customFormat="false" ht="15" hidden="false" customHeight="false" outlineLevel="0" collapsed="false">
      <c r="A2118" s="0" t="n">
        <v>18224536</v>
      </c>
      <c r="B2118" s="0" t="s">
        <v>5675</v>
      </c>
      <c r="C2118" s="0" t="n">
        <v>1</v>
      </c>
      <c r="D2118" s="0" t="s">
        <v>3667</v>
      </c>
      <c r="E2118" s="0" t="s">
        <v>5676</v>
      </c>
      <c r="F2118" s="0" t="s">
        <v>5646</v>
      </c>
      <c r="G2118" s="0" t="s">
        <v>5647</v>
      </c>
      <c r="H2118" s="0" t="s">
        <v>5677</v>
      </c>
      <c r="I2118" s="0" t="s">
        <v>2123</v>
      </c>
      <c r="J2118" s="0" t="s">
        <v>47</v>
      </c>
      <c r="K2118" s="0" t="s">
        <v>46</v>
      </c>
      <c r="L2118" s="0" t="s">
        <v>47</v>
      </c>
      <c r="M2118" s="0" t="s">
        <v>47</v>
      </c>
      <c r="N2118" s="0" t="n">
        <v>2</v>
      </c>
      <c r="O2118" s="0" t="n">
        <v>157</v>
      </c>
      <c r="P2118" s="0" t="n">
        <v>700</v>
      </c>
      <c r="Q2118" s="0" t="n">
        <v>4</v>
      </c>
      <c r="R2118" s="0" t="str">
        <f aca="false">INDEX(Lookup!$B$4:$B$18,MATCH(C2118,Lookup!$A$4:$A$18,0))</f>
        <v>India</v>
      </c>
      <c r="S2118" s="20" t="n">
        <f aca="false">INDEX(Lookup!$D$4:$D$18,MATCH(C2118,Lookup!$A$4:$A$18,0))</f>
        <v>0.012</v>
      </c>
      <c r="T2118" s="21" t="n">
        <f aca="false">ROUND(P2118*S2118,2)</f>
        <v>8.4</v>
      </c>
      <c r="U2118" s="21" t="n">
        <f aca="false">IF(T2118&lt;=10,1,IF(T2118&lt;=20,2,IF(T2118&lt;=30,3,IF(T2118&lt;=40,4,IF(T2118&lt;=50,5,IF(T2118&lt;=100,6,IF(T2118&lt;=250,7,8)))))))</f>
        <v>1</v>
      </c>
      <c r="V2118" s="21" t="n">
        <f aca="false">IF(AND(OR(Dashboard!$T$3="All",R2118=Dashboard!$T$3),OR(Dashboard!$T$4="All",D2118=Dashboard!$T$4)),1,0)</f>
        <v>1</v>
      </c>
      <c r="W2118" s="21" t="n">
        <f aca="false">IF(V2118=1,T2118+ROW()/10000000,0)</f>
        <v>8.4002118</v>
      </c>
    </row>
    <row r="2119" customFormat="false" ht="15" hidden="false" customHeight="false" outlineLevel="0" collapsed="false">
      <c r="A2119" s="0" t="n">
        <v>18128902</v>
      </c>
      <c r="B2119" s="0" t="s">
        <v>5678</v>
      </c>
      <c r="C2119" s="0" t="n">
        <v>1</v>
      </c>
      <c r="D2119" s="0" t="s">
        <v>3667</v>
      </c>
      <c r="E2119" s="0" t="s">
        <v>5679</v>
      </c>
      <c r="F2119" s="0" t="s">
        <v>5680</v>
      </c>
      <c r="G2119" s="0" t="s">
        <v>5681</v>
      </c>
      <c r="H2119" s="0" t="s">
        <v>156</v>
      </c>
      <c r="I2119" s="0" t="s">
        <v>2123</v>
      </c>
      <c r="J2119" s="0" t="s">
        <v>47</v>
      </c>
      <c r="K2119" s="0" t="s">
        <v>47</v>
      </c>
      <c r="L2119" s="0" t="s">
        <v>47</v>
      </c>
      <c r="M2119" s="0" t="s">
        <v>47</v>
      </c>
      <c r="N2119" s="0" t="n">
        <v>2</v>
      </c>
      <c r="O2119" s="0" t="n">
        <v>8</v>
      </c>
      <c r="P2119" s="0" t="n">
        <v>500</v>
      </c>
      <c r="Q2119" s="0" t="n">
        <v>3</v>
      </c>
      <c r="R2119" s="0" t="str">
        <f aca="false">INDEX(Lookup!$B$4:$B$18,MATCH(C2119,Lookup!$A$4:$A$18,0))</f>
        <v>India</v>
      </c>
      <c r="S2119" s="20" t="n">
        <f aca="false">INDEX(Lookup!$D$4:$D$18,MATCH(C2119,Lookup!$A$4:$A$18,0))</f>
        <v>0.012</v>
      </c>
      <c r="T2119" s="21" t="n">
        <f aca="false">ROUND(P2119*S2119,2)</f>
        <v>6</v>
      </c>
      <c r="U2119" s="21" t="n">
        <f aca="false">IF(T2119&lt;=10,1,IF(T2119&lt;=20,2,IF(T2119&lt;=30,3,IF(T2119&lt;=40,4,IF(T2119&lt;=50,5,IF(T2119&lt;=100,6,IF(T2119&lt;=250,7,8)))))))</f>
        <v>1</v>
      </c>
      <c r="V2119" s="21" t="n">
        <f aca="false">IF(AND(OR(Dashboard!$T$3="All",R2119=Dashboard!$T$3),OR(Dashboard!$T$4="All",D2119=Dashboard!$T$4)),1,0)</f>
        <v>1</v>
      </c>
      <c r="W2119" s="21" t="n">
        <f aca="false">IF(V2119=1,T2119+ROW()/10000000,0)</f>
        <v>6.0002119</v>
      </c>
    </row>
    <row r="2120" customFormat="false" ht="15" hidden="false" customHeight="false" outlineLevel="0" collapsed="false">
      <c r="A2120" s="0" t="n">
        <v>18138454</v>
      </c>
      <c r="B2120" s="0" t="s">
        <v>5682</v>
      </c>
      <c r="C2120" s="0" t="n">
        <v>1</v>
      </c>
      <c r="D2120" s="0" t="s">
        <v>3667</v>
      </c>
      <c r="E2120" s="0" t="s">
        <v>5683</v>
      </c>
      <c r="F2120" s="0" t="s">
        <v>5680</v>
      </c>
      <c r="G2120" s="0" t="s">
        <v>5681</v>
      </c>
      <c r="H2120" s="0" t="s">
        <v>156</v>
      </c>
      <c r="I2120" s="0" t="s">
        <v>2123</v>
      </c>
      <c r="J2120" s="0" t="s">
        <v>47</v>
      </c>
      <c r="K2120" s="0" t="s">
        <v>47</v>
      </c>
      <c r="L2120" s="0" t="s">
        <v>47</v>
      </c>
      <c r="M2120" s="0" t="s">
        <v>47</v>
      </c>
      <c r="N2120" s="0" t="n">
        <v>1</v>
      </c>
      <c r="O2120" s="0" t="n">
        <v>21</v>
      </c>
      <c r="P2120" s="0" t="n">
        <v>400</v>
      </c>
      <c r="Q2120" s="0" t="n">
        <v>3.3</v>
      </c>
      <c r="R2120" s="0" t="str">
        <f aca="false">INDEX(Lookup!$B$4:$B$18,MATCH(C2120,Lookup!$A$4:$A$18,0))</f>
        <v>India</v>
      </c>
      <c r="S2120" s="20" t="n">
        <f aca="false">INDEX(Lookup!$D$4:$D$18,MATCH(C2120,Lookup!$A$4:$A$18,0))</f>
        <v>0.012</v>
      </c>
      <c r="T2120" s="21" t="n">
        <f aca="false">ROUND(P2120*S2120,2)</f>
        <v>4.8</v>
      </c>
      <c r="U2120" s="21" t="n">
        <f aca="false">IF(T2120&lt;=10,1,IF(T2120&lt;=20,2,IF(T2120&lt;=30,3,IF(T2120&lt;=40,4,IF(T2120&lt;=50,5,IF(T2120&lt;=100,6,IF(T2120&lt;=250,7,8)))))))</f>
        <v>1</v>
      </c>
      <c r="V2120" s="21" t="n">
        <f aca="false">IF(AND(OR(Dashboard!$T$3="All",R2120=Dashboard!$T$3),OR(Dashboard!$T$4="All",D2120=Dashboard!$T$4)),1,0)</f>
        <v>1</v>
      </c>
      <c r="W2120" s="21" t="n">
        <f aca="false">IF(V2120=1,T2120+ROW()/10000000,0)</f>
        <v>4.800212</v>
      </c>
    </row>
    <row r="2121" customFormat="false" ht="15" hidden="false" customHeight="false" outlineLevel="0" collapsed="false">
      <c r="A2121" s="0" t="n">
        <v>4602</v>
      </c>
      <c r="B2121" s="0" t="s">
        <v>5527</v>
      </c>
      <c r="C2121" s="0" t="n">
        <v>1</v>
      </c>
      <c r="D2121" s="0" t="s">
        <v>3667</v>
      </c>
      <c r="E2121" s="0" t="s">
        <v>5684</v>
      </c>
      <c r="F2121" s="0" t="s">
        <v>5680</v>
      </c>
      <c r="G2121" s="0" t="s">
        <v>5681</v>
      </c>
      <c r="H2121" s="0" t="s">
        <v>2288</v>
      </c>
      <c r="I2121" s="0" t="s">
        <v>2123</v>
      </c>
      <c r="J2121" s="0" t="s">
        <v>47</v>
      </c>
      <c r="K2121" s="0" t="s">
        <v>46</v>
      </c>
      <c r="L2121" s="0" t="s">
        <v>47</v>
      </c>
      <c r="M2121" s="0" t="s">
        <v>47</v>
      </c>
      <c r="N2121" s="0" t="n">
        <v>2</v>
      </c>
      <c r="O2121" s="0" t="n">
        <v>39</v>
      </c>
      <c r="P2121" s="0" t="n">
        <v>700</v>
      </c>
      <c r="Q2121" s="0" t="n">
        <v>2.7</v>
      </c>
      <c r="R2121" s="0" t="str">
        <f aca="false">INDEX(Lookup!$B$4:$B$18,MATCH(C2121,Lookup!$A$4:$A$18,0))</f>
        <v>India</v>
      </c>
      <c r="S2121" s="20" t="n">
        <f aca="false">INDEX(Lookup!$D$4:$D$18,MATCH(C2121,Lookup!$A$4:$A$18,0))</f>
        <v>0.012</v>
      </c>
      <c r="T2121" s="21" t="n">
        <f aca="false">ROUND(P2121*S2121,2)</f>
        <v>8.4</v>
      </c>
      <c r="U2121" s="21" t="n">
        <f aca="false">IF(T2121&lt;=10,1,IF(T2121&lt;=20,2,IF(T2121&lt;=30,3,IF(T2121&lt;=40,4,IF(T2121&lt;=50,5,IF(T2121&lt;=100,6,IF(T2121&lt;=250,7,8)))))))</f>
        <v>1</v>
      </c>
      <c r="V2121" s="21" t="n">
        <f aca="false">IF(AND(OR(Dashboard!$T$3="All",R2121=Dashboard!$T$3),OR(Dashboard!$T$4="All",D2121=Dashboard!$T$4)),1,0)</f>
        <v>1</v>
      </c>
      <c r="W2121" s="21" t="n">
        <f aca="false">IF(V2121=1,T2121+ROW()/10000000,0)</f>
        <v>8.4002121</v>
      </c>
    </row>
    <row r="2122" customFormat="false" ht="15" hidden="false" customHeight="false" outlineLevel="0" collapsed="false">
      <c r="A2122" s="0" t="n">
        <v>18341082</v>
      </c>
      <c r="B2122" s="0" t="s">
        <v>5685</v>
      </c>
      <c r="C2122" s="0" t="n">
        <v>1</v>
      </c>
      <c r="D2122" s="0" t="s">
        <v>3667</v>
      </c>
      <c r="E2122" s="0" t="s">
        <v>5686</v>
      </c>
      <c r="F2122" s="0" t="s">
        <v>5680</v>
      </c>
      <c r="G2122" s="0" t="s">
        <v>5681</v>
      </c>
      <c r="H2122" s="0" t="s">
        <v>5687</v>
      </c>
      <c r="I2122" s="0" t="s">
        <v>2123</v>
      </c>
      <c r="J2122" s="0" t="s">
        <v>47</v>
      </c>
      <c r="K2122" s="0" t="s">
        <v>47</v>
      </c>
      <c r="L2122" s="0" t="s">
        <v>47</v>
      </c>
      <c r="M2122" s="0" t="s">
        <v>47</v>
      </c>
      <c r="N2122" s="0" t="n">
        <v>1</v>
      </c>
      <c r="O2122" s="0" t="n">
        <v>27</v>
      </c>
      <c r="P2122" s="0" t="n">
        <v>450</v>
      </c>
      <c r="Q2122" s="0" t="n">
        <v>3.2</v>
      </c>
      <c r="R2122" s="0" t="str">
        <f aca="false">INDEX(Lookup!$B$4:$B$18,MATCH(C2122,Lookup!$A$4:$A$18,0))</f>
        <v>India</v>
      </c>
      <c r="S2122" s="20" t="n">
        <f aca="false">INDEX(Lookup!$D$4:$D$18,MATCH(C2122,Lookup!$A$4:$A$18,0))</f>
        <v>0.012</v>
      </c>
      <c r="T2122" s="21" t="n">
        <f aca="false">ROUND(P2122*S2122,2)</f>
        <v>5.4</v>
      </c>
      <c r="U2122" s="21" t="n">
        <f aca="false">IF(T2122&lt;=10,1,IF(T2122&lt;=20,2,IF(T2122&lt;=30,3,IF(T2122&lt;=40,4,IF(T2122&lt;=50,5,IF(T2122&lt;=100,6,IF(T2122&lt;=250,7,8)))))))</f>
        <v>1</v>
      </c>
      <c r="V2122" s="21" t="n">
        <f aca="false">IF(AND(OR(Dashboard!$T$3="All",R2122=Dashboard!$T$3),OR(Dashboard!$T$4="All",D2122=Dashboard!$T$4)),1,0)</f>
        <v>1</v>
      </c>
      <c r="W2122" s="21" t="n">
        <f aca="false">IF(V2122=1,T2122+ROW()/10000000,0)</f>
        <v>5.4002122</v>
      </c>
    </row>
    <row r="2123" customFormat="false" ht="15" hidden="false" customHeight="false" outlineLevel="0" collapsed="false">
      <c r="A2123" s="0" t="n">
        <v>18382055</v>
      </c>
      <c r="B2123" s="0" t="s">
        <v>5688</v>
      </c>
      <c r="C2123" s="0" t="n">
        <v>1</v>
      </c>
      <c r="D2123" s="0" t="s">
        <v>3667</v>
      </c>
      <c r="E2123" s="0" t="s">
        <v>5689</v>
      </c>
      <c r="F2123" s="0" t="s">
        <v>5680</v>
      </c>
      <c r="G2123" s="0" t="s">
        <v>5681</v>
      </c>
      <c r="H2123" s="0" t="s">
        <v>2185</v>
      </c>
      <c r="I2123" s="0" t="s">
        <v>2123</v>
      </c>
      <c r="J2123" s="0" t="s">
        <v>47</v>
      </c>
      <c r="K2123" s="0" t="s">
        <v>47</v>
      </c>
      <c r="L2123" s="0" t="s">
        <v>47</v>
      </c>
      <c r="M2123" s="0" t="s">
        <v>47</v>
      </c>
      <c r="N2123" s="0" t="n">
        <v>1</v>
      </c>
      <c r="O2123" s="0" t="n">
        <v>10</v>
      </c>
      <c r="P2123" s="0" t="n">
        <v>300</v>
      </c>
      <c r="Q2123" s="0" t="n">
        <v>3.2</v>
      </c>
      <c r="R2123" s="0" t="str">
        <f aca="false">INDEX(Lookup!$B$4:$B$18,MATCH(C2123,Lookup!$A$4:$A$18,0))</f>
        <v>India</v>
      </c>
      <c r="S2123" s="20" t="n">
        <f aca="false">INDEX(Lookup!$D$4:$D$18,MATCH(C2123,Lookup!$A$4:$A$18,0))</f>
        <v>0.012</v>
      </c>
      <c r="T2123" s="21" t="n">
        <f aca="false">ROUND(P2123*S2123,2)</f>
        <v>3.6</v>
      </c>
      <c r="U2123" s="21" t="n">
        <f aca="false">IF(T2123&lt;=10,1,IF(T2123&lt;=20,2,IF(T2123&lt;=30,3,IF(T2123&lt;=40,4,IF(T2123&lt;=50,5,IF(T2123&lt;=100,6,IF(T2123&lt;=250,7,8)))))))</f>
        <v>1</v>
      </c>
      <c r="V2123" s="21" t="n">
        <f aca="false">IF(AND(OR(Dashboard!$T$3="All",R2123=Dashboard!$T$3),OR(Dashboard!$T$4="All",D2123=Dashboard!$T$4)),1,0)</f>
        <v>1</v>
      </c>
      <c r="W2123" s="21" t="n">
        <f aca="false">IF(V2123=1,T2123+ROW()/10000000,0)</f>
        <v>3.6002123</v>
      </c>
    </row>
    <row r="2124" customFormat="false" ht="15" hidden="false" customHeight="false" outlineLevel="0" collapsed="false">
      <c r="A2124" s="0" t="n">
        <v>18391189</v>
      </c>
      <c r="B2124" s="0" t="s">
        <v>5690</v>
      </c>
      <c r="C2124" s="0" t="n">
        <v>1</v>
      </c>
      <c r="D2124" s="0" t="s">
        <v>3667</v>
      </c>
      <c r="E2124" s="0" t="s">
        <v>5691</v>
      </c>
      <c r="F2124" s="0" t="s">
        <v>5680</v>
      </c>
      <c r="G2124" s="0" t="s">
        <v>5681</v>
      </c>
      <c r="H2124" s="0" t="s">
        <v>156</v>
      </c>
      <c r="I2124" s="0" t="s">
        <v>2123</v>
      </c>
      <c r="J2124" s="0" t="s">
        <v>47</v>
      </c>
      <c r="K2124" s="0" t="s">
        <v>47</v>
      </c>
      <c r="L2124" s="0" t="s">
        <v>47</v>
      </c>
      <c r="M2124" s="0" t="s">
        <v>47</v>
      </c>
      <c r="N2124" s="0" t="n">
        <v>3</v>
      </c>
      <c r="O2124" s="0" t="n">
        <v>16</v>
      </c>
      <c r="P2124" s="0" t="n">
        <v>1000</v>
      </c>
      <c r="Q2124" s="0" t="n">
        <v>3.4</v>
      </c>
      <c r="R2124" s="0" t="str">
        <f aca="false">INDEX(Lookup!$B$4:$B$18,MATCH(C2124,Lookup!$A$4:$A$18,0))</f>
        <v>India</v>
      </c>
      <c r="S2124" s="20" t="n">
        <f aca="false">INDEX(Lookup!$D$4:$D$18,MATCH(C2124,Lookup!$A$4:$A$18,0))</f>
        <v>0.012</v>
      </c>
      <c r="T2124" s="21" t="n">
        <f aca="false">ROUND(P2124*S2124,2)</f>
        <v>12</v>
      </c>
      <c r="U2124" s="21" t="n">
        <f aca="false">IF(T2124&lt;=10,1,IF(T2124&lt;=20,2,IF(T2124&lt;=30,3,IF(T2124&lt;=40,4,IF(T2124&lt;=50,5,IF(T2124&lt;=100,6,IF(T2124&lt;=250,7,8)))))))</f>
        <v>2</v>
      </c>
      <c r="V2124" s="21" t="n">
        <f aca="false">IF(AND(OR(Dashboard!$T$3="All",R2124=Dashboard!$T$3),OR(Dashboard!$T$4="All",D2124=Dashboard!$T$4)),1,0)</f>
        <v>1</v>
      </c>
      <c r="W2124" s="21" t="n">
        <f aca="false">IF(V2124=1,T2124+ROW()/10000000,0)</f>
        <v>12.0002124</v>
      </c>
    </row>
    <row r="2125" customFormat="false" ht="15" hidden="false" customHeight="false" outlineLevel="0" collapsed="false">
      <c r="A2125" s="0" t="n">
        <v>311837</v>
      </c>
      <c r="B2125" s="0" t="s">
        <v>5692</v>
      </c>
      <c r="C2125" s="0" t="n">
        <v>1</v>
      </c>
      <c r="D2125" s="0" t="s">
        <v>3667</v>
      </c>
      <c r="E2125" s="0" t="s">
        <v>5693</v>
      </c>
      <c r="F2125" s="0" t="s">
        <v>5680</v>
      </c>
      <c r="G2125" s="0" t="s">
        <v>5681</v>
      </c>
      <c r="H2125" s="0" t="s">
        <v>5694</v>
      </c>
      <c r="I2125" s="0" t="s">
        <v>2123</v>
      </c>
      <c r="J2125" s="0" t="s">
        <v>47</v>
      </c>
      <c r="K2125" s="0" t="s">
        <v>46</v>
      </c>
      <c r="L2125" s="0" t="s">
        <v>47</v>
      </c>
      <c r="M2125" s="0" t="s">
        <v>47</v>
      </c>
      <c r="N2125" s="0" t="n">
        <v>2</v>
      </c>
      <c r="O2125" s="0" t="n">
        <v>20</v>
      </c>
      <c r="P2125" s="0" t="n">
        <v>700</v>
      </c>
      <c r="Q2125" s="0" t="n">
        <v>3.4</v>
      </c>
      <c r="R2125" s="0" t="str">
        <f aca="false">INDEX(Lookup!$B$4:$B$18,MATCH(C2125,Lookup!$A$4:$A$18,0))</f>
        <v>India</v>
      </c>
      <c r="S2125" s="20" t="n">
        <f aca="false">INDEX(Lookup!$D$4:$D$18,MATCH(C2125,Lookup!$A$4:$A$18,0))</f>
        <v>0.012</v>
      </c>
      <c r="T2125" s="21" t="n">
        <f aca="false">ROUND(P2125*S2125,2)</f>
        <v>8.4</v>
      </c>
      <c r="U2125" s="21" t="n">
        <f aca="false">IF(T2125&lt;=10,1,IF(T2125&lt;=20,2,IF(T2125&lt;=30,3,IF(T2125&lt;=40,4,IF(T2125&lt;=50,5,IF(T2125&lt;=100,6,IF(T2125&lt;=250,7,8)))))))</f>
        <v>1</v>
      </c>
      <c r="V2125" s="21" t="n">
        <f aca="false">IF(AND(OR(Dashboard!$T$3="All",R2125=Dashboard!$T$3),OR(Dashboard!$T$4="All",D2125=Dashboard!$T$4)),1,0)</f>
        <v>1</v>
      </c>
      <c r="W2125" s="21" t="n">
        <f aca="false">IF(V2125=1,T2125+ROW()/10000000,0)</f>
        <v>8.4002125</v>
      </c>
    </row>
    <row r="2126" customFormat="false" ht="15" hidden="false" customHeight="false" outlineLevel="0" collapsed="false">
      <c r="A2126" s="0" t="n">
        <v>254</v>
      </c>
      <c r="B2126" s="0" t="s">
        <v>2075</v>
      </c>
      <c r="C2126" s="0" t="n">
        <v>1</v>
      </c>
      <c r="D2126" s="0" t="s">
        <v>3667</v>
      </c>
      <c r="E2126" s="0" t="s">
        <v>5695</v>
      </c>
      <c r="F2126" s="0" t="s">
        <v>5680</v>
      </c>
      <c r="G2126" s="0" t="s">
        <v>5681</v>
      </c>
      <c r="H2126" s="0" t="s">
        <v>3972</v>
      </c>
      <c r="I2126" s="0" t="s">
        <v>2123</v>
      </c>
      <c r="J2126" s="0" t="s">
        <v>47</v>
      </c>
      <c r="K2126" s="0" t="s">
        <v>46</v>
      </c>
      <c r="L2126" s="0" t="s">
        <v>47</v>
      </c>
      <c r="M2126" s="0" t="s">
        <v>47</v>
      </c>
      <c r="N2126" s="0" t="n">
        <v>3</v>
      </c>
      <c r="O2126" s="0" t="n">
        <v>80</v>
      </c>
      <c r="P2126" s="0" t="n">
        <v>1000</v>
      </c>
      <c r="Q2126" s="0" t="n">
        <v>2.8</v>
      </c>
      <c r="R2126" s="0" t="str">
        <f aca="false">INDEX(Lookup!$B$4:$B$18,MATCH(C2126,Lookup!$A$4:$A$18,0))</f>
        <v>India</v>
      </c>
      <c r="S2126" s="20" t="n">
        <f aca="false">INDEX(Lookup!$D$4:$D$18,MATCH(C2126,Lookup!$A$4:$A$18,0))</f>
        <v>0.012</v>
      </c>
      <c r="T2126" s="21" t="n">
        <f aca="false">ROUND(P2126*S2126,2)</f>
        <v>12</v>
      </c>
      <c r="U2126" s="21" t="n">
        <f aca="false">IF(T2126&lt;=10,1,IF(T2126&lt;=20,2,IF(T2126&lt;=30,3,IF(T2126&lt;=40,4,IF(T2126&lt;=50,5,IF(T2126&lt;=100,6,IF(T2126&lt;=250,7,8)))))))</f>
        <v>2</v>
      </c>
      <c r="V2126" s="21" t="n">
        <f aca="false">IF(AND(OR(Dashboard!$T$3="All",R2126=Dashboard!$T$3),OR(Dashboard!$T$4="All",D2126=Dashboard!$T$4)),1,0)</f>
        <v>1</v>
      </c>
      <c r="W2126" s="21" t="n">
        <f aca="false">IF(V2126=1,T2126+ROW()/10000000,0)</f>
        <v>12.0002126</v>
      </c>
    </row>
    <row r="2127" customFormat="false" ht="15" hidden="false" customHeight="false" outlineLevel="0" collapsed="false">
      <c r="A2127" s="0" t="n">
        <v>308113</v>
      </c>
      <c r="B2127" s="0" t="s">
        <v>5696</v>
      </c>
      <c r="C2127" s="0" t="n">
        <v>1</v>
      </c>
      <c r="D2127" s="0" t="s">
        <v>3667</v>
      </c>
      <c r="E2127" s="0" t="s">
        <v>5697</v>
      </c>
      <c r="F2127" s="0" t="s">
        <v>5680</v>
      </c>
      <c r="G2127" s="0" t="s">
        <v>5681</v>
      </c>
      <c r="H2127" s="0" t="s">
        <v>2128</v>
      </c>
      <c r="I2127" s="0" t="s">
        <v>2123</v>
      </c>
      <c r="J2127" s="0" t="s">
        <v>47</v>
      </c>
      <c r="K2127" s="0" t="s">
        <v>46</v>
      </c>
      <c r="L2127" s="0" t="s">
        <v>47</v>
      </c>
      <c r="M2127" s="0" t="s">
        <v>47</v>
      </c>
      <c r="N2127" s="0" t="n">
        <v>2</v>
      </c>
      <c r="O2127" s="0" t="n">
        <v>42</v>
      </c>
      <c r="P2127" s="0" t="n">
        <v>600</v>
      </c>
      <c r="Q2127" s="0" t="n">
        <v>2.8</v>
      </c>
      <c r="R2127" s="0" t="str">
        <f aca="false">INDEX(Lookup!$B$4:$B$18,MATCH(C2127,Lookup!$A$4:$A$18,0))</f>
        <v>India</v>
      </c>
      <c r="S2127" s="20" t="n">
        <f aca="false">INDEX(Lookup!$D$4:$D$18,MATCH(C2127,Lookup!$A$4:$A$18,0))</f>
        <v>0.012</v>
      </c>
      <c r="T2127" s="21" t="n">
        <f aca="false">ROUND(P2127*S2127,2)</f>
        <v>7.2</v>
      </c>
      <c r="U2127" s="21" t="n">
        <f aca="false">IF(T2127&lt;=10,1,IF(T2127&lt;=20,2,IF(T2127&lt;=30,3,IF(T2127&lt;=40,4,IF(T2127&lt;=50,5,IF(T2127&lt;=100,6,IF(T2127&lt;=250,7,8)))))))</f>
        <v>1</v>
      </c>
      <c r="V2127" s="21" t="n">
        <f aca="false">IF(AND(OR(Dashboard!$T$3="All",R2127=Dashboard!$T$3),OR(Dashboard!$T$4="All",D2127=Dashboard!$T$4)),1,0)</f>
        <v>1</v>
      </c>
      <c r="W2127" s="21" t="n">
        <f aca="false">IF(V2127=1,T2127+ROW()/10000000,0)</f>
        <v>7.2002127</v>
      </c>
    </row>
    <row r="2128" customFormat="false" ht="15" hidden="false" customHeight="false" outlineLevel="0" collapsed="false">
      <c r="A2128" s="0" t="n">
        <v>18365890</v>
      </c>
      <c r="B2128" s="0" t="s">
        <v>3736</v>
      </c>
      <c r="C2128" s="0" t="n">
        <v>1</v>
      </c>
      <c r="D2128" s="0" t="s">
        <v>3667</v>
      </c>
      <c r="E2128" s="0" t="s">
        <v>5681</v>
      </c>
      <c r="F2128" s="0" t="s">
        <v>5680</v>
      </c>
      <c r="G2128" s="0" t="s">
        <v>5681</v>
      </c>
      <c r="H2128" s="0" t="s">
        <v>3356</v>
      </c>
      <c r="I2128" s="0" t="s">
        <v>2123</v>
      </c>
      <c r="J2128" s="0" t="s">
        <v>47</v>
      </c>
      <c r="K2128" s="0" t="s">
        <v>46</v>
      </c>
      <c r="L2128" s="0" t="s">
        <v>47</v>
      </c>
      <c r="M2128" s="0" t="s">
        <v>47</v>
      </c>
      <c r="N2128" s="0" t="n">
        <v>2</v>
      </c>
      <c r="O2128" s="0" t="n">
        <v>49</v>
      </c>
      <c r="P2128" s="0" t="n">
        <v>600</v>
      </c>
      <c r="Q2128" s="0" t="n">
        <v>3.7</v>
      </c>
      <c r="R2128" s="0" t="str">
        <f aca="false">INDEX(Lookup!$B$4:$B$18,MATCH(C2128,Lookup!$A$4:$A$18,0))</f>
        <v>India</v>
      </c>
      <c r="S2128" s="20" t="n">
        <f aca="false">INDEX(Lookup!$D$4:$D$18,MATCH(C2128,Lookup!$A$4:$A$18,0))</f>
        <v>0.012</v>
      </c>
      <c r="T2128" s="21" t="n">
        <f aca="false">ROUND(P2128*S2128,2)</f>
        <v>7.2</v>
      </c>
      <c r="U2128" s="21" t="n">
        <f aca="false">IF(T2128&lt;=10,1,IF(T2128&lt;=20,2,IF(T2128&lt;=30,3,IF(T2128&lt;=40,4,IF(T2128&lt;=50,5,IF(T2128&lt;=100,6,IF(T2128&lt;=250,7,8)))))))</f>
        <v>1</v>
      </c>
      <c r="V2128" s="21" t="n">
        <f aca="false">IF(AND(OR(Dashboard!$T$3="All",R2128=Dashboard!$T$3),OR(Dashboard!$T$4="All",D2128=Dashboard!$T$4)),1,0)</f>
        <v>1</v>
      </c>
      <c r="W2128" s="21" t="n">
        <f aca="false">IF(V2128=1,T2128+ROW()/10000000,0)</f>
        <v>7.2002128</v>
      </c>
    </row>
    <row r="2129" customFormat="false" ht="15" hidden="false" customHeight="false" outlineLevel="0" collapsed="false">
      <c r="A2129" s="0" t="n">
        <v>18354631</v>
      </c>
      <c r="B2129" s="0" t="s">
        <v>5698</v>
      </c>
      <c r="C2129" s="0" t="n">
        <v>1</v>
      </c>
      <c r="D2129" s="0" t="s">
        <v>3667</v>
      </c>
      <c r="E2129" s="0" t="s">
        <v>5699</v>
      </c>
      <c r="F2129" s="0" t="s">
        <v>5680</v>
      </c>
      <c r="G2129" s="0" t="s">
        <v>5681</v>
      </c>
      <c r="H2129" s="0" t="s">
        <v>402</v>
      </c>
      <c r="I2129" s="0" t="s">
        <v>2123</v>
      </c>
      <c r="J2129" s="0" t="s">
        <v>47</v>
      </c>
      <c r="K2129" s="0" t="s">
        <v>46</v>
      </c>
      <c r="L2129" s="0" t="s">
        <v>47</v>
      </c>
      <c r="M2129" s="0" t="s">
        <v>47</v>
      </c>
      <c r="N2129" s="0" t="n">
        <v>1</v>
      </c>
      <c r="O2129" s="0" t="n">
        <v>65</v>
      </c>
      <c r="P2129" s="0" t="n">
        <v>300</v>
      </c>
      <c r="Q2129" s="0" t="n">
        <v>3.7</v>
      </c>
      <c r="R2129" s="0" t="str">
        <f aca="false">INDEX(Lookup!$B$4:$B$18,MATCH(C2129,Lookup!$A$4:$A$18,0))</f>
        <v>India</v>
      </c>
      <c r="S2129" s="20" t="n">
        <f aca="false">INDEX(Lookup!$D$4:$D$18,MATCH(C2129,Lookup!$A$4:$A$18,0))</f>
        <v>0.012</v>
      </c>
      <c r="T2129" s="21" t="n">
        <f aca="false">ROUND(P2129*S2129,2)</f>
        <v>3.6</v>
      </c>
      <c r="U2129" s="21" t="n">
        <f aca="false">IF(T2129&lt;=10,1,IF(T2129&lt;=20,2,IF(T2129&lt;=30,3,IF(T2129&lt;=40,4,IF(T2129&lt;=50,5,IF(T2129&lt;=100,6,IF(T2129&lt;=250,7,8)))))))</f>
        <v>1</v>
      </c>
      <c r="V2129" s="21" t="n">
        <f aca="false">IF(AND(OR(Dashboard!$T$3="All",R2129=Dashboard!$T$3),OR(Dashboard!$T$4="All",D2129=Dashboard!$T$4)),1,0)</f>
        <v>1</v>
      </c>
      <c r="W2129" s="21" t="n">
        <f aca="false">IF(V2129=1,T2129+ROW()/10000000,0)</f>
        <v>3.6002129</v>
      </c>
    </row>
    <row r="2130" customFormat="false" ht="15" hidden="false" customHeight="false" outlineLevel="0" collapsed="false">
      <c r="A2130" s="0" t="n">
        <v>18336214</v>
      </c>
      <c r="B2130" s="0" t="s">
        <v>5700</v>
      </c>
      <c r="C2130" s="0" t="n">
        <v>1</v>
      </c>
      <c r="D2130" s="0" t="s">
        <v>3667</v>
      </c>
      <c r="E2130" s="0" t="s">
        <v>5701</v>
      </c>
      <c r="F2130" s="0" t="s">
        <v>5680</v>
      </c>
      <c r="G2130" s="0" t="s">
        <v>5681</v>
      </c>
      <c r="H2130" s="0" t="s">
        <v>2359</v>
      </c>
      <c r="I2130" s="0" t="s">
        <v>2123</v>
      </c>
      <c r="J2130" s="0" t="s">
        <v>47</v>
      </c>
      <c r="K2130" s="0" t="s">
        <v>46</v>
      </c>
      <c r="L2130" s="0" t="s">
        <v>47</v>
      </c>
      <c r="M2130" s="0" t="s">
        <v>47</v>
      </c>
      <c r="N2130" s="0" t="n">
        <v>2</v>
      </c>
      <c r="O2130" s="0" t="n">
        <v>52</v>
      </c>
      <c r="P2130" s="0" t="n">
        <v>550</v>
      </c>
      <c r="Q2130" s="0" t="n">
        <v>3.7</v>
      </c>
      <c r="R2130" s="0" t="str">
        <f aca="false">INDEX(Lookup!$B$4:$B$18,MATCH(C2130,Lookup!$A$4:$A$18,0))</f>
        <v>India</v>
      </c>
      <c r="S2130" s="20" t="n">
        <f aca="false">INDEX(Lookup!$D$4:$D$18,MATCH(C2130,Lookup!$A$4:$A$18,0))</f>
        <v>0.012</v>
      </c>
      <c r="T2130" s="21" t="n">
        <f aca="false">ROUND(P2130*S2130,2)</f>
        <v>6.6</v>
      </c>
      <c r="U2130" s="21" t="n">
        <f aca="false">IF(T2130&lt;=10,1,IF(T2130&lt;=20,2,IF(T2130&lt;=30,3,IF(T2130&lt;=40,4,IF(T2130&lt;=50,5,IF(T2130&lt;=100,6,IF(T2130&lt;=250,7,8)))))))</f>
        <v>1</v>
      </c>
      <c r="V2130" s="21" t="n">
        <f aca="false">IF(AND(OR(Dashboard!$T$3="All",R2130=Dashboard!$T$3),OR(Dashboard!$T$4="All",D2130=Dashboard!$T$4)),1,0)</f>
        <v>1</v>
      </c>
      <c r="W2130" s="21" t="n">
        <f aca="false">IF(V2130=1,T2130+ROW()/10000000,0)</f>
        <v>6.600213</v>
      </c>
    </row>
    <row r="2131" customFormat="false" ht="15" hidden="false" customHeight="false" outlineLevel="0" collapsed="false">
      <c r="A2131" s="0" t="n">
        <v>18265365</v>
      </c>
      <c r="B2131" s="0" t="s">
        <v>5702</v>
      </c>
      <c r="C2131" s="0" t="n">
        <v>1</v>
      </c>
      <c r="D2131" s="0" t="s">
        <v>3667</v>
      </c>
      <c r="E2131" s="0" t="s">
        <v>5703</v>
      </c>
      <c r="F2131" s="0" t="s">
        <v>5680</v>
      </c>
      <c r="G2131" s="0" t="s">
        <v>5681</v>
      </c>
      <c r="H2131" s="0" t="s">
        <v>2282</v>
      </c>
      <c r="I2131" s="0" t="s">
        <v>2123</v>
      </c>
      <c r="J2131" s="0" t="s">
        <v>47</v>
      </c>
      <c r="K2131" s="0" t="s">
        <v>46</v>
      </c>
      <c r="L2131" s="0" t="s">
        <v>47</v>
      </c>
      <c r="M2131" s="0" t="s">
        <v>47</v>
      </c>
      <c r="N2131" s="0" t="n">
        <v>1</v>
      </c>
      <c r="O2131" s="0" t="n">
        <v>58</v>
      </c>
      <c r="P2131" s="0" t="n">
        <v>250</v>
      </c>
      <c r="Q2131" s="0" t="n">
        <v>3.7</v>
      </c>
      <c r="R2131" s="0" t="str">
        <f aca="false">INDEX(Lookup!$B$4:$B$18,MATCH(C2131,Lookup!$A$4:$A$18,0))</f>
        <v>India</v>
      </c>
      <c r="S2131" s="20" t="n">
        <f aca="false">INDEX(Lookup!$D$4:$D$18,MATCH(C2131,Lookup!$A$4:$A$18,0))</f>
        <v>0.012</v>
      </c>
      <c r="T2131" s="21" t="n">
        <f aca="false">ROUND(P2131*S2131,2)</f>
        <v>3</v>
      </c>
      <c r="U2131" s="21" t="n">
        <f aca="false">IF(T2131&lt;=10,1,IF(T2131&lt;=20,2,IF(T2131&lt;=30,3,IF(T2131&lt;=40,4,IF(T2131&lt;=50,5,IF(T2131&lt;=100,6,IF(T2131&lt;=250,7,8)))))))</f>
        <v>1</v>
      </c>
      <c r="V2131" s="21" t="n">
        <f aca="false">IF(AND(OR(Dashboard!$T$3="All",R2131=Dashboard!$T$3),OR(Dashboard!$T$4="All",D2131=Dashboard!$T$4)),1,0)</f>
        <v>1</v>
      </c>
      <c r="W2131" s="21" t="n">
        <f aca="false">IF(V2131=1,T2131+ROW()/10000000,0)</f>
        <v>3.0002131</v>
      </c>
    </row>
    <row r="2132" customFormat="false" ht="15" hidden="false" customHeight="false" outlineLevel="0" collapsed="false">
      <c r="A2132" s="0" t="n">
        <v>18363405</v>
      </c>
      <c r="B2132" s="0" t="s">
        <v>5704</v>
      </c>
      <c r="C2132" s="0" t="n">
        <v>1</v>
      </c>
      <c r="D2132" s="0" t="s">
        <v>3667</v>
      </c>
      <c r="E2132" s="0" t="s">
        <v>5705</v>
      </c>
      <c r="F2132" s="0" t="s">
        <v>5680</v>
      </c>
      <c r="G2132" s="0" t="s">
        <v>5681</v>
      </c>
      <c r="H2132" s="0" t="s">
        <v>5706</v>
      </c>
      <c r="I2132" s="0" t="s">
        <v>2123</v>
      </c>
      <c r="J2132" s="0" t="s">
        <v>47</v>
      </c>
      <c r="K2132" s="0" t="s">
        <v>46</v>
      </c>
      <c r="L2132" s="0" t="s">
        <v>47</v>
      </c>
      <c r="M2132" s="0" t="s">
        <v>47</v>
      </c>
      <c r="N2132" s="0" t="n">
        <v>1</v>
      </c>
      <c r="O2132" s="0" t="n">
        <v>25</v>
      </c>
      <c r="P2132" s="0" t="n">
        <v>200</v>
      </c>
      <c r="Q2132" s="0" t="n">
        <v>3.7</v>
      </c>
      <c r="R2132" s="0" t="str">
        <f aca="false">INDEX(Lookup!$B$4:$B$18,MATCH(C2132,Lookup!$A$4:$A$18,0))</f>
        <v>India</v>
      </c>
      <c r="S2132" s="20" t="n">
        <f aca="false">INDEX(Lookup!$D$4:$D$18,MATCH(C2132,Lookup!$A$4:$A$18,0))</f>
        <v>0.012</v>
      </c>
      <c r="T2132" s="21" t="n">
        <f aca="false">ROUND(P2132*S2132,2)</f>
        <v>2.4</v>
      </c>
      <c r="U2132" s="21" t="n">
        <f aca="false">IF(T2132&lt;=10,1,IF(T2132&lt;=20,2,IF(T2132&lt;=30,3,IF(T2132&lt;=40,4,IF(T2132&lt;=50,5,IF(T2132&lt;=100,6,IF(T2132&lt;=250,7,8)))))))</f>
        <v>1</v>
      </c>
      <c r="V2132" s="21" t="n">
        <f aca="false">IF(AND(OR(Dashboard!$T$3="All",R2132=Dashboard!$T$3),OR(Dashboard!$T$4="All",D2132=Dashboard!$T$4)),1,0)</f>
        <v>1</v>
      </c>
      <c r="W2132" s="21" t="n">
        <f aca="false">IF(V2132=1,T2132+ROW()/10000000,0)</f>
        <v>2.4002132</v>
      </c>
    </row>
    <row r="2133" customFormat="false" ht="15" hidden="false" customHeight="false" outlineLevel="0" collapsed="false">
      <c r="A2133" s="0" t="n">
        <v>18322661</v>
      </c>
      <c r="B2133" s="0" t="s">
        <v>5707</v>
      </c>
      <c r="C2133" s="0" t="n">
        <v>1</v>
      </c>
      <c r="D2133" s="0" t="s">
        <v>3667</v>
      </c>
      <c r="E2133" s="0" t="s">
        <v>5708</v>
      </c>
      <c r="F2133" s="0" t="s">
        <v>5680</v>
      </c>
      <c r="G2133" s="0" t="s">
        <v>5681</v>
      </c>
      <c r="H2133" s="0" t="s">
        <v>156</v>
      </c>
      <c r="I2133" s="0" t="s">
        <v>2123</v>
      </c>
      <c r="J2133" s="0" t="s">
        <v>47</v>
      </c>
      <c r="K2133" s="0" t="s">
        <v>47</v>
      </c>
      <c r="L2133" s="0" t="s">
        <v>47</v>
      </c>
      <c r="M2133" s="0" t="s">
        <v>47</v>
      </c>
      <c r="N2133" s="0" t="n">
        <v>1</v>
      </c>
      <c r="O2133" s="0" t="n">
        <v>50</v>
      </c>
      <c r="P2133" s="0" t="n">
        <v>300</v>
      </c>
      <c r="Q2133" s="0" t="n">
        <v>3.7</v>
      </c>
      <c r="R2133" s="0" t="str">
        <f aca="false">INDEX(Lookup!$B$4:$B$18,MATCH(C2133,Lookup!$A$4:$A$18,0))</f>
        <v>India</v>
      </c>
      <c r="S2133" s="20" t="n">
        <f aca="false">INDEX(Lookup!$D$4:$D$18,MATCH(C2133,Lookup!$A$4:$A$18,0))</f>
        <v>0.012</v>
      </c>
      <c r="T2133" s="21" t="n">
        <f aca="false">ROUND(P2133*S2133,2)</f>
        <v>3.6</v>
      </c>
      <c r="U2133" s="21" t="n">
        <f aca="false">IF(T2133&lt;=10,1,IF(T2133&lt;=20,2,IF(T2133&lt;=30,3,IF(T2133&lt;=40,4,IF(T2133&lt;=50,5,IF(T2133&lt;=100,6,IF(T2133&lt;=250,7,8)))))))</f>
        <v>1</v>
      </c>
      <c r="V2133" s="21" t="n">
        <f aca="false">IF(AND(OR(Dashboard!$T$3="All",R2133=Dashboard!$T$3),OR(Dashboard!$T$4="All",D2133=Dashboard!$T$4)),1,0)</f>
        <v>1</v>
      </c>
      <c r="W2133" s="21" t="n">
        <f aca="false">IF(V2133=1,T2133+ROW()/10000000,0)</f>
        <v>3.6002133</v>
      </c>
    </row>
    <row r="2134" customFormat="false" ht="15" hidden="false" customHeight="false" outlineLevel="0" collapsed="false">
      <c r="A2134" s="0" t="n">
        <v>18261725</v>
      </c>
      <c r="B2134" s="0" t="s">
        <v>5709</v>
      </c>
      <c r="C2134" s="0" t="n">
        <v>1</v>
      </c>
      <c r="D2134" s="0" t="s">
        <v>3667</v>
      </c>
      <c r="E2134" s="0" t="s">
        <v>5681</v>
      </c>
      <c r="F2134" s="0" t="s">
        <v>5680</v>
      </c>
      <c r="G2134" s="0" t="s">
        <v>5681</v>
      </c>
      <c r="H2134" s="0" t="s">
        <v>2441</v>
      </c>
      <c r="I2134" s="0" t="s">
        <v>2123</v>
      </c>
      <c r="J2134" s="0" t="s">
        <v>47</v>
      </c>
      <c r="K2134" s="0" t="s">
        <v>46</v>
      </c>
      <c r="L2134" s="0" t="s">
        <v>47</v>
      </c>
      <c r="M2134" s="0" t="s">
        <v>47</v>
      </c>
      <c r="N2134" s="0" t="n">
        <v>2</v>
      </c>
      <c r="O2134" s="0" t="n">
        <v>125</v>
      </c>
      <c r="P2134" s="0" t="n">
        <v>600</v>
      </c>
      <c r="Q2134" s="0" t="n">
        <v>3.7</v>
      </c>
      <c r="R2134" s="0" t="str">
        <f aca="false">INDEX(Lookup!$B$4:$B$18,MATCH(C2134,Lookup!$A$4:$A$18,0))</f>
        <v>India</v>
      </c>
      <c r="S2134" s="20" t="n">
        <f aca="false">INDEX(Lookup!$D$4:$D$18,MATCH(C2134,Lookup!$A$4:$A$18,0))</f>
        <v>0.012</v>
      </c>
      <c r="T2134" s="21" t="n">
        <f aca="false">ROUND(P2134*S2134,2)</f>
        <v>7.2</v>
      </c>
      <c r="U2134" s="21" t="n">
        <f aca="false">IF(T2134&lt;=10,1,IF(T2134&lt;=20,2,IF(T2134&lt;=30,3,IF(T2134&lt;=40,4,IF(T2134&lt;=50,5,IF(T2134&lt;=100,6,IF(T2134&lt;=250,7,8)))))))</f>
        <v>1</v>
      </c>
      <c r="V2134" s="21" t="n">
        <f aca="false">IF(AND(OR(Dashboard!$T$3="All",R2134=Dashboard!$T$3),OR(Dashboard!$T$4="All",D2134=Dashboard!$T$4)),1,0)</f>
        <v>1</v>
      </c>
      <c r="W2134" s="21" t="n">
        <f aca="false">IF(V2134=1,T2134+ROW()/10000000,0)</f>
        <v>7.2002134</v>
      </c>
    </row>
    <row r="2135" customFormat="false" ht="15" hidden="false" customHeight="false" outlineLevel="0" collapsed="false">
      <c r="A2135" s="0" t="n">
        <v>18157408</v>
      </c>
      <c r="B2135" s="0" t="s">
        <v>5710</v>
      </c>
      <c r="C2135" s="0" t="n">
        <v>1</v>
      </c>
      <c r="D2135" s="0" t="s">
        <v>3667</v>
      </c>
      <c r="E2135" s="0" t="s">
        <v>5711</v>
      </c>
      <c r="F2135" s="0" t="s">
        <v>5680</v>
      </c>
      <c r="G2135" s="0" t="s">
        <v>5681</v>
      </c>
      <c r="H2135" s="0" t="s">
        <v>2128</v>
      </c>
      <c r="I2135" s="0" t="s">
        <v>2123</v>
      </c>
      <c r="J2135" s="0" t="s">
        <v>47</v>
      </c>
      <c r="K2135" s="0" t="s">
        <v>47</v>
      </c>
      <c r="L2135" s="0" t="s">
        <v>47</v>
      </c>
      <c r="M2135" s="0" t="s">
        <v>47</v>
      </c>
      <c r="N2135" s="0" t="n">
        <v>1</v>
      </c>
      <c r="O2135" s="0" t="n">
        <v>26</v>
      </c>
      <c r="P2135" s="0" t="n">
        <v>150</v>
      </c>
      <c r="Q2135" s="0" t="n">
        <v>3.5</v>
      </c>
      <c r="R2135" s="0" t="str">
        <f aca="false">INDEX(Lookup!$B$4:$B$18,MATCH(C2135,Lookup!$A$4:$A$18,0))</f>
        <v>India</v>
      </c>
      <c r="S2135" s="20" t="n">
        <f aca="false">INDEX(Lookup!$D$4:$D$18,MATCH(C2135,Lookup!$A$4:$A$18,0))</f>
        <v>0.012</v>
      </c>
      <c r="T2135" s="21" t="n">
        <f aca="false">ROUND(P2135*S2135,2)</f>
        <v>1.8</v>
      </c>
      <c r="U2135" s="21" t="n">
        <f aca="false">IF(T2135&lt;=10,1,IF(T2135&lt;=20,2,IF(T2135&lt;=30,3,IF(T2135&lt;=40,4,IF(T2135&lt;=50,5,IF(T2135&lt;=100,6,IF(T2135&lt;=250,7,8)))))))</f>
        <v>1</v>
      </c>
      <c r="V2135" s="21" t="n">
        <f aca="false">IF(AND(OR(Dashboard!$T$3="All",R2135=Dashboard!$T$3),OR(Dashboard!$T$4="All",D2135=Dashboard!$T$4)),1,0)</f>
        <v>1</v>
      </c>
      <c r="W2135" s="21" t="n">
        <f aca="false">IF(V2135=1,T2135+ROW()/10000000,0)</f>
        <v>1.8002135</v>
      </c>
    </row>
    <row r="2136" customFormat="false" ht="15" hidden="false" customHeight="false" outlineLevel="0" collapsed="false">
      <c r="A2136" s="0" t="n">
        <v>18429378</v>
      </c>
      <c r="B2136" s="0" t="s">
        <v>5101</v>
      </c>
      <c r="C2136" s="0" t="n">
        <v>1</v>
      </c>
      <c r="D2136" s="0" t="s">
        <v>3667</v>
      </c>
      <c r="E2136" s="0" t="s">
        <v>5681</v>
      </c>
      <c r="F2136" s="0" t="s">
        <v>5680</v>
      </c>
      <c r="G2136" s="0" t="s">
        <v>5681</v>
      </c>
      <c r="H2136" s="0" t="s">
        <v>3392</v>
      </c>
      <c r="I2136" s="0" t="s">
        <v>2123</v>
      </c>
      <c r="J2136" s="0" t="s">
        <v>47</v>
      </c>
      <c r="K2136" s="0" t="s">
        <v>46</v>
      </c>
      <c r="L2136" s="0" t="s">
        <v>47</v>
      </c>
      <c r="M2136" s="0" t="s">
        <v>47</v>
      </c>
      <c r="N2136" s="0" t="n">
        <v>2</v>
      </c>
      <c r="O2136" s="0" t="n">
        <v>23</v>
      </c>
      <c r="P2136" s="0" t="n">
        <v>500</v>
      </c>
      <c r="Q2136" s="0" t="n">
        <v>3.7</v>
      </c>
      <c r="R2136" s="0" t="str">
        <f aca="false">INDEX(Lookup!$B$4:$B$18,MATCH(C2136,Lookup!$A$4:$A$18,0))</f>
        <v>India</v>
      </c>
      <c r="S2136" s="20" t="n">
        <f aca="false">INDEX(Lookup!$D$4:$D$18,MATCH(C2136,Lookup!$A$4:$A$18,0))</f>
        <v>0.012</v>
      </c>
      <c r="T2136" s="21" t="n">
        <f aca="false">ROUND(P2136*S2136,2)</f>
        <v>6</v>
      </c>
      <c r="U2136" s="21" t="n">
        <f aca="false">IF(T2136&lt;=10,1,IF(T2136&lt;=20,2,IF(T2136&lt;=30,3,IF(T2136&lt;=40,4,IF(T2136&lt;=50,5,IF(T2136&lt;=100,6,IF(T2136&lt;=250,7,8)))))))</f>
        <v>1</v>
      </c>
      <c r="V2136" s="21" t="n">
        <f aca="false">IF(AND(OR(Dashboard!$T$3="All",R2136=Dashboard!$T$3),OR(Dashboard!$T$4="All",D2136=Dashboard!$T$4)),1,0)</f>
        <v>1</v>
      </c>
      <c r="W2136" s="21" t="n">
        <f aca="false">IF(V2136=1,T2136+ROW()/10000000,0)</f>
        <v>6.0002136</v>
      </c>
    </row>
    <row r="2137" customFormat="false" ht="15" hidden="false" customHeight="false" outlineLevel="0" collapsed="false">
      <c r="A2137" s="0" t="n">
        <v>18439519</v>
      </c>
      <c r="B2137" s="0" t="s">
        <v>5712</v>
      </c>
      <c r="C2137" s="0" t="n">
        <v>1</v>
      </c>
      <c r="D2137" s="0" t="s">
        <v>3667</v>
      </c>
      <c r="E2137" s="0" t="s">
        <v>5681</v>
      </c>
      <c r="F2137" s="0" t="s">
        <v>5680</v>
      </c>
      <c r="G2137" s="0" t="s">
        <v>5681</v>
      </c>
      <c r="H2137" s="0" t="s">
        <v>5713</v>
      </c>
      <c r="I2137" s="0" t="s">
        <v>2123</v>
      </c>
      <c r="J2137" s="0" t="s">
        <v>47</v>
      </c>
      <c r="K2137" s="0" t="s">
        <v>47</v>
      </c>
      <c r="L2137" s="0" t="s">
        <v>47</v>
      </c>
      <c r="M2137" s="0" t="s">
        <v>47</v>
      </c>
      <c r="N2137" s="0" t="n">
        <v>2</v>
      </c>
      <c r="O2137" s="0" t="n">
        <v>23</v>
      </c>
      <c r="P2137" s="0" t="n">
        <v>600</v>
      </c>
      <c r="Q2137" s="0" t="n">
        <v>3.8</v>
      </c>
      <c r="R2137" s="0" t="str">
        <f aca="false">INDEX(Lookup!$B$4:$B$18,MATCH(C2137,Lookup!$A$4:$A$18,0))</f>
        <v>India</v>
      </c>
      <c r="S2137" s="20" t="n">
        <f aca="false">INDEX(Lookup!$D$4:$D$18,MATCH(C2137,Lookup!$A$4:$A$18,0))</f>
        <v>0.012</v>
      </c>
      <c r="T2137" s="21" t="n">
        <f aca="false">ROUND(P2137*S2137,2)</f>
        <v>7.2</v>
      </c>
      <c r="U2137" s="21" t="n">
        <f aca="false">IF(T2137&lt;=10,1,IF(T2137&lt;=20,2,IF(T2137&lt;=30,3,IF(T2137&lt;=40,4,IF(T2137&lt;=50,5,IF(T2137&lt;=100,6,IF(T2137&lt;=250,7,8)))))))</f>
        <v>1</v>
      </c>
      <c r="V2137" s="21" t="n">
        <f aca="false">IF(AND(OR(Dashboard!$T$3="All",R2137=Dashboard!$T$3),OR(Dashboard!$T$4="All",D2137=Dashboard!$T$4)),1,0)</f>
        <v>1</v>
      </c>
      <c r="W2137" s="21" t="n">
        <f aca="false">IF(V2137=1,T2137+ROW()/10000000,0)</f>
        <v>7.2002137</v>
      </c>
    </row>
    <row r="2138" customFormat="false" ht="15" hidden="false" customHeight="false" outlineLevel="0" collapsed="false">
      <c r="A2138" s="0" t="n">
        <v>18433295</v>
      </c>
      <c r="B2138" s="0" t="s">
        <v>5714</v>
      </c>
      <c r="C2138" s="0" t="n">
        <v>1</v>
      </c>
      <c r="D2138" s="0" t="s">
        <v>3667</v>
      </c>
      <c r="E2138" s="0" t="s">
        <v>5715</v>
      </c>
      <c r="F2138" s="0" t="s">
        <v>5680</v>
      </c>
      <c r="G2138" s="0" t="s">
        <v>5681</v>
      </c>
      <c r="H2138" s="0" t="s">
        <v>2359</v>
      </c>
      <c r="I2138" s="0" t="s">
        <v>2123</v>
      </c>
      <c r="J2138" s="0" t="s">
        <v>47</v>
      </c>
      <c r="K2138" s="0" t="s">
        <v>47</v>
      </c>
      <c r="L2138" s="0" t="s">
        <v>47</v>
      </c>
      <c r="M2138" s="0" t="s">
        <v>47</v>
      </c>
      <c r="N2138" s="0" t="n">
        <v>2</v>
      </c>
      <c r="O2138" s="0" t="n">
        <v>1</v>
      </c>
      <c r="P2138" s="0" t="n">
        <v>500</v>
      </c>
      <c r="Q2138" s="0" t="n">
        <v>1</v>
      </c>
      <c r="R2138" s="0" t="str">
        <f aca="false">INDEX(Lookup!$B$4:$B$18,MATCH(C2138,Lookup!$A$4:$A$18,0))</f>
        <v>India</v>
      </c>
      <c r="S2138" s="20" t="n">
        <f aca="false">INDEX(Lookup!$D$4:$D$18,MATCH(C2138,Lookup!$A$4:$A$18,0))</f>
        <v>0.012</v>
      </c>
      <c r="T2138" s="21" t="n">
        <f aca="false">ROUND(P2138*S2138,2)</f>
        <v>6</v>
      </c>
      <c r="U2138" s="21" t="n">
        <f aca="false">IF(T2138&lt;=10,1,IF(T2138&lt;=20,2,IF(T2138&lt;=30,3,IF(T2138&lt;=40,4,IF(T2138&lt;=50,5,IF(T2138&lt;=100,6,IF(T2138&lt;=250,7,8)))))))</f>
        <v>1</v>
      </c>
      <c r="V2138" s="21" t="n">
        <f aca="false">IF(AND(OR(Dashboard!$T$3="All",R2138=Dashboard!$T$3),OR(Dashboard!$T$4="All",D2138=Dashboard!$T$4)),1,0)</f>
        <v>1</v>
      </c>
      <c r="W2138" s="21" t="n">
        <f aca="false">IF(V2138=1,T2138+ROW()/10000000,0)</f>
        <v>6.0002138</v>
      </c>
    </row>
    <row r="2139" customFormat="false" ht="15" hidden="false" customHeight="false" outlineLevel="0" collapsed="false">
      <c r="A2139" s="0" t="n">
        <v>18391171</v>
      </c>
      <c r="B2139" s="0" t="s">
        <v>5716</v>
      </c>
      <c r="C2139" s="0" t="n">
        <v>1</v>
      </c>
      <c r="D2139" s="0" t="s">
        <v>3667</v>
      </c>
      <c r="E2139" s="0" t="s">
        <v>5717</v>
      </c>
      <c r="F2139" s="0" t="s">
        <v>5680</v>
      </c>
      <c r="G2139" s="0" t="s">
        <v>5681</v>
      </c>
      <c r="H2139" s="0" t="s">
        <v>2288</v>
      </c>
      <c r="I2139" s="0" t="s">
        <v>2123</v>
      </c>
      <c r="J2139" s="0" t="s">
        <v>47</v>
      </c>
      <c r="K2139" s="0" t="s">
        <v>47</v>
      </c>
      <c r="L2139" s="0" t="s">
        <v>47</v>
      </c>
      <c r="M2139" s="0" t="s">
        <v>47</v>
      </c>
      <c r="N2139" s="0" t="n">
        <v>2</v>
      </c>
      <c r="O2139" s="0" t="n">
        <v>0</v>
      </c>
      <c r="P2139" s="0" t="n">
        <v>600</v>
      </c>
      <c r="Q2139" s="0" t="n">
        <v>1</v>
      </c>
      <c r="R2139" s="0" t="str">
        <f aca="false">INDEX(Lookup!$B$4:$B$18,MATCH(C2139,Lookup!$A$4:$A$18,0))</f>
        <v>India</v>
      </c>
      <c r="S2139" s="20" t="n">
        <f aca="false">INDEX(Lookup!$D$4:$D$18,MATCH(C2139,Lookup!$A$4:$A$18,0))</f>
        <v>0.012</v>
      </c>
      <c r="T2139" s="21" t="n">
        <f aca="false">ROUND(P2139*S2139,2)</f>
        <v>7.2</v>
      </c>
      <c r="U2139" s="21" t="n">
        <f aca="false">IF(T2139&lt;=10,1,IF(T2139&lt;=20,2,IF(T2139&lt;=30,3,IF(T2139&lt;=40,4,IF(T2139&lt;=50,5,IF(T2139&lt;=100,6,IF(T2139&lt;=250,7,8)))))))</f>
        <v>1</v>
      </c>
      <c r="V2139" s="21" t="n">
        <f aca="false">IF(AND(OR(Dashboard!$T$3="All",R2139=Dashboard!$T$3),OR(Dashboard!$T$4="All",D2139=Dashboard!$T$4)),1,0)</f>
        <v>1</v>
      </c>
      <c r="W2139" s="21" t="n">
        <f aca="false">IF(V2139=1,T2139+ROW()/10000000,0)</f>
        <v>7.2002139</v>
      </c>
    </row>
    <row r="2140" customFormat="false" ht="15" hidden="false" customHeight="false" outlineLevel="0" collapsed="false">
      <c r="A2140" s="0" t="n">
        <v>18400489</v>
      </c>
      <c r="B2140" s="0" t="s">
        <v>5718</v>
      </c>
      <c r="C2140" s="0" t="n">
        <v>1</v>
      </c>
      <c r="D2140" s="0" t="s">
        <v>3667</v>
      </c>
      <c r="E2140" s="0" t="s">
        <v>5719</v>
      </c>
      <c r="F2140" s="0" t="s">
        <v>5680</v>
      </c>
      <c r="G2140" s="0" t="s">
        <v>5681</v>
      </c>
      <c r="H2140" s="0" t="s">
        <v>2133</v>
      </c>
      <c r="I2140" s="0" t="s">
        <v>2123</v>
      </c>
      <c r="J2140" s="0" t="s">
        <v>47</v>
      </c>
      <c r="K2140" s="0" t="s">
        <v>47</v>
      </c>
      <c r="L2140" s="0" t="s">
        <v>47</v>
      </c>
      <c r="M2140" s="0" t="s">
        <v>47</v>
      </c>
      <c r="N2140" s="0" t="n">
        <v>2</v>
      </c>
      <c r="O2140" s="0" t="n">
        <v>1</v>
      </c>
      <c r="P2140" s="0" t="n">
        <v>800</v>
      </c>
      <c r="Q2140" s="0" t="n">
        <v>1</v>
      </c>
      <c r="R2140" s="0" t="str">
        <f aca="false">INDEX(Lookup!$B$4:$B$18,MATCH(C2140,Lookup!$A$4:$A$18,0))</f>
        <v>India</v>
      </c>
      <c r="S2140" s="20" t="n">
        <f aca="false">INDEX(Lookup!$D$4:$D$18,MATCH(C2140,Lookup!$A$4:$A$18,0))</f>
        <v>0.012</v>
      </c>
      <c r="T2140" s="21" t="n">
        <f aca="false">ROUND(P2140*S2140,2)</f>
        <v>9.6</v>
      </c>
      <c r="U2140" s="21" t="n">
        <f aca="false">IF(T2140&lt;=10,1,IF(T2140&lt;=20,2,IF(T2140&lt;=30,3,IF(T2140&lt;=40,4,IF(T2140&lt;=50,5,IF(T2140&lt;=100,6,IF(T2140&lt;=250,7,8)))))))</f>
        <v>1</v>
      </c>
      <c r="V2140" s="21" t="n">
        <f aca="false">IF(AND(OR(Dashboard!$T$3="All",R2140=Dashboard!$T$3),OR(Dashboard!$T$4="All",D2140=Dashboard!$T$4)),1,0)</f>
        <v>1</v>
      </c>
      <c r="W2140" s="21" t="n">
        <f aca="false">IF(V2140=1,T2140+ROW()/10000000,0)</f>
        <v>9.600214</v>
      </c>
    </row>
    <row r="2141" customFormat="false" ht="15" hidden="false" customHeight="false" outlineLevel="0" collapsed="false">
      <c r="A2141" s="0" t="n">
        <v>18411599</v>
      </c>
      <c r="B2141" s="0" t="s">
        <v>5720</v>
      </c>
      <c r="C2141" s="0" t="n">
        <v>1</v>
      </c>
      <c r="D2141" s="0" t="s">
        <v>3667</v>
      </c>
      <c r="E2141" s="0" t="s">
        <v>5721</v>
      </c>
      <c r="F2141" s="0" t="s">
        <v>5680</v>
      </c>
      <c r="G2141" s="0" t="s">
        <v>5681</v>
      </c>
      <c r="H2141" s="0" t="s">
        <v>2972</v>
      </c>
      <c r="I2141" s="0" t="s">
        <v>2123</v>
      </c>
      <c r="J2141" s="0" t="s">
        <v>47</v>
      </c>
      <c r="K2141" s="0" t="s">
        <v>47</v>
      </c>
      <c r="L2141" s="0" t="s">
        <v>47</v>
      </c>
      <c r="M2141" s="0" t="s">
        <v>47</v>
      </c>
      <c r="N2141" s="0" t="n">
        <v>1</v>
      </c>
      <c r="O2141" s="0" t="n">
        <v>3</v>
      </c>
      <c r="P2141" s="0" t="n">
        <v>250</v>
      </c>
      <c r="Q2141" s="0" t="n">
        <v>1</v>
      </c>
      <c r="R2141" s="0" t="str">
        <f aca="false">INDEX(Lookup!$B$4:$B$18,MATCH(C2141,Lookup!$A$4:$A$18,0))</f>
        <v>India</v>
      </c>
      <c r="S2141" s="20" t="n">
        <f aca="false">INDEX(Lookup!$D$4:$D$18,MATCH(C2141,Lookup!$A$4:$A$18,0))</f>
        <v>0.012</v>
      </c>
      <c r="T2141" s="21" t="n">
        <f aca="false">ROUND(P2141*S2141,2)</f>
        <v>3</v>
      </c>
      <c r="U2141" s="21" t="n">
        <f aca="false">IF(T2141&lt;=10,1,IF(T2141&lt;=20,2,IF(T2141&lt;=30,3,IF(T2141&lt;=40,4,IF(T2141&lt;=50,5,IF(T2141&lt;=100,6,IF(T2141&lt;=250,7,8)))))))</f>
        <v>1</v>
      </c>
      <c r="V2141" s="21" t="n">
        <f aca="false">IF(AND(OR(Dashboard!$T$3="All",R2141=Dashboard!$T$3),OR(Dashboard!$T$4="All",D2141=Dashboard!$T$4)),1,0)</f>
        <v>1</v>
      </c>
      <c r="W2141" s="21" t="n">
        <f aca="false">IF(V2141=1,T2141+ROW()/10000000,0)</f>
        <v>3.0002141</v>
      </c>
    </row>
    <row r="2142" customFormat="false" ht="15" hidden="false" customHeight="false" outlineLevel="0" collapsed="false">
      <c r="A2142" s="0" t="n">
        <v>18265082</v>
      </c>
      <c r="B2142" s="0" t="s">
        <v>5722</v>
      </c>
      <c r="C2142" s="0" t="n">
        <v>1</v>
      </c>
      <c r="D2142" s="0" t="s">
        <v>3667</v>
      </c>
      <c r="E2142" s="0" t="s">
        <v>5723</v>
      </c>
      <c r="F2142" s="0" t="s">
        <v>5680</v>
      </c>
      <c r="G2142" s="0" t="s">
        <v>5681</v>
      </c>
      <c r="H2142" s="0" t="s">
        <v>1830</v>
      </c>
      <c r="I2142" s="0" t="s">
        <v>2123</v>
      </c>
      <c r="J2142" s="0" t="s">
        <v>47</v>
      </c>
      <c r="K2142" s="0" t="s">
        <v>47</v>
      </c>
      <c r="L2142" s="0" t="s">
        <v>47</v>
      </c>
      <c r="M2142" s="0" t="s">
        <v>47</v>
      </c>
      <c r="N2142" s="0" t="n">
        <v>1</v>
      </c>
      <c r="O2142" s="0" t="n">
        <v>2</v>
      </c>
      <c r="P2142" s="0" t="n">
        <v>250</v>
      </c>
      <c r="Q2142" s="0" t="n">
        <v>1</v>
      </c>
      <c r="R2142" s="0" t="str">
        <f aca="false">INDEX(Lookup!$B$4:$B$18,MATCH(C2142,Lookup!$A$4:$A$18,0))</f>
        <v>India</v>
      </c>
      <c r="S2142" s="20" t="n">
        <f aca="false">INDEX(Lookup!$D$4:$D$18,MATCH(C2142,Lookup!$A$4:$A$18,0))</f>
        <v>0.012</v>
      </c>
      <c r="T2142" s="21" t="n">
        <f aca="false">ROUND(P2142*S2142,2)</f>
        <v>3</v>
      </c>
      <c r="U2142" s="21" t="n">
        <f aca="false">IF(T2142&lt;=10,1,IF(T2142&lt;=20,2,IF(T2142&lt;=30,3,IF(T2142&lt;=40,4,IF(T2142&lt;=50,5,IF(T2142&lt;=100,6,IF(T2142&lt;=250,7,8)))))))</f>
        <v>1</v>
      </c>
      <c r="V2142" s="21" t="n">
        <f aca="false">IF(AND(OR(Dashboard!$T$3="All",R2142=Dashboard!$T$3),OR(Dashboard!$T$4="All",D2142=Dashboard!$T$4)),1,0)</f>
        <v>1</v>
      </c>
      <c r="W2142" s="21" t="n">
        <f aca="false">IF(V2142=1,T2142+ROW()/10000000,0)</f>
        <v>3.0002142</v>
      </c>
    </row>
    <row r="2143" customFormat="false" ht="15" hidden="false" customHeight="false" outlineLevel="0" collapsed="false">
      <c r="A2143" s="0" t="n">
        <v>313275</v>
      </c>
      <c r="B2143" s="0" t="s">
        <v>5724</v>
      </c>
      <c r="C2143" s="0" t="n">
        <v>1</v>
      </c>
      <c r="D2143" s="0" t="s">
        <v>3667</v>
      </c>
      <c r="E2143" s="0" t="s">
        <v>5725</v>
      </c>
      <c r="F2143" s="0" t="s">
        <v>5680</v>
      </c>
      <c r="G2143" s="0" t="s">
        <v>5681</v>
      </c>
      <c r="H2143" s="0" t="s">
        <v>69</v>
      </c>
      <c r="I2143" s="0" t="s">
        <v>2123</v>
      </c>
      <c r="J2143" s="0" t="s">
        <v>47</v>
      </c>
      <c r="K2143" s="0" t="s">
        <v>47</v>
      </c>
      <c r="L2143" s="0" t="s">
        <v>47</v>
      </c>
      <c r="M2143" s="0" t="s">
        <v>47</v>
      </c>
      <c r="N2143" s="0" t="n">
        <v>2</v>
      </c>
      <c r="O2143" s="0" t="n">
        <v>38</v>
      </c>
      <c r="P2143" s="0" t="n">
        <v>550</v>
      </c>
      <c r="Q2143" s="0" t="n">
        <v>2.4</v>
      </c>
      <c r="R2143" s="0" t="str">
        <f aca="false">INDEX(Lookup!$B$4:$B$18,MATCH(C2143,Lookup!$A$4:$A$18,0))</f>
        <v>India</v>
      </c>
      <c r="S2143" s="20" t="n">
        <f aca="false">INDEX(Lookup!$D$4:$D$18,MATCH(C2143,Lookup!$A$4:$A$18,0))</f>
        <v>0.012</v>
      </c>
      <c r="T2143" s="21" t="n">
        <f aca="false">ROUND(P2143*S2143,2)</f>
        <v>6.6</v>
      </c>
      <c r="U2143" s="21" t="n">
        <f aca="false">IF(T2143&lt;=10,1,IF(T2143&lt;=20,2,IF(T2143&lt;=30,3,IF(T2143&lt;=40,4,IF(T2143&lt;=50,5,IF(T2143&lt;=100,6,IF(T2143&lt;=250,7,8)))))))</f>
        <v>1</v>
      </c>
      <c r="V2143" s="21" t="n">
        <f aca="false">IF(AND(OR(Dashboard!$T$3="All",R2143=Dashboard!$T$3),OR(Dashboard!$T$4="All",D2143=Dashboard!$T$4)),1,0)</f>
        <v>1</v>
      </c>
      <c r="W2143" s="21" t="n">
        <f aca="false">IF(V2143=1,T2143+ROW()/10000000,0)</f>
        <v>6.6002143</v>
      </c>
    </row>
    <row r="2144" customFormat="false" ht="15" hidden="false" customHeight="false" outlineLevel="0" collapsed="false">
      <c r="A2144" s="0" t="n">
        <v>18343001</v>
      </c>
      <c r="B2144" s="0" t="s">
        <v>5726</v>
      </c>
      <c r="C2144" s="0" t="n">
        <v>1</v>
      </c>
      <c r="D2144" s="0" t="s">
        <v>3667</v>
      </c>
      <c r="E2144" s="0" t="s">
        <v>5727</v>
      </c>
      <c r="F2144" s="0" t="s">
        <v>5680</v>
      </c>
      <c r="G2144" s="0" t="s">
        <v>5681</v>
      </c>
      <c r="H2144" s="0" t="s">
        <v>153</v>
      </c>
      <c r="I2144" s="0" t="s">
        <v>2123</v>
      </c>
      <c r="J2144" s="0" t="s">
        <v>47</v>
      </c>
      <c r="K2144" s="0" t="s">
        <v>47</v>
      </c>
      <c r="L2144" s="0" t="s">
        <v>47</v>
      </c>
      <c r="M2144" s="0" t="s">
        <v>47</v>
      </c>
      <c r="N2144" s="0" t="n">
        <v>3</v>
      </c>
      <c r="O2144" s="0" t="n">
        <v>62</v>
      </c>
      <c r="P2144" s="0" t="n">
        <v>1100</v>
      </c>
      <c r="Q2144" s="0" t="n">
        <v>4.3</v>
      </c>
      <c r="R2144" s="0" t="str">
        <f aca="false">INDEX(Lookup!$B$4:$B$18,MATCH(C2144,Lookup!$A$4:$A$18,0))</f>
        <v>India</v>
      </c>
      <c r="S2144" s="20" t="n">
        <f aca="false">INDEX(Lookup!$D$4:$D$18,MATCH(C2144,Lookup!$A$4:$A$18,0))</f>
        <v>0.012</v>
      </c>
      <c r="T2144" s="21" t="n">
        <f aca="false">ROUND(P2144*S2144,2)</f>
        <v>13.2</v>
      </c>
      <c r="U2144" s="21" t="n">
        <f aca="false">IF(T2144&lt;=10,1,IF(T2144&lt;=20,2,IF(T2144&lt;=30,3,IF(T2144&lt;=40,4,IF(T2144&lt;=50,5,IF(T2144&lt;=100,6,IF(T2144&lt;=250,7,8)))))))</f>
        <v>2</v>
      </c>
      <c r="V2144" s="21" t="n">
        <f aca="false">IF(AND(OR(Dashboard!$T$3="All",R2144=Dashboard!$T$3),OR(Dashboard!$T$4="All",D2144=Dashboard!$T$4)),1,0)</f>
        <v>1</v>
      </c>
      <c r="W2144" s="21" t="n">
        <f aca="false">IF(V2144=1,T2144+ROW()/10000000,0)</f>
        <v>13.2002144</v>
      </c>
    </row>
    <row r="2145" customFormat="false" ht="15" hidden="false" customHeight="false" outlineLevel="0" collapsed="false">
      <c r="A2145" s="0" t="n">
        <v>18377905</v>
      </c>
      <c r="B2145" s="0" t="s">
        <v>5728</v>
      </c>
      <c r="C2145" s="0" t="n">
        <v>1</v>
      </c>
      <c r="D2145" s="0" t="s">
        <v>3667</v>
      </c>
      <c r="E2145" s="0" t="s">
        <v>5729</v>
      </c>
      <c r="F2145" s="0" t="s">
        <v>5680</v>
      </c>
      <c r="G2145" s="0" t="s">
        <v>5681</v>
      </c>
      <c r="H2145" s="0" t="s">
        <v>2122</v>
      </c>
      <c r="I2145" s="0" t="s">
        <v>2123</v>
      </c>
      <c r="J2145" s="0" t="s">
        <v>46</v>
      </c>
      <c r="K2145" s="0" t="s">
        <v>46</v>
      </c>
      <c r="L2145" s="0" t="s">
        <v>47</v>
      </c>
      <c r="M2145" s="0" t="s">
        <v>47</v>
      </c>
      <c r="N2145" s="0" t="n">
        <v>3</v>
      </c>
      <c r="O2145" s="0" t="n">
        <v>32</v>
      </c>
      <c r="P2145" s="0" t="n">
        <v>1500</v>
      </c>
      <c r="Q2145" s="0" t="n">
        <v>4</v>
      </c>
      <c r="R2145" s="0" t="str">
        <f aca="false">INDEX(Lookup!$B$4:$B$18,MATCH(C2145,Lookup!$A$4:$A$18,0))</f>
        <v>India</v>
      </c>
      <c r="S2145" s="20" t="n">
        <f aca="false">INDEX(Lookup!$D$4:$D$18,MATCH(C2145,Lookup!$A$4:$A$18,0))</f>
        <v>0.012</v>
      </c>
      <c r="T2145" s="21" t="n">
        <f aca="false">ROUND(P2145*S2145,2)</f>
        <v>18</v>
      </c>
      <c r="U2145" s="21" t="n">
        <f aca="false">IF(T2145&lt;=10,1,IF(T2145&lt;=20,2,IF(T2145&lt;=30,3,IF(T2145&lt;=40,4,IF(T2145&lt;=50,5,IF(T2145&lt;=100,6,IF(T2145&lt;=250,7,8)))))))</f>
        <v>2</v>
      </c>
      <c r="V2145" s="21" t="n">
        <f aca="false">IF(AND(OR(Dashboard!$T$3="All",R2145=Dashboard!$T$3),OR(Dashboard!$T$4="All",D2145=Dashboard!$T$4)),1,0)</f>
        <v>1</v>
      </c>
      <c r="W2145" s="21" t="n">
        <f aca="false">IF(V2145=1,T2145+ROW()/10000000,0)</f>
        <v>18.0002145</v>
      </c>
    </row>
    <row r="2146" customFormat="false" ht="15" hidden="false" customHeight="false" outlineLevel="0" collapsed="false">
      <c r="A2146" s="0" t="n">
        <v>18406140</v>
      </c>
      <c r="B2146" s="0" t="s">
        <v>5730</v>
      </c>
      <c r="C2146" s="0" t="n">
        <v>1</v>
      </c>
      <c r="D2146" s="0" t="s">
        <v>3667</v>
      </c>
      <c r="E2146" s="0" t="s">
        <v>5731</v>
      </c>
      <c r="F2146" s="0" t="s">
        <v>5680</v>
      </c>
      <c r="G2146" s="0" t="s">
        <v>5681</v>
      </c>
      <c r="H2146" s="0" t="s">
        <v>5732</v>
      </c>
      <c r="I2146" s="0" t="s">
        <v>2123</v>
      </c>
      <c r="J2146" s="0" t="s">
        <v>47</v>
      </c>
      <c r="K2146" s="0" t="s">
        <v>46</v>
      </c>
      <c r="L2146" s="0" t="s">
        <v>47</v>
      </c>
      <c r="M2146" s="0" t="s">
        <v>47</v>
      </c>
      <c r="N2146" s="0" t="n">
        <v>2</v>
      </c>
      <c r="O2146" s="0" t="n">
        <v>101</v>
      </c>
      <c r="P2146" s="0" t="n">
        <v>600</v>
      </c>
      <c r="Q2146" s="0" t="n">
        <v>4</v>
      </c>
      <c r="R2146" s="0" t="str">
        <f aca="false">INDEX(Lookup!$B$4:$B$18,MATCH(C2146,Lookup!$A$4:$A$18,0))</f>
        <v>India</v>
      </c>
      <c r="S2146" s="20" t="n">
        <f aca="false">INDEX(Lookup!$D$4:$D$18,MATCH(C2146,Lookup!$A$4:$A$18,0))</f>
        <v>0.012</v>
      </c>
      <c r="T2146" s="21" t="n">
        <f aca="false">ROUND(P2146*S2146,2)</f>
        <v>7.2</v>
      </c>
      <c r="U2146" s="21" t="n">
        <f aca="false">IF(T2146&lt;=10,1,IF(T2146&lt;=20,2,IF(T2146&lt;=30,3,IF(T2146&lt;=40,4,IF(T2146&lt;=50,5,IF(T2146&lt;=100,6,IF(T2146&lt;=250,7,8)))))))</f>
        <v>1</v>
      </c>
      <c r="V2146" s="21" t="n">
        <f aca="false">IF(AND(OR(Dashboard!$T$3="All",R2146=Dashboard!$T$3),OR(Dashboard!$T$4="All",D2146=Dashboard!$T$4)),1,0)</f>
        <v>1</v>
      </c>
      <c r="W2146" s="21" t="n">
        <f aca="false">IF(V2146=1,T2146+ROW()/10000000,0)</f>
        <v>7.2002146</v>
      </c>
    </row>
    <row r="2147" customFormat="false" ht="15" hidden="false" customHeight="false" outlineLevel="0" collapsed="false">
      <c r="A2147" s="0" t="n">
        <v>18472606</v>
      </c>
      <c r="B2147" s="0" t="s">
        <v>5733</v>
      </c>
      <c r="C2147" s="0" t="n">
        <v>1</v>
      </c>
      <c r="D2147" s="0" t="s">
        <v>3667</v>
      </c>
      <c r="E2147" s="0" t="s">
        <v>5681</v>
      </c>
      <c r="F2147" s="0" t="s">
        <v>5680</v>
      </c>
      <c r="G2147" s="0" t="s">
        <v>5681</v>
      </c>
      <c r="H2147" s="0" t="s">
        <v>5734</v>
      </c>
      <c r="I2147" s="0" t="s">
        <v>2123</v>
      </c>
      <c r="J2147" s="0" t="s">
        <v>47</v>
      </c>
      <c r="K2147" s="0" t="s">
        <v>46</v>
      </c>
      <c r="L2147" s="0" t="s">
        <v>47</v>
      </c>
      <c r="M2147" s="0" t="s">
        <v>47</v>
      </c>
      <c r="N2147" s="0" t="n">
        <v>2</v>
      </c>
      <c r="O2147" s="0" t="n">
        <v>34</v>
      </c>
      <c r="P2147" s="0" t="n">
        <v>750</v>
      </c>
      <c r="Q2147" s="0" t="n">
        <v>4</v>
      </c>
      <c r="R2147" s="0" t="str">
        <f aca="false">INDEX(Lookup!$B$4:$B$18,MATCH(C2147,Lookup!$A$4:$A$18,0))</f>
        <v>India</v>
      </c>
      <c r="S2147" s="20" t="n">
        <f aca="false">INDEX(Lookup!$D$4:$D$18,MATCH(C2147,Lookup!$A$4:$A$18,0))</f>
        <v>0.012</v>
      </c>
      <c r="T2147" s="21" t="n">
        <f aca="false">ROUND(P2147*S2147,2)</f>
        <v>9</v>
      </c>
      <c r="U2147" s="21" t="n">
        <f aca="false">IF(T2147&lt;=10,1,IF(T2147&lt;=20,2,IF(T2147&lt;=30,3,IF(T2147&lt;=40,4,IF(T2147&lt;=50,5,IF(T2147&lt;=100,6,IF(T2147&lt;=250,7,8)))))))</f>
        <v>1</v>
      </c>
      <c r="V2147" s="21" t="n">
        <f aca="false">IF(AND(OR(Dashboard!$T$3="All",R2147=Dashboard!$T$3),OR(Dashboard!$T$4="All",D2147=Dashboard!$T$4)),1,0)</f>
        <v>1</v>
      </c>
      <c r="W2147" s="21" t="n">
        <f aca="false">IF(V2147=1,T2147+ROW()/10000000,0)</f>
        <v>9.0002147</v>
      </c>
    </row>
    <row r="2148" customFormat="false" ht="15" hidden="false" customHeight="false" outlineLevel="0" collapsed="false">
      <c r="A2148" s="0" t="n">
        <v>18451577</v>
      </c>
      <c r="B2148" s="0" t="s">
        <v>5735</v>
      </c>
      <c r="C2148" s="0" t="n">
        <v>1</v>
      </c>
      <c r="D2148" s="0" t="s">
        <v>3667</v>
      </c>
      <c r="E2148" s="0" t="s">
        <v>5736</v>
      </c>
      <c r="F2148" s="0" t="s">
        <v>5680</v>
      </c>
      <c r="G2148" s="0" t="s">
        <v>5681</v>
      </c>
      <c r="H2148" s="0" t="s">
        <v>2274</v>
      </c>
      <c r="I2148" s="0" t="s">
        <v>2123</v>
      </c>
      <c r="J2148" s="0" t="s">
        <v>47</v>
      </c>
      <c r="K2148" s="0" t="s">
        <v>46</v>
      </c>
      <c r="L2148" s="0" t="s">
        <v>47</v>
      </c>
      <c r="M2148" s="0" t="s">
        <v>47</v>
      </c>
      <c r="N2148" s="0" t="n">
        <v>1</v>
      </c>
      <c r="O2148" s="0" t="n">
        <v>53</v>
      </c>
      <c r="P2148" s="0" t="n">
        <v>400</v>
      </c>
      <c r="Q2148" s="0" t="n">
        <v>4</v>
      </c>
      <c r="R2148" s="0" t="str">
        <f aca="false">INDEX(Lookup!$B$4:$B$18,MATCH(C2148,Lookup!$A$4:$A$18,0))</f>
        <v>India</v>
      </c>
      <c r="S2148" s="20" t="n">
        <f aca="false">INDEX(Lookup!$D$4:$D$18,MATCH(C2148,Lookup!$A$4:$A$18,0))</f>
        <v>0.012</v>
      </c>
      <c r="T2148" s="21" t="n">
        <f aca="false">ROUND(P2148*S2148,2)</f>
        <v>4.8</v>
      </c>
      <c r="U2148" s="21" t="n">
        <f aca="false">IF(T2148&lt;=10,1,IF(T2148&lt;=20,2,IF(T2148&lt;=30,3,IF(T2148&lt;=40,4,IF(T2148&lt;=50,5,IF(T2148&lt;=100,6,IF(T2148&lt;=250,7,8)))))))</f>
        <v>1</v>
      </c>
      <c r="V2148" s="21" t="n">
        <f aca="false">IF(AND(OR(Dashboard!$T$3="All",R2148=Dashboard!$T$3),OR(Dashboard!$T$4="All",D2148=Dashboard!$T$4)),1,0)</f>
        <v>1</v>
      </c>
      <c r="W2148" s="21" t="n">
        <f aca="false">IF(V2148=1,T2148+ROW()/10000000,0)</f>
        <v>4.8002148</v>
      </c>
    </row>
    <row r="2149" customFormat="false" ht="15" hidden="false" customHeight="false" outlineLevel="0" collapsed="false">
      <c r="A2149" s="0" t="n">
        <v>312540</v>
      </c>
      <c r="B2149" s="0" t="s">
        <v>4503</v>
      </c>
      <c r="C2149" s="0" t="n">
        <v>1</v>
      </c>
      <c r="D2149" s="0" t="s">
        <v>3667</v>
      </c>
      <c r="E2149" s="0" t="s">
        <v>5737</v>
      </c>
      <c r="F2149" s="0" t="s">
        <v>5736</v>
      </c>
      <c r="G2149" s="0" t="s">
        <v>5738</v>
      </c>
      <c r="H2149" s="0" t="s">
        <v>2050</v>
      </c>
      <c r="I2149" s="0" t="s">
        <v>2123</v>
      </c>
      <c r="J2149" s="0" t="s">
        <v>47</v>
      </c>
      <c r="K2149" s="0" t="s">
        <v>47</v>
      </c>
      <c r="L2149" s="0" t="s">
        <v>47</v>
      </c>
      <c r="M2149" s="0" t="s">
        <v>47</v>
      </c>
      <c r="N2149" s="0" t="n">
        <v>1</v>
      </c>
      <c r="O2149" s="0" t="n">
        <v>10</v>
      </c>
      <c r="P2149" s="0" t="n">
        <v>250</v>
      </c>
      <c r="Q2149" s="0" t="n">
        <v>3.1</v>
      </c>
      <c r="R2149" s="0" t="str">
        <f aca="false">INDEX(Lookup!$B$4:$B$18,MATCH(C2149,Lookup!$A$4:$A$18,0))</f>
        <v>India</v>
      </c>
      <c r="S2149" s="20" t="n">
        <f aca="false">INDEX(Lookup!$D$4:$D$18,MATCH(C2149,Lookup!$A$4:$A$18,0))</f>
        <v>0.012</v>
      </c>
      <c r="T2149" s="21" t="n">
        <f aca="false">ROUND(P2149*S2149,2)</f>
        <v>3</v>
      </c>
      <c r="U2149" s="21" t="n">
        <f aca="false">IF(T2149&lt;=10,1,IF(T2149&lt;=20,2,IF(T2149&lt;=30,3,IF(T2149&lt;=40,4,IF(T2149&lt;=50,5,IF(T2149&lt;=100,6,IF(T2149&lt;=250,7,8)))))))</f>
        <v>1</v>
      </c>
      <c r="V2149" s="21" t="n">
        <f aca="false">IF(AND(OR(Dashboard!$T$3="All",R2149=Dashboard!$T$3),OR(Dashboard!$T$4="All",D2149=Dashboard!$T$4)),1,0)</f>
        <v>1</v>
      </c>
      <c r="W2149" s="21" t="n">
        <f aca="false">IF(V2149=1,T2149+ROW()/10000000,0)</f>
        <v>3.0002149</v>
      </c>
    </row>
    <row r="2150" customFormat="false" ht="15" hidden="false" customHeight="false" outlineLevel="0" collapsed="false">
      <c r="A2150" s="0" t="n">
        <v>18386419</v>
      </c>
      <c r="B2150" s="0" t="s">
        <v>5739</v>
      </c>
      <c r="C2150" s="0" t="n">
        <v>1</v>
      </c>
      <c r="D2150" s="0" t="s">
        <v>3667</v>
      </c>
      <c r="E2150" s="0" t="s">
        <v>5736</v>
      </c>
      <c r="F2150" s="0" t="s">
        <v>5736</v>
      </c>
      <c r="G2150" s="0" t="s">
        <v>5738</v>
      </c>
      <c r="H2150" s="0" t="s">
        <v>156</v>
      </c>
      <c r="I2150" s="0" t="s">
        <v>2123</v>
      </c>
      <c r="J2150" s="0" t="s">
        <v>47</v>
      </c>
      <c r="K2150" s="0" t="s">
        <v>47</v>
      </c>
      <c r="L2150" s="0" t="s">
        <v>47</v>
      </c>
      <c r="M2150" s="0" t="s">
        <v>47</v>
      </c>
      <c r="N2150" s="0" t="n">
        <v>2</v>
      </c>
      <c r="O2150" s="0" t="n">
        <v>5</v>
      </c>
      <c r="P2150" s="0" t="n">
        <v>500</v>
      </c>
      <c r="Q2150" s="0" t="n">
        <v>3.1</v>
      </c>
      <c r="R2150" s="0" t="str">
        <f aca="false">INDEX(Lookup!$B$4:$B$18,MATCH(C2150,Lookup!$A$4:$A$18,0))</f>
        <v>India</v>
      </c>
      <c r="S2150" s="20" t="n">
        <f aca="false">INDEX(Lookup!$D$4:$D$18,MATCH(C2150,Lookup!$A$4:$A$18,0))</f>
        <v>0.012</v>
      </c>
      <c r="T2150" s="21" t="n">
        <f aca="false">ROUND(P2150*S2150,2)</f>
        <v>6</v>
      </c>
      <c r="U2150" s="21" t="n">
        <f aca="false">IF(T2150&lt;=10,1,IF(T2150&lt;=20,2,IF(T2150&lt;=30,3,IF(T2150&lt;=40,4,IF(T2150&lt;=50,5,IF(T2150&lt;=100,6,IF(T2150&lt;=250,7,8)))))))</f>
        <v>1</v>
      </c>
      <c r="V2150" s="21" t="n">
        <f aca="false">IF(AND(OR(Dashboard!$T$3="All",R2150=Dashboard!$T$3),OR(Dashboard!$T$4="All",D2150=Dashboard!$T$4)),1,0)</f>
        <v>1</v>
      </c>
      <c r="W2150" s="21" t="n">
        <f aca="false">IF(V2150=1,T2150+ROW()/10000000,0)</f>
        <v>6.000215</v>
      </c>
    </row>
    <row r="2151" customFormat="false" ht="15" hidden="false" customHeight="false" outlineLevel="0" collapsed="false">
      <c r="A2151" s="0" t="n">
        <v>18412886</v>
      </c>
      <c r="B2151" s="0" t="s">
        <v>5099</v>
      </c>
      <c r="C2151" s="0" t="n">
        <v>1</v>
      </c>
      <c r="D2151" s="0" t="s">
        <v>3667</v>
      </c>
      <c r="E2151" s="0" t="s">
        <v>5740</v>
      </c>
      <c r="F2151" s="0" t="s">
        <v>5736</v>
      </c>
      <c r="G2151" s="0" t="s">
        <v>5738</v>
      </c>
      <c r="H2151" s="0" t="s">
        <v>2185</v>
      </c>
      <c r="I2151" s="0" t="s">
        <v>2123</v>
      </c>
      <c r="J2151" s="0" t="s">
        <v>47</v>
      </c>
      <c r="K2151" s="0" t="s">
        <v>46</v>
      </c>
      <c r="L2151" s="0" t="s">
        <v>47</v>
      </c>
      <c r="M2151" s="0" t="s">
        <v>47</v>
      </c>
      <c r="N2151" s="0" t="n">
        <v>2</v>
      </c>
      <c r="O2151" s="0" t="n">
        <v>12</v>
      </c>
      <c r="P2151" s="0" t="n">
        <v>600</v>
      </c>
      <c r="Q2151" s="0" t="n">
        <v>3.2</v>
      </c>
      <c r="R2151" s="0" t="str">
        <f aca="false">INDEX(Lookup!$B$4:$B$18,MATCH(C2151,Lookup!$A$4:$A$18,0))</f>
        <v>India</v>
      </c>
      <c r="S2151" s="20" t="n">
        <f aca="false">INDEX(Lookup!$D$4:$D$18,MATCH(C2151,Lookup!$A$4:$A$18,0))</f>
        <v>0.012</v>
      </c>
      <c r="T2151" s="21" t="n">
        <f aca="false">ROUND(P2151*S2151,2)</f>
        <v>7.2</v>
      </c>
      <c r="U2151" s="21" t="n">
        <f aca="false">IF(T2151&lt;=10,1,IF(T2151&lt;=20,2,IF(T2151&lt;=30,3,IF(T2151&lt;=40,4,IF(T2151&lt;=50,5,IF(T2151&lt;=100,6,IF(T2151&lt;=250,7,8)))))))</f>
        <v>1</v>
      </c>
      <c r="V2151" s="21" t="n">
        <f aca="false">IF(AND(OR(Dashboard!$T$3="All",R2151=Dashboard!$T$3),OR(Dashboard!$T$4="All",D2151=Dashboard!$T$4)),1,0)</f>
        <v>1</v>
      </c>
      <c r="W2151" s="21" t="n">
        <f aca="false">IF(V2151=1,T2151+ROW()/10000000,0)</f>
        <v>7.2002151</v>
      </c>
    </row>
    <row r="2152" customFormat="false" ht="15" hidden="false" customHeight="false" outlineLevel="0" collapsed="false">
      <c r="A2152" s="0" t="n">
        <v>18421029</v>
      </c>
      <c r="B2152" s="0" t="s">
        <v>5741</v>
      </c>
      <c r="C2152" s="0" t="n">
        <v>1</v>
      </c>
      <c r="D2152" s="0" t="s">
        <v>3667</v>
      </c>
      <c r="E2152" s="0" t="s">
        <v>5742</v>
      </c>
      <c r="F2152" s="0" t="s">
        <v>5736</v>
      </c>
      <c r="G2152" s="0" t="s">
        <v>5738</v>
      </c>
      <c r="H2152" s="0" t="s">
        <v>2288</v>
      </c>
      <c r="I2152" s="0" t="s">
        <v>2123</v>
      </c>
      <c r="J2152" s="0" t="s">
        <v>47</v>
      </c>
      <c r="K2152" s="0" t="s">
        <v>47</v>
      </c>
      <c r="L2152" s="0" t="s">
        <v>47</v>
      </c>
      <c r="M2152" s="0" t="s">
        <v>47</v>
      </c>
      <c r="N2152" s="0" t="n">
        <v>1</v>
      </c>
      <c r="O2152" s="0" t="n">
        <v>4</v>
      </c>
      <c r="P2152" s="0" t="n">
        <v>400</v>
      </c>
      <c r="Q2152" s="0" t="n">
        <v>3</v>
      </c>
      <c r="R2152" s="0" t="str">
        <f aca="false">INDEX(Lookup!$B$4:$B$18,MATCH(C2152,Lookup!$A$4:$A$18,0))</f>
        <v>India</v>
      </c>
      <c r="S2152" s="20" t="n">
        <f aca="false">INDEX(Lookup!$D$4:$D$18,MATCH(C2152,Lookup!$A$4:$A$18,0))</f>
        <v>0.012</v>
      </c>
      <c r="T2152" s="21" t="n">
        <f aca="false">ROUND(P2152*S2152,2)</f>
        <v>4.8</v>
      </c>
      <c r="U2152" s="21" t="n">
        <f aca="false">IF(T2152&lt;=10,1,IF(T2152&lt;=20,2,IF(T2152&lt;=30,3,IF(T2152&lt;=40,4,IF(T2152&lt;=50,5,IF(T2152&lt;=100,6,IF(T2152&lt;=250,7,8)))))))</f>
        <v>1</v>
      </c>
      <c r="V2152" s="21" t="n">
        <f aca="false">IF(AND(OR(Dashboard!$T$3="All",R2152=Dashboard!$T$3),OR(Dashboard!$T$4="All",D2152=Dashboard!$T$4)),1,0)</f>
        <v>1</v>
      </c>
      <c r="W2152" s="21" t="n">
        <f aca="false">IF(V2152=1,T2152+ROW()/10000000,0)</f>
        <v>4.8002152</v>
      </c>
    </row>
    <row r="2153" customFormat="false" ht="15" hidden="false" customHeight="false" outlineLevel="0" collapsed="false">
      <c r="A2153" s="0" t="n">
        <v>18332044</v>
      </c>
      <c r="B2153" s="0" t="s">
        <v>5743</v>
      </c>
      <c r="C2153" s="0" t="n">
        <v>1</v>
      </c>
      <c r="D2153" s="0" t="s">
        <v>3667</v>
      </c>
      <c r="E2153" s="0" t="s">
        <v>5744</v>
      </c>
      <c r="F2153" s="0" t="s">
        <v>5736</v>
      </c>
      <c r="G2153" s="0" t="s">
        <v>5738</v>
      </c>
      <c r="H2153" s="0" t="s">
        <v>3356</v>
      </c>
      <c r="I2153" s="0" t="s">
        <v>2123</v>
      </c>
      <c r="J2153" s="0" t="s">
        <v>47</v>
      </c>
      <c r="K2153" s="0" t="s">
        <v>46</v>
      </c>
      <c r="L2153" s="0" t="s">
        <v>47</v>
      </c>
      <c r="M2153" s="0" t="s">
        <v>47</v>
      </c>
      <c r="N2153" s="0" t="n">
        <v>2</v>
      </c>
      <c r="O2153" s="0" t="n">
        <v>7</v>
      </c>
      <c r="P2153" s="0" t="n">
        <v>500</v>
      </c>
      <c r="Q2153" s="0" t="n">
        <v>2.7</v>
      </c>
      <c r="R2153" s="0" t="str">
        <f aca="false">INDEX(Lookup!$B$4:$B$18,MATCH(C2153,Lookup!$A$4:$A$18,0))</f>
        <v>India</v>
      </c>
      <c r="S2153" s="20" t="n">
        <f aca="false">INDEX(Lookup!$D$4:$D$18,MATCH(C2153,Lookup!$A$4:$A$18,0))</f>
        <v>0.012</v>
      </c>
      <c r="T2153" s="21" t="n">
        <f aca="false">ROUND(P2153*S2153,2)</f>
        <v>6</v>
      </c>
      <c r="U2153" s="21" t="n">
        <f aca="false">IF(T2153&lt;=10,1,IF(T2153&lt;=20,2,IF(T2153&lt;=30,3,IF(T2153&lt;=40,4,IF(T2153&lt;=50,5,IF(T2153&lt;=100,6,IF(T2153&lt;=250,7,8)))))))</f>
        <v>1</v>
      </c>
      <c r="V2153" s="21" t="n">
        <f aca="false">IF(AND(OR(Dashboard!$T$3="All",R2153=Dashboard!$T$3),OR(Dashboard!$T$4="All",D2153=Dashboard!$T$4)),1,0)</f>
        <v>1</v>
      </c>
      <c r="W2153" s="21" t="n">
        <f aca="false">IF(V2153=1,T2153+ROW()/10000000,0)</f>
        <v>6.0002153</v>
      </c>
    </row>
    <row r="2154" customFormat="false" ht="15" hidden="false" customHeight="false" outlineLevel="0" collapsed="false">
      <c r="A2154" s="0" t="n">
        <v>18306553</v>
      </c>
      <c r="B2154" s="0" t="s">
        <v>5745</v>
      </c>
      <c r="C2154" s="0" t="n">
        <v>1</v>
      </c>
      <c r="D2154" s="0" t="s">
        <v>3667</v>
      </c>
      <c r="E2154" s="0" t="s">
        <v>5746</v>
      </c>
      <c r="F2154" s="0" t="s">
        <v>5736</v>
      </c>
      <c r="G2154" s="0" t="s">
        <v>5738</v>
      </c>
      <c r="H2154" s="0" t="s">
        <v>2128</v>
      </c>
      <c r="I2154" s="0" t="s">
        <v>2123</v>
      </c>
      <c r="J2154" s="0" t="s">
        <v>47</v>
      </c>
      <c r="K2154" s="0" t="s">
        <v>46</v>
      </c>
      <c r="L2154" s="0" t="s">
        <v>47</v>
      </c>
      <c r="M2154" s="0" t="s">
        <v>47</v>
      </c>
      <c r="N2154" s="0" t="n">
        <v>2</v>
      </c>
      <c r="O2154" s="0" t="n">
        <v>35</v>
      </c>
      <c r="P2154" s="0" t="n">
        <v>700</v>
      </c>
      <c r="Q2154" s="0" t="n">
        <v>3.1</v>
      </c>
      <c r="R2154" s="0" t="str">
        <f aca="false">INDEX(Lookup!$B$4:$B$18,MATCH(C2154,Lookup!$A$4:$A$18,0))</f>
        <v>India</v>
      </c>
      <c r="S2154" s="20" t="n">
        <f aca="false">INDEX(Lookup!$D$4:$D$18,MATCH(C2154,Lookup!$A$4:$A$18,0))</f>
        <v>0.012</v>
      </c>
      <c r="T2154" s="21" t="n">
        <f aca="false">ROUND(P2154*S2154,2)</f>
        <v>8.4</v>
      </c>
      <c r="U2154" s="21" t="n">
        <f aca="false">IF(T2154&lt;=10,1,IF(T2154&lt;=20,2,IF(T2154&lt;=30,3,IF(T2154&lt;=40,4,IF(T2154&lt;=50,5,IF(T2154&lt;=100,6,IF(T2154&lt;=250,7,8)))))))</f>
        <v>1</v>
      </c>
      <c r="V2154" s="21" t="n">
        <f aca="false">IF(AND(OR(Dashboard!$T$3="All",R2154=Dashboard!$T$3),OR(Dashboard!$T$4="All",D2154=Dashboard!$T$4)),1,0)</f>
        <v>1</v>
      </c>
      <c r="W2154" s="21" t="n">
        <f aca="false">IF(V2154=1,T2154+ROW()/10000000,0)</f>
        <v>8.4002154</v>
      </c>
    </row>
    <row r="2155" customFormat="false" ht="15" hidden="false" customHeight="false" outlineLevel="0" collapsed="false">
      <c r="A2155" s="0" t="n">
        <v>309451</v>
      </c>
      <c r="B2155" s="0" t="s">
        <v>5747</v>
      </c>
      <c r="C2155" s="0" t="n">
        <v>1</v>
      </c>
      <c r="D2155" s="0" t="s">
        <v>3667</v>
      </c>
      <c r="E2155" s="0" t="s">
        <v>5748</v>
      </c>
      <c r="F2155" s="0" t="s">
        <v>5736</v>
      </c>
      <c r="G2155" s="0" t="s">
        <v>5738</v>
      </c>
      <c r="H2155" s="0" t="s">
        <v>2128</v>
      </c>
      <c r="I2155" s="0" t="s">
        <v>2123</v>
      </c>
      <c r="J2155" s="0" t="s">
        <v>47</v>
      </c>
      <c r="K2155" s="0" t="s">
        <v>46</v>
      </c>
      <c r="L2155" s="0" t="s">
        <v>47</v>
      </c>
      <c r="M2155" s="0" t="s">
        <v>47</v>
      </c>
      <c r="N2155" s="0" t="n">
        <v>2</v>
      </c>
      <c r="O2155" s="0" t="n">
        <v>117</v>
      </c>
      <c r="P2155" s="0" t="n">
        <v>650</v>
      </c>
      <c r="Q2155" s="0" t="n">
        <v>3.4</v>
      </c>
      <c r="R2155" s="0" t="str">
        <f aca="false">INDEX(Lookup!$B$4:$B$18,MATCH(C2155,Lookup!$A$4:$A$18,0))</f>
        <v>India</v>
      </c>
      <c r="S2155" s="20" t="n">
        <f aca="false">INDEX(Lookup!$D$4:$D$18,MATCH(C2155,Lookup!$A$4:$A$18,0))</f>
        <v>0.012</v>
      </c>
      <c r="T2155" s="21" t="n">
        <f aca="false">ROUND(P2155*S2155,2)</f>
        <v>7.8</v>
      </c>
      <c r="U2155" s="21" t="n">
        <f aca="false">IF(T2155&lt;=10,1,IF(T2155&lt;=20,2,IF(T2155&lt;=30,3,IF(T2155&lt;=40,4,IF(T2155&lt;=50,5,IF(T2155&lt;=100,6,IF(T2155&lt;=250,7,8)))))))</f>
        <v>1</v>
      </c>
      <c r="V2155" s="21" t="n">
        <f aca="false">IF(AND(OR(Dashboard!$T$3="All",R2155=Dashboard!$T$3),OR(Dashboard!$T$4="All",D2155=Dashboard!$T$4)),1,0)</f>
        <v>1</v>
      </c>
      <c r="W2155" s="21" t="n">
        <f aca="false">IF(V2155=1,T2155+ROW()/10000000,0)</f>
        <v>7.8002155</v>
      </c>
    </row>
    <row r="2156" customFormat="false" ht="15" hidden="false" customHeight="false" outlineLevel="0" collapsed="false">
      <c r="A2156" s="0" t="n">
        <v>18203171</v>
      </c>
      <c r="B2156" s="0" t="s">
        <v>5749</v>
      </c>
      <c r="C2156" s="0" t="n">
        <v>1</v>
      </c>
      <c r="D2156" s="0" t="s">
        <v>3667</v>
      </c>
      <c r="E2156" s="0" t="s">
        <v>5750</v>
      </c>
      <c r="F2156" s="0" t="s">
        <v>5736</v>
      </c>
      <c r="G2156" s="0" t="s">
        <v>5738</v>
      </c>
      <c r="H2156" s="0" t="s">
        <v>2243</v>
      </c>
      <c r="I2156" s="0" t="s">
        <v>2123</v>
      </c>
      <c r="J2156" s="0" t="s">
        <v>47</v>
      </c>
      <c r="K2156" s="0" t="s">
        <v>46</v>
      </c>
      <c r="L2156" s="0" t="s">
        <v>47</v>
      </c>
      <c r="M2156" s="0" t="s">
        <v>47</v>
      </c>
      <c r="N2156" s="0" t="n">
        <v>2</v>
      </c>
      <c r="O2156" s="0" t="n">
        <v>67</v>
      </c>
      <c r="P2156" s="0" t="n">
        <v>700</v>
      </c>
      <c r="Q2156" s="0" t="n">
        <v>3.4</v>
      </c>
      <c r="R2156" s="0" t="str">
        <f aca="false">INDEX(Lookup!$B$4:$B$18,MATCH(C2156,Lookup!$A$4:$A$18,0))</f>
        <v>India</v>
      </c>
      <c r="S2156" s="20" t="n">
        <f aca="false">INDEX(Lookup!$D$4:$D$18,MATCH(C2156,Lookup!$A$4:$A$18,0))</f>
        <v>0.012</v>
      </c>
      <c r="T2156" s="21" t="n">
        <f aca="false">ROUND(P2156*S2156,2)</f>
        <v>8.4</v>
      </c>
      <c r="U2156" s="21" t="n">
        <f aca="false">IF(T2156&lt;=10,1,IF(T2156&lt;=20,2,IF(T2156&lt;=30,3,IF(T2156&lt;=40,4,IF(T2156&lt;=50,5,IF(T2156&lt;=100,6,IF(T2156&lt;=250,7,8)))))))</f>
        <v>1</v>
      </c>
      <c r="V2156" s="21" t="n">
        <f aca="false">IF(AND(OR(Dashboard!$T$3="All",R2156=Dashboard!$T$3),OR(Dashboard!$T$4="All",D2156=Dashboard!$T$4)),1,0)</f>
        <v>1</v>
      </c>
      <c r="W2156" s="21" t="n">
        <f aca="false">IF(V2156=1,T2156+ROW()/10000000,0)</f>
        <v>8.4002156</v>
      </c>
    </row>
    <row r="2157" customFormat="false" ht="15" hidden="false" customHeight="false" outlineLevel="0" collapsed="false">
      <c r="A2157" s="0" t="n">
        <v>312570</v>
      </c>
      <c r="B2157" s="0" t="s">
        <v>5751</v>
      </c>
      <c r="C2157" s="0" t="n">
        <v>1</v>
      </c>
      <c r="D2157" s="0" t="s">
        <v>3667</v>
      </c>
      <c r="E2157" s="0" t="s">
        <v>5752</v>
      </c>
      <c r="F2157" s="0" t="s">
        <v>5736</v>
      </c>
      <c r="G2157" s="0" t="s">
        <v>5738</v>
      </c>
      <c r="H2157" s="0" t="s">
        <v>2349</v>
      </c>
      <c r="I2157" s="0" t="s">
        <v>2123</v>
      </c>
      <c r="J2157" s="0" t="s">
        <v>47</v>
      </c>
      <c r="K2157" s="0" t="s">
        <v>47</v>
      </c>
      <c r="L2157" s="0" t="s">
        <v>47</v>
      </c>
      <c r="M2157" s="0" t="s">
        <v>47</v>
      </c>
      <c r="N2157" s="0" t="n">
        <v>1</v>
      </c>
      <c r="O2157" s="0" t="n">
        <v>26</v>
      </c>
      <c r="P2157" s="0" t="n">
        <v>200</v>
      </c>
      <c r="Q2157" s="0" t="n">
        <v>3.3</v>
      </c>
      <c r="R2157" s="0" t="str">
        <f aca="false">INDEX(Lookup!$B$4:$B$18,MATCH(C2157,Lookup!$A$4:$A$18,0))</f>
        <v>India</v>
      </c>
      <c r="S2157" s="20" t="n">
        <f aca="false">INDEX(Lookup!$D$4:$D$18,MATCH(C2157,Lookup!$A$4:$A$18,0))</f>
        <v>0.012</v>
      </c>
      <c r="T2157" s="21" t="n">
        <f aca="false">ROUND(P2157*S2157,2)</f>
        <v>2.4</v>
      </c>
      <c r="U2157" s="21" t="n">
        <f aca="false">IF(T2157&lt;=10,1,IF(T2157&lt;=20,2,IF(T2157&lt;=30,3,IF(T2157&lt;=40,4,IF(T2157&lt;=50,5,IF(T2157&lt;=100,6,IF(T2157&lt;=250,7,8)))))))</f>
        <v>1</v>
      </c>
      <c r="V2157" s="21" t="n">
        <f aca="false">IF(AND(OR(Dashboard!$T$3="All",R2157=Dashboard!$T$3),OR(Dashboard!$T$4="All",D2157=Dashboard!$T$4)),1,0)</f>
        <v>1</v>
      </c>
      <c r="W2157" s="21" t="n">
        <f aca="false">IF(V2157=1,T2157+ROW()/10000000,0)</f>
        <v>2.4002157</v>
      </c>
    </row>
    <row r="2158" customFormat="false" ht="15" hidden="false" customHeight="false" outlineLevel="0" collapsed="false">
      <c r="A2158" s="0" t="n">
        <v>18273621</v>
      </c>
      <c r="B2158" s="0" t="s">
        <v>5753</v>
      </c>
      <c r="C2158" s="0" t="n">
        <v>1</v>
      </c>
      <c r="D2158" s="0" t="s">
        <v>3667</v>
      </c>
      <c r="E2158" s="0" t="s">
        <v>5744</v>
      </c>
      <c r="F2158" s="0" t="s">
        <v>5736</v>
      </c>
      <c r="G2158" s="0" t="s">
        <v>5738</v>
      </c>
      <c r="H2158" s="0" t="s">
        <v>402</v>
      </c>
      <c r="I2158" s="0" t="s">
        <v>2123</v>
      </c>
      <c r="J2158" s="0" t="s">
        <v>47</v>
      </c>
      <c r="K2158" s="0" t="s">
        <v>47</v>
      </c>
      <c r="L2158" s="0" t="s">
        <v>47</v>
      </c>
      <c r="M2158" s="0" t="s">
        <v>47</v>
      </c>
      <c r="N2158" s="0" t="n">
        <v>1</v>
      </c>
      <c r="O2158" s="0" t="n">
        <v>33</v>
      </c>
      <c r="P2158" s="0" t="n">
        <v>400</v>
      </c>
      <c r="Q2158" s="0" t="n">
        <v>3</v>
      </c>
      <c r="R2158" s="0" t="str">
        <f aca="false">INDEX(Lookup!$B$4:$B$18,MATCH(C2158,Lookup!$A$4:$A$18,0))</f>
        <v>India</v>
      </c>
      <c r="S2158" s="20" t="n">
        <f aca="false">INDEX(Lookup!$D$4:$D$18,MATCH(C2158,Lookup!$A$4:$A$18,0))</f>
        <v>0.012</v>
      </c>
      <c r="T2158" s="21" t="n">
        <f aca="false">ROUND(P2158*S2158,2)</f>
        <v>4.8</v>
      </c>
      <c r="U2158" s="21" t="n">
        <f aca="false">IF(T2158&lt;=10,1,IF(T2158&lt;=20,2,IF(T2158&lt;=30,3,IF(T2158&lt;=40,4,IF(T2158&lt;=50,5,IF(T2158&lt;=100,6,IF(T2158&lt;=250,7,8)))))))</f>
        <v>1</v>
      </c>
      <c r="V2158" s="21" t="n">
        <f aca="false">IF(AND(OR(Dashboard!$T$3="All",R2158=Dashboard!$T$3),OR(Dashboard!$T$4="All",D2158=Dashboard!$T$4)),1,0)</f>
        <v>1</v>
      </c>
      <c r="W2158" s="21" t="n">
        <f aca="false">IF(V2158=1,T2158+ROW()/10000000,0)</f>
        <v>4.8002158</v>
      </c>
    </row>
    <row r="2159" customFormat="false" ht="15" hidden="false" customHeight="false" outlineLevel="0" collapsed="false">
      <c r="A2159" s="0" t="n">
        <v>305919</v>
      </c>
      <c r="B2159" s="0" t="s">
        <v>2300</v>
      </c>
      <c r="C2159" s="0" t="n">
        <v>1</v>
      </c>
      <c r="D2159" s="0" t="s">
        <v>3667</v>
      </c>
      <c r="E2159" s="0" t="s">
        <v>5754</v>
      </c>
      <c r="F2159" s="0" t="s">
        <v>5736</v>
      </c>
      <c r="G2159" s="0" t="s">
        <v>5738</v>
      </c>
      <c r="H2159" s="0" t="s">
        <v>3005</v>
      </c>
      <c r="I2159" s="0" t="s">
        <v>2123</v>
      </c>
      <c r="J2159" s="0" t="s">
        <v>47</v>
      </c>
      <c r="K2159" s="0" t="s">
        <v>47</v>
      </c>
      <c r="L2159" s="0" t="s">
        <v>47</v>
      </c>
      <c r="M2159" s="0" t="s">
        <v>47</v>
      </c>
      <c r="N2159" s="0" t="n">
        <v>2</v>
      </c>
      <c r="O2159" s="0" t="n">
        <v>59</v>
      </c>
      <c r="P2159" s="0" t="n">
        <v>500</v>
      </c>
      <c r="Q2159" s="0" t="n">
        <v>3.3</v>
      </c>
      <c r="R2159" s="0" t="str">
        <f aca="false">INDEX(Lookup!$B$4:$B$18,MATCH(C2159,Lookup!$A$4:$A$18,0))</f>
        <v>India</v>
      </c>
      <c r="S2159" s="20" t="n">
        <f aca="false">INDEX(Lookup!$D$4:$D$18,MATCH(C2159,Lookup!$A$4:$A$18,0))</f>
        <v>0.012</v>
      </c>
      <c r="T2159" s="21" t="n">
        <f aca="false">ROUND(P2159*S2159,2)</f>
        <v>6</v>
      </c>
      <c r="U2159" s="21" t="n">
        <f aca="false">IF(T2159&lt;=10,1,IF(T2159&lt;=20,2,IF(T2159&lt;=30,3,IF(T2159&lt;=40,4,IF(T2159&lt;=50,5,IF(T2159&lt;=100,6,IF(T2159&lt;=250,7,8)))))))</f>
        <v>1</v>
      </c>
      <c r="V2159" s="21" t="n">
        <f aca="false">IF(AND(OR(Dashboard!$T$3="All",R2159=Dashboard!$T$3),OR(Dashboard!$T$4="All",D2159=Dashboard!$T$4)),1,0)</f>
        <v>1</v>
      </c>
      <c r="W2159" s="21" t="n">
        <f aca="false">IF(V2159=1,T2159+ROW()/10000000,0)</f>
        <v>6.0002159</v>
      </c>
    </row>
    <row r="2160" customFormat="false" ht="15" hidden="false" customHeight="false" outlineLevel="0" collapsed="false">
      <c r="A2160" s="0" t="n">
        <v>304520</v>
      </c>
      <c r="B2160" s="0" t="s">
        <v>5755</v>
      </c>
      <c r="C2160" s="0" t="n">
        <v>1</v>
      </c>
      <c r="D2160" s="0" t="s">
        <v>3667</v>
      </c>
      <c r="E2160" s="0" t="s">
        <v>5756</v>
      </c>
      <c r="F2160" s="0" t="s">
        <v>5736</v>
      </c>
      <c r="G2160" s="0" t="s">
        <v>5738</v>
      </c>
      <c r="H2160" s="0" t="s">
        <v>2359</v>
      </c>
      <c r="I2160" s="0" t="s">
        <v>2123</v>
      </c>
      <c r="J2160" s="0" t="s">
        <v>47</v>
      </c>
      <c r="K2160" s="0" t="s">
        <v>47</v>
      </c>
      <c r="L2160" s="0" t="s">
        <v>47</v>
      </c>
      <c r="M2160" s="0" t="s">
        <v>47</v>
      </c>
      <c r="N2160" s="0" t="n">
        <v>2</v>
      </c>
      <c r="O2160" s="0" t="n">
        <v>11</v>
      </c>
      <c r="P2160" s="0" t="n">
        <v>600</v>
      </c>
      <c r="Q2160" s="0" t="n">
        <v>2.6</v>
      </c>
      <c r="R2160" s="0" t="str">
        <f aca="false">INDEX(Lookup!$B$4:$B$18,MATCH(C2160,Lookup!$A$4:$A$18,0))</f>
        <v>India</v>
      </c>
      <c r="S2160" s="20" t="n">
        <f aca="false">INDEX(Lookup!$D$4:$D$18,MATCH(C2160,Lookup!$A$4:$A$18,0))</f>
        <v>0.012</v>
      </c>
      <c r="T2160" s="21" t="n">
        <f aca="false">ROUND(P2160*S2160,2)</f>
        <v>7.2</v>
      </c>
      <c r="U2160" s="21" t="n">
        <f aca="false">IF(T2160&lt;=10,1,IF(T2160&lt;=20,2,IF(T2160&lt;=30,3,IF(T2160&lt;=40,4,IF(T2160&lt;=50,5,IF(T2160&lt;=100,6,IF(T2160&lt;=250,7,8)))))))</f>
        <v>1</v>
      </c>
      <c r="V2160" s="21" t="n">
        <f aca="false">IF(AND(OR(Dashboard!$T$3="All",R2160=Dashboard!$T$3),OR(Dashboard!$T$4="All",D2160=Dashboard!$T$4)),1,0)</f>
        <v>1</v>
      </c>
      <c r="W2160" s="21" t="n">
        <f aca="false">IF(V2160=1,T2160+ROW()/10000000,0)</f>
        <v>7.200216</v>
      </c>
    </row>
    <row r="2161" customFormat="false" ht="15" hidden="false" customHeight="false" outlineLevel="0" collapsed="false">
      <c r="A2161" s="0" t="n">
        <v>18292458</v>
      </c>
      <c r="B2161" s="0" t="s">
        <v>5757</v>
      </c>
      <c r="C2161" s="0" t="n">
        <v>1</v>
      </c>
      <c r="D2161" s="0" t="s">
        <v>3667</v>
      </c>
      <c r="E2161" s="0" t="s">
        <v>5758</v>
      </c>
      <c r="F2161" s="0" t="s">
        <v>5736</v>
      </c>
      <c r="G2161" s="0" t="s">
        <v>5738</v>
      </c>
      <c r="H2161" s="0" t="s">
        <v>5759</v>
      </c>
      <c r="I2161" s="0" t="s">
        <v>2123</v>
      </c>
      <c r="J2161" s="0" t="s">
        <v>47</v>
      </c>
      <c r="K2161" s="0" t="s">
        <v>46</v>
      </c>
      <c r="L2161" s="0" t="s">
        <v>47</v>
      </c>
      <c r="M2161" s="0" t="s">
        <v>47</v>
      </c>
      <c r="N2161" s="0" t="n">
        <v>3</v>
      </c>
      <c r="O2161" s="0" t="n">
        <v>21</v>
      </c>
      <c r="P2161" s="0" t="n">
        <v>1200</v>
      </c>
      <c r="Q2161" s="0" t="n">
        <v>3.4</v>
      </c>
      <c r="R2161" s="0" t="str">
        <f aca="false">INDEX(Lookup!$B$4:$B$18,MATCH(C2161,Lookup!$A$4:$A$18,0))</f>
        <v>India</v>
      </c>
      <c r="S2161" s="20" t="n">
        <f aca="false">INDEX(Lookup!$D$4:$D$18,MATCH(C2161,Lookup!$A$4:$A$18,0))</f>
        <v>0.012</v>
      </c>
      <c r="T2161" s="21" t="n">
        <f aca="false">ROUND(P2161*S2161,2)</f>
        <v>14.4</v>
      </c>
      <c r="U2161" s="21" t="n">
        <f aca="false">IF(T2161&lt;=10,1,IF(T2161&lt;=20,2,IF(T2161&lt;=30,3,IF(T2161&lt;=40,4,IF(T2161&lt;=50,5,IF(T2161&lt;=100,6,IF(T2161&lt;=250,7,8)))))))</f>
        <v>2</v>
      </c>
      <c r="V2161" s="21" t="n">
        <f aca="false">IF(AND(OR(Dashboard!$T$3="All",R2161=Dashboard!$T$3),OR(Dashboard!$T$4="All",D2161=Dashboard!$T$4)),1,0)</f>
        <v>1</v>
      </c>
      <c r="W2161" s="21" t="n">
        <f aca="false">IF(V2161=1,T2161+ROW()/10000000,0)</f>
        <v>14.4002161</v>
      </c>
    </row>
    <row r="2162" customFormat="false" ht="15" hidden="false" customHeight="false" outlineLevel="0" collapsed="false">
      <c r="A2162" s="0" t="n">
        <v>4215</v>
      </c>
      <c r="B2162" s="0" t="s">
        <v>2500</v>
      </c>
      <c r="C2162" s="0" t="n">
        <v>1</v>
      </c>
      <c r="D2162" s="0" t="s">
        <v>3667</v>
      </c>
      <c r="E2162" s="0" t="s">
        <v>5760</v>
      </c>
      <c r="F2162" s="0" t="s">
        <v>5736</v>
      </c>
      <c r="G2162" s="0" t="s">
        <v>5738</v>
      </c>
      <c r="H2162" s="0" t="s">
        <v>156</v>
      </c>
      <c r="I2162" s="0" t="s">
        <v>2123</v>
      </c>
      <c r="J2162" s="0" t="s">
        <v>47</v>
      </c>
      <c r="K2162" s="0" t="s">
        <v>46</v>
      </c>
      <c r="L2162" s="0" t="s">
        <v>47</v>
      </c>
      <c r="M2162" s="0" t="s">
        <v>47</v>
      </c>
      <c r="N2162" s="0" t="n">
        <v>1</v>
      </c>
      <c r="O2162" s="0" t="n">
        <v>15</v>
      </c>
      <c r="P2162" s="0" t="n">
        <v>300</v>
      </c>
      <c r="Q2162" s="0" t="n">
        <v>3.2</v>
      </c>
      <c r="R2162" s="0" t="str">
        <f aca="false">INDEX(Lookup!$B$4:$B$18,MATCH(C2162,Lookup!$A$4:$A$18,0))</f>
        <v>India</v>
      </c>
      <c r="S2162" s="20" t="n">
        <f aca="false">INDEX(Lookup!$D$4:$D$18,MATCH(C2162,Lookup!$A$4:$A$18,0))</f>
        <v>0.012</v>
      </c>
      <c r="T2162" s="21" t="n">
        <f aca="false">ROUND(P2162*S2162,2)</f>
        <v>3.6</v>
      </c>
      <c r="U2162" s="21" t="n">
        <f aca="false">IF(T2162&lt;=10,1,IF(T2162&lt;=20,2,IF(T2162&lt;=30,3,IF(T2162&lt;=40,4,IF(T2162&lt;=50,5,IF(T2162&lt;=100,6,IF(T2162&lt;=250,7,8)))))))</f>
        <v>1</v>
      </c>
      <c r="V2162" s="21" t="n">
        <f aca="false">IF(AND(OR(Dashboard!$T$3="All",R2162=Dashboard!$T$3),OR(Dashboard!$T$4="All",D2162=Dashboard!$T$4)),1,0)</f>
        <v>1</v>
      </c>
      <c r="W2162" s="21" t="n">
        <f aca="false">IF(V2162=1,T2162+ROW()/10000000,0)</f>
        <v>3.6002162</v>
      </c>
    </row>
    <row r="2163" customFormat="false" ht="15" hidden="false" customHeight="false" outlineLevel="0" collapsed="false">
      <c r="A2163" s="0" t="n">
        <v>18360143</v>
      </c>
      <c r="B2163" s="0" t="s">
        <v>5761</v>
      </c>
      <c r="C2163" s="0" t="n">
        <v>1</v>
      </c>
      <c r="D2163" s="0" t="s">
        <v>3667</v>
      </c>
      <c r="E2163" s="0" t="s">
        <v>5762</v>
      </c>
      <c r="F2163" s="0" t="s">
        <v>5736</v>
      </c>
      <c r="G2163" s="0" t="s">
        <v>5738</v>
      </c>
      <c r="H2163" s="0" t="s">
        <v>1651</v>
      </c>
      <c r="I2163" s="0" t="s">
        <v>2123</v>
      </c>
      <c r="J2163" s="0" t="s">
        <v>47</v>
      </c>
      <c r="K2163" s="0" t="s">
        <v>46</v>
      </c>
      <c r="L2163" s="0" t="s">
        <v>47</v>
      </c>
      <c r="M2163" s="0" t="s">
        <v>47</v>
      </c>
      <c r="N2163" s="0" t="n">
        <v>2</v>
      </c>
      <c r="O2163" s="0" t="n">
        <v>41</v>
      </c>
      <c r="P2163" s="0" t="n">
        <v>850</v>
      </c>
      <c r="Q2163" s="0" t="n">
        <v>3.6</v>
      </c>
      <c r="R2163" s="0" t="str">
        <f aca="false">INDEX(Lookup!$B$4:$B$18,MATCH(C2163,Lookup!$A$4:$A$18,0))</f>
        <v>India</v>
      </c>
      <c r="S2163" s="20" t="n">
        <f aca="false">INDEX(Lookup!$D$4:$D$18,MATCH(C2163,Lookup!$A$4:$A$18,0))</f>
        <v>0.012</v>
      </c>
      <c r="T2163" s="21" t="n">
        <f aca="false">ROUND(P2163*S2163,2)</f>
        <v>10.2</v>
      </c>
      <c r="U2163" s="21" t="n">
        <f aca="false">IF(T2163&lt;=10,1,IF(T2163&lt;=20,2,IF(T2163&lt;=30,3,IF(T2163&lt;=40,4,IF(T2163&lt;=50,5,IF(T2163&lt;=100,6,IF(T2163&lt;=250,7,8)))))))</f>
        <v>2</v>
      </c>
      <c r="V2163" s="21" t="n">
        <f aca="false">IF(AND(OR(Dashboard!$T$3="All",R2163=Dashboard!$T$3),OR(Dashboard!$T$4="All",D2163=Dashboard!$T$4)),1,0)</f>
        <v>1</v>
      </c>
      <c r="W2163" s="21" t="n">
        <f aca="false">IF(V2163=1,T2163+ROW()/10000000,0)</f>
        <v>10.2002163</v>
      </c>
    </row>
    <row r="2164" customFormat="false" ht="15" hidden="false" customHeight="false" outlineLevel="0" collapsed="false">
      <c r="A2164" s="0" t="n">
        <v>18423890</v>
      </c>
      <c r="B2164" s="0" t="s">
        <v>5763</v>
      </c>
      <c r="C2164" s="0" t="n">
        <v>1</v>
      </c>
      <c r="D2164" s="0" t="s">
        <v>3667</v>
      </c>
      <c r="E2164" s="0" t="s">
        <v>5764</v>
      </c>
      <c r="F2164" s="0" t="s">
        <v>5736</v>
      </c>
      <c r="G2164" s="0" t="s">
        <v>5738</v>
      </c>
      <c r="H2164" s="0" t="s">
        <v>2122</v>
      </c>
      <c r="I2164" s="0" t="s">
        <v>2123</v>
      </c>
      <c r="J2164" s="0" t="s">
        <v>47</v>
      </c>
      <c r="K2164" s="0" t="s">
        <v>46</v>
      </c>
      <c r="L2164" s="0" t="s">
        <v>47</v>
      </c>
      <c r="M2164" s="0" t="s">
        <v>47</v>
      </c>
      <c r="N2164" s="0" t="n">
        <v>2</v>
      </c>
      <c r="O2164" s="0" t="n">
        <v>67</v>
      </c>
      <c r="P2164" s="0" t="n">
        <v>650</v>
      </c>
      <c r="Q2164" s="0" t="n">
        <v>3.9</v>
      </c>
      <c r="R2164" s="0" t="str">
        <f aca="false">INDEX(Lookup!$B$4:$B$18,MATCH(C2164,Lookup!$A$4:$A$18,0))</f>
        <v>India</v>
      </c>
      <c r="S2164" s="20" t="n">
        <f aca="false">INDEX(Lookup!$D$4:$D$18,MATCH(C2164,Lookup!$A$4:$A$18,0))</f>
        <v>0.012</v>
      </c>
      <c r="T2164" s="21" t="n">
        <f aca="false">ROUND(P2164*S2164,2)</f>
        <v>7.8</v>
      </c>
      <c r="U2164" s="21" t="n">
        <f aca="false">IF(T2164&lt;=10,1,IF(T2164&lt;=20,2,IF(T2164&lt;=30,3,IF(T2164&lt;=40,4,IF(T2164&lt;=50,5,IF(T2164&lt;=100,6,IF(T2164&lt;=250,7,8)))))))</f>
        <v>1</v>
      </c>
      <c r="V2164" s="21" t="n">
        <f aca="false">IF(AND(OR(Dashboard!$T$3="All",R2164=Dashboard!$T$3),OR(Dashboard!$T$4="All",D2164=Dashboard!$T$4)),1,0)</f>
        <v>1</v>
      </c>
      <c r="W2164" s="21" t="n">
        <f aca="false">IF(V2164=1,T2164+ROW()/10000000,0)</f>
        <v>7.8002164</v>
      </c>
    </row>
    <row r="2165" customFormat="false" ht="15" hidden="false" customHeight="false" outlineLevel="0" collapsed="false">
      <c r="A2165" s="0" t="n">
        <v>312555</v>
      </c>
      <c r="B2165" s="0" t="s">
        <v>5765</v>
      </c>
      <c r="C2165" s="0" t="n">
        <v>1</v>
      </c>
      <c r="D2165" s="0" t="s">
        <v>3667</v>
      </c>
      <c r="E2165" s="0" t="s">
        <v>5766</v>
      </c>
      <c r="F2165" s="0" t="s">
        <v>5736</v>
      </c>
      <c r="G2165" s="0" t="s">
        <v>5738</v>
      </c>
      <c r="H2165" s="0" t="s">
        <v>3269</v>
      </c>
      <c r="I2165" s="0" t="s">
        <v>2123</v>
      </c>
      <c r="J2165" s="0" t="s">
        <v>47</v>
      </c>
      <c r="K2165" s="0" t="s">
        <v>46</v>
      </c>
      <c r="L2165" s="0" t="s">
        <v>47</v>
      </c>
      <c r="M2165" s="0" t="s">
        <v>47</v>
      </c>
      <c r="N2165" s="0" t="n">
        <v>1</v>
      </c>
      <c r="O2165" s="0" t="n">
        <v>41</v>
      </c>
      <c r="P2165" s="0" t="n">
        <v>300</v>
      </c>
      <c r="Q2165" s="0" t="n">
        <v>2.2</v>
      </c>
      <c r="R2165" s="0" t="str">
        <f aca="false">INDEX(Lookup!$B$4:$B$18,MATCH(C2165,Lookup!$A$4:$A$18,0))</f>
        <v>India</v>
      </c>
      <c r="S2165" s="20" t="n">
        <f aca="false">INDEX(Lookup!$D$4:$D$18,MATCH(C2165,Lookup!$A$4:$A$18,0))</f>
        <v>0.012</v>
      </c>
      <c r="T2165" s="21" t="n">
        <f aca="false">ROUND(P2165*S2165,2)</f>
        <v>3.6</v>
      </c>
      <c r="U2165" s="21" t="n">
        <f aca="false">IF(T2165&lt;=10,1,IF(T2165&lt;=20,2,IF(T2165&lt;=30,3,IF(T2165&lt;=40,4,IF(T2165&lt;=50,5,IF(T2165&lt;=100,6,IF(T2165&lt;=250,7,8)))))))</f>
        <v>1</v>
      </c>
      <c r="V2165" s="21" t="n">
        <f aca="false">IF(AND(OR(Dashboard!$T$3="All",R2165=Dashboard!$T$3),OR(Dashboard!$T$4="All",D2165=Dashboard!$T$4)),1,0)</f>
        <v>1</v>
      </c>
      <c r="W2165" s="21" t="n">
        <f aca="false">IF(V2165=1,T2165+ROW()/10000000,0)</f>
        <v>3.6002165</v>
      </c>
    </row>
    <row r="2166" customFormat="false" ht="15" hidden="false" customHeight="false" outlineLevel="0" collapsed="false">
      <c r="A2166" s="0" t="n">
        <v>18420454</v>
      </c>
      <c r="B2166" s="0" t="s">
        <v>5767</v>
      </c>
      <c r="C2166" s="0" t="n">
        <v>1</v>
      </c>
      <c r="D2166" s="0" t="s">
        <v>3667</v>
      </c>
      <c r="E2166" s="0" t="s">
        <v>5768</v>
      </c>
      <c r="F2166" s="0" t="s">
        <v>5736</v>
      </c>
      <c r="G2166" s="0" t="s">
        <v>5738</v>
      </c>
      <c r="H2166" s="0" t="s">
        <v>838</v>
      </c>
      <c r="I2166" s="0" t="s">
        <v>2123</v>
      </c>
      <c r="J2166" s="0" t="s">
        <v>47</v>
      </c>
      <c r="K2166" s="0" t="s">
        <v>46</v>
      </c>
      <c r="L2166" s="0" t="s">
        <v>47</v>
      </c>
      <c r="M2166" s="0" t="s">
        <v>47</v>
      </c>
      <c r="N2166" s="0" t="n">
        <v>2</v>
      </c>
      <c r="O2166" s="0" t="n">
        <v>27</v>
      </c>
      <c r="P2166" s="0" t="n">
        <v>700</v>
      </c>
      <c r="Q2166" s="0" t="n">
        <v>4</v>
      </c>
      <c r="R2166" s="0" t="str">
        <f aca="false">INDEX(Lookup!$B$4:$B$18,MATCH(C2166,Lookup!$A$4:$A$18,0))</f>
        <v>India</v>
      </c>
      <c r="S2166" s="20" t="n">
        <f aca="false">INDEX(Lookup!$D$4:$D$18,MATCH(C2166,Lookup!$A$4:$A$18,0))</f>
        <v>0.012</v>
      </c>
      <c r="T2166" s="21" t="n">
        <f aca="false">ROUND(P2166*S2166,2)</f>
        <v>8.4</v>
      </c>
      <c r="U2166" s="21" t="n">
        <f aca="false">IF(T2166&lt;=10,1,IF(T2166&lt;=20,2,IF(T2166&lt;=30,3,IF(T2166&lt;=40,4,IF(T2166&lt;=50,5,IF(T2166&lt;=100,6,IF(T2166&lt;=250,7,8)))))))</f>
        <v>1</v>
      </c>
      <c r="V2166" s="21" t="n">
        <f aca="false">IF(AND(OR(Dashboard!$T$3="All",R2166=Dashboard!$T$3),OR(Dashboard!$T$4="All",D2166=Dashboard!$T$4)),1,0)</f>
        <v>1</v>
      </c>
      <c r="W2166" s="21" t="n">
        <f aca="false">IF(V2166=1,T2166+ROW()/10000000,0)</f>
        <v>8.4002166</v>
      </c>
    </row>
    <row r="2167" customFormat="false" ht="15" hidden="false" customHeight="false" outlineLevel="0" collapsed="false">
      <c r="A2167" s="0" t="n">
        <v>3961</v>
      </c>
      <c r="B2167" s="0" t="s">
        <v>5769</v>
      </c>
      <c r="C2167" s="0" t="n">
        <v>1</v>
      </c>
      <c r="D2167" s="0" t="s">
        <v>3667</v>
      </c>
      <c r="E2167" s="0" t="s">
        <v>5770</v>
      </c>
      <c r="F2167" s="0" t="s">
        <v>5771</v>
      </c>
      <c r="G2167" s="0" t="s">
        <v>5772</v>
      </c>
      <c r="H2167" s="0" t="s">
        <v>3950</v>
      </c>
      <c r="I2167" s="0" t="s">
        <v>2123</v>
      </c>
      <c r="J2167" s="0" t="s">
        <v>46</v>
      </c>
      <c r="K2167" s="0" t="s">
        <v>47</v>
      </c>
      <c r="L2167" s="0" t="s">
        <v>47</v>
      </c>
      <c r="M2167" s="0" t="s">
        <v>47</v>
      </c>
      <c r="N2167" s="0" t="n">
        <v>4</v>
      </c>
      <c r="O2167" s="0" t="n">
        <v>57</v>
      </c>
      <c r="P2167" s="0" t="n">
        <v>2500</v>
      </c>
      <c r="Q2167" s="0" t="n">
        <v>3.3</v>
      </c>
      <c r="R2167" s="0" t="str">
        <f aca="false">INDEX(Lookup!$B$4:$B$18,MATCH(C2167,Lookup!$A$4:$A$18,0))</f>
        <v>India</v>
      </c>
      <c r="S2167" s="20" t="n">
        <f aca="false">INDEX(Lookup!$D$4:$D$18,MATCH(C2167,Lookup!$A$4:$A$18,0))</f>
        <v>0.012</v>
      </c>
      <c r="T2167" s="21" t="n">
        <f aca="false">ROUND(P2167*S2167,2)</f>
        <v>30</v>
      </c>
      <c r="U2167" s="21" t="n">
        <f aca="false">IF(T2167&lt;=10,1,IF(T2167&lt;=20,2,IF(T2167&lt;=30,3,IF(T2167&lt;=40,4,IF(T2167&lt;=50,5,IF(T2167&lt;=100,6,IF(T2167&lt;=250,7,8)))))))</f>
        <v>3</v>
      </c>
      <c r="V2167" s="21" t="n">
        <f aca="false">IF(AND(OR(Dashboard!$T$3="All",R2167=Dashboard!$T$3),OR(Dashboard!$T$4="All",D2167=Dashboard!$T$4)),1,0)</f>
        <v>1</v>
      </c>
      <c r="W2167" s="21" t="n">
        <f aca="false">IF(V2167=1,T2167+ROW()/10000000,0)</f>
        <v>30.0002167</v>
      </c>
    </row>
    <row r="2168" customFormat="false" ht="15" hidden="false" customHeight="false" outlineLevel="0" collapsed="false">
      <c r="A2168" s="0" t="n">
        <v>3288</v>
      </c>
      <c r="B2168" s="0" t="s">
        <v>5773</v>
      </c>
      <c r="C2168" s="0" t="n">
        <v>1</v>
      </c>
      <c r="D2168" s="0" t="s">
        <v>3667</v>
      </c>
      <c r="E2168" s="0" t="s">
        <v>5770</v>
      </c>
      <c r="F2168" s="0" t="s">
        <v>5771</v>
      </c>
      <c r="G2168" s="0" t="s">
        <v>5772</v>
      </c>
      <c r="H2168" s="0" t="s">
        <v>1615</v>
      </c>
      <c r="I2168" s="0" t="s">
        <v>2123</v>
      </c>
      <c r="J2168" s="0" t="s">
        <v>46</v>
      </c>
      <c r="K2168" s="0" t="s">
        <v>47</v>
      </c>
      <c r="L2168" s="0" t="s">
        <v>47</v>
      </c>
      <c r="M2168" s="0" t="s">
        <v>47</v>
      </c>
      <c r="N2168" s="0" t="n">
        <v>4</v>
      </c>
      <c r="O2168" s="0" t="n">
        <v>17</v>
      </c>
      <c r="P2168" s="0" t="n">
        <v>2400</v>
      </c>
      <c r="Q2168" s="0" t="n">
        <v>3</v>
      </c>
      <c r="R2168" s="0" t="str">
        <f aca="false">INDEX(Lookup!$B$4:$B$18,MATCH(C2168,Lookup!$A$4:$A$18,0))</f>
        <v>India</v>
      </c>
      <c r="S2168" s="20" t="n">
        <f aca="false">INDEX(Lookup!$D$4:$D$18,MATCH(C2168,Lookup!$A$4:$A$18,0))</f>
        <v>0.012</v>
      </c>
      <c r="T2168" s="21" t="n">
        <f aca="false">ROUND(P2168*S2168,2)</f>
        <v>28.8</v>
      </c>
      <c r="U2168" s="21" t="n">
        <f aca="false">IF(T2168&lt;=10,1,IF(T2168&lt;=20,2,IF(T2168&lt;=30,3,IF(T2168&lt;=40,4,IF(T2168&lt;=50,5,IF(T2168&lt;=100,6,IF(T2168&lt;=250,7,8)))))))</f>
        <v>3</v>
      </c>
      <c r="V2168" s="21" t="n">
        <f aca="false">IF(AND(OR(Dashboard!$T$3="All",R2168=Dashboard!$T$3),OR(Dashboard!$T$4="All",D2168=Dashboard!$T$4)),1,0)</f>
        <v>1</v>
      </c>
      <c r="W2168" s="21" t="n">
        <f aca="false">IF(V2168=1,T2168+ROW()/10000000,0)</f>
        <v>28.8002168</v>
      </c>
    </row>
    <row r="2169" customFormat="false" ht="15" hidden="false" customHeight="false" outlineLevel="0" collapsed="false">
      <c r="A2169" s="0" t="n">
        <v>7231</v>
      </c>
      <c r="B2169" s="0" t="s">
        <v>5774</v>
      </c>
      <c r="C2169" s="0" t="n">
        <v>1</v>
      </c>
      <c r="D2169" s="0" t="s">
        <v>3667</v>
      </c>
      <c r="E2169" s="0" t="s">
        <v>5770</v>
      </c>
      <c r="F2169" s="0" t="s">
        <v>5771</v>
      </c>
      <c r="G2169" s="0" t="s">
        <v>5772</v>
      </c>
      <c r="H2169" s="0" t="s">
        <v>5775</v>
      </c>
      <c r="I2169" s="0" t="s">
        <v>2123</v>
      </c>
      <c r="J2169" s="0" t="s">
        <v>46</v>
      </c>
      <c r="K2169" s="0" t="s">
        <v>47</v>
      </c>
      <c r="L2169" s="0" t="s">
        <v>47</v>
      </c>
      <c r="M2169" s="0" t="s">
        <v>47</v>
      </c>
      <c r="N2169" s="0" t="n">
        <v>4</v>
      </c>
      <c r="O2169" s="0" t="n">
        <v>52</v>
      </c>
      <c r="P2169" s="0" t="n">
        <v>2000</v>
      </c>
      <c r="Q2169" s="0" t="n">
        <v>3.2</v>
      </c>
      <c r="R2169" s="0" t="str">
        <f aca="false">INDEX(Lookup!$B$4:$B$18,MATCH(C2169,Lookup!$A$4:$A$18,0))</f>
        <v>India</v>
      </c>
      <c r="S2169" s="20" t="n">
        <f aca="false">INDEX(Lookup!$D$4:$D$18,MATCH(C2169,Lookup!$A$4:$A$18,0))</f>
        <v>0.012</v>
      </c>
      <c r="T2169" s="21" t="n">
        <f aca="false">ROUND(P2169*S2169,2)</f>
        <v>24</v>
      </c>
      <c r="U2169" s="21" t="n">
        <f aca="false">IF(T2169&lt;=10,1,IF(T2169&lt;=20,2,IF(T2169&lt;=30,3,IF(T2169&lt;=40,4,IF(T2169&lt;=50,5,IF(T2169&lt;=100,6,IF(T2169&lt;=250,7,8)))))))</f>
        <v>3</v>
      </c>
      <c r="V2169" s="21" t="n">
        <f aca="false">IF(AND(OR(Dashboard!$T$3="All",R2169=Dashboard!$T$3),OR(Dashboard!$T$4="All",D2169=Dashboard!$T$4)),1,0)</f>
        <v>1</v>
      </c>
      <c r="W2169" s="21" t="n">
        <f aca="false">IF(V2169=1,T2169+ROW()/10000000,0)</f>
        <v>24.0002169</v>
      </c>
    </row>
    <row r="2170" customFormat="false" ht="15" hidden="false" customHeight="false" outlineLevel="0" collapsed="false">
      <c r="A2170" s="0" t="n">
        <v>18291211</v>
      </c>
      <c r="B2170" s="0" t="s">
        <v>5776</v>
      </c>
      <c r="C2170" s="0" t="n">
        <v>1</v>
      </c>
      <c r="D2170" s="0" t="s">
        <v>3667</v>
      </c>
      <c r="E2170" s="0" t="s">
        <v>5777</v>
      </c>
      <c r="F2170" s="0" t="s">
        <v>5778</v>
      </c>
      <c r="G2170" s="0" t="s">
        <v>5779</v>
      </c>
      <c r="H2170" s="0" t="s">
        <v>5775</v>
      </c>
      <c r="I2170" s="0" t="s">
        <v>2123</v>
      </c>
      <c r="J2170" s="0" t="s">
        <v>46</v>
      </c>
      <c r="K2170" s="0" t="s">
        <v>47</v>
      </c>
      <c r="L2170" s="0" t="s">
        <v>47</v>
      </c>
      <c r="M2170" s="0" t="s">
        <v>47</v>
      </c>
      <c r="N2170" s="0" t="n">
        <v>4</v>
      </c>
      <c r="O2170" s="0" t="n">
        <v>4</v>
      </c>
      <c r="P2170" s="0" t="n">
        <v>2500</v>
      </c>
      <c r="Q2170" s="0" t="n">
        <v>3</v>
      </c>
      <c r="R2170" s="0" t="str">
        <f aca="false">INDEX(Lookup!$B$4:$B$18,MATCH(C2170,Lookup!$A$4:$A$18,0))</f>
        <v>India</v>
      </c>
      <c r="S2170" s="20" t="n">
        <f aca="false">INDEX(Lookup!$D$4:$D$18,MATCH(C2170,Lookup!$A$4:$A$18,0))</f>
        <v>0.012</v>
      </c>
      <c r="T2170" s="21" t="n">
        <f aca="false">ROUND(P2170*S2170,2)</f>
        <v>30</v>
      </c>
      <c r="U2170" s="21" t="n">
        <f aca="false">IF(T2170&lt;=10,1,IF(T2170&lt;=20,2,IF(T2170&lt;=30,3,IF(T2170&lt;=40,4,IF(T2170&lt;=50,5,IF(T2170&lt;=100,6,IF(T2170&lt;=250,7,8)))))))</f>
        <v>3</v>
      </c>
      <c r="V2170" s="21" t="n">
        <f aca="false">IF(AND(OR(Dashboard!$T$3="All",R2170=Dashboard!$T$3),OR(Dashboard!$T$4="All",D2170=Dashboard!$T$4)),1,0)</f>
        <v>1</v>
      </c>
      <c r="W2170" s="21" t="n">
        <f aca="false">IF(V2170=1,T2170+ROW()/10000000,0)</f>
        <v>30.000217</v>
      </c>
    </row>
    <row r="2171" customFormat="false" ht="15" hidden="false" customHeight="false" outlineLevel="0" collapsed="false">
      <c r="A2171" s="0" t="n">
        <v>5768</v>
      </c>
      <c r="B2171" s="0" t="s">
        <v>5780</v>
      </c>
      <c r="C2171" s="0" t="n">
        <v>1</v>
      </c>
      <c r="D2171" s="0" t="s">
        <v>3667</v>
      </c>
      <c r="E2171" s="0" t="s">
        <v>5781</v>
      </c>
      <c r="F2171" s="0" t="s">
        <v>5782</v>
      </c>
      <c r="G2171" s="0" t="s">
        <v>5783</v>
      </c>
      <c r="H2171" s="0" t="s">
        <v>5784</v>
      </c>
      <c r="I2171" s="0" t="s">
        <v>2123</v>
      </c>
      <c r="J2171" s="0" t="s">
        <v>46</v>
      </c>
      <c r="K2171" s="0" t="s">
        <v>47</v>
      </c>
      <c r="L2171" s="0" t="s">
        <v>47</v>
      </c>
      <c r="M2171" s="0" t="s">
        <v>47</v>
      </c>
      <c r="N2171" s="0" t="n">
        <v>3</v>
      </c>
      <c r="O2171" s="0" t="n">
        <v>19</v>
      </c>
      <c r="P2171" s="0" t="n">
        <v>1500</v>
      </c>
      <c r="Q2171" s="0" t="n">
        <v>2.7</v>
      </c>
      <c r="R2171" s="0" t="str">
        <f aca="false">INDEX(Lookup!$B$4:$B$18,MATCH(C2171,Lookup!$A$4:$A$18,0))</f>
        <v>India</v>
      </c>
      <c r="S2171" s="20" t="n">
        <f aca="false">INDEX(Lookup!$D$4:$D$18,MATCH(C2171,Lookup!$A$4:$A$18,0))</f>
        <v>0.012</v>
      </c>
      <c r="T2171" s="21" t="n">
        <f aca="false">ROUND(P2171*S2171,2)</f>
        <v>18</v>
      </c>
      <c r="U2171" s="21" t="n">
        <f aca="false">IF(T2171&lt;=10,1,IF(T2171&lt;=20,2,IF(T2171&lt;=30,3,IF(T2171&lt;=40,4,IF(T2171&lt;=50,5,IF(T2171&lt;=100,6,IF(T2171&lt;=250,7,8)))))))</f>
        <v>2</v>
      </c>
      <c r="V2171" s="21" t="n">
        <f aca="false">IF(AND(OR(Dashboard!$T$3="All",R2171=Dashboard!$T$3),OR(Dashboard!$T$4="All",D2171=Dashboard!$T$4)),1,0)</f>
        <v>1</v>
      </c>
      <c r="W2171" s="21" t="n">
        <f aca="false">IF(V2171=1,T2171+ROW()/10000000,0)</f>
        <v>18.0002171</v>
      </c>
    </row>
    <row r="2172" customFormat="false" ht="15" hidden="false" customHeight="false" outlineLevel="0" collapsed="false">
      <c r="A2172" s="0" t="n">
        <v>304276</v>
      </c>
      <c r="B2172" s="0" t="s">
        <v>5785</v>
      </c>
      <c r="C2172" s="0" t="n">
        <v>1</v>
      </c>
      <c r="D2172" s="0" t="s">
        <v>3667</v>
      </c>
      <c r="E2172" s="0" t="s">
        <v>5786</v>
      </c>
      <c r="F2172" s="0" t="s">
        <v>5787</v>
      </c>
      <c r="G2172" s="0" t="s">
        <v>5788</v>
      </c>
      <c r="H2172" s="0" t="s">
        <v>2412</v>
      </c>
      <c r="I2172" s="0" t="s">
        <v>2123</v>
      </c>
      <c r="J2172" s="0" t="s">
        <v>46</v>
      </c>
      <c r="K2172" s="0" t="s">
        <v>47</v>
      </c>
      <c r="L2172" s="0" t="s">
        <v>47</v>
      </c>
      <c r="M2172" s="0" t="s">
        <v>47</v>
      </c>
      <c r="N2172" s="0" t="n">
        <v>2</v>
      </c>
      <c r="O2172" s="0" t="n">
        <v>6</v>
      </c>
      <c r="P2172" s="0" t="n">
        <v>800</v>
      </c>
      <c r="Q2172" s="0" t="n">
        <v>3</v>
      </c>
      <c r="R2172" s="0" t="str">
        <f aca="false">INDEX(Lookup!$B$4:$B$18,MATCH(C2172,Lookup!$A$4:$A$18,0))</f>
        <v>India</v>
      </c>
      <c r="S2172" s="20" t="n">
        <f aca="false">INDEX(Lookup!$D$4:$D$18,MATCH(C2172,Lookup!$A$4:$A$18,0))</f>
        <v>0.012</v>
      </c>
      <c r="T2172" s="21" t="n">
        <f aca="false">ROUND(P2172*S2172,2)</f>
        <v>9.6</v>
      </c>
      <c r="U2172" s="21" t="n">
        <f aca="false">IF(T2172&lt;=10,1,IF(T2172&lt;=20,2,IF(T2172&lt;=30,3,IF(T2172&lt;=40,4,IF(T2172&lt;=50,5,IF(T2172&lt;=100,6,IF(T2172&lt;=250,7,8)))))))</f>
        <v>1</v>
      </c>
      <c r="V2172" s="21" t="n">
        <f aca="false">IF(AND(OR(Dashboard!$T$3="All",R2172=Dashboard!$T$3),OR(Dashboard!$T$4="All",D2172=Dashboard!$T$4)),1,0)</f>
        <v>1</v>
      </c>
      <c r="W2172" s="21" t="n">
        <f aca="false">IF(V2172=1,T2172+ROW()/10000000,0)</f>
        <v>9.6002172</v>
      </c>
    </row>
    <row r="2173" customFormat="false" ht="15" hidden="false" customHeight="false" outlineLevel="0" collapsed="false">
      <c r="A2173" s="0" t="n">
        <v>304279</v>
      </c>
      <c r="B2173" s="0" t="s">
        <v>5789</v>
      </c>
      <c r="C2173" s="0" t="n">
        <v>1</v>
      </c>
      <c r="D2173" s="0" t="s">
        <v>3667</v>
      </c>
      <c r="E2173" s="0" t="s">
        <v>5786</v>
      </c>
      <c r="F2173" s="0" t="s">
        <v>5787</v>
      </c>
      <c r="G2173" s="0" t="s">
        <v>5788</v>
      </c>
      <c r="H2173" s="0" t="s">
        <v>52</v>
      </c>
      <c r="I2173" s="0" t="s">
        <v>2123</v>
      </c>
      <c r="J2173" s="0" t="s">
        <v>46</v>
      </c>
      <c r="K2173" s="0" t="s">
        <v>47</v>
      </c>
      <c r="L2173" s="0" t="s">
        <v>47</v>
      </c>
      <c r="M2173" s="0" t="s">
        <v>47</v>
      </c>
      <c r="N2173" s="0" t="n">
        <v>3</v>
      </c>
      <c r="O2173" s="0" t="n">
        <v>10</v>
      </c>
      <c r="P2173" s="0" t="n">
        <v>1600</v>
      </c>
      <c r="Q2173" s="0" t="n">
        <v>3</v>
      </c>
      <c r="R2173" s="0" t="str">
        <f aca="false">INDEX(Lookup!$B$4:$B$18,MATCH(C2173,Lookup!$A$4:$A$18,0))</f>
        <v>India</v>
      </c>
      <c r="S2173" s="20" t="n">
        <f aca="false">INDEX(Lookup!$D$4:$D$18,MATCH(C2173,Lookup!$A$4:$A$18,0))</f>
        <v>0.012</v>
      </c>
      <c r="T2173" s="21" t="n">
        <f aca="false">ROUND(P2173*S2173,2)</f>
        <v>19.2</v>
      </c>
      <c r="U2173" s="21" t="n">
        <f aca="false">IF(T2173&lt;=10,1,IF(T2173&lt;=20,2,IF(T2173&lt;=30,3,IF(T2173&lt;=40,4,IF(T2173&lt;=50,5,IF(T2173&lt;=100,6,IF(T2173&lt;=250,7,8)))))))</f>
        <v>2</v>
      </c>
      <c r="V2173" s="21" t="n">
        <f aca="false">IF(AND(OR(Dashboard!$T$3="All",R2173=Dashboard!$T$3),OR(Dashboard!$T$4="All",D2173=Dashboard!$T$4)),1,0)</f>
        <v>1</v>
      </c>
      <c r="W2173" s="21" t="n">
        <f aca="false">IF(V2173=1,T2173+ROW()/10000000,0)</f>
        <v>19.2002173</v>
      </c>
    </row>
    <row r="2174" customFormat="false" ht="15" hidden="false" customHeight="false" outlineLevel="0" collapsed="false">
      <c r="A2174" s="0" t="n">
        <v>5717</v>
      </c>
      <c r="B2174" s="0" t="s">
        <v>5790</v>
      </c>
      <c r="C2174" s="0" t="n">
        <v>1</v>
      </c>
      <c r="D2174" s="0" t="s">
        <v>3667</v>
      </c>
      <c r="E2174" s="0" t="s">
        <v>5791</v>
      </c>
      <c r="F2174" s="0" t="s">
        <v>5792</v>
      </c>
      <c r="G2174" s="0" t="s">
        <v>5793</v>
      </c>
      <c r="H2174" s="0" t="s">
        <v>1615</v>
      </c>
      <c r="I2174" s="0" t="s">
        <v>2123</v>
      </c>
      <c r="J2174" s="0" t="s">
        <v>47</v>
      </c>
      <c r="K2174" s="0" t="s">
        <v>47</v>
      </c>
      <c r="L2174" s="0" t="s">
        <v>47</v>
      </c>
      <c r="M2174" s="0" t="s">
        <v>47</v>
      </c>
      <c r="N2174" s="0" t="n">
        <v>4</v>
      </c>
      <c r="O2174" s="0" t="n">
        <v>17</v>
      </c>
      <c r="P2174" s="0" t="n">
        <v>3000</v>
      </c>
      <c r="Q2174" s="0" t="n">
        <v>3.2</v>
      </c>
      <c r="R2174" s="0" t="str">
        <f aca="false">INDEX(Lookup!$B$4:$B$18,MATCH(C2174,Lookup!$A$4:$A$18,0))</f>
        <v>India</v>
      </c>
      <c r="S2174" s="20" t="n">
        <f aca="false">INDEX(Lookup!$D$4:$D$18,MATCH(C2174,Lookup!$A$4:$A$18,0))</f>
        <v>0.012</v>
      </c>
      <c r="T2174" s="21" t="n">
        <f aca="false">ROUND(P2174*S2174,2)</f>
        <v>36</v>
      </c>
      <c r="U2174" s="21" t="n">
        <f aca="false">IF(T2174&lt;=10,1,IF(T2174&lt;=20,2,IF(T2174&lt;=30,3,IF(T2174&lt;=40,4,IF(T2174&lt;=50,5,IF(T2174&lt;=100,6,IF(T2174&lt;=250,7,8)))))))</f>
        <v>4</v>
      </c>
      <c r="V2174" s="21" t="n">
        <f aca="false">IF(AND(OR(Dashboard!$T$3="All",R2174=Dashboard!$T$3),OR(Dashboard!$T$4="All",D2174=Dashboard!$T$4)),1,0)</f>
        <v>1</v>
      </c>
      <c r="W2174" s="21" t="n">
        <f aca="false">IF(V2174=1,T2174+ROW()/10000000,0)</f>
        <v>36.0002174</v>
      </c>
    </row>
    <row r="2175" customFormat="false" ht="15" hidden="false" customHeight="false" outlineLevel="0" collapsed="false">
      <c r="A2175" s="0" t="n">
        <v>7496</v>
      </c>
      <c r="B2175" s="0" t="s">
        <v>5794</v>
      </c>
      <c r="C2175" s="0" t="n">
        <v>1</v>
      </c>
      <c r="D2175" s="0" t="s">
        <v>3667</v>
      </c>
      <c r="E2175" s="0" t="s">
        <v>5795</v>
      </c>
      <c r="F2175" s="0" t="s">
        <v>5796</v>
      </c>
      <c r="G2175" s="0" t="s">
        <v>5797</v>
      </c>
      <c r="H2175" s="0" t="s">
        <v>3539</v>
      </c>
      <c r="I2175" s="0" t="s">
        <v>2123</v>
      </c>
      <c r="J2175" s="0" t="s">
        <v>46</v>
      </c>
      <c r="K2175" s="0" t="s">
        <v>47</v>
      </c>
      <c r="L2175" s="0" t="s">
        <v>47</v>
      </c>
      <c r="M2175" s="0" t="s">
        <v>47</v>
      </c>
      <c r="N2175" s="0" t="n">
        <v>4</v>
      </c>
      <c r="O2175" s="0" t="n">
        <v>94</v>
      </c>
      <c r="P2175" s="0" t="n">
        <v>2500</v>
      </c>
      <c r="Q2175" s="0" t="n">
        <v>3.6</v>
      </c>
      <c r="R2175" s="0" t="str">
        <f aca="false">INDEX(Lookup!$B$4:$B$18,MATCH(C2175,Lookup!$A$4:$A$18,0))</f>
        <v>India</v>
      </c>
      <c r="S2175" s="20" t="n">
        <f aca="false">INDEX(Lookup!$D$4:$D$18,MATCH(C2175,Lookup!$A$4:$A$18,0))</f>
        <v>0.012</v>
      </c>
      <c r="T2175" s="21" t="n">
        <f aca="false">ROUND(P2175*S2175,2)</f>
        <v>30</v>
      </c>
      <c r="U2175" s="21" t="n">
        <f aca="false">IF(T2175&lt;=10,1,IF(T2175&lt;=20,2,IF(T2175&lt;=30,3,IF(T2175&lt;=40,4,IF(T2175&lt;=50,5,IF(T2175&lt;=100,6,IF(T2175&lt;=250,7,8)))))))</f>
        <v>3</v>
      </c>
      <c r="V2175" s="21" t="n">
        <f aca="false">IF(AND(OR(Dashboard!$T$3="All",R2175=Dashboard!$T$3),OR(Dashboard!$T$4="All",D2175=Dashboard!$T$4)),1,0)</f>
        <v>1</v>
      </c>
      <c r="W2175" s="21" t="n">
        <f aca="false">IF(V2175=1,T2175+ROW()/10000000,0)</f>
        <v>30.0002175</v>
      </c>
    </row>
    <row r="2176" customFormat="false" ht="15" hidden="false" customHeight="false" outlineLevel="0" collapsed="false">
      <c r="A2176" s="0" t="n">
        <v>309377</v>
      </c>
      <c r="B2176" s="0" t="s">
        <v>5535</v>
      </c>
      <c r="C2176" s="0" t="n">
        <v>1</v>
      </c>
      <c r="D2176" s="0" t="s">
        <v>3667</v>
      </c>
      <c r="E2176" s="0" t="s">
        <v>5798</v>
      </c>
      <c r="F2176" s="0" t="s">
        <v>5799</v>
      </c>
      <c r="G2176" s="0" t="s">
        <v>5800</v>
      </c>
      <c r="H2176" s="0" t="s">
        <v>2122</v>
      </c>
      <c r="I2176" s="0" t="s">
        <v>2123</v>
      </c>
      <c r="J2176" s="0" t="s">
        <v>47</v>
      </c>
      <c r="K2176" s="0" t="s">
        <v>47</v>
      </c>
      <c r="L2176" s="0" t="s">
        <v>47</v>
      </c>
      <c r="M2176" s="0" t="s">
        <v>47</v>
      </c>
      <c r="N2176" s="0" t="n">
        <v>2</v>
      </c>
      <c r="O2176" s="0" t="n">
        <v>96</v>
      </c>
      <c r="P2176" s="0" t="n">
        <v>650</v>
      </c>
      <c r="Q2176" s="0" t="n">
        <v>3.3</v>
      </c>
      <c r="R2176" s="0" t="str">
        <f aca="false">INDEX(Lookup!$B$4:$B$18,MATCH(C2176,Lookup!$A$4:$A$18,0))</f>
        <v>India</v>
      </c>
      <c r="S2176" s="20" t="n">
        <f aca="false">INDEX(Lookup!$D$4:$D$18,MATCH(C2176,Lookup!$A$4:$A$18,0))</f>
        <v>0.012</v>
      </c>
      <c r="T2176" s="21" t="n">
        <f aca="false">ROUND(P2176*S2176,2)</f>
        <v>7.8</v>
      </c>
      <c r="U2176" s="21" t="n">
        <f aca="false">IF(T2176&lt;=10,1,IF(T2176&lt;=20,2,IF(T2176&lt;=30,3,IF(T2176&lt;=40,4,IF(T2176&lt;=50,5,IF(T2176&lt;=100,6,IF(T2176&lt;=250,7,8)))))))</f>
        <v>1</v>
      </c>
      <c r="V2176" s="21" t="n">
        <f aca="false">IF(AND(OR(Dashboard!$T$3="All",R2176=Dashboard!$T$3),OR(Dashboard!$T$4="All",D2176=Dashboard!$T$4)),1,0)</f>
        <v>1</v>
      </c>
      <c r="W2176" s="21" t="n">
        <f aca="false">IF(V2176=1,T2176+ROW()/10000000,0)</f>
        <v>7.8002176</v>
      </c>
    </row>
    <row r="2177" customFormat="false" ht="15" hidden="false" customHeight="false" outlineLevel="0" collapsed="false">
      <c r="A2177" s="0" t="n">
        <v>5042</v>
      </c>
      <c r="B2177" s="0" t="s">
        <v>5801</v>
      </c>
      <c r="C2177" s="0" t="n">
        <v>1</v>
      </c>
      <c r="D2177" s="0" t="s">
        <v>3667</v>
      </c>
      <c r="E2177" s="0" t="s">
        <v>5802</v>
      </c>
      <c r="F2177" s="0" t="s">
        <v>5803</v>
      </c>
      <c r="G2177" s="0" t="s">
        <v>5804</v>
      </c>
      <c r="H2177" s="0" t="s">
        <v>4729</v>
      </c>
      <c r="I2177" s="0" t="s">
        <v>2123</v>
      </c>
      <c r="J2177" s="0" t="s">
        <v>46</v>
      </c>
      <c r="K2177" s="0" t="s">
        <v>47</v>
      </c>
      <c r="L2177" s="0" t="s">
        <v>47</v>
      </c>
      <c r="M2177" s="0" t="s">
        <v>47</v>
      </c>
      <c r="N2177" s="0" t="n">
        <v>4</v>
      </c>
      <c r="O2177" s="0" t="n">
        <v>272</v>
      </c>
      <c r="P2177" s="0" t="n">
        <v>3000</v>
      </c>
      <c r="Q2177" s="0" t="n">
        <v>3.9</v>
      </c>
      <c r="R2177" s="0" t="str">
        <f aca="false">INDEX(Lookup!$B$4:$B$18,MATCH(C2177,Lookup!$A$4:$A$18,0))</f>
        <v>India</v>
      </c>
      <c r="S2177" s="20" t="n">
        <f aca="false">INDEX(Lookup!$D$4:$D$18,MATCH(C2177,Lookup!$A$4:$A$18,0))</f>
        <v>0.012</v>
      </c>
      <c r="T2177" s="21" t="n">
        <f aca="false">ROUND(P2177*S2177,2)</f>
        <v>36</v>
      </c>
      <c r="U2177" s="21" t="n">
        <f aca="false">IF(T2177&lt;=10,1,IF(T2177&lt;=20,2,IF(T2177&lt;=30,3,IF(T2177&lt;=40,4,IF(T2177&lt;=50,5,IF(T2177&lt;=100,6,IF(T2177&lt;=250,7,8)))))))</f>
        <v>4</v>
      </c>
      <c r="V2177" s="21" t="n">
        <f aca="false">IF(AND(OR(Dashboard!$T$3="All",R2177=Dashboard!$T$3),OR(Dashboard!$T$4="All",D2177=Dashboard!$T$4)),1,0)</f>
        <v>1</v>
      </c>
      <c r="W2177" s="21" t="n">
        <f aca="false">IF(V2177=1,T2177+ROW()/10000000,0)</f>
        <v>36.0002177</v>
      </c>
    </row>
    <row r="2178" customFormat="false" ht="15" hidden="false" customHeight="false" outlineLevel="0" collapsed="false">
      <c r="A2178" s="0" t="n">
        <v>5044</v>
      </c>
      <c r="B2178" s="0" t="s">
        <v>5805</v>
      </c>
      <c r="C2178" s="0" t="n">
        <v>1</v>
      </c>
      <c r="D2178" s="0" t="s">
        <v>3667</v>
      </c>
      <c r="E2178" s="0" t="s">
        <v>5802</v>
      </c>
      <c r="F2178" s="0" t="s">
        <v>5803</v>
      </c>
      <c r="G2178" s="0" t="s">
        <v>5804</v>
      </c>
      <c r="H2178" s="0" t="s">
        <v>177</v>
      </c>
      <c r="I2178" s="0" t="s">
        <v>2123</v>
      </c>
      <c r="J2178" s="0" t="s">
        <v>46</v>
      </c>
      <c r="K2178" s="0" t="s">
        <v>47</v>
      </c>
      <c r="L2178" s="0" t="s">
        <v>47</v>
      </c>
      <c r="M2178" s="0" t="s">
        <v>47</v>
      </c>
      <c r="N2178" s="0" t="n">
        <v>4</v>
      </c>
      <c r="O2178" s="0" t="n">
        <v>390</v>
      </c>
      <c r="P2178" s="0" t="n">
        <v>3000</v>
      </c>
      <c r="Q2178" s="0" t="n">
        <v>3.8</v>
      </c>
      <c r="R2178" s="0" t="str">
        <f aca="false">INDEX(Lookup!$B$4:$B$18,MATCH(C2178,Lookup!$A$4:$A$18,0))</f>
        <v>India</v>
      </c>
      <c r="S2178" s="20" t="n">
        <f aca="false">INDEX(Lookup!$D$4:$D$18,MATCH(C2178,Lookup!$A$4:$A$18,0))</f>
        <v>0.012</v>
      </c>
      <c r="T2178" s="21" t="n">
        <f aca="false">ROUND(P2178*S2178,2)</f>
        <v>36</v>
      </c>
      <c r="U2178" s="21" t="n">
        <f aca="false">IF(T2178&lt;=10,1,IF(T2178&lt;=20,2,IF(T2178&lt;=30,3,IF(T2178&lt;=40,4,IF(T2178&lt;=50,5,IF(T2178&lt;=100,6,IF(T2178&lt;=250,7,8)))))))</f>
        <v>4</v>
      </c>
      <c r="V2178" s="21" t="n">
        <f aca="false">IF(AND(OR(Dashboard!$T$3="All",R2178=Dashboard!$T$3),OR(Dashboard!$T$4="All",D2178=Dashboard!$T$4)),1,0)</f>
        <v>1</v>
      </c>
      <c r="W2178" s="21" t="n">
        <f aca="false">IF(V2178=1,T2178+ROW()/10000000,0)</f>
        <v>36.0002178</v>
      </c>
    </row>
    <row r="2179" customFormat="false" ht="15" hidden="false" customHeight="false" outlineLevel="0" collapsed="false">
      <c r="A2179" s="0" t="n">
        <v>5046</v>
      </c>
      <c r="B2179" s="0" t="s">
        <v>5806</v>
      </c>
      <c r="C2179" s="0" t="n">
        <v>1</v>
      </c>
      <c r="D2179" s="0" t="s">
        <v>3667</v>
      </c>
      <c r="E2179" s="0" t="s">
        <v>5802</v>
      </c>
      <c r="F2179" s="0" t="s">
        <v>5803</v>
      </c>
      <c r="G2179" s="0" t="s">
        <v>5804</v>
      </c>
      <c r="H2179" s="0" t="s">
        <v>5807</v>
      </c>
      <c r="I2179" s="0" t="s">
        <v>2123</v>
      </c>
      <c r="J2179" s="0" t="s">
        <v>46</v>
      </c>
      <c r="K2179" s="0" t="s">
        <v>47</v>
      </c>
      <c r="L2179" s="0" t="s">
        <v>47</v>
      </c>
      <c r="M2179" s="0" t="s">
        <v>47</v>
      </c>
      <c r="N2179" s="0" t="n">
        <v>4</v>
      </c>
      <c r="O2179" s="0" t="n">
        <v>394</v>
      </c>
      <c r="P2179" s="0" t="n">
        <v>3000</v>
      </c>
      <c r="Q2179" s="0" t="n">
        <v>3.9</v>
      </c>
      <c r="R2179" s="0" t="str">
        <f aca="false">INDEX(Lookup!$B$4:$B$18,MATCH(C2179,Lookup!$A$4:$A$18,0))</f>
        <v>India</v>
      </c>
      <c r="S2179" s="20" t="n">
        <f aca="false">INDEX(Lookup!$D$4:$D$18,MATCH(C2179,Lookup!$A$4:$A$18,0))</f>
        <v>0.012</v>
      </c>
      <c r="T2179" s="21" t="n">
        <f aca="false">ROUND(P2179*S2179,2)</f>
        <v>36</v>
      </c>
      <c r="U2179" s="21" t="n">
        <f aca="false">IF(T2179&lt;=10,1,IF(T2179&lt;=20,2,IF(T2179&lt;=30,3,IF(T2179&lt;=40,4,IF(T2179&lt;=50,5,IF(T2179&lt;=100,6,IF(T2179&lt;=250,7,8)))))))</f>
        <v>4</v>
      </c>
      <c r="V2179" s="21" t="n">
        <f aca="false">IF(AND(OR(Dashboard!$T$3="All",R2179=Dashboard!$T$3),OR(Dashboard!$T$4="All",D2179=Dashboard!$T$4)),1,0)</f>
        <v>1</v>
      </c>
      <c r="W2179" s="21" t="n">
        <f aca="false">IF(V2179=1,T2179+ROW()/10000000,0)</f>
        <v>36.0002179</v>
      </c>
    </row>
    <row r="2180" customFormat="false" ht="15" hidden="false" customHeight="false" outlineLevel="0" collapsed="false">
      <c r="A2180" s="0" t="n">
        <v>310700</v>
      </c>
      <c r="B2180" s="0" t="s">
        <v>5808</v>
      </c>
      <c r="C2180" s="0" t="n">
        <v>1</v>
      </c>
      <c r="D2180" s="0" t="s">
        <v>3667</v>
      </c>
      <c r="E2180" s="0" t="s">
        <v>5809</v>
      </c>
      <c r="F2180" s="0" t="s">
        <v>5810</v>
      </c>
      <c r="G2180" s="0" t="s">
        <v>5811</v>
      </c>
      <c r="H2180" s="0" t="s">
        <v>69</v>
      </c>
      <c r="I2180" s="0" t="s">
        <v>2123</v>
      </c>
      <c r="J2180" s="0" t="s">
        <v>46</v>
      </c>
      <c r="K2180" s="0" t="s">
        <v>47</v>
      </c>
      <c r="L2180" s="0" t="s">
        <v>47</v>
      </c>
      <c r="M2180" s="0" t="s">
        <v>47</v>
      </c>
      <c r="N2180" s="0" t="n">
        <v>4</v>
      </c>
      <c r="O2180" s="0" t="n">
        <v>22</v>
      </c>
      <c r="P2180" s="0" t="n">
        <v>3000</v>
      </c>
      <c r="Q2180" s="0" t="n">
        <v>3.4</v>
      </c>
      <c r="R2180" s="0" t="str">
        <f aca="false">INDEX(Lookup!$B$4:$B$18,MATCH(C2180,Lookup!$A$4:$A$18,0))</f>
        <v>India</v>
      </c>
      <c r="S2180" s="20" t="n">
        <f aca="false">INDEX(Lookup!$D$4:$D$18,MATCH(C2180,Lookup!$A$4:$A$18,0))</f>
        <v>0.012</v>
      </c>
      <c r="T2180" s="21" t="n">
        <f aca="false">ROUND(P2180*S2180,2)</f>
        <v>36</v>
      </c>
      <c r="U2180" s="21" t="n">
        <f aca="false">IF(T2180&lt;=10,1,IF(T2180&lt;=20,2,IF(T2180&lt;=30,3,IF(T2180&lt;=40,4,IF(T2180&lt;=50,5,IF(T2180&lt;=100,6,IF(T2180&lt;=250,7,8)))))))</f>
        <v>4</v>
      </c>
      <c r="V2180" s="21" t="n">
        <f aca="false">IF(AND(OR(Dashboard!$T$3="All",R2180=Dashboard!$T$3),OR(Dashboard!$T$4="All",D2180=Dashboard!$T$4)),1,0)</f>
        <v>1</v>
      </c>
      <c r="W2180" s="21" t="n">
        <f aca="false">IF(V2180=1,T2180+ROW()/10000000,0)</f>
        <v>36.000218</v>
      </c>
    </row>
    <row r="2181" customFormat="false" ht="15" hidden="false" customHeight="false" outlineLevel="0" collapsed="false">
      <c r="A2181" s="0" t="n">
        <v>310699</v>
      </c>
      <c r="B2181" s="0" t="s">
        <v>5812</v>
      </c>
      <c r="C2181" s="0" t="n">
        <v>1</v>
      </c>
      <c r="D2181" s="0" t="s">
        <v>3667</v>
      </c>
      <c r="E2181" s="0" t="s">
        <v>5809</v>
      </c>
      <c r="F2181" s="0" t="s">
        <v>5810</v>
      </c>
      <c r="G2181" s="0" t="s">
        <v>5811</v>
      </c>
      <c r="H2181" s="0" t="s">
        <v>2274</v>
      </c>
      <c r="I2181" s="0" t="s">
        <v>2123</v>
      </c>
      <c r="J2181" s="0" t="s">
        <v>47</v>
      </c>
      <c r="K2181" s="0" t="s">
        <v>47</v>
      </c>
      <c r="L2181" s="0" t="s">
        <v>47</v>
      </c>
      <c r="M2181" s="0" t="s">
        <v>47</v>
      </c>
      <c r="N2181" s="0" t="n">
        <v>4</v>
      </c>
      <c r="O2181" s="0" t="n">
        <v>45</v>
      </c>
      <c r="P2181" s="0" t="n">
        <v>3000</v>
      </c>
      <c r="Q2181" s="0" t="n">
        <v>3.7</v>
      </c>
      <c r="R2181" s="0" t="str">
        <f aca="false">INDEX(Lookup!$B$4:$B$18,MATCH(C2181,Lookup!$A$4:$A$18,0))</f>
        <v>India</v>
      </c>
      <c r="S2181" s="20" t="n">
        <f aca="false">INDEX(Lookup!$D$4:$D$18,MATCH(C2181,Lookup!$A$4:$A$18,0))</f>
        <v>0.012</v>
      </c>
      <c r="T2181" s="21" t="n">
        <f aca="false">ROUND(P2181*S2181,2)</f>
        <v>36</v>
      </c>
      <c r="U2181" s="21" t="n">
        <f aca="false">IF(T2181&lt;=10,1,IF(T2181&lt;=20,2,IF(T2181&lt;=30,3,IF(T2181&lt;=40,4,IF(T2181&lt;=50,5,IF(T2181&lt;=100,6,IF(T2181&lt;=250,7,8)))))))</f>
        <v>4</v>
      </c>
      <c r="V2181" s="21" t="n">
        <f aca="false">IF(AND(OR(Dashboard!$T$3="All",R2181=Dashboard!$T$3),OR(Dashboard!$T$4="All",D2181=Dashboard!$T$4)),1,0)</f>
        <v>1</v>
      </c>
      <c r="W2181" s="21" t="n">
        <f aca="false">IF(V2181=1,T2181+ROW()/10000000,0)</f>
        <v>36.0002181</v>
      </c>
    </row>
    <row r="2182" customFormat="false" ht="15" hidden="false" customHeight="false" outlineLevel="0" collapsed="false">
      <c r="A2182" s="0" t="n">
        <v>2711</v>
      </c>
      <c r="B2182" s="0" t="s">
        <v>5813</v>
      </c>
      <c r="C2182" s="0" t="n">
        <v>1</v>
      </c>
      <c r="D2182" s="0" t="s">
        <v>3667</v>
      </c>
      <c r="E2182" s="0" t="s">
        <v>5814</v>
      </c>
      <c r="F2182" s="0" t="s">
        <v>5815</v>
      </c>
      <c r="G2182" s="0" t="s">
        <v>5816</v>
      </c>
      <c r="H2182" s="0" t="s">
        <v>1615</v>
      </c>
      <c r="I2182" s="0" t="s">
        <v>2123</v>
      </c>
      <c r="J2182" s="0" t="s">
        <v>47</v>
      </c>
      <c r="K2182" s="0" t="s">
        <v>47</v>
      </c>
      <c r="L2182" s="0" t="s">
        <v>47</v>
      </c>
      <c r="M2182" s="0" t="s">
        <v>47</v>
      </c>
      <c r="N2182" s="0" t="n">
        <v>4</v>
      </c>
      <c r="O2182" s="0" t="n">
        <v>36</v>
      </c>
      <c r="P2182" s="0" t="n">
        <v>2000</v>
      </c>
      <c r="Q2182" s="0" t="n">
        <v>3.3</v>
      </c>
      <c r="R2182" s="0" t="str">
        <f aca="false">INDEX(Lookup!$B$4:$B$18,MATCH(C2182,Lookup!$A$4:$A$18,0))</f>
        <v>India</v>
      </c>
      <c r="S2182" s="20" t="n">
        <f aca="false">INDEX(Lookup!$D$4:$D$18,MATCH(C2182,Lookup!$A$4:$A$18,0))</f>
        <v>0.012</v>
      </c>
      <c r="T2182" s="21" t="n">
        <f aca="false">ROUND(P2182*S2182,2)</f>
        <v>24</v>
      </c>
      <c r="U2182" s="21" t="n">
        <f aca="false">IF(T2182&lt;=10,1,IF(T2182&lt;=20,2,IF(T2182&lt;=30,3,IF(T2182&lt;=40,4,IF(T2182&lt;=50,5,IF(T2182&lt;=100,6,IF(T2182&lt;=250,7,8)))))))</f>
        <v>3</v>
      </c>
      <c r="V2182" s="21" t="n">
        <f aca="false">IF(AND(OR(Dashboard!$T$3="All",R2182=Dashboard!$T$3),OR(Dashboard!$T$4="All",D2182=Dashboard!$T$4)),1,0)</f>
        <v>1</v>
      </c>
      <c r="W2182" s="21" t="n">
        <f aca="false">IF(V2182=1,T2182+ROW()/10000000,0)</f>
        <v>24.0002182</v>
      </c>
    </row>
    <row r="2183" customFormat="false" ht="15" hidden="false" customHeight="false" outlineLevel="0" collapsed="false">
      <c r="A2183" s="0" t="n">
        <v>2710</v>
      </c>
      <c r="B2183" s="0" t="s">
        <v>5817</v>
      </c>
      <c r="C2183" s="0" t="n">
        <v>1</v>
      </c>
      <c r="D2183" s="0" t="s">
        <v>3667</v>
      </c>
      <c r="E2183" s="0" t="s">
        <v>5814</v>
      </c>
      <c r="F2183" s="0" t="s">
        <v>5815</v>
      </c>
      <c r="G2183" s="0" t="s">
        <v>5816</v>
      </c>
      <c r="H2183" s="0" t="s">
        <v>52</v>
      </c>
      <c r="I2183" s="0" t="s">
        <v>2123</v>
      </c>
      <c r="J2183" s="0" t="s">
        <v>47</v>
      </c>
      <c r="K2183" s="0" t="s">
        <v>47</v>
      </c>
      <c r="L2183" s="0" t="s">
        <v>47</v>
      </c>
      <c r="M2183" s="0" t="s">
        <v>47</v>
      </c>
      <c r="N2183" s="0" t="n">
        <v>4</v>
      </c>
      <c r="O2183" s="0" t="n">
        <v>27</v>
      </c>
      <c r="P2183" s="0" t="n">
        <v>3000</v>
      </c>
      <c r="Q2183" s="0" t="n">
        <v>3.5</v>
      </c>
      <c r="R2183" s="0" t="str">
        <f aca="false">INDEX(Lookup!$B$4:$B$18,MATCH(C2183,Lookup!$A$4:$A$18,0))</f>
        <v>India</v>
      </c>
      <c r="S2183" s="20" t="n">
        <f aca="false">INDEX(Lookup!$D$4:$D$18,MATCH(C2183,Lookup!$A$4:$A$18,0))</f>
        <v>0.012</v>
      </c>
      <c r="T2183" s="21" t="n">
        <f aca="false">ROUND(P2183*S2183,2)</f>
        <v>36</v>
      </c>
      <c r="U2183" s="21" t="n">
        <f aca="false">IF(T2183&lt;=10,1,IF(T2183&lt;=20,2,IF(T2183&lt;=30,3,IF(T2183&lt;=40,4,IF(T2183&lt;=50,5,IF(T2183&lt;=100,6,IF(T2183&lt;=250,7,8)))))))</f>
        <v>4</v>
      </c>
      <c r="V2183" s="21" t="n">
        <f aca="false">IF(AND(OR(Dashboard!$T$3="All",R2183=Dashboard!$T$3),OR(Dashboard!$T$4="All",D2183=Dashboard!$T$4)),1,0)</f>
        <v>1</v>
      </c>
      <c r="W2183" s="21" t="n">
        <f aca="false">IF(V2183=1,T2183+ROW()/10000000,0)</f>
        <v>36.0002183</v>
      </c>
    </row>
    <row r="2184" customFormat="false" ht="15" hidden="false" customHeight="false" outlineLevel="0" collapsed="false">
      <c r="A2184" s="0" t="n">
        <v>18285736</v>
      </c>
      <c r="B2184" s="0" t="s">
        <v>3940</v>
      </c>
      <c r="C2184" s="0" t="n">
        <v>1</v>
      </c>
      <c r="D2184" s="0" t="s">
        <v>3667</v>
      </c>
      <c r="E2184" s="0" t="s">
        <v>5818</v>
      </c>
      <c r="F2184" s="0" t="s">
        <v>5819</v>
      </c>
      <c r="G2184" s="0" t="s">
        <v>5818</v>
      </c>
      <c r="H2184" s="0" t="s">
        <v>3942</v>
      </c>
      <c r="I2184" s="0" t="s">
        <v>2123</v>
      </c>
      <c r="J2184" s="0" t="s">
        <v>47</v>
      </c>
      <c r="K2184" s="0" t="s">
        <v>46</v>
      </c>
      <c r="L2184" s="0" t="s">
        <v>47</v>
      </c>
      <c r="M2184" s="0" t="s">
        <v>47</v>
      </c>
      <c r="N2184" s="0" t="n">
        <v>1</v>
      </c>
      <c r="O2184" s="0" t="n">
        <v>16</v>
      </c>
      <c r="P2184" s="0" t="n">
        <v>400</v>
      </c>
      <c r="Q2184" s="0" t="n">
        <v>3.7</v>
      </c>
      <c r="R2184" s="0" t="str">
        <f aca="false">INDEX(Lookup!$B$4:$B$18,MATCH(C2184,Lookup!$A$4:$A$18,0))</f>
        <v>India</v>
      </c>
      <c r="S2184" s="20" t="n">
        <f aca="false">INDEX(Lookup!$D$4:$D$18,MATCH(C2184,Lookup!$A$4:$A$18,0))</f>
        <v>0.012</v>
      </c>
      <c r="T2184" s="21" t="n">
        <f aca="false">ROUND(P2184*S2184,2)</f>
        <v>4.8</v>
      </c>
      <c r="U2184" s="21" t="n">
        <f aca="false">IF(T2184&lt;=10,1,IF(T2184&lt;=20,2,IF(T2184&lt;=30,3,IF(T2184&lt;=40,4,IF(T2184&lt;=50,5,IF(T2184&lt;=100,6,IF(T2184&lt;=250,7,8)))))))</f>
        <v>1</v>
      </c>
      <c r="V2184" s="21" t="n">
        <f aca="false">IF(AND(OR(Dashboard!$T$3="All",R2184=Dashboard!$T$3),OR(Dashboard!$T$4="All",D2184=Dashboard!$T$4)),1,0)</f>
        <v>1</v>
      </c>
      <c r="W2184" s="21" t="n">
        <f aca="false">IF(V2184=1,T2184+ROW()/10000000,0)</f>
        <v>4.8002184</v>
      </c>
    </row>
    <row r="2185" customFormat="false" ht="15" hidden="false" customHeight="false" outlineLevel="0" collapsed="false">
      <c r="A2185" s="0" t="n">
        <v>18291200</v>
      </c>
      <c r="B2185" s="0" t="s">
        <v>2370</v>
      </c>
      <c r="C2185" s="0" t="n">
        <v>1</v>
      </c>
      <c r="D2185" s="0" t="s">
        <v>3667</v>
      </c>
      <c r="E2185" s="0" t="s">
        <v>5818</v>
      </c>
      <c r="F2185" s="0" t="s">
        <v>5819</v>
      </c>
      <c r="G2185" s="0" t="s">
        <v>5818</v>
      </c>
      <c r="H2185" s="0" t="s">
        <v>5820</v>
      </c>
      <c r="I2185" s="0" t="s">
        <v>2123</v>
      </c>
      <c r="J2185" s="0" t="s">
        <v>46</v>
      </c>
      <c r="K2185" s="0" t="s">
        <v>47</v>
      </c>
      <c r="L2185" s="0" t="s">
        <v>47</v>
      </c>
      <c r="M2185" s="0" t="s">
        <v>47</v>
      </c>
      <c r="N2185" s="0" t="n">
        <v>4</v>
      </c>
      <c r="O2185" s="0" t="n">
        <v>13</v>
      </c>
      <c r="P2185" s="0" t="n">
        <v>2500</v>
      </c>
      <c r="Q2185" s="0" t="n">
        <v>3.5</v>
      </c>
      <c r="R2185" s="0" t="str">
        <f aca="false">INDEX(Lookup!$B$4:$B$18,MATCH(C2185,Lookup!$A$4:$A$18,0))</f>
        <v>India</v>
      </c>
      <c r="S2185" s="20" t="n">
        <f aca="false">INDEX(Lookup!$D$4:$D$18,MATCH(C2185,Lookup!$A$4:$A$18,0))</f>
        <v>0.012</v>
      </c>
      <c r="T2185" s="21" t="n">
        <f aca="false">ROUND(P2185*S2185,2)</f>
        <v>30</v>
      </c>
      <c r="U2185" s="21" t="n">
        <f aca="false">IF(T2185&lt;=10,1,IF(T2185&lt;=20,2,IF(T2185&lt;=30,3,IF(T2185&lt;=40,4,IF(T2185&lt;=50,5,IF(T2185&lt;=100,6,IF(T2185&lt;=250,7,8)))))))</f>
        <v>3</v>
      </c>
      <c r="V2185" s="21" t="n">
        <f aca="false">IF(AND(OR(Dashboard!$T$3="All",R2185=Dashboard!$T$3),OR(Dashboard!$T$4="All",D2185=Dashboard!$T$4)),1,0)</f>
        <v>1</v>
      </c>
      <c r="W2185" s="21" t="n">
        <f aca="false">IF(V2185=1,T2185+ROW()/10000000,0)</f>
        <v>30.0002185</v>
      </c>
    </row>
    <row r="2186" customFormat="false" ht="15" hidden="false" customHeight="false" outlineLevel="0" collapsed="false">
      <c r="A2186" s="0" t="n">
        <v>18291198</v>
      </c>
      <c r="B2186" s="0" t="s">
        <v>5821</v>
      </c>
      <c r="C2186" s="0" t="n">
        <v>1</v>
      </c>
      <c r="D2186" s="0" t="s">
        <v>3667</v>
      </c>
      <c r="E2186" s="0" t="s">
        <v>5818</v>
      </c>
      <c r="F2186" s="0" t="s">
        <v>5819</v>
      </c>
      <c r="G2186" s="0" t="s">
        <v>5818</v>
      </c>
      <c r="H2186" s="0" t="s">
        <v>5822</v>
      </c>
      <c r="I2186" s="0" t="s">
        <v>2123</v>
      </c>
      <c r="J2186" s="0" t="s">
        <v>46</v>
      </c>
      <c r="K2186" s="0" t="s">
        <v>47</v>
      </c>
      <c r="L2186" s="0" t="s">
        <v>47</v>
      </c>
      <c r="M2186" s="0" t="s">
        <v>47</v>
      </c>
      <c r="N2186" s="0" t="n">
        <v>4</v>
      </c>
      <c r="O2186" s="0" t="n">
        <v>127</v>
      </c>
      <c r="P2186" s="0" t="n">
        <v>2500</v>
      </c>
      <c r="Q2186" s="0" t="n">
        <v>3.8</v>
      </c>
      <c r="R2186" s="0" t="str">
        <f aca="false">INDEX(Lookup!$B$4:$B$18,MATCH(C2186,Lookup!$A$4:$A$18,0))</f>
        <v>India</v>
      </c>
      <c r="S2186" s="20" t="n">
        <f aca="false">INDEX(Lookup!$D$4:$D$18,MATCH(C2186,Lookup!$A$4:$A$18,0))</f>
        <v>0.012</v>
      </c>
      <c r="T2186" s="21" t="n">
        <f aca="false">ROUND(P2186*S2186,2)</f>
        <v>30</v>
      </c>
      <c r="U2186" s="21" t="n">
        <f aca="false">IF(T2186&lt;=10,1,IF(T2186&lt;=20,2,IF(T2186&lt;=30,3,IF(T2186&lt;=40,4,IF(T2186&lt;=50,5,IF(T2186&lt;=100,6,IF(T2186&lt;=250,7,8)))))))</f>
        <v>3</v>
      </c>
      <c r="V2186" s="21" t="n">
        <f aca="false">IF(AND(OR(Dashboard!$T$3="All",R2186=Dashboard!$T$3),OR(Dashboard!$T$4="All",D2186=Dashboard!$T$4)),1,0)</f>
        <v>1</v>
      </c>
      <c r="W2186" s="21" t="n">
        <f aca="false">IF(V2186=1,T2186+ROW()/10000000,0)</f>
        <v>30.0002186</v>
      </c>
    </row>
    <row r="2187" customFormat="false" ht="15" hidden="false" customHeight="false" outlineLevel="0" collapsed="false">
      <c r="A2187" s="0" t="n">
        <v>18446404</v>
      </c>
      <c r="B2187" s="0" t="s">
        <v>5823</v>
      </c>
      <c r="C2187" s="0" t="n">
        <v>1</v>
      </c>
      <c r="D2187" s="0" t="s">
        <v>3667</v>
      </c>
      <c r="E2187" s="0" t="s">
        <v>5824</v>
      </c>
      <c r="F2187" s="0" t="s">
        <v>5825</v>
      </c>
      <c r="G2187" s="0" t="s">
        <v>5826</v>
      </c>
      <c r="H2187" s="0" t="s">
        <v>5827</v>
      </c>
      <c r="I2187" s="0" t="s">
        <v>2123</v>
      </c>
      <c r="J2187" s="0" t="s">
        <v>47</v>
      </c>
      <c r="K2187" s="0" t="s">
        <v>47</v>
      </c>
      <c r="L2187" s="0" t="s">
        <v>47</v>
      </c>
      <c r="M2187" s="0" t="s">
        <v>47</v>
      </c>
      <c r="N2187" s="0" t="n">
        <v>2</v>
      </c>
      <c r="O2187" s="0" t="n">
        <v>6</v>
      </c>
      <c r="P2187" s="0" t="n">
        <v>700</v>
      </c>
      <c r="Q2187" s="0" t="n">
        <v>3.1</v>
      </c>
      <c r="R2187" s="0" t="str">
        <f aca="false">INDEX(Lookup!$B$4:$B$18,MATCH(C2187,Lookup!$A$4:$A$18,0))</f>
        <v>India</v>
      </c>
      <c r="S2187" s="20" t="n">
        <f aca="false">INDEX(Lookup!$D$4:$D$18,MATCH(C2187,Lookup!$A$4:$A$18,0))</f>
        <v>0.012</v>
      </c>
      <c r="T2187" s="21" t="n">
        <f aca="false">ROUND(P2187*S2187,2)</f>
        <v>8.4</v>
      </c>
      <c r="U2187" s="21" t="n">
        <f aca="false">IF(T2187&lt;=10,1,IF(T2187&lt;=20,2,IF(T2187&lt;=30,3,IF(T2187&lt;=40,4,IF(T2187&lt;=50,5,IF(T2187&lt;=100,6,IF(T2187&lt;=250,7,8)))))))</f>
        <v>1</v>
      </c>
      <c r="V2187" s="21" t="n">
        <f aca="false">IF(AND(OR(Dashboard!$T$3="All",R2187=Dashboard!$T$3),OR(Dashboard!$T$4="All",D2187=Dashboard!$T$4)),1,0)</f>
        <v>1</v>
      </c>
      <c r="W2187" s="21" t="n">
        <f aca="false">IF(V2187=1,T2187+ROW()/10000000,0)</f>
        <v>8.4002187</v>
      </c>
    </row>
    <row r="2188" customFormat="false" ht="15" hidden="false" customHeight="false" outlineLevel="0" collapsed="false">
      <c r="A2188" s="0" t="n">
        <v>6690</v>
      </c>
      <c r="B2188" s="0" t="s">
        <v>5828</v>
      </c>
      <c r="C2188" s="0" t="n">
        <v>1</v>
      </c>
      <c r="D2188" s="0" t="s">
        <v>3667</v>
      </c>
      <c r="E2188" s="0" t="s">
        <v>5829</v>
      </c>
      <c r="F2188" s="0" t="s">
        <v>5825</v>
      </c>
      <c r="G2188" s="0" t="s">
        <v>5826</v>
      </c>
      <c r="H2188" s="0" t="s">
        <v>153</v>
      </c>
      <c r="I2188" s="0" t="s">
        <v>2123</v>
      </c>
      <c r="J2188" s="0" t="s">
        <v>47</v>
      </c>
      <c r="K2188" s="0" t="s">
        <v>47</v>
      </c>
      <c r="L2188" s="0" t="s">
        <v>47</v>
      </c>
      <c r="M2188" s="0" t="s">
        <v>47</v>
      </c>
      <c r="N2188" s="0" t="n">
        <v>4</v>
      </c>
      <c r="O2188" s="0" t="n">
        <v>27</v>
      </c>
      <c r="P2188" s="0" t="n">
        <v>2000</v>
      </c>
      <c r="Q2188" s="0" t="n">
        <v>2.7</v>
      </c>
      <c r="R2188" s="0" t="str">
        <f aca="false">INDEX(Lookup!$B$4:$B$18,MATCH(C2188,Lookup!$A$4:$A$18,0))</f>
        <v>India</v>
      </c>
      <c r="S2188" s="20" t="n">
        <f aca="false">INDEX(Lookup!$D$4:$D$18,MATCH(C2188,Lookup!$A$4:$A$18,0))</f>
        <v>0.012</v>
      </c>
      <c r="T2188" s="21" t="n">
        <f aca="false">ROUND(P2188*S2188,2)</f>
        <v>24</v>
      </c>
      <c r="U2188" s="21" t="n">
        <f aca="false">IF(T2188&lt;=10,1,IF(T2188&lt;=20,2,IF(T2188&lt;=30,3,IF(T2188&lt;=40,4,IF(T2188&lt;=50,5,IF(T2188&lt;=100,6,IF(T2188&lt;=250,7,8)))))))</f>
        <v>3</v>
      </c>
      <c r="V2188" s="21" t="n">
        <f aca="false">IF(AND(OR(Dashboard!$T$3="All",R2188=Dashboard!$T$3),OR(Dashboard!$T$4="All",D2188=Dashboard!$T$4)),1,0)</f>
        <v>1</v>
      </c>
      <c r="W2188" s="21" t="n">
        <f aca="false">IF(V2188=1,T2188+ROW()/10000000,0)</f>
        <v>24.0002188</v>
      </c>
    </row>
    <row r="2189" customFormat="false" ht="15" hidden="false" customHeight="false" outlineLevel="0" collapsed="false">
      <c r="A2189" s="0" t="n">
        <v>306032</v>
      </c>
      <c r="B2189" s="0" t="s">
        <v>5830</v>
      </c>
      <c r="C2189" s="0" t="n">
        <v>1</v>
      </c>
      <c r="D2189" s="0" t="s">
        <v>3667</v>
      </c>
      <c r="E2189" s="0" t="s">
        <v>5831</v>
      </c>
      <c r="F2189" s="0" t="s">
        <v>5825</v>
      </c>
      <c r="G2189" s="0" t="s">
        <v>5826</v>
      </c>
      <c r="H2189" s="0" t="s">
        <v>3119</v>
      </c>
      <c r="I2189" s="0" t="s">
        <v>2123</v>
      </c>
      <c r="J2189" s="0" t="s">
        <v>47</v>
      </c>
      <c r="K2189" s="0" t="s">
        <v>47</v>
      </c>
      <c r="L2189" s="0" t="s">
        <v>47</v>
      </c>
      <c r="M2189" s="0" t="s">
        <v>47</v>
      </c>
      <c r="N2189" s="0" t="n">
        <v>2</v>
      </c>
      <c r="O2189" s="0" t="n">
        <v>23</v>
      </c>
      <c r="P2189" s="0" t="n">
        <v>600</v>
      </c>
      <c r="Q2189" s="0" t="n">
        <v>2.8</v>
      </c>
      <c r="R2189" s="0" t="str">
        <f aca="false">INDEX(Lookup!$B$4:$B$18,MATCH(C2189,Lookup!$A$4:$A$18,0))</f>
        <v>India</v>
      </c>
      <c r="S2189" s="20" t="n">
        <f aca="false">INDEX(Lookup!$D$4:$D$18,MATCH(C2189,Lookup!$A$4:$A$18,0))</f>
        <v>0.012</v>
      </c>
      <c r="T2189" s="21" t="n">
        <f aca="false">ROUND(P2189*S2189,2)</f>
        <v>7.2</v>
      </c>
      <c r="U2189" s="21" t="n">
        <f aca="false">IF(T2189&lt;=10,1,IF(T2189&lt;=20,2,IF(T2189&lt;=30,3,IF(T2189&lt;=40,4,IF(T2189&lt;=50,5,IF(T2189&lt;=100,6,IF(T2189&lt;=250,7,8)))))))</f>
        <v>1</v>
      </c>
      <c r="V2189" s="21" t="n">
        <f aca="false">IF(AND(OR(Dashboard!$T$3="All",R2189=Dashboard!$T$3),OR(Dashboard!$T$4="All",D2189=Dashboard!$T$4)),1,0)</f>
        <v>1</v>
      </c>
      <c r="W2189" s="21" t="n">
        <f aca="false">IF(V2189=1,T2189+ROW()/10000000,0)</f>
        <v>7.2002189</v>
      </c>
    </row>
    <row r="2190" customFormat="false" ht="15" hidden="false" customHeight="false" outlineLevel="0" collapsed="false">
      <c r="A2190" s="0" t="n">
        <v>18216898</v>
      </c>
      <c r="B2190" s="0" t="s">
        <v>5832</v>
      </c>
      <c r="C2190" s="0" t="n">
        <v>1</v>
      </c>
      <c r="D2190" s="0" t="s">
        <v>3667</v>
      </c>
      <c r="E2190" s="0" t="s">
        <v>5833</v>
      </c>
      <c r="F2190" s="0" t="s">
        <v>5825</v>
      </c>
      <c r="G2190" s="0" t="s">
        <v>5826</v>
      </c>
      <c r="H2190" s="0" t="s">
        <v>2128</v>
      </c>
      <c r="I2190" s="0" t="s">
        <v>2123</v>
      </c>
      <c r="J2190" s="0" t="s">
        <v>47</v>
      </c>
      <c r="K2190" s="0" t="s">
        <v>47</v>
      </c>
      <c r="L2190" s="0" t="s">
        <v>47</v>
      </c>
      <c r="M2190" s="0" t="s">
        <v>47</v>
      </c>
      <c r="N2190" s="0" t="n">
        <v>1</v>
      </c>
      <c r="O2190" s="0" t="n">
        <v>6</v>
      </c>
      <c r="P2190" s="0" t="n">
        <v>200</v>
      </c>
      <c r="Q2190" s="0" t="n">
        <v>3.1</v>
      </c>
      <c r="R2190" s="0" t="str">
        <f aca="false">INDEX(Lookup!$B$4:$B$18,MATCH(C2190,Lookup!$A$4:$A$18,0))</f>
        <v>India</v>
      </c>
      <c r="S2190" s="20" t="n">
        <f aca="false">INDEX(Lookup!$D$4:$D$18,MATCH(C2190,Lookup!$A$4:$A$18,0))</f>
        <v>0.012</v>
      </c>
      <c r="T2190" s="21" t="n">
        <f aca="false">ROUND(P2190*S2190,2)</f>
        <v>2.4</v>
      </c>
      <c r="U2190" s="21" t="n">
        <f aca="false">IF(T2190&lt;=10,1,IF(T2190&lt;=20,2,IF(T2190&lt;=30,3,IF(T2190&lt;=40,4,IF(T2190&lt;=50,5,IF(T2190&lt;=100,6,IF(T2190&lt;=250,7,8)))))))</f>
        <v>1</v>
      </c>
      <c r="V2190" s="21" t="n">
        <f aca="false">IF(AND(OR(Dashboard!$T$3="All",R2190=Dashboard!$T$3),OR(Dashboard!$T$4="All",D2190=Dashboard!$T$4)),1,0)</f>
        <v>1</v>
      </c>
      <c r="W2190" s="21" t="n">
        <f aca="false">IF(V2190=1,T2190+ROW()/10000000,0)</f>
        <v>2.400219</v>
      </c>
    </row>
    <row r="2191" customFormat="false" ht="15" hidden="false" customHeight="false" outlineLevel="0" collapsed="false">
      <c r="A2191" s="0" t="n">
        <v>310487</v>
      </c>
      <c r="B2191" s="0" t="s">
        <v>5834</v>
      </c>
      <c r="C2191" s="0" t="n">
        <v>1</v>
      </c>
      <c r="D2191" s="0" t="s">
        <v>3667</v>
      </c>
      <c r="E2191" s="0" t="s">
        <v>5835</v>
      </c>
      <c r="F2191" s="0" t="s">
        <v>5825</v>
      </c>
      <c r="G2191" s="0" t="s">
        <v>5826</v>
      </c>
      <c r="H2191" s="0" t="s">
        <v>1830</v>
      </c>
      <c r="I2191" s="0" t="s">
        <v>2123</v>
      </c>
      <c r="J2191" s="0" t="s">
        <v>47</v>
      </c>
      <c r="K2191" s="0" t="s">
        <v>46</v>
      </c>
      <c r="L2191" s="0" t="s">
        <v>47</v>
      </c>
      <c r="M2191" s="0" t="s">
        <v>47</v>
      </c>
      <c r="N2191" s="0" t="n">
        <v>1</v>
      </c>
      <c r="O2191" s="0" t="n">
        <v>12</v>
      </c>
      <c r="P2191" s="0" t="n">
        <v>200</v>
      </c>
      <c r="Q2191" s="0" t="n">
        <v>3.3</v>
      </c>
      <c r="R2191" s="0" t="str">
        <f aca="false">INDEX(Lookup!$B$4:$B$18,MATCH(C2191,Lookup!$A$4:$A$18,0))</f>
        <v>India</v>
      </c>
      <c r="S2191" s="20" t="n">
        <f aca="false">INDEX(Lookup!$D$4:$D$18,MATCH(C2191,Lookup!$A$4:$A$18,0))</f>
        <v>0.012</v>
      </c>
      <c r="T2191" s="21" t="n">
        <f aca="false">ROUND(P2191*S2191,2)</f>
        <v>2.4</v>
      </c>
      <c r="U2191" s="21" t="n">
        <f aca="false">IF(T2191&lt;=10,1,IF(T2191&lt;=20,2,IF(T2191&lt;=30,3,IF(T2191&lt;=40,4,IF(T2191&lt;=50,5,IF(T2191&lt;=100,6,IF(T2191&lt;=250,7,8)))))))</f>
        <v>1</v>
      </c>
      <c r="V2191" s="21" t="n">
        <f aca="false">IF(AND(OR(Dashboard!$T$3="All",R2191=Dashboard!$T$3),OR(Dashboard!$T$4="All",D2191=Dashboard!$T$4)),1,0)</f>
        <v>1</v>
      </c>
      <c r="W2191" s="21" t="n">
        <f aca="false">IF(V2191=1,T2191+ROW()/10000000,0)</f>
        <v>2.4002191</v>
      </c>
    </row>
    <row r="2192" customFormat="false" ht="15" hidden="false" customHeight="false" outlineLevel="0" collapsed="false">
      <c r="A2192" s="0" t="n">
        <v>18352277</v>
      </c>
      <c r="B2192" s="0" t="s">
        <v>2177</v>
      </c>
      <c r="C2192" s="0" t="n">
        <v>1</v>
      </c>
      <c r="D2192" s="0" t="s">
        <v>3667</v>
      </c>
      <c r="E2192" s="0" t="s">
        <v>5836</v>
      </c>
      <c r="F2192" s="0" t="s">
        <v>5825</v>
      </c>
      <c r="G2192" s="0" t="s">
        <v>5826</v>
      </c>
      <c r="H2192" s="0" t="s">
        <v>2122</v>
      </c>
      <c r="I2192" s="0" t="s">
        <v>2123</v>
      </c>
      <c r="J2192" s="0" t="s">
        <v>47</v>
      </c>
      <c r="K2192" s="0" t="s">
        <v>46</v>
      </c>
      <c r="L2192" s="0" t="s">
        <v>47</v>
      </c>
      <c r="M2192" s="0" t="s">
        <v>47</v>
      </c>
      <c r="N2192" s="0" t="n">
        <v>3</v>
      </c>
      <c r="O2192" s="0" t="n">
        <v>7</v>
      </c>
      <c r="P2192" s="0" t="n">
        <v>1000</v>
      </c>
      <c r="Q2192" s="0" t="n">
        <v>2.7</v>
      </c>
      <c r="R2192" s="0" t="str">
        <f aca="false">INDEX(Lookup!$B$4:$B$18,MATCH(C2192,Lookup!$A$4:$A$18,0))</f>
        <v>India</v>
      </c>
      <c r="S2192" s="20" t="n">
        <f aca="false">INDEX(Lookup!$D$4:$D$18,MATCH(C2192,Lookup!$A$4:$A$18,0))</f>
        <v>0.012</v>
      </c>
      <c r="T2192" s="21" t="n">
        <f aca="false">ROUND(P2192*S2192,2)</f>
        <v>12</v>
      </c>
      <c r="U2192" s="21" t="n">
        <f aca="false">IF(T2192&lt;=10,1,IF(T2192&lt;=20,2,IF(T2192&lt;=30,3,IF(T2192&lt;=40,4,IF(T2192&lt;=50,5,IF(T2192&lt;=100,6,IF(T2192&lt;=250,7,8)))))))</f>
        <v>2</v>
      </c>
      <c r="V2192" s="21" t="n">
        <f aca="false">IF(AND(OR(Dashboard!$T$3="All",R2192=Dashboard!$T$3),OR(Dashboard!$T$4="All",D2192=Dashboard!$T$4)),1,0)</f>
        <v>1</v>
      </c>
      <c r="W2192" s="21" t="n">
        <f aca="false">IF(V2192=1,T2192+ROW()/10000000,0)</f>
        <v>12.0002192</v>
      </c>
    </row>
    <row r="2193" customFormat="false" ht="15" hidden="false" customHeight="false" outlineLevel="0" collapsed="false">
      <c r="A2193" s="0" t="n">
        <v>4185</v>
      </c>
      <c r="B2193" s="0" t="s">
        <v>5837</v>
      </c>
      <c r="C2193" s="0" t="n">
        <v>1</v>
      </c>
      <c r="D2193" s="0" t="s">
        <v>3667</v>
      </c>
      <c r="E2193" s="0" t="s">
        <v>5838</v>
      </c>
      <c r="F2193" s="0" t="s">
        <v>5825</v>
      </c>
      <c r="G2193" s="0" t="s">
        <v>5826</v>
      </c>
      <c r="H2193" s="0" t="s">
        <v>2288</v>
      </c>
      <c r="I2193" s="0" t="s">
        <v>2123</v>
      </c>
      <c r="J2193" s="0" t="s">
        <v>47</v>
      </c>
      <c r="K2193" s="0" t="s">
        <v>47</v>
      </c>
      <c r="L2193" s="0" t="s">
        <v>47</v>
      </c>
      <c r="M2193" s="0" t="s">
        <v>47</v>
      </c>
      <c r="N2193" s="0" t="n">
        <v>2</v>
      </c>
      <c r="O2193" s="0" t="n">
        <v>13</v>
      </c>
      <c r="P2193" s="0" t="n">
        <v>650</v>
      </c>
      <c r="Q2193" s="0" t="n">
        <v>2.9</v>
      </c>
      <c r="R2193" s="0" t="str">
        <f aca="false">INDEX(Lookup!$B$4:$B$18,MATCH(C2193,Lookup!$A$4:$A$18,0))</f>
        <v>India</v>
      </c>
      <c r="S2193" s="20" t="n">
        <f aca="false">INDEX(Lookup!$D$4:$D$18,MATCH(C2193,Lookup!$A$4:$A$18,0))</f>
        <v>0.012</v>
      </c>
      <c r="T2193" s="21" t="n">
        <f aca="false">ROUND(P2193*S2193,2)</f>
        <v>7.8</v>
      </c>
      <c r="U2193" s="21" t="n">
        <f aca="false">IF(T2193&lt;=10,1,IF(T2193&lt;=20,2,IF(T2193&lt;=30,3,IF(T2193&lt;=40,4,IF(T2193&lt;=50,5,IF(T2193&lt;=100,6,IF(T2193&lt;=250,7,8)))))))</f>
        <v>1</v>
      </c>
      <c r="V2193" s="21" t="n">
        <f aca="false">IF(AND(OR(Dashboard!$T$3="All",R2193=Dashboard!$T$3),OR(Dashboard!$T$4="All",D2193=Dashboard!$T$4)),1,0)</f>
        <v>1</v>
      </c>
      <c r="W2193" s="21" t="n">
        <f aca="false">IF(V2193=1,T2193+ROW()/10000000,0)</f>
        <v>7.8002193</v>
      </c>
    </row>
    <row r="2194" customFormat="false" ht="15" hidden="false" customHeight="false" outlineLevel="0" collapsed="false">
      <c r="A2194" s="0" t="n">
        <v>18374686</v>
      </c>
      <c r="B2194" s="0" t="s">
        <v>5839</v>
      </c>
      <c r="C2194" s="0" t="n">
        <v>1</v>
      </c>
      <c r="D2194" s="0" t="s">
        <v>3667</v>
      </c>
      <c r="E2194" s="0" t="s">
        <v>5840</v>
      </c>
      <c r="F2194" s="0" t="s">
        <v>5825</v>
      </c>
      <c r="G2194" s="0" t="s">
        <v>5826</v>
      </c>
      <c r="H2194" s="0" t="s">
        <v>5841</v>
      </c>
      <c r="I2194" s="0" t="s">
        <v>2123</v>
      </c>
      <c r="J2194" s="0" t="s">
        <v>46</v>
      </c>
      <c r="K2194" s="0" t="s">
        <v>47</v>
      </c>
      <c r="L2194" s="0" t="s">
        <v>47</v>
      </c>
      <c r="M2194" s="0" t="s">
        <v>47</v>
      </c>
      <c r="N2194" s="0" t="n">
        <v>2</v>
      </c>
      <c r="O2194" s="0" t="n">
        <v>11</v>
      </c>
      <c r="P2194" s="0" t="n">
        <v>800</v>
      </c>
      <c r="Q2194" s="0" t="n">
        <v>3.1</v>
      </c>
      <c r="R2194" s="0" t="str">
        <f aca="false">INDEX(Lookup!$B$4:$B$18,MATCH(C2194,Lookup!$A$4:$A$18,0))</f>
        <v>India</v>
      </c>
      <c r="S2194" s="20" t="n">
        <f aca="false">INDEX(Lookup!$D$4:$D$18,MATCH(C2194,Lookup!$A$4:$A$18,0))</f>
        <v>0.012</v>
      </c>
      <c r="T2194" s="21" t="n">
        <f aca="false">ROUND(P2194*S2194,2)</f>
        <v>9.6</v>
      </c>
      <c r="U2194" s="21" t="n">
        <f aca="false">IF(T2194&lt;=10,1,IF(T2194&lt;=20,2,IF(T2194&lt;=30,3,IF(T2194&lt;=40,4,IF(T2194&lt;=50,5,IF(T2194&lt;=100,6,IF(T2194&lt;=250,7,8)))))))</f>
        <v>1</v>
      </c>
      <c r="V2194" s="21" t="n">
        <f aca="false">IF(AND(OR(Dashboard!$T$3="All",R2194=Dashboard!$T$3),OR(Dashboard!$T$4="All",D2194=Dashboard!$T$4)),1,0)</f>
        <v>1</v>
      </c>
      <c r="W2194" s="21" t="n">
        <f aca="false">IF(V2194=1,T2194+ROW()/10000000,0)</f>
        <v>9.6002194</v>
      </c>
    </row>
    <row r="2195" customFormat="false" ht="15" hidden="false" customHeight="false" outlineLevel="0" collapsed="false">
      <c r="A2195" s="0" t="n">
        <v>310870</v>
      </c>
      <c r="B2195" s="0" t="s">
        <v>5842</v>
      </c>
      <c r="C2195" s="0" t="n">
        <v>1</v>
      </c>
      <c r="D2195" s="0" t="s">
        <v>3667</v>
      </c>
      <c r="E2195" s="0" t="s">
        <v>5843</v>
      </c>
      <c r="F2195" s="0" t="s">
        <v>5825</v>
      </c>
      <c r="G2195" s="0" t="s">
        <v>5826</v>
      </c>
      <c r="H2195" s="0" t="s">
        <v>2288</v>
      </c>
      <c r="I2195" s="0" t="s">
        <v>2123</v>
      </c>
      <c r="J2195" s="0" t="s">
        <v>47</v>
      </c>
      <c r="K2195" s="0" t="s">
        <v>47</v>
      </c>
      <c r="L2195" s="0" t="s">
        <v>47</v>
      </c>
      <c r="M2195" s="0" t="s">
        <v>47</v>
      </c>
      <c r="N2195" s="0" t="n">
        <v>2</v>
      </c>
      <c r="O2195" s="0" t="n">
        <v>17</v>
      </c>
      <c r="P2195" s="0" t="n">
        <v>500</v>
      </c>
      <c r="Q2195" s="0" t="n">
        <v>3.1</v>
      </c>
      <c r="R2195" s="0" t="str">
        <f aca="false">INDEX(Lookup!$B$4:$B$18,MATCH(C2195,Lookup!$A$4:$A$18,0))</f>
        <v>India</v>
      </c>
      <c r="S2195" s="20" t="n">
        <f aca="false">INDEX(Lookup!$D$4:$D$18,MATCH(C2195,Lookup!$A$4:$A$18,0))</f>
        <v>0.012</v>
      </c>
      <c r="T2195" s="21" t="n">
        <f aca="false">ROUND(P2195*S2195,2)</f>
        <v>6</v>
      </c>
      <c r="U2195" s="21" t="n">
        <f aca="false">IF(T2195&lt;=10,1,IF(T2195&lt;=20,2,IF(T2195&lt;=30,3,IF(T2195&lt;=40,4,IF(T2195&lt;=50,5,IF(T2195&lt;=100,6,IF(T2195&lt;=250,7,8)))))))</f>
        <v>1</v>
      </c>
      <c r="V2195" s="21" t="n">
        <f aca="false">IF(AND(OR(Dashboard!$T$3="All",R2195=Dashboard!$T$3),OR(Dashboard!$T$4="All",D2195=Dashboard!$T$4)),1,0)</f>
        <v>1</v>
      </c>
      <c r="W2195" s="21" t="n">
        <f aca="false">IF(V2195=1,T2195+ROW()/10000000,0)</f>
        <v>6.0002195</v>
      </c>
    </row>
    <row r="2196" customFormat="false" ht="15" hidden="false" customHeight="false" outlineLevel="0" collapsed="false">
      <c r="A2196" s="0" t="n">
        <v>18435802</v>
      </c>
      <c r="B2196" s="0" t="s">
        <v>4414</v>
      </c>
      <c r="C2196" s="0" t="n">
        <v>1</v>
      </c>
      <c r="D2196" s="0" t="s">
        <v>3667</v>
      </c>
      <c r="E2196" s="0" t="s">
        <v>5826</v>
      </c>
      <c r="F2196" s="0" t="s">
        <v>5825</v>
      </c>
      <c r="G2196" s="0" t="s">
        <v>5826</v>
      </c>
      <c r="H2196" s="0" t="s">
        <v>4415</v>
      </c>
      <c r="I2196" s="0" t="s">
        <v>2123</v>
      </c>
      <c r="J2196" s="0" t="s">
        <v>47</v>
      </c>
      <c r="K2196" s="0" t="s">
        <v>46</v>
      </c>
      <c r="L2196" s="0" t="s">
        <v>47</v>
      </c>
      <c r="M2196" s="0" t="s">
        <v>47</v>
      </c>
      <c r="N2196" s="0" t="n">
        <v>2</v>
      </c>
      <c r="O2196" s="0" t="n">
        <v>7</v>
      </c>
      <c r="P2196" s="0" t="n">
        <v>700</v>
      </c>
      <c r="Q2196" s="0" t="n">
        <v>3.3</v>
      </c>
      <c r="R2196" s="0" t="str">
        <f aca="false">INDEX(Lookup!$B$4:$B$18,MATCH(C2196,Lookup!$A$4:$A$18,0))</f>
        <v>India</v>
      </c>
      <c r="S2196" s="20" t="n">
        <f aca="false">INDEX(Lookup!$D$4:$D$18,MATCH(C2196,Lookup!$A$4:$A$18,0))</f>
        <v>0.012</v>
      </c>
      <c r="T2196" s="21" t="n">
        <f aca="false">ROUND(P2196*S2196,2)</f>
        <v>8.4</v>
      </c>
      <c r="U2196" s="21" t="n">
        <f aca="false">IF(T2196&lt;=10,1,IF(T2196&lt;=20,2,IF(T2196&lt;=30,3,IF(T2196&lt;=40,4,IF(T2196&lt;=50,5,IF(T2196&lt;=100,6,IF(T2196&lt;=250,7,8)))))))</f>
        <v>1</v>
      </c>
      <c r="V2196" s="21" t="n">
        <f aca="false">IF(AND(OR(Dashboard!$T$3="All",R2196=Dashboard!$T$3),OR(Dashboard!$T$4="All",D2196=Dashboard!$T$4)),1,0)</f>
        <v>1</v>
      </c>
      <c r="W2196" s="21" t="n">
        <f aca="false">IF(V2196=1,T2196+ROW()/10000000,0)</f>
        <v>8.4002196</v>
      </c>
    </row>
    <row r="2197" customFormat="false" ht="15" hidden="false" customHeight="false" outlineLevel="0" collapsed="false">
      <c r="A2197" s="0" t="n">
        <v>311788</v>
      </c>
      <c r="B2197" s="0" t="s">
        <v>5844</v>
      </c>
      <c r="C2197" s="0" t="n">
        <v>1</v>
      </c>
      <c r="D2197" s="0" t="s">
        <v>3667</v>
      </c>
      <c r="E2197" s="0" t="s">
        <v>5845</v>
      </c>
      <c r="F2197" s="0" t="s">
        <v>5825</v>
      </c>
      <c r="G2197" s="0" t="s">
        <v>5826</v>
      </c>
      <c r="H2197" s="0" t="s">
        <v>2185</v>
      </c>
      <c r="I2197" s="0" t="s">
        <v>2123</v>
      </c>
      <c r="J2197" s="0" t="s">
        <v>47</v>
      </c>
      <c r="K2197" s="0" t="s">
        <v>46</v>
      </c>
      <c r="L2197" s="0" t="s">
        <v>47</v>
      </c>
      <c r="M2197" s="0" t="s">
        <v>47</v>
      </c>
      <c r="N2197" s="0" t="n">
        <v>1</v>
      </c>
      <c r="O2197" s="0" t="n">
        <v>10</v>
      </c>
      <c r="P2197" s="0" t="n">
        <v>400</v>
      </c>
      <c r="Q2197" s="0" t="n">
        <v>3</v>
      </c>
      <c r="R2197" s="0" t="str">
        <f aca="false">INDEX(Lookup!$B$4:$B$18,MATCH(C2197,Lookup!$A$4:$A$18,0))</f>
        <v>India</v>
      </c>
      <c r="S2197" s="20" t="n">
        <f aca="false">INDEX(Lookup!$D$4:$D$18,MATCH(C2197,Lookup!$A$4:$A$18,0))</f>
        <v>0.012</v>
      </c>
      <c r="T2197" s="21" t="n">
        <f aca="false">ROUND(P2197*S2197,2)</f>
        <v>4.8</v>
      </c>
      <c r="U2197" s="21" t="n">
        <f aca="false">IF(T2197&lt;=10,1,IF(T2197&lt;=20,2,IF(T2197&lt;=30,3,IF(T2197&lt;=40,4,IF(T2197&lt;=50,5,IF(T2197&lt;=100,6,IF(T2197&lt;=250,7,8)))))))</f>
        <v>1</v>
      </c>
      <c r="V2197" s="21" t="n">
        <f aca="false">IF(AND(OR(Dashboard!$T$3="All",R2197=Dashboard!$T$3),OR(Dashboard!$T$4="All",D2197=Dashboard!$T$4)),1,0)</f>
        <v>1</v>
      </c>
      <c r="W2197" s="21" t="n">
        <f aca="false">IF(V2197=1,T2197+ROW()/10000000,0)</f>
        <v>4.8002197</v>
      </c>
    </row>
    <row r="2198" customFormat="false" ht="15" hidden="false" customHeight="false" outlineLevel="0" collapsed="false">
      <c r="A2198" s="0" t="n">
        <v>312301</v>
      </c>
      <c r="B2198" s="0" t="s">
        <v>5846</v>
      </c>
      <c r="C2198" s="0" t="n">
        <v>1</v>
      </c>
      <c r="D2198" s="0" t="s">
        <v>3667</v>
      </c>
      <c r="E2198" s="0" t="s">
        <v>5847</v>
      </c>
      <c r="F2198" s="0" t="s">
        <v>5825</v>
      </c>
      <c r="G2198" s="0" t="s">
        <v>5826</v>
      </c>
      <c r="H2198" s="0" t="s">
        <v>153</v>
      </c>
      <c r="I2198" s="0" t="s">
        <v>2123</v>
      </c>
      <c r="J2198" s="0" t="s">
        <v>47</v>
      </c>
      <c r="K2198" s="0" t="s">
        <v>47</v>
      </c>
      <c r="L2198" s="0" t="s">
        <v>47</v>
      </c>
      <c r="M2198" s="0" t="s">
        <v>47</v>
      </c>
      <c r="N2198" s="0" t="n">
        <v>2</v>
      </c>
      <c r="O2198" s="0" t="n">
        <v>10</v>
      </c>
      <c r="P2198" s="0" t="n">
        <v>500</v>
      </c>
      <c r="Q2198" s="0" t="n">
        <v>3.3</v>
      </c>
      <c r="R2198" s="0" t="str">
        <f aca="false">INDEX(Lookup!$B$4:$B$18,MATCH(C2198,Lookup!$A$4:$A$18,0))</f>
        <v>India</v>
      </c>
      <c r="S2198" s="20" t="n">
        <f aca="false">INDEX(Lookup!$D$4:$D$18,MATCH(C2198,Lookup!$A$4:$A$18,0))</f>
        <v>0.012</v>
      </c>
      <c r="T2198" s="21" t="n">
        <f aca="false">ROUND(P2198*S2198,2)</f>
        <v>6</v>
      </c>
      <c r="U2198" s="21" t="n">
        <f aca="false">IF(T2198&lt;=10,1,IF(T2198&lt;=20,2,IF(T2198&lt;=30,3,IF(T2198&lt;=40,4,IF(T2198&lt;=50,5,IF(T2198&lt;=100,6,IF(T2198&lt;=250,7,8)))))))</f>
        <v>1</v>
      </c>
      <c r="V2198" s="21" t="n">
        <f aca="false">IF(AND(OR(Dashboard!$T$3="All",R2198=Dashboard!$T$3),OR(Dashboard!$T$4="All",D2198=Dashboard!$T$4)),1,0)</f>
        <v>1</v>
      </c>
      <c r="W2198" s="21" t="n">
        <f aca="false">IF(V2198=1,T2198+ROW()/10000000,0)</f>
        <v>6.0002198</v>
      </c>
    </row>
    <row r="2199" customFormat="false" ht="15" hidden="false" customHeight="false" outlineLevel="0" collapsed="false">
      <c r="A2199" s="0" t="n">
        <v>18175242</v>
      </c>
      <c r="B2199" s="0" t="s">
        <v>5848</v>
      </c>
      <c r="C2199" s="0" t="n">
        <v>1</v>
      </c>
      <c r="D2199" s="0" t="s">
        <v>3667</v>
      </c>
      <c r="E2199" s="0" t="s">
        <v>5826</v>
      </c>
      <c r="F2199" s="0" t="s">
        <v>5825</v>
      </c>
      <c r="G2199" s="0" t="s">
        <v>5826</v>
      </c>
      <c r="H2199" s="0" t="s">
        <v>156</v>
      </c>
      <c r="I2199" s="0" t="s">
        <v>2123</v>
      </c>
      <c r="J2199" s="0" t="s">
        <v>47</v>
      </c>
      <c r="K2199" s="0" t="s">
        <v>47</v>
      </c>
      <c r="L2199" s="0" t="s">
        <v>47</v>
      </c>
      <c r="M2199" s="0" t="s">
        <v>47</v>
      </c>
      <c r="N2199" s="0" t="n">
        <v>1</v>
      </c>
      <c r="O2199" s="0" t="n">
        <v>4</v>
      </c>
      <c r="P2199" s="0" t="n">
        <v>150</v>
      </c>
      <c r="Q2199" s="0" t="n">
        <v>2.9</v>
      </c>
      <c r="R2199" s="0" t="str">
        <f aca="false">INDEX(Lookup!$B$4:$B$18,MATCH(C2199,Lookup!$A$4:$A$18,0))</f>
        <v>India</v>
      </c>
      <c r="S2199" s="20" t="n">
        <f aca="false">INDEX(Lookup!$D$4:$D$18,MATCH(C2199,Lookup!$A$4:$A$18,0))</f>
        <v>0.012</v>
      </c>
      <c r="T2199" s="21" t="n">
        <f aca="false">ROUND(P2199*S2199,2)</f>
        <v>1.8</v>
      </c>
      <c r="U2199" s="21" t="n">
        <f aca="false">IF(T2199&lt;=10,1,IF(T2199&lt;=20,2,IF(T2199&lt;=30,3,IF(T2199&lt;=40,4,IF(T2199&lt;=50,5,IF(T2199&lt;=100,6,IF(T2199&lt;=250,7,8)))))))</f>
        <v>1</v>
      </c>
      <c r="V2199" s="21" t="n">
        <f aca="false">IF(AND(OR(Dashboard!$T$3="All",R2199=Dashboard!$T$3),OR(Dashboard!$T$4="All",D2199=Dashboard!$T$4)),1,0)</f>
        <v>1</v>
      </c>
      <c r="W2199" s="21" t="n">
        <f aca="false">IF(V2199=1,T2199+ROW()/10000000,0)</f>
        <v>1.8002199</v>
      </c>
    </row>
    <row r="2200" customFormat="false" ht="15" hidden="false" customHeight="false" outlineLevel="0" collapsed="false">
      <c r="A2200" s="0" t="n">
        <v>18350142</v>
      </c>
      <c r="B2200" s="0" t="s">
        <v>5849</v>
      </c>
      <c r="C2200" s="0" t="n">
        <v>1</v>
      </c>
      <c r="D2200" s="0" t="s">
        <v>3667</v>
      </c>
      <c r="E2200" s="0" t="s">
        <v>5850</v>
      </c>
      <c r="F2200" s="0" t="s">
        <v>5825</v>
      </c>
      <c r="G2200" s="0" t="s">
        <v>5826</v>
      </c>
      <c r="H2200" s="0" t="s">
        <v>402</v>
      </c>
      <c r="I2200" s="0" t="s">
        <v>2123</v>
      </c>
      <c r="J2200" s="0" t="s">
        <v>47</v>
      </c>
      <c r="K2200" s="0" t="s">
        <v>47</v>
      </c>
      <c r="L2200" s="0" t="s">
        <v>47</v>
      </c>
      <c r="M2200" s="0" t="s">
        <v>47</v>
      </c>
      <c r="N2200" s="0" t="n">
        <v>1</v>
      </c>
      <c r="O2200" s="0" t="n">
        <v>0</v>
      </c>
      <c r="P2200" s="0" t="n">
        <v>150</v>
      </c>
      <c r="Q2200" s="0" t="n">
        <v>1</v>
      </c>
      <c r="R2200" s="0" t="str">
        <f aca="false">INDEX(Lookup!$B$4:$B$18,MATCH(C2200,Lookup!$A$4:$A$18,0))</f>
        <v>India</v>
      </c>
      <c r="S2200" s="20" t="n">
        <f aca="false">INDEX(Lookup!$D$4:$D$18,MATCH(C2200,Lookup!$A$4:$A$18,0))</f>
        <v>0.012</v>
      </c>
      <c r="T2200" s="21" t="n">
        <f aca="false">ROUND(P2200*S2200,2)</f>
        <v>1.8</v>
      </c>
      <c r="U2200" s="21" t="n">
        <f aca="false">IF(T2200&lt;=10,1,IF(T2200&lt;=20,2,IF(T2200&lt;=30,3,IF(T2200&lt;=40,4,IF(T2200&lt;=50,5,IF(T2200&lt;=100,6,IF(T2200&lt;=250,7,8)))))))</f>
        <v>1</v>
      </c>
      <c r="V2200" s="21" t="n">
        <f aca="false">IF(AND(OR(Dashboard!$T$3="All",R2200=Dashboard!$T$3),OR(Dashboard!$T$4="All",D2200=Dashboard!$T$4)),1,0)</f>
        <v>1</v>
      </c>
      <c r="W2200" s="21" t="n">
        <f aca="false">IF(V2200=1,T2200+ROW()/10000000,0)</f>
        <v>1.80022</v>
      </c>
    </row>
    <row r="2201" customFormat="false" ht="15" hidden="false" customHeight="false" outlineLevel="0" collapsed="false">
      <c r="A2201" s="0" t="n">
        <v>18463967</v>
      </c>
      <c r="B2201" s="0" t="s">
        <v>5851</v>
      </c>
      <c r="C2201" s="0" t="n">
        <v>1</v>
      </c>
      <c r="D2201" s="0" t="s">
        <v>3667</v>
      </c>
      <c r="E2201" s="0" t="s">
        <v>5852</v>
      </c>
      <c r="F2201" s="0" t="s">
        <v>5825</v>
      </c>
      <c r="G2201" s="0" t="s">
        <v>5826</v>
      </c>
      <c r="H2201" s="0" t="s">
        <v>2128</v>
      </c>
      <c r="I2201" s="0" t="s">
        <v>2123</v>
      </c>
      <c r="J2201" s="0" t="s">
        <v>47</v>
      </c>
      <c r="K2201" s="0" t="s">
        <v>47</v>
      </c>
      <c r="L2201" s="0" t="s">
        <v>47</v>
      </c>
      <c r="M2201" s="0" t="s">
        <v>47</v>
      </c>
      <c r="N2201" s="0" t="n">
        <v>2</v>
      </c>
      <c r="O2201" s="0" t="n">
        <v>0</v>
      </c>
      <c r="P2201" s="0" t="n">
        <v>500</v>
      </c>
      <c r="Q2201" s="0" t="n">
        <v>1</v>
      </c>
      <c r="R2201" s="0" t="str">
        <f aca="false">INDEX(Lookup!$B$4:$B$18,MATCH(C2201,Lookup!$A$4:$A$18,0))</f>
        <v>India</v>
      </c>
      <c r="S2201" s="20" t="n">
        <f aca="false">INDEX(Lookup!$D$4:$D$18,MATCH(C2201,Lookup!$A$4:$A$18,0))</f>
        <v>0.012</v>
      </c>
      <c r="T2201" s="21" t="n">
        <f aca="false">ROUND(P2201*S2201,2)</f>
        <v>6</v>
      </c>
      <c r="U2201" s="21" t="n">
        <f aca="false">IF(T2201&lt;=10,1,IF(T2201&lt;=20,2,IF(T2201&lt;=30,3,IF(T2201&lt;=40,4,IF(T2201&lt;=50,5,IF(T2201&lt;=100,6,IF(T2201&lt;=250,7,8)))))))</f>
        <v>1</v>
      </c>
      <c r="V2201" s="21" t="n">
        <f aca="false">IF(AND(OR(Dashboard!$T$3="All",R2201=Dashboard!$T$3),OR(Dashboard!$T$4="All",D2201=Dashboard!$T$4)),1,0)</f>
        <v>1</v>
      </c>
      <c r="W2201" s="21" t="n">
        <f aca="false">IF(V2201=1,T2201+ROW()/10000000,0)</f>
        <v>6.0002201</v>
      </c>
    </row>
    <row r="2202" customFormat="false" ht="15" hidden="false" customHeight="false" outlineLevel="0" collapsed="false">
      <c r="A2202" s="0" t="n">
        <v>18463954</v>
      </c>
      <c r="B2202" s="0" t="s">
        <v>5853</v>
      </c>
      <c r="C2202" s="0" t="n">
        <v>1</v>
      </c>
      <c r="D2202" s="0" t="s">
        <v>3667</v>
      </c>
      <c r="E2202" s="0" t="s">
        <v>5854</v>
      </c>
      <c r="F2202" s="0" t="s">
        <v>5825</v>
      </c>
      <c r="G2202" s="0" t="s">
        <v>5826</v>
      </c>
      <c r="H2202" s="0" t="s">
        <v>2128</v>
      </c>
      <c r="I2202" s="0" t="s">
        <v>2123</v>
      </c>
      <c r="J2202" s="0" t="s">
        <v>47</v>
      </c>
      <c r="K2202" s="0" t="s">
        <v>47</v>
      </c>
      <c r="L2202" s="0" t="s">
        <v>47</v>
      </c>
      <c r="M2202" s="0" t="s">
        <v>47</v>
      </c>
      <c r="N2202" s="0" t="n">
        <v>1</v>
      </c>
      <c r="O2202" s="0" t="n">
        <v>0</v>
      </c>
      <c r="P2202" s="0" t="n">
        <v>300</v>
      </c>
      <c r="Q2202" s="0" t="n">
        <v>1</v>
      </c>
      <c r="R2202" s="0" t="str">
        <f aca="false">INDEX(Lookup!$B$4:$B$18,MATCH(C2202,Lookup!$A$4:$A$18,0))</f>
        <v>India</v>
      </c>
      <c r="S2202" s="20" t="n">
        <f aca="false">INDEX(Lookup!$D$4:$D$18,MATCH(C2202,Lookup!$A$4:$A$18,0))</f>
        <v>0.012</v>
      </c>
      <c r="T2202" s="21" t="n">
        <f aca="false">ROUND(P2202*S2202,2)</f>
        <v>3.6</v>
      </c>
      <c r="U2202" s="21" t="n">
        <f aca="false">IF(T2202&lt;=10,1,IF(T2202&lt;=20,2,IF(T2202&lt;=30,3,IF(T2202&lt;=40,4,IF(T2202&lt;=50,5,IF(T2202&lt;=100,6,IF(T2202&lt;=250,7,8)))))))</f>
        <v>1</v>
      </c>
      <c r="V2202" s="21" t="n">
        <f aca="false">IF(AND(OR(Dashboard!$T$3="All",R2202=Dashboard!$T$3),OR(Dashboard!$T$4="All",D2202=Dashboard!$T$4)),1,0)</f>
        <v>1</v>
      </c>
      <c r="W2202" s="21" t="n">
        <f aca="false">IF(V2202=1,T2202+ROW()/10000000,0)</f>
        <v>3.6002202</v>
      </c>
    </row>
    <row r="2203" customFormat="false" ht="15" hidden="false" customHeight="false" outlineLevel="0" collapsed="false">
      <c r="A2203" s="0" t="n">
        <v>18463969</v>
      </c>
      <c r="B2203" s="0" t="s">
        <v>5855</v>
      </c>
      <c r="C2203" s="0" t="n">
        <v>1</v>
      </c>
      <c r="D2203" s="0" t="s">
        <v>3667</v>
      </c>
      <c r="E2203" s="0" t="s">
        <v>5856</v>
      </c>
      <c r="F2203" s="0" t="s">
        <v>5825</v>
      </c>
      <c r="G2203" s="0" t="s">
        <v>5826</v>
      </c>
      <c r="H2203" s="0" t="s">
        <v>2128</v>
      </c>
      <c r="I2203" s="0" t="s">
        <v>2123</v>
      </c>
      <c r="J2203" s="0" t="s">
        <v>47</v>
      </c>
      <c r="K2203" s="0" t="s">
        <v>47</v>
      </c>
      <c r="L2203" s="0" t="s">
        <v>47</v>
      </c>
      <c r="M2203" s="0" t="s">
        <v>47</v>
      </c>
      <c r="N2203" s="0" t="n">
        <v>2</v>
      </c>
      <c r="O2203" s="0" t="n">
        <v>0</v>
      </c>
      <c r="P2203" s="0" t="n">
        <v>500</v>
      </c>
      <c r="Q2203" s="0" t="n">
        <v>1</v>
      </c>
      <c r="R2203" s="0" t="str">
        <f aca="false">INDEX(Lookup!$B$4:$B$18,MATCH(C2203,Lookup!$A$4:$A$18,0))</f>
        <v>India</v>
      </c>
      <c r="S2203" s="20" t="n">
        <f aca="false">INDEX(Lookup!$D$4:$D$18,MATCH(C2203,Lookup!$A$4:$A$18,0))</f>
        <v>0.012</v>
      </c>
      <c r="T2203" s="21" t="n">
        <f aca="false">ROUND(P2203*S2203,2)</f>
        <v>6</v>
      </c>
      <c r="U2203" s="21" t="n">
        <f aca="false">IF(T2203&lt;=10,1,IF(T2203&lt;=20,2,IF(T2203&lt;=30,3,IF(T2203&lt;=40,4,IF(T2203&lt;=50,5,IF(T2203&lt;=100,6,IF(T2203&lt;=250,7,8)))))))</f>
        <v>1</v>
      </c>
      <c r="V2203" s="21" t="n">
        <f aca="false">IF(AND(OR(Dashboard!$T$3="All",R2203=Dashboard!$T$3),OR(Dashboard!$T$4="All",D2203=Dashboard!$T$4)),1,0)</f>
        <v>1</v>
      </c>
      <c r="W2203" s="21" t="n">
        <f aca="false">IF(V2203=1,T2203+ROW()/10000000,0)</f>
        <v>6.0002203</v>
      </c>
    </row>
    <row r="2204" customFormat="false" ht="15" hidden="false" customHeight="false" outlineLevel="0" collapsed="false">
      <c r="A2204" s="0" t="n">
        <v>18350144</v>
      </c>
      <c r="B2204" s="0" t="s">
        <v>5031</v>
      </c>
      <c r="C2204" s="0" t="n">
        <v>1</v>
      </c>
      <c r="D2204" s="0" t="s">
        <v>3667</v>
      </c>
      <c r="E2204" s="0" t="s">
        <v>5857</v>
      </c>
      <c r="F2204" s="0" t="s">
        <v>5825</v>
      </c>
      <c r="G2204" s="0" t="s">
        <v>5826</v>
      </c>
      <c r="H2204" s="0" t="s">
        <v>2293</v>
      </c>
      <c r="I2204" s="0" t="s">
        <v>2123</v>
      </c>
      <c r="J2204" s="0" t="s">
        <v>47</v>
      </c>
      <c r="K2204" s="0" t="s">
        <v>47</v>
      </c>
      <c r="L2204" s="0" t="s">
        <v>47</v>
      </c>
      <c r="M2204" s="0" t="s">
        <v>47</v>
      </c>
      <c r="N2204" s="0" t="n">
        <v>1</v>
      </c>
      <c r="O2204" s="0" t="n">
        <v>2</v>
      </c>
      <c r="P2204" s="0" t="n">
        <v>300</v>
      </c>
      <c r="Q2204" s="0" t="n">
        <v>1</v>
      </c>
      <c r="R2204" s="0" t="str">
        <f aca="false">INDEX(Lookup!$B$4:$B$18,MATCH(C2204,Lookup!$A$4:$A$18,0))</f>
        <v>India</v>
      </c>
      <c r="S2204" s="20" t="n">
        <f aca="false">INDEX(Lookup!$D$4:$D$18,MATCH(C2204,Lookup!$A$4:$A$18,0))</f>
        <v>0.012</v>
      </c>
      <c r="T2204" s="21" t="n">
        <f aca="false">ROUND(P2204*S2204,2)</f>
        <v>3.6</v>
      </c>
      <c r="U2204" s="21" t="n">
        <f aca="false">IF(T2204&lt;=10,1,IF(T2204&lt;=20,2,IF(T2204&lt;=30,3,IF(T2204&lt;=40,4,IF(T2204&lt;=50,5,IF(T2204&lt;=100,6,IF(T2204&lt;=250,7,8)))))))</f>
        <v>1</v>
      </c>
      <c r="V2204" s="21" t="n">
        <f aca="false">IF(AND(OR(Dashboard!$T$3="All",R2204=Dashboard!$T$3),OR(Dashboard!$T$4="All",D2204=Dashboard!$T$4)),1,0)</f>
        <v>1</v>
      </c>
      <c r="W2204" s="21" t="n">
        <f aca="false">IF(V2204=1,T2204+ROW()/10000000,0)</f>
        <v>3.6002204</v>
      </c>
    </row>
    <row r="2205" customFormat="false" ht="15" hidden="false" customHeight="false" outlineLevel="0" collapsed="false">
      <c r="A2205" s="0" t="n">
        <v>18466414</v>
      </c>
      <c r="B2205" s="0" t="s">
        <v>3113</v>
      </c>
      <c r="C2205" s="0" t="n">
        <v>1</v>
      </c>
      <c r="D2205" s="0" t="s">
        <v>3667</v>
      </c>
      <c r="E2205" s="0" t="s">
        <v>5858</v>
      </c>
      <c r="F2205" s="0" t="s">
        <v>5825</v>
      </c>
      <c r="G2205" s="0" t="s">
        <v>5826</v>
      </c>
      <c r="H2205" s="0" t="s">
        <v>153</v>
      </c>
      <c r="I2205" s="0" t="s">
        <v>2123</v>
      </c>
      <c r="J2205" s="0" t="s">
        <v>47</v>
      </c>
      <c r="K2205" s="0" t="s">
        <v>47</v>
      </c>
      <c r="L2205" s="0" t="s">
        <v>47</v>
      </c>
      <c r="M2205" s="0" t="s">
        <v>47</v>
      </c>
      <c r="N2205" s="0" t="n">
        <v>1</v>
      </c>
      <c r="O2205" s="0" t="n">
        <v>0</v>
      </c>
      <c r="P2205" s="0" t="n">
        <v>450</v>
      </c>
      <c r="Q2205" s="0" t="n">
        <v>1</v>
      </c>
      <c r="R2205" s="0" t="str">
        <f aca="false">INDEX(Lookup!$B$4:$B$18,MATCH(C2205,Lookup!$A$4:$A$18,0))</f>
        <v>India</v>
      </c>
      <c r="S2205" s="20" t="n">
        <f aca="false">INDEX(Lookup!$D$4:$D$18,MATCH(C2205,Lookup!$A$4:$A$18,0))</f>
        <v>0.012</v>
      </c>
      <c r="T2205" s="21" t="n">
        <f aca="false">ROUND(P2205*S2205,2)</f>
        <v>5.4</v>
      </c>
      <c r="U2205" s="21" t="n">
        <f aca="false">IF(T2205&lt;=10,1,IF(T2205&lt;=20,2,IF(T2205&lt;=30,3,IF(T2205&lt;=40,4,IF(T2205&lt;=50,5,IF(T2205&lt;=100,6,IF(T2205&lt;=250,7,8)))))))</f>
        <v>1</v>
      </c>
      <c r="V2205" s="21" t="n">
        <f aca="false">IF(AND(OR(Dashboard!$T$3="All",R2205=Dashboard!$T$3),OR(Dashboard!$T$4="All",D2205=Dashboard!$T$4)),1,0)</f>
        <v>1</v>
      </c>
      <c r="W2205" s="21" t="n">
        <f aca="false">IF(V2205=1,T2205+ROW()/10000000,0)</f>
        <v>5.4002205</v>
      </c>
    </row>
    <row r="2206" customFormat="false" ht="15" hidden="false" customHeight="false" outlineLevel="0" collapsed="false">
      <c r="A2206" s="0" t="n">
        <v>18332976</v>
      </c>
      <c r="B2206" s="0" t="s">
        <v>4079</v>
      </c>
      <c r="C2206" s="0" t="n">
        <v>1</v>
      </c>
      <c r="D2206" s="0" t="s">
        <v>3667</v>
      </c>
      <c r="E2206" s="0" t="s">
        <v>5859</v>
      </c>
      <c r="F2206" s="0" t="s">
        <v>5825</v>
      </c>
      <c r="G2206" s="0" t="s">
        <v>5826</v>
      </c>
      <c r="H2206" s="0" t="s">
        <v>2868</v>
      </c>
      <c r="I2206" s="0" t="s">
        <v>2123</v>
      </c>
      <c r="J2206" s="0" t="s">
        <v>47</v>
      </c>
      <c r="K2206" s="0" t="s">
        <v>46</v>
      </c>
      <c r="L2206" s="0" t="s">
        <v>46</v>
      </c>
      <c r="M2206" s="0" t="s">
        <v>47</v>
      </c>
      <c r="N2206" s="0" t="n">
        <v>1</v>
      </c>
      <c r="O2206" s="0" t="n">
        <v>2</v>
      </c>
      <c r="P2206" s="0" t="n">
        <v>450</v>
      </c>
      <c r="Q2206" s="0" t="n">
        <v>1</v>
      </c>
      <c r="R2206" s="0" t="str">
        <f aca="false">INDEX(Lookup!$B$4:$B$18,MATCH(C2206,Lookup!$A$4:$A$18,0))</f>
        <v>India</v>
      </c>
      <c r="S2206" s="20" t="n">
        <f aca="false">INDEX(Lookup!$D$4:$D$18,MATCH(C2206,Lookup!$A$4:$A$18,0))</f>
        <v>0.012</v>
      </c>
      <c r="T2206" s="21" t="n">
        <f aca="false">ROUND(P2206*S2206,2)</f>
        <v>5.4</v>
      </c>
      <c r="U2206" s="21" t="n">
        <f aca="false">IF(T2206&lt;=10,1,IF(T2206&lt;=20,2,IF(T2206&lt;=30,3,IF(T2206&lt;=40,4,IF(T2206&lt;=50,5,IF(T2206&lt;=100,6,IF(T2206&lt;=250,7,8)))))))</f>
        <v>1</v>
      </c>
      <c r="V2206" s="21" t="n">
        <f aca="false">IF(AND(OR(Dashboard!$T$3="All",R2206=Dashboard!$T$3),OR(Dashboard!$T$4="All",D2206=Dashboard!$T$4)),1,0)</f>
        <v>1</v>
      </c>
      <c r="W2206" s="21" t="n">
        <f aca="false">IF(V2206=1,T2206+ROW()/10000000,0)</f>
        <v>5.4002206</v>
      </c>
    </row>
    <row r="2207" customFormat="false" ht="15" hidden="false" customHeight="false" outlineLevel="0" collapsed="false">
      <c r="A2207" s="0" t="n">
        <v>18412860</v>
      </c>
      <c r="B2207" s="0" t="s">
        <v>3755</v>
      </c>
      <c r="C2207" s="0" t="n">
        <v>1</v>
      </c>
      <c r="D2207" s="0" t="s">
        <v>3667</v>
      </c>
      <c r="E2207" s="0" t="s">
        <v>5860</v>
      </c>
      <c r="F2207" s="0" t="s">
        <v>5825</v>
      </c>
      <c r="G2207" s="0" t="s">
        <v>5826</v>
      </c>
      <c r="H2207" s="0" t="s">
        <v>2659</v>
      </c>
      <c r="I2207" s="0" t="s">
        <v>2123</v>
      </c>
      <c r="J2207" s="0" t="s">
        <v>47</v>
      </c>
      <c r="K2207" s="0" t="s">
        <v>46</v>
      </c>
      <c r="L2207" s="0" t="s">
        <v>47</v>
      </c>
      <c r="M2207" s="0" t="s">
        <v>47</v>
      </c>
      <c r="N2207" s="0" t="n">
        <v>1</v>
      </c>
      <c r="O2207" s="0" t="n">
        <v>3</v>
      </c>
      <c r="P2207" s="0" t="n">
        <v>400</v>
      </c>
      <c r="Q2207" s="0" t="n">
        <v>1</v>
      </c>
      <c r="R2207" s="0" t="str">
        <f aca="false">INDEX(Lookup!$B$4:$B$18,MATCH(C2207,Lookup!$A$4:$A$18,0))</f>
        <v>India</v>
      </c>
      <c r="S2207" s="20" t="n">
        <f aca="false">INDEX(Lookup!$D$4:$D$18,MATCH(C2207,Lookup!$A$4:$A$18,0))</f>
        <v>0.012</v>
      </c>
      <c r="T2207" s="21" t="n">
        <f aca="false">ROUND(P2207*S2207,2)</f>
        <v>4.8</v>
      </c>
      <c r="U2207" s="21" t="n">
        <f aca="false">IF(T2207&lt;=10,1,IF(T2207&lt;=20,2,IF(T2207&lt;=30,3,IF(T2207&lt;=40,4,IF(T2207&lt;=50,5,IF(T2207&lt;=100,6,IF(T2207&lt;=250,7,8)))))))</f>
        <v>1</v>
      </c>
      <c r="V2207" s="21" t="n">
        <f aca="false">IF(AND(OR(Dashboard!$T$3="All",R2207=Dashboard!$T$3),OR(Dashboard!$T$4="All",D2207=Dashboard!$T$4)),1,0)</f>
        <v>1</v>
      </c>
      <c r="W2207" s="21" t="n">
        <f aca="false">IF(V2207=1,T2207+ROW()/10000000,0)</f>
        <v>4.8002207</v>
      </c>
    </row>
    <row r="2208" customFormat="false" ht="15" hidden="false" customHeight="false" outlineLevel="0" collapsed="false">
      <c r="A2208" s="0" t="n">
        <v>18391133</v>
      </c>
      <c r="B2208" s="0" t="s">
        <v>5861</v>
      </c>
      <c r="C2208" s="0" t="n">
        <v>1</v>
      </c>
      <c r="D2208" s="0" t="s">
        <v>3667</v>
      </c>
      <c r="E2208" s="0" t="s">
        <v>5862</v>
      </c>
      <c r="F2208" s="0" t="s">
        <v>5825</v>
      </c>
      <c r="G2208" s="0" t="s">
        <v>5826</v>
      </c>
      <c r="H2208" s="0" t="s">
        <v>2128</v>
      </c>
      <c r="I2208" s="0" t="s">
        <v>2123</v>
      </c>
      <c r="J2208" s="0" t="s">
        <v>47</v>
      </c>
      <c r="K2208" s="0" t="s">
        <v>47</v>
      </c>
      <c r="L2208" s="0" t="s">
        <v>47</v>
      </c>
      <c r="M2208" s="0" t="s">
        <v>47</v>
      </c>
      <c r="N2208" s="0" t="n">
        <v>1</v>
      </c>
      <c r="O2208" s="0" t="n">
        <v>0</v>
      </c>
      <c r="P2208" s="0" t="n">
        <v>200</v>
      </c>
      <c r="Q2208" s="0" t="n">
        <v>1</v>
      </c>
      <c r="R2208" s="0" t="str">
        <f aca="false">INDEX(Lookup!$B$4:$B$18,MATCH(C2208,Lookup!$A$4:$A$18,0))</f>
        <v>India</v>
      </c>
      <c r="S2208" s="20" t="n">
        <f aca="false">INDEX(Lookup!$D$4:$D$18,MATCH(C2208,Lookup!$A$4:$A$18,0))</f>
        <v>0.012</v>
      </c>
      <c r="T2208" s="21" t="n">
        <f aca="false">ROUND(P2208*S2208,2)</f>
        <v>2.4</v>
      </c>
      <c r="U2208" s="21" t="n">
        <f aca="false">IF(T2208&lt;=10,1,IF(T2208&lt;=20,2,IF(T2208&lt;=30,3,IF(T2208&lt;=40,4,IF(T2208&lt;=50,5,IF(T2208&lt;=100,6,IF(T2208&lt;=250,7,8)))))))</f>
        <v>1</v>
      </c>
      <c r="V2208" s="21" t="n">
        <f aca="false">IF(AND(OR(Dashboard!$T$3="All",R2208=Dashboard!$T$3),OR(Dashboard!$T$4="All",D2208=Dashboard!$T$4)),1,0)</f>
        <v>1</v>
      </c>
      <c r="W2208" s="21" t="n">
        <f aca="false">IF(V2208=1,T2208+ROW()/10000000,0)</f>
        <v>2.4002208</v>
      </c>
    </row>
    <row r="2209" customFormat="false" ht="15" hidden="false" customHeight="false" outlineLevel="0" collapsed="false">
      <c r="A2209" s="0" t="n">
        <v>18311952</v>
      </c>
      <c r="B2209" s="0" t="s">
        <v>3571</v>
      </c>
      <c r="C2209" s="0" t="n">
        <v>1</v>
      </c>
      <c r="D2209" s="0" t="s">
        <v>3667</v>
      </c>
      <c r="E2209" s="0" t="s">
        <v>5863</v>
      </c>
      <c r="F2209" s="0" t="s">
        <v>5825</v>
      </c>
      <c r="G2209" s="0" t="s">
        <v>5826</v>
      </c>
      <c r="H2209" s="0" t="s">
        <v>153</v>
      </c>
      <c r="I2209" s="0" t="s">
        <v>2123</v>
      </c>
      <c r="J2209" s="0" t="s">
        <v>47</v>
      </c>
      <c r="K2209" s="0" t="s">
        <v>47</v>
      </c>
      <c r="L2209" s="0" t="s">
        <v>47</v>
      </c>
      <c r="M2209" s="0" t="s">
        <v>47</v>
      </c>
      <c r="N2209" s="0" t="n">
        <v>2</v>
      </c>
      <c r="O2209" s="0" t="n">
        <v>2</v>
      </c>
      <c r="P2209" s="0" t="n">
        <v>600</v>
      </c>
      <c r="Q2209" s="0" t="n">
        <v>1</v>
      </c>
      <c r="R2209" s="0" t="str">
        <f aca="false">INDEX(Lookup!$B$4:$B$18,MATCH(C2209,Lookup!$A$4:$A$18,0))</f>
        <v>India</v>
      </c>
      <c r="S2209" s="20" t="n">
        <f aca="false">INDEX(Lookup!$D$4:$D$18,MATCH(C2209,Lookup!$A$4:$A$18,0))</f>
        <v>0.012</v>
      </c>
      <c r="T2209" s="21" t="n">
        <f aca="false">ROUND(P2209*S2209,2)</f>
        <v>7.2</v>
      </c>
      <c r="U2209" s="21" t="n">
        <f aca="false">IF(T2209&lt;=10,1,IF(T2209&lt;=20,2,IF(T2209&lt;=30,3,IF(T2209&lt;=40,4,IF(T2209&lt;=50,5,IF(T2209&lt;=100,6,IF(T2209&lt;=250,7,8)))))))</f>
        <v>1</v>
      </c>
      <c r="V2209" s="21" t="n">
        <f aca="false">IF(AND(OR(Dashboard!$T$3="All",R2209=Dashboard!$T$3),OR(Dashboard!$T$4="All",D2209=Dashboard!$T$4)),1,0)</f>
        <v>1</v>
      </c>
      <c r="W2209" s="21" t="n">
        <f aca="false">IF(V2209=1,T2209+ROW()/10000000,0)</f>
        <v>7.2002209</v>
      </c>
    </row>
    <row r="2210" customFormat="false" ht="15" hidden="false" customHeight="false" outlineLevel="0" collapsed="false">
      <c r="A2210" s="0" t="n">
        <v>18350138</v>
      </c>
      <c r="B2210" s="0" t="s">
        <v>5864</v>
      </c>
      <c r="C2210" s="0" t="n">
        <v>1</v>
      </c>
      <c r="D2210" s="0" t="s">
        <v>3667</v>
      </c>
      <c r="E2210" s="0" t="s">
        <v>5865</v>
      </c>
      <c r="F2210" s="0" t="s">
        <v>5825</v>
      </c>
      <c r="G2210" s="0" t="s">
        <v>5826</v>
      </c>
      <c r="H2210" s="0" t="s">
        <v>2128</v>
      </c>
      <c r="I2210" s="0" t="s">
        <v>2123</v>
      </c>
      <c r="J2210" s="0" t="s">
        <v>47</v>
      </c>
      <c r="K2210" s="0" t="s">
        <v>47</v>
      </c>
      <c r="L2210" s="0" t="s">
        <v>47</v>
      </c>
      <c r="M2210" s="0" t="s">
        <v>47</v>
      </c>
      <c r="N2210" s="0" t="n">
        <v>1</v>
      </c>
      <c r="O2210" s="0" t="n">
        <v>0</v>
      </c>
      <c r="P2210" s="0" t="n">
        <v>200</v>
      </c>
      <c r="Q2210" s="0" t="n">
        <v>1</v>
      </c>
      <c r="R2210" s="0" t="str">
        <f aca="false">INDEX(Lookup!$B$4:$B$18,MATCH(C2210,Lookup!$A$4:$A$18,0))</f>
        <v>India</v>
      </c>
      <c r="S2210" s="20" t="n">
        <f aca="false">INDEX(Lookup!$D$4:$D$18,MATCH(C2210,Lookup!$A$4:$A$18,0))</f>
        <v>0.012</v>
      </c>
      <c r="T2210" s="21" t="n">
        <f aca="false">ROUND(P2210*S2210,2)</f>
        <v>2.4</v>
      </c>
      <c r="U2210" s="21" t="n">
        <f aca="false">IF(T2210&lt;=10,1,IF(T2210&lt;=20,2,IF(T2210&lt;=30,3,IF(T2210&lt;=40,4,IF(T2210&lt;=50,5,IF(T2210&lt;=100,6,IF(T2210&lt;=250,7,8)))))))</f>
        <v>1</v>
      </c>
      <c r="V2210" s="21" t="n">
        <f aca="false">IF(AND(OR(Dashboard!$T$3="All",R2210=Dashboard!$T$3),OR(Dashboard!$T$4="All",D2210=Dashboard!$T$4)),1,0)</f>
        <v>1</v>
      </c>
      <c r="W2210" s="21" t="n">
        <f aca="false">IF(V2210=1,T2210+ROW()/10000000,0)</f>
        <v>2.400221</v>
      </c>
    </row>
    <row r="2211" customFormat="false" ht="15" hidden="false" customHeight="false" outlineLevel="0" collapsed="false">
      <c r="A2211" s="0" t="n">
        <v>313078</v>
      </c>
      <c r="B2211" s="0" t="s">
        <v>2408</v>
      </c>
      <c r="C2211" s="0" t="n">
        <v>1</v>
      </c>
      <c r="D2211" s="0" t="s">
        <v>3667</v>
      </c>
      <c r="E2211" s="0" t="s">
        <v>5866</v>
      </c>
      <c r="F2211" s="0" t="s">
        <v>5825</v>
      </c>
      <c r="G2211" s="0" t="s">
        <v>5826</v>
      </c>
      <c r="H2211" s="0" t="s">
        <v>3392</v>
      </c>
      <c r="I2211" s="0" t="s">
        <v>2123</v>
      </c>
      <c r="J2211" s="0" t="s">
        <v>47</v>
      </c>
      <c r="K2211" s="0" t="s">
        <v>47</v>
      </c>
      <c r="L2211" s="0" t="s">
        <v>47</v>
      </c>
      <c r="M2211" s="0" t="s">
        <v>47</v>
      </c>
      <c r="N2211" s="0" t="n">
        <v>2</v>
      </c>
      <c r="O2211" s="0" t="n">
        <v>3</v>
      </c>
      <c r="P2211" s="0" t="n">
        <v>700</v>
      </c>
      <c r="Q2211" s="0" t="n">
        <v>1</v>
      </c>
      <c r="R2211" s="0" t="str">
        <f aca="false">INDEX(Lookup!$B$4:$B$18,MATCH(C2211,Lookup!$A$4:$A$18,0))</f>
        <v>India</v>
      </c>
      <c r="S2211" s="20" t="n">
        <f aca="false">INDEX(Lookup!$D$4:$D$18,MATCH(C2211,Lookup!$A$4:$A$18,0))</f>
        <v>0.012</v>
      </c>
      <c r="T2211" s="21" t="n">
        <f aca="false">ROUND(P2211*S2211,2)</f>
        <v>8.4</v>
      </c>
      <c r="U2211" s="21" t="n">
        <f aca="false">IF(T2211&lt;=10,1,IF(T2211&lt;=20,2,IF(T2211&lt;=30,3,IF(T2211&lt;=40,4,IF(T2211&lt;=50,5,IF(T2211&lt;=100,6,IF(T2211&lt;=250,7,8)))))))</f>
        <v>1</v>
      </c>
      <c r="V2211" s="21" t="n">
        <f aca="false">IF(AND(OR(Dashboard!$T$3="All",R2211=Dashboard!$T$3),OR(Dashboard!$T$4="All",D2211=Dashboard!$T$4)),1,0)</f>
        <v>1</v>
      </c>
      <c r="W2211" s="21" t="n">
        <f aca="false">IF(V2211=1,T2211+ROW()/10000000,0)</f>
        <v>8.4002211</v>
      </c>
    </row>
    <row r="2212" customFormat="false" ht="15" hidden="false" customHeight="false" outlineLevel="0" collapsed="false">
      <c r="A2212" s="0" t="n">
        <v>18265716</v>
      </c>
      <c r="B2212" s="0" t="s">
        <v>5867</v>
      </c>
      <c r="C2212" s="0" t="n">
        <v>1</v>
      </c>
      <c r="D2212" s="0" t="s">
        <v>3667</v>
      </c>
      <c r="E2212" s="0" t="s">
        <v>5868</v>
      </c>
      <c r="F2212" s="0" t="s">
        <v>5825</v>
      </c>
      <c r="G2212" s="0" t="s">
        <v>5826</v>
      </c>
      <c r="H2212" s="0" t="s">
        <v>3500</v>
      </c>
      <c r="I2212" s="0" t="s">
        <v>2123</v>
      </c>
      <c r="J2212" s="0" t="s">
        <v>47</v>
      </c>
      <c r="K2212" s="0" t="s">
        <v>47</v>
      </c>
      <c r="L2212" s="0" t="s">
        <v>47</v>
      </c>
      <c r="M2212" s="0" t="s">
        <v>47</v>
      </c>
      <c r="N2212" s="0" t="n">
        <v>1</v>
      </c>
      <c r="O2212" s="0" t="n">
        <v>3</v>
      </c>
      <c r="P2212" s="0" t="n">
        <v>400</v>
      </c>
      <c r="Q2212" s="0" t="n">
        <v>1</v>
      </c>
      <c r="R2212" s="0" t="str">
        <f aca="false">INDEX(Lookup!$B$4:$B$18,MATCH(C2212,Lookup!$A$4:$A$18,0))</f>
        <v>India</v>
      </c>
      <c r="S2212" s="20" t="n">
        <f aca="false">INDEX(Lookup!$D$4:$D$18,MATCH(C2212,Lookup!$A$4:$A$18,0))</f>
        <v>0.012</v>
      </c>
      <c r="T2212" s="21" t="n">
        <f aca="false">ROUND(P2212*S2212,2)</f>
        <v>4.8</v>
      </c>
      <c r="U2212" s="21" t="n">
        <f aca="false">IF(T2212&lt;=10,1,IF(T2212&lt;=20,2,IF(T2212&lt;=30,3,IF(T2212&lt;=40,4,IF(T2212&lt;=50,5,IF(T2212&lt;=100,6,IF(T2212&lt;=250,7,8)))))))</f>
        <v>1</v>
      </c>
      <c r="V2212" s="21" t="n">
        <f aca="false">IF(AND(OR(Dashboard!$T$3="All",R2212=Dashboard!$T$3),OR(Dashboard!$T$4="All",D2212=Dashboard!$T$4)),1,0)</f>
        <v>1</v>
      </c>
      <c r="W2212" s="21" t="n">
        <f aca="false">IF(V2212=1,T2212+ROW()/10000000,0)</f>
        <v>4.8002212</v>
      </c>
    </row>
    <row r="2213" customFormat="false" ht="15" hidden="false" customHeight="false" outlineLevel="0" collapsed="false">
      <c r="A2213" s="0" t="n">
        <v>18382370</v>
      </c>
      <c r="B2213" s="0" t="s">
        <v>5869</v>
      </c>
      <c r="C2213" s="0" t="n">
        <v>1</v>
      </c>
      <c r="D2213" s="0" t="s">
        <v>3667</v>
      </c>
      <c r="E2213" s="0" t="s">
        <v>5870</v>
      </c>
      <c r="F2213" s="0" t="s">
        <v>5825</v>
      </c>
      <c r="G2213" s="0" t="s">
        <v>5826</v>
      </c>
      <c r="H2213" s="0" t="s">
        <v>2307</v>
      </c>
      <c r="I2213" s="0" t="s">
        <v>2123</v>
      </c>
      <c r="J2213" s="0" t="s">
        <v>47</v>
      </c>
      <c r="K2213" s="0" t="s">
        <v>46</v>
      </c>
      <c r="L2213" s="0" t="s">
        <v>47</v>
      </c>
      <c r="M2213" s="0" t="s">
        <v>47</v>
      </c>
      <c r="N2213" s="0" t="n">
        <v>2</v>
      </c>
      <c r="O2213" s="0" t="n">
        <v>2</v>
      </c>
      <c r="P2213" s="0" t="n">
        <v>650</v>
      </c>
      <c r="Q2213" s="0" t="n">
        <v>1</v>
      </c>
      <c r="R2213" s="0" t="str">
        <f aca="false">INDEX(Lookup!$B$4:$B$18,MATCH(C2213,Lookup!$A$4:$A$18,0))</f>
        <v>India</v>
      </c>
      <c r="S2213" s="20" t="n">
        <f aca="false">INDEX(Lookup!$D$4:$D$18,MATCH(C2213,Lookup!$A$4:$A$18,0))</f>
        <v>0.012</v>
      </c>
      <c r="T2213" s="21" t="n">
        <f aca="false">ROUND(P2213*S2213,2)</f>
        <v>7.8</v>
      </c>
      <c r="U2213" s="21" t="n">
        <f aca="false">IF(T2213&lt;=10,1,IF(T2213&lt;=20,2,IF(T2213&lt;=30,3,IF(T2213&lt;=40,4,IF(T2213&lt;=50,5,IF(T2213&lt;=100,6,IF(T2213&lt;=250,7,8)))))))</f>
        <v>1</v>
      </c>
      <c r="V2213" s="21" t="n">
        <f aca="false">IF(AND(OR(Dashboard!$T$3="All",R2213=Dashboard!$T$3),OR(Dashboard!$T$4="All",D2213=Dashboard!$T$4)),1,0)</f>
        <v>1</v>
      </c>
      <c r="W2213" s="21" t="n">
        <f aca="false">IF(V2213=1,T2213+ROW()/10000000,0)</f>
        <v>7.8002213</v>
      </c>
    </row>
    <row r="2214" customFormat="false" ht="15" hidden="false" customHeight="false" outlineLevel="0" collapsed="false">
      <c r="A2214" s="0" t="n">
        <v>18421451</v>
      </c>
      <c r="B2214" s="0" t="s">
        <v>5871</v>
      </c>
      <c r="C2214" s="0" t="n">
        <v>1</v>
      </c>
      <c r="D2214" s="0" t="s">
        <v>3667</v>
      </c>
      <c r="E2214" s="0" t="s">
        <v>5872</v>
      </c>
      <c r="F2214" s="0" t="s">
        <v>5825</v>
      </c>
      <c r="G2214" s="0" t="s">
        <v>5826</v>
      </c>
      <c r="H2214" s="0" t="s">
        <v>2128</v>
      </c>
      <c r="I2214" s="0" t="s">
        <v>2123</v>
      </c>
      <c r="J2214" s="0" t="s">
        <v>47</v>
      </c>
      <c r="K2214" s="0" t="s">
        <v>47</v>
      </c>
      <c r="L2214" s="0" t="s">
        <v>47</v>
      </c>
      <c r="M2214" s="0" t="s">
        <v>47</v>
      </c>
      <c r="N2214" s="0" t="n">
        <v>1</v>
      </c>
      <c r="O2214" s="0" t="n">
        <v>0</v>
      </c>
      <c r="P2214" s="0" t="n">
        <v>200</v>
      </c>
      <c r="Q2214" s="0" t="n">
        <v>1</v>
      </c>
      <c r="R2214" s="0" t="str">
        <f aca="false">INDEX(Lookup!$B$4:$B$18,MATCH(C2214,Lookup!$A$4:$A$18,0))</f>
        <v>India</v>
      </c>
      <c r="S2214" s="20" t="n">
        <f aca="false">INDEX(Lookup!$D$4:$D$18,MATCH(C2214,Lookup!$A$4:$A$18,0))</f>
        <v>0.012</v>
      </c>
      <c r="T2214" s="21" t="n">
        <f aca="false">ROUND(P2214*S2214,2)</f>
        <v>2.4</v>
      </c>
      <c r="U2214" s="21" t="n">
        <f aca="false">IF(T2214&lt;=10,1,IF(T2214&lt;=20,2,IF(T2214&lt;=30,3,IF(T2214&lt;=40,4,IF(T2214&lt;=50,5,IF(T2214&lt;=100,6,IF(T2214&lt;=250,7,8)))))))</f>
        <v>1</v>
      </c>
      <c r="V2214" s="21" t="n">
        <f aca="false">IF(AND(OR(Dashboard!$T$3="All",R2214=Dashboard!$T$3),OR(Dashboard!$T$4="All",D2214=Dashboard!$T$4)),1,0)</f>
        <v>1</v>
      </c>
      <c r="W2214" s="21" t="n">
        <f aca="false">IF(V2214=1,T2214+ROW()/10000000,0)</f>
        <v>2.4002214</v>
      </c>
    </row>
    <row r="2215" customFormat="false" ht="15" hidden="false" customHeight="false" outlineLevel="0" collapsed="false">
      <c r="A2215" s="0" t="n">
        <v>18427204</v>
      </c>
      <c r="B2215" s="0" t="s">
        <v>5873</v>
      </c>
      <c r="C2215" s="0" t="n">
        <v>1</v>
      </c>
      <c r="D2215" s="0" t="s">
        <v>3667</v>
      </c>
      <c r="E2215" s="0" t="s">
        <v>5874</v>
      </c>
      <c r="F2215" s="0" t="s">
        <v>5825</v>
      </c>
      <c r="G2215" s="0" t="s">
        <v>5826</v>
      </c>
      <c r="H2215" s="0" t="s">
        <v>2128</v>
      </c>
      <c r="I2215" s="0" t="s">
        <v>2123</v>
      </c>
      <c r="J2215" s="0" t="s">
        <v>47</v>
      </c>
      <c r="K2215" s="0" t="s">
        <v>47</v>
      </c>
      <c r="L2215" s="0" t="s">
        <v>47</v>
      </c>
      <c r="M2215" s="0" t="s">
        <v>47</v>
      </c>
      <c r="N2215" s="0" t="n">
        <v>1</v>
      </c>
      <c r="O2215" s="0" t="n">
        <v>0</v>
      </c>
      <c r="P2215" s="0" t="n">
        <v>250</v>
      </c>
      <c r="Q2215" s="0" t="n">
        <v>1</v>
      </c>
      <c r="R2215" s="0" t="str">
        <f aca="false">INDEX(Lookup!$B$4:$B$18,MATCH(C2215,Lookup!$A$4:$A$18,0))</f>
        <v>India</v>
      </c>
      <c r="S2215" s="20" t="n">
        <f aca="false">INDEX(Lookup!$D$4:$D$18,MATCH(C2215,Lookup!$A$4:$A$18,0))</f>
        <v>0.012</v>
      </c>
      <c r="T2215" s="21" t="n">
        <f aca="false">ROUND(P2215*S2215,2)</f>
        <v>3</v>
      </c>
      <c r="U2215" s="21" t="n">
        <f aca="false">IF(T2215&lt;=10,1,IF(T2215&lt;=20,2,IF(T2215&lt;=30,3,IF(T2215&lt;=40,4,IF(T2215&lt;=50,5,IF(T2215&lt;=100,6,IF(T2215&lt;=250,7,8)))))))</f>
        <v>1</v>
      </c>
      <c r="V2215" s="21" t="n">
        <f aca="false">IF(AND(OR(Dashboard!$T$3="All",R2215=Dashboard!$T$3),OR(Dashboard!$T$4="All",D2215=Dashboard!$T$4)),1,0)</f>
        <v>1</v>
      </c>
      <c r="W2215" s="21" t="n">
        <f aca="false">IF(V2215=1,T2215+ROW()/10000000,0)</f>
        <v>3.0002215</v>
      </c>
    </row>
    <row r="2216" customFormat="false" ht="15" hidden="false" customHeight="false" outlineLevel="0" collapsed="false">
      <c r="A2216" s="0" t="n">
        <v>18352171</v>
      </c>
      <c r="B2216" s="0" t="s">
        <v>5241</v>
      </c>
      <c r="C2216" s="0" t="n">
        <v>1</v>
      </c>
      <c r="D2216" s="0" t="s">
        <v>3667</v>
      </c>
      <c r="E2216" s="0" t="s">
        <v>5875</v>
      </c>
      <c r="F2216" s="0" t="s">
        <v>5825</v>
      </c>
      <c r="G2216" s="0" t="s">
        <v>5826</v>
      </c>
      <c r="H2216" s="0" t="s">
        <v>2128</v>
      </c>
      <c r="I2216" s="0" t="s">
        <v>2123</v>
      </c>
      <c r="J2216" s="0" t="s">
        <v>47</v>
      </c>
      <c r="K2216" s="0" t="s">
        <v>47</v>
      </c>
      <c r="L2216" s="0" t="s">
        <v>47</v>
      </c>
      <c r="M2216" s="0" t="s">
        <v>47</v>
      </c>
      <c r="N2216" s="0" t="n">
        <v>1</v>
      </c>
      <c r="O2216" s="0" t="n">
        <v>0</v>
      </c>
      <c r="P2216" s="0" t="n">
        <v>200</v>
      </c>
      <c r="Q2216" s="0" t="n">
        <v>1</v>
      </c>
      <c r="R2216" s="0" t="str">
        <f aca="false">INDEX(Lookup!$B$4:$B$18,MATCH(C2216,Lookup!$A$4:$A$18,0))</f>
        <v>India</v>
      </c>
      <c r="S2216" s="20" t="n">
        <f aca="false">INDEX(Lookup!$D$4:$D$18,MATCH(C2216,Lookup!$A$4:$A$18,0))</f>
        <v>0.012</v>
      </c>
      <c r="T2216" s="21" t="n">
        <f aca="false">ROUND(P2216*S2216,2)</f>
        <v>2.4</v>
      </c>
      <c r="U2216" s="21" t="n">
        <f aca="false">IF(T2216&lt;=10,1,IF(T2216&lt;=20,2,IF(T2216&lt;=30,3,IF(T2216&lt;=40,4,IF(T2216&lt;=50,5,IF(T2216&lt;=100,6,IF(T2216&lt;=250,7,8)))))))</f>
        <v>1</v>
      </c>
      <c r="V2216" s="21" t="n">
        <f aca="false">IF(AND(OR(Dashboard!$T$3="All",R2216=Dashboard!$T$3),OR(Dashboard!$T$4="All",D2216=Dashboard!$T$4)),1,0)</f>
        <v>1</v>
      </c>
      <c r="W2216" s="21" t="n">
        <f aca="false">IF(V2216=1,T2216+ROW()/10000000,0)</f>
        <v>2.4002216</v>
      </c>
    </row>
    <row r="2217" customFormat="false" ht="15" hidden="false" customHeight="false" outlineLevel="0" collapsed="false">
      <c r="A2217" s="0" t="n">
        <v>18458633</v>
      </c>
      <c r="B2217" s="0" t="s">
        <v>5876</v>
      </c>
      <c r="C2217" s="0" t="n">
        <v>1</v>
      </c>
      <c r="D2217" s="0" t="s">
        <v>3667</v>
      </c>
      <c r="E2217" s="0" t="s">
        <v>5877</v>
      </c>
      <c r="F2217" s="0" t="s">
        <v>5825</v>
      </c>
      <c r="G2217" s="0" t="s">
        <v>5826</v>
      </c>
      <c r="H2217" s="0" t="s">
        <v>2441</v>
      </c>
      <c r="I2217" s="0" t="s">
        <v>2123</v>
      </c>
      <c r="J2217" s="0" t="s">
        <v>47</v>
      </c>
      <c r="K2217" s="0" t="s">
        <v>47</v>
      </c>
      <c r="L2217" s="0" t="s">
        <v>47</v>
      </c>
      <c r="M2217" s="0" t="s">
        <v>47</v>
      </c>
      <c r="N2217" s="0" t="n">
        <v>1</v>
      </c>
      <c r="O2217" s="0" t="n">
        <v>0</v>
      </c>
      <c r="P2217" s="0" t="n">
        <v>150</v>
      </c>
      <c r="Q2217" s="0" t="n">
        <v>1</v>
      </c>
      <c r="R2217" s="0" t="str">
        <f aca="false">INDEX(Lookup!$B$4:$B$18,MATCH(C2217,Lookup!$A$4:$A$18,0))</f>
        <v>India</v>
      </c>
      <c r="S2217" s="20" t="n">
        <f aca="false">INDEX(Lookup!$D$4:$D$18,MATCH(C2217,Lookup!$A$4:$A$18,0))</f>
        <v>0.012</v>
      </c>
      <c r="T2217" s="21" t="n">
        <f aca="false">ROUND(P2217*S2217,2)</f>
        <v>1.8</v>
      </c>
      <c r="U2217" s="21" t="n">
        <f aca="false">IF(T2217&lt;=10,1,IF(T2217&lt;=20,2,IF(T2217&lt;=30,3,IF(T2217&lt;=40,4,IF(T2217&lt;=50,5,IF(T2217&lt;=100,6,IF(T2217&lt;=250,7,8)))))))</f>
        <v>1</v>
      </c>
      <c r="V2217" s="21" t="n">
        <f aca="false">IF(AND(OR(Dashboard!$T$3="All",R2217=Dashboard!$T$3),OR(Dashboard!$T$4="All",D2217=Dashboard!$T$4)),1,0)</f>
        <v>1</v>
      </c>
      <c r="W2217" s="21" t="n">
        <f aca="false">IF(V2217=1,T2217+ROW()/10000000,0)</f>
        <v>1.8002217</v>
      </c>
    </row>
    <row r="2218" customFormat="false" ht="15" hidden="false" customHeight="false" outlineLevel="0" collapsed="false">
      <c r="A2218" s="0" t="n">
        <v>18306504</v>
      </c>
      <c r="B2218" s="0" t="s">
        <v>5878</v>
      </c>
      <c r="C2218" s="0" t="n">
        <v>1</v>
      </c>
      <c r="D2218" s="0" t="s">
        <v>3667</v>
      </c>
      <c r="E2218" s="0" t="s">
        <v>5879</v>
      </c>
      <c r="F2218" s="0" t="s">
        <v>5825</v>
      </c>
      <c r="G2218" s="0" t="s">
        <v>5826</v>
      </c>
      <c r="H2218" s="0" t="s">
        <v>3500</v>
      </c>
      <c r="I2218" s="0" t="s">
        <v>2123</v>
      </c>
      <c r="J2218" s="0" t="s">
        <v>47</v>
      </c>
      <c r="K2218" s="0" t="s">
        <v>47</v>
      </c>
      <c r="L2218" s="0" t="s">
        <v>47</v>
      </c>
      <c r="M2218" s="0" t="s">
        <v>47</v>
      </c>
      <c r="N2218" s="0" t="n">
        <v>1</v>
      </c>
      <c r="O2218" s="0" t="n">
        <v>1</v>
      </c>
      <c r="P2218" s="0" t="n">
        <v>400</v>
      </c>
      <c r="Q2218" s="0" t="n">
        <v>1</v>
      </c>
      <c r="R2218" s="0" t="str">
        <f aca="false">INDEX(Lookup!$B$4:$B$18,MATCH(C2218,Lookup!$A$4:$A$18,0))</f>
        <v>India</v>
      </c>
      <c r="S2218" s="20" t="n">
        <f aca="false">INDEX(Lookup!$D$4:$D$18,MATCH(C2218,Lookup!$A$4:$A$18,0))</f>
        <v>0.012</v>
      </c>
      <c r="T2218" s="21" t="n">
        <f aca="false">ROUND(P2218*S2218,2)</f>
        <v>4.8</v>
      </c>
      <c r="U2218" s="21" t="n">
        <f aca="false">IF(T2218&lt;=10,1,IF(T2218&lt;=20,2,IF(T2218&lt;=30,3,IF(T2218&lt;=40,4,IF(T2218&lt;=50,5,IF(T2218&lt;=100,6,IF(T2218&lt;=250,7,8)))))))</f>
        <v>1</v>
      </c>
      <c r="V2218" s="21" t="n">
        <f aca="false">IF(AND(OR(Dashboard!$T$3="All",R2218=Dashboard!$T$3),OR(Dashboard!$T$4="All",D2218=Dashboard!$T$4)),1,0)</f>
        <v>1</v>
      </c>
      <c r="W2218" s="21" t="n">
        <f aca="false">IF(V2218=1,T2218+ROW()/10000000,0)</f>
        <v>4.8002218</v>
      </c>
    </row>
    <row r="2219" customFormat="false" ht="15" hidden="false" customHeight="false" outlineLevel="0" collapsed="false">
      <c r="A2219" s="0" t="n">
        <v>18458319</v>
      </c>
      <c r="B2219" s="0" t="s">
        <v>5880</v>
      </c>
      <c r="C2219" s="0" t="n">
        <v>1</v>
      </c>
      <c r="D2219" s="0" t="s">
        <v>3667</v>
      </c>
      <c r="E2219" s="0" t="s">
        <v>5881</v>
      </c>
      <c r="F2219" s="0" t="s">
        <v>5825</v>
      </c>
      <c r="G2219" s="0" t="s">
        <v>5826</v>
      </c>
      <c r="H2219" s="0" t="s">
        <v>2128</v>
      </c>
      <c r="I2219" s="0" t="s">
        <v>2123</v>
      </c>
      <c r="J2219" s="0" t="s">
        <v>47</v>
      </c>
      <c r="K2219" s="0" t="s">
        <v>47</v>
      </c>
      <c r="L2219" s="0" t="s">
        <v>47</v>
      </c>
      <c r="M2219" s="0" t="s">
        <v>47</v>
      </c>
      <c r="N2219" s="0" t="n">
        <v>1</v>
      </c>
      <c r="O2219" s="0" t="n">
        <v>0</v>
      </c>
      <c r="P2219" s="0" t="n">
        <v>300</v>
      </c>
      <c r="Q2219" s="0" t="n">
        <v>1</v>
      </c>
      <c r="R2219" s="0" t="str">
        <f aca="false">INDEX(Lookup!$B$4:$B$18,MATCH(C2219,Lookup!$A$4:$A$18,0))</f>
        <v>India</v>
      </c>
      <c r="S2219" s="20" t="n">
        <f aca="false">INDEX(Lookup!$D$4:$D$18,MATCH(C2219,Lookup!$A$4:$A$18,0))</f>
        <v>0.012</v>
      </c>
      <c r="T2219" s="21" t="n">
        <f aca="false">ROUND(P2219*S2219,2)</f>
        <v>3.6</v>
      </c>
      <c r="U2219" s="21" t="n">
        <f aca="false">IF(T2219&lt;=10,1,IF(T2219&lt;=20,2,IF(T2219&lt;=30,3,IF(T2219&lt;=40,4,IF(T2219&lt;=50,5,IF(T2219&lt;=100,6,IF(T2219&lt;=250,7,8)))))))</f>
        <v>1</v>
      </c>
      <c r="V2219" s="21" t="n">
        <f aca="false">IF(AND(OR(Dashboard!$T$3="All",R2219=Dashboard!$T$3),OR(Dashboard!$T$4="All",D2219=Dashboard!$T$4)),1,0)</f>
        <v>1</v>
      </c>
      <c r="W2219" s="21" t="n">
        <f aca="false">IF(V2219=1,T2219+ROW()/10000000,0)</f>
        <v>3.6002219</v>
      </c>
    </row>
    <row r="2220" customFormat="false" ht="15" hidden="false" customHeight="false" outlineLevel="0" collapsed="false">
      <c r="A2220" s="0" t="n">
        <v>18463955</v>
      </c>
      <c r="B2220" s="0" t="s">
        <v>4593</v>
      </c>
      <c r="C2220" s="0" t="n">
        <v>1</v>
      </c>
      <c r="D2220" s="0" t="s">
        <v>3667</v>
      </c>
      <c r="E2220" s="0" t="s">
        <v>5882</v>
      </c>
      <c r="F2220" s="0" t="s">
        <v>5825</v>
      </c>
      <c r="G2220" s="0" t="s">
        <v>5826</v>
      </c>
      <c r="H2220" s="0" t="s">
        <v>4594</v>
      </c>
      <c r="I2220" s="0" t="s">
        <v>2123</v>
      </c>
      <c r="J2220" s="0" t="s">
        <v>47</v>
      </c>
      <c r="K2220" s="0" t="s">
        <v>47</v>
      </c>
      <c r="L2220" s="0" t="s">
        <v>47</v>
      </c>
      <c r="M2220" s="0" t="s">
        <v>47</v>
      </c>
      <c r="N2220" s="0" t="n">
        <v>2</v>
      </c>
      <c r="O2220" s="0" t="n">
        <v>1</v>
      </c>
      <c r="P2220" s="0" t="n">
        <v>600</v>
      </c>
      <c r="Q2220" s="0" t="n">
        <v>1</v>
      </c>
      <c r="R2220" s="0" t="str">
        <f aca="false">INDEX(Lookup!$B$4:$B$18,MATCH(C2220,Lookup!$A$4:$A$18,0))</f>
        <v>India</v>
      </c>
      <c r="S2220" s="20" t="n">
        <f aca="false">INDEX(Lookup!$D$4:$D$18,MATCH(C2220,Lookup!$A$4:$A$18,0))</f>
        <v>0.012</v>
      </c>
      <c r="T2220" s="21" t="n">
        <f aca="false">ROUND(P2220*S2220,2)</f>
        <v>7.2</v>
      </c>
      <c r="U2220" s="21" t="n">
        <f aca="false">IF(T2220&lt;=10,1,IF(T2220&lt;=20,2,IF(T2220&lt;=30,3,IF(T2220&lt;=40,4,IF(T2220&lt;=50,5,IF(T2220&lt;=100,6,IF(T2220&lt;=250,7,8)))))))</f>
        <v>1</v>
      </c>
      <c r="V2220" s="21" t="n">
        <f aca="false">IF(AND(OR(Dashboard!$T$3="All",R2220=Dashboard!$T$3),OR(Dashboard!$T$4="All",D2220=Dashboard!$T$4)),1,0)</f>
        <v>1</v>
      </c>
      <c r="W2220" s="21" t="n">
        <f aca="false">IF(V2220=1,T2220+ROW()/10000000,0)</f>
        <v>7.200222</v>
      </c>
    </row>
    <row r="2221" customFormat="false" ht="15" hidden="false" customHeight="false" outlineLevel="0" collapsed="false">
      <c r="A2221" s="0" t="n">
        <v>18337883</v>
      </c>
      <c r="B2221" s="0" t="s">
        <v>4146</v>
      </c>
      <c r="C2221" s="0" t="n">
        <v>1</v>
      </c>
      <c r="D2221" s="0" t="s">
        <v>3667</v>
      </c>
      <c r="E2221" s="0" t="s">
        <v>5883</v>
      </c>
      <c r="F2221" s="0" t="s">
        <v>5825</v>
      </c>
      <c r="G2221" s="0" t="s">
        <v>5826</v>
      </c>
      <c r="H2221" s="0" t="s">
        <v>153</v>
      </c>
      <c r="I2221" s="0" t="s">
        <v>2123</v>
      </c>
      <c r="J2221" s="0" t="s">
        <v>47</v>
      </c>
      <c r="K2221" s="0" t="s">
        <v>46</v>
      </c>
      <c r="L2221" s="0" t="s">
        <v>47</v>
      </c>
      <c r="M2221" s="0" t="s">
        <v>47</v>
      </c>
      <c r="N2221" s="0" t="n">
        <v>1</v>
      </c>
      <c r="O2221" s="0" t="n">
        <v>1</v>
      </c>
      <c r="P2221" s="0" t="n">
        <v>400</v>
      </c>
      <c r="Q2221" s="0" t="n">
        <v>1</v>
      </c>
      <c r="R2221" s="0" t="str">
        <f aca="false">INDEX(Lookup!$B$4:$B$18,MATCH(C2221,Lookup!$A$4:$A$18,0))</f>
        <v>India</v>
      </c>
      <c r="S2221" s="20" t="n">
        <f aca="false">INDEX(Lookup!$D$4:$D$18,MATCH(C2221,Lookup!$A$4:$A$18,0))</f>
        <v>0.012</v>
      </c>
      <c r="T2221" s="21" t="n">
        <f aca="false">ROUND(P2221*S2221,2)</f>
        <v>4.8</v>
      </c>
      <c r="U2221" s="21" t="n">
        <f aca="false">IF(T2221&lt;=10,1,IF(T2221&lt;=20,2,IF(T2221&lt;=30,3,IF(T2221&lt;=40,4,IF(T2221&lt;=50,5,IF(T2221&lt;=100,6,IF(T2221&lt;=250,7,8)))))))</f>
        <v>1</v>
      </c>
      <c r="V2221" s="21" t="n">
        <f aca="false">IF(AND(OR(Dashboard!$T$3="All",R2221=Dashboard!$T$3),OR(Dashboard!$T$4="All",D2221=Dashboard!$T$4)),1,0)</f>
        <v>1</v>
      </c>
      <c r="W2221" s="21" t="n">
        <f aca="false">IF(V2221=1,T2221+ROW()/10000000,0)</f>
        <v>4.8002221</v>
      </c>
    </row>
    <row r="2222" customFormat="false" ht="15" hidden="false" customHeight="false" outlineLevel="0" collapsed="false">
      <c r="A2222" s="0" t="n">
        <v>18391145</v>
      </c>
      <c r="B2222" s="0" t="s">
        <v>5884</v>
      </c>
      <c r="C2222" s="0" t="n">
        <v>1</v>
      </c>
      <c r="D2222" s="0" t="s">
        <v>3667</v>
      </c>
      <c r="E2222" s="0" t="s">
        <v>5885</v>
      </c>
      <c r="F2222" s="0" t="s">
        <v>5825</v>
      </c>
      <c r="G2222" s="0" t="s">
        <v>5826</v>
      </c>
      <c r="H2222" s="0" t="s">
        <v>2128</v>
      </c>
      <c r="I2222" s="0" t="s">
        <v>2123</v>
      </c>
      <c r="J2222" s="0" t="s">
        <v>47</v>
      </c>
      <c r="K2222" s="0" t="s">
        <v>47</v>
      </c>
      <c r="L2222" s="0" t="s">
        <v>47</v>
      </c>
      <c r="M2222" s="0" t="s">
        <v>47</v>
      </c>
      <c r="N2222" s="0" t="n">
        <v>1</v>
      </c>
      <c r="O2222" s="0" t="n">
        <v>0</v>
      </c>
      <c r="P2222" s="0" t="n">
        <v>200</v>
      </c>
      <c r="Q2222" s="0" t="n">
        <v>1</v>
      </c>
      <c r="R2222" s="0" t="str">
        <f aca="false">INDEX(Lookup!$B$4:$B$18,MATCH(C2222,Lookup!$A$4:$A$18,0))</f>
        <v>India</v>
      </c>
      <c r="S2222" s="20" t="n">
        <f aca="false">INDEX(Lookup!$D$4:$D$18,MATCH(C2222,Lookup!$A$4:$A$18,0))</f>
        <v>0.012</v>
      </c>
      <c r="T2222" s="21" t="n">
        <f aca="false">ROUND(P2222*S2222,2)</f>
        <v>2.4</v>
      </c>
      <c r="U2222" s="21" t="n">
        <f aca="false">IF(T2222&lt;=10,1,IF(T2222&lt;=20,2,IF(T2222&lt;=30,3,IF(T2222&lt;=40,4,IF(T2222&lt;=50,5,IF(T2222&lt;=100,6,IF(T2222&lt;=250,7,8)))))))</f>
        <v>1</v>
      </c>
      <c r="V2222" s="21" t="n">
        <f aca="false">IF(AND(OR(Dashboard!$T$3="All",R2222=Dashboard!$T$3),OR(Dashboard!$T$4="All",D2222=Dashboard!$T$4)),1,0)</f>
        <v>1</v>
      </c>
      <c r="W2222" s="21" t="n">
        <f aca="false">IF(V2222=1,T2222+ROW()/10000000,0)</f>
        <v>2.4002222</v>
      </c>
    </row>
    <row r="2223" customFormat="false" ht="15" hidden="false" customHeight="false" outlineLevel="0" collapsed="false">
      <c r="A2223" s="0" t="n">
        <v>18277216</v>
      </c>
      <c r="B2223" s="0" t="s">
        <v>5886</v>
      </c>
      <c r="C2223" s="0" t="n">
        <v>1</v>
      </c>
      <c r="D2223" s="0" t="s">
        <v>3667</v>
      </c>
      <c r="E2223" s="0" t="s">
        <v>5887</v>
      </c>
      <c r="F2223" s="0" t="s">
        <v>5825</v>
      </c>
      <c r="G2223" s="0" t="s">
        <v>5826</v>
      </c>
      <c r="H2223" s="0" t="s">
        <v>2128</v>
      </c>
      <c r="I2223" s="0" t="s">
        <v>2123</v>
      </c>
      <c r="J2223" s="0" t="s">
        <v>47</v>
      </c>
      <c r="K2223" s="0" t="s">
        <v>47</v>
      </c>
      <c r="L2223" s="0" t="s">
        <v>47</v>
      </c>
      <c r="M2223" s="0" t="s">
        <v>47</v>
      </c>
      <c r="N2223" s="0" t="n">
        <v>1</v>
      </c>
      <c r="O2223" s="0" t="n">
        <v>0</v>
      </c>
      <c r="P2223" s="0" t="n">
        <v>200</v>
      </c>
      <c r="Q2223" s="0" t="n">
        <v>1</v>
      </c>
      <c r="R2223" s="0" t="str">
        <f aca="false">INDEX(Lookup!$B$4:$B$18,MATCH(C2223,Lookup!$A$4:$A$18,0))</f>
        <v>India</v>
      </c>
      <c r="S2223" s="20" t="n">
        <f aca="false">INDEX(Lookup!$D$4:$D$18,MATCH(C2223,Lookup!$A$4:$A$18,0))</f>
        <v>0.012</v>
      </c>
      <c r="T2223" s="21" t="n">
        <f aca="false">ROUND(P2223*S2223,2)</f>
        <v>2.4</v>
      </c>
      <c r="U2223" s="21" t="n">
        <f aca="false">IF(T2223&lt;=10,1,IF(T2223&lt;=20,2,IF(T2223&lt;=30,3,IF(T2223&lt;=40,4,IF(T2223&lt;=50,5,IF(T2223&lt;=100,6,IF(T2223&lt;=250,7,8)))))))</f>
        <v>1</v>
      </c>
      <c r="V2223" s="21" t="n">
        <f aca="false">IF(AND(OR(Dashboard!$T$3="All",R2223=Dashboard!$T$3),OR(Dashboard!$T$4="All",D2223=Dashboard!$T$4)),1,0)</f>
        <v>1</v>
      </c>
      <c r="W2223" s="21" t="n">
        <f aca="false">IF(V2223=1,T2223+ROW()/10000000,0)</f>
        <v>2.4002223</v>
      </c>
    </row>
    <row r="2224" customFormat="false" ht="15" hidden="false" customHeight="false" outlineLevel="0" collapsed="false">
      <c r="A2224" s="0" t="n">
        <v>312592</v>
      </c>
      <c r="B2224" s="0" t="s">
        <v>5575</v>
      </c>
      <c r="C2224" s="0" t="n">
        <v>1</v>
      </c>
      <c r="D2224" s="0" t="s">
        <v>3667</v>
      </c>
      <c r="E2224" s="0" t="s">
        <v>5888</v>
      </c>
      <c r="F2224" s="0" t="s">
        <v>5283</v>
      </c>
      <c r="G2224" s="0" t="s">
        <v>5889</v>
      </c>
      <c r="H2224" s="0" t="s">
        <v>153</v>
      </c>
      <c r="I2224" s="0" t="s">
        <v>2123</v>
      </c>
      <c r="J2224" s="0" t="s">
        <v>47</v>
      </c>
      <c r="K2224" s="0" t="s">
        <v>46</v>
      </c>
      <c r="L2224" s="0" t="s">
        <v>47</v>
      </c>
      <c r="M2224" s="0" t="s">
        <v>47</v>
      </c>
      <c r="N2224" s="0" t="n">
        <v>1</v>
      </c>
      <c r="O2224" s="0" t="n">
        <v>82</v>
      </c>
      <c r="P2224" s="0" t="n">
        <v>400</v>
      </c>
      <c r="Q2224" s="0" t="n">
        <v>3.1</v>
      </c>
      <c r="R2224" s="0" t="str">
        <f aca="false">INDEX(Lookup!$B$4:$B$18,MATCH(C2224,Lookup!$A$4:$A$18,0))</f>
        <v>India</v>
      </c>
      <c r="S2224" s="20" t="n">
        <f aca="false">INDEX(Lookup!$D$4:$D$18,MATCH(C2224,Lookup!$A$4:$A$18,0))</f>
        <v>0.012</v>
      </c>
      <c r="T2224" s="21" t="n">
        <f aca="false">ROUND(P2224*S2224,2)</f>
        <v>4.8</v>
      </c>
      <c r="U2224" s="21" t="n">
        <f aca="false">IF(T2224&lt;=10,1,IF(T2224&lt;=20,2,IF(T2224&lt;=30,3,IF(T2224&lt;=40,4,IF(T2224&lt;=50,5,IF(T2224&lt;=100,6,IF(T2224&lt;=250,7,8)))))))</f>
        <v>1</v>
      </c>
      <c r="V2224" s="21" t="n">
        <f aca="false">IF(AND(OR(Dashboard!$T$3="All",R2224=Dashboard!$T$3),OR(Dashboard!$T$4="All",D2224=Dashboard!$T$4)),1,0)</f>
        <v>1</v>
      </c>
      <c r="W2224" s="21" t="n">
        <f aca="false">IF(V2224=1,T2224+ROW()/10000000,0)</f>
        <v>4.8002224</v>
      </c>
    </row>
    <row r="2225" customFormat="false" ht="15" hidden="false" customHeight="false" outlineLevel="0" collapsed="false">
      <c r="A2225" s="0" t="n">
        <v>9273</v>
      </c>
      <c r="B2225" s="0" t="s">
        <v>2995</v>
      </c>
      <c r="C2225" s="0" t="n">
        <v>1</v>
      </c>
      <c r="D2225" s="0" t="s">
        <v>3667</v>
      </c>
      <c r="E2225" s="0" t="s">
        <v>5890</v>
      </c>
      <c r="F2225" s="0" t="s">
        <v>5283</v>
      </c>
      <c r="G2225" s="0" t="s">
        <v>5889</v>
      </c>
      <c r="H2225" s="0" t="s">
        <v>2997</v>
      </c>
      <c r="I2225" s="0" t="s">
        <v>2123</v>
      </c>
      <c r="J2225" s="0" t="s">
        <v>47</v>
      </c>
      <c r="K2225" s="0" t="s">
        <v>46</v>
      </c>
      <c r="L2225" s="0" t="s">
        <v>47</v>
      </c>
      <c r="M2225" s="0" t="s">
        <v>47</v>
      </c>
      <c r="N2225" s="0" t="n">
        <v>2</v>
      </c>
      <c r="O2225" s="0" t="n">
        <v>302</v>
      </c>
      <c r="P2225" s="0" t="n">
        <v>600</v>
      </c>
      <c r="Q2225" s="0" t="n">
        <v>3.5</v>
      </c>
      <c r="R2225" s="0" t="str">
        <f aca="false">INDEX(Lookup!$B$4:$B$18,MATCH(C2225,Lookup!$A$4:$A$18,0))</f>
        <v>India</v>
      </c>
      <c r="S2225" s="20" t="n">
        <f aca="false">INDEX(Lookup!$D$4:$D$18,MATCH(C2225,Lookup!$A$4:$A$18,0))</f>
        <v>0.012</v>
      </c>
      <c r="T2225" s="21" t="n">
        <f aca="false">ROUND(P2225*S2225,2)</f>
        <v>7.2</v>
      </c>
      <c r="U2225" s="21" t="n">
        <f aca="false">IF(T2225&lt;=10,1,IF(T2225&lt;=20,2,IF(T2225&lt;=30,3,IF(T2225&lt;=40,4,IF(T2225&lt;=50,5,IF(T2225&lt;=100,6,IF(T2225&lt;=250,7,8)))))))</f>
        <v>1</v>
      </c>
      <c r="V2225" s="21" t="n">
        <f aca="false">IF(AND(OR(Dashboard!$T$3="All",R2225=Dashboard!$T$3),OR(Dashboard!$T$4="All",D2225=Dashboard!$T$4)),1,0)</f>
        <v>1</v>
      </c>
      <c r="W2225" s="21" t="n">
        <f aca="false">IF(V2225=1,T2225+ROW()/10000000,0)</f>
        <v>7.2002225</v>
      </c>
    </row>
    <row r="2226" customFormat="false" ht="15" hidden="false" customHeight="false" outlineLevel="0" collapsed="false">
      <c r="A2226" s="0" t="n">
        <v>309134</v>
      </c>
      <c r="B2226" s="0" t="s">
        <v>5891</v>
      </c>
      <c r="C2226" s="0" t="n">
        <v>1</v>
      </c>
      <c r="D2226" s="0" t="s">
        <v>3667</v>
      </c>
      <c r="E2226" s="0" t="s">
        <v>5892</v>
      </c>
      <c r="F2226" s="0" t="s">
        <v>5283</v>
      </c>
      <c r="G2226" s="0" t="s">
        <v>5889</v>
      </c>
      <c r="H2226" s="0" t="s">
        <v>2128</v>
      </c>
      <c r="I2226" s="0" t="s">
        <v>2123</v>
      </c>
      <c r="J2226" s="0" t="s">
        <v>47</v>
      </c>
      <c r="K2226" s="0" t="s">
        <v>47</v>
      </c>
      <c r="L2226" s="0" t="s">
        <v>47</v>
      </c>
      <c r="M2226" s="0" t="s">
        <v>47</v>
      </c>
      <c r="N2226" s="0" t="n">
        <v>2</v>
      </c>
      <c r="O2226" s="0" t="n">
        <v>276</v>
      </c>
      <c r="P2226" s="0" t="n">
        <v>750</v>
      </c>
      <c r="Q2226" s="0" t="n">
        <v>3.7</v>
      </c>
      <c r="R2226" s="0" t="str">
        <f aca="false">INDEX(Lookup!$B$4:$B$18,MATCH(C2226,Lookup!$A$4:$A$18,0))</f>
        <v>India</v>
      </c>
      <c r="S2226" s="20" t="n">
        <f aca="false">INDEX(Lookup!$D$4:$D$18,MATCH(C2226,Lookup!$A$4:$A$18,0))</f>
        <v>0.012</v>
      </c>
      <c r="T2226" s="21" t="n">
        <f aca="false">ROUND(P2226*S2226,2)</f>
        <v>9</v>
      </c>
      <c r="U2226" s="21" t="n">
        <f aca="false">IF(T2226&lt;=10,1,IF(T2226&lt;=20,2,IF(T2226&lt;=30,3,IF(T2226&lt;=40,4,IF(T2226&lt;=50,5,IF(T2226&lt;=100,6,IF(T2226&lt;=250,7,8)))))))</f>
        <v>1</v>
      </c>
      <c r="V2226" s="21" t="n">
        <f aca="false">IF(AND(OR(Dashboard!$T$3="All",R2226=Dashboard!$T$3),OR(Dashboard!$T$4="All",D2226=Dashboard!$T$4)),1,0)</f>
        <v>1</v>
      </c>
      <c r="W2226" s="21" t="n">
        <f aca="false">IF(V2226=1,T2226+ROW()/10000000,0)</f>
        <v>9.0002226</v>
      </c>
    </row>
    <row r="2227" customFormat="false" ht="15" hidden="false" customHeight="false" outlineLevel="0" collapsed="false">
      <c r="A2227" s="0" t="n">
        <v>18458638</v>
      </c>
      <c r="B2227" s="0" t="s">
        <v>5893</v>
      </c>
      <c r="C2227" s="0" t="n">
        <v>1</v>
      </c>
      <c r="D2227" s="0" t="s">
        <v>3667</v>
      </c>
      <c r="E2227" s="0" t="s">
        <v>5894</v>
      </c>
      <c r="F2227" s="0" t="s">
        <v>5283</v>
      </c>
      <c r="G2227" s="0" t="s">
        <v>5889</v>
      </c>
      <c r="H2227" s="0" t="s">
        <v>402</v>
      </c>
      <c r="I2227" s="0" t="s">
        <v>2123</v>
      </c>
      <c r="J2227" s="0" t="s">
        <v>47</v>
      </c>
      <c r="K2227" s="0" t="s">
        <v>47</v>
      </c>
      <c r="L2227" s="0" t="s">
        <v>47</v>
      </c>
      <c r="M2227" s="0" t="s">
        <v>47</v>
      </c>
      <c r="N2227" s="0" t="n">
        <v>1</v>
      </c>
      <c r="O2227" s="0" t="n">
        <v>0</v>
      </c>
      <c r="P2227" s="0" t="n">
        <v>300</v>
      </c>
      <c r="Q2227" s="0" t="n">
        <v>1</v>
      </c>
      <c r="R2227" s="0" t="str">
        <f aca="false">INDEX(Lookup!$B$4:$B$18,MATCH(C2227,Lookup!$A$4:$A$18,0))</f>
        <v>India</v>
      </c>
      <c r="S2227" s="20" t="n">
        <f aca="false">INDEX(Lookup!$D$4:$D$18,MATCH(C2227,Lookup!$A$4:$A$18,0))</f>
        <v>0.012</v>
      </c>
      <c r="T2227" s="21" t="n">
        <f aca="false">ROUND(P2227*S2227,2)</f>
        <v>3.6</v>
      </c>
      <c r="U2227" s="21" t="n">
        <f aca="false">IF(T2227&lt;=10,1,IF(T2227&lt;=20,2,IF(T2227&lt;=30,3,IF(T2227&lt;=40,4,IF(T2227&lt;=50,5,IF(T2227&lt;=100,6,IF(T2227&lt;=250,7,8)))))))</f>
        <v>1</v>
      </c>
      <c r="V2227" s="21" t="n">
        <f aca="false">IF(AND(OR(Dashboard!$T$3="All",R2227=Dashboard!$T$3),OR(Dashboard!$T$4="All",D2227=Dashboard!$T$4)),1,0)</f>
        <v>1</v>
      </c>
      <c r="W2227" s="21" t="n">
        <f aca="false">IF(V2227=1,T2227+ROW()/10000000,0)</f>
        <v>3.6002227</v>
      </c>
    </row>
    <row r="2228" customFormat="false" ht="15" hidden="false" customHeight="false" outlineLevel="0" collapsed="false">
      <c r="A2228" s="0" t="n">
        <v>18337882</v>
      </c>
      <c r="B2228" s="0" t="s">
        <v>4146</v>
      </c>
      <c r="C2228" s="0" t="n">
        <v>1</v>
      </c>
      <c r="D2228" s="0" t="s">
        <v>3667</v>
      </c>
      <c r="E2228" s="0" t="s">
        <v>5889</v>
      </c>
      <c r="F2228" s="0" t="s">
        <v>5283</v>
      </c>
      <c r="G2228" s="0" t="s">
        <v>5889</v>
      </c>
      <c r="H2228" s="0" t="s">
        <v>153</v>
      </c>
      <c r="I2228" s="0" t="s">
        <v>2123</v>
      </c>
      <c r="J2228" s="0" t="s">
        <v>47</v>
      </c>
      <c r="K2228" s="0" t="s">
        <v>46</v>
      </c>
      <c r="L2228" s="0" t="s">
        <v>47</v>
      </c>
      <c r="M2228" s="0" t="s">
        <v>47</v>
      </c>
      <c r="N2228" s="0" t="n">
        <v>2</v>
      </c>
      <c r="O2228" s="0" t="n">
        <v>3</v>
      </c>
      <c r="P2228" s="0" t="n">
        <v>800</v>
      </c>
      <c r="Q2228" s="0" t="n">
        <v>1</v>
      </c>
      <c r="R2228" s="0" t="str">
        <f aca="false">INDEX(Lookup!$B$4:$B$18,MATCH(C2228,Lookup!$A$4:$A$18,0))</f>
        <v>India</v>
      </c>
      <c r="S2228" s="20" t="n">
        <f aca="false">INDEX(Lookup!$D$4:$D$18,MATCH(C2228,Lookup!$A$4:$A$18,0))</f>
        <v>0.012</v>
      </c>
      <c r="T2228" s="21" t="n">
        <f aca="false">ROUND(P2228*S2228,2)</f>
        <v>9.6</v>
      </c>
      <c r="U2228" s="21" t="n">
        <f aca="false">IF(T2228&lt;=10,1,IF(T2228&lt;=20,2,IF(T2228&lt;=30,3,IF(T2228&lt;=40,4,IF(T2228&lt;=50,5,IF(T2228&lt;=100,6,IF(T2228&lt;=250,7,8)))))))</f>
        <v>1</v>
      </c>
      <c r="V2228" s="21" t="n">
        <f aca="false">IF(AND(OR(Dashboard!$T$3="All",R2228=Dashboard!$T$3),OR(Dashboard!$T$4="All",D2228=Dashboard!$T$4)),1,0)</f>
        <v>1</v>
      </c>
      <c r="W2228" s="21" t="n">
        <f aca="false">IF(V2228=1,T2228+ROW()/10000000,0)</f>
        <v>9.6002228</v>
      </c>
    </row>
    <row r="2229" customFormat="false" ht="15" hidden="false" customHeight="false" outlineLevel="0" collapsed="false">
      <c r="A2229" s="0" t="n">
        <v>18237342</v>
      </c>
      <c r="B2229" s="0" t="s">
        <v>5895</v>
      </c>
      <c r="C2229" s="0" t="n">
        <v>1</v>
      </c>
      <c r="D2229" s="0" t="s">
        <v>3667</v>
      </c>
      <c r="E2229" s="0" t="s">
        <v>5896</v>
      </c>
      <c r="F2229" s="0" t="s">
        <v>5897</v>
      </c>
      <c r="G2229" s="0" t="s">
        <v>5898</v>
      </c>
      <c r="H2229" s="0" t="s">
        <v>2185</v>
      </c>
      <c r="I2229" s="0" t="s">
        <v>2123</v>
      </c>
      <c r="J2229" s="0" t="s">
        <v>47</v>
      </c>
      <c r="K2229" s="0" t="s">
        <v>47</v>
      </c>
      <c r="L2229" s="0" t="s">
        <v>47</v>
      </c>
      <c r="M2229" s="0" t="s">
        <v>47</v>
      </c>
      <c r="N2229" s="0" t="n">
        <v>2</v>
      </c>
      <c r="O2229" s="0" t="n">
        <v>7</v>
      </c>
      <c r="P2229" s="0" t="n">
        <v>500</v>
      </c>
      <c r="Q2229" s="0" t="n">
        <v>2.9</v>
      </c>
      <c r="R2229" s="0" t="str">
        <f aca="false">INDEX(Lookup!$B$4:$B$18,MATCH(C2229,Lookup!$A$4:$A$18,0))</f>
        <v>India</v>
      </c>
      <c r="S2229" s="20" t="n">
        <f aca="false">INDEX(Lookup!$D$4:$D$18,MATCH(C2229,Lookup!$A$4:$A$18,0))</f>
        <v>0.012</v>
      </c>
      <c r="T2229" s="21" t="n">
        <f aca="false">ROUND(P2229*S2229,2)</f>
        <v>6</v>
      </c>
      <c r="U2229" s="21" t="n">
        <f aca="false">IF(T2229&lt;=10,1,IF(T2229&lt;=20,2,IF(T2229&lt;=30,3,IF(T2229&lt;=40,4,IF(T2229&lt;=50,5,IF(T2229&lt;=100,6,IF(T2229&lt;=250,7,8)))))))</f>
        <v>1</v>
      </c>
      <c r="V2229" s="21" t="n">
        <f aca="false">IF(AND(OR(Dashboard!$T$3="All",R2229=Dashboard!$T$3),OR(Dashboard!$T$4="All",D2229=Dashboard!$T$4)),1,0)</f>
        <v>1</v>
      </c>
      <c r="W2229" s="21" t="n">
        <f aca="false">IF(V2229=1,T2229+ROW()/10000000,0)</f>
        <v>6.0002229</v>
      </c>
    </row>
    <row r="2230" customFormat="false" ht="15" hidden="false" customHeight="false" outlineLevel="0" collapsed="false">
      <c r="A2230" s="0" t="n">
        <v>18383550</v>
      </c>
      <c r="B2230" s="0" t="s">
        <v>3836</v>
      </c>
      <c r="C2230" s="0" t="n">
        <v>1</v>
      </c>
      <c r="D2230" s="0" t="s">
        <v>3667</v>
      </c>
      <c r="E2230" s="0" t="s">
        <v>5899</v>
      </c>
      <c r="F2230" s="0" t="s">
        <v>5897</v>
      </c>
      <c r="G2230" s="0" t="s">
        <v>5898</v>
      </c>
      <c r="H2230" s="0" t="s">
        <v>2712</v>
      </c>
      <c r="I2230" s="0" t="s">
        <v>2123</v>
      </c>
      <c r="J2230" s="0" t="s">
        <v>47</v>
      </c>
      <c r="K2230" s="0" t="s">
        <v>47</v>
      </c>
      <c r="L2230" s="0" t="s">
        <v>47</v>
      </c>
      <c r="M2230" s="0" t="s">
        <v>47</v>
      </c>
      <c r="N2230" s="0" t="n">
        <v>2</v>
      </c>
      <c r="O2230" s="0" t="n">
        <v>8</v>
      </c>
      <c r="P2230" s="0" t="n">
        <v>600</v>
      </c>
      <c r="Q2230" s="0" t="n">
        <v>2.8</v>
      </c>
      <c r="R2230" s="0" t="str">
        <f aca="false">INDEX(Lookup!$B$4:$B$18,MATCH(C2230,Lookup!$A$4:$A$18,0))</f>
        <v>India</v>
      </c>
      <c r="S2230" s="20" t="n">
        <f aca="false">INDEX(Lookup!$D$4:$D$18,MATCH(C2230,Lookup!$A$4:$A$18,0))</f>
        <v>0.012</v>
      </c>
      <c r="T2230" s="21" t="n">
        <f aca="false">ROUND(P2230*S2230,2)</f>
        <v>7.2</v>
      </c>
      <c r="U2230" s="21" t="n">
        <f aca="false">IF(T2230&lt;=10,1,IF(T2230&lt;=20,2,IF(T2230&lt;=30,3,IF(T2230&lt;=40,4,IF(T2230&lt;=50,5,IF(T2230&lt;=100,6,IF(T2230&lt;=250,7,8)))))))</f>
        <v>1</v>
      </c>
      <c r="V2230" s="21" t="n">
        <f aca="false">IF(AND(OR(Dashboard!$T$3="All",R2230=Dashboard!$T$3),OR(Dashboard!$T$4="All",D2230=Dashboard!$T$4)),1,0)</f>
        <v>1</v>
      </c>
      <c r="W2230" s="21" t="n">
        <f aca="false">IF(V2230=1,T2230+ROW()/10000000,0)</f>
        <v>7.200223</v>
      </c>
    </row>
    <row r="2231" customFormat="false" ht="15" hidden="false" customHeight="false" outlineLevel="0" collapsed="false">
      <c r="A2231" s="0" t="n">
        <v>302243</v>
      </c>
      <c r="B2231" s="0" t="s">
        <v>3113</v>
      </c>
      <c r="C2231" s="0" t="n">
        <v>1</v>
      </c>
      <c r="D2231" s="0" t="s">
        <v>3667</v>
      </c>
      <c r="E2231" s="0" t="s">
        <v>5897</v>
      </c>
      <c r="F2231" s="0" t="s">
        <v>5897</v>
      </c>
      <c r="G2231" s="0" t="s">
        <v>5898</v>
      </c>
      <c r="H2231" s="0" t="s">
        <v>153</v>
      </c>
      <c r="I2231" s="0" t="s">
        <v>2123</v>
      </c>
      <c r="J2231" s="0" t="s">
        <v>47</v>
      </c>
      <c r="K2231" s="0" t="s">
        <v>47</v>
      </c>
      <c r="L2231" s="0" t="s">
        <v>47</v>
      </c>
      <c r="M2231" s="0" t="s">
        <v>47</v>
      </c>
      <c r="N2231" s="0" t="n">
        <v>1</v>
      </c>
      <c r="O2231" s="0" t="n">
        <v>10</v>
      </c>
      <c r="P2231" s="0" t="n">
        <v>450</v>
      </c>
      <c r="Q2231" s="0" t="n">
        <v>3.1</v>
      </c>
      <c r="R2231" s="0" t="str">
        <f aca="false">INDEX(Lookup!$B$4:$B$18,MATCH(C2231,Lookup!$A$4:$A$18,0))</f>
        <v>India</v>
      </c>
      <c r="S2231" s="20" t="n">
        <f aca="false">INDEX(Lookup!$D$4:$D$18,MATCH(C2231,Lookup!$A$4:$A$18,0))</f>
        <v>0.012</v>
      </c>
      <c r="T2231" s="21" t="n">
        <f aca="false">ROUND(P2231*S2231,2)</f>
        <v>5.4</v>
      </c>
      <c r="U2231" s="21" t="n">
        <f aca="false">IF(T2231&lt;=10,1,IF(T2231&lt;=20,2,IF(T2231&lt;=30,3,IF(T2231&lt;=40,4,IF(T2231&lt;=50,5,IF(T2231&lt;=100,6,IF(T2231&lt;=250,7,8)))))))</f>
        <v>1</v>
      </c>
      <c r="V2231" s="21" t="n">
        <f aca="false">IF(AND(OR(Dashboard!$T$3="All",R2231=Dashboard!$T$3),OR(Dashboard!$T$4="All",D2231=Dashboard!$T$4)),1,0)</f>
        <v>1</v>
      </c>
      <c r="W2231" s="21" t="n">
        <f aca="false">IF(V2231=1,T2231+ROW()/10000000,0)</f>
        <v>5.4002231</v>
      </c>
    </row>
    <row r="2232" customFormat="false" ht="15" hidden="false" customHeight="false" outlineLevel="0" collapsed="false">
      <c r="A2232" s="0" t="n">
        <v>18294576</v>
      </c>
      <c r="B2232" s="0" t="s">
        <v>5900</v>
      </c>
      <c r="C2232" s="0" t="n">
        <v>1</v>
      </c>
      <c r="D2232" s="0" t="s">
        <v>3667</v>
      </c>
      <c r="E2232" s="0" t="s">
        <v>5901</v>
      </c>
      <c r="F2232" s="0" t="s">
        <v>5897</v>
      </c>
      <c r="G2232" s="0" t="s">
        <v>5898</v>
      </c>
      <c r="H2232" s="0" t="s">
        <v>5902</v>
      </c>
      <c r="I2232" s="0" t="s">
        <v>2123</v>
      </c>
      <c r="J2232" s="0" t="s">
        <v>47</v>
      </c>
      <c r="K2232" s="0" t="s">
        <v>47</v>
      </c>
      <c r="L2232" s="0" t="s">
        <v>47</v>
      </c>
      <c r="M2232" s="0" t="s">
        <v>47</v>
      </c>
      <c r="N2232" s="0" t="n">
        <v>2</v>
      </c>
      <c r="O2232" s="0" t="n">
        <v>31</v>
      </c>
      <c r="P2232" s="0" t="n">
        <v>600</v>
      </c>
      <c r="Q2232" s="0" t="n">
        <v>3.2</v>
      </c>
      <c r="R2232" s="0" t="str">
        <f aca="false">INDEX(Lookup!$B$4:$B$18,MATCH(C2232,Lookup!$A$4:$A$18,0))</f>
        <v>India</v>
      </c>
      <c r="S2232" s="20" t="n">
        <f aca="false">INDEX(Lookup!$D$4:$D$18,MATCH(C2232,Lookup!$A$4:$A$18,0))</f>
        <v>0.012</v>
      </c>
      <c r="T2232" s="21" t="n">
        <f aca="false">ROUND(P2232*S2232,2)</f>
        <v>7.2</v>
      </c>
      <c r="U2232" s="21" t="n">
        <f aca="false">IF(T2232&lt;=10,1,IF(T2232&lt;=20,2,IF(T2232&lt;=30,3,IF(T2232&lt;=40,4,IF(T2232&lt;=50,5,IF(T2232&lt;=100,6,IF(T2232&lt;=250,7,8)))))))</f>
        <v>1</v>
      </c>
      <c r="V2232" s="21" t="n">
        <f aca="false">IF(AND(OR(Dashboard!$T$3="All",R2232=Dashboard!$T$3),OR(Dashboard!$T$4="All",D2232=Dashboard!$T$4)),1,0)</f>
        <v>1</v>
      </c>
      <c r="W2232" s="21" t="n">
        <f aca="false">IF(V2232=1,T2232+ROW()/10000000,0)</f>
        <v>7.2002232</v>
      </c>
    </row>
    <row r="2233" customFormat="false" ht="15" hidden="false" customHeight="false" outlineLevel="0" collapsed="false">
      <c r="A2233" s="0" t="n">
        <v>18233603</v>
      </c>
      <c r="B2233" s="0" t="s">
        <v>5903</v>
      </c>
      <c r="C2233" s="0" t="n">
        <v>1</v>
      </c>
      <c r="D2233" s="0" t="s">
        <v>3667</v>
      </c>
      <c r="E2233" s="0" t="s">
        <v>5896</v>
      </c>
      <c r="F2233" s="0" t="s">
        <v>5897</v>
      </c>
      <c r="G2233" s="0" t="s">
        <v>5898</v>
      </c>
      <c r="H2233" s="0" t="s">
        <v>69</v>
      </c>
      <c r="I2233" s="0" t="s">
        <v>2123</v>
      </c>
      <c r="J2233" s="0" t="s">
        <v>47</v>
      </c>
      <c r="K2233" s="0" t="s">
        <v>47</v>
      </c>
      <c r="L2233" s="0" t="s">
        <v>47</v>
      </c>
      <c r="M2233" s="0" t="s">
        <v>47</v>
      </c>
      <c r="N2233" s="0" t="n">
        <v>2</v>
      </c>
      <c r="O2233" s="0" t="n">
        <v>5</v>
      </c>
      <c r="P2233" s="0" t="n">
        <v>600</v>
      </c>
      <c r="Q2233" s="0" t="n">
        <v>2.9</v>
      </c>
      <c r="R2233" s="0" t="str">
        <f aca="false">INDEX(Lookup!$B$4:$B$18,MATCH(C2233,Lookup!$A$4:$A$18,0))</f>
        <v>India</v>
      </c>
      <c r="S2233" s="20" t="n">
        <f aca="false">INDEX(Lookup!$D$4:$D$18,MATCH(C2233,Lookup!$A$4:$A$18,0))</f>
        <v>0.012</v>
      </c>
      <c r="T2233" s="21" t="n">
        <f aca="false">ROUND(P2233*S2233,2)</f>
        <v>7.2</v>
      </c>
      <c r="U2233" s="21" t="n">
        <f aca="false">IF(T2233&lt;=10,1,IF(T2233&lt;=20,2,IF(T2233&lt;=30,3,IF(T2233&lt;=40,4,IF(T2233&lt;=50,5,IF(T2233&lt;=100,6,IF(T2233&lt;=250,7,8)))))))</f>
        <v>1</v>
      </c>
      <c r="V2233" s="21" t="n">
        <f aca="false">IF(AND(OR(Dashboard!$T$3="All",R2233=Dashboard!$T$3),OR(Dashboard!$T$4="All",D2233=Dashboard!$T$4)),1,0)</f>
        <v>1</v>
      </c>
      <c r="W2233" s="21" t="n">
        <f aca="false">IF(V2233=1,T2233+ROW()/10000000,0)</f>
        <v>7.2002233</v>
      </c>
    </row>
    <row r="2234" customFormat="false" ht="15" hidden="false" customHeight="false" outlineLevel="0" collapsed="false">
      <c r="A2234" s="0" t="n">
        <v>304182</v>
      </c>
      <c r="B2234" s="0" t="s">
        <v>2995</v>
      </c>
      <c r="C2234" s="0" t="n">
        <v>1</v>
      </c>
      <c r="D2234" s="0" t="s">
        <v>3667</v>
      </c>
      <c r="E2234" s="0" t="s">
        <v>5904</v>
      </c>
      <c r="F2234" s="0" t="s">
        <v>5897</v>
      </c>
      <c r="G2234" s="0" t="s">
        <v>5898</v>
      </c>
      <c r="H2234" s="0" t="s">
        <v>2997</v>
      </c>
      <c r="I2234" s="0" t="s">
        <v>2123</v>
      </c>
      <c r="J2234" s="0" t="s">
        <v>47</v>
      </c>
      <c r="K2234" s="0" t="s">
        <v>47</v>
      </c>
      <c r="L2234" s="0" t="s">
        <v>47</v>
      </c>
      <c r="M2234" s="0" t="s">
        <v>47</v>
      </c>
      <c r="N2234" s="0" t="n">
        <v>2</v>
      </c>
      <c r="O2234" s="0" t="n">
        <v>87</v>
      </c>
      <c r="P2234" s="0" t="n">
        <v>600</v>
      </c>
      <c r="Q2234" s="0" t="n">
        <v>3.4</v>
      </c>
      <c r="R2234" s="0" t="str">
        <f aca="false">INDEX(Lookup!$B$4:$B$18,MATCH(C2234,Lookup!$A$4:$A$18,0))</f>
        <v>India</v>
      </c>
      <c r="S2234" s="20" t="n">
        <f aca="false">INDEX(Lookup!$D$4:$D$18,MATCH(C2234,Lookup!$A$4:$A$18,0))</f>
        <v>0.012</v>
      </c>
      <c r="T2234" s="21" t="n">
        <f aca="false">ROUND(P2234*S2234,2)</f>
        <v>7.2</v>
      </c>
      <c r="U2234" s="21" t="n">
        <f aca="false">IF(T2234&lt;=10,1,IF(T2234&lt;=20,2,IF(T2234&lt;=30,3,IF(T2234&lt;=40,4,IF(T2234&lt;=50,5,IF(T2234&lt;=100,6,IF(T2234&lt;=250,7,8)))))))</f>
        <v>1</v>
      </c>
      <c r="V2234" s="21" t="n">
        <f aca="false">IF(AND(OR(Dashboard!$T$3="All",R2234=Dashboard!$T$3),OR(Dashboard!$T$4="All",D2234=Dashboard!$T$4)),1,0)</f>
        <v>1</v>
      </c>
      <c r="W2234" s="21" t="n">
        <f aca="false">IF(V2234=1,T2234+ROW()/10000000,0)</f>
        <v>7.2002234</v>
      </c>
    </row>
    <row r="2235" customFormat="false" ht="15" hidden="false" customHeight="false" outlineLevel="0" collapsed="false">
      <c r="A2235" s="0" t="n">
        <v>18396424</v>
      </c>
      <c r="B2235" s="0" t="s">
        <v>5905</v>
      </c>
      <c r="C2235" s="0" t="n">
        <v>1</v>
      </c>
      <c r="D2235" s="0" t="s">
        <v>3667</v>
      </c>
      <c r="E2235" s="0" t="s">
        <v>5906</v>
      </c>
      <c r="F2235" s="0" t="s">
        <v>5897</v>
      </c>
      <c r="G2235" s="0" t="s">
        <v>5898</v>
      </c>
      <c r="H2235" s="0" t="s">
        <v>2050</v>
      </c>
      <c r="I2235" s="0" t="s">
        <v>2123</v>
      </c>
      <c r="J2235" s="0" t="s">
        <v>47</v>
      </c>
      <c r="K2235" s="0" t="s">
        <v>47</v>
      </c>
      <c r="L2235" s="0" t="s">
        <v>47</v>
      </c>
      <c r="M2235" s="0" t="s">
        <v>47</v>
      </c>
      <c r="N2235" s="0" t="n">
        <v>1</v>
      </c>
      <c r="O2235" s="0" t="n">
        <v>4</v>
      </c>
      <c r="P2235" s="0" t="n">
        <v>300</v>
      </c>
      <c r="Q2235" s="0" t="n">
        <v>3</v>
      </c>
      <c r="R2235" s="0" t="str">
        <f aca="false">INDEX(Lookup!$B$4:$B$18,MATCH(C2235,Lookup!$A$4:$A$18,0))</f>
        <v>India</v>
      </c>
      <c r="S2235" s="20" t="n">
        <f aca="false">INDEX(Lookup!$D$4:$D$18,MATCH(C2235,Lookup!$A$4:$A$18,0))</f>
        <v>0.012</v>
      </c>
      <c r="T2235" s="21" t="n">
        <f aca="false">ROUND(P2235*S2235,2)</f>
        <v>3.6</v>
      </c>
      <c r="U2235" s="21" t="n">
        <f aca="false">IF(T2235&lt;=10,1,IF(T2235&lt;=20,2,IF(T2235&lt;=30,3,IF(T2235&lt;=40,4,IF(T2235&lt;=50,5,IF(T2235&lt;=100,6,IF(T2235&lt;=250,7,8)))))))</f>
        <v>1</v>
      </c>
      <c r="V2235" s="21" t="n">
        <f aca="false">IF(AND(OR(Dashboard!$T$3="All",R2235=Dashboard!$T$3),OR(Dashboard!$T$4="All",D2235=Dashboard!$T$4)),1,0)</f>
        <v>1</v>
      </c>
      <c r="W2235" s="21" t="n">
        <f aca="false">IF(V2235=1,T2235+ROW()/10000000,0)</f>
        <v>3.6002235</v>
      </c>
    </row>
    <row r="2236" customFormat="false" ht="15" hidden="false" customHeight="false" outlineLevel="0" collapsed="false">
      <c r="A2236" s="0" t="n">
        <v>9967</v>
      </c>
      <c r="B2236" s="0" t="s">
        <v>2296</v>
      </c>
      <c r="C2236" s="0" t="n">
        <v>1</v>
      </c>
      <c r="D2236" s="0" t="s">
        <v>3667</v>
      </c>
      <c r="E2236" s="0" t="s">
        <v>5907</v>
      </c>
      <c r="F2236" s="0" t="s">
        <v>5897</v>
      </c>
      <c r="G2236" s="0" t="s">
        <v>5898</v>
      </c>
      <c r="H2236" s="0" t="s">
        <v>1898</v>
      </c>
      <c r="I2236" s="0" t="s">
        <v>2123</v>
      </c>
      <c r="J2236" s="0" t="s">
        <v>47</v>
      </c>
      <c r="K2236" s="0" t="s">
        <v>47</v>
      </c>
      <c r="L2236" s="0" t="s">
        <v>47</v>
      </c>
      <c r="M2236" s="0" t="s">
        <v>47</v>
      </c>
      <c r="N2236" s="0" t="n">
        <v>2</v>
      </c>
      <c r="O2236" s="0" t="n">
        <v>35</v>
      </c>
      <c r="P2236" s="0" t="n">
        <v>500</v>
      </c>
      <c r="Q2236" s="0" t="n">
        <v>3.3</v>
      </c>
      <c r="R2236" s="0" t="str">
        <f aca="false">INDEX(Lookup!$B$4:$B$18,MATCH(C2236,Lookup!$A$4:$A$18,0))</f>
        <v>India</v>
      </c>
      <c r="S2236" s="20" t="n">
        <f aca="false">INDEX(Lookup!$D$4:$D$18,MATCH(C2236,Lookup!$A$4:$A$18,0))</f>
        <v>0.012</v>
      </c>
      <c r="T2236" s="21" t="n">
        <f aca="false">ROUND(P2236*S2236,2)</f>
        <v>6</v>
      </c>
      <c r="U2236" s="21" t="n">
        <f aca="false">IF(T2236&lt;=10,1,IF(T2236&lt;=20,2,IF(T2236&lt;=30,3,IF(T2236&lt;=40,4,IF(T2236&lt;=50,5,IF(T2236&lt;=100,6,IF(T2236&lt;=250,7,8)))))))</f>
        <v>1</v>
      </c>
      <c r="V2236" s="21" t="n">
        <f aca="false">IF(AND(OR(Dashboard!$T$3="All",R2236=Dashboard!$T$3),OR(Dashboard!$T$4="All",D2236=Dashboard!$T$4)),1,0)</f>
        <v>1</v>
      </c>
      <c r="W2236" s="21" t="n">
        <f aca="false">IF(V2236=1,T2236+ROW()/10000000,0)</f>
        <v>6.0002236</v>
      </c>
    </row>
    <row r="2237" customFormat="false" ht="15" hidden="false" customHeight="false" outlineLevel="0" collapsed="false">
      <c r="A2237" s="0" t="n">
        <v>18350125</v>
      </c>
      <c r="B2237" s="0" t="s">
        <v>4463</v>
      </c>
      <c r="C2237" s="0" t="n">
        <v>1</v>
      </c>
      <c r="D2237" s="0" t="s">
        <v>3667</v>
      </c>
      <c r="E2237" s="0" t="s">
        <v>5906</v>
      </c>
      <c r="F2237" s="0" t="s">
        <v>5897</v>
      </c>
      <c r="G2237" s="0" t="s">
        <v>5898</v>
      </c>
      <c r="H2237" s="0" t="s">
        <v>4467</v>
      </c>
      <c r="I2237" s="0" t="s">
        <v>2123</v>
      </c>
      <c r="J2237" s="0" t="s">
        <v>47</v>
      </c>
      <c r="K2237" s="0" t="s">
        <v>47</v>
      </c>
      <c r="L2237" s="0" t="s">
        <v>47</v>
      </c>
      <c r="M2237" s="0" t="s">
        <v>47</v>
      </c>
      <c r="N2237" s="0" t="n">
        <v>1</v>
      </c>
      <c r="O2237" s="0" t="n">
        <v>25</v>
      </c>
      <c r="P2237" s="0" t="n">
        <v>300</v>
      </c>
      <c r="Q2237" s="0" t="n">
        <v>3.2</v>
      </c>
      <c r="R2237" s="0" t="str">
        <f aca="false">INDEX(Lookup!$B$4:$B$18,MATCH(C2237,Lookup!$A$4:$A$18,0))</f>
        <v>India</v>
      </c>
      <c r="S2237" s="20" t="n">
        <f aca="false">INDEX(Lookup!$D$4:$D$18,MATCH(C2237,Lookup!$A$4:$A$18,0))</f>
        <v>0.012</v>
      </c>
      <c r="T2237" s="21" t="n">
        <f aca="false">ROUND(P2237*S2237,2)</f>
        <v>3.6</v>
      </c>
      <c r="U2237" s="21" t="n">
        <f aca="false">IF(T2237&lt;=10,1,IF(T2237&lt;=20,2,IF(T2237&lt;=30,3,IF(T2237&lt;=40,4,IF(T2237&lt;=50,5,IF(T2237&lt;=100,6,IF(T2237&lt;=250,7,8)))))))</f>
        <v>1</v>
      </c>
      <c r="V2237" s="21" t="n">
        <f aca="false">IF(AND(OR(Dashboard!$T$3="All",R2237=Dashboard!$T$3),OR(Dashboard!$T$4="All",D2237=Dashboard!$T$4)),1,0)</f>
        <v>1</v>
      </c>
      <c r="W2237" s="21" t="n">
        <f aca="false">IF(V2237=1,T2237+ROW()/10000000,0)</f>
        <v>3.6002237</v>
      </c>
    </row>
    <row r="2238" customFormat="false" ht="15" hidden="false" customHeight="false" outlineLevel="0" collapsed="false">
      <c r="A2238" s="0" t="n">
        <v>302248</v>
      </c>
      <c r="B2238" s="0" t="s">
        <v>5908</v>
      </c>
      <c r="C2238" s="0" t="n">
        <v>1</v>
      </c>
      <c r="D2238" s="0" t="s">
        <v>3667</v>
      </c>
      <c r="E2238" s="0" t="s">
        <v>5897</v>
      </c>
      <c r="F2238" s="0" t="s">
        <v>5897</v>
      </c>
      <c r="G2238" s="0" t="s">
        <v>5898</v>
      </c>
      <c r="H2238" s="0" t="s">
        <v>5909</v>
      </c>
      <c r="I2238" s="0" t="s">
        <v>2123</v>
      </c>
      <c r="J2238" s="0" t="s">
        <v>47</v>
      </c>
      <c r="K2238" s="0" t="s">
        <v>46</v>
      </c>
      <c r="L2238" s="0" t="s">
        <v>47</v>
      </c>
      <c r="M2238" s="0" t="s">
        <v>47</v>
      </c>
      <c r="N2238" s="0" t="n">
        <v>1</v>
      </c>
      <c r="O2238" s="0" t="n">
        <v>44</v>
      </c>
      <c r="P2238" s="0" t="n">
        <v>400</v>
      </c>
      <c r="Q2238" s="0" t="n">
        <v>3.2</v>
      </c>
      <c r="R2238" s="0" t="str">
        <f aca="false">INDEX(Lookup!$B$4:$B$18,MATCH(C2238,Lookup!$A$4:$A$18,0))</f>
        <v>India</v>
      </c>
      <c r="S2238" s="20" t="n">
        <f aca="false">INDEX(Lookup!$D$4:$D$18,MATCH(C2238,Lookup!$A$4:$A$18,0))</f>
        <v>0.012</v>
      </c>
      <c r="T2238" s="21" t="n">
        <f aca="false">ROUND(P2238*S2238,2)</f>
        <v>4.8</v>
      </c>
      <c r="U2238" s="21" t="n">
        <f aca="false">IF(T2238&lt;=10,1,IF(T2238&lt;=20,2,IF(T2238&lt;=30,3,IF(T2238&lt;=40,4,IF(T2238&lt;=50,5,IF(T2238&lt;=100,6,IF(T2238&lt;=250,7,8)))))))</f>
        <v>1</v>
      </c>
      <c r="V2238" s="21" t="n">
        <f aca="false">IF(AND(OR(Dashboard!$T$3="All",R2238=Dashboard!$T$3),OR(Dashboard!$T$4="All",D2238=Dashboard!$T$4)),1,0)</f>
        <v>1</v>
      </c>
      <c r="W2238" s="21" t="n">
        <f aca="false">IF(V2238=1,T2238+ROW()/10000000,0)</f>
        <v>4.8002238</v>
      </c>
    </row>
    <row r="2239" customFormat="false" ht="15" hidden="false" customHeight="false" outlineLevel="0" collapsed="false">
      <c r="A2239" s="0" t="n">
        <v>310531</v>
      </c>
      <c r="B2239" s="0" t="s">
        <v>2300</v>
      </c>
      <c r="C2239" s="0" t="n">
        <v>1</v>
      </c>
      <c r="D2239" s="0" t="s">
        <v>3667</v>
      </c>
      <c r="E2239" s="0" t="s">
        <v>5910</v>
      </c>
      <c r="F2239" s="0" t="s">
        <v>5897</v>
      </c>
      <c r="G2239" s="0" t="s">
        <v>5898</v>
      </c>
      <c r="H2239" s="0" t="s">
        <v>3005</v>
      </c>
      <c r="I2239" s="0" t="s">
        <v>2123</v>
      </c>
      <c r="J2239" s="0" t="s">
        <v>47</v>
      </c>
      <c r="K2239" s="0" t="s">
        <v>47</v>
      </c>
      <c r="L2239" s="0" t="s">
        <v>47</v>
      </c>
      <c r="M2239" s="0" t="s">
        <v>47</v>
      </c>
      <c r="N2239" s="0" t="n">
        <v>2</v>
      </c>
      <c r="O2239" s="0" t="n">
        <v>27</v>
      </c>
      <c r="P2239" s="0" t="n">
        <v>500</v>
      </c>
      <c r="Q2239" s="0" t="n">
        <v>3.3</v>
      </c>
      <c r="R2239" s="0" t="str">
        <f aca="false">INDEX(Lookup!$B$4:$B$18,MATCH(C2239,Lookup!$A$4:$A$18,0))</f>
        <v>India</v>
      </c>
      <c r="S2239" s="20" t="n">
        <f aca="false">INDEX(Lookup!$D$4:$D$18,MATCH(C2239,Lookup!$A$4:$A$18,0))</f>
        <v>0.012</v>
      </c>
      <c r="T2239" s="21" t="n">
        <f aca="false">ROUND(P2239*S2239,2)</f>
        <v>6</v>
      </c>
      <c r="U2239" s="21" t="n">
        <f aca="false">IF(T2239&lt;=10,1,IF(T2239&lt;=20,2,IF(T2239&lt;=30,3,IF(T2239&lt;=40,4,IF(T2239&lt;=50,5,IF(T2239&lt;=100,6,IF(T2239&lt;=250,7,8)))))))</f>
        <v>1</v>
      </c>
      <c r="V2239" s="21" t="n">
        <f aca="false">IF(AND(OR(Dashboard!$T$3="All",R2239=Dashboard!$T$3),OR(Dashboard!$T$4="All",D2239=Dashboard!$T$4)),1,0)</f>
        <v>1</v>
      </c>
      <c r="W2239" s="21" t="n">
        <f aca="false">IF(V2239=1,T2239+ROW()/10000000,0)</f>
        <v>6.0002239</v>
      </c>
    </row>
    <row r="2240" customFormat="false" ht="15" hidden="false" customHeight="false" outlineLevel="0" collapsed="false">
      <c r="A2240" s="0" t="n">
        <v>312708</v>
      </c>
      <c r="B2240" s="0" t="s">
        <v>5575</v>
      </c>
      <c r="C2240" s="0" t="n">
        <v>1</v>
      </c>
      <c r="D2240" s="0" t="s">
        <v>3667</v>
      </c>
      <c r="E2240" s="0" t="s">
        <v>5911</v>
      </c>
      <c r="F2240" s="0" t="s">
        <v>5897</v>
      </c>
      <c r="G2240" s="0" t="s">
        <v>5898</v>
      </c>
      <c r="H2240" s="0" t="s">
        <v>153</v>
      </c>
      <c r="I2240" s="0" t="s">
        <v>2123</v>
      </c>
      <c r="J2240" s="0" t="s">
        <v>47</v>
      </c>
      <c r="K2240" s="0" t="s">
        <v>46</v>
      </c>
      <c r="L2240" s="0" t="s">
        <v>47</v>
      </c>
      <c r="M2240" s="0" t="s">
        <v>47</v>
      </c>
      <c r="N2240" s="0" t="n">
        <v>1</v>
      </c>
      <c r="O2240" s="0" t="n">
        <v>14</v>
      </c>
      <c r="P2240" s="0" t="n">
        <v>400</v>
      </c>
      <c r="Q2240" s="0" t="n">
        <v>2.7</v>
      </c>
      <c r="R2240" s="0" t="str">
        <f aca="false">INDEX(Lookup!$B$4:$B$18,MATCH(C2240,Lookup!$A$4:$A$18,0))</f>
        <v>India</v>
      </c>
      <c r="S2240" s="20" t="n">
        <f aca="false">INDEX(Lookup!$D$4:$D$18,MATCH(C2240,Lookup!$A$4:$A$18,0))</f>
        <v>0.012</v>
      </c>
      <c r="T2240" s="21" t="n">
        <f aca="false">ROUND(P2240*S2240,2)</f>
        <v>4.8</v>
      </c>
      <c r="U2240" s="21" t="n">
        <f aca="false">IF(T2240&lt;=10,1,IF(T2240&lt;=20,2,IF(T2240&lt;=30,3,IF(T2240&lt;=40,4,IF(T2240&lt;=50,5,IF(T2240&lt;=100,6,IF(T2240&lt;=250,7,8)))))))</f>
        <v>1</v>
      </c>
      <c r="V2240" s="21" t="n">
        <f aca="false">IF(AND(OR(Dashboard!$T$3="All",R2240=Dashboard!$T$3),OR(Dashboard!$T$4="All",D2240=Dashboard!$T$4)),1,0)</f>
        <v>1</v>
      </c>
      <c r="W2240" s="21" t="n">
        <f aca="false">IF(V2240=1,T2240+ROW()/10000000,0)</f>
        <v>4.800224</v>
      </c>
    </row>
    <row r="2241" customFormat="false" ht="15" hidden="false" customHeight="false" outlineLevel="0" collapsed="false">
      <c r="A2241" s="0" t="n">
        <v>18175288</v>
      </c>
      <c r="B2241" s="0" t="s">
        <v>5912</v>
      </c>
      <c r="C2241" s="0" t="n">
        <v>1</v>
      </c>
      <c r="D2241" s="0" t="s">
        <v>3667</v>
      </c>
      <c r="E2241" s="0" t="s">
        <v>5913</v>
      </c>
      <c r="F2241" s="0" t="s">
        <v>5897</v>
      </c>
      <c r="G2241" s="0" t="s">
        <v>5898</v>
      </c>
      <c r="H2241" s="0" t="s">
        <v>2349</v>
      </c>
      <c r="I2241" s="0" t="s">
        <v>2123</v>
      </c>
      <c r="J2241" s="0" t="s">
        <v>47</v>
      </c>
      <c r="K2241" s="0" t="s">
        <v>47</v>
      </c>
      <c r="L2241" s="0" t="s">
        <v>47</v>
      </c>
      <c r="M2241" s="0" t="s">
        <v>47</v>
      </c>
      <c r="N2241" s="0" t="n">
        <v>1</v>
      </c>
      <c r="O2241" s="0" t="n">
        <v>11</v>
      </c>
      <c r="P2241" s="0" t="n">
        <v>200</v>
      </c>
      <c r="Q2241" s="0" t="n">
        <v>2.5</v>
      </c>
      <c r="R2241" s="0" t="str">
        <f aca="false">INDEX(Lookup!$B$4:$B$18,MATCH(C2241,Lookup!$A$4:$A$18,0))</f>
        <v>India</v>
      </c>
      <c r="S2241" s="20" t="n">
        <f aca="false">INDEX(Lookup!$D$4:$D$18,MATCH(C2241,Lookup!$A$4:$A$18,0))</f>
        <v>0.012</v>
      </c>
      <c r="T2241" s="21" t="n">
        <f aca="false">ROUND(P2241*S2241,2)</f>
        <v>2.4</v>
      </c>
      <c r="U2241" s="21" t="n">
        <f aca="false">IF(T2241&lt;=10,1,IF(T2241&lt;=20,2,IF(T2241&lt;=30,3,IF(T2241&lt;=40,4,IF(T2241&lt;=50,5,IF(T2241&lt;=100,6,IF(T2241&lt;=250,7,8)))))))</f>
        <v>1</v>
      </c>
      <c r="V2241" s="21" t="n">
        <f aca="false">IF(AND(OR(Dashboard!$T$3="All",R2241=Dashboard!$T$3),OR(Dashboard!$T$4="All",D2241=Dashboard!$T$4)),1,0)</f>
        <v>1</v>
      </c>
      <c r="W2241" s="21" t="n">
        <f aca="false">IF(V2241=1,T2241+ROW()/10000000,0)</f>
        <v>2.4002241</v>
      </c>
    </row>
    <row r="2242" customFormat="false" ht="15" hidden="false" customHeight="false" outlineLevel="0" collapsed="false">
      <c r="A2242" s="0" t="n">
        <v>18124368</v>
      </c>
      <c r="B2242" s="0" t="s">
        <v>5914</v>
      </c>
      <c r="C2242" s="0" t="n">
        <v>1</v>
      </c>
      <c r="D2242" s="0" t="s">
        <v>3667</v>
      </c>
      <c r="E2242" s="0" t="s">
        <v>5915</v>
      </c>
      <c r="F2242" s="0" t="s">
        <v>5897</v>
      </c>
      <c r="G2242" s="0" t="s">
        <v>5898</v>
      </c>
      <c r="H2242" s="0" t="s">
        <v>2128</v>
      </c>
      <c r="I2242" s="0" t="s">
        <v>2123</v>
      </c>
      <c r="J2242" s="0" t="s">
        <v>47</v>
      </c>
      <c r="K2242" s="0" t="s">
        <v>46</v>
      </c>
      <c r="L2242" s="0" t="s">
        <v>47</v>
      </c>
      <c r="M2242" s="0" t="s">
        <v>47</v>
      </c>
      <c r="N2242" s="0" t="n">
        <v>2</v>
      </c>
      <c r="O2242" s="0" t="n">
        <v>11</v>
      </c>
      <c r="P2242" s="0" t="n">
        <v>700</v>
      </c>
      <c r="Q2242" s="0" t="n">
        <v>3.2</v>
      </c>
      <c r="R2242" s="0" t="str">
        <f aca="false">INDEX(Lookup!$B$4:$B$18,MATCH(C2242,Lookup!$A$4:$A$18,0))</f>
        <v>India</v>
      </c>
      <c r="S2242" s="20" t="n">
        <f aca="false">INDEX(Lookup!$D$4:$D$18,MATCH(C2242,Lookup!$A$4:$A$18,0))</f>
        <v>0.012</v>
      </c>
      <c r="T2242" s="21" t="n">
        <f aca="false">ROUND(P2242*S2242,2)</f>
        <v>8.4</v>
      </c>
      <c r="U2242" s="21" t="n">
        <f aca="false">IF(T2242&lt;=10,1,IF(T2242&lt;=20,2,IF(T2242&lt;=30,3,IF(T2242&lt;=40,4,IF(T2242&lt;=50,5,IF(T2242&lt;=100,6,IF(T2242&lt;=250,7,8)))))))</f>
        <v>1</v>
      </c>
      <c r="V2242" s="21" t="n">
        <f aca="false">IF(AND(OR(Dashboard!$T$3="All",R2242=Dashboard!$T$3),OR(Dashboard!$T$4="All",D2242=Dashboard!$T$4)),1,0)</f>
        <v>1</v>
      </c>
      <c r="W2242" s="21" t="n">
        <f aca="false">IF(V2242=1,T2242+ROW()/10000000,0)</f>
        <v>8.4002242</v>
      </c>
    </row>
    <row r="2243" customFormat="false" ht="15" hidden="false" customHeight="false" outlineLevel="0" collapsed="false">
      <c r="A2243" s="0" t="n">
        <v>18371415</v>
      </c>
      <c r="B2243" s="0" t="s">
        <v>5916</v>
      </c>
      <c r="C2243" s="0" t="n">
        <v>1</v>
      </c>
      <c r="D2243" s="0" t="s">
        <v>3667</v>
      </c>
      <c r="E2243" s="0" t="s">
        <v>5917</v>
      </c>
      <c r="F2243" s="0" t="s">
        <v>5897</v>
      </c>
      <c r="G2243" s="0" t="s">
        <v>5898</v>
      </c>
      <c r="H2243" s="0" t="s">
        <v>5918</v>
      </c>
      <c r="I2243" s="0" t="s">
        <v>2123</v>
      </c>
      <c r="J2243" s="0" t="s">
        <v>47</v>
      </c>
      <c r="K2243" s="0" t="s">
        <v>46</v>
      </c>
      <c r="L2243" s="0" t="s">
        <v>47</v>
      </c>
      <c r="M2243" s="0" t="s">
        <v>47</v>
      </c>
      <c r="N2243" s="0" t="n">
        <v>2</v>
      </c>
      <c r="O2243" s="0" t="n">
        <v>43</v>
      </c>
      <c r="P2243" s="0" t="n">
        <v>600</v>
      </c>
      <c r="Q2243" s="0" t="n">
        <v>3.9</v>
      </c>
      <c r="R2243" s="0" t="str">
        <f aca="false">INDEX(Lookup!$B$4:$B$18,MATCH(C2243,Lookup!$A$4:$A$18,0))</f>
        <v>India</v>
      </c>
      <c r="S2243" s="20" t="n">
        <f aca="false">INDEX(Lookup!$D$4:$D$18,MATCH(C2243,Lookup!$A$4:$A$18,0))</f>
        <v>0.012</v>
      </c>
      <c r="T2243" s="21" t="n">
        <f aca="false">ROUND(P2243*S2243,2)</f>
        <v>7.2</v>
      </c>
      <c r="U2243" s="21" t="n">
        <f aca="false">IF(T2243&lt;=10,1,IF(T2243&lt;=20,2,IF(T2243&lt;=30,3,IF(T2243&lt;=40,4,IF(T2243&lt;=50,5,IF(T2243&lt;=100,6,IF(T2243&lt;=250,7,8)))))))</f>
        <v>1</v>
      </c>
      <c r="V2243" s="21" t="n">
        <f aca="false">IF(AND(OR(Dashboard!$T$3="All",R2243=Dashboard!$T$3),OR(Dashboard!$T$4="All",D2243=Dashboard!$T$4)),1,0)</f>
        <v>1</v>
      </c>
      <c r="W2243" s="21" t="n">
        <f aca="false">IF(V2243=1,T2243+ROW()/10000000,0)</f>
        <v>7.2002243</v>
      </c>
    </row>
    <row r="2244" customFormat="false" ht="15" hidden="false" customHeight="false" outlineLevel="0" collapsed="false">
      <c r="A2244" s="0" t="n">
        <v>305687</v>
      </c>
      <c r="B2244" s="0" t="s">
        <v>3755</v>
      </c>
      <c r="C2244" s="0" t="n">
        <v>1</v>
      </c>
      <c r="D2244" s="0" t="s">
        <v>3667</v>
      </c>
      <c r="E2244" s="0" t="s">
        <v>5919</v>
      </c>
      <c r="F2244" s="0" t="s">
        <v>5897</v>
      </c>
      <c r="G2244" s="0" t="s">
        <v>5898</v>
      </c>
      <c r="H2244" s="0" t="s">
        <v>2659</v>
      </c>
      <c r="I2244" s="0" t="s">
        <v>2123</v>
      </c>
      <c r="J2244" s="0" t="s">
        <v>47</v>
      </c>
      <c r="K2244" s="0" t="s">
        <v>46</v>
      </c>
      <c r="L2244" s="0" t="s">
        <v>47</v>
      </c>
      <c r="M2244" s="0" t="s">
        <v>47</v>
      </c>
      <c r="N2244" s="0" t="n">
        <v>1</v>
      </c>
      <c r="O2244" s="0" t="n">
        <v>127</v>
      </c>
      <c r="P2244" s="0" t="n">
        <v>400</v>
      </c>
      <c r="Q2244" s="0" t="n">
        <v>3.8</v>
      </c>
      <c r="R2244" s="0" t="str">
        <f aca="false">INDEX(Lookup!$B$4:$B$18,MATCH(C2244,Lookup!$A$4:$A$18,0))</f>
        <v>India</v>
      </c>
      <c r="S2244" s="20" t="n">
        <f aca="false">INDEX(Lookup!$D$4:$D$18,MATCH(C2244,Lookup!$A$4:$A$18,0))</f>
        <v>0.012</v>
      </c>
      <c r="T2244" s="21" t="n">
        <f aca="false">ROUND(P2244*S2244,2)</f>
        <v>4.8</v>
      </c>
      <c r="U2244" s="21" t="n">
        <f aca="false">IF(T2244&lt;=10,1,IF(T2244&lt;=20,2,IF(T2244&lt;=30,3,IF(T2244&lt;=40,4,IF(T2244&lt;=50,5,IF(T2244&lt;=100,6,IF(T2244&lt;=250,7,8)))))))</f>
        <v>1</v>
      </c>
      <c r="V2244" s="21" t="n">
        <f aca="false">IF(AND(OR(Dashboard!$T$3="All",R2244=Dashboard!$T$3),OR(Dashboard!$T$4="All",D2244=Dashboard!$T$4)),1,0)</f>
        <v>1</v>
      </c>
      <c r="W2244" s="21" t="n">
        <f aca="false">IF(V2244=1,T2244+ROW()/10000000,0)</f>
        <v>4.8002244</v>
      </c>
    </row>
    <row r="2245" customFormat="false" ht="15" hidden="false" customHeight="false" outlineLevel="0" collapsed="false">
      <c r="A2245" s="0" t="n">
        <v>309642</v>
      </c>
      <c r="B2245" s="0" t="s">
        <v>4544</v>
      </c>
      <c r="C2245" s="0" t="n">
        <v>1</v>
      </c>
      <c r="D2245" s="0" t="s">
        <v>3667</v>
      </c>
      <c r="E2245" s="0" t="s">
        <v>5920</v>
      </c>
      <c r="F2245" s="0" t="s">
        <v>5897</v>
      </c>
      <c r="G2245" s="0" t="s">
        <v>5898</v>
      </c>
      <c r="H2245" s="0" t="s">
        <v>3942</v>
      </c>
      <c r="I2245" s="0" t="s">
        <v>2123</v>
      </c>
      <c r="J2245" s="0" t="s">
        <v>47</v>
      </c>
      <c r="K2245" s="0" t="s">
        <v>47</v>
      </c>
      <c r="L2245" s="0" t="s">
        <v>47</v>
      </c>
      <c r="M2245" s="0" t="s">
        <v>47</v>
      </c>
      <c r="N2245" s="0" t="n">
        <v>2</v>
      </c>
      <c r="O2245" s="0" t="n">
        <v>60</v>
      </c>
      <c r="P2245" s="0" t="n">
        <v>550</v>
      </c>
      <c r="Q2245" s="0" t="n">
        <v>3.6</v>
      </c>
      <c r="R2245" s="0" t="str">
        <f aca="false">INDEX(Lookup!$B$4:$B$18,MATCH(C2245,Lookup!$A$4:$A$18,0))</f>
        <v>India</v>
      </c>
      <c r="S2245" s="20" t="n">
        <f aca="false">INDEX(Lookup!$D$4:$D$18,MATCH(C2245,Lookup!$A$4:$A$18,0))</f>
        <v>0.012</v>
      </c>
      <c r="T2245" s="21" t="n">
        <f aca="false">ROUND(P2245*S2245,2)</f>
        <v>6.6</v>
      </c>
      <c r="U2245" s="21" t="n">
        <f aca="false">IF(T2245&lt;=10,1,IF(T2245&lt;=20,2,IF(T2245&lt;=30,3,IF(T2245&lt;=40,4,IF(T2245&lt;=50,5,IF(T2245&lt;=100,6,IF(T2245&lt;=250,7,8)))))))</f>
        <v>1</v>
      </c>
      <c r="V2245" s="21" t="n">
        <f aca="false">IF(AND(OR(Dashboard!$T$3="All",R2245=Dashboard!$T$3),OR(Dashboard!$T$4="All",D2245=Dashboard!$T$4)),1,0)</f>
        <v>1</v>
      </c>
      <c r="W2245" s="21" t="n">
        <f aca="false">IF(V2245=1,T2245+ROW()/10000000,0)</f>
        <v>6.6002245</v>
      </c>
    </row>
    <row r="2246" customFormat="false" ht="15" hidden="false" customHeight="false" outlineLevel="0" collapsed="false">
      <c r="A2246" s="0" t="n">
        <v>18273546</v>
      </c>
      <c r="B2246" s="0" t="s">
        <v>4451</v>
      </c>
      <c r="C2246" s="0" t="n">
        <v>1</v>
      </c>
      <c r="D2246" s="0" t="s">
        <v>3667</v>
      </c>
      <c r="E2246" s="0" t="s">
        <v>5921</v>
      </c>
      <c r="F2246" s="0" t="s">
        <v>5897</v>
      </c>
      <c r="G2246" s="0" t="s">
        <v>5898</v>
      </c>
      <c r="H2246" s="0" t="s">
        <v>402</v>
      </c>
      <c r="I2246" s="0" t="s">
        <v>2123</v>
      </c>
      <c r="J2246" s="0" t="s">
        <v>47</v>
      </c>
      <c r="K2246" s="0" t="s">
        <v>46</v>
      </c>
      <c r="L2246" s="0" t="s">
        <v>47</v>
      </c>
      <c r="M2246" s="0" t="s">
        <v>47</v>
      </c>
      <c r="N2246" s="0" t="n">
        <v>2</v>
      </c>
      <c r="O2246" s="0" t="n">
        <v>51</v>
      </c>
      <c r="P2246" s="0" t="n">
        <v>500</v>
      </c>
      <c r="Q2246" s="0" t="n">
        <v>3.7</v>
      </c>
      <c r="R2246" s="0" t="str">
        <f aca="false">INDEX(Lookup!$B$4:$B$18,MATCH(C2246,Lookup!$A$4:$A$18,0))</f>
        <v>India</v>
      </c>
      <c r="S2246" s="20" t="n">
        <f aca="false">INDEX(Lookup!$D$4:$D$18,MATCH(C2246,Lookup!$A$4:$A$18,0))</f>
        <v>0.012</v>
      </c>
      <c r="T2246" s="21" t="n">
        <f aca="false">ROUND(P2246*S2246,2)</f>
        <v>6</v>
      </c>
      <c r="U2246" s="21" t="n">
        <f aca="false">IF(T2246&lt;=10,1,IF(T2246&lt;=20,2,IF(T2246&lt;=30,3,IF(T2246&lt;=40,4,IF(T2246&lt;=50,5,IF(T2246&lt;=100,6,IF(T2246&lt;=250,7,8)))))))</f>
        <v>1</v>
      </c>
      <c r="V2246" s="21" t="n">
        <f aca="false">IF(AND(OR(Dashboard!$T$3="All",R2246=Dashboard!$T$3),OR(Dashboard!$T$4="All",D2246=Dashboard!$T$4)),1,0)</f>
        <v>1</v>
      </c>
      <c r="W2246" s="21" t="n">
        <f aca="false">IF(V2246=1,T2246+ROW()/10000000,0)</f>
        <v>6.0002246</v>
      </c>
    </row>
    <row r="2247" customFormat="false" ht="15" hidden="false" customHeight="false" outlineLevel="0" collapsed="false">
      <c r="A2247" s="0" t="n">
        <v>18349911</v>
      </c>
      <c r="B2247" s="0" t="s">
        <v>5922</v>
      </c>
      <c r="C2247" s="0" t="n">
        <v>1</v>
      </c>
      <c r="D2247" s="0" t="s">
        <v>3667</v>
      </c>
      <c r="E2247" s="0" t="s">
        <v>5897</v>
      </c>
      <c r="F2247" s="0" t="s">
        <v>5897</v>
      </c>
      <c r="G2247" s="0" t="s">
        <v>5898</v>
      </c>
      <c r="H2247" s="0" t="s">
        <v>4246</v>
      </c>
      <c r="I2247" s="0" t="s">
        <v>2123</v>
      </c>
      <c r="J2247" s="0" t="s">
        <v>46</v>
      </c>
      <c r="K2247" s="0" t="s">
        <v>47</v>
      </c>
      <c r="L2247" s="0" t="s">
        <v>47</v>
      </c>
      <c r="M2247" s="0" t="s">
        <v>47</v>
      </c>
      <c r="N2247" s="0" t="n">
        <v>2</v>
      </c>
      <c r="O2247" s="0" t="n">
        <v>45</v>
      </c>
      <c r="P2247" s="0" t="n">
        <v>500</v>
      </c>
      <c r="Q2247" s="0" t="n">
        <v>3.6</v>
      </c>
      <c r="R2247" s="0" t="str">
        <f aca="false">INDEX(Lookup!$B$4:$B$18,MATCH(C2247,Lookup!$A$4:$A$18,0))</f>
        <v>India</v>
      </c>
      <c r="S2247" s="20" t="n">
        <f aca="false">INDEX(Lookup!$D$4:$D$18,MATCH(C2247,Lookup!$A$4:$A$18,0))</f>
        <v>0.012</v>
      </c>
      <c r="T2247" s="21" t="n">
        <f aca="false">ROUND(P2247*S2247,2)</f>
        <v>6</v>
      </c>
      <c r="U2247" s="21" t="n">
        <f aca="false">IF(T2247&lt;=10,1,IF(T2247&lt;=20,2,IF(T2247&lt;=30,3,IF(T2247&lt;=40,4,IF(T2247&lt;=50,5,IF(T2247&lt;=100,6,IF(T2247&lt;=250,7,8)))))))</f>
        <v>1</v>
      </c>
      <c r="V2247" s="21" t="n">
        <f aca="false">IF(AND(OR(Dashboard!$T$3="All",R2247=Dashboard!$T$3),OR(Dashboard!$T$4="All",D2247=Dashboard!$T$4)),1,0)</f>
        <v>1</v>
      </c>
      <c r="W2247" s="21" t="n">
        <f aca="false">IF(V2247=1,T2247+ROW()/10000000,0)</f>
        <v>6.0002247</v>
      </c>
    </row>
    <row r="2248" customFormat="false" ht="15" hidden="false" customHeight="false" outlineLevel="0" collapsed="false">
      <c r="A2248" s="0" t="n">
        <v>300652</v>
      </c>
      <c r="B2248" s="0" t="s">
        <v>5923</v>
      </c>
      <c r="C2248" s="0" t="n">
        <v>1</v>
      </c>
      <c r="D2248" s="0" t="s">
        <v>3667</v>
      </c>
      <c r="E2248" s="0" t="s">
        <v>5897</v>
      </c>
      <c r="F2248" s="0" t="s">
        <v>5897</v>
      </c>
      <c r="G2248" s="0" t="s">
        <v>5898</v>
      </c>
      <c r="H2248" s="0" t="s">
        <v>4257</v>
      </c>
      <c r="I2248" s="0" t="s">
        <v>2123</v>
      </c>
      <c r="J2248" s="0" t="s">
        <v>46</v>
      </c>
      <c r="K2248" s="0" t="s">
        <v>46</v>
      </c>
      <c r="L2248" s="0" t="s">
        <v>47</v>
      </c>
      <c r="M2248" s="0" t="s">
        <v>47</v>
      </c>
      <c r="N2248" s="0" t="n">
        <v>3</v>
      </c>
      <c r="O2248" s="0" t="n">
        <v>200</v>
      </c>
      <c r="P2248" s="0" t="n">
        <v>1300</v>
      </c>
      <c r="Q2248" s="0" t="n">
        <v>3.5</v>
      </c>
      <c r="R2248" s="0" t="str">
        <f aca="false">INDEX(Lookup!$B$4:$B$18,MATCH(C2248,Lookup!$A$4:$A$18,0))</f>
        <v>India</v>
      </c>
      <c r="S2248" s="20" t="n">
        <f aca="false">INDEX(Lookup!$D$4:$D$18,MATCH(C2248,Lookup!$A$4:$A$18,0))</f>
        <v>0.012</v>
      </c>
      <c r="T2248" s="21" t="n">
        <f aca="false">ROUND(P2248*S2248,2)</f>
        <v>15.6</v>
      </c>
      <c r="U2248" s="21" t="n">
        <f aca="false">IF(T2248&lt;=10,1,IF(T2248&lt;=20,2,IF(T2248&lt;=30,3,IF(T2248&lt;=40,4,IF(T2248&lt;=50,5,IF(T2248&lt;=100,6,IF(T2248&lt;=250,7,8)))))))</f>
        <v>2</v>
      </c>
      <c r="V2248" s="21" t="n">
        <f aca="false">IF(AND(OR(Dashboard!$T$3="All",R2248=Dashboard!$T$3),OR(Dashboard!$T$4="All",D2248=Dashboard!$T$4)),1,0)</f>
        <v>1</v>
      </c>
      <c r="W2248" s="21" t="n">
        <f aca="false">IF(V2248=1,T2248+ROW()/10000000,0)</f>
        <v>15.6002248</v>
      </c>
    </row>
    <row r="2249" customFormat="false" ht="15" hidden="false" customHeight="false" outlineLevel="0" collapsed="false">
      <c r="A2249" s="0" t="n">
        <v>302239</v>
      </c>
      <c r="B2249" s="0" t="s">
        <v>5924</v>
      </c>
      <c r="C2249" s="0" t="n">
        <v>1</v>
      </c>
      <c r="D2249" s="0" t="s">
        <v>3667</v>
      </c>
      <c r="E2249" s="0" t="s">
        <v>5925</v>
      </c>
      <c r="F2249" s="0" t="s">
        <v>5897</v>
      </c>
      <c r="G2249" s="0" t="s">
        <v>5898</v>
      </c>
      <c r="H2249" s="0" t="s">
        <v>2079</v>
      </c>
      <c r="I2249" s="0" t="s">
        <v>2123</v>
      </c>
      <c r="J2249" s="0" t="s">
        <v>46</v>
      </c>
      <c r="K2249" s="0" t="s">
        <v>47</v>
      </c>
      <c r="L2249" s="0" t="s">
        <v>47</v>
      </c>
      <c r="M2249" s="0" t="s">
        <v>47</v>
      </c>
      <c r="N2249" s="0" t="n">
        <v>2</v>
      </c>
      <c r="O2249" s="0" t="n">
        <v>76</v>
      </c>
      <c r="P2249" s="0" t="n">
        <v>800</v>
      </c>
      <c r="Q2249" s="0" t="n">
        <v>3.6</v>
      </c>
      <c r="R2249" s="0" t="str">
        <f aca="false">INDEX(Lookup!$B$4:$B$18,MATCH(C2249,Lookup!$A$4:$A$18,0))</f>
        <v>India</v>
      </c>
      <c r="S2249" s="20" t="n">
        <f aca="false">INDEX(Lookup!$D$4:$D$18,MATCH(C2249,Lookup!$A$4:$A$18,0))</f>
        <v>0.012</v>
      </c>
      <c r="T2249" s="21" t="n">
        <f aca="false">ROUND(P2249*S2249,2)</f>
        <v>9.6</v>
      </c>
      <c r="U2249" s="21" t="n">
        <f aca="false">IF(T2249&lt;=10,1,IF(T2249&lt;=20,2,IF(T2249&lt;=30,3,IF(T2249&lt;=40,4,IF(T2249&lt;=50,5,IF(T2249&lt;=100,6,IF(T2249&lt;=250,7,8)))))))</f>
        <v>1</v>
      </c>
      <c r="V2249" s="21" t="n">
        <f aca="false">IF(AND(OR(Dashboard!$T$3="All",R2249=Dashboard!$T$3),OR(Dashboard!$T$4="All",D2249=Dashboard!$T$4)),1,0)</f>
        <v>1</v>
      </c>
      <c r="W2249" s="21" t="n">
        <f aca="false">IF(V2249=1,T2249+ROW()/10000000,0)</f>
        <v>9.6002249</v>
      </c>
    </row>
    <row r="2250" customFormat="false" ht="15" hidden="false" customHeight="false" outlineLevel="0" collapsed="false">
      <c r="A2250" s="0" t="n">
        <v>18458317</v>
      </c>
      <c r="B2250" s="0" t="s">
        <v>5926</v>
      </c>
      <c r="C2250" s="0" t="n">
        <v>1</v>
      </c>
      <c r="D2250" s="0" t="s">
        <v>3667</v>
      </c>
      <c r="E2250" s="0" t="s">
        <v>5927</v>
      </c>
      <c r="F2250" s="0" t="s">
        <v>5897</v>
      </c>
      <c r="G2250" s="0" t="s">
        <v>5898</v>
      </c>
      <c r="H2250" s="0" t="s">
        <v>156</v>
      </c>
      <c r="I2250" s="0" t="s">
        <v>2123</v>
      </c>
      <c r="J2250" s="0" t="s">
        <v>47</v>
      </c>
      <c r="K2250" s="0" t="s">
        <v>47</v>
      </c>
      <c r="L2250" s="0" t="s">
        <v>47</v>
      </c>
      <c r="M2250" s="0" t="s">
        <v>47</v>
      </c>
      <c r="N2250" s="0" t="n">
        <v>2</v>
      </c>
      <c r="O2250" s="0" t="n">
        <v>0</v>
      </c>
      <c r="P2250" s="0" t="n">
        <v>500</v>
      </c>
      <c r="Q2250" s="0" t="n">
        <v>1</v>
      </c>
      <c r="R2250" s="0" t="str">
        <f aca="false">INDEX(Lookup!$B$4:$B$18,MATCH(C2250,Lookup!$A$4:$A$18,0))</f>
        <v>India</v>
      </c>
      <c r="S2250" s="20" t="n">
        <f aca="false">INDEX(Lookup!$D$4:$D$18,MATCH(C2250,Lookup!$A$4:$A$18,0))</f>
        <v>0.012</v>
      </c>
      <c r="T2250" s="21" t="n">
        <f aca="false">ROUND(P2250*S2250,2)</f>
        <v>6</v>
      </c>
      <c r="U2250" s="21" t="n">
        <f aca="false">IF(T2250&lt;=10,1,IF(T2250&lt;=20,2,IF(T2250&lt;=30,3,IF(T2250&lt;=40,4,IF(T2250&lt;=50,5,IF(T2250&lt;=100,6,IF(T2250&lt;=250,7,8)))))))</f>
        <v>1</v>
      </c>
      <c r="V2250" s="21" t="n">
        <f aca="false">IF(AND(OR(Dashboard!$T$3="All",R2250=Dashboard!$T$3),OR(Dashboard!$T$4="All",D2250=Dashboard!$T$4)),1,0)</f>
        <v>1</v>
      </c>
      <c r="W2250" s="21" t="n">
        <f aca="false">IF(V2250=1,T2250+ROW()/10000000,0)</f>
        <v>6.000225</v>
      </c>
    </row>
    <row r="2251" customFormat="false" ht="15" hidden="false" customHeight="false" outlineLevel="0" collapsed="false">
      <c r="A2251" s="0" t="n">
        <v>18237348</v>
      </c>
      <c r="B2251" s="0" t="s">
        <v>5928</v>
      </c>
      <c r="C2251" s="0" t="n">
        <v>1</v>
      </c>
      <c r="D2251" s="0" t="s">
        <v>3667</v>
      </c>
      <c r="E2251" s="0" t="s">
        <v>5897</v>
      </c>
      <c r="F2251" s="0" t="s">
        <v>5897</v>
      </c>
      <c r="G2251" s="0" t="s">
        <v>5898</v>
      </c>
      <c r="H2251" s="0" t="s">
        <v>2050</v>
      </c>
      <c r="I2251" s="0" t="s">
        <v>2123</v>
      </c>
      <c r="J2251" s="0" t="s">
        <v>47</v>
      </c>
      <c r="K2251" s="0" t="s">
        <v>47</v>
      </c>
      <c r="L2251" s="0" t="s">
        <v>47</v>
      </c>
      <c r="M2251" s="0" t="s">
        <v>47</v>
      </c>
      <c r="N2251" s="0" t="n">
        <v>1</v>
      </c>
      <c r="O2251" s="0" t="n">
        <v>1</v>
      </c>
      <c r="P2251" s="0" t="n">
        <v>300</v>
      </c>
      <c r="Q2251" s="0" t="n">
        <v>1</v>
      </c>
      <c r="R2251" s="0" t="str">
        <f aca="false">INDEX(Lookup!$B$4:$B$18,MATCH(C2251,Lookup!$A$4:$A$18,0))</f>
        <v>India</v>
      </c>
      <c r="S2251" s="20" t="n">
        <f aca="false">INDEX(Lookup!$D$4:$D$18,MATCH(C2251,Lookup!$A$4:$A$18,0))</f>
        <v>0.012</v>
      </c>
      <c r="T2251" s="21" t="n">
        <f aca="false">ROUND(P2251*S2251,2)</f>
        <v>3.6</v>
      </c>
      <c r="U2251" s="21" t="n">
        <f aca="false">IF(T2251&lt;=10,1,IF(T2251&lt;=20,2,IF(T2251&lt;=30,3,IF(T2251&lt;=40,4,IF(T2251&lt;=50,5,IF(T2251&lt;=100,6,IF(T2251&lt;=250,7,8)))))))</f>
        <v>1</v>
      </c>
      <c r="V2251" s="21" t="n">
        <f aca="false">IF(AND(OR(Dashboard!$T$3="All",R2251=Dashboard!$T$3),OR(Dashboard!$T$4="All",D2251=Dashboard!$T$4)),1,0)</f>
        <v>1</v>
      </c>
      <c r="W2251" s="21" t="n">
        <f aca="false">IF(V2251=1,T2251+ROW()/10000000,0)</f>
        <v>3.6002251</v>
      </c>
    </row>
    <row r="2252" customFormat="false" ht="15" hidden="false" customHeight="false" outlineLevel="0" collapsed="false">
      <c r="A2252" s="0" t="n">
        <v>18311959</v>
      </c>
      <c r="B2252" s="0" t="s">
        <v>3011</v>
      </c>
      <c r="C2252" s="0" t="n">
        <v>1</v>
      </c>
      <c r="D2252" s="0" t="s">
        <v>3667</v>
      </c>
      <c r="E2252" s="0" t="s">
        <v>5897</v>
      </c>
      <c r="F2252" s="0" t="s">
        <v>5897</v>
      </c>
      <c r="G2252" s="0" t="s">
        <v>5898</v>
      </c>
      <c r="H2252" s="0" t="s">
        <v>3015</v>
      </c>
      <c r="I2252" s="0" t="s">
        <v>2123</v>
      </c>
      <c r="J2252" s="0" t="s">
        <v>47</v>
      </c>
      <c r="K2252" s="0" t="s">
        <v>47</v>
      </c>
      <c r="L2252" s="0" t="s">
        <v>47</v>
      </c>
      <c r="M2252" s="0" t="s">
        <v>47</v>
      </c>
      <c r="N2252" s="0" t="n">
        <v>1</v>
      </c>
      <c r="O2252" s="0" t="n">
        <v>2</v>
      </c>
      <c r="P2252" s="0" t="n">
        <v>250</v>
      </c>
      <c r="Q2252" s="0" t="n">
        <v>1</v>
      </c>
      <c r="R2252" s="0" t="str">
        <f aca="false">INDEX(Lookup!$B$4:$B$18,MATCH(C2252,Lookup!$A$4:$A$18,0))</f>
        <v>India</v>
      </c>
      <c r="S2252" s="20" t="n">
        <f aca="false">INDEX(Lookup!$D$4:$D$18,MATCH(C2252,Lookup!$A$4:$A$18,0))</f>
        <v>0.012</v>
      </c>
      <c r="T2252" s="21" t="n">
        <f aca="false">ROUND(P2252*S2252,2)</f>
        <v>3</v>
      </c>
      <c r="U2252" s="21" t="n">
        <f aca="false">IF(T2252&lt;=10,1,IF(T2252&lt;=20,2,IF(T2252&lt;=30,3,IF(T2252&lt;=40,4,IF(T2252&lt;=50,5,IF(T2252&lt;=100,6,IF(T2252&lt;=250,7,8)))))))</f>
        <v>1</v>
      </c>
      <c r="V2252" s="21" t="n">
        <f aca="false">IF(AND(OR(Dashboard!$T$3="All",R2252=Dashboard!$T$3),OR(Dashboard!$T$4="All",D2252=Dashboard!$T$4)),1,0)</f>
        <v>1</v>
      </c>
      <c r="W2252" s="21" t="n">
        <f aca="false">IF(V2252=1,T2252+ROW()/10000000,0)</f>
        <v>3.0002252</v>
      </c>
    </row>
    <row r="2253" customFormat="false" ht="15" hidden="false" customHeight="false" outlineLevel="0" collapsed="false">
      <c r="A2253" s="0" t="n">
        <v>309308</v>
      </c>
      <c r="B2253" s="0" t="s">
        <v>3840</v>
      </c>
      <c r="C2253" s="0" t="n">
        <v>1</v>
      </c>
      <c r="D2253" s="0" t="s">
        <v>3667</v>
      </c>
      <c r="E2253" s="0" t="s">
        <v>5897</v>
      </c>
      <c r="F2253" s="0" t="s">
        <v>5897</v>
      </c>
      <c r="G2253" s="0" t="s">
        <v>5898</v>
      </c>
      <c r="H2253" s="0" t="s">
        <v>3842</v>
      </c>
      <c r="I2253" s="0" t="s">
        <v>2123</v>
      </c>
      <c r="J2253" s="0" t="s">
        <v>47</v>
      </c>
      <c r="K2253" s="0" t="s">
        <v>46</v>
      </c>
      <c r="L2253" s="0" t="s">
        <v>47</v>
      </c>
      <c r="M2253" s="0" t="s">
        <v>47</v>
      </c>
      <c r="N2253" s="0" t="n">
        <v>1</v>
      </c>
      <c r="O2253" s="0" t="n">
        <v>49</v>
      </c>
      <c r="P2253" s="0" t="n">
        <v>200</v>
      </c>
      <c r="Q2253" s="0" t="n">
        <v>2.4</v>
      </c>
      <c r="R2253" s="0" t="str">
        <f aca="false">INDEX(Lookup!$B$4:$B$18,MATCH(C2253,Lookup!$A$4:$A$18,0))</f>
        <v>India</v>
      </c>
      <c r="S2253" s="20" t="n">
        <f aca="false">INDEX(Lookup!$D$4:$D$18,MATCH(C2253,Lookup!$A$4:$A$18,0))</f>
        <v>0.012</v>
      </c>
      <c r="T2253" s="21" t="n">
        <f aca="false">ROUND(P2253*S2253,2)</f>
        <v>2.4</v>
      </c>
      <c r="U2253" s="21" t="n">
        <f aca="false">IF(T2253&lt;=10,1,IF(T2253&lt;=20,2,IF(T2253&lt;=30,3,IF(T2253&lt;=40,4,IF(T2253&lt;=50,5,IF(T2253&lt;=100,6,IF(T2253&lt;=250,7,8)))))))</f>
        <v>1</v>
      </c>
      <c r="V2253" s="21" t="n">
        <f aca="false">IF(AND(OR(Dashboard!$T$3="All",R2253=Dashboard!$T$3),OR(Dashboard!$T$4="All",D2253=Dashboard!$T$4)),1,0)</f>
        <v>1</v>
      </c>
      <c r="W2253" s="21" t="n">
        <f aca="false">IF(V2253=1,T2253+ROW()/10000000,0)</f>
        <v>2.4002253</v>
      </c>
    </row>
    <row r="2254" customFormat="false" ht="15" hidden="false" customHeight="false" outlineLevel="0" collapsed="false">
      <c r="A2254" s="0" t="n">
        <v>301559</v>
      </c>
      <c r="B2254" s="0" t="s">
        <v>5929</v>
      </c>
      <c r="C2254" s="0" t="n">
        <v>1</v>
      </c>
      <c r="D2254" s="0" t="s">
        <v>3667</v>
      </c>
      <c r="E2254" s="0" t="s">
        <v>5930</v>
      </c>
      <c r="F2254" s="0" t="s">
        <v>5931</v>
      </c>
      <c r="G2254" s="0" t="s">
        <v>5932</v>
      </c>
      <c r="H2254" s="0" t="s">
        <v>5933</v>
      </c>
      <c r="I2254" s="0" t="s">
        <v>2123</v>
      </c>
      <c r="J2254" s="0" t="s">
        <v>46</v>
      </c>
      <c r="K2254" s="0" t="s">
        <v>47</v>
      </c>
      <c r="L2254" s="0" t="s">
        <v>47</v>
      </c>
      <c r="M2254" s="0" t="s">
        <v>47</v>
      </c>
      <c r="N2254" s="0" t="n">
        <v>4</v>
      </c>
      <c r="O2254" s="0" t="n">
        <v>305</v>
      </c>
      <c r="P2254" s="0" t="n">
        <v>3500</v>
      </c>
      <c r="Q2254" s="0" t="n">
        <v>3.8</v>
      </c>
      <c r="R2254" s="0" t="str">
        <f aca="false">INDEX(Lookup!$B$4:$B$18,MATCH(C2254,Lookup!$A$4:$A$18,0))</f>
        <v>India</v>
      </c>
      <c r="S2254" s="20" t="n">
        <f aca="false">INDEX(Lookup!$D$4:$D$18,MATCH(C2254,Lookup!$A$4:$A$18,0))</f>
        <v>0.012</v>
      </c>
      <c r="T2254" s="21" t="n">
        <f aca="false">ROUND(P2254*S2254,2)</f>
        <v>42</v>
      </c>
      <c r="U2254" s="21" t="n">
        <f aca="false">IF(T2254&lt;=10,1,IF(T2254&lt;=20,2,IF(T2254&lt;=30,3,IF(T2254&lt;=40,4,IF(T2254&lt;=50,5,IF(T2254&lt;=100,6,IF(T2254&lt;=250,7,8)))))))</f>
        <v>5</v>
      </c>
      <c r="V2254" s="21" t="n">
        <f aca="false">IF(AND(OR(Dashboard!$T$3="All",R2254=Dashboard!$T$3),OR(Dashboard!$T$4="All",D2254=Dashboard!$T$4)),1,0)</f>
        <v>1</v>
      </c>
      <c r="W2254" s="21" t="n">
        <f aca="false">IF(V2254=1,T2254+ROW()/10000000,0)</f>
        <v>42.0002254</v>
      </c>
    </row>
    <row r="2255" customFormat="false" ht="15" hidden="false" customHeight="false" outlineLevel="0" collapsed="false">
      <c r="A2255" s="0" t="n">
        <v>301562</v>
      </c>
      <c r="B2255" s="0" t="s">
        <v>5934</v>
      </c>
      <c r="C2255" s="0" t="n">
        <v>1</v>
      </c>
      <c r="D2255" s="0" t="s">
        <v>3667</v>
      </c>
      <c r="E2255" s="0" t="s">
        <v>5930</v>
      </c>
      <c r="F2255" s="0" t="s">
        <v>5931</v>
      </c>
      <c r="G2255" s="0" t="s">
        <v>5932</v>
      </c>
      <c r="H2255" s="0" t="s">
        <v>5935</v>
      </c>
      <c r="I2255" s="0" t="s">
        <v>2123</v>
      </c>
      <c r="J2255" s="0" t="s">
        <v>46</v>
      </c>
      <c r="K2255" s="0" t="s">
        <v>47</v>
      </c>
      <c r="L2255" s="0" t="s">
        <v>47</v>
      </c>
      <c r="M2255" s="0" t="s">
        <v>47</v>
      </c>
      <c r="N2255" s="0" t="n">
        <v>4</v>
      </c>
      <c r="O2255" s="0" t="n">
        <v>219</v>
      </c>
      <c r="P2255" s="0" t="n">
        <v>4000</v>
      </c>
      <c r="Q2255" s="0" t="n">
        <v>4</v>
      </c>
      <c r="R2255" s="0" t="str">
        <f aca="false">INDEX(Lookup!$B$4:$B$18,MATCH(C2255,Lookup!$A$4:$A$18,0))</f>
        <v>India</v>
      </c>
      <c r="S2255" s="20" t="n">
        <f aca="false">INDEX(Lookup!$D$4:$D$18,MATCH(C2255,Lookup!$A$4:$A$18,0))</f>
        <v>0.012</v>
      </c>
      <c r="T2255" s="21" t="n">
        <f aca="false">ROUND(P2255*S2255,2)</f>
        <v>48</v>
      </c>
      <c r="U2255" s="21" t="n">
        <f aca="false">IF(T2255&lt;=10,1,IF(T2255&lt;=20,2,IF(T2255&lt;=30,3,IF(T2255&lt;=40,4,IF(T2255&lt;=50,5,IF(T2255&lt;=100,6,IF(T2255&lt;=250,7,8)))))))</f>
        <v>5</v>
      </c>
      <c r="V2255" s="21" t="n">
        <f aca="false">IF(AND(OR(Dashboard!$T$3="All",R2255=Dashboard!$T$3),OR(Dashboard!$T$4="All",D2255=Dashboard!$T$4)),1,0)</f>
        <v>1</v>
      </c>
      <c r="W2255" s="21" t="n">
        <f aca="false">IF(V2255=1,T2255+ROW()/10000000,0)</f>
        <v>48.0002255</v>
      </c>
    </row>
    <row r="2256" customFormat="false" ht="15" hidden="false" customHeight="false" outlineLevel="0" collapsed="false">
      <c r="A2256" s="0" t="n">
        <v>311480</v>
      </c>
      <c r="B2256" s="0" t="s">
        <v>5936</v>
      </c>
      <c r="C2256" s="0" t="n">
        <v>1</v>
      </c>
      <c r="D2256" s="0" t="s">
        <v>3667</v>
      </c>
      <c r="E2256" s="0" t="s">
        <v>5937</v>
      </c>
      <c r="F2256" s="0" t="s">
        <v>5938</v>
      </c>
      <c r="G2256" s="0" t="s">
        <v>5939</v>
      </c>
      <c r="H2256" s="0" t="s">
        <v>2288</v>
      </c>
      <c r="I2256" s="0" t="s">
        <v>2123</v>
      </c>
      <c r="J2256" s="0" t="s">
        <v>47</v>
      </c>
      <c r="K2256" s="0" t="s">
        <v>47</v>
      </c>
      <c r="L2256" s="0" t="s">
        <v>47</v>
      </c>
      <c r="M2256" s="0" t="s">
        <v>47</v>
      </c>
      <c r="N2256" s="0" t="n">
        <v>2</v>
      </c>
      <c r="O2256" s="0" t="n">
        <v>15</v>
      </c>
      <c r="P2256" s="0" t="n">
        <v>600</v>
      </c>
      <c r="Q2256" s="0" t="n">
        <v>2.9</v>
      </c>
      <c r="R2256" s="0" t="str">
        <f aca="false">INDEX(Lookup!$B$4:$B$18,MATCH(C2256,Lookup!$A$4:$A$18,0))</f>
        <v>India</v>
      </c>
      <c r="S2256" s="20" t="n">
        <f aca="false">INDEX(Lookup!$D$4:$D$18,MATCH(C2256,Lookup!$A$4:$A$18,0))</f>
        <v>0.012</v>
      </c>
      <c r="T2256" s="21" t="n">
        <f aca="false">ROUND(P2256*S2256,2)</f>
        <v>7.2</v>
      </c>
      <c r="U2256" s="21" t="n">
        <f aca="false">IF(T2256&lt;=10,1,IF(T2256&lt;=20,2,IF(T2256&lt;=30,3,IF(T2256&lt;=40,4,IF(T2256&lt;=50,5,IF(T2256&lt;=100,6,IF(T2256&lt;=250,7,8)))))))</f>
        <v>1</v>
      </c>
      <c r="V2256" s="21" t="n">
        <f aca="false">IF(AND(OR(Dashboard!$T$3="All",R2256=Dashboard!$T$3),OR(Dashboard!$T$4="All",D2256=Dashboard!$T$4)),1,0)</f>
        <v>1</v>
      </c>
      <c r="W2256" s="21" t="n">
        <f aca="false">IF(V2256=1,T2256+ROW()/10000000,0)</f>
        <v>7.2002256</v>
      </c>
    </row>
    <row r="2257" customFormat="false" ht="15" hidden="false" customHeight="false" outlineLevel="0" collapsed="false">
      <c r="A2257" s="0" t="n">
        <v>303866</v>
      </c>
      <c r="B2257" s="0" t="s">
        <v>5940</v>
      </c>
      <c r="C2257" s="0" t="n">
        <v>1</v>
      </c>
      <c r="D2257" s="0" t="s">
        <v>3667</v>
      </c>
      <c r="E2257" s="0" t="s">
        <v>5941</v>
      </c>
      <c r="F2257" s="0" t="s">
        <v>5938</v>
      </c>
      <c r="G2257" s="0" t="s">
        <v>5939</v>
      </c>
      <c r="H2257" s="0" t="s">
        <v>5942</v>
      </c>
      <c r="I2257" s="0" t="s">
        <v>2123</v>
      </c>
      <c r="J2257" s="0" t="s">
        <v>47</v>
      </c>
      <c r="K2257" s="0" t="s">
        <v>47</v>
      </c>
      <c r="L2257" s="0" t="s">
        <v>47</v>
      </c>
      <c r="M2257" s="0" t="s">
        <v>47</v>
      </c>
      <c r="N2257" s="0" t="n">
        <v>1</v>
      </c>
      <c r="O2257" s="0" t="n">
        <v>5</v>
      </c>
      <c r="P2257" s="0" t="n">
        <v>200</v>
      </c>
      <c r="Q2257" s="0" t="n">
        <v>2.8</v>
      </c>
      <c r="R2257" s="0" t="str">
        <f aca="false">INDEX(Lookup!$B$4:$B$18,MATCH(C2257,Lookup!$A$4:$A$18,0))</f>
        <v>India</v>
      </c>
      <c r="S2257" s="20" t="n">
        <f aca="false">INDEX(Lookup!$D$4:$D$18,MATCH(C2257,Lookup!$A$4:$A$18,0))</f>
        <v>0.012</v>
      </c>
      <c r="T2257" s="21" t="n">
        <f aca="false">ROUND(P2257*S2257,2)</f>
        <v>2.4</v>
      </c>
      <c r="U2257" s="21" t="n">
        <f aca="false">IF(T2257&lt;=10,1,IF(T2257&lt;=20,2,IF(T2257&lt;=30,3,IF(T2257&lt;=40,4,IF(T2257&lt;=50,5,IF(T2257&lt;=100,6,IF(T2257&lt;=250,7,8)))))))</f>
        <v>1</v>
      </c>
      <c r="V2257" s="21" t="n">
        <f aca="false">IF(AND(OR(Dashboard!$T$3="All",R2257=Dashboard!$T$3),OR(Dashboard!$T$4="All",D2257=Dashboard!$T$4)),1,0)</f>
        <v>1</v>
      </c>
      <c r="W2257" s="21" t="n">
        <f aca="false">IF(V2257=1,T2257+ROW()/10000000,0)</f>
        <v>2.4002257</v>
      </c>
    </row>
    <row r="2258" customFormat="false" ht="15" hidden="false" customHeight="false" outlineLevel="0" collapsed="false">
      <c r="A2258" s="0" t="n">
        <v>4188</v>
      </c>
      <c r="B2258" s="0" t="s">
        <v>5943</v>
      </c>
      <c r="C2258" s="0" t="n">
        <v>1</v>
      </c>
      <c r="D2258" s="0" t="s">
        <v>3667</v>
      </c>
      <c r="E2258" s="0" t="s">
        <v>5944</v>
      </c>
      <c r="F2258" s="0" t="s">
        <v>5938</v>
      </c>
      <c r="G2258" s="0" t="s">
        <v>5939</v>
      </c>
      <c r="H2258" s="0" t="s">
        <v>2662</v>
      </c>
      <c r="I2258" s="0" t="s">
        <v>2123</v>
      </c>
      <c r="J2258" s="0" t="s">
        <v>47</v>
      </c>
      <c r="K2258" s="0" t="s">
        <v>47</v>
      </c>
      <c r="L2258" s="0" t="s">
        <v>47</v>
      </c>
      <c r="M2258" s="0" t="s">
        <v>47</v>
      </c>
      <c r="N2258" s="0" t="n">
        <v>1</v>
      </c>
      <c r="O2258" s="0" t="n">
        <v>6</v>
      </c>
      <c r="P2258" s="0" t="n">
        <v>250</v>
      </c>
      <c r="Q2258" s="0" t="n">
        <v>2.9</v>
      </c>
      <c r="R2258" s="0" t="str">
        <f aca="false">INDEX(Lookup!$B$4:$B$18,MATCH(C2258,Lookup!$A$4:$A$18,0))</f>
        <v>India</v>
      </c>
      <c r="S2258" s="20" t="n">
        <f aca="false">INDEX(Lookup!$D$4:$D$18,MATCH(C2258,Lookup!$A$4:$A$18,0))</f>
        <v>0.012</v>
      </c>
      <c r="T2258" s="21" t="n">
        <f aca="false">ROUND(P2258*S2258,2)</f>
        <v>3</v>
      </c>
      <c r="U2258" s="21" t="n">
        <f aca="false">IF(T2258&lt;=10,1,IF(T2258&lt;=20,2,IF(T2258&lt;=30,3,IF(T2258&lt;=40,4,IF(T2258&lt;=50,5,IF(T2258&lt;=100,6,IF(T2258&lt;=250,7,8)))))))</f>
        <v>1</v>
      </c>
      <c r="V2258" s="21" t="n">
        <f aca="false">IF(AND(OR(Dashboard!$T$3="All",R2258=Dashboard!$T$3),OR(Dashboard!$T$4="All",D2258=Dashboard!$T$4)),1,0)</f>
        <v>1</v>
      </c>
      <c r="W2258" s="21" t="n">
        <f aca="false">IF(V2258=1,T2258+ROW()/10000000,0)</f>
        <v>3.0002258</v>
      </c>
    </row>
    <row r="2259" customFormat="false" ht="15" hidden="false" customHeight="false" outlineLevel="0" collapsed="false">
      <c r="A2259" s="0" t="n">
        <v>311844</v>
      </c>
      <c r="B2259" s="0" t="s">
        <v>5945</v>
      </c>
      <c r="C2259" s="0" t="n">
        <v>1</v>
      </c>
      <c r="D2259" s="0" t="s">
        <v>3667</v>
      </c>
      <c r="E2259" s="0" t="s">
        <v>5946</v>
      </c>
      <c r="F2259" s="0" t="s">
        <v>5938</v>
      </c>
      <c r="G2259" s="0" t="s">
        <v>5939</v>
      </c>
      <c r="H2259" s="0" t="s">
        <v>3129</v>
      </c>
      <c r="I2259" s="0" t="s">
        <v>2123</v>
      </c>
      <c r="J2259" s="0" t="s">
        <v>47</v>
      </c>
      <c r="K2259" s="0" t="s">
        <v>46</v>
      </c>
      <c r="L2259" s="0" t="s">
        <v>47</v>
      </c>
      <c r="M2259" s="0" t="s">
        <v>47</v>
      </c>
      <c r="N2259" s="0" t="n">
        <v>1</v>
      </c>
      <c r="O2259" s="0" t="n">
        <v>10</v>
      </c>
      <c r="P2259" s="0" t="n">
        <v>250</v>
      </c>
      <c r="Q2259" s="0" t="n">
        <v>2.7</v>
      </c>
      <c r="R2259" s="0" t="str">
        <f aca="false">INDEX(Lookup!$B$4:$B$18,MATCH(C2259,Lookup!$A$4:$A$18,0))</f>
        <v>India</v>
      </c>
      <c r="S2259" s="20" t="n">
        <f aca="false">INDEX(Lookup!$D$4:$D$18,MATCH(C2259,Lookup!$A$4:$A$18,0))</f>
        <v>0.012</v>
      </c>
      <c r="T2259" s="21" t="n">
        <f aca="false">ROUND(P2259*S2259,2)</f>
        <v>3</v>
      </c>
      <c r="U2259" s="21" t="n">
        <f aca="false">IF(T2259&lt;=10,1,IF(T2259&lt;=20,2,IF(T2259&lt;=30,3,IF(T2259&lt;=40,4,IF(T2259&lt;=50,5,IF(T2259&lt;=100,6,IF(T2259&lt;=250,7,8)))))))</f>
        <v>1</v>
      </c>
      <c r="V2259" s="21" t="n">
        <f aca="false">IF(AND(OR(Dashboard!$T$3="All",R2259=Dashboard!$T$3),OR(Dashboard!$T$4="All",D2259=Dashboard!$T$4)),1,0)</f>
        <v>1</v>
      </c>
      <c r="W2259" s="21" t="n">
        <f aca="false">IF(V2259=1,T2259+ROW()/10000000,0)</f>
        <v>3.0002259</v>
      </c>
    </row>
    <row r="2260" customFormat="false" ht="15" hidden="false" customHeight="false" outlineLevel="0" collapsed="false">
      <c r="A2260" s="0" t="n">
        <v>308681</v>
      </c>
      <c r="B2260" s="0" t="s">
        <v>5947</v>
      </c>
      <c r="C2260" s="0" t="n">
        <v>1</v>
      </c>
      <c r="D2260" s="0" t="s">
        <v>3667</v>
      </c>
      <c r="E2260" s="0" t="s">
        <v>5948</v>
      </c>
      <c r="F2260" s="0" t="s">
        <v>5938</v>
      </c>
      <c r="G2260" s="0" t="s">
        <v>5939</v>
      </c>
      <c r="H2260" s="0" t="s">
        <v>69</v>
      </c>
      <c r="I2260" s="0" t="s">
        <v>2123</v>
      </c>
      <c r="J2260" s="0" t="s">
        <v>47</v>
      </c>
      <c r="K2260" s="0" t="s">
        <v>47</v>
      </c>
      <c r="L2260" s="0" t="s">
        <v>47</v>
      </c>
      <c r="M2260" s="0" t="s">
        <v>47</v>
      </c>
      <c r="N2260" s="0" t="n">
        <v>1</v>
      </c>
      <c r="O2260" s="0" t="n">
        <v>14</v>
      </c>
      <c r="P2260" s="0" t="n">
        <v>400</v>
      </c>
      <c r="Q2260" s="0" t="n">
        <v>2.8</v>
      </c>
      <c r="R2260" s="0" t="str">
        <f aca="false">INDEX(Lookup!$B$4:$B$18,MATCH(C2260,Lookup!$A$4:$A$18,0))</f>
        <v>India</v>
      </c>
      <c r="S2260" s="20" t="n">
        <f aca="false">INDEX(Lookup!$D$4:$D$18,MATCH(C2260,Lookup!$A$4:$A$18,0))</f>
        <v>0.012</v>
      </c>
      <c r="T2260" s="21" t="n">
        <f aca="false">ROUND(P2260*S2260,2)</f>
        <v>4.8</v>
      </c>
      <c r="U2260" s="21" t="n">
        <f aca="false">IF(T2260&lt;=10,1,IF(T2260&lt;=20,2,IF(T2260&lt;=30,3,IF(T2260&lt;=40,4,IF(T2260&lt;=50,5,IF(T2260&lt;=100,6,IF(T2260&lt;=250,7,8)))))))</f>
        <v>1</v>
      </c>
      <c r="V2260" s="21" t="n">
        <f aca="false">IF(AND(OR(Dashboard!$T$3="All",R2260=Dashboard!$T$3),OR(Dashboard!$T$4="All",D2260=Dashboard!$T$4)),1,0)</f>
        <v>1</v>
      </c>
      <c r="W2260" s="21" t="n">
        <f aca="false">IF(V2260=1,T2260+ROW()/10000000,0)</f>
        <v>4.800226</v>
      </c>
    </row>
    <row r="2261" customFormat="false" ht="15" hidden="false" customHeight="false" outlineLevel="0" collapsed="false">
      <c r="A2261" s="0" t="n">
        <v>2817</v>
      </c>
      <c r="B2261" s="0" t="s">
        <v>5949</v>
      </c>
      <c r="C2261" s="0" t="n">
        <v>1</v>
      </c>
      <c r="D2261" s="0" t="s">
        <v>3667</v>
      </c>
      <c r="E2261" s="0" t="s">
        <v>5950</v>
      </c>
      <c r="F2261" s="0" t="s">
        <v>5938</v>
      </c>
      <c r="G2261" s="0" t="s">
        <v>5939</v>
      </c>
      <c r="H2261" s="0" t="s">
        <v>2868</v>
      </c>
      <c r="I2261" s="0" t="s">
        <v>2123</v>
      </c>
      <c r="J2261" s="0" t="s">
        <v>47</v>
      </c>
      <c r="K2261" s="0" t="s">
        <v>46</v>
      </c>
      <c r="L2261" s="0" t="s">
        <v>47</v>
      </c>
      <c r="M2261" s="0" t="s">
        <v>47</v>
      </c>
      <c r="N2261" s="0" t="n">
        <v>1</v>
      </c>
      <c r="O2261" s="0" t="n">
        <v>13</v>
      </c>
      <c r="P2261" s="0" t="n">
        <v>150</v>
      </c>
      <c r="Q2261" s="0" t="n">
        <v>2.9</v>
      </c>
      <c r="R2261" s="0" t="str">
        <f aca="false">INDEX(Lookup!$B$4:$B$18,MATCH(C2261,Lookup!$A$4:$A$18,0))</f>
        <v>India</v>
      </c>
      <c r="S2261" s="20" t="n">
        <f aca="false">INDEX(Lookup!$D$4:$D$18,MATCH(C2261,Lookup!$A$4:$A$18,0))</f>
        <v>0.012</v>
      </c>
      <c r="T2261" s="21" t="n">
        <f aca="false">ROUND(P2261*S2261,2)</f>
        <v>1.8</v>
      </c>
      <c r="U2261" s="21" t="n">
        <f aca="false">IF(T2261&lt;=10,1,IF(T2261&lt;=20,2,IF(T2261&lt;=30,3,IF(T2261&lt;=40,4,IF(T2261&lt;=50,5,IF(T2261&lt;=100,6,IF(T2261&lt;=250,7,8)))))))</f>
        <v>1</v>
      </c>
      <c r="V2261" s="21" t="n">
        <f aca="false">IF(AND(OR(Dashboard!$T$3="All",R2261=Dashboard!$T$3),OR(Dashboard!$T$4="All",D2261=Dashboard!$T$4)),1,0)</f>
        <v>1</v>
      </c>
      <c r="W2261" s="21" t="n">
        <f aca="false">IF(V2261=1,T2261+ROW()/10000000,0)</f>
        <v>1.8002261</v>
      </c>
    </row>
    <row r="2262" customFormat="false" ht="15" hidden="false" customHeight="false" outlineLevel="0" collapsed="false">
      <c r="A2262" s="0" t="n">
        <v>5927</v>
      </c>
      <c r="B2262" s="0" t="s">
        <v>5951</v>
      </c>
      <c r="C2262" s="0" t="n">
        <v>1</v>
      </c>
      <c r="D2262" s="0" t="s">
        <v>3667</v>
      </c>
      <c r="E2262" s="0" t="s">
        <v>5952</v>
      </c>
      <c r="F2262" s="0" t="s">
        <v>5938</v>
      </c>
      <c r="G2262" s="0" t="s">
        <v>5939</v>
      </c>
      <c r="H2262" s="0" t="s">
        <v>2382</v>
      </c>
      <c r="I2262" s="0" t="s">
        <v>2123</v>
      </c>
      <c r="J2262" s="0" t="s">
        <v>47</v>
      </c>
      <c r="K2262" s="0" t="s">
        <v>47</v>
      </c>
      <c r="L2262" s="0" t="s">
        <v>47</v>
      </c>
      <c r="M2262" s="0" t="s">
        <v>47</v>
      </c>
      <c r="N2262" s="0" t="n">
        <v>1</v>
      </c>
      <c r="O2262" s="0" t="n">
        <v>0</v>
      </c>
      <c r="P2262" s="0" t="n">
        <v>100</v>
      </c>
      <c r="Q2262" s="0" t="n">
        <v>1</v>
      </c>
      <c r="R2262" s="0" t="str">
        <f aca="false">INDEX(Lookup!$B$4:$B$18,MATCH(C2262,Lookup!$A$4:$A$18,0))</f>
        <v>India</v>
      </c>
      <c r="S2262" s="20" t="n">
        <f aca="false">INDEX(Lookup!$D$4:$D$18,MATCH(C2262,Lookup!$A$4:$A$18,0))</f>
        <v>0.012</v>
      </c>
      <c r="T2262" s="21" t="n">
        <f aca="false">ROUND(P2262*S2262,2)</f>
        <v>1.2</v>
      </c>
      <c r="U2262" s="21" t="n">
        <f aca="false">IF(T2262&lt;=10,1,IF(T2262&lt;=20,2,IF(T2262&lt;=30,3,IF(T2262&lt;=40,4,IF(T2262&lt;=50,5,IF(T2262&lt;=100,6,IF(T2262&lt;=250,7,8)))))))</f>
        <v>1</v>
      </c>
      <c r="V2262" s="21" t="n">
        <f aca="false">IF(AND(OR(Dashboard!$T$3="All",R2262=Dashboard!$T$3),OR(Dashboard!$T$4="All",D2262=Dashboard!$T$4)),1,0)</f>
        <v>1</v>
      </c>
      <c r="W2262" s="21" t="n">
        <f aca="false">IF(V2262=1,T2262+ROW()/10000000,0)</f>
        <v>1.2002262</v>
      </c>
    </row>
    <row r="2263" customFormat="false" ht="15" hidden="false" customHeight="false" outlineLevel="0" collapsed="false">
      <c r="A2263" s="0" t="n">
        <v>301734</v>
      </c>
      <c r="B2263" s="0" t="s">
        <v>5953</v>
      </c>
      <c r="C2263" s="0" t="n">
        <v>1</v>
      </c>
      <c r="D2263" s="0" t="s">
        <v>3667</v>
      </c>
      <c r="E2263" s="0" t="s">
        <v>5954</v>
      </c>
      <c r="F2263" s="0" t="s">
        <v>5955</v>
      </c>
      <c r="G2263" s="0" t="s">
        <v>5956</v>
      </c>
      <c r="H2263" s="0" t="s">
        <v>2868</v>
      </c>
      <c r="I2263" s="0" t="s">
        <v>2123</v>
      </c>
      <c r="J2263" s="0" t="s">
        <v>47</v>
      </c>
      <c r="K2263" s="0" t="s">
        <v>47</v>
      </c>
      <c r="L2263" s="0" t="s">
        <v>47</v>
      </c>
      <c r="M2263" s="0" t="s">
        <v>47</v>
      </c>
      <c r="N2263" s="0" t="n">
        <v>1</v>
      </c>
      <c r="O2263" s="0" t="n">
        <v>6</v>
      </c>
      <c r="P2263" s="0" t="n">
        <v>250</v>
      </c>
      <c r="Q2263" s="0" t="n">
        <v>2.9</v>
      </c>
      <c r="R2263" s="0" t="str">
        <f aca="false">INDEX(Lookup!$B$4:$B$18,MATCH(C2263,Lookup!$A$4:$A$18,0))</f>
        <v>India</v>
      </c>
      <c r="S2263" s="20" t="n">
        <f aca="false">INDEX(Lookup!$D$4:$D$18,MATCH(C2263,Lookup!$A$4:$A$18,0))</f>
        <v>0.012</v>
      </c>
      <c r="T2263" s="21" t="n">
        <f aca="false">ROUND(P2263*S2263,2)</f>
        <v>3</v>
      </c>
      <c r="U2263" s="21" t="n">
        <f aca="false">IF(T2263&lt;=10,1,IF(T2263&lt;=20,2,IF(T2263&lt;=30,3,IF(T2263&lt;=40,4,IF(T2263&lt;=50,5,IF(T2263&lt;=100,6,IF(T2263&lt;=250,7,8)))))))</f>
        <v>1</v>
      </c>
      <c r="V2263" s="21" t="n">
        <f aca="false">IF(AND(OR(Dashboard!$T$3="All",R2263=Dashboard!$T$3),OR(Dashboard!$T$4="All",D2263=Dashboard!$T$4)),1,0)</f>
        <v>1</v>
      </c>
      <c r="W2263" s="21" t="n">
        <f aca="false">IF(V2263=1,T2263+ROW()/10000000,0)</f>
        <v>3.0002263</v>
      </c>
    </row>
    <row r="2264" customFormat="false" ht="15" hidden="false" customHeight="false" outlineLevel="0" collapsed="false">
      <c r="A2264" s="0" t="n">
        <v>309851</v>
      </c>
      <c r="B2264" s="0" t="s">
        <v>5957</v>
      </c>
      <c r="C2264" s="0" t="n">
        <v>1</v>
      </c>
      <c r="D2264" s="0" t="s">
        <v>3667</v>
      </c>
      <c r="E2264" s="0" t="s">
        <v>5958</v>
      </c>
      <c r="F2264" s="0" t="s">
        <v>5955</v>
      </c>
      <c r="G2264" s="0" t="s">
        <v>5956</v>
      </c>
      <c r="H2264" s="0" t="s">
        <v>5959</v>
      </c>
      <c r="I2264" s="0" t="s">
        <v>2123</v>
      </c>
      <c r="J2264" s="0" t="s">
        <v>47</v>
      </c>
      <c r="K2264" s="0" t="s">
        <v>46</v>
      </c>
      <c r="L2264" s="0" t="s">
        <v>47</v>
      </c>
      <c r="M2264" s="0" t="s">
        <v>47</v>
      </c>
      <c r="N2264" s="0" t="n">
        <v>2</v>
      </c>
      <c r="O2264" s="0" t="n">
        <v>153</v>
      </c>
      <c r="P2264" s="0" t="n">
        <v>700</v>
      </c>
      <c r="Q2264" s="0" t="n">
        <v>3.3</v>
      </c>
      <c r="R2264" s="0" t="str">
        <f aca="false">INDEX(Lookup!$B$4:$B$18,MATCH(C2264,Lookup!$A$4:$A$18,0))</f>
        <v>India</v>
      </c>
      <c r="S2264" s="20" t="n">
        <f aca="false">INDEX(Lookup!$D$4:$D$18,MATCH(C2264,Lookup!$A$4:$A$18,0))</f>
        <v>0.012</v>
      </c>
      <c r="T2264" s="21" t="n">
        <f aca="false">ROUND(P2264*S2264,2)</f>
        <v>8.4</v>
      </c>
      <c r="U2264" s="21" t="n">
        <f aca="false">IF(T2264&lt;=10,1,IF(T2264&lt;=20,2,IF(T2264&lt;=30,3,IF(T2264&lt;=40,4,IF(T2264&lt;=50,5,IF(T2264&lt;=100,6,IF(T2264&lt;=250,7,8)))))))</f>
        <v>1</v>
      </c>
      <c r="V2264" s="21" t="n">
        <f aca="false">IF(AND(OR(Dashboard!$T$3="All",R2264=Dashboard!$T$3),OR(Dashboard!$T$4="All",D2264=Dashboard!$T$4)),1,0)</f>
        <v>1</v>
      </c>
      <c r="W2264" s="21" t="n">
        <f aca="false">IF(V2264=1,T2264+ROW()/10000000,0)</f>
        <v>8.4002264</v>
      </c>
    </row>
    <row r="2265" customFormat="false" ht="15" hidden="false" customHeight="false" outlineLevel="0" collapsed="false">
      <c r="A2265" s="0" t="n">
        <v>300097</v>
      </c>
      <c r="B2265" s="0" t="s">
        <v>4101</v>
      </c>
      <c r="C2265" s="0" t="n">
        <v>1</v>
      </c>
      <c r="D2265" s="0" t="s">
        <v>3667</v>
      </c>
      <c r="E2265" s="0" t="s">
        <v>5960</v>
      </c>
      <c r="F2265" s="0" t="s">
        <v>5955</v>
      </c>
      <c r="G2265" s="0" t="s">
        <v>5956</v>
      </c>
      <c r="H2265" s="0" t="s">
        <v>2349</v>
      </c>
      <c r="I2265" s="0" t="s">
        <v>2123</v>
      </c>
      <c r="J2265" s="0" t="s">
        <v>47</v>
      </c>
      <c r="K2265" s="0" t="s">
        <v>46</v>
      </c>
      <c r="L2265" s="0" t="s">
        <v>47</v>
      </c>
      <c r="M2265" s="0" t="s">
        <v>47</v>
      </c>
      <c r="N2265" s="0" t="n">
        <v>1</v>
      </c>
      <c r="O2265" s="0" t="n">
        <v>151</v>
      </c>
      <c r="P2265" s="0" t="n">
        <v>150</v>
      </c>
      <c r="Q2265" s="0" t="n">
        <v>3.4</v>
      </c>
      <c r="R2265" s="0" t="str">
        <f aca="false">INDEX(Lookup!$B$4:$B$18,MATCH(C2265,Lookup!$A$4:$A$18,0))</f>
        <v>India</v>
      </c>
      <c r="S2265" s="20" t="n">
        <f aca="false">INDEX(Lookup!$D$4:$D$18,MATCH(C2265,Lookup!$A$4:$A$18,0))</f>
        <v>0.012</v>
      </c>
      <c r="T2265" s="21" t="n">
        <f aca="false">ROUND(P2265*S2265,2)</f>
        <v>1.8</v>
      </c>
      <c r="U2265" s="21" t="n">
        <f aca="false">IF(T2265&lt;=10,1,IF(T2265&lt;=20,2,IF(T2265&lt;=30,3,IF(T2265&lt;=40,4,IF(T2265&lt;=50,5,IF(T2265&lt;=100,6,IF(T2265&lt;=250,7,8)))))))</f>
        <v>1</v>
      </c>
      <c r="V2265" s="21" t="n">
        <f aca="false">IF(AND(OR(Dashboard!$T$3="All",R2265=Dashboard!$T$3),OR(Dashboard!$T$4="All",D2265=Dashboard!$T$4)),1,0)</f>
        <v>1</v>
      </c>
      <c r="W2265" s="21" t="n">
        <f aca="false">IF(V2265=1,T2265+ROW()/10000000,0)</f>
        <v>1.8002265</v>
      </c>
    </row>
    <row r="2266" customFormat="false" ht="15" hidden="false" customHeight="false" outlineLevel="0" collapsed="false">
      <c r="A2266" s="0" t="n">
        <v>18466966</v>
      </c>
      <c r="B2266" s="0" t="s">
        <v>5961</v>
      </c>
      <c r="C2266" s="0" t="n">
        <v>1</v>
      </c>
      <c r="D2266" s="0" t="s">
        <v>3667</v>
      </c>
      <c r="E2266" s="0" t="s">
        <v>5962</v>
      </c>
      <c r="F2266" s="0" t="s">
        <v>5955</v>
      </c>
      <c r="G2266" s="0" t="s">
        <v>5956</v>
      </c>
      <c r="H2266" s="0" t="s">
        <v>2288</v>
      </c>
      <c r="I2266" s="0" t="s">
        <v>2123</v>
      </c>
      <c r="J2266" s="0" t="s">
        <v>47</v>
      </c>
      <c r="K2266" s="0" t="s">
        <v>47</v>
      </c>
      <c r="L2266" s="0" t="s">
        <v>47</v>
      </c>
      <c r="M2266" s="0" t="s">
        <v>47</v>
      </c>
      <c r="N2266" s="0" t="n">
        <v>1</v>
      </c>
      <c r="O2266" s="0" t="n">
        <v>12</v>
      </c>
      <c r="P2266" s="0" t="n">
        <v>200</v>
      </c>
      <c r="Q2266" s="0" t="n">
        <v>3.2</v>
      </c>
      <c r="R2266" s="0" t="str">
        <f aca="false">INDEX(Lookup!$B$4:$B$18,MATCH(C2266,Lookup!$A$4:$A$18,0))</f>
        <v>India</v>
      </c>
      <c r="S2266" s="20" t="n">
        <f aca="false">INDEX(Lookup!$D$4:$D$18,MATCH(C2266,Lookup!$A$4:$A$18,0))</f>
        <v>0.012</v>
      </c>
      <c r="T2266" s="21" t="n">
        <f aca="false">ROUND(P2266*S2266,2)</f>
        <v>2.4</v>
      </c>
      <c r="U2266" s="21" t="n">
        <f aca="false">IF(T2266&lt;=10,1,IF(T2266&lt;=20,2,IF(T2266&lt;=30,3,IF(T2266&lt;=40,4,IF(T2266&lt;=50,5,IF(T2266&lt;=100,6,IF(T2266&lt;=250,7,8)))))))</f>
        <v>1</v>
      </c>
      <c r="V2266" s="21" t="n">
        <f aca="false">IF(AND(OR(Dashboard!$T$3="All",R2266=Dashboard!$T$3),OR(Dashboard!$T$4="All",D2266=Dashboard!$T$4)),1,0)</f>
        <v>1</v>
      </c>
      <c r="W2266" s="21" t="n">
        <f aca="false">IF(V2266=1,T2266+ROW()/10000000,0)</f>
        <v>2.4002266</v>
      </c>
    </row>
    <row r="2267" customFormat="false" ht="15" hidden="false" customHeight="false" outlineLevel="0" collapsed="false">
      <c r="A2267" s="0" t="n">
        <v>306524</v>
      </c>
      <c r="B2267" s="0" t="s">
        <v>5963</v>
      </c>
      <c r="C2267" s="0" t="n">
        <v>1</v>
      </c>
      <c r="D2267" s="0" t="s">
        <v>3667</v>
      </c>
      <c r="E2267" s="0" t="s">
        <v>5964</v>
      </c>
      <c r="F2267" s="0" t="s">
        <v>5955</v>
      </c>
      <c r="G2267" s="0" t="s">
        <v>5956</v>
      </c>
      <c r="H2267" s="0" t="s">
        <v>402</v>
      </c>
      <c r="I2267" s="0" t="s">
        <v>2123</v>
      </c>
      <c r="J2267" s="0" t="s">
        <v>47</v>
      </c>
      <c r="K2267" s="0" t="s">
        <v>46</v>
      </c>
      <c r="L2267" s="0" t="s">
        <v>47</v>
      </c>
      <c r="M2267" s="0" t="s">
        <v>47</v>
      </c>
      <c r="N2267" s="0" t="n">
        <v>1</v>
      </c>
      <c r="O2267" s="0" t="n">
        <v>89</v>
      </c>
      <c r="P2267" s="0" t="n">
        <v>400</v>
      </c>
      <c r="Q2267" s="0" t="n">
        <v>3</v>
      </c>
      <c r="R2267" s="0" t="str">
        <f aca="false">INDEX(Lookup!$B$4:$B$18,MATCH(C2267,Lookup!$A$4:$A$18,0))</f>
        <v>India</v>
      </c>
      <c r="S2267" s="20" t="n">
        <f aca="false">INDEX(Lookup!$D$4:$D$18,MATCH(C2267,Lookup!$A$4:$A$18,0))</f>
        <v>0.012</v>
      </c>
      <c r="T2267" s="21" t="n">
        <f aca="false">ROUND(P2267*S2267,2)</f>
        <v>4.8</v>
      </c>
      <c r="U2267" s="21" t="n">
        <f aca="false">IF(T2267&lt;=10,1,IF(T2267&lt;=20,2,IF(T2267&lt;=30,3,IF(T2267&lt;=40,4,IF(T2267&lt;=50,5,IF(T2267&lt;=100,6,IF(T2267&lt;=250,7,8)))))))</f>
        <v>1</v>
      </c>
      <c r="V2267" s="21" t="n">
        <f aca="false">IF(AND(OR(Dashboard!$T$3="All",R2267=Dashboard!$T$3),OR(Dashboard!$T$4="All",D2267=Dashboard!$T$4)),1,0)</f>
        <v>1</v>
      </c>
      <c r="W2267" s="21" t="n">
        <f aca="false">IF(V2267=1,T2267+ROW()/10000000,0)</f>
        <v>4.8002267</v>
      </c>
    </row>
    <row r="2268" customFormat="false" ht="15" hidden="false" customHeight="false" outlineLevel="0" collapsed="false">
      <c r="A2268" s="0" t="n">
        <v>1453</v>
      </c>
      <c r="B2268" s="0" t="s">
        <v>5965</v>
      </c>
      <c r="C2268" s="0" t="n">
        <v>1</v>
      </c>
      <c r="D2268" s="0" t="s">
        <v>3667</v>
      </c>
      <c r="E2268" s="0" t="s">
        <v>5966</v>
      </c>
      <c r="F2268" s="0" t="s">
        <v>5955</v>
      </c>
      <c r="G2268" s="0" t="s">
        <v>5956</v>
      </c>
      <c r="H2268" s="0" t="s">
        <v>2128</v>
      </c>
      <c r="I2268" s="0" t="s">
        <v>2123</v>
      </c>
      <c r="J2268" s="0" t="s">
        <v>47</v>
      </c>
      <c r="K2268" s="0" t="s">
        <v>46</v>
      </c>
      <c r="L2268" s="0" t="s">
        <v>47</v>
      </c>
      <c r="M2268" s="0" t="s">
        <v>47</v>
      </c>
      <c r="N2268" s="0" t="n">
        <v>2</v>
      </c>
      <c r="O2268" s="0" t="n">
        <v>122</v>
      </c>
      <c r="P2268" s="0" t="n">
        <v>550</v>
      </c>
      <c r="Q2268" s="0" t="n">
        <v>3.1</v>
      </c>
      <c r="R2268" s="0" t="str">
        <f aca="false">INDEX(Lookup!$B$4:$B$18,MATCH(C2268,Lookup!$A$4:$A$18,0))</f>
        <v>India</v>
      </c>
      <c r="S2268" s="20" t="n">
        <f aca="false">INDEX(Lookup!$D$4:$D$18,MATCH(C2268,Lookup!$A$4:$A$18,0))</f>
        <v>0.012</v>
      </c>
      <c r="T2268" s="21" t="n">
        <f aca="false">ROUND(P2268*S2268,2)</f>
        <v>6.6</v>
      </c>
      <c r="U2268" s="21" t="n">
        <f aca="false">IF(T2268&lt;=10,1,IF(T2268&lt;=20,2,IF(T2268&lt;=30,3,IF(T2268&lt;=40,4,IF(T2268&lt;=50,5,IF(T2268&lt;=100,6,IF(T2268&lt;=250,7,8)))))))</f>
        <v>1</v>
      </c>
      <c r="V2268" s="21" t="n">
        <f aca="false">IF(AND(OR(Dashboard!$T$3="All",R2268=Dashboard!$T$3),OR(Dashboard!$T$4="All",D2268=Dashboard!$T$4)),1,0)</f>
        <v>1</v>
      </c>
      <c r="W2268" s="21" t="n">
        <f aca="false">IF(V2268=1,T2268+ROW()/10000000,0)</f>
        <v>6.6002268</v>
      </c>
    </row>
    <row r="2269" customFormat="false" ht="15" hidden="false" customHeight="false" outlineLevel="0" collapsed="false">
      <c r="A2269" s="0" t="n">
        <v>1451</v>
      </c>
      <c r="B2269" s="0" t="s">
        <v>5967</v>
      </c>
      <c r="C2269" s="0" t="n">
        <v>1</v>
      </c>
      <c r="D2269" s="0" t="s">
        <v>3667</v>
      </c>
      <c r="E2269" s="0" t="s">
        <v>5968</v>
      </c>
      <c r="F2269" s="0" t="s">
        <v>5955</v>
      </c>
      <c r="G2269" s="0" t="s">
        <v>5956</v>
      </c>
      <c r="H2269" s="0" t="s">
        <v>5969</v>
      </c>
      <c r="I2269" s="0" t="s">
        <v>2123</v>
      </c>
      <c r="J2269" s="0" t="s">
        <v>47</v>
      </c>
      <c r="K2269" s="0" t="s">
        <v>47</v>
      </c>
      <c r="L2269" s="0" t="s">
        <v>47</v>
      </c>
      <c r="M2269" s="0" t="s">
        <v>47</v>
      </c>
      <c r="N2269" s="0" t="n">
        <v>1</v>
      </c>
      <c r="O2269" s="0" t="n">
        <v>83</v>
      </c>
      <c r="P2269" s="0" t="n">
        <v>400</v>
      </c>
      <c r="Q2269" s="0" t="n">
        <v>2.7</v>
      </c>
      <c r="R2269" s="0" t="str">
        <f aca="false">INDEX(Lookup!$B$4:$B$18,MATCH(C2269,Lookup!$A$4:$A$18,0))</f>
        <v>India</v>
      </c>
      <c r="S2269" s="20" t="n">
        <f aca="false">INDEX(Lookup!$D$4:$D$18,MATCH(C2269,Lookup!$A$4:$A$18,0))</f>
        <v>0.012</v>
      </c>
      <c r="T2269" s="21" t="n">
        <f aca="false">ROUND(P2269*S2269,2)</f>
        <v>4.8</v>
      </c>
      <c r="U2269" s="21" t="n">
        <f aca="false">IF(T2269&lt;=10,1,IF(T2269&lt;=20,2,IF(T2269&lt;=30,3,IF(T2269&lt;=40,4,IF(T2269&lt;=50,5,IF(T2269&lt;=100,6,IF(T2269&lt;=250,7,8)))))))</f>
        <v>1</v>
      </c>
      <c r="V2269" s="21" t="n">
        <f aca="false">IF(AND(OR(Dashboard!$T$3="All",R2269=Dashboard!$T$3),OR(Dashboard!$T$4="All",D2269=Dashboard!$T$4)),1,0)</f>
        <v>1</v>
      </c>
      <c r="W2269" s="21" t="n">
        <f aca="false">IF(V2269=1,T2269+ROW()/10000000,0)</f>
        <v>4.8002269</v>
      </c>
    </row>
    <row r="2270" customFormat="false" ht="15" hidden="false" customHeight="false" outlineLevel="0" collapsed="false">
      <c r="A2270" s="0" t="n">
        <v>300082</v>
      </c>
      <c r="B2270" s="0" t="s">
        <v>5970</v>
      </c>
      <c r="C2270" s="0" t="n">
        <v>1</v>
      </c>
      <c r="D2270" s="0" t="s">
        <v>3667</v>
      </c>
      <c r="E2270" s="0" t="s">
        <v>5971</v>
      </c>
      <c r="F2270" s="0" t="s">
        <v>5955</v>
      </c>
      <c r="G2270" s="0" t="s">
        <v>5956</v>
      </c>
      <c r="H2270" s="0" t="s">
        <v>2128</v>
      </c>
      <c r="I2270" s="0" t="s">
        <v>2123</v>
      </c>
      <c r="J2270" s="0" t="s">
        <v>47</v>
      </c>
      <c r="K2270" s="0" t="s">
        <v>47</v>
      </c>
      <c r="L2270" s="0" t="s">
        <v>47</v>
      </c>
      <c r="M2270" s="0" t="s">
        <v>47</v>
      </c>
      <c r="N2270" s="0" t="n">
        <v>1</v>
      </c>
      <c r="O2270" s="0" t="n">
        <v>7</v>
      </c>
      <c r="P2270" s="0" t="n">
        <v>200</v>
      </c>
      <c r="Q2270" s="0" t="n">
        <v>2.9</v>
      </c>
      <c r="R2270" s="0" t="str">
        <f aca="false">INDEX(Lookup!$B$4:$B$18,MATCH(C2270,Lookup!$A$4:$A$18,0))</f>
        <v>India</v>
      </c>
      <c r="S2270" s="20" t="n">
        <f aca="false">INDEX(Lookup!$D$4:$D$18,MATCH(C2270,Lookup!$A$4:$A$18,0))</f>
        <v>0.012</v>
      </c>
      <c r="T2270" s="21" t="n">
        <f aca="false">ROUND(P2270*S2270,2)</f>
        <v>2.4</v>
      </c>
      <c r="U2270" s="21" t="n">
        <f aca="false">IF(T2270&lt;=10,1,IF(T2270&lt;=20,2,IF(T2270&lt;=30,3,IF(T2270&lt;=40,4,IF(T2270&lt;=50,5,IF(T2270&lt;=100,6,IF(T2270&lt;=250,7,8)))))))</f>
        <v>1</v>
      </c>
      <c r="V2270" s="21" t="n">
        <f aca="false">IF(AND(OR(Dashboard!$T$3="All",R2270=Dashboard!$T$3),OR(Dashboard!$T$4="All",D2270=Dashboard!$T$4)),1,0)</f>
        <v>1</v>
      </c>
      <c r="W2270" s="21" t="n">
        <f aca="false">IF(V2270=1,T2270+ROW()/10000000,0)</f>
        <v>2.400227</v>
      </c>
    </row>
    <row r="2271" customFormat="false" ht="15" hidden="false" customHeight="false" outlineLevel="0" collapsed="false">
      <c r="A2271" s="0" t="n">
        <v>313479</v>
      </c>
      <c r="B2271" s="0" t="s">
        <v>5972</v>
      </c>
      <c r="C2271" s="0" t="n">
        <v>1</v>
      </c>
      <c r="D2271" s="0" t="s">
        <v>3667</v>
      </c>
      <c r="E2271" s="0" t="s">
        <v>5973</v>
      </c>
      <c r="F2271" s="0" t="s">
        <v>5955</v>
      </c>
      <c r="G2271" s="0" t="s">
        <v>5956</v>
      </c>
      <c r="H2271" s="0" t="s">
        <v>2128</v>
      </c>
      <c r="I2271" s="0" t="s">
        <v>2123</v>
      </c>
      <c r="J2271" s="0" t="s">
        <v>47</v>
      </c>
      <c r="K2271" s="0" t="s">
        <v>47</v>
      </c>
      <c r="L2271" s="0" t="s">
        <v>47</v>
      </c>
      <c r="M2271" s="0" t="s">
        <v>47</v>
      </c>
      <c r="N2271" s="0" t="n">
        <v>2</v>
      </c>
      <c r="O2271" s="0" t="n">
        <v>21</v>
      </c>
      <c r="P2271" s="0" t="n">
        <v>650</v>
      </c>
      <c r="Q2271" s="0" t="n">
        <v>3.1</v>
      </c>
      <c r="R2271" s="0" t="str">
        <f aca="false">INDEX(Lookup!$B$4:$B$18,MATCH(C2271,Lookup!$A$4:$A$18,0))</f>
        <v>India</v>
      </c>
      <c r="S2271" s="20" t="n">
        <f aca="false">INDEX(Lookup!$D$4:$D$18,MATCH(C2271,Lookup!$A$4:$A$18,0))</f>
        <v>0.012</v>
      </c>
      <c r="T2271" s="21" t="n">
        <f aca="false">ROUND(P2271*S2271,2)</f>
        <v>7.8</v>
      </c>
      <c r="U2271" s="21" t="n">
        <f aca="false">IF(T2271&lt;=10,1,IF(T2271&lt;=20,2,IF(T2271&lt;=30,3,IF(T2271&lt;=40,4,IF(T2271&lt;=50,5,IF(T2271&lt;=100,6,IF(T2271&lt;=250,7,8)))))))</f>
        <v>1</v>
      </c>
      <c r="V2271" s="21" t="n">
        <f aca="false">IF(AND(OR(Dashboard!$T$3="All",R2271=Dashboard!$T$3),OR(Dashboard!$T$4="All",D2271=Dashboard!$T$4)),1,0)</f>
        <v>1</v>
      </c>
      <c r="W2271" s="21" t="n">
        <f aca="false">IF(V2271=1,T2271+ROW()/10000000,0)</f>
        <v>7.8002271</v>
      </c>
    </row>
    <row r="2272" customFormat="false" ht="15" hidden="false" customHeight="false" outlineLevel="0" collapsed="false">
      <c r="A2272" s="0" t="n">
        <v>9122</v>
      </c>
      <c r="B2272" s="0" t="s">
        <v>5974</v>
      </c>
      <c r="C2272" s="0" t="n">
        <v>1</v>
      </c>
      <c r="D2272" s="0" t="s">
        <v>3667</v>
      </c>
      <c r="E2272" s="0" t="s">
        <v>5975</v>
      </c>
      <c r="F2272" s="0" t="s">
        <v>5955</v>
      </c>
      <c r="G2272" s="0" t="s">
        <v>5956</v>
      </c>
      <c r="H2272" s="0" t="s">
        <v>3243</v>
      </c>
      <c r="I2272" s="0" t="s">
        <v>2123</v>
      </c>
      <c r="J2272" s="0" t="s">
        <v>47</v>
      </c>
      <c r="K2272" s="0" t="s">
        <v>47</v>
      </c>
      <c r="L2272" s="0" t="s">
        <v>47</v>
      </c>
      <c r="M2272" s="0" t="s">
        <v>47</v>
      </c>
      <c r="N2272" s="0" t="n">
        <v>1</v>
      </c>
      <c r="O2272" s="0" t="n">
        <v>66</v>
      </c>
      <c r="P2272" s="0" t="n">
        <v>200</v>
      </c>
      <c r="Q2272" s="0" t="n">
        <v>3.5</v>
      </c>
      <c r="R2272" s="0" t="str">
        <f aca="false">INDEX(Lookup!$B$4:$B$18,MATCH(C2272,Lookup!$A$4:$A$18,0))</f>
        <v>India</v>
      </c>
      <c r="S2272" s="20" t="n">
        <f aca="false">INDEX(Lookup!$D$4:$D$18,MATCH(C2272,Lookup!$A$4:$A$18,0))</f>
        <v>0.012</v>
      </c>
      <c r="T2272" s="21" t="n">
        <f aca="false">ROUND(P2272*S2272,2)</f>
        <v>2.4</v>
      </c>
      <c r="U2272" s="21" t="n">
        <f aca="false">IF(T2272&lt;=10,1,IF(T2272&lt;=20,2,IF(T2272&lt;=30,3,IF(T2272&lt;=40,4,IF(T2272&lt;=50,5,IF(T2272&lt;=100,6,IF(T2272&lt;=250,7,8)))))))</f>
        <v>1</v>
      </c>
      <c r="V2272" s="21" t="n">
        <f aca="false">IF(AND(OR(Dashboard!$T$3="All",R2272=Dashboard!$T$3),OR(Dashboard!$T$4="All",D2272=Dashboard!$T$4)),1,0)</f>
        <v>1</v>
      </c>
      <c r="W2272" s="21" t="n">
        <f aca="false">IF(V2272=1,T2272+ROW()/10000000,0)</f>
        <v>2.4002272</v>
      </c>
    </row>
    <row r="2273" customFormat="false" ht="15" hidden="false" customHeight="false" outlineLevel="0" collapsed="false">
      <c r="A2273" s="0" t="n">
        <v>3559</v>
      </c>
      <c r="B2273" s="0" t="s">
        <v>5254</v>
      </c>
      <c r="C2273" s="0" t="n">
        <v>1</v>
      </c>
      <c r="D2273" s="0" t="s">
        <v>3667</v>
      </c>
      <c r="E2273" s="0" t="s">
        <v>5976</v>
      </c>
      <c r="F2273" s="0" t="s">
        <v>5955</v>
      </c>
      <c r="G2273" s="0" t="s">
        <v>5956</v>
      </c>
      <c r="H2273" s="0" t="s">
        <v>2868</v>
      </c>
      <c r="I2273" s="0" t="s">
        <v>2123</v>
      </c>
      <c r="J2273" s="0" t="s">
        <v>47</v>
      </c>
      <c r="K2273" s="0" t="s">
        <v>46</v>
      </c>
      <c r="L2273" s="0" t="s">
        <v>47</v>
      </c>
      <c r="M2273" s="0" t="s">
        <v>47</v>
      </c>
      <c r="N2273" s="0" t="n">
        <v>2</v>
      </c>
      <c r="O2273" s="0" t="n">
        <v>69</v>
      </c>
      <c r="P2273" s="0" t="n">
        <v>600</v>
      </c>
      <c r="Q2273" s="0" t="n">
        <v>3.6</v>
      </c>
      <c r="R2273" s="0" t="str">
        <f aca="false">INDEX(Lookup!$B$4:$B$18,MATCH(C2273,Lookup!$A$4:$A$18,0))</f>
        <v>India</v>
      </c>
      <c r="S2273" s="20" t="n">
        <f aca="false">INDEX(Lookup!$D$4:$D$18,MATCH(C2273,Lookup!$A$4:$A$18,0))</f>
        <v>0.012</v>
      </c>
      <c r="T2273" s="21" t="n">
        <f aca="false">ROUND(P2273*S2273,2)</f>
        <v>7.2</v>
      </c>
      <c r="U2273" s="21" t="n">
        <f aca="false">IF(T2273&lt;=10,1,IF(T2273&lt;=20,2,IF(T2273&lt;=30,3,IF(T2273&lt;=40,4,IF(T2273&lt;=50,5,IF(T2273&lt;=100,6,IF(T2273&lt;=250,7,8)))))))</f>
        <v>1</v>
      </c>
      <c r="V2273" s="21" t="n">
        <f aca="false">IF(AND(OR(Dashboard!$T$3="All",R2273=Dashboard!$T$3),OR(Dashboard!$T$4="All",D2273=Dashboard!$T$4)),1,0)</f>
        <v>1</v>
      </c>
      <c r="W2273" s="21" t="n">
        <f aca="false">IF(V2273=1,T2273+ROW()/10000000,0)</f>
        <v>7.2002273</v>
      </c>
    </row>
    <row r="2274" customFormat="false" ht="15" hidden="false" customHeight="false" outlineLevel="0" collapsed="false">
      <c r="A2274" s="0" t="n">
        <v>18265678</v>
      </c>
      <c r="B2274" s="0" t="s">
        <v>5977</v>
      </c>
      <c r="C2274" s="0" t="n">
        <v>1</v>
      </c>
      <c r="D2274" s="0" t="s">
        <v>3667</v>
      </c>
      <c r="E2274" s="0" t="s">
        <v>5978</v>
      </c>
      <c r="F2274" s="0" t="s">
        <v>5955</v>
      </c>
      <c r="G2274" s="0" t="s">
        <v>5956</v>
      </c>
      <c r="H2274" s="0" t="s">
        <v>1358</v>
      </c>
      <c r="I2274" s="0" t="s">
        <v>2123</v>
      </c>
      <c r="J2274" s="0" t="s">
        <v>47</v>
      </c>
      <c r="K2274" s="0" t="s">
        <v>46</v>
      </c>
      <c r="L2274" s="0" t="s">
        <v>47</v>
      </c>
      <c r="M2274" s="0" t="s">
        <v>47</v>
      </c>
      <c r="N2274" s="0" t="n">
        <v>1</v>
      </c>
      <c r="O2274" s="0" t="n">
        <v>60</v>
      </c>
      <c r="P2274" s="0" t="n">
        <v>250</v>
      </c>
      <c r="Q2274" s="0" t="n">
        <v>3.6</v>
      </c>
      <c r="R2274" s="0" t="str">
        <f aca="false">INDEX(Lookup!$B$4:$B$18,MATCH(C2274,Lookup!$A$4:$A$18,0))</f>
        <v>India</v>
      </c>
      <c r="S2274" s="20" t="n">
        <f aca="false">INDEX(Lookup!$D$4:$D$18,MATCH(C2274,Lookup!$A$4:$A$18,0))</f>
        <v>0.012</v>
      </c>
      <c r="T2274" s="21" t="n">
        <f aca="false">ROUND(P2274*S2274,2)</f>
        <v>3</v>
      </c>
      <c r="U2274" s="21" t="n">
        <f aca="false">IF(T2274&lt;=10,1,IF(T2274&lt;=20,2,IF(T2274&lt;=30,3,IF(T2274&lt;=40,4,IF(T2274&lt;=50,5,IF(T2274&lt;=100,6,IF(T2274&lt;=250,7,8)))))))</f>
        <v>1</v>
      </c>
      <c r="V2274" s="21" t="n">
        <f aca="false">IF(AND(OR(Dashboard!$T$3="All",R2274=Dashboard!$T$3),OR(Dashboard!$T$4="All",D2274=Dashboard!$T$4)),1,0)</f>
        <v>1</v>
      </c>
      <c r="W2274" s="21" t="n">
        <f aca="false">IF(V2274=1,T2274+ROW()/10000000,0)</f>
        <v>3.0002274</v>
      </c>
    </row>
    <row r="2275" customFormat="false" ht="15" hidden="false" customHeight="false" outlineLevel="0" collapsed="false">
      <c r="A2275" s="0" t="n">
        <v>2165</v>
      </c>
      <c r="B2275" s="0" t="s">
        <v>5979</v>
      </c>
      <c r="C2275" s="0" t="n">
        <v>1</v>
      </c>
      <c r="D2275" s="0" t="s">
        <v>3667</v>
      </c>
      <c r="E2275" s="0" t="s">
        <v>5980</v>
      </c>
      <c r="F2275" s="0" t="s">
        <v>5955</v>
      </c>
      <c r="G2275" s="0" t="s">
        <v>5956</v>
      </c>
      <c r="H2275" s="0" t="s">
        <v>1124</v>
      </c>
      <c r="I2275" s="0" t="s">
        <v>2123</v>
      </c>
      <c r="J2275" s="0" t="s">
        <v>47</v>
      </c>
      <c r="K2275" s="0" t="s">
        <v>46</v>
      </c>
      <c r="L2275" s="0" t="s">
        <v>47</v>
      </c>
      <c r="M2275" s="0" t="s">
        <v>47</v>
      </c>
      <c r="N2275" s="0" t="n">
        <v>2</v>
      </c>
      <c r="O2275" s="0" t="n">
        <v>369</v>
      </c>
      <c r="P2275" s="0" t="n">
        <v>500</v>
      </c>
      <c r="Q2275" s="0" t="n">
        <v>3.6</v>
      </c>
      <c r="R2275" s="0" t="str">
        <f aca="false">INDEX(Lookup!$B$4:$B$18,MATCH(C2275,Lookup!$A$4:$A$18,0))</f>
        <v>India</v>
      </c>
      <c r="S2275" s="20" t="n">
        <f aca="false">INDEX(Lookup!$D$4:$D$18,MATCH(C2275,Lookup!$A$4:$A$18,0))</f>
        <v>0.012</v>
      </c>
      <c r="T2275" s="21" t="n">
        <f aca="false">ROUND(P2275*S2275,2)</f>
        <v>6</v>
      </c>
      <c r="U2275" s="21" t="n">
        <f aca="false">IF(T2275&lt;=10,1,IF(T2275&lt;=20,2,IF(T2275&lt;=30,3,IF(T2275&lt;=40,4,IF(T2275&lt;=50,5,IF(T2275&lt;=100,6,IF(T2275&lt;=250,7,8)))))))</f>
        <v>1</v>
      </c>
      <c r="V2275" s="21" t="n">
        <f aca="false">IF(AND(OR(Dashboard!$T$3="All",R2275=Dashboard!$T$3),OR(Dashboard!$T$4="All",D2275=Dashboard!$T$4)),1,0)</f>
        <v>1</v>
      </c>
      <c r="W2275" s="21" t="n">
        <f aca="false">IF(V2275=1,T2275+ROW()/10000000,0)</f>
        <v>6.0002275</v>
      </c>
    </row>
    <row r="2276" customFormat="false" ht="15" hidden="false" customHeight="false" outlineLevel="0" collapsed="false">
      <c r="A2276" s="0" t="n">
        <v>6769</v>
      </c>
      <c r="B2276" s="0" t="s">
        <v>5981</v>
      </c>
      <c r="C2276" s="0" t="n">
        <v>1</v>
      </c>
      <c r="D2276" s="0" t="s">
        <v>3667</v>
      </c>
      <c r="E2276" s="0" t="s">
        <v>5982</v>
      </c>
      <c r="F2276" s="0" t="s">
        <v>5955</v>
      </c>
      <c r="G2276" s="0" t="s">
        <v>5956</v>
      </c>
      <c r="H2276" s="0" t="s">
        <v>3142</v>
      </c>
      <c r="I2276" s="0" t="s">
        <v>2123</v>
      </c>
      <c r="J2276" s="0" t="s">
        <v>47</v>
      </c>
      <c r="K2276" s="0" t="s">
        <v>47</v>
      </c>
      <c r="L2276" s="0" t="s">
        <v>47</v>
      </c>
      <c r="M2276" s="0" t="s">
        <v>47</v>
      </c>
      <c r="N2276" s="0" t="n">
        <v>1</v>
      </c>
      <c r="O2276" s="0" t="n">
        <v>63</v>
      </c>
      <c r="P2276" s="0" t="n">
        <v>400</v>
      </c>
      <c r="Q2276" s="0" t="n">
        <v>3.7</v>
      </c>
      <c r="R2276" s="0" t="str">
        <f aca="false">INDEX(Lookup!$B$4:$B$18,MATCH(C2276,Lookup!$A$4:$A$18,0))</f>
        <v>India</v>
      </c>
      <c r="S2276" s="20" t="n">
        <f aca="false">INDEX(Lookup!$D$4:$D$18,MATCH(C2276,Lookup!$A$4:$A$18,0))</f>
        <v>0.012</v>
      </c>
      <c r="T2276" s="21" t="n">
        <f aca="false">ROUND(P2276*S2276,2)</f>
        <v>4.8</v>
      </c>
      <c r="U2276" s="21" t="n">
        <f aca="false">IF(T2276&lt;=10,1,IF(T2276&lt;=20,2,IF(T2276&lt;=30,3,IF(T2276&lt;=40,4,IF(T2276&lt;=50,5,IF(T2276&lt;=100,6,IF(T2276&lt;=250,7,8)))))))</f>
        <v>1</v>
      </c>
      <c r="V2276" s="21" t="n">
        <f aca="false">IF(AND(OR(Dashboard!$T$3="All",R2276=Dashboard!$T$3),OR(Dashboard!$T$4="All",D2276=Dashboard!$T$4)),1,0)</f>
        <v>1</v>
      </c>
      <c r="W2276" s="21" t="n">
        <f aca="false">IF(V2276=1,T2276+ROW()/10000000,0)</f>
        <v>4.8002276</v>
      </c>
    </row>
    <row r="2277" customFormat="false" ht="15" hidden="false" customHeight="false" outlineLevel="0" collapsed="false">
      <c r="A2277" s="0" t="n">
        <v>18441791</v>
      </c>
      <c r="B2277" s="0" t="s">
        <v>5983</v>
      </c>
      <c r="C2277" s="0" t="n">
        <v>1</v>
      </c>
      <c r="D2277" s="0" t="s">
        <v>3667</v>
      </c>
      <c r="E2277" s="0" t="s">
        <v>5984</v>
      </c>
      <c r="F2277" s="0" t="s">
        <v>5955</v>
      </c>
      <c r="G2277" s="0" t="s">
        <v>5956</v>
      </c>
      <c r="H2277" s="0" t="s">
        <v>3243</v>
      </c>
      <c r="I2277" s="0" t="s">
        <v>2123</v>
      </c>
      <c r="J2277" s="0" t="s">
        <v>47</v>
      </c>
      <c r="K2277" s="0" t="s">
        <v>47</v>
      </c>
      <c r="L2277" s="0" t="s">
        <v>47</v>
      </c>
      <c r="M2277" s="0" t="s">
        <v>47</v>
      </c>
      <c r="N2277" s="0" t="n">
        <v>1</v>
      </c>
      <c r="O2277" s="0" t="n">
        <v>2</v>
      </c>
      <c r="P2277" s="0" t="n">
        <v>150</v>
      </c>
      <c r="Q2277" s="0" t="n">
        <v>1</v>
      </c>
      <c r="R2277" s="0" t="str">
        <f aca="false">INDEX(Lookup!$B$4:$B$18,MATCH(C2277,Lookup!$A$4:$A$18,0))</f>
        <v>India</v>
      </c>
      <c r="S2277" s="20" t="n">
        <f aca="false">INDEX(Lookup!$D$4:$D$18,MATCH(C2277,Lookup!$A$4:$A$18,0))</f>
        <v>0.012</v>
      </c>
      <c r="T2277" s="21" t="n">
        <f aca="false">ROUND(P2277*S2277,2)</f>
        <v>1.8</v>
      </c>
      <c r="U2277" s="21" t="n">
        <f aca="false">IF(T2277&lt;=10,1,IF(T2277&lt;=20,2,IF(T2277&lt;=30,3,IF(T2277&lt;=40,4,IF(T2277&lt;=50,5,IF(T2277&lt;=100,6,IF(T2277&lt;=250,7,8)))))))</f>
        <v>1</v>
      </c>
      <c r="V2277" s="21" t="n">
        <f aca="false">IF(AND(OR(Dashboard!$T$3="All",R2277=Dashboard!$T$3),OR(Dashboard!$T$4="All",D2277=Dashboard!$T$4)),1,0)</f>
        <v>1</v>
      </c>
      <c r="W2277" s="21" t="n">
        <f aca="false">IF(V2277=1,T2277+ROW()/10000000,0)</f>
        <v>1.8002277</v>
      </c>
    </row>
    <row r="2278" customFormat="false" ht="15" hidden="false" customHeight="false" outlineLevel="0" collapsed="false">
      <c r="A2278" s="0" t="n">
        <v>1454</v>
      </c>
      <c r="B2278" s="0" t="s">
        <v>5985</v>
      </c>
      <c r="C2278" s="0" t="n">
        <v>1</v>
      </c>
      <c r="D2278" s="0" t="s">
        <v>3667</v>
      </c>
      <c r="E2278" s="0" t="s">
        <v>5986</v>
      </c>
      <c r="F2278" s="0" t="s">
        <v>5955</v>
      </c>
      <c r="G2278" s="0" t="s">
        <v>5956</v>
      </c>
      <c r="H2278" s="0" t="s">
        <v>2288</v>
      </c>
      <c r="I2278" s="0" t="s">
        <v>2123</v>
      </c>
      <c r="J2278" s="0" t="s">
        <v>47</v>
      </c>
      <c r="K2278" s="0" t="s">
        <v>46</v>
      </c>
      <c r="L2278" s="0" t="s">
        <v>47</v>
      </c>
      <c r="M2278" s="0" t="s">
        <v>47</v>
      </c>
      <c r="N2278" s="0" t="n">
        <v>1</v>
      </c>
      <c r="O2278" s="0" t="n">
        <v>83</v>
      </c>
      <c r="P2278" s="0" t="n">
        <v>400</v>
      </c>
      <c r="Q2278" s="0" t="n">
        <v>2.4</v>
      </c>
      <c r="R2278" s="0" t="str">
        <f aca="false">INDEX(Lookup!$B$4:$B$18,MATCH(C2278,Lookup!$A$4:$A$18,0))</f>
        <v>India</v>
      </c>
      <c r="S2278" s="20" t="n">
        <f aca="false">INDEX(Lookup!$D$4:$D$18,MATCH(C2278,Lookup!$A$4:$A$18,0))</f>
        <v>0.012</v>
      </c>
      <c r="T2278" s="21" t="n">
        <f aca="false">ROUND(P2278*S2278,2)</f>
        <v>4.8</v>
      </c>
      <c r="U2278" s="21" t="n">
        <f aca="false">IF(T2278&lt;=10,1,IF(T2278&lt;=20,2,IF(T2278&lt;=30,3,IF(T2278&lt;=40,4,IF(T2278&lt;=50,5,IF(T2278&lt;=100,6,IF(T2278&lt;=250,7,8)))))))</f>
        <v>1</v>
      </c>
      <c r="V2278" s="21" t="n">
        <f aca="false">IF(AND(OR(Dashboard!$T$3="All",R2278=Dashboard!$T$3),OR(Dashboard!$T$4="All",D2278=Dashboard!$T$4)),1,0)</f>
        <v>1</v>
      </c>
      <c r="W2278" s="21" t="n">
        <f aca="false">IF(V2278=1,T2278+ROW()/10000000,0)</f>
        <v>4.8002278</v>
      </c>
    </row>
    <row r="2279" customFormat="false" ht="15" hidden="false" customHeight="false" outlineLevel="0" collapsed="false">
      <c r="A2279" s="0" t="n">
        <v>6775</v>
      </c>
      <c r="B2279" s="0" t="s">
        <v>4828</v>
      </c>
      <c r="C2279" s="0" t="n">
        <v>1</v>
      </c>
      <c r="D2279" s="0" t="s">
        <v>3667</v>
      </c>
      <c r="E2279" s="0" t="s">
        <v>5987</v>
      </c>
      <c r="F2279" s="0" t="s">
        <v>5955</v>
      </c>
      <c r="G2279" s="0" t="s">
        <v>5956</v>
      </c>
      <c r="H2279" s="0" t="s">
        <v>2128</v>
      </c>
      <c r="I2279" s="0" t="s">
        <v>2123</v>
      </c>
      <c r="J2279" s="0" t="s">
        <v>47</v>
      </c>
      <c r="K2279" s="0" t="s">
        <v>46</v>
      </c>
      <c r="L2279" s="0" t="s">
        <v>47</v>
      </c>
      <c r="M2279" s="0" t="s">
        <v>47</v>
      </c>
      <c r="N2279" s="0" t="n">
        <v>1</v>
      </c>
      <c r="O2279" s="0" t="n">
        <v>142</v>
      </c>
      <c r="P2279" s="0" t="n">
        <v>400</v>
      </c>
      <c r="Q2279" s="0" t="n">
        <v>2.2</v>
      </c>
      <c r="R2279" s="0" t="str">
        <f aca="false">INDEX(Lookup!$B$4:$B$18,MATCH(C2279,Lookup!$A$4:$A$18,0))</f>
        <v>India</v>
      </c>
      <c r="S2279" s="20" t="n">
        <f aca="false">INDEX(Lookup!$D$4:$D$18,MATCH(C2279,Lookup!$A$4:$A$18,0))</f>
        <v>0.012</v>
      </c>
      <c r="T2279" s="21" t="n">
        <f aca="false">ROUND(P2279*S2279,2)</f>
        <v>4.8</v>
      </c>
      <c r="U2279" s="21" t="n">
        <f aca="false">IF(T2279&lt;=10,1,IF(T2279&lt;=20,2,IF(T2279&lt;=30,3,IF(T2279&lt;=40,4,IF(T2279&lt;=50,5,IF(T2279&lt;=100,6,IF(T2279&lt;=250,7,8)))))))</f>
        <v>1</v>
      </c>
      <c r="V2279" s="21" t="n">
        <f aca="false">IF(AND(OR(Dashboard!$T$3="All",R2279=Dashboard!$T$3),OR(Dashboard!$T$4="All",D2279=Dashboard!$T$4)),1,0)</f>
        <v>1</v>
      </c>
      <c r="W2279" s="21" t="n">
        <f aca="false">IF(V2279=1,T2279+ROW()/10000000,0)</f>
        <v>4.8002279</v>
      </c>
    </row>
    <row r="2280" customFormat="false" ht="15" hidden="false" customHeight="false" outlineLevel="0" collapsed="false">
      <c r="A2280" s="0" t="n">
        <v>306043</v>
      </c>
      <c r="B2280" s="0" t="s">
        <v>5988</v>
      </c>
      <c r="C2280" s="0" t="n">
        <v>1</v>
      </c>
      <c r="D2280" s="0" t="s">
        <v>3667</v>
      </c>
      <c r="E2280" s="0" t="s">
        <v>5989</v>
      </c>
      <c r="F2280" s="0" t="s">
        <v>5990</v>
      </c>
      <c r="G2280" s="0" t="s">
        <v>5991</v>
      </c>
      <c r="H2280" s="0" t="s">
        <v>3950</v>
      </c>
      <c r="I2280" s="0" t="s">
        <v>2123</v>
      </c>
      <c r="J2280" s="0" t="s">
        <v>46</v>
      </c>
      <c r="K2280" s="0" t="s">
        <v>47</v>
      </c>
      <c r="L2280" s="0" t="s">
        <v>47</v>
      </c>
      <c r="M2280" s="0" t="s">
        <v>47</v>
      </c>
      <c r="N2280" s="0" t="n">
        <v>3</v>
      </c>
      <c r="O2280" s="0" t="n">
        <v>36</v>
      </c>
      <c r="P2280" s="0" t="n">
        <v>1300</v>
      </c>
      <c r="Q2280" s="0" t="n">
        <v>3.2</v>
      </c>
      <c r="R2280" s="0" t="str">
        <f aca="false">INDEX(Lookup!$B$4:$B$18,MATCH(C2280,Lookup!$A$4:$A$18,0))</f>
        <v>India</v>
      </c>
      <c r="S2280" s="20" t="n">
        <f aca="false">INDEX(Lookup!$D$4:$D$18,MATCH(C2280,Lookup!$A$4:$A$18,0))</f>
        <v>0.012</v>
      </c>
      <c r="T2280" s="21" t="n">
        <f aca="false">ROUND(P2280*S2280,2)</f>
        <v>15.6</v>
      </c>
      <c r="U2280" s="21" t="n">
        <f aca="false">IF(T2280&lt;=10,1,IF(T2280&lt;=20,2,IF(T2280&lt;=30,3,IF(T2280&lt;=40,4,IF(T2280&lt;=50,5,IF(T2280&lt;=100,6,IF(T2280&lt;=250,7,8)))))))</f>
        <v>2</v>
      </c>
      <c r="V2280" s="21" t="n">
        <f aca="false">IF(AND(OR(Dashboard!$T$3="All",R2280=Dashboard!$T$3),OR(Dashboard!$T$4="All",D2280=Dashboard!$T$4)),1,0)</f>
        <v>1</v>
      </c>
      <c r="W2280" s="21" t="n">
        <f aca="false">IF(V2280=1,T2280+ROW()/10000000,0)</f>
        <v>15.600228</v>
      </c>
    </row>
    <row r="2281" customFormat="false" ht="15" hidden="false" customHeight="false" outlineLevel="0" collapsed="false">
      <c r="A2281" s="0" t="n">
        <v>2100712</v>
      </c>
      <c r="B2281" s="0" t="s">
        <v>2211</v>
      </c>
      <c r="C2281" s="0" t="n">
        <v>1</v>
      </c>
      <c r="D2281" s="0" t="s">
        <v>5992</v>
      </c>
      <c r="E2281" s="0" t="s">
        <v>5993</v>
      </c>
      <c r="F2281" s="0" t="s">
        <v>5994</v>
      </c>
      <c r="G2281" s="0" t="s">
        <v>5995</v>
      </c>
      <c r="H2281" s="0" t="s">
        <v>2251</v>
      </c>
      <c r="I2281" s="0" t="s">
        <v>2123</v>
      </c>
      <c r="J2281" s="0" t="s">
        <v>47</v>
      </c>
      <c r="K2281" s="0" t="s">
        <v>47</v>
      </c>
      <c r="L2281" s="0" t="s">
        <v>47</v>
      </c>
      <c r="M2281" s="0" t="s">
        <v>47</v>
      </c>
      <c r="N2281" s="0" t="n">
        <v>3</v>
      </c>
      <c r="O2281" s="0" t="n">
        <v>394</v>
      </c>
      <c r="P2281" s="0" t="n">
        <v>800</v>
      </c>
      <c r="Q2281" s="0" t="n">
        <v>4.6</v>
      </c>
      <c r="R2281" s="0" t="str">
        <f aca="false">INDEX(Lookup!$B$4:$B$18,MATCH(C2281,Lookup!$A$4:$A$18,0))</f>
        <v>India</v>
      </c>
      <c r="S2281" s="20" t="n">
        <f aca="false">INDEX(Lookup!$D$4:$D$18,MATCH(C2281,Lookup!$A$4:$A$18,0))</f>
        <v>0.012</v>
      </c>
      <c r="T2281" s="21" t="n">
        <f aca="false">ROUND(P2281*S2281,2)</f>
        <v>9.6</v>
      </c>
      <c r="U2281" s="21" t="n">
        <f aca="false">IF(T2281&lt;=10,1,IF(T2281&lt;=20,2,IF(T2281&lt;=30,3,IF(T2281&lt;=40,4,IF(T2281&lt;=50,5,IF(T2281&lt;=100,6,IF(T2281&lt;=250,7,8)))))))</f>
        <v>1</v>
      </c>
      <c r="V2281" s="21" t="n">
        <f aca="false">IF(AND(OR(Dashboard!$T$3="All",R2281=Dashboard!$T$3),OR(Dashboard!$T$4="All",D2281=Dashboard!$T$4)),1,0)</f>
        <v>1</v>
      </c>
      <c r="W2281" s="21" t="n">
        <f aca="false">IF(V2281=1,T2281+ROW()/10000000,0)</f>
        <v>9.6002281</v>
      </c>
    </row>
    <row r="2282" customFormat="false" ht="15" hidden="false" customHeight="false" outlineLevel="0" collapsed="false">
      <c r="A2282" s="0" t="n">
        <v>2100478</v>
      </c>
      <c r="B2282" s="0" t="s">
        <v>5996</v>
      </c>
      <c r="C2282" s="0" t="n">
        <v>1</v>
      </c>
      <c r="D2282" s="0" t="s">
        <v>5992</v>
      </c>
      <c r="E2282" s="0" t="s">
        <v>5997</v>
      </c>
      <c r="F2282" s="0" t="s">
        <v>5994</v>
      </c>
      <c r="G2282" s="0" t="s">
        <v>5995</v>
      </c>
      <c r="H2282" s="0" t="s">
        <v>5998</v>
      </c>
      <c r="I2282" s="0" t="s">
        <v>2123</v>
      </c>
      <c r="J2282" s="0" t="s">
        <v>47</v>
      </c>
      <c r="K2282" s="0" t="s">
        <v>47</v>
      </c>
      <c r="L2282" s="0" t="s">
        <v>47</v>
      </c>
      <c r="M2282" s="0" t="s">
        <v>47</v>
      </c>
      <c r="N2282" s="0" t="n">
        <v>3</v>
      </c>
      <c r="O2282" s="0" t="n">
        <v>360</v>
      </c>
      <c r="P2282" s="0" t="n">
        <v>1400</v>
      </c>
      <c r="Q2282" s="0" t="n">
        <v>3.9</v>
      </c>
      <c r="R2282" s="0" t="str">
        <f aca="false">INDEX(Lookup!$B$4:$B$18,MATCH(C2282,Lookup!$A$4:$A$18,0))</f>
        <v>India</v>
      </c>
      <c r="S2282" s="20" t="n">
        <f aca="false">INDEX(Lookup!$D$4:$D$18,MATCH(C2282,Lookup!$A$4:$A$18,0))</f>
        <v>0.012</v>
      </c>
      <c r="T2282" s="21" t="n">
        <f aca="false">ROUND(P2282*S2282,2)</f>
        <v>16.8</v>
      </c>
      <c r="U2282" s="21" t="n">
        <f aca="false">IF(T2282&lt;=10,1,IF(T2282&lt;=20,2,IF(T2282&lt;=30,3,IF(T2282&lt;=40,4,IF(T2282&lt;=50,5,IF(T2282&lt;=100,6,IF(T2282&lt;=250,7,8)))))))</f>
        <v>2</v>
      </c>
      <c r="V2282" s="21" t="n">
        <f aca="false">IF(AND(OR(Dashboard!$T$3="All",R2282=Dashboard!$T$3),OR(Dashboard!$T$4="All",D2282=Dashboard!$T$4)),1,0)</f>
        <v>1</v>
      </c>
      <c r="W2282" s="21" t="n">
        <f aca="false">IF(V2282=1,T2282+ROW()/10000000,0)</f>
        <v>16.8002282</v>
      </c>
    </row>
    <row r="2283" customFormat="false" ht="15" hidden="false" customHeight="false" outlineLevel="0" collapsed="false">
      <c r="A2283" s="0" t="n">
        <v>18384506</v>
      </c>
      <c r="B2283" s="0" t="s">
        <v>5999</v>
      </c>
      <c r="C2283" s="0" t="n">
        <v>1</v>
      </c>
      <c r="D2283" s="0" t="s">
        <v>5992</v>
      </c>
      <c r="E2283" s="0" t="s">
        <v>6000</v>
      </c>
      <c r="F2283" s="0" t="s">
        <v>6001</v>
      </c>
      <c r="G2283" s="0" t="s">
        <v>6002</v>
      </c>
      <c r="H2283" s="0" t="s">
        <v>153</v>
      </c>
      <c r="I2283" s="0" t="s">
        <v>2123</v>
      </c>
      <c r="J2283" s="0" t="s">
        <v>47</v>
      </c>
      <c r="K2283" s="0" t="s">
        <v>47</v>
      </c>
      <c r="L2283" s="0" t="s">
        <v>47</v>
      </c>
      <c r="M2283" s="0" t="s">
        <v>47</v>
      </c>
      <c r="N2283" s="0" t="n">
        <v>2</v>
      </c>
      <c r="O2283" s="0" t="n">
        <v>126</v>
      </c>
      <c r="P2283" s="0" t="n">
        <v>600</v>
      </c>
      <c r="Q2283" s="0" t="n">
        <v>4.7</v>
      </c>
      <c r="R2283" s="0" t="str">
        <f aca="false">INDEX(Lookup!$B$4:$B$18,MATCH(C2283,Lookup!$A$4:$A$18,0))</f>
        <v>India</v>
      </c>
      <c r="S2283" s="20" t="n">
        <f aca="false">INDEX(Lookup!$D$4:$D$18,MATCH(C2283,Lookup!$A$4:$A$18,0))</f>
        <v>0.012</v>
      </c>
      <c r="T2283" s="21" t="n">
        <f aca="false">ROUND(P2283*S2283,2)</f>
        <v>7.2</v>
      </c>
      <c r="U2283" s="21" t="n">
        <f aca="false">IF(T2283&lt;=10,1,IF(T2283&lt;=20,2,IF(T2283&lt;=30,3,IF(T2283&lt;=40,4,IF(T2283&lt;=50,5,IF(T2283&lt;=100,6,IF(T2283&lt;=250,7,8)))))))</f>
        <v>1</v>
      </c>
      <c r="V2283" s="21" t="n">
        <f aca="false">IF(AND(OR(Dashboard!$T$3="All",R2283=Dashboard!$T$3),OR(Dashboard!$T$4="All",D2283=Dashboard!$T$4)),1,0)</f>
        <v>1</v>
      </c>
      <c r="W2283" s="21" t="n">
        <f aca="false">IF(V2283=1,T2283+ROW()/10000000,0)</f>
        <v>7.2002283</v>
      </c>
    </row>
    <row r="2284" customFormat="false" ht="15" hidden="false" customHeight="false" outlineLevel="0" collapsed="false">
      <c r="A2284" s="0" t="n">
        <v>2100108</v>
      </c>
      <c r="B2284" s="0" t="s">
        <v>6003</v>
      </c>
      <c r="C2284" s="0" t="n">
        <v>1</v>
      </c>
      <c r="D2284" s="0" t="s">
        <v>5992</v>
      </c>
      <c r="E2284" s="0" t="s">
        <v>6004</v>
      </c>
      <c r="F2284" s="0" t="s">
        <v>6001</v>
      </c>
      <c r="G2284" s="0" t="s">
        <v>6002</v>
      </c>
      <c r="H2284" s="0" t="s">
        <v>153</v>
      </c>
      <c r="I2284" s="0" t="s">
        <v>2123</v>
      </c>
      <c r="J2284" s="0" t="s">
        <v>47</v>
      </c>
      <c r="K2284" s="0" t="s">
        <v>47</v>
      </c>
      <c r="L2284" s="0" t="s">
        <v>47</v>
      </c>
      <c r="M2284" s="0" t="s">
        <v>47</v>
      </c>
      <c r="N2284" s="0" t="n">
        <v>2</v>
      </c>
      <c r="O2284" s="0" t="n">
        <v>290</v>
      </c>
      <c r="P2284" s="0" t="n">
        <v>500</v>
      </c>
      <c r="Q2284" s="0" t="n">
        <v>4.1</v>
      </c>
      <c r="R2284" s="0" t="str">
        <f aca="false">INDEX(Lookup!$B$4:$B$18,MATCH(C2284,Lookup!$A$4:$A$18,0))</f>
        <v>India</v>
      </c>
      <c r="S2284" s="20" t="n">
        <f aca="false">INDEX(Lookup!$D$4:$D$18,MATCH(C2284,Lookup!$A$4:$A$18,0))</f>
        <v>0.012</v>
      </c>
      <c r="T2284" s="21" t="n">
        <f aca="false">ROUND(P2284*S2284,2)</f>
        <v>6</v>
      </c>
      <c r="U2284" s="21" t="n">
        <f aca="false">IF(T2284&lt;=10,1,IF(T2284&lt;=20,2,IF(T2284&lt;=30,3,IF(T2284&lt;=40,4,IF(T2284&lt;=50,5,IF(T2284&lt;=100,6,IF(T2284&lt;=250,7,8)))))))</f>
        <v>1</v>
      </c>
      <c r="V2284" s="21" t="n">
        <f aca="false">IF(AND(OR(Dashboard!$T$3="All",R2284=Dashboard!$T$3),OR(Dashboard!$T$4="All",D2284=Dashboard!$T$4)),1,0)</f>
        <v>1</v>
      </c>
      <c r="W2284" s="21" t="n">
        <f aca="false">IF(V2284=1,T2284+ROW()/10000000,0)</f>
        <v>6.0002284</v>
      </c>
    </row>
    <row r="2285" customFormat="false" ht="15" hidden="false" customHeight="false" outlineLevel="0" collapsed="false">
      <c r="A2285" s="0" t="n">
        <v>2100921</v>
      </c>
      <c r="B2285" s="0" t="s">
        <v>6005</v>
      </c>
      <c r="C2285" s="0" t="n">
        <v>1</v>
      </c>
      <c r="D2285" s="0" t="s">
        <v>5992</v>
      </c>
      <c r="E2285" s="0" t="s">
        <v>6006</v>
      </c>
      <c r="F2285" s="0" t="s">
        <v>6007</v>
      </c>
      <c r="G2285" s="0" t="s">
        <v>6008</v>
      </c>
      <c r="H2285" s="0" t="s">
        <v>6009</v>
      </c>
      <c r="I2285" s="0" t="s">
        <v>2123</v>
      </c>
      <c r="J2285" s="0" t="s">
        <v>47</v>
      </c>
      <c r="K2285" s="0" t="s">
        <v>47</v>
      </c>
      <c r="L2285" s="0" t="s">
        <v>47</v>
      </c>
      <c r="M2285" s="0" t="s">
        <v>47</v>
      </c>
      <c r="N2285" s="0" t="n">
        <v>3</v>
      </c>
      <c r="O2285" s="0" t="n">
        <v>110</v>
      </c>
      <c r="P2285" s="0" t="n">
        <v>1400</v>
      </c>
      <c r="Q2285" s="0" t="n">
        <v>4.2</v>
      </c>
      <c r="R2285" s="0" t="str">
        <f aca="false">INDEX(Lookup!$B$4:$B$18,MATCH(C2285,Lookup!$A$4:$A$18,0))</f>
        <v>India</v>
      </c>
      <c r="S2285" s="20" t="n">
        <f aca="false">INDEX(Lookup!$D$4:$D$18,MATCH(C2285,Lookup!$A$4:$A$18,0))</f>
        <v>0.012</v>
      </c>
      <c r="T2285" s="21" t="n">
        <f aca="false">ROUND(P2285*S2285,2)</f>
        <v>16.8</v>
      </c>
      <c r="U2285" s="21" t="n">
        <f aca="false">IF(T2285&lt;=10,1,IF(T2285&lt;=20,2,IF(T2285&lt;=30,3,IF(T2285&lt;=40,4,IF(T2285&lt;=50,5,IF(T2285&lt;=100,6,IF(T2285&lt;=250,7,8)))))))</f>
        <v>2</v>
      </c>
      <c r="V2285" s="21" t="n">
        <f aca="false">IF(AND(OR(Dashboard!$T$3="All",R2285=Dashboard!$T$3),OR(Dashboard!$T$4="All",D2285=Dashboard!$T$4)),1,0)</f>
        <v>1</v>
      </c>
      <c r="W2285" s="21" t="n">
        <f aca="false">IF(V2285=1,T2285+ROW()/10000000,0)</f>
        <v>16.8002285</v>
      </c>
    </row>
    <row r="2286" customFormat="false" ht="15" hidden="false" customHeight="false" outlineLevel="0" collapsed="false">
      <c r="A2286" s="0" t="n">
        <v>2100565</v>
      </c>
      <c r="B2286" s="0" t="s">
        <v>6010</v>
      </c>
      <c r="C2286" s="0" t="n">
        <v>1</v>
      </c>
      <c r="D2286" s="0" t="s">
        <v>5992</v>
      </c>
      <c r="E2286" s="0" t="s">
        <v>6011</v>
      </c>
      <c r="F2286" s="0" t="s">
        <v>6007</v>
      </c>
      <c r="G2286" s="0" t="s">
        <v>6008</v>
      </c>
      <c r="H2286" s="0" t="s">
        <v>1124</v>
      </c>
      <c r="I2286" s="0" t="s">
        <v>2123</v>
      </c>
      <c r="J2286" s="0" t="s">
        <v>47</v>
      </c>
      <c r="K2286" s="0" t="s">
        <v>47</v>
      </c>
      <c r="L2286" s="0" t="s">
        <v>47</v>
      </c>
      <c r="M2286" s="0" t="s">
        <v>47</v>
      </c>
      <c r="N2286" s="0" t="n">
        <v>3</v>
      </c>
      <c r="O2286" s="0" t="n">
        <v>304</v>
      </c>
      <c r="P2286" s="0" t="n">
        <v>750</v>
      </c>
      <c r="Q2286" s="0" t="n">
        <v>4.1</v>
      </c>
      <c r="R2286" s="0" t="str">
        <f aca="false">INDEX(Lookup!$B$4:$B$18,MATCH(C2286,Lookup!$A$4:$A$18,0))</f>
        <v>India</v>
      </c>
      <c r="S2286" s="20" t="n">
        <f aca="false">INDEX(Lookup!$D$4:$D$18,MATCH(C2286,Lookup!$A$4:$A$18,0))</f>
        <v>0.012</v>
      </c>
      <c r="T2286" s="21" t="n">
        <f aca="false">ROUND(P2286*S2286,2)</f>
        <v>9</v>
      </c>
      <c r="U2286" s="21" t="n">
        <f aca="false">IF(T2286&lt;=10,1,IF(T2286&lt;=20,2,IF(T2286&lt;=30,3,IF(T2286&lt;=40,4,IF(T2286&lt;=50,5,IF(T2286&lt;=100,6,IF(T2286&lt;=250,7,8)))))))</f>
        <v>1</v>
      </c>
      <c r="V2286" s="21" t="n">
        <f aca="false">IF(AND(OR(Dashboard!$T$3="All",R2286=Dashboard!$T$3),OR(Dashboard!$T$4="All",D2286=Dashboard!$T$4)),1,0)</f>
        <v>1</v>
      </c>
      <c r="W2286" s="21" t="n">
        <f aca="false">IF(V2286=1,T2286+ROW()/10000000,0)</f>
        <v>9.0002286</v>
      </c>
    </row>
    <row r="2287" customFormat="false" ht="15" hidden="false" customHeight="false" outlineLevel="0" collapsed="false">
      <c r="A2287" s="0" t="n">
        <v>2100870</v>
      </c>
      <c r="B2287" s="0" t="s">
        <v>6012</v>
      </c>
      <c r="C2287" s="0" t="n">
        <v>1</v>
      </c>
      <c r="D2287" s="0" t="s">
        <v>5992</v>
      </c>
      <c r="E2287" s="0" t="s">
        <v>6013</v>
      </c>
      <c r="F2287" s="0" t="s">
        <v>6007</v>
      </c>
      <c r="G2287" s="0" t="s">
        <v>6008</v>
      </c>
      <c r="H2287" s="0" t="s">
        <v>6014</v>
      </c>
      <c r="I2287" s="0" t="s">
        <v>2123</v>
      </c>
      <c r="J2287" s="0" t="s">
        <v>47</v>
      </c>
      <c r="K2287" s="0" t="s">
        <v>47</v>
      </c>
      <c r="L2287" s="0" t="s">
        <v>47</v>
      </c>
      <c r="M2287" s="0" t="s">
        <v>47</v>
      </c>
      <c r="N2287" s="0" t="n">
        <v>3</v>
      </c>
      <c r="O2287" s="0" t="n">
        <v>129</v>
      </c>
      <c r="P2287" s="0" t="n">
        <v>1300</v>
      </c>
      <c r="Q2287" s="0" t="n">
        <v>4.4</v>
      </c>
      <c r="R2287" s="0" t="str">
        <f aca="false">INDEX(Lookup!$B$4:$B$18,MATCH(C2287,Lookup!$A$4:$A$18,0))</f>
        <v>India</v>
      </c>
      <c r="S2287" s="20" t="n">
        <f aca="false">INDEX(Lookup!$D$4:$D$18,MATCH(C2287,Lookup!$A$4:$A$18,0))</f>
        <v>0.012</v>
      </c>
      <c r="T2287" s="21" t="n">
        <f aca="false">ROUND(P2287*S2287,2)</f>
        <v>15.6</v>
      </c>
      <c r="U2287" s="21" t="n">
        <f aca="false">IF(T2287&lt;=10,1,IF(T2287&lt;=20,2,IF(T2287&lt;=30,3,IF(T2287&lt;=40,4,IF(T2287&lt;=50,5,IF(T2287&lt;=100,6,IF(T2287&lt;=250,7,8)))))))</f>
        <v>2</v>
      </c>
      <c r="V2287" s="21" t="n">
        <f aca="false">IF(AND(OR(Dashboard!$T$3="All",R2287=Dashboard!$T$3),OR(Dashboard!$T$4="All",D2287=Dashboard!$T$4)),1,0)</f>
        <v>1</v>
      </c>
      <c r="W2287" s="21" t="n">
        <f aca="false">IF(V2287=1,T2287+ROW()/10000000,0)</f>
        <v>15.6002287</v>
      </c>
    </row>
    <row r="2288" customFormat="false" ht="15" hidden="false" customHeight="false" outlineLevel="0" collapsed="false">
      <c r="A2288" s="0" t="n">
        <v>2100861</v>
      </c>
      <c r="B2288" s="0" t="s">
        <v>6015</v>
      </c>
      <c r="C2288" s="0" t="n">
        <v>1</v>
      </c>
      <c r="D2288" s="0" t="s">
        <v>5992</v>
      </c>
      <c r="E2288" s="0" t="s">
        <v>6016</v>
      </c>
      <c r="F2288" s="0" t="s">
        <v>6007</v>
      </c>
      <c r="G2288" s="0" t="s">
        <v>6008</v>
      </c>
      <c r="H2288" s="0" t="s">
        <v>2802</v>
      </c>
      <c r="I2288" s="0" t="s">
        <v>2123</v>
      </c>
      <c r="J2288" s="0" t="s">
        <v>47</v>
      </c>
      <c r="K2288" s="0" t="s">
        <v>47</v>
      </c>
      <c r="L2288" s="0" t="s">
        <v>47</v>
      </c>
      <c r="M2288" s="0" t="s">
        <v>47</v>
      </c>
      <c r="N2288" s="0" t="n">
        <v>4</v>
      </c>
      <c r="O2288" s="0" t="n">
        <v>222</v>
      </c>
      <c r="P2288" s="0" t="n">
        <v>1650</v>
      </c>
      <c r="Q2288" s="0" t="n">
        <v>4.4</v>
      </c>
      <c r="R2288" s="0" t="str">
        <f aca="false">INDEX(Lookup!$B$4:$B$18,MATCH(C2288,Lookup!$A$4:$A$18,0))</f>
        <v>India</v>
      </c>
      <c r="S2288" s="20" t="n">
        <f aca="false">INDEX(Lookup!$D$4:$D$18,MATCH(C2288,Lookup!$A$4:$A$18,0))</f>
        <v>0.012</v>
      </c>
      <c r="T2288" s="21" t="n">
        <f aca="false">ROUND(P2288*S2288,2)</f>
        <v>19.8</v>
      </c>
      <c r="U2288" s="21" t="n">
        <f aca="false">IF(T2288&lt;=10,1,IF(T2288&lt;=20,2,IF(T2288&lt;=30,3,IF(T2288&lt;=40,4,IF(T2288&lt;=50,5,IF(T2288&lt;=100,6,IF(T2288&lt;=250,7,8)))))))</f>
        <v>2</v>
      </c>
      <c r="V2288" s="21" t="n">
        <f aca="false">IF(AND(OR(Dashboard!$T$3="All",R2288=Dashboard!$T$3),OR(Dashboard!$T$4="All",D2288=Dashboard!$T$4)),1,0)</f>
        <v>1</v>
      </c>
      <c r="W2288" s="21" t="n">
        <f aca="false">IF(V2288=1,T2288+ROW()/10000000,0)</f>
        <v>19.8002288</v>
      </c>
    </row>
    <row r="2289" customFormat="false" ht="15" hidden="false" customHeight="false" outlineLevel="0" collapsed="false">
      <c r="A2289" s="0" t="n">
        <v>18381932</v>
      </c>
      <c r="B2289" s="0" t="s">
        <v>6017</v>
      </c>
      <c r="C2289" s="0" t="n">
        <v>1</v>
      </c>
      <c r="D2289" s="0" t="s">
        <v>5992</v>
      </c>
      <c r="E2289" s="0" t="s">
        <v>6018</v>
      </c>
      <c r="F2289" s="0" t="s">
        <v>6019</v>
      </c>
      <c r="G2289" s="0" t="s">
        <v>6020</v>
      </c>
      <c r="H2289" s="0" t="s">
        <v>6021</v>
      </c>
      <c r="I2289" s="0" t="s">
        <v>2123</v>
      </c>
      <c r="J2289" s="0" t="s">
        <v>47</v>
      </c>
      <c r="K2289" s="0" t="s">
        <v>47</v>
      </c>
      <c r="L2289" s="0" t="s">
        <v>47</v>
      </c>
      <c r="M2289" s="0" t="s">
        <v>47</v>
      </c>
      <c r="N2289" s="0" t="n">
        <v>2</v>
      </c>
      <c r="O2289" s="0" t="n">
        <v>124</v>
      </c>
      <c r="P2289" s="0" t="n">
        <v>500</v>
      </c>
      <c r="Q2289" s="0" t="n">
        <v>4.1</v>
      </c>
      <c r="R2289" s="0" t="str">
        <f aca="false">INDEX(Lookup!$B$4:$B$18,MATCH(C2289,Lookup!$A$4:$A$18,0))</f>
        <v>India</v>
      </c>
      <c r="S2289" s="20" t="n">
        <f aca="false">INDEX(Lookup!$D$4:$D$18,MATCH(C2289,Lookup!$A$4:$A$18,0))</f>
        <v>0.012</v>
      </c>
      <c r="T2289" s="21" t="n">
        <f aca="false">ROUND(P2289*S2289,2)</f>
        <v>6</v>
      </c>
      <c r="U2289" s="21" t="n">
        <f aca="false">IF(T2289&lt;=10,1,IF(T2289&lt;=20,2,IF(T2289&lt;=30,3,IF(T2289&lt;=40,4,IF(T2289&lt;=50,5,IF(T2289&lt;=100,6,IF(T2289&lt;=250,7,8)))))))</f>
        <v>1</v>
      </c>
      <c r="V2289" s="21" t="n">
        <f aca="false">IF(AND(OR(Dashboard!$T$3="All",R2289=Dashboard!$T$3),OR(Dashboard!$T$4="All",D2289=Dashboard!$T$4)),1,0)</f>
        <v>1</v>
      </c>
      <c r="W2289" s="21" t="n">
        <f aca="false">IF(V2289=1,T2289+ROW()/10000000,0)</f>
        <v>6.0002289</v>
      </c>
    </row>
    <row r="2290" customFormat="false" ht="15" hidden="false" customHeight="false" outlineLevel="0" collapsed="false">
      <c r="A2290" s="0" t="n">
        <v>18397909</v>
      </c>
      <c r="B2290" s="0" t="s">
        <v>6022</v>
      </c>
      <c r="C2290" s="0" t="n">
        <v>1</v>
      </c>
      <c r="D2290" s="0" t="s">
        <v>5992</v>
      </c>
      <c r="E2290" s="0" t="s">
        <v>6023</v>
      </c>
      <c r="F2290" s="0" t="s">
        <v>6024</v>
      </c>
      <c r="G2290" s="0" t="s">
        <v>6025</v>
      </c>
      <c r="H2290" s="0" t="s">
        <v>6026</v>
      </c>
      <c r="I2290" s="0" t="s">
        <v>2123</v>
      </c>
      <c r="J2290" s="0" t="s">
        <v>47</v>
      </c>
      <c r="K2290" s="0" t="s">
        <v>47</v>
      </c>
      <c r="L2290" s="0" t="s">
        <v>47</v>
      </c>
      <c r="M2290" s="0" t="s">
        <v>47</v>
      </c>
      <c r="N2290" s="0" t="n">
        <v>2</v>
      </c>
      <c r="O2290" s="0" t="n">
        <v>28</v>
      </c>
      <c r="P2290" s="0" t="n">
        <v>500</v>
      </c>
      <c r="Q2290" s="0" t="n">
        <v>4</v>
      </c>
      <c r="R2290" s="0" t="str">
        <f aca="false">INDEX(Lookup!$B$4:$B$18,MATCH(C2290,Lookup!$A$4:$A$18,0))</f>
        <v>India</v>
      </c>
      <c r="S2290" s="20" t="n">
        <f aca="false">INDEX(Lookup!$D$4:$D$18,MATCH(C2290,Lookup!$A$4:$A$18,0))</f>
        <v>0.012</v>
      </c>
      <c r="T2290" s="21" t="n">
        <f aca="false">ROUND(P2290*S2290,2)</f>
        <v>6</v>
      </c>
      <c r="U2290" s="21" t="n">
        <f aca="false">IF(T2290&lt;=10,1,IF(T2290&lt;=20,2,IF(T2290&lt;=30,3,IF(T2290&lt;=40,4,IF(T2290&lt;=50,5,IF(T2290&lt;=100,6,IF(T2290&lt;=250,7,8)))))))</f>
        <v>1</v>
      </c>
      <c r="V2290" s="21" t="n">
        <f aca="false">IF(AND(OR(Dashboard!$T$3="All",R2290=Dashboard!$T$3),OR(Dashboard!$T$4="All",D2290=Dashboard!$T$4)),1,0)</f>
        <v>1</v>
      </c>
      <c r="W2290" s="21" t="n">
        <f aca="false">IF(V2290=1,T2290+ROW()/10000000,0)</f>
        <v>6.000229</v>
      </c>
    </row>
    <row r="2291" customFormat="false" ht="15" hidden="false" customHeight="false" outlineLevel="0" collapsed="false">
      <c r="A2291" s="0" t="n">
        <v>2100702</v>
      </c>
      <c r="B2291" s="0" t="s">
        <v>1973</v>
      </c>
      <c r="C2291" s="0" t="n">
        <v>1</v>
      </c>
      <c r="D2291" s="0" t="s">
        <v>5992</v>
      </c>
      <c r="E2291" s="0" t="s">
        <v>6027</v>
      </c>
      <c r="F2291" s="0" t="s">
        <v>6028</v>
      </c>
      <c r="G2291" s="0" t="s">
        <v>6029</v>
      </c>
      <c r="H2291" s="0" t="s">
        <v>2128</v>
      </c>
      <c r="I2291" s="0" t="s">
        <v>2123</v>
      </c>
      <c r="J2291" s="0" t="s">
        <v>47</v>
      </c>
      <c r="K2291" s="0" t="s">
        <v>47</v>
      </c>
      <c r="L2291" s="0" t="s">
        <v>47</v>
      </c>
      <c r="M2291" s="0" t="s">
        <v>47</v>
      </c>
      <c r="N2291" s="0" t="n">
        <v>4</v>
      </c>
      <c r="O2291" s="0" t="n">
        <v>774</v>
      </c>
      <c r="P2291" s="0" t="n">
        <v>1500</v>
      </c>
      <c r="Q2291" s="0" t="n">
        <v>4.9</v>
      </c>
      <c r="R2291" s="0" t="str">
        <f aca="false">INDEX(Lookup!$B$4:$B$18,MATCH(C2291,Lookup!$A$4:$A$18,0))</f>
        <v>India</v>
      </c>
      <c r="S2291" s="20" t="n">
        <f aca="false">INDEX(Lookup!$D$4:$D$18,MATCH(C2291,Lookup!$A$4:$A$18,0))</f>
        <v>0.012</v>
      </c>
      <c r="T2291" s="21" t="n">
        <f aca="false">ROUND(P2291*S2291,2)</f>
        <v>18</v>
      </c>
      <c r="U2291" s="21" t="n">
        <f aca="false">IF(T2291&lt;=10,1,IF(T2291&lt;=20,2,IF(T2291&lt;=30,3,IF(T2291&lt;=40,4,IF(T2291&lt;=50,5,IF(T2291&lt;=100,6,IF(T2291&lt;=250,7,8)))))))</f>
        <v>2</v>
      </c>
      <c r="V2291" s="21" t="n">
        <f aca="false">IF(AND(OR(Dashboard!$T$3="All",R2291=Dashboard!$T$3),OR(Dashboard!$T$4="All",D2291=Dashboard!$T$4)),1,0)</f>
        <v>1</v>
      </c>
      <c r="W2291" s="21" t="n">
        <f aca="false">IF(V2291=1,T2291+ROW()/10000000,0)</f>
        <v>18.0002291</v>
      </c>
    </row>
    <row r="2292" customFormat="false" ht="15" hidden="false" customHeight="false" outlineLevel="0" collapsed="false">
      <c r="A2292" s="0" t="n">
        <v>2100101</v>
      </c>
      <c r="B2292" s="0" t="s">
        <v>3009</v>
      </c>
      <c r="C2292" s="0" t="n">
        <v>1</v>
      </c>
      <c r="D2292" s="0" t="s">
        <v>5992</v>
      </c>
      <c r="E2292" s="0" t="s">
        <v>6030</v>
      </c>
      <c r="F2292" s="0" t="s">
        <v>6028</v>
      </c>
      <c r="G2292" s="0" t="s">
        <v>6029</v>
      </c>
      <c r="H2292" s="0" t="s">
        <v>69</v>
      </c>
      <c r="I2292" s="0" t="s">
        <v>2123</v>
      </c>
      <c r="J2292" s="0" t="s">
        <v>47</v>
      </c>
      <c r="K2292" s="0" t="s">
        <v>47</v>
      </c>
      <c r="L2292" s="0" t="s">
        <v>47</v>
      </c>
      <c r="M2292" s="0" t="s">
        <v>47</v>
      </c>
      <c r="N2292" s="0" t="n">
        <v>3</v>
      </c>
      <c r="O2292" s="0" t="n">
        <v>327</v>
      </c>
      <c r="P2292" s="0" t="n">
        <v>800</v>
      </c>
      <c r="Q2292" s="0" t="n">
        <v>3.6</v>
      </c>
      <c r="R2292" s="0" t="str">
        <f aca="false">INDEX(Lookup!$B$4:$B$18,MATCH(C2292,Lookup!$A$4:$A$18,0))</f>
        <v>India</v>
      </c>
      <c r="S2292" s="20" t="n">
        <f aca="false">INDEX(Lookup!$D$4:$D$18,MATCH(C2292,Lookup!$A$4:$A$18,0))</f>
        <v>0.012</v>
      </c>
      <c r="T2292" s="21" t="n">
        <f aca="false">ROUND(P2292*S2292,2)</f>
        <v>9.6</v>
      </c>
      <c r="U2292" s="21" t="n">
        <f aca="false">IF(T2292&lt;=10,1,IF(T2292&lt;=20,2,IF(T2292&lt;=30,3,IF(T2292&lt;=40,4,IF(T2292&lt;=50,5,IF(T2292&lt;=100,6,IF(T2292&lt;=250,7,8)))))))</f>
        <v>1</v>
      </c>
      <c r="V2292" s="21" t="n">
        <f aca="false">IF(AND(OR(Dashboard!$T$3="All",R2292=Dashboard!$T$3),OR(Dashboard!$T$4="All",D2292=Dashboard!$T$4)),1,0)</f>
        <v>1</v>
      </c>
      <c r="W2292" s="21" t="n">
        <f aca="false">IF(V2292=1,T2292+ROW()/10000000,0)</f>
        <v>9.6002292</v>
      </c>
    </row>
    <row r="2293" customFormat="false" ht="15" hidden="false" customHeight="false" outlineLevel="0" collapsed="false">
      <c r="A2293" s="0" t="n">
        <v>2100322</v>
      </c>
      <c r="B2293" s="0" t="s">
        <v>6031</v>
      </c>
      <c r="C2293" s="0" t="n">
        <v>1</v>
      </c>
      <c r="D2293" s="0" t="s">
        <v>5992</v>
      </c>
      <c r="E2293" s="0" t="s">
        <v>6032</v>
      </c>
      <c r="F2293" s="0" t="s">
        <v>6033</v>
      </c>
      <c r="G2293" s="0" t="s">
        <v>6034</v>
      </c>
      <c r="H2293" s="0" t="s">
        <v>2662</v>
      </c>
      <c r="I2293" s="0" t="s">
        <v>2123</v>
      </c>
      <c r="J2293" s="0" t="s">
        <v>47</v>
      </c>
      <c r="K2293" s="0" t="s">
        <v>47</v>
      </c>
      <c r="L2293" s="0" t="s">
        <v>47</v>
      </c>
      <c r="M2293" s="0" t="s">
        <v>47</v>
      </c>
      <c r="N2293" s="0" t="n">
        <v>1</v>
      </c>
      <c r="O2293" s="0" t="n">
        <v>142</v>
      </c>
      <c r="P2293" s="0" t="n">
        <v>300</v>
      </c>
      <c r="Q2293" s="0" t="n">
        <v>3.6</v>
      </c>
      <c r="R2293" s="0" t="str">
        <f aca="false">INDEX(Lookup!$B$4:$B$18,MATCH(C2293,Lookup!$A$4:$A$18,0))</f>
        <v>India</v>
      </c>
      <c r="S2293" s="20" t="n">
        <f aca="false">INDEX(Lookup!$D$4:$D$18,MATCH(C2293,Lookup!$A$4:$A$18,0))</f>
        <v>0.012</v>
      </c>
      <c r="T2293" s="21" t="n">
        <f aca="false">ROUND(P2293*S2293,2)</f>
        <v>3.6</v>
      </c>
      <c r="U2293" s="21" t="n">
        <f aca="false">IF(T2293&lt;=10,1,IF(T2293&lt;=20,2,IF(T2293&lt;=30,3,IF(T2293&lt;=40,4,IF(T2293&lt;=50,5,IF(T2293&lt;=100,6,IF(T2293&lt;=250,7,8)))))))</f>
        <v>1</v>
      </c>
      <c r="V2293" s="21" t="n">
        <f aca="false">IF(AND(OR(Dashboard!$T$3="All",R2293=Dashboard!$T$3),OR(Dashboard!$T$4="All",D2293=Dashboard!$T$4)),1,0)</f>
        <v>1</v>
      </c>
      <c r="W2293" s="21" t="n">
        <f aca="false">IF(V2293=1,T2293+ROW()/10000000,0)</f>
        <v>3.6002293</v>
      </c>
    </row>
    <row r="2294" customFormat="false" ht="15" hidden="false" customHeight="false" outlineLevel="0" collapsed="false">
      <c r="A2294" s="0" t="n">
        <v>2100784</v>
      </c>
      <c r="B2294" s="0" t="s">
        <v>6035</v>
      </c>
      <c r="C2294" s="0" t="n">
        <v>1</v>
      </c>
      <c r="D2294" s="0" t="s">
        <v>5992</v>
      </c>
      <c r="E2294" s="0" t="s">
        <v>6036</v>
      </c>
      <c r="F2294" s="0" t="s">
        <v>6033</v>
      </c>
      <c r="G2294" s="0" t="s">
        <v>6034</v>
      </c>
      <c r="H2294" s="0" t="s">
        <v>6037</v>
      </c>
      <c r="I2294" s="0" t="s">
        <v>2123</v>
      </c>
      <c r="J2294" s="0" t="s">
        <v>47</v>
      </c>
      <c r="K2294" s="0" t="s">
        <v>47</v>
      </c>
      <c r="L2294" s="0" t="s">
        <v>47</v>
      </c>
      <c r="M2294" s="0" t="s">
        <v>47</v>
      </c>
      <c r="N2294" s="0" t="n">
        <v>2</v>
      </c>
      <c r="O2294" s="0" t="n">
        <v>377</v>
      </c>
      <c r="P2294" s="0" t="n">
        <v>400</v>
      </c>
      <c r="Q2294" s="0" t="n">
        <v>4.1</v>
      </c>
      <c r="R2294" s="0" t="str">
        <f aca="false">INDEX(Lookup!$B$4:$B$18,MATCH(C2294,Lookup!$A$4:$A$18,0))</f>
        <v>India</v>
      </c>
      <c r="S2294" s="20" t="n">
        <f aca="false">INDEX(Lookup!$D$4:$D$18,MATCH(C2294,Lookup!$A$4:$A$18,0))</f>
        <v>0.012</v>
      </c>
      <c r="T2294" s="21" t="n">
        <f aca="false">ROUND(P2294*S2294,2)</f>
        <v>4.8</v>
      </c>
      <c r="U2294" s="21" t="n">
        <f aca="false">IF(T2294&lt;=10,1,IF(T2294&lt;=20,2,IF(T2294&lt;=30,3,IF(T2294&lt;=40,4,IF(T2294&lt;=50,5,IF(T2294&lt;=100,6,IF(T2294&lt;=250,7,8)))))))</f>
        <v>1</v>
      </c>
      <c r="V2294" s="21" t="n">
        <f aca="false">IF(AND(OR(Dashboard!$T$3="All",R2294=Dashboard!$T$3),OR(Dashboard!$T$4="All",D2294=Dashboard!$T$4)),1,0)</f>
        <v>1</v>
      </c>
      <c r="W2294" s="21" t="n">
        <f aca="false">IF(V2294=1,T2294+ROW()/10000000,0)</f>
        <v>4.8002294</v>
      </c>
    </row>
    <row r="2295" customFormat="false" ht="15" hidden="false" customHeight="false" outlineLevel="0" collapsed="false">
      <c r="A2295" s="0" t="n">
        <v>2100849</v>
      </c>
      <c r="B2295" s="0" t="s">
        <v>6038</v>
      </c>
      <c r="C2295" s="0" t="n">
        <v>1</v>
      </c>
      <c r="D2295" s="0" t="s">
        <v>5992</v>
      </c>
      <c r="E2295" s="0" t="s">
        <v>6039</v>
      </c>
      <c r="F2295" s="0" t="s">
        <v>6033</v>
      </c>
      <c r="G2295" s="0" t="s">
        <v>6034</v>
      </c>
      <c r="H2295" s="0" t="s">
        <v>6040</v>
      </c>
      <c r="I2295" s="0" t="s">
        <v>2123</v>
      </c>
      <c r="J2295" s="0" t="s">
        <v>47</v>
      </c>
      <c r="K2295" s="0" t="s">
        <v>47</v>
      </c>
      <c r="L2295" s="0" t="s">
        <v>47</v>
      </c>
      <c r="M2295" s="0" t="s">
        <v>47</v>
      </c>
      <c r="N2295" s="0" t="n">
        <v>2</v>
      </c>
      <c r="O2295" s="0" t="n">
        <v>99</v>
      </c>
      <c r="P2295" s="0" t="n">
        <v>500</v>
      </c>
      <c r="Q2295" s="0" t="n">
        <v>4.2</v>
      </c>
      <c r="R2295" s="0" t="str">
        <f aca="false">INDEX(Lookup!$B$4:$B$18,MATCH(C2295,Lookup!$A$4:$A$18,0))</f>
        <v>India</v>
      </c>
      <c r="S2295" s="20" t="n">
        <f aca="false">INDEX(Lookup!$D$4:$D$18,MATCH(C2295,Lookup!$A$4:$A$18,0))</f>
        <v>0.012</v>
      </c>
      <c r="T2295" s="21" t="n">
        <f aca="false">ROUND(P2295*S2295,2)</f>
        <v>6</v>
      </c>
      <c r="U2295" s="21" t="n">
        <f aca="false">IF(T2295&lt;=10,1,IF(T2295&lt;=20,2,IF(T2295&lt;=30,3,IF(T2295&lt;=40,4,IF(T2295&lt;=50,5,IF(T2295&lt;=100,6,IF(T2295&lt;=250,7,8)))))))</f>
        <v>1</v>
      </c>
      <c r="V2295" s="21" t="n">
        <f aca="false">IF(AND(OR(Dashboard!$T$3="All",R2295=Dashboard!$T$3),OR(Dashboard!$T$4="All",D2295=Dashboard!$T$4)),1,0)</f>
        <v>1</v>
      </c>
      <c r="W2295" s="21" t="n">
        <f aca="false">IF(V2295=1,T2295+ROW()/10000000,0)</f>
        <v>6.0002295</v>
      </c>
    </row>
    <row r="2296" customFormat="false" ht="15" hidden="false" customHeight="false" outlineLevel="0" collapsed="false">
      <c r="A2296" s="0" t="n">
        <v>18480196</v>
      </c>
      <c r="B2296" s="0" t="s">
        <v>6041</v>
      </c>
      <c r="C2296" s="0" t="n">
        <v>1</v>
      </c>
      <c r="D2296" s="0" t="s">
        <v>5992</v>
      </c>
      <c r="E2296" s="0" t="s">
        <v>6042</v>
      </c>
      <c r="F2296" s="0" t="s">
        <v>6033</v>
      </c>
      <c r="G2296" s="0" t="s">
        <v>6034</v>
      </c>
      <c r="H2296" s="0" t="s">
        <v>6043</v>
      </c>
      <c r="I2296" s="0" t="s">
        <v>2123</v>
      </c>
      <c r="J2296" s="0" t="s">
        <v>47</v>
      </c>
      <c r="K2296" s="0" t="s">
        <v>47</v>
      </c>
      <c r="L2296" s="0" t="s">
        <v>47</v>
      </c>
      <c r="M2296" s="0" t="s">
        <v>47</v>
      </c>
      <c r="N2296" s="0" t="n">
        <v>2</v>
      </c>
      <c r="O2296" s="0" t="n">
        <v>25</v>
      </c>
      <c r="P2296" s="0" t="n">
        <v>500</v>
      </c>
      <c r="Q2296" s="0" t="n">
        <v>4.1</v>
      </c>
      <c r="R2296" s="0" t="str">
        <f aca="false">INDEX(Lookup!$B$4:$B$18,MATCH(C2296,Lookup!$A$4:$A$18,0))</f>
        <v>India</v>
      </c>
      <c r="S2296" s="20" t="n">
        <f aca="false">INDEX(Lookup!$D$4:$D$18,MATCH(C2296,Lookup!$A$4:$A$18,0))</f>
        <v>0.012</v>
      </c>
      <c r="T2296" s="21" t="n">
        <f aca="false">ROUND(P2296*S2296,2)</f>
        <v>6</v>
      </c>
      <c r="U2296" s="21" t="n">
        <f aca="false">IF(T2296&lt;=10,1,IF(T2296&lt;=20,2,IF(T2296&lt;=30,3,IF(T2296&lt;=40,4,IF(T2296&lt;=50,5,IF(T2296&lt;=100,6,IF(T2296&lt;=250,7,8)))))))</f>
        <v>1</v>
      </c>
      <c r="V2296" s="21" t="n">
        <f aca="false">IF(AND(OR(Dashboard!$T$3="All",R2296=Dashboard!$T$3),OR(Dashboard!$T$4="All",D2296=Dashboard!$T$4)),1,0)</f>
        <v>1</v>
      </c>
      <c r="W2296" s="21" t="n">
        <f aca="false">IF(V2296=1,T2296+ROW()/10000000,0)</f>
        <v>6.0002296</v>
      </c>
    </row>
    <row r="2297" customFormat="false" ht="15" hidden="false" customHeight="false" outlineLevel="0" collapsed="false">
      <c r="A2297" s="0" t="n">
        <v>2100719</v>
      </c>
      <c r="B2297" s="0" t="s">
        <v>6044</v>
      </c>
      <c r="C2297" s="0" t="n">
        <v>1</v>
      </c>
      <c r="D2297" s="0" t="s">
        <v>5992</v>
      </c>
      <c r="E2297" s="0" t="s">
        <v>6045</v>
      </c>
      <c r="F2297" s="0" t="s">
        <v>6033</v>
      </c>
      <c r="G2297" s="0" t="s">
        <v>6034</v>
      </c>
      <c r="H2297" s="0" t="s">
        <v>2769</v>
      </c>
      <c r="I2297" s="0" t="s">
        <v>2123</v>
      </c>
      <c r="J2297" s="0" t="s">
        <v>47</v>
      </c>
      <c r="K2297" s="0" t="s">
        <v>47</v>
      </c>
      <c r="L2297" s="0" t="s">
        <v>47</v>
      </c>
      <c r="M2297" s="0" t="s">
        <v>47</v>
      </c>
      <c r="N2297" s="0" t="n">
        <v>3</v>
      </c>
      <c r="O2297" s="0" t="n">
        <v>179</v>
      </c>
      <c r="P2297" s="0" t="n">
        <v>850</v>
      </c>
      <c r="Q2297" s="0" t="n">
        <v>4.1</v>
      </c>
      <c r="R2297" s="0" t="str">
        <f aca="false">INDEX(Lookup!$B$4:$B$18,MATCH(C2297,Lookup!$A$4:$A$18,0))</f>
        <v>India</v>
      </c>
      <c r="S2297" s="20" t="n">
        <f aca="false">INDEX(Lookup!$D$4:$D$18,MATCH(C2297,Lookup!$A$4:$A$18,0))</f>
        <v>0.012</v>
      </c>
      <c r="T2297" s="21" t="n">
        <f aca="false">ROUND(P2297*S2297,2)</f>
        <v>10.2</v>
      </c>
      <c r="U2297" s="21" t="n">
        <f aca="false">IF(T2297&lt;=10,1,IF(T2297&lt;=20,2,IF(T2297&lt;=30,3,IF(T2297&lt;=40,4,IF(T2297&lt;=50,5,IF(T2297&lt;=100,6,IF(T2297&lt;=250,7,8)))))))</f>
        <v>2</v>
      </c>
      <c r="V2297" s="21" t="n">
        <f aca="false">IF(AND(OR(Dashboard!$T$3="All",R2297=Dashboard!$T$3),OR(Dashboard!$T$4="All",D2297=Dashboard!$T$4)),1,0)</f>
        <v>1</v>
      </c>
      <c r="W2297" s="21" t="n">
        <f aca="false">IF(V2297=1,T2297+ROW()/10000000,0)</f>
        <v>10.2002297</v>
      </c>
    </row>
    <row r="2298" customFormat="false" ht="15" hidden="false" customHeight="false" outlineLevel="0" collapsed="false">
      <c r="A2298" s="0" t="n">
        <v>2100676</v>
      </c>
      <c r="B2298" s="0" t="s">
        <v>6046</v>
      </c>
      <c r="C2298" s="0" t="n">
        <v>1</v>
      </c>
      <c r="D2298" s="0" t="s">
        <v>5992</v>
      </c>
      <c r="E2298" s="0" t="s">
        <v>6047</v>
      </c>
      <c r="F2298" s="0" t="s">
        <v>6048</v>
      </c>
      <c r="G2298" s="0" t="s">
        <v>6049</v>
      </c>
      <c r="H2298" s="0" t="s">
        <v>69</v>
      </c>
      <c r="I2298" s="0" t="s">
        <v>2123</v>
      </c>
      <c r="J2298" s="0" t="s">
        <v>47</v>
      </c>
      <c r="K2298" s="0" t="s">
        <v>47</v>
      </c>
      <c r="L2298" s="0" t="s">
        <v>47</v>
      </c>
      <c r="M2298" s="0" t="s">
        <v>47</v>
      </c>
      <c r="N2298" s="0" t="n">
        <v>2</v>
      </c>
      <c r="O2298" s="0" t="n">
        <v>369</v>
      </c>
      <c r="P2298" s="0" t="n">
        <v>600</v>
      </c>
      <c r="Q2298" s="0" t="n">
        <v>4.3</v>
      </c>
      <c r="R2298" s="0" t="str">
        <f aca="false">INDEX(Lookup!$B$4:$B$18,MATCH(C2298,Lookup!$A$4:$A$18,0))</f>
        <v>India</v>
      </c>
      <c r="S2298" s="20" t="n">
        <f aca="false">INDEX(Lookup!$D$4:$D$18,MATCH(C2298,Lookup!$A$4:$A$18,0))</f>
        <v>0.012</v>
      </c>
      <c r="T2298" s="21" t="n">
        <f aca="false">ROUND(P2298*S2298,2)</f>
        <v>7.2</v>
      </c>
      <c r="U2298" s="21" t="n">
        <f aca="false">IF(T2298&lt;=10,1,IF(T2298&lt;=20,2,IF(T2298&lt;=30,3,IF(T2298&lt;=40,4,IF(T2298&lt;=50,5,IF(T2298&lt;=100,6,IF(T2298&lt;=250,7,8)))))))</f>
        <v>1</v>
      </c>
      <c r="V2298" s="21" t="n">
        <f aca="false">IF(AND(OR(Dashboard!$T$3="All",R2298=Dashboard!$T$3),OR(Dashboard!$T$4="All",D2298=Dashboard!$T$4)),1,0)</f>
        <v>1</v>
      </c>
      <c r="W2298" s="21" t="n">
        <f aca="false">IF(V2298=1,T2298+ROW()/10000000,0)</f>
        <v>7.2002298</v>
      </c>
    </row>
    <row r="2299" customFormat="false" ht="15" hidden="false" customHeight="false" outlineLevel="0" collapsed="false">
      <c r="A2299" s="0" t="n">
        <v>2100074</v>
      </c>
      <c r="B2299" s="0" t="s">
        <v>6050</v>
      </c>
      <c r="C2299" s="0" t="n">
        <v>1</v>
      </c>
      <c r="D2299" s="0" t="s">
        <v>5992</v>
      </c>
      <c r="E2299" s="0" t="s">
        <v>6051</v>
      </c>
      <c r="F2299" s="0" t="s">
        <v>6048</v>
      </c>
      <c r="G2299" s="0" t="s">
        <v>6049</v>
      </c>
      <c r="H2299" s="0" t="s">
        <v>6052</v>
      </c>
      <c r="I2299" s="0" t="s">
        <v>2123</v>
      </c>
      <c r="J2299" s="0" t="s">
        <v>47</v>
      </c>
      <c r="K2299" s="0" t="s">
        <v>47</v>
      </c>
      <c r="L2299" s="0" t="s">
        <v>47</v>
      </c>
      <c r="M2299" s="0" t="s">
        <v>47</v>
      </c>
      <c r="N2299" s="0" t="n">
        <v>3</v>
      </c>
      <c r="O2299" s="0" t="n">
        <v>256</v>
      </c>
      <c r="P2299" s="0" t="n">
        <v>1000</v>
      </c>
      <c r="Q2299" s="0" t="n">
        <v>4</v>
      </c>
      <c r="R2299" s="0" t="str">
        <f aca="false">INDEX(Lookup!$B$4:$B$18,MATCH(C2299,Lookup!$A$4:$A$18,0))</f>
        <v>India</v>
      </c>
      <c r="S2299" s="20" t="n">
        <f aca="false">INDEX(Lookup!$D$4:$D$18,MATCH(C2299,Lookup!$A$4:$A$18,0))</f>
        <v>0.012</v>
      </c>
      <c r="T2299" s="21" t="n">
        <f aca="false">ROUND(P2299*S2299,2)</f>
        <v>12</v>
      </c>
      <c r="U2299" s="21" t="n">
        <f aca="false">IF(T2299&lt;=10,1,IF(T2299&lt;=20,2,IF(T2299&lt;=30,3,IF(T2299&lt;=40,4,IF(T2299&lt;=50,5,IF(T2299&lt;=100,6,IF(T2299&lt;=250,7,8)))))))</f>
        <v>2</v>
      </c>
      <c r="V2299" s="21" t="n">
        <f aca="false">IF(AND(OR(Dashboard!$T$3="All",R2299=Dashboard!$T$3),OR(Dashboard!$T$4="All",D2299=Dashboard!$T$4)),1,0)</f>
        <v>1</v>
      </c>
      <c r="W2299" s="21" t="n">
        <f aca="false">IF(V2299=1,T2299+ROW()/10000000,0)</f>
        <v>12.0002299</v>
      </c>
    </row>
    <row r="2300" customFormat="false" ht="15" hidden="false" customHeight="false" outlineLevel="0" collapsed="false">
      <c r="A2300" s="0" t="n">
        <v>18224282</v>
      </c>
      <c r="B2300" s="0" t="s">
        <v>6053</v>
      </c>
      <c r="C2300" s="0" t="n">
        <v>1</v>
      </c>
      <c r="D2300" s="0" t="s">
        <v>5992</v>
      </c>
      <c r="E2300" s="0" t="s">
        <v>6054</v>
      </c>
      <c r="F2300" s="0" t="s">
        <v>6048</v>
      </c>
      <c r="G2300" s="0" t="s">
        <v>6049</v>
      </c>
      <c r="H2300" s="0" t="s">
        <v>6055</v>
      </c>
      <c r="I2300" s="0" t="s">
        <v>2123</v>
      </c>
      <c r="J2300" s="0" t="s">
        <v>47</v>
      </c>
      <c r="K2300" s="0" t="s">
        <v>47</v>
      </c>
      <c r="L2300" s="0" t="s">
        <v>47</v>
      </c>
      <c r="M2300" s="0" t="s">
        <v>47</v>
      </c>
      <c r="N2300" s="0" t="n">
        <v>2</v>
      </c>
      <c r="O2300" s="0" t="n">
        <v>233</v>
      </c>
      <c r="P2300" s="0" t="n">
        <v>700</v>
      </c>
      <c r="Q2300" s="0" t="n">
        <v>4.3</v>
      </c>
      <c r="R2300" s="0" t="str">
        <f aca="false">INDEX(Lookup!$B$4:$B$18,MATCH(C2300,Lookup!$A$4:$A$18,0))</f>
        <v>India</v>
      </c>
      <c r="S2300" s="20" t="n">
        <f aca="false">INDEX(Lookup!$D$4:$D$18,MATCH(C2300,Lookup!$A$4:$A$18,0))</f>
        <v>0.012</v>
      </c>
      <c r="T2300" s="21" t="n">
        <f aca="false">ROUND(P2300*S2300,2)</f>
        <v>8.4</v>
      </c>
      <c r="U2300" s="21" t="n">
        <f aca="false">IF(T2300&lt;=10,1,IF(T2300&lt;=20,2,IF(T2300&lt;=30,3,IF(T2300&lt;=40,4,IF(T2300&lt;=50,5,IF(T2300&lt;=100,6,IF(T2300&lt;=250,7,8)))))))</f>
        <v>1</v>
      </c>
      <c r="V2300" s="21" t="n">
        <f aca="false">IF(AND(OR(Dashboard!$T$3="All",R2300=Dashboard!$T$3),OR(Dashboard!$T$4="All",D2300=Dashboard!$T$4)),1,0)</f>
        <v>1</v>
      </c>
      <c r="W2300" s="21" t="n">
        <f aca="false">IF(V2300=1,T2300+ROW()/10000000,0)</f>
        <v>8.40023</v>
      </c>
    </row>
    <row r="2301" customFormat="false" ht="15" hidden="false" customHeight="false" outlineLevel="0" collapsed="false">
      <c r="A2301" s="0" t="n">
        <v>2100776</v>
      </c>
      <c r="B2301" s="0" t="s">
        <v>6056</v>
      </c>
      <c r="C2301" s="0" t="n">
        <v>1</v>
      </c>
      <c r="D2301" s="0" t="s">
        <v>5992</v>
      </c>
      <c r="E2301" s="0" t="s">
        <v>6057</v>
      </c>
      <c r="F2301" s="0" t="s">
        <v>6048</v>
      </c>
      <c r="G2301" s="0" t="s">
        <v>6049</v>
      </c>
      <c r="H2301" s="0" t="s">
        <v>6058</v>
      </c>
      <c r="I2301" s="0" t="s">
        <v>2123</v>
      </c>
      <c r="J2301" s="0" t="s">
        <v>47</v>
      </c>
      <c r="K2301" s="0" t="s">
        <v>47</v>
      </c>
      <c r="L2301" s="0" t="s">
        <v>47</v>
      </c>
      <c r="M2301" s="0" t="s">
        <v>47</v>
      </c>
      <c r="N2301" s="0" t="n">
        <v>2</v>
      </c>
      <c r="O2301" s="0" t="n">
        <v>96</v>
      </c>
      <c r="P2301" s="0" t="n">
        <v>700</v>
      </c>
      <c r="Q2301" s="0" t="n">
        <v>4.3</v>
      </c>
      <c r="R2301" s="0" t="str">
        <f aca="false">INDEX(Lookup!$B$4:$B$18,MATCH(C2301,Lookup!$A$4:$A$18,0))</f>
        <v>India</v>
      </c>
      <c r="S2301" s="20" t="n">
        <f aca="false">INDEX(Lookup!$D$4:$D$18,MATCH(C2301,Lookup!$A$4:$A$18,0))</f>
        <v>0.012</v>
      </c>
      <c r="T2301" s="21" t="n">
        <f aca="false">ROUND(P2301*S2301,2)</f>
        <v>8.4</v>
      </c>
      <c r="U2301" s="21" t="n">
        <f aca="false">IF(T2301&lt;=10,1,IF(T2301&lt;=20,2,IF(T2301&lt;=30,3,IF(T2301&lt;=40,4,IF(T2301&lt;=50,5,IF(T2301&lt;=100,6,IF(T2301&lt;=250,7,8)))))))</f>
        <v>1</v>
      </c>
      <c r="V2301" s="21" t="n">
        <f aca="false">IF(AND(OR(Dashboard!$T$3="All",R2301=Dashboard!$T$3),OR(Dashboard!$T$4="All",D2301=Dashboard!$T$4)),1,0)</f>
        <v>1</v>
      </c>
      <c r="W2301" s="21" t="n">
        <f aca="false">IF(V2301=1,T2301+ROW()/10000000,0)</f>
        <v>8.4002301</v>
      </c>
    </row>
    <row r="2302" customFormat="false" ht="15" hidden="false" customHeight="false" outlineLevel="0" collapsed="false">
      <c r="A2302" s="0" t="n">
        <v>90744</v>
      </c>
      <c r="B2302" s="0" t="s">
        <v>6059</v>
      </c>
      <c r="C2302" s="0" t="n">
        <v>1</v>
      </c>
      <c r="D2302" s="0" t="s">
        <v>6060</v>
      </c>
      <c r="E2302" s="0" t="s">
        <v>6061</v>
      </c>
      <c r="F2302" s="0" t="s">
        <v>6062</v>
      </c>
      <c r="G2302" s="0" t="s">
        <v>6063</v>
      </c>
      <c r="H2302" s="0" t="s">
        <v>2330</v>
      </c>
      <c r="I2302" s="0" t="s">
        <v>2123</v>
      </c>
      <c r="J2302" s="0" t="s">
        <v>46</v>
      </c>
      <c r="K2302" s="0" t="s">
        <v>46</v>
      </c>
      <c r="L2302" s="0" t="s">
        <v>47</v>
      </c>
      <c r="M2302" s="0" t="s">
        <v>47</v>
      </c>
      <c r="N2302" s="0" t="n">
        <v>3</v>
      </c>
      <c r="O2302" s="0" t="n">
        <v>3374</v>
      </c>
      <c r="P2302" s="0" t="n">
        <v>1500</v>
      </c>
      <c r="Q2302" s="0" t="n">
        <v>4.3</v>
      </c>
      <c r="R2302" s="0" t="str">
        <f aca="false">INDEX(Lookup!$B$4:$B$18,MATCH(C2302,Lookup!$A$4:$A$18,0))</f>
        <v>India</v>
      </c>
      <c r="S2302" s="20" t="n">
        <f aca="false">INDEX(Lookup!$D$4:$D$18,MATCH(C2302,Lookup!$A$4:$A$18,0))</f>
        <v>0.012</v>
      </c>
      <c r="T2302" s="21" t="n">
        <f aca="false">ROUND(P2302*S2302,2)</f>
        <v>18</v>
      </c>
      <c r="U2302" s="21" t="n">
        <f aca="false">IF(T2302&lt;=10,1,IF(T2302&lt;=20,2,IF(T2302&lt;=30,3,IF(T2302&lt;=40,4,IF(T2302&lt;=50,5,IF(T2302&lt;=100,6,IF(T2302&lt;=250,7,8)))))))</f>
        <v>2</v>
      </c>
      <c r="V2302" s="21" t="n">
        <f aca="false">IF(AND(OR(Dashboard!$T$3="All",R2302=Dashboard!$T$3),OR(Dashboard!$T$4="All",D2302=Dashboard!$T$4)),1,0)</f>
        <v>1</v>
      </c>
      <c r="W2302" s="21" t="n">
        <f aca="false">IF(V2302=1,T2302+ROW()/10000000,0)</f>
        <v>18.0002302</v>
      </c>
    </row>
    <row r="2303" customFormat="false" ht="15" hidden="false" customHeight="false" outlineLevel="0" collapsed="false">
      <c r="A2303" s="0" t="n">
        <v>18452864</v>
      </c>
      <c r="B2303" s="0" t="s">
        <v>2516</v>
      </c>
      <c r="C2303" s="0" t="n">
        <v>1</v>
      </c>
      <c r="D2303" s="0" t="s">
        <v>6060</v>
      </c>
      <c r="E2303" s="0" t="s">
        <v>6064</v>
      </c>
      <c r="F2303" s="0" t="s">
        <v>6065</v>
      </c>
      <c r="G2303" s="0" t="s">
        <v>6066</v>
      </c>
      <c r="H2303" s="0" t="s">
        <v>2520</v>
      </c>
      <c r="I2303" s="0" t="s">
        <v>2123</v>
      </c>
      <c r="J2303" s="0" t="s">
        <v>47</v>
      </c>
      <c r="K2303" s="0" t="s">
        <v>47</v>
      </c>
      <c r="L2303" s="0" t="s">
        <v>47</v>
      </c>
      <c r="M2303" s="0" t="s">
        <v>47</v>
      </c>
      <c r="N2303" s="0" t="n">
        <v>3</v>
      </c>
      <c r="O2303" s="0" t="n">
        <v>200</v>
      </c>
      <c r="P2303" s="0" t="n">
        <v>1500</v>
      </c>
      <c r="Q2303" s="0" t="n">
        <v>4.9</v>
      </c>
      <c r="R2303" s="0" t="str">
        <f aca="false">INDEX(Lookup!$B$4:$B$18,MATCH(C2303,Lookup!$A$4:$A$18,0))</f>
        <v>India</v>
      </c>
      <c r="S2303" s="20" t="n">
        <f aca="false">INDEX(Lookup!$D$4:$D$18,MATCH(C2303,Lookup!$A$4:$A$18,0))</f>
        <v>0.012</v>
      </c>
      <c r="T2303" s="21" t="n">
        <f aca="false">ROUND(P2303*S2303,2)</f>
        <v>18</v>
      </c>
      <c r="U2303" s="21" t="n">
        <f aca="false">IF(T2303&lt;=10,1,IF(T2303&lt;=20,2,IF(T2303&lt;=30,3,IF(T2303&lt;=40,4,IF(T2303&lt;=50,5,IF(T2303&lt;=100,6,IF(T2303&lt;=250,7,8)))))))</f>
        <v>2</v>
      </c>
      <c r="V2303" s="21" t="n">
        <f aca="false">IF(AND(OR(Dashboard!$T$3="All",R2303=Dashboard!$T$3),OR(Dashboard!$T$4="All",D2303=Dashboard!$T$4)),1,0)</f>
        <v>1</v>
      </c>
      <c r="W2303" s="21" t="n">
        <f aca="false">IF(V2303=1,T2303+ROW()/10000000,0)</f>
        <v>18.0002303</v>
      </c>
    </row>
    <row r="2304" customFormat="false" ht="15" hidden="false" customHeight="false" outlineLevel="0" collapsed="false">
      <c r="A2304" s="0" t="n">
        <v>97824</v>
      </c>
      <c r="B2304" s="0" t="s">
        <v>2683</v>
      </c>
      <c r="C2304" s="0" t="n">
        <v>1</v>
      </c>
      <c r="D2304" s="0" t="s">
        <v>6060</v>
      </c>
      <c r="E2304" s="0" t="s">
        <v>6067</v>
      </c>
      <c r="F2304" s="0" t="s">
        <v>6065</v>
      </c>
      <c r="G2304" s="0" t="s">
        <v>6066</v>
      </c>
      <c r="H2304" s="0" t="s">
        <v>2755</v>
      </c>
      <c r="I2304" s="0" t="s">
        <v>2123</v>
      </c>
      <c r="J2304" s="0" t="s">
        <v>46</v>
      </c>
      <c r="K2304" s="0" t="s">
        <v>46</v>
      </c>
      <c r="L2304" s="0" t="s">
        <v>47</v>
      </c>
      <c r="M2304" s="0" t="s">
        <v>47</v>
      </c>
      <c r="N2304" s="0" t="n">
        <v>3</v>
      </c>
      <c r="O2304" s="0" t="n">
        <v>1932</v>
      </c>
      <c r="P2304" s="0" t="n">
        <v>1800</v>
      </c>
      <c r="Q2304" s="0" t="n">
        <v>4.7</v>
      </c>
      <c r="R2304" s="0" t="str">
        <f aca="false">INDEX(Lookup!$B$4:$B$18,MATCH(C2304,Lookup!$A$4:$A$18,0))</f>
        <v>India</v>
      </c>
      <c r="S2304" s="20" t="n">
        <f aca="false">INDEX(Lookup!$D$4:$D$18,MATCH(C2304,Lookup!$A$4:$A$18,0))</f>
        <v>0.012</v>
      </c>
      <c r="T2304" s="21" t="n">
        <f aca="false">ROUND(P2304*S2304,2)</f>
        <v>21.6</v>
      </c>
      <c r="U2304" s="21" t="n">
        <f aca="false">IF(T2304&lt;=10,1,IF(T2304&lt;=20,2,IF(T2304&lt;=30,3,IF(T2304&lt;=40,4,IF(T2304&lt;=50,5,IF(T2304&lt;=100,6,IF(T2304&lt;=250,7,8)))))))</f>
        <v>3</v>
      </c>
      <c r="V2304" s="21" t="n">
        <f aca="false">IF(AND(OR(Dashboard!$T$3="All",R2304=Dashboard!$T$3),OR(Dashboard!$T$4="All",D2304=Dashboard!$T$4)),1,0)</f>
        <v>1</v>
      </c>
      <c r="W2304" s="21" t="n">
        <f aca="false">IF(V2304=1,T2304+ROW()/10000000,0)</f>
        <v>21.6002304</v>
      </c>
    </row>
    <row r="2305" customFormat="false" ht="15" hidden="false" customHeight="false" outlineLevel="0" collapsed="false">
      <c r="A2305" s="0" t="n">
        <v>18443506</v>
      </c>
      <c r="B2305" s="0" t="s">
        <v>3642</v>
      </c>
      <c r="C2305" s="0" t="n">
        <v>1</v>
      </c>
      <c r="D2305" s="0" t="s">
        <v>6060</v>
      </c>
      <c r="E2305" s="0" t="s">
        <v>6068</v>
      </c>
      <c r="F2305" s="0" t="s">
        <v>6069</v>
      </c>
      <c r="G2305" s="0" t="s">
        <v>6070</v>
      </c>
      <c r="H2305" s="0" t="s">
        <v>6071</v>
      </c>
      <c r="I2305" s="0" t="s">
        <v>2123</v>
      </c>
      <c r="J2305" s="0" t="s">
        <v>46</v>
      </c>
      <c r="K2305" s="0" t="s">
        <v>47</v>
      </c>
      <c r="L2305" s="0" t="s">
        <v>47</v>
      </c>
      <c r="M2305" s="0" t="s">
        <v>47</v>
      </c>
      <c r="N2305" s="0" t="n">
        <v>3</v>
      </c>
      <c r="O2305" s="0" t="n">
        <v>144</v>
      </c>
      <c r="P2305" s="0" t="n">
        <v>1500</v>
      </c>
      <c r="Q2305" s="0" t="n">
        <v>3.8</v>
      </c>
      <c r="R2305" s="0" t="str">
        <f aca="false">INDEX(Lookup!$B$4:$B$18,MATCH(C2305,Lookup!$A$4:$A$18,0))</f>
        <v>India</v>
      </c>
      <c r="S2305" s="20" t="n">
        <f aca="false">INDEX(Lookup!$D$4:$D$18,MATCH(C2305,Lookup!$A$4:$A$18,0))</f>
        <v>0.012</v>
      </c>
      <c r="T2305" s="21" t="n">
        <f aca="false">ROUND(P2305*S2305,2)</f>
        <v>18</v>
      </c>
      <c r="U2305" s="21" t="n">
        <f aca="false">IF(T2305&lt;=10,1,IF(T2305&lt;=20,2,IF(T2305&lt;=30,3,IF(T2305&lt;=40,4,IF(T2305&lt;=50,5,IF(T2305&lt;=100,6,IF(T2305&lt;=250,7,8)))))))</f>
        <v>2</v>
      </c>
      <c r="V2305" s="21" t="n">
        <f aca="false">IF(AND(OR(Dashboard!$T$3="All",R2305=Dashboard!$T$3),OR(Dashboard!$T$4="All",D2305=Dashboard!$T$4)),1,0)</f>
        <v>1</v>
      </c>
      <c r="W2305" s="21" t="n">
        <f aca="false">IF(V2305=1,T2305+ROW()/10000000,0)</f>
        <v>18.0002305</v>
      </c>
    </row>
    <row r="2306" customFormat="false" ht="15" hidden="false" customHeight="false" outlineLevel="0" collapsed="false">
      <c r="A2306" s="0" t="n">
        <v>90847</v>
      </c>
      <c r="B2306" s="0" t="s">
        <v>2683</v>
      </c>
      <c r="C2306" s="0" t="n">
        <v>1</v>
      </c>
      <c r="D2306" s="0" t="s">
        <v>6060</v>
      </c>
      <c r="E2306" s="0" t="s">
        <v>6072</v>
      </c>
      <c r="F2306" s="0" t="s">
        <v>6073</v>
      </c>
      <c r="G2306" s="0" t="s">
        <v>6074</v>
      </c>
      <c r="H2306" s="0" t="s">
        <v>2755</v>
      </c>
      <c r="I2306" s="0" t="s">
        <v>2123</v>
      </c>
      <c r="J2306" s="0" t="s">
        <v>47</v>
      </c>
      <c r="K2306" s="0" t="s">
        <v>46</v>
      </c>
      <c r="L2306" s="0" t="s">
        <v>47</v>
      </c>
      <c r="M2306" s="0" t="s">
        <v>47</v>
      </c>
      <c r="N2306" s="0" t="n">
        <v>3</v>
      </c>
      <c r="O2306" s="0" t="n">
        <v>2553</v>
      </c>
      <c r="P2306" s="0" t="n">
        <v>1800</v>
      </c>
      <c r="Q2306" s="0" t="n">
        <v>4.6</v>
      </c>
      <c r="R2306" s="0" t="str">
        <f aca="false">INDEX(Lookup!$B$4:$B$18,MATCH(C2306,Lookup!$A$4:$A$18,0))</f>
        <v>India</v>
      </c>
      <c r="S2306" s="20" t="n">
        <f aca="false">INDEX(Lookup!$D$4:$D$18,MATCH(C2306,Lookup!$A$4:$A$18,0))</f>
        <v>0.012</v>
      </c>
      <c r="T2306" s="21" t="n">
        <f aca="false">ROUND(P2306*S2306,2)</f>
        <v>21.6</v>
      </c>
      <c r="U2306" s="21" t="n">
        <f aca="false">IF(T2306&lt;=10,1,IF(T2306&lt;=20,2,IF(T2306&lt;=30,3,IF(T2306&lt;=40,4,IF(T2306&lt;=50,5,IF(T2306&lt;=100,6,IF(T2306&lt;=250,7,8)))))))</f>
        <v>3</v>
      </c>
      <c r="V2306" s="21" t="n">
        <f aca="false">IF(AND(OR(Dashboard!$T$3="All",R2306=Dashboard!$T$3),OR(Dashboard!$T$4="All",D2306=Dashboard!$T$4)),1,0)</f>
        <v>1</v>
      </c>
      <c r="W2306" s="21" t="n">
        <f aca="false">IF(V2306=1,T2306+ROW()/10000000,0)</f>
        <v>21.6002306</v>
      </c>
    </row>
    <row r="2307" customFormat="false" ht="15" hidden="false" customHeight="false" outlineLevel="0" collapsed="false">
      <c r="A2307" s="0" t="n">
        <v>18280329</v>
      </c>
      <c r="B2307" s="0" t="s">
        <v>6075</v>
      </c>
      <c r="C2307" s="0" t="n">
        <v>1</v>
      </c>
      <c r="D2307" s="0" t="s">
        <v>6060</v>
      </c>
      <c r="E2307" s="0" t="s">
        <v>6076</v>
      </c>
      <c r="F2307" s="0" t="s">
        <v>6073</v>
      </c>
      <c r="G2307" s="0" t="s">
        <v>6074</v>
      </c>
      <c r="H2307" s="0" t="s">
        <v>2293</v>
      </c>
      <c r="I2307" s="0" t="s">
        <v>2123</v>
      </c>
      <c r="J2307" s="0" t="s">
        <v>46</v>
      </c>
      <c r="K2307" s="0" t="s">
        <v>46</v>
      </c>
      <c r="L2307" s="0" t="s">
        <v>47</v>
      </c>
      <c r="M2307" s="0" t="s">
        <v>47</v>
      </c>
      <c r="N2307" s="0" t="n">
        <v>2</v>
      </c>
      <c r="O2307" s="0" t="n">
        <v>682</v>
      </c>
      <c r="P2307" s="0" t="n">
        <v>700</v>
      </c>
      <c r="Q2307" s="0" t="n">
        <v>4</v>
      </c>
      <c r="R2307" s="0" t="str">
        <f aca="false">INDEX(Lookup!$B$4:$B$18,MATCH(C2307,Lookup!$A$4:$A$18,0))</f>
        <v>India</v>
      </c>
      <c r="S2307" s="20" t="n">
        <f aca="false">INDEX(Lookup!$D$4:$D$18,MATCH(C2307,Lookup!$A$4:$A$18,0))</f>
        <v>0.012</v>
      </c>
      <c r="T2307" s="21" t="n">
        <f aca="false">ROUND(P2307*S2307,2)</f>
        <v>8.4</v>
      </c>
      <c r="U2307" s="21" t="n">
        <f aca="false">IF(T2307&lt;=10,1,IF(T2307&lt;=20,2,IF(T2307&lt;=30,3,IF(T2307&lt;=40,4,IF(T2307&lt;=50,5,IF(T2307&lt;=100,6,IF(T2307&lt;=250,7,8)))))))</f>
        <v>1</v>
      </c>
      <c r="V2307" s="21" t="n">
        <f aca="false">IF(AND(OR(Dashboard!$T$3="All",R2307=Dashboard!$T$3),OR(Dashboard!$T$4="All",D2307=Dashboard!$T$4)),1,0)</f>
        <v>1</v>
      </c>
      <c r="W2307" s="21" t="n">
        <f aca="false">IF(V2307=1,T2307+ROW()/10000000,0)</f>
        <v>8.4002307</v>
      </c>
    </row>
    <row r="2308" customFormat="false" ht="15" hidden="false" customHeight="false" outlineLevel="0" collapsed="false">
      <c r="A2308" s="0" t="n">
        <v>96626</v>
      </c>
      <c r="B2308" s="0" t="s">
        <v>6077</v>
      </c>
      <c r="C2308" s="0" t="n">
        <v>1</v>
      </c>
      <c r="D2308" s="0" t="s">
        <v>6060</v>
      </c>
      <c r="E2308" s="0" t="s">
        <v>6078</v>
      </c>
      <c r="F2308" s="0" t="s">
        <v>6079</v>
      </c>
      <c r="G2308" s="0" t="s">
        <v>6080</v>
      </c>
      <c r="H2308" s="0" t="s">
        <v>6081</v>
      </c>
      <c r="I2308" s="0" t="s">
        <v>2123</v>
      </c>
      <c r="J2308" s="0" t="s">
        <v>46</v>
      </c>
      <c r="K2308" s="0" t="s">
        <v>47</v>
      </c>
      <c r="L2308" s="0" t="s">
        <v>47</v>
      </c>
      <c r="M2308" s="0" t="s">
        <v>47</v>
      </c>
      <c r="N2308" s="0" t="n">
        <v>3</v>
      </c>
      <c r="O2308" s="0" t="n">
        <v>860</v>
      </c>
      <c r="P2308" s="0" t="n">
        <v>1900</v>
      </c>
      <c r="Q2308" s="0" t="n">
        <v>4.3</v>
      </c>
      <c r="R2308" s="0" t="str">
        <f aca="false">INDEX(Lookup!$B$4:$B$18,MATCH(C2308,Lookup!$A$4:$A$18,0))</f>
        <v>India</v>
      </c>
      <c r="S2308" s="20" t="n">
        <f aca="false">INDEX(Lookup!$D$4:$D$18,MATCH(C2308,Lookup!$A$4:$A$18,0))</f>
        <v>0.012</v>
      </c>
      <c r="T2308" s="21" t="n">
        <f aca="false">ROUND(P2308*S2308,2)</f>
        <v>22.8</v>
      </c>
      <c r="U2308" s="21" t="n">
        <f aca="false">IF(T2308&lt;=10,1,IF(T2308&lt;=20,2,IF(T2308&lt;=30,3,IF(T2308&lt;=40,4,IF(T2308&lt;=50,5,IF(T2308&lt;=100,6,IF(T2308&lt;=250,7,8)))))))</f>
        <v>3</v>
      </c>
      <c r="V2308" s="21" t="n">
        <f aca="false">IF(AND(OR(Dashboard!$T$3="All",R2308=Dashboard!$T$3),OR(Dashboard!$T$4="All",D2308=Dashboard!$T$4)),1,0)</f>
        <v>1</v>
      </c>
      <c r="W2308" s="21" t="n">
        <f aca="false">IF(V2308=1,T2308+ROW()/10000000,0)</f>
        <v>22.8002308</v>
      </c>
    </row>
    <row r="2309" customFormat="false" ht="15" hidden="false" customHeight="false" outlineLevel="0" collapsed="false">
      <c r="A2309" s="0" t="n">
        <v>94286</v>
      </c>
      <c r="B2309" s="0" t="s">
        <v>2516</v>
      </c>
      <c r="C2309" s="0" t="n">
        <v>1</v>
      </c>
      <c r="D2309" s="0" t="s">
        <v>6060</v>
      </c>
      <c r="E2309" s="0" t="s">
        <v>6082</v>
      </c>
      <c r="F2309" s="0" t="s">
        <v>6083</v>
      </c>
      <c r="G2309" s="0" t="s">
        <v>6084</v>
      </c>
      <c r="H2309" s="0" t="s">
        <v>2520</v>
      </c>
      <c r="I2309" s="0" t="s">
        <v>2123</v>
      </c>
      <c r="J2309" s="0" t="s">
        <v>47</v>
      </c>
      <c r="K2309" s="0" t="s">
        <v>47</v>
      </c>
      <c r="L2309" s="0" t="s">
        <v>47</v>
      </c>
      <c r="M2309" s="0" t="s">
        <v>47</v>
      </c>
      <c r="N2309" s="0" t="n">
        <v>3</v>
      </c>
      <c r="O2309" s="0" t="n">
        <v>5434</v>
      </c>
      <c r="P2309" s="0" t="n">
        <v>1500</v>
      </c>
      <c r="Q2309" s="0" t="n">
        <v>4.9</v>
      </c>
      <c r="R2309" s="0" t="str">
        <f aca="false">INDEX(Lookup!$B$4:$B$18,MATCH(C2309,Lookup!$A$4:$A$18,0))</f>
        <v>India</v>
      </c>
      <c r="S2309" s="20" t="n">
        <f aca="false">INDEX(Lookup!$D$4:$D$18,MATCH(C2309,Lookup!$A$4:$A$18,0))</f>
        <v>0.012</v>
      </c>
      <c r="T2309" s="21" t="n">
        <f aca="false">ROUND(P2309*S2309,2)</f>
        <v>18</v>
      </c>
      <c r="U2309" s="21" t="n">
        <f aca="false">IF(T2309&lt;=10,1,IF(T2309&lt;=20,2,IF(T2309&lt;=30,3,IF(T2309&lt;=40,4,IF(T2309&lt;=50,5,IF(T2309&lt;=100,6,IF(T2309&lt;=250,7,8)))))))</f>
        <v>2</v>
      </c>
      <c r="V2309" s="21" t="n">
        <f aca="false">IF(AND(OR(Dashboard!$T$3="All",R2309=Dashboard!$T$3),OR(Dashboard!$T$4="All",D2309=Dashboard!$T$4)),1,0)</f>
        <v>1</v>
      </c>
      <c r="W2309" s="21" t="n">
        <f aca="false">IF(V2309=1,T2309+ROW()/10000000,0)</f>
        <v>18.0002309</v>
      </c>
    </row>
    <row r="2310" customFormat="false" ht="15" hidden="false" customHeight="false" outlineLevel="0" collapsed="false">
      <c r="A2310" s="0" t="n">
        <v>96776</v>
      </c>
      <c r="B2310" s="0" t="s">
        <v>6085</v>
      </c>
      <c r="C2310" s="0" t="n">
        <v>1</v>
      </c>
      <c r="D2310" s="0" t="s">
        <v>6060</v>
      </c>
      <c r="E2310" s="0" t="s">
        <v>6086</v>
      </c>
      <c r="F2310" s="0" t="s">
        <v>6083</v>
      </c>
      <c r="G2310" s="0" t="s">
        <v>6084</v>
      </c>
      <c r="H2310" s="0" t="s">
        <v>2868</v>
      </c>
      <c r="I2310" s="0" t="s">
        <v>2123</v>
      </c>
      <c r="J2310" s="0" t="s">
        <v>47</v>
      </c>
      <c r="K2310" s="0" t="s">
        <v>47</v>
      </c>
      <c r="L2310" s="0" t="s">
        <v>47</v>
      </c>
      <c r="M2310" s="0" t="s">
        <v>47</v>
      </c>
      <c r="N2310" s="0" t="n">
        <v>2</v>
      </c>
      <c r="O2310" s="0" t="n">
        <v>1023</v>
      </c>
      <c r="P2310" s="0" t="n">
        <v>600</v>
      </c>
      <c r="Q2310" s="0" t="n">
        <v>4.8</v>
      </c>
      <c r="R2310" s="0" t="str">
        <f aca="false">INDEX(Lookup!$B$4:$B$18,MATCH(C2310,Lookup!$A$4:$A$18,0))</f>
        <v>India</v>
      </c>
      <c r="S2310" s="20" t="n">
        <f aca="false">INDEX(Lookup!$D$4:$D$18,MATCH(C2310,Lookup!$A$4:$A$18,0))</f>
        <v>0.012</v>
      </c>
      <c r="T2310" s="21" t="n">
        <f aca="false">ROUND(P2310*S2310,2)</f>
        <v>7.2</v>
      </c>
      <c r="U2310" s="21" t="n">
        <f aca="false">IF(T2310&lt;=10,1,IF(T2310&lt;=20,2,IF(T2310&lt;=30,3,IF(T2310&lt;=40,4,IF(T2310&lt;=50,5,IF(T2310&lt;=100,6,IF(T2310&lt;=250,7,8)))))))</f>
        <v>1</v>
      </c>
      <c r="V2310" s="21" t="n">
        <f aca="false">IF(AND(OR(Dashboard!$T$3="All",R2310=Dashboard!$T$3),OR(Dashboard!$T$4="All",D2310=Dashboard!$T$4)),1,0)</f>
        <v>1</v>
      </c>
      <c r="W2310" s="21" t="n">
        <f aca="false">IF(V2310=1,T2310+ROW()/10000000,0)</f>
        <v>7.200231</v>
      </c>
    </row>
    <row r="2311" customFormat="false" ht="15" hidden="false" customHeight="false" outlineLevel="0" collapsed="false">
      <c r="A2311" s="0" t="n">
        <v>18418733</v>
      </c>
      <c r="B2311" s="0" t="s">
        <v>6087</v>
      </c>
      <c r="C2311" s="0" t="n">
        <v>1</v>
      </c>
      <c r="D2311" s="0" t="s">
        <v>6060</v>
      </c>
      <c r="E2311" s="0" t="s">
        <v>6088</v>
      </c>
      <c r="F2311" s="0" t="s">
        <v>6083</v>
      </c>
      <c r="G2311" s="0" t="s">
        <v>6084</v>
      </c>
      <c r="H2311" s="0" t="s">
        <v>6089</v>
      </c>
      <c r="I2311" s="0" t="s">
        <v>2123</v>
      </c>
      <c r="J2311" s="0" t="s">
        <v>47</v>
      </c>
      <c r="K2311" s="0" t="s">
        <v>47</v>
      </c>
      <c r="L2311" s="0" t="s">
        <v>47</v>
      </c>
      <c r="M2311" s="0" t="s">
        <v>47</v>
      </c>
      <c r="N2311" s="0" t="n">
        <v>3</v>
      </c>
      <c r="O2311" s="0" t="n">
        <v>79</v>
      </c>
      <c r="P2311" s="0" t="n">
        <v>1400</v>
      </c>
      <c r="Q2311" s="0" t="n">
        <v>4.2</v>
      </c>
      <c r="R2311" s="0" t="str">
        <f aca="false">INDEX(Lookup!$B$4:$B$18,MATCH(C2311,Lookup!$A$4:$A$18,0))</f>
        <v>India</v>
      </c>
      <c r="S2311" s="20" t="n">
        <f aca="false">INDEX(Lookup!$D$4:$D$18,MATCH(C2311,Lookup!$A$4:$A$18,0))</f>
        <v>0.012</v>
      </c>
      <c r="T2311" s="21" t="n">
        <f aca="false">ROUND(P2311*S2311,2)</f>
        <v>16.8</v>
      </c>
      <c r="U2311" s="21" t="n">
        <f aca="false">IF(T2311&lt;=10,1,IF(T2311&lt;=20,2,IF(T2311&lt;=30,3,IF(T2311&lt;=40,4,IF(T2311&lt;=50,5,IF(T2311&lt;=100,6,IF(T2311&lt;=250,7,8)))))))</f>
        <v>2</v>
      </c>
      <c r="V2311" s="21" t="n">
        <f aca="false">IF(AND(OR(Dashboard!$T$3="All",R2311=Dashboard!$T$3),OR(Dashboard!$T$4="All",D2311=Dashboard!$T$4)),1,0)</f>
        <v>1</v>
      </c>
      <c r="W2311" s="21" t="n">
        <f aca="false">IF(V2311=1,T2311+ROW()/10000000,0)</f>
        <v>16.8002311</v>
      </c>
    </row>
    <row r="2312" customFormat="false" ht="15" hidden="false" customHeight="false" outlineLevel="0" collapsed="false">
      <c r="A2312" s="0" t="n">
        <v>18418730</v>
      </c>
      <c r="B2312" s="0" t="s">
        <v>6090</v>
      </c>
      <c r="C2312" s="0" t="n">
        <v>1</v>
      </c>
      <c r="D2312" s="0" t="s">
        <v>6060</v>
      </c>
      <c r="E2312" s="0" t="s">
        <v>6091</v>
      </c>
      <c r="F2312" s="0" t="s">
        <v>6083</v>
      </c>
      <c r="G2312" s="0" t="s">
        <v>6084</v>
      </c>
      <c r="H2312" s="0" t="s">
        <v>4400</v>
      </c>
      <c r="I2312" s="0" t="s">
        <v>2123</v>
      </c>
      <c r="J2312" s="0" t="s">
        <v>46</v>
      </c>
      <c r="K2312" s="0" t="s">
        <v>47</v>
      </c>
      <c r="L2312" s="0" t="s">
        <v>47</v>
      </c>
      <c r="M2312" s="0" t="s">
        <v>47</v>
      </c>
      <c r="N2312" s="0" t="n">
        <v>3</v>
      </c>
      <c r="O2312" s="0" t="n">
        <v>221</v>
      </c>
      <c r="P2312" s="0" t="n">
        <v>1200</v>
      </c>
      <c r="Q2312" s="0" t="n">
        <v>4.2</v>
      </c>
      <c r="R2312" s="0" t="str">
        <f aca="false">INDEX(Lookup!$B$4:$B$18,MATCH(C2312,Lookup!$A$4:$A$18,0))</f>
        <v>India</v>
      </c>
      <c r="S2312" s="20" t="n">
        <f aca="false">INDEX(Lookup!$D$4:$D$18,MATCH(C2312,Lookup!$A$4:$A$18,0))</f>
        <v>0.012</v>
      </c>
      <c r="T2312" s="21" t="n">
        <f aca="false">ROUND(P2312*S2312,2)</f>
        <v>14.4</v>
      </c>
      <c r="U2312" s="21" t="n">
        <f aca="false">IF(T2312&lt;=10,1,IF(T2312&lt;=20,2,IF(T2312&lt;=30,3,IF(T2312&lt;=40,4,IF(T2312&lt;=50,5,IF(T2312&lt;=100,6,IF(T2312&lt;=250,7,8)))))))</f>
        <v>2</v>
      </c>
      <c r="V2312" s="21" t="n">
        <f aca="false">IF(AND(OR(Dashboard!$T$3="All",R2312=Dashboard!$T$3),OR(Dashboard!$T$4="All",D2312=Dashboard!$T$4)),1,0)</f>
        <v>1</v>
      </c>
      <c r="W2312" s="21" t="n">
        <f aca="false">IF(V2312=1,T2312+ROW()/10000000,0)</f>
        <v>14.4002312</v>
      </c>
    </row>
    <row r="2313" customFormat="false" ht="15" hidden="false" customHeight="false" outlineLevel="0" collapsed="false">
      <c r="A2313" s="0" t="n">
        <v>93766</v>
      </c>
      <c r="B2313" s="0" t="s">
        <v>3859</v>
      </c>
      <c r="C2313" s="0" t="n">
        <v>1</v>
      </c>
      <c r="D2313" s="0" t="s">
        <v>6060</v>
      </c>
      <c r="E2313" s="0" t="s">
        <v>6092</v>
      </c>
      <c r="F2313" s="0" t="s">
        <v>6083</v>
      </c>
      <c r="G2313" s="0" t="s">
        <v>6084</v>
      </c>
      <c r="H2313" s="0" t="s">
        <v>3861</v>
      </c>
      <c r="I2313" s="0" t="s">
        <v>2123</v>
      </c>
      <c r="J2313" s="0" t="s">
        <v>46</v>
      </c>
      <c r="K2313" s="0" t="s">
        <v>46</v>
      </c>
      <c r="L2313" s="0" t="s">
        <v>47</v>
      </c>
      <c r="M2313" s="0" t="s">
        <v>47</v>
      </c>
      <c r="N2313" s="0" t="n">
        <v>4</v>
      </c>
      <c r="O2313" s="0" t="n">
        <v>2218</v>
      </c>
      <c r="P2313" s="0" t="n">
        <v>2000</v>
      </c>
      <c r="Q2313" s="0" t="n">
        <v>4.4</v>
      </c>
      <c r="R2313" s="0" t="str">
        <f aca="false">INDEX(Lookup!$B$4:$B$18,MATCH(C2313,Lookup!$A$4:$A$18,0))</f>
        <v>India</v>
      </c>
      <c r="S2313" s="20" t="n">
        <f aca="false">INDEX(Lookup!$D$4:$D$18,MATCH(C2313,Lookup!$A$4:$A$18,0))</f>
        <v>0.012</v>
      </c>
      <c r="T2313" s="21" t="n">
        <f aca="false">ROUND(P2313*S2313,2)</f>
        <v>24</v>
      </c>
      <c r="U2313" s="21" t="n">
        <f aca="false">IF(T2313&lt;=10,1,IF(T2313&lt;=20,2,IF(T2313&lt;=30,3,IF(T2313&lt;=40,4,IF(T2313&lt;=50,5,IF(T2313&lt;=100,6,IF(T2313&lt;=250,7,8)))))))</f>
        <v>3</v>
      </c>
      <c r="V2313" s="21" t="n">
        <f aca="false">IF(AND(OR(Dashboard!$T$3="All",R2313=Dashboard!$T$3),OR(Dashboard!$T$4="All",D2313=Dashboard!$T$4)),1,0)</f>
        <v>1</v>
      </c>
      <c r="W2313" s="21" t="n">
        <f aca="false">IF(V2313=1,T2313+ROW()/10000000,0)</f>
        <v>24.0002313</v>
      </c>
    </row>
    <row r="2314" customFormat="false" ht="15" hidden="false" customHeight="false" outlineLevel="0" collapsed="false">
      <c r="A2314" s="0" t="n">
        <v>18356469</v>
      </c>
      <c r="B2314" s="0" t="s">
        <v>6093</v>
      </c>
      <c r="C2314" s="0" t="n">
        <v>1</v>
      </c>
      <c r="D2314" s="0" t="s">
        <v>6060</v>
      </c>
      <c r="E2314" s="0" t="s">
        <v>6094</v>
      </c>
      <c r="F2314" s="0" t="s">
        <v>6083</v>
      </c>
      <c r="G2314" s="0" t="s">
        <v>6084</v>
      </c>
      <c r="H2314" s="0" t="s">
        <v>6095</v>
      </c>
      <c r="I2314" s="0" t="s">
        <v>2123</v>
      </c>
      <c r="J2314" s="0" t="s">
        <v>46</v>
      </c>
      <c r="K2314" s="0" t="s">
        <v>47</v>
      </c>
      <c r="L2314" s="0" t="s">
        <v>47</v>
      </c>
      <c r="M2314" s="0" t="s">
        <v>47</v>
      </c>
      <c r="N2314" s="0" t="n">
        <v>3</v>
      </c>
      <c r="O2314" s="0" t="n">
        <v>594</v>
      </c>
      <c r="P2314" s="0" t="n">
        <v>1200</v>
      </c>
      <c r="Q2314" s="0" t="n">
        <v>4.1</v>
      </c>
      <c r="R2314" s="0" t="str">
        <f aca="false">INDEX(Lookup!$B$4:$B$18,MATCH(C2314,Lookup!$A$4:$A$18,0))</f>
        <v>India</v>
      </c>
      <c r="S2314" s="20" t="n">
        <f aca="false">INDEX(Lookup!$D$4:$D$18,MATCH(C2314,Lookup!$A$4:$A$18,0))</f>
        <v>0.012</v>
      </c>
      <c r="T2314" s="21" t="n">
        <f aca="false">ROUND(P2314*S2314,2)</f>
        <v>14.4</v>
      </c>
      <c r="U2314" s="21" t="n">
        <f aca="false">IF(T2314&lt;=10,1,IF(T2314&lt;=20,2,IF(T2314&lt;=30,3,IF(T2314&lt;=40,4,IF(T2314&lt;=50,5,IF(T2314&lt;=100,6,IF(T2314&lt;=250,7,8)))))))</f>
        <v>2</v>
      </c>
      <c r="V2314" s="21" t="n">
        <f aca="false">IF(AND(OR(Dashboard!$T$3="All",R2314=Dashboard!$T$3),OR(Dashboard!$T$4="All",D2314=Dashboard!$T$4)),1,0)</f>
        <v>1</v>
      </c>
      <c r="W2314" s="21" t="n">
        <f aca="false">IF(V2314=1,T2314+ROW()/10000000,0)</f>
        <v>14.4002314</v>
      </c>
    </row>
    <row r="2315" customFormat="false" ht="15" hidden="false" customHeight="false" outlineLevel="0" collapsed="false">
      <c r="A2315" s="0" t="n">
        <v>97503</v>
      </c>
      <c r="B2315" s="0" t="s">
        <v>6096</v>
      </c>
      <c r="C2315" s="0" t="n">
        <v>1</v>
      </c>
      <c r="D2315" s="0" t="s">
        <v>6060</v>
      </c>
      <c r="E2315" s="0" t="s">
        <v>6097</v>
      </c>
      <c r="F2315" s="0" t="s">
        <v>6083</v>
      </c>
      <c r="G2315" s="0" t="s">
        <v>6084</v>
      </c>
      <c r="H2315" s="0" t="s">
        <v>6098</v>
      </c>
      <c r="I2315" s="0" t="s">
        <v>2123</v>
      </c>
      <c r="J2315" s="0" t="s">
        <v>46</v>
      </c>
      <c r="K2315" s="0" t="s">
        <v>47</v>
      </c>
      <c r="L2315" s="0" t="s">
        <v>47</v>
      </c>
      <c r="M2315" s="0" t="s">
        <v>47</v>
      </c>
      <c r="N2315" s="0" t="n">
        <v>3</v>
      </c>
      <c r="O2315" s="0" t="n">
        <v>1431</v>
      </c>
      <c r="P2315" s="0" t="n">
        <v>1100</v>
      </c>
      <c r="Q2315" s="0" t="n">
        <v>4.1</v>
      </c>
      <c r="R2315" s="0" t="str">
        <f aca="false">INDEX(Lookup!$B$4:$B$18,MATCH(C2315,Lookup!$A$4:$A$18,0))</f>
        <v>India</v>
      </c>
      <c r="S2315" s="20" t="n">
        <f aca="false">INDEX(Lookup!$D$4:$D$18,MATCH(C2315,Lookup!$A$4:$A$18,0))</f>
        <v>0.012</v>
      </c>
      <c r="T2315" s="21" t="n">
        <f aca="false">ROUND(P2315*S2315,2)</f>
        <v>13.2</v>
      </c>
      <c r="U2315" s="21" t="n">
        <f aca="false">IF(T2315&lt;=10,1,IF(T2315&lt;=20,2,IF(T2315&lt;=30,3,IF(T2315&lt;=40,4,IF(T2315&lt;=50,5,IF(T2315&lt;=100,6,IF(T2315&lt;=250,7,8)))))))</f>
        <v>2</v>
      </c>
      <c r="V2315" s="21" t="n">
        <f aca="false">IF(AND(OR(Dashboard!$T$3="All",R2315=Dashboard!$T$3),OR(Dashboard!$T$4="All",D2315=Dashboard!$T$4)),1,0)</f>
        <v>1</v>
      </c>
      <c r="W2315" s="21" t="n">
        <f aca="false">IF(V2315=1,T2315+ROW()/10000000,0)</f>
        <v>13.2002315</v>
      </c>
    </row>
    <row r="2316" customFormat="false" ht="15" hidden="false" customHeight="false" outlineLevel="0" collapsed="false">
      <c r="A2316" s="0" t="n">
        <v>92577</v>
      </c>
      <c r="B2316" s="0" t="s">
        <v>6099</v>
      </c>
      <c r="C2316" s="0" t="n">
        <v>1</v>
      </c>
      <c r="D2316" s="0" t="s">
        <v>6060</v>
      </c>
      <c r="E2316" s="0" t="s">
        <v>6100</v>
      </c>
      <c r="F2316" s="0" t="s">
        <v>6101</v>
      </c>
      <c r="G2316" s="0" t="s">
        <v>6102</v>
      </c>
      <c r="H2316" s="0" t="s">
        <v>6103</v>
      </c>
      <c r="I2316" s="0" t="s">
        <v>2123</v>
      </c>
      <c r="J2316" s="0" t="s">
        <v>47</v>
      </c>
      <c r="K2316" s="0" t="s">
        <v>46</v>
      </c>
      <c r="L2316" s="0" t="s">
        <v>47</v>
      </c>
      <c r="M2316" s="0" t="s">
        <v>47</v>
      </c>
      <c r="N2316" s="0" t="n">
        <v>3</v>
      </c>
      <c r="O2316" s="0" t="n">
        <v>1859</v>
      </c>
      <c r="P2316" s="0" t="n">
        <v>1800</v>
      </c>
      <c r="Q2316" s="0" t="n">
        <v>4.2</v>
      </c>
      <c r="R2316" s="0" t="str">
        <f aca="false">INDEX(Lookup!$B$4:$B$18,MATCH(C2316,Lookup!$A$4:$A$18,0))</f>
        <v>India</v>
      </c>
      <c r="S2316" s="20" t="n">
        <f aca="false">INDEX(Lookup!$D$4:$D$18,MATCH(C2316,Lookup!$A$4:$A$18,0))</f>
        <v>0.012</v>
      </c>
      <c r="T2316" s="21" t="n">
        <f aca="false">ROUND(P2316*S2316,2)</f>
        <v>21.6</v>
      </c>
      <c r="U2316" s="21" t="n">
        <f aca="false">IF(T2316&lt;=10,1,IF(T2316&lt;=20,2,IF(T2316&lt;=30,3,IF(T2316&lt;=40,4,IF(T2316&lt;=50,5,IF(T2316&lt;=100,6,IF(T2316&lt;=250,7,8)))))))</f>
        <v>3</v>
      </c>
      <c r="V2316" s="21" t="n">
        <f aca="false">IF(AND(OR(Dashboard!$T$3="All",R2316=Dashboard!$T$3),OR(Dashboard!$T$4="All",D2316=Dashboard!$T$4)),1,0)</f>
        <v>1</v>
      </c>
      <c r="W2316" s="21" t="n">
        <f aca="false">IF(V2316=1,T2316+ROW()/10000000,0)</f>
        <v>21.6002316</v>
      </c>
    </row>
    <row r="2317" customFormat="false" ht="15" hidden="false" customHeight="false" outlineLevel="0" collapsed="false">
      <c r="A2317" s="0" t="n">
        <v>18307251</v>
      </c>
      <c r="B2317" s="0" t="s">
        <v>6104</v>
      </c>
      <c r="C2317" s="0" t="n">
        <v>1</v>
      </c>
      <c r="D2317" s="0" t="s">
        <v>6060</v>
      </c>
      <c r="E2317" s="0" t="s">
        <v>6105</v>
      </c>
      <c r="F2317" s="0" t="s">
        <v>6106</v>
      </c>
      <c r="G2317" s="0" t="s">
        <v>6107</v>
      </c>
      <c r="H2317" s="0" t="s">
        <v>6108</v>
      </c>
      <c r="I2317" s="0" t="s">
        <v>2123</v>
      </c>
      <c r="J2317" s="0" t="s">
        <v>47</v>
      </c>
      <c r="K2317" s="0" t="s">
        <v>47</v>
      </c>
      <c r="L2317" s="0" t="s">
        <v>47</v>
      </c>
      <c r="M2317" s="0" t="s">
        <v>47</v>
      </c>
      <c r="N2317" s="0" t="n">
        <v>2</v>
      </c>
      <c r="O2317" s="0" t="n">
        <v>344</v>
      </c>
      <c r="P2317" s="0" t="n">
        <v>500</v>
      </c>
      <c r="Q2317" s="0" t="n">
        <v>4.7</v>
      </c>
      <c r="R2317" s="0" t="str">
        <f aca="false">INDEX(Lookup!$B$4:$B$18,MATCH(C2317,Lookup!$A$4:$A$18,0))</f>
        <v>India</v>
      </c>
      <c r="S2317" s="20" t="n">
        <f aca="false">INDEX(Lookup!$D$4:$D$18,MATCH(C2317,Lookup!$A$4:$A$18,0))</f>
        <v>0.012</v>
      </c>
      <c r="T2317" s="21" t="n">
        <f aca="false">ROUND(P2317*S2317,2)</f>
        <v>6</v>
      </c>
      <c r="U2317" s="21" t="n">
        <f aca="false">IF(T2317&lt;=10,1,IF(T2317&lt;=20,2,IF(T2317&lt;=30,3,IF(T2317&lt;=40,4,IF(T2317&lt;=50,5,IF(T2317&lt;=100,6,IF(T2317&lt;=250,7,8)))))))</f>
        <v>1</v>
      </c>
      <c r="V2317" s="21" t="n">
        <f aca="false">IF(AND(OR(Dashboard!$T$3="All",R2317=Dashboard!$T$3),OR(Dashboard!$T$4="All",D2317=Dashboard!$T$4)),1,0)</f>
        <v>1</v>
      </c>
      <c r="W2317" s="21" t="n">
        <f aca="false">IF(V2317=1,T2317+ROW()/10000000,0)</f>
        <v>6.0002317</v>
      </c>
    </row>
    <row r="2318" customFormat="false" ht="15" hidden="false" customHeight="false" outlineLevel="0" collapsed="false">
      <c r="A2318" s="0" t="n">
        <v>18313013</v>
      </c>
      <c r="B2318" s="0" t="s">
        <v>6109</v>
      </c>
      <c r="C2318" s="0" t="n">
        <v>1</v>
      </c>
      <c r="D2318" s="0" t="s">
        <v>6060</v>
      </c>
      <c r="E2318" s="0" t="s">
        <v>6110</v>
      </c>
      <c r="F2318" s="0" t="s">
        <v>6106</v>
      </c>
      <c r="G2318" s="0" t="s">
        <v>6107</v>
      </c>
      <c r="H2318" s="0" t="s">
        <v>2288</v>
      </c>
      <c r="I2318" s="0" t="s">
        <v>2123</v>
      </c>
      <c r="J2318" s="0" t="s">
        <v>47</v>
      </c>
      <c r="K2318" s="0" t="s">
        <v>46</v>
      </c>
      <c r="L2318" s="0" t="s">
        <v>47</v>
      </c>
      <c r="M2318" s="0" t="s">
        <v>47</v>
      </c>
      <c r="N2318" s="0" t="n">
        <v>3</v>
      </c>
      <c r="O2318" s="0" t="n">
        <v>616</v>
      </c>
      <c r="P2318" s="0" t="n">
        <v>1100</v>
      </c>
      <c r="Q2318" s="0" t="n">
        <v>3.9</v>
      </c>
      <c r="R2318" s="0" t="str">
        <f aca="false">INDEX(Lookup!$B$4:$B$18,MATCH(C2318,Lookup!$A$4:$A$18,0))</f>
        <v>India</v>
      </c>
      <c r="S2318" s="20" t="n">
        <f aca="false">INDEX(Lookup!$D$4:$D$18,MATCH(C2318,Lookup!$A$4:$A$18,0))</f>
        <v>0.012</v>
      </c>
      <c r="T2318" s="21" t="n">
        <f aca="false">ROUND(P2318*S2318,2)</f>
        <v>13.2</v>
      </c>
      <c r="U2318" s="21" t="n">
        <f aca="false">IF(T2318&lt;=10,1,IF(T2318&lt;=20,2,IF(T2318&lt;=30,3,IF(T2318&lt;=40,4,IF(T2318&lt;=50,5,IF(T2318&lt;=100,6,IF(T2318&lt;=250,7,8)))))))</f>
        <v>2</v>
      </c>
      <c r="V2318" s="21" t="n">
        <f aca="false">IF(AND(OR(Dashboard!$T$3="All",R2318=Dashboard!$T$3),OR(Dashboard!$T$4="All",D2318=Dashboard!$T$4)),1,0)</f>
        <v>1</v>
      </c>
      <c r="W2318" s="21" t="n">
        <f aca="false">IF(V2318=1,T2318+ROW()/10000000,0)</f>
        <v>13.2002318</v>
      </c>
    </row>
    <row r="2319" customFormat="false" ht="15" hidden="false" customHeight="false" outlineLevel="0" collapsed="false">
      <c r="A2319" s="0" t="n">
        <v>18312984</v>
      </c>
      <c r="B2319" s="0" t="s">
        <v>6111</v>
      </c>
      <c r="C2319" s="0" t="n">
        <v>1</v>
      </c>
      <c r="D2319" s="0" t="s">
        <v>6060</v>
      </c>
      <c r="E2319" s="0" t="s">
        <v>6112</v>
      </c>
      <c r="F2319" s="0" t="s">
        <v>6113</v>
      </c>
      <c r="G2319" s="0" t="s">
        <v>6114</v>
      </c>
      <c r="H2319" s="0" t="s">
        <v>6115</v>
      </c>
      <c r="I2319" s="0" t="s">
        <v>2123</v>
      </c>
      <c r="J2319" s="0" t="s">
        <v>46</v>
      </c>
      <c r="K2319" s="0" t="s">
        <v>47</v>
      </c>
      <c r="L2319" s="0" t="s">
        <v>47</v>
      </c>
      <c r="M2319" s="0" t="s">
        <v>47</v>
      </c>
      <c r="N2319" s="0" t="n">
        <v>3</v>
      </c>
      <c r="O2319" s="0" t="n">
        <v>571</v>
      </c>
      <c r="P2319" s="0" t="n">
        <v>1400</v>
      </c>
      <c r="Q2319" s="0" t="n">
        <v>4.1</v>
      </c>
      <c r="R2319" s="0" t="str">
        <f aca="false">INDEX(Lookup!$B$4:$B$18,MATCH(C2319,Lookup!$A$4:$A$18,0))</f>
        <v>India</v>
      </c>
      <c r="S2319" s="20" t="n">
        <f aca="false">INDEX(Lookup!$D$4:$D$18,MATCH(C2319,Lookup!$A$4:$A$18,0))</f>
        <v>0.012</v>
      </c>
      <c r="T2319" s="21" t="n">
        <f aca="false">ROUND(P2319*S2319,2)</f>
        <v>16.8</v>
      </c>
      <c r="U2319" s="21" t="n">
        <f aca="false">IF(T2319&lt;=10,1,IF(T2319&lt;=20,2,IF(T2319&lt;=30,3,IF(T2319&lt;=40,4,IF(T2319&lt;=50,5,IF(T2319&lt;=100,6,IF(T2319&lt;=250,7,8)))))))</f>
        <v>2</v>
      </c>
      <c r="V2319" s="21" t="n">
        <f aca="false">IF(AND(OR(Dashboard!$T$3="All",R2319=Dashboard!$T$3),OR(Dashboard!$T$4="All",D2319=Dashboard!$T$4)),1,0)</f>
        <v>1</v>
      </c>
      <c r="W2319" s="21" t="n">
        <f aca="false">IF(V2319=1,T2319+ROW()/10000000,0)</f>
        <v>16.8002319</v>
      </c>
    </row>
    <row r="2320" customFormat="false" ht="15" hidden="false" customHeight="false" outlineLevel="0" collapsed="false">
      <c r="A2320" s="0" t="n">
        <v>1401756</v>
      </c>
      <c r="B2320" s="0" t="s">
        <v>6116</v>
      </c>
      <c r="C2320" s="0" t="n">
        <v>1</v>
      </c>
      <c r="D2320" s="0" t="s">
        <v>6117</v>
      </c>
      <c r="E2320" s="0" t="s">
        <v>6118</v>
      </c>
      <c r="F2320" s="0" t="s">
        <v>6119</v>
      </c>
      <c r="G2320" s="0" t="s">
        <v>6120</v>
      </c>
      <c r="H2320" s="0" t="s">
        <v>6121</v>
      </c>
      <c r="I2320" s="0" t="s">
        <v>2123</v>
      </c>
      <c r="J2320" s="0" t="s">
        <v>47</v>
      </c>
      <c r="K2320" s="0" t="s">
        <v>47</v>
      </c>
      <c r="L2320" s="0" t="s">
        <v>47</v>
      </c>
      <c r="M2320" s="0" t="s">
        <v>47</v>
      </c>
      <c r="N2320" s="0" t="n">
        <v>3</v>
      </c>
      <c r="O2320" s="0" t="n">
        <v>238</v>
      </c>
      <c r="P2320" s="0" t="n">
        <v>1300</v>
      </c>
      <c r="Q2320" s="0" t="n">
        <v>3.7</v>
      </c>
      <c r="R2320" s="0" t="str">
        <f aca="false">INDEX(Lookup!$B$4:$B$18,MATCH(C2320,Lookup!$A$4:$A$18,0))</f>
        <v>India</v>
      </c>
      <c r="S2320" s="20" t="n">
        <f aca="false">INDEX(Lookup!$D$4:$D$18,MATCH(C2320,Lookup!$A$4:$A$18,0))</f>
        <v>0.012</v>
      </c>
      <c r="T2320" s="21" t="n">
        <f aca="false">ROUND(P2320*S2320,2)</f>
        <v>15.6</v>
      </c>
      <c r="U2320" s="21" t="n">
        <f aca="false">IF(T2320&lt;=10,1,IF(T2320&lt;=20,2,IF(T2320&lt;=30,3,IF(T2320&lt;=40,4,IF(T2320&lt;=50,5,IF(T2320&lt;=100,6,IF(T2320&lt;=250,7,8)))))))</f>
        <v>2</v>
      </c>
      <c r="V2320" s="21" t="n">
        <f aca="false">IF(AND(OR(Dashboard!$T$3="All",R2320=Dashboard!$T$3),OR(Dashboard!$T$4="All",D2320=Dashboard!$T$4)),1,0)</f>
        <v>1</v>
      </c>
      <c r="W2320" s="21" t="n">
        <f aca="false">IF(V2320=1,T2320+ROW()/10000000,0)</f>
        <v>15.600232</v>
      </c>
    </row>
    <row r="2321" customFormat="false" ht="15" hidden="false" customHeight="false" outlineLevel="0" collapsed="false">
      <c r="A2321" s="0" t="n">
        <v>1400544</v>
      </c>
      <c r="B2321" s="0" t="s">
        <v>6122</v>
      </c>
      <c r="C2321" s="0" t="n">
        <v>1</v>
      </c>
      <c r="D2321" s="0" t="s">
        <v>6117</v>
      </c>
      <c r="E2321" s="0" t="s">
        <v>6123</v>
      </c>
      <c r="F2321" s="0" t="s">
        <v>6119</v>
      </c>
      <c r="G2321" s="0" t="s">
        <v>6120</v>
      </c>
      <c r="H2321" s="0" t="s">
        <v>2288</v>
      </c>
      <c r="I2321" s="0" t="s">
        <v>2123</v>
      </c>
      <c r="J2321" s="0" t="s">
        <v>47</v>
      </c>
      <c r="K2321" s="0" t="s">
        <v>47</v>
      </c>
      <c r="L2321" s="0" t="s">
        <v>47</v>
      </c>
      <c r="M2321" s="0" t="s">
        <v>47</v>
      </c>
      <c r="N2321" s="0" t="n">
        <v>3</v>
      </c>
      <c r="O2321" s="0" t="n">
        <v>100</v>
      </c>
      <c r="P2321" s="0" t="n">
        <v>850</v>
      </c>
      <c r="Q2321" s="0" t="n">
        <v>4.1</v>
      </c>
      <c r="R2321" s="0" t="str">
        <f aca="false">INDEX(Lookup!$B$4:$B$18,MATCH(C2321,Lookup!$A$4:$A$18,0))</f>
        <v>India</v>
      </c>
      <c r="S2321" s="20" t="n">
        <f aca="false">INDEX(Lookup!$D$4:$D$18,MATCH(C2321,Lookup!$A$4:$A$18,0))</f>
        <v>0.012</v>
      </c>
      <c r="T2321" s="21" t="n">
        <f aca="false">ROUND(P2321*S2321,2)</f>
        <v>10.2</v>
      </c>
      <c r="U2321" s="21" t="n">
        <f aca="false">IF(T2321&lt;=10,1,IF(T2321&lt;=20,2,IF(T2321&lt;=30,3,IF(T2321&lt;=40,4,IF(T2321&lt;=50,5,IF(T2321&lt;=100,6,IF(T2321&lt;=250,7,8)))))))</f>
        <v>2</v>
      </c>
      <c r="V2321" s="21" t="n">
        <f aca="false">IF(AND(OR(Dashboard!$T$3="All",R2321=Dashboard!$T$3),OR(Dashboard!$T$4="All",D2321=Dashboard!$T$4)),1,0)</f>
        <v>1</v>
      </c>
      <c r="W2321" s="21" t="n">
        <f aca="false">IF(V2321=1,T2321+ROW()/10000000,0)</f>
        <v>10.2002321</v>
      </c>
    </row>
    <row r="2322" customFormat="false" ht="15" hidden="false" customHeight="false" outlineLevel="0" collapsed="false">
      <c r="A2322" s="0" t="n">
        <v>18254231</v>
      </c>
      <c r="B2322" s="0" t="s">
        <v>6124</v>
      </c>
      <c r="C2322" s="0" t="n">
        <v>1</v>
      </c>
      <c r="D2322" s="0" t="s">
        <v>6117</v>
      </c>
      <c r="E2322" s="0" t="s">
        <v>6125</v>
      </c>
      <c r="F2322" s="0" t="s">
        <v>6126</v>
      </c>
      <c r="G2322" s="0" t="s">
        <v>6125</v>
      </c>
      <c r="H2322" s="0" t="s">
        <v>3500</v>
      </c>
      <c r="I2322" s="0" t="s">
        <v>2123</v>
      </c>
      <c r="J2322" s="0" t="s">
        <v>47</v>
      </c>
      <c r="K2322" s="0" t="s">
        <v>47</v>
      </c>
      <c r="L2322" s="0" t="s">
        <v>47</v>
      </c>
      <c r="M2322" s="0" t="s">
        <v>47</v>
      </c>
      <c r="N2322" s="0" t="n">
        <v>1</v>
      </c>
      <c r="O2322" s="0" t="n">
        <v>152</v>
      </c>
      <c r="P2322" s="0" t="n">
        <v>250</v>
      </c>
      <c r="Q2322" s="0" t="n">
        <v>4.1</v>
      </c>
      <c r="R2322" s="0" t="str">
        <f aca="false">INDEX(Lookup!$B$4:$B$18,MATCH(C2322,Lookup!$A$4:$A$18,0))</f>
        <v>India</v>
      </c>
      <c r="S2322" s="20" t="n">
        <f aca="false">INDEX(Lookup!$D$4:$D$18,MATCH(C2322,Lookup!$A$4:$A$18,0))</f>
        <v>0.012</v>
      </c>
      <c r="T2322" s="21" t="n">
        <f aca="false">ROUND(P2322*S2322,2)</f>
        <v>3</v>
      </c>
      <c r="U2322" s="21" t="n">
        <f aca="false">IF(T2322&lt;=10,1,IF(T2322&lt;=20,2,IF(T2322&lt;=30,3,IF(T2322&lt;=40,4,IF(T2322&lt;=50,5,IF(T2322&lt;=100,6,IF(T2322&lt;=250,7,8)))))))</f>
        <v>1</v>
      </c>
      <c r="V2322" s="21" t="n">
        <f aca="false">IF(AND(OR(Dashboard!$T$3="All",R2322=Dashboard!$T$3),OR(Dashboard!$T$4="All",D2322=Dashboard!$T$4)),1,0)</f>
        <v>1</v>
      </c>
      <c r="W2322" s="21" t="n">
        <f aca="false">IF(V2322=1,T2322+ROW()/10000000,0)</f>
        <v>3.0002322</v>
      </c>
    </row>
    <row r="2323" customFormat="false" ht="15" hidden="false" customHeight="false" outlineLevel="0" collapsed="false">
      <c r="A2323" s="0" t="n">
        <v>1402314</v>
      </c>
      <c r="B2323" s="0" t="s">
        <v>6127</v>
      </c>
      <c r="C2323" s="0" t="n">
        <v>1</v>
      </c>
      <c r="D2323" s="0" t="s">
        <v>6117</v>
      </c>
      <c r="E2323" s="0" t="s">
        <v>6128</v>
      </c>
      <c r="F2323" s="0" t="s">
        <v>6129</v>
      </c>
      <c r="G2323" s="0" t="s">
        <v>6130</v>
      </c>
      <c r="H2323" s="0" t="s">
        <v>6131</v>
      </c>
      <c r="I2323" s="0" t="s">
        <v>2123</v>
      </c>
      <c r="J2323" s="0" t="s">
        <v>47</v>
      </c>
      <c r="K2323" s="0" t="s">
        <v>47</v>
      </c>
      <c r="L2323" s="0" t="s">
        <v>47</v>
      </c>
      <c r="M2323" s="0" t="s">
        <v>47</v>
      </c>
      <c r="N2323" s="0" t="n">
        <v>4</v>
      </c>
      <c r="O2323" s="0" t="n">
        <v>37</v>
      </c>
      <c r="P2323" s="0" t="n">
        <v>1950</v>
      </c>
      <c r="Q2323" s="0" t="n">
        <v>4.1</v>
      </c>
      <c r="R2323" s="0" t="str">
        <f aca="false">INDEX(Lookup!$B$4:$B$18,MATCH(C2323,Lookup!$A$4:$A$18,0))</f>
        <v>India</v>
      </c>
      <c r="S2323" s="20" t="n">
        <f aca="false">INDEX(Lookup!$D$4:$D$18,MATCH(C2323,Lookup!$A$4:$A$18,0))</f>
        <v>0.012</v>
      </c>
      <c r="T2323" s="21" t="n">
        <f aca="false">ROUND(P2323*S2323,2)</f>
        <v>23.4</v>
      </c>
      <c r="U2323" s="21" t="n">
        <f aca="false">IF(T2323&lt;=10,1,IF(T2323&lt;=20,2,IF(T2323&lt;=30,3,IF(T2323&lt;=40,4,IF(T2323&lt;=50,5,IF(T2323&lt;=100,6,IF(T2323&lt;=250,7,8)))))))</f>
        <v>3</v>
      </c>
      <c r="V2323" s="21" t="n">
        <f aca="false">IF(AND(OR(Dashboard!$T$3="All",R2323=Dashboard!$T$3),OR(Dashboard!$T$4="All",D2323=Dashboard!$T$4)),1,0)</f>
        <v>1</v>
      </c>
      <c r="W2323" s="21" t="n">
        <f aca="false">IF(V2323=1,T2323+ROW()/10000000,0)</f>
        <v>23.4002323</v>
      </c>
    </row>
    <row r="2324" customFormat="false" ht="15" hidden="false" customHeight="false" outlineLevel="0" collapsed="false">
      <c r="A2324" s="0" t="n">
        <v>1400466</v>
      </c>
      <c r="B2324" s="0" t="s">
        <v>6132</v>
      </c>
      <c r="C2324" s="0" t="n">
        <v>1</v>
      </c>
      <c r="D2324" s="0" t="s">
        <v>6117</v>
      </c>
      <c r="E2324" s="0" t="s">
        <v>6133</v>
      </c>
      <c r="F2324" s="0" t="s">
        <v>6134</v>
      </c>
      <c r="G2324" s="0" t="s">
        <v>6135</v>
      </c>
      <c r="H2324" s="0" t="s">
        <v>6136</v>
      </c>
      <c r="I2324" s="0" t="s">
        <v>2123</v>
      </c>
      <c r="J2324" s="0" t="s">
        <v>47</v>
      </c>
      <c r="K2324" s="0" t="s">
        <v>47</v>
      </c>
      <c r="L2324" s="0" t="s">
        <v>47</v>
      </c>
      <c r="M2324" s="0" t="s">
        <v>47</v>
      </c>
      <c r="N2324" s="0" t="n">
        <v>2</v>
      </c>
      <c r="O2324" s="0" t="n">
        <v>430</v>
      </c>
      <c r="P2324" s="0" t="n">
        <v>700</v>
      </c>
      <c r="Q2324" s="0" t="n">
        <v>3.9</v>
      </c>
      <c r="R2324" s="0" t="str">
        <f aca="false">INDEX(Lookup!$B$4:$B$18,MATCH(C2324,Lookup!$A$4:$A$18,0))</f>
        <v>India</v>
      </c>
      <c r="S2324" s="20" t="n">
        <f aca="false">INDEX(Lookup!$D$4:$D$18,MATCH(C2324,Lookup!$A$4:$A$18,0))</f>
        <v>0.012</v>
      </c>
      <c r="T2324" s="21" t="n">
        <f aca="false">ROUND(P2324*S2324,2)</f>
        <v>8.4</v>
      </c>
      <c r="U2324" s="21" t="n">
        <f aca="false">IF(T2324&lt;=10,1,IF(T2324&lt;=20,2,IF(T2324&lt;=30,3,IF(T2324&lt;=40,4,IF(T2324&lt;=50,5,IF(T2324&lt;=100,6,IF(T2324&lt;=250,7,8)))))))</f>
        <v>1</v>
      </c>
      <c r="V2324" s="21" t="n">
        <f aca="false">IF(AND(OR(Dashboard!$T$3="All",R2324=Dashboard!$T$3),OR(Dashboard!$T$4="All",D2324=Dashboard!$T$4)),1,0)</f>
        <v>1</v>
      </c>
      <c r="W2324" s="21" t="n">
        <f aca="false">IF(V2324=1,T2324+ROW()/10000000,0)</f>
        <v>8.4002324</v>
      </c>
    </row>
    <row r="2325" customFormat="false" ht="15" hidden="false" customHeight="false" outlineLevel="0" collapsed="false">
      <c r="A2325" s="0" t="n">
        <v>1401934</v>
      </c>
      <c r="B2325" s="0" t="s">
        <v>6137</v>
      </c>
      <c r="C2325" s="0" t="n">
        <v>1</v>
      </c>
      <c r="D2325" s="0" t="s">
        <v>6117</v>
      </c>
      <c r="E2325" s="0" t="s">
        <v>6138</v>
      </c>
      <c r="F2325" s="0" t="s">
        <v>6134</v>
      </c>
      <c r="G2325" s="0" t="s">
        <v>6135</v>
      </c>
      <c r="H2325" s="0" t="s">
        <v>6139</v>
      </c>
      <c r="I2325" s="0" t="s">
        <v>2123</v>
      </c>
      <c r="J2325" s="0" t="s">
        <v>47</v>
      </c>
      <c r="K2325" s="0" t="s">
        <v>47</v>
      </c>
      <c r="L2325" s="0" t="s">
        <v>47</v>
      </c>
      <c r="M2325" s="0" t="s">
        <v>47</v>
      </c>
      <c r="N2325" s="0" t="n">
        <v>3</v>
      </c>
      <c r="O2325" s="0" t="n">
        <v>304</v>
      </c>
      <c r="P2325" s="0" t="n">
        <v>1000</v>
      </c>
      <c r="Q2325" s="0" t="n">
        <v>4.2</v>
      </c>
      <c r="R2325" s="0" t="str">
        <f aca="false">INDEX(Lookup!$B$4:$B$18,MATCH(C2325,Lookup!$A$4:$A$18,0))</f>
        <v>India</v>
      </c>
      <c r="S2325" s="20" t="n">
        <f aca="false">INDEX(Lookup!$D$4:$D$18,MATCH(C2325,Lookup!$A$4:$A$18,0))</f>
        <v>0.012</v>
      </c>
      <c r="T2325" s="21" t="n">
        <f aca="false">ROUND(P2325*S2325,2)</f>
        <v>12</v>
      </c>
      <c r="U2325" s="21" t="n">
        <f aca="false">IF(T2325&lt;=10,1,IF(T2325&lt;=20,2,IF(T2325&lt;=30,3,IF(T2325&lt;=40,4,IF(T2325&lt;=50,5,IF(T2325&lt;=100,6,IF(T2325&lt;=250,7,8)))))))</f>
        <v>2</v>
      </c>
      <c r="V2325" s="21" t="n">
        <f aca="false">IF(AND(OR(Dashboard!$T$3="All",R2325=Dashboard!$T$3),OR(Dashboard!$T$4="All",D2325=Dashboard!$T$4)),1,0)</f>
        <v>1</v>
      </c>
      <c r="W2325" s="21" t="n">
        <f aca="false">IF(V2325=1,T2325+ROW()/10000000,0)</f>
        <v>12.0002325</v>
      </c>
    </row>
    <row r="2326" customFormat="false" ht="15" hidden="false" customHeight="false" outlineLevel="0" collapsed="false">
      <c r="A2326" s="0" t="n">
        <v>1401548</v>
      </c>
      <c r="B2326" s="0" t="s">
        <v>6140</v>
      </c>
      <c r="C2326" s="0" t="n">
        <v>1</v>
      </c>
      <c r="D2326" s="0" t="s">
        <v>6117</v>
      </c>
      <c r="E2326" s="0" t="s">
        <v>6141</v>
      </c>
      <c r="F2326" s="0" t="s">
        <v>6134</v>
      </c>
      <c r="G2326" s="0" t="s">
        <v>6135</v>
      </c>
      <c r="H2326" s="0" t="s">
        <v>2288</v>
      </c>
      <c r="I2326" s="0" t="s">
        <v>2123</v>
      </c>
      <c r="J2326" s="0" t="s">
        <v>47</v>
      </c>
      <c r="K2326" s="0" t="s">
        <v>47</v>
      </c>
      <c r="L2326" s="0" t="s">
        <v>47</v>
      </c>
      <c r="M2326" s="0" t="s">
        <v>47</v>
      </c>
      <c r="N2326" s="0" t="n">
        <v>3</v>
      </c>
      <c r="O2326" s="0" t="n">
        <v>404</v>
      </c>
      <c r="P2326" s="0" t="n">
        <v>1200</v>
      </c>
      <c r="Q2326" s="0" t="n">
        <v>4</v>
      </c>
      <c r="R2326" s="0" t="str">
        <f aca="false">INDEX(Lookup!$B$4:$B$18,MATCH(C2326,Lookup!$A$4:$A$18,0))</f>
        <v>India</v>
      </c>
      <c r="S2326" s="20" t="n">
        <f aca="false">INDEX(Lookup!$D$4:$D$18,MATCH(C2326,Lookup!$A$4:$A$18,0))</f>
        <v>0.012</v>
      </c>
      <c r="T2326" s="21" t="n">
        <f aca="false">ROUND(P2326*S2326,2)</f>
        <v>14.4</v>
      </c>
      <c r="U2326" s="21" t="n">
        <f aca="false">IF(T2326&lt;=10,1,IF(T2326&lt;=20,2,IF(T2326&lt;=30,3,IF(T2326&lt;=40,4,IF(T2326&lt;=50,5,IF(T2326&lt;=100,6,IF(T2326&lt;=250,7,8)))))))</f>
        <v>2</v>
      </c>
      <c r="V2326" s="21" t="n">
        <f aca="false">IF(AND(OR(Dashboard!$T$3="All",R2326=Dashboard!$T$3),OR(Dashboard!$T$4="All",D2326=Dashboard!$T$4)),1,0)</f>
        <v>1</v>
      </c>
      <c r="W2326" s="21" t="n">
        <f aca="false">IF(V2326=1,T2326+ROW()/10000000,0)</f>
        <v>14.4002326</v>
      </c>
    </row>
    <row r="2327" customFormat="false" ht="15" hidden="false" customHeight="false" outlineLevel="0" collapsed="false">
      <c r="A2327" s="0" t="n">
        <v>1400460</v>
      </c>
      <c r="B2327" s="0" t="s">
        <v>6142</v>
      </c>
      <c r="C2327" s="0" t="n">
        <v>1</v>
      </c>
      <c r="D2327" s="0" t="s">
        <v>6117</v>
      </c>
      <c r="E2327" s="0" t="s">
        <v>6143</v>
      </c>
      <c r="F2327" s="0" t="s">
        <v>6144</v>
      </c>
      <c r="G2327" s="0" t="s">
        <v>6145</v>
      </c>
      <c r="H2327" s="0" t="s">
        <v>6146</v>
      </c>
      <c r="I2327" s="0" t="s">
        <v>2123</v>
      </c>
      <c r="J2327" s="0" t="s">
        <v>47</v>
      </c>
      <c r="K2327" s="0" t="s">
        <v>47</v>
      </c>
      <c r="L2327" s="0" t="s">
        <v>47</v>
      </c>
      <c r="M2327" s="0" t="s">
        <v>47</v>
      </c>
      <c r="N2327" s="0" t="n">
        <v>3</v>
      </c>
      <c r="O2327" s="0" t="n">
        <v>214</v>
      </c>
      <c r="P2327" s="0" t="n">
        <v>800</v>
      </c>
      <c r="Q2327" s="0" t="n">
        <v>3.8</v>
      </c>
      <c r="R2327" s="0" t="str">
        <f aca="false">INDEX(Lookup!$B$4:$B$18,MATCH(C2327,Lookup!$A$4:$A$18,0))</f>
        <v>India</v>
      </c>
      <c r="S2327" s="20" t="n">
        <f aca="false">INDEX(Lookup!$D$4:$D$18,MATCH(C2327,Lookup!$A$4:$A$18,0))</f>
        <v>0.012</v>
      </c>
      <c r="T2327" s="21" t="n">
        <f aca="false">ROUND(P2327*S2327,2)</f>
        <v>9.6</v>
      </c>
      <c r="U2327" s="21" t="n">
        <f aca="false">IF(T2327&lt;=10,1,IF(T2327&lt;=20,2,IF(T2327&lt;=30,3,IF(T2327&lt;=40,4,IF(T2327&lt;=50,5,IF(T2327&lt;=100,6,IF(T2327&lt;=250,7,8)))))))</f>
        <v>1</v>
      </c>
      <c r="V2327" s="21" t="n">
        <f aca="false">IF(AND(OR(Dashboard!$T$3="All",R2327=Dashboard!$T$3),OR(Dashboard!$T$4="All",D2327=Dashboard!$T$4)),1,0)</f>
        <v>1</v>
      </c>
      <c r="W2327" s="21" t="n">
        <f aca="false">IF(V2327=1,T2327+ROW()/10000000,0)</f>
        <v>9.6002327</v>
      </c>
    </row>
    <row r="2328" customFormat="false" ht="15" hidden="false" customHeight="false" outlineLevel="0" collapsed="false">
      <c r="A2328" s="0" t="n">
        <v>1400056</v>
      </c>
      <c r="B2328" s="0" t="s">
        <v>6147</v>
      </c>
      <c r="C2328" s="0" t="n">
        <v>1</v>
      </c>
      <c r="D2328" s="0" t="s">
        <v>6117</v>
      </c>
      <c r="E2328" s="0" t="s">
        <v>6148</v>
      </c>
      <c r="F2328" s="0" t="s">
        <v>6144</v>
      </c>
      <c r="G2328" s="0" t="s">
        <v>6145</v>
      </c>
      <c r="H2328" s="0" t="s">
        <v>2122</v>
      </c>
      <c r="I2328" s="0" t="s">
        <v>2123</v>
      </c>
      <c r="J2328" s="0" t="s">
        <v>47</v>
      </c>
      <c r="K2328" s="0" t="s">
        <v>47</v>
      </c>
      <c r="L2328" s="0" t="s">
        <v>47</v>
      </c>
      <c r="M2328" s="0" t="s">
        <v>47</v>
      </c>
      <c r="N2328" s="0" t="n">
        <v>3</v>
      </c>
      <c r="O2328" s="0" t="n">
        <v>496</v>
      </c>
      <c r="P2328" s="0" t="n">
        <v>850</v>
      </c>
      <c r="Q2328" s="0" t="n">
        <v>4</v>
      </c>
      <c r="R2328" s="0" t="str">
        <f aca="false">INDEX(Lookup!$B$4:$B$18,MATCH(C2328,Lookup!$A$4:$A$18,0))</f>
        <v>India</v>
      </c>
      <c r="S2328" s="20" t="n">
        <f aca="false">INDEX(Lookup!$D$4:$D$18,MATCH(C2328,Lookup!$A$4:$A$18,0))</f>
        <v>0.012</v>
      </c>
      <c r="T2328" s="21" t="n">
        <f aca="false">ROUND(P2328*S2328,2)</f>
        <v>10.2</v>
      </c>
      <c r="U2328" s="21" t="n">
        <f aca="false">IF(T2328&lt;=10,1,IF(T2328&lt;=20,2,IF(T2328&lt;=30,3,IF(T2328&lt;=40,4,IF(T2328&lt;=50,5,IF(T2328&lt;=100,6,IF(T2328&lt;=250,7,8)))))))</f>
        <v>2</v>
      </c>
      <c r="V2328" s="21" t="n">
        <f aca="false">IF(AND(OR(Dashboard!$T$3="All",R2328=Dashboard!$T$3),OR(Dashboard!$T$4="All",D2328=Dashboard!$T$4)),1,0)</f>
        <v>1</v>
      </c>
      <c r="W2328" s="21" t="n">
        <f aca="false">IF(V2328=1,T2328+ROW()/10000000,0)</f>
        <v>10.2002328</v>
      </c>
    </row>
    <row r="2329" customFormat="false" ht="15" hidden="false" customHeight="false" outlineLevel="0" collapsed="false">
      <c r="A2329" s="0" t="n">
        <v>1400169</v>
      </c>
      <c r="B2329" s="0" t="s">
        <v>6149</v>
      </c>
      <c r="C2329" s="0" t="n">
        <v>1</v>
      </c>
      <c r="D2329" s="0" t="s">
        <v>6117</v>
      </c>
      <c r="E2329" s="0" t="s">
        <v>6150</v>
      </c>
      <c r="F2329" s="0" t="s">
        <v>6151</v>
      </c>
      <c r="G2329" s="0" t="s">
        <v>6152</v>
      </c>
      <c r="H2329" s="0" t="s">
        <v>2204</v>
      </c>
      <c r="I2329" s="0" t="s">
        <v>2123</v>
      </c>
      <c r="J2329" s="0" t="s">
        <v>47</v>
      </c>
      <c r="K2329" s="0" t="s">
        <v>47</v>
      </c>
      <c r="L2329" s="0" t="s">
        <v>47</v>
      </c>
      <c r="M2329" s="0" t="s">
        <v>47</v>
      </c>
      <c r="N2329" s="0" t="n">
        <v>4</v>
      </c>
      <c r="O2329" s="0" t="n">
        <v>209</v>
      </c>
      <c r="P2329" s="0" t="n">
        <v>2000</v>
      </c>
      <c r="Q2329" s="0" t="n">
        <v>3.8</v>
      </c>
      <c r="R2329" s="0" t="str">
        <f aca="false">INDEX(Lookup!$B$4:$B$18,MATCH(C2329,Lookup!$A$4:$A$18,0))</f>
        <v>India</v>
      </c>
      <c r="S2329" s="20" t="n">
        <f aca="false">INDEX(Lookup!$D$4:$D$18,MATCH(C2329,Lookup!$A$4:$A$18,0))</f>
        <v>0.012</v>
      </c>
      <c r="T2329" s="21" t="n">
        <f aca="false">ROUND(P2329*S2329,2)</f>
        <v>24</v>
      </c>
      <c r="U2329" s="21" t="n">
        <f aca="false">IF(T2329&lt;=10,1,IF(T2329&lt;=20,2,IF(T2329&lt;=30,3,IF(T2329&lt;=40,4,IF(T2329&lt;=50,5,IF(T2329&lt;=100,6,IF(T2329&lt;=250,7,8)))))))</f>
        <v>3</v>
      </c>
      <c r="V2329" s="21" t="n">
        <f aca="false">IF(AND(OR(Dashboard!$T$3="All",R2329=Dashboard!$T$3),OR(Dashboard!$T$4="All",D2329=Dashboard!$T$4)),1,0)</f>
        <v>1</v>
      </c>
      <c r="W2329" s="21" t="n">
        <f aca="false">IF(V2329=1,T2329+ROW()/10000000,0)</f>
        <v>24.0002329</v>
      </c>
    </row>
    <row r="2330" customFormat="false" ht="15" hidden="false" customHeight="false" outlineLevel="0" collapsed="false">
      <c r="A2330" s="0" t="n">
        <v>1400186</v>
      </c>
      <c r="B2330" s="0" t="s">
        <v>6153</v>
      </c>
      <c r="C2330" s="0" t="n">
        <v>1</v>
      </c>
      <c r="D2330" s="0" t="s">
        <v>6117</v>
      </c>
      <c r="E2330" s="0" t="s">
        <v>6154</v>
      </c>
      <c r="F2330" s="0" t="s">
        <v>6155</v>
      </c>
      <c r="G2330" s="0" t="s">
        <v>6156</v>
      </c>
      <c r="H2330" s="0" t="s">
        <v>2307</v>
      </c>
      <c r="I2330" s="0" t="s">
        <v>2123</v>
      </c>
      <c r="J2330" s="0" t="s">
        <v>47</v>
      </c>
      <c r="K2330" s="0" t="s">
        <v>47</v>
      </c>
      <c r="L2330" s="0" t="s">
        <v>47</v>
      </c>
      <c r="M2330" s="0" t="s">
        <v>47</v>
      </c>
      <c r="N2330" s="0" t="n">
        <v>4</v>
      </c>
      <c r="O2330" s="0" t="n">
        <v>334</v>
      </c>
      <c r="P2330" s="0" t="n">
        <v>1500</v>
      </c>
      <c r="Q2330" s="0" t="n">
        <v>4.3</v>
      </c>
      <c r="R2330" s="0" t="str">
        <f aca="false">INDEX(Lookup!$B$4:$B$18,MATCH(C2330,Lookup!$A$4:$A$18,0))</f>
        <v>India</v>
      </c>
      <c r="S2330" s="20" t="n">
        <f aca="false">INDEX(Lookup!$D$4:$D$18,MATCH(C2330,Lookup!$A$4:$A$18,0))</f>
        <v>0.012</v>
      </c>
      <c r="T2330" s="21" t="n">
        <f aca="false">ROUND(P2330*S2330,2)</f>
        <v>18</v>
      </c>
      <c r="U2330" s="21" t="n">
        <f aca="false">IF(T2330&lt;=10,1,IF(T2330&lt;=20,2,IF(T2330&lt;=30,3,IF(T2330&lt;=40,4,IF(T2330&lt;=50,5,IF(T2330&lt;=100,6,IF(T2330&lt;=250,7,8)))))))</f>
        <v>2</v>
      </c>
      <c r="V2330" s="21" t="n">
        <f aca="false">IF(AND(OR(Dashboard!$T$3="All",R2330=Dashboard!$T$3),OR(Dashboard!$T$4="All",D2330=Dashboard!$T$4)),1,0)</f>
        <v>1</v>
      </c>
      <c r="W2330" s="21" t="n">
        <f aca="false">IF(V2330=1,T2330+ROW()/10000000,0)</f>
        <v>18.000233</v>
      </c>
    </row>
    <row r="2331" customFormat="false" ht="15" hidden="false" customHeight="false" outlineLevel="0" collapsed="false">
      <c r="A2331" s="0" t="n">
        <v>1402335</v>
      </c>
      <c r="B2331" s="0" t="s">
        <v>6157</v>
      </c>
      <c r="C2331" s="0" t="n">
        <v>1</v>
      </c>
      <c r="D2331" s="0" t="s">
        <v>6117</v>
      </c>
      <c r="E2331" s="0" t="s">
        <v>6158</v>
      </c>
      <c r="F2331" s="0" t="s">
        <v>6159</v>
      </c>
      <c r="G2331" s="0" t="s">
        <v>6160</v>
      </c>
      <c r="H2331" s="0" t="s">
        <v>6161</v>
      </c>
      <c r="I2331" s="0" t="s">
        <v>2123</v>
      </c>
      <c r="J2331" s="0" t="s">
        <v>47</v>
      </c>
      <c r="K2331" s="0" t="s">
        <v>47</v>
      </c>
      <c r="L2331" s="0" t="s">
        <v>47</v>
      </c>
      <c r="M2331" s="0" t="s">
        <v>47</v>
      </c>
      <c r="N2331" s="0" t="n">
        <v>2</v>
      </c>
      <c r="O2331" s="0" t="n">
        <v>26</v>
      </c>
      <c r="P2331" s="0" t="n">
        <v>650</v>
      </c>
      <c r="Q2331" s="0" t="n">
        <v>3.1</v>
      </c>
      <c r="R2331" s="0" t="str">
        <f aca="false">INDEX(Lookup!$B$4:$B$18,MATCH(C2331,Lookup!$A$4:$A$18,0))</f>
        <v>India</v>
      </c>
      <c r="S2331" s="20" t="n">
        <f aca="false">INDEX(Lookup!$D$4:$D$18,MATCH(C2331,Lookup!$A$4:$A$18,0))</f>
        <v>0.012</v>
      </c>
      <c r="T2331" s="21" t="n">
        <f aca="false">ROUND(P2331*S2331,2)</f>
        <v>7.8</v>
      </c>
      <c r="U2331" s="21" t="n">
        <f aca="false">IF(T2331&lt;=10,1,IF(T2331&lt;=20,2,IF(T2331&lt;=30,3,IF(T2331&lt;=40,4,IF(T2331&lt;=50,5,IF(T2331&lt;=100,6,IF(T2331&lt;=250,7,8)))))))</f>
        <v>1</v>
      </c>
      <c r="V2331" s="21" t="n">
        <f aca="false">IF(AND(OR(Dashboard!$T$3="All",R2331=Dashboard!$T$3),OR(Dashboard!$T$4="All",D2331=Dashboard!$T$4)),1,0)</f>
        <v>1</v>
      </c>
      <c r="W2331" s="21" t="n">
        <f aca="false">IF(V2331=1,T2331+ROW()/10000000,0)</f>
        <v>7.8002331</v>
      </c>
    </row>
    <row r="2332" customFormat="false" ht="15" hidden="false" customHeight="false" outlineLevel="0" collapsed="false">
      <c r="A2332" s="0" t="n">
        <v>1400555</v>
      </c>
      <c r="B2332" s="0" t="s">
        <v>6162</v>
      </c>
      <c r="C2332" s="0" t="n">
        <v>1</v>
      </c>
      <c r="D2332" s="0" t="s">
        <v>6117</v>
      </c>
      <c r="E2332" s="0" t="s">
        <v>6163</v>
      </c>
      <c r="F2332" s="0" t="s">
        <v>6159</v>
      </c>
      <c r="G2332" s="0" t="s">
        <v>6160</v>
      </c>
      <c r="H2332" s="0" t="s">
        <v>6164</v>
      </c>
      <c r="I2332" s="0" t="s">
        <v>2123</v>
      </c>
      <c r="J2332" s="0" t="s">
        <v>47</v>
      </c>
      <c r="K2332" s="0" t="s">
        <v>47</v>
      </c>
      <c r="L2332" s="0" t="s">
        <v>47</v>
      </c>
      <c r="M2332" s="0" t="s">
        <v>47</v>
      </c>
      <c r="N2332" s="0" t="n">
        <v>2</v>
      </c>
      <c r="O2332" s="0" t="n">
        <v>502</v>
      </c>
      <c r="P2332" s="0" t="n">
        <v>700</v>
      </c>
      <c r="Q2332" s="0" t="n">
        <v>3.9</v>
      </c>
      <c r="R2332" s="0" t="str">
        <f aca="false">INDEX(Lookup!$B$4:$B$18,MATCH(C2332,Lookup!$A$4:$A$18,0))</f>
        <v>India</v>
      </c>
      <c r="S2332" s="20" t="n">
        <f aca="false">INDEX(Lookup!$D$4:$D$18,MATCH(C2332,Lookup!$A$4:$A$18,0))</f>
        <v>0.012</v>
      </c>
      <c r="T2332" s="21" t="n">
        <f aca="false">ROUND(P2332*S2332,2)</f>
        <v>8.4</v>
      </c>
      <c r="U2332" s="21" t="n">
        <f aca="false">IF(T2332&lt;=10,1,IF(T2332&lt;=20,2,IF(T2332&lt;=30,3,IF(T2332&lt;=40,4,IF(T2332&lt;=50,5,IF(T2332&lt;=100,6,IF(T2332&lt;=250,7,8)))))))</f>
        <v>1</v>
      </c>
      <c r="V2332" s="21" t="n">
        <f aca="false">IF(AND(OR(Dashboard!$T$3="All",R2332=Dashboard!$T$3),OR(Dashboard!$T$4="All",D2332=Dashboard!$T$4)),1,0)</f>
        <v>1</v>
      </c>
      <c r="W2332" s="21" t="n">
        <f aca="false">IF(V2332=1,T2332+ROW()/10000000,0)</f>
        <v>8.4002332</v>
      </c>
    </row>
    <row r="2333" customFormat="false" ht="15" hidden="false" customHeight="false" outlineLevel="0" collapsed="false">
      <c r="A2333" s="0" t="n">
        <v>1401948</v>
      </c>
      <c r="B2333" s="0" t="s">
        <v>6165</v>
      </c>
      <c r="C2333" s="0" t="n">
        <v>1</v>
      </c>
      <c r="D2333" s="0" t="s">
        <v>6117</v>
      </c>
      <c r="E2333" s="0" t="s">
        <v>6166</v>
      </c>
      <c r="F2333" s="0" t="s">
        <v>6159</v>
      </c>
      <c r="G2333" s="0" t="s">
        <v>6160</v>
      </c>
      <c r="H2333" s="0" t="s">
        <v>2282</v>
      </c>
      <c r="I2333" s="0" t="s">
        <v>2123</v>
      </c>
      <c r="J2333" s="0" t="s">
        <v>47</v>
      </c>
      <c r="K2333" s="0" t="s">
        <v>47</v>
      </c>
      <c r="L2333" s="0" t="s">
        <v>47</v>
      </c>
      <c r="M2333" s="0" t="s">
        <v>47</v>
      </c>
      <c r="N2333" s="0" t="n">
        <v>2</v>
      </c>
      <c r="O2333" s="0" t="n">
        <v>69</v>
      </c>
      <c r="P2333" s="0" t="n">
        <v>650</v>
      </c>
      <c r="Q2333" s="0" t="n">
        <v>3.8</v>
      </c>
      <c r="R2333" s="0" t="str">
        <f aca="false">INDEX(Lookup!$B$4:$B$18,MATCH(C2333,Lookup!$A$4:$A$18,0))</f>
        <v>India</v>
      </c>
      <c r="S2333" s="20" t="n">
        <f aca="false">INDEX(Lookup!$D$4:$D$18,MATCH(C2333,Lookup!$A$4:$A$18,0))</f>
        <v>0.012</v>
      </c>
      <c r="T2333" s="21" t="n">
        <f aca="false">ROUND(P2333*S2333,2)</f>
        <v>7.8</v>
      </c>
      <c r="U2333" s="21" t="n">
        <f aca="false">IF(T2333&lt;=10,1,IF(T2333&lt;=20,2,IF(T2333&lt;=30,3,IF(T2333&lt;=40,4,IF(T2333&lt;=50,5,IF(T2333&lt;=100,6,IF(T2333&lt;=250,7,8)))))))</f>
        <v>1</v>
      </c>
      <c r="V2333" s="21" t="n">
        <f aca="false">IF(AND(OR(Dashboard!$T$3="All",R2333=Dashboard!$T$3),OR(Dashboard!$T$4="All",D2333=Dashboard!$T$4)),1,0)</f>
        <v>1</v>
      </c>
      <c r="W2333" s="21" t="n">
        <f aca="false">IF(V2333=1,T2333+ROW()/10000000,0)</f>
        <v>7.8002333</v>
      </c>
    </row>
    <row r="2334" customFormat="false" ht="15" hidden="false" customHeight="false" outlineLevel="0" collapsed="false">
      <c r="A2334" s="0" t="n">
        <v>18395137</v>
      </c>
      <c r="B2334" s="0" t="s">
        <v>6167</v>
      </c>
      <c r="C2334" s="0" t="n">
        <v>1</v>
      </c>
      <c r="D2334" s="0" t="s">
        <v>6117</v>
      </c>
      <c r="E2334" s="0" t="s">
        <v>6168</v>
      </c>
      <c r="F2334" s="0" t="s">
        <v>6159</v>
      </c>
      <c r="G2334" s="0" t="s">
        <v>6160</v>
      </c>
      <c r="H2334" s="0" t="s">
        <v>2712</v>
      </c>
      <c r="I2334" s="0" t="s">
        <v>2123</v>
      </c>
      <c r="J2334" s="0" t="s">
        <v>47</v>
      </c>
      <c r="K2334" s="0" t="s">
        <v>47</v>
      </c>
      <c r="L2334" s="0" t="s">
        <v>47</v>
      </c>
      <c r="M2334" s="0" t="s">
        <v>47</v>
      </c>
      <c r="N2334" s="0" t="n">
        <v>2</v>
      </c>
      <c r="O2334" s="0" t="n">
        <v>69</v>
      </c>
      <c r="P2334" s="0" t="n">
        <v>500</v>
      </c>
      <c r="Q2334" s="0" t="n">
        <v>3.9</v>
      </c>
      <c r="R2334" s="0" t="str">
        <f aca="false">INDEX(Lookup!$B$4:$B$18,MATCH(C2334,Lookup!$A$4:$A$18,0))</f>
        <v>India</v>
      </c>
      <c r="S2334" s="20" t="n">
        <f aca="false">INDEX(Lookup!$D$4:$D$18,MATCH(C2334,Lookup!$A$4:$A$18,0))</f>
        <v>0.012</v>
      </c>
      <c r="T2334" s="21" t="n">
        <f aca="false">ROUND(P2334*S2334,2)</f>
        <v>6</v>
      </c>
      <c r="U2334" s="21" t="n">
        <f aca="false">IF(T2334&lt;=10,1,IF(T2334&lt;=20,2,IF(T2334&lt;=30,3,IF(T2334&lt;=40,4,IF(T2334&lt;=50,5,IF(T2334&lt;=100,6,IF(T2334&lt;=250,7,8)))))))</f>
        <v>1</v>
      </c>
      <c r="V2334" s="21" t="n">
        <f aca="false">IF(AND(OR(Dashboard!$T$3="All",R2334=Dashboard!$T$3),OR(Dashboard!$T$4="All",D2334=Dashboard!$T$4)),1,0)</f>
        <v>1</v>
      </c>
      <c r="W2334" s="21" t="n">
        <f aca="false">IF(V2334=1,T2334+ROW()/10000000,0)</f>
        <v>6.0002334</v>
      </c>
    </row>
    <row r="2335" customFormat="false" ht="15" hidden="false" customHeight="false" outlineLevel="0" collapsed="false">
      <c r="A2335" s="0" t="n">
        <v>1400121</v>
      </c>
      <c r="B2335" s="0" t="s">
        <v>2556</v>
      </c>
      <c r="C2335" s="0" t="n">
        <v>1</v>
      </c>
      <c r="D2335" s="0" t="s">
        <v>6117</v>
      </c>
      <c r="E2335" s="0" t="s">
        <v>6169</v>
      </c>
      <c r="F2335" s="0" t="s">
        <v>6159</v>
      </c>
      <c r="G2335" s="0" t="s">
        <v>6160</v>
      </c>
      <c r="H2335" s="0" t="s">
        <v>2288</v>
      </c>
      <c r="I2335" s="0" t="s">
        <v>2123</v>
      </c>
      <c r="J2335" s="0" t="s">
        <v>47</v>
      </c>
      <c r="K2335" s="0" t="s">
        <v>47</v>
      </c>
      <c r="L2335" s="0" t="s">
        <v>47</v>
      </c>
      <c r="M2335" s="0" t="s">
        <v>47</v>
      </c>
      <c r="N2335" s="0" t="n">
        <v>4</v>
      </c>
      <c r="O2335" s="0" t="n">
        <v>413</v>
      </c>
      <c r="P2335" s="0" t="n">
        <v>1500</v>
      </c>
      <c r="Q2335" s="0" t="n">
        <v>4</v>
      </c>
      <c r="R2335" s="0" t="str">
        <f aca="false">INDEX(Lookup!$B$4:$B$18,MATCH(C2335,Lookup!$A$4:$A$18,0))</f>
        <v>India</v>
      </c>
      <c r="S2335" s="20" t="n">
        <f aca="false">INDEX(Lookup!$D$4:$D$18,MATCH(C2335,Lookup!$A$4:$A$18,0))</f>
        <v>0.012</v>
      </c>
      <c r="T2335" s="21" t="n">
        <f aca="false">ROUND(P2335*S2335,2)</f>
        <v>18</v>
      </c>
      <c r="U2335" s="21" t="n">
        <f aca="false">IF(T2335&lt;=10,1,IF(T2335&lt;=20,2,IF(T2335&lt;=30,3,IF(T2335&lt;=40,4,IF(T2335&lt;=50,5,IF(T2335&lt;=100,6,IF(T2335&lt;=250,7,8)))))))</f>
        <v>2</v>
      </c>
      <c r="V2335" s="21" t="n">
        <f aca="false">IF(AND(OR(Dashboard!$T$3="All",R2335=Dashboard!$T$3),OR(Dashboard!$T$4="All",D2335=Dashboard!$T$4)),1,0)</f>
        <v>1</v>
      </c>
      <c r="W2335" s="21" t="n">
        <f aca="false">IF(V2335=1,T2335+ROW()/10000000,0)</f>
        <v>18.0002335</v>
      </c>
    </row>
    <row r="2336" customFormat="false" ht="15" hidden="false" customHeight="false" outlineLevel="0" collapsed="false">
      <c r="A2336" s="0" t="n">
        <v>1402028</v>
      </c>
      <c r="B2336" s="0" t="s">
        <v>6170</v>
      </c>
      <c r="C2336" s="0" t="n">
        <v>1</v>
      </c>
      <c r="D2336" s="0" t="s">
        <v>6117</v>
      </c>
      <c r="E2336" s="0" t="s">
        <v>6171</v>
      </c>
      <c r="F2336" s="0" t="s">
        <v>6159</v>
      </c>
      <c r="G2336" s="0" t="s">
        <v>6160</v>
      </c>
      <c r="H2336" s="0" t="s">
        <v>6172</v>
      </c>
      <c r="I2336" s="0" t="s">
        <v>2123</v>
      </c>
      <c r="J2336" s="0" t="s">
        <v>47</v>
      </c>
      <c r="K2336" s="0" t="s">
        <v>47</v>
      </c>
      <c r="L2336" s="0" t="s">
        <v>47</v>
      </c>
      <c r="M2336" s="0" t="s">
        <v>47</v>
      </c>
      <c r="N2336" s="0" t="n">
        <v>2</v>
      </c>
      <c r="O2336" s="0" t="n">
        <v>87</v>
      </c>
      <c r="P2336" s="0" t="n">
        <v>400</v>
      </c>
      <c r="Q2336" s="0" t="n">
        <v>4.3</v>
      </c>
      <c r="R2336" s="0" t="str">
        <f aca="false">INDEX(Lookup!$B$4:$B$18,MATCH(C2336,Lookup!$A$4:$A$18,0))</f>
        <v>India</v>
      </c>
      <c r="S2336" s="20" t="n">
        <f aca="false">INDEX(Lookup!$D$4:$D$18,MATCH(C2336,Lookup!$A$4:$A$18,0))</f>
        <v>0.012</v>
      </c>
      <c r="T2336" s="21" t="n">
        <f aca="false">ROUND(P2336*S2336,2)</f>
        <v>4.8</v>
      </c>
      <c r="U2336" s="21" t="n">
        <f aca="false">IF(T2336&lt;=10,1,IF(T2336&lt;=20,2,IF(T2336&lt;=30,3,IF(T2336&lt;=40,4,IF(T2336&lt;=50,5,IF(T2336&lt;=100,6,IF(T2336&lt;=250,7,8)))))))</f>
        <v>1</v>
      </c>
      <c r="V2336" s="21" t="n">
        <f aca="false">IF(AND(OR(Dashboard!$T$3="All",R2336=Dashboard!$T$3),OR(Dashboard!$T$4="All",D2336=Dashboard!$T$4)),1,0)</f>
        <v>1</v>
      </c>
      <c r="W2336" s="21" t="n">
        <f aca="false">IF(V2336=1,T2336+ROW()/10000000,0)</f>
        <v>4.8002336</v>
      </c>
    </row>
    <row r="2337" customFormat="false" ht="15" hidden="false" customHeight="false" outlineLevel="0" collapsed="false">
      <c r="A2337" s="0" t="n">
        <v>1401857</v>
      </c>
      <c r="B2337" s="0" t="s">
        <v>2357</v>
      </c>
      <c r="C2337" s="0" t="n">
        <v>1</v>
      </c>
      <c r="D2337" s="0" t="s">
        <v>6117</v>
      </c>
      <c r="E2337" s="0" t="s">
        <v>6173</v>
      </c>
      <c r="F2337" s="0" t="s">
        <v>6159</v>
      </c>
      <c r="G2337" s="0" t="s">
        <v>6160</v>
      </c>
      <c r="H2337" s="0" t="s">
        <v>3723</v>
      </c>
      <c r="I2337" s="0" t="s">
        <v>2123</v>
      </c>
      <c r="J2337" s="0" t="s">
        <v>47</v>
      </c>
      <c r="K2337" s="0" t="s">
        <v>47</v>
      </c>
      <c r="L2337" s="0" t="s">
        <v>47</v>
      </c>
      <c r="M2337" s="0" t="s">
        <v>47</v>
      </c>
      <c r="N2337" s="0" t="n">
        <v>3</v>
      </c>
      <c r="O2337" s="0" t="n">
        <v>181</v>
      </c>
      <c r="P2337" s="0" t="n">
        <v>1100</v>
      </c>
      <c r="Q2337" s="0" t="n">
        <v>4.1</v>
      </c>
      <c r="R2337" s="0" t="str">
        <f aca="false">INDEX(Lookup!$B$4:$B$18,MATCH(C2337,Lookup!$A$4:$A$18,0))</f>
        <v>India</v>
      </c>
      <c r="S2337" s="20" t="n">
        <f aca="false">INDEX(Lookup!$D$4:$D$18,MATCH(C2337,Lookup!$A$4:$A$18,0))</f>
        <v>0.012</v>
      </c>
      <c r="T2337" s="21" t="n">
        <f aca="false">ROUND(P2337*S2337,2)</f>
        <v>13.2</v>
      </c>
      <c r="U2337" s="21" t="n">
        <f aca="false">IF(T2337&lt;=10,1,IF(T2337&lt;=20,2,IF(T2337&lt;=30,3,IF(T2337&lt;=40,4,IF(T2337&lt;=50,5,IF(T2337&lt;=100,6,IF(T2337&lt;=250,7,8)))))))</f>
        <v>2</v>
      </c>
      <c r="V2337" s="21" t="n">
        <f aca="false">IF(AND(OR(Dashboard!$T$3="All",R2337=Dashboard!$T$3),OR(Dashboard!$T$4="All",D2337=Dashboard!$T$4)),1,0)</f>
        <v>1</v>
      </c>
      <c r="W2337" s="21" t="n">
        <f aca="false">IF(V2337=1,T2337+ROW()/10000000,0)</f>
        <v>13.2002337</v>
      </c>
    </row>
    <row r="2338" customFormat="false" ht="15" hidden="false" customHeight="false" outlineLevel="0" collapsed="false">
      <c r="A2338" s="0" t="n">
        <v>1402089</v>
      </c>
      <c r="B2338" s="0" t="s">
        <v>6174</v>
      </c>
      <c r="C2338" s="0" t="n">
        <v>1</v>
      </c>
      <c r="D2338" s="0" t="s">
        <v>6117</v>
      </c>
      <c r="E2338" s="0" t="s">
        <v>6175</v>
      </c>
      <c r="F2338" s="0" t="s">
        <v>6159</v>
      </c>
      <c r="G2338" s="0" t="s">
        <v>6160</v>
      </c>
      <c r="H2338" s="0" t="s">
        <v>2282</v>
      </c>
      <c r="I2338" s="0" t="s">
        <v>2123</v>
      </c>
      <c r="J2338" s="0" t="s">
        <v>47</v>
      </c>
      <c r="K2338" s="0" t="s">
        <v>47</v>
      </c>
      <c r="L2338" s="0" t="s">
        <v>47</v>
      </c>
      <c r="M2338" s="0" t="s">
        <v>47</v>
      </c>
      <c r="N2338" s="0" t="n">
        <v>2</v>
      </c>
      <c r="O2338" s="0" t="n">
        <v>171</v>
      </c>
      <c r="P2338" s="0" t="n">
        <v>500</v>
      </c>
      <c r="Q2338" s="0" t="n">
        <v>4.3</v>
      </c>
      <c r="R2338" s="0" t="str">
        <f aca="false">INDEX(Lookup!$B$4:$B$18,MATCH(C2338,Lookup!$A$4:$A$18,0))</f>
        <v>India</v>
      </c>
      <c r="S2338" s="20" t="n">
        <f aca="false">INDEX(Lookup!$D$4:$D$18,MATCH(C2338,Lookup!$A$4:$A$18,0))</f>
        <v>0.012</v>
      </c>
      <c r="T2338" s="21" t="n">
        <f aca="false">ROUND(P2338*S2338,2)</f>
        <v>6</v>
      </c>
      <c r="U2338" s="21" t="n">
        <f aca="false">IF(T2338&lt;=10,1,IF(T2338&lt;=20,2,IF(T2338&lt;=30,3,IF(T2338&lt;=40,4,IF(T2338&lt;=50,5,IF(T2338&lt;=100,6,IF(T2338&lt;=250,7,8)))))))</f>
        <v>1</v>
      </c>
      <c r="V2338" s="21" t="n">
        <f aca="false">IF(AND(OR(Dashboard!$T$3="All",R2338=Dashboard!$T$3),OR(Dashboard!$T$4="All",D2338=Dashboard!$T$4)),1,0)</f>
        <v>1</v>
      </c>
      <c r="W2338" s="21" t="n">
        <f aca="false">IF(V2338=1,T2338+ROW()/10000000,0)</f>
        <v>6.0002338</v>
      </c>
    </row>
    <row r="2339" customFormat="false" ht="15" hidden="false" customHeight="false" outlineLevel="0" collapsed="false">
      <c r="A2339" s="0" t="n">
        <v>1402050</v>
      </c>
      <c r="B2339" s="0" t="s">
        <v>2211</v>
      </c>
      <c r="C2339" s="0" t="n">
        <v>1</v>
      </c>
      <c r="D2339" s="0" t="s">
        <v>6117</v>
      </c>
      <c r="E2339" s="0" t="s">
        <v>6176</v>
      </c>
      <c r="F2339" s="0" t="s">
        <v>6177</v>
      </c>
      <c r="G2339" s="0" t="s">
        <v>6178</v>
      </c>
      <c r="H2339" s="0" t="s">
        <v>6179</v>
      </c>
      <c r="I2339" s="0" t="s">
        <v>2123</v>
      </c>
      <c r="J2339" s="0" t="s">
        <v>47</v>
      </c>
      <c r="K2339" s="0" t="s">
        <v>47</v>
      </c>
      <c r="L2339" s="0" t="s">
        <v>47</v>
      </c>
      <c r="M2339" s="0" t="s">
        <v>47</v>
      </c>
      <c r="N2339" s="0" t="n">
        <v>3</v>
      </c>
      <c r="O2339" s="0" t="n">
        <v>341</v>
      </c>
      <c r="P2339" s="0" t="n">
        <v>800</v>
      </c>
      <c r="Q2339" s="0" t="n">
        <v>4</v>
      </c>
      <c r="R2339" s="0" t="str">
        <f aca="false">INDEX(Lookup!$B$4:$B$18,MATCH(C2339,Lookup!$A$4:$A$18,0))</f>
        <v>India</v>
      </c>
      <c r="S2339" s="20" t="n">
        <f aca="false">INDEX(Lookup!$D$4:$D$18,MATCH(C2339,Lookup!$A$4:$A$18,0))</f>
        <v>0.012</v>
      </c>
      <c r="T2339" s="21" t="n">
        <f aca="false">ROUND(P2339*S2339,2)</f>
        <v>9.6</v>
      </c>
      <c r="U2339" s="21" t="n">
        <f aca="false">IF(T2339&lt;=10,1,IF(T2339&lt;=20,2,IF(T2339&lt;=30,3,IF(T2339&lt;=40,4,IF(T2339&lt;=50,5,IF(T2339&lt;=100,6,IF(T2339&lt;=250,7,8)))))))</f>
        <v>1</v>
      </c>
      <c r="V2339" s="21" t="n">
        <f aca="false">IF(AND(OR(Dashboard!$T$3="All",R2339=Dashboard!$T$3),OR(Dashboard!$T$4="All",D2339=Dashboard!$T$4)),1,0)</f>
        <v>1</v>
      </c>
      <c r="W2339" s="21" t="n">
        <f aca="false">IF(V2339=1,T2339+ROW()/10000000,0)</f>
        <v>9.6002339</v>
      </c>
    </row>
    <row r="2340" customFormat="false" ht="15" hidden="false" customHeight="false" outlineLevel="0" collapsed="false">
      <c r="A2340" s="0" t="n">
        <v>101212</v>
      </c>
      <c r="B2340" s="0" t="s">
        <v>6180</v>
      </c>
      <c r="C2340" s="0" t="n">
        <v>1</v>
      </c>
      <c r="D2340" s="0" t="s">
        <v>6181</v>
      </c>
      <c r="E2340" s="0" t="s">
        <v>6182</v>
      </c>
      <c r="F2340" s="0" t="s">
        <v>6183</v>
      </c>
      <c r="G2340" s="0" t="s">
        <v>6184</v>
      </c>
      <c r="H2340" s="0" t="s">
        <v>5902</v>
      </c>
      <c r="I2340" s="0" t="s">
        <v>2123</v>
      </c>
      <c r="J2340" s="0" t="s">
        <v>47</v>
      </c>
      <c r="K2340" s="0" t="s">
        <v>46</v>
      </c>
      <c r="L2340" s="0" t="s">
        <v>47</v>
      </c>
      <c r="M2340" s="0" t="s">
        <v>47</v>
      </c>
      <c r="N2340" s="0" t="n">
        <v>2</v>
      </c>
      <c r="O2340" s="0" t="n">
        <v>1469</v>
      </c>
      <c r="P2340" s="0" t="n">
        <v>750</v>
      </c>
      <c r="Q2340" s="0" t="n">
        <v>4.7</v>
      </c>
      <c r="R2340" s="0" t="str">
        <f aca="false">INDEX(Lookup!$B$4:$B$18,MATCH(C2340,Lookup!$A$4:$A$18,0))</f>
        <v>India</v>
      </c>
      <c r="S2340" s="20" t="n">
        <f aca="false">INDEX(Lookup!$D$4:$D$18,MATCH(C2340,Lookup!$A$4:$A$18,0))</f>
        <v>0.012</v>
      </c>
      <c r="T2340" s="21" t="n">
        <f aca="false">ROUND(P2340*S2340,2)</f>
        <v>9</v>
      </c>
      <c r="U2340" s="21" t="n">
        <f aca="false">IF(T2340&lt;=10,1,IF(T2340&lt;=20,2,IF(T2340&lt;=30,3,IF(T2340&lt;=40,4,IF(T2340&lt;=50,5,IF(T2340&lt;=100,6,IF(T2340&lt;=250,7,8)))))))</f>
        <v>1</v>
      </c>
      <c r="V2340" s="21" t="n">
        <f aca="false">IF(AND(OR(Dashboard!$T$3="All",R2340=Dashboard!$T$3),OR(Dashboard!$T$4="All",D2340=Dashboard!$T$4)),1,0)</f>
        <v>1</v>
      </c>
      <c r="W2340" s="21" t="n">
        <f aca="false">IF(V2340=1,T2340+ROW()/10000000,0)</f>
        <v>9.000234</v>
      </c>
    </row>
    <row r="2341" customFormat="false" ht="15" hidden="false" customHeight="false" outlineLevel="0" collapsed="false">
      <c r="A2341" s="0" t="n">
        <v>101834</v>
      </c>
      <c r="B2341" s="0" t="s">
        <v>6185</v>
      </c>
      <c r="C2341" s="0" t="n">
        <v>1</v>
      </c>
      <c r="D2341" s="0" t="s">
        <v>6181</v>
      </c>
      <c r="E2341" s="0" t="s">
        <v>6186</v>
      </c>
      <c r="F2341" s="0" t="s">
        <v>6183</v>
      </c>
      <c r="G2341" s="0" t="s">
        <v>6184</v>
      </c>
      <c r="H2341" s="0" t="s">
        <v>6187</v>
      </c>
      <c r="I2341" s="0" t="s">
        <v>2123</v>
      </c>
      <c r="J2341" s="0" t="s">
        <v>47</v>
      </c>
      <c r="K2341" s="0" t="s">
        <v>47</v>
      </c>
      <c r="L2341" s="0" t="s">
        <v>47</v>
      </c>
      <c r="M2341" s="0" t="s">
        <v>47</v>
      </c>
      <c r="N2341" s="0" t="n">
        <v>3</v>
      </c>
      <c r="O2341" s="0" t="n">
        <v>676</v>
      </c>
      <c r="P2341" s="0" t="n">
        <v>1650</v>
      </c>
      <c r="Q2341" s="0" t="n">
        <v>3.9</v>
      </c>
      <c r="R2341" s="0" t="str">
        <f aca="false">INDEX(Lookup!$B$4:$B$18,MATCH(C2341,Lookup!$A$4:$A$18,0))</f>
        <v>India</v>
      </c>
      <c r="S2341" s="20" t="n">
        <f aca="false">INDEX(Lookup!$D$4:$D$18,MATCH(C2341,Lookup!$A$4:$A$18,0))</f>
        <v>0.012</v>
      </c>
      <c r="T2341" s="21" t="n">
        <f aca="false">ROUND(P2341*S2341,2)</f>
        <v>19.8</v>
      </c>
      <c r="U2341" s="21" t="n">
        <f aca="false">IF(T2341&lt;=10,1,IF(T2341&lt;=20,2,IF(T2341&lt;=30,3,IF(T2341&lt;=40,4,IF(T2341&lt;=50,5,IF(T2341&lt;=100,6,IF(T2341&lt;=250,7,8)))))))</f>
        <v>2</v>
      </c>
      <c r="V2341" s="21" t="n">
        <f aca="false">IF(AND(OR(Dashboard!$T$3="All",R2341=Dashboard!$T$3),OR(Dashboard!$T$4="All",D2341=Dashboard!$T$4)),1,0)</f>
        <v>1</v>
      </c>
      <c r="W2341" s="21" t="n">
        <f aca="false">IF(V2341=1,T2341+ROW()/10000000,0)</f>
        <v>19.8002341</v>
      </c>
    </row>
    <row r="2342" customFormat="false" ht="15" hidden="false" customHeight="false" outlineLevel="0" collapsed="false">
      <c r="A2342" s="0" t="n">
        <v>101884</v>
      </c>
      <c r="B2342" s="0" t="s">
        <v>6188</v>
      </c>
      <c r="C2342" s="0" t="n">
        <v>1</v>
      </c>
      <c r="D2342" s="0" t="s">
        <v>6181</v>
      </c>
      <c r="E2342" s="0" t="s">
        <v>6189</v>
      </c>
      <c r="F2342" s="0" t="s">
        <v>6183</v>
      </c>
      <c r="G2342" s="0" t="s">
        <v>6184</v>
      </c>
      <c r="H2342" s="0" t="s">
        <v>6190</v>
      </c>
      <c r="I2342" s="0" t="s">
        <v>2123</v>
      </c>
      <c r="J2342" s="0" t="s">
        <v>47</v>
      </c>
      <c r="K2342" s="0" t="s">
        <v>46</v>
      </c>
      <c r="L2342" s="0" t="s">
        <v>47</v>
      </c>
      <c r="M2342" s="0" t="s">
        <v>47</v>
      </c>
      <c r="N2342" s="0" t="n">
        <v>3</v>
      </c>
      <c r="O2342" s="0" t="n">
        <v>582</v>
      </c>
      <c r="P2342" s="0" t="n">
        <v>1400</v>
      </c>
      <c r="Q2342" s="0" t="n">
        <v>4</v>
      </c>
      <c r="R2342" s="0" t="str">
        <f aca="false">INDEX(Lookup!$B$4:$B$18,MATCH(C2342,Lookup!$A$4:$A$18,0))</f>
        <v>India</v>
      </c>
      <c r="S2342" s="20" t="n">
        <f aca="false">INDEX(Lookup!$D$4:$D$18,MATCH(C2342,Lookup!$A$4:$A$18,0))</f>
        <v>0.012</v>
      </c>
      <c r="T2342" s="21" t="n">
        <f aca="false">ROUND(P2342*S2342,2)</f>
        <v>16.8</v>
      </c>
      <c r="U2342" s="21" t="n">
        <f aca="false">IF(T2342&lt;=10,1,IF(T2342&lt;=20,2,IF(T2342&lt;=30,3,IF(T2342&lt;=40,4,IF(T2342&lt;=50,5,IF(T2342&lt;=100,6,IF(T2342&lt;=250,7,8)))))))</f>
        <v>2</v>
      </c>
      <c r="V2342" s="21" t="n">
        <f aca="false">IF(AND(OR(Dashboard!$T$3="All",R2342=Dashboard!$T$3),OR(Dashboard!$T$4="All",D2342=Dashboard!$T$4)),1,0)</f>
        <v>1</v>
      </c>
      <c r="W2342" s="21" t="n">
        <f aca="false">IF(V2342=1,T2342+ROW()/10000000,0)</f>
        <v>16.8002342</v>
      </c>
    </row>
    <row r="2343" customFormat="false" ht="15" hidden="false" customHeight="false" outlineLevel="0" collapsed="false">
      <c r="A2343" s="0" t="n">
        <v>102813</v>
      </c>
      <c r="B2343" s="0" t="s">
        <v>6191</v>
      </c>
      <c r="C2343" s="0" t="n">
        <v>1</v>
      </c>
      <c r="D2343" s="0" t="s">
        <v>6181</v>
      </c>
      <c r="E2343" s="0" t="s">
        <v>6192</v>
      </c>
      <c r="F2343" s="0" t="s">
        <v>6183</v>
      </c>
      <c r="G2343" s="0" t="s">
        <v>6184</v>
      </c>
      <c r="H2343" s="0" t="s">
        <v>6193</v>
      </c>
      <c r="I2343" s="0" t="s">
        <v>2123</v>
      </c>
      <c r="J2343" s="0" t="s">
        <v>47</v>
      </c>
      <c r="K2343" s="0" t="s">
        <v>46</v>
      </c>
      <c r="L2343" s="0" t="s">
        <v>47</v>
      </c>
      <c r="M2343" s="0" t="s">
        <v>47</v>
      </c>
      <c r="N2343" s="0" t="n">
        <v>2</v>
      </c>
      <c r="O2343" s="0" t="n">
        <v>389</v>
      </c>
      <c r="P2343" s="0" t="n">
        <v>750</v>
      </c>
      <c r="Q2343" s="0" t="n">
        <v>4.4</v>
      </c>
      <c r="R2343" s="0" t="str">
        <f aca="false">INDEX(Lookup!$B$4:$B$18,MATCH(C2343,Lookup!$A$4:$A$18,0))</f>
        <v>India</v>
      </c>
      <c r="S2343" s="20" t="n">
        <f aca="false">INDEX(Lookup!$D$4:$D$18,MATCH(C2343,Lookup!$A$4:$A$18,0))</f>
        <v>0.012</v>
      </c>
      <c r="T2343" s="21" t="n">
        <f aca="false">ROUND(P2343*S2343,2)</f>
        <v>9</v>
      </c>
      <c r="U2343" s="21" t="n">
        <f aca="false">IF(T2343&lt;=10,1,IF(T2343&lt;=20,2,IF(T2343&lt;=30,3,IF(T2343&lt;=40,4,IF(T2343&lt;=50,5,IF(T2343&lt;=100,6,IF(T2343&lt;=250,7,8)))))))</f>
        <v>1</v>
      </c>
      <c r="V2343" s="21" t="n">
        <f aca="false">IF(AND(OR(Dashboard!$T$3="All",R2343=Dashboard!$T$3),OR(Dashboard!$T$4="All",D2343=Dashboard!$T$4)),1,0)</f>
        <v>1</v>
      </c>
      <c r="W2343" s="21" t="n">
        <f aca="false">IF(V2343=1,T2343+ROW()/10000000,0)</f>
        <v>9.0002343</v>
      </c>
    </row>
    <row r="2344" customFormat="false" ht="15" hidden="false" customHeight="false" outlineLevel="0" collapsed="false">
      <c r="A2344" s="0" t="n">
        <v>101259</v>
      </c>
      <c r="B2344" s="0" t="s">
        <v>6194</v>
      </c>
      <c r="C2344" s="0" t="n">
        <v>1</v>
      </c>
      <c r="D2344" s="0" t="s">
        <v>6181</v>
      </c>
      <c r="E2344" s="0" t="s">
        <v>6195</v>
      </c>
      <c r="F2344" s="0" t="s">
        <v>6183</v>
      </c>
      <c r="G2344" s="0" t="s">
        <v>6184</v>
      </c>
      <c r="H2344" s="0" t="s">
        <v>6196</v>
      </c>
      <c r="I2344" s="0" t="s">
        <v>2123</v>
      </c>
      <c r="J2344" s="0" t="s">
        <v>47</v>
      </c>
      <c r="K2344" s="0" t="s">
        <v>46</v>
      </c>
      <c r="L2344" s="0" t="s">
        <v>47</v>
      </c>
      <c r="M2344" s="0" t="s">
        <v>47</v>
      </c>
      <c r="N2344" s="0" t="n">
        <v>3</v>
      </c>
      <c r="O2344" s="0" t="n">
        <v>843</v>
      </c>
      <c r="P2344" s="0" t="n">
        <v>1300</v>
      </c>
      <c r="Q2344" s="0" t="n">
        <v>4.4</v>
      </c>
      <c r="R2344" s="0" t="str">
        <f aca="false">INDEX(Lookup!$B$4:$B$18,MATCH(C2344,Lookup!$A$4:$A$18,0))</f>
        <v>India</v>
      </c>
      <c r="S2344" s="20" t="n">
        <f aca="false">INDEX(Lookup!$D$4:$D$18,MATCH(C2344,Lookup!$A$4:$A$18,0))</f>
        <v>0.012</v>
      </c>
      <c r="T2344" s="21" t="n">
        <f aca="false">ROUND(P2344*S2344,2)</f>
        <v>15.6</v>
      </c>
      <c r="U2344" s="21" t="n">
        <f aca="false">IF(T2344&lt;=10,1,IF(T2344&lt;=20,2,IF(T2344&lt;=30,3,IF(T2344&lt;=40,4,IF(T2344&lt;=50,5,IF(T2344&lt;=100,6,IF(T2344&lt;=250,7,8)))))))</f>
        <v>2</v>
      </c>
      <c r="V2344" s="21" t="n">
        <f aca="false">IF(AND(OR(Dashboard!$T$3="All",R2344=Dashboard!$T$3),OR(Dashboard!$T$4="All",D2344=Dashboard!$T$4)),1,0)</f>
        <v>1</v>
      </c>
      <c r="W2344" s="21" t="n">
        <f aca="false">IF(V2344=1,T2344+ROW()/10000000,0)</f>
        <v>15.6002344</v>
      </c>
    </row>
    <row r="2345" customFormat="false" ht="15" hidden="false" customHeight="false" outlineLevel="0" collapsed="false">
      <c r="A2345" s="0" t="n">
        <v>103065</v>
      </c>
      <c r="B2345" s="0" t="s">
        <v>6197</v>
      </c>
      <c r="C2345" s="0" t="n">
        <v>1</v>
      </c>
      <c r="D2345" s="0" t="s">
        <v>6181</v>
      </c>
      <c r="E2345" s="0" t="s">
        <v>6198</v>
      </c>
      <c r="F2345" s="0" t="s">
        <v>6183</v>
      </c>
      <c r="G2345" s="0" t="s">
        <v>6184</v>
      </c>
      <c r="H2345" s="0" t="s">
        <v>6199</v>
      </c>
      <c r="I2345" s="0" t="s">
        <v>2123</v>
      </c>
      <c r="J2345" s="0" t="s">
        <v>47</v>
      </c>
      <c r="K2345" s="0" t="s">
        <v>47</v>
      </c>
      <c r="L2345" s="0" t="s">
        <v>47</v>
      </c>
      <c r="M2345" s="0" t="s">
        <v>47</v>
      </c>
      <c r="N2345" s="0" t="n">
        <v>3</v>
      </c>
      <c r="O2345" s="0" t="n">
        <v>212</v>
      </c>
      <c r="P2345" s="0" t="n">
        <v>1000</v>
      </c>
      <c r="Q2345" s="0" t="n">
        <v>4</v>
      </c>
      <c r="R2345" s="0" t="str">
        <f aca="false">INDEX(Lookup!$B$4:$B$18,MATCH(C2345,Lookup!$A$4:$A$18,0))</f>
        <v>India</v>
      </c>
      <c r="S2345" s="20" t="n">
        <f aca="false">INDEX(Lookup!$D$4:$D$18,MATCH(C2345,Lookup!$A$4:$A$18,0))</f>
        <v>0.012</v>
      </c>
      <c r="T2345" s="21" t="n">
        <f aca="false">ROUND(P2345*S2345,2)</f>
        <v>12</v>
      </c>
      <c r="U2345" s="21" t="n">
        <f aca="false">IF(T2345&lt;=10,1,IF(T2345&lt;=20,2,IF(T2345&lt;=30,3,IF(T2345&lt;=40,4,IF(T2345&lt;=50,5,IF(T2345&lt;=100,6,IF(T2345&lt;=250,7,8)))))))</f>
        <v>2</v>
      </c>
      <c r="V2345" s="21" t="n">
        <f aca="false">IF(AND(OR(Dashboard!$T$3="All",R2345=Dashboard!$T$3),OR(Dashboard!$T$4="All",D2345=Dashboard!$T$4)),1,0)</f>
        <v>1</v>
      </c>
      <c r="W2345" s="21" t="n">
        <f aca="false">IF(V2345=1,T2345+ROW()/10000000,0)</f>
        <v>12.0002345</v>
      </c>
    </row>
    <row r="2346" customFormat="false" ht="15" hidden="false" customHeight="false" outlineLevel="0" collapsed="false">
      <c r="A2346" s="0" t="n">
        <v>100080</v>
      </c>
      <c r="B2346" s="0" t="s">
        <v>6200</v>
      </c>
      <c r="C2346" s="0" t="n">
        <v>1</v>
      </c>
      <c r="D2346" s="0" t="s">
        <v>6181</v>
      </c>
      <c r="E2346" s="0" t="s">
        <v>6201</v>
      </c>
      <c r="F2346" s="0" t="s">
        <v>6202</v>
      </c>
      <c r="G2346" s="0" t="s">
        <v>6203</v>
      </c>
      <c r="H2346" s="0" t="s">
        <v>2133</v>
      </c>
      <c r="I2346" s="0" t="s">
        <v>2123</v>
      </c>
      <c r="J2346" s="0" t="s">
        <v>47</v>
      </c>
      <c r="K2346" s="0" t="s">
        <v>47</v>
      </c>
      <c r="L2346" s="0" t="s">
        <v>47</v>
      </c>
      <c r="M2346" s="0" t="s">
        <v>47</v>
      </c>
      <c r="N2346" s="0" t="n">
        <v>3</v>
      </c>
      <c r="O2346" s="0" t="n">
        <v>1478</v>
      </c>
      <c r="P2346" s="0" t="n">
        <v>1600</v>
      </c>
      <c r="Q2346" s="0" t="n">
        <v>4.3</v>
      </c>
      <c r="R2346" s="0" t="str">
        <f aca="false">INDEX(Lookup!$B$4:$B$18,MATCH(C2346,Lookup!$A$4:$A$18,0))</f>
        <v>India</v>
      </c>
      <c r="S2346" s="20" t="n">
        <f aca="false">INDEX(Lookup!$D$4:$D$18,MATCH(C2346,Lookup!$A$4:$A$18,0))</f>
        <v>0.012</v>
      </c>
      <c r="T2346" s="21" t="n">
        <f aca="false">ROUND(P2346*S2346,2)</f>
        <v>19.2</v>
      </c>
      <c r="U2346" s="21" t="n">
        <f aca="false">IF(T2346&lt;=10,1,IF(T2346&lt;=20,2,IF(T2346&lt;=30,3,IF(T2346&lt;=40,4,IF(T2346&lt;=50,5,IF(T2346&lt;=100,6,IF(T2346&lt;=250,7,8)))))))</f>
        <v>2</v>
      </c>
      <c r="V2346" s="21" t="n">
        <f aca="false">IF(AND(OR(Dashboard!$T$3="All",R2346=Dashboard!$T$3),OR(Dashboard!$T$4="All",D2346=Dashboard!$T$4)),1,0)</f>
        <v>1</v>
      </c>
      <c r="W2346" s="21" t="n">
        <f aca="false">IF(V2346=1,T2346+ROW()/10000000,0)</f>
        <v>19.2002346</v>
      </c>
    </row>
    <row r="2347" customFormat="false" ht="15" hidden="false" customHeight="false" outlineLevel="0" collapsed="false">
      <c r="A2347" s="0" t="n">
        <v>103147</v>
      </c>
      <c r="B2347" s="0" t="s">
        <v>6204</v>
      </c>
      <c r="C2347" s="0" t="n">
        <v>1</v>
      </c>
      <c r="D2347" s="0" t="s">
        <v>6181</v>
      </c>
      <c r="E2347" s="0" t="s">
        <v>6205</v>
      </c>
      <c r="F2347" s="0" t="s">
        <v>2131</v>
      </c>
      <c r="G2347" s="0" t="s">
        <v>6206</v>
      </c>
      <c r="H2347" s="0" t="s">
        <v>6207</v>
      </c>
      <c r="I2347" s="0" t="s">
        <v>2123</v>
      </c>
      <c r="J2347" s="0" t="s">
        <v>47</v>
      </c>
      <c r="K2347" s="0" t="s">
        <v>47</v>
      </c>
      <c r="L2347" s="0" t="s">
        <v>47</v>
      </c>
      <c r="M2347" s="0" t="s">
        <v>47</v>
      </c>
      <c r="N2347" s="0" t="n">
        <v>3</v>
      </c>
      <c r="O2347" s="0" t="n">
        <v>67</v>
      </c>
      <c r="P2347" s="0" t="n">
        <v>1500</v>
      </c>
      <c r="Q2347" s="0" t="n">
        <v>3.9</v>
      </c>
      <c r="R2347" s="0" t="str">
        <f aca="false">INDEX(Lookup!$B$4:$B$18,MATCH(C2347,Lookup!$A$4:$A$18,0))</f>
        <v>India</v>
      </c>
      <c r="S2347" s="20" t="n">
        <f aca="false">INDEX(Lookup!$D$4:$D$18,MATCH(C2347,Lookup!$A$4:$A$18,0))</f>
        <v>0.012</v>
      </c>
      <c r="T2347" s="21" t="n">
        <f aca="false">ROUND(P2347*S2347,2)</f>
        <v>18</v>
      </c>
      <c r="U2347" s="21" t="n">
        <f aca="false">IF(T2347&lt;=10,1,IF(T2347&lt;=20,2,IF(T2347&lt;=30,3,IF(T2347&lt;=40,4,IF(T2347&lt;=50,5,IF(T2347&lt;=100,6,IF(T2347&lt;=250,7,8)))))))</f>
        <v>2</v>
      </c>
      <c r="V2347" s="21" t="n">
        <f aca="false">IF(AND(OR(Dashboard!$T$3="All",R2347=Dashboard!$T$3),OR(Dashboard!$T$4="All",D2347=Dashboard!$T$4)),1,0)</f>
        <v>1</v>
      </c>
      <c r="W2347" s="21" t="n">
        <f aca="false">IF(V2347=1,T2347+ROW()/10000000,0)</f>
        <v>18.0002347</v>
      </c>
    </row>
    <row r="2348" customFormat="false" ht="15" hidden="false" customHeight="false" outlineLevel="0" collapsed="false">
      <c r="A2348" s="0" t="n">
        <v>101311</v>
      </c>
      <c r="B2348" s="0" t="s">
        <v>6208</v>
      </c>
      <c r="C2348" s="0" t="n">
        <v>1</v>
      </c>
      <c r="D2348" s="0" t="s">
        <v>6181</v>
      </c>
      <c r="E2348" s="0" t="s">
        <v>6209</v>
      </c>
      <c r="F2348" s="0" t="s">
        <v>2131</v>
      </c>
      <c r="G2348" s="0" t="s">
        <v>6206</v>
      </c>
      <c r="H2348" s="0" t="s">
        <v>6210</v>
      </c>
      <c r="I2348" s="0" t="s">
        <v>2123</v>
      </c>
      <c r="J2348" s="0" t="s">
        <v>47</v>
      </c>
      <c r="K2348" s="0" t="s">
        <v>46</v>
      </c>
      <c r="L2348" s="0" t="s">
        <v>47</v>
      </c>
      <c r="M2348" s="0" t="s">
        <v>47</v>
      </c>
      <c r="N2348" s="0" t="n">
        <v>3</v>
      </c>
      <c r="O2348" s="0" t="n">
        <v>633</v>
      </c>
      <c r="P2348" s="0" t="n">
        <v>1000</v>
      </c>
      <c r="Q2348" s="0" t="n">
        <v>4.2</v>
      </c>
      <c r="R2348" s="0" t="str">
        <f aca="false">INDEX(Lookup!$B$4:$B$18,MATCH(C2348,Lookup!$A$4:$A$18,0))</f>
        <v>India</v>
      </c>
      <c r="S2348" s="20" t="n">
        <f aca="false">INDEX(Lookup!$D$4:$D$18,MATCH(C2348,Lookup!$A$4:$A$18,0))</f>
        <v>0.012</v>
      </c>
      <c r="T2348" s="21" t="n">
        <f aca="false">ROUND(P2348*S2348,2)</f>
        <v>12</v>
      </c>
      <c r="U2348" s="21" t="n">
        <f aca="false">IF(T2348&lt;=10,1,IF(T2348&lt;=20,2,IF(T2348&lt;=30,3,IF(T2348&lt;=40,4,IF(T2348&lt;=50,5,IF(T2348&lt;=100,6,IF(T2348&lt;=250,7,8)))))))</f>
        <v>2</v>
      </c>
      <c r="V2348" s="21" t="n">
        <f aca="false">IF(AND(OR(Dashboard!$T$3="All",R2348=Dashboard!$T$3),OR(Dashboard!$T$4="All",D2348=Dashboard!$T$4)),1,0)</f>
        <v>1</v>
      </c>
      <c r="W2348" s="21" t="n">
        <f aca="false">IF(V2348=1,T2348+ROW()/10000000,0)</f>
        <v>12.0002348</v>
      </c>
    </row>
    <row r="2349" customFormat="false" ht="15" hidden="false" customHeight="false" outlineLevel="0" collapsed="false">
      <c r="A2349" s="0" t="n">
        <v>100305</v>
      </c>
      <c r="B2349" s="0" t="s">
        <v>6211</v>
      </c>
      <c r="C2349" s="0" t="n">
        <v>1</v>
      </c>
      <c r="D2349" s="0" t="s">
        <v>6181</v>
      </c>
      <c r="E2349" s="0" t="s">
        <v>6212</v>
      </c>
      <c r="F2349" s="0" t="s">
        <v>6213</v>
      </c>
      <c r="G2349" s="0" t="s">
        <v>6214</v>
      </c>
      <c r="H2349" s="0" t="s">
        <v>6215</v>
      </c>
      <c r="I2349" s="0" t="s">
        <v>2123</v>
      </c>
      <c r="J2349" s="0" t="s">
        <v>47</v>
      </c>
      <c r="K2349" s="0" t="s">
        <v>47</v>
      </c>
      <c r="L2349" s="0" t="s">
        <v>47</v>
      </c>
      <c r="M2349" s="0" t="s">
        <v>47</v>
      </c>
      <c r="N2349" s="0" t="n">
        <v>3</v>
      </c>
      <c r="O2349" s="0" t="n">
        <v>916</v>
      </c>
      <c r="P2349" s="0" t="n">
        <v>1800</v>
      </c>
      <c r="Q2349" s="0" t="n">
        <v>4</v>
      </c>
      <c r="R2349" s="0" t="str">
        <f aca="false">INDEX(Lookup!$B$4:$B$18,MATCH(C2349,Lookup!$A$4:$A$18,0))</f>
        <v>India</v>
      </c>
      <c r="S2349" s="20" t="n">
        <f aca="false">INDEX(Lookup!$D$4:$D$18,MATCH(C2349,Lookup!$A$4:$A$18,0))</f>
        <v>0.012</v>
      </c>
      <c r="T2349" s="21" t="n">
        <f aca="false">ROUND(P2349*S2349,2)</f>
        <v>21.6</v>
      </c>
      <c r="U2349" s="21" t="n">
        <f aca="false">IF(T2349&lt;=10,1,IF(T2349&lt;=20,2,IF(T2349&lt;=30,3,IF(T2349&lt;=40,4,IF(T2349&lt;=50,5,IF(T2349&lt;=100,6,IF(T2349&lt;=250,7,8)))))))</f>
        <v>3</v>
      </c>
      <c r="V2349" s="21" t="n">
        <f aca="false">IF(AND(OR(Dashboard!$T$3="All",R2349=Dashboard!$T$3),OR(Dashboard!$T$4="All",D2349=Dashboard!$T$4)),1,0)</f>
        <v>1</v>
      </c>
      <c r="W2349" s="21" t="n">
        <f aca="false">IF(V2349=1,T2349+ROW()/10000000,0)</f>
        <v>21.6002349</v>
      </c>
    </row>
    <row r="2350" customFormat="false" ht="15" hidden="false" customHeight="false" outlineLevel="0" collapsed="false">
      <c r="A2350" s="0" t="n">
        <v>102215</v>
      </c>
      <c r="B2350" s="0" t="s">
        <v>6216</v>
      </c>
      <c r="C2350" s="0" t="n">
        <v>1</v>
      </c>
      <c r="D2350" s="0" t="s">
        <v>6181</v>
      </c>
      <c r="E2350" s="0" t="s">
        <v>6217</v>
      </c>
      <c r="F2350" s="0" t="s">
        <v>6218</v>
      </c>
      <c r="G2350" s="0" t="s">
        <v>6219</v>
      </c>
      <c r="H2350" s="0" t="s">
        <v>6220</v>
      </c>
      <c r="I2350" s="0" t="s">
        <v>2123</v>
      </c>
      <c r="J2350" s="0" t="s">
        <v>47</v>
      </c>
      <c r="K2350" s="0" t="s">
        <v>47</v>
      </c>
      <c r="L2350" s="0" t="s">
        <v>47</v>
      </c>
      <c r="M2350" s="0" t="s">
        <v>47</v>
      </c>
      <c r="N2350" s="0" t="n">
        <v>4</v>
      </c>
      <c r="O2350" s="0" t="n">
        <v>420</v>
      </c>
      <c r="P2350" s="0" t="n">
        <v>2300</v>
      </c>
      <c r="Q2350" s="0" t="n">
        <v>4.5</v>
      </c>
      <c r="R2350" s="0" t="str">
        <f aca="false">INDEX(Lookup!$B$4:$B$18,MATCH(C2350,Lookup!$A$4:$A$18,0))</f>
        <v>India</v>
      </c>
      <c r="S2350" s="20" t="n">
        <f aca="false">INDEX(Lookup!$D$4:$D$18,MATCH(C2350,Lookup!$A$4:$A$18,0))</f>
        <v>0.012</v>
      </c>
      <c r="T2350" s="21" t="n">
        <f aca="false">ROUND(P2350*S2350,2)</f>
        <v>27.6</v>
      </c>
      <c r="U2350" s="21" t="n">
        <f aca="false">IF(T2350&lt;=10,1,IF(T2350&lt;=20,2,IF(T2350&lt;=30,3,IF(T2350&lt;=40,4,IF(T2350&lt;=50,5,IF(T2350&lt;=100,6,IF(T2350&lt;=250,7,8)))))))</f>
        <v>3</v>
      </c>
      <c r="V2350" s="21" t="n">
        <f aca="false">IF(AND(OR(Dashboard!$T$3="All",R2350=Dashboard!$T$3),OR(Dashboard!$T$4="All",D2350=Dashboard!$T$4)),1,0)</f>
        <v>1</v>
      </c>
      <c r="W2350" s="21" t="n">
        <f aca="false">IF(V2350=1,T2350+ROW()/10000000,0)</f>
        <v>27.600235</v>
      </c>
    </row>
    <row r="2351" customFormat="false" ht="15" hidden="false" customHeight="false" outlineLevel="0" collapsed="false">
      <c r="A2351" s="0" t="n">
        <v>102216</v>
      </c>
      <c r="B2351" s="0" t="s">
        <v>6221</v>
      </c>
      <c r="C2351" s="0" t="n">
        <v>1</v>
      </c>
      <c r="D2351" s="0" t="s">
        <v>6181</v>
      </c>
      <c r="E2351" s="0" t="s">
        <v>6217</v>
      </c>
      <c r="F2351" s="0" t="s">
        <v>6218</v>
      </c>
      <c r="G2351" s="0" t="s">
        <v>6219</v>
      </c>
      <c r="H2351" s="0" t="s">
        <v>4540</v>
      </c>
      <c r="I2351" s="0" t="s">
        <v>2123</v>
      </c>
      <c r="J2351" s="0" t="s">
        <v>47</v>
      </c>
      <c r="K2351" s="0" t="s">
        <v>47</v>
      </c>
      <c r="L2351" s="0" t="s">
        <v>47</v>
      </c>
      <c r="M2351" s="0" t="s">
        <v>47</v>
      </c>
      <c r="N2351" s="0" t="n">
        <v>4</v>
      </c>
      <c r="O2351" s="0" t="n">
        <v>308</v>
      </c>
      <c r="P2351" s="0" t="n">
        <v>2500</v>
      </c>
      <c r="Q2351" s="0" t="n">
        <v>4.3</v>
      </c>
      <c r="R2351" s="0" t="str">
        <f aca="false">INDEX(Lookup!$B$4:$B$18,MATCH(C2351,Lookup!$A$4:$A$18,0))</f>
        <v>India</v>
      </c>
      <c r="S2351" s="20" t="n">
        <f aca="false">INDEX(Lookup!$D$4:$D$18,MATCH(C2351,Lookup!$A$4:$A$18,0))</f>
        <v>0.012</v>
      </c>
      <c r="T2351" s="21" t="n">
        <f aca="false">ROUND(P2351*S2351,2)</f>
        <v>30</v>
      </c>
      <c r="U2351" s="21" t="n">
        <f aca="false">IF(T2351&lt;=10,1,IF(T2351&lt;=20,2,IF(T2351&lt;=30,3,IF(T2351&lt;=40,4,IF(T2351&lt;=50,5,IF(T2351&lt;=100,6,IF(T2351&lt;=250,7,8)))))))</f>
        <v>3</v>
      </c>
      <c r="V2351" s="21" t="n">
        <f aca="false">IF(AND(OR(Dashboard!$T$3="All",R2351=Dashboard!$T$3),OR(Dashboard!$T$4="All",D2351=Dashboard!$T$4)),1,0)</f>
        <v>1</v>
      </c>
      <c r="W2351" s="21" t="n">
        <f aca="false">IF(V2351=1,T2351+ROW()/10000000,0)</f>
        <v>30.0002351</v>
      </c>
    </row>
    <row r="2352" customFormat="false" ht="15" hidden="false" customHeight="false" outlineLevel="0" collapsed="false">
      <c r="A2352" s="0" t="n">
        <v>18209498</v>
      </c>
      <c r="B2352" s="0" t="s">
        <v>6222</v>
      </c>
      <c r="C2352" s="0" t="n">
        <v>1</v>
      </c>
      <c r="D2352" s="0" t="s">
        <v>6181</v>
      </c>
      <c r="E2352" s="0" t="s">
        <v>6223</v>
      </c>
      <c r="F2352" s="0" t="s">
        <v>6224</v>
      </c>
      <c r="G2352" s="0" t="s">
        <v>6225</v>
      </c>
      <c r="H2352" s="0" t="s">
        <v>6226</v>
      </c>
      <c r="I2352" s="0" t="s">
        <v>2123</v>
      </c>
      <c r="J2352" s="0" t="s">
        <v>47</v>
      </c>
      <c r="K2352" s="0" t="s">
        <v>46</v>
      </c>
      <c r="L2352" s="0" t="s">
        <v>47</v>
      </c>
      <c r="M2352" s="0" t="s">
        <v>47</v>
      </c>
      <c r="N2352" s="0" t="n">
        <v>4</v>
      </c>
      <c r="O2352" s="0" t="n">
        <v>322</v>
      </c>
      <c r="P2352" s="0" t="n">
        <v>2000</v>
      </c>
      <c r="Q2352" s="0" t="n">
        <v>4.9</v>
      </c>
      <c r="R2352" s="0" t="str">
        <f aca="false">INDEX(Lookup!$B$4:$B$18,MATCH(C2352,Lookup!$A$4:$A$18,0))</f>
        <v>India</v>
      </c>
      <c r="S2352" s="20" t="n">
        <f aca="false">INDEX(Lookup!$D$4:$D$18,MATCH(C2352,Lookup!$A$4:$A$18,0))</f>
        <v>0.012</v>
      </c>
      <c r="T2352" s="21" t="n">
        <f aca="false">ROUND(P2352*S2352,2)</f>
        <v>24</v>
      </c>
      <c r="U2352" s="21" t="n">
        <f aca="false">IF(T2352&lt;=10,1,IF(T2352&lt;=20,2,IF(T2352&lt;=30,3,IF(T2352&lt;=40,4,IF(T2352&lt;=50,5,IF(T2352&lt;=100,6,IF(T2352&lt;=250,7,8)))))))</f>
        <v>3</v>
      </c>
      <c r="V2352" s="21" t="n">
        <f aca="false">IF(AND(OR(Dashboard!$T$3="All",R2352=Dashboard!$T$3),OR(Dashboard!$T$4="All",D2352=Dashboard!$T$4)),1,0)</f>
        <v>1</v>
      </c>
      <c r="W2352" s="21" t="n">
        <f aca="false">IF(V2352=1,T2352+ROW()/10000000,0)</f>
        <v>24.0002352</v>
      </c>
    </row>
    <row r="2353" customFormat="false" ht="15" hidden="false" customHeight="false" outlineLevel="0" collapsed="false">
      <c r="A2353" s="0" t="n">
        <v>103019</v>
      </c>
      <c r="B2353" s="0" t="s">
        <v>6227</v>
      </c>
      <c r="C2353" s="0" t="n">
        <v>1</v>
      </c>
      <c r="D2353" s="0" t="s">
        <v>6181</v>
      </c>
      <c r="E2353" s="0" t="s">
        <v>6228</v>
      </c>
      <c r="F2353" s="0" t="s">
        <v>6229</v>
      </c>
      <c r="G2353" s="0" t="s">
        <v>6230</v>
      </c>
      <c r="H2353" s="0" t="s">
        <v>6231</v>
      </c>
      <c r="I2353" s="0" t="s">
        <v>2123</v>
      </c>
      <c r="J2353" s="0" t="s">
        <v>47</v>
      </c>
      <c r="K2353" s="0" t="s">
        <v>46</v>
      </c>
      <c r="L2353" s="0" t="s">
        <v>47</v>
      </c>
      <c r="M2353" s="0" t="s">
        <v>47</v>
      </c>
      <c r="N2353" s="0" t="n">
        <v>2</v>
      </c>
      <c r="O2353" s="0" t="n">
        <v>198</v>
      </c>
      <c r="P2353" s="0" t="n">
        <v>650</v>
      </c>
      <c r="Q2353" s="0" t="n">
        <v>4.2</v>
      </c>
      <c r="R2353" s="0" t="str">
        <f aca="false">INDEX(Lookup!$B$4:$B$18,MATCH(C2353,Lookup!$A$4:$A$18,0))</f>
        <v>India</v>
      </c>
      <c r="S2353" s="20" t="n">
        <f aca="false">INDEX(Lookup!$D$4:$D$18,MATCH(C2353,Lookup!$A$4:$A$18,0))</f>
        <v>0.012</v>
      </c>
      <c r="T2353" s="21" t="n">
        <f aca="false">ROUND(P2353*S2353,2)</f>
        <v>7.8</v>
      </c>
      <c r="U2353" s="21" t="n">
        <f aca="false">IF(T2353&lt;=10,1,IF(T2353&lt;=20,2,IF(T2353&lt;=30,3,IF(T2353&lt;=40,4,IF(T2353&lt;=50,5,IF(T2353&lt;=100,6,IF(T2353&lt;=250,7,8)))))))</f>
        <v>1</v>
      </c>
      <c r="V2353" s="21" t="n">
        <f aca="false">IF(AND(OR(Dashboard!$T$3="All",R2353=Dashboard!$T$3),OR(Dashboard!$T$4="All",D2353=Dashboard!$T$4)),1,0)</f>
        <v>1</v>
      </c>
      <c r="W2353" s="21" t="n">
        <f aca="false">IF(V2353=1,T2353+ROW()/10000000,0)</f>
        <v>7.8002353</v>
      </c>
    </row>
    <row r="2354" customFormat="false" ht="15" hidden="false" customHeight="false" outlineLevel="0" collapsed="false">
      <c r="A2354" s="0" t="n">
        <v>103090</v>
      </c>
      <c r="B2354" s="0" t="s">
        <v>6232</v>
      </c>
      <c r="C2354" s="0" t="n">
        <v>1</v>
      </c>
      <c r="D2354" s="0" t="s">
        <v>6181</v>
      </c>
      <c r="E2354" s="0" t="s">
        <v>6233</v>
      </c>
      <c r="F2354" s="0" t="s">
        <v>6229</v>
      </c>
      <c r="G2354" s="0" t="s">
        <v>6230</v>
      </c>
      <c r="H2354" s="0" t="s">
        <v>2274</v>
      </c>
      <c r="I2354" s="0" t="s">
        <v>2123</v>
      </c>
      <c r="J2354" s="0" t="s">
        <v>47</v>
      </c>
      <c r="K2354" s="0" t="s">
        <v>47</v>
      </c>
      <c r="L2354" s="0" t="s">
        <v>47</v>
      </c>
      <c r="M2354" s="0" t="s">
        <v>47</v>
      </c>
      <c r="N2354" s="0" t="n">
        <v>2</v>
      </c>
      <c r="O2354" s="0" t="n">
        <v>148</v>
      </c>
      <c r="P2354" s="0" t="n">
        <v>700</v>
      </c>
      <c r="Q2354" s="0" t="n">
        <v>4.1</v>
      </c>
      <c r="R2354" s="0" t="str">
        <f aca="false">INDEX(Lookup!$B$4:$B$18,MATCH(C2354,Lookup!$A$4:$A$18,0))</f>
        <v>India</v>
      </c>
      <c r="S2354" s="20" t="n">
        <f aca="false">INDEX(Lookup!$D$4:$D$18,MATCH(C2354,Lookup!$A$4:$A$18,0))</f>
        <v>0.012</v>
      </c>
      <c r="T2354" s="21" t="n">
        <f aca="false">ROUND(P2354*S2354,2)</f>
        <v>8.4</v>
      </c>
      <c r="U2354" s="21" t="n">
        <f aca="false">IF(T2354&lt;=10,1,IF(T2354&lt;=20,2,IF(T2354&lt;=30,3,IF(T2354&lt;=40,4,IF(T2354&lt;=50,5,IF(T2354&lt;=100,6,IF(T2354&lt;=250,7,8)))))))</f>
        <v>1</v>
      </c>
      <c r="V2354" s="21" t="n">
        <f aca="false">IF(AND(OR(Dashboard!$T$3="All",R2354=Dashboard!$T$3),OR(Dashboard!$T$4="All",D2354=Dashboard!$T$4)),1,0)</f>
        <v>1</v>
      </c>
      <c r="W2354" s="21" t="n">
        <f aca="false">IF(V2354=1,T2354+ROW()/10000000,0)</f>
        <v>8.4002354</v>
      </c>
    </row>
    <row r="2355" customFormat="false" ht="15" hidden="false" customHeight="false" outlineLevel="0" collapsed="false">
      <c r="A2355" s="0" t="n">
        <v>102531</v>
      </c>
      <c r="B2355" s="0" t="s">
        <v>6234</v>
      </c>
      <c r="C2355" s="0" t="n">
        <v>1</v>
      </c>
      <c r="D2355" s="0" t="s">
        <v>6181</v>
      </c>
      <c r="E2355" s="0" t="s">
        <v>6235</v>
      </c>
      <c r="F2355" s="0" t="s">
        <v>6236</v>
      </c>
      <c r="G2355" s="0" t="s">
        <v>6237</v>
      </c>
      <c r="H2355" s="0" t="s">
        <v>6238</v>
      </c>
      <c r="I2355" s="0" t="s">
        <v>2123</v>
      </c>
      <c r="J2355" s="0" t="s">
        <v>47</v>
      </c>
      <c r="K2355" s="0" t="s">
        <v>46</v>
      </c>
      <c r="L2355" s="0" t="s">
        <v>47</v>
      </c>
      <c r="M2355" s="0" t="s">
        <v>47</v>
      </c>
      <c r="N2355" s="0" t="n">
        <v>2</v>
      </c>
      <c r="O2355" s="0" t="n">
        <v>798</v>
      </c>
      <c r="P2355" s="0" t="n">
        <v>800</v>
      </c>
      <c r="Q2355" s="0" t="n">
        <v>4.3</v>
      </c>
      <c r="R2355" s="0" t="str">
        <f aca="false">INDEX(Lookup!$B$4:$B$18,MATCH(C2355,Lookup!$A$4:$A$18,0))</f>
        <v>India</v>
      </c>
      <c r="S2355" s="20" t="n">
        <f aca="false">INDEX(Lookup!$D$4:$D$18,MATCH(C2355,Lookup!$A$4:$A$18,0))</f>
        <v>0.012</v>
      </c>
      <c r="T2355" s="21" t="n">
        <f aca="false">ROUND(P2355*S2355,2)</f>
        <v>9.6</v>
      </c>
      <c r="U2355" s="21" t="n">
        <f aca="false">IF(T2355&lt;=10,1,IF(T2355&lt;=20,2,IF(T2355&lt;=30,3,IF(T2355&lt;=40,4,IF(T2355&lt;=50,5,IF(T2355&lt;=100,6,IF(T2355&lt;=250,7,8)))))))</f>
        <v>1</v>
      </c>
      <c r="V2355" s="21" t="n">
        <f aca="false">IF(AND(OR(Dashboard!$T$3="All",R2355=Dashboard!$T$3),OR(Dashboard!$T$4="All",D2355=Dashboard!$T$4)),1,0)</f>
        <v>1</v>
      </c>
      <c r="W2355" s="21" t="n">
        <f aca="false">IF(V2355=1,T2355+ROW()/10000000,0)</f>
        <v>9.6002355</v>
      </c>
    </row>
    <row r="2356" customFormat="false" ht="15" hidden="false" customHeight="false" outlineLevel="0" collapsed="false">
      <c r="A2356" s="0" t="n">
        <v>100306</v>
      </c>
      <c r="B2356" s="0" t="s">
        <v>6239</v>
      </c>
      <c r="C2356" s="0" t="n">
        <v>1</v>
      </c>
      <c r="D2356" s="0" t="s">
        <v>6181</v>
      </c>
      <c r="E2356" s="0" t="s">
        <v>6240</v>
      </c>
      <c r="F2356" s="0" t="s">
        <v>6241</v>
      </c>
      <c r="G2356" s="0" t="s">
        <v>6242</v>
      </c>
      <c r="H2356" s="0" t="s">
        <v>6243</v>
      </c>
      <c r="I2356" s="0" t="s">
        <v>2123</v>
      </c>
      <c r="J2356" s="0" t="s">
        <v>47</v>
      </c>
      <c r="K2356" s="0" t="s">
        <v>47</v>
      </c>
      <c r="L2356" s="0" t="s">
        <v>47</v>
      </c>
      <c r="M2356" s="0" t="s">
        <v>47</v>
      </c>
      <c r="N2356" s="0" t="n">
        <v>3</v>
      </c>
      <c r="O2356" s="0" t="n">
        <v>1121</v>
      </c>
      <c r="P2356" s="0" t="n">
        <v>1500</v>
      </c>
      <c r="Q2356" s="0" t="n">
        <v>4.3</v>
      </c>
      <c r="R2356" s="0" t="str">
        <f aca="false">INDEX(Lookup!$B$4:$B$18,MATCH(C2356,Lookup!$A$4:$A$18,0))</f>
        <v>India</v>
      </c>
      <c r="S2356" s="20" t="n">
        <f aca="false">INDEX(Lookup!$D$4:$D$18,MATCH(C2356,Lookup!$A$4:$A$18,0))</f>
        <v>0.012</v>
      </c>
      <c r="T2356" s="21" t="n">
        <f aca="false">ROUND(P2356*S2356,2)</f>
        <v>18</v>
      </c>
      <c r="U2356" s="21" t="n">
        <f aca="false">IF(T2356&lt;=10,1,IF(T2356&lt;=20,2,IF(T2356&lt;=30,3,IF(T2356&lt;=40,4,IF(T2356&lt;=50,5,IF(T2356&lt;=100,6,IF(T2356&lt;=250,7,8)))))))</f>
        <v>2</v>
      </c>
      <c r="V2356" s="21" t="n">
        <f aca="false">IF(AND(OR(Dashboard!$T$3="All",R2356=Dashboard!$T$3),OR(Dashboard!$T$4="All",D2356=Dashboard!$T$4)),1,0)</f>
        <v>1</v>
      </c>
      <c r="W2356" s="21" t="n">
        <f aca="false">IF(V2356=1,T2356+ROW()/10000000,0)</f>
        <v>18.0002356</v>
      </c>
    </row>
    <row r="2357" customFormat="false" ht="15" hidden="false" customHeight="false" outlineLevel="0" collapsed="false">
      <c r="A2357" s="0" t="n">
        <v>18454586</v>
      </c>
      <c r="B2357" s="0" t="s">
        <v>6244</v>
      </c>
      <c r="C2357" s="0" t="n">
        <v>1</v>
      </c>
      <c r="D2357" s="0" t="s">
        <v>6181</v>
      </c>
      <c r="E2357" s="0" t="s">
        <v>6245</v>
      </c>
      <c r="F2357" s="0" t="s">
        <v>6246</v>
      </c>
      <c r="G2357" s="0" t="s">
        <v>6247</v>
      </c>
      <c r="H2357" s="0" t="s">
        <v>6248</v>
      </c>
      <c r="I2357" s="0" t="s">
        <v>2123</v>
      </c>
      <c r="J2357" s="0" t="s">
        <v>47</v>
      </c>
      <c r="K2357" s="0" t="s">
        <v>47</v>
      </c>
      <c r="L2357" s="0" t="s">
        <v>47</v>
      </c>
      <c r="M2357" s="0" t="s">
        <v>47</v>
      </c>
      <c r="N2357" s="0" t="n">
        <v>3</v>
      </c>
      <c r="O2357" s="0" t="n">
        <v>46</v>
      </c>
      <c r="P2357" s="0" t="n">
        <v>1000</v>
      </c>
      <c r="Q2357" s="0" t="n">
        <v>2.6</v>
      </c>
      <c r="R2357" s="0" t="str">
        <f aca="false">INDEX(Lookup!$B$4:$B$18,MATCH(C2357,Lookup!$A$4:$A$18,0))</f>
        <v>India</v>
      </c>
      <c r="S2357" s="20" t="n">
        <f aca="false">INDEX(Lookup!$D$4:$D$18,MATCH(C2357,Lookup!$A$4:$A$18,0))</f>
        <v>0.012</v>
      </c>
      <c r="T2357" s="21" t="n">
        <f aca="false">ROUND(P2357*S2357,2)</f>
        <v>12</v>
      </c>
      <c r="U2357" s="21" t="n">
        <f aca="false">IF(T2357&lt;=10,1,IF(T2357&lt;=20,2,IF(T2357&lt;=30,3,IF(T2357&lt;=40,4,IF(T2357&lt;=50,5,IF(T2357&lt;=100,6,IF(T2357&lt;=250,7,8)))))))</f>
        <v>2</v>
      </c>
      <c r="V2357" s="21" t="n">
        <f aca="false">IF(AND(OR(Dashboard!$T$3="All",R2357=Dashboard!$T$3),OR(Dashboard!$T$4="All",D2357=Dashboard!$T$4)),1,0)</f>
        <v>1</v>
      </c>
      <c r="W2357" s="21" t="n">
        <f aca="false">IF(V2357=1,T2357+ROW()/10000000,0)</f>
        <v>12.0002357</v>
      </c>
    </row>
    <row r="2358" customFormat="false" ht="15" hidden="false" customHeight="false" outlineLevel="0" collapsed="false">
      <c r="A2358" s="0" t="n">
        <v>102504</v>
      </c>
      <c r="B2358" s="0" t="s">
        <v>6249</v>
      </c>
      <c r="C2358" s="0" t="n">
        <v>1</v>
      </c>
      <c r="D2358" s="0" t="s">
        <v>6181</v>
      </c>
      <c r="E2358" s="0" t="s">
        <v>6250</v>
      </c>
      <c r="F2358" s="0" t="s">
        <v>6246</v>
      </c>
      <c r="G2358" s="0" t="s">
        <v>6247</v>
      </c>
      <c r="H2358" s="0" t="s">
        <v>6251</v>
      </c>
      <c r="I2358" s="0" t="s">
        <v>2123</v>
      </c>
      <c r="J2358" s="0" t="s">
        <v>47</v>
      </c>
      <c r="K2358" s="0" t="s">
        <v>46</v>
      </c>
      <c r="L2358" s="0" t="s">
        <v>47</v>
      </c>
      <c r="M2358" s="0" t="s">
        <v>47</v>
      </c>
      <c r="N2358" s="0" t="n">
        <v>3</v>
      </c>
      <c r="O2358" s="0" t="n">
        <v>310</v>
      </c>
      <c r="P2358" s="0" t="n">
        <v>1200</v>
      </c>
      <c r="Q2358" s="0" t="n">
        <v>3.9</v>
      </c>
      <c r="R2358" s="0" t="str">
        <f aca="false">INDEX(Lookup!$B$4:$B$18,MATCH(C2358,Lookup!$A$4:$A$18,0))</f>
        <v>India</v>
      </c>
      <c r="S2358" s="20" t="n">
        <f aca="false">INDEX(Lookup!$D$4:$D$18,MATCH(C2358,Lookup!$A$4:$A$18,0))</f>
        <v>0.012</v>
      </c>
      <c r="T2358" s="21" t="n">
        <f aca="false">ROUND(P2358*S2358,2)</f>
        <v>14.4</v>
      </c>
      <c r="U2358" s="21" t="n">
        <f aca="false">IF(T2358&lt;=10,1,IF(T2358&lt;=20,2,IF(T2358&lt;=30,3,IF(T2358&lt;=40,4,IF(T2358&lt;=50,5,IF(T2358&lt;=100,6,IF(T2358&lt;=250,7,8)))))))</f>
        <v>2</v>
      </c>
      <c r="V2358" s="21" t="n">
        <f aca="false">IF(AND(OR(Dashboard!$T$3="All",R2358=Dashboard!$T$3),OR(Dashboard!$T$4="All",D2358=Dashboard!$T$4)),1,0)</f>
        <v>1</v>
      </c>
      <c r="W2358" s="21" t="n">
        <f aca="false">IF(V2358=1,T2358+ROW()/10000000,0)</f>
        <v>14.4002358</v>
      </c>
    </row>
    <row r="2359" customFormat="false" ht="15" hidden="false" customHeight="false" outlineLevel="0" collapsed="false">
      <c r="A2359" s="0" t="n">
        <v>102867</v>
      </c>
      <c r="B2359" s="0" t="s">
        <v>6252</v>
      </c>
      <c r="C2359" s="0" t="n">
        <v>1</v>
      </c>
      <c r="D2359" s="0" t="s">
        <v>6181</v>
      </c>
      <c r="E2359" s="0" t="s">
        <v>6253</v>
      </c>
      <c r="F2359" s="0" t="s">
        <v>6254</v>
      </c>
      <c r="G2359" s="0" t="s">
        <v>6255</v>
      </c>
      <c r="H2359" s="0" t="s">
        <v>6256</v>
      </c>
      <c r="I2359" s="0" t="s">
        <v>2123</v>
      </c>
      <c r="J2359" s="0" t="s">
        <v>47</v>
      </c>
      <c r="K2359" s="0" t="s">
        <v>46</v>
      </c>
      <c r="L2359" s="0" t="s">
        <v>47</v>
      </c>
      <c r="M2359" s="0" t="s">
        <v>47</v>
      </c>
      <c r="N2359" s="0" t="n">
        <v>2</v>
      </c>
      <c r="O2359" s="0" t="n">
        <v>112</v>
      </c>
      <c r="P2359" s="0" t="n">
        <v>800</v>
      </c>
      <c r="Q2359" s="0" t="n">
        <v>3.7</v>
      </c>
      <c r="R2359" s="0" t="str">
        <f aca="false">INDEX(Lookup!$B$4:$B$18,MATCH(C2359,Lookup!$A$4:$A$18,0))</f>
        <v>India</v>
      </c>
      <c r="S2359" s="20" t="n">
        <f aca="false">INDEX(Lookup!$D$4:$D$18,MATCH(C2359,Lookup!$A$4:$A$18,0))</f>
        <v>0.012</v>
      </c>
      <c r="T2359" s="21" t="n">
        <f aca="false">ROUND(P2359*S2359,2)</f>
        <v>9.6</v>
      </c>
      <c r="U2359" s="21" t="n">
        <f aca="false">IF(T2359&lt;=10,1,IF(T2359&lt;=20,2,IF(T2359&lt;=30,3,IF(T2359&lt;=40,4,IF(T2359&lt;=50,5,IF(T2359&lt;=100,6,IF(T2359&lt;=250,7,8)))))))</f>
        <v>1</v>
      </c>
      <c r="V2359" s="21" t="n">
        <f aca="false">IF(AND(OR(Dashboard!$T$3="All",R2359=Dashboard!$T$3),OR(Dashboard!$T$4="All",D2359=Dashboard!$T$4)),1,0)</f>
        <v>1</v>
      </c>
      <c r="W2359" s="21" t="n">
        <f aca="false">IF(V2359=1,T2359+ROW()/10000000,0)</f>
        <v>9.6002359</v>
      </c>
    </row>
    <row r="2360" customFormat="false" ht="15" hidden="false" customHeight="false" outlineLevel="0" collapsed="false">
      <c r="A2360" s="0" t="n">
        <v>2300061</v>
      </c>
      <c r="B2360" s="0" t="s">
        <v>6257</v>
      </c>
      <c r="C2360" s="0" t="n">
        <v>1</v>
      </c>
      <c r="D2360" s="0" t="s">
        <v>6258</v>
      </c>
      <c r="E2360" s="0" t="s">
        <v>6259</v>
      </c>
      <c r="F2360" s="0" t="s">
        <v>6260</v>
      </c>
      <c r="G2360" s="0" t="s">
        <v>6261</v>
      </c>
      <c r="H2360" s="0" t="s">
        <v>3129</v>
      </c>
      <c r="I2360" s="0" t="s">
        <v>2123</v>
      </c>
      <c r="J2360" s="0" t="s">
        <v>47</v>
      </c>
      <c r="K2360" s="0" t="s">
        <v>47</v>
      </c>
      <c r="L2360" s="0" t="s">
        <v>47</v>
      </c>
      <c r="M2360" s="0" t="s">
        <v>47</v>
      </c>
      <c r="N2360" s="0" t="n">
        <v>2</v>
      </c>
      <c r="O2360" s="0" t="n">
        <v>148</v>
      </c>
      <c r="P2360" s="0" t="n">
        <v>550</v>
      </c>
      <c r="Q2360" s="0" t="n">
        <v>3.3</v>
      </c>
      <c r="R2360" s="0" t="str">
        <f aca="false">INDEX(Lookup!$B$4:$B$18,MATCH(C2360,Lookup!$A$4:$A$18,0))</f>
        <v>India</v>
      </c>
      <c r="S2360" s="20" t="n">
        <f aca="false">INDEX(Lookup!$D$4:$D$18,MATCH(C2360,Lookup!$A$4:$A$18,0))</f>
        <v>0.012</v>
      </c>
      <c r="T2360" s="21" t="n">
        <f aca="false">ROUND(P2360*S2360,2)</f>
        <v>6.6</v>
      </c>
      <c r="U2360" s="21" t="n">
        <f aca="false">IF(T2360&lt;=10,1,IF(T2360&lt;=20,2,IF(T2360&lt;=30,3,IF(T2360&lt;=40,4,IF(T2360&lt;=50,5,IF(T2360&lt;=100,6,IF(T2360&lt;=250,7,8)))))))</f>
        <v>1</v>
      </c>
      <c r="V2360" s="21" t="n">
        <f aca="false">IF(AND(OR(Dashboard!$T$3="All",R2360=Dashboard!$T$3),OR(Dashboard!$T$4="All",D2360=Dashboard!$T$4)),1,0)</f>
        <v>1</v>
      </c>
      <c r="W2360" s="21" t="n">
        <f aca="false">IF(V2360=1,T2360+ROW()/10000000,0)</f>
        <v>6.600236</v>
      </c>
    </row>
    <row r="2361" customFormat="false" ht="15" hidden="false" customHeight="false" outlineLevel="0" collapsed="false">
      <c r="A2361" s="0" t="n">
        <v>2300483</v>
      </c>
      <c r="B2361" s="0" t="s">
        <v>6262</v>
      </c>
      <c r="C2361" s="0" t="n">
        <v>1</v>
      </c>
      <c r="D2361" s="0" t="s">
        <v>6258</v>
      </c>
      <c r="E2361" s="0" t="s">
        <v>6263</v>
      </c>
      <c r="F2361" s="0" t="s">
        <v>2749</v>
      </c>
      <c r="G2361" s="0" t="s">
        <v>6264</v>
      </c>
      <c r="H2361" s="0" t="s">
        <v>2693</v>
      </c>
      <c r="I2361" s="0" t="s">
        <v>2123</v>
      </c>
      <c r="J2361" s="0" t="s">
        <v>47</v>
      </c>
      <c r="K2361" s="0" t="s">
        <v>47</v>
      </c>
      <c r="L2361" s="0" t="s">
        <v>47</v>
      </c>
      <c r="M2361" s="0" t="s">
        <v>47</v>
      </c>
      <c r="N2361" s="0" t="n">
        <v>3</v>
      </c>
      <c r="O2361" s="0" t="n">
        <v>51</v>
      </c>
      <c r="P2361" s="0" t="n">
        <v>800</v>
      </c>
      <c r="Q2361" s="0" t="n">
        <v>3.3</v>
      </c>
      <c r="R2361" s="0" t="str">
        <f aca="false">INDEX(Lookup!$B$4:$B$18,MATCH(C2361,Lookup!$A$4:$A$18,0))</f>
        <v>India</v>
      </c>
      <c r="S2361" s="20" t="n">
        <f aca="false">INDEX(Lookup!$D$4:$D$18,MATCH(C2361,Lookup!$A$4:$A$18,0))</f>
        <v>0.012</v>
      </c>
      <c r="T2361" s="21" t="n">
        <f aca="false">ROUND(P2361*S2361,2)</f>
        <v>9.6</v>
      </c>
      <c r="U2361" s="21" t="n">
        <f aca="false">IF(T2361&lt;=10,1,IF(T2361&lt;=20,2,IF(T2361&lt;=30,3,IF(T2361&lt;=40,4,IF(T2361&lt;=50,5,IF(T2361&lt;=100,6,IF(T2361&lt;=250,7,8)))))))</f>
        <v>1</v>
      </c>
      <c r="V2361" s="21" t="n">
        <f aca="false">IF(AND(OR(Dashboard!$T$3="All",R2361=Dashboard!$T$3),OR(Dashboard!$T$4="All",D2361=Dashboard!$T$4)),1,0)</f>
        <v>1</v>
      </c>
      <c r="W2361" s="21" t="n">
        <f aca="false">IF(V2361=1,T2361+ROW()/10000000,0)</f>
        <v>9.6002361</v>
      </c>
    </row>
    <row r="2362" customFormat="false" ht="15" hidden="false" customHeight="false" outlineLevel="0" collapsed="false">
      <c r="A2362" s="0" t="n">
        <v>2300065</v>
      </c>
      <c r="B2362" s="0" t="s">
        <v>6265</v>
      </c>
      <c r="C2362" s="0" t="n">
        <v>1</v>
      </c>
      <c r="D2362" s="0" t="s">
        <v>6258</v>
      </c>
      <c r="E2362" s="0" t="s">
        <v>6266</v>
      </c>
      <c r="F2362" s="0" t="s">
        <v>2749</v>
      </c>
      <c r="G2362" s="0" t="s">
        <v>6264</v>
      </c>
      <c r="H2362" s="0" t="s">
        <v>2128</v>
      </c>
      <c r="I2362" s="0" t="s">
        <v>2123</v>
      </c>
      <c r="J2362" s="0" t="s">
        <v>47</v>
      </c>
      <c r="K2362" s="0" t="s">
        <v>47</v>
      </c>
      <c r="L2362" s="0" t="s">
        <v>47</v>
      </c>
      <c r="M2362" s="0" t="s">
        <v>47</v>
      </c>
      <c r="N2362" s="0" t="n">
        <v>2</v>
      </c>
      <c r="O2362" s="0" t="n">
        <v>97</v>
      </c>
      <c r="P2362" s="0" t="n">
        <v>400</v>
      </c>
      <c r="Q2362" s="0" t="n">
        <v>3.9</v>
      </c>
      <c r="R2362" s="0" t="str">
        <f aca="false">INDEX(Lookup!$B$4:$B$18,MATCH(C2362,Lookup!$A$4:$A$18,0))</f>
        <v>India</v>
      </c>
      <c r="S2362" s="20" t="n">
        <f aca="false">INDEX(Lookup!$D$4:$D$18,MATCH(C2362,Lookup!$A$4:$A$18,0))</f>
        <v>0.012</v>
      </c>
      <c r="T2362" s="21" t="n">
        <f aca="false">ROUND(P2362*S2362,2)</f>
        <v>4.8</v>
      </c>
      <c r="U2362" s="21" t="n">
        <f aca="false">IF(T2362&lt;=10,1,IF(T2362&lt;=20,2,IF(T2362&lt;=30,3,IF(T2362&lt;=40,4,IF(T2362&lt;=50,5,IF(T2362&lt;=100,6,IF(T2362&lt;=250,7,8)))))))</f>
        <v>1</v>
      </c>
      <c r="V2362" s="21" t="n">
        <f aca="false">IF(AND(OR(Dashboard!$T$3="All",R2362=Dashboard!$T$3),OR(Dashboard!$T$4="All",D2362=Dashboard!$T$4)),1,0)</f>
        <v>1</v>
      </c>
      <c r="W2362" s="21" t="n">
        <f aca="false">IF(V2362=1,T2362+ROW()/10000000,0)</f>
        <v>4.8002362</v>
      </c>
    </row>
    <row r="2363" customFormat="false" ht="15" hidden="false" customHeight="false" outlineLevel="0" collapsed="false">
      <c r="A2363" s="0" t="n">
        <v>18377936</v>
      </c>
      <c r="B2363" s="0" t="s">
        <v>6267</v>
      </c>
      <c r="C2363" s="0" t="n">
        <v>1</v>
      </c>
      <c r="D2363" s="0" t="s">
        <v>6258</v>
      </c>
      <c r="E2363" s="0" t="s">
        <v>6268</v>
      </c>
      <c r="F2363" s="0" t="s">
        <v>2749</v>
      </c>
      <c r="G2363" s="0" t="s">
        <v>6264</v>
      </c>
      <c r="H2363" s="0" t="s">
        <v>6269</v>
      </c>
      <c r="I2363" s="0" t="s">
        <v>2123</v>
      </c>
      <c r="J2363" s="0" t="s">
        <v>47</v>
      </c>
      <c r="K2363" s="0" t="s">
        <v>47</v>
      </c>
      <c r="L2363" s="0" t="s">
        <v>47</v>
      </c>
      <c r="M2363" s="0" t="s">
        <v>47</v>
      </c>
      <c r="N2363" s="0" t="n">
        <v>3</v>
      </c>
      <c r="O2363" s="0" t="n">
        <v>24</v>
      </c>
      <c r="P2363" s="0" t="n">
        <v>1000</v>
      </c>
      <c r="Q2363" s="0" t="n">
        <v>4</v>
      </c>
      <c r="R2363" s="0" t="str">
        <f aca="false">INDEX(Lookup!$B$4:$B$18,MATCH(C2363,Lookup!$A$4:$A$18,0))</f>
        <v>India</v>
      </c>
      <c r="S2363" s="20" t="n">
        <f aca="false">INDEX(Lookup!$D$4:$D$18,MATCH(C2363,Lookup!$A$4:$A$18,0))</f>
        <v>0.012</v>
      </c>
      <c r="T2363" s="21" t="n">
        <f aca="false">ROUND(P2363*S2363,2)</f>
        <v>12</v>
      </c>
      <c r="U2363" s="21" t="n">
        <f aca="false">IF(T2363&lt;=10,1,IF(T2363&lt;=20,2,IF(T2363&lt;=30,3,IF(T2363&lt;=40,4,IF(T2363&lt;=50,5,IF(T2363&lt;=100,6,IF(T2363&lt;=250,7,8)))))))</f>
        <v>2</v>
      </c>
      <c r="V2363" s="21" t="n">
        <f aca="false">IF(AND(OR(Dashboard!$T$3="All",R2363=Dashboard!$T$3),OR(Dashboard!$T$4="All",D2363=Dashboard!$T$4)),1,0)</f>
        <v>1</v>
      </c>
      <c r="W2363" s="21" t="n">
        <f aca="false">IF(V2363=1,T2363+ROW()/10000000,0)</f>
        <v>12.0002363</v>
      </c>
    </row>
    <row r="2364" customFormat="false" ht="15" hidden="false" customHeight="false" outlineLevel="0" collapsed="false">
      <c r="A2364" s="0" t="n">
        <v>2300188</v>
      </c>
      <c r="B2364" s="0" t="s">
        <v>6270</v>
      </c>
      <c r="C2364" s="0" t="n">
        <v>1</v>
      </c>
      <c r="D2364" s="0" t="s">
        <v>6258</v>
      </c>
      <c r="E2364" s="0" t="s">
        <v>6271</v>
      </c>
      <c r="F2364" s="0" t="s">
        <v>6272</v>
      </c>
      <c r="G2364" s="0" t="s">
        <v>6273</v>
      </c>
      <c r="H2364" s="0" t="s">
        <v>2288</v>
      </c>
      <c r="I2364" s="0" t="s">
        <v>2123</v>
      </c>
      <c r="J2364" s="0" t="s">
        <v>47</v>
      </c>
      <c r="K2364" s="0" t="s">
        <v>47</v>
      </c>
      <c r="L2364" s="0" t="s">
        <v>47</v>
      </c>
      <c r="M2364" s="0" t="s">
        <v>47</v>
      </c>
      <c r="N2364" s="0" t="n">
        <v>4</v>
      </c>
      <c r="O2364" s="0" t="n">
        <v>54</v>
      </c>
      <c r="P2364" s="0" t="n">
        <v>1500</v>
      </c>
      <c r="Q2364" s="0" t="n">
        <v>4</v>
      </c>
      <c r="R2364" s="0" t="str">
        <f aca="false">INDEX(Lookup!$B$4:$B$18,MATCH(C2364,Lookup!$A$4:$A$18,0))</f>
        <v>India</v>
      </c>
      <c r="S2364" s="20" t="n">
        <f aca="false">INDEX(Lookup!$D$4:$D$18,MATCH(C2364,Lookup!$A$4:$A$18,0))</f>
        <v>0.012</v>
      </c>
      <c r="T2364" s="21" t="n">
        <f aca="false">ROUND(P2364*S2364,2)</f>
        <v>18</v>
      </c>
      <c r="U2364" s="21" t="n">
        <f aca="false">IF(T2364&lt;=10,1,IF(T2364&lt;=20,2,IF(T2364&lt;=30,3,IF(T2364&lt;=40,4,IF(T2364&lt;=50,5,IF(T2364&lt;=100,6,IF(T2364&lt;=250,7,8)))))))</f>
        <v>2</v>
      </c>
      <c r="V2364" s="21" t="n">
        <f aca="false">IF(AND(OR(Dashboard!$T$3="All",R2364=Dashboard!$T$3),OR(Dashboard!$T$4="All",D2364=Dashboard!$T$4)),1,0)</f>
        <v>1</v>
      </c>
      <c r="W2364" s="21" t="n">
        <f aca="false">IF(V2364=1,T2364+ROW()/10000000,0)</f>
        <v>18.0002364</v>
      </c>
    </row>
    <row r="2365" customFormat="false" ht="15" hidden="false" customHeight="false" outlineLevel="0" collapsed="false">
      <c r="A2365" s="0" t="n">
        <v>18407105</v>
      </c>
      <c r="B2365" s="0" t="s">
        <v>6274</v>
      </c>
      <c r="C2365" s="0" t="n">
        <v>1</v>
      </c>
      <c r="D2365" s="0" t="s">
        <v>6258</v>
      </c>
      <c r="E2365" s="0" t="s">
        <v>6275</v>
      </c>
      <c r="F2365" s="0" t="s">
        <v>6276</v>
      </c>
      <c r="G2365" s="0" t="s">
        <v>6277</v>
      </c>
      <c r="H2365" s="0" t="s">
        <v>2251</v>
      </c>
      <c r="I2365" s="0" t="s">
        <v>2123</v>
      </c>
      <c r="J2365" s="0" t="s">
        <v>47</v>
      </c>
      <c r="K2365" s="0" t="s">
        <v>47</v>
      </c>
      <c r="L2365" s="0" t="s">
        <v>47</v>
      </c>
      <c r="M2365" s="0" t="s">
        <v>47</v>
      </c>
      <c r="N2365" s="0" t="n">
        <v>2</v>
      </c>
      <c r="O2365" s="0" t="n">
        <v>43</v>
      </c>
      <c r="P2365" s="0" t="n">
        <v>600</v>
      </c>
      <c r="Q2365" s="0" t="n">
        <v>3.5</v>
      </c>
      <c r="R2365" s="0" t="str">
        <f aca="false">INDEX(Lookup!$B$4:$B$18,MATCH(C2365,Lookup!$A$4:$A$18,0))</f>
        <v>India</v>
      </c>
      <c r="S2365" s="20" t="n">
        <f aca="false">INDEX(Lookup!$D$4:$D$18,MATCH(C2365,Lookup!$A$4:$A$18,0))</f>
        <v>0.012</v>
      </c>
      <c r="T2365" s="21" t="n">
        <f aca="false">ROUND(P2365*S2365,2)</f>
        <v>7.2</v>
      </c>
      <c r="U2365" s="21" t="n">
        <f aca="false">IF(T2365&lt;=10,1,IF(T2365&lt;=20,2,IF(T2365&lt;=30,3,IF(T2365&lt;=40,4,IF(T2365&lt;=50,5,IF(T2365&lt;=100,6,IF(T2365&lt;=250,7,8)))))))</f>
        <v>1</v>
      </c>
      <c r="V2365" s="21" t="n">
        <f aca="false">IF(AND(OR(Dashboard!$T$3="All",R2365=Dashboard!$T$3),OR(Dashboard!$T$4="All",D2365=Dashboard!$T$4)),1,0)</f>
        <v>1</v>
      </c>
      <c r="W2365" s="21" t="n">
        <f aca="false">IF(V2365=1,T2365+ROW()/10000000,0)</f>
        <v>7.2002365</v>
      </c>
    </row>
    <row r="2366" customFormat="false" ht="15" hidden="false" customHeight="false" outlineLevel="0" collapsed="false">
      <c r="A2366" s="0" t="n">
        <v>2300497</v>
      </c>
      <c r="B2366" s="0" t="s">
        <v>6278</v>
      </c>
      <c r="C2366" s="0" t="n">
        <v>1</v>
      </c>
      <c r="D2366" s="0" t="s">
        <v>6258</v>
      </c>
      <c r="E2366" s="0" t="s">
        <v>6279</v>
      </c>
      <c r="F2366" s="0" t="s">
        <v>6280</v>
      </c>
      <c r="G2366" s="0" t="s">
        <v>6281</v>
      </c>
      <c r="H2366" s="0" t="s">
        <v>6282</v>
      </c>
      <c r="I2366" s="0" t="s">
        <v>2123</v>
      </c>
      <c r="J2366" s="0" t="s">
        <v>47</v>
      </c>
      <c r="K2366" s="0" t="s">
        <v>47</v>
      </c>
      <c r="L2366" s="0" t="s">
        <v>47</v>
      </c>
      <c r="M2366" s="0" t="s">
        <v>47</v>
      </c>
      <c r="N2366" s="0" t="n">
        <v>1</v>
      </c>
      <c r="O2366" s="0" t="n">
        <v>34</v>
      </c>
      <c r="P2366" s="0" t="n">
        <v>0</v>
      </c>
      <c r="Q2366" s="0" t="n">
        <v>3.6</v>
      </c>
      <c r="R2366" s="0" t="str">
        <f aca="false">INDEX(Lookup!$B$4:$B$18,MATCH(C2366,Lookup!$A$4:$A$18,0))</f>
        <v>India</v>
      </c>
      <c r="S2366" s="20" t="n">
        <f aca="false">INDEX(Lookup!$D$4:$D$18,MATCH(C2366,Lookup!$A$4:$A$18,0))</f>
        <v>0.012</v>
      </c>
      <c r="T2366" s="21" t="n">
        <f aca="false">ROUND(P2366*S2366,2)</f>
        <v>0</v>
      </c>
      <c r="U2366" s="21" t="n">
        <f aca="false">IF(T2366&lt;=10,1,IF(T2366&lt;=20,2,IF(T2366&lt;=30,3,IF(T2366&lt;=40,4,IF(T2366&lt;=50,5,IF(T2366&lt;=100,6,IF(T2366&lt;=250,7,8)))))))</f>
        <v>1</v>
      </c>
      <c r="V2366" s="21" t="n">
        <f aca="false">IF(AND(OR(Dashboard!$T$3="All",R2366=Dashboard!$T$3),OR(Dashboard!$T$4="All",D2366=Dashboard!$T$4)),1,0)</f>
        <v>1</v>
      </c>
      <c r="W2366" s="21" t="n">
        <f aca="false">IF(V2366=1,T2366+ROW()/10000000,0)</f>
        <v>0.0002366</v>
      </c>
    </row>
    <row r="2367" customFormat="false" ht="15" hidden="false" customHeight="false" outlineLevel="0" collapsed="false">
      <c r="A2367" s="0" t="n">
        <v>2300183</v>
      </c>
      <c r="B2367" s="0" t="s">
        <v>6283</v>
      </c>
      <c r="C2367" s="0" t="n">
        <v>1</v>
      </c>
      <c r="D2367" s="0" t="s">
        <v>6258</v>
      </c>
      <c r="E2367" s="0" t="s">
        <v>6284</v>
      </c>
      <c r="F2367" s="0" t="s">
        <v>6280</v>
      </c>
      <c r="G2367" s="0" t="s">
        <v>6281</v>
      </c>
      <c r="H2367" s="0" t="s">
        <v>3942</v>
      </c>
      <c r="I2367" s="0" t="s">
        <v>2123</v>
      </c>
      <c r="J2367" s="0" t="s">
        <v>47</v>
      </c>
      <c r="K2367" s="0" t="s">
        <v>47</v>
      </c>
      <c r="L2367" s="0" t="s">
        <v>47</v>
      </c>
      <c r="M2367" s="0" t="s">
        <v>47</v>
      </c>
      <c r="N2367" s="0" t="n">
        <v>2</v>
      </c>
      <c r="O2367" s="0" t="n">
        <v>97</v>
      </c>
      <c r="P2367" s="0" t="n">
        <v>500</v>
      </c>
      <c r="Q2367" s="0" t="n">
        <v>3.9</v>
      </c>
      <c r="R2367" s="0" t="str">
        <f aca="false">INDEX(Lookup!$B$4:$B$18,MATCH(C2367,Lookup!$A$4:$A$18,0))</f>
        <v>India</v>
      </c>
      <c r="S2367" s="20" t="n">
        <f aca="false">INDEX(Lookup!$D$4:$D$18,MATCH(C2367,Lookup!$A$4:$A$18,0))</f>
        <v>0.012</v>
      </c>
      <c r="T2367" s="21" t="n">
        <f aca="false">ROUND(P2367*S2367,2)</f>
        <v>6</v>
      </c>
      <c r="U2367" s="21" t="n">
        <f aca="false">IF(T2367&lt;=10,1,IF(T2367&lt;=20,2,IF(T2367&lt;=30,3,IF(T2367&lt;=40,4,IF(T2367&lt;=50,5,IF(T2367&lt;=100,6,IF(T2367&lt;=250,7,8)))))))</f>
        <v>1</v>
      </c>
      <c r="V2367" s="21" t="n">
        <f aca="false">IF(AND(OR(Dashboard!$T$3="All",R2367=Dashboard!$T$3),OR(Dashboard!$T$4="All",D2367=Dashboard!$T$4)),1,0)</f>
        <v>1</v>
      </c>
      <c r="W2367" s="21" t="n">
        <f aca="false">IF(V2367=1,T2367+ROW()/10000000,0)</f>
        <v>6.0002367</v>
      </c>
    </row>
    <row r="2368" customFormat="false" ht="15" hidden="false" customHeight="false" outlineLevel="0" collapsed="false">
      <c r="A2368" s="0" t="n">
        <v>2300476</v>
      </c>
      <c r="B2368" s="0" t="s">
        <v>2918</v>
      </c>
      <c r="C2368" s="0" t="n">
        <v>1</v>
      </c>
      <c r="D2368" s="0" t="s">
        <v>6258</v>
      </c>
      <c r="E2368" s="0" t="s">
        <v>6285</v>
      </c>
      <c r="F2368" s="0" t="s">
        <v>6280</v>
      </c>
      <c r="G2368" s="0" t="s">
        <v>6281</v>
      </c>
      <c r="H2368" s="0" t="s">
        <v>2320</v>
      </c>
      <c r="I2368" s="0" t="s">
        <v>2123</v>
      </c>
      <c r="J2368" s="0" t="s">
        <v>47</v>
      </c>
      <c r="K2368" s="0" t="s">
        <v>47</v>
      </c>
      <c r="L2368" s="0" t="s">
        <v>47</v>
      </c>
      <c r="M2368" s="0" t="s">
        <v>47</v>
      </c>
      <c r="N2368" s="0" t="n">
        <v>2</v>
      </c>
      <c r="O2368" s="0" t="n">
        <v>87</v>
      </c>
      <c r="P2368" s="0" t="n">
        <v>500</v>
      </c>
      <c r="Q2368" s="0" t="n">
        <v>4.1</v>
      </c>
      <c r="R2368" s="0" t="str">
        <f aca="false">INDEX(Lookup!$B$4:$B$18,MATCH(C2368,Lookup!$A$4:$A$18,0))</f>
        <v>India</v>
      </c>
      <c r="S2368" s="20" t="n">
        <f aca="false">INDEX(Lookup!$D$4:$D$18,MATCH(C2368,Lookup!$A$4:$A$18,0))</f>
        <v>0.012</v>
      </c>
      <c r="T2368" s="21" t="n">
        <f aca="false">ROUND(P2368*S2368,2)</f>
        <v>6</v>
      </c>
      <c r="U2368" s="21" t="n">
        <f aca="false">IF(T2368&lt;=10,1,IF(T2368&lt;=20,2,IF(T2368&lt;=30,3,IF(T2368&lt;=40,4,IF(T2368&lt;=50,5,IF(T2368&lt;=100,6,IF(T2368&lt;=250,7,8)))))))</f>
        <v>1</v>
      </c>
      <c r="V2368" s="21" t="n">
        <f aca="false">IF(AND(OR(Dashboard!$T$3="All",R2368=Dashboard!$T$3),OR(Dashboard!$T$4="All",D2368=Dashboard!$T$4)),1,0)</f>
        <v>1</v>
      </c>
      <c r="W2368" s="21" t="n">
        <f aca="false">IF(V2368=1,T2368+ROW()/10000000,0)</f>
        <v>6.0002368</v>
      </c>
    </row>
    <row r="2369" customFormat="false" ht="15" hidden="false" customHeight="false" outlineLevel="0" collapsed="false">
      <c r="A2369" s="0" t="n">
        <v>2300018</v>
      </c>
      <c r="B2369" s="0" t="s">
        <v>6286</v>
      </c>
      <c r="C2369" s="0" t="n">
        <v>1</v>
      </c>
      <c r="D2369" s="0" t="s">
        <v>6258</v>
      </c>
      <c r="E2369" s="0" t="s">
        <v>6287</v>
      </c>
      <c r="F2369" s="0" t="s">
        <v>6280</v>
      </c>
      <c r="G2369" s="0" t="s">
        <v>6281</v>
      </c>
      <c r="H2369" s="0" t="s">
        <v>2185</v>
      </c>
      <c r="I2369" s="0" t="s">
        <v>2123</v>
      </c>
      <c r="J2369" s="0" t="s">
        <v>47</v>
      </c>
      <c r="K2369" s="0" t="s">
        <v>47</v>
      </c>
      <c r="L2369" s="0" t="s">
        <v>47</v>
      </c>
      <c r="M2369" s="0" t="s">
        <v>47</v>
      </c>
      <c r="N2369" s="0" t="n">
        <v>3</v>
      </c>
      <c r="O2369" s="0" t="n">
        <v>158</v>
      </c>
      <c r="P2369" s="0" t="n">
        <v>1000</v>
      </c>
      <c r="Q2369" s="0" t="n">
        <v>4.1</v>
      </c>
      <c r="R2369" s="0" t="str">
        <f aca="false">INDEX(Lookup!$B$4:$B$18,MATCH(C2369,Lookup!$A$4:$A$18,0))</f>
        <v>India</v>
      </c>
      <c r="S2369" s="20" t="n">
        <f aca="false">INDEX(Lookup!$D$4:$D$18,MATCH(C2369,Lookup!$A$4:$A$18,0))</f>
        <v>0.012</v>
      </c>
      <c r="T2369" s="21" t="n">
        <f aca="false">ROUND(P2369*S2369,2)</f>
        <v>12</v>
      </c>
      <c r="U2369" s="21" t="n">
        <f aca="false">IF(T2369&lt;=10,1,IF(T2369&lt;=20,2,IF(T2369&lt;=30,3,IF(T2369&lt;=40,4,IF(T2369&lt;=50,5,IF(T2369&lt;=100,6,IF(T2369&lt;=250,7,8)))))))</f>
        <v>2</v>
      </c>
      <c r="V2369" s="21" t="n">
        <f aca="false">IF(AND(OR(Dashboard!$T$3="All",R2369=Dashboard!$T$3),OR(Dashboard!$T$4="All",D2369=Dashboard!$T$4)),1,0)</f>
        <v>1</v>
      </c>
      <c r="W2369" s="21" t="n">
        <f aca="false">IF(V2369=1,T2369+ROW()/10000000,0)</f>
        <v>12.0002369</v>
      </c>
    </row>
    <row r="2370" customFormat="false" ht="15" hidden="false" customHeight="false" outlineLevel="0" collapsed="false">
      <c r="A2370" s="0" t="n">
        <v>18312106</v>
      </c>
      <c r="B2370" s="0" t="s">
        <v>6288</v>
      </c>
      <c r="C2370" s="0" t="n">
        <v>1</v>
      </c>
      <c r="D2370" s="0" t="s">
        <v>6258</v>
      </c>
      <c r="E2370" s="0" t="s">
        <v>6289</v>
      </c>
      <c r="F2370" s="0" t="s">
        <v>6290</v>
      </c>
      <c r="G2370" s="0" t="s">
        <v>6291</v>
      </c>
      <c r="H2370" s="0" t="s">
        <v>6292</v>
      </c>
      <c r="I2370" s="0" t="s">
        <v>2123</v>
      </c>
      <c r="J2370" s="0" t="s">
        <v>47</v>
      </c>
      <c r="K2370" s="0" t="s">
        <v>47</v>
      </c>
      <c r="L2370" s="0" t="s">
        <v>47</v>
      </c>
      <c r="M2370" s="0" t="s">
        <v>47</v>
      </c>
      <c r="N2370" s="0" t="n">
        <v>1</v>
      </c>
      <c r="O2370" s="0" t="n">
        <v>127</v>
      </c>
      <c r="P2370" s="0" t="n">
        <v>0</v>
      </c>
      <c r="Q2370" s="0" t="n">
        <v>3.9</v>
      </c>
      <c r="R2370" s="0" t="str">
        <f aca="false">INDEX(Lookup!$B$4:$B$18,MATCH(C2370,Lookup!$A$4:$A$18,0))</f>
        <v>India</v>
      </c>
      <c r="S2370" s="20" t="n">
        <f aca="false">INDEX(Lookup!$D$4:$D$18,MATCH(C2370,Lookup!$A$4:$A$18,0))</f>
        <v>0.012</v>
      </c>
      <c r="T2370" s="21" t="n">
        <f aca="false">ROUND(P2370*S2370,2)</f>
        <v>0</v>
      </c>
      <c r="U2370" s="21" t="n">
        <f aca="false">IF(T2370&lt;=10,1,IF(T2370&lt;=20,2,IF(T2370&lt;=30,3,IF(T2370&lt;=40,4,IF(T2370&lt;=50,5,IF(T2370&lt;=100,6,IF(T2370&lt;=250,7,8)))))))</f>
        <v>1</v>
      </c>
      <c r="V2370" s="21" t="n">
        <f aca="false">IF(AND(OR(Dashboard!$T$3="All",R2370=Dashboard!$T$3),OR(Dashboard!$T$4="All",D2370=Dashboard!$T$4)),1,0)</f>
        <v>1</v>
      </c>
      <c r="W2370" s="21" t="n">
        <f aca="false">IF(V2370=1,T2370+ROW()/10000000,0)</f>
        <v>0.000237</v>
      </c>
    </row>
    <row r="2371" customFormat="false" ht="15" hidden="false" customHeight="false" outlineLevel="0" collapsed="false">
      <c r="A2371" s="0" t="n">
        <v>2300042</v>
      </c>
      <c r="B2371" s="0" t="s">
        <v>6293</v>
      </c>
      <c r="C2371" s="0" t="n">
        <v>1</v>
      </c>
      <c r="D2371" s="0" t="s">
        <v>6258</v>
      </c>
      <c r="E2371" s="0" t="s">
        <v>6294</v>
      </c>
      <c r="F2371" s="0" t="s">
        <v>6295</v>
      </c>
      <c r="G2371" s="0" t="s">
        <v>6296</v>
      </c>
      <c r="H2371" s="0" t="s">
        <v>69</v>
      </c>
      <c r="I2371" s="0" t="s">
        <v>2123</v>
      </c>
      <c r="J2371" s="0" t="s">
        <v>47</v>
      </c>
      <c r="K2371" s="0" t="s">
        <v>47</v>
      </c>
      <c r="L2371" s="0" t="s">
        <v>47</v>
      </c>
      <c r="M2371" s="0" t="s">
        <v>47</v>
      </c>
      <c r="N2371" s="0" t="n">
        <v>4</v>
      </c>
      <c r="O2371" s="0" t="n">
        <v>86</v>
      </c>
      <c r="P2371" s="0" t="n">
        <v>1500</v>
      </c>
      <c r="Q2371" s="0" t="n">
        <v>3.9</v>
      </c>
      <c r="R2371" s="0" t="str">
        <f aca="false">INDEX(Lookup!$B$4:$B$18,MATCH(C2371,Lookup!$A$4:$A$18,0))</f>
        <v>India</v>
      </c>
      <c r="S2371" s="20" t="n">
        <f aca="false">INDEX(Lookup!$D$4:$D$18,MATCH(C2371,Lookup!$A$4:$A$18,0))</f>
        <v>0.012</v>
      </c>
      <c r="T2371" s="21" t="n">
        <f aca="false">ROUND(P2371*S2371,2)</f>
        <v>18</v>
      </c>
      <c r="U2371" s="21" t="n">
        <f aca="false">IF(T2371&lt;=10,1,IF(T2371&lt;=20,2,IF(T2371&lt;=30,3,IF(T2371&lt;=40,4,IF(T2371&lt;=50,5,IF(T2371&lt;=100,6,IF(T2371&lt;=250,7,8)))))))</f>
        <v>2</v>
      </c>
      <c r="V2371" s="21" t="n">
        <f aca="false">IF(AND(OR(Dashboard!$T$3="All",R2371=Dashboard!$T$3),OR(Dashboard!$T$4="All",D2371=Dashboard!$T$4)),1,0)</f>
        <v>1</v>
      </c>
      <c r="W2371" s="21" t="n">
        <f aca="false">IF(V2371=1,T2371+ROW()/10000000,0)</f>
        <v>18.0002371</v>
      </c>
    </row>
    <row r="2372" customFormat="false" ht="15" hidden="false" customHeight="false" outlineLevel="0" collapsed="false">
      <c r="A2372" s="0" t="n">
        <v>2300048</v>
      </c>
      <c r="B2372" s="0" t="s">
        <v>6297</v>
      </c>
      <c r="C2372" s="0" t="n">
        <v>1</v>
      </c>
      <c r="D2372" s="0" t="s">
        <v>6258</v>
      </c>
      <c r="E2372" s="0" t="s">
        <v>6298</v>
      </c>
      <c r="F2372" s="0" t="s">
        <v>6299</v>
      </c>
      <c r="G2372" s="0" t="s">
        <v>6300</v>
      </c>
      <c r="H2372" s="0" t="s">
        <v>2128</v>
      </c>
      <c r="I2372" s="0" t="s">
        <v>2123</v>
      </c>
      <c r="J2372" s="0" t="s">
        <v>47</v>
      </c>
      <c r="K2372" s="0" t="s">
        <v>47</v>
      </c>
      <c r="L2372" s="0" t="s">
        <v>47</v>
      </c>
      <c r="M2372" s="0" t="s">
        <v>47</v>
      </c>
      <c r="N2372" s="0" t="n">
        <v>3</v>
      </c>
      <c r="O2372" s="0" t="n">
        <v>97</v>
      </c>
      <c r="P2372" s="0" t="n">
        <v>1000</v>
      </c>
      <c r="Q2372" s="0" t="n">
        <v>3.8</v>
      </c>
      <c r="R2372" s="0" t="str">
        <f aca="false">INDEX(Lookup!$B$4:$B$18,MATCH(C2372,Lookup!$A$4:$A$18,0))</f>
        <v>India</v>
      </c>
      <c r="S2372" s="20" t="n">
        <f aca="false">INDEX(Lookup!$D$4:$D$18,MATCH(C2372,Lookup!$A$4:$A$18,0))</f>
        <v>0.012</v>
      </c>
      <c r="T2372" s="21" t="n">
        <f aca="false">ROUND(P2372*S2372,2)</f>
        <v>12</v>
      </c>
      <c r="U2372" s="21" t="n">
        <f aca="false">IF(T2372&lt;=10,1,IF(T2372&lt;=20,2,IF(T2372&lt;=30,3,IF(T2372&lt;=40,4,IF(T2372&lt;=50,5,IF(T2372&lt;=100,6,IF(T2372&lt;=250,7,8)))))))</f>
        <v>2</v>
      </c>
      <c r="V2372" s="21" t="n">
        <f aca="false">IF(AND(OR(Dashboard!$T$3="All",R2372=Dashboard!$T$3),OR(Dashboard!$T$4="All",D2372=Dashboard!$T$4)),1,0)</f>
        <v>1</v>
      </c>
      <c r="W2372" s="21" t="n">
        <f aca="false">IF(V2372=1,T2372+ROW()/10000000,0)</f>
        <v>12.0002372</v>
      </c>
    </row>
    <row r="2373" customFormat="false" ht="15" hidden="false" customHeight="false" outlineLevel="0" collapsed="false">
      <c r="A2373" s="0" t="n">
        <v>2300058</v>
      </c>
      <c r="B2373" s="0" t="s">
        <v>6301</v>
      </c>
      <c r="C2373" s="0" t="n">
        <v>1</v>
      </c>
      <c r="D2373" s="0" t="s">
        <v>6258</v>
      </c>
      <c r="E2373" s="0" t="s">
        <v>6302</v>
      </c>
      <c r="F2373" s="0" t="s">
        <v>6303</v>
      </c>
      <c r="G2373" s="0" t="s">
        <v>6304</v>
      </c>
      <c r="H2373" s="0" t="s">
        <v>6305</v>
      </c>
      <c r="I2373" s="0" t="s">
        <v>2123</v>
      </c>
      <c r="J2373" s="0" t="s">
        <v>47</v>
      </c>
      <c r="K2373" s="0" t="s">
        <v>47</v>
      </c>
      <c r="L2373" s="0" t="s">
        <v>47</v>
      </c>
      <c r="M2373" s="0" t="s">
        <v>47</v>
      </c>
      <c r="N2373" s="0" t="n">
        <v>4</v>
      </c>
      <c r="O2373" s="0" t="n">
        <v>155</v>
      </c>
      <c r="P2373" s="0" t="n">
        <v>1500</v>
      </c>
      <c r="Q2373" s="0" t="n">
        <v>4.3</v>
      </c>
      <c r="R2373" s="0" t="str">
        <f aca="false">INDEX(Lookup!$B$4:$B$18,MATCH(C2373,Lookup!$A$4:$A$18,0))</f>
        <v>India</v>
      </c>
      <c r="S2373" s="20" t="n">
        <f aca="false">INDEX(Lookup!$D$4:$D$18,MATCH(C2373,Lookup!$A$4:$A$18,0))</f>
        <v>0.012</v>
      </c>
      <c r="T2373" s="21" t="n">
        <f aca="false">ROUND(P2373*S2373,2)</f>
        <v>18</v>
      </c>
      <c r="U2373" s="21" t="n">
        <f aca="false">IF(T2373&lt;=10,1,IF(T2373&lt;=20,2,IF(T2373&lt;=30,3,IF(T2373&lt;=40,4,IF(T2373&lt;=50,5,IF(T2373&lt;=100,6,IF(T2373&lt;=250,7,8)))))))</f>
        <v>2</v>
      </c>
      <c r="V2373" s="21" t="n">
        <f aca="false">IF(AND(OR(Dashboard!$T$3="All",R2373=Dashboard!$T$3),OR(Dashboard!$T$4="All",D2373=Dashboard!$T$4)),1,0)</f>
        <v>1</v>
      </c>
      <c r="W2373" s="21" t="n">
        <f aca="false">IF(V2373=1,T2373+ROW()/10000000,0)</f>
        <v>18.0002373</v>
      </c>
    </row>
    <row r="2374" customFormat="false" ht="15" hidden="false" customHeight="false" outlineLevel="0" collapsed="false">
      <c r="A2374" s="0" t="n">
        <v>2300162</v>
      </c>
      <c r="B2374" s="0" t="s">
        <v>6306</v>
      </c>
      <c r="C2374" s="0" t="n">
        <v>1</v>
      </c>
      <c r="D2374" s="0" t="s">
        <v>6258</v>
      </c>
      <c r="E2374" s="0" t="s">
        <v>6307</v>
      </c>
      <c r="F2374" s="0" t="s">
        <v>6308</v>
      </c>
      <c r="G2374" s="0" t="s">
        <v>6309</v>
      </c>
      <c r="H2374" s="0" t="s">
        <v>3142</v>
      </c>
      <c r="I2374" s="0" t="s">
        <v>2123</v>
      </c>
      <c r="J2374" s="0" t="s">
        <v>47</v>
      </c>
      <c r="K2374" s="0" t="s">
        <v>47</v>
      </c>
      <c r="L2374" s="0" t="s">
        <v>47</v>
      </c>
      <c r="M2374" s="0" t="s">
        <v>47</v>
      </c>
      <c r="N2374" s="0" t="n">
        <v>2</v>
      </c>
      <c r="O2374" s="0" t="n">
        <v>49</v>
      </c>
      <c r="P2374" s="0" t="n">
        <v>350</v>
      </c>
      <c r="Q2374" s="0" t="n">
        <v>3.4</v>
      </c>
      <c r="R2374" s="0" t="str">
        <f aca="false">INDEX(Lookup!$B$4:$B$18,MATCH(C2374,Lookup!$A$4:$A$18,0))</f>
        <v>India</v>
      </c>
      <c r="S2374" s="20" t="n">
        <f aca="false">INDEX(Lookup!$D$4:$D$18,MATCH(C2374,Lookup!$A$4:$A$18,0))</f>
        <v>0.012</v>
      </c>
      <c r="T2374" s="21" t="n">
        <f aca="false">ROUND(P2374*S2374,2)</f>
        <v>4.2</v>
      </c>
      <c r="U2374" s="21" t="n">
        <f aca="false">IF(T2374&lt;=10,1,IF(T2374&lt;=20,2,IF(T2374&lt;=30,3,IF(T2374&lt;=40,4,IF(T2374&lt;=50,5,IF(T2374&lt;=100,6,IF(T2374&lt;=250,7,8)))))))</f>
        <v>1</v>
      </c>
      <c r="V2374" s="21" t="n">
        <f aca="false">IF(AND(OR(Dashboard!$T$3="All",R2374=Dashboard!$T$3),OR(Dashboard!$T$4="All",D2374=Dashboard!$T$4)),1,0)</f>
        <v>1</v>
      </c>
      <c r="W2374" s="21" t="n">
        <f aca="false">IF(V2374=1,T2374+ROW()/10000000,0)</f>
        <v>4.2002374</v>
      </c>
    </row>
    <row r="2375" customFormat="false" ht="15" hidden="false" customHeight="false" outlineLevel="0" collapsed="false">
      <c r="A2375" s="0" t="n">
        <v>2300003</v>
      </c>
      <c r="B2375" s="0" t="s">
        <v>6310</v>
      </c>
      <c r="C2375" s="0" t="n">
        <v>1</v>
      </c>
      <c r="D2375" s="0" t="s">
        <v>6258</v>
      </c>
      <c r="E2375" s="0" t="s">
        <v>6311</v>
      </c>
      <c r="F2375" s="0" t="s">
        <v>6308</v>
      </c>
      <c r="G2375" s="0" t="s">
        <v>6309</v>
      </c>
      <c r="H2375" s="0" t="s">
        <v>6312</v>
      </c>
      <c r="I2375" s="0" t="s">
        <v>2123</v>
      </c>
      <c r="J2375" s="0" t="s">
        <v>47</v>
      </c>
      <c r="K2375" s="0" t="s">
        <v>47</v>
      </c>
      <c r="L2375" s="0" t="s">
        <v>47</v>
      </c>
      <c r="M2375" s="0" t="s">
        <v>47</v>
      </c>
      <c r="N2375" s="0" t="n">
        <v>3</v>
      </c>
      <c r="O2375" s="0" t="n">
        <v>106</v>
      </c>
      <c r="P2375" s="0" t="n">
        <v>850</v>
      </c>
      <c r="Q2375" s="0" t="n">
        <v>3.6</v>
      </c>
      <c r="R2375" s="0" t="str">
        <f aca="false">INDEX(Lookup!$B$4:$B$18,MATCH(C2375,Lookup!$A$4:$A$18,0))</f>
        <v>India</v>
      </c>
      <c r="S2375" s="20" t="n">
        <f aca="false">INDEX(Lookup!$D$4:$D$18,MATCH(C2375,Lookup!$A$4:$A$18,0))</f>
        <v>0.012</v>
      </c>
      <c r="T2375" s="21" t="n">
        <f aca="false">ROUND(P2375*S2375,2)</f>
        <v>10.2</v>
      </c>
      <c r="U2375" s="21" t="n">
        <f aca="false">IF(T2375&lt;=10,1,IF(T2375&lt;=20,2,IF(T2375&lt;=30,3,IF(T2375&lt;=40,4,IF(T2375&lt;=50,5,IF(T2375&lt;=100,6,IF(T2375&lt;=250,7,8)))))))</f>
        <v>2</v>
      </c>
      <c r="V2375" s="21" t="n">
        <f aca="false">IF(AND(OR(Dashboard!$T$3="All",R2375=Dashboard!$T$3),OR(Dashboard!$T$4="All",D2375=Dashboard!$T$4)),1,0)</f>
        <v>1</v>
      </c>
      <c r="W2375" s="21" t="n">
        <f aca="false">IF(V2375=1,T2375+ROW()/10000000,0)</f>
        <v>10.2002375</v>
      </c>
    </row>
    <row r="2376" customFormat="false" ht="15" hidden="false" customHeight="false" outlineLevel="0" collapsed="false">
      <c r="A2376" s="0" t="n">
        <v>2300176</v>
      </c>
      <c r="B2376" s="0" t="s">
        <v>6313</v>
      </c>
      <c r="C2376" s="0" t="n">
        <v>1</v>
      </c>
      <c r="D2376" s="0" t="s">
        <v>6258</v>
      </c>
      <c r="E2376" s="0" t="s">
        <v>6314</v>
      </c>
      <c r="F2376" s="0" t="s">
        <v>6308</v>
      </c>
      <c r="G2376" s="0" t="s">
        <v>6309</v>
      </c>
      <c r="H2376" s="0" t="s">
        <v>402</v>
      </c>
      <c r="I2376" s="0" t="s">
        <v>2123</v>
      </c>
      <c r="J2376" s="0" t="s">
        <v>47</v>
      </c>
      <c r="K2376" s="0" t="s">
        <v>47</v>
      </c>
      <c r="L2376" s="0" t="s">
        <v>47</v>
      </c>
      <c r="M2376" s="0" t="s">
        <v>47</v>
      </c>
      <c r="N2376" s="0" t="n">
        <v>2</v>
      </c>
      <c r="O2376" s="0" t="n">
        <v>171</v>
      </c>
      <c r="P2376" s="0" t="n">
        <v>350</v>
      </c>
      <c r="Q2376" s="0" t="n">
        <v>4.1</v>
      </c>
      <c r="R2376" s="0" t="str">
        <f aca="false">INDEX(Lookup!$B$4:$B$18,MATCH(C2376,Lookup!$A$4:$A$18,0))</f>
        <v>India</v>
      </c>
      <c r="S2376" s="20" t="n">
        <f aca="false">INDEX(Lookup!$D$4:$D$18,MATCH(C2376,Lookup!$A$4:$A$18,0))</f>
        <v>0.012</v>
      </c>
      <c r="T2376" s="21" t="n">
        <f aca="false">ROUND(P2376*S2376,2)</f>
        <v>4.2</v>
      </c>
      <c r="U2376" s="21" t="n">
        <f aca="false">IF(T2376&lt;=10,1,IF(T2376&lt;=20,2,IF(T2376&lt;=30,3,IF(T2376&lt;=40,4,IF(T2376&lt;=50,5,IF(T2376&lt;=100,6,IF(T2376&lt;=250,7,8)))))))</f>
        <v>1</v>
      </c>
      <c r="V2376" s="21" t="n">
        <f aca="false">IF(AND(OR(Dashboard!$T$3="All",R2376=Dashboard!$T$3),OR(Dashboard!$T$4="All",D2376=Dashboard!$T$4)),1,0)</f>
        <v>1</v>
      </c>
      <c r="W2376" s="21" t="n">
        <f aca="false">IF(V2376=1,T2376+ROW()/10000000,0)</f>
        <v>4.2002376</v>
      </c>
    </row>
    <row r="2377" customFormat="false" ht="15" hidden="false" customHeight="false" outlineLevel="0" collapsed="false">
      <c r="A2377" s="0" t="n">
        <v>2300187</v>
      </c>
      <c r="B2377" s="0" t="s">
        <v>6315</v>
      </c>
      <c r="C2377" s="0" t="n">
        <v>1</v>
      </c>
      <c r="D2377" s="0" t="s">
        <v>6258</v>
      </c>
      <c r="E2377" s="0" t="s">
        <v>6316</v>
      </c>
      <c r="F2377" s="0" t="s">
        <v>6317</v>
      </c>
      <c r="G2377" s="0" t="s">
        <v>6318</v>
      </c>
      <c r="H2377" s="0" t="s">
        <v>2288</v>
      </c>
      <c r="I2377" s="0" t="s">
        <v>2123</v>
      </c>
      <c r="J2377" s="0" t="s">
        <v>47</v>
      </c>
      <c r="K2377" s="0" t="s">
        <v>47</v>
      </c>
      <c r="L2377" s="0" t="s">
        <v>47</v>
      </c>
      <c r="M2377" s="0" t="s">
        <v>47</v>
      </c>
      <c r="N2377" s="0" t="n">
        <v>4</v>
      </c>
      <c r="O2377" s="0" t="n">
        <v>113</v>
      </c>
      <c r="P2377" s="0" t="n">
        <v>3000</v>
      </c>
      <c r="Q2377" s="0" t="n">
        <v>3.9</v>
      </c>
      <c r="R2377" s="0" t="str">
        <f aca="false">INDEX(Lookup!$B$4:$B$18,MATCH(C2377,Lookup!$A$4:$A$18,0))</f>
        <v>India</v>
      </c>
      <c r="S2377" s="20" t="n">
        <f aca="false">INDEX(Lookup!$D$4:$D$18,MATCH(C2377,Lookup!$A$4:$A$18,0))</f>
        <v>0.012</v>
      </c>
      <c r="T2377" s="21" t="n">
        <f aca="false">ROUND(P2377*S2377,2)</f>
        <v>36</v>
      </c>
      <c r="U2377" s="21" t="n">
        <f aca="false">IF(T2377&lt;=10,1,IF(T2377&lt;=20,2,IF(T2377&lt;=30,3,IF(T2377&lt;=40,4,IF(T2377&lt;=50,5,IF(T2377&lt;=100,6,IF(T2377&lt;=250,7,8)))))))</f>
        <v>4</v>
      </c>
      <c r="V2377" s="21" t="n">
        <f aca="false">IF(AND(OR(Dashboard!$T$3="All",R2377=Dashboard!$T$3),OR(Dashboard!$T$4="All",D2377=Dashboard!$T$4)),1,0)</f>
        <v>1</v>
      </c>
      <c r="W2377" s="21" t="n">
        <f aca="false">IF(V2377=1,T2377+ROW()/10000000,0)</f>
        <v>36.0002377</v>
      </c>
    </row>
    <row r="2378" customFormat="false" ht="15" hidden="false" customHeight="false" outlineLevel="0" collapsed="false">
      <c r="A2378" s="0" t="n">
        <v>2300009</v>
      </c>
      <c r="B2378" s="0" t="s">
        <v>6319</v>
      </c>
      <c r="C2378" s="0" t="n">
        <v>1</v>
      </c>
      <c r="D2378" s="0" t="s">
        <v>6258</v>
      </c>
      <c r="E2378" s="0" t="s">
        <v>6320</v>
      </c>
      <c r="F2378" s="0" t="s">
        <v>6321</v>
      </c>
      <c r="G2378" s="0" t="s">
        <v>6322</v>
      </c>
      <c r="H2378" s="0" t="s">
        <v>6323</v>
      </c>
      <c r="I2378" s="0" t="s">
        <v>2123</v>
      </c>
      <c r="J2378" s="0" t="s">
        <v>47</v>
      </c>
      <c r="K2378" s="0" t="s">
        <v>47</v>
      </c>
      <c r="L2378" s="0" t="s">
        <v>47</v>
      </c>
      <c r="M2378" s="0" t="s">
        <v>47</v>
      </c>
      <c r="N2378" s="0" t="n">
        <v>4</v>
      </c>
      <c r="O2378" s="0" t="n">
        <v>160</v>
      </c>
      <c r="P2378" s="0" t="n">
        <v>1500</v>
      </c>
      <c r="Q2378" s="0" t="n">
        <v>3.7</v>
      </c>
      <c r="R2378" s="0" t="str">
        <f aca="false">INDEX(Lookup!$B$4:$B$18,MATCH(C2378,Lookup!$A$4:$A$18,0))</f>
        <v>India</v>
      </c>
      <c r="S2378" s="20" t="n">
        <f aca="false">INDEX(Lookup!$D$4:$D$18,MATCH(C2378,Lookup!$A$4:$A$18,0))</f>
        <v>0.012</v>
      </c>
      <c r="T2378" s="21" t="n">
        <f aca="false">ROUND(P2378*S2378,2)</f>
        <v>18</v>
      </c>
      <c r="U2378" s="21" t="n">
        <f aca="false">IF(T2378&lt;=10,1,IF(T2378&lt;=20,2,IF(T2378&lt;=30,3,IF(T2378&lt;=40,4,IF(T2378&lt;=50,5,IF(T2378&lt;=100,6,IF(T2378&lt;=250,7,8)))))))</f>
        <v>2</v>
      </c>
      <c r="V2378" s="21" t="n">
        <f aca="false">IF(AND(OR(Dashboard!$T$3="All",R2378=Dashboard!$T$3),OR(Dashboard!$T$4="All",D2378=Dashboard!$T$4)),1,0)</f>
        <v>1</v>
      </c>
      <c r="W2378" s="21" t="n">
        <f aca="false">IF(V2378=1,T2378+ROW()/10000000,0)</f>
        <v>18.0002378</v>
      </c>
    </row>
    <row r="2379" customFormat="false" ht="15" hidden="false" customHeight="false" outlineLevel="0" collapsed="false">
      <c r="A2379" s="0" t="n">
        <v>18391601</v>
      </c>
      <c r="B2379" s="0" t="s">
        <v>1973</v>
      </c>
      <c r="C2379" s="0" t="n">
        <v>1</v>
      </c>
      <c r="D2379" s="0" t="s">
        <v>6258</v>
      </c>
      <c r="E2379" s="0" t="s">
        <v>6324</v>
      </c>
      <c r="F2379" s="0" t="s">
        <v>6325</v>
      </c>
      <c r="G2379" s="0" t="s">
        <v>6326</v>
      </c>
      <c r="H2379" s="0" t="s">
        <v>6327</v>
      </c>
      <c r="I2379" s="0" t="s">
        <v>2123</v>
      </c>
      <c r="J2379" s="0" t="s">
        <v>47</v>
      </c>
      <c r="K2379" s="0" t="s">
        <v>47</v>
      </c>
      <c r="L2379" s="0" t="s">
        <v>47</v>
      </c>
      <c r="M2379" s="0" t="s">
        <v>47</v>
      </c>
      <c r="N2379" s="0" t="n">
        <v>3</v>
      </c>
      <c r="O2379" s="0" t="n">
        <v>41</v>
      </c>
      <c r="P2379" s="0" t="n">
        <v>1400</v>
      </c>
      <c r="Q2379" s="0" t="n">
        <v>4</v>
      </c>
      <c r="R2379" s="0" t="str">
        <f aca="false">INDEX(Lookup!$B$4:$B$18,MATCH(C2379,Lookup!$A$4:$A$18,0))</f>
        <v>India</v>
      </c>
      <c r="S2379" s="20" t="n">
        <f aca="false">INDEX(Lookup!$D$4:$D$18,MATCH(C2379,Lookup!$A$4:$A$18,0))</f>
        <v>0.012</v>
      </c>
      <c r="T2379" s="21" t="n">
        <f aca="false">ROUND(P2379*S2379,2)</f>
        <v>16.8</v>
      </c>
      <c r="U2379" s="21" t="n">
        <f aca="false">IF(T2379&lt;=10,1,IF(T2379&lt;=20,2,IF(T2379&lt;=30,3,IF(T2379&lt;=40,4,IF(T2379&lt;=50,5,IF(T2379&lt;=100,6,IF(T2379&lt;=250,7,8)))))))</f>
        <v>2</v>
      </c>
      <c r="V2379" s="21" t="n">
        <f aca="false">IF(AND(OR(Dashboard!$T$3="All",R2379=Dashboard!$T$3),OR(Dashboard!$T$4="All",D2379=Dashboard!$T$4)),1,0)</f>
        <v>1</v>
      </c>
      <c r="W2379" s="21" t="n">
        <f aca="false">IF(V2379=1,T2379+ROW()/10000000,0)</f>
        <v>16.8002379</v>
      </c>
    </row>
    <row r="2380" customFormat="false" ht="15" hidden="false" customHeight="false" outlineLevel="0" collapsed="false">
      <c r="A2380" s="0" t="n">
        <v>900682</v>
      </c>
      <c r="B2380" s="0" t="s">
        <v>6328</v>
      </c>
      <c r="C2380" s="0" t="n">
        <v>1</v>
      </c>
      <c r="D2380" s="0" t="s">
        <v>6329</v>
      </c>
      <c r="E2380" s="0" t="s">
        <v>6330</v>
      </c>
      <c r="F2380" s="0" t="s">
        <v>6331</v>
      </c>
      <c r="G2380" s="0" t="s">
        <v>6332</v>
      </c>
      <c r="H2380" s="0" t="s">
        <v>207</v>
      </c>
      <c r="I2380" s="0" t="s">
        <v>2123</v>
      </c>
      <c r="J2380" s="0" t="s">
        <v>47</v>
      </c>
      <c r="K2380" s="0" t="s">
        <v>47</v>
      </c>
      <c r="L2380" s="0" t="s">
        <v>47</v>
      </c>
      <c r="M2380" s="0" t="s">
        <v>47</v>
      </c>
      <c r="N2380" s="0" t="n">
        <v>3</v>
      </c>
      <c r="O2380" s="0" t="n">
        <v>289</v>
      </c>
      <c r="P2380" s="0" t="n">
        <v>1000</v>
      </c>
      <c r="Q2380" s="0" t="n">
        <v>4.6</v>
      </c>
      <c r="R2380" s="0" t="str">
        <f aca="false">INDEX(Lookup!$B$4:$B$18,MATCH(C2380,Lookup!$A$4:$A$18,0))</f>
        <v>India</v>
      </c>
      <c r="S2380" s="20" t="n">
        <f aca="false">INDEX(Lookup!$D$4:$D$18,MATCH(C2380,Lookup!$A$4:$A$18,0))</f>
        <v>0.012</v>
      </c>
      <c r="T2380" s="21" t="n">
        <f aca="false">ROUND(P2380*S2380,2)</f>
        <v>12</v>
      </c>
      <c r="U2380" s="21" t="n">
        <f aca="false">IF(T2380&lt;=10,1,IF(T2380&lt;=20,2,IF(T2380&lt;=30,3,IF(T2380&lt;=40,4,IF(T2380&lt;=50,5,IF(T2380&lt;=100,6,IF(T2380&lt;=250,7,8)))))))</f>
        <v>2</v>
      </c>
      <c r="V2380" s="21" t="n">
        <f aca="false">IF(AND(OR(Dashboard!$T$3="All",R2380=Dashboard!$T$3),OR(Dashboard!$T$4="All",D2380=Dashboard!$T$4)),1,0)</f>
        <v>1</v>
      </c>
      <c r="W2380" s="21" t="n">
        <f aca="false">IF(V2380=1,T2380+ROW()/10000000,0)</f>
        <v>12.000238</v>
      </c>
    </row>
    <row r="2381" customFormat="false" ht="15" hidden="false" customHeight="false" outlineLevel="0" collapsed="false">
      <c r="A2381" s="0" t="n">
        <v>95361</v>
      </c>
      <c r="B2381" s="0" t="s">
        <v>6333</v>
      </c>
      <c r="C2381" s="0" t="n">
        <v>1</v>
      </c>
      <c r="D2381" s="0" t="s">
        <v>6329</v>
      </c>
      <c r="E2381" s="0" t="s">
        <v>6334</v>
      </c>
      <c r="F2381" s="0" t="s">
        <v>6335</v>
      </c>
      <c r="G2381" s="0" t="s">
        <v>6336</v>
      </c>
      <c r="H2381" s="0" t="s">
        <v>6337</v>
      </c>
      <c r="I2381" s="0" t="s">
        <v>2123</v>
      </c>
      <c r="J2381" s="0" t="s">
        <v>47</v>
      </c>
      <c r="K2381" s="0" t="s">
        <v>47</v>
      </c>
      <c r="L2381" s="0" t="s">
        <v>47</v>
      </c>
      <c r="M2381" s="0" t="s">
        <v>47</v>
      </c>
      <c r="N2381" s="0" t="n">
        <v>1</v>
      </c>
      <c r="O2381" s="0" t="n">
        <v>281</v>
      </c>
      <c r="P2381" s="0" t="n">
        <v>350</v>
      </c>
      <c r="Q2381" s="0" t="n">
        <v>3.8</v>
      </c>
      <c r="R2381" s="0" t="str">
        <f aca="false">INDEX(Lookup!$B$4:$B$18,MATCH(C2381,Lookup!$A$4:$A$18,0))</f>
        <v>India</v>
      </c>
      <c r="S2381" s="20" t="n">
        <f aca="false">INDEX(Lookup!$D$4:$D$18,MATCH(C2381,Lookup!$A$4:$A$18,0))</f>
        <v>0.012</v>
      </c>
      <c r="T2381" s="21" t="n">
        <f aca="false">ROUND(P2381*S2381,2)</f>
        <v>4.2</v>
      </c>
      <c r="U2381" s="21" t="n">
        <f aca="false">IF(T2381&lt;=10,1,IF(T2381&lt;=20,2,IF(T2381&lt;=30,3,IF(T2381&lt;=40,4,IF(T2381&lt;=50,5,IF(T2381&lt;=100,6,IF(T2381&lt;=250,7,8)))))))</f>
        <v>1</v>
      </c>
      <c r="V2381" s="21" t="n">
        <f aca="false">IF(AND(OR(Dashboard!$T$3="All",R2381=Dashboard!$T$3),OR(Dashboard!$T$4="All",D2381=Dashboard!$T$4)),1,0)</f>
        <v>1</v>
      </c>
      <c r="W2381" s="21" t="n">
        <f aca="false">IF(V2381=1,T2381+ROW()/10000000,0)</f>
        <v>4.2002381</v>
      </c>
    </row>
    <row r="2382" customFormat="false" ht="15" hidden="false" customHeight="false" outlineLevel="0" collapsed="false">
      <c r="A2382" s="0" t="n">
        <v>95421</v>
      </c>
      <c r="B2382" s="0" t="s">
        <v>6338</v>
      </c>
      <c r="C2382" s="0" t="n">
        <v>1</v>
      </c>
      <c r="D2382" s="0" t="s">
        <v>6329</v>
      </c>
      <c r="E2382" s="0" t="s">
        <v>6339</v>
      </c>
      <c r="F2382" s="0" t="s">
        <v>6335</v>
      </c>
      <c r="G2382" s="0" t="s">
        <v>6336</v>
      </c>
      <c r="H2382" s="0" t="s">
        <v>6337</v>
      </c>
      <c r="I2382" s="0" t="s">
        <v>2123</v>
      </c>
      <c r="J2382" s="0" t="s">
        <v>47</v>
      </c>
      <c r="K2382" s="0" t="s">
        <v>46</v>
      </c>
      <c r="L2382" s="0" t="s">
        <v>47</v>
      </c>
      <c r="M2382" s="0" t="s">
        <v>47</v>
      </c>
      <c r="N2382" s="0" t="n">
        <v>2</v>
      </c>
      <c r="O2382" s="0" t="n">
        <v>662</v>
      </c>
      <c r="P2382" s="0" t="n">
        <v>600</v>
      </c>
      <c r="Q2382" s="0" t="n">
        <v>4.4</v>
      </c>
      <c r="R2382" s="0" t="str">
        <f aca="false">INDEX(Lookup!$B$4:$B$18,MATCH(C2382,Lookup!$A$4:$A$18,0))</f>
        <v>India</v>
      </c>
      <c r="S2382" s="20" t="n">
        <f aca="false">INDEX(Lookup!$D$4:$D$18,MATCH(C2382,Lookup!$A$4:$A$18,0))</f>
        <v>0.012</v>
      </c>
      <c r="T2382" s="21" t="n">
        <f aca="false">ROUND(P2382*S2382,2)</f>
        <v>7.2</v>
      </c>
      <c r="U2382" s="21" t="n">
        <f aca="false">IF(T2382&lt;=10,1,IF(T2382&lt;=20,2,IF(T2382&lt;=30,3,IF(T2382&lt;=40,4,IF(T2382&lt;=50,5,IF(T2382&lt;=100,6,IF(T2382&lt;=250,7,8)))))))</f>
        <v>1</v>
      </c>
      <c r="V2382" s="21" t="n">
        <f aca="false">IF(AND(OR(Dashboard!$T$3="All",R2382=Dashboard!$T$3),OR(Dashboard!$T$4="All",D2382=Dashboard!$T$4)),1,0)</f>
        <v>1</v>
      </c>
      <c r="W2382" s="21" t="n">
        <f aca="false">IF(V2382=1,T2382+ROW()/10000000,0)</f>
        <v>7.2002382</v>
      </c>
    </row>
    <row r="2383" customFormat="false" ht="15" hidden="false" customHeight="false" outlineLevel="0" collapsed="false">
      <c r="A2383" s="0" t="n">
        <v>95256</v>
      </c>
      <c r="B2383" s="0" t="s">
        <v>6340</v>
      </c>
      <c r="C2383" s="0" t="n">
        <v>1</v>
      </c>
      <c r="D2383" s="0" t="s">
        <v>6329</v>
      </c>
      <c r="E2383" s="0" t="s">
        <v>6341</v>
      </c>
      <c r="F2383" s="0" t="s">
        <v>6342</v>
      </c>
      <c r="G2383" s="0" t="s">
        <v>6343</v>
      </c>
      <c r="H2383" s="0" t="s">
        <v>6344</v>
      </c>
      <c r="I2383" s="0" t="s">
        <v>2123</v>
      </c>
      <c r="J2383" s="0" t="s">
        <v>47</v>
      </c>
      <c r="K2383" s="0" t="s">
        <v>47</v>
      </c>
      <c r="L2383" s="0" t="s">
        <v>47</v>
      </c>
      <c r="M2383" s="0" t="s">
        <v>47</v>
      </c>
      <c r="N2383" s="0" t="n">
        <v>2</v>
      </c>
      <c r="O2383" s="0" t="n">
        <v>659</v>
      </c>
      <c r="P2383" s="0" t="n">
        <v>600</v>
      </c>
      <c r="Q2383" s="0" t="n">
        <v>4.2</v>
      </c>
      <c r="R2383" s="0" t="str">
        <f aca="false">INDEX(Lookup!$B$4:$B$18,MATCH(C2383,Lookup!$A$4:$A$18,0))</f>
        <v>India</v>
      </c>
      <c r="S2383" s="20" t="n">
        <f aca="false">INDEX(Lookup!$D$4:$D$18,MATCH(C2383,Lookup!$A$4:$A$18,0))</f>
        <v>0.012</v>
      </c>
      <c r="T2383" s="21" t="n">
        <f aca="false">ROUND(P2383*S2383,2)</f>
        <v>7.2</v>
      </c>
      <c r="U2383" s="21" t="n">
        <f aca="false">IF(T2383&lt;=10,1,IF(T2383&lt;=20,2,IF(T2383&lt;=30,3,IF(T2383&lt;=40,4,IF(T2383&lt;=50,5,IF(T2383&lt;=100,6,IF(T2383&lt;=250,7,8)))))))</f>
        <v>1</v>
      </c>
      <c r="V2383" s="21" t="n">
        <f aca="false">IF(AND(OR(Dashboard!$T$3="All",R2383=Dashboard!$T$3),OR(Dashboard!$T$4="All",D2383=Dashboard!$T$4)),1,0)</f>
        <v>1</v>
      </c>
      <c r="W2383" s="21" t="n">
        <f aca="false">IF(V2383=1,T2383+ROW()/10000000,0)</f>
        <v>7.2002383</v>
      </c>
    </row>
    <row r="2384" customFormat="false" ht="15" hidden="false" customHeight="false" outlineLevel="0" collapsed="false">
      <c r="A2384" s="0" t="n">
        <v>95286</v>
      </c>
      <c r="B2384" s="0" t="s">
        <v>6345</v>
      </c>
      <c r="C2384" s="0" t="n">
        <v>1</v>
      </c>
      <c r="D2384" s="0" t="s">
        <v>6329</v>
      </c>
      <c r="E2384" s="0" t="s">
        <v>6346</v>
      </c>
      <c r="F2384" s="0" t="s">
        <v>6347</v>
      </c>
      <c r="G2384" s="0" t="s">
        <v>6346</v>
      </c>
      <c r="H2384" s="0" t="s">
        <v>6348</v>
      </c>
      <c r="I2384" s="0" t="s">
        <v>2123</v>
      </c>
      <c r="J2384" s="0" t="s">
        <v>47</v>
      </c>
      <c r="K2384" s="0" t="s">
        <v>47</v>
      </c>
      <c r="L2384" s="0" t="s">
        <v>47</v>
      </c>
      <c r="M2384" s="0" t="s">
        <v>47</v>
      </c>
      <c r="N2384" s="0" t="n">
        <v>3</v>
      </c>
      <c r="O2384" s="0" t="n">
        <v>394</v>
      </c>
      <c r="P2384" s="0" t="n">
        <v>1000</v>
      </c>
      <c r="Q2384" s="0" t="n">
        <v>4.2</v>
      </c>
      <c r="R2384" s="0" t="str">
        <f aca="false">INDEX(Lookup!$B$4:$B$18,MATCH(C2384,Lookup!$A$4:$A$18,0))</f>
        <v>India</v>
      </c>
      <c r="S2384" s="20" t="n">
        <f aca="false">INDEX(Lookup!$D$4:$D$18,MATCH(C2384,Lookup!$A$4:$A$18,0))</f>
        <v>0.012</v>
      </c>
      <c r="T2384" s="21" t="n">
        <f aca="false">ROUND(P2384*S2384,2)</f>
        <v>12</v>
      </c>
      <c r="U2384" s="21" t="n">
        <f aca="false">IF(T2384&lt;=10,1,IF(T2384&lt;=20,2,IF(T2384&lt;=30,3,IF(T2384&lt;=40,4,IF(T2384&lt;=50,5,IF(T2384&lt;=100,6,IF(T2384&lt;=250,7,8)))))))</f>
        <v>2</v>
      </c>
      <c r="V2384" s="21" t="n">
        <f aca="false">IF(AND(OR(Dashboard!$T$3="All",R2384=Dashboard!$T$3),OR(Dashboard!$T$4="All",D2384=Dashboard!$T$4)),1,0)</f>
        <v>1</v>
      </c>
      <c r="W2384" s="21" t="n">
        <f aca="false">IF(V2384=1,T2384+ROW()/10000000,0)</f>
        <v>12.0002384</v>
      </c>
    </row>
    <row r="2385" customFormat="false" ht="15" hidden="false" customHeight="false" outlineLevel="0" collapsed="false">
      <c r="A2385" s="0" t="n">
        <v>900969</v>
      </c>
      <c r="B2385" s="0" t="s">
        <v>1973</v>
      </c>
      <c r="C2385" s="0" t="n">
        <v>1</v>
      </c>
      <c r="D2385" s="0" t="s">
        <v>6329</v>
      </c>
      <c r="E2385" s="0" t="s">
        <v>6349</v>
      </c>
      <c r="F2385" s="0" t="s">
        <v>6350</v>
      </c>
      <c r="G2385" s="0" t="s">
        <v>6351</v>
      </c>
      <c r="H2385" s="0" t="s">
        <v>6352</v>
      </c>
      <c r="I2385" s="0" t="s">
        <v>2123</v>
      </c>
      <c r="J2385" s="0" t="s">
        <v>47</v>
      </c>
      <c r="K2385" s="0" t="s">
        <v>47</v>
      </c>
      <c r="L2385" s="0" t="s">
        <v>47</v>
      </c>
      <c r="M2385" s="0" t="s">
        <v>47</v>
      </c>
      <c r="N2385" s="0" t="n">
        <v>3</v>
      </c>
      <c r="O2385" s="0" t="n">
        <v>213</v>
      </c>
      <c r="P2385" s="0" t="n">
        <v>1500</v>
      </c>
      <c r="Q2385" s="0" t="n">
        <v>4.5</v>
      </c>
      <c r="R2385" s="0" t="str">
        <f aca="false">INDEX(Lookup!$B$4:$B$18,MATCH(C2385,Lookup!$A$4:$A$18,0))</f>
        <v>India</v>
      </c>
      <c r="S2385" s="20" t="n">
        <f aca="false">INDEX(Lookup!$D$4:$D$18,MATCH(C2385,Lookup!$A$4:$A$18,0))</f>
        <v>0.012</v>
      </c>
      <c r="T2385" s="21" t="n">
        <f aca="false">ROUND(P2385*S2385,2)</f>
        <v>18</v>
      </c>
      <c r="U2385" s="21" t="n">
        <f aca="false">IF(T2385&lt;=10,1,IF(T2385&lt;=20,2,IF(T2385&lt;=30,3,IF(T2385&lt;=40,4,IF(T2385&lt;=50,5,IF(T2385&lt;=100,6,IF(T2385&lt;=250,7,8)))))))</f>
        <v>2</v>
      </c>
      <c r="V2385" s="21" t="n">
        <f aca="false">IF(AND(OR(Dashboard!$T$3="All",R2385=Dashboard!$T$3),OR(Dashboard!$T$4="All",D2385=Dashboard!$T$4)),1,0)</f>
        <v>1</v>
      </c>
      <c r="W2385" s="21" t="n">
        <f aca="false">IF(V2385=1,T2385+ROW()/10000000,0)</f>
        <v>18.0002385</v>
      </c>
    </row>
    <row r="2386" customFormat="false" ht="15" hidden="false" customHeight="false" outlineLevel="0" collapsed="false">
      <c r="A2386" s="0" t="n">
        <v>95333</v>
      </c>
      <c r="B2386" s="0" t="s">
        <v>6353</v>
      </c>
      <c r="C2386" s="0" t="n">
        <v>1</v>
      </c>
      <c r="D2386" s="0" t="s">
        <v>6329</v>
      </c>
      <c r="E2386" s="0" t="s">
        <v>6354</v>
      </c>
      <c r="F2386" s="0" t="s">
        <v>6350</v>
      </c>
      <c r="G2386" s="0" t="s">
        <v>6351</v>
      </c>
      <c r="H2386" s="0" t="s">
        <v>6355</v>
      </c>
      <c r="I2386" s="0" t="s">
        <v>2123</v>
      </c>
      <c r="J2386" s="0" t="s">
        <v>47</v>
      </c>
      <c r="K2386" s="0" t="s">
        <v>47</v>
      </c>
      <c r="L2386" s="0" t="s">
        <v>47</v>
      </c>
      <c r="M2386" s="0" t="s">
        <v>47</v>
      </c>
      <c r="N2386" s="0" t="n">
        <v>2</v>
      </c>
      <c r="O2386" s="0" t="n">
        <v>277</v>
      </c>
      <c r="P2386" s="0" t="n">
        <v>800</v>
      </c>
      <c r="Q2386" s="0" t="n">
        <v>3.7</v>
      </c>
      <c r="R2386" s="0" t="str">
        <f aca="false">INDEX(Lookup!$B$4:$B$18,MATCH(C2386,Lookup!$A$4:$A$18,0))</f>
        <v>India</v>
      </c>
      <c r="S2386" s="20" t="n">
        <f aca="false">INDEX(Lookup!$D$4:$D$18,MATCH(C2386,Lookup!$A$4:$A$18,0))</f>
        <v>0.012</v>
      </c>
      <c r="T2386" s="21" t="n">
        <f aca="false">ROUND(P2386*S2386,2)</f>
        <v>9.6</v>
      </c>
      <c r="U2386" s="21" t="n">
        <f aca="false">IF(T2386&lt;=10,1,IF(T2386&lt;=20,2,IF(T2386&lt;=30,3,IF(T2386&lt;=40,4,IF(T2386&lt;=50,5,IF(T2386&lt;=100,6,IF(T2386&lt;=250,7,8)))))))</f>
        <v>1</v>
      </c>
      <c r="V2386" s="21" t="n">
        <f aca="false">IF(AND(OR(Dashboard!$T$3="All",R2386=Dashboard!$T$3),OR(Dashboard!$T$4="All",D2386=Dashboard!$T$4)),1,0)</f>
        <v>1</v>
      </c>
      <c r="W2386" s="21" t="n">
        <f aca="false">IF(V2386=1,T2386+ROW()/10000000,0)</f>
        <v>9.6002386</v>
      </c>
    </row>
    <row r="2387" customFormat="false" ht="15" hidden="false" customHeight="false" outlineLevel="0" collapsed="false">
      <c r="A2387" s="0" t="n">
        <v>900547</v>
      </c>
      <c r="B2387" s="0" t="s">
        <v>6356</v>
      </c>
      <c r="C2387" s="0" t="n">
        <v>1</v>
      </c>
      <c r="D2387" s="0" t="s">
        <v>6329</v>
      </c>
      <c r="E2387" s="0" t="s">
        <v>6357</v>
      </c>
      <c r="F2387" s="0" t="s">
        <v>6350</v>
      </c>
      <c r="G2387" s="0" t="s">
        <v>6351</v>
      </c>
      <c r="H2387" s="0" t="s">
        <v>6358</v>
      </c>
      <c r="I2387" s="0" t="s">
        <v>2123</v>
      </c>
      <c r="J2387" s="0" t="s">
        <v>47</v>
      </c>
      <c r="K2387" s="0" t="s">
        <v>46</v>
      </c>
      <c r="L2387" s="0" t="s">
        <v>47</v>
      </c>
      <c r="M2387" s="0" t="s">
        <v>47</v>
      </c>
      <c r="N2387" s="0" t="n">
        <v>1</v>
      </c>
      <c r="O2387" s="0" t="n">
        <v>246</v>
      </c>
      <c r="P2387" s="0" t="n">
        <v>400</v>
      </c>
      <c r="Q2387" s="0" t="n">
        <v>4</v>
      </c>
      <c r="R2387" s="0" t="str">
        <f aca="false">INDEX(Lookup!$B$4:$B$18,MATCH(C2387,Lookup!$A$4:$A$18,0))</f>
        <v>India</v>
      </c>
      <c r="S2387" s="20" t="n">
        <f aca="false">INDEX(Lookup!$D$4:$D$18,MATCH(C2387,Lookup!$A$4:$A$18,0))</f>
        <v>0.012</v>
      </c>
      <c r="T2387" s="21" t="n">
        <f aca="false">ROUND(P2387*S2387,2)</f>
        <v>4.8</v>
      </c>
      <c r="U2387" s="21" t="n">
        <f aca="false">IF(T2387&lt;=10,1,IF(T2387&lt;=20,2,IF(T2387&lt;=30,3,IF(T2387&lt;=40,4,IF(T2387&lt;=50,5,IF(T2387&lt;=100,6,IF(T2387&lt;=250,7,8)))))))</f>
        <v>1</v>
      </c>
      <c r="V2387" s="21" t="n">
        <f aca="false">IF(AND(OR(Dashboard!$T$3="All",R2387=Dashboard!$T$3),OR(Dashboard!$T$4="All",D2387=Dashboard!$T$4)),1,0)</f>
        <v>1</v>
      </c>
      <c r="W2387" s="21" t="n">
        <f aca="false">IF(V2387=1,T2387+ROW()/10000000,0)</f>
        <v>4.8002387</v>
      </c>
    </row>
    <row r="2388" customFormat="false" ht="15" hidden="false" customHeight="false" outlineLevel="0" collapsed="false">
      <c r="A2388" s="0" t="n">
        <v>901089</v>
      </c>
      <c r="B2388" s="0" t="s">
        <v>6359</v>
      </c>
      <c r="C2388" s="0" t="n">
        <v>1</v>
      </c>
      <c r="D2388" s="0" t="s">
        <v>6329</v>
      </c>
      <c r="E2388" s="0" t="s">
        <v>6360</v>
      </c>
      <c r="F2388" s="0" t="s">
        <v>6361</v>
      </c>
      <c r="G2388" s="0" t="s">
        <v>6362</v>
      </c>
      <c r="H2388" s="0" t="s">
        <v>6363</v>
      </c>
      <c r="I2388" s="0" t="s">
        <v>2123</v>
      </c>
      <c r="J2388" s="0" t="s">
        <v>47</v>
      </c>
      <c r="K2388" s="0" t="s">
        <v>46</v>
      </c>
      <c r="L2388" s="0" t="s">
        <v>47</v>
      </c>
      <c r="M2388" s="0" t="s">
        <v>47</v>
      </c>
      <c r="N2388" s="0" t="n">
        <v>3</v>
      </c>
      <c r="O2388" s="0" t="n">
        <v>145</v>
      </c>
      <c r="P2388" s="0" t="n">
        <v>1000</v>
      </c>
      <c r="Q2388" s="0" t="n">
        <v>3.7</v>
      </c>
      <c r="R2388" s="0" t="str">
        <f aca="false">INDEX(Lookup!$B$4:$B$18,MATCH(C2388,Lookup!$A$4:$A$18,0))</f>
        <v>India</v>
      </c>
      <c r="S2388" s="20" t="n">
        <f aca="false">INDEX(Lookup!$D$4:$D$18,MATCH(C2388,Lookup!$A$4:$A$18,0))</f>
        <v>0.012</v>
      </c>
      <c r="T2388" s="21" t="n">
        <f aca="false">ROUND(P2388*S2388,2)</f>
        <v>12</v>
      </c>
      <c r="U2388" s="21" t="n">
        <f aca="false">IF(T2388&lt;=10,1,IF(T2388&lt;=20,2,IF(T2388&lt;=30,3,IF(T2388&lt;=40,4,IF(T2388&lt;=50,5,IF(T2388&lt;=100,6,IF(T2388&lt;=250,7,8)))))))</f>
        <v>2</v>
      </c>
      <c r="V2388" s="21" t="n">
        <f aca="false">IF(AND(OR(Dashboard!$T$3="All",R2388=Dashboard!$T$3),OR(Dashboard!$T$4="All",D2388=Dashboard!$T$4)),1,0)</f>
        <v>1</v>
      </c>
      <c r="W2388" s="21" t="n">
        <f aca="false">IF(V2388=1,T2388+ROW()/10000000,0)</f>
        <v>12.0002388</v>
      </c>
    </row>
    <row r="2389" customFormat="false" ht="15" hidden="false" customHeight="false" outlineLevel="0" collapsed="false">
      <c r="A2389" s="0" t="n">
        <v>901035</v>
      </c>
      <c r="B2389" s="0" t="s">
        <v>6364</v>
      </c>
      <c r="C2389" s="0" t="n">
        <v>1</v>
      </c>
      <c r="D2389" s="0" t="s">
        <v>6329</v>
      </c>
      <c r="E2389" s="0" t="s">
        <v>6365</v>
      </c>
      <c r="F2389" s="0" t="s">
        <v>6361</v>
      </c>
      <c r="G2389" s="0" t="s">
        <v>6362</v>
      </c>
      <c r="H2389" s="0" t="s">
        <v>6366</v>
      </c>
      <c r="I2389" s="0" t="s">
        <v>2123</v>
      </c>
      <c r="J2389" s="0" t="s">
        <v>47</v>
      </c>
      <c r="K2389" s="0" t="s">
        <v>47</v>
      </c>
      <c r="L2389" s="0" t="s">
        <v>47</v>
      </c>
      <c r="M2389" s="0" t="s">
        <v>47</v>
      </c>
      <c r="N2389" s="0" t="n">
        <v>2</v>
      </c>
      <c r="O2389" s="0" t="n">
        <v>105</v>
      </c>
      <c r="P2389" s="0" t="n">
        <v>550</v>
      </c>
      <c r="Q2389" s="0" t="n">
        <v>3.7</v>
      </c>
      <c r="R2389" s="0" t="str">
        <f aca="false">INDEX(Lookup!$B$4:$B$18,MATCH(C2389,Lookup!$A$4:$A$18,0))</f>
        <v>India</v>
      </c>
      <c r="S2389" s="20" t="n">
        <f aca="false">INDEX(Lookup!$D$4:$D$18,MATCH(C2389,Lookup!$A$4:$A$18,0))</f>
        <v>0.012</v>
      </c>
      <c r="T2389" s="21" t="n">
        <f aca="false">ROUND(P2389*S2389,2)</f>
        <v>6.6</v>
      </c>
      <c r="U2389" s="21" t="n">
        <f aca="false">IF(T2389&lt;=10,1,IF(T2389&lt;=20,2,IF(T2389&lt;=30,3,IF(T2389&lt;=40,4,IF(T2389&lt;=50,5,IF(T2389&lt;=100,6,IF(T2389&lt;=250,7,8)))))))</f>
        <v>1</v>
      </c>
      <c r="V2389" s="21" t="n">
        <f aca="false">IF(AND(OR(Dashboard!$T$3="All",R2389=Dashboard!$T$3),OR(Dashboard!$T$4="All",D2389=Dashboard!$T$4)),1,0)</f>
        <v>1</v>
      </c>
      <c r="W2389" s="21" t="n">
        <f aca="false">IF(V2389=1,T2389+ROW()/10000000,0)</f>
        <v>6.6002389</v>
      </c>
    </row>
    <row r="2390" customFormat="false" ht="15" hidden="false" customHeight="false" outlineLevel="0" collapsed="false">
      <c r="A2390" s="0" t="n">
        <v>900561</v>
      </c>
      <c r="B2390" s="0" t="s">
        <v>6367</v>
      </c>
      <c r="C2390" s="0" t="n">
        <v>1</v>
      </c>
      <c r="D2390" s="0" t="s">
        <v>6329</v>
      </c>
      <c r="E2390" s="0" t="s">
        <v>6368</v>
      </c>
      <c r="F2390" s="0" t="s">
        <v>6361</v>
      </c>
      <c r="G2390" s="0" t="s">
        <v>6362</v>
      </c>
      <c r="H2390" s="0" t="s">
        <v>153</v>
      </c>
      <c r="I2390" s="0" t="s">
        <v>2123</v>
      </c>
      <c r="J2390" s="0" t="s">
        <v>47</v>
      </c>
      <c r="K2390" s="0" t="s">
        <v>47</v>
      </c>
      <c r="L2390" s="0" t="s">
        <v>47</v>
      </c>
      <c r="M2390" s="0" t="s">
        <v>47</v>
      </c>
      <c r="N2390" s="0" t="n">
        <v>1</v>
      </c>
      <c r="O2390" s="0" t="n">
        <v>406</v>
      </c>
      <c r="P2390" s="0" t="n">
        <v>400</v>
      </c>
      <c r="Q2390" s="0" t="n">
        <v>4</v>
      </c>
      <c r="R2390" s="0" t="str">
        <f aca="false">INDEX(Lookup!$B$4:$B$18,MATCH(C2390,Lookup!$A$4:$A$18,0))</f>
        <v>India</v>
      </c>
      <c r="S2390" s="20" t="n">
        <f aca="false">INDEX(Lookup!$D$4:$D$18,MATCH(C2390,Lookup!$A$4:$A$18,0))</f>
        <v>0.012</v>
      </c>
      <c r="T2390" s="21" t="n">
        <f aca="false">ROUND(P2390*S2390,2)</f>
        <v>4.8</v>
      </c>
      <c r="U2390" s="21" t="n">
        <f aca="false">IF(T2390&lt;=10,1,IF(T2390&lt;=20,2,IF(T2390&lt;=30,3,IF(T2390&lt;=40,4,IF(T2390&lt;=50,5,IF(T2390&lt;=100,6,IF(T2390&lt;=250,7,8)))))))</f>
        <v>1</v>
      </c>
      <c r="V2390" s="21" t="n">
        <f aca="false">IF(AND(OR(Dashboard!$T$3="All",R2390=Dashboard!$T$3),OR(Dashboard!$T$4="All",D2390=Dashboard!$T$4)),1,0)</f>
        <v>1</v>
      </c>
      <c r="W2390" s="21" t="n">
        <f aca="false">IF(V2390=1,T2390+ROW()/10000000,0)</f>
        <v>4.800239</v>
      </c>
    </row>
    <row r="2391" customFormat="false" ht="15" hidden="false" customHeight="false" outlineLevel="0" collapsed="false">
      <c r="A2391" s="0" t="n">
        <v>900524</v>
      </c>
      <c r="B2391" s="0" t="s">
        <v>6369</v>
      </c>
      <c r="C2391" s="0" t="n">
        <v>1</v>
      </c>
      <c r="D2391" s="0" t="s">
        <v>6329</v>
      </c>
      <c r="E2391" s="0" t="s">
        <v>6370</v>
      </c>
      <c r="F2391" s="0" t="s">
        <v>6371</v>
      </c>
      <c r="G2391" s="0" t="s">
        <v>6372</v>
      </c>
      <c r="H2391" s="0" t="s">
        <v>6373</v>
      </c>
      <c r="I2391" s="0" t="s">
        <v>2123</v>
      </c>
      <c r="J2391" s="0" t="s">
        <v>47</v>
      </c>
      <c r="K2391" s="0" t="s">
        <v>46</v>
      </c>
      <c r="L2391" s="0" t="s">
        <v>47</v>
      </c>
      <c r="M2391" s="0" t="s">
        <v>47</v>
      </c>
      <c r="N2391" s="0" t="n">
        <v>2</v>
      </c>
      <c r="O2391" s="0" t="n">
        <v>333</v>
      </c>
      <c r="P2391" s="0" t="n">
        <v>700</v>
      </c>
      <c r="Q2391" s="0" t="n">
        <v>4.4</v>
      </c>
      <c r="R2391" s="0" t="str">
        <f aca="false">INDEX(Lookup!$B$4:$B$18,MATCH(C2391,Lookup!$A$4:$A$18,0))</f>
        <v>India</v>
      </c>
      <c r="S2391" s="20" t="n">
        <f aca="false">INDEX(Lookup!$D$4:$D$18,MATCH(C2391,Lookup!$A$4:$A$18,0))</f>
        <v>0.012</v>
      </c>
      <c r="T2391" s="21" t="n">
        <f aca="false">ROUND(P2391*S2391,2)</f>
        <v>8.4</v>
      </c>
      <c r="U2391" s="21" t="n">
        <f aca="false">IF(T2391&lt;=10,1,IF(T2391&lt;=20,2,IF(T2391&lt;=30,3,IF(T2391&lt;=40,4,IF(T2391&lt;=50,5,IF(T2391&lt;=100,6,IF(T2391&lt;=250,7,8)))))))</f>
        <v>1</v>
      </c>
      <c r="V2391" s="21" t="n">
        <f aca="false">IF(AND(OR(Dashboard!$T$3="All",R2391=Dashboard!$T$3),OR(Dashboard!$T$4="All",D2391=Dashboard!$T$4)),1,0)</f>
        <v>1</v>
      </c>
      <c r="W2391" s="21" t="n">
        <f aca="false">IF(V2391=1,T2391+ROW()/10000000,0)</f>
        <v>8.4002391</v>
      </c>
    </row>
    <row r="2392" customFormat="false" ht="15" hidden="false" customHeight="false" outlineLevel="0" collapsed="false">
      <c r="A2392" s="0" t="n">
        <v>900800</v>
      </c>
      <c r="B2392" s="0" t="s">
        <v>6374</v>
      </c>
      <c r="C2392" s="0" t="n">
        <v>1</v>
      </c>
      <c r="D2392" s="0" t="s">
        <v>6329</v>
      </c>
      <c r="E2392" s="0" t="s">
        <v>6375</v>
      </c>
      <c r="F2392" s="0" t="s">
        <v>6371</v>
      </c>
      <c r="G2392" s="0" t="s">
        <v>6372</v>
      </c>
      <c r="H2392" s="0" t="s">
        <v>6373</v>
      </c>
      <c r="I2392" s="0" t="s">
        <v>2123</v>
      </c>
      <c r="J2392" s="0" t="s">
        <v>47</v>
      </c>
      <c r="K2392" s="0" t="s">
        <v>47</v>
      </c>
      <c r="L2392" s="0" t="s">
        <v>47</v>
      </c>
      <c r="M2392" s="0" t="s">
        <v>47</v>
      </c>
      <c r="N2392" s="0" t="n">
        <v>2</v>
      </c>
      <c r="O2392" s="0" t="n">
        <v>160</v>
      </c>
      <c r="P2392" s="0" t="n">
        <v>800</v>
      </c>
      <c r="Q2392" s="0" t="n">
        <v>4</v>
      </c>
      <c r="R2392" s="0" t="str">
        <f aca="false">INDEX(Lookup!$B$4:$B$18,MATCH(C2392,Lookup!$A$4:$A$18,0))</f>
        <v>India</v>
      </c>
      <c r="S2392" s="20" t="n">
        <f aca="false">INDEX(Lookup!$D$4:$D$18,MATCH(C2392,Lookup!$A$4:$A$18,0))</f>
        <v>0.012</v>
      </c>
      <c r="T2392" s="21" t="n">
        <f aca="false">ROUND(P2392*S2392,2)</f>
        <v>9.6</v>
      </c>
      <c r="U2392" s="21" t="n">
        <f aca="false">IF(T2392&lt;=10,1,IF(T2392&lt;=20,2,IF(T2392&lt;=30,3,IF(T2392&lt;=40,4,IF(T2392&lt;=50,5,IF(T2392&lt;=100,6,IF(T2392&lt;=250,7,8)))))))</f>
        <v>1</v>
      </c>
      <c r="V2392" s="21" t="n">
        <f aca="false">IF(AND(OR(Dashboard!$T$3="All",R2392=Dashboard!$T$3),OR(Dashboard!$T$4="All",D2392=Dashboard!$T$4)),1,0)</f>
        <v>1</v>
      </c>
      <c r="W2392" s="21" t="n">
        <f aca="false">IF(V2392=1,T2392+ROW()/10000000,0)</f>
        <v>9.6002392</v>
      </c>
    </row>
    <row r="2393" customFormat="false" ht="15" hidden="false" customHeight="false" outlineLevel="0" collapsed="false">
      <c r="A2393" s="0" t="n">
        <v>95304</v>
      </c>
      <c r="B2393" s="0" t="s">
        <v>6376</v>
      </c>
      <c r="C2393" s="0" t="n">
        <v>1</v>
      </c>
      <c r="D2393" s="0" t="s">
        <v>6329</v>
      </c>
      <c r="E2393" s="0" t="s">
        <v>6377</v>
      </c>
      <c r="F2393" s="0" t="s">
        <v>6378</v>
      </c>
      <c r="G2393" s="0" t="s">
        <v>6379</v>
      </c>
      <c r="H2393" s="0" t="s">
        <v>2112</v>
      </c>
      <c r="I2393" s="0" t="s">
        <v>2123</v>
      </c>
      <c r="J2393" s="0" t="s">
        <v>47</v>
      </c>
      <c r="K2393" s="0" t="s">
        <v>46</v>
      </c>
      <c r="L2393" s="0" t="s">
        <v>47</v>
      </c>
      <c r="M2393" s="0" t="s">
        <v>47</v>
      </c>
      <c r="N2393" s="0" t="n">
        <v>2</v>
      </c>
      <c r="O2393" s="0" t="n">
        <v>482</v>
      </c>
      <c r="P2393" s="0" t="n">
        <v>650</v>
      </c>
      <c r="Q2393" s="0" t="n">
        <v>4.2</v>
      </c>
      <c r="R2393" s="0" t="str">
        <f aca="false">INDEX(Lookup!$B$4:$B$18,MATCH(C2393,Lookup!$A$4:$A$18,0))</f>
        <v>India</v>
      </c>
      <c r="S2393" s="20" t="n">
        <f aca="false">INDEX(Lookup!$D$4:$D$18,MATCH(C2393,Lookup!$A$4:$A$18,0))</f>
        <v>0.012</v>
      </c>
      <c r="T2393" s="21" t="n">
        <f aca="false">ROUND(P2393*S2393,2)</f>
        <v>7.8</v>
      </c>
      <c r="U2393" s="21" t="n">
        <f aca="false">IF(T2393&lt;=10,1,IF(T2393&lt;=20,2,IF(T2393&lt;=30,3,IF(T2393&lt;=40,4,IF(T2393&lt;=50,5,IF(T2393&lt;=100,6,IF(T2393&lt;=250,7,8)))))))</f>
        <v>1</v>
      </c>
      <c r="V2393" s="21" t="n">
        <f aca="false">IF(AND(OR(Dashboard!$T$3="All",R2393=Dashboard!$T$3),OR(Dashboard!$T$4="All",D2393=Dashboard!$T$4)),1,0)</f>
        <v>1</v>
      </c>
      <c r="W2393" s="21" t="n">
        <f aca="false">IF(V2393=1,T2393+ROW()/10000000,0)</f>
        <v>7.8002393</v>
      </c>
    </row>
    <row r="2394" customFormat="false" ht="15" hidden="false" customHeight="false" outlineLevel="0" collapsed="false">
      <c r="A2394" s="0" t="n">
        <v>900533</v>
      </c>
      <c r="B2394" s="0" t="s">
        <v>6380</v>
      </c>
      <c r="C2394" s="0" t="n">
        <v>1</v>
      </c>
      <c r="D2394" s="0" t="s">
        <v>6329</v>
      </c>
      <c r="E2394" s="0" t="s">
        <v>6381</v>
      </c>
      <c r="F2394" s="0" t="s">
        <v>6378</v>
      </c>
      <c r="G2394" s="0" t="s">
        <v>6379</v>
      </c>
      <c r="H2394" s="0" t="s">
        <v>6382</v>
      </c>
      <c r="I2394" s="0" t="s">
        <v>2123</v>
      </c>
      <c r="J2394" s="0" t="s">
        <v>47</v>
      </c>
      <c r="K2394" s="0" t="s">
        <v>47</v>
      </c>
      <c r="L2394" s="0" t="s">
        <v>47</v>
      </c>
      <c r="M2394" s="0" t="s">
        <v>47</v>
      </c>
      <c r="N2394" s="0" t="n">
        <v>2</v>
      </c>
      <c r="O2394" s="0" t="n">
        <v>722</v>
      </c>
      <c r="P2394" s="0" t="n">
        <v>900</v>
      </c>
      <c r="Q2394" s="0" t="n">
        <v>4.3</v>
      </c>
      <c r="R2394" s="0" t="str">
        <f aca="false">INDEX(Lookup!$B$4:$B$18,MATCH(C2394,Lookup!$A$4:$A$18,0))</f>
        <v>India</v>
      </c>
      <c r="S2394" s="20" t="n">
        <f aca="false">INDEX(Lookup!$D$4:$D$18,MATCH(C2394,Lookup!$A$4:$A$18,0))</f>
        <v>0.012</v>
      </c>
      <c r="T2394" s="21" t="n">
        <f aca="false">ROUND(P2394*S2394,2)</f>
        <v>10.8</v>
      </c>
      <c r="U2394" s="21" t="n">
        <f aca="false">IF(T2394&lt;=10,1,IF(T2394&lt;=20,2,IF(T2394&lt;=30,3,IF(T2394&lt;=40,4,IF(T2394&lt;=50,5,IF(T2394&lt;=100,6,IF(T2394&lt;=250,7,8)))))))</f>
        <v>2</v>
      </c>
      <c r="V2394" s="21" t="n">
        <f aca="false">IF(AND(OR(Dashboard!$T$3="All",R2394=Dashboard!$T$3),OR(Dashboard!$T$4="All",D2394=Dashboard!$T$4)),1,0)</f>
        <v>1</v>
      </c>
      <c r="W2394" s="21" t="n">
        <f aca="false">IF(V2394=1,T2394+ROW()/10000000,0)</f>
        <v>10.8002394</v>
      </c>
    </row>
    <row r="2395" customFormat="false" ht="15" hidden="false" customHeight="false" outlineLevel="0" collapsed="false">
      <c r="A2395" s="0" t="n">
        <v>901004</v>
      </c>
      <c r="B2395" s="0" t="s">
        <v>6383</v>
      </c>
      <c r="C2395" s="0" t="n">
        <v>1</v>
      </c>
      <c r="D2395" s="0" t="s">
        <v>6329</v>
      </c>
      <c r="E2395" s="0" t="s">
        <v>6384</v>
      </c>
      <c r="F2395" s="0" t="s">
        <v>6385</v>
      </c>
      <c r="G2395" s="0" t="s">
        <v>6386</v>
      </c>
      <c r="H2395" s="0" t="s">
        <v>6387</v>
      </c>
      <c r="I2395" s="0" t="s">
        <v>2123</v>
      </c>
      <c r="J2395" s="0" t="s">
        <v>47</v>
      </c>
      <c r="K2395" s="0" t="s">
        <v>47</v>
      </c>
      <c r="L2395" s="0" t="s">
        <v>47</v>
      </c>
      <c r="M2395" s="0" t="s">
        <v>47</v>
      </c>
      <c r="N2395" s="0" t="n">
        <v>2</v>
      </c>
      <c r="O2395" s="0" t="n">
        <v>146</v>
      </c>
      <c r="P2395" s="0" t="n">
        <v>650</v>
      </c>
      <c r="Q2395" s="0" t="n">
        <v>4.2</v>
      </c>
      <c r="R2395" s="0" t="str">
        <f aca="false">INDEX(Lookup!$B$4:$B$18,MATCH(C2395,Lookup!$A$4:$A$18,0))</f>
        <v>India</v>
      </c>
      <c r="S2395" s="20" t="n">
        <f aca="false">INDEX(Lookup!$D$4:$D$18,MATCH(C2395,Lookup!$A$4:$A$18,0))</f>
        <v>0.012</v>
      </c>
      <c r="T2395" s="21" t="n">
        <f aca="false">ROUND(P2395*S2395,2)</f>
        <v>7.8</v>
      </c>
      <c r="U2395" s="21" t="n">
        <f aca="false">IF(T2395&lt;=10,1,IF(T2395&lt;=20,2,IF(T2395&lt;=30,3,IF(T2395&lt;=40,4,IF(T2395&lt;=50,5,IF(T2395&lt;=100,6,IF(T2395&lt;=250,7,8)))))))</f>
        <v>1</v>
      </c>
      <c r="V2395" s="21" t="n">
        <f aca="false">IF(AND(OR(Dashboard!$T$3="All",R2395=Dashboard!$T$3),OR(Dashboard!$T$4="All",D2395=Dashboard!$T$4)),1,0)</f>
        <v>1</v>
      </c>
      <c r="W2395" s="21" t="n">
        <f aca="false">IF(V2395=1,T2395+ROW()/10000000,0)</f>
        <v>7.8002395</v>
      </c>
    </row>
    <row r="2396" customFormat="false" ht="15" hidden="false" customHeight="false" outlineLevel="0" collapsed="false">
      <c r="A2396" s="0" t="n">
        <v>900111</v>
      </c>
      <c r="B2396" s="0" t="s">
        <v>6388</v>
      </c>
      <c r="C2396" s="0" t="n">
        <v>1</v>
      </c>
      <c r="D2396" s="0" t="s">
        <v>6329</v>
      </c>
      <c r="E2396" s="0" t="s">
        <v>6389</v>
      </c>
      <c r="F2396" s="0" t="s">
        <v>6390</v>
      </c>
      <c r="G2396" s="0" t="s">
        <v>6391</v>
      </c>
      <c r="H2396" s="0" t="s">
        <v>6392</v>
      </c>
      <c r="I2396" s="0" t="s">
        <v>2123</v>
      </c>
      <c r="J2396" s="0" t="s">
        <v>47</v>
      </c>
      <c r="K2396" s="0" t="s">
        <v>47</v>
      </c>
      <c r="L2396" s="0" t="s">
        <v>47</v>
      </c>
      <c r="M2396" s="0" t="s">
        <v>47</v>
      </c>
      <c r="N2396" s="0" t="n">
        <v>1</v>
      </c>
      <c r="O2396" s="0" t="n">
        <v>348</v>
      </c>
      <c r="P2396" s="0" t="n">
        <v>400</v>
      </c>
      <c r="Q2396" s="0" t="n">
        <v>3.5</v>
      </c>
      <c r="R2396" s="0" t="str">
        <f aca="false">INDEX(Lookup!$B$4:$B$18,MATCH(C2396,Lookup!$A$4:$A$18,0))</f>
        <v>India</v>
      </c>
      <c r="S2396" s="20" t="n">
        <f aca="false">INDEX(Lookup!$D$4:$D$18,MATCH(C2396,Lookup!$A$4:$A$18,0))</f>
        <v>0.012</v>
      </c>
      <c r="T2396" s="21" t="n">
        <f aca="false">ROUND(P2396*S2396,2)</f>
        <v>4.8</v>
      </c>
      <c r="U2396" s="21" t="n">
        <f aca="false">IF(T2396&lt;=10,1,IF(T2396&lt;=20,2,IF(T2396&lt;=30,3,IF(T2396&lt;=40,4,IF(T2396&lt;=50,5,IF(T2396&lt;=100,6,IF(T2396&lt;=250,7,8)))))))</f>
        <v>1</v>
      </c>
      <c r="V2396" s="21" t="n">
        <f aca="false">IF(AND(OR(Dashboard!$T$3="All",R2396=Dashboard!$T$3),OR(Dashboard!$T$4="All",D2396=Dashboard!$T$4)),1,0)</f>
        <v>1</v>
      </c>
      <c r="W2396" s="21" t="n">
        <f aca="false">IF(V2396=1,T2396+ROW()/10000000,0)</f>
        <v>4.8002396</v>
      </c>
    </row>
    <row r="2397" customFormat="false" ht="15" hidden="false" customHeight="false" outlineLevel="0" collapsed="false">
      <c r="A2397" s="0" t="n">
        <v>95331</v>
      </c>
      <c r="B2397" s="0" t="s">
        <v>6393</v>
      </c>
      <c r="C2397" s="0" t="n">
        <v>1</v>
      </c>
      <c r="D2397" s="0" t="s">
        <v>6329</v>
      </c>
      <c r="E2397" s="0" t="s">
        <v>6394</v>
      </c>
      <c r="F2397" s="0" t="s">
        <v>6390</v>
      </c>
      <c r="G2397" s="0" t="s">
        <v>6391</v>
      </c>
      <c r="H2397" s="0" t="s">
        <v>6395</v>
      </c>
      <c r="I2397" s="0" t="s">
        <v>2123</v>
      </c>
      <c r="J2397" s="0" t="s">
        <v>47</v>
      </c>
      <c r="K2397" s="0" t="s">
        <v>47</v>
      </c>
      <c r="L2397" s="0" t="s">
        <v>47</v>
      </c>
      <c r="M2397" s="0" t="s">
        <v>47</v>
      </c>
      <c r="N2397" s="0" t="n">
        <v>3</v>
      </c>
      <c r="O2397" s="0" t="n">
        <v>658</v>
      </c>
      <c r="P2397" s="0" t="n">
        <v>1000</v>
      </c>
      <c r="Q2397" s="0" t="n">
        <v>4.3</v>
      </c>
      <c r="R2397" s="0" t="str">
        <f aca="false">INDEX(Lookup!$B$4:$B$18,MATCH(C2397,Lookup!$A$4:$A$18,0))</f>
        <v>India</v>
      </c>
      <c r="S2397" s="20" t="n">
        <f aca="false">INDEX(Lookup!$D$4:$D$18,MATCH(C2397,Lookup!$A$4:$A$18,0))</f>
        <v>0.012</v>
      </c>
      <c r="T2397" s="21" t="n">
        <f aca="false">ROUND(P2397*S2397,2)</f>
        <v>12</v>
      </c>
      <c r="U2397" s="21" t="n">
        <f aca="false">IF(T2397&lt;=10,1,IF(T2397&lt;=20,2,IF(T2397&lt;=30,3,IF(T2397&lt;=40,4,IF(T2397&lt;=50,5,IF(T2397&lt;=100,6,IF(T2397&lt;=250,7,8)))))))</f>
        <v>2</v>
      </c>
      <c r="V2397" s="21" t="n">
        <f aca="false">IF(AND(OR(Dashboard!$T$3="All",R2397=Dashboard!$T$3),OR(Dashboard!$T$4="All",D2397=Dashboard!$T$4)),1,0)</f>
        <v>1</v>
      </c>
      <c r="W2397" s="21" t="n">
        <f aca="false">IF(V2397=1,T2397+ROW()/10000000,0)</f>
        <v>12.0002397</v>
      </c>
    </row>
    <row r="2398" customFormat="false" ht="15" hidden="false" customHeight="false" outlineLevel="0" collapsed="false">
      <c r="A2398" s="0" t="n">
        <v>900032</v>
      </c>
      <c r="B2398" s="0" t="s">
        <v>6396</v>
      </c>
      <c r="C2398" s="0" t="n">
        <v>1</v>
      </c>
      <c r="D2398" s="0" t="s">
        <v>6329</v>
      </c>
      <c r="E2398" s="0" t="s">
        <v>6397</v>
      </c>
      <c r="F2398" s="0" t="s">
        <v>6390</v>
      </c>
      <c r="G2398" s="0" t="s">
        <v>6391</v>
      </c>
      <c r="H2398" s="0" t="s">
        <v>6398</v>
      </c>
      <c r="I2398" s="0" t="s">
        <v>2123</v>
      </c>
      <c r="J2398" s="0" t="s">
        <v>47</v>
      </c>
      <c r="K2398" s="0" t="s">
        <v>47</v>
      </c>
      <c r="L2398" s="0" t="s">
        <v>47</v>
      </c>
      <c r="M2398" s="0" t="s">
        <v>47</v>
      </c>
      <c r="N2398" s="0" t="n">
        <v>2</v>
      </c>
      <c r="O2398" s="0" t="n">
        <v>312</v>
      </c>
      <c r="P2398" s="0" t="n">
        <v>700</v>
      </c>
      <c r="Q2398" s="0" t="n">
        <v>4.3</v>
      </c>
      <c r="R2398" s="0" t="str">
        <f aca="false">INDEX(Lookup!$B$4:$B$18,MATCH(C2398,Lookup!$A$4:$A$18,0))</f>
        <v>India</v>
      </c>
      <c r="S2398" s="20" t="n">
        <f aca="false">INDEX(Lookup!$D$4:$D$18,MATCH(C2398,Lookup!$A$4:$A$18,0))</f>
        <v>0.012</v>
      </c>
      <c r="T2398" s="21" t="n">
        <f aca="false">ROUND(P2398*S2398,2)</f>
        <v>8.4</v>
      </c>
      <c r="U2398" s="21" t="n">
        <f aca="false">IF(T2398&lt;=10,1,IF(T2398&lt;=20,2,IF(T2398&lt;=30,3,IF(T2398&lt;=40,4,IF(T2398&lt;=50,5,IF(T2398&lt;=100,6,IF(T2398&lt;=250,7,8)))))))</f>
        <v>1</v>
      </c>
      <c r="V2398" s="21" t="n">
        <f aca="false">IF(AND(OR(Dashboard!$T$3="All",R2398=Dashboard!$T$3),OR(Dashboard!$T$4="All",D2398=Dashboard!$T$4)),1,0)</f>
        <v>1</v>
      </c>
      <c r="W2398" s="21" t="n">
        <f aca="false">IF(V2398=1,T2398+ROW()/10000000,0)</f>
        <v>8.4002398</v>
      </c>
    </row>
    <row r="2399" customFormat="false" ht="15" hidden="false" customHeight="false" outlineLevel="0" collapsed="false">
      <c r="A2399" s="0" t="n">
        <v>900282</v>
      </c>
      <c r="B2399" s="0" t="s">
        <v>6399</v>
      </c>
      <c r="C2399" s="0" t="n">
        <v>1</v>
      </c>
      <c r="D2399" s="0" t="s">
        <v>6329</v>
      </c>
      <c r="E2399" s="0" t="s">
        <v>6400</v>
      </c>
      <c r="F2399" s="0" t="s">
        <v>6401</v>
      </c>
      <c r="G2399" s="0" t="s">
        <v>6402</v>
      </c>
      <c r="H2399" s="0" t="s">
        <v>6403</v>
      </c>
      <c r="I2399" s="0" t="s">
        <v>2123</v>
      </c>
      <c r="J2399" s="0" t="s">
        <v>47</v>
      </c>
      <c r="K2399" s="0" t="s">
        <v>47</v>
      </c>
      <c r="L2399" s="0" t="s">
        <v>47</v>
      </c>
      <c r="M2399" s="0" t="s">
        <v>47</v>
      </c>
      <c r="N2399" s="0" t="n">
        <v>2</v>
      </c>
      <c r="O2399" s="0" t="n">
        <v>361</v>
      </c>
      <c r="P2399" s="0" t="n">
        <v>600</v>
      </c>
      <c r="Q2399" s="0" t="n">
        <v>3.6</v>
      </c>
      <c r="R2399" s="0" t="str">
        <f aca="false">INDEX(Lookup!$B$4:$B$18,MATCH(C2399,Lookup!$A$4:$A$18,0))</f>
        <v>India</v>
      </c>
      <c r="S2399" s="20" t="n">
        <f aca="false">INDEX(Lookup!$D$4:$D$18,MATCH(C2399,Lookup!$A$4:$A$18,0))</f>
        <v>0.012</v>
      </c>
      <c r="T2399" s="21" t="n">
        <f aca="false">ROUND(P2399*S2399,2)</f>
        <v>7.2</v>
      </c>
      <c r="U2399" s="21" t="n">
        <f aca="false">IF(T2399&lt;=10,1,IF(T2399&lt;=20,2,IF(T2399&lt;=30,3,IF(T2399&lt;=40,4,IF(T2399&lt;=50,5,IF(T2399&lt;=100,6,IF(T2399&lt;=250,7,8)))))))</f>
        <v>1</v>
      </c>
      <c r="V2399" s="21" t="n">
        <f aca="false">IF(AND(OR(Dashboard!$T$3="All",R2399=Dashboard!$T$3),OR(Dashboard!$T$4="All",D2399=Dashboard!$T$4)),1,0)</f>
        <v>1</v>
      </c>
      <c r="W2399" s="21" t="n">
        <f aca="false">IF(V2399=1,T2399+ROW()/10000000,0)</f>
        <v>7.2002399</v>
      </c>
    </row>
    <row r="2400" customFormat="false" ht="15" hidden="false" customHeight="false" outlineLevel="0" collapsed="false">
      <c r="A2400" s="0" t="n">
        <v>18217475</v>
      </c>
      <c r="B2400" s="0" t="s">
        <v>6404</v>
      </c>
      <c r="C2400" s="0" t="n">
        <v>1</v>
      </c>
      <c r="D2400" s="0" t="s">
        <v>6405</v>
      </c>
      <c r="E2400" s="0" t="s">
        <v>6406</v>
      </c>
      <c r="F2400" s="0" t="s">
        <v>6407</v>
      </c>
      <c r="G2400" s="0" t="s">
        <v>6408</v>
      </c>
      <c r="H2400" s="0" t="s">
        <v>741</v>
      </c>
      <c r="I2400" s="0" t="s">
        <v>2123</v>
      </c>
      <c r="J2400" s="0" t="s">
        <v>47</v>
      </c>
      <c r="K2400" s="0" t="s">
        <v>46</v>
      </c>
      <c r="L2400" s="0" t="s">
        <v>47</v>
      </c>
      <c r="M2400" s="0" t="s">
        <v>47</v>
      </c>
      <c r="N2400" s="0" t="n">
        <v>3</v>
      </c>
      <c r="O2400" s="0" t="n">
        <v>945</v>
      </c>
      <c r="P2400" s="0" t="n">
        <v>1400</v>
      </c>
      <c r="Q2400" s="0" t="n">
        <v>4.6</v>
      </c>
      <c r="R2400" s="0" t="str">
        <f aca="false">INDEX(Lookup!$B$4:$B$18,MATCH(C2400,Lookup!$A$4:$A$18,0))</f>
        <v>India</v>
      </c>
      <c r="S2400" s="20" t="n">
        <f aca="false">INDEX(Lookup!$D$4:$D$18,MATCH(C2400,Lookup!$A$4:$A$18,0))</f>
        <v>0.012</v>
      </c>
      <c r="T2400" s="21" t="n">
        <f aca="false">ROUND(P2400*S2400,2)</f>
        <v>16.8</v>
      </c>
      <c r="U2400" s="21" t="n">
        <f aca="false">IF(T2400&lt;=10,1,IF(T2400&lt;=20,2,IF(T2400&lt;=30,3,IF(T2400&lt;=40,4,IF(T2400&lt;=50,5,IF(T2400&lt;=100,6,IF(T2400&lt;=250,7,8)))))))</f>
        <v>2</v>
      </c>
      <c r="V2400" s="21" t="n">
        <f aca="false">IF(AND(OR(Dashboard!$T$3="All",R2400=Dashboard!$T$3),OR(Dashboard!$T$4="All",D2400=Dashboard!$T$4)),1,0)</f>
        <v>1</v>
      </c>
      <c r="W2400" s="21" t="n">
        <f aca="false">IF(V2400=1,T2400+ROW()/10000000,0)</f>
        <v>16.80024</v>
      </c>
    </row>
    <row r="2401" customFormat="false" ht="15" hidden="false" customHeight="false" outlineLevel="0" collapsed="false">
      <c r="A2401" s="0" t="n">
        <v>18249144</v>
      </c>
      <c r="B2401" s="0" t="s">
        <v>6409</v>
      </c>
      <c r="C2401" s="0" t="n">
        <v>1</v>
      </c>
      <c r="D2401" s="0" t="s">
        <v>6405</v>
      </c>
      <c r="E2401" s="0" t="s">
        <v>6406</v>
      </c>
      <c r="F2401" s="0" t="s">
        <v>6407</v>
      </c>
      <c r="G2401" s="0" t="s">
        <v>6408</v>
      </c>
      <c r="H2401" s="0" t="s">
        <v>6410</v>
      </c>
      <c r="I2401" s="0" t="s">
        <v>2123</v>
      </c>
      <c r="J2401" s="0" t="s">
        <v>47</v>
      </c>
      <c r="K2401" s="0" t="s">
        <v>46</v>
      </c>
      <c r="L2401" s="0" t="s">
        <v>47</v>
      </c>
      <c r="M2401" s="0" t="s">
        <v>47</v>
      </c>
      <c r="N2401" s="0" t="n">
        <v>3</v>
      </c>
      <c r="O2401" s="0" t="n">
        <v>1103</v>
      </c>
      <c r="P2401" s="0" t="n">
        <v>1200</v>
      </c>
      <c r="Q2401" s="0" t="n">
        <v>4.2</v>
      </c>
      <c r="R2401" s="0" t="str">
        <f aca="false">INDEX(Lookup!$B$4:$B$18,MATCH(C2401,Lookup!$A$4:$A$18,0))</f>
        <v>India</v>
      </c>
      <c r="S2401" s="20" t="n">
        <f aca="false">INDEX(Lookup!$D$4:$D$18,MATCH(C2401,Lookup!$A$4:$A$18,0))</f>
        <v>0.012</v>
      </c>
      <c r="T2401" s="21" t="n">
        <f aca="false">ROUND(P2401*S2401,2)</f>
        <v>14.4</v>
      </c>
      <c r="U2401" s="21" t="n">
        <f aca="false">IF(T2401&lt;=10,1,IF(T2401&lt;=20,2,IF(T2401&lt;=30,3,IF(T2401&lt;=40,4,IF(T2401&lt;=50,5,IF(T2401&lt;=100,6,IF(T2401&lt;=250,7,8)))))))</f>
        <v>2</v>
      </c>
      <c r="V2401" s="21" t="n">
        <f aca="false">IF(AND(OR(Dashboard!$T$3="All",R2401=Dashboard!$T$3),OR(Dashboard!$T$4="All",D2401=Dashboard!$T$4)),1,0)</f>
        <v>1</v>
      </c>
      <c r="W2401" s="21" t="n">
        <f aca="false">IF(V2401=1,T2401+ROW()/10000000,0)</f>
        <v>14.4002401</v>
      </c>
    </row>
    <row r="2402" customFormat="false" ht="15" hidden="false" customHeight="false" outlineLevel="0" collapsed="false">
      <c r="A2402" s="0" t="n">
        <v>18017612</v>
      </c>
      <c r="B2402" s="0" t="s">
        <v>6411</v>
      </c>
      <c r="C2402" s="0" t="n">
        <v>1</v>
      </c>
      <c r="D2402" s="0" t="s">
        <v>6405</v>
      </c>
      <c r="E2402" s="0" t="s">
        <v>6412</v>
      </c>
      <c r="F2402" s="0" t="s">
        <v>6413</v>
      </c>
      <c r="G2402" s="0" t="s">
        <v>6414</v>
      </c>
      <c r="H2402" s="0" t="s">
        <v>6415</v>
      </c>
      <c r="I2402" s="0" t="s">
        <v>2123</v>
      </c>
      <c r="J2402" s="0" t="s">
        <v>47</v>
      </c>
      <c r="K2402" s="0" t="s">
        <v>47</v>
      </c>
      <c r="L2402" s="0" t="s">
        <v>47</v>
      </c>
      <c r="M2402" s="0" t="s">
        <v>47</v>
      </c>
      <c r="N2402" s="0" t="n">
        <v>3</v>
      </c>
      <c r="O2402" s="0" t="n">
        <v>1424</v>
      </c>
      <c r="P2402" s="0" t="n">
        <v>1200</v>
      </c>
      <c r="Q2402" s="0" t="n">
        <v>4.8</v>
      </c>
      <c r="R2402" s="0" t="str">
        <f aca="false">INDEX(Lookup!$B$4:$B$18,MATCH(C2402,Lookup!$A$4:$A$18,0))</f>
        <v>India</v>
      </c>
      <c r="S2402" s="20" t="n">
        <f aca="false">INDEX(Lookup!$D$4:$D$18,MATCH(C2402,Lookup!$A$4:$A$18,0))</f>
        <v>0.012</v>
      </c>
      <c r="T2402" s="21" t="n">
        <f aca="false">ROUND(P2402*S2402,2)</f>
        <v>14.4</v>
      </c>
      <c r="U2402" s="21" t="n">
        <f aca="false">IF(T2402&lt;=10,1,IF(T2402&lt;=20,2,IF(T2402&lt;=30,3,IF(T2402&lt;=40,4,IF(T2402&lt;=50,5,IF(T2402&lt;=100,6,IF(T2402&lt;=250,7,8)))))))</f>
        <v>2</v>
      </c>
      <c r="V2402" s="21" t="n">
        <f aca="false">IF(AND(OR(Dashboard!$T$3="All",R2402=Dashboard!$T$3),OR(Dashboard!$T$4="All",D2402=Dashboard!$T$4)),1,0)</f>
        <v>1</v>
      </c>
      <c r="W2402" s="21" t="n">
        <f aca="false">IF(V2402=1,T2402+ROW()/10000000,0)</f>
        <v>14.4002402</v>
      </c>
    </row>
    <row r="2403" customFormat="false" ht="15" hidden="false" customHeight="false" outlineLevel="0" collapsed="false">
      <c r="A2403" s="0" t="n">
        <v>18377112</v>
      </c>
      <c r="B2403" s="0" t="s">
        <v>6416</v>
      </c>
      <c r="C2403" s="0" t="n">
        <v>1</v>
      </c>
      <c r="D2403" s="0" t="s">
        <v>6405</v>
      </c>
      <c r="E2403" s="0" t="s">
        <v>6417</v>
      </c>
      <c r="F2403" s="0" t="s">
        <v>6413</v>
      </c>
      <c r="G2403" s="0" t="s">
        <v>6414</v>
      </c>
      <c r="H2403" s="0" t="s">
        <v>6418</v>
      </c>
      <c r="I2403" s="0" t="s">
        <v>2123</v>
      </c>
      <c r="J2403" s="0" t="s">
        <v>47</v>
      </c>
      <c r="K2403" s="0" t="s">
        <v>47</v>
      </c>
      <c r="L2403" s="0" t="s">
        <v>47</v>
      </c>
      <c r="M2403" s="0" t="s">
        <v>47</v>
      </c>
      <c r="N2403" s="0" t="n">
        <v>3</v>
      </c>
      <c r="O2403" s="0" t="n">
        <v>326</v>
      </c>
      <c r="P2403" s="0" t="n">
        <v>1000</v>
      </c>
      <c r="Q2403" s="0" t="n">
        <v>3.9</v>
      </c>
      <c r="R2403" s="0" t="str">
        <f aca="false">INDEX(Lookup!$B$4:$B$18,MATCH(C2403,Lookup!$A$4:$A$18,0))</f>
        <v>India</v>
      </c>
      <c r="S2403" s="20" t="n">
        <f aca="false">INDEX(Lookup!$D$4:$D$18,MATCH(C2403,Lookup!$A$4:$A$18,0))</f>
        <v>0.012</v>
      </c>
      <c r="T2403" s="21" t="n">
        <f aca="false">ROUND(P2403*S2403,2)</f>
        <v>12</v>
      </c>
      <c r="U2403" s="21" t="n">
        <f aca="false">IF(T2403&lt;=10,1,IF(T2403&lt;=20,2,IF(T2403&lt;=30,3,IF(T2403&lt;=40,4,IF(T2403&lt;=50,5,IF(T2403&lt;=100,6,IF(T2403&lt;=250,7,8)))))))</f>
        <v>2</v>
      </c>
      <c r="V2403" s="21" t="n">
        <f aca="false">IF(AND(OR(Dashboard!$T$3="All",R2403=Dashboard!$T$3),OR(Dashboard!$T$4="All",D2403=Dashboard!$T$4)),1,0)</f>
        <v>1</v>
      </c>
      <c r="W2403" s="21" t="n">
        <f aca="false">IF(V2403=1,T2403+ROW()/10000000,0)</f>
        <v>12.0002403</v>
      </c>
    </row>
    <row r="2404" customFormat="false" ht="15" hidden="false" customHeight="false" outlineLevel="0" collapsed="false">
      <c r="A2404" s="0" t="n">
        <v>20002</v>
      </c>
      <c r="B2404" s="0" t="s">
        <v>6419</v>
      </c>
      <c r="C2404" s="0" t="n">
        <v>1</v>
      </c>
      <c r="D2404" s="0" t="s">
        <v>6405</v>
      </c>
      <c r="E2404" s="0" t="s">
        <v>6420</v>
      </c>
      <c r="F2404" s="0" t="s">
        <v>6413</v>
      </c>
      <c r="G2404" s="0" t="s">
        <v>6414</v>
      </c>
      <c r="H2404" s="0" t="s">
        <v>4323</v>
      </c>
      <c r="I2404" s="0" t="s">
        <v>2123</v>
      </c>
      <c r="J2404" s="0" t="s">
        <v>46</v>
      </c>
      <c r="K2404" s="0" t="s">
        <v>46</v>
      </c>
      <c r="L2404" s="0" t="s">
        <v>47</v>
      </c>
      <c r="M2404" s="0" t="s">
        <v>47</v>
      </c>
      <c r="N2404" s="0" t="n">
        <v>3</v>
      </c>
      <c r="O2404" s="0" t="n">
        <v>1778</v>
      </c>
      <c r="P2404" s="0" t="n">
        <v>1000</v>
      </c>
      <c r="Q2404" s="0" t="n">
        <v>4.4</v>
      </c>
      <c r="R2404" s="0" t="str">
        <f aca="false">INDEX(Lookup!$B$4:$B$18,MATCH(C2404,Lookup!$A$4:$A$18,0))</f>
        <v>India</v>
      </c>
      <c r="S2404" s="20" t="n">
        <f aca="false">INDEX(Lookup!$D$4:$D$18,MATCH(C2404,Lookup!$A$4:$A$18,0))</f>
        <v>0.012</v>
      </c>
      <c r="T2404" s="21" t="n">
        <f aca="false">ROUND(P2404*S2404,2)</f>
        <v>12</v>
      </c>
      <c r="U2404" s="21" t="n">
        <f aca="false">IF(T2404&lt;=10,1,IF(T2404&lt;=20,2,IF(T2404&lt;=30,3,IF(T2404&lt;=40,4,IF(T2404&lt;=50,5,IF(T2404&lt;=100,6,IF(T2404&lt;=250,7,8)))))))</f>
        <v>2</v>
      </c>
      <c r="V2404" s="21" t="n">
        <f aca="false">IF(AND(OR(Dashboard!$T$3="All",R2404=Dashboard!$T$3),OR(Dashboard!$T$4="All",D2404=Dashboard!$T$4)),1,0)</f>
        <v>1</v>
      </c>
      <c r="W2404" s="21" t="n">
        <f aca="false">IF(V2404=1,T2404+ROW()/10000000,0)</f>
        <v>12.0002404</v>
      </c>
    </row>
    <row r="2405" customFormat="false" ht="15" hidden="false" customHeight="false" outlineLevel="0" collapsed="false">
      <c r="A2405" s="0" t="n">
        <v>18343731</v>
      </c>
      <c r="B2405" s="0" t="s">
        <v>6421</v>
      </c>
      <c r="C2405" s="0" t="n">
        <v>1</v>
      </c>
      <c r="D2405" s="0" t="s">
        <v>6405</v>
      </c>
      <c r="E2405" s="0" t="s">
        <v>6422</v>
      </c>
      <c r="F2405" s="0" t="s">
        <v>6413</v>
      </c>
      <c r="G2405" s="0" t="s">
        <v>6414</v>
      </c>
      <c r="H2405" s="0" t="s">
        <v>2871</v>
      </c>
      <c r="I2405" s="0" t="s">
        <v>2123</v>
      </c>
      <c r="J2405" s="0" t="s">
        <v>46</v>
      </c>
      <c r="K2405" s="0" t="s">
        <v>47</v>
      </c>
      <c r="L2405" s="0" t="s">
        <v>47</v>
      </c>
      <c r="M2405" s="0" t="s">
        <v>47</v>
      </c>
      <c r="N2405" s="0" t="n">
        <v>3</v>
      </c>
      <c r="O2405" s="0" t="n">
        <v>704</v>
      </c>
      <c r="P2405" s="0" t="n">
        <v>1200</v>
      </c>
      <c r="Q2405" s="0" t="n">
        <v>4.2</v>
      </c>
      <c r="R2405" s="0" t="str">
        <f aca="false">INDEX(Lookup!$B$4:$B$18,MATCH(C2405,Lookup!$A$4:$A$18,0))</f>
        <v>India</v>
      </c>
      <c r="S2405" s="20" t="n">
        <f aca="false">INDEX(Lookup!$D$4:$D$18,MATCH(C2405,Lookup!$A$4:$A$18,0))</f>
        <v>0.012</v>
      </c>
      <c r="T2405" s="21" t="n">
        <f aca="false">ROUND(P2405*S2405,2)</f>
        <v>14.4</v>
      </c>
      <c r="U2405" s="21" t="n">
        <f aca="false">IF(T2405&lt;=10,1,IF(T2405&lt;=20,2,IF(T2405&lt;=30,3,IF(T2405&lt;=40,4,IF(T2405&lt;=50,5,IF(T2405&lt;=100,6,IF(T2405&lt;=250,7,8)))))))</f>
        <v>2</v>
      </c>
      <c r="V2405" s="21" t="n">
        <f aca="false">IF(AND(OR(Dashboard!$T$3="All",R2405=Dashboard!$T$3),OR(Dashboard!$T$4="All",D2405=Dashboard!$T$4)),1,0)</f>
        <v>1</v>
      </c>
      <c r="W2405" s="21" t="n">
        <f aca="false">IF(V2405=1,T2405+ROW()/10000000,0)</f>
        <v>14.4002405</v>
      </c>
    </row>
    <row r="2406" customFormat="false" ht="15" hidden="false" customHeight="false" outlineLevel="0" collapsed="false">
      <c r="A2406" s="0" t="n">
        <v>25664</v>
      </c>
      <c r="B2406" s="0" t="s">
        <v>6423</v>
      </c>
      <c r="C2406" s="0" t="n">
        <v>1</v>
      </c>
      <c r="D2406" s="0" t="s">
        <v>6405</v>
      </c>
      <c r="E2406" s="0" t="s">
        <v>6424</v>
      </c>
      <c r="F2406" s="0" t="s">
        <v>6425</v>
      </c>
      <c r="G2406" s="0" t="s">
        <v>6426</v>
      </c>
      <c r="H2406" s="0" t="s">
        <v>6427</v>
      </c>
      <c r="I2406" s="0" t="s">
        <v>2123</v>
      </c>
      <c r="J2406" s="0" t="s">
        <v>46</v>
      </c>
      <c r="K2406" s="0" t="s">
        <v>47</v>
      </c>
      <c r="L2406" s="0" t="s">
        <v>47</v>
      </c>
      <c r="M2406" s="0" t="s">
        <v>47</v>
      </c>
      <c r="N2406" s="0" t="n">
        <v>3</v>
      </c>
      <c r="O2406" s="0" t="n">
        <v>1484</v>
      </c>
      <c r="P2406" s="0" t="n">
        <v>1400</v>
      </c>
      <c r="Q2406" s="0" t="n">
        <v>4.4</v>
      </c>
      <c r="R2406" s="0" t="str">
        <f aca="false">INDEX(Lookup!$B$4:$B$18,MATCH(C2406,Lookup!$A$4:$A$18,0))</f>
        <v>India</v>
      </c>
      <c r="S2406" s="20" t="n">
        <f aca="false">INDEX(Lookup!$D$4:$D$18,MATCH(C2406,Lookup!$A$4:$A$18,0))</f>
        <v>0.012</v>
      </c>
      <c r="T2406" s="21" t="n">
        <f aca="false">ROUND(P2406*S2406,2)</f>
        <v>16.8</v>
      </c>
      <c r="U2406" s="21" t="n">
        <f aca="false">IF(T2406&lt;=10,1,IF(T2406&lt;=20,2,IF(T2406&lt;=30,3,IF(T2406&lt;=40,4,IF(T2406&lt;=50,5,IF(T2406&lt;=100,6,IF(T2406&lt;=250,7,8)))))))</f>
        <v>2</v>
      </c>
      <c r="V2406" s="21" t="n">
        <f aca="false">IF(AND(OR(Dashboard!$T$3="All",R2406=Dashboard!$T$3),OR(Dashboard!$T$4="All",D2406=Dashboard!$T$4)),1,0)</f>
        <v>1</v>
      </c>
      <c r="W2406" s="21" t="n">
        <f aca="false">IF(V2406=1,T2406+ROW()/10000000,0)</f>
        <v>16.8002406</v>
      </c>
    </row>
    <row r="2407" customFormat="false" ht="15" hidden="false" customHeight="false" outlineLevel="0" collapsed="false">
      <c r="A2407" s="0" t="n">
        <v>25587</v>
      </c>
      <c r="B2407" s="0" t="s">
        <v>2097</v>
      </c>
      <c r="C2407" s="0" t="n">
        <v>1</v>
      </c>
      <c r="D2407" s="0" t="s">
        <v>6405</v>
      </c>
      <c r="E2407" s="0" t="s">
        <v>6428</v>
      </c>
      <c r="F2407" s="0" t="s">
        <v>6429</v>
      </c>
      <c r="G2407" s="0" t="s">
        <v>6430</v>
      </c>
      <c r="H2407" s="0" t="s">
        <v>6431</v>
      </c>
      <c r="I2407" s="0" t="s">
        <v>2123</v>
      </c>
      <c r="J2407" s="0" t="s">
        <v>46</v>
      </c>
      <c r="K2407" s="0" t="s">
        <v>46</v>
      </c>
      <c r="L2407" s="0" t="s">
        <v>47</v>
      </c>
      <c r="M2407" s="0" t="s">
        <v>47</v>
      </c>
      <c r="N2407" s="0" t="n">
        <v>3</v>
      </c>
      <c r="O2407" s="0" t="n">
        <v>911</v>
      </c>
      <c r="P2407" s="0" t="n">
        <v>1800</v>
      </c>
      <c r="Q2407" s="0" t="n">
        <v>4</v>
      </c>
      <c r="R2407" s="0" t="str">
        <f aca="false">INDEX(Lookup!$B$4:$B$18,MATCH(C2407,Lookup!$A$4:$A$18,0))</f>
        <v>India</v>
      </c>
      <c r="S2407" s="20" t="n">
        <f aca="false">INDEX(Lookup!$D$4:$D$18,MATCH(C2407,Lookup!$A$4:$A$18,0))</f>
        <v>0.012</v>
      </c>
      <c r="T2407" s="21" t="n">
        <f aca="false">ROUND(P2407*S2407,2)</f>
        <v>21.6</v>
      </c>
      <c r="U2407" s="21" t="n">
        <f aca="false">IF(T2407&lt;=10,1,IF(T2407&lt;=20,2,IF(T2407&lt;=30,3,IF(T2407&lt;=40,4,IF(T2407&lt;=50,5,IF(T2407&lt;=100,6,IF(T2407&lt;=250,7,8)))))))</f>
        <v>3</v>
      </c>
      <c r="V2407" s="21" t="n">
        <f aca="false">IF(AND(OR(Dashboard!$T$3="All",R2407=Dashboard!$T$3),OR(Dashboard!$T$4="All",D2407=Dashboard!$T$4)),1,0)</f>
        <v>1</v>
      </c>
      <c r="W2407" s="21" t="n">
        <f aca="false">IF(V2407=1,T2407+ROW()/10000000,0)</f>
        <v>21.6002407</v>
      </c>
    </row>
    <row r="2408" customFormat="false" ht="15" hidden="false" customHeight="false" outlineLevel="0" collapsed="false">
      <c r="A2408" s="0" t="n">
        <v>24530</v>
      </c>
      <c r="B2408" s="0" t="s">
        <v>6432</v>
      </c>
      <c r="C2408" s="0" t="n">
        <v>1</v>
      </c>
      <c r="D2408" s="0" t="s">
        <v>6405</v>
      </c>
      <c r="E2408" s="0" t="s">
        <v>6433</v>
      </c>
      <c r="F2408" s="0" t="s">
        <v>6434</v>
      </c>
      <c r="G2408" s="0" t="s">
        <v>6435</v>
      </c>
      <c r="H2408" s="0" t="s">
        <v>6436</v>
      </c>
      <c r="I2408" s="0" t="s">
        <v>2123</v>
      </c>
      <c r="J2408" s="0" t="s">
        <v>47</v>
      </c>
      <c r="K2408" s="0" t="s">
        <v>47</v>
      </c>
      <c r="L2408" s="0" t="s">
        <v>47</v>
      </c>
      <c r="M2408" s="0" t="s">
        <v>47</v>
      </c>
      <c r="N2408" s="0" t="n">
        <v>2</v>
      </c>
      <c r="O2408" s="0" t="n">
        <v>2584</v>
      </c>
      <c r="P2408" s="0" t="n">
        <v>800</v>
      </c>
      <c r="Q2408" s="0" t="n">
        <v>4.2</v>
      </c>
      <c r="R2408" s="0" t="str">
        <f aca="false">INDEX(Lookup!$B$4:$B$18,MATCH(C2408,Lookup!$A$4:$A$18,0))</f>
        <v>India</v>
      </c>
      <c r="S2408" s="20" t="n">
        <f aca="false">INDEX(Lookup!$D$4:$D$18,MATCH(C2408,Lookup!$A$4:$A$18,0))</f>
        <v>0.012</v>
      </c>
      <c r="T2408" s="21" t="n">
        <f aca="false">ROUND(P2408*S2408,2)</f>
        <v>9.6</v>
      </c>
      <c r="U2408" s="21" t="n">
        <f aca="false">IF(T2408&lt;=10,1,IF(T2408&lt;=20,2,IF(T2408&lt;=30,3,IF(T2408&lt;=40,4,IF(T2408&lt;=50,5,IF(T2408&lt;=100,6,IF(T2408&lt;=250,7,8)))))))</f>
        <v>1</v>
      </c>
      <c r="V2408" s="21" t="n">
        <f aca="false">IF(AND(OR(Dashboard!$T$3="All",R2408=Dashboard!$T$3),OR(Dashboard!$T$4="All",D2408=Dashboard!$T$4)),1,0)</f>
        <v>1</v>
      </c>
      <c r="W2408" s="21" t="n">
        <f aca="false">IF(V2408=1,T2408+ROW()/10000000,0)</f>
        <v>9.6002408</v>
      </c>
    </row>
    <row r="2409" customFormat="false" ht="15" hidden="false" customHeight="false" outlineLevel="0" collapsed="false">
      <c r="A2409" s="0" t="n">
        <v>20747</v>
      </c>
      <c r="B2409" s="0" t="s">
        <v>6437</v>
      </c>
      <c r="C2409" s="0" t="n">
        <v>1</v>
      </c>
      <c r="D2409" s="0" t="s">
        <v>6405</v>
      </c>
      <c r="E2409" s="0" t="s">
        <v>6438</v>
      </c>
      <c r="F2409" s="0" t="s">
        <v>6439</v>
      </c>
      <c r="G2409" s="0" t="s">
        <v>6440</v>
      </c>
      <c r="H2409" s="0" t="s">
        <v>6441</v>
      </c>
      <c r="I2409" s="0" t="s">
        <v>2123</v>
      </c>
      <c r="J2409" s="0" t="s">
        <v>46</v>
      </c>
      <c r="K2409" s="0" t="s">
        <v>46</v>
      </c>
      <c r="L2409" s="0" t="s">
        <v>47</v>
      </c>
      <c r="M2409" s="0" t="s">
        <v>47</v>
      </c>
      <c r="N2409" s="0" t="n">
        <v>2</v>
      </c>
      <c r="O2409" s="0" t="n">
        <v>1219</v>
      </c>
      <c r="P2409" s="0" t="n">
        <v>800</v>
      </c>
      <c r="Q2409" s="0" t="n">
        <v>4.6</v>
      </c>
      <c r="R2409" s="0" t="str">
        <f aca="false">INDEX(Lookup!$B$4:$B$18,MATCH(C2409,Lookup!$A$4:$A$18,0))</f>
        <v>India</v>
      </c>
      <c r="S2409" s="20" t="n">
        <f aca="false">INDEX(Lookup!$D$4:$D$18,MATCH(C2409,Lookup!$A$4:$A$18,0))</f>
        <v>0.012</v>
      </c>
      <c r="T2409" s="21" t="n">
        <f aca="false">ROUND(P2409*S2409,2)</f>
        <v>9.6</v>
      </c>
      <c r="U2409" s="21" t="n">
        <f aca="false">IF(T2409&lt;=10,1,IF(T2409&lt;=20,2,IF(T2409&lt;=30,3,IF(T2409&lt;=40,4,IF(T2409&lt;=50,5,IF(T2409&lt;=100,6,IF(T2409&lt;=250,7,8)))))))</f>
        <v>1</v>
      </c>
      <c r="V2409" s="21" t="n">
        <f aca="false">IF(AND(OR(Dashboard!$T$3="All",R2409=Dashboard!$T$3),OR(Dashboard!$T$4="All",D2409=Dashboard!$T$4)),1,0)</f>
        <v>1</v>
      </c>
      <c r="W2409" s="21" t="n">
        <f aca="false">IF(V2409=1,T2409+ROW()/10000000,0)</f>
        <v>9.6002409</v>
      </c>
    </row>
    <row r="2410" customFormat="false" ht="15" hidden="false" customHeight="false" outlineLevel="0" collapsed="false">
      <c r="A2410" s="0" t="n">
        <v>21220</v>
      </c>
      <c r="B2410" s="0" t="s">
        <v>6442</v>
      </c>
      <c r="C2410" s="0" t="n">
        <v>1</v>
      </c>
      <c r="D2410" s="0" t="s">
        <v>6405</v>
      </c>
      <c r="E2410" s="0" t="s">
        <v>6443</v>
      </c>
      <c r="F2410" s="0" t="s">
        <v>6444</v>
      </c>
      <c r="G2410" s="0" t="s">
        <v>6445</v>
      </c>
      <c r="H2410" s="0" t="s">
        <v>2802</v>
      </c>
      <c r="I2410" s="0" t="s">
        <v>2123</v>
      </c>
      <c r="J2410" s="0" t="s">
        <v>46</v>
      </c>
      <c r="K2410" s="0" t="s">
        <v>47</v>
      </c>
      <c r="L2410" s="0" t="s">
        <v>47</v>
      </c>
      <c r="M2410" s="0" t="s">
        <v>47</v>
      </c>
      <c r="N2410" s="0" t="n">
        <v>3</v>
      </c>
      <c r="O2410" s="0" t="n">
        <v>1064</v>
      </c>
      <c r="P2410" s="0" t="n">
        <v>1500</v>
      </c>
      <c r="Q2410" s="0" t="n">
        <v>3.9</v>
      </c>
      <c r="R2410" s="0" t="str">
        <f aca="false">INDEX(Lookup!$B$4:$B$18,MATCH(C2410,Lookup!$A$4:$A$18,0))</f>
        <v>India</v>
      </c>
      <c r="S2410" s="20" t="n">
        <f aca="false">INDEX(Lookup!$D$4:$D$18,MATCH(C2410,Lookup!$A$4:$A$18,0))</f>
        <v>0.012</v>
      </c>
      <c r="T2410" s="21" t="n">
        <f aca="false">ROUND(P2410*S2410,2)</f>
        <v>18</v>
      </c>
      <c r="U2410" s="21" t="n">
        <f aca="false">IF(T2410&lt;=10,1,IF(T2410&lt;=20,2,IF(T2410&lt;=30,3,IF(T2410&lt;=40,4,IF(T2410&lt;=50,5,IF(T2410&lt;=100,6,IF(T2410&lt;=250,7,8)))))))</f>
        <v>2</v>
      </c>
      <c r="V2410" s="21" t="n">
        <f aca="false">IF(AND(OR(Dashboard!$T$3="All",R2410=Dashboard!$T$3),OR(Dashboard!$T$4="All",D2410=Dashboard!$T$4)),1,0)</f>
        <v>1</v>
      </c>
      <c r="W2410" s="21" t="n">
        <f aca="false">IF(V2410=1,T2410+ROW()/10000000,0)</f>
        <v>18.000241</v>
      </c>
    </row>
    <row r="2411" customFormat="false" ht="15" hidden="false" customHeight="false" outlineLevel="0" collapsed="false">
      <c r="A2411" s="0" t="n">
        <v>25570</v>
      </c>
      <c r="B2411" s="0" t="s">
        <v>1973</v>
      </c>
      <c r="C2411" s="0" t="n">
        <v>1</v>
      </c>
      <c r="D2411" s="0" t="s">
        <v>6405</v>
      </c>
      <c r="E2411" s="0" t="s">
        <v>6446</v>
      </c>
      <c r="F2411" s="0" t="s">
        <v>6447</v>
      </c>
      <c r="G2411" s="0" t="s">
        <v>6448</v>
      </c>
      <c r="H2411" s="0" t="s">
        <v>2288</v>
      </c>
      <c r="I2411" s="0" t="s">
        <v>2123</v>
      </c>
      <c r="J2411" s="0" t="s">
        <v>47</v>
      </c>
      <c r="K2411" s="0" t="s">
        <v>47</v>
      </c>
      <c r="L2411" s="0" t="s">
        <v>47</v>
      </c>
      <c r="M2411" s="0" t="s">
        <v>47</v>
      </c>
      <c r="N2411" s="0" t="n">
        <v>3</v>
      </c>
      <c r="O2411" s="0" t="n">
        <v>1753</v>
      </c>
      <c r="P2411" s="0" t="n">
        <v>1600</v>
      </c>
      <c r="Q2411" s="0" t="n">
        <v>4.9</v>
      </c>
      <c r="R2411" s="0" t="str">
        <f aca="false">INDEX(Lookup!$B$4:$B$18,MATCH(C2411,Lookup!$A$4:$A$18,0))</f>
        <v>India</v>
      </c>
      <c r="S2411" s="20" t="n">
        <f aca="false">INDEX(Lookup!$D$4:$D$18,MATCH(C2411,Lookup!$A$4:$A$18,0))</f>
        <v>0.012</v>
      </c>
      <c r="T2411" s="21" t="n">
        <f aca="false">ROUND(P2411*S2411,2)</f>
        <v>19.2</v>
      </c>
      <c r="U2411" s="21" t="n">
        <f aca="false">IF(T2411&lt;=10,1,IF(T2411&lt;=20,2,IF(T2411&lt;=30,3,IF(T2411&lt;=40,4,IF(T2411&lt;=50,5,IF(T2411&lt;=100,6,IF(T2411&lt;=250,7,8)))))))</f>
        <v>2</v>
      </c>
      <c r="V2411" s="21" t="n">
        <f aca="false">IF(AND(OR(Dashboard!$T$3="All",R2411=Dashboard!$T$3),OR(Dashboard!$T$4="All",D2411=Dashboard!$T$4)),1,0)</f>
        <v>1</v>
      </c>
      <c r="W2411" s="21" t="n">
        <f aca="false">IF(V2411=1,T2411+ROW()/10000000,0)</f>
        <v>19.2002411</v>
      </c>
    </row>
    <row r="2412" customFormat="false" ht="15" hidden="false" customHeight="false" outlineLevel="0" collapsed="false">
      <c r="A2412" s="0" t="n">
        <v>20350</v>
      </c>
      <c r="B2412" s="0" t="s">
        <v>6449</v>
      </c>
      <c r="C2412" s="0" t="n">
        <v>1</v>
      </c>
      <c r="D2412" s="0" t="s">
        <v>6405</v>
      </c>
      <c r="E2412" s="0" t="s">
        <v>6450</v>
      </c>
      <c r="F2412" s="0" t="s">
        <v>6447</v>
      </c>
      <c r="G2412" s="0" t="s">
        <v>6448</v>
      </c>
      <c r="H2412" s="0" t="s">
        <v>2538</v>
      </c>
      <c r="I2412" s="0" t="s">
        <v>2123</v>
      </c>
      <c r="J2412" s="0" t="s">
        <v>47</v>
      </c>
      <c r="K2412" s="0" t="s">
        <v>46</v>
      </c>
      <c r="L2412" s="0" t="s">
        <v>47</v>
      </c>
      <c r="M2412" s="0" t="s">
        <v>47</v>
      </c>
      <c r="N2412" s="0" t="n">
        <v>3</v>
      </c>
      <c r="O2412" s="0" t="n">
        <v>4464</v>
      </c>
      <c r="P2412" s="0" t="n">
        <v>1050</v>
      </c>
      <c r="Q2412" s="0" t="n">
        <v>3.5</v>
      </c>
      <c r="R2412" s="0" t="str">
        <f aca="false">INDEX(Lookup!$B$4:$B$18,MATCH(C2412,Lookup!$A$4:$A$18,0))</f>
        <v>India</v>
      </c>
      <c r="S2412" s="20" t="n">
        <f aca="false">INDEX(Lookup!$D$4:$D$18,MATCH(C2412,Lookup!$A$4:$A$18,0))</f>
        <v>0.012</v>
      </c>
      <c r="T2412" s="21" t="n">
        <f aca="false">ROUND(P2412*S2412,2)</f>
        <v>12.6</v>
      </c>
      <c r="U2412" s="21" t="n">
        <f aca="false">IF(T2412&lt;=10,1,IF(T2412&lt;=20,2,IF(T2412&lt;=30,3,IF(T2412&lt;=40,4,IF(T2412&lt;=50,5,IF(T2412&lt;=100,6,IF(T2412&lt;=250,7,8)))))))</f>
        <v>2</v>
      </c>
      <c r="V2412" s="21" t="n">
        <f aca="false">IF(AND(OR(Dashboard!$T$3="All",R2412=Dashboard!$T$3),OR(Dashboard!$T$4="All",D2412=Dashboard!$T$4)),1,0)</f>
        <v>1</v>
      </c>
      <c r="W2412" s="21" t="n">
        <f aca="false">IF(V2412=1,T2412+ROW()/10000000,0)</f>
        <v>12.6002412</v>
      </c>
    </row>
    <row r="2413" customFormat="false" ht="15" hidden="false" customHeight="false" outlineLevel="0" collapsed="false">
      <c r="A2413" s="0" t="n">
        <v>20870</v>
      </c>
      <c r="B2413" s="0" t="s">
        <v>6451</v>
      </c>
      <c r="C2413" s="0" t="n">
        <v>1</v>
      </c>
      <c r="D2413" s="0" t="s">
        <v>6405</v>
      </c>
      <c r="E2413" s="0" t="s">
        <v>6452</v>
      </c>
      <c r="F2413" s="0" t="s">
        <v>6447</v>
      </c>
      <c r="G2413" s="0" t="s">
        <v>6448</v>
      </c>
      <c r="H2413" s="0" t="s">
        <v>2662</v>
      </c>
      <c r="I2413" s="0" t="s">
        <v>2123</v>
      </c>
      <c r="J2413" s="0" t="s">
        <v>47</v>
      </c>
      <c r="K2413" s="0" t="s">
        <v>46</v>
      </c>
      <c r="L2413" s="0" t="s">
        <v>47</v>
      </c>
      <c r="M2413" s="0" t="s">
        <v>47</v>
      </c>
      <c r="N2413" s="0" t="n">
        <v>2</v>
      </c>
      <c r="O2413" s="0" t="n">
        <v>5288</v>
      </c>
      <c r="P2413" s="0" t="n">
        <v>900</v>
      </c>
      <c r="Q2413" s="0" t="n">
        <v>4.2</v>
      </c>
      <c r="R2413" s="0" t="str">
        <f aca="false">INDEX(Lookup!$B$4:$B$18,MATCH(C2413,Lookup!$A$4:$A$18,0))</f>
        <v>India</v>
      </c>
      <c r="S2413" s="20" t="n">
        <f aca="false">INDEX(Lookup!$D$4:$D$18,MATCH(C2413,Lookup!$A$4:$A$18,0))</f>
        <v>0.012</v>
      </c>
      <c r="T2413" s="21" t="n">
        <f aca="false">ROUND(P2413*S2413,2)</f>
        <v>10.8</v>
      </c>
      <c r="U2413" s="21" t="n">
        <f aca="false">IF(T2413&lt;=10,1,IF(T2413&lt;=20,2,IF(T2413&lt;=30,3,IF(T2413&lt;=40,4,IF(T2413&lt;=50,5,IF(T2413&lt;=100,6,IF(T2413&lt;=250,7,8)))))))</f>
        <v>2</v>
      </c>
      <c r="V2413" s="21" t="n">
        <f aca="false">IF(AND(OR(Dashboard!$T$3="All",R2413=Dashboard!$T$3),OR(Dashboard!$T$4="All",D2413=Dashboard!$T$4)),1,0)</f>
        <v>1</v>
      </c>
      <c r="W2413" s="21" t="n">
        <f aca="false">IF(V2413=1,T2413+ROW()/10000000,0)</f>
        <v>10.8002413</v>
      </c>
    </row>
    <row r="2414" customFormat="false" ht="15" hidden="false" customHeight="false" outlineLevel="0" collapsed="false">
      <c r="A2414" s="0" t="n">
        <v>20404</v>
      </c>
      <c r="B2414" s="0" t="s">
        <v>6453</v>
      </c>
      <c r="C2414" s="0" t="n">
        <v>1</v>
      </c>
      <c r="D2414" s="0" t="s">
        <v>6405</v>
      </c>
      <c r="E2414" s="0" t="s">
        <v>6454</v>
      </c>
      <c r="F2414" s="0" t="s">
        <v>6447</v>
      </c>
      <c r="G2414" s="0" t="s">
        <v>6448</v>
      </c>
      <c r="H2414" s="0" t="s">
        <v>3950</v>
      </c>
      <c r="I2414" s="0" t="s">
        <v>2123</v>
      </c>
      <c r="J2414" s="0" t="s">
        <v>47</v>
      </c>
      <c r="K2414" s="0" t="s">
        <v>46</v>
      </c>
      <c r="L2414" s="0" t="s">
        <v>47</v>
      </c>
      <c r="M2414" s="0" t="s">
        <v>47</v>
      </c>
      <c r="N2414" s="0" t="n">
        <v>3</v>
      </c>
      <c r="O2414" s="0" t="n">
        <v>7574</v>
      </c>
      <c r="P2414" s="0" t="n">
        <v>1000</v>
      </c>
      <c r="Q2414" s="0" t="n">
        <v>4.3</v>
      </c>
      <c r="R2414" s="0" t="str">
        <f aca="false">INDEX(Lookup!$B$4:$B$18,MATCH(C2414,Lookup!$A$4:$A$18,0))</f>
        <v>India</v>
      </c>
      <c r="S2414" s="20" t="n">
        <f aca="false">INDEX(Lookup!$D$4:$D$18,MATCH(C2414,Lookup!$A$4:$A$18,0))</f>
        <v>0.012</v>
      </c>
      <c r="T2414" s="21" t="n">
        <f aca="false">ROUND(P2414*S2414,2)</f>
        <v>12</v>
      </c>
      <c r="U2414" s="21" t="n">
        <f aca="false">IF(T2414&lt;=10,1,IF(T2414&lt;=20,2,IF(T2414&lt;=30,3,IF(T2414&lt;=40,4,IF(T2414&lt;=50,5,IF(T2414&lt;=100,6,IF(T2414&lt;=250,7,8)))))))</f>
        <v>2</v>
      </c>
      <c r="V2414" s="21" t="n">
        <f aca="false">IF(AND(OR(Dashboard!$T$3="All",R2414=Dashboard!$T$3),OR(Dashboard!$T$4="All",D2414=Dashboard!$T$4)),1,0)</f>
        <v>1</v>
      </c>
      <c r="W2414" s="21" t="n">
        <f aca="false">IF(V2414=1,T2414+ROW()/10000000,0)</f>
        <v>12.0002414</v>
      </c>
    </row>
    <row r="2415" customFormat="false" ht="15" hidden="false" customHeight="false" outlineLevel="0" collapsed="false">
      <c r="A2415" s="0" t="n">
        <v>24286</v>
      </c>
      <c r="B2415" s="0" t="s">
        <v>6455</v>
      </c>
      <c r="C2415" s="0" t="n">
        <v>1</v>
      </c>
      <c r="D2415" s="0" t="s">
        <v>6405</v>
      </c>
      <c r="E2415" s="0" t="s">
        <v>6456</v>
      </c>
      <c r="F2415" s="0" t="s">
        <v>6457</v>
      </c>
      <c r="G2415" s="0" t="s">
        <v>6458</v>
      </c>
      <c r="H2415" s="0" t="s">
        <v>6459</v>
      </c>
      <c r="I2415" s="0" t="s">
        <v>2123</v>
      </c>
      <c r="J2415" s="0" t="s">
        <v>47</v>
      </c>
      <c r="K2415" s="0" t="s">
        <v>47</v>
      </c>
      <c r="L2415" s="0" t="s">
        <v>47</v>
      </c>
      <c r="M2415" s="0" t="s">
        <v>47</v>
      </c>
      <c r="N2415" s="0" t="n">
        <v>3</v>
      </c>
      <c r="O2415" s="0" t="n">
        <v>2224</v>
      </c>
      <c r="P2415" s="0" t="n">
        <v>1900</v>
      </c>
      <c r="Q2415" s="0" t="n">
        <v>4.4</v>
      </c>
      <c r="R2415" s="0" t="str">
        <f aca="false">INDEX(Lookup!$B$4:$B$18,MATCH(C2415,Lookup!$A$4:$A$18,0))</f>
        <v>India</v>
      </c>
      <c r="S2415" s="20" t="n">
        <f aca="false">INDEX(Lookup!$D$4:$D$18,MATCH(C2415,Lookup!$A$4:$A$18,0))</f>
        <v>0.012</v>
      </c>
      <c r="T2415" s="21" t="n">
        <f aca="false">ROUND(P2415*S2415,2)</f>
        <v>22.8</v>
      </c>
      <c r="U2415" s="21" t="n">
        <f aca="false">IF(T2415&lt;=10,1,IF(T2415&lt;=20,2,IF(T2415&lt;=30,3,IF(T2415&lt;=40,4,IF(T2415&lt;=50,5,IF(T2415&lt;=100,6,IF(T2415&lt;=250,7,8)))))))</f>
        <v>3</v>
      </c>
      <c r="V2415" s="21" t="n">
        <f aca="false">IF(AND(OR(Dashboard!$T$3="All",R2415=Dashboard!$T$3),OR(Dashboard!$T$4="All",D2415=Dashboard!$T$4)),1,0)</f>
        <v>1</v>
      </c>
      <c r="W2415" s="21" t="n">
        <f aca="false">IF(V2415=1,T2415+ROW()/10000000,0)</f>
        <v>22.8002415</v>
      </c>
    </row>
    <row r="2416" customFormat="false" ht="15" hidden="false" customHeight="false" outlineLevel="0" collapsed="false">
      <c r="A2416" s="0" t="n">
        <v>20842</v>
      </c>
      <c r="B2416" s="0" t="s">
        <v>1973</v>
      </c>
      <c r="C2416" s="0" t="n">
        <v>1</v>
      </c>
      <c r="D2416" s="0" t="s">
        <v>6405</v>
      </c>
      <c r="E2416" s="0" t="s">
        <v>6460</v>
      </c>
      <c r="F2416" s="0" t="s">
        <v>6461</v>
      </c>
      <c r="G2416" s="0" t="s">
        <v>6462</v>
      </c>
      <c r="H2416" s="0" t="s">
        <v>2288</v>
      </c>
      <c r="I2416" s="0" t="s">
        <v>2123</v>
      </c>
      <c r="J2416" s="0" t="s">
        <v>47</v>
      </c>
      <c r="K2416" s="0" t="s">
        <v>47</v>
      </c>
      <c r="L2416" s="0" t="s">
        <v>47</v>
      </c>
      <c r="M2416" s="0" t="s">
        <v>47</v>
      </c>
      <c r="N2416" s="0" t="n">
        <v>3</v>
      </c>
      <c r="O2416" s="0" t="n">
        <v>5966</v>
      </c>
      <c r="P2416" s="0" t="n">
        <v>1600</v>
      </c>
      <c r="Q2416" s="0" t="n">
        <v>4.9</v>
      </c>
      <c r="R2416" s="0" t="str">
        <f aca="false">INDEX(Lookup!$B$4:$B$18,MATCH(C2416,Lookup!$A$4:$A$18,0))</f>
        <v>India</v>
      </c>
      <c r="S2416" s="20" t="n">
        <f aca="false">INDEX(Lookup!$D$4:$D$18,MATCH(C2416,Lookup!$A$4:$A$18,0))</f>
        <v>0.012</v>
      </c>
      <c r="T2416" s="21" t="n">
        <f aca="false">ROUND(P2416*S2416,2)</f>
        <v>19.2</v>
      </c>
      <c r="U2416" s="21" t="n">
        <f aca="false">IF(T2416&lt;=10,1,IF(T2416&lt;=20,2,IF(T2416&lt;=30,3,IF(T2416&lt;=40,4,IF(T2416&lt;=50,5,IF(T2416&lt;=100,6,IF(T2416&lt;=250,7,8)))))))</f>
        <v>2</v>
      </c>
      <c r="V2416" s="21" t="n">
        <f aca="false">IF(AND(OR(Dashboard!$T$3="All",R2416=Dashboard!$T$3),OR(Dashboard!$T$4="All",D2416=Dashboard!$T$4)),1,0)</f>
        <v>1</v>
      </c>
      <c r="W2416" s="21" t="n">
        <f aca="false">IF(V2416=1,T2416+ROW()/10000000,0)</f>
        <v>19.2002416</v>
      </c>
    </row>
    <row r="2417" customFormat="false" ht="15" hidden="false" customHeight="false" outlineLevel="0" collapsed="false">
      <c r="A2417" s="0" t="n">
        <v>18259462</v>
      </c>
      <c r="B2417" s="0" t="s">
        <v>6463</v>
      </c>
      <c r="C2417" s="0" t="n">
        <v>1</v>
      </c>
      <c r="D2417" s="0" t="s">
        <v>6405</v>
      </c>
      <c r="E2417" s="0" t="s">
        <v>6464</v>
      </c>
      <c r="F2417" s="0" t="s">
        <v>6461</v>
      </c>
      <c r="G2417" s="0" t="s">
        <v>6462</v>
      </c>
      <c r="H2417" s="0" t="s">
        <v>6465</v>
      </c>
      <c r="I2417" s="0" t="s">
        <v>2123</v>
      </c>
      <c r="J2417" s="0" t="s">
        <v>46</v>
      </c>
      <c r="K2417" s="0" t="s">
        <v>47</v>
      </c>
      <c r="L2417" s="0" t="s">
        <v>47</v>
      </c>
      <c r="M2417" s="0" t="s">
        <v>47</v>
      </c>
      <c r="N2417" s="0" t="n">
        <v>3</v>
      </c>
      <c r="O2417" s="0" t="n">
        <v>1040</v>
      </c>
      <c r="P2417" s="0" t="n">
        <v>1500</v>
      </c>
      <c r="Q2417" s="0" t="n">
        <v>3.6</v>
      </c>
      <c r="R2417" s="0" t="str">
        <f aca="false">INDEX(Lookup!$B$4:$B$18,MATCH(C2417,Lookup!$A$4:$A$18,0))</f>
        <v>India</v>
      </c>
      <c r="S2417" s="20" t="n">
        <f aca="false">INDEX(Lookup!$D$4:$D$18,MATCH(C2417,Lookup!$A$4:$A$18,0))</f>
        <v>0.012</v>
      </c>
      <c r="T2417" s="21" t="n">
        <f aca="false">ROUND(P2417*S2417,2)</f>
        <v>18</v>
      </c>
      <c r="U2417" s="21" t="n">
        <f aca="false">IF(T2417&lt;=10,1,IF(T2417&lt;=20,2,IF(T2417&lt;=30,3,IF(T2417&lt;=40,4,IF(T2417&lt;=50,5,IF(T2417&lt;=100,6,IF(T2417&lt;=250,7,8)))))))</f>
        <v>2</v>
      </c>
      <c r="V2417" s="21" t="n">
        <f aca="false">IF(AND(OR(Dashboard!$T$3="All",R2417=Dashboard!$T$3),OR(Dashboard!$T$4="All",D2417=Dashboard!$T$4)),1,0)</f>
        <v>1</v>
      </c>
      <c r="W2417" s="21" t="n">
        <f aca="false">IF(V2417=1,T2417+ROW()/10000000,0)</f>
        <v>18.0002417</v>
      </c>
    </row>
    <row r="2418" customFormat="false" ht="15" hidden="false" customHeight="false" outlineLevel="0" collapsed="false">
      <c r="A2418" s="0" t="n">
        <v>24452</v>
      </c>
      <c r="B2418" s="0" t="s">
        <v>6466</v>
      </c>
      <c r="C2418" s="0" t="n">
        <v>1</v>
      </c>
      <c r="D2418" s="0" t="s">
        <v>6405</v>
      </c>
      <c r="E2418" s="0" t="s">
        <v>6467</v>
      </c>
      <c r="F2418" s="0" t="s">
        <v>6468</v>
      </c>
      <c r="G2418" s="0" t="s">
        <v>6469</v>
      </c>
      <c r="H2418" s="0" t="s">
        <v>2128</v>
      </c>
      <c r="I2418" s="0" t="s">
        <v>2123</v>
      </c>
      <c r="J2418" s="0" t="s">
        <v>46</v>
      </c>
      <c r="K2418" s="0" t="s">
        <v>47</v>
      </c>
      <c r="L2418" s="0" t="s">
        <v>47</v>
      </c>
      <c r="M2418" s="0" t="s">
        <v>47</v>
      </c>
      <c r="N2418" s="0" t="n">
        <v>3</v>
      </c>
      <c r="O2418" s="0" t="n">
        <v>1616</v>
      </c>
      <c r="P2418" s="0" t="n">
        <v>1600</v>
      </c>
      <c r="Q2418" s="0" t="n">
        <v>4.1</v>
      </c>
      <c r="R2418" s="0" t="str">
        <f aca="false">INDEX(Lookup!$B$4:$B$18,MATCH(C2418,Lookup!$A$4:$A$18,0))</f>
        <v>India</v>
      </c>
      <c r="S2418" s="20" t="n">
        <f aca="false">INDEX(Lookup!$D$4:$D$18,MATCH(C2418,Lookup!$A$4:$A$18,0))</f>
        <v>0.012</v>
      </c>
      <c r="T2418" s="21" t="n">
        <f aca="false">ROUND(P2418*S2418,2)</f>
        <v>19.2</v>
      </c>
      <c r="U2418" s="21" t="n">
        <f aca="false">IF(T2418&lt;=10,1,IF(T2418&lt;=20,2,IF(T2418&lt;=30,3,IF(T2418&lt;=40,4,IF(T2418&lt;=50,5,IF(T2418&lt;=100,6,IF(T2418&lt;=250,7,8)))))))</f>
        <v>2</v>
      </c>
      <c r="V2418" s="21" t="n">
        <f aca="false">IF(AND(OR(Dashboard!$T$3="All",R2418=Dashboard!$T$3),OR(Dashboard!$T$4="All",D2418=Dashboard!$T$4)),1,0)</f>
        <v>1</v>
      </c>
      <c r="W2418" s="21" t="n">
        <f aca="false">IF(V2418=1,T2418+ROW()/10000000,0)</f>
        <v>19.2002418</v>
      </c>
    </row>
    <row r="2419" customFormat="false" ht="15" hidden="false" customHeight="false" outlineLevel="0" collapsed="false">
      <c r="A2419" s="0" t="n">
        <v>18017615</v>
      </c>
      <c r="B2419" s="0" t="s">
        <v>6470</v>
      </c>
      <c r="C2419" s="0" t="n">
        <v>1</v>
      </c>
      <c r="D2419" s="0" t="s">
        <v>6405</v>
      </c>
      <c r="E2419" s="0" t="s">
        <v>6471</v>
      </c>
      <c r="F2419" s="0" t="s">
        <v>6472</v>
      </c>
      <c r="G2419" s="0" t="s">
        <v>6473</v>
      </c>
      <c r="H2419" s="0" t="s">
        <v>6474</v>
      </c>
      <c r="I2419" s="0" t="s">
        <v>2123</v>
      </c>
      <c r="J2419" s="0" t="s">
        <v>46</v>
      </c>
      <c r="K2419" s="0" t="s">
        <v>47</v>
      </c>
      <c r="L2419" s="0" t="s">
        <v>47</v>
      </c>
      <c r="M2419" s="0" t="s">
        <v>47</v>
      </c>
      <c r="N2419" s="0" t="n">
        <v>3</v>
      </c>
      <c r="O2419" s="0" t="n">
        <v>1126</v>
      </c>
      <c r="P2419" s="0" t="n">
        <v>1000</v>
      </c>
      <c r="Q2419" s="0" t="n">
        <v>4</v>
      </c>
      <c r="R2419" s="0" t="str">
        <f aca="false">INDEX(Lookup!$B$4:$B$18,MATCH(C2419,Lookup!$A$4:$A$18,0))</f>
        <v>India</v>
      </c>
      <c r="S2419" s="20" t="n">
        <f aca="false">INDEX(Lookup!$D$4:$D$18,MATCH(C2419,Lookup!$A$4:$A$18,0))</f>
        <v>0.012</v>
      </c>
      <c r="T2419" s="21" t="n">
        <f aca="false">ROUND(P2419*S2419,2)</f>
        <v>12</v>
      </c>
      <c r="U2419" s="21" t="n">
        <f aca="false">IF(T2419&lt;=10,1,IF(T2419&lt;=20,2,IF(T2419&lt;=30,3,IF(T2419&lt;=40,4,IF(T2419&lt;=50,5,IF(T2419&lt;=100,6,IF(T2419&lt;=250,7,8)))))))</f>
        <v>2</v>
      </c>
      <c r="V2419" s="21" t="n">
        <f aca="false">IF(AND(OR(Dashboard!$T$3="All",R2419=Dashboard!$T$3),OR(Dashboard!$T$4="All",D2419=Dashboard!$T$4)),1,0)</f>
        <v>1</v>
      </c>
      <c r="W2419" s="21" t="n">
        <f aca="false">IF(V2419=1,T2419+ROW()/10000000,0)</f>
        <v>12.0002419</v>
      </c>
    </row>
    <row r="2420" customFormat="false" ht="15" hidden="false" customHeight="false" outlineLevel="0" collapsed="false">
      <c r="A2420" s="0" t="n">
        <v>800468</v>
      </c>
      <c r="B2420" s="0" t="s">
        <v>6475</v>
      </c>
      <c r="C2420" s="0" t="n">
        <v>1</v>
      </c>
      <c r="D2420" s="0" t="s">
        <v>6476</v>
      </c>
      <c r="E2420" s="0" t="s">
        <v>6477</v>
      </c>
      <c r="F2420" s="0" t="s">
        <v>6478</v>
      </c>
      <c r="G2420" s="0" t="s">
        <v>6479</v>
      </c>
      <c r="H2420" s="0" t="s">
        <v>6480</v>
      </c>
      <c r="I2420" s="0" t="s">
        <v>2123</v>
      </c>
      <c r="J2420" s="0" t="s">
        <v>47</v>
      </c>
      <c r="K2420" s="0" t="s">
        <v>47</v>
      </c>
      <c r="L2420" s="0" t="s">
        <v>47</v>
      </c>
      <c r="M2420" s="0" t="s">
        <v>47</v>
      </c>
      <c r="N2420" s="0" t="n">
        <v>1</v>
      </c>
      <c r="O2420" s="0" t="n">
        <v>1057</v>
      </c>
      <c r="P2420" s="0" t="n">
        <v>300</v>
      </c>
      <c r="Q2420" s="0" t="n">
        <v>4.9</v>
      </c>
      <c r="R2420" s="0" t="str">
        <f aca="false">INDEX(Lookup!$B$4:$B$18,MATCH(C2420,Lookup!$A$4:$A$18,0))</f>
        <v>India</v>
      </c>
      <c r="S2420" s="20" t="n">
        <f aca="false">INDEX(Lookup!$D$4:$D$18,MATCH(C2420,Lookup!$A$4:$A$18,0))</f>
        <v>0.012</v>
      </c>
      <c r="T2420" s="21" t="n">
        <f aca="false">ROUND(P2420*S2420,2)</f>
        <v>3.6</v>
      </c>
      <c r="U2420" s="21" t="n">
        <f aca="false">IF(T2420&lt;=10,1,IF(T2420&lt;=20,2,IF(T2420&lt;=30,3,IF(T2420&lt;=40,4,IF(T2420&lt;=50,5,IF(T2420&lt;=100,6,IF(T2420&lt;=250,7,8)))))))</f>
        <v>1</v>
      </c>
      <c r="V2420" s="21" t="n">
        <f aca="false">IF(AND(OR(Dashboard!$T$3="All",R2420=Dashboard!$T$3),OR(Dashboard!$T$4="All",D2420=Dashboard!$T$4)),1,0)</f>
        <v>1</v>
      </c>
      <c r="W2420" s="21" t="n">
        <f aca="false">IF(V2420=1,T2420+ROW()/10000000,0)</f>
        <v>3.600242</v>
      </c>
    </row>
    <row r="2421" customFormat="false" ht="15" hidden="false" customHeight="false" outlineLevel="0" collapsed="false">
      <c r="A2421" s="0" t="n">
        <v>801675</v>
      </c>
      <c r="B2421" s="0" t="s">
        <v>5228</v>
      </c>
      <c r="C2421" s="0" t="n">
        <v>1</v>
      </c>
      <c r="D2421" s="0" t="s">
        <v>6476</v>
      </c>
      <c r="E2421" s="0" t="s">
        <v>6481</v>
      </c>
      <c r="F2421" s="0" t="s">
        <v>6482</v>
      </c>
      <c r="G2421" s="0" t="s">
        <v>6483</v>
      </c>
      <c r="H2421" s="0" t="s">
        <v>2228</v>
      </c>
      <c r="I2421" s="0" t="s">
        <v>2123</v>
      </c>
      <c r="J2421" s="0" t="s">
        <v>47</v>
      </c>
      <c r="K2421" s="0" t="s">
        <v>47</v>
      </c>
      <c r="L2421" s="0" t="s">
        <v>47</v>
      </c>
      <c r="M2421" s="0" t="s">
        <v>47</v>
      </c>
      <c r="N2421" s="0" t="n">
        <v>1</v>
      </c>
      <c r="O2421" s="0" t="n">
        <v>144</v>
      </c>
      <c r="P2421" s="0" t="n">
        <v>200</v>
      </c>
      <c r="Q2421" s="0" t="n">
        <v>4.5</v>
      </c>
      <c r="R2421" s="0" t="str">
        <f aca="false">INDEX(Lookup!$B$4:$B$18,MATCH(C2421,Lookup!$A$4:$A$18,0))</f>
        <v>India</v>
      </c>
      <c r="S2421" s="20" t="n">
        <f aca="false">INDEX(Lookup!$D$4:$D$18,MATCH(C2421,Lookup!$A$4:$A$18,0))</f>
        <v>0.012</v>
      </c>
      <c r="T2421" s="21" t="n">
        <f aca="false">ROUND(P2421*S2421,2)</f>
        <v>2.4</v>
      </c>
      <c r="U2421" s="21" t="n">
        <f aca="false">IF(T2421&lt;=10,1,IF(T2421&lt;=20,2,IF(T2421&lt;=30,3,IF(T2421&lt;=40,4,IF(T2421&lt;=50,5,IF(T2421&lt;=100,6,IF(T2421&lt;=250,7,8)))))))</f>
        <v>1</v>
      </c>
      <c r="V2421" s="21" t="n">
        <f aca="false">IF(AND(OR(Dashboard!$T$3="All",R2421=Dashboard!$T$3),OR(Dashboard!$T$4="All",D2421=Dashboard!$T$4)),1,0)</f>
        <v>1</v>
      </c>
      <c r="W2421" s="21" t="n">
        <f aca="false">IF(V2421=1,T2421+ROW()/10000000,0)</f>
        <v>2.4002421</v>
      </c>
    </row>
    <row r="2422" customFormat="false" ht="15" hidden="false" customHeight="false" outlineLevel="0" collapsed="false">
      <c r="A2422" s="0" t="n">
        <v>801690</v>
      </c>
      <c r="B2422" s="0" t="s">
        <v>2211</v>
      </c>
      <c r="C2422" s="0" t="n">
        <v>1</v>
      </c>
      <c r="D2422" s="0" t="s">
        <v>6476</v>
      </c>
      <c r="E2422" s="0" t="s">
        <v>6484</v>
      </c>
      <c r="F2422" s="0" t="s">
        <v>6482</v>
      </c>
      <c r="G2422" s="0" t="s">
        <v>6483</v>
      </c>
      <c r="H2422" s="0" t="s">
        <v>6193</v>
      </c>
      <c r="I2422" s="0" t="s">
        <v>2123</v>
      </c>
      <c r="J2422" s="0" t="s">
        <v>47</v>
      </c>
      <c r="K2422" s="0" t="s">
        <v>47</v>
      </c>
      <c r="L2422" s="0" t="s">
        <v>47</v>
      </c>
      <c r="M2422" s="0" t="s">
        <v>47</v>
      </c>
      <c r="N2422" s="0" t="n">
        <v>3</v>
      </c>
      <c r="O2422" s="0" t="n">
        <v>567</v>
      </c>
      <c r="P2422" s="0" t="n">
        <v>800</v>
      </c>
      <c r="Q2422" s="0" t="n">
        <v>4.6</v>
      </c>
      <c r="R2422" s="0" t="str">
        <f aca="false">INDEX(Lookup!$B$4:$B$18,MATCH(C2422,Lookup!$A$4:$A$18,0))</f>
        <v>India</v>
      </c>
      <c r="S2422" s="20" t="n">
        <f aca="false">INDEX(Lookup!$D$4:$D$18,MATCH(C2422,Lookup!$A$4:$A$18,0))</f>
        <v>0.012</v>
      </c>
      <c r="T2422" s="21" t="n">
        <f aca="false">ROUND(P2422*S2422,2)</f>
        <v>9.6</v>
      </c>
      <c r="U2422" s="21" t="n">
        <f aca="false">IF(T2422&lt;=10,1,IF(T2422&lt;=20,2,IF(T2422&lt;=30,3,IF(T2422&lt;=40,4,IF(T2422&lt;=50,5,IF(T2422&lt;=100,6,IF(T2422&lt;=250,7,8)))))))</f>
        <v>1</v>
      </c>
      <c r="V2422" s="21" t="n">
        <f aca="false">IF(AND(OR(Dashboard!$T$3="All",R2422=Dashboard!$T$3),OR(Dashboard!$T$4="All",D2422=Dashboard!$T$4)),1,0)</f>
        <v>1</v>
      </c>
      <c r="W2422" s="21" t="n">
        <f aca="false">IF(V2422=1,T2422+ROW()/10000000,0)</f>
        <v>9.6002422</v>
      </c>
    </row>
    <row r="2423" customFormat="false" ht="15" hidden="false" customHeight="false" outlineLevel="0" collapsed="false">
      <c r="A2423" s="0" t="n">
        <v>801684</v>
      </c>
      <c r="B2423" s="0" t="s">
        <v>6485</v>
      </c>
      <c r="C2423" s="0" t="n">
        <v>1</v>
      </c>
      <c r="D2423" s="0" t="s">
        <v>6476</v>
      </c>
      <c r="E2423" s="0" t="s">
        <v>6486</v>
      </c>
      <c r="F2423" s="0" t="s">
        <v>6482</v>
      </c>
      <c r="G2423" s="0" t="s">
        <v>6483</v>
      </c>
      <c r="H2423" s="0" t="s">
        <v>6026</v>
      </c>
      <c r="I2423" s="0" t="s">
        <v>2123</v>
      </c>
      <c r="J2423" s="0" t="s">
        <v>47</v>
      </c>
      <c r="K2423" s="0" t="s">
        <v>47</v>
      </c>
      <c r="L2423" s="0" t="s">
        <v>47</v>
      </c>
      <c r="M2423" s="0" t="s">
        <v>47</v>
      </c>
      <c r="N2423" s="0" t="n">
        <v>2</v>
      </c>
      <c r="O2423" s="0" t="n">
        <v>147</v>
      </c>
      <c r="P2423" s="0" t="n">
        <v>650</v>
      </c>
      <c r="Q2423" s="0" t="n">
        <v>3.5</v>
      </c>
      <c r="R2423" s="0" t="str">
        <f aca="false">INDEX(Lookup!$B$4:$B$18,MATCH(C2423,Lookup!$A$4:$A$18,0))</f>
        <v>India</v>
      </c>
      <c r="S2423" s="20" t="n">
        <f aca="false">INDEX(Lookup!$D$4:$D$18,MATCH(C2423,Lookup!$A$4:$A$18,0))</f>
        <v>0.012</v>
      </c>
      <c r="T2423" s="21" t="n">
        <f aca="false">ROUND(P2423*S2423,2)</f>
        <v>7.8</v>
      </c>
      <c r="U2423" s="21" t="n">
        <f aca="false">IF(T2423&lt;=10,1,IF(T2423&lt;=20,2,IF(T2423&lt;=30,3,IF(T2423&lt;=40,4,IF(T2423&lt;=50,5,IF(T2423&lt;=100,6,IF(T2423&lt;=250,7,8)))))))</f>
        <v>1</v>
      </c>
      <c r="V2423" s="21" t="n">
        <f aca="false">IF(AND(OR(Dashboard!$T$3="All",R2423=Dashboard!$T$3),OR(Dashboard!$T$4="All",D2423=Dashboard!$T$4)),1,0)</f>
        <v>1</v>
      </c>
      <c r="W2423" s="21" t="n">
        <f aca="false">IF(V2423=1,T2423+ROW()/10000000,0)</f>
        <v>7.8002423</v>
      </c>
    </row>
    <row r="2424" customFormat="false" ht="15" hidden="false" customHeight="false" outlineLevel="0" collapsed="false">
      <c r="A2424" s="0" t="n">
        <v>18296995</v>
      </c>
      <c r="B2424" s="0" t="s">
        <v>6487</v>
      </c>
      <c r="C2424" s="0" t="n">
        <v>1</v>
      </c>
      <c r="D2424" s="0" t="s">
        <v>6476</v>
      </c>
      <c r="E2424" s="0" t="s">
        <v>6488</v>
      </c>
      <c r="F2424" s="0" t="s">
        <v>6482</v>
      </c>
      <c r="G2424" s="0" t="s">
        <v>6483</v>
      </c>
      <c r="H2424" s="0" t="s">
        <v>2282</v>
      </c>
      <c r="I2424" s="0" t="s">
        <v>2123</v>
      </c>
      <c r="J2424" s="0" t="s">
        <v>47</v>
      </c>
      <c r="K2424" s="0" t="s">
        <v>47</v>
      </c>
      <c r="L2424" s="0" t="s">
        <v>47</v>
      </c>
      <c r="M2424" s="0" t="s">
        <v>47</v>
      </c>
      <c r="N2424" s="0" t="n">
        <v>2</v>
      </c>
      <c r="O2424" s="0" t="n">
        <v>217</v>
      </c>
      <c r="P2424" s="0" t="n">
        <v>450</v>
      </c>
      <c r="Q2424" s="0" t="n">
        <v>3.9</v>
      </c>
      <c r="R2424" s="0" t="str">
        <f aca="false">INDEX(Lookup!$B$4:$B$18,MATCH(C2424,Lookup!$A$4:$A$18,0))</f>
        <v>India</v>
      </c>
      <c r="S2424" s="20" t="n">
        <f aca="false">INDEX(Lookup!$D$4:$D$18,MATCH(C2424,Lookup!$A$4:$A$18,0))</f>
        <v>0.012</v>
      </c>
      <c r="T2424" s="21" t="n">
        <f aca="false">ROUND(P2424*S2424,2)</f>
        <v>5.4</v>
      </c>
      <c r="U2424" s="21" t="n">
        <f aca="false">IF(T2424&lt;=10,1,IF(T2424&lt;=20,2,IF(T2424&lt;=30,3,IF(T2424&lt;=40,4,IF(T2424&lt;=50,5,IF(T2424&lt;=100,6,IF(T2424&lt;=250,7,8)))))))</f>
        <v>1</v>
      </c>
      <c r="V2424" s="21" t="n">
        <f aca="false">IF(AND(OR(Dashboard!$T$3="All",R2424=Dashboard!$T$3),OR(Dashboard!$T$4="All",D2424=Dashboard!$T$4)),1,0)</f>
        <v>1</v>
      </c>
      <c r="W2424" s="21" t="n">
        <f aca="false">IF(V2424=1,T2424+ROW()/10000000,0)</f>
        <v>5.4002424</v>
      </c>
    </row>
    <row r="2425" customFormat="false" ht="15" hidden="false" customHeight="false" outlineLevel="0" collapsed="false">
      <c r="A2425" s="0" t="n">
        <v>800237</v>
      </c>
      <c r="B2425" s="0" t="s">
        <v>6489</v>
      </c>
      <c r="C2425" s="0" t="n">
        <v>1</v>
      </c>
      <c r="D2425" s="0" t="s">
        <v>6476</v>
      </c>
      <c r="E2425" s="0" t="s">
        <v>6490</v>
      </c>
      <c r="F2425" s="0" t="s">
        <v>6482</v>
      </c>
      <c r="G2425" s="0" t="s">
        <v>6483</v>
      </c>
      <c r="H2425" s="0" t="s">
        <v>4186</v>
      </c>
      <c r="I2425" s="0" t="s">
        <v>2123</v>
      </c>
      <c r="J2425" s="0" t="s">
        <v>47</v>
      </c>
      <c r="K2425" s="0" t="s">
        <v>47</v>
      </c>
      <c r="L2425" s="0" t="s">
        <v>47</v>
      </c>
      <c r="M2425" s="0" t="s">
        <v>47</v>
      </c>
      <c r="N2425" s="0" t="n">
        <v>3</v>
      </c>
      <c r="O2425" s="0" t="n">
        <v>514</v>
      </c>
      <c r="P2425" s="0" t="n">
        <v>1000</v>
      </c>
      <c r="Q2425" s="0" t="n">
        <v>3.7</v>
      </c>
      <c r="R2425" s="0" t="str">
        <f aca="false">INDEX(Lookup!$B$4:$B$18,MATCH(C2425,Lookup!$A$4:$A$18,0))</f>
        <v>India</v>
      </c>
      <c r="S2425" s="20" t="n">
        <f aca="false">INDEX(Lookup!$D$4:$D$18,MATCH(C2425,Lookup!$A$4:$A$18,0))</f>
        <v>0.012</v>
      </c>
      <c r="T2425" s="21" t="n">
        <f aca="false">ROUND(P2425*S2425,2)</f>
        <v>12</v>
      </c>
      <c r="U2425" s="21" t="n">
        <f aca="false">IF(T2425&lt;=10,1,IF(T2425&lt;=20,2,IF(T2425&lt;=30,3,IF(T2425&lt;=40,4,IF(T2425&lt;=50,5,IF(T2425&lt;=100,6,IF(T2425&lt;=250,7,8)))))))</f>
        <v>2</v>
      </c>
      <c r="V2425" s="21" t="n">
        <f aca="false">IF(AND(OR(Dashboard!$T$3="All",R2425=Dashboard!$T$3),OR(Dashboard!$T$4="All",D2425=Dashboard!$T$4)),1,0)</f>
        <v>1</v>
      </c>
      <c r="W2425" s="21" t="n">
        <f aca="false">IF(V2425=1,T2425+ROW()/10000000,0)</f>
        <v>12.0002425</v>
      </c>
    </row>
    <row r="2426" customFormat="false" ht="15" hidden="false" customHeight="false" outlineLevel="0" collapsed="false">
      <c r="A2426" s="0" t="n">
        <v>800273</v>
      </c>
      <c r="B2426" s="0" t="s">
        <v>6491</v>
      </c>
      <c r="C2426" s="0" t="n">
        <v>1</v>
      </c>
      <c r="D2426" s="0" t="s">
        <v>6476</v>
      </c>
      <c r="E2426" s="0" t="s">
        <v>6492</v>
      </c>
      <c r="F2426" s="0" t="s">
        <v>6482</v>
      </c>
      <c r="G2426" s="0" t="s">
        <v>6483</v>
      </c>
      <c r="H2426" s="0" t="s">
        <v>2802</v>
      </c>
      <c r="I2426" s="0" t="s">
        <v>2123</v>
      </c>
      <c r="J2426" s="0" t="s">
        <v>47</v>
      </c>
      <c r="K2426" s="0" t="s">
        <v>47</v>
      </c>
      <c r="L2426" s="0" t="s">
        <v>47</v>
      </c>
      <c r="M2426" s="0" t="s">
        <v>47</v>
      </c>
      <c r="N2426" s="0" t="n">
        <v>3</v>
      </c>
      <c r="O2426" s="0" t="n">
        <v>268</v>
      </c>
      <c r="P2426" s="0" t="n">
        <v>1100</v>
      </c>
      <c r="Q2426" s="0" t="n">
        <v>3.9</v>
      </c>
      <c r="R2426" s="0" t="str">
        <f aca="false">INDEX(Lookup!$B$4:$B$18,MATCH(C2426,Lookup!$A$4:$A$18,0))</f>
        <v>India</v>
      </c>
      <c r="S2426" s="20" t="n">
        <f aca="false">INDEX(Lookup!$D$4:$D$18,MATCH(C2426,Lookup!$A$4:$A$18,0))</f>
        <v>0.012</v>
      </c>
      <c r="T2426" s="21" t="n">
        <f aca="false">ROUND(P2426*S2426,2)</f>
        <v>13.2</v>
      </c>
      <c r="U2426" s="21" t="n">
        <f aca="false">IF(T2426&lt;=10,1,IF(T2426&lt;=20,2,IF(T2426&lt;=30,3,IF(T2426&lt;=40,4,IF(T2426&lt;=50,5,IF(T2426&lt;=100,6,IF(T2426&lt;=250,7,8)))))))</f>
        <v>2</v>
      </c>
      <c r="V2426" s="21" t="n">
        <f aca="false">IF(AND(OR(Dashboard!$T$3="All",R2426=Dashboard!$T$3),OR(Dashboard!$T$4="All",D2426=Dashboard!$T$4)),1,0)</f>
        <v>1</v>
      </c>
      <c r="W2426" s="21" t="n">
        <f aca="false">IF(V2426=1,T2426+ROW()/10000000,0)</f>
        <v>13.2002426</v>
      </c>
    </row>
    <row r="2427" customFormat="false" ht="15" hidden="false" customHeight="false" outlineLevel="0" collapsed="false">
      <c r="A2427" s="0" t="n">
        <v>18375866</v>
      </c>
      <c r="B2427" s="0" t="s">
        <v>6493</v>
      </c>
      <c r="C2427" s="0" t="n">
        <v>1</v>
      </c>
      <c r="D2427" s="0" t="s">
        <v>6476</v>
      </c>
      <c r="E2427" s="0" t="s">
        <v>6494</v>
      </c>
      <c r="F2427" s="0" t="s">
        <v>6482</v>
      </c>
      <c r="G2427" s="0" t="s">
        <v>6483</v>
      </c>
      <c r="H2427" s="0" t="s">
        <v>2251</v>
      </c>
      <c r="I2427" s="0" t="s">
        <v>2123</v>
      </c>
      <c r="J2427" s="0" t="s">
        <v>47</v>
      </c>
      <c r="K2427" s="0" t="s">
        <v>47</v>
      </c>
      <c r="L2427" s="0" t="s">
        <v>47</v>
      </c>
      <c r="M2427" s="0" t="s">
        <v>47</v>
      </c>
      <c r="N2427" s="0" t="n">
        <v>2</v>
      </c>
      <c r="O2427" s="0" t="n">
        <v>106</v>
      </c>
      <c r="P2427" s="0" t="n">
        <v>450</v>
      </c>
      <c r="Q2427" s="0" t="n">
        <v>4.3</v>
      </c>
      <c r="R2427" s="0" t="str">
        <f aca="false">INDEX(Lookup!$B$4:$B$18,MATCH(C2427,Lookup!$A$4:$A$18,0))</f>
        <v>India</v>
      </c>
      <c r="S2427" s="20" t="n">
        <f aca="false">INDEX(Lookup!$D$4:$D$18,MATCH(C2427,Lookup!$A$4:$A$18,0))</f>
        <v>0.012</v>
      </c>
      <c r="T2427" s="21" t="n">
        <f aca="false">ROUND(P2427*S2427,2)</f>
        <v>5.4</v>
      </c>
      <c r="U2427" s="21" t="n">
        <f aca="false">IF(T2427&lt;=10,1,IF(T2427&lt;=20,2,IF(T2427&lt;=30,3,IF(T2427&lt;=40,4,IF(T2427&lt;=50,5,IF(T2427&lt;=100,6,IF(T2427&lt;=250,7,8)))))))</f>
        <v>1</v>
      </c>
      <c r="V2427" s="21" t="n">
        <f aca="false">IF(AND(OR(Dashboard!$T$3="All",R2427=Dashboard!$T$3),OR(Dashboard!$T$4="All",D2427=Dashboard!$T$4)),1,0)</f>
        <v>1</v>
      </c>
      <c r="W2427" s="21" t="n">
        <f aca="false">IF(V2427=1,T2427+ROW()/10000000,0)</f>
        <v>5.4002427</v>
      </c>
    </row>
    <row r="2428" customFormat="false" ht="15" hidden="false" customHeight="false" outlineLevel="0" collapsed="false">
      <c r="A2428" s="0" t="n">
        <v>801170</v>
      </c>
      <c r="B2428" s="0" t="s">
        <v>6495</v>
      </c>
      <c r="C2428" s="0" t="n">
        <v>1</v>
      </c>
      <c r="D2428" s="0" t="s">
        <v>6476</v>
      </c>
      <c r="E2428" s="0" t="s">
        <v>6496</v>
      </c>
      <c r="F2428" s="0" t="s">
        <v>6482</v>
      </c>
      <c r="G2428" s="0" t="s">
        <v>6483</v>
      </c>
      <c r="H2428" s="0" t="s">
        <v>2136</v>
      </c>
      <c r="I2428" s="0" t="s">
        <v>2123</v>
      </c>
      <c r="J2428" s="0" t="s">
        <v>47</v>
      </c>
      <c r="K2428" s="0" t="s">
        <v>47</v>
      </c>
      <c r="L2428" s="0" t="s">
        <v>47</v>
      </c>
      <c r="M2428" s="0" t="s">
        <v>47</v>
      </c>
      <c r="N2428" s="0" t="n">
        <v>3</v>
      </c>
      <c r="O2428" s="0" t="n">
        <v>691</v>
      </c>
      <c r="P2428" s="0" t="n">
        <v>1200</v>
      </c>
      <c r="Q2428" s="0" t="n">
        <v>4.2</v>
      </c>
      <c r="R2428" s="0" t="str">
        <f aca="false">INDEX(Lookup!$B$4:$B$18,MATCH(C2428,Lookup!$A$4:$A$18,0))</f>
        <v>India</v>
      </c>
      <c r="S2428" s="20" t="n">
        <f aca="false">INDEX(Lookup!$D$4:$D$18,MATCH(C2428,Lookup!$A$4:$A$18,0))</f>
        <v>0.012</v>
      </c>
      <c r="T2428" s="21" t="n">
        <f aca="false">ROUND(P2428*S2428,2)</f>
        <v>14.4</v>
      </c>
      <c r="U2428" s="21" t="n">
        <f aca="false">IF(T2428&lt;=10,1,IF(T2428&lt;=20,2,IF(T2428&lt;=30,3,IF(T2428&lt;=40,4,IF(T2428&lt;=50,5,IF(T2428&lt;=100,6,IF(T2428&lt;=250,7,8)))))))</f>
        <v>2</v>
      </c>
      <c r="V2428" s="21" t="n">
        <f aca="false">IF(AND(OR(Dashboard!$T$3="All",R2428=Dashboard!$T$3),OR(Dashboard!$T$4="All",D2428=Dashboard!$T$4)),1,0)</f>
        <v>1</v>
      </c>
      <c r="W2428" s="21" t="n">
        <f aca="false">IF(V2428=1,T2428+ROW()/10000000,0)</f>
        <v>14.4002428</v>
      </c>
    </row>
    <row r="2429" customFormat="false" ht="15" hidden="false" customHeight="false" outlineLevel="0" collapsed="false">
      <c r="A2429" s="0" t="n">
        <v>801636</v>
      </c>
      <c r="B2429" s="0" t="s">
        <v>6497</v>
      </c>
      <c r="C2429" s="0" t="n">
        <v>1</v>
      </c>
      <c r="D2429" s="0" t="s">
        <v>6476</v>
      </c>
      <c r="E2429" s="0" t="s">
        <v>6498</v>
      </c>
      <c r="F2429" s="0" t="s">
        <v>6482</v>
      </c>
      <c r="G2429" s="0" t="s">
        <v>6483</v>
      </c>
      <c r="H2429" s="0" t="s">
        <v>6499</v>
      </c>
      <c r="I2429" s="0" t="s">
        <v>2123</v>
      </c>
      <c r="J2429" s="0" t="s">
        <v>47</v>
      </c>
      <c r="K2429" s="0" t="s">
        <v>47</v>
      </c>
      <c r="L2429" s="0" t="s">
        <v>47</v>
      </c>
      <c r="M2429" s="0" t="s">
        <v>47</v>
      </c>
      <c r="N2429" s="0" t="n">
        <v>2</v>
      </c>
      <c r="O2429" s="0" t="n">
        <v>165</v>
      </c>
      <c r="P2429" s="0" t="n">
        <v>400</v>
      </c>
      <c r="Q2429" s="0" t="n">
        <v>4.1</v>
      </c>
      <c r="R2429" s="0" t="str">
        <f aca="false">INDEX(Lookup!$B$4:$B$18,MATCH(C2429,Lookup!$A$4:$A$18,0))</f>
        <v>India</v>
      </c>
      <c r="S2429" s="20" t="n">
        <f aca="false">INDEX(Lookup!$D$4:$D$18,MATCH(C2429,Lookup!$A$4:$A$18,0))</f>
        <v>0.012</v>
      </c>
      <c r="T2429" s="21" t="n">
        <f aca="false">ROUND(P2429*S2429,2)</f>
        <v>4.8</v>
      </c>
      <c r="U2429" s="21" t="n">
        <f aca="false">IF(T2429&lt;=10,1,IF(T2429&lt;=20,2,IF(T2429&lt;=30,3,IF(T2429&lt;=40,4,IF(T2429&lt;=50,5,IF(T2429&lt;=100,6,IF(T2429&lt;=250,7,8)))))))</f>
        <v>1</v>
      </c>
      <c r="V2429" s="21" t="n">
        <f aca="false">IF(AND(OR(Dashboard!$T$3="All",R2429=Dashboard!$T$3),OR(Dashboard!$T$4="All",D2429=Dashboard!$T$4)),1,0)</f>
        <v>1</v>
      </c>
      <c r="W2429" s="21" t="n">
        <f aca="false">IF(V2429=1,T2429+ROW()/10000000,0)</f>
        <v>4.8002429</v>
      </c>
    </row>
    <row r="2430" customFormat="false" ht="15" hidden="false" customHeight="false" outlineLevel="0" collapsed="false">
      <c r="A2430" s="0" t="n">
        <v>18385021</v>
      </c>
      <c r="B2430" s="0" t="s">
        <v>6500</v>
      </c>
      <c r="C2430" s="0" t="n">
        <v>1</v>
      </c>
      <c r="D2430" s="0" t="s">
        <v>6476</v>
      </c>
      <c r="E2430" s="0" t="s">
        <v>6501</v>
      </c>
      <c r="F2430" s="0" t="s">
        <v>6482</v>
      </c>
      <c r="G2430" s="0" t="s">
        <v>6483</v>
      </c>
      <c r="H2430" s="0" t="s">
        <v>6502</v>
      </c>
      <c r="I2430" s="0" t="s">
        <v>2123</v>
      </c>
      <c r="J2430" s="0" t="s">
        <v>47</v>
      </c>
      <c r="K2430" s="0" t="s">
        <v>47</v>
      </c>
      <c r="L2430" s="0" t="s">
        <v>47</v>
      </c>
      <c r="M2430" s="0" t="s">
        <v>47</v>
      </c>
      <c r="N2430" s="0" t="n">
        <v>3</v>
      </c>
      <c r="O2430" s="0" t="n">
        <v>80</v>
      </c>
      <c r="P2430" s="0" t="n">
        <v>1000</v>
      </c>
      <c r="Q2430" s="0" t="n">
        <v>4.1</v>
      </c>
      <c r="R2430" s="0" t="str">
        <f aca="false">INDEX(Lookup!$B$4:$B$18,MATCH(C2430,Lookup!$A$4:$A$18,0))</f>
        <v>India</v>
      </c>
      <c r="S2430" s="20" t="n">
        <f aca="false">INDEX(Lookup!$D$4:$D$18,MATCH(C2430,Lookup!$A$4:$A$18,0))</f>
        <v>0.012</v>
      </c>
      <c r="T2430" s="21" t="n">
        <f aca="false">ROUND(P2430*S2430,2)</f>
        <v>12</v>
      </c>
      <c r="U2430" s="21" t="n">
        <f aca="false">IF(T2430&lt;=10,1,IF(T2430&lt;=20,2,IF(T2430&lt;=30,3,IF(T2430&lt;=40,4,IF(T2430&lt;=50,5,IF(T2430&lt;=100,6,IF(T2430&lt;=250,7,8)))))))</f>
        <v>2</v>
      </c>
      <c r="V2430" s="21" t="n">
        <f aca="false">IF(AND(OR(Dashboard!$T$3="All",R2430=Dashboard!$T$3),OR(Dashboard!$T$4="All",D2430=Dashboard!$T$4)),1,0)</f>
        <v>1</v>
      </c>
      <c r="W2430" s="21" t="n">
        <f aca="false">IF(V2430=1,T2430+ROW()/10000000,0)</f>
        <v>12.000243</v>
      </c>
    </row>
    <row r="2431" customFormat="false" ht="15" hidden="false" customHeight="false" outlineLevel="0" collapsed="false">
      <c r="A2431" s="0" t="n">
        <v>801640</v>
      </c>
      <c r="B2431" s="0" t="s">
        <v>6015</v>
      </c>
      <c r="C2431" s="0" t="n">
        <v>1</v>
      </c>
      <c r="D2431" s="0" t="s">
        <v>6476</v>
      </c>
      <c r="E2431" s="0" t="s">
        <v>6503</v>
      </c>
      <c r="F2431" s="0" t="s">
        <v>6482</v>
      </c>
      <c r="G2431" s="0" t="s">
        <v>6483</v>
      </c>
      <c r="H2431" s="0" t="s">
        <v>6504</v>
      </c>
      <c r="I2431" s="0" t="s">
        <v>2123</v>
      </c>
      <c r="J2431" s="0" t="s">
        <v>47</v>
      </c>
      <c r="K2431" s="0" t="s">
        <v>47</v>
      </c>
      <c r="L2431" s="0" t="s">
        <v>47</v>
      </c>
      <c r="M2431" s="0" t="s">
        <v>47</v>
      </c>
      <c r="N2431" s="0" t="n">
        <v>3</v>
      </c>
      <c r="O2431" s="0" t="n">
        <v>124</v>
      </c>
      <c r="P2431" s="0" t="n">
        <v>1300</v>
      </c>
      <c r="Q2431" s="0" t="n">
        <v>4.3</v>
      </c>
      <c r="R2431" s="0" t="str">
        <f aca="false">INDEX(Lookup!$B$4:$B$18,MATCH(C2431,Lookup!$A$4:$A$18,0))</f>
        <v>India</v>
      </c>
      <c r="S2431" s="20" t="n">
        <f aca="false">INDEX(Lookup!$D$4:$D$18,MATCH(C2431,Lookup!$A$4:$A$18,0))</f>
        <v>0.012</v>
      </c>
      <c r="T2431" s="21" t="n">
        <f aca="false">ROUND(P2431*S2431,2)</f>
        <v>15.6</v>
      </c>
      <c r="U2431" s="21" t="n">
        <f aca="false">IF(T2431&lt;=10,1,IF(T2431&lt;=20,2,IF(T2431&lt;=30,3,IF(T2431&lt;=40,4,IF(T2431&lt;=50,5,IF(T2431&lt;=100,6,IF(T2431&lt;=250,7,8)))))))</f>
        <v>2</v>
      </c>
      <c r="V2431" s="21" t="n">
        <f aca="false">IF(AND(OR(Dashboard!$T$3="All",R2431=Dashboard!$T$3),OR(Dashboard!$T$4="All",D2431=Dashboard!$T$4)),1,0)</f>
        <v>1</v>
      </c>
      <c r="W2431" s="21" t="n">
        <f aca="false">IF(V2431=1,T2431+ROW()/10000000,0)</f>
        <v>15.6002431</v>
      </c>
    </row>
    <row r="2432" customFormat="false" ht="15" hidden="false" customHeight="false" outlineLevel="0" collapsed="false">
      <c r="A2432" s="0" t="n">
        <v>801269</v>
      </c>
      <c r="B2432" s="0" t="s">
        <v>6505</v>
      </c>
      <c r="C2432" s="0" t="n">
        <v>1</v>
      </c>
      <c r="D2432" s="0" t="s">
        <v>6476</v>
      </c>
      <c r="E2432" s="0" t="s">
        <v>6506</v>
      </c>
      <c r="F2432" s="0" t="s">
        <v>6482</v>
      </c>
      <c r="G2432" s="0" t="s">
        <v>6483</v>
      </c>
      <c r="H2432" s="0" t="s">
        <v>6507</v>
      </c>
      <c r="I2432" s="0" t="s">
        <v>2123</v>
      </c>
      <c r="J2432" s="0" t="s">
        <v>47</v>
      </c>
      <c r="K2432" s="0" t="s">
        <v>47</v>
      </c>
      <c r="L2432" s="0" t="s">
        <v>47</v>
      </c>
      <c r="M2432" s="0" t="s">
        <v>47</v>
      </c>
      <c r="N2432" s="0" t="n">
        <v>3</v>
      </c>
      <c r="O2432" s="0" t="n">
        <v>887</v>
      </c>
      <c r="P2432" s="0" t="n">
        <v>1000</v>
      </c>
      <c r="Q2432" s="0" t="n">
        <v>4.3</v>
      </c>
      <c r="R2432" s="0" t="str">
        <f aca="false">INDEX(Lookup!$B$4:$B$18,MATCH(C2432,Lookup!$A$4:$A$18,0))</f>
        <v>India</v>
      </c>
      <c r="S2432" s="20" t="n">
        <f aca="false">INDEX(Lookup!$D$4:$D$18,MATCH(C2432,Lookup!$A$4:$A$18,0))</f>
        <v>0.012</v>
      </c>
      <c r="T2432" s="21" t="n">
        <f aca="false">ROUND(P2432*S2432,2)</f>
        <v>12</v>
      </c>
      <c r="U2432" s="21" t="n">
        <f aca="false">IF(T2432&lt;=10,1,IF(T2432&lt;=20,2,IF(T2432&lt;=30,3,IF(T2432&lt;=40,4,IF(T2432&lt;=50,5,IF(T2432&lt;=100,6,IF(T2432&lt;=250,7,8)))))))</f>
        <v>2</v>
      </c>
      <c r="V2432" s="21" t="n">
        <f aca="false">IF(AND(OR(Dashboard!$T$3="All",R2432=Dashboard!$T$3),OR(Dashboard!$T$4="All",D2432=Dashboard!$T$4)),1,0)</f>
        <v>1</v>
      </c>
      <c r="W2432" s="21" t="n">
        <f aca="false">IF(V2432=1,T2432+ROW()/10000000,0)</f>
        <v>12.0002432</v>
      </c>
    </row>
    <row r="2433" customFormat="false" ht="15" hidden="false" customHeight="false" outlineLevel="0" collapsed="false">
      <c r="A2433" s="0" t="n">
        <v>801693</v>
      </c>
      <c r="B2433" s="0" t="s">
        <v>6508</v>
      </c>
      <c r="C2433" s="0" t="n">
        <v>1</v>
      </c>
      <c r="D2433" s="0" t="s">
        <v>6476</v>
      </c>
      <c r="E2433" s="0" t="s">
        <v>6509</v>
      </c>
      <c r="F2433" s="0" t="s">
        <v>6510</v>
      </c>
      <c r="G2433" s="0" t="s">
        <v>6511</v>
      </c>
      <c r="H2433" s="0" t="s">
        <v>6512</v>
      </c>
      <c r="I2433" s="0" t="s">
        <v>2123</v>
      </c>
      <c r="J2433" s="0" t="s">
        <v>47</v>
      </c>
      <c r="K2433" s="0" t="s">
        <v>47</v>
      </c>
      <c r="L2433" s="0" t="s">
        <v>47</v>
      </c>
      <c r="M2433" s="0" t="s">
        <v>47</v>
      </c>
      <c r="N2433" s="0" t="n">
        <v>3</v>
      </c>
      <c r="O2433" s="0" t="n">
        <v>79</v>
      </c>
      <c r="P2433" s="0" t="n">
        <v>1000</v>
      </c>
      <c r="Q2433" s="0" t="n">
        <v>4</v>
      </c>
      <c r="R2433" s="0" t="str">
        <f aca="false">INDEX(Lookup!$B$4:$B$18,MATCH(C2433,Lookup!$A$4:$A$18,0))</f>
        <v>India</v>
      </c>
      <c r="S2433" s="20" t="n">
        <f aca="false">INDEX(Lookup!$D$4:$D$18,MATCH(C2433,Lookup!$A$4:$A$18,0))</f>
        <v>0.012</v>
      </c>
      <c r="T2433" s="21" t="n">
        <f aca="false">ROUND(P2433*S2433,2)</f>
        <v>12</v>
      </c>
      <c r="U2433" s="21" t="n">
        <f aca="false">IF(T2433&lt;=10,1,IF(T2433&lt;=20,2,IF(T2433&lt;=30,3,IF(T2433&lt;=40,4,IF(T2433&lt;=50,5,IF(T2433&lt;=100,6,IF(T2433&lt;=250,7,8)))))))</f>
        <v>2</v>
      </c>
      <c r="V2433" s="21" t="n">
        <f aca="false">IF(AND(OR(Dashboard!$T$3="All",R2433=Dashboard!$T$3),OR(Dashboard!$T$4="All",D2433=Dashboard!$T$4)),1,0)</f>
        <v>1</v>
      </c>
      <c r="W2433" s="21" t="n">
        <f aca="false">IF(V2433=1,T2433+ROW()/10000000,0)</f>
        <v>12.0002433</v>
      </c>
    </row>
    <row r="2434" customFormat="false" ht="15" hidden="false" customHeight="false" outlineLevel="0" collapsed="false">
      <c r="A2434" s="0" t="n">
        <v>800483</v>
      </c>
      <c r="B2434" s="0" t="s">
        <v>6513</v>
      </c>
      <c r="C2434" s="0" t="n">
        <v>1</v>
      </c>
      <c r="D2434" s="0" t="s">
        <v>6476</v>
      </c>
      <c r="E2434" s="0" t="s">
        <v>6514</v>
      </c>
      <c r="F2434" s="0" t="s">
        <v>6510</v>
      </c>
      <c r="G2434" s="0" t="s">
        <v>6511</v>
      </c>
      <c r="H2434" s="0" t="s">
        <v>2147</v>
      </c>
      <c r="I2434" s="0" t="s">
        <v>2123</v>
      </c>
      <c r="J2434" s="0" t="s">
        <v>47</v>
      </c>
      <c r="K2434" s="0" t="s">
        <v>47</v>
      </c>
      <c r="L2434" s="0" t="s">
        <v>47</v>
      </c>
      <c r="M2434" s="0" t="s">
        <v>47</v>
      </c>
      <c r="N2434" s="0" t="n">
        <v>2</v>
      </c>
      <c r="O2434" s="0" t="n">
        <v>818</v>
      </c>
      <c r="P2434" s="0" t="n">
        <v>400</v>
      </c>
      <c r="Q2434" s="0" t="n">
        <v>4.4</v>
      </c>
      <c r="R2434" s="0" t="str">
        <f aca="false">INDEX(Lookup!$B$4:$B$18,MATCH(C2434,Lookup!$A$4:$A$18,0))</f>
        <v>India</v>
      </c>
      <c r="S2434" s="20" t="n">
        <f aca="false">INDEX(Lookup!$D$4:$D$18,MATCH(C2434,Lookup!$A$4:$A$18,0))</f>
        <v>0.012</v>
      </c>
      <c r="T2434" s="21" t="n">
        <f aca="false">ROUND(P2434*S2434,2)</f>
        <v>4.8</v>
      </c>
      <c r="U2434" s="21" t="n">
        <f aca="false">IF(T2434&lt;=10,1,IF(T2434&lt;=20,2,IF(T2434&lt;=30,3,IF(T2434&lt;=40,4,IF(T2434&lt;=50,5,IF(T2434&lt;=100,6,IF(T2434&lt;=250,7,8)))))))</f>
        <v>1</v>
      </c>
      <c r="V2434" s="21" t="n">
        <f aca="false">IF(AND(OR(Dashboard!$T$3="All",R2434=Dashboard!$T$3),OR(Dashboard!$T$4="All",D2434=Dashboard!$T$4)),1,0)</f>
        <v>1</v>
      </c>
      <c r="W2434" s="21" t="n">
        <f aca="false">IF(V2434=1,T2434+ROW()/10000000,0)</f>
        <v>4.8002434</v>
      </c>
    </row>
    <row r="2435" customFormat="false" ht="15" hidden="false" customHeight="false" outlineLevel="0" collapsed="false">
      <c r="A2435" s="0" t="n">
        <v>800891</v>
      </c>
      <c r="B2435" s="0" t="s">
        <v>6515</v>
      </c>
      <c r="C2435" s="0" t="n">
        <v>1</v>
      </c>
      <c r="D2435" s="0" t="s">
        <v>6476</v>
      </c>
      <c r="E2435" s="0" t="s">
        <v>6516</v>
      </c>
      <c r="F2435" s="0" t="s">
        <v>6510</v>
      </c>
      <c r="G2435" s="0" t="s">
        <v>6511</v>
      </c>
      <c r="H2435" s="0" t="s">
        <v>2712</v>
      </c>
      <c r="I2435" s="0" t="s">
        <v>2123</v>
      </c>
      <c r="J2435" s="0" t="s">
        <v>47</v>
      </c>
      <c r="K2435" s="0" t="s">
        <v>47</v>
      </c>
      <c r="L2435" s="0" t="s">
        <v>47</v>
      </c>
      <c r="M2435" s="0" t="s">
        <v>47</v>
      </c>
      <c r="N2435" s="0" t="n">
        <v>2</v>
      </c>
      <c r="O2435" s="0" t="n">
        <v>288</v>
      </c>
      <c r="P2435" s="0" t="n">
        <v>400</v>
      </c>
      <c r="Q2435" s="0" t="n">
        <v>4.1</v>
      </c>
      <c r="R2435" s="0" t="str">
        <f aca="false">INDEX(Lookup!$B$4:$B$18,MATCH(C2435,Lookup!$A$4:$A$18,0))</f>
        <v>India</v>
      </c>
      <c r="S2435" s="20" t="n">
        <f aca="false">INDEX(Lookup!$D$4:$D$18,MATCH(C2435,Lookup!$A$4:$A$18,0))</f>
        <v>0.012</v>
      </c>
      <c r="T2435" s="21" t="n">
        <f aca="false">ROUND(P2435*S2435,2)</f>
        <v>4.8</v>
      </c>
      <c r="U2435" s="21" t="n">
        <f aca="false">IF(T2435&lt;=10,1,IF(T2435&lt;=20,2,IF(T2435&lt;=30,3,IF(T2435&lt;=40,4,IF(T2435&lt;=50,5,IF(T2435&lt;=100,6,IF(T2435&lt;=250,7,8)))))))</f>
        <v>1</v>
      </c>
      <c r="V2435" s="21" t="n">
        <f aca="false">IF(AND(OR(Dashboard!$T$3="All",R2435=Dashboard!$T$3),OR(Dashboard!$T$4="All",D2435=Dashboard!$T$4)),1,0)</f>
        <v>1</v>
      </c>
      <c r="W2435" s="21" t="n">
        <f aca="false">IF(V2435=1,T2435+ROW()/10000000,0)</f>
        <v>4.8002435</v>
      </c>
    </row>
    <row r="2436" customFormat="false" ht="15" hidden="false" customHeight="false" outlineLevel="0" collapsed="false">
      <c r="A2436" s="0" t="n">
        <v>800326</v>
      </c>
      <c r="B2436" s="0" t="s">
        <v>6517</v>
      </c>
      <c r="C2436" s="0" t="n">
        <v>1</v>
      </c>
      <c r="D2436" s="0" t="s">
        <v>6476</v>
      </c>
      <c r="E2436" s="0" t="s">
        <v>6518</v>
      </c>
      <c r="F2436" s="0" t="s">
        <v>6519</v>
      </c>
      <c r="G2436" s="0" t="s">
        <v>6520</v>
      </c>
      <c r="H2436" s="0" t="s">
        <v>6521</v>
      </c>
      <c r="I2436" s="0" t="s">
        <v>2123</v>
      </c>
      <c r="J2436" s="0" t="s">
        <v>47</v>
      </c>
      <c r="K2436" s="0" t="s">
        <v>47</v>
      </c>
      <c r="L2436" s="0" t="s">
        <v>47</v>
      </c>
      <c r="M2436" s="0" t="s">
        <v>47</v>
      </c>
      <c r="N2436" s="0" t="n">
        <v>3</v>
      </c>
      <c r="O2436" s="0" t="n">
        <v>762</v>
      </c>
      <c r="P2436" s="0" t="n">
        <v>1100</v>
      </c>
      <c r="Q2436" s="0" t="n">
        <v>4.2</v>
      </c>
      <c r="R2436" s="0" t="str">
        <f aca="false">INDEX(Lookup!$B$4:$B$18,MATCH(C2436,Lookup!$A$4:$A$18,0))</f>
        <v>India</v>
      </c>
      <c r="S2436" s="20" t="n">
        <f aca="false">INDEX(Lookup!$D$4:$D$18,MATCH(C2436,Lookup!$A$4:$A$18,0))</f>
        <v>0.012</v>
      </c>
      <c r="T2436" s="21" t="n">
        <f aca="false">ROUND(P2436*S2436,2)</f>
        <v>13.2</v>
      </c>
      <c r="U2436" s="21" t="n">
        <f aca="false">IF(T2436&lt;=10,1,IF(T2436&lt;=20,2,IF(T2436&lt;=30,3,IF(T2436&lt;=40,4,IF(T2436&lt;=50,5,IF(T2436&lt;=100,6,IF(T2436&lt;=250,7,8)))))))</f>
        <v>2</v>
      </c>
      <c r="V2436" s="21" t="n">
        <f aca="false">IF(AND(OR(Dashboard!$T$3="All",R2436=Dashboard!$T$3),OR(Dashboard!$T$4="All",D2436=Dashboard!$T$4)),1,0)</f>
        <v>1</v>
      </c>
      <c r="W2436" s="21" t="n">
        <f aca="false">IF(V2436=1,T2436+ROW()/10000000,0)</f>
        <v>13.2002436</v>
      </c>
    </row>
    <row r="2437" customFormat="false" ht="15" hidden="false" customHeight="false" outlineLevel="0" collapsed="false">
      <c r="A2437" s="0" t="n">
        <v>801384</v>
      </c>
      <c r="B2437" s="0" t="s">
        <v>6522</v>
      </c>
      <c r="C2437" s="0" t="n">
        <v>1</v>
      </c>
      <c r="D2437" s="0" t="s">
        <v>6476</v>
      </c>
      <c r="E2437" s="0" t="s">
        <v>6523</v>
      </c>
      <c r="F2437" s="0" t="s">
        <v>6524</v>
      </c>
      <c r="G2437" s="0" t="s">
        <v>6525</v>
      </c>
      <c r="H2437" s="0" t="s">
        <v>6526</v>
      </c>
      <c r="I2437" s="0" t="s">
        <v>2123</v>
      </c>
      <c r="J2437" s="0" t="s">
        <v>47</v>
      </c>
      <c r="K2437" s="0" t="s">
        <v>47</v>
      </c>
      <c r="L2437" s="0" t="s">
        <v>47</v>
      </c>
      <c r="M2437" s="0" t="s">
        <v>47</v>
      </c>
      <c r="N2437" s="0" t="n">
        <v>4</v>
      </c>
      <c r="O2437" s="0" t="n">
        <v>149</v>
      </c>
      <c r="P2437" s="0" t="n">
        <v>2000</v>
      </c>
      <c r="Q2437" s="0" t="n">
        <v>4.2</v>
      </c>
      <c r="R2437" s="0" t="str">
        <f aca="false">INDEX(Lookup!$B$4:$B$18,MATCH(C2437,Lookup!$A$4:$A$18,0))</f>
        <v>India</v>
      </c>
      <c r="S2437" s="20" t="n">
        <f aca="false">INDEX(Lookup!$D$4:$D$18,MATCH(C2437,Lookup!$A$4:$A$18,0))</f>
        <v>0.012</v>
      </c>
      <c r="T2437" s="21" t="n">
        <f aca="false">ROUND(P2437*S2437,2)</f>
        <v>24</v>
      </c>
      <c r="U2437" s="21" t="n">
        <f aca="false">IF(T2437&lt;=10,1,IF(T2437&lt;=20,2,IF(T2437&lt;=30,3,IF(T2437&lt;=40,4,IF(T2437&lt;=50,5,IF(T2437&lt;=100,6,IF(T2437&lt;=250,7,8)))))))</f>
        <v>3</v>
      </c>
      <c r="V2437" s="21" t="n">
        <f aca="false">IF(AND(OR(Dashboard!$T$3="All",R2437=Dashboard!$T$3),OR(Dashboard!$T$4="All",D2437=Dashboard!$T$4)),1,0)</f>
        <v>1</v>
      </c>
      <c r="W2437" s="21" t="n">
        <f aca="false">IF(V2437=1,T2437+ROW()/10000000,0)</f>
        <v>24.0002437</v>
      </c>
    </row>
    <row r="2438" customFormat="false" ht="15" hidden="false" customHeight="false" outlineLevel="0" collapsed="false">
      <c r="A2438" s="0" t="n">
        <v>800089</v>
      </c>
      <c r="B2438" s="0" t="s">
        <v>1973</v>
      </c>
      <c r="C2438" s="0" t="n">
        <v>1</v>
      </c>
      <c r="D2438" s="0" t="s">
        <v>6476</v>
      </c>
      <c r="E2438" s="0" t="s">
        <v>6527</v>
      </c>
      <c r="F2438" s="0" t="s">
        <v>6528</v>
      </c>
      <c r="G2438" s="0" t="s">
        <v>6529</v>
      </c>
      <c r="H2438" s="0" t="s">
        <v>2128</v>
      </c>
      <c r="I2438" s="0" t="s">
        <v>2123</v>
      </c>
      <c r="J2438" s="0" t="s">
        <v>47</v>
      </c>
      <c r="K2438" s="0" t="s">
        <v>47</v>
      </c>
      <c r="L2438" s="0" t="s">
        <v>47</v>
      </c>
      <c r="M2438" s="0" t="s">
        <v>47</v>
      </c>
      <c r="N2438" s="0" t="n">
        <v>4</v>
      </c>
      <c r="O2438" s="0" t="n">
        <v>1069</v>
      </c>
      <c r="P2438" s="0" t="n">
        <v>1600</v>
      </c>
      <c r="Q2438" s="0" t="n">
        <v>4.7</v>
      </c>
      <c r="R2438" s="0" t="str">
        <f aca="false">INDEX(Lookup!$B$4:$B$18,MATCH(C2438,Lookup!$A$4:$A$18,0))</f>
        <v>India</v>
      </c>
      <c r="S2438" s="20" t="n">
        <f aca="false">INDEX(Lookup!$D$4:$D$18,MATCH(C2438,Lookup!$A$4:$A$18,0))</f>
        <v>0.012</v>
      </c>
      <c r="T2438" s="21" t="n">
        <f aca="false">ROUND(P2438*S2438,2)</f>
        <v>19.2</v>
      </c>
      <c r="U2438" s="21" t="n">
        <f aca="false">IF(T2438&lt;=10,1,IF(T2438&lt;=20,2,IF(T2438&lt;=30,3,IF(T2438&lt;=40,4,IF(T2438&lt;=50,5,IF(T2438&lt;=100,6,IF(T2438&lt;=250,7,8)))))))</f>
        <v>2</v>
      </c>
      <c r="V2438" s="21" t="n">
        <f aca="false">IF(AND(OR(Dashboard!$T$3="All",R2438=Dashboard!$T$3),OR(Dashboard!$T$4="All",D2438=Dashboard!$T$4)),1,0)</f>
        <v>1</v>
      </c>
      <c r="W2438" s="21" t="n">
        <f aca="false">IF(V2438=1,T2438+ROW()/10000000,0)</f>
        <v>19.2002438</v>
      </c>
    </row>
    <row r="2439" customFormat="false" ht="15" hidden="false" customHeight="false" outlineLevel="0" collapsed="false">
      <c r="A2439" s="0" t="n">
        <v>801247</v>
      </c>
      <c r="B2439" s="0" t="s">
        <v>6530</v>
      </c>
      <c r="C2439" s="0" t="n">
        <v>1</v>
      </c>
      <c r="D2439" s="0" t="s">
        <v>6476</v>
      </c>
      <c r="E2439" s="0" t="s">
        <v>6531</v>
      </c>
      <c r="F2439" s="0" t="s">
        <v>6532</v>
      </c>
      <c r="G2439" s="0" t="s">
        <v>6533</v>
      </c>
      <c r="H2439" s="0" t="s">
        <v>2359</v>
      </c>
      <c r="I2439" s="0" t="s">
        <v>2123</v>
      </c>
      <c r="J2439" s="0" t="s">
        <v>47</v>
      </c>
      <c r="K2439" s="0" t="s">
        <v>47</v>
      </c>
      <c r="L2439" s="0" t="s">
        <v>47</v>
      </c>
      <c r="M2439" s="0" t="s">
        <v>47</v>
      </c>
      <c r="N2439" s="0" t="n">
        <v>3</v>
      </c>
      <c r="O2439" s="0" t="n">
        <v>411</v>
      </c>
      <c r="P2439" s="0" t="n">
        <v>1000</v>
      </c>
      <c r="Q2439" s="0" t="n">
        <v>4.2</v>
      </c>
      <c r="R2439" s="0" t="str">
        <f aca="false">INDEX(Lookup!$B$4:$B$18,MATCH(C2439,Lookup!$A$4:$A$18,0))</f>
        <v>India</v>
      </c>
      <c r="S2439" s="20" t="n">
        <f aca="false">INDEX(Lookup!$D$4:$D$18,MATCH(C2439,Lookup!$A$4:$A$18,0))</f>
        <v>0.012</v>
      </c>
      <c r="T2439" s="21" t="n">
        <f aca="false">ROUND(P2439*S2439,2)</f>
        <v>12</v>
      </c>
      <c r="U2439" s="21" t="n">
        <f aca="false">IF(T2439&lt;=10,1,IF(T2439&lt;=20,2,IF(T2439&lt;=30,3,IF(T2439&lt;=40,4,IF(T2439&lt;=50,5,IF(T2439&lt;=100,6,IF(T2439&lt;=250,7,8)))))))</f>
        <v>2</v>
      </c>
      <c r="V2439" s="21" t="n">
        <f aca="false">IF(AND(OR(Dashboard!$T$3="All",R2439=Dashboard!$T$3),OR(Dashboard!$T$4="All",D2439=Dashboard!$T$4)),1,0)</f>
        <v>1</v>
      </c>
      <c r="W2439" s="21" t="n">
        <f aca="false">IF(V2439=1,T2439+ROW()/10000000,0)</f>
        <v>12.0002439</v>
      </c>
    </row>
    <row r="2440" customFormat="false" ht="15" hidden="false" customHeight="false" outlineLevel="0" collapsed="false">
      <c r="A2440" s="0" t="n">
        <v>800576</v>
      </c>
      <c r="B2440" s="0" t="s">
        <v>6534</v>
      </c>
      <c r="C2440" s="0" t="n">
        <v>1</v>
      </c>
      <c r="D2440" s="0" t="s">
        <v>6476</v>
      </c>
      <c r="E2440" s="0" t="s">
        <v>6535</v>
      </c>
      <c r="F2440" s="0" t="s">
        <v>6536</v>
      </c>
      <c r="G2440" s="0" t="s">
        <v>6537</v>
      </c>
      <c r="H2440" s="0" t="s">
        <v>2282</v>
      </c>
      <c r="I2440" s="0" t="s">
        <v>2123</v>
      </c>
      <c r="J2440" s="0" t="s">
        <v>47</v>
      </c>
      <c r="K2440" s="0" t="s">
        <v>47</v>
      </c>
      <c r="L2440" s="0" t="s">
        <v>47</v>
      </c>
      <c r="M2440" s="0" t="s">
        <v>47</v>
      </c>
      <c r="N2440" s="0" t="n">
        <v>2</v>
      </c>
      <c r="O2440" s="0" t="n">
        <v>587</v>
      </c>
      <c r="P2440" s="0" t="n">
        <v>700</v>
      </c>
      <c r="Q2440" s="0" t="n">
        <v>4</v>
      </c>
      <c r="R2440" s="0" t="str">
        <f aca="false">INDEX(Lookup!$B$4:$B$18,MATCH(C2440,Lookup!$A$4:$A$18,0))</f>
        <v>India</v>
      </c>
      <c r="S2440" s="20" t="n">
        <f aca="false">INDEX(Lookup!$D$4:$D$18,MATCH(C2440,Lookup!$A$4:$A$18,0))</f>
        <v>0.012</v>
      </c>
      <c r="T2440" s="21" t="n">
        <f aca="false">ROUND(P2440*S2440,2)</f>
        <v>8.4</v>
      </c>
      <c r="U2440" s="21" t="n">
        <f aca="false">IF(T2440&lt;=10,1,IF(T2440&lt;=20,2,IF(T2440&lt;=30,3,IF(T2440&lt;=40,4,IF(T2440&lt;=50,5,IF(T2440&lt;=100,6,IF(T2440&lt;=250,7,8)))))))</f>
        <v>1</v>
      </c>
      <c r="V2440" s="21" t="n">
        <f aca="false">IF(AND(OR(Dashboard!$T$3="All",R2440=Dashboard!$T$3),OR(Dashboard!$T$4="All",D2440=Dashboard!$T$4)),1,0)</f>
        <v>1</v>
      </c>
      <c r="W2440" s="21" t="n">
        <f aca="false">IF(V2440=1,T2440+ROW()/10000000,0)</f>
        <v>8.400244</v>
      </c>
    </row>
    <row r="2441" customFormat="false" ht="15" hidden="false" customHeight="false" outlineLevel="0" collapsed="false">
      <c r="A2441" s="0" t="n">
        <v>15239</v>
      </c>
      <c r="B2441" s="0" t="s">
        <v>6538</v>
      </c>
      <c r="C2441" s="0" t="n">
        <v>1</v>
      </c>
      <c r="D2441" s="0" t="s">
        <v>6539</v>
      </c>
      <c r="E2441" s="0" t="s">
        <v>6540</v>
      </c>
      <c r="F2441" s="0" t="s">
        <v>6541</v>
      </c>
      <c r="G2441" s="0" t="s">
        <v>6542</v>
      </c>
      <c r="H2441" s="0" t="s">
        <v>3119</v>
      </c>
      <c r="I2441" s="0" t="s">
        <v>2123</v>
      </c>
      <c r="J2441" s="0" t="s">
        <v>47</v>
      </c>
      <c r="K2441" s="0" t="s">
        <v>47</v>
      </c>
      <c r="L2441" s="0" t="s">
        <v>47</v>
      </c>
      <c r="M2441" s="0" t="s">
        <v>47</v>
      </c>
      <c r="N2441" s="0" t="n">
        <v>2</v>
      </c>
      <c r="O2441" s="0" t="n">
        <v>93</v>
      </c>
      <c r="P2441" s="0" t="n">
        <v>800</v>
      </c>
      <c r="Q2441" s="0" t="n">
        <v>3.6</v>
      </c>
      <c r="R2441" s="0" t="str">
        <f aca="false">INDEX(Lookup!$B$4:$B$18,MATCH(C2441,Lookup!$A$4:$A$18,0))</f>
        <v>India</v>
      </c>
      <c r="S2441" s="20" t="n">
        <f aca="false">INDEX(Lookup!$D$4:$D$18,MATCH(C2441,Lookup!$A$4:$A$18,0))</f>
        <v>0.012</v>
      </c>
      <c r="T2441" s="21" t="n">
        <f aca="false">ROUND(P2441*S2441,2)</f>
        <v>9.6</v>
      </c>
      <c r="U2441" s="21" t="n">
        <f aca="false">IF(T2441&lt;=10,1,IF(T2441&lt;=20,2,IF(T2441&lt;=30,3,IF(T2441&lt;=40,4,IF(T2441&lt;=50,5,IF(T2441&lt;=100,6,IF(T2441&lt;=250,7,8)))))))</f>
        <v>1</v>
      </c>
      <c r="V2441" s="21" t="n">
        <f aca="false">IF(AND(OR(Dashboard!$T$3="All",R2441=Dashboard!$T$3),OR(Dashboard!$T$4="All",D2441=Dashboard!$T$4)),1,0)</f>
        <v>1</v>
      </c>
      <c r="W2441" s="21" t="n">
        <f aca="false">IF(V2441=1,T2441+ROW()/10000000,0)</f>
        <v>9.6002441</v>
      </c>
    </row>
    <row r="2442" customFormat="false" ht="15" hidden="false" customHeight="false" outlineLevel="0" collapsed="false">
      <c r="A2442" s="0" t="n">
        <v>18444271</v>
      </c>
      <c r="B2442" s="0" t="s">
        <v>6543</v>
      </c>
      <c r="C2442" s="0" t="n">
        <v>1</v>
      </c>
      <c r="D2442" s="0" t="s">
        <v>6539</v>
      </c>
      <c r="E2442" s="0" t="s">
        <v>6544</v>
      </c>
      <c r="F2442" s="0" t="s">
        <v>6545</v>
      </c>
      <c r="G2442" s="0" t="s">
        <v>6546</v>
      </c>
      <c r="H2442" s="0" t="s">
        <v>2158</v>
      </c>
      <c r="I2442" s="0" t="s">
        <v>2123</v>
      </c>
      <c r="J2442" s="0" t="s">
        <v>47</v>
      </c>
      <c r="K2442" s="0" t="s">
        <v>47</v>
      </c>
      <c r="L2442" s="0" t="s">
        <v>47</v>
      </c>
      <c r="M2442" s="0" t="s">
        <v>47</v>
      </c>
      <c r="N2442" s="0" t="n">
        <v>3</v>
      </c>
      <c r="O2442" s="0" t="n">
        <v>17</v>
      </c>
      <c r="P2442" s="0" t="n">
        <v>1500</v>
      </c>
      <c r="Q2442" s="0" t="n">
        <v>3.5</v>
      </c>
      <c r="R2442" s="0" t="str">
        <f aca="false">INDEX(Lookup!$B$4:$B$18,MATCH(C2442,Lookup!$A$4:$A$18,0))</f>
        <v>India</v>
      </c>
      <c r="S2442" s="20" t="n">
        <f aca="false">INDEX(Lookup!$D$4:$D$18,MATCH(C2442,Lookup!$A$4:$A$18,0))</f>
        <v>0.012</v>
      </c>
      <c r="T2442" s="21" t="n">
        <f aca="false">ROUND(P2442*S2442,2)</f>
        <v>18</v>
      </c>
      <c r="U2442" s="21" t="n">
        <f aca="false">IF(T2442&lt;=10,1,IF(T2442&lt;=20,2,IF(T2442&lt;=30,3,IF(T2442&lt;=40,4,IF(T2442&lt;=50,5,IF(T2442&lt;=100,6,IF(T2442&lt;=250,7,8)))))))</f>
        <v>2</v>
      </c>
      <c r="V2442" s="21" t="n">
        <f aca="false">IF(AND(OR(Dashboard!$T$3="All",R2442=Dashboard!$T$3),OR(Dashboard!$T$4="All",D2442=Dashboard!$T$4)),1,0)</f>
        <v>1</v>
      </c>
      <c r="W2442" s="21" t="n">
        <f aca="false">IF(V2442=1,T2442+ROW()/10000000,0)</f>
        <v>18.0002442</v>
      </c>
    </row>
    <row r="2443" customFormat="false" ht="15" hidden="false" customHeight="false" outlineLevel="0" collapsed="false">
      <c r="A2443" s="0" t="n">
        <v>15005</v>
      </c>
      <c r="B2443" s="0" t="s">
        <v>6547</v>
      </c>
      <c r="C2443" s="0" t="n">
        <v>1</v>
      </c>
      <c r="D2443" s="0" t="s">
        <v>6539</v>
      </c>
      <c r="E2443" s="0" t="s">
        <v>6548</v>
      </c>
      <c r="F2443" s="0" t="s">
        <v>6549</v>
      </c>
      <c r="G2443" s="0" t="s">
        <v>6550</v>
      </c>
      <c r="H2443" s="0" t="s">
        <v>2288</v>
      </c>
      <c r="I2443" s="0" t="s">
        <v>2123</v>
      </c>
      <c r="J2443" s="0" t="s">
        <v>47</v>
      </c>
      <c r="K2443" s="0" t="s">
        <v>47</v>
      </c>
      <c r="L2443" s="0" t="s">
        <v>47</v>
      </c>
      <c r="M2443" s="0" t="s">
        <v>47</v>
      </c>
      <c r="N2443" s="0" t="n">
        <v>3</v>
      </c>
      <c r="O2443" s="0" t="n">
        <v>191</v>
      </c>
      <c r="P2443" s="0" t="n">
        <v>1400</v>
      </c>
      <c r="Q2443" s="0" t="n">
        <v>4.1</v>
      </c>
      <c r="R2443" s="0" t="str">
        <f aca="false">INDEX(Lookup!$B$4:$B$18,MATCH(C2443,Lookup!$A$4:$A$18,0))</f>
        <v>India</v>
      </c>
      <c r="S2443" s="20" t="n">
        <f aca="false">INDEX(Lookup!$D$4:$D$18,MATCH(C2443,Lookup!$A$4:$A$18,0))</f>
        <v>0.012</v>
      </c>
      <c r="T2443" s="21" t="n">
        <f aca="false">ROUND(P2443*S2443,2)</f>
        <v>16.8</v>
      </c>
      <c r="U2443" s="21" t="n">
        <f aca="false">IF(T2443&lt;=10,1,IF(T2443&lt;=20,2,IF(T2443&lt;=30,3,IF(T2443&lt;=40,4,IF(T2443&lt;=50,5,IF(T2443&lt;=100,6,IF(T2443&lt;=250,7,8)))))))</f>
        <v>2</v>
      </c>
      <c r="V2443" s="21" t="n">
        <f aca="false">IF(AND(OR(Dashboard!$T$3="All",R2443=Dashboard!$T$3),OR(Dashboard!$T$4="All",D2443=Dashboard!$T$4)),1,0)</f>
        <v>1</v>
      </c>
      <c r="W2443" s="21" t="n">
        <f aca="false">IF(V2443=1,T2443+ROW()/10000000,0)</f>
        <v>16.8002443</v>
      </c>
    </row>
    <row r="2444" customFormat="false" ht="15" hidden="false" customHeight="false" outlineLevel="0" collapsed="false">
      <c r="A2444" s="0" t="n">
        <v>15221</v>
      </c>
      <c r="B2444" s="0" t="s">
        <v>6551</v>
      </c>
      <c r="C2444" s="0" t="n">
        <v>1</v>
      </c>
      <c r="D2444" s="0" t="s">
        <v>6539</v>
      </c>
      <c r="E2444" s="0" t="s">
        <v>6552</v>
      </c>
      <c r="F2444" s="0" t="s">
        <v>2131</v>
      </c>
      <c r="G2444" s="0" t="s">
        <v>6553</v>
      </c>
      <c r="H2444" s="0" t="s">
        <v>2464</v>
      </c>
      <c r="I2444" s="0" t="s">
        <v>2123</v>
      </c>
      <c r="J2444" s="0" t="s">
        <v>47</v>
      </c>
      <c r="K2444" s="0" t="s">
        <v>47</v>
      </c>
      <c r="L2444" s="0" t="s">
        <v>47</v>
      </c>
      <c r="M2444" s="0" t="s">
        <v>47</v>
      </c>
      <c r="N2444" s="0" t="n">
        <v>1</v>
      </c>
      <c r="O2444" s="0" t="n">
        <v>109</v>
      </c>
      <c r="P2444" s="0" t="n">
        <v>400</v>
      </c>
      <c r="Q2444" s="0" t="n">
        <v>3.9</v>
      </c>
      <c r="R2444" s="0" t="str">
        <f aca="false">INDEX(Lookup!$B$4:$B$18,MATCH(C2444,Lookup!$A$4:$A$18,0))</f>
        <v>India</v>
      </c>
      <c r="S2444" s="20" t="n">
        <f aca="false">INDEX(Lookup!$D$4:$D$18,MATCH(C2444,Lookup!$A$4:$A$18,0))</f>
        <v>0.012</v>
      </c>
      <c r="T2444" s="21" t="n">
        <f aca="false">ROUND(P2444*S2444,2)</f>
        <v>4.8</v>
      </c>
      <c r="U2444" s="21" t="n">
        <f aca="false">IF(T2444&lt;=10,1,IF(T2444&lt;=20,2,IF(T2444&lt;=30,3,IF(T2444&lt;=40,4,IF(T2444&lt;=50,5,IF(T2444&lt;=100,6,IF(T2444&lt;=250,7,8)))))))</f>
        <v>1</v>
      </c>
      <c r="V2444" s="21" t="n">
        <f aca="false">IF(AND(OR(Dashboard!$T$3="All",R2444=Dashboard!$T$3),OR(Dashboard!$T$4="All",D2444=Dashboard!$T$4)),1,0)</f>
        <v>1</v>
      </c>
      <c r="W2444" s="21" t="n">
        <f aca="false">IF(V2444=1,T2444+ROW()/10000000,0)</f>
        <v>4.8002444</v>
      </c>
    </row>
    <row r="2445" customFormat="false" ht="15" hidden="false" customHeight="false" outlineLevel="0" collapsed="false">
      <c r="A2445" s="0" t="n">
        <v>15292</v>
      </c>
      <c r="B2445" s="0" t="s">
        <v>6554</v>
      </c>
      <c r="C2445" s="0" t="n">
        <v>1</v>
      </c>
      <c r="D2445" s="0" t="s">
        <v>6539</v>
      </c>
      <c r="E2445" s="0" t="s">
        <v>6555</v>
      </c>
      <c r="F2445" s="0" t="s">
        <v>2131</v>
      </c>
      <c r="G2445" s="0" t="s">
        <v>6553</v>
      </c>
      <c r="H2445" s="0" t="s">
        <v>6556</v>
      </c>
      <c r="I2445" s="0" t="s">
        <v>2123</v>
      </c>
      <c r="J2445" s="0" t="s">
        <v>47</v>
      </c>
      <c r="K2445" s="0" t="s">
        <v>47</v>
      </c>
      <c r="L2445" s="0" t="s">
        <v>47</v>
      </c>
      <c r="M2445" s="0" t="s">
        <v>47</v>
      </c>
      <c r="N2445" s="0" t="n">
        <v>3</v>
      </c>
      <c r="O2445" s="0" t="n">
        <v>217</v>
      </c>
      <c r="P2445" s="0" t="n">
        <v>1400</v>
      </c>
      <c r="Q2445" s="0" t="n">
        <v>4.2</v>
      </c>
      <c r="R2445" s="0" t="str">
        <f aca="false">INDEX(Lookup!$B$4:$B$18,MATCH(C2445,Lookup!$A$4:$A$18,0))</f>
        <v>India</v>
      </c>
      <c r="S2445" s="20" t="n">
        <f aca="false">INDEX(Lookup!$D$4:$D$18,MATCH(C2445,Lookup!$A$4:$A$18,0))</f>
        <v>0.012</v>
      </c>
      <c r="T2445" s="21" t="n">
        <f aca="false">ROUND(P2445*S2445,2)</f>
        <v>16.8</v>
      </c>
      <c r="U2445" s="21" t="n">
        <f aca="false">IF(T2445&lt;=10,1,IF(T2445&lt;=20,2,IF(T2445&lt;=30,3,IF(T2445&lt;=40,4,IF(T2445&lt;=50,5,IF(T2445&lt;=100,6,IF(T2445&lt;=250,7,8)))))))</f>
        <v>2</v>
      </c>
      <c r="V2445" s="21" t="n">
        <f aca="false">IF(AND(OR(Dashboard!$T$3="All",R2445=Dashboard!$T$3),OR(Dashboard!$T$4="All",D2445=Dashboard!$T$4)),1,0)</f>
        <v>1</v>
      </c>
      <c r="W2445" s="21" t="n">
        <f aca="false">IF(V2445=1,T2445+ROW()/10000000,0)</f>
        <v>16.8002445</v>
      </c>
    </row>
    <row r="2446" customFormat="false" ht="15" hidden="false" customHeight="false" outlineLevel="0" collapsed="false">
      <c r="A2446" s="0" t="n">
        <v>15309</v>
      </c>
      <c r="B2446" s="0" t="s">
        <v>2211</v>
      </c>
      <c r="C2446" s="0" t="n">
        <v>1</v>
      </c>
      <c r="D2446" s="0" t="s">
        <v>6539</v>
      </c>
      <c r="E2446" s="0" t="s">
        <v>6557</v>
      </c>
      <c r="F2446" s="0" t="s">
        <v>6558</v>
      </c>
      <c r="G2446" s="0" t="s">
        <v>6559</v>
      </c>
      <c r="H2446" s="0" t="s">
        <v>153</v>
      </c>
      <c r="I2446" s="0" t="s">
        <v>2123</v>
      </c>
      <c r="J2446" s="0" t="s">
        <v>47</v>
      </c>
      <c r="K2446" s="0" t="s">
        <v>47</v>
      </c>
      <c r="L2446" s="0" t="s">
        <v>47</v>
      </c>
      <c r="M2446" s="0" t="s">
        <v>47</v>
      </c>
      <c r="N2446" s="0" t="n">
        <v>2</v>
      </c>
      <c r="O2446" s="0" t="n">
        <v>153</v>
      </c>
      <c r="P2446" s="0" t="n">
        <v>800</v>
      </c>
      <c r="Q2446" s="0" t="n">
        <v>3.7</v>
      </c>
      <c r="R2446" s="0" t="str">
        <f aca="false">INDEX(Lookup!$B$4:$B$18,MATCH(C2446,Lookup!$A$4:$A$18,0))</f>
        <v>India</v>
      </c>
      <c r="S2446" s="20" t="n">
        <f aca="false">INDEX(Lookup!$D$4:$D$18,MATCH(C2446,Lookup!$A$4:$A$18,0))</f>
        <v>0.012</v>
      </c>
      <c r="T2446" s="21" t="n">
        <f aca="false">ROUND(P2446*S2446,2)</f>
        <v>9.6</v>
      </c>
      <c r="U2446" s="21" t="n">
        <f aca="false">IF(T2446&lt;=10,1,IF(T2446&lt;=20,2,IF(T2446&lt;=30,3,IF(T2446&lt;=40,4,IF(T2446&lt;=50,5,IF(T2446&lt;=100,6,IF(T2446&lt;=250,7,8)))))))</f>
        <v>1</v>
      </c>
      <c r="V2446" s="21" t="n">
        <f aca="false">IF(AND(OR(Dashboard!$T$3="All",R2446=Dashboard!$T$3),OR(Dashboard!$T$4="All",D2446=Dashboard!$T$4)),1,0)</f>
        <v>1</v>
      </c>
      <c r="W2446" s="21" t="n">
        <f aca="false">IF(V2446=1,T2446+ROW()/10000000,0)</f>
        <v>9.6002446</v>
      </c>
    </row>
    <row r="2447" customFormat="false" ht="15" hidden="false" customHeight="false" outlineLevel="0" collapsed="false">
      <c r="A2447" s="0" t="n">
        <v>18400368</v>
      </c>
      <c r="B2447" s="0" t="s">
        <v>6560</v>
      </c>
      <c r="C2447" s="0" t="n">
        <v>1</v>
      </c>
      <c r="D2447" s="0" t="s">
        <v>6539</v>
      </c>
      <c r="E2447" s="0" t="s">
        <v>6561</v>
      </c>
      <c r="F2447" s="0" t="s">
        <v>6558</v>
      </c>
      <c r="G2447" s="0" t="s">
        <v>6559</v>
      </c>
      <c r="H2447" s="0" t="s">
        <v>2122</v>
      </c>
      <c r="I2447" s="0" t="s">
        <v>2123</v>
      </c>
      <c r="J2447" s="0" t="s">
        <v>47</v>
      </c>
      <c r="K2447" s="0" t="s">
        <v>47</v>
      </c>
      <c r="L2447" s="0" t="s">
        <v>47</v>
      </c>
      <c r="M2447" s="0" t="s">
        <v>47</v>
      </c>
      <c r="N2447" s="0" t="n">
        <v>3</v>
      </c>
      <c r="O2447" s="0" t="n">
        <v>41</v>
      </c>
      <c r="P2447" s="0" t="n">
        <v>1300</v>
      </c>
      <c r="Q2447" s="0" t="n">
        <v>3.9</v>
      </c>
      <c r="R2447" s="0" t="str">
        <f aca="false">INDEX(Lookup!$B$4:$B$18,MATCH(C2447,Lookup!$A$4:$A$18,0))</f>
        <v>India</v>
      </c>
      <c r="S2447" s="20" t="n">
        <f aca="false">INDEX(Lookup!$D$4:$D$18,MATCH(C2447,Lookup!$A$4:$A$18,0))</f>
        <v>0.012</v>
      </c>
      <c r="T2447" s="21" t="n">
        <f aca="false">ROUND(P2447*S2447,2)</f>
        <v>15.6</v>
      </c>
      <c r="U2447" s="21" t="n">
        <f aca="false">IF(T2447&lt;=10,1,IF(T2447&lt;=20,2,IF(T2447&lt;=30,3,IF(T2447&lt;=40,4,IF(T2447&lt;=50,5,IF(T2447&lt;=100,6,IF(T2447&lt;=250,7,8)))))))</f>
        <v>2</v>
      </c>
      <c r="V2447" s="21" t="n">
        <f aca="false">IF(AND(OR(Dashboard!$T$3="All",R2447=Dashboard!$T$3),OR(Dashboard!$T$4="All",D2447=Dashboard!$T$4)),1,0)</f>
        <v>1</v>
      </c>
      <c r="W2447" s="21" t="n">
        <f aca="false">IF(V2447=1,T2447+ROW()/10000000,0)</f>
        <v>15.6002447</v>
      </c>
    </row>
    <row r="2448" customFormat="false" ht="15" hidden="false" customHeight="false" outlineLevel="0" collapsed="false">
      <c r="A2448" s="0" t="n">
        <v>15132</v>
      </c>
      <c r="B2448" s="0" t="s">
        <v>6562</v>
      </c>
      <c r="C2448" s="0" t="n">
        <v>1</v>
      </c>
      <c r="D2448" s="0" t="s">
        <v>6539</v>
      </c>
      <c r="E2448" s="0" t="s">
        <v>6563</v>
      </c>
      <c r="F2448" s="0" t="s">
        <v>6558</v>
      </c>
      <c r="G2448" s="0" t="s">
        <v>6559</v>
      </c>
      <c r="H2448" s="0" t="s">
        <v>6564</v>
      </c>
      <c r="I2448" s="0" t="s">
        <v>2123</v>
      </c>
      <c r="J2448" s="0" t="s">
        <v>47</v>
      </c>
      <c r="K2448" s="0" t="s">
        <v>47</v>
      </c>
      <c r="L2448" s="0" t="s">
        <v>47</v>
      </c>
      <c r="M2448" s="0" t="s">
        <v>47</v>
      </c>
      <c r="N2448" s="0" t="n">
        <v>3</v>
      </c>
      <c r="O2448" s="0" t="n">
        <v>178</v>
      </c>
      <c r="P2448" s="0" t="n">
        <v>1500</v>
      </c>
      <c r="Q2448" s="0" t="n">
        <v>4.1</v>
      </c>
      <c r="R2448" s="0" t="str">
        <f aca="false">INDEX(Lookup!$B$4:$B$18,MATCH(C2448,Lookup!$A$4:$A$18,0))</f>
        <v>India</v>
      </c>
      <c r="S2448" s="20" t="n">
        <f aca="false">INDEX(Lookup!$D$4:$D$18,MATCH(C2448,Lookup!$A$4:$A$18,0))</f>
        <v>0.012</v>
      </c>
      <c r="T2448" s="21" t="n">
        <f aca="false">ROUND(P2448*S2448,2)</f>
        <v>18</v>
      </c>
      <c r="U2448" s="21" t="n">
        <f aca="false">IF(T2448&lt;=10,1,IF(T2448&lt;=20,2,IF(T2448&lt;=30,3,IF(T2448&lt;=40,4,IF(T2448&lt;=50,5,IF(T2448&lt;=100,6,IF(T2448&lt;=250,7,8)))))))</f>
        <v>2</v>
      </c>
      <c r="V2448" s="21" t="n">
        <f aca="false">IF(AND(OR(Dashboard!$T$3="All",R2448=Dashboard!$T$3),OR(Dashboard!$T$4="All",D2448=Dashboard!$T$4)),1,0)</f>
        <v>1</v>
      </c>
      <c r="W2448" s="21" t="n">
        <f aca="false">IF(V2448=1,T2448+ROW()/10000000,0)</f>
        <v>18.0002448</v>
      </c>
    </row>
    <row r="2449" customFormat="false" ht="15" hidden="false" customHeight="false" outlineLevel="0" collapsed="false">
      <c r="A2449" s="0" t="n">
        <v>15705</v>
      </c>
      <c r="B2449" s="0" t="s">
        <v>6565</v>
      </c>
      <c r="C2449" s="0" t="n">
        <v>1</v>
      </c>
      <c r="D2449" s="0" t="s">
        <v>6539</v>
      </c>
      <c r="E2449" s="0" t="s">
        <v>6566</v>
      </c>
      <c r="F2449" s="0" t="s">
        <v>6567</v>
      </c>
      <c r="G2449" s="0" t="s">
        <v>6568</v>
      </c>
      <c r="H2449" s="0" t="s">
        <v>6569</v>
      </c>
      <c r="I2449" s="0" t="s">
        <v>2123</v>
      </c>
      <c r="J2449" s="0" t="s">
        <v>47</v>
      </c>
      <c r="K2449" s="0" t="s">
        <v>47</v>
      </c>
      <c r="L2449" s="0" t="s">
        <v>47</v>
      </c>
      <c r="M2449" s="0" t="s">
        <v>47</v>
      </c>
      <c r="N2449" s="0" t="n">
        <v>4</v>
      </c>
      <c r="O2449" s="0" t="n">
        <v>87</v>
      </c>
      <c r="P2449" s="0" t="n">
        <v>2000</v>
      </c>
      <c r="Q2449" s="0" t="n">
        <v>4.3</v>
      </c>
      <c r="R2449" s="0" t="str">
        <f aca="false">INDEX(Lookup!$B$4:$B$18,MATCH(C2449,Lookup!$A$4:$A$18,0))</f>
        <v>India</v>
      </c>
      <c r="S2449" s="20" t="n">
        <f aca="false">INDEX(Lookup!$D$4:$D$18,MATCH(C2449,Lookup!$A$4:$A$18,0))</f>
        <v>0.012</v>
      </c>
      <c r="T2449" s="21" t="n">
        <f aca="false">ROUND(P2449*S2449,2)</f>
        <v>24</v>
      </c>
      <c r="U2449" s="21" t="n">
        <f aca="false">IF(T2449&lt;=10,1,IF(T2449&lt;=20,2,IF(T2449&lt;=30,3,IF(T2449&lt;=40,4,IF(T2449&lt;=50,5,IF(T2449&lt;=100,6,IF(T2449&lt;=250,7,8)))))))</f>
        <v>3</v>
      </c>
      <c r="V2449" s="21" t="n">
        <f aca="false">IF(AND(OR(Dashboard!$T$3="All",R2449=Dashboard!$T$3),OR(Dashboard!$T$4="All",D2449=Dashboard!$T$4)),1,0)</f>
        <v>1</v>
      </c>
      <c r="W2449" s="21" t="n">
        <f aca="false">IF(V2449=1,T2449+ROW()/10000000,0)</f>
        <v>24.0002449</v>
      </c>
    </row>
    <row r="2450" customFormat="false" ht="15" hidden="false" customHeight="false" outlineLevel="0" collapsed="false">
      <c r="A2450" s="0" t="n">
        <v>15078</v>
      </c>
      <c r="B2450" s="0" t="s">
        <v>2408</v>
      </c>
      <c r="C2450" s="0" t="n">
        <v>1</v>
      </c>
      <c r="D2450" s="0" t="s">
        <v>6539</v>
      </c>
      <c r="E2450" s="0" t="s">
        <v>6570</v>
      </c>
      <c r="F2450" s="0" t="s">
        <v>6571</v>
      </c>
      <c r="G2450" s="0" t="s">
        <v>6572</v>
      </c>
      <c r="H2450" s="0" t="s">
        <v>3392</v>
      </c>
      <c r="I2450" s="0" t="s">
        <v>2123</v>
      </c>
      <c r="J2450" s="0" t="s">
        <v>47</v>
      </c>
      <c r="K2450" s="0" t="s">
        <v>47</v>
      </c>
      <c r="L2450" s="0" t="s">
        <v>47</v>
      </c>
      <c r="M2450" s="0" t="s">
        <v>47</v>
      </c>
      <c r="N2450" s="0" t="n">
        <v>2</v>
      </c>
      <c r="O2450" s="0" t="n">
        <v>86</v>
      </c>
      <c r="P2450" s="0" t="n">
        <v>700</v>
      </c>
      <c r="Q2450" s="0" t="n">
        <v>3.6</v>
      </c>
      <c r="R2450" s="0" t="str">
        <f aca="false">INDEX(Lookup!$B$4:$B$18,MATCH(C2450,Lookup!$A$4:$A$18,0))</f>
        <v>India</v>
      </c>
      <c r="S2450" s="20" t="n">
        <f aca="false">INDEX(Lookup!$D$4:$D$18,MATCH(C2450,Lookup!$A$4:$A$18,0))</f>
        <v>0.012</v>
      </c>
      <c r="T2450" s="21" t="n">
        <f aca="false">ROUND(P2450*S2450,2)</f>
        <v>8.4</v>
      </c>
      <c r="U2450" s="21" t="n">
        <f aca="false">IF(T2450&lt;=10,1,IF(T2450&lt;=20,2,IF(T2450&lt;=30,3,IF(T2450&lt;=40,4,IF(T2450&lt;=50,5,IF(T2450&lt;=100,6,IF(T2450&lt;=250,7,8)))))))</f>
        <v>1</v>
      </c>
      <c r="V2450" s="21" t="n">
        <f aca="false">IF(AND(OR(Dashboard!$T$3="All",R2450=Dashboard!$T$3),OR(Dashboard!$T$4="All",D2450=Dashboard!$T$4)),1,0)</f>
        <v>1</v>
      </c>
      <c r="W2450" s="21" t="n">
        <f aca="false">IF(V2450=1,T2450+ROW()/10000000,0)</f>
        <v>8.400245</v>
      </c>
    </row>
    <row r="2451" customFormat="false" ht="15" hidden="false" customHeight="false" outlineLevel="0" collapsed="false">
      <c r="A2451" s="0" t="n">
        <v>15104</v>
      </c>
      <c r="B2451" s="0" t="s">
        <v>2088</v>
      </c>
      <c r="C2451" s="0" t="n">
        <v>1</v>
      </c>
      <c r="D2451" s="0" t="s">
        <v>6539</v>
      </c>
      <c r="E2451" s="0" t="s">
        <v>6573</v>
      </c>
      <c r="F2451" s="0" t="s">
        <v>6571</v>
      </c>
      <c r="G2451" s="0" t="s">
        <v>6572</v>
      </c>
      <c r="H2451" s="0" t="s">
        <v>3903</v>
      </c>
      <c r="I2451" s="0" t="s">
        <v>2123</v>
      </c>
      <c r="J2451" s="0" t="s">
        <v>47</v>
      </c>
      <c r="K2451" s="0" t="s">
        <v>47</v>
      </c>
      <c r="L2451" s="0" t="s">
        <v>47</v>
      </c>
      <c r="M2451" s="0" t="s">
        <v>47</v>
      </c>
      <c r="N2451" s="0" t="n">
        <v>3</v>
      </c>
      <c r="O2451" s="0" t="n">
        <v>156</v>
      </c>
      <c r="P2451" s="0" t="n">
        <v>1200</v>
      </c>
      <c r="Q2451" s="0" t="n">
        <v>3.8</v>
      </c>
      <c r="R2451" s="0" t="str">
        <f aca="false">INDEX(Lookup!$B$4:$B$18,MATCH(C2451,Lookup!$A$4:$A$18,0))</f>
        <v>India</v>
      </c>
      <c r="S2451" s="20" t="n">
        <f aca="false">INDEX(Lookup!$D$4:$D$18,MATCH(C2451,Lookup!$A$4:$A$18,0))</f>
        <v>0.012</v>
      </c>
      <c r="T2451" s="21" t="n">
        <f aca="false">ROUND(P2451*S2451,2)</f>
        <v>14.4</v>
      </c>
      <c r="U2451" s="21" t="n">
        <f aca="false">IF(T2451&lt;=10,1,IF(T2451&lt;=20,2,IF(T2451&lt;=30,3,IF(T2451&lt;=40,4,IF(T2451&lt;=50,5,IF(T2451&lt;=100,6,IF(T2451&lt;=250,7,8)))))))</f>
        <v>2</v>
      </c>
      <c r="V2451" s="21" t="n">
        <f aca="false">IF(AND(OR(Dashboard!$T$3="All",R2451=Dashboard!$T$3),OR(Dashboard!$T$4="All",D2451=Dashboard!$T$4)),1,0)</f>
        <v>1</v>
      </c>
      <c r="W2451" s="21" t="n">
        <f aca="false">IF(V2451=1,T2451+ROW()/10000000,0)</f>
        <v>14.4002451</v>
      </c>
    </row>
    <row r="2452" customFormat="false" ht="15" hidden="false" customHeight="false" outlineLevel="0" collapsed="false">
      <c r="A2452" s="0" t="n">
        <v>15774</v>
      </c>
      <c r="B2452" s="0" t="s">
        <v>6574</v>
      </c>
      <c r="C2452" s="0" t="n">
        <v>1</v>
      </c>
      <c r="D2452" s="0" t="s">
        <v>6539</v>
      </c>
      <c r="E2452" s="0" t="s">
        <v>6575</v>
      </c>
      <c r="F2452" s="0" t="s">
        <v>6571</v>
      </c>
      <c r="G2452" s="0" t="s">
        <v>6572</v>
      </c>
      <c r="H2452" s="0" t="s">
        <v>6576</v>
      </c>
      <c r="I2452" s="0" t="s">
        <v>2123</v>
      </c>
      <c r="J2452" s="0" t="s">
        <v>47</v>
      </c>
      <c r="K2452" s="0" t="s">
        <v>47</v>
      </c>
      <c r="L2452" s="0" t="s">
        <v>47</v>
      </c>
      <c r="M2452" s="0" t="s">
        <v>47</v>
      </c>
      <c r="N2452" s="0" t="n">
        <v>3</v>
      </c>
      <c r="O2452" s="0" t="n">
        <v>138</v>
      </c>
      <c r="P2452" s="0" t="n">
        <v>1100</v>
      </c>
      <c r="Q2452" s="0" t="n">
        <v>4.4</v>
      </c>
      <c r="R2452" s="0" t="str">
        <f aca="false">INDEX(Lookup!$B$4:$B$18,MATCH(C2452,Lookup!$A$4:$A$18,0))</f>
        <v>India</v>
      </c>
      <c r="S2452" s="20" t="n">
        <f aca="false">INDEX(Lookup!$D$4:$D$18,MATCH(C2452,Lookup!$A$4:$A$18,0))</f>
        <v>0.012</v>
      </c>
      <c r="T2452" s="21" t="n">
        <f aca="false">ROUND(P2452*S2452,2)</f>
        <v>13.2</v>
      </c>
      <c r="U2452" s="21" t="n">
        <f aca="false">IF(T2452&lt;=10,1,IF(T2452&lt;=20,2,IF(T2452&lt;=30,3,IF(T2452&lt;=40,4,IF(T2452&lt;=50,5,IF(T2452&lt;=100,6,IF(T2452&lt;=250,7,8)))))))</f>
        <v>2</v>
      </c>
      <c r="V2452" s="21" t="n">
        <f aca="false">IF(AND(OR(Dashboard!$T$3="All",R2452=Dashboard!$T$3),OR(Dashboard!$T$4="All",D2452=Dashboard!$T$4)),1,0)</f>
        <v>1</v>
      </c>
      <c r="W2452" s="21" t="n">
        <f aca="false">IF(V2452=1,T2452+ROW()/10000000,0)</f>
        <v>13.2002452</v>
      </c>
    </row>
    <row r="2453" customFormat="false" ht="15" hidden="false" customHeight="false" outlineLevel="0" collapsed="false">
      <c r="A2453" s="0" t="n">
        <v>15008</v>
      </c>
      <c r="B2453" s="0" t="s">
        <v>6577</v>
      </c>
      <c r="C2453" s="0" t="n">
        <v>1</v>
      </c>
      <c r="D2453" s="0" t="s">
        <v>6539</v>
      </c>
      <c r="E2453" s="0" t="s">
        <v>6578</v>
      </c>
      <c r="F2453" s="0" t="s">
        <v>6571</v>
      </c>
      <c r="G2453" s="0" t="s">
        <v>6572</v>
      </c>
      <c r="H2453" s="0" t="s">
        <v>6579</v>
      </c>
      <c r="I2453" s="0" t="s">
        <v>2123</v>
      </c>
      <c r="J2453" s="0" t="s">
        <v>47</v>
      </c>
      <c r="K2453" s="0" t="s">
        <v>47</v>
      </c>
      <c r="L2453" s="0" t="s">
        <v>47</v>
      </c>
      <c r="M2453" s="0" t="s">
        <v>47</v>
      </c>
      <c r="N2453" s="0" t="n">
        <v>2</v>
      </c>
      <c r="O2453" s="0" t="n">
        <v>261</v>
      </c>
      <c r="P2453" s="0" t="n">
        <v>800</v>
      </c>
      <c r="Q2453" s="0" t="n">
        <v>4.2</v>
      </c>
      <c r="R2453" s="0" t="str">
        <f aca="false">INDEX(Lookup!$B$4:$B$18,MATCH(C2453,Lookup!$A$4:$A$18,0))</f>
        <v>India</v>
      </c>
      <c r="S2453" s="20" t="n">
        <f aca="false">INDEX(Lookup!$D$4:$D$18,MATCH(C2453,Lookup!$A$4:$A$18,0))</f>
        <v>0.012</v>
      </c>
      <c r="T2453" s="21" t="n">
        <f aca="false">ROUND(P2453*S2453,2)</f>
        <v>9.6</v>
      </c>
      <c r="U2453" s="21" t="n">
        <f aca="false">IF(T2453&lt;=10,1,IF(T2453&lt;=20,2,IF(T2453&lt;=30,3,IF(T2453&lt;=40,4,IF(T2453&lt;=50,5,IF(T2453&lt;=100,6,IF(T2453&lt;=250,7,8)))))))</f>
        <v>1</v>
      </c>
      <c r="V2453" s="21" t="n">
        <f aca="false">IF(AND(OR(Dashboard!$T$3="All",R2453=Dashboard!$T$3),OR(Dashboard!$T$4="All",D2453=Dashboard!$T$4)),1,0)</f>
        <v>1</v>
      </c>
      <c r="W2453" s="21" t="n">
        <f aca="false">IF(V2453=1,T2453+ROW()/10000000,0)</f>
        <v>9.6002453</v>
      </c>
    </row>
    <row r="2454" customFormat="false" ht="15" hidden="false" customHeight="false" outlineLevel="0" collapsed="false">
      <c r="A2454" s="0" t="n">
        <v>15321</v>
      </c>
      <c r="B2454" s="0" t="s">
        <v>2357</v>
      </c>
      <c r="C2454" s="0" t="n">
        <v>1</v>
      </c>
      <c r="D2454" s="0" t="s">
        <v>6539</v>
      </c>
      <c r="E2454" s="0" t="s">
        <v>6580</v>
      </c>
      <c r="F2454" s="0" t="s">
        <v>6571</v>
      </c>
      <c r="G2454" s="0" t="s">
        <v>6572</v>
      </c>
      <c r="H2454" s="0" t="s">
        <v>2330</v>
      </c>
      <c r="I2454" s="0" t="s">
        <v>2123</v>
      </c>
      <c r="J2454" s="0" t="s">
        <v>47</v>
      </c>
      <c r="K2454" s="0" t="s">
        <v>47</v>
      </c>
      <c r="L2454" s="0" t="s">
        <v>47</v>
      </c>
      <c r="M2454" s="0" t="s">
        <v>47</v>
      </c>
      <c r="N2454" s="0" t="n">
        <v>3</v>
      </c>
      <c r="O2454" s="0" t="n">
        <v>325</v>
      </c>
      <c r="P2454" s="0" t="n">
        <v>1200</v>
      </c>
      <c r="Q2454" s="0" t="n">
        <v>4.4</v>
      </c>
      <c r="R2454" s="0" t="str">
        <f aca="false">INDEX(Lookup!$B$4:$B$18,MATCH(C2454,Lookup!$A$4:$A$18,0))</f>
        <v>India</v>
      </c>
      <c r="S2454" s="20" t="n">
        <f aca="false">INDEX(Lookup!$D$4:$D$18,MATCH(C2454,Lookup!$A$4:$A$18,0))</f>
        <v>0.012</v>
      </c>
      <c r="T2454" s="21" t="n">
        <f aca="false">ROUND(P2454*S2454,2)</f>
        <v>14.4</v>
      </c>
      <c r="U2454" s="21" t="n">
        <f aca="false">IF(T2454&lt;=10,1,IF(T2454&lt;=20,2,IF(T2454&lt;=30,3,IF(T2454&lt;=40,4,IF(T2454&lt;=50,5,IF(T2454&lt;=100,6,IF(T2454&lt;=250,7,8)))))))</f>
        <v>2</v>
      </c>
      <c r="V2454" s="21" t="n">
        <f aca="false">IF(AND(OR(Dashboard!$T$3="All",R2454=Dashboard!$T$3),OR(Dashboard!$T$4="All",D2454=Dashboard!$T$4)),1,0)</f>
        <v>1</v>
      </c>
      <c r="W2454" s="21" t="n">
        <f aca="false">IF(V2454=1,T2454+ROW()/10000000,0)</f>
        <v>14.4002454</v>
      </c>
    </row>
    <row r="2455" customFormat="false" ht="15" hidden="false" customHeight="false" outlineLevel="0" collapsed="false">
      <c r="A2455" s="0" t="n">
        <v>15368</v>
      </c>
      <c r="B2455" s="0" t="s">
        <v>6581</v>
      </c>
      <c r="C2455" s="0" t="n">
        <v>1</v>
      </c>
      <c r="D2455" s="0" t="s">
        <v>6539</v>
      </c>
      <c r="E2455" s="0" t="s">
        <v>6582</v>
      </c>
      <c r="F2455" s="0" t="s">
        <v>6583</v>
      </c>
      <c r="G2455" s="0" t="s">
        <v>6584</v>
      </c>
      <c r="H2455" s="0" t="s">
        <v>2158</v>
      </c>
      <c r="I2455" s="0" t="s">
        <v>2123</v>
      </c>
      <c r="J2455" s="0" t="s">
        <v>47</v>
      </c>
      <c r="K2455" s="0" t="s">
        <v>47</v>
      </c>
      <c r="L2455" s="0" t="s">
        <v>47</v>
      </c>
      <c r="M2455" s="0" t="s">
        <v>47</v>
      </c>
      <c r="N2455" s="0" t="n">
        <v>3</v>
      </c>
      <c r="O2455" s="0" t="n">
        <v>116</v>
      </c>
      <c r="P2455" s="0" t="n">
        <v>1000</v>
      </c>
      <c r="Q2455" s="0" t="n">
        <v>3.5</v>
      </c>
      <c r="R2455" s="0" t="str">
        <f aca="false">INDEX(Lookup!$B$4:$B$18,MATCH(C2455,Lookup!$A$4:$A$18,0))</f>
        <v>India</v>
      </c>
      <c r="S2455" s="20" t="n">
        <f aca="false">INDEX(Lookup!$D$4:$D$18,MATCH(C2455,Lookup!$A$4:$A$18,0))</f>
        <v>0.012</v>
      </c>
      <c r="T2455" s="21" t="n">
        <f aca="false">ROUND(P2455*S2455,2)</f>
        <v>12</v>
      </c>
      <c r="U2455" s="21" t="n">
        <f aca="false">IF(T2455&lt;=10,1,IF(T2455&lt;=20,2,IF(T2455&lt;=30,3,IF(T2455&lt;=40,4,IF(T2455&lt;=50,5,IF(T2455&lt;=100,6,IF(T2455&lt;=250,7,8)))))))</f>
        <v>2</v>
      </c>
      <c r="V2455" s="21" t="n">
        <f aca="false">IF(AND(OR(Dashboard!$T$3="All",R2455=Dashboard!$T$3),OR(Dashboard!$T$4="All",D2455=Dashboard!$T$4)),1,0)</f>
        <v>1</v>
      </c>
      <c r="W2455" s="21" t="n">
        <f aca="false">IF(V2455=1,T2455+ROW()/10000000,0)</f>
        <v>12.0002455</v>
      </c>
    </row>
    <row r="2456" customFormat="false" ht="15" hidden="false" customHeight="false" outlineLevel="0" collapsed="false">
      <c r="A2456" s="0" t="n">
        <v>15853</v>
      </c>
      <c r="B2456" s="0" t="s">
        <v>1973</v>
      </c>
      <c r="C2456" s="0" t="n">
        <v>1</v>
      </c>
      <c r="D2456" s="0" t="s">
        <v>6539</v>
      </c>
      <c r="E2456" s="0" t="s">
        <v>6585</v>
      </c>
      <c r="F2456" s="0" t="s">
        <v>6586</v>
      </c>
      <c r="G2456" s="0" t="s">
        <v>6587</v>
      </c>
      <c r="H2456" s="0" t="s">
        <v>2158</v>
      </c>
      <c r="I2456" s="0" t="s">
        <v>2123</v>
      </c>
      <c r="J2456" s="0" t="s">
        <v>47</v>
      </c>
      <c r="K2456" s="0" t="s">
        <v>47</v>
      </c>
      <c r="L2456" s="0" t="s">
        <v>47</v>
      </c>
      <c r="M2456" s="0" t="s">
        <v>47</v>
      </c>
      <c r="N2456" s="0" t="n">
        <v>3</v>
      </c>
      <c r="O2456" s="0" t="n">
        <v>80</v>
      </c>
      <c r="P2456" s="0" t="n">
        <v>1400</v>
      </c>
      <c r="Q2456" s="0" t="n">
        <v>3.9</v>
      </c>
      <c r="R2456" s="0" t="str">
        <f aca="false">INDEX(Lookup!$B$4:$B$18,MATCH(C2456,Lookup!$A$4:$A$18,0))</f>
        <v>India</v>
      </c>
      <c r="S2456" s="20" t="n">
        <f aca="false">INDEX(Lookup!$D$4:$D$18,MATCH(C2456,Lookup!$A$4:$A$18,0))</f>
        <v>0.012</v>
      </c>
      <c r="T2456" s="21" t="n">
        <f aca="false">ROUND(P2456*S2456,2)</f>
        <v>16.8</v>
      </c>
      <c r="U2456" s="21" t="n">
        <f aca="false">IF(T2456&lt;=10,1,IF(T2456&lt;=20,2,IF(T2456&lt;=30,3,IF(T2456&lt;=40,4,IF(T2456&lt;=50,5,IF(T2456&lt;=100,6,IF(T2456&lt;=250,7,8)))))))</f>
        <v>2</v>
      </c>
      <c r="V2456" s="21" t="n">
        <f aca="false">IF(AND(OR(Dashboard!$T$3="All",R2456=Dashboard!$T$3),OR(Dashboard!$T$4="All",D2456=Dashboard!$T$4)),1,0)</f>
        <v>1</v>
      </c>
      <c r="W2456" s="21" t="n">
        <f aca="false">IF(V2456=1,T2456+ROW()/10000000,0)</f>
        <v>16.8002456</v>
      </c>
    </row>
    <row r="2457" customFormat="false" ht="15" hidden="false" customHeight="false" outlineLevel="0" collapsed="false">
      <c r="A2457" s="0" t="n">
        <v>15497</v>
      </c>
      <c r="B2457" s="0" t="s">
        <v>6588</v>
      </c>
      <c r="C2457" s="0" t="n">
        <v>1</v>
      </c>
      <c r="D2457" s="0" t="s">
        <v>6539</v>
      </c>
      <c r="E2457" s="0" t="s">
        <v>6589</v>
      </c>
      <c r="F2457" s="0" t="s">
        <v>6590</v>
      </c>
      <c r="G2457" s="0" t="s">
        <v>6591</v>
      </c>
      <c r="H2457" s="0" t="s">
        <v>2112</v>
      </c>
      <c r="I2457" s="0" t="s">
        <v>2123</v>
      </c>
      <c r="J2457" s="0" t="s">
        <v>47</v>
      </c>
      <c r="K2457" s="0" t="s">
        <v>47</v>
      </c>
      <c r="L2457" s="0" t="s">
        <v>47</v>
      </c>
      <c r="M2457" s="0" t="s">
        <v>47</v>
      </c>
      <c r="N2457" s="0" t="n">
        <v>2</v>
      </c>
      <c r="O2457" s="0" t="n">
        <v>210</v>
      </c>
      <c r="P2457" s="0" t="n">
        <v>800</v>
      </c>
      <c r="Q2457" s="0" t="n">
        <v>4.2</v>
      </c>
      <c r="R2457" s="0" t="str">
        <f aca="false">INDEX(Lookup!$B$4:$B$18,MATCH(C2457,Lookup!$A$4:$A$18,0))</f>
        <v>India</v>
      </c>
      <c r="S2457" s="20" t="n">
        <f aca="false">INDEX(Lookup!$D$4:$D$18,MATCH(C2457,Lookup!$A$4:$A$18,0))</f>
        <v>0.012</v>
      </c>
      <c r="T2457" s="21" t="n">
        <f aca="false">ROUND(P2457*S2457,2)</f>
        <v>9.6</v>
      </c>
      <c r="U2457" s="21" t="n">
        <f aca="false">IF(T2457&lt;=10,1,IF(T2457&lt;=20,2,IF(T2457&lt;=30,3,IF(T2457&lt;=40,4,IF(T2457&lt;=50,5,IF(T2457&lt;=100,6,IF(T2457&lt;=250,7,8)))))))</f>
        <v>1</v>
      </c>
      <c r="V2457" s="21" t="n">
        <f aca="false">IF(AND(OR(Dashboard!$T$3="All",R2457=Dashboard!$T$3),OR(Dashboard!$T$4="All",D2457=Dashboard!$T$4)),1,0)</f>
        <v>1</v>
      </c>
      <c r="W2457" s="21" t="n">
        <f aca="false">IF(V2457=1,T2457+ROW()/10000000,0)</f>
        <v>9.6002457</v>
      </c>
    </row>
    <row r="2458" customFormat="false" ht="15" hidden="false" customHeight="false" outlineLevel="0" collapsed="false">
      <c r="A2458" s="0" t="n">
        <v>15091</v>
      </c>
      <c r="B2458" s="0" t="s">
        <v>6592</v>
      </c>
      <c r="C2458" s="0" t="n">
        <v>1</v>
      </c>
      <c r="D2458" s="0" t="s">
        <v>6539</v>
      </c>
      <c r="E2458" s="0" t="s">
        <v>6593</v>
      </c>
      <c r="F2458" s="0" t="s">
        <v>6594</v>
      </c>
      <c r="G2458" s="0" t="s">
        <v>6595</v>
      </c>
      <c r="H2458" s="0" t="s">
        <v>2122</v>
      </c>
      <c r="I2458" s="0" t="s">
        <v>2123</v>
      </c>
      <c r="J2458" s="0" t="s">
        <v>47</v>
      </c>
      <c r="K2458" s="0" t="s">
        <v>47</v>
      </c>
      <c r="L2458" s="0" t="s">
        <v>47</v>
      </c>
      <c r="M2458" s="0" t="s">
        <v>47</v>
      </c>
      <c r="N2458" s="0" t="n">
        <v>2</v>
      </c>
      <c r="O2458" s="0" t="n">
        <v>196</v>
      </c>
      <c r="P2458" s="0" t="n">
        <v>800</v>
      </c>
      <c r="Q2458" s="0" t="n">
        <v>4.6</v>
      </c>
      <c r="R2458" s="0" t="str">
        <f aca="false">INDEX(Lookup!$B$4:$B$18,MATCH(C2458,Lookup!$A$4:$A$18,0))</f>
        <v>India</v>
      </c>
      <c r="S2458" s="20" t="n">
        <f aca="false">INDEX(Lookup!$D$4:$D$18,MATCH(C2458,Lookup!$A$4:$A$18,0))</f>
        <v>0.012</v>
      </c>
      <c r="T2458" s="21" t="n">
        <f aca="false">ROUND(P2458*S2458,2)</f>
        <v>9.6</v>
      </c>
      <c r="U2458" s="21" t="n">
        <f aca="false">IF(T2458&lt;=10,1,IF(T2458&lt;=20,2,IF(T2458&lt;=30,3,IF(T2458&lt;=40,4,IF(T2458&lt;=50,5,IF(T2458&lt;=100,6,IF(T2458&lt;=250,7,8)))))))</f>
        <v>1</v>
      </c>
      <c r="V2458" s="21" t="n">
        <f aca="false">IF(AND(OR(Dashboard!$T$3="All",R2458=Dashboard!$T$3),OR(Dashboard!$T$4="All",D2458=Dashboard!$T$4)),1,0)</f>
        <v>1</v>
      </c>
      <c r="W2458" s="21" t="n">
        <f aca="false">IF(V2458=1,T2458+ROW()/10000000,0)</f>
        <v>9.6002458</v>
      </c>
    </row>
    <row r="2459" customFormat="false" ht="15" hidden="false" customHeight="false" outlineLevel="0" collapsed="false">
      <c r="A2459" s="0" t="n">
        <v>15777</v>
      </c>
      <c r="B2459" s="0" t="s">
        <v>6596</v>
      </c>
      <c r="C2459" s="0" t="n">
        <v>1</v>
      </c>
      <c r="D2459" s="0" t="s">
        <v>6539</v>
      </c>
      <c r="E2459" s="0" t="s">
        <v>6597</v>
      </c>
      <c r="F2459" s="0" t="s">
        <v>6598</v>
      </c>
      <c r="G2459" s="0" t="s">
        <v>6599</v>
      </c>
      <c r="H2459" s="0" t="s">
        <v>6600</v>
      </c>
      <c r="I2459" s="0" t="s">
        <v>2123</v>
      </c>
      <c r="J2459" s="0" t="s">
        <v>47</v>
      </c>
      <c r="K2459" s="0" t="s">
        <v>47</v>
      </c>
      <c r="L2459" s="0" t="s">
        <v>47</v>
      </c>
      <c r="M2459" s="0" t="s">
        <v>47</v>
      </c>
      <c r="N2459" s="0" t="n">
        <v>3</v>
      </c>
      <c r="O2459" s="0" t="n">
        <v>53</v>
      </c>
      <c r="P2459" s="0" t="n">
        <v>1600</v>
      </c>
      <c r="Q2459" s="0" t="n">
        <v>3.8</v>
      </c>
      <c r="R2459" s="0" t="str">
        <f aca="false">INDEX(Lookup!$B$4:$B$18,MATCH(C2459,Lookup!$A$4:$A$18,0))</f>
        <v>India</v>
      </c>
      <c r="S2459" s="20" t="n">
        <f aca="false">INDEX(Lookup!$D$4:$D$18,MATCH(C2459,Lookup!$A$4:$A$18,0))</f>
        <v>0.012</v>
      </c>
      <c r="T2459" s="21" t="n">
        <f aca="false">ROUND(P2459*S2459,2)</f>
        <v>19.2</v>
      </c>
      <c r="U2459" s="21" t="n">
        <f aca="false">IF(T2459&lt;=10,1,IF(T2459&lt;=20,2,IF(T2459&lt;=30,3,IF(T2459&lt;=40,4,IF(T2459&lt;=50,5,IF(T2459&lt;=100,6,IF(T2459&lt;=250,7,8)))))))</f>
        <v>2</v>
      </c>
      <c r="V2459" s="21" t="n">
        <f aca="false">IF(AND(OR(Dashboard!$T$3="All",R2459=Dashboard!$T$3),OR(Dashboard!$T$4="All",D2459=Dashboard!$T$4)),1,0)</f>
        <v>1</v>
      </c>
      <c r="W2459" s="21" t="n">
        <f aca="false">IF(V2459=1,T2459+ROW()/10000000,0)</f>
        <v>19.2002459</v>
      </c>
    </row>
    <row r="2460" customFormat="false" ht="15" hidden="false" customHeight="false" outlineLevel="0" collapsed="false">
      <c r="A2460" s="0" t="n">
        <v>15717</v>
      </c>
      <c r="B2460" s="0" t="s">
        <v>6601</v>
      </c>
      <c r="C2460" s="0" t="n">
        <v>1</v>
      </c>
      <c r="D2460" s="0" t="s">
        <v>6539</v>
      </c>
      <c r="E2460" s="0" t="s">
        <v>6602</v>
      </c>
      <c r="F2460" s="0" t="s">
        <v>6603</v>
      </c>
      <c r="G2460" s="0" t="s">
        <v>6604</v>
      </c>
      <c r="H2460" s="0" t="s">
        <v>2802</v>
      </c>
      <c r="I2460" s="0" t="s">
        <v>2123</v>
      </c>
      <c r="J2460" s="0" t="s">
        <v>47</v>
      </c>
      <c r="K2460" s="0" t="s">
        <v>47</v>
      </c>
      <c r="L2460" s="0" t="s">
        <v>47</v>
      </c>
      <c r="M2460" s="0" t="s">
        <v>47</v>
      </c>
      <c r="N2460" s="0" t="n">
        <v>3</v>
      </c>
      <c r="O2460" s="0" t="n">
        <v>154</v>
      </c>
      <c r="P2460" s="0" t="n">
        <v>1500</v>
      </c>
      <c r="Q2460" s="0" t="n">
        <v>3.9</v>
      </c>
      <c r="R2460" s="0" t="str">
        <f aca="false">INDEX(Lookup!$B$4:$B$18,MATCH(C2460,Lookup!$A$4:$A$18,0))</f>
        <v>India</v>
      </c>
      <c r="S2460" s="20" t="n">
        <f aca="false">INDEX(Lookup!$D$4:$D$18,MATCH(C2460,Lookup!$A$4:$A$18,0))</f>
        <v>0.012</v>
      </c>
      <c r="T2460" s="21" t="n">
        <f aca="false">ROUND(P2460*S2460,2)</f>
        <v>18</v>
      </c>
      <c r="U2460" s="21" t="n">
        <f aca="false">IF(T2460&lt;=10,1,IF(T2460&lt;=20,2,IF(T2460&lt;=30,3,IF(T2460&lt;=40,4,IF(T2460&lt;=50,5,IF(T2460&lt;=100,6,IF(T2460&lt;=250,7,8)))))))</f>
        <v>2</v>
      </c>
      <c r="V2460" s="21" t="n">
        <f aca="false">IF(AND(OR(Dashboard!$T$3="All",R2460=Dashboard!$T$3),OR(Dashboard!$T$4="All",D2460=Dashboard!$T$4)),1,0)</f>
        <v>1</v>
      </c>
      <c r="W2460" s="21" t="n">
        <f aca="false">IF(V2460=1,T2460+ROW()/10000000,0)</f>
        <v>18.000246</v>
      </c>
    </row>
    <row r="2461" customFormat="false" ht="15" hidden="false" customHeight="false" outlineLevel="0" collapsed="false">
      <c r="A2461" s="0" t="n">
        <v>3100446</v>
      </c>
      <c r="B2461" s="0" t="s">
        <v>6605</v>
      </c>
      <c r="C2461" s="0" t="n">
        <v>1</v>
      </c>
      <c r="D2461" s="0" t="s">
        <v>6606</v>
      </c>
      <c r="E2461" s="0" t="s">
        <v>6607</v>
      </c>
      <c r="F2461" s="0" t="s">
        <v>6608</v>
      </c>
      <c r="G2461" s="0" t="s">
        <v>6609</v>
      </c>
      <c r="H2461" s="0" t="s">
        <v>153</v>
      </c>
      <c r="I2461" s="0" t="s">
        <v>2123</v>
      </c>
      <c r="J2461" s="0" t="s">
        <v>47</v>
      </c>
      <c r="K2461" s="0" t="s">
        <v>47</v>
      </c>
      <c r="L2461" s="0" t="s">
        <v>47</v>
      </c>
      <c r="M2461" s="0" t="s">
        <v>47</v>
      </c>
      <c r="N2461" s="0" t="n">
        <v>2</v>
      </c>
      <c r="O2461" s="0" t="n">
        <v>209</v>
      </c>
      <c r="P2461" s="0" t="n">
        <v>600</v>
      </c>
      <c r="Q2461" s="0" t="n">
        <v>3.6</v>
      </c>
      <c r="R2461" s="0" t="str">
        <f aca="false">INDEX(Lookup!$B$4:$B$18,MATCH(C2461,Lookup!$A$4:$A$18,0))</f>
        <v>India</v>
      </c>
      <c r="S2461" s="20" t="n">
        <f aca="false">INDEX(Lookup!$D$4:$D$18,MATCH(C2461,Lookup!$A$4:$A$18,0))</f>
        <v>0.012</v>
      </c>
      <c r="T2461" s="21" t="n">
        <f aca="false">ROUND(P2461*S2461,2)</f>
        <v>7.2</v>
      </c>
      <c r="U2461" s="21" t="n">
        <f aca="false">IF(T2461&lt;=10,1,IF(T2461&lt;=20,2,IF(T2461&lt;=30,3,IF(T2461&lt;=40,4,IF(T2461&lt;=50,5,IF(T2461&lt;=100,6,IF(T2461&lt;=250,7,8)))))))</f>
        <v>1</v>
      </c>
      <c r="V2461" s="21" t="n">
        <f aca="false">IF(AND(OR(Dashboard!$T$3="All",R2461=Dashboard!$T$3),OR(Dashboard!$T$4="All",D2461=Dashboard!$T$4)),1,0)</f>
        <v>1</v>
      </c>
      <c r="W2461" s="21" t="n">
        <f aca="false">IF(V2461=1,T2461+ROW()/10000000,0)</f>
        <v>7.2002461</v>
      </c>
    </row>
    <row r="2462" customFormat="false" ht="15" hidden="false" customHeight="false" outlineLevel="0" collapsed="false">
      <c r="A2462" s="0" t="n">
        <v>3100159</v>
      </c>
      <c r="B2462" s="0" t="s">
        <v>6610</v>
      </c>
      <c r="C2462" s="0" t="n">
        <v>1</v>
      </c>
      <c r="D2462" s="0" t="s">
        <v>6606</v>
      </c>
      <c r="E2462" s="0" t="s">
        <v>6611</v>
      </c>
      <c r="F2462" s="0" t="s">
        <v>6612</v>
      </c>
      <c r="G2462" s="0" t="s">
        <v>6613</v>
      </c>
      <c r="H2462" s="0" t="s">
        <v>5918</v>
      </c>
      <c r="I2462" s="0" t="s">
        <v>2123</v>
      </c>
      <c r="J2462" s="0" t="s">
        <v>47</v>
      </c>
      <c r="K2462" s="0" t="s">
        <v>47</v>
      </c>
      <c r="L2462" s="0" t="s">
        <v>47</v>
      </c>
      <c r="M2462" s="0" t="s">
        <v>47</v>
      </c>
      <c r="N2462" s="0" t="n">
        <v>1</v>
      </c>
      <c r="O2462" s="0" t="n">
        <v>196</v>
      </c>
      <c r="P2462" s="0" t="n">
        <v>200</v>
      </c>
      <c r="Q2462" s="0" t="n">
        <v>3.9</v>
      </c>
      <c r="R2462" s="0" t="str">
        <f aca="false">INDEX(Lookup!$B$4:$B$18,MATCH(C2462,Lookup!$A$4:$A$18,0))</f>
        <v>India</v>
      </c>
      <c r="S2462" s="20" t="n">
        <f aca="false">INDEX(Lookup!$D$4:$D$18,MATCH(C2462,Lookup!$A$4:$A$18,0))</f>
        <v>0.012</v>
      </c>
      <c r="T2462" s="21" t="n">
        <f aca="false">ROUND(P2462*S2462,2)</f>
        <v>2.4</v>
      </c>
      <c r="U2462" s="21" t="n">
        <f aca="false">IF(T2462&lt;=10,1,IF(T2462&lt;=20,2,IF(T2462&lt;=30,3,IF(T2462&lt;=40,4,IF(T2462&lt;=50,5,IF(T2462&lt;=100,6,IF(T2462&lt;=250,7,8)))))))</f>
        <v>1</v>
      </c>
      <c r="V2462" s="21" t="n">
        <f aca="false">IF(AND(OR(Dashboard!$T$3="All",R2462=Dashboard!$T$3),OR(Dashboard!$T$4="All",D2462=Dashboard!$T$4)),1,0)</f>
        <v>1</v>
      </c>
      <c r="W2462" s="21" t="n">
        <f aca="false">IF(V2462=1,T2462+ROW()/10000000,0)</f>
        <v>2.4002462</v>
      </c>
    </row>
    <row r="2463" customFormat="false" ht="15" hidden="false" customHeight="false" outlineLevel="0" collapsed="false">
      <c r="A2463" s="0" t="n">
        <v>3100010</v>
      </c>
      <c r="B2463" s="0" t="s">
        <v>6614</v>
      </c>
      <c r="C2463" s="0" t="n">
        <v>1</v>
      </c>
      <c r="D2463" s="0" t="s">
        <v>6606</v>
      </c>
      <c r="E2463" s="0" t="s">
        <v>6615</v>
      </c>
      <c r="F2463" s="0" t="s">
        <v>6612</v>
      </c>
      <c r="G2463" s="0" t="s">
        <v>6613</v>
      </c>
      <c r="H2463" s="0" t="s">
        <v>912</v>
      </c>
      <c r="I2463" s="0" t="s">
        <v>2123</v>
      </c>
      <c r="J2463" s="0" t="s">
        <v>47</v>
      </c>
      <c r="K2463" s="0" t="s">
        <v>47</v>
      </c>
      <c r="L2463" s="0" t="s">
        <v>47</v>
      </c>
      <c r="M2463" s="0" t="s">
        <v>47</v>
      </c>
      <c r="N2463" s="0" t="n">
        <v>3</v>
      </c>
      <c r="O2463" s="0" t="n">
        <v>196</v>
      </c>
      <c r="P2463" s="0" t="n">
        <v>900</v>
      </c>
      <c r="Q2463" s="0" t="n">
        <v>3.8</v>
      </c>
      <c r="R2463" s="0" t="str">
        <f aca="false">INDEX(Lookup!$B$4:$B$18,MATCH(C2463,Lookup!$A$4:$A$18,0))</f>
        <v>India</v>
      </c>
      <c r="S2463" s="20" t="n">
        <f aca="false">INDEX(Lookup!$D$4:$D$18,MATCH(C2463,Lookup!$A$4:$A$18,0))</f>
        <v>0.012</v>
      </c>
      <c r="T2463" s="21" t="n">
        <f aca="false">ROUND(P2463*S2463,2)</f>
        <v>10.8</v>
      </c>
      <c r="U2463" s="21" t="n">
        <f aca="false">IF(T2463&lt;=10,1,IF(T2463&lt;=20,2,IF(T2463&lt;=30,3,IF(T2463&lt;=40,4,IF(T2463&lt;=50,5,IF(T2463&lt;=100,6,IF(T2463&lt;=250,7,8)))))))</f>
        <v>2</v>
      </c>
      <c r="V2463" s="21" t="n">
        <f aca="false">IF(AND(OR(Dashboard!$T$3="All",R2463=Dashboard!$T$3),OR(Dashboard!$T$4="All",D2463=Dashboard!$T$4)),1,0)</f>
        <v>1</v>
      </c>
      <c r="W2463" s="21" t="n">
        <f aca="false">IF(V2463=1,T2463+ROW()/10000000,0)</f>
        <v>10.8002463</v>
      </c>
    </row>
    <row r="2464" customFormat="false" ht="15" hidden="false" customHeight="false" outlineLevel="0" collapsed="false">
      <c r="A2464" s="0" t="n">
        <v>3100145</v>
      </c>
      <c r="B2464" s="0" t="s">
        <v>6616</v>
      </c>
      <c r="C2464" s="0" t="n">
        <v>1</v>
      </c>
      <c r="D2464" s="0" t="s">
        <v>6606</v>
      </c>
      <c r="E2464" s="0" t="s">
        <v>6617</v>
      </c>
      <c r="F2464" s="0" t="s">
        <v>6612</v>
      </c>
      <c r="G2464" s="0" t="s">
        <v>6613</v>
      </c>
      <c r="H2464" s="0" t="s">
        <v>6618</v>
      </c>
      <c r="I2464" s="0" t="s">
        <v>2123</v>
      </c>
      <c r="J2464" s="0" t="s">
        <v>47</v>
      </c>
      <c r="K2464" s="0" t="s">
        <v>47</v>
      </c>
      <c r="L2464" s="0" t="s">
        <v>47</v>
      </c>
      <c r="M2464" s="0" t="s">
        <v>47</v>
      </c>
      <c r="N2464" s="0" t="n">
        <v>2</v>
      </c>
      <c r="O2464" s="0" t="n">
        <v>355</v>
      </c>
      <c r="P2464" s="0" t="n">
        <v>700</v>
      </c>
      <c r="Q2464" s="0" t="n">
        <v>3.7</v>
      </c>
      <c r="R2464" s="0" t="str">
        <f aca="false">INDEX(Lookup!$B$4:$B$18,MATCH(C2464,Lookup!$A$4:$A$18,0))</f>
        <v>India</v>
      </c>
      <c r="S2464" s="20" t="n">
        <f aca="false">INDEX(Lookup!$D$4:$D$18,MATCH(C2464,Lookup!$A$4:$A$18,0))</f>
        <v>0.012</v>
      </c>
      <c r="T2464" s="21" t="n">
        <f aca="false">ROUND(P2464*S2464,2)</f>
        <v>8.4</v>
      </c>
      <c r="U2464" s="21" t="n">
        <f aca="false">IF(T2464&lt;=10,1,IF(T2464&lt;=20,2,IF(T2464&lt;=30,3,IF(T2464&lt;=40,4,IF(T2464&lt;=50,5,IF(T2464&lt;=100,6,IF(T2464&lt;=250,7,8)))))))</f>
        <v>1</v>
      </c>
      <c r="V2464" s="21" t="n">
        <f aca="false">IF(AND(OR(Dashboard!$T$3="All",R2464=Dashboard!$T$3),OR(Dashboard!$T$4="All",D2464=Dashboard!$T$4)),1,0)</f>
        <v>1</v>
      </c>
      <c r="W2464" s="21" t="n">
        <f aca="false">IF(V2464=1,T2464+ROW()/10000000,0)</f>
        <v>8.4002464</v>
      </c>
    </row>
    <row r="2465" customFormat="false" ht="15" hidden="false" customHeight="false" outlineLevel="0" collapsed="false">
      <c r="A2465" s="0" t="n">
        <v>3100013</v>
      </c>
      <c r="B2465" s="0" t="s">
        <v>6619</v>
      </c>
      <c r="C2465" s="0" t="n">
        <v>1</v>
      </c>
      <c r="D2465" s="0" t="s">
        <v>6606</v>
      </c>
      <c r="E2465" s="0" t="s">
        <v>6620</v>
      </c>
      <c r="F2465" s="0" t="s">
        <v>6612</v>
      </c>
      <c r="G2465" s="0" t="s">
        <v>6613</v>
      </c>
      <c r="H2465" s="0" t="s">
        <v>69</v>
      </c>
      <c r="I2465" s="0" t="s">
        <v>2123</v>
      </c>
      <c r="J2465" s="0" t="s">
        <v>47</v>
      </c>
      <c r="K2465" s="0" t="s">
        <v>47</v>
      </c>
      <c r="L2465" s="0" t="s">
        <v>47</v>
      </c>
      <c r="M2465" s="0" t="s">
        <v>47</v>
      </c>
      <c r="N2465" s="0" t="n">
        <v>2</v>
      </c>
      <c r="O2465" s="0" t="n">
        <v>280</v>
      </c>
      <c r="P2465" s="0" t="n">
        <v>600</v>
      </c>
      <c r="Q2465" s="0" t="n">
        <v>3.5</v>
      </c>
      <c r="R2465" s="0" t="str">
        <f aca="false">INDEX(Lookup!$B$4:$B$18,MATCH(C2465,Lookup!$A$4:$A$18,0))</f>
        <v>India</v>
      </c>
      <c r="S2465" s="20" t="n">
        <f aca="false">INDEX(Lookup!$D$4:$D$18,MATCH(C2465,Lookup!$A$4:$A$18,0))</f>
        <v>0.012</v>
      </c>
      <c r="T2465" s="21" t="n">
        <f aca="false">ROUND(P2465*S2465,2)</f>
        <v>7.2</v>
      </c>
      <c r="U2465" s="21" t="n">
        <f aca="false">IF(T2465&lt;=10,1,IF(T2465&lt;=20,2,IF(T2465&lt;=30,3,IF(T2465&lt;=40,4,IF(T2465&lt;=50,5,IF(T2465&lt;=100,6,IF(T2465&lt;=250,7,8)))))))</f>
        <v>1</v>
      </c>
      <c r="V2465" s="21" t="n">
        <f aca="false">IF(AND(OR(Dashboard!$T$3="All",R2465=Dashboard!$T$3),OR(Dashboard!$T$4="All",D2465=Dashboard!$T$4)),1,0)</f>
        <v>1</v>
      </c>
      <c r="W2465" s="21" t="n">
        <f aca="false">IF(V2465=1,T2465+ROW()/10000000,0)</f>
        <v>7.2002465</v>
      </c>
    </row>
    <row r="2466" customFormat="false" ht="15" hidden="false" customHeight="false" outlineLevel="0" collapsed="false">
      <c r="A2466" s="0" t="n">
        <v>3100143</v>
      </c>
      <c r="B2466" s="0" t="s">
        <v>6621</v>
      </c>
      <c r="C2466" s="0" t="n">
        <v>1</v>
      </c>
      <c r="D2466" s="0" t="s">
        <v>6606</v>
      </c>
      <c r="E2466" s="0" t="s">
        <v>6622</v>
      </c>
      <c r="F2466" s="0" t="s">
        <v>6612</v>
      </c>
      <c r="G2466" s="0" t="s">
        <v>6613</v>
      </c>
      <c r="H2466" s="0" t="s">
        <v>2515</v>
      </c>
      <c r="I2466" s="0" t="s">
        <v>2123</v>
      </c>
      <c r="J2466" s="0" t="s">
        <v>47</v>
      </c>
      <c r="K2466" s="0" t="s">
        <v>47</v>
      </c>
      <c r="L2466" s="0" t="s">
        <v>47</v>
      </c>
      <c r="M2466" s="0" t="s">
        <v>47</v>
      </c>
      <c r="N2466" s="0" t="n">
        <v>3</v>
      </c>
      <c r="O2466" s="0" t="n">
        <v>104</v>
      </c>
      <c r="P2466" s="0" t="n">
        <v>1000</v>
      </c>
      <c r="Q2466" s="0" t="n">
        <v>3.7</v>
      </c>
      <c r="R2466" s="0" t="str">
        <f aca="false">INDEX(Lookup!$B$4:$B$18,MATCH(C2466,Lookup!$A$4:$A$18,0))</f>
        <v>India</v>
      </c>
      <c r="S2466" s="20" t="n">
        <f aca="false">INDEX(Lookup!$D$4:$D$18,MATCH(C2466,Lookup!$A$4:$A$18,0))</f>
        <v>0.012</v>
      </c>
      <c r="T2466" s="21" t="n">
        <f aca="false">ROUND(P2466*S2466,2)</f>
        <v>12</v>
      </c>
      <c r="U2466" s="21" t="n">
        <f aca="false">IF(T2466&lt;=10,1,IF(T2466&lt;=20,2,IF(T2466&lt;=30,3,IF(T2466&lt;=40,4,IF(T2466&lt;=50,5,IF(T2466&lt;=100,6,IF(T2466&lt;=250,7,8)))))))</f>
        <v>2</v>
      </c>
      <c r="V2466" s="21" t="n">
        <f aca="false">IF(AND(OR(Dashboard!$T$3="All",R2466=Dashboard!$T$3),OR(Dashboard!$T$4="All",D2466=Dashboard!$T$4)),1,0)</f>
        <v>1</v>
      </c>
      <c r="W2466" s="21" t="n">
        <f aca="false">IF(V2466=1,T2466+ROW()/10000000,0)</f>
        <v>12.0002466</v>
      </c>
    </row>
    <row r="2467" customFormat="false" ht="15" hidden="false" customHeight="false" outlineLevel="0" collapsed="false">
      <c r="A2467" s="0" t="n">
        <v>3100033</v>
      </c>
      <c r="B2467" s="0" t="s">
        <v>6623</v>
      </c>
      <c r="C2467" s="0" t="n">
        <v>1</v>
      </c>
      <c r="D2467" s="0" t="s">
        <v>6606</v>
      </c>
      <c r="E2467" s="0" t="s">
        <v>6624</v>
      </c>
      <c r="F2467" s="0" t="s">
        <v>6612</v>
      </c>
      <c r="G2467" s="0" t="s">
        <v>6613</v>
      </c>
      <c r="H2467" s="0" t="s">
        <v>6625</v>
      </c>
      <c r="I2467" s="0" t="s">
        <v>2123</v>
      </c>
      <c r="J2467" s="0" t="s">
        <v>47</v>
      </c>
      <c r="K2467" s="0" t="s">
        <v>47</v>
      </c>
      <c r="L2467" s="0" t="s">
        <v>47</v>
      </c>
      <c r="M2467" s="0" t="s">
        <v>47</v>
      </c>
      <c r="N2467" s="0" t="n">
        <v>3</v>
      </c>
      <c r="O2467" s="0" t="n">
        <v>290</v>
      </c>
      <c r="P2467" s="0" t="n">
        <v>800</v>
      </c>
      <c r="Q2467" s="0" t="n">
        <v>3.8</v>
      </c>
      <c r="R2467" s="0" t="str">
        <f aca="false">INDEX(Lookup!$B$4:$B$18,MATCH(C2467,Lookup!$A$4:$A$18,0))</f>
        <v>India</v>
      </c>
      <c r="S2467" s="20" t="n">
        <f aca="false">INDEX(Lookup!$D$4:$D$18,MATCH(C2467,Lookup!$A$4:$A$18,0))</f>
        <v>0.012</v>
      </c>
      <c r="T2467" s="21" t="n">
        <f aca="false">ROUND(P2467*S2467,2)</f>
        <v>9.6</v>
      </c>
      <c r="U2467" s="21" t="n">
        <f aca="false">IF(T2467&lt;=10,1,IF(T2467&lt;=20,2,IF(T2467&lt;=30,3,IF(T2467&lt;=40,4,IF(T2467&lt;=50,5,IF(T2467&lt;=100,6,IF(T2467&lt;=250,7,8)))))))</f>
        <v>1</v>
      </c>
      <c r="V2467" s="21" t="n">
        <f aca="false">IF(AND(OR(Dashboard!$T$3="All",R2467=Dashboard!$T$3),OR(Dashboard!$T$4="All",D2467=Dashboard!$T$4)),1,0)</f>
        <v>1</v>
      </c>
      <c r="W2467" s="21" t="n">
        <f aca="false">IF(V2467=1,T2467+ROW()/10000000,0)</f>
        <v>9.6002467</v>
      </c>
    </row>
    <row r="2468" customFormat="false" ht="15" hidden="false" customHeight="false" outlineLevel="0" collapsed="false">
      <c r="A2468" s="0" t="n">
        <v>3100153</v>
      </c>
      <c r="B2468" s="0" t="s">
        <v>6626</v>
      </c>
      <c r="C2468" s="0" t="n">
        <v>1</v>
      </c>
      <c r="D2468" s="0" t="s">
        <v>6606</v>
      </c>
      <c r="E2468" s="0" t="s">
        <v>6627</v>
      </c>
      <c r="F2468" s="0" t="s">
        <v>6612</v>
      </c>
      <c r="G2468" s="0" t="s">
        <v>6613</v>
      </c>
      <c r="H2468" s="0" t="s">
        <v>4091</v>
      </c>
      <c r="I2468" s="0" t="s">
        <v>2123</v>
      </c>
      <c r="J2468" s="0" t="s">
        <v>47</v>
      </c>
      <c r="K2468" s="0" t="s">
        <v>47</v>
      </c>
      <c r="L2468" s="0" t="s">
        <v>47</v>
      </c>
      <c r="M2468" s="0" t="s">
        <v>47</v>
      </c>
      <c r="N2468" s="0" t="n">
        <v>2</v>
      </c>
      <c r="O2468" s="0" t="n">
        <v>275</v>
      </c>
      <c r="P2468" s="0" t="n">
        <v>700</v>
      </c>
      <c r="Q2468" s="0" t="n">
        <v>3.6</v>
      </c>
      <c r="R2468" s="0" t="str">
        <f aca="false">INDEX(Lookup!$B$4:$B$18,MATCH(C2468,Lookup!$A$4:$A$18,0))</f>
        <v>India</v>
      </c>
      <c r="S2468" s="20" t="n">
        <f aca="false">INDEX(Lookup!$D$4:$D$18,MATCH(C2468,Lookup!$A$4:$A$18,0))</f>
        <v>0.012</v>
      </c>
      <c r="T2468" s="21" t="n">
        <f aca="false">ROUND(P2468*S2468,2)</f>
        <v>8.4</v>
      </c>
      <c r="U2468" s="21" t="n">
        <f aca="false">IF(T2468&lt;=10,1,IF(T2468&lt;=20,2,IF(T2468&lt;=30,3,IF(T2468&lt;=40,4,IF(T2468&lt;=50,5,IF(T2468&lt;=100,6,IF(T2468&lt;=250,7,8)))))))</f>
        <v>1</v>
      </c>
      <c r="V2468" s="21" t="n">
        <f aca="false">IF(AND(OR(Dashboard!$T$3="All",R2468=Dashboard!$T$3),OR(Dashboard!$T$4="All",D2468=Dashboard!$T$4)),1,0)</f>
        <v>1</v>
      </c>
      <c r="W2468" s="21" t="n">
        <f aca="false">IF(V2468=1,T2468+ROW()/10000000,0)</f>
        <v>8.4002468</v>
      </c>
    </row>
    <row r="2469" customFormat="false" ht="15" hidden="false" customHeight="false" outlineLevel="0" collapsed="false">
      <c r="A2469" s="0" t="n">
        <v>3100142</v>
      </c>
      <c r="B2469" s="0" t="s">
        <v>6628</v>
      </c>
      <c r="C2469" s="0" t="n">
        <v>1</v>
      </c>
      <c r="D2469" s="0" t="s">
        <v>6606</v>
      </c>
      <c r="E2469" s="0" t="s">
        <v>6629</v>
      </c>
      <c r="F2469" s="0" t="s">
        <v>6630</v>
      </c>
      <c r="G2469" s="0" t="s">
        <v>6631</v>
      </c>
      <c r="H2469" s="0" t="s">
        <v>207</v>
      </c>
      <c r="I2469" s="0" t="s">
        <v>2123</v>
      </c>
      <c r="J2469" s="0" t="s">
        <v>47</v>
      </c>
      <c r="K2469" s="0" t="s">
        <v>47</v>
      </c>
      <c r="L2469" s="0" t="s">
        <v>47</v>
      </c>
      <c r="M2469" s="0" t="s">
        <v>47</v>
      </c>
      <c r="N2469" s="0" t="n">
        <v>2</v>
      </c>
      <c r="O2469" s="0" t="n">
        <v>281</v>
      </c>
      <c r="P2469" s="0" t="n">
        <v>500</v>
      </c>
      <c r="Q2469" s="0" t="n">
        <v>4.2</v>
      </c>
      <c r="R2469" s="0" t="str">
        <f aca="false">INDEX(Lookup!$B$4:$B$18,MATCH(C2469,Lookup!$A$4:$A$18,0))</f>
        <v>India</v>
      </c>
      <c r="S2469" s="20" t="n">
        <f aca="false">INDEX(Lookup!$D$4:$D$18,MATCH(C2469,Lookup!$A$4:$A$18,0))</f>
        <v>0.012</v>
      </c>
      <c r="T2469" s="21" t="n">
        <f aca="false">ROUND(P2469*S2469,2)</f>
        <v>6</v>
      </c>
      <c r="U2469" s="21" t="n">
        <f aca="false">IF(T2469&lt;=10,1,IF(T2469&lt;=20,2,IF(T2469&lt;=30,3,IF(T2469&lt;=40,4,IF(T2469&lt;=50,5,IF(T2469&lt;=100,6,IF(T2469&lt;=250,7,8)))))))</f>
        <v>1</v>
      </c>
      <c r="V2469" s="21" t="n">
        <f aca="false">IF(AND(OR(Dashboard!$T$3="All",R2469=Dashboard!$T$3),OR(Dashboard!$T$4="All",D2469=Dashboard!$T$4)),1,0)</f>
        <v>1</v>
      </c>
      <c r="W2469" s="21" t="n">
        <f aca="false">IF(V2469=1,T2469+ROW()/10000000,0)</f>
        <v>6.0002469</v>
      </c>
    </row>
    <row r="2470" customFormat="false" ht="15" hidden="false" customHeight="false" outlineLevel="0" collapsed="false">
      <c r="A2470" s="0" t="n">
        <v>3100030</v>
      </c>
      <c r="B2470" s="0" t="s">
        <v>6632</v>
      </c>
      <c r="C2470" s="0" t="n">
        <v>1</v>
      </c>
      <c r="D2470" s="0" t="s">
        <v>6606</v>
      </c>
      <c r="E2470" s="0" t="s">
        <v>6633</v>
      </c>
      <c r="F2470" s="0" t="s">
        <v>6634</v>
      </c>
      <c r="G2470" s="0" t="s">
        <v>6635</v>
      </c>
      <c r="H2470" s="0" t="s">
        <v>2122</v>
      </c>
      <c r="I2470" s="0" t="s">
        <v>2123</v>
      </c>
      <c r="J2470" s="0" t="s">
        <v>47</v>
      </c>
      <c r="K2470" s="0" t="s">
        <v>47</v>
      </c>
      <c r="L2470" s="0" t="s">
        <v>47</v>
      </c>
      <c r="M2470" s="0" t="s">
        <v>47</v>
      </c>
      <c r="N2470" s="0" t="n">
        <v>4</v>
      </c>
      <c r="O2470" s="0" t="n">
        <v>183</v>
      </c>
      <c r="P2470" s="0" t="n">
        <v>1500</v>
      </c>
      <c r="Q2470" s="0" t="n">
        <v>3.5</v>
      </c>
      <c r="R2470" s="0" t="str">
        <f aca="false">INDEX(Lookup!$B$4:$B$18,MATCH(C2470,Lookup!$A$4:$A$18,0))</f>
        <v>India</v>
      </c>
      <c r="S2470" s="20" t="n">
        <f aca="false">INDEX(Lookup!$D$4:$D$18,MATCH(C2470,Lookup!$A$4:$A$18,0))</f>
        <v>0.012</v>
      </c>
      <c r="T2470" s="21" t="n">
        <f aca="false">ROUND(P2470*S2470,2)</f>
        <v>18</v>
      </c>
      <c r="U2470" s="21" t="n">
        <f aca="false">IF(T2470&lt;=10,1,IF(T2470&lt;=20,2,IF(T2470&lt;=30,3,IF(T2470&lt;=40,4,IF(T2470&lt;=50,5,IF(T2470&lt;=100,6,IF(T2470&lt;=250,7,8)))))))</f>
        <v>2</v>
      </c>
      <c r="V2470" s="21" t="n">
        <f aca="false">IF(AND(OR(Dashboard!$T$3="All",R2470=Dashboard!$T$3),OR(Dashboard!$T$4="All",D2470=Dashboard!$T$4)),1,0)</f>
        <v>1</v>
      </c>
      <c r="W2470" s="21" t="n">
        <f aca="false">IF(V2470=1,T2470+ROW()/10000000,0)</f>
        <v>18.000247</v>
      </c>
    </row>
    <row r="2471" customFormat="false" ht="15" hidden="false" customHeight="false" outlineLevel="0" collapsed="false">
      <c r="A2471" s="0" t="n">
        <v>18237384</v>
      </c>
      <c r="B2471" s="0" t="s">
        <v>6636</v>
      </c>
      <c r="C2471" s="0" t="n">
        <v>1</v>
      </c>
      <c r="D2471" s="0" t="s">
        <v>6606</v>
      </c>
      <c r="E2471" s="0" t="s">
        <v>6637</v>
      </c>
      <c r="F2471" s="0" t="s">
        <v>6638</v>
      </c>
      <c r="G2471" s="0" t="s">
        <v>6639</v>
      </c>
      <c r="H2471" s="0" t="s">
        <v>2769</v>
      </c>
      <c r="I2471" s="0" t="s">
        <v>2123</v>
      </c>
      <c r="J2471" s="0" t="s">
        <v>47</v>
      </c>
      <c r="K2471" s="0" t="s">
        <v>47</v>
      </c>
      <c r="L2471" s="0" t="s">
        <v>47</v>
      </c>
      <c r="M2471" s="0" t="s">
        <v>47</v>
      </c>
      <c r="N2471" s="0" t="n">
        <v>2</v>
      </c>
      <c r="O2471" s="0" t="n">
        <v>84</v>
      </c>
      <c r="P2471" s="0" t="n">
        <v>500</v>
      </c>
      <c r="Q2471" s="0" t="n">
        <v>3.6</v>
      </c>
      <c r="R2471" s="0" t="str">
        <f aca="false">INDEX(Lookup!$B$4:$B$18,MATCH(C2471,Lookup!$A$4:$A$18,0))</f>
        <v>India</v>
      </c>
      <c r="S2471" s="20" t="n">
        <f aca="false">INDEX(Lookup!$D$4:$D$18,MATCH(C2471,Lookup!$A$4:$A$18,0))</f>
        <v>0.012</v>
      </c>
      <c r="T2471" s="21" t="n">
        <f aca="false">ROUND(P2471*S2471,2)</f>
        <v>6</v>
      </c>
      <c r="U2471" s="21" t="n">
        <f aca="false">IF(T2471&lt;=10,1,IF(T2471&lt;=20,2,IF(T2471&lt;=30,3,IF(T2471&lt;=40,4,IF(T2471&lt;=50,5,IF(T2471&lt;=100,6,IF(T2471&lt;=250,7,8)))))))</f>
        <v>1</v>
      </c>
      <c r="V2471" s="21" t="n">
        <f aca="false">IF(AND(OR(Dashboard!$T$3="All",R2471=Dashboard!$T$3),OR(Dashboard!$T$4="All",D2471=Dashboard!$T$4)),1,0)</f>
        <v>1</v>
      </c>
      <c r="W2471" s="21" t="n">
        <f aca="false">IF(V2471=1,T2471+ROW()/10000000,0)</f>
        <v>6.0002471</v>
      </c>
    </row>
    <row r="2472" customFormat="false" ht="15" hidden="false" customHeight="false" outlineLevel="0" collapsed="false">
      <c r="A2472" s="0" t="n">
        <v>3100008</v>
      </c>
      <c r="B2472" s="0" t="s">
        <v>6640</v>
      </c>
      <c r="C2472" s="0" t="n">
        <v>1</v>
      </c>
      <c r="D2472" s="0" t="s">
        <v>6606</v>
      </c>
      <c r="E2472" s="0" t="s">
        <v>6641</v>
      </c>
      <c r="F2472" s="0" t="s">
        <v>6642</v>
      </c>
      <c r="G2472" s="0" t="s">
        <v>6643</v>
      </c>
      <c r="H2472" s="0" t="s">
        <v>6644</v>
      </c>
      <c r="I2472" s="0" t="s">
        <v>2123</v>
      </c>
      <c r="J2472" s="0" t="s">
        <v>47</v>
      </c>
      <c r="K2472" s="0" t="s">
        <v>47</v>
      </c>
      <c r="L2472" s="0" t="s">
        <v>47</v>
      </c>
      <c r="M2472" s="0" t="s">
        <v>47</v>
      </c>
      <c r="N2472" s="0" t="n">
        <v>3</v>
      </c>
      <c r="O2472" s="0" t="n">
        <v>257</v>
      </c>
      <c r="P2472" s="0" t="n">
        <v>750</v>
      </c>
      <c r="Q2472" s="0" t="n">
        <v>3.9</v>
      </c>
      <c r="R2472" s="0" t="str">
        <f aca="false">INDEX(Lookup!$B$4:$B$18,MATCH(C2472,Lookup!$A$4:$A$18,0))</f>
        <v>India</v>
      </c>
      <c r="S2472" s="20" t="n">
        <f aca="false">INDEX(Lookup!$D$4:$D$18,MATCH(C2472,Lookup!$A$4:$A$18,0))</f>
        <v>0.012</v>
      </c>
      <c r="T2472" s="21" t="n">
        <f aca="false">ROUND(P2472*S2472,2)</f>
        <v>9</v>
      </c>
      <c r="U2472" s="21" t="n">
        <f aca="false">IF(T2472&lt;=10,1,IF(T2472&lt;=20,2,IF(T2472&lt;=30,3,IF(T2472&lt;=40,4,IF(T2472&lt;=50,5,IF(T2472&lt;=100,6,IF(T2472&lt;=250,7,8)))))))</f>
        <v>1</v>
      </c>
      <c r="V2472" s="21" t="n">
        <f aca="false">IF(AND(OR(Dashboard!$T$3="All",R2472=Dashboard!$T$3),OR(Dashboard!$T$4="All",D2472=Dashboard!$T$4)),1,0)</f>
        <v>1</v>
      </c>
      <c r="W2472" s="21" t="n">
        <f aca="false">IF(V2472=1,T2472+ROW()/10000000,0)</f>
        <v>9.0002472</v>
      </c>
    </row>
    <row r="2473" customFormat="false" ht="15" hidden="false" customHeight="false" outlineLevel="0" collapsed="false">
      <c r="A2473" s="0" t="n">
        <v>3100148</v>
      </c>
      <c r="B2473" s="0" t="s">
        <v>6645</v>
      </c>
      <c r="C2473" s="0" t="n">
        <v>1</v>
      </c>
      <c r="D2473" s="0" t="s">
        <v>6606</v>
      </c>
      <c r="E2473" s="0" t="s">
        <v>6646</v>
      </c>
      <c r="F2473" s="0" t="s">
        <v>6642</v>
      </c>
      <c r="G2473" s="0" t="s">
        <v>6643</v>
      </c>
      <c r="H2473" s="0" t="s">
        <v>2210</v>
      </c>
      <c r="I2473" s="0" t="s">
        <v>2123</v>
      </c>
      <c r="J2473" s="0" t="s">
        <v>47</v>
      </c>
      <c r="K2473" s="0" t="s">
        <v>47</v>
      </c>
      <c r="L2473" s="0" t="s">
        <v>47</v>
      </c>
      <c r="M2473" s="0" t="s">
        <v>47</v>
      </c>
      <c r="N2473" s="0" t="n">
        <v>2</v>
      </c>
      <c r="O2473" s="0" t="n">
        <v>127</v>
      </c>
      <c r="P2473" s="0" t="n">
        <v>600</v>
      </c>
      <c r="Q2473" s="0" t="n">
        <v>3.5</v>
      </c>
      <c r="R2473" s="0" t="str">
        <f aca="false">INDEX(Lookup!$B$4:$B$18,MATCH(C2473,Lookup!$A$4:$A$18,0))</f>
        <v>India</v>
      </c>
      <c r="S2473" s="20" t="n">
        <f aca="false">INDEX(Lookup!$D$4:$D$18,MATCH(C2473,Lookup!$A$4:$A$18,0))</f>
        <v>0.012</v>
      </c>
      <c r="T2473" s="21" t="n">
        <f aca="false">ROUND(P2473*S2473,2)</f>
        <v>7.2</v>
      </c>
      <c r="U2473" s="21" t="n">
        <f aca="false">IF(T2473&lt;=10,1,IF(T2473&lt;=20,2,IF(T2473&lt;=30,3,IF(T2473&lt;=40,4,IF(T2473&lt;=50,5,IF(T2473&lt;=100,6,IF(T2473&lt;=250,7,8)))))))</f>
        <v>1</v>
      </c>
      <c r="V2473" s="21" t="n">
        <f aca="false">IF(AND(OR(Dashboard!$T$3="All",R2473=Dashboard!$T$3),OR(Dashboard!$T$4="All",D2473=Dashboard!$T$4)),1,0)</f>
        <v>1</v>
      </c>
      <c r="W2473" s="21" t="n">
        <f aca="false">IF(V2473=1,T2473+ROW()/10000000,0)</f>
        <v>7.2002473</v>
      </c>
    </row>
    <row r="2474" customFormat="false" ht="15" hidden="false" customHeight="false" outlineLevel="0" collapsed="false">
      <c r="A2474" s="0" t="n">
        <v>3100044</v>
      </c>
      <c r="B2474" s="0" t="s">
        <v>6647</v>
      </c>
      <c r="C2474" s="0" t="n">
        <v>1</v>
      </c>
      <c r="D2474" s="0" t="s">
        <v>6606</v>
      </c>
      <c r="E2474" s="0" t="s">
        <v>6648</v>
      </c>
      <c r="F2474" s="0" t="s">
        <v>6642</v>
      </c>
      <c r="G2474" s="0" t="s">
        <v>6643</v>
      </c>
      <c r="H2474" s="0" t="s">
        <v>6649</v>
      </c>
      <c r="I2474" s="0" t="s">
        <v>2123</v>
      </c>
      <c r="J2474" s="0" t="s">
        <v>47</v>
      </c>
      <c r="K2474" s="0" t="s">
        <v>47</v>
      </c>
      <c r="L2474" s="0" t="s">
        <v>47</v>
      </c>
      <c r="M2474" s="0" t="s">
        <v>47</v>
      </c>
      <c r="N2474" s="0" t="n">
        <v>3</v>
      </c>
      <c r="O2474" s="0" t="n">
        <v>260</v>
      </c>
      <c r="P2474" s="0" t="n">
        <v>1000</v>
      </c>
      <c r="Q2474" s="0" t="n">
        <v>3.7</v>
      </c>
      <c r="R2474" s="0" t="str">
        <f aca="false">INDEX(Lookup!$B$4:$B$18,MATCH(C2474,Lookup!$A$4:$A$18,0))</f>
        <v>India</v>
      </c>
      <c r="S2474" s="20" t="n">
        <f aca="false">INDEX(Lookup!$D$4:$D$18,MATCH(C2474,Lookup!$A$4:$A$18,0))</f>
        <v>0.012</v>
      </c>
      <c r="T2474" s="21" t="n">
        <f aca="false">ROUND(P2474*S2474,2)</f>
        <v>12</v>
      </c>
      <c r="U2474" s="21" t="n">
        <f aca="false">IF(T2474&lt;=10,1,IF(T2474&lt;=20,2,IF(T2474&lt;=30,3,IF(T2474&lt;=40,4,IF(T2474&lt;=50,5,IF(T2474&lt;=100,6,IF(T2474&lt;=250,7,8)))))))</f>
        <v>2</v>
      </c>
      <c r="V2474" s="21" t="n">
        <f aca="false">IF(AND(OR(Dashboard!$T$3="All",R2474=Dashboard!$T$3),OR(Dashboard!$T$4="All",D2474=Dashboard!$T$4)),1,0)</f>
        <v>1</v>
      </c>
      <c r="W2474" s="21" t="n">
        <f aca="false">IF(V2474=1,T2474+ROW()/10000000,0)</f>
        <v>12.0002474</v>
      </c>
    </row>
    <row r="2475" customFormat="false" ht="15" hidden="false" customHeight="false" outlineLevel="0" collapsed="false">
      <c r="A2475" s="0" t="n">
        <v>3100441</v>
      </c>
      <c r="B2475" s="0" t="s">
        <v>1973</v>
      </c>
      <c r="C2475" s="0" t="n">
        <v>1</v>
      </c>
      <c r="D2475" s="0" t="s">
        <v>6606</v>
      </c>
      <c r="E2475" s="0" t="s">
        <v>6650</v>
      </c>
      <c r="F2475" s="0" t="s">
        <v>6651</v>
      </c>
      <c r="G2475" s="0" t="s">
        <v>6652</v>
      </c>
      <c r="H2475" s="0" t="s">
        <v>2288</v>
      </c>
      <c r="I2475" s="0" t="s">
        <v>2123</v>
      </c>
      <c r="J2475" s="0" t="s">
        <v>47</v>
      </c>
      <c r="K2475" s="0" t="s">
        <v>47</v>
      </c>
      <c r="L2475" s="0" t="s">
        <v>47</v>
      </c>
      <c r="M2475" s="0" t="s">
        <v>47</v>
      </c>
      <c r="N2475" s="0" t="n">
        <v>4</v>
      </c>
      <c r="O2475" s="0" t="n">
        <v>193</v>
      </c>
      <c r="P2475" s="0" t="n">
        <v>1600</v>
      </c>
      <c r="Q2475" s="0" t="n">
        <v>3.7</v>
      </c>
      <c r="R2475" s="0" t="str">
        <f aca="false">INDEX(Lookup!$B$4:$B$18,MATCH(C2475,Lookup!$A$4:$A$18,0))</f>
        <v>India</v>
      </c>
      <c r="S2475" s="20" t="n">
        <f aca="false">INDEX(Lookup!$D$4:$D$18,MATCH(C2475,Lookup!$A$4:$A$18,0))</f>
        <v>0.012</v>
      </c>
      <c r="T2475" s="21" t="n">
        <f aca="false">ROUND(P2475*S2475,2)</f>
        <v>19.2</v>
      </c>
      <c r="U2475" s="21" t="n">
        <f aca="false">IF(T2475&lt;=10,1,IF(T2475&lt;=20,2,IF(T2475&lt;=30,3,IF(T2475&lt;=40,4,IF(T2475&lt;=50,5,IF(T2475&lt;=100,6,IF(T2475&lt;=250,7,8)))))))</f>
        <v>2</v>
      </c>
      <c r="V2475" s="21" t="n">
        <f aca="false">IF(AND(OR(Dashboard!$T$3="All",R2475=Dashboard!$T$3),OR(Dashboard!$T$4="All",D2475=Dashboard!$T$4)),1,0)</f>
        <v>1</v>
      </c>
      <c r="W2475" s="21" t="n">
        <f aca="false">IF(V2475=1,T2475+ROW()/10000000,0)</f>
        <v>19.2002475</v>
      </c>
    </row>
    <row r="2476" customFormat="false" ht="15" hidden="false" customHeight="false" outlineLevel="0" collapsed="false">
      <c r="A2476" s="0" t="n">
        <v>3100302</v>
      </c>
      <c r="B2476" s="0" t="s">
        <v>6653</v>
      </c>
      <c r="C2476" s="0" t="n">
        <v>1</v>
      </c>
      <c r="D2476" s="0" t="s">
        <v>6606</v>
      </c>
      <c r="E2476" s="0" t="s">
        <v>6654</v>
      </c>
      <c r="F2476" s="0" t="s">
        <v>6655</v>
      </c>
      <c r="G2476" s="0" t="s">
        <v>6656</v>
      </c>
      <c r="H2476" s="0" t="s">
        <v>207</v>
      </c>
      <c r="I2476" s="0" t="s">
        <v>2123</v>
      </c>
      <c r="J2476" s="0" t="s">
        <v>47</v>
      </c>
      <c r="K2476" s="0" t="s">
        <v>47</v>
      </c>
      <c r="L2476" s="0" t="s">
        <v>47</v>
      </c>
      <c r="M2476" s="0" t="s">
        <v>47</v>
      </c>
      <c r="N2476" s="0" t="n">
        <v>3</v>
      </c>
      <c r="O2476" s="0" t="n">
        <v>245</v>
      </c>
      <c r="P2476" s="0" t="n">
        <v>800</v>
      </c>
      <c r="Q2476" s="0" t="n">
        <v>4.1</v>
      </c>
      <c r="R2476" s="0" t="str">
        <f aca="false">INDEX(Lookup!$B$4:$B$18,MATCH(C2476,Lookup!$A$4:$A$18,0))</f>
        <v>India</v>
      </c>
      <c r="S2476" s="20" t="n">
        <f aca="false">INDEX(Lookup!$D$4:$D$18,MATCH(C2476,Lookup!$A$4:$A$18,0))</f>
        <v>0.012</v>
      </c>
      <c r="T2476" s="21" t="n">
        <f aca="false">ROUND(P2476*S2476,2)</f>
        <v>9.6</v>
      </c>
      <c r="U2476" s="21" t="n">
        <f aca="false">IF(T2476&lt;=10,1,IF(T2476&lt;=20,2,IF(T2476&lt;=30,3,IF(T2476&lt;=40,4,IF(T2476&lt;=50,5,IF(T2476&lt;=100,6,IF(T2476&lt;=250,7,8)))))))</f>
        <v>1</v>
      </c>
      <c r="V2476" s="21" t="n">
        <f aca="false">IF(AND(OR(Dashboard!$T$3="All",R2476=Dashboard!$T$3),OR(Dashboard!$T$4="All",D2476=Dashboard!$T$4)),1,0)</f>
        <v>1</v>
      </c>
      <c r="W2476" s="21" t="n">
        <f aca="false">IF(V2476=1,T2476+ROW()/10000000,0)</f>
        <v>9.6002476</v>
      </c>
    </row>
    <row r="2477" customFormat="false" ht="15" hidden="false" customHeight="false" outlineLevel="0" collapsed="false">
      <c r="A2477" s="0" t="n">
        <v>3100422</v>
      </c>
      <c r="B2477" s="0" t="s">
        <v>6657</v>
      </c>
      <c r="C2477" s="0" t="n">
        <v>1</v>
      </c>
      <c r="D2477" s="0" t="s">
        <v>6606</v>
      </c>
      <c r="E2477" s="0" t="s">
        <v>6658</v>
      </c>
      <c r="F2477" s="0" t="s">
        <v>6659</v>
      </c>
      <c r="G2477" s="0" t="s">
        <v>6660</v>
      </c>
      <c r="H2477" s="0" t="s">
        <v>6661</v>
      </c>
      <c r="I2477" s="0" t="s">
        <v>2123</v>
      </c>
      <c r="J2477" s="0" t="s">
        <v>47</v>
      </c>
      <c r="K2477" s="0" t="s">
        <v>47</v>
      </c>
      <c r="L2477" s="0" t="s">
        <v>47</v>
      </c>
      <c r="M2477" s="0" t="s">
        <v>47</v>
      </c>
      <c r="N2477" s="0" t="n">
        <v>3</v>
      </c>
      <c r="O2477" s="0" t="n">
        <v>173</v>
      </c>
      <c r="P2477" s="0" t="n">
        <v>1000</v>
      </c>
      <c r="Q2477" s="0" t="n">
        <v>3.7</v>
      </c>
      <c r="R2477" s="0" t="str">
        <f aca="false">INDEX(Lookup!$B$4:$B$18,MATCH(C2477,Lookup!$A$4:$A$18,0))</f>
        <v>India</v>
      </c>
      <c r="S2477" s="20" t="n">
        <f aca="false">INDEX(Lookup!$D$4:$D$18,MATCH(C2477,Lookup!$A$4:$A$18,0))</f>
        <v>0.012</v>
      </c>
      <c r="T2477" s="21" t="n">
        <f aca="false">ROUND(P2477*S2477,2)</f>
        <v>12</v>
      </c>
      <c r="U2477" s="21" t="n">
        <f aca="false">IF(T2477&lt;=10,1,IF(T2477&lt;=20,2,IF(T2477&lt;=30,3,IF(T2477&lt;=40,4,IF(T2477&lt;=50,5,IF(T2477&lt;=100,6,IF(T2477&lt;=250,7,8)))))))</f>
        <v>2</v>
      </c>
      <c r="V2477" s="21" t="n">
        <f aca="false">IF(AND(OR(Dashboard!$T$3="All",R2477=Dashboard!$T$3),OR(Dashboard!$T$4="All",D2477=Dashboard!$T$4)),1,0)</f>
        <v>1</v>
      </c>
      <c r="W2477" s="21" t="n">
        <f aca="false">IF(V2477=1,T2477+ROW()/10000000,0)</f>
        <v>12.0002477</v>
      </c>
    </row>
    <row r="2478" customFormat="false" ht="15" hidden="false" customHeight="false" outlineLevel="0" collapsed="false">
      <c r="A2478" s="0" t="n">
        <v>3100014</v>
      </c>
      <c r="B2478" s="0" t="s">
        <v>6662</v>
      </c>
      <c r="C2478" s="0" t="n">
        <v>1</v>
      </c>
      <c r="D2478" s="0" t="s">
        <v>6606</v>
      </c>
      <c r="E2478" s="0" t="s">
        <v>6663</v>
      </c>
      <c r="F2478" s="0" t="s">
        <v>6519</v>
      </c>
      <c r="G2478" s="0" t="s">
        <v>6664</v>
      </c>
      <c r="H2478" s="0" t="s">
        <v>2274</v>
      </c>
      <c r="I2478" s="0" t="s">
        <v>2123</v>
      </c>
      <c r="J2478" s="0" t="s">
        <v>47</v>
      </c>
      <c r="K2478" s="0" t="s">
        <v>47</v>
      </c>
      <c r="L2478" s="0" t="s">
        <v>47</v>
      </c>
      <c r="M2478" s="0" t="s">
        <v>47</v>
      </c>
      <c r="N2478" s="0" t="n">
        <v>2</v>
      </c>
      <c r="O2478" s="0" t="n">
        <v>328</v>
      </c>
      <c r="P2478" s="0" t="n">
        <v>700</v>
      </c>
      <c r="Q2478" s="0" t="n">
        <v>3.8</v>
      </c>
      <c r="R2478" s="0" t="str">
        <f aca="false">INDEX(Lookup!$B$4:$B$18,MATCH(C2478,Lookup!$A$4:$A$18,0))</f>
        <v>India</v>
      </c>
      <c r="S2478" s="20" t="n">
        <f aca="false">INDEX(Lookup!$D$4:$D$18,MATCH(C2478,Lookup!$A$4:$A$18,0))</f>
        <v>0.012</v>
      </c>
      <c r="T2478" s="21" t="n">
        <f aca="false">ROUND(P2478*S2478,2)</f>
        <v>8.4</v>
      </c>
      <c r="U2478" s="21" t="n">
        <f aca="false">IF(T2478&lt;=10,1,IF(T2478&lt;=20,2,IF(T2478&lt;=30,3,IF(T2478&lt;=40,4,IF(T2478&lt;=50,5,IF(T2478&lt;=100,6,IF(T2478&lt;=250,7,8)))))))</f>
        <v>1</v>
      </c>
      <c r="V2478" s="21" t="n">
        <f aca="false">IF(AND(OR(Dashboard!$T$3="All",R2478=Dashboard!$T$3),OR(Dashboard!$T$4="All",D2478=Dashboard!$T$4)),1,0)</f>
        <v>1</v>
      </c>
      <c r="W2478" s="21" t="n">
        <f aca="false">IF(V2478=1,T2478+ROW()/10000000,0)</f>
        <v>8.4002478</v>
      </c>
    </row>
    <row r="2479" customFormat="false" ht="15" hidden="false" customHeight="false" outlineLevel="0" collapsed="false">
      <c r="A2479" s="0" t="n">
        <v>3100448</v>
      </c>
      <c r="B2479" s="0" t="s">
        <v>6665</v>
      </c>
      <c r="C2479" s="0" t="n">
        <v>1</v>
      </c>
      <c r="D2479" s="0" t="s">
        <v>6606</v>
      </c>
      <c r="E2479" s="0" t="s">
        <v>6666</v>
      </c>
      <c r="F2479" s="0" t="s">
        <v>6519</v>
      </c>
      <c r="G2479" s="0" t="s">
        <v>6664</v>
      </c>
      <c r="H2479" s="0" t="s">
        <v>6667</v>
      </c>
      <c r="I2479" s="0" t="s">
        <v>2123</v>
      </c>
      <c r="J2479" s="0" t="s">
        <v>47</v>
      </c>
      <c r="K2479" s="0" t="s">
        <v>47</v>
      </c>
      <c r="L2479" s="0" t="s">
        <v>47</v>
      </c>
      <c r="M2479" s="0" t="s">
        <v>47</v>
      </c>
      <c r="N2479" s="0" t="n">
        <v>2</v>
      </c>
      <c r="O2479" s="0" t="n">
        <v>156</v>
      </c>
      <c r="P2479" s="0" t="n">
        <v>700</v>
      </c>
      <c r="Q2479" s="0" t="n">
        <v>3.9</v>
      </c>
      <c r="R2479" s="0" t="str">
        <f aca="false">INDEX(Lookup!$B$4:$B$18,MATCH(C2479,Lookup!$A$4:$A$18,0))</f>
        <v>India</v>
      </c>
      <c r="S2479" s="20" t="n">
        <f aca="false">INDEX(Lookup!$D$4:$D$18,MATCH(C2479,Lookup!$A$4:$A$18,0))</f>
        <v>0.012</v>
      </c>
      <c r="T2479" s="21" t="n">
        <f aca="false">ROUND(P2479*S2479,2)</f>
        <v>8.4</v>
      </c>
      <c r="U2479" s="21" t="n">
        <f aca="false">IF(T2479&lt;=10,1,IF(T2479&lt;=20,2,IF(T2479&lt;=30,3,IF(T2479&lt;=40,4,IF(T2479&lt;=50,5,IF(T2479&lt;=100,6,IF(T2479&lt;=250,7,8)))))))</f>
        <v>1</v>
      </c>
      <c r="V2479" s="21" t="n">
        <f aca="false">IF(AND(OR(Dashboard!$T$3="All",R2479=Dashboard!$T$3),OR(Dashboard!$T$4="All",D2479=Dashboard!$T$4)),1,0)</f>
        <v>1</v>
      </c>
      <c r="W2479" s="21" t="n">
        <f aca="false">IF(V2479=1,T2479+ROW()/10000000,0)</f>
        <v>8.4002479</v>
      </c>
    </row>
    <row r="2480" customFormat="false" ht="15" hidden="false" customHeight="false" outlineLevel="0" collapsed="false">
      <c r="A2480" s="0" t="n">
        <v>3100017</v>
      </c>
      <c r="B2480" s="0" t="s">
        <v>2321</v>
      </c>
      <c r="C2480" s="0" t="n">
        <v>1</v>
      </c>
      <c r="D2480" s="0" t="s">
        <v>6606</v>
      </c>
      <c r="E2480" s="0" t="s">
        <v>6668</v>
      </c>
      <c r="F2480" s="0" t="s">
        <v>6669</v>
      </c>
      <c r="G2480" s="0" t="s">
        <v>6670</v>
      </c>
      <c r="H2480" s="0" t="s">
        <v>2860</v>
      </c>
      <c r="I2480" s="0" t="s">
        <v>2123</v>
      </c>
      <c r="J2480" s="0" t="s">
        <v>47</v>
      </c>
      <c r="K2480" s="0" t="s">
        <v>47</v>
      </c>
      <c r="L2480" s="0" t="s">
        <v>47</v>
      </c>
      <c r="M2480" s="0" t="s">
        <v>47</v>
      </c>
      <c r="N2480" s="0" t="n">
        <v>2</v>
      </c>
      <c r="O2480" s="0" t="n">
        <v>175</v>
      </c>
      <c r="P2480" s="0" t="n">
        <v>500</v>
      </c>
      <c r="Q2480" s="0" t="n">
        <v>3.7</v>
      </c>
      <c r="R2480" s="0" t="str">
        <f aca="false">INDEX(Lookup!$B$4:$B$18,MATCH(C2480,Lookup!$A$4:$A$18,0))</f>
        <v>India</v>
      </c>
      <c r="S2480" s="20" t="n">
        <f aca="false">INDEX(Lookup!$D$4:$D$18,MATCH(C2480,Lookup!$A$4:$A$18,0))</f>
        <v>0.012</v>
      </c>
      <c r="T2480" s="21" t="n">
        <f aca="false">ROUND(P2480*S2480,2)</f>
        <v>6</v>
      </c>
      <c r="U2480" s="21" t="n">
        <f aca="false">IF(T2480&lt;=10,1,IF(T2480&lt;=20,2,IF(T2480&lt;=30,3,IF(T2480&lt;=40,4,IF(T2480&lt;=50,5,IF(T2480&lt;=100,6,IF(T2480&lt;=250,7,8)))))))</f>
        <v>1</v>
      </c>
      <c r="V2480" s="21" t="n">
        <f aca="false">IF(AND(OR(Dashboard!$T$3="All",R2480=Dashboard!$T$3),OR(Dashboard!$T$4="All",D2480=Dashboard!$T$4)),1,0)</f>
        <v>1</v>
      </c>
      <c r="W2480" s="21" t="n">
        <f aca="false">IF(V2480=1,T2480+ROW()/10000000,0)</f>
        <v>6.000248</v>
      </c>
    </row>
    <row r="2481" customFormat="false" ht="15" hidden="false" customHeight="false" outlineLevel="0" collapsed="false">
      <c r="A2481" s="0" t="n">
        <v>18424018</v>
      </c>
      <c r="B2481" s="0" t="s">
        <v>6671</v>
      </c>
      <c r="C2481" s="0" t="n">
        <v>1</v>
      </c>
      <c r="D2481" s="0" t="s">
        <v>6672</v>
      </c>
      <c r="E2481" s="0" t="s">
        <v>6673</v>
      </c>
      <c r="F2481" s="0" t="s">
        <v>6674</v>
      </c>
      <c r="G2481" s="0" t="s">
        <v>6675</v>
      </c>
      <c r="H2481" s="0" t="s">
        <v>3950</v>
      </c>
      <c r="I2481" s="0" t="s">
        <v>2123</v>
      </c>
      <c r="J2481" s="0" t="s">
        <v>47</v>
      </c>
      <c r="K2481" s="0" t="s">
        <v>46</v>
      </c>
      <c r="L2481" s="0" t="s">
        <v>47</v>
      </c>
      <c r="M2481" s="0" t="s">
        <v>47</v>
      </c>
      <c r="N2481" s="0" t="n">
        <v>2</v>
      </c>
      <c r="O2481" s="0" t="n">
        <v>99</v>
      </c>
      <c r="P2481" s="0" t="n">
        <v>550</v>
      </c>
      <c r="Q2481" s="0" t="n">
        <v>4.3</v>
      </c>
      <c r="R2481" s="0" t="str">
        <f aca="false">INDEX(Lookup!$B$4:$B$18,MATCH(C2481,Lookup!$A$4:$A$18,0))</f>
        <v>India</v>
      </c>
      <c r="S2481" s="20" t="n">
        <f aca="false">INDEX(Lookup!$D$4:$D$18,MATCH(C2481,Lookup!$A$4:$A$18,0))</f>
        <v>0.012</v>
      </c>
      <c r="T2481" s="21" t="n">
        <f aca="false">ROUND(P2481*S2481,2)</f>
        <v>6.6</v>
      </c>
      <c r="U2481" s="21" t="n">
        <f aca="false">IF(T2481&lt;=10,1,IF(T2481&lt;=20,2,IF(T2481&lt;=30,3,IF(T2481&lt;=40,4,IF(T2481&lt;=50,5,IF(T2481&lt;=100,6,IF(T2481&lt;=250,7,8)))))))</f>
        <v>1</v>
      </c>
      <c r="V2481" s="21" t="n">
        <f aca="false">IF(AND(OR(Dashboard!$T$3="All",R2481=Dashboard!$T$3),OR(Dashboard!$T$4="All",D2481=Dashboard!$T$4)),1,0)</f>
        <v>1</v>
      </c>
      <c r="W2481" s="21" t="n">
        <f aca="false">IF(V2481=1,T2481+ROW()/10000000,0)</f>
        <v>6.6002481</v>
      </c>
    </row>
    <row r="2482" customFormat="false" ht="15" hidden="false" customHeight="false" outlineLevel="0" collapsed="false">
      <c r="A2482" s="0" t="n">
        <v>35217</v>
      </c>
      <c r="B2482" s="0" t="s">
        <v>6676</v>
      </c>
      <c r="C2482" s="0" t="n">
        <v>1</v>
      </c>
      <c r="D2482" s="0" t="s">
        <v>6677</v>
      </c>
      <c r="E2482" s="0" t="s">
        <v>6678</v>
      </c>
      <c r="F2482" s="0" t="s">
        <v>6679</v>
      </c>
      <c r="G2482" s="0" t="s">
        <v>6680</v>
      </c>
      <c r="H2482" s="0" t="s">
        <v>164</v>
      </c>
      <c r="I2482" s="0" t="s">
        <v>2123</v>
      </c>
      <c r="J2482" s="0" t="s">
        <v>47</v>
      </c>
      <c r="K2482" s="0" t="s">
        <v>47</v>
      </c>
      <c r="L2482" s="0" t="s">
        <v>47</v>
      </c>
      <c r="M2482" s="0" t="s">
        <v>47</v>
      </c>
      <c r="N2482" s="0" t="n">
        <v>2</v>
      </c>
      <c r="O2482" s="0" t="n">
        <v>5145</v>
      </c>
      <c r="P2482" s="0" t="n">
        <v>800</v>
      </c>
      <c r="Q2482" s="0" t="n">
        <v>4</v>
      </c>
      <c r="R2482" s="0" t="str">
        <f aca="false">INDEX(Lookup!$B$4:$B$18,MATCH(C2482,Lookup!$A$4:$A$18,0))</f>
        <v>India</v>
      </c>
      <c r="S2482" s="20" t="n">
        <f aca="false">INDEX(Lookup!$D$4:$D$18,MATCH(C2482,Lookup!$A$4:$A$18,0))</f>
        <v>0.012</v>
      </c>
      <c r="T2482" s="21" t="n">
        <f aca="false">ROUND(P2482*S2482,2)</f>
        <v>9.6</v>
      </c>
      <c r="U2482" s="21" t="n">
        <f aca="false">IF(T2482&lt;=10,1,IF(T2482&lt;=20,2,IF(T2482&lt;=30,3,IF(T2482&lt;=40,4,IF(T2482&lt;=50,5,IF(T2482&lt;=100,6,IF(T2482&lt;=250,7,8)))))))</f>
        <v>1</v>
      </c>
      <c r="V2482" s="21" t="n">
        <f aca="false">IF(AND(OR(Dashboard!$T$3="All",R2482=Dashboard!$T$3),OR(Dashboard!$T$4="All",D2482=Dashboard!$T$4)),1,0)</f>
        <v>1</v>
      </c>
      <c r="W2482" s="21" t="n">
        <f aca="false">IF(V2482=1,T2482+ROW()/10000000,0)</f>
        <v>9.6002482</v>
      </c>
    </row>
    <row r="2483" customFormat="false" ht="15" hidden="false" customHeight="false" outlineLevel="0" collapsed="false">
      <c r="A2483" s="0" t="n">
        <v>18447068</v>
      </c>
      <c r="B2483" s="0" t="s">
        <v>6681</v>
      </c>
      <c r="C2483" s="0" t="n">
        <v>1</v>
      </c>
      <c r="D2483" s="0" t="s">
        <v>6677</v>
      </c>
      <c r="E2483" s="0" t="s">
        <v>6682</v>
      </c>
      <c r="F2483" s="0" t="s">
        <v>6683</v>
      </c>
      <c r="G2483" s="0" t="s">
        <v>6684</v>
      </c>
      <c r="H2483" s="0" t="s">
        <v>838</v>
      </c>
      <c r="I2483" s="0" t="s">
        <v>2123</v>
      </c>
      <c r="J2483" s="0" t="s">
        <v>47</v>
      </c>
      <c r="K2483" s="0" t="s">
        <v>47</v>
      </c>
      <c r="L2483" s="0" t="s">
        <v>47</v>
      </c>
      <c r="M2483" s="0" t="s">
        <v>47</v>
      </c>
      <c r="N2483" s="0" t="n">
        <v>3</v>
      </c>
      <c r="O2483" s="0" t="n">
        <v>156</v>
      </c>
      <c r="P2483" s="0" t="n">
        <v>1000</v>
      </c>
      <c r="Q2483" s="0" t="n">
        <v>4</v>
      </c>
      <c r="R2483" s="0" t="str">
        <f aca="false">INDEX(Lookup!$B$4:$B$18,MATCH(C2483,Lookup!$A$4:$A$18,0))</f>
        <v>India</v>
      </c>
      <c r="S2483" s="20" t="n">
        <f aca="false">INDEX(Lookup!$D$4:$D$18,MATCH(C2483,Lookup!$A$4:$A$18,0))</f>
        <v>0.012</v>
      </c>
      <c r="T2483" s="21" t="n">
        <f aca="false">ROUND(P2483*S2483,2)</f>
        <v>12</v>
      </c>
      <c r="U2483" s="21" t="n">
        <f aca="false">IF(T2483&lt;=10,1,IF(T2483&lt;=20,2,IF(T2483&lt;=30,3,IF(T2483&lt;=40,4,IF(T2483&lt;=50,5,IF(T2483&lt;=100,6,IF(T2483&lt;=250,7,8)))))))</f>
        <v>2</v>
      </c>
      <c r="V2483" s="21" t="n">
        <f aca="false">IF(AND(OR(Dashboard!$T$3="All",R2483=Dashboard!$T$3),OR(Dashboard!$T$4="All",D2483=Dashboard!$T$4)),1,0)</f>
        <v>1</v>
      </c>
      <c r="W2483" s="21" t="n">
        <f aca="false">IF(V2483=1,T2483+ROW()/10000000,0)</f>
        <v>12.0002483</v>
      </c>
    </row>
    <row r="2484" customFormat="false" ht="15" hidden="false" customHeight="false" outlineLevel="0" collapsed="false">
      <c r="A2484" s="0" t="n">
        <v>18458563</v>
      </c>
      <c r="B2484" s="0" t="s">
        <v>6685</v>
      </c>
      <c r="C2484" s="0" t="n">
        <v>1</v>
      </c>
      <c r="D2484" s="0" t="s">
        <v>6677</v>
      </c>
      <c r="E2484" s="0" t="s">
        <v>6686</v>
      </c>
      <c r="F2484" s="0" t="s">
        <v>6687</v>
      </c>
      <c r="G2484" s="0" t="s">
        <v>6688</v>
      </c>
      <c r="H2484" s="0" t="s">
        <v>6689</v>
      </c>
      <c r="I2484" s="0" t="s">
        <v>2123</v>
      </c>
      <c r="J2484" s="0" t="s">
        <v>46</v>
      </c>
      <c r="K2484" s="0" t="s">
        <v>47</v>
      </c>
      <c r="L2484" s="0" t="s">
        <v>47</v>
      </c>
      <c r="M2484" s="0" t="s">
        <v>47</v>
      </c>
      <c r="N2484" s="0" t="n">
        <v>2</v>
      </c>
      <c r="O2484" s="0" t="n">
        <v>170</v>
      </c>
      <c r="P2484" s="0" t="n">
        <v>850</v>
      </c>
      <c r="Q2484" s="0" t="n">
        <v>3.4</v>
      </c>
      <c r="R2484" s="0" t="str">
        <f aca="false">INDEX(Lookup!$B$4:$B$18,MATCH(C2484,Lookup!$A$4:$A$18,0))</f>
        <v>India</v>
      </c>
      <c r="S2484" s="20" t="n">
        <f aca="false">INDEX(Lookup!$D$4:$D$18,MATCH(C2484,Lookup!$A$4:$A$18,0))</f>
        <v>0.012</v>
      </c>
      <c r="T2484" s="21" t="n">
        <f aca="false">ROUND(P2484*S2484,2)</f>
        <v>10.2</v>
      </c>
      <c r="U2484" s="21" t="n">
        <f aca="false">IF(T2484&lt;=10,1,IF(T2484&lt;=20,2,IF(T2484&lt;=30,3,IF(T2484&lt;=40,4,IF(T2484&lt;=50,5,IF(T2484&lt;=100,6,IF(T2484&lt;=250,7,8)))))))</f>
        <v>2</v>
      </c>
      <c r="V2484" s="21" t="n">
        <f aca="false">IF(AND(OR(Dashboard!$T$3="All",R2484=Dashboard!$T$3),OR(Dashboard!$T$4="All",D2484=Dashboard!$T$4)),1,0)</f>
        <v>1</v>
      </c>
      <c r="W2484" s="21" t="n">
        <f aca="false">IF(V2484=1,T2484+ROW()/10000000,0)</f>
        <v>10.2002484</v>
      </c>
    </row>
    <row r="2485" customFormat="false" ht="15" hidden="false" customHeight="false" outlineLevel="0" collapsed="false">
      <c r="A2485" s="0" t="n">
        <v>18075122</v>
      </c>
      <c r="B2485" s="0" t="s">
        <v>6690</v>
      </c>
      <c r="C2485" s="0" t="n">
        <v>1</v>
      </c>
      <c r="D2485" s="0" t="s">
        <v>6677</v>
      </c>
      <c r="E2485" s="0" t="s">
        <v>6691</v>
      </c>
      <c r="F2485" s="0" t="s">
        <v>6687</v>
      </c>
      <c r="G2485" s="0" t="s">
        <v>6688</v>
      </c>
      <c r="H2485" s="0" t="s">
        <v>6692</v>
      </c>
      <c r="I2485" s="0" t="s">
        <v>2123</v>
      </c>
      <c r="J2485" s="0" t="s">
        <v>46</v>
      </c>
      <c r="K2485" s="0" t="s">
        <v>46</v>
      </c>
      <c r="L2485" s="0" t="s">
        <v>47</v>
      </c>
      <c r="M2485" s="0" t="s">
        <v>47</v>
      </c>
      <c r="N2485" s="0" t="n">
        <v>3</v>
      </c>
      <c r="O2485" s="0" t="n">
        <v>2083</v>
      </c>
      <c r="P2485" s="0" t="n">
        <v>1000</v>
      </c>
      <c r="Q2485" s="0" t="n">
        <v>4.7</v>
      </c>
      <c r="R2485" s="0" t="str">
        <f aca="false">INDEX(Lookup!$B$4:$B$18,MATCH(C2485,Lookup!$A$4:$A$18,0))</f>
        <v>India</v>
      </c>
      <c r="S2485" s="20" t="n">
        <f aca="false">INDEX(Lookup!$D$4:$D$18,MATCH(C2485,Lookup!$A$4:$A$18,0))</f>
        <v>0.012</v>
      </c>
      <c r="T2485" s="21" t="n">
        <f aca="false">ROUND(P2485*S2485,2)</f>
        <v>12</v>
      </c>
      <c r="U2485" s="21" t="n">
        <f aca="false">IF(T2485&lt;=10,1,IF(T2485&lt;=20,2,IF(T2485&lt;=30,3,IF(T2485&lt;=40,4,IF(T2485&lt;=50,5,IF(T2485&lt;=100,6,IF(T2485&lt;=250,7,8)))))))</f>
        <v>2</v>
      </c>
      <c r="V2485" s="21" t="n">
        <f aca="false">IF(AND(OR(Dashboard!$T$3="All",R2485=Dashboard!$T$3),OR(Dashboard!$T$4="All",D2485=Dashboard!$T$4)),1,0)</f>
        <v>1</v>
      </c>
      <c r="W2485" s="21" t="n">
        <f aca="false">IF(V2485=1,T2485+ROW()/10000000,0)</f>
        <v>12.0002485</v>
      </c>
    </row>
    <row r="2486" customFormat="false" ht="15" hidden="false" customHeight="false" outlineLevel="0" collapsed="false">
      <c r="A2486" s="0" t="n">
        <v>18233317</v>
      </c>
      <c r="B2486" s="0" t="s">
        <v>6693</v>
      </c>
      <c r="C2486" s="0" t="n">
        <v>1</v>
      </c>
      <c r="D2486" s="0" t="s">
        <v>6677</v>
      </c>
      <c r="E2486" s="0" t="s">
        <v>6694</v>
      </c>
      <c r="F2486" s="0" t="s">
        <v>6695</v>
      </c>
      <c r="G2486" s="0" t="s">
        <v>6696</v>
      </c>
      <c r="H2486" s="0" t="s">
        <v>6697</v>
      </c>
      <c r="I2486" s="0" t="s">
        <v>2123</v>
      </c>
      <c r="J2486" s="0" t="s">
        <v>47</v>
      </c>
      <c r="K2486" s="0" t="s">
        <v>47</v>
      </c>
      <c r="L2486" s="0" t="s">
        <v>47</v>
      </c>
      <c r="M2486" s="0" t="s">
        <v>47</v>
      </c>
      <c r="N2486" s="0" t="n">
        <v>3</v>
      </c>
      <c r="O2486" s="0" t="n">
        <v>1606</v>
      </c>
      <c r="P2486" s="0" t="n">
        <v>1500</v>
      </c>
      <c r="Q2486" s="0" t="n">
        <v>4.2</v>
      </c>
      <c r="R2486" s="0" t="str">
        <f aca="false">INDEX(Lookup!$B$4:$B$18,MATCH(C2486,Lookup!$A$4:$A$18,0))</f>
        <v>India</v>
      </c>
      <c r="S2486" s="20" t="n">
        <f aca="false">INDEX(Lookup!$D$4:$D$18,MATCH(C2486,Lookup!$A$4:$A$18,0))</f>
        <v>0.012</v>
      </c>
      <c r="T2486" s="21" t="n">
        <f aca="false">ROUND(P2486*S2486,2)</f>
        <v>18</v>
      </c>
      <c r="U2486" s="21" t="n">
        <f aca="false">IF(T2486&lt;=10,1,IF(T2486&lt;=20,2,IF(T2486&lt;=30,3,IF(T2486&lt;=40,4,IF(T2486&lt;=50,5,IF(T2486&lt;=100,6,IF(T2486&lt;=250,7,8)))))))</f>
        <v>2</v>
      </c>
      <c r="V2486" s="21" t="n">
        <f aca="false">IF(AND(OR(Dashboard!$T$3="All",R2486=Dashboard!$T$3),OR(Dashboard!$T$4="All",D2486=Dashboard!$T$4)),1,0)</f>
        <v>1</v>
      </c>
      <c r="W2486" s="21" t="n">
        <f aca="false">IF(V2486=1,T2486+ROW()/10000000,0)</f>
        <v>18.0002486</v>
      </c>
    </row>
    <row r="2487" customFormat="false" ht="15" hidden="false" customHeight="false" outlineLevel="0" collapsed="false">
      <c r="A2487" s="0" t="n">
        <v>18237753</v>
      </c>
      <c r="B2487" s="0" t="s">
        <v>6698</v>
      </c>
      <c r="C2487" s="0" t="n">
        <v>1</v>
      </c>
      <c r="D2487" s="0" t="s">
        <v>6677</v>
      </c>
      <c r="E2487" s="0" t="s">
        <v>6699</v>
      </c>
      <c r="F2487" s="0" t="s">
        <v>6700</v>
      </c>
      <c r="G2487" s="0" t="s">
        <v>6701</v>
      </c>
      <c r="H2487" s="0" t="s">
        <v>6702</v>
      </c>
      <c r="I2487" s="0" t="s">
        <v>2123</v>
      </c>
      <c r="J2487" s="0" t="s">
        <v>46</v>
      </c>
      <c r="K2487" s="0" t="s">
        <v>46</v>
      </c>
      <c r="L2487" s="0" t="s">
        <v>47</v>
      </c>
      <c r="M2487" s="0" t="s">
        <v>47</v>
      </c>
      <c r="N2487" s="0" t="n">
        <v>3</v>
      </c>
      <c r="O2487" s="0" t="n">
        <v>2040</v>
      </c>
      <c r="P2487" s="0" t="n">
        <v>1000</v>
      </c>
      <c r="Q2487" s="0" t="n">
        <v>4.1</v>
      </c>
      <c r="R2487" s="0" t="str">
        <f aca="false">INDEX(Lookup!$B$4:$B$18,MATCH(C2487,Lookup!$A$4:$A$18,0))</f>
        <v>India</v>
      </c>
      <c r="S2487" s="20" t="n">
        <f aca="false">INDEX(Lookup!$D$4:$D$18,MATCH(C2487,Lookup!$A$4:$A$18,0))</f>
        <v>0.012</v>
      </c>
      <c r="T2487" s="21" t="n">
        <f aca="false">ROUND(P2487*S2487,2)</f>
        <v>12</v>
      </c>
      <c r="U2487" s="21" t="n">
        <f aca="false">IF(T2487&lt;=10,1,IF(T2487&lt;=20,2,IF(T2487&lt;=30,3,IF(T2487&lt;=40,4,IF(T2487&lt;=50,5,IF(T2487&lt;=100,6,IF(T2487&lt;=250,7,8)))))))</f>
        <v>2</v>
      </c>
      <c r="V2487" s="21" t="n">
        <f aca="false">IF(AND(OR(Dashboard!$T$3="All",R2487=Dashboard!$T$3),OR(Dashboard!$T$4="All",D2487=Dashboard!$T$4)),1,0)</f>
        <v>1</v>
      </c>
      <c r="W2487" s="21" t="n">
        <f aca="false">IF(V2487=1,T2487+ROW()/10000000,0)</f>
        <v>12.0002487</v>
      </c>
    </row>
    <row r="2488" customFormat="false" ht="15" hidden="false" customHeight="false" outlineLevel="0" collapsed="false">
      <c r="A2488" s="0" t="n">
        <v>18388642</v>
      </c>
      <c r="B2488" s="0" t="s">
        <v>6703</v>
      </c>
      <c r="C2488" s="0" t="n">
        <v>1</v>
      </c>
      <c r="D2488" s="0" t="s">
        <v>6677</v>
      </c>
      <c r="E2488" s="0" t="s">
        <v>6704</v>
      </c>
      <c r="F2488" s="0" t="s">
        <v>6705</v>
      </c>
      <c r="G2488" s="0" t="s">
        <v>6706</v>
      </c>
      <c r="H2488" s="0" t="s">
        <v>2313</v>
      </c>
      <c r="I2488" s="0" t="s">
        <v>2123</v>
      </c>
      <c r="J2488" s="0" t="s">
        <v>47</v>
      </c>
      <c r="K2488" s="0" t="s">
        <v>47</v>
      </c>
      <c r="L2488" s="0" t="s">
        <v>47</v>
      </c>
      <c r="M2488" s="0" t="s">
        <v>47</v>
      </c>
      <c r="N2488" s="0" t="n">
        <v>3</v>
      </c>
      <c r="O2488" s="0" t="n">
        <v>617</v>
      </c>
      <c r="P2488" s="0" t="n">
        <v>1100</v>
      </c>
      <c r="Q2488" s="0" t="n">
        <v>3.8</v>
      </c>
      <c r="R2488" s="0" t="str">
        <f aca="false">INDEX(Lookup!$B$4:$B$18,MATCH(C2488,Lookup!$A$4:$A$18,0))</f>
        <v>India</v>
      </c>
      <c r="S2488" s="20" t="n">
        <f aca="false">INDEX(Lookup!$D$4:$D$18,MATCH(C2488,Lookup!$A$4:$A$18,0))</f>
        <v>0.012</v>
      </c>
      <c r="T2488" s="21" t="n">
        <f aca="false">ROUND(P2488*S2488,2)</f>
        <v>13.2</v>
      </c>
      <c r="U2488" s="21" t="n">
        <f aca="false">IF(T2488&lt;=10,1,IF(T2488&lt;=20,2,IF(T2488&lt;=30,3,IF(T2488&lt;=40,4,IF(T2488&lt;=50,5,IF(T2488&lt;=100,6,IF(T2488&lt;=250,7,8)))))))</f>
        <v>2</v>
      </c>
      <c r="V2488" s="21" t="n">
        <f aca="false">IF(AND(OR(Dashboard!$T$3="All",R2488=Dashboard!$T$3),OR(Dashboard!$T$4="All",D2488=Dashboard!$T$4)),1,0)</f>
        <v>1</v>
      </c>
      <c r="W2488" s="21" t="n">
        <f aca="false">IF(V2488=1,T2488+ROW()/10000000,0)</f>
        <v>13.2002488</v>
      </c>
    </row>
    <row r="2489" customFormat="false" ht="15" hidden="false" customHeight="false" outlineLevel="0" collapsed="false">
      <c r="A2489" s="0" t="n">
        <v>18463285</v>
      </c>
      <c r="B2489" s="0" t="s">
        <v>6707</v>
      </c>
      <c r="C2489" s="0" t="n">
        <v>1</v>
      </c>
      <c r="D2489" s="0" t="s">
        <v>6677</v>
      </c>
      <c r="E2489" s="0" t="s">
        <v>6708</v>
      </c>
      <c r="F2489" s="0" t="s">
        <v>6709</v>
      </c>
      <c r="G2489" s="0" t="s">
        <v>6710</v>
      </c>
      <c r="H2489" s="0" t="s">
        <v>6711</v>
      </c>
      <c r="I2489" s="0" t="s">
        <v>2123</v>
      </c>
      <c r="J2489" s="0" t="s">
        <v>46</v>
      </c>
      <c r="K2489" s="0" t="s">
        <v>47</v>
      </c>
      <c r="L2489" s="0" t="s">
        <v>47</v>
      </c>
      <c r="M2489" s="0" t="s">
        <v>47</v>
      </c>
      <c r="N2489" s="0" t="n">
        <v>3</v>
      </c>
      <c r="O2489" s="0" t="n">
        <v>146</v>
      </c>
      <c r="P2489" s="0" t="n">
        <v>1000</v>
      </c>
      <c r="Q2489" s="0" t="n">
        <v>3.8</v>
      </c>
      <c r="R2489" s="0" t="str">
        <f aca="false">INDEX(Lookup!$B$4:$B$18,MATCH(C2489,Lookup!$A$4:$A$18,0))</f>
        <v>India</v>
      </c>
      <c r="S2489" s="20" t="n">
        <f aca="false">INDEX(Lookup!$D$4:$D$18,MATCH(C2489,Lookup!$A$4:$A$18,0))</f>
        <v>0.012</v>
      </c>
      <c r="T2489" s="21" t="n">
        <f aca="false">ROUND(P2489*S2489,2)</f>
        <v>12</v>
      </c>
      <c r="U2489" s="21" t="n">
        <f aca="false">IF(T2489&lt;=10,1,IF(T2489&lt;=20,2,IF(T2489&lt;=30,3,IF(T2489&lt;=40,4,IF(T2489&lt;=50,5,IF(T2489&lt;=100,6,IF(T2489&lt;=250,7,8)))))))</f>
        <v>2</v>
      </c>
      <c r="V2489" s="21" t="n">
        <f aca="false">IF(AND(OR(Dashboard!$T$3="All",R2489=Dashboard!$T$3),OR(Dashboard!$T$4="All",D2489=Dashboard!$T$4)),1,0)</f>
        <v>1</v>
      </c>
      <c r="W2489" s="21" t="n">
        <f aca="false">IF(V2489=1,T2489+ROW()/10000000,0)</f>
        <v>12.0002489</v>
      </c>
    </row>
    <row r="2490" customFormat="false" ht="15" hidden="false" customHeight="false" outlineLevel="0" collapsed="false">
      <c r="A2490" s="0" t="n">
        <v>16527711</v>
      </c>
      <c r="B2490" s="0" t="s">
        <v>6712</v>
      </c>
      <c r="C2490" s="0" t="n">
        <v>1</v>
      </c>
      <c r="D2490" s="0" t="s">
        <v>6677</v>
      </c>
      <c r="E2490" s="0" t="s">
        <v>6713</v>
      </c>
      <c r="F2490" s="0" t="s">
        <v>6714</v>
      </c>
      <c r="G2490" s="0" t="s">
        <v>6715</v>
      </c>
      <c r="H2490" s="0" t="s">
        <v>2488</v>
      </c>
      <c r="I2490" s="0" t="s">
        <v>2123</v>
      </c>
      <c r="J2490" s="0" t="s">
        <v>47</v>
      </c>
      <c r="K2490" s="0" t="s">
        <v>46</v>
      </c>
      <c r="L2490" s="0" t="s">
        <v>47</v>
      </c>
      <c r="M2490" s="0" t="s">
        <v>47</v>
      </c>
      <c r="N2490" s="0" t="n">
        <v>2</v>
      </c>
      <c r="O2490" s="0" t="n">
        <v>2076</v>
      </c>
      <c r="P2490" s="0" t="n">
        <v>700</v>
      </c>
      <c r="Q2490" s="0" t="n">
        <v>3.9</v>
      </c>
      <c r="R2490" s="0" t="str">
        <f aca="false">INDEX(Lookup!$B$4:$B$18,MATCH(C2490,Lookup!$A$4:$A$18,0))</f>
        <v>India</v>
      </c>
      <c r="S2490" s="20" t="n">
        <f aca="false">INDEX(Lookup!$D$4:$D$18,MATCH(C2490,Lookup!$A$4:$A$18,0))</f>
        <v>0.012</v>
      </c>
      <c r="T2490" s="21" t="n">
        <f aca="false">ROUND(P2490*S2490,2)</f>
        <v>8.4</v>
      </c>
      <c r="U2490" s="21" t="n">
        <f aca="false">IF(T2490&lt;=10,1,IF(T2490&lt;=20,2,IF(T2490&lt;=30,3,IF(T2490&lt;=40,4,IF(T2490&lt;=50,5,IF(T2490&lt;=100,6,IF(T2490&lt;=250,7,8)))))))</f>
        <v>1</v>
      </c>
      <c r="V2490" s="21" t="n">
        <f aca="false">IF(AND(OR(Dashboard!$T$3="All",R2490=Dashboard!$T$3),OR(Dashboard!$T$4="All",D2490=Dashboard!$T$4)),1,0)</f>
        <v>1</v>
      </c>
      <c r="W2490" s="21" t="n">
        <f aca="false">IF(V2490=1,T2490+ROW()/10000000,0)</f>
        <v>8.400249</v>
      </c>
    </row>
    <row r="2491" customFormat="false" ht="15" hidden="false" customHeight="false" outlineLevel="0" collapsed="false">
      <c r="A2491" s="0" t="n">
        <v>18313566</v>
      </c>
      <c r="B2491" s="0" t="s">
        <v>1977</v>
      </c>
      <c r="C2491" s="0" t="n">
        <v>1</v>
      </c>
      <c r="D2491" s="0" t="s">
        <v>6677</v>
      </c>
      <c r="E2491" s="0" t="s">
        <v>6716</v>
      </c>
      <c r="F2491" s="0" t="s">
        <v>6714</v>
      </c>
      <c r="G2491" s="0" t="s">
        <v>6715</v>
      </c>
      <c r="H2491" s="0" t="s">
        <v>2485</v>
      </c>
      <c r="I2491" s="0" t="s">
        <v>2123</v>
      </c>
      <c r="J2491" s="0" t="s">
        <v>47</v>
      </c>
      <c r="K2491" s="0" t="s">
        <v>47</v>
      </c>
      <c r="L2491" s="0" t="s">
        <v>47</v>
      </c>
      <c r="M2491" s="0" t="s">
        <v>47</v>
      </c>
      <c r="N2491" s="0" t="n">
        <v>3</v>
      </c>
      <c r="O2491" s="0" t="n">
        <v>1240</v>
      </c>
      <c r="P2491" s="0" t="n">
        <v>1500</v>
      </c>
      <c r="Q2491" s="0" t="n">
        <v>4.3</v>
      </c>
      <c r="R2491" s="0" t="str">
        <f aca="false">INDEX(Lookup!$B$4:$B$18,MATCH(C2491,Lookup!$A$4:$A$18,0))</f>
        <v>India</v>
      </c>
      <c r="S2491" s="20" t="n">
        <f aca="false">INDEX(Lookup!$D$4:$D$18,MATCH(C2491,Lookup!$A$4:$A$18,0))</f>
        <v>0.012</v>
      </c>
      <c r="T2491" s="21" t="n">
        <f aca="false">ROUND(P2491*S2491,2)</f>
        <v>18</v>
      </c>
      <c r="U2491" s="21" t="n">
        <f aca="false">IF(T2491&lt;=10,1,IF(T2491&lt;=20,2,IF(T2491&lt;=30,3,IF(T2491&lt;=40,4,IF(T2491&lt;=50,5,IF(T2491&lt;=100,6,IF(T2491&lt;=250,7,8)))))))</f>
        <v>2</v>
      </c>
      <c r="V2491" s="21" t="n">
        <f aca="false">IF(AND(OR(Dashboard!$T$3="All",R2491=Dashboard!$T$3),OR(Dashboard!$T$4="All",D2491=Dashboard!$T$4)),1,0)</f>
        <v>1</v>
      </c>
      <c r="W2491" s="21" t="n">
        <f aca="false">IF(V2491=1,T2491+ROW()/10000000,0)</f>
        <v>18.0002491</v>
      </c>
    </row>
    <row r="2492" customFormat="false" ht="15" hidden="false" customHeight="false" outlineLevel="0" collapsed="false">
      <c r="A2492" s="0" t="n">
        <v>49003</v>
      </c>
      <c r="B2492" s="0" t="s">
        <v>2010</v>
      </c>
      <c r="C2492" s="0" t="n">
        <v>1</v>
      </c>
      <c r="D2492" s="0" t="s">
        <v>6677</v>
      </c>
      <c r="E2492" s="0" t="s">
        <v>6717</v>
      </c>
      <c r="F2492" s="0" t="s">
        <v>6714</v>
      </c>
      <c r="G2492" s="0" t="s">
        <v>6715</v>
      </c>
      <c r="H2492" s="0" t="s">
        <v>2128</v>
      </c>
      <c r="I2492" s="0" t="s">
        <v>2123</v>
      </c>
      <c r="J2492" s="0" t="s">
        <v>47</v>
      </c>
      <c r="K2492" s="0" t="s">
        <v>46</v>
      </c>
      <c r="L2492" s="0" t="s">
        <v>47</v>
      </c>
      <c r="M2492" s="0" t="s">
        <v>47</v>
      </c>
      <c r="N2492" s="0" t="n">
        <v>3</v>
      </c>
      <c r="O2492" s="0" t="n">
        <v>3370</v>
      </c>
      <c r="P2492" s="0" t="n">
        <v>1500</v>
      </c>
      <c r="Q2492" s="0" t="n">
        <v>4.2</v>
      </c>
      <c r="R2492" s="0" t="str">
        <f aca="false">INDEX(Lookup!$B$4:$B$18,MATCH(C2492,Lookup!$A$4:$A$18,0))</f>
        <v>India</v>
      </c>
      <c r="S2492" s="20" t="n">
        <f aca="false">INDEX(Lookup!$D$4:$D$18,MATCH(C2492,Lookup!$A$4:$A$18,0))</f>
        <v>0.012</v>
      </c>
      <c r="T2492" s="21" t="n">
        <f aca="false">ROUND(P2492*S2492,2)</f>
        <v>18</v>
      </c>
      <c r="U2492" s="21" t="n">
        <f aca="false">IF(T2492&lt;=10,1,IF(T2492&lt;=20,2,IF(T2492&lt;=30,3,IF(T2492&lt;=40,4,IF(T2492&lt;=50,5,IF(T2492&lt;=100,6,IF(T2492&lt;=250,7,8)))))))</f>
        <v>2</v>
      </c>
      <c r="V2492" s="21" t="n">
        <f aca="false">IF(AND(OR(Dashboard!$T$3="All",R2492=Dashboard!$T$3),OR(Dashboard!$T$4="All",D2492=Dashboard!$T$4)),1,0)</f>
        <v>1</v>
      </c>
      <c r="W2492" s="21" t="n">
        <f aca="false">IF(V2492=1,T2492+ROW()/10000000,0)</f>
        <v>18.0002492</v>
      </c>
    </row>
    <row r="2493" customFormat="false" ht="15" hidden="false" customHeight="false" outlineLevel="0" collapsed="false">
      <c r="A2493" s="0" t="n">
        <v>18441580</v>
      </c>
      <c r="B2493" s="0" t="s">
        <v>6698</v>
      </c>
      <c r="C2493" s="0" t="n">
        <v>1</v>
      </c>
      <c r="D2493" s="0" t="s">
        <v>6677</v>
      </c>
      <c r="E2493" s="0" t="s">
        <v>6718</v>
      </c>
      <c r="F2493" s="0" t="s">
        <v>6719</v>
      </c>
      <c r="G2493" s="0" t="s">
        <v>6720</v>
      </c>
      <c r="H2493" s="0" t="s">
        <v>6702</v>
      </c>
      <c r="I2493" s="0" t="s">
        <v>2123</v>
      </c>
      <c r="J2493" s="0" t="s">
        <v>46</v>
      </c>
      <c r="K2493" s="0" t="s">
        <v>47</v>
      </c>
      <c r="L2493" s="0" t="s">
        <v>47</v>
      </c>
      <c r="M2493" s="0" t="s">
        <v>47</v>
      </c>
      <c r="N2493" s="0" t="n">
        <v>3</v>
      </c>
      <c r="O2493" s="0" t="n">
        <v>317</v>
      </c>
      <c r="P2493" s="0" t="n">
        <v>1000</v>
      </c>
      <c r="Q2493" s="0" t="n">
        <v>3.9</v>
      </c>
      <c r="R2493" s="0" t="str">
        <f aca="false">INDEX(Lookup!$B$4:$B$18,MATCH(C2493,Lookup!$A$4:$A$18,0))</f>
        <v>India</v>
      </c>
      <c r="S2493" s="20" t="n">
        <f aca="false">INDEX(Lookup!$D$4:$D$18,MATCH(C2493,Lookup!$A$4:$A$18,0))</f>
        <v>0.012</v>
      </c>
      <c r="T2493" s="21" t="n">
        <f aca="false">ROUND(P2493*S2493,2)</f>
        <v>12</v>
      </c>
      <c r="U2493" s="21" t="n">
        <f aca="false">IF(T2493&lt;=10,1,IF(T2493&lt;=20,2,IF(T2493&lt;=30,3,IF(T2493&lt;=40,4,IF(T2493&lt;=50,5,IF(T2493&lt;=100,6,IF(T2493&lt;=250,7,8)))))))</f>
        <v>2</v>
      </c>
      <c r="V2493" s="21" t="n">
        <f aca="false">IF(AND(OR(Dashboard!$T$3="All",R2493=Dashboard!$T$3),OR(Dashboard!$T$4="All",D2493=Dashboard!$T$4)),1,0)</f>
        <v>1</v>
      </c>
      <c r="W2493" s="21" t="n">
        <f aca="false">IF(V2493=1,T2493+ROW()/10000000,0)</f>
        <v>12.0002493</v>
      </c>
    </row>
    <row r="2494" customFormat="false" ht="15" hidden="false" customHeight="false" outlineLevel="0" collapsed="false">
      <c r="A2494" s="0" t="n">
        <v>34757</v>
      </c>
      <c r="B2494" s="0" t="s">
        <v>6676</v>
      </c>
      <c r="C2494" s="0" t="n">
        <v>1</v>
      </c>
      <c r="D2494" s="0" t="s">
        <v>6677</v>
      </c>
      <c r="E2494" s="0" t="s">
        <v>6721</v>
      </c>
      <c r="F2494" s="0" t="s">
        <v>6722</v>
      </c>
      <c r="G2494" s="0" t="s">
        <v>6723</v>
      </c>
      <c r="H2494" s="0" t="s">
        <v>164</v>
      </c>
      <c r="I2494" s="0" t="s">
        <v>2123</v>
      </c>
      <c r="J2494" s="0" t="s">
        <v>47</v>
      </c>
      <c r="K2494" s="0" t="s">
        <v>46</v>
      </c>
      <c r="L2494" s="0" t="s">
        <v>47</v>
      </c>
      <c r="M2494" s="0" t="s">
        <v>47</v>
      </c>
      <c r="N2494" s="0" t="n">
        <v>2</v>
      </c>
      <c r="O2494" s="0" t="n">
        <v>2662</v>
      </c>
      <c r="P2494" s="0" t="n">
        <v>800</v>
      </c>
      <c r="Q2494" s="0" t="n">
        <v>4.5</v>
      </c>
      <c r="R2494" s="0" t="str">
        <f aca="false">INDEX(Lookup!$B$4:$B$18,MATCH(C2494,Lookup!$A$4:$A$18,0))</f>
        <v>India</v>
      </c>
      <c r="S2494" s="20" t="n">
        <f aca="false">INDEX(Lookup!$D$4:$D$18,MATCH(C2494,Lookup!$A$4:$A$18,0))</f>
        <v>0.012</v>
      </c>
      <c r="T2494" s="21" t="n">
        <f aca="false">ROUND(P2494*S2494,2)</f>
        <v>9.6</v>
      </c>
      <c r="U2494" s="21" t="n">
        <f aca="false">IF(T2494&lt;=10,1,IF(T2494&lt;=20,2,IF(T2494&lt;=30,3,IF(T2494&lt;=40,4,IF(T2494&lt;=50,5,IF(T2494&lt;=100,6,IF(T2494&lt;=250,7,8)))))))</f>
        <v>1</v>
      </c>
      <c r="V2494" s="21" t="n">
        <f aca="false">IF(AND(OR(Dashboard!$T$3="All",R2494=Dashboard!$T$3),OR(Dashboard!$T$4="All",D2494=Dashboard!$T$4)),1,0)</f>
        <v>1</v>
      </c>
      <c r="W2494" s="21" t="n">
        <f aca="false">IF(V2494=1,T2494+ROW()/10000000,0)</f>
        <v>9.6002494</v>
      </c>
    </row>
    <row r="2495" customFormat="false" ht="15" hidden="false" customHeight="false" outlineLevel="0" collapsed="false">
      <c r="A2495" s="0" t="n">
        <v>18408295</v>
      </c>
      <c r="B2495" s="0" t="s">
        <v>6724</v>
      </c>
      <c r="C2495" s="0" t="n">
        <v>1</v>
      </c>
      <c r="D2495" s="0" t="s">
        <v>6677</v>
      </c>
      <c r="E2495" s="0" t="s">
        <v>6725</v>
      </c>
      <c r="F2495" s="0" t="s">
        <v>6722</v>
      </c>
      <c r="G2495" s="0" t="s">
        <v>6723</v>
      </c>
      <c r="H2495" s="0" t="s">
        <v>6726</v>
      </c>
      <c r="I2495" s="0" t="s">
        <v>2123</v>
      </c>
      <c r="J2495" s="0" t="s">
        <v>47</v>
      </c>
      <c r="K2495" s="0" t="s">
        <v>47</v>
      </c>
      <c r="L2495" s="0" t="s">
        <v>47</v>
      </c>
      <c r="M2495" s="0" t="s">
        <v>47</v>
      </c>
      <c r="N2495" s="0" t="n">
        <v>2</v>
      </c>
      <c r="O2495" s="0" t="n">
        <v>413</v>
      </c>
      <c r="P2495" s="0" t="n">
        <v>500</v>
      </c>
      <c r="Q2495" s="0" t="n">
        <v>4.6</v>
      </c>
      <c r="R2495" s="0" t="str">
        <f aca="false">INDEX(Lookup!$B$4:$B$18,MATCH(C2495,Lookup!$A$4:$A$18,0))</f>
        <v>India</v>
      </c>
      <c r="S2495" s="20" t="n">
        <f aca="false">INDEX(Lookup!$D$4:$D$18,MATCH(C2495,Lookup!$A$4:$A$18,0))</f>
        <v>0.012</v>
      </c>
      <c r="T2495" s="21" t="n">
        <f aca="false">ROUND(P2495*S2495,2)</f>
        <v>6</v>
      </c>
      <c r="U2495" s="21" t="n">
        <f aca="false">IF(T2495&lt;=10,1,IF(T2495&lt;=20,2,IF(T2495&lt;=30,3,IF(T2495&lt;=40,4,IF(T2495&lt;=50,5,IF(T2495&lt;=100,6,IF(T2495&lt;=250,7,8)))))))</f>
        <v>1</v>
      </c>
      <c r="V2495" s="21" t="n">
        <f aca="false">IF(AND(OR(Dashboard!$T$3="All",R2495=Dashboard!$T$3),OR(Dashboard!$T$4="All",D2495=Dashboard!$T$4)),1,0)</f>
        <v>1</v>
      </c>
      <c r="W2495" s="21" t="n">
        <f aca="false">IF(V2495=1,T2495+ROW()/10000000,0)</f>
        <v>6.0002495</v>
      </c>
    </row>
    <row r="2496" customFormat="false" ht="15" hidden="false" customHeight="false" outlineLevel="0" collapsed="false">
      <c r="A2496" s="0" t="n">
        <v>18216876</v>
      </c>
      <c r="B2496" s="0" t="s">
        <v>6727</v>
      </c>
      <c r="C2496" s="0" t="n">
        <v>1</v>
      </c>
      <c r="D2496" s="0" t="s">
        <v>6677</v>
      </c>
      <c r="E2496" s="0" t="s">
        <v>6728</v>
      </c>
      <c r="F2496" s="0" t="s">
        <v>6722</v>
      </c>
      <c r="G2496" s="0" t="s">
        <v>6723</v>
      </c>
      <c r="H2496" s="0" t="s">
        <v>6729</v>
      </c>
      <c r="I2496" s="0" t="s">
        <v>2123</v>
      </c>
      <c r="J2496" s="0" t="s">
        <v>46</v>
      </c>
      <c r="K2496" s="0" t="s">
        <v>47</v>
      </c>
      <c r="L2496" s="0" t="s">
        <v>47</v>
      </c>
      <c r="M2496" s="0" t="s">
        <v>47</v>
      </c>
      <c r="N2496" s="0" t="n">
        <v>3</v>
      </c>
      <c r="O2496" s="0" t="n">
        <v>885</v>
      </c>
      <c r="P2496" s="0" t="n">
        <v>1500</v>
      </c>
      <c r="Q2496" s="0" t="n">
        <v>3.9</v>
      </c>
      <c r="R2496" s="0" t="str">
        <f aca="false">INDEX(Lookup!$B$4:$B$18,MATCH(C2496,Lookup!$A$4:$A$18,0))</f>
        <v>India</v>
      </c>
      <c r="S2496" s="20" t="n">
        <f aca="false">INDEX(Lookup!$D$4:$D$18,MATCH(C2496,Lookup!$A$4:$A$18,0))</f>
        <v>0.012</v>
      </c>
      <c r="T2496" s="21" t="n">
        <f aca="false">ROUND(P2496*S2496,2)</f>
        <v>18</v>
      </c>
      <c r="U2496" s="21" t="n">
        <f aca="false">IF(T2496&lt;=10,1,IF(T2496&lt;=20,2,IF(T2496&lt;=30,3,IF(T2496&lt;=40,4,IF(T2496&lt;=50,5,IF(T2496&lt;=100,6,IF(T2496&lt;=250,7,8)))))))</f>
        <v>2</v>
      </c>
      <c r="V2496" s="21" t="n">
        <f aca="false">IF(AND(OR(Dashboard!$T$3="All",R2496=Dashboard!$T$3),OR(Dashboard!$T$4="All",D2496=Dashboard!$T$4)),1,0)</f>
        <v>1</v>
      </c>
      <c r="W2496" s="21" t="n">
        <f aca="false">IF(V2496=1,T2496+ROW()/10000000,0)</f>
        <v>18.0002496</v>
      </c>
    </row>
    <row r="2497" customFormat="false" ht="15" hidden="false" customHeight="false" outlineLevel="0" collapsed="false">
      <c r="A2497" s="0" t="n">
        <v>17806994</v>
      </c>
      <c r="B2497" s="0" t="s">
        <v>6730</v>
      </c>
      <c r="C2497" s="0" t="n">
        <v>1</v>
      </c>
      <c r="D2497" s="0" t="s">
        <v>6677</v>
      </c>
      <c r="E2497" s="0" t="s">
        <v>6731</v>
      </c>
      <c r="F2497" s="0" t="s">
        <v>6732</v>
      </c>
      <c r="G2497" s="0" t="s">
        <v>6733</v>
      </c>
      <c r="H2497" s="0" t="s">
        <v>6734</v>
      </c>
      <c r="I2497" s="0" t="s">
        <v>2123</v>
      </c>
      <c r="J2497" s="0" t="s">
        <v>47</v>
      </c>
      <c r="K2497" s="0" t="s">
        <v>47</v>
      </c>
      <c r="L2497" s="0" t="s">
        <v>47</v>
      </c>
      <c r="M2497" s="0" t="s">
        <v>47</v>
      </c>
      <c r="N2497" s="0" t="n">
        <v>3</v>
      </c>
      <c r="O2497" s="0" t="n">
        <v>3244</v>
      </c>
      <c r="P2497" s="0" t="n">
        <v>1500</v>
      </c>
      <c r="Q2497" s="0" t="n">
        <v>4.9</v>
      </c>
      <c r="R2497" s="0" t="str">
        <f aca="false">INDEX(Lookup!$B$4:$B$18,MATCH(C2497,Lookup!$A$4:$A$18,0))</f>
        <v>India</v>
      </c>
      <c r="S2497" s="20" t="n">
        <f aca="false">INDEX(Lookup!$D$4:$D$18,MATCH(C2497,Lookup!$A$4:$A$18,0))</f>
        <v>0.012</v>
      </c>
      <c r="T2497" s="21" t="n">
        <f aca="false">ROUND(P2497*S2497,2)</f>
        <v>18</v>
      </c>
      <c r="U2497" s="21" t="n">
        <f aca="false">IF(T2497&lt;=10,1,IF(T2497&lt;=20,2,IF(T2497&lt;=30,3,IF(T2497&lt;=40,4,IF(T2497&lt;=50,5,IF(T2497&lt;=100,6,IF(T2497&lt;=250,7,8)))))))</f>
        <v>2</v>
      </c>
      <c r="V2497" s="21" t="n">
        <f aca="false">IF(AND(OR(Dashboard!$T$3="All",R2497=Dashboard!$T$3),OR(Dashboard!$T$4="All",D2497=Dashboard!$T$4)),1,0)</f>
        <v>1</v>
      </c>
      <c r="W2497" s="21" t="n">
        <f aca="false">IF(V2497=1,T2497+ROW()/10000000,0)</f>
        <v>18.0002497</v>
      </c>
    </row>
    <row r="2498" customFormat="false" ht="15" hidden="false" customHeight="false" outlineLevel="0" collapsed="false">
      <c r="A2498" s="0" t="n">
        <v>18435740</v>
      </c>
      <c r="B2498" s="0" t="s">
        <v>6735</v>
      </c>
      <c r="C2498" s="0" t="n">
        <v>1</v>
      </c>
      <c r="D2498" s="0" t="s">
        <v>6677</v>
      </c>
      <c r="E2498" s="0" t="s">
        <v>6736</v>
      </c>
      <c r="F2498" s="0" t="s">
        <v>6732</v>
      </c>
      <c r="G2498" s="0" t="s">
        <v>6733</v>
      </c>
      <c r="H2498" s="0" t="s">
        <v>4381</v>
      </c>
      <c r="I2498" s="0" t="s">
        <v>2123</v>
      </c>
      <c r="J2498" s="0" t="s">
        <v>46</v>
      </c>
      <c r="K2498" s="0" t="s">
        <v>47</v>
      </c>
      <c r="L2498" s="0" t="s">
        <v>47</v>
      </c>
      <c r="M2498" s="0" t="s">
        <v>47</v>
      </c>
      <c r="N2498" s="0" t="n">
        <v>3</v>
      </c>
      <c r="O2498" s="0" t="n">
        <v>181</v>
      </c>
      <c r="P2498" s="0" t="n">
        <v>1000</v>
      </c>
      <c r="Q2498" s="0" t="n">
        <v>3.8</v>
      </c>
      <c r="R2498" s="0" t="str">
        <f aca="false">INDEX(Lookup!$B$4:$B$18,MATCH(C2498,Lookup!$A$4:$A$18,0))</f>
        <v>India</v>
      </c>
      <c r="S2498" s="20" t="n">
        <f aca="false">INDEX(Lookup!$D$4:$D$18,MATCH(C2498,Lookup!$A$4:$A$18,0))</f>
        <v>0.012</v>
      </c>
      <c r="T2498" s="21" t="n">
        <f aca="false">ROUND(P2498*S2498,2)</f>
        <v>12</v>
      </c>
      <c r="U2498" s="21" t="n">
        <f aca="false">IF(T2498&lt;=10,1,IF(T2498&lt;=20,2,IF(T2498&lt;=30,3,IF(T2498&lt;=40,4,IF(T2498&lt;=50,5,IF(T2498&lt;=100,6,IF(T2498&lt;=250,7,8)))))))</f>
        <v>2</v>
      </c>
      <c r="V2498" s="21" t="n">
        <f aca="false">IF(AND(OR(Dashboard!$T$3="All",R2498=Dashboard!$T$3),OR(Dashboard!$T$4="All",D2498=Dashboard!$T$4)),1,0)</f>
        <v>1</v>
      </c>
      <c r="W2498" s="21" t="n">
        <f aca="false">IF(V2498=1,T2498+ROW()/10000000,0)</f>
        <v>12.0002498</v>
      </c>
    </row>
    <row r="2499" customFormat="false" ht="15" hidden="false" customHeight="false" outlineLevel="0" collapsed="false">
      <c r="A2499" s="0" t="n">
        <v>18318116</v>
      </c>
      <c r="B2499" s="0" t="s">
        <v>6737</v>
      </c>
      <c r="C2499" s="0" t="n">
        <v>1</v>
      </c>
      <c r="D2499" s="0" t="s">
        <v>6677</v>
      </c>
      <c r="E2499" s="0" t="s">
        <v>6738</v>
      </c>
      <c r="F2499" s="0" t="s">
        <v>6739</v>
      </c>
      <c r="G2499" s="0" t="s">
        <v>6740</v>
      </c>
      <c r="H2499" s="0" t="s">
        <v>6741</v>
      </c>
      <c r="I2499" s="0" t="s">
        <v>2123</v>
      </c>
      <c r="J2499" s="0" t="s">
        <v>47</v>
      </c>
      <c r="K2499" s="0" t="s">
        <v>47</v>
      </c>
      <c r="L2499" s="0" t="s">
        <v>47</v>
      </c>
      <c r="M2499" s="0" t="s">
        <v>47</v>
      </c>
      <c r="N2499" s="0" t="n">
        <v>3</v>
      </c>
      <c r="O2499" s="0" t="n">
        <v>536</v>
      </c>
      <c r="P2499" s="0" t="n">
        <v>1200</v>
      </c>
      <c r="Q2499" s="0" t="n">
        <v>4</v>
      </c>
      <c r="R2499" s="0" t="str">
        <f aca="false">INDEX(Lookup!$B$4:$B$18,MATCH(C2499,Lookup!$A$4:$A$18,0))</f>
        <v>India</v>
      </c>
      <c r="S2499" s="20" t="n">
        <f aca="false">INDEX(Lookup!$D$4:$D$18,MATCH(C2499,Lookup!$A$4:$A$18,0))</f>
        <v>0.012</v>
      </c>
      <c r="T2499" s="21" t="n">
        <f aca="false">ROUND(P2499*S2499,2)</f>
        <v>14.4</v>
      </c>
      <c r="U2499" s="21" t="n">
        <f aca="false">IF(T2499&lt;=10,1,IF(T2499&lt;=20,2,IF(T2499&lt;=30,3,IF(T2499&lt;=40,4,IF(T2499&lt;=50,5,IF(T2499&lt;=100,6,IF(T2499&lt;=250,7,8)))))))</f>
        <v>2</v>
      </c>
      <c r="V2499" s="21" t="n">
        <f aca="false">IF(AND(OR(Dashboard!$T$3="All",R2499=Dashboard!$T$3),OR(Dashboard!$T$4="All",D2499=Dashboard!$T$4)),1,0)</f>
        <v>1</v>
      </c>
      <c r="W2499" s="21" t="n">
        <f aca="false">IF(V2499=1,T2499+ROW()/10000000,0)</f>
        <v>14.4002499</v>
      </c>
    </row>
    <row r="2500" customFormat="false" ht="15" hidden="false" customHeight="false" outlineLevel="0" collapsed="false">
      <c r="A2500" s="0" t="n">
        <v>18270976</v>
      </c>
      <c r="B2500" s="0" t="s">
        <v>6698</v>
      </c>
      <c r="C2500" s="0" t="n">
        <v>1</v>
      </c>
      <c r="D2500" s="0" t="s">
        <v>6677</v>
      </c>
      <c r="E2500" s="0" t="s">
        <v>6742</v>
      </c>
      <c r="F2500" s="0" t="s">
        <v>6743</v>
      </c>
      <c r="G2500" s="0" t="s">
        <v>6744</v>
      </c>
      <c r="H2500" s="0" t="s">
        <v>6702</v>
      </c>
      <c r="I2500" s="0" t="s">
        <v>2123</v>
      </c>
      <c r="J2500" s="0" t="s">
        <v>46</v>
      </c>
      <c r="K2500" s="0" t="s">
        <v>46</v>
      </c>
      <c r="L2500" s="0" t="s">
        <v>47</v>
      </c>
      <c r="M2500" s="0" t="s">
        <v>47</v>
      </c>
      <c r="N2500" s="0" t="n">
        <v>3</v>
      </c>
      <c r="O2500" s="0" t="n">
        <v>1295</v>
      </c>
      <c r="P2500" s="0" t="n">
        <v>1000</v>
      </c>
      <c r="Q2500" s="0" t="n">
        <v>4.1</v>
      </c>
      <c r="R2500" s="0" t="str">
        <f aca="false">INDEX(Lookup!$B$4:$B$18,MATCH(C2500,Lookup!$A$4:$A$18,0))</f>
        <v>India</v>
      </c>
      <c r="S2500" s="20" t="n">
        <f aca="false">INDEX(Lookup!$D$4:$D$18,MATCH(C2500,Lookup!$A$4:$A$18,0))</f>
        <v>0.012</v>
      </c>
      <c r="T2500" s="21" t="n">
        <f aca="false">ROUND(P2500*S2500,2)</f>
        <v>12</v>
      </c>
      <c r="U2500" s="21" t="n">
        <f aca="false">IF(T2500&lt;=10,1,IF(T2500&lt;=20,2,IF(T2500&lt;=30,3,IF(T2500&lt;=40,4,IF(T2500&lt;=50,5,IF(T2500&lt;=100,6,IF(T2500&lt;=250,7,8)))))))</f>
        <v>2</v>
      </c>
      <c r="V2500" s="21" t="n">
        <f aca="false">IF(AND(OR(Dashboard!$T$3="All",R2500=Dashboard!$T$3),OR(Dashboard!$T$4="All",D2500=Dashboard!$T$4)),1,0)</f>
        <v>1</v>
      </c>
      <c r="W2500" s="21" t="n">
        <f aca="false">IF(V2500=1,T2500+ROW()/10000000,0)</f>
        <v>12.00025</v>
      </c>
    </row>
    <row r="2501" customFormat="false" ht="15" hidden="false" customHeight="false" outlineLevel="0" collapsed="false">
      <c r="A2501" s="0" t="n">
        <v>49486</v>
      </c>
      <c r="B2501" s="0" t="s">
        <v>6698</v>
      </c>
      <c r="C2501" s="0" t="n">
        <v>1</v>
      </c>
      <c r="D2501" s="0" t="s">
        <v>6677</v>
      </c>
      <c r="E2501" s="0" t="s">
        <v>6745</v>
      </c>
      <c r="F2501" s="0" t="s">
        <v>6746</v>
      </c>
      <c r="G2501" s="0" t="s">
        <v>6747</v>
      </c>
      <c r="H2501" s="0" t="s">
        <v>6702</v>
      </c>
      <c r="I2501" s="0" t="s">
        <v>2123</v>
      </c>
      <c r="J2501" s="0" t="s">
        <v>46</v>
      </c>
      <c r="K2501" s="0" t="s">
        <v>46</v>
      </c>
      <c r="L2501" s="0" t="s">
        <v>47</v>
      </c>
      <c r="M2501" s="0" t="s">
        <v>47</v>
      </c>
      <c r="N2501" s="0" t="n">
        <v>3</v>
      </c>
      <c r="O2501" s="0" t="n">
        <v>1515</v>
      </c>
      <c r="P2501" s="0" t="n">
        <v>1000</v>
      </c>
      <c r="Q2501" s="0" t="n">
        <v>3.6</v>
      </c>
      <c r="R2501" s="0" t="str">
        <f aca="false">INDEX(Lookup!$B$4:$B$18,MATCH(C2501,Lookup!$A$4:$A$18,0))</f>
        <v>India</v>
      </c>
      <c r="S2501" s="20" t="n">
        <f aca="false">INDEX(Lookup!$D$4:$D$18,MATCH(C2501,Lookup!$A$4:$A$18,0))</f>
        <v>0.012</v>
      </c>
      <c r="T2501" s="21" t="n">
        <f aca="false">ROUND(P2501*S2501,2)</f>
        <v>12</v>
      </c>
      <c r="U2501" s="21" t="n">
        <f aca="false">IF(T2501&lt;=10,1,IF(T2501&lt;=20,2,IF(T2501&lt;=30,3,IF(T2501&lt;=40,4,IF(T2501&lt;=50,5,IF(T2501&lt;=100,6,IF(T2501&lt;=250,7,8)))))))</f>
        <v>2</v>
      </c>
      <c r="V2501" s="21" t="n">
        <f aca="false">IF(AND(OR(Dashboard!$T$3="All",R2501=Dashboard!$T$3),OR(Dashboard!$T$4="All",D2501=Dashboard!$T$4)),1,0)</f>
        <v>1</v>
      </c>
      <c r="W2501" s="21" t="n">
        <f aca="false">IF(V2501=1,T2501+ROW()/10000000,0)</f>
        <v>12.0002501</v>
      </c>
    </row>
    <row r="2502" customFormat="false" ht="15" hidden="false" customHeight="false" outlineLevel="0" collapsed="false">
      <c r="A2502" s="0" t="n">
        <v>3600252</v>
      </c>
      <c r="B2502" s="0" t="s">
        <v>6748</v>
      </c>
      <c r="C2502" s="0" t="n">
        <v>1</v>
      </c>
      <c r="D2502" s="0" t="s">
        <v>6749</v>
      </c>
      <c r="E2502" s="0" t="s">
        <v>6750</v>
      </c>
      <c r="F2502" s="0" t="s">
        <v>6751</v>
      </c>
      <c r="G2502" s="0" t="s">
        <v>6752</v>
      </c>
      <c r="H2502" s="0" t="s">
        <v>6753</v>
      </c>
      <c r="I2502" s="0" t="s">
        <v>2123</v>
      </c>
      <c r="J2502" s="0" t="s">
        <v>47</v>
      </c>
      <c r="K2502" s="0" t="s">
        <v>47</v>
      </c>
      <c r="L2502" s="0" t="s">
        <v>47</v>
      </c>
      <c r="M2502" s="0" t="s">
        <v>47</v>
      </c>
      <c r="N2502" s="0" t="n">
        <v>1</v>
      </c>
      <c r="O2502" s="0" t="n">
        <v>139</v>
      </c>
      <c r="P2502" s="0" t="n">
        <v>290</v>
      </c>
      <c r="Q2502" s="0" t="n">
        <v>3.4</v>
      </c>
      <c r="R2502" s="0" t="str">
        <f aca="false">INDEX(Lookup!$B$4:$B$18,MATCH(C2502,Lookup!$A$4:$A$18,0))</f>
        <v>India</v>
      </c>
      <c r="S2502" s="20" t="n">
        <f aca="false">INDEX(Lookup!$D$4:$D$18,MATCH(C2502,Lookup!$A$4:$A$18,0))</f>
        <v>0.012</v>
      </c>
      <c r="T2502" s="21" t="n">
        <f aca="false">ROUND(P2502*S2502,2)</f>
        <v>3.48</v>
      </c>
      <c r="U2502" s="21" t="n">
        <f aca="false">IF(T2502&lt;=10,1,IF(T2502&lt;=20,2,IF(T2502&lt;=30,3,IF(T2502&lt;=40,4,IF(T2502&lt;=50,5,IF(T2502&lt;=100,6,IF(T2502&lt;=250,7,8)))))))</f>
        <v>1</v>
      </c>
      <c r="V2502" s="21" t="n">
        <f aca="false">IF(AND(OR(Dashboard!$T$3="All",R2502=Dashboard!$T$3),OR(Dashboard!$T$4="All",D2502=Dashboard!$T$4)),1,0)</f>
        <v>1</v>
      </c>
      <c r="W2502" s="21" t="n">
        <f aca="false">IF(V2502=1,T2502+ROW()/10000000,0)</f>
        <v>3.4802502</v>
      </c>
    </row>
    <row r="2503" customFormat="false" ht="15" hidden="false" customHeight="false" outlineLevel="0" collapsed="false">
      <c r="A2503" s="0" t="n">
        <v>3600265</v>
      </c>
      <c r="B2503" s="0" t="s">
        <v>6754</v>
      </c>
      <c r="C2503" s="0" t="n">
        <v>1</v>
      </c>
      <c r="D2503" s="0" t="s">
        <v>6749</v>
      </c>
      <c r="E2503" s="0" t="s">
        <v>6755</v>
      </c>
      <c r="F2503" s="0" t="s">
        <v>6751</v>
      </c>
      <c r="G2503" s="0" t="s">
        <v>6752</v>
      </c>
      <c r="H2503" s="0" t="s">
        <v>2307</v>
      </c>
      <c r="I2503" s="0" t="s">
        <v>2123</v>
      </c>
      <c r="J2503" s="0" t="s">
        <v>47</v>
      </c>
      <c r="K2503" s="0" t="s">
        <v>47</v>
      </c>
      <c r="L2503" s="0" t="s">
        <v>47</v>
      </c>
      <c r="M2503" s="0" t="s">
        <v>47</v>
      </c>
      <c r="N2503" s="0" t="n">
        <v>3</v>
      </c>
      <c r="O2503" s="0" t="n">
        <v>172</v>
      </c>
      <c r="P2503" s="0" t="n">
        <v>900</v>
      </c>
      <c r="Q2503" s="0" t="n">
        <v>3.7</v>
      </c>
      <c r="R2503" s="0" t="str">
        <f aca="false">INDEX(Lookup!$B$4:$B$18,MATCH(C2503,Lookup!$A$4:$A$18,0))</f>
        <v>India</v>
      </c>
      <c r="S2503" s="20" t="n">
        <f aca="false">INDEX(Lookup!$D$4:$D$18,MATCH(C2503,Lookup!$A$4:$A$18,0))</f>
        <v>0.012</v>
      </c>
      <c r="T2503" s="21" t="n">
        <f aca="false">ROUND(P2503*S2503,2)</f>
        <v>10.8</v>
      </c>
      <c r="U2503" s="21" t="n">
        <f aca="false">IF(T2503&lt;=10,1,IF(T2503&lt;=20,2,IF(T2503&lt;=30,3,IF(T2503&lt;=40,4,IF(T2503&lt;=50,5,IF(T2503&lt;=100,6,IF(T2503&lt;=250,7,8)))))))</f>
        <v>2</v>
      </c>
      <c r="V2503" s="21" t="n">
        <f aca="false">IF(AND(OR(Dashboard!$T$3="All",R2503=Dashboard!$T$3),OR(Dashboard!$T$4="All",D2503=Dashboard!$T$4)),1,0)</f>
        <v>1</v>
      </c>
      <c r="W2503" s="21" t="n">
        <f aca="false">IF(V2503=1,T2503+ROW()/10000000,0)</f>
        <v>10.8002503</v>
      </c>
    </row>
    <row r="2504" customFormat="false" ht="15" hidden="false" customHeight="false" outlineLevel="0" collapsed="false">
      <c r="A2504" s="0" t="n">
        <v>3600375</v>
      </c>
      <c r="B2504" s="0" t="s">
        <v>6756</v>
      </c>
      <c r="C2504" s="0" t="n">
        <v>1</v>
      </c>
      <c r="D2504" s="0" t="s">
        <v>6749</v>
      </c>
      <c r="E2504" s="0" t="s">
        <v>6757</v>
      </c>
      <c r="F2504" s="0" t="s">
        <v>6751</v>
      </c>
      <c r="G2504" s="0" t="s">
        <v>6752</v>
      </c>
      <c r="H2504" s="0" t="s">
        <v>177</v>
      </c>
      <c r="I2504" s="0" t="s">
        <v>2123</v>
      </c>
      <c r="J2504" s="0" t="s">
        <v>47</v>
      </c>
      <c r="K2504" s="0" t="s">
        <v>47</v>
      </c>
      <c r="L2504" s="0" t="s">
        <v>47</v>
      </c>
      <c r="M2504" s="0" t="s">
        <v>47</v>
      </c>
      <c r="N2504" s="0" t="n">
        <v>3</v>
      </c>
      <c r="O2504" s="0" t="n">
        <v>264</v>
      </c>
      <c r="P2504" s="0" t="n">
        <v>800</v>
      </c>
      <c r="Q2504" s="0" t="n">
        <v>3.9</v>
      </c>
      <c r="R2504" s="0" t="str">
        <f aca="false">INDEX(Lookup!$B$4:$B$18,MATCH(C2504,Lookup!$A$4:$A$18,0))</f>
        <v>India</v>
      </c>
      <c r="S2504" s="20" t="n">
        <f aca="false">INDEX(Lookup!$D$4:$D$18,MATCH(C2504,Lookup!$A$4:$A$18,0))</f>
        <v>0.012</v>
      </c>
      <c r="T2504" s="21" t="n">
        <f aca="false">ROUND(P2504*S2504,2)</f>
        <v>9.6</v>
      </c>
      <c r="U2504" s="21" t="n">
        <f aca="false">IF(T2504&lt;=10,1,IF(T2504&lt;=20,2,IF(T2504&lt;=30,3,IF(T2504&lt;=40,4,IF(T2504&lt;=50,5,IF(T2504&lt;=100,6,IF(T2504&lt;=250,7,8)))))))</f>
        <v>1</v>
      </c>
      <c r="V2504" s="21" t="n">
        <f aca="false">IF(AND(OR(Dashboard!$T$3="All",R2504=Dashboard!$T$3),OR(Dashboard!$T$4="All",D2504=Dashboard!$T$4)),1,0)</f>
        <v>1</v>
      </c>
      <c r="W2504" s="21" t="n">
        <f aca="false">IF(V2504=1,T2504+ROW()/10000000,0)</f>
        <v>9.6002504</v>
      </c>
    </row>
    <row r="2505" customFormat="false" ht="15" hidden="false" customHeight="false" outlineLevel="0" collapsed="false">
      <c r="A2505" s="0" t="n">
        <v>3600015</v>
      </c>
      <c r="B2505" s="0" t="s">
        <v>6758</v>
      </c>
      <c r="C2505" s="0" t="n">
        <v>1</v>
      </c>
      <c r="D2505" s="0" t="s">
        <v>6749</v>
      </c>
      <c r="E2505" s="0" t="s">
        <v>6759</v>
      </c>
      <c r="F2505" s="0" t="s">
        <v>6760</v>
      </c>
      <c r="G2505" s="0" t="s">
        <v>6761</v>
      </c>
      <c r="H2505" s="0" t="s">
        <v>2050</v>
      </c>
      <c r="I2505" s="0" t="s">
        <v>2123</v>
      </c>
      <c r="J2505" s="0" t="s">
        <v>47</v>
      </c>
      <c r="K2505" s="0" t="s">
        <v>47</v>
      </c>
      <c r="L2505" s="0" t="s">
        <v>47</v>
      </c>
      <c r="M2505" s="0" t="s">
        <v>47</v>
      </c>
      <c r="N2505" s="0" t="n">
        <v>1</v>
      </c>
      <c r="O2505" s="0" t="n">
        <v>392</v>
      </c>
      <c r="P2505" s="0" t="n">
        <v>300</v>
      </c>
      <c r="Q2505" s="0" t="n">
        <v>4.2</v>
      </c>
      <c r="R2505" s="0" t="str">
        <f aca="false">INDEX(Lookup!$B$4:$B$18,MATCH(C2505,Lookup!$A$4:$A$18,0))</f>
        <v>India</v>
      </c>
      <c r="S2505" s="20" t="n">
        <f aca="false">INDEX(Lookup!$D$4:$D$18,MATCH(C2505,Lookup!$A$4:$A$18,0))</f>
        <v>0.012</v>
      </c>
      <c r="T2505" s="21" t="n">
        <f aca="false">ROUND(P2505*S2505,2)</f>
        <v>3.6</v>
      </c>
      <c r="U2505" s="21" t="n">
        <f aca="false">IF(T2505&lt;=10,1,IF(T2505&lt;=20,2,IF(T2505&lt;=30,3,IF(T2505&lt;=40,4,IF(T2505&lt;=50,5,IF(T2505&lt;=100,6,IF(T2505&lt;=250,7,8)))))))</f>
        <v>1</v>
      </c>
      <c r="V2505" s="21" t="n">
        <f aca="false">IF(AND(OR(Dashboard!$T$3="All",R2505=Dashboard!$T$3),OR(Dashboard!$T$4="All",D2505=Dashboard!$T$4)),1,0)</f>
        <v>1</v>
      </c>
      <c r="W2505" s="21" t="n">
        <f aca="false">IF(V2505=1,T2505+ROW()/10000000,0)</f>
        <v>3.6002505</v>
      </c>
    </row>
    <row r="2506" customFormat="false" ht="15" hidden="false" customHeight="false" outlineLevel="0" collapsed="false">
      <c r="A2506" s="0" t="n">
        <v>3600012</v>
      </c>
      <c r="B2506" s="0" t="s">
        <v>6762</v>
      </c>
      <c r="C2506" s="0" t="n">
        <v>1</v>
      </c>
      <c r="D2506" s="0" t="s">
        <v>6749</v>
      </c>
      <c r="E2506" s="0" t="s">
        <v>6763</v>
      </c>
      <c r="F2506" s="0" t="s">
        <v>6764</v>
      </c>
      <c r="G2506" s="0" t="s">
        <v>6765</v>
      </c>
      <c r="H2506" s="0" t="s">
        <v>6766</v>
      </c>
      <c r="I2506" s="0" t="s">
        <v>2123</v>
      </c>
      <c r="J2506" s="0" t="s">
        <v>47</v>
      </c>
      <c r="K2506" s="0" t="s">
        <v>47</v>
      </c>
      <c r="L2506" s="0" t="s">
        <v>47</v>
      </c>
      <c r="M2506" s="0" t="s">
        <v>47</v>
      </c>
      <c r="N2506" s="0" t="n">
        <v>2</v>
      </c>
      <c r="O2506" s="0" t="n">
        <v>393</v>
      </c>
      <c r="P2506" s="0" t="n">
        <v>500</v>
      </c>
      <c r="Q2506" s="0" t="n">
        <v>3.7</v>
      </c>
      <c r="R2506" s="0" t="str">
        <f aca="false">INDEX(Lookup!$B$4:$B$18,MATCH(C2506,Lookup!$A$4:$A$18,0))</f>
        <v>India</v>
      </c>
      <c r="S2506" s="20" t="n">
        <f aca="false">INDEX(Lookup!$D$4:$D$18,MATCH(C2506,Lookup!$A$4:$A$18,0))</f>
        <v>0.012</v>
      </c>
      <c r="T2506" s="21" t="n">
        <f aca="false">ROUND(P2506*S2506,2)</f>
        <v>6</v>
      </c>
      <c r="U2506" s="21" t="n">
        <f aca="false">IF(T2506&lt;=10,1,IF(T2506&lt;=20,2,IF(T2506&lt;=30,3,IF(T2506&lt;=40,4,IF(T2506&lt;=50,5,IF(T2506&lt;=100,6,IF(T2506&lt;=250,7,8)))))))</f>
        <v>1</v>
      </c>
      <c r="V2506" s="21" t="n">
        <f aca="false">IF(AND(OR(Dashboard!$T$3="All",R2506=Dashboard!$T$3),OR(Dashboard!$T$4="All",D2506=Dashboard!$T$4)),1,0)</f>
        <v>1</v>
      </c>
      <c r="W2506" s="21" t="n">
        <f aca="false">IF(V2506=1,T2506+ROW()/10000000,0)</f>
        <v>6.0002506</v>
      </c>
    </row>
    <row r="2507" customFormat="false" ht="15" hidden="false" customHeight="false" outlineLevel="0" collapsed="false">
      <c r="A2507" s="0" t="n">
        <v>3600013</v>
      </c>
      <c r="B2507" s="0" t="s">
        <v>5785</v>
      </c>
      <c r="C2507" s="0" t="n">
        <v>1</v>
      </c>
      <c r="D2507" s="0" t="s">
        <v>6749</v>
      </c>
      <c r="E2507" s="0" t="s">
        <v>6767</v>
      </c>
      <c r="F2507" s="0" t="s">
        <v>6764</v>
      </c>
      <c r="G2507" s="0" t="s">
        <v>6765</v>
      </c>
      <c r="H2507" s="0" t="s">
        <v>3500</v>
      </c>
      <c r="I2507" s="0" t="s">
        <v>2123</v>
      </c>
      <c r="J2507" s="0" t="s">
        <v>47</v>
      </c>
      <c r="K2507" s="0" t="s">
        <v>47</v>
      </c>
      <c r="L2507" s="0" t="s">
        <v>47</v>
      </c>
      <c r="M2507" s="0" t="s">
        <v>47</v>
      </c>
      <c r="N2507" s="0" t="n">
        <v>2</v>
      </c>
      <c r="O2507" s="0" t="n">
        <v>214</v>
      </c>
      <c r="P2507" s="0" t="n">
        <v>400</v>
      </c>
      <c r="Q2507" s="0" t="n">
        <v>3.5</v>
      </c>
      <c r="R2507" s="0" t="str">
        <f aca="false">INDEX(Lookup!$B$4:$B$18,MATCH(C2507,Lookup!$A$4:$A$18,0))</f>
        <v>India</v>
      </c>
      <c r="S2507" s="20" t="n">
        <f aca="false">INDEX(Lookup!$D$4:$D$18,MATCH(C2507,Lookup!$A$4:$A$18,0))</f>
        <v>0.012</v>
      </c>
      <c r="T2507" s="21" t="n">
        <f aca="false">ROUND(P2507*S2507,2)</f>
        <v>4.8</v>
      </c>
      <c r="U2507" s="21" t="n">
        <f aca="false">IF(T2507&lt;=10,1,IF(T2507&lt;=20,2,IF(T2507&lt;=30,3,IF(T2507&lt;=40,4,IF(T2507&lt;=50,5,IF(T2507&lt;=100,6,IF(T2507&lt;=250,7,8)))))))</f>
        <v>1</v>
      </c>
      <c r="V2507" s="21" t="n">
        <f aca="false">IF(AND(OR(Dashboard!$T$3="All",R2507=Dashboard!$T$3),OR(Dashboard!$T$4="All",D2507=Dashboard!$T$4)),1,0)</f>
        <v>1</v>
      </c>
      <c r="W2507" s="21" t="n">
        <f aca="false">IF(V2507=1,T2507+ROW()/10000000,0)</f>
        <v>4.8002507</v>
      </c>
    </row>
    <row r="2508" customFormat="false" ht="15" hidden="false" customHeight="false" outlineLevel="0" collapsed="false">
      <c r="A2508" s="0" t="n">
        <v>3600071</v>
      </c>
      <c r="B2508" s="0" t="s">
        <v>6768</v>
      </c>
      <c r="C2508" s="0" t="n">
        <v>1</v>
      </c>
      <c r="D2508" s="0" t="s">
        <v>6749</v>
      </c>
      <c r="E2508" s="0" t="s">
        <v>6769</v>
      </c>
      <c r="F2508" s="0" t="s">
        <v>6764</v>
      </c>
      <c r="G2508" s="0" t="s">
        <v>6765</v>
      </c>
      <c r="H2508" s="0" t="s">
        <v>6770</v>
      </c>
      <c r="I2508" s="0" t="s">
        <v>2123</v>
      </c>
      <c r="J2508" s="0" t="s">
        <v>47</v>
      </c>
      <c r="K2508" s="0" t="s">
        <v>47</v>
      </c>
      <c r="L2508" s="0" t="s">
        <v>47</v>
      </c>
      <c r="M2508" s="0" t="s">
        <v>47</v>
      </c>
      <c r="N2508" s="0" t="n">
        <v>2</v>
      </c>
      <c r="O2508" s="0" t="n">
        <v>262</v>
      </c>
      <c r="P2508" s="0" t="n">
        <v>650</v>
      </c>
      <c r="Q2508" s="0" t="n">
        <v>3.7</v>
      </c>
      <c r="R2508" s="0" t="str">
        <f aca="false">INDEX(Lookup!$B$4:$B$18,MATCH(C2508,Lookup!$A$4:$A$18,0))</f>
        <v>India</v>
      </c>
      <c r="S2508" s="20" t="n">
        <f aca="false">INDEX(Lookup!$D$4:$D$18,MATCH(C2508,Lookup!$A$4:$A$18,0))</f>
        <v>0.012</v>
      </c>
      <c r="T2508" s="21" t="n">
        <f aca="false">ROUND(P2508*S2508,2)</f>
        <v>7.8</v>
      </c>
      <c r="U2508" s="21" t="n">
        <f aca="false">IF(T2508&lt;=10,1,IF(T2508&lt;=20,2,IF(T2508&lt;=30,3,IF(T2508&lt;=40,4,IF(T2508&lt;=50,5,IF(T2508&lt;=100,6,IF(T2508&lt;=250,7,8)))))))</f>
        <v>1</v>
      </c>
      <c r="V2508" s="21" t="n">
        <f aca="false">IF(AND(OR(Dashboard!$T$3="All",R2508=Dashboard!$T$3),OR(Dashboard!$T$4="All",D2508=Dashboard!$T$4)),1,0)</f>
        <v>1</v>
      </c>
      <c r="W2508" s="21" t="n">
        <f aca="false">IF(V2508=1,T2508+ROW()/10000000,0)</f>
        <v>7.8002508</v>
      </c>
    </row>
    <row r="2509" customFormat="false" ht="15" hidden="false" customHeight="false" outlineLevel="0" collapsed="false">
      <c r="A2509" s="0" t="n">
        <v>3600192</v>
      </c>
      <c r="B2509" s="0" t="s">
        <v>6771</v>
      </c>
      <c r="C2509" s="0" t="n">
        <v>1</v>
      </c>
      <c r="D2509" s="0" t="s">
        <v>6749</v>
      </c>
      <c r="E2509" s="0" t="s">
        <v>6772</v>
      </c>
      <c r="F2509" s="0" t="s">
        <v>6773</v>
      </c>
      <c r="G2509" s="0" t="s">
        <v>6774</v>
      </c>
      <c r="H2509" s="0" t="s">
        <v>6775</v>
      </c>
      <c r="I2509" s="0" t="s">
        <v>2123</v>
      </c>
      <c r="J2509" s="0" t="s">
        <v>47</v>
      </c>
      <c r="K2509" s="0" t="s">
        <v>47</v>
      </c>
      <c r="L2509" s="0" t="s">
        <v>47</v>
      </c>
      <c r="M2509" s="0" t="s">
        <v>47</v>
      </c>
      <c r="N2509" s="0" t="n">
        <v>4</v>
      </c>
      <c r="O2509" s="0" t="n">
        <v>162</v>
      </c>
      <c r="P2509" s="0" t="n">
        <v>1700</v>
      </c>
      <c r="Q2509" s="0" t="n">
        <v>3.8</v>
      </c>
      <c r="R2509" s="0" t="str">
        <f aca="false">INDEX(Lookup!$B$4:$B$18,MATCH(C2509,Lookup!$A$4:$A$18,0))</f>
        <v>India</v>
      </c>
      <c r="S2509" s="20" t="n">
        <f aca="false">INDEX(Lookup!$D$4:$D$18,MATCH(C2509,Lookup!$A$4:$A$18,0))</f>
        <v>0.012</v>
      </c>
      <c r="T2509" s="21" t="n">
        <f aca="false">ROUND(P2509*S2509,2)</f>
        <v>20.4</v>
      </c>
      <c r="U2509" s="21" t="n">
        <f aca="false">IF(T2509&lt;=10,1,IF(T2509&lt;=20,2,IF(T2509&lt;=30,3,IF(T2509&lt;=40,4,IF(T2509&lt;=50,5,IF(T2509&lt;=100,6,IF(T2509&lt;=250,7,8)))))))</f>
        <v>3</v>
      </c>
      <c r="V2509" s="21" t="n">
        <f aca="false">IF(AND(OR(Dashboard!$T$3="All",R2509=Dashboard!$T$3),OR(Dashboard!$T$4="All",D2509=Dashboard!$T$4)),1,0)</f>
        <v>1</v>
      </c>
      <c r="W2509" s="21" t="n">
        <f aca="false">IF(V2509=1,T2509+ROW()/10000000,0)</f>
        <v>20.4002509</v>
      </c>
    </row>
    <row r="2510" customFormat="false" ht="15" hidden="false" customHeight="false" outlineLevel="0" collapsed="false">
      <c r="A2510" s="0" t="n">
        <v>3600119</v>
      </c>
      <c r="B2510" s="0" t="s">
        <v>6776</v>
      </c>
      <c r="C2510" s="0" t="n">
        <v>1</v>
      </c>
      <c r="D2510" s="0" t="s">
        <v>6749</v>
      </c>
      <c r="E2510" s="0" t="s">
        <v>6777</v>
      </c>
      <c r="F2510" s="0" t="s">
        <v>6778</v>
      </c>
      <c r="G2510" s="0" t="s">
        <v>6779</v>
      </c>
      <c r="H2510" s="0" t="s">
        <v>2288</v>
      </c>
      <c r="I2510" s="0" t="s">
        <v>2123</v>
      </c>
      <c r="J2510" s="0" t="s">
        <v>47</v>
      </c>
      <c r="K2510" s="0" t="s">
        <v>47</v>
      </c>
      <c r="L2510" s="0" t="s">
        <v>47</v>
      </c>
      <c r="M2510" s="0" t="s">
        <v>47</v>
      </c>
      <c r="N2510" s="0" t="n">
        <v>2</v>
      </c>
      <c r="O2510" s="0" t="n">
        <v>160</v>
      </c>
      <c r="P2510" s="0" t="n">
        <v>500</v>
      </c>
      <c r="Q2510" s="0" t="n">
        <v>3.5</v>
      </c>
      <c r="R2510" s="0" t="str">
        <f aca="false">INDEX(Lookup!$B$4:$B$18,MATCH(C2510,Lookup!$A$4:$A$18,0))</f>
        <v>India</v>
      </c>
      <c r="S2510" s="20" t="n">
        <f aca="false">INDEX(Lookup!$D$4:$D$18,MATCH(C2510,Lookup!$A$4:$A$18,0))</f>
        <v>0.012</v>
      </c>
      <c r="T2510" s="21" t="n">
        <f aca="false">ROUND(P2510*S2510,2)</f>
        <v>6</v>
      </c>
      <c r="U2510" s="21" t="n">
        <f aca="false">IF(T2510&lt;=10,1,IF(T2510&lt;=20,2,IF(T2510&lt;=30,3,IF(T2510&lt;=40,4,IF(T2510&lt;=50,5,IF(T2510&lt;=100,6,IF(T2510&lt;=250,7,8)))))))</f>
        <v>1</v>
      </c>
      <c r="V2510" s="21" t="n">
        <f aca="false">IF(AND(OR(Dashboard!$T$3="All",R2510=Dashboard!$T$3),OR(Dashboard!$T$4="All",D2510=Dashboard!$T$4)),1,0)</f>
        <v>1</v>
      </c>
      <c r="W2510" s="21" t="n">
        <f aca="false">IF(V2510=1,T2510+ROW()/10000000,0)</f>
        <v>6.000251</v>
      </c>
    </row>
    <row r="2511" customFormat="false" ht="15" hidden="false" customHeight="false" outlineLevel="0" collapsed="false">
      <c r="A2511" s="0" t="n">
        <v>3600352</v>
      </c>
      <c r="B2511" s="0" t="s">
        <v>1973</v>
      </c>
      <c r="C2511" s="0" t="n">
        <v>1</v>
      </c>
      <c r="D2511" s="0" t="s">
        <v>6749</v>
      </c>
      <c r="E2511" s="0" t="s">
        <v>6780</v>
      </c>
      <c r="F2511" s="0" t="s">
        <v>6778</v>
      </c>
      <c r="G2511" s="0" t="s">
        <v>6779</v>
      </c>
      <c r="H2511" s="0" t="s">
        <v>2505</v>
      </c>
      <c r="I2511" s="0" t="s">
        <v>2123</v>
      </c>
      <c r="J2511" s="0" t="s">
        <v>47</v>
      </c>
      <c r="K2511" s="0" t="s">
        <v>47</v>
      </c>
      <c r="L2511" s="0" t="s">
        <v>47</v>
      </c>
      <c r="M2511" s="0" t="s">
        <v>47</v>
      </c>
      <c r="N2511" s="0" t="n">
        <v>4</v>
      </c>
      <c r="O2511" s="0" t="n">
        <v>286</v>
      </c>
      <c r="P2511" s="0" t="n">
        <v>1600</v>
      </c>
      <c r="Q2511" s="0" t="n">
        <v>4</v>
      </c>
      <c r="R2511" s="0" t="str">
        <f aca="false">INDEX(Lookup!$B$4:$B$18,MATCH(C2511,Lookup!$A$4:$A$18,0))</f>
        <v>India</v>
      </c>
      <c r="S2511" s="20" t="n">
        <f aca="false">INDEX(Lookup!$D$4:$D$18,MATCH(C2511,Lookup!$A$4:$A$18,0))</f>
        <v>0.012</v>
      </c>
      <c r="T2511" s="21" t="n">
        <f aca="false">ROUND(P2511*S2511,2)</f>
        <v>19.2</v>
      </c>
      <c r="U2511" s="21" t="n">
        <f aca="false">IF(T2511&lt;=10,1,IF(T2511&lt;=20,2,IF(T2511&lt;=30,3,IF(T2511&lt;=40,4,IF(T2511&lt;=50,5,IF(T2511&lt;=100,6,IF(T2511&lt;=250,7,8)))))))</f>
        <v>2</v>
      </c>
      <c r="V2511" s="21" t="n">
        <f aca="false">IF(AND(OR(Dashboard!$T$3="All",R2511=Dashboard!$T$3),OR(Dashboard!$T$4="All",D2511=Dashboard!$T$4)),1,0)</f>
        <v>1</v>
      </c>
      <c r="W2511" s="21" t="n">
        <f aca="false">IF(V2511=1,T2511+ROW()/10000000,0)</f>
        <v>19.2002511</v>
      </c>
    </row>
    <row r="2512" customFormat="false" ht="15" hidden="false" customHeight="false" outlineLevel="0" collapsed="false">
      <c r="A2512" s="0" t="n">
        <v>3600009</v>
      </c>
      <c r="B2512" s="0" t="s">
        <v>2075</v>
      </c>
      <c r="C2512" s="0" t="n">
        <v>1</v>
      </c>
      <c r="D2512" s="0" t="s">
        <v>6749</v>
      </c>
      <c r="E2512" s="0" t="s">
        <v>6781</v>
      </c>
      <c r="F2512" s="0" t="s">
        <v>6778</v>
      </c>
      <c r="G2512" s="0" t="s">
        <v>6779</v>
      </c>
      <c r="H2512" s="0" t="s">
        <v>2210</v>
      </c>
      <c r="I2512" s="0" t="s">
        <v>2123</v>
      </c>
      <c r="J2512" s="0" t="s">
        <v>47</v>
      </c>
      <c r="K2512" s="0" t="s">
        <v>47</v>
      </c>
      <c r="L2512" s="0" t="s">
        <v>47</v>
      </c>
      <c r="M2512" s="0" t="s">
        <v>47</v>
      </c>
      <c r="N2512" s="0" t="n">
        <v>2</v>
      </c>
      <c r="O2512" s="0" t="n">
        <v>304</v>
      </c>
      <c r="P2512" s="0" t="n">
        <v>700</v>
      </c>
      <c r="Q2512" s="0" t="n">
        <v>4</v>
      </c>
      <c r="R2512" s="0" t="str">
        <f aca="false">INDEX(Lookup!$B$4:$B$18,MATCH(C2512,Lookup!$A$4:$A$18,0))</f>
        <v>India</v>
      </c>
      <c r="S2512" s="20" t="n">
        <f aca="false">INDEX(Lookup!$D$4:$D$18,MATCH(C2512,Lookup!$A$4:$A$18,0))</f>
        <v>0.012</v>
      </c>
      <c r="T2512" s="21" t="n">
        <f aca="false">ROUND(P2512*S2512,2)</f>
        <v>8.4</v>
      </c>
      <c r="U2512" s="21" t="n">
        <f aca="false">IF(T2512&lt;=10,1,IF(T2512&lt;=20,2,IF(T2512&lt;=30,3,IF(T2512&lt;=40,4,IF(T2512&lt;=50,5,IF(T2512&lt;=100,6,IF(T2512&lt;=250,7,8)))))))</f>
        <v>1</v>
      </c>
      <c r="V2512" s="21" t="n">
        <f aca="false">IF(AND(OR(Dashboard!$T$3="All",R2512=Dashboard!$T$3),OR(Dashboard!$T$4="All",D2512=Dashboard!$T$4)),1,0)</f>
        <v>1</v>
      </c>
      <c r="W2512" s="21" t="n">
        <f aca="false">IF(V2512=1,T2512+ROW()/10000000,0)</f>
        <v>8.4002512</v>
      </c>
    </row>
    <row r="2513" customFormat="false" ht="15" hidden="false" customHeight="false" outlineLevel="0" collapsed="false">
      <c r="A2513" s="0" t="n">
        <v>3600361</v>
      </c>
      <c r="B2513" s="0" t="s">
        <v>6782</v>
      </c>
      <c r="C2513" s="0" t="n">
        <v>1</v>
      </c>
      <c r="D2513" s="0" t="s">
        <v>6749</v>
      </c>
      <c r="E2513" s="0" t="s">
        <v>6783</v>
      </c>
      <c r="F2513" s="0" t="s">
        <v>6784</v>
      </c>
      <c r="G2513" s="0" t="s">
        <v>6785</v>
      </c>
      <c r="H2513" s="0" t="s">
        <v>2128</v>
      </c>
      <c r="I2513" s="0" t="s">
        <v>2123</v>
      </c>
      <c r="J2513" s="0" t="s">
        <v>47</v>
      </c>
      <c r="K2513" s="0" t="s">
        <v>47</v>
      </c>
      <c r="L2513" s="0" t="s">
        <v>47</v>
      </c>
      <c r="M2513" s="0" t="s">
        <v>47</v>
      </c>
      <c r="N2513" s="0" t="n">
        <v>2</v>
      </c>
      <c r="O2513" s="0" t="n">
        <v>127</v>
      </c>
      <c r="P2513" s="0" t="n">
        <v>700</v>
      </c>
      <c r="Q2513" s="0" t="n">
        <v>3.5</v>
      </c>
      <c r="R2513" s="0" t="str">
        <f aca="false">INDEX(Lookup!$B$4:$B$18,MATCH(C2513,Lookup!$A$4:$A$18,0))</f>
        <v>India</v>
      </c>
      <c r="S2513" s="20" t="n">
        <f aca="false">INDEX(Lookup!$D$4:$D$18,MATCH(C2513,Lookup!$A$4:$A$18,0))</f>
        <v>0.012</v>
      </c>
      <c r="T2513" s="21" t="n">
        <f aca="false">ROUND(P2513*S2513,2)</f>
        <v>8.4</v>
      </c>
      <c r="U2513" s="21" t="n">
        <f aca="false">IF(T2513&lt;=10,1,IF(T2513&lt;=20,2,IF(T2513&lt;=30,3,IF(T2513&lt;=40,4,IF(T2513&lt;=50,5,IF(T2513&lt;=100,6,IF(T2513&lt;=250,7,8)))))))</f>
        <v>1</v>
      </c>
      <c r="V2513" s="21" t="n">
        <f aca="false">IF(AND(OR(Dashboard!$T$3="All",R2513=Dashboard!$T$3),OR(Dashboard!$T$4="All",D2513=Dashboard!$T$4)),1,0)</f>
        <v>1</v>
      </c>
      <c r="W2513" s="21" t="n">
        <f aca="false">IF(V2513=1,T2513+ROW()/10000000,0)</f>
        <v>8.4002513</v>
      </c>
    </row>
    <row r="2514" customFormat="false" ht="15" hidden="false" customHeight="false" outlineLevel="0" collapsed="false">
      <c r="A2514" s="0" t="n">
        <v>3600148</v>
      </c>
      <c r="B2514" s="0" t="s">
        <v>6786</v>
      </c>
      <c r="C2514" s="0" t="n">
        <v>1</v>
      </c>
      <c r="D2514" s="0" t="s">
        <v>6749</v>
      </c>
      <c r="E2514" s="0" t="s">
        <v>6787</v>
      </c>
      <c r="F2514" s="0" t="s">
        <v>6788</v>
      </c>
      <c r="G2514" s="0" t="s">
        <v>6789</v>
      </c>
      <c r="H2514" s="0" t="s">
        <v>3539</v>
      </c>
      <c r="I2514" s="0" t="s">
        <v>2123</v>
      </c>
      <c r="J2514" s="0" t="s">
        <v>47</v>
      </c>
      <c r="K2514" s="0" t="s">
        <v>47</v>
      </c>
      <c r="L2514" s="0" t="s">
        <v>47</v>
      </c>
      <c r="M2514" s="0" t="s">
        <v>47</v>
      </c>
      <c r="N2514" s="0" t="n">
        <v>3</v>
      </c>
      <c r="O2514" s="0" t="n">
        <v>132</v>
      </c>
      <c r="P2514" s="0" t="n">
        <v>1000</v>
      </c>
      <c r="Q2514" s="0" t="n">
        <v>3.7</v>
      </c>
      <c r="R2514" s="0" t="str">
        <f aca="false">INDEX(Lookup!$B$4:$B$18,MATCH(C2514,Lookup!$A$4:$A$18,0))</f>
        <v>India</v>
      </c>
      <c r="S2514" s="20" t="n">
        <f aca="false">INDEX(Lookup!$D$4:$D$18,MATCH(C2514,Lookup!$A$4:$A$18,0))</f>
        <v>0.012</v>
      </c>
      <c r="T2514" s="21" t="n">
        <f aca="false">ROUND(P2514*S2514,2)</f>
        <v>12</v>
      </c>
      <c r="U2514" s="21" t="n">
        <f aca="false">IF(T2514&lt;=10,1,IF(T2514&lt;=20,2,IF(T2514&lt;=30,3,IF(T2514&lt;=40,4,IF(T2514&lt;=50,5,IF(T2514&lt;=100,6,IF(T2514&lt;=250,7,8)))))))</f>
        <v>2</v>
      </c>
      <c r="V2514" s="21" t="n">
        <f aca="false">IF(AND(OR(Dashboard!$T$3="All",R2514=Dashboard!$T$3),OR(Dashboard!$T$4="All",D2514=Dashboard!$T$4)),1,0)</f>
        <v>1</v>
      </c>
      <c r="W2514" s="21" t="n">
        <f aca="false">IF(V2514=1,T2514+ROW()/10000000,0)</f>
        <v>12.0002514</v>
      </c>
    </row>
    <row r="2515" customFormat="false" ht="15" hidden="false" customHeight="false" outlineLevel="0" collapsed="false">
      <c r="A2515" s="0" t="n">
        <v>3600436</v>
      </c>
      <c r="B2515" s="0" t="s">
        <v>6790</v>
      </c>
      <c r="C2515" s="0" t="n">
        <v>1</v>
      </c>
      <c r="D2515" s="0" t="s">
        <v>6749</v>
      </c>
      <c r="E2515" s="0" t="s">
        <v>6791</v>
      </c>
      <c r="F2515" s="0" t="s">
        <v>6159</v>
      </c>
      <c r="G2515" s="0" t="s">
        <v>6792</v>
      </c>
      <c r="H2515" s="0" t="s">
        <v>2196</v>
      </c>
      <c r="I2515" s="0" t="s">
        <v>2123</v>
      </c>
      <c r="J2515" s="0" t="s">
        <v>47</v>
      </c>
      <c r="K2515" s="0" t="s">
        <v>47</v>
      </c>
      <c r="L2515" s="0" t="s">
        <v>47</v>
      </c>
      <c r="M2515" s="0" t="s">
        <v>47</v>
      </c>
      <c r="N2515" s="0" t="n">
        <v>4</v>
      </c>
      <c r="O2515" s="0" t="n">
        <v>11</v>
      </c>
      <c r="P2515" s="0" t="n">
        <v>1500</v>
      </c>
      <c r="Q2515" s="0" t="n">
        <v>3.3</v>
      </c>
      <c r="R2515" s="0" t="str">
        <f aca="false">INDEX(Lookup!$B$4:$B$18,MATCH(C2515,Lookup!$A$4:$A$18,0))</f>
        <v>India</v>
      </c>
      <c r="S2515" s="20" t="n">
        <f aca="false">INDEX(Lookup!$D$4:$D$18,MATCH(C2515,Lookup!$A$4:$A$18,0))</f>
        <v>0.012</v>
      </c>
      <c r="T2515" s="21" t="n">
        <f aca="false">ROUND(P2515*S2515,2)</f>
        <v>18</v>
      </c>
      <c r="U2515" s="21" t="n">
        <f aca="false">IF(T2515&lt;=10,1,IF(T2515&lt;=20,2,IF(T2515&lt;=30,3,IF(T2515&lt;=40,4,IF(T2515&lt;=50,5,IF(T2515&lt;=100,6,IF(T2515&lt;=250,7,8)))))))</f>
        <v>2</v>
      </c>
      <c r="V2515" s="21" t="n">
        <f aca="false">IF(AND(OR(Dashboard!$T$3="All",R2515=Dashboard!$T$3),OR(Dashboard!$T$4="All",D2515=Dashboard!$T$4)),1,0)</f>
        <v>1</v>
      </c>
      <c r="W2515" s="21" t="n">
        <f aca="false">IF(V2515=1,T2515+ROW()/10000000,0)</f>
        <v>18.0002515</v>
      </c>
    </row>
    <row r="2516" customFormat="false" ht="15" hidden="false" customHeight="false" outlineLevel="0" collapsed="false">
      <c r="A2516" s="0" t="n">
        <v>3600008</v>
      </c>
      <c r="B2516" s="0" t="s">
        <v>6793</v>
      </c>
      <c r="C2516" s="0" t="n">
        <v>1</v>
      </c>
      <c r="D2516" s="0" t="s">
        <v>6749</v>
      </c>
      <c r="E2516" s="0" t="s">
        <v>6794</v>
      </c>
      <c r="F2516" s="0" t="s">
        <v>6159</v>
      </c>
      <c r="G2516" s="0" t="s">
        <v>6792</v>
      </c>
      <c r="H2516" s="0" t="s">
        <v>3500</v>
      </c>
      <c r="I2516" s="0" t="s">
        <v>2123</v>
      </c>
      <c r="J2516" s="0" t="s">
        <v>47</v>
      </c>
      <c r="K2516" s="0" t="s">
        <v>47</v>
      </c>
      <c r="L2516" s="0" t="s">
        <v>47</v>
      </c>
      <c r="M2516" s="0" t="s">
        <v>47</v>
      </c>
      <c r="N2516" s="0" t="n">
        <v>2</v>
      </c>
      <c r="O2516" s="0" t="n">
        <v>190</v>
      </c>
      <c r="P2516" s="0" t="n">
        <v>650</v>
      </c>
      <c r="Q2516" s="0" t="n">
        <v>3.6</v>
      </c>
      <c r="R2516" s="0" t="str">
        <f aca="false">INDEX(Lookup!$B$4:$B$18,MATCH(C2516,Lookup!$A$4:$A$18,0))</f>
        <v>India</v>
      </c>
      <c r="S2516" s="20" t="n">
        <f aca="false">INDEX(Lookup!$D$4:$D$18,MATCH(C2516,Lookup!$A$4:$A$18,0))</f>
        <v>0.012</v>
      </c>
      <c r="T2516" s="21" t="n">
        <f aca="false">ROUND(P2516*S2516,2)</f>
        <v>7.8</v>
      </c>
      <c r="U2516" s="21" t="n">
        <f aca="false">IF(T2516&lt;=10,1,IF(T2516&lt;=20,2,IF(T2516&lt;=30,3,IF(T2516&lt;=40,4,IF(T2516&lt;=50,5,IF(T2516&lt;=100,6,IF(T2516&lt;=250,7,8)))))))</f>
        <v>1</v>
      </c>
      <c r="V2516" s="21" t="n">
        <f aca="false">IF(AND(OR(Dashboard!$T$3="All",R2516=Dashboard!$T$3),OR(Dashboard!$T$4="All",D2516=Dashboard!$T$4)),1,0)</f>
        <v>1</v>
      </c>
      <c r="W2516" s="21" t="n">
        <f aca="false">IF(V2516=1,T2516+ROW()/10000000,0)</f>
        <v>7.8002516</v>
      </c>
    </row>
    <row r="2517" customFormat="false" ht="15" hidden="false" customHeight="false" outlineLevel="0" collapsed="false">
      <c r="A2517" s="0" t="n">
        <v>3600354</v>
      </c>
      <c r="B2517" s="0" t="s">
        <v>6795</v>
      </c>
      <c r="C2517" s="0" t="n">
        <v>1</v>
      </c>
      <c r="D2517" s="0" t="s">
        <v>6749</v>
      </c>
      <c r="E2517" s="0" t="s">
        <v>6796</v>
      </c>
      <c r="F2517" s="0" t="s">
        <v>6159</v>
      </c>
      <c r="G2517" s="0" t="s">
        <v>6792</v>
      </c>
      <c r="H2517" s="0" t="s">
        <v>6797</v>
      </c>
      <c r="I2517" s="0" t="s">
        <v>2123</v>
      </c>
      <c r="J2517" s="0" t="s">
        <v>47</v>
      </c>
      <c r="K2517" s="0" t="s">
        <v>47</v>
      </c>
      <c r="L2517" s="0" t="s">
        <v>47</v>
      </c>
      <c r="M2517" s="0" t="s">
        <v>47</v>
      </c>
      <c r="N2517" s="0" t="n">
        <v>2</v>
      </c>
      <c r="O2517" s="0" t="n">
        <v>140</v>
      </c>
      <c r="P2517" s="0" t="n">
        <v>700</v>
      </c>
      <c r="Q2517" s="0" t="n">
        <v>3.6</v>
      </c>
      <c r="R2517" s="0" t="str">
        <f aca="false">INDEX(Lookup!$B$4:$B$18,MATCH(C2517,Lookup!$A$4:$A$18,0))</f>
        <v>India</v>
      </c>
      <c r="S2517" s="20" t="n">
        <f aca="false">INDEX(Lookup!$D$4:$D$18,MATCH(C2517,Lookup!$A$4:$A$18,0))</f>
        <v>0.012</v>
      </c>
      <c r="T2517" s="21" t="n">
        <f aca="false">ROUND(P2517*S2517,2)</f>
        <v>8.4</v>
      </c>
      <c r="U2517" s="21" t="n">
        <f aca="false">IF(T2517&lt;=10,1,IF(T2517&lt;=20,2,IF(T2517&lt;=30,3,IF(T2517&lt;=40,4,IF(T2517&lt;=50,5,IF(T2517&lt;=100,6,IF(T2517&lt;=250,7,8)))))))</f>
        <v>1</v>
      </c>
      <c r="V2517" s="21" t="n">
        <f aca="false">IF(AND(OR(Dashboard!$T$3="All",R2517=Dashboard!$T$3),OR(Dashboard!$T$4="All",D2517=Dashboard!$T$4)),1,0)</f>
        <v>1</v>
      </c>
      <c r="W2517" s="21" t="n">
        <f aca="false">IF(V2517=1,T2517+ROW()/10000000,0)</f>
        <v>8.4002517</v>
      </c>
    </row>
    <row r="2518" customFormat="false" ht="15" hidden="false" customHeight="false" outlineLevel="0" collapsed="false">
      <c r="A2518" s="0" t="n">
        <v>3600285</v>
      </c>
      <c r="B2518" s="0" t="s">
        <v>6798</v>
      </c>
      <c r="C2518" s="0" t="n">
        <v>1</v>
      </c>
      <c r="D2518" s="0" t="s">
        <v>6749</v>
      </c>
      <c r="E2518" s="0" t="s">
        <v>6799</v>
      </c>
      <c r="F2518" s="0" t="s">
        <v>6159</v>
      </c>
      <c r="G2518" s="0" t="s">
        <v>6792</v>
      </c>
      <c r="H2518" s="0" t="s">
        <v>6800</v>
      </c>
      <c r="I2518" s="0" t="s">
        <v>2123</v>
      </c>
      <c r="J2518" s="0" t="s">
        <v>47</v>
      </c>
      <c r="K2518" s="0" t="s">
        <v>47</v>
      </c>
      <c r="L2518" s="0" t="s">
        <v>47</v>
      </c>
      <c r="M2518" s="0" t="s">
        <v>47</v>
      </c>
      <c r="N2518" s="0" t="n">
        <v>2</v>
      </c>
      <c r="O2518" s="0" t="n">
        <v>249</v>
      </c>
      <c r="P2518" s="0" t="n">
        <v>650</v>
      </c>
      <c r="Q2518" s="0" t="n">
        <v>3.8</v>
      </c>
      <c r="R2518" s="0" t="str">
        <f aca="false">INDEX(Lookup!$B$4:$B$18,MATCH(C2518,Lookup!$A$4:$A$18,0))</f>
        <v>India</v>
      </c>
      <c r="S2518" s="20" t="n">
        <f aca="false">INDEX(Lookup!$D$4:$D$18,MATCH(C2518,Lookup!$A$4:$A$18,0))</f>
        <v>0.012</v>
      </c>
      <c r="T2518" s="21" t="n">
        <f aca="false">ROUND(P2518*S2518,2)</f>
        <v>7.8</v>
      </c>
      <c r="U2518" s="21" t="n">
        <f aca="false">IF(T2518&lt;=10,1,IF(T2518&lt;=20,2,IF(T2518&lt;=30,3,IF(T2518&lt;=40,4,IF(T2518&lt;=50,5,IF(T2518&lt;=100,6,IF(T2518&lt;=250,7,8)))))))</f>
        <v>1</v>
      </c>
      <c r="V2518" s="21" t="n">
        <f aca="false">IF(AND(OR(Dashboard!$T$3="All",R2518=Dashboard!$T$3),OR(Dashboard!$T$4="All",D2518=Dashboard!$T$4)),1,0)</f>
        <v>1</v>
      </c>
      <c r="W2518" s="21" t="n">
        <f aca="false">IF(V2518=1,T2518+ROW()/10000000,0)</f>
        <v>7.8002518</v>
      </c>
    </row>
    <row r="2519" customFormat="false" ht="15" hidden="false" customHeight="false" outlineLevel="0" collapsed="false">
      <c r="A2519" s="0" t="n">
        <v>3600072</v>
      </c>
      <c r="B2519" s="0" t="s">
        <v>6801</v>
      </c>
      <c r="C2519" s="0" t="n">
        <v>1</v>
      </c>
      <c r="D2519" s="0" t="s">
        <v>6749</v>
      </c>
      <c r="E2519" s="0" t="s">
        <v>6802</v>
      </c>
      <c r="F2519" s="0" t="s">
        <v>6159</v>
      </c>
      <c r="G2519" s="0" t="s">
        <v>6792</v>
      </c>
      <c r="H2519" s="0" t="s">
        <v>1124</v>
      </c>
      <c r="I2519" s="0" t="s">
        <v>2123</v>
      </c>
      <c r="J2519" s="0" t="s">
        <v>47</v>
      </c>
      <c r="K2519" s="0" t="s">
        <v>47</v>
      </c>
      <c r="L2519" s="0" t="s">
        <v>47</v>
      </c>
      <c r="M2519" s="0" t="s">
        <v>47</v>
      </c>
      <c r="N2519" s="0" t="n">
        <v>2</v>
      </c>
      <c r="O2519" s="0" t="n">
        <v>208</v>
      </c>
      <c r="P2519" s="0" t="n">
        <v>550</v>
      </c>
      <c r="Q2519" s="0" t="n">
        <v>3.7</v>
      </c>
      <c r="R2519" s="0" t="str">
        <f aca="false">INDEX(Lookup!$B$4:$B$18,MATCH(C2519,Lookup!$A$4:$A$18,0))</f>
        <v>India</v>
      </c>
      <c r="S2519" s="20" t="n">
        <f aca="false">INDEX(Lookup!$D$4:$D$18,MATCH(C2519,Lookup!$A$4:$A$18,0))</f>
        <v>0.012</v>
      </c>
      <c r="T2519" s="21" t="n">
        <f aca="false">ROUND(P2519*S2519,2)</f>
        <v>6.6</v>
      </c>
      <c r="U2519" s="21" t="n">
        <f aca="false">IF(T2519&lt;=10,1,IF(T2519&lt;=20,2,IF(T2519&lt;=30,3,IF(T2519&lt;=40,4,IF(T2519&lt;=50,5,IF(T2519&lt;=100,6,IF(T2519&lt;=250,7,8)))))))</f>
        <v>1</v>
      </c>
      <c r="V2519" s="21" t="n">
        <f aca="false">IF(AND(OR(Dashboard!$T$3="All",R2519=Dashboard!$T$3),OR(Dashboard!$T$4="All",D2519=Dashboard!$T$4)),1,0)</f>
        <v>1</v>
      </c>
      <c r="W2519" s="21" t="n">
        <f aca="false">IF(V2519=1,T2519+ROW()/10000000,0)</f>
        <v>6.6002519</v>
      </c>
    </row>
    <row r="2520" customFormat="false" ht="15" hidden="false" customHeight="false" outlineLevel="0" collapsed="false">
      <c r="A2520" s="0" t="n">
        <v>3600022</v>
      </c>
      <c r="B2520" s="0" t="s">
        <v>6803</v>
      </c>
      <c r="C2520" s="0" t="n">
        <v>1</v>
      </c>
      <c r="D2520" s="0" t="s">
        <v>6749</v>
      </c>
      <c r="E2520" s="0" t="s">
        <v>6804</v>
      </c>
      <c r="F2520" s="0" t="s">
        <v>6159</v>
      </c>
      <c r="G2520" s="0" t="s">
        <v>6792</v>
      </c>
      <c r="H2520" s="0" t="s">
        <v>3761</v>
      </c>
      <c r="I2520" s="0" t="s">
        <v>2123</v>
      </c>
      <c r="J2520" s="0" t="s">
        <v>47</v>
      </c>
      <c r="K2520" s="0" t="s">
        <v>47</v>
      </c>
      <c r="L2520" s="0" t="s">
        <v>47</v>
      </c>
      <c r="M2520" s="0" t="s">
        <v>47</v>
      </c>
      <c r="N2520" s="0" t="n">
        <v>3</v>
      </c>
      <c r="O2520" s="0" t="n">
        <v>270</v>
      </c>
      <c r="P2520" s="0" t="n">
        <v>1000</v>
      </c>
      <c r="Q2520" s="0" t="n">
        <v>3.6</v>
      </c>
      <c r="R2520" s="0" t="str">
        <f aca="false">INDEX(Lookup!$B$4:$B$18,MATCH(C2520,Lookup!$A$4:$A$18,0))</f>
        <v>India</v>
      </c>
      <c r="S2520" s="20" t="n">
        <f aca="false">INDEX(Lookup!$D$4:$D$18,MATCH(C2520,Lookup!$A$4:$A$18,0))</f>
        <v>0.012</v>
      </c>
      <c r="T2520" s="21" t="n">
        <f aca="false">ROUND(P2520*S2520,2)</f>
        <v>12</v>
      </c>
      <c r="U2520" s="21" t="n">
        <f aca="false">IF(T2520&lt;=10,1,IF(T2520&lt;=20,2,IF(T2520&lt;=30,3,IF(T2520&lt;=40,4,IF(T2520&lt;=50,5,IF(T2520&lt;=100,6,IF(T2520&lt;=250,7,8)))))))</f>
        <v>2</v>
      </c>
      <c r="V2520" s="21" t="n">
        <f aca="false">IF(AND(OR(Dashboard!$T$3="All",R2520=Dashboard!$T$3),OR(Dashboard!$T$4="All",D2520=Dashboard!$T$4)),1,0)</f>
        <v>1</v>
      </c>
      <c r="W2520" s="21" t="n">
        <f aca="false">IF(V2520=1,T2520+ROW()/10000000,0)</f>
        <v>12.000252</v>
      </c>
    </row>
    <row r="2521" customFormat="false" ht="15" hidden="false" customHeight="false" outlineLevel="0" collapsed="false">
      <c r="A2521" s="0" t="n">
        <v>3600014</v>
      </c>
      <c r="B2521" s="0" t="s">
        <v>6805</v>
      </c>
      <c r="C2521" s="0" t="n">
        <v>1</v>
      </c>
      <c r="D2521" s="0" t="s">
        <v>6749</v>
      </c>
      <c r="E2521" s="0" t="s">
        <v>6806</v>
      </c>
      <c r="F2521" s="0" t="s">
        <v>6159</v>
      </c>
      <c r="G2521" s="0" t="s">
        <v>6792</v>
      </c>
      <c r="H2521" s="0" t="s">
        <v>1615</v>
      </c>
      <c r="I2521" s="0" t="s">
        <v>2123</v>
      </c>
      <c r="J2521" s="0" t="s">
        <v>47</v>
      </c>
      <c r="K2521" s="0" t="s">
        <v>47</v>
      </c>
      <c r="L2521" s="0" t="s">
        <v>47</v>
      </c>
      <c r="M2521" s="0" t="s">
        <v>47</v>
      </c>
      <c r="N2521" s="0" t="n">
        <v>3</v>
      </c>
      <c r="O2521" s="0" t="n">
        <v>183</v>
      </c>
      <c r="P2521" s="0" t="n">
        <v>1200</v>
      </c>
      <c r="Q2521" s="0" t="n">
        <v>3.7</v>
      </c>
      <c r="R2521" s="0" t="str">
        <f aca="false">INDEX(Lookup!$B$4:$B$18,MATCH(C2521,Lookup!$A$4:$A$18,0))</f>
        <v>India</v>
      </c>
      <c r="S2521" s="20" t="n">
        <f aca="false">INDEX(Lookup!$D$4:$D$18,MATCH(C2521,Lookup!$A$4:$A$18,0))</f>
        <v>0.012</v>
      </c>
      <c r="T2521" s="21" t="n">
        <f aca="false">ROUND(P2521*S2521,2)</f>
        <v>14.4</v>
      </c>
      <c r="U2521" s="21" t="n">
        <f aca="false">IF(T2521&lt;=10,1,IF(T2521&lt;=20,2,IF(T2521&lt;=30,3,IF(T2521&lt;=40,4,IF(T2521&lt;=50,5,IF(T2521&lt;=100,6,IF(T2521&lt;=250,7,8)))))))</f>
        <v>2</v>
      </c>
      <c r="V2521" s="21" t="n">
        <f aca="false">IF(AND(OR(Dashboard!$T$3="All",R2521=Dashboard!$T$3),OR(Dashboard!$T$4="All",D2521=Dashboard!$T$4)),1,0)</f>
        <v>1</v>
      </c>
      <c r="W2521" s="21" t="n">
        <f aca="false">IF(V2521=1,T2521+ROW()/10000000,0)</f>
        <v>14.4002521</v>
      </c>
    </row>
    <row r="2522" customFormat="false" ht="15" hidden="false" customHeight="false" outlineLevel="0" collapsed="false">
      <c r="A2522" s="0" t="n">
        <v>3301308</v>
      </c>
      <c r="B2522" s="0" t="s">
        <v>6807</v>
      </c>
      <c r="C2522" s="0" t="n">
        <v>1</v>
      </c>
      <c r="D2522" s="0" t="s">
        <v>6808</v>
      </c>
      <c r="E2522" s="0" t="s">
        <v>6809</v>
      </c>
      <c r="F2522" s="0" t="s">
        <v>6810</v>
      </c>
      <c r="G2522" s="0" t="s">
        <v>6811</v>
      </c>
      <c r="H2522" s="0" t="s">
        <v>402</v>
      </c>
      <c r="I2522" s="0" t="s">
        <v>2123</v>
      </c>
      <c r="J2522" s="0" t="s">
        <v>47</v>
      </c>
      <c r="K2522" s="0" t="s">
        <v>47</v>
      </c>
      <c r="L2522" s="0" t="s">
        <v>47</v>
      </c>
      <c r="M2522" s="0" t="s">
        <v>47</v>
      </c>
      <c r="N2522" s="0" t="n">
        <v>2</v>
      </c>
      <c r="O2522" s="0" t="n">
        <v>27</v>
      </c>
      <c r="P2522" s="0" t="n">
        <v>500</v>
      </c>
      <c r="Q2522" s="0" t="n">
        <v>3.3</v>
      </c>
      <c r="R2522" s="0" t="str">
        <f aca="false">INDEX(Lookup!$B$4:$B$18,MATCH(C2522,Lookup!$A$4:$A$18,0))</f>
        <v>India</v>
      </c>
      <c r="S2522" s="20" t="n">
        <f aca="false">INDEX(Lookup!$D$4:$D$18,MATCH(C2522,Lookup!$A$4:$A$18,0))</f>
        <v>0.012</v>
      </c>
      <c r="T2522" s="21" t="n">
        <f aca="false">ROUND(P2522*S2522,2)</f>
        <v>6</v>
      </c>
      <c r="U2522" s="21" t="n">
        <f aca="false">IF(T2522&lt;=10,1,IF(T2522&lt;=20,2,IF(T2522&lt;=30,3,IF(T2522&lt;=40,4,IF(T2522&lt;=50,5,IF(T2522&lt;=100,6,IF(T2522&lt;=250,7,8)))))))</f>
        <v>1</v>
      </c>
      <c r="V2522" s="21" t="n">
        <f aca="false">IF(AND(OR(Dashboard!$T$3="All",R2522=Dashboard!$T$3),OR(Dashboard!$T$4="All",D2522=Dashboard!$T$4)),1,0)</f>
        <v>1</v>
      </c>
      <c r="W2522" s="21" t="n">
        <f aca="false">IF(V2522=1,T2522+ROW()/10000000,0)</f>
        <v>6.0002522</v>
      </c>
    </row>
    <row r="2523" customFormat="false" ht="15" hidden="false" customHeight="false" outlineLevel="0" collapsed="false">
      <c r="A2523" s="0" t="n">
        <v>3300780</v>
      </c>
      <c r="B2523" s="0" t="s">
        <v>6812</v>
      </c>
      <c r="C2523" s="0" t="n">
        <v>1</v>
      </c>
      <c r="D2523" s="0" t="s">
        <v>6808</v>
      </c>
      <c r="E2523" s="0" t="s">
        <v>6813</v>
      </c>
      <c r="F2523" s="0" t="s">
        <v>6810</v>
      </c>
      <c r="G2523" s="0" t="s">
        <v>6811</v>
      </c>
      <c r="H2523" s="0" t="s">
        <v>153</v>
      </c>
      <c r="I2523" s="0" t="s">
        <v>2123</v>
      </c>
      <c r="J2523" s="0" t="s">
        <v>47</v>
      </c>
      <c r="K2523" s="0" t="s">
        <v>47</v>
      </c>
      <c r="L2523" s="0" t="s">
        <v>47</v>
      </c>
      <c r="M2523" s="0" t="s">
        <v>47</v>
      </c>
      <c r="N2523" s="0" t="n">
        <v>1</v>
      </c>
      <c r="O2523" s="0" t="n">
        <v>73</v>
      </c>
      <c r="P2523" s="0" t="n">
        <v>250</v>
      </c>
      <c r="Q2523" s="0" t="n">
        <v>3.8</v>
      </c>
      <c r="R2523" s="0" t="str">
        <f aca="false">INDEX(Lookup!$B$4:$B$18,MATCH(C2523,Lookup!$A$4:$A$18,0))</f>
        <v>India</v>
      </c>
      <c r="S2523" s="20" t="n">
        <f aca="false">INDEX(Lookup!$D$4:$D$18,MATCH(C2523,Lookup!$A$4:$A$18,0))</f>
        <v>0.012</v>
      </c>
      <c r="T2523" s="21" t="n">
        <f aca="false">ROUND(P2523*S2523,2)</f>
        <v>3</v>
      </c>
      <c r="U2523" s="21" t="n">
        <f aca="false">IF(T2523&lt;=10,1,IF(T2523&lt;=20,2,IF(T2523&lt;=30,3,IF(T2523&lt;=40,4,IF(T2523&lt;=50,5,IF(T2523&lt;=100,6,IF(T2523&lt;=250,7,8)))))))</f>
        <v>1</v>
      </c>
      <c r="V2523" s="21" t="n">
        <f aca="false">IF(AND(OR(Dashboard!$T$3="All",R2523=Dashboard!$T$3),OR(Dashboard!$T$4="All",D2523=Dashboard!$T$4)),1,0)</f>
        <v>1</v>
      </c>
      <c r="W2523" s="21" t="n">
        <f aca="false">IF(V2523=1,T2523+ROW()/10000000,0)</f>
        <v>3.0002523</v>
      </c>
    </row>
    <row r="2524" customFormat="false" ht="15" hidden="false" customHeight="false" outlineLevel="0" collapsed="false">
      <c r="A2524" s="0" t="n">
        <v>3301236</v>
      </c>
      <c r="B2524" s="0" t="s">
        <v>6814</v>
      </c>
      <c r="C2524" s="0" t="n">
        <v>1</v>
      </c>
      <c r="D2524" s="0" t="s">
        <v>6808</v>
      </c>
      <c r="E2524" s="0" t="s">
        <v>6815</v>
      </c>
      <c r="F2524" s="0" t="s">
        <v>6810</v>
      </c>
      <c r="G2524" s="0" t="s">
        <v>6811</v>
      </c>
      <c r="H2524" s="0" t="s">
        <v>6816</v>
      </c>
      <c r="I2524" s="0" t="s">
        <v>2123</v>
      </c>
      <c r="J2524" s="0" t="s">
        <v>47</v>
      </c>
      <c r="K2524" s="0" t="s">
        <v>47</v>
      </c>
      <c r="L2524" s="0" t="s">
        <v>47</v>
      </c>
      <c r="M2524" s="0" t="s">
        <v>47</v>
      </c>
      <c r="N2524" s="0" t="n">
        <v>1</v>
      </c>
      <c r="O2524" s="0" t="n">
        <v>26</v>
      </c>
      <c r="P2524" s="0" t="n">
        <v>250</v>
      </c>
      <c r="Q2524" s="0" t="n">
        <v>3.9</v>
      </c>
      <c r="R2524" s="0" t="str">
        <f aca="false">INDEX(Lookup!$B$4:$B$18,MATCH(C2524,Lookup!$A$4:$A$18,0))</f>
        <v>India</v>
      </c>
      <c r="S2524" s="20" t="n">
        <f aca="false">INDEX(Lookup!$D$4:$D$18,MATCH(C2524,Lookup!$A$4:$A$18,0))</f>
        <v>0.012</v>
      </c>
      <c r="T2524" s="21" t="n">
        <f aca="false">ROUND(P2524*S2524,2)</f>
        <v>3</v>
      </c>
      <c r="U2524" s="21" t="n">
        <f aca="false">IF(T2524&lt;=10,1,IF(T2524&lt;=20,2,IF(T2524&lt;=30,3,IF(T2524&lt;=40,4,IF(T2524&lt;=50,5,IF(T2524&lt;=100,6,IF(T2524&lt;=250,7,8)))))))</f>
        <v>1</v>
      </c>
      <c r="V2524" s="21" t="n">
        <f aca="false">IF(AND(OR(Dashboard!$T$3="All",R2524=Dashboard!$T$3),OR(Dashboard!$T$4="All",D2524=Dashboard!$T$4)),1,0)</f>
        <v>1</v>
      </c>
      <c r="W2524" s="21" t="n">
        <f aca="false">IF(V2524=1,T2524+ROW()/10000000,0)</f>
        <v>3.0002524</v>
      </c>
    </row>
    <row r="2525" customFormat="false" ht="15" hidden="false" customHeight="false" outlineLevel="0" collapsed="false">
      <c r="A2525" s="0" t="n">
        <v>3300369</v>
      </c>
      <c r="B2525" s="0" t="s">
        <v>6817</v>
      </c>
      <c r="C2525" s="0" t="n">
        <v>1</v>
      </c>
      <c r="D2525" s="0" t="s">
        <v>6808</v>
      </c>
      <c r="E2525" s="0" t="s">
        <v>6818</v>
      </c>
      <c r="F2525" s="0" t="s">
        <v>6810</v>
      </c>
      <c r="G2525" s="0" t="s">
        <v>6811</v>
      </c>
      <c r="H2525" s="0" t="s">
        <v>2288</v>
      </c>
      <c r="I2525" s="0" t="s">
        <v>2123</v>
      </c>
      <c r="J2525" s="0" t="s">
        <v>47</v>
      </c>
      <c r="K2525" s="0" t="s">
        <v>46</v>
      </c>
      <c r="L2525" s="0" t="s">
        <v>47</v>
      </c>
      <c r="M2525" s="0" t="s">
        <v>47</v>
      </c>
      <c r="N2525" s="0" t="n">
        <v>2</v>
      </c>
      <c r="O2525" s="0" t="n">
        <v>103</v>
      </c>
      <c r="P2525" s="0" t="n">
        <v>500</v>
      </c>
      <c r="Q2525" s="0" t="n">
        <v>4</v>
      </c>
      <c r="R2525" s="0" t="str">
        <f aca="false">INDEX(Lookup!$B$4:$B$18,MATCH(C2525,Lookup!$A$4:$A$18,0))</f>
        <v>India</v>
      </c>
      <c r="S2525" s="20" t="n">
        <f aca="false">INDEX(Lookup!$D$4:$D$18,MATCH(C2525,Lookup!$A$4:$A$18,0))</f>
        <v>0.012</v>
      </c>
      <c r="T2525" s="21" t="n">
        <f aca="false">ROUND(P2525*S2525,2)</f>
        <v>6</v>
      </c>
      <c r="U2525" s="21" t="n">
        <f aca="false">IF(T2525&lt;=10,1,IF(T2525&lt;=20,2,IF(T2525&lt;=30,3,IF(T2525&lt;=40,4,IF(T2525&lt;=50,5,IF(T2525&lt;=100,6,IF(T2525&lt;=250,7,8)))))))</f>
        <v>1</v>
      </c>
      <c r="V2525" s="21" t="n">
        <f aca="false">IF(AND(OR(Dashboard!$T$3="All",R2525=Dashboard!$T$3),OR(Dashboard!$T$4="All",D2525=Dashboard!$T$4)),1,0)</f>
        <v>1</v>
      </c>
      <c r="W2525" s="21" t="n">
        <f aca="false">IF(V2525=1,T2525+ROW()/10000000,0)</f>
        <v>6.0002525</v>
      </c>
    </row>
    <row r="2526" customFormat="false" ht="15" hidden="false" customHeight="false" outlineLevel="0" collapsed="false">
      <c r="A2526" s="0" t="n">
        <v>3301013</v>
      </c>
      <c r="B2526" s="0" t="s">
        <v>6819</v>
      </c>
      <c r="C2526" s="0" t="n">
        <v>1</v>
      </c>
      <c r="D2526" s="0" t="s">
        <v>6808</v>
      </c>
      <c r="E2526" s="0" t="s">
        <v>6820</v>
      </c>
      <c r="F2526" s="0" t="s">
        <v>6810</v>
      </c>
      <c r="G2526" s="0" t="s">
        <v>6811</v>
      </c>
      <c r="H2526" s="0" t="s">
        <v>2122</v>
      </c>
      <c r="I2526" s="0" t="s">
        <v>2123</v>
      </c>
      <c r="J2526" s="0" t="s">
        <v>47</v>
      </c>
      <c r="K2526" s="0" t="s">
        <v>46</v>
      </c>
      <c r="L2526" s="0" t="s">
        <v>47</v>
      </c>
      <c r="M2526" s="0" t="s">
        <v>47</v>
      </c>
      <c r="N2526" s="0" t="n">
        <v>2</v>
      </c>
      <c r="O2526" s="0" t="n">
        <v>88</v>
      </c>
      <c r="P2526" s="0" t="n">
        <v>550</v>
      </c>
      <c r="Q2526" s="0" t="n">
        <v>4.3</v>
      </c>
      <c r="R2526" s="0" t="str">
        <f aca="false">INDEX(Lookup!$B$4:$B$18,MATCH(C2526,Lookup!$A$4:$A$18,0))</f>
        <v>India</v>
      </c>
      <c r="S2526" s="20" t="n">
        <f aca="false">INDEX(Lookup!$D$4:$D$18,MATCH(C2526,Lookup!$A$4:$A$18,0))</f>
        <v>0.012</v>
      </c>
      <c r="T2526" s="21" t="n">
        <f aca="false">ROUND(P2526*S2526,2)</f>
        <v>6.6</v>
      </c>
      <c r="U2526" s="21" t="n">
        <f aca="false">IF(T2526&lt;=10,1,IF(T2526&lt;=20,2,IF(T2526&lt;=30,3,IF(T2526&lt;=40,4,IF(T2526&lt;=50,5,IF(T2526&lt;=100,6,IF(T2526&lt;=250,7,8)))))))</f>
        <v>1</v>
      </c>
      <c r="V2526" s="21" t="n">
        <f aca="false">IF(AND(OR(Dashboard!$T$3="All",R2526=Dashboard!$T$3),OR(Dashboard!$T$4="All",D2526=Dashboard!$T$4)),1,0)</f>
        <v>1</v>
      </c>
      <c r="W2526" s="21" t="n">
        <f aca="false">IF(V2526=1,T2526+ROW()/10000000,0)</f>
        <v>6.6002526</v>
      </c>
    </row>
    <row r="2527" customFormat="false" ht="15" hidden="false" customHeight="false" outlineLevel="0" collapsed="false">
      <c r="A2527" s="0" t="n">
        <v>3300741</v>
      </c>
      <c r="B2527" s="0" t="s">
        <v>6821</v>
      </c>
      <c r="C2527" s="0" t="n">
        <v>1</v>
      </c>
      <c r="D2527" s="0" t="s">
        <v>6808</v>
      </c>
      <c r="E2527" s="0" t="s">
        <v>6822</v>
      </c>
      <c r="F2527" s="0" t="s">
        <v>2131</v>
      </c>
      <c r="G2527" s="0" t="s">
        <v>6823</v>
      </c>
      <c r="H2527" s="0" t="s">
        <v>6824</v>
      </c>
      <c r="I2527" s="0" t="s">
        <v>2123</v>
      </c>
      <c r="J2527" s="0" t="s">
        <v>47</v>
      </c>
      <c r="K2527" s="0" t="s">
        <v>46</v>
      </c>
      <c r="L2527" s="0" t="s">
        <v>47</v>
      </c>
      <c r="M2527" s="0" t="s">
        <v>47</v>
      </c>
      <c r="N2527" s="0" t="n">
        <v>2</v>
      </c>
      <c r="O2527" s="0" t="n">
        <v>201</v>
      </c>
      <c r="P2527" s="0" t="n">
        <v>400</v>
      </c>
      <c r="Q2527" s="0" t="n">
        <v>3.7</v>
      </c>
      <c r="R2527" s="0" t="str">
        <f aca="false">INDEX(Lookup!$B$4:$B$18,MATCH(C2527,Lookup!$A$4:$A$18,0))</f>
        <v>India</v>
      </c>
      <c r="S2527" s="20" t="n">
        <f aca="false">INDEX(Lookup!$D$4:$D$18,MATCH(C2527,Lookup!$A$4:$A$18,0))</f>
        <v>0.012</v>
      </c>
      <c r="T2527" s="21" t="n">
        <f aca="false">ROUND(P2527*S2527,2)</f>
        <v>4.8</v>
      </c>
      <c r="U2527" s="21" t="n">
        <f aca="false">IF(T2527&lt;=10,1,IF(T2527&lt;=20,2,IF(T2527&lt;=30,3,IF(T2527&lt;=40,4,IF(T2527&lt;=50,5,IF(T2527&lt;=100,6,IF(T2527&lt;=250,7,8)))))))</f>
        <v>1</v>
      </c>
      <c r="V2527" s="21" t="n">
        <f aca="false">IF(AND(OR(Dashboard!$T$3="All",R2527=Dashboard!$T$3),OR(Dashboard!$T$4="All",D2527=Dashboard!$T$4)),1,0)</f>
        <v>1</v>
      </c>
      <c r="W2527" s="21" t="n">
        <f aca="false">IF(V2527=1,T2527+ROW()/10000000,0)</f>
        <v>4.8002527</v>
      </c>
    </row>
    <row r="2528" customFormat="false" ht="15" hidden="false" customHeight="false" outlineLevel="0" collapsed="false">
      <c r="A2528" s="0" t="n">
        <v>3300138</v>
      </c>
      <c r="B2528" s="0" t="s">
        <v>6825</v>
      </c>
      <c r="C2528" s="0" t="n">
        <v>1</v>
      </c>
      <c r="D2528" s="0" t="s">
        <v>6808</v>
      </c>
      <c r="E2528" s="0" t="s">
        <v>6826</v>
      </c>
      <c r="F2528" s="0" t="s">
        <v>2131</v>
      </c>
      <c r="G2528" s="0" t="s">
        <v>6823</v>
      </c>
      <c r="H2528" s="0" t="s">
        <v>2978</v>
      </c>
      <c r="I2528" s="0" t="s">
        <v>2123</v>
      </c>
      <c r="J2528" s="0" t="s">
        <v>47</v>
      </c>
      <c r="K2528" s="0" t="s">
        <v>46</v>
      </c>
      <c r="L2528" s="0" t="s">
        <v>47</v>
      </c>
      <c r="M2528" s="0" t="s">
        <v>47</v>
      </c>
      <c r="N2528" s="0" t="n">
        <v>2</v>
      </c>
      <c r="O2528" s="0" t="n">
        <v>185</v>
      </c>
      <c r="P2528" s="0" t="n">
        <v>550</v>
      </c>
      <c r="Q2528" s="0" t="n">
        <v>4</v>
      </c>
      <c r="R2528" s="0" t="str">
        <f aca="false">INDEX(Lookup!$B$4:$B$18,MATCH(C2528,Lookup!$A$4:$A$18,0))</f>
        <v>India</v>
      </c>
      <c r="S2528" s="20" t="n">
        <f aca="false">INDEX(Lookup!$D$4:$D$18,MATCH(C2528,Lookup!$A$4:$A$18,0))</f>
        <v>0.012</v>
      </c>
      <c r="T2528" s="21" t="n">
        <f aca="false">ROUND(P2528*S2528,2)</f>
        <v>6.6</v>
      </c>
      <c r="U2528" s="21" t="n">
        <f aca="false">IF(T2528&lt;=10,1,IF(T2528&lt;=20,2,IF(T2528&lt;=30,3,IF(T2528&lt;=40,4,IF(T2528&lt;=50,5,IF(T2528&lt;=100,6,IF(T2528&lt;=250,7,8)))))))</f>
        <v>1</v>
      </c>
      <c r="V2528" s="21" t="n">
        <f aca="false">IF(AND(OR(Dashboard!$T$3="All",R2528=Dashboard!$T$3),OR(Dashboard!$T$4="All",D2528=Dashboard!$T$4)),1,0)</f>
        <v>1</v>
      </c>
      <c r="W2528" s="21" t="n">
        <f aca="false">IF(V2528=1,T2528+ROW()/10000000,0)</f>
        <v>6.6002528</v>
      </c>
    </row>
    <row r="2529" customFormat="false" ht="15" hidden="false" customHeight="false" outlineLevel="0" collapsed="false">
      <c r="A2529" s="0" t="n">
        <v>3300949</v>
      </c>
      <c r="B2529" s="0" t="s">
        <v>6827</v>
      </c>
      <c r="C2529" s="0" t="n">
        <v>1</v>
      </c>
      <c r="D2529" s="0" t="s">
        <v>6808</v>
      </c>
      <c r="E2529" s="0" t="s">
        <v>6828</v>
      </c>
      <c r="F2529" s="0" t="s">
        <v>2131</v>
      </c>
      <c r="G2529" s="0" t="s">
        <v>6823</v>
      </c>
      <c r="H2529" s="0" t="s">
        <v>153</v>
      </c>
      <c r="I2529" s="0" t="s">
        <v>2123</v>
      </c>
      <c r="J2529" s="0" t="s">
        <v>47</v>
      </c>
      <c r="K2529" s="0" t="s">
        <v>46</v>
      </c>
      <c r="L2529" s="0" t="s">
        <v>47</v>
      </c>
      <c r="M2529" s="0" t="s">
        <v>47</v>
      </c>
      <c r="N2529" s="0" t="n">
        <v>2</v>
      </c>
      <c r="O2529" s="0" t="n">
        <v>164</v>
      </c>
      <c r="P2529" s="0" t="n">
        <v>600</v>
      </c>
      <c r="Q2529" s="0" t="n">
        <v>4.2</v>
      </c>
      <c r="R2529" s="0" t="str">
        <f aca="false">INDEX(Lookup!$B$4:$B$18,MATCH(C2529,Lookup!$A$4:$A$18,0))</f>
        <v>India</v>
      </c>
      <c r="S2529" s="20" t="n">
        <f aca="false">INDEX(Lookup!$D$4:$D$18,MATCH(C2529,Lookup!$A$4:$A$18,0))</f>
        <v>0.012</v>
      </c>
      <c r="T2529" s="21" t="n">
        <f aca="false">ROUND(P2529*S2529,2)</f>
        <v>7.2</v>
      </c>
      <c r="U2529" s="21" t="n">
        <f aca="false">IF(T2529&lt;=10,1,IF(T2529&lt;=20,2,IF(T2529&lt;=30,3,IF(T2529&lt;=40,4,IF(T2529&lt;=50,5,IF(T2529&lt;=100,6,IF(T2529&lt;=250,7,8)))))))</f>
        <v>1</v>
      </c>
      <c r="V2529" s="21" t="n">
        <f aca="false">IF(AND(OR(Dashboard!$T$3="All",R2529=Dashboard!$T$3),OR(Dashboard!$T$4="All",D2529=Dashboard!$T$4)),1,0)</f>
        <v>1</v>
      </c>
      <c r="W2529" s="21" t="n">
        <f aca="false">IF(V2529=1,T2529+ROW()/10000000,0)</f>
        <v>7.2002529</v>
      </c>
    </row>
    <row r="2530" customFormat="false" ht="15" hidden="false" customHeight="false" outlineLevel="0" collapsed="false">
      <c r="A2530" s="0" t="n">
        <v>3300065</v>
      </c>
      <c r="B2530" s="0" t="s">
        <v>6829</v>
      </c>
      <c r="C2530" s="0" t="n">
        <v>1</v>
      </c>
      <c r="D2530" s="0" t="s">
        <v>6808</v>
      </c>
      <c r="E2530" s="0" t="s">
        <v>6830</v>
      </c>
      <c r="F2530" s="0" t="s">
        <v>6831</v>
      </c>
      <c r="G2530" s="0" t="s">
        <v>6832</v>
      </c>
      <c r="H2530" s="0" t="s">
        <v>6833</v>
      </c>
      <c r="I2530" s="0" t="s">
        <v>2123</v>
      </c>
      <c r="J2530" s="0" t="s">
        <v>47</v>
      </c>
      <c r="K2530" s="0" t="s">
        <v>47</v>
      </c>
      <c r="L2530" s="0" t="s">
        <v>47</v>
      </c>
      <c r="M2530" s="0" t="s">
        <v>47</v>
      </c>
      <c r="N2530" s="0" t="n">
        <v>3</v>
      </c>
      <c r="O2530" s="0" t="n">
        <v>270</v>
      </c>
      <c r="P2530" s="0" t="n">
        <v>1100</v>
      </c>
      <c r="Q2530" s="0" t="n">
        <v>4.3</v>
      </c>
      <c r="R2530" s="0" t="str">
        <f aca="false">INDEX(Lookup!$B$4:$B$18,MATCH(C2530,Lookup!$A$4:$A$18,0))</f>
        <v>India</v>
      </c>
      <c r="S2530" s="20" t="n">
        <f aca="false">INDEX(Lookup!$D$4:$D$18,MATCH(C2530,Lookup!$A$4:$A$18,0))</f>
        <v>0.012</v>
      </c>
      <c r="T2530" s="21" t="n">
        <f aca="false">ROUND(P2530*S2530,2)</f>
        <v>13.2</v>
      </c>
      <c r="U2530" s="21" t="n">
        <f aca="false">IF(T2530&lt;=10,1,IF(T2530&lt;=20,2,IF(T2530&lt;=30,3,IF(T2530&lt;=40,4,IF(T2530&lt;=50,5,IF(T2530&lt;=100,6,IF(T2530&lt;=250,7,8)))))))</f>
        <v>2</v>
      </c>
      <c r="V2530" s="21" t="n">
        <f aca="false">IF(AND(OR(Dashboard!$T$3="All",R2530=Dashboard!$T$3),OR(Dashboard!$T$4="All",D2530=Dashboard!$T$4)),1,0)</f>
        <v>1</v>
      </c>
      <c r="W2530" s="21" t="n">
        <f aca="false">IF(V2530=1,T2530+ROW()/10000000,0)</f>
        <v>13.200253</v>
      </c>
    </row>
    <row r="2531" customFormat="false" ht="15" hidden="false" customHeight="false" outlineLevel="0" collapsed="false">
      <c r="A2531" s="0" t="n">
        <v>3300416</v>
      </c>
      <c r="B2531" s="0" t="s">
        <v>6834</v>
      </c>
      <c r="C2531" s="0" t="n">
        <v>1</v>
      </c>
      <c r="D2531" s="0" t="s">
        <v>6808</v>
      </c>
      <c r="E2531" s="0" t="s">
        <v>6835</v>
      </c>
      <c r="F2531" s="0" t="s">
        <v>6836</v>
      </c>
      <c r="G2531" s="0" t="s">
        <v>6837</v>
      </c>
      <c r="H2531" s="0" t="s">
        <v>153</v>
      </c>
      <c r="I2531" s="0" t="s">
        <v>2123</v>
      </c>
      <c r="J2531" s="0" t="s">
        <v>47</v>
      </c>
      <c r="K2531" s="0" t="s">
        <v>47</v>
      </c>
      <c r="L2531" s="0" t="s">
        <v>47</v>
      </c>
      <c r="M2531" s="0" t="s">
        <v>47</v>
      </c>
      <c r="N2531" s="0" t="n">
        <v>2</v>
      </c>
      <c r="O2531" s="0" t="n">
        <v>140</v>
      </c>
      <c r="P2531" s="0" t="n">
        <v>350</v>
      </c>
      <c r="Q2531" s="0" t="n">
        <v>3.9</v>
      </c>
      <c r="R2531" s="0" t="str">
        <f aca="false">INDEX(Lookup!$B$4:$B$18,MATCH(C2531,Lookup!$A$4:$A$18,0))</f>
        <v>India</v>
      </c>
      <c r="S2531" s="20" t="n">
        <f aca="false">INDEX(Lookup!$D$4:$D$18,MATCH(C2531,Lookup!$A$4:$A$18,0))</f>
        <v>0.012</v>
      </c>
      <c r="T2531" s="21" t="n">
        <f aca="false">ROUND(P2531*S2531,2)</f>
        <v>4.2</v>
      </c>
      <c r="U2531" s="21" t="n">
        <f aca="false">IF(T2531&lt;=10,1,IF(T2531&lt;=20,2,IF(T2531&lt;=30,3,IF(T2531&lt;=40,4,IF(T2531&lt;=50,5,IF(T2531&lt;=100,6,IF(T2531&lt;=250,7,8)))))))</f>
        <v>1</v>
      </c>
      <c r="V2531" s="21" t="n">
        <f aca="false">IF(AND(OR(Dashboard!$T$3="All",R2531=Dashboard!$T$3),OR(Dashboard!$T$4="All",D2531=Dashboard!$T$4)),1,0)</f>
        <v>1</v>
      </c>
      <c r="W2531" s="21" t="n">
        <f aca="false">IF(V2531=1,T2531+ROW()/10000000,0)</f>
        <v>4.2002531</v>
      </c>
    </row>
    <row r="2532" customFormat="false" ht="15" hidden="false" customHeight="false" outlineLevel="0" collapsed="false">
      <c r="A2532" s="0" t="n">
        <v>3301169</v>
      </c>
      <c r="B2532" s="0" t="s">
        <v>6838</v>
      </c>
      <c r="C2532" s="0" t="n">
        <v>1</v>
      </c>
      <c r="D2532" s="0" t="s">
        <v>6808</v>
      </c>
      <c r="E2532" s="0" t="s">
        <v>6839</v>
      </c>
      <c r="F2532" s="0" t="s">
        <v>6836</v>
      </c>
      <c r="G2532" s="0" t="s">
        <v>6837</v>
      </c>
      <c r="H2532" s="0" t="s">
        <v>2282</v>
      </c>
      <c r="I2532" s="0" t="s">
        <v>2123</v>
      </c>
      <c r="J2532" s="0" t="s">
        <v>47</v>
      </c>
      <c r="K2532" s="0" t="s">
        <v>46</v>
      </c>
      <c r="L2532" s="0" t="s">
        <v>47</v>
      </c>
      <c r="M2532" s="0" t="s">
        <v>47</v>
      </c>
      <c r="N2532" s="0" t="n">
        <v>1</v>
      </c>
      <c r="O2532" s="0" t="n">
        <v>19</v>
      </c>
      <c r="P2532" s="0" t="n">
        <v>250</v>
      </c>
      <c r="Q2532" s="0" t="n">
        <v>3.9</v>
      </c>
      <c r="R2532" s="0" t="str">
        <f aca="false">INDEX(Lookup!$B$4:$B$18,MATCH(C2532,Lookup!$A$4:$A$18,0))</f>
        <v>India</v>
      </c>
      <c r="S2532" s="20" t="n">
        <f aca="false">INDEX(Lookup!$D$4:$D$18,MATCH(C2532,Lookup!$A$4:$A$18,0))</f>
        <v>0.012</v>
      </c>
      <c r="T2532" s="21" t="n">
        <f aca="false">ROUND(P2532*S2532,2)</f>
        <v>3</v>
      </c>
      <c r="U2532" s="21" t="n">
        <f aca="false">IF(T2532&lt;=10,1,IF(T2532&lt;=20,2,IF(T2532&lt;=30,3,IF(T2532&lt;=40,4,IF(T2532&lt;=50,5,IF(T2532&lt;=100,6,IF(T2532&lt;=250,7,8)))))))</f>
        <v>1</v>
      </c>
      <c r="V2532" s="21" t="n">
        <f aca="false">IF(AND(OR(Dashboard!$T$3="All",R2532=Dashboard!$T$3),OR(Dashboard!$T$4="All",D2532=Dashboard!$T$4)),1,0)</f>
        <v>1</v>
      </c>
      <c r="W2532" s="21" t="n">
        <f aca="false">IF(V2532=1,T2532+ROW()/10000000,0)</f>
        <v>3.0002532</v>
      </c>
    </row>
    <row r="2533" customFormat="false" ht="15" hidden="false" customHeight="false" outlineLevel="0" collapsed="false">
      <c r="A2533" s="0" t="n">
        <v>3300061</v>
      </c>
      <c r="B2533" s="0" t="s">
        <v>2211</v>
      </c>
      <c r="C2533" s="0" t="n">
        <v>1</v>
      </c>
      <c r="D2533" s="0" t="s">
        <v>6808</v>
      </c>
      <c r="E2533" s="0" t="s">
        <v>6840</v>
      </c>
      <c r="F2533" s="0" t="s">
        <v>6836</v>
      </c>
      <c r="G2533" s="0" t="s">
        <v>6837</v>
      </c>
      <c r="H2533" s="0" t="s">
        <v>2769</v>
      </c>
      <c r="I2533" s="0" t="s">
        <v>2123</v>
      </c>
      <c r="J2533" s="0" t="s">
        <v>47</v>
      </c>
      <c r="K2533" s="0" t="s">
        <v>46</v>
      </c>
      <c r="L2533" s="0" t="s">
        <v>47</v>
      </c>
      <c r="M2533" s="0" t="s">
        <v>47</v>
      </c>
      <c r="N2533" s="0" t="n">
        <v>3</v>
      </c>
      <c r="O2533" s="0" t="n">
        <v>284</v>
      </c>
      <c r="P2533" s="0" t="n">
        <v>750</v>
      </c>
      <c r="Q2533" s="0" t="n">
        <v>4</v>
      </c>
      <c r="R2533" s="0" t="str">
        <f aca="false">INDEX(Lookup!$B$4:$B$18,MATCH(C2533,Lookup!$A$4:$A$18,0))</f>
        <v>India</v>
      </c>
      <c r="S2533" s="20" t="n">
        <f aca="false">INDEX(Lookup!$D$4:$D$18,MATCH(C2533,Lookup!$A$4:$A$18,0))</f>
        <v>0.012</v>
      </c>
      <c r="T2533" s="21" t="n">
        <f aca="false">ROUND(P2533*S2533,2)</f>
        <v>9</v>
      </c>
      <c r="U2533" s="21" t="n">
        <f aca="false">IF(T2533&lt;=10,1,IF(T2533&lt;=20,2,IF(T2533&lt;=30,3,IF(T2533&lt;=40,4,IF(T2533&lt;=50,5,IF(T2533&lt;=100,6,IF(T2533&lt;=250,7,8)))))))</f>
        <v>1</v>
      </c>
      <c r="V2533" s="21" t="n">
        <f aca="false">IF(AND(OR(Dashboard!$T$3="All",R2533=Dashboard!$T$3),OR(Dashboard!$T$4="All",D2533=Dashboard!$T$4)),1,0)</f>
        <v>1</v>
      </c>
      <c r="W2533" s="21" t="n">
        <f aca="false">IF(V2533=1,T2533+ROW()/10000000,0)</f>
        <v>9.0002533</v>
      </c>
    </row>
    <row r="2534" customFormat="false" ht="15" hidden="false" customHeight="false" outlineLevel="0" collapsed="false">
      <c r="A2534" s="0" t="n">
        <v>3300107</v>
      </c>
      <c r="B2534" s="0" t="s">
        <v>6841</v>
      </c>
      <c r="C2534" s="0" t="n">
        <v>1</v>
      </c>
      <c r="D2534" s="0" t="s">
        <v>6808</v>
      </c>
      <c r="E2534" s="0" t="s">
        <v>6842</v>
      </c>
      <c r="F2534" s="0" t="s">
        <v>6843</v>
      </c>
      <c r="G2534" s="0" t="s">
        <v>6844</v>
      </c>
      <c r="H2534" s="0" t="s">
        <v>6845</v>
      </c>
      <c r="I2534" s="0" t="s">
        <v>2123</v>
      </c>
      <c r="J2534" s="0" t="s">
        <v>47</v>
      </c>
      <c r="K2534" s="0" t="s">
        <v>46</v>
      </c>
      <c r="L2534" s="0" t="s">
        <v>47</v>
      </c>
      <c r="M2534" s="0" t="s">
        <v>47</v>
      </c>
      <c r="N2534" s="0" t="n">
        <v>3</v>
      </c>
      <c r="O2534" s="0" t="n">
        <v>257</v>
      </c>
      <c r="P2534" s="0" t="n">
        <v>1200</v>
      </c>
      <c r="Q2534" s="0" t="n">
        <v>4.4</v>
      </c>
      <c r="R2534" s="0" t="str">
        <f aca="false">INDEX(Lookup!$B$4:$B$18,MATCH(C2534,Lookup!$A$4:$A$18,0))</f>
        <v>India</v>
      </c>
      <c r="S2534" s="20" t="n">
        <f aca="false">INDEX(Lookup!$D$4:$D$18,MATCH(C2534,Lookup!$A$4:$A$18,0))</f>
        <v>0.012</v>
      </c>
      <c r="T2534" s="21" t="n">
        <f aca="false">ROUND(P2534*S2534,2)</f>
        <v>14.4</v>
      </c>
      <c r="U2534" s="21" t="n">
        <f aca="false">IF(T2534&lt;=10,1,IF(T2534&lt;=20,2,IF(T2534&lt;=30,3,IF(T2534&lt;=40,4,IF(T2534&lt;=50,5,IF(T2534&lt;=100,6,IF(T2534&lt;=250,7,8)))))))</f>
        <v>2</v>
      </c>
      <c r="V2534" s="21" t="n">
        <f aca="false">IF(AND(OR(Dashboard!$T$3="All",R2534=Dashboard!$T$3),OR(Dashboard!$T$4="All",D2534=Dashboard!$T$4)),1,0)</f>
        <v>1</v>
      </c>
      <c r="W2534" s="21" t="n">
        <f aca="false">IF(V2534=1,T2534+ROW()/10000000,0)</f>
        <v>14.4002534</v>
      </c>
    </row>
    <row r="2535" customFormat="false" ht="15" hidden="false" customHeight="false" outlineLevel="0" collapsed="false">
      <c r="A2535" s="0" t="n">
        <v>3300058</v>
      </c>
      <c r="B2535" s="0" t="s">
        <v>6846</v>
      </c>
      <c r="C2535" s="0" t="n">
        <v>1</v>
      </c>
      <c r="D2535" s="0" t="s">
        <v>6808</v>
      </c>
      <c r="E2535" s="0" t="s">
        <v>6847</v>
      </c>
      <c r="F2535" s="0" t="s">
        <v>6848</v>
      </c>
      <c r="G2535" s="0" t="s">
        <v>6849</v>
      </c>
      <c r="H2535" s="0" t="s">
        <v>153</v>
      </c>
      <c r="I2535" s="0" t="s">
        <v>2123</v>
      </c>
      <c r="J2535" s="0" t="s">
        <v>47</v>
      </c>
      <c r="K2535" s="0" t="s">
        <v>47</v>
      </c>
      <c r="L2535" s="0" t="s">
        <v>47</v>
      </c>
      <c r="M2535" s="0" t="s">
        <v>47</v>
      </c>
      <c r="N2535" s="0" t="n">
        <v>2</v>
      </c>
      <c r="O2535" s="0" t="n">
        <v>520</v>
      </c>
      <c r="P2535" s="0" t="n">
        <v>600</v>
      </c>
      <c r="Q2535" s="0" t="n">
        <v>4.5</v>
      </c>
      <c r="R2535" s="0" t="str">
        <f aca="false">INDEX(Lookup!$B$4:$B$18,MATCH(C2535,Lookup!$A$4:$A$18,0))</f>
        <v>India</v>
      </c>
      <c r="S2535" s="20" t="n">
        <f aca="false">INDEX(Lookup!$D$4:$D$18,MATCH(C2535,Lookup!$A$4:$A$18,0))</f>
        <v>0.012</v>
      </c>
      <c r="T2535" s="21" t="n">
        <f aca="false">ROUND(P2535*S2535,2)</f>
        <v>7.2</v>
      </c>
      <c r="U2535" s="21" t="n">
        <f aca="false">IF(T2535&lt;=10,1,IF(T2535&lt;=20,2,IF(T2535&lt;=30,3,IF(T2535&lt;=40,4,IF(T2535&lt;=50,5,IF(T2535&lt;=100,6,IF(T2535&lt;=250,7,8)))))))</f>
        <v>1</v>
      </c>
      <c r="V2535" s="21" t="n">
        <f aca="false">IF(AND(OR(Dashboard!$T$3="All",R2535=Dashboard!$T$3),OR(Dashboard!$T$4="All",D2535=Dashboard!$T$4)),1,0)</f>
        <v>1</v>
      </c>
      <c r="W2535" s="21" t="n">
        <f aca="false">IF(V2535=1,T2535+ROW()/10000000,0)</f>
        <v>7.2002535</v>
      </c>
    </row>
    <row r="2536" customFormat="false" ht="15" hidden="false" customHeight="false" outlineLevel="0" collapsed="false">
      <c r="A2536" s="0" t="n">
        <v>3300057</v>
      </c>
      <c r="B2536" s="0" t="s">
        <v>6850</v>
      </c>
      <c r="C2536" s="0" t="n">
        <v>1</v>
      </c>
      <c r="D2536" s="0" t="s">
        <v>6808</v>
      </c>
      <c r="E2536" s="0" t="s">
        <v>6851</v>
      </c>
      <c r="F2536" s="0" t="s">
        <v>6852</v>
      </c>
      <c r="G2536" s="0" t="s">
        <v>6853</v>
      </c>
      <c r="H2536" s="0" t="s">
        <v>5841</v>
      </c>
      <c r="I2536" s="0" t="s">
        <v>2123</v>
      </c>
      <c r="J2536" s="0" t="s">
        <v>47</v>
      </c>
      <c r="K2536" s="0" t="s">
        <v>47</v>
      </c>
      <c r="L2536" s="0" t="s">
        <v>47</v>
      </c>
      <c r="M2536" s="0" t="s">
        <v>47</v>
      </c>
      <c r="N2536" s="0" t="n">
        <v>3</v>
      </c>
      <c r="O2536" s="0" t="n">
        <v>306</v>
      </c>
      <c r="P2536" s="0" t="n">
        <v>1000</v>
      </c>
      <c r="Q2536" s="0" t="n">
        <v>4</v>
      </c>
      <c r="R2536" s="0" t="str">
        <f aca="false">INDEX(Lookup!$B$4:$B$18,MATCH(C2536,Lookup!$A$4:$A$18,0))</f>
        <v>India</v>
      </c>
      <c r="S2536" s="20" t="n">
        <f aca="false">INDEX(Lookup!$D$4:$D$18,MATCH(C2536,Lookup!$A$4:$A$18,0))</f>
        <v>0.012</v>
      </c>
      <c r="T2536" s="21" t="n">
        <f aca="false">ROUND(P2536*S2536,2)</f>
        <v>12</v>
      </c>
      <c r="U2536" s="21" t="n">
        <f aca="false">IF(T2536&lt;=10,1,IF(T2536&lt;=20,2,IF(T2536&lt;=30,3,IF(T2536&lt;=40,4,IF(T2536&lt;=50,5,IF(T2536&lt;=100,6,IF(T2536&lt;=250,7,8)))))))</f>
        <v>2</v>
      </c>
      <c r="V2536" s="21" t="n">
        <f aca="false">IF(AND(OR(Dashboard!$T$3="All",R2536=Dashboard!$T$3),OR(Dashboard!$T$4="All",D2536=Dashboard!$T$4)),1,0)</f>
        <v>1</v>
      </c>
      <c r="W2536" s="21" t="n">
        <f aca="false">IF(V2536=1,T2536+ROW()/10000000,0)</f>
        <v>12.0002536</v>
      </c>
    </row>
    <row r="2537" customFormat="false" ht="15" hidden="false" customHeight="false" outlineLevel="0" collapsed="false">
      <c r="A2537" s="0" t="n">
        <v>3300041</v>
      </c>
      <c r="B2537" s="0" t="s">
        <v>3176</v>
      </c>
      <c r="C2537" s="0" t="n">
        <v>1</v>
      </c>
      <c r="D2537" s="0" t="s">
        <v>6808</v>
      </c>
      <c r="E2537" s="0" t="s">
        <v>6854</v>
      </c>
      <c r="F2537" s="0" t="s">
        <v>6855</v>
      </c>
      <c r="G2537" s="0" t="s">
        <v>6856</v>
      </c>
      <c r="H2537" s="0" t="s">
        <v>2158</v>
      </c>
      <c r="I2537" s="0" t="s">
        <v>2123</v>
      </c>
      <c r="J2537" s="0" t="s">
        <v>47</v>
      </c>
      <c r="K2537" s="0" t="s">
        <v>46</v>
      </c>
      <c r="L2537" s="0" t="s">
        <v>47</v>
      </c>
      <c r="M2537" s="0" t="s">
        <v>47</v>
      </c>
      <c r="N2537" s="0" t="n">
        <v>3</v>
      </c>
      <c r="O2537" s="0" t="n">
        <v>275</v>
      </c>
      <c r="P2537" s="0" t="n">
        <v>1300</v>
      </c>
      <c r="Q2537" s="0" t="n">
        <v>4.2</v>
      </c>
      <c r="R2537" s="0" t="str">
        <f aca="false">INDEX(Lookup!$B$4:$B$18,MATCH(C2537,Lookup!$A$4:$A$18,0))</f>
        <v>India</v>
      </c>
      <c r="S2537" s="20" t="n">
        <f aca="false">INDEX(Lookup!$D$4:$D$18,MATCH(C2537,Lookup!$A$4:$A$18,0))</f>
        <v>0.012</v>
      </c>
      <c r="T2537" s="21" t="n">
        <f aca="false">ROUND(P2537*S2537,2)</f>
        <v>15.6</v>
      </c>
      <c r="U2537" s="21" t="n">
        <f aca="false">IF(T2537&lt;=10,1,IF(T2537&lt;=20,2,IF(T2537&lt;=30,3,IF(T2537&lt;=40,4,IF(T2537&lt;=50,5,IF(T2537&lt;=100,6,IF(T2537&lt;=250,7,8)))))))</f>
        <v>2</v>
      </c>
      <c r="V2537" s="21" t="n">
        <f aca="false">IF(AND(OR(Dashboard!$T$3="All",R2537=Dashboard!$T$3),OR(Dashboard!$T$4="All",D2537=Dashboard!$T$4)),1,0)</f>
        <v>1</v>
      </c>
      <c r="W2537" s="21" t="n">
        <f aca="false">IF(V2537=1,T2537+ROW()/10000000,0)</f>
        <v>15.6002537</v>
      </c>
    </row>
    <row r="2538" customFormat="false" ht="15" hidden="false" customHeight="false" outlineLevel="0" collapsed="false">
      <c r="A2538" s="0" t="n">
        <v>3300958</v>
      </c>
      <c r="B2538" s="0" t="s">
        <v>1973</v>
      </c>
      <c r="C2538" s="0" t="n">
        <v>1</v>
      </c>
      <c r="D2538" s="0" t="s">
        <v>6808</v>
      </c>
      <c r="E2538" s="0" t="s">
        <v>6857</v>
      </c>
      <c r="F2538" s="0" t="s">
        <v>6858</v>
      </c>
      <c r="G2538" s="0" t="s">
        <v>6859</v>
      </c>
      <c r="H2538" s="0" t="s">
        <v>2505</v>
      </c>
      <c r="I2538" s="0" t="s">
        <v>2123</v>
      </c>
      <c r="J2538" s="0" t="s">
        <v>47</v>
      </c>
      <c r="K2538" s="0" t="s">
        <v>47</v>
      </c>
      <c r="L2538" s="0" t="s">
        <v>47</v>
      </c>
      <c r="M2538" s="0" t="s">
        <v>47</v>
      </c>
      <c r="N2538" s="0" t="n">
        <v>4</v>
      </c>
      <c r="O2538" s="0" t="n">
        <v>226</v>
      </c>
      <c r="P2538" s="0" t="n">
        <v>1600</v>
      </c>
      <c r="Q2538" s="0" t="n">
        <v>4.9</v>
      </c>
      <c r="R2538" s="0" t="str">
        <f aca="false">INDEX(Lookup!$B$4:$B$18,MATCH(C2538,Lookup!$A$4:$A$18,0))</f>
        <v>India</v>
      </c>
      <c r="S2538" s="20" t="n">
        <f aca="false">INDEX(Lookup!$D$4:$D$18,MATCH(C2538,Lookup!$A$4:$A$18,0))</f>
        <v>0.012</v>
      </c>
      <c r="T2538" s="21" t="n">
        <f aca="false">ROUND(P2538*S2538,2)</f>
        <v>19.2</v>
      </c>
      <c r="U2538" s="21" t="n">
        <f aca="false">IF(T2538&lt;=10,1,IF(T2538&lt;=20,2,IF(T2538&lt;=30,3,IF(T2538&lt;=40,4,IF(T2538&lt;=50,5,IF(T2538&lt;=100,6,IF(T2538&lt;=250,7,8)))))))</f>
        <v>2</v>
      </c>
      <c r="V2538" s="21" t="n">
        <f aca="false">IF(AND(OR(Dashboard!$T$3="All",R2538=Dashboard!$T$3),OR(Dashboard!$T$4="All",D2538=Dashboard!$T$4)),1,0)</f>
        <v>1</v>
      </c>
      <c r="W2538" s="21" t="n">
        <f aca="false">IF(V2538=1,T2538+ROW()/10000000,0)</f>
        <v>19.2002538</v>
      </c>
    </row>
    <row r="2539" customFormat="false" ht="15" hidden="false" customHeight="false" outlineLevel="0" collapsed="false">
      <c r="A2539" s="0" t="n">
        <v>3300707</v>
      </c>
      <c r="B2539" s="0" t="s">
        <v>2294</v>
      </c>
      <c r="C2539" s="0" t="n">
        <v>1</v>
      </c>
      <c r="D2539" s="0" t="s">
        <v>6808</v>
      </c>
      <c r="E2539" s="0" t="s">
        <v>6860</v>
      </c>
      <c r="F2539" s="0" t="s">
        <v>6858</v>
      </c>
      <c r="G2539" s="0" t="s">
        <v>6859</v>
      </c>
      <c r="H2539" s="0" t="s">
        <v>1651</v>
      </c>
      <c r="I2539" s="0" t="s">
        <v>2123</v>
      </c>
      <c r="J2539" s="0" t="s">
        <v>47</v>
      </c>
      <c r="K2539" s="0" t="s">
        <v>46</v>
      </c>
      <c r="L2539" s="0" t="s">
        <v>47</v>
      </c>
      <c r="M2539" s="0" t="s">
        <v>47</v>
      </c>
      <c r="N2539" s="0" t="n">
        <v>2</v>
      </c>
      <c r="O2539" s="0" t="n">
        <v>147</v>
      </c>
      <c r="P2539" s="0" t="n">
        <v>550</v>
      </c>
      <c r="Q2539" s="0" t="n">
        <v>2.2</v>
      </c>
      <c r="R2539" s="0" t="str">
        <f aca="false">INDEX(Lookup!$B$4:$B$18,MATCH(C2539,Lookup!$A$4:$A$18,0))</f>
        <v>India</v>
      </c>
      <c r="S2539" s="20" t="n">
        <f aca="false">INDEX(Lookup!$D$4:$D$18,MATCH(C2539,Lookup!$A$4:$A$18,0))</f>
        <v>0.012</v>
      </c>
      <c r="T2539" s="21" t="n">
        <f aca="false">ROUND(P2539*S2539,2)</f>
        <v>6.6</v>
      </c>
      <c r="U2539" s="21" t="n">
        <f aca="false">IF(T2539&lt;=10,1,IF(T2539&lt;=20,2,IF(T2539&lt;=30,3,IF(T2539&lt;=40,4,IF(T2539&lt;=50,5,IF(T2539&lt;=100,6,IF(T2539&lt;=250,7,8)))))))</f>
        <v>1</v>
      </c>
      <c r="V2539" s="21" t="n">
        <f aca="false">IF(AND(OR(Dashboard!$T$3="All",R2539=Dashboard!$T$3),OR(Dashboard!$T$4="All",D2539=Dashboard!$T$4)),1,0)</f>
        <v>1</v>
      </c>
      <c r="W2539" s="21" t="n">
        <f aca="false">IF(V2539=1,T2539+ROW()/10000000,0)</f>
        <v>6.6002539</v>
      </c>
    </row>
    <row r="2540" customFormat="false" ht="15" hidden="false" customHeight="false" outlineLevel="0" collapsed="false">
      <c r="A2540" s="0" t="n">
        <v>3300070</v>
      </c>
      <c r="B2540" s="0" t="s">
        <v>6861</v>
      </c>
      <c r="C2540" s="0" t="n">
        <v>1</v>
      </c>
      <c r="D2540" s="0" t="s">
        <v>6808</v>
      </c>
      <c r="E2540" s="0" t="s">
        <v>6862</v>
      </c>
      <c r="F2540" s="0" t="s">
        <v>6858</v>
      </c>
      <c r="G2540" s="0" t="s">
        <v>6859</v>
      </c>
      <c r="H2540" s="0" t="s">
        <v>6863</v>
      </c>
      <c r="I2540" s="0" t="s">
        <v>2123</v>
      </c>
      <c r="J2540" s="0" t="s">
        <v>47</v>
      </c>
      <c r="K2540" s="0" t="s">
        <v>47</v>
      </c>
      <c r="L2540" s="0" t="s">
        <v>47</v>
      </c>
      <c r="M2540" s="0" t="s">
        <v>47</v>
      </c>
      <c r="N2540" s="0" t="n">
        <v>3</v>
      </c>
      <c r="O2540" s="0" t="n">
        <v>100</v>
      </c>
      <c r="P2540" s="0" t="n">
        <v>1000</v>
      </c>
      <c r="Q2540" s="0" t="n">
        <v>4</v>
      </c>
      <c r="R2540" s="0" t="str">
        <f aca="false">INDEX(Lookup!$B$4:$B$18,MATCH(C2540,Lookup!$A$4:$A$18,0))</f>
        <v>India</v>
      </c>
      <c r="S2540" s="20" t="n">
        <f aca="false">INDEX(Lookup!$D$4:$D$18,MATCH(C2540,Lookup!$A$4:$A$18,0))</f>
        <v>0.012</v>
      </c>
      <c r="T2540" s="21" t="n">
        <f aca="false">ROUND(P2540*S2540,2)</f>
        <v>12</v>
      </c>
      <c r="U2540" s="21" t="n">
        <f aca="false">IF(T2540&lt;=10,1,IF(T2540&lt;=20,2,IF(T2540&lt;=30,3,IF(T2540&lt;=40,4,IF(T2540&lt;=50,5,IF(T2540&lt;=100,6,IF(T2540&lt;=250,7,8)))))))</f>
        <v>2</v>
      </c>
      <c r="V2540" s="21" t="n">
        <f aca="false">IF(AND(OR(Dashboard!$T$3="All",R2540=Dashboard!$T$3),OR(Dashboard!$T$4="All",D2540=Dashboard!$T$4)),1,0)</f>
        <v>1</v>
      </c>
      <c r="W2540" s="21" t="n">
        <f aca="false">IF(V2540=1,T2540+ROW()/10000000,0)</f>
        <v>12.000254</v>
      </c>
    </row>
    <row r="2541" customFormat="false" ht="15" hidden="false" customHeight="false" outlineLevel="0" collapsed="false">
      <c r="A2541" s="0" t="n">
        <v>3301035</v>
      </c>
      <c r="B2541" s="0" t="s">
        <v>2663</v>
      </c>
      <c r="C2541" s="0" t="n">
        <v>1</v>
      </c>
      <c r="D2541" s="0" t="s">
        <v>6808</v>
      </c>
      <c r="E2541" s="0" t="s">
        <v>6864</v>
      </c>
      <c r="F2541" s="0" t="s">
        <v>6865</v>
      </c>
      <c r="G2541" s="0" t="s">
        <v>6866</v>
      </c>
      <c r="H2541" s="0" t="s">
        <v>69</v>
      </c>
      <c r="I2541" s="0" t="s">
        <v>2123</v>
      </c>
      <c r="J2541" s="0" t="s">
        <v>47</v>
      </c>
      <c r="K2541" s="0" t="s">
        <v>47</v>
      </c>
      <c r="L2541" s="0" t="s">
        <v>47</v>
      </c>
      <c r="M2541" s="0" t="s">
        <v>47</v>
      </c>
      <c r="N2541" s="0" t="n">
        <v>3</v>
      </c>
      <c r="O2541" s="0" t="n">
        <v>45</v>
      </c>
      <c r="P2541" s="0" t="n">
        <v>1000</v>
      </c>
      <c r="Q2541" s="0" t="n">
        <v>3.8</v>
      </c>
      <c r="R2541" s="0" t="str">
        <f aca="false">INDEX(Lookup!$B$4:$B$18,MATCH(C2541,Lookup!$A$4:$A$18,0))</f>
        <v>India</v>
      </c>
      <c r="S2541" s="20" t="n">
        <f aca="false">INDEX(Lookup!$D$4:$D$18,MATCH(C2541,Lookup!$A$4:$A$18,0))</f>
        <v>0.012</v>
      </c>
      <c r="T2541" s="21" t="n">
        <f aca="false">ROUND(P2541*S2541,2)</f>
        <v>12</v>
      </c>
      <c r="U2541" s="21" t="n">
        <f aca="false">IF(T2541&lt;=10,1,IF(T2541&lt;=20,2,IF(T2541&lt;=30,3,IF(T2541&lt;=40,4,IF(T2541&lt;=50,5,IF(T2541&lt;=100,6,IF(T2541&lt;=250,7,8)))))))</f>
        <v>2</v>
      </c>
      <c r="V2541" s="21" t="n">
        <f aca="false">IF(AND(OR(Dashboard!$T$3="All",R2541=Dashboard!$T$3),OR(Dashboard!$T$4="All",D2541=Dashboard!$T$4)),1,0)</f>
        <v>1</v>
      </c>
      <c r="W2541" s="21" t="n">
        <f aca="false">IF(V2541=1,T2541+ROW()/10000000,0)</f>
        <v>12.0002541</v>
      </c>
    </row>
    <row r="2542" customFormat="false" ht="15" hidden="false" customHeight="false" outlineLevel="0" collapsed="false">
      <c r="A2542" s="0" t="n">
        <v>1600227</v>
      </c>
      <c r="B2542" s="0" t="s">
        <v>6867</v>
      </c>
      <c r="C2542" s="0" t="n">
        <v>1</v>
      </c>
      <c r="D2542" s="0" t="s">
        <v>6868</v>
      </c>
      <c r="E2542" s="0" t="s">
        <v>6869</v>
      </c>
      <c r="F2542" s="0" t="s">
        <v>6870</v>
      </c>
      <c r="G2542" s="0" t="s">
        <v>6871</v>
      </c>
      <c r="H2542" s="0" t="s">
        <v>2444</v>
      </c>
      <c r="I2542" s="0" t="s">
        <v>2123</v>
      </c>
      <c r="J2542" s="0" t="s">
        <v>47</v>
      </c>
      <c r="K2542" s="0" t="s">
        <v>47</v>
      </c>
      <c r="L2542" s="0" t="s">
        <v>47</v>
      </c>
      <c r="M2542" s="0" t="s">
        <v>47</v>
      </c>
      <c r="N2542" s="0" t="n">
        <v>2</v>
      </c>
      <c r="O2542" s="0" t="n">
        <v>76</v>
      </c>
      <c r="P2542" s="0" t="n">
        <v>400</v>
      </c>
      <c r="Q2542" s="0" t="n">
        <v>3.8</v>
      </c>
      <c r="R2542" s="0" t="str">
        <f aca="false">INDEX(Lookup!$B$4:$B$18,MATCH(C2542,Lookup!$A$4:$A$18,0))</f>
        <v>India</v>
      </c>
      <c r="S2542" s="20" t="n">
        <f aca="false">INDEX(Lookup!$D$4:$D$18,MATCH(C2542,Lookup!$A$4:$A$18,0))</f>
        <v>0.012</v>
      </c>
      <c r="T2542" s="21" t="n">
        <f aca="false">ROUND(P2542*S2542,2)</f>
        <v>4.8</v>
      </c>
      <c r="U2542" s="21" t="n">
        <f aca="false">IF(T2542&lt;=10,1,IF(T2542&lt;=20,2,IF(T2542&lt;=30,3,IF(T2542&lt;=40,4,IF(T2542&lt;=50,5,IF(T2542&lt;=100,6,IF(T2542&lt;=250,7,8)))))))</f>
        <v>1</v>
      </c>
      <c r="V2542" s="21" t="n">
        <f aca="false">IF(AND(OR(Dashboard!$T$3="All",R2542=Dashboard!$T$3),OR(Dashboard!$T$4="All",D2542=Dashboard!$T$4)),1,0)</f>
        <v>1</v>
      </c>
      <c r="W2542" s="21" t="n">
        <f aca="false">IF(V2542=1,T2542+ROW()/10000000,0)</f>
        <v>4.8002542</v>
      </c>
    </row>
    <row r="2543" customFormat="false" ht="15" hidden="false" customHeight="false" outlineLevel="0" collapsed="false">
      <c r="A2543" s="0" t="n">
        <v>1600280</v>
      </c>
      <c r="B2543" s="0" t="s">
        <v>6872</v>
      </c>
      <c r="C2543" s="0" t="n">
        <v>1</v>
      </c>
      <c r="D2543" s="0" t="s">
        <v>6868</v>
      </c>
      <c r="E2543" s="0" t="s">
        <v>6873</v>
      </c>
      <c r="F2543" s="0" t="s">
        <v>6870</v>
      </c>
      <c r="G2543" s="0" t="s">
        <v>6871</v>
      </c>
      <c r="H2543" s="0" t="s">
        <v>6874</v>
      </c>
      <c r="I2543" s="0" t="s">
        <v>2123</v>
      </c>
      <c r="J2543" s="0" t="s">
        <v>47</v>
      </c>
      <c r="K2543" s="0" t="s">
        <v>47</v>
      </c>
      <c r="L2543" s="0" t="s">
        <v>47</v>
      </c>
      <c r="M2543" s="0" t="s">
        <v>47</v>
      </c>
      <c r="N2543" s="0" t="n">
        <v>4</v>
      </c>
      <c r="O2543" s="0" t="n">
        <v>91</v>
      </c>
      <c r="P2543" s="0" t="n">
        <v>1000</v>
      </c>
      <c r="Q2543" s="0" t="n">
        <v>3.6</v>
      </c>
      <c r="R2543" s="0" t="str">
        <f aca="false">INDEX(Lookup!$B$4:$B$18,MATCH(C2543,Lookup!$A$4:$A$18,0))</f>
        <v>India</v>
      </c>
      <c r="S2543" s="20" t="n">
        <f aca="false">INDEX(Lookup!$D$4:$D$18,MATCH(C2543,Lookup!$A$4:$A$18,0))</f>
        <v>0.012</v>
      </c>
      <c r="T2543" s="21" t="n">
        <f aca="false">ROUND(P2543*S2543,2)</f>
        <v>12</v>
      </c>
      <c r="U2543" s="21" t="n">
        <f aca="false">IF(T2543&lt;=10,1,IF(T2543&lt;=20,2,IF(T2543&lt;=30,3,IF(T2543&lt;=40,4,IF(T2543&lt;=50,5,IF(T2543&lt;=100,6,IF(T2543&lt;=250,7,8)))))))</f>
        <v>2</v>
      </c>
      <c r="V2543" s="21" t="n">
        <f aca="false">IF(AND(OR(Dashboard!$T$3="All",R2543=Dashboard!$T$3),OR(Dashboard!$T$4="All",D2543=Dashboard!$T$4)),1,0)</f>
        <v>1</v>
      </c>
      <c r="W2543" s="21" t="n">
        <f aca="false">IF(V2543=1,T2543+ROW()/10000000,0)</f>
        <v>12.0002543</v>
      </c>
    </row>
    <row r="2544" customFormat="false" ht="15" hidden="false" customHeight="false" outlineLevel="0" collapsed="false">
      <c r="A2544" s="0" t="n">
        <v>1600169</v>
      </c>
      <c r="B2544" s="0" t="s">
        <v>6875</v>
      </c>
      <c r="C2544" s="0" t="n">
        <v>1</v>
      </c>
      <c r="D2544" s="0" t="s">
        <v>6868</v>
      </c>
      <c r="E2544" s="0" t="s">
        <v>6876</v>
      </c>
      <c r="F2544" s="0" t="s">
        <v>6870</v>
      </c>
      <c r="G2544" s="0" t="s">
        <v>6871</v>
      </c>
      <c r="H2544" s="0" t="s">
        <v>2128</v>
      </c>
      <c r="I2544" s="0" t="s">
        <v>2123</v>
      </c>
      <c r="J2544" s="0" t="s">
        <v>47</v>
      </c>
      <c r="K2544" s="0" t="s">
        <v>47</v>
      </c>
      <c r="L2544" s="0" t="s">
        <v>47</v>
      </c>
      <c r="M2544" s="0" t="s">
        <v>47</v>
      </c>
      <c r="N2544" s="0" t="n">
        <v>3</v>
      </c>
      <c r="O2544" s="0" t="n">
        <v>125</v>
      </c>
      <c r="P2544" s="0" t="n">
        <v>600</v>
      </c>
      <c r="Q2544" s="0" t="n">
        <v>3.6</v>
      </c>
      <c r="R2544" s="0" t="str">
        <f aca="false">INDEX(Lookup!$B$4:$B$18,MATCH(C2544,Lookup!$A$4:$A$18,0))</f>
        <v>India</v>
      </c>
      <c r="S2544" s="20" t="n">
        <f aca="false">INDEX(Lookup!$D$4:$D$18,MATCH(C2544,Lookup!$A$4:$A$18,0))</f>
        <v>0.012</v>
      </c>
      <c r="T2544" s="21" t="n">
        <f aca="false">ROUND(P2544*S2544,2)</f>
        <v>7.2</v>
      </c>
      <c r="U2544" s="21" t="n">
        <f aca="false">IF(T2544&lt;=10,1,IF(T2544&lt;=20,2,IF(T2544&lt;=30,3,IF(T2544&lt;=40,4,IF(T2544&lt;=50,5,IF(T2544&lt;=100,6,IF(T2544&lt;=250,7,8)))))))</f>
        <v>1</v>
      </c>
      <c r="V2544" s="21" t="n">
        <f aca="false">IF(AND(OR(Dashboard!$T$3="All",R2544=Dashboard!$T$3),OR(Dashboard!$T$4="All",D2544=Dashboard!$T$4)),1,0)</f>
        <v>1</v>
      </c>
      <c r="W2544" s="21" t="n">
        <f aca="false">IF(V2544=1,T2544+ROW()/10000000,0)</f>
        <v>7.2002544</v>
      </c>
    </row>
    <row r="2545" customFormat="false" ht="15" hidden="false" customHeight="false" outlineLevel="0" collapsed="false">
      <c r="A2545" s="0" t="n">
        <v>1600109</v>
      </c>
      <c r="B2545" s="0" t="s">
        <v>6877</v>
      </c>
      <c r="C2545" s="0" t="n">
        <v>1</v>
      </c>
      <c r="D2545" s="0" t="s">
        <v>6868</v>
      </c>
      <c r="E2545" s="0" t="s">
        <v>6878</v>
      </c>
      <c r="F2545" s="0" t="s">
        <v>6879</v>
      </c>
      <c r="G2545" s="0" t="s">
        <v>6880</v>
      </c>
      <c r="H2545" s="0" t="s">
        <v>2128</v>
      </c>
      <c r="I2545" s="0" t="s">
        <v>2123</v>
      </c>
      <c r="J2545" s="0" t="s">
        <v>47</v>
      </c>
      <c r="K2545" s="0" t="s">
        <v>47</v>
      </c>
      <c r="L2545" s="0" t="s">
        <v>47</v>
      </c>
      <c r="M2545" s="0" t="s">
        <v>47</v>
      </c>
      <c r="N2545" s="0" t="n">
        <v>3</v>
      </c>
      <c r="O2545" s="0" t="n">
        <v>140</v>
      </c>
      <c r="P2545" s="0" t="n">
        <v>800</v>
      </c>
      <c r="Q2545" s="0" t="n">
        <v>3.5</v>
      </c>
      <c r="R2545" s="0" t="str">
        <f aca="false">INDEX(Lookup!$B$4:$B$18,MATCH(C2545,Lookup!$A$4:$A$18,0))</f>
        <v>India</v>
      </c>
      <c r="S2545" s="20" t="n">
        <f aca="false">INDEX(Lookup!$D$4:$D$18,MATCH(C2545,Lookup!$A$4:$A$18,0))</f>
        <v>0.012</v>
      </c>
      <c r="T2545" s="21" t="n">
        <f aca="false">ROUND(P2545*S2545,2)</f>
        <v>9.6</v>
      </c>
      <c r="U2545" s="21" t="n">
        <f aca="false">IF(T2545&lt;=10,1,IF(T2545&lt;=20,2,IF(T2545&lt;=30,3,IF(T2545&lt;=40,4,IF(T2545&lt;=50,5,IF(T2545&lt;=100,6,IF(T2545&lt;=250,7,8)))))))</f>
        <v>1</v>
      </c>
      <c r="V2545" s="21" t="n">
        <f aca="false">IF(AND(OR(Dashboard!$T$3="All",R2545=Dashboard!$T$3),OR(Dashboard!$T$4="All",D2545=Dashboard!$T$4)),1,0)</f>
        <v>1</v>
      </c>
      <c r="W2545" s="21" t="n">
        <f aca="false">IF(V2545=1,T2545+ROW()/10000000,0)</f>
        <v>9.6002545</v>
      </c>
    </row>
    <row r="2546" customFormat="false" ht="15" hidden="false" customHeight="false" outlineLevel="0" collapsed="false">
      <c r="A2546" s="0" t="n">
        <v>1600108</v>
      </c>
      <c r="B2546" s="0" t="s">
        <v>6881</v>
      </c>
      <c r="C2546" s="0" t="n">
        <v>1</v>
      </c>
      <c r="D2546" s="0" t="s">
        <v>6868</v>
      </c>
      <c r="E2546" s="0" t="s">
        <v>6878</v>
      </c>
      <c r="F2546" s="0" t="s">
        <v>6879</v>
      </c>
      <c r="G2546" s="0" t="s">
        <v>6880</v>
      </c>
      <c r="H2546" s="0" t="s">
        <v>3000</v>
      </c>
      <c r="I2546" s="0" t="s">
        <v>2123</v>
      </c>
      <c r="J2546" s="0" t="s">
        <v>47</v>
      </c>
      <c r="K2546" s="0" t="s">
        <v>47</v>
      </c>
      <c r="L2546" s="0" t="s">
        <v>47</v>
      </c>
      <c r="M2546" s="0" t="s">
        <v>47</v>
      </c>
      <c r="N2546" s="0" t="n">
        <v>2</v>
      </c>
      <c r="O2546" s="0" t="n">
        <v>86</v>
      </c>
      <c r="P2546" s="0" t="n">
        <v>400</v>
      </c>
      <c r="Q2546" s="0" t="n">
        <v>3.6</v>
      </c>
      <c r="R2546" s="0" t="str">
        <f aca="false">INDEX(Lookup!$B$4:$B$18,MATCH(C2546,Lookup!$A$4:$A$18,0))</f>
        <v>India</v>
      </c>
      <c r="S2546" s="20" t="n">
        <f aca="false">INDEX(Lookup!$D$4:$D$18,MATCH(C2546,Lookup!$A$4:$A$18,0))</f>
        <v>0.012</v>
      </c>
      <c r="T2546" s="21" t="n">
        <f aca="false">ROUND(P2546*S2546,2)</f>
        <v>4.8</v>
      </c>
      <c r="U2546" s="21" t="n">
        <f aca="false">IF(T2546&lt;=10,1,IF(T2546&lt;=20,2,IF(T2546&lt;=30,3,IF(T2546&lt;=40,4,IF(T2546&lt;=50,5,IF(T2546&lt;=100,6,IF(T2546&lt;=250,7,8)))))))</f>
        <v>1</v>
      </c>
      <c r="V2546" s="21" t="n">
        <f aca="false">IF(AND(OR(Dashboard!$T$3="All",R2546=Dashboard!$T$3),OR(Dashboard!$T$4="All",D2546=Dashboard!$T$4)),1,0)</f>
        <v>1</v>
      </c>
      <c r="W2546" s="21" t="n">
        <f aca="false">IF(V2546=1,T2546+ROW()/10000000,0)</f>
        <v>4.8002546</v>
      </c>
    </row>
    <row r="2547" customFormat="false" ht="15" hidden="false" customHeight="false" outlineLevel="0" collapsed="false">
      <c r="A2547" s="0" t="n">
        <v>1600258</v>
      </c>
      <c r="B2547" s="0" t="s">
        <v>1973</v>
      </c>
      <c r="C2547" s="0" t="n">
        <v>1</v>
      </c>
      <c r="D2547" s="0" t="s">
        <v>6868</v>
      </c>
      <c r="E2547" s="0" t="s">
        <v>6882</v>
      </c>
      <c r="F2547" s="0" t="s">
        <v>6883</v>
      </c>
      <c r="G2547" s="0" t="s">
        <v>6884</v>
      </c>
      <c r="H2547" s="0" t="s">
        <v>6885</v>
      </c>
      <c r="I2547" s="0" t="s">
        <v>2123</v>
      </c>
      <c r="J2547" s="0" t="s">
        <v>47</v>
      </c>
      <c r="K2547" s="0" t="s">
        <v>47</v>
      </c>
      <c r="L2547" s="0" t="s">
        <v>47</v>
      </c>
      <c r="M2547" s="0" t="s">
        <v>47</v>
      </c>
      <c r="N2547" s="0" t="n">
        <v>4</v>
      </c>
      <c r="O2547" s="0" t="n">
        <v>117</v>
      </c>
      <c r="P2547" s="0" t="n">
        <v>1500</v>
      </c>
      <c r="Q2547" s="0" t="n">
        <v>3.8</v>
      </c>
      <c r="R2547" s="0" t="str">
        <f aca="false">INDEX(Lookup!$B$4:$B$18,MATCH(C2547,Lookup!$A$4:$A$18,0))</f>
        <v>India</v>
      </c>
      <c r="S2547" s="20" t="n">
        <f aca="false">INDEX(Lookup!$D$4:$D$18,MATCH(C2547,Lookup!$A$4:$A$18,0))</f>
        <v>0.012</v>
      </c>
      <c r="T2547" s="21" t="n">
        <f aca="false">ROUND(P2547*S2547,2)</f>
        <v>18</v>
      </c>
      <c r="U2547" s="21" t="n">
        <f aca="false">IF(T2547&lt;=10,1,IF(T2547&lt;=20,2,IF(T2547&lt;=30,3,IF(T2547&lt;=40,4,IF(T2547&lt;=50,5,IF(T2547&lt;=100,6,IF(T2547&lt;=250,7,8)))))))</f>
        <v>2</v>
      </c>
      <c r="V2547" s="21" t="n">
        <f aca="false">IF(AND(OR(Dashboard!$T$3="All",R2547=Dashboard!$T$3),OR(Dashboard!$T$4="All",D2547=Dashboard!$T$4)),1,0)</f>
        <v>1</v>
      </c>
      <c r="W2547" s="21" t="n">
        <f aca="false">IF(V2547=1,T2547+ROW()/10000000,0)</f>
        <v>18.0002547</v>
      </c>
    </row>
    <row r="2548" customFormat="false" ht="15" hidden="false" customHeight="false" outlineLevel="0" collapsed="false">
      <c r="A2548" s="0" t="n">
        <v>1600252</v>
      </c>
      <c r="B2548" s="0" t="s">
        <v>6886</v>
      </c>
      <c r="C2548" s="0" t="n">
        <v>1</v>
      </c>
      <c r="D2548" s="0" t="s">
        <v>6868</v>
      </c>
      <c r="E2548" s="0" t="s">
        <v>6887</v>
      </c>
      <c r="F2548" s="0" t="s">
        <v>6888</v>
      </c>
      <c r="G2548" s="0" t="s">
        <v>6889</v>
      </c>
      <c r="H2548" s="0" t="s">
        <v>153</v>
      </c>
      <c r="I2548" s="0" t="s">
        <v>2123</v>
      </c>
      <c r="J2548" s="0" t="s">
        <v>47</v>
      </c>
      <c r="K2548" s="0" t="s">
        <v>47</v>
      </c>
      <c r="L2548" s="0" t="s">
        <v>47</v>
      </c>
      <c r="M2548" s="0" t="s">
        <v>47</v>
      </c>
      <c r="N2548" s="0" t="n">
        <v>1</v>
      </c>
      <c r="O2548" s="0" t="n">
        <v>86</v>
      </c>
      <c r="P2548" s="0" t="n">
        <v>150</v>
      </c>
      <c r="Q2548" s="0" t="n">
        <v>3.4</v>
      </c>
      <c r="R2548" s="0" t="str">
        <f aca="false">INDEX(Lookup!$B$4:$B$18,MATCH(C2548,Lookup!$A$4:$A$18,0))</f>
        <v>India</v>
      </c>
      <c r="S2548" s="20" t="n">
        <f aca="false">INDEX(Lookup!$D$4:$D$18,MATCH(C2548,Lookup!$A$4:$A$18,0))</f>
        <v>0.012</v>
      </c>
      <c r="T2548" s="21" t="n">
        <f aca="false">ROUND(P2548*S2548,2)</f>
        <v>1.8</v>
      </c>
      <c r="U2548" s="21" t="n">
        <f aca="false">IF(T2548&lt;=10,1,IF(T2548&lt;=20,2,IF(T2548&lt;=30,3,IF(T2548&lt;=40,4,IF(T2548&lt;=50,5,IF(T2548&lt;=100,6,IF(T2548&lt;=250,7,8)))))))</f>
        <v>1</v>
      </c>
      <c r="V2548" s="21" t="n">
        <f aca="false">IF(AND(OR(Dashboard!$T$3="All",R2548=Dashboard!$T$3),OR(Dashboard!$T$4="All",D2548=Dashboard!$T$4)),1,0)</f>
        <v>1</v>
      </c>
      <c r="W2548" s="21" t="n">
        <f aca="false">IF(V2548=1,T2548+ROW()/10000000,0)</f>
        <v>1.8002548</v>
      </c>
    </row>
    <row r="2549" customFormat="false" ht="15" hidden="false" customHeight="false" outlineLevel="0" collapsed="false">
      <c r="A2549" s="0" t="n">
        <v>1600007</v>
      </c>
      <c r="B2549" s="0" t="s">
        <v>6890</v>
      </c>
      <c r="C2549" s="0" t="n">
        <v>1</v>
      </c>
      <c r="D2549" s="0" t="s">
        <v>6868</v>
      </c>
      <c r="E2549" s="0" t="s">
        <v>6891</v>
      </c>
      <c r="F2549" s="0" t="s">
        <v>6888</v>
      </c>
      <c r="G2549" s="0" t="s">
        <v>6889</v>
      </c>
      <c r="H2549" s="0" t="s">
        <v>3119</v>
      </c>
      <c r="I2549" s="0" t="s">
        <v>2123</v>
      </c>
      <c r="J2549" s="0" t="s">
        <v>47</v>
      </c>
      <c r="K2549" s="0" t="s">
        <v>47</v>
      </c>
      <c r="L2549" s="0" t="s">
        <v>47</v>
      </c>
      <c r="M2549" s="0" t="s">
        <v>47</v>
      </c>
      <c r="N2549" s="0" t="n">
        <v>3</v>
      </c>
      <c r="O2549" s="0" t="n">
        <v>162</v>
      </c>
      <c r="P2549" s="0" t="n">
        <v>600</v>
      </c>
      <c r="Q2549" s="0" t="n">
        <v>3.4</v>
      </c>
      <c r="R2549" s="0" t="str">
        <f aca="false">INDEX(Lookup!$B$4:$B$18,MATCH(C2549,Lookup!$A$4:$A$18,0))</f>
        <v>India</v>
      </c>
      <c r="S2549" s="20" t="n">
        <f aca="false">INDEX(Lookup!$D$4:$D$18,MATCH(C2549,Lookup!$A$4:$A$18,0))</f>
        <v>0.012</v>
      </c>
      <c r="T2549" s="21" t="n">
        <f aca="false">ROUND(P2549*S2549,2)</f>
        <v>7.2</v>
      </c>
      <c r="U2549" s="21" t="n">
        <f aca="false">IF(T2549&lt;=10,1,IF(T2549&lt;=20,2,IF(T2549&lt;=30,3,IF(T2549&lt;=40,4,IF(T2549&lt;=50,5,IF(T2549&lt;=100,6,IF(T2549&lt;=250,7,8)))))))</f>
        <v>1</v>
      </c>
      <c r="V2549" s="21" t="n">
        <f aca="false">IF(AND(OR(Dashboard!$T$3="All",R2549=Dashboard!$T$3),OR(Dashboard!$T$4="All",D2549=Dashboard!$T$4)),1,0)</f>
        <v>1</v>
      </c>
      <c r="W2549" s="21" t="n">
        <f aca="false">IF(V2549=1,T2549+ROW()/10000000,0)</f>
        <v>7.2002549</v>
      </c>
    </row>
    <row r="2550" customFormat="false" ht="15" hidden="false" customHeight="false" outlineLevel="0" collapsed="false">
      <c r="A2550" s="0" t="n">
        <v>1600053</v>
      </c>
      <c r="B2550" s="0" t="s">
        <v>6892</v>
      </c>
      <c r="C2550" s="0" t="n">
        <v>1</v>
      </c>
      <c r="D2550" s="0" t="s">
        <v>6868</v>
      </c>
      <c r="E2550" s="0" t="s">
        <v>6893</v>
      </c>
      <c r="F2550" s="0" t="s">
        <v>6888</v>
      </c>
      <c r="G2550" s="0" t="s">
        <v>6889</v>
      </c>
      <c r="H2550" s="0" t="s">
        <v>69</v>
      </c>
      <c r="I2550" s="0" t="s">
        <v>2123</v>
      </c>
      <c r="J2550" s="0" t="s">
        <v>47</v>
      </c>
      <c r="K2550" s="0" t="s">
        <v>47</v>
      </c>
      <c r="L2550" s="0" t="s">
        <v>47</v>
      </c>
      <c r="M2550" s="0" t="s">
        <v>47</v>
      </c>
      <c r="N2550" s="0" t="n">
        <v>3</v>
      </c>
      <c r="O2550" s="0" t="n">
        <v>177</v>
      </c>
      <c r="P2550" s="0" t="n">
        <v>700</v>
      </c>
      <c r="Q2550" s="0" t="n">
        <v>3.4</v>
      </c>
      <c r="R2550" s="0" t="str">
        <f aca="false">INDEX(Lookup!$B$4:$B$18,MATCH(C2550,Lookup!$A$4:$A$18,0))</f>
        <v>India</v>
      </c>
      <c r="S2550" s="20" t="n">
        <f aca="false">INDEX(Lookup!$D$4:$D$18,MATCH(C2550,Lookup!$A$4:$A$18,0))</f>
        <v>0.012</v>
      </c>
      <c r="T2550" s="21" t="n">
        <f aca="false">ROUND(P2550*S2550,2)</f>
        <v>8.4</v>
      </c>
      <c r="U2550" s="21" t="n">
        <f aca="false">IF(T2550&lt;=10,1,IF(T2550&lt;=20,2,IF(T2550&lt;=30,3,IF(T2550&lt;=40,4,IF(T2550&lt;=50,5,IF(T2550&lt;=100,6,IF(T2550&lt;=250,7,8)))))))</f>
        <v>1</v>
      </c>
      <c r="V2550" s="21" t="n">
        <f aca="false">IF(AND(OR(Dashboard!$T$3="All",R2550=Dashboard!$T$3),OR(Dashboard!$T$4="All",D2550=Dashboard!$T$4)),1,0)</f>
        <v>1</v>
      </c>
      <c r="W2550" s="21" t="n">
        <f aca="false">IF(V2550=1,T2550+ROW()/10000000,0)</f>
        <v>8.400255</v>
      </c>
    </row>
    <row r="2551" customFormat="false" ht="15" hidden="false" customHeight="false" outlineLevel="0" collapsed="false">
      <c r="A2551" s="0" t="n">
        <v>1600326</v>
      </c>
      <c r="B2551" s="0" t="s">
        <v>6894</v>
      </c>
      <c r="C2551" s="0" t="n">
        <v>1</v>
      </c>
      <c r="D2551" s="0" t="s">
        <v>6868</v>
      </c>
      <c r="E2551" s="0" t="s">
        <v>6895</v>
      </c>
      <c r="F2551" s="0" t="s">
        <v>6888</v>
      </c>
      <c r="G2551" s="0" t="s">
        <v>6889</v>
      </c>
      <c r="H2551" s="0" t="s">
        <v>153</v>
      </c>
      <c r="I2551" s="0" t="s">
        <v>2123</v>
      </c>
      <c r="J2551" s="0" t="s">
        <v>47</v>
      </c>
      <c r="K2551" s="0" t="s">
        <v>47</v>
      </c>
      <c r="L2551" s="0" t="s">
        <v>47</v>
      </c>
      <c r="M2551" s="0" t="s">
        <v>47</v>
      </c>
      <c r="N2551" s="0" t="n">
        <v>3</v>
      </c>
      <c r="O2551" s="0" t="n">
        <v>15</v>
      </c>
      <c r="P2551" s="0" t="n">
        <v>600</v>
      </c>
      <c r="Q2551" s="0" t="n">
        <v>3.3</v>
      </c>
      <c r="R2551" s="0" t="str">
        <f aca="false">INDEX(Lookup!$B$4:$B$18,MATCH(C2551,Lookup!$A$4:$A$18,0))</f>
        <v>India</v>
      </c>
      <c r="S2551" s="20" t="n">
        <f aca="false">INDEX(Lookup!$D$4:$D$18,MATCH(C2551,Lookup!$A$4:$A$18,0))</f>
        <v>0.012</v>
      </c>
      <c r="T2551" s="21" t="n">
        <f aca="false">ROUND(P2551*S2551,2)</f>
        <v>7.2</v>
      </c>
      <c r="U2551" s="21" t="n">
        <f aca="false">IF(T2551&lt;=10,1,IF(T2551&lt;=20,2,IF(T2551&lt;=30,3,IF(T2551&lt;=40,4,IF(T2551&lt;=50,5,IF(T2551&lt;=100,6,IF(T2551&lt;=250,7,8)))))))</f>
        <v>1</v>
      </c>
      <c r="V2551" s="21" t="n">
        <f aca="false">IF(AND(OR(Dashboard!$T$3="All",R2551=Dashboard!$T$3),OR(Dashboard!$T$4="All",D2551=Dashboard!$T$4)),1,0)</f>
        <v>1</v>
      </c>
      <c r="W2551" s="21" t="n">
        <f aca="false">IF(V2551=1,T2551+ROW()/10000000,0)</f>
        <v>7.2002551</v>
      </c>
    </row>
    <row r="2552" customFormat="false" ht="15" hidden="false" customHeight="false" outlineLevel="0" collapsed="false">
      <c r="A2552" s="0" t="n">
        <v>1600307</v>
      </c>
      <c r="B2552" s="0" t="s">
        <v>6896</v>
      </c>
      <c r="C2552" s="0" t="n">
        <v>1</v>
      </c>
      <c r="D2552" s="0" t="s">
        <v>6868</v>
      </c>
      <c r="E2552" s="0" t="s">
        <v>6897</v>
      </c>
      <c r="F2552" s="0" t="s">
        <v>6888</v>
      </c>
      <c r="G2552" s="0" t="s">
        <v>6889</v>
      </c>
      <c r="H2552" s="0" t="s">
        <v>2128</v>
      </c>
      <c r="I2552" s="0" t="s">
        <v>2123</v>
      </c>
      <c r="J2552" s="0" t="s">
        <v>47</v>
      </c>
      <c r="K2552" s="0" t="s">
        <v>47</v>
      </c>
      <c r="L2552" s="0" t="s">
        <v>47</v>
      </c>
      <c r="M2552" s="0" t="s">
        <v>47</v>
      </c>
      <c r="N2552" s="0" t="n">
        <v>3</v>
      </c>
      <c r="O2552" s="0" t="n">
        <v>24</v>
      </c>
      <c r="P2552" s="0" t="n">
        <v>800</v>
      </c>
      <c r="Q2552" s="0" t="n">
        <v>3.4</v>
      </c>
      <c r="R2552" s="0" t="str">
        <f aca="false">INDEX(Lookup!$B$4:$B$18,MATCH(C2552,Lookup!$A$4:$A$18,0))</f>
        <v>India</v>
      </c>
      <c r="S2552" s="20" t="n">
        <f aca="false">INDEX(Lookup!$D$4:$D$18,MATCH(C2552,Lookup!$A$4:$A$18,0))</f>
        <v>0.012</v>
      </c>
      <c r="T2552" s="21" t="n">
        <f aca="false">ROUND(P2552*S2552,2)</f>
        <v>9.6</v>
      </c>
      <c r="U2552" s="21" t="n">
        <f aca="false">IF(T2552&lt;=10,1,IF(T2552&lt;=20,2,IF(T2552&lt;=30,3,IF(T2552&lt;=40,4,IF(T2552&lt;=50,5,IF(T2552&lt;=100,6,IF(T2552&lt;=250,7,8)))))))</f>
        <v>1</v>
      </c>
      <c r="V2552" s="21" t="n">
        <f aca="false">IF(AND(OR(Dashboard!$T$3="All",R2552=Dashboard!$T$3),OR(Dashboard!$T$4="All",D2552=Dashboard!$T$4)),1,0)</f>
        <v>1</v>
      </c>
      <c r="W2552" s="21" t="n">
        <f aca="false">IF(V2552=1,T2552+ROW()/10000000,0)</f>
        <v>9.6002552</v>
      </c>
    </row>
    <row r="2553" customFormat="false" ht="15" hidden="false" customHeight="false" outlineLevel="0" collapsed="false">
      <c r="A2553" s="0" t="n">
        <v>1600219</v>
      </c>
      <c r="B2553" s="0" t="s">
        <v>6898</v>
      </c>
      <c r="C2553" s="0" t="n">
        <v>1</v>
      </c>
      <c r="D2553" s="0" t="s">
        <v>6868</v>
      </c>
      <c r="E2553" s="0" t="s">
        <v>6899</v>
      </c>
      <c r="F2553" s="0" t="s">
        <v>6888</v>
      </c>
      <c r="G2553" s="0" t="s">
        <v>6889</v>
      </c>
      <c r="H2553" s="0" t="s">
        <v>402</v>
      </c>
      <c r="I2553" s="0" t="s">
        <v>2123</v>
      </c>
      <c r="J2553" s="0" t="s">
        <v>47</v>
      </c>
      <c r="K2553" s="0" t="s">
        <v>47</v>
      </c>
      <c r="L2553" s="0" t="s">
        <v>47</v>
      </c>
      <c r="M2553" s="0" t="s">
        <v>47</v>
      </c>
      <c r="N2553" s="0" t="n">
        <v>2</v>
      </c>
      <c r="O2553" s="0" t="n">
        <v>80</v>
      </c>
      <c r="P2553" s="0" t="n">
        <v>400</v>
      </c>
      <c r="Q2553" s="0" t="n">
        <v>3.5</v>
      </c>
      <c r="R2553" s="0" t="str">
        <f aca="false">INDEX(Lookup!$B$4:$B$18,MATCH(C2553,Lookup!$A$4:$A$18,0))</f>
        <v>India</v>
      </c>
      <c r="S2553" s="20" t="n">
        <f aca="false">INDEX(Lookup!$D$4:$D$18,MATCH(C2553,Lookup!$A$4:$A$18,0))</f>
        <v>0.012</v>
      </c>
      <c r="T2553" s="21" t="n">
        <f aca="false">ROUND(P2553*S2553,2)</f>
        <v>4.8</v>
      </c>
      <c r="U2553" s="21" t="n">
        <f aca="false">IF(T2553&lt;=10,1,IF(T2553&lt;=20,2,IF(T2553&lt;=30,3,IF(T2553&lt;=40,4,IF(T2553&lt;=50,5,IF(T2553&lt;=100,6,IF(T2553&lt;=250,7,8)))))))</f>
        <v>1</v>
      </c>
      <c r="V2553" s="21" t="n">
        <f aca="false">IF(AND(OR(Dashboard!$T$3="All",R2553=Dashboard!$T$3),OR(Dashboard!$T$4="All",D2553=Dashboard!$T$4)),1,0)</f>
        <v>1</v>
      </c>
      <c r="W2553" s="21" t="n">
        <f aca="false">IF(V2553=1,T2553+ROW()/10000000,0)</f>
        <v>4.8002553</v>
      </c>
    </row>
    <row r="2554" customFormat="false" ht="15" hidden="false" customHeight="false" outlineLevel="0" collapsed="false">
      <c r="A2554" s="0" t="n">
        <v>1600067</v>
      </c>
      <c r="B2554" s="0" t="s">
        <v>6900</v>
      </c>
      <c r="C2554" s="0" t="n">
        <v>1</v>
      </c>
      <c r="D2554" s="0" t="s">
        <v>6868</v>
      </c>
      <c r="E2554" s="0" t="s">
        <v>6901</v>
      </c>
      <c r="F2554" s="0" t="s">
        <v>6888</v>
      </c>
      <c r="G2554" s="0" t="s">
        <v>6889</v>
      </c>
      <c r="H2554" s="0" t="s">
        <v>2147</v>
      </c>
      <c r="I2554" s="0" t="s">
        <v>2123</v>
      </c>
      <c r="J2554" s="0" t="s">
        <v>47</v>
      </c>
      <c r="K2554" s="0" t="s">
        <v>47</v>
      </c>
      <c r="L2554" s="0" t="s">
        <v>47</v>
      </c>
      <c r="M2554" s="0" t="s">
        <v>47</v>
      </c>
      <c r="N2554" s="0" t="n">
        <v>3</v>
      </c>
      <c r="O2554" s="0" t="n">
        <v>162</v>
      </c>
      <c r="P2554" s="0" t="n">
        <v>500</v>
      </c>
      <c r="Q2554" s="0" t="n">
        <v>3.7</v>
      </c>
      <c r="R2554" s="0" t="str">
        <f aca="false">INDEX(Lookup!$B$4:$B$18,MATCH(C2554,Lookup!$A$4:$A$18,0))</f>
        <v>India</v>
      </c>
      <c r="S2554" s="20" t="n">
        <f aca="false">INDEX(Lookup!$D$4:$D$18,MATCH(C2554,Lookup!$A$4:$A$18,0))</f>
        <v>0.012</v>
      </c>
      <c r="T2554" s="21" t="n">
        <f aca="false">ROUND(P2554*S2554,2)</f>
        <v>6</v>
      </c>
      <c r="U2554" s="21" t="n">
        <f aca="false">IF(T2554&lt;=10,1,IF(T2554&lt;=20,2,IF(T2554&lt;=30,3,IF(T2554&lt;=40,4,IF(T2554&lt;=50,5,IF(T2554&lt;=100,6,IF(T2554&lt;=250,7,8)))))))</f>
        <v>1</v>
      </c>
      <c r="V2554" s="21" t="n">
        <f aca="false">IF(AND(OR(Dashboard!$T$3="All",R2554=Dashboard!$T$3),OR(Dashboard!$T$4="All",D2554=Dashboard!$T$4)),1,0)</f>
        <v>1</v>
      </c>
      <c r="W2554" s="21" t="n">
        <f aca="false">IF(V2554=1,T2554+ROW()/10000000,0)</f>
        <v>6.0002554</v>
      </c>
    </row>
    <row r="2555" customFormat="false" ht="15" hidden="false" customHeight="false" outlineLevel="0" collapsed="false">
      <c r="A2555" s="0" t="n">
        <v>1600039</v>
      </c>
      <c r="B2555" s="0" t="s">
        <v>6902</v>
      </c>
      <c r="C2555" s="0" t="n">
        <v>1</v>
      </c>
      <c r="D2555" s="0" t="s">
        <v>6868</v>
      </c>
      <c r="E2555" s="0" t="s">
        <v>6903</v>
      </c>
      <c r="F2555" s="0" t="s">
        <v>6888</v>
      </c>
      <c r="G2555" s="0" t="s">
        <v>6889</v>
      </c>
      <c r="H2555" s="0" t="s">
        <v>2288</v>
      </c>
      <c r="I2555" s="0" t="s">
        <v>2123</v>
      </c>
      <c r="J2555" s="0" t="s">
        <v>47</v>
      </c>
      <c r="K2555" s="0" t="s">
        <v>47</v>
      </c>
      <c r="L2555" s="0" t="s">
        <v>47</v>
      </c>
      <c r="M2555" s="0" t="s">
        <v>47</v>
      </c>
      <c r="N2555" s="0" t="n">
        <v>3</v>
      </c>
      <c r="O2555" s="0" t="n">
        <v>166</v>
      </c>
      <c r="P2555" s="0" t="n">
        <v>500</v>
      </c>
      <c r="Q2555" s="0" t="n">
        <v>3.5</v>
      </c>
      <c r="R2555" s="0" t="str">
        <f aca="false">INDEX(Lookup!$B$4:$B$18,MATCH(C2555,Lookup!$A$4:$A$18,0))</f>
        <v>India</v>
      </c>
      <c r="S2555" s="20" t="n">
        <f aca="false">INDEX(Lookup!$D$4:$D$18,MATCH(C2555,Lookup!$A$4:$A$18,0))</f>
        <v>0.012</v>
      </c>
      <c r="T2555" s="21" t="n">
        <f aca="false">ROUND(P2555*S2555,2)</f>
        <v>6</v>
      </c>
      <c r="U2555" s="21" t="n">
        <f aca="false">IF(T2555&lt;=10,1,IF(T2555&lt;=20,2,IF(T2555&lt;=30,3,IF(T2555&lt;=40,4,IF(T2555&lt;=50,5,IF(T2555&lt;=100,6,IF(T2555&lt;=250,7,8)))))))</f>
        <v>1</v>
      </c>
      <c r="V2555" s="21" t="n">
        <f aca="false">IF(AND(OR(Dashboard!$T$3="All",R2555=Dashboard!$T$3),OR(Dashboard!$T$4="All",D2555=Dashboard!$T$4)),1,0)</f>
        <v>1</v>
      </c>
      <c r="W2555" s="21" t="n">
        <f aca="false">IF(V2555=1,T2555+ROW()/10000000,0)</f>
        <v>6.0002555</v>
      </c>
    </row>
    <row r="2556" customFormat="false" ht="15" hidden="false" customHeight="false" outlineLevel="0" collapsed="false">
      <c r="A2556" s="0" t="n">
        <v>1600029</v>
      </c>
      <c r="B2556" s="0" t="s">
        <v>6904</v>
      </c>
      <c r="C2556" s="0" t="n">
        <v>1</v>
      </c>
      <c r="D2556" s="0" t="s">
        <v>6868</v>
      </c>
      <c r="E2556" s="0" t="s">
        <v>6905</v>
      </c>
      <c r="F2556" s="0" t="s">
        <v>6906</v>
      </c>
      <c r="G2556" s="0" t="s">
        <v>6907</v>
      </c>
      <c r="H2556" s="0" t="s">
        <v>2128</v>
      </c>
      <c r="I2556" s="0" t="s">
        <v>2123</v>
      </c>
      <c r="J2556" s="0" t="s">
        <v>47</v>
      </c>
      <c r="K2556" s="0" t="s">
        <v>47</v>
      </c>
      <c r="L2556" s="0" t="s">
        <v>47</v>
      </c>
      <c r="M2556" s="0" t="s">
        <v>47</v>
      </c>
      <c r="N2556" s="0" t="n">
        <v>4</v>
      </c>
      <c r="O2556" s="0" t="n">
        <v>164</v>
      </c>
      <c r="P2556" s="0" t="n">
        <v>1100</v>
      </c>
      <c r="Q2556" s="0" t="n">
        <v>3.8</v>
      </c>
      <c r="R2556" s="0" t="str">
        <f aca="false">INDEX(Lookup!$B$4:$B$18,MATCH(C2556,Lookup!$A$4:$A$18,0))</f>
        <v>India</v>
      </c>
      <c r="S2556" s="20" t="n">
        <f aca="false">INDEX(Lookup!$D$4:$D$18,MATCH(C2556,Lookup!$A$4:$A$18,0))</f>
        <v>0.012</v>
      </c>
      <c r="T2556" s="21" t="n">
        <f aca="false">ROUND(P2556*S2556,2)</f>
        <v>13.2</v>
      </c>
      <c r="U2556" s="21" t="n">
        <f aca="false">IF(T2556&lt;=10,1,IF(T2556&lt;=20,2,IF(T2556&lt;=30,3,IF(T2556&lt;=40,4,IF(T2556&lt;=50,5,IF(T2556&lt;=100,6,IF(T2556&lt;=250,7,8)))))))</f>
        <v>2</v>
      </c>
      <c r="V2556" s="21" t="n">
        <f aca="false">IF(AND(OR(Dashboard!$T$3="All",R2556=Dashboard!$T$3),OR(Dashboard!$T$4="All",D2556=Dashboard!$T$4)),1,0)</f>
        <v>1</v>
      </c>
      <c r="W2556" s="21" t="n">
        <f aca="false">IF(V2556=1,T2556+ROW()/10000000,0)</f>
        <v>13.2002556</v>
      </c>
    </row>
    <row r="2557" customFormat="false" ht="15" hidden="false" customHeight="false" outlineLevel="0" collapsed="false">
      <c r="A2557" s="0" t="n">
        <v>1600292</v>
      </c>
      <c r="B2557" s="0" t="s">
        <v>6908</v>
      </c>
      <c r="C2557" s="0" t="n">
        <v>1</v>
      </c>
      <c r="D2557" s="0" t="s">
        <v>6868</v>
      </c>
      <c r="E2557" s="0" t="s">
        <v>6909</v>
      </c>
      <c r="F2557" s="0" t="s">
        <v>6910</v>
      </c>
      <c r="G2557" s="0" t="s">
        <v>6911</v>
      </c>
      <c r="H2557" s="0" t="s">
        <v>177</v>
      </c>
      <c r="I2557" s="0" t="s">
        <v>2123</v>
      </c>
      <c r="J2557" s="0" t="s">
        <v>47</v>
      </c>
      <c r="K2557" s="0" t="s">
        <v>47</v>
      </c>
      <c r="L2557" s="0" t="s">
        <v>47</v>
      </c>
      <c r="M2557" s="0" t="s">
        <v>47</v>
      </c>
      <c r="N2557" s="0" t="n">
        <v>3</v>
      </c>
      <c r="O2557" s="0" t="n">
        <v>25</v>
      </c>
      <c r="P2557" s="0" t="n">
        <v>800</v>
      </c>
      <c r="Q2557" s="0" t="n">
        <v>3</v>
      </c>
      <c r="R2557" s="0" t="str">
        <f aca="false">INDEX(Lookup!$B$4:$B$18,MATCH(C2557,Lookup!$A$4:$A$18,0))</f>
        <v>India</v>
      </c>
      <c r="S2557" s="20" t="n">
        <f aca="false">INDEX(Lookup!$D$4:$D$18,MATCH(C2557,Lookup!$A$4:$A$18,0))</f>
        <v>0.012</v>
      </c>
      <c r="T2557" s="21" t="n">
        <f aca="false">ROUND(P2557*S2557,2)</f>
        <v>9.6</v>
      </c>
      <c r="U2557" s="21" t="n">
        <f aca="false">IF(T2557&lt;=10,1,IF(T2557&lt;=20,2,IF(T2557&lt;=30,3,IF(T2557&lt;=40,4,IF(T2557&lt;=50,5,IF(T2557&lt;=100,6,IF(T2557&lt;=250,7,8)))))))</f>
        <v>1</v>
      </c>
      <c r="V2557" s="21" t="n">
        <f aca="false">IF(AND(OR(Dashboard!$T$3="All",R2557=Dashboard!$T$3),OR(Dashboard!$T$4="All",D2557=Dashboard!$T$4)),1,0)</f>
        <v>1</v>
      </c>
      <c r="W2557" s="21" t="n">
        <f aca="false">IF(V2557=1,T2557+ROW()/10000000,0)</f>
        <v>9.6002557</v>
      </c>
    </row>
    <row r="2558" customFormat="false" ht="15" hidden="false" customHeight="false" outlineLevel="0" collapsed="false">
      <c r="A2558" s="0" t="n">
        <v>1600298</v>
      </c>
      <c r="B2558" s="0" t="s">
        <v>6912</v>
      </c>
      <c r="C2558" s="0" t="n">
        <v>1</v>
      </c>
      <c r="D2558" s="0" t="s">
        <v>6868</v>
      </c>
      <c r="E2558" s="0" t="s">
        <v>6913</v>
      </c>
      <c r="F2558" s="0" t="s">
        <v>6910</v>
      </c>
      <c r="G2558" s="0" t="s">
        <v>6911</v>
      </c>
      <c r="H2558" s="0" t="s">
        <v>2128</v>
      </c>
      <c r="I2558" s="0" t="s">
        <v>2123</v>
      </c>
      <c r="J2558" s="0" t="s">
        <v>47</v>
      </c>
      <c r="K2558" s="0" t="s">
        <v>47</v>
      </c>
      <c r="L2558" s="0" t="s">
        <v>47</v>
      </c>
      <c r="M2558" s="0" t="s">
        <v>47</v>
      </c>
      <c r="N2558" s="0" t="n">
        <v>4</v>
      </c>
      <c r="O2558" s="0" t="n">
        <v>33</v>
      </c>
      <c r="P2558" s="0" t="n">
        <v>1000</v>
      </c>
      <c r="Q2558" s="0" t="n">
        <v>3.3</v>
      </c>
      <c r="R2558" s="0" t="str">
        <f aca="false">INDEX(Lookup!$B$4:$B$18,MATCH(C2558,Lookup!$A$4:$A$18,0))</f>
        <v>India</v>
      </c>
      <c r="S2558" s="20" t="n">
        <f aca="false">INDEX(Lookup!$D$4:$D$18,MATCH(C2558,Lookup!$A$4:$A$18,0))</f>
        <v>0.012</v>
      </c>
      <c r="T2558" s="21" t="n">
        <f aca="false">ROUND(P2558*S2558,2)</f>
        <v>12</v>
      </c>
      <c r="U2558" s="21" t="n">
        <f aca="false">IF(T2558&lt;=10,1,IF(T2558&lt;=20,2,IF(T2558&lt;=30,3,IF(T2558&lt;=40,4,IF(T2558&lt;=50,5,IF(T2558&lt;=100,6,IF(T2558&lt;=250,7,8)))))))</f>
        <v>2</v>
      </c>
      <c r="V2558" s="21" t="n">
        <f aca="false">IF(AND(OR(Dashboard!$T$3="All",R2558=Dashboard!$T$3),OR(Dashboard!$T$4="All",D2558=Dashboard!$T$4)),1,0)</f>
        <v>1</v>
      </c>
      <c r="W2558" s="21" t="n">
        <f aca="false">IF(V2558=1,T2558+ROW()/10000000,0)</f>
        <v>12.0002558</v>
      </c>
    </row>
    <row r="2559" customFormat="false" ht="15" hidden="false" customHeight="false" outlineLevel="0" collapsed="false">
      <c r="A2559" s="0" t="n">
        <v>1600095</v>
      </c>
      <c r="B2559" s="0" t="s">
        <v>6914</v>
      </c>
      <c r="C2559" s="0" t="n">
        <v>1</v>
      </c>
      <c r="D2559" s="0" t="s">
        <v>6868</v>
      </c>
      <c r="E2559" s="0" t="s">
        <v>6915</v>
      </c>
      <c r="F2559" s="0" t="s">
        <v>6910</v>
      </c>
      <c r="G2559" s="0" t="s">
        <v>6911</v>
      </c>
      <c r="H2559" s="0" t="s">
        <v>6916</v>
      </c>
      <c r="I2559" s="0" t="s">
        <v>2123</v>
      </c>
      <c r="J2559" s="0" t="s">
        <v>47</v>
      </c>
      <c r="K2559" s="0" t="s">
        <v>47</v>
      </c>
      <c r="L2559" s="0" t="s">
        <v>47</v>
      </c>
      <c r="M2559" s="0" t="s">
        <v>47</v>
      </c>
      <c r="N2559" s="0" t="n">
        <v>2</v>
      </c>
      <c r="O2559" s="0" t="n">
        <v>77</v>
      </c>
      <c r="P2559" s="0" t="n">
        <v>400</v>
      </c>
      <c r="Q2559" s="0" t="n">
        <v>3.5</v>
      </c>
      <c r="R2559" s="0" t="str">
        <f aca="false">INDEX(Lookup!$B$4:$B$18,MATCH(C2559,Lookup!$A$4:$A$18,0))</f>
        <v>India</v>
      </c>
      <c r="S2559" s="20" t="n">
        <f aca="false">INDEX(Lookup!$D$4:$D$18,MATCH(C2559,Lookup!$A$4:$A$18,0))</f>
        <v>0.012</v>
      </c>
      <c r="T2559" s="21" t="n">
        <f aca="false">ROUND(P2559*S2559,2)</f>
        <v>4.8</v>
      </c>
      <c r="U2559" s="21" t="n">
        <f aca="false">IF(T2559&lt;=10,1,IF(T2559&lt;=20,2,IF(T2559&lt;=30,3,IF(T2559&lt;=40,4,IF(T2559&lt;=50,5,IF(T2559&lt;=100,6,IF(T2559&lt;=250,7,8)))))))</f>
        <v>1</v>
      </c>
      <c r="V2559" s="21" t="n">
        <f aca="false">IF(AND(OR(Dashboard!$T$3="All",R2559=Dashboard!$T$3),OR(Dashboard!$T$4="All",D2559=Dashboard!$T$4)),1,0)</f>
        <v>1</v>
      </c>
      <c r="W2559" s="21" t="n">
        <f aca="false">IF(V2559=1,T2559+ROW()/10000000,0)</f>
        <v>4.8002559</v>
      </c>
    </row>
    <row r="2560" customFormat="false" ht="15" hidden="false" customHeight="false" outlineLevel="0" collapsed="false">
      <c r="A2560" s="0" t="n">
        <v>1600205</v>
      </c>
      <c r="B2560" s="0" t="s">
        <v>6917</v>
      </c>
      <c r="C2560" s="0" t="n">
        <v>1</v>
      </c>
      <c r="D2560" s="0" t="s">
        <v>6868</v>
      </c>
      <c r="E2560" s="0" t="s">
        <v>6918</v>
      </c>
      <c r="F2560" s="0" t="s">
        <v>6910</v>
      </c>
      <c r="G2560" s="0" t="s">
        <v>6911</v>
      </c>
      <c r="H2560" s="0" t="s">
        <v>2444</v>
      </c>
      <c r="I2560" s="0" t="s">
        <v>2123</v>
      </c>
      <c r="J2560" s="0" t="s">
        <v>47</v>
      </c>
      <c r="K2560" s="0" t="s">
        <v>47</v>
      </c>
      <c r="L2560" s="0" t="s">
        <v>47</v>
      </c>
      <c r="M2560" s="0" t="s">
        <v>47</v>
      </c>
      <c r="N2560" s="0" t="n">
        <v>1</v>
      </c>
      <c r="O2560" s="0" t="n">
        <v>218</v>
      </c>
      <c r="P2560" s="0" t="n">
        <v>100</v>
      </c>
      <c r="Q2560" s="0" t="n">
        <v>3.9</v>
      </c>
      <c r="R2560" s="0" t="str">
        <f aca="false">INDEX(Lookup!$B$4:$B$18,MATCH(C2560,Lookup!$A$4:$A$18,0))</f>
        <v>India</v>
      </c>
      <c r="S2560" s="20" t="n">
        <f aca="false">INDEX(Lookup!$D$4:$D$18,MATCH(C2560,Lookup!$A$4:$A$18,0))</f>
        <v>0.012</v>
      </c>
      <c r="T2560" s="21" t="n">
        <f aca="false">ROUND(P2560*S2560,2)</f>
        <v>1.2</v>
      </c>
      <c r="U2560" s="21" t="n">
        <f aca="false">IF(T2560&lt;=10,1,IF(T2560&lt;=20,2,IF(T2560&lt;=30,3,IF(T2560&lt;=40,4,IF(T2560&lt;=50,5,IF(T2560&lt;=100,6,IF(T2560&lt;=250,7,8)))))))</f>
        <v>1</v>
      </c>
      <c r="V2560" s="21" t="n">
        <f aca="false">IF(AND(OR(Dashboard!$T$3="All",R2560=Dashboard!$T$3),OR(Dashboard!$T$4="All",D2560=Dashboard!$T$4)),1,0)</f>
        <v>1</v>
      </c>
      <c r="W2560" s="21" t="n">
        <f aca="false">IF(V2560=1,T2560+ROW()/10000000,0)</f>
        <v>1.200256</v>
      </c>
    </row>
    <row r="2561" customFormat="false" ht="15" hidden="false" customHeight="false" outlineLevel="0" collapsed="false">
      <c r="A2561" s="0" t="n">
        <v>1600212</v>
      </c>
      <c r="B2561" s="0" t="s">
        <v>6919</v>
      </c>
      <c r="C2561" s="0" t="n">
        <v>1</v>
      </c>
      <c r="D2561" s="0" t="s">
        <v>6868</v>
      </c>
      <c r="E2561" s="0" t="s">
        <v>6920</v>
      </c>
      <c r="F2561" s="0" t="s">
        <v>6921</v>
      </c>
      <c r="G2561" s="0" t="s">
        <v>6922</v>
      </c>
      <c r="H2561" s="0" t="s">
        <v>2158</v>
      </c>
      <c r="I2561" s="0" t="s">
        <v>2123</v>
      </c>
      <c r="J2561" s="0" t="s">
        <v>47</v>
      </c>
      <c r="K2561" s="0" t="s">
        <v>47</v>
      </c>
      <c r="L2561" s="0" t="s">
        <v>47</v>
      </c>
      <c r="M2561" s="0" t="s">
        <v>47</v>
      </c>
      <c r="N2561" s="0" t="n">
        <v>3</v>
      </c>
      <c r="O2561" s="0" t="n">
        <v>71</v>
      </c>
      <c r="P2561" s="0" t="n">
        <v>900</v>
      </c>
      <c r="Q2561" s="0" t="n">
        <v>3.4</v>
      </c>
      <c r="R2561" s="0" t="str">
        <f aca="false">INDEX(Lookup!$B$4:$B$18,MATCH(C2561,Lookup!$A$4:$A$18,0))</f>
        <v>India</v>
      </c>
      <c r="S2561" s="20" t="n">
        <f aca="false">INDEX(Lookup!$D$4:$D$18,MATCH(C2561,Lookup!$A$4:$A$18,0))</f>
        <v>0.012</v>
      </c>
      <c r="T2561" s="21" t="n">
        <f aca="false">ROUND(P2561*S2561,2)</f>
        <v>10.8</v>
      </c>
      <c r="U2561" s="21" t="n">
        <f aca="false">IF(T2561&lt;=10,1,IF(T2561&lt;=20,2,IF(T2561&lt;=30,3,IF(T2561&lt;=40,4,IF(T2561&lt;=50,5,IF(T2561&lt;=100,6,IF(T2561&lt;=250,7,8)))))))</f>
        <v>2</v>
      </c>
      <c r="V2561" s="21" t="n">
        <f aca="false">IF(AND(OR(Dashboard!$T$3="All",R2561=Dashboard!$T$3),OR(Dashboard!$T$4="All",D2561=Dashboard!$T$4)),1,0)</f>
        <v>1</v>
      </c>
      <c r="W2561" s="21" t="n">
        <f aca="false">IF(V2561=1,T2561+ROW()/10000000,0)</f>
        <v>10.8002561</v>
      </c>
    </row>
    <row r="2562" customFormat="false" ht="15" hidden="false" customHeight="false" outlineLevel="0" collapsed="false">
      <c r="A2562" s="0" t="n">
        <v>18287358</v>
      </c>
      <c r="B2562" s="0" t="s">
        <v>6923</v>
      </c>
      <c r="C2562" s="0" t="n">
        <v>1</v>
      </c>
      <c r="D2562" s="0" t="s">
        <v>6924</v>
      </c>
      <c r="E2562" s="0" t="s">
        <v>6925</v>
      </c>
      <c r="F2562" s="0" t="s">
        <v>6926</v>
      </c>
      <c r="G2562" s="0" t="s">
        <v>6925</v>
      </c>
      <c r="H2562" s="0" t="s">
        <v>6927</v>
      </c>
      <c r="I2562" s="0" t="s">
        <v>2123</v>
      </c>
      <c r="J2562" s="0" t="s">
        <v>47</v>
      </c>
      <c r="K2562" s="0" t="s">
        <v>47</v>
      </c>
      <c r="L2562" s="0" t="s">
        <v>47</v>
      </c>
      <c r="M2562" s="0" t="s">
        <v>47</v>
      </c>
      <c r="N2562" s="0" t="n">
        <v>2</v>
      </c>
      <c r="O2562" s="0" t="n">
        <v>2</v>
      </c>
      <c r="P2562" s="0" t="n">
        <v>500</v>
      </c>
      <c r="Q2562" s="0" t="n">
        <v>1</v>
      </c>
      <c r="R2562" s="0" t="str">
        <f aca="false">INDEX(Lookup!$B$4:$B$18,MATCH(C2562,Lookup!$A$4:$A$18,0))</f>
        <v>India</v>
      </c>
      <c r="S2562" s="20" t="n">
        <f aca="false">INDEX(Lookup!$D$4:$D$18,MATCH(C2562,Lookup!$A$4:$A$18,0))</f>
        <v>0.012</v>
      </c>
      <c r="T2562" s="21" t="n">
        <f aca="false">ROUND(P2562*S2562,2)</f>
        <v>6</v>
      </c>
      <c r="U2562" s="21" t="n">
        <f aca="false">IF(T2562&lt;=10,1,IF(T2562&lt;=20,2,IF(T2562&lt;=30,3,IF(T2562&lt;=40,4,IF(T2562&lt;=50,5,IF(T2562&lt;=100,6,IF(T2562&lt;=250,7,8)))))))</f>
        <v>1</v>
      </c>
      <c r="V2562" s="21" t="n">
        <f aca="false">IF(AND(OR(Dashboard!$T$3="All",R2562=Dashboard!$T$3),OR(Dashboard!$T$4="All",D2562=Dashboard!$T$4)),1,0)</f>
        <v>1</v>
      </c>
      <c r="W2562" s="21" t="n">
        <f aca="false">IF(V2562=1,T2562+ROW()/10000000,0)</f>
        <v>6.0002562</v>
      </c>
    </row>
    <row r="2563" customFormat="false" ht="15" hidden="false" customHeight="false" outlineLevel="0" collapsed="false">
      <c r="A2563" s="0" t="n">
        <v>18216944</v>
      </c>
      <c r="B2563" s="0" t="s">
        <v>6928</v>
      </c>
      <c r="C2563" s="0" t="n">
        <v>1</v>
      </c>
      <c r="D2563" s="0" t="s">
        <v>6924</v>
      </c>
      <c r="E2563" s="0" t="s">
        <v>6929</v>
      </c>
      <c r="F2563" s="0" t="s">
        <v>6930</v>
      </c>
      <c r="G2563" s="0" t="s">
        <v>6931</v>
      </c>
      <c r="H2563" s="0" t="s">
        <v>402</v>
      </c>
      <c r="I2563" s="0" t="s">
        <v>2123</v>
      </c>
      <c r="J2563" s="0" t="s">
        <v>47</v>
      </c>
      <c r="K2563" s="0" t="s">
        <v>46</v>
      </c>
      <c r="L2563" s="0" t="s">
        <v>47</v>
      </c>
      <c r="M2563" s="0" t="s">
        <v>47</v>
      </c>
      <c r="N2563" s="0" t="n">
        <v>1</v>
      </c>
      <c r="O2563" s="0" t="n">
        <v>46</v>
      </c>
      <c r="P2563" s="0" t="n">
        <v>350</v>
      </c>
      <c r="Q2563" s="0" t="n">
        <v>3.2</v>
      </c>
      <c r="R2563" s="0" t="str">
        <f aca="false">INDEX(Lookup!$B$4:$B$18,MATCH(C2563,Lookup!$A$4:$A$18,0))</f>
        <v>India</v>
      </c>
      <c r="S2563" s="20" t="n">
        <f aca="false">INDEX(Lookup!$D$4:$D$18,MATCH(C2563,Lookup!$A$4:$A$18,0))</f>
        <v>0.012</v>
      </c>
      <c r="T2563" s="21" t="n">
        <f aca="false">ROUND(P2563*S2563,2)</f>
        <v>4.2</v>
      </c>
      <c r="U2563" s="21" t="n">
        <f aca="false">IF(T2563&lt;=10,1,IF(T2563&lt;=20,2,IF(T2563&lt;=30,3,IF(T2563&lt;=40,4,IF(T2563&lt;=50,5,IF(T2563&lt;=100,6,IF(T2563&lt;=250,7,8)))))))</f>
        <v>1</v>
      </c>
      <c r="V2563" s="21" t="n">
        <f aca="false">IF(AND(OR(Dashboard!$T$3="All",R2563=Dashboard!$T$3),OR(Dashboard!$T$4="All",D2563=Dashboard!$T$4)),1,0)</f>
        <v>1</v>
      </c>
      <c r="W2563" s="21" t="n">
        <f aca="false">IF(V2563=1,T2563+ROW()/10000000,0)</f>
        <v>4.2002563</v>
      </c>
    </row>
    <row r="2564" customFormat="false" ht="15" hidden="false" customHeight="false" outlineLevel="0" collapsed="false">
      <c r="A2564" s="0" t="n">
        <v>313333</v>
      </c>
      <c r="B2564" s="0" t="s">
        <v>6932</v>
      </c>
      <c r="C2564" s="0" t="n">
        <v>1</v>
      </c>
      <c r="D2564" s="0" t="s">
        <v>6924</v>
      </c>
      <c r="E2564" s="0" t="s">
        <v>6933</v>
      </c>
      <c r="F2564" s="0" t="s">
        <v>6930</v>
      </c>
      <c r="G2564" s="0" t="s">
        <v>6931</v>
      </c>
      <c r="H2564" s="0" t="s">
        <v>6934</v>
      </c>
      <c r="I2564" s="0" t="s">
        <v>2123</v>
      </c>
      <c r="J2564" s="0" t="s">
        <v>46</v>
      </c>
      <c r="K2564" s="0" t="s">
        <v>46</v>
      </c>
      <c r="L2564" s="0" t="s">
        <v>47</v>
      </c>
      <c r="M2564" s="0" t="s">
        <v>47</v>
      </c>
      <c r="N2564" s="0" t="n">
        <v>3</v>
      </c>
      <c r="O2564" s="0" t="n">
        <v>45</v>
      </c>
      <c r="P2564" s="0" t="n">
        <v>1500</v>
      </c>
      <c r="Q2564" s="0" t="n">
        <v>3.4</v>
      </c>
      <c r="R2564" s="0" t="str">
        <f aca="false">INDEX(Lookup!$B$4:$B$18,MATCH(C2564,Lookup!$A$4:$A$18,0))</f>
        <v>India</v>
      </c>
      <c r="S2564" s="20" t="n">
        <f aca="false">INDEX(Lookup!$D$4:$D$18,MATCH(C2564,Lookup!$A$4:$A$18,0))</f>
        <v>0.012</v>
      </c>
      <c r="T2564" s="21" t="n">
        <f aca="false">ROUND(P2564*S2564,2)</f>
        <v>18</v>
      </c>
      <c r="U2564" s="21" t="n">
        <f aca="false">IF(T2564&lt;=10,1,IF(T2564&lt;=20,2,IF(T2564&lt;=30,3,IF(T2564&lt;=40,4,IF(T2564&lt;=50,5,IF(T2564&lt;=100,6,IF(T2564&lt;=250,7,8)))))))</f>
        <v>2</v>
      </c>
      <c r="V2564" s="21" t="n">
        <f aca="false">IF(AND(OR(Dashboard!$T$3="All",R2564=Dashboard!$T$3),OR(Dashboard!$T$4="All",D2564=Dashboard!$T$4)),1,0)</f>
        <v>1</v>
      </c>
      <c r="W2564" s="21" t="n">
        <f aca="false">IF(V2564=1,T2564+ROW()/10000000,0)</f>
        <v>18.0002564</v>
      </c>
    </row>
    <row r="2565" customFormat="false" ht="15" hidden="false" customHeight="false" outlineLevel="0" collapsed="false">
      <c r="A2565" s="0" t="n">
        <v>18384127</v>
      </c>
      <c r="B2565" s="0" t="s">
        <v>6935</v>
      </c>
      <c r="C2565" s="0" t="n">
        <v>1</v>
      </c>
      <c r="D2565" s="0" t="s">
        <v>6924</v>
      </c>
      <c r="E2565" s="0" t="s">
        <v>6936</v>
      </c>
      <c r="F2565" s="0" t="s">
        <v>6930</v>
      </c>
      <c r="G2565" s="0" t="s">
        <v>6931</v>
      </c>
      <c r="H2565" s="0" t="s">
        <v>4091</v>
      </c>
      <c r="I2565" s="0" t="s">
        <v>2123</v>
      </c>
      <c r="J2565" s="0" t="s">
        <v>47</v>
      </c>
      <c r="K2565" s="0" t="s">
        <v>47</v>
      </c>
      <c r="L2565" s="0" t="s">
        <v>47</v>
      </c>
      <c r="M2565" s="0" t="s">
        <v>47</v>
      </c>
      <c r="N2565" s="0" t="n">
        <v>2</v>
      </c>
      <c r="O2565" s="0" t="n">
        <v>11</v>
      </c>
      <c r="P2565" s="0" t="n">
        <v>500</v>
      </c>
      <c r="Q2565" s="0" t="n">
        <v>2.6</v>
      </c>
      <c r="R2565" s="0" t="str">
        <f aca="false">INDEX(Lookup!$B$4:$B$18,MATCH(C2565,Lookup!$A$4:$A$18,0))</f>
        <v>India</v>
      </c>
      <c r="S2565" s="20" t="n">
        <f aca="false">INDEX(Lookup!$D$4:$D$18,MATCH(C2565,Lookup!$A$4:$A$18,0))</f>
        <v>0.012</v>
      </c>
      <c r="T2565" s="21" t="n">
        <f aca="false">ROUND(P2565*S2565,2)</f>
        <v>6</v>
      </c>
      <c r="U2565" s="21" t="n">
        <f aca="false">IF(T2565&lt;=10,1,IF(T2565&lt;=20,2,IF(T2565&lt;=30,3,IF(T2565&lt;=40,4,IF(T2565&lt;=50,5,IF(T2565&lt;=100,6,IF(T2565&lt;=250,7,8)))))))</f>
        <v>1</v>
      </c>
      <c r="V2565" s="21" t="n">
        <f aca="false">IF(AND(OR(Dashboard!$T$3="All",R2565=Dashboard!$T$3),OR(Dashboard!$T$4="All",D2565=Dashboard!$T$4)),1,0)</f>
        <v>1</v>
      </c>
      <c r="W2565" s="21" t="n">
        <f aca="false">IF(V2565=1,T2565+ROW()/10000000,0)</f>
        <v>6.0002565</v>
      </c>
    </row>
    <row r="2566" customFormat="false" ht="15" hidden="false" customHeight="false" outlineLevel="0" collapsed="false">
      <c r="A2566" s="0" t="n">
        <v>582</v>
      </c>
      <c r="B2566" s="0" t="s">
        <v>6937</v>
      </c>
      <c r="C2566" s="0" t="n">
        <v>1</v>
      </c>
      <c r="D2566" s="0" t="s">
        <v>6924</v>
      </c>
      <c r="E2566" s="0" t="s">
        <v>6938</v>
      </c>
      <c r="F2566" s="0" t="s">
        <v>6930</v>
      </c>
      <c r="G2566" s="0" t="s">
        <v>6931</v>
      </c>
      <c r="H2566" s="0" t="s">
        <v>2860</v>
      </c>
      <c r="I2566" s="0" t="s">
        <v>2123</v>
      </c>
      <c r="J2566" s="0" t="s">
        <v>47</v>
      </c>
      <c r="K2566" s="0" t="s">
        <v>46</v>
      </c>
      <c r="L2566" s="0" t="s">
        <v>47</v>
      </c>
      <c r="M2566" s="0" t="s">
        <v>47</v>
      </c>
      <c r="N2566" s="0" t="n">
        <v>2</v>
      </c>
      <c r="O2566" s="0" t="n">
        <v>238</v>
      </c>
      <c r="P2566" s="0" t="n">
        <v>500</v>
      </c>
      <c r="Q2566" s="0" t="n">
        <v>3.4</v>
      </c>
      <c r="R2566" s="0" t="str">
        <f aca="false">INDEX(Lookup!$B$4:$B$18,MATCH(C2566,Lookup!$A$4:$A$18,0))</f>
        <v>India</v>
      </c>
      <c r="S2566" s="20" t="n">
        <f aca="false">INDEX(Lookup!$D$4:$D$18,MATCH(C2566,Lookup!$A$4:$A$18,0))</f>
        <v>0.012</v>
      </c>
      <c r="T2566" s="21" t="n">
        <f aca="false">ROUND(P2566*S2566,2)</f>
        <v>6</v>
      </c>
      <c r="U2566" s="21" t="n">
        <f aca="false">IF(T2566&lt;=10,1,IF(T2566&lt;=20,2,IF(T2566&lt;=30,3,IF(T2566&lt;=40,4,IF(T2566&lt;=50,5,IF(T2566&lt;=100,6,IF(T2566&lt;=250,7,8)))))))</f>
        <v>1</v>
      </c>
      <c r="V2566" s="21" t="n">
        <f aca="false">IF(AND(OR(Dashboard!$T$3="All",R2566=Dashboard!$T$3),OR(Dashboard!$T$4="All",D2566=Dashboard!$T$4)),1,0)</f>
        <v>1</v>
      </c>
      <c r="W2566" s="21" t="n">
        <f aca="false">IF(V2566=1,T2566+ROW()/10000000,0)</f>
        <v>6.0002566</v>
      </c>
    </row>
    <row r="2567" customFormat="false" ht="15" hidden="false" customHeight="false" outlineLevel="0" collapsed="false">
      <c r="A2567" s="0" t="n">
        <v>18414465</v>
      </c>
      <c r="B2567" s="0" t="s">
        <v>6939</v>
      </c>
      <c r="C2567" s="0" t="n">
        <v>1</v>
      </c>
      <c r="D2567" s="0" t="s">
        <v>6924</v>
      </c>
      <c r="E2567" s="0" t="s">
        <v>6940</v>
      </c>
      <c r="F2567" s="0" t="s">
        <v>6930</v>
      </c>
      <c r="G2567" s="0" t="s">
        <v>6931</v>
      </c>
      <c r="H2567" s="0" t="s">
        <v>2147</v>
      </c>
      <c r="I2567" s="0" t="s">
        <v>2123</v>
      </c>
      <c r="J2567" s="0" t="s">
        <v>47</v>
      </c>
      <c r="K2567" s="0" t="s">
        <v>47</v>
      </c>
      <c r="L2567" s="0" t="s">
        <v>47</v>
      </c>
      <c r="M2567" s="0" t="s">
        <v>47</v>
      </c>
      <c r="N2567" s="0" t="n">
        <v>1</v>
      </c>
      <c r="O2567" s="0" t="n">
        <v>8</v>
      </c>
      <c r="P2567" s="0" t="n">
        <v>400</v>
      </c>
      <c r="Q2567" s="0" t="n">
        <v>3.1</v>
      </c>
      <c r="R2567" s="0" t="str">
        <f aca="false">INDEX(Lookup!$B$4:$B$18,MATCH(C2567,Lookup!$A$4:$A$18,0))</f>
        <v>India</v>
      </c>
      <c r="S2567" s="20" t="n">
        <f aca="false">INDEX(Lookup!$D$4:$D$18,MATCH(C2567,Lookup!$A$4:$A$18,0))</f>
        <v>0.012</v>
      </c>
      <c r="T2567" s="21" t="n">
        <f aca="false">ROUND(P2567*S2567,2)</f>
        <v>4.8</v>
      </c>
      <c r="U2567" s="21" t="n">
        <f aca="false">IF(T2567&lt;=10,1,IF(T2567&lt;=20,2,IF(T2567&lt;=30,3,IF(T2567&lt;=40,4,IF(T2567&lt;=50,5,IF(T2567&lt;=100,6,IF(T2567&lt;=250,7,8)))))))</f>
        <v>1</v>
      </c>
      <c r="V2567" s="21" t="n">
        <f aca="false">IF(AND(OR(Dashboard!$T$3="All",R2567=Dashboard!$T$3),OR(Dashboard!$T$4="All",D2567=Dashboard!$T$4)),1,0)</f>
        <v>1</v>
      </c>
      <c r="W2567" s="21" t="n">
        <f aca="false">IF(V2567=1,T2567+ROW()/10000000,0)</f>
        <v>4.8002567</v>
      </c>
    </row>
    <row r="2568" customFormat="false" ht="15" hidden="false" customHeight="false" outlineLevel="0" collapsed="false">
      <c r="A2568" s="0" t="n">
        <v>304243</v>
      </c>
      <c r="B2568" s="0" t="s">
        <v>6941</v>
      </c>
      <c r="C2568" s="0" t="n">
        <v>1</v>
      </c>
      <c r="D2568" s="0" t="s">
        <v>6924</v>
      </c>
      <c r="E2568" s="0" t="s">
        <v>6942</v>
      </c>
      <c r="F2568" s="0" t="s">
        <v>6930</v>
      </c>
      <c r="G2568" s="0" t="s">
        <v>6931</v>
      </c>
      <c r="H2568" s="0" t="s">
        <v>402</v>
      </c>
      <c r="I2568" s="0" t="s">
        <v>2123</v>
      </c>
      <c r="J2568" s="0" t="s">
        <v>47</v>
      </c>
      <c r="K2568" s="0" t="s">
        <v>46</v>
      </c>
      <c r="L2568" s="0" t="s">
        <v>47</v>
      </c>
      <c r="M2568" s="0" t="s">
        <v>47</v>
      </c>
      <c r="N2568" s="0" t="n">
        <v>1</v>
      </c>
      <c r="O2568" s="0" t="n">
        <v>64</v>
      </c>
      <c r="P2568" s="0" t="n">
        <v>400</v>
      </c>
      <c r="Q2568" s="0" t="n">
        <v>2.7</v>
      </c>
      <c r="R2568" s="0" t="str">
        <f aca="false">INDEX(Lookup!$B$4:$B$18,MATCH(C2568,Lookup!$A$4:$A$18,0))</f>
        <v>India</v>
      </c>
      <c r="S2568" s="20" t="n">
        <f aca="false">INDEX(Lookup!$D$4:$D$18,MATCH(C2568,Lookup!$A$4:$A$18,0))</f>
        <v>0.012</v>
      </c>
      <c r="T2568" s="21" t="n">
        <f aca="false">ROUND(P2568*S2568,2)</f>
        <v>4.8</v>
      </c>
      <c r="U2568" s="21" t="n">
        <f aca="false">IF(T2568&lt;=10,1,IF(T2568&lt;=20,2,IF(T2568&lt;=30,3,IF(T2568&lt;=40,4,IF(T2568&lt;=50,5,IF(T2568&lt;=100,6,IF(T2568&lt;=250,7,8)))))))</f>
        <v>1</v>
      </c>
      <c r="V2568" s="21" t="n">
        <f aca="false">IF(AND(OR(Dashboard!$T$3="All",R2568=Dashboard!$T$3),OR(Dashboard!$T$4="All",D2568=Dashboard!$T$4)),1,0)</f>
        <v>1</v>
      </c>
      <c r="W2568" s="21" t="n">
        <f aca="false">IF(V2568=1,T2568+ROW()/10000000,0)</f>
        <v>4.8002568</v>
      </c>
    </row>
    <row r="2569" customFormat="false" ht="15" hidden="false" customHeight="false" outlineLevel="0" collapsed="false">
      <c r="A2569" s="0" t="n">
        <v>3554</v>
      </c>
      <c r="B2569" s="0" t="s">
        <v>6943</v>
      </c>
      <c r="C2569" s="0" t="n">
        <v>1</v>
      </c>
      <c r="D2569" s="0" t="s">
        <v>6924</v>
      </c>
      <c r="E2569" s="0" t="s">
        <v>6944</v>
      </c>
      <c r="F2569" s="0" t="s">
        <v>6930</v>
      </c>
      <c r="G2569" s="0" t="s">
        <v>6931</v>
      </c>
      <c r="H2569" s="0" t="s">
        <v>2050</v>
      </c>
      <c r="I2569" s="0" t="s">
        <v>2123</v>
      </c>
      <c r="J2569" s="0" t="s">
        <v>47</v>
      </c>
      <c r="K2569" s="0" t="s">
        <v>46</v>
      </c>
      <c r="L2569" s="0" t="s">
        <v>47</v>
      </c>
      <c r="M2569" s="0" t="s">
        <v>47</v>
      </c>
      <c r="N2569" s="0" t="n">
        <v>1</v>
      </c>
      <c r="O2569" s="0" t="n">
        <v>113</v>
      </c>
      <c r="P2569" s="0" t="n">
        <v>450</v>
      </c>
      <c r="Q2569" s="0" t="n">
        <v>2.6</v>
      </c>
      <c r="R2569" s="0" t="str">
        <f aca="false">INDEX(Lookup!$B$4:$B$18,MATCH(C2569,Lookup!$A$4:$A$18,0))</f>
        <v>India</v>
      </c>
      <c r="S2569" s="20" t="n">
        <f aca="false">INDEX(Lookup!$D$4:$D$18,MATCH(C2569,Lookup!$A$4:$A$18,0))</f>
        <v>0.012</v>
      </c>
      <c r="T2569" s="21" t="n">
        <f aca="false">ROUND(P2569*S2569,2)</f>
        <v>5.4</v>
      </c>
      <c r="U2569" s="21" t="n">
        <f aca="false">IF(T2569&lt;=10,1,IF(T2569&lt;=20,2,IF(T2569&lt;=30,3,IF(T2569&lt;=40,4,IF(T2569&lt;=50,5,IF(T2569&lt;=100,6,IF(T2569&lt;=250,7,8)))))))</f>
        <v>1</v>
      </c>
      <c r="V2569" s="21" t="n">
        <f aca="false">IF(AND(OR(Dashboard!$T$3="All",R2569=Dashboard!$T$3),OR(Dashboard!$T$4="All",D2569=Dashboard!$T$4)),1,0)</f>
        <v>1</v>
      </c>
      <c r="W2569" s="21" t="n">
        <f aca="false">IF(V2569=1,T2569+ROW()/10000000,0)</f>
        <v>5.4002569</v>
      </c>
    </row>
    <row r="2570" customFormat="false" ht="15" hidden="false" customHeight="false" outlineLevel="0" collapsed="false">
      <c r="A2570" s="0" t="n">
        <v>18369872</v>
      </c>
      <c r="B2570" s="0" t="s">
        <v>6945</v>
      </c>
      <c r="C2570" s="0" t="n">
        <v>1</v>
      </c>
      <c r="D2570" s="0" t="s">
        <v>6924</v>
      </c>
      <c r="E2570" s="0" t="s">
        <v>6946</v>
      </c>
      <c r="F2570" s="0" t="s">
        <v>6930</v>
      </c>
      <c r="G2570" s="0" t="s">
        <v>6931</v>
      </c>
      <c r="H2570" s="0" t="s">
        <v>164</v>
      </c>
      <c r="I2570" s="0" t="s">
        <v>2123</v>
      </c>
      <c r="J2570" s="0" t="s">
        <v>47</v>
      </c>
      <c r="K2570" s="0" t="s">
        <v>46</v>
      </c>
      <c r="L2570" s="0" t="s">
        <v>47</v>
      </c>
      <c r="M2570" s="0" t="s">
        <v>47</v>
      </c>
      <c r="N2570" s="0" t="n">
        <v>1</v>
      </c>
      <c r="O2570" s="0" t="n">
        <v>66</v>
      </c>
      <c r="P2570" s="0" t="n">
        <v>300</v>
      </c>
      <c r="Q2570" s="0" t="n">
        <v>3.7</v>
      </c>
      <c r="R2570" s="0" t="str">
        <f aca="false">INDEX(Lookup!$B$4:$B$18,MATCH(C2570,Lookup!$A$4:$A$18,0))</f>
        <v>India</v>
      </c>
      <c r="S2570" s="20" t="n">
        <f aca="false">INDEX(Lookup!$D$4:$D$18,MATCH(C2570,Lookup!$A$4:$A$18,0))</f>
        <v>0.012</v>
      </c>
      <c r="T2570" s="21" t="n">
        <f aca="false">ROUND(P2570*S2570,2)</f>
        <v>3.6</v>
      </c>
      <c r="U2570" s="21" t="n">
        <f aca="false">IF(T2570&lt;=10,1,IF(T2570&lt;=20,2,IF(T2570&lt;=30,3,IF(T2570&lt;=40,4,IF(T2570&lt;=50,5,IF(T2570&lt;=100,6,IF(T2570&lt;=250,7,8)))))))</f>
        <v>1</v>
      </c>
      <c r="V2570" s="21" t="n">
        <f aca="false">IF(AND(OR(Dashboard!$T$3="All",R2570=Dashboard!$T$3),OR(Dashboard!$T$4="All",D2570=Dashboard!$T$4)),1,0)</f>
        <v>1</v>
      </c>
      <c r="W2570" s="21" t="n">
        <f aca="false">IF(V2570=1,T2570+ROW()/10000000,0)</f>
        <v>3.600257</v>
      </c>
    </row>
    <row r="2571" customFormat="false" ht="15" hidden="false" customHeight="false" outlineLevel="0" collapsed="false">
      <c r="A2571" s="0" t="n">
        <v>948</v>
      </c>
      <c r="B2571" s="0" t="s">
        <v>6947</v>
      </c>
      <c r="C2571" s="0" t="n">
        <v>1</v>
      </c>
      <c r="D2571" s="0" t="s">
        <v>6924</v>
      </c>
      <c r="E2571" s="0" t="s">
        <v>6948</v>
      </c>
      <c r="F2571" s="0" t="s">
        <v>6930</v>
      </c>
      <c r="G2571" s="0" t="s">
        <v>6931</v>
      </c>
      <c r="H2571" s="0" t="s">
        <v>2288</v>
      </c>
      <c r="I2571" s="0" t="s">
        <v>2123</v>
      </c>
      <c r="J2571" s="0" t="s">
        <v>46</v>
      </c>
      <c r="K2571" s="0" t="s">
        <v>46</v>
      </c>
      <c r="L2571" s="0" t="s">
        <v>47</v>
      </c>
      <c r="M2571" s="0" t="s">
        <v>47</v>
      </c>
      <c r="N2571" s="0" t="n">
        <v>3</v>
      </c>
      <c r="O2571" s="0" t="n">
        <v>141</v>
      </c>
      <c r="P2571" s="0" t="n">
        <v>1500</v>
      </c>
      <c r="Q2571" s="0" t="n">
        <v>3.5</v>
      </c>
      <c r="R2571" s="0" t="str">
        <f aca="false">INDEX(Lookup!$B$4:$B$18,MATCH(C2571,Lookup!$A$4:$A$18,0))</f>
        <v>India</v>
      </c>
      <c r="S2571" s="20" t="n">
        <f aca="false">INDEX(Lookup!$D$4:$D$18,MATCH(C2571,Lookup!$A$4:$A$18,0))</f>
        <v>0.012</v>
      </c>
      <c r="T2571" s="21" t="n">
        <f aca="false">ROUND(P2571*S2571,2)</f>
        <v>18</v>
      </c>
      <c r="U2571" s="21" t="n">
        <f aca="false">IF(T2571&lt;=10,1,IF(T2571&lt;=20,2,IF(T2571&lt;=30,3,IF(T2571&lt;=40,4,IF(T2571&lt;=50,5,IF(T2571&lt;=100,6,IF(T2571&lt;=250,7,8)))))))</f>
        <v>2</v>
      </c>
      <c r="V2571" s="21" t="n">
        <f aca="false">IF(AND(OR(Dashboard!$T$3="All",R2571=Dashboard!$T$3),OR(Dashboard!$T$4="All",D2571=Dashboard!$T$4)),1,0)</f>
        <v>1</v>
      </c>
      <c r="W2571" s="21" t="n">
        <f aca="false">IF(V2571=1,T2571+ROW()/10000000,0)</f>
        <v>18.0002571</v>
      </c>
    </row>
    <row r="2572" customFormat="false" ht="15" hidden="false" customHeight="false" outlineLevel="0" collapsed="false">
      <c r="A2572" s="0" t="n">
        <v>2853</v>
      </c>
      <c r="B2572" s="0" t="s">
        <v>6949</v>
      </c>
      <c r="C2572" s="0" t="n">
        <v>1</v>
      </c>
      <c r="D2572" s="0" t="s">
        <v>6924</v>
      </c>
      <c r="E2572" s="0" t="s">
        <v>6950</v>
      </c>
      <c r="F2572" s="0" t="s">
        <v>6930</v>
      </c>
      <c r="G2572" s="0" t="s">
        <v>6931</v>
      </c>
      <c r="H2572" s="0" t="s">
        <v>2662</v>
      </c>
      <c r="I2572" s="0" t="s">
        <v>2123</v>
      </c>
      <c r="J2572" s="0" t="s">
        <v>47</v>
      </c>
      <c r="K2572" s="0" t="s">
        <v>47</v>
      </c>
      <c r="L2572" s="0" t="s">
        <v>47</v>
      </c>
      <c r="M2572" s="0" t="s">
        <v>47</v>
      </c>
      <c r="N2572" s="0" t="n">
        <v>2</v>
      </c>
      <c r="O2572" s="0" t="n">
        <v>77</v>
      </c>
      <c r="P2572" s="0" t="n">
        <v>500</v>
      </c>
      <c r="Q2572" s="0" t="n">
        <v>2.2</v>
      </c>
      <c r="R2572" s="0" t="str">
        <f aca="false">INDEX(Lookup!$B$4:$B$18,MATCH(C2572,Lookup!$A$4:$A$18,0))</f>
        <v>India</v>
      </c>
      <c r="S2572" s="20" t="n">
        <f aca="false">INDEX(Lookup!$D$4:$D$18,MATCH(C2572,Lookup!$A$4:$A$18,0))</f>
        <v>0.012</v>
      </c>
      <c r="T2572" s="21" t="n">
        <f aca="false">ROUND(P2572*S2572,2)</f>
        <v>6</v>
      </c>
      <c r="U2572" s="21" t="n">
        <f aca="false">IF(T2572&lt;=10,1,IF(T2572&lt;=20,2,IF(T2572&lt;=30,3,IF(T2572&lt;=40,4,IF(T2572&lt;=50,5,IF(T2572&lt;=100,6,IF(T2572&lt;=250,7,8)))))))</f>
        <v>1</v>
      </c>
      <c r="V2572" s="21" t="n">
        <f aca="false">IF(AND(OR(Dashboard!$T$3="All",R2572=Dashboard!$T$3),OR(Dashboard!$T$4="All",D2572=Dashboard!$T$4)),1,0)</f>
        <v>1</v>
      </c>
      <c r="W2572" s="21" t="n">
        <f aca="false">IF(V2572=1,T2572+ROW()/10000000,0)</f>
        <v>6.0002572</v>
      </c>
    </row>
    <row r="2573" customFormat="false" ht="15" hidden="false" customHeight="false" outlineLevel="0" collapsed="false">
      <c r="A2573" s="0" t="n">
        <v>18433900</v>
      </c>
      <c r="B2573" s="0" t="s">
        <v>6951</v>
      </c>
      <c r="C2573" s="0" t="n">
        <v>1</v>
      </c>
      <c r="D2573" s="0" t="s">
        <v>6924</v>
      </c>
      <c r="E2573" s="0" t="s">
        <v>6952</v>
      </c>
      <c r="F2573" s="0" t="s">
        <v>6930</v>
      </c>
      <c r="G2573" s="0" t="s">
        <v>6931</v>
      </c>
      <c r="H2573" s="0" t="s">
        <v>6953</v>
      </c>
      <c r="I2573" s="0" t="s">
        <v>2123</v>
      </c>
      <c r="J2573" s="0" t="s">
        <v>46</v>
      </c>
      <c r="K2573" s="0" t="s">
        <v>47</v>
      </c>
      <c r="L2573" s="0" t="s">
        <v>47</v>
      </c>
      <c r="M2573" s="0" t="s">
        <v>47</v>
      </c>
      <c r="N2573" s="0" t="n">
        <v>3</v>
      </c>
      <c r="O2573" s="0" t="n">
        <v>40</v>
      </c>
      <c r="P2573" s="0" t="n">
        <v>1600</v>
      </c>
      <c r="Q2573" s="0" t="n">
        <v>4</v>
      </c>
      <c r="R2573" s="0" t="str">
        <f aca="false">INDEX(Lookup!$B$4:$B$18,MATCH(C2573,Lookup!$A$4:$A$18,0))</f>
        <v>India</v>
      </c>
      <c r="S2573" s="20" t="n">
        <f aca="false">INDEX(Lookup!$D$4:$D$18,MATCH(C2573,Lookup!$A$4:$A$18,0))</f>
        <v>0.012</v>
      </c>
      <c r="T2573" s="21" t="n">
        <f aca="false">ROUND(P2573*S2573,2)</f>
        <v>19.2</v>
      </c>
      <c r="U2573" s="21" t="n">
        <f aca="false">IF(T2573&lt;=10,1,IF(T2573&lt;=20,2,IF(T2573&lt;=30,3,IF(T2573&lt;=40,4,IF(T2573&lt;=50,5,IF(T2573&lt;=100,6,IF(T2573&lt;=250,7,8)))))))</f>
        <v>2</v>
      </c>
      <c r="V2573" s="21" t="n">
        <f aca="false">IF(AND(OR(Dashboard!$T$3="All",R2573=Dashboard!$T$3),OR(Dashboard!$T$4="All",D2573=Dashboard!$T$4)),1,0)</f>
        <v>1</v>
      </c>
      <c r="W2573" s="21" t="n">
        <f aca="false">IF(V2573=1,T2573+ROW()/10000000,0)</f>
        <v>19.2002573</v>
      </c>
    </row>
    <row r="2574" customFormat="false" ht="15" hidden="false" customHeight="false" outlineLevel="0" collapsed="false">
      <c r="A2574" s="0" t="n">
        <v>18425159</v>
      </c>
      <c r="B2574" s="0" t="s">
        <v>6954</v>
      </c>
      <c r="C2574" s="0" t="n">
        <v>1</v>
      </c>
      <c r="D2574" s="0" t="s">
        <v>6924</v>
      </c>
      <c r="E2574" s="0" t="s">
        <v>6955</v>
      </c>
      <c r="F2574" s="0" t="s">
        <v>6930</v>
      </c>
      <c r="G2574" s="0" t="s">
        <v>6931</v>
      </c>
      <c r="H2574" s="0" t="s">
        <v>6956</v>
      </c>
      <c r="I2574" s="0" t="s">
        <v>2123</v>
      </c>
      <c r="J2574" s="0" t="s">
        <v>46</v>
      </c>
      <c r="K2574" s="0" t="s">
        <v>47</v>
      </c>
      <c r="L2574" s="0" t="s">
        <v>47</v>
      </c>
      <c r="M2574" s="0" t="s">
        <v>47</v>
      </c>
      <c r="N2574" s="0" t="n">
        <v>3</v>
      </c>
      <c r="O2574" s="0" t="n">
        <v>46</v>
      </c>
      <c r="P2574" s="0" t="n">
        <v>1200</v>
      </c>
      <c r="Q2574" s="0" t="n">
        <v>4.2</v>
      </c>
      <c r="R2574" s="0" t="str">
        <f aca="false">INDEX(Lookup!$B$4:$B$18,MATCH(C2574,Lookup!$A$4:$A$18,0))</f>
        <v>India</v>
      </c>
      <c r="S2574" s="20" t="n">
        <f aca="false">INDEX(Lookup!$D$4:$D$18,MATCH(C2574,Lookup!$A$4:$A$18,0))</f>
        <v>0.012</v>
      </c>
      <c r="T2574" s="21" t="n">
        <f aca="false">ROUND(P2574*S2574,2)</f>
        <v>14.4</v>
      </c>
      <c r="U2574" s="21" t="n">
        <f aca="false">IF(T2574&lt;=10,1,IF(T2574&lt;=20,2,IF(T2574&lt;=30,3,IF(T2574&lt;=40,4,IF(T2574&lt;=50,5,IF(T2574&lt;=100,6,IF(T2574&lt;=250,7,8)))))))</f>
        <v>2</v>
      </c>
      <c r="V2574" s="21" t="n">
        <f aca="false">IF(AND(OR(Dashboard!$T$3="All",R2574=Dashboard!$T$3),OR(Dashboard!$T$4="All",D2574=Dashboard!$T$4)),1,0)</f>
        <v>1</v>
      </c>
      <c r="W2574" s="21" t="n">
        <f aca="false">IF(V2574=1,T2574+ROW()/10000000,0)</f>
        <v>14.4002574</v>
      </c>
    </row>
    <row r="2575" customFormat="false" ht="15" hidden="false" customHeight="false" outlineLevel="0" collapsed="false">
      <c r="A2575" s="0" t="n">
        <v>310958</v>
      </c>
      <c r="B2575" s="0" t="s">
        <v>6957</v>
      </c>
      <c r="C2575" s="0" t="n">
        <v>1</v>
      </c>
      <c r="D2575" s="0" t="s">
        <v>6924</v>
      </c>
      <c r="E2575" s="0" t="s">
        <v>6958</v>
      </c>
      <c r="F2575" s="0" t="s">
        <v>6930</v>
      </c>
      <c r="G2575" s="0" t="s">
        <v>6931</v>
      </c>
      <c r="H2575" s="0" t="s">
        <v>6959</v>
      </c>
      <c r="I2575" s="0" t="s">
        <v>2123</v>
      </c>
      <c r="J2575" s="0" t="s">
        <v>46</v>
      </c>
      <c r="K2575" s="0" t="s">
        <v>46</v>
      </c>
      <c r="L2575" s="0" t="s">
        <v>47</v>
      </c>
      <c r="M2575" s="0" t="s">
        <v>47</v>
      </c>
      <c r="N2575" s="0" t="n">
        <v>3</v>
      </c>
      <c r="O2575" s="0" t="n">
        <v>665</v>
      </c>
      <c r="P2575" s="0" t="n">
        <v>1500</v>
      </c>
      <c r="Q2575" s="0" t="n">
        <v>4.2</v>
      </c>
      <c r="R2575" s="0" t="str">
        <f aca="false">INDEX(Lookup!$B$4:$B$18,MATCH(C2575,Lookup!$A$4:$A$18,0))</f>
        <v>India</v>
      </c>
      <c r="S2575" s="20" t="n">
        <f aca="false">INDEX(Lookup!$D$4:$D$18,MATCH(C2575,Lookup!$A$4:$A$18,0))</f>
        <v>0.012</v>
      </c>
      <c r="T2575" s="21" t="n">
        <f aca="false">ROUND(P2575*S2575,2)</f>
        <v>18</v>
      </c>
      <c r="U2575" s="21" t="n">
        <f aca="false">IF(T2575&lt;=10,1,IF(T2575&lt;=20,2,IF(T2575&lt;=30,3,IF(T2575&lt;=40,4,IF(T2575&lt;=50,5,IF(T2575&lt;=100,6,IF(T2575&lt;=250,7,8)))))))</f>
        <v>2</v>
      </c>
      <c r="V2575" s="21" t="n">
        <f aca="false">IF(AND(OR(Dashboard!$T$3="All",R2575=Dashboard!$T$3),OR(Dashboard!$T$4="All",D2575=Dashboard!$T$4)),1,0)</f>
        <v>1</v>
      </c>
      <c r="W2575" s="21" t="n">
        <f aca="false">IF(V2575=1,T2575+ROW()/10000000,0)</f>
        <v>18.0002575</v>
      </c>
    </row>
    <row r="2576" customFormat="false" ht="15" hidden="false" customHeight="false" outlineLevel="0" collapsed="false">
      <c r="A2576" s="0" t="n">
        <v>18334443</v>
      </c>
      <c r="B2576" s="0" t="s">
        <v>6960</v>
      </c>
      <c r="C2576" s="0" t="n">
        <v>1</v>
      </c>
      <c r="D2576" s="0" t="s">
        <v>6924</v>
      </c>
      <c r="E2576" s="0" t="s">
        <v>6961</v>
      </c>
      <c r="F2576" s="0" t="s">
        <v>6962</v>
      </c>
      <c r="G2576" s="0" t="s">
        <v>6963</v>
      </c>
      <c r="H2576" s="0" t="s">
        <v>1615</v>
      </c>
      <c r="I2576" s="0" t="s">
        <v>2123</v>
      </c>
      <c r="J2576" s="0" t="s">
        <v>47</v>
      </c>
      <c r="K2576" s="0" t="s">
        <v>47</v>
      </c>
      <c r="L2576" s="0" t="s">
        <v>47</v>
      </c>
      <c r="M2576" s="0" t="s">
        <v>47</v>
      </c>
      <c r="N2576" s="0" t="n">
        <v>2</v>
      </c>
      <c r="O2576" s="0" t="n">
        <v>31</v>
      </c>
      <c r="P2576" s="0" t="n">
        <v>600</v>
      </c>
      <c r="Q2576" s="0" t="n">
        <v>3.2</v>
      </c>
      <c r="R2576" s="0" t="str">
        <f aca="false">INDEX(Lookup!$B$4:$B$18,MATCH(C2576,Lookup!$A$4:$A$18,0))</f>
        <v>India</v>
      </c>
      <c r="S2576" s="20" t="n">
        <f aca="false">INDEX(Lookup!$D$4:$D$18,MATCH(C2576,Lookup!$A$4:$A$18,0))</f>
        <v>0.012</v>
      </c>
      <c r="T2576" s="21" t="n">
        <f aca="false">ROUND(P2576*S2576,2)</f>
        <v>7.2</v>
      </c>
      <c r="U2576" s="21" t="n">
        <f aca="false">IF(T2576&lt;=10,1,IF(T2576&lt;=20,2,IF(T2576&lt;=30,3,IF(T2576&lt;=40,4,IF(T2576&lt;=50,5,IF(T2576&lt;=100,6,IF(T2576&lt;=250,7,8)))))))</f>
        <v>1</v>
      </c>
      <c r="V2576" s="21" t="n">
        <f aca="false">IF(AND(OR(Dashboard!$T$3="All",R2576=Dashboard!$T$3),OR(Dashboard!$T$4="All",D2576=Dashboard!$T$4)),1,0)</f>
        <v>1</v>
      </c>
      <c r="W2576" s="21" t="n">
        <f aca="false">IF(V2576=1,T2576+ROW()/10000000,0)</f>
        <v>7.2002576</v>
      </c>
    </row>
    <row r="2577" customFormat="false" ht="15" hidden="false" customHeight="false" outlineLevel="0" collapsed="false">
      <c r="A2577" s="0" t="n">
        <v>18255141</v>
      </c>
      <c r="B2577" s="0" t="s">
        <v>5458</v>
      </c>
      <c r="C2577" s="0" t="n">
        <v>1</v>
      </c>
      <c r="D2577" s="0" t="s">
        <v>6924</v>
      </c>
      <c r="E2577" s="0" t="s">
        <v>6964</v>
      </c>
      <c r="F2577" s="0" t="s">
        <v>6962</v>
      </c>
      <c r="G2577" s="0" t="s">
        <v>6963</v>
      </c>
      <c r="H2577" s="0" t="s">
        <v>2122</v>
      </c>
      <c r="I2577" s="0" t="s">
        <v>2123</v>
      </c>
      <c r="J2577" s="0" t="s">
        <v>46</v>
      </c>
      <c r="K2577" s="0" t="s">
        <v>46</v>
      </c>
      <c r="L2577" s="0" t="s">
        <v>47</v>
      </c>
      <c r="M2577" s="0" t="s">
        <v>47</v>
      </c>
      <c r="N2577" s="0" t="n">
        <v>2</v>
      </c>
      <c r="O2577" s="0" t="n">
        <v>32</v>
      </c>
      <c r="P2577" s="0" t="n">
        <v>800</v>
      </c>
      <c r="Q2577" s="0" t="n">
        <v>3.4</v>
      </c>
      <c r="R2577" s="0" t="str">
        <f aca="false">INDEX(Lookup!$B$4:$B$18,MATCH(C2577,Lookup!$A$4:$A$18,0))</f>
        <v>India</v>
      </c>
      <c r="S2577" s="20" t="n">
        <f aca="false">INDEX(Lookup!$D$4:$D$18,MATCH(C2577,Lookup!$A$4:$A$18,0))</f>
        <v>0.012</v>
      </c>
      <c r="T2577" s="21" t="n">
        <f aca="false">ROUND(P2577*S2577,2)</f>
        <v>9.6</v>
      </c>
      <c r="U2577" s="21" t="n">
        <f aca="false">IF(T2577&lt;=10,1,IF(T2577&lt;=20,2,IF(T2577&lt;=30,3,IF(T2577&lt;=40,4,IF(T2577&lt;=50,5,IF(T2577&lt;=100,6,IF(T2577&lt;=250,7,8)))))))</f>
        <v>1</v>
      </c>
      <c r="V2577" s="21" t="n">
        <f aca="false">IF(AND(OR(Dashboard!$T$3="All",R2577=Dashboard!$T$3),OR(Dashboard!$T$4="All",D2577=Dashboard!$T$4)),1,0)</f>
        <v>1</v>
      </c>
      <c r="W2577" s="21" t="n">
        <f aca="false">IF(V2577=1,T2577+ROW()/10000000,0)</f>
        <v>9.6002577</v>
      </c>
    </row>
    <row r="2578" customFormat="false" ht="15" hidden="false" customHeight="false" outlineLevel="0" collapsed="false">
      <c r="A2578" s="0" t="n">
        <v>197</v>
      </c>
      <c r="B2578" s="0" t="s">
        <v>2408</v>
      </c>
      <c r="C2578" s="0" t="n">
        <v>1</v>
      </c>
      <c r="D2578" s="0" t="s">
        <v>6924</v>
      </c>
      <c r="E2578" s="0" t="s">
        <v>6965</v>
      </c>
      <c r="F2578" s="0" t="s">
        <v>6962</v>
      </c>
      <c r="G2578" s="0" t="s">
        <v>6963</v>
      </c>
      <c r="H2578" s="0" t="s">
        <v>3392</v>
      </c>
      <c r="I2578" s="0" t="s">
        <v>2123</v>
      </c>
      <c r="J2578" s="0" t="s">
        <v>47</v>
      </c>
      <c r="K2578" s="0" t="s">
        <v>47</v>
      </c>
      <c r="L2578" s="0" t="s">
        <v>47</v>
      </c>
      <c r="M2578" s="0" t="s">
        <v>47</v>
      </c>
      <c r="N2578" s="0" t="n">
        <v>2</v>
      </c>
      <c r="O2578" s="0" t="n">
        <v>83</v>
      </c>
      <c r="P2578" s="0" t="n">
        <v>700</v>
      </c>
      <c r="Q2578" s="0" t="n">
        <v>2.8</v>
      </c>
      <c r="R2578" s="0" t="str">
        <f aca="false">INDEX(Lookup!$B$4:$B$18,MATCH(C2578,Lookup!$A$4:$A$18,0))</f>
        <v>India</v>
      </c>
      <c r="S2578" s="20" t="n">
        <f aca="false">INDEX(Lookup!$D$4:$D$18,MATCH(C2578,Lookup!$A$4:$A$18,0))</f>
        <v>0.012</v>
      </c>
      <c r="T2578" s="21" t="n">
        <f aca="false">ROUND(P2578*S2578,2)</f>
        <v>8.4</v>
      </c>
      <c r="U2578" s="21" t="n">
        <f aca="false">IF(T2578&lt;=10,1,IF(T2578&lt;=20,2,IF(T2578&lt;=30,3,IF(T2578&lt;=40,4,IF(T2578&lt;=50,5,IF(T2578&lt;=100,6,IF(T2578&lt;=250,7,8)))))))</f>
        <v>1</v>
      </c>
      <c r="V2578" s="21" t="n">
        <f aca="false">IF(AND(OR(Dashboard!$T$3="All",R2578=Dashboard!$T$3),OR(Dashboard!$T$4="All",D2578=Dashboard!$T$4)),1,0)</f>
        <v>1</v>
      </c>
      <c r="W2578" s="21" t="n">
        <f aca="false">IF(V2578=1,T2578+ROW()/10000000,0)</f>
        <v>8.4002578</v>
      </c>
    </row>
    <row r="2579" customFormat="false" ht="15" hidden="false" customHeight="false" outlineLevel="0" collapsed="false">
      <c r="A2579" s="0" t="n">
        <v>308235</v>
      </c>
      <c r="B2579" s="0" t="s">
        <v>6966</v>
      </c>
      <c r="C2579" s="0" t="n">
        <v>1</v>
      </c>
      <c r="D2579" s="0" t="s">
        <v>6924</v>
      </c>
      <c r="E2579" s="0" t="s">
        <v>6967</v>
      </c>
      <c r="F2579" s="0" t="s">
        <v>6962</v>
      </c>
      <c r="G2579" s="0" t="s">
        <v>6963</v>
      </c>
      <c r="H2579" s="0" t="s">
        <v>2158</v>
      </c>
      <c r="I2579" s="0" t="s">
        <v>2123</v>
      </c>
      <c r="J2579" s="0" t="s">
        <v>46</v>
      </c>
      <c r="K2579" s="0" t="s">
        <v>46</v>
      </c>
      <c r="L2579" s="0" t="s">
        <v>47</v>
      </c>
      <c r="M2579" s="0" t="s">
        <v>47</v>
      </c>
      <c r="N2579" s="0" t="n">
        <v>3</v>
      </c>
      <c r="O2579" s="0" t="n">
        <v>288</v>
      </c>
      <c r="P2579" s="0" t="n">
        <v>1000</v>
      </c>
      <c r="Q2579" s="0" t="n">
        <v>3.7</v>
      </c>
      <c r="R2579" s="0" t="str">
        <f aca="false">INDEX(Lookup!$B$4:$B$18,MATCH(C2579,Lookup!$A$4:$A$18,0))</f>
        <v>India</v>
      </c>
      <c r="S2579" s="20" t="n">
        <f aca="false">INDEX(Lookup!$D$4:$D$18,MATCH(C2579,Lookup!$A$4:$A$18,0))</f>
        <v>0.012</v>
      </c>
      <c r="T2579" s="21" t="n">
        <f aca="false">ROUND(P2579*S2579,2)</f>
        <v>12</v>
      </c>
      <c r="U2579" s="21" t="n">
        <f aca="false">IF(T2579&lt;=10,1,IF(T2579&lt;=20,2,IF(T2579&lt;=30,3,IF(T2579&lt;=40,4,IF(T2579&lt;=50,5,IF(T2579&lt;=100,6,IF(T2579&lt;=250,7,8)))))))</f>
        <v>2</v>
      </c>
      <c r="V2579" s="21" t="n">
        <f aca="false">IF(AND(OR(Dashboard!$T$3="All",R2579=Dashboard!$T$3),OR(Dashboard!$T$4="All",D2579=Dashboard!$T$4)),1,0)</f>
        <v>1</v>
      </c>
      <c r="W2579" s="21" t="n">
        <f aca="false">IF(V2579=1,T2579+ROW()/10000000,0)</f>
        <v>12.0002579</v>
      </c>
    </row>
    <row r="2580" customFormat="false" ht="15" hidden="false" customHeight="false" outlineLevel="0" collapsed="false">
      <c r="A2580" s="0" t="n">
        <v>18258757</v>
      </c>
      <c r="B2580" s="0" t="s">
        <v>6968</v>
      </c>
      <c r="C2580" s="0" t="n">
        <v>1</v>
      </c>
      <c r="D2580" s="0" t="s">
        <v>6924</v>
      </c>
      <c r="E2580" s="0" t="s">
        <v>6969</v>
      </c>
      <c r="F2580" s="0" t="s">
        <v>6970</v>
      </c>
      <c r="G2580" s="0" t="s">
        <v>6971</v>
      </c>
      <c r="H2580" s="0" t="s">
        <v>4250</v>
      </c>
      <c r="I2580" s="0" t="s">
        <v>2123</v>
      </c>
      <c r="J2580" s="0" t="s">
        <v>47</v>
      </c>
      <c r="K2580" s="0" t="s">
        <v>47</v>
      </c>
      <c r="L2580" s="0" t="s">
        <v>47</v>
      </c>
      <c r="M2580" s="0" t="s">
        <v>47</v>
      </c>
      <c r="N2580" s="0" t="n">
        <v>2</v>
      </c>
      <c r="O2580" s="0" t="n">
        <v>33</v>
      </c>
      <c r="P2580" s="0" t="n">
        <v>550</v>
      </c>
      <c r="Q2580" s="0" t="n">
        <v>3.2</v>
      </c>
      <c r="R2580" s="0" t="str">
        <f aca="false">INDEX(Lookup!$B$4:$B$18,MATCH(C2580,Lookup!$A$4:$A$18,0))</f>
        <v>India</v>
      </c>
      <c r="S2580" s="20" t="n">
        <f aca="false">INDEX(Lookup!$D$4:$D$18,MATCH(C2580,Lookup!$A$4:$A$18,0))</f>
        <v>0.012</v>
      </c>
      <c r="T2580" s="21" t="n">
        <f aca="false">ROUND(P2580*S2580,2)</f>
        <v>6.6</v>
      </c>
      <c r="U2580" s="21" t="n">
        <f aca="false">IF(T2580&lt;=10,1,IF(T2580&lt;=20,2,IF(T2580&lt;=30,3,IF(T2580&lt;=40,4,IF(T2580&lt;=50,5,IF(T2580&lt;=100,6,IF(T2580&lt;=250,7,8)))))))</f>
        <v>1</v>
      </c>
      <c r="V2580" s="21" t="n">
        <f aca="false">IF(AND(OR(Dashboard!$T$3="All",R2580=Dashboard!$T$3),OR(Dashboard!$T$4="All",D2580=Dashboard!$T$4)),1,0)</f>
        <v>1</v>
      </c>
      <c r="W2580" s="21" t="n">
        <f aca="false">IF(V2580=1,T2580+ROW()/10000000,0)</f>
        <v>6.600258</v>
      </c>
    </row>
    <row r="2581" customFormat="false" ht="15" hidden="false" customHeight="false" outlineLevel="0" collapsed="false">
      <c r="A2581" s="0" t="n">
        <v>307383</v>
      </c>
      <c r="B2581" s="0" t="s">
        <v>6972</v>
      </c>
      <c r="C2581" s="0" t="n">
        <v>1</v>
      </c>
      <c r="D2581" s="0" t="s">
        <v>6924</v>
      </c>
      <c r="E2581" s="0" t="s">
        <v>6973</v>
      </c>
      <c r="F2581" s="0" t="s">
        <v>6970</v>
      </c>
      <c r="G2581" s="0" t="s">
        <v>6971</v>
      </c>
      <c r="H2581" s="0" t="s">
        <v>3539</v>
      </c>
      <c r="I2581" s="0" t="s">
        <v>2123</v>
      </c>
      <c r="J2581" s="0" t="s">
        <v>46</v>
      </c>
      <c r="K2581" s="0" t="s">
        <v>47</v>
      </c>
      <c r="L2581" s="0" t="s">
        <v>47</v>
      </c>
      <c r="M2581" s="0" t="s">
        <v>47</v>
      </c>
      <c r="N2581" s="0" t="n">
        <v>2</v>
      </c>
      <c r="O2581" s="0" t="n">
        <v>26</v>
      </c>
      <c r="P2581" s="0" t="n">
        <v>900</v>
      </c>
      <c r="Q2581" s="0" t="n">
        <v>3.2</v>
      </c>
      <c r="R2581" s="0" t="str">
        <f aca="false">INDEX(Lookup!$B$4:$B$18,MATCH(C2581,Lookup!$A$4:$A$18,0))</f>
        <v>India</v>
      </c>
      <c r="S2581" s="20" t="n">
        <f aca="false">INDEX(Lookup!$D$4:$D$18,MATCH(C2581,Lookup!$A$4:$A$18,0))</f>
        <v>0.012</v>
      </c>
      <c r="T2581" s="21" t="n">
        <f aca="false">ROUND(P2581*S2581,2)</f>
        <v>10.8</v>
      </c>
      <c r="U2581" s="21" t="n">
        <f aca="false">IF(T2581&lt;=10,1,IF(T2581&lt;=20,2,IF(T2581&lt;=30,3,IF(T2581&lt;=40,4,IF(T2581&lt;=50,5,IF(T2581&lt;=100,6,IF(T2581&lt;=250,7,8)))))))</f>
        <v>2</v>
      </c>
      <c r="V2581" s="21" t="n">
        <f aca="false">IF(AND(OR(Dashboard!$T$3="All",R2581=Dashboard!$T$3),OR(Dashboard!$T$4="All",D2581=Dashboard!$T$4)),1,0)</f>
        <v>1</v>
      </c>
      <c r="W2581" s="21" t="n">
        <f aca="false">IF(V2581=1,T2581+ROW()/10000000,0)</f>
        <v>10.8002581</v>
      </c>
    </row>
    <row r="2582" customFormat="false" ht="15" hidden="false" customHeight="false" outlineLevel="0" collapsed="false">
      <c r="A2582" s="0" t="n">
        <v>18386746</v>
      </c>
      <c r="B2582" s="0" t="s">
        <v>6974</v>
      </c>
      <c r="C2582" s="0" t="n">
        <v>1</v>
      </c>
      <c r="D2582" s="0" t="s">
        <v>6924</v>
      </c>
      <c r="E2582" s="0" t="s">
        <v>6975</v>
      </c>
      <c r="F2582" s="0" t="s">
        <v>6970</v>
      </c>
      <c r="G2582" s="0" t="s">
        <v>6971</v>
      </c>
      <c r="H2582" s="0" t="s">
        <v>6976</v>
      </c>
      <c r="I2582" s="0" t="s">
        <v>2123</v>
      </c>
      <c r="J2582" s="0" t="s">
        <v>47</v>
      </c>
      <c r="K2582" s="0" t="s">
        <v>47</v>
      </c>
      <c r="L2582" s="0" t="s">
        <v>47</v>
      </c>
      <c r="M2582" s="0" t="s">
        <v>47</v>
      </c>
      <c r="N2582" s="0" t="n">
        <v>2</v>
      </c>
      <c r="O2582" s="0" t="n">
        <v>2</v>
      </c>
      <c r="P2582" s="0" t="n">
        <v>600</v>
      </c>
      <c r="Q2582" s="0" t="n">
        <v>1</v>
      </c>
      <c r="R2582" s="0" t="str">
        <f aca="false">INDEX(Lookup!$B$4:$B$18,MATCH(C2582,Lookup!$A$4:$A$18,0))</f>
        <v>India</v>
      </c>
      <c r="S2582" s="20" t="n">
        <f aca="false">INDEX(Lookup!$D$4:$D$18,MATCH(C2582,Lookup!$A$4:$A$18,0))</f>
        <v>0.012</v>
      </c>
      <c r="T2582" s="21" t="n">
        <f aca="false">ROUND(P2582*S2582,2)</f>
        <v>7.2</v>
      </c>
      <c r="U2582" s="21" t="n">
        <f aca="false">IF(T2582&lt;=10,1,IF(T2582&lt;=20,2,IF(T2582&lt;=30,3,IF(T2582&lt;=40,4,IF(T2582&lt;=50,5,IF(T2582&lt;=100,6,IF(T2582&lt;=250,7,8)))))))</f>
        <v>1</v>
      </c>
      <c r="V2582" s="21" t="n">
        <f aca="false">IF(AND(OR(Dashboard!$T$3="All",R2582=Dashboard!$T$3),OR(Dashboard!$T$4="All",D2582=Dashboard!$T$4)),1,0)</f>
        <v>1</v>
      </c>
      <c r="W2582" s="21" t="n">
        <f aca="false">IF(V2582=1,T2582+ROW()/10000000,0)</f>
        <v>7.2002582</v>
      </c>
    </row>
    <row r="2583" customFormat="false" ht="15" hidden="false" customHeight="false" outlineLevel="0" collapsed="false">
      <c r="A2583" s="0" t="n">
        <v>18337885</v>
      </c>
      <c r="B2583" s="0" t="s">
        <v>4146</v>
      </c>
      <c r="C2583" s="0" t="n">
        <v>1</v>
      </c>
      <c r="D2583" s="0" t="s">
        <v>6924</v>
      </c>
      <c r="E2583" s="0" t="s">
        <v>6977</v>
      </c>
      <c r="F2583" s="0" t="s">
        <v>6970</v>
      </c>
      <c r="G2583" s="0" t="s">
        <v>6971</v>
      </c>
      <c r="H2583" s="0" t="s">
        <v>153</v>
      </c>
      <c r="I2583" s="0" t="s">
        <v>2123</v>
      </c>
      <c r="J2583" s="0" t="s">
        <v>47</v>
      </c>
      <c r="K2583" s="0" t="s">
        <v>47</v>
      </c>
      <c r="L2583" s="0" t="s">
        <v>47</v>
      </c>
      <c r="M2583" s="0" t="s">
        <v>47</v>
      </c>
      <c r="N2583" s="0" t="n">
        <v>2</v>
      </c>
      <c r="O2583" s="0" t="n">
        <v>0</v>
      </c>
      <c r="P2583" s="0" t="n">
        <v>800</v>
      </c>
      <c r="Q2583" s="0" t="n">
        <v>1</v>
      </c>
      <c r="R2583" s="0" t="str">
        <f aca="false">INDEX(Lookup!$B$4:$B$18,MATCH(C2583,Lookup!$A$4:$A$18,0))</f>
        <v>India</v>
      </c>
      <c r="S2583" s="20" t="n">
        <f aca="false">INDEX(Lookup!$D$4:$D$18,MATCH(C2583,Lookup!$A$4:$A$18,0))</f>
        <v>0.012</v>
      </c>
      <c r="T2583" s="21" t="n">
        <f aca="false">ROUND(P2583*S2583,2)</f>
        <v>9.6</v>
      </c>
      <c r="U2583" s="21" t="n">
        <f aca="false">IF(T2583&lt;=10,1,IF(T2583&lt;=20,2,IF(T2583&lt;=30,3,IF(T2583&lt;=40,4,IF(T2583&lt;=50,5,IF(T2583&lt;=100,6,IF(T2583&lt;=250,7,8)))))))</f>
        <v>1</v>
      </c>
      <c r="V2583" s="21" t="n">
        <f aca="false">IF(AND(OR(Dashboard!$T$3="All",R2583=Dashboard!$T$3),OR(Dashboard!$T$4="All",D2583=Dashboard!$T$4)),1,0)</f>
        <v>1</v>
      </c>
      <c r="W2583" s="21" t="n">
        <f aca="false">IF(V2583=1,T2583+ROW()/10000000,0)</f>
        <v>9.6002583</v>
      </c>
    </row>
    <row r="2584" customFormat="false" ht="15" hidden="false" customHeight="false" outlineLevel="0" collapsed="false">
      <c r="A2584" s="0" t="n">
        <v>310491</v>
      </c>
      <c r="B2584" s="0" t="s">
        <v>6978</v>
      </c>
      <c r="C2584" s="0" t="n">
        <v>1</v>
      </c>
      <c r="D2584" s="0" t="s">
        <v>6924</v>
      </c>
      <c r="E2584" s="0" t="s">
        <v>6979</v>
      </c>
      <c r="F2584" s="0" t="s">
        <v>6980</v>
      </c>
      <c r="G2584" s="0" t="s">
        <v>6981</v>
      </c>
      <c r="H2584" s="0" t="s">
        <v>2288</v>
      </c>
      <c r="I2584" s="0" t="s">
        <v>2123</v>
      </c>
      <c r="J2584" s="0" t="s">
        <v>46</v>
      </c>
      <c r="K2584" s="0" t="s">
        <v>46</v>
      </c>
      <c r="L2584" s="0" t="s">
        <v>47</v>
      </c>
      <c r="M2584" s="0" t="s">
        <v>47</v>
      </c>
      <c r="N2584" s="0" t="n">
        <v>3</v>
      </c>
      <c r="O2584" s="0" t="n">
        <v>49</v>
      </c>
      <c r="P2584" s="0" t="n">
        <v>1000</v>
      </c>
      <c r="Q2584" s="0" t="n">
        <v>2.6</v>
      </c>
      <c r="R2584" s="0" t="str">
        <f aca="false">INDEX(Lookup!$B$4:$B$18,MATCH(C2584,Lookup!$A$4:$A$18,0))</f>
        <v>India</v>
      </c>
      <c r="S2584" s="20" t="n">
        <f aca="false">INDEX(Lookup!$D$4:$D$18,MATCH(C2584,Lookup!$A$4:$A$18,0))</f>
        <v>0.012</v>
      </c>
      <c r="T2584" s="21" t="n">
        <f aca="false">ROUND(P2584*S2584,2)</f>
        <v>12</v>
      </c>
      <c r="U2584" s="21" t="n">
        <f aca="false">IF(T2584&lt;=10,1,IF(T2584&lt;=20,2,IF(T2584&lt;=30,3,IF(T2584&lt;=40,4,IF(T2584&lt;=50,5,IF(T2584&lt;=100,6,IF(T2584&lt;=250,7,8)))))))</f>
        <v>2</v>
      </c>
      <c r="V2584" s="21" t="n">
        <f aca="false">IF(AND(OR(Dashboard!$T$3="All",R2584=Dashboard!$T$3),OR(Dashboard!$T$4="All",D2584=Dashboard!$T$4)),1,0)</f>
        <v>1</v>
      </c>
      <c r="W2584" s="21" t="n">
        <f aca="false">IF(V2584=1,T2584+ROW()/10000000,0)</f>
        <v>12.0002584</v>
      </c>
    </row>
    <row r="2585" customFormat="false" ht="15" hidden="false" customHeight="false" outlineLevel="0" collapsed="false">
      <c r="A2585" s="0" t="n">
        <v>18337789</v>
      </c>
      <c r="B2585" s="0" t="s">
        <v>6982</v>
      </c>
      <c r="C2585" s="0" t="n">
        <v>1</v>
      </c>
      <c r="D2585" s="0" t="s">
        <v>6924</v>
      </c>
      <c r="E2585" s="0" t="s">
        <v>6983</v>
      </c>
      <c r="F2585" s="0" t="s">
        <v>6980</v>
      </c>
      <c r="G2585" s="0" t="s">
        <v>6981</v>
      </c>
      <c r="H2585" s="0" t="s">
        <v>4128</v>
      </c>
      <c r="I2585" s="0" t="s">
        <v>2123</v>
      </c>
      <c r="J2585" s="0" t="s">
        <v>47</v>
      </c>
      <c r="K2585" s="0" t="s">
        <v>47</v>
      </c>
      <c r="L2585" s="0" t="s">
        <v>47</v>
      </c>
      <c r="M2585" s="0" t="s">
        <v>47</v>
      </c>
      <c r="N2585" s="0" t="n">
        <v>1</v>
      </c>
      <c r="O2585" s="0" t="n">
        <v>13</v>
      </c>
      <c r="P2585" s="0" t="n">
        <v>200</v>
      </c>
      <c r="Q2585" s="0" t="n">
        <v>3.3</v>
      </c>
      <c r="R2585" s="0" t="str">
        <f aca="false">INDEX(Lookup!$B$4:$B$18,MATCH(C2585,Lookup!$A$4:$A$18,0))</f>
        <v>India</v>
      </c>
      <c r="S2585" s="20" t="n">
        <f aca="false">INDEX(Lookup!$D$4:$D$18,MATCH(C2585,Lookup!$A$4:$A$18,0))</f>
        <v>0.012</v>
      </c>
      <c r="T2585" s="21" t="n">
        <f aca="false">ROUND(P2585*S2585,2)</f>
        <v>2.4</v>
      </c>
      <c r="U2585" s="21" t="n">
        <f aca="false">IF(T2585&lt;=10,1,IF(T2585&lt;=20,2,IF(T2585&lt;=30,3,IF(T2585&lt;=40,4,IF(T2585&lt;=50,5,IF(T2585&lt;=100,6,IF(T2585&lt;=250,7,8)))))))</f>
        <v>1</v>
      </c>
      <c r="V2585" s="21" t="n">
        <f aca="false">IF(AND(OR(Dashboard!$T$3="All",R2585=Dashboard!$T$3),OR(Dashboard!$T$4="All",D2585=Dashboard!$T$4)),1,0)</f>
        <v>1</v>
      </c>
      <c r="W2585" s="21" t="n">
        <f aca="false">IF(V2585=1,T2585+ROW()/10000000,0)</f>
        <v>2.4002585</v>
      </c>
    </row>
    <row r="2586" customFormat="false" ht="15" hidden="false" customHeight="false" outlineLevel="0" collapsed="false">
      <c r="A2586" s="0" t="n">
        <v>18222573</v>
      </c>
      <c r="B2586" s="0" t="s">
        <v>6984</v>
      </c>
      <c r="C2586" s="0" t="n">
        <v>1</v>
      </c>
      <c r="D2586" s="0" t="s">
        <v>6924</v>
      </c>
      <c r="E2586" s="0" t="s">
        <v>6985</v>
      </c>
      <c r="F2586" s="0" t="s">
        <v>6980</v>
      </c>
      <c r="G2586" s="0" t="s">
        <v>6981</v>
      </c>
      <c r="H2586" s="0" t="s">
        <v>2288</v>
      </c>
      <c r="I2586" s="0" t="s">
        <v>2123</v>
      </c>
      <c r="J2586" s="0" t="s">
        <v>46</v>
      </c>
      <c r="K2586" s="0" t="s">
        <v>46</v>
      </c>
      <c r="L2586" s="0" t="s">
        <v>47</v>
      </c>
      <c r="M2586" s="0" t="s">
        <v>47</v>
      </c>
      <c r="N2586" s="0" t="n">
        <v>3</v>
      </c>
      <c r="O2586" s="0" t="n">
        <v>64</v>
      </c>
      <c r="P2586" s="0" t="n">
        <v>1500</v>
      </c>
      <c r="Q2586" s="0" t="n">
        <v>3.2</v>
      </c>
      <c r="R2586" s="0" t="str">
        <f aca="false">INDEX(Lookup!$B$4:$B$18,MATCH(C2586,Lookup!$A$4:$A$18,0))</f>
        <v>India</v>
      </c>
      <c r="S2586" s="20" t="n">
        <f aca="false">INDEX(Lookup!$D$4:$D$18,MATCH(C2586,Lookup!$A$4:$A$18,0))</f>
        <v>0.012</v>
      </c>
      <c r="T2586" s="21" t="n">
        <f aca="false">ROUND(P2586*S2586,2)</f>
        <v>18</v>
      </c>
      <c r="U2586" s="21" t="n">
        <f aca="false">IF(T2586&lt;=10,1,IF(T2586&lt;=20,2,IF(T2586&lt;=30,3,IF(T2586&lt;=40,4,IF(T2586&lt;=50,5,IF(T2586&lt;=100,6,IF(T2586&lt;=250,7,8)))))))</f>
        <v>2</v>
      </c>
      <c r="V2586" s="21" t="n">
        <f aca="false">IF(AND(OR(Dashboard!$T$3="All",R2586=Dashboard!$T$3),OR(Dashboard!$T$4="All",D2586=Dashboard!$T$4)),1,0)</f>
        <v>1</v>
      </c>
      <c r="W2586" s="21" t="n">
        <f aca="false">IF(V2586=1,T2586+ROW()/10000000,0)</f>
        <v>18.0002586</v>
      </c>
    </row>
    <row r="2587" customFormat="false" ht="15" hidden="false" customHeight="false" outlineLevel="0" collapsed="false">
      <c r="A2587" s="0" t="n">
        <v>3370</v>
      </c>
      <c r="B2587" s="0" t="s">
        <v>6986</v>
      </c>
      <c r="C2587" s="0" t="n">
        <v>1</v>
      </c>
      <c r="D2587" s="0" t="s">
        <v>6924</v>
      </c>
      <c r="E2587" s="0" t="s">
        <v>6987</v>
      </c>
      <c r="F2587" s="0" t="s">
        <v>6988</v>
      </c>
      <c r="G2587" s="0" t="s">
        <v>6989</v>
      </c>
      <c r="H2587" s="0" t="s">
        <v>3248</v>
      </c>
      <c r="I2587" s="0" t="s">
        <v>2123</v>
      </c>
      <c r="J2587" s="0" t="s">
        <v>47</v>
      </c>
      <c r="K2587" s="0" t="s">
        <v>47</v>
      </c>
      <c r="L2587" s="0" t="s">
        <v>47</v>
      </c>
      <c r="M2587" s="0" t="s">
        <v>47</v>
      </c>
      <c r="N2587" s="0" t="n">
        <v>1</v>
      </c>
      <c r="O2587" s="0" t="n">
        <v>167</v>
      </c>
      <c r="P2587" s="0" t="n">
        <v>400</v>
      </c>
      <c r="Q2587" s="0" t="n">
        <v>3.4</v>
      </c>
      <c r="R2587" s="0" t="str">
        <f aca="false">INDEX(Lookup!$B$4:$B$18,MATCH(C2587,Lookup!$A$4:$A$18,0))</f>
        <v>India</v>
      </c>
      <c r="S2587" s="20" t="n">
        <f aca="false">INDEX(Lookup!$D$4:$D$18,MATCH(C2587,Lookup!$A$4:$A$18,0))</f>
        <v>0.012</v>
      </c>
      <c r="T2587" s="21" t="n">
        <f aca="false">ROUND(P2587*S2587,2)</f>
        <v>4.8</v>
      </c>
      <c r="U2587" s="21" t="n">
        <f aca="false">IF(T2587&lt;=10,1,IF(T2587&lt;=20,2,IF(T2587&lt;=30,3,IF(T2587&lt;=40,4,IF(T2587&lt;=50,5,IF(T2587&lt;=100,6,IF(T2587&lt;=250,7,8)))))))</f>
        <v>1</v>
      </c>
      <c r="V2587" s="21" t="n">
        <f aca="false">IF(AND(OR(Dashboard!$T$3="All",R2587=Dashboard!$T$3),OR(Dashboard!$T$4="All",D2587=Dashboard!$T$4)),1,0)</f>
        <v>1</v>
      </c>
      <c r="W2587" s="21" t="n">
        <f aca="false">IF(V2587=1,T2587+ROW()/10000000,0)</f>
        <v>4.8002587</v>
      </c>
    </row>
    <row r="2588" customFormat="false" ht="15" hidden="false" customHeight="false" outlineLevel="0" collapsed="false">
      <c r="A2588" s="0" t="n">
        <v>307439</v>
      </c>
      <c r="B2588" s="0" t="s">
        <v>6990</v>
      </c>
      <c r="C2588" s="0" t="n">
        <v>1</v>
      </c>
      <c r="D2588" s="0" t="s">
        <v>6924</v>
      </c>
      <c r="E2588" s="0" t="s">
        <v>6991</v>
      </c>
      <c r="F2588" s="0" t="s">
        <v>6988</v>
      </c>
      <c r="G2588" s="0" t="s">
        <v>6989</v>
      </c>
      <c r="H2588" s="0" t="s">
        <v>2288</v>
      </c>
      <c r="I2588" s="0" t="s">
        <v>2123</v>
      </c>
      <c r="J2588" s="0" t="s">
        <v>46</v>
      </c>
      <c r="K2588" s="0" t="s">
        <v>46</v>
      </c>
      <c r="L2588" s="0" t="s">
        <v>47</v>
      </c>
      <c r="M2588" s="0" t="s">
        <v>47</v>
      </c>
      <c r="N2588" s="0" t="n">
        <v>2</v>
      </c>
      <c r="O2588" s="0" t="n">
        <v>99</v>
      </c>
      <c r="P2588" s="0" t="n">
        <v>900</v>
      </c>
      <c r="Q2588" s="0" t="n">
        <v>3.3</v>
      </c>
      <c r="R2588" s="0" t="str">
        <f aca="false">INDEX(Lookup!$B$4:$B$18,MATCH(C2588,Lookup!$A$4:$A$18,0))</f>
        <v>India</v>
      </c>
      <c r="S2588" s="20" t="n">
        <f aca="false">INDEX(Lookup!$D$4:$D$18,MATCH(C2588,Lookup!$A$4:$A$18,0))</f>
        <v>0.012</v>
      </c>
      <c r="T2588" s="21" t="n">
        <f aca="false">ROUND(P2588*S2588,2)</f>
        <v>10.8</v>
      </c>
      <c r="U2588" s="21" t="n">
        <f aca="false">IF(T2588&lt;=10,1,IF(T2588&lt;=20,2,IF(T2588&lt;=30,3,IF(T2588&lt;=40,4,IF(T2588&lt;=50,5,IF(T2588&lt;=100,6,IF(T2588&lt;=250,7,8)))))))</f>
        <v>2</v>
      </c>
      <c r="V2588" s="21" t="n">
        <f aca="false">IF(AND(OR(Dashboard!$T$3="All",R2588=Dashboard!$T$3),OR(Dashboard!$T$4="All",D2588=Dashboard!$T$4)),1,0)</f>
        <v>1</v>
      </c>
      <c r="W2588" s="21" t="n">
        <f aca="false">IF(V2588=1,T2588+ROW()/10000000,0)</f>
        <v>10.8002588</v>
      </c>
    </row>
    <row r="2589" customFormat="false" ht="15" hidden="false" customHeight="false" outlineLevel="0" collapsed="false">
      <c r="A2589" s="0" t="n">
        <v>1078</v>
      </c>
      <c r="B2589" s="0" t="s">
        <v>2075</v>
      </c>
      <c r="C2589" s="0" t="n">
        <v>1</v>
      </c>
      <c r="D2589" s="0" t="s">
        <v>6924</v>
      </c>
      <c r="E2589" s="0" t="s">
        <v>6992</v>
      </c>
      <c r="F2589" s="0" t="s">
        <v>6988</v>
      </c>
      <c r="G2589" s="0" t="s">
        <v>6989</v>
      </c>
      <c r="H2589" s="0" t="s">
        <v>3972</v>
      </c>
      <c r="I2589" s="0" t="s">
        <v>2123</v>
      </c>
      <c r="J2589" s="0" t="s">
        <v>47</v>
      </c>
      <c r="K2589" s="0" t="s">
        <v>46</v>
      </c>
      <c r="L2589" s="0" t="s">
        <v>47</v>
      </c>
      <c r="M2589" s="0" t="s">
        <v>47</v>
      </c>
      <c r="N2589" s="0" t="n">
        <v>3</v>
      </c>
      <c r="O2589" s="0" t="n">
        <v>125</v>
      </c>
      <c r="P2589" s="0" t="n">
        <v>1000</v>
      </c>
      <c r="Q2589" s="0" t="n">
        <v>2.6</v>
      </c>
      <c r="R2589" s="0" t="str">
        <f aca="false">INDEX(Lookup!$B$4:$B$18,MATCH(C2589,Lookup!$A$4:$A$18,0))</f>
        <v>India</v>
      </c>
      <c r="S2589" s="20" t="n">
        <f aca="false">INDEX(Lookup!$D$4:$D$18,MATCH(C2589,Lookup!$A$4:$A$18,0))</f>
        <v>0.012</v>
      </c>
      <c r="T2589" s="21" t="n">
        <f aca="false">ROUND(P2589*S2589,2)</f>
        <v>12</v>
      </c>
      <c r="U2589" s="21" t="n">
        <f aca="false">IF(T2589&lt;=10,1,IF(T2589&lt;=20,2,IF(T2589&lt;=30,3,IF(T2589&lt;=40,4,IF(T2589&lt;=50,5,IF(T2589&lt;=100,6,IF(T2589&lt;=250,7,8)))))))</f>
        <v>2</v>
      </c>
      <c r="V2589" s="21" t="n">
        <f aca="false">IF(AND(OR(Dashboard!$T$3="All",R2589=Dashboard!$T$3),OR(Dashboard!$T$4="All",D2589=Dashboard!$T$4)),1,0)</f>
        <v>1</v>
      </c>
      <c r="W2589" s="21" t="n">
        <f aca="false">IF(V2589=1,T2589+ROW()/10000000,0)</f>
        <v>12.0002589</v>
      </c>
    </row>
    <row r="2590" customFormat="false" ht="15" hidden="false" customHeight="false" outlineLevel="0" collapsed="false">
      <c r="A2590" s="0" t="n">
        <v>9340</v>
      </c>
      <c r="B2590" s="0" t="s">
        <v>6993</v>
      </c>
      <c r="C2590" s="0" t="n">
        <v>1</v>
      </c>
      <c r="D2590" s="0" t="s">
        <v>6924</v>
      </c>
      <c r="E2590" s="0" t="s">
        <v>6994</v>
      </c>
      <c r="F2590" s="0" t="s">
        <v>6988</v>
      </c>
      <c r="G2590" s="0" t="s">
        <v>6989</v>
      </c>
      <c r="H2590" s="0" t="s">
        <v>3142</v>
      </c>
      <c r="I2590" s="0" t="s">
        <v>2123</v>
      </c>
      <c r="J2590" s="0" t="s">
        <v>47</v>
      </c>
      <c r="K2590" s="0" t="s">
        <v>47</v>
      </c>
      <c r="L2590" s="0" t="s">
        <v>47</v>
      </c>
      <c r="M2590" s="0" t="s">
        <v>47</v>
      </c>
      <c r="N2590" s="0" t="n">
        <v>1</v>
      </c>
      <c r="O2590" s="0" t="n">
        <v>124</v>
      </c>
      <c r="P2590" s="0" t="n">
        <v>300</v>
      </c>
      <c r="Q2590" s="0" t="n">
        <v>3.7</v>
      </c>
      <c r="R2590" s="0" t="str">
        <f aca="false">INDEX(Lookup!$B$4:$B$18,MATCH(C2590,Lookup!$A$4:$A$18,0))</f>
        <v>India</v>
      </c>
      <c r="S2590" s="20" t="n">
        <f aca="false">INDEX(Lookup!$D$4:$D$18,MATCH(C2590,Lookup!$A$4:$A$18,0))</f>
        <v>0.012</v>
      </c>
      <c r="T2590" s="21" t="n">
        <f aca="false">ROUND(P2590*S2590,2)</f>
        <v>3.6</v>
      </c>
      <c r="U2590" s="21" t="n">
        <f aca="false">IF(T2590&lt;=10,1,IF(T2590&lt;=20,2,IF(T2590&lt;=30,3,IF(T2590&lt;=40,4,IF(T2590&lt;=50,5,IF(T2590&lt;=100,6,IF(T2590&lt;=250,7,8)))))))</f>
        <v>1</v>
      </c>
      <c r="V2590" s="21" t="n">
        <f aca="false">IF(AND(OR(Dashboard!$T$3="All",R2590=Dashboard!$T$3),OR(Dashboard!$T$4="All",D2590=Dashboard!$T$4)),1,0)</f>
        <v>1</v>
      </c>
      <c r="W2590" s="21" t="n">
        <f aca="false">IF(V2590=1,T2590+ROW()/10000000,0)</f>
        <v>3.600259</v>
      </c>
    </row>
    <row r="2591" customFormat="false" ht="15" hidden="false" customHeight="false" outlineLevel="0" collapsed="false">
      <c r="A2591" s="0" t="n">
        <v>306761</v>
      </c>
      <c r="B2591" s="0" t="s">
        <v>6995</v>
      </c>
      <c r="C2591" s="0" t="n">
        <v>1</v>
      </c>
      <c r="D2591" s="0" t="s">
        <v>6924</v>
      </c>
      <c r="E2591" s="0" t="s">
        <v>6996</v>
      </c>
      <c r="F2591" s="0" t="s">
        <v>6988</v>
      </c>
      <c r="G2591" s="0" t="s">
        <v>6989</v>
      </c>
      <c r="H2591" s="0" t="s">
        <v>2185</v>
      </c>
      <c r="I2591" s="0" t="s">
        <v>2123</v>
      </c>
      <c r="J2591" s="0" t="s">
        <v>47</v>
      </c>
      <c r="K2591" s="0" t="s">
        <v>46</v>
      </c>
      <c r="L2591" s="0" t="s">
        <v>47</v>
      </c>
      <c r="M2591" s="0" t="s">
        <v>47</v>
      </c>
      <c r="N2591" s="0" t="n">
        <v>2</v>
      </c>
      <c r="O2591" s="0" t="n">
        <v>79</v>
      </c>
      <c r="P2591" s="0" t="n">
        <v>500</v>
      </c>
      <c r="Q2591" s="0" t="n">
        <v>2.2</v>
      </c>
      <c r="R2591" s="0" t="str">
        <f aca="false">INDEX(Lookup!$B$4:$B$18,MATCH(C2591,Lookup!$A$4:$A$18,0))</f>
        <v>India</v>
      </c>
      <c r="S2591" s="20" t="n">
        <f aca="false">INDEX(Lookup!$D$4:$D$18,MATCH(C2591,Lookup!$A$4:$A$18,0))</f>
        <v>0.012</v>
      </c>
      <c r="T2591" s="21" t="n">
        <f aca="false">ROUND(P2591*S2591,2)</f>
        <v>6</v>
      </c>
      <c r="U2591" s="21" t="n">
        <f aca="false">IF(T2591&lt;=10,1,IF(T2591&lt;=20,2,IF(T2591&lt;=30,3,IF(T2591&lt;=40,4,IF(T2591&lt;=50,5,IF(T2591&lt;=100,6,IF(T2591&lt;=250,7,8)))))))</f>
        <v>1</v>
      </c>
      <c r="V2591" s="21" t="n">
        <f aca="false">IF(AND(OR(Dashboard!$T$3="All",R2591=Dashboard!$T$3),OR(Dashboard!$T$4="All",D2591=Dashboard!$T$4)),1,0)</f>
        <v>1</v>
      </c>
      <c r="W2591" s="21" t="n">
        <f aca="false">IF(V2591=1,T2591+ROW()/10000000,0)</f>
        <v>6.0002591</v>
      </c>
    </row>
    <row r="2592" customFormat="false" ht="15" hidden="false" customHeight="false" outlineLevel="0" collapsed="false">
      <c r="A2592" s="0" t="n">
        <v>7580</v>
      </c>
      <c r="B2592" s="0" t="s">
        <v>6997</v>
      </c>
      <c r="C2592" s="0" t="n">
        <v>1</v>
      </c>
      <c r="D2592" s="0" t="s">
        <v>6924</v>
      </c>
      <c r="E2592" s="0" t="s">
        <v>6998</v>
      </c>
      <c r="F2592" s="0" t="s">
        <v>6999</v>
      </c>
      <c r="G2592" s="0" t="s">
        <v>7000</v>
      </c>
      <c r="H2592" s="0" t="s">
        <v>7001</v>
      </c>
      <c r="I2592" s="0" t="s">
        <v>2123</v>
      </c>
      <c r="J2592" s="0" t="s">
        <v>47</v>
      </c>
      <c r="K2592" s="0" t="s">
        <v>47</v>
      </c>
      <c r="L2592" s="0" t="s">
        <v>47</v>
      </c>
      <c r="M2592" s="0" t="s">
        <v>47</v>
      </c>
      <c r="N2592" s="0" t="n">
        <v>1</v>
      </c>
      <c r="O2592" s="0" t="n">
        <v>8</v>
      </c>
      <c r="P2592" s="0" t="n">
        <v>400</v>
      </c>
      <c r="Q2592" s="0" t="n">
        <v>2.9</v>
      </c>
      <c r="R2592" s="0" t="str">
        <f aca="false">INDEX(Lookup!$B$4:$B$18,MATCH(C2592,Lookup!$A$4:$A$18,0))</f>
        <v>India</v>
      </c>
      <c r="S2592" s="20" t="n">
        <f aca="false">INDEX(Lookup!$D$4:$D$18,MATCH(C2592,Lookup!$A$4:$A$18,0))</f>
        <v>0.012</v>
      </c>
      <c r="T2592" s="21" t="n">
        <f aca="false">ROUND(P2592*S2592,2)</f>
        <v>4.8</v>
      </c>
      <c r="U2592" s="21" t="n">
        <f aca="false">IF(T2592&lt;=10,1,IF(T2592&lt;=20,2,IF(T2592&lt;=30,3,IF(T2592&lt;=40,4,IF(T2592&lt;=50,5,IF(T2592&lt;=100,6,IF(T2592&lt;=250,7,8)))))))</f>
        <v>1</v>
      </c>
      <c r="V2592" s="21" t="n">
        <f aca="false">IF(AND(OR(Dashboard!$T$3="All",R2592=Dashboard!$T$3),OR(Dashboard!$T$4="All",D2592=Dashboard!$T$4)),1,0)</f>
        <v>1</v>
      </c>
      <c r="W2592" s="21" t="n">
        <f aca="false">IF(V2592=1,T2592+ROW()/10000000,0)</f>
        <v>4.8002592</v>
      </c>
    </row>
    <row r="2593" customFormat="false" ht="15" hidden="false" customHeight="false" outlineLevel="0" collapsed="false">
      <c r="A2593" s="0" t="n">
        <v>7584</v>
      </c>
      <c r="B2593" s="0" t="s">
        <v>5031</v>
      </c>
      <c r="C2593" s="0" t="n">
        <v>1</v>
      </c>
      <c r="D2593" s="0" t="s">
        <v>6924</v>
      </c>
      <c r="E2593" s="0" t="s">
        <v>7002</v>
      </c>
      <c r="F2593" s="0" t="s">
        <v>6999</v>
      </c>
      <c r="G2593" s="0" t="s">
        <v>7000</v>
      </c>
      <c r="H2593" s="0" t="s">
        <v>3243</v>
      </c>
      <c r="I2593" s="0" t="s">
        <v>2123</v>
      </c>
      <c r="J2593" s="0" t="s">
        <v>47</v>
      </c>
      <c r="K2593" s="0" t="s">
        <v>47</v>
      </c>
      <c r="L2593" s="0" t="s">
        <v>47</v>
      </c>
      <c r="M2593" s="0" t="s">
        <v>47</v>
      </c>
      <c r="N2593" s="0" t="n">
        <v>1</v>
      </c>
      <c r="O2593" s="0" t="n">
        <v>20</v>
      </c>
      <c r="P2593" s="0" t="n">
        <v>200</v>
      </c>
      <c r="Q2593" s="0" t="n">
        <v>3.3</v>
      </c>
      <c r="R2593" s="0" t="str">
        <f aca="false">INDEX(Lookup!$B$4:$B$18,MATCH(C2593,Lookup!$A$4:$A$18,0))</f>
        <v>India</v>
      </c>
      <c r="S2593" s="20" t="n">
        <f aca="false">INDEX(Lookup!$D$4:$D$18,MATCH(C2593,Lookup!$A$4:$A$18,0))</f>
        <v>0.012</v>
      </c>
      <c r="T2593" s="21" t="n">
        <f aca="false">ROUND(P2593*S2593,2)</f>
        <v>2.4</v>
      </c>
      <c r="U2593" s="21" t="n">
        <f aca="false">IF(T2593&lt;=10,1,IF(T2593&lt;=20,2,IF(T2593&lt;=30,3,IF(T2593&lt;=40,4,IF(T2593&lt;=50,5,IF(T2593&lt;=100,6,IF(T2593&lt;=250,7,8)))))))</f>
        <v>1</v>
      </c>
      <c r="V2593" s="21" t="n">
        <f aca="false">IF(AND(OR(Dashboard!$T$3="All",R2593=Dashboard!$T$3),OR(Dashboard!$T$4="All",D2593=Dashboard!$T$4)),1,0)</f>
        <v>1</v>
      </c>
      <c r="W2593" s="21" t="n">
        <f aca="false">IF(V2593=1,T2593+ROW()/10000000,0)</f>
        <v>2.4002593</v>
      </c>
    </row>
    <row r="2594" customFormat="false" ht="15" hidden="false" customHeight="false" outlineLevel="0" collapsed="false">
      <c r="A2594" s="0" t="n">
        <v>7582</v>
      </c>
      <c r="B2594" s="0" t="s">
        <v>3113</v>
      </c>
      <c r="C2594" s="0" t="n">
        <v>1</v>
      </c>
      <c r="D2594" s="0" t="s">
        <v>6924</v>
      </c>
      <c r="E2594" s="0" t="s">
        <v>7003</v>
      </c>
      <c r="F2594" s="0" t="s">
        <v>6999</v>
      </c>
      <c r="G2594" s="0" t="s">
        <v>7000</v>
      </c>
      <c r="H2594" s="0" t="s">
        <v>153</v>
      </c>
      <c r="I2594" s="0" t="s">
        <v>2123</v>
      </c>
      <c r="J2594" s="0" t="s">
        <v>47</v>
      </c>
      <c r="K2594" s="0" t="s">
        <v>47</v>
      </c>
      <c r="L2594" s="0" t="s">
        <v>47</v>
      </c>
      <c r="M2594" s="0" t="s">
        <v>47</v>
      </c>
      <c r="N2594" s="0" t="n">
        <v>1</v>
      </c>
      <c r="O2594" s="0" t="n">
        <v>23</v>
      </c>
      <c r="P2594" s="0" t="n">
        <v>450</v>
      </c>
      <c r="Q2594" s="0" t="n">
        <v>3.2</v>
      </c>
      <c r="R2594" s="0" t="str">
        <f aca="false">INDEX(Lookup!$B$4:$B$18,MATCH(C2594,Lookup!$A$4:$A$18,0))</f>
        <v>India</v>
      </c>
      <c r="S2594" s="20" t="n">
        <f aca="false">INDEX(Lookup!$D$4:$D$18,MATCH(C2594,Lookup!$A$4:$A$18,0))</f>
        <v>0.012</v>
      </c>
      <c r="T2594" s="21" t="n">
        <f aca="false">ROUND(P2594*S2594,2)</f>
        <v>5.4</v>
      </c>
      <c r="U2594" s="21" t="n">
        <f aca="false">IF(T2594&lt;=10,1,IF(T2594&lt;=20,2,IF(T2594&lt;=30,3,IF(T2594&lt;=40,4,IF(T2594&lt;=50,5,IF(T2594&lt;=100,6,IF(T2594&lt;=250,7,8)))))))</f>
        <v>1</v>
      </c>
      <c r="V2594" s="21" t="n">
        <f aca="false">IF(AND(OR(Dashboard!$T$3="All",R2594=Dashboard!$T$3),OR(Dashboard!$T$4="All",D2594=Dashboard!$T$4)),1,0)</f>
        <v>1</v>
      </c>
      <c r="W2594" s="21" t="n">
        <f aca="false">IF(V2594=1,T2594+ROW()/10000000,0)</f>
        <v>5.4002594</v>
      </c>
    </row>
    <row r="2595" customFormat="false" ht="15" hidden="false" customHeight="false" outlineLevel="0" collapsed="false">
      <c r="A2595" s="0" t="n">
        <v>18351495</v>
      </c>
      <c r="B2595" s="0" t="s">
        <v>7004</v>
      </c>
      <c r="C2595" s="0" t="n">
        <v>1</v>
      </c>
      <c r="D2595" s="0" t="s">
        <v>6924</v>
      </c>
      <c r="E2595" s="0" t="s">
        <v>7000</v>
      </c>
      <c r="F2595" s="0" t="s">
        <v>6999</v>
      </c>
      <c r="G2595" s="0" t="s">
        <v>7000</v>
      </c>
      <c r="H2595" s="0" t="s">
        <v>156</v>
      </c>
      <c r="I2595" s="0" t="s">
        <v>2123</v>
      </c>
      <c r="J2595" s="0" t="s">
        <v>47</v>
      </c>
      <c r="K2595" s="0" t="s">
        <v>47</v>
      </c>
      <c r="L2595" s="0" t="s">
        <v>47</v>
      </c>
      <c r="M2595" s="0" t="s">
        <v>47</v>
      </c>
      <c r="N2595" s="0" t="n">
        <v>1</v>
      </c>
      <c r="O2595" s="0" t="n">
        <v>19</v>
      </c>
      <c r="P2595" s="0" t="n">
        <v>400</v>
      </c>
      <c r="Q2595" s="0" t="n">
        <v>3.4</v>
      </c>
      <c r="R2595" s="0" t="str">
        <f aca="false">INDEX(Lookup!$B$4:$B$18,MATCH(C2595,Lookup!$A$4:$A$18,0))</f>
        <v>India</v>
      </c>
      <c r="S2595" s="20" t="n">
        <f aca="false">INDEX(Lookup!$D$4:$D$18,MATCH(C2595,Lookup!$A$4:$A$18,0))</f>
        <v>0.012</v>
      </c>
      <c r="T2595" s="21" t="n">
        <f aca="false">ROUND(P2595*S2595,2)</f>
        <v>4.8</v>
      </c>
      <c r="U2595" s="21" t="n">
        <f aca="false">IF(T2595&lt;=10,1,IF(T2595&lt;=20,2,IF(T2595&lt;=30,3,IF(T2595&lt;=40,4,IF(T2595&lt;=50,5,IF(T2595&lt;=100,6,IF(T2595&lt;=250,7,8)))))))</f>
        <v>1</v>
      </c>
      <c r="V2595" s="21" t="n">
        <f aca="false">IF(AND(OR(Dashboard!$T$3="All",R2595=Dashboard!$T$3),OR(Dashboard!$T$4="All",D2595=Dashboard!$T$4)),1,0)</f>
        <v>1</v>
      </c>
      <c r="W2595" s="21" t="n">
        <f aca="false">IF(V2595=1,T2595+ROW()/10000000,0)</f>
        <v>4.8002595</v>
      </c>
    </row>
    <row r="2596" customFormat="false" ht="15" hidden="false" customHeight="false" outlineLevel="0" collapsed="false">
      <c r="A2596" s="0" t="n">
        <v>7594</v>
      </c>
      <c r="B2596" s="0" t="s">
        <v>7005</v>
      </c>
      <c r="C2596" s="0" t="n">
        <v>1</v>
      </c>
      <c r="D2596" s="0" t="s">
        <v>6924</v>
      </c>
      <c r="E2596" s="0" t="s">
        <v>7006</v>
      </c>
      <c r="F2596" s="0" t="s">
        <v>6999</v>
      </c>
      <c r="G2596" s="0" t="s">
        <v>7000</v>
      </c>
      <c r="H2596" s="0" t="s">
        <v>7001</v>
      </c>
      <c r="I2596" s="0" t="s">
        <v>2123</v>
      </c>
      <c r="J2596" s="0" t="s">
        <v>47</v>
      </c>
      <c r="K2596" s="0" t="s">
        <v>47</v>
      </c>
      <c r="L2596" s="0" t="s">
        <v>47</v>
      </c>
      <c r="M2596" s="0" t="s">
        <v>47</v>
      </c>
      <c r="N2596" s="0" t="n">
        <v>1</v>
      </c>
      <c r="O2596" s="0" t="n">
        <v>7</v>
      </c>
      <c r="P2596" s="0" t="n">
        <v>400</v>
      </c>
      <c r="Q2596" s="0" t="n">
        <v>3</v>
      </c>
      <c r="R2596" s="0" t="str">
        <f aca="false">INDEX(Lookup!$B$4:$B$18,MATCH(C2596,Lookup!$A$4:$A$18,0))</f>
        <v>India</v>
      </c>
      <c r="S2596" s="20" t="n">
        <f aca="false">INDEX(Lookup!$D$4:$D$18,MATCH(C2596,Lookup!$A$4:$A$18,0))</f>
        <v>0.012</v>
      </c>
      <c r="T2596" s="21" t="n">
        <f aca="false">ROUND(P2596*S2596,2)</f>
        <v>4.8</v>
      </c>
      <c r="U2596" s="21" t="n">
        <f aca="false">IF(T2596&lt;=10,1,IF(T2596&lt;=20,2,IF(T2596&lt;=30,3,IF(T2596&lt;=40,4,IF(T2596&lt;=50,5,IF(T2596&lt;=100,6,IF(T2596&lt;=250,7,8)))))))</f>
        <v>1</v>
      </c>
      <c r="V2596" s="21" t="n">
        <f aca="false">IF(AND(OR(Dashboard!$T$3="All",R2596=Dashboard!$T$3),OR(Dashboard!$T$4="All",D2596=Dashboard!$T$4)),1,0)</f>
        <v>1</v>
      </c>
      <c r="W2596" s="21" t="n">
        <f aca="false">IF(V2596=1,T2596+ROW()/10000000,0)</f>
        <v>4.8002596</v>
      </c>
    </row>
    <row r="2597" customFormat="false" ht="15" hidden="false" customHeight="false" outlineLevel="0" collapsed="false">
      <c r="A2597" s="0" t="n">
        <v>7583</v>
      </c>
      <c r="B2597" s="0" t="s">
        <v>7007</v>
      </c>
      <c r="C2597" s="0" t="n">
        <v>1</v>
      </c>
      <c r="D2597" s="0" t="s">
        <v>6924</v>
      </c>
      <c r="E2597" s="0" t="s">
        <v>7008</v>
      </c>
      <c r="F2597" s="0" t="s">
        <v>6999</v>
      </c>
      <c r="G2597" s="0" t="s">
        <v>7000</v>
      </c>
      <c r="H2597" s="0" t="s">
        <v>402</v>
      </c>
      <c r="I2597" s="0" t="s">
        <v>2123</v>
      </c>
      <c r="J2597" s="0" t="s">
        <v>47</v>
      </c>
      <c r="K2597" s="0" t="s">
        <v>47</v>
      </c>
      <c r="L2597" s="0" t="s">
        <v>47</v>
      </c>
      <c r="M2597" s="0" t="s">
        <v>47</v>
      </c>
      <c r="N2597" s="0" t="n">
        <v>1</v>
      </c>
      <c r="O2597" s="0" t="n">
        <v>11</v>
      </c>
      <c r="P2597" s="0" t="n">
        <v>150</v>
      </c>
      <c r="Q2597" s="0" t="n">
        <v>2.7</v>
      </c>
      <c r="R2597" s="0" t="str">
        <f aca="false">INDEX(Lookup!$B$4:$B$18,MATCH(C2597,Lookup!$A$4:$A$18,0))</f>
        <v>India</v>
      </c>
      <c r="S2597" s="20" t="n">
        <f aca="false">INDEX(Lookup!$D$4:$D$18,MATCH(C2597,Lookup!$A$4:$A$18,0))</f>
        <v>0.012</v>
      </c>
      <c r="T2597" s="21" t="n">
        <f aca="false">ROUND(P2597*S2597,2)</f>
        <v>1.8</v>
      </c>
      <c r="U2597" s="21" t="n">
        <f aca="false">IF(T2597&lt;=10,1,IF(T2597&lt;=20,2,IF(T2597&lt;=30,3,IF(T2597&lt;=40,4,IF(T2597&lt;=50,5,IF(T2597&lt;=100,6,IF(T2597&lt;=250,7,8)))))))</f>
        <v>1</v>
      </c>
      <c r="V2597" s="21" t="n">
        <f aca="false">IF(AND(OR(Dashboard!$T$3="All",R2597=Dashboard!$T$3),OR(Dashboard!$T$4="All",D2597=Dashboard!$T$4)),1,0)</f>
        <v>1</v>
      </c>
      <c r="W2597" s="21" t="n">
        <f aca="false">IF(V2597=1,T2597+ROW()/10000000,0)</f>
        <v>1.8002597</v>
      </c>
    </row>
    <row r="2598" customFormat="false" ht="15" hidden="false" customHeight="false" outlineLevel="0" collapsed="false">
      <c r="A2598" s="0" t="n">
        <v>7610</v>
      </c>
      <c r="B2598" s="0" t="s">
        <v>2973</v>
      </c>
      <c r="C2598" s="0" t="n">
        <v>1</v>
      </c>
      <c r="D2598" s="0" t="s">
        <v>6924</v>
      </c>
      <c r="E2598" s="0" t="s">
        <v>7009</v>
      </c>
      <c r="F2598" s="0" t="s">
        <v>6999</v>
      </c>
      <c r="G2598" s="0" t="s">
        <v>7000</v>
      </c>
      <c r="H2598" s="0" t="s">
        <v>2975</v>
      </c>
      <c r="I2598" s="0" t="s">
        <v>2123</v>
      </c>
      <c r="J2598" s="0" t="s">
        <v>47</v>
      </c>
      <c r="K2598" s="0" t="s">
        <v>47</v>
      </c>
      <c r="L2598" s="0" t="s">
        <v>47</v>
      </c>
      <c r="M2598" s="0" t="s">
        <v>47</v>
      </c>
      <c r="N2598" s="0" t="n">
        <v>1</v>
      </c>
      <c r="O2598" s="0" t="n">
        <v>35</v>
      </c>
      <c r="P2598" s="0" t="n">
        <v>350</v>
      </c>
      <c r="Q2598" s="0" t="n">
        <v>3.2</v>
      </c>
      <c r="R2598" s="0" t="str">
        <f aca="false">INDEX(Lookup!$B$4:$B$18,MATCH(C2598,Lookup!$A$4:$A$18,0))</f>
        <v>India</v>
      </c>
      <c r="S2598" s="20" t="n">
        <f aca="false">INDEX(Lookup!$D$4:$D$18,MATCH(C2598,Lookup!$A$4:$A$18,0))</f>
        <v>0.012</v>
      </c>
      <c r="T2598" s="21" t="n">
        <f aca="false">ROUND(P2598*S2598,2)</f>
        <v>4.2</v>
      </c>
      <c r="U2598" s="21" t="n">
        <f aca="false">IF(T2598&lt;=10,1,IF(T2598&lt;=20,2,IF(T2598&lt;=30,3,IF(T2598&lt;=40,4,IF(T2598&lt;=50,5,IF(T2598&lt;=100,6,IF(T2598&lt;=250,7,8)))))))</f>
        <v>1</v>
      </c>
      <c r="V2598" s="21" t="n">
        <f aca="false">IF(AND(OR(Dashboard!$T$3="All",R2598=Dashboard!$T$3),OR(Dashboard!$T$4="All",D2598=Dashboard!$T$4)),1,0)</f>
        <v>1</v>
      </c>
      <c r="W2598" s="21" t="n">
        <f aca="false">IF(V2598=1,T2598+ROW()/10000000,0)</f>
        <v>4.2002598</v>
      </c>
    </row>
    <row r="2599" customFormat="false" ht="15" hidden="false" customHeight="false" outlineLevel="0" collapsed="false">
      <c r="A2599" s="0" t="n">
        <v>18412603</v>
      </c>
      <c r="B2599" s="0" t="s">
        <v>7010</v>
      </c>
      <c r="C2599" s="0" t="n">
        <v>1</v>
      </c>
      <c r="D2599" s="0" t="s">
        <v>6924</v>
      </c>
      <c r="E2599" s="0" t="s">
        <v>7011</v>
      </c>
      <c r="F2599" s="0" t="s">
        <v>6999</v>
      </c>
      <c r="G2599" s="0" t="s">
        <v>7000</v>
      </c>
      <c r="H2599" s="0" t="s">
        <v>7012</v>
      </c>
      <c r="I2599" s="0" t="s">
        <v>2123</v>
      </c>
      <c r="J2599" s="0" t="s">
        <v>47</v>
      </c>
      <c r="K2599" s="0" t="s">
        <v>46</v>
      </c>
      <c r="L2599" s="0" t="s">
        <v>47</v>
      </c>
      <c r="M2599" s="0" t="s">
        <v>47</v>
      </c>
      <c r="N2599" s="0" t="n">
        <v>2</v>
      </c>
      <c r="O2599" s="0" t="n">
        <v>11</v>
      </c>
      <c r="P2599" s="0" t="n">
        <v>600</v>
      </c>
      <c r="Q2599" s="0" t="n">
        <v>3</v>
      </c>
      <c r="R2599" s="0" t="str">
        <f aca="false">INDEX(Lookup!$B$4:$B$18,MATCH(C2599,Lookup!$A$4:$A$18,0))</f>
        <v>India</v>
      </c>
      <c r="S2599" s="20" t="n">
        <f aca="false">INDEX(Lookup!$D$4:$D$18,MATCH(C2599,Lookup!$A$4:$A$18,0))</f>
        <v>0.012</v>
      </c>
      <c r="T2599" s="21" t="n">
        <f aca="false">ROUND(P2599*S2599,2)</f>
        <v>7.2</v>
      </c>
      <c r="U2599" s="21" t="n">
        <f aca="false">IF(T2599&lt;=10,1,IF(T2599&lt;=20,2,IF(T2599&lt;=30,3,IF(T2599&lt;=40,4,IF(T2599&lt;=50,5,IF(T2599&lt;=100,6,IF(T2599&lt;=250,7,8)))))))</f>
        <v>1</v>
      </c>
      <c r="V2599" s="21" t="n">
        <f aca="false">IF(AND(OR(Dashboard!$T$3="All",R2599=Dashboard!$T$3),OR(Dashboard!$T$4="All",D2599=Dashboard!$T$4)),1,0)</f>
        <v>1</v>
      </c>
      <c r="W2599" s="21" t="n">
        <f aca="false">IF(V2599=1,T2599+ROW()/10000000,0)</f>
        <v>7.2002599</v>
      </c>
    </row>
    <row r="2600" customFormat="false" ht="15" hidden="false" customHeight="false" outlineLevel="0" collapsed="false">
      <c r="A2600" s="0" t="n">
        <v>7639</v>
      </c>
      <c r="B2600" s="0" t="s">
        <v>7013</v>
      </c>
      <c r="C2600" s="0" t="n">
        <v>1</v>
      </c>
      <c r="D2600" s="0" t="s">
        <v>6924</v>
      </c>
      <c r="E2600" s="0" t="s">
        <v>7014</v>
      </c>
      <c r="F2600" s="0" t="s">
        <v>6999</v>
      </c>
      <c r="G2600" s="0" t="s">
        <v>7000</v>
      </c>
      <c r="H2600" s="0" t="s">
        <v>69</v>
      </c>
      <c r="I2600" s="0" t="s">
        <v>2123</v>
      </c>
      <c r="J2600" s="0" t="s">
        <v>47</v>
      </c>
      <c r="K2600" s="0" t="s">
        <v>46</v>
      </c>
      <c r="L2600" s="0" t="s">
        <v>47</v>
      </c>
      <c r="M2600" s="0" t="s">
        <v>47</v>
      </c>
      <c r="N2600" s="0" t="n">
        <v>1</v>
      </c>
      <c r="O2600" s="0" t="n">
        <v>32</v>
      </c>
      <c r="P2600" s="0" t="n">
        <v>300</v>
      </c>
      <c r="Q2600" s="0" t="n">
        <v>2.5</v>
      </c>
      <c r="R2600" s="0" t="str">
        <f aca="false">INDEX(Lookup!$B$4:$B$18,MATCH(C2600,Lookup!$A$4:$A$18,0))</f>
        <v>India</v>
      </c>
      <c r="S2600" s="20" t="n">
        <f aca="false">INDEX(Lookup!$D$4:$D$18,MATCH(C2600,Lookup!$A$4:$A$18,0))</f>
        <v>0.012</v>
      </c>
      <c r="T2600" s="21" t="n">
        <f aca="false">ROUND(P2600*S2600,2)</f>
        <v>3.6</v>
      </c>
      <c r="U2600" s="21" t="n">
        <f aca="false">IF(T2600&lt;=10,1,IF(T2600&lt;=20,2,IF(T2600&lt;=30,3,IF(T2600&lt;=40,4,IF(T2600&lt;=50,5,IF(T2600&lt;=100,6,IF(T2600&lt;=250,7,8)))))))</f>
        <v>1</v>
      </c>
      <c r="V2600" s="21" t="n">
        <f aca="false">IF(AND(OR(Dashboard!$T$3="All",R2600=Dashboard!$T$3),OR(Dashboard!$T$4="All",D2600=Dashboard!$T$4)),1,0)</f>
        <v>1</v>
      </c>
      <c r="W2600" s="21" t="n">
        <f aca="false">IF(V2600=1,T2600+ROW()/10000000,0)</f>
        <v>3.60026</v>
      </c>
    </row>
    <row r="2601" customFormat="false" ht="15" hidden="false" customHeight="false" outlineLevel="0" collapsed="false">
      <c r="A2601" s="0" t="n">
        <v>18441545</v>
      </c>
      <c r="B2601" s="0" t="s">
        <v>7015</v>
      </c>
      <c r="C2601" s="0" t="n">
        <v>1</v>
      </c>
      <c r="D2601" s="0" t="s">
        <v>6924</v>
      </c>
      <c r="E2601" s="0" t="s">
        <v>7016</v>
      </c>
      <c r="F2601" s="0" t="s">
        <v>6999</v>
      </c>
      <c r="G2601" s="0" t="s">
        <v>7000</v>
      </c>
      <c r="H2601" s="0" t="s">
        <v>1124</v>
      </c>
      <c r="I2601" s="0" t="s">
        <v>2123</v>
      </c>
      <c r="J2601" s="0" t="s">
        <v>47</v>
      </c>
      <c r="K2601" s="0" t="s">
        <v>46</v>
      </c>
      <c r="L2601" s="0" t="s">
        <v>47</v>
      </c>
      <c r="M2601" s="0" t="s">
        <v>47</v>
      </c>
      <c r="N2601" s="0" t="n">
        <v>2</v>
      </c>
      <c r="O2601" s="0" t="n">
        <v>10</v>
      </c>
      <c r="P2601" s="0" t="n">
        <v>800</v>
      </c>
      <c r="Q2601" s="0" t="n">
        <v>3.2</v>
      </c>
      <c r="R2601" s="0" t="str">
        <f aca="false">INDEX(Lookup!$B$4:$B$18,MATCH(C2601,Lookup!$A$4:$A$18,0))</f>
        <v>India</v>
      </c>
      <c r="S2601" s="20" t="n">
        <f aca="false">INDEX(Lookup!$D$4:$D$18,MATCH(C2601,Lookup!$A$4:$A$18,0))</f>
        <v>0.012</v>
      </c>
      <c r="T2601" s="21" t="n">
        <f aca="false">ROUND(P2601*S2601,2)</f>
        <v>9.6</v>
      </c>
      <c r="U2601" s="21" t="n">
        <f aca="false">IF(T2601&lt;=10,1,IF(T2601&lt;=20,2,IF(T2601&lt;=30,3,IF(T2601&lt;=40,4,IF(T2601&lt;=50,5,IF(T2601&lt;=100,6,IF(T2601&lt;=250,7,8)))))))</f>
        <v>1</v>
      </c>
      <c r="V2601" s="21" t="n">
        <f aca="false">IF(AND(OR(Dashboard!$T$3="All",R2601=Dashboard!$T$3),OR(Dashboard!$T$4="All",D2601=Dashboard!$T$4)),1,0)</f>
        <v>1</v>
      </c>
      <c r="W2601" s="21" t="n">
        <f aca="false">IF(V2601=1,T2601+ROW()/10000000,0)</f>
        <v>9.6002601</v>
      </c>
    </row>
    <row r="2602" customFormat="false" ht="15" hidden="false" customHeight="false" outlineLevel="0" collapsed="false">
      <c r="A2602" s="0" t="n">
        <v>9971</v>
      </c>
      <c r="B2602" s="0" t="s">
        <v>7017</v>
      </c>
      <c r="C2602" s="0" t="n">
        <v>1</v>
      </c>
      <c r="D2602" s="0" t="s">
        <v>6924</v>
      </c>
      <c r="E2602" s="0" t="s">
        <v>7018</v>
      </c>
      <c r="F2602" s="0" t="s">
        <v>6999</v>
      </c>
      <c r="G2602" s="0" t="s">
        <v>7000</v>
      </c>
      <c r="H2602" s="0" t="s">
        <v>2122</v>
      </c>
      <c r="I2602" s="0" t="s">
        <v>2123</v>
      </c>
      <c r="J2602" s="0" t="s">
        <v>47</v>
      </c>
      <c r="K2602" s="0" t="s">
        <v>47</v>
      </c>
      <c r="L2602" s="0" t="s">
        <v>47</v>
      </c>
      <c r="M2602" s="0" t="s">
        <v>47</v>
      </c>
      <c r="N2602" s="0" t="n">
        <v>2</v>
      </c>
      <c r="O2602" s="0" t="n">
        <v>23</v>
      </c>
      <c r="P2602" s="0" t="n">
        <v>600</v>
      </c>
      <c r="Q2602" s="0" t="n">
        <v>3.2</v>
      </c>
      <c r="R2602" s="0" t="str">
        <f aca="false">INDEX(Lookup!$B$4:$B$18,MATCH(C2602,Lookup!$A$4:$A$18,0))</f>
        <v>India</v>
      </c>
      <c r="S2602" s="20" t="n">
        <f aca="false">INDEX(Lookup!$D$4:$D$18,MATCH(C2602,Lookup!$A$4:$A$18,0))</f>
        <v>0.012</v>
      </c>
      <c r="T2602" s="21" t="n">
        <f aca="false">ROUND(P2602*S2602,2)</f>
        <v>7.2</v>
      </c>
      <c r="U2602" s="21" t="n">
        <f aca="false">IF(T2602&lt;=10,1,IF(T2602&lt;=20,2,IF(T2602&lt;=30,3,IF(T2602&lt;=40,4,IF(T2602&lt;=50,5,IF(T2602&lt;=100,6,IF(T2602&lt;=250,7,8)))))))</f>
        <v>1</v>
      </c>
      <c r="V2602" s="21" t="n">
        <f aca="false">IF(AND(OR(Dashboard!$T$3="All",R2602=Dashboard!$T$3),OR(Dashboard!$T$4="All",D2602=Dashboard!$T$4)),1,0)</f>
        <v>1</v>
      </c>
      <c r="W2602" s="21" t="n">
        <f aca="false">IF(V2602=1,T2602+ROW()/10000000,0)</f>
        <v>7.2002602</v>
      </c>
    </row>
    <row r="2603" customFormat="false" ht="15" hidden="false" customHeight="false" outlineLevel="0" collapsed="false">
      <c r="A2603" s="0" t="n">
        <v>18451572</v>
      </c>
      <c r="B2603" s="0" t="s">
        <v>7019</v>
      </c>
      <c r="C2603" s="0" t="n">
        <v>1</v>
      </c>
      <c r="D2603" s="0" t="s">
        <v>6924</v>
      </c>
      <c r="E2603" s="0" t="s">
        <v>7020</v>
      </c>
      <c r="F2603" s="0" t="s">
        <v>6999</v>
      </c>
      <c r="G2603" s="0" t="s">
        <v>7000</v>
      </c>
      <c r="H2603" s="0" t="s">
        <v>7021</v>
      </c>
      <c r="I2603" s="0" t="s">
        <v>2123</v>
      </c>
      <c r="J2603" s="0" t="s">
        <v>47</v>
      </c>
      <c r="K2603" s="0" t="s">
        <v>47</v>
      </c>
      <c r="L2603" s="0" t="s">
        <v>47</v>
      </c>
      <c r="M2603" s="0" t="s">
        <v>47</v>
      </c>
      <c r="N2603" s="0" t="n">
        <v>1</v>
      </c>
      <c r="O2603" s="0" t="n">
        <v>7</v>
      </c>
      <c r="P2603" s="0" t="n">
        <v>400</v>
      </c>
      <c r="Q2603" s="0" t="n">
        <v>3.1</v>
      </c>
      <c r="R2603" s="0" t="str">
        <f aca="false">INDEX(Lookup!$B$4:$B$18,MATCH(C2603,Lookup!$A$4:$A$18,0))</f>
        <v>India</v>
      </c>
      <c r="S2603" s="20" t="n">
        <f aca="false">INDEX(Lookup!$D$4:$D$18,MATCH(C2603,Lookup!$A$4:$A$18,0))</f>
        <v>0.012</v>
      </c>
      <c r="T2603" s="21" t="n">
        <f aca="false">ROUND(P2603*S2603,2)</f>
        <v>4.8</v>
      </c>
      <c r="U2603" s="21" t="n">
        <f aca="false">IF(T2603&lt;=10,1,IF(T2603&lt;=20,2,IF(T2603&lt;=30,3,IF(T2603&lt;=40,4,IF(T2603&lt;=50,5,IF(T2603&lt;=100,6,IF(T2603&lt;=250,7,8)))))))</f>
        <v>1</v>
      </c>
      <c r="V2603" s="21" t="n">
        <f aca="false">IF(AND(OR(Dashboard!$T$3="All",R2603=Dashboard!$T$3),OR(Dashboard!$T$4="All",D2603=Dashboard!$T$4)),1,0)</f>
        <v>1</v>
      </c>
      <c r="W2603" s="21" t="n">
        <f aca="false">IF(V2603=1,T2603+ROW()/10000000,0)</f>
        <v>4.8002603</v>
      </c>
    </row>
    <row r="2604" customFormat="false" ht="15" hidden="false" customHeight="false" outlineLevel="0" collapsed="false">
      <c r="A2604" s="0" t="n">
        <v>7593</v>
      </c>
      <c r="B2604" s="0" t="s">
        <v>7022</v>
      </c>
      <c r="C2604" s="0" t="n">
        <v>1</v>
      </c>
      <c r="D2604" s="0" t="s">
        <v>6924</v>
      </c>
      <c r="E2604" s="0" t="s">
        <v>7023</v>
      </c>
      <c r="F2604" s="0" t="s">
        <v>6999</v>
      </c>
      <c r="G2604" s="0" t="s">
        <v>7000</v>
      </c>
      <c r="H2604" s="0" t="s">
        <v>69</v>
      </c>
      <c r="I2604" s="0" t="s">
        <v>2123</v>
      </c>
      <c r="J2604" s="0" t="s">
        <v>47</v>
      </c>
      <c r="K2604" s="0" t="s">
        <v>47</v>
      </c>
      <c r="L2604" s="0" t="s">
        <v>47</v>
      </c>
      <c r="M2604" s="0" t="s">
        <v>47</v>
      </c>
      <c r="N2604" s="0" t="n">
        <v>1</v>
      </c>
      <c r="O2604" s="0" t="n">
        <v>42</v>
      </c>
      <c r="P2604" s="0" t="n">
        <v>450</v>
      </c>
      <c r="Q2604" s="0" t="n">
        <v>2.9</v>
      </c>
      <c r="R2604" s="0" t="str">
        <f aca="false">INDEX(Lookup!$B$4:$B$18,MATCH(C2604,Lookup!$A$4:$A$18,0))</f>
        <v>India</v>
      </c>
      <c r="S2604" s="20" t="n">
        <f aca="false">INDEX(Lookup!$D$4:$D$18,MATCH(C2604,Lookup!$A$4:$A$18,0))</f>
        <v>0.012</v>
      </c>
      <c r="T2604" s="21" t="n">
        <f aca="false">ROUND(P2604*S2604,2)</f>
        <v>5.4</v>
      </c>
      <c r="U2604" s="21" t="n">
        <f aca="false">IF(T2604&lt;=10,1,IF(T2604&lt;=20,2,IF(T2604&lt;=30,3,IF(T2604&lt;=40,4,IF(T2604&lt;=50,5,IF(T2604&lt;=100,6,IF(T2604&lt;=250,7,8)))))))</f>
        <v>1</v>
      </c>
      <c r="V2604" s="21" t="n">
        <f aca="false">IF(AND(OR(Dashboard!$T$3="All",R2604=Dashboard!$T$3),OR(Dashboard!$T$4="All",D2604=Dashboard!$T$4)),1,0)</f>
        <v>1</v>
      </c>
      <c r="W2604" s="21" t="n">
        <f aca="false">IF(V2604=1,T2604+ROW()/10000000,0)</f>
        <v>5.4002604</v>
      </c>
    </row>
    <row r="2605" customFormat="false" ht="15" hidden="false" customHeight="false" outlineLevel="0" collapsed="false">
      <c r="A2605" s="0" t="n">
        <v>301440</v>
      </c>
      <c r="B2605" s="0" t="s">
        <v>7024</v>
      </c>
      <c r="C2605" s="0" t="n">
        <v>1</v>
      </c>
      <c r="D2605" s="0" t="s">
        <v>6924</v>
      </c>
      <c r="E2605" s="0" t="s">
        <v>7025</v>
      </c>
      <c r="F2605" s="0" t="s">
        <v>6999</v>
      </c>
      <c r="G2605" s="0" t="s">
        <v>7000</v>
      </c>
      <c r="H2605" s="0" t="s">
        <v>3142</v>
      </c>
      <c r="I2605" s="0" t="s">
        <v>2123</v>
      </c>
      <c r="J2605" s="0" t="s">
        <v>47</v>
      </c>
      <c r="K2605" s="0" t="s">
        <v>47</v>
      </c>
      <c r="L2605" s="0" t="s">
        <v>47</v>
      </c>
      <c r="M2605" s="0" t="s">
        <v>47</v>
      </c>
      <c r="N2605" s="0" t="n">
        <v>1</v>
      </c>
      <c r="O2605" s="0" t="n">
        <v>21</v>
      </c>
      <c r="P2605" s="0" t="n">
        <v>200</v>
      </c>
      <c r="Q2605" s="0" t="n">
        <v>3.2</v>
      </c>
      <c r="R2605" s="0" t="str">
        <f aca="false">INDEX(Lookup!$B$4:$B$18,MATCH(C2605,Lookup!$A$4:$A$18,0))</f>
        <v>India</v>
      </c>
      <c r="S2605" s="20" t="n">
        <f aca="false">INDEX(Lookup!$D$4:$D$18,MATCH(C2605,Lookup!$A$4:$A$18,0))</f>
        <v>0.012</v>
      </c>
      <c r="T2605" s="21" t="n">
        <f aca="false">ROUND(P2605*S2605,2)</f>
        <v>2.4</v>
      </c>
      <c r="U2605" s="21" t="n">
        <f aca="false">IF(T2605&lt;=10,1,IF(T2605&lt;=20,2,IF(T2605&lt;=30,3,IF(T2605&lt;=40,4,IF(T2605&lt;=50,5,IF(T2605&lt;=100,6,IF(T2605&lt;=250,7,8)))))))</f>
        <v>1</v>
      </c>
      <c r="V2605" s="21" t="n">
        <f aca="false">IF(AND(OR(Dashboard!$T$3="All",R2605=Dashboard!$T$3),OR(Dashboard!$T$4="All",D2605=Dashboard!$T$4)),1,0)</f>
        <v>1</v>
      </c>
      <c r="W2605" s="21" t="n">
        <f aca="false">IF(V2605=1,T2605+ROW()/10000000,0)</f>
        <v>2.4002605</v>
      </c>
    </row>
    <row r="2606" customFormat="false" ht="15" hidden="false" customHeight="false" outlineLevel="0" collapsed="false">
      <c r="A2606" s="0" t="n">
        <v>7585</v>
      </c>
      <c r="B2606" s="0" t="s">
        <v>7026</v>
      </c>
      <c r="C2606" s="0" t="n">
        <v>1</v>
      </c>
      <c r="D2606" s="0" t="s">
        <v>6924</v>
      </c>
      <c r="E2606" s="0" t="s">
        <v>7027</v>
      </c>
      <c r="F2606" s="0" t="s">
        <v>6999</v>
      </c>
      <c r="G2606" s="0" t="s">
        <v>7000</v>
      </c>
      <c r="H2606" s="0" t="s">
        <v>2228</v>
      </c>
      <c r="I2606" s="0" t="s">
        <v>2123</v>
      </c>
      <c r="J2606" s="0" t="s">
        <v>47</v>
      </c>
      <c r="K2606" s="0" t="s">
        <v>47</v>
      </c>
      <c r="L2606" s="0" t="s">
        <v>47</v>
      </c>
      <c r="M2606" s="0" t="s">
        <v>47</v>
      </c>
      <c r="N2606" s="0" t="n">
        <v>1</v>
      </c>
      <c r="O2606" s="0" t="n">
        <v>16</v>
      </c>
      <c r="P2606" s="0" t="n">
        <v>150</v>
      </c>
      <c r="Q2606" s="0" t="n">
        <v>3.3</v>
      </c>
      <c r="R2606" s="0" t="str">
        <f aca="false">INDEX(Lookup!$B$4:$B$18,MATCH(C2606,Lookup!$A$4:$A$18,0))</f>
        <v>India</v>
      </c>
      <c r="S2606" s="20" t="n">
        <f aca="false">INDEX(Lookup!$D$4:$D$18,MATCH(C2606,Lookup!$A$4:$A$18,0))</f>
        <v>0.012</v>
      </c>
      <c r="T2606" s="21" t="n">
        <f aca="false">ROUND(P2606*S2606,2)</f>
        <v>1.8</v>
      </c>
      <c r="U2606" s="21" t="n">
        <f aca="false">IF(T2606&lt;=10,1,IF(T2606&lt;=20,2,IF(T2606&lt;=30,3,IF(T2606&lt;=40,4,IF(T2606&lt;=50,5,IF(T2606&lt;=100,6,IF(T2606&lt;=250,7,8)))))))</f>
        <v>1</v>
      </c>
      <c r="V2606" s="21" t="n">
        <f aca="false">IF(AND(OR(Dashboard!$T$3="All",R2606=Dashboard!$T$3),OR(Dashboard!$T$4="All",D2606=Dashboard!$T$4)),1,0)</f>
        <v>1</v>
      </c>
      <c r="W2606" s="21" t="n">
        <f aca="false">IF(V2606=1,T2606+ROW()/10000000,0)</f>
        <v>1.8002606</v>
      </c>
    </row>
    <row r="2607" customFormat="false" ht="15" hidden="false" customHeight="false" outlineLevel="0" collapsed="false">
      <c r="A2607" s="0" t="n">
        <v>306531</v>
      </c>
      <c r="B2607" s="0" t="s">
        <v>7028</v>
      </c>
      <c r="C2607" s="0" t="n">
        <v>1</v>
      </c>
      <c r="D2607" s="0" t="s">
        <v>6924</v>
      </c>
      <c r="E2607" s="0" t="s">
        <v>7029</v>
      </c>
      <c r="F2607" s="0" t="s">
        <v>6999</v>
      </c>
      <c r="G2607" s="0" t="s">
        <v>7000</v>
      </c>
      <c r="H2607" s="0" t="s">
        <v>2128</v>
      </c>
      <c r="I2607" s="0" t="s">
        <v>2123</v>
      </c>
      <c r="J2607" s="0" t="s">
        <v>47</v>
      </c>
      <c r="K2607" s="0" t="s">
        <v>46</v>
      </c>
      <c r="L2607" s="0" t="s">
        <v>46</v>
      </c>
      <c r="M2607" s="0" t="s">
        <v>47</v>
      </c>
      <c r="N2607" s="0" t="n">
        <v>2</v>
      </c>
      <c r="O2607" s="0" t="n">
        <v>37</v>
      </c>
      <c r="P2607" s="0" t="n">
        <v>500</v>
      </c>
      <c r="Q2607" s="0" t="n">
        <v>2.5</v>
      </c>
      <c r="R2607" s="0" t="str">
        <f aca="false">INDEX(Lookup!$B$4:$B$18,MATCH(C2607,Lookup!$A$4:$A$18,0))</f>
        <v>India</v>
      </c>
      <c r="S2607" s="20" t="n">
        <f aca="false">INDEX(Lookup!$D$4:$D$18,MATCH(C2607,Lookup!$A$4:$A$18,0))</f>
        <v>0.012</v>
      </c>
      <c r="T2607" s="21" t="n">
        <f aca="false">ROUND(P2607*S2607,2)</f>
        <v>6</v>
      </c>
      <c r="U2607" s="21" t="n">
        <f aca="false">IF(T2607&lt;=10,1,IF(T2607&lt;=20,2,IF(T2607&lt;=30,3,IF(T2607&lt;=40,4,IF(T2607&lt;=50,5,IF(T2607&lt;=100,6,IF(T2607&lt;=250,7,8)))))))</f>
        <v>1</v>
      </c>
      <c r="V2607" s="21" t="n">
        <f aca="false">IF(AND(OR(Dashboard!$T$3="All",R2607=Dashboard!$T$3),OR(Dashboard!$T$4="All",D2607=Dashboard!$T$4)),1,0)</f>
        <v>1</v>
      </c>
      <c r="W2607" s="21" t="n">
        <f aca="false">IF(V2607=1,T2607+ROW()/10000000,0)</f>
        <v>6.0002607</v>
      </c>
    </row>
    <row r="2608" customFormat="false" ht="15" hidden="false" customHeight="false" outlineLevel="0" collapsed="false">
      <c r="A2608" s="0" t="n">
        <v>18354658</v>
      </c>
      <c r="B2608" s="0" t="s">
        <v>7030</v>
      </c>
      <c r="C2608" s="0" t="n">
        <v>1</v>
      </c>
      <c r="D2608" s="0" t="s">
        <v>6924</v>
      </c>
      <c r="E2608" s="0" t="s">
        <v>7031</v>
      </c>
      <c r="F2608" s="0" t="s">
        <v>6999</v>
      </c>
      <c r="G2608" s="0" t="s">
        <v>7000</v>
      </c>
      <c r="H2608" s="0" t="s">
        <v>2128</v>
      </c>
      <c r="I2608" s="0" t="s">
        <v>2123</v>
      </c>
      <c r="J2608" s="0" t="s">
        <v>47</v>
      </c>
      <c r="K2608" s="0" t="s">
        <v>47</v>
      </c>
      <c r="L2608" s="0" t="s">
        <v>47</v>
      </c>
      <c r="M2608" s="0" t="s">
        <v>47</v>
      </c>
      <c r="N2608" s="0" t="n">
        <v>1</v>
      </c>
      <c r="O2608" s="0" t="n">
        <v>4</v>
      </c>
      <c r="P2608" s="0" t="n">
        <v>250</v>
      </c>
      <c r="Q2608" s="0" t="n">
        <v>2.9</v>
      </c>
      <c r="R2608" s="0" t="str">
        <f aca="false">INDEX(Lookup!$B$4:$B$18,MATCH(C2608,Lookup!$A$4:$A$18,0))</f>
        <v>India</v>
      </c>
      <c r="S2608" s="20" t="n">
        <f aca="false">INDEX(Lookup!$D$4:$D$18,MATCH(C2608,Lookup!$A$4:$A$18,0))</f>
        <v>0.012</v>
      </c>
      <c r="T2608" s="21" t="n">
        <f aca="false">ROUND(P2608*S2608,2)</f>
        <v>3</v>
      </c>
      <c r="U2608" s="21" t="n">
        <f aca="false">IF(T2608&lt;=10,1,IF(T2608&lt;=20,2,IF(T2608&lt;=30,3,IF(T2608&lt;=40,4,IF(T2608&lt;=50,5,IF(T2608&lt;=100,6,IF(T2608&lt;=250,7,8)))))))</f>
        <v>1</v>
      </c>
      <c r="V2608" s="21" t="n">
        <f aca="false">IF(AND(OR(Dashboard!$T$3="All",R2608=Dashboard!$T$3),OR(Dashboard!$T$4="All",D2608=Dashboard!$T$4)),1,0)</f>
        <v>1</v>
      </c>
      <c r="W2608" s="21" t="n">
        <f aca="false">IF(V2608=1,T2608+ROW()/10000000,0)</f>
        <v>3.0002608</v>
      </c>
    </row>
    <row r="2609" customFormat="false" ht="15" hidden="false" customHeight="false" outlineLevel="0" collapsed="false">
      <c r="A2609" s="0" t="n">
        <v>18337782</v>
      </c>
      <c r="B2609" s="0" t="s">
        <v>7032</v>
      </c>
      <c r="C2609" s="0" t="n">
        <v>1</v>
      </c>
      <c r="D2609" s="0" t="s">
        <v>6924</v>
      </c>
      <c r="E2609" s="0" t="s">
        <v>7033</v>
      </c>
      <c r="F2609" s="0" t="s">
        <v>6999</v>
      </c>
      <c r="G2609" s="0" t="s">
        <v>7000</v>
      </c>
      <c r="H2609" s="0" t="s">
        <v>2293</v>
      </c>
      <c r="I2609" s="0" t="s">
        <v>2123</v>
      </c>
      <c r="J2609" s="0" t="s">
        <v>47</v>
      </c>
      <c r="K2609" s="0" t="s">
        <v>46</v>
      </c>
      <c r="L2609" s="0" t="s">
        <v>47</v>
      </c>
      <c r="M2609" s="0" t="s">
        <v>47</v>
      </c>
      <c r="N2609" s="0" t="n">
        <v>2</v>
      </c>
      <c r="O2609" s="0" t="n">
        <v>7</v>
      </c>
      <c r="P2609" s="0" t="n">
        <v>500</v>
      </c>
      <c r="Q2609" s="0" t="n">
        <v>2.8</v>
      </c>
      <c r="R2609" s="0" t="str">
        <f aca="false">INDEX(Lookup!$B$4:$B$18,MATCH(C2609,Lookup!$A$4:$A$18,0))</f>
        <v>India</v>
      </c>
      <c r="S2609" s="20" t="n">
        <f aca="false">INDEX(Lookup!$D$4:$D$18,MATCH(C2609,Lookup!$A$4:$A$18,0))</f>
        <v>0.012</v>
      </c>
      <c r="T2609" s="21" t="n">
        <f aca="false">ROUND(P2609*S2609,2)</f>
        <v>6</v>
      </c>
      <c r="U2609" s="21" t="n">
        <f aca="false">IF(T2609&lt;=10,1,IF(T2609&lt;=20,2,IF(T2609&lt;=30,3,IF(T2609&lt;=40,4,IF(T2609&lt;=50,5,IF(T2609&lt;=100,6,IF(T2609&lt;=250,7,8)))))))</f>
        <v>1</v>
      </c>
      <c r="V2609" s="21" t="n">
        <f aca="false">IF(AND(OR(Dashboard!$T$3="All",R2609=Dashboard!$T$3),OR(Dashboard!$T$4="All",D2609=Dashboard!$T$4)),1,0)</f>
        <v>1</v>
      </c>
      <c r="W2609" s="21" t="n">
        <f aca="false">IF(V2609=1,T2609+ROW()/10000000,0)</f>
        <v>6.0002609</v>
      </c>
    </row>
    <row r="2610" customFormat="false" ht="15" hidden="false" customHeight="false" outlineLevel="0" collapsed="false">
      <c r="A2610" s="0" t="n">
        <v>18258759</v>
      </c>
      <c r="B2610" s="0" t="s">
        <v>7034</v>
      </c>
      <c r="C2610" s="0" t="n">
        <v>1</v>
      </c>
      <c r="D2610" s="0" t="s">
        <v>6924</v>
      </c>
      <c r="E2610" s="0" t="s">
        <v>7035</v>
      </c>
      <c r="F2610" s="0" t="s">
        <v>6999</v>
      </c>
      <c r="G2610" s="0" t="s">
        <v>7000</v>
      </c>
      <c r="H2610" s="0" t="s">
        <v>2868</v>
      </c>
      <c r="I2610" s="0" t="s">
        <v>2123</v>
      </c>
      <c r="J2610" s="0" t="s">
        <v>47</v>
      </c>
      <c r="K2610" s="0" t="s">
        <v>47</v>
      </c>
      <c r="L2610" s="0" t="s">
        <v>47</v>
      </c>
      <c r="M2610" s="0" t="s">
        <v>47</v>
      </c>
      <c r="N2610" s="0" t="n">
        <v>1</v>
      </c>
      <c r="O2610" s="0" t="n">
        <v>22</v>
      </c>
      <c r="P2610" s="0" t="n">
        <v>450</v>
      </c>
      <c r="Q2610" s="0" t="n">
        <v>3.4</v>
      </c>
      <c r="R2610" s="0" t="str">
        <f aca="false">INDEX(Lookup!$B$4:$B$18,MATCH(C2610,Lookup!$A$4:$A$18,0))</f>
        <v>India</v>
      </c>
      <c r="S2610" s="20" t="n">
        <f aca="false">INDEX(Lookup!$D$4:$D$18,MATCH(C2610,Lookup!$A$4:$A$18,0))</f>
        <v>0.012</v>
      </c>
      <c r="T2610" s="21" t="n">
        <f aca="false">ROUND(P2610*S2610,2)</f>
        <v>5.4</v>
      </c>
      <c r="U2610" s="21" t="n">
        <f aca="false">IF(T2610&lt;=10,1,IF(T2610&lt;=20,2,IF(T2610&lt;=30,3,IF(T2610&lt;=40,4,IF(T2610&lt;=50,5,IF(T2610&lt;=100,6,IF(T2610&lt;=250,7,8)))))))</f>
        <v>1</v>
      </c>
      <c r="V2610" s="21" t="n">
        <f aca="false">IF(AND(OR(Dashboard!$T$3="All",R2610=Dashboard!$T$3),OR(Dashboard!$T$4="All",D2610=Dashboard!$T$4)),1,0)</f>
        <v>1</v>
      </c>
      <c r="W2610" s="21" t="n">
        <f aca="false">IF(V2610=1,T2610+ROW()/10000000,0)</f>
        <v>5.400261</v>
      </c>
    </row>
    <row r="2611" customFormat="false" ht="15" hidden="false" customHeight="false" outlineLevel="0" collapsed="false">
      <c r="A2611" s="0" t="n">
        <v>18057805</v>
      </c>
      <c r="B2611" s="0" t="s">
        <v>7036</v>
      </c>
      <c r="C2611" s="0" t="n">
        <v>1</v>
      </c>
      <c r="D2611" s="0" t="s">
        <v>6924</v>
      </c>
      <c r="E2611" s="0" t="s">
        <v>7037</v>
      </c>
      <c r="F2611" s="0" t="s">
        <v>6999</v>
      </c>
      <c r="G2611" s="0" t="s">
        <v>7000</v>
      </c>
      <c r="H2611" s="0" t="s">
        <v>2863</v>
      </c>
      <c r="I2611" s="0" t="s">
        <v>2123</v>
      </c>
      <c r="J2611" s="0" t="s">
        <v>47</v>
      </c>
      <c r="K2611" s="0" t="s">
        <v>46</v>
      </c>
      <c r="L2611" s="0" t="s">
        <v>47</v>
      </c>
      <c r="M2611" s="0" t="s">
        <v>47</v>
      </c>
      <c r="N2611" s="0" t="n">
        <v>2</v>
      </c>
      <c r="O2611" s="0" t="n">
        <v>97</v>
      </c>
      <c r="P2611" s="0" t="n">
        <v>600</v>
      </c>
      <c r="Q2611" s="0" t="n">
        <v>3.9</v>
      </c>
      <c r="R2611" s="0" t="str">
        <f aca="false">INDEX(Lookup!$B$4:$B$18,MATCH(C2611,Lookup!$A$4:$A$18,0))</f>
        <v>India</v>
      </c>
      <c r="S2611" s="20" t="n">
        <f aca="false">INDEX(Lookup!$D$4:$D$18,MATCH(C2611,Lookup!$A$4:$A$18,0))</f>
        <v>0.012</v>
      </c>
      <c r="T2611" s="21" t="n">
        <f aca="false">ROUND(P2611*S2611,2)</f>
        <v>7.2</v>
      </c>
      <c r="U2611" s="21" t="n">
        <f aca="false">IF(T2611&lt;=10,1,IF(T2611&lt;=20,2,IF(T2611&lt;=30,3,IF(T2611&lt;=40,4,IF(T2611&lt;=50,5,IF(T2611&lt;=100,6,IF(T2611&lt;=250,7,8)))))))</f>
        <v>1</v>
      </c>
      <c r="V2611" s="21" t="n">
        <f aca="false">IF(AND(OR(Dashboard!$T$3="All",R2611=Dashboard!$T$3),OR(Dashboard!$T$4="All",D2611=Dashboard!$T$4)),1,0)</f>
        <v>1</v>
      </c>
      <c r="W2611" s="21" t="n">
        <f aca="false">IF(V2611=1,T2611+ROW()/10000000,0)</f>
        <v>7.2002611</v>
      </c>
    </row>
    <row r="2612" customFormat="false" ht="15" hidden="false" customHeight="false" outlineLevel="0" collapsed="false">
      <c r="A2612" s="0" t="n">
        <v>3428</v>
      </c>
      <c r="B2612" s="0" t="s">
        <v>7038</v>
      </c>
      <c r="C2612" s="0" t="n">
        <v>1</v>
      </c>
      <c r="D2612" s="0" t="s">
        <v>6924</v>
      </c>
      <c r="E2612" s="0" t="s">
        <v>7039</v>
      </c>
      <c r="F2612" s="0" t="s">
        <v>6999</v>
      </c>
      <c r="G2612" s="0" t="s">
        <v>7000</v>
      </c>
      <c r="H2612" s="0" t="s">
        <v>4323</v>
      </c>
      <c r="I2612" s="0" t="s">
        <v>2123</v>
      </c>
      <c r="J2612" s="0" t="s">
        <v>47</v>
      </c>
      <c r="K2612" s="0" t="s">
        <v>47</v>
      </c>
      <c r="L2612" s="0" t="s">
        <v>47</v>
      </c>
      <c r="M2612" s="0" t="s">
        <v>47</v>
      </c>
      <c r="N2612" s="0" t="n">
        <v>2</v>
      </c>
      <c r="O2612" s="0" t="n">
        <v>452</v>
      </c>
      <c r="P2612" s="0" t="n">
        <v>800</v>
      </c>
      <c r="Q2612" s="0" t="n">
        <v>3.9</v>
      </c>
      <c r="R2612" s="0" t="str">
        <f aca="false">INDEX(Lookup!$B$4:$B$18,MATCH(C2612,Lookup!$A$4:$A$18,0))</f>
        <v>India</v>
      </c>
      <c r="S2612" s="20" t="n">
        <f aca="false">INDEX(Lookup!$D$4:$D$18,MATCH(C2612,Lookup!$A$4:$A$18,0))</f>
        <v>0.012</v>
      </c>
      <c r="T2612" s="21" t="n">
        <f aca="false">ROUND(P2612*S2612,2)</f>
        <v>9.6</v>
      </c>
      <c r="U2612" s="21" t="n">
        <f aca="false">IF(T2612&lt;=10,1,IF(T2612&lt;=20,2,IF(T2612&lt;=30,3,IF(T2612&lt;=40,4,IF(T2612&lt;=50,5,IF(T2612&lt;=100,6,IF(T2612&lt;=250,7,8)))))))</f>
        <v>1</v>
      </c>
      <c r="V2612" s="21" t="n">
        <f aca="false">IF(AND(OR(Dashboard!$T$3="All",R2612=Dashboard!$T$3),OR(Dashboard!$T$4="All",D2612=Dashboard!$T$4)),1,0)</f>
        <v>1</v>
      </c>
      <c r="W2612" s="21" t="n">
        <f aca="false">IF(V2612=1,T2612+ROW()/10000000,0)</f>
        <v>9.6002612</v>
      </c>
    </row>
    <row r="2613" customFormat="false" ht="15" hidden="false" customHeight="false" outlineLevel="0" collapsed="false">
      <c r="A2613" s="0" t="n">
        <v>18425771</v>
      </c>
      <c r="B2613" s="0" t="s">
        <v>7040</v>
      </c>
      <c r="C2613" s="0" t="n">
        <v>1</v>
      </c>
      <c r="D2613" s="0" t="s">
        <v>6924</v>
      </c>
      <c r="E2613" s="0" t="s">
        <v>7041</v>
      </c>
      <c r="F2613" s="0" t="s">
        <v>6999</v>
      </c>
      <c r="G2613" s="0" t="s">
        <v>7000</v>
      </c>
      <c r="H2613" s="0" t="s">
        <v>3015</v>
      </c>
      <c r="I2613" s="0" t="s">
        <v>2123</v>
      </c>
      <c r="J2613" s="0" t="s">
        <v>47</v>
      </c>
      <c r="K2613" s="0" t="s">
        <v>47</v>
      </c>
      <c r="L2613" s="0" t="s">
        <v>47</v>
      </c>
      <c r="M2613" s="0" t="s">
        <v>47</v>
      </c>
      <c r="N2613" s="0" t="n">
        <v>1</v>
      </c>
      <c r="O2613" s="0" t="n">
        <v>14</v>
      </c>
      <c r="P2613" s="0" t="n">
        <v>250</v>
      </c>
      <c r="Q2613" s="0" t="n">
        <v>3.6</v>
      </c>
      <c r="R2613" s="0" t="str">
        <f aca="false">INDEX(Lookup!$B$4:$B$18,MATCH(C2613,Lookup!$A$4:$A$18,0))</f>
        <v>India</v>
      </c>
      <c r="S2613" s="20" t="n">
        <f aca="false">INDEX(Lookup!$D$4:$D$18,MATCH(C2613,Lookup!$A$4:$A$18,0))</f>
        <v>0.012</v>
      </c>
      <c r="T2613" s="21" t="n">
        <f aca="false">ROUND(P2613*S2613,2)</f>
        <v>3</v>
      </c>
      <c r="U2613" s="21" t="n">
        <f aca="false">IF(T2613&lt;=10,1,IF(T2613&lt;=20,2,IF(T2613&lt;=30,3,IF(T2613&lt;=40,4,IF(T2613&lt;=50,5,IF(T2613&lt;=100,6,IF(T2613&lt;=250,7,8)))))))</f>
        <v>1</v>
      </c>
      <c r="V2613" s="21" t="n">
        <f aca="false">IF(AND(OR(Dashboard!$T$3="All",R2613=Dashboard!$T$3),OR(Dashboard!$T$4="All",D2613=Dashboard!$T$4)),1,0)</f>
        <v>1</v>
      </c>
      <c r="W2613" s="21" t="n">
        <f aca="false">IF(V2613=1,T2613+ROW()/10000000,0)</f>
        <v>3.0002613</v>
      </c>
    </row>
    <row r="2614" customFormat="false" ht="15" hidden="false" customHeight="false" outlineLevel="0" collapsed="false">
      <c r="A2614" s="0" t="n">
        <v>18304836</v>
      </c>
      <c r="B2614" s="0" t="s">
        <v>7042</v>
      </c>
      <c r="C2614" s="0" t="n">
        <v>1</v>
      </c>
      <c r="D2614" s="0" t="s">
        <v>6924</v>
      </c>
      <c r="E2614" s="0" t="s">
        <v>7043</v>
      </c>
      <c r="F2614" s="0" t="s">
        <v>6999</v>
      </c>
      <c r="G2614" s="0" t="s">
        <v>7000</v>
      </c>
      <c r="H2614" s="0" t="s">
        <v>4982</v>
      </c>
      <c r="I2614" s="0" t="s">
        <v>2123</v>
      </c>
      <c r="J2614" s="0" t="s">
        <v>47</v>
      </c>
      <c r="K2614" s="0" t="s">
        <v>46</v>
      </c>
      <c r="L2614" s="0" t="s">
        <v>47</v>
      </c>
      <c r="M2614" s="0" t="s">
        <v>47</v>
      </c>
      <c r="N2614" s="0" t="n">
        <v>2</v>
      </c>
      <c r="O2614" s="0" t="n">
        <v>82</v>
      </c>
      <c r="P2614" s="0" t="n">
        <v>650</v>
      </c>
      <c r="Q2614" s="0" t="n">
        <v>3.6</v>
      </c>
      <c r="R2614" s="0" t="str">
        <f aca="false">INDEX(Lookup!$B$4:$B$18,MATCH(C2614,Lookup!$A$4:$A$18,0))</f>
        <v>India</v>
      </c>
      <c r="S2614" s="20" t="n">
        <f aca="false">INDEX(Lookup!$D$4:$D$18,MATCH(C2614,Lookup!$A$4:$A$18,0))</f>
        <v>0.012</v>
      </c>
      <c r="T2614" s="21" t="n">
        <f aca="false">ROUND(P2614*S2614,2)</f>
        <v>7.8</v>
      </c>
      <c r="U2614" s="21" t="n">
        <f aca="false">IF(T2614&lt;=10,1,IF(T2614&lt;=20,2,IF(T2614&lt;=30,3,IF(T2614&lt;=40,4,IF(T2614&lt;=50,5,IF(T2614&lt;=100,6,IF(T2614&lt;=250,7,8)))))))</f>
        <v>1</v>
      </c>
      <c r="V2614" s="21" t="n">
        <f aca="false">IF(AND(OR(Dashboard!$T$3="All",R2614=Dashboard!$T$3),OR(Dashboard!$T$4="All",D2614=Dashboard!$T$4)),1,0)</f>
        <v>1</v>
      </c>
      <c r="W2614" s="21" t="n">
        <f aca="false">IF(V2614=1,T2614+ROW()/10000000,0)</f>
        <v>7.8002614</v>
      </c>
    </row>
    <row r="2615" customFormat="false" ht="15" hidden="false" customHeight="false" outlineLevel="0" collapsed="false">
      <c r="A2615" s="0" t="n">
        <v>18311951</v>
      </c>
      <c r="B2615" s="0" t="s">
        <v>7044</v>
      </c>
      <c r="C2615" s="0" t="n">
        <v>1</v>
      </c>
      <c r="D2615" s="0" t="s">
        <v>6924</v>
      </c>
      <c r="E2615" s="0" t="s">
        <v>7045</v>
      </c>
      <c r="F2615" s="0" t="s">
        <v>6999</v>
      </c>
      <c r="G2615" s="0" t="s">
        <v>7000</v>
      </c>
      <c r="H2615" s="0" t="s">
        <v>3182</v>
      </c>
      <c r="I2615" s="0" t="s">
        <v>2123</v>
      </c>
      <c r="J2615" s="0" t="s">
        <v>47</v>
      </c>
      <c r="K2615" s="0" t="s">
        <v>47</v>
      </c>
      <c r="L2615" s="0" t="s">
        <v>47</v>
      </c>
      <c r="M2615" s="0" t="s">
        <v>47</v>
      </c>
      <c r="N2615" s="0" t="n">
        <v>1</v>
      </c>
      <c r="O2615" s="0" t="n">
        <v>2</v>
      </c>
      <c r="P2615" s="0" t="n">
        <v>300</v>
      </c>
      <c r="Q2615" s="0" t="n">
        <v>1</v>
      </c>
      <c r="R2615" s="0" t="str">
        <f aca="false">INDEX(Lookup!$B$4:$B$18,MATCH(C2615,Lookup!$A$4:$A$18,0))</f>
        <v>India</v>
      </c>
      <c r="S2615" s="20" t="n">
        <f aca="false">INDEX(Lookup!$D$4:$D$18,MATCH(C2615,Lookup!$A$4:$A$18,0))</f>
        <v>0.012</v>
      </c>
      <c r="T2615" s="21" t="n">
        <f aca="false">ROUND(P2615*S2615,2)</f>
        <v>3.6</v>
      </c>
      <c r="U2615" s="21" t="n">
        <f aca="false">IF(T2615&lt;=10,1,IF(T2615&lt;=20,2,IF(T2615&lt;=30,3,IF(T2615&lt;=40,4,IF(T2615&lt;=50,5,IF(T2615&lt;=100,6,IF(T2615&lt;=250,7,8)))))))</f>
        <v>1</v>
      </c>
      <c r="V2615" s="21" t="n">
        <f aca="false">IF(AND(OR(Dashboard!$T$3="All",R2615=Dashboard!$T$3),OR(Dashboard!$T$4="All",D2615=Dashboard!$T$4)),1,0)</f>
        <v>1</v>
      </c>
      <c r="W2615" s="21" t="n">
        <f aca="false">IF(V2615=1,T2615+ROW()/10000000,0)</f>
        <v>3.6002615</v>
      </c>
    </row>
    <row r="2616" customFormat="false" ht="15" hidden="false" customHeight="false" outlineLevel="0" collapsed="false">
      <c r="A2616" s="0" t="n">
        <v>18401128</v>
      </c>
      <c r="B2616" s="0" t="s">
        <v>7046</v>
      </c>
      <c r="C2616" s="0" t="n">
        <v>1</v>
      </c>
      <c r="D2616" s="0" t="s">
        <v>6924</v>
      </c>
      <c r="E2616" s="0" t="s">
        <v>7047</v>
      </c>
      <c r="F2616" s="0" t="s">
        <v>6999</v>
      </c>
      <c r="G2616" s="0" t="s">
        <v>7000</v>
      </c>
      <c r="H2616" s="0" t="s">
        <v>3345</v>
      </c>
      <c r="I2616" s="0" t="s">
        <v>2123</v>
      </c>
      <c r="J2616" s="0" t="s">
        <v>47</v>
      </c>
      <c r="K2616" s="0" t="s">
        <v>47</v>
      </c>
      <c r="L2616" s="0" t="s">
        <v>47</v>
      </c>
      <c r="M2616" s="0" t="s">
        <v>47</v>
      </c>
      <c r="N2616" s="0" t="n">
        <v>1</v>
      </c>
      <c r="O2616" s="0" t="n">
        <v>0</v>
      </c>
      <c r="P2616" s="0" t="n">
        <v>400</v>
      </c>
      <c r="Q2616" s="0" t="n">
        <v>1</v>
      </c>
      <c r="R2616" s="0" t="str">
        <f aca="false">INDEX(Lookup!$B$4:$B$18,MATCH(C2616,Lookup!$A$4:$A$18,0))</f>
        <v>India</v>
      </c>
      <c r="S2616" s="20" t="n">
        <f aca="false">INDEX(Lookup!$D$4:$D$18,MATCH(C2616,Lookup!$A$4:$A$18,0))</f>
        <v>0.012</v>
      </c>
      <c r="T2616" s="21" t="n">
        <f aca="false">ROUND(P2616*S2616,2)</f>
        <v>4.8</v>
      </c>
      <c r="U2616" s="21" t="n">
        <f aca="false">IF(T2616&lt;=10,1,IF(T2616&lt;=20,2,IF(T2616&lt;=30,3,IF(T2616&lt;=40,4,IF(T2616&lt;=50,5,IF(T2616&lt;=100,6,IF(T2616&lt;=250,7,8)))))))</f>
        <v>1</v>
      </c>
      <c r="V2616" s="21" t="n">
        <f aca="false">IF(AND(OR(Dashboard!$T$3="All",R2616=Dashboard!$T$3),OR(Dashboard!$T$4="All",D2616=Dashboard!$T$4)),1,0)</f>
        <v>1</v>
      </c>
      <c r="W2616" s="21" t="n">
        <f aca="false">IF(V2616=1,T2616+ROW()/10000000,0)</f>
        <v>4.8002616</v>
      </c>
    </row>
    <row r="2617" customFormat="false" ht="15" hidden="false" customHeight="false" outlineLevel="0" collapsed="false">
      <c r="A2617" s="0" t="n">
        <v>18354667</v>
      </c>
      <c r="B2617" s="0" t="s">
        <v>7048</v>
      </c>
      <c r="C2617" s="0" t="n">
        <v>1</v>
      </c>
      <c r="D2617" s="0" t="s">
        <v>6924</v>
      </c>
      <c r="E2617" s="0" t="s">
        <v>7049</v>
      </c>
      <c r="F2617" s="0" t="s">
        <v>6999</v>
      </c>
      <c r="G2617" s="0" t="s">
        <v>7000</v>
      </c>
      <c r="H2617" s="0" t="s">
        <v>2860</v>
      </c>
      <c r="I2617" s="0" t="s">
        <v>2123</v>
      </c>
      <c r="J2617" s="0" t="s">
        <v>47</v>
      </c>
      <c r="K2617" s="0" t="s">
        <v>47</v>
      </c>
      <c r="L2617" s="0" t="s">
        <v>47</v>
      </c>
      <c r="M2617" s="0" t="s">
        <v>47</v>
      </c>
      <c r="N2617" s="0" t="n">
        <v>1</v>
      </c>
      <c r="O2617" s="0" t="n">
        <v>0</v>
      </c>
      <c r="P2617" s="0" t="n">
        <v>350</v>
      </c>
      <c r="Q2617" s="0" t="n">
        <v>1</v>
      </c>
      <c r="R2617" s="0" t="str">
        <f aca="false">INDEX(Lookup!$B$4:$B$18,MATCH(C2617,Lookup!$A$4:$A$18,0))</f>
        <v>India</v>
      </c>
      <c r="S2617" s="20" t="n">
        <f aca="false">INDEX(Lookup!$D$4:$D$18,MATCH(C2617,Lookup!$A$4:$A$18,0))</f>
        <v>0.012</v>
      </c>
      <c r="T2617" s="21" t="n">
        <f aca="false">ROUND(P2617*S2617,2)</f>
        <v>4.2</v>
      </c>
      <c r="U2617" s="21" t="n">
        <f aca="false">IF(T2617&lt;=10,1,IF(T2617&lt;=20,2,IF(T2617&lt;=30,3,IF(T2617&lt;=40,4,IF(T2617&lt;=50,5,IF(T2617&lt;=100,6,IF(T2617&lt;=250,7,8)))))))</f>
        <v>1</v>
      </c>
      <c r="V2617" s="21" t="n">
        <f aca="false">IF(AND(OR(Dashboard!$T$3="All",R2617=Dashboard!$T$3),OR(Dashboard!$T$4="All",D2617=Dashboard!$T$4)),1,0)</f>
        <v>1</v>
      </c>
      <c r="W2617" s="21" t="n">
        <f aca="false">IF(V2617=1,T2617+ROW()/10000000,0)</f>
        <v>4.2002617</v>
      </c>
    </row>
    <row r="2618" customFormat="false" ht="15" hidden="false" customHeight="false" outlineLevel="0" collapsed="false">
      <c r="A2618" s="0" t="n">
        <v>18431379</v>
      </c>
      <c r="B2618" s="0" t="s">
        <v>7010</v>
      </c>
      <c r="C2618" s="0" t="n">
        <v>1</v>
      </c>
      <c r="D2618" s="0" t="s">
        <v>6924</v>
      </c>
      <c r="E2618" s="0" t="s">
        <v>7050</v>
      </c>
      <c r="F2618" s="0" t="s">
        <v>6999</v>
      </c>
      <c r="G2618" s="0" t="s">
        <v>7000</v>
      </c>
      <c r="H2618" s="0" t="s">
        <v>7051</v>
      </c>
      <c r="I2618" s="0" t="s">
        <v>2123</v>
      </c>
      <c r="J2618" s="0" t="s">
        <v>47</v>
      </c>
      <c r="K2618" s="0" t="s">
        <v>47</v>
      </c>
      <c r="L2618" s="0" t="s">
        <v>47</v>
      </c>
      <c r="M2618" s="0" t="s">
        <v>47</v>
      </c>
      <c r="N2618" s="0" t="n">
        <v>2</v>
      </c>
      <c r="O2618" s="0" t="n">
        <v>1</v>
      </c>
      <c r="P2618" s="0" t="n">
        <v>500</v>
      </c>
      <c r="Q2618" s="0" t="n">
        <v>1</v>
      </c>
      <c r="R2618" s="0" t="str">
        <f aca="false">INDEX(Lookup!$B$4:$B$18,MATCH(C2618,Lookup!$A$4:$A$18,0))</f>
        <v>India</v>
      </c>
      <c r="S2618" s="20" t="n">
        <f aca="false">INDEX(Lookup!$D$4:$D$18,MATCH(C2618,Lookup!$A$4:$A$18,0))</f>
        <v>0.012</v>
      </c>
      <c r="T2618" s="21" t="n">
        <f aca="false">ROUND(P2618*S2618,2)</f>
        <v>6</v>
      </c>
      <c r="U2618" s="21" t="n">
        <f aca="false">IF(T2618&lt;=10,1,IF(T2618&lt;=20,2,IF(T2618&lt;=30,3,IF(T2618&lt;=40,4,IF(T2618&lt;=50,5,IF(T2618&lt;=100,6,IF(T2618&lt;=250,7,8)))))))</f>
        <v>1</v>
      </c>
      <c r="V2618" s="21" t="n">
        <f aca="false">IF(AND(OR(Dashboard!$T$3="All",R2618=Dashboard!$T$3),OR(Dashboard!$T$4="All",D2618=Dashboard!$T$4)),1,0)</f>
        <v>1</v>
      </c>
      <c r="W2618" s="21" t="n">
        <f aca="false">IF(V2618=1,T2618+ROW()/10000000,0)</f>
        <v>6.0002618</v>
      </c>
    </row>
    <row r="2619" customFormat="false" ht="15" hidden="false" customHeight="false" outlineLevel="0" collapsed="false">
      <c r="A2619" s="0" t="n">
        <v>18311953</v>
      </c>
      <c r="B2619" s="0" t="s">
        <v>7052</v>
      </c>
      <c r="C2619" s="0" t="n">
        <v>1</v>
      </c>
      <c r="D2619" s="0" t="s">
        <v>6924</v>
      </c>
      <c r="E2619" s="0" t="s">
        <v>7053</v>
      </c>
      <c r="F2619" s="0" t="s">
        <v>6999</v>
      </c>
      <c r="G2619" s="0" t="s">
        <v>7000</v>
      </c>
      <c r="H2619" s="0" t="s">
        <v>2128</v>
      </c>
      <c r="I2619" s="0" t="s">
        <v>2123</v>
      </c>
      <c r="J2619" s="0" t="s">
        <v>47</v>
      </c>
      <c r="K2619" s="0" t="s">
        <v>46</v>
      </c>
      <c r="L2619" s="0" t="s">
        <v>47</v>
      </c>
      <c r="M2619" s="0" t="s">
        <v>47</v>
      </c>
      <c r="N2619" s="0" t="n">
        <v>2</v>
      </c>
      <c r="O2619" s="0" t="n">
        <v>2</v>
      </c>
      <c r="P2619" s="0" t="n">
        <v>500</v>
      </c>
      <c r="Q2619" s="0" t="n">
        <v>1</v>
      </c>
      <c r="R2619" s="0" t="str">
        <f aca="false">INDEX(Lookup!$B$4:$B$18,MATCH(C2619,Lookup!$A$4:$A$18,0))</f>
        <v>India</v>
      </c>
      <c r="S2619" s="20" t="n">
        <f aca="false">INDEX(Lookup!$D$4:$D$18,MATCH(C2619,Lookup!$A$4:$A$18,0))</f>
        <v>0.012</v>
      </c>
      <c r="T2619" s="21" t="n">
        <f aca="false">ROUND(P2619*S2619,2)</f>
        <v>6</v>
      </c>
      <c r="U2619" s="21" t="n">
        <f aca="false">IF(T2619&lt;=10,1,IF(T2619&lt;=20,2,IF(T2619&lt;=30,3,IF(T2619&lt;=40,4,IF(T2619&lt;=50,5,IF(T2619&lt;=100,6,IF(T2619&lt;=250,7,8)))))))</f>
        <v>1</v>
      </c>
      <c r="V2619" s="21" t="n">
        <f aca="false">IF(AND(OR(Dashboard!$T$3="All",R2619=Dashboard!$T$3),OR(Dashboard!$T$4="All",D2619=Dashboard!$T$4)),1,0)</f>
        <v>1</v>
      </c>
      <c r="W2619" s="21" t="n">
        <f aca="false">IF(V2619=1,T2619+ROW()/10000000,0)</f>
        <v>6.0002619</v>
      </c>
    </row>
    <row r="2620" customFormat="false" ht="15" hidden="false" customHeight="false" outlineLevel="0" collapsed="false">
      <c r="A2620" s="0" t="n">
        <v>18361522</v>
      </c>
      <c r="B2620" s="0" t="s">
        <v>7030</v>
      </c>
      <c r="C2620" s="0" t="n">
        <v>1</v>
      </c>
      <c r="D2620" s="0" t="s">
        <v>6924</v>
      </c>
      <c r="E2620" s="0" t="s">
        <v>7054</v>
      </c>
      <c r="F2620" s="0" t="s">
        <v>6999</v>
      </c>
      <c r="G2620" s="0" t="s">
        <v>7000</v>
      </c>
      <c r="H2620" s="0" t="s">
        <v>2972</v>
      </c>
      <c r="I2620" s="0" t="s">
        <v>2123</v>
      </c>
      <c r="J2620" s="0" t="s">
        <v>47</v>
      </c>
      <c r="K2620" s="0" t="s">
        <v>47</v>
      </c>
      <c r="L2620" s="0" t="s">
        <v>47</v>
      </c>
      <c r="M2620" s="0" t="s">
        <v>47</v>
      </c>
      <c r="N2620" s="0" t="n">
        <v>1</v>
      </c>
      <c r="O2620" s="0" t="n">
        <v>0</v>
      </c>
      <c r="P2620" s="0" t="n">
        <v>400</v>
      </c>
      <c r="Q2620" s="0" t="n">
        <v>1</v>
      </c>
      <c r="R2620" s="0" t="str">
        <f aca="false">INDEX(Lookup!$B$4:$B$18,MATCH(C2620,Lookup!$A$4:$A$18,0))</f>
        <v>India</v>
      </c>
      <c r="S2620" s="20" t="n">
        <f aca="false">INDEX(Lookup!$D$4:$D$18,MATCH(C2620,Lookup!$A$4:$A$18,0))</f>
        <v>0.012</v>
      </c>
      <c r="T2620" s="21" t="n">
        <f aca="false">ROUND(P2620*S2620,2)</f>
        <v>4.8</v>
      </c>
      <c r="U2620" s="21" t="n">
        <f aca="false">IF(T2620&lt;=10,1,IF(T2620&lt;=20,2,IF(T2620&lt;=30,3,IF(T2620&lt;=40,4,IF(T2620&lt;=50,5,IF(T2620&lt;=100,6,IF(T2620&lt;=250,7,8)))))))</f>
        <v>1</v>
      </c>
      <c r="V2620" s="21" t="n">
        <f aca="false">IF(AND(OR(Dashboard!$T$3="All",R2620=Dashboard!$T$3),OR(Dashboard!$T$4="All",D2620=Dashboard!$T$4)),1,0)</f>
        <v>1</v>
      </c>
      <c r="W2620" s="21" t="n">
        <f aca="false">IF(V2620=1,T2620+ROW()/10000000,0)</f>
        <v>4.800262</v>
      </c>
    </row>
    <row r="2621" customFormat="false" ht="15" hidden="false" customHeight="false" outlineLevel="0" collapsed="false">
      <c r="A2621" s="0" t="n">
        <v>18425780</v>
      </c>
      <c r="B2621" s="0" t="s">
        <v>7055</v>
      </c>
      <c r="C2621" s="0" t="n">
        <v>1</v>
      </c>
      <c r="D2621" s="0" t="s">
        <v>6924</v>
      </c>
      <c r="E2621" s="0" t="s">
        <v>7056</v>
      </c>
      <c r="F2621" s="0" t="s">
        <v>6999</v>
      </c>
      <c r="G2621" s="0" t="s">
        <v>7000</v>
      </c>
      <c r="H2621" s="0" t="s">
        <v>2147</v>
      </c>
      <c r="I2621" s="0" t="s">
        <v>2123</v>
      </c>
      <c r="J2621" s="0" t="s">
        <v>47</v>
      </c>
      <c r="K2621" s="0" t="s">
        <v>47</v>
      </c>
      <c r="L2621" s="0" t="s">
        <v>47</v>
      </c>
      <c r="M2621" s="0" t="s">
        <v>47</v>
      </c>
      <c r="N2621" s="0" t="n">
        <v>2</v>
      </c>
      <c r="O2621" s="0" t="n">
        <v>1</v>
      </c>
      <c r="P2621" s="0" t="n">
        <v>600</v>
      </c>
      <c r="Q2621" s="0" t="n">
        <v>1</v>
      </c>
      <c r="R2621" s="0" t="str">
        <f aca="false">INDEX(Lookup!$B$4:$B$18,MATCH(C2621,Lookup!$A$4:$A$18,0))</f>
        <v>India</v>
      </c>
      <c r="S2621" s="20" t="n">
        <f aca="false">INDEX(Lookup!$D$4:$D$18,MATCH(C2621,Lookup!$A$4:$A$18,0))</f>
        <v>0.012</v>
      </c>
      <c r="T2621" s="21" t="n">
        <f aca="false">ROUND(P2621*S2621,2)</f>
        <v>7.2</v>
      </c>
      <c r="U2621" s="21" t="n">
        <f aca="false">IF(T2621&lt;=10,1,IF(T2621&lt;=20,2,IF(T2621&lt;=30,3,IF(T2621&lt;=40,4,IF(T2621&lt;=50,5,IF(T2621&lt;=100,6,IF(T2621&lt;=250,7,8)))))))</f>
        <v>1</v>
      </c>
      <c r="V2621" s="21" t="n">
        <f aca="false">IF(AND(OR(Dashboard!$T$3="All",R2621=Dashboard!$T$3),OR(Dashboard!$T$4="All",D2621=Dashboard!$T$4)),1,0)</f>
        <v>1</v>
      </c>
      <c r="W2621" s="21" t="n">
        <f aca="false">IF(V2621=1,T2621+ROW()/10000000,0)</f>
        <v>7.2002621</v>
      </c>
    </row>
    <row r="2622" customFormat="false" ht="15" hidden="false" customHeight="false" outlineLevel="0" collapsed="false">
      <c r="A2622" s="0" t="n">
        <v>18489513</v>
      </c>
      <c r="B2622" s="0" t="s">
        <v>7057</v>
      </c>
      <c r="C2622" s="0" t="n">
        <v>1</v>
      </c>
      <c r="D2622" s="0" t="s">
        <v>6924</v>
      </c>
      <c r="E2622" s="0" t="s">
        <v>7058</v>
      </c>
      <c r="F2622" s="0" t="s">
        <v>6999</v>
      </c>
      <c r="G2622" s="0" t="s">
        <v>7000</v>
      </c>
      <c r="H2622" s="0" t="s">
        <v>2128</v>
      </c>
      <c r="I2622" s="0" t="s">
        <v>2123</v>
      </c>
      <c r="J2622" s="0" t="s">
        <v>47</v>
      </c>
      <c r="K2622" s="0" t="s">
        <v>47</v>
      </c>
      <c r="L2622" s="0" t="s">
        <v>47</v>
      </c>
      <c r="M2622" s="0" t="s">
        <v>47</v>
      </c>
      <c r="N2622" s="0" t="n">
        <v>1</v>
      </c>
      <c r="O2622" s="0" t="n">
        <v>0</v>
      </c>
      <c r="P2622" s="0" t="n">
        <v>400</v>
      </c>
      <c r="Q2622" s="0" t="n">
        <v>1</v>
      </c>
      <c r="R2622" s="0" t="str">
        <f aca="false">INDEX(Lookup!$B$4:$B$18,MATCH(C2622,Lookup!$A$4:$A$18,0))</f>
        <v>India</v>
      </c>
      <c r="S2622" s="20" t="n">
        <f aca="false">INDEX(Lookup!$D$4:$D$18,MATCH(C2622,Lookup!$A$4:$A$18,0))</f>
        <v>0.012</v>
      </c>
      <c r="T2622" s="21" t="n">
        <f aca="false">ROUND(P2622*S2622,2)</f>
        <v>4.8</v>
      </c>
      <c r="U2622" s="21" t="n">
        <f aca="false">IF(T2622&lt;=10,1,IF(T2622&lt;=20,2,IF(T2622&lt;=30,3,IF(T2622&lt;=40,4,IF(T2622&lt;=50,5,IF(T2622&lt;=100,6,IF(T2622&lt;=250,7,8)))))))</f>
        <v>1</v>
      </c>
      <c r="V2622" s="21" t="n">
        <f aca="false">IF(AND(OR(Dashboard!$T$3="All",R2622=Dashboard!$T$3),OR(Dashboard!$T$4="All",D2622=Dashboard!$T$4)),1,0)</f>
        <v>1</v>
      </c>
      <c r="W2622" s="21" t="n">
        <f aca="false">IF(V2622=1,T2622+ROW()/10000000,0)</f>
        <v>4.8002622</v>
      </c>
    </row>
    <row r="2623" customFormat="false" ht="15" hidden="false" customHeight="false" outlineLevel="0" collapsed="false">
      <c r="A2623" s="0" t="n">
        <v>306795</v>
      </c>
      <c r="B2623" s="0" t="s">
        <v>3017</v>
      </c>
      <c r="C2623" s="0" t="n">
        <v>1</v>
      </c>
      <c r="D2623" s="0" t="s">
        <v>6924</v>
      </c>
      <c r="E2623" s="0" t="s">
        <v>7059</v>
      </c>
      <c r="F2623" s="0" t="s">
        <v>6999</v>
      </c>
      <c r="G2623" s="0" t="s">
        <v>7000</v>
      </c>
      <c r="H2623" s="0" t="s">
        <v>2860</v>
      </c>
      <c r="I2623" s="0" t="s">
        <v>2123</v>
      </c>
      <c r="J2623" s="0" t="s">
        <v>47</v>
      </c>
      <c r="K2623" s="0" t="s">
        <v>46</v>
      </c>
      <c r="L2623" s="0" t="s">
        <v>47</v>
      </c>
      <c r="M2623" s="0" t="s">
        <v>47</v>
      </c>
      <c r="N2623" s="0" t="n">
        <v>2</v>
      </c>
      <c r="O2623" s="0" t="n">
        <v>31</v>
      </c>
      <c r="P2623" s="0" t="n">
        <v>800</v>
      </c>
      <c r="Q2623" s="0" t="n">
        <v>2.4</v>
      </c>
      <c r="R2623" s="0" t="str">
        <f aca="false">INDEX(Lookup!$B$4:$B$18,MATCH(C2623,Lookup!$A$4:$A$18,0))</f>
        <v>India</v>
      </c>
      <c r="S2623" s="20" t="n">
        <f aca="false">INDEX(Lookup!$D$4:$D$18,MATCH(C2623,Lookup!$A$4:$A$18,0))</f>
        <v>0.012</v>
      </c>
      <c r="T2623" s="21" t="n">
        <f aca="false">ROUND(P2623*S2623,2)</f>
        <v>9.6</v>
      </c>
      <c r="U2623" s="21" t="n">
        <f aca="false">IF(T2623&lt;=10,1,IF(T2623&lt;=20,2,IF(T2623&lt;=30,3,IF(T2623&lt;=40,4,IF(T2623&lt;=50,5,IF(T2623&lt;=100,6,IF(T2623&lt;=250,7,8)))))))</f>
        <v>1</v>
      </c>
      <c r="V2623" s="21" t="n">
        <f aca="false">IF(AND(OR(Dashboard!$T$3="All",R2623=Dashboard!$T$3),OR(Dashboard!$T$4="All",D2623=Dashboard!$T$4)),1,0)</f>
        <v>1</v>
      </c>
      <c r="W2623" s="21" t="n">
        <f aca="false">IF(V2623=1,T2623+ROW()/10000000,0)</f>
        <v>9.6002623</v>
      </c>
    </row>
    <row r="2624" customFormat="false" ht="15" hidden="false" customHeight="false" outlineLevel="0" collapsed="false">
      <c r="A2624" s="0" t="n">
        <v>7249</v>
      </c>
      <c r="B2624" s="0" t="s">
        <v>7060</v>
      </c>
      <c r="C2624" s="0" t="n">
        <v>1</v>
      </c>
      <c r="D2624" s="0" t="s">
        <v>6924</v>
      </c>
      <c r="E2624" s="0" t="s">
        <v>7061</v>
      </c>
      <c r="F2624" s="0" t="s">
        <v>7062</v>
      </c>
      <c r="G2624" s="0" t="s">
        <v>7063</v>
      </c>
      <c r="H2624" s="0" t="s">
        <v>7064</v>
      </c>
      <c r="I2624" s="0" t="s">
        <v>2123</v>
      </c>
      <c r="J2624" s="0" t="s">
        <v>47</v>
      </c>
      <c r="K2624" s="0" t="s">
        <v>46</v>
      </c>
      <c r="L2624" s="0" t="s">
        <v>47</v>
      </c>
      <c r="M2624" s="0" t="s">
        <v>47</v>
      </c>
      <c r="N2624" s="0" t="n">
        <v>2</v>
      </c>
      <c r="O2624" s="0" t="n">
        <v>100</v>
      </c>
      <c r="P2624" s="0" t="n">
        <v>600</v>
      </c>
      <c r="Q2624" s="0" t="n">
        <v>2.5</v>
      </c>
      <c r="R2624" s="0" t="str">
        <f aca="false">INDEX(Lookup!$B$4:$B$18,MATCH(C2624,Lookup!$A$4:$A$18,0))</f>
        <v>India</v>
      </c>
      <c r="S2624" s="20" t="n">
        <f aca="false">INDEX(Lookup!$D$4:$D$18,MATCH(C2624,Lookup!$A$4:$A$18,0))</f>
        <v>0.012</v>
      </c>
      <c r="T2624" s="21" t="n">
        <f aca="false">ROUND(P2624*S2624,2)</f>
        <v>7.2</v>
      </c>
      <c r="U2624" s="21" t="n">
        <f aca="false">IF(T2624&lt;=10,1,IF(T2624&lt;=20,2,IF(T2624&lt;=30,3,IF(T2624&lt;=40,4,IF(T2624&lt;=50,5,IF(T2624&lt;=100,6,IF(T2624&lt;=250,7,8)))))))</f>
        <v>1</v>
      </c>
      <c r="V2624" s="21" t="n">
        <f aca="false">IF(AND(OR(Dashboard!$T$3="All",R2624=Dashboard!$T$3),OR(Dashboard!$T$4="All",D2624=Dashboard!$T$4)),1,0)</f>
        <v>1</v>
      </c>
      <c r="W2624" s="21" t="n">
        <f aca="false">IF(V2624=1,T2624+ROW()/10000000,0)</f>
        <v>7.2002624</v>
      </c>
    </row>
    <row r="2625" customFormat="false" ht="15" hidden="false" customHeight="false" outlineLevel="0" collapsed="false">
      <c r="A2625" s="0" t="n">
        <v>7246</v>
      </c>
      <c r="B2625" s="0" t="s">
        <v>7065</v>
      </c>
      <c r="C2625" s="0" t="n">
        <v>1</v>
      </c>
      <c r="D2625" s="0" t="s">
        <v>6924</v>
      </c>
      <c r="E2625" s="0" t="s">
        <v>7061</v>
      </c>
      <c r="F2625" s="0" t="s">
        <v>7062</v>
      </c>
      <c r="G2625" s="0" t="s">
        <v>7063</v>
      </c>
      <c r="H2625" s="0" t="s">
        <v>2210</v>
      </c>
      <c r="I2625" s="0" t="s">
        <v>2123</v>
      </c>
      <c r="J2625" s="0" t="s">
        <v>47</v>
      </c>
      <c r="K2625" s="0" t="s">
        <v>46</v>
      </c>
      <c r="L2625" s="0" t="s">
        <v>47</v>
      </c>
      <c r="M2625" s="0" t="s">
        <v>47</v>
      </c>
      <c r="N2625" s="0" t="n">
        <v>2</v>
      </c>
      <c r="O2625" s="0" t="n">
        <v>230</v>
      </c>
      <c r="P2625" s="0" t="n">
        <v>800</v>
      </c>
      <c r="Q2625" s="0" t="n">
        <v>3.1</v>
      </c>
      <c r="R2625" s="0" t="str">
        <f aca="false">INDEX(Lookup!$B$4:$B$18,MATCH(C2625,Lookup!$A$4:$A$18,0))</f>
        <v>India</v>
      </c>
      <c r="S2625" s="20" t="n">
        <f aca="false">INDEX(Lookup!$D$4:$D$18,MATCH(C2625,Lookup!$A$4:$A$18,0))</f>
        <v>0.012</v>
      </c>
      <c r="T2625" s="21" t="n">
        <f aca="false">ROUND(P2625*S2625,2)</f>
        <v>9.6</v>
      </c>
      <c r="U2625" s="21" t="n">
        <f aca="false">IF(T2625&lt;=10,1,IF(T2625&lt;=20,2,IF(T2625&lt;=30,3,IF(T2625&lt;=40,4,IF(T2625&lt;=50,5,IF(T2625&lt;=100,6,IF(T2625&lt;=250,7,8)))))))</f>
        <v>1</v>
      </c>
      <c r="V2625" s="21" t="n">
        <f aca="false">IF(AND(OR(Dashboard!$T$3="All",R2625=Dashboard!$T$3),OR(Dashboard!$T$4="All",D2625=Dashboard!$T$4)),1,0)</f>
        <v>1</v>
      </c>
      <c r="W2625" s="21" t="n">
        <f aca="false">IF(V2625=1,T2625+ROW()/10000000,0)</f>
        <v>9.6002625</v>
      </c>
    </row>
    <row r="2626" customFormat="false" ht="15" hidden="false" customHeight="false" outlineLevel="0" collapsed="false">
      <c r="A2626" s="0" t="n">
        <v>310723</v>
      </c>
      <c r="B2626" s="0" t="s">
        <v>3565</v>
      </c>
      <c r="C2626" s="0" t="n">
        <v>1</v>
      </c>
      <c r="D2626" s="0" t="s">
        <v>6924</v>
      </c>
      <c r="E2626" s="0" t="s">
        <v>7066</v>
      </c>
      <c r="F2626" s="0" t="s">
        <v>7062</v>
      </c>
      <c r="G2626" s="0" t="s">
        <v>7063</v>
      </c>
      <c r="H2626" s="0" t="s">
        <v>1358</v>
      </c>
      <c r="I2626" s="0" t="s">
        <v>2123</v>
      </c>
      <c r="J2626" s="0" t="s">
        <v>47</v>
      </c>
      <c r="K2626" s="0" t="s">
        <v>46</v>
      </c>
      <c r="L2626" s="0" t="s">
        <v>47</v>
      </c>
      <c r="M2626" s="0" t="s">
        <v>47</v>
      </c>
      <c r="N2626" s="0" t="n">
        <v>2</v>
      </c>
      <c r="O2626" s="0" t="n">
        <v>458</v>
      </c>
      <c r="P2626" s="0" t="n">
        <v>500</v>
      </c>
      <c r="Q2626" s="0" t="n">
        <v>3.2</v>
      </c>
      <c r="R2626" s="0" t="str">
        <f aca="false">INDEX(Lookup!$B$4:$B$18,MATCH(C2626,Lookup!$A$4:$A$18,0))</f>
        <v>India</v>
      </c>
      <c r="S2626" s="20" t="n">
        <f aca="false">INDEX(Lookup!$D$4:$D$18,MATCH(C2626,Lookup!$A$4:$A$18,0))</f>
        <v>0.012</v>
      </c>
      <c r="T2626" s="21" t="n">
        <f aca="false">ROUND(P2626*S2626,2)</f>
        <v>6</v>
      </c>
      <c r="U2626" s="21" t="n">
        <f aca="false">IF(T2626&lt;=10,1,IF(T2626&lt;=20,2,IF(T2626&lt;=30,3,IF(T2626&lt;=40,4,IF(T2626&lt;=50,5,IF(T2626&lt;=100,6,IF(T2626&lt;=250,7,8)))))))</f>
        <v>1</v>
      </c>
      <c r="V2626" s="21" t="n">
        <f aca="false">IF(AND(OR(Dashboard!$T$3="All",R2626=Dashboard!$T$3),OR(Dashboard!$T$4="All",D2626=Dashboard!$T$4)),1,0)</f>
        <v>1</v>
      </c>
      <c r="W2626" s="21" t="n">
        <f aca="false">IF(V2626=1,T2626+ROW()/10000000,0)</f>
        <v>6.0002626</v>
      </c>
    </row>
    <row r="2627" customFormat="false" ht="15" hidden="false" customHeight="false" outlineLevel="0" collapsed="false">
      <c r="A2627" s="0" t="n">
        <v>7253</v>
      </c>
      <c r="B2627" s="0" t="s">
        <v>7067</v>
      </c>
      <c r="C2627" s="0" t="n">
        <v>1</v>
      </c>
      <c r="D2627" s="0" t="s">
        <v>6924</v>
      </c>
      <c r="E2627" s="0" t="s">
        <v>7068</v>
      </c>
      <c r="F2627" s="0" t="s">
        <v>7062</v>
      </c>
      <c r="G2627" s="0" t="s">
        <v>7063</v>
      </c>
      <c r="H2627" s="0" t="s">
        <v>741</v>
      </c>
      <c r="I2627" s="0" t="s">
        <v>2123</v>
      </c>
      <c r="J2627" s="0" t="s">
        <v>47</v>
      </c>
      <c r="K2627" s="0" t="s">
        <v>47</v>
      </c>
      <c r="L2627" s="0" t="s">
        <v>47</v>
      </c>
      <c r="M2627" s="0" t="s">
        <v>47</v>
      </c>
      <c r="N2627" s="0" t="n">
        <v>2</v>
      </c>
      <c r="O2627" s="0" t="n">
        <v>176</v>
      </c>
      <c r="P2627" s="0" t="n">
        <v>700</v>
      </c>
      <c r="Q2627" s="0" t="n">
        <v>2.6</v>
      </c>
      <c r="R2627" s="0" t="str">
        <f aca="false">INDEX(Lookup!$B$4:$B$18,MATCH(C2627,Lookup!$A$4:$A$18,0))</f>
        <v>India</v>
      </c>
      <c r="S2627" s="20" t="n">
        <f aca="false">INDEX(Lookup!$D$4:$D$18,MATCH(C2627,Lookup!$A$4:$A$18,0))</f>
        <v>0.012</v>
      </c>
      <c r="T2627" s="21" t="n">
        <f aca="false">ROUND(P2627*S2627,2)</f>
        <v>8.4</v>
      </c>
      <c r="U2627" s="21" t="n">
        <f aca="false">IF(T2627&lt;=10,1,IF(T2627&lt;=20,2,IF(T2627&lt;=30,3,IF(T2627&lt;=40,4,IF(T2627&lt;=50,5,IF(T2627&lt;=100,6,IF(T2627&lt;=250,7,8)))))))</f>
        <v>1</v>
      </c>
      <c r="V2627" s="21" t="n">
        <f aca="false">IF(AND(OR(Dashboard!$T$3="All",R2627=Dashboard!$T$3),OR(Dashboard!$T$4="All",D2627=Dashboard!$T$4)),1,0)</f>
        <v>1</v>
      </c>
      <c r="W2627" s="21" t="n">
        <f aca="false">IF(V2627=1,T2627+ROW()/10000000,0)</f>
        <v>8.4002627</v>
      </c>
    </row>
    <row r="2628" customFormat="false" ht="15" hidden="false" customHeight="false" outlineLevel="0" collapsed="false">
      <c r="A2628" s="0" t="n">
        <v>18180041</v>
      </c>
      <c r="B2628" s="0" t="s">
        <v>7069</v>
      </c>
      <c r="C2628" s="0" t="n">
        <v>1</v>
      </c>
      <c r="D2628" s="0" t="s">
        <v>6924</v>
      </c>
      <c r="E2628" s="0" t="s">
        <v>7070</v>
      </c>
      <c r="F2628" s="0" t="s">
        <v>7062</v>
      </c>
      <c r="G2628" s="0" t="s">
        <v>7063</v>
      </c>
      <c r="H2628" s="0" t="s">
        <v>471</v>
      </c>
      <c r="I2628" s="0" t="s">
        <v>2123</v>
      </c>
      <c r="J2628" s="0" t="s">
        <v>46</v>
      </c>
      <c r="K2628" s="0" t="s">
        <v>46</v>
      </c>
      <c r="L2628" s="0" t="s">
        <v>47</v>
      </c>
      <c r="M2628" s="0" t="s">
        <v>47</v>
      </c>
      <c r="N2628" s="0" t="n">
        <v>2</v>
      </c>
      <c r="O2628" s="0" t="n">
        <v>232</v>
      </c>
      <c r="P2628" s="0" t="n">
        <v>800</v>
      </c>
      <c r="Q2628" s="0" t="n">
        <v>3.5</v>
      </c>
      <c r="R2628" s="0" t="str">
        <f aca="false">INDEX(Lookup!$B$4:$B$18,MATCH(C2628,Lookup!$A$4:$A$18,0))</f>
        <v>India</v>
      </c>
      <c r="S2628" s="20" t="n">
        <f aca="false">INDEX(Lookup!$D$4:$D$18,MATCH(C2628,Lookup!$A$4:$A$18,0))</f>
        <v>0.012</v>
      </c>
      <c r="T2628" s="21" t="n">
        <f aca="false">ROUND(P2628*S2628,2)</f>
        <v>9.6</v>
      </c>
      <c r="U2628" s="21" t="n">
        <f aca="false">IF(T2628&lt;=10,1,IF(T2628&lt;=20,2,IF(T2628&lt;=30,3,IF(T2628&lt;=40,4,IF(T2628&lt;=50,5,IF(T2628&lt;=100,6,IF(T2628&lt;=250,7,8)))))))</f>
        <v>1</v>
      </c>
      <c r="V2628" s="21" t="n">
        <f aca="false">IF(AND(OR(Dashboard!$T$3="All",R2628=Dashboard!$T$3),OR(Dashboard!$T$4="All",D2628=Dashboard!$T$4)),1,0)</f>
        <v>1</v>
      </c>
      <c r="W2628" s="21" t="n">
        <f aca="false">IF(V2628=1,T2628+ROW()/10000000,0)</f>
        <v>9.6002628</v>
      </c>
    </row>
    <row r="2629" customFormat="false" ht="15" hidden="false" customHeight="false" outlineLevel="0" collapsed="false">
      <c r="A2629" s="0" t="n">
        <v>18434414</v>
      </c>
      <c r="B2629" s="0" t="s">
        <v>7071</v>
      </c>
      <c r="C2629" s="0" t="n">
        <v>1</v>
      </c>
      <c r="D2629" s="0" t="s">
        <v>6924</v>
      </c>
      <c r="E2629" s="0" t="s">
        <v>7072</v>
      </c>
      <c r="F2629" s="0" t="s">
        <v>7062</v>
      </c>
      <c r="G2629" s="0" t="s">
        <v>7063</v>
      </c>
      <c r="H2629" s="0" t="s">
        <v>2196</v>
      </c>
      <c r="I2629" s="0" t="s">
        <v>2123</v>
      </c>
      <c r="J2629" s="0" t="s">
        <v>46</v>
      </c>
      <c r="K2629" s="0" t="s">
        <v>47</v>
      </c>
      <c r="L2629" s="0" t="s">
        <v>47</v>
      </c>
      <c r="M2629" s="0" t="s">
        <v>47</v>
      </c>
      <c r="N2629" s="0" t="n">
        <v>4</v>
      </c>
      <c r="O2629" s="0" t="n">
        <v>27</v>
      </c>
      <c r="P2629" s="0" t="n">
        <v>2200</v>
      </c>
      <c r="Q2629" s="0" t="n">
        <v>3.6</v>
      </c>
      <c r="R2629" s="0" t="str">
        <f aca="false">INDEX(Lookup!$B$4:$B$18,MATCH(C2629,Lookup!$A$4:$A$18,0))</f>
        <v>India</v>
      </c>
      <c r="S2629" s="20" t="n">
        <f aca="false">INDEX(Lookup!$D$4:$D$18,MATCH(C2629,Lookup!$A$4:$A$18,0))</f>
        <v>0.012</v>
      </c>
      <c r="T2629" s="21" t="n">
        <f aca="false">ROUND(P2629*S2629,2)</f>
        <v>26.4</v>
      </c>
      <c r="U2629" s="21" t="n">
        <f aca="false">IF(T2629&lt;=10,1,IF(T2629&lt;=20,2,IF(T2629&lt;=30,3,IF(T2629&lt;=40,4,IF(T2629&lt;=50,5,IF(T2629&lt;=100,6,IF(T2629&lt;=250,7,8)))))))</f>
        <v>3</v>
      </c>
      <c r="V2629" s="21" t="n">
        <f aca="false">IF(AND(OR(Dashboard!$T$3="All",R2629=Dashboard!$T$3),OR(Dashboard!$T$4="All",D2629=Dashboard!$T$4)),1,0)</f>
        <v>1</v>
      </c>
      <c r="W2629" s="21" t="n">
        <f aca="false">IF(V2629=1,T2629+ROW()/10000000,0)</f>
        <v>26.4002629</v>
      </c>
    </row>
    <row r="2630" customFormat="false" ht="15" hidden="false" customHeight="false" outlineLevel="0" collapsed="false">
      <c r="A2630" s="0" t="n">
        <v>4905</v>
      </c>
      <c r="B2630" s="0" t="s">
        <v>7073</v>
      </c>
      <c r="C2630" s="0" t="n">
        <v>1</v>
      </c>
      <c r="D2630" s="0" t="s">
        <v>6924</v>
      </c>
      <c r="E2630" s="0" t="s">
        <v>7074</v>
      </c>
      <c r="F2630" s="0" t="s">
        <v>7062</v>
      </c>
      <c r="G2630" s="0" t="s">
        <v>7063</v>
      </c>
      <c r="H2630" s="0" t="s">
        <v>7075</v>
      </c>
      <c r="I2630" s="0" t="s">
        <v>2123</v>
      </c>
      <c r="J2630" s="0" t="s">
        <v>46</v>
      </c>
      <c r="K2630" s="0" t="s">
        <v>47</v>
      </c>
      <c r="L2630" s="0" t="s">
        <v>47</v>
      </c>
      <c r="M2630" s="0" t="s">
        <v>47</v>
      </c>
      <c r="N2630" s="0" t="n">
        <v>4</v>
      </c>
      <c r="O2630" s="0" t="n">
        <v>210</v>
      </c>
      <c r="P2630" s="0" t="n">
        <v>2200</v>
      </c>
      <c r="Q2630" s="0" t="n">
        <v>3.6</v>
      </c>
      <c r="R2630" s="0" t="str">
        <f aca="false">INDEX(Lookup!$B$4:$B$18,MATCH(C2630,Lookup!$A$4:$A$18,0))</f>
        <v>India</v>
      </c>
      <c r="S2630" s="20" t="n">
        <f aca="false">INDEX(Lookup!$D$4:$D$18,MATCH(C2630,Lookup!$A$4:$A$18,0))</f>
        <v>0.012</v>
      </c>
      <c r="T2630" s="21" t="n">
        <f aca="false">ROUND(P2630*S2630,2)</f>
        <v>26.4</v>
      </c>
      <c r="U2630" s="21" t="n">
        <f aca="false">IF(T2630&lt;=10,1,IF(T2630&lt;=20,2,IF(T2630&lt;=30,3,IF(T2630&lt;=40,4,IF(T2630&lt;=50,5,IF(T2630&lt;=100,6,IF(T2630&lt;=250,7,8)))))))</f>
        <v>3</v>
      </c>
      <c r="V2630" s="21" t="n">
        <f aca="false">IF(AND(OR(Dashboard!$T$3="All",R2630=Dashboard!$T$3),OR(Dashboard!$T$4="All",D2630=Dashboard!$T$4)),1,0)</f>
        <v>1</v>
      </c>
      <c r="W2630" s="21" t="n">
        <f aca="false">IF(V2630=1,T2630+ROW()/10000000,0)</f>
        <v>26.400263</v>
      </c>
    </row>
    <row r="2631" customFormat="false" ht="15" hidden="false" customHeight="false" outlineLevel="0" collapsed="false">
      <c r="A2631" s="0" t="n">
        <v>18421232</v>
      </c>
      <c r="B2631" s="0" t="s">
        <v>7076</v>
      </c>
      <c r="C2631" s="0" t="n">
        <v>1</v>
      </c>
      <c r="D2631" s="0" t="s">
        <v>6924</v>
      </c>
      <c r="E2631" s="0" t="s">
        <v>7077</v>
      </c>
      <c r="F2631" s="0" t="s">
        <v>7062</v>
      </c>
      <c r="G2631" s="0" t="s">
        <v>7063</v>
      </c>
      <c r="H2631" s="0" t="s">
        <v>2412</v>
      </c>
      <c r="I2631" s="0" t="s">
        <v>2123</v>
      </c>
      <c r="J2631" s="0" t="s">
        <v>47</v>
      </c>
      <c r="K2631" s="0" t="s">
        <v>47</v>
      </c>
      <c r="L2631" s="0" t="s">
        <v>47</v>
      </c>
      <c r="M2631" s="0" t="s">
        <v>47</v>
      </c>
      <c r="N2631" s="0" t="n">
        <v>2</v>
      </c>
      <c r="O2631" s="0" t="n">
        <v>44</v>
      </c>
      <c r="P2631" s="0" t="n">
        <v>500</v>
      </c>
      <c r="Q2631" s="0" t="n">
        <v>3.9</v>
      </c>
      <c r="R2631" s="0" t="str">
        <f aca="false">INDEX(Lookup!$B$4:$B$18,MATCH(C2631,Lookup!$A$4:$A$18,0))</f>
        <v>India</v>
      </c>
      <c r="S2631" s="20" t="n">
        <f aca="false">INDEX(Lookup!$D$4:$D$18,MATCH(C2631,Lookup!$A$4:$A$18,0))</f>
        <v>0.012</v>
      </c>
      <c r="T2631" s="21" t="n">
        <f aca="false">ROUND(P2631*S2631,2)</f>
        <v>6</v>
      </c>
      <c r="U2631" s="21" t="n">
        <f aca="false">IF(T2631&lt;=10,1,IF(T2631&lt;=20,2,IF(T2631&lt;=30,3,IF(T2631&lt;=40,4,IF(T2631&lt;=50,5,IF(T2631&lt;=100,6,IF(T2631&lt;=250,7,8)))))))</f>
        <v>1</v>
      </c>
      <c r="V2631" s="21" t="n">
        <f aca="false">IF(AND(OR(Dashboard!$T$3="All",R2631=Dashboard!$T$3),OR(Dashboard!$T$4="All",D2631=Dashboard!$T$4)),1,0)</f>
        <v>1</v>
      </c>
      <c r="W2631" s="21" t="n">
        <f aca="false">IF(V2631=1,T2631+ROW()/10000000,0)</f>
        <v>6.0002631</v>
      </c>
    </row>
    <row r="2632" customFormat="false" ht="15" hidden="false" customHeight="false" outlineLevel="0" collapsed="false">
      <c r="A2632" s="0" t="n">
        <v>7228</v>
      </c>
      <c r="B2632" s="0" t="s">
        <v>7078</v>
      </c>
      <c r="C2632" s="0" t="n">
        <v>1</v>
      </c>
      <c r="D2632" s="0" t="s">
        <v>6924</v>
      </c>
      <c r="E2632" s="0" t="s">
        <v>7079</v>
      </c>
      <c r="F2632" s="0" t="s">
        <v>7062</v>
      </c>
      <c r="G2632" s="0" t="s">
        <v>7063</v>
      </c>
      <c r="H2632" s="0" t="s">
        <v>7080</v>
      </c>
      <c r="I2632" s="0" t="s">
        <v>2123</v>
      </c>
      <c r="J2632" s="0" t="s">
        <v>47</v>
      </c>
      <c r="K2632" s="0" t="s">
        <v>47</v>
      </c>
      <c r="L2632" s="0" t="s">
        <v>47</v>
      </c>
      <c r="M2632" s="0" t="s">
        <v>47</v>
      </c>
      <c r="N2632" s="0" t="n">
        <v>2</v>
      </c>
      <c r="O2632" s="0" t="n">
        <v>206</v>
      </c>
      <c r="P2632" s="0" t="n">
        <v>600</v>
      </c>
      <c r="Q2632" s="0" t="n">
        <v>3.5</v>
      </c>
      <c r="R2632" s="0" t="str">
        <f aca="false">INDEX(Lookup!$B$4:$B$18,MATCH(C2632,Lookup!$A$4:$A$18,0))</f>
        <v>India</v>
      </c>
      <c r="S2632" s="20" t="n">
        <f aca="false">INDEX(Lookup!$D$4:$D$18,MATCH(C2632,Lookup!$A$4:$A$18,0))</f>
        <v>0.012</v>
      </c>
      <c r="T2632" s="21" t="n">
        <f aca="false">ROUND(P2632*S2632,2)</f>
        <v>7.2</v>
      </c>
      <c r="U2632" s="21" t="n">
        <f aca="false">IF(T2632&lt;=10,1,IF(T2632&lt;=20,2,IF(T2632&lt;=30,3,IF(T2632&lt;=40,4,IF(T2632&lt;=50,5,IF(T2632&lt;=100,6,IF(T2632&lt;=250,7,8)))))))</f>
        <v>1</v>
      </c>
      <c r="V2632" s="21" t="n">
        <f aca="false">IF(AND(OR(Dashboard!$T$3="All",R2632=Dashboard!$T$3),OR(Dashboard!$T$4="All",D2632=Dashboard!$T$4)),1,0)</f>
        <v>1</v>
      </c>
      <c r="W2632" s="21" t="n">
        <f aca="false">IF(V2632=1,T2632+ROW()/10000000,0)</f>
        <v>7.2002632</v>
      </c>
    </row>
    <row r="2633" customFormat="false" ht="15" hidden="false" customHeight="false" outlineLevel="0" collapsed="false">
      <c r="A2633" s="0" t="n">
        <v>7068</v>
      </c>
      <c r="B2633" s="0" t="s">
        <v>3867</v>
      </c>
      <c r="C2633" s="0" t="n">
        <v>1</v>
      </c>
      <c r="D2633" s="0" t="s">
        <v>6924</v>
      </c>
      <c r="E2633" s="0" t="s">
        <v>7081</v>
      </c>
      <c r="F2633" s="0" t="s">
        <v>7062</v>
      </c>
      <c r="G2633" s="0" t="s">
        <v>7063</v>
      </c>
      <c r="H2633" s="0" t="s">
        <v>3000</v>
      </c>
      <c r="I2633" s="0" t="s">
        <v>2123</v>
      </c>
      <c r="J2633" s="0" t="s">
        <v>47</v>
      </c>
      <c r="K2633" s="0" t="s">
        <v>46</v>
      </c>
      <c r="L2633" s="0" t="s">
        <v>47</v>
      </c>
      <c r="M2633" s="0" t="s">
        <v>47</v>
      </c>
      <c r="N2633" s="0" t="n">
        <v>2</v>
      </c>
      <c r="O2633" s="0" t="n">
        <v>185</v>
      </c>
      <c r="P2633" s="0" t="n">
        <v>700</v>
      </c>
      <c r="Q2633" s="0" t="n">
        <v>3.7</v>
      </c>
      <c r="R2633" s="0" t="str">
        <f aca="false">INDEX(Lookup!$B$4:$B$18,MATCH(C2633,Lookup!$A$4:$A$18,0))</f>
        <v>India</v>
      </c>
      <c r="S2633" s="20" t="n">
        <f aca="false">INDEX(Lookup!$D$4:$D$18,MATCH(C2633,Lookup!$A$4:$A$18,0))</f>
        <v>0.012</v>
      </c>
      <c r="T2633" s="21" t="n">
        <f aca="false">ROUND(P2633*S2633,2)</f>
        <v>8.4</v>
      </c>
      <c r="U2633" s="21" t="n">
        <f aca="false">IF(T2633&lt;=10,1,IF(T2633&lt;=20,2,IF(T2633&lt;=30,3,IF(T2633&lt;=40,4,IF(T2633&lt;=50,5,IF(T2633&lt;=100,6,IF(T2633&lt;=250,7,8)))))))</f>
        <v>1</v>
      </c>
      <c r="V2633" s="21" t="n">
        <f aca="false">IF(AND(OR(Dashboard!$T$3="All",R2633=Dashboard!$T$3),OR(Dashboard!$T$4="All",D2633=Dashboard!$T$4)),1,0)</f>
        <v>1</v>
      </c>
      <c r="W2633" s="21" t="n">
        <f aca="false">IF(V2633=1,T2633+ROW()/10000000,0)</f>
        <v>8.4002633</v>
      </c>
    </row>
    <row r="2634" customFormat="false" ht="15" hidden="false" customHeight="false" outlineLevel="0" collapsed="false">
      <c r="A2634" s="0" t="n">
        <v>302152</v>
      </c>
      <c r="B2634" s="0" t="s">
        <v>3874</v>
      </c>
      <c r="C2634" s="0" t="n">
        <v>1</v>
      </c>
      <c r="D2634" s="0" t="s">
        <v>6924</v>
      </c>
      <c r="E2634" s="0" t="s">
        <v>7082</v>
      </c>
      <c r="F2634" s="0" t="s">
        <v>7062</v>
      </c>
      <c r="G2634" s="0" t="s">
        <v>7063</v>
      </c>
      <c r="H2634" s="0" t="s">
        <v>153</v>
      </c>
      <c r="I2634" s="0" t="s">
        <v>2123</v>
      </c>
      <c r="J2634" s="0" t="s">
        <v>47</v>
      </c>
      <c r="K2634" s="0" t="s">
        <v>47</v>
      </c>
      <c r="L2634" s="0" t="s">
        <v>47</v>
      </c>
      <c r="M2634" s="0" t="s">
        <v>47</v>
      </c>
      <c r="N2634" s="0" t="n">
        <v>2</v>
      </c>
      <c r="O2634" s="0" t="n">
        <v>256</v>
      </c>
      <c r="P2634" s="0" t="n">
        <v>700</v>
      </c>
      <c r="Q2634" s="0" t="n">
        <v>3.7</v>
      </c>
      <c r="R2634" s="0" t="str">
        <f aca="false">INDEX(Lookup!$B$4:$B$18,MATCH(C2634,Lookup!$A$4:$A$18,0))</f>
        <v>India</v>
      </c>
      <c r="S2634" s="20" t="n">
        <f aca="false">INDEX(Lookup!$D$4:$D$18,MATCH(C2634,Lookup!$A$4:$A$18,0))</f>
        <v>0.012</v>
      </c>
      <c r="T2634" s="21" t="n">
        <f aca="false">ROUND(P2634*S2634,2)</f>
        <v>8.4</v>
      </c>
      <c r="U2634" s="21" t="n">
        <f aca="false">IF(T2634&lt;=10,1,IF(T2634&lt;=20,2,IF(T2634&lt;=30,3,IF(T2634&lt;=40,4,IF(T2634&lt;=50,5,IF(T2634&lt;=100,6,IF(T2634&lt;=250,7,8)))))))</f>
        <v>1</v>
      </c>
      <c r="V2634" s="21" t="n">
        <f aca="false">IF(AND(OR(Dashboard!$T$3="All",R2634=Dashboard!$T$3),OR(Dashboard!$T$4="All",D2634=Dashboard!$T$4)),1,0)</f>
        <v>1</v>
      </c>
      <c r="W2634" s="21" t="n">
        <f aca="false">IF(V2634=1,T2634+ROW()/10000000,0)</f>
        <v>8.4002634</v>
      </c>
    </row>
    <row r="2635" customFormat="false" ht="15" hidden="false" customHeight="false" outlineLevel="0" collapsed="false">
      <c r="A2635" s="0" t="n">
        <v>312300</v>
      </c>
      <c r="B2635" s="0" t="s">
        <v>7083</v>
      </c>
      <c r="C2635" s="0" t="n">
        <v>1</v>
      </c>
      <c r="D2635" s="0" t="s">
        <v>6924</v>
      </c>
      <c r="E2635" s="0" t="s">
        <v>7084</v>
      </c>
      <c r="F2635" s="0" t="s">
        <v>7062</v>
      </c>
      <c r="G2635" s="0" t="s">
        <v>7063</v>
      </c>
      <c r="H2635" s="0" t="s">
        <v>7085</v>
      </c>
      <c r="I2635" s="0" t="s">
        <v>2123</v>
      </c>
      <c r="J2635" s="0" t="s">
        <v>46</v>
      </c>
      <c r="K2635" s="0" t="s">
        <v>46</v>
      </c>
      <c r="L2635" s="0" t="s">
        <v>47</v>
      </c>
      <c r="M2635" s="0" t="s">
        <v>47</v>
      </c>
      <c r="N2635" s="0" t="n">
        <v>3</v>
      </c>
      <c r="O2635" s="0" t="n">
        <v>336</v>
      </c>
      <c r="P2635" s="0" t="n">
        <v>1500</v>
      </c>
      <c r="Q2635" s="0" t="n">
        <v>4.2</v>
      </c>
      <c r="R2635" s="0" t="str">
        <f aca="false">INDEX(Lookup!$B$4:$B$18,MATCH(C2635,Lookup!$A$4:$A$18,0))</f>
        <v>India</v>
      </c>
      <c r="S2635" s="20" t="n">
        <f aca="false">INDEX(Lookup!$D$4:$D$18,MATCH(C2635,Lookup!$A$4:$A$18,0))</f>
        <v>0.012</v>
      </c>
      <c r="T2635" s="21" t="n">
        <f aca="false">ROUND(P2635*S2635,2)</f>
        <v>18</v>
      </c>
      <c r="U2635" s="21" t="n">
        <f aca="false">IF(T2635&lt;=10,1,IF(T2635&lt;=20,2,IF(T2635&lt;=30,3,IF(T2635&lt;=40,4,IF(T2635&lt;=50,5,IF(T2635&lt;=100,6,IF(T2635&lt;=250,7,8)))))))</f>
        <v>2</v>
      </c>
      <c r="V2635" s="21" t="n">
        <f aca="false">IF(AND(OR(Dashboard!$T$3="All",R2635=Dashboard!$T$3),OR(Dashboard!$T$4="All",D2635=Dashboard!$T$4)),1,0)</f>
        <v>1</v>
      </c>
      <c r="W2635" s="21" t="n">
        <f aca="false">IF(V2635=1,T2635+ROW()/10000000,0)</f>
        <v>18.0002635</v>
      </c>
    </row>
    <row r="2636" customFormat="false" ht="15" hidden="false" customHeight="false" outlineLevel="0" collapsed="false">
      <c r="A2636" s="0" t="n">
        <v>5565</v>
      </c>
      <c r="B2636" s="0" t="s">
        <v>7086</v>
      </c>
      <c r="C2636" s="0" t="n">
        <v>1</v>
      </c>
      <c r="D2636" s="0" t="s">
        <v>6924</v>
      </c>
      <c r="E2636" s="0" t="s">
        <v>7087</v>
      </c>
      <c r="F2636" s="0" t="s">
        <v>7088</v>
      </c>
      <c r="G2636" s="0" t="s">
        <v>7089</v>
      </c>
      <c r="H2636" s="0" t="s">
        <v>7090</v>
      </c>
      <c r="I2636" s="0" t="s">
        <v>2123</v>
      </c>
      <c r="J2636" s="0" t="s">
        <v>47</v>
      </c>
      <c r="K2636" s="0" t="s">
        <v>47</v>
      </c>
      <c r="L2636" s="0" t="s">
        <v>47</v>
      </c>
      <c r="M2636" s="0" t="s">
        <v>47</v>
      </c>
      <c r="N2636" s="0" t="n">
        <v>1</v>
      </c>
      <c r="O2636" s="0" t="n">
        <v>280</v>
      </c>
      <c r="P2636" s="0" t="n">
        <v>450</v>
      </c>
      <c r="Q2636" s="0" t="n">
        <v>3.4</v>
      </c>
      <c r="R2636" s="0" t="str">
        <f aca="false">INDEX(Lookup!$B$4:$B$18,MATCH(C2636,Lookup!$A$4:$A$18,0))</f>
        <v>India</v>
      </c>
      <c r="S2636" s="20" t="n">
        <f aca="false">INDEX(Lookup!$D$4:$D$18,MATCH(C2636,Lookup!$A$4:$A$18,0))</f>
        <v>0.012</v>
      </c>
      <c r="T2636" s="21" t="n">
        <f aca="false">ROUND(P2636*S2636,2)</f>
        <v>5.4</v>
      </c>
      <c r="U2636" s="21" t="n">
        <f aca="false">IF(T2636&lt;=10,1,IF(T2636&lt;=20,2,IF(T2636&lt;=30,3,IF(T2636&lt;=40,4,IF(T2636&lt;=50,5,IF(T2636&lt;=100,6,IF(T2636&lt;=250,7,8)))))))</f>
        <v>1</v>
      </c>
      <c r="V2636" s="21" t="n">
        <f aca="false">IF(AND(OR(Dashboard!$T$3="All",R2636=Dashboard!$T$3),OR(Dashboard!$T$4="All",D2636=Dashboard!$T$4)),1,0)</f>
        <v>1</v>
      </c>
      <c r="W2636" s="21" t="n">
        <f aca="false">IF(V2636=1,T2636+ROW()/10000000,0)</f>
        <v>5.4002636</v>
      </c>
    </row>
    <row r="2637" customFormat="false" ht="15" hidden="false" customHeight="false" outlineLevel="0" collapsed="false">
      <c r="A2637" s="0" t="n">
        <v>307113</v>
      </c>
      <c r="B2637" s="0" t="s">
        <v>7091</v>
      </c>
      <c r="C2637" s="0" t="n">
        <v>1</v>
      </c>
      <c r="D2637" s="0" t="s">
        <v>6924</v>
      </c>
      <c r="E2637" s="0" t="s">
        <v>7092</v>
      </c>
      <c r="F2637" s="0" t="s">
        <v>7088</v>
      </c>
      <c r="G2637" s="0" t="s">
        <v>7089</v>
      </c>
      <c r="H2637" s="0" t="s">
        <v>7093</v>
      </c>
      <c r="I2637" s="0" t="s">
        <v>2123</v>
      </c>
      <c r="J2637" s="0" t="s">
        <v>46</v>
      </c>
      <c r="K2637" s="0" t="s">
        <v>46</v>
      </c>
      <c r="L2637" s="0" t="s">
        <v>47</v>
      </c>
      <c r="M2637" s="0" t="s">
        <v>47</v>
      </c>
      <c r="N2637" s="0" t="n">
        <v>3</v>
      </c>
      <c r="O2637" s="0" t="n">
        <v>2131</v>
      </c>
      <c r="P2637" s="0" t="n">
        <v>1400</v>
      </c>
      <c r="Q2637" s="0" t="n">
        <v>4.2</v>
      </c>
      <c r="R2637" s="0" t="str">
        <f aca="false">INDEX(Lookup!$B$4:$B$18,MATCH(C2637,Lookup!$A$4:$A$18,0))</f>
        <v>India</v>
      </c>
      <c r="S2637" s="20" t="n">
        <f aca="false">INDEX(Lookup!$D$4:$D$18,MATCH(C2637,Lookup!$A$4:$A$18,0))</f>
        <v>0.012</v>
      </c>
      <c r="T2637" s="21" t="n">
        <f aca="false">ROUND(P2637*S2637,2)</f>
        <v>16.8</v>
      </c>
      <c r="U2637" s="21" t="n">
        <f aca="false">IF(T2637&lt;=10,1,IF(T2637&lt;=20,2,IF(T2637&lt;=30,3,IF(T2637&lt;=40,4,IF(T2637&lt;=50,5,IF(T2637&lt;=100,6,IF(T2637&lt;=250,7,8)))))))</f>
        <v>2</v>
      </c>
      <c r="V2637" s="21" t="n">
        <f aca="false">IF(AND(OR(Dashboard!$T$3="All",R2637=Dashboard!$T$3),OR(Dashboard!$T$4="All",D2637=Dashboard!$T$4)),1,0)</f>
        <v>1</v>
      </c>
      <c r="W2637" s="21" t="n">
        <f aca="false">IF(V2637=1,T2637+ROW()/10000000,0)</f>
        <v>16.8002637</v>
      </c>
    </row>
    <row r="2638" customFormat="false" ht="15" hidden="false" customHeight="false" outlineLevel="0" collapsed="false">
      <c r="A2638" s="0" t="n">
        <v>6258</v>
      </c>
      <c r="B2638" s="0" t="s">
        <v>7094</v>
      </c>
      <c r="C2638" s="0" t="n">
        <v>1</v>
      </c>
      <c r="D2638" s="0" t="s">
        <v>6924</v>
      </c>
      <c r="E2638" s="0" t="s">
        <v>7095</v>
      </c>
      <c r="F2638" s="0" t="s">
        <v>7096</v>
      </c>
      <c r="G2638" s="0" t="s">
        <v>7097</v>
      </c>
      <c r="H2638" s="0" t="s">
        <v>7098</v>
      </c>
      <c r="I2638" s="0" t="s">
        <v>2123</v>
      </c>
      <c r="J2638" s="0" t="s">
        <v>47</v>
      </c>
      <c r="K2638" s="0" t="s">
        <v>47</v>
      </c>
      <c r="L2638" s="0" t="s">
        <v>47</v>
      </c>
      <c r="M2638" s="0" t="s">
        <v>47</v>
      </c>
      <c r="N2638" s="0" t="n">
        <v>1</v>
      </c>
      <c r="O2638" s="0" t="n">
        <v>13</v>
      </c>
      <c r="P2638" s="0" t="n">
        <v>200</v>
      </c>
      <c r="Q2638" s="0" t="n">
        <v>2.8</v>
      </c>
      <c r="R2638" s="0" t="str">
        <f aca="false">INDEX(Lookup!$B$4:$B$18,MATCH(C2638,Lookup!$A$4:$A$18,0))</f>
        <v>India</v>
      </c>
      <c r="S2638" s="20" t="n">
        <f aca="false">INDEX(Lookup!$D$4:$D$18,MATCH(C2638,Lookup!$A$4:$A$18,0))</f>
        <v>0.012</v>
      </c>
      <c r="T2638" s="21" t="n">
        <f aca="false">ROUND(P2638*S2638,2)</f>
        <v>2.4</v>
      </c>
      <c r="U2638" s="21" t="n">
        <f aca="false">IF(T2638&lt;=10,1,IF(T2638&lt;=20,2,IF(T2638&lt;=30,3,IF(T2638&lt;=40,4,IF(T2638&lt;=50,5,IF(T2638&lt;=100,6,IF(T2638&lt;=250,7,8)))))))</f>
        <v>1</v>
      </c>
      <c r="V2638" s="21" t="n">
        <f aca="false">IF(AND(OR(Dashboard!$T$3="All",R2638=Dashboard!$T$3),OR(Dashboard!$T$4="All",D2638=Dashboard!$T$4)),1,0)</f>
        <v>1</v>
      </c>
      <c r="W2638" s="21" t="n">
        <f aca="false">IF(V2638=1,T2638+ROW()/10000000,0)</f>
        <v>2.4002638</v>
      </c>
    </row>
    <row r="2639" customFormat="false" ht="15" hidden="false" customHeight="false" outlineLevel="0" collapsed="false">
      <c r="A2639" s="0" t="n">
        <v>6094</v>
      </c>
      <c r="B2639" s="0" t="s">
        <v>7099</v>
      </c>
      <c r="C2639" s="0" t="n">
        <v>1</v>
      </c>
      <c r="D2639" s="0" t="s">
        <v>6924</v>
      </c>
      <c r="E2639" s="0" t="s">
        <v>7100</v>
      </c>
      <c r="F2639" s="0" t="s">
        <v>7096</v>
      </c>
      <c r="G2639" s="0" t="s">
        <v>7097</v>
      </c>
      <c r="H2639" s="0" t="s">
        <v>3129</v>
      </c>
      <c r="I2639" s="0" t="s">
        <v>2123</v>
      </c>
      <c r="J2639" s="0" t="s">
        <v>47</v>
      </c>
      <c r="K2639" s="0" t="s">
        <v>47</v>
      </c>
      <c r="L2639" s="0" t="s">
        <v>47</v>
      </c>
      <c r="M2639" s="0" t="s">
        <v>47</v>
      </c>
      <c r="N2639" s="0" t="n">
        <v>1</v>
      </c>
      <c r="O2639" s="0" t="n">
        <v>38</v>
      </c>
      <c r="P2639" s="0" t="n">
        <v>400</v>
      </c>
      <c r="Q2639" s="0" t="n">
        <v>3.1</v>
      </c>
      <c r="R2639" s="0" t="str">
        <f aca="false">INDEX(Lookup!$B$4:$B$18,MATCH(C2639,Lookup!$A$4:$A$18,0))</f>
        <v>India</v>
      </c>
      <c r="S2639" s="20" t="n">
        <f aca="false">INDEX(Lookup!$D$4:$D$18,MATCH(C2639,Lookup!$A$4:$A$18,0))</f>
        <v>0.012</v>
      </c>
      <c r="T2639" s="21" t="n">
        <f aca="false">ROUND(P2639*S2639,2)</f>
        <v>4.8</v>
      </c>
      <c r="U2639" s="21" t="n">
        <f aca="false">IF(T2639&lt;=10,1,IF(T2639&lt;=20,2,IF(T2639&lt;=30,3,IF(T2639&lt;=40,4,IF(T2639&lt;=50,5,IF(T2639&lt;=100,6,IF(T2639&lt;=250,7,8)))))))</f>
        <v>1</v>
      </c>
      <c r="V2639" s="21" t="n">
        <f aca="false">IF(AND(OR(Dashboard!$T$3="All",R2639=Dashboard!$T$3),OR(Dashboard!$T$4="All",D2639=Dashboard!$T$4)),1,0)</f>
        <v>1</v>
      </c>
      <c r="W2639" s="21" t="n">
        <f aca="false">IF(V2639=1,T2639+ROW()/10000000,0)</f>
        <v>4.8002639</v>
      </c>
    </row>
    <row r="2640" customFormat="false" ht="15" hidden="false" customHeight="false" outlineLevel="0" collapsed="false">
      <c r="A2640" s="0" t="n">
        <v>304592</v>
      </c>
      <c r="B2640" s="0" t="s">
        <v>7101</v>
      </c>
      <c r="C2640" s="0" t="n">
        <v>1</v>
      </c>
      <c r="D2640" s="0" t="s">
        <v>6924</v>
      </c>
      <c r="E2640" s="0" t="s">
        <v>7102</v>
      </c>
      <c r="F2640" s="0" t="s">
        <v>7096</v>
      </c>
      <c r="G2640" s="0" t="s">
        <v>7097</v>
      </c>
      <c r="H2640" s="0" t="s">
        <v>2349</v>
      </c>
      <c r="I2640" s="0" t="s">
        <v>2123</v>
      </c>
      <c r="J2640" s="0" t="s">
        <v>47</v>
      </c>
      <c r="K2640" s="0" t="s">
        <v>47</v>
      </c>
      <c r="L2640" s="0" t="s">
        <v>47</v>
      </c>
      <c r="M2640" s="0" t="s">
        <v>47</v>
      </c>
      <c r="N2640" s="0" t="n">
        <v>1</v>
      </c>
      <c r="O2640" s="0" t="n">
        <v>69</v>
      </c>
      <c r="P2640" s="0" t="n">
        <v>150</v>
      </c>
      <c r="Q2640" s="0" t="n">
        <v>2.8</v>
      </c>
      <c r="R2640" s="0" t="str">
        <f aca="false">INDEX(Lookup!$B$4:$B$18,MATCH(C2640,Lookup!$A$4:$A$18,0))</f>
        <v>India</v>
      </c>
      <c r="S2640" s="20" t="n">
        <f aca="false">INDEX(Lookup!$D$4:$D$18,MATCH(C2640,Lookup!$A$4:$A$18,0))</f>
        <v>0.012</v>
      </c>
      <c r="T2640" s="21" t="n">
        <f aca="false">ROUND(P2640*S2640,2)</f>
        <v>1.8</v>
      </c>
      <c r="U2640" s="21" t="n">
        <f aca="false">IF(T2640&lt;=10,1,IF(T2640&lt;=20,2,IF(T2640&lt;=30,3,IF(T2640&lt;=40,4,IF(T2640&lt;=50,5,IF(T2640&lt;=100,6,IF(T2640&lt;=250,7,8)))))))</f>
        <v>1</v>
      </c>
      <c r="V2640" s="21" t="n">
        <f aca="false">IF(AND(OR(Dashboard!$T$3="All",R2640=Dashboard!$T$3),OR(Dashboard!$T$4="All",D2640=Dashboard!$T$4)),1,0)</f>
        <v>1</v>
      </c>
      <c r="W2640" s="21" t="n">
        <f aca="false">IF(V2640=1,T2640+ROW()/10000000,0)</f>
        <v>1.800264</v>
      </c>
    </row>
    <row r="2641" customFormat="false" ht="15" hidden="false" customHeight="false" outlineLevel="0" collapsed="false">
      <c r="A2641" s="0" t="n">
        <v>18421481</v>
      </c>
      <c r="B2641" s="0" t="s">
        <v>7103</v>
      </c>
      <c r="C2641" s="0" t="n">
        <v>1</v>
      </c>
      <c r="D2641" s="0" t="s">
        <v>6924</v>
      </c>
      <c r="E2641" s="0" t="s">
        <v>7104</v>
      </c>
      <c r="F2641" s="0" t="s">
        <v>7096</v>
      </c>
      <c r="G2641" s="0" t="s">
        <v>7097</v>
      </c>
      <c r="H2641" s="0" t="s">
        <v>2050</v>
      </c>
      <c r="I2641" s="0" t="s">
        <v>2123</v>
      </c>
      <c r="J2641" s="0" t="s">
        <v>47</v>
      </c>
      <c r="K2641" s="0" t="s">
        <v>47</v>
      </c>
      <c r="L2641" s="0" t="s">
        <v>47</v>
      </c>
      <c r="M2641" s="0" t="s">
        <v>47</v>
      </c>
      <c r="N2641" s="0" t="n">
        <v>2</v>
      </c>
      <c r="O2641" s="0" t="n">
        <v>11</v>
      </c>
      <c r="P2641" s="0" t="n">
        <v>500</v>
      </c>
      <c r="Q2641" s="0" t="n">
        <v>3.3</v>
      </c>
      <c r="R2641" s="0" t="str">
        <f aca="false">INDEX(Lookup!$B$4:$B$18,MATCH(C2641,Lookup!$A$4:$A$18,0))</f>
        <v>India</v>
      </c>
      <c r="S2641" s="20" t="n">
        <f aca="false">INDEX(Lookup!$D$4:$D$18,MATCH(C2641,Lookup!$A$4:$A$18,0))</f>
        <v>0.012</v>
      </c>
      <c r="T2641" s="21" t="n">
        <f aca="false">ROUND(P2641*S2641,2)</f>
        <v>6</v>
      </c>
      <c r="U2641" s="21" t="n">
        <f aca="false">IF(T2641&lt;=10,1,IF(T2641&lt;=20,2,IF(T2641&lt;=30,3,IF(T2641&lt;=40,4,IF(T2641&lt;=50,5,IF(T2641&lt;=100,6,IF(T2641&lt;=250,7,8)))))))</f>
        <v>1</v>
      </c>
      <c r="V2641" s="21" t="n">
        <f aca="false">IF(AND(OR(Dashboard!$T$3="All",R2641=Dashboard!$T$3),OR(Dashboard!$T$4="All",D2641=Dashboard!$T$4)),1,0)</f>
        <v>1</v>
      </c>
      <c r="W2641" s="21" t="n">
        <f aca="false">IF(V2641=1,T2641+ROW()/10000000,0)</f>
        <v>6.0002641</v>
      </c>
    </row>
    <row r="2642" customFormat="false" ht="15" hidden="false" customHeight="false" outlineLevel="0" collapsed="false">
      <c r="A2642" s="0" t="n">
        <v>310874</v>
      </c>
      <c r="B2642" s="0" t="s">
        <v>7105</v>
      </c>
      <c r="C2642" s="0" t="n">
        <v>1</v>
      </c>
      <c r="D2642" s="0" t="s">
        <v>6924</v>
      </c>
      <c r="E2642" s="0" t="s">
        <v>7106</v>
      </c>
      <c r="F2642" s="0" t="s">
        <v>7096</v>
      </c>
      <c r="G2642" s="0" t="s">
        <v>7097</v>
      </c>
      <c r="H2642" s="0" t="s">
        <v>402</v>
      </c>
      <c r="I2642" s="0" t="s">
        <v>2123</v>
      </c>
      <c r="J2642" s="0" t="s">
        <v>47</v>
      </c>
      <c r="K2642" s="0" t="s">
        <v>47</v>
      </c>
      <c r="L2642" s="0" t="s">
        <v>47</v>
      </c>
      <c r="M2642" s="0" t="s">
        <v>47</v>
      </c>
      <c r="N2642" s="0" t="n">
        <v>1</v>
      </c>
      <c r="O2642" s="0" t="n">
        <v>6</v>
      </c>
      <c r="P2642" s="0" t="n">
        <v>200</v>
      </c>
      <c r="Q2642" s="0" t="n">
        <v>3.1</v>
      </c>
      <c r="R2642" s="0" t="str">
        <f aca="false">INDEX(Lookup!$B$4:$B$18,MATCH(C2642,Lookup!$A$4:$A$18,0))</f>
        <v>India</v>
      </c>
      <c r="S2642" s="20" t="n">
        <f aca="false">INDEX(Lookup!$D$4:$D$18,MATCH(C2642,Lookup!$A$4:$A$18,0))</f>
        <v>0.012</v>
      </c>
      <c r="T2642" s="21" t="n">
        <f aca="false">ROUND(P2642*S2642,2)</f>
        <v>2.4</v>
      </c>
      <c r="U2642" s="21" t="n">
        <f aca="false">IF(T2642&lt;=10,1,IF(T2642&lt;=20,2,IF(T2642&lt;=30,3,IF(T2642&lt;=40,4,IF(T2642&lt;=50,5,IF(T2642&lt;=100,6,IF(T2642&lt;=250,7,8)))))))</f>
        <v>1</v>
      </c>
      <c r="V2642" s="21" t="n">
        <f aca="false">IF(AND(OR(Dashboard!$T$3="All",R2642=Dashboard!$T$3),OR(Dashboard!$T$4="All",D2642=Dashboard!$T$4)),1,0)</f>
        <v>1</v>
      </c>
      <c r="W2642" s="21" t="n">
        <f aca="false">IF(V2642=1,T2642+ROW()/10000000,0)</f>
        <v>2.4002642</v>
      </c>
    </row>
    <row r="2643" customFormat="false" ht="15" hidden="false" customHeight="false" outlineLevel="0" collapsed="false">
      <c r="A2643" s="0" t="n">
        <v>18313972</v>
      </c>
      <c r="B2643" s="0" t="s">
        <v>7107</v>
      </c>
      <c r="C2643" s="0" t="n">
        <v>1</v>
      </c>
      <c r="D2643" s="0" t="s">
        <v>6924</v>
      </c>
      <c r="E2643" s="0" t="s">
        <v>7108</v>
      </c>
      <c r="F2643" s="0" t="s">
        <v>7096</v>
      </c>
      <c r="G2643" s="0" t="s">
        <v>7097</v>
      </c>
      <c r="H2643" s="0" t="s">
        <v>2868</v>
      </c>
      <c r="I2643" s="0" t="s">
        <v>2123</v>
      </c>
      <c r="J2643" s="0" t="s">
        <v>47</v>
      </c>
      <c r="K2643" s="0" t="s">
        <v>47</v>
      </c>
      <c r="L2643" s="0" t="s">
        <v>47</v>
      </c>
      <c r="M2643" s="0" t="s">
        <v>47</v>
      </c>
      <c r="N2643" s="0" t="n">
        <v>1</v>
      </c>
      <c r="O2643" s="0" t="n">
        <v>4</v>
      </c>
      <c r="P2643" s="0" t="n">
        <v>400</v>
      </c>
      <c r="Q2643" s="0" t="n">
        <v>3</v>
      </c>
      <c r="R2643" s="0" t="str">
        <f aca="false">INDEX(Lookup!$B$4:$B$18,MATCH(C2643,Lookup!$A$4:$A$18,0))</f>
        <v>India</v>
      </c>
      <c r="S2643" s="20" t="n">
        <f aca="false">INDEX(Lookup!$D$4:$D$18,MATCH(C2643,Lookup!$A$4:$A$18,0))</f>
        <v>0.012</v>
      </c>
      <c r="T2643" s="21" t="n">
        <f aca="false">ROUND(P2643*S2643,2)</f>
        <v>4.8</v>
      </c>
      <c r="U2643" s="21" t="n">
        <f aca="false">IF(T2643&lt;=10,1,IF(T2643&lt;=20,2,IF(T2643&lt;=30,3,IF(T2643&lt;=40,4,IF(T2643&lt;=50,5,IF(T2643&lt;=100,6,IF(T2643&lt;=250,7,8)))))))</f>
        <v>1</v>
      </c>
      <c r="V2643" s="21" t="n">
        <f aca="false">IF(AND(OR(Dashboard!$T$3="All",R2643=Dashboard!$T$3),OR(Dashboard!$T$4="All",D2643=Dashboard!$T$4)),1,0)</f>
        <v>1</v>
      </c>
      <c r="W2643" s="21" t="n">
        <f aca="false">IF(V2643=1,T2643+ROW()/10000000,0)</f>
        <v>4.8002643</v>
      </c>
    </row>
    <row r="2644" customFormat="false" ht="15" hidden="false" customHeight="false" outlineLevel="0" collapsed="false">
      <c r="A2644" s="0" t="n">
        <v>18128860</v>
      </c>
      <c r="B2644" s="0" t="s">
        <v>7109</v>
      </c>
      <c r="C2644" s="0" t="n">
        <v>1</v>
      </c>
      <c r="D2644" s="0" t="s">
        <v>6924</v>
      </c>
      <c r="E2644" s="0" t="s">
        <v>7110</v>
      </c>
      <c r="F2644" s="0" t="s">
        <v>7096</v>
      </c>
      <c r="G2644" s="0" t="s">
        <v>7097</v>
      </c>
      <c r="H2644" s="0" t="s">
        <v>2288</v>
      </c>
      <c r="I2644" s="0" t="s">
        <v>2123</v>
      </c>
      <c r="J2644" s="0" t="s">
        <v>47</v>
      </c>
      <c r="K2644" s="0" t="s">
        <v>47</v>
      </c>
      <c r="L2644" s="0" t="s">
        <v>47</v>
      </c>
      <c r="M2644" s="0" t="s">
        <v>47</v>
      </c>
      <c r="N2644" s="0" t="n">
        <v>2</v>
      </c>
      <c r="O2644" s="0" t="n">
        <v>80</v>
      </c>
      <c r="P2644" s="0" t="n">
        <v>650</v>
      </c>
      <c r="Q2644" s="0" t="n">
        <v>3.4</v>
      </c>
      <c r="R2644" s="0" t="str">
        <f aca="false">INDEX(Lookup!$B$4:$B$18,MATCH(C2644,Lookup!$A$4:$A$18,0))</f>
        <v>India</v>
      </c>
      <c r="S2644" s="20" t="n">
        <f aca="false">INDEX(Lookup!$D$4:$D$18,MATCH(C2644,Lookup!$A$4:$A$18,0))</f>
        <v>0.012</v>
      </c>
      <c r="T2644" s="21" t="n">
        <f aca="false">ROUND(P2644*S2644,2)</f>
        <v>7.8</v>
      </c>
      <c r="U2644" s="21" t="n">
        <f aca="false">IF(T2644&lt;=10,1,IF(T2644&lt;=20,2,IF(T2644&lt;=30,3,IF(T2644&lt;=40,4,IF(T2644&lt;=50,5,IF(T2644&lt;=100,6,IF(T2644&lt;=250,7,8)))))))</f>
        <v>1</v>
      </c>
      <c r="V2644" s="21" t="n">
        <f aca="false">IF(AND(OR(Dashboard!$T$3="All",R2644=Dashboard!$T$3),OR(Dashboard!$T$4="All",D2644=Dashboard!$T$4)),1,0)</f>
        <v>1</v>
      </c>
      <c r="W2644" s="21" t="n">
        <f aca="false">IF(V2644=1,T2644+ROW()/10000000,0)</f>
        <v>7.8002644</v>
      </c>
    </row>
    <row r="2645" customFormat="false" ht="15" hidden="false" customHeight="false" outlineLevel="0" collapsed="false">
      <c r="A2645" s="0" t="n">
        <v>310877</v>
      </c>
      <c r="B2645" s="0" t="s">
        <v>7111</v>
      </c>
      <c r="C2645" s="0" t="n">
        <v>1</v>
      </c>
      <c r="D2645" s="0" t="s">
        <v>6924</v>
      </c>
      <c r="E2645" s="0" t="s">
        <v>7112</v>
      </c>
      <c r="F2645" s="0" t="s">
        <v>7096</v>
      </c>
      <c r="G2645" s="0" t="s">
        <v>7097</v>
      </c>
      <c r="H2645" s="0" t="s">
        <v>402</v>
      </c>
      <c r="I2645" s="0" t="s">
        <v>2123</v>
      </c>
      <c r="J2645" s="0" t="s">
        <v>47</v>
      </c>
      <c r="K2645" s="0" t="s">
        <v>47</v>
      </c>
      <c r="L2645" s="0" t="s">
        <v>47</v>
      </c>
      <c r="M2645" s="0" t="s">
        <v>47</v>
      </c>
      <c r="N2645" s="0" t="n">
        <v>2</v>
      </c>
      <c r="O2645" s="0" t="n">
        <v>24</v>
      </c>
      <c r="P2645" s="0" t="n">
        <v>500</v>
      </c>
      <c r="Q2645" s="0" t="n">
        <v>3.4</v>
      </c>
      <c r="R2645" s="0" t="str">
        <f aca="false">INDEX(Lookup!$B$4:$B$18,MATCH(C2645,Lookup!$A$4:$A$18,0))</f>
        <v>India</v>
      </c>
      <c r="S2645" s="20" t="n">
        <f aca="false">INDEX(Lookup!$D$4:$D$18,MATCH(C2645,Lookup!$A$4:$A$18,0))</f>
        <v>0.012</v>
      </c>
      <c r="T2645" s="21" t="n">
        <f aca="false">ROUND(P2645*S2645,2)</f>
        <v>6</v>
      </c>
      <c r="U2645" s="21" t="n">
        <f aca="false">IF(T2645&lt;=10,1,IF(T2645&lt;=20,2,IF(T2645&lt;=30,3,IF(T2645&lt;=40,4,IF(T2645&lt;=50,5,IF(T2645&lt;=100,6,IF(T2645&lt;=250,7,8)))))))</f>
        <v>1</v>
      </c>
      <c r="V2645" s="21" t="n">
        <f aca="false">IF(AND(OR(Dashboard!$T$3="All",R2645=Dashboard!$T$3),OR(Dashboard!$T$4="All",D2645=Dashboard!$T$4)),1,0)</f>
        <v>1</v>
      </c>
      <c r="W2645" s="21" t="n">
        <f aca="false">IF(V2645=1,T2645+ROW()/10000000,0)</f>
        <v>6.0002645</v>
      </c>
    </row>
    <row r="2646" customFormat="false" ht="15" hidden="false" customHeight="false" outlineLevel="0" collapsed="false">
      <c r="A2646" s="0" t="n">
        <v>304687</v>
      </c>
      <c r="B2646" s="0" t="s">
        <v>7113</v>
      </c>
      <c r="C2646" s="0" t="n">
        <v>1</v>
      </c>
      <c r="D2646" s="0" t="s">
        <v>6924</v>
      </c>
      <c r="E2646" s="0" t="s">
        <v>7114</v>
      </c>
      <c r="F2646" s="0" t="s">
        <v>7096</v>
      </c>
      <c r="G2646" s="0" t="s">
        <v>7097</v>
      </c>
      <c r="H2646" s="0" t="s">
        <v>3129</v>
      </c>
      <c r="I2646" s="0" t="s">
        <v>2123</v>
      </c>
      <c r="J2646" s="0" t="s">
        <v>47</v>
      </c>
      <c r="K2646" s="0" t="s">
        <v>47</v>
      </c>
      <c r="L2646" s="0" t="s">
        <v>47</v>
      </c>
      <c r="M2646" s="0" t="s">
        <v>47</v>
      </c>
      <c r="N2646" s="0" t="n">
        <v>1</v>
      </c>
      <c r="O2646" s="0" t="n">
        <v>13</v>
      </c>
      <c r="P2646" s="0" t="n">
        <v>250</v>
      </c>
      <c r="Q2646" s="0" t="n">
        <v>3.1</v>
      </c>
      <c r="R2646" s="0" t="str">
        <f aca="false">INDEX(Lookup!$B$4:$B$18,MATCH(C2646,Lookup!$A$4:$A$18,0))</f>
        <v>India</v>
      </c>
      <c r="S2646" s="20" t="n">
        <f aca="false">INDEX(Lookup!$D$4:$D$18,MATCH(C2646,Lookup!$A$4:$A$18,0))</f>
        <v>0.012</v>
      </c>
      <c r="T2646" s="21" t="n">
        <f aca="false">ROUND(P2646*S2646,2)</f>
        <v>3</v>
      </c>
      <c r="U2646" s="21" t="n">
        <f aca="false">IF(T2646&lt;=10,1,IF(T2646&lt;=20,2,IF(T2646&lt;=30,3,IF(T2646&lt;=40,4,IF(T2646&lt;=50,5,IF(T2646&lt;=100,6,IF(T2646&lt;=250,7,8)))))))</f>
        <v>1</v>
      </c>
      <c r="V2646" s="21" t="n">
        <f aca="false">IF(AND(OR(Dashboard!$T$3="All",R2646=Dashboard!$T$3),OR(Dashboard!$T$4="All",D2646=Dashboard!$T$4)),1,0)</f>
        <v>1</v>
      </c>
      <c r="W2646" s="21" t="n">
        <f aca="false">IF(V2646=1,T2646+ROW()/10000000,0)</f>
        <v>3.0002646</v>
      </c>
    </row>
    <row r="2647" customFormat="false" ht="15" hidden="false" customHeight="false" outlineLevel="0" collapsed="false">
      <c r="A2647" s="0" t="n">
        <v>312444</v>
      </c>
      <c r="B2647" s="0" t="s">
        <v>3154</v>
      </c>
      <c r="C2647" s="0" t="n">
        <v>1</v>
      </c>
      <c r="D2647" s="0" t="s">
        <v>6924</v>
      </c>
      <c r="E2647" s="0" t="s">
        <v>7115</v>
      </c>
      <c r="F2647" s="0" t="s">
        <v>7096</v>
      </c>
      <c r="G2647" s="0" t="s">
        <v>7097</v>
      </c>
      <c r="H2647" s="0" t="s">
        <v>3015</v>
      </c>
      <c r="I2647" s="0" t="s">
        <v>2123</v>
      </c>
      <c r="J2647" s="0" t="s">
        <v>47</v>
      </c>
      <c r="K2647" s="0" t="s">
        <v>46</v>
      </c>
      <c r="L2647" s="0" t="s">
        <v>47</v>
      </c>
      <c r="M2647" s="0" t="s">
        <v>47</v>
      </c>
      <c r="N2647" s="0" t="n">
        <v>1</v>
      </c>
      <c r="O2647" s="0" t="n">
        <v>12</v>
      </c>
      <c r="P2647" s="0" t="n">
        <v>400</v>
      </c>
      <c r="Q2647" s="0" t="n">
        <v>3.3</v>
      </c>
      <c r="R2647" s="0" t="str">
        <f aca="false">INDEX(Lookup!$B$4:$B$18,MATCH(C2647,Lookup!$A$4:$A$18,0))</f>
        <v>India</v>
      </c>
      <c r="S2647" s="20" t="n">
        <f aca="false">INDEX(Lookup!$D$4:$D$18,MATCH(C2647,Lookup!$A$4:$A$18,0))</f>
        <v>0.012</v>
      </c>
      <c r="T2647" s="21" t="n">
        <f aca="false">ROUND(P2647*S2647,2)</f>
        <v>4.8</v>
      </c>
      <c r="U2647" s="21" t="n">
        <f aca="false">IF(T2647&lt;=10,1,IF(T2647&lt;=20,2,IF(T2647&lt;=30,3,IF(T2647&lt;=40,4,IF(T2647&lt;=50,5,IF(T2647&lt;=100,6,IF(T2647&lt;=250,7,8)))))))</f>
        <v>1</v>
      </c>
      <c r="V2647" s="21" t="n">
        <f aca="false">IF(AND(OR(Dashboard!$T$3="All",R2647=Dashboard!$T$3),OR(Dashboard!$T$4="All",D2647=Dashboard!$T$4)),1,0)</f>
        <v>1</v>
      </c>
      <c r="W2647" s="21" t="n">
        <f aca="false">IF(V2647=1,T2647+ROW()/10000000,0)</f>
        <v>4.8002647</v>
      </c>
    </row>
    <row r="2648" customFormat="false" ht="15" hidden="false" customHeight="false" outlineLevel="0" collapsed="false">
      <c r="A2648" s="0" t="n">
        <v>18337975</v>
      </c>
      <c r="B2648" s="0" t="s">
        <v>7116</v>
      </c>
      <c r="C2648" s="0" t="n">
        <v>1</v>
      </c>
      <c r="D2648" s="0" t="s">
        <v>6924</v>
      </c>
      <c r="E2648" s="0" t="s">
        <v>7117</v>
      </c>
      <c r="F2648" s="0" t="s">
        <v>7096</v>
      </c>
      <c r="G2648" s="0" t="s">
        <v>7097</v>
      </c>
      <c r="H2648" s="0" t="s">
        <v>7118</v>
      </c>
      <c r="I2648" s="0" t="s">
        <v>2123</v>
      </c>
      <c r="J2648" s="0" t="s">
        <v>47</v>
      </c>
      <c r="K2648" s="0" t="s">
        <v>47</v>
      </c>
      <c r="L2648" s="0" t="s">
        <v>47</v>
      </c>
      <c r="M2648" s="0" t="s">
        <v>47</v>
      </c>
      <c r="N2648" s="0" t="n">
        <v>2</v>
      </c>
      <c r="O2648" s="0" t="n">
        <v>4</v>
      </c>
      <c r="P2648" s="0" t="n">
        <v>600</v>
      </c>
      <c r="Q2648" s="0" t="n">
        <v>2.9</v>
      </c>
      <c r="R2648" s="0" t="str">
        <f aca="false">INDEX(Lookup!$B$4:$B$18,MATCH(C2648,Lookup!$A$4:$A$18,0))</f>
        <v>India</v>
      </c>
      <c r="S2648" s="20" t="n">
        <f aca="false">INDEX(Lookup!$D$4:$D$18,MATCH(C2648,Lookup!$A$4:$A$18,0))</f>
        <v>0.012</v>
      </c>
      <c r="T2648" s="21" t="n">
        <f aca="false">ROUND(P2648*S2648,2)</f>
        <v>7.2</v>
      </c>
      <c r="U2648" s="21" t="n">
        <f aca="false">IF(T2648&lt;=10,1,IF(T2648&lt;=20,2,IF(T2648&lt;=30,3,IF(T2648&lt;=40,4,IF(T2648&lt;=50,5,IF(T2648&lt;=100,6,IF(T2648&lt;=250,7,8)))))))</f>
        <v>1</v>
      </c>
      <c r="V2648" s="21" t="n">
        <f aca="false">IF(AND(OR(Dashboard!$T$3="All",R2648=Dashboard!$T$3),OR(Dashboard!$T$4="All",D2648=Dashboard!$T$4)),1,0)</f>
        <v>1</v>
      </c>
      <c r="W2648" s="21" t="n">
        <f aca="false">IF(V2648=1,T2648+ROW()/10000000,0)</f>
        <v>7.2002648</v>
      </c>
    </row>
    <row r="2649" customFormat="false" ht="15" hidden="false" customHeight="false" outlineLevel="0" collapsed="false">
      <c r="A2649" s="0" t="n">
        <v>18124373</v>
      </c>
      <c r="B2649" s="0" t="s">
        <v>7119</v>
      </c>
      <c r="C2649" s="0" t="n">
        <v>1</v>
      </c>
      <c r="D2649" s="0" t="s">
        <v>6924</v>
      </c>
      <c r="E2649" s="0" t="s">
        <v>7120</v>
      </c>
      <c r="F2649" s="0" t="s">
        <v>7096</v>
      </c>
      <c r="G2649" s="0" t="s">
        <v>7097</v>
      </c>
      <c r="H2649" s="0" t="s">
        <v>7121</v>
      </c>
      <c r="I2649" s="0" t="s">
        <v>2123</v>
      </c>
      <c r="J2649" s="0" t="s">
        <v>47</v>
      </c>
      <c r="K2649" s="0" t="s">
        <v>47</v>
      </c>
      <c r="L2649" s="0" t="s">
        <v>47</v>
      </c>
      <c r="M2649" s="0" t="s">
        <v>47</v>
      </c>
      <c r="N2649" s="0" t="n">
        <v>1</v>
      </c>
      <c r="O2649" s="0" t="n">
        <v>9</v>
      </c>
      <c r="P2649" s="0" t="n">
        <v>200</v>
      </c>
      <c r="Q2649" s="0" t="n">
        <v>2.8</v>
      </c>
      <c r="R2649" s="0" t="str">
        <f aca="false">INDEX(Lookup!$B$4:$B$18,MATCH(C2649,Lookup!$A$4:$A$18,0))</f>
        <v>India</v>
      </c>
      <c r="S2649" s="20" t="n">
        <f aca="false">INDEX(Lookup!$D$4:$D$18,MATCH(C2649,Lookup!$A$4:$A$18,0))</f>
        <v>0.012</v>
      </c>
      <c r="T2649" s="21" t="n">
        <f aca="false">ROUND(P2649*S2649,2)</f>
        <v>2.4</v>
      </c>
      <c r="U2649" s="21" t="n">
        <f aca="false">IF(T2649&lt;=10,1,IF(T2649&lt;=20,2,IF(T2649&lt;=30,3,IF(T2649&lt;=40,4,IF(T2649&lt;=50,5,IF(T2649&lt;=100,6,IF(T2649&lt;=250,7,8)))))))</f>
        <v>1</v>
      </c>
      <c r="V2649" s="21" t="n">
        <f aca="false">IF(AND(OR(Dashboard!$T$3="All",R2649=Dashboard!$T$3),OR(Dashboard!$T$4="All",D2649=Dashboard!$T$4)),1,0)</f>
        <v>1</v>
      </c>
      <c r="W2649" s="21" t="n">
        <f aca="false">IF(V2649=1,T2649+ROW()/10000000,0)</f>
        <v>2.4002649</v>
      </c>
    </row>
    <row r="2650" customFormat="false" ht="15" hidden="false" customHeight="false" outlineLevel="0" collapsed="false">
      <c r="A2650" s="0" t="n">
        <v>305913</v>
      </c>
      <c r="B2650" s="0" t="s">
        <v>7122</v>
      </c>
      <c r="C2650" s="0" t="n">
        <v>1</v>
      </c>
      <c r="D2650" s="0" t="s">
        <v>6924</v>
      </c>
      <c r="E2650" s="0" t="s">
        <v>7123</v>
      </c>
      <c r="F2650" s="0" t="s">
        <v>7096</v>
      </c>
      <c r="G2650" s="0" t="s">
        <v>7097</v>
      </c>
      <c r="H2650" s="0" t="s">
        <v>402</v>
      </c>
      <c r="I2650" s="0" t="s">
        <v>2123</v>
      </c>
      <c r="J2650" s="0" t="s">
        <v>47</v>
      </c>
      <c r="K2650" s="0" t="s">
        <v>47</v>
      </c>
      <c r="L2650" s="0" t="s">
        <v>47</v>
      </c>
      <c r="M2650" s="0" t="s">
        <v>47</v>
      </c>
      <c r="N2650" s="0" t="n">
        <v>1</v>
      </c>
      <c r="O2650" s="0" t="n">
        <v>18</v>
      </c>
      <c r="P2650" s="0" t="n">
        <v>250</v>
      </c>
      <c r="Q2650" s="0" t="n">
        <v>3.3</v>
      </c>
      <c r="R2650" s="0" t="str">
        <f aca="false">INDEX(Lookup!$B$4:$B$18,MATCH(C2650,Lookup!$A$4:$A$18,0))</f>
        <v>India</v>
      </c>
      <c r="S2650" s="20" t="n">
        <f aca="false">INDEX(Lookup!$D$4:$D$18,MATCH(C2650,Lookup!$A$4:$A$18,0))</f>
        <v>0.012</v>
      </c>
      <c r="T2650" s="21" t="n">
        <f aca="false">ROUND(P2650*S2650,2)</f>
        <v>3</v>
      </c>
      <c r="U2650" s="21" t="n">
        <f aca="false">IF(T2650&lt;=10,1,IF(T2650&lt;=20,2,IF(T2650&lt;=30,3,IF(T2650&lt;=40,4,IF(T2650&lt;=50,5,IF(T2650&lt;=100,6,IF(T2650&lt;=250,7,8)))))))</f>
        <v>1</v>
      </c>
      <c r="V2650" s="21" t="n">
        <f aca="false">IF(AND(OR(Dashboard!$T$3="All",R2650=Dashboard!$T$3),OR(Dashboard!$T$4="All",D2650=Dashboard!$T$4)),1,0)</f>
        <v>1</v>
      </c>
      <c r="W2650" s="21" t="n">
        <f aca="false">IF(V2650=1,T2650+ROW()/10000000,0)</f>
        <v>3.000265</v>
      </c>
    </row>
    <row r="2651" customFormat="false" ht="15" hidden="false" customHeight="false" outlineLevel="0" collapsed="false">
      <c r="A2651" s="0" t="n">
        <v>310447</v>
      </c>
      <c r="B2651" s="0" t="s">
        <v>7124</v>
      </c>
      <c r="C2651" s="0" t="n">
        <v>1</v>
      </c>
      <c r="D2651" s="0" t="s">
        <v>6924</v>
      </c>
      <c r="E2651" s="0" t="s">
        <v>7125</v>
      </c>
      <c r="F2651" s="0" t="s">
        <v>7096</v>
      </c>
      <c r="G2651" s="0" t="s">
        <v>7097</v>
      </c>
      <c r="H2651" s="0" t="s">
        <v>69</v>
      </c>
      <c r="I2651" s="0" t="s">
        <v>2123</v>
      </c>
      <c r="J2651" s="0" t="s">
        <v>47</v>
      </c>
      <c r="K2651" s="0" t="s">
        <v>47</v>
      </c>
      <c r="L2651" s="0" t="s">
        <v>47</v>
      </c>
      <c r="M2651" s="0" t="s">
        <v>47</v>
      </c>
      <c r="N2651" s="0" t="n">
        <v>2</v>
      </c>
      <c r="O2651" s="0" t="n">
        <v>14</v>
      </c>
      <c r="P2651" s="0" t="n">
        <v>600</v>
      </c>
      <c r="Q2651" s="0" t="n">
        <v>2.8</v>
      </c>
      <c r="R2651" s="0" t="str">
        <f aca="false">INDEX(Lookup!$B$4:$B$18,MATCH(C2651,Lookup!$A$4:$A$18,0))</f>
        <v>India</v>
      </c>
      <c r="S2651" s="20" t="n">
        <f aca="false">INDEX(Lookup!$D$4:$D$18,MATCH(C2651,Lookup!$A$4:$A$18,0))</f>
        <v>0.012</v>
      </c>
      <c r="T2651" s="21" t="n">
        <f aca="false">ROUND(P2651*S2651,2)</f>
        <v>7.2</v>
      </c>
      <c r="U2651" s="21" t="n">
        <f aca="false">IF(T2651&lt;=10,1,IF(T2651&lt;=20,2,IF(T2651&lt;=30,3,IF(T2651&lt;=40,4,IF(T2651&lt;=50,5,IF(T2651&lt;=100,6,IF(T2651&lt;=250,7,8)))))))</f>
        <v>1</v>
      </c>
      <c r="V2651" s="21" t="n">
        <f aca="false">IF(AND(OR(Dashboard!$T$3="All",R2651=Dashboard!$T$3),OR(Dashboard!$T$4="All",D2651=Dashboard!$T$4)),1,0)</f>
        <v>1</v>
      </c>
      <c r="W2651" s="21" t="n">
        <f aca="false">IF(V2651=1,T2651+ROW()/10000000,0)</f>
        <v>7.2002651</v>
      </c>
    </row>
    <row r="2652" customFormat="false" ht="15" hidden="false" customHeight="false" outlineLevel="0" collapsed="false">
      <c r="A2652" s="0" t="n">
        <v>310858</v>
      </c>
      <c r="B2652" s="0" t="s">
        <v>7126</v>
      </c>
      <c r="C2652" s="0" t="n">
        <v>1</v>
      </c>
      <c r="D2652" s="0" t="s">
        <v>6924</v>
      </c>
      <c r="E2652" s="0" t="s">
        <v>7127</v>
      </c>
      <c r="F2652" s="0" t="s">
        <v>7096</v>
      </c>
      <c r="G2652" s="0" t="s">
        <v>7097</v>
      </c>
      <c r="H2652" s="0" t="s">
        <v>402</v>
      </c>
      <c r="I2652" s="0" t="s">
        <v>2123</v>
      </c>
      <c r="J2652" s="0" t="s">
        <v>47</v>
      </c>
      <c r="K2652" s="0" t="s">
        <v>47</v>
      </c>
      <c r="L2652" s="0" t="s">
        <v>47</v>
      </c>
      <c r="M2652" s="0" t="s">
        <v>47</v>
      </c>
      <c r="N2652" s="0" t="n">
        <v>1</v>
      </c>
      <c r="O2652" s="0" t="n">
        <v>9</v>
      </c>
      <c r="P2652" s="0" t="n">
        <v>400</v>
      </c>
      <c r="Q2652" s="0" t="n">
        <v>2.8</v>
      </c>
      <c r="R2652" s="0" t="str">
        <f aca="false">INDEX(Lookup!$B$4:$B$18,MATCH(C2652,Lookup!$A$4:$A$18,0))</f>
        <v>India</v>
      </c>
      <c r="S2652" s="20" t="n">
        <f aca="false">INDEX(Lookup!$D$4:$D$18,MATCH(C2652,Lookup!$A$4:$A$18,0))</f>
        <v>0.012</v>
      </c>
      <c r="T2652" s="21" t="n">
        <f aca="false">ROUND(P2652*S2652,2)</f>
        <v>4.8</v>
      </c>
      <c r="U2652" s="21" t="n">
        <f aca="false">IF(T2652&lt;=10,1,IF(T2652&lt;=20,2,IF(T2652&lt;=30,3,IF(T2652&lt;=40,4,IF(T2652&lt;=50,5,IF(T2652&lt;=100,6,IF(T2652&lt;=250,7,8)))))))</f>
        <v>1</v>
      </c>
      <c r="V2652" s="21" t="n">
        <f aca="false">IF(AND(OR(Dashboard!$T$3="All",R2652=Dashboard!$T$3),OR(Dashboard!$T$4="All",D2652=Dashboard!$T$4)),1,0)</f>
        <v>1</v>
      </c>
      <c r="W2652" s="21" t="n">
        <f aca="false">IF(V2652=1,T2652+ROW()/10000000,0)</f>
        <v>4.8002652</v>
      </c>
    </row>
    <row r="2653" customFormat="false" ht="15" hidden="false" customHeight="false" outlineLevel="0" collapsed="false">
      <c r="A2653" s="0" t="n">
        <v>18332083</v>
      </c>
      <c r="B2653" s="0" t="s">
        <v>7128</v>
      </c>
      <c r="C2653" s="0" t="n">
        <v>1</v>
      </c>
      <c r="D2653" s="0" t="s">
        <v>6924</v>
      </c>
      <c r="E2653" s="0" t="s">
        <v>7129</v>
      </c>
      <c r="F2653" s="0" t="s">
        <v>7096</v>
      </c>
      <c r="G2653" s="0" t="s">
        <v>7097</v>
      </c>
      <c r="H2653" s="0" t="s">
        <v>2616</v>
      </c>
      <c r="I2653" s="0" t="s">
        <v>2123</v>
      </c>
      <c r="J2653" s="0" t="s">
        <v>47</v>
      </c>
      <c r="K2653" s="0" t="s">
        <v>47</v>
      </c>
      <c r="L2653" s="0" t="s">
        <v>47</v>
      </c>
      <c r="M2653" s="0" t="s">
        <v>47</v>
      </c>
      <c r="N2653" s="0" t="n">
        <v>1</v>
      </c>
      <c r="O2653" s="0" t="n">
        <v>16</v>
      </c>
      <c r="P2653" s="0" t="n">
        <v>200</v>
      </c>
      <c r="Q2653" s="0" t="n">
        <v>3.2</v>
      </c>
      <c r="R2653" s="0" t="str">
        <f aca="false">INDEX(Lookup!$B$4:$B$18,MATCH(C2653,Lookup!$A$4:$A$18,0))</f>
        <v>India</v>
      </c>
      <c r="S2653" s="20" t="n">
        <f aca="false">INDEX(Lookup!$D$4:$D$18,MATCH(C2653,Lookup!$A$4:$A$18,0))</f>
        <v>0.012</v>
      </c>
      <c r="T2653" s="21" t="n">
        <f aca="false">ROUND(P2653*S2653,2)</f>
        <v>2.4</v>
      </c>
      <c r="U2653" s="21" t="n">
        <f aca="false">IF(T2653&lt;=10,1,IF(T2653&lt;=20,2,IF(T2653&lt;=30,3,IF(T2653&lt;=40,4,IF(T2653&lt;=50,5,IF(T2653&lt;=100,6,IF(T2653&lt;=250,7,8)))))))</f>
        <v>1</v>
      </c>
      <c r="V2653" s="21" t="n">
        <f aca="false">IF(AND(OR(Dashboard!$T$3="All",R2653=Dashboard!$T$3),OR(Dashboard!$T$4="All",D2653=Dashboard!$T$4)),1,0)</f>
        <v>1</v>
      </c>
      <c r="W2653" s="21" t="n">
        <f aca="false">IF(V2653=1,T2653+ROW()/10000000,0)</f>
        <v>2.4002653</v>
      </c>
    </row>
    <row r="2654" customFormat="false" ht="15" hidden="false" customHeight="false" outlineLevel="0" collapsed="false">
      <c r="A2654" s="0" t="n">
        <v>18361241</v>
      </c>
      <c r="B2654" s="0" t="s">
        <v>7130</v>
      </c>
      <c r="C2654" s="0" t="n">
        <v>1</v>
      </c>
      <c r="D2654" s="0" t="s">
        <v>6924</v>
      </c>
      <c r="E2654" s="0" t="s">
        <v>7131</v>
      </c>
      <c r="F2654" s="0" t="s">
        <v>7096</v>
      </c>
      <c r="G2654" s="0" t="s">
        <v>7097</v>
      </c>
      <c r="H2654" s="0" t="s">
        <v>2723</v>
      </c>
      <c r="I2654" s="0" t="s">
        <v>2123</v>
      </c>
      <c r="J2654" s="0" t="s">
        <v>47</v>
      </c>
      <c r="K2654" s="0" t="s">
        <v>47</v>
      </c>
      <c r="L2654" s="0" t="s">
        <v>47</v>
      </c>
      <c r="M2654" s="0" t="s">
        <v>47</v>
      </c>
      <c r="N2654" s="0" t="n">
        <v>2</v>
      </c>
      <c r="O2654" s="0" t="n">
        <v>5</v>
      </c>
      <c r="P2654" s="0" t="n">
        <v>650</v>
      </c>
      <c r="Q2654" s="0" t="n">
        <v>3</v>
      </c>
      <c r="R2654" s="0" t="str">
        <f aca="false">INDEX(Lookup!$B$4:$B$18,MATCH(C2654,Lookup!$A$4:$A$18,0))</f>
        <v>India</v>
      </c>
      <c r="S2654" s="20" t="n">
        <f aca="false">INDEX(Lookup!$D$4:$D$18,MATCH(C2654,Lookup!$A$4:$A$18,0))</f>
        <v>0.012</v>
      </c>
      <c r="T2654" s="21" t="n">
        <f aca="false">ROUND(P2654*S2654,2)</f>
        <v>7.8</v>
      </c>
      <c r="U2654" s="21" t="n">
        <f aca="false">IF(T2654&lt;=10,1,IF(T2654&lt;=20,2,IF(T2654&lt;=30,3,IF(T2654&lt;=40,4,IF(T2654&lt;=50,5,IF(T2654&lt;=100,6,IF(T2654&lt;=250,7,8)))))))</f>
        <v>1</v>
      </c>
      <c r="V2654" s="21" t="n">
        <f aca="false">IF(AND(OR(Dashboard!$T$3="All",R2654=Dashboard!$T$3),OR(Dashboard!$T$4="All",D2654=Dashboard!$T$4)),1,0)</f>
        <v>1</v>
      </c>
      <c r="W2654" s="21" t="n">
        <f aca="false">IF(V2654=1,T2654+ROW()/10000000,0)</f>
        <v>7.8002654</v>
      </c>
    </row>
    <row r="2655" customFormat="false" ht="15" hidden="false" customHeight="false" outlineLevel="0" collapsed="false">
      <c r="A2655" s="0" t="n">
        <v>305630</v>
      </c>
      <c r="B2655" s="0" t="s">
        <v>7132</v>
      </c>
      <c r="C2655" s="0" t="n">
        <v>1</v>
      </c>
      <c r="D2655" s="0" t="s">
        <v>6924</v>
      </c>
      <c r="E2655" s="0" t="s">
        <v>7133</v>
      </c>
      <c r="F2655" s="0" t="s">
        <v>7096</v>
      </c>
      <c r="G2655" s="0" t="s">
        <v>7097</v>
      </c>
      <c r="H2655" s="0" t="s">
        <v>402</v>
      </c>
      <c r="I2655" s="0" t="s">
        <v>2123</v>
      </c>
      <c r="J2655" s="0" t="s">
        <v>47</v>
      </c>
      <c r="K2655" s="0" t="s">
        <v>46</v>
      </c>
      <c r="L2655" s="0" t="s">
        <v>47</v>
      </c>
      <c r="M2655" s="0" t="s">
        <v>47</v>
      </c>
      <c r="N2655" s="0" t="n">
        <v>2</v>
      </c>
      <c r="O2655" s="0" t="n">
        <v>251</v>
      </c>
      <c r="P2655" s="0" t="n">
        <v>500</v>
      </c>
      <c r="Q2655" s="0" t="n">
        <v>3.6</v>
      </c>
      <c r="R2655" s="0" t="str">
        <f aca="false">INDEX(Lookup!$B$4:$B$18,MATCH(C2655,Lookup!$A$4:$A$18,0))</f>
        <v>India</v>
      </c>
      <c r="S2655" s="20" t="n">
        <f aca="false">INDEX(Lookup!$D$4:$D$18,MATCH(C2655,Lookup!$A$4:$A$18,0))</f>
        <v>0.012</v>
      </c>
      <c r="T2655" s="21" t="n">
        <f aca="false">ROUND(P2655*S2655,2)</f>
        <v>6</v>
      </c>
      <c r="U2655" s="21" t="n">
        <f aca="false">IF(T2655&lt;=10,1,IF(T2655&lt;=20,2,IF(T2655&lt;=30,3,IF(T2655&lt;=40,4,IF(T2655&lt;=50,5,IF(T2655&lt;=100,6,IF(T2655&lt;=250,7,8)))))))</f>
        <v>1</v>
      </c>
      <c r="V2655" s="21" t="n">
        <f aca="false">IF(AND(OR(Dashboard!$T$3="All",R2655=Dashboard!$T$3),OR(Dashboard!$T$4="All",D2655=Dashboard!$T$4)),1,0)</f>
        <v>1</v>
      </c>
      <c r="W2655" s="21" t="n">
        <f aca="false">IF(V2655=1,T2655+ROW()/10000000,0)</f>
        <v>6.0002655</v>
      </c>
    </row>
    <row r="2656" customFormat="false" ht="15" hidden="false" customHeight="false" outlineLevel="0" collapsed="false">
      <c r="A2656" s="0" t="n">
        <v>18034049</v>
      </c>
      <c r="B2656" s="0" t="s">
        <v>7134</v>
      </c>
      <c r="C2656" s="0" t="n">
        <v>1</v>
      </c>
      <c r="D2656" s="0" t="s">
        <v>6924</v>
      </c>
      <c r="E2656" s="0" t="s">
        <v>7135</v>
      </c>
      <c r="F2656" s="0" t="s">
        <v>7096</v>
      </c>
      <c r="G2656" s="0" t="s">
        <v>7097</v>
      </c>
      <c r="H2656" s="0" t="s">
        <v>4046</v>
      </c>
      <c r="I2656" s="0" t="s">
        <v>2123</v>
      </c>
      <c r="J2656" s="0" t="s">
        <v>47</v>
      </c>
      <c r="K2656" s="0" t="s">
        <v>46</v>
      </c>
      <c r="L2656" s="0" t="s">
        <v>47</v>
      </c>
      <c r="M2656" s="0" t="s">
        <v>47</v>
      </c>
      <c r="N2656" s="0" t="n">
        <v>1</v>
      </c>
      <c r="O2656" s="0" t="n">
        <v>42</v>
      </c>
      <c r="P2656" s="0" t="n">
        <v>350</v>
      </c>
      <c r="Q2656" s="0" t="n">
        <v>3.5</v>
      </c>
      <c r="R2656" s="0" t="str">
        <f aca="false">INDEX(Lookup!$B$4:$B$18,MATCH(C2656,Lookup!$A$4:$A$18,0))</f>
        <v>India</v>
      </c>
      <c r="S2656" s="20" t="n">
        <f aca="false">INDEX(Lookup!$D$4:$D$18,MATCH(C2656,Lookup!$A$4:$A$18,0))</f>
        <v>0.012</v>
      </c>
      <c r="T2656" s="21" t="n">
        <f aca="false">ROUND(P2656*S2656,2)</f>
        <v>4.2</v>
      </c>
      <c r="U2656" s="21" t="n">
        <f aca="false">IF(T2656&lt;=10,1,IF(T2656&lt;=20,2,IF(T2656&lt;=30,3,IF(T2656&lt;=40,4,IF(T2656&lt;=50,5,IF(T2656&lt;=100,6,IF(T2656&lt;=250,7,8)))))))</f>
        <v>1</v>
      </c>
      <c r="V2656" s="21" t="n">
        <f aca="false">IF(AND(OR(Dashboard!$T$3="All",R2656=Dashboard!$T$3),OR(Dashboard!$T$4="All",D2656=Dashboard!$T$4)),1,0)</f>
        <v>1</v>
      </c>
      <c r="W2656" s="21" t="n">
        <f aca="false">IF(V2656=1,T2656+ROW()/10000000,0)</f>
        <v>4.2002656</v>
      </c>
    </row>
    <row r="2657" customFormat="false" ht="15" hidden="false" customHeight="false" outlineLevel="0" collapsed="false">
      <c r="A2657" s="0" t="n">
        <v>6092</v>
      </c>
      <c r="B2657" s="0" t="s">
        <v>7136</v>
      </c>
      <c r="C2657" s="0" t="n">
        <v>1</v>
      </c>
      <c r="D2657" s="0" t="s">
        <v>6924</v>
      </c>
      <c r="E2657" s="0" t="s">
        <v>7137</v>
      </c>
      <c r="F2657" s="0" t="s">
        <v>7096</v>
      </c>
      <c r="G2657" s="0" t="s">
        <v>7097</v>
      </c>
      <c r="H2657" s="0" t="s">
        <v>3782</v>
      </c>
      <c r="I2657" s="0" t="s">
        <v>2123</v>
      </c>
      <c r="J2657" s="0" t="s">
        <v>47</v>
      </c>
      <c r="K2657" s="0" t="s">
        <v>46</v>
      </c>
      <c r="L2657" s="0" t="s">
        <v>47</v>
      </c>
      <c r="M2657" s="0" t="s">
        <v>47</v>
      </c>
      <c r="N2657" s="0" t="n">
        <v>2</v>
      </c>
      <c r="O2657" s="0" t="n">
        <v>220</v>
      </c>
      <c r="P2657" s="0" t="n">
        <v>650</v>
      </c>
      <c r="Q2657" s="0" t="n">
        <v>3.5</v>
      </c>
      <c r="R2657" s="0" t="str">
        <f aca="false">INDEX(Lookup!$B$4:$B$18,MATCH(C2657,Lookup!$A$4:$A$18,0))</f>
        <v>India</v>
      </c>
      <c r="S2657" s="20" t="n">
        <f aca="false">INDEX(Lookup!$D$4:$D$18,MATCH(C2657,Lookup!$A$4:$A$18,0))</f>
        <v>0.012</v>
      </c>
      <c r="T2657" s="21" t="n">
        <f aca="false">ROUND(P2657*S2657,2)</f>
        <v>7.8</v>
      </c>
      <c r="U2657" s="21" t="n">
        <f aca="false">IF(T2657&lt;=10,1,IF(T2657&lt;=20,2,IF(T2657&lt;=30,3,IF(T2657&lt;=40,4,IF(T2657&lt;=50,5,IF(T2657&lt;=100,6,IF(T2657&lt;=250,7,8)))))))</f>
        <v>1</v>
      </c>
      <c r="V2657" s="21" t="n">
        <f aca="false">IF(AND(OR(Dashboard!$T$3="All",R2657=Dashboard!$T$3),OR(Dashboard!$T$4="All",D2657=Dashboard!$T$4)),1,0)</f>
        <v>1</v>
      </c>
      <c r="W2657" s="21" t="n">
        <f aca="false">IF(V2657=1,T2657+ROW()/10000000,0)</f>
        <v>7.8002657</v>
      </c>
    </row>
    <row r="2658" customFormat="false" ht="15" hidden="false" customHeight="false" outlineLevel="0" collapsed="false">
      <c r="A2658" s="0" t="n">
        <v>18124361</v>
      </c>
      <c r="B2658" s="0" t="s">
        <v>7138</v>
      </c>
      <c r="C2658" s="0" t="n">
        <v>1</v>
      </c>
      <c r="D2658" s="0" t="s">
        <v>6924</v>
      </c>
      <c r="E2658" s="0" t="s">
        <v>7139</v>
      </c>
      <c r="F2658" s="0" t="s">
        <v>7096</v>
      </c>
      <c r="G2658" s="0" t="s">
        <v>7097</v>
      </c>
      <c r="H2658" s="0" t="s">
        <v>7140</v>
      </c>
      <c r="I2658" s="0" t="s">
        <v>2123</v>
      </c>
      <c r="J2658" s="0" t="s">
        <v>47</v>
      </c>
      <c r="K2658" s="0" t="s">
        <v>46</v>
      </c>
      <c r="L2658" s="0" t="s">
        <v>47</v>
      </c>
      <c r="M2658" s="0" t="s">
        <v>47</v>
      </c>
      <c r="N2658" s="0" t="n">
        <v>1</v>
      </c>
      <c r="O2658" s="0" t="n">
        <v>34</v>
      </c>
      <c r="P2658" s="0" t="n">
        <v>400</v>
      </c>
      <c r="Q2658" s="0" t="n">
        <v>3.6</v>
      </c>
      <c r="R2658" s="0" t="str">
        <f aca="false">INDEX(Lookup!$B$4:$B$18,MATCH(C2658,Lookup!$A$4:$A$18,0))</f>
        <v>India</v>
      </c>
      <c r="S2658" s="20" t="n">
        <f aca="false">INDEX(Lookup!$D$4:$D$18,MATCH(C2658,Lookup!$A$4:$A$18,0))</f>
        <v>0.012</v>
      </c>
      <c r="T2658" s="21" t="n">
        <f aca="false">ROUND(P2658*S2658,2)</f>
        <v>4.8</v>
      </c>
      <c r="U2658" s="21" t="n">
        <f aca="false">IF(T2658&lt;=10,1,IF(T2658&lt;=20,2,IF(T2658&lt;=30,3,IF(T2658&lt;=40,4,IF(T2658&lt;=50,5,IF(T2658&lt;=100,6,IF(T2658&lt;=250,7,8)))))))</f>
        <v>1</v>
      </c>
      <c r="V2658" s="21" t="n">
        <f aca="false">IF(AND(OR(Dashboard!$T$3="All",R2658=Dashboard!$T$3),OR(Dashboard!$T$4="All",D2658=Dashboard!$T$4)),1,0)</f>
        <v>1</v>
      </c>
      <c r="W2658" s="21" t="n">
        <f aca="false">IF(V2658=1,T2658+ROW()/10000000,0)</f>
        <v>4.8002658</v>
      </c>
    </row>
    <row r="2659" customFormat="false" ht="15" hidden="false" customHeight="false" outlineLevel="0" collapsed="false">
      <c r="A2659" s="0" t="n">
        <v>6088</v>
      </c>
      <c r="B2659" s="0" t="s">
        <v>7141</v>
      </c>
      <c r="C2659" s="0" t="n">
        <v>1</v>
      </c>
      <c r="D2659" s="0" t="s">
        <v>6924</v>
      </c>
      <c r="E2659" s="0" t="s">
        <v>7142</v>
      </c>
      <c r="F2659" s="0" t="s">
        <v>7096</v>
      </c>
      <c r="G2659" s="0" t="s">
        <v>7097</v>
      </c>
      <c r="H2659" s="0" t="s">
        <v>2349</v>
      </c>
      <c r="I2659" s="0" t="s">
        <v>2123</v>
      </c>
      <c r="J2659" s="0" t="s">
        <v>47</v>
      </c>
      <c r="K2659" s="0" t="s">
        <v>47</v>
      </c>
      <c r="L2659" s="0" t="s">
        <v>47</v>
      </c>
      <c r="M2659" s="0" t="s">
        <v>47</v>
      </c>
      <c r="N2659" s="0" t="n">
        <v>1</v>
      </c>
      <c r="O2659" s="0" t="n">
        <v>103</v>
      </c>
      <c r="P2659" s="0" t="n">
        <v>250</v>
      </c>
      <c r="Q2659" s="0" t="n">
        <v>3.7</v>
      </c>
      <c r="R2659" s="0" t="str">
        <f aca="false">INDEX(Lookup!$B$4:$B$18,MATCH(C2659,Lookup!$A$4:$A$18,0))</f>
        <v>India</v>
      </c>
      <c r="S2659" s="20" t="n">
        <f aca="false">INDEX(Lookup!$D$4:$D$18,MATCH(C2659,Lookup!$A$4:$A$18,0))</f>
        <v>0.012</v>
      </c>
      <c r="T2659" s="21" t="n">
        <f aca="false">ROUND(P2659*S2659,2)</f>
        <v>3</v>
      </c>
      <c r="U2659" s="21" t="n">
        <f aca="false">IF(T2659&lt;=10,1,IF(T2659&lt;=20,2,IF(T2659&lt;=30,3,IF(T2659&lt;=40,4,IF(T2659&lt;=50,5,IF(T2659&lt;=100,6,IF(T2659&lt;=250,7,8)))))))</f>
        <v>1</v>
      </c>
      <c r="V2659" s="21" t="n">
        <f aca="false">IF(AND(OR(Dashboard!$T$3="All",R2659=Dashboard!$T$3),OR(Dashboard!$T$4="All",D2659=Dashboard!$T$4)),1,0)</f>
        <v>1</v>
      </c>
      <c r="W2659" s="21" t="n">
        <f aca="false">IF(V2659=1,T2659+ROW()/10000000,0)</f>
        <v>3.0002659</v>
      </c>
    </row>
    <row r="2660" customFormat="false" ht="15" hidden="false" customHeight="false" outlineLevel="0" collapsed="false">
      <c r="A2660" s="0" t="n">
        <v>18394366</v>
      </c>
      <c r="B2660" s="0" t="s">
        <v>7143</v>
      </c>
      <c r="C2660" s="0" t="n">
        <v>1</v>
      </c>
      <c r="D2660" s="0" t="s">
        <v>6924</v>
      </c>
      <c r="E2660" s="0" t="s">
        <v>7144</v>
      </c>
      <c r="F2660" s="0" t="s">
        <v>7096</v>
      </c>
      <c r="G2660" s="0" t="s">
        <v>7097</v>
      </c>
      <c r="H2660" s="0" t="s">
        <v>2464</v>
      </c>
      <c r="I2660" s="0" t="s">
        <v>2123</v>
      </c>
      <c r="J2660" s="0" t="s">
        <v>47</v>
      </c>
      <c r="K2660" s="0" t="s">
        <v>47</v>
      </c>
      <c r="L2660" s="0" t="s">
        <v>47</v>
      </c>
      <c r="M2660" s="0" t="s">
        <v>47</v>
      </c>
      <c r="N2660" s="0" t="n">
        <v>1</v>
      </c>
      <c r="O2660" s="0" t="n">
        <v>46</v>
      </c>
      <c r="P2660" s="0" t="n">
        <v>300</v>
      </c>
      <c r="Q2660" s="0" t="n">
        <v>3.7</v>
      </c>
      <c r="R2660" s="0" t="str">
        <f aca="false">INDEX(Lookup!$B$4:$B$18,MATCH(C2660,Lookup!$A$4:$A$18,0))</f>
        <v>India</v>
      </c>
      <c r="S2660" s="20" t="n">
        <f aca="false">INDEX(Lookup!$D$4:$D$18,MATCH(C2660,Lookup!$A$4:$A$18,0))</f>
        <v>0.012</v>
      </c>
      <c r="T2660" s="21" t="n">
        <f aca="false">ROUND(P2660*S2660,2)</f>
        <v>3.6</v>
      </c>
      <c r="U2660" s="21" t="n">
        <f aca="false">IF(T2660&lt;=10,1,IF(T2660&lt;=20,2,IF(T2660&lt;=30,3,IF(T2660&lt;=40,4,IF(T2660&lt;=50,5,IF(T2660&lt;=100,6,IF(T2660&lt;=250,7,8)))))))</f>
        <v>1</v>
      </c>
      <c r="V2660" s="21" t="n">
        <f aca="false">IF(AND(OR(Dashboard!$T$3="All",R2660=Dashboard!$T$3),OR(Dashboard!$T$4="All",D2660=Dashboard!$T$4)),1,0)</f>
        <v>1</v>
      </c>
      <c r="W2660" s="21" t="n">
        <f aca="false">IF(V2660=1,T2660+ROW()/10000000,0)</f>
        <v>3.600266</v>
      </c>
    </row>
    <row r="2661" customFormat="false" ht="15" hidden="false" customHeight="false" outlineLevel="0" collapsed="false">
      <c r="A2661" s="0" t="n">
        <v>18354639</v>
      </c>
      <c r="B2661" s="0" t="s">
        <v>7145</v>
      </c>
      <c r="C2661" s="0" t="n">
        <v>1</v>
      </c>
      <c r="D2661" s="0" t="s">
        <v>6924</v>
      </c>
      <c r="E2661" s="0" t="s">
        <v>7146</v>
      </c>
      <c r="F2661" s="0" t="s">
        <v>7096</v>
      </c>
      <c r="G2661" s="0" t="s">
        <v>7097</v>
      </c>
      <c r="H2661" s="0" t="s">
        <v>2288</v>
      </c>
      <c r="I2661" s="0" t="s">
        <v>2123</v>
      </c>
      <c r="J2661" s="0" t="s">
        <v>47</v>
      </c>
      <c r="K2661" s="0" t="s">
        <v>47</v>
      </c>
      <c r="L2661" s="0" t="s">
        <v>47</v>
      </c>
      <c r="M2661" s="0" t="s">
        <v>47</v>
      </c>
      <c r="N2661" s="0" t="n">
        <v>1</v>
      </c>
      <c r="O2661" s="0" t="n">
        <v>62</v>
      </c>
      <c r="P2661" s="0" t="n">
        <v>250</v>
      </c>
      <c r="Q2661" s="0" t="n">
        <v>3.8</v>
      </c>
      <c r="R2661" s="0" t="str">
        <f aca="false">INDEX(Lookup!$B$4:$B$18,MATCH(C2661,Lookup!$A$4:$A$18,0))</f>
        <v>India</v>
      </c>
      <c r="S2661" s="20" t="n">
        <f aca="false">INDEX(Lookup!$D$4:$D$18,MATCH(C2661,Lookup!$A$4:$A$18,0))</f>
        <v>0.012</v>
      </c>
      <c r="T2661" s="21" t="n">
        <f aca="false">ROUND(P2661*S2661,2)</f>
        <v>3</v>
      </c>
      <c r="U2661" s="21" t="n">
        <f aca="false">IF(T2661&lt;=10,1,IF(T2661&lt;=20,2,IF(T2661&lt;=30,3,IF(T2661&lt;=40,4,IF(T2661&lt;=50,5,IF(T2661&lt;=100,6,IF(T2661&lt;=250,7,8)))))))</f>
        <v>1</v>
      </c>
      <c r="V2661" s="21" t="n">
        <f aca="false">IF(AND(OR(Dashboard!$T$3="All",R2661=Dashboard!$T$3),OR(Dashboard!$T$4="All",D2661=Dashboard!$T$4)),1,0)</f>
        <v>1</v>
      </c>
      <c r="W2661" s="21" t="n">
        <f aca="false">IF(V2661=1,T2661+ROW()/10000000,0)</f>
        <v>3.0002661</v>
      </c>
    </row>
    <row r="2662" customFormat="false" ht="15" hidden="false" customHeight="false" outlineLevel="0" collapsed="false">
      <c r="A2662" s="0" t="n">
        <v>311657</v>
      </c>
      <c r="B2662" s="0" t="s">
        <v>7147</v>
      </c>
      <c r="C2662" s="0" t="n">
        <v>1</v>
      </c>
      <c r="D2662" s="0" t="s">
        <v>6924</v>
      </c>
      <c r="E2662" s="0" t="s">
        <v>7148</v>
      </c>
      <c r="F2662" s="0" t="s">
        <v>7096</v>
      </c>
      <c r="G2662" s="0" t="s">
        <v>7097</v>
      </c>
      <c r="H2662" s="0" t="s">
        <v>2868</v>
      </c>
      <c r="I2662" s="0" t="s">
        <v>2123</v>
      </c>
      <c r="J2662" s="0" t="s">
        <v>47</v>
      </c>
      <c r="K2662" s="0" t="s">
        <v>47</v>
      </c>
      <c r="L2662" s="0" t="s">
        <v>47</v>
      </c>
      <c r="M2662" s="0" t="s">
        <v>47</v>
      </c>
      <c r="N2662" s="0" t="n">
        <v>1</v>
      </c>
      <c r="O2662" s="0" t="n">
        <v>42</v>
      </c>
      <c r="P2662" s="0" t="n">
        <v>300</v>
      </c>
      <c r="Q2662" s="0" t="n">
        <v>3.6</v>
      </c>
      <c r="R2662" s="0" t="str">
        <f aca="false">INDEX(Lookup!$B$4:$B$18,MATCH(C2662,Lookup!$A$4:$A$18,0))</f>
        <v>India</v>
      </c>
      <c r="S2662" s="20" t="n">
        <f aca="false">INDEX(Lookup!$D$4:$D$18,MATCH(C2662,Lookup!$A$4:$A$18,0))</f>
        <v>0.012</v>
      </c>
      <c r="T2662" s="21" t="n">
        <f aca="false">ROUND(P2662*S2662,2)</f>
        <v>3.6</v>
      </c>
      <c r="U2662" s="21" t="n">
        <f aca="false">IF(T2662&lt;=10,1,IF(T2662&lt;=20,2,IF(T2662&lt;=30,3,IF(T2662&lt;=40,4,IF(T2662&lt;=50,5,IF(T2662&lt;=100,6,IF(T2662&lt;=250,7,8)))))))</f>
        <v>1</v>
      </c>
      <c r="V2662" s="21" t="n">
        <f aca="false">IF(AND(OR(Dashboard!$T$3="All",R2662=Dashboard!$T$3),OR(Dashboard!$T$4="All",D2662=Dashboard!$T$4)),1,0)</f>
        <v>1</v>
      </c>
      <c r="W2662" s="21" t="n">
        <f aca="false">IF(V2662=1,T2662+ROW()/10000000,0)</f>
        <v>3.6002662</v>
      </c>
    </row>
    <row r="2663" customFormat="false" ht="15" hidden="false" customHeight="false" outlineLevel="0" collapsed="false">
      <c r="A2663" s="0" t="n">
        <v>18350112</v>
      </c>
      <c r="B2663" s="0" t="s">
        <v>7149</v>
      </c>
      <c r="C2663" s="0" t="n">
        <v>1</v>
      </c>
      <c r="D2663" s="0" t="s">
        <v>6924</v>
      </c>
      <c r="E2663" s="0" t="s">
        <v>7150</v>
      </c>
      <c r="F2663" s="0" t="s">
        <v>7096</v>
      </c>
      <c r="G2663" s="0" t="s">
        <v>7097</v>
      </c>
      <c r="H2663" s="0" t="s">
        <v>7151</v>
      </c>
      <c r="I2663" s="0" t="s">
        <v>2123</v>
      </c>
      <c r="J2663" s="0" t="s">
        <v>47</v>
      </c>
      <c r="K2663" s="0" t="s">
        <v>46</v>
      </c>
      <c r="L2663" s="0" t="s">
        <v>47</v>
      </c>
      <c r="M2663" s="0" t="s">
        <v>47</v>
      </c>
      <c r="N2663" s="0" t="n">
        <v>1</v>
      </c>
      <c r="O2663" s="0" t="n">
        <v>58</v>
      </c>
      <c r="P2663" s="0" t="n">
        <v>350</v>
      </c>
      <c r="Q2663" s="0" t="n">
        <v>3.6</v>
      </c>
      <c r="R2663" s="0" t="str">
        <f aca="false">INDEX(Lookup!$B$4:$B$18,MATCH(C2663,Lookup!$A$4:$A$18,0))</f>
        <v>India</v>
      </c>
      <c r="S2663" s="20" t="n">
        <f aca="false">INDEX(Lookup!$D$4:$D$18,MATCH(C2663,Lookup!$A$4:$A$18,0))</f>
        <v>0.012</v>
      </c>
      <c r="T2663" s="21" t="n">
        <f aca="false">ROUND(P2663*S2663,2)</f>
        <v>4.2</v>
      </c>
      <c r="U2663" s="21" t="n">
        <f aca="false">IF(T2663&lt;=10,1,IF(T2663&lt;=20,2,IF(T2663&lt;=30,3,IF(T2663&lt;=40,4,IF(T2663&lt;=50,5,IF(T2663&lt;=100,6,IF(T2663&lt;=250,7,8)))))))</f>
        <v>1</v>
      </c>
      <c r="V2663" s="21" t="n">
        <f aca="false">IF(AND(OR(Dashboard!$T$3="All",R2663=Dashboard!$T$3),OR(Dashboard!$T$4="All",D2663=Dashboard!$T$4)),1,0)</f>
        <v>1</v>
      </c>
      <c r="W2663" s="21" t="n">
        <f aca="false">IF(V2663=1,T2663+ROW()/10000000,0)</f>
        <v>4.2002663</v>
      </c>
    </row>
    <row r="2664" customFormat="false" ht="15" hidden="false" customHeight="false" outlineLevel="0" collapsed="false">
      <c r="A2664" s="0" t="n">
        <v>18377924</v>
      </c>
      <c r="B2664" s="0" t="s">
        <v>7152</v>
      </c>
      <c r="C2664" s="0" t="n">
        <v>1</v>
      </c>
      <c r="D2664" s="0" t="s">
        <v>6924</v>
      </c>
      <c r="E2664" s="0" t="s">
        <v>7153</v>
      </c>
      <c r="F2664" s="0" t="s">
        <v>7096</v>
      </c>
      <c r="G2664" s="0" t="s">
        <v>7097</v>
      </c>
      <c r="H2664" s="0" t="s">
        <v>2712</v>
      </c>
      <c r="I2664" s="0" t="s">
        <v>2123</v>
      </c>
      <c r="J2664" s="0" t="s">
        <v>47</v>
      </c>
      <c r="K2664" s="0" t="s">
        <v>46</v>
      </c>
      <c r="L2664" s="0" t="s">
        <v>47</v>
      </c>
      <c r="M2664" s="0" t="s">
        <v>47</v>
      </c>
      <c r="N2664" s="0" t="n">
        <v>3</v>
      </c>
      <c r="O2664" s="0" t="n">
        <v>106</v>
      </c>
      <c r="P2664" s="0" t="n">
        <v>1000</v>
      </c>
      <c r="Q2664" s="0" t="n">
        <v>3.9</v>
      </c>
      <c r="R2664" s="0" t="str">
        <f aca="false">INDEX(Lookup!$B$4:$B$18,MATCH(C2664,Lookup!$A$4:$A$18,0))</f>
        <v>India</v>
      </c>
      <c r="S2664" s="20" t="n">
        <f aca="false">INDEX(Lookup!$D$4:$D$18,MATCH(C2664,Lookup!$A$4:$A$18,0))</f>
        <v>0.012</v>
      </c>
      <c r="T2664" s="21" t="n">
        <f aca="false">ROUND(P2664*S2664,2)</f>
        <v>12</v>
      </c>
      <c r="U2664" s="21" t="n">
        <f aca="false">IF(T2664&lt;=10,1,IF(T2664&lt;=20,2,IF(T2664&lt;=30,3,IF(T2664&lt;=40,4,IF(T2664&lt;=50,5,IF(T2664&lt;=100,6,IF(T2664&lt;=250,7,8)))))))</f>
        <v>2</v>
      </c>
      <c r="V2664" s="21" t="n">
        <f aca="false">IF(AND(OR(Dashboard!$T$3="All",R2664=Dashboard!$T$3),OR(Dashboard!$T$4="All",D2664=Dashboard!$T$4)),1,0)</f>
        <v>1</v>
      </c>
      <c r="W2664" s="21" t="n">
        <f aca="false">IF(V2664=1,T2664+ROW()/10000000,0)</f>
        <v>12.0002664</v>
      </c>
    </row>
    <row r="2665" customFormat="false" ht="15" hidden="false" customHeight="false" outlineLevel="0" collapsed="false">
      <c r="A2665" s="0" t="n">
        <v>18428216</v>
      </c>
      <c r="B2665" s="0" t="s">
        <v>7154</v>
      </c>
      <c r="C2665" s="0" t="n">
        <v>1</v>
      </c>
      <c r="D2665" s="0" t="s">
        <v>6924</v>
      </c>
      <c r="E2665" s="0" t="s">
        <v>7155</v>
      </c>
      <c r="F2665" s="0" t="s">
        <v>7096</v>
      </c>
      <c r="G2665" s="0" t="s">
        <v>7097</v>
      </c>
      <c r="H2665" s="0" t="s">
        <v>7156</v>
      </c>
      <c r="I2665" s="0" t="s">
        <v>2123</v>
      </c>
      <c r="J2665" s="0" t="s">
        <v>47</v>
      </c>
      <c r="K2665" s="0" t="s">
        <v>47</v>
      </c>
      <c r="L2665" s="0" t="s">
        <v>47</v>
      </c>
      <c r="M2665" s="0" t="s">
        <v>47</v>
      </c>
      <c r="N2665" s="0" t="n">
        <v>2</v>
      </c>
      <c r="O2665" s="0" t="n">
        <v>0</v>
      </c>
      <c r="P2665" s="0" t="n">
        <v>500</v>
      </c>
      <c r="Q2665" s="0" t="n">
        <v>1</v>
      </c>
      <c r="R2665" s="0" t="str">
        <f aca="false">INDEX(Lookup!$B$4:$B$18,MATCH(C2665,Lookup!$A$4:$A$18,0))</f>
        <v>India</v>
      </c>
      <c r="S2665" s="20" t="n">
        <f aca="false">INDEX(Lookup!$D$4:$D$18,MATCH(C2665,Lookup!$A$4:$A$18,0))</f>
        <v>0.012</v>
      </c>
      <c r="T2665" s="21" t="n">
        <f aca="false">ROUND(P2665*S2665,2)</f>
        <v>6</v>
      </c>
      <c r="U2665" s="21" t="n">
        <f aca="false">IF(T2665&lt;=10,1,IF(T2665&lt;=20,2,IF(T2665&lt;=30,3,IF(T2665&lt;=40,4,IF(T2665&lt;=50,5,IF(T2665&lt;=100,6,IF(T2665&lt;=250,7,8)))))))</f>
        <v>1</v>
      </c>
      <c r="V2665" s="21" t="n">
        <f aca="false">IF(AND(OR(Dashboard!$T$3="All",R2665=Dashboard!$T$3),OR(Dashboard!$T$4="All",D2665=Dashboard!$T$4)),1,0)</f>
        <v>1</v>
      </c>
      <c r="W2665" s="21" t="n">
        <f aca="false">IF(V2665=1,T2665+ROW()/10000000,0)</f>
        <v>6.0002665</v>
      </c>
    </row>
    <row r="2666" customFormat="false" ht="15" hidden="false" customHeight="false" outlineLevel="0" collapsed="false">
      <c r="A2666" s="0" t="n">
        <v>18421050</v>
      </c>
      <c r="B2666" s="0" t="s">
        <v>7157</v>
      </c>
      <c r="C2666" s="0" t="n">
        <v>1</v>
      </c>
      <c r="D2666" s="0" t="s">
        <v>6924</v>
      </c>
      <c r="E2666" s="0" t="s">
        <v>7158</v>
      </c>
      <c r="F2666" s="0" t="s">
        <v>7096</v>
      </c>
      <c r="G2666" s="0" t="s">
        <v>7097</v>
      </c>
      <c r="H2666" s="0" t="s">
        <v>3067</v>
      </c>
      <c r="I2666" s="0" t="s">
        <v>2123</v>
      </c>
      <c r="J2666" s="0" t="s">
        <v>47</v>
      </c>
      <c r="K2666" s="0" t="s">
        <v>47</v>
      </c>
      <c r="L2666" s="0" t="s">
        <v>47</v>
      </c>
      <c r="M2666" s="0" t="s">
        <v>47</v>
      </c>
      <c r="N2666" s="0" t="n">
        <v>1</v>
      </c>
      <c r="O2666" s="0" t="n">
        <v>1</v>
      </c>
      <c r="P2666" s="0" t="n">
        <v>350</v>
      </c>
      <c r="Q2666" s="0" t="n">
        <v>1</v>
      </c>
      <c r="R2666" s="0" t="str">
        <f aca="false">INDEX(Lookup!$B$4:$B$18,MATCH(C2666,Lookup!$A$4:$A$18,0))</f>
        <v>India</v>
      </c>
      <c r="S2666" s="20" t="n">
        <f aca="false">INDEX(Lookup!$D$4:$D$18,MATCH(C2666,Lookup!$A$4:$A$18,0))</f>
        <v>0.012</v>
      </c>
      <c r="T2666" s="21" t="n">
        <f aca="false">ROUND(P2666*S2666,2)</f>
        <v>4.2</v>
      </c>
      <c r="U2666" s="21" t="n">
        <f aca="false">IF(T2666&lt;=10,1,IF(T2666&lt;=20,2,IF(T2666&lt;=30,3,IF(T2666&lt;=40,4,IF(T2666&lt;=50,5,IF(T2666&lt;=100,6,IF(T2666&lt;=250,7,8)))))))</f>
        <v>1</v>
      </c>
      <c r="V2666" s="21" t="n">
        <f aca="false">IF(AND(OR(Dashboard!$T$3="All",R2666=Dashboard!$T$3),OR(Dashboard!$T$4="All",D2666=Dashboard!$T$4)),1,0)</f>
        <v>1</v>
      </c>
      <c r="W2666" s="21" t="n">
        <f aca="false">IF(V2666=1,T2666+ROW()/10000000,0)</f>
        <v>4.2002666</v>
      </c>
    </row>
    <row r="2667" customFormat="false" ht="15" hidden="false" customHeight="false" outlineLevel="0" collapsed="false">
      <c r="A2667" s="0" t="n">
        <v>18377887</v>
      </c>
      <c r="B2667" s="0" t="s">
        <v>7159</v>
      </c>
      <c r="C2667" s="0" t="n">
        <v>1</v>
      </c>
      <c r="D2667" s="0" t="s">
        <v>6924</v>
      </c>
      <c r="E2667" s="0" t="s">
        <v>7160</v>
      </c>
      <c r="F2667" s="0" t="s">
        <v>7096</v>
      </c>
      <c r="G2667" s="0" t="s">
        <v>7097</v>
      </c>
      <c r="H2667" s="0" t="s">
        <v>153</v>
      </c>
      <c r="I2667" s="0" t="s">
        <v>2123</v>
      </c>
      <c r="J2667" s="0" t="s">
        <v>47</v>
      </c>
      <c r="K2667" s="0" t="s">
        <v>47</v>
      </c>
      <c r="L2667" s="0" t="s">
        <v>47</v>
      </c>
      <c r="M2667" s="0" t="s">
        <v>47</v>
      </c>
      <c r="N2667" s="0" t="n">
        <v>2</v>
      </c>
      <c r="O2667" s="0" t="n">
        <v>1</v>
      </c>
      <c r="P2667" s="0" t="n">
        <v>500</v>
      </c>
      <c r="Q2667" s="0" t="n">
        <v>1</v>
      </c>
      <c r="R2667" s="0" t="str">
        <f aca="false">INDEX(Lookup!$B$4:$B$18,MATCH(C2667,Lookup!$A$4:$A$18,0))</f>
        <v>India</v>
      </c>
      <c r="S2667" s="20" t="n">
        <f aca="false">INDEX(Lookup!$D$4:$D$18,MATCH(C2667,Lookup!$A$4:$A$18,0))</f>
        <v>0.012</v>
      </c>
      <c r="T2667" s="21" t="n">
        <f aca="false">ROUND(P2667*S2667,2)</f>
        <v>6</v>
      </c>
      <c r="U2667" s="21" t="n">
        <f aca="false">IF(T2667&lt;=10,1,IF(T2667&lt;=20,2,IF(T2667&lt;=30,3,IF(T2667&lt;=40,4,IF(T2667&lt;=50,5,IF(T2667&lt;=100,6,IF(T2667&lt;=250,7,8)))))))</f>
        <v>1</v>
      </c>
      <c r="V2667" s="21" t="n">
        <f aca="false">IF(AND(OR(Dashboard!$T$3="All",R2667=Dashboard!$T$3),OR(Dashboard!$T$4="All",D2667=Dashboard!$T$4)),1,0)</f>
        <v>1</v>
      </c>
      <c r="W2667" s="21" t="n">
        <f aca="false">IF(V2667=1,T2667+ROW()/10000000,0)</f>
        <v>6.0002667</v>
      </c>
    </row>
    <row r="2668" customFormat="false" ht="15" hidden="false" customHeight="false" outlineLevel="0" collapsed="false">
      <c r="A2668" s="0" t="n">
        <v>18421693</v>
      </c>
      <c r="B2668" s="0" t="s">
        <v>7161</v>
      </c>
      <c r="C2668" s="0" t="n">
        <v>1</v>
      </c>
      <c r="D2668" s="0" t="s">
        <v>6924</v>
      </c>
      <c r="E2668" s="0" t="s">
        <v>7162</v>
      </c>
      <c r="F2668" s="0" t="s">
        <v>7096</v>
      </c>
      <c r="G2668" s="0" t="s">
        <v>7097</v>
      </c>
      <c r="H2668" s="0" t="s">
        <v>156</v>
      </c>
      <c r="I2668" s="0" t="s">
        <v>2123</v>
      </c>
      <c r="J2668" s="0" t="s">
        <v>47</v>
      </c>
      <c r="K2668" s="0" t="s">
        <v>47</v>
      </c>
      <c r="L2668" s="0" t="s">
        <v>47</v>
      </c>
      <c r="M2668" s="0" t="s">
        <v>47</v>
      </c>
      <c r="N2668" s="0" t="n">
        <v>1</v>
      </c>
      <c r="O2668" s="0" t="n">
        <v>0</v>
      </c>
      <c r="P2668" s="0" t="n">
        <v>100</v>
      </c>
      <c r="Q2668" s="0" t="n">
        <v>1</v>
      </c>
      <c r="R2668" s="0" t="str">
        <f aca="false">INDEX(Lookup!$B$4:$B$18,MATCH(C2668,Lookup!$A$4:$A$18,0))</f>
        <v>India</v>
      </c>
      <c r="S2668" s="20" t="n">
        <f aca="false">INDEX(Lookup!$D$4:$D$18,MATCH(C2668,Lookup!$A$4:$A$18,0))</f>
        <v>0.012</v>
      </c>
      <c r="T2668" s="21" t="n">
        <f aca="false">ROUND(P2668*S2668,2)</f>
        <v>1.2</v>
      </c>
      <c r="U2668" s="21" t="n">
        <f aca="false">IF(T2668&lt;=10,1,IF(T2668&lt;=20,2,IF(T2668&lt;=30,3,IF(T2668&lt;=40,4,IF(T2668&lt;=50,5,IF(T2668&lt;=100,6,IF(T2668&lt;=250,7,8)))))))</f>
        <v>1</v>
      </c>
      <c r="V2668" s="21" t="n">
        <f aca="false">IF(AND(OR(Dashboard!$T$3="All",R2668=Dashboard!$T$3),OR(Dashboard!$T$4="All",D2668=Dashboard!$T$4)),1,0)</f>
        <v>1</v>
      </c>
      <c r="W2668" s="21" t="n">
        <f aca="false">IF(V2668=1,T2668+ROW()/10000000,0)</f>
        <v>1.2002668</v>
      </c>
    </row>
    <row r="2669" customFormat="false" ht="15" hidden="false" customHeight="false" outlineLevel="0" collapsed="false">
      <c r="A2669" s="0" t="n">
        <v>18418263</v>
      </c>
      <c r="B2669" s="0" t="s">
        <v>7163</v>
      </c>
      <c r="C2669" s="0" t="n">
        <v>1</v>
      </c>
      <c r="D2669" s="0" t="s">
        <v>6924</v>
      </c>
      <c r="E2669" s="0" t="s">
        <v>7164</v>
      </c>
      <c r="F2669" s="0" t="s">
        <v>7096</v>
      </c>
      <c r="G2669" s="0" t="s">
        <v>7097</v>
      </c>
      <c r="H2669" s="0" t="s">
        <v>156</v>
      </c>
      <c r="I2669" s="0" t="s">
        <v>2123</v>
      </c>
      <c r="J2669" s="0" t="s">
        <v>47</v>
      </c>
      <c r="K2669" s="0" t="s">
        <v>47</v>
      </c>
      <c r="L2669" s="0" t="s">
        <v>47</v>
      </c>
      <c r="M2669" s="0" t="s">
        <v>47</v>
      </c>
      <c r="N2669" s="0" t="n">
        <v>1</v>
      </c>
      <c r="O2669" s="0" t="n">
        <v>0</v>
      </c>
      <c r="P2669" s="0" t="n">
        <v>300</v>
      </c>
      <c r="Q2669" s="0" t="n">
        <v>1</v>
      </c>
      <c r="R2669" s="0" t="str">
        <f aca="false">INDEX(Lookup!$B$4:$B$18,MATCH(C2669,Lookup!$A$4:$A$18,0))</f>
        <v>India</v>
      </c>
      <c r="S2669" s="20" t="n">
        <f aca="false">INDEX(Lookup!$D$4:$D$18,MATCH(C2669,Lookup!$A$4:$A$18,0))</f>
        <v>0.012</v>
      </c>
      <c r="T2669" s="21" t="n">
        <f aca="false">ROUND(P2669*S2669,2)</f>
        <v>3.6</v>
      </c>
      <c r="U2669" s="21" t="n">
        <f aca="false">IF(T2669&lt;=10,1,IF(T2669&lt;=20,2,IF(T2669&lt;=30,3,IF(T2669&lt;=40,4,IF(T2669&lt;=50,5,IF(T2669&lt;=100,6,IF(T2669&lt;=250,7,8)))))))</f>
        <v>1</v>
      </c>
      <c r="V2669" s="21" t="n">
        <f aca="false">IF(AND(OR(Dashboard!$T$3="All",R2669=Dashboard!$T$3),OR(Dashboard!$T$4="All",D2669=Dashboard!$T$4)),1,0)</f>
        <v>1</v>
      </c>
      <c r="W2669" s="21" t="n">
        <f aca="false">IF(V2669=1,T2669+ROW()/10000000,0)</f>
        <v>3.6002669</v>
      </c>
    </row>
    <row r="2670" customFormat="false" ht="15" hidden="false" customHeight="false" outlineLevel="0" collapsed="false">
      <c r="A2670" s="0" t="n">
        <v>18421457</v>
      </c>
      <c r="B2670" s="0" t="s">
        <v>7165</v>
      </c>
      <c r="C2670" s="0" t="n">
        <v>1</v>
      </c>
      <c r="D2670" s="0" t="s">
        <v>6924</v>
      </c>
      <c r="E2670" s="0" t="s">
        <v>7166</v>
      </c>
      <c r="F2670" s="0" t="s">
        <v>7096</v>
      </c>
      <c r="G2670" s="0" t="s">
        <v>7097</v>
      </c>
      <c r="H2670" s="0" t="s">
        <v>2349</v>
      </c>
      <c r="I2670" s="0" t="s">
        <v>2123</v>
      </c>
      <c r="J2670" s="0" t="s">
        <v>47</v>
      </c>
      <c r="K2670" s="0" t="s">
        <v>47</v>
      </c>
      <c r="L2670" s="0" t="s">
        <v>47</v>
      </c>
      <c r="M2670" s="0" t="s">
        <v>47</v>
      </c>
      <c r="N2670" s="0" t="n">
        <v>1</v>
      </c>
      <c r="O2670" s="0" t="n">
        <v>0</v>
      </c>
      <c r="P2670" s="0" t="n">
        <v>100</v>
      </c>
      <c r="Q2670" s="0" t="n">
        <v>1</v>
      </c>
      <c r="R2670" s="0" t="str">
        <f aca="false">INDEX(Lookup!$B$4:$B$18,MATCH(C2670,Lookup!$A$4:$A$18,0))</f>
        <v>India</v>
      </c>
      <c r="S2670" s="20" t="n">
        <f aca="false">INDEX(Lookup!$D$4:$D$18,MATCH(C2670,Lookup!$A$4:$A$18,0))</f>
        <v>0.012</v>
      </c>
      <c r="T2670" s="21" t="n">
        <f aca="false">ROUND(P2670*S2670,2)</f>
        <v>1.2</v>
      </c>
      <c r="U2670" s="21" t="n">
        <f aca="false">IF(T2670&lt;=10,1,IF(T2670&lt;=20,2,IF(T2670&lt;=30,3,IF(T2670&lt;=40,4,IF(T2670&lt;=50,5,IF(T2670&lt;=100,6,IF(T2670&lt;=250,7,8)))))))</f>
        <v>1</v>
      </c>
      <c r="V2670" s="21" t="n">
        <f aca="false">IF(AND(OR(Dashboard!$T$3="All",R2670=Dashboard!$T$3),OR(Dashboard!$T$4="All",D2670=Dashboard!$T$4)),1,0)</f>
        <v>1</v>
      </c>
      <c r="W2670" s="21" t="n">
        <f aca="false">IF(V2670=1,T2670+ROW()/10000000,0)</f>
        <v>1.200267</v>
      </c>
    </row>
    <row r="2671" customFormat="false" ht="15" hidden="false" customHeight="false" outlineLevel="0" collapsed="false">
      <c r="A2671" s="0" t="n">
        <v>18421463</v>
      </c>
      <c r="B2671" s="0" t="s">
        <v>7167</v>
      </c>
      <c r="C2671" s="0" t="n">
        <v>1</v>
      </c>
      <c r="D2671" s="0" t="s">
        <v>6924</v>
      </c>
      <c r="E2671" s="0" t="s">
        <v>7168</v>
      </c>
      <c r="F2671" s="0" t="s">
        <v>7096</v>
      </c>
      <c r="G2671" s="0" t="s">
        <v>7097</v>
      </c>
      <c r="H2671" s="0" t="s">
        <v>156</v>
      </c>
      <c r="I2671" s="0" t="s">
        <v>2123</v>
      </c>
      <c r="J2671" s="0" t="s">
        <v>47</v>
      </c>
      <c r="K2671" s="0" t="s">
        <v>47</v>
      </c>
      <c r="L2671" s="0" t="s">
        <v>47</v>
      </c>
      <c r="M2671" s="0" t="s">
        <v>47</v>
      </c>
      <c r="N2671" s="0" t="n">
        <v>1</v>
      </c>
      <c r="O2671" s="0" t="n">
        <v>0</v>
      </c>
      <c r="P2671" s="0" t="n">
        <v>150</v>
      </c>
      <c r="Q2671" s="0" t="n">
        <v>1</v>
      </c>
      <c r="R2671" s="0" t="str">
        <f aca="false">INDEX(Lookup!$B$4:$B$18,MATCH(C2671,Lookup!$A$4:$A$18,0))</f>
        <v>India</v>
      </c>
      <c r="S2671" s="20" t="n">
        <f aca="false">INDEX(Lookup!$D$4:$D$18,MATCH(C2671,Lookup!$A$4:$A$18,0))</f>
        <v>0.012</v>
      </c>
      <c r="T2671" s="21" t="n">
        <f aca="false">ROUND(P2671*S2671,2)</f>
        <v>1.8</v>
      </c>
      <c r="U2671" s="21" t="n">
        <f aca="false">IF(T2671&lt;=10,1,IF(T2671&lt;=20,2,IF(T2671&lt;=30,3,IF(T2671&lt;=40,4,IF(T2671&lt;=50,5,IF(T2671&lt;=100,6,IF(T2671&lt;=250,7,8)))))))</f>
        <v>1</v>
      </c>
      <c r="V2671" s="21" t="n">
        <f aca="false">IF(AND(OR(Dashboard!$T$3="All",R2671=Dashboard!$T$3),OR(Dashboard!$T$4="All",D2671=Dashboard!$T$4)),1,0)</f>
        <v>1</v>
      </c>
      <c r="W2671" s="21" t="n">
        <f aca="false">IF(V2671=1,T2671+ROW()/10000000,0)</f>
        <v>1.8002671</v>
      </c>
    </row>
    <row r="2672" customFormat="false" ht="15" hidden="false" customHeight="false" outlineLevel="0" collapsed="false">
      <c r="A2672" s="0" t="n">
        <v>18268361</v>
      </c>
      <c r="B2672" s="0" t="s">
        <v>7169</v>
      </c>
      <c r="C2672" s="0" t="n">
        <v>1</v>
      </c>
      <c r="D2672" s="0" t="s">
        <v>6924</v>
      </c>
      <c r="E2672" s="0" t="s">
        <v>7170</v>
      </c>
      <c r="F2672" s="0" t="s">
        <v>7096</v>
      </c>
      <c r="G2672" s="0" t="s">
        <v>7097</v>
      </c>
      <c r="H2672" s="0" t="s">
        <v>7171</v>
      </c>
      <c r="I2672" s="0" t="s">
        <v>2123</v>
      </c>
      <c r="J2672" s="0" t="s">
        <v>47</v>
      </c>
      <c r="K2672" s="0" t="s">
        <v>47</v>
      </c>
      <c r="L2672" s="0" t="s">
        <v>47</v>
      </c>
      <c r="M2672" s="0" t="s">
        <v>47</v>
      </c>
      <c r="N2672" s="0" t="n">
        <v>2</v>
      </c>
      <c r="O2672" s="0" t="n">
        <v>1</v>
      </c>
      <c r="P2672" s="0" t="n">
        <v>500</v>
      </c>
      <c r="Q2672" s="0" t="n">
        <v>1</v>
      </c>
      <c r="R2672" s="0" t="str">
        <f aca="false">INDEX(Lookup!$B$4:$B$18,MATCH(C2672,Lookup!$A$4:$A$18,0))</f>
        <v>India</v>
      </c>
      <c r="S2672" s="20" t="n">
        <f aca="false">INDEX(Lookup!$D$4:$D$18,MATCH(C2672,Lookup!$A$4:$A$18,0))</f>
        <v>0.012</v>
      </c>
      <c r="T2672" s="21" t="n">
        <f aca="false">ROUND(P2672*S2672,2)</f>
        <v>6</v>
      </c>
      <c r="U2672" s="21" t="n">
        <f aca="false">IF(T2672&lt;=10,1,IF(T2672&lt;=20,2,IF(T2672&lt;=30,3,IF(T2672&lt;=40,4,IF(T2672&lt;=50,5,IF(T2672&lt;=100,6,IF(T2672&lt;=250,7,8)))))))</f>
        <v>1</v>
      </c>
      <c r="V2672" s="21" t="n">
        <f aca="false">IF(AND(OR(Dashboard!$T$3="All",R2672=Dashboard!$T$3),OR(Dashboard!$T$4="All",D2672=Dashboard!$T$4)),1,0)</f>
        <v>1</v>
      </c>
      <c r="W2672" s="21" t="n">
        <f aca="false">IF(V2672=1,T2672+ROW()/10000000,0)</f>
        <v>6.0002672</v>
      </c>
    </row>
    <row r="2673" customFormat="false" ht="15" hidden="false" customHeight="false" outlineLevel="0" collapsed="false">
      <c r="A2673" s="0" t="n">
        <v>18445804</v>
      </c>
      <c r="B2673" s="0" t="s">
        <v>7172</v>
      </c>
      <c r="C2673" s="0" t="n">
        <v>1</v>
      </c>
      <c r="D2673" s="0" t="s">
        <v>6924</v>
      </c>
      <c r="E2673" s="0" t="s">
        <v>7173</v>
      </c>
      <c r="F2673" s="0" t="s">
        <v>7096</v>
      </c>
      <c r="G2673" s="0" t="s">
        <v>7097</v>
      </c>
      <c r="H2673" s="0" t="s">
        <v>3129</v>
      </c>
      <c r="I2673" s="0" t="s">
        <v>2123</v>
      </c>
      <c r="J2673" s="0" t="s">
        <v>47</v>
      </c>
      <c r="K2673" s="0" t="s">
        <v>47</v>
      </c>
      <c r="L2673" s="0" t="s">
        <v>47</v>
      </c>
      <c r="M2673" s="0" t="s">
        <v>47</v>
      </c>
      <c r="N2673" s="0" t="n">
        <v>1</v>
      </c>
      <c r="O2673" s="0" t="n">
        <v>0</v>
      </c>
      <c r="P2673" s="0" t="n">
        <v>300</v>
      </c>
      <c r="Q2673" s="0" t="n">
        <v>1</v>
      </c>
      <c r="R2673" s="0" t="str">
        <f aca="false">INDEX(Lookup!$B$4:$B$18,MATCH(C2673,Lookup!$A$4:$A$18,0))</f>
        <v>India</v>
      </c>
      <c r="S2673" s="20" t="n">
        <f aca="false">INDEX(Lookup!$D$4:$D$18,MATCH(C2673,Lookup!$A$4:$A$18,0))</f>
        <v>0.012</v>
      </c>
      <c r="T2673" s="21" t="n">
        <f aca="false">ROUND(P2673*S2673,2)</f>
        <v>3.6</v>
      </c>
      <c r="U2673" s="21" t="n">
        <f aca="false">IF(T2673&lt;=10,1,IF(T2673&lt;=20,2,IF(T2673&lt;=30,3,IF(T2673&lt;=40,4,IF(T2673&lt;=50,5,IF(T2673&lt;=100,6,IF(T2673&lt;=250,7,8)))))))</f>
        <v>1</v>
      </c>
      <c r="V2673" s="21" t="n">
        <f aca="false">IF(AND(OR(Dashboard!$T$3="All",R2673=Dashboard!$T$3),OR(Dashboard!$T$4="All",D2673=Dashboard!$T$4)),1,0)</f>
        <v>1</v>
      </c>
      <c r="W2673" s="21" t="n">
        <f aca="false">IF(V2673=1,T2673+ROW()/10000000,0)</f>
        <v>3.6002673</v>
      </c>
    </row>
    <row r="2674" customFormat="false" ht="15" hidden="false" customHeight="false" outlineLevel="0" collapsed="false">
      <c r="A2674" s="0" t="n">
        <v>18347812</v>
      </c>
      <c r="B2674" s="0" t="s">
        <v>7174</v>
      </c>
      <c r="C2674" s="0" t="n">
        <v>1</v>
      </c>
      <c r="D2674" s="0" t="s">
        <v>6924</v>
      </c>
      <c r="E2674" s="0" t="s">
        <v>7175</v>
      </c>
      <c r="F2674" s="0" t="s">
        <v>7096</v>
      </c>
      <c r="G2674" s="0" t="s">
        <v>7097</v>
      </c>
      <c r="H2674" s="0" t="s">
        <v>2712</v>
      </c>
      <c r="I2674" s="0" t="s">
        <v>2123</v>
      </c>
      <c r="J2674" s="0" t="s">
        <v>47</v>
      </c>
      <c r="K2674" s="0" t="s">
        <v>47</v>
      </c>
      <c r="L2674" s="0" t="s">
        <v>47</v>
      </c>
      <c r="M2674" s="0" t="s">
        <v>47</v>
      </c>
      <c r="N2674" s="0" t="n">
        <v>2</v>
      </c>
      <c r="O2674" s="0" t="n">
        <v>0</v>
      </c>
      <c r="P2674" s="0" t="n">
        <v>500</v>
      </c>
      <c r="Q2674" s="0" t="n">
        <v>1</v>
      </c>
      <c r="R2674" s="0" t="str">
        <f aca="false">INDEX(Lookup!$B$4:$B$18,MATCH(C2674,Lookup!$A$4:$A$18,0))</f>
        <v>India</v>
      </c>
      <c r="S2674" s="20" t="n">
        <f aca="false">INDEX(Lookup!$D$4:$D$18,MATCH(C2674,Lookup!$A$4:$A$18,0))</f>
        <v>0.012</v>
      </c>
      <c r="T2674" s="21" t="n">
        <f aca="false">ROUND(P2674*S2674,2)</f>
        <v>6</v>
      </c>
      <c r="U2674" s="21" t="n">
        <f aca="false">IF(T2674&lt;=10,1,IF(T2674&lt;=20,2,IF(T2674&lt;=30,3,IF(T2674&lt;=40,4,IF(T2674&lt;=50,5,IF(T2674&lt;=100,6,IF(T2674&lt;=250,7,8)))))))</f>
        <v>1</v>
      </c>
      <c r="V2674" s="21" t="n">
        <f aca="false">IF(AND(OR(Dashboard!$T$3="All",R2674=Dashboard!$T$3),OR(Dashboard!$T$4="All",D2674=Dashboard!$T$4)),1,0)</f>
        <v>1</v>
      </c>
      <c r="W2674" s="21" t="n">
        <f aca="false">IF(V2674=1,T2674+ROW()/10000000,0)</f>
        <v>6.0002674</v>
      </c>
    </row>
    <row r="2675" customFormat="false" ht="15" hidden="false" customHeight="false" outlineLevel="0" collapsed="false">
      <c r="A2675" s="0" t="n">
        <v>18377920</v>
      </c>
      <c r="B2675" s="0" t="s">
        <v>7176</v>
      </c>
      <c r="C2675" s="0" t="n">
        <v>1</v>
      </c>
      <c r="D2675" s="0" t="s">
        <v>6924</v>
      </c>
      <c r="E2675" s="0" t="s">
        <v>7177</v>
      </c>
      <c r="F2675" s="0" t="s">
        <v>7096</v>
      </c>
      <c r="G2675" s="0" t="s">
        <v>7097</v>
      </c>
      <c r="H2675" s="0" t="s">
        <v>2310</v>
      </c>
      <c r="I2675" s="0" t="s">
        <v>2123</v>
      </c>
      <c r="J2675" s="0" t="s">
        <v>47</v>
      </c>
      <c r="K2675" s="0" t="s">
        <v>47</v>
      </c>
      <c r="L2675" s="0" t="s">
        <v>47</v>
      </c>
      <c r="M2675" s="0" t="s">
        <v>47</v>
      </c>
      <c r="N2675" s="0" t="n">
        <v>1</v>
      </c>
      <c r="O2675" s="0" t="n">
        <v>2</v>
      </c>
      <c r="P2675" s="0" t="n">
        <v>400</v>
      </c>
      <c r="Q2675" s="0" t="n">
        <v>1</v>
      </c>
      <c r="R2675" s="0" t="str">
        <f aca="false">INDEX(Lookup!$B$4:$B$18,MATCH(C2675,Lookup!$A$4:$A$18,0))</f>
        <v>India</v>
      </c>
      <c r="S2675" s="20" t="n">
        <f aca="false">INDEX(Lookup!$D$4:$D$18,MATCH(C2675,Lookup!$A$4:$A$18,0))</f>
        <v>0.012</v>
      </c>
      <c r="T2675" s="21" t="n">
        <f aca="false">ROUND(P2675*S2675,2)</f>
        <v>4.8</v>
      </c>
      <c r="U2675" s="21" t="n">
        <f aca="false">IF(T2675&lt;=10,1,IF(T2675&lt;=20,2,IF(T2675&lt;=30,3,IF(T2675&lt;=40,4,IF(T2675&lt;=50,5,IF(T2675&lt;=100,6,IF(T2675&lt;=250,7,8)))))))</f>
        <v>1</v>
      </c>
      <c r="V2675" s="21" t="n">
        <f aca="false">IF(AND(OR(Dashboard!$T$3="All",R2675=Dashboard!$T$3),OR(Dashboard!$T$4="All",D2675=Dashboard!$T$4)),1,0)</f>
        <v>1</v>
      </c>
      <c r="W2675" s="21" t="n">
        <f aca="false">IF(V2675=1,T2675+ROW()/10000000,0)</f>
        <v>4.8002675</v>
      </c>
    </row>
    <row r="2676" customFormat="false" ht="15" hidden="false" customHeight="false" outlineLevel="0" collapsed="false">
      <c r="A2676" s="0" t="n">
        <v>311544</v>
      </c>
      <c r="B2676" s="0" t="s">
        <v>7178</v>
      </c>
      <c r="C2676" s="0" t="n">
        <v>1</v>
      </c>
      <c r="D2676" s="0" t="s">
        <v>6924</v>
      </c>
      <c r="E2676" s="0" t="s">
        <v>7179</v>
      </c>
      <c r="F2676" s="0" t="s">
        <v>7096</v>
      </c>
      <c r="G2676" s="0" t="s">
        <v>7097</v>
      </c>
      <c r="H2676" s="0" t="s">
        <v>2868</v>
      </c>
      <c r="I2676" s="0" t="s">
        <v>2123</v>
      </c>
      <c r="J2676" s="0" t="s">
        <v>47</v>
      </c>
      <c r="K2676" s="0" t="s">
        <v>47</v>
      </c>
      <c r="L2676" s="0" t="s">
        <v>47</v>
      </c>
      <c r="M2676" s="0" t="s">
        <v>47</v>
      </c>
      <c r="N2676" s="0" t="n">
        <v>2</v>
      </c>
      <c r="O2676" s="0" t="n">
        <v>0</v>
      </c>
      <c r="P2676" s="0" t="n">
        <v>500</v>
      </c>
      <c r="Q2676" s="0" t="n">
        <v>1</v>
      </c>
      <c r="R2676" s="0" t="str">
        <f aca="false">INDEX(Lookup!$B$4:$B$18,MATCH(C2676,Lookup!$A$4:$A$18,0))</f>
        <v>India</v>
      </c>
      <c r="S2676" s="20" t="n">
        <f aca="false">INDEX(Lookup!$D$4:$D$18,MATCH(C2676,Lookup!$A$4:$A$18,0))</f>
        <v>0.012</v>
      </c>
      <c r="T2676" s="21" t="n">
        <f aca="false">ROUND(P2676*S2676,2)</f>
        <v>6</v>
      </c>
      <c r="U2676" s="21" t="n">
        <f aca="false">IF(T2676&lt;=10,1,IF(T2676&lt;=20,2,IF(T2676&lt;=30,3,IF(T2676&lt;=40,4,IF(T2676&lt;=50,5,IF(T2676&lt;=100,6,IF(T2676&lt;=250,7,8)))))))</f>
        <v>1</v>
      </c>
      <c r="V2676" s="21" t="n">
        <f aca="false">IF(AND(OR(Dashboard!$T$3="All",R2676=Dashboard!$T$3),OR(Dashboard!$T$4="All",D2676=Dashboard!$T$4)),1,0)</f>
        <v>1</v>
      </c>
      <c r="W2676" s="21" t="n">
        <f aca="false">IF(V2676=1,T2676+ROW()/10000000,0)</f>
        <v>6.0002676</v>
      </c>
    </row>
    <row r="2677" customFormat="false" ht="15" hidden="false" customHeight="false" outlineLevel="0" collapsed="false">
      <c r="A2677" s="0" t="n">
        <v>18377915</v>
      </c>
      <c r="B2677" s="0" t="s">
        <v>7180</v>
      </c>
      <c r="C2677" s="0" t="n">
        <v>1</v>
      </c>
      <c r="D2677" s="0" t="s">
        <v>6924</v>
      </c>
      <c r="E2677" s="0" t="s">
        <v>7181</v>
      </c>
      <c r="F2677" s="0" t="s">
        <v>7096</v>
      </c>
      <c r="G2677" s="0" t="s">
        <v>7097</v>
      </c>
      <c r="H2677" s="0" t="s">
        <v>69</v>
      </c>
      <c r="I2677" s="0" t="s">
        <v>2123</v>
      </c>
      <c r="J2677" s="0" t="s">
        <v>47</v>
      </c>
      <c r="K2677" s="0" t="s">
        <v>47</v>
      </c>
      <c r="L2677" s="0" t="s">
        <v>47</v>
      </c>
      <c r="M2677" s="0" t="s">
        <v>47</v>
      </c>
      <c r="N2677" s="0" t="n">
        <v>1</v>
      </c>
      <c r="O2677" s="0" t="n">
        <v>0</v>
      </c>
      <c r="P2677" s="0" t="n">
        <v>200</v>
      </c>
      <c r="Q2677" s="0" t="n">
        <v>1</v>
      </c>
      <c r="R2677" s="0" t="str">
        <f aca="false">INDEX(Lookup!$B$4:$B$18,MATCH(C2677,Lookup!$A$4:$A$18,0))</f>
        <v>India</v>
      </c>
      <c r="S2677" s="20" t="n">
        <f aca="false">INDEX(Lookup!$D$4:$D$18,MATCH(C2677,Lookup!$A$4:$A$18,0))</f>
        <v>0.012</v>
      </c>
      <c r="T2677" s="21" t="n">
        <f aca="false">ROUND(P2677*S2677,2)</f>
        <v>2.4</v>
      </c>
      <c r="U2677" s="21" t="n">
        <f aca="false">IF(T2677&lt;=10,1,IF(T2677&lt;=20,2,IF(T2677&lt;=30,3,IF(T2677&lt;=40,4,IF(T2677&lt;=50,5,IF(T2677&lt;=100,6,IF(T2677&lt;=250,7,8)))))))</f>
        <v>1</v>
      </c>
      <c r="V2677" s="21" t="n">
        <f aca="false">IF(AND(OR(Dashboard!$T$3="All",R2677=Dashboard!$T$3),OR(Dashboard!$T$4="All",D2677=Dashboard!$T$4)),1,0)</f>
        <v>1</v>
      </c>
      <c r="W2677" s="21" t="n">
        <f aca="false">IF(V2677=1,T2677+ROW()/10000000,0)</f>
        <v>2.4002677</v>
      </c>
    </row>
    <row r="2678" customFormat="false" ht="15" hidden="false" customHeight="false" outlineLevel="0" collapsed="false">
      <c r="A2678" s="0" t="n">
        <v>18421058</v>
      </c>
      <c r="B2678" s="0" t="s">
        <v>7182</v>
      </c>
      <c r="C2678" s="0" t="n">
        <v>1</v>
      </c>
      <c r="D2678" s="0" t="s">
        <v>6924</v>
      </c>
      <c r="E2678" s="0" t="s">
        <v>7183</v>
      </c>
      <c r="F2678" s="0" t="s">
        <v>7096</v>
      </c>
      <c r="G2678" s="0" t="s">
        <v>7097</v>
      </c>
      <c r="H2678" s="0" t="s">
        <v>2243</v>
      </c>
      <c r="I2678" s="0" t="s">
        <v>2123</v>
      </c>
      <c r="J2678" s="0" t="s">
        <v>47</v>
      </c>
      <c r="K2678" s="0" t="s">
        <v>47</v>
      </c>
      <c r="L2678" s="0" t="s">
        <v>47</v>
      </c>
      <c r="M2678" s="0" t="s">
        <v>47</v>
      </c>
      <c r="N2678" s="0" t="n">
        <v>2</v>
      </c>
      <c r="O2678" s="0" t="n">
        <v>0</v>
      </c>
      <c r="P2678" s="0" t="n">
        <v>600</v>
      </c>
      <c r="Q2678" s="0" t="n">
        <v>1</v>
      </c>
      <c r="R2678" s="0" t="str">
        <f aca="false">INDEX(Lookup!$B$4:$B$18,MATCH(C2678,Lookup!$A$4:$A$18,0))</f>
        <v>India</v>
      </c>
      <c r="S2678" s="20" t="n">
        <f aca="false">INDEX(Lookup!$D$4:$D$18,MATCH(C2678,Lookup!$A$4:$A$18,0))</f>
        <v>0.012</v>
      </c>
      <c r="T2678" s="21" t="n">
        <f aca="false">ROUND(P2678*S2678,2)</f>
        <v>7.2</v>
      </c>
      <c r="U2678" s="21" t="n">
        <f aca="false">IF(T2678&lt;=10,1,IF(T2678&lt;=20,2,IF(T2678&lt;=30,3,IF(T2678&lt;=40,4,IF(T2678&lt;=50,5,IF(T2678&lt;=100,6,IF(T2678&lt;=250,7,8)))))))</f>
        <v>1</v>
      </c>
      <c r="V2678" s="21" t="n">
        <f aca="false">IF(AND(OR(Dashboard!$T$3="All",R2678=Dashboard!$T$3),OR(Dashboard!$T$4="All",D2678=Dashboard!$T$4)),1,0)</f>
        <v>1</v>
      </c>
      <c r="W2678" s="21" t="n">
        <f aca="false">IF(V2678=1,T2678+ROW()/10000000,0)</f>
        <v>7.2002678</v>
      </c>
    </row>
    <row r="2679" customFormat="false" ht="15" hidden="false" customHeight="false" outlineLevel="0" collapsed="false">
      <c r="A2679" s="0" t="n">
        <v>18335692</v>
      </c>
      <c r="B2679" s="0" t="s">
        <v>7184</v>
      </c>
      <c r="C2679" s="0" t="n">
        <v>1</v>
      </c>
      <c r="D2679" s="0" t="s">
        <v>6924</v>
      </c>
      <c r="E2679" s="0" t="s">
        <v>7185</v>
      </c>
      <c r="F2679" s="0" t="s">
        <v>7096</v>
      </c>
      <c r="G2679" s="0" t="s">
        <v>7097</v>
      </c>
      <c r="H2679" s="0" t="s">
        <v>156</v>
      </c>
      <c r="I2679" s="0" t="s">
        <v>2123</v>
      </c>
      <c r="J2679" s="0" t="s">
        <v>47</v>
      </c>
      <c r="K2679" s="0" t="s">
        <v>47</v>
      </c>
      <c r="L2679" s="0" t="s">
        <v>47</v>
      </c>
      <c r="M2679" s="0" t="s">
        <v>47</v>
      </c>
      <c r="N2679" s="0" t="n">
        <v>1</v>
      </c>
      <c r="O2679" s="0" t="n">
        <v>0</v>
      </c>
      <c r="P2679" s="0" t="n">
        <v>250</v>
      </c>
      <c r="Q2679" s="0" t="n">
        <v>1</v>
      </c>
      <c r="R2679" s="0" t="str">
        <f aca="false">INDEX(Lookup!$B$4:$B$18,MATCH(C2679,Lookup!$A$4:$A$18,0))</f>
        <v>India</v>
      </c>
      <c r="S2679" s="20" t="n">
        <f aca="false">INDEX(Lookup!$D$4:$D$18,MATCH(C2679,Lookup!$A$4:$A$18,0))</f>
        <v>0.012</v>
      </c>
      <c r="T2679" s="21" t="n">
        <f aca="false">ROUND(P2679*S2679,2)</f>
        <v>3</v>
      </c>
      <c r="U2679" s="21" t="n">
        <f aca="false">IF(T2679&lt;=10,1,IF(T2679&lt;=20,2,IF(T2679&lt;=30,3,IF(T2679&lt;=40,4,IF(T2679&lt;=50,5,IF(T2679&lt;=100,6,IF(T2679&lt;=250,7,8)))))))</f>
        <v>1</v>
      </c>
      <c r="V2679" s="21" t="n">
        <f aca="false">IF(AND(OR(Dashboard!$T$3="All",R2679=Dashboard!$T$3),OR(Dashboard!$T$4="All",D2679=Dashboard!$T$4)),1,0)</f>
        <v>1</v>
      </c>
      <c r="W2679" s="21" t="n">
        <f aca="false">IF(V2679=1,T2679+ROW()/10000000,0)</f>
        <v>3.0002679</v>
      </c>
    </row>
    <row r="2680" customFormat="false" ht="15" hidden="false" customHeight="false" outlineLevel="0" collapsed="false">
      <c r="A2680" s="0" t="n">
        <v>18429396</v>
      </c>
      <c r="B2680" s="0" t="s">
        <v>7186</v>
      </c>
      <c r="C2680" s="0" t="n">
        <v>1</v>
      </c>
      <c r="D2680" s="0" t="s">
        <v>6924</v>
      </c>
      <c r="E2680" s="0" t="s">
        <v>7187</v>
      </c>
      <c r="F2680" s="0" t="s">
        <v>7188</v>
      </c>
      <c r="G2680" s="0" t="s">
        <v>7189</v>
      </c>
      <c r="H2680" s="0" t="s">
        <v>2141</v>
      </c>
      <c r="I2680" s="0" t="s">
        <v>2123</v>
      </c>
      <c r="J2680" s="0" t="s">
        <v>46</v>
      </c>
      <c r="K2680" s="0" t="s">
        <v>47</v>
      </c>
      <c r="L2680" s="0" t="s">
        <v>47</v>
      </c>
      <c r="M2680" s="0" t="s">
        <v>47</v>
      </c>
      <c r="N2680" s="0" t="n">
        <v>3</v>
      </c>
      <c r="O2680" s="0" t="n">
        <v>4</v>
      </c>
      <c r="P2680" s="0" t="n">
        <v>1500</v>
      </c>
      <c r="Q2680" s="0" t="n">
        <v>3</v>
      </c>
      <c r="R2680" s="0" t="str">
        <f aca="false">INDEX(Lookup!$B$4:$B$18,MATCH(C2680,Lookup!$A$4:$A$18,0))</f>
        <v>India</v>
      </c>
      <c r="S2680" s="20" t="n">
        <f aca="false">INDEX(Lookup!$D$4:$D$18,MATCH(C2680,Lookup!$A$4:$A$18,0))</f>
        <v>0.012</v>
      </c>
      <c r="T2680" s="21" t="n">
        <f aca="false">ROUND(P2680*S2680,2)</f>
        <v>18</v>
      </c>
      <c r="U2680" s="21" t="n">
        <f aca="false">IF(T2680&lt;=10,1,IF(T2680&lt;=20,2,IF(T2680&lt;=30,3,IF(T2680&lt;=40,4,IF(T2680&lt;=50,5,IF(T2680&lt;=100,6,IF(T2680&lt;=250,7,8)))))))</f>
        <v>2</v>
      </c>
      <c r="V2680" s="21" t="n">
        <f aca="false">IF(AND(OR(Dashboard!$T$3="All",R2680=Dashboard!$T$3),OR(Dashboard!$T$4="All",D2680=Dashboard!$T$4)),1,0)</f>
        <v>1</v>
      </c>
      <c r="W2680" s="21" t="n">
        <f aca="false">IF(V2680=1,T2680+ROW()/10000000,0)</f>
        <v>18.000268</v>
      </c>
    </row>
    <row r="2681" customFormat="false" ht="15" hidden="false" customHeight="false" outlineLevel="0" collapsed="false">
      <c r="A2681" s="0" t="n">
        <v>179</v>
      </c>
      <c r="B2681" s="0" t="s">
        <v>2296</v>
      </c>
      <c r="C2681" s="0" t="n">
        <v>1</v>
      </c>
      <c r="D2681" s="0" t="s">
        <v>6924</v>
      </c>
      <c r="E2681" s="0" t="s">
        <v>7190</v>
      </c>
      <c r="F2681" s="0" t="s">
        <v>7191</v>
      </c>
      <c r="G2681" s="0" t="s">
        <v>7192</v>
      </c>
      <c r="H2681" s="0" t="s">
        <v>1898</v>
      </c>
      <c r="I2681" s="0" t="s">
        <v>2123</v>
      </c>
      <c r="J2681" s="0" t="s">
        <v>47</v>
      </c>
      <c r="K2681" s="0" t="s">
        <v>46</v>
      </c>
      <c r="L2681" s="0" t="s">
        <v>47</v>
      </c>
      <c r="M2681" s="0" t="s">
        <v>47</v>
      </c>
      <c r="N2681" s="0" t="n">
        <v>2</v>
      </c>
      <c r="O2681" s="0" t="n">
        <v>48</v>
      </c>
      <c r="P2681" s="0" t="n">
        <v>500</v>
      </c>
      <c r="Q2681" s="0" t="n">
        <v>3.4</v>
      </c>
      <c r="R2681" s="0" t="str">
        <f aca="false">INDEX(Lookup!$B$4:$B$18,MATCH(C2681,Lookup!$A$4:$A$18,0))</f>
        <v>India</v>
      </c>
      <c r="S2681" s="20" t="n">
        <f aca="false">INDEX(Lookup!$D$4:$D$18,MATCH(C2681,Lookup!$A$4:$A$18,0))</f>
        <v>0.012</v>
      </c>
      <c r="T2681" s="21" t="n">
        <f aca="false">ROUND(P2681*S2681,2)</f>
        <v>6</v>
      </c>
      <c r="U2681" s="21" t="n">
        <f aca="false">IF(T2681&lt;=10,1,IF(T2681&lt;=20,2,IF(T2681&lt;=30,3,IF(T2681&lt;=40,4,IF(T2681&lt;=50,5,IF(T2681&lt;=100,6,IF(T2681&lt;=250,7,8)))))))</f>
        <v>1</v>
      </c>
      <c r="V2681" s="21" t="n">
        <f aca="false">IF(AND(OR(Dashboard!$T$3="All",R2681=Dashboard!$T$3),OR(Dashboard!$T$4="All",D2681=Dashboard!$T$4)),1,0)</f>
        <v>1</v>
      </c>
      <c r="W2681" s="21" t="n">
        <f aca="false">IF(V2681=1,T2681+ROW()/10000000,0)</f>
        <v>6.0002681</v>
      </c>
    </row>
    <row r="2682" customFormat="false" ht="15" hidden="false" customHeight="false" outlineLevel="0" collapsed="false">
      <c r="A2682" s="0" t="n">
        <v>307843</v>
      </c>
      <c r="B2682" s="0" t="s">
        <v>3970</v>
      </c>
      <c r="C2682" s="0" t="n">
        <v>1</v>
      </c>
      <c r="D2682" s="0" t="s">
        <v>6924</v>
      </c>
      <c r="E2682" s="0" t="s">
        <v>7193</v>
      </c>
      <c r="F2682" s="0" t="s">
        <v>7191</v>
      </c>
      <c r="G2682" s="0" t="s">
        <v>7192</v>
      </c>
      <c r="H2682" s="0" t="s">
        <v>3972</v>
      </c>
      <c r="I2682" s="0" t="s">
        <v>2123</v>
      </c>
      <c r="J2682" s="0" t="s">
        <v>47</v>
      </c>
      <c r="K2682" s="0" t="s">
        <v>46</v>
      </c>
      <c r="L2682" s="0" t="s">
        <v>47</v>
      </c>
      <c r="M2682" s="0" t="s">
        <v>47</v>
      </c>
      <c r="N2682" s="0" t="n">
        <v>2</v>
      </c>
      <c r="O2682" s="0" t="n">
        <v>51</v>
      </c>
      <c r="P2682" s="0" t="n">
        <v>800</v>
      </c>
      <c r="Q2682" s="0" t="n">
        <v>3.2</v>
      </c>
      <c r="R2682" s="0" t="str">
        <f aca="false">INDEX(Lookup!$B$4:$B$18,MATCH(C2682,Lookup!$A$4:$A$18,0))</f>
        <v>India</v>
      </c>
      <c r="S2682" s="20" t="n">
        <f aca="false">INDEX(Lookup!$D$4:$D$18,MATCH(C2682,Lookup!$A$4:$A$18,0))</f>
        <v>0.012</v>
      </c>
      <c r="T2682" s="21" t="n">
        <f aca="false">ROUND(P2682*S2682,2)</f>
        <v>9.6</v>
      </c>
      <c r="U2682" s="21" t="n">
        <f aca="false">IF(T2682&lt;=10,1,IF(T2682&lt;=20,2,IF(T2682&lt;=30,3,IF(T2682&lt;=40,4,IF(T2682&lt;=50,5,IF(T2682&lt;=100,6,IF(T2682&lt;=250,7,8)))))))</f>
        <v>1</v>
      </c>
      <c r="V2682" s="21" t="n">
        <f aca="false">IF(AND(OR(Dashboard!$T$3="All",R2682=Dashboard!$T$3),OR(Dashboard!$T$4="All",D2682=Dashboard!$T$4)),1,0)</f>
        <v>1</v>
      </c>
      <c r="W2682" s="21" t="n">
        <f aca="false">IF(V2682=1,T2682+ROW()/10000000,0)</f>
        <v>9.6002682</v>
      </c>
    </row>
    <row r="2683" customFormat="false" ht="15" hidden="false" customHeight="false" outlineLevel="0" collapsed="false">
      <c r="A2683" s="0" t="n">
        <v>18421042</v>
      </c>
      <c r="B2683" s="0" t="s">
        <v>7194</v>
      </c>
      <c r="C2683" s="0" t="n">
        <v>1</v>
      </c>
      <c r="D2683" s="0" t="s">
        <v>6924</v>
      </c>
      <c r="E2683" s="0" t="s">
        <v>7195</v>
      </c>
      <c r="F2683" s="0" t="s">
        <v>7191</v>
      </c>
      <c r="G2683" s="0" t="s">
        <v>7192</v>
      </c>
      <c r="H2683" s="0" t="s">
        <v>7196</v>
      </c>
      <c r="I2683" s="0" t="s">
        <v>2123</v>
      </c>
      <c r="J2683" s="0" t="s">
        <v>46</v>
      </c>
      <c r="K2683" s="0" t="s">
        <v>47</v>
      </c>
      <c r="L2683" s="0" t="s">
        <v>47</v>
      </c>
      <c r="M2683" s="0" t="s">
        <v>47</v>
      </c>
      <c r="N2683" s="0" t="n">
        <v>3</v>
      </c>
      <c r="O2683" s="0" t="n">
        <v>19</v>
      </c>
      <c r="P2683" s="0" t="n">
        <v>1600</v>
      </c>
      <c r="Q2683" s="0" t="n">
        <v>3.4</v>
      </c>
      <c r="R2683" s="0" t="str">
        <f aca="false">INDEX(Lookup!$B$4:$B$18,MATCH(C2683,Lookup!$A$4:$A$18,0))</f>
        <v>India</v>
      </c>
      <c r="S2683" s="20" t="n">
        <f aca="false">INDEX(Lookup!$D$4:$D$18,MATCH(C2683,Lookup!$A$4:$A$18,0))</f>
        <v>0.012</v>
      </c>
      <c r="T2683" s="21" t="n">
        <f aca="false">ROUND(P2683*S2683,2)</f>
        <v>19.2</v>
      </c>
      <c r="U2683" s="21" t="n">
        <f aca="false">IF(T2683&lt;=10,1,IF(T2683&lt;=20,2,IF(T2683&lt;=30,3,IF(T2683&lt;=40,4,IF(T2683&lt;=50,5,IF(T2683&lt;=100,6,IF(T2683&lt;=250,7,8)))))))</f>
        <v>2</v>
      </c>
      <c r="V2683" s="21" t="n">
        <f aca="false">IF(AND(OR(Dashboard!$T$3="All",R2683=Dashboard!$T$3),OR(Dashboard!$T$4="All",D2683=Dashboard!$T$4)),1,0)</f>
        <v>1</v>
      </c>
      <c r="W2683" s="21" t="n">
        <f aca="false">IF(V2683=1,T2683+ROW()/10000000,0)</f>
        <v>19.2002683</v>
      </c>
    </row>
    <row r="2684" customFormat="false" ht="15" hidden="false" customHeight="false" outlineLevel="0" collapsed="false">
      <c r="A2684" s="0" t="n">
        <v>3295</v>
      </c>
      <c r="B2684" s="0" t="s">
        <v>7197</v>
      </c>
      <c r="C2684" s="0" t="n">
        <v>1</v>
      </c>
      <c r="D2684" s="0" t="s">
        <v>6924</v>
      </c>
      <c r="E2684" s="0" t="s">
        <v>7198</v>
      </c>
      <c r="F2684" s="0" t="s">
        <v>7191</v>
      </c>
      <c r="G2684" s="0" t="s">
        <v>7192</v>
      </c>
      <c r="H2684" s="0" t="s">
        <v>66</v>
      </c>
      <c r="I2684" s="0" t="s">
        <v>2123</v>
      </c>
      <c r="J2684" s="0" t="s">
        <v>46</v>
      </c>
      <c r="K2684" s="0" t="s">
        <v>47</v>
      </c>
      <c r="L2684" s="0" t="s">
        <v>47</v>
      </c>
      <c r="M2684" s="0" t="s">
        <v>47</v>
      </c>
      <c r="N2684" s="0" t="n">
        <v>4</v>
      </c>
      <c r="O2684" s="0" t="n">
        <v>59</v>
      </c>
      <c r="P2684" s="0" t="n">
        <v>2500</v>
      </c>
      <c r="Q2684" s="0" t="n">
        <v>3.6</v>
      </c>
      <c r="R2684" s="0" t="str">
        <f aca="false">INDEX(Lookup!$B$4:$B$18,MATCH(C2684,Lookup!$A$4:$A$18,0))</f>
        <v>India</v>
      </c>
      <c r="S2684" s="20" t="n">
        <f aca="false">INDEX(Lookup!$D$4:$D$18,MATCH(C2684,Lookup!$A$4:$A$18,0))</f>
        <v>0.012</v>
      </c>
      <c r="T2684" s="21" t="n">
        <f aca="false">ROUND(P2684*S2684,2)</f>
        <v>30</v>
      </c>
      <c r="U2684" s="21" t="n">
        <f aca="false">IF(T2684&lt;=10,1,IF(T2684&lt;=20,2,IF(T2684&lt;=30,3,IF(T2684&lt;=40,4,IF(T2684&lt;=50,5,IF(T2684&lt;=100,6,IF(T2684&lt;=250,7,8)))))))</f>
        <v>3</v>
      </c>
      <c r="V2684" s="21" t="n">
        <f aca="false">IF(AND(OR(Dashboard!$T$3="All",R2684=Dashboard!$T$3),OR(Dashboard!$T$4="All",D2684=Dashboard!$T$4)),1,0)</f>
        <v>1</v>
      </c>
      <c r="W2684" s="21" t="n">
        <f aca="false">IF(V2684=1,T2684+ROW()/10000000,0)</f>
        <v>30.0002684</v>
      </c>
    </row>
    <row r="2685" customFormat="false" ht="15" hidden="false" customHeight="false" outlineLevel="0" collapsed="false">
      <c r="A2685" s="0" t="n">
        <v>18414499</v>
      </c>
      <c r="B2685" s="0" t="s">
        <v>7199</v>
      </c>
      <c r="C2685" s="0" t="n">
        <v>1</v>
      </c>
      <c r="D2685" s="0" t="s">
        <v>6924</v>
      </c>
      <c r="E2685" s="0" t="s">
        <v>7200</v>
      </c>
      <c r="F2685" s="0" t="s">
        <v>7191</v>
      </c>
      <c r="G2685" s="0" t="s">
        <v>7192</v>
      </c>
      <c r="H2685" s="0" t="s">
        <v>2274</v>
      </c>
      <c r="I2685" s="0" t="s">
        <v>2123</v>
      </c>
      <c r="J2685" s="0" t="s">
        <v>46</v>
      </c>
      <c r="K2685" s="0" t="s">
        <v>47</v>
      </c>
      <c r="L2685" s="0" t="s">
        <v>47</v>
      </c>
      <c r="M2685" s="0" t="s">
        <v>47</v>
      </c>
      <c r="N2685" s="0" t="n">
        <v>3</v>
      </c>
      <c r="O2685" s="0" t="n">
        <v>188</v>
      </c>
      <c r="P2685" s="0" t="n">
        <v>1500</v>
      </c>
      <c r="Q2685" s="0" t="n">
        <v>3.9</v>
      </c>
      <c r="R2685" s="0" t="str">
        <f aca="false">INDEX(Lookup!$B$4:$B$18,MATCH(C2685,Lookup!$A$4:$A$18,0))</f>
        <v>India</v>
      </c>
      <c r="S2685" s="20" t="n">
        <f aca="false">INDEX(Lookup!$D$4:$D$18,MATCH(C2685,Lookup!$A$4:$A$18,0))</f>
        <v>0.012</v>
      </c>
      <c r="T2685" s="21" t="n">
        <f aca="false">ROUND(P2685*S2685,2)</f>
        <v>18</v>
      </c>
      <c r="U2685" s="21" t="n">
        <f aca="false">IF(T2685&lt;=10,1,IF(T2685&lt;=20,2,IF(T2685&lt;=30,3,IF(T2685&lt;=40,4,IF(T2685&lt;=50,5,IF(T2685&lt;=100,6,IF(T2685&lt;=250,7,8)))))))</f>
        <v>2</v>
      </c>
      <c r="V2685" s="21" t="n">
        <f aca="false">IF(AND(OR(Dashboard!$T$3="All",R2685=Dashboard!$T$3),OR(Dashboard!$T$4="All",D2685=Dashboard!$T$4)),1,0)</f>
        <v>1</v>
      </c>
      <c r="W2685" s="21" t="n">
        <f aca="false">IF(V2685=1,T2685+ROW()/10000000,0)</f>
        <v>18.0002685</v>
      </c>
    </row>
    <row r="2686" customFormat="false" ht="15" hidden="false" customHeight="false" outlineLevel="0" collapsed="false">
      <c r="A2686" s="0" t="n">
        <v>18441775</v>
      </c>
      <c r="B2686" s="0" t="s">
        <v>7201</v>
      </c>
      <c r="C2686" s="0" t="n">
        <v>1</v>
      </c>
      <c r="D2686" s="0" t="s">
        <v>6924</v>
      </c>
      <c r="E2686" s="0" t="s">
        <v>7202</v>
      </c>
      <c r="F2686" s="0" t="s">
        <v>7191</v>
      </c>
      <c r="G2686" s="0" t="s">
        <v>7192</v>
      </c>
      <c r="H2686" s="0" t="s">
        <v>7203</v>
      </c>
      <c r="I2686" s="0" t="s">
        <v>2123</v>
      </c>
      <c r="J2686" s="0" t="s">
        <v>47</v>
      </c>
      <c r="K2686" s="0" t="s">
        <v>47</v>
      </c>
      <c r="L2686" s="0" t="s">
        <v>47</v>
      </c>
      <c r="M2686" s="0" t="s">
        <v>47</v>
      </c>
      <c r="N2686" s="0" t="n">
        <v>3</v>
      </c>
      <c r="O2686" s="0" t="n">
        <v>77</v>
      </c>
      <c r="P2686" s="0" t="n">
        <v>1800</v>
      </c>
      <c r="Q2686" s="0" t="n">
        <v>4.4</v>
      </c>
      <c r="R2686" s="0" t="str">
        <f aca="false">INDEX(Lookup!$B$4:$B$18,MATCH(C2686,Lookup!$A$4:$A$18,0))</f>
        <v>India</v>
      </c>
      <c r="S2686" s="20" t="n">
        <f aca="false">INDEX(Lookup!$D$4:$D$18,MATCH(C2686,Lookup!$A$4:$A$18,0))</f>
        <v>0.012</v>
      </c>
      <c r="T2686" s="21" t="n">
        <f aca="false">ROUND(P2686*S2686,2)</f>
        <v>21.6</v>
      </c>
      <c r="U2686" s="21" t="n">
        <f aca="false">IF(T2686&lt;=10,1,IF(T2686&lt;=20,2,IF(T2686&lt;=30,3,IF(T2686&lt;=40,4,IF(T2686&lt;=50,5,IF(T2686&lt;=100,6,IF(T2686&lt;=250,7,8)))))))</f>
        <v>3</v>
      </c>
      <c r="V2686" s="21" t="n">
        <f aca="false">IF(AND(OR(Dashboard!$T$3="All",R2686=Dashboard!$T$3),OR(Dashboard!$T$4="All",D2686=Dashboard!$T$4)),1,0)</f>
        <v>1</v>
      </c>
      <c r="W2686" s="21" t="n">
        <f aca="false">IF(V2686=1,T2686+ROW()/10000000,0)</f>
        <v>21.6002686</v>
      </c>
    </row>
    <row r="2687" customFormat="false" ht="15" hidden="false" customHeight="false" outlineLevel="0" collapsed="false">
      <c r="A2687" s="0" t="n">
        <v>18427565</v>
      </c>
      <c r="B2687" s="0" t="s">
        <v>7204</v>
      </c>
      <c r="C2687" s="0" t="n">
        <v>1</v>
      </c>
      <c r="D2687" s="0" t="s">
        <v>6924</v>
      </c>
      <c r="E2687" s="0" t="s">
        <v>7205</v>
      </c>
      <c r="F2687" s="0" t="s">
        <v>7191</v>
      </c>
      <c r="G2687" s="0" t="s">
        <v>7192</v>
      </c>
      <c r="H2687" s="0" t="s">
        <v>7206</v>
      </c>
      <c r="I2687" s="0" t="s">
        <v>2123</v>
      </c>
      <c r="J2687" s="0" t="s">
        <v>47</v>
      </c>
      <c r="K2687" s="0" t="s">
        <v>46</v>
      </c>
      <c r="L2687" s="0" t="s">
        <v>47</v>
      </c>
      <c r="M2687" s="0" t="s">
        <v>47</v>
      </c>
      <c r="N2687" s="0" t="n">
        <v>3</v>
      </c>
      <c r="O2687" s="0" t="n">
        <v>46</v>
      </c>
      <c r="P2687" s="0" t="n">
        <v>1500</v>
      </c>
      <c r="Q2687" s="0" t="n">
        <v>4</v>
      </c>
      <c r="R2687" s="0" t="str">
        <f aca="false">INDEX(Lookup!$B$4:$B$18,MATCH(C2687,Lookup!$A$4:$A$18,0))</f>
        <v>India</v>
      </c>
      <c r="S2687" s="20" t="n">
        <f aca="false">INDEX(Lookup!$D$4:$D$18,MATCH(C2687,Lookup!$A$4:$A$18,0))</f>
        <v>0.012</v>
      </c>
      <c r="T2687" s="21" t="n">
        <f aca="false">ROUND(P2687*S2687,2)</f>
        <v>18</v>
      </c>
      <c r="U2687" s="21" t="n">
        <f aca="false">IF(T2687&lt;=10,1,IF(T2687&lt;=20,2,IF(T2687&lt;=30,3,IF(T2687&lt;=40,4,IF(T2687&lt;=50,5,IF(T2687&lt;=100,6,IF(T2687&lt;=250,7,8)))))))</f>
        <v>2</v>
      </c>
      <c r="V2687" s="21" t="n">
        <f aca="false">IF(AND(OR(Dashboard!$T$3="All",R2687=Dashboard!$T$3),OR(Dashboard!$T$4="All",D2687=Dashboard!$T$4)),1,0)</f>
        <v>1</v>
      </c>
      <c r="W2687" s="21" t="n">
        <f aca="false">IF(V2687=1,T2687+ROW()/10000000,0)</f>
        <v>18.0002687</v>
      </c>
    </row>
    <row r="2688" customFormat="false" ht="15" hidden="false" customHeight="false" outlineLevel="0" collapsed="false">
      <c r="A2688" s="0" t="n">
        <v>18395381</v>
      </c>
      <c r="B2688" s="0" t="s">
        <v>7207</v>
      </c>
      <c r="C2688" s="0" t="n">
        <v>1</v>
      </c>
      <c r="D2688" s="0" t="s">
        <v>6924</v>
      </c>
      <c r="E2688" s="0" t="s">
        <v>7208</v>
      </c>
      <c r="F2688" s="0" t="s">
        <v>7191</v>
      </c>
      <c r="G2688" s="0" t="s">
        <v>7192</v>
      </c>
      <c r="H2688" s="0" t="s">
        <v>7209</v>
      </c>
      <c r="I2688" s="0" t="s">
        <v>2123</v>
      </c>
      <c r="J2688" s="0" t="s">
        <v>47</v>
      </c>
      <c r="K2688" s="0" t="s">
        <v>47</v>
      </c>
      <c r="L2688" s="0" t="s">
        <v>47</v>
      </c>
      <c r="M2688" s="0" t="s">
        <v>47</v>
      </c>
      <c r="N2688" s="0" t="n">
        <v>3</v>
      </c>
      <c r="O2688" s="0" t="n">
        <v>387</v>
      </c>
      <c r="P2688" s="0" t="n">
        <v>1400</v>
      </c>
      <c r="Q2688" s="0" t="n">
        <v>4.1</v>
      </c>
      <c r="R2688" s="0" t="str">
        <f aca="false">INDEX(Lookup!$B$4:$B$18,MATCH(C2688,Lookup!$A$4:$A$18,0))</f>
        <v>India</v>
      </c>
      <c r="S2688" s="20" t="n">
        <f aca="false">INDEX(Lookup!$D$4:$D$18,MATCH(C2688,Lookup!$A$4:$A$18,0))</f>
        <v>0.012</v>
      </c>
      <c r="T2688" s="21" t="n">
        <f aca="false">ROUND(P2688*S2688,2)</f>
        <v>16.8</v>
      </c>
      <c r="U2688" s="21" t="n">
        <f aca="false">IF(T2688&lt;=10,1,IF(T2688&lt;=20,2,IF(T2688&lt;=30,3,IF(T2688&lt;=40,4,IF(T2688&lt;=50,5,IF(T2688&lt;=100,6,IF(T2688&lt;=250,7,8)))))))</f>
        <v>2</v>
      </c>
      <c r="V2688" s="21" t="n">
        <f aca="false">IF(AND(OR(Dashboard!$T$3="All",R2688=Dashboard!$T$3),OR(Dashboard!$T$4="All",D2688=Dashboard!$T$4)),1,0)</f>
        <v>1</v>
      </c>
      <c r="W2688" s="21" t="n">
        <f aca="false">IF(V2688=1,T2688+ROW()/10000000,0)</f>
        <v>16.8002688</v>
      </c>
    </row>
    <row r="2689" customFormat="false" ht="15" hidden="false" customHeight="false" outlineLevel="0" collapsed="false">
      <c r="A2689" s="0" t="n">
        <v>310281</v>
      </c>
      <c r="B2689" s="0" t="s">
        <v>3582</v>
      </c>
      <c r="C2689" s="0" t="n">
        <v>1</v>
      </c>
      <c r="D2689" s="0" t="s">
        <v>6924</v>
      </c>
      <c r="E2689" s="0" t="s">
        <v>7210</v>
      </c>
      <c r="F2689" s="0" t="s">
        <v>7211</v>
      </c>
      <c r="G2689" s="0" t="s">
        <v>7212</v>
      </c>
      <c r="H2689" s="0" t="s">
        <v>7213</v>
      </c>
      <c r="I2689" s="0" t="s">
        <v>2123</v>
      </c>
      <c r="J2689" s="0" t="s">
        <v>47</v>
      </c>
      <c r="K2689" s="0" t="s">
        <v>47</v>
      </c>
      <c r="L2689" s="0" t="s">
        <v>47</v>
      </c>
      <c r="M2689" s="0" t="s">
        <v>47</v>
      </c>
      <c r="N2689" s="0" t="n">
        <v>2</v>
      </c>
      <c r="O2689" s="0" t="n">
        <v>117</v>
      </c>
      <c r="P2689" s="0" t="n">
        <v>500</v>
      </c>
      <c r="Q2689" s="0" t="n">
        <v>3.1</v>
      </c>
      <c r="R2689" s="0" t="str">
        <f aca="false">INDEX(Lookup!$B$4:$B$18,MATCH(C2689,Lookup!$A$4:$A$18,0))</f>
        <v>India</v>
      </c>
      <c r="S2689" s="20" t="n">
        <f aca="false">INDEX(Lookup!$D$4:$D$18,MATCH(C2689,Lookup!$A$4:$A$18,0))</f>
        <v>0.012</v>
      </c>
      <c r="T2689" s="21" t="n">
        <f aca="false">ROUND(P2689*S2689,2)</f>
        <v>6</v>
      </c>
      <c r="U2689" s="21" t="n">
        <f aca="false">IF(T2689&lt;=10,1,IF(T2689&lt;=20,2,IF(T2689&lt;=30,3,IF(T2689&lt;=40,4,IF(T2689&lt;=50,5,IF(T2689&lt;=100,6,IF(T2689&lt;=250,7,8)))))))</f>
        <v>1</v>
      </c>
      <c r="V2689" s="21" t="n">
        <f aca="false">IF(AND(OR(Dashboard!$T$3="All",R2689=Dashboard!$T$3),OR(Dashboard!$T$4="All",D2689=Dashboard!$T$4)),1,0)</f>
        <v>1</v>
      </c>
      <c r="W2689" s="21" t="n">
        <f aca="false">IF(V2689=1,T2689+ROW()/10000000,0)</f>
        <v>6.0002689</v>
      </c>
    </row>
    <row r="2690" customFormat="false" ht="15" hidden="false" customHeight="false" outlineLevel="0" collapsed="false">
      <c r="A2690" s="0" t="n">
        <v>18207831</v>
      </c>
      <c r="B2690" s="0" t="s">
        <v>7214</v>
      </c>
      <c r="C2690" s="0" t="n">
        <v>1</v>
      </c>
      <c r="D2690" s="0" t="s">
        <v>6924</v>
      </c>
      <c r="E2690" s="0" t="s">
        <v>7215</v>
      </c>
      <c r="F2690" s="0" t="s">
        <v>7216</v>
      </c>
      <c r="G2690" s="0" t="s">
        <v>7217</v>
      </c>
      <c r="H2690" s="0" t="s">
        <v>4936</v>
      </c>
      <c r="I2690" s="0" t="s">
        <v>2123</v>
      </c>
      <c r="J2690" s="0" t="s">
        <v>47</v>
      </c>
      <c r="K2690" s="0" t="s">
        <v>47</v>
      </c>
      <c r="L2690" s="0" t="s">
        <v>47</v>
      </c>
      <c r="M2690" s="0" t="s">
        <v>47</v>
      </c>
      <c r="N2690" s="0" t="n">
        <v>1</v>
      </c>
      <c r="O2690" s="0" t="n">
        <v>7</v>
      </c>
      <c r="P2690" s="0" t="n">
        <v>350</v>
      </c>
      <c r="Q2690" s="0" t="n">
        <v>3.1</v>
      </c>
      <c r="R2690" s="0" t="str">
        <f aca="false">INDEX(Lookup!$B$4:$B$18,MATCH(C2690,Lookup!$A$4:$A$18,0))</f>
        <v>India</v>
      </c>
      <c r="S2690" s="20" t="n">
        <f aca="false">INDEX(Lookup!$D$4:$D$18,MATCH(C2690,Lookup!$A$4:$A$18,0))</f>
        <v>0.012</v>
      </c>
      <c r="T2690" s="21" t="n">
        <f aca="false">ROUND(P2690*S2690,2)</f>
        <v>4.2</v>
      </c>
      <c r="U2690" s="21" t="n">
        <f aca="false">IF(T2690&lt;=10,1,IF(T2690&lt;=20,2,IF(T2690&lt;=30,3,IF(T2690&lt;=40,4,IF(T2690&lt;=50,5,IF(T2690&lt;=100,6,IF(T2690&lt;=250,7,8)))))))</f>
        <v>1</v>
      </c>
      <c r="V2690" s="21" t="n">
        <f aca="false">IF(AND(OR(Dashboard!$T$3="All",R2690=Dashboard!$T$3),OR(Dashboard!$T$4="All",D2690=Dashboard!$T$4)),1,0)</f>
        <v>1</v>
      </c>
      <c r="W2690" s="21" t="n">
        <f aca="false">IF(V2690=1,T2690+ROW()/10000000,0)</f>
        <v>4.200269</v>
      </c>
    </row>
    <row r="2691" customFormat="false" ht="15" hidden="false" customHeight="false" outlineLevel="0" collapsed="false">
      <c r="A2691" s="0" t="n">
        <v>5452</v>
      </c>
      <c r="B2691" s="0" t="s">
        <v>7218</v>
      </c>
      <c r="C2691" s="0" t="n">
        <v>1</v>
      </c>
      <c r="D2691" s="0" t="s">
        <v>6924</v>
      </c>
      <c r="E2691" s="0" t="s">
        <v>7219</v>
      </c>
      <c r="F2691" s="0" t="s">
        <v>7216</v>
      </c>
      <c r="G2691" s="0" t="s">
        <v>7217</v>
      </c>
      <c r="H2691" s="0" t="s">
        <v>3392</v>
      </c>
      <c r="I2691" s="0" t="s">
        <v>2123</v>
      </c>
      <c r="J2691" s="0" t="s">
        <v>47</v>
      </c>
      <c r="K2691" s="0" t="s">
        <v>47</v>
      </c>
      <c r="L2691" s="0" t="s">
        <v>47</v>
      </c>
      <c r="M2691" s="0" t="s">
        <v>47</v>
      </c>
      <c r="N2691" s="0" t="n">
        <v>2</v>
      </c>
      <c r="O2691" s="0" t="n">
        <v>10</v>
      </c>
      <c r="P2691" s="0" t="n">
        <v>500</v>
      </c>
      <c r="Q2691" s="0" t="n">
        <v>3</v>
      </c>
      <c r="R2691" s="0" t="str">
        <f aca="false">INDEX(Lookup!$B$4:$B$18,MATCH(C2691,Lookup!$A$4:$A$18,0))</f>
        <v>India</v>
      </c>
      <c r="S2691" s="20" t="n">
        <f aca="false">INDEX(Lookup!$D$4:$D$18,MATCH(C2691,Lookup!$A$4:$A$18,0))</f>
        <v>0.012</v>
      </c>
      <c r="T2691" s="21" t="n">
        <f aca="false">ROUND(P2691*S2691,2)</f>
        <v>6</v>
      </c>
      <c r="U2691" s="21" t="n">
        <f aca="false">IF(T2691&lt;=10,1,IF(T2691&lt;=20,2,IF(T2691&lt;=30,3,IF(T2691&lt;=40,4,IF(T2691&lt;=50,5,IF(T2691&lt;=100,6,IF(T2691&lt;=250,7,8)))))))</f>
        <v>1</v>
      </c>
      <c r="V2691" s="21" t="n">
        <f aca="false">IF(AND(OR(Dashboard!$T$3="All",R2691=Dashboard!$T$3),OR(Dashboard!$T$4="All",D2691=Dashboard!$T$4)),1,0)</f>
        <v>1</v>
      </c>
      <c r="W2691" s="21" t="n">
        <f aca="false">IF(V2691=1,T2691+ROW()/10000000,0)</f>
        <v>6.0002691</v>
      </c>
    </row>
    <row r="2692" customFormat="false" ht="15" hidden="false" customHeight="false" outlineLevel="0" collapsed="false">
      <c r="A2692" s="0" t="n">
        <v>18374418</v>
      </c>
      <c r="B2692" s="0" t="s">
        <v>7220</v>
      </c>
      <c r="C2692" s="0" t="n">
        <v>1</v>
      </c>
      <c r="D2692" s="0" t="s">
        <v>6924</v>
      </c>
      <c r="E2692" s="0" t="s">
        <v>7221</v>
      </c>
      <c r="F2692" s="0" t="s">
        <v>7216</v>
      </c>
      <c r="G2692" s="0" t="s">
        <v>7217</v>
      </c>
      <c r="H2692" s="0" t="s">
        <v>402</v>
      </c>
      <c r="I2692" s="0" t="s">
        <v>2123</v>
      </c>
      <c r="J2692" s="0" t="s">
        <v>47</v>
      </c>
      <c r="K2692" s="0" t="s">
        <v>47</v>
      </c>
      <c r="L2692" s="0" t="s">
        <v>47</v>
      </c>
      <c r="M2692" s="0" t="s">
        <v>47</v>
      </c>
      <c r="N2692" s="0" t="n">
        <v>1</v>
      </c>
      <c r="O2692" s="0" t="n">
        <v>1</v>
      </c>
      <c r="P2692" s="0" t="n">
        <v>250</v>
      </c>
      <c r="Q2692" s="0" t="n">
        <v>1</v>
      </c>
      <c r="R2692" s="0" t="str">
        <f aca="false">INDEX(Lookup!$B$4:$B$18,MATCH(C2692,Lookup!$A$4:$A$18,0))</f>
        <v>India</v>
      </c>
      <c r="S2692" s="20" t="n">
        <f aca="false">INDEX(Lookup!$D$4:$D$18,MATCH(C2692,Lookup!$A$4:$A$18,0))</f>
        <v>0.012</v>
      </c>
      <c r="T2692" s="21" t="n">
        <f aca="false">ROUND(P2692*S2692,2)</f>
        <v>3</v>
      </c>
      <c r="U2692" s="21" t="n">
        <f aca="false">IF(T2692&lt;=10,1,IF(T2692&lt;=20,2,IF(T2692&lt;=30,3,IF(T2692&lt;=40,4,IF(T2692&lt;=50,5,IF(T2692&lt;=100,6,IF(T2692&lt;=250,7,8)))))))</f>
        <v>1</v>
      </c>
      <c r="V2692" s="21" t="n">
        <f aca="false">IF(AND(OR(Dashboard!$T$3="All",R2692=Dashboard!$T$3),OR(Dashboard!$T$4="All",D2692=Dashboard!$T$4)),1,0)</f>
        <v>1</v>
      </c>
      <c r="W2692" s="21" t="n">
        <f aca="false">IF(V2692=1,T2692+ROW()/10000000,0)</f>
        <v>3.0002692</v>
      </c>
    </row>
    <row r="2693" customFormat="false" ht="15" hidden="false" customHeight="false" outlineLevel="0" collapsed="false">
      <c r="A2693" s="0" t="n">
        <v>18258778</v>
      </c>
      <c r="B2693" s="0" t="s">
        <v>7222</v>
      </c>
      <c r="C2693" s="0" t="n">
        <v>1</v>
      </c>
      <c r="D2693" s="0" t="s">
        <v>6924</v>
      </c>
      <c r="E2693" s="0" t="s">
        <v>7223</v>
      </c>
      <c r="F2693" s="0" t="s">
        <v>7224</v>
      </c>
      <c r="G2693" s="0" t="s">
        <v>7225</v>
      </c>
      <c r="H2693" s="0" t="s">
        <v>402</v>
      </c>
      <c r="I2693" s="0" t="s">
        <v>2123</v>
      </c>
      <c r="J2693" s="0" t="s">
        <v>47</v>
      </c>
      <c r="K2693" s="0" t="s">
        <v>46</v>
      </c>
      <c r="L2693" s="0" t="s">
        <v>47</v>
      </c>
      <c r="M2693" s="0" t="s">
        <v>47</v>
      </c>
      <c r="N2693" s="0" t="n">
        <v>1</v>
      </c>
      <c r="O2693" s="0" t="n">
        <v>7</v>
      </c>
      <c r="P2693" s="0" t="n">
        <v>350</v>
      </c>
      <c r="Q2693" s="0" t="n">
        <v>2.8</v>
      </c>
      <c r="R2693" s="0" t="str">
        <f aca="false">INDEX(Lookup!$B$4:$B$18,MATCH(C2693,Lookup!$A$4:$A$18,0))</f>
        <v>India</v>
      </c>
      <c r="S2693" s="20" t="n">
        <f aca="false">INDEX(Lookup!$D$4:$D$18,MATCH(C2693,Lookup!$A$4:$A$18,0))</f>
        <v>0.012</v>
      </c>
      <c r="T2693" s="21" t="n">
        <f aca="false">ROUND(P2693*S2693,2)</f>
        <v>4.2</v>
      </c>
      <c r="U2693" s="21" t="n">
        <f aca="false">IF(T2693&lt;=10,1,IF(T2693&lt;=20,2,IF(T2693&lt;=30,3,IF(T2693&lt;=40,4,IF(T2693&lt;=50,5,IF(T2693&lt;=100,6,IF(T2693&lt;=250,7,8)))))))</f>
        <v>1</v>
      </c>
      <c r="V2693" s="21" t="n">
        <f aca="false">IF(AND(OR(Dashboard!$T$3="All",R2693=Dashboard!$T$3),OR(Dashboard!$T$4="All",D2693=Dashboard!$T$4)),1,0)</f>
        <v>1</v>
      </c>
      <c r="W2693" s="21" t="n">
        <f aca="false">IF(V2693=1,T2693+ROW()/10000000,0)</f>
        <v>4.2002693</v>
      </c>
    </row>
    <row r="2694" customFormat="false" ht="15" hidden="false" customHeight="false" outlineLevel="0" collapsed="false">
      <c r="A2694" s="0" t="n">
        <v>6560</v>
      </c>
      <c r="B2694" s="0" t="s">
        <v>7226</v>
      </c>
      <c r="C2694" s="0" t="n">
        <v>1</v>
      </c>
      <c r="D2694" s="0" t="s">
        <v>6924</v>
      </c>
      <c r="E2694" s="0" t="s">
        <v>7227</v>
      </c>
      <c r="F2694" s="0" t="s">
        <v>7224</v>
      </c>
      <c r="G2694" s="0" t="s">
        <v>7225</v>
      </c>
      <c r="H2694" s="0" t="s">
        <v>2367</v>
      </c>
      <c r="I2694" s="0" t="s">
        <v>2123</v>
      </c>
      <c r="J2694" s="0" t="s">
        <v>47</v>
      </c>
      <c r="K2694" s="0" t="s">
        <v>47</v>
      </c>
      <c r="L2694" s="0" t="s">
        <v>47</v>
      </c>
      <c r="M2694" s="0" t="s">
        <v>47</v>
      </c>
      <c r="N2694" s="0" t="n">
        <v>1</v>
      </c>
      <c r="O2694" s="0" t="n">
        <v>23</v>
      </c>
      <c r="P2694" s="0" t="n">
        <v>200</v>
      </c>
      <c r="Q2694" s="0" t="n">
        <v>2.8</v>
      </c>
      <c r="R2694" s="0" t="str">
        <f aca="false">INDEX(Lookup!$B$4:$B$18,MATCH(C2694,Lookup!$A$4:$A$18,0))</f>
        <v>India</v>
      </c>
      <c r="S2694" s="20" t="n">
        <f aca="false">INDEX(Lookup!$D$4:$D$18,MATCH(C2694,Lookup!$A$4:$A$18,0))</f>
        <v>0.012</v>
      </c>
      <c r="T2694" s="21" t="n">
        <f aca="false">ROUND(P2694*S2694,2)</f>
        <v>2.4</v>
      </c>
      <c r="U2694" s="21" t="n">
        <f aca="false">IF(T2694&lt;=10,1,IF(T2694&lt;=20,2,IF(T2694&lt;=30,3,IF(T2694&lt;=40,4,IF(T2694&lt;=50,5,IF(T2694&lt;=100,6,IF(T2694&lt;=250,7,8)))))))</f>
        <v>1</v>
      </c>
      <c r="V2694" s="21" t="n">
        <f aca="false">IF(AND(OR(Dashboard!$T$3="All",R2694=Dashboard!$T$3),OR(Dashboard!$T$4="All",D2694=Dashboard!$T$4)),1,0)</f>
        <v>1</v>
      </c>
      <c r="W2694" s="21" t="n">
        <f aca="false">IF(V2694=1,T2694+ROW()/10000000,0)</f>
        <v>2.4002694</v>
      </c>
    </row>
    <row r="2695" customFormat="false" ht="15" hidden="false" customHeight="false" outlineLevel="0" collapsed="false">
      <c r="A2695" s="0" t="n">
        <v>3322</v>
      </c>
      <c r="B2695" s="0" t="s">
        <v>7228</v>
      </c>
      <c r="C2695" s="0" t="n">
        <v>1</v>
      </c>
      <c r="D2695" s="0" t="s">
        <v>6924</v>
      </c>
      <c r="E2695" s="0" t="s">
        <v>7229</v>
      </c>
      <c r="F2695" s="0" t="s">
        <v>7224</v>
      </c>
      <c r="G2695" s="0" t="s">
        <v>7225</v>
      </c>
      <c r="H2695" s="0" t="s">
        <v>3112</v>
      </c>
      <c r="I2695" s="0" t="s">
        <v>2123</v>
      </c>
      <c r="J2695" s="0" t="s">
        <v>47</v>
      </c>
      <c r="K2695" s="0" t="s">
        <v>47</v>
      </c>
      <c r="L2695" s="0" t="s">
        <v>47</v>
      </c>
      <c r="M2695" s="0" t="s">
        <v>47</v>
      </c>
      <c r="N2695" s="0" t="n">
        <v>2</v>
      </c>
      <c r="O2695" s="0" t="n">
        <v>102</v>
      </c>
      <c r="P2695" s="0" t="n">
        <v>500</v>
      </c>
      <c r="Q2695" s="0" t="n">
        <v>2.8</v>
      </c>
      <c r="R2695" s="0" t="str">
        <f aca="false">INDEX(Lookup!$B$4:$B$18,MATCH(C2695,Lookup!$A$4:$A$18,0))</f>
        <v>India</v>
      </c>
      <c r="S2695" s="20" t="n">
        <f aca="false">INDEX(Lookup!$D$4:$D$18,MATCH(C2695,Lookup!$A$4:$A$18,0))</f>
        <v>0.012</v>
      </c>
      <c r="T2695" s="21" t="n">
        <f aca="false">ROUND(P2695*S2695,2)</f>
        <v>6</v>
      </c>
      <c r="U2695" s="21" t="n">
        <f aca="false">IF(T2695&lt;=10,1,IF(T2695&lt;=20,2,IF(T2695&lt;=30,3,IF(T2695&lt;=40,4,IF(T2695&lt;=50,5,IF(T2695&lt;=100,6,IF(T2695&lt;=250,7,8)))))))</f>
        <v>1</v>
      </c>
      <c r="V2695" s="21" t="n">
        <f aca="false">IF(AND(OR(Dashboard!$T$3="All",R2695=Dashboard!$T$3),OR(Dashboard!$T$4="All",D2695=Dashboard!$T$4)),1,0)</f>
        <v>1</v>
      </c>
      <c r="W2695" s="21" t="n">
        <f aca="false">IF(V2695=1,T2695+ROW()/10000000,0)</f>
        <v>6.0002695</v>
      </c>
    </row>
    <row r="2696" customFormat="false" ht="15" hidden="false" customHeight="false" outlineLevel="0" collapsed="false">
      <c r="A2696" s="0" t="n">
        <v>18249102</v>
      </c>
      <c r="B2696" s="0" t="s">
        <v>7230</v>
      </c>
      <c r="C2696" s="0" t="n">
        <v>1</v>
      </c>
      <c r="D2696" s="0" t="s">
        <v>6924</v>
      </c>
      <c r="E2696" s="0" t="s">
        <v>7231</v>
      </c>
      <c r="F2696" s="0" t="s">
        <v>7224</v>
      </c>
      <c r="G2696" s="0" t="s">
        <v>7225</v>
      </c>
      <c r="H2696" s="0" t="s">
        <v>2288</v>
      </c>
      <c r="I2696" s="0" t="s">
        <v>2123</v>
      </c>
      <c r="J2696" s="0" t="s">
        <v>47</v>
      </c>
      <c r="K2696" s="0" t="s">
        <v>47</v>
      </c>
      <c r="L2696" s="0" t="s">
        <v>47</v>
      </c>
      <c r="M2696" s="0" t="s">
        <v>47</v>
      </c>
      <c r="N2696" s="0" t="n">
        <v>2</v>
      </c>
      <c r="O2696" s="0" t="n">
        <v>19</v>
      </c>
      <c r="P2696" s="0" t="n">
        <v>600</v>
      </c>
      <c r="Q2696" s="0" t="n">
        <v>3.4</v>
      </c>
      <c r="R2696" s="0" t="str">
        <f aca="false">INDEX(Lookup!$B$4:$B$18,MATCH(C2696,Lookup!$A$4:$A$18,0))</f>
        <v>India</v>
      </c>
      <c r="S2696" s="20" t="n">
        <f aca="false">INDEX(Lookup!$D$4:$D$18,MATCH(C2696,Lookup!$A$4:$A$18,0))</f>
        <v>0.012</v>
      </c>
      <c r="T2696" s="21" t="n">
        <f aca="false">ROUND(P2696*S2696,2)</f>
        <v>7.2</v>
      </c>
      <c r="U2696" s="21" t="n">
        <f aca="false">IF(T2696&lt;=10,1,IF(T2696&lt;=20,2,IF(T2696&lt;=30,3,IF(T2696&lt;=40,4,IF(T2696&lt;=50,5,IF(T2696&lt;=100,6,IF(T2696&lt;=250,7,8)))))))</f>
        <v>1</v>
      </c>
      <c r="V2696" s="21" t="n">
        <f aca="false">IF(AND(OR(Dashboard!$T$3="All",R2696=Dashboard!$T$3),OR(Dashboard!$T$4="All",D2696=Dashboard!$T$4)),1,0)</f>
        <v>1</v>
      </c>
      <c r="W2696" s="21" t="n">
        <f aca="false">IF(V2696=1,T2696+ROW()/10000000,0)</f>
        <v>7.2002696</v>
      </c>
    </row>
    <row r="2697" customFormat="false" ht="15" hidden="false" customHeight="false" outlineLevel="0" collapsed="false">
      <c r="A2697" s="0" t="n">
        <v>18241609</v>
      </c>
      <c r="B2697" s="0" t="s">
        <v>7232</v>
      </c>
      <c r="C2697" s="0" t="n">
        <v>1</v>
      </c>
      <c r="D2697" s="0" t="s">
        <v>6924</v>
      </c>
      <c r="E2697" s="0" t="s">
        <v>7225</v>
      </c>
      <c r="F2697" s="0" t="s">
        <v>7224</v>
      </c>
      <c r="G2697" s="0" t="s">
        <v>7225</v>
      </c>
      <c r="H2697" s="0" t="s">
        <v>156</v>
      </c>
      <c r="I2697" s="0" t="s">
        <v>2123</v>
      </c>
      <c r="J2697" s="0" t="s">
        <v>47</v>
      </c>
      <c r="K2697" s="0" t="s">
        <v>47</v>
      </c>
      <c r="L2697" s="0" t="s">
        <v>47</v>
      </c>
      <c r="M2697" s="0" t="s">
        <v>47</v>
      </c>
      <c r="N2697" s="0" t="n">
        <v>1</v>
      </c>
      <c r="O2697" s="0" t="n">
        <v>15</v>
      </c>
      <c r="P2697" s="0" t="n">
        <v>200</v>
      </c>
      <c r="Q2697" s="0" t="n">
        <v>3.2</v>
      </c>
      <c r="R2697" s="0" t="str">
        <f aca="false">INDEX(Lookup!$B$4:$B$18,MATCH(C2697,Lookup!$A$4:$A$18,0))</f>
        <v>India</v>
      </c>
      <c r="S2697" s="20" t="n">
        <f aca="false">INDEX(Lookup!$D$4:$D$18,MATCH(C2697,Lookup!$A$4:$A$18,0))</f>
        <v>0.012</v>
      </c>
      <c r="T2697" s="21" t="n">
        <f aca="false">ROUND(P2697*S2697,2)</f>
        <v>2.4</v>
      </c>
      <c r="U2697" s="21" t="n">
        <f aca="false">IF(T2697&lt;=10,1,IF(T2697&lt;=20,2,IF(T2697&lt;=30,3,IF(T2697&lt;=40,4,IF(T2697&lt;=50,5,IF(T2697&lt;=100,6,IF(T2697&lt;=250,7,8)))))))</f>
        <v>1</v>
      </c>
      <c r="V2697" s="21" t="n">
        <f aca="false">IF(AND(OR(Dashboard!$T$3="All",R2697=Dashboard!$T$3),OR(Dashboard!$T$4="All",D2697=Dashboard!$T$4)),1,0)</f>
        <v>1</v>
      </c>
      <c r="W2697" s="21" t="n">
        <f aca="false">IF(V2697=1,T2697+ROW()/10000000,0)</f>
        <v>2.4002697</v>
      </c>
    </row>
    <row r="2698" customFormat="false" ht="15" hidden="false" customHeight="false" outlineLevel="0" collapsed="false">
      <c r="A2698" s="0" t="n">
        <v>8743</v>
      </c>
      <c r="B2698" s="0" t="s">
        <v>3094</v>
      </c>
      <c r="C2698" s="0" t="n">
        <v>1</v>
      </c>
      <c r="D2698" s="0" t="s">
        <v>6924</v>
      </c>
      <c r="E2698" s="0" t="s">
        <v>7233</v>
      </c>
      <c r="F2698" s="0" t="s">
        <v>7224</v>
      </c>
      <c r="G2698" s="0" t="s">
        <v>7225</v>
      </c>
      <c r="H2698" s="0" t="s">
        <v>156</v>
      </c>
      <c r="I2698" s="0" t="s">
        <v>2123</v>
      </c>
      <c r="J2698" s="0" t="s">
        <v>47</v>
      </c>
      <c r="K2698" s="0" t="s">
        <v>47</v>
      </c>
      <c r="L2698" s="0" t="s">
        <v>47</v>
      </c>
      <c r="M2698" s="0" t="s">
        <v>47</v>
      </c>
      <c r="N2698" s="0" t="n">
        <v>1</v>
      </c>
      <c r="O2698" s="0" t="n">
        <v>10</v>
      </c>
      <c r="P2698" s="0" t="n">
        <v>200</v>
      </c>
      <c r="Q2698" s="0" t="n">
        <v>3</v>
      </c>
      <c r="R2698" s="0" t="str">
        <f aca="false">INDEX(Lookup!$B$4:$B$18,MATCH(C2698,Lookup!$A$4:$A$18,0))</f>
        <v>India</v>
      </c>
      <c r="S2698" s="20" t="n">
        <f aca="false">INDEX(Lookup!$D$4:$D$18,MATCH(C2698,Lookup!$A$4:$A$18,0))</f>
        <v>0.012</v>
      </c>
      <c r="T2698" s="21" t="n">
        <f aca="false">ROUND(P2698*S2698,2)</f>
        <v>2.4</v>
      </c>
      <c r="U2698" s="21" t="n">
        <f aca="false">IF(T2698&lt;=10,1,IF(T2698&lt;=20,2,IF(T2698&lt;=30,3,IF(T2698&lt;=40,4,IF(T2698&lt;=50,5,IF(T2698&lt;=100,6,IF(T2698&lt;=250,7,8)))))))</f>
        <v>1</v>
      </c>
      <c r="V2698" s="21" t="n">
        <f aca="false">IF(AND(OR(Dashboard!$T$3="All",R2698=Dashboard!$T$3),OR(Dashboard!$T$4="All",D2698=Dashboard!$T$4)),1,0)</f>
        <v>1</v>
      </c>
      <c r="W2698" s="21" t="n">
        <f aca="false">IF(V2698=1,T2698+ROW()/10000000,0)</f>
        <v>2.4002698</v>
      </c>
    </row>
    <row r="2699" customFormat="false" ht="15" hidden="false" customHeight="false" outlineLevel="0" collapsed="false">
      <c r="A2699" s="0" t="n">
        <v>5294</v>
      </c>
      <c r="B2699" s="0" t="s">
        <v>7234</v>
      </c>
      <c r="C2699" s="0" t="n">
        <v>1</v>
      </c>
      <c r="D2699" s="0" t="s">
        <v>6924</v>
      </c>
      <c r="E2699" s="0" t="s">
        <v>7235</v>
      </c>
      <c r="F2699" s="0" t="s">
        <v>7224</v>
      </c>
      <c r="G2699" s="0" t="s">
        <v>7225</v>
      </c>
      <c r="H2699" s="0" t="s">
        <v>3129</v>
      </c>
      <c r="I2699" s="0" t="s">
        <v>2123</v>
      </c>
      <c r="J2699" s="0" t="s">
        <v>47</v>
      </c>
      <c r="K2699" s="0" t="s">
        <v>47</v>
      </c>
      <c r="L2699" s="0" t="s">
        <v>47</v>
      </c>
      <c r="M2699" s="0" t="s">
        <v>47</v>
      </c>
      <c r="N2699" s="0" t="n">
        <v>1</v>
      </c>
      <c r="O2699" s="0" t="n">
        <v>17</v>
      </c>
      <c r="P2699" s="0" t="n">
        <v>400</v>
      </c>
      <c r="Q2699" s="0" t="n">
        <v>2.7</v>
      </c>
      <c r="R2699" s="0" t="str">
        <f aca="false">INDEX(Lookup!$B$4:$B$18,MATCH(C2699,Lookup!$A$4:$A$18,0))</f>
        <v>India</v>
      </c>
      <c r="S2699" s="20" t="n">
        <f aca="false">INDEX(Lookup!$D$4:$D$18,MATCH(C2699,Lookup!$A$4:$A$18,0))</f>
        <v>0.012</v>
      </c>
      <c r="T2699" s="21" t="n">
        <f aca="false">ROUND(P2699*S2699,2)</f>
        <v>4.8</v>
      </c>
      <c r="U2699" s="21" t="n">
        <f aca="false">IF(T2699&lt;=10,1,IF(T2699&lt;=20,2,IF(T2699&lt;=30,3,IF(T2699&lt;=40,4,IF(T2699&lt;=50,5,IF(T2699&lt;=100,6,IF(T2699&lt;=250,7,8)))))))</f>
        <v>1</v>
      </c>
      <c r="V2699" s="21" t="n">
        <f aca="false">IF(AND(OR(Dashboard!$T$3="All",R2699=Dashboard!$T$3),OR(Dashboard!$T$4="All",D2699=Dashboard!$T$4)),1,0)</f>
        <v>1</v>
      </c>
      <c r="W2699" s="21" t="n">
        <f aca="false">IF(V2699=1,T2699+ROW()/10000000,0)</f>
        <v>4.8002699</v>
      </c>
    </row>
    <row r="2700" customFormat="false" ht="15" hidden="false" customHeight="false" outlineLevel="0" collapsed="false">
      <c r="A2700" s="0" t="n">
        <v>4651</v>
      </c>
      <c r="B2700" s="0" t="s">
        <v>7236</v>
      </c>
      <c r="C2700" s="0" t="n">
        <v>1</v>
      </c>
      <c r="D2700" s="0" t="s">
        <v>6924</v>
      </c>
      <c r="E2700" s="0" t="s">
        <v>7237</v>
      </c>
      <c r="F2700" s="0" t="s">
        <v>7224</v>
      </c>
      <c r="G2700" s="0" t="s">
        <v>7225</v>
      </c>
      <c r="H2700" s="0" t="s">
        <v>2349</v>
      </c>
      <c r="I2700" s="0" t="s">
        <v>2123</v>
      </c>
      <c r="J2700" s="0" t="s">
        <v>47</v>
      </c>
      <c r="K2700" s="0" t="s">
        <v>46</v>
      </c>
      <c r="L2700" s="0" t="s">
        <v>47</v>
      </c>
      <c r="M2700" s="0" t="s">
        <v>47</v>
      </c>
      <c r="N2700" s="0" t="n">
        <v>1</v>
      </c>
      <c r="O2700" s="0" t="n">
        <v>135</v>
      </c>
      <c r="P2700" s="0" t="n">
        <v>200</v>
      </c>
      <c r="Q2700" s="0" t="n">
        <v>3.4</v>
      </c>
      <c r="R2700" s="0" t="str">
        <f aca="false">INDEX(Lookup!$B$4:$B$18,MATCH(C2700,Lookup!$A$4:$A$18,0))</f>
        <v>India</v>
      </c>
      <c r="S2700" s="20" t="n">
        <f aca="false">INDEX(Lookup!$D$4:$D$18,MATCH(C2700,Lookup!$A$4:$A$18,0))</f>
        <v>0.012</v>
      </c>
      <c r="T2700" s="21" t="n">
        <f aca="false">ROUND(P2700*S2700,2)</f>
        <v>2.4</v>
      </c>
      <c r="U2700" s="21" t="n">
        <f aca="false">IF(T2700&lt;=10,1,IF(T2700&lt;=20,2,IF(T2700&lt;=30,3,IF(T2700&lt;=40,4,IF(T2700&lt;=50,5,IF(T2700&lt;=100,6,IF(T2700&lt;=250,7,8)))))))</f>
        <v>1</v>
      </c>
      <c r="V2700" s="21" t="n">
        <f aca="false">IF(AND(OR(Dashboard!$T$3="All",R2700=Dashboard!$T$3),OR(Dashboard!$T$4="All",D2700=Dashboard!$T$4)),1,0)</f>
        <v>1</v>
      </c>
      <c r="W2700" s="21" t="n">
        <f aca="false">IF(V2700=1,T2700+ROW()/10000000,0)</f>
        <v>2.40027</v>
      </c>
    </row>
    <row r="2701" customFormat="false" ht="15" hidden="false" customHeight="false" outlineLevel="0" collapsed="false">
      <c r="A2701" s="0" t="n">
        <v>5315</v>
      </c>
      <c r="B2701" s="0" t="s">
        <v>7238</v>
      </c>
      <c r="C2701" s="0" t="n">
        <v>1</v>
      </c>
      <c r="D2701" s="0" t="s">
        <v>6924</v>
      </c>
      <c r="E2701" s="0" t="s">
        <v>7239</v>
      </c>
      <c r="F2701" s="0" t="s">
        <v>7224</v>
      </c>
      <c r="G2701" s="0" t="s">
        <v>7225</v>
      </c>
      <c r="H2701" s="0" t="s">
        <v>2288</v>
      </c>
      <c r="I2701" s="0" t="s">
        <v>2123</v>
      </c>
      <c r="J2701" s="0" t="s">
        <v>46</v>
      </c>
      <c r="K2701" s="0" t="s">
        <v>47</v>
      </c>
      <c r="L2701" s="0" t="s">
        <v>47</v>
      </c>
      <c r="M2701" s="0" t="s">
        <v>47</v>
      </c>
      <c r="N2701" s="0" t="n">
        <v>3</v>
      </c>
      <c r="O2701" s="0" t="n">
        <v>35</v>
      </c>
      <c r="P2701" s="0" t="n">
        <v>1000</v>
      </c>
      <c r="Q2701" s="0" t="n">
        <v>2.7</v>
      </c>
      <c r="R2701" s="0" t="str">
        <f aca="false">INDEX(Lookup!$B$4:$B$18,MATCH(C2701,Lookup!$A$4:$A$18,0))</f>
        <v>India</v>
      </c>
      <c r="S2701" s="20" t="n">
        <f aca="false">INDEX(Lookup!$D$4:$D$18,MATCH(C2701,Lookup!$A$4:$A$18,0))</f>
        <v>0.012</v>
      </c>
      <c r="T2701" s="21" t="n">
        <f aca="false">ROUND(P2701*S2701,2)</f>
        <v>12</v>
      </c>
      <c r="U2701" s="21" t="n">
        <f aca="false">IF(T2701&lt;=10,1,IF(T2701&lt;=20,2,IF(T2701&lt;=30,3,IF(T2701&lt;=40,4,IF(T2701&lt;=50,5,IF(T2701&lt;=100,6,IF(T2701&lt;=250,7,8)))))))</f>
        <v>2</v>
      </c>
      <c r="V2701" s="21" t="n">
        <f aca="false">IF(AND(OR(Dashboard!$T$3="All",R2701=Dashboard!$T$3),OR(Dashboard!$T$4="All",D2701=Dashboard!$T$4)),1,0)</f>
        <v>1</v>
      </c>
      <c r="W2701" s="21" t="n">
        <f aca="false">IF(V2701=1,T2701+ROW()/10000000,0)</f>
        <v>12.0002701</v>
      </c>
    </row>
    <row r="2702" customFormat="false" ht="15" hidden="false" customHeight="false" outlineLevel="0" collapsed="false">
      <c r="A2702" s="0" t="n">
        <v>6577</v>
      </c>
      <c r="B2702" s="0" t="s">
        <v>7240</v>
      </c>
      <c r="C2702" s="0" t="n">
        <v>1</v>
      </c>
      <c r="D2702" s="0" t="s">
        <v>6924</v>
      </c>
      <c r="E2702" s="0" t="s">
        <v>7241</v>
      </c>
      <c r="F2702" s="0" t="s">
        <v>7224</v>
      </c>
      <c r="G2702" s="0" t="s">
        <v>7225</v>
      </c>
      <c r="H2702" s="0" t="s">
        <v>2359</v>
      </c>
      <c r="I2702" s="0" t="s">
        <v>2123</v>
      </c>
      <c r="J2702" s="0" t="s">
        <v>47</v>
      </c>
      <c r="K2702" s="0" t="s">
        <v>47</v>
      </c>
      <c r="L2702" s="0" t="s">
        <v>47</v>
      </c>
      <c r="M2702" s="0" t="s">
        <v>47</v>
      </c>
      <c r="N2702" s="0" t="n">
        <v>1</v>
      </c>
      <c r="O2702" s="0" t="n">
        <v>5</v>
      </c>
      <c r="P2702" s="0" t="n">
        <v>450</v>
      </c>
      <c r="Q2702" s="0" t="n">
        <v>3</v>
      </c>
      <c r="R2702" s="0" t="str">
        <f aca="false">INDEX(Lookup!$B$4:$B$18,MATCH(C2702,Lookup!$A$4:$A$18,0))</f>
        <v>India</v>
      </c>
      <c r="S2702" s="20" t="n">
        <f aca="false">INDEX(Lookup!$D$4:$D$18,MATCH(C2702,Lookup!$A$4:$A$18,0))</f>
        <v>0.012</v>
      </c>
      <c r="T2702" s="21" t="n">
        <f aca="false">ROUND(P2702*S2702,2)</f>
        <v>5.4</v>
      </c>
      <c r="U2702" s="21" t="n">
        <f aca="false">IF(T2702&lt;=10,1,IF(T2702&lt;=20,2,IF(T2702&lt;=30,3,IF(T2702&lt;=40,4,IF(T2702&lt;=50,5,IF(T2702&lt;=100,6,IF(T2702&lt;=250,7,8)))))))</f>
        <v>1</v>
      </c>
      <c r="V2702" s="21" t="n">
        <f aca="false">IF(AND(OR(Dashboard!$T$3="All",R2702=Dashboard!$T$3),OR(Dashboard!$T$4="All",D2702=Dashboard!$T$4)),1,0)</f>
        <v>1</v>
      </c>
      <c r="W2702" s="21" t="n">
        <f aca="false">IF(V2702=1,T2702+ROW()/10000000,0)</f>
        <v>5.4002702</v>
      </c>
    </row>
    <row r="2703" customFormat="false" ht="15" hidden="false" customHeight="false" outlineLevel="0" collapsed="false">
      <c r="A2703" s="0" t="n">
        <v>309395</v>
      </c>
      <c r="B2703" s="0" t="s">
        <v>3422</v>
      </c>
      <c r="C2703" s="0" t="n">
        <v>1</v>
      </c>
      <c r="D2703" s="0" t="s">
        <v>6924</v>
      </c>
      <c r="E2703" s="0" t="s">
        <v>7242</v>
      </c>
      <c r="F2703" s="0" t="s">
        <v>7224</v>
      </c>
      <c r="G2703" s="0" t="s">
        <v>7225</v>
      </c>
      <c r="H2703" s="0" t="s">
        <v>3426</v>
      </c>
      <c r="I2703" s="0" t="s">
        <v>2123</v>
      </c>
      <c r="J2703" s="0" t="s">
        <v>47</v>
      </c>
      <c r="K2703" s="0" t="s">
        <v>47</v>
      </c>
      <c r="L2703" s="0" t="s">
        <v>47</v>
      </c>
      <c r="M2703" s="0" t="s">
        <v>47</v>
      </c>
      <c r="N2703" s="0" t="n">
        <v>1</v>
      </c>
      <c r="O2703" s="0" t="n">
        <v>22</v>
      </c>
      <c r="P2703" s="0" t="n">
        <v>150</v>
      </c>
      <c r="Q2703" s="0" t="n">
        <v>3.4</v>
      </c>
      <c r="R2703" s="0" t="str">
        <f aca="false">INDEX(Lookup!$B$4:$B$18,MATCH(C2703,Lookup!$A$4:$A$18,0))</f>
        <v>India</v>
      </c>
      <c r="S2703" s="20" t="n">
        <f aca="false">INDEX(Lookup!$D$4:$D$18,MATCH(C2703,Lookup!$A$4:$A$18,0))</f>
        <v>0.012</v>
      </c>
      <c r="T2703" s="21" t="n">
        <f aca="false">ROUND(P2703*S2703,2)</f>
        <v>1.8</v>
      </c>
      <c r="U2703" s="21" t="n">
        <f aca="false">IF(T2703&lt;=10,1,IF(T2703&lt;=20,2,IF(T2703&lt;=30,3,IF(T2703&lt;=40,4,IF(T2703&lt;=50,5,IF(T2703&lt;=100,6,IF(T2703&lt;=250,7,8)))))))</f>
        <v>1</v>
      </c>
      <c r="V2703" s="21" t="n">
        <f aca="false">IF(AND(OR(Dashboard!$T$3="All",R2703=Dashboard!$T$3),OR(Dashboard!$T$4="All",D2703=Dashboard!$T$4)),1,0)</f>
        <v>1</v>
      </c>
      <c r="W2703" s="21" t="n">
        <f aca="false">IF(V2703=1,T2703+ROW()/10000000,0)</f>
        <v>1.8002703</v>
      </c>
    </row>
    <row r="2704" customFormat="false" ht="15" hidden="false" customHeight="false" outlineLevel="0" collapsed="false">
      <c r="A2704" s="0" t="n">
        <v>300784</v>
      </c>
      <c r="B2704" s="0" t="s">
        <v>7243</v>
      </c>
      <c r="C2704" s="0" t="n">
        <v>1</v>
      </c>
      <c r="D2704" s="0" t="s">
        <v>6924</v>
      </c>
      <c r="E2704" s="0" t="s">
        <v>7244</v>
      </c>
      <c r="F2704" s="0" t="s">
        <v>7224</v>
      </c>
      <c r="G2704" s="0" t="s">
        <v>7225</v>
      </c>
      <c r="H2704" s="0" t="s">
        <v>3129</v>
      </c>
      <c r="I2704" s="0" t="s">
        <v>2123</v>
      </c>
      <c r="J2704" s="0" t="s">
        <v>47</v>
      </c>
      <c r="K2704" s="0" t="s">
        <v>47</v>
      </c>
      <c r="L2704" s="0" t="s">
        <v>47</v>
      </c>
      <c r="M2704" s="0" t="s">
        <v>47</v>
      </c>
      <c r="N2704" s="0" t="n">
        <v>1</v>
      </c>
      <c r="O2704" s="0" t="n">
        <v>74</v>
      </c>
      <c r="P2704" s="0" t="n">
        <v>300</v>
      </c>
      <c r="Q2704" s="0" t="n">
        <v>3.2</v>
      </c>
      <c r="R2704" s="0" t="str">
        <f aca="false">INDEX(Lookup!$B$4:$B$18,MATCH(C2704,Lookup!$A$4:$A$18,0))</f>
        <v>India</v>
      </c>
      <c r="S2704" s="20" t="n">
        <f aca="false">INDEX(Lookup!$D$4:$D$18,MATCH(C2704,Lookup!$A$4:$A$18,0))</f>
        <v>0.012</v>
      </c>
      <c r="T2704" s="21" t="n">
        <f aca="false">ROUND(P2704*S2704,2)</f>
        <v>3.6</v>
      </c>
      <c r="U2704" s="21" t="n">
        <f aca="false">IF(T2704&lt;=10,1,IF(T2704&lt;=20,2,IF(T2704&lt;=30,3,IF(T2704&lt;=40,4,IF(T2704&lt;=50,5,IF(T2704&lt;=100,6,IF(T2704&lt;=250,7,8)))))))</f>
        <v>1</v>
      </c>
      <c r="V2704" s="21" t="n">
        <f aca="false">IF(AND(OR(Dashboard!$T$3="All",R2704=Dashboard!$T$3),OR(Dashboard!$T$4="All",D2704=Dashboard!$T$4)),1,0)</f>
        <v>1</v>
      </c>
      <c r="W2704" s="21" t="n">
        <f aca="false">IF(V2704=1,T2704+ROW()/10000000,0)</f>
        <v>3.6002704</v>
      </c>
    </row>
    <row r="2705" customFormat="false" ht="15" hidden="false" customHeight="false" outlineLevel="0" collapsed="false">
      <c r="A2705" s="0" t="n">
        <v>18430692</v>
      </c>
      <c r="B2705" s="0" t="s">
        <v>7245</v>
      </c>
      <c r="C2705" s="0" t="n">
        <v>1</v>
      </c>
      <c r="D2705" s="0" t="s">
        <v>6924</v>
      </c>
      <c r="E2705" s="0" t="s">
        <v>7246</v>
      </c>
      <c r="F2705" s="0" t="s">
        <v>7224</v>
      </c>
      <c r="G2705" s="0" t="s">
        <v>7225</v>
      </c>
      <c r="H2705" s="0" t="s">
        <v>2136</v>
      </c>
      <c r="I2705" s="0" t="s">
        <v>2123</v>
      </c>
      <c r="J2705" s="0" t="s">
        <v>47</v>
      </c>
      <c r="K2705" s="0" t="s">
        <v>47</v>
      </c>
      <c r="L2705" s="0" t="s">
        <v>47</v>
      </c>
      <c r="M2705" s="0" t="s">
        <v>47</v>
      </c>
      <c r="N2705" s="0" t="n">
        <v>2</v>
      </c>
      <c r="O2705" s="0" t="n">
        <v>4</v>
      </c>
      <c r="P2705" s="0" t="n">
        <v>500</v>
      </c>
      <c r="Q2705" s="0" t="n">
        <v>3</v>
      </c>
      <c r="R2705" s="0" t="str">
        <f aca="false">INDEX(Lookup!$B$4:$B$18,MATCH(C2705,Lookup!$A$4:$A$18,0))</f>
        <v>India</v>
      </c>
      <c r="S2705" s="20" t="n">
        <f aca="false">INDEX(Lookup!$D$4:$D$18,MATCH(C2705,Lookup!$A$4:$A$18,0))</f>
        <v>0.012</v>
      </c>
      <c r="T2705" s="21" t="n">
        <f aca="false">ROUND(P2705*S2705,2)</f>
        <v>6</v>
      </c>
      <c r="U2705" s="21" t="n">
        <f aca="false">IF(T2705&lt;=10,1,IF(T2705&lt;=20,2,IF(T2705&lt;=30,3,IF(T2705&lt;=40,4,IF(T2705&lt;=50,5,IF(T2705&lt;=100,6,IF(T2705&lt;=250,7,8)))))))</f>
        <v>1</v>
      </c>
      <c r="V2705" s="21" t="n">
        <f aca="false">IF(AND(OR(Dashboard!$T$3="All",R2705=Dashboard!$T$3),OR(Dashboard!$T$4="All",D2705=Dashboard!$T$4)),1,0)</f>
        <v>1</v>
      </c>
      <c r="W2705" s="21" t="n">
        <f aca="false">IF(V2705=1,T2705+ROW()/10000000,0)</f>
        <v>6.0002705</v>
      </c>
    </row>
    <row r="2706" customFormat="false" ht="15" hidden="false" customHeight="false" outlineLevel="0" collapsed="false">
      <c r="A2706" s="0" t="n">
        <v>309503</v>
      </c>
      <c r="B2706" s="0" t="s">
        <v>7247</v>
      </c>
      <c r="C2706" s="0" t="n">
        <v>1</v>
      </c>
      <c r="D2706" s="0" t="s">
        <v>6924</v>
      </c>
      <c r="E2706" s="0" t="s">
        <v>7248</v>
      </c>
      <c r="F2706" s="0" t="s">
        <v>7224</v>
      </c>
      <c r="G2706" s="0" t="s">
        <v>7225</v>
      </c>
      <c r="H2706" s="0" t="s">
        <v>2288</v>
      </c>
      <c r="I2706" s="0" t="s">
        <v>2123</v>
      </c>
      <c r="J2706" s="0" t="s">
        <v>47</v>
      </c>
      <c r="K2706" s="0" t="s">
        <v>47</v>
      </c>
      <c r="L2706" s="0" t="s">
        <v>47</v>
      </c>
      <c r="M2706" s="0" t="s">
        <v>47</v>
      </c>
      <c r="N2706" s="0" t="n">
        <v>2</v>
      </c>
      <c r="O2706" s="0" t="n">
        <v>7</v>
      </c>
      <c r="P2706" s="0" t="n">
        <v>700</v>
      </c>
      <c r="Q2706" s="0" t="n">
        <v>3</v>
      </c>
      <c r="R2706" s="0" t="str">
        <f aca="false">INDEX(Lookup!$B$4:$B$18,MATCH(C2706,Lookup!$A$4:$A$18,0))</f>
        <v>India</v>
      </c>
      <c r="S2706" s="20" t="n">
        <f aca="false">INDEX(Lookup!$D$4:$D$18,MATCH(C2706,Lookup!$A$4:$A$18,0))</f>
        <v>0.012</v>
      </c>
      <c r="T2706" s="21" t="n">
        <f aca="false">ROUND(P2706*S2706,2)</f>
        <v>8.4</v>
      </c>
      <c r="U2706" s="21" t="n">
        <f aca="false">IF(T2706&lt;=10,1,IF(T2706&lt;=20,2,IF(T2706&lt;=30,3,IF(T2706&lt;=40,4,IF(T2706&lt;=50,5,IF(T2706&lt;=100,6,IF(T2706&lt;=250,7,8)))))))</f>
        <v>1</v>
      </c>
      <c r="V2706" s="21" t="n">
        <f aca="false">IF(AND(OR(Dashboard!$T$3="All",R2706=Dashboard!$T$3),OR(Dashboard!$T$4="All",D2706=Dashboard!$T$4)),1,0)</f>
        <v>1</v>
      </c>
      <c r="W2706" s="21" t="n">
        <f aca="false">IF(V2706=1,T2706+ROW()/10000000,0)</f>
        <v>8.4002706</v>
      </c>
    </row>
    <row r="2707" customFormat="false" ht="15" hidden="false" customHeight="false" outlineLevel="0" collapsed="false">
      <c r="A2707" s="0" t="n">
        <v>3326</v>
      </c>
      <c r="B2707" s="0" t="s">
        <v>7247</v>
      </c>
      <c r="C2707" s="0" t="n">
        <v>1</v>
      </c>
      <c r="D2707" s="0" t="s">
        <v>6924</v>
      </c>
      <c r="E2707" s="0" t="s">
        <v>7249</v>
      </c>
      <c r="F2707" s="0" t="s">
        <v>7224</v>
      </c>
      <c r="G2707" s="0" t="s">
        <v>7225</v>
      </c>
      <c r="H2707" s="0" t="s">
        <v>2128</v>
      </c>
      <c r="I2707" s="0" t="s">
        <v>2123</v>
      </c>
      <c r="J2707" s="0" t="s">
        <v>47</v>
      </c>
      <c r="K2707" s="0" t="s">
        <v>47</v>
      </c>
      <c r="L2707" s="0" t="s">
        <v>47</v>
      </c>
      <c r="M2707" s="0" t="s">
        <v>47</v>
      </c>
      <c r="N2707" s="0" t="n">
        <v>2</v>
      </c>
      <c r="O2707" s="0" t="n">
        <v>22</v>
      </c>
      <c r="P2707" s="0" t="n">
        <v>650</v>
      </c>
      <c r="Q2707" s="0" t="n">
        <v>3.2</v>
      </c>
      <c r="R2707" s="0" t="str">
        <f aca="false">INDEX(Lookup!$B$4:$B$18,MATCH(C2707,Lookup!$A$4:$A$18,0))</f>
        <v>India</v>
      </c>
      <c r="S2707" s="20" t="n">
        <f aca="false">INDEX(Lookup!$D$4:$D$18,MATCH(C2707,Lookup!$A$4:$A$18,0))</f>
        <v>0.012</v>
      </c>
      <c r="T2707" s="21" t="n">
        <f aca="false">ROUND(P2707*S2707,2)</f>
        <v>7.8</v>
      </c>
      <c r="U2707" s="21" t="n">
        <f aca="false">IF(T2707&lt;=10,1,IF(T2707&lt;=20,2,IF(T2707&lt;=30,3,IF(T2707&lt;=40,4,IF(T2707&lt;=50,5,IF(T2707&lt;=100,6,IF(T2707&lt;=250,7,8)))))))</f>
        <v>1</v>
      </c>
      <c r="V2707" s="21" t="n">
        <f aca="false">IF(AND(OR(Dashboard!$T$3="All",R2707=Dashboard!$T$3),OR(Dashboard!$T$4="All",D2707=Dashboard!$T$4)),1,0)</f>
        <v>1</v>
      </c>
      <c r="W2707" s="21" t="n">
        <f aca="false">IF(V2707=1,T2707+ROW()/10000000,0)</f>
        <v>7.8002707</v>
      </c>
    </row>
    <row r="2708" customFormat="false" ht="15" hidden="false" customHeight="false" outlineLevel="0" collapsed="false">
      <c r="A2708" s="0" t="n">
        <v>309384</v>
      </c>
      <c r="B2708" s="0" t="s">
        <v>7250</v>
      </c>
      <c r="C2708" s="0" t="n">
        <v>1</v>
      </c>
      <c r="D2708" s="0" t="s">
        <v>6924</v>
      </c>
      <c r="E2708" s="0" t="s">
        <v>7251</v>
      </c>
      <c r="F2708" s="0" t="s">
        <v>7224</v>
      </c>
      <c r="G2708" s="0" t="s">
        <v>7225</v>
      </c>
      <c r="H2708" s="0" t="s">
        <v>3942</v>
      </c>
      <c r="I2708" s="0" t="s">
        <v>2123</v>
      </c>
      <c r="J2708" s="0" t="s">
        <v>47</v>
      </c>
      <c r="K2708" s="0" t="s">
        <v>47</v>
      </c>
      <c r="L2708" s="0" t="s">
        <v>47</v>
      </c>
      <c r="M2708" s="0" t="s">
        <v>47</v>
      </c>
      <c r="N2708" s="0" t="n">
        <v>1</v>
      </c>
      <c r="O2708" s="0" t="n">
        <v>9</v>
      </c>
      <c r="P2708" s="0" t="n">
        <v>300</v>
      </c>
      <c r="Q2708" s="0" t="n">
        <v>3.1</v>
      </c>
      <c r="R2708" s="0" t="str">
        <f aca="false">INDEX(Lookup!$B$4:$B$18,MATCH(C2708,Lookup!$A$4:$A$18,0))</f>
        <v>India</v>
      </c>
      <c r="S2708" s="20" t="n">
        <f aca="false">INDEX(Lookup!$D$4:$D$18,MATCH(C2708,Lookup!$A$4:$A$18,0))</f>
        <v>0.012</v>
      </c>
      <c r="T2708" s="21" t="n">
        <f aca="false">ROUND(P2708*S2708,2)</f>
        <v>3.6</v>
      </c>
      <c r="U2708" s="21" t="n">
        <f aca="false">IF(T2708&lt;=10,1,IF(T2708&lt;=20,2,IF(T2708&lt;=30,3,IF(T2708&lt;=40,4,IF(T2708&lt;=50,5,IF(T2708&lt;=100,6,IF(T2708&lt;=250,7,8)))))))</f>
        <v>1</v>
      </c>
      <c r="V2708" s="21" t="n">
        <f aca="false">IF(AND(OR(Dashboard!$T$3="All",R2708=Dashboard!$T$3),OR(Dashboard!$T$4="All",D2708=Dashboard!$T$4)),1,0)</f>
        <v>1</v>
      </c>
      <c r="W2708" s="21" t="n">
        <f aca="false">IF(V2708=1,T2708+ROW()/10000000,0)</f>
        <v>3.6002708</v>
      </c>
    </row>
    <row r="2709" customFormat="false" ht="15" hidden="false" customHeight="false" outlineLevel="0" collapsed="false">
      <c r="A2709" s="0" t="n">
        <v>3079</v>
      </c>
      <c r="B2709" s="0" t="s">
        <v>7252</v>
      </c>
      <c r="C2709" s="0" t="n">
        <v>1</v>
      </c>
      <c r="D2709" s="0" t="s">
        <v>6924</v>
      </c>
      <c r="E2709" s="0" t="s">
        <v>7253</v>
      </c>
      <c r="F2709" s="0" t="s">
        <v>7224</v>
      </c>
      <c r="G2709" s="0" t="s">
        <v>7225</v>
      </c>
      <c r="H2709" s="0" t="s">
        <v>2122</v>
      </c>
      <c r="I2709" s="0" t="s">
        <v>2123</v>
      </c>
      <c r="J2709" s="0" t="s">
        <v>47</v>
      </c>
      <c r="K2709" s="0" t="s">
        <v>46</v>
      </c>
      <c r="L2709" s="0" t="s">
        <v>47</v>
      </c>
      <c r="M2709" s="0" t="s">
        <v>47</v>
      </c>
      <c r="N2709" s="0" t="n">
        <v>2</v>
      </c>
      <c r="O2709" s="0" t="n">
        <v>191</v>
      </c>
      <c r="P2709" s="0" t="n">
        <v>700</v>
      </c>
      <c r="Q2709" s="0" t="n">
        <v>3.5</v>
      </c>
      <c r="R2709" s="0" t="str">
        <f aca="false">INDEX(Lookup!$B$4:$B$18,MATCH(C2709,Lookup!$A$4:$A$18,0))</f>
        <v>India</v>
      </c>
      <c r="S2709" s="20" t="n">
        <f aca="false">INDEX(Lookup!$D$4:$D$18,MATCH(C2709,Lookup!$A$4:$A$18,0))</f>
        <v>0.012</v>
      </c>
      <c r="T2709" s="21" t="n">
        <f aca="false">ROUND(P2709*S2709,2)</f>
        <v>8.4</v>
      </c>
      <c r="U2709" s="21" t="n">
        <f aca="false">IF(T2709&lt;=10,1,IF(T2709&lt;=20,2,IF(T2709&lt;=30,3,IF(T2709&lt;=40,4,IF(T2709&lt;=50,5,IF(T2709&lt;=100,6,IF(T2709&lt;=250,7,8)))))))</f>
        <v>1</v>
      </c>
      <c r="V2709" s="21" t="n">
        <f aca="false">IF(AND(OR(Dashboard!$T$3="All",R2709=Dashboard!$T$3),OR(Dashboard!$T$4="All",D2709=Dashboard!$T$4)),1,0)</f>
        <v>1</v>
      </c>
      <c r="W2709" s="21" t="n">
        <f aca="false">IF(V2709=1,T2709+ROW()/10000000,0)</f>
        <v>8.4002709</v>
      </c>
    </row>
    <row r="2710" customFormat="false" ht="15" hidden="false" customHeight="false" outlineLevel="0" collapsed="false">
      <c r="A2710" s="0" t="n">
        <v>303093</v>
      </c>
      <c r="B2710" s="0" t="s">
        <v>7254</v>
      </c>
      <c r="C2710" s="0" t="n">
        <v>1</v>
      </c>
      <c r="D2710" s="0" t="s">
        <v>6924</v>
      </c>
      <c r="E2710" s="0" t="s">
        <v>7255</v>
      </c>
      <c r="F2710" s="0" t="s">
        <v>7224</v>
      </c>
      <c r="G2710" s="0" t="s">
        <v>7225</v>
      </c>
      <c r="H2710" s="0" t="s">
        <v>7256</v>
      </c>
      <c r="I2710" s="0" t="s">
        <v>2123</v>
      </c>
      <c r="J2710" s="0" t="s">
        <v>47</v>
      </c>
      <c r="K2710" s="0" t="s">
        <v>46</v>
      </c>
      <c r="L2710" s="0" t="s">
        <v>47</v>
      </c>
      <c r="M2710" s="0" t="s">
        <v>47</v>
      </c>
      <c r="N2710" s="0" t="n">
        <v>1</v>
      </c>
      <c r="O2710" s="0" t="n">
        <v>199</v>
      </c>
      <c r="P2710" s="0" t="n">
        <v>350</v>
      </c>
      <c r="Q2710" s="0" t="n">
        <v>3.7</v>
      </c>
      <c r="R2710" s="0" t="str">
        <f aca="false">INDEX(Lookup!$B$4:$B$18,MATCH(C2710,Lookup!$A$4:$A$18,0))</f>
        <v>India</v>
      </c>
      <c r="S2710" s="20" t="n">
        <f aca="false">INDEX(Lookup!$D$4:$D$18,MATCH(C2710,Lookup!$A$4:$A$18,0))</f>
        <v>0.012</v>
      </c>
      <c r="T2710" s="21" t="n">
        <f aca="false">ROUND(P2710*S2710,2)</f>
        <v>4.2</v>
      </c>
      <c r="U2710" s="21" t="n">
        <f aca="false">IF(T2710&lt;=10,1,IF(T2710&lt;=20,2,IF(T2710&lt;=30,3,IF(T2710&lt;=40,4,IF(T2710&lt;=50,5,IF(T2710&lt;=100,6,IF(T2710&lt;=250,7,8)))))))</f>
        <v>1</v>
      </c>
      <c r="V2710" s="21" t="n">
        <f aca="false">IF(AND(OR(Dashboard!$T$3="All",R2710=Dashboard!$T$3),OR(Dashboard!$T$4="All",D2710=Dashboard!$T$4)),1,0)</f>
        <v>1</v>
      </c>
      <c r="W2710" s="21" t="n">
        <f aca="false">IF(V2710=1,T2710+ROW()/10000000,0)</f>
        <v>4.200271</v>
      </c>
    </row>
    <row r="2711" customFormat="false" ht="15" hidden="false" customHeight="false" outlineLevel="0" collapsed="false">
      <c r="A2711" s="0" t="n">
        <v>309375</v>
      </c>
      <c r="B2711" s="0" t="s">
        <v>7257</v>
      </c>
      <c r="C2711" s="0" t="n">
        <v>1</v>
      </c>
      <c r="D2711" s="0" t="s">
        <v>6924</v>
      </c>
      <c r="E2711" s="0" t="s">
        <v>7258</v>
      </c>
      <c r="F2711" s="0" t="s">
        <v>7224</v>
      </c>
      <c r="G2711" s="0" t="s">
        <v>7225</v>
      </c>
      <c r="H2711" s="0" t="s">
        <v>7259</v>
      </c>
      <c r="I2711" s="0" t="s">
        <v>2123</v>
      </c>
      <c r="J2711" s="0" t="s">
        <v>47</v>
      </c>
      <c r="K2711" s="0" t="s">
        <v>47</v>
      </c>
      <c r="L2711" s="0" t="s">
        <v>47</v>
      </c>
      <c r="M2711" s="0" t="s">
        <v>47</v>
      </c>
      <c r="N2711" s="0" t="n">
        <v>1</v>
      </c>
      <c r="O2711" s="0" t="n">
        <v>60</v>
      </c>
      <c r="P2711" s="0" t="n">
        <v>400</v>
      </c>
      <c r="Q2711" s="0" t="n">
        <v>3.5</v>
      </c>
      <c r="R2711" s="0" t="str">
        <f aca="false">INDEX(Lookup!$B$4:$B$18,MATCH(C2711,Lookup!$A$4:$A$18,0))</f>
        <v>India</v>
      </c>
      <c r="S2711" s="20" t="n">
        <f aca="false">INDEX(Lookup!$D$4:$D$18,MATCH(C2711,Lookup!$A$4:$A$18,0))</f>
        <v>0.012</v>
      </c>
      <c r="T2711" s="21" t="n">
        <f aca="false">ROUND(P2711*S2711,2)</f>
        <v>4.8</v>
      </c>
      <c r="U2711" s="21" t="n">
        <f aca="false">IF(T2711&lt;=10,1,IF(T2711&lt;=20,2,IF(T2711&lt;=30,3,IF(T2711&lt;=40,4,IF(T2711&lt;=50,5,IF(T2711&lt;=100,6,IF(T2711&lt;=250,7,8)))))))</f>
        <v>1</v>
      </c>
      <c r="V2711" s="21" t="n">
        <f aca="false">IF(AND(OR(Dashboard!$T$3="All",R2711=Dashboard!$T$3),OR(Dashboard!$T$4="All",D2711=Dashboard!$T$4)),1,0)</f>
        <v>1</v>
      </c>
      <c r="W2711" s="21" t="n">
        <f aca="false">IF(V2711=1,T2711+ROW()/10000000,0)</f>
        <v>4.8002711</v>
      </c>
    </row>
    <row r="2712" customFormat="false" ht="15" hidden="false" customHeight="false" outlineLevel="0" collapsed="false">
      <c r="A2712" s="0" t="n">
        <v>18441672</v>
      </c>
      <c r="B2712" s="0" t="s">
        <v>7260</v>
      </c>
      <c r="C2712" s="0" t="n">
        <v>1</v>
      </c>
      <c r="D2712" s="0" t="s">
        <v>6924</v>
      </c>
      <c r="E2712" s="0" t="s">
        <v>7261</v>
      </c>
      <c r="F2712" s="0" t="s">
        <v>7224</v>
      </c>
      <c r="G2712" s="0" t="s">
        <v>7225</v>
      </c>
      <c r="H2712" s="0" t="s">
        <v>69</v>
      </c>
      <c r="I2712" s="0" t="s">
        <v>2123</v>
      </c>
      <c r="J2712" s="0" t="s">
        <v>47</v>
      </c>
      <c r="K2712" s="0" t="s">
        <v>47</v>
      </c>
      <c r="L2712" s="0" t="s">
        <v>47</v>
      </c>
      <c r="M2712" s="0" t="s">
        <v>47</v>
      </c>
      <c r="N2712" s="0" t="n">
        <v>1</v>
      </c>
      <c r="O2712" s="0" t="n">
        <v>1</v>
      </c>
      <c r="P2712" s="0" t="n">
        <v>300</v>
      </c>
      <c r="Q2712" s="0" t="n">
        <v>1</v>
      </c>
      <c r="R2712" s="0" t="str">
        <f aca="false">INDEX(Lookup!$B$4:$B$18,MATCH(C2712,Lookup!$A$4:$A$18,0))</f>
        <v>India</v>
      </c>
      <c r="S2712" s="20" t="n">
        <f aca="false">INDEX(Lookup!$D$4:$D$18,MATCH(C2712,Lookup!$A$4:$A$18,0))</f>
        <v>0.012</v>
      </c>
      <c r="T2712" s="21" t="n">
        <f aca="false">ROUND(P2712*S2712,2)</f>
        <v>3.6</v>
      </c>
      <c r="U2712" s="21" t="n">
        <f aca="false">IF(T2712&lt;=10,1,IF(T2712&lt;=20,2,IF(T2712&lt;=30,3,IF(T2712&lt;=40,4,IF(T2712&lt;=50,5,IF(T2712&lt;=100,6,IF(T2712&lt;=250,7,8)))))))</f>
        <v>1</v>
      </c>
      <c r="V2712" s="21" t="n">
        <f aca="false">IF(AND(OR(Dashboard!$T$3="All",R2712=Dashboard!$T$3),OR(Dashboard!$T$4="All",D2712=Dashboard!$T$4)),1,0)</f>
        <v>1</v>
      </c>
      <c r="W2712" s="21" t="n">
        <f aca="false">IF(V2712=1,T2712+ROW()/10000000,0)</f>
        <v>3.6002712</v>
      </c>
    </row>
    <row r="2713" customFormat="false" ht="15" hidden="false" customHeight="false" outlineLevel="0" collapsed="false">
      <c r="A2713" s="0" t="n">
        <v>18446423</v>
      </c>
      <c r="B2713" s="0" t="s">
        <v>7262</v>
      </c>
      <c r="C2713" s="0" t="n">
        <v>1</v>
      </c>
      <c r="D2713" s="0" t="s">
        <v>6924</v>
      </c>
      <c r="E2713" s="0" t="s">
        <v>7263</v>
      </c>
      <c r="F2713" s="0" t="s">
        <v>7224</v>
      </c>
      <c r="G2713" s="0" t="s">
        <v>7225</v>
      </c>
      <c r="H2713" s="0" t="s">
        <v>2122</v>
      </c>
      <c r="I2713" s="0" t="s">
        <v>2123</v>
      </c>
      <c r="J2713" s="0" t="s">
        <v>47</v>
      </c>
      <c r="K2713" s="0" t="s">
        <v>47</v>
      </c>
      <c r="L2713" s="0" t="s">
        <v>47</v>
      </c>
      <c r="M2713" s="0" t="s">
        <v>47</v>
      </c>
      <c r="N2713" s="0" t="n">
        <v>2</v>
      </c>
      <c r="O2713" s="0" t="n">
        <v>0</v>
      </c>
      <c r="P2713" s="0" t="n">
        <v>500</v>
      </c>
      <c r="Q2713" s="0" t="n">
        <v>1</v>
      </c>
      <c r="R2713" s="0" t="str">
        <f aca="false">INDEX(Lookup!$B$4:$B$18,MATCH(C2713,Lookup!$A$4:$A$18,0))</f>
        <v>India</v>
      </c>
      <c r="S2713" s="20" t="n">
        <f aca="false">INDEX(Lookup!$D$4:$D$18,MATCH(C2713,Lookup!$A$4:$A$18,0))</f>
        <v>0.012</v>
      </c>
      <c r="T2713" s="21" t="n">
        <f aca="false">ROUND(P2713*S2713,2)</f>
        <v>6</v>
      </c>
      <c r="U2713" s="21" t="n">
        <f aca="false">IF(T2713&lt;=10,1,IF(T2713&lt;=20,2,IF(T2713&lt;=30,3,IF(T2713&lt;=40,4,IF(T2713&lt;=50,5,IF(T2713&lt;=100,6,IF(T2713&lt;=250,7,8)))))))</f>
        <v>1</v>
      </c>
      <c r="V2713" s="21" t="n">
        <f aca="false">IF(AND(OR(Dashboard!$T$3="All",R2713=Dashboard!$T$3),OR(Dashboard!$T$4="All",D2713=Dashboard!$T$4)),1,0)</f>
        <v>1</v>
      </c>
      <c r="W2713" s="21" t="n">
        <f aca="false">IF(V2713=1,T2713+ROW()/10000000,0)</f>
        <v>6.0002713</v>
      </c>
    </row>
    <row r="2714" customFormat="false" ht="15" hidden="false" customHeight="false" outlineLevel="0" collapsed="false">
      <c r="A2714" s="0" t="n">
        <v>18462588</v>
      </c>
      <c r="B2714" s="0" t="s">
        <v>7264</v>
      </c>
      <c r="C2714" s="0" t="n">
        <v>1</v>
      </c>
      <c r="D2714" s="0" t="s">
        <v>6924</v>
      </c>
      <c r="E2714" s="0" t="s">
        <v>7265</v>
      </c>
      <c r="F2714" s="0" t="s">
        <v>7224</v>
      </c>
      <c r="G2714" s="0" t="s">
        <v>7225</v>
      </c>
      <c r="H2714" s="0" t="s">
        <v>2359</v>
      </c>
      <c r="I2714" s="0" t="s">
        <v>2123</v>
      </c>
      <c r="J2714" s="0" t="s">
        <v>47</v>
      </c>
      <c r="K2714" s="0" t="s">
        <v>47</v>
      </c>
      <c r="L2714" s="0" t="s">
        <v>47</v>
      </c>
      <c r="M2714" s="0" t="s">
        <v>47</v>
      </c>
      <c r="N2714" s="0" t="n">
        <v>2</v>
      </c>
      <c r="O2714" s="0" t="n">
        <v>0</v>
      </c>
      <c r="P2714" s="0" t="n">
        <v>700</v>
      </c>
      <c r="Q2714" s="0" t="n">
        <v>1</v>
      </c>
      <c r="R2714" s="0" t="str">
        <f aca="false">INDEX(Lookup!$B$4:$B$18,MATCH(C2714,Lookup!$A$4:$A$18,0))</f>
        <v>India</v>
      </c>
      <c r="S2714" s="20" t="n">
        <f aca="false">INDEX(Lookup!$D$4:$D$18,MATCH(C2714,Lookup!$A$4:$A$18,0))</f>
        <v>0.012</v>
      </c>
      <c r="T2714" s="21" t="n">
        <f aca="false">ROUND(P2714*S2714,2)</f>
        <v>8.4</v>
      </c>
      <c r="U2714" s="21" t="n">
        <f aca="false">IF(T2714&lt;=10,1,IF(T2714&lt;=20,2,IF(T2714&lt;=30,3,IF(T2714&lt;=40,4,IF(T2714&lt;=50,5,IF(T2714&lt;=100,6,IF(T2714&lt;=250,7,8)))))))</f>
        <v>1</v>
      </c>
      <c r="V2714" s="21" t="n">
        <f aca="false">IF(AND(OR(Dashboard!$T$3="All",R2714=Dashboard!$T$3),OR(Dashboard!$T$4="All",D2714=Dashboard!$T$4)),1,0)</f>
        <v>1</v>
      </c>
      <c r="W2714" s="21" t="n">
        <f aca="false">IF(V2714=1,T2714+ROW()/10000000,0)</f>
        <v>8.4002714</v>
      </c>
    </row>
    <row r="2715" customFormat="false" ht="15" hidden="false" customHeight="false" outlineLevel="0" collapsed="false">
      <c r="A2715" s="0" t="n">
        <v>18460330</v>
      </c>
      <c r="B2715" s="0" t="s">
        <v>7266</v>
      </c>
      <c r="C2715" s="0" t="n">
        <v>1</v>
      </c>
      <c r="D2715" s="0" t="s">
        <v>6924</v>
      </c>
      <c r="E2715" s="0" t="s">
        <v>7267</v>
      </c>
      <c r="F2715" s="0" t="s">
        <v>7224</v>
      </c>
      <c r="G2715" s="0" t="s">
        <v>7225</v>
      </c>
      <c r="H2715" s="0" t="s">
        <v>2978</v>
      </c>
      <c r="I2715" s="0" t="s">
        <v>2123</v>
      </c>
      <c r="J2715" s="0" t="s">
        <v>47</v>
      </c>
      <c r="K2715" s="0" t="s">
        <v>47</v>
      </c>
      <c r="L2715" s="0" t="s">
        <v>47</v>
      </c>
      <c r="M2715" s="0" t="s">
        <v>47</v>
      </c>
      <c r="N2715" s="0" t="n">
        <v>2</v>
      </c>
      <c r="O2715" s="0" t="n">
        <v>1</v>
      </c>
      <c r="P2715" s="0" t="n">
        <v>500</v>
      </c>
      <c r="Q2715" s="0" t="n">
        <v>1</v>
      </c>
      <c r="R2715" s="0" t="str">
        <f aca="false">INDEX(Lookup!$B$4:$B$18,MATCH(C2715,Lookup!$A$4:$A$18,0))</f>
        <v>India</v>
      </c>
      <c r="S2715" s="20" t="n">
        <f aca="false">INDEX(Lookup!$D$4:$D$18,MATCH(C2715,Lookup!$A$4:$A$18,0))</f>
        <v>0.012</v>
      </c>
      <c r="T2715" s="21" t="n">
        <f aca="false">ROUND(P2715*S2715,2)</f>
        <v>6</v>
      </c>
      <c r="U2715" s="21" t="n">
        <f aca="false">IF(T2715&lt;=10,1,IF(T2715&lt;=20,2,IF(T2715&lt;=30,3,IF(T2715&lt;=40,4,IF(T2715&lt;=50,5,IF(T2715&lt;=100,6,IF(T2715&lt;=250,7,8)))))))</f>
        <v>1</v>
      </c>
      <c r="V2715" s="21" t="n">
        <f aca="false">IF(AND(OR(Dashboard!$T$3="All",R2715=Dashboard!$T$3),OR(Dashboard!$T$4="All",D2715=Dashboard!$T$4)),1,0)</f>
        <v>1</v>
      </c>
      <c r="W2715" s="21" t="n">
        <f aca="false">IF(V2715=1,T2715+ROW()/10000000,0)</f>
        <v>6.0002715</v>
      </c>
    </row>
    <row r="2716" customFormat="false" ht="15" hidden="false" customHeight="false" outlineLevel="0" collapsed="false">
      <c r="A2716" s="0" t="n">
        <v>18361739</v>
      </c>
      <c r="B2716" s="0" t="s">
        <v>7268</v>
      </c>
      <c r="C2716" s="0" t="n">
        <v>1</v>
      </c>
      <c r="D2716" s="0" t="s">
        <v>6924</v>
      </c>
      <c r="E2716" s="0" t="s">
        <v>7269</v>
      </c>
      <c r="F2716" s="0" t="s">
        <v>7224</v>
      </c>
      <c r="G2716" s="0" t="s">
        <v>7225</v>
      </c>
      <c r="H2716" s="0" t="s">
        <v>2382</v>
      </c>
      <c r="I2716" s="0" t="s">
        <v>2123</v>
      </c>
      <c r="J2716" s="0" t="s">
        <v>47</v>
      </c>
      <c r="K2716" s="0" t="s">
        <v>47</v>
      </c>
      <c r="L2716" s="0" t="s">
        <v>47</v>
      </c>
      <c r="M2716" s="0" t="s">
        <v>47</v>
      </c>
      <c r="N2716" s="0" t="n">
        <v>1</v>
      </c>
      <c r="O2716" s="0" t="n">
        <v>2</v>
      </c>
      <c r="P2716" s="0" t="n">
        <v>100</v>
      </c>
      <c r="Q2716" s="0" t="n">
        <v>1</v>
      </c>
      <c r="R2716" s="0" t="str">
        <f aca="false">INDEX(Lookup!$B$4:$B$18,MATCH(C2716,Lookup!$A$4:$A$18,0))</f>
        <v>India</v>
      </c>
      <c r="S2716" s="20" t="n">
        <f aca="false">INDEX(Lookup!$D$4:$D$18,MATCH(C2716,Lookup!$A$4:$A$18,0))</f>
        <v>0.012</v>
      </c>
      <c r="T2716" s="21" t="n">
        <f aca="false">ROUND(P2716*S2716,2)</f>
        <v>1.2</v>
      </c>
      <c r="U2716" s="21" t="n">
        <f aca="false">IF(T2716&lt;=10,1,IF(T2716&lt;=20,2,IF(T2716&lt;=30,3,IF(T2716&lt;=40,4,IF(T2716&lt;=50,5,IF(T2716&lt;=100,6,IF(T2716&lt;=250,7,8)))))))</f>
        <v>1</v>
      </c>
      <c r="V2716" s="21" t="n">
        <f aca="false">IF(AND(OR(Dashboard!$T$3="All",R2716=Dashboard!$T$3),OR(Dashboard!$T$4="All",D2716=Dashboard!$T$4)),1,0)</f>
        <v>1</v>
      </c>
      <c r="W2716" s="21" t="n">
        <f aca="false">IF(V2716=1,T2716+ROW()/10000000,0)</f>
        <v>1.2002716</v>
      </c>
    </row>
    <row r="2717" customFormat="false" ht="15" hidden="false" customHeight="false" outlineLevel="0" collapsed="false">
      <c r="A2717" s="0" t="n">
        <v>312338</v>
      </c>
      <c r="B2717" s="0" t="s">
        <v>7270</v>
      </c>
      <c r="C2717" s="0" t="n">
        <v>1</v>
      </c>
      <c r="D2717" s="0" t="s">
        <v>6924</v>
      </c>
      <c r="E2717" s="0" t="s">
        <v>7271</v>
      </c>
      <c r="F2717" s="0" t="s">
        <v>7224</v>
      </c>
      <c r="G2717" s="0" t="s">
        <v>7225</v>
      </c>
      <c r="H2717" s="0" t="s">
        <v>3345</v>
      </c>
      <c r="I2717" s="0" t="s">
        <v>2123</v>
      </c>
      <c r="J2717" s="0" t="s">
        <v>47</v>
      </c>
      <c r="K2717" s="0" t="s">
        <v>47</v>
      </c>
      <c r="L2717" s="0" t="s">
        <v>47</v>
      </c>
      <c r="M2717" s="0" t="s">
        <v>47</v>
      </c>
      <c r="N2717" s="0" t="n">
        <v>1</v>
      </c>
      <c r="O2717" s="0" t="n">
        <v>0</v>
      </c>
      <c r="P2717" s="0" t="n">
        <v>400</v>
      </c>
      <c r="Q2717" s="0" t="n">
        <v>1</v>
      </c>
      <c r="R2717" s="0" t="str">
        <f aca="false">INDEX(Lookup!$B$4:$B$18,MATCH(C2717,Lookup!$A$4:$A$18,0))</f>
        <v>India</v>
      </c>
      <c r="S2717" s="20" t="n">
        <f aca="false">INDEX(Lookup!$D$4:$D$18,MATCH(C2717,Lookup!$A$4:$A$18,0))</f>
        <v>0.012</v>
      </c>
      <c r="T2717" s="21" t="n">
        <f aca="false">ROUND(P2717*S2717,2)</f>
        <v>4.8</v>
      </c>
      <c r="U2717" s="21" t="n">
        <f aca="false">IF(T2717&lt;=10,1,IF(T2717&lt;=20,2,IF(T2717&lt;=30,3,IF(T2717&lt;=40,4,IF(T2717&lt;=50,5,IF(T2717&lt;=100,6,IF(T2717&lt;=250,7,8)))))))</f>
        <v>1</v>
      </c>
      <c r="V2717" s="21" t="n">
        <f aca="false">IF(AND(OR(Dashboard!$T$3="All",R2717=Dashboard!$T$3),OR(Dashboard!$T$4="All",D2717=Dashboard!$T$4)),1,0)</f>
        <v>1</v>
      </c>
      <c r="W2717" s="21" t="n">
        <f aca="false">IF(V2717=1,T2717+ROW()/10000000,0)</f>
        <v>4.8002717</v>
      </c>
    </row>
    <row r="2718" customFormat="false" ht="15" hidden="false" customHeight="false" outlineLevel="0" collapsed="false">
      <c r="A2718" s="0" t="n">
        <v>18057828</v>
      </c>
      <c r="B2718" s="0" t="s">
        <v>7272</v>
      </c>
      <c r="C2718" s="0" t="n">
        <v>1</v>
      </c>
      <c r="D2718" s="0" t="s">
        <v>6924</v>
      </c>
      <c r="E2718" s="0" t="s">
        <v>7273</v>
      </c>
      <c r="F2718" s="0" t="s">
        <v>7224</v>
      </c>
      <c r="G2718" s="0" t="s">
        <v>7225</v>
      </c>
      <c r="H2718" s="0" t="s">
        <v>3345</v>
      </c>
      <c r="I2718" s="0" t="s">
        <v>2123</v>
      </c>
      <c r="J2718" s="0" t="s">
        <v>47</v>
      </c>
      <c r="K2718" s="0" t="s">
        <v>47</v>
      </c>
      <c r="L2718" s="0" t="s">
        <v>47</v>
      </c>
      <c r="M2718" s="0" t="s">
        <v>47</v>
      </c>
      <c r="N2718" s="0" t="n">
        <v>1</v>
      </c>
      <c r="O2718" s="0" t="n">
        <v>1</v>
      </c>
      <c r="P2718" s="0" t="n">
        <v>300</v>
      </c>
      <c r="Q2718" s="0" t="n">
        <v>1</v>
      </c>
      <c r="R2718" s="0" t="str">
        <f aca="false">INDEX(Lookup!$B$4:$B$18,MATCH(C2718,Lookup!$A$4:$A$18,0))</f>
        <v>India</v>
      </c>
      <c r="S2718" s="20" t="n">
        <f aca="false">INDEX(Lookup!$D$4:$D$18,MATCH(C2718,Lookup!$A$4:$A$18,0))</f>
        <v>0.012</v>
      </c>
      <c r="T2718" s="21" t="n">
        <f aca="false">ROUND(P2718*S2718,2)</f>
        <v>3.6</v>
      </c>
      <c r="U2718" s="21" t="n">
        <f aca="false">IF(T2718&lt;=10,1,IF(T2718&lt;=20,2,IF(T2718&lt;=30,3,IF(T2718&lt;=40,4,IF(T2718&lt;=50,5,IF(T2718&lt;=100,6,IF(T2718&lt;=250,7,8)))))))</f>
        <v>1</v>
      </c>
      <c r="V2718" s="21" t="n">
        <f aca="false">IF(AND(OR(Dashboard!$T$3="All",R2718=Dashboard!$T$3),OR(Dashboard!$T$4="All",D2718=Dashboard!$T$4)),1,0)</f>
        <v>1</v>
      </c>
      <c r="W2718" s="21" t="n">
        <f aca="false">IF(V2718=1,T2718+ROW()/10000000,0)</f>
        <v>3.6002718</v>
      </c>
    </row>
    <row r="2719" customFormat="false" ht="15" hidden="false" customHeight="false" outlineLevel="0" collapsed="false">
      <c r="A2719" s="0" t="n">
        <v>18361700</v>
      </c>
      <c r="B2719" s="0" t="s">
        <v>7274</v>
      </c>
      <c r="C2719" s="0" t="n">
        <v>1</v>
      </c>
      <c r="D2719" s="0" t="s">
        <v>6924</v>
      </c>
      <c r="E2719" s="0" t="s">
        <v>7267</v>
      </c>
      <c r="F2719" s="0" t="s">
        <v>7224</v>
      </c>
      <c r="G2719" s="0" t="s">
        <v>7225</v>
      </c>
      <c r="H2719" s="0" t="s">
        <v>2288</v>
      </c>
      <c r="I2719" s="0" t="s">
        <v>2123</v>
      </c>
      <c r="J2719" s="0" t="s">
        <v>47</v>
      </c>
      <c r="K2719" s="0" t="s">
        <v>47</v>
      </c>
      <c r="L2719" s="0" t="s">
        <v>47</v>
      </c>
      <c r="M2719" s="0" t="s">
        <v>47</v>
      </c>
      <c r="N2719" s="0" t="n">
        <v>2</v>
      </c>
      <c r="O2719" s="0" t="n">
        <v>3</v>
      </c>
      <c r="P2719" s="0" t="n">
        <v>550</v>
      </c>
      <c r="Q2719" s="0" t="n">
        <v>1</v>
      </c>
      <c r="R2719" s="0" t="str">
        <f aca="false">INDEX(Lookup!$B$4:$B$18,MATCH(C2719,Lookup!$A$4:$A$18,0))</f>
        <v>India</v>
      </c>
      <c r="S2719" s="20" t="n">
        <f aca="false">INDEX(Lookup!$D$4:$D$18,MATCH(C2719,Lookup!$A$4:$A$18,0))</f>
        <v>0.012</v>
      </c>
      <c r="T2719" s="21" t="n">
        <f aca="false">ROUND(P2719*S2719,2)</f>
        <v>6.6</v>
      </c>
      <c r="U2719" s="21" t="n">
        <f aca="false">IF(T2719&lt;=10,1,IF(T2719&lt;=20,2,IF(T2719&lt;=30,3,IF(T2719&lt;=40,4,IF(T2719&lt;=50,5,IF(T2719&lt;=100,6,IF(T2719&lt;=250,7,8)))))))</f>
        <v>1</v>
      </c>
      <c r="V2719" s="21" t="n">
        <f aca="false">IF(AND(OR(Dashboard!$T$3="All",R2719=Dashboard!$T$3),OR(Dashboard!$T$4="All",D2719=Dashboard!$T$4)),1,0)</f>
        <v>1</v>
      </c>
      <c r="W2719" s="21" t="n">
        <f aca="false">IF(V2719=1,T2719+ROW()/10000000,0)</f>
        <v>6.6002719</v>
      </c>
    </row>
    <row r="2720" customFormat="false" ht="15" hidden="false" customHeight="false" outlineLevel="0" collapsed="false">
      <c r="A2720" s="0" t="n">
        <v>18383541</v>
      </c>
      <c r="B2720" s="0" t="s">
        <v>3162</v>
      </c>
      <c r="C2720" s="0" t="n">
        <v>1</v>
      </c>
      <c r="D2720" s="0" t="s">
        <v>6924</v>
      </c>
      <c r="E2720" s="0" t="s">
        <v>7275</v>
      </c>
      <c r="F2720" s="0" t="s">
        <v>7224</v>
      </c>
      <c r="G2720" s="0" t="s">
        <v>7225</v>
      </c>
      <c r="H2720" s="0" t="s">
        <v>2342</v>
      </c>
      <c r="I2720" s="0" t="s">
        <v>2123</v>
      </c>
      <c r="J2720" s="0" t="s">
        <v>47</v>
      </c>
      <c r="K2720" s="0" t="s">
        <v>47</v>
      </c>
      <c r="L2720" s="0" t="s">
        <v>47</v>
      </c>
      <c r="M2720" s="0" t="s">
        <v>47</v>
      </c>
      <c r="N2720" s="0" t="n">
        <v>1</v>
      </c>
      <c r="O2720" s="0" t="n">
        <v>3</v>
      </c>
      <c r="P2720" s="0" t="n">
        <v>400</v>
      </c>
      <c r="Q2720" s="0" t="n">
        <v>1</v>
      </c>
      <c r="R2720" s="0" t="str">
        <f aca="false">INDEX(Lookup!$B$4:$B$18,MATCH(C2720,Lookup!$A$4:$A$18,0))</f>
        <v>India</v>
      </c>
      <c r="S2720" s="20" t="n">
        <f aca="false">INDEX(Lookup!$D$4:$D$18,MATCH(C2720,Lookup!$A$4:$A$18,0))</f>
        <v>0.012</v>
      </c>
      <c r="T2720" s="21" t="n">
        <f aca="false">ROUND(P2720*S2720,2)</f>
        <v>4.8</v>
      </c>
      <c r="U2720" s="21" t="n">
        <f aca="false">IF(T2720&lt;=10,1,IF(T2720&lt;=20,2,IF(T2720&lt;=30,3,IF(T2720&lt;=40,4,IF(T2720&lt;=50,5,IF(T2720&lt;=100,6,IF(T2720&lt;=250,7,8)))))))</f>
        <v>1</v>
      </c>
      <c r="V2720" s="21" t="n">
        <f aca="false">IF(AND(OR(Dashboard!$T$3="All",R2720=Dashboard!$T$3),OR(Dashboard!$T$4="All",D2720=Dashboard!$T$4)),1,0)</f>
        <v>1</v>
      </c>
      <c r="W2720" s="21" t="n">
        <f aca="false">IF(V2720=1,T2720+ROW()/10000000,0)</f>
        <v>4.800272</v>
      </c>
    </row>
    <row r="2721" customFormat="false" ht="15" hidden="false" customHeight="false" outlineLevel="0" collapsed="false">
      <c r="A2721" s="0" t="n">
        <v>18248970</v>
      </c>
      <c r="B2721" s="0" t="s">
        <v>7276</v>
      </c>
      <c r="C2721" s="0" t="n">
        <v>1</v>
      </c>
      <c r="D2721" s="0" t="s">
        <v>6924</v>
      </c>
      <c r="E2721" s="0" t="s">
        <v>7277</v>
      </c>
      <c r="F2721" s="0" t="s">
        <v>7224</v>
      </c>
      <c r="G2721" s="0" t="s">
        <v>7225</v>
      </c>
      <c r="H2721" s="0" t="s">
        <v>7278</v>
      </c>
      <c r="I2721" s="0" t="s">
        <v>2123</v>
      </c>
      <c r="J2721" s="0" t="s">
        <v>47</v>
      </c>
      <c r="K2721" s="0" t="s">
        <v>47</v>
      </c>
      <c r="L2721" s="0" t="s">
        <v>47</v>
      </c>
      <c r="M2721" s="0" t="s">
        <v>47</v>
      </c>
      <c r="N2721" s="0" t="n">
        <v>1</v>
      </c>
      <c r="O2721" s="0" t="n">
        <v>1</v>
      </c>
      <c r="P2721" s="0" t="n">
        <v>300</v>
      </c>
      <c r="Q2721" s="0" t="n">
        <v>1</v>
      </c>
      <c r="R2721" s="0" t="str">
        <f aca="false">INDEX(Lookup!$B$4:$B$18,MATCH(C2721,Lookup!$A$4:$A$18,0))</f>
        <v>India</v>
      </c>
      <c r="S2721" s="20" t="n">
        <f aca="false">INDEX(Lookup!$D$4:$D$18,MATCH(C2721,Lookup!$A$4:$A$18,0))</f>
        <v>0.012</v>
      </c>
      <c r="T2721" s="21" t="n">
        <f aca="false">ROUND(P2721*S2721,2)</f>
        <v>3.6</v>
      </c>
      <c r="U2721" s="21" t="n">
        <f aca="false">IF(T2721&lt;=10,1,IF(T2721&lt;=20,2,IF(T2721&lt;=30,3,IF(T2721&lt;=40,4,IF(T2721&lt;=50,5,IF(T2721&lt;=100,6,IF(T2721&lt;=250,7,8)))))))</f>
        <v>1</v>
      </c>
      <c r="V2721" s="21" t="n">
        <f aca="false">IF(AND(OR(Dashboard!$T$3="All",R2721=Dashboard!$T$3),OR(Dashboard!$T$4="All",D2721=Dashboard!$T$4)),1,0)</f>
        <v>1</v>
      </c>
      <c r="W2721" s="21" t="n">
        <f aca="false">IF(V2721=1,T2721+ROW()/10000000,0)</f>
        <v>3.6002721</v>
      </c>
    </row>
    <row r="2722" customFormat="false" ht="15" hidden="false" customHeight="false" outlineLevel="0" collapsed="false">
      <c r="A2722" s="0" t="n">
        <v>18395538</v>
      </c>
      <c r="B2722" s="0" t="s">
        <v>7279</v>
      </c>
      <c r="C2722" s="0" t="n">
        <v>1</v>
      </c>
      <c r="D2722" s="0" t="s">
        <v>6924</v>
      </c>
      <c r="E2722" s="0" t="s">
        <v>7280</v>
      </c>
      <c r="F2722" s="0" t="s">
        <v>7224</v>
      </c>
      <c r="G2722" s="0" t="s">
        <v>7225</v>
      </c>
      <c r="H2722" s="0" t="s">
        <v>3243</v>
      </c>
      <c r="I2722" s="0" t="s">
        <v>2123</v>
      </c>
      <c r="J2722" s="0" t="s">
        <v>47</v>
      </c>
      <c r="K2722" s="0" t="s">
        <v>47</v>
      </c>
      <c r="L2722" s="0" t="s">
        <v>47</v>
      </c>
      <c r="M2722" s="0" t="s">
        <v>47</v>
      </c>
      <c r="N2722" s="0" t="n">
        <v>1</v>
      </c>
      <c r="O2722" s="0" t="n">
        <v>0</v>
      </c>
      <c r="P2722" s="0" t="n">
        <v>150</v>
      </c>
      <c r="Q2722" s="0" t="n">
        <v>1</v>
      </c>
      <c r="R2722" s="0" t="str">
        <f aca="false">INDEX(Lookup!$B$4:$B$18,MATCH(C2722,Lookup!$A$4:$A$18,0))</f>
        <v>India</v>
      </c>
      <c r="S2722" s="20" t="n">
        <f aca="false">INDEX(Lookup!$D$4:$D$18,MATCH(C2722,Lookup!$A$4:$A$18,0))</f>
        <v>0.012</v>
      </c>
      <c r="T2722" s="21" t="n">
        <f aca="false">ROUND(P2722*S2722,2)</f>
        <v>1.8</v>
      </c>
      <c r="U2722" s="21" t="n">
        <f aca="false">IF(T2722&lt;=10,1,IF(T2722&lt;=20,2,IF(T2722&lt;=30,3,IF(T2722&lt;=40,4,IF(T2722&lt;=50,5,IF(T2722&lt;=100,6,IF(T2722&lt;=250,7,8)))))))</f>
        <v>1</v>
      </c>
      <c r="V2722" s="21" t="n">
        <f aca="false">IF(AND(OR(Dashboard!$T$3="All",R2722=Dashboard!$T$3),OR(Dashboard!$T$4="All",D2722=Dashboard!$T$4)),1,0)</f>
        <v>1</v>
      </c>
      <c r="W2722" s="21" t="n">
        <f aca="false">IF(V2722=1,T2722+ROW()/10000000,0)</f>
        <v>1.8002722</v>
      </c>
    </row>
    <row r="2723" customFormat="false" ht="15" hidden="false" customHeight="false" outlineLevel="0" collapsed="false">
      <c r="A2723" s="0" t="n">
        <v>18446396</v>
      </c>
      <c r="B2723" s="0" t="s">
        <v>7281</v>
      </c>
      <c r="C2723" s="0" t="n">
        <v>1</v>
      </c>
      <c r="D2723" s="0" t="s">
        <v>6924</v>
      </c>
      <c r="E2723" s="0" t="s">
        <v>7282</v>
      </c>
      <c r="F2723" s="0" t="s">
        <v>7224</v>
      </c>
      <c r="G2723" s="0" t="s">
        <v>7225</v>
      </c>
      <c r="H2723" s="0" t="s">
        <v>3015</v>
      </c>
      <c r="I2723" s="0" t="s">
        <v>2123</v>
      </c>
      <c r="J2723" s="0" t="s">
        <v>47</v>
      </c>
      <c r="K2723" s="0" t="s">
        <v>47</v>
      </c>
      <c r="L2723" s="0" t="s">
        <v>47</v>
      </c>
      <c r="M2723" s="0" t="s">
        <v>47</v>
      </c>
      <c r="N2723" s="0" t="n">
        <v>1</v>
      </c>
      <c r="O2723" s="0" t="n">
        <v>0</v>
      </c>
      <c r="P2723" s="0" t="n">
        <v>250</v>
      </c>
      <c r="Q2723" s="0" t="n">
        <v>1</v>
      </c>
      <c r="R2723" s="0" t="str">
        <f aca="false">INDEX(Lookup!$B$4:$B$18,MATCH(C2723,Lookup!$A$4:$A$18,0))</f>
        <v>India</v>
      </c>
      <c r="S2723" s="20" t="n">
        <f aca="false">INDEX(Lookup!$D$4:$D$18,MATCH(C2723,Lookup!$A$4:$A$18,0))</f>
        <v>0.012</v>
      </c>
      <c r="T2723" s="21" t="n">
        <f aca="false">ROUND(P2723*S2723,2)</f>
        <v>3</v>
      </c>
      <c r="U2723" s="21" t="n">
        <f aca="false">IF(T2723&lt;=10,1,IF(T2723&lt;=20,2,IF(T2723&lt;=30,3,IF(T2723&lt;=40,4,IF(T2723&lt;=50,5,IF(T2723&lt;=100,6,IF(T2723&lt;=250,7,8)))))))</f>
        <v>1</v>
      </c>
      <c r="V2723" s="21" t="n">
        <f aca="false">IF(AND(OR(Dashboard!$T$3="All",R2723=Dashboard!$T$3),OR(Dashboard!$T$4="All",D2723=Dashboard!$T$4)),1,0)</f>
        <v>1</v>
      </c>
      <c r="W2723" s="21" t="n">
        <f aca="false">IF(V2723=1,T2723+ROW()/10000000,0)</f>
        <v>3.0002723</v>
      </c>
    </row>
    <row r="2724" customFormat="false" ht="15" hidden="false" customHeight="false" outlineLevel="0" collapsed="false">
      <c r="A2724" s="0" t="n">
        <v>313193</v>
      </c>
      <c r="B2724" s="0" t="s">
        <v>7030</v>
      </c>
      <c r="C2724" s="0" t="n">
        <v>1</v>
      </c>
      <c r="D2724" s="0" t="s">
        <v>6924</v>
      </c>
      <c r="E2724" s="0" t="s">
        <v>7283</v>
      </c>
      <c r="F2724" s="0" t="s">
        <v>7224</v>
      </c>
      <c r="G2724" s="0" t="s">
        <v>7225</v>
      </c>
      <c r="H2724" s="0" t="s">
        <v>2978</v>
      </c>
      <c r="I2724" s="0" t="s">
        <v>2123</v>
      </c>
      <c r="J2724" s="0" t="s">
        <v>47</v>
      </c>
      <c r="K2724" s="0" t="s">
        <v>46</v>
      </c>
      <c r="L2724" s="0" t="s">
        <v>47</v>
      </c>
      <c r="M2724" s="0" t="s">
        <v>47</v>
      </c>
      <c r="N2724" s="0" t="n">
        <v>1</v>
      </c>
      <c r="O2724" s="0" t="n">
        <v>1</v>
      </c>
      <c r="P2724" s="0" t="n">
        <v>400</v>
      </c>
      <c r="Q2724" s="0" t="n">
        <v>1</v>
      </c>
      <c r="R2724" s="0" t="str">
        <f aca="false">INDEX(Lookup!$B$4:$B$18,MATCH(C2724,Lookup!$A$4:$A$18,0))</f>
        <v>India</v>
      </c>
      <c r="S2724" s="20" t="n">
        <f aca="false">INDEX(Lookup!$D$4:$D$18,MATCH(C2724,Lookup!$A$4:$A$18,0))</f>
        <v>0.012</v>
      </c>
      <c r="T2724" s="21" t="n">
        <f aca="false">ROUND(P2724*S2724,2)</f>
        <v>4.8</v>
      </c>
      <c r="U2724" s="21" t="n">
        <f aca="false">IF(T2724&lt;=10,1,IF(T2724&lt;=20,2,IF(T2724&lt;=30,3,IF(T2724&lt;=40,4,IF(T2724&lt;=50,5,IF(T2724&lt;=100,6,IF(T2724&lt;=250,7,8)))))))</f>
        <v>1</v>
      </c>
      <c r="V2724" s="21" t="n">
        <f aca="false">IF(AND(OR(Dashboard!$T$3="All",R2724=Dashboard!$T$3),OR(Dashboard!$T$4="All",D2724=Dashboard!$T$4)),1,0)</f>
        <v>1</v>
      </c>
      <c r="W2724" s="21" t="n">
        <f aca="false">IF(V2724=1,T2724+ROW()/10000000,0)</f>
        <v>4.8002724</v>
      </c>
    </row>
    <row r="2725" customFormat="false" ht="15" hidden="false" customHeight="false" outlineLevel="0" collapsed="false">
      <c r="A2725" s="0" t="n">
        <v>18457050</v>
      </c>
      <c r="B2725" s="0" t="s">
        <v>7284</v>
      </c>
      <c r="C2725" s="0" t="n">
        <v>1</v>
      </c>
      <c r="D2725" s="0" t="s">
        <v>6924</v>
      </c>
      <c r="E2725" s="0" t="s">
        <v>7285</v>
      </c>
      <c r="F2725" s="0" t="s">
        <v>7224</v>
      </c>
      <c r="G2725" s="0" t="s">
        <v>7225</v>
      </c>
      <c r="H2725" s="0" t="s">
        <v>2128</v>
      </c>
      <c r="I2725" s="0" t="s">
        <v>2123</v>
      </c>
      <c r="J2725" s="0" t="s">
        <v>47</v>
      </c>
      <c r="K2725" s="0" t="s">
        <v>47</v>
      </c>
      <c r="L2725" s="0" t="s">
        <v>47</v>
      </c>
      <c r="M2725" s="0" t="s">
        <v>47</v>
      </c>
      <c r="N2725" s="0" t="n">
        <v>1</v>
      </c>
      <c r="O2725" s="0" t="n">
        <v>0</v>
      </c>
      <c r="P2725" s="0" t="n">
        <v>200</v>
      </c>
      <c r="Q2725" s="0" t="n">
        <v>1</v>
      </c>
      <c r="R2725" s="0" t="str">
        <f aca="false">INDEX(Lookup!$B$4:$B$18,MATCH(C2725,Lookup!$A$4:$A$18,0))</f>
        <v>India</v>
      </c>
      <c r="S2725" s="20" t="n">
        <f aca="false">INDEX(Lookup!$D$4:$D$18,MATCH(C2725,Lookup!$A$4:$A$18,0))</f>
        <v>0.012</v>
      </c>
      <c r="T2725" s="21" t="n">
        <f aca="false">ROUND(P2725*S2725,2)</f>
        <v>2.4</v>
      </c>
      <c r="U2725" s="21" t="n">
        <f aca="false">IF(T2725&lt;=10,1,IF(T2725&lt;=20,2,IF(T2725&lt;=30,3,IF(T2725&lt;=40,4,IF(T2725&lt;=50,5,IF(T2725&lt;=100,6,IF(T2725&lt;=250,7,8)))))))</f>
        <v>1</v>
      </c>
      <c r="V2725" s="21" t="n">
        <f aca="false">IF(AND(OR(Dashboard!$T$3="All",R2725=Dashboard!$T$3),OR(Dashboard!$T$4="All",D2725=Dashboard!$T$4)),1,0)</f>
        <v>1</v>
      </c>
      <c r="W2725" s="21" t="n">
        <f aca="false">IF(V2725=1,T2725+ROW()/10000000,0)</f>
        <v>2.4002725</v>
      </c>
    </row>
    <row r="2726" customFormat="false" ht="15" hidden="false" customHeight="false" outlineLevel="0" collapsed="false">
      <c r="A2726" s="0" t="n">
        <v>18375413</v>
      </c>
      <c r="B2726" s="0" t="s">
        <v>7286</v>
      </c>
      <c r="C2726" s="0" t="n">
        <v>1</v>
      </c>
      <c r="D2726" s="0" t="s">
        <v>6924</v>
      </c>
      <c r="E2726" s="0" t="s">
        <v>7287</v>
      </c>
      <c r="F2726" s="0" t="s">
        <v>7224</v>
      </c>
      <c r="G2726" s="0" t="s">
        <v>7225</v>
      </c>
      <c r="H2726" s="0" t="s">
        <v>2128</v>
      </c>
      <c r="I2726" s="0" t="s">
        <v>2123</v>
      </c>
      <c r="J2726" s="0" t="s">
        <v>47</v>
      </c>
      <c r="K2726" s="0" t="s">
        <v>47</v>
      </c>
      <c r="L2726" s="0" t="s">
        <v>47</v>
      </c>
      <c r="M2726" s="0" t="s">
        <v>47</v>
      </c>
      <c r="N2726" s="0" t="n">
        <v>2</v>
      </c>
      <c r="O2726" s="0" t="n">
        <v>0</v>
      </c>
      <c r="P2726" s="0" t="n">
        <v>650</v>
      </c>
      <c r="Q2726" s="0" t="n">
        <v>1</v>
      </c>
      <c r="R2726" s="0" t="str">
        <f aca="false">INDEX(Lookup!$B$4:$B$18,MATCH(C2726,Lookup!$A$4:$A$18,0))</f>
        <v>India</v>
      </c>
      <c r="S2726" s="20" t="n">
        <f aca="false">INDEX(Lookup!$D$4:$D$18,MATCH(C2726,Lookup!$A$4:$A$18,0))</f>
        <v>0.012</v>
      </c>
      <c r="T2726" s="21" t="n">
        <f aca="false">ROUND(P2726*S2726,2)</f>
        <v>7.8</v>
      </c>
      <c r="U2726" s="21" t="n">
        <f aca="false">IF(T2726&lt;=10,1,IF(T2726&lt;=20,2,IF(T2726&lt;=30,3,IF(T2726&lt;=40,4,IF(T2726&lt;=50,5,IF(T2726&lt;=100,6,IF(T2726&lt;=250,7,8)))))))</f>
        <v>1</v>
      </c>
      <c r="V2726" s="21" t="n">
        <f aca="false">IF(AND(OR(Dashboard!$T$3="All",R2726=Dashboard!$T$3),OR(Dashboard!$T$4="All",D2726=Dashboard!$T$4)),1,0)</f>
        <v>1</v>
      </c>
      <c r="W2726" s="21" t="n">
        <f aca="false">IF(V2726=1,T2726+ROW()/10000000,0)</f>
        <v>7.8002726</v>
      </c>
    </row>
    <row r="2727" customFormat="false" ht="15" hidden="false" customHeight="false" outlineLevel="0" collapsed="false">
      <c r="A2727" s="0" t="n">
        <v>18458325</v>
      </c>
      <c r="B2727" s="0" t="s">
        <v>7288</v>
      </c>
      <c r="C2727" s="0" t="n">
        <v>1</v>
      </c>
      <c r="D2727" s="0" t="s">
        <v>6924</v>
      </c>
      <c r="E2727" s="0" t="s">
        <v>7289</v>
      </c>
      <c r="F2727" s="0" t="s">
        <v>7224</v>
      </c>
      <c r="G2727" s="0" t="s">
        <v>7225</v>
      </c>
      <c r="H2727" s="0" t="s">
        <v>402</v>
      </c>
      <c r="I2727" s="0" t="s">
        <v>2123</v>
      </c>
      <c r="J2727" s="0" t="s">
        <v>47</v>
      </c>
      <c r="K2727" s="0" t="s">
        <v>47</v>
      </c>
      <c r="L2727" s="0" t="s">
        <v>47</v>
      </c>
      <c r="M2727" s="0" t="s">
        <v>47</v>
      </c>
      <c r="N2727" s="0" t="n">
        <v>1</v>
      </c>
      <c r="O2727" s="0" t="n">
        <v>0</v>
      </c>
      <c r="P2727" s="0" t="n">
        <v>100</v>
      </c>
      <c r="Q2727" s="0" t="n">
        <v>1</v>
      </c>
      <c r="R2727" s="0" t="str">
        <f aca="false">INDEX(Lookup!$B$4:$B$18,MATCH(C2727,Lookup!$A$4:$A$18,0))</f>
        <v>India</v>
      </c>
      <c r="S2727" s="20" t="n">
        <f aca="false">INDEX(Lookup!$D$4:$D$18,MATCH(C2727,Lookup!$A$4:$A$18,0))</f>
        <v>0.012</v>
      </c>
      <c r="T2727" s="21" t="n">
        <f aca="false">ROUND(P2727*S2727,2)</f>
        <v>1.2</v>
      </c>
      <c r="U2727" s="21" t="n">
        <f aca="false">IF(T2727&lt;=10,1,IF(T2727&lt;=20,2,IF(T2727&lt;=30,3,IF(T2727&lt;=40,4,IF(T2727&lt;=50,5,IF(T2727&lt;=100,6,IF(T2727&lt;=250,7,8)))))))</f>
        <v>1</v>
      </c>
      <c r="V2727" s="21" t="n">
        <f aca="false">IF(AND(OR(Dashboard!$T$3="All",R2727=Dashboard!$T$3),OR(Dashboard!$T$4="All",D2727=Dashboard!$T$4)),1,0)</f>
        <v>1</v>
      </c>
      <c r="W2727" s="21" t="n">
        <f aca="false">IF(V2727=1,T2727+ROW()/10000000,0)</f>
        <v>1.2002727</v>
      </c>
    </row>
    <row r="2728" customFormat="false" ht="15" hidden="false" customHeight="false" outlineLevel="0" collapsed="false">
      <c r="A2728" s="0" t="n">
        <v>5296</v>
      </c>
      <c r="B2728" s="0" t="s">
        <v>7290</v>
      </c>
      <c r="C2728" s="0" t="n">
        <v>1</v>
      </c>
      <c r="D2728" s="0" t="s">
        <v>6924</v>
      </c>
      <c r="E2728" s="0" t="s">
        <v>7291</v>
      </c>
      <c r="F2728" s="0" t="s">
        <v>7224</v>
      </c>
      <c r="G2728" s="0" t="s">
        <v>7225</v>
      </c>
      <c r="H2728" s="0" t="s">
        <v>2382</v>
      </c>
      <c r="I2728" s="0" t="s">
        <v>2123</v>
      </c>
      <c r="J2728" s="0" t="s">
        <v>47</v>
      </c>
      <c r="K2728" s="0" t="s">
        <v>47</v>
      </c>
      <c r="L2728" s="0" t="s">
        <v>47</v>
      </c>
      <c r="M2728" s="0" t="s">
        <v>47</v>
      </c>
      <c r="N2728" s="0" t="n">
        <v>1</v>
      </c>
      <c r="O2728" s="0" t="n">
        <v>15</v>
      </c>
      <c r="P2728" s="0" t="n">
        <v>100</v>
      </c>
      <c r="Q2728" s="0" t="n">
        <v>2.4</v>
      </c>
      <c r="R2728" s="0" t="str">
        <f aca="false">INDEX(Lookup!$B$4:$B$18,MATCH(C2728,Lookup!$A$4:$A$18,0))</f>
        <v>India</v>
      </c>
      <c r="S2728" s="20" t="n">
        <f aca="false">INDEX(Lookup!$D$4:$D$18,MATCH(C2728,Lookup!$A$4:$A$18,0))</f>
        <v>0.012</v>
      </c>
      <c r="T2728" s="21" t="n">
        <f aca="false">ROUND(P2728*S2728,2)</f>
        <v>1.2</v>
      </c>
      <c r="U2728" s="21" t="n">
        <f aca="false">IF(T2728&lt;=10,1,IF(T2728&lt;=20,2,IF(T2728&lt;=30,3,IF(T2728&lt;=40,4,IF(T2728&lt;=50,5,IF(T2728&lt;=100,6,IF(T2728&lt;=250,7,8)))))))</f>
        <v>1</v>
      </c>
      <c r="V2728" s="21" t="n">
        <f aca="false">IF(AND(OR(Dashboard!$T$3="All",R2728=Dashboard!$T$3),OR(Dashboard!$T$4="All",D2728=Dashboard!$T$4)),1,0)</f>
        <v>1</v>
      </c>
      <c r="W2728" s="21" t="n">
        <f aca="false">IF(V2728=1,T2728+ROW()/10000000,0)</f>
        <v>1.2002728</v>
      </c>
    </row>
    <row r="2729" customFormat="false" ht="15" hidden="false" customHeight="false" outlineLevel="0" collapsed="false">
      <c r="A2729" s="0" t="n">
        <v>310802</v>
      </c>
      <c r="B2729" s="0" t="s">
        <v>7292</v>
      </c>
      <c r="C2729" s="0" t="n">
        <v>1</v>
      </c>
      <c r="D2729" s="0" t="s">
        <v>6924</v>
      </c>
      <c r="E2729" s="0" t="s">
        <v>7293</v>
      </c>
      <c r="F2729" s="0" t="s">
        <v>7294</v>
      </c>
      <c r="G2729" s="0" t="s">
        <v>7295</v>
      </c>
      <c r="H2729" s="0" t="s">
        <v>7296</v>
      </c>
      <c r="I2729" s="0" t="s">
        <v>2123</v>
      </c>
      <c r="J2729" s="0" t="s">
        <v>47</v>
      </c>
      <c r="K2729" s="0" t="s">
        <v>46</v>
      </c>
      <c r="L2729" s="0" t="s">
        <v>47</v>
      </c>
      <c r="M2729" s="0" t="s">
        <v>47</v>
      </c>
      <c r="N2729" s="0" t="n">
        <v>1</v>
      </c>
      <c r="O2729" s="0" t="n">
        <v>29</v>
      </c>
      <c r="P2729" s="0" t="n">
        <v>300</v>
      </c>
      <c r="Q2729" s="0" t="n">
        <v>2.9</v>
      </c>
      <c r="R2729" s="0" t="str">
        <f aca="false">INDEX(Lookup!$B$4:$B$18,MATCH(C2729,Lookup!$A$4:$A$18,0))</f>
        <v>India</v>
      </c>
      <c r="S2729" s="20" t="n">
        <f aca="false">INDEX(Lookup!$D$4:$D$18,MATCH(C2729,Lookup!$A$4:$A$18,0))</f>
        <v>0.012</v>
      </c>
      <c r="T2729" s="21" t="n">
        <f aca="false">ROUND(P2729*S2729,2)</f>
        <v>3.6</v>
      </c>
      <c r="U2729" s="21" t="n">
        <f aca="false">IF(T2729&lt;=10,1,IF(T2729&lt;=20,2,IF(T2729&lt;=30,3,IF(T2729&lt;=40,4,IF(T2729&lt;=50,5,IF(T2729&lt;=100,6,IF(T2729&lt;=250,7,8)))))))</f>
        <v>1</v>
      </c>
      <c r="V2729" s="21" t="n">
        <f aca="false">IF(AND(OR(Dashboard!$T$3="All",R2729=Dashboard!$T$3),OR(Dashboard!$T$4="All",D2729=Dashboard!$T$4)),1,0)</f>
        <v>1</v>
      </c>
      <c r="W2729" s="21" t="n">
        <f aca="false">IF(V2729=1,T2729+ROW()/10000000,0)</f>
        <v>3.6002729</v>
      </c>
    </row>
    <row r="2730" customFormat="false" ht="15" hidden="false" customHeight="false" outlineLevel="0" collapsed="false">
      <c r="A2730" s="0" t="n">
        <v>310777</v>
      </c>
      <c r="B2730" s="0" t="s">
        <v>2075</v>
      </c>
      <c r="C2730" s="0" t="n">
        <v>1</v>
      </c>
      <c r="D2730" s="0" t="s">
        <v>6924</v>
      </c>
      <c r="E2730" s="0" t="s">
        <v>7297</v>
      </c>
      <c r="F2730" s="0" t="s">
        <v>7294</v>
      </c>
      <c r="G2730" s="0" t="s">
        <v>7295</v>
      </c>
      <c r="H2730" s="0" t="s">
        <v>3972</v>
      </c>
      <c r="I2730" s="0" t="s">
        <v>2123</v>
      </c>
      <c r="J2730" s="0" t="s">
        <v>47</v>
      </c>
      <c r="K2730" s="0" t="s">
        <v>46</v>
      </c>
      <c r="L2730" s="0" t="s">
        <v>47</v>
      </c>
      <c r="M2730" s="0" t="s">
        <v>47</v>
      </c>
      <c r="N2730" s="0" t="n">
        <v>3</v>
      </c>
      <c r="O2730" s="0" t="n">
        <v>35</v>
      </c>
      <c r="P2730" s="0" t="n">
        <v>1000</v>
      </c>
      <c r="Q2730" s="0" t="n">
        <v>3.4</v>
      </c>
      <c r="R2730" s="0" t="str">
        <f aca="false">INDEX(Lookup!$B$4:$B$18,MATCH(C2730,Lookup!$A$4:$A$18,0))</f>
        <v>India</v>
      </c>
      <c r="S2730" s="20" t="n">
        <f aca="false">INDEX(Lookup!$D$4:$D$18,MATCH(C2730,Lookup!$A$4:$A$18,0))</f>
        <v>0.012</v>
      </c>
      <c r="T2730" s="21" t="n">
        <f aca="false">ROUND(P2730*S2730,2)</f>
        <v>12</v>
      </c>
      <c r="U2730" s="21" t="n">
        <f aca="false">IF(T2730&lt;=10,1,IF(T2730&lt;=20,2,IF(T2730&lt;=30,3,IF(T2730&lt;=40,4,IF(T2730&lt;=50,5,IF(T2730&lt;=100,6,IF(T2730&lt;=250,7,8)))))))</f>
        <v>2</v>
      </c>
      <c r="V2730" s="21" t="n">
        <f aca="false">IF(AND(OR(Dashboard!$T$3="All",R2730=Dashboard!$T$3),OR(Dashboard!$T$4="All",D2730=Dashboard!$T$4)),1,0)</f>
        <v>1</v>
      </c>
      <c r="W2730" s="21" t="n">
        <f aca="false">IF(V2730=1,T2730+ROW()/10000000,0)</f>
        <v>12.000273</v>
      </c>
    </row>
    <row r="2731" customFormat="false" ht="15" hidden="false" customHeight="false" outlineLevel="0" collapsed="false">
      <c r="A2731" s="0" t="n">
        <v>309</v>
      </c>
      <c r="B2731" s="0" t="s">
        <v>2321</v>
      </c>
      <c r="C2731" s="0" t="n">
        <v>1</v>
      </c>
      <c r="D2731" s="0" t="s">
        <v>6924</v>
      </c>
      <c r="E2731" s="0" t="s">
        <v>7298</v>
      </c>
      <c r="F2731" s="0" t="s">
        <v>7294</v>
      </c>
      <c r="G2731" s="0" t="s">
        <v>7295</v>
      </c>
      <c r="H2731" s="0" t="s">
        <v>2860</v>
      </c>
      <c r="I2731" s="0" t="s">
        <v>2123</v>
      </c>
      <c r="J2731" s="0" t="s">
        <v>47</v>
      </c>
      <c r="K2731" s="0" t="s">
        <v>46</v>
      </c>
      <c r="L2731" s="0" t="s">
        <v>47</v>
      </c>
      <c r="M2731" s="0" t="s">
        <v>47</v>
      </c>
      <c r="N2731" s="0" t="n">
        <v>2</v>
      </c>
      <c r="O2731" s="0" t="n">
        <v>278</v>
      </c>
      <c r="P2731" s="0" t="n">
        <v>600</v>
      </c>
      <c r="Q2731" s="0" t="n">
        <v>2.7</v>
      </c>
      <c r="R2731" s="0" t="str">
        <f aca="false">INDEX(Lookup!$B$4:$B$18,MATCH(C2731,Lookup!$A$4:$A$18,0))</f>
        <v>India</v>
      </c>
      <c r="S2731" s="20" t="n">
        <f aca="false">INDEX(Lookup!$D$4:$D$18,MATCH(C2731,Lookup!$A$4:$A$18,0))</f>
        <v>0.012</v>
      </c>
      <c r="T2731" s="21" t="n">
        <f aca="false">ROUND(P2731*S2731,2)</f>
        <v>7.2</v>
      </c>
      <c r="U2731" s="21" t="n">
        <f aca="false">IF(T2731&lt;=10,1,IF(T2731&lt;=20,2,IF(T2731&lt;=30,3,IF(T2731&lt;=40,4,IF(T2731&lt;=50,5,IF(T2731&lt;=100,6,IF(T2731&lt;=250,7,8)))))))</f>
        <v>1</v>
      </c>
      <c r="V2731" s="21" t="n">
        <f aca="false">IF(AND(OR(Dashboard!$T$3="All",R2731=Dashboard!$T$3),OR(Dashboard!$T$4="All",D2731=Dashboard!$T$4)),1,0)</f>
        <v>1</v>
      </c>
      <c r="W2731" s="21" t="n">
        <f aca="false">IF(V2731=1,T2731+ROW()/10000000,0)</f>
        <v>7.2002731</v>
      </c>
    </row>
    <row r="2732" customFormat="false" ht="15" hidden="false" customHeight="false" outlineLevel="0" collapsed="false">
      <c r="A2732" s="0" t="n">
        <v>18390678</v>
      </c>
      <c r="B2732" s="0" t="s">
        <v>7299</v>
      </c>
      <c r="C2732" s="0" t="n">
        <v>1</v>
      </c>
      <c r="D2732" s="0" t="s">
        <v>6924</v>
      </c>
      <c r="E2732" s="0" t="s">
        <v>7300</v>
      </c>
      <c r="F2732" s="0" t="s">
        <v>7294</v>
      </c>
      <c r="G2732" s="0" t="s">
        <v>7295</v>
      </c>
      <c r="H2732" s="0" t="s">
        <v>2288</v>
      </c>
      <c r="I2732" s="0" t="s">
        <v>2123</v>
      </c>
      <c r="J2732" s="0" t="s">
        <v>46</v>
      </c>
      <c r="K2732" s="0" t="s">
        <v>47</v>
      </c>
      <c r="L2732" s="0" t="s">
        <v>47</v>
      </c>
      <c r="M2732" s="0" t="s">
        <v>47</v>
      </c>
      <c r="N2732" s="0" t="n">
        <v>3</v>
      </c>
      <c r="O2732" s="0" t="n">
        <v>53</v>
      </c>
      <c r="P2732" s="0" t="n">
        <v>1200</v>
      </c>
      <c r="Q2732" s="0" t="n">
        <v>3.3</v>
      </c>
      <c r="R2732" s="0" t="str">
        <f aca="false">INDEX(Lookup!$B$4:$B$18,MATCH(C2732,Lookup!$A$4:$A$18,0))</f>
        <v>India</v>
      </c>
      <c r="S2732" s="20" t="n">
        <f aca="false">INDEX(Lookup!$D$4:$D$18,MATCH(C2732,Lookup!$A$4:$A$18,0))</f>
        <v>0.012</v>
      </c>
      <c r="T2732" s="21" t="n">
        <f aca="false">ROUND(P2732*S2732,2)</f>
        <v>14.4</v>
      </c>
      <c r="U2732" s="21" t="n">
        <f aca="false">IF(T2732&lt;=10,1,IF(T2732&lt;=20,2,IF(T2732&lt;=30,3,IF(T2732&lt;=40,4,IF(T2732&lt;=50,5,IF(T2732&lt;=100,6,IF(T2732&lt;=250,7,8)))))))</f>
        <v>2</v>
      </c>
      <c r="V2732" s="21" t="n">
        <f aca="false">IF(AND(OR(Dashboard!$T$3="All",R2732=Dashboard!$T$3),OR(Dashboard!$T$4="All",D2732=Dashboard!$T$4)),1,0)</f>
        <v>1</v>
      </c>
      <c r="W2732" s="21" t="n">
        <f aca="false">IF(V2732=1,T2732+ROW()/10000000,0)</f>
        <v>14.4002732</v>
      </c>
    </row>
    <row r="2733" customFormat="false" ht="15" hidden="false" customHeight="false" outlineLevel="0" collapsed="false">
      <c r="A2733" s="0" t="n">
        <v>3329</v>
      </c>
      <c r="B2733" s="0" t="s">
        <v>4828</v>
      </c>
      <c r="C2733" s="0" t="n">
        <v>1</v>
      </c>
      <c r="D2733" s="0" t="s">
        <v>6924</v>
      </c>
      <c r="E2733" s="0" t="s">
        <v>7301</v>
      </c>
      <c r="F2733" s="0" t="s">
        <v>7294</v>
      </c>
      <c r="G2733" s="0" t="s">
        <v>7295</v>
      </c>
      <c r="H2733" s="0" t="s">
        <v>2288</v>
      </c>
      <c r="I2733" s="0" t="s">
        <v>2123</v>
      </c>
      <c r="J2733" s="0" t="s">
        <v>47</v>
      </c>
      <c r="K2733" s="0" t="s">
        <v>46</v>
      </c>
      <c r="L2733" s="0" t="s">
        <v>47</v>
      </c>
      <c r="M2733" s="0" t="s">
        <v>47</v>
      </c>
      <c r="N2733" s="0" t="n">
        <v>1</v>
      </c>
      <c r="O2733" s="0" t="n">
        <v>142</v>
      </c>
      <c r="P2733" s="0" t="n">
        <v>350</v>
      </c>
      <c r="Q2733" s="0" t="n">
        <v>2.6</v>
      </c>
      <c r="R2733" s="0" t="str">
        <f aca="false">INDEX(Lookup!$B$4:$B$18,MATCH(C2733,Lookup!$A$4:$A$18,0))</f>
        <v>India</v>
      </c>
      <c r="S2733" s="20" t="n">
        <f aca="false">INDEX(Lookup!$D$4:$D$18,MATCH(C2733,Lookup!$A$4:$A$18,0))</f>
        <v>0.012</v>
      </c>
      <c r="T2733" s="21" t="n">
        <f aca="false">ROUND(P2733*S2733,2)</f>
        <v>4.2</v>
      </c>
      <c r="U2733" s="21" t="n">
        <f aca="false">IF(T2733&lt;=10,1,IF(T2733&lt;=20,2,IF(T2733&lt;=30,3,IF(T2733&lt;=40,4,IF(T2733&lt;=50,5,IF(T2733&lt;=100,6,IF(T2733&lt;=250,7,8)))))))</f>
        <v>1</v>
      </c>
      <c r="V2733" s="21" t="n">
        <f aca="false">IF(AND(OR(Dashboard!$T$3="All",R2733=Dashboard!$T$3),OR(Dashboard!$T$4="All",D2733=Dashboard!$T$4)),1,0)</f>
        <v>1</v>
      </c>
      <c r="W2733" s="21" t="n">
        <f aca="false">IF(V2733=1,T2733+ROW()/10000000,0)</f>
        <v>4.2002733</v>
      </c>
    </row>
    <row r="2734" customFormat="false" ht="15" hidden="false" customHeight="false" outlineLevel="0" collapsed="false">
      <c r="A2734" s="0" t="n">
        <v>18216896</v>
      </c>
      <c r="B2734" s="0" t="s">
        <v>7302</v>
      </c>
      <c r="C2734" s="0" t="n">
        <v>1</v>
      </c>
      <c r="D2734" s="0" t="s">
        <v>6924</v>
      </c>
      <c r="E2734" s="0" t="s">
        <v>7303</v>
      </c>
      <c r="F2734" s="0" t="s">
        <v>7294</v>
      </c>
      <c r="G2734" s="0" t="s">
        <v>7295</v>
      </c>
      <c r="H2734" s="0" t="s">
        <v>3119</v>
      </c>
      <c r="I2734" s="0" t="s">
        <v>2123</v>
      </c>
      <c r="J2734" s="0" t="s">
        <v>47</v>
      </c>
      <c r="K2734" s="0" t="s">
        <v>46</v>
      </c>
      <c r="L2734" s="0" t="s">
        <v>47</v>
      </c>
      <c r="M2734" s="0" t="s">
        <v>47</v>
      </c>
      <c r="N2734" s="0" t="n">
        <v>2</v>
      </c>
      <c r="O2734" s="0" t="n">
        <v>41</v>
      </c>
      <c r="P2734" s="0" t="n">
        <v>550</v>
      </c>
      <c r="Q2734" s="0" t="n">
        <v>2.5</v>
      </c>
      <c r="R2734" s="0" t="str">
        <f aca="false">INDEX(Lookup!$B$4:$B$18,MATCH(C2734,Lookup!$A$4:$A$18,0))</f>
        <v>India</v>
      </c>
      <c r="S2734" s="20" t="n">
        <f aca="false">INDEX(Lookup!$D$4:$D$18,MATCH(C2734,Lookup!$A$4:$A$18,0))</f>
        <v>0.012</v>
      </c>
      <c r="T2734" s="21" t="n">
        <f aca="false">ROUND(P2734*S2734,2)</f>
        <v>6.6</v>
      </c>
      <c r="U2734" s="21" t="n">
        <f aca="false">IF(T2734&lt;=10,1,IF(T2734&lt;=20,2,IF(T2734&lt;=30,3,IF(T2734&lt;=40,4,IF(T2734&lt;=50,5,IF(T2734&lt;=100,6,IF(T2734&lt;=250,7,8)))))))</f>
        <v>1</v>
      </c>
      <c r="V2734" s="21" t="n">
        <f aca="false">IF(AND(OR(Dashboard!$T$3="All",R2734=Dashboard!$T$3),OR(Dashboard!$T$4="All",D2734=Dashboard!$T$4)),1,0)</f>
        <v>1</v>
      </c>
      <c r="W2734" s="21" t="n">
        <f aca="false">IF(V2734=1,T2734+ROW()/10000000,0)</f>
        <v>6.6002734</v>
      </c>
    </row>
    <row r="2735" customFormat="false" ht="15" hidden="false" customHeight="false" outlineLevel="0" collapsed="false">
      <c r="A2735" s="0" t="n">
        <v>307767</v>
      </c>
      <c r="B2735" s="0" t="s">
        <v>7304</v>
      </c>
      <c r="C2735" s="0" t="n">
        <v>1</v>
      </c>
      <c r="D2735" s="0" t="s">
        <v>6924</v>
      </c>
      <c r="E2735" s="0" t="s">
        <v>7305</v>
      </c>
      <c r="F2735" s="0" t="s">
        <v>7294</v>
      </c>
      <c r="G2735" s="0" t="s">
        <v>7295</v>
      </c>
      <c r="H2735" s="0" t="s">
        <v>3772</v>
      </c>
      <c r="I2735" s="0" t="s">
        <v>2123</v>
      </c>
      <c r="J2735" s="0" t="s">
        <v>46</v>
      </c>
      <c r="K2735" s="0" t="s">
        <v>46</v>
      </c>
      <c r="L2735" s="0" t="s">
        <v>47</v>
      </c>
      <c r="M2735" s="0" t="s">
        <v>47</v>
      </c>
      <c r="N2735" s="0" t="n">
        <v>3</v>
      </c>
      <c r="O2735" s="0" t="n">
        <v>492</v>
      </c>
      <c r="P2735" s="0" t="n">
        <v>1300</v>
      </c>
      <c r="Q2735" s="0" t="n">
        <v>3.9</v>
      </c>
      <c r="R2735" s="0" t="str">
        <f aca="false">INDEX(Lookup!$B$4:$B$18,MATCH(C2735,Lookup!$A$4:$A$18,0))</f>
        <v>India</v>
      </c>
      <c r="S2735" s="20" t="n">
        <f aca="false">INDEX(Lookup!$D$4:$D$18,MATCH(C2735,Lookup!$A$4:$A$18,0))</f>
        <v>0.012</v>
      </c>
      <c r="T2735" s="21" t="n">
        <f aca="false">ROUND(P2735*S2735,2)</f>
        <v>15.6</v>
      </c>
      <c r="U2735" s="21" t="n">
        <f aca="false">IF(T2735&lt;=10,1,IF(T2735&lt;=20,2,IF(T2735&lt;=30,3,IF(T2735&lt;=40,4,IF(T2735&lt;=50,5,IF(T2735&lt;=100,6,IF(T2735&lt;=250,7,8)))))))</f>
        <v>2</v>
      </c>
      <c r="V2735" s="21" t="n">
        <f aca="false">IF(AND(OR(Dashboard!$T$3="All",R2735=Dashboard!$T$3),OR(Dashboard!$T$4="All",D2735=Dashboard!$T$4)),1,0)</f>
        <v>1</v>
      </c>
      <c r="W2735" s="21" t="n">
        <f aca="false">IF(V2735=1,T2735+ROW()/10000000,0)</f>
        <v>15.6002735</v>
      </c>
    </row>
    <row r="2736" customFormat="false" ht="15" hidden="false" customHeight="false" outlineLevel="0" collapsed="false">
      <c r="A2736" s="0" t="n">
        <v>3332</v>
      </c>
      <c r="B2736" s="0" t="s">
        <v>7306</v>
      </c>
      <c r="C2736" s="0" t="n">
        <v>1</v>
      </c>
      <c r="D2736" s="0" t="s">
        <v>6924</v>
      </c>
      <c r="E2736" s="0" t="s">
        <v>7297</v>
      </c>
      <c r="F2736" s="0" t="s">
        <v>7294</v>
      </c>
      <c r="G2736" s="0" t="s">
        <v>7295</v>
      </c>
      <c r="H2736" s="0" t="s">
        <v>3243</v>
      </c>
      <c r="I2736" s="0" t="s">
        <v>2123</v>
      </c>
      <c r="J2736" s="0" t="s">
        <v>47</v>
      </c>
      <c r="K2736" s="0" t="s">
        <v>47</v>
      </c>
      <c r="L2736" s="0" t="s">
        <v>47</v>
      </c>
      <c r="M2736" s="0" t="s">
        <v>47</v>
      </c>
      <c r="N2736" s="0" t="n">
        <v>1</v>
      </c>
      <c r="O2736" s="0" t="n">
        <v>28</v>
      </c>
      <c r="P2736" s="0" t="n">
        <v>250</v>
      </c>
      <c r="Q2736" s="0" t="n">
        <v>3.5</v>
      </c>
      <c r="R2736" s="0" t="str">
        <f aca="false">INDEX(Lookup!$B$4:$B$18,MATCH(C2736,Lookup!$A$4:$A$18,0))</f>
        <v>India</v>
      </c>
      <c r="S2736" s="20" t="n">
        <f aca="false">INDEX(Lookup!$D$4:$D$18,MATCH(C2736,Lookup!$A$4:$A$18,0))</f>
        <v>0.012</v>
      </c>
      <c r="T2736" s="21" t="n">
        <f aca="false">ROUND(P2736*S2736,2)</f>
        <v>3</v>
      </c>
      <c r="U2736" s="21" t="n">
        <f aca="false">IF(T2736&lt;=10,1,IF(T2736&lt;=20,2,IF(T2736&lt;=30,3,IF(T2736&lt;=40,4,IF(T2736&lt;=50,5,IF(T2736&lt;=100,6,IF(T2736&lt;=250,7,8)))))))</f>
        <v>1</v>
      </c>
      <c r="V2736" s="21" t="n">
        <f aca="false">IF(AND(OR(Dashboard!$T$3="All",R2736=Dashboard!$T$3),OR(Dashboard!$T$4="All",D2736=Dashboard!$T$4)),1,0)</f>
        <v>1</v>
      </c>
      <c r="W2736" s="21" t="n">
        <f aca="false">IF(V2736=1,T2736+ROW()/10000000,0)</f>
        <v>3.0002736</v>
      </c>
    </row>
    <row r="2737" customFormat="false" ht="15" hidden="false" customHeight="false" outlineLevel="0" collapsed="false">
      <c r="A2737" s="0" t="n">
        <v>980</v>
      </c>
      <c r="B2737" s="0" t="s">
        <v>3080</v>
      </c>
      <c r="C2737" s="0" t="n">
        <v>1</v>
      </c>
      <c r="D2737" s="0" t="s">
        <v>6924</v>
      </c>
      <c r="E2737" s="0" t="s">
        <v>7307</v>
      </c>
      <c r="F2737" s="0" t="s">
        <v>7294</v>
      </c>
      <c r="G2737" s="0" t="s">
        <v>7295</v>
      </c>
      <c r="H2737" s="0" t="s">
        <v>2288</v>
      </c>
      <c r="I2737" s="0" t="s">
        <v>2123</v>
      </c>
      <c r="J2737" s="0" t="s">
        <v>46</v>
      </c>
      <c r="K2737" s="0" t="s">
        <v>47</v>
      </c>
      <c r="L2737" s="0" t="s">
        <v>47</v>
      </c>
      <c r="M2737" s="0" t="s">
        <v>47</v>
      </c>
      <c r="N2737" s="0" t="n">
        <v>3</v>
      </c>
      <c r="O2737" s="0" t="n">
        <v>457</v>
      </c>
      <c r="P2737" s="0" t="n">
        <v>1300</v>
      </c>
      <c r="Q2737" s="0" t="n">
        <v>3.6</v>
      </c>
      <c r="R2737" s="0" t="str">
        <f aca="false">INDEX(Lookup!$B$4:$B$18,MATCH(C2737,Lookup!$A$4:$A$18,0))</f>
        <v>India</v>
      </c>
      <c r="S2737" s="20" t="n">
        <f aca="false">INDEX(Lookup!$D$4:$D$18,MATCH(C2737,Lookup!$A$4:$A$18,0))</f>
        <v>0.012</v>
      </c>
      <c r="T2737" s="21" t="n">
        <f aca="false">ROUND(P2737*S2737,2)</f>
        <v>15.6</v>
      </c>
      <c r="U2737" s="21" t="n">
        <f aca="false">IF(T2737&lt;=10,1,IF(T2737&lt;=20,2,IF(T2737&lt;=30,3,IF(T2737&lt;=40,4,IF(T2737&lt;=50,5,IF(T2737&lt;=100,6,IF(T2737&lt;=250,7,8)))))))</f>
        <v>2</v>
      </c>
      <c r="V2737" s="21" t="n">
        <f aca="false">IF(AND(OR(Dashboard!$T$3="All",R2737=Dashboard!$T$3),OR(Dashboard!$T$4="All",D2737=Dashboard!$T$4)),1,0)</f>
        <v>1</v>
      </c>
      <c r="W2737" s="21" t="n">
        <f aca="false">IF(V2737=1,T2737+ROW()/10000000,0)</f>
        <v>15.6002737</v>
      </c>
    </row>
    <row r="2738" customFormat="false" ht="15" hidden="false" customHeight="false" outlineLevel="0" collapsed="false">
      <c r="A2738" s="0" t="n">
        <v>18232098</v>
      </c>
      <c r="B2738" s="0" t="s">
        <v>7308</v>
      </c>
      <c r="C2738" s="0" t="n">
        <v>1</v>
      </c>
      <c r="D2738" s="0" t="s">
        <v>6924</v>
      </c>
      <c r="E2738" s="0" t="s">
        <v>7309</v>
      </c>
      <c r="F2738" s="0" t="s">
        <v>7294</v>
      </c>
      <c r="G2738" s="0" t="s">
        <v>7295</v>
      </c>
      <c r="H2738" s="0" t="s">
        <v>6521</v>
      </c>
      <c r="I2738" s="0" t="s">
        <v>2123</v>
      </c>
      <c r="J2738" s="0" t="s">
        <v>46</v>
      </c>
      <c r="K2738" s="0" t="s">
        <v>47</v>
      </c>
      <c r="L2738" s="0" t="s">
        <v>47</v>
      </c>
      <c r="M2738" s="0" t="s">
        <v>47</v>
      </c>
      <c r="N2738" s="0" t="n">
        <v>3</v>
      </c>
      <c r="O2738" s="0" t="n">
        <v>173</v>
      </c>
      <c r="P2738" s="0" t="n">
        <v>1800</v>
      </c>
      <c r="Q2738" s="0" t="n">
        <v>3.9</v>
      </c>
      <c r="R2738" s="0" t="str">
        <f aca="false">INDEX(Lookup!$B$4:$B$18,MATCH(C2738,Lookup!$A$4:$A$18,0))</f>
        <v>India</v>
      </c>
      <c r="S2738" s="20" t="n">
        <f aca="false">INDEX(Lookup!$D$4:$D$18,MATCH(C2738,Lookup!$A$4:$A$18,0))</f>
        <v>0.012</v>
      </c>
      <c r="T2738" s="21" t="n">
        <f aca="false">ROUND(P2738*S2738,2)</f>
        <v>21.6</v>
      </c>
      <c r="U2738" s="21" t="n">
        <f aca="false">IF(T2738&lt;=10,1,IF(T2738&lt;=20,2,IF(T2738&lt;=30,3,IF(T2738&lt;=40,4,IF(T2738&lt;=50,5,IF(T2738&lt;=100,6,IF(T2738&lt;=250,7,8)))))))</f>
        <v>3</v>
      </c>
      <c r="V2738" s="21" t="n">
        <f aca="false">IF(AND(OR(Dashboard!$T$3="All",R2738=Dashboard!$T$3),OR(Dashboard!$T$4="All",D2738=Dashboard!$T$4)),1,0)</f>
        <v>1</v>
      </c>
      <c r="W2738" s="21" t="n">
        <f aca="false">IF(V2738=1,T2738+ROW()/10000000,0)</f>
        <v>21.6002738</v>
      </c>
    </row>
    <row r="2739" customFormat="false" ht="15" hidden="false" customHeight="false" outlineLevel="0" collapsed="false">
      <c r="A2739" s="0" t="n">
        <v>6574</v>
      </c>
      <c r="B2739" s="0" t="s">
        <v>7310</v>
      </c>
      <c r="C2739" s="0" t="n">
        <v>1</v>
      </c>
      <c r="D2739" s="0" t="s">
        <v>6924</v>
      </c>
      <c r="E2739" s="0" t="s">
        <v>7295</v>
      </c>
      <c r="F2739" s="0" t="s">
        <v>7294</v>
      </c>
      <c r="G2739" s="0" t="s">
        <v>7295</v>
      </c>
      <c r="H2739" s="0" t="s">
        <v>2128</v>
      </c>
      <c r="I2739" s="0" t="s">
        <v>2123</v>
      </c>
      <c r="J2739" s="0" t="s">
        <v>47</v>
      </c>
      <c r="K2739" s="0" t="s">
        <v>47</v>
      </c>
      <c r="L2739" s="0" t="s">
        <v>47</v>
      </c>
      <c r="M2739" s="0" t="s">
        <v>47</v>
      </c>
      <c r="N2739" s="0" t="n">
        <v>1</v>
      </c>
      <c r="O2739" s="0" t="n">
        <v>131</v>
      </c>
      <c r="P2739" s="0" t="n">
        <v>200</v>
      </c>
      <c r="Q2739" s="0" t="n">
        <v>3.7</v>
      </c>
      <c r="R2739" s="0" t="str">
        <f aca="false">INDEX(Lookup!$B$4:$B$18,MATCH(C2739,Lookup!$A$4:$A$18,0))</f>
        <v>India</v>
      </c>
      <c r="S2739" s="20" t="n">
        <f aca="false">INDEX(Lookup!$D$4:$D$18,MATCH(C2739,Lookup!$A$4:$A$18,0))</f>
        <v>0.012</v>
      </c>
      <c r="T2739" s="21" t="n">
        <f aca="false">ROUND(P2739*S2739,2)</f>
        <v>2.4</v>
      </c>
      <c r="U2739" s="21" t="n">
        <f aca="false">IF(T2739&lt;=10,1,IF(T2739&lt;=20,2,IF(T2739&lt;=30,3,IF(T2739&lt;=40,4,IF(T2739&lt;=50,5,IF(T2739&lt;=100,6,IF(T2739&lt;=250,7,8)))))))</f>
        <v>1</v>
      </c>
      <c r="V2739" s="21" t="n">
        <f aca="false">IF(AND(OR(Dashboard!$T$3="All",R2739=Dashboard!$T$3),OR(Dashboard!$T$4="All",D2739=Dashboard!$T$4)),1,0)</f>
        <v>1</v>
      </c>
      <c r="W2739" s="21" t="n">
        <f aca="false">IF(V2739=1,T2739+ROW()/10000000,0)</f>
        <v>2.4002739</v>
      </c>
    </row>
    <row r="2740" customFormat="false" ht="15" hidden="false" customHeight="false" outlineLevel="0" collapsed="false">
      <c r="A2740" s="0" t="n">
        <v>2379</v>
      </c>
      <c r="B2740" s="0" t="s">
        <v>7311</v>
      </c>
      <c r="C2740" s="0" t="n">
        <v>1</v>
      </c>
      <c r="D2740" s="0" t="s">
        <v>6924</v>
      </c>
      <c r="E2740" s="0" t="s">
        <v>7312</v>
      </c>
      <c r="F2740" s="0" t="s">
        <v>7294</v>
      </c>
      <c r="G2740" s="0" t="s">
        <v>7295</v>
      </c>
      <c r="H2740" s="0" t="s">
        <v>2349</v>
      </c>
      <c r="I2740" s="0" t="s">
        <v>2123</v>
      </c>
      <c r="J2740" s="0" t="s">
        <v>47</v>
      </c>
      <c r="K2740" s="0" t="s">
        <v>47</v>
      </c>
      <c r="L2740" s="0" t="s">
        <v>47</v>
      </c>
      <c r="M2740" s="0" t="s">
        <v>47</v>
      </c>
      <c r="N2740" s="0" t="n">
        <v>1</v>
      </c>
      <c r="O2740" s="0" t="n">
        <v>123</v>
      </c>
      <c r="P2740" s="0" t="n">
        <v>200</v>
      </c>
      <c r="Q2740" s="0" t="n">
        <v>3.9</v>
      </c>
      <c r="R2740" s="0" t="str">
        <f aca="false">INDEX(Lookup!$B$4:$B$18,MATCH(C2740,Lookup!$A$4:$A$18,0))</f>
        <v>India</v>
      </c>
      <c r="S2740" s="20" t="n">
        <f aca="false">INDEX(Lookup!$D$4:$D$18,MATCH(C2740,Lookup!$A$4:$A$18,0))</f>
        <v>0.012</v>
      </c>
      <c r="T2740" s="21" t="n">
        <f aca="false">ROUND(P2740*S2740,2)</f>
        <v>2.4</v>
      </c>
      <c r="U2740" s="21" t="n">
        <f aca="false">IF(T2740&lt;=10,1,IF(T2740&lt;=20,2,IF(T2740&lt;=30,3,IF(T2740&lt;=40,4,IF(T2740&lt;=50,5,IF(T2740&lt;=100,6,IF(T2740&lt;=250,7,8)))))))</f>
        <v>1</v>
      </c>
      <c r="V2740" s="21" t="n">
        <f aca="false">IF(AND(OR(Dashboard!$T$3="All",R2740=Dashboard!$T$3),OR(Dashboard!$T$4="All",D2740=Dashboard!$T$4)),1,0)</f>
        <v>1</v>
      </c>
      <c r="W2740" s="21" t="n">
        <f aca="false">IF(V2740=1,T2740+ROW()/10000000,0)</f>
        <v>2.400274</v>
      </c>
    </row>
    <row r="2741" customFormat="false" ht="15" hidden="false" customHeight="false" outlineLevel="0" collapsed="false">
      <c r="A2741" s="0" t="n">
        <v>309390</v>
      </c>
      <c r="B2741" s="0" t="s">
        <v>7313</v>
      </c>
      <c r="C2741" s="0" t="n">
        <v>1</v>
      </c>
      <c r="D2741" s="0" t="s">
        <v>6924</v>
      </c>
      <c r="E2741" s="0" t="s">
        <v>7314</v>
      </c>
      <c r="F2741" s="0" t="s">
        <v>7294</v>
      </c>
      <c r="G2741" s="0" t="s">
        <v>7295</v>
      </c>
      <c r="H2741" s="0" t="s">
        <v>7315</v>
      </c>
      <c r="I2741" s="0" t="s">
        <v>2123</v>
      </c>
      <c r="J2741" s="0" t="s">
        <v>46</v>
      </c>
      <c r="K2741" s="0" t="s">
        <v>46</v>
      </c>
      <c r="L2741" s="0" t="s">
        <v>47</v>
      </c>
      <c r="M2741" s="0" t="s">
        <v>47</v>
      </c>
      <c r="N2741" s="0" t="n">
        <v>3</v>
      </c>
      <c r="O2741" s="0" t="n">
        <v>274</v>
      </c>
      <c r="P2741" s="0" t="n">
        <v>1200</v>
      </c>
      <c r="Q2741" s="0" t="n">
        <v>3.9</v>
      </c>
      <c r="R2741" s="0" t="str">
        <f aca="false">INDEX(Lookup!$B$4:$B$18,MATCH(C2741,Lookup!$A$4:$A$18,0))</f>
        <v>India</v>
      </c>
      <c r="S2741" s="20" t="n">
        <f aca="false">INDEX(Lookup!$D$4:$D$18,MATCH(C2741,Lookup!$A$4:$A$18,0))</f>
        <v>0.012</v>
      </c>
      <c r="T2741" s="21" t="n">
        <f aca="false">ROUND(P2741*S2741,2)</f>
        <v>14.4</v>
      </c>
      <c r="U2741" s="21" t="n">
        <f aca="false">IF(T2741&lt;=10,1,IF(T2741&lt;=20,2,IF(T2741&lt;=30,3,IF(T2741&lt;=40,4,IF(T2741&lt;=50,5,IF(T2741&lt;=100,6,IF(T2741&lt;=250,7,8)))))))</f>
        <v>2</v>
      </c>
      <c r="V2741" s="21" t="n">
        <f aca="false">IF(AND(OR(Dashboard!$T$3="All",R2741=Dashboard!$T$3),OR(Dashboard!$T$4="All",D2741=Dashboard!$T$4)),1,0)</f>
        <v>1</v>
      </c>
      <c r="W2741" s="21" t="n">
        <f aca="false">IF(V2741=1,T2741+ROW()/10000000,0)</f>
        <v>14.4002741</v>
      </c>
    </row>
    <row r="2742" customFormat="false" ht="15" hidden="false" customHeight="false" outlineLevel="0" collapsed="false">
      <c r="A2742" s="0" t="n">
        <v>300809</v>
      </c>
      <c r="B2742" s="0" t="s">
        <v>7316</v>
      </c>
      <c r="C2742" s="0" t="n">
        <v>1</v>
      </c>
      <c r="D2742" s="0" t="s">
        <v>6924</v>
      </c>
      <c r="E2742" s="0" t="s">
        <v>7317</v>
      </c>
      <c r="F2742" s="0" t="s">
        <v>7294</v>
      </c>
      <c r="G2742" s="0" t="s">
        <v>7295</v>
      </c>
      <c r="H2742" s="0" t="s">
        <v>2288</v>
      </c>
      <c r="I2742" s="0" t="s">
        <v>2123</v>
      </c>
      <c r="J2742" s="0" t="s">
        <v>47</v>
      </c>
      <c r="K2742" s="0" t="s">
        <v>46</v>
      </c>
      <c r="L2742" s="0" t="s">
        <v>47</v>
      </c>
      <c r="M2742" s="0" t="s">
        <v>47</v>
      </c>
      <c r="N2742" s="0" t="n">
        <v>2</v>
      </c>
      <c r="O2742" s="0" t="n">
        <v>87</v>
      </c>
      <c r="P2742" s="0" t="n">
        <v>500</v>
      </c>
      <c r="Q2742" s="0" t="n">
        <v>3.5</v>
      </c>
      <c r="R2742" s="0" t="str">
        <f aca="false">INDEX(Lookup!$B$4:$B$18,MATCH(C2742,Lookup!$A$4:$A$18,0))</f>
        <v>India</v>
      </c>
      <c r="S2742" s="20" t="n">
        <f aca="false">INDEX(Lookup!$D$4:$D$18,MATCH(C2742,Lookup!$A$4:$A$18,0))</f>
        <v>0.012</v>
      </c>
      <c r="T2742" s="21" t="n">
        <f aca="false">ROUND(P2742*S2742,2)</f>
        <v>6</v>
      </c>
      <c r="U2742" s="21" t="n">
        <f aca="false">IF(T2742&lt;=10,1,IF(T2742&lt;=20,2,IF(T2742&lt;=30,3,IF(T2742&lt;=40,4,IF(T2742&lt;=50,5,IF(T2742&lt;=100,6,IF(T2742&lt;=250,7,8)))))))</f>
        <v>1</v>
      </c>
      <c r="V2742" s="21" t="n">
        <f aca="false">IF(AND(OR(Dashboard!$T$3="All",R2742=Dashboard!$T$3),OR(Dashboard!$T$4="All",D2742=Dashboard!$T$4)),1,0)</f>
        <v>1</v>
      </c>
      <c r="W2742" s="21" t="n">
        <f aca="false">IF(V2742=1,T2742+ROW()/10000000,0)</f>
        <v>6.0002742</v>
      </c>
    </row>
    <row r="2743" customFormat="false" ht="15" hidden="false" customHeight="false" outlineLevel="0" collapsed="false">
      <c r="A2743" s="0" t="n">
        <v>1192</v>
      </c>
      <c r="B2743" s="0" t="s">
        <v>4064</v>
      </c>
      <c r="C2743" s="0" t="n">
        <v>1</v>
      </c>
      <c r="D2743" s="0" t="s">
        <v>6924</v>
      </c>
      <c r="E2743" s="0" t="s">
        <v>7318</v>
      </c>
      <c r="F2743" s="0" t="s">
        <v>7319</v>
      </c>
      <c r="G2743" s="0" t="s">
        <v>7320</v>
      </c>
      <c r="H2743" s="0" t="s">
        <v>2128</v>
      </c>
      <c r="I2743" s="0" t="s">
        <v>2123</v>
      </c>
      <c r="J2743" s="0" t="s">
        <v>47</v>
      </c>
      <c r="K2743" s="0" t="s">
        <v>47</v>
      </c>
      <c r="L2743" s="0" t="s">
        <v>47</v>
      </c>
      <c r="M2743" s="0" t="s">
        <v>47</v>
      </c>
      <c r="N2743" s="0" t="n">
        <v>1</v>
      </c>
      <c r="O2743" s="0" t="n">
        <v>78</v>
      </c>
      <c r="P2743" s="0" t="n">
        <v>300</v>
      </c>
      <c r="Q2743" s="0" t="n">
        <v>3</v>
      </c>
      <c r="R2743" s="0" t="str">
        <f aca="false">INDEX(Lookup!$B$4:$B$18,MATCH(C2743,Lookup!$A$4:$A$18,0))</f>
        <v>India</v>
      </c>
      <c r="S2743" s="20" t="n">
        <f aca="false">INDEX(Lookup!$D$4:$D$18,MATCH(C2743,Lookup!$A$4:$A$18,0))</f>
        <v>0.012</v>
      </c>
      <c r="T2743" s="21" t="n">
        <f aca="false">ROUND(P2743*S2743,2)</f>
        <v>3.6</v>
      </c>
      <c r="U2743" s="21" t="n">
        <f aca="false">IF(T2743&lt;=10,1,IF(T2743&lt;=20,2,IF(T2743&lt;=30,3,IF(T2743&lt;=40,4,IF(T2743&lt;=50,5,IF(T2743&lt;=100,6,IF(T2743&lt;=250,7,8)))))))</f>
        <v>1</v>
      </c>
      <c r="V2743" s="21" t="n">
        <f aca="false">IF(AND(OR(Dashboard!$T$3="All",R2743=Dashboard!$T$3),OR(Dashboard!$T$4="All",D2743=Dashboard!$T$4)),1,0)</f>
        <v>1</v>
      </c>
      <c r="W2743" s="21" t="n">
        <f aca="false">IF(V2743=1,T2743+ROW()/10000000,0)</f>
        <v>3.6002743</v>
      </c>
    </row>
    <row r="2744" customFormat="false" ht="15" hidden="false" customHeight="false" outlineLevel="0" collapsed="false">
      <c r="A2744" s="0" t="n">
        <v>310803</v>
      </c>
      <c r="B2744" s="0" t="s">
        <v>7321</v>
      </c>
      <c r="C2744" s="0" t="n">
        <v>1</v>
      </c>
      <c r="D2744" s="0" t="s">
        <v>6924</v>
      </c>
      <c r="E2744" s="0" t="s">
        <v>7322</v>
      </c>
      <c r="F2744" s="0" t="s">
        <v>7319</v>
      </c>
      <c r="G2744" s="0" t="s">
        <v>7320</v>
      </c>
      <c r="H2744" s="0" t="s">
        <v>2122</v>
      </c>
      <c r="I2744" s="0" t="s">
        <v>2123</v>
      </c>
      <c r="J2744" s="0" t="s">
        <v>47</v>
      </c>
      <c r="K2744" s="0" t="s">
        <v>47</v>
      </c>
      <c r="L2744" s="0" t="s">
        <v>47</v>
      </c>
      <c r="M2744" s="0" t="s">
        <v>47</v>
      </c>
      <c r="N2744" s="0" t="n">
        <v>2</v>
      </c>
      <c r="O2744" s="0" t="n">
        <v>10</v>
      </c>
      <c r="P2744" s="0" t="n">
        <v>500</v>
      </c>
      <c r="Q2744" s="0" t="n">
        <v>3.1</v>
      </c>
      <c r="R2744" s="0" t="str">
        <f aca="false">INDEX(Lookup!$B$4:$B$18,MATCH(C2744,Lookup!$A$4:$A$18,0))</f>
        <v>India</v>
      </c>
      <c r="S2744" s="20" t="n">
        <f aca="false">INDEX(Lookup!$D$4:$D$18,MATCH(C2744,Lookup!$A$4:$A$18,0))</f>
        <v>0.012</v>
      </c>
      <c r="T2744" s="21" t="n">
        <f aca="false">ROUND(P2744*S2744,2)</f>
        <v>6</v>
      </c>
      <c r="U2744" s="21" t="n">
        <f aca="false">IF(T2744&lt;=10,1,IF(T2744&lt;=20,2,IF(T2744&lt;=30,3,IF(T2744&lt;=40,4,IF(T2744&lt;=50,5,IF(T2744&lt;=100,6,IF(T2744&lt;=250,7,8)))))))</f>
        <v>1</v>
      </c>
      <c r="V2744" s="21" t="n">
        <f aca="false">IF(AND(OR(Dashboard!$T$3="All",R2744=Dashboard!$T$3),OR(Dashboard!$T$4="All",D2744=Dashboard!$T$4)),1,0)</f>
        <v>1</v>
      </c>
      <c r="W2744" s="21" t="n">
        <f aca="false">IF(V2744=1,T2744+ROW()/10000000,0)</f>
        <v>6.0002744</v>
      </c>
    </row>
    <row r="2745" customFormat="false" ht="15" hidden="false" customHeight="false" outlineLevel="0" collapsed="false">
      <c r="A2745" s="0" t="n">
        <v>18250797</v>
      </c>
      <c r="B2745" s="0" t="s">
        <v>7323</v>
      </c>
      <c r="C2745" s="0" t="n">
        <v>1</v>
      </c>
      <c r="D2745" s="0" t="s">
        <v>6924</v>
      </c>
      <c r="E2745" s="0" t="s">
        <v>7324</v>
      </c>
      <c r="F2745" s="0" t="s">
        <v>7319</v>
      </c>
      <c r="G2745" s="0" t="s">
        <v>7320</v>
      </c>
      <c r="H2745" s="0" t="s">
        <v>156</v>
      </c>
      <c r="I2745" s="0" t="s">
        <v>2123</v>
      </c>
      <c r="J2745" s="0" t="s">
        <v>47</v>
      </c>
      <c r="K2745" s="0" t="s">
        <v>47</v>
      </c>
      <c r="L2745" s="0" t="s">
        <v>47</v>
      </c>
      <c r="M2745" s="0" t="s">
        <v>47</v>
      </c>
      <c r="N2745" s="0" t="n">
        <v>1</v>
      </c>
      <c r="O2745" s="0" t="n">
        <v>26</v>
      </c>
      <c r="P2745" s="0" t="n">
        <v>300</v>
      </c>
      <c r="Q2745" s="0" t="n">
        <v>3.3</v>
      </c>
      <c r="R2745" s="0" t="str">
        <f aca="false">INDEX(Lookup!$B$4:$B$18,MATCH(C2745,Lookup!$A$4:$A$18,0))</f>
        <v>India</v>
      </c>
      <c r="S2745" s="20" t="n">
        <f aca="false">INDEX(Lookup!$D$4:$D$18,MATCH(C2745,Lookup!$A$4:$A$18,0))</f>
        <v>0.012</v>
      </c>
      <c r="T2745" s="21" t="n">
        <f aca="false">ROUND(P2745*S2745,2)</f>
        <v>3.6</v>
      </c>
      <c r="U2745" s="21" t="n">
        <f aca="false">IF(T2745&lt;=10,1,IF(T2745&lt;=20,2,IF(T2745&lt;=30,3,IF(T2745&lt;=40,4,IF(T2745&lt;=50,5,IF(T2745&lt;=100,6,IF(T2745&lt;=250,7,8)))))))</f>
        <v>1</v>
      </c>
      <c r="V2745" s="21" t="n">
        <f aca="false">IF(AND(OR(Dashboard!$T$3="All",R2745=Dashboard!$T$3),OR(Dashboard!$T$4="All",D2745=Dashboard!$T$4)),1,0)</f>
        <v>1</v>
      </c>
      <c r="W2745" s="21" t="n">
        <f aca="false">IF(V2745=1,T2745+ROW()/10000000,0)</f>
        <v>3.6002745</v>
      </c>
    </row>
    <row r="2746" customFormat="false" ht="15" hidden="false" customHeight="false" outlineLevel="0" collapsed="false">
      <c r="A2746" s="0" t="n">
        <v>198</v>
      </c>
      <c r="B2746" s="0" t="s">
        <v>2408</v>
      </c>
      <c r="C2746" s="0" t="n">
        <v>1</v>
      </c>
      <c r="D2746" s="0" t="s">
        <v>6924</v>
      </c>
      <c r="E2746" s="0" t="s">
        <v>7325</v>
      </c>
      <c r="F2746" s="0" t="s">
        <v>7319</v>
      </c>
      <c r="G2746" s="0" t="s">
        <v>7320</v>
      </c>
      <c r="H2746" s="0" t="s">
        <v>3392</v>
      </c>
      <c r="I2746" s="0" t="s">
        <v>2123</v>
      </c>
      <c r="J2746" s="0" t="s">
        <v>47</v>
      </c>
      <c r="K2746" s="0" t="s">
        <v>47</v>
      </c>
      <c r="L2746" s="0" t="s">
        <v>47</v>
      </c>
      <c r="M2746" s="0" t="s">
        <v>47</v>
      </c>
      <c r="N2746" s="0" t="n">
        <v>2</v>
      </c>
      <c r="O2746" s="0" t="n">
        <v>101</v>
      </c>
      <c r="P2746" s="0" t="n">
        <v>700</v>
      </c>
      <c r="Q2746" s="0" t="n">
        <v>3.2</v>
      </c>
      <c r="R2746" s="0" t="str">
        <f aca="false">INDEX(Lookup!$B$4:$B$18,MATCH(C2746,Lookup!$A$4:$A$18,0))</f>
        <v>India</v>
      </c>
      <c r="S2746" s="20" t="n">
        <f aca="false">INDEX(Lookup!$D$4:$D$18,MATCH(C2746,Lookup!$A$4:$A$18,0))</f>
        <v>0.012</v>
      </c>
      <c r="T2746" s="21" t="n">
        <f aca="false">ROUND(P2746*S2746,2)</f>
        <v>8.4</v>
      </c>
      <c r="U2746" s="21" t="n">
        <f aca="false">IF(T2746&lt;=10,1,IF(T2746&lt;=20,2,IF(T2746&lt;=30,3,IF(T2746&lt;=40,4,IF(T2746&lt;=50,5,IF(T2746&lt;=100,6,IF(T2746&lt;=250,7,8)))))))</f>
        <v>1</v>
      </c>
      <c r="V2746" s="21" t="n">
        <f aca="false">IF(AND(OR(Dashboard!$T$3="All",R2746=Dashboard!$T$3),OR(Dashboard!$T$4="All",D2746=Dashboard!$T$4)),1,0)</f>
        <v>1</v>
      </c>
      <c r="W2746" s="21" t="n">
        <f aca="false">IF(V2746=1,T2746+ROW()/10000000,0)</f>
        <v>8.4002746</v>
      </c>
    </row>
    <row r="2747" customFormat="false" ht="15" hidden="false" customHeight="false" outlineLevel="0" collapsed="false">
      <c r="A2747" s="0" t="n">
        <v>18449782</v>
      </c>
      <c r="B2747" s="0" t="s">
        <v>7326</v>
      </c>
      <c r="C2747" s="0" t="n">
        <v>1</v>
      </c>
      <c r="D2747" s="0" t="s">
        <v>6924</v>
      </c>
      <c r="E2747" s="0" t="s">
        <v>7327</v>
      </c>
      <c r="F2747" s="0" t="s">
        <v>7319</v>
      </c>
      <c r="G2747" s="0" t="s">
        <v>7320</v>
      </c>
      <c r="H2747" s="0" t="s">
        <v>7328</v>
      </c>
      <c r="I2747" s="0" t="s">
        <v>2123</v>
      </c>
      <c r="J2747" s="0" t="s">
        <v>47</v>
      </c>
      <c r="K2747" s="0" t="s">
        <v>47</v>
      </c>
      <c r="L2747" s="0" t="s">
        <v>47</v>
      </c>
      <c r="M2747" s="0" t="s">
        <v>47</v>
      </c>
      <c r="N2747" s="0" t="n">
        <v>2</v>
      </c>
      <c r="O2747" s="0" t="n">
        <v>17</v>
      </c>
      <c r="P2747" s="0" t="n">
        <v>500</v>
      </c>
      <c r="Q2747" s="0" t="n">
        <v>3.4</v>
      </c>
      <c r="R2747" s="0" t="str">
        <f aca="false">INDEX(Lookup!$B$4:$B$18,MATCH(C2747,Lookup!$A$4:$A$18,0))</f>
        <v>India</v>
      </c>
      <c r="S2747" s="20" t="n">
        <f aca="false">INDEX(Lookup!$D$4:$D$18,MATCH(C2747,Lookup!$A$4:$A$18,0))</f>
        <v>0.012</v>
      </c>
      <c r="T2747" s="21" t="n">
        <f aca="false">ROUND(P2747*S2747,2)</f>
        <v>6</v>
      </c>
      <c r="U2747" s="21" t="n">
        <f aca="false">IF(T2747&lt;=10,1,IF(T2747&lt;=20,2,IF(T2747&lt;=30,3,IF(T2747&lt;=40,4,IF(T2747&lt;=50,5,IF(T2747&lt;=100,6,IF(T2747&lt;=250,7,8)))))))</f>
        <v>1</v>
      </c>
      <c r="V2747" s="21" t="n">
        <f aca="false">IF(AND(OR(Dashboard!$T$3="All",R2747=Dashboard!$T$3),OR(Dashboard!$T$4="All",D2747=Dashboard!$T$4)),1,0)</f>
        <v>1</v>
      </c>
      <c r="W2747" s="21" t="n">
        <f aca="false">IF(V2747=1,T2747+ROW()/10000000,0)</f>
        <v>6.0002747</v>
      </c>
    </row>
    <row r="2748" customFormat="false" ht="15" hidden="false" customHeight="false" outlineLevel="0" collapsed="false">
      <c r="A2748" s="0" t="n">
        <v>18057820</v>
      </c>
      <c r="B2748" s="0" t="s">
        <v>7329</v>
      </c>
      <c r="C2748" s="0" t="n">
        <v>1</v>
      </c>
      <c r="D2748" s="0" t="s">
        <v>6924</v>
      </c>
      <c r="E2748" s="0" t="s">
        <v>7330</v>
      </c>
      <c r="F2748" s="0" t="s">
        <v>7319</v>
      </c>
      <c r="G2748" s="0" t="s">
        <v>7320</v>
      </c>
      <c r="H2748" s="0" t="s">
        <v>2122</v>
      </c>
      <c r="I2748" s="0" t="s">
        <v>2123</v>
      </c>
      <c r="J2748" s="0" t="s">
        <v>47</v>
      </c>
      <c r="K2748" s="0" t="s">
        <v>47</v>
      </c>
      <c r="L2748" s="0" t="s">
        <v>47</v>
      </c>
      <c r="M2748" s="0" t="s">
        <v>47</v>
      </c>
      <c r="N2748" s="0" t="n">
        <v>2</v>
      </c>
      <c r="O2748" s="0" t="n">
        <v>34</v>
      </c>
      <c r="P2748" s="0" t="n">
        <v>600</v>
      </c>
      <c r="Q2748" s="0" t="n">
        <v>3.3</v>
      </c>
      <c r="R2748" s="0" t="str">
        <f aca="false">INDEX(Lookup!$B$4:$B$18,MATCH(C2748,Lookup!$A$4:$A$18,0))</f>
        <v>India</v>
      </c>
      <c r="S2748" s="20" t="n">
        <f aca="false">INDEX(Lookup!$D$4:$D$18,MATCH(C2748,Lookup!$A$4:$A$18,0))</f>
        <v>0.012</v>
      </c>
      <c r="T2748" s="21" t="n">
        <f aca="false">ROUND(P2748*S2748,2)</f>
        <v>7.2</v>
      </c>
      <c r="U2748" s="21" t="n">
        <f aca="false">IF(T2748&lt;=10,1,IF(T2748&lt;=20,2,IF(T2748&lt;=30,3,IF(T2748&lt;=40,4,IF(T2748&lt;=50,5,IF(T2748&lt;=100,6,IF(T2748&lt;=250,7,8)))))))</f>
        <v>1</v>
      </c>
      <c r="V2748" s="21" t="n">
        <f aca="false">IF(AND(OR(Dashboard!$T$3="All",R2748=Dashboard!$T$3),OR(Dashboard!$T$4="All",D2748=Dashboard!$T$4)),1,0)</f>
        <v>1</v>
      </c>
      <c r="W2748" s="21" t="n">
        <f aca="false">IF(V2748=1,T2748+ROW()/10000000,0)</f>
        <v>7.2002748</v>
      </c>
    </row>
    <row r="2749" customFormat="false" ht="15" hidden="false" customHeight="false" outlineLevel="0" collapsed="false">
      <c r="A2749" s="0" t="n">
        <v>310215</v>
      </c>
      <c r="B2749" s="0" t="s">
        <v>7331</v>
      </c>
      <c r="C2749" s="0" t="n">
        <v>1</v>
      </c>
      <c r="D2749" s="0" t="s">
        <v>6924</v>
      </c>
      <c r="E2749" s="0" t="s">
        <v>7332</v>
      </c>
      <c r="F2749" s="0" t="s">
        <v>7319</v>
      </c>
      <c r="G2749" s="0" t="s">
        <v>7320</v>
      </c>
      <c r="H2749" s="0" t="s">
        <v>156</v>
      </c>
      <c r="I2749" s="0" t="s">
        <v>2123</v>
      </c>
      <c r="J2749" s="0" t="s">
        <v>47</v>
      </c>
      <c r="K2749" s="0" t="s">
        <v>47</v>
      </c>
      <c r="L2749" s="0" t="s">
        <v>47</v>
      </c>
      <c r="M2749" s="0" t="s">
        <v>47</v>
      </c>
      <c r="N2749" s="0" t="n">
        <v>2</v>
      </c>
      <c r="O2749" s="0" t="n">
        <v>12</v>
      </c>
      <c r="P2749" s="0" t="n">
        <v>500</v>
      </c>
      <c r="Q2749" s="0" t="n">
        <v>3.3</v>
      </c>
      <c r="R2749" s="0" t="str">
        <f aca="false">INDEX(Lookup!$B$4:$B$18,MATCH(C2749,Lookup!$A$4:$A$18,0))</f>
        <v>India</v>
      </c>
      <c r="S2749" s="20" t="n">
        <f aca="false">INDEX(Lookup!$D$4:$D$18,MATCH(C2749,Lookup!$A$4:$A$18,0))</f>
        <v>0.012</v>
      </c>
      <c r="T2749" s="21" t="n">
        <f aca="false">ROUND(P2749*S2749,2)</f>
        <v>6</v>
      </c>
      <c r="U2749" s="21" t="n">
        <f aca="false">IF(T2749&lt;=10,1,IF(T2749&lt;=20,2,IF(T2749&lt;=30,3,IF(T2749&lt;=40,4,IF(T2749&lt;=50,5,IF(T2749&lt;=100,6,IF(T2749&lt;=250,7,8)))))))</f>
        <v>1</v>
      </c>
      <c r="V2749" s="21" t="n">
        <f aca="false">IF(AND(OR(Dashboard!$T$3="All",R2749=Dashboard!$T$3),OR(Dashboard!$T$4="All",D2749=Dashboard!$T$4)),1,0)</f>
        <v>1</v>
      </c>
      <c r="W2749" s="21" t="n">
        <f aca="false">IF(V2749=1,T2749+ROW()/10000000,0)</f>
        <v>6.0002749</v>
      </c>
    </row>
    <row r="2750" customFormat="false" ht="15" hidden="false" customHeight="false" outlineLevel="0" collapsed="false">
      <c r="A2750" s="0" t="n">
        <v>306841</v>
      </c>
      <c r="B2750" s="0" t="s">
        <v>7333</v>
      </c>
      <c r="C2750" s="0" t="n">
        <v>1</v>
      </c>
      <c r="D2750" s="0" t="s">
        <v>6924</v>
      </c>
      <c r="E2750" s="0" t="s">
        <v>7334</v>
      </c>
      <c r="F2750" s="0" t="s">
        <v>7319</v>
      </c>
      <c r="G2750" s="0" t="s">
        <v>7320</v>
      </c>
      <c r="H2750" s="0" t="s">
        <v>2723</v>
      </c>
      <c r="I2750" s="0" t="s">
        <v>2123</v>
      </c>
      <c r="J2750" s="0" t="s">
        <v>47</v>
      </c>
      <c r="K2750" s="0" t="s">
        <v>47</v>
      </c>
      <c r="L2750" s="0" t="s">
        <v>47</v>
      </c>
      <c r="M2750" s="0" t="s">
        <v>47</v>
      </c>
      <c r="N2750" s="0" t="n">
        <v>2</v>
      </c>
      <c r="O2750" s="0" t="n">
        <v>34</v>
      </c>
      <c r="P2750" s="0" t="n">
        <v>750</v>
      </c>
      <c r="Q2750" s="0" t="n">
        <v>3.6</v>
      </c>
      <c r="R2750" s="0" t="str">
        <f aca="false">INDEX(Lookup!$B$4:$B$18,MATCH(C2750,Lookup!$A$4:$A$18,0))</f>
        <v>India</v>
      </c>
      <c r="S2750" s="20" t="n">
        <f aca="false">INDEX(Lookup!$D$4:$D$18,MATCH(C2750,Lookup!$A$4:$A$18,0))</f>
        <v>0.012</v>
      </c>
      <c r="T2750" s="21" t="n">
        <f aca="false">ROUND(P2750*S2750,2)</f>
        <v>9</v>
      </c>
      <c r="U2750" s="21" t="n">
        <f aca="false">IF(T2750&lt;=10,1,IF(T2750&lt;=20,2,IF(T2750&lt;=30,3,IF(T2750&lt;=40,4,IF(T2750&lt;=50,5,IF(T2750&lt;=100,6,IF(T2750&lt;=250,7,8)))))))</f>
        <v>1</v>
      </c>
      <c r="V2750" s="21" t="n">
        <f aca="false">IF(AND(OR(Dashboard!$T$3="All",R2750=Dashboard!$T$3),OR(Dashboard!$T$4="All",D2750=Dashboard!$T$4)),1,0)</f>
        <v>1</v>
      </c>
      <c r="W2750" s="21" t="n">
        <f aca="false">IF(V2750=1,T2750+ROW()/10000000,0)</f>
        <v>9.000275</v>
      </c>
    </row>
    <row r="2751" customFormat="false" ht="15" hidden="false" customHeight="false" outlineLevel="0" collapsed="false">
      <c r="A2751" s="0" t="n">
        <v>18412952</v>
      </c>
      <c r="B2751" s="0" t="s">
        <v>7335</v>
      </c>
      <c r="C2751" s="0" t="n">
        <v>1</v>
      </c>
      <c r="D2751" s="0" t="s">
        <v>6924</v>
      </c>
      <c r="E2751" s="0" t="s">
        <v>7336</v>
      </c>
      <c r="F2751" s="0" t="s">
        <v>7319</v>
      </c>
      <c r="G2751" s="0" t="s">
        <v>7320</v>
      </c>
      <c r="H2751" s="0" t="s">
        <v>7337</v>
      </c>
      <c r="I2751" s="0" t="s">
        <v>2123</v>
      </c>
      <c r="J2751" s="0" t="s">
        <v>47</v>
      </c>
      <c r="K2751" s="0" t="s">
        <v>46</v>
      </c>
      <c r="L2751" s="0" t="s">
        <v>47</v>
      </c>
      <c r="M2751" s="0" t="s">
        <v>47</v>
      </c>
      <c r="N2751" s="0" t="n">
        <v>1</v>
      </c>
      <c r="O2751" s="0" t="n">
        <v>46</v>
      </c>
      <c r="P2751" s="0" t="n">
        <v>400</v>
      </c>
      <c r="Q2751" s="0" t="n">
        <v>3.6</v>
      </c>
      <c r="R2751" s="0" t="str">
        <f aca="false">INDEX(Lookup!$B$4:$B$18,MATCH(C2751,Lookup!$A$4:$A$18,0))</f>
        <v>India</v>
      </c>
      <c r="S2751" s="20" t="n">
        <f aca="false">INDEX(Lookup!$D$4:$D$18,MATCH(C2751,Lookup!$A$4:$A$18,0))</f>
        <v>0.012</v>
      </c>
      <c r="T2751" s="21" t="n">
        <f aca="false">ROUND(P2751*S2751,2)</f>
        <v>4.8</v>
      </c>
      <c r="U2751" s="21" t="n">
        <f aca="false">IF(T2751&lt;=10,1,IF(T2751&lt;=20,2,IF(T2751&lt;=30,3,IF(T2751&lt;=40,4,IF(T2751&lt;=50,5,IF(T2751&lt;=100,6,IF(T2751&lt;=250,7,8)))))))</f>
        <v>1</v>
      </c>
      <c r="V2751" s="21" t="n">
        <f aca="false">IF(AND(OR(Dashboard!$T$3="All",R2751=Dashboard!$T$3),OR(Dashboard!$T$4="All",D2751=Dashboard!$T$4)),1,0)</f>
        <v>1</v>
      </c>
      <c r="W2751" s="21" t="n">
        <f aca="false">IF(V2751=1,T2751+ROW()/10000000,0)</f>
        <v>4.8002751</v>
      </c>
    </row>
    <row r="2752" customFormat="false" ht="15" hidden="false" customHeight="false" outlineLevel="0" collapsed="false">
      <c r="A2752" s="0" t="n">
        <v>18432191</v>
      </c>
      <c r="B2752" s="0" t="s">
        <v>7338</v>
      </c>
      <c r="C2752" s="0" t="n">
        <v>1</v>
      </c>
      <c r="D2752" s="0" t="s">
        <v>6924</v>
      </c>
      <c r="E2752" s="0" t="s">
        <v>7339</v>
      </c>
      <c r="F2752" s="0" t="s">
        <v>7319</v>
      </c>
      <c r="G2752" s="0" t="s">
        <v>7320</v>
      </c>
      <c r="H2752" s="0" t="s">
        <v>2122</v>
      </c>
      <c r="I2752" s="0" t="s">
        <v>2123</v>
      </c>
      <c r="J2752" s="0" t="s">
        <v>47</v>
      </c>
      <c r="K2752" s="0" t="s">
        <v>47</v>
      </c>
      <c r="L2752" s="0" t="s">
        <v>47</v>
      </c>
      <c r="M2752" s="0" t="s">
        <v>47</v>
      </c>
      <c r="N2752" s="0" t="n">
        <v>2</v>
      </c>
      <c r="O2752" s="0" t="n">
        <v>31</v>
      </c>
      <c r="P2752" s="0" t="n">
        <v>600</v>
      </c>
      <c r="Q2752" s="0" t="n">
        <v>3.5</v>
      </c>
      <c r="R2752" s="0" t="str">
        <f aca="false">INDEX(Lookup!$B$4:$B$18,MATCH(C2752,Lookup!$A$4:$A$18,0))</f>
        <v>India</v>
      </c>
      <c r="S2752" s="20" t="n">
        <f aca="false">INDEX(Lookup!$D$4:$D$18,MATCH(C2752,Lookup!$A$4:$A$18,0))</f>
        <v>0.012</v>
      </c>
      <c r="T2752" s="21" t="n">
        <f aca="false">ROUND(P2752*S2752,2)</f>
        <v>7.2</v>
      </c>
      <c r="U2752" s="21" t="n">
        <f aca="false">IF(T2752&lt;=10,1,IF(T2752&lt;=20,2,IF(T2752&lt;=30,3,IF(T2752&lt;=40,4,IF(T2752&lt;=50,5,IF(T2752&lt;=100,6,IF(T2752&lt;=250,7,8)))))))</f>
        <v>1</v>
      </c>
      <c r="V2752" s="21" t="n">
        <f aca="false">IF(AND(OR(Dashboard!$T$3="All",R2752=Dashboard!$T$3),OR(Dashboard!$T$4="All",D2752=Dashboard!$T$4)),1,0)</f>
        <v>1</v>
      </c>
      <c r="W2752" s="21" t="n">
        <f aca="false">IF(V2752=1,T2752+ROW()/10000000,0)</f>
        <v>7.2002752</v>
      </c>
    </row>
    <row r="2753" customFormat="false" ht="15" hidden="false" customHeight="false" outlineLevel="0" collapsed="false">
      <c r="A2753" s="0" t="n">
        <v>18375420</v>
      </c>
      <c r="B2753" s="0" t="s">
        <v>7340</v>
      </c>
      <c r="C2753" s="0" t="n">
        <v>1</v>
      </c>
      <c r="D2753" s="0" t="s">
        <v>6924</v>
      </c>
      <c r="E2753" s="0" t="s">
        <v>7341</v>
      </c>
      <c r="F2753" s="0" t="s">
        <v>7319</v>
      </c>
      <c r="G2753" s="0" t="s">
        <v>7320</v>
      </c>
      <c r="H2753" s="0" t="s">
        <v>7342</v>
      </c>
      <c r="I2753" s="0" t="s">
        <v>2123</v>
      </c>
      <c r="J2753" s="0" t="s">
        <v>47</v>
      </c>
      <c r="K2753" s="0" t="s">
        <v>46</v>
      </c>
      <c r="L2753" s="0" t="s">
        <v>47</v>
      </c>
      <c r="M2753" s="0" t="s">
        <v>47</v>
      </c>
      <c r="N2753" s="0" t="n">
        <v>1</v>
      </c>
      <c r="O2753" s="0" t="n">
        <v>96</v>
      </c>
      <c r="P2753" s="0" t="n">
        <v>350</v>
      </c>
      <c r="Q2753" s="0" t="n">
        <v>4</v>
      </c>
      <c r="R2753" s="0" t="str">
        <f aca="false">INDEX(Lookup!$B$4:$B$18,MATCH(C2753,Lookup!$A$4:$A$18,0))</f>
        <v>India</v>
      </c>
      <c r="S2753" s="20" t="n">
        <f aca="false">INDEX(Lookup!$D$4:$D$18,MATCH(C2753,Lookup!$A$4:$A$18,0))</f>
        <v>0.012</v>
      </c>
      <c r="T2753" s="21" t="n">
        <f aca="false">ROUND(P2753*S2753,2)</f>
        <v>4.2</v>
      </c>
      <c r="U2753" s="21" t="n">
        <f aca="false">IF(T2753&lt;=10,1,IF(T2753&lt;=20,2,IF(T2753&lt;=30,3,IF(T2753&lt;=40,4,IF(T2753&lt;=50,5,IF(T2753&lt;=100,6,IF(T2753&lt;=250,7,8)))))))</f>
        <v>1</v>
      </c>
      <c r="V2753" s="21" t="n">
        <f aca="false">IF(AND(OR(Dashboard!$T$3="All",R2753=Dashboard!$T$3),OR(Dashboard!$T$4="All",D2753=Dashboard!$T$4)),1,0)</f>
        <v>1</v>
      </c>
      <c r="W2753" s="21" t="n">
        <f aca="false">IF(V2753=1,T2753+ROW()/10000000,0)</f>
        <v>4.2002753</v>
      </c>
    </row>
    <row r="2754" customFormat="false" ht="15" hidden="false" customHeight="false" outlineLevel="0" collapsed="false">
      <c r="A2754" s="0" t="n">
        <v>6286</v>
      </c>
      <c r="B2754" s="0" t="s">
        <v>7343</v>
      </c>
      <c r="C2754" s="0" t="n">
        <v>1</v>
      </c>
      <c r="D2754" s="0" t="s">
        <v>6924</v>
      </c>
      <c r="E2754" s="0" t="s">
        <v>7344</v>
      </c>
      <c r="F2754" s="0" t="s">
        <v>7345</v>
      </c>
      <c r="G2754" s="0" t="s">
        <v>7346</v>
      </c>
      <c r="H2754" s="0" t="s">
        <v>2293</v>
      </c>
      <c r="I2754" s="0" t="s">
        <v>2123</v>
      </c>
      <c r="J2754" s="0" t="s">
        <v>47</v>
      </c>
      <c r="K2754" s="0" t="s">
        <v>47</v>
      </c>
      <c r="L2754" s="0" t="s">
        <v>47</v>
      </c>
      <c r="M2754" s="0" t="s">
        <v>47</v>
      </c>
      <c r="N2754" s="0" t="n">
        <v>2</v>
      </c>
      <c r="O2754" s="0" t="n">
        <v>70</v>
      </c>
      <c r="P2754" s="0" t="n">
        <v>550</v>
      </c>
      <c r="Q2754" s="0" t="n">
        <v>3.2</v>
      </c>
      <c r="R2754" s="0" t="str">
        <f aca="false">INDEX(Lookup!$B$4:$B$18,MATCH(C2754,Lookup!$A$4:$A$18,0))</f>
        <v>India</v>
      </c>
      <c r="S2754" s="20" t="n">
        <f aca="false">INDEX(Lookup!$D$4:$D$18,MATCH(C2754,Lookup!$A$4:$A$18,0))</f>
        <v>0.012</v>
      </c>
      <c r="T2754" s="21" t="n">
        <f aca="false">ROUND(P2754*S2754,2)</f>
        <v>6.6</v>
      </c>
      <c r="U2754" s="21" t="n">
        <f aca="false">IF(T2754&lt;=10,1,IF(T2754&lt;=20,2,IF(T2754&lt;=30,3,IF(T2754&lt;=40,4,IF(T2754&lt;=50,5,IF(T2754&lt;=100,6,IF(T2754&lt;=250,7,8)))))))</f>
        <v>1</v>
      </c>
      <c r="V2754" s="21" t="n">
        <f aca="false">IF(AND(OR(Dashboard!$T$3="All",R2754=Dashboard!$T$3),OR(Dashboard!$T$4="All",D2754=Dashboard!$T$4)),1,0)</f>
        <v>1</v>
      </c>
      <c r="W2754" s="21" t="n">
        <f aca="false">IF(V2754=1,T2754+ROW()/10000000,0)</f>
        <v>6.6002754</v>
      </c>
    </row>
    <row r="2755" customFormat="false" ht="15" hidden="false" customHeight="false" outlineLevel="0" collapsed="false">
      <c r="A2755" s="0" t="n">
        <v>1914</v>
      </c>
      <c r="B2755" s="0" t="s">
        <v>7347</v>
      </c>
      <c r="C2755" s="0" t="n">
        <v>1</v>
      </c>
      <c r="D2755" s="0" t="s">
        <v>6924</v>
      </c>
      <c r="E2755" s="0" t="s">
        <v>7348</v>
      </c>
      <c r="F2755" s="0" t="s">
        <v>7345</v>
      </c>
      <c r="G2755" s="0" t="s">
        <v>7346</v>
      </c>
      <c r="H2755" s="0" t="s">
        <v>7349</v>
      </c>
      <c r="I2755" s="0" t="s">
        <v>2123</v>
      </c>
      <c r="J2755" s="0" t="s">
        <v>47</v>
      </c>
      <c r="K2755" s="0" t="s">
        <v>46</v>
      </c>
      <c r="L2755" s="0" t="s">
        <v>47</v>
      </c>
      <c r="M2755" s="0" t="s">
        <v>47</v>
      </c>
      <c r="N2755" s="0" t="n">
        <v>1</v>
      </c>
      <c r="O2755" s="0" t="n">
        <v>560</v>
      </c>
      <c r="P2755" s="0" t="n">
        <v>400</v>
      </c>
      <c r="Q2755" s="0" t="n">
        <v>3.4</v>
      </c>
      <c r="R2755" s="0" t="str">
        <f aca="false">INDEX(Lookup!$B$4:$B$18,MATCH(C2755,Lookup!$A$4:$A$18,0))</f>
        <v>India</v>
      </c>
      <c r="S2755" s="20" t="n">
        <f aca="false">INDEX(Lookup!$D$4:$D$18,MATCH(C2755,Lookup!$A$4:$A$18,0))</f>
        <v>0.012</v>
      </c>
      <c r="T2755" s="21" t="n">
        <f aca="false">ROUND(P2755*S2755,2)</f>
        <v>4.8</v>
      </c>
      <c r="U2755" s="21" t="n">
        <f aca="false">IF(T2755&lt;=10,1,IF(T2755&lt;=20,2,IF(T2755&lt;=30,3,IF(T2755&lt;=40,4,IF(T2755&lt;=50,5,IF(T2755&lt;=100,6,IF(T2755&lt;=250,7,8)))))))</f>
        <v>1</v>
      </c>
      <c r="V2755" s="21" t="n">
        <f aca="false">IF(AND(OR(Dashboard!$T$3="All",R2755=Dashboard!$T$3),OR(Dashboard!$T$4="All",D2755=Dashboard!$T$4)),1,0)</f>
        <v>1</v>
      </c>
      <c r="W2755" s="21" t="n">
        <f aca="false">IF(V2755=1,T2755+ROW()/10000000,0)</f>
        <v>4.8002755</v>
      </c>
    </row>
    <row r="2756" customFormat="false" ht="15" hidden="false" customHeight="false" outlineLevel="0" collapsed="false">
      <c r="A2756" s="0" t="n">
        <v>18163907</v>
      </c>
      <c r="B2756" s="0" t="s">
        <v>3113</v>
      </c>
      <c r="C2756" s="0" t="n">
        <v>1</v>
      </c>
      <c r="D2756" s="0" t="s">
        <v>6924</v>
      </c>
      <c r="E2756" s="0" t="s">
        <v>7350</v>
      </c>
      <c r="F2756" s="0" t="s">
        <v>7345</v>
      </c>
      <c r="G2756" s="0" t="s">
        <v>7346</v>
      </c>
      <c r="H2756" s="0" t="s">
        <v>153</v>
      </c>
      <c r="I2756" s="0" t="s">
        <v>2123</v>
      </c>
      <c r="J2756" s="0" t="s">
        <v>47</v>
      </c>
      <c r="K2756" s="0" t="s">
        <v>47</v>
      </c>
      <c r="L2756" s="0" t="s">
        <v>47</v>
      </c>
      <c r="M2756" s="0" t="s">
        <v>47</v>
      </c>
      <c r="N2756" s="0" t="n">
        <v>1</v>
      </c>
      <c r="O2756" s="0" t="n">
        <v>4</v>
      </c>
      <c r="P2756" s="0" t="n">
        <v>450</v>
      </c>
      <c r="Q2756" s="0" t="n">
        <v>2.9</v>
      </c>
      <c r="R2756" s="0" t="str">
        <f aca="false">INDEX(Lookup!$B$4:$B$18,MATCH(C2756,Lookup!$A$4:$A$18,0))</f>
        <v>India</v>
      </c>
      <c r="S2756" s="20" t="n">
        <f aca="false">INDEX(Lookup!$D$4:$D$18,MATCH(C2756,Lookup!$A$4:$A$18,0))</f>
        <v>0.012</v>
      </c>
      <c r="T2756" s="21" t="n">
        <f aca="false">ROUND(P2756*S2756,2)</f>
        <v>5.4</v>
      </c>
      <c r="U2756" s="21" t="n">
        <f aca="false">IF(T2756&lt;=10,1,IF(T2756&lt;=20,2,IF(T2756&lt;=30,3,IF(T2756&lt;=40,4,IF(T2756&lt;=50,5,IF(T2756&lt;=100,6,IF(T2756&lt;=250,7,8)))))))</f>
        <v>1</v>
      </c>
      <c r="V2756" s="21" t="n">
        <f aca="false">IF(AND(OR(Dashboard!$T$3="All",R2756=Dashboard!$T$3),OR(Dashboard!$T$4="All",D2756=Dashboard!$T$4)),1,0)</f>
        <v>1</v>
      </c>
      <c r="W2756" s="21" t="n">
        <f aca="false">IF(V2756=1,T2756+ROW()/10000000,0)</f>
        <v>5.4002756</v>
      </c>
    </row>
    <row r="2757" customFormat="false" ht="15" hidden="false" customHeight="false" outlineLevel="0" collapsed="false">
      <c r="A2757" s="0" t="n">
        <v>18344490</v>
      </c>
      <c r="B2757" s="0" t="s">
        <v>4858</v>
      </c>
      <c r="C2757" s="0" t="n">
        <v>1</v>
      </c>
      <c r="D2757" s="0" t="s">
        <v>6924</v>
      </c>
      <c r="E2757" s="0" t="s">
        <v>7351</v>
      </c>
      <c r="F2757" s="0" t="s">
        <v>7345</v>
      </c>
      <c r="G2757" s="0" t="s">
        <v>7346</v>
      </c>
      <c r="H2757" s="0" t="s">
        <v>2185</v>
      </c>
      <c r="I2757" s="0" t="s">
        <v>2123</v>
      </c>
      <c r="J2757" s="0" t="s">
        <v>47</v>
      </c>
      <c r="K2757" s="0" t="s">
        <v>46</v>
      </c>
      <c r="L2757" s="0" t="s">
        <v>47</v>
      </c>
      <c r="M2757" s="0" t="s">
        <v>47</v>
      </c>
      <c r="N2757" s="0" t="n">
        <v>2</v>
      </c>
      <c r="O2757" s="0" t="n">
        <v>38</v>
      </c>
      <c r="P2757" s="0" t="n">
        <v>600</v>
      </c>
      <c r="Q2757" s="0" t="n">
        <v>3.4</v>
      </c>
      <c r="R2757" s="0" t="str">
        <f aca="false">INDEX(Lookup!$B$4:$B$18,MATCH(C2757,Lookup!$A$4:$A$18,0))</f>
        <v>India</v>
      </c>
      <c r="S2757" s="20" t="n">
        <f aca="false">INDEX(Lookup!$D$4:$D$18,MATCH(C2757,Lookup!$A$4:$A$18,0))</f>
        <v>0.012</v>
      </c>
      <c r="T2757" s="21" t="n">
        <f aca="false">ROUND(P2757*S2757,2)</f>
        <v>7.2</v>
      </c>
      <c r="U2757" s="21" t="n">
        <f aca="false">IF(T2757&lt;=10,1,IF(T2757&lt;=20,2,IF(T2757&lt;=30,3,IF(T2757&lt;=40,4,IF(T2757&lt;=50,5,IF(T2757&lt;=100,6,IF(T2757&lt;=250,7,8)))))))</f>
        <v>1</v>
      </c>
      <c r="V2757" s="21" t="n">
        <f aca="false">IF(AND(OR(Dashboard!$T$3="All",R2757=Dashboard!$T$3),OR(Dashboard!$T$4="All",D2757=Dashboard!$T$4)),1,0)</f>
        <v>1</v>
      </c>
      <c r="W2757" s="21" t="n">
        <f aca="false">IF(V2757=1,T2757+ROW()/10000000,0)</f>
        <v>7.2002757</v>
      </c>
    </row>
    <row r="2758" customFormat="false" ht="15" hidden="false" customHeight="false" outlineLevel="0" collapsed="false">
      <c r="A2758" s="0" t="n">
        <v>18412878</v>
      </c>
      <c r="B2758" s="0" t="s">
        <v>5099</v>
      </c>
      <c r="C2758" s="0" t="n">
        <v>1</v>
      </c>
      <c r="D2758" s="0" t="s">
        <v>6924</v>
      </c>
      <c r="E2758" s="0" t="s">
        <v>7352</v>
      </c>
      <c r="F2758" s="0" t="s">
        <v>7345</v>
      </c>
      <c r="G2758" s="0" t="s">
        <v>7346</v>
      </c>
      <c r="H2758" s="0" t="s">
        <v>2185</v>
      </c>
      <c r="I2758" s="0" t="s">
        <v>2123</v>
      </c>
      <c r="J2758" s="0" t="s">
        <v>47</v>
      </c>
      <c r="K2758" s="0" t="s">
        <v>46</v>
      </c>
      <c r="L2758" s="0" t="s">
        <v>47</v>
      </c>
      <c r="M2758" s="0" t="s">
        <v>47</v>
      </c>
      <c r="N2758" s="0" t="n">
        <v>2</v>
      </c>
      <c r="O2758" s="0" t="n">
        <v>11</v>
      </c>
      <c r="P2758" s="0" t="n">
        <v>600</v>
      </c>
      <c r="Q2758" s="0" t="n">
        <v>2.8</v>
      </c>
      <c r="R2758" s="0" t="str">
        <f aca="false">INDEX(Lookup!$B$4:$B$18,MATCH(C2758,Lookup!$A$4:$A$18,0))</f>
        <v>India</v>
      </c>
      <c r="S2758" s="20" t="n">
        <f aca="false">INDEX(Lookup!$D$4:$D$18,MATCH(C2758,Lookup!$A$4:$A$18,0))</f>
        <v>0.012</v>
      </c>
      <c r="T2758" s="21" t="n">
        <f aca="false">ROUND(P2758*S2758,2)</f>
        <v>7.2</v>
      </c>
      <c r="U2758" s="21" t="n">
        <f aca="false">IF(T2758&lt;=10,1,IF(T2758&lt;=20,2,IF(T2758&lt;=30,3,IF(T2758&lt;=40,4,IF(T2758&lt;=50,5,IF(T2758&lt;=100,6,IF(T2758&lt;=250,7,8)))))))</f>
        <v>1</v>
      </c>
      <c r="V2758" s="21" t="n">
        <f aca="false">IF(AND(OR(Dashboard!$T$3="All",R2758=Dashboard!$T$3),OR(Dashboard!$T$4="All",D2758=Dashboard!$T$4)),1,0)</f>
        <v>1</v>
      </c>
      <c r="W2758" s="21" t="n">
        <f aca="false">IF(V2758=1,T2758+ROW()/10000000,0)</f>
        <v>7.2002758</v>
      </c>
    </row>
    <row r="2759" customFormat="false" ht="15" hidden="false" customHeight="false" outlineLevel="0" collapsed="false">
      <c r="A2759" s="0" t="n">
        <v>18294263</v>
      </c>
      <c r="B2759" s="0" t="s">
        <v>7353</v>
      </c>
      <c r="C2759" s="0" t="n">
        <v>1</v>
      </c>
      <c r="D2759" s="0" t="s">
        <v>6924</v>
      </c>
      <c r="E2759" s="0" t="s">
        <v>7354</v>
      </c>
      <c r="F2759" s="0" t="s">
        <v>7345</v>
      </c>
      <c r="G2759" s="0" t="s">
        <v>7346</v>
      </c>
      <c r="H2759" s="0" t="s">
        <v>7355</v>
      </c>
      <c r="I2759" s="0" t="s">
        <v>2123</v>
      </c>
      <c r="J2759" s="0" t="s">
        <v>47</v>
      </c>
      <c r="K2759" s="0" t="s">
        <v>47</v>
      </c>
      <c r="L2759" s="0" t="s">
        <v>47</v>
      </c>
      <c r="M2759" s="0" t="s">
        <v>47</v>
      </c>
      <c r="N2759" s="0" t="n">
        <v>1</v>
      </c>
      <c r="O2759" s="0" t="n">
        <v>4</v>
      </c>
      <c r="P2759" s="0" t="n">
        <v>200</v>
      </c>
      <c r="Q2759" s="0" t="n">
        <v>3</v>
      </c>
      <c r="R2759" s="0" t="str">
        <f aca="false">INDEX(Lookup!$B$4:$B$18,MATCH(C2759,Lookup!$A$4:$A$18,0))</f>
        <v>India</v>
      </c>
      <c r="S2759" s="20" t="n">
        <f aca="false">INDEX(Lookup!$D$4:$D$18,MATCH(C2759,Lookup!$A$4:$A$18,0))</f>
        <v>0.012</v>
      </c>
      <c r="T2759" s="21" t="n">
        <f aca="false">ROUND(P2759*S2759,2)</f>
        <v>2.4</v>
      </c>
      <c r="U2759" s="21" t="n">
        <f aca="false">IF(T2759&lt;=10,1,IF(T2759&lt;=20,2,IF(T2759&lt;=30,3,IF(T2759&lt;=40,4,IF(T2759&lt;=50,5,IF(T2759&lt;=100,6,IF(T2759&lt;=250,7,8)))))))</f>
        <v>1</v>
      </c>
      <c r="V2759" s="21" t="n">
        <f aca="false">IF(AND(OR(Dashboard!$T$3="All",R2759=Dashboard!$T$3),OR(Dashboard!$T$4="All",D2759=Dashboard!$T$4)),1,0)</f>
        <v>1</v>
      </c>
      <c r="W2759" s="21" t="n">
        <f aca="false">IF(V2759=1,T2759+ROW()/10000000,0)</f>
        <v>2.4002759</v>
      </c>
    </row>
    <row r="2760" customFormat="false" ht="15" hidden="false" customHeight="false" outlineLevel="0" collapsed="false">
      <c r="A2760" s="0" t="n">
        <v>588</v>
      </c>
      <c r="B2760" s="0" t="s">
        <v>7356</v>
      </c>
      <c r="C2760" s="0" t="n">
        <v>1</v>
      </c>
      <c r="D2760" s="0" t="s">
        <v>6924</v>
      </c>
      <c r="E2760" s="0" t="s">
        <v>7357</v>
      </c>
      <c r="F2760" s="0" t="s">
        <v>7345</v>
      </c>
      <c r="G2760" s="0" t="s">
        <v>7346</v>
      </c>
      <c r="H2760" s="0" t="s">
        <v>4420</v>
      </c>
      <c r="I2760" s="0" t="s">
        <v>2123</v>
      </c>
      <c r="J2760" s="0" t="s">
        <v>47</v>
      </c>
      <c r="K2760" s="0" t="s">
        <v>46</v>
      </c>
      <c r="L2760" s="0" t="s">
        <v>47</v>
      </c>
      <c r="M2760" s="0" t="s">
        <v>47</v>
      </c>
      <c r="N2760" s="0" t="n">
        <v>2</v>
      </c>
      <c r="O2760" s="0" t="n">
        <v>421</v>
      </c>
      <c r="P2760" s="0" t="n">
        <v>600</v>
      </c>
      <c r="Q2760" s="0" t="n">
        <v>3.3</v>
      </c>
      <c r="R2760" s="0" t="str">
        <f aca="false">INDEX(Lookup!$B$4:$B$18,MATCH(C2760,Lookup!$A$4:$A$18,0))</f>
        <v>India</v>
      </c>
      <c r="S2760" s="20" t="n">
        <f aca="false">INDEX(Lookup!$D$4:$D$18,MATCH(C2760,Lookup!$A$4:$A$18,0))</f>
        <v>0.012</v>
      </c>
      <c r="T2760" s="21" t="n">
        <f aca="false">ROUND(P2760*S2760,2)</f>
        <v>7.2</v>
      </c>
      <c r="U2760" s="21" t="n">
        <f aca="false">IF(T2760&lt;=10,1,IF(T2760&lt;=20,2,IF(T2760&lt;=30,3,IF(T2760&lt;=40,4,IF(T2760&lt;=50,5,IF(T2760&lt;=100,6,IF(T2760&lt;=250,7,8)))))))</f>
        <v>1</v>
      </c>
      <c r="V2760" s="21" t="n">
        <f aca="false">IF(AND(OR(Dashboard!$T$3="All",R2760=Dashboard!$T$3),OR(Dashboard!$T$4="All",D2760=Dashboard!$T$4)),1,0)</f>
        <v>1</v>
      </c>
      <c r="W2760" s="21" t="n">
        <f aca="false">IF(V2760=1,T2760+ROW()/10000000,0)</f>
        <v>7.200276</v>
      </c>
    </row>
    <row r="2761" customFormat="false" ht="15" hidden="false" customHeight="false" outlineLevel="0" collapsed="false">
      <c r="A2761" s="0" t="n">
        <v>7150</v>
      </c>
      <c r="B2761" s="0" t="s">
        <v>7358</v>
      </c>
      <c r="C2761" s="0" t="n">
        <v>1</v>
      </c>
      <c r="D2761" s="0" t="s">
        <v>6924</v>
      </c>
      <c r="E2761" s="0" t="s">
        <v>7359</v>
      </c>
      <c r="F2761" s="0" t="s">
        <v>7345</v>
      </c>
      <c r="G2761" s="0" t="s">
        <v>7346</v>
      </c>
      <c r="H2761" s="0" t="s">
        <v>2288</v>
      </c>
      <c r="I2761" s="0" t="s">
        <v>2123</v>
      </c>
      <c r="J2761" s="0" t="s">
        <v>47</v>
      </c>
      <c r="K2761" s="0" t="s">
        <v>46</v>
      </c>
      <c r="L2761" s="0" t="s">
        <v>47</v>
      </c>
      <c r="M2761" s="0" t="s">
        <v>47</v>
      </c>
      <c r="N2761" s="0" t="n">
        <v>2</v>
      </c>
      <c r="O2761" s="0" t="n">
        <v>68</v>
      </c>
      <c r="P2761" s="0" t="n">
        <v>550</v>
      </c>
      <c r="Q2761" s="0" t="n">
        <v>3.1</v>
      </c>
      <c r="R2761" s="0" t="str">
        <f aca="false">INDEX(Lookup!$B$4:$B$18,MATCH(C2761,Lookup!$A$4:$A$18,0))</f>
        <v>India</v>
      </c>
      <c r="S2761" s="20" t="n">
        <f aca="false">INDEX(Lookup!$D$4:$D$18,MATCH(C2761,Lookup!$A$4:$A$18,0))</f>
        <v>0.012</v>
      </c>
      <c r="T2761" s="21" t="n">
        <f aca="false">ROUND(P2761*S2761,2)</f>
        <v>6.6</v>
      </c>
      <c r="U2761" s="21" t="n">
        <f aca="false">IF(T2761&lt;=10,1,IF(T2761&lt;=20,2,IF(T2761&lt;=30,3,IF(T2761&lt;=40,4,IF(T2761&lt;=50,5,IF(T2761&lt;=100,6,IF(T2761&lt;=250,7,8)))))))</f>
        <v>1</v>
      </c>
      <c r="V2761" s="21" t="n">
        <f aca="false">IF(AND(OR(Dashboard!$T$3="All",R2761=Dashboard!$T$3),OR(Dashboard!$T$4="All",D2761=Dashboard!$T$4)),1,0)</f>
        <v>1</v>
      </c>
      <c r="W2761" s="21" t="n">
        <f aca="false">IF(V2761=1,T2761+ROW()/10000000,0)</f>
        <v>6.6002761</v>
      </c>
    </row>
    <row r="2762" customFormat="false" ht="15" hidden="false" customHeight="false" outlineLevel="0" collapsed="false">
      <c r="A2762" s="0" t="n">
        <v>18264634</v>
      </c>
      <c r="B2762" s="0" t="s">
        <v>7360</v>
      </c>
      <c r="C2762" s="0" t="n">
        <v>1</v>
      </c>
      <c r="D2762" s="0" t="s">
        <v>6924</v>
      </c>
      <c r="E2762" s="0" t="s">
        <v>7361</v>
      </c>
      <c r="F2762" s="0" t="s">
        <v>7345</v>
      </c>
      <c r="G2762" s="0" t="s">
        <v>7346</v>
      </c>
      <c r="H2762" s="0" t="s">
        <v>7362</v>
      </c>
      <c r="I2762" s="0" t="s">
        <v>2123</v>
      </c>
      <c r="J2762" s="0" t="s">
        <v>47</v>
      </c>
      <c r="K2762" s="0" t="s">
        <v>47</v>
      </c>
      <c r="L2762" s="0" t="s">
        <v>47</v>
      </c>
      <c r="M2762" s="0" t="s">
        <v>47</v>
      </c>
      <c r="N2762" s="0" t="n">
        <v>1</v>
      </c>
      <c r="O2762" s="0" t="n">
        <v>85</v>
      </c>
      <c r="P2762" s="0" t="n">
        <v>400</v>
      </c>
      <c r="Q2762" s="0" t="n">
        <v>3.6</v>
      </c>
      <c r="R2762" s="0" t="str">
        <f aca="false">INDEX(Lookup!$B$4:$B$18,MATCH(C2762,Lookup!$A$4:$A$18,0))</f>
        <v>India</v>
      </c>
      <c r="S2762" s="20" t="n">
        <f aca="false">INDEX(Lookup!$D$4:$D$18,MATCH(C2762,Lookup!$A$4:$A$18,0))</f>
        <v>0.012</v>
      </c>
      <c r="T2762" s="21" t="n">
        <f aca="false">ROUND(P2762*S2762,2)</f>
        <v>4.8</v>
      </c>
      <c r="U2762" s="21" t="n">
        <f aca="false">IF(T2762&lt;=10,1,IF(T2762&lt;=20,2,IF(T2762&lt;=30,3,IF(T2762&lt;=40,4,IF(T2762&lt;=50,5,IF(T2762&lt;=100,6,IF(T2762&lt;=250,7,8)))))))</f>
        <v>1</v>
      </c>
      <c r="V2762" s="21" t="n">
        <f aca="false">IF(AND(OR(Dashboard!$T$3="All",R2762=Dashboard!$T$3),OR(Dashboard!$T$4="All",D2762=Dashboard!$T$4)),1,0)</f>
        <v>1</v>
      </c>
      <c r="W2762" s="21" t="n">
        <f aca="false">IF(V2762=1,T2762+ROW()/10000000,0)</f>
        <v>4.8002762</v>
      </c>
    </row>
    <row r="2763" customFormat="false" ht="15" hidden="false" customHeight="false" outlineLevel="0" collapsed="false">
      <c r="A2763" s="0" t="n">
        <v>301534</v>
      </c>
      <c r="B2763" s="0" t="s">
        <v>7363</v>
      </c>
      <c r="C2763" s="0" t="n">
        <v>1</v>
      </c>
      <c r="D2763" s="0" t="s">
        <v>6924</v>
      </c>
      <c r="E2763" s="0" t="s">
        <v>7364</v>
      </c>
      <c r="F2763" s="0" t="s">
        <v>7345</v>
      </c>
      <c r="G2763" s="0" t="s">
        <v>7346</v>
      </c>
      <c r="H2763" s="0" t="s">
        <v>7365</v>
      </c>
      <c r="I2763" s="0" t="s">
        <v>2123</v>
      </c>
      <c r="J2763" s="0" t="s">
        <v>46</v>
      </c>
      <c r="K2763" s="0" t="s">
        <v>47</v>
      </c>
      <c r="L2763" s="0" t="s">
        <v>47</v>
      </c>
      <c r="M2763" s="0" t="s">
        <v>47</v>
      </c>
      <c r="N2763" s="0" t="n">
        <v>2</v>
      </c>
      <c r="O2763" s="0" t="n">
        <v>343</v>
      </c>
      <c r="P2763" s="0" t="n">
        <v>800</v>
      </c>
      <c r="Q2763" s="0" t="n">
        <v>3.7</v>
      </c>
      <c r="R2763" s="0" t="str">
        <f aca="false">INDEX(Lookup!$B$4:$B$18,MATCH(C2763,Lookup!$A$4:$A$18,0))</f>
        <v>India</v>
      </c>
      <c r="S2763" s="20" t="n">
        <f aca="false">INDEX(Lookup!$D$4:$D$18,MATCH(C2763,Lookup!$A$4:$A$18,0))</f>
        <v>0.012</v>
      </c>
      <c r="T2763" s="21" t="n">
        <f aca="false">ROUND(P2763*S2763,2)</f>
        <v>9.6</v>
      </c>
      <c r="U2763" s="21" t="n">
        <f aca="false">IF(T2763&lt;=10,1,IF(T2763&lt;=20,2,IF(T2763&lt;=30,3,IF(T2763&lt;=40,4,IF(T2763&lt;=50,5,IF(T2763&lt;=100,6,IF(T2763&lt;=250,7,8)))))))</f>
        <v>1</v>
      </c>
      <c r="V2763" s="21" t="n">
        <f aca="false">IF(AND(OR(Dashboard!$T$3="All",R2763=Dashboard!$T$3),OR(Dashboard!$T$4="All",D2763=Dashboard!$T$4)),1,0)</f>
        <v>1</v>
      </c>
      <c r="W2763" s="21" t="n">
        <f aca="false">IF(V2763=1,T2763+ROW()/10000000,0)</f>
        <v>9.6002763</v>
      </c>
    </row>
    <row r="2764" customFormat="false" ht="15" hidden="false" customHeight="false" outlineLevel="0" collapsed="false">
      <c r="A2764" s="0" t="n">
        <v>8340</v>
      </c>
      <c r="B2764" s="0" t="s">
        <v>7366</v>
      </c>
      <c r="C2764" s="0" t="n">
        <v>1</v>
      </c>
      <c r="D2764" s="0" t="s">
        <v>6924</v>
      </c>
      <c r="E2764" s="0" t="s">
        <v>7367</v>
      </c>
      <c r="F2764" s="0" t="s">
        <v>7345</v>
      </c>
      <c r="G2764" s="0" t="s">
        <v>7346</v>
      </c>
      <c r="H2764" s="0" t="s">
        <v>3942</v>
      </c>
      <c r="I2764" s="0" t="s">
        <v>2123</v>
      </c>
      <c r="J2764" s="0" t="s">
        <v>47</v>
      </c>
      <c r="K2764" s="0" t="s">
        <v>47</v>
      </c>
      <c r="L2764" s="0" t="s">
        <v>47</v>
      </c>
      <c r="M2764" s="0" t="s">
        <v>47</v>
      </c>
      <c r="N2764" s="0" t="n">
        <v>1</v>
      </c>
      <c r="O2764" s="0" t="n">
        <v>120</v>
      </c>
      <c r="P2764" s="0" t="n">
        <v>300</v>
      </c>
      <c r="Q2764" s="0" t="n">
        <v>3.8</v>
      </c>
      <c r="R2764" s="0" t="str">
        <f aca="false">INDEX(Lookup!$B$4:$B$18,MATCH(C2764,Lookup!$A$4:$A$18,0))</f>
        <v>India</v>
      </c>
      <c r="S2764" s="20" t="n">
        <f aca="false">INDEX(Lookup!$D$4:$D$18,MATCH(C2764,Lookup!$A$4:$A$18,0))</f>
        <v>0.012</v>
      </c>
      <c r="T2764" s="21" t="n">
        <f aca="false">ROUND(P2764*S2764,2)</f>
        <v>3.6</v>
      </c>
      <c r="U2764" s="21" t="n">
        <f aca="false">IF(T2764&lt;=10,1,IF(T2764&lt;=20,2,IF(T2764&lt;=30,3,IF(T2764&lt;=40,4,IF(T2764&lt;=50,5,IF(T2764&lt;=100,6,IF(T2764&lt;=250,7,8)))))))</f>
        <v>1</v>
      </c>
      <c r="V2764" s="21" t="n">
        <f aca="false">IF(AND(OR(Dashboard!$T$3="All",R2764=Dashboard!$T$3),OR(Dashboard!$T$4="All",D2764=Dashboard!$T$4)),1,0)</f>
        <v>1</v>
      </c>
      <c r="W2764" s="21" t="n">
        <f aca="false">IF(V2764=1,T2764+ROW()/10000000,0)</f>
        <v>3.6002764</v>
      </c>
    </row>
    <row r="2765" customFormat="false" ht="15" hidden="false" customHeight="false" outlineLevel="0" collapsed="false">
      <c r="A2765" s="0" t="n">
        <v>18400739</v>
      </c>
      <c r="B2765" s="0" t="s">
        <v>7368</v>
      </c>
      <c r="C2765" s="0" t="n">
        <v>1</v>
      </c>
      <c r="D2765" s="0" t="s">
        <v>6924</v>
      </c>
      <c r="E2765" s="0" t="s">
        <v>7369</v>
      </c>
      <c r="F2765" s="0" t="s">
        <v>7345</v>
      </c>
      <c r="G2765" s="0" t="s">
        <v>7346</v>
      </c>
      <c r="H2765" s="0" t="s">
        <v>2128</v>
      </c>
      <c r="I2765" s="0" t="s">
        <v>2123</v>
      </c>
      <c r="J2765" s="0" t="s">
        <v>47</v>
      </c>
      <c r="K2765" s="0" t="s">
        <v>47</v>
      </c>
      <c r="L2765" s="0" t="s">
        <v>47</v>
      </c>
      <c r="M2765" s="0" t="s">
        <v>47</v>
      </c>
      <c r="N2765" s="0" t="n">
        <v>1</v>
      </c>
      <c r="O2765" s="0" t="n">
        <v>3</v>
      </c>
      <c r="P2765" s="0" t="n">
        <v>200</v>
      </c>
      <c r="Q2765" s="0" t="n">
        <v>1</v>
      </c>
      <c r="R2765" s="0" t="str">
        <f aca="false">INDEX(Lookup!$B$4:$B$18,MATCH(C2765,Lookup!$A$4:$A$18,0))</f>
        <v>India</v>
      </c>
      <c r="S2765" s="20" t="n">
        <f aca="false">INDEX(Lookup!$D$4:$D$18,MATCH(C2765,Lookup!$A$4:$A$18,0))</f>
        <v>0.012</v>
      </c>
      <c r="T2765" s="21" t="n">
        <f aca="false">ROUND(P2765*S2765,2)</f>
        <v>2.4</v>
      </c>
      <c r="U2765" s="21" t="n">
        <f aca="false">IF(T2765&lt;=10,1,IF(T2765&lt;=20,2,IF(T2765&lt;=30,3,IF(T2765&lt;=40,4,IF(T2765&lt;=50,5,IF(T2765&lt;=100,6,IF(T2765&lt;=250,7,8)))))))</f>
        <v>1</v>
      </c>
      <c r="V2765" s="21" t="n">
        <f aca="false">IF(AND(OR(Dashboard!$T$3="All",R2765=Dashboard!$T$3),OR(Dashboard!$T$4="All",D2765=Dashboard!$T$4)),1,0)</f>
        <v>1</v>
      </c>
      <c r="W2765" s="21" t="n">
        <f aca="false">IF(V2765=1,T2765+ROW()/10000000,0)</f>
        <v>2.4002765</v>
      </c>
    </row>
    <row r="2766" customFormat="false" ht="15" hidden="false" customHeight="false" outlineLevel="0" collapsed="false">
      <c r="A2766" s="0" t="n">
        <v>304954</v>
      </c>
      <c r="B2766" s="0" t="s">
        <v>7370</v>
      </c>
      <c r="C2766" s="0" t="n">
        <v>1</v>
      </c>
      <c r="D2766" s="0" t="s">
        <v>6924</v>
      </c>
      <c r="E2766" s="0" t="s">
        <v>7371</v>
      </c>
      <c r="F2766" s="0" t="s">
        <v>7345</v>
      </c>
      <c r="G2766" s="0" t="s">
        <v>7346</v>
      </c>
      <c r="H2766" s="0" t="s">
        <v>402</v>
      </c>
      <c r="I2766" s="0" t="s">
        <v>2123</v>
      </c>
      <c r="J2766" s="0" t="s">
        <v>47</v>
      </c>
      <c r="K2766" s="0" t="s">
        <v>47</v>
      </c>
      <c r="L2766" s="0" t="s">
        <v>47</v>
      </c>
      <c r="M2766" s="0" t="s">
        <v>47</v>
      </c>
      <c r="N2766" s="0" t="n">
        <v>1</v>
      </c>
      <c r="O2766" s="0" t="n">
        <v>2</v>
      </c>
      <c r="P2766" s="0" t="n">
        <v>100</v>
      </c>
      <c r="Q2766" s="0" t="n">
        <v>1</v>
      </c>
      <c r="R2766" s="0" t="str">
        <f aca="false">INDEX(Lookup!$B$4:$B$18,MATCH(C2766,Lookup!$A$4:$A$18,0))</f>
        <v>India</v>
      </c>
      <c r="S2766" s="20" t="n">
        <f aca="false">INDEX(Lookup!$D$4:$D$18,MATCH(C2766,Lookup!$A$4:$A$18,0))</f>
        <v>0.012</v>
      </c>
      <c r="T2766" s="21" t="n">
        <f aca="false">ROUND(P2766*S2766,2)</f>
        <v>1.2</v>
      </c>
      <c r="U2766" s="21" t="n">
        <f aca="false">IF(T2766&lt;=10,1,IF(T2766&lt;=20,2,IF(T2766&lt;=30,3,IF(T2766&lt;=40,4,IF(T2766&lt;=50,5,IF(T2766&lt;=100,6,IF(T2766&lt;=250,7,8)))))))</f>
        <v>1</v>
      </c>
      <c r="V2766" s="21" t="n">
        <f aca="false">IF(AND(OR(Dashboard!$T$3="All",R2766=Dashboard!$T$3),OR(Dashboard!$T$4="All",D2766=Dashboard!$T$4)),1,0)</f>
        <v>1</v>
      </c>
      <c r="W2766" s="21" t="n">
        <f aca="false">IF(V2766=1,T2766+ROW()/10000000,0)</f>
        <v>1.2002766</v>
      </c>
    </row>
    <row r="2767" customFormat="false" ht="15" hidden="false" customHeight="false" outlineLevel="0" collapsed="false">
      <c r="A2767" s="0" t="n">
        <v>18400737</v>
      </c>
      <c r="B2767" s="0" t="s">
        <v>7372</v>
      </c>
      <c r="C2767" s="0" t="n">
        <v>1</v>
      </c>
      <c r="D2767" s="0" t="s">
        <v>6924</v>
      </c>
      <c r="E2767" s="0" t="s">
        <v>7373</v>
      </c>
      <c r="F2767" s="0" t="s">
        <v>7345</v>
      </c>
      <c r="G2767" s="0" t="s">
        <v>7346</v>
      </c>
      <c r="H2767" s="0" t="s">
        <v>402</v>
      </c>
      <c r="I2767" s="0" t="s">
        <v>2123</v>
      </c>
      <c r="J2767" s="0" t="s">
        <v>47</v>
      </c>
      <c r="K2767" s="0" t="s">
        <v>47</v>
      </c>
      <c r="L2767" s="0" t="s">
        <v>47</v>
      </c>
      <c r="M2767" s="0" t="s">
        <v>47</v>
      </c>
      <c r="N2767" s="0" t="n">
        <v>1</v>
      </c>
      <c r="O2767" s="0" t="n">
        <v>2</v>
      </c>
      <c r="P2767" s="0" t="n">
        <v>200</v>
      </c>
      <c r="Q2767" s="0" t="n">
        <v>1</v>
      </c>
      <c r="R2767" s="0" t="str">
        <f aca="false">INDEX(Lookup!$B$4:$B$18,MATCH(C2767,Lookup!$A$4:$A$18,0))</f>
        <v>India</v>
      </c>
      <c r="S2767" s="20" t="n">
        <f aca="false">INDEX(Lookup!$D$4:$D$18,MATCH(C2767,Lookup!$A$4:$A$18,0))</f>
        <v>0.012</v>
      </c>
      <c r="T2767" s="21" t="n">
        <f aca="false">ROUND(P2767*S2767,2)</f>
        <v>2.4</v>
      </c>
      <c r="U2767" s="21" t="n">
        <f aca="false">IF(T2767&lt;=10,1,IF(T2767&lt;=20,2,IF(T2767&lt;=30,3,IF(T2767&lt;=40,4,IF(T2767&lt;=50,5,IF(T2767&lt;=100,6,IF(T2767&lt;=250,7,8)))))))</f>
        <v>1</v>
      </c>
      <c r="V2767" s="21" t="n">
        <f aca="false">IF(AND(OR(Dashboard!$T$3="All",R2767=Dashboard!$T$3),OR(Dashboard!$T$4="All",D2767=Dashboard!$T$4)),1,0)</f>
        <v>1</v>
      </c>
      <c r="W2767" s="21" t="n">
        <f aca="false">IF(V2767=1,T2767+ROW()/10000000,0)</f>
        <v>2.4002767</v>
      </c>
    </row>
    <row r="2768" customFormat="false" ht="15" hidden="false" customHeight="false" outlineLevel="0" collapsed="false">
      <c r="A2768" s="0" t="n">
        <v>18382583</v>
      </c>
      <c r="B2768" s="0" t="s">
        <v>7374</v>
      </c>
      <c r="C2768" s="0" t="n">
        <v>1</v>
      </c>
      <c r="D2768" s="0" t="s">
        <v>6924</v>
      </c>
      <c r="E2768" s="0" t="s">
        <v>7375</v>
      </c>
      <c r="F2768" s="0" t="s">
        <v>7345</v>
      </c>
      <c r="G2768" s="0" t="s">
        <v>7346</v>
      </c>
      <c r="H2768" s="0" t="s">
        <v>2868</v>
      </c>
      <c r="I2768" s="0" t="s">
        <v>2123</v>
      </c>
      <c r="J2768" s="0" t="s">
        <v>47</v>
      </c>
      <c r="K2768" s="0" t="s">
        <v>47</v>
      </c>
      <c r="L2768" s="0" t="s">
        <v>47</v>
      </c>
      <c r="M2768" s="0" t="s">
        <v>47</v>
      </c>
      <c r="N2768" s="0" t="n">
        <v>1</v>
      </c>
      <c r="O2768" s="0" t="n">
        <v>0</v>
      </c>
      <c r="P2768" s="0" t="n">
        <v>350</v>
      </c>
      <c r="Q2768" s="0" t="n">
        <v>1</v>
      </c>
      <c r="R2768" s="0" t="str">
        <f aca="false">INDEX(Lookup!$B$4:$B$18,MATCH(C2768,Lookup!$A$4:$A$18,0))</f>
        <v>India</v>
      </c>
      <c r="S2768" s="20" t="n">
        <f aca="false">INDEX(Lookup!$D$4:$D$18,MATCH(C2768,Lookup!$A$4:$A$18,0))</f>
        <v>0.012</v>
      </c>
      <c r="T2768" s="21" t="n">
        <f aca="false">ROUND(P2768*S2768,2)</f>
        <v>4.2</v>
      </c>
      <c r="U2768" s="21" t="n">
        <f aca="false">IF(T2768&lt;=10,1,IF(T2768&lt;=20,2,IF(T2768&lt;=30,3,IF(T2768&lt;=40,4,IF(T2768&lt;=50,5,IF(T2768&lt;=100,6,IF(T2768&lt;=250,7,8)))))))</f>
        <v>1</v>
      </c>
      <c r="V2768" s="21" t="n">
        <f aca="false">IF(AND(OR(Dashboard!$T$3="All",R2768=Dashboard!$T$3),OR(Dashboard!$T$4="All",D2768=Dashboard!$T$4)),1,0)</f>
        <v>1</v>
      </c>
      <c r="W2768" s="21" t="n">
        <f aca="false">IF(V2768=1,T2768+ROW()/10000000,0)</f>
        <v>4.2002768</v>
      </c>
    </row>
    <row r="2769" customFormat="false" ht="15" hidden="false" customHeight="false" outlineLevel="0" collapsed="false">
      <c r="A2769" s="0" t="n">
        <v>18249122</v>
      </c>
      <c r="B2769" s="0" t="s">
        <v>7376</v>
      </c>
      <c r="C2769" s="0" t="n">
        <v>1</v>
      </c>
      <c r="D2769" s="0" t="s">
        <v>6924</v>
      </c>
      <c r="E2769" s="0" t="s">
        <v>7377</v>
      </c>
      <c r="F2769" s="0" t="s">
        <v>7345</v>
      </c>
      <c r="G2769" s="0" t="s">
        <v>7346</v>
      </c>
      <c r="H2769" s="0" t="s">
        <v>7378</v>
      </c>
      <c r="I2769" s="0" t="s">
        <v>2123</v>
      </c>
      <c r="J2769" s="0" t="s">
        <v>47</v>
      </c>
      <c r="K2769" s="0" t="s">
        <v>46</v>
      </c>
      <c r="L2769" s="0" t="s">
        <v>47</v>
      </c>
      <c r="M2769" s="0" t="s">
        <v>47</v>
      </c>
      <c r="N2769" s="0" t="n">
        <v>2</v>
      </c>
      <c r="O2769" s="0" t="n">
        <v>55</v>
      </c>
      <c r="P2769" s="0" t="n">
        <v>750</v>
      </c>
      <c r="Q2769" s="0" t="n">
        <v>2.3</v>
      </c>
      <c r="R2769" s="0" t="str">
        <f aca="false">INDEX(Lookup!$B$4:$B$18,MATCH(C2769,Lookup!$A$4:$A$18,0))</f>
        <v>India</v>
      </c>
      <c r="S2769" s="20" t="n">
        <f aca="false">INDEX(Lookup!$D$4:$D$18,MATCH(C2769,Lookup!$A$4:$A$18,0))</f>
        <v>0.012</v>
      </c>
      <c r="T2769" s="21" t="n">
        <f aca="false">ROUND(P2769*S2769,2)</f>
        <v>9</v>
      </c>
      <c r="U2769" s="21" t="n">
        <f aca="false">IF(T2769&lt;=10,1,IF(T2769&lt;=20,2,IF(T2769&lt;=30,3,IF(T2769&lt;=40,4,IF(T2769&lt;=50,5,IF(T2769&lt;=100,6,IF(T2769&lt;=250,7,8)))))))</f>
        <v>1</v>
      </c>
      <c r="V2769" s="21" t="n">
        <f aca="false">IF(AND(OR(Dashboard!$T$3="All",R2769=Dashboard!$T$3),OR(Dashboard!$T$4="All",D2769=Dashboard!$T$4)),1,0)</f>
        <v>1</v>
      </c>
      <c r="W2769" s="21" t="n">
        <f aca="false">IF(V2769=1,T2769+ROW()/10000000,0)</f>
        <v>9.0002769</v>
      </c>
    </row>
    <row r="2770" customFormat="false" ht="15" hidden="false" customHeight="false" outlineLevel="0" collapsed="false">
      <c r="A2770" s="0" t="n">
        <v>7354</v>
      </c>
      <c r="B2770" s="0" t="s">
        <v>3113</v>
      </c>
      <c r="C2770" s="0" t="n">
        <v>1</v>
      </c>
      <c r="D2770" s="0" t="s">
        <v>6924</v>
      </c>
      <c r="E2770" s="0" t="s">
        <v>7379</v>
      </c>
      <c r="F2770" s="0" t="s">
        <v>7380</v>
      </c>
      <c r="G2770" s="0" t="s">
        <v>7381</v>
      </c>
      <c r="H2770" s="0" t="s">
        <v>153</v>
      </c>
      <c r="I2770" s="0" t="s">
        <v>2123</v>
      </c>
      <c r="J2770" s="0" t="s">
        <v>47</v>
      </c>
      <c r="K2770" s="0" t="s">
        <v>47</v>
      </c>
      <c r="L2770" s="0" t="s">
        <v>47</v>
      </c>
      <c r="M2770" s="0" t="s">
        <v>47</v>
      </c>
      <c r="N2770" s="0" t="n">
        <v>1</v>
      </c>
      <c r="O2770" s="0" t="n">
        <v>49</v>
      </c>
      <c r="P2770" s="0" t="n">
        <v>450</v>
      </c>
      <c r="Q2770" s="0" t="n">
        <v>3.2</v>
      </c>
      <c r="R2770" s="0" t="str">
        <f aca="false">INDEX(Lookup!$B$4:$B$18,MATCH(C2770,Lookup!$A$4:$A$18,0))</f>
        <v>India</v>
      </c>
      <c r="S2770" s="20" t="n">
        <f aca="false">INDEX(Lookup!$D$4:$D$18,MATCH(C2770,Lookup!$A$4:$A$18,0))</f>
        <v>0.012</v>
      </c>
      <c r="T2770" s="21" t="n">
        <f aca="false">ROUND(P2770*S2770,2)</f>
        <v>5.4</v>
      </c>
      <c r="U2770" s="21" t="n">
        <f aca="false">IF(T2770&lt;=10,1,IF(T2770&lt;=20,2,IF(T2770&lt;=30,3,IF(T2770&lt;=40,4,IF(T2770&lt;=50,5,IF(T2770&lt;=100,6,IF(T2770&lt;=250,7,8)))))))</f>
        <v>1</v>
      </c>
      <c r="V2770" s="21" t="n">
        <f aca="false">IF(AND(OR(Dashboard!$T$3="All",R2770=Dashboard!$T$3),OR(Dashboard!$T$4="All",D2770=Dashboard!$T$4)),1,0)</f>
        <v>1</v>
      </c>
      <c r="W2770" s="21" t="n">
        <f aca="false">IF(V2770=1,T2770+ROW()/10000000,0)</f>
        <v>5.400277</v>
      </c>
    </row>
    <row r="2771" customFormat="false" ht="15" hidden="false" customHeight="false" outlineLevel="0" collapsed="false">
      <c r="A2771" s="0" t="n">
        <v>9267</v>
      </c>
      <c r="B2771" s="0" t="s">
        <v>7382</v>
      </c>
      <c r="C2771" s="0" t="n">
        <v>1</v>
      </c>
      <c r="D2771" s="0" t="s">
        <v>6924</v>
      </c>
      <c r="E2771" s="0" t="s">
        <v>7383</v>
      </c>
      <c r="F2771" s="0" t="s">
        <v>7380</v>
      </c>
      <c r="G2771" s="0" t="s">
        <v>7381</v>
      </c>
      <c r="H2771" s="0" t="s">
        <v>3129</v>
      </c>
      <c r="I2771" s="0" t="s">
        <v>2123</v>
      </c>
      <c r="J2771" s="0" t="s">
        <v>47</v>
      </c>
      <c r="K2771" s="0" t="s">
        <v>47</v>
      </c>
      <c r="L2771" s="0" t="s">
        <v>47</v>
      </c>
      <c r="M2771" s="0" t="s">
        <v>47</v>
      </c>
      <c r="N2771" s="0" t="n">
        <v>1</v>
      </c>
      <c r="O2771" s="0" t="n">
        <v>7</v>
      </c>
      <c r="P2771" s="0" t="n">
        <v>400</v>
      </c>
      <c r="Q2771" s="0" t="n">
        <v>2.9</v>
      </c>
      <c r="R2771" s="0" t="str">
        <f aca="false">INDEX(Lookup!$B$4:$B$18,MATCH(C2771,Lookup!$A$4:$A$18,0))</f>
        <v>India</v>
      </c>
      <c r="S2771" s="20" t="n">
        <f aca="false">INDEX(Lookup!$D$4:$D$18,MATCH(C2771,Lookup!$A$4:$A$18,0))</f>
        <v>0.012</v>
      </c>
      <c r="T2771" s="21" t="n">
        <f aca="false">ROUND(P2771*S2771,2)</f>
        <v>4.8</v>
      </c>
      <c r="U2771" s="21" t="n">
        <f aca="false">IF(T2771&lt;=10,1,IF(T2771&lt;=20,2,IF(T2771&lt;=30,3,IF(T2771&lt;=40,4,IF(T2771&lt;=50,5,IF(T2771&lt;=100,6,IF(T2771&lt;=250,7,8)))))))</f>
        <v>1</v>
      </c>
      <c r="V2771" s="21" t="n">
        <f aca="false">IF(AND(OR(Dashboard!$T$3="All",R2771=Dashboard!$T$3),OR(Dashboard!$T$4="All",D2771=Dashboard!$T$4)),1,0)</f>
        <v>1</v>
      </c>
      <c r="W2771" s="21" t="n">
        <f aca="false">IF(V2771=1,T2771+ROW()/10000000,0)</f>
        <v>4.8002771</v>
      </c>
    </row>
    <row r="2772" customFormat="false" ht="15" hidden="false" customHeight="false" outlineLevel="0" collapsed="false">
      <c r="A2772" s="0" t="n">
        <v>7352</v>
      </c>
      <c r="B2772" s="0" t="s">
        <v>2408</v>
      </c>
      <c r="C2772" s="0" t="n">
        <v>1</v>
      </c>
      <c r="D2772" s="0" t="s">
        <v>6924</v>
      </c>
      <c r="E2772" s="0" t="s">
        <v>7384</v>
      </c>
      <c r="F2772" s="0" t="s">
        <v>7380</v>
      </c>
      <c r="G2772" s="0" t="s">
        <v>7381</v>
      </c>
      <c r="H2772" s="0" t="s">
        <v>3392</v>
      </c>
      <c r="I2772" s="0" t="s">
        <v>2123</v>
      </c>
      <c r="J2772" s="0" t="s">
        <v>47</v>
      </c>
      <c r="K2772" s="0" t="s">
        <v>47</v>
      </c>
      <c r="L2772" s="0" t="s">
        <v>47</v>
      </c>
      <c r="M2772" s="0" t="s">
        <v>47</v>
      </c>
      <c r="N2772" s="0" t="n">
        <v>2</v>
      </c>
      <c r="O2772" s="0" t="n">
        <v>90</v>
      </c>
      <c r="P2772" s="0" t="n">
        <v>700</v>
      </c>
      <c r="Q2772" s="0" t="n">
        <v>3.3</v>
      </c>
      <c r="R2772" s="0" t="str">
        <f aca="false">INDEX(Lookup!$B$4:$B$18,MATCH(C2772,Lookup!$A$4:$A$18,0))</f>
        <v>India</v>
      </c>
      <c r="S2772" s="20" t="n">
        <f aca="false">INDEX(Lookup!$D$4:$D$18,MATCH(C2772,Lookup!$A$4:$A$18,0))</f>
        <v>0.012</v>
      </c>
      <c r="T2772" s="21" t="n">
        <f aca="false">ROUND(P2772*S2772,2)</f>
        <v>8.4</v>
      </c>
      <c r="U2772" s="21" t="n">
        <f aca="false">IF(T2772&lt;=10,1,IF(T2772&lt;=20,2,IF(T2772&lt;=30,3,IF(T2772&lt;=40,4,IF(T2772&lt;=50,5,IF(T2772&lt;=100,6,IF(T2772&lt;=250,7,8)))))))</f>
        <v>1</v>
      </c>
      <c r="V2772" s="21" t="n">
        <f aca="false">IF(AND(OR(Dashboard!$T$3="All",R2772=Dashboard!$T$3),OR(Dashboard!$T$4="All",D2772=Dashboard!$T$4)),1,0)</f>
        <v>1</v>
      </c>
      <c r="W2772" s="21" t="n">
        <f aca="false">IF(V2772=1,T2772+ROW()/10000000,0)</f>
        <v>8.4002772</v>
      </c>
    </row>
    <row r="2773" customFormat="false" ht="15" hidden="false" customHeight="false" outlineLevel="0" collapsed="false">
      <c r="A2773" s="0" t="n">
        <v>304211</v>
      </c>
      <c r="B2773" s="0" t="s">
        <v>7385</v>
      </c>
      <c r="C2773" s="0" t="n">
        <v>1</v>
      </c>
      <c r="D2773" s="0" t="s">
        <v>6924</v>
      </c>
      <c r="E2773" s="0" t="s">
        <v>7386</v>
      </c>
      <c r="F2773" s="0" t="s">
        <v>7380</v>
      </c>
      <c r="G2773" s="0" t="s">
        <v>7381</v>
      </c>
      <c r="H2773" s="0" t="s">
        <v>2128</v>
      </c>
      <c r="I2773" s="0" t="s">
        <v>2123</v>
      </c>
      <c r="J2773" s="0" t="s">
        <v>46</v>
      </c>
      <c r="K2773" s="0" t="s">
        <v>47</v>
      </c>
      <c r="L2773" s="0" t="s">
        <v>47</v>
      </c>
      <c r="M2773" s="0" t="s">
        <v>47</v>
      </c>
      <c r="N2773" s="0" t="n">
        <v>3</v>
      </c>
      <c r="O2773" s="0" t="n">
        <v>11</v>
      </c>
      <c r="P2773" s="0" t="n">
        <v>1200</v>
      </c>
      <c r="Q2773" s="0" t="n">
        <v>2.9</v>
      </c>
      <c r="R2773" s="0" t="str">
        <f aca="false">INDEX(Lookup!$B$4:$B$18,MATCH(C2773,Lookup!$A$4:$A$18,0))</f>
        <v>India</v>
      </c>
      <c r="S2773" s="20" t="n">
        <f aca="false">INDEX(Lookup!$D$4:$D$18,MATCH(C2773,Lookup!$A$4:$A$18,0))</f>
        <v>0.012</v>
      </c>
      <c r="T2773" s="21" t="n">
        <f aca="false">ROUND(P2773*S2773,2)</f>
        <v>14.4</v>
      </c>
      <c r="U2773" s="21" t="n">
        <f aca="false">IF(T2773&lt;=10,1,IF(T2773&lt;=20,2,IF(T2773&lt;=30,3,IF(T2773&lt;=40,4,IF(T2773&lt;=50,5,IF(T2773&lt;=100,6,IF(T2773&lt;=250,7,8)))))))</f>
        <v>2</v>
      </c>
      <c r="V2773" s="21" t="n">
        <f aca="false">IF(AND(OR(Dashboard!$T$3="All",R2773=Dashboard!$T$3),OR(Dashboard!$T$4="All",D2773=Dashboard!$T$4)),1,0)</f>
        <v>1</v>
      </c>
      <c r="W2773" s="21" t="n">
        <f aca="false">IF(V2773=1,T2773+ROW()/10000000,0)</f>
        <v>14.4002773</v>
      </c>
    </row>
    <row r="2774" customFormat="false" ht="15" hidden="false" customHeight="false" outlineLevel="0" collapsed="false">
      <c r="A2774" s="0" t="n">
        <v>262</v>
      </c>
      <c r="B2774" s="0" t="s">
        <v>2075</v>
      </c>
      <c r="C2774" s="0" t="n">
        <v>1</v>
      </c>
      <c r="D2774" s="0" t="s">
        <v>6924</v>
      </c>
      <c r="E2774" s="0" t="s">
        <v>7387</v>
      </c>
      <c r="F2774" s="0" t="s">
        <v>7380</v>
      </c>
      <c r="G2774" s="0" t="s">
        <v>7381</v>
      </c>
      <c r="H2774" s="0" t="s">
        <v>3972</v>
      </c>
      <c r="I2774" s="0" t="s">
        <v>2123</v>
      </c>
      <c r="J2774" s="0" t="s">
        <v>47</v>
      </c>
      <c r="K2774" s="0" t="s">
        <v>46</v>
      </c>
      <c r="L2774" s="0" t="s">
        <v>47</v>
      </c>
      <c r="M2774" s="0" t="s">
        <v>47</v>
      </c>
      <c r="N2774" s="0" t="n">
        <v>3</v>
      </c>
      <c r="O2774" s="0" t="n">
        <v>161</v>
      </c>
      <c r="P2774" s="0" t="n">
        <v>1000</v>
      </c>
      <c r="Q2774" s="0" t="n">
        <v>3.1</v>
      </c>
      <c r="R2774" s="0" t="str">
        <f aca="false">INDEX(Lookup!$B$4:$B$18,MATCH(C2774,Lookup!$A$4:$A$18,0))</f>
        <v>India</v>
      </c>
      <c r="S2774" s="20" t="n">
        <f aca="false">INDEX(Lookup!$D$4:$D$18,MATCH(C2774,Lookup!$A$4:$A$18,0))</f>
        <v>0.012</v>
      </c>
      <c r="T2774" s="21" t="n">
        <f aca="false">ROUND(P2774*S2774,2)</f>
        <v>12</v>
      </c>
      <c r="U2774" s="21" t="n">
        <f aca="false">IF(T2774&lt;=10,1,IF(T2774&lt;=20,2,IF(T2774&lt;=30,3,IF(T2774&lt;=40,4,IF(T2774&lt;=50,5,IF(T2774&lt;=100,6,IF(T2774&lt;=250,7,8)))))))</f>
        <v>2</v>
      </c>
      <c r="V2774" s="21" t="n">
        <f aca="false">IF(AND(OR(Dashboard!$T$3="All",R2774=Dashboard!$T$3),OR(Dashboard!$T$4="All",D2774=Dashboard!$T$4)),1,0)</f>
        <v>1</v>
      </c>
      <c r="W2774" s="21" t="n">
        <f aca="false">IF(V2774=1,T2774+ROW()/10000000,0)</f>
        <v>12.0002774</v>
      </c>
    </row>
    <row r="2775" customFormat="false" ht="15" hidden="false" customHeight="false" outlineLevel="0" collapsed="false">
      <c r="A2775" s="0" t="n">
        <v>4621</v>
      </c>
      <c r="B2775" s="0" t="s">
        <v>3951</v>
      </c>
      <c r="C2775" s="0" t="n">
        <v>1</v>
      </c>
      <c r="D2775" s="0" t="s">
        <v>6924</v>
      </c>
      <c r="E2775" s="0" t="s">
        <v>7388</v>
      </c>
      <c r="F2775" s="0" t="s">
        <v>7380</v>
      </c>
      <c r="G2775" s="0" t="s">
        <v>7381</v>
      </c>
      <c r="H2775" s="0" t="s">
        <v>3142</v>
      </c>
      <c r="I2775" s="0" t="s">
        <v>2123</v>
      </c>
      <c r="J2775" s="0" t="s">
        <v>47</v>
      </c>
      <c r="K2775" s="0" t="s">
        <v>47</v>
      </c>
      <c r="L2775" s="0" t="s">
        <v>47</v>
      </c>
      <c r="M2775" s="0" t="s">
        <v>47</v>
      </c>
      <c r="N2775" s="0" t="n">
        <v>2</v>
      </c>
      <c r="O2775" s="0" t="n">
        <v>67</v>
      </c>
      <c r="P2775" s="0" t="n">
        <v>800</v>
      </c>
      <c r="Q2775" s="0" t="n">
        <v>3</v>
      </c>
      <c r="R2775" s="0" t="str">
        <f aca="false">INDEX(Lookup!$B$4:$B$18,MATCH(C2775,Lookup!$A$4:$A$18,0))</f>
        <v>India</v>
      </c>
      <c r="S2775" s="20" t="n">
        <f aca="false">INDEX(Lookup!$D$4:$D$18,MATCH(C2775,Lookup!$A$4:$A$18,0))</f>
        <v>0.012</v>
      </c>
      <c r="T2775" s="21" t="n">
        <f aca="false">ROUND(P2775*S2775,2)</f>
        <v>9.6</v>
      </c>
      <c r="U2775" s="21" t="n">
        <f aca="false">IF(T2775&lt;=10,1,IF(T2775&lt;=20,2,IF(T2775&lt;=30,3,IF(T2775&lt;=40,4,IF(T2775&lt;=50,5,IF(T2775&lt;=100,6,IF(T2775&lt;=250,7,8)))))))</f>
        <v>1</v>
      </c>
      <c r="V2775" s="21" t="n">
        <f aca="false">IF(AND(OR(Dashboard!$T$3="All",R2775=Dashboard!$T$3),OR(Dashboard!$T$4="All",D2775=Dashboard!$T$4)),1,0)</f>
        <v>1</v>
      </c>
      <c r="W2775" s="21" t="n">
        <f aca="false">IF(V2775=1,T2775+ROW()/10000000,0)</f>
        <v>9.6002775</v>
      </c>
    </row>
    <row r="2776" customFormat="false" ht="15" hidden="false" customHeight="false" outlineLevel="0" collapsed="false">
      <c r="A2776" s="0" t="n">
        <v>2134</v>
      </c>
      <c r="B2776" s="0" t="s">
        <v>5663</v>
      </c>
      <c r="C2776" s="0" t="n">
        <v>1</v>
      </c>
      <c r="D2776" s="0" t="s">
        <v>6924</v>
      </c>
      <c r="E2776" s="0" t="s">
        <v>7389</v>
      </c>
      <c r="F2776" s="0" t="s">
        <v>7380</v>
      </c>
      <c r="G2776" s="0" t="s">
        <v>7381</v>
      </c>
      <c r="H2776" s="0" t="s">
        <v>2972</v>
      </c>
      <c r="I2776" s="0" t="s">
        <v>2123</v>
      </c>
      <c r="J2776" s="0" t="s">
        <v>47</v>
      </c>
      <c r="K2776" s="0" t="s">
        <v>46</v>
      </c>
      <c r="L2776" s="0" t="s">
        <v>47</v>
      </c>
      <c r="M2776" s="0" t="s">
        <v>47</v>
      </c>
      <c r="N2776" s="0" t="n">
        <v>1</v>
      </c>
      <c r="O2776" s="0" t="n">
        <v>23</v>
      </c>
      <c r="P2776" s="0" t="n">
        <v>300</v>
      </c>
      <c r="Q2776" s="0" t="n">
        <v>2.8</v>
      </c>
      <c r="R2776" s="0" t="str">
        <f aca="false">INDEX(Lookup!$B$4:$B$18,MATCH(C2776,Lookup!$A$4:$A$18,0))</f>
        <v>India</v>
      </c>
      <c r="S2776" s="20" t="n">
        <f aca="false">INDEX(Lookup!$D$4:$D$18,MATCH(C2776,Lookup!$A$4:$A$18,0))</f>
        <v>0.012</v>
      </c>
      <c r="T2776" s="21" t="n">
        <f aca="false">ROUND(P2776*S2776,2)</f>
        <v>3.6</v>
      </c>
      <c r="U2776" s="21" t="n">
        <f aca="false">IF(T2776&lt;=10,1,IF(T2776&lt;=20,2,IF(T2776&lt;=30,3,IF(T2776&lt;=40,4,IF(T2776&lt;=50,5,IF(T2776&lt;=100,6,IF(T2776&lt;=250,7,8)))))))</f>
        <v>1</v>
      </c>
      <c r="V2776" s="21" t="n">
        <f aca="false">IF(AND(OR(Dashboard!$T$3="All",R2776=Dashboard!$T$3),OR(Dashboard!$T$4="All",D2776=Dashboard!$T$4)),1,0)</f>
        <v>1</v>
      </c>
      <c r="W2776" s="21" t="n">
        <f aca="false">IF(V2776=1,T2776+ROW()/10000000,0)</f>
        <v>3.6002776</v>
      </c>
    </row>
    <row r="2777" customFormat="false" ht="15" hidden="false" customHeight="false" outlineLevel="0" collapsed="false">
      <c r="A2777" s="0" t="n">
        <v>303472</v>
      </c>
      <c r="B2777" s="0" t="s">
        <v>7390</v>
      </c>
      <c r="C2777" s="0" t="n">
        <v>1</v>
      </c>
      <c r="D2777" s="0" t="s">
        <v>6924</v>
      </c>
      <c r="E2777" s="0" t="s">
        <v>7391</v>
      </c>
      <c r="F2777" s="0" t="s">
        <v>7380</v>
      </c>
      <c r="G2777" s="0" t="s">
        <v>7381</v>
      </c>
      <c r="H2777" s="0" t="s">
        <v>7392</v>
      </c>
      <c r="I2777" s="0" t="s">
        <v>2123</v>
      </c>
      <c r="J2777" s="0" t="s">
        <v>47</v>
      </c>
      <c r="K2777" s="0" t="s">
        <v>46</v>
      </c>
      <c r="L2777" s="0" t="s">
        <v>47</v>
      </c>
      <c r="M2777" s="0" t="s">
        <v>47</v>
      </c>
      <c r="N2777" s="0" t="n">
        <v>3</v>
      </c>
      <c r="O2777" s="0" t="n">
        <v>60</v>
      </c>
      <c r="P2777" s="0" t="n">
        <v>1700</v>
      </c>
      <c r="Q2777" s="0" t="n">
        <v>3.3</v>
      </c>
      <c r="R2777" s="0" t="str">
        <f aca="false">INDEX(Lookup!$B$4:$B$18,MATCH(C2777,Lookup!$A$4:$A$18,0))</f>
        <v>India</v>
      </c>
      <c r="S2777" s="20" t="n">
        <f aca="false">INDEX(Lookup!$D$4:$D$18,MATCH(C2777,Lookup!$A$4:$A$18,0))</f>
        <v>0.012</v>
      </c>
      <c r="T2777" s="21" t="n">
        <f aca="false">ROUND(P2777*S2777,2)</f>
        <v>20.4</v>
      </c>
      <c r="U2777" s="21" t="n">
        <f aca="false">IF(T2777&lt;=10,1,IF(T2777&lt;=20,2,IF(T2777&lt;=30,3,IF(T2777&lt;=40,4,IF(T2777&lt;=50,5,IF(T2777&lt;=100,6,IF(T2777&lt;=250,7,8)))))))</f>
        <v>3</v>
      </c>
      <c r="V2777" s="21" t="n">
        <f aca="false">IF(AND(OR(Dashboard!$T$3="All",R2777=Dashboard!$T$3),OR(Dashboard!$T$4="All",D2777=Dashboard!$T$4)),1,0)</f>
        <v>1</v>
      </c>
      <c r="W2777" s="21" t="n">
        <f aca="false">IF(V2777=1,T2777+ROW()/10000000,0)</f>
        <v>20.4002777</v>
      </c>
    </row>
    <row r="2778" customFormat="false" ht="15" hidden="false" customHeight="false" outlineLevel="0" collapsed="false">
      <c r="A2778" s="0" t="n">
        <v>758</v>
      </c>
      <c r="B2778" s="0" t="s">
        <v>5655</v>
      </c>
      <c r="C2778" s="0" t="n">
        <v>1</v>
      </c>
      <c r="D2778" s="0" t="s">
        <v>6924</v>
      </c>
      <c r="E2778" s="0" t="s">
        <v>7393</v>
      </c>
      <c r="F2778" s="0" t="s">
        <v>7380</v>
      </c>
      <c r="G2778" s="0" t="s">
        <v>7381</v>
      </c>
      <c r="H2778" s="0" t="s">
        <v>241</v>
      </c>
      <c r="I2778" s="0" t="s">
        <v>2123</v>
      </c>
      <c r="J2778" s="0" t="s">
        <v>47</v>
      </c>
      <c r="K2778" s="0" t="s">
        <v>46</v>
      </c>
      <c r="L2778" s="0" t="s">
        <v>47</v>
      </c>
      <c r="M2778" s="0" t="s">
        <v>47</v>
      </c>
      <c r="N2778" s="0" t="n">
        <v>1</v>
      </c>
      <c r="O2778" s="0" t="n">
        <v>239</v>
      </c>
      <c r="P2778" s="0" t="n">
        <v>450</v>
      </c>
      <c r="Q2778" s="0" t="n">
        <v>3.5</v>
      </c>
      <c r="R2778" s="0" t="str">
        <f aca="false">INDEX(Lookup!$B$4:$B$18,MATCH(C2778,Lookup!$A$4:$A$18,0))</f>
        <v>India</v>
      </c>
      <c r="S2778" s="20" t="n">
        <f aca="false">INDEX(Lookup!$D$4:$D$18,MATCH(C2778,Lookup!$A$4:$A$18,0))</f>
        <v>0.012</v>
      </c>
      <c r="T2778" s="21" t="n">
        <f aca="false">ROUND(P2778*S2778,2)</f>
        <v>5.4</v>
      </c>
      <c r="U2778" s="21" t="n">
        <f aca="false">IF(T2778&lt;=10,1,IF(T2778&lt;=20,2,IF(T2778&lt;=30,3,IF(T2778&lt;=40,4,IF(T2778&lt;=50,5,IF(T2778&lt;=100,6,IF(T2778&lt;=250,7,8)))))))</f>
        <v>1</v>
      </c>
      <c r="V2778" s="21" t="n">
        <f aca="false">IF(AND(OR(Dashboard!$T$3="All",R2778=Dashboard!$T$3),OR(Dashboard!$T$4="All",D2778=Dashboard!$T$4)),1,0)</f>
        <v>1</v>
      </c>
      <c r="W2778" s="21" t="n">
        <f aca="false">IF(V2778=1,T2778+ROW()/10000000,0)</f>
        <v>5.4002778</v>
      </c>
    </row>
    <row r="2779" customFormat="false" ht="15" hidden="false" customHeight="false" outlineLevel="0" collapsed="false">
      <c r="A2779" s="0" t="n">
        <v>7217</v>
      </c>
      <c r="B2779" s="0" t="s">
        <v>7394</v>
      </c>
      <c r="C2779" s="0" t="n">
        <v>1</v>
      </c>
      <c r="D2779" s="0" t="s">
        <v>6924</v>
      </c>
      <c r="E2779" s="0" t="s">
        <v>7395</v>
      </c>
      <c r="F2779" s="0" t="s">
        <v>7380</v>
      </c>
      <c r="G2779" s="0" t="s">
        <v>7381</v>
      </c>
      <c r="H2779" s="0" t="s">
        <v>7396</v>
      </c>
      <c r="I2779" s="0" t="s">
        <v>2123</v>
      </c>
      <c r="J2779" s="0" t="s">
        <v>46</v>
      </c>
      <c r="K2779" s="0" t="s">
        <v>46</v>
      </c>
      <c r="L2779" s="0" t="s">
        <v>47</v>
      </c>
      <c r="M2779" s="0" t="s">
        <v>47</v>
      </c>
      <c r="N2779" s="0" t="n">
        <v>3</v>
      </c>
      <c r="O2779" s="0" t="n">
        <v>137</v>
      </c>
      <c r="P2779" s="0" t="n">
        <v>1300</v>
      </c>
      <c r="Q2779" s="0" t="n">
        <v>3.7</v>
      </c>
      <c r="R2779" s="0" t="str">
        <f aca="false">INDEX(Lookup!$B$4:$B$18,MATCH(C2779,Lookup!$A$4:$A$18,0))</f>
        <v>India</v>
      </c>
      <c r="S2779" s="20" t="n">
        <f aca="false">INDEX(Lookup!$D$4:$D$18,MATCH(C2779,Lookup!$A$4:$A$18,0))</f>
        <v>0.012</v>
      </c>
      <c r="T2779" s="21" t="n">
        <f aca="false">ROUND(P2779*S2779,2)</f>
        <v>15.6</v>
      </c>
      <c r="U2779" s="21" t="n">
        <f aca="false">IF(T2779&lt;=10,1,IF(T2779&lt;=20,2,IF(T2779&lt;=30,3,IF(T2779&lt;=40,4,IF(T2779&lt;=50,5,IF(T2779&lt;=100,6,IF(T2779&lt;=250,7,8)))))))</f>
        <v>2</v>
      </c>
      <c r="V2779" s="21" t="n">
        <f aca="false">IF(AND(OR(Dashboard!$T$3="All",R2779=Dashboard!$T$3),OR(Dashboard!$T$4="All",D2779=Dashboard!$T$4)),1,0)</f>
        <v>1</v>
      </c>
      <c r="W2779" s="21" t="n">
        <f aca="false">IF(V2779=1,T2779+ROW()/10000000,0)</f>
        <v>15.6002779</v>
      </c>
    </row>
    <row r="2780" customFormat="false" ht="15" hidden="false" customHeight="false" outlineLevel="0" collapsed="false">
      <c r="A2780" s="0" t="n">
        <v>307054</v>
      </c>
      <c r="B2780" s="0" t="s">
        <v>2995</v>
      </c>
      <c r="C2780" s="0" t="n">
        <v>1</v>
      </c>
      <c r="D2780" s="0" t="s">
        <v>6924</v>
      </c>
      <c r="E2780" s="0" t="s">
        <v>7397</v>
      </c>
      <c r="F2780" s="0" t="s">
        <v>7380</v>
      </c>
      <c r="G2780" s="0" t="s">
        <v>7381</v>
      </c>
      <c r="H2780" s="0" t="s">
        <v>2997</v>
      </c>
      <c r="I2780" s="0" t="s">
        <v>2123</v>
      </c>
      <c r="J2780" s="0" t="s">
        <v>47</v>
      </c>
      <c r="K2780" s="0" t="s">
        <v>46</v>
      </c>
      <c r="L2780" s="0" t="s">
        <v>47</v>
      </c>
      <c r="M2780" s="0" t="s">
        <v>47</v>
      </c>
      <c r="N2780" s="0" t="n">
        <v>2</v>
      </c>
      <c r="O2780" s="0" t="n">
        <v>212</v>
      </c>
      <c r="P2780" s="0" t="n">
        <v>600</v>
      </c>
      <c r="Q2780" s="0" t="n">
        <v>3.7</v>
      </c>
      <c r="R2780" s="0" t="str">
        <f aca="false">INDEX(Lookup!$B$4:$B$18,MATCH(C2780,Lookup!$A$4:$A$18,0))</f>
        <v>India</v>
      </c>
      <c r="S2780" s="20" t="n">
        <f aca="false">INDEX(Lookup!$D$4:$D$18,MATCH(C2780,Lookup!$A$4:$A$18,0))</f>
        <v>0.012</v>
      </c>
      <c r="T2780" s="21" t="n">
        <f aca="false">ROUND(P2780*S2780,2)</f>
        <v>7.2</v>
      </c>
      <c r="U2780" s="21" t="n">
        <f aca="false">IF(T2780&lt;=10,1,IF(T2780&lt;=20,2,IF(T2780&lt;=30,3,IF(T2780&lt;=40,4,IF(T2780&lt;=50,5,IF(T2780&lt;=100,6,IF(T2780&lt;=250,7,8)))))))</f>
        <v>1</v>
      </c>
      <c r="V2780" s="21" t="n">
        <f aca="false">IF(AND(OR(Dashboard!$T$3="All",R2780=Dashboard!$T$3),OR(Dashboard!$T$4="All",D2780=Dashboard!$T$4)),1,0)</f>
        <v>1</v>
      </c>
      <c r="W2780" s="21" t="n">
        <f aca="false">IF(V2780=1,T2780+ROW()/10000000,0)</f>
        <v>7.200278</v>
      </c>
    </row>
    <row r="2781" customFormat="false" ht="15" hidden="false" customHeight="false" outlineLevel="0" collapsed="false">
      <c r="A2781" s="0" t="n">
        <v>771</v>
      </c>
      <c r="B2781" s="0" t="s">
        <v>7398</v>
      </c>
      <c r="C2781" s="0" t="n">
        <v>1</v>
      </c>
      <c r="D2781" s="0" t="s">
        <v>6924</v>
      </c>
      <c r="E2781" s="0" t="s">
        <v>7399</v>
      </c>
      <c r="F2781" s="0" t="s">
        <v>7380</v>
      </c>
      <c r="G2781" s="0" t="s">
        <v>7381</v>
      </c>
      <c r="H2781" s="0" t="s">
        <v>2288</v>
      </c>
      <c r="I2781" s="0" t="s">
        <v>2123</v>
      </c>
      <c r="J2781" s="0" t="s">
        <v>46</v>
      </c>
      <c r="K2781" s="0" t="s">
        <v>46</v>
      </c>
      <c r="L2781" s="0" t="s">
        <v>47</v>
      </c>
      <c r="M2781" s="0" t="s">
        <v>47</v>
      </c>
      <c r="N2781" s="0" t="n">
        <v>3</v>
      </c>
      <c r="O2781" s="0" t="n">
        <v>193</v>
      </c>
      <c r="P2781" s="0" t="n">
        <v>1000</v>
      </c>
      <c r="Q2781" s="0" t="n">
        <v>3.5</v>
      </c>
      <c r="R2781" s="0" t="str">
        <f aca="false">INDEX(Lookup!$B$4:$B$18,MATCH(C2781,Lookup!$A$4:$A$18,0))</f>
        <v>India</v>
      </c>
      <c r="S2781" s="20" t="n">
        <f aca="false">INDEX(Lookup!$D$4:$D$18,MATCH(C2781,Lookup!$A$4:$A$18,0))</f>
        <v>0.012</v>
      </c>
      <c r="T2781" s="21" t="n">
        <f aca="false">ROUND(P2781*S2781,2)</f>
        <v>12</v>
      </c>
      <c r="U2781" s="21" t="n">
        <f aca="false">IF(T2781&lt;=10,1,IF(T2781&lt;=20,2,IF(T2781&lt;=30,3,IF(T2781&lt;=40,4,IF(T2781&lt;=50,5,IF(T2781&lt;=100,6,IF(T2781&lt;=250,7,8)))))))</f>
        <v>2</v>
      </c>
      <c r="V2781" s="21" t="n">
        <f aca="false">IF(AND(OR(Dashboard!$T$3="All",R2781=Dashboard!$T$3),OR(Dashboard!$T$4="All",D2781=Dashboard!$T$4)),1,0)</f>
        <v>1</v>
      </c>
      <c r="W2781" s="21" t="n">
        <f aca="false">IF(V2781=1,T2781+ROW()/10000000,0)</f>
        <v>12.0002781</v>
      </c>
    </row>
    <row r="2782" customFormat="false" ht="15" hidden="false" customHeight="false" outlineLevel="0" collapsed="false">
      <c r="A2782" s="0" t="n">
        <v>171</v>
      </c>
      <c r="B2782" s="0" t="s">
        <v>2296</v>
      </c>
      <c r="C2782" s="0" t="n">
        <v>1</v>
      </c>
      <c r="D2782" s="0" t="s">
        <v>6924</v>
      </c>
      <c r="E2782" s="0" t="s">
        <v>7400</v>
      </c>
      <c r="F2782" s="0" t="s">
        <v>7380</v>
      </c>
      <c r="G2782" s="0" t="s">
        <v>7381</v>
      </c>
      <c r="H2782" s="0" t="s">
        <v>1898</v>
      </c>
      <c r="I2782" s="0" t="s">
        <v>2123</v>
      </c>
      <c r="J2782" s="0" t="s">
        <v>47</v>
      </c>
      <c r="K2782" s="0" t="s">
        <v>46</v>
      </c>
      <c r="L2782" s="0" t="s">
        <v>47</v>
      </c>
      <c r="M2782" s="0" t="s">
        <v>47</v>
      </c>
      <c r="N2782" s="0" t="n">
        <v>2</v>
      </c>
      <c r="O2782" s="0" t="n">
        <v>202</v>
      </c>
      <c r="P2782" s="0" t="n">
        <v>500</v>
      </c>
      <c r="Q2782" s="0" t="n">
        <v>3.5</v>
      </c>
      <c r="R2782" s="0" t="str">
        <f aca="false">INDEX(Lookup!$B$4:$B$18,MATCH(C2782,Lookup!$A$4:$A$18,0))</f>
        <v>India</v>
      </c>
      <c r="S2782" s="20" t="n">
        <f aca="false">INDEX(Lookup!$D$4:$D$18,MATCH(C2782,Lookup!$A$4:$A$18,0))</f>
        <v>0.012</v>
      </c>
      <c r="T2782" s="21" t="n">
        <f aca="false">ROUND(P2782*S2782,2)</f>
        <v>6</v>
      </c>
      <c r="U2782" s="21" t="n">
        <f aca="false">IF(T2782&lt;=10,1,IF(T2782&lt;=20,2,IF(T2782&lt;=30,3,IF(T2782&lt;=40,4,IF(T2782&lt;=50,5,IF(T2782&lt;=100,6,IF(T2782&lt;=250,7,8)))))))</f>
        <v>1</v>
      </c>
      <c r="V2782" s="21" t="n">
        <f aca="false">IF(AND(OR(Dashboard!$T$3="All",R2782=Dashboard!$T$3),OR(Dashboard!$T$4="All",D2782=Dashboard!$T$4)),1,0)</f>
        <v>1</v>
      </c>
      <c r="W2782" s="21" t="n">
        <f aca="false">IF(V2782=1,T2782+ROW()/10000000,0)</f>
        <v>6.0002782</v>
      </c>
    </row>
    <row r="2783" customFormat="false" ht="15" hidden="false" customHeight="false" outlineLevel="0" collapsed="false">
      <c r="A2783" s="0" t="n">
        <v>304675</v>
      </c>
      <c r="B2783" s="0" t="s">
        <v>3009</v>
      </c>
      <c r="C2783" s="0" t="n">
        <v>1</v>
      </c>
      <c r="D2783" s="0" t="s">
        <v>6924</v>
      </c>
      <c r="E2783" s="0" t="s">
        <v>7401</v>
      </c>
      <c r="F2783" s="0" t="s">
        <v>7380</v>
      </c>
      <c r="G2783" s="0" t="s">
        <v>7381</v>
      </c>
      <c r="H2783" s="0" t="s">
        <v>69</v>
      </c>
      <c r="I2783" s="0" t="s">
        <v>2123</v>
      </c>
      <c r="J2783" s="0" t="s">
        <v>46</v>
      </c>
      <c r="K2783" s="0" t="s">
        <v>46</v>
      </c>
      <c r="L2783" s="0" t="s">
        <v>47</v>
      </c>
      <c r="M2783" s="0" t="s">
        <v>47</v>
      </c>
      <c r="N2783" s="0" t="n">
        <v>3</v>
      </c>
      <c r="O2783" s="0" t="n">
        <v>332</v>
      </c>
      <c r="P2783" s="0" t="n">
        <v>1300</v>
      </c>
      <c r="Q2783" s="0" t="n">
        <v>3.5</v>
      </c>
      <c r="R2783" s="0" t="str">
        <f aca="false">INDEX(Lookup!$B$4:$B$18,MATCH(C2783,Lookup!$A$4:$A$18,0))</f>
        <v>India</v>
      </c>
      <c r="S2783" s="20" t="n">
        <f aca="false">INDEX(Lookup!$D$4:$D$18,MATCH(C2783,Lookup!$A$4:$A$18,0))</f>
        <v>0.012</v>
      </c>
      <c r="T2783" s="21" t="n">
        <f aca="false">ROUND(P2783*S2783,2)</f>
        <v>15.6</v>
      </c>
      <c r="U2783" s="21" t="n">
        <f aca="false">IF(T2783&lt;=10,1,IF(T2783&lt;=20,2,IF(T2783&lt;=30,3,IF(T2783&lt;=40,4,IF(T2783&lt;=50,5,IF(T2783&lt;=100,6,IF(T2783&lt;=250,7,8)))))))</f>
        <v>2</v>
      </c>
      <c r="V2783" s="21" t="n">
        <f aca="false">IF(AND(OR(Dashboard!$T$3="All",R2783=Dashboard!$T$3),OR(Dashboard!$T$4="All",D2783=Dashboard!$T$4)),1,0)</f>
        <v>1</v>
      </c>
      <c r="W2783" s="21" t="n">
        <f aca="false">IF(V2783=1,T2783+ROW()/10000000,0)</f>
        <v>15.6002783</v>
      </c>
    </row>
    <row r="2784" customFormat="false" ht="15" hidden="false" customHeight="false" outlineLevel="0" collapsed="false">
      <c r="A2784" s="0" t="n">
        <v>3269</v>
      </c>
      <c r="B2784" s="0" t="s">
        <v>7402</v>
      </c>
      <c r="C2784" s="0" t="n">
        <v>1</v>
      </c>
      <c r="D2784" s="0" t="s">
        <v>6924</v>
      </c>
      <c r="E2784" s="0" t="s">
        <v>7403</v>
      </c>
      <c r="F2784" s="0" t="s">
        <v>7380</v>
      </c>
      <c r="G2784" s="0" t="s">
        <v>7381</v>
      </c>
      <c r="H2784" s="0" t="s">
        <v>1615</v>
      </c>
      <c r="I2784" s="0" t="s">
        <v>2123</v>
      </c>
      <c r="J2784" s="0" t="s">
        <v>46</v>
      </c>
      <c r="K2784" s="0" t="s">
        <v>47</v>
      </c>
      <c r="L2784" s="0" t="s">
        <v>47</v>
      </c>
      <c r="M2784" s="0" t="s">
        <v>47</v>
      </c>
      <c r="N2784" s="0" t="n">
        <v>3</v>
      </c>
      <c r="O2784" s="0" t="n">
        <v>92</v>
      </c>
      <c r="P2784" s="0" t="n">
        <v>1800</v>
      </c>
      <c r="Q2784" s="0" t="n">
        <v>2.4</v>
      </c>
      <c r="R2784" s="0" t="str">
        <f aca="false">INDEX(Lookup!$B$4:$B$18,MATCH(C2784,Lookup!$A$4:$A$18,0))</f>
        <v>India</v>
      </c>
      <c r="S2784" s="20" t="n">
        <f aca="false">INDEX(Lookup!$D$4:$D$18,MATCH(C2784,Lookup!$A$4:$A$18,0))</f>
        <v>0.012</v>
      </c>
      <c r="T2784" s="21" t="n">
        <f aca="false">ROUND(P2784*S2784,2)</f>
        <v>21.6</v>
      </c>
      <c r="U2784" s="21" t="n">
        <f aca="false">IF(T2784&lt;=10,1,IF(T2784&lt;=20,2,IF(T2784&lt;=30,3,IF(T2784&lt;=40,4,IF(T2784&lt;=50,5,IF(T2784&lt;=100,6,IF(T2784&lt;=250,7,8)))))))</f>
        <v>3</v>
      </c>
      <c r="V2784" s="21" t="n">
        <f aca="false">IF(AND(OR(Dashboard!$T$3="All",R2784=Dashboard!$T$3),OR(Dashboard!$T$4="All",D2784=Dashboard!$T$4)),1,0)</f>
        <v>1</v>
      </c>
      <c r="W2784" s="21" t="n">
        <f aca="false">IF(V2784=1,T2784+ROW()/10000000,0)</f>
        <v>21.6002784</v>
      </c>
    </row>
    <row r="2785" customFormat="false" ht="15" hidden="false" customHeight="false" outlineLevel="0" collapsed="false">
      <c r="A2785" s="0" t="n">
        <v>3935</v>
      </c>
      <c r="B2785" s="0" t="s">
        <v>7404</v>
      </c>
      <c r="C2785" s="0" t="n">
        <v>1</v>
      </c>
      <c r="D2785" s="0" t="s">
        <v>6924</v>
      </c>
      <c r="E2785" s="0" t="s">
        <v>7405</v>
      </c>
      <c r="F2785" s="0" t="s">
        <v>7406</v>
      </c>
      <c r="G2785" s="0" t="s">
        <v>7407</v>
      </c>
      <c r="H2785" s="0" t="s">
        <v>6131</v>
      </c>
      <c r="I2785" s="0" t="s">
        <v>2123</v>
      </c>
      <c r="J2785" s="0" t="s">
        <v>46</v>
      </c>
      <c r="K2785" s="0" t="s">
        <v>46</v>
      </c>
      <c r="L2785" s="0" t="s">
        <v>47</v>
      </c>
      <c r="M2785" s="0" t="s">
        <v>47</v>
      </c>
      <c r="N2785" s="0" t="n">
        <v>3</v>
      </c>
      <c r="O2785" s="0" t="n">
        <v>120</v>
      </c>
      <c r="P2785" s="0" t="n">
        <v>1000</v>
      </c>
      <c r="Q2785" s="0" t="n">
        <v>2.9</v>
      </c>
      <c r="R2785" s="0" t="str">
        <f aca="false">INDEX(Lookup!$B$4:$B$18,MATCH(C2785,Lookup!$A$4:$A$18,0))</f>
        <v>India</v>
      </c>
      <c r="S2785" s="20" t="n">
        <f aca="false">INDEX(Lookup!$D$4:$D$18,MATCH(C2785,Lookup!$A$4:$A$18,0))</f>
        <v>0.012</v>
      </c>
      <c r="T2785" s="21" t="n">
        <f aca="false">ROUND(P2785*S2785,2)</f>
        <v>12</v>
      </c>
      <c r="U2785" s="21" t="n">
        <f aca="false">IF(T2785&lt;=10,1,IF(T2785&lt;=20,2,IF(T2785&lt;=30,3,IF(T2785&lt;=40,4,IF(T2785&lt;=50,5,IF(T2785&lt;=100,6,IF(T2785&lt;=250,7,8)))))))</f>
        <v>2</v>
      </c>
      <c r="V2785" s="21" t="n">
        <f aca="false">IF(AND(OR(Dashboard!$T$3="All",R2785=Dashboard!$T$3),OR(Dashboard!$T$4="All",D2785=Dashboard!$T$4)),1,0)</f>
        <v>1</v>
      </c>
      <c r="W2785" s="21" t="n">
        <f aca="false">IF(V2785=1,T2785+ROW()/10000000,0)</f>
        <v>12.0002785</v>
      </c>
    </row>
    <row r="2786" customFormat="false" ht="15" hidden="false" customHeight="false" outlineLevel="0" collapsed="false">
      <c r="A2786" s="0" t="n">
        <v>4166</v>
      </c>
      <c r="B2786" s="0" t="s">
        <v>7408</v>
      </c>
      <c r="C2786" s="0" t="n">
        <v>1</v>
      </c>
      <c r="D2786" s="0" t="s">
        <v>6924</v>
      </c>
      <c r="E2786" s="0" t="s">
        <v>7409</v>
      </c>
      <c r="F2786" s="0" t="s">
        <v>7406</v>
      </c>
      <c r="G2786" s="0" t="s">
        <v>7407</v>
      </c>
      <c r="H2786" s="0" t="s">
        <v>69</v>
      </c>
      <c r="I2786" s="0" t="s">
        <v>2123</v>
      </c>
      <c r="J2786" s="0" t="s">
        <v>46</v>
      </c>
      <c r="K2786" s="0" t="s">
        <v>46</v>
      </c>
      <c r="L2786" s="0" t="s">
        <v>47</v>
      </c>
      <c r="M2786" s="0" t="s">
        <v>47</v>
      </c>
      <c r="N2786" s="0" t="n">
        <v>3</v>
      </c>
      <c r="O2786" s="0" t="n">
        <v>137</v>
      </c>
      <c r="P2786" s="0" t="n">
        <v>1500</v>
      </c>
      <c r="Q2786" s="0" t="n">
        <v>3.4</v>
      </c>
      <c r="R2786" s="0" t="str">
        <f aca="false">INDEX(Lookup!$B$4:$B$18,MATCH(C2786,Lookup!$A$4:$A$18,0))</f>
        <v>India</v>
      </c>
      <c r="S2786" s="20" t="n">
        <f aca="false">INDEX(Lookup!$D$4:$D$18,MATCH(C2786,Lookup!$A$4:$A$18,0))</f>
        <v>0.012</v>
      </c>
      <c r="T2786" s="21" t="n">
        <f aca="false">ROUND(P2786*S2786,2)</f>
        <v>18</v>
      </c>
      <c r="U2786" s="21" t="n">
        <f aca="false">IF(T2786&lt;=10,1,IF(T2786&lt;=20,2,IF(T2786&lt;=30,3,IF(T2786&lt;=40,4,IF(T2786&lt;=50,5,IF(T2786&lt;=100,6,IF(T2786&lt;=250,7,8)))))))</f>
        <v>2</v>
      </c>
      <c r="V2786" s="21" t="n">
        <f aca="false">IF(AND(OR(Dashboard!$T$3="All",R2786=Dashboard!$T$3),OR(Dashboard!$T$4="All",D2786=Dashboard!$T$4)),1,0)</f>
        <v>1</v>
      </c>
      <c r="W2786" s="21" t="n">
        <f aca="false">IF(V2786=1,T2786+ROW()/10000000,0)</f>
        <v>18.0002786</v>
      </c>
    </row>
    <row r="2787" customFormat="false" ht="15" hidden="false" customHeight="false" outlineLevel="0" collapsed="false">
      <c r="A2787" s="0" t="n">
        <v>3936</v>
      </c>
      <c r="B2787" s="0" t="s">
        <v>7410</v>
      </c>
      <c r="C2787" s="0" t="n">
        <v>1</v>
      </c>
      <c r="D2787" s="0" t="s">
        <v>6924</v>
      </c>
      <c r="E2787" s="0" t="s">
        <v>7411</v>
      </c>
      <c r="F2787" s="0" t="s">
        <v>7406</v>
      </c>
      <c r="G2787" s="0" t="s">
        <v>7407</v>
      </c>
      <c r="H2787" s="0" t="s">
        <v>2122</v>
      </c>
      <c r="I2787" s="0" t="s">
        <v>2123</v>
      </c>
      <c r="J2787" s="0" t="s">
        <v>46</v>
      </c>
      <c r="K2787" s="0" t="s">
        <v>46</v>
      </c>
      <c r="L2787" s="0" t="s">
        <v>47</v>
      </c>
      <c r="M2787" s="0" t="s">
        <v>47</v>
      </c>
      <c r="N2787" s="0" t="n">
        <v>3</v>
      </c>
      <c r="O2787" s="0" t="n">
        <v>158</v>
      </c>
      <c r="P2787" s="0" t="n">
        <v>1100</v>
      </c>
      <c r="Q2787" s="0" t="n">
        <v>3.6</v>
      </c>
      <c r="R2787" s="0" t="str">
        <f aca="false">INDEX(Lookup!$B$4:$B$18,MATCH(C2787,Lookup!$A$4:$A$18,0))</f>
        <v>India</v>
      </c>
      <c r="S2787" s="20" t="n">
        <f aca="false">INDEX(Lookup!$D$4:$D$18,MATCH(C2787,Lookup!$A$4:$A$18,0))</f>
        <v>0.012</v>
      </c>
      <c r="T2787" s="21" t="n">
        <f aca="false">ROUND(P2787*S2787,2)</f>
        <v>13.2</v>
      </c>
      <c r="U2787" s="21" t="n">
        <f aca="false">IF(T2787&lt;=10,1,IF(T2787&lt;=20,2,IF(T2787&lt;=30,3,IF(T2787&lt;=40,4,IF(T2787&lt;=50,5,IF(T2787&lt;=100,6,IF(T2787&lt;=250,7,8)))))))</f>
        <v>2</v>
      </c>
      <c r="V2787" s="21" t="n">
        <f aca="false">IF(AND(OR(Dashboard!$T$3="All",R2787=Dashboard!$T$3),OR(Dashboard!$T$4="All",D2787=Dashboard!$T$4)),1,0)</f>
        <v>1</v>
      </c>
      <c r="W2787" s="21" t="n">
        <f aca="false">IF(V2787=1,T2787+ROW()/10000000,0)</f>
        <v>13.2002787</v>
      </c>
    </row>
    <row r="2788" customFormat="false" ht="15" hidden="false" customHeight="false" outlineLevel="0" collapsed="false">
      <c r="A2788" s="0" t="n">
        <v>5227</v>
      </c>
      <c r="B2788" s="0" t="s">
        <v>7412</v>
      </c>
      <c r="C2788" s="0" t="n">
        <v>1</v>
      </c>
      <c r="D2788" s="0" t="s">
        <v>6924</v>
      </c>
      <c r="E2788" s="0" t="s">
        <v>7413</v>
      </c>
      <c r="F2788" s="0" t="s">
        <v>7414</v>
      </c>
      <c r="G2788" s="0" t="s">
        <v>7415</v>
      </c>
      <c r="H2788" s="0" t="s">
        <v>2158</v>
      </c>
      <c r="I2788" s="0" t="s">
        <v>2123</v>
      </c>
      <c r="J2788" s="0" t="s">
        <v>46</v>
      </c>
      <c r="K2788" s="0" t="s">
        <v>47</v>
      </c>
      <c r="L2788" s="0" t="s">
        <v>47</v>
      </c>
      <c r="M2788" s="0" t="s">
        <v>47</v>
      </c>
      <c r="N2788" s="0" t="n">
        <v>3</v>
      </c>
      <c r="O2788" s="0" t="n">
        <v>9</v>
      </c>
      <c r="P2788" s="0" t="n">
        <v>1500</v>
      </c>
      <c r="Q2788" s="0" t="n">
        <v>2.7</v>
      </c>
      <c r="R2788" s="0" t="str">
        <f aca="false">INDEX(Lookup!$B$4:$B$18,MATCH(C2788,Lookup!$A$4:$A$18,0))</f>
        <v>India</v>
      </c>
      <c r="S2788" s="20" t="n">
        <f aca="false">INDEX(Lookup!$D$4:$D$18,MATCH(C2788,Lookup!$A$4:$A$18,0))</f>
        <v>0.012</v>
      </c>
      <c r="T2788" s="21" t="n">
        <f aca="false">ROUND(P2788*S2788,2)</f>
        <v>18</v>
      </c>
      <c r="U2788" s="21" t="n">
        <f aca="false">IF(T2788&lt;=10,1,IF(T2788&lt;=20,2,IF(T2788&lt;=30,3,IF(T2788&lt;=40,4,IF(T2788&lt;=50,5,IF(T2788&lt;=100,6,IF(T2788&lt;=250,7,8)))))))</f>
        <v>2</v>
      </c>
      <c r="V2788" s="21" t="n">
        <f aca="false">IF(AND(OR(Dashboard!$T$3="All",R2788=Dashboard!$T$3),OR(Dashboard!$T$4="All",D2788=Dashboard!$T$4)),1,0)</f>
        <v>1</v>
      </c>
      <c r="W2788" s="21" t="n">
        <f aca="false">IF(V2788=1,T2788+ROW()/10000000,0)</f>
        <v>18.0002788</v>
      </c>
    </row>
    <row r="2789" customFormat="false" ht="15" hidden="false" customHeight="false" outlineLevel="0" collapsed="false">
      <c r="A2789" s="0" t="n">
        <v>1862</v>
      </c>
      <c r="B2789" s="0" t="s">
        <v>7416</v>
      </c>
      <c r="C2789" s="0" t="n">
        <v>1</v>
      </c>
      <c r="D2789" s="0" t="s">
        <v>6924</v>
      </c>
      <c r="E2789" s="0" t="s">
        <v>7417</v>
      </c>
      <c r="F2789" s="0" t="s">
        <v>7418</v>
      </c>
      <c r="G2789" s="0" t="s">
        <v>7419</v>
      </c>
      <c r="H2789" s="0" t="s">
        <v>2367</v>
      </c>
      <c r="I2789" s="0" t="s">
        <v>2123</v>
      </c>
      <c r="J2789" s="0" t="s">
        <v>47</v>
      </c>
      <c r="K2789" s="0" t="s">
        <v>46</v>
      </c>
      <c r="L2789" s="0" t="s">
        <v>47</v>
      </c>
      <c r="M2789" s="0" t="s">
        <v>47</v>
      </c>
      <c r="N2789" s="0" t="n">
        <v>1</v>
      </c>
      <c r="O2789" s="0" t="n">
        <v>38</v>
      </c>
      <c r="P2789" s="0" t="n">
        <v>300</v>
      </c>
      <c r="Q2789" s="0" t="n">
        <v>2.6</v>
      </c>
      <c r="R2789" s="0" t="str">
        <f aca="false">INDEX(Lookup!$B$4:$B$18,MATCH(C2789,Lookup!$A$4:$A$18,0))</f>
        <v>India</v>
      </c>
      <c r="S2789" s="20" t="n">
        <f aca="false">INDEX(Lookup!$D$4:$D$18,MATCH(C2789,Lookup!$A$4:$A$18,0))</f>
        <v>0.012</v>
      </c>
      <c r="T2789" s="21" t="n">
        <f aca="false">ROUND(P2789*S2789,2)</f>
        <v>3.6</v>
      </c>
      <c r="U2789" s="21" t="n">
        <f aca="false">IF(T2789&lt;=10,1,IF(T2789&lt;=20,2,IF(T2789&lt;=30,3,IF(T2789&lt;=40,4,IF(T2789&lt;=50,5,IF(T2789&lt;=100,6,IF(T2789&lt;=250,7,8)))))))</f>
        <v>1</v>
      </c>
      <c r="V2789" s="21" t="n">
        <f aca="false">IF(AND(OR(Dashboard!$T$3="All",R2789=Dashboard!$T$3),OR(Dashboard!$T$4="All",D2789=Dashboard!$T$4)),1,0)</f>
        <v>1</v>
      </c>
      <c r="W2789" s="21" t="n">
        <f aca="false">IF(V2789=1,T2789+ROW()/10000000,0)</f>
        <v>3.6002789</v>
      </c>
    </row>
    <row r="2790" customFormat="false" ht="15" hidden="false" customHeight="false" outlineLevel="0" collapsed="false">
      <c r="A2790" s="0" t="n">
        <v>819</v>
      </c>
      <c r="B2790" s="0" t="s">
        <v>7420</v>
      </c>
      <c r="C2790" s="0" t="n">
        <v>1</v>
      </c>
      <c r="D2790" s="0" t="s">
        <v>6924</v>
      </c>
      <c r="E2790" s="0" t="s">
        <v>7421</v>
      </c>
      <c r="F2790" s="0" t="s">
        <v>7418</v>
      </c>
      <c r="G2790" s="0" t="s">
        <v>7419</v>
      </c>
      <c r="H2790" s="0" t="s">
        <v>1029</v>
      </c>
      <c r="I2790" s="0" t="s">
        <v>2123</v>
      </c>
      <c r="J2790" s="0" t="s">
        <v>46</v>
      </c>
      <c r="K2790" s="0" t="s">
        <v>47</v>
      </c>
      <c r="L2790" s="0" t="s">
        <v>47</v>
      </c>
      <c r="M2790" s="0" t="s">
        <v>47</v>
      </c>
      <c r="N2790" s="0" t="n">
        <v>4</v>
      </c>
      <c r="O2790" s="0" t="n">
        <v>59</v>
      </c>
      <c r="P2790" s="0" t="n">
        <v>2000</v>
      </c>
      <c r="Q2790" s="0" t="n">
        <v>3.2</v>
      </c>
      <c r="R2790" s="0" t="str">
        <f aca="false">INDEX(Lookup!$B$4:$B$18,MATCH(C2790,Lookup!$A$4:$A$18,0))</f>
        <v>India</v>
      </c>
      <c r="S2790" s="20" t="n">
        <f aca="false">INDEX(Lookup!$D$4:$D$18,MATCH(C2790,Lookup!$A$4:$A$18,0))</f>
        <v>0.012</v>
      </c>
      <c r="T2790" s="21" t="n">
        <f aca="false">ROUND(P2790*S2790,2)</f>
        <v>24</v>
      </c>
      <c r="U2790" s="21" t="n">
        <f aca="false">IF(T2790&lt;=10,1,IF(T2790&lt;=20,2,IF(T2790&lt;=30,3,IF(T2790&lt;=40,4,IF(T2790&lt;=50,5,IF(T2790&lt;=100,6,IF(T2790&lt;=250,7,8)))))))</f>
        <v>3</v>
      </c>
      <c r="V2790" s="21" t="n">
        <f aca="false">IF(AND(OR(Dashboard!$T$3="All",R2790=Dashboard!$T$3),OR(Dashboard!$T$4="All",D2790=Dashboard!$T$4)),1,0)</f>
        <v>1</v>
      </c>
      <c r="W2790" s="21" t="n">
        <f aca="false">IF(V2790=1,T2790+ROW()/10000000,0)</f>
        <v>24.000279</v>
      </c>
    </row>
    <row r="2791" customFormat="false" ht="15" hidden="false" customHeight="false" outlineLevel="0" collapsed="false">
      <c r="A2791" s="0" t="n">
        <v>2236</v>
      </c>
      <c r="B2791" s="0" t="s">
        <v>7422</v>
      </c>
      <c r="C2791" s="0" t="n">
        <v>1</v>
      </c>
      <c r="D2791" s="0" t="s">
        <v>6924</v>
      </c>
      <c r="E2791" s="0" t="s">
        <v>7423</v>
      </c>
      <c r="F2791" s="0" t="s">
        <v>7418</v>
      </c>
      <c r="G2791" s="0" t="s">
        <v>7419</v>
      </c>
      <c r="H2791" s="0" t="s">
        <v>3255</v>
      </c>
      <c r="I2791" s="0" t="s">
        <v>2123</v>
      </c>
      <c r="J2791" s="0" t="s">
        <v>47</v>
      </c>
      <c r="K2791" s="0" t="s">
        <v>47</v>
      </c>
      <c r="L2791" s="0" t="s">
        <v>47</v>
      </c>
      <c r="M2791" s="0" t="s">
        <v>47</v>
      </c>
      <c r="N2791" s="0" t="n">
        <v>1</v>
      </c>
      <c r="O2791" s="0" t="n">
        <v>4</v>
      </c>
      <c r="P2791" s="0" t="n">
        <v>200</v>
      </c>
      <c r="Q2791" s="0" t="n">
        <v>2.8</v>
      </c>
      <c r="R2791" s="0" t="str">
        <f aca="false">INDEX(Lookup!$B$4:$B$18,MATCH(C2791,Lookup!$A$4:$A$18,0))</f>
        <v>India</v>
      </c>
      <c r="S2791" s="20" t="n">
        <f aca="false">INDEX(Lookup!$D$4:$D$18,MATCH(C2791,Lookup!$A$4:$A$18,0))</f>
        <v>0.012</v>
      </c>
      <c r="T2791" s="21" t="n">
        <f aca="false">ROUND(P2791*S2791,2)</f>
        <v>2.4</v>
      </c>
      <c r="U2791" s="21" t="n">
        <f aca="false">IF(T2791&lt;=10,1,IF(T2791&lt;=20,2,IF(T2791&lt;=30,3,IF(T2791&lt;=40,4,IF(T2791&lt;=50,5,IF(T2791&lt;=100,6,IF(T2791&lt;=250,7,8)))))))</f>
        <v>1</v>
      </c>
      <c r="V2791" s="21" t="n">
        <f aca="false">IF(AND(OR(Dashboard!$T$3="All",R2791=Dashboard!$T$3),OR(Dashboard!$T$4="All",D2791=Dashboard!$T$4)),1,0)</f>
        <v>1</v>
      </c>
      <c r="W2791" s="21" t="n">
        <f aca="false">IF(V2791=1,T2791+ROW()/10000000,0)</f>
        <v>2.4002791</v>
      </c>
    </row>
    <row r="2792" customFormat="false" ht="15" hidden="false" customHeight="false" outlineLevel="0" collapsed="false">
      <c r="A2792" s="0" t="n">
        <v>4150</v>
      </c>
      <c r="B2792" s="0" t="s">
        <v>3130</v>
      </c>
      <c r="C2792" s="0" t="n">
        <v>1</v>
      </c>
      <c r="D2792" s="0" t="s">
        <v>6924</v>
      </c>
      <c r="E2792" s="0" t="s">
        <v>7424</v>
      </c>
      <c r="F2792" s="0" t="s">
        <v>7418</v>
      </c>
      <c r="G2792" s="0" t="s">
        <v>7419</v>
      </c>
      <c r="H2792" s="0" t="s">
        <v>7425</v>
      </c>
      <c r="I2792" s="0" t="s">
        <v>2123</v>
      </c>
      <c r="J2792" s="0" t="s">
        <v>47</v>
      </c>
      <c r="K2792" s="0" t="s">
        <v>46</v>
      </c>
      <c r="L2792" s="0" t="s">
        <v>47</v>
      </c>
      <c r="M2792" s="0" t="s">
        <v>47</v>
      </c>
      <c r="N2792" s="0" t="n">
        <v>3</v>
      </c>
      <c r="O2792" s="0" t="n">
        <v>98</v>
      </c>
      <c r="P2792" s="0" t="n">
        <v>1100</v>
      </c>
      <c r="Q2792" s="0" t="n">
        <v>2.5</v>
      </c>
      <c r="R2792" s="0" t="str">
        <f aca="false">INDEX(Lookup!$B$4:$B$18,MATCH(C2792,Lookup!$A$4:$A$18,0))</f>
        <v>India</v>
      </c>
      <c r="S2792" s="20" t="n">
        <f aca="false">INDEX(Lookup!$D$4:$D$18,MATCH(C2792,Lookup!$A$4:$A$18,0))</f>
        <v>0.012</v>
      </c>
      <c r="T2792" s="21" t="n">
        <f aca="false">ROUND(P2792*S2792,2)</f>
        <v>13.2</v>
      </c>
      <c r="U2792" s="21" t="n">
        <f aca="false">IF(T2792&lt;=10,1,IF(T2792&lt;=20,2,IF(T2792&lt;=30,3,IF(T2792&lt;=40,4,IF(T2792&lt;=50,5,IF(T2792&lt;=100,6,IF(T2792&lt;=250,7,8)))))))</f>
        <v>2</v>
      </c>
      <c r="V2792" s="21" t="n">
        <f aca="false">IF(AND(OR(Dashboard!$T$3="All",R2792=Dashboard!$T$3),OR(Dashboard!$T$4="All",D2792=Dashboard!$T$4)),1,0)</f>
        <v>1</v>
      </c>
      <c r="W2792" s="21" t="n">
        <f aca="false">IF(V2792=1,T2792+ROW()/10000000,0)</f>
        <v>13.2002792</v>
      </c>
    </row>
    <row r="2793" customFormat="false" ht="15" hidden="false" customHeight="false" outlineLevel="0" collapsed="false">
      <c r="A2793" s="0" t="n">
        <v>6394</v>
      </c>
      <c r="B2793" s="0" t="s">
        <v>4193</v>
      </c>
      <c r="C2793" s="0" t="n">
        <v>1</v>
      </c>
      <c r="D2793" s="0" t="s">
        <v>6924</v>
      </c>
      <c r="E2793" s="0" t="s">
        <v>7426</v>
      </c>
      <c r="F2793" s="0" t="s">
        <v>7418</v>
      </c>
      <c r="G2793" s="0" t="s">
        <v>7419</v>
      </c>
      <c r="H2793" s="0" t="s">
        <v>2128</v>
      </c>
      <c r="I2793" s="0" t="s">
        <v>2123</v>
      </c>
      <c r="J2793" s="0" t="s">
        <v>47</v>
      </c>
      <c r="K2793" s="0" t="s">
        <v>47</v>
      </c>
      <c r="L2793" s="0" t="s">
        <v>47</v>
      </c>
      <c r="M2793" s="0" t="s">
        <v>47</v>
      </c>
      <c r="N2793" s="0" t="n">
        <v>1</v>
      </c>
      <c r="O2793" s="0" t="n">
        <v>11</v>
      </c>
      <c r="P2793" s="0" t="n">
        <v>250</v>
      </c>
      <c r="Q2793" s="0" t="n">
        <v>2.8</v>
      </c>
      <c r="R2793" s="0" t="str">
        <f aca="false">INDEX(Lookup!$B$4:$B$18,MATCH(C2793,Lookup!$A$4:$A$18,0))</f>
        <v>India</v>
      </c>
      <c r="S2793" s="20" t="n">
        <f aca="false">INDEX(Lookup!$D$4:$D$18,MATCH(C2793,Lookup!$A$4:$A$18,0))</f>
        <v>0.012</v>
      </c>
      <c r="T2793" s="21" t="n">
        <f aca="false">ROUND(P2793*S2793,2)</f>
        <v>3</v>
      </c>
      <c r="U2793" s="21" t="n">
        <f aca="false">IF(T2793&lt;=10,1,IF(T2793&lt;=20,2,IF(T2793&lt;=30,3,IF(T2793&lt;=40,4,IF(T2793&lt;=50,5,IF(T2793&lt;=100,6,IF(T2793&lt;=250,7,8)))))))</f>
        <v>1</v>
      </c>
      <c r="V2793" s="21" t="n">
        <f aca="false">IF(AND(OR(Dashboard!$T$3="All",R2793=Dashboard!$T$3),OR(Dashboard!$T$4="All",D2793=Dashboard!$T$4)),1,0)</f>
        <v>1</v>
      </c>
      <c r="W2793" s="21" t="n">
        <f aca="false">IF(V2793=1,T2793+ROW()/10000000,0)</f>
        <v>3.0002793</v>
      </c>
    </row>
    <row r="2794" customFormat="false" ht="15" hidden="false" customHeight="false" outlineLevel="0" collapsed="false">
      <c r="A2794" s="0" t="n">
        <v>1867</v>
      </c>
      <c r="B2794" s="0" t="s">
        <v>7427</v>
      </c>
      <c r="C2794" s="0" t="n">
        <v>1</v>
      </c>
      <c r="D2794" s="0" t="s">
        <v>6924</v>
      </c>
      <c r="E2794" s="0" t="s">
        <v>7428</v>
      </c>
      <c r="F2794" s="0" t="s">
        <v>7418</v>
      </c>
      <c r="G2794" s="0" t="s">
        <v>7419</v>
      </c>
      <c r="H2794" s="0" t="s">
        <v>2122</v>
      </c>
      <c r="I2794" s="0" t="s">
        <v>2123</v>
      </c>
      <c r="J2794" s="0" t="s">
        <v>47</v>
      </c>
      <c r="K2794" s="0" t="s">
        <v>47</v>
      </c>
      <c r="L2794" s="0" t="s">
        <v>47</v>
      </c>
      <c r="M2794" s="0" t="s">
        <v>47</v>
      </c>
      <c r="N2794" s="0" t="n">
        <v>1</v>
      </c>
      <c r="O2794" s="0" t="n">
        <v>11</v>
      </c>
      <c r="P2794" s="0" t="n">
        <v>250</v>
      </c>
      <c r="Q2794" s="0" t="n">
        <v>3</v>
      </c>
      <c r="R2794" s="0" t="str">
        <f aca="false">INDEX(Lookup!$B$4:$B$18,MATCH(C2794,Lookup!$A$4:$A$18,0))</f>
        <v>India</v>
      </c>
      <c r="S2794" s="20" t="n">
        <f aca="false">INDEX(Lookup!$D$4:$D$18,MATCH(C2794,Lookup!$A$4:$A$18,0))</f>
        <v>0.012</v>
      </c>
      <c r="T2794" s="21" t="n">
        <f aca="false">ROUND(P2794*S2794,2)</f>
        <v>3</v>
      </c>
      <c r="U2794" s="21" t="n">
        <f aca="false">IF(T2794&lt;=10,1,IF(T2794&lt;=20,2,IF(T2794&lt;=30,3,IF(T2794&lt;=40,4,IF(T2794&lt;=50,5,IF(T2794&lt;=100,6,IF(T2794&lt;=250,7,8)))))))</f>
        <v>1</v>
      </c>
      <c r="V2794" s="21" t="n">
        <f aca="false">IF(AND(OR(Dashboard!$T$3="All",R2794=Dashboard!$T$3),OR(Dashboard!$T$4="All",D2794=Dashboard!$T$4)),1,0)</f>
        <v>1</v>
      </c>
      <c r="W2794" s="21" t="n">
        <f aca="false">IF(V2794=1,T2794+ROW()/10000000,0)</f>
        <v>3.0002794</v>
      </c>
    </row>
    <row r="2795" customFormat="false" ht="15" hidden="false" customHeight="false" outlineLevel="0" collapsed="false">
      <c r="A2795" s="0" t="n">
        <v>2608</v>
      </c>
      <c r="B2795" s="0" t="s">
        <v>7429</v>
      </c>
      <c r="C2795" s="0" t="n">
        <v>1</v>
      </c>
      <c r="D2795" s="0" t="s">
        <v>6924</v>
      </c>
      <c r="E2795" s="0" t="s">
        <v>7430</v>
      </c>
      <c r="F2795" s="0" t="s">
        <v>7418</v>
      </c>
      <c r="G2795" s="0" t="s">
        <v>7419</v>
      </c>
      <c r="H2795" s="0" t="s">
        <v>2050</v>
      </c>
      <c r="I2795" s="0" t="s">
        <v>2123</v>
      </c>
      <c r="J2795" s="0" t="s">
        <v>47</v>
      </c>
      <c r="K2795" s="0" t="s">
        <v>47</v>
      </c>
      <c r="L2795" s="0" t="s">
        <v>47</v>
      </c>
      <c r="M2795" s="0" t="s">
        <v>47</v>
      </c>
      <c r="N2795" s="0" t="n">
        <v>1</v>
      </c>
      <c r="O2795" s="0" t="n">
        <v>14</v>
      </c>
      <c r="P2795" s="0" t="n">
        <v>150</v>
      </c>
      <c r="Q2795" s="0" t="n">
        <v>3.1</v>
      </c>
      <c r="R2795" s="0" t="str">
        <f aca="false">INDEX(Lookup!$B$4:$B$18,MATCH(C2795,Lookup!$A$4:$A$18,0))</f>
        <v>India</v>
      </c>
      <c r="S2795" s="20" t="n">
        <f aca="false">INDEX(Lookup!$D$4:$D$18,MATCH(C2795,Lookup!$A$4:$A$18,0))</f>
        <v>0.012</v>
      </c>
      <c r="T2795" s="21" t="n">
        <f aca="false">ROUND(P2795*S2795,2)</f>
        <v>1.8</v>
      </c>
      <c r="U2795" s="21" t="n">
        <f aca="false">IF(T2795&lt;=10,1,IF(T2795&lt;=20,2,IF(T2795&lt;=30,3,IF(T2795&lt;=40,4,IF(T2795&lt;=50,5,IF(T2795&lt;=100,6,IF(T2795&lt;=250,7,8)))))))</f>
        <v>1</v>
      </c>
      <c r="V2795" s="21" t="n">
        <f aca="false">IF(AND(OR(Dashboard!$T$3="All",R2795=Dashboard!$T$3),OR(Dashboard!$T$4="All",D2795=Dashboard!$T$4)),1,0)</f>
        <v>1</v>
      </c>
      <c r="W2795" s="21" t="n">
        <f aca="false">IF(V2795=1,T2795+ROW()/10000000,0)</f>
        <v>1.8002795</v>
      </c>
    </row>
    <row r="2796" customFormat="false" ht="15" hidden="false" customHeight="false" outlineLevel="0" collapsed="false">
      <c r="A2796" s="0" t="n">
        <v>8388</v>
      </c>
      <c r="B2796" s="0" t="s">
        <v>2408</v>
      </c>
      <c r="C2796" s="0" t="n">
        <v>1</v>
      </c>
      <c r="D2796" s="0" t="s">
        <v>6924</v>
      </c>
      <c r="E2796" s="0" t="s">
        <v>7431</v>
      </c>
      <c r="F2796" s="0" t="s">
        <v>7418</v>
      </c>
      <c r="G2796" s="0" t="s">
        <v>7419</v>
      </c>
      <c r="H2796" s="0" t="s">
        <v>3392</v>
      </c>
      <c r="I2796" s="0" t="s">
        <v>2123</v>
      </c>
      <c r="J2796" s="0" t="s">
        <v>47</v>
      </c>
      <c r="K2796" s="0" t="s">
        <v>47</v>
      </c>
      <c r="L2796" s="0" t="s">
        <v>47</v>
      </c>
      <c r="M2796" s="0" t="s">
        <v>47</v>
      </c>
      <c r="N2796" s="0" t="n">
        <v>2</v>
      </c>
      <c r="O2796" s="0" t="n">
        <v>71</v>
      </c>
      <c r="P2796" s="0" t="n">
        <v>700</v>
      </c>
      <c r="Q2796" s="0" t="n">
        <v>2.4</v>
      </c>
      <c r="R2796" s="0" t="str">
        <f aca="false">INDEX(Lookup!$B$4:$B$18,MATCH(C2796,Lookup!$A$4:$A$18,0))</f>
        <v>India</v>
      </c>
      <c r="S2796" s="20" t="n">
        <f aca="false">INDEX(Lookup!$D$4:$D$18,MATCH(C2796,Lookup!$A$4:$A$18,0))</f>
        <v>0.012</v>
      </c>
      <c r="T2796" s="21" t="n">
        <f aca="false">ROUND(P2796*S2796,2)</f>
        <v>8.4</v>
      </c>
      <c r="U2796" s="21" t="n">
        <f aca="false">IF(T2796&lt;=10,1,IF(T2796&lt;=20,2,IF(T2796&lt;=30,3,IF(T2796&lt;=40,4,IF(T2796&lt;=50,5,IF(T2796&lt;=100,6,IF(T2796&lt;=250,7,8)))))))</f>
        <v>1</v>
      </c>
      <c r="V2796" s="21" t="n">
        <f aca="false">IF(AND(OR(Dashboard!$T$3="All",R2796=Dashboard!$T$3),OR(Dashboard!$T$4="All",D2796=Dashboard!$T$4)),1,0)</f>
        <v>1</v>
      </c>
      <c r="W2796" s="21" t="n">
        <f aca="false">IF(V2796=1,T2796+ROW()/10000000,0)</f>
        <v>8.4002796</v>
      </c>
    </row>
    <row r="2797" customFormat="false" ht="15" hidden="false" customHeight="false" outlineLevel="0" collapsed="false">
      <c r="A2797" s="0" t="n">
        <v>3465</v>
      </c>
      <c r="B2797" s="0" t="s">
        <v>6943</v>
      </c>
      <c r="C2797" s="0" t="n">
        <v>1</v>
      </c>
      <c r="D2797" s="0" t="s">
        <v>6924</v>
      </c>
      <c r="E2797" s="0" t="s">
        <v>7432</v>
      </c>
      <c r="F2797" s="0" t="s">
        <v>7418</v>
      </c>
      <c r="G2797" s="0" t="s">
        <v>7419</v>
      </c>
      <c r="H2797" s="0" t="s">
        <v>2050</v>
      </c>
      <c r="I2797" s="0" t="s">
        <v>2123</v>
      </c>
      <c r="J2797" s="0" t="s">
        <v>47</v>
      </c>
      <c r="K2797" s="0" t="s">
        <v>46</v>
      </c>
      <c r="L2797" s="0" t="s">
        <v>47</v>
      </c>
      <c r="M2797" s="0" t="s">
        <v>47</v>
      </c>
      <c r="N2797" s="0" t="n">
        <v>1</v>
      </c>
      <c r="O2797" s="0" t="n">
        <v>33</v>
      </c>
      <c r="P2797" s="0" t="n">
        <v>400</v>
      </c>
      <c r="Q2797" s="0" t="n">
        <v>2.4</v>
      </c>
      <c r="R2797" s="0" t="str">
        <f aca="false">INDEX(Lookup!$B$4:$B$18,MATCH(C2797,Lookup!$A$4:$A$18,0))</f>
        <v>India</v>
      </c>
      <c r="S2797" s="20" t="n">
        <f aca="false">INDEX(Lookup!$D$4:$D$18,MATCH(C2797,Lookup!$A$4:$A$18,0))</f>
        <v>0.012</v>
      </c>
      <c r="T2797" s="21" t="n">
        <f aca="false">ROUND(P2797*S2797,2)</f>
        <v>4.8</v>
      </c>
      <c r="U2797" s="21" t="n">
        <f aca="false">IF(T2797&lt;=10,1,IF(T2797&lt;=20,2,IF(T2797&lt;=30,3,IF(T2797&lt;=40,4,IF(T2797&lt;=50,5,IF(T2797&lt;=100,6,IF(T2797&lt;=250,7,8)))))))</f>
        <v>1</v>
      </c>
      <c r="V2797" s="21" t="n">
        <f aca="false">IF(AND(OR(Dashboard!$T$3="All",R2797=Dashboard!$T$3),OR(Dashboard!$T$4="All",D2797=Dashboard!$T$4)),1,0)</f>
        <v>1</v>
      </c>
      <c r="W2797" s="21" t="n">
        <f aca="false">IF(V2797=1,T2797+ROW()/10000000,0)</f>
        <v>4.8002797</v>
      </c>
    </row>
    <row r="2798" customFormat="false" ht="15" hidden="false" customHeight="false" outlineLevel="0" collapsed="false">
      <c r="A2798" s="0" t="n">
        <v>301581</v>
      </c>
      <c r="B2798" s="0" t="s">
        <v>7433</v>
      </c>
      <c r="C2798" s="0" t="n">
        <v>1</v>
      </c>
      <c r="D2798" s="0" t="s">
        <v>6924</v>
      </c>
      <c r="E2798" s="0" t="s">
        <v>7434</v>
      </c>
      <c r="F2798" s="0" t="s">
        <v>7435</v>
      </c>
      <c r="G2798" s="0" t="s">
        <v>7436</v>
      </c>
      <c r="H2798" s="0" t="s">
        <v>153</v>
      </c>
      <c r="I2798" s="0" t="s">
        <v>2123</v>
      </c>
      <c r="J2798" s="0" t="s">
        <v>47</v>
      </c>
      <c r="K2798" s="0" t="s">
        <v>47</v>
      </c>
      <c r="L2798" s="0" t="s">
        <v>47</v>
      </c>
      <c r="M2798" s="0" t="s">
        <v>47</v>
      </c>
      <c r="N2798" s="0" t="n">
        <v>3</v>
      </c>
      <c r="O2798" s="0" t="n">
        <v>2</v>
      </c>
      <c r="P2798" s="0" t="n">
        <v>1500</v>
      </c>
      <c r="Q2798" s="0" t="n">
        <v>1</v>
      </c>
      <c r="R2798" s="0" t="str">
        <f aca="false">INDEX(Lookup!$B$4:$B$18,MATCH(C2798,Lookup!$A$4:$A$18,0))</f>
        <v>India</v>
      </c>
      <c r="S2798" s="20" t="n">
        <f aca="false">INDEX(Lookup!$D$4:$D$18,MATCH(C2798,Lookup!$A$4:$A$18,0))</f>
        <v>0.012</v>
      </c>
      <c r="T2798" s="21" t="n">
        <f aca="false">ROUND(P2798*S2798,2)</f>
        <v>18</v>
      </c>
      <c r="U2798" s="21" t="n">
        <f aca="false">IF(T2798&lt;=10,1,IF(T2798&lt;=20,2,IF(T2798&lt;=30,3,IF(T2798&lt;=40,4,IF(T2798&lt;=50,5,IF(T2798&lt;=100,6,IF(T2798&lt;=250,7,8)))))))</f>
        <v>2</v>
      </c>
      <c r="V2798" s="21" t="n">
        <f aca="false">IF(AND(OR(Dashboard!$T$3="All",R2798=Dashboard!$T$3),OR(Dashboard!$T$4="All",D2798=Dashboard!$T$4)),1,0)</f>
        <v>1</v>
      </c>
      <c r="W2798" s="21" t="n">
        <f aca="false">IF(V2798=1,T2798+ROW()/10000000,0)</f>
        <v>18.0002798</v>
      </c>
    </row>
    <row r="2799" customFormat="false" ht="15" hidden="false" customHeight="false" outlineLevel="0" collapsed="false">
      <c r="A2799" s="0" t="n">
        <v>823</v>
      </c>
      <c r="B2799" s="0" t="s">
        <v>7437</v>
      </c>
      <c r="C2799" s="0" t="n">
        <v>1</v>
      </c>
      <c r="D2799" s="0" t="s">
        <v>6924</v>
      </c>
      <c r="E2799" s="0" t="s">
        <v>7438</v>
      </c>
      <c r="F2799" s="0" t="s">
        <v>7439</v>
      </c>
      <c r="G2799" s="0" t="s">
        <v>7440</v>
      </c>
      <c r="H2799" s="0" t="s">
        <v>2662</v>
      </c>
      <c r="I2799" s="0" t="s">
        <v>2123</v>
      </c>
      <c r="J2799" s="0" t="s">
        <v>47</v>
      </c>
      <c r="K2799" s="0" t="s">
        <v>46</v>
      </c>
      <c r="L2799" s="0" t="s">
        <v>47</v>
      </c>
      <c r="M2799" s="0" t="s">
        <v>47</v>
      </c>
      <c r="N2799" s="0" t="n">
        <v>2</v>
      </c>
      <c r="O2799" s="0" t="n">
        <v>85</v>
      </c>
      <c r="P2799" s="0" t="n">
        <v>850</v>
      </c>
      <c r="Q2799" s="0" t="n">
        <v>3.3</v>
      </c>
      <c r="R2799" s="0" t="str">
        <f aca="false">INDEX(Lookup!$B$4:$B$18,MATCH(C2799,Lookup!$A$4:$A$18,0))</f>
        <v>India</v>
      </c>
      <c r="S2799" s="20" t="n">
        <f aca="false">INDEX(Lookup!$D$4:$D$18,MATCH(C2799,Lookup!$A$4:$A$18,0))</f>
        <v>0.012</v>
      </c>
      <c r="T2799" s="21" t="n">
        <f aca="false">ROUND(P2799*S2799,2)</f>
        <v>10.2</v>
      </c>
      <c r="U2799" s="21" t="n">
        <f aca="false">IF(T2799&lt;=10,1,IF(T2799&lt;=20,2,IF(T2799&lt;=30,3,IF(T2799&lt;=40,4,IF(T2799&lt;=50,5,IF(T2799&lt;=100,6,IF(T2799&lt;=250,7,8)))))))</f>
        <v>2</v>
      </c>
      <c r="V2799" s="21" t="n">
        <f aca="false">IF(AND(OR(Dashboard!$T$3="All",R2799=Dashboard!$T$3),OR(Dashboard!$T$4="All",D2799=Dashboard!$T$4)),1,0)</f>
        <v>1</v>
      </c>
      <c r="W2799" s="21" t="n">
        <f aca="false">IF(V2799=1,T2799+ROW()/10000000,0)</f>
        <v>10.2002799</v>
      </c>
    </row>
    <row r="2800" customFormat="false" ht="15" hidden="false" customHeight="false" outlineLevel="0" collapsed="false">
      <c r="A2800" s="0" t="n">
        <v>18421499</v>
      </c>
      <c r="B2800" s="0" t="s">
        <v>7441</v>
      </c>
      <c r="C2800" s="0" t="n">
        <v>1</v>
      </c>
      <c r="D2800" s="0" t="s">
        <v>6924</v>
      </c>
      <c r="E2800" s="0" t="s">
        <v>7442</v>
      </c>
      <c r="F2800" s="0" t="s">
        <v>7439</v>
      </c>
      <c r="G2800" s="0" t="s">
        <v>7440</v>
      </c>
      <c r="H2800" s="0" t="s">
        <v>7443</v>
      </c>
      <c r="I2800" s="0" t="s">
        <v>2123</v>
      </c>
      <c r="J2800" s="0" t="s">
        <v>47</v>
      </c>
      <c r="K2800" s="0" t="s">
        <v>47</v>
      </c>
      <c r="L2800" s="0" t="s">
        <v>47</v>
      </c>
      <c r="M2800" s="0" t="s">
        <v>47</v>
      </c>
      <c r="N2800" s="0" t="n">
        <v>2</v>
      </c>
      <c r="O2800" s="0" t="n">
        <v>10</v>
      </c>
      <c r="P2800" s="0" t="n">
        <v>600</v>
      </c>
      <c r="Q2800" s="0" t="n">
        <v>2.9</v>
      </c>
      <c r="R2800" s="0" t="str">
        <f aca="false">INDEX(Lookup!$B$4:$B$18,MATCH(C2800,Lookup!$A$4:$A$18,0))</f>
        <v>India</v>
      </c>
      <c r="S2800" s="20" t="n">
        <f aca="false">INDEX(Lookup!$D$4:$D$18,MATCH(C2800,Lookup!$A$4:$A$18,0))</f>
        <v>0.012</v>
      </c>
      <c r="T2800" s="21" t="n">
        <f aca="false">ROUND(P2800*S2800,2)</f>
        <v>7.2</v>
      </c>
      <c r="U2800" s="21" t="n">
        <f aca="false">IF(T2800&lt;=10,1,IF(T2800&lt;=20,2,IF(T2800&lt;=30,3,IF(T2800&lt;=40,4,IF(T2800&lt;=50,5,IF(T2800&lt;=100,6,IF(T2800&lt;=250,7,8)))))))</f>
        <v>1</v>
      </c>
      <c r="V2800" s="21" t="n">
        <f aca="false">IF(AND(OR(Dashboard!$T$3="All",R2800=Dashboard!$T$3),OR(Dashboard!$T$4="All",D2800=Dashboard!$T$4)),1,0)</f>
        <v>1</v>
      </c>
      <c r="W2800" s="21" t="n">
        <f aca="false">IF(V2800=1,T2800+ROW()/10000000,0)</f>
        <v>7.20028</v>
      </c>
    </row>
    <row r="2801" customFormat="false" ht="15" hidden="false" customHeight="false" outlineLevel="0" collapsed="false">
      <c r="A2801" s="0" t="n">
        <v>846</v>
      </c>
      <c r="B2801" s="0" t="s">
        <v>7444</v>
      </c>
      <c r="C2801" s="0" t="n">
        <v>1</v>
      </c>
      <c r="D2801" s="0" t="s">
        <v>6924</v>
      </c>
      <c r="E2801" s="0" t="s">
        <v>7445</v>
      </c>
      <c r="F2801" s="0" t="s">
        <v>7439</v>
      </c>
      <c r="G2801" s="0" t="s">
        <v>7440</v>
      </c>
      <c r="H2801" s="0" t="s">
        <v>2662</v>
      </c>
      <c r="I2801" s="0" t="s">
        <v>2123</v>
      </c>
      <c r="J2801" s="0" t="s">
        <v>47</v>
      </c>
      <c r="K2801" s="0" t="s">
        <v>47</v>
      </c>
      <c r="L2801" s="0" t="s">
        <v>47</v>
      </c>
      <c r="M2801" s="0" t="s">
        <v>47</v>
      </c>
      <c r="N2801" s="0" t="n">
        <v>2</v>
      </c>
      <c r="O2801" s="0" t="n">
        <v>8</v>
      </c>
      <c r="P2801" s="0" t="n">
        <v>700</v>
      </c>
      <c r="Q2801" s="0" t="n">
        <v>2.7</v>
      </c>
      <c r="R2801" s="0" t="str">
        <f aca="false">INDEX(Lookup!$B$4:$B$18,MATCH(C2801,Lookup!$A$4:$A$18,0))</f>
        <v>India</v>
      </c>
      <c r="S2801" s="20" t="n">
        <f aca="false">INDEX(Lookup!$D$4:$D$18,MATCH(C2801,Lookup!$A$4:$A$18,0))</f>
        <v>0.012</v>
      </c>
      <c r="T2801" s="21" t="n">
        <f aca="false">ROUND(P2801*S2801,2)</f>
        <v>8.4</v>
      </c>
      <c r="U2801" s="21" t="n">
        <f aca="false">IF(T2801&lt;=10,1,IF(T2801&lt;=20,2,IF(T2801&lt;=30,3,IF(T2801&lt;=40,4,IF(T2801&lt;=50,5,IF(T2801&lt;=100,6,IF(T2801&lt;=250,7,8)))))))</f>
        <v>1</v>
      </c>
      <c r="V2801" s="21" t="n">
        <f aca="false">IF(AND(OR(Dashboard!$T$3="All",R2801=Dashboard!$T$3),OR(Dashboard!$T$4="All",D2801=Dashboard!$T$4)),1,0)</f>
        <v>1</v>
      </c>
      <c r="W2801" s="21" t="n">
        <f aca="false">IF(V2801=1,T2801+ROW()/10000000,0)</f>
        <v>8.4002801</v>
      </c>
    </row>
    <row r="2802" customFormat="false" ht="15" hidden="false" customHeight="false" outlineLevel="0" collapsed="false">
      <c r="A2802" s="0" t="n">
        <v>816</v>
      </c>
      <c r="B2802" s="0" t="s">
        <v>7446</v>
      </c>
      <c r="C2802" s="0" t="n">
        <v>1</v>
      </c>
      <c r="D2802" s="0" t="s">
        <v>6924</v>
      </c>
      <c r="E2802" s="0" t="s">
        <v>7447</v>
      </c>
      <c r="F2802" s="0" t="s">
        <v>7439</v>
      </c>
      <c r="G2802" s="0" t="s">
        <v>7440</v>
      </c>
      <c r="H2802" s="0" t="s">
        <v>2662</v>
      </c>
      <c r="I2802" s="0" t="s">
        <v>2123</v>
      </c>
      <c r="J2802" s="0" t="s">
        <v>47</v>
      </c>
      <c r="K2802" s="0" t="s">
        <v>47</v>
      </c>
      <c r="L2802" s="0" t="s">
        <v>47</v>
      </c>
      <c r="M2802" s="0" t="s">
        <v>47</v>
      </c>
      <c r="N2802" s="0" t="n">
        <v>2</v>
      </c>
      <c r="O2802" s="0" t="n">
        <v>16</v>
      </c>
      <c r="P2802" s="0" t="n">
        <v>700</v>
      </c>
      <c r="Q2802" s="0" t="n">
        <v>2.9</v>
      </c>
      <c r="R2802" s="0" t="str">
        <f aca="false">INDEX(Lookup!$B$4:$B$18,MATCH(C2802,Lookup!$A$4:$A$18,0))</f>
        <v>India</v>
      </c>
      <c r="S2802" s="20" t="n">
        <f aca="false">INDEX(Lookup!$D$4:$D$18,MATCH(C2802,Lookup!$A$4:$A$18,0))</f>
        <v>0.012</v>
      </c>
      <c r="T2802" s="21" t="n">
        <f aca="false">ROUND(P2802*S2802,2)</f>
        <v>8.4</v>
      </c>
      <c r="U2802" s="21" t="n">
        <f aca="false">IF(T2802&lt;=10,1,IF(T2802&lt;=20,2,IF(T2802&lt;=30,3,IF(T2802&lt;=40,4,IF(T2802&lt;=50,5,IF(T2802&lt;=100,6,IF(T2802&lt;=250,7,8)))))))</f>
        <v>1</v>
      </c>
      <c r="V2802" s="21" t="n">
        <f aca="false">IF(AND(OR(Dashboard!$T$3="All",R2802=Dashboard!$T$3),OR(Dashboard!$T$4="All",D2802=Dashboard!$T$4)),1,0)</f>
        <v>1</v>
      </c>
      <c r="W2802" s="21" t="n">
        <f aca="false">IF(V2802=1,T2802+ROW()/10000000,0)</f>
        <v>8.4002802</v>
      </c>
    </row>
    <row r="2803" customFormat="false" ht="15" hidden="false" customHeight="false" outlineLevel="0" collapsed="false">
      <c r="A2803" s="0" t="n">
        <v>4055</v>
      </c>
      <c r="B2803" s="0" t="s">
        <v>5138</v>
      </c>
      <c r="C2803" s="0" t="n">
        <v>1</v>
      </c>
      <c r="D2803" s="0" t="s">
        <v>6924</v>
      </c>
      <c r="E2803" s="0" t="s">
        <v>7448</v>
      </c>
      <c r="F2803" s="0" t="s">
        <v>7439</v>
      </c>
      <c r="G2803" s="0" t="s">
        <v>7440</v>
      </c>
      <c r="H2803" s="0" t="s">
        <v>5641</v>
      </c>
      <c r="I2803" s="0" t="s">
        <v>2123</v>
      </c>
      <c r="J2803" s="0" t="s">
        <v>47</v>
      </c>
      <c r="K2803" s="0" t="s">
        <v>47</v>
      </c>
      <c r="L2803" s="0" t="s">
        <v>47</v>
      </c>
      <c r="M2803" s="0" t="s">
        <v>47</v>
      </c>
      <c r="N2803" s="0" t="n">
        <v>1</v>
      </c>
      <c r="O2803" s="0" t="n">
        <v>113</v>
      </c>
      <c r="P2803" s="0" t="n">
        <v>450</v>
      </c>
      <c r="Q2803" s="0" t="n">
        <v>3.4</v>
      </c>
      <c r="R2803" s="0" t="str">
        <f aca="false">INDEX(Lookup!$B$4:$B$18,MATCH(C2803,Lookup!$A$4:$A$18,0))</f>
        <v>India</v>
      </c>
      <c r="S2803" s="20" t="n">
        <f aca="false">INDEX(Lookup!$D$4:$D$18,MATCH(C2803,Lookup!$A$4:$A$18,0))</f>
        <v>0.012</v>
      </c>
      <c r="T2803" s="21" t="n">
        <f aca="false">ROUND(P2803*S2803,2)</f>
        <v>5.4</v>
      </c>
      <c r="U2803" s="21" t="n">
        <f aca="false">IF(T2803&lt;=10,1,IF(T2803&lt;=20,2,IF(T2803&lt;=30,3,IF(T2803&lt;=40,4,IF(T2803&lt;=50,5,IF(T2803&lt;=100,6,IF(T2803&lt;=250,7,8)))))))</f>
        <v>1</v>
      </c>
      <c r="V2803" s="21" t="n">
        <f aca="false">IF(AND(OR(Dashboard!$T$3="All",R2803=Dashboard!$T$3),OR(Dashboard!$T$4="All",D2803=Dashboard!$T$4)),1,0)</f>
        <v>1</v>
      </c>
      <c r="W2803" s="21" t="n">
        <f aca="false">IF(V2803=1,T2803+ROW()/10000000,0)</f>
        <v>5.4002803</v>
      </c>
    </row>
    <row r="2804" customFormat="false" ht="15" hidden="false" customHeight="false" outlineLevel="0" collapsed="false">
      <c r="A2804" s="0" t="n">
        <v>18312487</v>
      </c>
      <c r="B2804" s="0" t="s">
        <v>3113</v>
      </c>
      <c r="C2804" s="0" t="n">
        <v>1</v>
      </c>
      <c r="D2804" s="0" t="s">
        <v>6924</v>
      </c>
      <c r="E2804" s="0" t="s">
        <v>7449</v>
      </c>
      <c r="F2804" s="0" t="s">
        <v>7439</v>
      </c>
      <c r="G2804" s="0" t="s">
        <v>7440</v>
      </c>
      <c r="H2804" s="0" t="s">
        <v>153</v>
      </c>
      <c r="I2804" s="0" t="s">
        <v>2123</v>
      </c>
      <c r="J2804" s="0" t="s">
        <v>47</v>
      </c>
      <c r="K2804" s="0" t="s">
        <v>47</v>
      </c>
      <c r="L2804" s="0" t="s">
        <v>47</v>
      </c>
      <c r="M2804" s="0" t="s">
        <v>47</v>
      </c>
      <c r="N2804" s="0" t="n">
        <v>1</v>
      </c>
      <c r="O2804" s="0" t="n">
        <v>4</v>
      </c>
      <c r="P2804" s="0" t="n">
        <v>450</v>
      </c>
      <c r="Q2804" s="0" t="n">
        <v>3</v>
      </c>
      <c r="R2804" s="0" t="str">
        <f aca="false">INDEX(Lookup!$B$4:$B$18,MATCH(C2804,Lookup!$A$4:$A$18,0))</f>
        <v>India</v>
      </c>
      <c r="S2804" s="20" t="n">
        <f aca="false">INDEX(Lookup!$D$4:$D$18,MATCH(C2804,Lookup!$A$4:$A$18,0))</f>
        <v>0.012</v>
      </c>
      <c r="T2804" s="21" t="n">
        <f aca="false">ROUND(P2804*S2804,2)</f>
        <v>5.4</v>
      </c>
      <c r="U2804" s="21" t="n">
        <f aca="false">IF(T2804&lt;=10,1,IF(T2804&lt;=20,2,IF(T2804&lt;=30,3,IF(T2804&lt;=40,4,IF(T2804&lt;=50,5,IF(T2804&lt;=100,6,IF(T2804&lt;=250,7,8)))))))</f>
        <v>1</v>
      </c>
      <c r="V2804" s="21" t="n">
        <f aca="false">IF(AND(OR(Dashboard!$T$3="All",R2804=Dashboard!$T$3),OR(Dashboard!$T$4="All",D2804=Dashboard!$T$4)),1,0)</f>
        <v>1</v>
      </c>
      <c r="W2804" s="21" t="n">
        <f aca="false">IF(V2804=1,T2804+ROW()/10000000,0)</f>
        <v>5.4002804</v>
      </c>
    </row>
    <row r="2805" customFormat="false" ht="15" hidden="false" customHeight="false" outlineLevel="0" collapsed="false">
      <c r="A2805" s="0" t="n">
        <v>1630</v>
      </c>
      <c r="B2805" s="0" t="s">
        <v>7450</v>
      </c>
      <c r="C2805" s="0" t="n">
        <v>1</v>
      </c>
      <c r="D2805" s="0" t="s">
        <v>6924</v>
      </c>
      <c r="E2805" s="0" t="s">
        <v>7451</v>
      </c>
      <c r="F2805" s="0" t="s">
        <v>7439</v>
      </c>
      <c r="G2805" s="0" t="s">
        <v>7440</v>
      </c>
      <c r="H2805" s="0" t="s">
        <v>2662</v>
      </c>
      <c r="I2805" s="0" t="s">
        <v>2123</v>
      </c>
      <c r="J2805" s="0" t="s">
        <v>46</v>
      </c>
      <c r="K2805" s="0" t="s">
        <v>47</v>
      </c>
      <c r="L2805" s="0" t="s">
        <v>47</v>
      </c>
      <c r="M2805" s="0" t="s">
        <v>47</v>
      </c>
      <c r="N2805" s="0" t="n">
        <v>2</v>
      </c>
      <c r="O2805" s="0" t="n">
        <v>17</v>
      </c>
      <c r="P2805" s="0" t="n">
        <v>800</v>
      </c>
      <c r="Q2805" s="0" t="n">
        <v>3.2</v>
      </c>
      <c r="R2805" s="0" t="str">
        <f aca="false">INDEX(Lookup!$B$4:$B$18,MATCH(C2805,Lookup!$A$4:$A$18,0))</f>
        <v>India</v>
      </c>
      <c r="S2805" s="20" t="n">
        <f aca="false">INDEX(Lookup!$D$4:$D$18,MATCH(C2805,Lookup!$A$4:$A$18,0))</f>
        <v>0.012</v>
      </c>
      <c r="T2805" s="21" t="n">
        <f aca="false">ROUND(P2805*S2805,2)</f>
        <v>9.6</v>
      </c>
      <c r="U2805" s="21" t="n">
        <f aca="false">IF(T2805&lt;=10,1,IF(T2805&lt;=20,2,IF(T2805&lt;=30,3,IF(T2805&lt;=40,4,IF(T2805&lt;=50,5,IF(T2805&lt;=100,6,IF(T2805&lt;=250,7,8)))))))</f>
        <v>1</v>
      </c>
      <c r="V2805" s="21" t="n">
        <f aca="false">IF(AND(OR(Dashboard!$T$3="All",R2805=Dashboard!$T$3),OR(Dashboard!$T$4="All",D2805=Dashboard!$T$4)),1,0)</f>
        <v>1</v>
      </c>
      <c r="W2805" s="21" t="n">
        <f aca="false">IF(V2805=1,T2805+ROW()/10000000,0)</f>
        <v>9.6002805</v>
      </c>
    </row>
    <row r="2806" customFormat="false" ht="15" hidden="false" customHeight="false" outlineLevel="0" collapsed="false">
      <c r="A2806" s="0" t="n">
        <v>308261</v>
      </c>
      <c r="B2806" s="0" t="s">
        <v>7452</v>
      </c>
      <c r="C2806" s="0" t="n">
        <v>1</v>
      </c>
      <c r="D2806" s="0" t="s">
        <v>6924</v>
      </c>
      <c r="E2806" s="0" t="s">
        <v>7453</v>
      </c>
      <c r="F2806" s="0" t="s">
        <v>7439</v>
      </c>
      <c r="G2806" s="0" t="s">
        <v>7440</v>
      </c>
      <c r="H2806" s="0" t="s">
        <v>2412</v>
      </c>
      <c r="I2806" s="0" t="s">
        <v>2123</v>
      </c>
      <c r="J2806" s="0" t="s">
        <v>47</v>
      </c>
      <c r="K2806" s="0" t="s">
        <v>47</v>
      </c>
      <c r="L2806" s="0" t="s">
        <v>47</v>
      </c>
      <c r="M2806" s="0" t="s">
        <v>47</v>
      </c>
      <c r="N2806" s="0" t="n">
        <v>1</v>
      </c>
      <c r="O2806" s="0" t="n">
        <v>33</v>
      </c>
      <c r="P2806" s="0" t="n">
        <v>450</v>
      </c>
      <c r="Q2806" s="0" t="n">
        <v>2.7</v>
      </c>
      <c r="R2806" s="0" t="str">
        <f aca="false">INDEX(Lookup!$B$4:$B$18,MATCH(C2806,Lookup!$A$4:$A$18,0))</f>
        <v>India</v>
      </c>
      <c r="S2806" s="20" t="n">
        <f aca="false">INDEX(Lookup!$D$4:$D$18,MATCH(C2806,Lookup!$A$4:$A$18,0))</f>
        <v>0.012</v>
      </c>
      <c r="T2806" s="21" t="n">
        <f aca="false">ROUND(P2806*S2806,2)</f>
        <v>5.4</v>
      </c>
      <c r="U2806" s="21" t="n">
        <f aca="false">IF(T2806&lt;=10,1,IF(T2806&lt;=20,2,IF(T2806&lt;=30,3,IF(T2806&lt;=40,4,IF(T2806&lt;=50,5,IF(T2806&lt;=100,6,IF(T2806&lt;=250,7,8)))))))</f>
        <v>1</v>
      </c>
      <c r="V2806" s="21" t="n">
        <f aca="false">IF(AND(OR(Dashboard!$T$3="All",R2806=Dashboard!$T$3),OR(Dashboard!$T$4="All",D2806=Dashboard!$T$4)),1,0)</f>
        <v>1</v>
      </c>
      <c r="W2806" s="21" t="n">
        <f aca="false">IF(V2806=1,T2806+ROW()/10000000,0)</f>
        <v>5.4002806</v>
      </c>
    </row>
    <row r="2807" customFormat="false" ht="15" hidden="false" customHeight="false" outlineLevel="0" collapsed="false">
      <c r="A2807" s="0" t="n">
        <v>2587</v>
      </c>
      <c r="B2807" s="0" t="s">
        <v>3084</v>
      </c>
      <c r="C2807" s="0" t="n">
        <v>1</v>
      </c>
      <c r="D2807" s="0" t="s">
        <v>6924</v>
      </c>
      <c r="E2807" s="0" t="s">
        <v>7454</v>
      </c>
      <c r="F2807" s="0" t="s">
        <v>7439</v>
      </c>
      <c r="G2807" s="0" t="s">
        <v>7440</v>
      </c>
      <c r="H2807" s="0" t="s">
        <v>69</v>
      </c>
      <c r="I2807" s="0" t="s">
        <v>2123</v>
      </c>
      <c r="J2807" s="0" t="s">
        <v>46</v>
      </c>
      <c r="K2807" s="0" t="s">
        <v>47</v>
      </c>
      <c r="L2807" s="0" t="s">
        <v>47</v>
      </c>
      <c r="M2807" s="0" t="s">
        <v>47</v>
      </c>
      <c r="N2807" s="0" t="n">
        <v>2</v>
      </c>
      <c r="O2807" s="0" t="n">
        <v>66</v>
      </c>
      <c r="P2807" s="0" t="n">
        <v>800</v>
      </c>
      <c r="Q2807" s="0" t="n">
        <v>2.9</v>
      </c>
      <c r="R2807" s="0" t="str">
        <f aca="false">INDEX(Lookup!$B$4:$B$18,MATCH(C2807,Lookup!$A$4:$A$18,0))</f>
        <v>India</v>
      </c>
      <c r="S2807" s="20" t="n">
        <f aca="false">INDEX(Lookup!$D$4:$D$18,MATCH(C2807,Lookup!$A$4:$A$18,0))</f>
        <v>0.012</v>
      </c>
      <c r="T2807" s="21" t="n">
        <f aca="false">ROUND(P2807*S2807,2)</f>
        <v>9.6</v>
      </c>
      <c r="U2807" s="21" t="n">
        <f aca="false">IF(T2807&lt;=10,1,IF(T2807&lt;=20,2,IF(T2807&lt;=30,3,IF(T2807&lt;=40,4,IF(T2807&lt;=50,5,IF(T2807&lt;=100,6,IF(T2807&lt;=250,7,8)))))))</f>
        <v>1</v>
      </c>
      <c r="V2807" s="21" t="n">
        <f aca="false">IF(AND(OR(Dashboard!$T$3="All",R2807=Dashboard!$T$3),OR(Dashboard!$T$4="All",D2807=Dashboard!$T$4)),1,0)</f>
        <v>1</v>
      </c>
      <c r="W2807" s="21" t="n">
        <f aca="false">IF(V2807=1,T2807+ROW()/10000000,0)</f>
        <v>9.6002807</v>
      </c>
    </row>
    <row r="2808" customFormat="false" ht="15" hidden="false" customHeight="false" outlineLevel="0" collapsed="false">
      <c r="A2808" s="0" t="n">
        <v>849</v>
      </c>
      <c r="B2808" s="0" t="s">
        <v>7455</v>
      </c>
      <c r="C2808" s="0" t="n">
        <v>1</v>
      </c>
      <c r="D2808" s="0" t="s">
        <v>6924</v>
      </c>
      <c r="E2808" s="0" t="s">
        <v>7456</v>
      </c>
      <c r="F2808" s="0" t="s">
        <v>7439</v>
      </c>
      <c r="G2808" s="0" t="s">
        <v>7440</v>
      </c>
      <c r="H2808" s="0" t="s">
        <v>69</v>
      </c>
      <c r="I2808" s="0" t="s">
        <v>2123</v>
      </c>
      <c r="J2808" s="0" t="s">
        <v>47</v>
      </c>
      <c r="K2808" s="0" t="s">
        <v>47</v>
      </c>
      <c r="L2808" s="0" t="s">
        <v>47</v>
      </c>
      <c r="M2808" s="0" t="s">
        <v>47</v>
      </c>
      <c r="N2808" s="0" t="n">
        <v>2</v>
      </c>
      <c r="O2808" s="0" t="n">
        <v>34</v>
      </c>
      <c r="P2808" s="0" t="n">
        <v>800</v>
      </c>
      <c r="Q2808" s="0" t="n">
        <v>3.4</v>
      </c>
      <c r="R2808" s="0" t="str">
        <f aca="false">INDEX(Lookup!$B$4:$B$18,MATCH(C2808,Lookup!$A$4:$A$18,0))</f>
        <v>India</v>
      </c>
      <c r="S2808" s="20" t="n">
        <f aca="false">INDEX(Lookup!$D$4:$D$18,MATCH(C2808,Lookup!$A$4:$A$18,0))</f>
        <v>0.012</v>
      </c>
      <c r="T2808" s="21" t="n">
        <f aca="false">ROUND(P2808*S2808,2)</f>
        <v>9.6</v>
      </c>
      <c r="U2808" s="21" t="n">
        <f aca="false">IF(T2808&lt;=10,1,IF(T2808&lt;=20,2,IF(T2808&lt;=30,3,IF(T2808&lt;=40,4,IF(T2808&lt;=50,5,IF(T2808&lt;=100,6,IF(T2808&lt;=250,7,8)))))))</f>
        <v>1</v>
      </c>
      <c r="V2808" s="21" t="n">
        <f aca="false">IF(AND(OR(Dashboard!$T$3="All",R2808=Dashboard!$T$3),OR(Dashboard!$T$4="All",D2808=Dashboard!$T$4)),1,0)</f>
        <v>1</v>
      </c>
      <c r="W2808" s="21" t="n">
        <f aca="false">IF(V2808=1,T2808+ROW()/10000000,0)</f>
        <v>9.6002808</v>
      </c>
    </row>
    <row r="2809" customFormat="false" ht="15" hidden="false" customHeight="false" outlineLevel="0" collapsed="false">
      <c r="A2809" s="0" t="n">
        <v>848</v>
      </c>
      <c r="B2809" s="0" t="s">
        <v>7457</v>
      </c>
      <c r="C2809" s="0" t="n">
        <v>1</v>
      </c>
      <c r="D2809" s="0" t="s">
        <v>6924</v>
      </c>
      <c r="E2809" s="0" t="s">
        <v>7458</v>
      </c>
      <c r="F2809" s="0" t="s">
        <v>7439</v>
      </c>
      <c r="G2809" s="0" t="s">
        <v>7440</v>
      </c>
      <c r="H2809" s="0" t="s">
        <v>7459</v>
      </c>
      <c r="I2809" s="0" t="s">
        <v>2123</v>
      </c>
      <c r="J2809" s="0" t="s">
        <v>47</v>
      </c>
      <c r="K2809" s="0" t="s">
        <v>47</v>
      </c>
      <c r="L2809" s="0" t="s">
        <v>47</v>
      </c>
      <c r="M2809" s="0" t="s">
        <v>47</v>
      </c>
      <c r="N2809" s="0" t="n">
        <v>2</v>
      </c>
      <c r="O2809" s="0" t="n">
        <v>31</v>
      </c>
      <c r="P2809" s="0" t="n">
        <v>700</v>
      </c>
      <c r="Q2809" s="0" t="n">
        <v>2.8</v>
      </c>
      <c r="R2809" s="0" t="str">
        <f aca="false">INDEX(Lookup!$B$4:$B$18,MATCH(C2809,Lookup!$A$4:$A$18,0))</f>
        <v>India</v>
      </c>
      <c r="S2809" s="20" t="n">
        <f aca="false">INDEX(Lookup!$D$4:$D$18,MATCH(C2809,Lookup!$A$4:$A$18,0))</f>
        <v>0.012</v>
      </c>
      <c r="T2809" s="21" t="n">
        <f aca="false">ROUND(P2809*S2809,2)</f>
        <v>8.4</v>
      </c>
      <c r="U2809" s="21" t="n">
        <f aca="false">IF(T2809&lt;=10,1,IF(T2809&lt;=20,2,IF(T2809&lt;=30,3,IF(T2809&lt;=40,4,IF(T2809&lt;=50,5,IF(T2809&lt;=100,6,IF(T2809&lt;=250,7,8)))))))</f>
        <v>1</v>
      </c>
      <c r="V2809" s="21" t="n">
        <f aca="false">IF(AND(OR(Dashboard!$T$3="All",R2809=Dashboard!$T$3),OR(Dashboard!$T$4="All",D2809=Dashboard!$T$4)),1,0)</f>
        <v>1</v>
      </c>
      <c r="W2809" s="21" t="n">
        <f aca="false">IF(V2809=1,T2809+ROW()/10000000,0)</f>
        <v>8.4002809</v>
      </c>
    </row>
    <row r="2810" customFormat="false" ht="15" hidden="false" customHeight="false" outlineLevel="0" collapsed="false">
      <c r="A2810" s="0" t="n">
        <v>852</v>
      </c>
      <c r="B2810" s="0" t="s">
        <v>7460</v>
      </c>
      <c r="C2810" s="0" t="n">
        <v>1</v>
      </c>
      <c r="D2810" s="0" t="s">
        <v>6924</v>
      </c>
      <c r="E2810" s="0" t="s">
        <v>7461</v>
      </c>
      <c r="F2810" s="0" t="s">
        <v>7439</v>
      </c>
      <c r="G2810" s="0" t="s">
        <v>7440</v>
      </c>
      <c r="H2810" s="0" t="s">
        <v>69</v>
      </c>
      <c r="I2810" s="0" t="s">
        <v>2123</v>
      </c>
      <c r="J2810" s="0" t="s">
        <v>46</v>
      </c>
      <c r="K2810" s="0" t="s">
        <v>47</v>
      </c>
      <c r="L2810" s="0" t="s">
        <v>47</v>
      </c>
      <c r="M2810" s="0" t="s">
        <v>47</v>
      </c>
      <c r="N2810" s="0" t="n">
        <v>2</v>
      </c>
      <c r="O2810" s="0" t="n">
        <v>17</v>
      </c>
      <c r="P2810" s="0" t="n">
        <v>900</v>
      </c>
      <c r="Q2810" s="0" t="n">
        <v>3.2</v>
      </c>
      <c r="R2810" s="0" t="str">
        <f aca="false">INDEX(Lookup!$B$4:$B$18,MATCH(C2810,Lookup!$A$4:$A$18,0))</f>
        <v>India</v>
      </c>
      <c r="S2810" s="20" t="n">
        <f aca="false">INDEX(Lookup!$D$4:$D$18,MATCH(C2810,Lookup!$A$4:$A$18,0))</f>
        <v>0.012</v>
      </c>
      <c r="T2810" s="21" t="n">
        <f aca="false">ROUND(P2810*S2810,2)</f>
        <v>10.8</v>
      </c>
      <c r="U2810" s="21" t="n">
        <f aca="false">IF(T2810&lt;=10,1,IF(T2810&lt;=20,2,IF(T2810&lt;=30,3,IF(T2810&lt;=40,4,IF(T2810&lt;=50,5,IF(T2810&lt;=100,6,IF(T2810&lt;=250,7,8)))))))</f>
        <v>2</v>
      </c>
      <c r="V2810" s="21" t="n">
        <f aca="false">IF(AND(OR(Dashboard!$T$3="All",R2810=Dashboard!$T$3),OR(Dashboard!$T$4="All",D2810=Dashboard!$T$4)),1,0)</f>
        <v>1</v>
      </c>
      <c r="W2810" s="21" t="n">
        <f aca="false">IF(V2810=1,T2810+ROW()/10000000,0)</f>
        <v>10.800281</v>
      </c>
    </row>
    <row r="2811" customFormat="false" ht="15" hidden="false" customHeight="false" outlineLevel="0" collapsed="false">
      <c r="A2811" s="0" t="n">
        <v>312194</v>
      </c>
      <c r="B2811" s="0" t="s">
        <v>3571</v>
      </c>
      <c r="C2811" s="0" t="n">
        <v>1</v>
      </c>
      <c r="D2811" s="0" t="s">
        <v>6924</v>
      </c>
      <c r="E2811" s="0" t="s">
        <v>7462</v>
      </c>
      <c r="F2811" s="0" t="s">
        <v>7439</v>
      </c>
      <c r="G2811" s="0" t="s">
        <v>7440</v>
      </c>
      <c r="H2811" s="0" t="s">
        <v>153</v>
      </c>
      <c r="I2811" s="0" t="s">
        <v>2123</v>
      </c>
      <c r="J2811" s="0" t="s">
        <v>47</v>
      </c>
      <c r="K2811" s="0" t="s">
        <v>47</v>
      </c>
      <c r="L2811" s="0" t="s">
        <v>47</v>
      </c>
      <c r="M2811" s="0" t="s">
        <v>47</v>
      </c>
      <c r="N2811" s="0" t="n">
        <v>2</v>
      </c>
      <c r="O2811" s="0" t="n">
        <v>4</v>
      </c>
      <c r="P2811" s="0" t="n">
        <v>600</v>
      </c>
      <c r="Q2811" s="0" t="n">
        <v>3</v>
      </c>
      <c r="R2811" s="0" t="str">
        <f aca="false">INDEX(Lookup!$B$4:$B$18,MATCH(C2811,Lookup!$A$4:$A$18,0))</f>
        <v>India</v>
      </c>
      <c r="S2811" s="20" t="n">
        <f aca="false">INDEX(Lookup!$D$4:$D$18,MATCH(C2811,Lookup!$A$4:$A$18,0))</f>
        <v>0.012</v>
      </c>
      <c r="T2811" s="21" t="n">
        <f aca="false">ROUND(P2811*S2811,2)</f>
        <v>7.2</v>
      </c>
      <c r="U2811" s="21" t="n">
        <f aca="false">IF(T2811&lt;=10,1,IF(T2811&lt;=20,2,IF(T2811&lt;=30,3,IF(T2811&lt;=40,4,IF(T2811&lt;=50,5,IF(T2811&lt;=100,6,IF(T2811&lt;=250,7,8)))))))</f>
        <v>1</v>
      </c>
      <c r="V2811" s="21" t="n">
        <f aca="false">IF(AND(OR(Dashboard!$T$3="All",R2811=Dashboard!$T$3),OR(Dashboard!$T$4="All",D2811=Dashboard!$T$4)),1,0)</f>
        <v>1</v>
      </c>
      <c r="W2811" s="21" t="n">
        <f aca="false">IF(V2811=1,T2811+ROW()/10000000,0)</f>
        <v>7.2002811</v>
      </c>
    </row>
    <row r="2812" customFormat="false" ht="15" hidden="false" customHeight="false" outlineLevel="0" collapsed="false">
      <c r="A2812" s="0" t="n">
        <v>7643</v>
      </c>
      <c r="B2812" s="0" t="s">
        <v>7463</v>
      </c>
      <c r="C2812" s="0" t="n">
        <v>1</v>
      </c>
      <c r="D2812" s="0" t="s">
        <v>6924</v>
      </c>
      <c r="E2812" s="0" t="s">
        <v>7464</v>
      </c>
      <c r="F2812" s="0" t="s">
        <v>7439</v>
      </c>
      <c r="G2812" s="0" t="s">
        <v>7440</v>
      </c>
      <c r="H2812" s="0" t="s">
        <v>402</v>
      </c>
      <c r="I2812" s="0" t="s">
        <v>2123</v>
      </c>
      <c r="J2812" s="0" t="s">
        <v>47</v>
      </c>
      <c r="K2812" s="0" t="s">
        <v>47</v>
      </c>
      <c r="L2812" s="0" t="s">
        <v>47</v>
      </c>
      <c r="M2812" s="0" t="s">
        <v>47</v>
      </c>
      <c r="N2812" s="0" t="n">
        <v>1</v>
      </c>
      <c r="O2812" s="0" t="n">
        <v>5</v>
      </c>
      <c r="P2812" s="0" t="n">
        <v>200</v>
      </c>
      <c r="Q2812" s="0" t="n">
        <v>2.8</v>
      </c>
      <c r="R2812" s="0" t="str">
        <f aca="false">INDEX(Lookup!$B$4:$B$18,MATCH(C2812,Lookup!$A$4:$A$18,0))</f>
        <v>India</v>
      </c>
      <c r="S2812" s="20" t="n">
        <f aca="false">INDEX(Lookup!$D$4:$D$18,MATCH(C2812,Lookup!$A$4:$A$18,0))</f>
        <v>0.012</v>
      </c>
      <c r="T2812" s="21" t="n">
        <f aca="false">ROUND(P2812*S2812,2)</f>
        <v>2.4</v>
      </c>
      <c r="U2812" s="21" t="n">
        <f aca="false">IF(T2812&lt;=10,1,IF(T2812&lt;=20,2,IF(T2812&lt;=30,3,IF(T2812&lt;=40,4,IF(T2812&lt;=50,5,IF(T2812&lt;=100,6,IF(T2812&lt;=250,7,8)))))))</f>
        <v>1</v>
      </c>
      <c r="V2812" s="21" t="n">
        <f aca="false">IF(AND(OR(Dashboard!$T$3="All",R2812=Dashboard!$T$3),OR(Dashboard!$T$4="All",D2812=Dashboard!$T$4)),1,0)</f>
        <v>1</v>
      </c>
      <c r="W2812" s="21" t="n">
        <f aca="false">IF(V2812=1,T2812+ROW()/10000000,0)</f>
        <v>2.4002812</v>
      </c>
    </row>
    <row r="2813" customFormat="false" ht="15" hidden="false" customHeight="false" outlineLevel="0" collapsed="false">
      <c r="A2813" s="0" t="n">
        <v>3238</v>
      </c>
      <c r="B2813" s="0" t="s">
        <v>7465</v>
      </c>
      <c r="C2813" s="0" t="n">
        <v>1</v>
      </c>
      <c r="D2813" s="0" t="s">
        <v>6924</v>
      </c>
      <c r="E2813" s="0" t="s">
        <v>7466</v>
      </c>
      <c r="F2813" s="0" t="s">
        <v>7439</v>
      </c>
      <c r="G2813" s="0" t="s">
        <v>7440</v>
      </c>
      <c r="H2813" s="0" t="s">
        <v>2122</v>
      </c>
      <c r="I2813" s="0" t="s">
        <v>2123</v>
      </c>
      <c r="J2813" s="0" t="s">
        <v>46</v>
      </c>
      <c r="K2813" s="0" t="s">
        <v>47</v>
      </c>
      <c r="L2813" s="0" t="s">
        <v>47</v>
      </c>
      <c r="M2813" s="0" t="s">
        <v>47</v>
      </c>
      <c r="N2813" s="0" t="n">
        <v>3</v>
      </c>
      <c r="O2813" s="0" t="n">
        <v>10</v>
      </c>
      <c r="P2813" s="0" t="n">
        <v>1650</v>
      </c>
      <c r="Q2813" s="0" t="n">
        <v>2.9</v>
      </c>
      <c r="R2813" s="0" t="str">
        <f aca="false">INDEX(Lookup!$B$4:$B$18,MATCH(C2813,Lookup!$A$4:$A$18,0))</f>
        <v>India</v>
      </c>
      <c r="S2813" s="20" t="n">
        <f aca="false">INDEX(Lookup!$D$4:$D$18,MATCH(C2813,Lookup!$A$4:$A$18,0))</f>
        <v>0.012</v>
      </c>
      <c r="T2813" s="21" t="n">
        <f aca="false">ROUND(P2813*S2813,2)</f>
        <v>19.8</v>
      </c>
      <c r="U2813" s="21" t="n">
        <f aca="false">IF(T2813&lt;=10,1,IF(T2813&lt;=20,2,IF(T2813&lt;=30,3,IF(T2813&lt;=40,4,IF(T2813&lt;=50,5,IF(T2813&lt;=100,6,IF(T2813&lt;=250,7,8)))))))</f>
        <v>2</v>
      </c>
      <c r="V2813" s="21" t="n">
        <f aca="false">IF(AND(OR(Dashboard!$T$3="All",R2813=Dashboard!$T$3),OR(Dashboard!$T$4="All",D2813=Dashboard!$T$4)),1,0)</f>
        <v>1</v>
      </c>
      <c r="W2813" s="21" t="n">
        <f aca="false">IF(V2813=1,T2813+ROW()/10000000,0)</f>
        <v>19.8002813</v>
      </c>
    </row>
    <row r="2814" customFormat="false" ht="15" hidden="false" customHeight="false" outlineLevel="0" collapsed="false">
      <c r="A2814" s="0" t="n">
        <v>18396184</v>
      </c>
      <c r="B2814" s="0" t="s">
        <v>7467</v>
      </c>
      <c r="C2814" s="0" t="n">
        <v>1</v>
      </c>
      <c r="D2814" s="0" t="s">
        <v>6924</v>
      </c>
      <c r="E2814" s="0" t="s">
        <v>7468</v>
      </c>
      <c r="F2814" s="0" t="s">
        <v>7439</v>
      </c>
      <c r="G2814" s="0" t="s">
        <v>7440</v>
      </c>
      <c r="H2814" s="0" t="s">
        <v>7469</v>
      </c>
      <c r="I2814" s="0" t="s">
        <v>2123</v>
      </c>
      <c r="J2814" s="0" t="s">
        <v>47</v>
      </c>
      <c r="K2814" s="0" t="s">
        <v>47</v>
      </c>
      <c r="L2814" s="0" t="s">
        <v>47</v>
      </c>
      <c r="M2814" s="0" t="s">
        <v>47</v>
      </c>
      <c r="N2814" s="0" t="n">
        <v>2</v>
      </c>
      <c r="O2814" s="0" t="n">
        <v>4</v>
      </c>
      <c r="P2814" s="0" t="n">
        <v>500</v>
      </c>
      <c r="Q2814" s="0" t="n">
        <v>2.9</v>
      </c>
      <c r="R2814" s="0" t="str">
        <f aca="false">INDEX(Lookup!$B$4:$B$18,MATCH(C2814,Lookup!$A$4:$A$18,0))</f>
        <v>India</v>
      </c>
      <c r="S2814" s="20" t="n">
        <f aca="false">INDEX(Lookup!$D$4:$D$18,MATCH(C2814,Lookup!$A$4:$A$18,0))</f>
        <v>0.012</v>
      </c>
      <c r="T2814" s="21" t="n">
        <f aca="false">ROUND(P2814*S2814,2)</f>
        <v>6</v>
      </c>
      <c r="U2814" s="21" t="n">
        <f aca="false">IF(T2814&lt;=10,1,IF(T2814&lt;=20,2,IF(T2814&lt;=30,3,IF(T2814&lt;=40,4,IF(T2814&lt;=50,5,IF(T2814&lt;=100,6,IF(T2814&lt;=250,7,8)))))))</f>
        <v>1</v>
      </c>
      <c r="V2814" s="21" t="n">
        <f aca="false">IF(AND(OR(Dashboard!$T$3="All",R2814=Dashboard!$T$3),OR(Dashboard!$T$4="All",D2814=Dashboard!$T$4)),1,0)</f>
        <v>1</v>
      </c>
      <c r="W2814" s="21" t="n">
        <f aca="false">IF(V2814=1,T2814+ROW()/10000000,0)</f>
        <v>6.0002814</v>
      </c>
    </row>
    <row r="2815" customFormat="false" ht="15" hidden="false" customHeight="false" outlineLevel="0" collapsed="false">
      <c r="A2815" s="0" t="n">
        <v>847</v>
      </c>
      <c r="B2815" s="0" t="s">
        <v>7470</v>
      </c>
      <c r="C2815" s="0" t="n">
        <v>1</v>
      </c>
      <c r="D2815" s="0" t="s">
        <v>6924</v>
      </c>
      <c r="E2815" s="0" t="s">
        <v>7471</v>
      </c>
      <c r="F2815" s="0" t="s">
        <v>7439</v>
      </c>
      <c r="G2815" s="0" t="s">
        <v>7440</v>
      </c>
      <c r="H2815" s="0" t="s">
        <v>2662</v>
      </c>
      <c r="I2815" s="0" t="s">
        <v>2123</v>
      </c>
      <c r="J2815" s="0" t="s">
        <v>47</v>
      </c>
      <c r="K2815" s="0" t="s">
        <v>47</v>
      </c>
      <c r="L2815" s="0" t="s">
        <v>47</v>
      </c>
      <c r="M2815" s="0" t="s">
        <v>47</v>
      </c>
      <c r="N2815" s="0" t="n">
        <v>2</v>
      </c>
      <c r="O2815" s="0" t="n">
        <v>60</v>
      </c>
      <c r="P2815" s="0" t="n">
        <v>900</v>
      </c>
      <c r="Q2815" s="0" t="n">
        <v>3.4</v>
      </c>
      <c r="R2815" s="0" t="str">
        <f aca="false">INDEX(Lookup!$B$4:$B$18,MATCH(C2815,Lookup!$A$4:$A$18,0))</f>
        <v>India</v>
      </c>
      <c r="S2815" s="20" t="n">
        <f aca="false">INDEX(Lookup!$D$4:$D$18,MATCH(C2815,Lookup!$A$4:$A$18,0))</f>
        <v>0.012</v>
      </c>
      <c r="T2815" s="21" t="n">
        <f aca="false">ROUND(P2815*S2815,2)</f>
        <v>10.8</v>
      </c>
      <c r="U2815" s="21" t="n">
        <f aca="false">IF(T2815&lt;=10,1,IF(T2815&lt;=20,2,IF(T2815&lt;=30,3,IF(T2815&lt;=40,4,IF(T2815&lt;=50,5,IF(T2815&lt;=100,6,IF(T2815&lt;=250,7,8)))))))</f>
        <v>2</v>
      </c>
      <c r="V2815" s="21" t="n">
        <f aca="false">IF(AND(OR(Dashboard!$T$3="All",R2815=Dashboard!$T$3),OR(Dashboard!$T$4="All",D2815=Dashboard!$T$4)),1,0)</f>
        <v>1</v>
      </c>
      <c r="W2815" s="21" t="n">
        <f aca="false">IF(V2815=1,T2815+ROW()/10000000,0)</f>
        <v>10.8002815</v>
      </c>
    </row>
    <row r="2816" customFormat="false" ht="15" hidden="false" customHeight="false" outlineLevel="0" collapsed="false">
      <c r="A2816" s="0" t="n">
        <v>7575</v>
      </c>
      <c r="B2816" s="0" t="s">
        <v>7472</v>
      </c>
      <c r="C2816" s="0" t="n">
        <v>1</v>
      </c>
      <c r="D2816" s="0" t="s">
        <v>6924</v>
      </c>
      <c r="E2816" s="0" t="s">
        <v>7473</v>
      </c>
      <c r="F2816" s="0" t="s">
        <v>7439</v>
      </c>
      <c r="G2816" s="0" t="s">
        <v>7440</v>
      </c>
      <c r="H2816" s="0" t="s">
        <v>2662</v>
      </c>
      <c r="I2816" s="0" t="s">
        <v>2123</v>
      </c>
      <c r="J2816" s="0" t="s">
        <v>47</v>
      </c>
      <c r="K2816" s="0" t="s">
        <v>47</v>
      </c>
      <c r="L2816" s="0" t="s">
        <v>47</v>
      </c>
      <c r="M2816" s="0" t="s">
        <v>47</v>
      </c>
      <c r="N2816" s="0" t="n">
        <v>2</v>
      </c>
      <c r="O2816" s="0" t="n">
        <v>14</v>
      </c>
      <c r="P2816" s="0" t="n">
        <v>700</v>
      </c>
      <c r="Q2816" s="0" t="n">
        <v>3.2</v>
      </c>
      <c r="R2816" s="0" t="str">
        <f aca="false">INDEX(Lookup!$B$4:$B$18,MATCH(C2816,Lookup!$A$4:$A$18,0))</f>
        <v>India</v>
      </c>
      <c r="S2816" s="20" t="n">
        <f aca="false">INDEX(Lookup!$D$4:$D$18,MATCH(C2816,Lookup!$A$4:$A$18,0))</f>
        <v>0.012</v>
      </c>
      <c r="T2816" s="21" t="n">
        <f aca="false">ROUND(P2816*S2816,2)</f>
        <v>8.4</v>
      </c>
      <c r="U2816" s="21" t="n">
        <f aca="false">IF(T2816&lt;=10,1,IF(T2816&lt;=20,2,IF(T2816&lt;=30,3,IF(T2816&lt;=40,4,IF(T2816&lt;=50,5,IF(T2816&lt;=100,6,IF(T2816&lt;=250,7,8)))))))</f>
        <v>1</v>
      </c>
      <c r="V2816" s="21" t="n">
        <f aca="false">IF(AND(OR(Dashboard!$T$3="All",R2816=Dashboard!$T$3),OR(Dashboard!$T$4="All",D2816=Dashboard!$T$4)),1,0)</f>
        <v>1</v>
      </c>
      <c r="W2816" s="21" t="n">
        <f aca="false">IF(V2816=1,T2816+ROW()/10000000,0)</f>
        <v>8.4002816</v>
      </c>
    </row>
    <row r="2817" customFormat="false" ht="15" hidden="false" customHeight="false" outlineLevel="0" collapsed="false">
      <c r="A2817" s="0" t="n">
        <v>850</v>
      </c>
      <c r="B2817" s="0" t="s">
        <v>4555</v>
      </c>
      <c r="C2817" s="0" t="n">
        <v>1</v>
      </c>
      <c r="D2817" s="0" t="s">
        <v>6924</v>
      </c>
      <c r="E2817" s="0" t="s">
        <v>7458</v>
      </c>
      <c r="F2817" s="0" t="s">
        <v>7439</v>
      </c>
      <c r="G2817" s="0" t="s">
        <v>7440</v>
      </c>
      <c r="H2817" s="0" t="s">
        <v>2662</v>
      </c>
      <c r="I2817" s="0" t="s">
        <v>2123</v>
      </c>
      <c r="J2817" s="0" t="s">
        <v>47</v>
      </c>
      <c r="K2817" s="0" t="s">
        <v>47</v>
      </c>
      <c r="L2817" s="0" t="s">
        <v>47</v>
      </c>
      <c r="M2817" s="0" t="s">
        <v>47</v>
      </c>
      <c r="N2817" s="0" t="n">
        <v>2</v>
      </c>
      <c r="O2817" s="0" t="n">
        <v>10</v>
      </c>
      <c r="P2817" s="0" t="n">
        <v>700</v>
      </c>
      <c r="Q2817" s="0" t="n">
        <v>3.1</v>
      </c>
      <c r="R2817" s="0" t="str">
        <f aca="false">INDEX(Lookup!$B$4:$B$18,MATCH(C2817,Lookup!$A$4:$A$18,0))</f>
        <v>India</v>
      </c>
      <c r="S2817" s="20" t="n">
        <f aca="false">INDEX(Lookup!$D$4:$D$18,MATCH(C2817,Lookup!$A$4:$A$18,0))</f>
        <v>0.012</v>
      </c>
      <c r="T2817" s="21" t="n">
        <f aca="false">ROUND(P2817*S2817,2)</f>
        <v>8.4</v>
      </c>
      <c r="U2817" s="21" t="n">
        <f aca="false">IF(T2817&lt;=10,1,IF(T2817&lt;=20,2,IF(T2817&lt;=30,3,IF(T2817&lt;=40,4,IF(T2817&lt;=50,5,IF(T2817&lt;=100,6,IF(T2817&lt;=250,7,8)))))))</f>
        <v>1</v>
      </c>
      <c r="V2817" s="21" t="n">
        <f aca="false">IF(AND(OR(Dashboard!$T$3="All",R2817=Dashboard!$T$3),OR(Dashboard!$T$4="All",D2817=Dashboard!$T$4)),1,0)</f>
        <v>1</v>
      </c>
      <c r="W2817" s="21" t="n">
        <f aca="false">IF(V2817=1,T2817+ROW()/10000000,0)</f>
        <v>8.4002817</v>
      </c>
    </row>
    <row r="2818" customFormat="false" ht="15" hidden="false" customHeight="false" outlineLevel="0" collapsed="false">
      <c r="A2818" s="0" t="n">
        <v>311856</v>
      </c>
      <c r="B2818" s="0" t="s">
        <v>5692</v>
      </c>
      <c r="C2818" s="0" t="n">
        <v>1</v>
      </c>
      <c r="D2818" s="0" t="s">
        <v>6924</v>
      </c>
      <c r="E2818" s="0" t="s">
        <v>7474</v>
      </c>
      <c r="F2818" s="0" t="s">
        <v>7439</v>
      </c>
      <c r="G2818" s="0" t="s">
        <v>7440</v>
      </c>
      <c r="H2818" s="0" t="s">
        <v>7475</v>
      </c>
      <c r="I2818" s="0" t="s">
        <v>2123</v>
      </c>
      <c r="J2818" s="0" t="s">
        <v>47</v>
      </c>
      <c r="K2818" s="0" t="s">
        <v>47</v>
      </c>
      <c r="L2818" s="0" t="s">
        <v>47</v>
      </c>
      <c r="M2818" s="0" t="s">
        <v>47</v>
      </c>
      <c r="N2818" s="0" t="n">
        <v>2</v>
      </c>
      <c r="O2818" s="0" t="n">
        <v>7</v>
      </c>
      <c r="P2818" s="0" t="n">
        <v>700</v>
      </c>
      <c r="Q2818" s="0" t="n">
        <v>3</v>
      </c>
      <c r="R2818" s="0" t="str">
        <f aca="false">INDEX(Lookup!$B$4:$B$18,MATCH(C2818,Lookup!$A$4:$A$18,0))</f>
        <v>India</v>
      </c>
      <c r="S2818" s="20" t="n">
        <f aca="false">INDEX(Lookup!$D$4:$D$18,MATCH(C2818,Lookup!$A$4:$A$18,0))</f>
        <v>0.012</v>
      </c>
      <c r="T2818" s="21" t="n">
        <f aca="false">ROUND(P2818*S2818,2)</f>
        <v>8.4</v>
      </c>
      <c r="U2818" s="21" t="n">
        <f aca="false">IF(T2818&lt;=10,1,IF(T2818&lt;=20,2,IF(T2818&lt;=30,3,IF(T2818&lt;=40,4,IF(T2818&lt;=50,5,IF(T2818&lt;=100,6,IF(T2818&lt;=250,7,8)))))))</f>
        <v>1</v>
      </c>
      <c r="V2818" s="21" t="n">
        <f aca="false">IF(AND(OR(Dashboard!$T$3="All",R2818=Dashboard!$T$3),OR(Dashboard!$T$4="All",D2818=Dashboard!$T$4)),1,0)</f>
        <v>1</v>
      </c>
      <c r="W2818" s="21" t="n">
        <f aca="false">IF(V2818=1,T2818+ROW()/10000000,0)</f>
        <v>8.4002818</v>
      </c>
    </row>
    <row r="2819" customFormat="false" ht="15" hidden="false" customHeight="false" outlineLevel="0" collapsed="false">
      <c r="A2819" s="0" t="n">
        <v>851</v>
      </c>
      <c r="B2819" s="0" t="s">
        <v>7476</v>
      </c>
      <c r="C2819" s="0" t="n">
        <v>1</v>
      </c>
      <c r="D2819" s="0" t="s">
        <v>6924</v>
      </c>
      <c r="E2819" s="0" t="s">
        <v>7477</v>
      </c>
      <c r="F2819" s="0" t="s">
        <v>7439</v>
      </c>
      <c r="G2819" s="0" t="s">
        <v>7440</v>
      </c>
      <c r="H2819" s="0" t="s">
        <v>7478</v>
      </c>
      <c r="I2819" s="0" t="s">
        <v>2123</v>
      </c>
      <c r="J2819" s="0" t="s">
        <v>47</v>
      </c>
      <c r="K2819" s="0" t="s">
        <v>47</v>
      </c>
      <c r="L2819" s="0" t="s">
        <v>47</v>
      </c>
      <c r="M2819" s="0" t="s">
        <v>47</v>
      </c>
      <c r="N2819" s="0" t="n">
        <v>2</v>
      </c>
      <c r="O2819" s="0" t="n">
        <v>161</v>
      </c>
      <c r="P2819" s="0" t="n">
        <v>600</v>
      </c>
      <c r="Q2819" s="0" t="n">
        <v>3.4</v>
      </c>
      <c r="R2819" s="0" t="str">
        <f aca="false">INDEX(Lookup!$B$4:$B$18,MATCH(C2819,Lookup!$A$4:$A$18,0))</f>
        <v>India</v>
      </c>
      <c r="S2819" s="20" t="n">
        <f aca="false">INDEX(Lookup!$D$4:$D$18,MATCH(C2819,Lookup!$A$4:$A$18,0))</f>
        <v>0.012</v>
      </c>
      <c r="T2819" s="21" t="n">
        <f aca="false">ROUND(P2819*S2819,2)</f>
        <v>7.2</v>
      </c>
      <c r="U2819" s="21" t="n">
        <f aca="false">IF(T2819&lt;=10,1,IF(T2819&lt;=20,2,IF(T2819&lt;=30,3,IF(T2819&lt;=40,4,IF(T2819&lt;=50,5,IF(T2819&lt;=100,6,IF(T2819&lt;=250,7,8)))))))</f>
        <v>1</v>
      </c>
      <c r="V2819" s="21" t="n">
        <f aca="false">IF(AND(OR(Dashboard!$T$3="All",R2819=Dashboard!$T$3),OR(Dashboard!$T$4="All",D2819=Dashboard!$T$4)),1,0)</f>
        <v>1</v>
      </c>
      <c r="W2819" s="21" t="n">
        <f aca="false">IF(V2819=1,T2819+ROW()/10000000,0)</f>
        <v>7.2002819</v>
      </c>
    </row>
    <row r="2820" customFormat="false" ht="15" hidden="false" customHeight="false" outlineLevel="0" collapsed="false">
      <c r="A2820" s="0" t="n">
        <v>18228885</v>
      </c>
      <c r="B2820" s="0" t="s">
        <v>7479</v>
      </c>
      <c r="C2820" s="0" t="n">
        <v>1</v>
      </c>
      <c r="D2820" s="0" t="s">
        <v>6924</v>
      </c>
      <c r="E2820" s="0" t="s">
        <v>7480</v>
      </c>
      <c r="F2820" s="0" t="s">
        <v>7439</v>
      </c>
      <c r="G2820" s="0" t="s">
        <v>7440</v>
      </c>
      <c r="H2820" s="0" t="s">
        <v>156</v>
      </c>
      <c r="I2820" s="0" t="s">
        <v>2123</v>
      </c>
      <c r="J2820" s="0" t="s">
        <v>47</v>
      </c>
      <c r="K2820" s="0" t="s">
        <v>47</v>
      </c>
      <c r="L2820" s="0" t="s">
        <v>47</v>
      </c>
      <c r="M2820" s="0" t="s">
        <v>47</v>
      </c>
      <c r="N2820" s="0" t="n">
        <v>1</v>
      </c>
      <c r="O2820" s="0" t="n">
        <v>28</v>
      </c>
      <c r="P2820" s="0" t="n">
        <v>300</v>
      </c>
      <c r="Q2820" s="0" t="n">
        <v>3.4</v>
      </c>
      <c r="R2820" s="0" t="str">
        <f aca="false">INDEX(Lookup!$B$4:$B$18,MATCH(C2820,Lookup!$A$4:$A$18,0))</f>
        <v>India</v>
      </c>
      <c r="S2820" s="20" t="n">
        <f aca="false">INDEX(Lookup!$D$4:$D$18,MATCH(C2820,Lookup!$A$4:$A$18,0))</f>
        <v>0.012</v>
      </c>
      <c r="T2820" s="21" t="n">
        <f aca="false">ROUND(P2820*S2820,2)</f>
        <v>3.6</v>
      </c>
      <c r="U2820" s="21" t="n">
        <f aca="false">IF(T2820&lt;=10,1,IF(T2820&lt;=20,2,IF(T2820&lt;=30,3,IF(T2820&lt;=40,4,IF(T2820&lt;=50,5,IF(T2820&lt;=100,6,IF(T2820&lt;=250,7,8)))))))</f>
        <v>1</v>
      </c>
      <c r="V2820" s="21" t="n">
        <f aca="false">IF(AND(OR(Dashboard!$T$3="All",R2820=Dashboard!$T$3),OR(Dashboard!$T$4="All",D2820=Dashboard!$T$4)),1,0)</f>
        <v>1</v>
      </c>
      <c r="W2820" s="21" t="n">
        <f aca="false">IF(V2820=1,T2820+ROW()/10000000,0)</f>
        <v>3.600282</v>
      </c>
    </row>
    <row r="2821" customFormat="false" ht="15" hidden="false" customHeight="false" outlineLevel="0" collapsed="false">
      <c r="A2821" s="0" t="n">
        <v>824</v>
      </c>
      <c r="B2821" s="0" t="s">
        <v>7481</v>
      </c>
      <c r="C2821" s="0" t="n">
        <v>1</v>
      </c>
      <c r="D2821" s="0" t="s">
        <v>6924</v>
      </c>
      <c r="E2821" s="0" t="s">
        <v>7482</v>
      </c>
      <c r="F2821" s="0" t="s">
        <v>7439</v>
      </c>
      <c r="G2821" s="0" t="s">
        <v>7440</v>
      </c>
      <c r="H2821" s="0" t="s">
        <v>69</v>
      </c>
      <c r="I2821" s="0" t="s">
        <v>2123</v>
      </c>
      <c r="J2821" s="0" t="s">
        <v>46</v>
      </c>
      <c r="K2821" s="0" t="s">
        <v>46</v>
      </c>
      <c r="L2821" s="0" t="s">
        <v>47</v>
      </c>
      <c r="M2821" s="0" t="s">
        <v>47</v>
      </c>
      <c r="N2821" s="0" t="n">
        <v>2</v>
      </c>
      <c r="O2821" s="0" t="n">
        <v>137</v>
      </c>
      <c r="P2821" s="0" t="n">
        <v>800</v>
      </c>
      <c r="Q2821" s="0" t="n">
        <v>3.7</v>
      </c>
      <c r="R2821" s="0" t="str">
        <f aca="false">INDEX(Lookup!$B$4:$B$18,MATCH(C2821,Lookup!$A$4:$A$18,0))</f>
        <v>India</v>
      </c>
      <c r="S2821" s="20" t="n">
        <f aca="false">INDEX(Lookup!$D$4:$D$18,MATCH(C2821,Lookup!$A$4:$A$18,0))</f>
        <v>0.012</v>
      </c>
      <c r="T2821" s="21" t="n">
        <f aca="false">ROUND(P2821*S2821,2)</f>
        <v>9.6</v>
      </c>
      <c r="U2821" s="21" t="n">
        <f aca="false">IF(T2821&lt;=10,1,IF(T2821&lt;=20,2,IF(T2821&lt;=30,3,IF(T2821&lt;=40,4,IF(T2821&lt;=50,5,IF(T2821&lt;=100,6,IF(T2821&lt;=250,7,8)))))))</f>
        <v>1</v>
      </c>
      <c r="V2821" s="21" t="n">
        <f aca="false">IF(AND(OR(Dashboard!$T$3="All",R2821=Dashboard!$T$3),OR(Dashboard!$T$4="All",D2821=Dashboard!$T$4)),1,0)</f>
        <v>1</v>
      </c>
      <c r="W2821" s="21" t="n">
        <f aca="false">IF(V2821=1,T2821+ROW()/10000000,0)</f>
        <v>9.6002821</v>
      </c>
    </row>
    <row r="2822" customFormat="false" ht="15" hidden="false" customHeight="false" outlineLevel="0" collapsed="false">
      <c r="A2822" s="0" t="n">
        <v>301102</v>
      </c>
      <c r="B2822" s="0" t="s">
        <v>7483</v>
      </c>
      <c r="C2822" s="0" t="n">
        <v>1</v>
      </c>
      <c r="D2822" s="0" t="s">
        <v>6924</v>
      </c>
      <c r="E2822" s="0" t="s">
        <v>7484</v>
      </c>
      <c r="F2822" s="0" t="s">
        <v>7439</v>
      </c>
      <c r="G2822" s="0" t="s">
        <v>7440</v>
      </c>
      <c r="H2822" s="0" t="s">
        <v>7485</v>
      </c>
      <c r="I2822" s="0" t="s">
        <v>2123</v>
      </c>
      <c r="J2822" s="0" t="s">
        <v>47</v>
      </c>
      <c r="K2822" s="0" t="s">
        <v>47</v>
      </c>
      <c r="L2822" s="0" t="s">
        <v>47</v>
      </c>
      <c r="M2822" s="0" t="s">
        <v>47</v>
      </c>
      <c r="N2822" s="0" t="n">
        <v>1</v>
      </c>
      <c r="O2822" s="0" t="n">
        <v>203</v>
      </c>
      <c r="P2822" s="0" t="n">
        <v>400</v>
      </c>
      <c r="Q2822" s="0" t="n">
        <v>3.7</v>
      </c>
      <c r="R2822" s="0" t="str">
        <f aca="false">INDEX(Lookup!$B$4:$B$18,MATCH(C2822,Lookup!$A$4:$A$18,0))</f>
        <v>India</v>
      </c>
      <c r="S2822" s="20" t="n">
        <f aca="false">INDEX(Lookup!$D$4:$D$18,MATCH(C2822,Lookup!$A$4:$A$18,0))</f>
        <v>0.012</v>
      </c>
      <c r="T2822" s="21" t="n">
        <f aca="false">ROUND(P2822*S2822,2)</f>
        <v>4.8</v>
      </c>
      <c r="U2822" s="21" t="n">
        <f aca="false">IF(T2822&lt;=10,1,IF(T2822&lt;=20,2,IF(T2822&lt;=30,3,IF(T2822&lt;=40,4,IF(T2822&lt;=50,5,IF(T2822&lt;=100,6,IF(T2822&lt;=250,7,8)))))))</f>
        <v>1</v>
      </c>
      <c r="V2822" s="21" t="n">
        <f aca="false">IF(AND(OR(Dashboard!$T$3="All",R2822=Dashboard!$T$3),OR(Dashboard!$T$4="All",D2822=Dashboard!$T$4)),1,0)</f>
        <v>1</v>
      </c>
      <c r="W2822" s="21" t="n">
        <f aca="false">IF(V2822=1,T2822+ROW()/10000000,0)</f>
        <v>4.8002822</v>
      </c>
    </row>
    <row r="2823" customFormat="false" ht="15" hidden="false" customHeight="false" outlineLevel="0" collapsed="false">
      <c r="A2823" s="0" t="n">
        <v>18238246</v>
      </c>
      <c r="B2823" s="0" t="s">
        <v>7486</v>
      </c>
      <c r="C2823" s="0" t="n">
        <v>1</v>
      </c>
      <c r="D2823" s="0" t="s">
        <v>6924</v>
      </c>
      <c r="E2823" s="0" t="s">
        <v>7440</v>
      </c>
      <c r="F2823" s="0" t="s">
        <v>7439</v>
      </c>
      <c r="G2823" s="0" t="s">
        <v>7440</v>
      </c>
      <c r="H2823" s="0" t="s">
        <v>2868</v>
      </c>
      <c r="I2823" s="0" t="s">
        <v>2123</v>
      </c>
      <c r="J2823" s="0" t="s">
        <v>47</v>
      </c>
      <c r="K2823" s="0" t="s">
        <v>47</v>
      </c>
      <c r="L2823" s="0" t="s">
        <v>47</v>
      </c>
      <c r="M2823" s="0" t="s">
        <v>47</v>
      </c>
      <c r="N2823" s="0" t="n">
        <v>1</v>
      </c>
      <c r="O2823" s="0" t="n">
        <v>20</v>
      </c>
      <c r="P2823" s="0" t="n">
        <v>450</v>
      </c>
      <c r="Q2823" s="0" t="n">
        <v>3.5</v>
      </c>
      <c r="R2823" s="0" t="str">
        <f aca="false">INDEX(Lookup!$B$4:$B$18,MATCH(C2823,Lookup!$A$4:$A$18,0))</f>
        <v>India</v>
      </c>
      <c r="S2823" s="20" t="n">
        <f aca="false">INDEX(Lookup!$D$4:$D$18,MATCH(C2823,Lookup!$A$4:$A$18,0))</f>
        <v>0.012</v>
      </c>
      <c r="T2823" s="21" t="n">
        <f aca="false">ROUND(P2823*S2823,2)</f>
        <v>5.4</v>
      </c>
      <c r="U2823" s="21" t="n">
        <f aca="false">IF(T2823&lt;=10,1,IF(T2823&lt;=20,2,IF(T2823&lt;=30,3,IF(T2823&lt;=40,4,IF(T2823&lt;=50,5,IF(T2823&lt;=100,6,IF(T2823&lt;=250,7,8)))))))</f>
        <v>1</v>
      </c>
      <c r="V2823" s="21" t="n">
        <f aca="false">IF(AND(OR(Dashboard!$T$3="All",R2823=Dashboard!$T$3),OR(Dashboard!$T$4="All",D2823=Dashboard!$T$4)),1,0)</f>
        <v>1</v>
      </c>
      <c r="W2823" s="21" t="n">
        <f aca="false">IF(V2823=1,T2823+ROW()/10000000,0)</f>
        <v>5.4002823</v>
      </c>
    </row>
    <row r="2824" customFormat="false" ht="15" hidden="false" customHeight="false" outlineLevel="0" collapsed="false">
      <c r="A2824" s="0" t="n">
        <v>6003</v>
      </c>
      <c r="B2824" s="0" t="s">
        <v>7487</v>
      </c>
      <c r="C2824" s="0" t="n">
        <v>1</v>
      </c>
      <c r="D2824" s="0" t="s">
        <v>6924</v>
      </c>
      <c r="E2824" s="0" t="s">
        <v>7488</v>
      </c>
      <c r="F2824" s="0" t="s">
        <v>7439</v>
      </c>
      <c r="G2824" s="0" t="s">
        <v>7440</v>
      </c>
      <c r="H2824" s="0" t="s">
        <v>7489</v>
      </c>
      <c r="I2824" s="0" t="s">
        <v>2123</v>
      </c>
      <c r="J2824" s="0" t="s">
        <v>47</v>
      </c>
      <c r="K2824" s="0" t="s">
        <v>47</v>
      </c>
      <c r="L2824" s="0" t="s">
        <v>47</v>
      </c>
      <c r="M2824" s="0" t="s">
        <v>47</v>
      </c>
      <c r="N2824" s="0" t="n">
        <v>2</v>
      </c>
      <c r="O2824" s="0" t="n">
        <v>218</v>
      </c>
      <c r="P2824" s="0" t="n">
        <v>600</v>
      </c>
      <c r="Q2824" s="0" t="n">
        <v>3.5</v>
      </c>
      <c r="R2824" s="0" t="str">
        <f aca="false">INDEX(Lookup!$B$4:$B$18,MATCH(C2824,Lookup!$A$4:$A$18,0))</f>
        <v>India</v>
      </c>
      <c r="S2824" s="20" t="n">
        <f aca="false">INDEX(Lookup!$D$4:$D$18,MATCH(C2824,Lookup!$A$4:$A$18,0))</f>
        <v>0.012</v>
      </c>
      <c r="T2824" s="21" t="n">
        <f aca="false">ROUND(P2824*S2824,2)</f>
        <v>7.2</v>
      </c>
      <c r="U2824" s="21" t="n">
        <f aca="false">IF(T2824&lt;=10,1,IF(T2824&lt;=20,2,IF(T2824&lt;=30,3,IF(T2824&lt;=40,4,IF(T2824&lt;=50,5,IF(T2824&lt;=100,6,IF(T2824&lt;=250,7,8)))))))</f>
        <v>1</v>
      </c>
      <c r="V2824" s="21" t="n">
        <f aca="false">IF(AND(OR(Dashboard!$T$3="All",R2824=Dashboard!$T$3),OR(Dashboard!$T$4="All",D2824=Dashboard!$T$4)),1,0)</f>
        <v>1</v>
      </c>
      <c r="W2824" s="21" t="n">
        <f aca="false">IF(V2824=1,T2824+ROW()/10000000,0)</f>
        <v>7.2002824</v>
      </c>
    </row>
    <row r="2825" customFormat="false" ht="15" hidden="false" customHeight="false" outlineLevel="0" collapsed="false">
      <c r="A2825" s="0" t="n">
        <v>18469659</v>
      </c>
      <c r="B2825" s="0" t="s">
        <v>7490</v>
      </c>
      <c r="C2825" s="0" t="n">
        <v>1</v>
      </c>
      <c r="D2825" s="0" t="s">
        <v>6924</v>
      </c>
      <c r="E2825" s="0" t="s">
        <v>7491</v>
      </c>
      <c r="F2825" s="0" t="s">
        <v>7439</v>
      </c>
      <c r="G2825" s="0" t="s">
        <v>7440</v>
      </c>
      <c r="H2825" s="0" t="s">
        <v>7492</v>
      </c>
      <c r="I2825" s="0" t="s">
        <v>2123</v>
      </c>
      <c r="J2825" s="0" t="s">
        <v>47</v>
      </c>
      <c r="K2825" s="0" t="s">
        <v>47</v>
      </c>
      <c r="L2825" s="0" t="s">
        <v>47</v>
      </c>
      <c r="M2825" s="0" t="s">
        <v>47</v>
      </c>
      <c r="N2825" s="0" t="n">
        <v>1</v>
      </c>
      <c r="O2825" s="0" t="n">
        <v>0</v>
      </c>
      <c r="P2825" s="0" t="n">
        <v>350</v>
      </c>
      <c r="Q2825" s="0" t="n">
        <v>1</v>
      </c>
      <c r="R2825" s="0" t="str">
        <f aca="false">INDEX(Lookup!$B$4:$B$18,MATCH(C2825,Lookup!$A$4:$A$18,0))</f>
        <v>India</v>
      </c>
      <c r="S2825" s="20" t="n">
        <f aca="false">INDEX(Lookup!$D$4:$D$18,MATCH(C2825,Lookup!$A$4:$A$18,0))</f>
        <v>0.012</v>
      </c>
      <c r="T2825" s="21" t="n">
        <f aca="false">ROUND(P2825*S2825,2)</f>
        <v>4.2</v>
      </c>
      <c r="U2825" s="21" t="n">
        <f aca="false">IF(T2825&lt;=10,1,IF(T2825&lt;=20,2,IF(T2825&lt;=30,3,IF(T2825&lt;=40,4,IF(T2825&lt;=50,5,IF(T2825&lt;=100,6,IF(T2825&lt;=250,7,8)))))))</f>
        <v>1</v>
      </c>
      <c r="V2825" s="21" t="n">
        <f aca="false">IF(AND(OR(Dashboard!$T$3="All",R2825=Dashboard!$T$3),OR(Dashboard!$T$4="All",D2825=Dashboard!$T$4)),1,0)</f>
        <v>1</v>
      </c>
      <c r="W2825" s="21" t="n">
        <f aca="false">IF(V2825=1,T2825+ROW()/10000000,0)</f>
        <v>4.2002825</v>
      </c>
    </row>
    <row r="2826" customFormat="false" ht="15" hidden="false" customHeight="false" outlineLevel="0" collapsed="false">
      <c r="A2826" s="0" t="n">
        <v>18288994</v>
      </c>
      <c r="B2826" s="0" t="s">
        <v>7493</v>
      </c>
      <c r="C2826" s="0" t="n">
        <v>1</v>
      </c>
      <c r="D2826" s="0" t="s">
        <v>6924</v>
      </c>
      <c r="E2826" s="0" t="s">
        <v>7494</v>
      </c>
      <c r="F2826" s="0" t="s">
        <v>7439</v>
      </c>
      <c r="G2826" s="0" t="s">
        <v>7440</v>
      </c>
      <c r="H2826" s="0" t="s">
        <v>2860</v>
      </c>
      <c r="I2826" s="0" t="s">
        <v>2123</v>
      </c>
      <c r="J2826" s="0" t="s">
        <v>47</v>
      </c>
      <c r="K2826" s="0" t="s">
        <v>47</v>
      </c>
      <c r="L2826" s="0" t="s">
        <v>47</v>
      </c>
      <c r="M2826" s="0" t="s">
        <v>47</v>
      </c>
      <c r="N2826" s="0" t="n">
        <v>1</v>
      </c>
      <c r="O2826" s="0" t="n">
        <v>1</v>
      </c>
      <c r="P2826" s="0" t="n">
        <v>300</v>
      </c>
      <c r="Q2826" s="0" t="n">
        <v>1</v>
      </c>
      <c r="R2826" s="0" t="str">
        <f aca="false">INDEX(Lookup!$B$4:$B$18,MATCH(C2826,Lookup!$A$4:$A$18,0))</f>
        <v>India</v>
      </c>
      <c r="S2826" s="20" t="n">
        <f aca="false">INDEX(Lookup!$D$4:$D$18,MATCH(C2826,Lookup!$A$4:$A$18,0))</f>
        <v>0.012</v>
      </c>
      <c r="T2826" s="21" t="n">
        <f aca="false">ROUND(P2826*S2826,2)</f>
        <v>3.6</v>
      </c>
      <c r="U2826" s="21" t="n">
        <f aca="false">IF(T2826&lt;=10,1,IF(T2826&lt;=20,2,IF(T2826&lt;=30,3,IF(T2826&lt;=40,4,IF(T2826&lt;=50,5,IF(T2826&lt;=100,6,IF(T2826&lt;=250,7,8)))))))</f>
        <v>1</v>
      </c>
      <c r="V2826" s="21" t="n">
        <f aca="false">IF(AND(OR(Dashboard!$T$3="All",R2826=Dashboard!$T$3),OR(Dashboard!$T$4="All",D2826=Dashboard!$T$4)),1,0)</f>
        <v>1</v>
      </c>
      <c r="W2826" s="21" t="n">
        <f aca="false">IF(V2826=1,T2826+ROW()/10000000,0)</f>
        <v>3.6002826</v>
      </c>
    </row>
    <row r="2827" customFormat="false" ht="15" hidden="false" customHeight="false" outlineLevel="0" collapsed="false">
      <c r="A2827" s="0" t="n">
        <v>845</v>
      </c>
      <c r="B2827" s="0" t="s">
        <v>7495</v>
      </c>
      <c r="C2827" s="0" t="n">
        <v>1</v>
      </c>
      <c r="D2827" s="0" t="s">
        <v>6924</v>
      </c>
      <c r="E2827" s="0" t="s">
        <v>7496</v>
      </c>
      <c r="F2827" s="0" t="s">
        <v>7439</v>
      </c>
      <c r="G2827" s="0" t="s">
        <v>7440</v>
      </c>
      <c r="H2827" s="0" t="s">
        <v>2662</v>
      </c>
      <c r="I2827" s="0" t="s">
        <v>2123</v>
      </c>
      <c r="J2827" s="0" t="s">
        <v>47</v>
      </c>
      <c r="K2827" s="0" t="s">
        <v>47</v>
      </c>
      <c r="L2827" s="0" t="s">
        <v>47</v>
      </c>
      <c r="M2827" s="0" t="s">
        <v>47</v>
      </c>
      <c r="N2827" s="0" t="n">
        <v>2</v>
      </c>
      <c r="O2827" s="0" t="n">
        <v>2</v>
      </c>
      <c r="P2827" s="0" t="n">
        <v>650</v>
      </c>
      <c r="Q2827" s="0" t="n">
        <v>1</v>
      </c>
      <c r="R2827" s="0" t="str">
        <f aca="false">INDEX(Lookup!$B$4:$B$18,MATCH(C2827,Lookup!$A$4:$A$18,0))</f>
        <v>India</v>
      </c>
      <c r="S2827" s="20" t="n">
        <f aca="false">INDEX(Lookup!$D$4:$D$18,MATCH(C2827,Lookup!$A$4:$A$18,0))</f>
        <v>0.012</v>
      </c>
      <c r="T2827" s="21" t="n">
        <f aca="false">ROUND(P2827*S2827,2)</f>
        <v>7.8</v>
      </c>
      <c r="U2827" s="21" t="n">
        <f aca="false">IF(T2827&lt;=10,1,IF(T2827&lt;=20,2,IF(T2827&lt;=30,3,IF(T2827&lt;=40,4,IF(T2827&lt;=50,5,IF(T2827&lt;=100,6,IF(T2827&lt;=250,7,8)))))))</f>
        <v>1</v>
      </c>
      <c r="V2827" s="21" t="n">
        <f aca="false">IF(AND(OR(Dashboard!$T$3="All",R2827=Dashboard!$T$3),OR(Dashboard!$T$4="All",D2827=Dashboard!$T$4)),1,0)</f>
        <v>1</v>
      </c>
      <c r="W2827" s="21" t="n">
        <f aca="false">IF(V2827=1,T2827+ROW()/10000000,0)</f>
        <v>7.8002827</v>
      </c>
    </row>
    <row r="2828" customFormat="false" ht="15" hidden="false" customHeight="false" outlineLevel="0" collapsed="false">
      <c r="A2828" s="0" t="n">
        <v>18466422</v>
      </c>
      <c r="B2828" s="0" t="s">
        <v>7497</v>
      </c>
      <c r="C2828" s="0" t="n">
        <v>1</v>
      </c>
      <c r="D2828" s="0" t="s">
        <v>6924</v>
      </c>
      <c r="E2828" s="0" t="s">
        <v>7498</v>
      </c>
      <c r="F2828" s="0" t="s">
        <v>7439</v>
      </c>
      <c r="G2828" s="0" t="s">
        <v>7440</v>
      </c>
      <c r="H2828" s="0" t="s">
        <v>1615</v>
      </c>
      <c r="I2828" s="0" t="s">
        <v>2123</v>
      </c>
      <c r="J2828" s="0" t="s">
        <v>47</v>
      </c>
      <c r="K2828" s="0" t="s">
        <v>47</v>
      </c>
      <c r="L2828" s="0" t="s">
        <v>47</v>
      </c>
      <c r="M2828" s="0" t="s">
        <v>47</v>
      </c>
      <c r="N2828" s="0" t="n">
        <v>4</v>
      </c>
      <c r="O2828" s="0" t="n">
        <v>3</v>
      </c>
      <c r="P2828" s="0" t="n">
        <v>3000</v>
      </c>
      <c r="Q2828" s="0" t="n">
        <v>1</v>
      </c>
      <c r="R2828" s="0" t="str">
        <f aca="false">INDEX(Lookup!$B$4:$B$18,MATCH(C2828,Lookup!$A$4:$A$18,0))</f>
        <v>India</v>
      </c>
      <c r="S2828" s="20" t="n">
        <f aca="false">INDEX(Lookup!$D$4:$D$18,MATCH(C2828,Lookup!$A$4:$A$18,0))</f>
        <v>0.012</v>
      </c>
      <c r="T2828" s="21" t="n">
        <f aca="false">ROUND(P2828*S2828,2)</f>
        <v>36</v>
      </c>
      <c r="U2828" s="21" t="n">
        <f aca="false">IF(T2828&lt;=10,1,IF(T2828&lt;=20,2,IF(T2828&lt;=30,3,IF(T2828&lt;=40,4,IF(T2828&lt;=50,5,IF(T2828&lt;=100,6,IF(T2828&lt;=250,7,8)))))))</f>
        <v>4</v>
      </c>
      <c r="V2828" s="21" t="n">
        <f aca="false">IF(AND(OR(Dashboard!$T$3="All",R2828=Dashboard!$T$3),OR(Dashboard!$T$4="All",D2828=Dashboard!$T$4)),1,0)</f>
        <v>1</v>
      </c>
      <c r="W2828" s="21" t="n">
        <f aca="false">IF(V2828=1,T2828+ROW()/10000000,0)</f>
        <v>36.0002828</v>
      </c>
    </row>
    <row r="2829" customFormat="false" ht="15" hidden="false" customHeight="false" outlineLevel="0" collapsed="false">
      <c r="A2829" s="0" t="n">
        <v>815</v>
      </c>
      <c r="B2829" s="0" t="s">
        <v>2326</v>
      </c>
      <c r="C2829" s="0" t="n">
        <v>1</v>
      </c>
      <c r="D2829" s="0" t="s">
        <v>6924</v>
      </c>
      <c r="E2829" s="0" t="s">
        <v>7499</v>
      </c>
      <c r="F2829" s="0" t="s">
        <v>7439</v>
      </c>
      <c r="G2829" s="0" t="s">
        <v>7440</v>
      </c>
      <c r="H2829" s="0" t="s">
        <v>2122</v>
      </c>
      <c r="I2829" s="0" t="s">
        <v>2123</v>
      </c>
      <c r="J2829" s="0" t="s">
        <v>46</v>
      </c>
      <c r="K2829" s="0" t="s">
        <v>47</v>
      </c>
      <c r="L2829" s="0" t="s">
        <v>47</v>
      </c>
      <c r="M2829" s="0" t="s">
        <v>47</v>
      </c>
      <c r="N2829" s="0" t="n">
        <v>3</v>
      </c>
      <c r="O2829" s="0" t="n">
        <v>164</v>
      </c>
      <c r="P2829" s="0" t="n">
        <v>1600</v>
      </c>
      <c r="Q2829" s="0" t="n">
        <v>2.4</v>
      </c>
      <c r="R2829" s="0" t="str">
        <f aca="false">INDEX(Lookup!$B$4:$B$18,MATCH(C2829,Lookup!$A$4:$A$18,0))</f>
        <v>India</v>
      </c>
      <c r="S2829" s="20" t="n">
        <f aca="false">INDEX(Lookup!$D$4:$D$18,MATCH(C2829,Lookup!$A$4:$A$18,0))</f>
        <v>0.012</v>
      </c>
      <c r="T2829" s="21" t="n">
        <f aca="false">ROUND(P2829*S2829,2)</f>
        <v>19.2</v>
      </c>
      <c r="U2829" s="21" t="n">
        <f aca="false">IF(T2829&lt;=10,1,IF(T2829&lt;=20,2,IF(T2829&lt;=30,3,IF(T2829&lt;=40,4,IF(T2829&lt;=50,5,IF(T2829&lt;=100,6,IF(T2829&lt;=250,7,8)))))))</f>
        <v>2</v>
      </c>
      <c r="V2829" s="21" t="n">
        <f aca="false">IF(AND(OR(Dashboard!$T$3="All",R2829=Dashboard!$T$3),OR(Dashboard!$T$4="All",D2829=Dashboard!$T$4)),1,0)</f>
        <v>1</v>
      </c>
      <c r="W2829" s="21" t="n">
        <f aca="false">IF(V2829=1,T2829+ROW()/10000000,0)</f>
        <v>19.2002829</v>
      </c>
    </row>
    <row r="2830" customFormat="false" ht="15" hidden="false" customHeight="false" outlineLevel="0" collapsed="false">
      <c r="A2830" s="0" t="n">
        <v>305296</v>
      </c>
      <c r="B2830" s="0" t="s">
        <v>7500</v>
      </c>
      <c r="C2830" s="0" t="n">
        <v>1</v>
      </c>
      <c r="D2830" s="0" t="s">
        <v>6924</v>
      </c>
      <c r="E2830" s="0" t="s">
        <v>7501</v>
      </c>
      <c r="F2830" s="0" t="s">
        <v>7439</v>
      </c>
      <c r="G2830" s="0" t="s">
        <v>7440</v>
      </c>
      <c r="H2830" s="0" t="s">
        <v>2359</v>
      </c>
      <c r="I2830" s="0" t="s">
        <v>2123</v>
      </c>
      <c r="J2830" s="0" t="s">
        <v>47</v>
      </c>
      <c r="K2830" s="0" t="s">
        <v>47</v>
      </c>
      <c r="L2830" s="0" t="s">
        <v>47</v>
      </c>
      <c r="M2830" s="0" t="s">
        <v>47</v>
      </c>
      <c r="N2830" s="0" t="n">
        <v>2</v>
      </c>
      <c r="O2830" s="0" t="n">
        <v>138</v>
      </c>
      <c r="P2830" s="0" t="n">
        <v>500</v>
      </c>
      <c r="Q2830" s="0" t="n">
        <v>2.1</v>
      </c>
      <c r="R2830" s="0" t="str">
        <f aca="false">INDEX(Lookup!$B$4:$B$18,MATCH(C2830,Lookup!$A$4:$A$18,0))</f>
        <v>India</v>
      </c>
      <c r="S2830" s="20" t="n">
        <f aca="false">INDEX(Lookup!$D$4:$D$18,MATCH(C2830,Lookup!$A$4:$A$18,0))</f>
        <v>0.012</v>
      </c>
      <c r="T2830" s="21" t="n">
        <f aca="false">ROUND(P2830*S2830,2)</f>
        <v>6</v>
      </c>
      <c r="U2830" s="21" t="n">
        <f aca="false">IF(T2830&lt;=10,1,IF(T2830&lt;=20,2,IF(T2830&lt;=30,3,IF(T2830&lt;=40,4,IF(T2830&lt;=50,5,IF(T2830&lt;=100,6,IF(T2830&lt;=250,7,8)))))))</f>
        <v>1</v>
      </c>
      <c r="V2830" s="21" t="n">
        <f aca="false">IF(AND(OR(Dashboard!$T$3="All",R2830=Dashboard!$T$3),OR(Dashboard!$T$4="All",D2830=Dashboard!$T$4)),1,0)</f>
        <v>1</v>
      </c>
      <c r="W2830" s="21" t="n">
        <f aca="false">IF(V2830=1,T2830+ROW()/10000000,0)</f>
        <v>6.000283</v>
      </c>
    </row>
    <row r="2831" customFormat="false" ht="15" hidden="false" customHeight="false" outlineLevel="0" collapsed="false">
      <c r="A2831" s="0" t="n">
        <v>6079</v>
      </c>
      <c r="B2831" s="0" t="s">
        <v>7502</v>
      </c>
      <c r="C2831" s="0" t="n">
        <v>1</v>
      </c>
      <c r="D2831" s="0" t="s">
        <v>6924</v>
      </c>
      <c r="E2831" s="0" t="s">
        <v>7503</v>
      </c>
      <c r="F2831" s="0" t="s">
        <v>7504</v>
      </c>
      <c r="G2831" s="0" t="s">
        <v>7505</v>
      </c>
      <c r="H2831" s="0" t="s">
        <v>2128</v>
      </c>
      <c r="I2831" s="0" t="s">
        <v>2123</v>
      </c>
      <c r="J2831" s="0" t="s">
        <v>47</v>
      </c>
      <c r="K2831" s="0" t="s">
        <v>47</v>
      </c>
      <c r="L2831" s="0" t="s">
        <v>47</v>
      </c>
      <c r="M2831" s="0" t="s">
        <v>47</v>
      </c>
      <c r="N2831" s="0" t="n">
        <v>1</v>
      </c>
      <c r="O2831" s="0" t="n">
        <v>21</v>
      </c>
      <c r="P2831" s="0" t="n">
        <v>200</v>
      </c>
      <c r="Q2831" s="0" t="n">
        <v>3.3</v>
      </c>
      <c r="R2831" s="0" t="str">
        <f aca="false">INDEX(Lookup!$B$4:$B$18,MATCH(C2831,Lookup!$A$4:$A$18,0))</f>
        <v>India</v>
      </c>
      <c r="S2831" s="20" t="n">
        <f aca="false">INDEX(Lookup!$D$4:$D$18,MATCH(C2831,Lookup!$A$4:$A$18,0))</f>
        <v>0.012</v>
      </c>
      <c r="T2831" s="21" t="n">
        <f aca="false">ROUND(P2831*S2831,2)</f>
        <v>2.4</v>
      </c>
      <c r="U2831" s="21" t="n">
        <f aca="false">IF(T2831&lt;=10,1,IF(T2831&lt;=20,2,IF(T2831&lt;=30,3,IF(T2831&lt;=40,4,IF(T2831&lt;=50,5,IF(T2831&lt;=100,6,IF(T2831&lt;=250,7,8)))))))</f>
        <v>1</v>
      </c>
      <c r="V2831" s="21" t="n">
        <f aca="false">IF(AND(OR(Dashboard!$T$3="All",R2831=Dashboard!$T$3),OR(Dashboard!$T$4="All",D2831=Dashboard!$T$4)),1,0)</f>
        <v>1</v>
      </c>
      <c r="W2831" s="21" t="n">
        <f aca="false">IF(V2831=1,T2831+ROW()/10000000,0)</f>
        <v>2.4002831</v>
      </c>
    </row>
    <row r="2832" customFormat="false" ht="15" hidden="false" customHeight="false" outlineLevel="0" collapsed="false">
      <c r="A2832" s="0" t="n">
        <v>6117</v>
      </c>
      <c r="B2832" s="0" t="s">
        <v>7506</v>
      </c>
      <c r="C2832" s="0" t="n">
        <v>1</v>
      </c>
      <c r="D2832" s="0" t="s">
        <v>6924</v>
      </c>
      <c r="E2832" s="0" t="s">
        <v>7507</v>
      </c>
      <c r="F2832" s="0" t="s">
        <v>7504</v>
      </c>
      <c r="G2832" s="0" t="s">
        <v>7505</v>
      </c>
      <c r="H2832" s="0" t="s">
        <v>2128</v>
      </c>
      <c r="I2832" s="0" t="s">
        <v>2123</v>
      </c>
      <c r="J2832" s="0" t="s">
        <v>47</v>
      </c>
      <c r="K2832" s="0" t="s">
        <v>47</v>
      </c>
      <c r="L2832" s="0" t="s">
        <v>47</v>
      </c>
      <c r="M2832" s="0" t="s">
        <v>47</v>
      </c>
      <c r="N2832" s="0" t="n">
        <v>1</v>
      </c>
      <c r="O2832" s="0" t="n">
        <v>6</v>
      </c>
      <c r="P2832" s="0" t="n">
        <v>150</v>
      </c>
      <c r="Q2832" s="0" t="n">
        <v>3.1</v>
      </c>
      <c r="R2832" s="0" t="str">
        <f aca="false">INDEX(Lookup!$B$4:$B$18,MATCH(C2832,Lookup!$A$4:$A$18,0))</f>
        <v>India</v>
      </c>
      <c r="S2832" s="20" t="n">
        <f aca="false">INDEX(Lookup!$D$4:$D$18,MATCH(C2832,Lookup!$A$4:$A$18,0))</f>
        <v>0.012</v>
      </c>
      <c r="T2832" s="21" t="n">
        <f aca="false">ROUND(P2832*S2832,2)</f>
        <v>1.8</v>
      </c>
      <c r="U2832" s="21" t="n">
        <f aca="false">IF(T2832&lt;=10,1,IF(T2832&lt;=20,2,IF(T2832&lt;=30,3,IF(T2832&lt;=40,4,IF(T2832&lt;=50,5,IF(T2832&lt;=100,6,IF(T2832&lt;=250,7,8)))))))</f>
        <v>1</v>
      </c>
      <c r="V2832" s="21" t="n">
        <f aca="false">IF(AND(OR(Dashboard!$T$3="All",R2832=Dashboard!$T$3),OR(Dashboard!$T$4="All",D2832=Dashboard!$T$4)),1,0)</f>
        <v>1</v>
      </c>
      <c r="W2832" s="21" t="n">
        <f aca="false">IF(V2832=1,T2832+ROW()/10000000,0)</f>
        <v>1.8002832</v>
      </c>
    </row>
    <row r="2833" customFormat="false" ht="15" hidden="false" customHeight="false" outlineLevel="0" collapsed="false">
      <c r="A2833" s="0" t="n">
        <v>18082202</v>
      </c>
      <c r="B2833" s="0" t="s">
        <v>2408</v>
      </c>
      <c r="C2833" s="0" t="n">
        <v>1</v>
      </c>
      <c r="D2833" s="0" t="s">
        <v>6924</v>
      </c>
      <c r="E2833" s="0" t="s">
        <v>7508</v>
      </c>
      <c r="F2833" s="0" t="s">
        <v>7504</v>
      </c>
      <c r="G2833" s="0" t="s">
        <v>7505</v>
      </c>
      <c r="H2833" s="0" t="s">
        <v>3392</v>
      </c>
      <c r="I2833" s="0" t="s">
        <v>2123</v>
      </c>
      <c r="J2833" s="0" t="s">
        <v>47</v>
      </c>
      <c r="K2833" s="0" t="s">
        <v>47</v>
      </c>
      <c r="L2833" s="0" t="s">
        <v>47</v>
      </c>
      <c r="M2833" s="0" t="s">
        <v>47</v>
      </c>
      <c r="N2833" s="0" t="n">
        <v>2</v>
      </c>
      <c r="O2833" s="0" t="n">
        <v>10</v>
      </c>
      <c r="P2833" s="0" t="n">
        <v>700</v>
      </c>
      <c r="Q2833" s="0" t="n">
        <v>3</v>
      </c>
      <c r="R2833" s="0" t="str">
        <f aca="false">INDEX(Lookup!$B$4:$B$18,MATCH(C2833,Lookup!$A$4:$A$18,0))</f>
        <v>India</v>
      </c>
      <c r="S2833" s="20" t="n">
        <f aca="false">INDEX(Lookup!$D$4:$D$18,MATCH(C2833,Lookup!$A$4:$A$18,0))</f>
        <v>0.012</v>
      </c>
      <c r="T2833" s="21" t="n">
        <f aca="false">ROUND(P2833*S2833,2)</f>
        <v>8.4</v>
      </c>
      <c r="U2833" s="21" t="n">
        <f aca="false">IF(T2833&lt;=10,1,IF(T2833&lt;=20,2,IF(T2833&lt;=30,3,IF(T2833&lt;=40,4,IF(T2833&lt;=50,5,IF(T2833&lt;=100,6,IF(T2833&lt;=250,7,8)))))))</f>
        <v>1</v>
      </c>
      <c r="V2833" s="21" t="n">
        <f aca="false">IF(AND(OR(Dashboard!$T$3="All",R2833=Dashboard!$T$3),OR(Dashboard!$T$4="All",D2833=Dashboard!$T$4)),1,0)</f>
        <v>1</v>
      </c>
      <c r="W2833" s="21" t="n">
        <f aca="false">IF(V2833=1,T2833+ROW()/10000000,0)</f>
        <v>8.4002833</v>
      </c>
    </row>
    <row r="2834" customFormat="false" ht="15" hidden="false" customHeight="false" outlineLevel="0" collapsed="false">
      <c r="A2834" s="0" t="n">
        <v>308574</v>
      </c>
      <c r="B2834" s="0" t="s">
        <v>3094</v>
      </c>
      <c r="C2834" s="0" t="n">
        <v>1</v>
      </c>
      <c r="D2834" s="0" t="s">
        <v>6924</v>
      </c>
      <c r="E2834" s="0" t="s">
        <v>7509</v>
      </c>
      <c r="F2834" s="0" t="s">
        <v>7504</v>
      </c>
      <c r="G2834" s="0" t="s">
        <v>7505</v>
      </c>
      <c r="H2834" s="0" t="s">
        <v>156</v>
      </c>
      <c r="I2834" s="0" t="s">
        <v>2123</v>
      </c>
      <c r="J2834" s="0" t="s">
        <v>47</v>
      </c>
      <c r="K2834" s="0" t="s">
        <v>47</v>
      </c>
      <c r="L2834" s="0" t="s">
        <v>47</v>
      </c>
      <c r="M2834" s="0" t="s">
        <v>47</v>
      </c>
      <c r="N2834" s="0" t="n">
        <v>1</v>
      </c>
      <c r="O2834" s="0" t="n">
        <v>10</v>
      </c>
      <c r="P2834" s="0" t="n">
        <v>200</v>
      </c>
      <c r="Q2834" s="0" t="n">
        <v>3.2</v>
      </c>
      <c r="R2834" s="0" t="str">
        <f aca="false">INDEX(Lookup!$B$4:$B$18,MATCH(C2834,Lookup!$A$4:$A$18,0))</f>
        <v>India</v>
      </c>
      <c r="S2834" s="20" t="n">
        <f aca="false">INDEX(Lookup!$D$4:$D$18,MATCH(C2834,Lookup!$A$4:$A$18,0))</f>
        <v>0.012</v>
      </c>
      <c r="T2834" s="21" t="n">
        <f aca="false">ROUND(P2834*S2834,2)</f>
        <v>2.4</v>
      </c>
      <c r="U2834" s="21" t="n">
        <f aca="false">IF(T2834&lt;=10,1,IF(T2834&lt;=20,2,IF(T2834&lt;=30,3,IF(T2834&lt;=40,4,IF(T2834&lt;=50,5,IF(T2834&lt;=100,6,IF(T2834&lt;=250,7,8)))))))</f>
        <v>1</v>
      </c>
      <c r="V2834" s="21" t="n">
        <f aca="false">IF(AND(OR(Dashboard!$T$3="All",R2834=Dashboard!$T$3),OR(Dashboard!$T$4="All",D2834=Dashboard!$T$4)),1,0)</f>
        <v>1</v>
      </c>
      <c r="W2834" s="21" t="n">
        <f aca="false">IF(V2834=1,T2834+ROW()/10000000,0)</f>
        <v>2.4002834</v>
      </c>
    </row>
    <row r="2835" customFormat="false" ht="15" hidden="false" customHeight="false" outlineLevel="0" collapsed="false">
      <c r="A2835" s="0" t="n">
        <v>6123</v>
      </c>
      <c r="B2835" s="0" t="s">
        <v>7510</v>
      </c>
      <c r="C2835" s="0" t="n">
        <v>1</v>
      </c>
      <c r="D2835" s="0" t="s">
        <v>6924</v>
      </c>
      <c r="E2835" s="0" t="s">
        <v>7511</v>
      </c>
      <c r="F2835" s="0" t="s">
        <v>7504</v>
      </c>
      <c r="G2835" s="0" t="s">
        <v>7505</v>
      </c>
      <c r="H2835" s="0" t="s">
        <v>7512</v>
      </c>
      <c r="I2835" s="0" t="s">
        <v>2123</v>
      </c>
      <c r="J2835" s="0" t="s">
        <v>47</v>
      </c>
      <c r="K2835" s="0" t="s">
        <v>47</v>
      </c>
      <c r="L2835" s="0" t="s">
        <v>47</v>
      </c>
      <c r="M2835" s="0" t="s">
        <v>47</v>
      </c>
      <c r="N2835" s="0" t="n">
        <v>1</v>
      </c>
      <c r="O2835" s="0" t="n">
        <v>6</v>
      </c>
      <c r="P2835" s="0" t="n">
        <v>300</v>
      </c>
      <c r="Q2835" s="0" t="n">
        <v>2.9</v>
      </c>
      <c r="R2835" s="0" t="str">
        <f aca="false">INDEX(Lookup!$B$4:$B$18,MATCH(C2835,Lookup!$A$4:$A$18,0))</f>
        <v>India</v>
      </c>
      <c r="S2835" s="20" t="n">
        <f aca="false">INDEX(Lookup!$D$4:$D$18,MATCH(C2835,Lookup!$A$4:$A$18,0))</f>
        <v>0.012</v>
      </c>
      <c r="T2835" s="21" t="n">
        <f aca="false">ROUND(P2835*S2835,2)</f>
        <v>3.6</v>
      </c>
      <c r="U2835" s="21" t="n">
        <f aca="false">IF(T2835&lt;=10,1,IF(T2835&lt;=20,2,IF(T2835&lt;=30,3,IF(T2835&lt;=40,4,IF(T2835&lt;=50,5,IF(T2835&lt;=100,6,IF(T2835&lt;=250,7,8)))))))</f>
        <v>1</v>
      </c>
      <c r="V2835" s="21" t="n">
        <f aca="false">IF(AND(OR(Dashboard!$T$3="All",R2835=Dashboard!$T$3),OR(Dashboard!$T$4="All",D2835=Dashboard!$T$4)),1,0)</f>
        <v>1</v>
      </c>
      <c r="W2835" s="21" t="n">
        <f aca="false">IF(V2835=1,T2835+ROW()/10000000,0)</f>
        <v>3.6002835</v>
      </c>
    </row>
    <row r="2836" customFormat="false" ht="15" hidden="false" customHeight="false" outlineLevel="0" collapsed="false">
      <c r="A2836" s="0" t="n">
        <v>312157</v>
      </c>
      <c r="B2836" s="0" t="s">
        <v>7513</v>
      </c>
      <c r="C2836" s="0" t="n">
        <v>1</v>
      </c>
      <c r="D2836" s="0" t="s">
        <v>6924</v>
      </c>
      <c r="E2836" s="0" t="s">
        <v>7514</v>
      </c>
      <c r="F2836" s="0" t="s">
        <v>7504</v>
      </c>
      <c r="G2836" s="0" t="s">
        <v>7505</v>
      </c>
      <c r="H2836" s="0" t="s">
        <v>2293</v>
      </c>
      <c r="I2836" s="0" t="s">
        <v>2123</v>
      </c>
      <c r="J2836" s="0" t="s">
        <v>47</v>
      </c>
      <c r="K2836" s="0" t="s">
        <v>47</v>
      </c>
      <c r="L2836" s="0" t="s">
        <v>47</v>
      </c>
      <c r="M2836" s="0" t="s">
        <v>47</v>
      </c>
      <c r="N2836" s="0" t="n">
        <v>2</v>
      </c>
      <c r="O2836" s="0" t="n">
        <v>15</v>
      </c>
      <c r="P2836" s="0" t="n">
        <v>500</v>
      </c>
      <c r="Q2836" s="0" t="n">
        <v>3.1</v>
      </c>
      <c r="R2836" s="0" t="str">
        <f aca="false">INDEX(Lookup!$B$4:$B$18,MATCH(C2836,Lookup!$A$4:$A$18,0))</f>
        <v>India</v>
      </c>
      <c r="S2836" s="20" t="n">
        <f aca="false">INDEX(Lookup!$D$4:$D$18,MATCH(C2836,Lookup!$A$4:$A$18,0))</f>
        <v>0.012</v>
      </c>
      <c r="T2836" s="21" t="n">
        <f aca="false">ROUND(P2836*S2836,2)</f>
        <v>6</v>
      </c>
      <c r="U2836" s="21" t="n">
        <f aca="false">IF(T2836&lt;=10,1,IF(T2836&lt;=20,2,IF(T2836&lt;=30,3,IF(T2836&lt;=40,4,IF(T2836&lt;=50,5,IF(T2836&lt;=100,6,IF(T2836&lt;=250,7,8)))))))</f>
        <v>1</v>
      </c>
      <c r="V2836" s="21" t="n">
        <f aca="false">IF(AND(OR(Dashboard!$T$3="All",R2836=Dashboard!$T$3),OR(Dashboard!$T$4="All",D2836=Dashboard!$T$4)),1,0)</f>
        <v>1</v>
      </c>
      <c r="W2836" s="21" t="n">
        <f aca="false">IF(V2836=1,T2836+ROW()/10000000,0)</f>
        <v>6.0002836</v>
      </c>
    </row>
    <row r="2837" customFormat="false" ht="15" hidden="false" customHeight="false" outlineLevel="0" collapsed="false">
      <c r="A2837" s="0" t="n">
        <v>302490</v>
      </c>
      <c r="B2837" s="0" t="s">
        <v>7515</v>
      </c>
      <c r="C2837" s="0" t="n">
        <v>1</v>
      </c>
      <c r="D2837" s="0" t="s">
        <v>6924</v>
      </c>
      <c r="E2837" s="0" t="s">
        <v>7516</v>
      </c>
      <c r="F2837" s="0" t="s">
        <v>7504</v>
      </c>
      <c r="G2837" s="0" t="s">
        <v>7505</v>
      </c>
      <c r="H2837" s="0" t="s">
        <v>2128</v>
      </c>
      <c r="I2837" s="0" t="s">
        <v>2123</v>
      </c>
      <c r="J2837" s="0" t="s">
        <v>47</v>
      </c>
      <c r="K2837" s="0" t="s">
        <v>47</v>
      </c>
      <c r="L2837" s="0" t="s">
        <v>47</v>
      </c>
      <c r="M2837" s="0" t="s">
        <v>47</v>
      </c>
      <c r="N2837" s="0" t="n">
        <v>1</v>
      </c>
      <c r="O2837" s="0" t="n">
        <v>12</v>
      </c>
      <c r="P2837" s="0" t="n">
        <v>400</v>
      </c>
      <c r="Q2837" s="0" t="n">
        <v>3</v>
      </c>
      <c r="R2837" s="0" t="str">
        <f aca="false">INDEX(Lookup!$B$4:$B$18,MATCH(C2837,Lookup!$A$4:$A$18,0))</f>
        <v>India</v>
      </c>
      <c r="S2837" s="20" t="n">
        <f aca="false">INDEX(Lookup!$D$4:$D$18,MATCH(C2837,Lookup!$A$4:$A$18,0))</f>
        <v>0.012</v>
      </c>
      <c r="T2837" s="21" t="n">
        <f aca="false">ROUND(P2837*S2837,2)</f>
        <v>4.8</v>
      </c>
      <c r="U2837" s="21" t="n">
        <f aca="false">IF(T2837&lt;=10,1,IF(T2837&lt;=20,2,IF(T2837&lt;=30,3,IF(T2837&lt;=40,4,IF(T2837&lt;=50,5,IF(T2837&lt;=100,6,IF(T2837&lt;=250,7,8)))))))</f>
        <v>1</v>
      </c>
      <c r="V2837" s="21" t="n">
        <f aca="false">IF(AND(OR(Dashboard!$T$3="All",R2837=Dashboard!$T$3),OR(Dashboard!$T$4="All",D2837=Dashboard!$T$4)),1,0)</f>
        <v>1</v>
      </c>
      <c r="W2837" s="21" t="n">
        <f aca="false">IF(V2837=1,T2837+ROW()/10000000,0)</f>
        <v>4.8002837</v>
      </c>
    </row>
    <row r="2838" customFormat="false" ht="15" hidden="false" customHeight="false" outlineLevel="0" collapsed="false">
      <c r="A2838" s="0" t="n">
        <v>304697</v>
      </c>
      <c r="B2838" s="0" t="s">
        <v>7517</v>
      </c>
      <c r="C2838" s="0" t="n">
        <v>1</v>
      </c>
      <c r="D2838" s="0" t="s">
        <v>6924</v>
      </c>
      <c r="E2838" s="0" t="s">
        <v>7518</v>
      </c>
      <c r="F2838" s="0" t="s">
        <v>7519</v>
      </c>
      <c r="G2838" s="0" t="s">
        <v>7520</v>
      </c>
      <c r="H2838" s="0" t="s">
        <v>2128</v>
      </c>
      <c r="I2838" s="0" t="s">
        <v>2123</v>
      </c>
      <c r="J2838" s="0" t="s">
        <v>47</v>
      </c>
      <c r="K2838" s="0" t="s">
        <v>47</v>
      </c>
      <c r="L2838" s="0" t="s">
        <v>47</v>
      </c>
      <c r="M2838" s="0" t="s">
        <v>47</v>
      </c>
      <c r="N2838" s="0" t="n">
        <v>1</v>
      </c>
      <c r="O2838" s="0" t="n">
        <v>29</v>
      </c>
      <c r="P2838" s="0" t="n">
        <v>300</v>
      </c>
      <c r="Q2838" s="0" t="n">
        <v>3.4</v>
      </c>
      <c r="R2838" s="0" t="str">
        <f aca="false">INDEX(Lookup!$B$4:$B$18,MATCH(C2838,Lookup!$A$4:$A$18,0))</f>
        <v>India</v>
      </c>
      <c r="S2838" s="20" t="n">
        <f aca="false">INDEX(Lookup!$D$4:$D$18,MATCH(C2838,Lookup!$A$4:$A$18,0))</f>
        <v>0.012</v>
      </c>
      <c r="T2838" s="21" t="n">
        <f aca="false">ROUND(P2838*S2838,2)</f>
        <v>3.6</v>
      </c>
      <c r="U2838" s="21" t="n">
        <f aca="false">IF(T2838&lt;=10,1,IF(T2838&lt;=20,2,IF(T2838&lt;=30,3,IF(T2838&lt;=40,4,IF(T2838&lt;=50,5,IF(T2838&lt;=100,6,IF(T2838&lt;=250,7,8)))))))</f>
        <v>1</v>
      </c>
      <c r="V2838" s="21" t="n">
        <f aca="false">IF(AND(OR(Dashboard!$T$3="All",R2838=Dashboard!$T$3),OR(Dashboard!$T$4="All",D2838=Dashboard!$T$4)),1,0)</f>
        <v>1</v>
      </c>
      <c r="W2838" s="21" t="n">
        <f aca="false">IF(V2838=1,T2838+ROW()/10000000,0)</f>
        <v>3.6002838</v>
      </c>
    </row>
    <row r="2839" customFormat="false" ht="15" hidden="false" customHeight="false" outlineLevel="0" collapsed="false">
      <c r="A2839" s="0" t="n">
        <v>307713</v>
      </c>
      <c r="B2839" s="0" t="s">
        <v>7521</v>
      </c>
      <c r="C2839" s="0" t="n">
        <v>1</v>
      </c>
      <c r="D2839" s="0" t="s">
        <v>6924</v>
      </c>
      <c r="E2839" s="0" t="s">
        <v>7522</v>
      </c>
      <c r="F2839" s="0" t="s">
        <v>7519</v>
      </c>
      <c r="G2839" s="0" t="s">
        <v>7520</v>
      </c>
      <c r="H2839" s="0" t="s">
        <v>156</v>
      </c>
      <c r="I2839" s="0" t="s">
        <v>2123</v>
      </c>
      <c r="J2839" s="0" t="s">
        <v>47</v>
      </c>
      <c r="K2839" s="0" t="s">
        <v>47</v>
      </c>
      <c r="L2839" s="0" t="s">
        <v>47</v>
      </c>
      <c r="M2839" s="0" t="s">
        <v>47</v>
      </c>
      <c r="N2839" s="0" t="n">
        <v>1</v>
      </c>
      <c r="O2839" s="0" t="n">
        <v>9</v>
      </c>
      <c r="P2839" s="0" t="n">
        <v>150</v>
      </c>
      <c r="Q2839" s="0" t="n">
        <v>3</v>
      </c>
      <c r="R2839" s="0" t="str">
        <f aca="false">INDEX(Lookup!$B$4:$B$18,MATCH(C2839,Lookup!$A$4:$A$18,0))</f>
        <v>India</v>
      </c>
      <c r="S2839" s="20" t="n">
        <f aca="false">INDEX(Lookup!$D$4:$D$18,MATCH(C2839,Lookup!$A$4:$A$18,0))</f>
        <v>0.012</v>
      </c>
      <c r="T2839" s="21" t="n">
        <f aca="false">ROUND(P2839*S2839,2)</f>
        <v>1.8</v>
      </c>
      <c r="U2839" s="21" t="n">
        <f aca="false">IF(T2839&lt;=10,1,IF(T2839&lt;=20,2,IF(T2839&lt;=30,3,IF(T2839&lt;=40,4,IF(T2839&lt;=50,5,IF(T2839&lt;=100,6,IF(T2839&lt;=250,7,8)))))))</f>
        <v>1</v>
      </c>
      <c r="V2839" s="21" t="n">
        <f aca="false">IF(AND(OR(Dashboard!$T$3="All",R2839=Dashboard!$T$3),OR(Dashboard!$T$4="All",D2839=Dashboard!$T$4)),1,0)</f>
        <v>1</v>
      </c>
      <c r="W2839" s="21" t="n">
        <f aca="false">IF(V2839=1,T2839+ROW()/10000000,0)</f>
        <v>1.8002839</v>
      </c>
    </row>
    <row r="2840" customFormat="false" ht="15" hidden="false" customHeight="false" outlineLevel="0" collapsed="false">
      <c r="A2840" s="0" t="n">
        <v>18384137</v>
      </c>
      <c r="B2840" s="0" t="s">
        <v>7523</v>
      </c>
      <c r="C2840" s="0" t="n">
        <v>1</v>
      </c>
      <c r="D2840" s="0" t="s">
        <v>6924</v>
      </c>
      <c r="E2840" s="0" t="s">
        <v>7524</v>
      </c>
      <c r="F2840" s="0" t="s">
        <v>7519</v>
      </c>
      <c r="G2840" s="0" t="s">
        <v>7520</v>
      </c>
      <c r="H2840" s="0" t="s">
        <v>2147</v>
      </c>
      <c r="I2840" s="0" t="s">
        <v>2123</v>
      </c>
      <c r="J2840" s="0" t="s">
        <v>47</v>
      </c>
      <c r="K2840" s="0" t="s">
        <v>47</v>
      </c>
      <c r="L2840" s="0" t="s">
        <v>47</v>
      </c>
      <c r="M2840" s="0" t="s">
        <v>47</v>
      </c>
      <c r="N2840" s="0" t="n">
        <v>1</v>
      </c>
      <c r="O2840" s="0" t="n">
        <v>4</v>
      </c>
      <c r="P2840" s="0" t="n">
        <v>300</v>
      </c>
      <c r="Q2840" s="0" t="n">
        <v>3.1</v>
      </c>
      <c r="R2840" s="0" t="str">
        <f aca="false">INDEX(Lookup!$B$4:$B$18,MATCH(C2840,Lookup!$A$4:$A$18,0))</f>
        <v>India</v>
      </c>
      <c r="S2840" s="20" t="n">
        <f aca="false">INDEX(Lookup!$D$4:$D$18,MATCH(C2840,Lookup!$A$4:$A$18,0))</f>
        <v>0.012</v>
      </c>
      <c r="T2840" s="21" t="n">
        <f aca="false">ROUND(P2840*S2840,2)</f>
        <v>3.6</v>
      </c>
      <c r="U2840" s="21" t="n">
        <f aca="false">IF(T2840&lt;=10,1,IF(T2840&lt;=20,2,IF(T2840&lt;=30,3,IF(T2840&lt;=40,4,IF(T2840&lt;=50,5,IF(T2840&lt;=100,6,IF(T2840&lt;=250,7,8)))))))</f>
        <v>1</v>
      </c>
      <c r="V2840" s="21" t="n">
        <f aca="false">IF(AND(OR(Dashboard!$T$3="All",R2840=Dashboard!$T$3),OR(Dashboard!$T$4="All",D2840=Dashboard!$T$4)),1,0)</f>
        <v>1</v>
      </c>
      <c r="W2840" s="21" t="n">
        <f aca="false">IF(V2840=1,T2840+ROW()/10000000,0)</f>
        <v>3.600284</v>
      </c>
    </row>
    <row r="2841" customFormat="false" ht="15" hidden="false" customHeight="false" outlineLevel="0" collapsed="false">
      <c r="A2841" s="0" t="n">
        <v>5459</v>
      </c>
      <c r="B2841" s="0" t="s">
        <v>7525</v>
      </c>
      <c r="C2841" s="0" t="n">
        <v>1</v>
      </c>
      <c r="D2841" s="0" t="s">
        <v>6924</v>
      </c>
      <c r="E2841" s="0" t="s">
        <v>7526</v>
      </c>
      <c r="F2841" s="0" t="s">
        <v>7519</v>
      </c>
      <c r="G2841" s="0" t="s">
        <v>7520</v>
      </c>
      <c r="H2841" s="0" t="s">
        <v>2128</v>
      </c>
      <c r="I2841" s="0" t="s">
        <v>2123</v>
      </c>
      <c r="J2841" s="0" t="s">
        <v>47</v>
      </c>
      <c r="K2841" s="0" t="s">
        <v>47</v>
      </c>
      <c r="L2841" s="0" t="s">
        <v>47</v>
      </c>
      <c r="M2841" s="0" t="s">
        <v>47</v>
      </c>
      <c r="N2841" s="0" t="n">
        <v>1</v>
      </c>
      <c r="O2841" s="0" t="n">
        <v>225</v>
      </c>
      <c r="P2841" s="0" t="n">
        <v>150</v>
      </c>
      <c r="Q2841" s="0" t="n">
        <v>3.2</v>
      </c>
      <c r="R2841" s="0" t="str">
        <f aca="false">INDEX(Lookup!$B$4:$B$18,MATCH(C2841,Lookup!$A$4:$A$18,0))</f>
        <v>India</v>
      </c>
      <c r="S2841" s="20" t="n">
        <f aca="false">INDEX(Lookup!$D$4:$D$18,MATCH(C2841,Lookup!$A$4:$A$18,0))</f>
        <v>0.012</v>
      </c>
      <c r="T2841" s="21" t="n">
        <f aca="false">ROUND(P2841*S2841,2)</f>
        <v>1.8</v>
      </c>
      <c r="U2841" s="21" t="n">
        <f aca="false">IF(T2841&lt;=10,1,IF(T2841&lt;=20,2,IF(T2841&lt;=30,3,IF(T2841&lt;=40,4,IF(T2841&lt;=50,5,IF(T2841&lt;=100,6,IF(T2841&lt;=250,7,8)))))))</f>
        <v>1</v>
      </c>
      <c r="V2841" s="21" t="n">
        <f aca="false">IF(AND(OR(Dashboard!$T$3="All",R2841=Dashboard!$T$3),OR(Dashboard!$T$4="All",D2841=Dashboard!$T$4)),1,0)</f>
        <v>1</v>
      </c>
      <c r="W2841" s="21" t="n">
        <f aca="false">IF(V2841=1,T2841+ROW()/10000000,0)</f>
        <v>1.8002841</v>
      </c>
    </row>
    <row r="2842" customFormat="false" ht="15" hidden="false" customHeight="false" outlineLevel="0" collapsed="false">
      <c r="A2842" s="0" t="n">
        <v>311703</v>
      </c>
      <c r="B2842" s="0" t="s">
        <v>7527</v>
      </c>
      <c r="C2842" s="0" t="n">
        <v>1</v>
      </c>
      <c r="D2842" s="0" t="s">
        <v>6924</v>
      </c>
      <c r="E2842" s="0" t="s">
        <v>7528</v>
      </c>
      <c r="F2842" s="0" t="s">
        <v>7519</v>
      </c>
      <c r="G2842" s="0" t="s">
        <v>7520</v>
      </c>
      <c r="H2842" s="0" t="s">
        <v>2147</v>
      </c>
      <c r="I2842" s="0" t="s">
        <v>2123</v>
      </c>
      <c r="J2842" s="0" t="s">
        <v>47</v>
      </c>
      <c r="K2842" s="0" t="s">
        <v>47</v>
      </c>
      <c r="L2842" s="0" t="s">
        <v>47</v>
      </c>
      <c r="M2842" s="0" t="s">
        <v>47</v>
      </c>
      <c r="N2842" s="0" t="n">
        <v>1</v>
      </c>
      <c r="O2842" s="0" t="n">
        <v>8</v>
      </c>
      <c r="P2842" s="0" t="n">
        <v>100</v>
      </c>
      <c r="Q2842" s="0" t="n">
        <v>3.2</v>
      </c>
      <c r="R2842" s="0" t="str">
        <f aca="false">INDEX(Lookup!$B$4:$B$18,MATCH(C2842,Lookup!$A$4:$A$18,0))</f>
        <v>India</v>
      </c>
      <c r="S2842" s="20" t="n">
        <f aca="false">INDEX(Lookup!$D$4:$D$18,MATCH(C2842,Lookup!$A$4:$A$18,0))</f>
        <v>0.012</v>
      </c>
      <c r="T2842" s="21" t="n">
        <f aca="false">ROUND(P2842*S2842,2)</f>
        <v>1.2</v>
      </c>
      <c r="U2842" s="21" t="n">
        <f aca="false">IF(T2842&lt;=10,1,IF(T2842&lt;=20,2,IF(T2842&lt;=30,3,IF(T2842&lt;=40,4,IF(T2842&lt;=50,5,IF(T2842&lt;=100,6,IF(T2842&lt;=250,7,8)))))))</f>
        <v>1</v>
      </c>
      <c r="V2842" s="21" t="n">
        <f aca="false">IF(AND(OR(Dashboard!$T$3="All",R2842=Dashboard!$T$3),OR(Dashboard!$T$4="All",D2842=Dashboard!$T$4)),1,0)</f>
        <v>1</v>
      </c>
      <c r="W2842" s="21" t="n">
        <f aca="false">IF(V2842=1,T2842+ROW()/10000000,0)</f>
        <v>1.2002842</v>
      </c>
    </row>
    <row r="2843" customFormat="false" ht="15" hidden="false" customHeight="false" outlineLevel="0" collapsed="false">
      <c r="A2843" s="0" t="n">
        <v>308006</v>
      </c>
      <c r="B2843" s="0" t="s">
        <v>7529</v>
      </c>
      <c r="C2843" s="0" t="n">
        <v>1</v>
      </c>
      <c r="D2843" s="0" t="s">
        <v>6924</v>
      </c>
      <c r="E2843" s="0" t="s">
        <v>7530</v>
      </c>
      <c r="F2843" s="0" t="s">
        <v>7519</v>
      </c>
      <c r="G2843" s="0" t="s">
        <v>7520</v>
      </c>
      <c r="H2843" s="0" t="s">
        <v>7531</v>
      </c>
      <c r="I2843" s="0" t="s">
        <v>2123</v>
      </c>
      <c r="J2843" s="0" t="s">
        <v>47</v>
      </c>
      <c r="K2843" s="0" t="s">
        <v>47</v>
      </c>
      <c r="L2843" s="0" t="s">
        <v>47</v>
      </c>
      <c r="M2843" s="0" t="s">
        <v>47</v>
      </c>
      <c r="N2843" s="0" t="n">
        <v>1</v>
      </c>
      <c r="O2843" s="0" t="n">
        <v>5</v>
      </c>
      <c r="P2843" s="0" t="n">
        <v>300</v>
      </c>
      <c r="Q2843" s="0" t="n">
        <v>3</v>
      </c>
      <c r="R2843" s="0" t="str">
        <f aca="false">INDEX(Lookup!$B$4:$B$18,MATCH(C2843,Lookup!$A$4:$A$18,0))</f>
        <v>India</v>
      </c>
      <c r="S2843" s="20" t="n">
        <f aca="false">INDEX(Lookup!$D$4:$D$18,MATCH(C2843,Lookup!$A$4:$A$18,0))</f>
        <v>0.012</v>
      </c>
      <c r="T2843" s="21" t="n">
        <f aca="false">ROUND(P2843*S2843,2)</f>
        <v>3.6</v>
      </c>
      <c r="U2843" s="21" t="n">
        <f aca="false">IF(T2843&lt;=10,1,IF(T2843&lt;=20,2,IF(T2843&lt;=30,3,IF(T2843&lt;=40,4,IF(T2843&lt;=50,5,IF(T2843&lt;=100,6,IF(T2843&lt;=250,7,8)))))))</f>
        <v>1</v>
      </c>
      <c r="V2843" s="21" t="n">
        <f aca="false">IF(AND(OR(Dashboard!$T$3="All",R2843=Dashboard!$T$3),OR(Dashboard!$T$4="All",D2843=Dashboard!$T$4)),1,0)</f>
        <v>1</v>
      </c>
      <c r="W2843" s="21" t="n">
        <f aca="false">IF(V2843=1,T2843+ROW()/10000000,0)</f>
        <v>3.6002843</v>
      </c>
    </row>
    <row r="2844" customFormat="false" ht="15" hidden="false" customHeight="false" outlineLevel="0" collapsed="false">
      <c r="A2844" s="0" t="n">
        <v>4053</v>
      </c>
      <c r="B2844" s="0" t="s">
        <v>5138</v>
      </c>
      <c r="C2844" s="0" t="n">
        <v>1</v>
      </c>
      <c r="D2844" s="0" t="s">
        <v>6924</v>
      </c>
      <c r="E2844" s="0" t="s">
        <v>7532</v>
      </c>
      <c r="F2844" s="0" t="s">
        <v>7519</v>
      </c>
      <c r="G2844" s="0" t="s">
        <v>7520</v>
      </c>
      <c r="H2844" s="0" t="s">
        <v>7533</v>
      </c>
      <c r="I2844" s="0" t="s">
        <v>2123</v>
      </c>
      <c r="J2844" s="0" t="s">
        <v>47</v>
      </c>
      <c r="K2844" s="0" t="s">
        <v>47</v>
      </c>
      <c r="L2844" s="0" t="s">
        <v>47</v>
      </c>
      <c r="M2844" s="0" t="s">
        <v>47</v>
      </c>
      <c r="N2844" s="0" t="n">
        <v>2</v>
      </c>
      <c r="O2844" s="0" t="n">
        <v>42</v>
      </c>
      <c r="P2844" s="0" t="n">
        <v>550</v>
      </c>
      <c r="Q2844" s="0" t="n">
        <v>2.8</v>
      </c>
      <c r="R2844" s="0" t="str">
        <f aca="false">INDEX(Lookup!$B$4:$B$18,MATCH(C2844,Lookup!$A$4:$A$18,0))</f>
        <v>India</v>
      </c>
      <c r="S2844" s="20" t="n">
        <f aca="false">INDEX(Lookup!$D$4:$D$18,MATCH(C2844,Lookup!$A$4:$A$18,0))</f>
        <v>0.012</v>
      </c>
      <c r="T2844" s="21" t="n">
        <f aca="false">ROUND(P2844*S2844,2)</f>
        <v>6.6</v>
      </c>
      <c r="U2844" s="21" t="n">
        <f aca="false">IF(T2844&lt;=10,1,IF(T2844&lt;=20,2,IF(T2844&lt;=30,3,IF(T2844&lt;=40,4,IF(T2844&lt;=50,5,IF(T2844&lt;=100,6,IF(T2844&lt;=250,7,8)))))))</f>
        <v>1</v>
      </c>
      <c r="V2844" s="21" t="n">
        <f aca="false">IF(AND(OR(Dashboard!$T$3="All",R2844=Dashboard!$T$3),OR(Dashboard!$T$4="All",D2844=Dashboard!$T$4)),1,0)</f>
        <v>1</v>
      </c>
      <c r="W2844" s="21" t="n">
        <f aca="false">IF(V2844=1,T2844+ROW()/10000000,0)</f>
        <v>6.6002844</v>
      </c>
    </row>
    <row r="2845" customFormat="false" ht="15" hidden="false" customHeight="false" outlineLevel="0" collapsed="false">
      <c r="A2845" s="0" t="n">
        <v>5468</v>
      </c>
      <c r="B2845" s="0" t="s">
        <v>7534</v>
      </c>
      <c r="C2845" s="0" t="n">
        <v>1</v>
      </c>
      <c r="D2845" s="0" t="s">
        <v>6924</v>
      </c>
      <c r="E2845" s="0" t="s">
        <v>7535</v>
      </c>
      <c r="F2845" s="0" t="s">
        <v>7519</v>
      </c>
      <c r="G2845" s="0" t="s">
        <v>7520</v>
      </c>
      <c r="H2845" s="0" t="s">
        <v>2128</v>
      </c>
      <c r="I2845" s="0" t="s">
        <v>2123</v>
      </c>
      <c r="J2845" s="0" t="s">
        <v>47</v>
      </c>
      <c r="K2845" s="0" t="s">
        <v>47</v>
      </c>
      <c r="L2845" s="0" t="s">
        <v>47</v>
      </c>
      <c r="M2845" s="0" t="s">
        <v>47</v>
      </c>
      <c r="N2845" s="0" t="n">
        <v>1</v>
      </c>
      <c r="O2845" s="0" t="n">
        <v>16</v>
      </c>
      <c r="P2845" s="0" t="n">
        <v>200</v>
      </c>
      <c r="Q2845" s="0" t="n">
        <v>3.1</v>
      </c>
      <c r="R2845" s="0" t="str">
        <f aca="false">INDEX(Lookup!$B$4:$B$18,MATCH(C2845,Lookup!$A$4:$A$18,0))</f>
        <v>India</v>
      </c>
      <c r="S2845" s="20" t="n">
        <f aca="false">INDEX(Lookup!$D$4:$D$18,MATCH(C2845,Lookup!$A$4:$A$18,0))</f>
        <v>0.012</v>
      </c>
      <c r="T2845" s="21" t="n">
        <f aca="false">ROUND(P2845*S2845,2)</f>
        <v>2.4</v>
      </c>
      <c r="U2845" s="21" t="n">
        <f aca="false">IF(T2845&lt;=10,1,IF(T2845&lt;=20,2,IF(T2845&lt;=30,3,IF(T2845&lt;=40,4,IF(T2845&lt;=50,5,IF(T2845&lt;=100,6,IF(T2845&lt;=250,7,8)))))))</f>
        <v>1</v>
      </c>
      <c r="V2845" s="21" t="n">
        <f aca="false">IF(AND(OR(Dashboard!$T$3="All",R2845=Dashboard!$T$3),OR(Dashboard!$T$4="All",D2845=Dashboard!$T$4)),1,0)</f>
        <v>1</v>
      </c>
      <c r="W2845" s="21" t="n">
        <f aca="false">IF(V2845=1,T2845+ROW()/10000000,0)</f>
        <v>2.4002845</v>
      </c>
    </row>
    <row r="2846" customFormat="false" ht="15" hidden="false" customHeight="false" outlineLevel="0" collapsed="false">
      <c r="A2846" s="0" t="n">
        <v>5453</v>
      </c>
      <c r="B2846" s="0" t="s">
        <v>7536</v>
      </c>
      <c r="C2846" s="0" t="n">
        <v>1</v>
      </c>
      <c r="D2846" s="0" t="s">
        <v>6924</v>
      </c>
      <c r="E2846" s="0" t="s">
        <v>7537</v>
      </c>
      <c r="F2846" s="0" t="s">
        <v>7519</v>
      </c>
      <c r="G2846" s="0" t="s">
        <v>7520</v>
      </c>
      <c r="H2846" s="0" t="s">
        <v>7538</v>
      </c>
      <c r="I2846" s="0" t="s">
        <v>2123</v>
      </c>
      <c r="J2846" s="0" t="s">
        <v>47</v>
      </c>
      <c r="K2846" s="0" t="s">
        <v>47</v>
      </c>
      <c r="L2846" s="0" t="s">
        <v>47</v>
      </c>
      <c r="M2846" s="0" t="s">
        <v>47</v>
      </c>
      <c r="N2846" s="0" t="n">
        <v>1</v>
      </c>
      <c r="O2846" s="0" t="n">
        <v>39</v>
      </c>
      <c r="P2846" s="0" t="n">
        <v>400</v>
      </c>
      <c r="Q2846" s="0" t="n">
        <v>3.2</v>
      </c>
      <c r="R2846" s="0" t="str">
        <f aca="false">INDEX(Lookup!$B$4:$B$18,MATCH(C2846,Lookup!$A$4:$A$18,0))</f>
        <v>India</v>
      </c>
      <c r="S2846" s="20" t="n">
        <f aca="false">INDEX(Lookup!$D$4:$D$18,MATCH(C2846,Lookup!$A$4:$A$18,0))</f>
        <v>0.012</v>
      </c>
      <c r="T2846" s="21" t="n">
        <f aca="false">ROUND(P2846*S2846,2)</f>
        <v>4.8</v>
      </c>
      <c r="U2846" s="21" t="n">
        <f aca="false">IF(T2846&lt;=10,1,IF(T2846&lt;=20,2,IF(T2846&lt;=30,3,IF(T2846&lt;=40,4,IF(T2846&lt;=50,5,IF(T2846&lt;=100,6,IF(T2846&lt;=250,7,8)))))))</f>
        <v>1</v>
      </c>
      <c r="V2846" s="21" t="n">
        <f aca="false">IF(AND(OR(Dashboard!$T$3="All",R2846=Dashboard!$T$3),OR(Dashboard!$T$4="All",D2846=Dashboard!$T$4)),1,0)</f>
        <v>1</v>
      </c>
      <c r="W2846" s="21" t="n">
        <f aca="false">IF(V2846=1,T2846+ROW()/10000000,0)</f>
        <v>4.8002846</v>
      </c>
    </row>
    <row r="2847" customFormat="false" ht="15" hidden="false" customHeight="false" outlineLevel="0" collapsed="false">
      <c r="A2847" s="0" t="n">
        <v>681</v>
      </c>
      <c r="B2847" s="0" t="s">
        <v>7539</v>
      </c>
      <c r="C2847" s="0" t="n">
        <v>1</v>
      </c>
      <c r="D2847" s="0" t="s">
        <v>6924</v>
      </c>
      <c r="E2847" s="0" t="s">
        <v>7540</v>
      </c>
      <c r="F2847" s="0" t="s">
        <v>7519</v>
      </c>
      <c r="G2847" s="0" t="s">
        <v>7520</v>
      </c>
      <c r="H2847" s="0" t="s">
        <v>7541</v>
      </c>
      <c r="I2847" s="0" t="s">
        <v>2123</v>
      </c>
      <c r="J2847" s="0" t="s">
        <v>47</v>
      </c>
      <c r="K2847" s="0" t="s">
        <v>47</v>
      </c>
      <c r="L2847" s="0" t="s">
        <v>47</v>
      </c>
      <c r="M2847" s="0" t="s">
        <v>47</v>
      </c>
      <c r="N2847" s="0" t="n">
        <v>1</v>
      </c>
      <c r="O2847" s="0" t="n">
        <v>49</v>
      </c>
      <c r="P2847" s="0" t="n">
        <v>350</v>
      </c>
      <c r="Q2847" s="0" t="n">
        <v>2.5</v>
      </c>
      <c r="R2847" s="0" t="str">
        <f aca="false">INDEX(Lookup!$B$4:$B$18,MATCH(C2847,Lookup!$A$4:$A$18,0))</f>
        <v>India</v>
      </c>
      <c r="S2847" s="20" t="n">
        <f aca="false">INDEX(Lookup!$D$4:$D$18,MATCH(C2847,Lookup!$A$4:$A$18,0))</f>
        <v>0.012</v>
      </c>
      <c r="T2847" s="21" t="n">
        <f aca="false">ROUND(P2847*S2847,2)</f>
        <v>4.2</v>
      </c>
      <c r="U2847" s="21" t="n">
        <f aca="false">IF(T2847&lt;=10,1,IF(T2847&lt;=20,2,IF(T2847&lt;=30,3,IF(T2847&lt;=40,4,IF(T2847&lt;=50,5,IF(T2847&lt;=100,6,IF(T2847&lt;=250,7,8)))))))</f>
        <v>1</v>
      </c>
      <c r="V2847" s="21" t="n">
        <f aca="false">IF(AND(OR(Dashboard!$T$3="All",R2847=Dashboard!$T$3),OR(Dashboard!$T$4="All",D2847=Dashboard!$T$4)),1,0)</f>
        <v>1</v>
      </c>
      <c r="W2847" s="21" t="n">
        <f aca="false">IF(V2847=1,T2847+ROW()/10000000,0)</f>
        <v>4.2002847</v>
      </c>
    </row>
    <row r="2848" customFormat="false" ht="15" hidden="false" customHeight="false" outlineLevel="0" collapsed="false">
      <c r="A2848" s="0" t="n">
        <v>308008</v>
      </c>
      <c r="B2848" s="0" t="s">
        <v>7542</v>
      </c>
      <c r="C2848" s="0" t="n">
        <v>1</v>
      </c>
      <c r="D2848" s="0" t="s">
        <v>6924</v>
      </c>
      <c r="E2848" s="0" t="s">
        <v>7543</v>
      </c>
      <c r="F2848" s="0" t="s">
        <v>7519</v>
      </c>
      <c r="G2848" s="0" t="s">
        <v>7520</v>
      </c>
      <c r="H2848" s="0" t="s">
        <v>2128</v>
      </c>
      <c r="I2848" s="0" t="s">
        <v>2123</v>
      </c>
      <c r="J2848" s="0" t="s">
        <v>47</v>
      </c>
      <c r="K2848" s="0" t="s">
        <v>47</v>
      </c>
      <c r="L2848" s="0" t="s">
        <v>47</v>
      </c>
      <c r="M2848" s="0" t="s">
        <v>47</v>
      </c>
      <c r="N2848" s="0" t="n">
        <v>1</v>
      </c>
      <c r="O2848" s="0" t="n">
        <v>20</v>
      </c>
      <c r="P2848" s="0" t="n">
        <v>250</v>
      </c>
      <c r="Q2848" s="0" t="n">
        <v>3</v>
      </c>
      <c r="R2848" s="0" t="str">
        <f aca="false">INDEX(Lookup!$B$4:$B$18,MATCH(C2848,Lookup!$A$4:$A$18,0))</f>
        <v>India</v>
      </c>
      <c r="S2848" s="20" t="n">
        <f aca="false">INDEX(Lookup!$D$4:$D$18,MATCH(C2848,Lookup!$A$4:$A$18,0))</f>
        <v>0.012</v>
      </c>
      <c r="T2848" s="21" t="n">
        <f aca="false">ROUND(P2848*S2848,2)</f>
        <v>3</v>
      </c>
      <c r="U2848" s="21" t="n">
        <f aca="false">IF(T2848&lt;=10,1,IF(T2848&lt;=20,2,IF(T2848&lt;=30,3,IF(T2848&lt;=40,4,IF(T2848&lt;=50,5,IF(T2848&lt;=100,6,IF(T2848&lt;=250,7,8)))))))</f>
        <v>1</v>
      </c>
      <c r="V2848" s="21" t="n">
        <f aca="false">IF(AND(OR(Dashboard!$T$3="All",R2848=Dashboard!$T$3),OR(Dashboard!$T$4="All",D2848=Dashboard!$T$4)),1,0)</f>
        <v>1</v>
      </c>
      <c r="W2848" s="21" t="n">
        <f aca="false">IF(V2848=1,T2848+ROW()/10000000,0)</f>
        <v>3.0002848</v>
      </c>
    </row>
    <row r="2849" customFormat="false" ht="15" hidden="false" customHeight="false" outlineLevel="0" collapsed="false">
      <c r="A2849" s="0" t="n">
        <v>18272386</v>
      </c>
      <c r="B2849" s="0" t="s">
        <v>7544</v>
      </c>
      <c r="C2849" s="0" t="n">
        <v>1</v>
      </c>
      <c r="D2849" s="0" t="s">
        <v>6924</v>
      </c>
      <c r="E2849" s="0" t="s">
        <v>7545</v>
      </c>
      <c r="F2849" s="0" t="s">
        <v>7519</v>
      </c>
      <c r="G2849" s="0" t="s">
        <v>7520</v>
      </c>
      <c r="H2849" s="0" t="s">
        <v>2412</v>
      </c>
      <c r="I2849" s="0" t="s">
        <v>2123</v>
      </c>
      <c r="J2849" s="0" t="s">
        <v>47</v>
      </c>
      <c r="K2849" s="0" t="s">
        <v>47</v>
      </c>
      <c r="L2849" s="0" t="s">
        <v>47</v>
      </c>
      <c r="M2849" s="0" t="s">
        <v>47</v>
      </c>
      <c r="N2849" s="0" t="n">
        <v>1</v>
      </c>
      <c r="O2849" s="0" t="n">
        <v>4</v>
      </c>
      <c r="P2849" s="0" t="n">
        <v>300</v>
      </c>
      <c r="Q2849" s="0" t="n">
        <v>2.8</v>
      </c>
      <c r="R2849" s="0" t="str">
        <f aca="false">INDEX(Lookup!$B$4:$B$18,MATCH(C2849,Lookup!$A$4:$A$18,0))</f>
        <v>India</v>
      </c>
      <c r="S2849" s="20" t="n">
        <f aca="false">INDEX(Lookup!$D$4:$D$18,MATCH(C2849,Lookup!$A$4:$A$18,0))</f>
        <v>0.012</v>
      </c>
      <c r="T2849" s="21" t="n">
        <f aca="false">ROUND(P2849*S2849,2)</f>
        <v>3.6</v>
      </c>
      <c r="U2849" s="21" t="n">
        <f aca="false">IF(T2849&lt;=10,1,IF(T2849&lt;=20,2,IF(T2849&lt;=30,3,IF(T2849&lt;=40,4,IF(T2849&lt;=50,5,IF(T2849&lt;=100,6,IF(T2849&lt;=250,7,8)))))))</f>
        <v>1</v>
      </c>
      <c r="V2849" s="21" t="n">
        <f aca="false">IF(AND(OR(Dashboard!$T$3="All",R2849=Dashboard!$T$3),OR(Dashboard!$T$4="All",D2849=Dashboard!$T$4)),1,0)</f>
        <v>1</v>
      </c>
      <c r="W2849" s="21" t="n">
        <f aca="false">IF(V2849=1,T2849+ROW()/10000000,0)</f>
        <v>3.6002849</v>
      </c>
    </row>
    <row r="2850" customFormat="false" ht="15" hidden="false" customHeight="false" outlineLevel="0" collapsed="false">
      <c r="A2850" s="0" t="n">
        <v>306380</v>
      </c>
      <c r="B2850" s="0" t="s">
        <v>7546</v>
      </c>
      <c r="C2850" s="0" t="n">
        <v>1</v>
      </c>
      <c r="D2850" s="0" t="s">
        <v>6924</v>
      </c>
      <c r="E2850" s="0" t="s">
        <v>7547</v>
      </c>
      <c r="F2850" s="0" t="s">
        <v>7519</v>
      </c>
      <c r="G2850" s="0" t="s">
        <v>7520</v>
      </c>
      <c r="H2850" s="0" t="s">
        <v>2128</v>
      </c>
      <c r="I2850" s="0" t="s">
        <v>2123</v>
      </c>
      <c r="J2850" s="0" t="s">
        <v>47</v>
      </c>
      <c r="K2850" s="0" t="s">
        <v>47</v>
      </c>
      <c r="L2850" s="0" t="s">
        <v>47</v>
      </c>
      <c r="M2850" s="0" t="s">
        <v>47</v>
      </c>
      <c r="N2850" s="0" t="n">
        <v>1</v>
      </c>
      <c r="O2850" s="0" t="n">
        <v>5</v>
      </c>
      <c r="P2850" s="0" t="n">
        <v>450</v>
      </c>
      <c r="Q2850" s="0" t="n">
        <v>2.9</v>
      </c>
      <c r="R2850" s="0" t="str">
        <f aca="false">INDEX(Lookup!$B$4:$B$18,MATCH(C2850,Lookup!$A$4:$A$18,0))</f>
        <v>India</v>
      </c>
      <c r="S2850" s="20" t="n">
        <f aca="false">INDEX(Lookup!$D$4:$D$18,MATCH(C2850,Lookup!$A$4:$A$18,0))</f>
        <v>0.012</v>
      </c>
      <c r="T2850" s="21" t="n">
        <f aca="false">ROUND(P2850*S2850,2)</f>
        <v>5.4</v>
      </c>
      <c r="U2850" s="21" t="n">
        <f aca="false">IF(T2850&lt;=10,1,IF(T2850&lt;=20,2,IF(T2850&lt;=30,3,IF(T2850&lt;=40,4,IF(T2850&lt;=50,5,IF(T2850&lt;=100,6,IF(T2850&lt;=250,7,8)))))))</f>
        <v>1</v>
      </c>
      <c r="V2850" s="21" t="n">
        <f aca="false">IF(AND(OR(Dashboard!$T$3="All",R2850=Dashboard!$T$3),OR(Dashboard!$T$4="All",D2850=Dashboard!$T$4)),1,0)</f>
        <v>1</v>
      </c>
      <c r="W2850" s="21" t="n">
        <f aca="false">IF(V2850=1,T2850+ROW()/10000000,0)</f>
        <v>5.400285</v>
      </c>
    </row>
    <row r="2851" customFormat="false" ht="15" hidden="false" customHeight="false" outlineLevel="0" collapsed="false">
      <c r="A2851" s="0" t="n">
        <v>312936</v>
      </c>
      <c r="B2851" s="0" t="s">
        <v>7548</v>
      </c>
      <c r="C2851" s="0" t="n">
        <v>1</v>
      </c>
      <c r="D2851" s="0" t="s">
        <v>6924</v>
      </c>
      <c r="E2851" s="0" t="s">
        <v>7549</v>
      </c>
      <c r="F2851" s="0" t="s">
        <v>7519</v>
      </c>
      <c r="G2851" s="0" t="s">
        <v>7520</v>
      </c>
      <c r="H2851" s="0" t="s">
        <v>3243</v>
      </c>
      <c r="I2851" s="0" t="s">
        <v>2123</v>
      </c>
      <c r="J2851" s="0" t="s">
        <v>47</v>
      </c>
      <c r="K2851" s="0" t="s">
        <v>47</v>
      </c>
      <c r="L2851" s="0" t="s">
        <v>47</v>
      </c>
      <c r="M2851" s="0" t="s">
        <v>47</v>
      </c>
      <c r="N2851" s="0" t="n">
        <v>1</v>
      </c>
      <c r="O2851" s="0" t="n">
        <v>16</v>
      </c>
      <c r="P2851" s="0" t="n">
        <v>100</v>
      </c>
      <c r="Q2851" s="0" t="n">
        <v>3.3</v>
      </c>
      <c r="R2851" s="0" t="str">
        <f aca="false">INDEX(Lookup!$B$4:$B$18,MATCH(C2851,Lookup!$A$4:$A$18,0))</f>
        <v>India</v>
      </c>
      <c r="S2851" s="20" t="n">
        <f aca="false">INDEX(Lookup!$D$4:$D$18,MATCH(C2851,Lookup!$A$4:$A$18,0))</f>
        <v>0.012</v>
      </c>
      <c r="T2851" s="21" t="n">
        <f aca="false">ROUND(P2851*S2851,2)</f>
        <v>1.2</v>
      </c>
      <c r="U2851" s="21" t="n">
        <f aca="false">IF(T2851&lt;=10,1,IF(T2851&lt;=20,2,IF(T2851&lt;=30,3,IF(T2851&lt;=40,4,IF(T2851&lt;=50,5,IF(T2851&lt;=100,6,IF(T2851&lt;=250,7,8)))))))</f>
        <v>1</v>
      </c>
      <c r="V2851" s="21" t="n">
        <f aca="false">IF(AND(OR(Dashboard!$T$3="All",R2851=Dashboard!$T$3),OR(Dashboard!$T$4="All",D2851=Dashboard!$T$4)),1,0)</f>
        <v>1</v>
      </c>
      <c r="W2851" s="21" t="n">
        <f aca="false">IF(V2851=1,T2851+ROW()/10000000,0)</f>
        <v>1.2002851</v>
      </c>
    </row>
    <row r="2852" customFormat="false" ht="15" hidden="false" customHeight="false" outlineLevel="0" collapsed="false">
      <c r="A2852" s="0" t="n">
        <v>6698</v>
      </c>
      <c r="B2852" s="0" t="s">
        <v>2296</v>
      </c>
      <c r="C2852" s="0" t="n">
        <v>1</v>
      </c>
      <c r="D2852" s="0" t="s">
        <v>6924</v>
      </c>
      <c r="E2852" s="0" t="s">
        <v>7550</v>
      </c>
      <c r="F2852" s="0" t="s">
        <v>7519</v>
      </c>
      <c r="G2852" s="0" t="s">
        <v>7520</v>
      </c>
      <c r="H2852" s="0" t="s">
        <v>1898</v>
      </c>
      <c r="I2852" s="0" t="s">
        <v>2123</v>
      </c>
      <c r="J2852" s="0" t="s">
        <v>47</v>
      </c>
      <c r="K2852" s="0" t="s">
        <v>47</v>
      </c>
      <c r="L2852" s="0" t="s">
        <v>47</v>
      </c>
      <c r="M2852" s="0" t="s">
        <v>47</v>
      </c>
      <c r="N2852" s="0" t="n">
        <v>2</v>
      </c>
      <c r="O2852" s="0" t="n">
        <v>57</v>
      </c>
      <c r="P2852" s="0" t="n">
        <v>500</v>
      </c>
      <c r="Q2852" s="0" t="n">
        <v>3</v>
      </c>
      <c r="R2852" s="0" t="str">
        <f aca="false">INDEX(Lookup!$B$4:$B$18,MATCH(C2852,Lookup!$A$4:$A$18,0))</f>
        <v>India</v>
      </c>
      <c r="S2852" s="20" t="n">
        <f aca="false">INDEX(Lookup!$D$4:$D$18,MATCH(C2852,Lookup!$A$4:$A$18,0))</f>
        <v>0.012</v>
      </c>
      <c r="T2852" s="21" t="n">
        <f aca="false">ROUND(P2852*S2852,2)</f>
        <v>6</v>
      </c>
      <c r="U2852" s="21" t="n">
        <f aca="false">IF(T2852&lt;=10,1,IF(T2852&lt;=20,2,IF(T2852&lt;=30,3,IF(T2852&lt;=40,4,IF(T2852&lt;=50,5,IF(T2852&lt;=100,6,IF(T2852&lt;=250,7,8)))))))</f>
        <v>1</v>
      </c>
      <c r="V2852" s="21" t="n">
        <f aca="false">IF(AND(OR(Dashboard!$T$3="All",R2852=Dashboard!$T$3),OR(Dashboard!$T$4="All",D2852=Dashboard!$T$4)),1,0)</f>
        <v>1</v>
      </c>
      <c r="W2852" s="21" t="n">
        <f aca="false">IF(V2852=1,T2852+ROW()/10000000,0)</f>
        <v>6.0002852</v>
      </c>
    </row>
    <row r="2853" customFormat="false" ht="15" hidden="false" customHeight="false" outlineLevel="0" collapsed="false">
      <c r="A2853" s="0" t="n">
        <v>9961</v>
      </c>
      <c r="B2853" s="0" t="s">
        <v>2296</v>
      </c>
      <c r="C2853" s="0" t="n">
        <v>1</v>
      </c>
      <c r="D2853" s="0" t="s">
        <v>6924</v>
      </c>
      <c r="E2853" s="0" t="s">
        <v>7551</v>
      </c>
      <c r="F2853" s="0" t="s">
        <v>7519</v>
      </c>
      <c r="G2853" s="0" t="s">
        <v>7520</v>
      </c>
      <c r="H2853" s="0" t="s">
        <v>1898</v>
      </c>
      <c r="I2853" s="0" t="s">
        <v>2123</v>
      </c>
      <c r="J2853" s="0" t="s">
        <v>47</v>
      </c>
      <c r="K2853" s="0" t="s">
        <v>47</v>
      </c>
      <c r="L2853" s="0" t="s">
        <v>47</v>
      </c>
      <c r="M2853" s="0" t="s">
        <v>47</v>
      </c>
      <c r="N2853" s="0" t="n">
        <v>2</v>
      </c>
      <c r="O2853" s="0" t="n">
        <v>42</v>
      </c>
      <c r="P2853" s="0" t="n">
        <v>500</v>
      </c>
      <c r="Q2853" s="0" t="n">
        <v>3</v>
      </c>
      <c r="R2853" s="0" t="str">
        <f aca="false">INDEX(Lookup!$B$4:$B$18,MATCH(C2853,Lookup!$A$4:$A$18,0))</f>
        <v>India</v>
      </c>
      <c r="S2853" s="20" t="n">
        <f aca="false">INDEX(Lookup!$D$4:$D$18,MATCH(C2853,Lookup!$A$4:$A$18,0))</f>
        <v>0.012</v>
      </c>
      <c r="T2853" s="21" t="n">
        <f aca="false">ROUND(P2853*S2853,2)</f>
        <v>6</v>
      </c>
      <c r="U2853" s="21" t="n">
        <f aca="false">IF(T2853&lt;=10,1,IF(T2853&lt;=20,2,IF(T2853&lt;=30,3,IF(T2853&lt;=40,4,IF(T2853&lt;=50,5,IF(T2853&lt;=100,6,IF(T2853&lt;=250,7,8)))))))</f>
        <v>1</v>
      </c>
      <c r="V2853" s="21" t="n">
        <f aca="false">IF(AND(OR(Dashboard!$T$3="All",R2853=Dashboard!$T$3),OR(Dashboard!$T$4="All",D2853=Dashboard!$T$4)),1,0)</f>
        <v>1</v>
      </c>
      <c r="W2853" s="21" t="n">
        <f aca="false">IF(V2853=1,T2853+ROW()/10000000,0)</f>
        <v>6.0002853</v>
      </c>
    </row>
    <row r="2854" customFormat="false" ht="15" hidden="false" customHeight="false" outlineLevel="0" collapsed="false">
      <c r="A2854" s="0" t="n">
        <v>312925</v>
      </c>
      <c r="B2854" s="0" t="s">
        <v>7552</v>
      </c>
      <c r="C2854" s="0" t="n">
        <v>1</v>
      </c>
      <c r="D2854" s="0" t="s">
        <v>6924</v>
      </c>
      <c r="E2854" s="0" t="s">
        <v>7553</v>
      </c>
      <c r="F2854" s="0" t="s">
        <v>7519</v>
      </c>
      <c r="G2854" s="0" t="s">
        <v>7520</v>
      </c>
      <c r="H2854" s="0" t="s">
        <v>5365</v>
      </c>
      <c r="I2854" s="0" t="s">
        <v>2123</v>
      </c>
      <c r="J2854" s="0" t="s">
        <v>47</v>
      </c>
      <c r="K2854" s="0" t="s">
        <v>47</v>
      </c>
      <c r="L2854" s="0" t="s">
        <v>47</v>
      </c>
      <c r="M2854" s="0" t="s">
        <v>47</v>
      </c>
      <c r="N2854" s="0" t="n">
        <v>1</v>
      </c>
      <c r="O2854" s="0" t="n">
        <v>21</v>
      </c>
      <c r="P2854" s="0" t="n">
        <v>300</v>
      </c>
      <c r="Q2854" s="0" t="n">
        <v>3.4</v>
      </c>
      <c r="R2854" s="0" t="str">
        <f aca="false">INDEX(Lookup!$B$4:$B$18,MATCH(C2854,Lookup!$A$4:$A$18,0))</f>
        <v>India</v>
      </c>
      <c r="S2854" s="20" t="n">
        <f aca="false">INDEX(Lookup!$D$4:$D$18,MATCH(C2854,Lookup!$A$4:$A$18,0))</f>
        <v>0.012</v>
      </c>
      <c r="T2854" s="21" t="n">
        <f aca="false">ROUND(P2854*S2854,2)</f>
        <v>3.6</v>
      </c>
      <c r="U2854" s="21" t="n">
        <f aca="false">IF(T2854&lt;=10,1,IF(T2854&lt;=20,2,IF(T2854&lt;=30,3,IF(T2854&lt;=40,4,IF(T2854&lt;=50,5,IF(T2854&lt;=100,6,IF(T2854&lt;=250,7,8)))))))</f>
        <v>1</v>
      </c>
      <c r="V2854" s="21" t="n">
        <f aca="false">IF(AND(OR(Dashboard!$T$3="All",R2854=Dashboard!$T$3),OR(Dashboard!$T$4="All",D2854=Dashboard!$T$4)),1,0)</f>
        <v>1</v>
      </c>
      <c r="W2854" s="21" t="n">
        <f aca="false">IF(V2854=1,T2854+ROW()/10000000,0)</f>
        <v>3.6002854</v>
      </c>
    </row>
    <row r="2855" customFormat="false" ht="15" hidden="false" customHeight="false" outlineLevel="0" collapsed="false">
      <c r="A2855" s="0" t="n">
        <v>18342132</v>
      </c>
      <c r="B2855" s="0" t="s">
        <v>7554</v>
      </c>
      <c r="C2855" s="0" t="n">
        <v>1</v>
      </c>
      <c r="D2855" s="0" t="s">
        <v>6924</v>
      </c>
      <c r="E2855" s="0" t="s">
        <v>7555</v>
      </c>
      <c r="F2855" s="0" t="s">
        <v>7519</v>
      </c>
      <c r="G2855" s="0" t="s">
        <v>7520</v>
      </c>
      <c r="H2855" s="0" t="s">
        <v>2349</v>
      </c>
      <c r="I2855" s="0" t="s">
        <v>2123</v>
      </c>
      <c r="J2855" s="0" t="s">
        <v>47</v>
      </c>
      <c r="K2855" s="0" t="s">
        <v>47</v>
      </c>
      <c r="L2855" s="0" t="s">
        <v>47</v>
      </c>
      <c r="M2855" s="0" t="s">
        <v>47</v>
      </c>
      <c r="N2855" s="0" t="n">
        <v>1</v>
      </c>
      <c r="O2855" s="0" t="n">
        <v>4</v>
      </c>
      <c r="P2855" s="0" t="n">
        <v>100</v>
      </c>
      <c r="Q2855" s="0" t="n">
        <v>3</v>
      </c>
      <c r="R2855" s="0" t="str">
        <f aca="false">INDEX(Lookup!$B$4:$B$18,MATCH(C2855,Lookup!$A$4:$A$18,0))</f>
        <v>India</v>
      </c>
      <c r="S2855" s="20" t="n">
        <f aca="false">INDEX(Lookup!$D$4:$D$18,MATCH(C2855,Lookup!$A$4:$A$18,0))</f>
        <v>0.012</v>
      </c>
      <c r="T2855" s="21" t="n">
        <f aca="false">ROUND(P2855*S2855,2)</f>
        <v>1.2</v>
      </c>
      <c r="U2855" s="21" t="n">
        <f aca="false">IF(T2855&lt;=10,1,IF(T2855&lt;=20,2,IF(T2855&lt;=30,3,IF(T2855&lt;=40,4,IF(T2855&lt;=50,5,IF(T2855&lt;=100,6,IF(T2855&lt;=250,7,8)))))))</f>
        <v>1</v>
      </c>
      <c r="V2855" s="21" t="n">
        <f aca="false">IF(AND(OR(Dashboard!$T$3="All",R2855=Dashboard!$T$3),OR(Dashboard!$T$4="All",D2855=Dashboard!$T$4)),1,0)</f>
        <v>1</v>
      </c>
      <c r="W2855" s="21" t="n">
        <f aca="false">IF(V2855=1,T2855+ROW()/10000000,0)</f>
        <v>1.2002855</v>
      </c>
    </row>
    <row r="2856" customFormat="false" ht="15" hidden="false" customHeight="false" outlineLevel="0" collapsed="false">
      <c r="A2856" s="0" t="n">
        <v>18323461</v>
      </c>
      <c r="B2856" s="0" t="s">
        <v>7556</v>
      </c>
      <c r="C2856" s="0" t="n">
        <v>1</v>
      </c>
      <c r="D2856" s="0" t="s">
        <v>6924</v>
      </c>
      <c r="E2856" s="0" t="s">
        <v>7557</v>
      </c>
      <c r="F2856" s="0" t="s">
        <v>7519</v>
      </c>
      <c r="G2856" s="0" t="s">
        <v>7520</v>
      </c>
      <c r="H2856" s="0" t="s">
        <v>7558</v>
      </c>
      <c r="I2856" s="0" t="s">
        <v>2123</v>
      </c>
      <c r="J2856" s="0" t="s">
        <v>47</v>
      </c>
      <c r="K2856" s="0" t="s">
        <v>47</v>
      </c>
      <c r="L2856" s="0" t="s">
        <v>47</v>
      </c>
      <c r="M2856" s="0" t="s">
        <v>47</v>
      </c>
      <c r="N2856" s="0" t="n">
        <v>1</v>
      </c>
      <c r="O2856" s="0" t="n">
        <v>11</v>
      </c>
      <c r="P2856" s="0" t="n">
        <v>50</v>
      </c>
      <c r="Q2856" s="0" t="n">
        <v>3.2</v>
      </c>
      <c r="R2856" s="0" t="str">
        <f aca="false">INDEX(Lookup!$B$4:$B$18,MATCH(C2856,Lookup!$A$4:$A$18,0))</f>
        <v>India</v>
      </c>
      <c r="S2856" s="20" t="n">
        <f aca="false">INDEX(Lookup!$D$4:$D$18,MATCH(C2856,Lookup!$A$4:$A$18,0))</f>
        <v>0.012</v>
      </c>
      <c r="T2856" s="21" t="n">
        <f aca="false">ROUND(P2856*S2856,2)</f>
        <v>0.6</v>
      </c>
      <c r="U2856" s="21" t="n">
        <f aca="false">IF(T2856&lt;=10,1,IF(T2856&lt;=20,2,IF(T2856&lt;=30,3,IF(T2856&lt;=40,4,IF(T2856&lt;=50,5,IF(T2856&lt;=100,6,IF(T2856&lt;=250,7,8)))))))</f>
        <v>1</v>
      </c>
      <c r="V2856" s="21" t="n">
        <f aca="false">IF(AND(OR(Dashboard!$T$3="All",R2856=Dashboard!$T$3),OR(Dashboard!$T$4="All",D2856=Dashboard!$T$4)),1,0)</f>
        <v>1</v>
      </c>
      <c r="W2856" s="21" t="n">
        <f aca="false">IF(V2856=1,T2856+ROW()/10000000,0)</f>
        <v>0.6002856</v>
      </c>
    </row>
    <row r="2857" customFormat="false" ht="15" hidden="false" customHeight="false" outlineLevel="0" collapsed="false">
      <c r="A2857" s="0" t="n">
        <v>5466</v>
      </c>
      <c r="B2857" s="0" t="s">
        <v>7559</v>
      </c>
      <c r="C2857" s="0" t="n">
        <v>1</v>
      </c>
      <c r="D2857" s="0" t="s">
        <v>6924</v>
      </c>
      <c r="E2857" s="0" t="s">
        <v>7560</v>
      </c>
      <c r="F2857" s="0" t="s">
        <v>7519</v>
      </c>
      <c r="G2857" s="0" t="s">
        <v>7520</v>
      </c>
      <c r="H2857" s="0" t="s">
        <v>2128</v>
      </c>
      <c r="I2857" s="0" t="s">
        <v>2123</v>
      </c>
      <c r="J2857" s="0" t="s">
        <v>47</v>
      </c>
      <c r="K2857" s="0" t="s">
        <v>47</v>
      </c>
      <c r="L2857" s="0" t="s">
        <v>47</v>
      </c>
      <c r="M2857" s="0" t="s">
        <v>47</v>
      </c>
      <c r="N2857" s="0" t="n">
        <v>1</v>
      </c>
      <c r="O2857" s="0" t="n">
        <v>53</v>
      </c>
      <c r="P2857" s="0" t="n">
        <v>150</v>
      </c>
      <c r="Q2857" s="0" t="n">
        <v>3</v>
      </c>
      <c r="R2857" s="0" t="str">
        <f aca="false">INDEX(Lookup!$B$4:$B$18,MATCH(C2857,Lookup!$A$4:$A$18,0))</f>
        <v>India</v>
      </c>
      <c r="S2857" s="20" t="n">
        <f aca="false">INDEX(Lookup!$D$4:$D$18,MATCH(C2857,Lookup!$A$4:$A$18,0))</f>
        <v>0.012</v>
      </c>
      <c r="T2857" s="21" t="n">
        <f aca="false">ROUND(P2857*S2857,2)</f>
        <v>1.8</v>
      </c>
      <c r="U2857" s="21" t="n">
        <f aca="false">IF(T2857&lt;=10,1,IF(T2857&lt;=20,2,IF(T2857&lt;=30,3,IF(T2857&lt;=40,4,IF(T2857&lt;=50,5,IF(T2857&lt;=100,6,IF(T2857&lt;=250,7,8)))))))</f>
        <v>1</v>
      </c>
      <c r="V2857" s="21" t="n">
        <f aca="false">IF(AND(OR(Dashboard!$T$3="All",R2857=Dashboard!$T$3),OR(Dashboard!$T$4="All",D2857=Dashboard!$T$4)),1,0)</f>
        <v>1</v>
      </c>
      <c r="W2857" s="21" t="n">
        <f aca="false">IF(V2857=1,T2857+ROW()/10000000,0)</f>
        <v>1.8002857</v>
      </c>
    </row>
    <row r="2858" customFormat="false" ht="15" hidden="false" customHeight="false" outlineLevel="0" collapsed="false">
      <c r="A2858" s="0" t="n">
        <v>18232088</v>
      </c>
      <c r="B2858" s="0" t="s">
        <v>7561</v>
      </c>
      <c r="C2858" s="0" t="n">
        <v>1</v>
      </c>
      <c r="D2858" s="0" t="s">
        <v>6924</v>
      </c>
      <c r="E2858" s="0" t="s">
        <v>7562</v>
      </c>
      <c r="F2858" s="0" t="s">
        <v>7519</v>
      </c>
      <c r="G2858" s="0" t="s">
        <v>7520</v>
      </c>
      <c r="H2858" s="0" t="s">
        <v>2382</v>
      </c>
      <c r="I2858" s="0" t="s">
        <v>2123</v>
      </c>
      <c r="J2858" s="0" t="s">
        <v>47</v>
      </c>
      <c r="K2858" s="0" t="s">
        <v>47</v>
      </c>
      <c r="L2858" s="0" t="s">
        <v>47</v>
      </c>
      <c r="M2858" s="0" t="s">
        <v>47</v>
      </c>
      <c r="N2858" s="0" t="n">
        <v>1</v>
      </c>
      <c r="O2858" s="0" t="n">
        <v>7</v>
      </c>
      <c r="P2858" s="0" t="n">
        <v>150</v>
      </c>
      <c r="Q2858" s="0" t="n">
        <v>3.2</v>
      </c>
      <c r="R2858" s="0" t="str">
        <f aca="false">INDEX(Lookup!$B$4:$B$18,MATCH(C2858,Lookup!$A$4:$A$18,0))</f>
        <v>India</v>
      </c>
      <c r="S2858" s="20" t="n">
        <f aca="false">INDEX(Lookup!$D$4:$D$18,MATCH(C2858,Lookup!$A$4:$A$18,0))</f>
        <v>0.012</v>
      </c>
      <c r="T2858" s="21" t="n">
        <f aca="false">ROUND(P2858*S2858,2)</f>
        <v>1.8</v>
      </c>
      <c r="U2858" s="21" t="n">
        <f aca="false">IF(T2858&lt;=10,1,IF(T2858&lt;=20,2,IF(T2858&lt;=30,3,IF(T2858&lt;=40,4,IF(T2858&lt;=50,5,IF(T2858&lt;=100,6,IF(T2858&lt;=250,7,8)))))))</f>
        <v>1</v>
      </c>
      <c r="V2858" s="21" t="n">
        <f aca="false">IF(AND(OR(Dashboard!$T$3="All",R2858=Dashboard!$T$3),OR(Dashboard!$T$4="All",D2858=Dashboard!$T$4)),1,0)</f>
        <v>1</v>
      </c>
      <c r="W2858" s="21" t="n">
        <f aca="false">IF(V2858=1,T2858+ROW()/10000000,0)</f>
        <v>1.8002858</v>
      </c>
    </row>
    <row r="2859" customFormat="false" ht="15" hidden="false" customHeight="false" outlineLevel="0" collapsed="false">
      <c r="A2859" s="0" t="n">
        <v>304743</v>
      </c>
      <c r="B2859" s="0" t="s">
        <v>7563</v>
      </c>
      <c r="C2859" s="0" t="n">
        <v>1</v>
      </c>
      <c r="D2859" s="0" t="s">
        <v>6924</v>
      </c>
      <c r="E2859" s="0" t="s">
        <v>7564</v>
      </c>
      <c r="F2859" s="0" t="s">
        <v>7519</v>
      </c>
      <c r="G2859" s="0" t="s">
        <v>7520</v>
      </c>
      <c r="H2859" s="0" t="s">
        <v>2382</v>
      </c>
      <c r="I2859" s="0" t="s">
        <v>2123</v>
      </c>
      <c r="J2859" s="0" t="s">
        <v>47</v>
      </c>
      <c r="K2859" s="0" t="s">
        <v>47</v>
      </c>
      <c r="L2859" s="0" t="s">
        <v>47</v>
      </c>
      <c r="M2859" s="0" t="s">
        <v>47</v>
      </c>
      <c r="N2859" s="0" t="n">
        <v>1</v>
      </c>
      <c r="O2859" s="0" t="n">
        <v>23</v>
      </c>
      <c r="P2859" s="0" t="n">
        <v>100</v>
      </c>
      <c r="Q2859" s="0" t="n">
        <v>3.4</v>
      </c>
      <c r="R2859" s="0" t="str">
        <f aca="false">INDEX(Lookup!$B$4:$B$18,MATCH(C2859,Lookup!$A$4:$A$18,0))</f>
        <v>India</v>
      </c>
      <c r="S2859" s="20" t="n">
        <f aca="false">INDEX(Lookup!$D$4:$D$18,MATCH(C2859,Lookup!$A$4:$A$18,0))</f>
        <v>0.012</v>
      </c>
      <c r="T2859" s="21" t="n">
        <f aca="false">ROUND(P2859*S2859,2)</f>
        <v>1.2</v>
      </c>
      <c r="U2859" s="21" t="n">
        <f aca="false">IF(T2859&lt;=10,1,IF(T2859&lt;=20,2,IF(T2859&lt;=30,3,IF(T2859&lt;=40,4,IF(T2859&lt;=50,5,IF(T2859&lt;=100,6,IF(T2859&lt;=250,7,8)))))))</f>
        <v>1</v>
      </c>
      <c r="V2859" s="21" t="n">
        <f aca="false">IF(AND(OR(Dashboard!$T$3="All",R2859=Dashboard!$T$3),OR(Dashboard!$T$4="All",D2859=Dashboard!$T$4)),1,0)</f>
        <v>1</v>
      </c>
      <c r="W2859" s="21" t="n">
        <f aca="false">IF(V2859=1,T2859+ROW()/10000000,0)</f>
        <v>1.2002859</v>
      </c>
    </row>
    <row r="2860" customFormat="false" ht="15" hidden="false" customHeight="false" outlineLevel="0" collapsed="false">
      <c r="A2860" s="0" t="n">
        <v>18128897</v>
      </c>
      <c r="B2860" s="0" t="s">
        <v>7565</v>
      </c>
      <c r="C2860" s="0" t="n">
        <v>1</v>
      </c>
      <c r="D2860" s="0" t="s">
        <v>6924</v>
      </c>
      <c r="E2860" s="0" t="s">
        <v>7566</v>
      </c>
      <c r="F2860" s="0" t="s">
        <v>7519</v>
      </c>
      <c r="G2860" s="0" t="s">
        <v>7520</v>
      </c>
      <c r="H2860" s="0" t="s">
        <v>2412</v>
      </c>
      <c r="I2860" s="0" t="s">
        <v>2123</v>
      </c>
      <c r="J2860" s="0" t="s">
        <v>47</v>
      </c>
      <c r="K2860" s="0" t="s">
        <v>47</v>
      </c>
      <c r="L2860" s="0" t="s">
        <v>47</v>
      </c>
      <c r="M2860" s="0" t="s">
        <v>47</v>
      </c>
      <c r="N2860" s="0" t="n">
        <v>1</v>
      </c>
      <c r="O2860" s="0" t="n">
        <v>4</v>
      </c>
      <c r="P2860" s="0" t="n">
        <v>150</v>
      </c>
      <c r="Q2860" s="0" t="n">
        <v>2.9</v>
      </c>
      <c r="R2860" s="0" t="str">
        <f aca="false">INDEX(Lookup!$B$4:$B$18,MATCH(C2860,Lookup!$A$4:$A$18,0))</f>
        <v>India</v>
      </c>
      <c r="S2860" s="20" t="n">
        <f aca="false">INDEX(Lookup!$D$4:$D$18,MATCH(C2860,Lookup!$A$4:$A$18,0))</f>
        <v>0.012</v>
      </c>
      <c r="T2860" s="21" t="n">
        <f aca="false">ROUND(P2860*S2860,2)</f>
        <v>1.8</v>
      </c>
      <c r="U2860" s="21" t="n">
        <f aca="false">IF(T2860&lt;=10,1,IF(T2860&lt;=20,2,IF(T2860&lt;=30,3,IF(T2860&lt;=40,4,IF(T2860&lt;=50,5,IF(T2860&lt;=100,6,IF(T2860&lt;=250,7,8)))))))</f>
        <v>1</v>
      </c>
      <c r="V2860" s="21" t="n">
        <f aca="false">IF(AND(OR(Dashboard!$T$3="All",R2860=Dashboard!$T$3),OR(Dashboard!$T$4="All",D2860=Dashboard!$T$4)),1,0)</f>
        <v>1</v>
      </c>
      <c r="W2860" s="21" t="n">
        <f aca="false">IF(V2860=1,T2860+ROW()/10000000,0)</f>
        <v>1.800286</v>
      </c>
    </row>
    <row r="2861" customFormat="false" ht="15" hidden="false" customHeight="false" outlineLevel="0" collapsed="false">
      <c r="A2861" s="0" t="n">
        <v>18211151</v>
      </c>
      <c r="B2861" s="0" t="s">
        <v>7567</v>
      </c>
      <c r="C2861" s="0" t="n">
        <v>1</v>
      </c>
      <c r="D2861" s="0" t="s">
        <v>6924</v>
      </c>
      <c r="E2861" s="0" t="s">
        <v>7568</v>
      </c>
      <c r="F2861" s="0" t="s">
        <v>7519</v>
      </c>
      <c r="G2861" s="0" t="s">
        <v>7520</v>
      </c>
      <c r="H2861" s="0" t="s">
        <v>2147</v>
      </c>
      <c r="I2861" s="0" t="s">
        <v>2123</v>
      </c>
      <c r="J2861" s="0" t="s">
        <v>47</v>
      </c>
      <c r="K2861" s="0" t="s">
        <v>47</v>
      </c>
      <c r="L2861" s="0" t="s">
        <v>47</v>
      </c>
      <c r="M2861" s="0" t="s">
        <v>47</v>
      </c>
      <c r="N2861" s="0" t="n">
        <v>1</v>
      </c>
      <c r="O2861" s="0" t="n">
        <v>5</v>
      </c>
      <c r="P2861" s="0" t="n">
        <v>100</v>
      </c>
      <c r="Q2861" s="0" t="n">
        <v>3</v>
      </c>
      <c r="R2861" s="0" t="str">
        <f aca="false">INDEX(Lookup!$B$4:$B$18,MATCH(C2861,Lookup!$A$4:$A$18,0))</f>
        <v>India</v>
      </c>
      <c r="S2861" s="20" t="n">
        <f aca="false">INDEX(Lookup!$D$4:$D$18,MATCH(C2861,Lookup!$A$4:$A$18,0))</f>
        <v>0.012</v>
      </c>
      <c r="T2861" s="21" t="n">
        <f aca="false">ROUND(P2861*S2861,2)</f>
        <v>1.2</v>
      </c>
      <c r="U2861" s="21" t="n">
        <f aca="false">IF(T2861&lt;=10,1,IF(T2861&lt;=20,2,IF(T2861&lt;=30,3,IF(T2861&lt;=40,4,IF(T2861&lt;=50,5,IF(T2861&lt;=100,6,IF(T2861&lt;=250,7,8)))))))</f>
        <v>1</v>
      </c>
      <c r="V2861" s="21" t="n">
        <f aca="false">IF(AND(OR(Dashboard!$T$3="All",R2861=Dashboard!$T$3),OR(Dashboard!$T$4="All",D2861=Dashboard!$T$4)),1,0)</f>
        <v>1</v>
      </c>
      <c r="W2861" s="21" t="n">
        <f aca="false">IF(V2861=1,T2861+ROW()/10000000,0)</f>
        <v>1.2002861</v>
      </c>
    </row>
    <row r="2862" customFormat="false" ht="15" hidden="false" customHeight="false" outlineLevel="0" collapsed="false">
      <c r="A2862" s="0" t="n">
        <v>5460</v>
      </c>
      <c r="B2862" s="0" t="s">
        <v>7569</v>
      </c>
      <c r="C2862" s="0" t="n">
        <v>1</v>
      </c>
      <c r="D2862" s="0" t="s">
        <v>6924</v>
      </c>
      <c r="E2862" s="0" t="s">
        <v>7570</v>
      </c>
      <c r="F2862" s="0" t="s">
        <v>7519</v>
      </c>
      <c r="G2862" s="0" t="s">
        <v>7520</v>
      </c>
      <c r="H2862" s="0" t="s">
        <v>2128</v>
      </c>
      <c r="I2862" s="0" t="s">
        <v>2123</v>
      </c>
      <c r="J2862" s="0" t="s">
        <v>47</v>
      </c>
      <c r="K2862" s="0" t="s">
        <v>47</v>
      </c>
      <c r="L2862" s="0" t="s">
        <v>47</v>
      </c>
      <c r="M2862" s="0" t="s">
        <v>47</v>
      </c>
      <c r="N2862" s="0" t="n">
        <v>1</v>
      </c>
      <c r="O2862" s="0" t="n">
        <v>9</v>
      </c>
      <c r="P2862" s="0" t="n">
        <v>100</v>
      </c>
      <c r="Q2862" s="0" t="n">
        <v>3</v>
      </c>
      <c r="R2862" s="0" t="str">
        <f aca="false">INDEX(Lookup!$B$4:$B$18,MATCH(C2862,Lookup!$A$4:$A$18,0))</f>
        <v>India</v>
      </c>
      <c r="S2862" s="20" t="n">
        <f aca="false">INDEX(Lookup!$D$4:$D$18,MATCH(C2862,Lookup!$A$4:$A$18,0))</f>
        <v>0.012</v>
      </c>
      <c r="T2862" s="21" t="n">
        <f aca="false">ROUND(P2862*S2862,2)</f>
        <v>1.2</v>
      </c>
      <c r="U2862" s="21" t="n">
        <f aca="false">IF(T2862&lt;=10,1,IF(T2862&lt;=20,2,IF(T2862&lt;=30,3,IF(T2862&lt;=40,4,IF(T2862&lt;=50,5,IF(T2862&lt;=100,6,IF(T2862&lt;=250,7,8)))))))</f>
        <v>1</v>
      </c>
      <c r="V2862" s="21" t="n">
        <f aca="false">IF(AND(OR(Dashboard!$T$3="All",R2862=Dashboard!$T$3),OR(Dashboard!$T$4="All",D2862=Dashboard!$T$4)),1,0)</f>
        <v>1</v>
      </c>
      <c r="W2862" s="21" t="n">
        <f aca="false">IF(V2862=1,T2862+ROW()/10000000,0)</f>
        <v>1.2002862</v>
      </c>
    </row>
    <row r="2863" customFormat="false" ht="15" hidden="false" customHeight="false" outlineLevel="0" collapsed="false">
      <c r="A2863" s="0" t="n">
        <v>311492</v>
      </c>
      <c r="B2863" s="0" t="s">
        <v>7571</v>
      </c>
      <c r="C2863" s="0" t="n">
        <v>1</v>
      </c>
      <c r="D2863" s="0" t="s">
        <v>6924</v>
      </c>
      <c r="E2863" s="0" t="s">
        <v>7572</v>
      </c>
      <c r="F2863" s="0" t="s">
        <v>7519</v>
      </c>
      <c r="G2863" s="0" t="s">
        <v>7520</v>
      </c>
      <c r="H2863" s="0" t="s">
        <v>2349</v>
      </c>
      <c r="I2863" s="0" t="s">
        <v>2123</v>
      </c>
      <c r="J2863" s="0" t="s">
        <v>47</v>
      </c>
      <c r="K2863" s="0" t="s">
        <v>47</v>
      </c>
      <c r="L2863" s="0" t="s">
        <v>47</v>
      </c>
      <c r="M2863" s="0" t="s">
        <v>47</v>
      </c>
      <c r="N2863" s="0" t="n">
        <v>1</v>
      </c>
      <c r="O2863" s="0" t="n">
        <v>16</v>
      </c>
      <c r="P2863" s="0" t="n">
        <v>100</v>
      </c>
      <c r="Q2863" s="0" t="n">
        <v>3.2</v>
      </c>
      <c r="R2863" s="0" t="str">
        <f aca="false">INDEX(Lookup!$B$4:$B$18,MATCH(C2863,Lookup!$A$4:$A$18,0))</f>
        <v>India</v>
      </c>
      <c r="S2863" s="20" t="n">
        <f aca="false">INDEX(Lookup!$D$4:$D$18,MATCH(C2863,Lookup!$A$4:$A$18,0))</f>
        <v>0.012</v>
      </c>
      <c r="T2863" s="21" t="n">
        <f aca="false">ROUND(P2863*S2863,2)</f>
        <v>1.2</v>
      </c>
      <c r="U2863" s="21" t="n">
        <f aca="false">IF(T2863&lt;=10,1,IF(T2863&lt;=20,2,IF(T2863&lt;=30,3,IF(T2863&lt;=40,4,IF(T2863&lt;=50,5,IF(T2863&lt;=100,6,IF(T2863&lt;=250,7,8)))))))</f>
        <v>1</v>
      </c>
      <c r="V2863" s="21" t="n">
        <f aca="false">IF(AND(OR(Dashboard!$T$3="All",R2863=Dashboard!$T$3),OR(Dashboard!$T$4="All",D2863=Dashboard!$T$4)),1,0)</f>
        <v>1</v>
      </c>
      <c r="W2863" s="21" t="n">
        <f aca="false">IF(V2863=1,T2863+ROW()/10000000,0)</f>
        <v>1.2002863</v>
      </c>
    </row>
    <row r="2864" customFormat="false" ht="15" hidden="false" customHeight="false" outlineLevel="0" collapsed="false">
      <c r="A2864" s="0" t="n">
        <v>303643</v>
      </c>
      <c r="B2864" s="0" t="s">
        <v>7573</v>
      </c>
      <c r="C2864" s="0" t="n">
        <v>1</v>
      </c>
      <c r="D2864" s="0" t="s">
        <v>6924</v>
      </c>
      <c r="E2864" s="0" t="s">
        <v>7574</v>
      </c>
      <c r="F2864" s="0" t="s">
        <v>7519</v>
      </c>
      <c r="G2864" s="0" t="s">
        <v>7520</v>
      </c>
      <c r="H2864" s="0" t="s">
        <v>1830</v>
      </c>
      <c r="I2864" s="0" t="s">
        <v>2123</v>
      </c>
      <c r="J2864" s="0" t="s">
        <v>47</v>
      </c>
      <c r="K2864" s="0" t="s">
        <v>47</v>
      </c>
      <c r="L2864" s="0" t="s">
        <v>47</v>
      </c>
      <c r="M2864" s="0" t="s">
        <v>47</v>
      </c>
      <c r="N2864" s="0" t="n">
        <v>1</v>
      </c>
      <c r="O2864" s="0" t="n">
        <v>18</v>
      </c>
      <c r="P2864" s="0" t="n">
        <v>100</v>
      </c>
      <c r="Q2864" s="0" t="n">
        <v>3.4</v>
      </c>
      <c r="R2864" s="0" t="str">
        <f aca="false">INDEX(Lookup!$B$4:$B$18,MATCH(C2864,Lookup!$A$4:$A$18,0))</f>
        <v>India</v>
      </c>
      <c r="S2864" s="20" t="n">
        <f aca="false">INDEX(Lookup!$D$4:$D$18,MATCH(C2864,Lookup!$A$4:$A$18,0))</f>
        <v>0.012</v>
      </c>
      <c r="T2864" s="21" t="n">
        <f aca="false">ROUND(P2864*S2864,2)</f>
        <v>1.2</v>
      </c>
      <c r="U2864" s="21" t="n">
        <f aca="false">IF(T2864&lt;=10,1,IF(T2864&lt;=20,2,IF(T2864&lt;=30,3,IF(T2864&lt;=40,4,IF(T2864&lt;=50,5,IF(T2864&lt;=100,6,IF(T2864&lt;=250,7,8)))))))</f>
        <v>1</v>
      </c>
      <c r="V2864" s="21" t="n">
        <f aca="false">IF(AND(OR(Dashboard!$T$3="All",R2864=Dashboard!$T$3),OR(Dashboard!$T$4="All",D2864=Dashboard!$T$4)),1,0)</f>
        <v>1</v>
      </c>
      <c r="W2864" s="21" t="n">
        <f aca="false">IF(V2864=1,T2864+ROW()/10000000,0)</f>
        <v>1.2002864</v>
      </c>
    </row>
    <row r="2865" customFormat="false" ht="15" hidden="false" customHeight="false" outlineLevel="0" collapsed="false">
      <c r="A2865" s="0" t="n">
        <v>9156</v>
      </c>
      <c r="B2865" s="0" t="s">
        <v>7575</v>
      </c>
      <c r="C2865" s="0" t="n">
        <v>1</v>
      </c>
      <c r="D2865" s="0" t="s">
        <v>6924</v>
      </c>
      <c r="E2865" s="0" t="s">
        <v>7576</v>
      </c>
      <c r="F2865" s="0" t="s">
        <v>7519</v>
      </c>
      <c r="G2865" s="0" t="s">
        <v>7520</v>
      </c>
      <c r="H2865" s="0" t="s">
        <v>2412</v>
      </c>
      <c r="I2865" s="0" t="s">
        <v>2123</v>
      </c>
      <c r="J2865" s="0" t="s">
        <v>47</v>
      </c>
      <c r="K2865" s="0" t="s">
        <v>47</v>
      </c>
      <c r="L2865" s="0" t="s">
        <v>47</v>
      </c>
      <c r="M2865" s="0" t="s">
        <v>47</v>
      </c>
      <c r="N2865" s="0" t="n">
        <v>1</v>
      </c>
      <c r="O2865" s="0" t="n">
        <v>14</v>
      </c>
      <c r="P2865" s="0" t="n">
        <v>400</v>
      </c>
      <c r="Q2865" s="0" t="n">
        <v>3.1</v>
      </c>
      <c r="R2865" s="0" t="str">
        <f aca="false">INDEX(Lookup!$B$4:$B$18,MATCH(C2865,Lookup!$A$4:$A$18,0))</f>
        <v>India</v>
      </c>
      <c r="S2865" s="20" t="n">
        <f aca="false">INDEX(Lookup!$D$4:$D$18,MATCH(C2865,Lookup!$A$4:$A$18,0))</f>
        <v>0.012</v>
      </c>
      <c r="T2865" s="21" t="n">
        <f aca="false">ROUND(P2865*S2865,2)</f>
        <v>4.8</v>
      </c>
      <c r="U2865" s="21" t="n">
        <f aca="false">IF(T2865&lt;=10,1,IF(T2865&lt;=20,2,IF(T2865&lt;=30,3,IF(T2865&lt;=40,4,IF(T2865&lt;=50,5,IF(T2865&lt;=100,6,IF(T2865&lt;=250,7,8)))))))</f>
        <v>1</v>
      </c>
      <c r="V2865" s="21" t="n">
        <f aca="false">IF(AND(OR(Dashboard!$T$3="All",R2865=Dashboard!$T$3),OR(Dashboard!$T$4="All",D2865=Dashboard!$T$4)),1,0)</f>
        <v>1</v>
      </c>
      <c r="W2865" s="21" t="n">
        <f aca="false">IF(V2865=1,T2865+ROW()/10000000,0)</f>
        <v>4.8002865</v>
      </c>
    </row>
    <row r="2866" customFormat="false" ht="15" hidden="false" customHeight="false" outlineLevel="0" collapsed="false">
      <c r="A2866" s="0" t="n">
        <v>9160</v>
      </c>
      <c r="B2866" s="0" t="s">
        <v>7577</v>
      </c>
      <c r="C2866" s="0" t="n">
        <v>1</v>
      </c>
      <c r="D2866" s="0" t="s">
        <v>6924</v>
      </c>
      <c r="E2866" s="0" t="s">
        <v>7578</v>
      </c>
      <c r="F2866" s="0" t="s">
        <v>7519</v>
      </c>
      <c r="G2866" s="0" t="s">
        <v>7520</v>
      </c>
      <c r="H2866" s="0" t="s">
        <v>2128</v>
      </c>
      <c r="I2866" s="0" t="s">
        <v>2123</v>
      </c>
      <c r="J2866" s="0" t="s">
        <v>47</v>
      </c>
      <c r="K2866" s="0" t="s">
        <v>47</v>
      </c>
      <c r="L2866" s="0" t="s">
        <v>47</v>
      </c>
      <c r="M2866" s="0" t="s">
        <v>47</v>
      </c>
      <c r="N2866" s="0" t="n">
        <v>1</v>
      </c>
      <c r="O2866" s="0" t="n">
        <v>7</v>
      </c>
      <c r="P2866" s="0" t="n">
        <v>400</v>
      </c>
      <c r="Q2866" s="0" t="n">
        <v>2.9</v>
      </c>
      <c r="R2866" s="0" t="str">
        <f aca="false">INDEX(Lookup!$B$4:$B$18,MATCH(C2866,Lookup!$A$4:$A$18,0))</f>
        <v>India</v>
      </c>
      <c r="S2866" s="20" t="n">
        <f aca="false">INDEX(Lookup!$D$4:$D$18,MATCH(C2866,Lookup!$A$4:$A$18,0))</f>
        <v>0.012</v>
      </c>
      <c r="T2866" s="21" t="n">
        <f aca="false">ROUND(P2866*S2866,2)</f>
        <v>4.8</v>
      </c>
      <c r="U2866" s="21" t="n">
        <f aca="false">IF(T2866&lt;=10,1,IF(T2866&lt;=20,2,IF(T2866&lt;=30,3,IF(T2866&lt;=40,4,IF(T2866&lt;=50,5,IF(T2866&lt;=100,6,IF(T2866&lt;=250,7,8)))))))</f>
        <v>1</v>
      </c>
      <c r="V2866" s="21" t="n">
        <f aca="false">IF(AND(OR(Dashboard!$T$3="All",R2866=Dashboard!$T$3),OR(Dashboard!$T$4="All",D2866=Dashboard!$T$4)),1,0)</f>
        <v>1</v>
      </c>
      <c r="W2866" s="21" t="n">
        <f aca="false">IF(V2866=1,T2866+ROW()/10000000,0)</f>
        <v>4.8002866</v>
      </c>
    </row>
    <row r="2867" customFormat="false" ht="15" hidden="false" customHeight="false" outlineLevel="0" collapsed="false">
      <c r="A2867" s="0" t="n">
        <v>18235302</v>
      </c>
      <c r="B2867" s="0" t="s">
        <v>7579</v>
      </c>
      <c r="C2867" s="0" t="n">
        <v>1</v>
      </c>
      <c r="D2867" s="0" t="s">
        <v>6924</v>
      </c>
      <c r="E2867" s="0" t="s">
        <v>7580</v>
      </c>
      <c r="F2867" s="0" t="s">
        <v>7519</v>
      </c>
      <c r="G2867" s="0" t="s">
        <v>7520</v>
      </c>
      <c r="H2867" s="0" t="s">
        <v>2128</v>
      </c>
      <c r="I2867" s="0" t="s">
        <v>2123</v>
      </c>
      <c r="J2867" s="0" t="s">
        <v>47</v>
      </c>
      <c r="K2867" s="0" t="s">
        <v>47</v>
      </c>
      <c r="L2867" s="0" t="s">
        <v>47</v>
      </c>
      <c r="M2867" s="0" t="s">
        <v>47</v>
      </c>
      <c r="N2867" s="0" t="n">
        <v>1</v>
      </c>
      <c r="O2867" s="0" t="n">
        <v>4</v>
      </c>
      <c r="P2867" s="0" t="n">
        <v>300</v>
      </c>
      <c r="Q2867" s="0" t="n">
        <v>3</v>
      </c>
      <c r="R2867" s="0" t="str">
        <f aca="false">INDEX(Lookup!$B$4:$B$18,MATCH(C2867,Lookup!$A$4:$A$18,0))</f>
        <v>India</v>
      </c>
      <c r="S2867" s="20" t="n">
        <f aca="false">INDEX(Lookup!$D$4:$D$18,MATCH(C2867,Lookup!$A$4:$A$18,0))</f>
        <v>0.012</v>
      </c>
      <c r="T2867" s="21" t="n">
        <f aca="false">ROUND(P2867*S2867,2)</f>
        <v>3.6</v>
      </c>
      <c r="U2867" s="21" t="n">
        <f aca="false">IF(T2867&lt;=10,1,IF(T2867&lt;=20,2,IF(T2867&lt;=30,3,IF(T2867&lt;=40,4,IF(T2867&lt;=50,5,IF(T2867&lt;=100,6,IF(T2867&lt;=250,7,8)))))))</f>
        <v>1</v>
      </c>
      <c r="V2867" s="21" t="n">
        <f aca="false">IF(AND(OR(Dashboard!$T$3="All",R2867=Dashboard!$T$3),OR(Dashboard!$T$4="All",D2867=Dashboard!$T$4)),1,0)</f>
        <v>1</v>
      </c>
      <c r="W2867" s="21" t="n">
        <f aca="false">IF(V2867=1,T2867+ROW()/10000000,0)</f>
        <v>3.6002867</v>
      </c>
    </row>
    <row r="2868" customFormat="false" ht="15" hidden="false" customHeight="false" outlineLevel="0" collapsed="false">
      <c r="A2868" s="0" t="n">
        <v>9157</v>
      </c>
      <c r="B2868" s="0" t="s">
        <v>7581</v>
      </c>
      <c r="C2868" s="0" t="n">
        <v>1</v>
      </c>
      <c r="D2868" s="0" t="s">
        <v>6924</v>
      </c>
      <c r="E2868" s="0" t="s">
        <v>7582</v>
      </c>
      <c r="F2868" s="0" t="s">
        <v>7519</v>
      </c>
      <c r="G2868" s="0" t="s">
        <v>7520</v>
      </c>
      <c r="H2868" s="0" t="s">
        <v>2128</v>
      </c>
      <c r="I2868" s="0" t="s">
        <v>2123</v>
      </c>
      <c r="J2868" s="0" t="s">
        <v>47</v>
      </c>
      <c r="K2868" s="0" t="s">
        <v>47</v>
      </c>
      <c r="L2868" s="0" t="s">
        <v>47</v>
      </c>
      <c r="M2868" s="0" t="s">
        <v>47</v>
      </c>
      <c r="N2868" s="0" t="n">
        <v>1</v>
      </c>
      <c r="O2868" s="0" t="n">
        <v>5</v>
      </c>
      <c r="P2868" s="0" t="n">
        <v>250</v>
      </c>
      <c r="Q2868" s="0" t="n">
        <v>2.9</v>
      </c>
      <c r="R2868" s="0" t="str">
        <f aca="false">INDEX(Lookup!$B$4:$B$18,MATCH(C2868,Lookup!$A$4:$A$18,0))</f>
        <v>India</v>
      </c>
      <c r="S2868" s="20" t="n">
        <f aca="false">INDEX(Lookup!$D$4:$D$18,MATCH(C2868,Lookup!$A$4:$A$18,0))</f>
        <v>0.012</v>
      </c>
      <c r="T2868" s="21" t="n">
        <f aca="false">ROUND(P2868*S2868,2)</f>
        <v>3</v>
      </c>
      <c r="U2868" s="21" t="n">
        <f aca="false">IF(T2868&lt;=10,1,IF(T2868&lt;=20,2,IF(T2868&lt;=30,3,IF(T2868&lt;=40,4,IF(T2868&lt;=50,5,IF(T2868&lt;=100,6,IF(T2868&lt;=250,7,8)))))))</f>
        <v>1</v>
      </c>
      <c r="V2868" s="21" t="n">
        <f aca="false">IF(AND(OR(Dashboard!$T$3="All",R2868=Dashboard!$T$3),OR(Dashboard!$T$4="All",D2868=Dashboard!$T$4)),1,0)</f>
        <v>1</v>
      </c>
      <c r="W2868" s="21" t="n">
        <f aca="false">IF(V2868=1,T2868+ROW()/10000000,0)</f>
        <v>3.0002868</v>
      </c>
    </row>
    <row r="2869" customFormat="false" ht="15" hidden="false" customHeight="false" outlineLevel="0" collapsed="false">
      <c r="A2869" s="0" t="n">
        <v>9159</v>
      </c>
      <c r="B2869" s="0" t="s">
        <v>7583</v>
      </c>
      <c r="C2869" s="0" t="n">
        <v>1</v>
      </c>
      <c r="D2869" s="0" t="s">
        <v>6924</v>
      </c>
      <c r="E2869" s="0" t="s">
        <v>7584</v>
      </c>
      <c r="F2869" s="0" t="s">
        <v>7519</v>
      </c>
      <c r="G2869" s="0" t="s">
        <v>7520</v>
      </c>
      <c r="H2869" s="0" t="s">
        <v>2349</v>
      </c>
      <c r="I2869" s="0" t="s">
        <v>2123</v>
      </c>
      <c r="J2869" s="0" t="s">
        <v>47</v>
      </c>
      <c r="K2869" s="0" t="s">
        <v>47</v>
      </c>
      <c r="L2869" s="0" t="s">
        <v>47</v>
      </c>
      <c r="M2869" s="0" t="s">
        <v>47</v>
      </c>
      <c r="N2869" s="0" t="n">
        <v>1</v>
      </c>
      <c r="O2869" s="0" t="n">
        <v>5</v>
      </c>
      <c r="P2869" s="0" t="n">
        <v>100</v>
      </c>
      <c r="Q2869" s="0" t="n">
        <v>3.1</v>
      </c>
      <c r="R2869" s="0" t="str">
        <f aca="false">INDEX(Lookup!$B$4:$B$18,MATCH(C2869,Lookup!$A$4:$A$18,0))</f>
        <v>India</v>
      </c>
      <c r="S2869" s="20" t="n">
        <f aca="false">INDEX(Lookup!$D$4:$D$18,MATCH(C2869,Lookup!$A$4:$A$18,0))</f>
        <v>0.012</v>
      </c>
      <c r="T2869" s="21" t="n">
        <f aca="false">ROUND(P2869*S2869,2)</f>
        <v>1.2</v>
      </c>
      <c r="U2869" s="21" t="n">
        <f aca="false">IF(T2869&lt;=10,1,IF(T2869&lt;=20,2,IF(T2869&lt;=30,3,IF(T2869&lt;=40,4,IF(T2869&lt;=50,5,IF(T2869&lt;=100,6,IF(T2869&lt;=250,7,8)))))))</f>
        <v>1</v>
      </c>
      <c r="V2869" s="21" t="n">
        <f aca="false">IF(AND(OR(Dashboard!$T$3="All",R2869=Dashboard!$T$3),OR(Dashboard!$T$4="All",D2869=Dashboard!$T$4)),1,0)</f>
        <v>1</v>
      </c>
      <c r="W2869" s="21" t="n">
        <f aca="false">IF(V2869=1,T2869+ROW()/10000000,0)</f>
        <v>1.2002869</v>
      </c>
    </row>
    <row r="2870" customFormat="false" ht="15" hidden="false" customHeight="false" outlineLevel="0" collapsed="false">
      <c r="A2870" s="0" t="n">
        <v>6706</v>
      </c>
      <c r="B2870" s="0" t="s">
        <v>4828</v>
      </c>
      <c r="C2870" s="0" t="n">
        <v>1</v>
      </c>
      <c r="D2870" s="0" t="s">
        <v>6924</v>
      </c>
      <c r="E2870" s="0" t="s">
        <v>7585</v>
      </c>
      <c r="F2870" s="0" t="s">
        <v>7519</v>
      </c>
      <c r="G2870" s="0" t="s">
        <v>7520</v>
      </c>
      <c r="H2870" s="0" t="s">
        <v>2288</v>
      </c>
      <c r="I2870" s="0" t="s">
        <v>2123</v>
      </c>
      <c r="J2870" s="0" t="s">
        <v>47</v>
      </c>
      <c r="K2870" s="0" t="s">
        <v>47</v>
      </c>
      <c r="L2870" s="0" t="s">
        <v>47</v>
      </c>
      <c r="M2870" s="0" t="s">
        <v>47</v>
      </c>
      <c r="N2870" s="0" t="n">
        <v>1</v>
      </c>
      <c r="O2870" s="0" t="n">
        <v>59</v>
      </c>
      <c r="P2870" s="0" t="n">
        <v>450</v>
      </c>
      <c r="Q2870" s="0" t="n">
        <v>2.8</v>
      </c>
      <c r="R2870" s="0" t="str">
        <f aca="false">INDEX(Lookup!$B$4:$B$18,MATCH(C2870,Lookup!$A$4:$A$18,0))</f>
        <v>India</v>
      </c>
      <c r="S2870" s="20" t="n">
        <f aca="false">INDEX(Lookup!$D$4:$D$18,MATCH(C2870,Lookup!$A$4:$A$18,0))</f>
        <v>0.012</v>
      </c>
      <c r="T2870" s="21" t="n">
        <f aca="false">ROUND(P2870*S2870,2)</f>
        <v>5.4</v>
      </c>
      <c r="U2870" s="21" t="n">
        <f aca="false">IF(T2870&lt;=10,1,IF(T2870&lt;=20,2,IF(T2870&lt;=30,3,IF(T2870&lt;=40,4,IF(T2870&lt;=50,5,IF(T2870&lt;=100,6,IF(T2870&lt;=250,7,8)))))))</f>
        <v>1</v>
      </c>
      <c r="V2870" s="21" t="n">
        <f aca="false">IF(AND(OR(Dashboard!$T$3="All",R2870=Dashboard!$T$3),OR(Dashboard!$T$4="All",D2870=Dashboard!$T$4)),1,0)</f>
        <v>1</v>
      </c>
      <c r="W2870" s="21" t="n">
        <f aca="false">IF(V2870=1,T2870+ROW()/10000000,0)</f>
        <v>5.400287</v>
      </c>
    </row>
    <row r="2871" customFormat="false" ht="15" hidden="false" customHeight="false" outlineLevel="0" collapsed="false">
      <c r="A2871" s="0" t="n">
        <v>18082089</v>
      </c>
      <c r="B2871" s="0" t="s">
        <v>7586</v>
      </c>
      <c r="C2871" s="0" t="n">
        <v>1</v>
      </c>
      <c r="D2871" s="0" t="s">
        <v>6924</v>
      </c>
      <c r="E2871" s="0" t="s">
        <v>7587</v>
      </c>
      <c r="F2871" s="0" t="s">
        <v>7519</v>
      </c>
      <c r="G2871" s="0" t="s">
        <v>7520</v>
      </c>
      <c r="H2871" s="0" t="s">
        <v>2441</v>
      </c>
      <c r="I2871" s="0" t="s">
        <v>2123</v>
      </c>
      <c r="J2871" s="0" t="s">
        <v>47</v>
      </c>
      <c r="K2871" s="0" t="s">
        <v>47</v>
      </c>
      <c r="L2871" s="0" t="s">
        <v>47</v>
      </c>
      <c r="M2871" s="0" t="s">
        <v>47</v>
      </c>
      <c r="N2871" s="0" t="n">
        <v>2</v>
      </c>
      <c r="O2871" s="0" t="n">
        <v>10</v>
      </c>
      <c r="P2871" s="0" t="n">
        <v>550</v>
      </c>
      <c r="Q2871" s="0" t="n">
        <v>3.3</v>
      </c>
      <c r="R2871" s="0" t="str">
        <f aca="false">INDEX(Lookup!$B$4:$B$18,MATCH(C2871,Lookup!$A$4:$A$18,0))</f>
        <v>India</v>
      </c>
      <c r="S2871" s="20" t="n">
        <f aca="false">INDEX(Lookup!$D$4:$D$18,MATCH(C2871,Lookup!$A$4:$A$18,0))</f>
        <v>0.012</v>
      </c>
      <c r="T2871" s="21" t="n">
        <f aca="false">ROUND(P2871*S2871,2)</f>
        <v>6.6</v>
      </c>
      <c r="U2871" s="21" t="n">
        <f aca="false">IF(T2871&lt;=10,1,IF(T2871&lt;=20,2,IF(T2871&lt;=30,3,IF(T2871&lt;=40,4,IF(T2871&lt;=50,5,IF(T2871&lt;=100,6,IF(T2871&lt;=250,7,8)))))))</f>
        <v>1</v>
      </c>
      <c r="V2871" s="21" t="n">
        <f aca="false">IF(AND(OR(Dashboard!$T$3="All",R2871=Dashboard!$T$3),OR(Dashboard!$T$4="All",D2871=Dashboard!$T$4)),1,0)</f>
        <v>1</v>
      </c>
      <c r="W2871" s="21" t="n">
        <f aca="false">IF(V2871=1,T2871+ROW()/10000000,0)</f>
        <v>6.6002871</v>
      </c>
    </row>
    <row r="2872" customFormat="false" ht="15" hidden="false" customHeight="false" outlineLevel="0" collapsed="false">
      <c r="A2872" s="0" t="n">
        <v>312693</v>
      </c>
      <c r="B2872" s="0" t="s">
        <v>7588</v>
      </c>
      <c r="C2872" s="0" t="n">
        <v>1</v>
      </c>
      <c r="D2872" s="0" t="s">
        <v>6924</v>
      </c>
      <c r="E2872" s="0" t="s">
        <v>7589</v>
      </c>
      <c r="F2872" s="0" t="s">
        <v>7519</v>
      </c>
      <c r="G2872" s="0" t="s">
        <v>7520</v>
      </c>
      <c r="H2872" s="0" t="s">
        <v>2147</v>
      </c>
      <c r="I2872" s="0" t="s">
        <v>2123</v>
      </c>
      <c r="J2872" s="0" t="s">
        <v>47</v>
      </c>
      <c r="K2872" s="0" t="s">
        <v>47</v>
      </c>
      <c r="L2872" s="0" t="s">
        <v>47</v>
      </c>
      <c r="M2872" s="0" t="s">
        <v>47</v>
      </c>
      <c r="N2872" s="0" t="n">
        <v>1</v>
      </c>
      <c r="O2872" s="0" t="n">
        <v>30</v>
      </c>
      <c r="P2872" s="0" t="n">
        <v>200</v>
      </c>
      <c r="Q2872" s="0" t="n">
        <v>3.7</v>
      </c>
      <c r="R2872" s="0" t="str">
        <f aca="false">INDEX(Lookup!$B$4:$B$18,MATCH(C2872,Lookup!$A$4:$A$18,0))</f>
        <v>India</v>
      </c>
      <c r="S2872" s="20" t="n">
        <f aca="false">INDEX(Lookup!$D$4:$D$18,MATCH(C2872,Lookup!$A$4:$A$18,0))</f>
        <v>0.012</v>
      </c>
      <c r="T2872" s="21" t="n">
        <f aca="false">ROUND(P2872*S2872,2)</f>
        <v>2.4</v>
      </c>
      <c r="U2872" s="21" t="n">
        <f aca="false">IF(T2872&lt;=10,1,IF(T2872&lt;=20,2,IF(T2872&lt;=30,3,IF(T2872&lt;=40,4,IF(T2872&lt;=50,5,IF(T2872&lt;=100,6,IF(T2872&lt;=250,7,8)))))))</f>
        <v>1</v>
      </c>
      <c r="V2872" s="21" t="n">
        <f aca="false">IF(AND(OR(Dashboard!$T$3="All",R2872=Dashboard!$T$3),OR(Dashboard!$T$4="All",D2872=Dashboard!$T$4)),1,0)</f>
        <v>1</v>
      </c>
      <c r="W2872" s="21" t="n">
        <f aca="false">IF(V2872=1,T2872+ROW()/10000000,0)</f>
        <v>2.4002872</v>
      </c>
    </row>
    <row r="2873" customFormat="false" ht="15" hidden="false" customHeight="false" outlineLevel="0" collapsed="false">
      <c r="A2873" s="0" t="n">
        <v>308209</v>
      </c>
      <c r="B2873" s="0" t="s">
        <v>7590</v>
      </c>
      <c r="C2873" s="0" t="n">
        <v>1</v>
      </c>
      <c r="D2873" s="0" t="s">
        <v>6924</v>
      </c>
      <c r="E2873" s="0" t="s">
        <v>7591</v>
      </c>
      <c r="F2873" s="0" t="s">
        <v>7519</v>
      </c>
      <c r="G2873" s="0" t="s">
        <v>7520</v>
      </c>
      <c r="H2873" s="0" t="s">
        <v>2342</v>
      </c>
      <c r="I2873" s="0" t="s">
        <v>2123</v>
      </c>
      <c r="J2873" s="0" t="s">
        <v>47</v>
      </c>
      <c r="K2873" s="0" t="s">
        <v>47</v>
      </c>
      <c r="L2873" s="0" t="s">
        <v>47</v>
      </c>
      <c r="M2873" s="0" t="s">
        <v>47</v>
      </c>
      <c r="N2873" s="0" t="n">
        <v>1</v>
      </c>
      <c r="O2873" s="0" t="n">
        <v>112</v>
      </c>
      <c r="P2873" s="0" t="n">
        <v>100</v>
      </c>
      <c r="Q2873" s="0" t="n">
        <v>3.8</v>
      </c>
      <c r="R2873" s="0" t="str">
        <f aca="false">INDEX(Lookup!$B$4:$B$18,MATCH(C2873,Lookup!$A$4:$A$18,0))</f>
        <v>India</v>
      </c>
      <c r="S2873" s="20" t="n">
        <f aca="false">INDEX(Lookup!$D$4:$D$18,MATCH(C2873,Lookup!$A$4:$A$18,0))</f>
        <v>0.012</v>
      </c>
      <c r="T2873" s="21" t="n">
        <f aca="false">ROUND(P2873*S2873,2)</f>
        <v>1.2</v>
      </c>
      <c r="U2873" s="21" t="n">
        <f aca="false">IF(T2873&lt;=10,1,IF(T2873&lt;=20,2,IF(T2873&lt;=30,3,IF(T2873&lt;=40,4,IF(T2873&lt;=50,5,IF(T2873&lt;=100,6,IF(T2873&lt;=250,7,8)))))))</f>
        <v>1</v>
      </c>
      <c r="V2873" s="21" t="n">
        <f aca="false">IF(AND(OR(Dashboard!$T$3="All",R2873=Dashboard!$T$3),OR(Dashboard!$T$4="All",D2873=Dashboard!$T$4)),1,0)</f>
        <v>1</v>
      </c>
      <c r="W2873" s="21" t="n">
        <f aca="false">IF(V2873=1,T2873+ROW()/10000000,0)</f>
        <v>1.2002873</v>
      </c>
    </row>
    <row r="2874" customFormat="false" ht="15" hidden="false" customHeight="false" outlineLevel="0" collapsed="false">
      <c r="A2874" s="0" t="n">
        <v>306017</v>
      </c>
      <c r="B2874" s="0" t="s">
        <v>7592</v>
      </c>
      <c r="C2874" s="0" t="n">
        <v>1</v>
      </c>
      <c r="D2874" s="0" t="s">
        <v>6924</v>
      </c>
      <c r="E2874" s="0" t="s">
        <v>7593</v>
      </c>
      <c r="F2874" s="0" t="s">
        <v>7519</v>
      </c>
      <c r="G2874" s="0" t="s">
        <v>7520</v>
      </c>
      <c r="H2874" s="0" t="s">
        <v>2382</v>
      </c>
      <c r="I2874" s="0" t="s">
        <v>2123</v>
      </c>
      <c r="J2874" s="0" t="s">
        <v>47</v>
      </c>
      <c r="K2874" s="0" t="s">
        <v>47</v>
      </c>
      <c r="L2874" s="0" t="s">
        <v>47</v>
      </c>
      <c r="M2874" s="0" t="s">
        <v>47</v>
      </c>
      <c r="N2874" s="0" t="n">
        <v>1</v>
      </c>
      <c r="O2874" s="0" t="n">
        <v>59</v>
      </c>
      <c r="P2874" s="0" t="n">
        <v>100</v>
      </c>
      <c r="Q2874" s="0" t="n">
        <v>3.8</v>
      </c>
      <c r="R2874" s="0" t="str">
        <f aca="false">INDEX(Lookup!$B$4:$B$18,MATCH(C2874,Lookup!$A$4:$A$18,0))</f>
        <v>India</v>
      </c>
      <c r="S2874" s="20" t="n">
        <f aca="false">INDEX(Lookup!$D$4:$D$18,MATCH(C2874,Lookup!$A$4:$A$18,0))</f>
        <v>0.012</v>
      </c>
      <c r="T2874" s="21" t="n">
        <f aca="false">ROUND(P2874*S2874,2)</f>
        <v>1.2</v>
      </c>
      <c r="U2874" s="21" t="n">
        <f aca="false">IF(T2874&lt;=10,1,IF(T2874&lt;=20,2,IF(T2874&lt;=30,3,IF(T2874&lt;=40,4,IF(T2874&lt;=50,5,IF(T2874&lt;=100,6,IF(T2874&lt;=250,7,8)))))))</f>
        <v>1</v>
      </c>
      <c r="V2874" s="21" t="n">
        <f aca="false">IF(AND(OR(Dashboard!$T$3="All",R2874=Dashboard!$T$3),OR(Dashboard!$T$4="All",D2874=Dashboard!$T$4)),1,0)</f>
        <v>1</v>
      </c>
      <c r="W2874" s="21" t="n">
        <f aca="false">IF(V2874=1,T2874+ROW()/10000000,0)</f>
        <v>1.2002874</v>
      </c>
    </row>
    <row r="2875" customFormat="false" ht="15" hidden="false" customHeight="false" outlineLevel="0" collapsed="false">
      <c r="A2875" s="0" t="n">
        <v>304737</v>
      </c>
      <c r="B2875" s="0" t="s">
        <v>7594</v>
      </c>
      <c r="C2875" s="0" t="n">
        <v>1</v>
      </c>
      <c r="D2875" s="0" t="s">
        <v>6924</v>
      </c>
      <c r="E2875" s="0" t="s">
        <v>7595</v>
      </c>
      <c r="F2875" s="0" t="s">
        <v>7519</v>
      </c>
      <c r="G2875" s="0" t="s">
        <v>7520</v>
      </c>
      <c r="H2875" s="0" t="s">
        <v>2349</v>
      </c>
      <c r="I2875" s="0" t="s">
        <v>2123</v>
      </c>
      <c r="J2875" s="0" t="s">
        <v>47</v>
      </c>
      <c r="K2875" s="0" t="s">
        <v>47</v>
      </c>
      <c r="L2875" s="0" t="s">
        <v>47</v>
      </c>
      <c r="M2875" s="0" t="s">
        <v>47</v>
      </c>
      <c r="N2875" s="0" t="n">
        <v>1</v>
      </c>
      <c r="O2875" s="0" t="n">
        <v>40</v>
      </c>
      <c r="P2875" s="0" t="n">
        <v>150</v>
      </c>
      <c r="Q2875" s="0" t="n">
        <v>3.7</v>
      </c>
      <c r="R2875" s="0" t="str">
        <f aca="false">INDEX(Lookup!$B$4:$B$18,MATCH(C2875,Lookup!$A$4:$A$18,0))</f>
        <v>India</v>
      </c>
      <c r="S2875" s="20" t="n">
        <f aca="false">INDEX(Lookup!$D$4:$D$18,MATCH(C2875,Lookup!$A$4:$A$18,0))</f>
        <v>0.012</v>
      </c>
      <c r="T2875" s="21" t="n">
        <f aca="false">ROUND(P2875*S2875,2)</f>
        <v>1.8</v>
      </c>
      <c r="U2875" s="21" t="n">
        <f aca="false">IF(T2875&lt;=10,1,IF(T2875&lt;=20,2,IF(T2875&lt;=30,3,IF(T2875&lt;=40,4,IF(T2875&lt;=50,5,IF(T2875&lt;=100,6,IF(T2875&lt;=250,7,8)))))))</f>
        <v>1</v>
      </c>
      <c r="V2875" s="21" t="n">
        <f aca="false">IF(AND(OR(Dashboard!$T$3="All",R2875=Dashboard!$T$3),OR(Dashboard!$T$4="All",D2875=Dashboard!$T$4)),1,0)</f>
        <v>1</v>
      </c>
      <c r="W2875" s="21" t="n">
        <f aca="false">IF(V2875=1,T2875+ROW()/10000000,0)</f>
        <v>1.8002875</v>
      </c>
    </row>
    <row r="2876" customFormat="false" ht="15" hidden="false" customHeight="false" outlineLevel="0" collapsed="false">
      <c r="A2876" s="0" t="n">
        <v>308318</v>
      </c>
      <c r="B2876" s="0" t="s">
        <v>7596</v>
      </c>
      <c r="C2876" s="0" t="n">
        <v>1</v>
      </c>
      <c r="D2876" s="0" t="s">
        <v>6924</v>
      </c>
      <c r="E2876" s="0" t="s">
        <v>7597</v>
      </c>
      <c r="F2876" s="0" t="s">
        <v>7519</v>
      </c>
      <c r="G2876" s="0" t="s">
        <v>7520</v>
      </c>
      <c r="H2876" s="0" t="s">
        <v>2128</v>
      </c>
      <c r="I2876" s="0" t="s">
        <v>2123</v>
      </c>
      <c r="J2876" s="0" t="s">
        <v>47</v>
      </c>
      <c r="K2876" s="0" t="s">
        <v>47</v>
      </c>
      <c r="L2876" s="0" t="s">
        <v>47</v>
      </c>
      <c r="M2876" s="0" t="s">
        <v>47</v>
      </c>
      <c r="N2876" s="0" t="n">
        <v>1</v>
      </c>
      <c r="O2876" s="0" t="n">
        <v>116</v>
      </c>
      <c r="P2876" s="0" t="n">
        <v>150</v>
      </c>
      <c r="Q2876" s="0" t="n">
        <v>3.8</v>
      </c>
      <c r="R2876" s="0" t="str">
        <f aca="false">INDEX(Lookup!$B$4:$B$18,MATCH(C2876,Lookup!$A$4:$A$18,0))</f>
        <v>India</v>
      </c>
      <c r="S2876" s="20" t="n">
        <f aca="false">INDEX(Lookup!$D$4:$D$18,MATCH(C2876,Lookup!$A$4:$A$18,0))</f>
        <v>0.012</v>
      </c>
      <c r="T2876" s="21" t="n">
        <f aca="false">ROUND(P2876*S2876,2)</f>
        <v>1.8</v>
      </c>
      <c r="U2876" s="21" t="n">
        <f aca="false">IF(T2876&lt;=10,1,IF(T2876&lt;=20,2,IF(T2876&lt;=30,3,IF(T2876&lt;=40,4,IF(T2876&lt;=50,5,IF(T2876&lt;=100,6,IF(T2876&lt;=250,7,8)))))))</f>
        <v>1</v>
      </c>
      <c r="V2876" s="21" t="n">
        <f aca="false">IF(AND(OR(Dashboard!$T$3="All",R2876=Dashboard!$T$3),OR(Dashboard!$T$4="All",D2876=Dashboard!$T$4)),1,0)</f>
        <v>1</v>
      </c>
      <c r="W2876" s="21" t="n">
        <f aca="false">IF(V2876=1,T2876+ROW()/10000000,0)</f>
        <v>1.8002876</v>
      </c>
    </row>
    <row r="2877" customFormat="false" ht="15" hidden="false" customHeight="false" outlineLevel="0" collapsed="false">
      <c r="A2877" s="0" t="n">
        <v>552</v>
      </c>
      <c r="B2877" s="0" t="s">
        <v>3582</v>
      </c>
      <c r="C2877" s="0" t="n">
        <v>1</v>
      </c>
      <c r="D2877" s="0" t="s">
        <v>6924</v>
      </c>
      <c r="E2877" s="0" t="s">
        <v>7598</v>
      </c>
      <c r="F2877" s="0" t="s">
        <v>7519</v>
      </c>
      <c r="G2877" s="0" t="s">
        <v>7520</v>
      </c>
      <c r="H2877" s="0" t="s">
        <v>3583</v>
      </c>
      <c r="I2877" s="0" t="s">
        <v>2123</v>
      </c>
      <c r="J2877" s="0" t="s">
        <v>47</v>
      </c>
      <c r="K2877" s="0" t="s">
        <v>47</v>
      </c>
      <c r="L2877" s="0" t="s">
        <v>47</v>
      </c>
      <c r="M2877" s="0" t="s">
        <v>47</v>
      </c>
      <c r="N2877" s="0" t="n">
        <v>2</v>
      </c>
      <c r="O2877" s="0" t="n">
        <v>444</v>
      </c>
      <c r="P2877" s="0" t="n">
        <v>600</v>
      </c>
      <c r="Q2877" s="0" t="n">
        <v>3.9</v>
      </c>
      <c r="R2877" s="0" t="str">
        <f aca="false">INDEX(Lookup!$B$4:$B$18,MATCH(C2877,Lookup!$A$4:$A$18,0))</f>
        <v>India</v>
      </c>
      <c r="S2877" s="20" t="n">
        <f aca="false">INDEX(Lookup!$D$4:$D$18,MATCH(C2877,Lookup!$A$4:$A$18,0))</f>
        <v>0.012</v>
      </c>
      <c r="T2877" s="21" t="n">
        <f aca="false">ROUND(P2877*S2877,2)</f>
        <v>7.2</v>
      </c>
      <c r="U2877" s="21" t="n">
        <f aca="false">IF(T2877&lt;=10,1,IF(T2877&lt;=20,2,IF(T2877&lt;=30,3,IF(T2877&lt;=40,4,IF(T2877&lt;=50,5,IF(T2877&lt;=100,6,IF(T2877&lt;=250,7,8)))))))</f>
        <v>1</v>
      </c>
      <c r="V2877" s="21" t="n">
        <f aca="false">IF(AND(OR(Dashboard!$T$3="All",R2877=Dashboard!$T$3),OR(Dashboard!$T$4="All",D2877=Dashboard!$T$4)),1,0)</f>
        <v>1</v>
      </c>
      <c r="W2877" s="21" t="n">
        <f aca="false">IF(V2877=1,T2877+ROW()/10000000,0)</f>
        <v>7.2002877</v>
      </c>
    </row>
    <row r="2878" customFormat="false" ht="15" hidden="false" customHeight="false" outlineLevel="0" collapsed="false">
      <c r="A2878" s="0" t="n">
        <v>6704</v>
      </c>
      <c r="B2878" s="0" t="s">
        <v>7292</v>
      </c>
      <c r="C2878" s="0" t="n">
        <v>1</v>
      </c>
      <c r="D2878" s="0" t="s">
        <v>6924</v>
      </c>
      <c r="E2878" s="0" t="s">
        <v>7599</v>
      </c>
      <c r="F2878" s="0" t="s">
        <v>7519</v>
      </c>
      <c r="G2878" s="0" t="s">
        <v>7520</v>
      </c>
      <c r="H2878" s="0" t="s">
        <v>7296</v>
      </c>
      <c r="I2878" s="0" t="s">
        <v>2123</v>
      </c>
      <c r="J2878" s="0" t="s">
        <v>47</v>
      </c>
      <c r="K2878" s="0" t="s">
        <v>47</v>
      </c>
      <c r="L2878" s="0" t="s">
        <v>47</v>
      </c>
      <c r="M2878" s="0" t="s">
        <v>47</v>
      </c>
      <c r="N2878" s="0" t="n">
        <v>1</v>
      </c>
      <c r="O2878" s="0" t="n">
        <v>163</v>
      </c>
      <c r="P2878" s="0" t="n">
        <v>300</v>
      </c>
      <c r="Q2878" s="0" t="n">
        <v>3.9</v>
      </c>
      <c r="R2878" s="0" t="str">
        <f aca="false">INDEX(Lookup!$B$4:$B$18,MATCH(C2878,Lookup!$A$4:$A$18,0))</f>
        <v>India</v>
      </c>
      <c r="S2878" s="20" t="n">
        <f aca="false">INDEX(Lookup!$D$4:$D$18,MATCH(C2878,Lookup!$A$4:$A$18,0))</f>
        <v>0.012</v>
      </c>
      <c r="T2878" s="21" t="n">
        <f aca="false">ROUND(P2878*S2878,2)</f>
        <v>3.6</v>
      </c>
      <c r="U2878" s="21" t="n">
        <f aca="false">IF(T2878&lt;=10,1,IF(T2878&lt;=20,2,IF(T2878&lt;=30,3,IF(T2878&lt;=40,4,IF(T2878&lt;=50,5,IF(T2878&lt;=100,6,IF(T2878&lt;=250,7,8)))))))</f>
        <v>1</v>
      </c>
      <c r="V2878" s="21" t="n">
        <f aca="false">IF(AND(OR(Dashboard!$T$3="All",R2878=Dashboard!$T$3),OR(Dashboard!$T$4="All",D2878=Dashboard!$T$4)),1,0)</f>
        <v>1</v>
      </c>
      <c r="W2878" s="21" t="n">
        <f aca="false">IF(V2878=1,T2878+ROW()/10000000,0)</f>
        <v>3.6002878</v>
      </c>
    </row>
    <row r="2879" customFormat="false" ht="15" hidden="false" customHeight="false" outlineLevel="0" collapsed="false">
      <c r="A2879" s="0" t="n">
        <v>309722</v>
      </c>
      <c r="B2879" s="0" t="s">
        <v>7600</v>
      </c>
      <c r="C2879" s="0" t="n">
        <v>1</v>
      </c>
      <c r="D2879" s="0" t="s">
        <v>6924</v>
      </c>
      <c r="E2879" s="0" t="s">
        <v>7601</v>
      </c>
      <c r="F2879" s="0" t="s">
        <v>7519</v>
      </c>
      <c r="G2879" s="0" t="s">
        <v>7520</v>
      </c>
      <c r="H2879" s="0" t="s">
        <v>3243</v>
      </c>
      <c r="I2879" s="0" t="s">
        <v>2123</v>
      </c>
      <c r="J2879" s="0" t="s">
        <v>47</v>
      </c>
      <c r="K2879" s="0" t="s">
        <v>47</v>
      </c>
      <c r="L2879" s="0" t="s">
        <v>47</v>
      </c>
      <c r="M2879" s="0" t="s">
        <v>47</v>
      </c>
      <c r="N2879" s="0" t="n">
        <v>1</v>
      </c>
      <c r="O2879" s="0" t="n">
        <v>19</v>
      </c>
      <c r="P2879" s="0" t="n">
        <v>100</v>
      </c>
      <c r="Q2879" s="0" t="n">
        <v>3.7</v>
      </c>
      <c r="R2879" s="0" t="str">
        <f aca="false">INDEX(Lookup!$B$4:$B$18,MATCH(C2879,Lookup!$A$4:$A$18,0))</f>
        <v>India</v>
      </c>
      <c r="S2879" s="20" t="n">
        <f aca="false">INDEX(Lookup!$D$4:$D$18,MATCH(C2879,Lookup!$A$4:$A$18,0))</f>
        <v>0.012</v>
      </c>
      <c r="T2879" s="21" t="n">
        <f aca="false">ROUND(P2879*S2879,2)</f>
        <v>1.2</v>
      </c>
      <c r="U2879" s="21" t="n">
        <f aca="false">IF(T2879&lt;=10,1,IF(T2879&lt;=20,2,IF(T2879&lt;=30,3,IF(T2879&lt;=40,4,IF(T2879&lt;=50,5,IF(T2879&lt;=100,6,IF(T2879&lt;=250,7,8)))))))</f>
        <v>1</v>
      </c>
      <c r="V2879" s="21" t="n">
        <f aca="false">IF(AND(OR(Dashboard!$T$3="All",R2879=Dashboard!$T$3),OR(Dashboard!$T$4="All",D2879=Dashboard!$T$4)),1,0)</f>
        <v>1</v>
      </c>
      <c r="W2879" s="21" t="n">
        <f aca="false">IF(V2879=1,T2879+ROW()/10000000,0)</f>
        <v>1.2002879</v>
      </c>
    </row>
    <row r="2880" customFormat="false" ht="15" hidden="false" customHeight="false" outlineLevel="0" collapsed="false">
      <c r="A2880" s="0" t="n">
        <v>18286206</v>
      </c>
      <c r="B2880" s="0" t="s">
        <v>3162</v>
      </c>
      <c r="C2880" s="0" t="n">
        <v>1</v>
      </c>
      <c r="D2880" s="0" t="s">
        <v>6924</v>
      </c>
      <c r="E2880" s="0" t="s">
        <v>7602</v>
      </c>
      <c r="F2880" s="0" t="s">
        <v>7519</v>
      </c>
      <c r="G2880" s="0" t="s">
        <v>7520</v>
      </c>
      <c r="H2880" s="0" t="s">
        <v>2342</v>
      </c>
      <c r="I2880" s="0" t="s">
        <v>2123</v>
      </c>
      <c r="J2880" s="0" t="s">
        <v>47</v>
      </c>
      <c r="K2880" s="0" t="s">
        <v>47</v>
      </c>
      <c r="L2880" s="0" t="s">
        <v>47</v>
      </c>
      <c r="M2880" s="0" t="s">
        <v>47</v>
      </c>
      <c r="N2880" s="0" t="n">
        <v>1</v>
      </c>
      <c r="O2880" s="0" t="n">
        <v>63</v>
      </c>
      <c r="P2880" s="0" t="n">
        <v>400</v>
      </c>
      <c r="Q2880" s="0" t="n">
        <v>3.7</v>
      </c>
      <c r="R2880" s="0" t="str">
        <f aca="false">INDEX(Lookup!$B$4:$B$18,MATCH(C2880,Lookup!$A$4:$A$18,0))</f>
        <v>India</v>
      </c>
      <c r="S2880" s="20" t="n">
        <f aca="false">INDEX(Lookup!$D$4:$D$18,MATCH(C2880,Lookup!$A$4:$A$18,0))</f>
        <v>0.012</v>
      </c>
      <c r="T2880" s="21" t="n">
        <f aca="false">ROUND(P2880*S2880,2)</f>
        <v>4.8</v>
      </c>
      <c r="U2880" s="21" t="n">
        <f aca="false">IF(T2880&lt;=10,1,IF(T2880&lt;=20,2,IF(T2880&lt;=30,3,IF(T2880&lt;=40,4,IF(T2880&lt;=50,5,IF(T2880&lt;=100,6,IF(T2880&lt;=250,7,8)))))))</f>
        <v>1</v>
      </c>
      <c r="V2880" s="21" t="n">
        <f aca="false">IF(AND(OR(Dashboard!$T$3="All",R2880=Dashboard!$T$3),OR(Dashboard!$T$4="All",D2880=Dashboard!$T$4)),1,0)</f>
        <v>1</v>
      </c>
      <c r="W2880" s="21" t="n">
        <f aca="false">IF(V2880=1,T2880+ROW()/10000000,0)</f>
        <v>4.800288</v>
      </c>
    </row>
    <row r="2881" customFormat="false" ht="15" hidden="false" customHeight="false" outlineLevel="0" collapsed="false">
      <c r="A2881" s="0" t="n">
        <v>308894</v>
      </c>
      <c r="B2881" s="0" t="s">
        <v>7603</v>
      </c>
      <c r="C2881" s="0" t="n">
        <v>1</v>
      </c>
      <c r="D2881" s="0" t="s">
        <v>6924</v>
      </c>
      <c r="E2881" s="0" t="s">
        <v>7604</v>
      </c>
      <c r="F2881" s="0" t="s">
        <v>7519</v>
      </c>
      <c r="G2881" s="0" t="s">
        <v>7520</v>
      </c>
      <c r="H2881" s="0" t="s">
        <v>402</v>
      </c>
      <c r="I2881" s="0" t="s">
        <v>2123</v>
      </c>
      <c r="J2881" s="0" t="s">
        <v>47</v>
      </c>
      <c r="K2881" s="0" t="s">
        <v>47</v>
      </c>
      <c r="L2881" s="0" t="s">
        <v>47</v>
      </c>
      <c r="M2881" s="0" t="s">
        <v>47</v>
      </c>
      <c r="N2881" s="0" t="n">
        <v>1</v>
      </c>
      <c r="O2881" s="0" t="n">
        <v>43</v>
      </c>
      <c r="P2881" s="0" t="n">
        <v>150</v>
      </c>
      <c r="Q2881" s="0" t="n">
        <v>3.6</v>
      </c>
      <c r="R2881" s="0" t="str">
        <f aca="false">INDEX(Lookup!$B$4:$B$18,MATCH(C2881,Lookup!$A$4:$A$18,0))</f>
        <v>India</v>
      </c>
      <c r="S2881" s="20" t="n">
        <f aca="false">INDEX(Lookup!$D$4:$D$18,MATCH(C2881,Lookup!$A$4:$A$18,0))</f>
        <v>0.012</v>
      </c>
      <c r="T2881" s="21" t="n">
        <f aca="false">ROUND(P2881*S2881,2)</f>
        <v>1.8</v>
      </c>
      <c r="U2881" s="21" t="n">
        <f aca="false">IF(T2881&lt;=10,1,IF(T2881&lt;=20,2,IF(T2881&lt;=30,3,IF(T2881&lt;=40,4,IF(T2881&lt;=50,5,IF(T2881&lt;=100,6,IF(T2881&lt;=250,7,8)))))))</f>
        <v>1</v>
      </c>
      <c r="V2881" s="21" t="n">
        <f aca="false">IF(AND(OR(Dashboard!$T$3="All",R2881=Dashboard!$T$3),OR(Dashboard!$T$4="All",D2881=Dashboard!$T$4)),1,0)</f>
        <v>1</v>
      </c>
      <c r="W2881" s="21" t="n">
        <f aca="false">IF(V2881=1,T2881+ROW()/10000000,0)</f>
        <v>1.8002881</v>
      </c>
    </row>
    <row r="2882" customFormat="false" ht="15" hidden="false" customHeight="false" outlineLevel="0" collapsed="false">
      <c r="A2882" s="0" t="n">
        <v>7545</v>
      </c>
      <c r="B2882" s="0" t="s">
        <v>7605</v>
      </c>
      <c r="C2882" s="0" t="n">
        <v>1</v>
      </c>
      <c r="D2882" s="0" t="s">
        <v>6924</v>
      </c>
      <c r="E2882" s="0" t="s">
        <v>7606</v>
      </c>
      <c r="F2882" s="0" t="s">
        <v>7519</v>
      </c>
      <c r="G2882" s="0" t="s">
        <v>7520</v>
      </c>
      <c r="H2882" s="0" t="s">
        <v>2349</v>
      </c>
      <c r="I2882" s="0" t="s">
        <v>2123</v>
      </c>
      <c r="J2882" s="0" t="s">
        <v>47</v>
      </c>
      <c r="K2882" s="0" t="s">
        <v>47</v>
      </c>
      <c r="L2882" s="0" t="s">
        <v>47</v>
      </c>
      <c r="M2882" s="0" t="s">
        <v>47</v>
      </c>
      <c r="N2882" s="0" t="n">
        <v>1</v>
      </c>
      <c r="O2882" s="0" t="n">
        <v>1487</v>
      </c>
      <c r="P2882" s="0" t="n">
        <v>100</v>
      </c>
      <c r="Q2882" s="0" t="n">
        <v>3.9</v>
      </c>
      <c r="R2882" s="0" t="str">
        <f aca="false">INDEX(Lookup!$B$4:$B$18,MATCH(C2882,Lookup!$A$4:$A$18,0))</f>
        <v>India</v>
      </c>
      <c r="S2882" s="20" t="n">
        <f aca="false">INDEX(Lookup!$D$4:$D$18,MATCH(C2882,Lookup!$A$4:$A$18,0))</f>
        <v>0.012</v>
      </c>
      <c r="T2882" s="21" t="n">
        <f aca="false">ROUND(P2882*S2882,2)</f>
        <v>1.2</v>
      </c>
      <c r="U2882" s="21" t="n">
        <f aca="false">IF(T2882&lt;=10,1,IF(T2882&lt;=20,2,IF(T2882&lt;=30,3,IF(T2882&lt;=40,4,IF(T2882&lt;=50,5,IF(T2882&lt;=100,6,IF(T2882&lt;=250,7,8)))))))</f>
        <v>1</v>
      </c>
      <c r="V2882" s="21" t="n">
        <f aca="false">IF(AND(OR(Dashboard!$T$3="All",R2882=Dashboard!$T$3),OR(Dashboard!$T$4="All",D2882=Dashboard!$T$4)),1,0)</f>
        <v>1</v>
      </c>
      <c r="W2882" s="21" t="n">
        <f aca="false">IF(V2882=1,T2882+ROW()/10000000,0)</f>
        <v>1.2002882</v>
      </c>
    </row>
    <row r="2883" customFormat="false" ht="15" hidden="false" customHeight="false" outlineLevel="0" collapsed="false">
      <c r="A2883" s="0" t="n">
        <v>9165</v>
      </c>
      <c r="B2883" s="0" t="s">
        <v>7607</v>
      </c>
      <c r="C2883" s="0" t="n">
        <v>1</v>
      </c>
      <c r="D2883" s="0" t="s">
        <v>6924</v>
      </c>
      <c r="E2883" s="0" t="s">
        <v>7608</v>
      </c>
      <c r="F2883" s="0" t="s">
        <v>7519</v>
      </c>
      <c r="G2883" s="0" t="s">
        <v>7520</v>
      </c>
      <c r="H2883" s="0" t="s">
        <v>3243</v>
      </c>
      <c r="I2883" s="0" t="s">
        <v>2123</v>
      </c>
      <c r="J2883" s="0" t="s">
        <v>47</v>
      </c>
      <c r="K2883" s="0" t="s">
        <v>47</v>
      </c>
      <c r="L2883" s="0" t="s">
        <v>47</v>
      </c>
      <c r="M2883" s="0" t="s">
        <v>47</v>
      </c>
      <c r="N2883" s="0" t="n">
        <v>1</v>
      </c>
      <c r="O2883" s="0" t="n">
        <v>752</v>
      </c>
      <c r="P2883" s="0" t="n">
        <v>100</v>
      </c>
      <c r="Q2883" s="0" t="n">
        <v>3.9</v>
      </c>
      <c r="R2883" s="0" t="str">
        <f aca="false">INDEX(Lookup!$B$4:$B$18,MATCH(C2883,Lookup!$A$4:$A$18,0))</f>
        <v>India</v>
      </c>
      <c r="S2883" s="20" t="n">
        <f aca="false">INDEX(Lookup!$D$4:$D$18,MATCH(C2883,Lookup!$A$4:$A$18,0))</f>
        <v>0.012</v>
      </c>
      <c r="T2883" s="21" t="n">
        <f aca="false">ROUND(P2883*S2883,2)</f>
        <v>1.2</v>
      </c>
      <c r="U2883" s="21" t="n">
        <f aca="false">IF(T2883&lt;=10,1,IF(T2883&lt;=20,2,IF(T2883&lt;=30,3,IF(T2883&lt;=40,4,IF(T2883&lt;=50,5,IF(T2883&lt;=100,6,IF(T2883&lt;=250,7,8)))))))</f>
        <v>1</v>
      </c>
      <c r="V2883" s="21" t="n">
        <f aca="false">IF(AND(OR(Dashboard!$T$3="All",R2883=Dashboard!$T$3),OR(Dashboard!$T$4="All",D2883=Dashboard!$T$4)),1,0)</f>
        <v>1</v>
      </c>
      <c r="W2883" s="21" t="n">
        <f aca="false">IF(V2883=1,T2883+ROW()/10000000,0)</f>
        <v>1.2002883</v>
      </c>
    </row>
    <row r="2884" customFormat="false" ht="15" hidden="false" customHeight="false" outlineLevel="0" collapsed="false">
      <c r="A2884" s="0" t="n">
        <v>5458</v>
      </c>
      <c r="B2884" s="0" t="s">
        <v>7609</v>
      </c>
      <c r="C2884" s="0" t="n">
        <v>1</v>
      </c>
      <c r="D2884" s="0" t="s">
        <v>6924</v>
      </c>
      <c r="E2884" s="0" t="s">
        <v>7610</v>
      </c>
      <c r="F2884" s="0" t="s">
        <v>7519</v>
      </c>
      <c r="G2884" s="0" t="s">
        <v>7520</v>
      </c>
      <c r="H2884" s="0" t="s">
        <v>2128</v>
      </c>
      <c r="I2884" s="0" t="s">
        <v>2123</v>
      </c>
      <c r="J2884" s="0" t="s">
        <v>47</v>
      </c>
      <c r="K2884" s="0" t="s">
        <v>47</v>
      </c>
      <c r="L2884" s="0" t="s">
        <v>47</v>
      </c>
      <c r="M2884" s="0" t="s">
        <v>47</v>
      </c>
      <c r="N2884" s="0" t="n">
        <v>1</v>
      </c>
      <c r="O2884" s="0" t="n">
        <v>437</v>
      </c>
      <c r="P2884" s="0" t="n">
        <v>150</v>
      </c>
      <c r="Q2884" s="0" t="n">
        <v>3.6</v>
      </c>
      <c r="R2884" s="0" t="str">
        <f aca="false">INDEX(Lookup!$B$4:$B$18,MATCH(C2884,Lookup!$A$4:$A$18,0))</f>
        <v>India</v>
      </c>
      <c r="S2884" s="20" t="n">
        <f aca="false">INDEX(Lookup!$D$4:$D$18,MATCH(C2884,Lookup!$A$4:$A$18,0))</f>
        <v>0.012</v>
      </c>
      <c r="T2884" s="21" t="n">
        <f aca="false">ROUND(P2884*S2884,2)</f>
        <v>1.8</v>
      </c>
      <c r="U2884" s="21" t="n">
        <f aca="false">IF(T2884&lt;=10,1,IF(T2884&lt;=20,2,IF(T2884&lt;=30,3,IF(T2884&lt;=40,4,IF(T2884&lt;=50,5,IF(T2884&lt;=100,6,IF(T2884&lt;=250,7,8)))))))</f>
        <v>1</v>
      </c>
      <c r="V2884" s="21" t="n">
        <f aca="false">IF(AND(OR(Dashboard!$T$3="All",R2884=Dashboard!$T$3),OR(Dashboard!$T$4="All",D2884=Dashboard!$T$4)),1,0)</f>
        <v>1</v>
      </c>
      <c r="W2884" s="21" t="n">
        <f aca="false">IF(V2884=1,T2884+ROW()/10000000,0)</f>
        <v>1.8002884</v>
      </c>
    </row>
    <row r="2885" customFormat="false" ht="15" hidden="false" customHeight="false" outlineLevel="0" collapsed="false">
      <c r="A2885" s="0" t="n">
        <v>5467</v>
      </c>
      <c r="B2885" s="0" t="s">
        <v>7611</v>
      </c>
      <c r="C2885" s="0" t="n">
        <v>1</v>
      </c>
      <c r="D2885" s="0" t="s">
        <v>6924</v>
      </c>
      <c r="E2885" s="0" t="s">
        <v>7612</v>
      </c>
      <c r="F2885" s="0" t="s">
        <v>7519</v>
      </c>
      <c r="G2885" s="0" t="s">
        <v>7520</v>
      </c>
      <c r="H2885" s="0" t="s">
        <v>2128</v>
      </c>
      <c r="I2885" s="0" t="s">
        <v>2123</v>
      </c>
      <c r="J2885" s="0" t="s">
        <v>47</v>
      </c>
      <c r="K2885" s="0" t="s">
        <v>47</v>
      </c>
      <c r="L2885" s="0" t="s">
        <v>47</v>
      </c>
      <c r="M2885" s="0" t="s">
        <v>47</v>
      </c>
      <c r="N2885" s="0" t="n">
        <v>1</v>
      </c>
      <c r="O2885" s="0" t="n">
        <v>297</v>
      </c>
      <c r="P2885" s="0" t="n">
        <v>150</v>
      </c>
      <c r="Q2885" s="0" t="n">
        <v>3.6</v>
      </c>
      <c r="R2885" s="0" t="str">
        <f aca="false">INDEX(Lookup!$B$4:$B$18,MATCH(C2885,Lookup!$A$4:$A$18,0))</f>
        <v>India</v>
      </c>
      <c r="S2885" s="20" t="n">
        <f aca="false">INDEX(Lookup!$D$4:$D$18,MATCH(C2885,Lookup!$A$4:$A$18,0))</f>
        <v>0.012</v>
      </c>
      <c r="T2885" s="21" t="n">
        <f aca="false">ROUND(P2885*S2885,2)</f>
        <v>1.8</v>
      </c>
      <c r="U2885" s="21" t="n">
        <f aca="false">IF(T2885&lt;=10,1,IF(T2885&lt;=20,2,IF(T2885&lt;=30,3,IF(T2885&lt;=40,4,IF(T2885&lt;=50,5,IF(T2885&lt;=100,6,IF(T2885&lt;=250,7,8)))))))</f>
        <v>1</v>
      </c>
      <c r="V2885" s="21" t="n">
        <f aca="false">IF(AND(OR(Dashboard!$T$3="All",R2885=Dashboard!$T$3),OR(Dashboard!$T$4="All",D2885=Dashboard!$T$4)),1,0)</f>
        <v>1</v>
      </c>
      <c r="W2885" s="21" t="n">
        <f aca="false">IF(V2885=1,T2885+ROW()/10000000,0)</f>
        <v>1.8002885</v>
      </c>
    </row>
    <row r="2886" customFormat="false" ht="15" hidden="false" customHeight="false" outlineLevel="0" collapsed="false">
      <c r="A2886" s="0" t="n">
        <v>9161</v>
      </c>
      <c r="B2886" s="0" t="s">
        <v>7613</v>
      </c>
      <c r="C2886" s="0" t="n">
        <v>1</v>
      </c>
      <c r="D2886" s="0" t="s">
        <v>6924</v>
      </c>
      <c r="E2886" s="0" t="s">
        <v>7614</v>
      </c>
      <c r="F2886" s="0" t="s">
        <v>7519</v>
      </c>
      <c r="G2886" s="0" t="s">
        <v>7520</v>
      </c>
      <c r="H2886" s="0" t="s">
        <v>3243</v>
      </c>
      <c r="I2886" s="0" t="s">
        <v>2123</v>
      </c>
      <c r="J2886" s="0" t="s">
        <v>47</v>
      </c>
      <c r="K2886" s="0" t="s">
        <v>47</v>
      </c>
      <c r="L2886" s="0" t="s">
        <v>47</v>
      </c>
      <c r="M2886" s="0" t="s">
        <v>47</v>
      </c>
      <c r="N2886" s="0" t="n">
        <v>1</v>
      </c>
      <c r="O2886" s="0" t="n">
        <v>76</v>
      </c>
      <c r="P2886" s="0" t="n">
        <v>100</v>
      </c>
      <c r="Q2886" s="0" t="n">
        <v>3.8</v>
      </c>
      <c r="R2886" s="0" t="str">
        <f aca="false">INDEX(Lookup!$B$4:$B$18,MATCH(C2886,Lookup!$A$4:$A$18,0))</f>
        <v>India</v>
      </c>
      <c r="S2886" s="20" t="n">
        <f aca="false">INDEX(Lookup!$D$4:$D$18,MATCH(C2886,Lookup!$A$4:$A$18,0))</f>
        <v>0.012</v>
      </c>
      <c r="T2886" s="21" t="n">
        <f aca="false">ROUND(P2886*S2886,2)</f>
        <v>1.2</v>
      </c>
      <c r="U2886" s="21" t="n">
        <f aca="false">IF(T2886&lt;=10,1,IF(T2886&lt;=20,2,IF(T2886&lt;=30,3,IF(T2886&lt;=40,4,IF(T2886&lt;=50,5,IF(T2886&lt;=100,6,IF(T2886&lt;=250,7,8)))))))</f>
        <v>1</v>
      </c>
      <c r="V2886" s="21" t="n">
        <f aca="false">IF(AND(OR(Dashboard!$T$3="All",R2886=Dashboard!$T$3),OR(Dashboard!$T$4="All",D2886=Dashboard!$T$4)),1,0)</f>
        <v>1</v>
      </c>
      <c r="W2886" s="21" t="n">
        <f aca="false">IF(V2886=1,T2886+ROW()/10000000,0)</f>
        <v>1.2002886</v>
      </c>
    </row>
    <row r="2887" customFormat="false" ht="15" hidden="false" customHeight="false" outlineLevel="0" collapsed="false">
      <c r="A2887" s="0" t="n">
        <v>302869</v>
      </c>
      <c r="B2887" s="0" t="s">
        <v>7615</v>
      </c>
      <c r="C2887" s="0" t="n">
        <v>1</v>
      </c>
      <c r="D2887" s="0" t="s">
        <v>6924</v>
      </c>
      <c r="E2887" s="0" t="s">
        <v>7616</v>
      </c>
      <c r="F2887" s="0" t="s">
        <v>7519</v>
      </c>
      <c r="G2887" s="0" t="s">
        <v>7520</v>
      </c>
      <c r="H2887" s="0" t="s">
        <v>2382</v>
      </c>
      <c r="I2887" s="0" t="s">
        <v>2123</v>
      </c>
      <c r="J2887" s="0" t="s">
        <v>47</v>
      </c>
      <c r="K2887" s="0" t="s">
        <v>47</v>
      </c>
      <c r="L2887" s="0" t="s">
        <v>47</v>
      </c>
      <c r="M2887" s="0" t="s">
        <v>47</v>
      </c>
      <c r="N2887" s="0" t="n">
        <v>1</v>
      </c>
      <c r="O2887" s="0" t="n">
        <v>21</v>
      </c>
      <c r="P2887" s="0" t="n">
        <v>100</v>
      </c>
      <c r="Q2887" s="0" t="n">
        <v>3.5</v>
      </c>
      <c r="R2887" s="0" t="str">
        <f aca="false">INDEX(Lookup!$B$4:$B$18,MATCH(C2887,Lookup!$A$4:$A$18,0))</f>
        <v>India</v>
      </c>
      <c r="S2887" s="20" t="n">
        <f aca="false">INDEX(Lookup!$D$4:$D$18,MATCH(C2887,Lookup!$A$4:$A$18,0))</f>
        <v>0.012</v>
      </c>
      <c r="T2887" s="21" t="n">
        <f aca="false">ROUND(P2887*S2887,2)</f>
        <v>1.2</v>
      </c>
      <c r="U2887" s="21" t="n">
        <f aca="false">IF(T2887&lt;=10,1,IF(T2887&lt;=20,2,IF(T2887&lt;=30,3,IF(T2887&lt;=40,4,IF(T2887&lt;=50,5,IF(T2887&lt;=100,6,IF(T2887&lt;=250,7,8)))))))</f>
        <v>1</v>
      </c>
      <c r="V2887" s="21" t="n">
        <f aca="false">IF(AND(OR(Dashboard!$T$3="All",R2887=Dashboard!$T$3),OR(Dashboard!$T$4="All",D2887=Dashboard!$T$4)),1,0)</f>
        <v>1</v>
      </c>
      <c r="W2887" s="21" t="n">
        <f aca="false">IF(V2887=1,T2887+ROW()/10000000,0)</f>
        <v>1.2002887</v>
      </c>
    </row>
    <row r="2888" customFormat="false" ht="15" hidden="false" customHeight="false" outlineLevel="0" collapsed="false">
      <c r="A2888" s="0" t="n">
        <v>1889</v>
      </c>
      <c r="B2888" s="0" t="s">
        <v>7617</v>
      </c>
      <c r="C2888" s="0" t="n">
        <v>1</v>
      </c>
      <c r="D2888" s="0" t="s">
        <v>6924</v>
      </c>
      <c r="E2888" s="0" t="s">
        <v>7618</v>
      </c>
      <c r="F2888" s="0" t="s">
        <v>7519</v>
      </c>
      <c r="G2888" s="0" t="s">
        <v>7520</v>
      </c>
      <c r="H2888" s="0" t="s">
        <v>7619</v>
      </c>
      <c r="I2888" s="0" t="s">
        <v>2123</v>
      </c>
      <c r="J2888" s="0" t="s">
        <v>47</v>
      </c>
      <c r="K2888" s="0" t="s">
        <v>47</v>
      </c>
      <c r="L2888" s="0" t="s">
        <v>47</v>
      </c>
      <c r="M2888" s="0" t="s">
        <v>47</v>
      </c>
      <c r="N2888" s="0" t="n">
        <v>1</v>
      </c>
      <c r="O2888" s="0" t="n">
        <v>51</v>
      </c>
      <c r="P2888" s="0" t="n">
        <v>200</v>
      </c>
      <c r="Q2888" s="0" t="n">
        <v>3.5</v>
      </c>
      <c r="R2888" s="0" t="str">
        <f aca="false">INDEX(Lookup!$B$4:$B$18,MATCH(C2888,Lookup!$A$4:$A$18,0))</f>
        <v>India</v>
      </c>
      <c r="S2888" s="20" t="n">
        <f aca="false">INDEX(Lookup!$D$4:$D$18,MATCH(C2888,Lookup!$A$4:$A$18,0))</f>
        <v>0.012</v>
      </c>
      <c r="T2888" s="21" t="n">
        <f aca="false">ROUND(P2888*S2888,2)</f>
        <v>2.4</v>
      </c>
      <c r="U2888" s="21" t="n">
        <f aca="false">IF(T2888&lt;=10,1,IF(T2888&lt;=20,2,IF(T2888&lt;=30,3,IF(T2888&lt;=40,4,IF(T2888&lt;=50,5,IF(T2888&lt;=100,6,IF(T2888&lt;=250,7,8)))))))</f>
        <v>1</v>
      </c>
      <c r="V2888" s="21" t="n">
        <f aca="false">IF(AND(OR(Dashboard!$T$3="All",R2888=Dashboard!$T$3),OR(Dashboard!$T$4="All",D2888=Dashboard!$T$4)),1,0)</f>
        <v>1</v>
      </c>
      <c r="W2888" s="21" t="n">
        <f aca="false">IF(V2888=1,T2888+ROW()/10000000,0)</f>
        <v>2.4002888</v>
      </c>
    </row>
    <row r="2889" customFormat="false" ht="15" hidden="false" customHeight="false" outlineLevel="0" collapsed="false">
      <c r="A2889" s="0" t="n">
        <v>18466395</v>
      </c>
      <c r="B2889" s="0" t="s">
        <v>7620</v>
      </c>
      <c r="C2889" s="0" t="n">
        <v>1</v>
      </c>
      <c r="D2889" s="0" t="s">
        <v>6924</v>
      </c>
      <c r="E2889" s="0" t="s">
        <v>7621</v>
      </c>
      <c r="F2889" s="0" t="s">
        <v>7519</v>
      </c>
      <c r="G2889" s="0" t="s">
        <v>7520</v>
      </c>
      <c r="H2889" s="0" t="s">
        <v>2349</v>
      </c>
      <c r="I2889" s="0" t="s">
        <v>2123</v>
      </c>
      <c r="J2889" s="0" t="s">
        <v>47</v>
      </c>
      <c r="K2889" s="0" t="s">
        <v>47</v>
      </c>
      <c r="L2889" s="0" t="s">
        <v>47</v>
      </c>
      <c r="M2889" s="0" t="s">
        <v>47</v>
      </c>
      <c r="N2889" s="0" t="n">
        <v>1</v>
      </c>
      <c r="O2889" s="0" t="n">
        <v>1</v>
      </c>
      <c r="P2889" s="0" t="n">
        <v>100</v>
      </c>
      <c r="Q2889" s="0" t="n">
        <v>1</v>
      </c>
      <c r="R2889" s="0" t="str">
        <f aca="false">INDEX(Lookup!$B$4:$B$18,MATCH(C2889,Lookup!$A$4:$A$18,0))</f>
        <v>India</v>
      </c>
      <c r="S2889" s="20" t="n">
        <f aca="false">INDEX(Lookup!$D$4:$D$18,MATCH(C2889,Lookup!$A$4:$A$18,0))</f>
        <v>0.012</v>
      </c>
      <c r="T2889" s="21" t="n">
        <f aca="false">ROUND(P2889*S2889,2)</f>
        <v>1.2</v>
      </c>
      <c r="U2889" s="21" t="n">
        <f aca="false">IF(T2889&lt;=10,1,IF(T2889&lt;=20,2,IF(T2889&lt;=30,3,IF(T2889&lt;=40,4,IF(T2889&lt;=50,5,IF(T2889&lt;=100,6,IF(T2889&lt;=250,7,8)))))))</f>
        <v>1</v>
      </c>
      <c r="V2889" s="21" t="n">
        <f aca="false">IF(AND(OR(Dashboard!$T$3="All",R2889=Dashboard!$T$3),OR(Dashboard!$T$4="All",D2889=Dashboard!$T$4)),1,0)</f>
        <v>1</v>
      </c>
      <c r="W2889" s="21" t="n">
        <f aca="false">IF(V2889=1,T2889+ROW()/10000000,0)</f>
        <v>1.2002889</v>
      </c>
    </row>
    <row r="2890" customFormat="false" ht="15" hidden="false" customHeight="false" outlineLevel="0" collapsed="false">
      <c r="A2890" s="0" t="n">
        <v>18469682</v>
      </c>
      <c r="B2890" s="0" t="s">
        <v>7622</v>
      </c>
      <c r="C2890" s="0" t="n">
        <v>1</v>
      </c>
      <c r="D2890" s="0" t="s">
        <v>6924</v>
      </c>
      <c r="E2890" s="0" t="s">
        <v>7623</v>
      </c>
      <c r="F2890" s="0" t="s">
        <v>7519</v>
      </c>
      <c r="G2890" s="0" t="s">
        <v>7520</v>
      </c>
      <c r="H2890" s="0" t="s">
        <v>4023</v>
      </c>
      <c r="I2890" s="0" t="s">
        <v>2123</v>
      </c>
      <c r="J2890" s="0" t="s">
        <v>47</v>
      </c>
      <c r="K2890" s="0" t="s">
        <v>47</v>
      </c>
      <c r="L2890" s="0" t="s">
        <v>47</v>
      </c>
      <c r="M2890" s="0" t="s">
        <v>47</v>
      </c>
      <c r="N2890" s="0" t="n">
        <v>1</v>
      </c>
      <c r="O2890" s="0" t="n">
        <v>0</v>
      </c>
      <c r="P2890" s="0" t="n">
        <v>300</v>
      </c>
      <c r="Q2890" s="0" t="n">
        <v>1</v>
      </c>
      <c r="R2890" s="0" t="str">
        <f aca="false">INDEX(Lookup!$B$4:$B$18,MATCH(C2890,Lookup!$A$4:$A$18,0))</f>
        <v>India</v>
      </c>
      <c r="S2890" s="20" t="n">
        <f aca="false">INDEX(Lookup!$D$4:$D$18,MATCH(C2890,Lookup!$A$4:$A$18,0))</f>
        <v>0.012</v>
      </c>
      <c r="T2890" s="21" t="n">
        <f aca="false">ROUND(P2890*S2890,2)</f>
        <v>3.6</v>
      </c>
      <c r="U2890" s="21" t="n">
        <f aca="false">IF(T2890&lt;=10,1,IF(T2890&lt;=20,2,IF(T2890&lt;=30,3,IF(T2890&lt;=40,4,IF(T2890&lt;=50,5,IF(T2890&lt;=100,6,IF(T2890&lt;=250,7,8)))))))</f>
        <v>1</v>
      </c>
      <c r="V2890" s="21" t="n">
        <f aca="false">IF(AND(OR(Dashboard!$T$3="All",R2890=Dashboard!$T$3),OR(Dashboard!$T$4="All",D2890=Dashboard!$T$4)),1,0)</f>
        <v>1</v>
      </c>
      <c r="W2890" s="21" t="n">
        <f aca="false">IF(V2890=1,T2890+ROW()/10000000,0)</f>
        <v>3.600289</v>
      </c>
    </row>
    <row r="2891" customFormat="false" ht="15" hidden="false" customHeight="false" outlineLevel="0" collapsed="false">
      <c r="A2891" s="0" t="n">
        <v>18466396</v>
      </c>
      <c r="B2891" s="0" t="s">
        <v>7624</v>
      </c>
      <c r="C2891" s="0" t="n">
        <v>1</v>
      </c>
      <c r="D2891" s="0" t="s">
        <v>6924</v>
      </c>
      <c r="E2891" s="0" t="s">
        <v>7625</v>
      </c>
      <c r="F2891" s="0" t="s">
        <v>7519</v>
      </c>
      <c r="G2891" s="0" t="s">
        <v>7520</v>
      </c>
      <c r="H2891" s="0" t="s">
        <v>2349</v>
      </c>
      <c r="I2891" s="0" t="s">
        <v>2123</v>
      </c>
      <c r="J2891" s="0" t="s">
        <v>47</v>
      </c>
      <c r="K2891" s="0" t="s">
        <v>47</v>
      </c>
      <c r="L2891" s="0" t="s">
        <v>47</v>
      </c>
      <c r="M2891" s="0" t="s">
        <v>47</v>
      </c>
      <c r="N2891" s="0" t="n">
        <v>1</v>
      </c>
      <c r="O2891" s="0" t="n">
        <v>0</v>
      </c>
      <c r="P2891" s="0" t="n">
        <v>100</v>
      </c>
      <c r="Q2891" s="0" t="n">
        <v>1</v>
      </c>
      <c r="R2891" s="0" t="str">
        <f aca="false">INDEX(Lookup!$B$4:$B$18,MATCH(C2891,Lookup!$A$4:$A$18,0))</f>
        <v>India</v>
      </c>
      <c r="S2891" s="20" t="n">
        <f aca="false">INDEX(Lookup!$D$4:$D$18,MATCH(C2891,Lookup!$A$4:$A$18,0))</f>
        <v>0.012</v>
      </c>
      <c r="T2891" s="21" t="n">
        <f aca="false">ROUND(P2891*S2891,2)</f>
        <v>1.2</v>
      </c>
      <c r="U2891" s="21" t="n">
        <f aca="false">IF(T2891&lt;=10,1,IF(T2891&lt;=20,2,IF(T2891&lt;=30,3,IF(T2891&lt;=40,4,IF(T2891&lt;=50,5,IF(T2891&lt;=100,6,IF(T2891&lt;=250,7,8)))))))</f>
        <v>1</v>
      </c>
      <c r="V2891" s="21" t="n">
        <f aca="false">IF(AND(OR(Dashboard!$T$3="All",R2891=Dashboard!$T$3),OR(Dashboard!$T$4="All",D2891=Dashboard!$T$4)),1,0)</f>
        <v>1</v>
      </c>
      <c r="W2891" s="21" t="n">
        <f aca="false">IF(V2891=1,T2891+ROW()/10000000,0)</f>
        <v>1.2002891</v>
      </c>
    </row>
    <row r="2892" customFormat="false" ht="15" hidden="false" customHeight="false" outlineLevel="0" collapsed="false">
      <c r="A2892" s="0" t="n">
        <v>18466402</v>
      </c>
      <c r="B2892" s="0" t="s">
        <v>7626</v>
      </c>
      <c r="C2892" s="0" t="n">
        <v>1</v>
      </c>
      <c r="D2892" s="0" t="s">
        <v>6924</v>
      </c>
      <c r="E2892" s="0" t="s">
        <v>7627</v>
      </c>
      <c r="F2892" s="0" t="s">
        <v>7519</v>
      </c>
      <c r="G2892" s="0" t="s">
        <v>7520</v>
      </c>
      <c r="H2892" s="0" t="s">
        <v>69</v>
      </c>
      <c r="I2892" s="0" t="s">
        <v>2123</v>
      </c>
      <c r="J2892" s="0" t="s">
        <v>47</v>
      </c>
      <c r="K2892" s="0" t="s">
        <v>47</v>
      </c>
      <c r="L2892" s="0" t="s">
        <v>47</v>
      </c>
      <c r="M2892" s="0" t="s">
        <v>47</v>
      </c>
      <c r="N2892" s="0" t="n">
        <v>1</v>
      </c>
      <c r="O2892" s="0" t="n">
        <v>0</v>
      </c>
      <c r="P2892" s="0" t="n">
        <v>300</v>
      </c>
      <c r="Q2892" s="0" t="n">
        <v>1</v>
      </c>
      <c r="R2892" s="0" t="str">
        <f aca="false">INDEX(Lookup!$B$4:$B$18,MATCH(C2892,Lookup!$A$4:$A$18,0))</f>
        <v>India</v>
      </c>
      <c r="S2892" s="20" t="n">
        <f aca="false">INDEX(Lookup!$D$4:$D$18,MATCH(C2892,Lookup!$A$4:$A$18,0))</f>
        <v>0.012</v>
      </c>
      <c r="T2892" s="21" t="n">
        <f aca="false">ROUND(P2892*S2892,2)</f>
        <v>3.6</v>
      </c>
      <c r="U2892" s="21" t="n">
        <f aca="false">IF(T2892&lt;=10,1,IF(T2892&lt;=20,2,IF(T2892&lt;=30,3,IF(T2892&lt;=40,4,IF(T2892&lt;=50,5,IF(T2892&lt;=100,6,IF(T2892&lt;=250,7,8)))))))</f>
        <v>1</v>
      </c>
      <c r="V2892" s="21" t="n">
        <f aca="false">IF(AND(OR(Dashboard!$T$3="All",R2892=Dashboard!$T$3),OR(Dashboard!$T$4="All",D2892=Dashboard!$T$4)),1,0)</f>
        <v>1</v>
      </c>
      <c r="W2892" s="21" t="n">
        <f aca="false">IF(V2892=1,T2892+ROW()/10000000,0)</f>
        <v>3.6002892</v>
      </c>
    </row>
    <row r="2893" customFormat="false" ht="15" hidden="false" customHeight="false" outlineLevel="0" collapsed="false">
      <c r="A2893" s="0" t="n">
        <v>302859</v>
      </c>
      <c r="B2893" s="0" t="s">
        <v>7628</v>
      </c>
      <c r="C2893" s="0" t="n">
        <v>1</v>
      </c>
      <c r="D2893" s="0" t="s">
        <v>6924</v>
      </c>
      <c r="E2893" s="0" t="s">
        <v>7629</v>
      </c>
      <c r="F2893" s="0" t="s">
        <v>7519</v>
      </c>
      <c r="G2893" s="0" t="s">
        <v>7520</v>
      </c>
      <c r="H2893" s="0" t="s">
        <v>2128</v>
      </c>
      <c r="I2893" s="0" t="s">
        <v>2123</v>
      </c>
      <c r="J2893" s="0" t="s">
        <v>47</v>
      </c>
      <c r="K2893" s="0" t="s">
        <v>47</v>
      </c>
      <c r="L2893" s="0" t="s">
        <v>47</v>
      </c>
      <c r="M2893" s="0" t="s">
        <v>47</v>
      </c>
      <c r="N2893" s="0" t="n">
        <v>1</v>
      </c>
      <c r="O2893" s="0" t="n">
        <v>1</v>
      </c>
      <c r="P2893" s="0" t="n">
        <v>200</v>
      </c>
      <c r="Q2893" s="0" t="n">
        <v>1</v>
      </c>
      <c r="R2893" s="0" t="str">
        <f aca="false">INDEX(Lookup!$B$4:$B$18,MATCH(C2893,Lookup!$A$4:$A$18,0))</f>
        <v>India</v>
      </c>
      <c r="S2893" s="20" t="n">
        <f aca="false">INDEX(Lookup!$D$4:$D$18,MATCH(C2893,Lookup!$A$4:$A$18,0))</f>
        <v>0.012</v>
      </c>
      <c r="T2893" s="21" t="n">
        <f aca="false">ROUND(P2893*S2893,2)</f>
        <v>2.4</v>
      </c>
      <c r="U2893" s="21" t="n">
        <f aca="false">IF(T2893&lt;=10,1,IF(T2893&lt;=20,2,IF(T2893&lt;=30,3,IF(T2893&lt;=40,4,IF(T2893&lt;=50,5,IF(T2893&lt;=100,6,IF(T2893&lt;=250,7,8)))))))</f>
        <v>1</v>
      </c>
      <c r="V2893" s="21" t="n">
        <f aca="false">IF(AND(OR(Dashboard!$T$3="All",R2893=Dashboard!$T$3),OR(Dashboard!$T$4="All",D2893=Dashboard!$T$4)),1,0)</f>
        <v>1</v>
      </c>
      <c r="W2893" s="21" t="n">
        <f aca="false">IF(V2893=1,T2893+ROW()/10000000,0)</f>
        <v>2.4002893</v>
      </c>
    </row>
    <row r="2894" customFormat="false" ht="15" hidden="false" customHeight="false" outlineLevel="0" collapsed="false">
      <c r="A2894" s="0" t="n">
        <v>308533</v>
      </c>
      <c r="B2894" s="0" t="s">
        <v>7630</v>
      </c>
      <c r="C2894" s="0" t="n">
        <v>1</v>
      </c>
      <c r="D2894" s="0" t="s">
        <v>6924</v>
      </c>
      <c r="E2894" s="0" t="s">
        <v>7631</v>
      </c>
      <c r="F2894" s="0" t="s">
        <v>7519</v>
      </c>
      <c r="G2894" s="0" t="s">
        <v>7520</v>
      </c>
      <c r="H2894" s="0" t="s">
        <v>2128</v>
      </c>
      <c r="I2894" s="0" t="s">
        <v>2123</v>
      </c>
      <c r="J2894" s="0" t="s">
        <v>47</v>
      </c>
      <c r="K2894" s="0" t="s">
        <v>47</v>
      </c>
      <c r="L2894" s="0" t="s">
        <v>47</v>
      </c>
      <c r="M2894" s="0" t="s">
        <v>47</v>
      </c>
      <c r="N2894" s="0" t="n">
        <v>1</v>
      </c>
      <c r="O2894" s="0" t="n">
        <v>2</v>
      </c>
      <c r="P2894" s="0" t="n">
        <v>300</v>
      </c>
      <c r="Q2894" s="0" t="n">
        <v>1</v>
      </c>
      <c r="R2894" s="0" t="str">
        <f aca="false">INDEX(Lookup!$B$4:$B$18,MATCH(C2894,Lookup!$A$4:$A$18,0))</f>
        <v>India</v>
      </c>
      <c r="S2894" s="20" t="n">
        <f aca="false">INDEX(Lookup!$D$4:$D$18,MATCH(C2894,Lookup!$A$4:$A$18,0))</f>
        <v>0.012</v>
      </c>
      <c r="T2894" s="21" t="n">
        <f aca="false">ROUND(P2894*S2894,2)</f>
        <v>3.6</v>
      </c>
      <c r="U2894" s="21" t="n">
        <f aca="false">IF(T2894&lt;=10,1,IF(T2894&lt;=20,2,IF(T2894&lt;=30,3,IF(T2894&lt;=40,4,IF(T2894&lt;=50,5,IF(T2894&lt;=100,6,IF(T2894&lt;=250,7,8)))))))</f>
        <v>1</v>
      </c>
      <c r="V2894" s="21" t="n">
        <f aca="false">IF(AND(OR(Dashboard!$T$3="All",R2894=Dashboard!$T$3),OR(Dashboard!$T$4="All",D2894=Dashboard!$T$4)),1,0)</f>
        <v>1</v>
      </c>
      <c r="W2894" s="21" t="n">
        <f aca="false">IF(V2894=1,T2894+ROW()/10000000,0)</f>
        <v>3.6002894</v>
      </c>
    </row>
    <row r="2895" customFormat="false" ht="15" hidden="false" customHeight="false" outlineLevel="0" collapsed="false">
      <c r="A2895" s="0" t="n">
        <v>18462596</v>
      </c>
      <c r="B2895" s="0" t="s">
        <v>7632</v>
      </c>
      <c r="C2895" s="0" t="n">
        <v>1</v>
      </c>
      <c r="D2895" s="0" t="s">
        <v>6924</v>
      </c>
      <c r="E2895" s="0" t="s">
        <v>7633</v>
      </c>
      <c r="F2895" s="0" t="s">
        <v>7519</v>
      </c>
      <c r="G2895" s="0" t="s">
        <v>7520</v>
      </c>
      <c r="H2895" s="0" t="s">
        <v>402</v>
      </c>
      <c r="I2895" s="0" t="s">
        <v>2123</v>
      </c>
      <c r="J2895" s="0" t="s">
        <v>47</v>
      </c>
      <c r="K2895" s="0" t="s">
        <v>47</v>
      </c>
      <c r="L2895" s="0" t="s">
        <v>47</v>
      </c>
      <c r="M2895" s="0" t="s">
        <v>47</v>
      </c>
      <c r="N2895" s="0" t="n">
        <v>1</v>
      </c>
      <c r="O2895" s="0" t="n">
        <v>0</v>
      </c>
      <c r="P2895" s="0" t="n">
        <v>200</v>
      </c>
      <c r="Q2895" s="0" t="n">
        <v>1</v>
      </c>
      <c r="R2895" s="0" t="str">
        <f aca="false">INDEX(Lookup!$B$4:$B$18,MATCH(C2895,Lookup!$A$4:$A$18,0))</f>
        <v>India</v>
      </c>
      <c r="S2895" s="20" t="n">
        <f aca="false">INDEX(Lookup!$D$4:$D$18,MATCH(C2895,Lookup!$A$4:$A$18,0))</f>
        <v>0.012</v>
      </c>
      <c r="T2895" s="21" t="n">
        <f aca="false">ROUND(P2895*S2895,2)</f>
        <v>2.4</v>
      </c>
      <c r="U2895" s="21" t="n">
        <f aca="false">IF(T2895&lt;=10,1,IF(T2895&lt;=20,2,IF(T2895&lt;=30,3,IF(T2895&lt;=40,4,IF(T2895&lt;=50,5,IF(T2895&lt;=100,6,IF(T2895&lt;=250,7,8)))))))</f>
        <v>1</v>
      </c>
      <c r="V2895" s="21" t="n">
        <f aca="false">IF(AND(OR(Dashboard!$T$3="All",R2895=Dashboard!$T$3),OR(Dashboard!$T$4="All",D2895=Dashboard!$T$4)),1,0)</f>
        <v>1</v>
      </c>
      <c r="W2895" s="21" t="n">
        <f aca="false">IF(V2895=1,T2895+ROW()/10000000,0)</f>
        <v>2.4002895</v>
      </c>
    </row>
    <row r="2896" customFormat="false" ht="15" hidden="false" customHeight="false" outlineLevel="0" collapsed="false">
      <c r="A2896" s="0" t="n">
        <v>18333489</v>
      </c>
      <c r="B2896" s="0" t="s">
        <v>7634</v>
      </c>
      <c r="C2896" s="0" t="n">
        <v>1</v>
      </c>
      <c r="D2896" s="0" t="s">
        <v>6924</v>
      </c>
      <c r="E2896" s="0" t="s">
        <v>7635</v>
      </c>
      <c r="F2896" s="0" t="s">
        <v>7519</v>
      </c>
      <c r="G2896" s="0" t="s">
        <v>7520</v>
      </c>
      <c r="H2896" s="0" t="s">
        <v>4128</v>
      </c>
      <c r="I2896" s="0" t="s">
        <v>2123</v>
      </c>
      <c r="J2896" s="0" t="s">
        <v>47</v>
      </c>
      <c r="K2896" s="0" t="s">
        <v>47</v>
      </c>
      <c r="L2896" s="0" t="s">
        <v>47</v>
      </c>
      <c r="M2896" s="0" t="s">
        <v>47</v>
      </c>
      <c r="N2896" s="0" t="n">
        <v>1</v>
      </c>
      <c r="O2896" s="0" t="n">
        <v>3</v>
      </c>
      <c r="P2896" s="0" t="n">
        <v>200</v>
      </c>
      <c r="Q2896" s="0" t="n">
        <v>1</v>
      </c>
      <c r="R2896" s="0" t="str">
        <f aca="false">INDEX(Lookup!$B$4:$B$18,MATCH(C2896,Lookup!$A$4:$A$18,0))</f>
        <v>India</v>
      </c>
      <c r="S2896" s="20" t="n">
        <f aca="false">INDEX(Lookup!$D$4:$D$18,MATCH(C2896,Lookup!$A$4:$A$18,0))</f>
        <v>0.012</v>
      </c>
      <c r="T2896" s="21" t="n">
        <f aca="false">ROUND(P2896*S2896,2)</f>
        <v>2.4</v>
      </c>
      <c r="U2896" s="21" t="n">
        <f aca="false">IF(T2896&lt;=10,1,IF(T2896&lt;=20,2,IF(T2896&lt;=30,3,IF(T2896&lt;=40,4,IF(T2896&lt;=50,5,IF(T2896&lt;=100,6,IF(T2896&lt;=250,7,8)))))))</f>
        <v>1</v>
      </c>
      <c r="V2896" s="21" t="n">
        <f aca="false">IF(AND(OR(Dashboard!$T$3="All",R2896=Dashboard!$T$3),OR(Dashboard!$T$4="All",D2896=Dashboard!$T$4)),1,0)</f>
        <v>1</v>
      </c>
      <c r="W2896" s="21" t="n">
        <f aca="false">IF(V2896=1,T2896+ROW()/10000000,0)</f>
        <v>2.4002896</v>
      </c>
    </row>
    <row r="2897" customFormat="false" ht="15" hidden="false" customHeight="false" outlineLevel="0" collapsed="false">
      <c r="A2897" s="0" t="n">
        <v>18408052</v>
      </c>
      <c r="B2897" s="0" t="s">
        <v>7636</v>
      </c>
      <c r="C2897" s="0" t="n">
        <v>1</v>
      </c>
      <c r="D2897" s="0" t="s">
        <v>6924</v>
      </c>
      <c r="E2897" s="0" t="s">
        <v>7637</v>
      </c>
      <c r="F2897" s="0" t="s">
        <v>7519</v>
      </c>
      <c r="G2897" s="0" t="s">
        <v>7520</v>
      </c>
      <c r="H2897" s="0" t="s">
        <v>1830</v>
      </c>
      <c r="I2897" s="0" t="s">
        <v>2123</v>
      </c>
      <c r="J2897" s="0" t="s">
        <v>47</v>
      </c>
      <c r="K2897" s="0" t="s">
        <v>47</v>
      </c>
      <c r="L2897" s="0" t="s">
        <v>47</v>
      </c>
      <c r="M2897" s="0" t="s">
        <v>47</v>
      </c>
      <c r="N2897" s="0" t="n">
        <v>1</v>
      </c>
      <c r="O2897" s="0" t="n">
        <v>3</v>
      </c>
      <c r="P2897" s="0" t="n">
        <v>100</v>
      </c>
      <c r="Q2897" s="0" t="n">
        <v>1</v>
      </c>
      <c r="R2897" s="0" t="str">
        <f aca="false">INDEX(Lookup!$B$4:$B$18,MATCH(C2897,Lookup!$A$4:$A$18,0))</f>
        <v>India</v>
      </c>
      <c r="S2897" s="20" t="n">
        <f aca="false">INDEX(Lookup!$D$4:$D$18,MATCH(C2897,Lookup!$A$4:$A$18,0))</f>
        <v>0.012</v>
      </c>
      <c r="T2897" s="21" t="n">
        <f aca="false">ROUND(P2897*S2897,2)</f>
        <v>1.2</v>
      </c>
      <c r="U2897" s="21" t="n">
        <f aca="false">IF(T2897&lt;=10,1,IF(T2897&lt;=20,2,IF(T2897&lt;=30,3,IF(T2897&lt;=40,4,IF(T2897&lt;=50,5,IF(T2897&lt;=100,6,IF(T2897&lt;=250,7,8)))))))</f>
        <v>1</v>
      </c>
      <c r="V2897" s="21" t="n">
        <f aca="false">IF(AND(OR(Dashboard!$T$3="All",R2897=Dashboard!$T$3),OR(Dashboard!$T$4="All",D2897=Dashboard!$T$4)),1,0)</f>
        <v>1</v>
      </c>
      <c r="W2897" s="21" t="n">
        <f aca="false">IF(V2897=1,T2897+ROW()/10000000,0)</f>
        <v>1.2002897</v>
      </c>
    </row>
    <row r="2898" customFormat="false" ht="15" hidden="false" customHeight="false" outlineLevel="0" collapsed="false">
      <c r="A2898" s="0" t="n">
        <v>302871</v>
      </c>
      <c r="B2898" s="0" t="s">
        <v>7638</v>
      </c>
      <c r="C2898" s="0" t="n">
        <v>1</v>
      </c>
      <c r="D2898" s="0" t="s">
        <v>6924</v>
      </c>
      <c r="E2898" s="0" t="s">
        <v>7639</v>
      </c>
      <c r="F2898" s="0" t="s">
        <v>7519</v>
      </c>
      <c r="G2898" s="0" t="s">
        <v>7520</v>
      </c>
      <c r="H2898" s="0" t="s">
        <v>2128</v>
      </c>
      <c r="I2898" s="0" t="s">
        <v>2123</v>
      </c>
      <c r="J2898" s="0" t="s">
        <v>47</v>
      </c>
      <c r="K2898" s="0" t="s">
        <v>47</v>
      </c>
      <c r="L2898" s="0" t="s">
        <v>47</v>
      </c>
      <c r="M2898" s="0" t="s">
        <v>47</v>
      </c>
      <c r="N2898" s="0" t="n">
        <v>1</v>
      </c>
      <c r="O2898" s="0" t="n">
        <v>0</v>
      </c>
      <c r="P2898" s="0" t="n">
        <v>400</v>
      </c>
      <c r="Q2898" s="0" t="n">
        <v>1</v>
      </c>
      <c r="R2898" s="0" t="str">
        <f aca="false">INDEX(Lookup!$B$4:$B$18,MATCH(C2898,Lookup!$A$4:$A$18,0))</f>
        <v>India</v>
      </c>
      <c r="S2898" s="20" t="n">
        <f aca="false">INDEX(Lookup!$D$4:$D$18,MATCH(C2898,Lookup!$A$4:$A$18,0))</f>
        <v>0.012</v>
      </c>
      <c r="T2898" s="21" t="n">
        <f aca="false">ROUND(P2898*S2898,2)</f>
        <v>4.8</v>
      </c>
      <c r="U2898" s="21" t="n">
        <f aca="false">IF(T2898&lt;=10,1,IF(T2898&lt;=20,2,IF(T2898&lt;=30,3,IF(T2898&lt;=40,4,IF(T2898&lt;=50,5,IF(T2898&lt;=100,6,IF(T2898&lt;=250,7,8)))))))</f>
        <v>1</v>
      </c>
      <c r="V2898" s="21" t="n">
        <f aca="false">IF(AND(OR(Dashboard!$T$3="All",R2898=Dashboard!$T$3),OR(Dashboard!$T$4="All",D2898=Dashboard!$T$4)),1,0)</f>
        <v>1</v>
      </c>
      <c r="W2898" s="21" t="n">
        <f aca="false">IF(V2898=1,T2898+ROW()/10000000,0)</f>
        <v>4.8002898</v>
      </c>
    </row>
    <row r="2899" customFormat="false" ht="15" hidden="false" customHeight="false" outlineLevel="0" collapsed="false">
      <c r="A2899" s="0" t="n">
        <v>18425711</v>
      </c>
      <c r="B2899" s="0" t="s">
        <v>7640</v>
      </c>
      <c r="C2899" s="0" t="n">
        <v>1</v>
      </c>
      <c r="D2899" s="0" t="s">
        <v>6924</v>
      </c>
      <c r="E2899" s="0" t="s">
        <v>7641</v>
      </c>
      <c r="F2899" s="0" t="s">
        <v>7519</v>
      </c>
      <c r="G2899" s="0" t="s">
        <v>7520</v>
      </c>
      <c r="H2899" s="0" t="s">
        <v>2382</v>
      </c>
      <c r="I2899" s="0" t="s">
        <v>2123</v>
      </c>
      <c r="J2899" s="0" t="s">
        <v>47</v>
      </c>
      <c r="K2899" s="0" t="s">
        <v>47</v>
      </c>
      <c r="L2899" s="0" t="s">
        <v>47</v>
      </c>
      <c r="M2899" s="0" t="s">
        <v>47</v>
      </c>
      <c r="N2899" s="0" t="n">
        <v>1</v>
      </c>
      <c r="O2899" s="0" t="n">
        <v>0</v>
      </c>
      <c r="P2899" s="0" t="n">
        <v>50</v>
      </c>
      <c r="Q2899" s="0" t="n">
        <v>1</v>
      </c>
      <c r="R2899" s="0" t="str">
        <f aca="false">INDEX(Lookup!$B$4:$B$18,MATCH(C2899,Lookup!$A$4:$A$18,0))</f>
        <v>India</v>
      </c>
      <c r="S2899" s="20" t="n">
        <f aca="false">INDEX(Lookup!$D$4:$D$18,MATCH(C2899,Lookup!$A$4:$A$18,0))</f>
        <v>0.012</v>
      </c>
      <c r="T2899" s="21" t="n">
        <f aca="false">ROUND(P2899*S2899,2)</f>
        <v>0.6</v>
      </c>
      <c r="U2899" s="21" t="n">
        <f aca="false">IF(T2899&lt;=10,1,IF(T2899&lt;=20,2,IF(T2899&lt;=30,3,IF(T2899&lt;=40,4,IF(T2899&lt;=50,5,IF(T2899&lt;=100,6,IF(T2899&lt;=250,7,8)))))))</f>
        <v>1</v>
      </c>
      <c r="V2899" s="21" t="n">
        <f aca="false">IF(AND(OR(Dashboard!$T$3="All",R2899=Dashboard!$T$3),OR(Dashboard!$T$4="All",D2899=Dashboard!$T$4)),1,0)</f>
        <v>1</v>
      </c>
      <c r="W2899" s="21" t="n">
        <f aca="false">IF(V2899=1,T2899+ROW()/10000000,0)</f>
        <v>0.6002899</v>
      </c>
    </row>
    <row r="2900" customFormat="false" ht="15" hidden="false" customHeight="false" outlineLevel="0" collapsed="false">
      <c r="A2900" s="0" t="n">
        <v>310678</v>
      </c>
      <c r="B2900" s="0" t="s">
        <v>7642</v>
      </c>
      <c r="C2900" s="0" t="n">
        <v>1</v>
      </c>
      <c r="D2900" s="0" t="s">
        <v>6924</v>
      </c>
      <c r="E2900" s="0" t="s">
        <v>7643</v>
      </c>
      <c r="F2900" s="0" t="s">
        <v>7519</v>
      </c>
      <c r="G2900" s="0" t="s">
        <v>7520</v>
      </c>
      <c r="H2900" s="0" t="s">
        <v>4128</v>
      </c>
      <c r="I2900" s="0" t="s">
        <v>2123</v>
      </c>
      <c r="J2900" s="0" t="s">
        <v>47</v>
      </c>
      <c r="K2900" s="0" t="s">
        <v>47</v>
      </c>
      <c r="L2900" s="0" t="s">
        <v>47</v>
      </c>
      <c r="M2900" s="0" t="s">
        <v>47</v>
      </c>
      <c r="N2900" s="0" t="n">
        <v>1</v>
      </c>
      <c r="O2900" s="0" t="n">
        <v>2</v>
      </c>
      <c r="P2900" s="0" t="n">
        <v>100</v>
      </c>
      <c r="Q2900" s="0" t="n">
        <v>1</v>
      </c>
      <c r="R2900" s="0" t="str">
        <f aca="false">INDEX(Lookup!$B$4:$B$18,MATCH(C2900,Lookup!$A$4:$A$18,0))</f>
        <v>India</v>
      </c>
      <c r="S2900" s="20" t="n">
        <f aca="false">INDEX(Lookup!$D$4:$D$18,MATCH(C2900,Lookup!$A$4:$A$18,0))</f>
        <v>0.012</v>
      </c>
      <c r="T2900" s="21" t="n">
        <f aca="false">ROUND(P2900*S2900,2)</f>
        <v>1.2</v>
      </c>
      <c r="U2900" s="21" t="n">
        <f aca="false">IF(T2900&lt;=10,1,IF(T2900&lt;=20,2,IF(T2900&lt;=30,3,IF(T2900&lt;=40,4,IF(T2900&lt;=50,5,IF(T2900&lt;=100,6,IF(T2900&lt;=250,7,8)))))))</f>
        <v>1</v>
      </c>
      <c r="V2900" s="21" t="n">
        <f aca="false">IF(AND(OR(Dashboard!$T$3="All",R2900=Dashboard!$T$3),OR(Dashboard!$T$4="All",D2900=Dashboard!$T$4)),1,0)</f>
        <v>1</v>
      </c>
      <c r="W2900" s="21" t="n">
        <f aca="false">IF(V2900=1,T2900+ROW()/10000000,0)</f>
        <v>1.20029</v>
      </c>
    </row>
    <row r="2901" customFormat="false" ht="15" hidden="false" customHeight="false" outlineLevel="0" collapsed="false">
      <c r="A2901" s="0" t="n">
        <v>300178</v>
      </c>
      <c r="B2901" s="0" t="s">
        <v>7644</v>
      </c>
      <c r="C2901" s="0" t="n">
        <v>1</v>
      </c>
      <c r="D2901" s="0" t="s">
        <v>6924</v>
      </c>
      <c r="E2901" s="0" t="s">
        <v>7645</v>
      </c>
      <c r="F2901" s="0" t="s">
        <v>7519</v>
      </c>
      <c r="G2901" s="0" t="s">
        <v>7520</v>
      </c>
      <c r="H2901" s="0" t="s">
        <v>3243</v>
      </c>
      <c r="I2901" s="0" t="s">
        <v>2123</v>
      </c>
      <c r="J2901" s="0" t="s">
        <v>47</v>
      </c>
      <c r="K2901" s="0" t="s">
        <v>47</v>
      </c>
      <c r="L2901" s="0" t="s">
        <v>47</v>
      </c>
      <c r="M2901" s="0" t="s">
        <v>47</v>
      </c>
      <c r="N2901" s="0" t="n">
        <v>1</v>
      </c>
      <c r="O2901" s="0" t="n">
        <v>382</v>
      </c>
      <c r="P2901" s="0" t="n">
        <v>200</v>
      </c>
      <c r="Q2901" s="0" t="n">
        <v>4.2</v>
      </c>
      <c r="R2901" s="0" t="str">
        <f aca="false">INDEX(Lookup!$B$4:$B$18,MATCH(C2901,Lookup!$A$4:$A$18,0))</f>
        <v>India</v>
      </c>
      <c r="S2901" s="20" t="n">
        <f aca="false">INDEX(Lookup!$D$4:$D$18,MATCH(C2901,Lookup!$A$4:$A$18,0))</f>
        <v>0.012</v>
      </c>
      <c r="T2901" s="21" t="n">
        <f aca="false">ROUND(P2901*S2901,2)</f>
        <v>2.4</v>
      </c>
      <c r="U2901" s="21" t="n">
        <f aca="false">IF(T2901&lt;=10,1,IF(T2901&lt;=20,2,IF(T2901&lt;=30,3,IF(T2901&lt;=40,4,IF(T2901&lt;=50,5,IF(T2901&lt;=100,6,IF(T2901&lt;=250,7,8)))))))</f>
        <v>1</v>
      </c>
      <c r="V2901" s="21" t="n">
        <f aca="false">IF(AND(OR(Dashboard!$T$3="All",R2901=Dashboard!$T$3),OR(Dashboard!$T$4="All",D2901=Dashboard!$T$4)),1,0)</f>
        <v>1</v>
      </c>
      <c r="W2901" s="21" t="n">
        <f aca="false">IF(V2901=1,T2901+ROW()/10000000,0)</f>
        <v>2.4002901</v>
      </c>
    </row>
    <row r="2902" customFormat="false" ht="15" hidden="false" customHeight="false" outlineLevel="0" collapsed="false">
      <c r="A2902" s="0" t="n">
        <v>1155</v>
      </c>
      <c r="B2902" s="0" t="s">
        <v>7646</v>
      </c>
      <c r="C2902" s="0" t="n">
        <v>1</v>
      </c>
      <c r="D2902" s="0" t="s">
        <v>6924</v>
      </c>
      <c r="E2902" s="0" t="s">
        <v>7647</v>
      </c>
      <c r="F2902" s="0" t="s">
        <v>7519</v>
      </c>
      <c r="G2902" s="0" t="s">
        <v>7520</v>
      </c>
      <c r="H2902" s="0" t="s">
        <v>7648</v>
      </c>
      <c r="I2902" s="0" t="s">
        <v>2123</v>
      </c>
      <c r="J2902" s="0" t="s">
        <v>47</v>
      </c>
      <c r="K2902" s="0" t="s">
        <v>47</v>
      </c>
      <c r="L2902" s="0" t="s">
        <v>47</v>
      </c>
      <c r="M2902" s="0" t="s">
        <v>47</v>
      </c>
      <c r="N2902" s="0" t="n">
        <v>1</v>
      </c>
      <c r="O2902" s="0" t="n">
        <v>521</v>
      </c>
      <c r="P2902" s="0" t="n">
        <v>150</v>
      </c>
      <c r="Q2902" s="0" t="n">
        <v>4.3</v>
      </c>
      <c r="R2902" s="0" t="str">
        <f aca="false">INDEX(Lookup!$B$4:$B$18,MATCH(C2902,Lookup!$A$4:$A$18,0))</f>
        <v>India</v>
      </c>
      <c r="S2902" s="20" t="n">
        <f aca="false">INDEX(Lookup!$D$4:$D$18,MATCH(C2902,Lookup!$A$4:$A$18,0))</f>
        <v>0.012</v>
      </c>
      <c r="T2902" s="21" t="n">
        <f aca="false">ROUND(P2902*S2902,2)</f>
        <v>1.8</v>
      </c>
      <c r="U2902" s="21" t="n">
        <f aca="false">IF(T2902&lt;=10,1,IF(T2902&lt;=20,2,IF(T2902&lt;=30,3,IF(T2902&lt;=40,4,IF(T2902&lt;=50,5,IF(T2902&lt;=100,6,IF(T2902&lt;=250,7,8)))))))</f>
        <v>1</v>
      </c>
      <c r="V2902" s="21" t="n">
        <f aca="false">IF(AND(OR(Dashboard!$T$3="All",R2902=Dashboard!$T$3),OR(Dashboard!$T$4="All",D2902=Dashboard!$T$4)),1,0)</f>
        <v>1</v>
      </c>
      <c r="W2902" s="21" t="n">
        <f aca="false">IF(V2902=1,T2902+ROW()/10000000,0)</f>
        <v>1.8002902</v>
      </c>
    </row>
    <row r="2903" customFormat="false" ht="15" hidden="false" customHeight="false" outlineLevel="0" collapsed="false">
      <c r="A2903" s="0" t="n">
        <v>9166</v>
      </c>
      <c r="B2903" s="0" t="s">
        <v>7649</v>
      </c>
      <c r="C2903" s="0" t="n">
        <v>1</v>
      </c>
      <c r="D2903" s="0" t="s">
        <v>6924</v>
      </c>
      <c r="E2903" s="0" t="s">
        <v>7650</v>
      </c>
      <c r="F2903" s="0" t="s">
        <v>7519</v>
      </c>
      <c r="G2903" s="0" t="s">
        <v>7520</v>
      </c>
      <c r="H2903" s="0" t="s">
        <v>2349</v>
      </c>
      <c r="I2903" s="0" t="s">
        <v>2123</v>
      </c>
      <c r="J2903" s="0" t="s">
        <v>47</v>
      </c>
      <c r="K2903" s="0" t="s">
        <v>46</v>
      </c>
      <c r="L2903" s="0" t="s">
        <v>47</v>
      </c>
      <c r="M2903" s="0" t="s">
        <v>47</v>
      </c>
      <c r="N2903" s="0" t="n">
        <v>1</v>
      </c>
      <c r="O2903" s="0" t="n">
        <v>405</v>
      </c>
      <c r="P2903" s="0" t="n">
        <v>50</v>
      </c>
      <c r="Q2903" s="0" t="n">
        <v>4.1</v>
      </c>
      <c r="R2903" s="0" t="str">
        <f aca="false">INDEX(Lookup!$B$4:$B$18,MATCH(C2903,Lookup!$A$4:$A$18,0))</f>
        <v>India</v>
      </c>
      <c r="S2903" s="20" t="n">
        <f aca="false">INDEX(Lookup!$D$4:$D$18,MATCH(C2903,Lookup!$A$4:$A$18,0))</f>
        <v>0.012</v>
      </c>
      <c r="T2903" s="21" t="n">
        <f aca="false">ROUND(P2903*S2903,2)</f>
        <v>0.6</v>
      </c>
      <c r="U2903" s="21" t="n">
        <f aca="false">IF(T2903&lt;=10,1,IF(T2903&lt;=20,2,IF(T2903&lt;=30,3,IF(T2903&lt;=40,4,IF(T2903&lt;=50,5,IF(T2903&lt;=100,6,IF(T2903&lt;=250,7,8)))))))</f>
        <v>1</v>
      </c>
      <c r="V2903" s="21" t="n">
        <f aca="false">IF(AND(OR(Dashboard!$T$3="All",R2903=Dashboard!$T$3),OR(Dashboard!$T$4="All",D2903=Dashboard!$T$4)),1,0)</f>
        <v>1</v>
      </c>
      <c r="W2903" s="21" t="n">
        <f aca="false">IF(V2903=1,T2903+ROW()/10000000,0)</f>
        <v>0.6002903</v>
      </c>
    </row>
    <row r="2904" customFormat="false" ht="15" hidden="false" customHeight="false" outlineLevel="0" collapsed="false">
      <c r="A2904" s="0" t="n">
        <v>18264992</v>
      </c>
      <c r="B2904" s="0" t="s">
        <v>7651</v>
      </c>
      <c r="C2904" s="0" t="n">
        <v>1</v>
      </c>
      <c r="D2904" s="0" t="s">
        <v>6924</v>
      </c>
      <c r="E2904" s="0" t="s">
        <v>7652</v>
      </c>
      <c r="F2904" s="0" t="s">
        <v>7519</v>
      </c>
      <c r="G2904" s="0" t="s">
        <v>7520</v>
      </c>
      <c r="H2904" s="0" t="s">
        <v>7653</v>
      </c>
      <c r="I2904" s="0" t="s">
        <v>2123</v>
      </c>
      <c r="J2904" s="0" t="s">
        <v>47</v>
      </c>
      <c r="K2904" s="0" t="s">
        <v>47</v>
      </c>
      <c r="L2904" s="0" t="s">
        <v>47</v>
      </c>
      <c r="M2904" s="0" t="s">
        <v>47</v>
      </c>
      <c r="N2904" s="0" t="n">
        <v>4</v>
      </c>
      <c r="O2904" s="0" t="n">
        <v>305</v>
      </c>
      <c r="P2904" s="0" t="n">
        <v>3000</v>
      </c>
      <c r="Q2904" s="0" t="n">
        <v>4.4</v>
      </c>
      <c r="R2904" s="0" t="str">
        <f aca="false">INDEX(Lookup!$B$4:$B$18,MATCH(C2904,Lookup!$A$4:$A$18,0))</f>
        <v>India</v>
      </c>
      <c r="S2904" s="20" t="n">
        <f aca="false">INDEX(Lookup!$D$4:$D$18,MATCH(C2904,Lookup!$A$4:$A$18,0))</f>
        <v>0.012</v>
      </c>
      <c r="T2904" s="21" t="n">
        <f aca="false">ROUND(P2904*S2904,2)</f>
        <v>36</v>
      </c>
      <c r="U2904" s="21" t="n">
        <f aca="false">IF(T2904&lt;=10,1,IF(T2904&lt;=20,2,IF(T2904&lt;=30,3,IF(T2904&lt;=40,4,IF(T2904&lt;=50,5,IF(T2904&lt;=100,6,IF(T2904&lt;=250,7,8)))))))</f>
        <v>4</v>
      </c>
      <c r="V2904" s="21" t="n">
        <f aca="false">IF(AND(OR(Dashboard!$T$3="All",R2904=Dashboard!$T$3),OR(Dashboard!$T$4="All",D2904=Dashboard!$T$4)),1,0)</f>
        <v>1</v>
      </c>
      <c r="W2904" s="21" t="n">
        <f aca="false">IF(V2904=1,T2904+ROW()/10000000,0)</f>
        <v>36.0002904</v>
      </c>
    </row>
    <row r="2905" customFormat="false" ht="15" hidden="false" customHeight="false" outlineLevel="0" collapsed="false">
      <c r="A2905" s="0" t="n">
        <v>18282012</v>
      </c>
      <c r="B2905" s="0" t="s">
        <v>7654</v>
      </c>
      <c r="C2905" s="0" t="n">
        <v>1</v>
      </c>
      <c r="D2905" s="0" t="s">
        <v>6924</v>
      </c>
      <c r="E2905" s="0" t="s">
        <v>7655</v>
      </c>
      <c r="F2905" s="0" t="s">
        <v>7656</v>
      </c>
      <c r="G2905" s="0" t="s">
        <v>7657</v>
      </c>
      <c r="H2905" s="0" t="s">
        <v>7658</v>
      </c>
      <c r="I2905" s="0" t="s">
        <v>2123</v>
      </c>
      <c r="J2905" s="0" t="s">
        <v>47</v>
      </c>
      <c r="K2905" s="0" t="s">
        <v>47</v>
      </c>
      <c r="L2905" s="0" t="s">
        <v>47</v>
      </c>
      <c r="M2905" s="0" t="s">
        <v>47</v>
      </c>
      <c r="N2905" s="0" t="n">
        <v>1</v>
      </c>
      <c r="O2905" s="0" t="n">
        <v>6</v>
      </c>
      <c r="P2905" s="0" t="n">
        <v>100</v>
      </c>
      <c r="Q2905" s="0" t="n">
        <v>3.1</v>
      </c>
      <c r="R2905" s="0" t="str">
        <f aca="false">INDEX(Lookup!$B$4:$B$18,MATCH(C2905,Lookup!$A$4:$A$18,0))</f>
        <v>India</v>
      </c>
      <c r="S2905" s="20" t="n">
        <f aca="false">INDEX(Lookup!$D$4:$D$18,MATCH(C2905,Lookup!$A$4:$A$18,0))</f>
        <v>0.012</v>
      </c>
      <c r="T2905" s="21" t="n">
        <f aca="false">ROUND(P2905*S2905,2)</f>
        <v>1.2</v>
      </c>
      <c r="U2905" s="21" t="n">
        <f aca="false">IF(T2905&lt;=10,1,IF(T2905&lt;=20,2,IF(T2905&lt;=30,3,IF(T2905&lt;=40,4,IF(T2905&lt;=50,5,IF(T2905&lt;=100,6,IF(T2905&lt;=250,7,8)))))))</f>
        <v>1</v>
      </c>
      <c r="V2905" s="21" t="n">
        <f aca="false">IF(AND(OR(Dashboard!$T$3="All",R2905=Dashboard!$T$3),OR(Dashboard!$T$4="All",D2905=Dashboard!$T$4)),1,0)</f>
        <v>1</v>
      </c>
      <c r="W2905" s="21" t="n">
        <f aca="false">IF(V2905=1,T2905+ROW()/10000000,0)</f>
        <v>1.2002905</v>
      </c>
    </row>
    <row r="2906" customFormat="false" ht="15" hidden="false" customHeight="false" outlineLevel="0" collapsed="false">
      <c r="A2906" s="0" t="n">
        <v>303642</v>
      </c>
      <c r="B2906" s="0" t="s">
        <v>7659</v>
      </c>
      <c r="C2906" s="0" t="n">
        <v>1</v>
      </c>
      <c r="D2906" s="0" t="s">
        <v>6924</v>
      </c>
      <c r="E2906" s="0" t="s">
        <v>7660</v>
      </c>
      <c r="F2906" s="0" t="s">
        <v>7656</v>
      </c>
      <c r="G2906" s="0" t="s">
        <v>7657</v>
      </c>
      <c r="H2906" s="0" t="s">
        <v>3182</v>
      </c>
      <c r="I2906" s="0" t="s">
        <v>2123</v>
      </c>
      <c r="J2906" s="0" t="s">
        <v>47</v>
      </c>
      <c r="K2906" s="0" t="s">
        <v>47</v>
      </c>
      <c r="L2906" s="0" t="s">
        <v>47</v>
      </c>
      <c r="M2906" s="0" t="s">
        <v>47</v>
      </c>
      <c r="N2906" s="0" t="n">
        <v>1</v>
      </c>
      <c r="O2906" s="0" t="n">
        <v>545</v>
      </c>
      <c r="P2906" s="0" t="n">
        <v>200</v>
      </c>
      <c r="Q2906" s="0" t="n">
        <v>4.5</v>
      </c>
      <c r="R2906" s="0" t="str">
        <f aca="false">INDEX(Lookup!$B$4:$B$18,MATCH(C2906,Lookup!$A$4:$A$18,0))</f>
        <v>India</v>
      </c>
      <c r="S2906" s="20" t="n">
        <f aca="false">INDEX(Lookup!$D$4:$D$18,MATCH(C2906,Lookup!$A$4:$A$18,0))</f>
        <v>0.012</v>
      </c>
      <c r="T2906" s="21" t="n">
        <f aca="false">ROUND(P2906*S2906,2)</f>
        <v>2.4</v>
      </c>
      <c r="U2906" s="21" t="n">
        <f aca="false">IF(T2906&lt;=10,1,IF(T2906&lt;=20,2,IF(T2906&lt;=30,3,IF(T2906&lt;=40,4,IF(T2906&lt;=50,5,IF(T2906&lt;=100,6,IF(T2906&lt;=250,7,8)))))))</f>
        <v>1</v>
      </c>
      <c r="V2906" s="21" t="n">
        <f aca="false">IF(AND(OR(Dashboard!$T$3="All",R2906=Dashboard!$T$3),OR(Dashboard!$T$4="All",D2906=Dashboard!$T$4)),1,0)</f>
        <v>1</v>
      </c>
      <c r="W2906" s="21" t="n">
        <f aca="false">IF(V2906=1,T2906+ROW()/10000000,0)</f>
        <v>2.4002906</v>
      </c>
    </row>
    <row r="2907" customFormat="false" ht="15" hidden="false" customHeight="false" outlineLevel="0" collapsed="false">
      <c r="A2907" s="0" t="n">
        <v>18281967</v>
      </c>
      <c r="B2907" s="0" t="s">
        <v>7661</v>
      </c>
      <c r="C2907" s="0" t="n">
        <v>1</v>
      </c>
      <c r="D2907" s="0" t="s">
        <v>6924</v>
      </c>
      <c r="E2907" s="0" t="s">
        <v>7662</v>
      </c>
      <c r="F2907" s="0" t="s">
        <v>7656</v>
      </c>
      <c r="G2907" s="0" t="s">
        <v>7657</v>
      </c>
      <c r="H2907" s="0" t="s">
        <v>2349</v>
      </c>
      <c r="I2907" s="0" t="s">
        <v>2123</v>
      </c>
      <c r="J2907" s="0" t="s">
        <v>47</v>
      </c>
      <c r="K2907" s="0" t="s">
        <v>47</v>
      </c>
      <c r="L2907" s="0" t="s">
        <v>47</v>
      </c>
      <c r="M2907" s="0" t="s">
        <v>47</v>
      </c>
      <c r="N2907" s="0" t="n">
        <v>1</v>
      </c>
      <c r="O2907" s="0" t="n">
        <v>18</v>
      </c>
      <c r="P2907" s="0" t="n">
        <v>100</v>
      </c>
      <c r="Q2907" s="0" t="n">
        <v>3.6</v>
      </c>
      <c r="R2907" s="0" t="str">
        <f aca="false">INDEX(Lookup!$B$4:$B$18,MATCH(C2907,Lookup!$A$4:$A$18,0))</f>
        <v>India</v>
      </c>
      <c r="S2907" s="20" t="n">
        <f aca="false">INDEX(Lookup!$D$4:$D$18,MATCH(C2907,Lookup!$A$4:$A$18,0))</f>
        <v>0.012</v>
      </c>
      <c r="T2907" s="21" t="n">
        <f aca="false">ROUND(P2907*S2907,2)</f>
        <v>1.2</v>
      </c>
      <c r="U2907" s="21" t="n">
        <f aca="false">IF(T2907&lt;=10,1,IF(T2907&lt;=20,2,IF(T2907&lt;=30,3,IF(T2907&lt;=40,4,IF(T2907&lt;=50,5,IF(T2907&lt;=100,6,IF(T2907&lt;=250,7,8)))))))</f>
        <v>1</v>
      </c>
      <c r="V2907" s="21" t="n">
        <f aca="false">IF(AND(OR(Dashboard!$T$3="All",R2907=Dashboard!$T$3),OR(Dashboard!$T$4="All",D2907=Dashboard!$T$4)),1,0)</f>
        <v>1</v>
      </c>
      <c r="W2907" s="21" t="n">
        <f aca="false">IF(V2907=1,T2907+ROW()/10000000,0)</f>
        <v>1.2002907</v>
      </c>
    </row>
    <row r="2908" customFormat="false" ht="15" hidden="false" customHeight="false" outlineLevel="0" collapsed="false">
      <c r="A2908" s="0" t="n">
        <v>18082228</v>
      </c>
      <c r="B2908" s="0" t="s">
        <v>7663</v>
      </c>
      <c r="C2908" s="0" t="n">
        <v>1</v>
      </c>
      <c r="D2908" s="0" t="s">
        <v>6924</v>
      </c>
      <c r="E2908" s="0" t="s">
        <v>7664</v>
      </c>
      <c r="F2908" s="0" t="s">
        <v>7656</v>
      </c>
      <c r="G2908" s="0" t="s">
        <v>7657</v>
      </c>
      <c r="H2908" s="0" t="s">
        <v>3182</v>
      </c>
      <c r="I2908" s="0" t="s">
        <v>2123</v>
      </c>
      <c r="J2908" s="0" t="s">
        <v>47</v>
      </c>
      <c r="K2908" s="0" t="s">
        <v>47</v>
      </c>
      <c r="L2908" s="0" t="s">
        <v>47</v>
      </c>
      <c r="M2908" s="0" t="s">
        <v>47</v>
      </c>
      <c r="N2908" s="0" t="n">
        <v>1</v>
      </c>
      <c r="O2908" s="0" t="n">
        <v>36</v>
      </c>
      <c r="P2908" s="0" t="n">
        <v>300</v>
      </c>
      <c r="Q2908" s="0" t="n">
        <v>3.9</v>
      </c>
      <c r="R2908" s="0" t="str">
        <f aca="false">INDEX(Lookup!$B$4:$B$18,MATCH(C2908,Lookup!$A$4:$A$18,0))</f>
        <v>India</v>
      </c>
      <c r="S2908" s="20" t="n">
        <f aca="false">INDEX(Lookup!$D$4:$D$18,MATCH(C2908,Lookup!$A$4:$A$18,0))</f>
        <v>0.012</v>
      </c>
      <c r="T2908" s="21" t="n">
        <f aca="false">ROUND(P2908*S2908,2)</f>
        <v>3.6</v>
      </c>
      <c r="U2908" s="21" t="n">
        <f aca="false">IF(T2908&lt;=10,1,IF(T2908&lt;=20,2,IF(T2908&lt;=30,3,IF(T2908&lt;=40,4,IF(T2908&lt;=50,5,IF(T2908&lt;=100,6,IF(T2908&lt;=250,7,8)))))))</f>
        <v>1</v>
      </c>
      <c r="V2908" s="21" t="n">
        <f aca="false">IF(AND(OR(Dashboard!$T$3="All",R2908=Dashboard!$T$3),OR(Dashboard!$T$4="All",D2908=Dashboard!$T$4)),1,0)</f>
        <v>1</v>
      </c>
      <c r="W2908" s="21" t="n">
        <f aca="false">IF(V2908=1,T2908+ROW()/10000000,0)</f>
        <v>3.6002908</v>
      </c>
    </row>
    <row r="2909" customFormat="false" ht="15" hidden="false" customHeight="false" outlineLevel="0" collapsed="false">
      <c r="A2909" s="0" t="n">
        <v>301287</v>
      </c>
      <c r="B2909" s="0" t="s">
        <v>7665</v>
      </c>
      <c r="C2909" s="0" t="n">
        <v>1</v>
      </c>
      <c r="D2909" s="0" t="s">
        <v>6924</v>
      </c>
      <c r="E2909" s="0" t="s">
        <v>7666</v>
      </c>
      <c r="F2909" s="0" t="s">
        <v>7656</v>
      </c>
      <c r="G2909" s="0" t="s">
        <v>7657</v>
      </c>
      <c r="H2909" s="0" t="s">
        <v>2128</v>
      </c>
      <c r="I2909" s="0" t="s">
        <v>2123</v>
      </c>
      <c r="J2909" s="0" t="s">
        <v>47</v>
      </c>
      <c r="K2909" s="0" t="s">
        <v>47</v>
      </c>
      <c r="L2909" s="0" t="s">
        <v>47</v>
      </c>
      <c r="M2909" s="0" t="s">
        <v>47</v>
      </c>
      <c r="N2909" s="0" t="n">
        <v>1</v>
      </c>
      <c r="O2909" s="0" t="n">
        <v>185</v>
      </c>
      <c r="P2909" s="0" t="n">
        <v>300</v>
      </c>
      <c r="Q2909" s="0" t="n">
        <v>3.6</v>
      </c>
      <c r="R2909" s="0" t="str">
        <f aca="false">INDEX(Lookup!$B$4:$B$18,MATCH(C2909,Lookup!$A$4:$A$18,0))</f>
        <v>India</v>
      </c>
      <c r="S2909" s="20" t="n">
        <f aca="false">INDEX(Lookup!$D$4:$D$18,MATCH(C2909,Lookup!$A$4:$A$18,0))</f>
        <v>0.012</v>
      </c>
      <c r="T2909" s="21" t="n">
        <f aca="false">ROUND(P2909*S2909,2)</f>
        <v>3.6</v>
      </c>
      <c r="U2909" s="21" t="n">
        <f aca="false">IF(T2909&lt;=10,1,IF(T2909&lt;=20,2,IF(T2909&lt;=30,3,IF(T2909&lt;=40,4,IF(T2909&lt;=50,5,IF(T2909&lt;=100,6,IF(T2909&lt;=250,7,8)))))))</f>
        <v>1</v>
      </c>
      <c r="V2909" s="21" t="n">
        <f aca="false">IF(AND(OR(Dashboard!$T$3="All",R2909=Dashboard!$T$3),OR(Dashboard!$T$4="All",D2909=Dashboard!$T$4)),1,0)</f>
        <v>1</v>
      </c>
      <c r="W2909" s="21" t="n">
        <f aca="false">IF(V2909=1,T2909+ROW()/10000000,0)</f>
        <v>3.6002909</v>
      </c>
    </row>
    <row r="2910" customFormat="false" ht="15" hidden="false" customHeight="false" outlineLevel="0" collapsed="false">
      <c r="A2910" s="0" t="n">
        <v>308192</v>
      </c>
      <c r="B2910" s="0" t="s">
        <v>7667</v>
      </c>
      <c r="C2910" s="0" t="n">
        <v>1</v>
      </c>
      <c r="D2910" s="0" t="s">
        <v>6924</v>
      </c>
      <c r="E2910" s="0" t="s">
        <v>7668</v>
      </c>
      <c r="F2910" s="0" t="s">
        <v>7656</v>
      </c>
      <c r="G2910" s="0" t="s">
        <v>7657</v>
      </c>
      <c r="H2910" s="0" t="s">
        <v>4128</v>
      </c>
      <c r="I2910" s="0" t="s">
        <v>2123</v>
      </c>
      <c r="J2910" s="0" t="s">
        <v>47</v>
      </c>
      <c r="K2910" s="0" t="s">
        <v>47</v>
      </c>
      <c r="L2910" s="0" t="s">
        <v>47</v>
      </c>
      <c r="M2910" s="0" t="s">
        <v>47</v>
      </c>
      <c r="N2910" s="0" t="n">
        <v>1</v>
      </c>
      <c r="O2910" s="0" t="n">
        <v>27</v>
      </c>
      <c r="P2910" s="0" t="n">
        <v>100</v>
      </c>
      <c r="Q2910" s="0" t="n">
        <v>3.6</v>
      </c>
      <c r="R2910" s="0" t="str">
        <f aca="false">INDEX(Lookup!$B$4:$B$18,MATCH(C2910,Lookup!$A$4:$A$18,0))</f>
        <v>India</v>
      </c>
      <c r="S2910" s="20" t="n">
        <f aca="false">INDEX(Lookup!$D$4:$D$18,MATCH(C2910,Lookup!$A$4:$A$18,0))</f>
        <v>0.012</v>
      </c>
      <c r="T2910" s="21" t="n">
        <f aca="false">ROUND(P2910*S2910,2)</f>
        <v>1.2</v>
      </c>
      <c r="U2910" s="21" t="n">
        <f aca="false">IF(T2910&lt;=10,1,IF(T2910&lt;=20,2,IF(T2910&lt;=30,3,IF(T2910&lt;=40,4,IF(T2910&lt;=50,5,IF(T2910&lt;=100,6,IF(T2910&lt;=250,7,8)))))))</f>
        <v>1</v>
      </c>
      <c r="V2910" s="21" t="n">
        <f aca="false">IF(AND(OR(Dashboard!$T$3="All",R2910=Dashboard!$T$3),OR(Dashboard!$T$4="All",D2910=Dashboard!$T$4)),1,0)</f>
        <v>1</v>
      </c>
      <c r="W2910" s="21" t="n">
        <f aca="false">IF(V2910=1,T2910+ROW()/10000000,0)</f>
        <v>1.200291</v>
      </c>
    </row>
    <row r="2911" customFormat="false" ht="15" hidden="false" customHeight="false" outlineLevel="0" collapsed="false">
      <c r="A2911" s="0" t="n">
        <v>306015</v>
      </c>
      <c r="B2911" s="0" t="s">
        <v>7669</v>
      </c>
      <c r="C2911" s="0" t="n">
        <v>1</v>
      </c>
      <c r="D2911" s="0" t="s">
        <v>6924</v>
      </c>
      <c r="E2911" s="0" t="s">
        <v>7670</v>
      </c>
      <c r="F2911" s="0" t="s">
        <v>7656</v>
      </c>
      <c r="G2911" s="0" t="s">
        <v>7657</v>
      </c>
      <c r="H2911" s="0" t="s">
        <v>3255</v>
      </c>
      <c r="I2911" s="0" t="s">
        <v>2123</v>
      </c>
      <c r="J2911" s="0" t="s">
        <v>47</v>
      </c>
      <c r="K2911" s="0" t="s">
        <v>47</v>
      </c>
      <c r="L2911" s="0" t="s">
        <v>47</v>
      </c>
      <c r="M2911" s="0" t="s">
        <v>47</v>
      </c>
      <c r="N2911" s="0" t="n">
        <v>1</v>
      </c>
      <c r="O2911" s="0" t="n">
        <v>31</v>
      </c>
      <c r="P2911" s="0" t="n">
        <v>200</v>
      </c>
      <c r="Q2911" s="0" t="n">
        <v>3.6</v>
      </c>
      <c r="R2911" s="0" t="str">
        <f aca="false">INDEX(Lookup!$B$4:$B$18,MATCH(C2911,Lookup!$A$4:$A$18,0))</f>
        <v>India</v>
      </c>
      <c r="S2911" s="20" t="n">
        <f aca="false">INDEX(Lookup!$D$4:$D$18,MATCH(C2911,Lookup!$A$4:$A$18,0))</f>
        <v>0.012</v>
      </c>
      <c r="T2911" s="21" t="n">
        <f aca="false">ROUND(P2911*S2911,2)</f>
        <v>2.4</v>
      </c>
      <c r="U2911" s="21" t="n">
        <f aca="false">IF(T2911&lt;=10,1,IF(T2911&lt;=20,2,IF(T2911&lt;=30,3,IF(T2911&lt;=40,4,IF(T2911&lt;=50,5,IF(T2911&lt;=100,6,IF(T2911&lt;=250,7,8)))))))</f>
        <v>1</v>
      </c>
      <c r="V2911" s="21" t="n">
        <f aca="false">IF(AND(OR(Dashboard!$T$3="All",R2911=Dashboard!$T$3),OR(Dashboard!$T$4="All",D2911=Dashboard!$T$4)),1,0)</f>
        <v>1</v>
      </c>
      <c r="W2911" s="21" t="n">
        <f aca="false">IF(V2911=1,T2911+ROW()/10000000,0)</f>
        <v>2.4002911</v>
      </c>
    </row>
    <row r="2912" customFormat="false" ht="15" hidden="false" customHeight="false" outlineLevel="0" collapsed="false">
      <c r="A2912" s="0" t="n">
        <v>311002</v>
      </c>
      <c r="B2912" s="0" t="s">
        <v>7671</v>
      </c>
      <c r="C2912" s="0" t="n">
        <v>1</v>
      </c>
      <c r="D2912" s="0" t="s">
        <v>6924</v>
      </c>
      <c r="E2912" s="0" t="s">
        <v>7672</v>
      </c>
      <c r="F2912" s="0" t="s">
        <v>7656</v>
      </c>
      <c r="G2912" s="0" t="s">
        <v>7657</v>
      </c>
      <c r="H2912" s="0" t="s">
        <v>7673</v>
      </c>
      <c r="I2912" s="0" t="s">
        <v>2123</v>
      </c>
      <c r="J2912" s="0" t="s">
        <v>47</v>
      </c>
      <c r="K2912" s="0" t="s">
        <v>47</v>
      </c>
      <c r="L2912" s="0" t="s">
        <v>47</v>
      </c>
      <c r="M2912" s="0" t="s">
        <v>47</v>
      </c>
      <c r="N2912" s="0" t="n">
        <v>1</v>
      </c>
      <c r="O2912" s="0" t="n">
        <v>54</v>
      </c>
      <c r="P2912" s="0" t="n">
        <v>150</v>
      </c>
      <c r="Q2912" s="0" t="n">
        <v>3.7</v>
      </c>
      <c r="R2912" s="0" t="str">
        <f aca="false">INDEX(Lookup!$B$4:$B$18,MATCH(C2912,Lookup!$A$4:$A$18,0))</f>
        <v>India</v>
      </c>
      <c r="S2912" s="20" t="n">
        <f aca="false">INDEX(Lookup!$D$4:$D$18,MATCH(C2912,Lookup!$A$4:$A$18,0))</f>
        <v>0.012</v>
      </c>
      <c r="T2912" s="21" t="n">
        <f aca="false">ROUND(P2912*S2912,2)</f>
        <v>1.8</v>
      </c>
      <c r="U2912" s="21" t="n">
        <f aca="false">IF(T2912&lt;=10,1,IF(T2912&lt;=20,2,IF(T2912&lt;=30,3,IF(T2912&lt;=40,4,IF(T2912&lt;=50,5,IF(T2912&lt;=100,6,IF(T2912&lt;=250,7,8)))))))</f>
        <v>1</v>
      </c>
      <c r="V2912" s="21" t="n">
        <f aca="false">IF(AND(OR(Dashboard!$T$3="All",R2912=Dashboard!$T$3),OR(Dashboard!$T$4="All",D2912=Dashboard!$T$4)),1,0)</f>
        <v>1</v>
      </c>
      <c r="W2912" s="21" t="n">
        <f aca="false">IF(V2912=1,T2912+ROW()/10000000,0)</f>
        <v>1.8002912</v>
      </c>
    </row>
    <row r="2913" customFormat="false" ht="15" hidden="false" customHeight="false" outlineLevel="0" collapsed="false">
      <c r="A2913" s="0" t="n">
        <v>313511</v>
      </c>
      <c r="B2913" s="0" t="s">
        <v>7674</v>
      </c>
      <c r="C2913" s="0" t="n">
        <v>1</v>
      </c>
      <c r="D2913" s="0" t="s">
        <v>6924</v>
      </c>
      <c r="E2913" s="0" t="s">
        <v>7675</v>
      </c>
      <c r="F2913" s="0" t="s">
        <v>7656</v>
      </c>
      <c r="G2913" s="0" t="s">
        <v>7657</v>
      </c>
      <c r="H2913" s="0" t="s">
        <v>402</v>
      </c>
      <c r="I2913" s="0" t="s">
        <v>2123</v>
      </c>
      <c r="J2913" s="0" t="s">
        <v>47</v>
      </c>
      <c r="K2913" s="0" t="s">
        <v>47</v>
      </c>
      <c r="L2913" s="0" t="s">
        <v>47</v>
      </c>
      <c r="M2913" s="0" t="s">
        <v>47</v>
      </c>
      <c r="N2913" s="0" t="n">
        <v>1</v>
      </c>
      <c r="O2913" s="0" t="n">
        <v>21</v>
      </c>
      <c r="P2913" s="0" t="n">
        <v>100</v>
      </c>
      <c r="Q2913" s="0" t="n">
        <v>3.7</v>
      </c>
      <c r="R2913" s="0" t="str">
        <f aca="false">INDEX(Lookup!$B$4:$B$18,MATCH(C2913,Lookup!$A$4:$A$18,0))</f>
        <v>India</v>
      </c>
      <c r="S2913" s="20" t="n">
        <f aca="false">INDEX(Lookup!$D$4:$D$18,MATCH(C2913,Lookup!$A$4:$A$18,0))</f>
        <v>0.012</v>
      </c>
      <c r="T2913" s="21" t="n">
        <f aca="false">ROUND(P2913*S2913,2)</f>
        <v>1.2</v>
      </c>
      <c r="U2913" s="21" t="n">
        <f aca="false">IF(T2913&lt;=10,1,IF(T2913&lt;=20,2,IF(T2913&lt;=30,3,IF(T2913&lt;=40,4,IF(T2913&lt;=50,5,IF(T2913&lt;=100,6,IF(T2913&lt;=250,7,8)))))))</f>
        <v>1</v>
      </c>
      <c r="V2913" s="21" t="n">
        <f aca="false">IF(AND(OR(Dashboard!$T$3="All",R2913=Dashboard!$T$3),OR(Dashboard!$T$4="All",D2913=Dashboard!$T$4)),1,0)</f>
        <v>1</v>
      </c>
      <c r="W2913" s="21" t="n">
        <f aca="false">IF(V2913=1,T2913+ROW()/10000000,0)</f>
        <v>1.2002913</v>
      </c>
    </row>
    <row r="2914" customFormat="false" ht="15" hidden="false" customHeight="false" outlineLevel="0" collapsed="false">
      <c r="A2914" s="0" t="n">
        <v>311022</v>
      </c>
      <c r="B2914" s="0" t="s">
        <v>7676</v>
      </c>
      <c r="C2914" s="0" t="n">
        <v>1</v>
      </c>
      <c r="D2914" s="0" t="s">
        <v>6924</v>
      </c>
      <c r="E2914" s="0" t="s">
        <v>7677</v>
      </c>
      <c r="F2914" s="0" t="s">
        <v>7656</v>
      </c>
      <c r="G2914" s="0" t="s">
        <v>7657</v>
      </c>
      <c r="H2914" s="0" t="s">
        <v>2349</v>
      </c>
      <c r="I2914" s="0" t="s">
        <v>2123</v>
      </c>
      <c r="J2914" s="0" t="s">
        <v>47</v>
      </c>
      <c r="K2914" s="0" t="s">
        <v>47</v>
      </c>
      <c r="L2914" s="0" t="s">
        <v>47</v>
      </c>
      <c r="M2914" s="0" t="s">
        <v>47</v>
      </c>
      <c r="N2914" s="0" t="n">
        <v>1</v>
      </c>
      <c r="O2914" s="0" t="n">
        <v>118</v>
      </c>
      <c r="P2914" s="0" t="n">
        <v>100</v>
      </c>
      <c r="Q2914" s="0" t="n">
        <v>4.1</v>
      </c>
      <c r="R2914" s="0" t="str">
        <f aca="false">INDEX(Lookup!$B$4:$B$18,MATCH(C2914,Lookup!$A$4:$A$18,0))</f>
        <v>India</v>
      </c>
      <c r="S2914" s="20" t="n">
        <f aca="false">INDEX(Lookup!$D$4:$D$18,MATCH(C2914,Lookup!$A$4:$A$18,0))</f>
        <v>0.012</v>
      </c>
      <c r="T2914" s="21" t="n">
        <f aca="false">ROUND(P2914*S2914,2)</f>
        <v>1.2</v>
      </c>
      <c r="U2914" s="21" t="n">
        <f aca="false">IF(T2914&lt;=10,1,IF(T2914&lt;=20,2,IF(T2914&lt;=30,3,IF(T2914&lt;=40,4,IF(T2914&lt;=50,5,IF(T2914&lt;=100,6,IF(T2914&lt;=250,7,8)))))))</f>
        <v>1</v>
      </c>
      <c r="V2914" s="21" t="n">
        <f aca="false">IF(AND(OR(Dashboard!$T$3="All",R2914=Dashboard!$T$3),OR(Dashboard!$T$4="All",D2914=Dashboard!$T$4)),1,0)</f>
        <v>1</v>
      </c>
      <c r="W2914" s="21" t="n">
        <f aca="false">IF(V2914=1,T2914+ROW()/10000000,0)</f>
        <v>1.2002914</v>
      </c>
    </row>
    <row r="2915" customFormat="false" ht="15" hidden="false" customHeight="false" outlineLevel="0" collapsed="false">
      <c r="A2915" s="0" t="n">
        <v>303644</v>
      </c>
      <c r="B2915" s="0" t="s">
        <v>7678</v>
      </c>
      <c r="C2915" s="0" t="n">
        <v>1</v>
      </c>
      <c r="D2915" s="0" t="s">
        <v>6924</v>
      </c>
      <c r="E2915" s="0" t="s">
        <v>7679</v>
      </c>
      <c r="F2915" s="0" t="s">
        <v>7656</v>
      </c>
      <c r="G2915" s="0" t="s">
        <v>7657</v>
      </c>
      <c r="H2915" s="0" t="s">
        <v>3067</v>
      </c>
      <c r="I2915" s="0" t="s">
        <v>2123</v>
      </c>
      <c r="J2915" s="0" t="s">
        <v>47</v>
      </c>
      <c r="K2915" s="0" t="s">
        <v>47</v>
      </c>
      <c r="L2915" s="0" t="s">
        <v>47</v>
      </c>
      <c r="M2915" s="0" t="s">
        <v>47</v>
      </c>
      <c r="N2915" s="0" t="n">
        <v>1</v>
      </c>
      <c r="O2915" s="0" t="n">
        <v>169</v>
      </c>
      <c r="P2915" s="0" t="n">
        <v>150</v>
      </c>
      <c r="Q2915" s="0" t="n">
        <v>4.1</v>
      </c>
      <c r="R2915" s="0" t="str">
        <f aca="false">INDEX(Lookup!$B$4:$B$18,MATCH(C2915,Lookup!$A$4:$A$18,0))</f>
        <v>India</v>
      </c>
      <c r="S2915" s="20" t="n">
        <f aca="false">INDEX(Lookup!$D$4:$D$18,MATCH(C2915,Lookup!$A$4:$A$18,0))</f>
        <v>0.012</v>
      </c>
      <c r="T2915" s="21" t="n">
        <f aca="false">ROUND(P2915*S2915,2)</f>
        <v>1.8</v>
      </c>
      <c r="U2915" s="21" t="n">
        <f aca="false">IF(T2915&lt;=10,1,IF(T2915&lt;=20,2,IF(T2915&lt;=30,3,IF(T2915&lt;=40,4,IF(T2915&lt;=50,5,IF(T2915&lt;=100,6,IF(T2915&lt;=250,7,8)))))))</f>
        <v>1</v>
      </c>
      <c r="V2915" s="21" t="n">
        <f aca="false">IF(AND(OR(Dashboard!$T$3="All",R2915=Dashboard!$T$3),OR(Dashboard!$T$4="All",D2915=Dashboard!$T$4)),1,0)</f>
        <v>1</v>
      </c>
      <c r="W2915" s="21" t="n">
        <f aca="false">IF(V2915=1,T2915+ROW()/10000000,0)</f>
        <v>1.8002915</v>
      </c>
    </row>
    <row r="2916" customFormat="false" ht="15" hidden="false" customHeight="false" outlineLevel="0" collapsed="false">
      <c r="A2916" s="0" t="n">
        <v>307218</v>
      </c>
      <c r="B2916" s="0" t="s">
        <v>5625</v>
      </c>
      <c r="C2916" s="0" t="n">
        <v>1</v>
      </c>
      <c r="D2916" s="0" t="s">
        <v>6924</v>
      </c>
      <c r="E2916" s="0" t="s">
        <v>7680</v>
      </c>
      <c r="F2916" s="0" t="s">
        <v>7656</v>
      </c>
      <c r="G2916" s="0" t="s">
        <v>7657</v>
      </c>
      <c r="H2916" s="0" t="s">
        <v>3243</v>
      </c>
      <c r="I2916" s="0" t="s">
        <v>2123</v>
      </c>
      <c r="J2916" s="0" t="s">
        <v>47</v>
      </c>
      <c r="K2916" s="0" t="s">
        <v>47</v>
      </c>
      <c r="L2916" s="0" t="s">
        <v>47</v>
      </c>
      <c r="M2916" s="0" t="s">
        <v>47</v>
      </c>
      <c r="N2916" s="0" t="n">
        <v>1</v>
      </c>
      <c r="O2916" s="0" t="n">
        <v>200</v>
      </c>
      <c r="P2916" s="0" t="n">
        <v>150</v>
      </c>
      <c r="Q2916" s="0" t="n">
        <v>4.1</v>
      </c>
      <c r="R2916" s="0" t="str">
        <f aca="false">INDEX(Lookup!$B$4:$B$18,MATCH(C2916,Lookup!$A$4:$A$18,0))</f>
        <v>India</v>
      </c>
      <c r="S2916" s="20" t="n">
        <f aca="false">INDEX(Lookup!$D$4:$D$18,MATCH(C2916,Lookup!$A$4:$A$18,0))</f>
        <v>0.012</v>
      </c>
      <c r="T2916" s="21" t="n">
        <f aca="false">ROUND(P2916*S2916,2)</f>
        <v>1.8</v>
      </c>
      <c r="U2916" s="21" t="n">
        <f aca="false">IF(T2916&lt;=10,1,IF(T2916&lt;=20,2,IF(T2916&lt;=30,3,IF(T2916&lt;=40,4,IF(T2916&lt;=50,5,IF(T2916&lt;=100,6,IF(T2916&lt;=250,7,8)))))))</f>
        <v>1</v>
      </c>
      <c r="V2916" s="21" t="n">
        <f aca="false">IF(AND(OR(Dashboard!$T$3="All",R2916=Dashboard!$T$3),OR(Dashboard!$T$4="All",D2916=Dashboard!$T$4)),1,0)</f>
        <v>1</v>
      </c>
      <c r="W2916" s="21" t="n">
        <f aca="false">IF(V2916=1,T2916+ROW()/10000000,0)</f>
        <v>1.8002916</v>
      </c>
    </row>
    <row r="2917" customFormat="false" ht="15" hidden="false" customHeight="false" outlineLevel="0" collapsed="false">
      <c r="A2917" s="0" t="n">
        <v>304018</v>
      </c>
      <c r="B2917" s="0" t="s">
        <v>7681</v>
      </c>
      <c r="C2917" s="0" t="n">
        <v>1</v>
      </c>
      <c r="D2917" s="0" t="s">
        <v>6924</v>
      </c>
      <c r="E2917" s="0" t="s">
        <v>7682</v>
      </c>
      <c r="F2917" s="0" t="s">
        <v>7683</v>
      </c>
      <c r="G2917" s="0" t="s">
        <v>7684</v>
      </c>
      <c r="H2917" s="0" t="s">
        <v>2359</v>
      </c>
      <c r="I2917" s="0" t="s">
        <v>2123</v>
      </c>
      <c r="J2917" s="0" t="s">
        <v>47</v>
      </c>
      <c r="K2917" s="0" t="s">
        <v>46</v>
      </c>
      <c r="L2917" s="0" t="s">
        <v>47</v>
      </c>
      <c r="M2917" s="0" t="s">
        <v>47</v>
      </c>
      <c r="N2917" s="0" t="n">
        <v>2</v>
      </c>
      <c r="O2917" s="0" t="n">
        <v>23</v>
      </c>
      <c r="P2917" s="0" t="n">
        <v>500</v>
      </c>
      <c r="Q2917" s="0" t="n">
        <v>2.7</v>
      </c>
      <c r="R2917" s="0" t="str">
        <f aca="false">INDEX(Lookup!$B$4:$B$18,MATCH(C2917,Lookup!$A$4:$A$18,0))</f>
        <v>India</v>
      </c>
      <c r="S2917" s="20" t="n">
        <f aca="false">INDEX(Lookup!$D$4:$D$18,MATCH(C2917,Lookup!$A$4:$A$18,0))</f>
        <v>0.012</v>
      </c>
      <c r="T2917" s="21" t="n">
        <f aca="false">ROUND(P2917*S2917,2)</f>
        <v>6</v>
      </c>
      <c r="U2917" s="21" t="n">
        <f aca="false">IF(T2917&lt;=10,1,IF(T2917&lt;=20,2,IF(T2917&lt;=30,3,IF(T2917&lt;=40,4,IF(T2917&lt;=50,5,IF(T2917&lt;=100,6,IF(T2917&lt;=250,7,8)))))))</f>
        <v>1</v>
      </c>
      <c r="V2917" s="21" t="n">
        <f aca="false">IF(AND(OR(Dashboard!$T$3="All",R2917=Dashboard!$T$3),OR(Dashboard!$T$4="All",D2917=Dashboard!$T$4)),1,0)</f>
        <v>1</v>
      </c>
      <c r="W2917" s="21" t="n">
        <f aca="false">IF(V2917=1,T2917+ROW()/10000000,0)</f>
        <v>6.0002917</v>
      </c>
    </row>
    <row r="2918" customFormat="false" ht="15" hidden="false" customHeight="false" outlineLevel="0" collapsed="false">
      <c r="A2918" s="0" t="n">
        <v>18239781</v>
      </c>
      <c r="B2918" s="0" t="s">
        <v>7685</v>
      </c>
      <c r="C2918" s="0" t="n">
        <v>1</v>
      </c>
      <c r="D2918" s="0" t="s">
        <v>6924</v>
      </c>
      <c r="E2918" s="0" t="s">
        <v>7686</v>
      </c>
      <c r="F2918" s="0" t="s">
        <v>7687</v>
      </c>
      <c r="G2918" s="0" t="s">
        <v>7688</v>
      </c>
      <c r="H2918" s="0" t="s">
        <v>7689</v>
      </c>
      <c r="I2918" s="0" t="s">
        <v>2123</v>
      </c>
      <c r="J2918" s="0" t="s">
        <v>47</v>
      </c>
      <c r="K2918" s="0" t="s">
        <v>47</v>
      </c>
      <c r="L2918" s="0" t="s">
        <v>47</v>
      </c>
      <c r="M2918" s="0" t="s">
        <v>47</v>
      </c>
      <c r="N2918" s="0" t="n">
        <v>1</v>
      </c>
      <c r="O2918" s="0" t="n">
        <v>7</v>
      </c>
      <c r="P2918" s="0" t="n">
        <v>300</v>
      </c>
      <c r="Q2918" s="0" t="n">
        <v>3.1</v>
      </c>
      <c r="R2918" s="0" t="str">
        <f aca="false">INDEX(Lookup!$B$4:$B$18,MATCH(C2918,Lookup!$A$4:$A$18,0))</f>
        <v>India</v>
      </c>
      <c r="S2918" s="20" t="n">
        <f aca="false">INDEX(Lookup!$D$4:$D$18,MATCH(C2918,Lookup!$A$4:$A$18,0))</f>
        <v>0.012</v>
      </c>
      <c r="T2918" s="21" t="n">
        <f aca="false">ROUND(P2918*S2918,2)</f>
        <v>3.6</v>
      </c>
      <c r="U2918" s="21" t="n">
        <f aca="false">IF(T2918&lt;=10,1,IF(T2918&lt;=20,2,IF(T2918&lt;=30,3,IF(T2918&lt;=40,4,IF(T2918&lt;=50,5,IF(T2918&lt;=100,6,IF(T2918&lt;=250,7,8)))))))</f>
        <v>1</v>
      </c>
      <c r="V2918" s="21" t="n">
        <f aca="false">IF(AND(OR(Dashboard!$T$3="All",R2918=Dashboard!$T$3),OR(Dashboard!$T$4="All",D2918=Dashboard!$T$4)),1,0)</f>
        <v>1</v>
      </c>
      <c r="W2918" s="21" t="n">
        <f aca="false">IF(V2918=1,T2918+ROW()/10000000,0)</f>
        <v>3.6002918</v>
      </c>
    </row>
    <row r="2919" customFormat="false" ht="15" hidden="false" customHeight="false" outlineLevel="0" collapsed="false">
      <c r="A2919" s="0" t="n">
        <v>18364354</v>
      </c>
      <c r="B2919" s="0" t="s">
        <v>7690</v>
      </c>
      <c r="C2919" s="0" t="n">
        <v>1</v>
      </c>
      <c r="D2919" s="0" t="s">
        <v>6924</v>
      </c>
      <c r="E2919" s="0" t="s">
        <v>7691</v>
      </c>
      <c r="F2919" s="0" t="s">
        <v>7687</v>
      </c>
      <c r="G2919" s="0" t="s">
        <v>7688</v>
      </c>
      <c r="H2919" s="0" t="s">
        <v>2359</v>
      </c>
      <c r="I2919" s="0" t="s">
        <v>2123</v>
      </c>
      <c r="J2919" s="0" t="s">
        <v>46</v>
      </c>
      <c r="K2919" s="0" t="s">
        <v>47</v>
      </c>
      <c r="L2919" s="0" t="s">
        <v>47</v>
      </c>
      <c r="M2919" s="0" t="s">
        <v>47</v>
      </c>
      <c r="N2919" s="0" t="n">
        <v>2</v>
      </c>
      <c r="O2919" s="0" t="n">
        <v>4</v>
      </c>
      <c r="P2919" s="0" t="n">
        <v>800</v>
      </c>
      <c r="Q2919" s="0" t="n">
        <v>3</v>
      </c>
      <c r="R2919" s="0" t="str">
        <f aca="false">INDEX(Lookup!$B$4:$B$18,MATCH(C2919,Lookup!$A$4:$A$18,0))</f>
        <v>India</v>
      </c>
      <c r="S2919" s="20" t="n">
        <f aca="false">INDEX(Lookup!$D$4:$D$18,MATCH(C2919,Lookup!$A$4:$A$18,0))</f>
        <v>0.012</v>
      </c>
      <c r="T2919" s="21" t="n">
        <f aca="false">ROUND(P2919*S2919,2)</f>
        <v>9.6</v>
      </c>
      <c r="U2919" s="21" t="n">
        <f aca="false">IF(T2919&lt;=10,1,IF(T2919&lt;=20,2,IF(T2919&lt;=30,3,IF(T2919&lt;=40,4,IF(T2919&lt;=50,5,IF(T2919&lt;=100,6,IF(T2919&lt;=250,7,8)))))))</f>
        <v>1</v>
      </c>
      <c r="V2919" s="21" t="n">
        <f aca="false">IF(AND(OR(Dashboard!$T$3="All",R2919=Dashboard!$T$3),OR(Dashboard!$T$4="All",D2919=Dashboard!$T$4)),1,0)</f>
        <v>1</v>
      </c>
      <c r="W2919" s="21" t="n">
        <f aca="false">IF(V2919=1,T2919+ROW()/10000000,0)</f>
        <v>9.6002919</v>
      </c>
    </row>
    <row r="2920" customFormat="false" ht="15" hidden="false" customHeight="false" outlineLevel="0" collapsed="false">
      <c r="A2920" s="0" t="n">
        <v>18175256</v>
      </c>
      <c r="B2920" s="0" t="s">
        <v>7692</v>
      </c>
      <c r="C2920" s="0" t="n">
        <v>1</v>
      </c>
      <c r="D2920" s="0" t="s">
        <v>6924</v>
      </c>
      <c r="E2920" s="0" t="s">
        <v>7693</v>
      </c>
      <c r="F2920" s="0" t="s">
        <v>7687</v>
      </c>
      <c r="G2920" s="0" t="s">
        <v>7688</v>
      </c>
      <c r="H2920" s="0" t="s">
        <v>2288</v>
      </c>
      <c r="I2920" s="0" t="s">
        <v>2123</v>
      </c>
      <c r="J2920" s="0" t="s">
        <v>47</v>
      </c>
      <c r="K2920" s="0" t="s">
        <v>47</v>
      </c>
      <c r="L2920" s="0" t="s">
        <v>47</v>
      </c>
      <c r="M2920" s="0" t="s">
        <v>47</v>
      </c>
      <c r="N2920" s="0" t="n">
        <v>2</v>
      </c>
      <c r="O2920" s="0" t="n">
        <v>26</v>
      </c>
      <c r="P2920" s="0" t="n">
        <v>500</v>
      </c>
      <c r="Q2920" s="0" t="n">
        <v>3.2</v>
      </c>
      <c r="R2920" s="0" t="str">
        <f aca="false">INDEX(Lookup!$B$4:$B$18,MATCH(C2920,Lookup!$A$4:$A$18,0))</f>
        <v>India</v>
      </c>
      <c r="S2920" s="20" t="n">
        <f aca="false">INDEX(Lookup!$D$4:$D$18,MATCH(C2920,Lookup!$A$4:$A$18,0))</f>
        <v>0.012</v>
      </c>
      <c r="T2920" s="21" t="n">
        <f aca="false">ROUND(P2920*S2920,2)</f>
        <v>6</v>
      </c>
      <c r="U2920" s="21" t="n">
        <f aca="false">IF(T2920&lt;=10,1,IF(T2920&lt;=20,2,IF(T2920&lt;=30,3,IF(T2920&lt;=40,4,IF(T2920&lt;=50,5,IF(T2920&lt;=100,6,IF(T2920&lt;=250,7,8)))))))</f>
        <v>1</v>
      </c>
      <c r="V2920" s="21" t="n">
        <f aca="false">IF(AND(OR(Dashboard!$T$3="All",R2920=Dashboard!$T$3),OR(Dashboard!$T$4="All",D2920=Dashboard!$T$4)),1,0)</f>
        <v>1</v>
      </c>
      <c r="W2920" s="21" t="n">
        <f aca="false">IF(V2920=1,T2920+ROW()/10000000,0)</f>
        <v>6.000292</v>
      </c>
    </row>
    <row r="2921" customFormat="false" ht="15" hidden="false" customHeight="false" outlineLevel="0" collapsed="false">
      <c r="A2921" s="0" t="n">
        <v>7623</v>
      </c>
      <c r="B2921" s="0" t="s">
        <v>7694</v>
      </c>
      <c r="C2921" s="0" t="n">
        <v>1</v>
      </c>
      <c r="D2921" s="0" t="s">
        <v>6924</v>
      </c>
      <c r="E2921" s="0" t="s">
        <v>7695</v>
      </c>
      <c r="F2921" s="0" t="s">
        <v>7687</v>
      </c>
      <c r="G2921" s="0" t="s">
        <v>7688</v>
      </c>
      <c r="H2921" s="0" t="s">
        <v>2185</v>
      </c>
      <c r="I2921" s="0" t="s">
        <v>2123</v>
      </c>
      <c r="J2921" s="0" t="s">
        <v>47</v>
      </c>
      <c r="K2921" s="0" t="s">
        <v>47</v>
      </c>
      <c r="L2921" s="0" t="s">
        <v>47</v>
      </c>
      <c r="M2921" s="0" t="s">
        <v>47</v>
      </c>
      <c r="N2921" s="0" t="n">
        <v>1</v>
      </c>
      <c r="O2921" s="0" t="n">
        <v>22</v>
      </c>
      <c r="P2921" s="0" t="n">
        <v>300</v>
      </c>
      <c r="Q2921" s="0" t="n">
        <v>2.7</v>
      </c>
      <c r="R2921" s="0" t="str">
        <f aca="false">INDEX(Lookup!$B$4:$B$18,MATCH(C2921,Lookup!$A$4:$A$18,0))</f>
        <v>India</v>
      </c>
      <c r="S2921" s="20" t="n">
        <f aca="false">INDEX(Lookup!$D$4:$D$18,MATCH(C2921,Lookup!$A$4:$A$18,0))</f>
        <v>0.012</v>
      </c>
      <c r="T2921" s="21" t="n">
        <f aca="false">ROUND(P2921*S2921,2)</f>
        <v>3.6</v>
      </c>
      <c r="U2921" s="21" t="n">
        <f aca="false">IF(T2921&lt;=10,1,IF(T2921&lt;=20,2,IF(T2921&lt;=30,3,IF(T2921&lt;=40,4,IF(T2921&lt;=50,5,IF(T2921&lt;=100,6,IF(T2921&lt;=250,7,8)))))))</f>
        <v>1</v>
      </c>
      <c r="V2921" s="21" t="n">
        <f aca="false">IF(AND(OR(Dashboard!$T$3="All",R2921=Dashboard!$T$3),OR(Dashboard!$T$4="All",D2921=Dashboard!$T$4)),1,0)</f>
        <v>1</v>
      </c>
      <c r="W2921" s="21" t="n">
        <f aca="false">IF(V2921=1,T2921+ROW()/10000000,0)</f>
        <v>3.6002921</v>
      </c>
    </row>
    <row r="2922" customFormat="false" ht="15" hidden="false" customHeight="false" outlineLevel="0" collapsed="false">
      <c r="A2922" s="0" t="n">
        <v>17953899</v>
      </c>
      <c r="B2922" s="0" t="s">
        <v>7696</v>
      </c>
      <c r="C2922" s="0" t="n">
        <v>1</v>
      </c>
      <c r="D2922" s="0" t="s">
        <v>6924</v>
      </c>
      <c r="E2922" s="0" t="s">
        <v>7697</v>
      </c>
      <c r="F2922" s="0" t="s">
        <v>7687</v>
      </c>
      <c r="G2922" s="0" t="s">
        <v>7688</v>
      </c>
      <c r="H2922" s="0" t="s">
        <v>2359</v>
      </c>
      <c r="I2922" s="0" t="s">
        <v>2123</v>
      </c>
      <c r="J2922" s="0" t="s">
        <v>46</v>
      </c>
      <c r="K2922" s="0" t="s">
        <v>46</v>
      </c>
      <c r="L2922" s="0" t="s">
        <v>46</v>
      </c>
      <c r="M2922" s="0" t="s">
        <v>47</v>
      </c>
      <c r="N2922" s="0" t="n">
        <v>3</v>
      </c>
      <c r="O2922" s="0" t="n">
        <v>70</v>
      </c>
      <c r="P2922" s="0" t="n">
        <v>1000</v>
      </c>
      <c r="Q2922" s="0" t="n">
        <v>3</v>
      </c>
      <c r="R2922" s="0" t="str">
        <f aca="false">INDEX(Lookup!$B$4:$B$18,MATCH(C2922,Lookup!$A$4:$A$18,0))</f>
        <v>India</v>
      </c>
      <c r="S2922" s="20" t="n">
        <f aca="false">INDEX(Lookup!$D$4:$D$18,MATCH(C2922,Lookup!$A$4:$A$18,0))</f>
        <v>0.012</v>
      </c>
      <c r="T2922" s="21" t="n">
        <f aca="false">ROUND(P2922*S2922,2)</f>
        <v>12</v>
      </c>
      <c r="U2922" s="21" t="n">
        <f aca="false">IF(T2922&lt;=10,1,IF(T2922&lt;=20,2,IF(T2922&lt;=30,3,IF(T2922&lt;=40,4,IF(T2922&lt;=50,5,IF(T2922&lt;=100,6,IF(T2922&lt;=250,7,8)))))))</f>
        <v>2</v>
      </c>
      <c r="V2922" s="21" t="n">
        <f aca="false">IF(AND(OR(Dashboard!$T$3="All",R2922=Dashboard!$T$3),OR(Dashboard!$T$4="All",D2922=Dashboard!$T$4)),1,0)</f>
        <v>1</v>
      </c>
      <c r="W2922" s="21" t="n">
        <f aca="false">IF(V2922=1,T2922+ROW()/10000000,0)</f>
        <v>12.0002922</v>
      </c>
    </row>
    <row r="2923" customFormat="false" ht="15" hidden="false" customHeight="false" outlineLevel="0" collapsed="false">
      <c r="A2923" s="0" t="n">
        <v>309756</v>
      </c>
      <c r="B2923" s="0" t="s">
        <v>7698</v>
      </c>
      <c r="C2923" s="0" t="n">
        <v>1</v>
      </c>
      <c r="D2923" s="0" t="s">
        <v>6924</v>
      </c>
      <c r="E2923" s="0" t="s">
        <v>7699</v>
      </c>
      <c r="F2923" s="0" t="s">
        <v>7687</v>
      </c>
      <c r="G2923" s="0" t="s">
        <v>7688</v>
      </c>
      <c r="H2923" s="0" t="s">
        <v>7700</v>
      </c>
      <c r="I2923" s="0" t="s">
        <v>2123</v>
      </c>
      <c r="J2923" s="0" t="s">
        <v>47</v>
      </c>
      <c r="K2923" s="0" t="s">
        <v>47</v>
      </c>
      <c r="L2923" s="0" t="s">
        <v>47</v>
      </c>
      <c r="M2923" s="0" t="s">
        <v>47</v>
      </c>
      <c r="N2923" s="0" t="n">
        <v>1</v>
      </c>
      <c r="O2923" s="0" t="n">
        <v>26</v>
      </c>
      <c r="P2923" s="0" t="n">
        <v>250</v>
      </c>
      <c r="Q2923" s="0" t="n">
        <v>3.3</v>
      </c>
      <c r="R2923" s="0" t="str">
        <f aca="false">INDEX(Lookup!$B$4:$B$18,MATCH(C2923,Lookup!$A$4:$A$18,0))</f>
        <v>India</v>
      </c>
      <c r="S2923" s="20" t="n">
        <f aca="false">INDEX(Lookup!$D$4:$D$18,MATCH(C2923,Lookup!$A$4:$A$18,0))</f>
        <v>0.012</v>
      </c>
      <c r="T2923" s="21" t="n">
        <f aca="false">ROUND(P2923*S2923,2)</f>
        <v>3</v>
      </c>
      <c r="U2923" s="21" t="n">
        <f aca="false">IF(T2923&lt;=10,1,IF(T2923&lt;=20,2,IF(T2923&lt;=30,3,IF(T2923&lt;=40,4,IF(T2923&lt;=50,5,IF(T2923&lt;=100,6,IF(T2923&lt;=250,7,8)))))))</f>
        <v>1</v>
      </c>
      <c r="V2923" s="21" t="n">
        <f aca="false">IF(AND(OR(Dashboard!$T$3="All",R2923=Dashboard!$T$3),OR(Dashboard!$T$4="All",D2923=Dashboard!$T$4)),1,0)</f>
        <v>1</v>
      </c>
      <c r="W2923" s="21" t="n">
        <f aca="false">IF(V2923=1,T2923+ROW()/10000000,0)</f>
        <v>3.0002923</v>
      </c>
    </row>
    <row r="2924" customFormat="false" ht="15" hidden="false" customHeight="false" outlineLevel="0" collapsed="false">
      <c r="A2924" s="0" t="n">
        <v>2595</v>
      </c>
      <c r="B2924" s="0" t="s">
        <v>7701</v>
      </c>
      <c r="C2924" s="0" t="n">
        <v>1</v>
      </c>
      <c r="D2924" s="0" t="s">
        <v>6924</v>
      </c>
      <c r="E2924" s="0" t="s">
        <v>7702</v>
      </c>
      <c r="F2924" s="0" t="s">
        <v>7687</v>
      </c>
      <c r="G2924" s="0" t="s">
        <v>7688</v>
      </c>
      <c r="H2924" s="0" t="s">
        <v>4219</v>
      </c>
      <c r="I2924" s="0" t="s">
        <v>2123</v>
      </c>
      <c r="J2924" s="0" t="s">
        <v>47</v>
      </c>
      <c r="K2924" s="0" t="s">
        <v>46</v>
      </c>
      <c r="L2924" s="0" t="s">
        <v>47</v>
      </c>
      <c r="M2924" s="0" t="s">
        <v>47</v>
      </c>
      <c r="N2924" s="0" t="n">
        <v>2</v>
      </c>
      <c r="O2924" s="0" t="n">
        <v>404</v>
      </c>
      <c r="P2924" s="0" t="n">
        <v>500</v>
      </c>
      <c r="Q2924" s="0" t="n">
        <v>3.4</v>
      </c>
      <c r="R2924" s="0" t="str">
        <f aca="false">INDEX(Lookup!$B$4:$B$18,MATCH(C2924,Lookup!$A$4:$A$18,0))</f>
        <v>India</v>
      </c>
      <c r="S2924" s="20" t="n">
        <f aca="false">INDEX(Lookup!$D$4:$D$18,MATCH(C2924,Lookup!$A$4:$A$18,0))</f>
        <v>0.012</v>
      </c>
      <c r="T2924" s="21" t="n">
        <f aca="false">ROUND(P2924*S2924,2)</f>
        <v>6</v>
      </c>
      <c r="U2924" s="21" t="n">
        <f aca="false">IF(T2924&lt;=10,1,IF(T2924&lt;=20,2,IF(T2924&lt;=30,3,IF(T2924&lt;=40,4,IF(T2924&lt;=50,5,IF(T2924&lt;=100,6,IF(T2924&lt;=250,7,8)))))))</f>
        <v>1</v>
      </c>
      <c r="V2924" s="21" t="n">
        <f aca="false">IF(AND(OR(Dashboard!$T$3="All",R2924=Dashboard!$T$3),OR(Dashboard!$T$4="All",D2924=Dashboard!$T$4)),1,0)</f>
        <v>1</v>
      </c>
      <c r="W2924" s="21" t="n">
        <f aca="false">IF(V2924=1,T2924+ROW()/10000000,0)</f>
        <v>6.0002924</v>
      </c>
    </row>
    <row r="2925" customFormat="false" ht="15" hidden="false" customHeight="false" outlineLevel="0" collapsed="false">
      <c r="A2925" s="0" t="n">
        <v>7620</v>
      </c>
      <c r="B2925" s="0" t="s">
        <v>7703</v>
      </c>
      <c r="C2925" s="0" t="n">
        <v>1</v>
      </c>
      <c r="D2925" s="0" t="s">
        <v>6924</v>
      </c>
      <c r="E2925" s="0" t="s">
        <v>7704</v>
      </c>
      <c r="F2925" s="0" t="s">
        <v>7687</v>
      </c>
      <c r="G2925" s="0" t="s">
        <v>7688</v>
      </c>
      <c r="H2925" s="0" t="s">
        <v>402</v>
      </c>
      <c r="I2925" s="0" t="s">
        <v>2123</v>
      </c>
      <c r="J2925" s="0" t="s">
        <v>47</v>
      </c>
      <c r="K2925" s="0" t="s">
        <v>47</v>
      </c>
      <c r="L2925" s="0" t="s">
        <v>47</v>
      </c>
      <c r="M2925" s="0" t="s">
        <v>47</v>
      </c>
      <c r="N2925" s="0" t="n">
        <v>1</v>
      </c>
      <c r="O2925" s="0" t="n">
        <v>35</v>
      </c>
      <c r="P2925" s="0" t="n">
        <v>150</v>
      </c>
      <c r="Q2925" s="0" t="n">
        <v>3.2</v>
      </c>
      <c r="R2925" s="0" t="str">
        <f aca="false">INDEX(Lookup!$B$4:$B$18,MATCH(C2925,Lookup!$A$4:$A$18,0))</f>
        <v>India</v>
      </c>
      <c r="S2925" s="20" t="n">
        <f aca="false">INDEX(Lookup!$D$4:$D$18,MATCH(C2925,Lookup!$A$4:$A$18,0))</f>
        <v>0.012</v>
      </c>
      <c r="T2925" s="21" t="n">
        <f aca="false">ROUND(P2925*S2925,2)</f>
        <v>1.8</v>
      </c>
      <c r="U2925" s="21" t="n">
        <f aca="false">IF(T2925&lt;=10,1,IF(T2925&lt;=20,2,IF(T2925&lt;=30,3,IF(T2925&lt;=40,4,IF(T2925&lt;=50,5,IF(T2925&lt;=100,6,IF(T2925&lt;=250,7,8)))))))</f>
        <v>1</v>
      </c>
      <c r="V2925" s="21" t="n">
        <f aca="false">IF(AND(OR(Dashboard!$T$3="All",R2925=Dashboard!$T$3),OR(Dashboard!$T$4="All",D2925=Dashboard!$T$4)),1,0)</f>
        <v>1</v>
      </c>
      <c r="W2925" s="21" t="n">
        <f aca="false">IF(V2925=1,T2925+ROW()/10000000,0)</f>
        <v>1.8002925</v>
      </c>
    </row>
    <row r="2926" customFormat="false" ht="15" hidden="false" customHeight="false" outlineLevel="0" collapsed="false">
      <c r="A2926" s="0" t="n">
        <v>309161</v>
      </c>
      <c r="B2926" s="0" t="s">
        <v>7705</v>
      </c>
      <c r="C2926" s="0" t="n">
        <v>1</v>
      </c>
      <c r="D2926" s="0" t="s">
        <v>6924</v>
      </c>
      <c r="E2926" s="0" t="s">
        <v>7706</v>
      </c>
      <c r="F2926" s="0" t="s">
        <v>7687</v>
      </c>
      <c r="G2926" s="0" t="s">
        <v>7688</v>
      </c>
      <c r="H2926" s="0" t="s">
        <v>7707</v>
      </c>
      <c r="I2926" s="0" t="s">
        <v>2123</v>
      </c>
      <c r="J2926" s="0" t="s">
        <v>47</v>
      </c>
      <c r="K2926" s="0" t="s">
        <v>47</v>
      </c>
      <c r="L2926" s="0" t="s">
        <v>47</v>
      </c>
      <c r="M2926" s="0" t="s">
        <v>47</v>
      </c>
      <c r="N2926" s="0" t="n">
        <v>1</v>
      </c>
      <c r="O2926" s="0" t="n">
        <v>135</v>
      </c>
      <c r="P2926" s="0" t="n">
        <v>400</v>
      </c>
      <c r="Q2926" s="0" t="n">
        <v>2.7</v>
      </c>
      <c r="R2926" s="0" t="str">
        <f aca="false">INDEX(Lookup!$B$4:$B$18,MATCH(C2926,Lookup!$A$4:$A$18,0))</f>
        <v>India</v>
      </c>
      <c r="S2926" s="20" t="n">
        <f aca="false">INDEX(Lookup!$D$4:$D$18,MATCH(C2926,Lookup!$A$4:$A$18,0))</f>
        <v>0.012</v>
      </c>
      <c r="T2926" s="21" t="n">
        <f aca="false">ROUND(P2926*S2926,2)</f>
        <v>4.8</v>
      </c>
      <c r="U2926" s="21" t="n">
        <f aca="false">IF(T2926&lt;=10,1,IF(T2926&lt;=20,2,IF(T2926&lt;=30,3,IF(T2926&lt;=40,4,IF(T2926&lt;=50,5,IF(T2926&lt;=100,6,IF(T2926&lt;=250,7,8)))))))</f>
        <v>1</v>
      </c>
      <c r="V2926" s="21" t="n">
        <f aca="false">IF(AND(OR(Dashboard!$T$3="All",R2926=Dashboard!$T$3),OR(Dashboard!$T$4="All",D2926=Dashboard!$T$4)),1,0)</f>
        <v>1</v>
      </c>
      <c r="W2926" s="21" t="n">
        <f aca="false">IF(V2926=1,T2926+ROW()/10000000,0)</f>
        <v>4.8002926</v>
      </c>
    </row>
    <row r="2927" customFormat="false" ht="15" hidden="false" customHeight="false" outlineLevel="0" collapsed="false">
      <c r="A2927" s="0" t="n">
        <v>18249081</v>
      </c>
      <c r="B2927" s="0" t="s">
        <v>7708</v>
      </c>
      <c r="C2927" s="0" t="n">
        <v>1</v>
      </c>
      <c r="D2927" s="0" t="s">
        <v>6924</v>
      </c>
      <c r="E2927" s="0" t="s">
        <v>7709</v>
      </c>
      <c r="F2927" s="0" t="s">
        <v>7687</v>
      </c>
      <c r="G2927" s="0" t="s">
        <v>7688</v>
      </c>
      <c r="H2927" s="0" t="s">
        <v>1124</v>
      </c>
      <c r="I2927" s="0" t="s">
        <v>2123</v>
      </c>
      <c r="J2927" s="0" t="s">
        <v>47</v>
      </c>
      <c r="K2927" s="0" t="s">
        <v>46</v>
      </c>
      <c r="L2927" s="0" t="s">
        <v>47</v>
      </c>
      <c r="M2927" s="0" t="s">
        <v>47</v>
      </c>
      <c r="N2927" s="0" t="n">
        <v>2</v>
      </c>
      <c r="O2927" s="0" t="n">
        <v>16</v>
      </c>
      <c r="P2927" s="0" t="n">
        <v>600</v>
      </c>
      <c r="Q2927" s="0" t="n">
        <v>2.9</v>
      </c>
      <c r="R2927" s="0" t="str">
        <f aca="false">INDEX(Lookup!$B$4:$B$18,MATCH(C2927,Lookup!$A$4:$A$18,0))</f>
        <v>India</v>
      </c>
      <c r="S2927" s="20" t="n">
        <f aca="false">INDEX(Lookup!$D$4:$D$18,MATCH(C2927,Lookup!$A$4:$A$18,0))</f>
        <v>0.012</v>
      </c>
      <c r="T2927" s="21" t="n">
        <f aca="false">ROUND(P2927*S2927,2)</f>
        <v>7.2</v>
      </c>
      <c r="U2927" s="21" t="n">
        <f aca="false">IF(T2927&lt;=10,1,IF(T2927&lt;=20,2,IF(T2927&lt;=30,3,IF(T2927&lt;=40,4,IF(T2927&lt;=50,5,IF(T2927&lt;=100,6,IF(T2927&lt;=250,7,8)))))))</f>
        <v>1</v>
      </c>
      <c r="V2927" s="21" t="n">
        <f aca="false">IF(AND(OR(Dashboard!$T$3="All",R2927=Dashboard!$T$3),OR(Dashboard!$T$4="All",D2927=Dashboard!$T$4)),1,0)</f>
        <v>1</v>
      </c>
      <c r="W2927" s="21" t="n">
        <f aca="false">IF(V2927=1,T2927+ROW()/10000000,0)</f>
        <v>7.2002927</v>
      </c>
    </row>
    <row r="2928" customFormat="false" ht="15" hidden="false" customHeight="false" outlineLevel="0" collapsed="false">
      <c r="A2928" s="0" t="n">
        <v>3632</v>
      </c>
      <c r="B2928" s="0" t="s">
        <v>4121</v>
      </c>
      <c r="C2928" s="0" t="n">
        <v>1</v>
      </c>
      <c r="D2928" s="0" t="s">
        <v>6924</v>
      </c>
      <c r="E2928" s="0" t="s">
        <v>7710</v>
      </c>
      <c r="F2928" s="0" t="s">
        <v>7687</v>
      </c>
      <c r="G2928" s="0" t="s">
        <v>7688</v>
      </c>
      <c r="H2928" s="0" t="s">
        <v>4982</v>
      </c>
      <c r="I2928" s="0" t="s">
        <v>2123</v>
      </c>
      <c r="J2928" s="0" t="s">
        <v>47</v>
      </c>
      <c r="K2928" s="0" t="s">
        <v>46</v>
      </c>
      <c r="L2928" s="0" t="s">
        <v>47</v>
      </c>
      <c r="M2928" s="0" t="s">
        <v>47</v>
      </c>
      <c r="N2928" s="0" t="n">
        <v>2</v>
      </c>
      <c r="O2928" s="0" t="n">
        <v>39</v>
      </c>
      <c r="P2928" s="0" t="n">
        <v>500</v>
      </c>
      <c r="Q2928" s="0" t="n">
        <v>2.9</v>
      </c>
      <c r="R2928" s="0" t="str">
        <f aca="false">INDEX(Lookup!$B$4:$B$18,MATCH(C2928,Lookup!$A$4:$A$18,0))</f>
        <v>India</v>
      </c>
      <c r="S2928" s="20" t="n">
        <f aca="false">INDEX(Lookup!$D$4:$D$18,MATCH(C2928,Lookup!$A$4:$A$18,0))</f>
        <v>0.012</v>
      </c>
      <c r="T2928" s="21" t="n">
        <f aca="false">ROUND(P2928*S2928,2)</f>
        <v>6</v>
      </c>
      <c r="U2928" s="21" t="n">
        <f aca="false">IF(T2928&lt;=10,1,IF(T2928&lt;=20,2,IF(T2928&lt;=30,3,IF(T2928&lt;=40,4,IF(T2928&lt;=50,5,IF(T2928&lt;=100,6,IF(T2928&lt;=250,7,8)))))))</f>
        <v>1</v>
      </c>
      <c r="V2928" s="21" t="n">
        <f aca="false">IF(AND(OR(Dashboard!$T$3="All",R2928=Dashboard!$T$3),OR(Dashboard!$T$4="All",D2928=Dashboard!$T$4)),1,0)</f>
        <v>1</v>
      </c>
      <c r="W2928" s="21" t="n">
        <f aca="false">IF(V2928=1,T2928+ROW()/10000000,0)</f>
        <v>6.0002928</v>
      </c>
    </row>
    <row r="2929" customFormat="false" ht="15" hidden="false" customHeight="false" outlineLevel="0" collapsed="false">
      <c r="A2929" s="0" t="n">
        <v>7602</v>
      </c>
      <c r="B2929" s="0" t="s">
        <v>7711</v>
      </c>
      <c r="C2929" s="0" t="n">
        <v>1</v>
      </c>
      <c r="D2929" s="0" t="s">
        <v>6924</v>
      </c>
      <c r="E2929" s="0" t="s">
        <v>7712</v>
      </c>
      <c r="F2929" s="0" t="s">
        <v>7687</v>
      </c>
      <c r="G2929" s="0" t="s">
        <v>7688</v>
      </c>
      <c r="H2929" s="0" t="s">
        <v>402</v>
      </c>
      <c r="I2929" s="0" t="s">
        <v>2123</v>
      </c>
      <c r="J2929" s="0" t="s">
        <v>47</v>
      </c>
      <c r="K2929" s="0" t="s">
        <v>47</v>
      </c>
      <c r="L2929" s="0" t="s">
        <v>47</v>
      </c>
      <c r="M2929" s="0" t="s">
        <v>47</v>
      </c>
      <c r="N2929" s="0" t="n">
        <v>1</v>
      </c>
      <c r="O2929" s="0" t="n">
        <v>18</v>
      </c>
      <c r="P2929" s="0" t="n">
        <v>300</v>
      </c>
      <c r="Q2929" s="0" t="n">
        <v>3.4</v>
      </c>
      <c r="R2929" s="0" t="str">
        <f aca="false">INDEX(Lookup!$B$4:$B$18,MATCH(C2929,Lookup!$A$4:$A$18,0))</f>
        <v>India</v>
      </c>
      <c r="S2929" s="20" t="n">
        <f aca="false">INDEX(Lookup!$D$4:$D$18,MATCH(C2929,Lookup!$A$4:$A$18,0))</f>
        <v>0.012</v>
      </c>
      <c r="T2929" s="21" t="n">
        <f aca="false">ROUND(P2929*S2929,2)</f>
        <v>3.6</v>
      </c>
      <c r="U2929" s="21" t="n">
        <f aca="false">IF(T2929&lt;=10,1,IF(T2929&lt;=20,2,IF(T2929&lt;=30,3,IF(T2929&lt;=40,4,IF(T2929&lt;=50,5,IF(T2929&lt;=100,6,IF(T2929&lt;=250,7,8)))))))</f>
        <v>1</v>
      </c>
      <c r="V2929" s="21" t="n">
        <f aca="false">IF(AND(OR(Dashboard!$T$3="All",R2929=Dashboard!$T$3),OR(Dashboard!$T$4="All",D2929=Dashboard!$T$4)),1,0)</f>
        <v>1</v>
      </c>
      <c r="W2929" s="21" t="n">
        <f aca="false">IF(V2929=1,T2929+ROW()/10000000,0)</f>
        <v>3.6002929</v>
      </c>
    </row>
    <row r="2930" customFormat="false" ht="15" hidden="false" customHeight="false" outlineLevel="0" collapsed="false">
      <c r="A2930" s="0" t="n">
        <v>1712</v>
      </c>
      <c r="B2930" s="0" t="s">
        <v>3343</v>
      </c>
      <c r="C2930" s="0" t="n">
        <v>1</v>
      </c>
      <c r="D2930" s="0" t="s">
        <v>6924</v>
      </c>
      <c r="E2930" s="0" t="s">
        <v>7713</v>
      </c>
      <c r="F2930" s="0" t="s">
        <v>7687</v>
      </c>
      <c r="G2930" s="0" t="s">
        <v>7688</v>
      </c>
      <c r="H2930" s="0" t="s">
        <v>3345</v>
      </c>
      <c r="I2930" s="0" t="s">
        <v>2123</v>
      </c>
      <c r="J2930" s="0" t="s">
        <v>47</v>
      </c>
      <c r="K2930" s="0" t="s">
        <v>47</v>
      </c>
      <c r="L2930" s="0" t="s">
        <v>47</v>
      </c>
      <c r="M2930" s="0" t="s">
        <v>47</v>
      </c>
      <c r="N2930" s="0" t="n">
        <v>1</v>
      </c>
      <c r="O2930" s="0" t="n">
        <v>29</v>
      </c>
      <c r="P2930" s="0" t="n">
        <v>400</v>
      </c>
      <c r="Q2930" s="0" t="n">
        <v>2.7</v>
      </c>
      <c r="R2930" s="0" t="str">
        <f aca="false">INDEX(Lookup!$B$4:$B$18,MATCH(C2930,Lookup!$A$4:$A$18,0))</f>
        <v>India</v>
      </c>
      <c r="S2930" s="20" t="n">
        <f aca="false">INDEX(Lookup!$D$4:$D$18,MATCH(C2930,Lookup!$A$4:$A$18,0))</f>
        <v>0.012</v>
      </c>
      <c r="T2930" s="21" t="n">
        <f aca="false">ROUND(P2930*S2930,2)</f>
        <v>4.8</v>
      </c>
      <c r="U2930" s="21" t="n">
        <f aca="false">IF(T2930&lt;=10,1,IF(T2930&lt;=20,2,IF(T2930&lt;=30,3,IF(T2930&lt;=40,4,IF(T2930&lt;=50,5,IF(T2930&lt;=100,6,IF(T2930&lt;=250,7,8)))))))</f>
        <v>1</v>
      </c>
      <c r="V2930" s="21" t="n">
        <f aca="false">IF(AND(OR(Dashboard!$T$3="All",R2930=Dashboard!$T$3),OR(Dashboard!$T$4="All",D2930=Dashboard!$T$4)),1,0)</f>
        <v>1</v>
      </c>
      <c r="W2930" s="21" t="n">
        <f aca="false">IF(V2930=1,T2930+ROW()/10000000,0)</f>
        <v>4.800293</v>
      </c>
    </row>
    <row r="2931" customFormat="false" ht="15" hidden="false" customHeight="false" outlineLevel="0" collapsed="false">
      <c r="A2931" s="0" t="n">
        <v>300984</v>
      </c>
      <c r="B2931" s="0" t="s">
        <v>7714</v>
      </c>
      <c r="C2931" s="0" t="n">
        <v>1</v>
      </c>
      <c r="D2931" s="0" t="s">
        <v>6924</v>
      </c>
      <c r="E2931" s="0" t="s">
        <v>7715</v>
      </c>
      <c r="F2931" s="0" t="s">
        <v>7687</v>
      </c>
      <c r="G2931" s="0" t="s">
        <v>7688</v>
      </c>
      <c r="H2931" s="0" t="s">
        <v>2288</v>
      </c>
      <c r="I2931" s="0" t="s">
        <v>2123</v>
      </c>
      <c r="J2931" s="0" t="s">
        <v>47</v>
      </c>
      <c r="K2931" s="0" t="s">
        <v>47</v>
      </c>
      <c r="L2931" s="0" t="s">
        <v>47</v>
      </c>
      <c r="M2931" s="0" t="s">
        <v>47</v>
      </c>
      <c r="N2931" s="0" t="n">
        <v>1</v>
      </c>
      <c r="O2931" s="0" t="n">
        <v>27</v>
      </c>
      <c r="P2931" s="0" t="n">
        <v>250</v>
      </c>
      <c r="Q2931" s="0" t="n">
        <v>3.3</v>
      </c>
      <c r="R2931" s="0" t="str">
        <f aca="false">INDEX(Lookup!$B$4:$B$18,MATCH(C2931,Lookup!$A$4:$A$18,0))</f>
        <v>India</v>
      </c>
      <c r="S2931" s="20" t="n">
        <f aca="false">INDEX(Lookup!$D$4:$D$18,MATCH(C2931,Lookup!$A$4:$A$18,0))</f>
        <v>0.012</v>
      </c>
      <c r="T2931" s="21" t="n">
        <f aca="false">ROUND(P2931*S2931,2)</f>
        <v>3</v>
      </c>
      <c r="U2931" s="21" t="n">
        <f aca="false">IF(T2931&lt;=10,1,IF(T2931&lt;=20,2,IF(T2931&lt;=30,3,IF(T2931&lt;=40,4,IF(T2931&lt;=50,5,IF(T2931&lt;=100,6,IF(T2931&lt;=250,7,8)))))))</f>
        <v>1</v>
      </c>
      <c r="V2931" s="21" t="n">
        <f aca="false">IF(AND(OR(Dashboard!$T$3="All",R2931=Dashboard!$T$3),OR(Dashboard!$T$4="All",D2931=Dashboard!$T$4)),1,0)</f>
        <v>1</v>
      </c>
      <c r="W2931" s="21" t="n">
        <f aca="false">IF(V2931=1,T2931+ROW()/10000000,0)</f>
        <v>3.0002931</v>
      </c>
    </row>
    <row r="2932" customFormat="false" ht="15" hidden="false" customHeight="false" outlineLevel="0" collapsed="false">
      <c r="A2932" s="0" t="n">
        <v>18429374</v>
      </c>
      <c r="B2932" s="0" t="s">
        <v>7716</v>
      </c>
      <c r="C2932" s="0" t="n">
        <v>1</v>
      </c>
      <c r="D2932" s="0" t="s">
        <v>6924</v>
      </c>
      <c r="E2932" s="0" t="s">
        <v>7717</v>
      </c>
      <c r="F2932" s="0" t="s">
        <v>7687</v>
      </c>
      <c r="G2932" s="0" t="s">
        <v>7688</v>
      </c>
      <c r="H2932" s="0" t="s">
        <v>2122</v>
      </c>
      <c r="I2932" s="0" t="s">
        <v>2123</v>
      </c>
      <c r="J2932" s="0" t="s">
        <v>47</v>
      </c>
      <c r="K2932" s="0" t="s">
        <v>47</v>
      </c>
      <c r="L2932" s="0" t="s">
        <v>47</v>
      </c>
      <c r="M2932" s="0" t="s">
        <v>47</v>
      </c>
      <c r="N2932" s="0" t="n">
        <v>2</v>
      </c>
      <c r="O2932" s="0" t="n">
        <v>13</v>
      </c>
      <c r="P2932" s="0" t="n">
        <v>500</v>
      </c>
      <c r="Q2932" s="0" t="n">
        <v>3.2</v>
      </c>
      <c r="R2932" s="0" t="str">
        <f aca="false">INDEX(Lookup!$B$4:$B$18,MATCH(C2932,Lookup!$A$4:$A$18,0))</f>
        <v>India</v>
      </c>
      <c r="S2932" s="20" t="n">
        <f aca="false">INDEX(Lookup!$D$4:$D$18,MATCH(C2932,Lookup!$A$4:$A$18,0))</f>
        <v>0.012</v>
      </c>
      <c r="T2932" s="21" t="n">
        <f aca="false">ROUND(P2932*S2932,2)</f>
        <v>6</v>
      </c>
      <c r="U2932" s="21" t="n">
        <f aca="false">IF(T2932&lt;=10,1,IF(T2932&lt;=20,2,IF(T2932&lt;=30,3,IF(T2932&lt;=40,4,IF(T2932&lt;=50,5,IF(T2932&lt;=100,6,IF(T2932&lt;=250,7,8)))))))</f>
        <v>1</v>
      </c>
      <c r="V2932" s="21" t="n">
        <f aca="false">IF(AND(OR(Dashboard!$T$3="All",R2932=Dashboard!$T$3),OR(Dashboard!$T$4="All",D2932=Dashboard!$T$4)),1,0)</f>
        <v>1</v>
      </c>
      <c r="W2932" s="21" t="n">
        <f aca="false">IF(V2932=1,T2932+ROW()/10000000,0)</f>
        <v>6.0002932</v>
      </c>
    </row>
    <row r="2933" customFormat="false" ht="15" hidden="false" customHeight="false" outlineLevel="0" collapsed="false">
      <c r="A2933" s="0" t="n">
        <v>18354627</v>
      </c>
      <c r="B2933" s="0" t="s">
        <v>7718</v>
      </c>
      <c r="C2933" s="0" t="n">
        <v>1</v>
      </c>
      <c r="D2933" s="0" t="s">
        <v>6924</v>
      </c>
      <c r="E2933" s="0" t="s">
        <v>7719</v>
      </c>
      <c r="F2933" s="0" t="s">
        <v>7687</v>
      </c>
      <c r="G2933" s="0" t="s">
        <v>7688</v>
      </c>
      <c r="H2933" s="0" t="s">
        <v>2330</v>
      </c>
      <c r="I2933" s="0" t="s">
        <v>2123</v>
      </c>
      <c r="J2933" s="0" t="s">
        <v>47</v>
      </c>
      <c r="K2933" s="0" t="s">
        <v>46</v>
      </c>
      <c r="L2933" s="0" t="s">
        <v>47</v>
      </c>
      <c r="M2933" s="0" t="s">
        <v>47</v>
      </c>
      <c r="N2933" s="0" t="n">
        <v>1</v>
      </c>
      <c r="O2933" s="0" t="n">
        <v>18</v>
      </c>
      <c r="P2933" s="0" t="n">
        <v>300</v>
      </c>
      <c r="Q2933" s="0" t="n">
        <v>3.3</v>
      </c>
      <c r="R2933" s="0" t="str">
        <f aca="false">INDEX(Lookup!$B$4:$B$18,MATCH(C2933,Lookup!$A$4:$A$18,0))</f>
        <v>India</v>
      </c>
      <c r="S2933" s="20" t="n">
        <f aca="false">INDEX(Lookup!$D$4:$D$18,MATCH(C2933,Lookup!$A$4:$A$18,0))</f>
        <v>0.012</v>
      </c>
      <c r="T2933" s="21" t="n">
        <f aca="false">ROUND(P2933*S2933,2)</f>
        <v>3.6</v>
      </c>
      <c r="U2933" s="21" t="n">
        <f aca="false">IF(T2933&lt;=10,1,IF(T2933&lt;=20,2,IF(T2933&lt;=30,3,IF(T2933&lt;=40,4,IF(T2933&lt;=50,5,IF(T2933&lt;=100,6,IF(T2933&lt;=250,7,8)))))))</f>
        <v>1</v>
      </c>
      <c r="V2933" s="21" t="n">
        <f aca="false">IF(AND(OR(Dashboard!$T$3="All",R2933=Dashboard!$T$3),OR(Dashboard!$T$4="All",D2933=Dashboard!$T$4)),1,0)</f>
        <v>1</v>
      </c>
      <c r="W2933" s="21" t="n">
        <f aca="false">IF(V2933=1,T2933+ROW()/10000000,0)</f>
        <v>3.6002933</v>
      </c>
    </row>
    <row r="2934" customFormat="false" ht="15" hidden="false" customHeight="false" outlineLevel="0" collapsed="false">
      <c r="A2934" s="0" t="n">
        <v>301522</v>
      </c>
      <c r="B2934" s="0" t="s">
        <v>7720</v>
      </c>
      <c r="C2934" s="0" t="n">
        <v>1</v>
      </c>
      <c r="D2934" s="0" t="s">
        <v>6924</v>
      </c>
      <c r="E2934" s="0" t="s">
        <v>7721</v>
      </c>
      <c r="F2934" s="0" t="s">
        <v>7687</v>
      </c>
      <c r="G2934" s="0" t="s">
        <v>7688</v>
      </c>
      <c r="H2934" s="0" t="s">
        <v>7722</v>
      </c>
      <c r="I2934" s="0" t="s">
        <v>2123</v>
      </c>
      <c r="J2934" s="0" t="s">
        <v>47</v>
      </c>
      <c r="K2934" s="0" t="s">
        <v>47</v>
      </c>
      <c r="L2934" s="0" t="s">
        <v>47</v>
      </c>
      <c r="M2934" s="0" t="s">
        <v>47</v>
      </c>
      <c r="N2934" s="0" t="n">
        <v>2</v>
      </c>
      <c r="O2934" s="0" t="n">
        <v>14</v>
      </c>
      <c r="P2934" s="0" t="n">
        <v>500</v>
      </c>
      <c r="Q2934" s="0" t="n">
        <v>2.7</v>
      </c>
      <c r="R2934" s="0" t="str">
        <f aca="false">INDEX(Lookup!$B$4:$B$18,MATCH(C2934,Lookup!$A$4:$A$18,0))</f>
        <v>India</v>
      </c>
      <c r="S2934" s="20" t="n">
        <f aca="false">INDEX(Lookup!$D$4:$D$18,MATCH(C2934,Lookup!$A$4:$A$18,0))</f>
        <v>0.012</v>
      </c>
      <c r="T2934" s="21" t="n">
        <f aca="false">ROUND(P2934*S2934,2)</f>
        <v>6</v>
      </c>
      <c r="U2934" s="21" t="n">
        <f aca="false">IF(T2934&lt;=10,1,IF(T2934&lt;=20,2,IF(T2934&lt;=30,3,IF(T2934&lt;=40,4,IF(T2934&lt;=50,5,IF(T2934&lt;=100,6,IF(T2934&lt;=250,7,8)))))))</f>
        <v>1</v>
      </c>
      <c r="V2934" s="21" t="n">
        <f aca="false">IF(AND(OR(Dashboard!$T$3="All",R2934=Dashboard!$T$3),OR(Dashboard!$T$4="All",D2934=Dashboard!$T$4)),1,0)</f>
        <v>1</v>
      </c>
      <c r="W2934" s="21" t="n">
        <f aca="false">IF(V2934=1,T2934+ROW()/10000000,0)</f>
        <v>6.0002934</v>
      </c>
    </row>
    <row r="2935" customFormat="false" ht="15" hidden="false" customHeight="false" outlineLevel="0" collapsed="false">
      <c r="A2935" s="0" t="n">
        <v>4973</v>
      </c>
      <c r="B2935" s="0" t="s">
        <v>7723</v>
      </c>
      <c r="C2935" s="0" t="n">
        <v>1</v>
      </c>
      <c r="D2935" s="0" t="s">
        <v>6924</v>
      </c>
      <c r="E2935" s="0" t="s">
        <v>7724</v>
      </c>
      <c r="F2935" s="0" t="s">
        <v>7687</v>
      </c>
      <c r="G2935" s="0" t="s">
        <v>7688</v>
      </c>
      <c r="H2935" s="0" t="s">
        <v>2359</v>
      </c>
      <c r="I2935" s="0" t="s">
        <v>2123</v>
      </c>
      <c r="J2935" s="0" t="s">
        <v>47</v>
      </c>
      <c r="K2935" s="0" t="s">
        <v>46</v>
      </c>
      <c r="L2935" s="0" t="s">
        <v>47</v>
      </c>
      <c r="M2935" s="0" t="s">
        <v>47</v>
      </c>
      <c r="N2935" s="0" t="n">
        <v>2</v>
      </c>
      <c r="O2935" s="0" t="n">
        <v>59</v>
      </c>
      <c r="P2935" s="0" t="n">
        <v>600</v>
      </c>
      <c r="Q2935" s="0" t="n">
        <v>2.5</v>
      </c>
      <c r="R2935" s="0" t="str">
        <f aca="false">INDEX(Lookup!$B$4:$B$18,MATCH(C2935,Lookup!$A$4:$A$18,0))</f>
        <v>India</v>
      </c>
      <c r="S2935" s="20" t="n">
        <f aca="false">INDEX(Lookup!$D$4:$D$18,MATCH(C2935,Lookup!$A$4:$A$18,0))</f>
        <v>0.012</v>
      </c>
      <c r="T2935" s="21" t="n">
        <f aca="false">ROUND(P2935*S2935,2)</f>
        <v>7.2</v>
      </c>
      <c r="U2935" s="21" t="n">
        <f aca="false">IF(T2935&lt;=10,1,IF(T2935&lt;=20,2,IF(T2935&lt;=30,3,IF(T2935&lt;=40,4,IF(T2935&lt;=50,5,IF(T2935&lt;=100,6,IF(T2935&lt;=250,7,8)))))))</f>
        <v>1</v>
      </c>
      <c r="V2935" s="21" t="n">
        <f aca="false">IF(AND(OR(Dashboard!$T$3="All",R2935=Dashboard!$T$3),OR(Dashboard!$T$4="All",D2935=Dashboard!$T$4)),1,0)</f>
        <v>1</v>
      </c>
      <c r="W2935" s="21" t="n">
        <f aca="false">IF(V2935=1,T2935+ROW()/10000000,0)</f>
        <v>7.2002935</v>
      </c>
    </row>
    <row r="2936" customFormat="false" ht="15" hidden="false" customHeight="false" outlineLevel="0" collapsed="false">
      <c r="A2936" s="0" t="n">
        <v>3504</v>
      </c>
      <c r="B2936" s="0" t="s">
        <v>3092</v>
      </c>
      <c r="C2936" s="0" t="n">
        <v>1</v>
      </c>
      <c r="D2936" s="0" t="s">
        <v>6924</v>
      </c>
      <c r="E2936" s="0" t="s">
        <v>7725</v>
      </c>
      <c r="F2936" s="0" t="s">
        <v>7687</v>
      </c>
      <c r="G2936" s="0" t="s">
        <v>7688</v>
      </c>
      <c r="H2936" s="0" t="s">
        <v>2122</v>
      </c>
      <c r="I2936" s="0" t="s">
        <v>2123</v>
      </c>
      <c r="J2936" s="0" t="s">
        <v>47</v>
      </c>
      <c r="K2936" s="0" t="s">
        <v>47</v>
      </c>
      <c r="L2936" s="0" t="s">
        <v>47</v>
      </c>
      <c r="M2936" s="0" t="s">
        <v>47</v>
      </c>
      <c r="N2936" s="0" t="n">
        <v>2</v>
      </c>
      <c r="O2936" s="0" t="n">
        <v>70</v>
      </c>
      <c r="P2936" s="0" t="n">
        <v>550</v>
      </c>
      <c r="Q2936" s="0" t="n">
        <v>2.7</v>
      </c>
      <c r="R2936" s="0" t="str">
        <f aca="false">INDEX(Lookup!$B$4:$B$18,MATCH(C2936,Lookup!$A$4:$A$18,0))</f>
        <v>India</v>
      </c>
      <c r="S2936" s="20" t="n">
        <f aca="false">INDEX(Lookup!$D$4:$D$18,MATCH(C2936,Lookup!$A$4:$A$18,0))</f>
        <v>0.012</v>
      </c>
      <c r="T2936" s="21" t="n">
        <f aca="false">ROUND(P2936*S2936,2)</f>
        <v>6.6</v>
      </c>
      <c r="U2936" s="21" t="n">
        <f aca="false">IF(T2936&lt;=10,1,IF(T2936&lt;=20,2,IF(T2936&lt;=30,3,IF(T2936&lt;=40,4,IF(T2936&lt;=50,5,IF(T2936&lt;=100,6,IF(T2936&lt;=250,7,8)))))))</f>
        <v>1</v>
      </c>
      <c r="V2936" s="21" t="n">
        <f aca="false">IF(AND(OR(Dashboard!$T$3="All",R2936=Dashboard!$T$3),OR(Dashboard!$T$4="All",D2936=Dashboard!$T$4)),1,0)</f>
        <v>1</v>
      </c>
      <c r="W2936" s="21" t="n">
        <f aca="false">IF(V2936=1,T2936+ROW()/10000000,0)</f>
        <v>6.6002936</v>
      </c>
    </row>
    <row r="2937" customFormat="false" ht="15" hidden="false" customHeight="false" outlineLevel="0" collapsed="false">
      <c r="A2937" s="0" t="n">
        <v>18459885</v>
      </c>
      <c r="B2937" s="0" t="s">
        <v>7726</v>
      </c>
      <c r="C2937" s="0" t="n">
        <v>1</v>
      </c>
      <c r="D2937" s="0" t="s">
        <v>6924</v>
      </c>
      <c r="E2937" s="0" t="s">
        <v>7727</v>
      </c>
      <c r="F2937" s="0" t="s">
        <v>7687</v>
      </c>
      <c r="G2937" s="0" t="s">
        <v>7688</v>
      </c>
      <c r="H2937" s="0" t="s">
        <v>402</v>
      </c>
      <c r="I2937" s="0" t="s">
        <v>2123</v>
      </c>
      <c r="J2937" s="0" t="s">
        <v>47</v>
      </c>
      <c r="K2937" s="0" t="s">
        <v>47</v>
      </c>
      <c r="L2937" s="0" t="s">
        <v>47</v>
      </c>
      <c r="M2937" s="0" t="s">
        <v>47</v>
      </c>
      <c r="N2937" s="0" t="n">
        <v>1</v>
      </c>
      <c r="O2937" s="0" t="n">
        <v>9</v>
      </c>
      <c r="P2937" s="0" t="n">
        <v>250</v>
      </c>
      <c r="Q2937" s="0" t="n">
        <v>3.1</v>
      </c>
      <c r="R2937" s="0" t="str">
        <f aca="false">INDEX(Lookup!$B$4:$B$18,MATCH(C2937,Lookup!$A$4:$A$18,0))</f>
        <v>India</v>
      </c>
      <c r="S2937" s="20" t="n">
        <f aca="false">INDEX(Lookup!$D$4:$D$18,MATCH(C2937,Lookup!$A$4:$A$18,0))</f>
        <v>0.012</v>
      </c>
      <c r="T2937" s="21" t="n">
        <f aca="false">ROUND(P2937*S2937,2)</f>
        <v>3</v>
      </c>
      <c r="U2937" s="21" t="n">
        <f aca="false">IF(T2937&lt;=10,1,IF(T2937&lt;=20,2,IF(T2937&lt;=30,3,IF(T2937&lt;=40,4,IF(T2937&lt;=50,5,IF(T2937&lt;=100,6,IF(T2937&lt;=250,7,8)))))))</f>
        <v>1</v>
      </c>
      <c r="V2937" s="21" t="n">
        <f aca="false">IF(AND(OR(Dashboard!$T$3="All",R2937=Dashboard!$T$3),OR(Dashboard!$T$4="All",D2937=Dashboard!$T$4)),1,0)</f>
        <v>1</v>
      </c>
      <c r="W2937" s="21" t="n">
        <f aca="false">IF(V2937=1,T2937+ROW()/10000000,0)</f>
        <v>3.0002937</v>
      </c>
    </row>
    <row r="2938" customFormat="false" ht="15" hidden="false" customHeight="false" outlineLevel="0" collapsed="false">
      <c r="A2938" s="0" t="n">
        <v>301405</v>
      </c>
      <c r="B2938" s="0" t="s">
        <v>7728</v>
      </c>
      <c r="C2938" s="0" t="n">
        <v>1</v>
      </c>
      <c r="D2938" s="0" t="s">
        <v>6924</v>
      </c>
      <c r="E2938" s="0" t="s">
        <v>7729</v>
      </c>
      <c r="F2938" s="0" t="s">
        <v>7687</v>
      </c>
      <c r="G2938" s="0" t="s">
        <v>7688</v>
      </c>
      <c r="H2938" s="0" t="s">
        <v>2128</v>
      </c>
      <c r="I2938" s="0" t="s">
        <v>2123</v>
      </c>
      <c r="J2938" s="0" t="s">
        <v>47</v>
      </c>
      <c r="K2938" s="0" t="s">
        <v>46</v>
      </c>
      <c r="L2938" s="0" t="s">
        <v>47</v>
      </c>
      <c r="M2938" s="0" t="s">
        <v>47</v>
      </c>
      <c r="N2938" s="0" t="n">
        <v>1</v>
      </c>
      <c r="O2938" s="0" t="n">
        <v>71</v>
      </c>
      <c r="P2938" s="0" t="n">
        <v>350</v>
      </c>
      <c r="Q2938" s="0" t="n">
        <v>2.6</v>
      </c>
      <c r="R2938" s="0" t="str">
        <f aca="false">INDEX(Lookup!$B$4:$B$18,MATCH(C2938,Lookup!$A$4:$A$18,0))</f>
        <v>India</v>
      </c>
      <c r="S2938" s="20" t="n">
        <f aca="false">INDEX(Lookup!$D$4:$D$18,MATCH(C2938,Lookup!$A$4:$A$18,0))</f>
        <v>0.012</v>
      </c>
      <c r="T2938" s="21" t="n">
        <f aca="false">ROUND(P2938*S2938,2)</f>
        <v>4.2</v>
      </c>
      <c r="U2938" s="21" t="n">
        <f aca="false">IF(T2938&lt;=10,1,IF(T2938&lt;=20,2,IF(T2938&lt;=30,3,IF(T2938&lt;=40,4,IF(T2938&lt;=50,5,IF(T2938&lt;=100,6,IF(T2938&lt;=250,7,8)))))))</f>
        <v>1</v>
      </c>
      <c r="V2938" s="21" t="n">
        <f aca="false">IF(AND(OR(Dashboard!$T$3="All",R2938=Dashboard!$T$3),OR(Dashboard!$T$4="All",D2938=Dashboard!$T$4)),1,0)</f>
        <v>1</v>
      </c>
      <c r="W2938" s="21" t="n">
        <f aca="false">IF(V2938=1,T2938+ROW()/10000000,0)</f>
        <v>4.2002938</v>
      </c>
    </row>
    <row r="2939" customFormat="false" ht="15" hidden="false" customHeight="false" outlineLevel="0" collapsed="false">
      <c r="A2939" s="0" t="n">
        <v>18457499</v>
      </c>
      <c r="B2939" s="0" t="s">
        <v>7730</v>
      </c>
      <c r="C2939" s="0" t="n">
        <v>1</v>
      </c>
      <c r="D2939" s="0" t="s">
        <v>6924</v>
      </c>
      <c r="E2939" s="0" t="s">
        <v>7688</v>
      </c>
      <c r="F2939" s="0" t="s">
        <v>7687</v>
      </c>
      <c r="G2939" s="0" t="s">
        <v>7688</v>
      </c>
      <c r="H2939" s="0" t="s">
        <v>2359</v>
      </c>
      <c r="I2939" s="0" t="s">
        <v>2123</v>
      </c>
      <c r="J2939" s="0" t="s">
        <v>47</v>
      </c>
      <c r="K2939" s="0" t="s">
        <v>47</v>
      </c>
      <c r="L2939" s="0" t="s">
        <v>47</v>
      </c>
      <c r="M2939" s="0" t="s">
        <v>47</v>
      </c>
      <c r="N2939" s="0" t="n">
        <v>3</v>
      </c>
      <c r="O2939" s="0" t="n">
        <v>5</v>
      </c>
      <c r="P2939" s="0" t="n">
        <v>1000</v>
      </c>
      <c r="Q2939" s="0" t="n">
        <v>3.1</v>
      </c>
      <c r="R2939" s="0" t="str">
        <f aca="false">INDEX(Lookup!$B$4:$B$18,MATCH(C2939,Lookup!$A$4:$A$18,0))</f>
        <v>India</v>
      </c>
      <c r="S2939" s="20" t="n">
        <f aca="false">INDEX(Lookup!$D$4:$D$18,MATCH(C2939,Lookup!$A$4:$A$18,0))</f>
        <v>0.012</v>
      </c>
      <c r="T2939" s="21" t="n">
        <f aca="false">ROUND(P2939*S2939,2)</f>
        <v>12</v>
      </c>
      <c r="U2939" s="21" t="n">
        <f aca="false">IF(T2939&lt;=10,1,IF(T2939&lt;=20,2,IF(T2939&lt;=30,3,IF(T2939&lt;=40,4,IF(T2939&lt;=50,5,IF(T2939&lt;=100,6,IF(T2939&lt;=250,7,8)))))))</f>
        <v>2</v>
      </c>
      <c r="V2939" s="21" t="n">
        <f aca="false">IF(AND(OR(Dashboard!$T$3="All",R2939=Dashboard!$T$3),OR(Dashboard!$T$4="All",D2939=Dashboard!$T$4)),1,0)</f>
        <v>1</v>
      </c>
      <c r="W2939" s="21" t="n">
        <f aca="false">IF(V2939=1,T2939+ROW()/10000000,0)</f>
        <v>12.0002939</v>
      </c>
    </row>
    <row r="2940" customFormat="false" ht="15" hidden="false" customHeight="false" outlineLevel="0" collapsed="false">
      <c r="A2940" s="0" t="n">
        <v>18445801</v>
      </c>
      <c r="B2940" s="0" t="s">
        <v>7731</v>
      </c>
      <c r="C2940" s="0" t="n">
        <v>1</v>
      </c>
      <c r="D2940" s="0" t="s">
        <v>6924</v>
      </c>
      <c r="E2940" s="0" t="s">
        <v>7732</v>
      </c>
      <c r="F2940" s="0" t="s">
        <v>7687</v>
      </c>
      <c r="G2940" s="0" t="s">
        <v>7688</v>
      </c>
      <c r="H2940" s="0" t="s">
        <v>4323</v>
      </c>
      <c r="I2940" s="0" t="s">
        <v>2123</v>
      </c>
      <c r="J2940" s="0" t="s">
        <v>47</v>
      </c>
      <c r="K2940" s="0" t="s">
        <v>46</v>
      </c>
      <c r="L2940" s="0" t="s">
        <v>47</v>
      </c>
      <c r="M2940" s="0" t="s">
        <v>47</v>
      </c>
      <c r="N2940" s="0" t="n">
        <v>2</v>
      </c>
      <c r="O2940" s="0" t="n">
        <v>7</v>
      </c>
      <c r="P2940" s="0" t="n">
        <v>500</v>
      </c>
      <c r="Q2940" s="0" t="n">
        <v>2.9</v>
      </c>
      <c r="R2940" s="0" t="str">
        <f aca="false">INDEX(Lookup!$B$4:$B$18,MATCH(C2940,Lookup!$A$4:$A$18,0))</f>
        <v>India</v>
      </c>
      <c r="S2940" s="20" t="n">
        <f aca="false">INDEX(Lookup!$D$4:$D$18,MATCH(C2940,Lookup!$A$4:$A$18,0))</f>
        <v>0.012</v>
      </c>
      <c r="T2940" s="21" t="n">
        <f aca="false">ROUND(P2940*S2940,2)</f>
        <v>6</v>
      </c>
      <c r="U2940" s="21" t="n">
        <f aca="false">IF(T2940&lt;=10,1,IF(T2940&lt;=20,2,IF(T2940&lt;=30,3,IF(T2940&lt;=40,4,IF(T2940&lt;=50,5,IF(T2940&lt;=100,6,IF(T2940&lt;=250,7,8)))))))</f>
        <v>1</v>
      </c>
      <c r="V2940" s="21" t="n">
        <f aca="false">IF(AND(OR(Dashboard!$T$3="All",R2940=Dashboard!$T$3),OR(Dashboard!$T$4="All",D2940=Dashboard!$T$4)),1,0)</f>
        <v>1</v>
      </c>
      <c r="W2940" s="21" t="n">
        <f aca="false">IF(V2940=1,T2940+ROW()/10000000,0)</f>
        <v>6.000294</v>
      </c>
    </row>
    <row r="2941" customFormat="false" ht="15" hidden="false" customHeight="false" outlineLevel="0" collapsed="false">
      <c r="A2941" s="0" t="n">
        <v>18355107</v>
      </c>
      <c r="B2941" s="0" t="s">
        <v>4596</v>
      </c>
      <c r="C2941" s="0" t="n">
        <v>1</v>
      </c>
      <c r="D2941" s="0" t="s">
        <v>6924</v>
      </c>
      <c r="E2941" s="0" t="s">
        <v>7733</v>
      </c>
      <c r="F2941" s="0" t="s">
        <v>7687</v>
      </c>
      <c r="G2941" s="0" t="s">
        <v>7688</v>
      </c>
      <c r="H2941" s="0" t="s">
        <v>402</v>
      </c>
      <c r="I2941" s="0" t="s">
        <v>2123</v>
      </c>
      <c r="J2941" s="0" t="s">
        <v>47</v>
      </c>
      <c r="K2941" s="0" t="s">
        <v>47</v>
      </c>
      <c r="L2941" s="0" t="s">
        <v>47</v>
      </c>
      <c r="M2941" s="0" t="s">
        <v>47</v>
      </c>
      <c r="N2941" s="0" t="n">
        <v>1</v>
      </c>
      <c r="O2941" s="0" t="n">
        <v>16</v>
      </c>
      <c r="P2941" s="0" t="n">
        <v>250</v>
      </c>
      <c r="Q2941" s="0" t="n">
        <v>3.2</v>
      </c>
      <c r="R2941" s="0" t="str">
        <f aca="false">INDEX(Lookup!$B$4:$B$18,MATCH(C2941,Lookup!$A$4:$A$18,0))</f>
        <v>India</v>
      </c>
      <c r="S2941" s="20" t="n">
        <f aca="false">INDEX(Lookup!$D$4:$D$18,MATCH(C2941,Lookup!$A$4:$A$18,0))</f>
        <v>0.012</v>
      </c>
      <c r="T2941" s="21" t="n">
        <f aca="false">ROUND(P2941*S2941,2)</f>
        <v>3</v>
      </c>
      <c r="U2941" s="21" t="n">
        <f aca="false">IF(T2941&lt;=10,1,IF(T2941&lt;=20,2,IF(T2941&lt;=30,3,IF(T2941&lt;=40,4,IF(T2941&lt;=50,5,IF(T2941&lt;=100,6,IF(T2941&lt;=250,7,8)))))))</f>
        <v>1</v>
      </c>
      <c r="V2941" s="21" t="n">
        <f aca="false">IF(AND(OR(Dashboard!$T$3="All",R2941=Dashboard!$T$3),OR(Dashboard!$T$4="All",D2941=Dashboard!$T$4)),1,0)</f>
        <v>1</v>
      </c>
      <c r="W2941" s="21" t="n">
        <f aca="false">IF(V2941=1,T2941+ROW()/10000000,0)</f>
        <v>3.0002941</v>
      </c>
    </row>
    <row r="2942" customFormat="false" ht="15" hidden="false" customHeight="false" outlineLevel="0" collapsed="false">
      <c r="A2942" s="0" t="n">
        <v>18175328</v>
      </c>
      <c r="B2942" s="0" t="s">
        <v>7734</v>
      </c>
      <c r="C2942" s="0" t="n">
        <v>1</v>
      </c>
      <c r="D2942" s="0" t="s">
        <v>6924</v>
      </c>
      <c r="E2942" s="0" t="s">
        <v>7735</v>
      </c>
      <c r="F2942" s="0" t="s">
        <v>7687</v>
      </c>
      <c r="G2942" s="0" t="s">
        <v>7688</v>
      </c>
      <c r="H2942" s="0" t="s">
        <v>7736</v>
      </c>
      <c r="I2942" s="0" t="s">
        <v>2123</v>
      </c>
      <c r="J2942" s="0" t="s">
        <v>46</v>
      </c>
      <c r="K2942" s="0" t="s">
        <v>47</v>
      </c>
      <c r="L2942" s="0" t="s">
        <v>47</v>
      </c>
      <c r="M2942" s="0" t="s">
        <v>47</v>
      </c>
      <c r="N2942" s="0" t="n">
        <v>3</v>
      </c>
      <c r="O2942" s="0" t="n">
        <v>14</v>
      </c>
      <c r="P2942" s="0" t="n">
        <v>1200</v>
      </c>
      <c r="Q2942" s="0" t="n">
        <v>3.2</v>
      </c>
      <c r="R2942" s="0" t="str">
        <f aca="false">INDEX(Lookup!$B$4:$B$18,MATCH(C2942,Lookup!$A$4:$A$18,0))</f>
        <v>India</v>
      </c>
      <c r="S2942" s="20" t="n">
        <f aca="false">INDEX(Lookup!$D$4:$D$18,MATCH(C2942,Lookup!$A$4:$A$18,0))</f>
        <v>0.012</v>
      </c>
      <c r="T2942" s="21" t="n">
        <f aca="false">ROUND(P2942*S2942,2)</f>
        <v>14.4</v>
      </c>
      <c r="U2942" s="21" t="n">
        <f aca="false">IF(T2942&lt;=10,1,IF(T2942&lt;=20,2,IF(T2942&lt;=30,3,IF(T2942&lt;=40,4,IF(T2942&lt;=50,5,IF(T2942&lt;=100,6,IF(T2942&lt;=250,7,8)))))))</f>
        <v>2</v>
      </c>
      <c r="V2942" s="21" t="n">
        <f aca="false">IF(AND(OR(Dashboard!$T$3="All",R2942=Dashboard!$T$3),OR(Dashboard!$T$4="All",D2942=Dashboard!$T$4)),1,0)</f>
        <v>1</v>
      </c>
      <c r="W2942" s="21" t="n">
        <f aca="false">IF(V2942=1,T2942+ROW()/10000000,0)</f>
        <v>14.4002942</v>
      </c>
    </row>
    <row r="2943" customFormat="false" ht="15" hidden="false" customHeight="false" outlineLevel="0" collapsed="false">
      <c r="A2943" s="0" t="n">
        <v>7613</v>
      </c>
      <c r="B2943" s="0" t="s">
        <v>7737</v>
      </c>
      <c r="C2943" s="0" t="n">
        <v>1</v>
      </c>
      <c r="D2943" s="0" t="s">
        <v>6924</v>
      </c>
      <c r="E2943" s="0" t="s">
        <v>7738</v>
      </c>
      <c r="F2943" s="0" t="s">
        <v>7687</v>
      </c>
      <c r="G2943" s="0" t="s">
        <v>7688</v>
      </c>
      <c r="H2943" s="0" t="s">
        <v>2382</v>
      </c>
      <c r="I2943" s="0" t="s">
        <v>2123</v>
      </c>
      <c r="J2943" s="0" t="s">
        <v>47</v>
      </c>
      <c r="K2943" s="0" t="s">
        <v>47</v>
      </c>
      <c r="L2943" s="0" t="s">
        <v>47</v>
      </c>
      <c r="M2943" s="0" t="s">
        <v>47</v>
      </c>
      <c r="N2943" s="0" t="n">
        <v>1</v>
      </c>
      <c r="O2943" s="0" t="n">
        <v>17</v>
      </c>
      <c r="P2943" s="0" t="n">
        <v>150</v>
      </c>
      <c r="Q2943" s="0" t="n">
        <v>3.2</v>
      </c>
      <c r="R2943" s="0" t="str">
        <f aca="false">INDEX(Lookup!$B$4:$B$18,MATCH(C2943,Lookup!$A$4:$A$18,0))</f>
        <v>India</v>
      </c>
      <c r="S2943" s="20" t="n">
        <f aca="false">INDEX(Lookup!$D$4:$D$18,MATCH(C2943,Lookup!$A$4:$A$18,0))</f>
        <v>0.012</v>
      </c>
      <c r="T2943" s="21" t="n">
        <f aca="false">ROUND(P2943*S2943,2)</f>
        <v>1.8</v>
      </c>
      <c r="U2943" s="21" t="n">
        <f aca="false">IF(T2943&lt;=10,1,IF(T2943&lt;=20,2,IF(T2943&lt;=30,3,IF(T2943&lt;=40,4,IF(T2943&lt;=50,5,IF(T2943&lt;=100,6,IF(T2943&lt;=250,7,8)))))))</f>
        <v>1</v>
      </c>
      <c r="V2943" s="21" t="n">
        <f aca="false">IF(AND(OR(Dashboard!$T$3="All",R2943=Dashboard!$T$3),OR(Dashboard!$T$4="All",D2943=Dashboard!$T$4)),1,0)</f>
        <v>1</v>
      </c>
      <c r="W2943" s="21" t="n">
        <f aca="false">IF(V2943=1,T2943+ROW()/10000000,0)</f>
        <v>1.8002943</v>
      </c>
    </row>
    <row r="2944" customFormat="false" ht="15" hidden="false" customHeight="false" outlineLevel="0" collapsed="false">
      <c r="A2944" s="0" t="n">
        <v>7599</v>
      </c>
      <c r="B2944" s="0" t="s">
        <v>7739</v>
      </c>
      <c r="C2944" s="0" t="n">
        <v>1</v>
      </c>
      <c r="D2944" s="0" t="s">
        <v>6924</v>
      </c>
      <c r="E2944" s="0" t="s">
        <v>7740</v>
      </c>
      <c r="F2944" s="0" t="s">
        <v>7687</v>
      </c>
      <c r="G2944" s="0" t="s">
        <v>7688</v>
      </c>
      <c r="H2944" s="0" t="s">
        <v>3243</v>
      </c>
      <c r="I2944" s="0" t="s">
        <v>2123</v>
      </c>
      <c r="J2944" s="0" t="s">
        <v>47</v>
      </c>
      <c r="K2944" s="0" t="s">
        <v>47</v>
      </c>
      <c r="L2944" s="0" t="s">
        <v>47</v>
      </c>
      <c r="M2944" s="0" t="s">
        <v>47</v>
      </c>
      <c r="N2944" s="0" t="n">
        <v>1</v>
      </c>
      <c r="O2944" s="0" t="n">
        <v>55</v>
      </c>
      <c r="P2944" s="0" t="n">
        <v>150</v>
      </c>
      <c r="Q2944" s="0" t="n">
        <v>3.7</v>
      </c>
      <c r="R2944" s="0" t="str">
        <f aca="false">INDEX(Lookup!$B$4:$B$18,MATCH(C2944,Lookup!$A$4:$A$18,0))</f>
        <v>India</v>
      </c>
      <c r="S2944" s="20" t="n">
        <f aca="false">INDEX(Lookup!$D$4:$D$18,MATCH(C2944,Lookup!$A$4:$A$18,0))</f>
        <v>0.012</v>
      </c>
      <c r="T2944" s="21" t="n">
        <f aca="false">ROUND(P2944*S2944,2)</f>
        <v>1.8</v>
      </c>
      <c r="U2944" s="21" t="n">
        <f aca="false">IF(T2944&lt;=10,1,IF(T2944&lt;=20,2,IF(T2944&lt;=30,3,IF(T2944&lt;=40,4,IF(T2944&lt;=50,5,IF(T2944&lt;=100,6,IF(T2944&lt;=250,7,8)))))))</f>
        <v>1</v>
      </c>
      <c r="V2944" s="21" t="n">
        <f aca="false">IF(AND(OR(Dashboard!$T$3="All",R2944=Dashboard!$T$3),OR(Dashboard!$T$4="All",D2944=Dashboard!$T$4)),1,0)</f>
        <v>1</v>
      </c>
      <c r="W2944" s="21" t="n">
        <f aca="false">IF(V2944=1,T2944+ROW()/10000000,0)</f>
        <v>1.8002944</v>
      </c>
    </row>
    <row r="2945" customFormat="false" ht="15" hidden="false" customHeight="false" outlineLevel="0" collapsed="false">
      <c r="A2945" s="0" t="n">
        <v>302936</v>
      </c>
      <c r="B2945" s="0" t="s">
        <v>7741</v>
      </c>
      <c r="C2945" s="0" t="n">
        <v>1</v>
      </c>
      <c r="D2945" s="0" t="s">
        <v>6924</v>
      </c>
      <c r="E2945" s="0" t="s">
        <v>7742</v>
      </c>
      <c r="F2945" s="0" t="s">
        <v>7687</v>
      </c>
      <c r="G2945" s="0" t="s">
        <v>7688</v>
      </c>
      <c r="H2945" s="0" t="s">
        <v>402</v>
      </c>
      <c r="I2945" s="0" t="s">
        <v>2123</v>
      </c>
      <c r="J2945" s="0" t="s">
        <v>47</v>
      </c>
      <c r="K2945" s="0" t="s">
        <v>47</v>
      </c>
      <c r="L2945" s="0" t="s">
        <v>47</v>
      </c>
      <c r="M2945" s="0" t="s">
        <v>47</v>
      </c>
      <c r="N2945" s="0" t="n">
        <v>1</v>
      </c>
      <c r="O2945" s="0" t="n">
        <v>46</v>
      </c>
      <c r="P2945" s="0" t="n">
        <v>100</v>
      </c>
      <c r="Q2945" s="0" t="n">
        <v>3.6</v>
      </c>
      <c r="R2945" s="0" t="str">
        <f aca="false">INDEX(Lookup!$B$4:$B$18,MATCH(C2945,Lookup!$A$4:$A$18,0))</f>
        <v>India</v>
      </c>
      <c r="S2945" s="20" t="n">
        <f aca="false">INDEX(Lookup!$D$4:$D$18,MATCH(C2945,Lookup!$A$4:$A$18,0))</f>
        <v>0.012</v>
      </c>
      <c r="T2945" s="21" t="n">
        <f aca="false">ROUND(P2945*S2945,2)</f>
        <v>1.2</v>
      </c>
      <c r="U2945" s="21" t="n">
        <f aca="false">IF(T2945&lt;=10,1,IF(T2945&lt;=20,2,IF(T2945&lt;=30,3,IF(T2945&lt;=40,4,IF(T2945&lt;=50,5,IF(T2945&lt;=100,6,IF(T2945&lt;=250,7,8)))))))</f>
        <v>1</v>
      </c>
      <c r="V2945" s="21" t="n">
        <f aca="false">IF(AND(OR(Dashboard!$T$3="All",R2945=Dashboard!$T$3),OR(Dashboard!$T$4="All",D2945=Dashboard!$T$4)),1,0)</f>
        <v>1</v>
      </c>
      <c r="W2945" s="21" t="n">
        <f aca="false">IF(V2945=1,T2945+ROW()/10000000,0)</f>
        <v>1.2002945</v>
      </c>
    </row>
    <row r="2946" customFormat="false" ht="15" hidden="false" customHeight="false" outlineLevel="0" collapsed="false">
      <c r="A2946" s="0" t="n">
        <v>4608</v>
      </c>
      <c r="B2946" s="0" t="s">
        <v>7743</v>
      </c>
      <c r="C2946" s="0" t="n">
        <v>1</v>
      </c>
      <c r="D2946" s="0" t="s">
        <v>6924</v>
      </c>
      <c r="E2946" s="0" t="s">
        <v>7744</v>
      </c>
      <c r="F2946" s="0" t="s">
        <v>7687</v>
      </c>
      <c r="G2946" s="0" t="s">
        <v>7688</v>
      </c>
      <c r="H2946" s="0" t="s">
        <v>1830</v>
      </c>
      <c r="I2946" s="0" t="s">
        <v>2123</v>
      </c>
      <c r="J2946" s="0" t="s">
        <v>47</v>
      </c>
      <c r="K2946" s="0" t="s">
        <v>46</v>
      </c>
      <c r="L2946" s="0" t="s">
        <v>47</v>
      </c>
      <c r="M2946" s="0" t="s">
        <v>47</v>
      </c>
      <c r="N2946" s="0" t="n">
        <v>1</v>
      </c>
      <c r="O2946" s="0" t="n">
        <v>112</v>
      </c>
      <c r="P2946" s="0" t="n">
        <v>100</v>
      </c>
      <c r="Q2946" s="0" t="n">
        <v>3.8</v>
      </c>
      <c r="R2946" s="0" t="str">
        <f aca="false">INDEX(Lookup!$B$4:$B$18,MATCH(C2946,Lookup!$A$4:$A$18,0))</f>
        <v>India</v>
      </c>
      <c r="S2946" s="20" t="n">
        <f aca="false">INDEX(Lookup!$D$4:$D$18,MATCH(C2946,Lookup!$A$4:$A$18,0))</f>
        <v>0.012</v>
      </c>
      <c r="T2946" s="21" t="n">
        <f aca="false">ROUND(P2946*S2946,2)</f>
        <v>1.2</v>
      </c>
      <c r="U2946" s="21" t="n">
        <f aca="false">IF(T2946&lt;=10,1,IF(T2946&lt;=20,2,IF(T2946&lt;=30,3,IF(T2946&lt;=40,4,IF(T2946&lt;=50,5,IF(T2946&lt;=100,6,IF(T2946&lt;=250,7,8)))))))</f>
        <v>1</v>
      </c>
      <c r="V2946" s="21" t="n">
        <f aca="false">IF(AND(OR(Dashboard!$T$3="All",R2946=Dashboard!$T$3),OR(Dashboard!$T$4="All",D2946=Dashboard!$T$4)),1,0)</f>
        <v>1</v>
      </c>
      <c r="W2946" s="21" t="n">
        <f aca="false">IF(V2946=1,T2946+ROW()/10000000,0)</f>
        <v>1.2002946</v>
      </c>
    </row>
    <row r="2947" customFormat="false" ht="15" hidden="false" customHeight="false" outlineLevel="0" collapsed="false">
      <c r="A2947" s="0" t="n">
        <v>7636</v>
      </c>
      <c r="B2947" s="0" t="s">
        <v>7745</v>
      </c>
      <c r="C2947" s="0" t="n">
        <v>1</v>
      </c>
      <c r="D2947" s="0" t="s">
        <v>6924</v>
      </c>
      <c r="E2947" s="0" t="s">
        <v>7746</v>
      </c>
      <c r="F2947" s="0" t="s">
        <v>7687</v>
      </c>
      <c r="G2947" s="0" t="s">
        <v>7688</v>
      </c>
      <c r="H2947" s="0" t="s">
        <v>402</v>
      </c>
      <c r="I2947" s="0" t="s">
        <v>2123</v>
      </c>
      <c r="J2947" s="0" t="s">
        <v>47</v>
      </c>
      <c r="K2947" s="0" t="s">
        <v>47</v>
      </c>
      <c r="L2947" s="0" t="s">
        <v>47</v>
      </c>
      <c r="M2947" s="0" t="s">
        <v>47</v>
      </c>
      <c r="N2947" s="0" t="n">
        <v>1</v>
      </c>
      <c r="O2947" s="0" t="n">
        <v>99</v>
      </c>
      <c r="P2947" s="0" t="n">
        <v>100</v>
      </c>
      <c r="Q2947" s="0" t="n">
        <v>3.7</v>
      </c>
      <c r="R2947" s="0" t="str">
        <f aca="false">INDEX(Lookup!$B$4:$B$18,MATCH(C2947,Lookup!$A$4:$A$18,0))</f>
        <v>India</v>
      </c>
      <c r="S2947" s="20" t="n">
        <f aca="false">INDEX(Lookup!$D$4:$D$18,MATCH(C2947,Lookup!$A$4:$A$18,0))</f>
        <v>0.012</v>
      </c>
      <c r="T2947" s="21" t="n">
        <f aca="false">ROUND(P2947*S2947,2)</f>
        <v>1.2</v>
      </c>
      <c r="U2947" s="21" t="n">
        <f aca="false">IF(T2947&lt;=10,1,IF(T2947&lt;=20,2,IF(T2947&lt;=30,3,IF(T2947&lt;=40,4,IF(T2947&lt;=50,5,IF(T2947&lt;=100,6,IF(T2947&lt;=250,7,8)))))))</f>
        <v>1</v>
      </c>
      <c r="V2947" s="21" t="n">
        <f aca="false">IF(AND(OR(Dashboard!$T$3="All",R2947=Dashboard!$T$3),OR(Dashboard!$T$4="All",D2947=Dashboard!$T$4)),1,0)</f>
        <v>1</v>
      </c>
      <c r="W2947" s="21" t="n">
        <f aca="false">IF(V2947=1,T2947+ROW()/10000000,0)</f>
        <v>1.2002947</v>
      </c>
    </row>
    <row r="2948" customFormat="false" ht="15" hidden="false" customHeight="false" outlineLevel="0" collapsed="false">
      <c r="A2948" s="0" t="n">
        <v>18373691</v>
      </c>
      <c r="B2948" s="0" t="s">
        <v>7747</v>
      </c>
      <c r="C2948" s="0" t="n">
        <v>1</v>
      </c>
      <c r="D2948" s="0" t="s">
        <v>6924</v>
      </c>
      <c r="E2948" s="0" t="s">
        <v>7748</v>
      </c>
      <c r="F2948" s="0" t="s">
        <v>7687</v>
      </c>
      <c r="G2948" s="0" t="s">
        <v>7688</v>
      </c>
      <c r="H2948" s="0" t="s">
        <v>7749</v>
      </c>
      <c r="I2948" s="0" t="s">
        <v>2123</v>
      </c>
      <c r="J2948" s="0" t="s">
        <v>47</v>
      </c>
      <c r="K2948" s="0" t="s">
        <v>46</v>
      </c>
      <c r="L2948" s="0" t="s">
        <v>47</v>
      </c>
      <c r="M2948" s="0" t="s">
        <v>47</v>
      </c>
      <c r="N2948" s="0" t="n">
        <v>2</v>
      </c>
      <c r="O2948" s="0" t="n">
        <v>109</v>
      </c>
      <c r="P2948" s="0" t="n">
        <v>600</v>
      </c>
      <c r="Q2948" s="0" t="n">
        <v>3.9</v>
      </c>
      <c r="R2948" s="0" t="str">
        <f aca="false">INDEX(Lookup!$B$4:$B$18,MATCH(C2948,Lookup!$A$4:$A$18,0))</f>
        <v>India</v>
      </c>
      <c r="S2948" s="20" t="n">
        <f aca="false">INDEX(Lookup!$D$4:$D$18,MATCH(C2948,Lookup!$A$4:$A$18,0))</f>
        <v>0.012</v>
      </c>
      <c r="T2948" s="21" t="n">
        <f aca="false">ROUND(P2948*S2948,2)</f>
        <v>7.2</v>
      </c>
      <c r="U2948" s="21" t="n">
        <f aca="false">IF(T2948&lt;=10,1,IF(T2948&lt;=20,2,IF(T2948&lt;=30,3,IF(T2948&lt;=40,4,IF(T2948&lt;=50,5,IF(T2948&lt;=100,6,IF(T2948&lt;=250,7,8)))))))</f>
        <v>1</v>
      </c>
      <c r="V2948" s="21" t="n">
        <f aca="false">IF(AND(OR(Dashboard!$T$3="All",R2948=Dashboard!$T$3),OR(Dashboard!$T$4="All",D2948=Dashboard!$T$4)),1,0)</f>
        <v>1</v>
      </c>
      <c r="W2948" s="21" t="n">
        <f aca="false">IF(V2948=1,T2948+ROW()/10000000,0)</f>
        <v>7.2002948</v>
      </c>
    </row>
    <row r="2949" customFormat="false" ht="15" hidden="false" customHeight="false" outlineLevel="0" collapsed="false">
      <c r="A2949" s="0" t="n">
        <v>7634</v>
      </c>
      <c r="B2949" s="0" t="s">
        <v>7750</v>
      </c>
      <c r="C2949" s="0" t="n">
        <v>1</v>
      </c>
      <c r="D2949" s="0" t="s">
        <v>6924</v>
      </c>
      <c r="E2949" s="0" t="s">
        <v>7751</v>
      </c>
      <c r="F2949" s="0" t="s">
        <v>7687</v>
      </c>
      <c r="G2949" s="0" t="s">
        <v>7688</v>
      </c>
      <c r="H2949" s="0" t="s">
        <v>5356</v>
      </c>
      <c r="I2949" s="0" t="s">
        <v>2123</v>
      </c>
      <c r="J2949" s="0" t="s">
        <v>47</v>
      </c>
      <c r="K2949" s="0" t="s">
        <v>46</v>
      </c>
      <c r="L2949" s="0" t="s">
        <v>47</v>
      </c>
      <c r="M2949" s="0" t="s">
        <v>47</v>
      </c>
      <c r="N2949" s="0" t="n">
        <v>2</v>
      </c>
      <c r="O2949" s="0" t="n">
        <v>458</v>
      </c>
      <c r="P2949" s="0" t="n">
        <v>500</v>
      </c>
      <c r="Q2949" s="0" t="n">
        <v>3.6</v>
      </c>
      <c r="R2949" s="0" t="str">
        <f aca="false">INDEX(Lookup!$B$4:$B$18,MATCH(C2949,Lookup!$A$4:$A$18,0))</f>
        <v>India</v>
      </c>
      <c r="S2949" s="20" t="n">
        <f aca="false">INDEX(Lookup!$D$4:$D$18,MATCH(C2949,Lookup!$A$4:$A$18,0))</f>
        <v>0.012</v>
      </c>
      <c r="T2949" s="21" t="n">
        <f aca="false">ROUND(P2949*S2949,2)</f>
        <v>6</v>
      </c>
      <c r="U2949" s="21" t="n">
        <f aca="false">IF(T2949&lt;=10,1,IF(T2949&lt;=20,2,IF(T2949&lt;=30,3,IF(T2949&lt;=40,4,IF(T2949&lt;=50,5,IF(T2949&lt;=100,6,IF(T2949&lt;=250,7,8)))))))</f>
        <v>1</v>
      </c>
      <c r="V2949" s="21" t="n">
        <f aca="false">IF(AND(OR(Dashboard!$T$3="All",R2949=Dashboard!$T$3),OR(Dashboard!$T$4="All",D2949=Dashboard!$T$4)),1,0)</f>
        <v>1</v>
      </c>
      <c r="W2949" s="21" t="n">
        <f aca="false">IF(V2949=1,T2949+ROW()/10000000,0)</f>
        <v>6.0002949</v>
      </c>
    </row>
    <row r="2950" customFormat="false" ht="15" hidden="false" customHeight="false" outlineLevel="0" collapsed="false">
      <c r="A2950" s="0" t="n">
        <v>306028</v>
      </c>
      <c r="B2950" s="0" t="s">
        <v>7752</v>
      </c>
      <c r="C2950" s="0" t="n">
        <v>1</v>
      </c>
      <c r="D2950" s="0" t="s">
        <v>6924</v>
      </c>
      <c r="E2950" s="0" t="s">
        <v>7753</v>
      </c>
      <c r="F2950" s="0" t="s">
        <v>7687</v>
      </c>
      <c r="G2950" s="0" t="s">
        <v>7688</v>
      </c>
      <c r="H2950" s="0" t="s">
        <v>7754</v>
      </c>
      <c r="I2950" s="0" t="s">
        <v>2123</v>
      </c>
      <c r="J2950" s="0" t="s">
        <v>47</v>
      </c>
      <c r="K2950" s="0" t="s">
        <v>46</v>
      </c>
      <c r="L2950" s="0" t="s">
        <v>47</v>
      </c>
      <c r="M2950" s="0" t="s">
        <v>47</v>
      </c>
      <c r="N2950" s="0" t="n">
        <v>2</v>
      </c>
      <c r="O2950" s="0" t="n">
        <v>443</v>
      </c>
      <c r="P2950" s="0" t="n">
        <v>650</v>
      </c>
      <c r="Q2950" s="0" t="n">
        <v>3.5</v>
      </c>
      <c r="R2950" s="0" t="str">
        <f aca="false">INDEX(Lookup!$B$4:$B$18,MATCH(C2950,Lookup!$A$4:$A$18,0))</f>
        <v>India</v>
      </c>
      <c r="S2950" s="20" t="n">
        <f aca="false">INDEX(Lookup!$D$4:$D$18,MATCH(C2950,Lookup!$A$4:$A$18,0))</f>
        <v>0.012</v>
      </c>
      <c r="T2950" s="21" t="n">
        <f aca="false">ROUND(P2950*S2950,2)</f>
        <v>7.8</v>
      </c>
      <c r="U2950" s="21" t="n">
        <f aca="false">IF(T2950&lt;=10,1,IF(T2950&lt;=20,2,IF(T2950&lt;=30,3,IF(T2950&lt;=40,4,IF(T2950&lt;=50,5,IF(T2950&lt;=100,6,IF(T2950&lt;=250,7,8)))))))</f>
        <v>1</v>
      </c>
      <c r="V2950" s="21" t="n">
        <f aca="false">IF(AND(OR(Dashboard!$T$3="All",R2950=Dashboard!$T$3),OR(Dashboard!$T$4="All",D2950=Dashboard!$T$4)),1,0)</f>
        <v>1</v>
      </c>
      <c r="W2950" s="21" t="n">
        <f aca="false">IF(V2950=1,T2950+ROW()/10000000,0)</f>
        <v>7.800295</v>
      </c>
    </row>
    <row r="2951" customFormat="false" ht="15" hidden="false" customHeight="false" outlineLevel="0" collapsed="false">
      <c r="A2951" s="0" t="n">
        <v>311637</v>
      </c>
      <c r="B2951" s="0" t="s">
        <v>7755</v>
      </c>
      <c r="C2951" s="0" t="n">
        <v>1</v>
      </c>
      <c r="D2951" s="0" t="s">
        <v>6924</v>
      </c>
      <c r="E2951" s="0" t="s">
        <v>7756</v>
      </c>
      <c r="F2951" s="0" t="s">
        <v>7687</v>
      </c>
      <c r="G2951" s="0" t="s">
        <v>7688</v>
      </c>
      <c r="H2951" s="0" t="s">
        <v>2342</v>
      </c>
      <c r="I2951" s="0" t="s">
        <v>2123</v>
      </c>
      <c r="J2951" s="0" t="s">
        <v>47</v>
      </c>
      <c r="K2951" s="0" t="s">
        <v>47</v>
      </c>
      <c r="L2951" s="0" t="s">
        <v>47</v>
      </c>
      <c r="M2951" s="0" t="s">
        <v>47</v>
      </c>
      <c r="N2951" s="0" t="n">
        <v>1</v>
      </c>
      <c r="O2951" s="0" t="n">
        <v>33</v>
      </c>
      <c r="P2951" s="0" t="n">
        <v>100</v>
      </c>
      <c r="Q2951" s="0" t="n">
        <v>3.7</v>
      </c>
      <c r="R2951" s="0" t="str">
        <f aca="false">INDEX(Lookup!$B$4:$B$18,MATCH(C2951,Lookup!$A$4:$A$18,0))</f>
        <v>India</v>
      </c>
      <c r="S2951" s="20" t="n">
        <f aca="false">INDEX(Lookup!$D$4:$D$18,MATCH(C2951,Lookup!$A$4:$A$18,0))</f>
        <v>0.012</v>
      </c>
      <c r="T2951" s="21" t="n">
        <f aca="false">ROUND(P2951*S2951,2)</f>
        <v>1.2</v>
      </c>
      <c r="U2951" s="21" t="n">
        <f aca="false">IF(T2951&lt;=10,1,IF(T2951&lt;=20,2,IF(T2951&lt;=30,3,IF(T2951&lt;=40,4,IF(T2951&lt;=50,5,IF(T2951&lt;=100,6,IF(T2951&lt;=250,7,8)))))))</f>
        <v>1</v>
      </c>
      <c r="V2951" s="21" t="n">
        <f aca="false">IF(AND(OR(Dashboard!$T$3="All",R2951=Dashboard!$T$3),OR(Dashboard!$T$4="All",D2951=Dashboard!$T$4)),1,0)</f>
        <v>1</v>
      </c>
      <c r="W2951" s="21" t="n">
        <f aca="false">IF(V2951=1,T2951+ROW()/10000000,0)</f>
        <v>1.2002951</v>
      </c>
    </row>
    <row r="2952" customFormat="false" ht="15" hidden="false" customHeight="false" outlineLevel="0" collapsed="false">
      <c r="A2952" s="0" t="n">
        <v>18396171</v>
      </c>
      <c r="B2952" s="0" t="s">
        <v>7757</v>
      </c>
      <c r="C2952" s="0" t="n">
        <v>1</v>
      </c>
      <c r="D2952" s="0" t="s">
        <v>6924</v>
      </c>
      <c r="E2952" s="0" t="s">
        <v>7758</v>
      </c>
      <c r="F2952" s="0" t="s">
        <v>7687</v>
      </c>
      <c r="G2952" s="0" t="s">
        <v>7688</v>
      </c>
      <c r="H2952" s="0" t="s">
        <v>2128</v>
      </c>
      <c r="I2952" s="0" t="s">
        <v>2123</v>
      </c>
      <c r="J2952" s="0" t="s">
        <v>47</v>
      </c>
      <c r="K2952" s="0" t="s">
        <v>47</v>
      </c>
      <c r="L2952" s="0" t="s">
        <v>47</v>
      </c>
      <c r="M2952" s="0" t="s">
        <v>47</v>
      </c>
      <c r="N2952" s="0" t="n">
        <v>1</v>
      </c>
      <c r="O2952" s="0" t="n">
        <v>0</v>
      </c>
      <c r="P2952" s="0" t="n">
        <v>400</v>
      </c>
      <c r="Q2952" s="0" t="n">
        <v>1</v>
      </c>
      <c r="R2952" s="0" t="str">
        <f aca="false">INDEX(Lookup!$B$4:$B$18,MATCH(C2952,Lookup!$A$4:$A$18,0))</f>
        <v>India</v>
      </c>
      <c r="S2952" s="20" t="n">
        <f aca="false">INDEX(Lookup!$D$4:$D$18,MATCH(C2952,Lookup!$A$4:$A$18,0))</f>
        <v>0.012</v>
      </c>
      <c r="T2952" s="21" t="n">
        <f aca="false">ROUND(P2952*S2952,2)</f>
        <v>4.8</v>
      </c>
      <c r="U2952" s="21" t="n">
        <f aca="false">IF(T2952&lt;=10,1,IF(T2952&lt;=20,2,IF(T2952&lt;=30,3,IF(T2952&lt;=40,4,IF(T2952&lt;=50,5,IF(T2952&lt;=100,6,IF(T2952&lt;=250,7,8)))))))</f>
        <v>1</v>
      </c>
      <c r="V2952" s="21" t="n">
        <f aca="false">IF(AND(OR(Dashboard!$T$3="All",R2952=Dashboard!$T$3),OR(Dashboard!$T$4="All",D2952=Dashboard!$T$4)),1,0)</f>
        <v>1</v>
      </c>
      <c r="W2952" s="21" t="n">
        <f aca="false">IF(V2952=1,T2952+ROW()/10000000,0)</f>
        <v>4.8002952</v>
      </c>
    </row>
    <row r="2953" customFormat="false" ht="15" hidden="false" customHeight="false" outlineLevel="0" collapsed="false">
      <c r="A2953" s="0" t="n">
        <v>18282004</v>
      </c>
      <c r="B2953" s="0" t="s">
        <v>7759</v>
      </c>
      <c r="C2953" s="0" t="n">
        <v>1</v>
      </c>
      <c r="D2953" s="0" t="s">
        <v>6924</v>
      </c>
      <c r="E2953" s="0" t="s">
        <v>7760</v>
      </c>
      <c r="F2953" s="0" t="s">
        <v>7687</v>
      </c>
      <c r="G2953" s="0" t="s">
        <v>7688</v>
      </c>
      <c r="H2953" s="0" t="s">
        <v>402</v>
      </c>
      <c r="I2953" s="0" t="s">
        <v>2123</v>
      </c>
      <c r="J2953" s="0" t="s">
        <v>47</v>
      </c>
      <c r="K2953" s="0" t="s">
        <v>47</v>
      </c>
      <c r="L2953" s="0" t="s">
        <v>47</v>
      </c>
      <c r="M2953" s="0" t="s">
        <v>47</v>
      </c>
      <c r="N2953" s="0" t="n">
        <v>1</v>
      </c>
      <c r="O2953" s="0" t="n">
        <v>2</v>
      </c>
      <c r="P2953" s="0" t="n">
        <v>300</v>
      </c>
      <c r="Q2953" s="0" t="n">
        <v>1</v>
      </c>
      <c r="R2953" s="0" t="str">
        <f aca="false">INDEX(Lookup!$B$4:$B$18,MATCH(C2953,Lookup!$A$4:$A$18,0))</f>
        <v>India</v>
      </c>
      <c r="S2953" s="20" t="n">
        <f aca="false">INDEX(Lookup!$D$4:$D$18,MATCH(C2953,Lookup!$A$4:$A$18,0))</f>
        <v>0.012</v>
      </c>
      <c r="T2953" s="21" t="n">
        <f aca="false">ROUND(P2953*S2953,2)</f>
        <v>3.6</v>
      </c>
      <c r="U2953" s="21" t="n">
        <f aca="false">IF(T2953&lt;=10,1,IF(T2953&lt;=20,2,IF(T2953&lt;=30,3,IF(T2953&lt;=40,4,IF(T2953&lt;=50,5,IF(T2953&lt;=100,6,IF(T2953&lt;=250,7,8)))))))</f>
        <v>1</v>
      </c>
      <c r="V2953" s="21" t="n">
        <f aca="false">IF(AND(OR(Dashboard!$T$3="All",R2953=Dashboard!$T$3),OR(Dashboard!$T$4="All",D2953=Dashboard!$T$4)),1,0)</f>
        <v>1</v>
      </c>
      <c r="W2953" s="21" t="n">
        <f aca="false">IF(V2953=1,T2953+ROW()/10000000,0)</f>
        <v>3.6002953</v>
      </c>
    </row>
    <row r="2954" customFormat="false" ht="15" hidden="false" customHeight="false" outlineLevel="0" collapsed="false">
      <c r="A2954" s="0" t="n">
        <v>17989134</v>
      </c>
      <c r="B2954" s="0" t="s">
        <v>7761</v>
      </c>
      <c r="C2954" s="0" t="n">
        <v>1</v>
      </c>
      <c r="D2954" s="0" t="s">
        <v>6924</v>
      </c>
      <c r="E2954" s="0" t="s">
        <v>7762</v>
      </c>
      <c r="F2954" s="0" t="s">
        <v>7687</v>
      </c>
      <c r="G2954" s="0" t="s">
        <v>7688</v>
      </c>
      <c r="H2954" s="0" t="s">
        <v>3142</v>
      </c>
      <c r="I2954" s="0" t="s">
        <v>2123</v>
      </c>
      <c r="J2954" s="0" t="s">
        <v>47</v>
      </c>
      <c r="K2954" s="0" t="s">
        <v>47</v>
      </c>
      <c r="L2954" s="0" t="s">
        <v>47</v>
      </c>
      <c r="M2954" s="0" t="s">
        <v>47</v>
      </c>
      <c r="N2954" s="0" t="n">
        <v>1</v>
      </c>
      <c r="O2954" s="0" t="n">
        <v>2</v>
      </c>
      <c r="P2954" s="0" t="n">
        <v>100</v>
      </c>
      <c r="Q2954" s="0" t="n">
        <v>1</v>
      </c>
      <c r="R2954" s="0" t="str">
        <f aca="false">INDEX(Lookup!$B$4:$B$18,MATCH(C2954,Lookup!$A$4:$A$18,0))</f>
        <v>India</v>
      </c>
      <c r="S2954" s="20" t="n">
        <f aca="false">INDEX(Lookup!$D$4:$D$18,MATCH(C2954,Lookup!$A$4:$A$18,0))</f>
        <v>0.012</v>
      </c>
      <c r="T2954" s="21" t="n">
        <f aca="false">ROUND(P2954*S2954,2)</f>
        <v>1.2</v>
      </c>
      <c r="U2954" s="21" t="n">
        <f aca="false">IF(T2954&lt;=10,1,IF(T2954&lt;=20,2,IF(T2954&lt;=30,3,IF(T2954&lt;=40,4,IF(T2954&lt;=50,5,IF(T2954&lt;=100,6,IF(T2954&lt;=250,7,8)))))))</f>
        <v>1</v>
      </c>
      <c r="V2954" s="21" t="n">
        <f aca="false">IF(AND(OR(Dashboard!$T$3="All",R2954=Dashboard!$T$3),OR(Dashboard!$T$4="All",D2954=Dashboard!$T$4)),1,0)</f>
        <v>1</v>
      </c>
      <c r="W2954" s="21" t="n">
        <f aca="false">IF(V2954=1,T2954+ROW()/10000000,0)</f>
        <v>1.2002954</v>
      </c>
    </row>
    <row r="2955" customFormat="false" ht="15" hidden="false" customHeight="false" outlineLevel="0" collapsed="false">
      <c r="A2955" s="0" t="n">
        <v>18371396</v>
      </c>
      <c r="B2955" s="0" t="s">
        <v>3113</v>
      </c>
      <c r="C2955" s="0" t="n">
        <v>1</v>
      </c>
      <c r="D2955" s="0" t="s">
        <v>6924</v>
      </c>
      <c r="E2955" s="0" t="s">
        <v>7763</v>
      </c>
      <c r="F2955" s="0" t="s">
        <v>7687</v>
      </c>
      <c r="G2955" s="0" t="s">
        <v>7688</v>
      </c>
      <c r="H2955" s="0" t="s">
        <v>153</v>
      </c>
      <c r="I2955" s="0" t="s">
        <v>2123</v>
      </c>
      <c r="J2955" s="0" t="s">
        <v>47</v>
      </c>
      <c r="K2955" s="0" t="s">
        <v>47</v>
      </c>
      <c r="L2955" s="0" t="s">
        <v>47</v>
      </c>
      <c r="M2955" s="0" t="s">
        <v>47</v>
      </c>
      <c r="N2955" s="0" t="n">
        <v>1</v>
      </c>
      <c r="O2955" s="0" t="n">
        <v>1</v>
      </c>
      <c r="P2955" s="0" t="n">
        <v>450</v>
      </c>
      <c r="Q2955" s="0" t="n">
        <v>1</v>
      </c>
      <c r="R2955" s="0" t="str">
        <f aca="false">INDEX(Lookup!$B$4:$B$18,MATCH(C2955,Lookup!$A$4:$A$18,0))</f>
        <v>India</v>
      </c>
      <c r="S2955" s="20" t="n">
        <f aca="false">INDEX(Lookup!$D$4:$D$18,MATCH(C2955,Lookup!$A$4:$A$18,0))</f>
        <v>0.012</v>
      </c>
      <c r="T2955" s="21" t="n">
        <f aca="false">ROUND(P2955*S2955,2)</f>
        <v>5.4</v>
      </c>
      <c r="U2955" s="21" t="n">
        <f aca="false">IF(T2955&lt;=10,1,IF(T2955&lt;=20,2,IF(T2955&lt;=30,3,IF(T2955&lt;=40,4,IF(T2955&lt;=50,5,IF(T2955&lt;=100,6,IF(T2955&lt;=250,7,8)))))))</f>
        <v>1</v>
      </c>
      <c r="V2955" s="21" t="n">
        <f aca="false">IF(AND(OR(Dashboard!$T$3="All",R2955=Dashboard!$T$3),OR(Dashboard!$T$4="All",D2955=Dashboard!$T$4)),1,0)</f>
        <v>1</v>
      </c>
      <c r="W2955" s="21" t="n">
        <f aca="false">IF(V2955=1,T2955+ROW()/10000000,0)</f>
        <v>5.4002955</v>
      </c>
    </row>
    <row r="2956" customFormat="false" ht="15" hidden="false" customHeight="false" outlineLevel="0" collapsed="false">
      <c r="A2956" s="0" t="n">
        <v>18396942</v>
      </c>
      <c r="B2956" s="0" t="s">
        <v>7764</v>
      </c>
      <c r="C2956" s="0" t="n">
        <v>1</v>
      </c>
      <c r="D2956" s="0" t="s">
        <v>6924</v>
      </c>
      <c r="E2956" s="0" t="s">
        <v>7765</v>
      </c>
      <c r="F2956" s="0" t="s">
        <v>7687</v>
      </c>
      <c r="G2956" s="0" t="s">
        <v>7688</v>
      </c>
      <c r="H2956" s="0" t="s">
        <v>69</v>
      </c>
      <c r="I2956" s="0" t="s">
        <v>2123</v>
      </c>
      <c r="J2956" s="0" t="s">
        <v>47</v>
      </c>
      <c r="K2956" s="0" t="s">
        <v>47</v>
      </c>
      <c r="L2956" s="0" t="s">
        <v>47</v>
      </c>
      <c r="M2956" s="0" t="s">
        <v>47</v>
      </c>
      <c r="N2956" s="0" t="n">
        <v>1</v>
      </c>
      <c r="O2956" s="0" t="n">
        <v>2</v>
      </c>
      <c r="P2956" s="0" t="n">
        <v>300</v>
      </c>
      <c r="Q2956" s="0" t="n">
        <v>1</v>
      </c>
      <c r="R2956" s="0" t="str">
        <f aca="false">INDEX(Lookup!$B$4:$B$18,MATCH(C2956,Lookup!$A$4:$A$18,0))</f>
        <v>India</v>
      </c>
      <c r="S2956" s="20" t="n">
        <f aca="false">INDEX(Lookup!$D$4:$D$18,MATCH(C2956,Lookup!$A$4:$A$18,0))</f>
        <v>0.012</v>
      </c>
      <c r="T2956" s="21" t="n">
        <f aca="false">ROUND(P2956*S2956,2)</f>
        <v>3.6</v>
      </c>
      <c r="U2956" s="21" t="n">
        <f aca="false">IF(T2956&lt;=10,1,IF(T2956&lt;=20,2,IF(T2956&lt;=30,3,IF(T2956&lt;=40,4,IF(T2956&lt;=50,5,IF(T2956&lt;=100,6,IF(T2956&lt;=250,7,8)))))))</f>
        <v>1</v>
      </c>
      <c r="V2956" s="21" t="n">
        <f aca="false">IF(AND(OR(Dashboard!$T$3="All",R2956=Dashboard!$T$3),OR(Dashboard!$T$4="All",D2956=Dashboard!$T$4)),1,0)</f>
        <v>1</v>
      </c>
      <c r="W2956" s="21" t="n">
        <f aca="false">IF(V2956=1,T2956+ROW()/10000000,0)</f>
        <v>3.6002956</v>
      </c>
    </row>
    <row r="2957" customFormat="false" ht="15" hidden="false" customHeight="false" outlineLevel="0" collapsed="false">
      <c r="A2957" s="0" t="n">
        <v>18311930</v>
      </c>
      <c r="B2957" s="0" t="s">
        <v>7766</v>
      </c>
      <c r="C2957" s="0" t="n">
        <v>1</v>
      </c>
      <c r="D2957" s="0" t="s">
        <v>6924</v>
      </c>
      <c r="E2957" s="0" t="s">
        <v>7767</v>
      </c>
      <c r="F2957" s="0" t="s">
        <v>7687</v>
      </c>
      <c r="G2957" s="0" t="s">
        <v>7688</v>
      </c>
      <c r="H2957" s="0" t="s">
        <v>2359</v>
      </c>
      <c r="I2957" s="0" t="s">
        <v>2123</v>
      </c>
      <c r="J2957" s="0" t="s">
        <v>46</v>
      </c>
      <c r="K2957" s="0" t="s">
        <v>47</v>
      </c>
      <c r="L2957" s="0" t="s">
        <v>47</v>
      </c>
      <c r="M2957" s="0" t="s">
        <v>47</v>
      </c>
      <c r="N2957" s="0" t="n">
        <v>3</v>
      </c>
      <c r="O2957" s="0" t="n">
        <v>1</v>
      </c>
      <c r="P2957" s="0" t="n">
        <v>1500</v>
      </c>
      <c r="Q2957" s="0" t="n">
        <v>1</v>
      </c>
      <c r="R2957" s="0" t="str">
        <f aca="false">INDEX(Lookup!$B$4:$B$18,MATCH(C2957,Lookup!$A$4:$A$18,0))</f>
        <v>India</v>
      </c>
      <c r="S2957" s="20" t="n">
        <f aca="false">INDEX(Lookup!$D$4:$D$18,MATCH(C2957,Lookup!$A$4:$A$18,0))</f>
        <v>0.012</v>
      </c>
      <c r="T2957" s="21" t="n">
        <f aca="false">ROUND(P2957*S2957,2)</f>
        <v>18</v>
      </c>
      <c r="U2957" s="21" t="n">
        <f aca="false">IF(T2957&lt;=10,1,IF(T2957&lt;=20,2,IF(T2957&lt;=30,3,IF(T2957&lt;=40,4,IF(T2957&lt;=50,5,IF(T2957&lt;=100,6,IF(T2957&lt;=250,7,8)))))))</f>
        <v>2</v>
      </c>
      <c r="V2957" s="21" t="n">
        <f aca="false">IF(AND(OR(Dashboard!$T$3="All",R2957=Dashboard!$T$3),OR(Dashboard!$T$4="All",D2957=Dashboard!$T$4)),1,0)</f>
        <v>1</v>
      </c>
      <c r="W2957" s="21" t="n">
        <f aca="false">IF(V2957=1,T2957+ROW()/10000000,0)</f>
        <v>18.0002957</v>
      </c>
    </row>
    <row r="2958" customFormat="false" ht="15" hidden="false" customHeight="false" outlineLevel="0" collapsed="false">
      <c r="A2958" s="0" t="n">
        <v>18481320</v>
      </c>
      <c r="B2958" s="0" t="s">
        <v>7768</v>
      </c>
      <c r="C2958" s="0" t="n">
        <v>1</v>
      </c>
      <c r="D2958" s="0" t="s">
        <v>6924</v>
      </c>
      <c r="E2958" s="0" t="s">
        <v>7699</v>
      </c>
      <c r="F2958" s="0" t="s">
        <v>7687</v>
      </c>
      <c r="G2958" s="0" t="s">
        <v>7688</v>
      </c>
      <c r="H2958" s="0" t="s">
        <v>2288</v>
      </c>
      <c r="I2958" s="0" t="s">
        <v>2123</v>
      </c>
      <c r="J2958" s="0" t="s">
        <v>47</v>
      </c>
      <c r="K2958" s="0" t="s">
        <v>47</v>
      </c>
      <c r="L2958" s="0" t="s">
        <v>47</v>
      </c>
      <c r="M2958" s="0" t="s">
        <v>47</v>
      </c>
      <c r="N2958" s="0" t="n">
        <v>1</v>
      </c>
      <c r="O2958" s="0" t="n">
        <v>0</v>
      </c>
      <c r="P2958" s="0" t="n">
        <v>400</v>
      </c>
      <c r="Q2958" s="0" t="n">
        <v>1</v>
      </c>
      <c r="R2958" s="0" t="str">
        <f aca="false">INDEX(Lookup!$B$4:$B$18,MATCH(C2958,Lookup!$A$4:$A$18,0))</f>
        <v>India</v>
      </c>
      <c r="S2958" s="20" t="n">
        <f aca="false">INDEX(Lookup!$D$4:$D$18,MATCH(C2958,Lookup!$A$4:$A$18,0))</f>
        <v>0.012</v>
      </c>
      <c r="T2958" s="21" t="n">
        <f aca="false">ROUND(P2958*S2958,2)</f>
        <v>4.8</v>
      </c>
      <c r="U2958" s="21" t="n">
        <f aca="false">IF(T2958&lt;=10,1,IF(T2958&lt;=20,2,IF(T2958&lt;=30,3,IF(T2958&lt;=40,4,IF(T2958&lt;=50,5,IF(T2958&lt;=100,6,IF(T2958&lt;=250,7,8)))))))</f>
        <v>1</v>
      </c>
      <c r="V2958" s="21" t="n">
        <f aca="false">IF(AND(OR(Dashboard!$T$3="All",R2958=Dashboard!$T$3),OR(Dashboard!$T$4="All",D2958=Dashboard!$T$4)),1,0)</f>
        <v>1</v>
      </c>
      <c r="W2958" s="21" t="n">
        <f aca="false">IF(V2958=1,T2958+ROW()/10000000,0)</f>
        <v>4.8002958</v>
      </c>
    </row>
    <row r="2959" customFormat="false" ht="15" hidden="false" customHeight="false" outlineLevel="0" collapsed="false">
      <c r="A2959" s="0" t="n">
        <v>7635</v>
      </c>
      <c r="B2959" s="0" t="s">
        <v>7769</v>
      </c>
      <c r="C2959" s="0" t="n">
        <v>1</v>
      </c>
      <c r="D2959" s="0" t="s">
        <v>6924</v>
      </c>
      <c r="E2959" s="0" t="s">
        <v>7770</v>
      </c>
      <c r="F2959" s="0" t="s">
        <v>7687</v>
      </c>
      <c r="G2959" s="0" t="s">
        <v>7688</v>
      </c>
      <c r="H2959" s="0" t="s">
        <v>2978</v>
      </c>
      <c r="I2959" s="0" t="s">
        <v>2123</v>
      </c>
      <c r="J2959" s="0" t="s">
        <v>47</v>
      </c>
      <c r="K2959" s="0" t="s">
        <v>47</v>
      </c>
      <c r="L2959" s="0" t="s">
        <v>47</v>
      </c>
      <c r="M2959" s="0" t="s">
        <v>47</v>
      </c>
      <c r="N2959" s="0" t="n">
        <v>1</v>
      </c>
      <c r="O2959" s="0" t="n">
        <v>2</v>
      </c>
      <c r="P2959" s="0" t="n">
        <v>300</v>
      </c>
      <c r="Q2959" s="0" t="n">
        <v>1</v>
      </c>
      <c r="R2959" s="0" t="str">
        <f aca="false">INDEX(Lookup!$B$4:$B$18,MATCH(C2959,Lookup!$A$4:$A$18,0))</f>
        <v>India</v>
      </c>
      <c r="S2959" s="20" t="n">
        <f aca="false">INDEX(Lookup!$D$4:$D$18,MATCH(C2959,Lookup!$A$4:$A$18,0))</f>
        <v>0.012</v>
      </c>
      <c r="T2959" s="21" t="n">
        <f aca="false">ROUND(P2959*S2959,2)</f>
        <v>3.6</v>
      </c>
      <c r="U2959" s="21" t="n">
        <f aca="false">IF(T2959&lt;=10,1,IF(T2959&lt;=20,2,IF(T2959&lt;=30,3,IF(T2959&lt;=40,4,IF(T2959&lt;=50,5,IF(T2959&lt;=100,6,IF(T2959&lt;=250,7,8)))))))</f>
        <v>1</v>
      </c>
      <c r="V2959" s="21" t="n">
        <f aca="false">IF(AND(OR(Dashboard!$T$3="All",R2959=Dashboard!$T$3),OR(Dashboard!$T$4="All",D2959=Dashboard!$T$4)),1,0)</f>
        <v>1</v>
      </c>
      <c r="W2959" s="21" t="n">
        <f aca="false">IF(V2959=1,T2959+ROW()/10000000,0)</f>
        <v>3.6002959</v>
      </c>
    </row>
    <row r="2960" customFormat="false" ht="15" hidden="false" customHeight="false" outlineLevel="0" collapsed="false">
      <c r="A2960" s="0" t="n">
        <v>7601</v>
      </c>
      <c r="B2960" s="0" t="s">
        <v>7771</v>
      </c>
      <c r="C2960" s="0" t="n">
        <v>1</v>
      </c>
      <c r="D2960" s="0" t="s">
        <v>6924</v>
      </c>
      <c r="E2960" s="0" t="s">
        <v>7772</v>
      </c>
      <c r="F2960" s="0" t="s">
        <v>7687</v>
      </c>
      <c r="G2960" s="0" t="s">
        <v>7688</v>
      </c>
      <c r="H2960" s="0" t="s">
        <v>2382</v>
      </c>
      <c r="I2960" s="0" t="s">
        <v>2123</v>
      </c>
      <c r="J2960" s="0" t="s">
        <v>47</v>
      </c>
      <c r="K2960" s="0" t="s">
        <v>47</v>
      </c>
      <c r="L2960" s="0" t="s">
        <v>47</v>
      </c>
      <c r="M2960" s="0" t="s">
        <v>47</v>
      </c>
      <c r="N2960" s="0" t="n">
        <v>1</v>
      </c>
      <c r="O2960" s="0" t="n">
        <v>2</v>
      </c>
      <c r="P2960" s="0" t="n">
        <v>150</v>
      </c>
      <c r="Q2960" s="0" t="n">
        <v>1</v>
      </c>
      <c r="R2960" s="0" t="str">
        <f aca="false">INDEX(Lookup!$B$4:$B$18,MATCH(C2960,Lookup!$A$4:$A$18,0))</f>
        <v>India</v>
      </c>
      <c r="S2960" s="20" t="n">
        <f aca="false">INDEX(Lookup!$D$4:$D$18,MATCH(C2960,Lookup!$A$4:$A$18,0))</f>
        <v>0.012</v>
      </c>
      <c r="T2960" s="21" t="n">
        <f aca="false">ROUND(P2960*S2960,2)</f>
        <v>1.8</v>
      </c>
      <c r="U2960" s="21" t="n">
        <f aca="false">IF(T2960&lt;=10,1,IF(T2960&lt;=20,2,IF(T2960&lt;=30,3,IF(T2960&lt;=40,4,IF(T2960&lt;=50,5,IF(T2960&lt;=100,6,IF(T2960&lt;=250,7,8)))))))</f>
        <v>1</v>
      </c>
      <c r="V2960" s="21" t="n">
        <f aca="false">IF(AND(OR(Dashboard!$T$3="All",R2960=Dashboard!$T$3),OR(Dashboard!$T$4="All",D2960=Dashboard!$T$4)),1,0)</f>
        <v>1</v>
      </c>
      <c r="W2960" s="21" t="n">
        <f aca="false">IF(V2960=1,T2960+ROW()/10000000,0)</f>
        <v>1.800296</v>
      </c>
    </row>
    <row r="2961" customFormat="false" ht="15" hidden="false" customHeight="false" outlineLevel="0" collapsed="false">
      <c r="A2961" s="0" t="n">
        <v>18471314</v>
      </c>
      <c r="B2961" s="0" t="s">
        <v>7773</v>
      </c>
      <c r="C2961" s="0" t="n">
        <v>1</v>
      </c>
      <c r="D2961" s="0" t="s">
        <v>6924</v>
      </c>
      <c r="E2961" s="0" t="s">
        <v>7688</v>
      </c>
      <c r="F2961" s="0" t="s">
        <v>7687</v>
      </c>
      <c r="G2961" s="0" t="s">
        <v>7688</v>
      </c>
      <c r="H2961" s="0" t="s">
        <v>2868</v>
      </c>
      <c r="I2961" s="0" t="s">
        <v>2123</v>
      </c>
      <c r="J2961" s="0" t="s">
        <v>47</v>
      </c>
      <c r="K2961" s="0" t="s">
        <v>47</v>
      </c>
      <c r="L2961" s="0" t="s">
        <v>47</v>
      </c>
      <c r="M2961" s="0" t="s">
        <v>47</v>
      </c>
      <c r="N2961" s="0" t="n">
        <v>2</v>
      </c>
      <c r="O2961" s="0" t="n">
        <v>0</v>
      </c>
      <c r="P2961" s="0" t="n">
        <v>500</v>
      </c>
      <c r="Q2961" s="0" t="n">
        <v>1</v>
      </c>
      <c r="R2961" s="0" t="str">
        <f aca="false">INDEX(Lookup!$B$4:$B$18,MATCH(C2961,Lookup!$A$4:$A$18,0))</f>
        <v>India</v>
      </c>
      <c r="S2961" s="20" t="n">
        <f aca="false">INDEX(Lookup!$D$4:$D$18,MATCH(C2961,Lookup!$A$4:$A$18,0))</f>
        <v>0.012</v>
      </c>
      <c r="T2961" s="21" t="n">
        <f aca="false">ROUND(P2961*S2961,2)</f>
        <v>6</v>
      </c>
      <c r="U2961" s="21" t="n">
        <f aca="false">IF(T2961&lt;=10,1,IF(T2961&lt;=20,2,IF(T2961&lt;=30,3,IF(T2961&lt;=40,4,IF(T2961&lt;=50,5,IF(T2961&lt;=100,6,IF(T2961&lt;=250,7,8)))))))</f>
        <v>1</v>
      </c>
      <c r="V2961" s="21" t="n">
        <f aca="false">IF(AND(OR(Dashboard!$T$3="All",R2961=Dashboard!$T$3),OR(Dashboard!$T$4="All",D2961=Dashboard!$T$4)),1,0)</f>
        <v>1</v>
      </c>
      <c r="W2961" s="21" t="n">
        <f aca="false">IF(V2961=1,T2961+ROW()/10000000,0)</f>
        <v>6.0002961</v>
      </c>
    </row>
    <row r="2962" customFormat="false" ht="15" hidden="false" customHeight="false" outlineLevel="0" collapsed="false">
      <c r="A2962" s="0" t="n">
        <v>309080</v>
      </c>
      <c r="B2962" s="0" t="s">
        <v>7774</v>
      </c>
      <c r="C2962" s="0" t="n">
        <v>1</v>
      </c>
      <c r="D2962" s="0" t="s">
        <v>6924</v>
      </c>
      <c r="E2962" s="0" t="s">
        <v>7775</v>
      </c>
      <c r="F2962" s="0" t="s">
        <v>7687</v>
      </c>
      <c r="G2962" s="0" t="s">
        <v>7688</v>
      </c>
      <c r="H2962" s="0" t="s">
        <v>3119</v>
      </c>
      <c r="I2962" s="0" t="s">
        <v>2123</v>
      </c>
      <c r="J2962" s="0" t="s">
        <v>47</v>
      </c>
      <c r="K2962" s="0" t="s">
        <v>46</v>
      </c>
      <c r="L2962" s="0" t="s">
        <v>47</v>
      </c>
      <c r="M2962" s="0" t="s">
        <v>47</v>
      </c>
      <c r="N2962" s="0" t="n">
        <v>2</v>
      </c>
      <c r="O2962" s="0" t="n">
        <v>41</v>
      </c>
      <c r="P2962" s="0" t="n">
        <v>600</v>
      </c>
      <c r="Q2962" s="0" t="n">
        <v>2.4</v>
      </c>
      <c r="R2962" s="0" t="str">
        <f aca="false">INDEX(Lookup!$B$4:$B$18,MATCH(C2962,Lookup!$A$4:$A$18,0))</f>
        <v>India</v>
      </c>
      <c r="S2962" s="20" t="n">
        <f aca="false">INDEX(Lookup!$D$4:$D$18,MATCH(C2962,Lookup!$A$4:$A$18,0))</f>
        <v>0.012</v>
      </c>
      <c r="T2962" s="21" t="n">
        <f aca="false">ROUND(P2962*S2962,2)</f>
        <v>7.2</v>
      </c>
      <c r="U2962" s="21" t="n">
        <f aca="false">IF(T2962&lt;=10,1,IF(T2962&lt;=20,2,IF(T2962&lt;=30,3,IF(T2962&lt;=40,4,IF(T2962&lt;=50,5,IF(T2962&lt;=100,6,IF(T2962&lt;=250,7,8)))))))</f>
        <v>1</v>
      </c>
      <c r="V2962" s="21" t="n">
        <f aca="false">IF(AND(OR(Dashboard!$T$3="All",R2962=Dashboard!$T$3),OR(Dashboard!$T$4="All",D2962=Dashboard!$T$4)),1,0)</f>
        <v>1</v>
      </c>
      <c r="W2962" s="21" t="n">
        <f aca="false">IF(V2962=1,T2962+ROW()/10000000,0)</f>
        <v>7.2002962</v>
      </c>
    </row>
    <row r="2963" customFormat="false" ht="15" hidden="false" customHeight="false" outlineLevel="0" collapsed="false">
      <c r="A2963" s="0" t="n">
        <v>1358</v>
      </c>
      <c r="B2963" s="0" t="s">
        <v>3977</v>
      </c>
      <c r="C2963" s="0" t="n">
        <v>1</v>
      </c>
      <c r="D2963" s="0" t="s">
        <v>6924</v>
      </c>
      <c r="E2963" s="0" t="s">
        <v>7776</v>
      </c>
      <c r="F2963" s="0" t="s">
        <v>7687</v>
      </c>
      <c r="G2963" s="0" t="s">
        <v>7688</v>
      </c>
      <c r="H2963" s="0" t="s">
        <v>2784</v>
      </c>
      <c r="I2963" s="0" t="s">
        <v>2123</v>
      </c>
      <c r="J2963" s="0" t="s">
        <v>47</v>
      </c>
      <c r="K2963" s="0" t="s">
        <v>46</v>
      </c>
      <c r="L2963" s="0" t="s">
        <v>47</v>
      </c>
      <c r="M2963" s="0" t="s">
        <v>47</v>
      </c>
      <c r="N2963" s="0" t="n">
        <v>2</v>
      </c>
      <c r="O2963" s="0" t="n">
        <v>38</v>
      </c>
      <c r="P2963" s="0" t="n">
        <v>600</v>
      </c>
      <c r="Q2963" s="0" t="n">
        <v>2.3</v>
      </c>
      <c r="R2963" s="0" t="str">
        <f aca="false">INDEX(Lookup!$B$4:$B$18,MATCH(C2963,Lookup!$A$4:$A$18,0))</f>
        <v>India</v>
      </c>
      <c r="S2963" s="20" t="n">
        <f aca="false">INDEX(Lookup!$D$4:$D$18,MATCH(C2963,Lookup!$A$4:$A$18,0))</f>
        <v>0.012</v>
      </c>
      <c r="T2963" s="21" t="n">
        <f aca="false">ROUND(P2963*S2963,2)</f>
        <v>7.2</v>
      </c>
      <c r="U2963" s="21" t="n">
        <f aca="false">IF(T2963&lt;=10,1,IF(T2963&lt;=20,2,IF(T2963&lt;=30,3,IF(T2963&lt;=40,4,IF(T2963&lt;=50,5,IF(T2963&lt;=100,6,IF(T2963&lt;=250,7,8)))))))</f>
        <v>1</v>
      </c>
      <c r="V2963" s="21" t="n">
        <f aca="false">IF(AND(OR(Dashboard!$T$3="All",R2963=Dashboard!$T$3),OR(Dashboard!$T$4="All",D2963=Dashboard!$T$4)),1,0)</f>
        <v>1</v>
      </c>
      <c r="W2963" s="21" t="n">
        <f aca="false">IF(V2963=1,T2963+ROW()/10000000,0)</f>
        <v>7.2002963</v>
      </c>
    </row>
    <row r="2964" customFormat="false" ht="15" hidden="false" customHeight="false" outlineLevel="0" collapsed="false">
      <c r="A2964" s="0" t="n">
        <v>5890</v>
      </c>
      <c r="B2964" s="0" t="s">
        <v>7777</v>
      </c>
      <c r="C2964" s="0" t="n">
        <v>1</v>
      </c>
      <c r="D2964" s="0" t="s">
        <v>6924</v>
      </c>
      <c r="E2964" s="0" t="s">
        <v>7778</v>
      </c>
      <c r="F2964" s="0" t="s">
        <v>7779</v>
      </c>
      <c r="G2964" s="0" t="s">
        <v>7780</v>
      </c>
      <c r="H2964" s="0" t="s">
        <v>2359</v>
      </c>
      <c r="I2964" s="0" t="s">
        <v>2123</v>
      </c>
      <c r="J2964" s="0" t="s">
        <v>46</v>
      </c>
      <c r="K2964" s="0" t="s">
        <v>47</v>
      </c>
      <c r="L2964" s="0" t="s">
        <v>47</v>
      </c>
      <c r="M2964" s="0" t="s">
        <v>47</v>
      </c>
      <c r="N2964" s="0" t="n">
        <v>3</v>
      </c>
      <c r="O2964" s="0" t="n">
        <v>134</v>
      </c>
      <c r="P2964" s="0" t="n">
        <v>1200</v>
      </c>
      <c r="Q2964" s="0" t="n">
        <v>3.4</v>
      </c>
      <c r="R2964" s="0" t="str">
        <f aca="false">INDEX(Lookup!$B$4:$B$18,MATCH(C2964,Lookup!$A$4:$A$18,0))</f>
        <v>India</v>
      </c>
      <c r="S2964" s="20" t="n">
        <f aca="false">INDEX(Lookup!$D$4:$D$18,MATCH(C2964,Lookup!$A$4:$A$18,0))</f>
        <v>0.012</v>
      </c>
      <c r="T2964" s="21" t="n">
        <f aca="false">ROUND(P2964*S2964,2)</f>
        <v>14.4</v>
      </c>
      <c r="U2964" s="21" t="n">
        <f aca="false">IF(T2964&lt;=10,1,IF(T2964&lt;=20,2,IF(T2964&lt;=30,3,IF(T2964&lt;=40,4,IF(T2964&lt;=50,5,IF(T2964&lt;=100,6,IF(T2964&lt;=250,7,8)))))))</f>
        <v>2</v>
      </c>
      <c r="V2964" s="21" t="n">
        <f aca="false">IF(AND(OR(Dashboard!$T$3="All",R2964=Dashboard!$T$3),OR(Dashboard!$T$4="All",D2964=Dashboard!$T$4)),1,0)</f>
        <v>1</v>
      </c>
      <c r="W2964" s="21" t="n">
        <f aca="false">IF(V2964=1,T2964+ROW()/10000000,0)</f>
        <v>14.4002964</v>
      </c>
    </row>
    <row r="2965" customFormat="false" ht="15" hidden="false" customHeight="false" outlineLevel="0" collapsed="false">
      <c r="A2965" s="0" t="n">
        <v>306513</v>
      </c>
      <c r="B2965" s="0" t="s">
        <v>7781</v>
      </c>
      <c r="C2965" s="0" t="n">
        <v>1</v>
      </c>
      <c r="D2965" s="0" t="s">
        <v>6924</v>
      </c>
      <c r="E2965" s="0" t="s">
        <v>7782</v>
      </c>
      <c r="F2965" s="0" t="s">
        <v>7783</v>
      </c>
      <c r="G2965" s="0" t="s">
        <v>7784</v>
      </c>
      <c r="H2965" s="0" t="s">
        <v>3767</v>
      </c>
      <c r="I2965" s="0" t="s">
        <v>2123</v>
      </c>
      <c r="J2965" s="0" t="s">
        <v>46</v>
      </c>
      <c r="K2965" s="0" t="s">
        <v>46</v>
      </c>
      <c r="L2965" s="0" t="s">
        <v>47</v>
      </c>
      <c r="M2965" s="0" t="s">
        <v>47</v>
      </c>
      <c r="N2965" s="0" t="n">
        <v>3</v>
      </c>
      <c r="O2965" s="0" t="n">
        <v>153</v>
      </c>
      <c r="P2965" s="0" t="n">
        <v>1300</v>
      </c>
      <c r="Q2965" s="0" t="n">
        <v>2.8</v>
      </c>
      <c r="R2965" s="0" t="str">
        <f aca="false">INDEX(Lookup!$B$4:$B$18,MATCH(C2965,Lookup!$A$4:$A$18,0))</f>
        <v>India</v>
      </c>
      <c r="S2965" s="20" t="n">
        <f aca="false">INDEX(Lookup!$D$4:$D$18,MATCH(C2965,Lookup!$A$4:$A$18,0))</f>
        <v>0.012</v>
      </c>
      <c r="T2965" s="21" t="n">
        <f aca="false">ROUND(P2965*S2965,2)</f>
        <v>15.6</v>
      </c>
      <c r="U2965" s="21" t="n">
        <f aca="false">IF(T2965&lt;=10,1,IF(T2965&lt;=20,2,IF(T2965&lt;=30,3,IF(T2965&lt;=40,4,IF(T2965&lt;=50,5,IF(T2965&lt;=100,6,IF(T2965&lt;=250,7,8)))))))</f>
        <v>2</v>
      </c>
      <c r="V2965" s="21" t="n">
        <f aca="false">IF(AND(OR(Dashboard!$T$3="All",R2965=Dashboard!$T$3),OR(Dashboard!$T$4="All",D2965=Dashboard!$T$4)),1,0)</f>
        <v>1</v>
      </c>
      <c r="W2965" s="21" t="n">
        <f aca="false">IF(V2965=1,T2965+ROW()/10000000,0)</f>
        <v>15.6002965</v>
      </c>
    </row>
    <row r="2966" customFormat="false" ht="15" hidden="false" customHeight="false" outlineLevel="0" collapsed="false">
      <c r="A2966" s="0" t="n">
        <v>3089</v>
      </c>
      <c r="B2966" s="0" t="s">
        <v>7785</v>
      </c>
      <c r="C2966" s="0" t="n">
        <v>1</v>
      </c>
      <c r="D2966" s="0" t="s">
        <v>6924</v>
      </c>
      <c r="E2966" s="0" t="s">
        <v>7786</v>
      </c>
      <c r="F2966" s="0" t="s">
        <v>7783</v>
      </c>
      <c r="G2966" s="0" t="s">
        <v>7784</v>
      </c>
      <c r="H2966" s="0" t="s">
        <v>7787</v>
      </c>
      <c r="I2966" s="0" t="s">
        <v>2123</v>
      </c>
      <c r="J2966" s="0" t="s">
        <v>46</v>
      </c>
      <c r="K2966" s="0" t="s">
        <v>47</v>
      </c>
      <c r="L2966" s="0" t="s">
        <v>47</v>
      </c>
      <c r="M2966" s="0" t="s">
        <v>47</v>
      </c>
      <c r="N2966" s="0" t="n">
        <v>4</v>
      </c>
      <c r="O2966" s="0" t="n">
        <v>455</v>
      </c>
      <c r="P2966" s="0" t="n">
        <v>2000</v>
      </c>
      <c r="Q2966" s="0" t="n">
        <v>3.2</v>
      </c>
      <c r="R2966" s="0" t="str">
        <f aca="false">INDEX(Lookup!$B$4:$B$18,MATCH(C2966,Lookup!$A$4:$A$18,0))</f>
        <v>India</v>
      </c>
      <c r="S2966" s="20" t="n">
        <f aca="false">INDEX(Lookup!$D$4:$D$18,MATCH(C2966,Lookup!$A$4:$A$18,0))</f>
        <v>0.012</v>
      </c>
      <c r="T2966" s="21" t="n">
        <f aca="false">ROUND(P2966*S2966,2)</f>
        <v>24</v>
      </c>
      <c r="U2966" s="21" t="n">
        <f aca="false">IF(T2966&lt;=10,1,IF(T2966&lt;=20,2,IF(T2966&lt;=30,3,IF(T2966&lt;=40,4,IF(T2966&lt;=50,5,IF(T2966&lt;=100,6,IF(T2966&lt;=250,7,8)))))))</f>
        <v>3</v>
      </c>
      <c r="V2966" s="21" t="n">
        <f aca="false">IF(AND(OR(Dashboard!$T$3="All",R2966=Dashboard!$T$3),OR(Dashboard!$T$4="All",D2966=Dashboard!$T$4)),1,0)</f>
        <v>1</v>
      </c>
      <c r="W2966" s="21" t="n">
        <f aca="false">IF(V2966=1,T2966+ROW()/10000000,0)</f>
        <v>24.0002966</v>
      </c>
    </row>
    <row r="2967" customFormat="false" ht="15" hidden="false" customHeight="false" outlineLevel="0" collapsed="false">
      <c r="A2967" s="0" t="n">
        <v>7061</v>
      </c>
      <c r="B2967" s="0" t="s">
        <v>7788</v>
      </c>
      <c r="C2967" s="0" t="n">
        <v>1</v>
      </c>
      <c r="D2967" s="0" t="s">
        <v>6924</v>
      </c>
      <c r="E2967" s="0" t="s">
        <v>7789</v>
      </c>
      <c r="F2967" s="0" t="s">
        <v>7783</v>
      </c>
      <c r="G2967" s="0" t="s">
        <v>7784</v>
      </c>
      <c r="H2967" s="0" t="s">
        <v>2398</v>
      </c>
      <c r="I2967" s="0" t="s">
        <v>2123</v>
      </c>
      <c r="J2967" s="0" t="s">
        <v>46</v>
      </c>
      <c r="K2967" s="0" t="s">
        <v>47</v>
      </c>
      <c r="L2967" s="0" t="s">
        <v>47</v>
      </c>
      <c r="M2967" s="0" t="s">
        <v>47</v>
      </c>
      <c r="N2967" s="0" t="n">
        <v>3</v>
      </c>
      <c r="O2967" s="0" t="n">
        <v>609</v>
      </c>
      <c r="P2967" s="0" t="n">
        <v>1450</v>
      </c>
      <c r="Q2967" s="0" t="n">
        <v>3.5</v>
      </c>
      <c r="R2967" s="0" t="str">
        <f aca="false">INDEX(Lookup!$B$4:$B$18,MATCH(C2967,Lookup!$A$4:$A$18,0))</f>
        <v>India</v>
      </c>
      <c r="S2967" s="20" t="n">
        <f aca="false">INDEX(Lookup!$D$4:$D$18,MATCH(C2967,Lookup!$A$4:$A$18,0))</f>
        <v>0.012</v>
      </c>
      <c r="T2967" s="21" t="n">
        <f aca="false">ROUND(P2967*S2967,2)</f>
        <v>17.4</v>
      </c>
      <c r="U2967" s="21" t="n">
        <f aca="false">IF(T2967&lt;=10,1,IF(T2967&lt;=20,2,IF(T2967&lt;=30,3,IF(T2967&lt;=40,4,IF(T2967&lt;=50,5,IF(T2967&lt;=100,6,IF(T2967&lt;=250,7,8)))))))</f>
        <v>2</v>
      </c>
      <c r="V2967" s="21" t="n">
        <f aca="false">IF(AND(OR(Dashboard!$T$3="All",R2967=Dashboard!$T$3),OR(Dashboard!$T$4="All",D2967=Dashboard!$T$4)),1,0)</f>
        <v>1</v>
      </c>
      <c r="W2967" s="21" t="n">
        <f aca="false">IF(V2967=1,T2967+ROW()/10000000,0)</f>
        <v>17.4002967</v>
      </c>
    </row>
    <row r="2968" customFormat="false" ht="15" hidden="false" customHeight="false" outlineLevel="0" collapsed="false">
      <c r="A2968" s="0" t="n">
        <v>18466981</v>
      </c>
      <c r="B2968" s="0" t="s">
        <v>7790</v>
      </c>
      <c r="C2968" s="0" t="n">
        <v>1</v>
      </c>
      <c r="D2968" s="0" t="s">
        <v>6924</v>
      </c>
      <c r="E2968" s="0" t="s">
        <v>7791</v>
      </c>
      <c r="F2968" s="0" t="s">
        <v>2131</v>
      </c>
      <c r="G2968" s="0" t="s">
        <v>7792</v>
      </c>
      <c r="H2968" s="0" t="s">
        <v>2723</v>
      </c>
      <c r="I2968" s="0" t="s">
        <v>2123</v>
      </c>
      <c r="J2968" s="0" t="s">
        <v>47</v>
      </c>
      <c r="K2968" s="0" t="s">
        <v>46</v>
      </c>
      <c r="L2968" s="0" t="s">
        <v>47</v>
      </c>
      <c r="M2968" s="0" t="s">
        <v>47</v>
      </c>
      <c r="N2968" s="0" t="n">
        <v>2</v>
      </c>
      <c r="O2968" s="0" t="n">
        <v>6</v>
      </c>
      <c r="P2968" s="0" t="n">
        <v>600</v>
      </c>
      <c r="Q2968" s="0" t="n">
        <v>3.1</v>
      </c>
      <c r="R2968" s="0" t="str">
        <f aca="false">INDEX(Lookup!$B$4:$B$18,MATCH(C2968,Lookup!$A$4:$A$18,0))</f>
        <v>India</v>
      </c>
      <c r="S2968" s="20" t="n">
        <f aca="false">INDEX(Lookup!$D$4:$D$18,MATCH(C2968,Lookup!$A$4:$A$18,0))</f>
        <v>0.012</v>
      </c>
      <c r="T2968" s="21" t="n">
        <f aca="false">ROUND(P2968*S2968,2)</f>
        <v>7.2</v>
      </c>
      <c r="U2968" s="21" t="n">
        <f aca="false">IF(T2968&lt;=10,1,IF(T2968&lt;=20,2,IF(T2968&lt;=30,3,IF(T2968&lt;=40,4,IF(T2968&lt;=50,5,IF(T2968&lt;=100,6,IF(T2968&lt;=250,7,8)))))))</f>
        <v>1</v>
      </c>
      <c r="V2968" s="21" t="n">
        <f aca="false">IF(AND(OR(Dashboard!$T$3="All",R2968=Dashboard!$T$3),OR(Dashboard!$T$4="All",D2968=Dashboard!$T$4)),1,0)</f>
        <v>1</v>
      </c>
      <c r="W2968" s="21" t="n">
        <f aca="false">IF(V2968=1,T2968+ROW()/10000000,0)</f>
        <v>7.2002968</v>
      </c>
    </row>
    <row r="2969" customFormat="false" ht="15" hidden="false" customHeight="false" outlineLevel="0" collapsed="false">
      <c r="A2969" s="0" t="n">
        <v>311093</v>
      </c>
      <c r="B2969" s="0" t="s">
        <v>7793</v>
      </c>
      <c r="C2969" s="0" t="n">
        <v>1</v>
      </c>
      <c r="D2969" s="0" t="s">
        <v>6924</v>
      </c>
      <c r="E2969" s="0" t="s">
        <v>7794</v>
      </c>
      <c r="F2969" s="0" t="s">
        <v>2131</v>
      </c>
      <c r="G2969" s="0" t="s">
        <v>7792</v>
      </c>
      <c r="H2969" s="0" t="s">
        <v>2868</v>
      </c>
      <c r="I2969" s="0" t="s">
        <v>2123</v>
      </c>
      <c r="J2969" s="0" t="s">
        <v>47</v>
      </c>
      <c r="K2969" s="0" t="s">
        <v>47</v>
      </c>
      <c r="L2969" s="0" t="s">
        <v>47</v>
      </c>
      <c r="M2969" s="0" t="s">
        <v>47</v>
      </c>
      <c r="N2969" s="0" t="n">
        <v>1</v>
      </c>
      <c r="O2969" s="0" t="n">
        <v>17</v>
      </c>
      <c r="P2969" s="0" t="n">
        <v>300</v>
      </c>
      <c r="Q2969" s="0" t="n">
        <v>3.2</v>
      </c>
      <c r="R2969" s="0" t="str">
        <f aca="false">INDEX(Lookup!$B$4:$B$18,MATCH(C2969,Lookup!$A$4:$A$18,0))</f>
        <v>India</v>
      </c>
      <c r="S2969" s="20" t="n">
        <f aca="false">INDEX(Lookup!$D$4:$D$18,MATCH(C2969,Lookup!$A$4:$A$18,0))</f>
        <v>0.012</v>
      </c>
      <c r="T2969" s="21" t="n">
        <f aca="false">ROUND(P2969*S2969,2)</f>
        <v>3.6</v>
      </c>
      <c r="U2969" s="21" t="n">
        <f aca="false">IF(T2969&lt;=10,1,IF(T2969&lt;=20,2,IF(T2969&lt;=30,3,IF(T2969&lt;=40,4,IF(T2969&lt;=50,5,IF(T2969&lt;=100,6,IF(T2969&lt;=250,7,8)))))))</f>
        <v>1</v>
      </c>
      <c r="V2969" s="21" t="n">
        <f aca="false">IF(AND(OR(Dashboard!$T$3="All",R2969=Dashboard!$T$3),OR(Dashboard!$T$4="All",D2969=Dashboard!$T$4)),1,0)</f>
        <v>1</v>
      </c>
      <c r="W2969" s="21" t="n">
        <f aca="false">IF(V2969=1,T2969+ROW()/10000000,0)</f>
        <v>3.6002969</v>
      </c>
    </row>
    <row r="2970" customFormat="false" ht="15" hidden="false" customHeight="false" outlineLevel="0" collapsed="false">
      <c r="A2970" s="0" t="n">
        <v>1055</v>
      </c>
      <c r="B2970" s="0" t="s">
        <v>7795</v>
      </c>
      <c r="C2970" s="0" t="n">
        <v>1</v>
      </c>
      <c r="D2970" s="0" t="s">
        <v>6924</v>
      </c>
      <c r="E2970" s="0" t="s">
        <v>7796</v>
      </c>
      <c r="F2970" s="0" t="s">
        <v>2131</v>
      </c>
      <c r="G2970" s="0" t="s">
        <v>7792</v>
      </c>
      <c r="H2970" s="0" t="s">
        <v>5382</v>
      </c>
      <c r="I2970" s="0" t="s">
        <v>2123</v>
      </c>
      <c r="J2970" s="0" t="s">
        <v>46</v>
      </c>
      <c r="K2970" s="0" t="s">
        <v>46</v>
      </c>
      <c r="L2970" s="0" t="s">
        <v>47</v>
      </c>
      <c r="M2970" s="0" t="s">
        <v>47</v>
      </c>
      <c r="N2970" s="0" t="n">
        <v>3</v>
      </c>
      <c r="O2970" s="0" t="n">
        <v>126</v>
      </c>
      <c r="P2970" s="0" t="n">
        <v>1200</v>
      </c>
      <c r="Q2970" s="0" t="n">
        <v>3</v>
      </c>
      <c r="R2970" s="0" t="str">
        <f aca="false">INDEX(Lookup!$B$4:$B$18,MATCH(C2970,Lookup!$A$4:$A$18,0))</f>
        <v>India</v>
      </c>
      <c r="S2970" s="20" t="n">
        <f aca="false">INDEX(Lookup!$D$4:$D$18,MATCH(C2970,Lookup!$A$4:$A$18,0))</f>
        <v>0.012</v>
      </c>
      <c r="T2970" s="21" t="n">
        <f aca="false">ROUND(P2970*S2970,2)</f>
        <v>14.4</v>
      </c>
      <c r="U2970" s="21" t="n">
        <f aca="false">IF(T2970&lt;=10,1,IF(T2970&lt;=20,2,IF(T2970&lt;=30,3,IF(T2970&lt;=40,4,IF(T2970&lt;=50,5,IF(T2970&lt;=100,6,IF(T2970&lt;=250,7,8)))))))</f>
        <v>2</v>
      </c>
      <c r="V2970" s="21" t="n">
        <f aca="false">IF(AND(OR(Dashboard!$T$3="All",R2970=Dashboard!$T$3),OR(Dashboard!$T$4="All",D2970=Dashboard!$T$4)),1,0)</f>
        <v>1</v>
      </c>
      <c r="W2970" s="21" t="n">
        <f aca="false">IF(V2970=1,T2970+ROW()/10000000,0)</f>
        <v>14.400297</v>
      </c>
    </row>
    <row r="2971" customFormat="false" ht="15" hidden="false" customHeight="false" outlineLevel="0" collapsed="false">
      <c r="A2971" s="0" t="n">
        <v>18144470</v>
      </c>
      <c r="B2971" s="0" t="s">
        <v>7797</v>
      </c>
      <c r="C2971" s="0" t="n">
        <v>1</v>
      </c>
      <c r="D2971" s="0" t="s">
        <v>6924</v>
      </c>
      <c r="E2971" s="0" t="s">
        <v>7798</v>
      </c>
      <c r="F2971" s="0" t="s">
        <v>2131</v>
      </c>
      <c r="G2971" s="0" t="s">
        <v>7792</v>
      </c>
      <c r="H2971" s="0" t="s">
        <v>3942</v>
      </c>
      <c r="I2971" s="0" t="s">
        <v>2123</v>
      </c>
      <c r="J2971" s="0" t="s">
        <v>47</v>
      </c>
      <c r="K2971" s="0" t="s">
        <v>47</v>
      </c>
      <c r="L2971" s="0" t="s">
        <v>47</v>
      </c>
      <c r="M2971" s="0" t="s">
        <v>47</v>
      </c>
      <c r="N2971" s="0" t="n">
        <v>1</v>
      </c>
      <c r="O2971" s="0" t="n">
        <v>4</v>
      </c>
      <c r="P2971" s="0" t="n">
        <v>400</v>
      </c>
      <c r="Q2971" s="0" t="n">
        <v>3</v>
      </c>
      <c r="R2971" s="0" t="str">
        <f aca="false">INDEX(Lookup!$B$4:$B$18,MATCH(C2971,Lookup!$A$4:$A$18,0))</f>
        <v>India</v>
      </c>
      <c r="S2971" s="20" t="n">
        <f aca="false">INDEX(Lookup!$D$4:$D$18,MATCH(C2971,Lookup!$A$4:$A$18,0))</f>
        <v>0.012</v>
      </c>
      <c r="T2971" s="21" t="n">
        <f aca="false">ROUND(P2971*S2971,2)</f>
        <v>4.8</v>
      </c>
      <c r="U2971" s="21" t="n">
        <f aca="false">IF(T2971&lt;=10,1,IF(T2971&lt;=20,2,IF(T2971&lt;=30,3,IF(T2971&lt;=40,4,IF(T2971&lt;=50,5,IF(T2971&lt;=100,6,IF(T2971&lt;=250,7,8)))))))</f>
        <v>1</v>
      </c>
      <c r="V2971" s="21" t="n">
        <f aca="false">IF(AND(OR(Dashboard!$T$3="All",R2971=Dashboard!$T$3),OR(Dashboard!$T$4="All",D2971=Dashboard!$T$4)),1,0)</f>
        <v>1</v>
      </c>
      <c r="W2971" s="21" t="n">
        <f aca="false">IF(V2971=1,T2971+ROW()/10000000,0)</f>
        <v>4.8002971</v>
      </c>
    </row>
    <row r="2972" customFormat="false" ht="15" hidden="false" customHeight="false" outlineLevel="0" collapsed="false">
      <c r="A2972" s="0" t="n">
        <v>4089</v>
      </c>
      <c r="B2972" s="0" t="s">
        <v>7799</v>
      </c>
      <c r="C2972" s="0" t="n">
        <v>1</v>
      </c>
      <c r="D2972" s="0" t="s">
        <v>6924</v>
      </c>
      <c r="E2972" s="0" t="s">
        <v>7800</v>
      </c>
      <c r="F2972" s="0" t="s">
        <v>2131</v>
      </c>
      <c r="G2972" s="0" t="s">
        <v>7792</v>
      </c>
      <c r="H2972" s="0" t="s">
        <v>7121</v>
      </c>
      <c r="I2972" s="0" t="s">
        <v>2123</v>
      </c>
      <c r="J2972" s="0" t="s">
        <v>47</v>
      </c>
      <c r="K2972" s="0" t="s">
        <v>47</v>
      </c>
      <c r="L2972" s="0" t="s">
        <v>47</v>
      </c>
      <c r="M2972" s="0" t="s">
        <v>47</v>
      </c>
      <c r="N2972" s="0" t="n">
        <v>1</v>
      </c>
      <c r="O2972" s="0" t="n">
        <v>14</v>
      </c>
      <c r="P2972" s="0" t="n">
        <v>150</v>
      </c>
      <c r="Q2972" s="0" t="n">
        <v>3</v>
      </c>
      <c r="R2972" s="0" t="str">
        <f aca="false">INDEX(Lookup!$B$4:$B$18,MATCH(C2972,Lookup!$A$4:$A$18,0))</f>
        <v>India</v>
      </c>
      <c r="S2972" s="20" t="n">
        <f aca="false">INDEX(Lookup!$D$4:$D$18,MATCH(C2972,Lookup!$A$4:$A$18,0))</f>
        <v>0.012</v>
      </c>
      <c r="T2972" s="21" t="n">
        <f aca="false">ROUND(P2972*S2972,2)</f>
        <v>1.8</v>
      </c>
      <c r="U2972" s="21" t="n">
        <f aca="false">IF(T2972&lt;=10,1,IF(T2972&lt;=20,2,IF(T2972&lt;=30,3,IF(T2972&lt;=40,4,IF(T2972&lt;=50,5,IF(T2972&lt;=100,6,IF(T2972&lt;=250,7,8)))))))</f>
        <v>1</v>
      </c>
      <c r="V2972" s="21" t="n">
        <f aca="false">IF(AND(OR(Dashboard!$T$3="All",R2972=Dashboard!$T$3),OR(Dashboard!$T$4="All",D2972=Dashboard!$T$4)),1,0)</f>
        <v>1</v>
      </c>
      <c r="W2972" s="21" t="n">
        <f aca="false">IF(V2972=1,T2972+ROW()/10000000,0)</f>
        <v>1.8002972</v>
      </c>
    </row>
    <row r="2973" customFormat="false" ht="15" hidden="false" customHeight="false" outlineLevel="0" collapsed="false">
      <c r="A2973" s="0" t="n">
        <v>311030</v>
      </c>
      <c r="B2973" s="0" t="s">
        <v>7801</v>
      </c>
      <c r="C2973" s="0" t="n">
        <v>1</v>
      </c>
      <c r="D2973" s="0" t="s">
        <v>6924</v>
      </c>
      <c r="E2973" s="0" t="s">
        <v>7802</v>
      </c>
      <c r="F2973" s="0" t="s">
        <v>2131</v>
      </c>
      <c r="G2973" s="0" t="s">
        <v>7792</v>
      </c>
      <c r="H2973" s="0" t="s">
        <v>6193</v>
      </c>
      <c r="I2973" s="0" t="s">
        <v>2123</v>
      </c>
      <c r="J2973" s="0" t="s">
        <v>46</v>
      </c>
      <c r="K2973" s="0" t="s">
        <v>47</v>
      </c>
      <c r="L2973" s="0" t="s">
        <v>47</v>
      </c>
      <c r="M2973" s="0" t="s">
        <v>47</v>
      </c>
      <c r="N2973" s="0" t="n">
        <v>3</v>
      </c>
      <c r="O2973" s="0" t="n">
        <v>282</v>
      </c>
      <c r="P2973" s="0" t="n">
        <v>1200</v>
      </c>
      <c r="Q2973" s="0" t="n">
        <v>3.5</v>
      </c>
      <c r="R2973" s="0" t="str">
        <f aca="false">INDEX(Lookup!$B$4:$B$18,MATCH(C2973,Lookup!$A$4:$A$18,0))</f>
        <v>India</v>
      </c>
      <c r="S2973" s="20" t="n">
        <f aca="false">INDEX(Lookup!$D$4:$D$18,MATCH(C2973,Lookup!$A$4:$A$18,0))</f>
        <v>0.012</v>
      </c>
      <c r="T2973" s="21" t="n">
        <f aca="false">ROUND(P2973*S2973,2)</f>
        <v>14.4</v>
      </c>
      <c r="U2973" s="21" t="n">
        <f aca="false">IF(T2973&lt;=10,1,IF(T2973&lt;=20,2,IF(T2973&lt;=30,3,IF(T2973&lt;=40,4,IF(T2973&lt;=50,5,IF(T2973&lt;=100,6,IF(T2973&lt;=250,7,8)))))))</f>
        <v>2</v>
      </c>
      <c r="V2973" s="21" t="n">
        <f aca="false">IF(AND(OR(Dashboard!$T$3="All",R2973=Dashboard!$T$3),OR(Dashboard!$T$4="All",D2973=Dashboard!$T$4)),1,0)</f>
        <v>1</v>
      </c>
      <c r="W2973" s="21" t="n">
        <f aca="false">IF(V2973=1,T2973+ROW()/10000000,0)</f>
        <v>14.4002973</v>
      </c>
    </row>
    <row r="2974" customFormat="false" ht="15" hidden="false" customHeight="false" outlineLevel="0" collapsed="false">
      <c r="A2974" s="0" t="n">
        <v>9927</v>
      </c>
      <c r="B2974" s="0" t="s">
        <v>7803</v>
      </c>
      <c r="C2974" s="0" t="n">
        <v>1</v>
      </c>
      <c r="D2974" s="0" t="s">
        <v>6924</v>
      </c>
      <c r="E2974" s="0" t="s">
        <v>7804</v>
      </c>
      <c r="F2974" s="0" t="s">
        <v>2131</v>
      </c>
      <c r="G2974" s="0" t="s">
        <v>7792</v>
      </c>
      <c r="H2974" s="0" t="s">
        <v>7805</v>
      </c>
      <c r="I2974" s="0" t="s">
        <v>2123</v>
      </c>
      <c r="J2974" s="0" t="s">
        <v>47</v>
      </c>
      <c r="K2974" s="0" t="s">
        <v>47</v>
      </c>
      <c r="L2974" s="0" t="s">
        <v>47</v>
      </c>
      <c r="M2974" s="0" t="s">
        <v>47</v>
      </c>
      <c r="N2974" s="0" t="n">
        <v>1</v>
      </c>
      <c r="O2974" s="0" t="n">
        <v>95</v>
      </c>
      <c r="P2974" s="0" t="n">
        <v>300</v>
      </c>
      <c r="Q2974" s="0" t="n">
        <v>3.6</v>
      </c>
      <c r="R2974" s="0" t="str">
        <f aca="false">INDEX(Lookup!$B$4:$B$18,MATCH(C2974,Lookup!$A$4:$A$18,0))</f>
        <v>India</v>
      </c>
      <c r="S2974" s="20" t="n">
        <f aca="false">INDEX(Lookup!$D$4:$D$18,MATCH(C2974,Lookup!$A$4:$A$18,0))</f>
        <v>0.012</v>
      </c>
      <c r="T2974" s="21" t="n">
        <f aca="false">ROUND(P2974*S2974,2)</f>
        <v>3.6</v>
      </c>
      <c r="U2974" s="21" t="n">
        <f aca="false">IF(T2974&lt;=10,1,IF(T2974&lt;=20,2,IF(T2974&lt;=30,3,IF(T2974&lt;=40,4,IF(T2974&lt;=50,5,IF(T2974&lt;=100,6,IF(T2974&lt;=250,7,8)))))))</f>
        <v>1</v>
      </c>
      <c r="V2974" s="21" t="n">
        <f aca="false">IF(AND(OR(Dashboard!$T$3="All",R2974=Dashboard!$T$3),OR(Dashboard!$T$4="All",D2974=Dashboard!$T$4)),1,0)</f>
        <v>1</v>
      </c>
      <c r="W2974" s="21" t="n">
        <f aca="false">IF(V2974=1,T2974+ROW()/10000000,0)</f>
        <v>3.6002974</v>
      </c>
    </row>
    <row r="2975" customFormat="false" ht="15" hidden="false" customHeight="false" outlineLevel="0" collapsed="false">
      <c r="A2975" s="0" t="n">
        <v>18261146</v>
      </c>
      <c r="B2975" s="0" t="s">
        <v>7806</v>
      </c>
      <c r="C2975" s="0" t="n">
        <v>1</v>
      </c>
      <c r="D2975" s="0" t="s">
        <v>6924</v>
      </c>
      <c r="E2975" s="0" t="s">
        <v>7807</v>
      </c>
      <c r="F2975" s="0" t="s">
        <v>2131</v>
      </c>
      <c r="G2975" s="0" t="s">
        <v>7792</v>
      </c>
      <c r="H2975" s="0" t="s">
        <v>402</v>
      </c>
      <c r="I2975" s="0" t="s">
        <v>2123</v>
      </c>
      <c r="J2975" s="0" t="s">
        <v>47</v>
      </c>
      <c r="K2975" s="0" t="s">
        <v>47</v>
      </c>
      <c r="L2975" s="0" t="s">
        <v>47</v>
      </c>
      <c r="M2975" s="0" t="s">
        <v>47</v>
      </c>
      <c r="N2975" s="0" t="n">
        <v>1</v>
      </c>
      <c r="O2975" s="0" t="n">
        <v>0</v>
      </c>
      <c r="P2975" s="0" t="n">
        <v>150</v>
      </c>
      <c r="Q2975" s="0" t="n">
        <v>1</v>
      </c>
      <c r="R2975" s="0" t="str">
        <f aca="false">INDEX(Lookup!$B$4:$B$18,MATCH(C2975,Lookup!$A$4:$A$18,0))</f>
        <v>India</v>
      </c>
      <c r="S2975" s="20" t="n">
        <f aca="false">INDEX(Lookup!$D$4:$D$18,MATCH(C2975,Lookup!$A$4:$A$18,0))</f>
        <v>0.012</v>
      </c>
      <c r="T2975" s="21" t="n">
        <f aca="false">ROUND(P2975*S2975,2)</f>
        <v>1.8</v>
      </c>
      <c r="U2975" s="21" t="n">
        <f aca="false">IF(T2975&lt;=10,1,IF(T2975&lt;=20,2,IF(T2975&lt;=30,3,IF(T2975&lt;=40,4,IF(T2975&lt;=50,5,IF(T2975&lt;=100,6,IF(T2975&lt;=250,7,8)))))))</f>
        <v>1</v>
      </c>
      <c r="V2975" s="21" t="n">
        <f aca="false">IF(AND(OR(Dashboard!$T$3="All",R2975=Dashboard!$T$3),OR(Dashboard!$T$4="All",D2975=Dashboard!$T$4)),1,0)</f>
        <v>1</v>
      </c>
      <c r="W2975" s="21" t="n">
        <f aca="false">IF(V2975=1,T2975+ROW()/10000000,0)</f>
        <v>1.8002975</v>
      </c>
    </row>
    <row r="2976" customFormat="false" ht="15" hidden="false" customHeight="false" outlineLevel="0" collapsed="false">
      <c r="A2976" s="0" t="n">
        <v>18424867</v>
      </c>
      <c r="B2976" s="0" t="s">
        <v>7808</v>
      </c>
      <c r="C2976" s="0" t="n">
        <v>1</v>
      </c>
      <c r="D2976" s="0" t="s">
        <v>6924</v>
      </c>
      <c r="E2976" s="0" t="s">
        <v>7809</v>
      </c>
      <c r="F2976" s="0" t="s">
        <v>2131</v>
      </c>
      <c r="G2976" s="0" t="s">
        <v>7792</v>
      </c>
      <c r="H2976" s="0" t="s">
        <v>69</v>
      </c>
      <c r="I2976" s="0" t="s">
        <v>2123</v>
      </c>
      <c r="J2976" s="0" t="s">
        <v>47</v>
      </c>
      <c r="K2976" s="0" t="s">
        <v>47</v>
      </c>
      <c r="L2976" s="0" t="s">
        <v>47</v>
      </c>
      <c r="M2976" s="0" t="s">
        <v>47</v>
      </c>
      <c r="N2976" s="0" t="n">
        <v>1</v>
      </c>
      <c r="O2976" s="0" t="n">
        <v>0</v>
      </c>
      <c r="P2976" s="0" t="n">
        <v>150</v>
      </c>
      <c r="Q2976" s="0" t="n">
        <v>1</v>
      </c>
      <c r="R2976" s="0" t="str">
        <f aca="false">INDEX(Lookup!$B$4:$B$18,MATCH(C2976,Lookup!$A$4:$A$18,0))</f>
        <v>India</v>
      </c>
      <c r="S2976" s="20" t="n">
        <f aca="false">INDEX(Lookup!$D$4:$D$18,MATCH(C2976,Lookup!$A$4:$A$18,0))</f>
        <v>0.012</v>
      </c>
      <c r="T2976" s="21" t="n">
        <f aca="false">ROUND(P2976*S2976,2)</f>
        <v>1.8</v>
      </c>
      <c r="U2976" s="21" t="n">
        <f aca="false">IF(T2976&lt;=10,1,IF(T2976&lt;=20,2,IF(T2976&lt;=30,3,IF(T2976&lt;=40,4,IF(T2976&lt;=50,5,IF(T2976&lt;=100,6,IF(T2976&lt;=250,7,8)))))))</f>
        <v>1</v>
      </c>
      <c r="V2976" s="21" t="n">
        <f aca="false">IF(AND(OR(Dashboard!$T$3="All",R2976=Dashboard!$T$3),OR(Dashboard!$T$4="All",D2976=Dashboard!$T$4)),1,0)</f>
        <v>1</v>
      </c>
      <c r="W2976" s="21" t="n">
        <f aca="false">IF(V2976=1,T2976+ROW()/10000000,0)</f>
        <v>1.8002976</v>
      </c>
    </row>
    <row r="2977" customFormat="false" ht="15" hidden="false" customHeight="false" outlineLevel="0" collapsed="false">
      <c r="A2977" s="0" t="n">
        <v>18361206</v>
      </c>
      <c r="B2977" s="0" t="s">
        <v>7810</v>
      </c>
      <c r="C2977" s="0" t="n">
        <v>1</v>
      </c>
      <c r="D2977" s="0" t="s">
        <v>6924</v>
      </c>
      <c r="E2977" s="0" t="s">
        <v>7811</v>
      </c>
      <c r="F2977" s="0" t="s">
        <v>2131</v>
      </c>
      <c r="G2977" s="0" t="s">
        <v>7792</v>
      </c>
      <c r="H2977" s="0" t="s">
        <v>2128</v>
      </c>
      <c r="I2977" s="0" t="s">
        <v>2123</v>
      </c>
      <c r="J2977" s="0" t="s">
        <v>47</v>
      </c>
      <c r="K2977" s="0" t="s">
        <v>47</v>
      </c>
      <c r="L2977" s="0" t="s">
        <v>47</v>
      </c>
      <c r="M2977" s="0" t="s">
        <v>47</v>
      </c>
      <c r="N2977" s="0" t="n">
        <v>1</v>
      </c>
      <c r="O2977" s="0" t="n">
        <v>0</v>
      </c>
      <c r="P2977" s="0" t="n">
        <v>100</v>
      </c>
      <c r="Q2977" s="0" t="n">
        <v>1</v>
      </c>
      <c r="R2977" s="0" t="str">
        <f aca="false">INDEX(Lookup!$B$4:$B$18,MATCH(C2977,Lookup!$A$4:$A$18,0))</f>
        <v>India</v>
      </c>
      <c r="S2977" s="20" t="n">
        <f aca="false">INDEX(Lookup!$D$4:$D$18,MATCH(C2977,Lookup!$A$4:$A$18,0))</f>
        <v>0.012</v>
      </c>
      <c r="T2977" s="21" t="n">
        <f aca="false">ROUND(P2977*S2977,2)</f>
        <v>1.2</v>
      </c>
      <c r="U2977" s="21" t="n">
        <f aca="false">IF(T2977&lt;=10,1,IF(T2977&lt;=20,2,IF(T2977&lt;=30,3,IF(T2977&lt;=40,4,IF(T2977&lt;=50,5,IF(T2977&lt;=100,6,IF(T2977&lt;=250,7,8)))))))</f>
        <v>1</v>
      </c>
      <c r="V2977" s="21" t="n">
        <f aca="false">IF(AND(OR(Dashboard!$T$3="All",R2977=Dashboard!$T$3),OR(Dashboard!$T$4="All",D2977=Dashboard!$T$4)),1,0)</f>
        <v>1</v>
      </c>
      <c r="W2977" s="21" t="n">
        <f aca="false">IF(V2977=1,T2977+ROW()/10000000,0)</f>
        <v>1.2002977</v>
      </c>
    </row>
    <row r="2978" customFormat="false" ht="15" hidden="false" customHeight="false" outlineLevel="0" collapsed="false">
      <c r="A2978" s="0" t="n">
        <v>18424863</v>
      </c>
      <c r="B2978" s="0" t="s">
        <v>7812</v>
      </c>
      <c r="C2978" s="0" t="n">
        <v>1</v>
      </c>
      <c r="D2978" s="0" t="s">
        <v>6924</v>
      </c>
      <c r="E2978" s="0" t="s">
        <v>7813</v>
      </c>
      <c r="F2978" s="0" t="s">
        <v>2131</v>
      </c>
      <c r="G2978" s="0" t="s">
        <v>7792</v>
      </c>
      <c r="H2978" s="0" t="s">
        <v>2412</v>
      </c>
      <c r="I2978" s="0" t="s">
        <v>2123</v>
      </c>
      <c r="J2978" s="0" t="s">
        <v>47</v>
      </c>
      <c r="K2978" s="0" t="s">
        <v>47</v>
      </c>
      <c r="L2978" s="0" t="s">
        <v>47</v>
      </c>
      <c r="M2978" s="0" t="s">
        <v>47</v>
      </c>
      <c r="N2978" s="0" t="n">
        <v>1</v>
      </c>
      <c r="O2978" s="0" t="n">
        <v>0</v>
      </c>
      <c r="P2978" s="0" t="n">
        <v>300</v>
      </c>
      <c r="Q2978" s="0" t="n">
        <v>1</v>
      </c>
      <c r="R2978" s="0" t="str">
        <f aca="false">INDEX(Lookup!$B$4:$B$18,MATCH(C2978,Lookup!$A$4:$A$18,0))</f>
        <v>India</v>
      </c>
      <c r="S2978" s="20" t="n">
        <f aca="false">INDEX(Lookup!$D$4:$D$18,MATCH(C2978,Lookup!$A$4:$A$18,0))</f>
        <v>0.012</v>
      </c>
      <c r="T2978" s="21" t="n">
        <f aca="false">ROUND(P2978*S2978,2)</f>
        <v>3.6</v>
      </c>
      <c r="U2978" s="21" t="n">
        <f aca="false">IF(T2978&lt;=10,1,IF(T2978&lt;=20,2,IF(T2978&lt;=30,3,IF(T2978&lt;=40,4,IF(T2978&lt;=50,5,IF(T2978&lt;=100,6,IF(T2978&lt;=250,7,8)))))))</f>
        <v>1</v>
      </c>
      <c r="V2978" s="21" t="n">
        <f aca="false">IF(AND(OR(Dashboard!$T$3="All",R2978=Dashboard!$T$3),OR(Dashboard!$T$4="All",D2978=Dashboard!$T$4)),1,0)</f>
        <v>1</v>
      </c>
      <c r="W2978" s="21" t="n">
        <f aca="false">IF(V2978=1,T2978+ROW()/10000000,0)</f>
        <v>3.6002978</v>
      </c>
    </row>
    <row r="2979" customFormat="false" ht="15" hidden="false" customHeight="false" outlineLevel="0" collapsed="false">
      <c r="A2979" s="0" t="n">
        <v>18361208</v>
      </c>
      <c r="B2979" s="0" t="s">
        <v>4053</v>
      </c>
      <c r="C2979" s="0" t="n">
        <v>1</v>
      </c>
      <c r="D2979" s="0" t="s">
        <v>6924</v>
      </c>
      <c r="E2979" s="0" t="s">
        <v>7814</v>
      </c>
      <c r="F2979" s="0" t="s">
        <v>2131</v>
      </c>
      <c r="G2979" s="0" t="s">
        <v>7792</v>
      </c>
      <c r="H2979" s="0" t="s">
        <v>4023</v>
      </c>
      <c r="I2979" s="0" t="s">
        <v>2123</v>
      </c>
      <c r="J2979" s="0" t="s">
        <v>47</v>
      </c>
      <c r="K2979" s="0" t="s">
        <v>47</v>
      </c>
      <c r="L2979" s="0" t="s">
        <v>47</v>
      </c>
      <c r="M2979" s="0" t="s">
        <v>47</v>
      </c>
      <c r="N2979" s="0" t="n">
        <v>1</v>
      </c>
      <c r="O2979" s="0" t="n">
        <v>0</v>
      </c>
      <c r="P2979" s="0" t="n">
        <v>300</v>
      </c>
      <c r="Q2979" s="0" t="n">
        <v>1</v>
      </c>
      <c r="R2979" s="0" t="str">
        <f aca="false">INDEX(Lookup!$B$4:$B$18,MATCH(C2979,Lookup!$A$4:$A$18,0))</f>
        <v>India</v>
      </c>
      <c r="S2979" s="20" t="n">
        <f aca="false">INDEX(Lookup!$D$4:$D$18,MATCH(C2979,Lookup!$A$4:$A$18,0))</f>
        <v>0.012</v>
      </c>
      <c r="T2979" s="21" t="n">
        <f aca="false">ROUND(P2979*S2979,2)</f>
        <v>3.6</v>
      </c>
      <c r="U2979" s="21" t="n">
        <f aca="false">IF(T2979&lt;=10,1,IF(T2979&lt;=20,2,IF(T2979&lt;=30,3,IF(T2979&lt;=40,4,IF(T2979&lt;=50,5,IF(T2979&lt;=100,6,IF(T2979&lt;=250,7,8)))))))</f>
        <v>1</v>
      </c>
      <c r="V2979" s="21" t="n">
        <f aca="false">IF(AND(OR(Dashboard!$T$3="All",R2979=Dashboard!$T$3),OR(Dashboard!$T$4="All",D2979=Dashboard!$T$4)),1,0)</f>
        <v>1</v>
      </c>
      <c r="W2979" s="21" t="n">
        <f aca="false">IF(V2979=1,T2979+ROW()/10000000,0)</f>
        <v>3.6002979</v>
      </c>
    </row>
    <row r="2980" customFormat="false" ht="15" hidden="false" customHeight="false" outlineLevel="0" collapsed="false">
      <c r="A2980" s="0" t="n">
        <v>18398580</v>
      </c>
      <c r="B2980" s="0" t="s">
        <v>7815</v>
      </c>
      <c r="C2980" s="0" t="n">
        <v>1</v>
      </c>
      <c r="D2980" s="0" t="s">
        <v>6924</v>
      </c>
      <c r="E2980" s="0" t="s">
        <v>7792</v>
      </c>
      <c r="F2980" s="0" t="s">
        <v>2131</v>
      </c>
      <c r="G2980" s="0" t="s">
        <v>7792</v>
      </c>
      <c r="H2980" s="0" t="s">
        <v>69</v>
      </c>
      <c r="I2980" s="0" t="s">
        <v>2123</v>
      </c>
      <c r="J2980" s="0" t="s">
        <v>47</v>
      </c>
      <c r="K2980" s="0" t="s">
        <v>47</v>
      </c>
      <c r="L2980" s="0" t="s">
        <v>47</v>
      </c>
      <c r="M2980" s="0" t="s">
        <v>47</v>
      </c>
      <c r="N2980" s="0" t="n">
        <v>1</v>
      </c>
      <c r="O2980" s="0" t="n">
        <v>1</v>
      </c>
      <c r="P2980" s="0" t="n">
        <v>450</v>
      </c>
      <c r="Q2980" s="0" t="n">
        <v>1</v>
      </c>
      <c r="R2980" s="0" t="str">
        <f aca="false">INDEX(Lookup!$B$4:$B$18,MATCH(C2980,Lookup!$A$4:$A$18,0))</f>
        <v>India</v>
      </c>
      <c r="S2980" s="20" t="n">
        <f aca="false">INDEX(Lookup!$D$4:$D$18,MATCH(C2980,Lookup!$A$4:$A$18,0))</f>
        <v>0.012</v>
      </c>
      <c r="T2980" s="21" t="n">
        <f aca="false">ROUND(P2980*S2980,2)</f>
        <v>5.4</v>
      </c>
      <c r="U2980" s="21" t="n">
        <f aca="false">IF(T2980&lt;=10,1,IF(T2980&lt;=20,2,IF(T2980&lt;=30,3,IF(T2980&lt;=40,4,IF(T2980&lt;=50,5,IF(T2980&lt;=100,6,IF(T2980&lt;=250,7,8)))))))</f>
        <v>1</v>
      </c>
      <c r="V2980" s="21" t="n">
        <f aca="false">IF(AND(OR(Dashboard!$T$3="All",R2980=Dashboard!$T$3),OR(Dashboard!$T$4="All",D2980=Dashboard!$T$4)),1,0)</f>
        <v>1</v>
      </c>
      <c r="W2980" s="21" t="n">
        <f aca="false">IF(V2980=1,T2980+ROW()/10000000,0)</f>
        <v>5.400298</v>
      </c>
    </row>
    <row r="2981" customFormat="false" ht="15" hidden="false" customHeight="false" outlineLevel="0" collapsed="false">
      <c r="A2981" s="0" t="n">
        <v>18424871</v>
      </c>
      <c r="B2981" s="0" t="s">
        <v>7816</v>
      </c>
      <c r="C2981" s="0" t="n">
        <v>1</v>
      </c>
      <c r="D2981" s="0" t="s">
        <v>6924</v>
      </c>
      <c r="E2981" s="0" t="s">
        <v>7800</v>
      </c>
      <c r="F2981" s="0" t="s">
        <v>2131</v>
      </c>
      <c r="G2981" s="0" t="s">
        <v>7792</v>
      </c>
      <c r="H2981" s="0" t="s">
        <v>7355</v>
      </c>
      <c r="I2981" s="0" t="s">
        <v>2123</v>
      </c>
      <c r="J2981" s="0" t="s">
        <v>47</v>
      </c>
      <c r="K2981" s="0" t="s">
        <v>47</v>
      </c>
      <c r="L2981" s="0" t="s">
        <v>47</v>
      </c>
      <c r="M2981" s="0" t="s">
        <v>47</v>
      </c>
      <c r="N2981" s="0" t="n">
        <v>1</v>
      </c>
      <c r="O2981" s="0" t="n">
        <v>1</v>
      </c>
      <c r="P2981" s="0" t="n">
        <v>150</v>
      </c>
      <c r="Q2981" s="0" t="n">
        <v>1</v>
      </c>
      <c r="R2981" s="0" t="str">
        <f aca="false">INDEX(Lookup!$B$4:$B$18,MATCH(C2981,Lookup!$A$4:$A$18,0))</f>
        <v>India</v>
      </c>
      <c r="S2981" s="20" t="n">
        <f aca="false">INDEX(Lookup!$D$4:$D$18,MATCH(C2981,Lookup!$A$4:$A$18,0))</f>
        <v>0.012</v>
      </c>
      <c r="T2981" s="21" t="n">
        <f aca="false">ROUND(P2981*S2981,2)</f>
        <v>1.8</v>
      </c>
      <c r="U2981" s="21" t="n">
        <f aca="false">IF(T2981&lt;=10,1,IF(T2981&lt;=20,2,IF(T2981&lt;=30,3,IF(T2981&lt;=40,4,IF(T2981&lt;=50,5,IF(T2981&lt;=100,6,IF(T2981&lt;=250,7,8)))))))</f>
        <v>1</v>
      </c>
      <c r="V2981" s="21" t="n">
        <f aca="false">IF(AND(OR(Dashboard!$T$3="All",R2981=Dashboard!$T$3),OR(Dashboard!$T$4="All",D2981=Dashboard!$T$4)),1,0)</f>
        <v>1</v>
      </c>
      <c r="W2981" s="21" t="n">
        <f aca="false">IF(V2981=1,T2981+ROW()/10000000,0)</f>
        <v>1.8002981</v>
      </c>
    </row>
    <row r="2982" customFormat="false" ht="15" hidden="false" customHeight="false" outlineLevel="0" collapsed="false">
      <c r="A2982" s="0" t="n">
        <v>18245298</v>
      </c>
      <c r="B2982" s="0" t="s">
        <v>7817</v>
      </c>
      <c r="C2982" s="0" t="n">
        <v>1</v>
      </c>
      <c r="D2982" s="0" t="s">
        <v>6924</v>
      </c>
      <c r="E2982" s="0" t="s">
        <v>7818</v>
      </c>
      <c r="F2982" s="0" t="s">
        <v>2131</v>
      </c>
      <c r="G2982" s="0" t="s">
        <v>7792</v>
      </c>
      <c r="H2982" s="0" t="s">
        <v>7819</v>
      </c>
      <c r="I2982" s="0" t="s">
        <v>2123</v>
      </c>
      <c r="J2982" s="0" t="s">
        <v>46</v>
      </c>
      <c r="K2982" s="0" t="s">
        <v>47</v>
      </c>
      <c r="L2982" s="0" t="s">
        <v>47</v>
      </c>
      <c r="M2982" s="0" t="s">
        <v>47</v>
      </c>
      <c r="N2982" s="0" t="n">
        <v>3</v>
      </c>
      <c r="O2982" s="0" t="n">
        <v>225</v>
      </c>
      <c r="P2982" s="0" t="n">
        <v>1500</v>
      </c>
      <c r="Q2982" s="0" t="n">
        <v>4</v>
      </c>
      <c r="R2982" s="0" t="str">
        <f aca="false">INDEX(Lookup!$B$4:$B$18,MATCH(C2982,Lookup!$A$4:$A$18,0))</f>
        <v>India</v>
      </c>
      <c r="S2982" s="20" t="n">
        <f aca="false">INDEX(Lookup!$D$4:$D$18,MATCH(C2982,Lookup!$A$4:$A$18,0))</f>
        <v>0.012</v>
      </c>
      <c r="T2982" s="21" t="n">
        <f aca="false">ROUND(P2982*S2982,2)</f>
        <v>18</v>
      </c>
      <c r="U2982" s="21" t="n">
        <f aca="false">IF(T2982&lt;=10,1,IF(T2982&lt;=20,2,IF(T2982&lt;=30,3,IF(T2982&lt;=40,4,IF(T2982&lt;=50,5,IF(T2982&lt;=100,6,IF(T2982&lt;=250,7,8)))))))</f>
        <v>2</v>
      </c>
      <c r="V2982" s="21" t="n">
        <f aca="false">IF(AND(OR(Dashboard!$T$3="All",R2982=Dashboard!$T$3),OR(Dashboard!$T$4="All",D2982=Dashboard!$T$4)),1,0)</f>
        <v>1</v>
      </c>
      <c r="W2982" s="21" t="n">
        <f aca="false">IF(V2982=1,T2982+ROW()/10000000,0)</f>
        <v>18.0002982</v>
      </c>
    </row>
    <row r="2983" customFormat="false" ht="15" hidden="false" customHeight="false" outlineLevel="0" collapsed="false">
      <c r="A2983" s="0" t="n">
        <v>2578</v>
      </c>
      <c r="B2983" s="0" t="s">
        <v>7820</v>
      </c>
      <c r="C2983" s="0" t="n">
        <v>1</v>
      </c>
      <c r="D2983" s="0" t="s">
        <v>6924</v>
      </c>
      <c r="E2983" s="0" t="s">
        <v>7821</v>
      </c>
      <c r="F2983" s="0" t="s">
        <v>7822</v>
      </c>
      <c r="G2983" s="0" t="s">
        <v>7823</v>
      </c>
      <c r="H2983" s="0" t="s">
        <v>7824</v>
      </c>
      <c r="I2983" s="0" t="s">
        <v>2123</v>
      </c>
      <c r="J2983" s="0" t="s">
        <v>47</v>
      </c>
      <c r="K2983" s="0" t="s">
        <v>47</v>
      </c>
      <c r="L2983" s="0" t="s">
        <v>47</v>
      </c>
      <c r="M2983" s="0" t="s">
        <v>47</v>
      </c>
      <c r="N2983" s="0" t="n">
        <v>1</v>
      </c>
      <c r="O2983" s="0" t="n">
        <v>28</v>
      </c>
      <c r="P2983" s="0" t="n">
        <v>400</v>
      </c>
      <c r="Q2983" s="0" t="n">
        <v>3.1</v>
      </c>
      <c r="R2983" s="0" t="str">
        <f aca="false">INDEX(Lookup!$B$4:$B$18,MATCH(C2983,Lookup!$A$4:$A$18,0))</f>
        <v>India</v>
      </c>
      <c r="S2983" s="20" t="n">
        <f aca="false">INDEX(Lookup!$D$4:$D$18,MATCH(C2983,Lookup!$A$4:$A$18,0))</f>
        <v>0.012</v>
      </c>
      <c r="T2983" s="21" t="n">
        <f aca="false">ROUND(P2983*S2983,2)</f>
        <v>4.8</v>
      </c>
      <c r="U2983" s="21" t="n">
        <f aca="false">IF(T2983&lt;=10,1,IF(T2983&lt;=20,2,IF(T2983&lt;=30,3,IF(T2983&lt;=40,4,IF(T2983&lt;=50,5,IF(T2983&lt;=100,6,IF(T2983&lt;=250,7,8)))))))</f>
        <v>1</v>
      </c>
      <c r="V2983" s="21" t="n">
        <f aca="false">IF(AND(OR(Dashboard!$T$3="All",R2983=Dashboard!$T$3),OR(Dashboard!$T$4="All",D2983=Dashboard!$T$4)),1,0)</f>
        <v>1</v>
      </c>
      <c r="W2983" s="21" t="n">
        <f aca="false">IF(V2983=1,T2983+ROW()/10000000,0)</f>
        <v>4.8002983</v>
      </c>
    </row>
    <row r="2984" customFormat="false" ht="15" hidden="false" customHeight="false" outlineLevel="0" collapsed="false">
      <c r="A2984" s="0" t="n">
        <v>709</v>
      </c>
      <c r="B2984" s="0" t="s">
        <v>3180</v>
      </c>
      <c r="C2984" s="0" t="n">
        <v>1</v>
      </c>
      <c r="D2984" s="0" t="s">
        <v>6924</v>
      </c>
      <c r="E2984" s="0" t="s">
        <v>7825</v>
      </c>
      <c r="F2984" s="0" t="s">
        <v>7822</v>
      </c>
      <c r="G2984" s="0" t="s">
        <v>7823</v>
      </c>
      <c r="H2984" s="0" t="s">
        <v>3182</v>
      </c>
      <c r="I2984" s="0" t="s">
        <v>2123</v>
      </c>
      <c r="J2984" s="0" t="s">
        <v>47</v>
      </c>
      <c r="K2984" s="0" t="s">
        <v>46</v>
      </c>
      <c r="L2984" s="0" t="s">
        <v>47</v>
      </c>
      <c r="M2984" s="0" t="s">
        <v>47</v>
      </c>
      <c r="N2984" s="0" t="n">
        <v>1</v>
      </c>
      <c r="O2984" s="0" t="n">
        <v>38</v>
      </c>
      <c r="P2984" s="0" t="n">
        <v>300</v>
      </c>
      <c r="Q2984" s="0" t="n">
        <v>3.3</v>
      </c>
      <c r="R2984" s="0" t="str">
        <f aca="false">INDEX(Lookup!$B$4:$B$18,MATCH(C2984,Lookup!$A$4:$A$18,0))</f>
        <v>India</v>
      </c>
      <c r="S2984" s="20" t="n">
        <f aca="false">INDEX(Lookup!$D$4:$D$18,MATCH(C2984,Lookup!$A$4:$A$18,0))</f>
        <v>0.012</v>
      </c>
      <c r="T2984" s="21" t="n">
        <f aca="false">ROUND(P2984*S2984,2)</f>
        <v>3.6</v>
      </c>
      <c r="U2984" s="21" t="n">
        <f aca="false">IF(T2984&lt;=10,1,IF(T2984&lt;=20,2,IF(T2984&lt;=30,3,IF(T2984&lt;=40,4,IF(T2984&lt;=50,5,IF(T2984&lt;=100,6,IF(T2984&lt;=250,7,8)))))))</f>
        <v>1</v>
      </c>
      <c r="V2984" s="21" t="n">
        <f aca="false">IF(AND(OR(Dashboard!$T$3="All",R2984=Dashboard!$T$3),OR(Dashboard!$T$4="All",D2984=Dashboard!$T$4)),1,0)</f>
        <v>1</v>
      </c>
      <c r="W2984" s="21" t="n">
        <f aca="false">IF(V2984=1,T2984+ROW()/10000000,0)</f>
        <v>3.6002984</v>
      </c>
    </row>
    <row r="2985" customFormat="false" ht="15" hidden="false" customHeight="false" outlineLevel="0" collapsed="false">
      <c r="A2985" s="0" t="n">
        <v>1530</v>
      </c>
      <c r="B2985" s="0" t="s">
        <v>2445</v>
      </c>
      <c r="C2985" s="0" t="n">
        <v>1</v>
      </c>
      <c r="D2985" s="0" t="s">
        <v>6924</v>
      </c>
      <c r="E2985" s="0" t="s">
        <v>7826</v>
      </c>
      <c r="F2985" s="0" t="s">
        <v>7822</v>
      </c>
      <c r="G2985" s="0" t="s">
        <v>7823</v>
      </c>
      <c r="H2985" s="0" t="s">
        <v>2122</v>
      </c>
      <c r="I2985" s="0" t="s">
        <v>2123</v>
      </c>
      <c r="J2985" s="0" t="s">
        <v>47</v>
      </c>
      <c r="K2985" s="0" t="s">
        <v>47</v>
      </c>
      <c r="L2985" s="0" t="s">
        <v>47</v>
      </c>
      <c r="M2985" s="0" t="s">
        <v>47</v>
      </c>
      <c r="N2985" s="0" t="n">
        <v>2</v>
      </c>
      <c r="O2985" s="0" t="n">
        <v>54</v>
      </c>
      <c r="P2985" s="0" t="n">
        <v>600</v>
      </c>
      <c r="Q2985" s="0" t="n">
        <v>2.8</v>
      </c>
      <c r="R2985" s="0" t="str">
        <f aca="false">INDEX(Lookup!$B$4:$B$18,MATCH(C2985,Lookup!$A$4:$A$18,0))</f>
        <v>India</v>
      </c>
      <c r="S2985" s="20" t="n">
        <f aca="false">INDEX(Lookup!$D$4:$D$18,MATCH(C2985,Lookup!$A$4:$A$18,0))</f>
        <v>0.012</v>
      </c>
      <c r="T2985" s="21" t="n">
        <f aca="false">ROUND(P2985*S2985,2)</f>
        <v>7.2</v>
      </c>
      <c r="U2985" s="21" t="n">
        <f aca="false">IF(T2985&lt;=10,1,IF(T2985&lt;=20,2,IF(T2985&lt;=30,3,IF(T2985&lt;=40,4,IF(T2985&lt;=50,5,IF(T2985&lt;=100,6,IF(T2985&lt;=250,7,8)))))))</f>
        <v>1</v>
      </c>
      <c r="V2985" s="21" t="n">
        <f aca="false">IF(AND(OR(Dashboard!$T$3="All",R2985=Dashboard!$T$3),OR(Dashboard!$T$4="All",D2985=Dashboard!$T$4)),1,0)</f>
        <v>1</v>
      </c>
      <c r="W2985" s="21" t="n">
        <f aca="false">IF(V2985=1,T2985+ROW()/10000000,0)</f>
        <v>7.2002985</v>
      </c>
    </row>
    <row r="2986" customFormat="false" ht="15" hidden="false" customHeight="false" outlineLevel="0" collapsed="false">
      <c r="A2986" s="0" t="n">
        <v>1401</v>
      </c>
      <c r="B2986" s="0" t="s">
        <v>7536</v>
      </c>
      <c r="C2986" s="0" t="n">
        <v>1</v>
      </c>
      <c r="D2986" s="0" t="s">
        <v>6924</v>
      </c>
      <c r="E2986" s="0" t="s">
        <v>7827</v>
      </c>
      <c r="F2986" s="0" t="s">
        <v>7822</v>
      </c>
      <c r="G2986" s="0" t="s">
        <v>7823</v>
      </c>
      <c r="H2986" s="0" t="s">
        <v>2288</v>
      </c>
      <c r="I2986" s="0" t="s">
        <v>2123</v>
      </c>
      <c r="J2986" s="0" t="s">
        <v>47</v>
      </c>
      <c r="K2986" s="0" t="s">
        <v>47</v>
      </c>
      <c r="L2986" s="0" t="s">
        <v>47</v>
      </c>
      <c r="M2986" s="0" t="s">
        <v>47</v>
      </c>
      <c r="N2986" s="0" t="n">
        <v>1</v>
      </c>
      <c r="O2986" s="0" t="n">
        <v>32</v>
      </c>
      <c r="P2986" s="0" t="n">
        <v>400</v>
      </c>
      <c r="Q2986" s="0" t="n">
        <v>2.8</v>
      </c>
      <c r="R2986" s="0" t="str">
        <f aca="false">INDEX(Lookup!$B$4:$B$18,MATCH(C2986,Lookup!$A$4:$A$18,0))</f>
        <v>India</v>
      </c>
      <c r="S2986" s="20" t="n">
        <f aca="false">INDEX(Lookup!$D$4:$D$18,MATCH(C2986,Lookup!$A$4:$A$18,0))</f>
        <v>0.012</v>
      </c>
      <c r="T2986" s="21" t="n">
        <f aca="false">ROUND(P2986*S2986,2)</f>
        <v>4.8</v>
      </c>
      <c r="U2986" s="21" t="n">
        <f aca="false">IF(T2986&lt;=10,1,IF(T2986&lt;=20,2,IF(T2986&lt;=30,3,IF(T2986&lt;=40,4,IF(T2986&lt;=50,5,IF(T2986&lt;=100,6,IF(T2986&lt;=250,7,8)))))))</f>
        <v>1</v>
      </c>
      <c r="V2986" s="21" t="n">
        <f aca="false">IF(AND(OR(Dashboard!$T$3="All",R2986=Dashboard!$T$3),OR(Dashboard!$T$4="All",D2986=Dashboard!$T$4)),1,0)</f>
        <v>1</v>
      </c>
      <c r="W2986" s="21" t="n">
        <f aca="false">IF(V2986=1,T2986+ROW()/10000000,0)</f>
        <v>4.8002986</v>
      </c>
    </row>
    <row r="2987" customFormat="false" ht="15" hidden="false" customHeight="false" outlineLevel="0" collapsed="false">
      <c r="A2987" s="0" t="n">
        <v>602</v>
      </c>
      <c r="B2987" s="0" t="s">
        <v>7828</v>
      </c>
      <c r="C2987" s="0" t="n">
        <v>1</v>
      </c>
      <c r="D2987" s="0" t="s">
        <v>6924</v>
      </c>
      <c r="E2987" s="0" t="s">
        <v>7829</v>
      </c>
      <c r="F2987" s="0" t="s">
        <v>7822</v>
      </c>
      <c r="G2987" s="0" t="s">
        <v>7823</v>
      </c>
      <c r="H2987" s="0" t="s">
        <v>153</v>
      </c>
      <c r="I2987" s="0" t="s">
        <v>2123</v>
      </c>
      <c r="J2987" s="0" t="s">
        <v>47</v>
      </c>
      <c r="K2987" s="0" t="s">
        <v>47</v>
      </c>
      <c r="L2987" s="0" t="s">
        <v>47</v>
      </c>
      <c r="M2987" s="0" t="s">
        <v>47</v>
      </c>
      <c r="N2987" s="0" t="n">
        <v>2</v>
      </c>
      <c r="O2987" s="0" t="n">
        <v>42</v>
      </c>
      <c r="P2987" s="0" t="n">
        <v>750</v>
      </c>
      <c r="Q2987" s="0" t="n">
        <v>3.2</v>
      </c>
      <c r="R2987" s="0" t="str">
        <f aca="false">INDEX(Lookup!$B$4:$B$18,MATCH(C2987,Lookup!$A$4:$A$18,0))</f>
        <v>India</v>
      </c>
      <c r="S2987" s="20" t="n">
        <f aca="false">INDEX(Lookup!$D$4:$D$18,MATCH(C2987,Lookup!$A$4:$A$18,0))</f>
        <v>0.012</v>
      </c>
      <c r="T2987" s="21" t="n">
        <f aca="false">ROUND(P2987*S2987,2)</f>
        <v>9</v>
      </c>
      <c r="U2987" s="21" t="n">
        <f aca="false">IF(T2987&lt;=10,1,IF(T2987&lt;=20,2,IF(T2987&lt;=30,3,IF(T2987&lt;=40,4,IF(T2987&lt;=50,5,IF(T2987&lt;=100,6,IF(T2987&lt;=250,7,8)))))))</f>
        <v>1</v>
      </c>
      <c r="V2987" s="21" t="n">
        <f aca="false">IF(AND(OR(Dashboard!$T$3="All",R2987=Dashboard!$T$3),OR(Dashboard!$T$4="All",D2987=Dashboard!$T$4)),1,0)</f>
        <v>1</v>
      </c>
      <c r="W2987" s="21" t="n">
        <f aca="false">IF(V2987=1,T2987+ROW()/10000000,0)</f>
        <v>9.0002987</v>
      </c>
    </row>
    <row r="2988" customFormat="false" ht="15" hidden="false" customHeight="false" outlineLevel="0" collapsed="false">
      <c r="A2988" s="0" t="n">
        <v>18175255</v>
      </c>
      <c r="B2988" s="0" t="s">
        <v>3113</v>
      </c>
      <c r="C2988" s="0" t="n">
        <v>1</v>
      </c>
      <c r="D2988" s="0" t="s">
        <v>6924</v>
      </c>
      <c r="E2988" s="0" t="s">
        <v>7830</v>
      </c>
      <c r="F2988" s="0" t="s">
        <v>7822</v>
      </c>
      <c r="G2988" s="0" t="s">
        <v>7823</v>
      </c>
      <c r="H2988" s="0" t="s">
        <v>153</v>
      </c>
      <c r="I2988" s="0" t="s">
        <v>2123</v>
      </c>
      <c r="J2988" s="0" t="s">
        <v>47</v>
      </c>
      <c r="K2988" s="0" t="s">
        <v>47</v>
      </c>
      <c r="L2988" s="0" t="s">
        <v>47</v>
      </c>
      <c r="M2988" s="0" t="s">
        <v>47</v>
      </c>
      <c r="N2988" s="0" t="n">
        <v>1</v>
      </c>
      <c r="O2988" s="0" t="n">
        <v>10</v>
      </c>
      <c r="P2988" s="0" t="n">
        <v>450</v>
      </c>
      <c r="Q2988" s="0" t="n">
        <v>2.9</v>
      </c>
      <c r="R2988" s="0" t="str">
        <f aca="false">INDEX(Lookup!$B$4:$B$18,MATCH(C2988,Lookup!$A$4:$A$18,0))</f>
        <v>India</v>
      </c>
      <c r="S2988" s="20" t="n">
        <f aca="false">INDEX(Lookup!$D$4:$D$18,MATCH(C2988,Lookup!$A$4:$A$18,0))</f>
        <v>0.012</v>
      </c>
      <c r="T2988" s="21" t="n">
        <f aca="false">ROUND(P2988*S2988,2)</f>
        <v>5.4</v>
      </c>
      <c r="U2988" s="21" t="n">
        <f aca="false">IF(T2988&lt;=10,1,IF(T2988&lt;=20,2,IF(T2988&lt;=30,3,IF(T2988&lt;=40,4,IF(T2988&lt;=50,5,IF(T2988&lt;=100,6,IF(T2988&lt;=250,7,8)))))))</f>
        <v>1</v>
      </c>
      <c r="V2988" s="21" t="n">
        <f aca="false">IF(AND(OR(Dashboard!$T$3="All",R2988=Dashboard!$T$3),OR(Dashboard!$T$4="All",D2988=Dashboard!$T$4)),1,0)</f>
        <v>1</v>
      </c>
      <c r="W2988" s="21" t="n">
        <f aca="false">IF(V2988=1,T2988+ROW()/10000000,0)</f>
        <v>5.4002988</v>
      </c>
    </row>
    <row r="2989" customFormat="false" ht="15" hidden="false" customHeight="false" outlineLevel="0" collapsed="false">
      <c r="A2989" s="0" t="n">
        <v>2245</v>
      </c>
      <c r="B2989" s="0" t="s">
        <v>7831</v>
      </c>
      <c r="C2989" s="0" t="n">
        <v>1</v>
      </c>
      <c r="D2989" s="0" t="s">
        <v>6924</v>
      </c>
      <c r="E2989" s="0" t="s">
        <v>7832</v>
      </c>
      <c r="F2989" s="0" t="s">
        <v>7822</v>
      </c>
      <c r="G2989" s="0" t="s">
        <v>7823</v>
      </c>
      <c r="H2989" s="0" t="s">
        <v>4779</v>
      </c>
      <c r="I2989" s="0" t="s">
        <v>2123</v>
      </c>
      <c r="J2989" s="0" t="s">
        <v>47</v>
      </c>
      <c r="K2989" s="0" t="s">
        <v>47</v>
      </c>
      <c r="L2989" s="0" t="s">
        <v>47</v>
      </c>
      <c r="M2989" s="0" t="s">
        <v>47</v>
      </c>
      <c r="N2989" s="0" t="n">
        <v>1</v>
      </c>
      <c r="O2989" s="0" t="n">
        <v>27</v>
      </c>
      <c r="P2989" s="0" t="n">
        <v>300</v>
      </c>
      <c r="Q2989" s="0" t="n">
        <v>2.8</v>
      </c>
      <c r="R2989" s="0" t="str">
        <f aca="false">INDEX(Lookup!$B$4:$B$18,MATCH(C2989,Lookup!$A$4:$A$18,0))</f>
        <v>India</v>
      </c>
      <c r="S2989" s="20" t="n">
        <f aca="false">INDEX(Lookup!$D$4:$D$18,MATCH(C2989,Lookup!$A$4:$A$18,0))</f>
        <v>0.012</v>
      </c>
      <c r="T2989" s="21" t="n">
        <f aca="false">ROUND(P2989*S2989,2)</f>
        <v>3.6</v>
      </c>
      <c r="U2989" s="21" t="n">
        <f aca="false">IF(T2989&lt;=10,1,IF(T2989&lt;=20,2,IF(T2989&lt;=30,3,IF(T2989&lt;=40,4,IF(T2989&lt;=50,5,IF(T2989&lt;=100,6,IF(T2989&lt;=250,7,8)))))))</f>
        <v>1</v>
      </c>
      <c r="V2989" s="21" t="n">
        <f aca="false">IF(AND(OR(Dashboard!$T$3="All",R2989=Dashboard!$T$3),OR(Dashboard!$T$4="All",D2989=Dashboard!$T$4)),1,0)</f>
        <v>1</v>
      </c>
      <c r="W2989" s="21" t="n">
        <f aca="false">IF(V2989=1,T2989+ROW()/10000000,0)</f>
        <v>3.6002989</v>
      </c>
    </row>
    <row r="2990" customFormat="false" ht="15" hidden="false" customHeight="false" outlineLevel="0" collapsed="false">
      <c r="A2990" s="0" t="n">
        <v>2585</v>
      </c>
      <c r="B2990" s="0" t="s">
        <v>7833</v>
      </c>
      <c r="C2990" s="0" t="n">
        <v>1</v>
      </c>
      <c r="D2990" s="0" t="s">
        <v>6924</v>
      </c>
      <c r="E2990" s="0" t="s">
        <v>7829</v>
      </c>
      <c r="F2990" s="0" t="s">
        <v>7822</v>
      </c>
      <c r="G2990" s="0" t="s">
        <v>7823</v>
      </c>
      <c r="H2990" s="0" t="s">
        <v>2122</v>
      </c>
      <c r="I2990" s="0" t="s">
        <v>2123</v>
      </c>
      <c r="J2990" s="0" t="s">
        <v>47</v>
      </c>
      <c r="K2990" s="0" t="s">
        <v>46</v>
      </c>
      <c r="L2990" s="0" t="s">
        <v>47</v>
      </c>
      <c r="M2990" s="0" t="s">
        <v>47</v>
      </c>
      <c r="N2990" s="0" t="n">
        <v>2</v>
      </c>
      <c r="O2990" s="0" t="n">
        <v>35</v>
      </c>
      <c r="P2990" s="0" t="n">
        <v>600</v>
      </c>
      <c r="Q2990" s="0" t="n">
        <v>3.2</v>
      </c>
      <c r="R2990" s="0" t="str">
        <f aca="false">INDEX(Lookup!$B$4:$B$18,MATCH(C2990,Lookup!$A$4:$A$18,0))</f>
        <v>India</v>
      </c>
      <c r="S2990" s="20" t="n">
        <f aca="false">INDEX(Lookup!$D$4:$D$18,MATCH(C2990,Lookup!$A$4:$A$18,0))</f>
        <v>0.012</v>
      </c>
      <c r="T2990" s="21" t="n">
        <f aca="false">ROUND(P2990*S2990,2)</f>
        <v>7.2</v>
      </c>
      <c r="U2990" s="21" t="n">
        <f aca="false">IF(T2990&lt;=10,1,IF(T2990&lt;=20,2,IF(T2990&lt;=30,3,IF(T2990&lt;=40,4,IF(T2990&lt;=50,5,IF(T2990&lt;=100,6,IF(T2990&lt;=250,7,8)))))))</f>
        <v>1</v>
      </c>
      <c r="V2990" s="21" t="n">
        <f aca="false">IF(AND(OR(Dashboard!$T$3="All",R2990=Dashboard!$T$3),OR(Dashboard!$T$4="All",D2990=Dashboard!$T$4)),1,0)</f>
        <v>1</v>
      </c>
      <c r="W2990" s="21" t="n">
        <f aca="false">IF(V2990=1,T2990+ROW()/10000000,0)</f>
        <v>7.200299</v>
      </c>
    </row>
    <row r="2991" customFormat="false" ht="15" hidden="false" customHeight="false" outlineLevel="0" collapsed="false">
      <c r="A2991" s="0" t="n">
        <v>908</v>
      </c>
      <c r="B2991" s="0" t="s">
        <v>7834</v>
      </c>
      <c r="C2991" s="0" t="n">
        <v>1</v>
      </c>
      <c r="D2991" s="0" t="s">
        <v>6924</v>
      </c>
      <c r="E2991" s="0" t="s">
        <v>7835</v>
      </c>
      <c r="F2991" s="0" t="s">
        <v>7822</v>
      </c>
      <c r="G2991" s="0" t="s">
        <v>7823</v>
      </c>
      <c r="H2991" s="0" t="s">
        <v>2359</v>
      </c>
      <c r="I2991" s="0" t="s">
        <v>2123</v>
      </c>
      <c r="J2991" s="0" t="s">
        <v>46</v>
      </c>
      <c r="K2991" s="0" t="s">
        <v>46</v>
      </c>
      <c r="L2991" s="0" t="s">
        <v>47</v>
      </c>
      <c r="M2991" s="0" t="s">
        <v>47</v>
      </c>
      <c r="N2991" s="0" t="n">
        <v>3</v>
      </c>
      <c r="O2991" s="0" t="n">
        <v>82</v>
      </c>
      <c r="P2991" s="0" t="n">
        <v>1600</v>
      </c>
      <c r="Q2991" s="0" t="n">
        <v>2.5</v>
      </c>
      <c r="R2991" s="0" t="str">
        <f aca="false">INDEX(Lookup!$B$4:$B$18,MATCH(C2991,Lookup!$A$4:$A$18,0))</f>
        <v>India</v>
      </c>
      <c r="S2991" s="20" t="n">
        <f aca="false">INDEX(Lookup!$D$4:$D$18,MATCH(C2991,Lookup!$A$4:$A$18,0))</f>
        <v>0.012</v>
      </c>
      <c r="T2991" s="21" t="n">
        <f aca="false">ROUND(P2991*S2991,2)</f>
        <v>19.2</v>
      </c>
      <c r="U2991" s="21" t="n">
        <f aca="false">IF(T2991&lt;=10,1,IF(T2991&lt;=20,2,IF(T2991&lt;=30,3,IF(T2991&lt;=40,4,IF(T2991&lt;=50,5,IF(T2991&lt;=100,6,IF(T2991&lt;=250,7,8)))))))</f>
        <v>2</v>
      </c>
      <c r="V2991" s="21" t="n">
        <f aca="false">IF(AND(OR(Dashboard!$T$3="All",R2991=Dashboard!$T$3),OR(Dashboard!$T$4="All",D2991=Dashboard!$T$4)),1,0)</f>
        <v>1</v>
      </c>
      <c r="W2991" s="21" t="n">
        <f aca="false">IF(V2991=1,T2991+ROW()/10000000,0)</f>
        <v>19.2002991</v>
      </c>
    </row>
    <row r="2992" customFormat="false" ht="15" hidden="false" customHeight="false" outlineLevel="0" collapsed="false">
      <c r="A2992" s="0" t="n">
        <v>924</v>
      </c>
      <c r="B2992" s="0" t="s">
        <v>7836</v>
      </c>
      <c r="C2992" s="0" t="n">
        <v>1</v>
      </c>
      <c r="D2992" s="0" t="s">
        <v>6924</v>
      </c>
      <c r="E2992" s="0" t="s">
        <v>7837</v>
      </c>
      <c r="F2992" s="0" t="s">
        <v>7822</v>
      </c>
      <c r="G2992" s="0" t="s">
        <v>7823</v>
      </c>
      <c r="H2992" s="0" t="s">
        <v>2122</v>
      </c>
      <c r="I2992" s="0" t="s">
        <v>2123</v>
      </c>
      <c r="J2992" s="0" t="s">
        <v>47</v>
      </c>
      <c r="K2992" s="0" t="s">
        <v>47</v>
      </c>
      <c r="L2992" s="0" t="s">
        <v>47</v>
      </c>
      <c r="M2992" s="0" t="s">
        <v>47</v>
      </c>
      <c r="N2992" s="0" t="n">
        <v>2</v>
      </c>
      <c r="O2992" s="0" t="n">
        <v>24</v>
      </c>
      <c r="P2992" s="0" t="n">
        <v>500</v>
      </c>
      <c r="Q2992" s="0" t="n">
        <v>3.2</v>
      </c>
      <c r="R2992" s="0" t="str">
        <f aca="false">INDEX(Lookup!$B$4:$B$18,MATCH(C2992,Lookup!$A$4:$A$18,0))</f>
        <v>India</v>
      </c>
      <c r="S2992" s="20" t="n">
        <f aca="false">INDEX(Lookup!$D$4:$D$18,MATCH(C2992,Lookup!$A$4:$A$18,0))</f>
        <v>0.012</v>
      </c>
      <c r="T2992" s="21" t="n">
        <f aca="false">ROUND(P2992*S2992,2)</f>
        <v>6</v>
      </c>
      <c r="U2992" s="21" t="n">
        <f aca="false">IF(T2992&lt;=10,1,IF(T2992&lt;=20,2,IF(T2992&lt;=30,3,IF(T2992&lt;=40,4,IF(T2992&lt;=50,5,IF(T2992&lt;=100,6,IF(T2992&lt;=250,7,8)))))))</f>
        <v>1</v>
      </c>
      <c r="V2992" s="21" t="n">
        <f aca="false">IF(AND(OR(Dashboard!$T$3="All",R2992=Dashboard!$T$3),OR(Dashboard!$T$4="All",D2992=Dashboard!$T$4)),1,0)</f>
        <v>1</v>
      </c>
      <c r="W2992" s="21" t="n">
        <f aca="false">IF(V2992=1,T2992+ROW()/10000000,0)</f>
        <v>6.0002992</v>
      </c>
    </row>
    <row r="2993" customFormat="false" ht="15" hidden="false" customHeight="false" outlineLevel="0" collapsed="false">
      <c r="A2993" s="0" t="n">
        <v>7715</v>
      </c>
      <c r="B2993" s="0" t="s">
        <v>7838</v>
      </c>
      <c r="C2993" s="0" t="n">
        <v>1</v>
      </c>
      <c r="D2993" s="0" t="s">
        <v>6924</v>
      </c>
      <c r="E2993" s="0" t="s">
        <v>7839</v>
      </c>
      <c r="F2993" s="0" t="s">
        <v>7822</v>
      </c>
      <c r="G2993" s="0" t="s">
        <v>7823</v>
      </c>
      <c r="H2993" s="0" t="s">
        <v>2128</v>
      </c>
      <c r="I2993" s="0" t="s">
        <v>2123</v>
      </c>
      <c r="J2993" s="0" t="s">
        <v>47</v>
      </c>
      <c r="K2993" s="0" t="s">
        <v>47</v>
      </c>
      <c r="L2993" s="0" t="s">
        <v>47</v>
      </c>
      <c r="M2993" s="0" t="s">
        <v>47</v>
      </c>
      <c r="N2993" s="0" t="n">
        <v>2</v>
      </c>
      <c r="O2993" s="0" t="n">
        <v>14</v>
      </c>
      <c r="P2993" s="0" t="n">
        <v>500</v>
      </c>
      <c r="Q2993" s="0" t="n">
        <v>2.9</v>
      </c>
      <c r="R2993" s="0" t="str">
        <f aca="false">INDEX(Lookup!$B$4:$B$18,MATCH(C2993,Lookup!$A$4:$A$18,0))</f>
        <v>India</v>
      </c>
      <c r="S2993" s="20" t="n">
        <f aca="false">INDEX(Lookup!$D$4:$D$18,MATCH(C2993,Lookup!$A$4:$A$18,0))</f>
        <v>0.012</v>
      </c>
      <c r="T2993" s="21" t="n">
        <f aca="false">ROUND(P2993*S2993,2)</f>
        <v>6</v>
      </c>
      <c r="U2993" s="21" t="n">
        <f aca="false">IF(T2993&lt;=10,1,IF(T2993&lt;=20,2,IF(T2993&lt;=30,3,IF(T2993&lt;=40,4,IF(T2993&lt;=50,5,IF(T2993&lt;=100,6,IF(T2993&lt;=250,7,8)))))))</f>
        <v>1</v>
      </c>
      <c r="V2993" s="21" t="n">
        <f aca="false">IF(AND(OR(Dashboard!$T$3="All",R2993=Dashboard!$T$3),OR(Dashboard!$T$4="All",D2993=Dashboard!$T$4)),1,0)</f>
        <v>1</v>
      </c>
      <c r="W2993" s="21" t="n">
        <f aca="false">IF(V2993=1,T2993+ROW()/10000000,0)</f>
        <v>6.0002993</v>
      </c>
    </row>
    <row r="2994" customFormat="false" ht="15" hidden="false" customHeight="false" outlineLevel="0" collapsed="false">
      <c r="A2994" s="0" t="n">
        <v>9476</v>
      </c>
      <c r="B2994" s="0" t="s">
        <v>7840</v>
      </c>
      <c r="C2994" s="0" t="n">
        <v>1</v>
      </c>
      <c r="D2994" s="0" t="s">
        <v>6924</v>
      </c>
      <c r="E2994" s="0" t="s">
        <v>7823</v>
      </c>
      <c r="F2994" s="0" t="s">
        <v>7822</v>
      </c>
      <c r="G2994" s="0" t="s">
        <v>7823</v>
      </c>
      <c r="H2994" s="0" t="s">
        <v>402</v>
      </c>
      <c r="I2994" s="0" t="s">
        <v>2123</v>
      </c>
      <c r="J2994" s="0" t="s">
        <v>47</v>
      </c>
      <c r="K2994" s="0" t="s">
        <v>47</v>
      </c>
      <c r="L2994" s="0" t="s">
        <v>47</v>
      </c>
      <c r="M2994" s="0" t="s">
        <v>47</v>
      </c>
      <c r="N2994" s="0" t="n">
        <v>1</v>
      </c>
      <c r="O2994" s="0" t="n">
        <v>16</v>
      </c>
      <c r="P2994" s="0" t="n">
        <v>200</v>
      </c>
      <c r="Q2994" s="0" t="n">
        <v>2.8</v>
      </c>
      <c r="R2994" s="0" t="str">
        <f aca="false">INDEX(Lookup!$B$4:$B$18,MATCH(C2994,Lookup!$A$4:$A$18,0))</f>
        <v>India</v>
      </c>
      <c r="S2994" s="20" t="n">
        <f aca="false">INDEX(Lookup!$D$4:$D$18,MATCH(C2994,Lookup!$A$4:$A$18,0))</f>
        <v>0.012</v>
      </c>
      <c r="T2994" s="21" t="n">
        <f aca="false">ROUND(P2994*S2994,2)</f>
        <v>2.4</v>
      </c>
      <c r="U2994" s="21" t="n">
        <f aca="false">IF(T2994&lt;=10,1,IF(T2994&lt;=20,2,IF(T2994&lt;=30,3,IF(T2994&lt;=40,4,IF(T2994&lt;=50,5,IF(T2994&lt;=100,6,IF(T2994&lt;=250,7,8)))))))</f>
        <v>1</v>
      </c>
      <c r="V2994" s="21" t="n">
        <f aca="false">IF(AND(OR(Dashboard!$T$3="All",R2994=Dashboard!$T$3),OR(Dashboard!$T$4="All",D2994=Dashboard!$T$4)),1,0)</f>
        <v>1</v>
      </c>
      <c r="W2994" s="21" t="n">
        <f aca="false">IF(V2994=1,T2994+ROW()/10000000,0)</f>
        <v>2.4002994</v>
      </c>
    </row>
    <row r="2995" customFormat="false" ht="15" hidden="false" customHeight="false" outlineLevel="0" collapsed="false">
      <c r="A2995" s="0" t="n">
        <v>7686</v>
      </c>
      <c r="B2995" s="0" t="s">
        <v>7841</v>
      </c>
      <c r="C2995" s="0" t="n">
        <v>1</v>
      </c>
      <c r="D2995" s="0" t="s">
        <v>6924</v>
      </c>
      <c r="E2995" s="0" t="s">
        <v>7823</v>
      </c>
      <c r="F2995" s="0" t="s">
        <v>7822</v>
      </c>
      <c r="G2995" s="0" t="s">
        <v>7823</v>
      </c>
      <c r="H2995" s="0" t="s">
        <v>2128</v>
      </c>
      <c r="I2995" s="0" t="s">
        <v>2123</v>
      </c>
      <c r="J2995" s="0" t="s">
        <v>47</v>
      </c>
      <c r="K2995" s="0" t="s">
        <v>47</v>
      </c>
      <c r="L2995" s="0" t="s">
        <v>47</v>
      </c>
      <c r="M2995" s="0" t="s">
        <v>47</v>
      </c>
      <c r="N2995" s="0" t="n">
        <v>1</v>
      </c>
      <c r="O2995" s="0" t="n">
        <v>11</v>
      </c>
      <c r="P2995" s="0" t="n">
        <v>450</v>
      </c>
      <c r="Q2995" s="0" t="n">
        <v>3</v>
      </c>
      <c r="R2995" s="0" t="str">
        <f aca="false">INDEX(Lookup!$B$4:$B$18,MATCH(C2995,Lookup!$A$4:$A$18,0))</f>
        <v>India</v>
      </c>
      <c r="S2995" s="20" t="n">
        <f aca="false">INDEX(Lookup!$D$4:$D$18,MATCH(C2995,Lookup!$A$4:$A$18,0))</f>
        <v>0.012</v>
      </c>
      <c r="T2995" s="21" t="n">
        <f aca="false">ROUND(P2995*S2995,2)</f>
        <v>5.4</v>
      </c>
      <c r="U2995" s="21" t="n">
        <f aca="false">IF(T2995&lt;=10,1,IF(T2995&lt;=20,2,IF(T2995&lt;=30,3,IF(T2995&lt;=40,4,IF(T2995&lt;=50,5,IF(T2995&lt;=100,6,IF(T2995&lt;=250,7,8)))))))</f>
        <v>1</v>
      </c>
      <c r="V2995" s="21" t="n">
        <f aca="false">IF(AND(OR(Dashboard!$T$3="All",R2995=Dashboard!$T$3),OR(Dashboard!$T$4="All",D2995=Dashboard!$T$4)),1,0)</f>
        <v>1</v>
      </c>
      <c r="W2995" s="21" t="n">
        <f aca="false">IF(V2995=1,T2995+ROW()/10000000,0)</f>
        <v>5.4002995</v>
      </c>
    </row>
    <row r="2996" customFormat="false" ht="15" hidden="false" customHeight="false" outlineLevel="0" collapsed="false">
      <c r="A2996" s="0" t="n">
        <v>305621</v>
      </c>
      <c r="B2996" s="0" t="s">
        <v>7842</v>
      </c>
      <c r="C2996" s="0" t="n">
        <v>1</v>
      </c>
      <c r="D2996" s="0" t="s">
        <v>6924</v>
      </c>
      <c r="E2996" s="0" t="s">
        <v>7823</v>
      </c>
      <c r="F2996" s="0" t="s">
        <v>7822</v>
      </c>
      <c r="G2996" s="0" t="s">
        <v>7823</v>
      </c>
      <c r="H2996" s="0" t="s">
        <v>2122</v>
      </c>
      <c r="I2996" s="0" t="s">
        <v>2123</v>
      </c>
      <c r="J2996" s="0" t="s">
        <v>47</v>
      </c>
      <c r="K2996" s="0" t="s">
        <v>47</v>
      </c>
      <c r="L2996" s="0" t="s">
        <v>47</v>
      </c>
      <c r="M2996" s="0" t="s">
        <v>47</v>
      </c>
      <c r="N2996" s="0" t="n">
        <v>2</v>
      </c>
      <c r="O2996" s="0" t="n">
        <v>14</v>
      </c>
      <c r="P2996" s="0" t="n">
        <v>600</v>
      </c>
      <c r="Q2996" s="0" t="n">
        <v>3.1</v>
      </c>
      <c r="R2996" s="0" t="str">
        <f aca="false">INDEX(Lookup!$B$4:$B$18,MATCH(C2996,Lookup!$A$4:$A$18,0))</f>
        <v>India</v>
      </c>
      <c r="S2996" s="20" t="n">
        <f aca="false">INDEX(Lookup!$D$4:$D$18,MATCH(C2996,Lookup!$A$4:$A$18,0))</f>
        <v>0.012</v>
      </c>
      <c r="T2996" s="21" t="n">
        <f aca="false">ROUND(P2996*S2996,2)</f>
        <v>7.2</v>
      </c>
      <c r="U2996" s="21" t="n">
        <f aca="false">IF(T2996&lt;=10,1,IF(T2996&lt;=20,2,IF(T2996&lt;=30,3,IF(T2996&lt;=40,4,IF(T2996&lt;=50,5,IF(T2996&lt;=100,6,IF(T2996&lt;=250,7,8)))))))</f>
        <v>1</v>
      </c>
      <c r="V2996" s="21" t="n">
        <f aca="false">IF(AND(OR(Dashboard!$T$3="All",R2996=Dashboard!$T$3),OR(Dashboard!$T$4="All",D2996=Dashboard!$T$4)),1,0)</f>
        <v>1</v>
      </c>
      <c r="W2996" s="21" t="n">
        <f aca="false">IF(V2996=1,T2996+ROW()/10000000,0)</f>
        <v>7.2002996</v>
      </c>
    </row>
    <row r="2997" customFormat="false" ht="15" hidden="false" customHeight="false" outlineLevel="0" collapsed="false">
      <c r="A2997" s="0" t="n">
        <v>1324</v>
      </c>
      <c r="B2997" s="0" t="s">
        <v>7843</v>
      </c>
      <c r="C2997" s="0" t="n">
        <v>1</v>
      </c>
      <c r="D2997" s="0" t="s">
        <v>6924</v>
      </c>
      <c r="E2997" s="0" t="s">
        <v>7844</v>
      </c>
      <c r="F2997" s="0" t="s">
        <v>7822</v>
      </c>
      <c r="G2997" s="0" t="s">
        <v>7823</v>
      </c>
      <c r="H2997" s="0" t="s">
        <v>3942</v>
      </c>
      <c r="I2997" s="0" t="s">
        <v>2123</v>
      </c>
      <c r="J2997" s="0" t="s">
        <v>47</v>
      </c>
      <c r="K2997" s="0" t="s">
        <v>47</v>
      </c>
      <c r="L2997" s="0" t="s">
        <v>47</v>
      </c>
      <c r="M2997" s="0" t="s">
        <v>47</v>
      </c>
      <c r="N2997" s="0" t="n">
        <v>1</v>
      </c>
      <c r="O2997" s="0" t="n">
        <v>91</v>
      </c>
      <c r="P2997" s="0" t="n">
        <v>150</v>
      </c>
      <c r="Q2997" s="0" t="n">
        <v>3.5</v>
      </c>
      <c r="R2997" s="0" t="str">
        <f aca="false">INDEX(Lookup!$B$4:$B$18,MATCH(C2997,Lookup!$A$4:$A$18,0))</f>
        <v>India</v>
      </c>
      <c r="S2997" s="20" t="n">
        <f aca="false">INDEX(Lookup!$D$4:$D$18,MATCH(C2997,Lookup!$A$4:$A$18,0))</f>
        <v>0.012</v>
      </c>
      <c r="T2997" s="21" t="n">
        <f aca="false">ROUND(P2997*S2997,2)</f>
        <v>1.8</v>
      </c>
      <c r="U2997" s="21" t="n">
        <f aca="false">IF(T2997&lt;=10,1,IF(T2997&lt;=20,2,IF(T2997&lt;=30,3,IF(T2997&lt;=40,4,IF(T2997&lt;=50,5,IF(T2997&lt;=100,6,IF(T2997&lt;=250,7,8)))))))</f>
        <v>1</v>
      </c>
      <c r="V2997" s="21" t="n">
        <f aca="false">IF(AND(OR(Dashboard!$T$3="All",R2997=Dashboard!$T$3),OR(Dashboard!$T$4="All",D2997=Dashboard!$T$4)),1,0)</f>
        <v>1</v>
      </c>
      <c r="W2997" s="21" t="n">
        <f aca="false">IF(V2997=1,T2997+ROW()/10000000,0)</f>
        <v>1.8002997</v>
      </c>
    </row>
    <row r="2998" customFormat="false" ht="15" hidden="false" customHeight="false" outlineLevel="0" collapsed="false">
      <c r="A2998" s="0" t="n">
        <v>927</v>
      </c>
      <c r="B2998" s="0" t="s">
        <v>7845</v>
      </c>
      <c r="C2998" s="0" t="n">
        <v>1</v>
      </c>
      <c r="D2998" s="0" t="s">
        <v>6924</v>
      </c>
      <c r="E2998" s="0" t="s">
        <v>7832</v>
      </c>
      <c r="F2998" s="0" t="s">
        <v>7822</v>
      </c>
      <c r="G2998" s="0" t="s">
        <v>7823</v>
      </c>
      <c r="H2998" s="0" t="s">
        <v>2128</v>
      </c>
      <c r="I2998" s="0" t="s">
        <v>2123</v>
      </c>
      <c r="J2998" s="0" t="s">
        <v>46</v>
      </c>
      <c r="K2998" s="0" t="s">
        <v>46</v>
      </c>
      <c r="L2998" s="0" t="s">
        <v>47</v>
      </c>
      <c r="M2998" s="0" t="s">
        <v>47</v>
      </c>
      <c r="N2998" s="0" t="n">
        <v>3</v>
      </c>
      <c r="O2998" s="0" t="n">
        <v>110</v>
      </c>
      <c r="P2998" s="0" t="n">
        <v>1400</v>
      </c>
      <c r="Q2998" s="0" t="n">
        <v>3.7</v>
      </c>
      <c r="R2998" s="0" t="str">
        <f aca="false">INDEX(Lookup!$B$4:$B$18,MATCH(C2998,Lookup!$A$4:$A$18,0))</f>
        <v>India</v>
      </c>
      <c r="S2998" s="20" t="n">
        <f aca="false">INDEX(Lookup!$D$4:$D$18,MATCH(C2998,Lookup!$A$4:$A$18,0))</f>
        <v>0.012</v>
      </c>
      <c r="T2998" s="21" t="n">
        <f aca="false">ROUND(P2998*S2998,2)</f>
        <v>16.8</v>
      </c>
      <c r="U2998" s="21" t="n">
        <f aca="false">IF(T2998&lt;=10,1,IF(T2998&lt;=20,2,IF(T2998&lt;=30,3,IF(T2998&lt;=40,4,IF(T2998&lt;=50,5,IF(T2998&lt;=100,6,IF(T2998&lt;=250,7,8)))))))</f>
        <v>2</v>
      </c>
      <c r="V2998" s="21" t="n">
        <f aca="false">IF(AND(OR(Dashboard!$T$3="All",R2998=Dashboard!$T$3),OR(Dashboard!$T$4="All",D2998=Dashboard!$T$4)),1,0)</f>
        <v>1</v>
      </c>
      <c r="W2998" s="21" t="n">
        <f aca="false">IF(V2998=1,T2998+ROW()/10000000,0)</f>
        <v>16.8002998</v>
      </c>
    </row>
    <row r="2999" customFormat="false" ht="15" hidden="false" customHeight="false" outlineLevel="0" collapsed="false">
      <c r="A2999" s="0" t="n">
        <v>929</v>
      </c>
      <c r="B2999" s="0" t="s">
        <v>7846</v>
      </c>
      <c r="C2999" s="0" t="n">
        <v>1</v>
      </c>
      <c r="D2999" s="0" t="s">
        <v>6924</v>
      </c>
      <c r="E2999" s="0" t="s">
        <v>7832</v>
      </c>
      <c r="F2999" s="0" t="s">
        <v>7822</v>
      </c>
      <c r="G2999" s="0" t="s">
        <v>7823</v>
      </c>
      <c r="H2999" s="0" t="s">
        <v>7847</v>
      </c>
      <c r="I2999" s="0" t="s">
        <v>2123</v>
      </c>
      <c r="J2999" s="0" t="s">
        <v>46</v>
      </c>
      <c r="K2999" s="0" t="s">
        <v>46</v>
      </c>
      <c r="L2999" s="0" t="s">
        <v>47</v>
      </c>
      <c r="M2999" s="0" t="s">
        <v>47</v>
      </c>
      <c r="N2999" s="0" t="n">
        <v>4</v>
      </c>
      <c r="O2999" s="0" t="n">
        <v>886</v>
      </c>
      <c r="P2999" s="0" t="n">
        <v>2400</v>
      </c>
      <c r="Q2999" s="0" t="n">
        <v>3.9</v>
      </c>
      <c r="R2999" s="0" t="str">
        <f aca="false">INDEX(Lookup!$B$4:$B$18,MATCH(C2999,Lookup!$A$4:$A$18,0))</f>
        <v>India</v>
      </c>
      <c r="S2999" s="20" t="n">
        <f aca="false">INDEX(Lookup!$D$4:$D$18,MATCH(C2999,Lookup!$A$4:$A$18,0))</f>
        <v>0.012</v>
      </c>
      <c r="T2999" s="21" t="n">
        <f aca="false">ROUND(P2999*S2999,2)</f>
        <v>28.8</v>
      </c>
      <c r="U2999" s="21" t="n">
        <f aca="false">IF(T2999&lt;=10,1,IF(T2999&lt;=20,2,IF(T2999&lt;=30,3,IF(T2999&lt;=40,4,IF(T2999&lt;=50,5,IF(T2999&lt;=100,6,IF(T2999&lt;=250,7,8)))))))</f>
        <v>3</v>
      </c>
      <c r="V2999" s="21" t="n">
        <f aca="false">IF(AND(OR(Dashboard!$T$3="All",R2999=Dashboard!$T$3),OR(Dashboard!$T$4="All",D2999=Dashboard!$T$4)),1,0)</f>
        <v>1</v>
      </c>
      <c r="W2999" s="21" t="n">
        <f aca="false">IF(V2999=1,T2999+ROW()/10000000,0)</f>
        <v>28.8002999</v>
      </c>
    </row>
    <row r="3000" customFormat="false" ht="15" hidden="false" customHeight="false" outlineLevel="0" collapsed="false">
      <c r="A3000" s="0" t="n">
        <v>18256780</v>
      </c>
      <c r="B3000" s="0" t="s">
        <v>7848</v>
      </c>
      <c r="C3000" s="0" t="n">
        <v>1</v>
      </c>
      <c r="D3000" s="0" t="s">
        <v>6924</v>
      </c>
      <c r="E3000" s="0" t="s">
        <v>7849</v>
      </c>
      <c r="F3000" s="0" t="s">
        <v>7822</v>
      </c>
      <c r="G3000" s="0" t="s">
        <v>7823</v>
      </c>
      <c r="H3000" s="0" t="s">
        <v>7850</v>
      </c>
      <c r="I3000" s="0" t="s">
        <v>2123</v>
      </c>
      <c r="J3000" s="0" t="s">
        <v>47</v>
      </c>
      <c r="K3000" s="0" t="s">
        <v>47</v>
      </c>
      <c r="L3000" s="0" t="s">
        <v>47</v>
      </c>
      <c r="M3000" s="0" t="s">
        <v>47</v>
      </c>
      <c r="N3000" s="0" t="n">
        <v>1</v>
      </c>
      <c r="O3000" s="0" t="n">
        <v>3</v>
      </c>
      <c r="P3000" s="0" t="n">
        <v>400</v>
      </c>
      <c r="Q3000" s="0" t="n">
        <v>1</v>
      </c>
      <c r="R3000" s="0" t="str">
        <f aca="false">INDEX(Lookup!$B$4:$B$18,MATCH(C3000,Lookup!$A$4:$A$18,0))</f>
        <v>India</v>
      </c>
      <c r="S3000" s="20" t="n">
        <f aca="false">INDEX(Lookup!$D$4:$D$18,MATCH(C3000,Lookup!$A$4:$A$18,0))</f>
        <v>0.012</v>
      </c>
      <c r="T3000" s="21" t="n">
        <f aca="false">ROUND(P3000*S3000,2)</f>
        <v>4.8</v>
      </c>
      <c r="U3000" s="21" t="n">
        <f aca="false">IF(T3000&lt;=10,1,IF(T3000&lt;=20,2,IF(T3000&lt;=30,3,IF(T3000&lt;=40,4,IF(T3000&lt;=50,5,IF(T3000&lt;=100,6,IF(T3000&lt;=250,7,8)))))))</f>
        <v>1</v>
      </c>
      <c r="V3000" s="21" t="n">
        <f aca="false">IF(AND(OR(Dashboard!$T$3="All",R3000=Dashboard!$T$3),OR(Dashboard!$T$4="All",D3000=Dashboard!$T$4)),1,0)</f>
        <v>1</v>
      </c>
      <c r="W3000" s="21" t="n">
        <f aca="false">IF(V3000=1,T3000+ROW()/10000000,0)</f>
        <v>4.8003</v>
      </c>
    </row>
    <row r="3001" customFormat="false" ht="15" hidden="false" customHeight="false" outlineLevel="0" collapsed="false">
      <c r="A3001" s="0" t="n">
        <v>53</v>
      </c>
      <c r="B3001" s="0" t="s">
        <v>7851</v>
      </c>
      <c r="C3001" s="0" t="n">
        <v>1</v>
      </c>
      <c r="D3001" s="0" t="s">
        <v>6924</v>
      </c>
      <c r="E3001" s="0" t="s">
        <v>7852</v>
      </c>
      <c r="F3001" s="0" t="s">
        <v>7853</v>
      </c>
      <c r="G3001" s="0" t="s">
        <v>7854</v>
      </c>
      <c r="H3001" s="0" t="s">
        <v>2136</v>
      </c>
      <c r="I3001" s="0" t="s">
        <v>2123</v>
      </c>
      <c r="J3001" s="0" t="s">
        <v>46</v>
      </c>
      <c r="K3001" s="0" t="s">
        <v>46</v>
      </c>
      <c r="L3001" s="0" t="s">
        <v>47</v>
      </c>
      <c r="M3001" s="0" t="s">
        <v>47</v>
      </c>
      <c r="N3001" s="0" t="n">
        <v>3</v>
      </c>
      <c r="O3001" s="0" t="n">
        <v>152</v>
      </c>
      <c r="P3001" s="0" t="n">
        <v>1800</v>
      </c>
      <c r="Q3001" s="0" t="n">
        <v>2.6</v>
      </c>
      <c r="R3001" s="0" t="str">
        <f aca="false">INDEX(Lookup!$B$4:$B$18,MATCH(C3001,Lookup!$A$4:$A$18,0))</f>
        <v>India</v>
      </c>
      <c r="S3001" s="20" t="n">
        <f aca="false">INDEX(Lookup!$D$4:$D$18,MATCH(C3001,Lookup!$A$4:$A$18,0))</f>
        <v>0.012</v>
      </c>
      <c r="T3001" s="21" t="n">
        <f aca="false">ROUND(P3001*S3001,2)</f>
        <v>21.6</v>
      </c>
      <c r="U3001" s="21" t="n">
        <f aca="false">IF(T3001&lt;=10,1,IF(T3001&lt;=20,2,IF(T3001&lt;=30,3,IF(T3001&lt;=40,4,IF(T3001&lt;=50,5,IF(T3001&lt;=100,6,IF(T3001&lt;=250,7,8)))))))</f>
        <v>3</v>
      </c>
      <c r="V3001" s="21" t="n">
        <f aca="false">IF(AND(OR(Dashboard!$T$3="All",R3001=Dashboard!$T$3),OR(Dashboard!$T$4="All",D3001=Dashboard!$T$4)),1,0)</f>
        <v>1</v>
      </c>
      <c r="W3001" s="21" t="n">
        <f aca="false">IF(V3001=1,T3001+ROW()/10000000,0)</f>
        <v>21.6003001</v>
      </c>
    </row>
    <row r="3002" customFormat="false" ht="15" hidden="false" customHeight="false" outlineLevel="0" collapsed="false">
      <c r="A3002" s="0" t="n">
        <v>307271</v>
      </c>
      <c r="B3002" s="0" t="s">
        <v>7855</v>
      </c>
      <c r="C3002" s="0" t="n">
        <v>1</v>
      </c>
      <c r="D3002" s="0" t="s">
        <v>6924</v>
      </c>
      <c r="E3002" s="0" t="s">
        <v>7856</v>
      </c>
      <c r="F3002" s="0" t="s">
        <v>7853</v>
      </c>
      <c r="G3002" s="0" t="s">
        <v>7854</v>
      </c>
      <c r="H3002" s="0" t="s">
        <v>4400</v>
      </c>
      <c r="I3002" s="0" t="s">
        <v>2123</v>
      </c>
      <c r="J3002" s="0" t="s">
        <v>46</v>
      </c>
      <c r="K3002" s="0" t="s">
        <v>47</v>
      </c>
      <c r="L3002" s="0" t="s">
        <v>47</v>
      </c>
      <c r="M3002" s="0" t="s">
        <v>47</v>
      </c>
      <c r="N3002" s="0" t="n">
        <v>3</v>
      </c>
      <c r="O3002" s="0" t="n">
        <v>140</v>
      </c>
      <c r="P3002" s="0" t="n">
        <v>1300</v>
      </c>
      <c r="Q3002" s="0" t="n">
        <v>2.9</v>
      </c>
      <c r="R3002" s="0" t="str">
        <f aca="false">INDEX(Lookup!$B$4:$B$18,MATCH(C3002,Lookup!$A$4:$A$18,0))</f>
        <v>India</v>
      </c>
      <c r="S3002" s="20" t="n">
        <f aca="false">INDEX(Lookup!$D$4:$D$18,MATCH(C3002,Lookup!$A$4:$A$18,0))</f>
        <v>0.012</v>
      </c>
      <c r="T3002" s="21" t="n">
        <f aca="false">ROUND(P3002*S3002,2)</f>
        <v>15.6</v>
      </c>
      <c r="U3002" s="21" t="n">
        <f aca="false">IF(T3002&lt;=10,1,IF(T3002&lt;=20,2,IF(T3002&lt;=30,3,IF(T3002&lt;=40,4,IF(T3002&lt;=50,5,IF(T3002&lt;=100,6,IF(T3002&lt;=250,7,8)))))))</f>
        <v>2</v>
      </c>
      <c r="V3002" s="21" t="n">
        <f aca="false">IF(AND(OR(Dashboard!$T$3="All",R3002=Dashboard!$T$3),OR(Dashboard!$T$4="All",D3002=Dashboard!$T$4)),1,0)</f>
        <v>1</v>
      </c>
      <c r="W3002" s="21" t="n">
        <f aca="false">IF(V3002=1,T3002+ROW()/10000000,0)</f>
        <v>15.6003002</v>
      </c>
    </row>
    <row r="3003" customFormat="false" ht="15" hidden="false" customHeight="false" outlineLevel="0" collapsed="false">
      <c r="A3003" s="0" t="n">
        <v>596</v>
      </c>
      <c r="B3003" s="0" t="s">
        <v>3113</v>
      </c>
      <c r="C3003" s="0" t="n">
        <v>1</v>
      </c>
      <c r="D3003" s="0" t="s">
        <v>6924</v>
      </c>
      <c r="E3003" s="0" t="s">
        <v>7857</v>
      </c>
      <c r="F3003" s="0" t="s">
        <v>7853</v>
      </c>
      <c r="G3003" s="0" t="s">
        <v>7854</v>
      </c>
      <c r="H3003" s="0" t="s">
        <v>153</v>
      </c>
      <c r="I3003" s="0" t="s">
        <v>2123</v>
      </c>
      <c r="J3003" s="0" t="s">
        <v>47</v>
      </c>
      <c r="K3003" s="0" t="s">
        <v>46</v>
      </c>
      <c r="L3003" s="0" t="s">
        <v>47</v>
      </c>
      <c r="M3003" s="0" t="s">
        <v>47</v>
      </c>
      <c r="N3003" s="0" t="n">
        <v>1</v>
      </c>
      <c r="O3003" s="0" t="n">
        <v>277</v>
      </c>
      <c r="P3003" s="0" t="n">
        <v>450</v>
      </c>
      <c r="Q3003" s="0" t="n">
        <v>3.4</v>
      </c>
      <c r="R3003" s="0" t="str">
        <f aca="false">INDEX(Lookup!$B$4:$B$18,MATCH(C3003,Lookup!$A$4:$A$18,0))</f>
        <v>India</v>
      </c>
      <c r="S3003" s="20" t="n">
        <f aca="false">INDEX(Lookup!$D$4:$D$18,MATCH(C3003,Lookup!$A$4:$A$18,0))</f>
        <v>0.012</v>
      </c>
      <c r="T3003" s="21" t="n">
        <f aca="false">ROUND(P3003*S3003,2)</f>
        <v>5.4</v>
      </c>
      <c r="U3003" s="21" t="n">
        <f aca="false">IF(T3003&lt;=10,1,IF(T3003&lt;=20,2,IF(T3003&lt;=30,3,IF(T3003&lt;=40,4,IF(T3003&lt;=50,5,IF(T3003&lt;=100,6,IF(T3003&lt;=250,7,8)))))))</f>
        <v>1</v>
      </c>
      <c r="V3003" s="21" t="n">
        <f aca="false">IF(AND(OR(Dashboard!$T$3="All",R3003=Dashboard!$T$3),OR(Dashboard!$T$4="All",D3003=Dashboard!$T$4)),1,0)</f>
        <v>1</v>
      </c>
      <c r="W3003" s="21" t="n">
        <f aca="false">IF(V3003=1,T3003+ROW()/10000000,0)</f>
        <v>5.4003003</v>
      </c>
    </row>
    <row r="3004" customFormat="false" ht="15" hidden="false" customHeight="false" outlineLevel="0" collapsed="false">
      <c r="A3004" s="0" t="n">
        <v>1127</v>
      </c>
      <c r="B3004" s="0" t="s">
        <v>7858</v>
      </c>
      <c r="C3004" s="0" t="n">
        <v>1</v>
      </c>
      <c r="D3004" s="0" t="s">
        <v>6924</v>
      </c>
      <c r="E3004" s="0" t="s">
        <v>7859</v>
      </c>
      <c r="F3004" s="0" t="s">
        <v>7853</v>
      </c>
      <c r="G3004" s="0" t="s">
        <v>7854</v>
      </c>
      <c r="H3004" s="0" t="s">
        <v>7860</v>
      </c>
      <c r="I3004" s="0" t="s">
        <v>2123</v>
      </c>
      <c r="J3004" s="0" t="s">
        <v>46</v>
      </c>
      <c r="K3004" s="0" t="s">
        <v>47</v>
      </c>
      <c r="L3004" s="0" t="s">
        <v>47</v>
      </c>
      <c r="M3004" s="0" t="s">
        <v>47</v>
      </c>
      <c r="N3004" s="0" t="n">
        <v>3</v>
      </c>
      <c r="O3004" s="0" t="n">
        <v>1099</v>
      </c>
      <c r="P3004" s="0" t="n">
        <v>1350</v>
      </c>
      <c r="Q3004" s="0" t="n">
        <v>3.1</v>
      </c>
      <c r="R3004" s="0" t="str">
        <f aca="false">INDEX(Lookup!$B$4:$B$18,MATCH(C3004,Lookup!$A$4:$A$18,0))</f>
        <v>India</v>
      </c>
      <c r="S3004" s="20" t="n">
        <f aca="false">INDEX(Lookup!$D$4:$D$18,MATCH(C3004,Lookup!$A$4:$A$18,0))</f>
        <v>0.012</v>
      </c>
      <c r="T3004" s="21" t="n">
        <f aca="false">ROUND(P3004*S3004,2)</f>
        <v>16.2</v>
      </c>
      <c r="U3004" s="21" t="n">
        <f aca="false">IF(T3004&lt;=10,1,IF(T3004&lt;=20,2,IF(T3004&lt;=30,3,IF(T3004&lt;=40,4,IF(T3004&lt;=50,5,IF(T3004&lt;=100,6,IF(T3004&lt;=250,7,8)))))))</f>
        <v>2</v>
      </c>
      <c r="V3004" s="21" t="n">
        <f aca="false">IF(AND(OR(Dashboard!$T$3="All",R3004=Dashboard!$T$3),OR(Dashboard!$T$4="All",D3004=Dashboard!$T$4)),1,0)</f>
        <v>1</v>
      </c>
      <c r="W3004" s="21" t="n">
        <f aca="false">IF(V3004=1,T3004+ROW()/10000000,0)</f>
        <v>16.2003004</v>
      </c>
    </row>
    <row r="3005" customFormat="false" ht="15" hidden="false" customHeight="false" outlineLevel="0" collapsed="false">
      <c r="A3005" s="0" t="n">
        <v>4237</v>
      </c>
      <c r="B3005" s="0" t="s">
        <v>3571</v>
      </c>
      <c r="C3005" s="0" t="n">
        <v>1</v>
      </c>
      <c r="D3005" s="0" t="s">
        <v>6924</v>
      </c>
      <c r="E3005" s="0" t="s">
        <v>7861</v>
      </c>
      <c r="F3005" s="0" t="s">
        <v>7853</v>
      </c>
      <c r="G3005" s="0" t="s">
        <v>7854</v>
      </c>
      <c r="H3005" s="0" t="s">
        <v>153</v>
      </c>
      <c r="I3005" s="0" t="s">
        <v>2123</v>
      </c>
      <c r="J3005" s="0" t="s">
        <v>47</v>
      </c>
      <c r="K3005" s="0" t="s">
        <v>47</v>
      </c>
      <c r="L3005" s="0" t="s">
        <v>47</v>
      </c>
      <c r="M3005" s="0" t="s">
        <v>47</v>
      </c>
      <c r="N3005" s="0" t="n">
        <v>2</v>
      </c>
      <c r="O3005" s="0" t="n">
        <v>76</v>
      </c>
      <c r="P3005" s="0" t="n">
        <v>600</v>
      </c>
      <c r="Q3005" s="0" t="n">
        <v>3.4</v>
      </c>
      <c r="R3005" s="0" t="str">
        <f aca="false">INDEX(Lookup!$B$4:$B$18,MATCH(C3005,Lookup!$A$4:$A$18,0))</f>
        <v>India</v>
      </c>
      <c r="S3005" s="20" t="n">
        <f aca="false">INDEX(Lookup!$D$4:$D$18,MATCH(C3005,Lookup!$A$4:$A$18,0))</f>
        <v>0.012</v>
      </c>
      <c r="T3005" s="21" t="n">
        <f aca="false">ROUND(P3005*S3005,2)</f>
        <v>7.2</v>
      </c>
      <c r="U3005" s="21" t="n">
        <f aca="false">IF(T3005&lt;=10,1,IF(T3005&lt;=20,2,IF(T3005&lt;=30,3,IF(T3005&lt;=40,4,IF(T3005&lt;=50,5,IF(T3005&lt;=100,6,IF(T3005&lt;=250,7,8)))))))</f>
        <v>1</v>
      </c>
      <c r="V3005" s="21" t="n">
        <f aca="false">IF(AND(OR(Dashboard!$T$3="All",R3005=Dashboard!$T$3),OR(Dashboard!$T$4="All",D3005=Dashboard!$T$4)),1,0)</f>
        <v>1</v>
      </c>
      <c r="W3005" s="21" t="n">
        <f aca="false">IF(V3005=1,T3005+ROW()/10000000,0)</f>
        <v>7.2003005</v>
      </c>
    </row>
    <row r="3006" customFormat="false" ht="15" hidden="false" customHeight="false" outlineLevel="0" collapsed="false">
      <c r="A3006" s="0" t="n">
        <v>6357</v>
      </c>
      <c r="B3006" s="0" t="s">
        <v>7862</v>
      </c>
      <c r="C3006" s="0" t="n">
        <v>1</v>
      </c>
      <c r="D3006" s="0" t="s">
        <v>6924</v>
      </c>
      <c r="E3006" s="0" t="s">
        <v>7863</v>
      </c>
      <c r="F3006" s="0" t="s">
        <v>7853</v>
      </c>
      <c r="G3006" s="0" t="s">
        <v>7854</v>
      </c>
      <c r="H3006" s="0" t="s">
        <v>2288</v>
      </c>
      <c r="I3006" s="0" t="s">
        <v>2123</v>
      </c>
      <c r="J3006" s="0" t="s">
        <v>47</v>
      </c>
      <c r="K3006" s="0" t="s">
        <v>46</v>
      </c>
      <c r="L3006" s="0" t="s">
        <v>47</v>
      </c>
      <c r="M3006" s="0" t="s">
        <v>47</v>
      </c>
      <c r="N3006" s="0" t="n">
        <v>1</v>
      </c>
      <c r="O3006" s="0" t="n">
        <v>89</v>
      </c>
      <c r="P3006" s="0" t="n">
        <v>400</v>
      </c>
      <c r="Q3006" s="0" t="n">
        <v>3.2</v>
      </c>
      <c r="R3006" s="0" t="str">
        <f aca="false">INDEX(Lookup!$B$4:$B$18,MATCH(C3006,Lookup!$A$4:$A$18,0))</f>
        <v>India</v>
      </c>
      <c r="S3006" s="20" t="n">
        <f aca="false">INDEX(Lookup!$D$4:$D$18,MATCH(C3006,Lookup!$A$4:$A$18,0))</f>
        <v>0.012</v>
      </c>
      <c r="T3006" s="21" t="n">
        <f aca="false">ROUND(P3006*S3006,2)</f>
        <v>4.8</v>
      </c>
      <c r="U3006" s="21" t="n">
        <f aca="false">IF(T3006&lt;=10,1,IF(T3006&lt;=20,2,IF(T3006&lt;=30,3,IF(T3006&lt;=40,4,IF(T3006&lt;=50,5,IF(T3006&lt;=100,6,IF(T3006&lt;=250,7,8)))))))</f>
        <v>1</v>
      </c>
      <c r="V3006" s="21" t="n">
        <f aca="false">IF(AND(OR(Dashboard!$T$3="All",R3006=Dashboard!$T$3),OR(Dashboard!$T$4="All",D3006=Dashboard!$T$4)),1,0)</f>
        <v>1</v>
      </c>
      <c r="W3006" s="21" t="n">
        <f aca="false">IF(V3006=1,T3006+ROW()/10000000,0)</f>
        <v>4.8003006</v>
      </c>
    </row>
    <row r="3007" customFormat="false" ht="15" hidden="false" customHeight="false" outlineLevel="0" collapsed="false">
      <c r="A3007" s="0" t="n">
        <v>18124357</v>
      </c>
      <c r="B3007" s="0" t="s">
        <v>7864</v>
      </c>
      <c r="C3007" s="0" t="n">
        <v>1</v>
      </c>
      <c r="D3007" s="0" t="s">
        <v>6924</v>
      </c>
      <c r="E3007" s="0" t="s">
        <v>7865</v>
      </c>
      <c r="F3007" s="0" t="s">
        <v>7853</v>
      </c>
      <c r="G3007" s="0" t="s">
        <v>7854</v>
      </c>
      <c r="H3007" s="0" t="s">
        <v>2128</v>
      </c>
      <c r="I3007" s="0" t="s">
        <v>2123</v>
      </c>
      <c r="J3007" s="0" t="s">
        <v>47</v>
      </c>
      <c r="K3007" s="0" t="s">
        <v>46</v>
      </c>
      <c r="L3007" s="0" t="s">
        <v>47</v>
      </c>
      <c r="M3007" s="0" t="s">
        <v>47</v>
      </c>
      <c r="N3007" s="0" t="n">
        <v>3</v>
      </c>
      <c r="O3007" s="0" t="n">
        <v>1523</v>
      </c>
      <c r="P3007" s="0" t="n">
        <v>1300</v>
      </c>
      <c r="Q3007" s="0" t="n">
        <v>3.4</v>
      </c>
      <c r="R3007" s="0" t="str">
        <f aca="false">INDEX(Lookup!$B$4:$B$18,MATCH(C3007,Lookup!$A$4:$A$18,0))</f>
        <v>India</v>
      </c>
      <c r="S3007" s="20" t="n">
        <f aca="false">INDEX(Lookup!$D$4:$D$18,MATCH(C3007,Lookup!$A$4:$A$18,0))</f>
        <v>0.012</v>
      </c>
      <c r="T3007" s="21" t="n">
        <f aca="false">ROUND(P3007*S3007,2)</f>
        <v>15.6</v>
      </c>
      <c r="U3007" s="21" t="n">
        <f aca="false">IF(T3007&lt;=10,1,IF(T3007&lt;=20,2,IF(T3007&lt;=30,3,IF(T3007&lt;=40,4,IF(T3007&lt;=50,5,IF(T3007&lt;=100,6,IF(T3007&lt;=250,7,8)))))))</f>
        <v>2</v>
      </c>
      <c r="V3007" s="21" t="n">
        <f aca="false">IF(AND(OR(Dashboard!$T$3="All",R3007=Dashboard!$T$3),OR(Dashboard!$T$4="All",D3007=Dashboard!$T$4)),1,0)</f>
        <v>1</v>
      </c>
      <c r="W3007" s="21" t="n">
        <f aca="false">IF(V3007=1,T3007+ROW()/10000000,0)</f>
        <v>15.6003007</v>
      </c>
    </row>
    <row r="3008" customFormat="false" ht="15" hidden="false" customHeight="false" outlineLevel="0" collapsed="false">
      <c r="A3008" s="0" t="n">
        <v>2913</v>
      </c>
      <c r="B3008" s="0" t="s">
        <v>5146</v>
      </c>
      <c r="C3008" s="0" t="n">
        <v>1</v>
      </c>
      <c r="D3008" s="0" t="s">
        <v>6924</v>
      </c>
      <c r="E3008" s="0" t="s">
        <v>7866</v>
      </c>
      <c r="F3008" s="0" t="s">
        <v>7853</v>
      </c>
      <c r="G3008" s="0" t="s">
        <v>7854</v>
      </c>
      <c r="H3008" s="0" t="s">
        <v>5148</v>
      </c>
      <c r="I3008" s="0" t="s">
        <v>2123</v>
      </c>
      <c r="J3008" s="0" t="s">
        <v>47</v>
      </c>
      <c r="K3008" s="0" t="s">
        <v>46</v>
      </c>
      <c r="L3008" s="0" t="s">
        <v>47</v>
      </c>
      <c r="M3008" s="0" t="s">
        <v>47</v>
      </c>
      <c r="N3008" s="0" t="n">
        <v>3</v>
      </c>
      <c r="O3008" s="0" t="n">
        <v>671</v>
      </c>
      <c r="P3008" s="0" t="n">
        <v>1600</v>
      </c>
      <c r="Q3008" s="0" t="n">
        <v>3</v>
      </c>
      <c r="R3008" s="0" t="str">
        <f aca="false">INDEX(Lookup!$B$4:$B$18,MATCH(C3008,Lookup!$A$4:$A$18,0))</f>
        <v>India</v>
      </c>
      <c r="S3008" s="20" t="n">
        <f aca="false">INDEX(Lookup!$D$4:$D$18,MATCH(C3008,Lookup!$A$4:$A$18,0))</f>
        <v>0.012</v>
      </c>
      <c r="T3008" s="21" t="n">
        <f aca="false">ROUND(P3008*S3008,2)</f>
        <v>19.2</v>
      </c>
      <c r="U3008" s="21" t="n">
        <f aca="false">IF(T3008&lt;=10,1,IF(T3008&lt;=20,2,IF(T3008&lt;=30,3,IF(T3008&lt;=40,4,IF(T3008&lt;=50,5,IF(T3008&lt;=100,6,IF(T3008&lt;=250,7,8)))))))</f>
        <v>2</v>
      </c>
      <c r="V3008" s="21" t="n">
        <f aca="false">IF(AND(OR(Dashboard!$T$3="All",R3008=Dashboard!$T$3),OR(Dashboard!$T$4="All",D3008=Dashboard!$T$4)),1,0)</f>
        <v>1</v>
      </c>
      <c r="W3008" s="21" t="n">
        <f aca="false">IF(V3008=1,T3008+ROW()/10000000,0)</f>
        <v>19.2003008</v>
      </c>
    </row>
    <row r="3009" customFormat="false" ht="15" hidden="false" customHeight="false" outlineLevel="0" collapsed="false">
      <c r="A3009" s="0" t="n">
        <v>3506</v>
      </c>
      <c r="B3009" s="0" t="s">
        <v>2592</v>
      </c>
      <c r="C3009" s="0" t="n">
        <v>1</v>
      </c>
      <c r="D3009" s="0" t="s">
        <v>6924</v>
      </c>
      <c r="E3009" s="0" t="s">
        <v>7867</v>
      </c>
      <c r="F3009" s="0" t="s">
        <v>7853</v>
      </c>
      <c r="G3009" s="0" t="s">
        <v>7854</v>
      </c>
      <c r="H3009" s="0" t="s">
        <v>402</v>
      </c>
      <c r="I3009" s="0" t="s">
        <v>2123</v>
      </c>
      <c r="J3009" s="0" t="s">
        <v>47</v>
      </c>
      <c r="K3009" s="0" t="s">
        <v>47</v>
      </c>
      <c r="L3009" s="0" t="s">
        <v>47</v>
      </c>
      <c r="M3009" s="0" t="s">
        <v>47</v>
      </c>
      <c r="N3009" s="0" t="n">
        <v>1</v>
      </c>
      <c r="O3009" s="0" t="n">
        <v>1300</v>
      </c>
      <c r="P3009" s="0" t="n">
        <v>200</v>
      </c>
      <c r="Q3009" s="0" t="n">
        <v>3.3</v>
      </c>
      <c r="R3009" s="0" t="str">
        <f aca="false">INDEX(Lookup!$B$4:$B$18,MATCH(C3009,Lookup!$A$4:$A$18,0))</f>
        <v>India</v>
      </c>
      <c r="S3009" s="20" t="n">
        <f aca="false">INDEX(Lookup!$D$4:$D$18,MATCH(C3009,Lookup!$A$4:$A$18,0))</f>
        <v>0.012</v>
      </c>
      <c r="T3009" s="21" t="n">
        <f aca="false">ROUND(P3009*S3009,2)</f>
        <v>2.4</v>
      </c>
      <c r="U3009" s="21" t="n">
        <f aca="false">IF(T3009&lt;=10,1,IF(T3009&lt;=20,2,IF(T3009&lt;=30,3,IF(T3009&lt;=40,4,IF(T3009&lt;=50,5,IF(T3009&lt;=100,6,IF(T3009&lt;=250,7,8)))))))</f>
        <v>1</v>
      </c>
      <c r="V3009" s="21" t="n">
        <f aca="false">IF(AND(OR(Dashboard!$T$3="All",R3009=Dashboard!$T$3),OR(Dashboard!$T$4="All",D3009=Dashboard!$T$4)),1,0)</f>
        <v>1</v>
      </c>
      <c r="W3009" s="21" t="n">
        <f aca="false">IF(V3009=1,T3009+ROW()/10000000,0)</f>
        <v>2.4003009</v>
      </c>
    </row>
    <row r="3010" customFormat="false" ht="15" hidden="false" customHeight="false" outlineLevel="0" collapsed="false">
      <c r="A3010" s="0" t="n">
        <v>6957</v>
      </c>
      <c r="B3010" s="0" t="s">
        <v>7868</v>
      </c>
      <c r="C3010" s="0" t="n">
        <v>1</v>
      </c>
      <c r="D3010" s="0" t="s">
        <v>6924</v>
      </c>
      <c r="E3010" s="0" t="s">
        <v>7869</v>
      </c>
      <c r="F3010" s="0" t="s">
        <v>7853</v>
      </c>
      <c r="G3010" s="0" t="s">
        <v>7854</v>
      </c>
      <c r="H3010" s="0" t="s">
        <v>3777</v>
      </c>
      <c r="I3010" s="0" t="s">
        <v>2123</v>
      </c>
      <c r="J3010" s="0" t="s">
        <v>47</v>
      </c>
      <c r="K3010" s="0" t="s">
        <v>47</v>
      </c>
      <c r="L3010" s="0" t="s">
        <v>47</v>
      </c>
      <c r="M3010" s="0" t="s">
        <v>47</v>
      </c>
      <c r="N3010" s="0" t="n">
        <v>3</v>
      </c>
      <c r="O3010" s="0" t="n">
        <v>2460</v>
      </c>
      <c r="P3010" s="0" t="n">
        <v>1000</v>
      </c>
      <c r="Q3010" s="0" t="n">
        <v>2.7</v>
      </c>
      <c r="R3010" s="0" t="str">
        <f aca="false">INDEX(Lookup!$B$4:$B$18,MATCH(C3010,Lookup!$A$4:$A$18,0))</f>
        <v>India</v>
      </c>
      <c r="S3010" s="20" t="n">
        <f aca="false">INDEX(Lookup!$D$4:$D$18,MATCH(C3010,Lookup!$A$4:$A$18,0))</f>
        <v>0.012</v>
      </c>
      <c r="T3010" s="21" t="n">
        <f aca="false">ROUND(P3010*S3010,2)</f>
        <v>12</v>
      </c>
      <c r="U3010" s="21" t="n">
        <f aca="false">IF(T3010&lt;=10,1,IF(T3010&lt;=20,2,IF(T3010&lt;=30,3,IF(T3010&lt;=40,4,IF(T3010&lt;=50,5,IF(T3010&lt;=100,6,IF(T3010&lt;=250,7,8)))))))</f>
        <v>2</v>
      </c>
      <c r="V3010" s="21" t="n">
        <f aca="false">IF(AND(OR(Dashboard!$T$3="All",R3010=Dashboard!$T$3),OR(Dashboard!$T$4="All",D3010=Dashboard!$T$4)),1,0)</f>
        <v>1</v>
      </c>
      <c r="W3010" s="21" t="n">
        <f aca="false">IF(V3010=1,T3010+ROW()/10000000,0)</f>
        <v>12.000301</v>
      </c>
    </row>
    <row r="3011" customFormat="false" ht="15" hidden="false" customHeight="false" outlineLevel="0" collapsed="false">
      <c r="A3011" s="0" t="n">
        <v>304154</v>
      </c>
      <c r="B3011" s="0" t="s">
        <v>7870</v>
      </c>
      <c r="C3011" s="0" t="n">
        <v>1</v>
      </c>
      <c r="D3011" s="0" t="s">
        <v>6924</v>
      </c>
      <c r="E3011" s="0" t="s">
        <v>7871</v>
      </c>
      <c r="F3011" s="0" t="s">
        <v>7853</v>
      </c>
      <c r="G3011" s="0" t="s">
        <v>7854</v>
      </c>
      <c r="H3011" s="0" t="s">
        <v>3777</v>
      </c>
      <c r="I3011" s="0" t="s">
        <v>2123</v>
      </c>
      <c r="J3011" s="0" t="s">
        <v>47</v>
      </c>
      <c r="K3011" s="0" t="s">
        <v>47</v>
      </c>
      <c r="L3011" s="0" t="s">
        <v>47</v>
      </c>
      <c r="M3011" s="0" t="s">
        <v>47</v>
      </c>
      <c r="N3011" s="0" t="n">
        <v>3</v>
      </c>
      <c r="O3011" s="0" t="n">
        <v>1096</v>
      </c>
      <c r="P3011" s="0" t="n">
        <v>1000</v>
      </c>
      <c r="Q3011" s="0" t="n">
        <v>2.5</v>
      </c>
      <c r="R3011" s="0" t="str">
        <f aca="false">INDEX(Lookup!$B$4:$B$18,MATCH(C3011,Lookup!$A$4:$A$18,0))</f>
        <v>India</v>
      </c>
      <c r="S3011" s="20" t="n">
        <f aca="false">INDEX(Lookup!$D$4:$D$18,MATCH(C3011,Lookup!$A$4:$A$18,0))</f>
        <v>0.012</v>
      </c>
      <c r="T3011" s="21" t="n">
        <f aca="false">ROUND(P3011*S3011,2)</f>
        <v>12</v>
      </c>
      <c r="U3011" s="21" t="n">
        <f aca="false">IF(T3011&lt;=10,1,IF(T3011&lt;=20,2,IF(T3011&lt;=30,3,IF(T3011&lt;=40,4,IF(T3011&lt;=50,5,IF(T3011&lt;=100,6,IF(T3011&lt;=250,7,8)))))))</f>
        <v>2</v>
      </c>
      <c r="V3011" s="21" t="n">
        <f aca="false">IF(AND(OR(Dashboard!$T$3="All",R3011=Dashboard!$T$3),OR(Dashboard!$T$4="All",D3011=Dashboard!$T$4)),1,0)</f>
        <v>1</v>
      </c>
      <c r="W3011" s="21" t="n">
        <f aca="false">IF(V3011=1,T3011+ROW()/10000000,0)</f>
        <v>12.0003011</v>
      </c>
    </row>
    <row r="3012" customFormat="false" ht="15" hidden="false" customHeight="false" outlineLevel="0" collapsed="false">
      <c r="A3012" s="0" t="n">
        <v>320</v>
      </c>
      <c r="B3012" s="0" t="s">
        <v>2321</v>
      </c>
      <c r="C3012" s="0" t="n">
        <v>1</v>
      </c>
      <c r="D3012" s="0" t="s">
        <v>6924</v>
      </c>
      <c r="E3012" s="0" t="s">
        <v>7872</v>
      </c>
      <c r="F3012" s="0" t="s">
        <v>7853</v>
      </c>
      <c r="G3012" s="0" t="s">
        <v>7854</v>
      </c>
      <c r="H3012" s="0" t="s">
        <v>2860</v>
      </c>
      <c r="I3012" s="0" t="s">
        <v>2123</v>
      </c>
      <c r="J3012" s="0" t="s">
        <v>47</v>
      </c>
      <c r="K3012" s="0" t="s">
        <v>46</v>
      </c>
      <c r="L3012" s="0" t="s">
        <v>47</v>
      </c>
      <c r="M3012" s="0" t="s">
        <v>47</v>
      </c>
      <c r="N3012" s="0" t="n">
        <v>2</v>
      </c>
      <c r="O3012" s="0" t="n">
        <v>499</v>
      </c>
      <c r="P3012" s="0" t="n">
        <v>600</v>
      </c>
      <c r="Q3012" s="0" t="n">
        <v>3.4</v>
      </c>
      <c r="R3012" s="0" t="str">
        <f aca="false">INDEX(Lookup!$B$4:$B$18,MATCH(C3012,Lookup!$A$4:$A$18,0))</f>
        <v>India</v>
      </c>
      <c r="S3012" s="20" t="n">
        <f aca="false">INDEX(Lookup!$D$4:$D$18,MATCH(C3012,Lookup!$A$4:$A$18,0))</f>
        <v>0.012</v>
      </c>
      <c r="T3012" s="21" t="n">
        <f aca="false">ROUND(P3012*S3012,2)</f>
        <v>7.2</v>
      </c>
      <c r="U3012" s="21" t="n">
        <f aca="false">IF(T3012&lt;=10,1,IF(T3012&lt;=20,2,IF(T3012&lt;=30,3,IF(T3012&lt;=40,4,IF(T3012&lt;=50,5,IF(T3012&lt;=100,6,IF(T3012&lt;=250,7,8)))))))</f>
        <v>1</v>
      </c>
      <c r="V3012" s="21" t="n">
        <f aca="false">IF(AND(OR(Dashboard!$T$3="All",R3012=Dashboard!$T$3),OR(Dashboard!$T$4="All",D3012=Dashboard!$T$4)),1,0)</f>
        <v>1</v>
      </c>
      <c r="W3012" s="21" t="n">
        <f aca="false">IF(V3012=1,T3012+ROW()/10000000,0)</f>
        <v>7.2003012</v>
      </c>
    </row>
    <row r="3013" customFormat="false" ht="15" hidden="false" customHeight="false" outlineLevel="0" collapsed="false">
      <c r="A3013" s="0" t="n">
        <v>310097</v>
      </c>
      <c r="B3013" s="0" t="s">
        <v>7873</v>
      </c>
      <c r="C3013" s="0" t="n">
        <v>1</v>
      </c>
      <c r="D3013" s="0" t="s">
        <v>6924</v>
      </c>
      <c r="E3013" s="0" t="s">
        <v>7874</v>
      </c>
      <c r="F3013" s="0" t="s">
        <v>7853</v>
      </c>
      <c r="G3013" s="0" t="s">
        <v>7854</v>
      </c>
      <c r="H3013" s="0" t="s">
        <v>6845</v>
      </c>
      <c r="I3013" s="0" t="s">
        <v>2123</v>
      </c>
      <c r="J3013" s="0" t="s">
        <v>46</v>
      </c>
      <c r="K3013" s="0" t="s">
        <v>47</v>
      </c>
      <c r="L3013" s="0" t="s">
        <v>47</v>
      </c>
      <c r="M3013" s="0" t="s">
        <v>47</v>
      </c>
      <c r="N3013" s="0" t="n">
        <v>3</v>
      </c>
      <c r="O3013" s="0" t="n">
        <v>563</v>
      </c>
      <c r="P3013" s="0" t="n">
        <v>1100</v>
      </c>
      <c r="Q3013" s="0" t="n">
        <v>3.2</v>
      </c>
      <c r="R3013" s="0" t="str">
        <f aca="false">INDEX(Lookup!$B$4:$B$18,MATCH(C3013,Lookup!$A$4:$A$18,0))</f>
        <v>India</v>
      </c>
      <c r="S3013" s="20" t="n">
        <f aca="false">INDEX(Lookup!$D$4:$D$18,MATCH(C3013,Lookup!$A$4:$A$18,0))</f>
        <v>0.012</v>
      </c>
      <c r="T3013" s="21" t="n">
        <f aca="false">ROUND(P3013*S3013,2)</f>
        <v>13.2</v>
      </c>
      <c r="U3013" s="21" t="n">
        <f aca="false">IF(T3013&lt;=10,1,IF(T3013&lt;=20,2,IF(T3013&lt;=30,3,IF(T3013&lt;=40,4,IF(T3013&lt;=50,5,IF(T3013&lt;=100,6,IF(T3013&lt;=250,7,8)))))))</f>
        <v>2</v>
      </c>
      <c r="V3013" s="21" t="n">
        <f aca="false">IF(AND(OR(Dashboard!$T$3="All",R3013=Dashboard!$T$3),OR(Dashboard!$T$4="All",D3013=Dashboard!$T$4)),1,0)</f>
        <v>1</v>
      </c>
      <c r="W3013" s="21" t="n">
        <f aca="false">IF(V3013=1,T3013+ROW()/10000000,0)</f>
        <v>13.2003013</v>
      </c>
    </row>
    <row r="3014" customFormat="false" ht="15" hidden="false" customHeight="false" outlineLevel="0" collapsed="false">
      <c r="A3014" s="0" t="n">
        <v>18418277</v>
      </c>
      <c r="B3014" s="0" t="s">
        <v>7875</v>
      </c>
      <c r="C3014" s="0" t="n">
        <v>1</v>
      </c>
      <c r="D3014" s="0" t="s">
        <v>6924</v>
      </c>
      <c r="E3014" s="0" t="s">
        <v>7876</v>
      </c>
      <c r="F3014" s="0" t="s">
        <v>7853</v>
      </c>
      <c r="G3014" s="0" t="s">
        <v>7854</v>
      </c>
      <c r="H3014" s="0" t="s">
        <v>7877</v>
      </c>
      <c r="I3014" s="0" t="s">
        <v>2123</v>
      </c>
      <c r="J3014" s="0" t="s">
        <v>47</v>
      </c>
      <c r="K3014" s="0" t="s">
        <v>47</v>
      </c>
      <c r="L3014" s="0" t="s">
        <v>47</v>
      </c>
      <c r="M3014" s="0" t="s">
        <v>47</v>
      </c>
      <c r="N3014" s="0" t="n">
        <v>3</v>
      </c>
      <c r="O3014" s="0" t="n">
        <v>52</v>
      </c>
      <c r="P3014" s="0" t="n">
        <v>1500</v>
      </c>
      <c r="Q3014" s="0" t="n">
        <v>4.7</v>
      </c>
      <c r="R3014" s="0" t="str">
        <f aca="false">INDEX(Lookup!$B$4:$B$18,MATCH(C3014,Lookup!$A$4:$A$18,0))</f>
        <v>India</v>
      </c>
      <c r="S3014" s="20" t="n">
        <f aca="false">INDEX(Lookup!$D$4:$D$18,MATCH(C3014,Lookup!$A$4:$A$18,0))</f>
        <v>0.012</v>
      </c>
      <c r="T3014" s="21" t="n">
        <f aca="false">ROUND(P3014*S3014,2)</f>
        <v>18</v>
      </c>
      <c r="U3014" s="21" t="n">
        <f aca="false">IF(T3014&lt;=10,1,IF(T3014&lt;=20,2,IF(T3014&lt;=30,3,IF(T3014&lt;=40,4,IF(T3014&lt;=50,5,IF(T3014&lt;=100,6,IF(T3014&lt;=250,7,8)))))))</f>
        <v>2</v>
      </c>
      <c r="V3014" s="21" t="n">
        <f aca="false">IF(AND(OR(Dashboard!$T$3="All",R3014=Dashboard!$T$3),OR(Dashboard!$T$4="All",D3014=Dashboard!$T$4)),1,0)</f>
        <v>1</v>
      </c>
      <c r="W3014" s="21" t="n">
        <f aca="false">IF(V3014=1,T3014+ROW()/10000000,0)</f>
        <v>18.0003014</v>
      </c>
    </row>
    <row r="3015" customFormat="false" ht="15" hidden="false" customHeight="false" outlineLevel="0" collapsed="false">
      <c r="A3015" s="0" t="n">
        <v>310143</v>
      </c>
      <c r="B3015" s="0" t="s">
        <v>7878</v>
      </c>
      <c r="C3015" s="0" t="n">
        <v>1</v>
      </c>
      <c r="D3015" s="0" t="s">
        <v>6924</v>
      </c>
      <c r="E3015" s="0" t="s">
        <v>7879</v>
      </c>
      <c r="F3015" s="0" t="s">
        <v>7853</v>
      </c>
      <c r="G3015" s="0" t="s">
        <v>7854</v>
      </c>
      <c r="H3015" s="0" t="s">
        <v>3182</v>
      </c>
      <c r="I3015" s="0" t="s">
        <v>2123</v>
      </c>
      <c r="J3015" s="0" t="s">
        <v>47</v>
      </c>
      <c r="K3015" s="0" t="s">
        <v>46</v>
      </c>
      <c r="L3015" s="0" t="s">
        <v>47</v>
      </c>
      <c r="M3015" s="0" t="s">
        <v>47</v>
      </c>
      <c r="N3015" s="0" t="n">
        <v>1</v>
      </c>
      <c r="O3015" s="0" t="n">
        <v>2620</v>
      </c>
      <c r="P3015" s="0" t="n">
        <v>150</v>
      </c>
      <c r="Q3015" s="0" t="n">
        <v>4.9</v>
      </c>
      <c r="R3015" s="0" t="str">
        <f aca="false">INDEX(Lookup!$B$4:$B$18,MATCH(C3015,Lookup!$A$4:$A$18,0))</f>
        <v>India</v>
      </c>
      <c r="S3015" s="20" t="n">
        <f aca="false">INDEX(Lookup!$D$4:$D$18,MATCH(C3015,Lookup!$A$4:$A$18,0))</f>
        <v>0.012</v>
      </c>
      <c r="T3015" s="21" t="n">
        <f aca="false">ROUND(P3015*S3015,2)</f>
        <v>1.8</v>
      </c>
      <c r="U3015" s="21" t="n">
        <f aca="false">IF(T3015&lt;=10,1,IF(T3015&lt;=20,2,IF(T3015&lt;=30,3,IF(T3015&lt;=40,4,IF(T3015&lt;=50,5,IF(T3015&lt;=100,6,IF(T3015&lt;=250,7,8)))))))</f>
        <v>1</v>
      </c>
      <c r="V3015" s="21" t="n">
        <f aca="false">IF(AND(OR(Dashboard!$T$3="All",R3015=Dashboard!$T$3),OR(Dashboard!$T$4="All",D3015=Dashboard!$T$4)),1,0)</f>
        <v>1</v>
      </c>
      <c r="W3015" s="21" t="n">
        <f aca="false">IF(V3015=1,T3015+ROW()/10000000,0)</f>
        <v>1.8003015</v>
      </c>
    </row>
    <row r="3016" customFormat="false" ht="15" hidden="false" customHeight="false" outlineLevel="0" collapsed="false">
      <c r="A3016" s="0" t="n">
        <v>18357940</v>
      </c>
      <c r="B3016" s="0" t="s">
        <v>7880</v>
      </c>
      <c r="C3016" s="0" t="n">
        <v>1</v>
      </c>
      <c r="D3016" s="0" t="s">
        <v>6924</v>
      </c>
      <c r="E3016" s="0" t="s">
        <v>7881</v>
      </c>
      <c r="F3016" s="0" t="s">
        <v>7853</v>
      </c>
      <c r="G3016" s="0" t="s">
        <v>7854</v>
      </c>
      <c r="H3016" s="0" t="s">
        <v>2128</v>
      </c>
      <c r="I3016" s="0" t="s">
        <v>2123</v>
      </c>
      <c r="J3016" s="0" t="s">
        <v>46</v>
      </c>
      <c r="K3016" s="0" t="s">
        <v>46</v>
      </c>
      <c r="L3016" s="0" t="s">
        <v>47</v>
      </c>
      <c r="M3016" s="0" t="s">
        <v>47</v>
      </c>
      <c r="N3016" s="0" t="n">
        <v>3</v>
      </c>
      <c r="O3016" s="0" t="n">
        <v>242</v>
      </c>
      <c r="P3016" s="0" t="n">
        <v>1800</v>
      </c>
      <c r="Q3016" s="0" t="n">
        <v>4.7</v>
      </c>
      <c r="R3016" s="0" t="str">
        <f aca="false">INDEX(Lookup!$B$4:$B$18,MATCH(C3016,Lookup!$A$4:$A$18,0))</f>
        <v>India</v>
      </c>
      <c r="S3016" s="20" t="n">
        <f aca="false">INDEX(Lookup!$D$4:$D$18,MATCH(C3016,Lookup!$A$4:$A$18,0))</f>
        <v>0.012</v>
      </c>
      <c r="T3016" s="21" t="n">
        <f aca="false">ROUND(P3016*S3016,2)</f>
        <v>21.6</v>
      </c>
      <c r="U3016" s="21" t="n">
        <f aca="false">IF(T3016&lt;=10,1,IF(T3016&lt;=20,2,IF(T3016&lt;=30,3,IF(T3016&lt;=40,4,IF(T3016&lt;=50,5,IF(T3016&lt;=100,6,IF(T3016&lt;=250,7,8)))))))</f>
        <v>3</v>
      </c>
      <c r="V3016" s="21" t="n">
        <f aca="false">IF(AND(OR(Dashboard!$T$3="All",R3016=Dashboard!$T$3),OR(Dashboard!$T$4="All",D3016=Dashboard!$T$4)),1,0)</f>
        <v>1</v>
      </c>
      <c r="W3016" s="21" t="n">
        <f aca="false">IF(V3016=1,T3016+ROW()/10000000,0)</f>
        <v>21.6003016</v>
      </c>
    </row>
    <row r="3017" customFormat="false" ht="15" hidden="false" customHeight="false" outlineLevel="0" collapsed="false">
      <c r="A3017" s="0" t="n">
        <v>300595</v>
      </c>
      <c r="B3017" s="0" t="s">
        <v>7882</v>
      </c>
      <c r="C3017" s="0" t="n">
        <v>1</v>
      </c>
      <c r="D3017" s="0" t="s">
        <v>6924</v>
      </c>
      <c r="E3017" s="0" t="s">
        <v>7883</v>
      </c>
      <c r="F3017" s="0" t="s">
        <v>7853</v>
      </c>
      <c r="G3017" s="0" t="s">
        <v>7854</v>
      </c>
      <c r="H3017" s="0" t="s">
        <v>2128</v>
      </c>
      <c r="I3017" s="0" t="s">
        <v>2123</v>
      </c>
      <c r="J3017" s="0" t="s">
        <v>47</v>
      </c>
      <c r="K3017" s="0" t="s">
        <v>47</v>
      </c>
      <c r="L3017" s="0" t="s">
        <v>47</v>
      </c>
      <c r="M3017" s="0" t="s">
        <v>47</v>
      </c>
      <c r="N3017" s="0" t="n">
        <v>2</v>
      </c>
      <c r="O3017" s="0" t="n">
        <v>485</v>
      </c>
      <c r="P3017" s="0" t="n">
        <v>550</v>
      </c>
      <c r="Q3017" s="0" t="n">
        <v>3.6</v>
      </c>
      <c r="R3017" s="0" t="str">
        <f aca="false">INDEX(Lookup!$B$4:$B$18,MATCH(C3017,Lookup!$A$4:$A$18,0))</f>
        <v>India</v>
      </c>
      <c r="S3017" s="20" t="n">
        <f aca="false">INDEX(Lookup!$D$4:$D$18,MATCH(C3017,Lookup!$A$4:$A$18,0))</f>
        <v>0.012</v>
      </c>
      <c r="T3017" s="21" t="n">
        <f aca="false">ROUND(P3017*S3017,2)</f>
        <v>6.6</v>
      </c>
      <c r="U3017" s="21" t="n">
        <f aca="false">IF(T3017&lt;=10,1,IF(T3017&lt;=20,2,IF(T3017&lt;=30,3,IF(T3017&lt;=40,4,IF(T3017&lt;=50,5,IF(T3017&lt;=100,6,IF(T3017&lt;=250,7,8)))))))</f>
        <v>1</v>
      </c>
      <c r="V3017" s="21" t="n">
        <f aca="false">IF(AND(OR(Dashboard!$T$3="All",R3017=Dashboard!$T$3),OR(Dashboard!$T$4="All",D3017=Dashboard!$T$4)),1,0)</f>
        <v>1</v>
      </c>
      <c r="W3017" s="21" t="n">
        <f aca="false">IF(V3017=1,T3017+ROW()/10000000,0)</f>
        <v>6.6003017</v>
      </c>
    </row>
    <row r="3018" customFormat="false" ht="15" hidden="false" customHeight="false" outlineLevel="0" collapsed="false">
      <c r="A3018" s="0" t="n">
        <v>55</v>
      </c>
      <c r="B3018" s="0" t="s">
        <v>2993</v>
      </c>
      <c r="C3018" s="0" t="n">
        <v>1</v>
      </c>
      <c r="D3018" s="0" t="s">
        <v>6924</v>
      </c>
      <c r="E3018" s="0" t="s">
        <v>7884</v>
      </c>
      <c r="F3018" s="0" t="s">
        <v>7853</v>
      </c>
      <c r="G3018" s="0" t="s">
        <v>7854</v>
      </c>
      <c r="H3018" s="0" t="s">
        <v>1124</v>
      </c>
      <c r="I3018" s="0" t="s">
        <v>2123</v>
      </c>
      <c r="J3018" s="0" t="s">
        <v>46</v>
      </c>
      <c r="K3018" s="0" t="s">
        <v>46</v>
      </c>
      <c r="L3018" s="0" t="s">
        <v>47</v>
      </c>
      <c r="M3018" s="0" t="s">
        <v>47</v>
      </c>
      <c r="N3018" s="0" t="n">
        <v>3</v>
      </c>
      <c r="O3018" s="0" t="n">
        <v>2639</v>
      </c>
      <c r="P3018" s="0" t="n">
        <v>1100</v>
      </c>
      <c r="Q3018" s="0" t="n">
        <v>3.9</v>
      </c>
      <c r="R3018" s="0" t="str">
        <f aca="false">INDEX(Lookup!$B$4:$B$18,MATCH(C3018,Lookup!$A$4:$A$18,0))</f>
        <v>India</v>
      </c>
      <c r="S3018" s="20" t="n">
        <f aca="false">INDEX(Lookup!$D$4:$D$18,MATCH(C3018,Lookup!$A$4:$A$18,0))</f>
        <v>0.012</v>
      </c>
      <c r="T3018" s="21" t="n">
        <f aca="false">ROUND(P3018*S3018,2)</f>
        <v>13.2</v>
      </c>
      <c r="U3018" s="21" t="n">
        <f aca="false">IF(T3018&lt;=10,1,IF(T3018&lt;=20,2,IF(T3018&lt;=30,3,IF(T3018&lt;=40,4,IF(T3018&lt;=50,5,IF(T3018&lt;=100,6,IF(T3018&lt;=250,7,8)))))))</f>
        <v>2</v>
      </c>
      <c r="V3018" s="21" t="n">
        <f aca="false">IF(AND(OR(Dashboard!$T$3="All",R3018=Dashboard!$T$3),OR(Dashboard!$T$4="All",D3018=Dashboard!$T$4)),1,0)</f>
        <v>1</v>
      </c>
      <c r="W3018" s="21" t="n">
        <f aca="false">IF(V3018=1,T3018+ROW()/10000000,0)</f>
        <v>13.2003018</v>
      </c>
    </row>
    <row r="3019" customFormat="false" ht="15" hidden="false" customHeight="false" outlineLevel="0" collapsed="false">
      <c r="A3019" s="0" t="n">
        <v>3168</v>
      </c>
      <c r="B3019" s="0" t="s">
        <v>7885</v>
      </c>
      <c r="C3019" s="0" t="n">
        <v>1</v>
      </c>
      <c r="D3019" s="0" t="s">
        <v>6924</v>
      </c>
      <c r="E3019" s="0" t="s">
        <v>7886</v>
      </c>
      <c r="F3019" s="0" t="s">
        <v>7853</v>
      </c>
      <c r="G3019" s="0" t="s">
        <v>7854</v>
      </c>
      <c r="H3019" s="0" t="s">
        <v>7887</v>
      </c>
      <c r="I3019" s="0" t="s">
        <v>2123</v>
      </c>
      <c r="J3019" s="0" t="s">
        <v>47</v>
      </c>
      <c r="K3019" s="0" t="s">
        <v>47</v>
      </c>
      <c r="L3019" s="0" t="s">
        <v>47</v>
      </c>
      <c r="M3019" s="0" t="s">
        <v>47</v>
      </c>
      <c r="N3019" s="0" t="n">
        <v>3</v>
      </c>
      <c r="O3019" s="0" t="n">
        <v>706</v>
      </c>
      <c r="P3019" s="0" t="n">
        <v>1100</v>
      </c>
      <c r="Q3019" s="0" t="n">
        <v>3.7</v>
      </c>
      <c r="R3019" s="0" t="str">
        <f aca="false">INDEX(Lookup!$B$4:$B$18,MATCH(C3019,Lookup!$A$4:$A$18,0))</f>
        <v>India</v>
      </c>
      <c r="S3019" s="20" t="n">
        <f aca="false">INDEX(Lookup!$D$4:$D$18,MATCH(C3019,Lookup!$A$4:$A$18,0))</f>
        <v>0.012</v>
      </c>
      <c r="T3019" s="21" t="n">
        <f aca="false">ROUND(P3019*S3019,2)</f>
        <v>13.2</v>
      </c>
      <c r="U3019" s="21" t="n">
        <f aca="false">IF(T3019&lt;=10,1,IF(T3019&lt;=20,2,IF(T3019&lt;=30,3,IF(T3019&lt;=40,4,IF(T3019&lt;=50,5,IF(T3019&lt;=100,6,IF(T3019&lt;=250,7,8)))))))</f>
        <v>2</v>
      </c>
      <c r="V3019" s="21" t="n">
        <f aca="false">IF(AND(OR(Dashboard!$T$3="All",R3019=Dashboard!$T$3),OR(Dashboard!$T$4="All",D3019=Dashboard!$T$4)),1,0)</f>
        <v>1</v>
      </c>
      <c r="W3019" s="21" t="n">
        <f aca="false">IF(V3019=1,T3019+ROW()/10000000,0)</f>
        <v>13.2003019</v>
      </c>
    </row>
    <row r="3020" customFormat="false" ht="15" hidden="false" customHeight="false" outlineLevel="0" collapsed="false">
      <c r="A3020" s="0" t="n">
        <v>310448</v>
      </c>
      <c r="B3020" s="0" t="s">
        <v>3565</v>
      </c>
      <c r="C3020" s="0" t="n">
        <v>1</v>
      </c>
      <c r="D3020" s="0" t="s">
        <v>6924</v>
      </c>
      <c r="E3020" s="0" t="s">
        <v>7888</v>
      </c>
      <c r="F3020" s="0" t="s">
        <v>7853</v>
      </c>
      <c r="G3020" s="0" t="s">
        <v>7854</v>
      </c>
      <c r="H3020" s="0" t="s">
        <v>1358</v>
      </c>
      <c r="I3020" s="0" t="s">
        <v>2123</v>
      </c>
      <c r="J3020" s="0" t="s">
        <v>47</v>
      </c>
      <c r="K3020" s="0" t="s">
        <v>46</v>
      </c>
      <c r="L3020" s="0" t="s">
        <v>47</v>
      </c>
      <c r="M3020" s="0" t="s">
        <v>47</v>
      </c>
      <c r="N3020" s="0" t="n">
        <v>2</v>
      </c>
      <c r="O3020" s="0" t="n">
        <v>2093</v>
      </c>
      <c r="P3020" s="0" t="n">
        <v>500</v>
      </c>
      <c r="Q3020" s="0" t="n">
        <v>3.8</v>
      </c>
      <c r="R3020" s="0" t="str">
        <f aca="false">INDEX(Lookup!$B$4:$B$18,MATCH(C3020,Lookup!$A$4:$A$18,0))</f>
        <v>India</v>
      </c>
      <c r="S3020" s="20" t="n">
        <f aca="false">INDEX(Lookup!$D$4:$D$18,MATCH(C3020,Lookup!$A$4:$A$18,0))</f>
        <v>0.012</v>
      </c>
      <c r="T3020" s="21" t="n">
        <f aca="false">ROUND(P3020*S3020,2)</f>
        <v>6</v>
      </c>
      <c r="U3020" s="21" t="n">
        <f aca="false">IF(T3020&lt;=10,1,IF(T3020&lt;=20,2,IF(T3020&lt;=30,3,IF(T3020&lt;=40,4,IF(T3020&lt;=50,5,IF(T3020&lt;=100,6,IF(T3020&lt;=250,7,8)))))))</f>
        <v>1</v>
      </c>
      <c r="V3020" s="21" t="n">
        <f aca="false">IF(AND(OR(Dashboard!$T$3="All",R3020=Dashboard!$T$3),OR(Dashboard!$T$4="All",D3020=Dashboard!$T$4)),1,0)</f>
        <v>1</v>
      </c>
      <c r="W3020" s="21" t="n">
        <f aca="false">IF(V3020=1,T3020+ROW()/10000000,0)</f>
        <v>6.000302</v>
      </c>
    </row>
    <row r="3021" customFormat="false" ht="15" hidden="false" customHeight="false" outlineLevel="0" collapsed="false">
      <c r="A3021" s="0" t="n">
        <v>18237356</v>
      </c>
      <c r="B3021" s="0" t="s">
        <v>5544</v>
      </c>
      <c r="C3021" s="0" t="n">
        <v>1</v>
      </c>
      <c r="D3021" s="0" t="s">
        <v>6924</v>
      </c>
      <c r="E3021" s="0" t="s">
        <v>7889</v>
      </c>
      <c r="F3021" s="0" t="s">
        <v>7853</v>
      </c>
      <c r="G3021" s="0" t="s">
        <v>7854</v>
      </c>
      <c r="H3021" s="0" t="s">
        <v>7890</v>
      </c>
      <c r="I3021" s="0" t="s">
        <v>2123</v>
      </c>
      <c r="J3021" s="0" t="s">
        <v>47</v>
      </c>
      <c r="K3021" s="0" t="s">
        <v>46</v>
      </c>
      <c r="L3021" s="0" t="s">
        <v>47</v>
      </c>
      <c r="M3021" s="0" t="s">
        <v>47</v>
      </c>
      <c r="N3021" s="0" t="n">
        <v>2</v>
      </c>
      <c r="O3021" s="0" t="n">
        <v>548</v>
      </c>
      <c r="P3021" s="0" t="n">
        <v>500</v>
      </c>
      <c r="Q3021" s="0" t="n">
        <v>3.6</v>
      </c>
      <c r="R3021" s="0" t="str">
        <f aca="false">INDEX(Lookup!$B$4:$B$18,MATCH(C3021,Lookup!$A$4:$A$18,0))</f>
        <v>India</v>
      </c>
      <c r="S3021" s="20" t="n">
        <f aca="false">INDEX(Lookup!$D$4:$D$18,MATCH(C3021,Lookup!$A$4:$A$18,0))</f>
        <v>0.012</v>
      </c>
      <c r="T3021" s="21" t="n">
        <f aca="false">ROUND(P3021*S3021,2)</f>
        <v>6</v>
      </c>
      <c r="U3021" s="21" t="n">
        <f aca="false">IF(T3021&lt;=10,1,IF(T3021&lt;=20,2,IF(T3021&lt;=30,3,IF(T3021&lt;=40,4,IF(T3021&lt;=50,5,IF(T3021&lt;=100,6,IF(T3021&lt;=250,7,8)))))))</f>
        <v>1</v>
      </c>
      <c r="V3021" s="21" t="n">
        <f aca="false">IF(AND(OR(Dashboard!$T$3="All",R3021=Dashboard!$T$3),OR(Dashboard!$T$4="All",D3021=Dashboard!$T$4)),1,0)</f>
        <v>1</v>
      </c>
      <c r="W3021" s="21" t="n">
        <f aca="false">IF(V3021=1,T3021+ROW()/10000000,0)</f>
        <v>6.0003021</v>
      </c>
    </row>
    <row r="3022" customFormat="false" ht="15" hidden="false" customHeight="false" outlineLevel="0" collapsed="false">
      <c r="A3022" s="0" t="n">
        <v>303034</v>
      </c>
      <c r="B3022" s="0" t="s">
        <v>7891</v>
      </c>
      <c r="C3022" s="0" t="n">
        <v>1</v>
      </c>
      <c r="D3022" s="0" t="s">
        <v>6924</v>
      </c>
      <c r="E3022" s="0" t="s">
        <v>7892</v>
      </c>
      <c r="F3022" s="0" t="s">
        <v>7853</v>
      </c>
      <c r="G3022" s="0" t="s">
        <v>7854</v>
      </c>
      <c r="H3022" s="0" t="s">
        <v>153</v>
      </c>
      <c r="I3022" s="0" t="s">
        <v>2123</v>
      </c>
      <c r="J3022" s="0" t="s">
        <v>47</v>
      </c>
      <c r="K3022" s="0" t="s">
        <v>47</v>
      </c>
      <c r="L3022" s="0" t="s">
        <v>47</v>
      </c>
      <c r="M3022" s="0" t="s">
        <v>47</v>
      </c>
      <c r="N3022" s="0" t="n">
        <v>2</v>
      </c>
      <c r="O3022" s="0" t="n">
        <v>361</v>
      </c>
      <c r="P3022" s="0" t="n">
        <v>700</v>
      </c>
      <c r="Q3022" s="0" t="n">
        <v>3.6</v>
      </c>
      <c r="R3022" s="0" t="str">
        <f aca="false">INDEX(Lookup!$B$4:$B$18,MATCH(C3022,Lookup!$A$4:$A$18,0))</f>
        <v>India</v>
      </c>
      <c r="S3022" s="20" t="n">
        <f aca="false">INDEX(Lookup!$D$4:$D$18,MATCH(C3022,Lookup!$A$4:$A$18,0))</f>
        <v>0.012</v>
      </c>
      <c r="T3022" s="21" t="n">
        <f aca="false">ROUND(P3022*S3022,2)</f>
        <v>8.4</v>
      </c>
      <c r="U3022" s="21" t="n">
        <f aca="false">IF(T3022&lt;=10,1,IF(T3022&lt;=20,2,IF(T3022&lt;=30,3,IF(T3022&lt;=40,4,IF(T3022&lt;=50,5,IF(T3022&lt;=100,6,IF(T3022&lt;=250,7,8)))))))</f>
        <v>1</v>
      </c>
      <c r="V3022" s="21" t="n">
        <f aca="false">IF(AND(OR(Dashboard!$T$3="All",R3022=Dashboard!$T$3),OR(Dashboard!$T$4="All",D3022=Dashboard!$T$4)),1,0)</f>
        <v>1</v>
      </c>
      <c r="W3022" s="21" t="n">
        <f aca="false">IF(V3022=1,T3022+ROW()/10000000,0)</f>
        <v>8.4003022</v>
      </c>
    </row>
    <row r="3023" customFormat="false" ht="15" hidden="false" customHeight="false" outlineLevel="0" collapsed="false">
      <c r="A3023" s="0" t="n">
        <v>18070476</v>
      </c>
      <c r="B3023" s="0" t="s">
        <v>7893</v>
      </c>
      <c r="C3023" s="0" t="n">
        <v>1</v>
      </c>
      <c r="D3023" s="0" t="s">
        <v>6924</v>
      </c>
      <c r="E3023" s="0" t="s">
        <v>7894</v>
      </c>
      <c r="F3023" s="0" t="s">
        <v>7853</v>
      </c>
      <c r="G3023" s="0" t="s">
        <v>7854</v>
      </c>
      <c r="H3023" s="0" t="s">
        <v>2141</v>
      </c>
      <c r="I3023" s="0" t="s">
        <v>2123</v>
      </c>
      <c r="J3023" s="0" t="s">
        <v>47</v>
      </c>
      <c r="K3023" s="0" t="s">
        <v>46</v>
      </c>
      <c r="L3023" s="0" t="s">
        <v>47</v>
      </c>
      <c r="M3023" s="0" t="s">
        <v>47</v>
      </c>
      <c r="N3023" s="0" t="n">
        <v>3</v>
      </c>
      <c r="O3023" s="0" t="n">
        <v>873</v>
      </c>
      <c r="P3023" s="0" t="n">
        <v>1500</v>
      </c>
      <c r="Q3023" s="0" t="n">
        <v>3.7</v>
      </c>
      <c r="R3023" s="0" t="str">
        <f aca="false">INDEX(Lookup!$B$4:$B$18,MATCH(C3023,Lookup!$A$4:$A$18,0))</f>
        <v>India</v>
      </c>
      <c r="S3023" s="20" t="n">
        <f aca="false">INDEX(Lookup!$D$4:$D$18,MATCH(C3023,Lookup!$A$4:$A$18,0))</f>
        <v>0.012</v>
      </c>
      <c r="T3023" s="21" t="n">
        <f aca="false">ROUND(P3023*S3023,2)</f>
        <v>18</v>
      </c>
      <c r="U3023" s="21" t="n">
        <f aca="false">IF(T3023&lt;=10,1,IF(T3023&lt;=20,2,IF(T3023&lt;=30,3,IF(T3023&lt;=40,4,IF(T3023&lt;=50,5,IF(T3023&lt;=100,6,IF(T3023&lt;=250,7,8)))))))</f>
        <v>2</v>
      </c>
      <c r="V3023" s="21" t="n">
        <f aca="false">IF(AND(OR(Dashboard!$T$3="All",R3023=Dashboard!$T$3),OR(Dashboard!$T$4="All",D3023=Dashboard!$T$4)),1,0)</f>
        <v>1</v>
      </c>
      <c r="W3023" s="21" t="n">
        <f aca="false">IF(V3023=1,T3023+ROW()/10000000,0)</f>
        <v>18.0003023</v>
      </c>
    </row>
    <row r="3024" customFormat="false" ht="15" hidden="false" customHeight="false" outlineLevel="0" collapsed="false">
      <c r="A3024" s="0" t="n">
        <v>18208892</v>
      </c>
      <c r="B3024" s="0" t="s">
        <v>7895</v>
      </c>
      <c r="C3024" s="0" t="n">
        <v>1</v>
      </c>
      <c r="D3024" s="0" t="s">
        <v>6924</v>
      </c>
      <c r="E3024" s="0" t="s">
        <v>7896</v>
      </c>
      <c r="F3024" s="0" t="s">
        <v>7853</v>
      </c>
      <c r="G3024" s="0" t="s">
        <v>7854</v>
      </c>
      <c r="H3024" s="0" t="s">
        <v>5841</v>
      </c>
      <c r="I3024" s="0" t="s">
        <v>2123</v>
      </c>
      <c r="J3024" s="0" t="s">
        <v>46</v>
      </c>
      <c r="K3024" s="0" t="s">
        <v>47</v>
      </c>
      <c r="L3024" s="0" t="s">
        <v>47</v>
      </c>
      <c r="M3024" s="0" t="s">
        <v>47</v>
      </c>
      <c r="N3024" s="0" t="n">
        <v>3</v>
      </c>
      <c r="O3024" s="0" t="n">
        <v>673</v>
      </c>
      <c r="P3024" s="0" t="n">
        <v>1200</v>
      </c>
      <c r="Q3024" s="0" t="n">
        <v>3.7</v>
      </c>
      <c r="R3024" s="0" t="str">
        <f aca="false">INDEX(Lookup!$B$4:$B$18,MATCH(C3024,Lookup!$A$4:$A$18,0))</f>
        <v>India</v>
      </c>
      <c r="S3024" s="20" t="n">
        <f aca="false">INDEX(Lookup!$D$4:$D$18,MATCH(C3024,Lookup!$A$4:$A$18,0))</f>
        <v>0.012</v>
      </c>
      <c r="T3024" s="21" t="n">
        <f aca="false">ROUND(P3024*S3024,2)</f>
        <v>14.4</v>
      </c>
      <c r="U3024" s="21" t="n">
        <f aca="false">IF(T3024&lt;=10,1,IF(T3024&lt;=20,2,IF(T3024&lt;=30,3,IF(T3024&lt;=40,4,IF(T3024&lt;=50,5,IF(T3024&lt;=100,6,IF(T3024&lt;=250,7,8)))))))</f>
        <v>2</v>
      </c>
      <c r="V3024" s="21" t="n">
        <f aca="false">IF(AND(OR(Dashboard!$T$3="All",R3024=Dashboard!$T$3),OR(Dashboard!$T$4="All",D3024=Dashboard!$T$4)),1,0)</f>
        <v>1</v>
      </c>
      <c r="W3024" s="21" t="n">
        <f aca="false">IF(V3024=1,T3024+ROW()/10000000,0)</f>
        <v>14.4003024</v>
      </c>
    </row>
    <row r="3025" customFormat="false" ht="15" hidden="false" customHeight="false" outlineLevel="0" collapsed="false">
      <c r="A3025" s="0" t="n">
        <v>18157403</v>
      </c>
      <c r="B3025" s="0" t="s">
        <v>7897</v>
      </c>
      <c r="C3025" s="0" t="n">
        <v>1</v>
      </c>
      <c r="D3025" s="0" t="s">
        <v>6924</v>
      </c>
      <c r="E3025" s="0" t="s">
        <v>7898</v>
      </c>
      <c r="F3025" s="0" t="s">
        <v>7853</v>
      </c>
      <c r="G3025" s="0" t="s">
        <v>7854</v>
      </c>
      <c r="H3025" s="0" t="s">
        <v>4400</v>
      </c>
      <c r="I3025" s="0" t="s">
        <v>2123</v>
      </c>
      <c r="J3025" s="0" t="s">
        <v>46</v>
      </c>
      <c r="K3025" s="0" t="s">
        <v>47</v>
      </c>
      <c r="L3025" s="0" t="s">
        <v>47</v>
      </c>
      <c r="M3025" s="0" t="s">
        <v>47</v>
      </c>
      <c r="N3025" s="0" t="n">
        <v>3</v>
      </c>
      <c r="O3025" s="0" t="n">
        <v>834</v>
      </c>
      <c r="P3025" s="0" t="n">
        <v>1200</v>
      </c>
      <c r="Q3025" s="0" t="n">
        <v>3.7</v>
      </c>
      <c r="R3025" s="0" t="str">
        <f aca="false">INDEX(Lookup!$B$4:$B$18,MATCH(C3025,Lookup!$A$4:$A$18,0))</f>
        <v>India</v>
      </c>
      <c r="S3025" s="20" t="n">
        <f aca="false">INDEX(Lookup!$D$4:$D$18,MATCH(C3025,Lookup!$A$4:$A$18,0))</f>
        <v>0.012</v>
      </c>
      <c r="T3025" s="21" t="n">
        <f aca="false">ROUND(P3025*S3025,2)</f>
        <v>14.4</v>
      </c>
      <c r="U3025" s="21" t="n">
        <f aca="false">IF(T3025&lt;=10,1,IF(T3025&lt;=20,2,IF(T3025&lt;=30,3,IF(T3025&lt;=40,4,IF(T3025&lt;=50,5,IF(T3025&lt;=100,6,IF(T3025&lt;=250,7,8)))))))</f>
        <v>2</v>
      </c>
      <c r="V3025" s="21" t="n">
        <f aca="false">IF(AND(OR(Dashboard!$T$3="All",R3025=Dashboard!$T$3),OR(Dashboard!$T$4="All",D3025=Dashboard!$T$4)),1,0)</f>
        <v>1</v>
      </c>
      <c r="W3025" s="21" t="n">
        <f aca="false">IF(V3025=1,T3025+ROW()/10000000,0)</f>
        <v>14.4003025</v>
      </c>
    </row>
    <row r="3026" customFormat="false" ht="15" hidden="false" customHeight="false" outlineLevel="0" collapsed="false">
      <c r="A3026" s="0" t="n">
        <v>18306523</v>
      </c>
      <c r="B3026" s="0" t="s">
        <v>7899</v>
      </c>
      <c r="C3026" s="0" t="n">
        <v>1</v>
      </c>
      <c r="D3026" s="0" t="s">
        <v>6924</v>
      </c>
      <c r="E3026" s="0" t="s">
        <v>7900</v>
      </c>
      <c r="F3026" s="0" t="s">
        <v>7853</v>
      </c>
      <c r="G3026" s="0" t="s">
        <v>7854</v>
      </c>
      <c r="H3026" s="0" t="s">
        <v>7901</v>
      </c>
      <c r="I3026" s="0" t="s">
        <v>2123</v>
      </c>
      <c r="J3026" s="0" t="s">
        <v>47</v>
      </c>
      <c r="K3026" s="0" t="s">
        <v>47</v>
      </c>
      <c r="L3026" s="0" t="s">
        <v>47</v>
      </c>
      <c r="M3026" s="0" t="s">
        <v>47</v>
      </c>
      <c r="N3026" s="0" t="n">
        <v>2</v>
      </c>
      <c r="O3026" s="0" t="n">
        <v>877</v>
      </c>
      <c r="P3026" s="0" t="n">
        <v>800</v>
      </c>
      <c r="Q3026" s="0" t="n">
        <v>3.6</v>
      </c>
      <c r="R3026" s="0" t="str">
        <f aca="false">INDEX(Lookup!$B$4:$B$18,MATCH(C3026,Lookup!$A$4:$A$18,0))</f>
        <v>India</v>
      </c>
      <c r="S3026" s="20" t="n">
        <f aca="false">INDEX(Lookup!$D$4:$D$18,MATCH(C3026,Lookup!$A$4:$A$18,0))</f>
        <v>0.012</v>
      </c>
      <c r="T3026" s="21" t="n">
        <f aca="false">ROUND(P3026*S3026,2)</f>
        <v>9.6</v>
      </c>
      <c r="U3026" s="21" t="n">
        <f aca="false">IF(T3026&lt;=10,1,IF(T3026&lt;=20,2,IF(T3026&lt;=30,3,IF(T3026&lt;=40,4,IF(T3026&lt;=50,5,IF(T3026&lt;=100,6,IF(T3026&lt;=250,7,8)))))))</f>
        <v>1</v>
      </c>
      <c r="V3026" s="21" t="n">
        <f aca="false">IF(AND(OR(Dashboard!$T$3="All",R3026=Dashboard!$T$3),OR(Dashboard!$T$4="All",D3026=Dashboard!$T$4)),1,0)</f>
        <v>1</v>
      </c>
      <c r="W3026" s="21" t="n">
        <f aca="false">IF(V3026=1,T3026+ROW()/10000000,0)</f>
        <v>9.6003026</v>
      </c>
    </row>
    <row r="3027" customFormat="false" ht="15" hidden="false" customHeight="false" outlineLevel="0" collapsed="false">
      <c r="A3027" s="0" t="n">
        <v>309664</v>
      </c>
      <c r="B3027" s="0" t="s">
        <v>4719</v>
      </c>
      <c r="C3027" s="0" t="n">
        <v>1</v>
      </c>
      <c r="D3027" s="0" t="s">
        <v>6924</v>
      </c>
      <c r="E3027" s="0" t="s">
        <v>7902</v>
      </c>
      <c r="F3027" s="0" t="s">
        <v>7853</v>
      </c>
      <c r="G3027" s="0" t="s">
        <v>7854</v>
      </c>
      <c r="H3027" s="0" t="s">
        <v>7903</v>
      </c>
      <c r="I3027" s="0" t="s">
        <v>2123</v>
      </c>
      <c r="J3027" s="0" t="s">
        <v>47</v>
      </c>
      <c r="K3027" s="0" t="s">
        <v>46</v>
      </c>
      <c r="L3027" s="0" t="s">
        <v>47</v>
      </c>
      <c r="M3027" s="0" t="s">
        <v>47</v>
      </c>
      <c r="N3027" s="0" t="n">
        <v>3</v>
      </c>
      <c r="O3027" s="0" t="n">
        <v>1503</v>
      </c>
      <c r="P3027" s="0" t="n">
        <v>1400</v>
      </c>
      <c r="Q3027" s="0" t="n">
        <v>3.9</v>
      </c>
      <c r="R3027" s="0" t="str">
        <f aca="false">INDEX(Lookup!$B$4:$B$18,MATCH(C3027,Lookup!$A$4:$A$18,0))</f>
        <v>India</v>
      </c>
      <c r="S3027" s="20" t="n">
        <f aca="false">INDEX(Lookup!$D$4:$D$18,MATCH(C3027,Lookup!$A$4:$A$18,0))</f>
        <v>0.012</v>
      </c>
      <c r="T3027" s="21" t="n">
        <f aca="false">ROUND(P3027*S3027,2)</f>
        <v>16.8</v>
      </c>
      <c r="U3027" s="21" t="n">
        <f aca="false">IF(T3027&lt;=10,1,IF(T3027&lt;=20,2,IF(T3027&lt;=30,3,IF(T3027&lt;=40,4,IF(T3027&lt;=50,5,IF(T3027&lt;=100,6,IF(T3027&lt;=250,7,8)))))))</f>
        <v>2</v>
      </c>
      <c r="V3027" s="21" t="n">
        <f aca="false">IF(AND(OR(Dashboard!$T$3="All",R3027=Dashboard!$T$3),OR(Dashboard!$T$4="All",D3027=Dashboard!$T$4)),1,0)</f>
        <v>1</v>
      </c>
      <c r="W3027" s="21" t="n">
        <f aca="false">IF(V3027=1,T3027+ROW()/10000000,0)</f>
        <v>16.8003027</v>
      </c>
    </row>
    <row r="3028" customFormat="false" ht="15" hidden="false" customHeight="false" outlineLevel="0" collapsed="false">
      <c r="A3028" s="0" t="n">
        <v>302878</v>
      </c>
      <c r="B3028" s="0" t="s">
        <v>7904</v>
      </c>
      <c r="C3028" s="0" t="n">
        <v>1</v>
      </c>
      <c r="D3028" s="0" t="s">
        <v>6924</v>
      </c>
      <c r="E3028" s="0" t="s">
        <v>7905</v>
      </c>
      <c r="F3028" s="0" t="s">
        <v>7853</v>
      </c>
      <c r="G3028" s="0" t="s">
        <v>7854</v>
      </c>
      <c r="H3028" s="0" t="s">
        <v>153</v>
      </c>
      <c r="I3028" s="0" t="s">
        <v>2123</v>
      </c>
      <c r="J3028" s="0" t="s">
        <v>47</v>
      </c>
      <c r="K3028" s="0" t="s">
        <v>47</v>
      </c>
      <c r="L3028" s="0" t="s">
        <v>47</v>
      </c>
      <c r="M3028" s="0" t="s">
        <v>47</v>
      </c>
      <c r="N3028" s="0" t="n">
        <v>2</v>
      </c>
      <c r="O3028" s="0" t="n">
        <v>3206</v>
      </c>
      <c r="P3028" s="0" t="n">
        <v>500</v>
      </c>
      <c r="Q3028" s="0" t="n">
        <v>3.9</v>
      </c>
      <c r="R3028" s="0" t="str">
        <f aca="false">INDEX(Lookup!$B$4:$B$18,MATCH(C3028,Lookup!$A$4:$A$18,0))</f>
        <v>India</v>
      </c>
      <c r="S3028" s="20" t="n">
        <f aca="false">INDEX(Lookup!$D$4:$D$18,MATCH(C3028,Lookup!$A$4:$A$18,0))</f>
        <v>0.012</v>
      </c>
      <c r="T3028" s="21" t="n">
        <f aca="false">ROUND(P3028*S3028,2)</f>
        <v>6</v>
      </c>
      <c r="U3028" s="21" t="n">
        <f aca="false">IF(T3028&lt;=10,1,IF(T3028&lt;=20,2,IF(T3028&lt;=30,3,IF(T3028&lt;=40,4,IF(T3028&lt;=50,5,IF(T3028&lt;=100,6,IF(T3028&lt;=250,7,8)))))))</f>
        <v>1</v>
      </c>
      <c r="V3028" s="21" t="n">
        <f aca="false">IF(AND(OR(Dashboard!$T$3="All",R3028=Dashboard!$T$3),OR(Dashboard!$T$4="All",D3028=Dashboard!$T$4)),1,0)</f>
        <v>1</v>
      </c>
      <c r="W3028" s="21" t="n">
        <f aca="false">IF(V3028=1,T3028+ROW()/10000000,0)</f>
        <v>6.0003028</v>
      </c>
    </row>
    <row r="3029" customFormat="false" ht="15" hidden="false" customHeight="false" outlineLevel="0" collapsed="false">
      <c r="A3029" s="0" t="n">
        <v>18237315</v>
      </c>
      <c r="B3029" s="0" t="s">
        <v>3755</v>
      </c>
      <c r="C3029" s="0" t="n">
        <v>1</v>
      </c>
      <c r="D3029" s="0" t="s">
        <v>6924</v>
      </c>
      <c r="E3029" s="0" t="s">
        <v>7906</v>
      </c>
      <c r="F3029" s="0" t="s">
        <v>7853</v>
      </c>
      <c r="G3029" s="0" t="s">
        <v>7854</v>
      </c>
      <c r="H3029" s="0" t="s">
        <v>2659</v>
      </c>
      <c r="I3029" s="0" t="s">
        <v>2123</v>
      </c>
      <c r="J3029" s="0" t="s">
        <v>47</v>
      </c>
      <c r="K3029" s="0" t="s">
        <v>46</v>
      </c>
      <c r="L3029" s="0" t="s">
        <v>47</v>
      </c>
      <c r="M3029" s="0" t="s">
        <v>47</v>
      </c>
      <c r="N3029" s="0" t="n">
        <v>1</v>
      </c>
      <c r="O3029" s="0" t="n">
        <v>487</v>
      </c>
      <c r="P3029" s="0" t="n">
        <v>400</v>
      </c>
      <c r="Q3029" s="0" t="n">
        <v>3.9</v>
      </c>
      <c r="R3029" s="0" t="str">
        <f aca="false">INDEX(Lookup!$B$4:$B$18,MATCH(C3029,Lookup!$A$4:$A$18,0))</f>
        <v>India</v>
      </c>
      <c r="S3029" s="20" t="n">
        <f aca="false">INDEX(Lookup!$D$4:$D$18,MATCH(C3029,Lookup!$A$4:$A$18,0))</f>
        <v>0.012</v>
      </c>
      <c r="T3029" s="21" t="n">
        <f aca="false">ROUND(P3029*S3029,2)</f>
        <v>4.8</v>
      </c>
      <c r="U3029" s="21" t="n">
        <f aca="false">IF(T3029&lt;=10,1,IF(T3029&lt;=20,2,IF(T3029&lt;=30,3,IF(T3029&lt;=40,4,IF(T3029&lt;=50,5,IF(T3029&lt;=100,6,IF(T3029&lt;=250,7,8)))))))</f>
        <v>1</v>
      </c>
      <c r="V3029" s="21" t="n">
        <f aca="false">IF(AND(OR(Dashboard!$T$3="All",R3029=Dashboard!$T$3),OR(Dashboard!$T$4="All",D3029=Dashboard!$T$4)),1,0)</f>
        <v>1</v>
      </c>
      <c r="W3029" s="21" t="n">
        <f aca="false">IF(V3029=1,T3029+ROW()/10000000,0)</f>
        <v>4.8003029</v>
      </c>
    </row>
    <row r="3030" customFormat="false" ht="15" hidden="false" customHeight="false" outlineLevel="0" collapsed="false">
      <c r="A3030" s="0" t="n">
        <v>305453</v>
      </c>
      <c r="B3030" s="0" t="s">
        <v>7907</v>
      </c>
      <c r="C3030" s="0" t="n">
        <v>1</v>
      </c>
      <c r="D3030" s="0" t="s">
        <v>6924</v>
      </c>
      <c r="E3030" s="0" t="s">
        <v>7908</v>
      </c>
      <c r="F3030" s="0" t="s">
        <v>7853</v>
      </c>
      <c r="G3030" s="0" t="s">
        <v>7854</v>
      </c>
      <c r="H3030" s="0" t="s">
        <v>7909</v>
      </c>
      <c r="I3030" s="0" t="s">
        <v>2123</v>
      </c>
      <c r="J3030" s="0" t="s">
        <v>46</v>
      </c>
      <c r="K3030" s="0" t="s">
        <v>46</v>
      </c>
      <c r="L3030" s="0" t="s">
        <v>47</v>
      </c>
      <c r="M3030" s="0" t="s">
        <v>47</v>
      </c>
      <c r="N3030" s="0" t="n">
        <v>3</v>
      </c>
      <c r="O3030" s="0" t="n">
        <v>2003</v>
      </c>
      <c r="P3030" s="0" t="n">
        <v>1700</v>
      </c>
      <c r="Q3030" s="0" t="n">
        <v>3.9</v>
      </c>
      <c r="R3030" s="0" t="str">
        <f aca="false">INDEX(Lookup!$B$4:$B$18,MATCH(C3030,Lookup!$A$4:$A$18,0))</f>
        <v>India</v>
      </c>
      <c r="S3030" s="20" t="n">
        <f aca="false">INDEX(Lookup!$D$4:$D$18,MATCH(C3030,Lookup!$A$4:$A$18,0))</f>
        <v>0.012</v>
      </c>
      <c r="T3030" s="21" t="n">
        <f aca="false">ROUND(P3030*S3030,2)</f>
        <v>20.4</v>
      </c>
      <c r="U3030" s="21" t="n">
        <f aca="false">IF(T3030&lt;=10,1,IF(T3030&lt;=20,2,IF(T3030&lt;=30,3,IF(T3030&lt;=40,4,IF(T3030&lt;=50,5,IF(T3030&lt;=100,6,IF(T3030&lt;=250,7,8)))))))</f>
        <v>3</v>
      </c>
      <c r="V3030" s="21" t="n">
        <f aca="false">IF(AND(OR(Dashboard!$T$3="All",R3030=Dashboard!$T$3),OR(Dashboard!$T$4="All",D3030=Dashboard!$T$4)),1,0)</f>
        <v>1</v>
      </c>
      <c r="W3030" s="21" t="n">
        <f aca="false">IF(V3030=1,T3030+ROW()/10000000,0)</f>
        <v>20.400303</v>
      </c>
    </row>
    <row r="3031" customFormat="false" ht="15" hidden="false" customHeight="false" outlineLevel="0" collapsed="false">
      <c r="A3031" s="0" t="n">
        <v>308804</v>
      </c>
      <c r="B3031" s="0" t="s">
        <v>7910</v>
      </c>
      <c r="C3031" s="0" t="n">
        <v>1</v>
      </c>
      <c r="D3031" s="0" t="s">
        <v>6924</v>
      </c>
      <c r="E3031" s="0" t="s">
        <v>7911</v>
      </c>
      <c r="F3031" s="0" t="s">
        <v>7853</v>
      </c>
      <c r="G3031" s="0" t="s">
        <v>7854</v>
      </c>
      <c r="H3031" s="0" t="s">
        <v>69</v>
      </c>
      <c r="I3031" s="0" t="s">
        <v>2123</v>
      </c>
      <c r="J3031" s="0" t="s">
        <v>46</v>
      </c>
      <c r="K3031" s="0" t="s">
        <v>47</v>
      </c>
      <c r="L3031" s="0" t="s">
        <v>47</v>
      </c>
      <c r="M3031" s="0" t="s">
        <v>47</v>
      </c>
      <c r="N3031" s="0" t="n">
        <v>3</v>
      </c>
      <c r="O3031" s="0" t="n">
        <v>496</v>
      </c>
      <c r="P3031" s="0" t="n">
        <v>1800</v>
      </c>
      <c r="Q3031" s="0" t="n">
        <v>3.9</v>
      </c>
      <c r="R3031" s="0" t="str">
        <f aca="false">INDEX(Lookup!$B$4:$B$18,MATCH(C3031,Lookup!$A$4:$A$18,0))</f>
        <v>India</v>
      </c>
      <c r="S3031" s="20" t="n">
        <f aca="false">INDEX(Lookup!$D$4:$D$18,MATCH(C3031,Lookup!$A$4:$A$18,0))</f>
        <v>0.012</v>
      </c>
      <c r="T3031" s="21" t="n">
        <f aca="false">ROUND(P3031*S3031,2)</f>
        <v>21.6</v>
      </c>
      <c r="U3031" s="21" t="n">
        <f aca="false">IF(T3031&lt;=10,1,IF(T3031&lt;=20,2,IF(T3031&lt;=30,3,IF(T3031&lt;=40,4,IF(T3031&lt;=50,5,IF(T3031&lt;=100,6,IF(T3031&lt;=250,7,8)))))))</f>
        <v>3</v>
      </c>
      <c r="V3031" s="21" t="n">
        <f aca="false">IF(AND(OR(Dashboard!$T$3="All",R3031=Dashboard!$T$3),OR(Dashboard!$T$4="All",D3031=Dashboard!$T$4)),1,0)</f>
        <v>1</v>
      </c>
      <c r="W3031" s="21" t="n">
        <f aca="false">IF(V3031=1,T3031+ROW()/10000000,0)</f>
        <v>21.6003031</v>
      </c>
    </row>
    <row r="3032" customFormat="false" ht="15" hidden="false" customHeight="false" outlineLevel="0" collapsed="false">
      <c r="A3032" s="0" t="n">
        <v>311373</v>
      </c>
      <c r="B3032" s="0" t="s">
        <v>7912</v>
      </c>
      <c r="C3032" s="0" t="n">
        <v>1</v>
      </c>
      <c r="D3032" s="0" t="s">
        <v>6924</v>
      </c>
      <c r="E3032" s="0" t="s">
        <v>7913</v>
      </c>
      <c r="F3032" s="0" t="s">
        <v>7853</v>
      </c>
      <c r="G3032" s="0" t="s">
        <v>7854</v>
      </c>
      <c r="H3032" s="0" t="s">
        <v>2122</v>
      </c>
      <c r="I3032" s="0" t="s">
        <v>2123</v>
      </c>
      <c r="J3032" s="0" t="s">
        <v>46</v>
      </c>
      <c r="K3032" s="0" t="s">
        <v>46</v>
      </c>
      <c r="L3032" s="0" t="s">
        <v>47</v>
      </c>
      <c r="M3032" s="0" t="s">
        <v>47</v>
      </c>
      <c r="N3032" s="0" t="n">
        <v>3</v>
      </c>
      <c r="O3032" s="0" t="n">
        <v>841</v>
      </c>
      <c r="P3032" s="0" t="n">
        <v>1400</v>
      </c>
      <c r="Q3032" s="0" t="n">
        <v>3.9</v>
      </c>
      <c r="R3032" s="0" t="str">
        <f aca="false">INDEX(Lookup!$B$4:$B$18,MATCH(C3032,Lookup!$A$4:$A$18,0))</f>
        <v>India</v>
      </c>
      <c r="S3032" s="20" t="n">
        <f aca="false">INDEX(Lookup!$D$4:$D$18,MATCH(C3032,Lookup!$A$4:$A$18,0))</f>
        <v>0.012</v>
      </c>
      <c r="T3032" s="21" t="n">
        <f aca="false">ROUND(P3032*S3032,2)</f>
        <v>16.8</v>
      </c>
      <c r="U3032" s="21" t="n">
        <f aca="false">IF(T3032&lt;=10,1,IF(T3032&lt;=20,2,IF(T3032&lt;=30,3,IF(T3032&lt;=40,4,IF(T3032&lt;=50,5,IF(T3032&lt;=100,6,IF(T3032&lt;=250,7,8)))))))</f>
        <v>2</v>
      </c>
      <c r="V3032" s="21" t="n">
        <f aca="false">IF(AND(OR(Dashboard!$T$3="All",R3032=Dashboard!$T$3),OR(Dashboard!$T$4="All",D3032=Dashboard!$T$4)),1,0)</f>
        <v>1</v>
      </c>
      <c r="W3032" s="21" t="n">
        <f aca="false">IF(V3032=1,T3032+ROW()/10000000,0)</f>
        <v>16.8003032</v>
      </c>
    </row>
    <row r="3033" customFormat="false" ht="15" hidden="false" customHeight="false" outlineLevel="0" collapsed="false">
      <c r="A3033" s="0" t="n">
        <v>143</v>
      </c>
      <c r="B3033" s="0" t="s">
        <v>2408</v>
      </c>
      <c r="C3033" s="0" t="n">
        <v>1</v>
      </c>
      <c r="D3033" s="0" t="s">
        <v>6924</v>
      </c>
      <c r="E3033" s="0" t="s">
        <v>7914</v>
      </c>
      <c r="F3033" s="0" t="s">
        <v>7853</v>
      </c>
      <c r="G3033" s="0" t="s">
        <v>7854</v>
      </c>
      <c r="H3033" s="0" t="s">
        <v>3392</v>
      </c>
      <c r="I3033" s="0" t="s">
        <v>2123</v>
      </c>
      <c r="J3033" s="0" t="s">
        <v>47</v>
      </c>
      <c r="K3033" s="0" t="s">
        <v>47</v>
      </c>
      <c r="L3033" s="0" t="s">
        <v>47</v>
      </c>
      <c r="M3033" s="0" t="s">
        <v>47</v>
      </c>
      <c r="N3033" s="0" t="n">
        <v>2</v>
      </c>
      <c r="O3033" s="0" t="n">
        <v>336</v>
      </c>
      <c r="P3033" s="0" t="n">
        <v>700</v>
      </c>
      <c r="Q3033" s="0" t="n">
        <v>3.7</v>
      </c>
      <c r="R3033" s="0" t="str">
        <f aca="false">INDEX(Lookup!$B$4:$B$18,MATCH(C3033,Lookup!$A$4:$A$18,0))</f>
        <v>India</v>
      </c>
      <c r="S3033" s="20" t="n">
        <f aca="false">INDEX(Lookup!$D$4:$D$18,MATCH(C3033,Lookup!$A$4:$A$18,0))</f>
        <v>0.012</v>
      </c>
      <c r="T3033" s="21" t="n">
        <f aca="false">ROUND(P3033*S3033,2)</f>
        <v>8.4</v>
      </c>
      <c r="U3033" s="21" t="n">
        <f aca="false">IF(T3033&lt;=10,1,IF(T3033&lt;=20,2,IF(T3033&lt;=30,3,IF(T3033&lt;=40,4,IF(T3033&lt;=50,5,IF(T3033&lt;=100,6,IF(T3033&lt;=250,7,8)))))))</f>
        <v>1</v>
      </c>
      <c r="V3033" s="21" t="n">
        <f aca="false">IF(AND(OR(Dashboard!$T$3="All",R3033=Dashboard!$T$3),OR(Dashboard!$T$4="All",D3033=Dashboard!$T$4)),1,0)</f>
        <v>1</v>
      </c>
      <c r="W3033" s="21" t="n">
        <f aca="false">IF(V3033=1,T3033+ROW()/10000000,0)</f>
        <v>8.4003033</v>
      </c>
    </row>
    <row r="3034" customFormat="false" ht="15" hidden="false" customHeight="false" outlineLevel="0" collapsed="false">
      <c r="A3034" s="0" t="n">
        <v>308772</v>
      </c>
      <c r="B3034" s="0" t="s">
        <v>2995</v>
      </c>
      <c r="C3034" s="0" t="n">
        <v>1</v>
      </c>
      <c r="D3034" s="0" t="s">
        <v>6924</v>
      </c>
      <c r="E3034" s="0" t="s">
        <v>7915</v>
      </c>
      <c r="F3034" s="0" t="s">
        <v>7853</v>
      </c>
      <c r="G3034" s="0" t="s">
        <v>7854</v>
      </c>
      <c r="H3034" s="0" t="s">
        <v>2997</v>
      </c>
      <c r="I3034" s="0" t="s">
        <v>2123</v>
      </c>
      <c r="J3034" s="0" t="s">
        <v>47</v>
      </c>
      <c r="K3034" s="0" t="s">
        <v>46</v>
      </c>
      <c r="L3034" s="0" t="s">
        <v>47</v>
      </c>
      <c r="M3034" s="0" t="s">
        <v>47</v>
      </c>
      <c r="N3034" s="0" t="n">
        <v>2</v>
      </c>
      <c r="O3034" s="0" t="n">
        <v>271</v>
      </c>
      <c r="P3034" s="0" t="n">
        <v>600</v>
      </c>
      <c r="Q3034" s="0" t="n">
        <v>3.8</v>
      </c>
      <c r="R3034" s="0" t="str">
        <f aca="false">INDEX(Lookup!$B$4:$B$18,MATCH(C3034,Lookup!$A$4:$A$18,0))</f>
        <v>India</v>
      </c>
      <c r="S3034" s="20" t="n">
        <f aca="false">INDEX(Lookup!$D$4:$D$18,MATCH(C3034,Lookup!$A$4:$A$18,0))</f>
        <v>0.012</v>
      </c>
      <c r="T3034" s="21" t="n">
        <f aca="false">ROUND(P3034*S3034,2)</f>
        <v>7.2</v>
      </c>
      <c r="U3034" s="21" t="n">
        <f aca="false">IF(T3034&lt;=10,1,IF(T3034&lt;=20,2,IF(T3034&lt;=30,3,IF(T3034&lt;=40,4,IF(T3034&lt;=50,5,IF(T3034&lt;=100,6,IF(T3034&lt;=250,7,8)))))))</f>
        <v>1</v>
      </c>
      <c r="V3034" s="21" t="n">
        <f aca="false">IF(AND(OR(Dashboard!$T$3="All",R3034=Dashboard!$T$3),OR(Dashboard!$T$4="All",D3034=Dashboard!$T$4)),1,0)</f>
        <v>1</v>
      </c>
      <c r="W3034" s="21" t="n">
        <f aca="false">IF(V3034=1,T3034+ROW()/10000000,0)</f>
        <v>7.2003034</v>
      </c>
    </row>
    <row r="3035" customFormat="false" ht="15" hidden="false" customHeight="false" outlineLevel="0" collapsed="false">
      <c r="A3035" s="0" t="n">
        <v>7855</v>
      </c>
      <c r="B3035" s="0" t="s">
        <v>2995</v>
      </c>
      <c r="C3035" s="0" t="n">
        <v>1</v>
      </c>
      <c r="D3035" s="0" t="s">
        <v>6924</v>
      </c>
      <c r="E3035" s="0" t="s">
        <v>7916</v>
      </c>
      <c r="F3035" s="0" t="s">
        <v>7853</v>
      </c>
      <c r="G3035" s="0" t="s">
        <v>7854</v>
      </c>
      <c r="H3035" s="0" t="s">
        <v>2997</v>
      </c>
      <c r="I3035" s="0" t="s">
        <v>2123</v>
      </c>
      <c r="J3035" s="0" t="s">
        <v>47</v>
      </c>
      <c r="K3035" s="0" t="s">
        <v>47</v>
      </c>
      <c r="L3035" s="0" t="s">
        <v>47</v>
      </c>
      <c r="M3035" s="0" t="s">
        <v>47</v>
      </c>
      <c r="N3035" s="0" t="n">
        <v>2</v>
      </c>
      <c r="O3035" s="0" t="n">
        <v>1607</v>
      </c>
      <c r="P3035" s="0" t="n">
        <v>600</v>
      </c>
      <c r="Q3035" s="0" t="n">
        <v>3.9</v>
      </c>
      <c r="R3035" s="0" t="str">
        <f aca="false">INDEX(Lookup!$B$4:$B$18,MATCH(C3035,Lookup!$A$4:$A$18,0))</f>
        <v>India</v>
      </c>
      <c r="S3035" s="20" t="n">
        <f aca="false">INDEX(Lookup!$D$4:$D$18,MATCH(C3035,Lookup!$A$4:$A$18,0))</f>
        <v>0.012</v>
      </c>
      <c r="T3035" s="21" t="n">
        <f aca="false">ROUND(P3035*S3035,2)</f>
        <v>7.2</v>
      </c>
      <c r="U3035" s="21" t="n">
        <f aca="false">IF(T3035&lt;=10,1,IF(T3035&lt;=20,2,IF(T3035&lt;=30,3,IF(T3035&lt;=40,4,IF(T3035&lt;=50,5,IF(T3035&lt;=100,6,IF(T3035&lt;=250,7,8)))))))</f>
        <v>1</v>
      </c>
      <c r="V3035" s="21" t="n">
        <f aca="false">IF(AND(OR(Dashboard!$T$3="All",R3035=Dashboard!$T$3),OR(Dashboard!$T$4="All",D3035=Dashboard!$T$4)),1,0)</f>
        <v>1</v>
      </c>
      <c r="W3035" s="21" t="n">
        <f aca="false">IF(V3035=1,T3035+ROW()/10000000,0)</f>
        <v>7.2003035</v>
      </c>
    </row>
    <row r="3036" customFormat="false" ht="15" hidden="false" customHeight="false" outlineLevel="0" collapsed="false">
      <c r="A3036" s="0" t="n">
        <v>66</v>
      </c>
      <c r="B3036" s="0" t="s">
        <v>7795</v>
      </c>
      <c r="C3036" s="0" t="n">
        <v>1</v>
      </c>
      <c r="D3036" s="0" t="s">
        <v>6924</v>
      </c>
      <c r="E3036" s="0" t="s">
        <v>7917</v>
      </c>
      <c r="F3036" s="0" t="s">
        <v>7853</v>
      </c>
      <c r="G3036" s="0" t="s">
        <v>7854</v>
      </c>
      <c r="H3036" s="0" t="s">
        <v>7918</v>
      </c>
      <c r="I3036" s="0" t="s">
        <v>2123</v>
      </c>
      <c r="J3036" s="0" t="s">
        <v>46</v>
      </c>
      <c r="K3036" s="0" t="s">
        <v>46</v>
      </c>
      <c r="L3036" s="0" t="s">
        <v>47</v>
      </c>
      <c r="M3036" s="0" t="s">
        <v>47</v>
      </c>
      <c r="N3036" s="0" t="n">
        <v>4</v>
      </c>
      <c r="O3036" s="0" t="n">
        <v>706</v>
      </c>
      <c r="P3036" s="0" t="n">
        <v>2000</v>
      </c>
      <c r="Q3036" s="0" t="n">
        <v>3.5</v>
      </c>
      <c r="R3036" s="0" t="str">
        <f aca="false">INDEX(Lookup!$B$4:$B$18,MATCH(C3036,Lookup!$A$4:$A$18,0))</f>
        <v>India</v>
      </c>
      <c r="S3036" s="20" t="n">
        <f aca="false">INDEX(Lookup!$D$4:$D$18,MATCH(C3036,Lookup!$A$4:$A$18,0))</f>
        <v>0.012</v>
      </c>
      <c r="T3036" s="21" t="n">
        <f aca="false">ROUND(P3036*S3036,2)</f>
        <v>24</v>
      </c>
      <c r="U3036" s="21" t="n">
        <f aca="false">IF(T3036&lt;=10,1,IF(T3036&lt;=20,2,IF(T3036&lt;=30,3,IF(T3036&lt;=40,4,IF(T3036&lt;=50,5,IF(T3036&lt;=100,6,IF(T3036&lt;=250,7,8)))))))</f>
        <v>3</v>
      </c>
      <c r="V3036" s="21" t="n">
        <f aca="false">IF(AND(OR(Dashboard!$T$3="All",R3036=Dashboard!$T$3),OR(Dashboard!$T$4="All",D3036=Dashboard!$T$4)),1,0)</f>
        <v>1</v>
      </c>
      <c r="W3036" s="21" t="n">
        <f aca="false">IF(V3036=1,T3036+ROW()/10000000,0)</f>
        <v>24.0003036</v>
      </c>
    </row>
    <row r="3037" customFormat="false" ht="15" hidden="false" customHeight="false" outlineLevel="0" collapsed="false">
      <c r="A3037" s="0" t="n">
        <v>18235515</v>
      </c>
      <c r="B3037" s="0" t="s">
        <v>7919</v>
      </c>
      <c r="C3037" s="0" t="n">
        <v>1</v>
      </c>
      <c r="D3037" s="0" t="s">
        <v>6924</v>
      </c>
      <c r="E3037" s="0" t="s">
        <v>7920</v>
      </c>
      <c r="F3037" s="0" t="s">
        <v>7853</v>
      </c>
      <c r="G3037" s="0" t="s">
        <v>7854</v>
      </c>
      <c r="H3037" s="0" t="s">
        <v>7921</v>
      </c>
      <c r="I3037" s="0" t="s">
        <v>2123</v>
      </c>
      <c r="J3037" s="0" t="s">
        <v>46</v>
      </c>
      <c r="K3037" s="0" t="s">
        <v>47</v>
      </c>
      <c r="L3037" s="0" t="s">
        <v>47</v>
      </c>
      <c r="M3037" s="0" t="s">
        <v>47</v>
      </c>
      <c r="N3037" s="0" t="n">
        <v>3</v>
      </c>
      <c r="O3037" s="0" t="n">
        <v>1379</v>
      </c>
      <c r="P3037" s="0" t="n">
        <v>1200</v>
      </c>
      <c r="Q3037" s="0" t="n">
        <v>3.9</v>
      </c>
      <c r="R3037" s="0" t="str">
        <f aca="false">INDEX(Lookup!$B$4:$B$18,MATCH(C3037,Lookup!$A$4:$A$18,0))</f>
        <v>India</v>
      </c>
      <c r="S3037" s="20" t="n">
        <f aca="false">INDEX(Lookup!$D$4:$D$18,MATCH(C3037,Lookup!$A$4:$A$18,0))</f>
        <v>0.012</v>
      </c>
      <c r="T3037" s="21" t="n">
        <f aca="false">ROUND(P3037*S3037,2)</f>
        <v>14.4</v>
      </c>
      <c r="U3037" s="21" t="n">
        <f aca="false">IF(T3037&lt;=10,1,IF(T3037&lt;=20,2,IF(T3037&lt;=30,3,IF(T3037&lt;=40,4,IF(T3037&lt;=50,5,IF(T3037&lt;=100,6,IF(T3037&lt;=250,7,8)))))))</f>
        <v>2</v>
      </c>
      <c r="V3037" s="21" t="n">
        <f aca="false">IF(AND(OR(Dashboard!$T$3="All",R3037=Dashboard!$T$3),OR(Dashboard!$T$4="All",D3037=Dashboard!$T$4)),1,0)</f>
        <v>1</v>
      </c>
      <c r="W3037" s="21" t="n">
        <f aca="false">IF(V3037=1,T3037+ROW()/10000000,0)</f>
        <v>14.4003037</v>
      </c>
    </row>
    <row r="3038" customFormat="false" ht="15" hidden="false" customHeight="false" outlineLevel="0" collapsed="false">
      <c r="A3038" s="0" t="n">
        <v>18247029</v>
      </c>
      <c r="B3038" s="0" t="s">
        <v>4725</v>
      </c>
      <c r="C3038" s="0" t="n">
        <v>1</v>
      </c>
      <c r="D3038" s="0" t="s">
        <v>6924</v>
      </c>
      <c r="E3038" s="0" t="s">
        <v>7922</v>
      </c>
      <c r="F3038" s="0" t="s">
        <v>7853</v>
      </c>
      <c r="G3038" s="0" t="s">
        <v>7854</v>
      </c>
      <c r="H3038" s="0" t="s">
        <v>4726</v>
      </c>
      <c r="I3038" s="0" t="s">
        <v>2123</v>
      </c>
      <c r="J3038" s="0" t="s">
        <v>47</v>
      </c>
      <c r="K3038" s="0" t="s">
        <v>46</v>
      </c>
      <c r="L3038" s="0" t="s">
        <v>47</v>
      </c>
      <c r="M3038" s="0" t="s">
        <v>47</v>
      </c>
      <c r="N3038" s="0" t="n">
        <v>2</v>
      </c>
      <c r="O3038" s="0" t="n">
        <v>55</v>
      </c>
      <c r="P3038" s="0" t="n">
        <v>600</v>
      </c>
      <c r="Q3038" s="0" t="n">
        <v>3.7</v>
      </c>
      <c r="R3038" s="0" t="str">
        <f aca="false">INDEX(Lookup!$B$4:$B$18,MATCH(C3038,Lookup!$A$4:$A$18,0))</f>
        <v>India</v>
      </c>
      <c r="S3038" s="20" t="n">
        <f aca="false">INDEX(Lookup!$D$4:$D$18,MATCH(C3038,Lookup!$A$4:$A$18,0))</f>
        <v>0.012</v>
      </c>
      <c r="T3038" s="21" t="n">
        <f aca="false">ROUND(P3038*S3038,2)</f>
        <v>7.2</v>
      </c>
      <c r="U3038" s="21" t="n">
        <f aca="false">IF(T3038&lt;=10,1,IF(T3038&lt;=20,2,IF(T3038&lt;=30,3,IF(T3038&lt;=40,4,IF(T3038&lt;=50,5,IF(T3038&lt;=100,6,IF(T3038&lt;=250,7,8)))))))</f>
        <v>1</v>
      </c>
      <c r="V3038" s="21" t="n">
        <f aca="false">IF(AND(OR(Dashboard!$T$3="All",R3038=Dashboard!$T$3),OR(Dashboard!$T$4="All",D3038=Dashboard!$T$4)),1,0)</f>
        <v>1</v>
      </c>
      <c r="W3038" s="21" t="n">
        <f aca="false">IF(V3038=1,T3038+ROW()/10000000,0)</f>
        <v>7.2003038</v>
      </c>
    </row>
    <row r="3039" customFormat="false" ht="15" hidden="false" customHeight="false" outlineLevel="0" collapsed="false">
      <c r="A3039" s="0" t="n">
        <v>2298</v>
      </c>
      <c r="B3039" s="0" t="s">
        <v>3582</v>
      </c>
      <c r="C3039" s="0" t="n">
        <v>1</v>
      </c>
      <c r="D3039" s="0" t="s">
        <v>6924</v>
      </c>
      <c r="E3039" s="0" t="s">
        <v>7923</v>
      </c>
      <c r="F3039" s="0" t="s">
        <v>7853</v>
      </c>
      <c r="G3039" s="0" t="s">
        <v>7854</v>
      </c>
      <c r="H3039" s="0" t="s">
        <v>7924</v>
      </c>
      <c r="I3039" s="0" t="s">
        <v>2123</v>
      </c>
      <c r="J3039" s="0" t="s">
        <v>47</v>
      </c>
      <c r="K3039" s="0" t="s">
        <v>47</v>
      </c>
      <c r="L3039" s="0" t="s">
        <v>47</v>
      </c>
      <c r="M3039" s="0" t="s">
        <v>47</v>
      </c>
      <c r="N3039" s="0" t="n">
        <v>2</v>
      </c>
      <c r="O3039" s="0" t="n">
        <v>1151</v>
      </c>
      <c r="P3039" s="0" t="n">
        <v>550</v>
      </c>
      <c r="Q3039" s="0" t="n">
        <v>3.9</v>
      </c>
      <c r="R3039" s="0" t="str">
        <f aca="false">INDEX(Lookup!$B$4:$B$18,MATCH(C3039,Lookup!$A$4:$A$18,0))</f>
        <v>India</v>
      </c>
      <c r="S3039" s="20" t="n">
        <f aca="false">INDEX(Lookup!$D$4:$D$18,MATCH(C3039,Lookup!$A$4:$A$18,0))</f>
        <v>0.012</v>
      </c>
      <c r="T3039" s="21" t="n">
        <f aca="false">ROUND(P3039*S3039,2)</f>
        <v>6.6</v>
      </c>
      <c r="U3039" s="21" t="n">
        <f aca="false">IF(T3039&lt;=10,1,IF(T3039&lt;=20,2,IF(T3039&lt;=30,3,IF(T3039&lt;=40,4,IF(T3039&lt;=50,5,IF(T3039&lt;=100,6,IF(T3039&lt;=250,7,8)))))))</f>
        <v>1</v>
      </c>
      <c r="V3039" s="21" t="n">
        <f aca="false">IF(AND(OR(Dashboard!$T$3="All",R3039=Dashboard!$T$3),OR(Dashboard!$T$4="All",D3039=Dashboard!$T$4)),1,0)</f>
        <v>1</v>
      </c>
      <c r="W3039" s="21" t="n">
        <f aca="false">IF(V3039=1,T3039+ROW()/10000000,0)</f>
        <v>6.6003039</v>
      </c>
    </row>
    <row r="3040" customFormat="false" ht="15" hidden="false" customHeight="false" outlineLevel="0" collapsed="false">
      <c r="A3040" s="0" t="n">
        <v>310490</v>
      </c>
      <c r="B3040" s="0" t="s">
        <v>7925</v>
      </c>
      <c r="C3040" s="0" t="n">
        <v>1</v>
      </c>
      <c r="D3040" s="0" t="s">
        <v>6924</v>
      </c>
      <c r="E3040" s="0" t="s">
        <v>7926</v>
      </c>
      <c r="F3040" s="0" t="s">
        <v>7853</v>
      </c>
      <c r="G3040" s="0" t="s">
        <v>7854</v>
      </c>
      <c r="H3040" s="0" t="s">
        <v>2802</v>
      </c>
      <c r="I3040" s="0" t="s">
        <v>2123</v>
      </c>
      <c r="J3040" s="0" t="s">
        <v>46</v>
      </c>
      <c r="K3040" s="0" t="s">
        <v>46</v>
      </c>
      <c r="L3040" s="0" t="s">
        <v>47</v>
      </c>
      <c r="M3040" s="0" t="s">
        <v>47</v>
      </c>
      <c r="N3040" s="0" t="n">
        <v>3</v>
      </c>
      <c r="O3040" s="0" t="n">
        <v>626</v>
      </c>
      <c r="P3040" s="0" t="n">
        <v>1300</v>
      </c>
      <c r="Q3040" s="0" t="n">
        <v>3.7</v>
      </c>
      <c r="R3040" s="0" t="str">
        <f aca="false">INDEX(Lookup!$B$4:$B$18,MATCH(C3040,Lookup!$A$4:$A$18,0))</f>
        <v>India</v>
      </c>
      <c r="S3040" s="20" t="n">
        <f aca="false">INDEX(Lookup!$D$4:$D$18,MATCH(C3040,Lookup!$A$4:$A$18,0))</f>
        <v>0.012</v>
      </c>
      <c r="T3040" s="21" t="n">
        <f aca="false">ROUND(P3040*S3040,2)</f>
        <v>15.6</v>
      </c>
      <c r="U3040" s="21" t="n">
        <f aca="false">IF(T3040&lt;=10,1,IF(T3040&lt;=20,2,IF(T3040&lt;=30,3,IF(T3040&lt;=40,4,IF(T3040&lt;=50,5,IF(T3040&lt;=100,6,IF(T3040&lt;=250,7,8)))))))</f>
        <v>2</v>
      </c>
      <c r="V3040" s="21" t="n">
        <f aca="false">IF(AND(OR(Dashboard!$T$3="All",R3040=Dashboard!$T$3),OR(Dashboard!$T$4="All",D3040=Dashboard!$T$4)),1,0)</f>
        <v>1</v>
      </c>
      <c r="W3040" s="21" t="n">
        <f aca="false">IF(V3040=1,T3040+ROW()/10000000,0)</f>
        <v>15.600304</v>
      </c>
    </row>
    <row r="3041" customFormat="false" ht="15" hidden="false" customHeight="false" outlineLevel="0" collapsed="false">
      <c r="A3041" s="0" t="n">
        <v>1896</v>
      </c>
      <c r="B3041" s="0" t="s">
        <v>7927</v>
      </c>
      <c r="C3041" s="0" t="n">
        <v>1</v>
      </c>
      <c r="D3041" s="0" t="s">
        <v>6924</v>
      </c>
      <c r="E3041" s="0" t="s">
        <v>7928</v>
      </c>
      <c r="F3041" s="0" t="s">
        <v>7853</v>
      </c>
      <c r="G3041" s="0" t="s">
        <v>7854</v>
      </c>
      <c r="H3041" s="0" t="s">
        <v>2128</v>
      </c>
      <c r="I3041" s="0" t="s">
        <v>2123</v>
      </c>
      <c r="J3041" s="0" t="s">
        <v>47</v>
      </c>
      <c r="K3041" s="0" t="s">
        <v>46</v>
      </c>
      <c r="L3041" s="0" t="s">
        <v>47</v>
      </c>
      <c r="M3041" s="0" t="s">
        <v>47</v>
      </c>
      <c r="N3041" s="0" t="n">
        <v>1</v>
      </c>
      <c r="O3041" s="0" t="n">
        <v>301</v>
      </c>
      <c r="P3041" s="0" t="n">
        <v>250</v>
      </c>
      <c r="Q3041" s="0" t="n">
        <v>3.8</v>
      </c>
      <c r="R3041" s="0" t="str">
        <f aca="false">INDEX(Lookup!$B$4:$B$18,MATCH(C3041,Lookup!$A$4:$A$18,0))</f>
        <v>India</v>
      </c>
      <c r="S3041" s="20" t="n">
        <f aca="false">INDEX(Lookup!$D$4:$D$18,MATCH(C3041,Lookup!$A$4:$A$18,0))</f>
        <v>0.012</v>
      </c>
      <c r="T3041" s="21" t="n">
        <f aca="false">ROUND(P3041*S3041,2)</f>
        <v>3</v>
      </c>
      <c r="U3041" s="21" t="n">
        <f aca="false">IF(T3041&lt;=10,1,IF(T3041&lt;=20,2,IF(T3041&lt;=30,3,IF(T3041&lt;=40,4,IF(T3041&lt;=50,5,IF(T3041&lt;=100,6,IF(T3041&lt;=250,7,8)))))))</f>
        <v>1</v>
      </c>
      <c r="V3041" s="21" t="n">
        <f aca="false">IF(AND(OR(Dashboard!$T$3="All",R3041=Dashboard!$T$3),OR(Dashboard!$T$4="All",D3041=Dashboard!$T$4)),1,0)</f>
        <v>1</v>
      </c>
      <c r="W3041" s="21" t="n">
        <f aca="false">IF(V3041=1,T3041+ROW()/10000000,0)</f>
        <v>3.0003041</v>
      </c>
    </row>
    <row r="3042" customFormat="false" ht="15" hidden="false" customHeight="false" outlineLevel="0" collapsed="false">
      <c r="A3042" s="0" t="n">
        <v>18157384</v>
      </c>
      <c r="B3042" s="0" t="s">
        <v>5152</v>
      </c>
      <c r="C3042" s="0" t="n">
        <v>1</v>
      </c>
      <c r="D3042" s="0" t="s">
        <v>6924</v>
      </c>
      <c r="E3042" s="0" t="s">
        <v>7929</v>
      </c>
      <c r="F3042" s="0" t="s">
        <v>7853</v>
      </c>
      <c r="G3042" s="0" t="s">
        <v>7854</v>
      </c>
      <c r="H3042" s="0" t="s">
        <v>7930</v>
      </c>
      <c r="I3042" s="0" t="s">
        <v>2123</v>
      </c>
      <c r="J3042" s="0" t="s">
        <v>46</v>
      </c>
      <c r="K3042" s="0" t="s">
        <v>47</v>
      </c>
      <c r="L3042" s="0" t="s">
        <v>47</v>
      </c>
      <c r="M3042" s="0" t="s">
        <v>47</v>
      </c>
      <c r="N3042" s="0" t="n">
        <v>3</v>
      </c>
      <c r="O3042" s="0" t="n">
        <v>1174</v>
      </c>
      <c r="P3042" s="0" t="n">
        <v>1200</v>
      </c>
      <c r="Q3042" s="0" t="n">
        <v>3.8</v>
      </c>
      <c r="R3042" s="0" t="str">
        <f aca="false">INDEX(Lookup!$B$4:$B$18,MATCH(C3042,Lookup!$A$4:$A$18,0))</f>
        <v>India</v>
      </c>
      <c r="S3042" s="20" t="n">
        <f aca="false">INDEX(Lookup!$D$4:$D$18,MATCH(C3042,Lookup!$A$4:$A$18,0))</f>
        <v>0.012</v>
      </c>
      <c r="T3042" s="21" t="n">
        <f aca="false">ROUND(P3042*S3042,2)</f>
        <v>14.4</v>
      </c>
      <c r="U3042" s="21" t="n">
        <f aca="false">IF(T3042&lt;=10,1,IF(T3042&lt;=20,2,IF(T3042&lt;=30,3,IF(T3042&lt;=40,4,IF(T3042&lt;=50,5,IF(T3042&lt;=100,6,IF(T3042&lt;=250,7,8)))))))</f>
        <v>2</v>
      </c>
      <c r="V3042" s="21" t="n">
        <f aca="false">IF(AND(OR(Dashboard!$T$3="All",R3042=Dashboard!$T$3),OR(Dashboard!$T$4="All",D3042=Dashboard!$T$4)),1,0)</f>
        <v>1</v>
      </c>
      <c r="W3042" s="21" t="n">
        <f aca="false">IF(V3042=1,T3042+ROW()/10000000,0)</f>
        <v>14.4003042</v>
      </c>
    </row>
    <row r="3043" customFormat="false" ht="15" hidden="false" customHeight="false" outlineLevel="0" collapsed="false">
      <c r="A3043" s="0" t="n">
        <v>2903</v>
      </c>
      <c r="B3043" s="0" t="s">
        <v>5745</v>
      </c>
      <c r="C3043" s="0" t="n">
        <v>1</v>
      </c>
      <c r="D3043" s="0" t="s">
        <v>6924</v>
      </c>
      <c r="E3043" s="0" t="s">
        <v>7931</v>
      </c>
      <c r="F3043" s="0" t="s">
        <v>7853</v>
      </c>
      <c r="G3043" s="0" t="s">
        <v>7854</v>
      </c>
      <c r="H3043" s="0" t="s">
        <v>2128</v>
      </c>
      <c r="I3043" s="0" t="s">
        <v>2123</v>
      </c>
      <c r="J3043" s="0" t="s">
        <v>47</v>
      </c>
      <c r="K3043" s="0" t="s">
        <v>47</v>
      </c>
      <c r="L3043" s="0" t="s">
        <v>47</v>
      </c>
      <c r="M3043" s="0" t="s">
        <v>47</v>
      </c>
      <c r="N3043" s="0" t="n">
        <v>2</v>
      </c>
      <c r="O3043" s="0" t="n">
        <v>2185</v>
      </c>
      <c r="P3043" s="0" t="n">
        <v>600</v>
      </c>
      <c r="Q3043" s="0" t="n">
        <v>3.5</v>
      </c>
      <c r="R3043" s="0" t="str">
        <f aca="false">INDEX(Lookup!$B$4:$B$18,MATCH(C3043,Lookup!$A$4:$A$18,0))</f>
        <v>India</v>
      </c>
      <c r="S3043" s="20" t="n">
        <f aca="false">INDEX(Lookup!$D$4:$D$18,MATCH(C3043,Lookup!$A$4:$A$18,0))</f>
        <v>0.012</v>
      </c>
      <c r="T3043" s="21" t="n">
        <f aca="false">ROUND(P3043*S3043,2)</f>
        <v>7.2</v>
      </c>
      <c r="U3043" s="21" t="n">
        <f aca="false">IF(T3043&lt;=10,1,IF(T3043&lt;=20,2,IF(T3043&lt;=30,3,IF(T3043&lt;=40,4,IF(T3043&lt;=50,5,IF(T3043&lt;=100,6,IF(T3043&lt;=250,7,8)))))))</f>
        <v>1</v>
      </c>
      <c r="V3043" s="21" t="n">
        <f aca="false">IF(AND(OR(Dashboard!$T$3="All",R3043=Dashboard!$T$3),OR(Dashboard!$T$4="All",D3043=Dashboard!$T$4)),1,0)</f>
        <v>1</v>
      </c>
      <c r="W3043" s="21" t="n">
        <f aca="false">IF(V3043=1,T3043+ROW()/10000000,0)</f>
        <v>7.2003043</v>
      </c>
    </row>
    <row r="3044" customFormat="false" ht="15" hidden="false" customHeight="false" outlineLevel="0" collapsed="false">
      <c r="A3044" s="0" t="n">
        <v>301653</v>
      </c>
      <c r="B3044" s="0" t="s">
        <v>2985</v>
      </c>
      <c r="C3044" s="0" t="n">
        <v>1</v>
      </c>
      <c r="D3044" s="0" t="s">
        <v>6924</v>
      </c>
      <c r="E3044" s="0" t="s">
        <v>7932</v>
      </c>
      <c r="F3044" s="0" t="s">
        <v>7853</v>
      </c>
      <c r="G3044" s="0" t="s">
        <v>7854</v>
      </c>
      <c r="H3044" s="0" t="s">
        <v>2122</v>
      </c>
      <c r="I3044" s="0" t="s">
        <v>2123</v>
      </c>
      <c r="J3044" s="0" t="s">
        <v>47</v>
      </c>
      <c r="K3044" s="0" t="s">
        <v>46</v>
      </c>
      <c r="L3044" s="0" t="s">
        <v>47</v>
      </c>
      <c r="M3044" s="0" t="s">
        <v>47</v>
      </c>
      <c r="N3044" s="0" t="n">
        <v>2</v>
      </c>
      <c r="O3044" s="0" t="n">
        <v>321</v>
      </c>
      <c r="P3044" s="0" t="n">
        <v>600</v>
      </c>
      <c r="Q3044" s="0" t="n">
        <v>3.5</v>
      </c>
      <c r="R3044" s="0" t="str">
        <f aca="false">INDEX(Lookup!$B$4:$B$18,MATCH(C3044,Lookup!$A$4:$A$18,0))</f>
        <v>India</v>
      </c>
      <c r="S3044" s="20" t="n">
        <f aca="false">INDEX(Lookup!$D$4:$D$18,MATCH(C3044,Lookup!$A$4:$A$18,0))</f>
        <v>0.012</v>
      </c>
      <c r="T3044" s="21" t="n">
        <f aca="false">ROUND(P3044*S3044,2)</f>
        <v>7.2</v>
      </c>
      <c r="U3044" s="21" t="n">
        <f aca="false">IF(T3044&lt;=10,1,IF(T3044&lt;=20,2,IF(T3044&lt;=30,3,IF(T3044&lt;=40,4,IF(T3044&lt;=50,5,IF(T3044&lt;=100,6,IF(T3044&lt;=250,7,8)))))))</f>
        <v>1</v>
      </c>
      <c r="V3044" s="21" t="n">
        <f aca="false">IF(AND(OR(Dashboard!$T$3="All",R3044=Dashboard!$T$3),OR(Dashboard!$T$4="All",D3044=Dashboard!$T$4)),1,0)</f>
        <v>1</v>
      </c>
      <c r="W3044" s="21" t="n">
        <f aca="false">IF(V3044=1,T3044+ROW()/10000000,0)</f>
        <v>7.2003044</v>
      </c>
    </row>
    <row r="3045" customFormat="false" ht="15" hidden="false" customHeight="false" outlineLevel="0" collapsed="false">
      <c r="A3045" s="0" t="n">
        <v>2195</v>
      </c>
      <c r="B3045" s="0" t="s">
        <v>2294</v>
      </c>
      <c r="C3045" s="0" t="n">
        <v>1</v>
      </c>
      <c r="D3045" s="0" t="s">
        <v>6924</v>
      </c>
      <c r="E3045" s="0" t="s">
        <v>7933</v>
      </c>
      <c r="F3045" s="0" t="s">
        <v>7853</v>
      </c>
      <c r="G3045" s="0" t="s">
        <v>7854</v>
      </c>
      <c r="H3045" s="0" t="s">
        <v>1651</v>
      </c>
      <c r="I3045" s="0" t="s">
        <v>2123</v>
      </c>
      <c r="J3045" s="0" t="s">
        <v>47</v>
      </c>
      <c r="K3045" s="0" t="s">
        <v>46</v>
      </c>
      <c r="L3045" s="0" t="s">
        <v>47</v>
      </c>
      <c r="M3045" s="0" t="s">
        <v>47</v>
      </c>
      <c r="N3045" s="0" t="n">
        <v>2</v>
      </c>
      <c r="O3045" s="0" t="n">
        <v>427</v>
      </c>
      <c r="P3045" s="0" t="n">
        <v>500</v>
      </c>
      <c r="Q3045" s="0" t="n">
        <v>3.7</v>
      </c>
      <c r="R3045" s="0" t="str">
        <f aca="false">INDEX(Lookup!$B$4:$B$18,MATCH(C3045,Lookup!$A$4:$A$18,0))</f>
        <v>India</v>
      </c>
      <c r="S3045" s="20" t="n">
        <f aca="false">INDEX(Lookup!$D$4:$D$18,MATCH(C3045,Lookup!$A$4:$A$18,0))</f>
        <v>0.012</v>
      </c>
      <c r="T3045" s="21" t="n">
        <f aca="false">ROUND(P3045*S3045,2)</f>
        <v>6</v>
      </c>
      <c r="U3045" s="21" t="n">
        <f aca="false">IF(T3045&lt;=10,1,IF(T3045&lt;=20,2,IF(T3045&lt;=30,3,IF(T3045&lt;=40,4,IF(T3045&lt;=50,5,IF(T3045&lt;=100,6,IF(T3045&lt;=250,7,8)))))))</f>
        <v>1</v>
      </c>
      <c r="V3045" s="21" t="n">
        <f aca="false">IF(AND(OR(Dashboard!$T$3="All",R3045=Dashboard!$T$3),OR(Dashboard!$T$4="All",D3045=Dashboard!$T$4)),1,0)</f>
        <v>1</v>
      </c>
      <c r="W3045" s="21" t="n">
        <f aca="false">IF(V3045=1,T3045+ROW()/10000000,0)</f>
        <v>6.0003045</v>
      </c>
    </row>
    <row r="3046" customFormat="false" ht="15" hidden="false" customHeight="false" outlineLevel="0" collapsed="false">
      <c r="A3046" s="0" t="n">
        <v>7367</v>
      </c>
      <c r="B3046" s="0" t="s">
        <v>7934</v>
      </c>
      <c r="C3046" s="0" t="n">
        <v>1</v>
      </c>
      <c r="D3046" s="0" t="s">
        <v>6924</v>
      </c>
      <c r="E3046" s="0" t="s">
        <v>7935</v>
      </c>
      <c r="F3046" s="0" t="s">
        <v>7853</v>
      </c>
      <c r="G3046" s="0" t="s">
        <v>7854</v>
      </c>
      <c r="H3046" s="0" t="s">
        <v>2723</v>
      </c>
      <c r="I3046" s="0" t="s">
        <v>2123</v>
      </c>
      <c r="J3046" s="0" t="s">
        <v>47</v>
      </c>
      <c r="K3046" s="0" t="s">
        <v>46</v>
      </c>
      <c r="L3046" s="0" t="s">
        <v>47</v>
      </c>
      <c r="M3046" s="0" t="s">
        <v>47</v>
      </c>
      <c r="N3046" s="0" t="n">
        <v>2</v>
      </c>
      <c r="O3046" s="0" t="n">
        <v>1189</v>
      </c>
      <c r="P3046" s="0" t="n">
        <v>650</v>
      </c>
      <c r="Q3046" s="0" t="n">
        <v>3.7</v>
      </c>
      <c r="R3046" s="0" t="str">
        <f aca="false">INDEX(Lookup!$B$4:$B$18,MATCH(C3046,Lookup!$A$4:$A$18,0))</f>
        <v>India</v>
      </c>
      <c r="S3046" s="20" t="n">
        <f aca="false">INDEX(Lookup!$D$4:$D$18,MATCH(C3046,Lookup!$A$4:$A$18,0))</f>
        <v>0.012</v>
      </c>
      <c r="T3046" s="21" t="n">
        <f aca="false">ROUND(P3046*S3046,2)</f>
        <v>7.8</v>
      </c>
      <c r="U3046" s="21" t="n">
        <f aca="false">IF(T3046&lt;=10,1,IF(T3046&lt;=20,2,IF(T3046&lt;=30,3,IF(T3046&lt;=40,4,IF(T3046&lt;=50,5,IF(T3046&lt;=100,6,IF(T3046&lt;=250,7,8)))))))</f>
        <v>1</v>
      </c>
      <c r="V3046" s="21" t="n">
        <f aca="false">IF(AND(OR(Dashboard!$T$3="All",R3046=Dashboard!$T$3),OR(Dashboard!$T$4="All",D3046=Dashboard!$T$4)),1,0)</f>
        <v>1</v>
      </c>
      <c r="W3046" s="21" t="n">
        <f aca="false">IF(V3046=1,T3046+ROW()/10000000,0)</f>
        <v>7.8003046</v>
      </c>
    </row>
    <row r="3047" customFormat="false" ht="15" hidden="false" customHeight="false" outlineLevel="0" collapsed="false">
      <c r="A3047" s="0" t="n">
        <v>309586</v>
      </c>
      <c r="B3047" s="0" t="s">
        <v>7936</v>
      </c>
      <c r="C3047" s="0" t="n">
        <v>1</v>
      </c>
      <c r="D3047" s="0" t="s">
        <v>6924</v>
      </c>
      <c r="E3047" s="0" t="s">
        <v>7937</v>
      </c>
      <c r="F3047" s="0" t="s">
        <v>7853</v>
      </c>
      <c r="G3047" s="0" t="s">
        <v>7854</v>
      </c>
      <c r="H3047" s="0" t="s">
        <v>7938</v>
      </c>
      <c r="I3047" s="0" t="s">
        <v>2123</v>
      </c>
      <c r="J3047" s="0" t="s">
        <v>47</v>
      </c>
      <c r="K3047" s="0" t="s">
        <v>47</v>
      </c>
      <c r="L3047" s="0" t="s">
        <v>47</v>
      </c>
      <c r="M3047" s="0" t="s">
        <v>47</v>
      </c>
      <c r="N3047" s="0" t="n">
        <v>3</v>
      </c>
      <c r="O3047" s="0" t="n">
        <v>1286</v>
      </c>
      <c r="P3047" s="0" t="n">
        <v>1600</v>
      </c>
      <c r="Q3047" s="0" t="n">
        <v>3.9</v>
      </c>
      <c r="R3047" s="0" t="str">
        <f aca="false">INDEX(Lookup!$B$4:$B$18,MATCH(C3047,Lookup!$A$4:$A$18,0))</f>
        <v>India</v>
      </c>
      <c r="S3047" s="20" t="n">
        <f aca="false">INDEX(Lookup!$D$4:$D$18,MATCH(C3047,Lookup!$A$4:$A$18,0))</f>
        <v>0.012</v>
      </c>
      <c r="T3047" s="21" t="n">
        <f aca="false">ROUND(P3047*S3047,2)</f>
        <v>19.2</v>
      </c>
      <c r="U3047" s="21" t="n">
        <f aca="false">IF(T3047&lt;=10,1,IF(T3047&lt;=20,2,IF(T3047&lt;=30,3,IF(T3047&lt;=40,4,IF(T3047&lt;=50,5,IF(T3047&lt;=100,6,IF(T3047&lt;=250,7,8)))))))</f>
        <v>2</v>
      </c>
      <c r="V3047" s="21" t="n">
        <f aca="false">IF(AND(OR(Dashboard!$T$3="All",R3047=Dashboard!$T$3),OR(Dashboard!$T$4="All",D3047=Dashboard!$T$4)),1,0)</f>
        <v>1</v>
      </c>
      <c r="W3047" s="21" t="n">
        <f aca="false">IF(V3047=1,T3047+ROW()/10000000,0)</f>
        <v>19.2003047</v>
      </c>
    </row>
    <row r="3048" customFormat="false" ht="15" hidden="false" customHeight="false" outlineLevel="0" collapsed="false">
      <c r="A3048" s="0" t="n">
        <v>18398577</v>
      </c>
      <c r="B3048" s="0" t="s">
        <v>7939</v>
      </c>
      <c r="C3048" s="0" t="n">
        <v>1</v>
      </c>
      <c r="D3048" s="0" t="s">
        <v>6924</v>
      </c>
      <c r="E3048" s="0" t="s">
        <v>7940</v>
      </c>
      <c r="F3048" s="0" t="s">
        <v>7853</v>
      </c>
      <c r="G3048" s="0" t="s">
        <v>7854</v>
      </c>
      <c r="H3048" s="0" t="s">
        <v>1898</v>
      </c>
      <c r="I3048" s="0" t="s">
        <v>2123</v>
      </c>
      <c r="J3048" s="0" t="s">
        <v>47</v>
      </c>
      <c r="K3048" s="0" t="s">
        <v>46</v>
      </c>
      <c r="L3048" s="0" t="s">
        <v>47</v>
      </c>
      <c r="M3048" s="0" t="s">
        <v>47</v>
      </c>
      <c r="N3048" s="0" t="n">
        <v>1</v>
      </c>
      <c r="O3048" s="0" t="n">
        <v>41</v>
      </c>
      <c r="P3048" s="0" t="n">
        <v>450</v>
      </c>
      <c r="Q3048" s="0" t="n">
        <v>3.7</v>
      </c>
      <c r="R3048" s="0" t="str">
        <f aca="false">INDEX(Lookup!$B$4:$B$18,MATCH(C3048,Lookup!$A$4:$A$18,0))</f>
        <v>India</v>
      </c>
      <c r="S3048" s="20" t="n">
        <f aca="false">INDEX(Lookup!$D$4:$D$18,MATCH(C3048,Lookup!$A$4:$A$18,0))</f>
        <v>0.012</v>
      </c>
      <c r="T3048" s="21" t="n">
        <f aca="false">ROUND(P3048*S3048,2)</f>
        <v>5.4</v>
      </c>
      <c r="U3048" s="21" t="n">
        <f aca="false">IF(T3048&lt;=10,1,IF(T3048&lt;=20,2,IF(T3048&lt;=30,3,IF(T3048&lt;=40,4,IF(T3048&lt;=50,5,IF(T3048&lt;=100,6,IF(T3048&lt;=250,7,8)))))))</f>
        <v>1</v>
      </c>
      <c r="V3048" s="21" t="n">
        <f aca="false">IF(AND(OR(Dashboard!$T$3="All",R3048=Dashboard!$T$3),OR(Dashboard!$T$4="All",D3048=Dashboard!$T$4)),1,0)</f>
        <v>1</v>
      </c>
      <c r="W3048" s="21" t="n">
        <f aca="false">IF(V3048=1,T3048+ROW()/10000000,0)</f>
        <v>5.4003048</v>
      </c>
    </row>
    <row r="3049" customFormat="false" ht="15" hidden="false" customHeight="false" outlineLevel="0" collapsed="false">
      <c r="A3049" s="0" t="n">
        <v>18435302</v>
      </c>
      <c r="B3049" s="0" t="s">
        <v>7941</v>
      </c>
      <c r="C3049" s="0" t="n">
        <v>1</v>
      </c>
      <c r="D3049" s="0" t="s">
        <v>6924</v>
      </c>
      <c r="E3049" s="0" t="s">
        <v>7942</v>
      </c>
      <c r="F3049" s="0" t="s">
        <v>7853</v>
      </c>
      <c r="G3049" s="0" t="s">
        <v>7854</v>
      </c>
      <c r="H3049" s="0" t="s">
        <v>7943</v>
      </c>
      <c r="I3049" s="0" t="s">
        <v>2123</v>
      </c>
      <c r="J3049" s="0" t="s">
        <v>46</v>
      </c>
      <c r="K3049" s="0" t="s">
        <v>46</v>
      </c>
      <c r="L3049" s="0" t="s">
        <v>47</v>
      </c>
      <c r="M3049" s="0" t="s">
        <v>47</v>
      </c>
      <c r="N3049" s="0" t="n">
        <v>3</v>
      </c>
      <c r="O3049" s="0" t="n">
        <v>277</v>
      </c>
      <c r="P3049" s="0" t="n">
        <v>1200</v>
      </c>
      <c r="Q3049" s="0" t="n">
        <v>3.7</v>
      </c>
      <c r="R3049" s="0" t="str">
        <f aca="false">INDEX(Lookup!$B$4:$B$18,MATCH(C3049,Lookup!$A$4:$A$18,0))</f>
        <v>India</v>
      </c>
      <c r="S3049" s="20" t="n">
        <f aca="false">INDEX(Lookup!$D$4:$D$18,MATCH(C3049,Lookup!$A$4:$A$18,0))</f>
        <v>0.012</v>
      </c>
      <c r="T3049" s="21" t="n">
        <f aca="false">ROUND(P3049*S3049,2)</f>
        <v>14.4</v>
      </c>
      <c r="U3049" s="21" t="n">
        <f aca="false">IF(T3049&lt;=10,1,IF(T3049&lt;=20,2,IF(T3049&lt;=30,3,IF(T3049&lt;=40,4,IF(T3049&lt;=50,5,IF(T3049&lt;=100,6,IF(T3049&lt;=250,7,8)))))))</f>
        <v>2</v>
      </c>
      <c r="V3049" s="21" t="n">
        <f aca="false">IF(AND(OR(Dashboard!$T$3="All",R3049=Dashboard!$T$3),OR(Dashboard!$T$4="All",D3049=Dashboard!$T$4)),1,0)</f>
        <v>1</v>
      </c>
      <c r="W3049" s="21" t="n">
        <f aca="false">IF(V3049=1,T3049+ROW()/10000000,0)</f>
        <v>14.4003049</v>
      </c>
    </row>
    <row r="3050" customFormat="false" ht="15" hidden="false" customHeight="false" outlineLevel="0" collapsed="false">
      <c r="A3050" s="0" t="n">
        <v>9747</v>
      </c>
      <c r="B3050" s="0" t="s">
        <v>7944</v>
      </c>
      <c r="C3050" s="0" t="n">
        <v>1</v>
      </c>
      <c r="D3050" s="0" t="s">
        <v>6924</v>
      </c>
      <c r="E3050" s="0" t="s">
        <v>7945</v>
      </c>
      <c r="F3050" s="0" t="s">
        <v>7853</v>
      </c>
      <c r="G3050" s="0" t="s">
        <v>7854</v>
      </c>
      <c r="H3050" s="0" t="s">
        <v>7946</v>
      </c>
      <c r="I3050" s="0" t="s">
        <v>2123</v>
      </c>
      <c r="J3050" s="0" t="s">
        <v>46</v>
      </c>
      <c r="K3050" s="0" t="s">
        <v>47</v>
      </c>
      <c r="L3050" s="0" t="s">
        <v>47</v>
      </c>
      <c r="M3050" s="0" t="s">
        <v>47</v>
      </c>
      <c r="N3050" s="0" t="n">
        <v>3</v>
      </c>
      <c r="O3050" s="0" t="n">
        <v>391</v>
      </c>
      <c r="P3050" s="0" t="n">
        <v>1500</v>
      </c>
      <c r="Q3050" s="0" t="n">
        <v>3.6</v>
      </c>
      <c r="R3050" s="0" t="str">
        <f aca="false">INDEX(Lookup!$B$4:$B$18,MATCH(C3050,Lookup!$A$4:$A$18,0))</f>
        <v>India</v>
      </c>
      <c r="S3050" s="20" t="n">
        <f aca="false">INDEX(Lookup!$D$4:$D$18,MATCH(C3050,Lookup!$A$4:$A$18,0))</f>
        <v>0.012</v>
      </c>
      <c r="T3050" s="21" t="n">
        <f aca="false">ROUND(P3050*S3050,2)</f>
        <v>18</v>
      </c>
      <c r="U3050" s="21" t="n">
        <f aca="false">IF(T3050&lt;=10,1,IF(T3050&lt;=20,2,IF(T3050&lt;=30,3,IF(T3050&lt;=40,4,IF(T3050&lt;=50,5,IF(T3050&lt;=100,6,IF(T3050&lt;=250,7,8)))))))</f>
        <v>2</v>
      </c>
      <c r="V3050" s="21" t="n">
        <f aca="false">IF(AND(OR(Dashboard!$T$3="All",R3050=Dashboard!$T$3),OR(Dashboard!$T$4="All",D3050=Dashboard!$T$4)),1,0)</f>
        <v>1</v>
      </c>
      <c r="W3050" s="21" t="n">
        <f aca="false">IF(V3050=1,T3050+ROW()/10000000,0)</f>
        <v>18.000305</v>
      </c>
    </row>
    <row r="3051" customFormat="false" ht="15" hidden="false" customHeight="false" outlineLevel="0" collapsed="false">
      <c r="A3051" s="0" t="n">
        <v>312603</v>
      </c>
      <c r="B3051" s="0" t="s">
        <v>7947</v>
      </c>
      <c r="C3051" s="0" t="n">
        <v>1</v>
      </c>
      <c r="D3051" s="0" t="s">
        <v>6924</v>
      </c>
      <c r="E3051" s="0" t="s">
        <v>7948</v>
      </c>
      <c r="F3051" s="0" t="s">
        <v>7853</v>
      </c>
      <c r="G3051" s="0" t="s">
        <v>7854</v>
      </c>
      <c r="H3051" s="0" t="s">
        <v>7949</v>
      </c>
      <c r="I3051" s="0" t="s">
        <v>2123</v>
      </c>
      <c r="J3051" s="0" t="s">
        <v>47</v>
      </c>
      <c r="K3051" s="0" t="s">
        <v>47</v>
      </c>
      <c r="L3051" s="0" t="s">
        <v>47</v>
      </c>
      <c r="M3051" s="0" t="s">
        <v>47</v>
      </c>
      <c r="N3051" s="0" t="n">
        <v>4</v>
      </c>
      <c r="O3051" s="0" t="n">
        <v>2589</v>
      </c>
      <c r="P3051" s="0" t="n">
        <v>2200</v>
      </c>
      <c r="Q3051" s="0" t="n">
        <v>3.9</v>
      </c>
      <c r="R3051" s="0" t="str">
        <f aca="false">INDEX(Lookup!$B$4:$B$18,MATCH(C3051,Lookup!$A$4:$A$18,0))</f>
        <v>India</v>
      </c>
      <c r="S3051" s="20" t="n">
        <f aca="false">INDEX(Lookup!$D$4:$D$18,MATCH(C3051,Lookup!$A$4:$A$18,0))</f>
        <v>0.012</v>
      </c>
      <c r="T3051" s="21" t="n">
        <f aca="false">ROUND(P3051*S3051,2)</f>
        <v>26.4</v>
      </c>
      <c r="U3051" s="21" t="n">
        <f aca="false">IF(T3051&lt;=10,1,IF(T3051&lt;=20,2,IF(T3051&lt;=30,3,IF(T3051&lt;=40,4,IF(T3051&lt;=50,5,IF(T3051&lt;=100,6,IF(T3051&lt;=250,7,8)))))))</f>
        <v>3</v>
      </c>
      <c r="V3051" s="21" t="n">
        <f aca="false">IF(AND(OR(Dashboard!$T$3="All",R3051=Dashboard!$T$3),OR(Dashboard!$T$4="All",D3051=Dashboard!$T$4)),1,0)</f>
        <v>1</v>
      </c>
      <c r="W3051" s="21" t="n">
        <f aca="false">IF(V3051=1,T3051+ROW()/10000000,0)</f>
        <v>26.4003051</v>
      </c>
    </row>
    <row r="3052" customFormat="false" ht="15" hidden="false" customHeight="false" outlineLevel="0" collapsed="false">
      <c r="A3052" s="0" t="n">
        <v>177</v>
      </c>
      <c r="B3052" s="0" t="s">
        <v>2296</v>
      </c>
      <c r="C3052" s="0" t="n">
        <v>1</v>
      </c>
      <c r="D3052" s="0" t="s">
        <v>6924</v>
      </c>
      <c r="E3052" s="0" t="s">
        <v>7950</v>
      </c>
      <c r="F3052" s="0" t="s">
        <v>7853</v>
      </c>
      <c r="G3052" s="0" t="s">
        <v>7854</v>
      </c>
      <c r="H3052" s="0" t="s">
        <v>1898</v>
      </c>
      <c r="I3052" s="0" t="s">
        <v>2123</v>
      </c>
      <c r="J3052" s="0" t="s">
        <v>47</v>
      </c>
      <c r="K3052" s="0" t="s">
        <v>47</v>
      </c>
      <c r="L3052" s="0" t="s">
        <v>47</v>
      </c>
      <c r="M3052" s="0" t="s">
        <v>47</v>
      </c>
      <c r="N3052" s="0" t="n">
        <v>2</v>
      </c>
      <c r="O3052" s="0" t="n">
        <v>388</v>
      </c>
      <c r="P3052" s="0" t="n">
        <v>500</v>
      </c>
      <c r="Q3052" s="0" t="n">
        <v>3.8</v>
      </c>
      <c r="R3052" s="0" t="str">
        <f aca="false">INDEX(Lookup!$B$4:$B$18,MATCH(C3052,Lookup!$A$4:$A$18,0))</f>
        <v>India</v>
      </c>
      <c r="S3052" s="20" t="n">
        <f aca="false">INDEX(Lookup!$D$4:$D$18,MATCH(C3052,Lookup!$A$4:$A$18,0))</f>
        <v>0.012</v>
      </c>
      <c r="T3052" s="21" t="n">
        <f aca="false">ROUND(P3052*S3052,2)</f>
        <v>6</v>
      </c>
      <c r="U3052" s="21" t="n">
        <f aca="false">IF(T3052&lt;=10,1,IF(T3052&lt;=20,2,IF(T3052&lt;=30,3,IF(T3052&lt;=40,4,IF(T3052&lt;=50,5,IF(T3052&lt;=100,6,IF(T3052&lt;=250,7,8)))))))</f>
        <v>1</v>
      </c>
      <c r="V3052" s="21" t="n">
        <f aca="false">IF(AND(OR(Dashboard!$T$3="All",R3052=Dashboard!$T$3),OR(Dashboard!$T$4="All",D3052=Dashboard!$T$4)),1,0)</f>
        <v>1</v>
      </c>
      <c r="W3052" s="21" t="n">
        <f aca="false">IF(V3052=1,T3052+ROW()/10000000,0)</f>
        <v>6.0003052</v>
      </c>
    </row>
    <row r="3053" customFormat="false" ht="15" hidden="false" customHeight="false" outlineLevel="0" collapsed="false">
      <c r="A3053" s="0" t="n">
        <v>9959</v>
      </c>
      <c r="B3053" s="0" t="s">
        <v>2296</v>
      </c>
      <c r="C3053" s="0" t="n">
        <v>1</v>
      </c>
      <c r="D3053" s="0" t="s">
        <v>6924</v>
      </c>
      <c r="E3053" s="0" t="s">
        <v>7951</v>
      </c>
      <c r="F3053" s="0" t="s">
        <v>7853</v>
      </c>
      <c r="G3053" s="0" t="s">
        <v>7854</v>
      </c>
      <c r="H3053" s="0" t="s">
        <v>1898</v>
      </c>
      <c r="I3053" s="0" t="s">
        <v>2123</v>
      </c>
      <c r="J3053" s="0" t="s">
        <v>47</v>
      </c>
      <c r="K3053" s="0" t="s">
        <v>47</v>
      </c>
      <c r="L3053" s="0" t="s">
        <v>47</v>
      </c>
      <c r="M3053" s="0" t="s">
        <v>47</v>
      </c>
      <c r="N3053" s="0" t="n">
        <v>2</v>
      </c>
      <c r="O3053" s="0" t="n">
        <v>108</v>
      </c>
      <c r="P3053" s="0" t="n">
        <v>500</v>
      </c>
      <c r="Q3053" s="0" t="n">
        <v>3.7</v>
      </c>
      <c r="R3053" s="0" t="str">
        <f aca="false">INDEX(Lookup!$B$4:$B$18,MATCH(C3053,Lookup!$A$4:$A$18,0))</f>
        <v>India</v>
      </c>
      <c r="S3053" s="20" t="n">
        <f aca="false">INDEX(Lookup!$D$4:$D$18,MATCH(C3053,Lookup!$A$4:$A$18,0))</f>
        <v>0.012</v>
      </c>
      <c r="T3053" s="21" t="n">
        <f aca="false">ROUND(P3053*S3053,2)</f>
        <v>6</v>
      </c>
      <c r="U3053" s="21" t="n">
        <f aca="false">IF(T3053&lt;=10,1,IF(T3053&lt;=20,2,IF(T3053&lt;=30,3,IF(T3053&lt;=40,4,IF(T3053&lt;=50,5,IF(T3053&lt;=100,6,IF(T3053&lt;=250,7,8)))))))</f>
        <v>1</v>
      </c>
      <c r="V3053" s="21" t="n">
        <f aca="false">IF(AND(OR(Dashboard!$T$3="All",R3053=Dashboard!$T$3),OR(Dashboard!$T$4="All",D3053=Dashboard!$T$4)),1,0)</f>
        <v>1</v>
      </c>
      <c r="W3053" s="21" t="n">
        <f aca="false">IF(V3053=1,T3053+ROW()/10000000,0)</f>
        <v>6.0003053</v>
      </c>
    </row>
    <row r="3054" customFormat="false" ht="15" hidden="false" customHeight="false" outlineLevel="0" collapsed="false">
      <c r="A3054" s="0" t="n">
        <v>17953940</v>
      </c>
      <c r="B3054" s="0" t="s">
        <v>7952</v>
      </c>
      <c r="C3054" s="0" t="n">
        <v>1</v>
      </c>
      <c r="D3054" s="0" t="s">
        <v>6924</v>
      </c>
      <c r="E3054" s="0" t="s">
        <v>7953</v>
      </c>
      <c r="F3054" s="0" t="s">
        <v>7853</v>
      </c>
      <c r="G3054" s="0" t="s">
        <v>7854</v>
      </c>
      <c r="H3054" s="0" t="s">
        <v>7954</v>
      </c>
      <c r="I3054" s="0" t="s">
        <v>2123</v>
      </c>
      <c r="J3054" s="0" t="s">
        <v>47</v>
      </c>
      <c r="K3054" s="0" t="s">
        <v>47</v>
      </c>
      <c r="L3054" s="0" t="s">
        <v>47</v>
      </c>
      <c r="M3054" s="0" t="s">
        <v>47</v>
      </c>
      <c r="N3054" s="0" t="n">
        <v>1</v>
      </c>
      <c r="O3054" s="0" t="n">
        <v>95</v>
      </c>
      <c r="P3054" s="0" t="n">
        <v>400</v>
      </c>
      <c r="Q3054" s="0" t="n">
        <v>3.5</v>
      </c>
      <c r="R3054" s="0" t="str">
        <f aca="false">INDEX(Lookup!$B$4:$B$18,MATCH(C3054,Lookup!$A$4:$A$18,0))</f>
        <v>India</v>
      </c>
      <c r="S3054" s="20" t="n">
        <f aca="false">INDEX(Lookup!$D$4:$D$18,MATCH(C3054,Lookup!$A$4:$A$18,0))</f>
        <v>0.012</v>
      </c>
      <c r="T3054" s="21" t="n">
        <f aca="false">ROUND(P3054*S3054,2)</f>
        <v>4.8</v>
      </c>
      <c r="U3054" s="21" t="n">
        <f aca="false">IF(T3054&lt;=10,1,IF(T3054&lt;=20,2,IF(T3054&lt;=30,3,IF(T3054&lt;=40,4,IF(T3054&lt;=50,5,IF(T3054&lt;=100,6,IF(T3054&lt;=250,7,8)))))))</f>
        <v>1</v>
      </c>
      <c r="V3054" s="21" t="n">
        <f aca="false">IF(AND(OR(Dashboard!$T$3="All",R3054=Dashboard!$T$3),OR(Dashboard!$T$4="All",D3054=Dashboard!$T$4)),1,0)</f>
        <v>1</v>
      </c>
      <c r="W3054" s="21" t="n">
        <f aca="false">IF(V3054=1,T3054+ROW()/10000000,0)</f>
        <v>4.8003054</v>
      </c>
    </row>
    <row r="3055" customFormat="false" ht="15" hidden="false" customHeight="false" outlineLevel="0" collapsed="false">
      <c r="A3055" s="0" t="n">
        <v>18441674</v>
      </c>
      <c r="B3055" s="0" t="s">
        <v>7955</v>
      </c>
      <c r="C3055" s="0" t="n">
        <v>1</v>
      </c>
      <c r="D3055" s="0" t="s">
        <v>6924</v>
      </c>
      <c r="E3055" s="0" t="s">
        <v>7956</v>
      </c>
      <c r="F3055" s="0" t="s">
        <v>7853</v>
      </c>
      <c r="G3055" s="0" t="s">
        <v>7854</v>
      </c>
      <c r="H3055" s="0" t="s">
        <v>7957</v>
      </c>
      <c r="I3055" s="0" t="s">
        <v>2123</v>
      </c>
      <c r="J3055" s="0" t="s">
        <v>46</v>
      </c>
      <c r="K3055" s="0" t="s">
        <v>47</v>
      </c>
      <c r="L3055" s="0" t="s">
        <v>47</v>
      </c>
      <c r="M3055" s="0" t="s">
        <v>47</v>
      </c>
      <c r="N3055" s="0" t="n">
        <v>3</v>
      </c>
      <c r="O3055" s="0" t="n">
        <v>66</v>
      </c>
      <c r="P3055" s="0" t="n">
        <v>1400</v>
      </c>
      <c r="Q3055" s="0" t="n">
        <v>3.9</v>
      </c>
      <c r="R3055" s="0" t="str">
        <f aca="false">INDEX(Lookup!$B$4:$B$18,MATCH(C3055,Lookup!$A$4:$A$18,0))</f>
        <v>India</v>
      </c>
      <c r="S3055" s="20" t="n">
        <f aca="false">INDEX(Lookup!$D$4:$D$18,MATCH(C3055,Lookup!$A$4:$A$18,0))</f>
        <v>0.012</v>
      </c>
      <c r="T3055" s="21" t="n">
        <f aca="false">ROUND(P3055*S3055,2)</f>
        <v>16.8</v>
      </c>
      <c r="U3055" s="21" t="n">
        <f aca="false">IF(T3055&lt;=10,1,IF(T3055&lt;=20,2,IF(T3055&lt;=30,3,IF(T3055&lt;=40,4,IF(T3055&lt;=50,5,IF(T3055&lt;=100,6,IF(T3055&lt;=250,7,8)))))))</f>
        <v>2</v>
      </c>
      <c r="V3055" s="21" t="n">
        <f aca="false">IF(AND(OR(Dashboard!$T$3="All",R3055=Dashboard!$T$3),OR(Dashboard!$T$4="All",D3055=Dashboard!$T$4)),1,0)</f>
        <v>1</v>
      </c>
      <c r="W3055" s="21" t="n">
        <f aca="false">IF(V3055=1,T3055+ROW()/10000000,0)</f>
        <v>16.8003055</v>
      </c>
    </row>
    <row r="3056" customFormat="false" ht="15" hidden="false" customHeight="false" outlineLevel="0" collapsed="false">
      <c r="A3056" s="0" t="n">
        <v>307485</v>
      </c>
      <c r="B3056" s="0" t="s">
        <v>7958</v>
      </c>
      <c r="C3056" s="0" t="n">
        <v>1</v>
      </c>
      <c r="D3056" s="0" t="s">
        <v>6924</v>
      </c>
      <c r="E3056" s="0" t="s">
        <v>7959</v>
      </c>
      <c r="F3056" s="0" t="s">
        <v>7853</v>
      </c>
      <c r="G3056" s="0" t="s">
        <v>7854</v>
      </c>
      <c r="H3056" s="0" t="s">
        <v>2122</v>
      </c>
      <c r="I3056" s="0" t="s">
        <v>2123</v>
      </c>
      <c r="J3056" s="0" t="s">
        <v>47</v>
      </c>
      <c r="K3056" s="0" t="s">
        <v>46</v>
      </c>
      <c r="L3056" s="0" t="s">
        <v>47</v>
      </c>
      <c r="M3056" s="0" t="s">
        <v>47</v>
      </c>
      <c r="N3056" s="0" t="n">
        <v>2</v>
      </c>
      <c r="O3056" s="0" t="n">
        <v>310</v>
      </c>
      <c r="P3056" s="0" t="n">
        <v>650</v>
      </c>
      <c r="Q3056" s="0" t="n">
        <v>3.9</v>
      </c>
      <c r="R3056" s="0" t="str">
        <f aca="false">INDEX(Lookup!$B$4:$B$18,MATCH(C3056,Lookup!$A$4:$A$18,0))</f>
        <v>India</v>
      </c>
      <c r="S3056" s="20" t="n">
        <f aca="false">INDEX(Lookup!$D$4:$D$18,MATCH(C3056,Lookup!$A$4:$A$18,0))</f>
        <v>0.012</v>
      </c>
      <c r="T3056" s="21" t="n">
        <f aca="false">ROUND(P3056*S3056,2)</f>
        <v>7.8</v>
      </c>
      <c r="U3056" s="21" t="n">
        <f aca="false">IF(T3056&lt;=10,1,IF(T3056&lt;=20,2,IF(T3056&lt;=30,3,IF(T3056&lt;=40,4,IF(T3056&lt;=50,5,IF(T3056&lt;=100,6,IF(T3056&lt;=250,7,8)))))))</f>
        <v>1</v>
      </c>
      <c r="V3056" s="21" t="n">
        <f aca="false">IF(AND(OR(Dashboard!$T$3="All",R3056=Dashboard!$T$3),OR(Dashboard!$T$4="All",D3056=Dashboard!$T$4)),1,0)</f>
        <v>1</v>
      </c>
      <c r="W3056" s="21" t="n">
        <f aca="false">IF(V3056=1,T3056+ROW()/10000000,0)</f>
        <v>7.8003056</v>
      </c>
    </row>
    <row r="3057" customFormat="false" ht="15" hidden="false" customHeight="false" outlineLevel="0" collapsed="false">
      <c r="A3057" s="0" t="n">
        <v>311057</v>
      </c>
      <c r="B3057" s="0" t="s">
        <v>7960</v>
      </c>
      <c r="C3057" s="0" t="n">
        <v>1</v>
      </c>
      <c r="D3057" s="0" t="s">
        <v>6924</v>
      </c>
      <c r="E3057" s="0" t="s">
        <v>7961</v>
      </c>
      <c r="F3057" s="0" t="s">
        <v>7853</v>
      </c>
      <c r="G3057" s="0" t="s">
        <v>7854</v>
      </c>
      <c r="H3057" s="0" t="s">
        <v>2359</v>
      </c>
      <c r="I3057" s="0" t="s">
        <v>2123</v>
      </c>
      <c r="J3057" s="0" t="s">
        <v>47</v>
      </c>
      <c r="K3057" s="0" t="s">
        <v>47</v>
      </c>
      <c r="L3057" s="0" t="s">
        <v>47</v>
      </c>
      <c r="M3057" s="0" t="s">
        <v>47</v>
      </c>
      <c r="N3057" s="0" t="n">
        <v>3</v>
      </c>
      <c r="O3057" s="0" t="n">
        <v>3010</v>
      </c>
      <c r="P3057" s="0" t="n">
        <v>1000</v>
      </c>
      <c r="Q3057" s="0" t="n">
        <v>3.7</v>
      </c>
      <c r="R3057" s="0" t="str">
        <f aca="false">INDEX(Lookup!$B$4:$B$18,MATCH(C3057,Lookup!$A$4:$A$18,0))</f>
        <v>India</v>
      </c>
      <c r="S3057" s="20" t="n">
        <f aca="false">INDEX(Lookup!$D$4:$D$18,MATCH(C3057,Lookup!$A$4:$A$18,0))</f>
        <v>0.012</v>
      </c>
      <c r="T3057" s="21" t="n">
        <f aca="false">ROUND(P3057*S3057,2)</f>
        <v>12</v>
      </c>
      <c r="U3057" s="21" t="n">
        <f aca="false">IF(T3057&lt;=10,1,IF(T3057&lt;=20,2,IF(T3057&lt;=30,3,IF(T3057&lt;=40,4,IF(T3057&lt;=50,5,IF(T3057&lt;=100,6,IF(T3057&lt;=250,7,8)))))))</f>
        <v>2</v>
      </c>
      <c r="V3057" s="21" t="n">
        <f aca="false">IF(AND(OR(Dashboard!$T$3="All",R3057=Dashboard!$T$3),OR(Dashboard!$T$4="All",D3057=Dashboard!$T$4)),1,0)</f>
        <v>1</v>
      </c>
      <c r="W3057" s="21" t="n">
        <f aca="false">IF(V3057=1,T3057+ROW()/10000000,0)</f>
        <v>12.0003057</v>
      </c>
    </row>
    <row r="3058" customFormat="false" ht="15" hidden="false" customHeight="false" outlineLevel="0" collapsed="false">
      <c r="A3058" s="0" t="n">
        <v>309955</v>
      </c>
      <c r="B3058" s="0" t="s">
        <v>2088</v>
      </c>
      <c r="C3058" s="0" t="n">
        <v>1</v>
      </c>
      <c r="D3058" s="0" t="s">
        <v>6924</v>
      </c>
      <c r="E3058" s="0" t="s">
        <v>7962</v>
      </c>
      <c r="F3058" s="0" t="s">
        <v>7853</v>
      </c>
      <c r="G3058" s="0" t="s">
        <v>7854</v>
      </c>
      <c r="H3058" s="0" t="s">
        <v>3903</v>
      </c>
      <c r="I3058" s="0" t="s">
        <v>2123</v>
      </c>
      <c r="J3058" s="0" t="s">
        <v>47</v>
      </c>
      <c r="K3058" s="0" t="s">
        <v>46</v>
      </c>
      <c r="L3058" s="0" t="s">
        <v>47</v>
      </c>
      <c r="M3058" s="0" t="s">
        <v>47</v>
      </c>
      <c r="N3058" s="0" t="n">
        <v>3</v>
      </c>
      <c r="O3058" s="0" t="n">
        <v>1891</v>
      </c>
      <c r="P3058" s="0" t="n">
        <v>1200</v>
      </c>
      <c r="Q3058" s="0" t="n">
        <v>3.7</v>
      </c>
      <c r="R3058" s="0" t="str">
        <f aca="false">INDEX(Lookup!$B$4:$B$18,MATCH(C3058,Lookup!$A$4:$A$18,0))</f>
        <v>India</v>
      </c>
      <c r="S3058" s="20" t="n">
        <f aca="false">INDEX(Lookup!$D$4:$D$18,MATCH(C3058,Lookup!$A$4:$A$18,0))</f>
        <v>0.012</v>
      </c>
      <c r="T3058" s="21" t="n">
        <f aca="false">ROUND(P3058*S3058,2)</f>
        <v>14.4</v>
      </c>
      <c r="U3058" s="21" t="n">
        <f aca="false">IF(T3058&lt;=10,1,IF(T3058&lt;=20,2,IF(T3058&lt;=30,3,IF(T3058&lt;=40,4,IF(T3058&lt;=50,5,IF(T3058&lt;=100,6,IF(T3058&lt;=250,7,8)))))))</f>
        <v>2</v>
      </c>
      <c r="V3058" s="21" t="n">
        <f aca="false">IF(AND(OR(Dashboard!$T$3="All",R3058=Dashboard!$T$3),OR(Dashboard!$T$4="All",D3058=Dashboard!$T$4)),1,0)</f>
        <v>1</v>
      </c>
      <c r="W3058" s="21" t="n">
        <f aca="false">IF(V3058=1,T3058+ROW()/10000000,0)</f>
        <v>14.4003058</v>
      </c>
    </row>
    <row r="3059" customFormat="false" ht="15" hidden="false" customHeight="false" outlineLevel="0" collapsed="false">
      <c r="A3059" s="0" t="n">
        <v>870</v>
      </c>
      <c r="B3059" s="0" t="s">
        <v>7963</v>
      </c>
      <c r="C3059" s="0" t="n">
        <v>1</v>
      </c>
      <c r="D3059" s="0" t="s">
        <v>6924</v>
      </c>
      <c r="E3059" s="0" t="s">
        <v>7964</v>
      </c>
      <c r="F3059" s="0" t="s">
        <v>7853</v>
      </c>
      <c r="G3059" s="0" t="s">
        <v>7854</v>
      </c>
      <c r="H3059" s="0" t="s">
        <v>2185</v>
      </c>
      <c r="I3059" s="0" t="s">
        <v>2123</v>
      </c>
      <c r="J3059" s="0" t="s">
        <v>47</v>
      </c>
      <c r="K3059" s="0" t="s">
        <v>47</v>
      </c>
      <c r="L3059" s="0" t="s">
        <v>47</v>
      </c>
      <c r="M3059" s="0" t="s">
        <v>47</v>
      </c>
      <c r="N3059" s="0" t="n">
        <v>2</v>
      </c>
      <c r="O3059" s="0" t="n">
        <v>1761</v>
      </c>
      <c r="P3059" s="0" t="n">
        <v>900</v>
      </c>
      <c r="Q3059" s="0" t="n">
        <v>3.8</v>
      </c>
      <c r="R3059" s="0" t="str">
        <f aca="false">INDEX(Lookup!$B$4:$B$18,MATCH(C3059,Lookup!$A$4:$A$18,0))</f>
        <v>India</v>
      </c>
      <c r="S3059" s="20" t="n">
        <f aca="false">INDEX(Lookup!$D$4:$D$18,MATCH(C3059,Lookup!$A$4:$A$18,0))</f>
        <v>0.012</v>
      </c>
      <c r="T3059" s="21" t="n">
        <f aca="false">ROUND(P3059*S3059,2)</f>
        <v>10.8</v>
      </c>
      <c r="U3059" s="21" t="n">
        <f aca="false">IF(T3059&lt;=10,1,IF(T3059&lt;=20,2,IF(T3059&lt;=30,3,IF(T3059&lt;=40,4,IF(T3059&lt;=50,5,IF(T3059&lt;=100,6,IF(T3059&lt;=250,7,8)))))))</f>
        <v>2</v>
      </c>
      <c r="V3059" s="21" t="n">
        <f aca="false">IF(AND(OR(Dashboard!$T$3="All",R3059=Dashboard!$T$3),OR(Dashboard!$T$4="All",D3059=Dashboard!$T$4)),1,0)</f>
        <v>1</v>
      </c>
      <c r="W3059" s="21" t="n">
        <f aca="false">IF(V3059=1,T3059+ROW()/10000000,0)</f>
        <v>10.8003059</v>
      </c>
    </row>
    <row r="3060" customFormat="false" ht="15" hidden="false" customHeight="false" outlineLevel="0" collapsed="false">
      <c r="A3060" s="0" t="n">
        <v>18265711</v>
      </c>
      <c r="B3060" s="0" t="s">
        <v>7965</v>
      </c>
      <c r="C3060" s="0" t="n">
        <v>1</v>
      </c>
      <c r="D3060" s="0" t="s">
        <v>6924</v>
      </c>
      <c r="E3060" s="0" t="s">
        <v>7966</v>
      </c>
      <c r="F3060" s="0" t="s">
        <v>7853</v>
      </c>
      <c r="G3060" s="0" t="s">
        <v>7854</v>
      </c>
      <c r="H3060" s="0" t="s">
        <v>6692</v>
      </c>
      <c r="I3060" s="0" t="s">
        <v>2123</v>
      </c>
      <c r="J3060" s="0" t="s">
        <v>46</v>
      </c>
      <c r="K3060" s="0" t="s">
        <v>47</v>
      </c>
      <c r="L3060" s="0" t="s">
        <v>47</v>
      </c>
      <c r="M3060" s="0" t="s">
        <v>47</v>
      </c>
      <c r="N3060" s="0" t="n">
        <v>3</v>
      </c>
      <c r="O3060" s="0" t="n">
        <v>367</v>
      </c>
      <c r="P3060" s="0" t="n">
        <v>1400</v>
      </c>
      <c r="Q3060" s="0" t="n">
        <v>3.8</v>
      </c>
      <c r="R3060" s="0" t="str">
        <f aca="false">INDEX(Lookup!$B$4:$B$18,MATCH(C3060,Lookup!$A$4:$A$18,0))</f>
        <v>India</v>
      </c>
      <c r="S3060" s="20" t="n">
        <f aca="false">INDEX(Lookup!$D$4:$D$18,MATCH(C3060,Lookup!$A$4:$A$18,0))</f>
        <v>0.012</v>
      </c>
      <c r="T3060" s="21" t="n">
        <f aca="false">ROUND(P3060*S3060,2)</f>
        <v>16.8</v>
      </c>
      <c r="U3060" s="21" t="n">
        <f aca="false">IF(T3060&lt;=10,1,IF(T3060&lt;=20,2,IF(T3060&lt;=30,3,IF(T3060&lt;=40,4,IF(T3060&lt;=50,5,IF(T3060&lt;=100,6,IF(T3060&lt;=250,7,8)))))))</f>
        <v>2</v>
      </c>
      <c r="V3060" s="21" t="n">
        <f aca="false">IF(AND(OR(Dashboard!$T$3="All",R3060=Dashboard!$T$3),OR(Dashboard!$T$4="All",D3060=Dashboard!$T$4)),1,0)</f>
        <v>1</v>
      </c>
      <c r="W3060" s="21" t="n">
        <f aca="false">IF(V3060=1,T3060+ROW()/10000000,0)</f>
        <v>16.800306</v>
      </c>
    </row>
    <row r="3061" customFormat="false" ht="15" hidden="false" customHeight="false" outlineLevel="0" collapsed="false">
      <c r="A3061" s="0" t="n">
        <v>312601</v>
      </c>
      <c r="B3061" s="0" t="s">
        <v>7967</v>
      </c>
      <c r="C3061" s="0" t="n">
        <v>1</v>
      </c>
      <c r="D3061" s="0" t="s">
        <v>6924</v>
      </c>
      <c r="E3061" s="0" t="s">
        <v>7968</v>
      </c>
      <c r="F3061" s="0" t="s">
        <v>7853</v>
      </c>
      <c r="G3061" s="0" t="s">
        <v>7854</v>
      </c>
      <c r="H3061" s="0" t="s">
        <v>7969</v>
      </c>
      <c r="I3061" s="0" t="s">
        <v>2123</v>
      </c>
      <c r="J3061" s="0" t="s">
        <v>47</v>
      </c>
      <c r="K3061" s="0" t="s">
        <v>47</v>
      </c>
      <c r="L3061" s="0" t="s">
        <v>47</v>
      </c>
      <c r="M3061" s="0" t="s">
        <v>47</v>
      </c>
      <c r="N3061" s="0" t="n">
        <v>3</v>
      </c>
      <c r="O3061" s="0" t="n">
        <v>1158</v>
      </c>
      <c r="P3061" s="0" t="n">
        <v>1700</v>
      </c>
      <c r="Q3061" s="0" t="n">
        <v>3.8</v>
      </c>
      <c r="R3061" s="0" t="str">
        <f aca="false">INDEX(Lookup!$B$4:$B$18,MATCH(C3061,Lookup!$A$4:$A$18,0))</f>
        <v>India</v>
      </c>
      <c r="S3061" s="20" t="n">
        <f aca="false">INDEX(Lookup!$D$4:$D$18,MATCH(C3061,Lookup!$A$4:$A$18,0))</f>
        <v>0.012</v>
      </c>
      <c r="T3061" s="21" t="n">
        <f aca="false">ROUND(P3061*S3061,2)</f>
        <v>20.4</v>
      </c>
      <c r="U3061" s="21" t="n">
        <f aca="false">IF(T3061&lt;=10,1,IF(T3061&lt;=20,2,IF(T3061&lt;=30,3,IF(T3061&lt;=40,4,IF(T3061&lt;=50,5,IF(T3061&lt;=100,6,IF(T3061&lt;=250,7,8)))))))</f>
        <v>3</v>
      </c>
      <c r="V3061" s="21" t="n">
        <f aca="false">IF(AND(OR(Dashboard!$T$3="All",R3061=Dashboard!$T$3),OR(Dashboard!$T$4="All",D3061=Dashboard!$T$4)),1,0)</f>
        <v>1</v>
      </c>
      <c r="W3061" s="21" t="n">
        <f aca="false">IF(V3061=1,T3061+ROW()/10000000,0)</f>
        <v>20.4003061</v>
      </c>
    </row>
    <row r="3062" customFormat="false" ht="15" hidden="false" customHeight="false" outlineLevel="0" collapsed="false">
      <c r="A3062" s="0" t="n">
        <v>3393</v>
      </c>
      <c r="B3062" s="0" t="s">
        <v>7970</v>
      </c>
      <c r="C3062" s="0" t="n">
        <v>1</v>
      </c>
      <c r="D3062" s="0" t="s">
        <v>6924</v>
      </c>
      <c r="E3062" s="0" t="s">
        <v>7971</v>
      </c>
      <c r="F3062" s="0" t="s">
        <v>7853</v>
      </c>
      <c r="G3062" s="0" t="s">
        <v>7854</v>
      </c>
      <c r="H3062" s="0" t="s">
        <v>2136</v>
      </c>
      <c r="I3062" s="0" t="s">
        <v>2123</v>
      </c>
      <c r="J3062" s="0" t="s">
        <v>47</v>
      </c>
      <c r="K3062" s="0" t="s">
        <v>47</v>
      </c>
      <c r="L3062" s="0" t="s">
        <v>47</v>
      </c>
      <c r="M3062" s="0" t="s">
        <v>47</v>
      </c>
      <c r="N3062" s="0" t="n">
        <v>4</v>
      </c>
      <c r="O3062" s="0" t="n">
        <v>2689</v>
      </c>
      <c r="P3062" s="0" t="n">
        <v>2400</v>
      </c>
      <c r="Q3062" s="0" t="n">
        <v>3.8</v>
      </c>
      <c r="R3062" s="0" t="str">
        <f aca="false">INDEX(Lookup!$B$4:$B$18,MATCH(C3062,Lookup!$A$4:$A$18,0))</f>
        <v>India</v>
      </c>
      <c r="S3062" s="20" t="n">
        <f aca="false">INDEX(Lookup!$D$4:$D$18,MATCH(C3062,Lookup!$A$4:$A$18,0))</f>
        <v>0.012</v>
      </c>
      <c r="T3062" s="21" t="n">
        <f aca="false">ROUND(P3062*S3062,2)</f>
        <v>28.8</v>
      </c>
      <c r="U3062" s="21" t="n">
        <f aca="false">IF(T3062&lt;=10,1,IF(T3062&lt;=20,2,IF(T3062&lt;=30,3,IF(T3062&lt;=40,4,IF(T3062&lt;=50,5,IF(T3062&lt;=100,6,IF(T3062&lt;=250,7,8)))))))</f>
        <v>3</v>
      </c>
      <c r="V3062" s="21" t="n">
        <f aca="false">IF(AND(OR(Dashboard!$T$3="All",R3062=Dashboard!$T$3),OR(Dashboard!$T$4="All",D3062=Dashboard!$T$4)),1,0)</f>
        <v>1</v>
      </c>
      <c r="W3062" s="21" t="n">
        <f aca="false">IF(V3062=1,T3062+ROW()/10000000,0)</f>
        <v>28.8003062</v>
      </c>
    </row>
    <row r="3063" customFormat="false" ht="15" hidden="false" customHeight="false" outlineLevel="0" collapsed="false">
      <c r="A3063" s="0" t="n">
        <v>2504</v>
      </c>
      <c r="B3063" s="0" t="s">
        <v>2177</v>
      </c>
      <c r="C3063" s="0" t="n">
        <v>1</v>
      </c>
      <c r="D3063" s="0" t="s">
        <v>6924</v>
      </c>
      <c r="E3063" s="0" t="s">
        <v>7972</v>
      </c>
      <c r="F3063" s="0" t="s">
        <v>7853</v>
      </c>
      <c r="G3063" s="0" t="s">
        <v>7854</v>
      </c>
      <c r="H3063" s="0" t="s">
        <v>2122</v>
      </c>
      <c r="I3063" s="0" t="s">
        <v>2123</v>
      </c>
      <c r="J3063" s="0" t="s">
        <v>47</v>
      </c>
      <c r="K3063" s="0" t="s">
        <v>46</v>
      </c>
      <c r="L3063" s="0" t="s">
        <v>47</v>
      </c>
      <c r="M3063" s="0" t="s">
        <v>47</v>
      </c>
      <c r="N3063" s="0" t="n">
        <v>3</v>
      </c>
      <c r="O3063" s="0" t="n">
        <v>1434</v>
      </c>
      <c r="P3063" s="0" t="n">
        <v>1000</v>
      </c>
      <c r="Q3063" s="0" t="n">
        <v>3.6</v>
      </c>
      <c r="R3063" s="0" t="str">
        <f aca="false">INDEX(Lookup!$B$4:$B$18,MATCH(C3063,Lookup!$A$4:$A$18,0))</f>
        <v>India</v>
      </c>
      <c r="S3063" s="20" t="n">
        <f aca="false">INDEX(Lookup!$D$4:$D$18,MATCH(C3063,Lookup!$A$4:$A$18,0))</f>
        <v>0.012</v>
      </c>
      <c r="T3063" s="21" t="n">
        <f aca="false">ROUND(P3063*S3063,2)</f>
        <v>12</v>
      </c>
      <c r="U3063" s="21" t="n">
        <f aca="false">IF(T3063&lt;=10,1,IF(T3063&lt;=20,2,IF(T3063&lt;=30,3,IF(T3063&lt;=40,4,IF(T3063&lt;=50,5,IF(T3063&lt;=100,6,IF(T3063&lt;=250,7,8)))))))</f>
        <v>2</v>
      </c>
      <c r="V3063" s="21" t="n">
        <f aca="false">IF(AND(OR(Dashboard!$T$3="All",R3063=Dashboard!$T$3),OR(Dashboard!$T$4="All",D3063=Dashboard!$T$4)),1,0)</f>
        <v>1</v>
      </c>
      <c r="W3063" s="21" t="n">
        <f aca="false">IF(V3063=1,T3063+ROW()/10000000,0)</f>
        <v>12.0003063</v>
      </c>
    </row>
    <row r="3064" customFormat="false" ht="15" hidden="false" customHeight="false" outlineLevel="0" collapsed="false">
      <c r="A3064" s="0" t="n">
        <v>249</v>
      </c>
      <c r="B3064" s="0" t="s">
        <v>2075</v>
      </c>
      <c r="C3064" s="0" t="n">
        <v>1</v>
      </c>
      <c r="D3064" s="0" t="s">
        <v>6924</v>
      </c>
      <c r="E3064" s="0" t="s">
        <v>7973</v>
      </c>
      <c r="F3064" s="0" t="s">
        <v>7853</v>
      </c>
      <c r="G3064" s="0" t="s">
        <v>7854</v>
      </c>
      <c r="H3064" s="0" t="s">
        <v>3972</v>
      </c>
      <c r="I3064" s="0" t="s">
        <v>2123</v>
      </c>
      <c r="J3064" s="0" t="s">
        <v>47</v>
      </c>
      <c r="K3064" s="0" t="s">
        <v>46</v>
      </c>
      <c r="L3064" s="0" t="s">
        <v>47</v>
      </c>
      <c r="M3064" s="0" t="s">
        <v>47</v>
      </c>
      <c r="N3064" s="0" t="n">
        <v>3</v>
      </c>
      <c r="O3064" s="0" t="n">
        <v>541</v>
      </c>
      <c r="P3064" s="0" t="n">
        <v>1000</v>
      </c>
      <c r="Q3064" s="0" t="n">
        <v>3.5</v>
      </c>
      <c r="R3064" s="0" t="str">
        <f aca="false">INDEX(Lookup!$B$4:$B$18,MATCH(C3064,Lookup!$A$4:$A$18,0))</f>
        <v>India</v>
      </c>
      <c r="S3064" s="20" t="n">
        <f aca="false">INDEX(Lookup!$D$4:$D$18,MATCH(C3064,Lookup!$A$4:$A$18,0))</f>
        <v>0.012</v>
      </c>
      <c r="T3064" s="21" t="n">
        <f aca="false">ROUND(P3064*S3064,2)</f>
        <v>12</v>
      </c>
      <c r="U3064" s="21" t="n">
        <f aca="false">IF(T3064&lt;=10,1,IF(T3064&lt;=20,2,IF(T3064&lt;=30,3,IF(T3064&lt;=40,4,IF(T3064&lt;=50,5,IF(T3064&lt;=100,6,IF(T3064&lt;=250,7,8)))))))</f>
        <v>2</v>
      </c>
      <c r="V3064" s="21" t="n">
        <f aca="false">IF(AND(OR(Dashboard!$T$3="All",R3064=Dashboard!$T$3),OR(Dashboard!$T$4="All",D3064=Dashboard!$T$4)),1,0)</f>
        <v>1</v>
      </c>
      <c r="W3064" s="21" t="n">
        <f aca="false">IF(V3064=1,T3064+ROW()/10000000,0)</f>
        <v>12.0003064</v>
      </c>
    </row>
    <row r="3065" customFormat="false" ht="15" hidden="false" customHeight="false" outlineLevel="0" collapsed="false">
      <c r="A3065" s="0" t="n">
        <v>18423119</v>
      </c>
      <c r="B3065" s="0" t="s">
        <v>7974</v>
      </c>
      <c r="C3065" s="0" t="n">
        <v>1</v>
      </c>
      <c r="D3065" s="0" t="s">
        <v>6924</v>
      </c>
      <c r="E3065" s="0" t="s">
        <v>7975</v>
      </c>
      <c r="F3065" s="0" t="s">
        <v>7853</v>
      </c>
      <c r="G3065" s="0" t="s">
        <v>7854</v>
      </c>
      <c r="H3065" s="0" t="s">
        <v>2158</v>
      </c>
      <c r="I3065" s="0" t="s">
        <v>2123</v>
      </c>
      <c r="J3065" s="0" t="s">
        <v>46</v>
      </c>
      <c r="K3065" s="0" t="s">
        <v>47</v>
      </c>
      <c r="L3065" s="0" t="s">
        <v>47</v>
      </c>
      <c r="M3065" s="0" t="s">
        <v>47</v>
      </c>
      <c r="N3065" s="0" t="n">
        <v>3</v>
      </c>
      <c r="O3065" s="0" t="n">
        <v>140</v>
      </c>
      <c r="P3065" s="0" t="n">
        <v>1100</v>
      </c>
      <c r="Q3065" s="0" t="n">
        <v>3.7</v>
      </c>
      <c r="R3065" s="0" t="str">
        <f aca="false">INDEX(Lookup!$B$4:$B$18,MATCH(C3065,Lookup!$A$4:$A$18,0))</f>
        <v>India</v>
      </c>
      <c r="S3065" s="20" t="n">
        <f aca="false">INDEX(Lookup!$D$4:$D$18,MATCH(C3065,Lookup!$A$4:$A$18,0))</f>
        <v>0.012</v>
      </c>
      <c r="T3065" s="21" t="n">
        <f aca="false">ROUND(P3065*S3065,2)</f>
        <v>13.2</v>
      </c>
      <c r="U3065" s="21" t="n">
        <f aca="false">IF(T3065&lt;=10,1,IF(T3065&lt;=20,2,IF(T3065&lt;=30,3,IF(T3065&lt;=40,4,IF(T3065&lt;=50,5,IF(T3065&lt;=100,6,IF(T3065&lt;=250,7,8)))))))</f>
        <v>2</v>
      </c>
      <c r="V3065" s="21" t="n">
        <f aca="false">IF(AND(OR(Dashboard!$T$3="All",R3065=Dashboard!$T$3),OR(Dashboard!$T$4="All",D3065=Dashboard!$T$4)),1,0)</f>
        <v>1</v>
      </c>
      <c r="W3065" s="21" t="n">
        <f aca="false">IF(V3065=1,T3065+ROW()/10000000,0)</f>
        <v>13.2003065</v>
      </c>
    </row>
    <row r="3066" customFormat="false" ht="15" hidden="false" customHeight="false" outlineLevel="0" collapsed="false">
      <c r="A3066" s="0" t="n">
        <v>18255131</v>
      </c>
      <c r="B3066" s="0" t="s">
        <v>7976</v>
      </c>
      <c r="C3066" s="0" t="n">
        <v>1</v>
      </c>
      <c r="D3066" s="0" t="s">
        <v>6924</v>
      </c>
      <c r="E3066" s="0" t="s">
        <v>7977</v>
      </c>
      <c r="F3066" s="0" t="s">
        <v>7853</v>
      </c>
      <c r="G3066" s="0" t="s">
        <v>7854</v>
      </c>
      <c r="H3066" s="0" t="s">
        <v>2182</v>
      </c>
      <c r="I3066" s="0" t="s">
        <v>2123</v>
      </c>
      <c r="J3066" s="0" t="s">
        <v>47</v>
      </c>
      <c r="K3066" s="0" t="s">
        <v>47</v>
      </c>
      <c r="L3066" s="0" t="s">
        <v>47</v>
      </c>
      <c r="M3066" s="0" t="s">
        <v>47</v>
      </c>
      <c r="N3066" s="0" t="n">
        <v>4</v>
      </c>
      <c r="O3066" s="0" t="n">
        <v>61</v>
      </c>
      <c r="P3066" s="0" t="n">
        <v>5000</v>
      </c>
      <c r="Q3066" s="0" t="n">
        <v>3.6</v>
      </c>
      <c r="R3066" s="0" t="str">
        <f aca="false">INDEX(Lookup!$B$4:$B$18,MATCH(C3066,Lookup!$A$4:$A$18,0))</f>
        <v>India</v>
      </c>
      <c r="S3066" s="20" t="n">
        <f aca="false">INDEX(Lookup!$D$4:$D$18,MATCH(C3066,Lookup!$A$4:$A$18,0))</f>
        <v>0.012</v>
      </c>
      <c r="T3066" s="21" t="n">
        <f aca="false">ROUND(P3066*S3066,2)</f>
        <v>60</v>
      </c>
      <c r="U3066" s="21" t="n">
        <f aca="false">IF(T3066&lt;=10,1,IF(T3066&lt;=20,2,IF(T3066&lt;=30,3,IF(T3066&lt;=40,4,IF(T3066&lt;=50,5,IF(T3066&lt;=100,6,IF(T3066&lt;=250,7,8)))))))</f>
        <v>6</v>
      </c>
      <c r="V3066" s="21" t="n">
        <f aca="false">IF(AND(OR(Dashboard!$T$3="All",R3066=Dashboard!$T$3),OR(Dashboard!$T$4="All",D3066=Dashboard!$T$4)),1,0)</f>
        <v>1</v>
      </c>
      <c r="W3066" s="21" t="n">
        <f aca="false">IF(V3066=1,T3066+ROW()/10000000,0)</f>
        <v>60.0003066</v>
      </c>
    </row>
    <row r="3067" customFormat="false" ht="15" hidden="false" customHeight="false" outlineLevel="0" collapsed="false">
      <c r="A3067" s="0" t="n">
        <v>306497</v>
      </c>
      <c r="B3067" s="0" t="s">
        <v>7978</v>
      </c>
      <c r="C3067" s="0" t="n">
        <v>1</v>
      </c>
      <c r="D3067" s="0" t="s">
        <v>6924</v>
      </c>
      <c r="E3067" s="0" t="s">
        <v>7979</v>
      </c>
      <c r="F3067" s="0" t="s">
        <v>7853</v>
      </c>
      <c r="G3067" s="0" t="s">
        <v>7854</v>
      </c>
      <c r="H3067" s="0" t="s">
        <v>2122</v>
      </c>
      <c r="I3067" s="0" t="s">
        <v>2123</v>
      </c>
      <c r="J3067" s="0" t="s">
        <v>46</v>
      </c>
      <c r="K3067" s="0" t="s">
        <v>46</v>
      </c>
      <c r="L3067" s="0" t="s">
        <v>47</v>
      </c>
      <c r="M3067" s="0" t="s">
        <v>47</v>
      </c>
      <c r="N3067" s="0" t="n">
        <v>3</v>
      </c>
      <c r="O3067" s="0" t="n">
        <v>1256</v>
      </c>
      <c r="P3067" s="0" t="n">
        <v>1100</v>
      </c>
      <c r="Q3067" s="0" t="n">
        <v>3.7</v>
      </c>
      <c r="R3067" s="0" t="str">
        <f aca="false">INDEX(Lookup!$B$4:$B$18,MATCH(C3067,Lookup!$A$4:$A$18,0))</f>
        <v>India</v>
      </c>
      <c r="S3067" s="20" t="n">
        <f aca="false">INDEX(Lookup!$D$4:$D$18,MATCH(C3067,Lookup!$A$4:$A$18,0))</f>
        <v>0.012</v>
      </c>
      <c r="T3067" s="21" t="n">
        <f aca="false">ROUND(P3067*S3067,2)</f>
        <v>13.2</v>
      </c>
      <c r="U3067" s="21" t="n">
        <f aca="false">IF(T3067&lt;=10,1,IF(T3067&lt;=20,2,IF(T3067&lt;=30,3,IF(T3067&lt;=40,4,IF(T3067&lt;=50,5,IF(T3067&lt;=100,6,IF(T3067&lt;=250,7,8)))))))</f>
        <v>2</v>
      </c>
      <c r="V3067" s="21" t="n">
        <f aca="false">IF(AND(OR(Dashboard!$T$3="All",R3067=Dashboard!$T$3),OR(Dashboard!$T$4="All",D3067=Dashboard!$T$4)),1,0)</f>
        <v>1</v>
      </c>
      <c r="W3067" s="21" t="n">
        <f aca="false">IF(V3067=1,T3067+ROW()/10000000,0)</f>
        <v>13.2003067</v>
      </c>
    </row>
    <row r="3068" customFormat="false" ht="15" hidden="false" customHeight="false" outlineLevel="0" collapsed="false">
      <c r="A3068" s="0" t="n">
        <v>308244</v>
      </c>
      <c r="B3068" s="0" t="s">
        <v>7980</v>
      </c>
      <c r="C3068" s="0" t="n">
        <v>1</v>
      </c>
      <c r="D3068" s="0" t="s">
        <v>6924</v>
      </c>
      <c r="E3068" s="0" t="s">
        <v>7981</v>
      </c>
      <c r="F3068" s="0" t="s">
        <v>7853</v>
      </c>
      <c r="G3068" s="0" t="s">
        <v>7854</v>
      </c>
      <c r="H3068" s="0" t="s">
        <v>7982</v>
      </c>
      <c r="I3068" s="0" t="s">
        <v>2123</v>
      </c>
      <c r="J3068" s="0" t="s">
        <v>46</v>
      </c>
      <c r="K3068" s="0" t="s">
        <v>47</v>
      </c>
      <c r="L3068" s="0" t="s">
        <v>47</v>
      </c>
      <c r="M3068" s="0" t="s">
        <v>47</v>
      </c>
      <c r="N3068" s="0" t="n">
        <v>3</v>
      </c>
      <c r="O3068" s="0" t="n">
        <v>422</v>
      </c>
      <c r="P3068" s="0" t="n">
        <v>1700</v>
      </c>
      <c r="Q3068" s="0" t="n">
        <v>3.5</v>
      </c>
      <c r="R3068" s="0" t="str">
        <f aca="false">INDEX(Lookup!$B$4:$B$18,MATCH(C3068,Lookup!$A$4:$A$18,0))</f>
        <v>India</v>
      </c>
      <c r="S3068" s="20" t="n">
        <f aca="false">INDEX(Lookup!$D$4:$D$18,MATCH(C3068,Lookup!$A$4:$A$18,0))</f>
        <v>0.012</v>
      </c>
      <c r="T3068" s="21" t="n">
        <f aca="false">ROUND(P3068*S3068,2)</f>
        <v>20.4</v>
      </c>
      <c r="U3068" s="21" t="n">
        <f aca="false">IF(T3068&lt;=10,1,IF(T3068&lt;=20,2,IF(T3068&lt;=30,3,IF(T3068&lt;=40,4,IF(T3068&lt;=50,5,IF(T3068&lt;=100,6,IF(T3068&lt;=250,7,8)))))))</f>
        <v>3</v>
      </c>
      <c r="V3068" s="21" t="n">
        <f aca="false">IF(AND(OR(Dashboard!$T$3="All",R3068=Dashboard!$T$3),OR(Dashboard!$T$4="All",D3068=Dashboard!$T$4)),1,0)</f>
        <v>1</v>
      </c>
      <c r="W3068" s="21" t="n">
        <f aca="false">IF(V3068=1,T3068+ROW()/10000000,0)</f>
        <v>20.4003068</v>
      </c>
    </row>
    <row r="3069" customFormat="false" ht="15" hidden="false" customHeight="false" outlineLevel="0" collapsed="false">
      <c r="A3069" s="0" t="n">
        <v>1286</v>
      </c>
      <c r="B3069" s="0" t="s">
        <v>7983</v>
      </c>
      <c r="C3069" s="0" t="n">
        <v>1</v>
      </c>
      <c r="D3069" s="0" t="s">
        <v>6924</v>
      </c>
      <c r="E3069" s="0" t="s">
        <v>7984</v>
      </c>
      <c r="F3069" s="0" t="s">
        <v>7853</v>
      </c>
      <c r="G3069" s="0" t="s">
        <v>7854</v>
      </c>
      <c r="H3069" s="0" t="s">
        <v>4592</v>
      </c>
      <c r="I3069" s="0" t="s">
        <v>2123</v>
      </c>
      <c r="J3069" s="0" t="s">
        <v>47</v>
      </c>
      <c r="K3069" s="0" t="s">
        <v>46</v>
      </c>
      <c r="L3069" s="0" t="s">
        <v>47</v>
      </c>
      <c r="M3069" s="0" t="s">
        <v>47</v>
      </c>
      <c r="N3069" s="0" t="n">
        <v>2</v>
      </c>
      <c r="O3069" s="0" t="n">
        <v>1134</v>
      </c>
      <c r="P3069" s="0" t="n">
        <v>950</v>
      </c>
      <c r="Q3069" s="0" t="n">
        <v>3.6</v>
      </c>
      <c r="R3069" s="0" t="str">
        <f aca="false">INDEX(Lookup!$B$4:$B$18,MATCH(C3069,Lookup!$A$4:$A$18,0))</f>
        <v>India</v>
      </c>
      <c r="S3069" s="20" t="n">
        <f aca="false">INDEX(Lookup!$D$4:$D$18,MATCH(C3069,Lookup!$A$4:$A$18,0))</f>
        <v>0.012</v>
      </c>
      <c r="T3069" s="21" t="n">
        <f aca="false">ROUND(P3069*S3069,2)</f>
        <v>11.4</v>
      </c>
      <c r="U3069" s="21" t="n">
        <f aca="false">IF(T3069&lt;=10,1,IF(T3069&lt;=20,2,IF(T3069&lt;=30,3,IF(T3069&lt;=40,4,IF(T3069&lt;=50,5,IF(T3069&lt;=100,6,IF(T3069&lt;=250,7,8)))))))</f>
        <v>2</v>
      </c>
      <c r="V3069" s="21" t="n">
        <f aca="false">IF(AND(OR(Dashboard!$T$3="All",R3069=Dashboard!$T$3),OR(Dashboard!$T$4="All",D3069=Dashboard!$T$4)),1,0)</f>
        <v>1</v>
      </c>
      <c r="W3069" s="21" t="n">
        <f aca="false">IF(V3069=1,T3069+ROW()/10000000,0)</f>
        <v>11.4003069</v>
      </c>
    </row>
    <row r="3070" customFormat="false" ht="15" hidden="false" customHeight="false" outlineLevel="0" collapsed="false">
      <c r="A3070" s="0" t="n">
        <v>4815</v>
      </c>
      <c r="B3070" s="0" t="s">
        <v>7985</v>
      </c>
      <c r="C3070" s="0" t="n">
        <v>1</v>
      </c>
      <c r="D3070" s="0" t="s">
        <v>6924</v>
      </c>
      <c r="E3070" s="0" t="s">
        <v>7986</v>
      </c>
      <c r="F3070" s="0" t="s">
        <v>7853</v>
      </c>
      <c r="G3070" s="0" t="s">
        <v>7854</v>
      </c>
      <c r="H3070" s="0" t="s">
        <v>7987</v>
      </c>
      <c r="I3070" s="0" t="s">
        <v>2123</v>
      </c>
      <c r="J3070" s="0" t="s">
        <v>46</v>
      </c>
      <c r="K3070" s="0" t="s">
        <v>46</v>
      </c>
      <c r="L3070" s="0" t="s">
        <v>47</v>
      </c>
      <c r="M3070" s="0" t="s">
        <v>47</v>
      </c>
      <c r="N3070" s="0" t="n">
        <v>3</v>
      </c>
      <c r="O3070" s="0" t="n">
        <v>1863</v>
      </c>
      <c r="P3070" s="0" t="n">
        <v>1350</v>
      </c>
      <c r="Q3070" s="0" t="n">
        <v>3.5</v>
      </c>
      <c r="R3070" s="0" t="str">
        <f aca="false">INDEX(Lookup!$B$4:$B$18,MATCH(C3070,Lookup!$A$4:$A$18,0))</f>
        <v>India</v>
      </c>
      <c r="S3070" s="20" t="n">
        <f aca="false">INDEX(Lookup!$D$4:$D$18,MATCH(C3070,Lookup!$A$4:$A$18,0))</f>
        <v>0.012</v>
      </c>
      <c r="T3070" s="21" t="n">
        <f aca="false">ROUND(P3070*S3070,2)</f>
        <v>16.2</v>
      </c>
      <c r="U3070" s="21" t="n">
        <f aca="false">IF(T3070&lt;=10,1,IF(T3070&lt;=20,2,IF(T3070&lt;=30,3,IF(T3070&lt;=40,4,IF(T3070&lt;=50,5,IF(T3070&lt;=100,6,IF(T3070&lt;=250,7,8)))))))</f>
        <v>2</v>
      </c>
      <c r="V3070" s="21" t="n">
        <f aca="false">IF(AND(OR(Dashboard!$T$3="All",R3070=Dashboard!$T$3),OR(Dashboard!$T$4="All",D3070=Dashboard!$T$4)),1,0)</f>
        <v>1</v>
      </c>
      <c r="W3070" s="21" t="n">
        <f aca="false">IF(V3070=1,T3070+ROW()/10000000,0)</f>
        <v>16.200307</v>
      </c>
    </row>
    <row r="3071" customFormat="false" ht="15" hidden="false" customHeight="false" outlineLevel="0" collapsed="false">
      <c r="A3071" s="0" t="n">
        <v>310463</v>
      </c>
      <c r="B3071" s="0" t="s">
        <v>7988</v>
      </c>
      <c r="C3071" s="0" t="n">
        <v>1</v>
      </c>
      <c r="D3071" s="0" t="s">
        <v>6924</v>
      </c>
      <c r="E3071" s="0" t="s">
        <v>7989</v>
      </c>
      <c r="F3071" s="0" t="s">
        <v>7853</v>
      </c>
      <c r="G3071" s="0" t="s">
        <v>7854</v>
      </c>
      <c r="H3071" s="0" t="s">
        <v>2210</v>
      </c>
      <c r="I3071" s="0" t="s">
        <v>2123</v>
      </c>
      <c r="J3071" s="0" t="s">
        <v>47</v>
      </c>
      <c r="K3071" s="0" t="s">
        <v>46</v>
      </c>
      <c r="L3071" s="0" t="s">
        <v>47</v>
      </c>
      <c r="M3071" s="0" t="s">
        <v>47</v>
      </c>
      <c r="N3071" s="0" t="n">
        <v>2</v>
      </c>
      <c r="O3071" s="0" t="n">
        <v>1311</v>
      </c>
      <c r="P3071" s="0" t="n">
        <v>600</v>
      </c>
      <c r="Q3071" s="0" t="n">
        <v>3.5</v>
      </c>
      <c r="R3071" s="0" t="str">
        <f aca="false">INDEX(Lookup!$B$4:$B$18,MATCH(C3071,Lookup!$A$4:$A$18,0))</f>
        <v>India</v>
      </c>
      <c r="S3071" s="20" t="n">
        <f aca="false">INDEX(Lookup!$D$4:$D$18,MATCH(C3071,Lookup!$A$4:$A$18,0))</f>
        <v>0.012</v>
      </c>
      <c r="T3071" s="21" t="n">
        <f aca="false">ROUND(P3071*S3071,2)</f>
        <v>7.2</v>
      </c>
      <c r="U3071" s="21" t="n">
        <f aca="false">IF(T3071&lt;=10,1,IF(T3071&lt;=20,2,IF(T3071&lt;=30,3,IF(T3071&lt;=40,4,IF(T3071&lt;=50,5,IF(T3071&lt;=100,6,IF(T3071&lt;=250,7,8)))))))</f>
        <v>1</v>
      </c>
      <c r="V3071" s="21" t="n">
        <f aca="false">IF(AND(OR(Dashboard!$T$3="All",R3071=Dashboard!$T$3),OR(Dashboard!$T$4="All",D3071=Dashboard!$T$4)),1,0)</f>
        <v>1</v>
      </c>
      <c r="W3071" s="21" t="n">
        <f aca="false">IF(V3071=1,T3071+ROW()/10000000,0)</f>
        <v>7.2003071</v>
      </c>
    </row>
    <row r="3072" customFormat="false" ht="15" hidden="false" customHeight="false" outlineLevel="0" collapsed="false">
      <c r="A3072" s="0" t="n">
        <v>5738</v>
      </c>
      <c r="B3072" s="0" t="s">
        <v>7990</v>
      </c>
      <c r="C3072" s="0" t="n">
        <v>1</v>
      </c>
      <c r="D3072" s="0" t="s">
        <v>6924</v>
      </c>
      <c r="E3072" s="0" t="s">
        <v>7991</v>
      </c>
      <c r="F3072" s="0" t="s">
        <v>7853</v>
      </c>
      <c r="G3072" s="0" t="s">
        <v>7854</v>
      </c>
      <c r="H3072" s="0" t="s">
        <v>4936</v>
      </c>
      <c r="I3072" s="0" t="s">
        <v>2123</v>
      </c>
      <c r="J3072" s="0" t="s">
        <v>47</v>
      </c>
      <c r="K3072" s="0" t="s">
        <v>47</v>
      </c>
      <c r="L3072" s="0" t="s">
        <v>47</v>
      </c>
      <c r="M3072" s="0" t="s">
        <v>47</v>
      </c>
      <c r="N3072" s="0" t="n">
        <v>1</v>
      </c>
      <c r="O3072" s="0" t="n">
        <v>1333</v>
      </c>
      <c r="P3072" s="0" t="n">
        <v>400</v>
      </c>
      <c r="Q3072" s="0" t="n">
        <v>3.7</v>
      </c>
      <c r="R3072" s="0" t="str">
        <f aca="false">INDEX(Lookup!$B$4:$B$18,MATCH(C3072,Lookup!$A$4:$A$18,0))</f>
        <v>India</v>
      </c>
      <c r="S3072" s="20" t="n">
        <f aca="false">INDEX(Lookup!$D$4:$D$18,MATCH(C3072,Lookup!$A$4:$A$18,0))</f>
        <v>0.012</v>
      </c>
      <c r="T3072" s="21" t="n">
        <f aca="false">ROUND(P3072*S3072,2)</f>
        <v>4.8</v>
      </c>
      <c r="U3072" s="21" t="n">
        <f aca="false">IF(T3072&lt;=10,1,IF(T3072&lt;=20,2,IF(T3072&lt;=30,3,IF(T3072&lt;=40,4,IF(T3072&lt;=50,5,IF(T3072&lt;=100,6,IF(T3072&lt;=250,7,8)))))))</f>
        <v>1</v>
      </c>
      <c r="V3072" s="21" t="n">
        <f aca="false">IF(AND(OR(Dashboard!$T$3="All",R3072=Dashboard!$T$3),OR(Dashboard!$T$4="All",D3072=Dashboard!$T$4)),1,0)</f>
        <v>1</v>
      </c>
      <c r="W3072" s="21" t="n">
        <f aca="false">IF(V3072=1,T3072+ROW()/10000000,0)</f>
        <v>4.8003072</v>
      </c>
    </row>
    <row r="3073" customFormat="false" ht="15" hidden="false" customHeight="false" outlineLevel="0" collapsed="false">
      <c r="A3073" s="0" t="n">
        <v>302310</v>
      </c>
      <c r="B3073" s="0" t="s">
        <v>7992</v>
      </c>
      <c r="C3073" s="0" t="n">
        <v>1</v>
      </c>
      <c r="D3073" s="0" t="s">
        <v>6924</v>
      </c>
      <c r="E3073" s="0" t="s">
        <v>7993</v>
      </c>
      <c r="F3073" s="0" t="s">
        <v>7853</v>
      </c>
      <c r="G3073" s="0" t="s">
        <v>7854</v>
      </c>
      <c r="H3073" s="0" t="s">
        <v>2050</v>
      </c>
      <c r="I3073" s="0" t="s">
        <v>2123</v>
      </c>
      <c r="J3073" s="0" t="s">
        <v>47</v>
      </c>
      <c r="K3073" s="0" t="s">
        <v>47</v>
      </c>
      <c r="L3073" s="0" t="s">
        <v>47</v>
      </c>
      <c r="M3073" s="0" t="s">
        <v>47</v>
      </c>
      <c r="N3073" s="0" t="n">
        <v>1</v>
      </c>
      <c r="O3073" s="0" t="n">
        <v>50</v>
      </c>
      <c r="P3073" s="0" t="n">
        <v>300</v>
      </c>
      <c r="Q3073" s="0" t="n">
        <v>3.6</v>
      </c>
      <c r="R3073" s="0" t="str">
        <f aca="false">INDEX(Lookup!$B$4:$B$18,MATCH(C3073,Lookup!$A$4:$A$18,0))</f>
        <v>India</v>
      </c>
      <c r="S3073" s="20" t="n">
        <f aca="false">INDEX(Lookup!$D$4:$D$18,MATCH(C3073,Lookup!$A$4:$A$18,0))</f>
        <v>0.012</v>
      </c>
      <c r="T3073" s="21" t="n">
        <f aca="false">ROUND(P3073*S3073,2)</f>
        <v>3.6</v>
      </c>
      <c r="U3073" s="21" t="n">
        <f aca="false">IF(T3073&lt;=10,1,IF(T3073&lt;=20,2,IF(T3073&lt;=30,3,IF(T3073&lt;=40,4,IF(T3073&lt;=50,5,IF(T3073&lt;=100,6,IF(T3073&lt;=250,7,8)))))))</f>
        <v>1</v>
      </c>
      <c r="V3073" s="21" t="n">
        <f aca="false">IF(AND(OR(Dashboard!$T$3="All",R3073=Dashboard!$T$3),OR(Dashboard!$T$4="All",D3073=Dashboard!$T$4)),1,0)</f>
        <v>1</v>
      </c>
      <c r="W3073" s="21" t="n">
        <f aca="false">IF(V3073=1,T3073+ROW()/10000000,0)</f>
        <v>3.6003073</v>
      </c>
    </row>
    <row r="3074" customFormat="false" ht="15" hidden="false" customHeight="false" outlineLevel="0" collapsed="false">
      <c r="A3074" s="0" t="n">
        <v>5608</v>
      </c>
      <c r="B3074" s="0" t="s">
        <v>7994</v>
      </c>
      <c r="C3074" s="0" t="n">
        <v>1</v>
      </c>
      <c r="D3074" s="0" t="s">
        <v>6924</v>
      </c>
      <c r="E3074" s="0" t="s">
        <v>7995</v>
      </c>
      <c r="F3074" s="0" t="s">
        <v>7853</v>
      </c>
      <c r="G3074" s="0" t="s">
        <v>7854</v>
      </c>
      <c r="H3074" s="0" t="s">
        <v>2330</v>
      </c>
      <c r="I3074" s="0" t="s">
        <v>2123</v>
      </c>
      <c r="J3074" s="0" t="s">
        <v>46</v>
      </c>
      <c r="K3074" s="0" t="s">
        <v>47</v>
      </c>
      <c r="L3074" s="0" t="s">
        <v>47</v>
      </c>
      <c r="M3074" s="0" t="s">
        <v>47</v>
      </c>
      <c r="N3074" s="0" t="n">
        <v>4</v>
      </c>
      <c r="O3074" s="0" t="n">
        <v>92</v>
      </c>
      <c r="P3074" s="0" t="n">
        <v>2800</v>
      </c>
      <c r="Q3074" s="0" t="n">
        <v>3.5</v>
      </c>
      <c r="R3074" s="0" t="str">
        <f aca="false">INDEX(Lookup!$B$4:$B$18,MATCH(C3074,Lookup!$A$4:$A$18,0))</f>
        <v>India</v>
      </c>
      <c r="S3074" s="20" t="n">
        <f aca="false">INDEX(Lookup!$D$4:$D$18,MATCH(C3074,Lookup!$A$4:$A$18,0))</f>
        <v>0.012</v>
      </c>
      <c r="T3074" s="21" t="n">
        <f aca="false">ROUND(P3074*S3074,2)</f>
        <v>33.6</v>
      </c>
      <c r="U3074" s="21" t="n">
        <f aca="false">IF(T3074&lt;=10,1,IF(T3074&lt;=20,2,IF(T3074&lt;=30,3,IF(T3074&lt;=40,4,IF(T3074&lt;=50,5,IF(T3074&lt;=100,6,IF(T3074&lt;=250,7,8)))))))</f>
        <v>4</v>
      </c>
      <c r="V3074" s="21" t="n">
        <f aca="false">IF(AND(OR(Dashboard!$T$3="All",R3074=Dashboard!$T$3),OR(Dashboard!$T$4="All",D3074=Dashboard!$T$4)),1,0)</f>
        <v>1</v>
      </c>
      <c r="W3074" s="21" t="n">
        <f aca="false">IF(V3074=1,T3074+ROW()/10000000,0)</f>
        <v>33.6003074</v>
      </c>
    </row>
    <row r="3075" customFormat="false" ht="15" hidden="false" customHeight="false" outlineLevel="0" collapsed="false">
      <c r="A3075" s="0" t="n">
        <v>307535</v>
      </c>
      <c r="B3075" s="0" t="s">
        <v>3874</v>
      </c>
      <c r="C3075" s="0" t="n">
        <v>1</v>
      </c>
      <c r="D3075" s="0" t="s">
        <v>6924</v>
      </c>
      <c r="E3075" s="0" t="s">
        <v>7996</v>
      </c>
      <c r="F3075" s="0" t="s">
        <v>7853</v>
      </c>
      <c r="G3075" s="0" t="s">
        <v>7854</v>
      </c>
      <c r="H3075" s="0" t="s">
        <v>153</v>
      </c>
      <c r="I3075" s="0" t="s">
        <v>2123</v>
      </c>
      <c r="J3075" s="0" t="s">
        <v>47</v>
      </c>
      <c r="K3075" s="0" t="s">
        <v>47</v>
      </c>
      <c r="L3075" s="0" t="s">
        <v>47</v>
      </c>
      <c r="M3075" s="0" t="s">
        <v>47</v>
      </c>
      <c r="N3075" s="0" t="n">
        <v>2</v>
      </c>
      <c r="O3075" s="0" t="n">
        <v>552</v>
      </c>
      <c r="P3075" s="0" t="n">
        <v>700</v>
      </c>
      <c r="Q3075" s="0" t="n">
        <v>3.8</v>
      </c>
      <c r="R3075" s="0" t="str">
        <f aca="false">INDEX(Lookup!$B$4:$B$18,MATCH(C3075,Lookup!$A$4:$A$18,0))</f>
        <v>India</v>
      </c>
      <c r="S3075" s="20" t="n">
        <f aca="false">INDEX(Lookup!$D$4:$D$18,MATCH(C3075,Lookup!$A$4:$A$18,0))</f>
        <v>0.012</v>
      </c>
      <c r="T3075" s="21" t="n">
        <f aca="false">ROUND(P3075*S3075,2)</f>
        <v>8.4</v>
      </c>
      <c r="U3075" s="21" t="n">
        <f aca="false">IF(T3075&lt;=10,1,IF(T3075&lt;=20,2,IF(T3075&lt;=30,3,IF(T3075&lt;=40,4,IF(T3075&lt;=50,5,IF(T3075&lt;=100,6,IF(T3075&lt;=250,7,8)))))))</f>
        <v>1</v>
      </c>
      <c r="V3075" s="21" t="n">
        <f aca="false">IF(AND(OR(Dashboard!$T$3="All",R3075=Dashboard!$T$3),OR(Dashboard!$T$4="All",D3075=Dashboard!$T$4)),1,0)</f>
        <v>1</v>
      </c>
      <c r="W3075" s="21" t="n">
        <f aca="false">IF(V3075=1,T3075+ROW()/10000000,0)</f>
        <v>8.4003075</v>
      </c>
    </row>
    <row r="3076" customFormat="false" ht="15" hidden="false" customHeight="false" outlineLevel="0" collapsed="false">
      <c r="A3076" s="0" t="n">
        <v>302156</v>
      </c>
      <c r="B3076" s="0" t="s">
        <v>2300</v>
      </c>
      <c r="C3076" s="0" t="n">
        <v>1</v>
      </c>
      <c r="D3076" s="0" t="s">
        <v>6924</v>
      </c>
      <c r="E3076" s="0" t="s">
        <v>7997</v>
      </c>
      <c r="F3076" s="0" t="s">
        <v>7853</v>
      </c>
      <c r="G3076" s="0" t="s">
        <v>7854</v>
      </c>
      <c r="H3076" s="0" t="s">
        <v>3005</v>
      </c>
      <c r="I3076" s="0" t="s">
        <v>2123</v>
      </c>
      <c r="J3076" s="0" t="s">
        <v>47</v>
      </c>
      <c r="K3076" s="0" t="s">
        <v>46</v>
      </c>
      <c r="L3076" s="0" t="s">
        <v>47</v>
      </c>
      <c r="M3076" s="0" t="s">
        <v>47</v>
      </c>
      <c r="N3076" s="0" t="n">
        <v>2</v>
      </c>
      <c r="O3076" s="0" t="n">
        <v>276</v>
      </c>
      <c r="P3076" s="0" t="n">
        <v>500</v>
      </c>
      <c r="Q3076" s="0" t="n">
        <v>3.5</v>
      </c>
      <c r="R3076" s="0" t="str">
        <f aca="false">INDEX(Lookup!$B$4:$B$18,MATCH(C3076,Lookup!$A$4:$A$18,0))</f>
        <v>India</v>
      </c>
      <c r="S3076" s="20" t="n">
        <f aca="false">INDEX(Lookup!$D$4:$D$18,MATCH(C3076,Lookup!$A$4:$A$18,0))</f>
        <v>0.012</v>
      </c>
      <c r="T3076" s="21" t="n">
        <f aca="false">ROUND(P3076*S3076,2)</f>
        <v>6</v>
      </c>
      <c r="U3076" s="21" t="n">
        <f aca="false">IF(T3076&lt;=10,1,IF(T3076&lt;=20,2,IF(T3076&lt;=30,3,IF(T3076&lt;=40,4,IF(T3076&lt;=50,5,IF(T3076&lt;=100,6,IF(T3076&lt;=250,7,8)))))))</f>
        <v>1</v>
      </c>
      <c r="V3076" s="21" t="n">
        <f aca="false">IF(AND(OR(Dashboard!$T$3="All",R3076=Dashboard!$T$3),OR(Dashboard!$T$4="All",D3076=Dashboard!$T$4)),1,0)</f>
        <v>1</v>
      </c>
      <c r="W3076" s="21" t="n">
        <f aca="false">IF(V3076=1,T3076+ROW()/10000000,0)</f>
        <v>6.0003076</v>
      </c>
    </row>
    <row r="3077" customFormat="false" ht="15" hidden="false" customHeight="false" outlineLevel="0" collapsed="false">
      <c r="A3077" s="0" t="n">
        <v>18238278</v>
      </c>
      <c r="B3077" s="0" t="s">
        <v>7998</v>
      </c>
      <c r="C3077" s="0" t="n">
        <v>1</v>
      </c>
      <c r="D3077" s="0" t="s">
        <v>6924</v>
      </c>
      <c r="E3077" s="0" t="s">
        <v>7999</v>
      </c>
      <c r="F3077" s="0" t="s">
        <v>7853</v>
      </c>
      <c r="G3077" s="0" t="s">
        <v>7854</v>
      </c>
      <c r="H3077" s="0" t="s">
        <v>8000</v>
      </c>
      <c r="I3077" s="0" t="s">
        <v>2123</v>
      </c>
      <c r="J3077" s="0" t="s">
        <v>46</v>
      </c>
      <c r="K3077" s="0" t="s">
        <v>47</v>
      </c>
      <c r="L3077" s="0" t="s">
        <v>47</v>
      </c>
      <c r="M3077" s="0" t="s">
        <v>47</v>
      </c>
      <c r="N3077" s="0" t="n">
        <v>3</v>
      </c>
      <c r="O3077" s="0" t="n">
        <v>1801</v>
      </c>
      <c r="P3077" s="0" t="n">
        <v>1600</v>
      </c>
      <c r="Q3077" s="0" t="n">
        <v>3.7</v>
      </c>
      <c r="R3077" s="0" t="str">
        <f aca="false">INDEX(Lookup!$B$4:$B$18,MATCH(C3077,Lookup!$A$4:$A$18,0))</f>
        <v>India</v>
      </c>
      <c r="S3077" s="20" t="n">
        <f aca="false">INDEX(Lookup!$D$4:$D$18,MATCH(C3077,Lookup!$A$4:$A$18,0))</f>
        <v>0.012</v>
      </c>
      <c r="T3077" s="21" t="n">
        <f aca="false">ROUND(P3077*S3077,2)</f>
        <v>19.2</v>
      </c>
      <c r="U3077" s="21" t="n">
        <f aca="false">IF(T3077&lt;=10,1,IF(T3077&lt;=20,2,IF(T3077&lt;=30,3,IF(T3077&lt;=40,4,IF(T3077&lt;=50,5,IF(T3077&lt;=100,6,IF(T3077&lt;=250,7,8)))))))</f>
        <v>2</v>
      </c>
      <c r="V3077" s="21" t="n">
        <f aca="false">IF(AND(OR(Dashboard!$T$3="All",R3077=Dashboard!$T$3),OR(Dashboard!$T$4="All",D3077=Dashboard!$T$4)),1,0)</f>
        <v>1</v>
      </c>
      <c r="W3077" s="21" t="n">
        <f aca="false">IF(V3077=1,T3077+ROW()/10000000,0)</f>
        <v>19.2003077</v>
      </c>
    </row>
    <row r="3078" customFormat="false" ht="15" hidden="false" customHeight="false" outlineLevel="0" collapsed="false">
      <c r="A3078" s="0" t="n">
        <v>905</v>
      </c>
      <c r="B3078" s="0" t="s">
        <v>8001</v>
      </c>
      <c r="C3078" s="0" t="n">
        <v>1</v>
      </c>
      <c r="D3078" s="0" t="s">
        <v>6924</v>
      </c>
      <c r="E3078" s="0" t="s">
        <v>8002</v>
      </c>
      <c r="F3078" s="0" t="s">
        <v>7853</v>
      </c>
      <c r="G3078" s="0" t="s">
        <v>7854</v>
      </c>
      <c r="H3078" s="0" t="s">
        <v>1124</v>
      </c>
      <c r="I3078" s="0" t="s">
        <v>2123</v>
      </c>
      <c r="J3078" s="0" t="s">
        <v>47</v>
      </c>
      <c r="K3078" s="0" t="s">
        <v>46</v>
      </c>
      <c r="L3078" s="0" t="s">
        <v>47</v>
      </c>
      <c r="M3078" s="0" t="s">
        <v>47</v>
      </c>
      <c r="N3078" s="0" t="n">
        <v>3</v>
      </c>
      <c r="O3078" s="0" t="n">
        <v>327</v>
      </c>
      <c r="P3078" s="0" t="n">
        <v>1200</v>
      </c>
      <c r="Q3078" s="0" t="n">
        <v>3.5</v>
      </c>
      <c r="R3078" s="0" t="str">
        <f aca="false">INDEX(Lookup!$B$4:$B$18,MATCH(C3078,Lookup!$A$4:$A$18,0))</f>
        <v>India</v>
      </c>
      <c r="S3078" s="20" t="n">
        <f aca="false">INDEX(Lookup!$D$4:$D$18,MATCH(C3078,Lookup!$A$4:$A$18,0))</f>
        <v>0.012</v>
      </c>
      <c r="T3078" s="21" t="n">
        <f aca="false">ROUND(P3078*S3078,2)</f>
        <v>14.4</v>
      </c>
      <c r="U3078" s="21" t="n">
        <f aca="false">IF(T3078&lt;=10,1,IF(T3078&lt;=20,2,IF(T3078&lt;=30,3,IF(T3078&lt;=40,4,IF(T3078&lt;=50,5,IF(T3078&lt;=100,6,IF(T3078&lt;=250,7,8)))))))</f>
        <v>2</v>
      </c>
      <c r="V3078" s="21" t="n">
        <f aca="false">IF(AND(OR(Dashboard!$T$3="All",R3078=Dashboard!$T$3),OR(Dashboard!$T$4="All",D3078=Dashboard!$T$4)),1,0)</f>
        <v>1</v>
      </c>
      <c r="W3078" s="21" t="n">
        <f aca="false">IF(V3078=1,T3078+ROW()/10000000,0)</f>
        <v>14.4003078</v>
      </c>
    </row>
    <row r="3079" customFormat="false" ht="15" hidden="false" customHeight="false" outlineLevel="0" collapsed="false">
      <c r="A3079" s="0" t="n">
        <v>18281985</v>
      </c>
      <c r="B3079" s="0" t="s">
        <v>8003</v>
      </c>
      <c r="C3079" s="0" t="n">
        <v>1</v>
      </c>
      <c r="D3079" s="0" t="s">
        <v>6924</v>
      </c>
      <c r="E3079" s="0" t="s">
        <v>8004</v>
      </c>
      <c r="F3079" s="0" t="s">
        <v>7853</v>
      </c>
      <c r="G3079" s="0" t="s">
        <v>7854</v>
      </c>
      <c r="H3079" s="0" t="s">
        <v>8005</v>
      </c>
      <c r="I3079" s="0" t="s">
        <v>2123</v>
      </c>
      <c r="J3079" s="0" t="s">
        <v>46</v>
      </c>
      <c r="K3079" s="0" t="s">
        <v>47</v>
      </c>
      <c r="L3079" s="0" t="s">
        <v>47</v>
      </c>
      <c r="M3079" s="0" t="s">
        <v>47</v>
      </c>
      <c r="N3079" s="0" t="n">
        <v>3</v>
      </c>
      <c r="O3079" s="0" t="n">
        <v>1020</v>
      </c>
      <c r="P3079" s="0" t="n">
        <v>1200</v>
      </c>
      <c r="Q3079" s="0" t="n">
        <v>3.9</v>
      </c>
      <c r="R3079" s="0" t="str">
        <f aca="false">INDEX(Lookup!$B$4:$B$18,MATCH(C3079,Lookup!$A$4:$A$18,0))</f>
        <v>India</v>
      </c>
      <c r="S3079" s="20" t="n">
        <f aca="false">INDEX(Lookup!$D$4:$D$18,MATCH(C3079,Lookup!$A$4:$A$18,0))</f>
        <v>0.012</v>
      </c>
      <c r="T3079" s="21" t="n">
        <f aca="false">ROUND(P3079*S3079,2)</f>
        <v>14.4</v>
      </c>
      <c r="U3079" s="21" t="n">
        <f aca="false">IF(T3079&lt;=10,1,IF(T3079&lt;=20,2,IF(T3079&lt;=30,3,IF(T3079&lt;=40,4,IF(T3079&lt;=50,5,IF(T3079&lt;=100,6,IF(T3079&lt;=250,7,8)))))))</f>
        <v>2</v>
      </c>
      <c r="V3079" s="21" t="n">
        <f aca="false">IF(AND(OR(Dashboard!$T$3="All",R3079=Dashboard!$T$3),OR(Dashboard!$T$4="All",D3079=Dashboard!$T$4)),1,0)</f>
        <v>1</v>
      </c>
      <c r="W3079" s="21" t="n">
        <f aca="false">IF(V3079=1,T3079+ROW()/10000000,0)</f>
        <v>14.4003079</v>
      </c>
    </row>
    <row r="3080" customFormat="false" ht="15" hidden="false" customHeight="false" outlineLevel="0" collapsed="false">
      <c r="A3080" s="0" t="n">
        <v>307060</v>
      </c>
      <c r="B3080" s="0" t="s">
        <v>8006</v>
      </c>
      <c r="C3080" s="0" t="n">
        <v>1</v>
      </c>
      <c r="D3080" s="0" t="s">
        <v>6924</v>
      </c>
      <c r="E3080" s="0" t="s">
        <v>8007</v>
      </c>
      <c r="F3080" s="0" t="s">
        <v>7853</v>
      </c>
      <c r="G3080" s="0" t="s">
        <v>7854</v>
      </c>
      <c r="H3080" s="0" t="s">
        <v>8008</v>
      </c>
      <c r="I3080" s="0" t="s">
        <v>2123</v>
      </c>
      <c r="J3080" s="0" t="s">
        <v>46</v>
      </c>
      <c r="K3080" s="0" t="s">
        <v>47</v>
      </c>
      <c r="L3080" s="0" t="s">
        <v>47</v>
      </c>
      <c r="M3080" s="0" t="s">
        <v>47</v>
      </c>
      <c r="N3080" s="0" t="n">
        <v>3</v>
      </c>
      <c r="O3080" s="0" t="n">
        <v>645</v>
      </c>
      <c r="P3080" s="0" t="n">
        <v>1250</v>
      </c>
      <c r="Q3080" s="0" t="n">
        <v>3.8</v>
      </c>
      <c r="R3080" s="0" t="str">
        <f aca="false">INDEX(Lookup!$B$4:$B$18,MATCH(C3080,Lookup!$A$4:$A$18,0))</f>
        <v>India</v>
      </c>
      <c r="S3080" s="20" t="n">
        <f aca="false">INDEX(Lookup!$D$4:$D$18,MATCH(C3080,Lookup!$A$4:$A$18,0))</f>
        <v>0.012</v>
      </c>
      <c r="T3080" s="21" t="n">
        <f aca="false">ROUND(P3080*S3080,2)</f>
        <v>15</v>
      </c>
      <c r="U3080" s="21" t="n">
        <f aca="false">IF(T3080&lt;=10,1,IF(T3080&lt;=20,2,IF(T3080&lt;=30,3,IF(T3080&lt;=40,4,IF(T3080&lt;=50,5,IF(T3080&lt;=100,6,IF(T3080&lt;=250,7,8)))))))</f>
        <v>2</v>
      </c>
      <c r="V3080" s="21" t="n">
        <f aca="false">IF(AND(OR(Dashboard!$T$3="All",R3080=Dashboard!$T$3),OR(Dashboard!$T$4="All",D3080=Dashboard!$T$4)),1,0)</f>
        <v>1</v>
      </c>
      <c r="W3080" s="21" t="n">
        <f aca="false">IF(V3080=1,T3080+ROW()/10000000,0)</f>
        <v>15.000308</v>
      </c>
    </row>
    <row r="3081" customFormat="false" ht="15" hidden="false" customHeight="false" outlineLevel="0" collapsed="false">
      <c r="A3081" s="0" t="n">
        <v>18425735</v>
      </c>
      <c r="B3081" s="0" t="s">
        <v>8009</v>
      </c>
      <c r="C3081" s="0" t="n">
        <v>1</v>
      </c>
      <c r="D3081" s="0" t="s">
        <v>6924</v>
      </c>
      <c r="E3081" s="0" t="s">
        <v>8010</v>
      </c>
      <c r="F3081" s="0" t="s">
        <v>7853</v>
      </c>
      <c r="G3081" s="0" t="s">
        <v>7854</v>
      </c>
      <c r="H3081" s="0" t="s">
        <v>8011</v>
      </c>
      <c r="I3081" s="0" t="s">
        <v>2123</v>
      </c>
      <c r="J3081" s="0" t="s">
        <v>46</v>
      </c>
      <c r="K3081" s="0" t="s">
        <v>47</v>
      </c>
      <c r="L3081" s="0" t="s">
        <v>47</v>
      </c>
      <c r="M3081" s="0" t="s">
        <v>47</v>
      </c>
      <c r="N3081" s="0" t="n">
        <v>3</v>
      </c>
      <c r="O3081" s="0" t="n">
        <v>143</v>
      </c>
      <c r="P3081" s="0" t="n">
        <v>1500</v>
      </c>
      <c r="Q3081" s="0" t="n">
        <v>3.9</v>
      </c>
      <c r="R3081" s="0" t="str">
        <f aca="false">INDEX(Lookup!$B$4:$B$18,MATCH(C3081,Lookup!$A$4:$A$18,0))</f>
        <v>India</v>
      </c>
      <c r="S3081" s="20" t="n">
        <f aca="false">INDEX(Lookup!$D$4:$D$18,MATCH(C3081,Lookup!$A$4:$A$18,0))</f>
        <v>0.012</v>
      </c>
      <c r="T3081" s="21" t="n">
        <f aca="false">ROUND(P3081*S3081,2)</f>
        <v>18</v>
      </c>
      <c r="U3081" s="21" t="n">
        <f aca="false">IF(T3081&lt;=10,1,IF(T3081&lt;=20,2,IF(T3081&lt;=30,3,IF(T3081&lt;=40,4,IF(T3081&lt;=50,5,IF(T3081&lt;=100,6,IF(T3081&lt;=250,7,8)))))))</f>
        <v>2</v>
      </c>
      <c r="V3081" s="21" t="n">
        <f aca="false">IF(AND(OR(Dashboard!$T$3="All",R3081=Dashboard!$T$3),OR(Dashboard!$T$4="All",D3081=Dashboard!$T$4)),1,0)</f>
        <v>1</v>
      </c>
      <c r="W3081" s="21" t="n">
        <f aca="false">IF(V3081=1,T3081+ROW()/10000000,0)</f>
        <v>18.0003081</v>
      </c>
    </row>
    <row r="3082" customFormat="false" ht="15" hidden="false" customHeight="false" outlineLevel="0" collapsed="false">
      <c r="A3082" s="0" t="n">
        <v>313256</v>
      </c>
      <c r="B3082" s="0" t="s">
        <v>8012</v>
      </c>
      <c r="C3082" s="0" t="n">
        <v>1</v>
      </c>
      <c r="D3082" s="0" t="s">
        <v>6924</v>
      </c>
      <c r="E3082" s="0" t="s">
        <v>8013</v>
      </c>
      <c r="F3082" s="0" t="s">
        <v>7853</v>
      </c>
      <c r="G3082" s="0" t="s">
        <v>7854</v>
      </c>
      <c r="H3082" s="0" t="s">
        <v>8014</v>
      </c>
      <c r="I3082" s="0" t="s">
        <v>2123</v>
      </c>
      <c r="J3082" s="0" t="s">
        <v>46</v>
      </c>
      <c r="K3082" s="0" t="s">
        <v>47</v>
      </c>
      <c r="L3082" s="0" t="s">
        <v>47</v>
      </c>
      <c r="M3082" s="0" t="s">
        <v>47</v>
      </c>
      <c r="N3082" s="0" t="n">
        <v>3</v>
      </c>
      <c r="O3082" s="0" t="n">
        <v>1545</v>
      </c>
      <c r="P3082" s="0" t="n">
        <v>1500</v>
      </c>
      <c r="Q3082" s="0" t="n">
        <v>3.9</v>
      </c>
      <c r="R3082" s="0" t="str">
        <f aca="false">INDEX(Lookup!$B$4:$B$18,MATCH(C3082,Lookup!$A$4:$A$18,0))</f>
        <v>India</v>
      </c>
      <c r="S3082" s="20" t="n">
        <f aca="false">INDEX(Lookup!$D$4:$D$18,MATCH(C3082,Lookup!$A$4:$A$18,0))</f>
        <v>0.012</v>
      </c>
      <c r="T3082" s="21" t="n">
        <f aca="false">ROUND(P3082*S3082,2)</f>
        <v>18</v>
      </c>
      <c r="U3082" s="21" t="n">
        <f aca="false">IF(T3082&lt;=10,1,IF(T3082&lt;=20,2,IF(T3082&lt;=30,3,IF(T3082&lt;=40,4,IF(T3082&lt;=50,5,IF(T3082&lt;=100,6,IF(T3082&lt;=250,7,8)))))))</f>
        <v>2</v>
      </c>
      <c r="V3082" s="21" t="n">
        <f aca="false">IF(AND(OR(Dashboard!$T$3="All",R3082=Dashboard!$T$3),OR(Dashboard!$T$4="All",D3082=Dashboard!$T$4)),1,0)</f>
        <v>1</v>
      </c>
      <c r="W3082" s="21" t="n">
        <f aca="false">IF(V3082=1,T3082+ROW()/10000000,0)</f>
        <v>18.0003082</v>
      </c>
    </row>
    <row r="3083" customFormat="false" ht="15" hidden="false" customHeight="false" outlineLevel="0" collapsed="false">
      <c r="A3083" s="0" t="n">
        <v>18337893</v>
      </c>
      <c r="B3083" s="0" t="s">
        <v>8015</v>
      </c>
      <c r="C3083" s="0" t="n">
        <v>1</v>
      </c>
      <c r="D3083" s="0" t="s">
        <v>6924</v>
      </c>
      <c r="E3083" s="0" t="s">
        <v>8016</v>
      </c>
      <c r="F3083" s="0" t="s">
        <v>7853</v>
      </c>
      <c r="G3083" s="0" t="s">
        <v>7854</v>
      </c>
      <c r="H3083" s="0" t="s">
        <v>8017</v>
      </c>
      <c r="I3083" s="0" t="s">
        <v>2123</v>
      </c>
      <c r="J3083" s="0" t="s">
        <v>46</v>
      </c>
      <c r="K3083" s="0" t="s">
        <v>47</v>
      </c>
      <c r="L3083" s="0" t="s">
        <v>47</v>
      </c>
      <c r="M3083" s="0" t="s">
        <v>47</v>
      </c>
      <c r="N3083" s="0" t="n">
        <v>3</v>
      </c>
      <c r="O3083" s="0" t="n">
        <v>63</v>
      </c>
      <c r="P3083" s="0" t="n">
        <v>1400</v>
      </c>
      <c r="Q3083" s="0" t="n">
        <v>3.5</v>
      </c>
      <c r="R3083" s="0" t="str">
        <f aca="false">INDEX(Lookup!$B$4:$B$18,MATCH(C3083,Lookup!$A$4:$A$18,0))</f>
        <v>India</v>
      </c>
      <c r="S3083" s="20" t="n">
        <f aca="false">INDEX(Lookup!$D$4:$D$18,MATCH(C3083,Lookup!$A$4:$A$18,0))</f>
        <v>0.012</v>
      </c>
      <c r="T3083" s="21" t="n">
        <f aca="false">ROUND(P3083*S3083,2)</f>
        <v>16.8</v>
      </c>
      <c r="U3083" s="21" t="n">
        <f aca="false">IF(T3083&lt;=10,1,IF(T3083&lt;=20,2,IF(T3083&lt;=30,3,IF(T3083&lt;=40,4,IF(T3083&lt;=50,5,IF(T3083&lt;=100,6,IF(T3083&lt;=250,7,8)))))))</f>
        <v>2</v>
      </c>
      <c r="V3083" s="21" t="n">
        <f aca="false">IF(AND(OR(Dashboard!$T$3="All",R3083=Dashboard!$T$3),OR(Dashboard!$T$4="All",D3083=Dashboard!$T$4)),1,0)</f>
        <v>1</v>
      </c>
      <c r="W3083" s="21" t="n">
        <f aca="false">IF(V3083=1,T3083+ROW()/10000000,0)</f>
        <v>16.8003083</v>
      </c>
    </row>
    <row r="3084" customFormat="false" ht="15" hidden="false" customHeight="false" outlineLevel="0" collapsed="false">
      <c r="A3084" s="0" t="n">
        <v>307190</v>
      </c>
      <c r="B3084" s="0" t="s">
        <v>8018</v>
      </c>
      <c r="C3084" s="0" t="n">
        <v>1</v>
      </c>
      <c r="D3084" s="0" t="s">
        <v>6924</v>
      </c>
      <c r="E3084" s="0" t="s">
        <v>8019</v>
      </c>
      <c r="F3084" s="0" t="s">
        <v>7853</v>
      </c>
      <c r="G3084" s="0" t="s">
        <v>7854</v>
      </c>
      <c r="H3084" s="0" t="s">
        <v>402</v>
      </c>
      <c r="I3084" s="0" t="s">
        <v>2123</v>
      </c>
      <c r="J3084" s="0" t="s">
        <v>47</v>
      </c>
      <c r="K3084" s="0" t="s">
        <v>46</v>
      </c>
      <c r="L3084" s="0" t="s">
        <v>47</v>
      </c>
      <c r="M3084" s="0" t="s">
        <v>47</v>
      </c>
      <c r="N3084" s="0" t="n">
        <v>1</v>
      </c>
      <c r="O3084" s="0" t="n">
        <v>783</v>
      </c>
      <c r="P3084" s="0" t="n">
        <v>450</v>
      </c>
      <c r="Q3084" s="0" t="n">
        <v>3.9</v>
      </c>
      <c r="R3084" s="0" t="str">
        <f aca="false">INDEX(Lookup!$B$4:$B$18,MATCH(C3084,Lookup!$A$4:$A$18,0))</f>
        <v>India</v>
      </c>
      <c r="S3084" s="20" t="n">
        <f aca="false">INDEX(Lookup!$D$4:$D$18,MATCH(C3084,Lookup!$A$4:$A$18,0))</f>
        <v>0.012</v>
      </c>
      <c r="T3084" s="21" t="n">
        <f aca="false">ROUND(P3084*S3084,2)</f>
        <v>5.4</v>
      </c>
      <c r="U3084" s="21" t="n">
        <f aca="false">IF(T3084&lt;=10,1,IF(T3084&lt;=20,2,IF(T3084&lt;=30,3,IF(T3084&lt;=40,4,IF(T3084&lt;=50,5,IF(T3084&lt;=100,6,IF(T3084&lt;=250,7,8)))))))</f>
        <v>1</v>
      </c>
      <c r="V3084" s="21" t="n">
        <f aca="false">IF(AND(OR(Dashboard!$T$3="All",R3084=Dashboard!$T$3),OR(Dashboard!$T$4="All",D3084=Dashboard!$T$4)),1,0)</f>
        <v>1</v>
      </c>
      <c r="W3084" s="21" t="n">
        <f aca="false">IF(V3084=1,T3084+ROW()/10000000,0)</f>
        <v>5.4003084</v>
      </c>
    </row>
    <row r="3085" customFormat="false" ht="15" hidden="false" customHeight="false" outlineLevel="0" collapsed="false">
      <c r="A3085" s="0" t="n">
        <v>309790</v>
      </c>
      <c r="B3085" s="0" t="s">
        <v>8020</v>
      </c>
      <c r="C3085" s="0" t="n">
        <v>1</v>
      </c>
      <c r="D3085" s="0" t="s">
        <v>6924</v>
      </c>
      <c r="E3085" s="0" t="s">
        <v>8021</v>
      </c>
      <c r="F3085" s="0" t="s">
        <v>7853</v>
      </c>
      <c r="G3085" s="0" t="s">
        <v>7854</v>
      </c>
      <c r="H3085" s="0" t="s">
        <v>8022</v>
      </c>
      <c r="I3085" s="0" t="s">
        <v>2123</v>
      </c>
      <c r="J3085" s="0" t="s">
        <v>46</v>
      </c>
      <c r="K3085" s="0" t="s">
        <v>47</v>
      </c>
      <c r="L3085" s="0" t="s">
        <v>47</v>
      </c>
      <c r="M3085" s="0" t="s">
        <v>47</v>
      </c>
      <c r="N3085" s="0" t="n">
        <v>3</v>
      </c>
      <c r="O3085" s="0" t="n">
        <v>3413</v>
      </c>
      <c r="P3085" s="0" t="n">
        <v>1600</v>
      </c>
      <c r="Q3085" s="0" t="n">
        <v>3.9</v>
      </c>
      <c r="R3085" s="0" t="str">
        <f aca="false">INDEX(Lookup!$B$4:$B$18,MATCH(C3085,Lookup!$A$4:$A$18,0))</f>
        <v>India</v>
      </c>
      <c r="S3085" s="20" t="n">
        <f aca="false">INDEX(Lookup!$D$4:$D$18,MATCH(C3085,Lookup!$A$4:$A$18,0))</f>
        <v>0.012</v>
      </c>
      <c r="T3085" s="21" t="n">
        <f aca="false">ROUND(P3085*S3085,2)</f>
        <v>19.2</v>
      </c>
      <c r="U3085" s="21" t="n">
        <f aca="false">IF(T3085&lt;=10,1,IF(T3085&lt;=20,2,IF(T3085&lt;=30,3,IF(T3085&lt;=40,4,IF(T3085&lt;=50,5,IF(T3085&lt;=100,6,IF(T3085&lt;=250,7,8)))))))</f>
        <v>2</v>
      </c>
      <c r="V3085" s="21" t="n">
        <f aca="false">IF(AND(OR(Dashboard!$T$3="All",R3085=Dashboard!$T$3),OR(Dashboard!$T$4="All",D3085=Dashboard!$T$4)),1,0)</f>
        <v>1</v>
      </c>
      <c r="W3085" s="21" t="n">
        <f aca="false">IF(V3085=1,T3085+ROW()/10000000,0)</f>
        <v>19.2003085</v>
      </c>
    </row>
    <row r="3086" customFormat="false" ht="15" hidden="false" customHeight="false" outlineLevel="0" collapsed="false">
      <c r="A3086" s="0" t="n">
        <v>1800</v>
      </c>
      <c r="B3086" s="0" t="s">
        <v>8023</v>
      </c>
      <c r="C3086" s="0" t="n">
        <v>1</v>
      </c>
      <c r="D3086" s="0" t="s">
        <v>6924</v>
      </c>
      <c r="E3086" s="0" t="s">
        <v>8024</v>
      </c>
      <c r="F3086" s="0" t="s">
        <v>7853</v>
      </c>
      <c r="G3086" s="0" t="s">
        <v>7854</v>
      </c>
      <c r="H3086" s="0" t="s">
        <v>2122</v>
      </c>
      <c r="I3086" s="0" t="s">
        <v>2123</v>
      </c>
      <c r="J3086" s="0" t="s">
        <v>46</v>
      </c>
      <c r="K3086" s="0" t="s">
        <v>46</v>
      </c>
      <c r="L3086" s="0" t="s">
        <v>47</v>
      </c>
      <c r="M3086" s="0" t="s">
        <v>47</v>
      </c>
      <c r="N3086" s="0" t="n">
        <v>3</v>
      </c>
      <c r="O3086" s="0" t="n">
        <v>1087</v>
      </c>
      <c r="P3086" s="0" t="n">
        <v>1600</v>
      </c>
      <c r="Q3086" s="0" t="n">
        <v>3.9</v>
      </c>
      <c r="R3086" s="0" t="str">
        <f aca="false">INDEX(Lookup!$B$4:$B$18,MATCH(C3086,Lookup!$A$4:$A$18,0))</f>
        <v>India</v>
      </c>
      <c r="S3086" s="20" t="n">
        <f aca="false">INDEX(Lookup!$D$4:$D$18,MATCH(C3086,Lookup!$A$4:$A$18,0))</f>
        <v>0.012</v>
      </c>
      <c r="T3086" s="21" t="n">
        <f aca="false">ROUND(P3086*S3086,2)</f>
        <v>19.2</v>
      </c>
      <c r="U3086" s="21" t="n">
        <f aca="false">IF(T3086&lt;=10,1,IF(T3086&lt;=20,2,IF(T3086&lt;=30,3,IF(T3086&lt;=40,4,IF(T3086&lt;=50,5,IF(T3086&lt;=100,6,IF(T3086&lt;=250,7,8)))))))</f>
        <v>2</v>
      </c>
      <c r="V3086" s="21" t="n">
        <f aca="false">IF(AND(OR(Dashboard!$T$3="All",R3086=Dashboard!$T$3),OR(Dashboard!$T$4="All",D3086=Dashboard!$T$4)),1,0)</f>
        <v>1</v>
      </c>
      <c r="W3086" s="21" t="n">
        <f aca="false">IF(V3086=1,T3086+ROW()/10000000,0)</f>
        <v>19.2003086</v>
      </c>
    </row>
    <row r="3087" customFormat="false" ht="15" hidden="false" customHeight="false" outlineLevel="0" collapsed="false">
      <c r="A3087" s="0" t="n">
        <v>301605</v>
      </c>
      <c r="B3087" s="0" t="s">
        <v>8025</v>
      </c>
      <c r="C3087" s="0" t="n">
        <v>1</v>
      </c>
      <c r="D3087" s="0" t="s">
        <v>6924</v>
      </c>
      <c r="E3087" s="0" t="s">
        <v>8026</v>
      </c>
      <c r="F3087" s="0" t="s">
        <v>7853</v>
      </c>
      <c r="G3087" s="0" t="s">
        <v>7854</v>
      </c>
      <c r="H3087" s="0" t="s">
        <v>8027</v>
      </c>
      <c r="I3087" s="0" t="s">
        <v>2123</v>
      </c>
      <c r="J3087" s="0" t="s">
        <v>47</v>
      </c>
      <c r="K3087" s="0" t="s">
        <v>47</v>
      </c>
      <c r="L3087" s="0" t="s">
        <v>47</v>
      </c>
      <c r="M3087" s="0" t="s">
        <v>47</v>
      </c>
      <c r="N3087" s="0" t="n">
        <v>3</v>
      </c>
      <c r="O3087" s="0" t="n">
        <v>4914</v>
      </c>
      <c r="P3087" s="0" t="n">
        <v>1500</v>
      </c>
      <c r="Q3087" s="0" t="n">
        <v>3.7</v>
      </c>
      <c r="R3087" s="0" t="str">
        <f aca="false">INDEX(Lookup!$B$4:$B$18,MATCH(C3087,Lookup!$A$4:$A$18,0))</f>
        <v>India</v>
      </c>
      <c r="S3087" s="20" t="n">
        <f aca="false">INDEX(Lookup!$D$4:$D$18,MATCH(C3087,Lookup!$A$4:$A$18,0))</f>
        <v>0.012</v>
      </c>
      <c r="T3087" s="21" t="n">
        <f aca="false">ROUND(P3087*S3087,2)</f>
        <v>18</v>
      </c>
      <c r="U3087" s="21" t="n">
        <f aca="false">IF(T3087&lt;=10,1,IF(T3087&lt;=20,2,IF(T3087&lt;=30,3,IF(T3087&lt;=40,4,IF(T3087&lt;=50,5,IF(T3087&lt;=100,6,IF(T3087&lt;=250,7,8)))))))</f>
        <v>2</v>
      </c>
      <c r="V3087" s="21" t="n">
        <f aca="false">IF(AND(OR(Dashboard!$T$3="All",R3087=Dashboard!$T$3),OR(Dashboard!$T$4="All",D3087=Dashboard!$T$4)),1,0)</f>
        <v>1</v>
      </c>
      <c r="W3087" s="21" t="n">
        <f aca="false">IF(V3087=1,T3087+ROW()/10000000,0)</f>
        <v>18.0003087</v>
      </c>
    </row>
    <row r="3088" customFormat="false" ht="15" hidden="false" customHeight="false" outlineLevel="0" collapsed="false">
      <c r="A3088" s="0" t="n">
        <v>3394</v>
      </c>
      <c r="B3088" s="0" t="s">
        <v>4300</v>
      </c>
      <c r="C3088" s="0" t="n">
        <v>1</v>
      </c>
      <c r="D3088" s="0" t="s">
        <v>6924</v>
      </c>
      <c r="E3088" s="0" t="s">
        <v>8028</v>
      </c>
      <c r="F3088" s="0" t="s">
        <v>7853</v>
      </c>
      <c r="G3088" s="0" t="s">
        <v>7854</v>
      </c>
      <c r="H3088" s="0" t="s">
        <v>2122</v>
      </c>
      <c r="I3088" s="0" t="s">
        <v>2123</v>
      </c>
      <c r="J3088" s="0" t="s">
        <v>47</v>
      </c>
      <c r="K3088" s="0" t="s">
        <v>47</v>
      </c>
      <c r="L3088" s="0" t="s">
        <v>47</v>
      </c>
      <c r="M3088" s="0" t="s">
        <v>47</v>
      </c>
      <c r="N3088" s="0" t="n">
        <v>3</v>
      </c>
      <c r="O3088" s="0" t="n">
        <v>908</v>
      </c>
      <c r="P3088" s="0" t="n">
        <v>1800</v>
      </c>
      <c r="Q3088" s="0" t="n">
        <v>3.9</v>
      </c>
      <c r="R3088" s="0" t="str">
        <f aca="false">INDEX(Lookup!$B$4:$B$18,MATCH(C3088,Lookup!$A$4:$A$18,0))</f>
        <v>India</v>
      </c>
      <c r="S3088" s="20" t="n">
        <f aca="false">INDEX(Lookup!$D$4:$D$18,MATCH(C3088,Lookup!$A$4:$A$18,0))</f>
        <v>0.012</v>
      </c>
      <c r="T3088" s="21" t="n">
        <f aca="false">ROUND(P3088*S3088,2)</f>
        <v>21.6</v>
      </c>
      <c r="U3088" s="21" t="n">
        <f aca="false">IF(T3088&lt;=10,1,IF(T3088&lt;=20,2,IF(T3088&lt;=30,3,IF(T3088&lt;=40,4,IF(T3088&lt;=50,5,IF(T3088&lt;=100,6,IF(T3088&lt;=250,7,8)))))))</f>
        <v>3</v>
      </c>
      <c r="V3088" s="21" t="n">
        <f aca="false">IF(AND(OR(Dashboard!$T$3="All",R3088=Dashboard!$T$3),OR(Dashboard!$T$4="All",D3088=Dashboard!$T$4)),1,0)</f>
        <v>1</v>
      </c>
      <c r="W3088" s="21" t="n">
        <f aca="false">IF(V3088=1,T3088+ROW()/10000000,0)</f>
        <v>21.6003088</v>
      </c>
    </row>
    <row r="3089" customFormat="false" ht="15" hidden="false" customHeight="false" outlineLevel="0" collapsed="false">
      <c r="A3089" s="0" t="n">
        <v>930</v>
      </c>
      <c r="B3089" s="0" t="s">
        <v>8029</v>
      </c>
      <c r="C3089" s="0" t="n">
        <v>1</v>
      </c>
      <c r="D3089" s="0" t="s">
        <v>6924</v>
      </c>
      <c r="E3089" s="0" t="s">
        <v>8030</v>
      </c>
      <c r="F3089" s="0" t="s">
        <v>7853</v>
      </c>
      <c r="G3089" s="0" t="s">
        <v>7854</v>
      </c>
      <c r="H3089" s="0" t="s">
        <v>8031</v>
      </c>
      <c r="I3089" s="0" t="s">
        <v>2123</v>
      </c>
      <c r="J3089" s="0" t="s">
        <v>46</v>
      </c>
      <c r="K3089" s="0" t="s">
        <v>46</v>
      </c>
      <c r="L3089" s="0" t="s">
        <v>47</v>
      </c>
      <c r="M3089" s="0" t="s">
        <v>47</v>
      </c>
      <c r="N3089" s="0" t="n">
        <v>3</v>
      </c>
      <c r="O3089" s="0" t="n">
        <v>1027</v>
      </c>
      <c r="P3089" s="0" t="n">
        <v>1500</v>
      </c>
      <c r="Q3089" s="0" t="n">
        <v>3.5</v>
      </c>
      <c r="R3089" s="0" t="str">
        <f aca="false">INDEX(Lookup!$B$4:$B$18,MATCH(C3089,Lookup!$A$4:$A$18,0))</f>
        <v>India</v>
      </c>
      <c r="S3089" s="20" t="n">
        <f aca="false">INDEX(Lookup!$D$4:$D$18,MATCH(C3089,Lookup!$A$4:$A$18,0))</f>
        <v>0.012</v>
      </c>
      <c r="T3089" s="21" t="n">
        <f aca="false">ROUND(P3089*S3089,2)</f>
        <v>18</v>
      </c>
      <c r="U3089" s="21" t="n">
        <f aca="false">IF(T3089&lt;=10,1,IF(T3089&lt;=20,2,IF(T3089&lt;=30,3,IF(T3089&lt;=40,4,IF(T3089&lt;=50,5,IF(T3089&lt;=100,6,IF(T3089&lt;=250,7,8)))))))</f>
        <v>2</v>
      </c>
      <c r="V3089" s="21" t="n">
        <f aca="false">IF(AND(OR(Dashboard!$T$3="All",R3089=Dashboard!$T$3),OR(Dashboard!$T$4="All",D3089=Dashboard!$T$4)),1,0)</f>
        <v>1</v>
      </c>
      <c r="W3089" s="21" t="n">
        <f aca="false">IF(V3089=1,T3089+ROW()/10000000,0)</f>
        <v>18.0003089</v>
      </c>
    </row>
    <row r="3090" customFormat="false" ht="15" hidden="false" customHeight="false" outlineLevel="0" collapsed="false">
      <c r="A3090" s="0" t="n">
        <v>309073</v>
      </c>
      <c r="B3090" s="0" t="s">
        <v>5394</v>
      </c>
      <c r="C3090" s="0" t="n">
        <v>1</v>
      </c>
      <c r="D3090" s="0" t="s">
        <v>6924</v>
      </c>
      <c r="E3090" s="0" t="s">
        <v>8032</v>
      </c>
      <c r="F3090" s="0" t="s">
        <v>7853</v>
      </c>
      <c r="G3090" s="0" t="s">
        <v>7854</v>
      </c>
      <c r="H3090" s="0" t="s">
        <v>5398</v>
      </c>
      <c r="I3090" s="0" t="s">
        <v>2123</v>
      </c>
      <c r="J3090" s="0" t="s">
        <v>46</v>
      </c>
      <c r="K3090" s="0" t="s">
        <v>46</v>
      </c>
      <c r="L3090" s="0" t="s">
        <v>47</v>
      </c>
      <c r="M3090" s="0" t="s">
        <v>47</v>
      </c>
      <c r="N3090" s="0" t="n">
        <v>3</v>
      </c>
      <c r="O3090" s="0" t="n">
        <v>1071</v>
      </c>
      <c r="P3090" s="0" t="n">
        <v>1600</v>
      </c>
      <c r="Q3090" s="0" t="n">
        <v>3.9</v>
      </c>
      <c r="R3090" s="0" t="str">
        <f aca="false">INDEX(Lookup!$B$4:$B$18,MATCH(C3090,Lookup!$A$4:$A$18,0))</f>
        <v>India</v>
      </c>
      <c r="S3090" s="20" t="n">
        <f aca="false">INDEX(Lookup!$D$4:$D$18,MATCH(C3090,Lookup!$A$4:$A$18,0))</f>
        <v>0.012</v>
      </c>
      <c r="T3090" s="21" t="n">
        <f aca="false">ROUND(P3090*S3090,2)</f>
        <v>19.2</v>
      </c>
      <c r="U3090" s="21" t="n">
        <f aca="false">IF(T3090&lt;=10,1,IF(T3090&lt;=20,2,IF(T3090&lt;=30,3,IF(T3090&lt;=40,4,IF(T3090&lt;=50,5,IF(T3090&lt;=100,6,IF(T3090&lt;=250,7,8)))))))</f>
        <v>2</v>
      </c>
      <c r="V3090" s="21" t="n">
        <f aca="false">IF(AND(OR(Dashboard!$T$3="All",R3090=Dashboard!$T$3),OR(Dashboard!$T$4="All",D3090=Dashboard!$T$4)),1,0)</f>
        <v>1</v>
      </c>
      <c r="W3090" s="21" t="n">
        <f aca="false">IF(V3090=1,T3090+ROW()/10000000,0)</f>
        <v>19.200309</v>
      </c>
    </row>
    <row r="3091" customFormat="false" ht="15" hidden="false" customHeight="false" outlineLevel="0" collapsed="false">
      <c r="A3091" s="0" t="n">
        <v>18414481</v>
      </c>
      <c r="B3091" s="0" t="s">
        <v>5112</v>
      </c>
      <c r="C3091" s="0" t="n">
        <v>1</v>
      </c>
      <c r="D3091" s="0" t="s">
        <v>6924</v>
      </c>
      <c r="E3091" s="0" t="s">
        <v>7854</v>
      </c>
      <c r="F3091" s="0" t="s">
        <v>7853</v>
      </c>
      <c r="G3091" s="0" t="s">
        <v>7854</v>
      </c>
      <c r="H3091" s="0" t="s">
        <v>5113</v>
      </c>
      <c r="I3091" s="0" t="s">
        <v>2123</v>
      </c>
      <c r="J3091" s="0" t="s">
        <v>47</v>
      </c>
      <c r="K3091" s="0" t="s">
        <v>46</v>
      </c>
      <c r="L3091" s="0" t="s">
        <v>47</v>
      </c>
      <c r="M3091" s="0" t="s">
        <v>47</v>
      </c>
      <c r="N3091" s="0" t="n">
        <v>1</v>
      </c>
      <c r="O3091" s="0" t="n">
        <v>0</v>
      </c>
      <c r="P3091" s="0" t="n">
        <v>200</v>
      </c>
      <c r="Q3091" s="0" t="n">
        <v>1</v>
      </c>
      <c r="R3091" s="0" t="str">
        <f aca="false">INDEX(Lookup!$B$4:$B$18,MATCH(C3091,Lookup!$A$4:$A$18,0))</f>
        <v>India</v>
      </c>
      <c r="S3091" s="20" t="n">
        <f aca="false">INDEX(Lookup!$D$4:$D$18,MATCH(C3091,Lookup!$A$4:$A$18,0))</f>
        <v>0.012</v>
      </c>
      <c r="T3091" s="21" t="n">
        <f aca="false">ROUND(P3091*S3091,2)</f>
        <v>2.4</v>
      </c>
      <c r="U3091" s="21" t="n">
        <f aca="false">IF(T3091&lt;=10,1,IF(T3091&lt;=20,2,IF(T3091&lt;=30,3,IF(T3091&lt;=40,4,IF(T3091&lt;=50,5,IF(T3091&lt;=100,6,IF(T3091&lt;=250,7,8)))))))</f>
        <v>1</v>
      </c>
      <c r="V3091" s="21" t="n">
        <f aca="false">IF(AND(OR(Dashboard!$T$3="All",R3091=Dashboard!$T$3),OR(Dashboard!$T$4="All",D3091=Dashboard!$T$4)),1,0)</f>
        <v>1</v>
      </c>
      <c r="W3091" s="21" t="n">
        <f aca="false">IF(V3091=1,T3091+ROW()/10000000,0)</f>
        <v>2.4003091</v>
      </c>
    </row>
    <row r="3092" customFormat="false" ht="15" hidden="false" customHeight="false" outlineLevel="0" collapsed="false">
      <c r="A3092" s="0" t="n">
        <v>18469940</v>
      </c>
      <c r="B3092" s="0" t="s">
        <v>5101</v>
      </c>
      <c r="C3092" s="0" t="n">
        <v>1</v>
      </c>
      <c r="D3092" s="0" t="s">
        <v>6924</v>
      </c>
      <c r="E3092" s="0" t="s">
        <v>8033</v>
      </c>
      <c r="F3092" s="0" t="s">
        <v>7853</v>
      </c>
      <c r="G3092" s="0" t="s">
        <v>7854</v>
      </c>
      <c r="H3092" s="0" t="s">
        <v>3392</v>
      </c>
      <c r="I3092" s="0" t="s">
        <v>2123</v>
      </c>
      <c r="J3092" s="0" t="s">
        <v>47</v>
      </c>
      <c r="K3092" s="0" t="s">
        <v>46</v>
      </c>
      <c r="L3092" s="0" t="s">
        <v>47</v>
      </c>
      <c r="M3092" s="0" t="s">
        <v>47</v>
      </c>
      <c r="N3092" s="0" t="n">
        <v>2</v>
      </c>
      <c r="O3092" s="0" t="n">
        <v>0</v>
      </c>
      <c r="P3092" s="0" t="n">
        <v>500</v>
      </c>
      <c r="Q3092" s="0" t="n">
        <v>1</v>
      </c>
      <c r="R3092" s="0" t="str">
        <f aca="false">INDEX(Lookup!$B$4:$B$18,MATCH(C3092,Lookup!$A$4:$A$18,0))</f>
        <v>India</v>
      </c>
      <c r="S3092" s="20" t="n">
        <f aca="false">INDEX(Lookup!$D$4:$D$18,MATCH(C3092,Lookup!$A$4:$A$18,0))</f>
        <v>0.012</v>
      </c>
      <c r="T3092" s="21" t="n">
        <f aca="false">ROUND(P3092*S3092,2)</f>
        <v>6</v>
      </c>
      <c r="U3092" s="21" t="n">
        <f aca="false">IF(T3092&lt;=10,1,IF(T3092&lt;=20,2,IF(T3092&lt;=30,3,IF(T3092&lt;=40,4,IF(T3092&lt;=50,5,IF(T3092&lt;=100,6,IF(T3092&lt;=250,7,8)))))))</f>
        <v>1</v>
      </c>
      <c r="V3092" s="21" t="n">
        <f aca="false">IF(AND(OR(Dashboard!$T$3="All",R3092=Dashboard!$T$3),OR(Dashboard!$T$4="All",D3092=Dashboard!$T$4)),1,0)</f>
        <v>1</v>
      </c>
      <c r="W3092" s="21" t="n">
        <f aca="false">IF(V3092=1,T3092+ROW()/10000000,0)</f>
        <v>6.0003092</v>
      </c>
    </row>
    <row r="3093" customFormat="false" ht="15" hidden="false" customHeight="false" outlineLevel="0" collapsed="false">
      <c r="A3093" s="0" t="n">
        <v>18380361</v>
      </c>
      <c r="B3093" s="0" t="s">
        <v>8034</v>
      </c>
      <c r="C3093" s="0" t="n">
        <v>1</v>
      </c>
      <c r="D3093" s="0" t="s">
        <v>6924</v>
      </c>
      <c r="E3093" s="0" t="s">
        <v>8035</v>
      </c>
      <c r="F3093" s="0" t="s">
        <v>7853</v>
      </c>
      <c r="G3093" s="0" t="s">
        <v>7854</v>
      </c>
      <c r="H3093" s="0" t="s">
        <v>2128</v>
      </c>
      <c r="I3093" s="0" t="s">
        <v>2123</v>
      </c>
      <c r="J3093" s="0" t="s">
        <v>47</v>
      </c>
      <c r="K3093" s="0" t="s">
        <v>47</v>
      </c>
      <c r="L3093" s="0" t="s">
        <v>47</v>
      </c>
      <c r="M3093" s="0" t="s">
        <v>47</v>
      </c>
      <c r="N3093" s="0" t="n">
        <v>1</v>
      </c>
      <c r="O3093" s="0" t="n">
        <v>2</v>
      </c>
      <c r="P3093" s="0" t="n">
        <v>200</v>
      </c>
      <c r="Q3093" s="0" t="n">
        <v>1</v>
      </c>
      <c r="R3093" s="0" t="str">
        <f aca="false">INDEX(Lookup!$B$4:$B$18,MATCH(C3093,Lookup!$A$4:$A$18,0))</f>
        <v>India</v>
      </c>
      <c r="S3093" s="20" t="n">
        <f aca="false">INDEX(Lookup!$D$4:$D$18,MATCH(C3093,Lookup!$A$4:$A$18,0))</f>
        <v>0.012</v>
      </c>
      <c r="T3093" s="21" t="n">
        <f aca="false">ROUND(P3093*S3093,2)</f>
        <v>2.4</v>
      </c>
      <c r="U3093" s="21" t="n">
        <f aca="false">IF(T3093&lt;=10,1,IF(T3093&lt;=20,2,IF(T3093&lt;=30,3,IF(T3093&lt;=40,4,IF(T3093&lt;=50,5,IF(T3093&lt;=100,6,IF(T3093&lt;=250,7,8)))))))</f>
        <v>1</v>
      </c>
      <c r="V3093" s="21" t="n">
        <f aca="false">IF(AND(OR(Dashboard!$T$3="All",R3093=Dashboard!$T$3),OR(Dashboard!$T$4="All",D3093=Dashboard!$T$4)),1,0)</f>
        <v>1</v>
      </c>
      <c r="W3093" s="21" t="n">
        <f aca="false">IF(V3093=1,T3093+ROW()/10000000,0)</f>
        <v>2.4003093</v>
      </c>
    </row>
    <row r="3094" customFormat="false" ht="15" hidden="false" customHeight="false" outlineLevel="0" collapsed="false">
      <c r="A3094" s="0" t="n">
        <v>18241537</v>
      </c>
      <c r="B3094" s="0" t="s">
        <v>8036</v>
      </c>
      <c r="C3094" s="0" t="n">
        <v>1</v>
      </c>
      <c r="D3094" s="0" t="s">
        <v>6924</v>
      </c>
      <c r="E3094" s="0" t="s">
        <v>8037</v>
      </c>
      <c r="F3094" s="0" t="s">
        <v>7853</v>
      </c>
      <c r="G3094" s="0" t="s">
        <v>7854</v>
      </c>
      <c r="H3094" s="0" t="s">
        <v>8038</v>
      </c>
      <c r="I3094" s="0" t="s">
        <v>2123</v>
      </c>
      <c r="J3094" s="0" t="s">
        <v>46</v>
      </c>
      <c r="K3094" s="0" t="s">
        <v>47</v>
      </c>
      <c r="L3094" s="0" t="s">
        <v>47</v>
      </c>
      <c r="M3094" s="0" t="s">
        <v>47</v>
      </c>
      <c r="N3094" s="0" t="n">
        <v>3</v>
      </c>
      <c r="O3094" s="0" t="n">
        <v>840</v>
      </c>
      <c r="P3094" s="0" t="n">
        <v>1600</v>
      </c>
      <c r="Q3094" s="0" t="n">
        <v>4.4</v>
      </c>
      <c r="R3094" s="0" t="str">
        <f aca="false">INDEX(Lookup!$B$4:$B$18,MATCH(C3094,Lookup!$A$4:$A$18,0))</f>
        <v>India</v>
      </c>
      <c r="S3094" s="20" t="n">
        <f aca="false">INDEX(Lookup!$D$4:$D$18,MATCH(C3094,Lookup!$A$4:$A$18,0))</f>
        <v>0.012</v>
      </c>
      <c r="T3094" s="21" t="n">
        <f aca="false">ROUND(P3094*S3094,2)</f>
        <v>19.2</v>
      </c>
      <c r="U3094" s="21" t="n">
        <f aca="false">IF(T3094&lt;=10,1,IF(T3094&lt;=20,2,IF(T3094&lt;=30,3,IF(T3094&lt;=40,4,IF(T3094&lt;=50,5,IF(T3094&lt;=100,6,IF(T3094&lt;=250,7,8)))))))</f>
        <v>2</v>
      </c>
      <c r="V3094" s="21" t="n">
        <f aca="false">IF(AND(OR(Dashboard!$T$3="All",R3094=Dashboard!$T$3),OR(Dashboard!$T$4="All",D3094=Dashboard!$T$4)),1,0)</f>
        <v>1</v>
      </c>
      <c r="W3094" s="21" t="n">
        <f aca="false">IF(V3094=1,T3094+ROW()/10000000,0)</f>
        <v>19.2003094</v>
      </c>
    </row>
    <row r="3095" customFormat="false" ht="15" hidden="false" customHeight="false" outlineLevel="0" collapsed="false">
      <c r="A3095" s="0" t="n">
        <v>309478</v>
      </c>
      <c r="B3095" s="0" t="s">
        <v>8039</v>
      </c>
      <c r="C3095" s="0" t="n">
        <v>1</v>
      </c>
      <c r="D3095" s="0" t="s">
        <v>6924</v>
      </c>
      <c r="E3095" s="0" t="s">
        <v>8040</v>
      </c>
      <c r="F3095" s="0" t="s">
        <v>7853</v>
      </c>
      <c r="G3095" s="0" t="s">
        <v>7854</v>
      </c>
      <c r="H3095" s="0" t="s">
        <v>3777</v>
      </c>
      <c r="I3095" s="0" t="s">
        <v>2123</v>
      </c>
      <c r="J3095" s="0" t="s">
        <v>46</v>
      </c>
      <c r="K3095" s="0" t="s">
        <v>47</v>
      </c>
      <c r="L3095" s="0" t="s">
        <v>47</v>
      </c>
      <c r="M3095" s="0" t="s">
        <v>47</v>
      </c>
      <c r="N3095" s="0" t="n">
        <v>3</v>
      </c>
      <c r="O3095" s="0" t="n">
        <v>2333</v>
      </c>
      <c r="P3095" s="0" t="n">
        <v>1800</v>
      </c>
      <c r="Q3095" s="0" t="n">
        <v>4</v>
      </c>
      <c r="R3095" s="0" t="str">
        <f aca="false">INDEX(Lookup!$B$4:$B$18,MATCH(C3095,Lookup!$A$4:$A$18,0))</f>
        <v>India</v>
      </c>
      <c r="S3095" s="20" t="n">
        <f aca="false">INDEX(Lookup!$D$4:$D$18,MATCH(C3095,Lookup!$A$4:$A$18,0))</f>
        <v>0.012</v>
      </c>
      <c r="T3095" s="21" t="n">
        <f aca="false">ROUND(P3095*S3095,2)</f>
        <v>21.6</v>
      </c>
      <c r="U3095" s="21" t="n">
        <f aca="false">IF(T3095&lt;=10,1,IF(T3095&lt;=20,2,IF(T3095&lt;=30,3,IF(T3095&lt;=40,4,IF(T3095&lt;=50,5,IF(T3095&lt;=100,6,IF(T3095&lt;=250,7,8)))))))</f>
        <v>3</v>
      </c>
      <c r="V3095" s="21" t="n">
        <f aca="false">IF(AND(OR(Dashboard!$T$3="All",R3095=Dashboard!$T$3),OR(Dashboard!$T$4="All",D3095=Dashboard!$T$4)),1,0)</f>
        <v>1</v>
      </c>
      <c r="W3095" s="21" t="n">
        <f aca="false">IF(V3095=1,T3095+ROW()/10000000,0)</f>
        <v>21.6003095</v>
      </c>
    </row>
    <row r="3096" customFormat="false" ht="15" hidden="false" customHeight="false" outlineLevel="0" collapsed="false">
      <c r="A3096" s="0" t="n">
        <v>7713</v>
      </c>
      <c r="B3096" s="0" t="s">
        <v>8041</v>
      </c>
      <c r="C3096" s="0" t="n">
        <v>1</v>
      </c>
      <c r="D3096" s="0" t="s">
        <v>6924</v>
      </c>
      <c r="E3096" s="0" t="s">
        <v>8042</v>
      </c>
      <c r="F3096" s="0" t="s">
        <v>7853</v>
      </c>
      <c r="G3096" s="0" t="s">
        <v>7854</v>
      </c>
      <c r="H3096" s="0" t="s">
        <v>2398</v>
      </c>
      <c r="I3096" s="0" t="s">
        <v>2123</v>
      </c>
      <c r="J3096" s="0" t="s">
        <v>46</v>
      </c>
      <c r="K3096" s="0" t="s">
        <v>46</v>
      </c>
      <c r="L3096" s="0" t="s">
        <v>47</v>
      </c>
      <c r="M3096" s="0" t="s">
        <v>47</v>
      </c>
      <c r="N3096" s="0" t="n">
        <v>4</v>
      </c>
      <c r="O3096" s="0" t="n">
        <v>1821</v>
      </c>
      <c r="P3096" s="0" t="n">
        <v>2000</v>
      </c>
      <c r="Q3096" s="0" t="n">
        <v>4.1</v>
      </c>
      <c r="R3096" s="0" t="str">
        <f aca="false">INDEX(Lookup!$B$4:$B$18,MATCH(C3096,Lookup!$A$4:$A$18,0))</f>
        <v>India</v>
      </c>
      <c r="S3096" s="20" t="n">
        <f aca="false">INDEX(Lookup!$D$4:$D$18,MATCH(C3096,Lookup!$A$4:$A$18,0))</f>
        <v>0.012</v>
      </c>
      <c r="T3096" s="21" t="n">
        <f aca="false">ROUND(P3096*S3096,2)</f>
        <v>24</v>
      </c>
      <c r="U3096" s="21" t="n">
        <f aca="false">IF(T3096&lt;=10,1,IF(T3096&lt;=20,2,IF(T3096&lt;=30,3,IF(T3096&lt;=40,4,IF(T3096&lt;=50,5,IF(T3096&lt;=100,6,IF(T3096&lt;=250,7,8)))))))</f>
        <v>3</v>
      </c>
      <c r="V3096" s="21" t="n">
        <f aca="false">IF(AND(OR(Dashboard!$T$3="All",R3096=Dashboard!$T$3),OR(Dashboard!$T$4="All",D3096=Dashboard!$T$4)),1,0)</f>
        <v>1</v>
      </c>
      <c r="W3096" s="21" t="n">
        <f aca="false">IF(V3096=1,T3096+ROW()/10000000,0)</f>
        <v>24.0003096</v>
      </c>
    </row>
    <row r="3097" customFormat="false" ht="15" hidden="false" customHeight="false" outlineLevel="0" collapsed="false">
      <c r="A3097" s="0" t="n">
        <v>301489</v>
      </c>
      <c r="B3097" s="0" t="s">
        <v>1973</v>
      </c>
      <c r="C3097" s="0" t="n">
        <v>1</v>
      </c>
      <c r="D3097" s="0" t="s">
        <v>6924</v>
      </c>
      <c r="E3097" s="0" t="s">
        <v>8043</v>
      </c>
      <c r="F3097" s="0" t="s">
        <v>7853</v>
      </c>
      <c r="G3097" s="0" t="s">
        <v>7854</v>
      </c>
      <c r="H3097" s="0" t="s">
        <v>2288</v>
      </c>
      <c r="I3097" s="0" t="s">
        <v>2123</v>
      </c>
      <c r="J3097" s="0" t="s">
        <v>47</v>
      </c>
      <c r="K3097" s="0" t="s">
        <v>47</v>
      </c>
      <c r="L3097" s="0" t="s">
        <v>47</v>
      </c>
      <c r="M3097" s="0" t="s">
        <v>47</v>
      </c>
      <c r="N3097" s="0" t="n">
        <v>3</v>
      </c>
      <c r="O3097" s="0" t="n">
        <v>3164</v>
      </c>
      <c r="P3097" s="0" t="n">
        <v>1600</v>
      </c>
      <c r="Q3097" s="0" t="n">
        <v>4.1</v>
      </c>
      <c r="R3097" s="0" t="str">
        <f aca="false">INDEX(Lookup!$B$4:$B$18,MATCH(C3097,Lookup!$A$4:$A$18,0))</f>
        <v>India</v>
      </c>
      <c r="S3097" s="20" t="n">
        <f aca="false">INDEX(Lookup!$D$4:$D$18,MATCH(C3097,Lookup!$A$4:$A$18,0))</f>
        <v>0.012</v>
      </c>
      <c r="T3097" s="21" t="n">
        <f aca="false">ROUND(P3097*S3097,2)</f>
        <v>19.2</v>
      </c>
      <c r="U3097" s="21" t="n">
        <f aca="false">IF(T3097&lt;=10,1,IF(T3097&lt;=20,2,IF(T3097&lt;=30,3,IF(T3097&lt;=40,4,IF(T3097&lt;=50,5,IF(T3097&lt;=100,6,IF(T3097&lt;=250,7,8)))))))</f>
        <v>2</v>
      </c>
      <c r="V3097" s="21" t="n">
        <f aca="false">IF(AND(OR(Dashboard!$T$3="All",R3097=Dashboard!$T$3),OR(Dashboard!$T$4="All",D3097=Dashboard!$T$4)),1,0)</f>
        <v>1</v>
      </c>
      <c r="W3097" s="21" t="n">
        <f aca="false">IF(V3097=1,T3097+ROW()/10000000,0)</f>
        <v>19.2003097</v>
      </c>
    </row>
    <row r="3098" customFormat="false" ht="15" hidden="false" customHeight="false" outlineLevel="0" collapsed="false">
      <c r="A3098" s="0" t="n">
        <v>18219558</v>
      </c>
      <c r="B3098" s="0" t="s">
        <v>5275</v>
      </c>
      <c r="C3098" s="0" t="n">
        <v>1</v>
      </c>
      <c r="D3098" s="0" t="s">
        <v>6924</v>
      </c>
      <c r="E3098" s="0" t="s">
        <v>8044</v>
      </c>
      <c r="F3098" s="0" t="s">
        <v>7853</v>
      </c>
      <c r="G3098" s="0" t="s">
        <v>7854</v>
      </c>
      <c r="H3098" s="0" t="s">
        <v>5277</v>
      </c>
      <c r="I3098" s="0" t="s">
        <v>2123</v>
      </c>
      <c r="J3098" s="0" t="s">
        <v>47</v>
      </c>
      <c r="K3098" s="0" t="s">
        <v>46</v>
      </c>
      <c r="L3098" s="0" t="s">
        <v>47</v>
      </c>
      <c r="M3098" s="0" t="s">
        <v>47</v>
      </c>
      <c r="N3098" s="0" t="n">
        <v>2</v>
      </c>
      <c r="O3098" s="0" t="n">
        <v>740</v>
      </c>
      <c r="P3098" s="0" t="n">
        <v>800</v>
      </c>
      <c r="Q3098" s="0" t="n">
        <v>4.1</v>
      </c>
      <c r="R3098" s="0" t="str">
        <f aca="false">INDEX(Lookup!$B$4:$B$18,MATCH(C3098,Lookup!$A$4:$A$18,0))</f>
        <v>India</v>
      </c>
      <c r="S3098" s="20" t="n">
        <f aca="false">INDEX(Lookup!$D$4:$D$18,MATCH(C3098,Lookup!$A$4:$A$18,0))</f>
        <v>0.012</v>
      </c>
      <c r="T3098" s="21" t="n">
        <f aca="false">ROUND(P3098*S3098,2)</f>
        <v>9.6</v>
      </c>
      <c r="U3098" s="21" t="n">
        <f aca="false">IF(T3098&lt;=10,1,IF(T3098&lt;=20,2,IF(T3098&lt;=30,3,IF(T3098&lt;=40,4,IF(T3098&lt;=50,5,IF(T3098&lt;=100,6,IF(T3098&lt;=250,7,8)))))))</f>
        <v>1</v>
      </c>
      <c r="V3098" s="21" t="n">
        <f aca="false">IF(AND(OR(Dashboard!$T$3="All",R3098=Dashboard!$T$3),OR(Dashboard!$T$4="All",D3098=Dashboard!$T$4)),1,0)</f>
        <v>1</v>
      </c>
      <c r="W3098" s="21" t="n">
        <f aca="false">IF(V3098=1,T3098+ROW()/10000000,0)</f>
        <v>9.6003098</v>
      </c>
    </row>
    <row r="3099" customFormat="false" ht="15" hidden="false" customHeight="false" outlineLevel="0" collapsed="false">
      <c r="A3099" s="0" t="n">
        <v>18216915</v>
      </c>
      <c r="B3099" s="0" t="s">
        <v>8045</v>
      </c>
      <c r="C3099" s="0" t="n">
        <v>1</v>
      </c>
      <c r="D3099" s="0" t="s">
        <v>6924</v>
      </c>
      <c r="E3099" s="0" t="s">
        <v>8046</v>
      </c>
      <c r="F3099" s="0" t="s">
        <v>7853</v>
      </c>
      <c r="G3099" s="0" t="s">
        <v>7854</v>
      </c>
      <c r="H3099" s="0" t="s">
        <v>8047</v>
      </c>
      <c r="I3099" s="0" t="s">
        <v>2123</v>
      </c>
      <c r="J3099" s="0" t="s">
        <v>47</v>
      </c>
      <c r="K3099" s="0" t="s">
        <v>46</v>
      </c>
      <c r="L3099" s="0" t="s">
        <v>47</v>
      </c>
      <c r="M3099" s="0" t="s">
        <v>47</v>
      </c>
      <c r="N3099" s="0" t="n">
        <v>3</v>
      </c>
      <c r="O3099" s="0" t="n">
        <v>510</v>
      </c>
      <c r="P3099" s="0" t="n">
        <v>1000</v>
      </c>
      <c r="Q3099" s="0" t="n">
        <v>4</v>
      </c>
      <c r="R3099" s="0" t="str">
        <f aca="false">INDEX(Lookup!$B$4:$B$18,MATCH(C3099,Lookup!$A$4:$A$18,0))</f>
        <v>India</v>
      </c>
      <c r="S3099" s="20" t="n">
        <f aca="false">INDEX(Lookup!$D$4:$D$18,MATCH(C3099,Lookup!$A$4:$A$18,0))</f>
        <v>0.012</v>
      </c>
      <c r="T3099" s="21" t="n">
        <f aca="false">ROUND(P3099*S3099,2)</f>
        <v>12</v>
      </c>
      <c r="U3099" s="21" t="n">
        <f aca="false">IF(T3099&lt;=10,1,IF(T3099&lt;=20,2,IF(T3099&lt;=30,3,IF(T3099&lt;=40,4,IF(T3099&lt;=50,5,IF(T3099&lt;=100,6,IF(T3099&lt;=250,7,8)))))))</f>
        <v>2</v>
      </c>
      <c r="V3099" s="21" t="n">
        <f aca="false">IF(AND(OR(Dashboard!$T$3="All",R3099=Dashboard!$T$3),OR(Dashboard!$T$4="All",D3099=Dashboard!$T$4)),1,0)</f>
        <v>1</v>
      </c>
      <c r="W3099" s="21" t="n">
        <f aca="false">IF(V3099=1,T3099+ROW()/10000000,0)</f>
        <v>12.0003099</v>
      </c>
    </row>
    <row r="3100" customFormat="false" ht="15" hidden="false" customHeight="false" outlineLevel="0" collapsed="false">
      <c r="A3100" s="0" t="n">
        <v>306913</v>
      </c>
      <c r="B3100" s="0" t="s">
        <v>8048</v>
      </c>
      <c r="C3100" s="0" t="n">
        <v>1</v>
      </c>
      <c r="D3100" s="0" t="s">
        <v>6924</v>
      </c>
      <c r="E3100" s="0" t="s">
        <v>8049</v>
      </c>
      <c r="F3100" s="0" t="s">
        <v>7853</v>
      </c>
      <c r="G3100" s="0" t="s">
        <v>7854</v>
      </c>
      <c r="H3100" s="0" t="s">
        <v>8050</v>
      </c>
      <c r="I3100" s="0" t="s">
        <v>2123</v>
      </c>
      <c r="J3100" s="0" t="s">
        <v>46</v>
      </c>
      <c r="K3100" s="0" t="s">
        <v>46</v>
      </c>
      <c r="L3100" s="0" t="s">
        <v>47</v>
      </c>
      <c r="M3100" s="0" t="s">
        <v>47</v>
      </c>
      <c r="N3100" s="0" t="n">
        <v>4</v>
      </c>
      <c r="O3100" s="0" t="n">
        <v>961</v>
      </c>
      <c r="P3100" s="0" t="n">
        <v>2000</v>
      </c>
      <c r="Q3100" s="0" t="n">
        <v>4.2</v>
      </c>
      <c r="R3100" s="0" t="str">
        <f aca="false">INDEX(Lookup!$B$4:$B$18,MATCH(C3100,Lookup!$A$4:$A$18,0))</f>
        <v>India</v>
      </c>
      <c r="S3100" s="20" t="n">
        <f aca="false">INDEX(Lookup!$D$4:$D$18,MATCH(C3100,Lookup!$A$4:$A$18,0))</f>
        <v>0.012</v>
      </c>
      <c r="T3100" s="21" t="n">
        <f aca="false">ROUND(P3100*S3100,2)</f>
        <v>24</v>
      </c>
      <c r="U3100" s="21" t="n">
        <f aca="false">IF(T3100&lt;=10,1,IF(T3100&lt;=20,2,IF(T3100&lt;=30,3,IF(T3100&lt;=40,4,IF(T3100&lt;=50,5,IF(T3100&lt;=100,6,IF(T3100&lt;=250,7,8)))))))</f>
        <v>3</v>
      </c>
      <c r="V3100" s="21" t="n">
        <f aca="false">IF(AND(OR(Dashboard!$T$3="All",R3100=Dashboard!$T$3),OR(Dashboard!$T$4="All",D3100=Dashboard!$T$4)),1,0)</f>
        <v>1</v>
      </c>
      <c r="W3100" s="21" t="n">
        <f aca="false">IF(V3100=1,T3100+ROW()/10000000,0)</f>
        <v>24.00031</v>
      </c>
    </row>
    <row r="3101" customFormat="false" ht="15" hidden="false" customHeight="false" outlineLevel="0" collapsed="false">
      <c r="A3101" s="0" t="n">
        <v>307036</v>
      </c>
      <c r="B3101" s="0" t="s">
        <v>8051</v>
      </c>
      <c r="C3101" s="0" t="n">
        <v>1</v>
      </c>
      <c r="D3101" s="0" t="s">
        <v>6924</v>
      </c>
      <c r="E3101" s="0" t="s">
        <v>8052</v>
      </c>
      <c r="F3101" s="0" t="s">
        <v>7853</v>
      </c>
      <c r="G3101" s="0" t="s">
        <v>7854</v>
      </c>
      <c r="H3101" s="0" t="s">
        <v>8053</v>
      </c>
      <c r="I3101" s="0" t="s">
        <v>2123</v>
      </c>
      <c r="J3101" s="0" t="s">
        <v>46</v>
      </c>
      <c r="K3101" s="0" t="s">
        <v>47</v>
      </c>
      <c r="L3101" s="0" t="s">
        <v>47</v>
      </c>
      <c r="M3101" s="0" t="s">
        <v>47</v>
      </c>
      <c r="N3101" s="0" t="n">
        <v>3</v>
      </c>
      <c r="O3101" s="0" t="n">
        <v>799</v>
      </c>
      <c r="P3101" s="0" t="n">
        <v>1800</v>
      </c>
      <c r="Q3101" s="0" t="n">
        <v>4.1</v>
      </c>
      <c r="R3101" s="0" t="str">
        <f aca="false">INDEX(Lookup!$B$4:$B$18,MATCH(C3101,Lookup!$A$4:$A$18,0))</f>
        <v>India</v>
      </c>
      <c r="S3101" s="20" t="n">
        <f aca="false">INDEX(Lookup!$D$4:$D$18,MATCH(C3101,Lookup!$A$4:$A$18,0))</f>
        <v>0.012</v>
      </c>
      <c r="T3101" s="21" t="n">
        <f aca="false">ROUND(P3101*S3101,2)</f>
        <v>21.6</v>
      </c>
      <c r="U3101" s="21" t="n">
        <f aca="false">IF(T3101&lt;=10,1,IF(T3101&lt;=20,2,IF(T3101&lt;=30,3,IF(T3101&lt;=40,4,IF(T3101&lt;=50,5,IF(T3101&lt;=100,6,IF(T3101&lt;=250,7,8)))))))</f>
        <v>3</v>
      </c>
      <c r="V3101" s="21" t="n">
        <f aca="false">IF(AND(OR(Dashboard!$T$3="All",R3101=Dashboard!$T$3),OR(Dashboard!$T$4="All",D3101=Dashboard!$T$4)),1,0)</f>
        <v>1</v>
      </c>
      <c r="W3101" s="21" t="n">
        <f aca="false">IF(V3101=1,T3101+ROW()/10000000,0)</f>
        <v>21.6003101</v>
      </c>
    </row>
    <row r="3102" customFormat="false" ht="15" hidden="false" customHeight="false" outlineLevel="0" collapsed="false">
      <c r="A3102" s="0" t="n">
        <v>67</v>
      </c>
      <c r="B3102" s="0" t="s">
        <v>8054</v>
      </c>
      <c r="C3102" s="0" t="n">
        <v>1</v>
      </c>
      <c r="D3102" s="0" t="s">
        <v>6924</v>
      </c>
      <c r="E3102" s="0" t="s">
        <v>8055</v>
      </c>
      <c r="F3102" s="0" t="s">
        <v>7853</v>
      </c>
      <c r="G3102" s="0" t="s">
        <v>7854</v>
      </c>
      <c r="H3102" s="0" t="s">
        <v>69</v>
      </c>
      <c r="I3102" s="0" t="s">
        <v>2123</v>
      </c>
      <c r="J3102" s="0" t="s">
        <v>46</v>
      </c>
      <c r="K3102" s="0" t="s">
        <v>47</v>
      </c>
      <c r="L3102" s="0" t="s">
        <v>47</v>
      </c>
      <c r="M3102" s="0" t="s">
        <v>47</v>
      </c>
      <c r="N3102" s="0" t="n">
        <v>3</v>
      </c>
      <c r="O3102" s="0" t="n">
        <v>412</v>
      </c>
      <c r="P3102" s="0" t="n">
        <v>1200</v>
      </c>
      <c r="Q3102" s="0" t="n">
        <v>4</v>
      </c>
      <c r="R3102" s="0" t="str">
        <f aca="false">INDEX(Lookup!$B$4:$B$18,MATCH(C3102,Lookup!$A$4:$A$18,0))</f>
        <v>India</v>
      </c>
      <c r="S3102" s="20" t="n">
        <f aca="false">INDEX(Lookup!$D$4:$D$18,MATCH(C3102,Lookup!$A$4:$A$18,0))</f>
        <v>0.012</v>
      </c>
      <c r="T3102" s="21" t="n">
        <f aca="false">ROUND(P3102*S3102,2)</f>
        <v>14.4</v>
      </c>
      <c r="U3102" s="21" t="n">
        <f aca="false">IF(T3102&lt;=10,1,IF(T3102&lt;=20,2,IF(T3102&lt;=30,3,IF(T3102&lt;=40,4,IF(T3102&lt;=50,5,IF(T3102&lt;=100,6,IF(T3102&lt;=250,7,8)))))))</f>
        <v>2</v>
      </c>
      <c r="V3102" s="21" t="n">
        <f aca="false">IF(AND(OR(Dashboard!$T$3="All",R3102=Dashboard!$T$3),OR(Dashboard!$T$4="All",D3102=Dashboard!$T$4)),1,0)</f>
        <v>1</v>
      </c>
      <c r="W3102" s="21" t="n">
        <f aca="false">IF(V3102=1,T3102+ROW()/10000000,0)</f>
        <v>14.4003102</v>
      </c>
    </row>
    <row r="3103" customFormat="false" ht="15" hidden="false" customHeight="false" outlineLevel="0" collapsed="false">
      <c r="A3103" s="0" t="n">
        <v>18233593</v>
      </c>
      <c r="B3103" s="0" t="s">
        <v>1977</v>
      </c>
      <c r="C3103" s="0" t="n">
        <v>1</v>
      </c>
      <c r="D3103" s="0" t="s">
        <v>6924</v>
      </c>
      <c r="E3103" s="0" t="s">
        <v>8056</v>
      </c>
      <c r="F3103" s="0" t="s">
        <v>7853</v>
      </c>
      <c r="G3103" s="0" t="s">
        <v>7854</v>
      </c>
      <c r="H3103" s="0" t="s">
        <v>2485</v>
      </c>
      <c r="I3103" s="0" t="s">
        <v>2123</v>
      </c>
      <c r="J3103" s="0" t="s">
        <v>47</v>
      </c>
      <c r="K3103" s="0" t="s">
        <v>47</v>
      </c>
      <c r="L3103" s="0" t="s">
        <v>47</v>
      </c>
      <c r="M3103" s="0" t="s">
        <v>47</v>
      </c>
      <c r="N3103" s="0" t="n">
        <v>4</v>
      </c>
      <c r="O3103" s="0" t="n">
        <v>1942</v>
      </c>
      <c r="P3103" s="0" t="n">
        <v>2200</v>
      </c>
      <c r="Q3103" s="0" t="n">
        <v>4.4</v>
      </c>
      <c r="R3103" s="0" t="str">
        <f aca="false">INDEX(Lookup!$B$4:$B$18,MATCH(C3103,Lookup!$A$4:$A$18,0))</f>
        <v>India</v>
      </c>
      <c r="S3103" s="20" t="n">
        <f aca="false">INDEX(Lookup!$D$4:$D$18,MATCH(C3103,Lookup!$A$4:$A$18,0))</f>
        <v>0.012</v>
      </c>
      <c r="T3103" s="21" t="n">
        <f aca="false">ROUND(P3103*S3103,2)</f>
        <v>26.4</v>
      </c>
      <c r="U3103" s="21" t="n">
        <f aca="false">IF(T3103&lt;=10,1,IF(T3103&lt;=20,2,IF(T3103&lt;=30,3,IF(T3103&lt;=40,4,IF(T3103&lt;=50,5,IF(T3103&lt;=100,6,IF(T3103&lt;=250,7,8)))))))</f>
        <v>3</v>
      </c>
      <c r="V3103" s="21" t="n">
        <f aca="false">IF(AND(OR(Dashboard!$T$3="All",R3103=Dashboard!$T$3),OR(Dashboard!$T$4="All",D3103=Dashboard!$T$4)),1,0)</f>
        <v>1</v>
      </c>
      <c r="W3103" s="21" t="n">
        <f aca="false">IF(V3103=1,T3103+ROW()/10000000,0)</f>
        <v>26.4003103</v>
      </c>
    </row>
    <row r="3104" customFormat="false" ht="15" hidden="false" customHeight="false" outlineLevel="0" collapsed="false">
      <c r="A3104" s="0" t="n">
        <v>310123</v>
      </c>
      <c r="B3104" s="0" t="s">
        <v>8057</v>
      </c>
      <c r="C3104" s="0" t="n">
        <v>1</v>
      </c>
      <c r="D3104" s="0" t="s">
        <v>6924</v>
      </c>
      <c r="E3104" s="0" t="s">
        <v>8058</v>
      </c>
      <c r="F3104" s="0" t="s">
        <v>7853</v>
      </c>
      <c r="G3104" s="0" t="s">
        <v>7854</v>
      </c>
      <c r="H3104" s="0" t="s">
        <v>52</v>
      </c>
      <c r="I3104" s="0" t="s">
        <v>2123</v>
      </c>
      <c r="J3104" s="0" t="s">
        <v>46</v>
      </c>
      <c r="K3104" s="0" t="s">
        <v>46</v>
      </c>
      <c r="L3104" s="0" t="s">
        <v>47</v>
      </c>
      <c r="M3104" s="0" t="s">
        <v>47</v>
      </c>
      <c r="N3104" s="0" t="n">
        <v>4</v>
      </c>
      <c r="O3104" s="0" t="n">
        <v>312</v>
      </c>
      <c r="P3104" s="0" t="n">
        <v>2000</v>
      </c>
      <c r="Q3104" s="0" t="n">
        <v>4</v>
      </c>
      <c r="R3104" s="0" t="str">
        <f aca="false">INDEX(Lookup!$B$4:$B$18,MATCH(C3104,Lookup!$A$4:$A$18,0))</f>
        <v>India</v>
      </c>
      <c r="S3104" s="20" t="n">
        <f aca="false">INDEX(Lookup!$D$4:$D$18,MATCH(C3104,Lookup!$A$4:$A$18,0))</f>
        <v>0.012</v>
      </c>
      <c r="T3104" s="21" t="n">
        <f aca="false">ROUND(P3104*S3104,2)</f>
        <v>24</v>
      </c>
      <c r="U3104" s="21" t="n">
        <f aca="false">IF(T3104&lt;=10,1,IF(T3104&lt;=20,2,IF(T3104&lt;=30,3,IF(T3104&lt;=40,4,IF(T3104&lt;=50,5,IF(T3104&lt;=100,6,IF(T3104&lt;=250,7,8)))))))</f>
        <v>3</v>
      </c>
      <c r="V3104" s="21" t="n">
        <f aca="false">IF(AND(OR(Dashboard!$T$3="All",R3104=Dashboard!$T$3),OR(Dashboard!$T$4="All",D3104=Dashboard!$T$4)),1,0)</f>
        <v>1</v>
      </c>
      <c r="W3104" s="21" t="n">
        <f aca="false">IF(V3104=1,T3104+ROW()/10000000,0)</f>
        <v>24.0003104</v>
      </c>
    </row>
    <row r="3105" customFormat="false" ht="15" hidden="false" customHeight="false" outlineLevel="0" collapsed="false">
      <c r="A3105" s="0" t="n">
        <v>18198427</v>
      </c>
      <c r="B3105" s="0" t="s">
        <v>8059</v>
      </c>
      <c r="C3105" s="0" t="n">
        <v>1</v>
      </c>
      <c r="D3105" s="0" t="s">
        <v>6924</v>
      </c>
      <c r="E3105" s="0" t="s">
        <v>8060</v>
      </c>
      <c r="F3105" s="0" t="s">
        <v>7853</v>
      </c>
      <c r="G3105" s="0" t="s">
        <v>7854</v>
      </c>
      <c r="H3105" s="0" t="s">
        <v>8061</v>
      </c>
      <c r="I3105" s="0" t="s">
        <v>2123</v>
      </c>
      <c r="J3105" s="0" t="s">
        <v>46</v>
      </c>
      <c r="K3105" s="0" t="s">
        <v>46</v>
      </c>
      <c r="L3105" s="0" t="s">
        <v>47</v>
      </c>
      <c r="M3105" s="0" t="s">
        <v>47</v>
      </c>
      <c r="N3105" s="0" t="n">
        <v>2</v>
      </c>
      <c r="O3105" s="0" t="n">
        <v>361</v>
      </c>
      <c r="P3105" s="0" t="n">
        <v>800</v>
      </c>
      <c r="Q3105" s="0" t="n">
        <v>4</v>
      </c>
      <c r="R3105" s="0" t="str">
        <f aca="false">INDEX(Lookup!$B$4:$B$18,MATCH(C3105,Lookup!$A$4:$A$18,0))</f>
        <v>India</v>
      </c>
      <c r="S3105" s="20" t="n">
        <f aca="false">INDEX(Lookup!$D$4:$D$18,MATCH(C3105,Lookup!$A$4:$A$18,0))</f>
        <v>0.012</v>
      </c>
      <c r="T3105" s="21" t="n">
        <f aca="false">ROUND(P3105*S3105,2)</f>
        <v>9.6</v>
      </c>
      <c r="U3105" s="21" t="n">
        <f aca="false">IF(T3105&lt;=10,1,IF(T3105&lt;=20,2,IF(T3105&lt;=30,3,IF(T3105&lt;=40,4,IF(T3105&lt;=50,5,IF(T3105&lt;=100,6,IF(T3105&lt;=250,7,8)))))))</f>
        <v>1</v>
      </c>
      <c r="V3105" s="21" t="n">
        <f aca="false">IF(AND(OR(Dashboard!$T$3="All",R3105=Dashboard!$T$3),OR(Dashboard!$T$4="All",D3105=Dashboard!$T$4)),1,0)</f>
        <v>1</v>
      </c>
      <c r="W3105" s="21" t="n">
        <f aca="false">IF(V3105=1,T3105+ROW()/10000000,0)</f>
        <v>9.6003105</v>
      </c>
    </row>
    <row r="3106" customFormat="false" ht="15" hidden="false" customHeight="false" outlineLevel="0" collapsed="false">
      <c r="A3106" s="0" t="n">
        <v>18279449</v>
      </c>
      <c r="B3106" s="0" t="s">
        <v>8062</v>
      </c>
      <c r="C3106" s="0" t="n">
        <v>1</v>
      </c>
      <c r="D3106" s="0" t="s">
        <v>6924</v>
      </c>
      <c r="E3106" s="0" t="s">
        <v>8063</v>
      </c>
      <c r="F3106" s="0" t="s">
        <v>7853</v>
      </c>
      <c r="G3106" s="0" t="s">
        <v>7854</v>
      </c>
      <c r="H3106" s="0" t="s">
        <v>8064</v>
      </c>
      <c r="I3106" s="0" t="s">
        <v>2123</v>
      </c>
      <c r="J3106" s="0" t="s">
        <v>46</v>
      </c>
      <c r="K3106" s="0" t="s">
        <v>46</v>
      </c>
      <c r="L3106" s="0" t="s">
        <v>47</v>
      </c>
      <c r="M3106" s="0" t="s">
        <v>47</v>
      </c>
      <c r="N3106" s="0" t="n">
        <v>3</v>
      </c>
      <c r="O3106" s="0" t="n">
        <v>1129</v>
      </c>
      <c r="P3106" s="0" t="n">
        <v>1900</v>
      </c>
      <c r="Q3106" s="0" t="n">
        <v>4.3</v>
      </c>
      <c r="R3106" s="0" t="str">
        <f aca="false">INDEX(Lookup!$B$4:$B$18,MATCH(C3106,Lookup!$A$4:$A$18,0))</f>
        <v>India</v>
      </c>
      <c r="S3106" s="20" t="n">
        <f aca="false">INDEX(Lookup!$D$4:$D$18,MATCH(C3106,Lookup!$A$4:$A$18,0))</f>
        <v>0.012</v>
      </c>
      <c r="T3106" s="21" t="n">
        <f aca="false">ROUND(P3106*S3106,2)</f>
        <v>22.8</v>
      </c>
      <c r="U3106" s="21" t="n">
        <f aca="false">IF(T3106&lt;=10,1,IF(T3106&lt;=20,2,IF(T3106&lt;=30,3,IF(T3106&lt;=40,4,IF(T3106&lt;=50,5,IF(T3106&lt;=100,6,IF(T3106&lt;=250,7,8)))))))</f>
        <v>3</v>
      </c>
      <c r="V3106" s="21" t="n">
        <f aca="false">IF(AND(OR(Dashboard!$T$3="All",R3106=Dashboard!$T$3),OR(Dashboard!$T$4="All",D3106=Dashboard!$T$4)),1,0)</f>
        <v>1</v>
      </c>
      <c r="W3106" s="21" t="n">
        <f aca="false">IF(V3106=1,T3106+ROW()/10000000,0)</f>
        <v>22.8003106</v>
      </c>
    </row>
    <row r="3107" customFormat="false" ht="15" hidden="false" customHeight="false" outlineLevel="0" collapsed="false">
      <c r="A3107" s="0" t="n">
        <v>18237357</v>
      </c>
      <c r="B3107" s="0" t="s">
        <v>8065</v>
      </c>
      <c r="C3107" s="0" t="n">
        <v>1</v>
      </c>
      <c r="D3107" s="0" t="s">
        <v>6924</v>
      </c>
      <c r="E3107" s="0" t="s">
        <v>8066</v>
      </c>
      <c r="F3107" s="0" t="s">
        <v>7853</v>
      </c>
      <c r="G3107" s="0" t="s">
        <v>7854</v>
      </c>
      <c r="H3107" s="0" t="s">
        <v>8067</v>
      </c>
      <c r="I3107" s="0" t="s">
        <v>2123</v>
      </c>
      <c r="J3107" s="0" t="s">
        <v>46</v>
      </c>
      <c r="K3107" s="0" t="s">
        <v>47</v>
      </c>
      <c r="L3107" s="0" t="s">
        <v>47</v>
      </c>
      <c r="M3107" s="0" t="s">
        <v>47</v>
      </c>
      <c r="N3107" s="0" t="n">
        <v>3</v>
      </c>
      <c r="O3107" s="0" t="n">
        <v>510</v>
      </c>
      <c r="P3107" s="0" t="n">
        <v>1400</v>
      </c>
      <c r="Q3107" s="0" t="n">
        <v>4</v>
      </c>
      <c r="R3107" s="0" t="str">
        <f aca="false">INDEX(Lookup!$B$4:$B$18,MATCH(C3107,Lookup!$A$4:$A$18,0))</f>
        <v>India</v>
      </c>
      <c r="S3107" s="20" t="n">
        <f aca="false">INDEX(Lookup!$D$4:$D$18,MATCH(C3107,Lookup!$A$4:$A$18,0))</f>
        <v>0.012</v>
      </c>
      <c r="T3107" s="21" t="n">
        <f aca="false">ROUND(P3107*S3107,2)</f>
        <v>16.8</v>
      </c>
      <c r="U3107" s="21" t="n">
        <f aca="false">IF(T3107&lt;=10,1,IF(T3107&lt;=20,2,IF(T3107&lt;=30,3,IF(T3107&lt;=40,4,IF(T3107&lt;=50,5,IF(T3107&lt;=100,6,IF(T3107&lt;=250,7,8)))))))</f>
        <v>2</v>
      </c>
      <c r="V3107" s="21" t="n">
        <f aca="false">IF(AND(OR(Dashboard!$T$3="All",R3107=Dashboard!$T$3),OR(Dashboard!$T$4="All",D3107=Dashboard!$T$4)),1,0)</f>
        <v>1</v>
      </c>
      <c r="W3107" s="21" t="n">
        <f aca="false">IF(V3107=1,T3107+ROW()/10000000,0)</f>
        <v>16.8003107</v>
      </c>
    </row>
    <row r="3108" customFormat="false" ht="15" hidden="false" customHeight="false" outlineLevel="0" collapsed="false">
      <c r="A3108" s="0" t="n">
        <v>18254558</v>
      </c>
      <c r="B3108" s="0" t="s">
        <v>8068</v>
      </c>
      <c r="C3108" s="0" t="n">
        <v>1</v>
      </c>
      <c r="D3108" s="0" t="s">
        <v>6924</v>
      </c>
      <c r="E3108" s="0" t="s">
        <v>8069</v>
      </c>
      <c r="F3108" s="0" t="s">
        <v>7853</v>
      </c>
      <c r="G3108" s="0" t="s">
        <v>7854</v>
      </c>
      <c r="H3108" s="0" t="s">
        <v>8070</v>
      </c>
      <c r="I3108" s="0" t="s">
        <v>2123</v>
      </c>
      <c r="J3108" s="0" t="s">
        <v>46</v>
      </c>
      <c r="K3108" s="0" t="s">
        <v>47</v>
      </c>
      <c r="L3108" s="0" t="s">
        <v>47</v>
      </c>
      <c r="M3108" s="0" t="s">
        <v>47</v>
      </c>
      <c r="N3108" s="0" t="n">
        <v>3</v>
      </c>
      <c r="O3108" s="0" t="n">
        <v>608</v>
      </c>
      <c r="P3108" s="0" t="n">
        <v>1000</v>
      </c>
      <c r="Q3108" s="0" t="n">
        <v>4</v>
      </c>
      <c r="R3108" s="0" t="str">
        <f aca="false">INDEX(Lookup!$B$4:$B$18,MATCH(C3108,Lookup!$A$4:$A$18,0))</f>
        <v>India</v>
      </c>
      <c r="S3108" s="20" t="n">
        <f aca="false">INDEX(Lookup!$D$4:$D$18,MATCH(C3108,Lookup!$A$4:$A$18,0))</f>
        <v>0.012</v>
      </c>
      <c r="T3108" s="21" t="n">
        <f aca="false">ROUND(P3108*S3108,2)</f>
        <v>12</v>
      </c>
      <c r="U3108" s="21" t="n">
        <f aca="false">IF(T3108&lt;=10,1,IF(T3108&lt;=20,2,IF(T3108&lt;=30,3,IF(T3108&lt;=40,4,IF(T3108&lt;=50,5,IF(T3108&lt;=100,6,IF(T3108&lt;=250,7,8)))))))</f>
        <v>2</v>
      </c>
      <c r="V3108" s="21" t="n">
        <f aca="false">IF(AND(OR(Dashboard!$T$3="All",R3108=Dashboard!$T$3),OR(Dashboard!$T$4="All",D3108=Dashboard!$T$4)),1,0)</f>
        <v>1</v>
      </c>
      <c r="W3108" s="21" t="n">
        <f aca="false">IF(V3108=1,T3108+ROW()/10000000,0)</f>
        <v>12.0003108</v>
      </c>
    </row>
    <row r="3109" customFormat="false" ht="15" hidden="false" customHeight="false" outlineLevel="0" collapsed="false">
      <c r="A3109" s="0" t="n">
        <v>18246991</v>
      </c>
      <c r="B3109" s="0" t="s">
        <v>8071</v>
      </c>
      <c r="C3109" s="0" t="n">
        <v>1</v>
      </c>
      <c r="D3109" s="0" t="s">
        <v>6924</v>
      </c>
      <c r="E3109" s="0" t="s">
        <v>8072</v>
      </c>
      <c r="F3109" s="0" t="s">
        <v>7853</v>
      </c>
      <c r="G3109" s="0" t="s">
        <v>7854</v>
      </c>
      <c r="H3109" s="0" t="s">
        <v>3891</v>
      </c>
      <c r="I3109" s="0" t="s">
        <v>2123</v>
      </c>
      <c r="J3109" s="0" t="s">
        <v>46</v>
      </c>
      <c r="K3109" s="0" t="s">
        <v>47</v>
      </c>
      <c r="L3109" s="0" t="s">
        <v>47</v>
      </c>
      <c r="M3109" s="0" t="s">
        <v>47</v>
      </c>
      <c r="N3109" s="0" t="n">
        <v>3</v>
      </c>
      <c r="O3109" s="0" t="n">
        <v>1959</v>
      </c>
      <c r="P3109" s="0" t="n">
        <v>1600</v>
      </c>
      <c r="Q3109" s="0" t="n">
        <v>4.1</v>
      </c>
      <c r="R3109" s="0" t="str">
        <f aca="false">INDEX(Lookup!$B$4:$B$18,MATCH(C3109,Lookup!$A$4:$A$18,0))</f>
        <v>India</v>
      </c>
      <c r="S3109" s="20" t="n">
        <f aca="false">INDEX(Lookup!$D$4:$D$18,MATCH(C3109,Lookup!$A$4:$A$18,0))</f>
        <v>0.012</v>
      </c>
      <c r="T3109" s="21" t="n">
        <f aca="false">ROUND(P3109*S3109,2)</f>
        <v>19.2</v>
      </c>
      <c r="U3109" s="21" t="n">
        <f aca="false">IF(T3109&lt;=10,1,IF(T3109&lt;=20,2,IF(T3109&lt;=30,3,IF(T3109&lt;=40,4,IF(T3109&lt;=50,5,IF(T3109&lt;=100,6,IF(T3109&lt;=250,7,8)))))))</f>
        <v>2</v>
      </c>
      <c r="V3109" s="21" t="n">
        <f aca="false">IF(AND(OR(Dashboard!$T$3="All",R3109=Dashboard!$T$3),OR(Dashboard!$T$4="All",D3109=Dashboard!$T$4)),1,0)</f>
        <v>1</v>
      </c>
      <c r="W3109" s="21" t="n">
        <f aca="false">IF(V3109=1,T3109+ROW()/10000000,0)</f>
        <v>19.2003109</v>
      </c>
    </row>
    <row r="3110" customFormat="false" ht="15" hidden="false" customHeight="false" outlineLevel="0" collapsed="false">
      <c r="A3110" s="0" t="n">
        <v>309859</v>
      </c>
      <c r="B3110" s="0" t="s">
        <v>7846</v>
      </c>
      <c r="C3110" s="0" t="n">
        <v>1</v>
      </c>
      <c r="D3110" s="0" t="s">
        <v>6924</v>
      </c>
      <c r="E3110" s="0" t="s">
        <v>8073</v>
      </c>
      <c r="F3110" s="0" t="s">
        <v>7853</v>
      </c>
      <c r="G3110" s="0" t="s">
        <v>7854</v>
      </c>
      <c r="H3110" s="0" t="s">
        <v>8074</v>
      </c>
      <c r="I3110" s="0" t="s">
        <v>2123</v>
      </c>
      <c r="J3110" s="0" t="s">
        <v>46</v>
      </c>
      <c r="K3110" s="0" t="s">
        <v>46</v>
      </c>
      <c r="L3110" s="0" t="s">
        <v>47</v>
      </c>
      <c r="M3110" s="0" t="s">
        <v>47</v>
      </c>
      <c r="N3110" s="0" t="n">
        <v>3</v>
      </c>
      <c r="O3110" s="0" t="n">
        <v>817</v>
      </c>
      <c r="P3110" s="0" t="n">
        <v>1800</v>
      </c>
      <c r="Q3110" s="0" t="n">
        <v>4</v>
      </c>
      <c r="R3110" s="0" t="str">
        <f aca="false">INDEX(Lookup!$B$4:$B$18,MATCH(C3110,Lookup!$A$4:$A$18,0))</f>
        <v>India</v>
      </c>
      <c r="S3110" s="20" t="n">
        <f aca="false">INDEX(Lookup!$D$4:$D$18,MATCH(C3110,Lookup!$A$4:$A$18,0))</f>
        <v>0.012</v>
      </c>
      <c r="T3110" s="21" t="n">
        <f aca="false">ROUND(P3110*S3110,2)</f>
        <v>21.6</v>
      </c>
      <c r="U3110" s="21" t="n">
        <f aca="false">IF(T3110&lt;=10,1,IF(T3110&lt;=20,2,IF(T3110&lt;=30,3,IF(T3110&lt;=40,4,IF(T3110&lt;=50,5,IF(T3110&lt;=100,6,IF(T3110&lt;=250,7,8)))))))</f>
        <v>3</v>
      </c>
      <c r="V3110" s="21" t="n">
        <f aca="false">IF(AND(OR(Dashboard!$T$3="All",R3110=Dashboard!$T$3),OR(Dashboard!$T$4="All",D3110=Dashboard!$T$4)),1,0)</f>
        <v>1</v>
      </c>
      <c r="W3110" s="21" t="n">
        <f aca="false">IF(V3110=1,T3110+ROW()/10000000,0)</f>
        <v>21.600311</v>
      </c>
    </row>
    <row r="3111" customFormat="false" ht="15" hidden="false" customHeight="false" outlineLevel="0" collapsed="false">
      <c r="A3111" s="0" t="n">
        <v>18294220</v>
      </c>
      <c r="B3111" s="0" t="s">
        <v>8075</v>
      </c>
      <c r="C3111" s="0" t="n">
        <v>1</v>
      </c>
      <c r="D3111" s="0" t="s">
        <v>6924</v>
      </c>
      <c r="E3111" s="0" t="s">
        <v>8076</v>
      </c>
      <c r="F3111" s="0" t="s">
        <v>7853</v>
      </c>
      <c r="G3111" s="0" t="s">
        <v>7854</v>
      </c>
      <c r="H3111" s="0" t="s">
        <v>8077</v>
      </c>
      <c r="I3111" s="0" t="s">
        <v>2123</v>
      </c>
      <c r="J3111" s="0" t="s">
        <v>46</v>
      </c>
      <c r="K3111" s="0" t="s">
        <v>46</v>
      </c>
      <c r="L3111" s="0" t="s">
        <v>47</v>
      </c>
      <c r="M3111" s="0" t="s">
        <v>47</v>
      </c>
      <c r="N3111" s="0" t="n">
        <v>3</v>
      </c>
      <c r="O3111" s="0" t="n">
        <v>400</v>
      </c>
      <c r="P3111" s="0" t="n">
        <v>1200</v>
      </c>
      <c r="Q3111" s="0" t="n">
        <v>4.1</v>
      </c>
      <c r="R3111" s="0" t="str">
        <f aca="false">INDEX(Lookup!$B$4:$B$18,MATCH(C3111,Lookup!$A$4:$A$18,0))</f>
        <v>India</v>
      </c>
      <c r="S3111" s="20" t="n">
        <f aca="false">INDEX(Lookup!$D$4:$D$18,MATCH(C3111,Lookup!$A$4:$A$18,0))</f>
        <v>0.012</v>
      </c>
      <c r="T3111" s="21" t="n">
        <f aca="false">ROUND(P3111*S3111,2)</f>
        <v>14.4</v>
      </c>
      <c r="U3111" s="21" t="n">
        <f aca="false">IF(T3111&lt;=10,1,IF(T3111&lt;=20,2,IF(T3111&lt;=30,3,IF(T3111&lt;=40,4,IF(T3111&lt;=50,5,IF(T3111&lt;=100,6,IF(T3111&lt;=250,7,8)))))))</f>
        <v>2</v>
      </c>
      <c r="V3111" s="21" t="n">
        <f aca="false">IF(AND(OR(Dashboard!$T$3="All",R3111=Dashboard!$T$3),OR(Dashboard!$T$4="All",D3111=Dashboard!$T$4)),1,0)</f>
        <v>1</v>
      </c>
      <c r="W3111" s="21" t="n">
        <f aca="false">IF(V3111=1,T3111+ROW()/10000000,0)</f>
        <v>14.4003111</v>
      </c>
    </row>
    <row r="3112" customFormat="false" ht="15" hidden="false" customHeight="false" outlineLevel="0" collapsed="false">
      <c r="A3112" s="0" t="n">
        <v>900</v>
      </c>
      <c r="B3112" s="0" t="s">
        <v>8078</v>
      </c>
      <c r="C3112" s="0" t="n">
        <v>1</v>
      </c>
      <c r="D3112" s="0" t="s">
        <v>6924</v>
      </c>
      <c r="E3112" s="0" t="s">
        <v>8079</v>
      </c>
      <c r="F3112" s="0" t="s">
        <v>7853</v>
      </c>
      <c r="G3112" s="0" t="s">
        <v>7854</v>
      </c>
      <c r="H3112" s="0" t="s">
        <v>2050</v>
      </c>
      <c r="I3112" s="0" t="s">
        <v>2123</v>
      </c>
      <c r="J3112" s="0" t="s">
        <v>47</v>
      </c>
      <c r="K3112" s="0" t="s">
        <v>46</v>
      </c>
      <c r="L3112" s="0" t="s">
        <v>47</v>
      </c>
      <c r="M3112" s="0" t="s">
        <v>47</v>
      </c>
      <c r="N3112" s="0" t="n">
        <v>2</v>
      </c>
      <c r="O3112" s="0" t="n">
        <v>5172</v>
      </c>
      <c r="P3112" s="0" t="n">
        <v>500</v>
      </c>
      <c r="Q3112" s="0" t="n">
        <v>4.3</v>
      </c>
      <c r="R3112" s="0" t="str">
        <f aca="false">INDEX(Lookup!$B$4:$B$18,MATCH(C3112,Lookup!$A$4:$A$18,0))</f>
        <v>India</v>
      </c>
      <c r="S3112" s="20" t="n">
        <f aca="false">INDEX(Lookup!$D$4:$D$18,MATCH(C3112,Lookup!$A$4:$A$18,0))</f>
        <v>0.012</v>
      </c>
      <c r="T3112" s="21" t="n">
        <f aca="false">ROUND(P3112*S3112,2)</f>
        <v>6</v>
      </c>
      <c r="U3112" s="21" t="n">
        <f aca="false">IF(T3112&lt;=10,1,IF(T3112&lt;=20,2,IF(T3112&lt;=30,3,IF(T3112&lt;=40,4,IF(T3112&lt;=50,5,IF(T3112&lt;=100,6,IF(T3112&lt;=250,7,8)))))))</f>
        <v>1</v>
      </c>
      <c r="V3112" s="21" t="n">
        <f aca="false">IF(AND(OR(Dashboard!$T$3="All",R3112=Dashboard!$T$3),OR(Dashboard!$T$4="All",D3112=Dashboard!$T$4)),1,0)</f>
        <v>1</v>
      </c>
      <c r="W3112" s="21" t="n">
        <f aca="false">IF(V3112=1,T3112+ROW()/10000000,0)</f>
        <v>6.0003112</v>
      </c>
    </row>
    <row r="3113" customFormat="false" ht="15" hidden="false" customHeight="false" outlineLevel="0" collapsed="false">
      <c r="A3113" s="0" t="n">
        <v>18294269</v>
      </c>
      <c r="B3113" s="0" t="s">
        <v>8080</v>
      </c>
      <c r="C3113" s="0" t="n">
        <v>1</v>
      </c>
      <c r="D3113" s="0" t="s">
        <v>6924</v>
      </c>
      <c r="E3113" s="0" t="s">
        <v>8081</v>
      </c>
      <c r="F3113" s="0" t="s">
        <v>7853</v>
      </c>
      <c r="G3113" s="0" t="s">
        <v>7854</v>
      </c>
      <c r="H3113" s="0" t="s">
        <v>8082</v>
      </c>
      <c r="I3113" s="0" t="s">
        <v>2123</v>
      </c>
      <c r="J3113" s="0" t="s">
        <v>46</v>
      </c>
      <c r="K3113" s="0" t="s">
        <v>47</v>
      </c>
      <c r="L3113" s="0" t="s">
        <v>47</v>
      </c>
      <c r="M3113" s="0" t="s">
        <v>47</v>
      </c>
      <c r="N3113" s="0" t="n">
        <v>3</v>
      </c>
      <c r="O3113" s="0" t="n">
        <v>467</v>
      </c>
      <c r="P3113" s="0" t="n">
        <v>1300</v>
      </c>
      <c r="Q3113" s="0" t="n">
        <v>4.1</v>
      </c>
      <c r="R3113" s="0" t="str">
        <f aca="false">INDEX(Lookup!$B$4:$B$18,MATCH(C3113,Lookup!$A$4:$A$18,0))</f>
        <v>India</v>
      </c>
      <c r="S3113" s="20" t="n">
        <f aca="false">INDEX(Lookup!$D$4:$D$18,MATCH(C3113,Lookup!$A$4:$A$18,0))</f>
        <v>0.012</v>
      </c>
      <c r="T3113" s="21" t="n">
        <f aca="false">ROUND(P3113*S3113,2)</f>
        <v>15.6</v>
      </c>
      <c r="U3113" s="21" t="n">
        <f aca="false">IF(T3113&lt;=10,1,IF(T3113&lt;=20,2,IF(T3113&lt;=30,3,IF(T3113&lt;=40,4,IF(T3113&lt;=50,5,IF(T3113&lt;=100,6,IF(T3113&lt;=250,7,8)))))))</f>
        <v>2</v>
      </c>
      <c r="V3113" s="21" t="n">
        <f aca="false">IF(AND(OR(Dashboard!$T$3="All",R3113=Dashboard!$T$3),OR(Dashboard!$T$4="All",D3113=Dashboard!$T$4)),1,0)</f>
        <v>1</v>
      </c>
      <c r="W3113" s="21" t="n">
        <f aca="false">IF(V3113=1,T3113+ROW()/10000000,0)</f>
        <v>15.6003113</v>
      </c>
    </row>
    <row r="3114" customFormat="false" ht="15" hidden="false" customHeight="false" outlineLevel="0" collapsed="false">
      <c r="A3114" s="0" t="n">
        <v>301011</v>
      </c>
      <c r="B3114" s="0" t="s">
        <v>3874</v>
      </c>
      <c r="C3114" s="0" t="n">
        <v>1</v>
      </c>
      <c r="D3114" s="0" t="s">
        <v>6924</v>
      </c>
      <c r="E3114" s="0" t="s">
        <v>8083</v>
      </c>
      <c r="F3114" s="0" t="s">
        <v>7853</v>
      </c>
      <c r="G3114" s="0" t="s">
        <v>7854</v>
      </c>
      <c r="H3114" s="0" t="s">
        <v>153</v>
      </c>
      <c r="I3114" s="0" t="s">
        <v>2123</v>
      </c>
      <c r="J3114" s="0" t="s">
        <v>47</v>
      </c>
      <c r="K3114" s="0" t="s">
        <v>47</v>
      </c>
      <c r="L3114" s="0" t="s">
        <v>47</v>
      </c>
      <c r="M3114" s="0" t="s">
        <v>47</v>
      </c>
      <c r="N3114" s="0" t="n">
        <v>2</v>
      </c>
      <c r="O3114" s="0" t="n">
        <v>2417</v>
      </c>
      <c r="P3114" s="0" t="n">
        <v>700</v>
      </c>
      <c r="Q3114" s="0" t="n">
        <v>4.1</v>
      </c>
      <c r="R3114" s="0" t="str">
        <f aca="false">INDEX(Lookup!$B$4:$B$18,MATCH(C3114,Lookup!$A$4:$A$18,0))</f>
        <v>India</v>
      </c>
      <c r="S3114" s="20" t="n">
        <f aca="false">INDEX(Lookup!$D$4:$D$18,MATCH(C3114,Lookup!$A$4:$A$18,0))</f>
        <v>0.012</v>
      </c>
      <c r="T3114" s="21" t="n">
        <f aca="false">ROUND(P3114*S3114,2)</f>
        <v>8.4</v>
      </c>
      <c r="U3114" s="21" t="n">
        <f aca="false">IF(T3114&lt;=10,1,IF(T3114&lt;=20,2,IF(T3114&lt;=30,3,IF(T3114&lt;=40,4,IF(T3114&lt;=50,5,IF(T3114&lt;=100,6,IF(T3114&lt;=250,7,8)))))))</f>
        <v>1</v>
      </c>
      <c r="V3114" s="21" t="n">
        <f aca="false">IF(AND(OR(Dashboard!$T$3="All",R3114=Dashboard!$T$3),OR(Dashboard!$T$4="All",D3114=Dashboard!$T$4)),1,0)</f>
        <v>1</v>
      </c>
      <c r="W3114" s="21" t="n">
        <f aca="false">IF(V3114=1,T3114+ROW()/10000000,0)</f>
        <v>8.4003114</v>
      </c>
    </row>
    <row r="3115" customFormat="false" ht="15" hidden="false" customHeight="false" outlineLevel="0" collapsed="false">
      <c r="A3115" s="0" t="n">
        <v>18423151</v>
      </c>
      <c r="B3115" s="0" t="s">
        <v>8084</v>
      </c>
      <c r="C3115" s="0" t="n">
        <v>1</v>
      </c>
      <c r="D3115" s="0" t="s">
        <v>6924</v>
      </c>
      <c r="E3115" s="0" t="s">
        <v>8085</v>
      </c>
      <c r="F3115" s="0" t="s">
        <v>7853</v>
      </c>
      <c r="G3115" s="0" t="s">
        <v>7854</v>
      </c>
      <c r="H3115" s="0" t="s">
        <v>2141</v>
      </c>
      <c r="I3115" s="0" t="s">
        <v>2123</v>
      </c>
      <c r="J3115" s="0" t="s">
        <v>46</v>
      </c>
      <c r="K3115" s="0" t="s">
        <v>47</v>
      </c>
      <c r="L3115" s="0" t="s">
        <v>47</v>
      </c>
      <c r="M3115" s="0" t="s">
        <v>47</v>
      </c>
      <c r="N3115" s="0" t="n">
        <v>3</v>
      </c>
      <c r="O3115" s="0" t="n">
        <v>90</v>
      </c>
      <c r="P3115" s="0" t="n">
        <v>1500</v>
      </c>
      <c r="Q3115" s="0" t="n">
        <v>4.1</v>
      </c>
      <c r="R3115" s="0" t="str">
        <f aca="false">INDEX(Lookup!$B$4:$B$18,MATCH(C3115,Lookup!$A$4:$A$18,0))</f>
        <v>India</v>
      </c>
      <c r="S3115" s="20" t="n">
        <f aca="false">INDEX(Lookup!$D$4:$D$18,MATCH(C3115,Lookup!$A$4:$A$18,0))</f>
        <v>0.012</v>
      </c>
      <c r="T3115" s="21" t="n">
        <f aca="false">ROUND(P3115*S3115,2)</f>
        <v>18</v>
      </c>
      <c r="U3115" s="21" t="n">
        <f aca="false">IF(T3115&lt;=10,1,IF(T3115&lt;=20,2,IF(T3115&lt;=30,3,IF(T3115&lt;=40,4,IF(T3115&lt;=50,5,IF(T3115&lt;=100,6,IF(T3115&lt;=250,7,8)))))))</f>
        <v>2</v>
      </c>
      <c r="V3115" s="21" t="n">
        <f aca="false">IF(AND(OR(Dashboard!$T$3="All",R3115=Dashboard!$T$3),OR(Dashboard!$T$4="All",D3115=Dashboard!$T$4)),1,0)</f>
        <v>1</v>
      </c>
      <c r="W3115" s="21" t="n">
        <f aca="false">IF(V3115=1,T3115+ROW()/10000000,0)</f>
        <v>18.0003115</v>
      </c>
    </row>
    <row r="3116" customFormat="false" ht="15" hidden="false" customHeight="false" outlineLevel="0" collapsed="false">
      <c r="A3116" s="0" t="n">
        <v>18454488</v>
      </c>
      <c r="B3116" s="0" t="s">
        <v>8086</v>
      </c>
      <c r="C3116" s="0" t="n">
        <v>1</v>
      </c>
      <c r="D3116" s="0" t="s">
        <v>6924</v>
      </c>
      <c r="E3116" s="0" t="s">
        <v>8087</v>
      </c>
      <c r="F3116" s="0" t="s">
        <v>7853</v>
      </c>
      <c r="G3116" s="0" t="s">
        <v>7854</v>
      </c>
      <c r="H3116" s="0" t="s">
        <v>8088</v>
      </c>
      <c r="I3116" s="0" t="s">
        <v>2123</v>
      </c>
      <c r="J3116" s="0" t="s">
        <v>46</v>
      </c>
      <c r="K3116" s="0" t="s">
        <v>47</v>
      </c>
      <c r="L3116" s="0" t="s">
        <v>47</v>
      </c>
      <c r="M3116" s="0" t="s">
        <v>47</v>
      </c>
      <c r="N3116" s="0" t="n">
        <v>3</v>
      </c>
      <c r="O3116" s="0" t="n">
        <v>104</v>
      </c>
      <c r="P3116" s="0" t="n">
        <v>1500</v>
      </c>
      <c r="Q3116" s="0" t="n">
        <v>4.3</v>
      </c>
      <c r="R3116" s="0" t="str">
        <f aca="false">INDEX(Lookup!$B$4:$B$18,MATCH(C3116,Lookup!$A$4:$A$18,0))</f>
        <v>India</v>
      </c>
      <c r="S3116" s="20" t="n">
        <f aca="false">INDEX(Lookup!$D$4:$D$18,MATCH(C3116,Lookup!$A$4:$A$18,0))</f>
        <v>0.012</v>
      </c>
      <c r="T3116" s="21" t="n">
        <f aca="false">ROUND(P3116*S3116,2)</f>
        <v>18</v>
      </c>
      <c r="U3116" s="21" t="n">
        <f aca="false">IF(T3116&lt;=10,1,IF(T3116&lt;=20,2,IF(T3116&lt;=30,3,IF(T3116&lt;=40,4,IF(T3116&lt;=50,5,IF(T3116&lt;=100,6,IF(T3116&lt;=250,7,8)))))))</f>
        <v>2</v>
      </c>
      <c r="V3116" s="21" t="n">
        <f aca="false">IF(AND(OR(Dashboard!$T$3="All",R3116=Dashboard!$T$3),OR(Dashboard!$T$4="All",D3116=Dashboard!$T$4)),1,0)</f>
        <v>1</v>
      </c>
      <c r="W3116" s="21" t="n">
        <f aca="false">IF(V3116=1,T3116+ROW()/10000000,0)</f>
        <v>18.0003116</v>
      </c>
    </row>
    <row r="3117" customFormat="false" ht="15" hidden="false" customHeight="false" outlineLevel="0" collapsed="false">
      <c r="A3117" s="0" t="n">
        <v>308579</v>
      </c>
      <c r="B3117" s="0" t="s">
        <v>8089</v>
      </c>
      <c r="C3117" s="0" t="n">
        <v>1</v>
      </c>
      <c r="D3117" s="0" t="s">
        <v>6924</v>
      </c>
      <c r="E3117" s="0" t="s">
        <v>8090</v>
      </c>
      <c r="F3117" s="0" t="s">
        <v>7853</v>
      </c>
      <c r="G3117" s="0" t="s">
        <v>7854</v>
      </c>
      <c r="H3117" s="0" t="s">
        <v>8091</v>
      </c>
      <c r="I3117" s="0" t="s">
        <v>2123</v>
      </c>
      <c r="J3117" s="0" t="s">
        <v>46</v>
      </c>
      <c r="K3117" s="0" t="s">
        <v>47</v>
      </c>
      <c r="L3117" s="0" t="s">
        <v>47</v>
      </c>
      <c r="M3117" s="0" t="s">
        <v>47</v>
      </c>
      <c r="N3117" s="0" t="n">
        <v>4</v>
      </c>
      <c r="O3117" s="0" t="n">
        <v>2252</v>
      </c>
      <c r="P3117" s="0" t="n">
        <v>2100</v>
      </c>
      <c r="Q3117" s="0" t="n">
        <v>4</v>
      </c>
      <c r="R3117" s="0" t="str">
        <f aca="false">INDEX(Lookup!$B$4:$B$18,MATCH(C3117,Lookup!$A$4:$A$18,0))</f>
        <v>India</v>
      </c>
      <c r="S3117" s="20" t="n">
        <f aca="false">INDEX(Lookup!$D$4:$D$18,MATCH(C3117,Lookup!$A$4:$A$18,0))</f>
        <v>0.012</v>
      </c>
      <c r="T3117" s="21" t="n">
        <f aca="false">ROUND(P3117*S3117,2)</f>
        <v>25.2</v>
      </c>
      <c r="U3117" s="21" t="n">
        <f aca="false">IF(T3117&lt;=10,1,IF(T3117&lt;=20,2,IF(T3117&lt;=30,3,IF(T3117&lt;=40,4,IF(T3117&lt;=50,5,IF(T3117&lt;=100,6,IF(T3117&lt;=250,7,8)))))))</f>
        <v>3</v>
      </c>
      <c r="V3117" s="21" t="n">
        <f aca="false">IF(AND(OR(Dashboard!$T$3="All",R3117=Dashboard!$T$3),OR(Dashboard!$T$4="All",D3117=Dashboard!$T$4)),1,0)</f>
        <v>1</v>
      </c>
      <c r="W3117" s="21" t="n">
        <f aca="false">IF(V3117=1,T3117+ROW()/10000000,0)</f>
        <v>25.2003117</v>
      </c>
    </row>
    <row r="3118" customFormat="false" ht="15" hidden="false" customHeight="false" outlineLevel="0" collapsed="false">
      <c r="A3118" s="0" t="n">
        <v>910</v>
      </c>
      <c r="B3118" s="0" t="s">
        <v>8092</v>
      </c>
      <c r="C3118" s="0" t="n">
        <v>1</v>
      </c>
      <c r="D3118" s="0" t="s">
        <v>6924</v>
      </c>
      <c r="E3118" s="0" t="s">
        <v>8093</v>
      </c>
      <c r="F3118" s="0" t="s">
        <v>7853</v>
      </c>
      <c r="G3118" s="0" t="s">
        <v>7854</v>
      </c>
      <c r="H3118" s="0" t="s">
        <v>8094</v>
      </c>
      <c r="I3118" s="0" t="s">
        <v>2123</v>
      </c>
      <c r="J3118" s="0" t="s">
        <v>46</v>
      </c>
      <c r="K3118" s="0" t="s">
        <v>47</v>
      </c>
      <c r="L3118" s="0" t="s">
        <v>47</v>
      </c>
      <c r="M3118" s="0" t="s">
        <v>47</v>
      </c>
      <c r="N3118" s="0" t="n">
        <v>4</v>
      </c>
      <c r="O3118" s="0" t="n">
        <v>1838</v>
      </c>
      <c r="P3118" s="0" t="n">
        <v>2200</v>
      </c>
      <c r="Q3118" s="0" t="n">
        <v>4.1</v>
      </c>
      <c r="R3118" s="0" t="str">
        <f aca="false">INDEX(Lookup!$B$4:$B$18,MATCH(C3118,Lookup!$A$4:$A$18,0))</f>
        <v>India</v>
      </c>
      <c r="S3118" s="20" t="n">
        <f aca="false">INDEX(Lookup!$D$4:$D$18,MATCH(C3118,Lookup!$A$4:$A$18,0))</f>
        <v>0.012</v>
      </c>
      <c r="T3118" s="21" t="n">
        <f aca="false">ROUND(P3118*S3118,2)</f>
        <v>26.4</v>
      </c>
      <c r="U3118" s="21" t="n">
        <f aca="false">IF(T3118&lt;=10,1,IF(T3118&lt;=20,2,IF(T3118&lt;=30,3,IF(T3118&lt;=40,4,IF(T3118&lt;=50,5,IF(T3118&lt;=100,6,IF(T3118&lt;=250,7,8)))))))</f>
        <v>3</v>
      </c>
      <c r="V3118" s="21" t="n">
        <f aca="false">IF(AND(OR(Dashboard!$T$3="All",R3118=Dashboard!$T$3),OR(Dashboard!$T$4="All",D3118=Dashboard!$T$4)),1,0)</f>
        <v>1</v>
      </c>
      <c r="W3118" s="21" t="n">
        <f aca="false">IF(V3118=1,T3118+ROW()/10000000,0)</f>
        <v>26.4003118</v>
      </c>
    </row>
    <row r="3119" customFormat="false" ht="15" hidden="false" customHeight="false" outlineLevel="0" collapsed="false">
      <c r="A3119" s="0" t="n">
        <v>18216901</v>
      </c>
      <c r="B3119" s="0" t="s">
        <v>8095</v>
      </c>
      <c r="C3119" s="0" t="n">
        <v>1</v>
      </c>
      <c r="D3119" s="0" t="s">
        <v>6924</v>
      </c>
      <c r="E3119" s="0" t="s">
        <v>8096</v>
      </c>
      <c r="F3119" s="0" t="s">
        <v>7853</v>
      </c>
      <c r="G3119" s="0" t="s">
        <v>7854</v>
      </c>
      <c r="H3119" s="0" t="s">
        <v>2802</v>
      </c>
      <c r="I3119" s="0" t="s">
        <v>2123</v>
      </c>
      <c r="J3119" s="0" t="s">
        <v>47</v>
      </c>
      <c r="K3119" s="0" t="s">
        <v>47</v>
      </c>
      <c r="L3119" s="0" t="s">
        <v>47</v>
      </c>
      <c r="M3119" s="0" t="s">
        <v>47</v>
      </c>
      <c r="N3119" s="0" t="n">
        <v>3</v>
      </c>
      <c r="O3119" s="0" t="n">
        <v>1758</v>
      </c>
      <c r="P3119" s="0" t="n">
        <v>1600</v>
      </c>
      <c r="Q3119" s="0" t="n">
        <v>4</v>
      </c>
      <c r="R3119" s="0" t="str">
        <f aca="false">INDEX(Lookup!$B$4:$B$18,MATCH(C3119,Lookup!$A$4:$A$18,0))</f>
        <v>India</v>
      </c>
      <c r="S3119" s="20" t="n">
        <f aca="false">INDEX(Lookup!$D$4:$D$18,MATCH(C3119,Lookup!$A$4:$A$18,0))</f>
        <v>0.012</v>
      </c>
      <c r="T3119" s="21" t="n">
        <f aca="false">ROUND(P3119*S3119,2)</f>
        <v>19.2</v>
      </c>
      <c r="U3119" s="21" t="n">
        <f aca="false">IF(T3119&lt;=10,1,IF(T3119&lt;=20,2,IF(T3119&lt;=30,3,IF(T3119&lt;=40,4,IF(T3119&lt;=50,5,IF(T3119&lt;=100,6,IF(T3119&lt;=250,7,8)))))))</f>
        <v>2</v>
      </c>
      <c r="V3119" s="21" t="n">
        <f aca="false">IF(AND(OR(Dashboard!$T$3="All",R3119=Dashboard!$T$3),OR(Dashboard!$T$4="All",D3119=Dashboard!$T$4)),1,0)</f>
        <v>1</v>
      </c>
      <c r="W3119" s="21" t="n">
        <f aca="false">IF(V3119=1,T3119+ROW()/10000000,0)</f>
        <v>19.2003119</v>
      </c>
    </row>
    <row r="3120" customFormat="false" ht="15" hidden="false" customHeight="false" outlineLevel="0" collapsed="false">
      <c r="A3120" s="0" t="n">
        <v>301114</v>
      </c>
      <c r="B3120" s="0" t="s">
        <v>8097</v>
      </c>
      <c r="C3120" s="0" t="n">
        <v>1</v>
      </c>
      <c r="D3120" s="0" t="s">
        <v>6924</v>
      </c>
      <c r="E3120" s="0" t="s">
        <v>8098</v>
      </c>
      <c r="F3120" s="0" t="s">
        <v>7853</v>
      </c>
      <c r="G3120" s="0" t="s">
        <v>7854</v>
      </c>
      <c r="H3120" s="0" t="s">
        <v>3942</v>
      </c>
      <c r="I3120" s="0" t="s">
        <v>2123</v>
      </c>
      <c r="J3120" s="0" t="s">
        <v>47</v>
      </c>
      <c r="K3120" s="0" t="s">
        <v>47</v>
      </c>
      <c r="L3120" s="0" t="s">
        <v>47</v>
      </c>
      <c r="M3120" s="0" t="s">
        <v>47</v>
      </c>
      <c r="N3120" s="0" t="n">
        <v>1</v>
      </c>
      <c r="O3120" s="0" t="n">
        <v>1457</v>
      </c>
      <c r="P3120" s="0" t="n">
        <v>400</v>
      </c>
      <c r="Q3120" s="0" t="n">
        <v>4.3</v>
      </c>
      <c r="R3120" s="0" t="str">
        <f aca="false">INDEX(Lookup!$B$4:$B$18,MATCH(C3120,Lookup!$A$4:$A$18,0))</f>
        <v>India</v>
      </c>
      <c r="S3120" s="20" t="n">
        <f aca="false">INDEX(Lookup!$D$4:$D$18,MATCH(C3120,Lookup!$A$4:$A$18,0))</f>
        <v>0.012</v>
      </c>
      <c r="T3120" s="21" t="n">
        <f aca="false">ROUND(P3120*S3120,2)</f>
        <v>4.8</v>
      </c>
      <c r="U3120" s="21" t="n">
        <f aca="false">IF(T3120&lt;=10,1,IF(T3120&lt;=20,2,IF(T3120&lt;=30,3,IF(T3120&lt;=40,4,IF(T3120&lt;=50,5,IF(T3120&lt;=100,6,IF(T3120&lt;=250,7,8)))))))</f>
        <v>1</v>
      </c>
      <c r="V3120" s="21" t="n">
        <f aca="false">IF(AND(OR(Dashboard!$T$3="All",R3120=Dashboard!$T$3),OR(Dashboard!$T$4="All",D3120=Dashboard!$T$4)),1,0)</f>
        <v>1</v>
      </c>
      <c r="W3120" s="21" t="n">
        <f aca="false">IF(V3120=1,T3120+ROW()/10000000,0)</f>
        <v>4.800312</v>
      </c>
    </row>
    <row r="3121" customFormat="false" ht="15" hidden="false" customHeight="false" outlineLevel="0" collapsed="false">
      <c r="A3121" s="0" t="n">
        <v>4249</v>
      </c>
      <c r="B3121" s="0" t="s">
        <v>8099</v>
      </c>
      <c r="C3121" s="0" t="n">
        <v>1</v>
      </c>
      <c r="D3121" s="0" t="s">
        <v>6924</v>
      </c>
      <c r="E3121" s="0" t="s">
        <v>8100</v>
      </c>
      <c r="F3121" s="0" t="s">
        <v>7853</v>
      </c>
      <c r="G3121" s="0" t="s">
        <v>7854</v>
      </c>
      <c r="H3121" s="0" t="s">
        <v>8101</v>
      </c>
      <c r="I3121" s="0" t="s">
        <v>2123</v>
      </c>
      <c r="J3121" s="0" t="s">
        <v>47</v>
      </c>
      <c r="K3121" s="0" t="s">
        <v>47</v>
      </c>
      <c r="L3121" s="0" t="s">
        <v>47</v>
      </c>
      <c r="M3121" s="0" t="s">
        <v>47</v>
      </c>
      <c r="N3121" s="0" t="n">
        <v>1</v>
      </c>
      <c r="O3121" s="0" t="n">
        <v>3591</v>
      </c>
      <c r="P3121" s="0" t="n">
        <v>400</v>
      </c>
      <c r="Q3121" s="0" t="n">
        <v>4.3</v>
      </c>
      <c r="R3121" s="0" t="str">
        <f aca="false">INDEX(Lookup!$B$4:$B$18,MATCH(C3121,Lookup!$A$4:$A$18,0))</f>
        <v>India</v>
      </c>
      <c r="S3121" s="20" t="n">
        <f aca="false">INDEX(Lookup!$D$4:$D$18,MATCH(C3121,Lookup!$A$4:$A$18,0))</f>
        <v>0.012</v>
      </c>
      <c r="T3121" s="21" t="n">
        <f aca="false">ROUND(P3121*S3121,2)</f>
        <v>4.8</v>
      </c>
      <c r="U3121" s="21" t="n">
        <f aca="false">IF(T3121&lt;=10,1,IF(T3121&lt;=20,2,IF(T3121&lt;=30,3,IF(T3121&lt;=40,4,IF(T3121&lt;=50,5,IF(T3121&lt;=100,6,IF(T3121&lt;=250,7,8)))))))</f>
        <v>1</v>
      </c>
      <c r="V3121" s="21" t="n">
        <f aca="false">IF(AND(OR(Dashboard!$T$3="All",R3121=Dashboard!$T$3),OR(Dashboard!$T$4="All",D3121=Dashboard!$T$4)),1,0)</f>
        <v>1</v>
      </c>
      <c r="W3121" s="21" t="n">
        <f aca="false">IF(V3121=1,T3121+ROW()/10000000,0)</f>
        <v>4.8003121</v>
      </c>
    </row>
    <row r="3122" customFormat="false" ht="15" hidden="false" customHeight="false" outlineLevel="0" collapsed="false">
      <c r="A3122" s="0" t="n">
        <v>18222559</v>
      </c>
      <c r="B3122" s="0" t="s">
        <v>8102</v>
      </c>
      <c r="C3122" s="0" t="n">
        <v>1</v>
      </c>
      <c r="D3122" s="0" t="s">
        <v>6924</v>
      </c>
      <c r="E3122" s="0" t="s">
        <v>8103</v>
      </c>
      <c r="F3122" s="0" t="s">
        <v>7853</v>
      </c>
      <c r="G3122" s="0" t="s">
        <v>7854</v>
      </c>
      <c r="H3122" s="0" t="s">
        <v>3777</v>
      </c>
      <c r="I3122" s="0" t="s">
        <v>2123</v>
      </c>
      <c r="J3122" s="0" t="s">
        <v>46</v>
      </c>
      <c r="K3122" s="0" t="s">
        <v>47</v>
      </c>
      <c r="L3122" s="0" t="s">
        <v>47</v>
      </c>
      <c r="M3122" s="0" t="s">
        <v>47</v>
      </c>
      <c r="N3122" s="0" t="n">
        <v>3</v>
      </c>
      <c r="O3122" s="0" t="n">
        <v>492</v>
      </c>
      <c r="P3122" s="0" t="n">
        <v>1500</v>
      </c>
      <c r="Q3122" s="0" t="n">
        <v>4.1</v>
      </c>
      <c r="R3122" s="0" t="str">
        <f aca="false">INDEX(Lookup!$B$4:$B$18,MATCH(C3122,Lookup!$A$4:$A$18,0))</f>
        <v>India</v>
      </c>
      <c r="S3122" s="20" t="n">
        <f aca="false">INDEX(Lookup!$D$4:$D$18,MATCH(C3122,Lookup!$A$4:$A$18,0))</f>
        <v>0.012</v>
      </c>
      <c r="T3122" s="21" t="n">
        <f aca="false">ROUND(P3122*S3122,2)</f>
        <v>18</v>
      </c>
      <c r="U3122" s="21" t="n">
        <f aca="false">IF(T3122&lt;=10,1,IF(T3122&lt;=20,2,IF(T3122&lt;=30,3,IF(T3122&lt;=40,4,IF(T3122&lt;=50,5,IF(T3122&lt;=100,6,IF(T3122&lt;=250,7,8)))))))</f>
        <v>2</v>
      </c>
      <c r="V3122" s="21" t="n">
        <f aca="false">IF(AND(OR(Dashboard!$T$3="All",R3122=Dashboard!$T$3),OR(Dashboard!$T$4="All",D3122=Dashboard!$T$4)),1,0)</f>
        <v>1</v>
      </c>
      <c r="W3122" s="21" t="n">
        <f aca="false">IF(V3122=1,T3122+ROW()/10000000,0)</f>
        <v>18.0003122</v>
      </c>
    </row>
    <row r="3123" customFormat="false" ht="15" hidden="false" customHeight="false" outlineLevel="0" collapsed="false">
      <c r="A3123" s="0" t="n">
        <v>303204</v>
      </c>
      <c r="B3123" s="0" t="s">
        <v>8104</v>
      </c>
      <c r="C3123" s="0" t="n">
        <v>1</v>
      </c>
      <c r="D3123" s="0" t="s">
        <v>6924</v>
      </c>
      <c r="E3123" s="0" t="s">
        <v>8105</v>
      </c>
      <c r="F3123" s="0" t="s">
        <v>8106</v>
      </c>
      <c r="G3123" s="0" t="s">
        <v>8107</v>
      </c>
      <c r="H3123" s="0" t="s">
        <v>2288</v>
      </c>
      <c r="I3123" s="0" t="s">
        <v>2123</v>
      </c>
      <c r="J3123" s="0" t="s">
        <v>47</v>
      </c>
      <c r="K3123" s="0" t="s">
        <v>46</v>
      </c>
      <c r="L3123" s="0" t="s">
        <v>47</v>
      </c>
      <c r="M3123" s="0" t="s">
        <v>47</v>
      </c>
      <c r="N3123" s="0" t="n">
        <v>2</v>
      </c>
      <c r="O3123" s="0" t="n">
        <v>77</v>
      </c>
      <c r="P3123" s="0" t="n">
        <v>550</v>
      </c>
      <c r="Q3123" s="0" t="n">
        <v>2.6</v>
      </c>
      <c r="R3123" s="0" t="str">
        <f aca="false">INDEX(Lookup!$B$4:$B$18,MATCH(C3123,Lookup!$A$4:$A$18,0))</f>
        <v>India</v>
      </c>
      <c r="S3123" s="20" t="n">
        <f aca="false">INDEX(Lookup!$D$4:$D$18,MATCH(C3123,Lookup!$A$4:$A$18,0))</f>
        <v>0.012</v>
      </c>
      <c r="T3123" s="21" t="n">
        <f aca="false">ROUND(P3123*S3123,2)</f>
        <v>6.6</v>
      </c>
      <c r="U3123" s="21" t="n">
        <f aca="false">IF(T3123&lt;=10,1,IF(T3123&lt;=20,2,IF(T3123&lt;=30,3,IF(T3123&lt;=40,4,IF(T3123&lt;=50,5,IF(T3123&lt;=100,6,IF(T3123&lt;=250,7,8)))))))</f>
        <v>1</v>
      </c>
      <c r="V3123" s="21" t="n">
        <f aca="false">IF(AND(OR(Dashboard!$T$3="All",R3123=Dashboard!$T$3),OR(Dashboard!$T$4="All",D3123=Dashboard!$T$4)),1,0)</f>
        <v>1</v>
      </c>
      <c r="W3123" s="21" t="n">
        <f aca="false">IF(V3123=1,T3123+ROW()/10000000,0)</f>
        <v>6.6003123</v>
      </c>
    </row>
    <row r="3124" customFormat="false" ht="15" hidden="false" customHeight="false" outlineLevel="0" collapsed="false">
      <c r="A3124" s="0" t="n">
        <v>8881</v>
      </c>
      <c r="B3124" s="0" t="s">
        <v>8108</v>
      </c>
      <c r="C3124" s="0" t="n">
        <v>1</v>
      </c>
      <c r="D3124" s="0" t="s">
        <v>6924</v>
      </c>
      <c r="E3124" s="0" t="s">
        <v>8109</v>
      </c>
      <c r="F3124" s="0" t="s">
        <v>8106</v>
      </c>
      <c r="G3124" s="0" t="s">
        <v>8107</v>
      </c>
      <c r="H3124" s="0" t="s">
        <v>2288</v>
      </c>
      <c r="I3124" s="0" t="s">
        <v>2123</v>
      </c>
      <c r="J3124" s="0" t="s">
        <v>46</v>
      </c>
      <c r="K3124" s="0" t="s">
        <v>47</v>
      </c>
      <c r="L3124" s="0" t="s">
        <v>47</v>
      </c>
      <c r="M3124" s="0" t="s">
        <v>47</v>
      </c>
      <c r="N3124" s="0" t="n">
        <v>3</v>
      </c>
      <c r="O3124" s="0" t="n">
        <v>113</v>
      </c>
      <c r="P3124" s="0" t="n">
        <v>1900</v>
      </c>
      <c r="Q3124" s="0" t="n">
        <v>3.2</v>
      </c>
      <c r="R3124" s="0" t="str">
        <f aca="false">INDEX(Lookup!$B$4:$B$18,MATCH(C3124,Lookup!$A$4:$A$18,0))</f>
        <v>India</v>
      </c>
      <c r="S3124" s="20" t="n">
        <f aca="false">INDEX(Lookup!$D$4:$D$18,MATCH(C3124,Lookup!$A$4:$A$18,0))</f>
        <v>0.012</v>
      </c>
      <c r="T3124" s="21" t="n">
        <f aca="false">ROUND(P3124*S3124,2)</f>
        <v>22.8</v>
      </c>
      <c r="U3124" s="21" t="n">
        <f aca="false">IF(T3124&lt;=10,1,IF(T3124&lt;=20,2,IF(T3124&lt;=30,3,IF(T3124&lt;=40,4,IF(T3124&lt;=50,5,IF(T3124&lt;=100,6,IF(T3124&lt;=250,7,8)))))))</f>
        <v>3</v>
      </c>
      <c r="V3124" s="21" t="n">
        <f aca="false">IF(AND(OR(Dashboard!$T$3="All",R3124=Dashboard!$T$3),OR(Dashboard!$T$4="All",D3124=Dashboard!$T$4)),1,0)</f>
        <v>1</v>
      </c>
      <c r="W3124" s="21" t="n">
        <f aca="false">IF(V3124=1,T3124+ROW()/10000000,0)</f>
        <v>22.8003124</v>
      </c>
    </row>
    <row r="3125" customFormat="false" ht="15" hidden="false" customHeight="false" outlineLevel="0" collapsed="false">
      <c r="A3125" s="0" t="n">
        <v>310435</v>
      </c>
      <c r="B3125" s="0" t="s">
        <v>8110</v>
      </c>
      <c r="C3125" s="0" t="n">
        <v>1</v>
      </c>
      <c r="D3125" s="0" t="s">
        <v>6924</v>
      </c>
      <c r="E3125" s="0" t="s">
        <v>8111</v>
      </c>
      <c r="F3125" s="0" t="s">
        <v>8106</v>
      </c>
      <c r="G3125" s="0" t="s">
        <v>8107</v>
      </c>
      <c r="H3125" s="0" t="s">
        <v>2313</v>
      </c>
      <c r="I3125" s="0" t="s">
        <v>2123</v>
      </c>
      <c r="J3125" s="0" t="s">
        <v>47</v>
      </c>
      <c r="K3125" s="0" t="s">
        <v>46</v>
      </c>
      <c r="L3125" s="0" t="s">
        <v>47</v>
      </c>
      <c r="M3125" s="0" t="s">
        <v>47</v>
      </c>
      <c r="N3125" s="0" t="n">
        <v>3</v>
      </c>
      <c r="O3125" s="0" t="n">
        <v>140</v>
      </c>
      <c r="P3125" s="0" t="n">
        <v>1000</v>
      </c>
      <c r="Q3125" s="0" t="n">
        <v>3.3</v>
      </c>
      <c r="R3125" s="0" t="str">
        <f aca="false">INDEX(Lookup!$B$4:$B$18,MATCH(C3125,Lookup!$A$4:$A$18,0))</f>
        <v>India</v>
      </c>
      <c r="S3125" s="20" t="n">
        <f aca="false">INDEX(Lookup!$D$4:$D$18,MATCH(C3125,Lookup!$A$4:$A$18,0))</f>
        <v>0.012</v>
      </c>
      <c r="T3125" s="21" t="n">
        <f aca="false">ROUND(P3125*S3125,2)</f>
        <v>12</v>
      </c>
      <c r="U3125" s="21" t="n">
        <f aca="false">IF(T3125&lt;=10,1,IF(T3125&lt;=20,2,IF(T3125&lt;=30,3,IF(T3125&lt;=40,4,IF(T3125&lt;=50,5,IF(T3125&lt;=100,6,IF(T3125&lt;=250,7,8)))))))</f>
        <v>2</v>
      </c>
      <c r="V3125" s="21" t="n">
        <f aca="false">IF(AND(OR(Dashboard!$T$3="All",R3125=Dashboard!$T$3),OR(Dashboard!$T$4="All",D3125=Dashboard!$T$4)),1,0)</f>
        <v>1</v>
      </c>
      <c r="W3125" s="21" t="n">
        <f aca="false">IF(V3125=1,T3125+ROW()/10000000,0)</f>
        <v>12.0003125</v>
      </c>
    </row>
    <row r="3126" customFormat="false" ht="15" hidden="false" customHeight="false" outlineLevel="0" collapsed="false">
      <c r="A3126" s="0" t="n">
        <v>309051</v>
      </c>
      <c r="B3126" s="0" t="s">
        <v>5268</v>
      </c>
      <c r="C3126" s="0" t="n">
        <v>1</v>
      </c>
      <c r="D3126" s="0" t="s">
        <v>6924</v>
      </c>
      <c r="E3126" s="0" t="s">
        <v>8112</v>
      </c>
      <c r="F3126" s="0" t="s">
        <v>8106</v>
      </c>
      <c r="G3126" s="0" t="s">
        <v>8107</v>
      </c>
      <c r="H3126" s="0" t="s">
        <v>1898</v>
      </c>
      <c r="I3126" s="0" t="s">
        <v>2123</v>
      </c>
      <c r="J3126" s="0" t="s">
        <v>47</v>
      </c>
      <c r="K3126" s="0" t="s">
        <v>46</v>
      </c>
      <c r="L3126" s="0" t="s">
        <v>47</v>
      </c>
      <c r="M3126" s="0" t="s">
        <v>47</v>
      </c>
      <c r="N3126" s="0" t="n">
        <v>1</v>
      </c>
      <c r="O3126" s="0" t="n">
        <v>164</v>
      </c>
      <c r="P3126" s="0" t="n">
        <v>300</v>
      </c>
      <c r="Q3126" s="0" t="n">
        <v>3.5</v>
      </c>
      <c r="R3126" s="0" t="str">
        <f aca="false">INDEX(Lookup!$B$4:$B$18,MATCH(C3126,Lookup!$A$4:$A$18,0))</f>
        <v>India</v>
      </c>
      <c r="S3126" s="20" t="n">
        <f aca="false">INDEX(Lookup!$D$4:$D$18,MATCH(C3126,Lookup!$A$4:$A$18,0))</f>
        <v>0.012</v>
      </c>
      <c r="T3126" s="21" t="n">
        <f aca="false">ROUND(P3126*S3126,2)</f>
        <v>3.6</v>
      </c>
      <c r="U3126" s="21" t="n">
        <f aca="false">IF(T3126&lt;=10,1,IF(T3126&lt;=20,2,IF(T3126&lt;=30,3,IF(T3126&lt;=40,4,IF(T3126&lt;=50,5,IF(T3126&lt;=100,6,IF(T3126&lt;=250,7,8)))))))</f>
        <v>1</v>
      </c>
      <c r="V3126" s="21" t="n">
        <f aca="false">IF(AND(OR(Dashboard!$T$3="All",R3126=Dashboard!$T$3),OR(Dashboard!$T$4="All",D3126=Dashboard!$T$4)),1,0)</f>
        <v>1</v>
      </c>
      <c r="W3126" s="21" t="n">
        <f aca="false">IF(V3126=1,T3126+ROW()/10000000,0)</f>
        <v>3.6003126</v>
      </c>
    </row>
    <row r="3127" customFormat="false" ht="15" hidden="false" customHeight="false" outlineLevel="0" collapsed="false">
      <c r="A3127" s="0" t="n">
        <v>1258</v>
      </c>
      <c r="B3127" s="0" t="s">
        <v>8113</v>
      </c>
      <c r="C3127" s="0" t="n">
        <v>1</v>
      </c>
      <c r="D3127" s="0" t="s">
        <v>6924</v>
      </c>
      <c r="E3127" s="0" t="s">
        <v>8114</v>
      </c>
      <c r="F3127" s="0" t="s">
        <v>8115</v>
      </c>
      <c r="G3127" s="0" t="s">
        <v>8116</v>
      </c>
      <c r="H3127" s="0" t="s">
        <v>2288</v>
      </c>
      <c r="I3127" s="0" t="s">
        <v>2123</v>
      </c>
      <c r="J3127" s="0" t="s">
        <v>47</v>
      </c>
      <c r="K3127" s="0" t="s">
        <v>46</v>
      </c>
      <c r="L3127" s="0" t="s">
        <v>47</v>
      </c>
      <c r="M3127" s="0" t="s">
        <v>47</v>
      </c>
      <c r="N3127" s="0" t="n">
        <v>2</v>
      </c>
      <c r="O3127" s="0" t="n">
        <v>106</v>
      </c>
      <c r="P3127" s="0" t="n">
        <v>800</v>
      </c>
      <c r="Q3127" s="0" t="n">
        <v>3.1</v>
      </c>
      <c r="R3127" s="0" t="str">
        <f aca="false">INDEX(Lookup!$B$4:$B$18,MATCH(C3127,Lookup!$A$4:$A$18,0))</f>
        <v>India</v>
      </c>
      <c r="S3127" s="20" t="n">
        <f aca="false">INDEX(Lookup!$D$4:$D$18,MATCH(C3127,Lookup!$A$4:$A$18,0))</f>
        <v>0.012</v>
      </c>
      <c r="T3127" s="21" t="n">
        <f aca="false">ROUND(P3127*S3127,2)</f>
        <v>9.6</v>
      </c>
      <c r="U3127" s="21" t="n">
        <f aca="false">IF(T3127&lt;=10,1,IF(T3127&lt;=20,2,IF(T3127&lt;=30,3,IF(T3127&lt;=40,4,IF(T3127&lt;=50,5,IF(T3127&lt;=100,6,IF(T3127&lt;=250,7,8)))))))</f>
        <v>1</v>
      </c>
      <c r="V3127" s="21" t="n">
        <f aca="false">IF(AND(OR(Dashboard!$T$3="All",R3127=Dashboard!$T$3),OR(Dashboard!$T$4="All",D3127=Dashboard!$T$4)),1,0)</f>
        <v>1</v>
      </c>
      <c r="W3127" s="21" t="n">
        <f aca="false">IF(V3127=1,T3127+ROW()/10000000,0)</f>
        <v>9.6003127</v>
      </c>
    </row>
    <row r="3128" customFormat="false" ht="15" hidden="false" customHeight="false" outlineLevel="0" collapsed="false">
      <c r="A3128" s="0" t="n">
        <v>2308</v>
      </c>
      <c r="B3128" s="0" t="s">
        <v>8117</v>
      </c>
      <c r="C3128" s="0" t="n">
        <v>1</v>
      </c>
      <c r="D3128" s="0" t="s">
        <v>6924</v>
      </c>
      <c r="E3128" s="0" t="s">
        <v>8118</v>
      </c>
      <c r="F3128" s="0" t="s">
        <v>8115</v>
      </c>
      <c r="G3128" s="0" t="s">
        <v>8116</v>
      </c>
      <c r="H3128" s="0" t="s">
        <v>2464</v>
      </c>
      <c r="I3128" s="0" t="s">
        <v>2123</v>
      </c>
      <c r="J3128" s="0" t="s">
        <v>46</v>
      </c>
      <c r="K3128" s="0" t="s">
        <v>46</v>
      </c>
      <c r="L3128" s="0" t="s">
        <v>47</v>
      </c>
      <c r="M3128" s="0" t="s">
        <v>47</v>
      </c>
      <c r="N3128" s="0" t="n">
        <v>2</v>
      </c>
      <c r="O3128" s="0" t="n">
        <v>134</v>
      </c>
      <c r="P3128" s="0" t="n">
        <v>800</v>
      </c>
      <c r="Q3128" s="0" t="n">
        <v>3.3</v>
      </c>
      <c r="R3128" s="0" t="str">
        <f aca="false">INDEX(Lookup!$B$4:$B$18,MATCH(C3128,Lookup!$A$4:$A$18,0))</f>
        <v>India</v>
      </c>
      <c r="S3128" s="20" t="n">
        <f aca="false">INDEX(Lookup!$D$4:$D$18,MATCH(C3128,Lookup!$A$4:$A$18,0))</f>
        <v>0.012</v>
      </c>
      <c r="T3128" s="21" t="n">
        <f aca="false">ROUND(P3128*S3128,2)</f>
        <v>9.6</v>
      </c>
      <c r="U3128" s="21" t="n">
        <f aca="false">IF(T3128&lt;=10,1,IF(T3128&lt;=20,2,IF(T3128&lt;=30,3,IF(T3128&lt;=40,4,IF(T3128&lt;=50,5,IF(T3128&lt;=100,6,IF(T3128&lt;=250,7,8)))))))</f>
        <v>1</v>
      </c>
      <c r="V3128" s="21" t="n">
        <f aca="false">IF(AND(OR(Dashboard!$T$3="All",R3128=Dashboard!$T$3),OR(Dashboard!$T$4="All",D3128=Dashboard!$T$4)),1,0)</f>
        <v>1</v>
      </c>
      <c r="W3128" s="21" t="n">
        <f aca="false">IF(V3128=1,T3128+ROW()/10000000,0)</f>
        <v>9.6003128</v>
      </c>
    </row>
    <row r="3129" customFormat="false" ht="15" hidden="false" customHeight="false" outlineLevel="0" collapsed="false">
      <c r="A3129" s="0" t="n">
        <v>195</v>
      </c>
      <c r="B3129" s="0" t="s">
        <v>2296</v>
      </c>
      <c r="C3129" s="0" t="n">
        <v>1</v>
      </c>
      <c r="D3129" s="0" t="s">
        <v>6924</v>
      </c>
      <c r="E3129" s="0" t="s">
        <v>8119</v>
      </c>
      <c r="F3129" s="0" t="s">
        <v>8115</v>
      </c>
      <c r="G3129" s="0" t="s">
        <v>8116</v>
      </c>
      <c r="H3129" s="0" t="s">
        <v>1898</v>
      </c>
      <c r="I3129" s="0" t="s">
        <v>2123</v>
      </c>
      <c r="J3129" s="0" t="s">
        <v>47</v>
      </c>
      <c r="K3129" s="0" t="s">
        <v>46</v>
      </c>
      <c r="L3129" s="0" t="s">
        <v>47</v>
      </c>
      <c r="M3129" s="0" t="s">
        <v>47</v>
      </c>
      <c r="N3129" s="0" t="n">
        <v>2</v>
      </c>
      <c r="O3129" s="0" t="n">
        <v>77</v>
      </c>
      <c r="P3129" s="0" t="n">
        <v>500</v>
      </c>
      <c r="Q3129" s="0" t="n">
        <v>3.4</v>
      </c>
      <c r="R3129" s="0" t="str">
        <f aca="false">INDEX(Lookup!$B$4:$B$18,MATCH(C3129,Lookup!$A$4:$A$18,0))</f>
        <v>India</v>
      </c>
      <c r="S3129" s="20" t="n">
        <f aca="false">INDEX(Lookup!$D$4:$D$18,MATCH(C3129,Lookup!$A$4:$A$18,0))</f>
        <v>0.012</v>
      </c>
      <c r="T3129" s="21" t="n">
        <f aca="false">ROUND(P3129*S3129,2)</f>
        <v>6</v>
      </c>
      <c r="U3129" s="21" t="n">
        <f aca="false">IF(T3129&lt;=10,1,IF(T3129&lt;=20,2,IF(T3129&lt;=30,3,IF(T3129&lt;=40,4,IF(T3129&lt;=50,5,IF(T3129&lt;=100,6,IF(T3129&lt;=250,7,8)))))))</f>
        <v>1</v>
      </c>
      <c r="V3129" s="21" t="n">
        <f aca="false">IF(AND(OR(Dashboard!$T$3="All",R3129=Dashboard!$T$3),OR(Dashboard!$T$4="All",D3129=Dashboard!$T$4)),1,0)</f>
        <v>1</v>
      </c>
      <c r="W3129" s="21" t="n">
        <f aca="false">IF(V3129=1,T3129+ROW()/10000000,0)</f>
        <v>6.0003129</v>
      </c>
    </row>
    <row r="3130" customFormat="false" ht="15" hidden="false" customHeight="false" outlineLevel="0" collapsed="false">
      <c r="A3130" s="0" t="n">
        <v>307940</v>
      </c>
      <c r="B3130" s="0" t="s">
        <v>8120</v>
      </c>
      <c r="C3130" s="0" t="n">
        <v>1</v>
      </c>
      <c r="D3130" s="0" t="s">
        <v>6924</v>
      </c>
      <c r="E3130" s="0" t="s">
        <v>8121</v>
      </c>
      <c r="F3130" s="0" t="s">
        <v>8115</v>
      </c>
      <c r="G3130" s="0" t="s">
        <v>8116</v>
      </c>
      <c r="H3130" s="0" t="s">
        <v>2128</v>
      </c>
      <c r="I3130" s="0" t="s">
        <v>2123</v>
      </c>
      <c r="J3130" s="0" t="s">
        <v>46</v>
      </c>
      <c r="K3130" s="0" t="s">
        <v>46</v>
      </c>
      <c r="L3130" s="0" t="s">
        <v>47</v>
      </c>
      <c r="M3130" s="0" t="s">
        <v>47</v>
      </c>
      <c r="N3130" s="0" t="n">
        <v>2</v>
      </c>
      <c r="O3130" s="0" t="n">
        <v>102</v>
      </c>
      <c r="P3130" s="0" t="n">
        <v>950</v>
      </c>
      <c r="Q3130" s="0" t="n">
        <v>3.3</v>
      </c>
      <c r="R3130" s="0" t="str">
        <f aca="false">INDEX(Lookup!$B$4:$B$18,MATCH(C3130,Lookup!$A$4:$A$18,0))</f>
        <v>India</v>
      </c>
      <c r="S3130" s="20" t="n">
        <f aca="false">INDEX(Lookup!$D$4:$D$18,MATCH(C3130,Lookup!$A$4:$A$18,0))</f>
        <v>0.012</v>
      </c>
      <c r="T3130" s="21" t="n">
        <f aca="false">ROUND(P3130*S3130,2)</f>
        <v>11.4</v>
      </c>
      <c r="U3130" s="21" t="n">
        <f aca="false">IF(T3130&lt;=10,1,IF(T3130&lt;=20,2,IF(T3130&lt;=30,3,IF(T3130&lt;=40,4,IF(T3130&lt;=50,5,IF(T3130&lt;=100,6,IF(T3130&lt;=250,7,8)))))))</f>
        <v>2</v>
      </c>
      <c r="V3130" s="21" t="n">
        <f aca="false">IF(AND(OR(Dashboard!$T$3="All",R3130=Dashboard!$T$3),OR(Dashboard!$T$4="All",D3130=Dashboard!$T$4)),1,0)</f>
        <v>1</v>
      </c>
      <c r="W3130" s="21" t="n">
        <f aca="false">IF(V3130=1,T3130+ROW()/10000000,0)</f>
        <v>11.400313</v>
      </c>
    </row>
    <row r="3131" customFormat="false" ht="15" hidden="false" customHeight="false" outlineLevel="0" collapsed="false">
      <c r="A3131" s="0" t="n">
        <v>2299</v>
      </c>
      <c r="B3131" s="0" t="s">
        <v>3582</v>
      </c>
      <c r="C3131" s="0" t="n">
        <v>1</v>
      </c>
      <c r="D3131" s="0" t="s">
        <v>6924</v>
      </c>
      <c r="E3131" s="0" t="s">
        <v>8122</v>
      </c>
      <c r="F3131" s="0" t="s">
        <v>8115</v>
      </c>
      <c r="G3131" s="0" t="s">
        <v>8116</v>
      </c>
      <c r="H3131" s="0" t="s">
        <v>3583</v>
      </c>
      <c r="I3131" s="0" t="s">
        <v>2123</v>
      </c>
      <c r="J3131" s="0" t="s">
        <v>47</v>
      </c>
      <c r="K3131" s="0" t="s">
        <v>47</v>
      </c>
      <c r="L3131" s="0" t="s">
        <v>47</v>
      </c>
      <c r="M3131" s="0" t="s">
        <v>47</v>
      </c>
      <c r="N3131" s="0" t="n">
        <v>2</v>
      </c>
      <c r="O3131" s="0" t="n">
        <v>217</v>
      </c>
      <c r="P3131" s="0" t="n">
        <v>600</v>
      </c>
      <c r="Q3131" s="0" t="n">
        <v>3.5</v>
      </c>
      <c r="R3131" s="0" t="str">
        <f aca="false">INDEX(Lookup!$B$4:$B$18,MATCH(C3131,Lookup!$A$4:$A$18,0))</f>
        <v>India</v>
      </c>
      <c r="S3131" s="20" t="n">
        <f aca="false">INDEX(Lookup!$D$4:$D$18,MATCH(C3131,Lookup!$A$4:$A$18,0))</f>
        <v>0.012</v>
      </c>
      <c r="T3131" s="21" t="n">
        <f aca="false">ROUND(P3131*S3131,2)</f>
        <v>7.2</v>
      </c>
      <c r="U3131" s="21" t="n">
        <f aca="false">IF(T3131&lt;=10,1,IF(T3131&lt;=20,2,IF(T3131&lt;=30,3,IF(T3131&lt;=40,4,IF(T3131&lt;=50,5,IF(T3131&lt;=100,6,IF(T3131&lt;=250,7,8)))))))</f>
        <v>1</v>
      </c>
      <c r="V3131" s="21" t="n">
        <f aca="false">IF(AND(OR(Dashboard!$T$3="All",R3131=Dashboard!$T$3),OR(Dashboard!$T$4="All",D3131=Dashboard!$T$4)),1,0)</f>
        <v>1</v>
      </c>
      <c r="W3131" s="21" t="n">
        <f aca="false">IF(V3131=1,T3131+ROW()/10000000,0)</f>
        <v>7.2003131</v>
      </c>
    </row>
    <row r="3132" customFormat="false" ht="15" hidden="false" customHeight="false" outlineLevel="0" collapsed="false">
      <c r="A3132" s="0" t="n">
        <v>5997</v>
      </c>
      <c r="B3132" s="0" t="s">
        <v>8123</v>
      </c>
      <c r="C3132" s="0" t="n">
        <v>1</v>
      </c>
      <c r="D3132" s="0" t="s">
        <v>6924</v>
      </c>
      <c r="E3132" s="0" t="s">
        <v>8124</v>
      </c>
      <c r="F3132" s="0" t="s">
        <v>8125</v>
      </c>
      <c r="G3132" s="0" t="s">
        <v>8126</v>
      </c>
      <c r="H3132" s="0" t="s">
        <v>1615</v>
      </c>
      <c r="I3132" s="0" t="s">
        <v>2123</v>
      </c>
      <c r="J3132" s="0" t="s">
        <v>46</v>
      </c>
      <c r="K3132" s="0" t="s">
        <v>47</v>
      </c>
      <c r="L3132" s="0" t="s">
        <v>47</v>
      </c>
      <c r="M3132" s="0" t="s">
        <v>47</v>
      </c>
      <c r="N3132" s="0" t="n">
        <v>4</v>
      </c>
      <c r="O3132" s="0" t="n">
        <v>59</v>
      </c>
      <c r="P3132" s="0" t="n">
        <v>2500</v>
      </c>
      <c r="Q3132" s="0" t="n">
        <v>3.5</v>
      </c>
      <c r="R3132" s="0" t="str">
        <f aca="false">INDEX(Lookup!$B$4:$B$18,MATCH(C3132,Lookup!$A$4:$A$18,0))</f>
        <v>India</v>
      </c>
      <c r="S3132" s="20" t="n">
        <f aca="false">INDEX(Lookup!$D$4:$D$18,MATCH(C3132,Lookup!$A$4:$A$18,0))</f>
        <v>0.012</v>
      </c>
      <c r="T3132" s="21" t="n">
        <f aca="false">ROUND(P3132*S3132,2)</f>
        <v>30</v>
      </c>
      <c r="U3132" s="21" t="n">
        <f aca="false">IF(T3132&lt;=10,1,IF(T3132&lt;=20,2,IF(T3132&lt;=30,3,IF(T3132&lt;=40,4,IF(T3132&lt;=50,5,IF(T3132&lt;=100,6,IF(T3132&lt;=250,7,8)))))))</f>
        <v>3</v>
      </c>
      <c r="V3132" s="21" t="n">
        <f aca="false">IF(AND(OR(Dashboard!$T$3="All",R3132=Dashboard!$T$3),OR(Dashboard!$T$4="All",D3132=Dashboard!$T$4)),1,0)</f>
        <v>1</v>
      </c>
      <c r="W3132" s="21" t="n">
        <f aca="false">IF(V3132=1,T3132+ROW()/10000000,0)</f>
        <v>30.0003132</v>
      </c>
    </row>
    <row r="3133" customFormat="false" ht="15" hidden="false" customHeight="false" outlineLevel="0" collapsed="false">
      <c r="A3133" s="0" t="n">
        <v>6030</v>
      </c>
      <c r="B3133" s="0" t="s">
        <v>8127</v>
      </c>
      <c r="C3133" s="0" t="n">
        <v>1</v>
      </c>
      <c r="D3133" s="0" t="s">
        <v>6924</v>
      </c>
      <c r="E3133" s="0" t="s">
        <v>8124</v>
      </c>
      <c r="F3133" s="0" t="s">
        <v>8125</v>
      </c>
      <c r="G3133" s="0" t="s">
        <v>8126</v>
      </c>
      <c r="H3133" s="0" t="s">
        <v>3942</v>
      </c>
      <c r="I3133" s="0" t="s">
        <v>2123</v>
      </c>
      <c r="J3133" s="0" t="s">
        <v>46</v>
      </c>
      <c r="K3133" s="0" t="s">
        <v>47</v>
      </c>
      <c r="L3133" s="0" t="s">
        <v>47</v>
      </c>
      <c r="M3133" s="0" t="s">
        <v>47</v>
      </c>
      <c r="N3133" s="0" t="n">
        <v>3</v>
      </c>
      <c r="O3133" s="0" t="n">
        <v>60</v>
      </c>
      <c r="P3133" s="0" t="n">
        <v>1000</v>
      </c>
      <c r="Q3133" s="0" t="n">
        <v>3.7</v>
      </c>
      <c r="R3133" s="0" t="str">
        <f aca="false">INDEX(Lookup!$B$4:$B$18,MATCH(C3133,Lookup!$A$4:$A$18,0))</f>
        <v>India</v>
      </c>
      <c r="S3133" s="20" t="n">
        <f aca="false">INDEX(Lookup!$D$4:$D$18,MATCH(C3133,Lookup!$A$4:$A$18,0))</f>
        <v>0.012</v>
      </c>
      <c r="T3133" s="21" t="n">
        <f aca="false">ROUND(P3133*S3133,2)</f>
        <v>12</v>
      </c>
      <c r="U3133" s="21" t="n">
        <f aca="false">IF(T3133&lt;=10,1,IF(T3133&lt;=20,2,IF(T3133&lt;=30,3,IF(T3133&lt;=40,4,IF(T3133&lt;=50,5,IF(T3133&lt;=100,6,IF(T3133&lt;=250,7,8)))))))</f>
        <v>2</v>
      </c>
      <c r="V3133" s="21" t="n">
        <f aca="false">IF(AND(OR(Dashboard!$T$3="All",R3133=Dashboard!$T$3),OR(Dashboard!$T$4="All",D3133=Dashboard!$T$4)),1,0)</f>
        <v>1</v>
      </c>
      <c r="W3133" s="21" t="n">
        <f aca="false">IF(V3133=1,T3133+ROW()/10000000,0)</f>
        <v>12.0003133</v>
      </c>
    </row>
    <row r="3134" customFormat="false" ht="15" hidden="false" customHeight="false" outlineLevel="0" collapsed="false">
      <c r="A3134" s="0" t="n">
        <v>307362</v>
      </c>
      <c r="B3134" s="0" t="s">
        <v>8128</v>
      </c>
      <c r="C3134" s="0" t="n">
        <v>1</v>
      </c>
      <c r="D3134" s="0" t="s">
        <v>6924</v>
      </c>
      <c r="E3134" s="0" t="s">
        <v>8129</v>
      </c>
      <c r="F3134" s="0" t="s">
        <v>8130</v>
      </c>
      <c r="G3134" s="0" t="s">
        <v>8131</v>
      </c>
      <c r="H3134" s="0" t="s">
        <v>1615</v>
      </c>
      <c r="I3134" s="0" t="s">
        <v>2123</v>
      </c>
      <c r="J3134" s="0" t="s">
        <v>46</v>
      </c>
      <c r="K3134" s="0" t="s">
        <v>47</v>
      </c>
      <c r="L3134" s="0" t="s">
        <v>47</v>
      </c>
      <c r="M3134" s="0" t="s">
        <v>47</v>
      </c>
      <c r="N3134" s="0" t="n">
        <v>4</v>
      </c>
      <c r="O3134" s="0" t="n">
        <v>12</v>
      </c>
      <c r="P3134" s="0" t="n">
        <v>2000</v>
      </c>
      <c r="Q3134" s="0" t="n">
        <v>3.2</v>
      </c>
      <c r="R3134" s="0" t="str">
        <f aca="false">INDEX(Lookup!$B$4:$B$18,MATCH(C3134,Lookup!$A$4:$A$18,0))</f>
        <v>India</v>
      </c>
      <c r="S3134" s="20" t="n">
        <f aca="false">INDEX(Lookup!$D$4:$D$18,MATCH(C3134,Lookup!$A$4:$A$18,0))</f>
        <v>0.012</v>
      </c>
      <c r="T3134" s="21" t="n">
        <f aca="false">ROUND(P3134*S3134,2)</f>
        <v>24</v>
      </c>
      <c r="U3134" s="21" t="n">
        <f aca="false">IF(T3134&lt;=10,1,IF(T3134&lt;=20,2,IF(T3134&lt;=30,3,IF(T3134&lt;=40,4,IF(T3134&lt;=50,5,IF(T3134&lt;=100,6,IF(T3134&lt;=250,7,8)))))))</f>
        <v>3</v>
      </c>
      <c r="V3134" s="21" t="n">
        <f aca="false">IF(AND(OR(Dashboard!$T$3="All",R3134=Dashboard!$T$3),OR(Dashboard!$T$4="All",D3134=Dashboard!$T$4)),1,0)</f>
        <v>1</v>
      </c>
      <c r="W3134" s="21" t="n">
        <f aca="false">IF(V3134=1,T3134+ROW()/10000000,0)</f>
        <v>24.0003134</v>
      </c>
    </row>
    <row r="3135" customFormat="false" ht="15" hidden="false" customHeight="false" outlineLevel="0" collapsed="false">
      <c r="A3135" s="0" t="n">
        <v>307361</v>
      </c>
      <c r="B3135" s="0" t="s">
        <v>8132</v>
      </c>
      <c r="C3135" s="0" t="n">
        <v>1</v>
      </c>
      <c r="D3135" s="0" t="s">
        <v>6924</v>
      </c>
      <c r="E3135" s="0" t="s">
        <v>8129</v>
      </c>
      <c r="F3135" s="0" t="s">
        <v>8130</v>
      </c>
      <c r="G3135" s="0" t="s">
        <v>8131</v>
      </c>
      <c r="H3135" s="0" t="s">
        <v>8133</v>
      </c>
      <c r="I3135" s="0" t="s">
        <v>2123</v>
      </c>
      <c r="J3135" s="0" t="s">
        <v>46</v>
      </c>
      <c r="K3135" s="0" t="s">
        <v>47</v>
      </c>
      <c r="L3135" s="0" t="s">
        <v>47</v>
      </c>
      <c r="M3135" s="0" t="s">
        <v>47</v>
      </c>
      <c r="N3135" s="0" t="n">
        <v>4</v>
      </c>
      <c r="O3135" s="0" t="n">
        <v>115</v>
      </c>
      <c r="P3135" s="0" t="n">
        <v>3000</v>
      </c>
      <c r="Q3135" s="0" t="n">
        <v>3.5</v>
      </c>
      <c r="R3135" s="0" t="str">
        <f aca="false">INDEX(Lookup!$B$4:$B$18,MATCH(C3135,Lookup!$A$4:$A$18,0))</f>
        <v>India</v>
      </c>
      <c r="S3135" s="20" t="n">
        <f aca="false">INDEX(Lookup!$D$4:$D$18,MATCH(C3135,Lookup!$A$4:$A$18,0))</f>
        <v>0.012</v>
      </c>
      <c r="T3135" s="21" t="n">
        <f aca="false">ROUND(P3135*S3135,2)</f>
        <v>36</v>
      </c>
      <c r="U3135" s="21" t="n">
        <f aca="false">IF(T3135&lt;=10,1,IF(T3135&lt;=20,2,IF(T3135&lt;=30,3,IF(T3135&lt;=40,4,IF(T3135&lt;=50,5,IF(T3135&lt;=100,6,IF(T3135&lt;=250,7,8)))))))</f>
        <v>4</v>
      </c>
      <c r="V3135" s="21" t="n">
        <f aca="false">IF(AND(OR(Dashboard!$T$3="All",R3135=Dashboard!$T$3),OR(Dashboard!$T$4="All",D3135=Dashboard!$T$4)),1,0)</f>
        <v>1</v>
      </c>
      <c r="W3135" s="21" t="n">
        <f aca="false">IF(V3135=1,T3135+ROW()/10000000,0)</f>
        <v>36.0003135</v>
      </c>
    </row>
    <row r="3136" customFormat="false" ht="15" hidden="false" customHeight="false" outlineLevel="0" collapsed="false">
      <c r="A3136" s="0" t="n">
        <v>3105</v>
      </c>
      <c r="B3136" s="0" t="s">
        <v>8134</v>
      </c>
      <c r="C3136" s="0" t="n">
        <v>1</v>
      </c>
      <c r="D3136" s="0" t="s">
        <v>6924</v>
      </c>
      <c r="E3136" s="0" t="s">
        <v>8135</v>
      </c>
      <c r="F3136" s="0" t="s">
        <v>8136</v>
      </c>
      <c r="G3136" s="0" t="s">
        <v>8137</v>
      </c>
      <c r="H3136" s="0" t="s">
        <v>2158</v>
      </c>
      <c r="I3136" s="0" t="s">
        <v>2123</v>
      </c>
      <c r="J3136" s="0" t="s">
        <v>46</v>
      </c>
      <c r="K3136" s="0" t="s">
        <v>47</v>
      </c>
      <c r="L3136" s="0" t="s">
        <v>47</v>
      </c>
      <c r="M3136" s="0" t="s">
        <v>47</v>
      </c>
      <c r="N3136" s="0" t="n">
        <v>3</v>
      </c>
      <c r="O3136" s="0" t="n">
        <v>165</v>
      </c>
      <c r="P3136" s="0" t="n">
        <v>1000</v>
      </c>
      <c r="Q3136" s="0" t="n">
        <v>3.3</v>
      </c>
      <c r="R3136" s="0" t="str">
        <f aca="false">INDEX(Lookup!$B$4:$B$18,MATCH(C3136,Lookup!$A$4:$A$18,0))</f>
        <v>India</v>
      </c>
      <c r="S3136" s="20" t="n">
        <f aca="false">INDEX(Lookup!$D$4:$D$18,MATCH(C3136,Lookup!$A$4:$A$18,0))</f>
        <v>0.012</v>
      </c>
      <c r="T3136" s="21" t="n">
        <f aca="false">ROUND(P3136*S3136,2)</f>
        <v>12</v>
      </c>
      <c r="U3136" s="21" t="n">
        <f aca="false">IF(T3136&lt;=10,1,IF(T3136&lt;=20,2,IF(T3136&lt;=30,3,IF(T3136&lt;=40,4,IF(T3136&lt;=50,5,IF(T3136&lt;=100,6,IF(T3136&lt;=250,7,8)))))))</f>
        <v>2</v>
      </c>
      <c r="V3136" s="21" t="n">
        <f aca="false">IF(AND(OR(Dashboard!$T$3="All",R3136=Dashboard!$T$3),OR(Dashboard!$T$4="All",D3136=Dashboard!$T$4)),1,0)</f>
        <v>1</v>
      </c>
      <c r="W3136" s="21" t="n">
        <f aca="false">IF(V3136=1,T3136+ROW()/10000000,0)</f>
        <v>12.0003136</v>
      </c>
    </row>
    <row r="3137" customFormat="false" ht="15" hidden="false" customHeight="false" outlineLevel="0" collapsed="false">
      <c r="A3137" s="0" t="n">
        <v>9960</v>
      </c>
      <c r="B3137" s="0" t="s">
        <v>2296</v>
      </c>
      <c r="C3137" s="0" t="n">
        <v>1</v>
      </c>
      <c r="D3137" s="0" t="s">
        <v>6924</v>
      </c>
      <c r="E3137" s="0" t="s">
        <v>8137</v>
      </c>
      <c r="F3137" s="0" t="s">
        <v>8136</v>
      </c>
      <c r="G3137" s="0" t="s">
        <v>8137</v>
      </c>
      <c r="H3137" s="0" t="s">
        <v>1898</v>
      </c>
      <c r="I3137" s="0" t="s">
        <v>2123</v>
      </c>
      <c r="J3137" s="0" t="s">
        <v>47</v>
      </c>
      <c r="K3137" s="0" t="s">
        <v>46</v>
      </c>
      <c r="L3137" s="0" t="s">
        <v>47</v>
      </c>
      <c r="M3137" s="0" t="s">
        <v>47</v>
      </c>
      <c r="N3137" s="0" t="n">
        <v>2</v>
      </c>
      <c r="O3137" s="0" t="n">
        <v>41</v>
      </c>
      <c r="P3137" s="0" t="n">
        <v>500</v>
      </c>
      <c r="Q3137" s="0" t="n">
        <v>3.4</v>
      </c>
      <c r="R3137" s="0" t="str">
        <f aca="false">INDEX(Lookup!$B$4:$B$18,MATCH(C3137,Lookup!$A$4:$A$18,0))</f>
        <v>India</v>
      </c>
      <c r="S3137" s="20" t="n">
        <f aca="false">INDEX(Lookup!$D$4:$D$18,MATCH(C3137,Lookup!$A$4:$A$18,0))</f>
        <v>0.012</v>
      </c>
      <c r="T3137" s="21" t="n">
        <f aca="false">ROUND(P3137*S3137,2)</f>
        <v>6</v>
      </c>
      <c r="U3137" s="21" t="n">
        <f aca="false">IF(T3137&lt;=10,1,IF(T3137&lt;=20,2,IF(T3137&lt;=30,3,IF(T3137&lt;=40,4,IF(T3137&lt;=50,5,IF(T3137&lt;=100,6,IF(T3137&lt;=250,7,8)))))))</f>
        <v>1</v>
      </c>
      <c r="V3137" s="21" t="n">
        <f aca="false">IF(AND(OR(Dashboard!$T$3="All",R3137=Dashboard!$T$3),OR(Dashboard!$T$4="All",D3137=Dashboard!$T$4)),1,0)</f>
        <v>1</v>
      </c>
      <c r="W3137" s="21" t="n">
        <f aca="false">IF(V3137=1,T3137+ROW()/10000000,0)</f>
        <v>6.0003137</v>
      </c>
    </row>
    <row r="3138" customFormat="false" ht="15" hidden="false" customHeight="false" outlineLevel="0" collapsed="false">
      <c r="A3138" s="0" t="n">
        <v>18014114</v>
      </c>
      <c r="B3138" s="0" t="s">
        <v>8138</v>
      </c>
      <c r="C3138" s="0" t="n">
        <v>1</v>
      </c>
      <c r="D3138" s="0" t="s">
        <v>6924</v>
      </c>
      <c r="E3138" s="0" t="s">
        <v>8139</v>
      </c>
      <c r="F3138" s="0" t="s">
        <v>8136</v>
      </c>
      <c r="G3138" s="0" t="s">
        <v>8137</v>
      </c>
      <c r="H3138" s="0" t="s">
        <v>8140</v>
      </c>
      <c r="I3138" s="0" t="s">
        <v>2123</v>
      </c>
      <c r="J3138" s="0" t="s">
        <v>46</v>
      </c>
      <c r="K3138" s="0" t="s">
        <v>46</v>
      </c>
      <c r="L3138" s="0" t="s">
        <v>47</v>
      </c>
      <c r="M3138" s="0" t="s">
        <v>47</v>
      </c>
      <c r="N3138" s="0" t="n">
        <v>3</v>
      </c>
      <c r="O3138" s="0" t="n">
        <v>116</v>
      </c>
      <c r="P3138" s="0" t="n">
        <v>1000</v>
      </c>
      <c r="Q3138" s="0" t="n">
        <v>3.5</v>
      </c>
      <c r="R3138" s="0" t="str">
        <f aca="false">INDEX(Lookup!$B$4:$B$18,MATCH(C3138,Lookup!$A$4:$A$18,0))</f>
        <v>India</v>
      </c>
      <c r="S3138" s="20" t="n">
        <f aca="false">INDEX(Lookup!$D$4:$D$18,MATCH(C3138,Lookup!$A$4:$A$18,0))</f>
        <v>0.012</v>
      </c>
      <c r="T3138" s="21" t="n">
        <f aca="false">ROUND(P3138*S3138,2)</f>
        <v>12</v>
      </c>
      <c r="U3138" s="21" t="n">
        <f aca="false">IF(T3138&lt;=10,1,IF(T3138&lt;=20,2,IF(T3138&lt;=30,3,IF(T3138&lt;=40,4,IF(T3138&lt;=50,5,IF(T3138&lt;=100,6,IF(T3138&lt;=250,7,8)))))))</f>
        <v>2</v>
      </c>
      <c r="V3138" s="21" t="n">
        <f aca="false">IF(AND(OR(Dashboard!$T$3="All",R3138=Dashboard!$T$3),OR(Dashboard!$T$4="All",D3138=Dashboard!$T$4)),1,0)</f>
        <v>1</v>
      </c>
      <c r="W3138" s="21" t="n">
        <f aca="false">IF(V3138=1,T3138+ROW()/10000000,0)</f>
        <v>12.0003138</v>
      </c>
    </row>
    <row r="3139" customFormat="false" ht="15" hidden="false" customHeight="false" outlineLevel="0" collapsed="false">
      <c r="A3139" s="0" t="n">
        <v>3894</v>
      </c>
      <c r="B3139" s="0" t="s">
        <v>3582</v>
      </c>
      <c r="C3139" s="0" t="n">
        <v>1</v>
      </c>
      <c r="D3139" s="0" t="s">
        <v>6924</v>
      </c>
      <c r="E3139" s="0" t="s">
        <v>8137</v>
      </c>
      <c r="F3139" s="0" t="s">
        <v>8136</v>
      </c>
      <c r="G3139" s="0" t="s">
        <v>8137</v>
      </c>
      <c r="H3139" s="0" t="s">
        <v>3583</v>
      </c>
      <c r="I3139" s="0" t="s">
        <v>2123</v>
      </c>
      <c r="J3139" s="0" t="s">
        <v>47</v>
      </c>
      <c r="K3139" s="0" t="s">
        <v>47</v>
      </c>
      <c r="L3139" s="0" t="s">
        <v>47</v>
      </c>
      <c r="M3139" s="0" t="s">
        <v>47</v>
      </c>
      <c r="N3139" s="0" t="n">
        <v>2</v>
      </c>
      <c r="O3139" s="0" t="n">
        <v>262</v>
      </c>
      <c r="P3139" s="0" t="n">
        <v>550</v>
      </c>
      <c r="Q3139" s="0" t="n">
        <v>3.7</v>
      </c>
      <c r="R3139" s="0" t="str">
        <f aca="false">INDEX(Lookup!$B$4:$B$18,MATCH(C3139,Lookup!$A$4:$A$18,0))</f>
        <v>India</v>
      </c>
      <c r="S3139" s="20" t="n">
        <f aca="false">INDEX(Lookup!$D$4:$D$18,MATCH(C3139,Lookup!$A$4:$A$18,0))</f>
        <v>0.012</v>
      </c>
      <c r="T3139" s="21" t="n">
        <f aca="false">ROUND(P3139*S3139,2)</f>
        <v>6.6</v>
      </c>
      <c r="U3139" s="21" t="n">
        <f aca="false">IF(T3139&lt;=10,1,IF(T3139&lt;=20,2,IF(T3139&lt;=30,3,IF(T3139&lt;=40,4,IF(T3139&lt;=50,5,IF(T3139&lt;=100,6,IF(T3139&lt;=250,7,8)))))))</f>
        <v>1</v>
      </c>
      <c r="V3139" s="21" t="n">
        <f aca="false">IF(AND(OR(Dashboard!$T$3="All",R3139=Dashboard!$T$3),OR(Dashboard!$T$4="All",D3139=Dashboard!$T$4)),1,0)</f>
        <v>1</v>
      </c>
      <c r="W3139" s="21" t="n">
        <f aca="false">IF(V3139=1,T3139+ROW()/10000000,0)</f>
        <v>6.6003139</v>
      </c>
    </row>
    <row r="3140" customFormat="false" ht="15" hidden="false" customHeight="false" outlineLevel="0" collapsed="false">
      <c r="A3140" s="0" t="n">
        <v>306479</v>
      </c>
      <c r="B3140" s="0" t="s">
        <v>8141</v>
      </c>
      <c r="C3140" s="0" t="n">
        <v>1</v>
      </c>
      <c r="D3140" s="0" t="s">
        <v>6924</v>
      </c>
      <c r="E3140" s="0" t="s">
        <v>8142</v>
      </c>
      <c r="F3140" s="0" t="s">
        <v>8136</v>
      </c>
      <c r="G3140" s="0" t="s">
        <v>8137</v>
      </c>
      <c r="H3140" s="0" t="s">
        <v>2128</v>
      </c>
      <c r="I3140" s="0" t="s">
        <v>2123</v>
      </c>
      <c r="J3140" s="0" t="s">
        <v>47</v>
      </c>
      <c r="K3140" s="0" t="s">
        <v>47</v>
      </c>
      <c r="L3140" s="0" t="s">
        <v>47</v>
      </c>
      <c r="M3140" s="0" t="s">
        <v>47</v>
      </c>
      <c r="N3140" s="0" t="n">
        <v>1</v>
      </c>
      <c r="O3140" s="0" t="n">
        <v>364</v>
      </c>
      <c r="P3140" s="0" t="n">
        <v>400</v>
      </c>
      <c r="Q3140" s="0" t="n">
        <v>3.5</v>
      </c>
      <c r="R3140" s="0" t="str">
        <f aca="false">INDEX(Lookup!$B$4:$B$18,MATCH(C3140,Lookup!$A$4:$A$18,0))</f>
        <v>India</v>
      </c>
      <c r="S3140" s="20" t="n">
        <f aca="false">INDEX(Lookup!$D$4:$D$18,MATCH(C3140,Lookup!$A$4:$A$18,0))</f>
        <v>0.012</v>
      </c>
      <c r="T3140" s="21" t="n">
        <f aca="false">ROUND(P3140*S3140,2)</f>
        <v>4.8</v>
      </c>
      <c r="U3140" s="21" t="n">
        <f aca="false">IF(T3140&lt;=10,1,IF(T3140&lt;=20,2,IF(T3140&lt;=30,3,IF(T3140&lt;=40,4,IF(T3140&lt;=50,5,IF(T3140&lt;=100,6,IF(T3140&lt;=250,7,8)))))))</f>
        <v>1</v>
      </c>
      <c r="V3140" s="21" t="n">
        <f aca="false">IF(AND(OR(Dashboard!$T$3="All",R3140=Dashboard!$T$3),OR(Dashboard!$T$4="All",D3140=Dashboard!$T$4)),1,0)</f>
        <v>1</v>
      </c>
      <c r="W3140" s="21" t="n">
        <f aca="false">IF(V3140=1,T3140+ROW()/10000000,0)</f>
        <v>4.800314</v>
      </c>
    </row>
    <row r="3141" customFormat="false" ht="15" hidden="false" customHeight="false" outlineLevel="0" collapsed="false">
      <c r="A3141" s="0" t="n">
        <v>3183</v>
      </c>
      <c r="B3141" s="0" t="s">
        <v>8143</v>
      </c>
      <c r="C3141" s="0" t="n">
        <v>1</v>
      </c>
      <c r="D3141" s="0" t="s">
        <v>6924</v>
      </c>
      <c r="E3141" s="0" t="s">
        <v>8144</v>
      </c>
      <c r="F3141" s="0" t="s">
        <v>8145</v>
      </c>
      <c r="G3141" s="0" t="s">
        <v>8146</v>
      </c>
      <c r="H3141" s="0" t="s">
        <v>2372</v>
      </c>
      <c r="I3141" s="0" t="s">
        <v>2123</v>
      </c>
      <c r="J3141" s="0" t="s">
        <v>47</v>
      </c>
      <c r="K3141" s="0" t="s">
        <v>47</v>
      </c>
      <c r="L3141" s="0" t="s">
        <v>47</v>
      </c>
      <c r="M3141" s="0" t="s">
        <v>47</v>
      </c>
      <c r="N3141" s="0" t="n">
        <v>2</v>
      </c>
      <c r="O3141" s="0" t="n">
        <v>28</v>
      </c>
      <c r="P3141" s="0" t="n">
        <v>600</v>
      </c>
      <c r="Q3141" s="0" t="n">
        <v>2.8</v>
      </c>
      <c r="R3141" s="0" t="str">
        <f aca="false">INDEX(Lookup!$B$4:$B$18,MATCH(C3141,Lookup!$A$4:$A$18,0))</f>
        <v>India</v>
      </c>
      <c r="S3141" s="20" t="n">
        <f aca="false">INDEX(Lookup!$D$4:$D$18,MATCH(C3141,Lookup!$A$4:$A$18,0))</f>
        <v>0.012</v>
      </c>
      <c r="T3141" s="21" t="n">
        <f aca="false">ROUND(P3141*S3141,2)</f>
        <v>7.2</v>
      </c>
      <c r="U3141" s="21" t="n">
        <f aca="false">IF(T3141&lt;=10,1,IF(T3141&lt;=20,2,IF(T3141&lt;=30,3,IF(T3141&lt;=40,4,IF(T3141&lt;=50,5,IF(T3141&lt;=100,6,IF(T3141&lt;=250,7,8)))))))</f>
        <v>1</v>
      </c>
      <c r="V3141" s="21" t="n">
        <f aca="false">IF(AND(OR(Dashboard!$T$3="All",R3141=Dashboard!$T$3),OR(Dashboard!$T$4="All",D3141=Dashboard!$T$4)),1,0)</f>
        <v>1</v>
      </c>
      <c r="W3141" s="21" t="n">
        <f aca="false">IF(V3141=1,T3141+ROW()/10000000,0)</f>
        <v>7.2003141</v>
      </c>
    </row>
    <row r="3142" customFormat="false" ht="15" hidden="false" customHeight="false" outlineLevel="0" collapsed="false">
      <c r="A3142" s="0" t="n">
        <v>5451</v>
      </c>
      <c r="B3142" s="0" t="s">
        <v>8147</v>
      </c>
      <c r="C3142" s="0" t="n">
        <v>1</v>
      </c>
      <c r="D3142" s="0" t="s">
        <v>6924</v>
      </c>
      <c r="E3142" s="0" t="s">
        <v>8148</v>
      </c>
      <c r="F3142" s="0" t="s">
        <v>8145</v>
      </c>
      <c r="G3142" s="0" t="s">
        <v>8146</v>
      </c>
      <c r="H3142" s="0" t="s">
        <v>2185</v>
      </c>
      <c r="I3142" s="0" t="s">
        <v>2123</v>
      </c>
      <c r="J3142" s="0" t="s">
        <v>47</v>
      </c>
      <c r="K3142" s="0" t="s">
        <v>47</v>
      </c>
      <c r="L3142" s="0" t="s">
        <v>47</v>
      </c>
      <c r="M3142" s="0" t="s">
        <v>47</v>
      </c>
      <c r="N3142" s="0" t="n">
        <v>1</v>
      </c>
      <c r="O3142" s="0" t="n">
        <v>12</v>
      </c>
      <c r="P3142" s="0" t="n">
        <v>400</v>
      </c>
      <c r="Q3142" s="0" t="n">
        <v>3.2</v>
      </c>
      <c r="R3142" s="0" t="str">
        <f aca="false">INDEX(Lookup!$B$4:$B$18,MATCH(C3142,Lookup!$A$4:$A$18,0))</f>
        <v>India</v>
      </c>
      <c r="S3142" s="20" t="n">
        <f aca="false">INDEX(Lookup!$D$4:$D$18,MATCH(C3142,Lookup!$A$4:$A$18,0))</f>
        <v>0.012</v>
      </c>
      <c r="T3142" s="21" t="n">
        <f aca="false">ROUND(P3142*S3142,2)</f>
        <v>4.8</v>
      </c>
      <c r="U3142" s="21" t="n">
        <f aca="false">IF(T3142&lt;=10,1,IF(T3142&lt;=20,2,IF(T3142&lt;=30,3,IF(T3142&lt;=40,4,IF(T3142&lt;=50,5,IF(T3142&lt;=100,6,IF(T3142&lt;=250,7,8)))))))</f>
        <v>1</v>
      </c>
      <c r="V3142" s="21" t="n">
        <f aca="false">IF(AND(OR(Dashboard!$T$3="All",R3142=Dashboard!$T$3),OR(Dashboard!$T$4="All",D3142=Dashboard!$T$4)),1,0)</f>
        <v>1</v>
      </c>
      <c r="W3142" s="21" t="n">
        <f aca="false">IF(V3142=1,T3142+ROW()/10000000,0)</f>
        <v>4.8003142</v>
      </c>
    </row>
    <row r="3143" customFormat="false" ht="15" hidden="false" customHeight="false" outlineLevel="0" collapsed="false">
      <c r="A3143" s="0" t="n">
        <v>5464</v>
      </c>
      <c r="B3143" s="0" t="s">
        <v>3113</v>
      </c>
      <c r="C3143" s="0" t="n">
        <v>1</v>
      </c>
      <c r="D3143" s="0" t="s">
        <v>6924</v>
      </c>
      <c r="E3143" s="0" t="s">
        <v>8149</v>
      </c>
      <c r="F3143" s="0" t="s">
        <v>8145</v>
      </c>
      <c r="G3143" s="0" t="s">
        <v>8146</v>
      </c>
      <c r="H3143" s="0" t="s">
        <v>153</v>
      </c>
      <c r="I3143" s="0" t="s">
        <v>2123</v>
      </c>
      <c r="J3143" s="0" t="s">
        <v>47</v>
      </c>
      <c r="K3143" s="0" t="s">
        <v>47</v>
      </c>
      <c r="L3143" s="0" t="s">
        <v>47</v>
      </c>
      <c r="M3143" s="0" t="s">
        <v>47</v>
      </c>
      <c r="N3143" s="0" t="n">
        <v>1</v>
      </c>
      <c r="O3143" s="0" t="n">
        <v>22</v>
      </c>
      <c r="P3143" s="0" t="n">
        <v>450</v>
      </c>
      <c r="Q3143" s="0" t="n">
        <v>2.8</v>
      </c>
      <c r="R3143" s="0" t="str">
        <f aca="false">INDEX(Lookup!$B$4:$B$18,MATCH(C3143,Lookup!$A$4:$A$18,0))</f>
        <v>India</v>
      </c>
      <c r="S3143" s="20" t="n">
        <f aca="false">INDEX(Lookup!$D$4:$D$18,MATCH(C3143,Lookup!$A$4:$A$18,0))</f>
        <v>0.012</v>
      </c>
      <c r="T3143" s="21" t="n">
        <f aca="false">ROUND(P3143*S3143,2)</f>
        <v>5.4</v>
      </c>
      <c r="U3143" s="21" t="n">
        <f aca="false">IF(T3143&lt;=10,1,IF(T3143&lt;=20,2,IF(T3143&lt;=30,3,IF(T3143&lt;=40,4,IF(T3143&lt;=50,5,IF(T3143&lt;=100,6,IF(T3143&lt;=250,7,8)))))))</f>
        <v>1</v>
      </c>
      <c r="V3143" s="21" t="n">
        <f aca="false">IF(AND(OR(Dashboard!$T$3="All",R3143=Dashboard!$T$3),OR(Dashboard!$T$4="All",D3143=Dashboard!$T$4)),1,0)</f>
        <v>1</v>
      </c>
      <c r="W3143" s="21" t="n">
        <f aca="false">IF(V3143=1,T3143+ROW()/10000000,0)</f>
        <v>5.4003143</v>
      </c>
    </row>
    <row r="3144" customFormat="false" ht="15" hidden="false" customHeight="false" outlineLevel="0" collapsed="false">
      <c r="A3144" s="0" t="n">
        <v>3182</v>
      </c>
      <c r="B3144" s="0" t="s">
        <v>8150</v>
      </c>
      <c r="C3144" s="0" t="n">
        <v>1</v>
      </c>
      <c r="D3144" s="0" t="s">
        <v>6924</v>
      </c>
      <c r="E3144" s="0" t="s">
        <v>8151</v>
      </c>
      <c r="F3144" s="0" t="s">
        <v>8145</v>
      </c>
      <c r="G3144" s="0" t="s">
        <v>8146</v>
      </c>
      <c r="H3144" s="0" t="s">
        <v>2128</v>
      </c>
      <c r="I3144" s="0" t="s">
        <v>2123</v>
      </c>
      <c r="J3144" s="0" t="s">
        <v>47</v>
      </c>
      <c r="K3144" s="0" t="s">
        <v>47</v>
      </c>
      <c r="L3144" s="0" t="s">
        <v>47</v>
      </c>
      <c r="M3144" s="0" t="s">
        <v>47</v>
      </c>
      <c r="N3144" s="0" t="n">
        <v>1</v>
      </c>
      <c r="O3144" s="0" t="n">
        <v>6</v>
      </c>
      <c r="P3144" s="0" t="n">
        <v>400</v>
      </c>
      <c r="Q3144" s="0" t="n">
        <v>2.9</v>
      </c>
      <c r="R3144" s="0" t="str">
        <f aca="false">INDEX(Lookup!$B$4:$B$18,MATCH(C3144,Lookup!$A$4:$A$18,0))</f>
        <v>India</v>
      </c>
      <c r="S3144" s="20" t="n">
        <f aca="false">INDEX(Lookup!$D$4:$D$18,MATCH(C3144,Lookup!$A$4:$A$18,0))</f>
        <v>0.012</v>
      </c>
      <c r="T3144" s="21" t="n">
        <f aca="false">ROUND(P3144*S3144,2)</f>
        <v>4.8</v>
      </c>
      <c r="U3144" s="21" t="n">
        <f aca="false">IF(T3144&lt;=10,1,IF(T3144&lt;=20,2,IF(T3144&lt;=30,3,IF(T3144&lt;=40,4,IF(T3144&lt;=50,5,IF(T3144&lt;=100,6,IF(T3144&lt;=250,7,8)))))))</f>
        <v>1</v>
      </c>
      <c r="V3144" s="21" t="n">
        <f aca="false">IF(AND(OR(Dashboard!$T$3="All",R3144=Dashboard!$T$3),OR(Dashboard!$T$4="All",D3144=Dashboard!$T$4)),1,0)</f>
        <v>1</v>
      </c>
      <c r="W3144" s="21" t="n">
        <f aca="false">IF(V3144=1,T3144+ROW()/10000000,0)</f>
        <v>4.8003144</v>
      </c>
    </row>
    <row r="3145" customFormat="false" ht="15" hidden="false" customHeight="false" outlineLevel="0" collapsed="false">
      <c r="A3145" s="0" t="n">
        <v>18057826</v>
      </c>
      <c r="B3145" s="0" t="s">
        <v>8152</v>
      </c>
      <c r="C3145" s="0" t="n">
        <v>1</v>
      </c>
      <c r="D3145" s="0" t="s">
        <v>6924</v>
      </c>
      <c r="E3145" s="0" t="s">
        <v>8153</v>
      </c>
      <c r="F3145" s="0" t="s">
        <v>8145</v>
      </c>
      <c r="G3145" s="0" t="s">
        <v>8146</v>
      </c>
      <c r="H3145" s="0" t="s">
        <v>2122</v>
      </c>
      <c r="I3145" s="0" t="s">
        <v>2123</v>
      </c>
      <c r="J3145" s="0" t="s">
        <v>47</v>
      </c>
      <c r="K3145" s="0" t="s">
        <v>47</v>
      </c>
      <c r="L3145" s="0" t="s">
        <v>47</v>
      </c>
      <c r="M3145" s="0" t="s">
        <v>47</v>
      </c>
      <c r="N3145" s="0" t="n">
        <v>1</v>
      </c>
      <c r="O3145" s="0" t="n">
        <v>45</v>
      </c>
      <c r="P3145" s="0" t="n">
        <v>400</v>
      </c>
      <c r="Q3145" s="0" t="n">
        <v>3.4</v>
      </c>
      <c r="R3145" s="0" t="str">
        <f aca="false">INDEX(Lookup!$B$4:$B$18,MATCH(C3145,Lookup!$A$4:$A$18,0))</f>
        <v>India</v>
      </c>
      <c r="S3145" s="20" t="n">
        <f aca="false">INDEX(Lookup!$D$4:$D$18,MATCH(C3145,Lookup!$A$4:$A$18,0))</f>
        <v>0.012</v>
      </c>
      <c r="T3145" s="21" t="n">
        <f aca="false">ROUND(P3145*S3145,2)</f>
        <v>4.8</v>
      </c>
      <c r="U3145" s="21" t="n">
        <f aca="false">IF(T3145&lt;=10,1,IF(T3145&lt;=20,2,IF(T3145&lt;=30,3,IF(T3145&lt;=40,4,IF(T3145&lt;=50,5,IF(T3145&lt;=100,6,IF(T3145&lt;=250,7,8)))))))</f>
        <v>1</v>
      </c>
      <c r="V3145" s="21" t="n">
        <f aca="false">IF(AND(OR(Dashboard!$T$3="All",R3145=Dashboard!$T$3),OR(Dashboard!$T$4="All",D3145=Dashboard!$T$4)),1,0)</f>
        <v>1</v>
      </c>
      <c r="W3145" s="21" t="n">
        <f aca="false">IF(V3145=1,T3145+ROW()/10000000,0)</f>
        <v>4.8003145</v>
      </c>
    </row>
    <row r="3146" customFormat="false" ht="15" hidden="false" customHeight="false" outlineLevel="0" collapsed="false">
      <c r="A3146" s="0" t="n">
        <v>18275791</v>
      </c>
      <c r="B3146" s="0" t="s">
        <v>8154</v>
      </c>
      <c r="C3146" s="0" t="n">
        <v>1</v>
      </c>
      <c r="D3146" s="0" t="s">
        <v>6924</v>
      </c>
      <c r="E3146" s="0" t="s">
        <v>8155</v>
      </c>
      <c r="F3146" s="0" t="s">
        <v>8145</v>
      </c>
      <c r="G3146" s="0" t="s">
        <v>8146</v>
      </c>
      <c r="H3146" s="0" t="s">
        <v>2147</v>
      </c>
      <c r="I3146" s="0" t="s">
        <v>2123</v>
      </c>
      <c r="J3146" s="0" t="s">
        <v>47</v>
      </c>
      <c r="K3146" s="0" t="s">
        <v>47</v>
      </c>
      <c r="L3146" s="0" t="s">
        <v>47</v>
      </c>
      <c r="M3146" s="0" t="s">
        <v>47</v>
      </c>
      <c r="N3146" s="0" t="n">
        <v>1</v>
      </c>
      <c r="O3146" s="0" t="n">
        <v>6</v>
      </c>
      <c r="P3146" s="0" t="n">
        <v>150</v>
      </c>
      <c r="Q3146" s="0" t="n">
        <v>3</v>
      </c>
      <c r="R3146" s="0" t="str">
        <f aca="false">INDEX(Lookup!$B$4:$B$18,MATCH(C3146,Lookup!$A$4:$A$18,0))</f>
        <v>India</v>
      </c>
      <c r="S3146" s="20" t="n">
        <f aca="false">INDEX(Lookup!$D$4:$D$18,MATCH(C3146,Lookup!$A$4:$A$18,0))</f>
        <v>0.012</v>
      </c>
      <c r="T3146" s="21" t="n">
        <f aca="false">ROUND(P3146*S3146,2)</f>
        <v>1.8</v>
      </c>
      <c r="U3146" s="21" t="n">
        <f aca="false">IF(T3146&lt;=10,1,IF(T3146&lt;=20,2,IF(T3146&lt;=30,3,IF(T3146&lt;=40,4,IF(T3146&lt;=50,5,IF(T3146&lt;=100,6,IF(T3146&lt;=250,7,8)))))))</f>
        <v>1</v>
      </c>
      <c r="V3146" s="21" t="n">
        <f aca="false">IF(AND(OR(Dashboard!$T$3="All",R3146=Dashboard!$T$3),OR(Dashboard!$T$4="All",D3146=Dashboard!$T$4)),1,0)</f>
        <v>1</v>
      </c>
      <c r="W3146" s="21" t="n">
        <f aca="false">IF(V3146=1,T3146+ROW()/10000000,0)</f>
        <v>1.8003146</v>
      </c>
    </row>
    <row r="3147" customFormat="false" ht="15" hidden="false" customHeight="false" outlineLevel="0" collapsed="false">
      <c r="A3147" s="0" t="n">
        <v>18261700</v>
      </c>
      <c r="B3147" s="0" t="s">
        <v>8156</v>
      </c>
      <c r="C3147" s="0" t="n">
        <v>1</v>
      </c>
      <c r="D3147" s="0" t="s">
        <v>6924</v>
      </c>
      <c r="E3147" s="0" t="s">
        <v>8157</v>
      </c>
      <c r="F3147" s="0" t="s">
        <v>8145</v>
      </c>
      <c r="G3147" s="0" t="s">
        <v>8146</v>
      </c>
      <c r="H3147" s="0" t="s">
        <v>8158</v>
      </c>
      <c r="I3147" s="0" t="s">
        <v>2123</v>
      </c>
      <c r="J3147" s="0" t="s">
        <v>47</v>
      </c>
      <c r="K3147" s="0" t="s">
        <v>47</v>
      </c>
      <c r="L3147" s="0" t="s">
        <v>47</v>
      </c>
      <c r="M3147" s="0" t="s">
        <v>47</v>
      </c>
      <c r="N3147" s="0" t="n">
        <v>1</v>
      </c>
      <c r="O3147" s="0" t="n">
        <v>6</v>
      </c>
      <c r="P3147" s="0" t="n">
        <v>400</v>
      </c>
      <c r="Q3147" s="0" t="n">
        <v>2.9</v>
      </c>
      <c r="R3147" s="0" t="str">
        <f aca="false">INDEX(Lookup!$B$4:$B$18,MATCH(C3147,Lookup!$A$4:$A$18,0))</f>
        <v>India</v>
      </c>
      <c r="S3147" s="20" t="n">
        <f aca="false">INDEX(Lookup!$D$4:$D$18,MATCH(C3147,Lookup!$A$4:$A$18,0))</f>
        <v>0.012</v>
      </c>
      <c r="T3147" s="21" t="n">
        <f aca="false">ROUND(P3147*S3147,2)</f>
        <v>4.8</v>
      </c>
      <c r="U3147" s="21" t="n">
        <f aca="false">IF(T3147&lt;=10,1,IF(T3147&lt;=20,2,IF(T3147&lt;=30,3,IF(T3147&lt;=40,4,IF(T3147&lt;=50,5,IF(T3147&lt;=100,6,IF(T3147&lt;=250,7,8)))))))</f>
        <v>1</v>
      </c>
      <c r="V3147" s="21" t="n">
        <f aca="false">IF(AND(OR(Dashboard!$T$3="All",R3147=Dashboard!$T$3),OR(Dashboard!$T$4="All",D3147=Dashboard!$T$4)),1,0)</f>
        <v>1</v>
      </c>
      <c r="W3147" s="21" t="n">
        <f aca="false">IF(V3147=1,T3147+ROW()/10000000,0)</f>
        <v>4.8003147</v>
      </c>
    </row>
    <row r="3148" customFormat="false" ht="15" hidden="false" customHeight="false" outlineLevel="0" collapsed="false">
      <c r="A3148" s="0" t="n">
        <v>18228864</v>
      </c>
      <c r="B3148" s="0" t="s">
        <v>8159</v>
      </c>
      <c r="C3148" s="0" t="n">
        <v>1</v>
      </c>
      <c r="D3148" s="0" t="s">
        <v>6924</v>
      </c>
      <c r="E3148" s="0" t="s">
        <v>8160</v>
      </c>
      <c r="F3148" s="0" t="s">
        <v>8145</v>
      </c>
      <c r="G3148" s="0" t="s">
        <v>8146</v>
      </c>
      <c r="H3148" s="0" t="s">
        <v>3142</v>
      </c>
      <c r="I3148" s="0" t="s">
        <v>2123</v>
      </c>
      <c r="J3148" s="0" t="s">
        <v>47</v>
      </c>
      <c r="K3148" s="0" t="s">
        <v>47</v>
      </c>
      <c r="L3148" s="0" t="s">
        <v>47</v>
      </c>
      <c r="M3148" s="0" t="s">
        <v>47</v>
      </c>
      <c r="N3148" s="0" t="n">
        <v>1</v>
      </c>
      <c r="O3148" s="0" t="n">
        <v>8</v>
      </c>
      <c r="P3148" s="0" t="n">
        <v>200</v>
      </c>
      <c r="Q3148" s="0" t="n">
        <v>3.1</v>
      </c>
      <c r="R3148" s="0" t="str">
        <f aca="false">INDEX(Lookup!$B$4:$B$18,MATCH(C3148,Lookup!$A$4:$A$18,0))</f>
        <v>India</v>
      </c>
      <c r="S3148" s="20" t="n">
        <f aca="false">INDEX(Lookup!$D$4:$D$18,MATCH(C3148,Lookup!$A$4:$A$18,0))</f>
        <v>0.012</v>
      </c>
      <c r="T3148" s="21" t="n">
        <f aca="false">ROUND(P3148*S3148,2)</f>
        <v>2.4</v>
      </c>
      <c r="U3148" s="21" t="n">
        <f aca="false">IF(T3148&lt;=10,1,IF(T3148&lt;=20,2,IF(T3148&lt;=30,3,IF(T3148&lt;=40,4,IF(T3148&lt;=50,5,IF(T3148&lt;=100,6,IF(T3148&lt;=250,7,8)))))))</f>
        <v>1</v>
      </c>
      <c r="V3148" s="21" t="n">
        <f aca="false">IF(AND(OR(Dashboard!$T$3="All",R3148=Dashboard!$T$3),OR(Dashboard!$T$4="All",D3148=Dashboard!$T$4)),1,0)</f>
        <v>1</v>
      </c>
      <c r="W3148" s="21" t="n">
        <f aca="false">IF(V3148=1,T3148+ROW()/10000000,0)</f>
        <v>2.4003148</v>
      </c>
    </row>
    <row r="3149" customFormat="false" ht="15" hidden="false" customHeight="false" outlineLevel="0" collapsed="false">
      <c r="A3149" s="0" t="n">
        <v>310792</v>
      </c>
      <c r="B3149" s="0" t="s">
        <v>2296</v>
      </c>
      <c r="C3149" s="0" t="n">
        <v>1</v>
      </c>
      <c r="D3149" s="0" t="s">
        <v>6924</v>
      </c>
      <c r="E3149" s="0" t="s">
        <v>8161</v>
      </c>
      <c r="F3149" s="0" t="s">
        <v>8145</v>
      </c>
      <c r="G3149" s="0" t="s">
        <v>8146</v>
      </c>
      <c r="H3149" s="0" t="s">
        <v>1898</v>
      </c>
      <c r="I3149" s="0" t="s">
        <v>2123</v>
      </c>
      <c r="J3149" s="0" t="s">
        <v>47</v>
      </c>
      <c r="K3149" s="0" t="s">
        <v>46</v>
      </c>
      <c r="L3149" s="0" t="s">
        <v>47</v>
      </c>
      <c r="M3149" s="0" t="s">
        <v>47</v>
      </c>
      <c r="N3149" s="0" t="n">
        <v>2</v>
      </c>
      <c r="O3149" s="0" t="n">
        <v>23</v>
      </c>
      <c r="P3149" s="0" t="n">
        <v>500</v>
      </c>
      <c r="Q3149" s="0" t="n">
        <v>2.8</v>
      </c>
      <c r="R3149" s="0" t="str">
        <f aca="false">INDEX(Lookup!$B$4:$B$18,MATCH(C3149,Lookup!$A$4:$A$18,0))</f>
        <v>India</v>
      </c>
      <c r="S3149" s="20" t="n">
        <f aca="false">INDEX(Lookup!$D$4:$D$18,MATCH(C3149,Lookup!$A$4:$A$18,0))</f>
        <v>0.012</v>
      </c>
      <c r="T3149" s="21" t="n">
        <f aca="false">ROUND(P3149*S3149,2)</f>
        <v>6</v>
      </c>
      <c r="U3149" s="21" t="n">
        <f aca="false">IF(T3149&lt;=10,1,IF(T3149&lt;=20,2,IF(T3149&lt;=30,3,IF(T3149&lt;=40,4,IF(T3149&lt;=50,5,IF(T3149&lt;=100,6,IF(T3149&lt;=250,7,8)))))))</f>
        <v>1</v>
      </c>
      <c r="V3149" s="21" t="n">
        <f aca="false">IF(AND(OR(Dashboard!$T$3="All",R3149=Dashboard!$T$3),OR(Dashboard!$T$4="All",D3149=Dashboard!$T$4)),1,0)</f>
        <v>1</v>
      </c>
      <c r="W3149" s="21" t="n">
        <f aca="false">IF(V3149=1,T3149+ROW()/10000000,0)</f>
        <v>6.0003149</v>
      </c>
    </row>
    <row r="3150" customFormat="false" ht="15" hidden="false" customHeight="false" outlineLevel="0" collapsed="false">
      <c r="A3150" s="0" t="n">
        <v>18222587</v>
      </c>
      <c r="B3150" s="0" t="s">
        <v>8162</v>
      </c>
      <c r="C3150" s="0" t="n">
        <v>1</v>
      </c>
      <c r="D3150" s="0" t="s">
        <v>6924</v>
      </c>
      <c r="E3150" s="0" t="s">
        <v>8163</v>
      </c>
      <c r="F3150" s="0" t="s">
        <v>8145</v>
      </c>
      <c r="G3150" s="0" t="s">
        <v>8146</v>
      </c>
      <c r="H3150" s="0" t="s">
        <v>4128</v>
      </c>
      <c r="I3150" s="0" t="s">
        <v>2123</v>
      </c>
      <c r="J3150" s="0" t="s">
        <v>47</v>
      </c>
      <c r="K3150" s="0" t="s">
        <v>47</v>
      </c>
      <c r="L3150" s="0" t="s">
        <v>47</v>
      </c>
      <c r="M3150" s="0" t="s">
        <v>47</v>
      </c>
      <c r="N3150" s="0" t="n">
        <v>1</v>
      </c>
      <c r="O3150" s="0" t="n">
        <v>6</v>
      </c>
      <c r="P3150" s="0" t="n">
        <v>150</v>
      </c>
      <c r="Q3150" s="0" t="n">
        <v>3.2</v>
      </c>
      <c r="R3150" s="0" t="str">
        <f aca="false">INDEX(Lookup!$B$4:$B$18,MATCH(C3150,Lookup!$A$4:$A$18,0))</f>
        <v>India</v>
      </c>
      <c r="S3150" s="20" t="n">
        <f aca="false">INDEX(Lookup!$D$4:$D$18,MATCH(C3150,Lookup!$A$4:$A$18,0))</f>
        <v>0.012</v>
      </c>
      <c r="T3150" s="21" t="n">
        <f aca="false">ROUND(P3150*S3150,2)</f>
        <v>1.8</v>
      </c>
      <c r="U3150" s="21" t="n">
        <f aca="false">IF(T3150&lt;=10,1,IF(T3150&lt;=20,2,IF(T3150&lt;=30,3,IF(T3150&lt;=40,4,IF(T3150&lt;=50,5,IF(T3150&lt;=100,6,IF(T3150&lt;=250,7,8)))))))</f>
        <v>1</v>
      </c>
      <c r="V3150" s="21" t="n">
        <f aca="false">IF(AND(OR(Dashboard!$T$3="All",R3150=Dashboard!$T$3),OR(Dashboard!$T$4="All",D3150=Dashboard!$T$4)),1,0)</f>
        <v>1</v>
      </c>
      <c r="W3150" s="21" t="n">
        <f aca="false">IF(V3150=1,T3150+ROW()/10000000,0)</f>
        <v>1.800315</v>
      </c>
    </row>
    <row r="3151" customFormat="false" ht="15" hidden="false" customHeight="false" outlineLevel="0" collapsed="false">
      <c r="A3151" s="0" t="n">
        <v>309530</v>
      </c>
      <c r="B3151" s="0" t="s">
        <v>8164</v>
      </c>
      <c r="C3151" s="0" t="n">
        <v>1</v>
      </c>
      <c r="D3151" s="0" t="s">
        <v>6924</v>
      </c>
      <c r="E3151" s="0" t="s">
        <v>8165</v>
      </c>
      <c r="F3151" s="0" t="s">
        <v>8145</v>
      </c>
      <c r="G3151" s="0" t="s">
        <v>8146</v>
      </c>
      <c r="H3151" s="0" t="s">
        <v>2288</v>
      </c>
      <c r="I3151" s="0" t="s">
        <v>2123</v>
      </c>
      <c r="J3151" s="0" t="s">
        <v>47</v>
      </c>
      <c r="K3151" s="0" t="s">
        <v>46</v>
      </c>
      <c r="L3151" s="0" t="s">
        <v>47</v>
      </c>
      <c r="M3151" s="0" t="s">
        <v>47</v>
      </c>
      <c r="N3151" s="0" t="n">
        <v>2</v>
      </c>
      <c r="O3151" s="0" t="n">
        <v>33</v>
      </c>
      <c r="P3151" s="0" t="n">
        <v>500</v>
      </c>
      <c r="Q3151" s="0" t="n">
        <v>3</v>
      </c>
      <c r="R3151" s="0" t="str">
        <f aca="false">INDEX(Lookup!$B$4:$B$18,MATCH(C3151,Lookup!$A$4:$A$18,0))</f>
        <v>India</v>
      </c>
      <c r="S3151" s="20" t="n">
        <f aca="false">INDEX(Lookup!$D$4:$D$18,MATCH(C3151,Lookup!$A$4:$A$18,0))</f>
        <v>0.012</v>
      </c>
      <c r="T3151" s="21" t="n">
        <f aca="false">ROUND(P3151*S3151,2)</f>
        <v>6</v>
      </c>
      <c r="U3151" s="21" t="n">
        <f aca="false">IF(T3151&lt;=10,1,IF(T3151&lt;=20,2,IF(T3151&lt;=30,3,IF(T3151&lt;=40,4,IF(T3151&lt;=50,5,IF(T3151&lt;=100,6,IF(T3151&lt;=250,7,8)))))))</f>
        <v>1</v>
      </c>
      <c r="V3151" s="21" t="n">
        <f aca="false">IF(AND(OR(Dashboard!$T$3="All",R3151=Dashboard!$T$3),OR(Dashboard!$T$4="All",D3151=Dashboard!$T$4)),1,0)</f>
        <v>1</v>
      </c>
      <c r="W3151" s="21" t="n">
        <f aca="false">IF(V3151=1,T3151+ROW()/10000000,0)</f>
        <v>6.0003151</v>
      </c>
    </row>
    <row r="3152" customFormat="false" ht="15" hidden="false" customHeight="false" outlineLevel="0" collapsed="false">
      <c r="A3152" s="0" t="n">
        <v>5462</v>
      </c>
      <c r="B3152" s="0" t="s">
        <v>8166</v>
      </c>
      <c r="C3152" s="0" t="n">
        <v>1</v>
      </c>
      <c r="D3152" s="0" t="s">
        <v>6924</v>
      </c>
      <c r="E3152" s="0" t="s">
        <v>8167</v>
      </c>
      <c r="F3152" s="0" t="s">
        <v>8145</v>
      </c>
      <c r="G3152" s="0" t="s">
        <v>8146</v>
      </c>
      <c r="H3152" s="0" t="s">
        <v>2050</v>
      </c>
      <c r="I3152" s="0" t="s">
        <v>2123</v>
      </c>
      <c r="J3152" s="0" t="s">
        <v>47</v>
      </c>
      <c r="K3152" s="0" t="s">
        <v>47</v>
      </c>
      <c r="L3152" s="0" t="s">
        <v>47</v>
      </c>
      <c r="M3152" s="0" t="s">
        <v>47</v>
      </c>
      <c r="N3152" s="0" t="n">
        <v>1</v>
      </c>
      <c r="O3152" s="0" t="n">
        <v>5</v>
      </c>
      <c r="P3152" s="0" t="n">
        <v>200</v>
      </c>
      <c r="Q3152" s="0" t="n">
        <v>3</v>
      </c>
      <c r="R3152" s="0" t="str">
        <f aca="false">INDEX(Lookup!$B$4:$B$18,MATCH(C3152,Lookup!$A$4:$A$18,0))</f>
        <v>India</v>
      </c>
      <c r="S3152" s="20" t="n">
        <f aca="false">INDEX(Lookup!$D$4:$D$18,MATCH(C3152,Lookup!$A$4:$A$18,0))</f>
        <v>0.012</v>
      </c>
      <c r="T3152" s="21" t="n">
        <f aca="false">ROUND(P3152*S3152,2)</f>
        <v>2.4</v>
      </c>
      <c r="U3152" s="21" t="n">
        <f aca="false">IF(T3152&lt;=10,1,IF(T3152&lt;=20,2,IF(T3152&lt;=30,3,IF(T3152&lt;=40,4,IF(T3152&lt;=50,5,IF(T3152&lt;=100,6,IF(T3152&lt;=250,7,8)))))))</f>
        <v>1</v>
      </c>
      <c r="V3152" s="21" t="n">
        <f aca="false">IF(AND(OR(Dashboard!$T$3="All",R3152=Dashboard!$T$3),OR(Dashboard!$T$4="All",D3152=Dashboard!$T$4)),1,0)</f>
        <v>1</v>
      </c>
      <c r="W3152" s="21" t="n">
        <f aca="false">IF(V3152=1,T3152+ROW()/10000000,0)</f>
        <v>2.4003152</v>
      </c>
    </row>
    <row r="3153" customFormat="false" ht="15" hidden="false" customHeight="false" outlineLevel="0" collapsed="false">
      <c r="A3153" s="0" t="n">
        <v>3181</v>
      </c>
      <c r="B3153" s="0" t="s">
        <v>8168</v>
      </c>
      <c r="C3153" s="0" t="n">
        <v>1</v>
      </c>
      <c r="D3153" s="0" t="s">
        <v>6924</v>
      </c>
      <c r="E3153" s="0" t="s">
        <v>8169</v>
      </c>
      <c r="F3153" s="0" t="s">
        <v>8145</v>
      </c>
      <c r="G3153" s="0" t="s">
        <v>8146</v>
      </c>
      <c r="H3153" s="0" t="s">
        <v>2136</v>
      </c>
      <c r="I3153" s="0" t="s">
        <v>2123</v>
      </c>
      <c r="J3153" s="0" t="s">
        <v>47</v>
      </c>
      <c r="K3153" s="0" t="s">
        <v>47</v>
      </c>
      <c r="L3153" s="0" t="s">
        <v>47</v>
      </c>
      <c r="M3153" s="0" t="s">
        <v>47</v>
      </c>
      <c r="N3153" s="0" t="n">
        <v>2</v>
      </c>
      <c r="O3153" s="0" t="n">
        <v>159</v>
      </c>
      <c r="P3153" s="0" t="n">
        <v>600</v>
      </c>
      <c r="Q3153" s="0" t="n">
        <v>3.4</v>
      </c>
      <c r="R3153" s="0" t="str">
        <f aca="false">INDEX(Lookup!$B$4:$B$18,MATCH(C3153,Lookup!$A$4:$A$18,0))</f>
        <v>India</v>
      </c>
      <c r="S3153" s="20" t="n">
        <f aca="false">INDEX(Lookup!$D$4:$D$18,MATCH(C3153,Lookup!$A$4:$A$18,0))</f>
        <v>0.012</v>
      </c>
      <c r="T3153" s="21" t="n">
        <f aca="false">ROUND(P3153*S3153,2)</f>
        <v>7.2</v>
      </c>
      <c r="U3153" s="21" t="n">
        <f aca="false">IF(T3153&lt;=10,1,IF(T3153&lt;=20,2,IF(T3153&lt;=30,3,IF(T3153&lt;=40,4,IF(T3153&lt;=50,5,IF(T3153&lt;=100,6,IF(T3153&lt;=250,7,8)))))))</f>
        <v>1</v>
      </c>
      <c r="V3153" s="21" t="n">
        <f aca="false">IF(AND(OR(Dashboard!$T$3="All",R3153=Dashboard!$T$3),OR(Dashboard!$T$4="All",D3153=Dashboard!$T$4)),1,0)</f>
        <v>1</v>
      </c>
      <c r="W3153" s="21" t="n">
        <f aca="false">IF(V3153=1,T3153+ROW()/10000000,0)</f>
        <v>7.2003153</v>
      </c>
    </row>
    <row r="3154" customFormat="false" ht="15" hidden="false" customHeight="false" outlineLevel="0" collapsed="false">
      <c r="A3154" s="0" t="n">
        <v>9912</v>
      </c>
      <c r="B3154" s="0" t="s">
        <v>8170</v>
      </c>
      <c r="C3154" s="0" t="n">
        <v>1</v>
      </c>
      <c r="D3154" s="0" t="s">
        <v>6924</v>
      </c>
      <c r="E3154" s="0" t="s">
        <v>8171</v>
      </c>
      <c r="F3154" s="0" t="s">
        <v>8145</v>
      </c>
      <c r="G3154" s="0" t="s">
        <v>8146</v>
      </c>
      <c r="H3154" s="0" t="s">
        <v>6959</v>
      </c>
      <c r="I3154" s="0" t="s">
        <v>2123</v>
      </c>
      <c r="J3154" s="0" t="s">
        <v>47</v>
      </c>
      <c r="K3154" s="0" t="s">
        <v>47</v>
      </c>
      <c r="L3154" s="0" t="s">
        <v>47</v>
      </c>
      <c r="M3154" s="0" t="s">
        <v>47</v>
      </c>
      <c r="N3154" s="0" t="n">
        <v>2</v>
      </c>
      <c r="O3154" s="0" t="n">
        <v>85</v>
      </c>
      <c r="P3154" s="0" t="n">
        <v>500</v>
      </c>
      <c r="Q3154" s="0" t="n">
        <v>3.7</v>
      </c>
      <c r="R3154" s="0" t="str">
        <f aca="false">INDEX(Lookup!$B$4:$B$18,MATCH(C3154,Lookup!$A$4:$A$18,0))</f>
        <v>India</v>
      </c>
      <c r="S3154" s="20" t="n">
        <f aca="false">INDEX(Lookup!$D$4:$D$18,MATCH(C3154,Lookup!$A$4:$A$18,0))</f>
        <v>0.012</v>
      </c>
      <c r="T3154" s="21" t="n">
        <f aca="false">ROUND(P3154*S3154,2)</f>
        <v>6</v>
      </c>
      <c r="U3154" s="21" t="n">
        <f aca="false">IF(T3154&lt;=10,1,IF(T3154&lt;=20,2,IF(T3154&lt;=30,3,IF(T3154&lt;=40,4,IF(T3154&lt;=50,5,IF(T3154&lt;=100,6,IF(T3154&lt;=250,7,8)))))))</f>
        <v>1</v>
      </c>
      <c r="V3154" s="21" t="n">
        <f aca="false">IF(AND(OR(Dashboard!$T$3="All",R3154=Dashboard!$T$3),OR(Dashboard!$T$4="All",D3154=Dashboard!$T$4)),1,0)</f>
        <v>1</v>
      </c>
      <c r="W3154" s="21" t="n">
        <f aca="false">IF(V3154=1,T3154+ROW()/10000000,0)</f>
        <v>6.0003154</v>
      </c>
    </row>
    <row r="3155" customFormat="false" ht="15" hidden="false" customHeight="false" outlineLevel="0" collapsed="false">
      <c r="A3155" s="0" t="n">
        <v>3180</v>
      </c>
      <c r="B3155" s="0" t="s">
        <v>8172</v>
      </c>
      <c r="C3155" s="0" t="n">
        <v>1</v>
      </c>
      <c r="D3155" s="0" t="s">
        <v>6924</v>
      </c>
      <c r="E3155" s="0" t="s">
        <v>8173</v>
      </c>
      <c r="F3155" s="0" t="s">
        <v>8145</v>
      </c>
      <c r="G3155" s="0" t="s">
        <v>8146</v>
      </c>
      <c r="H3155" s="0" t="s">
        <v>2412</v>
      </c>
      <c r="I3155" s="0" t="s">
        <v>2123</v>
      </c>
      <c r="J3155" s="0" t="s">
        <v>46</v>
      </c>
      <c r="K3155" s="0" t="s">
        <v>47</v>
      </c>
      <c r="L3155" s="0" t="s">
        <v>47</v>
      </c>
      <c r="M3155" s="0" t="s">
        <v>47</v>
      </c>
      <c r="N3155" s="0" t="n">
        <v>2</v>
      </c>
      <c r="O3155" s="0" t="n">
        <v>189</v>
      </c>
      <c r="P3155" s="0" t="n">
        <v>700</v>
      </c>
      <c r="Q3155" s="0" t="n">
        <v>3.8</v>
      </c>
      <c r="R3155" s="0" t="str">
        <f aca="false">INDEX(Lookup!$B$4:$B$18,MATCH(C3155,Lookup!$A$4:$A$18,0))</f>
        <v>India</v>
      </c>
      <c r="S3155" s="20" t="n">
        <f aca="false">INDEX(Lookup!$D$4:$D$18,MATCH(C3155,Lookup!$A$4:$A$18,0))</f>
        <v>0.012</v>
      </c>
      <c r="T3155" s="21" t="n">
        <f aca="false">ROUND(P3155*S3155,2)</f>
        <v>8.4</v>
      </c>
      <c r="U3155" s="21" t="n">
        <f aca="false">IF(T3155&lt;=10,1,IF(T3155&lt;=20,2,IF(T3155&lt;=30,3,IF(T3155&lt;=40,4,IF(T3155&lt;=50,5,IF(T3155&lt;=100,6,IF(T3155&lt;=250,7,8)))))))</f>
        <v>1</v>
      </c>
      <c r="V3155" s="21" t="n">
        <f aca="false">IF(AND(OR(Dashboard!$T$3="All",R3155=Dashboard!$T$3),OR(Dashboard!$T$4="All",D3155=Dashboard!$T$4)),1,0)</f>
        <v>1</v>
      </c>
      <c r="W3155" s="21" t="n">
        <f aca="false">IF(V3155=1,T3155+ROW()/10000000,0)</f>
        <v>8.4003155</v>
      </c>
    </row>
    <row r="3156" customFormat="false" ht="15" hidden="false" customHeight="false" outlineLevel="0" collapsed="false">
      <c r="A3156" s="0" t="n">
        <v>4092</v>
      </c>
      <c r="B3156" s="0" t="s">
        <v>8174</v>
      </c>
      <c r="C3156" s="0" t="n">
        <v>1</v>
      </c>
      <c r="D3156" s="0" t="s">
        <v>6924</v>
      </c>
      <c r="E3156" s="0" t="s">
        <v>8175</v>
      </c>
      <c r="F3156" s="0" t="s">
        <v>8145</v>
      </c>
      <c r="G3156" s="0" t="s">
        <v>8146</v>
      </c>
      <c r="H3156" s="0" t="s">
        <v>2122</v>
      </c>
      <c r="I3156" s="0" t="s">
        <v>2123</v>
      </c>
      <c r="J3156" s="0" t="s">
        <v>47</v>
      </c>
      <c r="K3156" s="0" t="s">
        <v>46</v>
      </c>
      <c r="L3156" s="0" t="s">
        <v>47</v>
      </c>
      <c r="M3156" s="0" t="s">
        <v>47</v>
      </c>
      <c r="N3156" s="0" t="n">
        <v>2</v>
      </c>
      <c r="O3156" s="0" t="n">
        <v>519</v>
      </c>
      <c r="P3156" s="0" t="n">
        <v>500</v>
      </c>
      <c r="Q3156" s="0" t="n">
        <v>3.7</v>
      </c>
      <c r="R3156" s="0" t="str">
        <f aca="false">INDEX(Lookup!$B$4:$B$18,MATCH(C3156,Lookup!$A$4:$A$18,0))</f>
        <v>India</v>
      </c>
      <c r="S3156" s="20" t="n">
        <f aca="false">INDEX(Lookup!$D$4:$D$18,MATCH(C3156,Lookup!$A$4:$A$18,0))</f>
        <v>0.012</v>
      </c>
      <c r="T3156" s="21" t="n">
        <f aca="false">ROUND(P3156*S3156,2)</f>
        <v>6</v>
      </c>
      <c r="U3156" s="21" t="n">
        <f aca="false">IF(T3156&lt;=10,1,IF(T3156&lt;=20,2,IF(T3156&lt;=30,3,IF(T3156&lt;=40,4,IF(T3156&lt;=50,5,IF(T3156&lt;=100,6,IF(T3156&lt;=250,7,8)))))))</f>
        <v>1</v>
      </c>
      <c r="V3156" s="21" t="n">
        <f aca="false">IF(AND(OR(Dashboard!$T$3="All",R3156=Dashboard!$T$3),OR(Dashboard!$T$4="All",D3156=Dashboard!$T$4)),1,0)</f>
        <v>1</v>
      </c>
      <c r="W3156" s="21" t="n">
        <f aca="false">IF(V3156=1,T3156+ROW()/10000000,0)</f>
        <v>6.0003156</v>
      </c>
    </row>
    <row r="3157" customFormat="false" ht="15" hidden="false" customHeight="false" outlineLevel="0" collapsed="false">
      <c r="A3157" s="0" t="n">
        <v>18261683</v>
      </c>
      <c r="B3157" s="0" t="s">
        <v>8176</v>
      </c>
      <c r="C3157" s="0" t="n">
        <v>1</v>
      </c>
      <c r="D3157" s="0" t="s">
        <v>6924</v>
      </c>
      <c r="E3157" s="0" t="s">
        <v>8177</v>
      </c>
      <c r="F3157" s="0" t="s">
        <v>8145</v>
      </c>
      <c r="G3157" s="0" t="s">
        <v>8146</v>
      </c>
      <c r="H3157" s="0" t="s">
        <v>2136</v>
      </c>
      <c r="I3157" s="0" t="s">
        <v>2123</v>
      </c>
      <c r="J3157" s="0" t="s">
        <v>47</v>
      </c>
      <c r="K3157" s="0" t="s">
        <v>47</v>
      </c>
      <c r="L3157" s="0" t="s">
        <v>47</v>
      </c>
      <c r="M3157" s="0" t="s">
        <v>47</v>
      </c>
      <c r="N3157" s="0" t="n">
        <v>2</v>
      </c>
      <c r="O3157" s="0" t="n">
        <v>26</v>
      </c>
      <c r="P3157" s="0" t="n">
        <v>500</v>
      </c>
      <c r="Q3157" s="0" t="n">
        <v>3.5</v>
      </c>
      <c r="R3157" s="0" t="str">
        <f aca="false">INDEX(Lookup!$B$4:$B$18,MATCH(C3157,Lookup!$A$4:$A$18,0))</f>
        <v>India</v>
      </c>
      <c r="S3157" s="20" t="n">
        <f aca="false">INDEX(Lookup!$D$4:$D$18,MATCH(C3157,Lookup!$A$4:$A$18,0))</f>
        <v>0.012</v>
      </c>
      <c r="T3157" s="21" t="n">
        <f aca="false">ROUND(P3157*S3157,2)</f>
        <v>6</v>
      </c>
      <c r="U3157" s="21" t="n">
        <f aca="false">IF(T3157&lt;=10,1,IF(T3157&lt;=20,2,IF(T3157&lt;=30,3,IF(T3157&lt;=40,4,IF(T3157&lt;=50,5,IF(T3157&lt;=100,6,IF(T3157&lt;=250,7,8)))))))</f>
        <v>1</v>
      </c>
      <c r="V3157" s="21" t="n">
        <f aca="false">IF(AND(OR(Dashboard!$T$3="All",R3157=Dashboard!$T$3),OR(Dashboard!$T$4="All",D3157=Dashboard!$T$4)),1,0)</f>
        <v>1</v>
      </c>
      <c r="W3157" s="21" t="n">
        <f aca="false">IF(V3157=1,T3157+ROW()/10000000,0)</f>
        <v>6.0003157</v>
      </c>
    </row>
    <row r="3158" customFormat="false" ht="15" hidden="false" customHeight="false" outlineLevel="0" collapsed="false">
      <c r="A3158" s="0" t="n">
        <v>4715</v>
      </c>
      <c r="B3158" s="0" t="s">
        <v>8178</v>
      </c>
      <c r="C3158" s="0" t="n">
        <v>1</v>
      </c>
      <c r="D3158" s="0" t="s">
        <v>6924</v>
      </c>
      <c r="E3158" s="0" t="s">
        <v>8179</v>
      </c>
      <c r="F3158" s="0" t="s">
        <v>8145</v>
      </c>
      <c r="G3158" s="0" t="s">
        <v>8146</v>
      </c>
      <c r="H3158" s="0" t="s">
        <v>2122</v>
      </c>
      <c r="I3158" s="0" t="s">
        <v>2123</v>
      </c>
      <c r="J3158" s="0" t="s">
        <v>47</v>
      </c>
      <c r="K3158" s="0" t="s">
        <v>47</v>
      </c>
      <c r="L3158" s="0" t="s">
        <v>47</v>
      </c>
      <c r="M3158" s="0" t="s">
        <v>47</v>
      </c>
      <c r="N3158" s="0" t="n">
        <v>2</v>
      </c>
      <c r="O3158" s="0" t="n">
        <v>124</v>
      </c>
      <c r="P3158" s="0" t="n">
        <v>600</v>
      </c>
      <c r="Q3158" s="0" t="n">
        <v>3.8</v>
      </c>
      <c r="R3158" s="0" t="str">
        <f aca="false">INDEX(Lookup!$B$4:$B$18,MATCH(C3158,Lookup!$A$4:$A$18,0))</f>
        <v>India</v>
      </c>
      <c r="S3158" s="20" t="n">
        <f aca="false">INDEX(Lookup!$D$4:$D$18,MATCH(C3158,Lookup!$A$4:$A$18,0))</f>
        <v>0.012</v>
      </c>
      <c r="T3158" s="21" t="n">
        <f aca="false">ROUND(P3158*S3158,2)</f>
        <v>7.2</v>
      </c>
      <c r="U3158" s="21" t="n">
        <f aca="false">IF(T3158&lt;=10,1,IF(T3158&lt;=20,2,IF(T3158&lt;=30,3,IF(T3158&lt;=40,4,IF(T3158&lt;=50,5,IF(T3158&lt;=100,6,IF(T3158&lt;=250,7,8)))))))</f>
        <v>1</v>
      </c>
      <c r="V3158" s="21" t="n">
        <f aca="false">IF(AND(OR(Dashboard!$T$3="All",R3158=Dashboard!$T$3),OR(Dashboard!$T$4="All",D3158=Dashboard!$T$4)),1,0)</f>
        <v>1</v>
      </c>
      <c r="W3158" s="21" t="n">
        <f aca="false">IF(V3158=1,T3158+ROW()/10000000,0)</f>
        <v>7.2003158</v>
      </c>
    </row>
    <row r="3159" customFormat="false" ht="15" hidden="false" customHeight="false" outlineLevel="0" collapsed="false">
      <c r="A3159" s="0" t="n">
        <v>481</v>
      </c>
      <c r="B3159" s="0" t="s">
        <v>8180</v>
      </c>
      <c r="C3159" s="0" t="n">
        <v>1</v>
      </c>
      <c r="D3159" s="0" t="s">
        <v>6924</v>
      </c>
      <c r="E3159" s="0" t="s">
        <v>8181</v>
      </c>
      <c r="F3159" s="0" t="s">
        <v>8145</v>
      </c>
      <c r="G3159" s="0" t="s">
        <v>8146</v>
      </c>
      <c r="H3159" s="0" t="s">
        <v>2288</v>
      </c>
      <c r="I3159" s="0" t="s">
        <v>2123</v>
      </c>
      <c r="J3159" s="0" t="s">
        <v>46</v>
      </c>
      <c r="K3159" s="0" t="s">
        <v>47</v>
      </c>
      <c r="L3159" s="0" t="s">
        <v>47</v>
      </c>
      <c r="M3159" s="0" t="s">
        <v>47</v>
      </c>
      <c r="N3159" s="0" t="n">
        <v>3</v>
      </c>
      <c r="O3159" s="0" t="n">
        <v>711</v>
      </c>
      <c r="P3159" s="0" t="n">
        <v>1100</v>
      </c>
      <c r="Q3159" s="0" t="n">
        <v>3.6</v>
      </c>
      <c r="R3159" s="0" t="str">
        <f aca="false">INDEX(Lookup!$B$4:$B$18,MATCH(C3159,Lookup!$A$4:$A$18,0))</f>
        <v>India</v>
      </c>
      <c r="S3159" s="20" t="n">
        <f aca="false">INDEX(Lookup!$D$4:$D$18,MATCH(C3159,Lookup!$A$4:$A$18,0))</f>
        <v>0.012</v>
      </c>
      <c r="T3159" s="21" t="n">
        <f aca="false">ROUND(P3159*S3159,2)</f>
        <v>13.2</v>
      </c>
      <c r="U3159" s="21" t="n">
        <f aca="false">IF(T3159&lt;=10,1,IF(T3159&lt;=20,2,IF(T3159&lt;=30,3,IF(T3159&lt;=40,4,IF(T3159&lt;=50,5,IF(T3159&lt;=100,6,IF(T3159&lt;=250,7,8)))))))</f>
        <v>2</v>
      </c>
      <c r="V3159" s="21" t="n">
        <f aca="false">IF(AND(OR(Dashboard!$T$3="All",R3159=Dashboard!$T$3),OR(Dashboard!$T$4="All",D3159=Dashboard!$T$4)),1,0)</f>
        <v>1</v>
      </c>
      <c r="W3159" s="21" t="n">
        <f aca="false">IF(V3159=1,T3159+ROW()/10000000,0)</f>
        <v>13.2003159</v>
      </c>
    </row>
    <row r="3160" customFormat="false" ht="15" hidden="false" customHeight="false" outlineLevel="0" collapsed="false">
      <c r="A3160" s="0" t="n">
        <v>302232</v>
      </c>
      <c r="B3160" s="0" t="s">
        <v>8182</v>
      </c>
      <c r="C3160" s="0" t="n">
        <v>1</v>
      </c>
      <c r="D3160" s="0" t="s">
        <v>6924</v>
      </c>
      <c r="E3160" s="0" t="s">
        <v>8183</v>
      </c>
      <c r="F3160" s="0" t="s">
        <v>8145</v>
      </c>
      <c r="G3160" s="0" t="s">
        <v>8146</v>
      </c>
      <c r="H3160" s="0" t="s">
        <v>2122</v>
      </c>
      <c r="I3160" s="0" t="s">
        <v>2123</v>
      </c>
      <c r="J3160" s="0" t="s">
        <v>47</v>
      </c>
      <c r="K3160" s="0" t="s">
        <v>47</v>
      </c>
      <c r="L3160" s="0" t="s">
        <v>47</v>
      </c>
      <c r="M3160" s="0" t="s">
        <v>47</v>
      </c>
      <c r="N3160" s="0" t="n">
        <v>2</v>
      </c>
      <c r="O3160" s="0" t="n">
        <v>109</v>
      </c>
      <c r="P3160" s="0" t="n">
        <v>500</v>
      </c>
      <c r="Q3160" s="0" t="n">
        <v>3.6</v>
      </c>
      <c r="R3160" s="0" t="str">
        <f aca="false">INDEX(Lookup!$B$4:$B$18,MATCH(C3160,Lookup!$A$4:$A$18,0))</f>
        <v>India</v>
      </c>
      <c r="S3160" s="20" t="n">
        <f aca="false">INDEX(Lookup!$D$4:$D$18,MATCH(C3160,Lookup!$A$4:$A$18,0))</f>
        <v>0.012</v>
      </c>
      <c r="T3160" s="21" t="n">
        <f aca="false">ROUND(P3160*S3160,2)</f>
        <v>6</v>
      </c>
      <c r="U3160" s="21" t="n">
        <f aca="false">IF(T3160&lt;=10,1,IF(T3160&lt;=20,2,IF(T3160&lt;=30,3,IF(T3160&lt;=40,4,IF(T3160&lt;=50,5,IF(T3160&lt;=100,6,IF(T3160&lt;=250,7,8)))))))</f>
        <v>1</v>
      </c>
      <c r="V3160" s="21" t="n">
        <f aca="false">IF(AND(OR(Dashboard!$T$3="All",R3160=Dashboard!$T$3),OR(Dashboard!$T$4="All",D3160=Dashboard!$T$4)),1,0)</f>
        <v>1</v>
      </c>
      <c r="W3160" s="21" t="n">
        <f aca="false">IF(V3160=1,T3160+ROW()/10000000,0)</f>
        <v>6.000316</v>
      </c>
    </row>
    <row r="3161" customFormat="false" ht="15" hidden="false" customHeight="false" outlineLevel="0" collapsed="false">
      <c r="A3161" s="0" t="n">
        <v>1044</v>
      </c>
      <c r="B3161" s="0" t="s">
        <v>8184</v>
      </c>
      <c r="C3161" s="0" t="n">
        <v>1</v>
      </c>
      <c r="D3161" s="0" t="s">
        <v>6924</v>
      </c>
      <c r="E3161" s="0" t="s">
        <v>8185</v>
      </c>
      <c r="F3161" s="0" t="s">
        <v>8145</v>
      </c>
      <c r="G3161" s="0" t="s">
        <v>8146</v>
      </c>
      <c r="H3161" s="0" t="s">
        <v>2128</v>
      </c>
      <c r="I3161" s="0" t="s">
        <v>2123</v>
      </c>
      <c r="J3161" s="0" t="s">
        <v>47</v>
      </c>
      <c r="K3161" s="0" t="s">
        <v>47</v>
      </c>
      <c r="L3161" s="0" t="s">
        <v>47</v>
      </c>
      <c r="M3161" s="0" t="s">
        <v>47</v>
      </c>
      <c r="N3161" s="0" t="n">
        <v>1</v>
      </c>
      <c r="O3161" s="0" t="n">
        <v>57</v>
      </c>
      <c r="P3161" s="0" t="n">
        <v>400</v>
      </c>
      <c r="Q3161" s="0" t="n">
        <v>3.7</v>
      </c>
      <c r="R3161" s="0" t="str">
        <f aca="false">INDEX(Lookup!$B$4:$B$18,MATCH(C3161,Lookup!$A$4:$A$18,0))</f>
        <v>India</v>
      </c>
      <c r="S3161" s="20" t="n">
        <f aca="false">INDEX(Lookup!$D$4:$D$18,MATCH(C3161,Lookup!$A$4:$A$18,0))</f>
        <v>0.012</v>
      </c>
      <c r="T3161" s="21" t="n">
        <f aca="false">ROUND(P3161*S3161,2)</f>
        <v>4.8</v>
      </c>
      <c r="U3161" s="21" t="n">
        <f aca="false">IF(T3161&lt;=10,1,IF(T3161&lt;=20,2,IF(T3161&lt;=30,3,IF(T3161&lt;=40,4,IF(T3161&lt;=50,5,IF(T3161&lt;=100,6,IF(T3161&lt;=250,7,8)))))))</f>
        <v>1</v>
      </c>
      <c r="V3161" s="21" t="n">
        <f aca="false">IF(AND(OR(Dashboard!$T$3="All",R3161=Dashboard!$T$3),OR(Dashboard!$T$4="All",D3161=Dashboard!$T$4)),1,0)</f>
        <v>1</v>
      </c>
      <c r="W3161" s="21" t="n">
        <f aca="false">IF(V3161=1,T3161+ROW()/10000000,0)</f>
        <v>4.8003161</v>
      </c>
    </row>
    <row r="3162" customFormat="false" ht="15" hidden="false" customHeight="false" outlineLevel="0" collapsed="false">
      <c r="A3162" s="0" t="n">
        <v>3185</v>
      </c>
      <c r="B3162" s="0" t="s">
        <v>8186</v>
      </c>
      <c r="C3162" s="0" t="n">
        <v>1</v>
      </c>
      <c r="D3162" s="0" t="s">
        <v>6924</v>
      </c>
      <c r="E3162" s="0" t="s">
        <v>8187</v>
      </c>
      <c r="F3162" s="0" t="s">
        <v>8145</v>
      </c>
      <c r="G3162" s="0" t="s">
        <v>8146</v>
      </c>
      <c r="H3162" s="0" t="s">
        <v>2128</v>
      </c>
      <c r="I3162" s="0" t="s">
        <v>2123</v>
      </c>
      <c r="J3162" s="0" t="s">
        <v>47</v>
      </c>
      <c r="K3162" s="0" t="s">
        <v>47</v>
      </c>
      <c r="L3162" s="0" t="s">
        <v>47</v>
      </c>
      <c r="M3162" s="0" t="s">
        <v>47</v>
      </c>
      <c r="N3162" s="0" t="n">
        <v>1</v>
      </c>
      <c r="O3162" s="0" t="n">
        <v>88</v>
      </c>
      <c r="P3162" s="0" t="n">
        <v>350</v>
      </c>
      <c r="Q3162" s="0" t="n">
        <v>3.6</v>
      </c>
      <c r="R3162" s="0" t="str">
        <f aca="false">INDEX(Lookup!$B$4:$B$18,MATCH(C3162,Lookup!$A$4:$A$18,0))</f>
        <v>India</v>
      </c>
      <c r="S3162" s="20" t="n">
        <f aca="false">INDEX(Lookup!$D$4:$D$18,MATCH(C3162,Lookup!$A$4:$A$18,0))</f>
        <v>0.012</v>
      </c>
      <c r="T3162" s="21" t="n">
        <f aca="false">ROUND(P3162*S3162,2)</f>
        <v>4.2</v>
      </c>
      <c r="U3162" s="21" t="n">
        <f aca="false">IF(T3162&lt;=10,1,IF(T3162&lt;=20,2,IF(T3162&lt;=30,3,IF(T3162&lt;=40,4,IF(T3162&lt;=50,5,IF(T3162&lt;=100,6,IF(T3162&lt;=250,7,8)))))))</f>
        <v>1</v>
      </c>
      <c r="V3162" s="21" t="n">
        <f aca="false">IF(AND(OR(Dashboard!$T$3="All",R3162=Dashboard!$T$3),OR(Dashboard!$T$4="All",D3162=Dashboard!$T$4)),1,0)</f>
        <v>1</v>
      </c>
      <c r="W3162" s="21" t="n">
        <f aca="false">IF(V3162=1,T3162+ROW()/10000000,0)</f>
        <v>4.2003162</v>
      </c>
    </row>
    <row r="3163" customFormat="false" ht="15" hidden="false" customHeight="false" outlineLevel="0" collapsed="false">
      <c r="A3163" s="0" t="n">
        <v>18292467</v>
      </c>
      <c r="B3163" s="0" t="s">
        <v>8188</v>
      </c>
      <c r="C3163" s="0" t="n">
        <v>1</v>
      </c>
      <c r="D3163" s="0" t="s">
        <v>6924</v>
      </c>
      <c r="E3163" s="0" t="s">
        <v>8189</v>
      </c>
      <c r="F3163" s="0" t="s">
        <v>8145</v>
      </c>
      <c r="G3163" s="0" t="s">
        <v>8146</v>
      </c>
      <c r="H3163" s="0" t="s">
        <v>2128</v>
      </c>
      <c r="I3163" s="0" t="s">
        <v>2123</v>
      </c>
      <c r="J3163" s="0" t="s">
        <v>47</v>
      </c>
      <c r="K3163" s="0" t="s">
        <v>47</v>
      </c>
      <c r="L3163" s="0" t="s">
        <v>47</v>
      </c>
      <c r="M3163" s="0" t="s">
        <v>47</v>
      </c>
      <c r="N3163" s="0" t="n">
        <v>1</v>
      </c>
      <c r="O3163" s="0" t="n">
        <v>0</v>
      </c>
      <c r="P3163" s="0" t="n">
        <v>200</v>
      </c>
      <c r="Q3163" s="0" t="n">
        <v>1</v>
      </c>
      <c r="R3163" s="0" t="str">
        <f aca="false">INDEX(Lookup!$B$4:$B$18,MATCH(C3163,Lookup!$A$4:$A$18,0))</f>
        <v>India</v>
      </c>
      <c r="S3163" s="20" t="n">
        <f aca="false">INDEX(Lookup!$D$4:$D$18,MATCH(C3163,Lookup!$A$4:$A$18,0))</f>
        <v>0.012</v>
      </c>
      <c r="T3163" s="21" t="n">
        <f aca="false">ROUND(P3163*S3163,2)</f>
        <v>2.4</v>
      </c>
      <c r="U3163" s="21" t="n">
        <f aca="false">IF(T3163&lt;=10,1,IF(T3163&lt;=20,2,IF(T3163&lt;=30,3,IF(T3163&lt;=40,4,IF(T3163&lt;=50,5,IF(T3163&lt;=100,6,IF(T3163&lt;=250,7,8)))))))</f>
        <v>1</v>
      </c>
      <c r="V3163" s="21" t="n">
        <f aca="false">IF(AND(OR(Dashboard!$T$3="All",R3163=Dashboard!$T$3),OR(Dashboard!$T$4="All",D3163=Dashboard!$T$4)),1,0)</f>
        <v>1</v>
      </c>
      <c r="W3163" s="21" t="n">
        <f aca="false">IF(V3163=1,T3163+ROW()/10000000,0)</f>
        <v>2.4003163</v>
      </c>
    </row>
    <row r="3164" customFormat="false" ht="15" hidden="false" customHeight="false" outlineLevel="0" collapsed="false">
      <c r="A3164" s="0" t="n">
        <v>18390082</v>
      </c>
      <c r="B3164" s="0" t="s">
        <v>8190</v>
      </c>
      <c r="C3164" s="0" t="n">
        <v>1</v>
      </c>
      <c r="D3164" s="0" t="s">
        <v>6924</v>
      </c>
      <c r="E3164" s="0" t="s">
        <v>8191</v>
      </c>
      <c r="F3164" s="0" t="s">
        <v>8145</v>
      </c>
      <c r="G3164" s="0" t="s">
        <v>8146</v>
      </c>
      <c r="H3164" s="0" t="s">
        <v>2128</v>
      </c>
      <c r="I3164" s="0" t="s">
        <v>2123</v>
      </c>
      <c r="J3164" s="0" t="s">
        <v>47</v>
      </c>
      <c r="K3164" s="0" t="s">
        <v>47</v>
      </c>
      <c r="L3164" s="0" t="s">
        <v>47</v>
      </c>
      <c r="M3164" s="0" t="s">
        <v>47</v>
      </c>
      <c r="N3164" s="0" t="n">
        <v>1</v>
      </c>
      <c r="O3164" s="0" t="n">
        <v>0</v>
      </c>
      <c r="P3164" s="0" t="n">
        <v>100</v>
      </c>
      <c r="Q3164" s="0" t="n">
        <v>1</v>
      </c>
      <c r="R3164" s="0" t="str">
        <f aca="false">INDEX(Lookup!$B$4:$B$18,MATCH(C3164,Lookup!$A$4:$A$18,0))</f>
        <v>India</v>
      </c>
      <c r="S3164" s="20" t="n">
        <f aca="false">INDEX(Lookup!$D$4:$D$18,MATCH(C3164,Lookup!$A$4:$A$18,0))</f>
        <v>0.012</v>
      </c>
      <c r="T3164" s="21" t="n">
        <f aca="false">ROUND(P3164*S3164,2)</f>
        <v>1.2</v>
      </c>
      <c r="U3164" s="21" t="n">
        <f aca="false">IF(T3164&lt;=10,1,IF(T3164&lt;=20,2,IF(T3164&lt;=30,3,IF(T3164&lt;=40,4,IF(T3164&lt;=50,5,IF(T3164&lt;=100,6,IF(T3164&lt;=250,7,8)))))))</f>
        <v>1</v>
      </c>
      <c r="V3164" s="21" t="n">
        <f aca="false">IF(AND(OR(Dashboard!$T$3="All",R3164=Dashboard!$T$3),OR(Dashboard!$T$4="All",D3164=Dashboard!$T$4)),1,0)</f>
        <v>1</v>
      </c>
      <c r="W3164" s="21" t="n">
        <f aca="false">IF(V3164=1,T3164+ROW()/10000000,0)</f>
        <v>1.2003164</v>
      </c>
    </row>
    <row r="3165" customFormat="false" ht="15" hidden="false" customHeight="false" outlineLevel="0" collapsed="false">
      <c r="A3165" s="0" t="n">
        <v>18466971</v>
      </c>
      <c r="B3165" s="0" t="s">
        <v>3113</v>
      </c>
      <c r="C3165" s="0" t="n">
        <v>1</v>
      </c>
      <c r="D3165" s="0" t="s">
        <v>6924</v>
      </c>
      <c r="E3165" s="0" t="s">
        <v>8192</v>
      </c>
      <c r="F3165" s="0" t="s">
        <v>8145</v>
      </c>
      <c r="G3165" s="0" t="s">
        <v>8146</v>
      </c>
      <c r="H3165" s="0" t="s">
        <v>153</v>
      </c>
      <c r="I3165" s="0" t="s">
        <v>2123</v>
      </c>
      <c r="J3165" s="0" t="s">
        <v>47</v>
      </c>
      <c r="K3165" s="0" t="s">
        <v>47</v>
      </c>
      <c r="L3165" s="0" t="s">
        <v>47</v>
      </c>
      <c r="M3165" s="0" t="s">
        <v>47</v>
      </c>
      <c r="N3165" s="0" t="n">
        <v>1</v>
      </c>
      <c r="O3165" s="0" t="n">
        <v>0</v>
      </c>
      <c r="P3165" s="0" t="n">
        <v>450</v>
      </c>
      <c r="Q3165" s="0" t="n">
        <v>1</v>
      </c>
      <c r="R3165" s="0" t="str">
        <f aca="false">INDEX(Lookup!$B$4:$B$18,MATCH(C3165,Lookup!$A$4:$A$18,0))</f>
        <v>India</v>
      </c>
      <c r="S3165" s="20" t="n">
        <f aca="false">INDEX(Lookup!$D$4:$D$18,MATCH(C3165,Lookup!$A$4:$A$18,0))</f>
        <v>0.012</v>
      </c>
      <c r="T3165" s="21" t="n">
        <f aca="false">ROUND(P3165*S3165,2)</f>
        <v>5.4</v>
      </c>
      <c r="U3165" s="21" t="n">
        <f aca="false">IF(T3165&lt;=10,1,IF(T3165&lt;=20,2,IF(T3165&lt;=30,3,IF(T3165&lt;=40,4,IF(T3165&lt;=50,5,IF(T3165&lt;=100,6,IF(T3165&lt;=250,7,8)))))))</f>
        <v>1</v>
      </c>
      <c r="V3165" s="21" t="n">
        <f aca="false">IF(AND(OR(Dashboard!$T$3="All",R3165=Dashboard!$T$3),OR(Dashboard!$T$4="All",D3165=Dashboard!$T$4)),1,0)</f>
        <v>1</v>
      </c>
      <c r="W3165" s="21" t="n">
        <f aca="false">IF(V3165=1,T3165+ROW()/10000000,0)</f>
        <v>5.4003165</v>
      </c>
    </row>
    <row r="3166" customFormat="false" ht="15" hidden="false" customHeight="false" outlineLevel="0" collapsed="false">
      <c r="A3166" s="0" t="n">
        <v>18449652</v>
      </c>
      <c r="B3166" s="0" t="s">
        <v>8193</v>
      </c>
      <c r="C3166" s="0" t="n">
        <v>1</v>
      </c>
      <c r="D3166" s="0" t="s">
        <v>6924</v>
      </c>
      <c r="E3166" s="0" t="s">
        <v>8194</v>
      </c>
      <c r="F3166" s="0" t="s">
        <v>8145</v>
      </c>
      <c r="G3166" s="0" t="s">
        <v>8146</v>
      </c>
      <c r="H3166" s="0" t="s">
        <v>2128</v>
      </c>
      <c r="I3166" s="0" t="s">
        <v>2123</v>
      </c>
      <c r="J3166" s="0" t="s">
        <v>47</v>
      </c>
      <c r="K3166" s="0" t="s">
        <v>47</v>
      </c>
      <c r="L3166" s="0" t="s">
        <v>47</v>
      </c>
      <c r="M3166" s="0" t="s">
        <v>47</v>
      </c>
      <c r="N3166" s="0" t="n">
        <v>1</v>
      </c>
      <c r="O3166" s="0" t="n">
        <v>0</v>
      </c>
      <c r="P3166" s="0" t="n">
        <v>300</v>
      </c>
      <c r="Q3166" s="0" t="n">
        <v>1</v>
      </c>
      <c r="R3166" s="0" t="str">
        <f aca="false">INDEX(Lookup!$B$4:$B$18,MATCH(C3166,Lookup!$A$4:$A$18,0))</f>
        <v>India</v>
      </c>
      <c r="S3166" s="20" t="n">
        <f aca="false">INDEX(Lookup!$D$4:$D$18,MATCH(C3166,Lookup!$A$4:$A$18,0))</f>
        <v>0.012</v>
      </c>
      <c r="T3166" s="21" t="n">
        <f aca="false">ROUND(P3166*S3166,2)</f>
        <v>3.6</v>
      </c>
      <c r="U3166" s="21" t="n">
        <f aca="false">IF(T3166&lt;=10,1,IF(T3166&lt;=20,2,IF(T3166&lt;=30,3,IF(T3166&lt;=40,4,IF(T3166&lt;=50,5,IF(T3166&lt;=100,6,IF(T3166&lt;=250,7,8)))))))</f>
        <v>1</v>
      </c>
      <c r="V3166" s="21" t="n">
        <f aca="false">IF(AND(OR(Dashboard!$T$3="All",R3166=Dashboard!$T$3),OR(Dashboard!$T$4="All",D3166=Dashboard!$T$4)),1,0)</f>
        <v>1</v>
      </c>
      <c r="W3166" s="21" t="n">
        <f aca="false">IF(V3166=1,T3166+ROW()/10000000,0)</f>
        <v>3.6003166</v>
      </c>
    </row>
    <row r="3167" customFormat="false" ht="15" hidden="false" customHeight="false" outlineLevel="0" collapsed="false">
      <c r="A3167" s="0" t="n">
        <v>18288623</v>
      </c>
      <c r="B3167" s="0" t="s">
        <v>8195</v>
      </c>
      <c r="C3167" s="0" t="n">
        <v>1</v>
      </c>
      <c r="D3167" s="0" t="s">
        <v>6924</v>
      </c>
      <c r="E3167" s="0" t="s">
        <v>8196</v>
      </c>
      <c r="F3167" s="0" t="s">
        <v>8145</v>
      </c>
      <c r="G3167" s="0" t="s">
        <v>8146</v>
      </c>
      <c r="H3167" s="0" t="s">
        <v>2128</v>
      </c>
      <c r="I3167" s="0" t="s">
        <v>2123</v>
      </c>
      <c r="J3167" s="0" t="s">
        <v>47</v>
      </c>
      <c r="K3167" s="0" t="s">
        <v>47</v>
      </c>
      <c r="L3167" s="0" t="s">
        <v>47</v>
      </c>
      <c r="M3167" s="0" t="s">
        <v>47</v>
      </c>
      <c r="N3167" s="0" t="n">
        <v>1</v>
      </c>
      <c r="O3167" s="0" t="n">
        <v>0</v>
      </c>
      <c r="P3167" s="0" t="n">
        <v>200</v>
      </c>
      <c r="Q3167" s="0" t="n">
        <v>1</v>
      </c>
      <c r="R3167" s="0" t="str">
        <f aca="false">INDEX(Lookup!$B$4:$B$18,MATCH(C3167,Lookup!$A$4:$A$18,0))</f>
        <v>India</v>
      </c>
      <c r="S3167" s="20" t="n">
        <f aca="false">INDEX(Lookup!$D$4:$D$18,MATCH(C3167,Lookup!$A$4:$A$18,0))</f>
        <v>0.012</v>
      </c>
      <c r="T3167" s="21" t="n">
        <f aca="false">ROUND(P3167*S3167,2)</f>
        <v>2.4</v>
      </c>
      <c r="U3167" s="21" t="n">
        <f aca="false">IF(T3167&lt;=10,1,IF(T3167&lt;=20,2,IF(T3167&lt;=30,3,IF(T3167&lt;=40,4,IF(T3167&lt;=50,5,IF(T3167&lt;=100,6,IF(T3167&lt;=250,7,8)))))))</f>
        <v>1</v>
      </c>
      <c r="V3167" s="21" t="n">
        <f aca="false">IF(AND(OR(Dashboard!$T$3="All",R3167=Dashboard!$T$3),OR(Dashboard!$T$4="All",D3167=Dashboard!$T$4)),1,0)</f>
        <v>1</v>
      </c>
      <c r="W3167" s="21" t="n">
        <f aca="false">IF(V3167=1,T3167+ROW()/10000000,0)</f>
        <v>2.4003167</v>
      </c>
    </row>
    <row r="3168" customFormat="false" ht="15" hidden="false" customHeight="false" outlineLevel="0" collapsed="false">
      <c r="A3168" s="0" t="n">
        <v>18345506</v>
      </c>
      <c r="B3168" s="0" t="s">
        <v>8197</v>
      </c>
      <c r="C3168" s="0" t="n">
        <v>1</v>
      </c>
      <c r="D3168" s="0" t="s">
        <v>6924</v>
      </c>
      <c r="E3168" s="0" t="s">
        <v>8198</v>
      </c>
      <c r="F3168" s="0" t="s">
        <v>8145</v>
      </c>
      <c r="G3168" s="0" t="s">
        <v>8146</v>
      </c>
      <c r="H3168" s="0" t="s">
        <v>2147</v>
      </c>
      <c r="I3168" s="0" t="s">
        <v>2123</v>
      </c>
      <c r="J3168" s="0" t="s">
        <v>47</v>
      </c>
      <c r="K3168" s="0" t="s">
        <v>47</v>
      </c>
      <c r="L3168" s="0" t="s">
        <v>47</v>
      </c>
      <c r="M3168" s="0" t="s">
        <v>47</v>
      </c>
      <c r="N3168" s="0" t="n">
        <v>1</v>
      </c>
      <c r="O3168" s="0" t="n">
        <v>0</v>
      </c>
      <c r="P3168" s="0" t="n">
        <v>400</v>
      </c>
      <c r="Q3168" s="0" t="n">
        <v>1</v>
      </c>
      <c r="R3168" s="0" t="str">
        <f aca="false">INDEX(Lookup!$B$4:$B$18,MATCH(C3168,Lookup!$A$4:$A$18,0))</f>
        <v>India</v>
      </c>
      <c r="S3168" s="20" t="n">
        <f aca="false">INDEX(Lookup!$D$4:$D$18,MATCH(C3168,Lookup!$A$4:$A$18,0))</f>
        <v>0.012</v>
      </c>
      <c r="T3168" s="21" t="n">
        <f aca="false">ROUND(P3168*S3168,2)</f>
        <v>4.8</v>
      </c>
      <c r="U3168" s="21" t="n">
        <f aca="false">IF(T3168&lt;=10,1,IF(T3168&lt;=20,2,IF(T3168&lt;=30,3,IF(T3168&lt;=40,4,IF(T3168&lt;=50,5,IF(T3168&lt;=100,6,IF(T3168&lt;=250,7,8)))))))</f>
        <v>1</v>
      </c>
      <c r="V3168" s="21" t="n">
        <f aca="false">IF(AND(OR(Dashboard!$T$3="All",R3168=Dashboard!$T$3),OR(Dashboard!$T$4="All",D3168=Dashboard!$T$4)),1,0)</f>
        <v>1</v>
      </c>
      <c r="W3168" s="21" t="n">
        <f aca="false">IF(V3168=1,T3168+ROW()/10000000,0)</f>
        <v>4.8003168</v>
      </c>
    </row>
    <row r="3169" customFormat="false" ht="15" hidden="false" customHeight="false" outlineLevel="0" collapsed="false">
      <c r="A3169" s="0" t="n">
        <v>18397709</v>
      </c>
      <c r="B3169" s="0" t="s">
        <v>8199</v>
      </c>
      <c r="C3169" s="0" t="n">
        <v>1</v>
      </c>
      <c r="D3169" s="0" t="s">
        <v>6924</v>
      </c>
      <c r="E3169" s="0" t="s">
        <v>8200</v>
      </c>
      <c r="F3169" s="0" t="s">
        <v>8145</v>
      </c>
      <c r="G3169" s="0" t="s">
        <v>8146</v>
      </c>
      <c r="H3169" s="0" t="s">
        <v>2122</v>
      </c>
      <c r="I3169" s="0" t="s">
        <v>2123</v>
      </c>
      <c r="J3169" s="0" t="s">
        <v>47</v>
      </c>
      <c r="K3169" s="0" t="s">
        <v>47</v>
      </c>
      <c r="L3169" s="0" t="s">
        <v>47</v>
      </c>
      <c r="M3169" s="0" t="s">
        <v>47</v>
      </c>
      <c r="N3169" s="0" t="n">
        <v>2</v>
      </c>
      <c r="O3169" s="0" t="n">
        <v>0</v>
      </c>
      <c r="P3169" s="0" t="n">
        <v>500</v>
      </c>
      <c r="Q3169" s="0" t="n">
        <v>1</v>
      </c>
      <c r="R3169" s="0" t="str">
        <f aca="false">INDEX(Lookup!$B$4:$B$18,MATCH(C3169,Lookup!$A$4:$A$18,0))</f>
        <v>India</v>
      </c>
      <c r="S3169" s="20" t="n">
        <f aca="false">INDEX(Lookup!$D$4:$D$18,MATCH(C3169,Lookup!$A$4:$A$18,0))</f>
        <v>0.012</v>
      </c>
      <c r="T3169" s="21" t="n">
        <f aca="false">ROUND(P3169*S3169,2)</f>
        <v>6</v>
      </c>
      <c r="U3169" s="21" t="n">
        <f aca="false">IF(T3169&lt;=10,1,IF(T3169&lt;=20,2,IF(T3169&lt;=30,3,IF(T3169&lt;=40,4,IF(T3169&lt;=50,5,IF(T3169&lt;=100,6,IF(T3169&lt;=250,7,8)))))))</f>
        <v>1</v>
      </c>
      <c r="V3169" s="21" t="n">
        <f aca="false">IF(AND(OR(Dashboard!$T$3="All",R3169=Dashboard!$T$3),OR(Dashboard!$T$4="All",D3169=Dashboard!$T$4)),1,0)</f>
        <v>1</v>
      </c>
      <c r="W3169" s="21" t="n">
        <f aca="false">IF(V3169=1,T3169+ROW()/10000000,0)</f>
        <v>6.0003169</v>
      </c>
    </row>
    <row r="3170" customFormat="false" ht="15" hidden="false" customHeight="false" outlineLevel="0" collapsed="false">
      <c r="A3170" s="0" t="n">
        <v>18294896</v>
      </c>
      <c r="B3170" s="0" t="s">
        <v>8201</v>
      </c>
      <c r="C3170" s="0" t="n">
        <v>1</v>
      </c>
      <c r="D3170" s="0" t="s">
        <v>6924</v>
      </c>
      <c r="E3170" s="0" t="s">
        <v>8202</v>
      </c>
      <c r="F3170" s="0" t="s">
        <v>8145</v>
      </c>
      <c r="G3170" s="0" t="s">
        <v>8146</v>
      </c>
      <c r="H3170" s="0" t="s">
        <v>2128</v>
      </c>
      <c r="I3170" s="0" t="s">
        <v>2123</v>
      </c>
      <c r="J3170" s="0" t="s">
        <v>47</v>
      </c>
      <c r="K3170" s="0" t="s">
        <v>47</v>
      </c>
      <c r="L3170" s="0" t="s">
        <v>47</v>
      </c>
      <c r="M3170" s="0" t="s">
        <v>47</v>
      </c>
      <c r="N3170" s="0" t="n">
        <v>1</v>
      </c>
      <c r="O3170" s="0" t="n">
        <v>1</v>
      </c>
      <c r="P3170" s="0" t="n">
        <v>200</v>
      </c>
      <c r="Q3170" s="0" t="n">
        <v>1</v>
      </c>
      <c r="R3170" s="0" t="str">
        <f aca="false">INDEX(Lookup!$B$4:$B$18,MATCH(C3170,Lookup!$A$4:$A$18,0))</f>
        <v>India</v>
      </c>
      <c r="S3170" s="20" t="n">
        <f aca="false">INDEX(Lookup!$D$4:$D$18,MATCH(C3170,Lookup!$A$4:$A$18,0))</f>
        <v>0.012</v>
      </c>
      <c r="T3170" s="21" t="n">
        <f aca="false">ROUND(P3170*S3170,2)</f>
        <v>2.4</v>
      </c>
      <c r="U3170" s="21" t="n">
        <f aca="false">IF(T3170&lt;=10,1,IF(T3170&lt;=20,2,IF(T3170&lt;=30,3,IF(T3170&lt;=40,4,IF(T3170&lt;=50,5,IF(T3170&lt;=100,6,IF(T3170&lt;=250,7,8)))))))</f>
        <v>1</v>
      </c>
      <c r="V3170" s="21" t="n">
        <f aca="false">IF(AND(OR(Dashboard!$T$3="All",R3170=Dashboard!$T$3),OR(Dashboard!$T$4="All",D3170=Dashboard!$T$4)),1,0)</f>
        <v>1</v>
      </c>
      <c r="W3170" s="21" t="n">
        <f aca="false">IF(V3170=1,T3170+ROW()/10000000,0)</f>
        <v>2.400317</v>
      </c>
    </row>
    <row r="3171" customFormat="false" ht="15" hidden="false" customHeight="false" outlineLevel="0" collapsed="false">
      <c r="A3171" s="0" t="n">
        <v>6678</v>
      </c>
      <c r="B3171" s="0" t="s">
        <v>8203</v>
      </c>
      <c r="C3171" s="0" t="n">
        <v>1</v>
      </c>
      <c r="D3171" s="0" t="s">
        <v>6924</v>
      </c>
      <c r="E3171" s="0" t="s">
        <v>8204</v>
      </c>
      <c r="F3171" s="0" t="s">
        <v>8145</v>
      </c>
      <c r="G3171" s="0" t="s">
        <v>8146</v>
      </c>
      <c r="H3171" s="0" t="s">
        <v>2128</v>
      </c>
      <c r="I3171" s="0" t="s">
        <v>2123</v>
      </c>
      <c r="J3171" s="0" t="s">
        <v>47</v>
      </c>
      <c r="K3171" s="0" t="s">
        <v>47</v>
      </c>
      <c r="L3171" s="0" t="s">
        <v>47</v>
      </c>
      <c r="M3171" s="0" t="s">
        <v>47</v>
      </c>
      <c r="N3171" s="0" t="n">
        <v>1</v>
      </c>
      <c r="O3171" s="0" t="n">
        <v>0</v>
      </c>
      <c r="P3171" s="0" t="n">
        <v>150</v>
      </c>
      <c r="Q3171" s="0" t="n">
        <v>1</v>
      </c>
      <c r="R3171" s="0" t="str">
        <f aca="false">INDEX(Lookup!$B$4:$B$18,MATCH(C3171,Lookup!$A$4:$A$18,0))</f>
        <v>India</v>
      </c>
      <c r="S3171" s="20" t="n">
        <f aca="false">INDEX(Lookup!$D$4:$D$18,MATCH(C3171,Lookup!$A$4:$A$18,0))</f>
        <v>0.012</v>
      </c>
      <c r="T3171" s="21" t="n">
        <f aca="false">ROUND(P3171*S3171,2)</f>
        <v>1.8</v>
      </c>
      <c r="U3171" s="21" t="n">
        <f aca="false">IF(T3171&lt;=10,1,IF(T3171&lt;=20,2,IF(T3171&lt;=30,3,IF(T3171&lt;=40,4,IF(T3171&lt;=50,5,IF(T3171&lt;=100,6,IF(T3171&lt;=250,7,8)))))))</f>
        <v>1</v>
      </c>
      <c r="V3171" s="21" t="n">
        <f aca="false">IF(AND(OR(Dashboard!$T$3="All",R3171=Dashboard!$T$3),OR(Dashboard!$T$4="All",D3171=Dashboard!$T$4)),1,0)</f>
        <v>1</v>
      </c>
      <c r="W3171" s="21" t="n">
        <f aca="false">IF(V3171=1,T3171+ROW()/10000000,0)</f>
        <v>1.8003171</v>
      </c>
    </row>
    <row r="3172" customFormat="false" ht="15" hidden="false" customHeight="false" outlineLevel="0" collapsed="false">
      <c r="A3172" s="0" t="n">
        <v>18351471</v>
      </c>
      <c r="B3172" s="0" t="s">
        <v>8205</v>
      </c>
      <c r="C3172" s="0" t="n">
        <v>1</v>
      </c>
      <c r="D3172" s="0" t="s">
        <v>6924</v>
      </c>
      <c r="E3172" s="0" t="s">
        <v>8206</v>
      </c>
      <c r="F3172" s="0" t="s">
        <v>8145</v>
      </c>
      <c r="G3172" s="0" t="s">
        <v>8146</v>
      </c>
      <c r="H3172" s="0" t="s">
        <v>2147</v>
      </c>
      <c r="I3172" s="0" t="s">
        <v>2123</v>
      </c>
      <c r="J3172" s="0" t="s">
        <v>47</v>
      </c>
      <c r="K3172" s="0" t="s">
        <v>47</v>
      </c>
      <c r="L3172" s="0" t="s">
        <v>47</v>
      </c>
      <c r="M3172" s="0" t="s">
        <v>47</v>
      </c>
      <c r="N3172" s="0" t="n">
        <v>1</v>
      </c>
      <c r="O3172" s="0" t="n">
        <v>0</v>
      </c>
      <c r="P3172" s="0" t="n">
        <v>400</v>
      </c>
      <c r="Q3172" s="0" t="n">
        <v>1</v>
      </c>
      <c r="R3172" s="0" t="str">
        <f aca="false">INDEX(Lookup!$B$4:$B$18,MATCH(C3172,Lookup!$A$4:$A$18,0))</f>
        <v>India</v>
      </c>
      <c r="S3172" s="20" t="n">
        <f aca="false">INDEX(Lookup!$D$4:$D$18,MATCH(C3172,Lookup!$A$4:$A$18,0))</f>
        <v>0.012</v>
      </c>
      <c r="T3172" s="21" t="n">
        <f aca="false">ROUND(P3172*S3172,2)</f>
        <v>4.8</v>
      </c>
      <c r="U3172" s="21" t="n">
        <f aca="false">IF(T3172&lt;=10,1,IF(T3172&lt;=20,2,IF(T3172&lt;=30,3,IF(T3172&lt;=40,4,IF(T3172&lt;=50,5,IF(T3172&lt;=100,6,IF(T3172&lt;=250,7,8)))))))</f>
        <v>1</v>
      </c>
      <c r="V3172" s="21" t="n">
        <f aca="false">IF(AND(OR(Dashboard!$T$3="All",R3172=Dashboard!$T$3),OR(Dashboard!$T$4="All",D3172=Dashboard!$T$4)),1,0)</f>
        <v>1</v>
      </c>
      <c r="W3172" s="21" t="n">
        <f aca="false">IF(V3172=1,T3172+ROW()/10000000,0)</f>
        <v>4.8003172</v>
      </c>
    </row>
    <row r="3173" customFormat="false" ht="15" hidden="false" customHeight="false" outlineLevel="0" collapsed="false">
      <c r="A3173" s="0" t="n">
        <v>18206818</v>
      </c>
      <c r="B3173" s="0" t="s">
        <v>8207</v>
      </c>
      <c r="C3173" s="0" t="n">
        <v>1</v>
      </c>
      <c r="D3173" s="0" t="s">
        <v>6924</v>
      </c>
      <c r="E3173" s="0" t="s">
        <v>8208</v>
      </c>
      <c r="F3173" s="0" t="s">
        <v>8145</v>
      </c>
      <c r="G3173" s="0" t="s">
        <v>8146</v>
      </c>
      <c r="H3173" s="0" t="s">
        <v>3243</v>
      </c>
      <c r="I3173" s="0" t="s">
        <v>2123</v>
      </c>
      <c r="J3173" s="0" t="s">
        <v>47</v>
      </c>
      <c r="K3173" s="0" t="s">
        <v>47</v>
      </c>
      <c r="L3173" s="0" t="s">
        <v>47</v>
      </c>
      <c r="M3173" s="0" t="s">
        <v>47</v>
      </c>
      <c r="N3173" s="0" t="n">
        <v>1</v>
      </c>
      <c r="O3173" s="0" t="n">
        <v>1</v>
      </c>
      <c r="P3173" s="0" t="n">
        <v>150</v>
      </c>
      <c r="Q3173" s="0" t="n">
        <v>1</v>
      </c>
      <c r="R3173" s="0" t="str">
        <f aca="false">INDEX(Lookup!$B$4:$B$18,MATCH(C3173,Lookup!$A$4:$A$18,0))</f>
        <v>India</v>
      </c>
      <c r="S3173" s="20" t="n">
        <f aca="false">INDEX(Lookup!$D$4:$D$18,MATCH(C3173,Lookup!$A$4:$A$18,0))</f>
        <v>0.012</v>
      </c>
      <c r="T3173" s="21" t="n">
        <f aca="false">ROUND(P3173*S3173,2)</f>
        <v>1.8</v>
      </c>
      <c r="U3173" s="21" t="n">
        <f aca="false">IF(T3173&lt;=10,1,IF(T3173&lt;=20,2,IF(T3173&lt;=30,3,IF(T3173&lt;=40,4,IF(T3173&lt;=50,5,IF(T3173&lt;=100,6,IF(T3173&lt;=250,7,8)))))))</f>
        <v>1</v>
      </c>
      <c r="V3173" s="21" t="n">
        <f aca="false">IF(AND(OR(Dashboard!$T$3="All",R3173=Dashboard!$T$3),OR(Dashboard!$T$4="All",D3173=Dashboard!$T$4)),1,0)</f>
        <v>1</v>
      </c>
      <c r="W3173" s="21" t="n">
        <f aca="false">IF(V3173=1,T3173+ROW()/10000000,0)</f>
        <v>1.8003173</v>
      </c>
    </row>
    <row r="3174" customFormat="false" ht="15" hidden="false" customHeight="false" outlineLevel="0" collapsed="false">
      <c r="A3174" s="0" t="n">
        <v>5463</v>
      </c>
      <c r="B3174" s="0" t="s">
        <v>8209</v>
      </c>
      <c r="C3174" s="0" t="n">
        <v>1</v>
      </c>
      <c r="D3174" s="0" t="s">
        <v>6924</v>
      </c>
      <c r="E3174" s="0" t="s">
        <v>8210</v>
      </c>
      <c r="F3174" s="0" t="s">
        <v>8145</v>
      </c>
      <c r="G3174" s="0" t="s">
        <v>8146</v>
      </c>
      <c r="H3174" s="0" t="s">
        <v>2128</v>
      </c>
      <c r="I3174" s="0" t="s">
        <v>2123</v>
      </c>
      <c r="J3174" s="0" t="s">
        <v>47</v>
      </c>
      <c r="K3174" s="0" t="s">
        <v>47</v>
      </c>
      <c r="L3174" s="0" t="s">
        <v>47</v>
      </c>
      <c r="M3174" s="0" t="s">
        <v>47</v>
      </c>
      <c r="N3174" s="0" t="n">
        <v>1</v>
      </c>
      <c r="O3174" s="0" t="n">
        <v>0</v>
      </c>
      <c r="P3174" s="0" t="n">
        <v>150</v>
      </c>
      <c r="Q3174" s="0" t="n">
        <v>1</v>
      </c>
      <c r="R3174" s="0" t="str">
        <f aca="false">INDEX(Lookup!$B$4:$B$18,MATCH(C3174,Lookup!$A$4:$A$18,0))</f>
        <v>India</v>
      </c>
      <c r="S3174" s="20" t="n">
        <f aca="false">INDEX(Lookup!$D$4:$D$18,MATCH(C3174,Lookup!$A$4:$A$18,0))</f>
        <v>0.012</v>
      </c>
      <c r="T3174" s="21" t="n">
        <f aca="false">ROUND(P3174*S3174,2)</f>
        <v>1.8</v>
      </c>
      <c r="U3174" s="21" t="n">
        <f aca="false">IF(T3174&lt;=10,1,IF(T3174&lt;=20,2,IF(T3174&lt;=30,3,IF(T3174&lt;=40,4,IF(T3174&lt;=50,5,IF(T3174&lt;=100,6,IF(T3174&lt;=250,7,8)))))))</f>
        <v>1</v>
      </c>
      <c r="V3174" s="21" t="n">
        <f aca="false">IF(AND(OR(Dashboard!$T$3="All",R3174=Dashboard!$T$3),OR(Dashboard!$T$4="All",D3174=Dashboard!$T$4)),1,0)</f>
        <v>1</v>
      </c>
      <c r="W3174" s="21" t="n">
        <f aca="false">IF(V3174=1,T3174+ROW()/10000000,0)</f>
        <v>1.8003174</v>
      </c>
    </row>
    <row r="3175" customFormat="false" ht="15" hidden="false" customHeight="false" outlineLevel="0" collapsed="false">
      <c r="A3175" s="0" t="n">
        <v>18345380</v>
      </c>
      <c r="B3175" s="0" t="s">
        <v>8211</v>
      </c>
      <c r="C3175" s="0" t="n">
        <v>1</v>
      </c>
      <c r="D3175" s="0" t="s">
        <v>6924</v>
      </c>
      <c r="E3175" s="0" t="s">
        <v>8212</v>
      </c>
      <c r="F3175" s="0" t="s">
        <v>8145</v>
      </c>
      <c r="G3175" s="0" t="s">
        <v>8146</v>
      </c>
      <c r="H3175" s="0" t="s">
        <v>2147</v>
      </c>
      <c r="I3175" s="0" t="s">
        <v>2123</v>
      </c>
      <c r="J3175" s="0" t="s">
        <v>47</v>
      </c>
      <c r="K3175" s="0" t="s">
        <v>47</v>
      </c>
      <c r="L3175" s="0" t="s">
        <v>47</v>
      </c>
      <c r="M3175" s="0" t="s">
        <v>47</v>
      </c>
      <c r="N3175" s="0" t="n">
        <v>2</v>
      </c>
      <c r="O3175" s="0" t="n">
        <v>3</v>
      </c>
      <c r="P3175" s="0" t="n">
        <v>500</v>
      </c>
      <c r="Q3175" s="0" t="n">
        <v>1</v>
      </c>
      <c r="R3175" s="0" t="str">
        <f aca="false">INDEX(Lookup!$B$4:$B$18,MATCH(C3175,Lookup!$A$4:$A$18,0))</f>
        <v>India</v>
      </c>
      <c r="S3175" s="20" t="n">
        <f aca="false">INDEX(Lookup!$D$4:$D$18,MATCH(C3175,Lookup!$A$4:$A$18,0))</f>
        <v>0.012</v>
      </c>
      <c r="T3175" s="21" t="n">
        <f aca="false">ROUND(P3175*S3175,2)</f>
        <v>6</v>
      </c>
      <c r="U3175" s="21" t="n">
        <f aca="false">IF(T3175&lt;=10,1,IF(T3175&lt;=20,2,IF(T3175&lt;=30,3,IF(T3175&lt;=40,4,IF(T3175&lt;=50,5,IF(T3175&lt;=100,6,IF(T3175&lt;=250,7,8)))))))</f>
        <v>1</v>
      </c>
      <c r="V3175" s="21" t="n">
        <f aca="false">IF(AND(OR(Dashboard!$T$3="All",R3175=Dashboard!$T$3),OR(Dashboard!$T$4="All",D3175=Dashboard!$T$4)),1,0)</f>
        <v>1</v>
      </c>
      <c r="W3175" s="21" t="n">
        <f aca="false">IF(V3175=1,T3175+ROW()/10000000,0)</f>
        <v>6.0003175</v>
      </c>
    </row>
    <row r="3176" customFormat="false" ht="15" hidden="false" customHeight="false" outlineLevel="0" collapsed="false">
      <c r="A3176" s="0" t="n">
        <v>5450</v>
      </c>
      <c r="B3176" s="0" t="s">
        <v>8213</v>
      </c>
      <c r="C3176" s="0" t="n">
        <v>1</v>
      </c>
      <c r="D3176" s="0" t="s">
        <v>6924</v>
      </c>
      <c r="E3176" s="0" t="s">
        <v>8214</v>
      </c>
      <c r="F3176" s="0" t="s">
        <v>8145</v>
      </c>
      <c r="G3176" s="0" t="s">
        <v>8146</v>
      </c>
      <c r="H3176" s="0" t="s">
        <v>2128</v>
      </c>
      <c r="I3176" s="0" t="s">
        <v>2123</v>
      </c>
      <c r="J3176" s="0" t="s">
        <v>47</v>
      </c>
      <c r="K3176" s="0" t="s">
        <v>47</v>
      </c>
      <c r="L3176" s="0" t="s">
        <v>47</v>
      </c>
      <c r="M3176" s="0" t="s">
        <v>47</v>
      </c>
      <c r="N3176" s="0" t="n">
        <v>1</v>
      </c>
      <c r="O3176" s="0" t="n">
        <v>1</v>
      </c>
      <c r="P3176" s="0" t="n">
        <v>100</v>
      </c>
      <c r="Q3176" s="0" t="n">
        <v>1</v>
      </c>
      <c r="R3176" s="0" t="str">
        <f aca="false">INDEX(Lookup!$B$4:$B$18,MATCH(C3176,Lookup!$A$4:$A$18,0))</f>
        <v>India</v>
      </c>
      <c r="S3176" s="20" t="n">
        <f aca="false">INDEX(Lookup!$D$4:$D$18,MATCH(C3176,Lookup!$A$4:$A$18,0))</f>
        <v>0.012</v>
      </c>
      <c r="T3176" s="21" t="n">
        <f aca="false">ROUND(P3176*S3176,2)</f>
        <v>1.2</v>
      </c>
      <c r="U3176" s="21" t="n">
        <f aca="false">IF(T3176&lt;=10,1,IF(T3176&lt;=20,2,IF(T3176&lt;=30,3,IF(T3176&lt;=40,4,IF(T3176&lt;=50,5,IF(T3176&lt;=100,6,IF(T3176&lt;=250,7,8)))))))</f>
        <v>1</v>
      </c>
      <c r="V3176" s="21" t="n">
        <f aca="false">IF(AND(OR(Dashboard!$T$3="All",R3176=Dashboard!$T$3),OR(Dashboard!$T$4="All",D3176=Dashboard!$T$4)),1,0)</f>
        <v>1</v>
      </c>
      <c r="W3176" s="21" t="n">
        <f aca="false">IF(V3176=1,T3176+ROW()/10000000,0)</f>
        <v>1.2003176</v>
      </c>
    </row>
    <row r="3177" customFormat="false" ht="15" hidden="false" customHeight="false" outlineLevel="0" collapsed="false">
      <c r="A3177" s="0" t="n">
        <v>18292465</v>
      </c>
      <c r="B3177" s="0" t="s">
        <v>8215</v>
      </c>
      <c r="C3177" s="0" t="n">
        <v>1</v>
      </c>
      <c r="D3177" s="0" t="s">
        <v>6924</v>
      </c>
      <c r="E3177" s="0" t="s">
        <v>8216</v>
      </c>
      <c r="F3177" s="0" t="s">
        <v>8145</v>
      </c>
      <c r="G3177" s="0" t="s">
        <v>8146</v>
      </c>
      <c r="H3177" s="0" t="s">
        <v>164</v>
      </c>
      <c r="I3177" s="0" t="s">
        <v>2123</v>
      </c>
      <c r="J3177" s="0" t="s">
        <v>47</v>
      </c>
      <c r="K3177" s="0" t="s">
        <v>47</v>
      </c>
      <c r="L3177" s="0" t="s">
        <v>47</v>
      </c>
      <c r="M3177" s="0" t="s">
        <v>47</v>
      </c>
      <c r="N3177" s="0" t="n">
        <v>1</v>
      </c>
      <c r="O3177" s="0" t="n">
        <v>3</v>
      </c>
      <c r="P3177" s="0" t="n">
        <v>300</v>
      </c>
      <c r="Q3177" s="0" t="n">
        <v>1</v>
      </c>
      <c r="R3177" s="0" t="str">
        <f aca="false">INDEX(Lookup!$B$4:$B$18,MATCH(C3177,Lookup!$A$4:$A$18,0))</f>
        <v>India</v>
      </c>
      <c r="S3177" s="20" t="n">
        <f aca="false">INDEX(Lookup!$D$4:$D$18,MATCH(C3177,Lookup!$A$4:$A$18,0))</f>
        <v>0.012</v>
      </c>
      <c r="T3177" s="21" t="n">
        <f aca="false">ROUND(P3177*S3177,2)</f>
        <v>3.6</v>
      </c>
      <c r="U3177" s="21" t="n">
        <f aca="false">IF(T3177&lt;=10,1,IF(T3177&lt;=20,2,IF(T3177&lt;=30,3,IF(T3177&lt;=40,4,IF(T3177&lt;=50,5,IF(T3177&lt;=100,6,IF(T3177&lt;=250,7,8)))))))</f>
        <v>1</v>
      </c>
      <c r="V3177" s="21" t="n">
        <f aca="false">IF(AND(OR(Dashboard!$T$3="All",R3177=Dashboard!$T$3),OR(Dashboard!$T$4="All",D3177=Dashboard!$T$4)),1,0)</f>
        <v>1</v>
      </c>
      <c r="W3177" s="21" t="n">
        <f aca="false">IF(V3177=1,T3177+ROW()/10000000,0)</f>
        <v>3.6003177</v>
      </c>
    </row>
    <row r="3178" customFormat="false" ht="15" hidden="false" customHeight="false" outlineLevel="0" collapsed="false">
      <c r="A3178" s="0" t="n">
        <v>18292472</v>
      </c>
      <c r="B3178" s="0" t="s">
        <v>8217</v>
      </c>
      <c r="C3178" s="0" t="n">
        <v>1</v>
      </c>
      <c r="D3178" s="0" t="s">
        <v>6924</v>
      </c>
      <c r="E3178" s="0" t="s">
        <v>8218</v>
      </c>
      <c r="F3178" s="0" t="s">
        <v>8145</v>
      </c>
      <c r="G3178" s="0" t="s">
        <v>8146</v>
      </c>
      <c r="H3178" s="0" t="s">
        <v>2128</v>
      </c>
      <c r="I3178" s="0" t="s">
        <v>2123</v>
      </c>
      <c r="J3178" s="0" t="s">
        <v>47</v>
      </c>
      <c r="K3178" s="0" t="s">
        <v>47</v>
      </c>
      <c r="L3178" s="0" t="s">
        <v>47</v>
      </c>
      <c r="M3178" s="0" t="s">
        <v>47</v>
      </c>
      <c r="N3178" s="0" t="n">
        <v>1</v>
      </c>
      <c r="O3178" s="0" t="n">
        <v>0</v>
      </c>
      <c r="P3178" s="0" t="n">
        <v>400</v>
      </c>
      <c r="Q3178" s="0" t="n">
        <v>1</v>
      </c>
      <c r="R3178" s="0" t="str">
        <f aca="false">INDEX(Lookup!$B$4:$B$18,MATCH(C3178,Lookup!$A$4:$A$18,0))</f>
        <v>India</v>
      </c>
      <c r="S3178" s="20" t="n">
        <f aca="false">INDEX(Lookup!$D$4:$D$18,MATCH(C3178,Lookup!$A$4:$A$18,0))</f>
        <v>0.012</v>
      </c>
      <c r="T3178" s="21" t="n">
        <f aca="false">ROUND(P3178*S3178,2)</f>
        <v>4.8</v>
      </c>
      <c r="U3178" s="21" t="n">
        <f aca="false">IF(T3178&lt;=10,1,IF(T3178&lt;=20,2,IF(T3178&lt;=30,3,IF(T3178&lt;=40,4,IF(T3178&lt;=50,5,IF(T3178&lt;=100,6,IF(T3178&lt;=250,7,8)))))))</f>
        <v>1</v>
      </c>
      <c r="V3178" s="21" t="n">
        <f aca="false">IF(AND(OR(Dashboard!$T$3="All",R3178=Dashboard!$T$3),OR(Dashboard!$T$4="All",D3178=Dashboard!$T$4)),1,0)</f>
        <v>1</v>
      </c>
      <c r="W3178" s="21" t="n">
        <f aca="false">IF(V3178=1,T3178+ROW()/10000000,0)</f>
        <v>4.8003178</v>
      </c>
    </row>
    <row r="3179" customFormat="false" ht="15" hidden="false" customHeight="false" outlineLevel="0" collapsed="false">
      <c r="A3179" s="0" t="n">
        <v>18449638</v>
      </c>
      <c r="B3179" s="0" t="s">
        <v>8219</v>
      </c>
      <c r="C3179" s="0" t="n">
        <v>1</v>
      </c>
      <c r="D3179" s="0" t="s">
        <v>6924</v>
      </c>
      <c r="E3179" s="0" t="s">
        <v>8204</v>
      </c>
      <c r="F3179" s="0" t="s">
        <v>8145</v>
      </c>
      <c r="G3179" s="0" t="s">
        <v>8146</v>
      </c>
      <c r="H3179" s="0" t="s">
        <v>402</v>
      </c>
      <c r="I3179" s="0" t="s">
        <v>2123</v>
      </c>
      <c r="J3179" s="0" t="s">
        <v>47</v>
      </c>
      <c r="K3179" s="0" t="s">
        <v>47</v>
      </c>
      <c r="L3179" s="0" t="s">
        <v>47</v>
      </c>
      <c r="M3179" s="0" t="s">
        <v>47</v>
      </c>
      <c r="N3179" s="0" t="n">
        <v>1</v>
      </c>
      <c r="O3179" s="0" t="n">
        <v>0</v>
      </c>
      <c r="P3179" s="0" t="n">
        <v>200</v>
      </c>
      <c r="Q3179" s="0" t="n">
        <v>1</v>
      </c>
      <c r="R3179" s="0" t="str">
        <f aca="false">INDEX(Lookup!$B$4:$B$18,MATCH(C3179,Lookup!$A$4:$A$18,0))</f>
        <v>India</v>
      </c>
      <c r="S3179" s="20" t="n">
        <f aca="false">INDEX(Lookup!$D$4:$D$18,MATCH(C3179,Lookup!$A$4:$A$18,0))</f>
        <v>0.012</v>
      </c>
      <c r="T3179" s="21" t="n">
        <f aca="false">ROUND(P3179*S3179,2)</f>
        <v>2.4</v>
      </c>
      <c r="U3179" s="21" t="n">
        <f aca="false">IF(T3179&lt;=10,1,IF(T3179&lt;=20,2,IF(T3179&lt;=30,3,IF(T3179&lt;=40,4,IF(T3179&lt;=50,5,IF(T3179&lt;=100,6,IF(T3179&lt;=250,7,8)))))))</f>
        <v>1</v>
      </c>
      <c r="V3179" s="21" t="n">
        <f aca="false">IF(AND(OR(Dashboard!$T$3="All",R3179=Dashboard!$T$3),OR(Dashboard!$T$4="All",D3179=Dashboard!$T$4)),1,0)</f>
        <v>1</v>
      </c>
      <c r="W3179" s="21" t="n">
        <f aca="false">IF(V3179=1,T3179+ROW()/10000000,0)</f>
        <v>2.4003179</v>
      </c>
    </row>
    <row r="3180" customFormat="false" ht="15" hidden="false" customHeight="false" outlineLevel="0" collapsed="false">
      <c r="A3180" s="0" t="n">
        <v>18449640</v>
      </c>
      <c r="B3180" s="0" t="s">
        <v>8220</v>
      </c>
      <c r="C3180" s="0" t="n">
        <v>1</v>
      </c>
      <c r="D3180" s="0" t="s">
        <v>6924</v>
      </c>
      <c r="E3180" s="0" t="s">
        <v>8221</v>
      </c>
      <c r="F3180" s="0" t="s">
        <v>8145</v>
      </c>
      <c r="G3180" s="0" t="s">
        <v>8146</v>
      </c>
      <c r="H3180" s="0" t="s">
        <v>2412</v>
      </c>
      <c r="I3180" s="0" t="s">
        <v>2123</v>
      </c>
      <c r="J3180" s="0" t="s">
        <v>47</v>
      </c>
      <c r="K3180" s="0" t="s">
        <v>47</v>
      </c>
      <c r="L3180" s="0" t="s">
        <v>47</v>
      </c>
      <c r="M3180" s="0" t="s">
        <v>47</v>
      </c>
      <c r="N3180" s="0" t="n">
        <v>1</v>
      </c>
      <c r="O3180" s="0" t="n">
        <v>0</v>
      </c>
      <c r="P3180" s="0" t="n">
        <v>100</v>
      </c>
      <c r="Q3180" s="0" t="n">
        <v>1</v>
      </c>
      <c r="R3180" s="0" t="str">
        <f aca="false">INDEX(Lookup!$B$4:$B$18,MATCH(C3180,Lookup!$A$4:$A$18,0))</f>
        <v>India</v>
      </c>
      <c r="S3180" s="20" t="n">
        <f aca="false">INDEX(Lookup!$D$4:$D$18,MATCH(C3180,Lookup!$A$4:$A$18,0))</f>
        <v>0.012</v>
      </c>
      <c r="T3180" s="21" t="n">
        <f aca="false">ROUND(P3180*S3180,2)</f>
        <v>1.2</v>
      </c>
      <c r="U3180" s="21" t="n">
        <f aca="false">IF(T3180&lt;=10,1,IF(T3180&lt;=20,2,IF(T3180&lt;=30,3,IF(T3180&lt;=40,4,IF(T3180&lt;=50,5,IF(T3180&lt;=100,6,IF(T3180&lt;=250,7,8)))))))</f>
        <v>1</v>
      </c>
      <c r="V3180" s="21" t="n">
        <f aca="false">IF(AND(OR(Dashboard!$T$3="All",R3180=Dashboard!$T$3),OR(Dashboard!$T$4="All",D3180=Dashboard!$T$4)),1,0)</f>
        <v>1</v>
      </c>
      <c r="W3180" s="21" t="n">
        <f aca="false">IF(V3180=1,T3180+ROW()/10000000,0)</f>
        <v>1.200318</v>
      </c>
    </row>
    <row r="3181" customFormat="false" ht="15" hidden="false" customHeight="false" outlineLevel="0" collapsed="false">
      <c r="A3181" s="0" t="n">
        <v>18492527</v>
      </c>
      <c r="B3181" s="0" t="s">
        <v>8222</v>
      </c>
      <c r="C3181" s="0" t="n">
        <v>1</v>
      </c>
      <c r="D3181" s="0" t="s">
        <v>6924</v>
      </c>
      <c r="E3181" s="0" t="s">
        <v>8223</v>
      </c>
      <c r="F3181" s="0" t="s">
        <v>8145</v>
      </c>
      <c r="G3181" s="0" t="s">
        <v>8146</v>
      </c>
      <c r="H3181" s="0" t="s">
        <v>2122</v>
      </c>
      <c r="I3181" s="0" t="s">
        <v>2123</v>
      </c>
      <c r="J3181" s="0" t="s">
        <v>47</v>
      </c>
      <c r="K3181" s="0" t="s">
        <v>47</v>
      </c>
      <c r="L3181" s="0" t="s">
        <v>47</v>
      </c>
      <c r="M3181" s="0" t="s">
        <v>47</v>
      </c>
      <c r="N3181" s="0" t="n">
        <v>1</v>
      </c>
      <c r="O3181" s="0" t="n">
        <v>0</v>
      </c>
      <c r="P3181" s="0" t="n">
        <v>400</v>
      </c>
      <c r="Q3181" s="0" t="n">
        <v>1</v>
      </c>
      <c r="R3181" s="0" t="str">
        <f aca="false">INDEX(Lookup!$B$4:$B$18,MATCH(C3181,Lookup!$A$4:$A$18,0))</f>
        <v>India</v>
      </c>
      <c r="S3181" s="20" t="n">
        <f aca="false">INDEX(Lookup!$D$4:$D$18,MATCH(C3181,Lookup!$A$4:$A$18,0))</f>
        <v>0.012</v>
      </c>
      <c r="T3181" s="21" t="n">
        <f aca="false">ROUND(P3181*S3181,2)</f>
        <v>4.8</v>
      </c>
      <c r="U3181" s="21" t="n">
        <f aca="false">IF(T3181&lt;=10,1,IF(T3181&lt;=20,2,IF(T3181&lt;=30,3,IF(T3181&lt;=40,4,IF(T3181&lt;=50,5,IF(T3181&lt;=100,6,IF(T3181&lt;=250,7,8)))))))</f>
        <v>1</v>
      </c>
      <c r="V3181" s="21" t="n">
        <f aca="false">IF(AND(OR(Dashboard!$T$3="All",R3181=Dashboard!$T$3),OR(Dashboard!$T$4="All",D3181=Dashboard!$T$4)),1,0)</f>
        <v>1</v>
      </c>
      <c r="W3181" s="21" t="n">
        <f aca="false">IF(V3181=1,T3181+ROW()/10000000,0)</f>
        <v>4.8003181</v>
      </c>
    </row>
    <row r="3182" customFormat="false" ht="15" hidden="false" customHeight="false" outlineLevel="0" collapsed="false">
      <c r="A3182" s="0" t="n">
        <v>303637</v>
      </c>
      <c r="B3182" s="0" t="s">
        <v>2408</v>
      </c>
      <c r="C3182" s="0" t="n">
        <v>1</v>
      </c>
      <c r="D3182" s="0" t="s">
        <v>6924</v>
      </c>
      <c r="E3182" s="0" t="s">
        <v>8224</v>
      </c>
      <c r="F3182" s="0" t="s">
        <v>8145</v>
      </c>
      <c r="G3182" s="0" t="s">
        <v>8146</v>
      </c>
      <c r="H3182" s="0" t="s">
        <v>3392</v>
      </c>
      <c r="I3182" s="0" t="s">
        <v>2123</v>
      </c>
      <c r="J3182" s="0" t="s">
        <v>47</v>
      </c>
      <c r="K3182" s="0" t="s">
        <v>47</v>
      </c>
      <c r="L3182" s="0" t="s">
        <v>47</v>
      </c>
      <c r="M3182" s="0" t="s">
        <v>47</v>
      </c>
      <c r="N3182" s="0" t="n">
        <v>2</v>
      </c>
      <c r="O3182" s="0" t="n">
        <v>32</v>
      </c>
      <c r="P3182" s="0" t="n">
        <v>700</v>
      </c>
      <c r="Q3182" s="0" t="n">
        <v>2.3</v>
      </c>
      <c r="R3182" s="0" t="str">
        <f aca="false">INDEX(Lookup!$B$4:$B$18,MATCH(C3182,Lookup!$A$4:$A$18,0))</f>
        <v>India</v>
      </c>
      <c r="S3182" s="20" t="n">
        <f aca="false">INDEX(Lookup!$D$4:$D$18,MATCH(C3182,Lookup!$A$4:$A$18,0))</f>
        <v>0.012</v>
      </c>
      <c r="T3182" s="21" t="n">
        <f aca="false">ROUND(P3182*S3182,2)</f>
        <v>8.4</v>
      </c>
      <c r="U3182" s="21" t="n">
        <f aca="false">IF(T3182&lt;=10,1,IF(T3182&lt;=20,2,IF(T3182&lt;=30,3,IF(T3182&lt;=40,4,IF(T3182&lt;=50,5,IF(T3182&lt;=100,6,IF(T3182&lt;=250,7,8)))))))</f>
        <v>1</v>
      </c>
      <c r="V3182" s="21" t="n">
        <f aca="false">IF(AND(OR(Dashboard!$T$3="All",R3182=Dashboard!$T$3),OR(Dashboard!$T$4="All",D3182=Dashboard!$T$4)),1,0)</f>
        <v>1</v>
      </c>
      <c r="W3182" s="21" t="n">
        <f aca="false">IF(V3182=1,T3182+ROW()/10000000,0)</f>
        <v>8.4003182</v>
      </c>
    </row>
    <row r="3183" customFormat="false" ht="15" hidden="false" customHeight="false" outlineLevel="0" collapsed="false">
      <c r="A3183" s="0" t="n">
        <v>304181</v>
      </c>
      <c r="B3183" s="0" t="s">
        <v>8225</v>
      </c>
      <c r="C3183" s="0" t="n">
        <v>1</v>
      </c>
      <c r="D3183" s="0" t="s">
        <v>6924</v>
      </c>
      <c r="E3183" s="0" t="s">
        <v>8146</v>
      </c>
      <c r="F3183" s="0" t="s">
        <v>8145</v>
      </c>
      <c r="G3183" s="0" t="s">
        <v>8146</v>
      </c>
      <c r="H3183" s="0" t="s">
        <v>2147</v>
      </c>
      <c r="I3183" s="0" t="s">
        <v>2123</v>
      </c>
      <c r="J3183" s="0" t="s">
        <v>47</v>
      </c>
      <c r="K3183" s="0" t="s">
        <v>47</v>
      </c>
      <c r="L3183" s="0" t="s">
        <v>47</v>
      </c>
      <c r="M3183" s="0" t="s">
        <v>47</v>
      </c>
      <c r="N3183" s="0" t="n">
        <v>2</v>
      </c>
      <c r="O3183" s="0" t="n">
        <v>271</v>
      </c>
      <c r="P3183" s="0" t="n">
        <v>500</v>
      </c>
      <c r="Q3183" s="0" t="n">
        <v>4.1</v>
      </c>
      <c r="R3183" s="0" t="str">
        <f aca="false">INDEX(Lookup!$B$4:$B$18,MATCH(C3183,Lookup!$A$4:$A$18,0))</f>
        <v>India</v>
      </c>
      <c r="S3183" s="20" t="n">
        <f aca="false">INDEX(Lookup!$D$4:$D$18,MATCH(C3183,Lookup!$A$4:$A$18,0))</f>
        <v>0.012</v>
      </c>
      <c r="T3183" s="21" t="n">
        <f aca="false">ROUND(P3183*S3183,2)</f>
        <v>6</v>
      </c>
      <c r="U3183" s="21" t="n">
        <f aca="false">IF(T3183&lt;=10,1,IF(T3183&lt;=20,2,IF(T3183&lt;=30,3,IF(T3183&lt;=40,4,IF(T3183&lt;=50,5,IF(T3183&lt;=100,6,IF(T3183&lt;=250,7,8)))))))</f>
        <v>1</v>
      </c>
      <c r="V3183" s="21" t="n">
        <f aca="false">IF(AND(OR(Dashboard!$T$3="All",R3183=Dashboard!$T$3),OR(Dashboard!$T$4="All",D3183=Dashboard!$T$4)),1,0)</f>
        <v>1</v>
      </c>
      <c r="W3183" s="21" t="n">
        <f aca="false">IF(V3183=1,T3183+ROW()/10000000,0)</f>
        <v>6.0003183</v>
      </c>
    </row>
    <row r="3184" customFormat="false" ht="15" hidden="false" customHeight="false" outlineLevel="0" collapsed="false">
      <c r="A3184" s="0" t="n">
        <v>308183</v>
      </c>
      <c r="B3184" s="0" t="s">
        <v>8226</v>
      </c>
      <c r="C3184" s="0" t="n">
        <v>1</v>
      </c>
      <c r="D3184" s="0" t="s">
        <v>6924</v>
      </c>
      <c r="E3184" s="0" t="s">
        <v>8227</v>
      </c>
      <c r="F3184" s="0" t="s">
        <v>8228</v>
      </c>
      <c r="G3184" s="0" t="s">
        <v>8227</v>
      </c>
      <c r="H3184" s="0" t="s">
        <v>3142</v>
      </c>
      <c r="I3184" s="0" t="s">
        <v>2123</v>
      </c>
      <c r="J3184" s="0" t="s">
        <v>47</v>
      </c>
      <c r="K3184" s="0" t="s">
        <v>47</v>
      </c>
      <c r="L3184" s="0" t="s">
        <v>47</v>
      </c>
      <c r="M3184" s="0" t="s">
        <v>47</v>
      </c>
      <c r="N3184" s="0" t="n">
        <v>1</v>
      </c>
      <c r="O3184" s="0" t="n">
        <v>4</v>
      </c>
      <c r="P3184" s="0" t="n">
        <v>150</v>
      </c>
      <c r="Q3184" s="0" t="n">
        <v>3</v>
      </c>
      <c r="R3184" s="0" t="str">
        <f aca="false">INDEX(Lookup!$B$4:$B$18,MATCH(C3184,Lookup!$A$4:$A$18,0))</f>
        <v>India</v>
      </c>
      <c r="S3184" s="20" t="n">
        <f aca="false">INDEX(Lookup!$D$4:$D$18,MATCH(C3184,Lookup!$A$4:$A$18,0))</f>
        <v>0.012</v>
      </c>
      <c r="T3184" s="21" t="n">
        <f aca="false">ROUND(P3184*S3184,2)</f>
        <v>1.8</v>
      </c>
      <c r="U3184" s="21" t="n">
        <f aca="false">IF(T3184&lt;=10,1,IF(T3184&lt;=20,2,IF(T3184&lt;=30,3,IF(T3184&lt;=40,4,IF(T3184&lt;=50,5,IF(T3184&lt;=100,6,IF(T3184&lt;=250,7,8)))))))</f>
        <v>1</v>
      </c>
      <c r="V3184" s="21" t="n">
        <f aca="false">IF(AND(OR(Dashboard!$T$3="All",R3184=Dashboard!$T$3),OR(Dashboard!$T$4="All",D3184=Dashboard!$T$4)),1,0)</f>
        <v>1</v>
      </c>
      <c r="W3184" s="21" t="n">
        <f aca="false">IF(V3184=1,T3184+ROW()/10000000,0)</f>
        <v>1.8003184</v>
      </c>
    </row>
    <row r="3185" customFormat="false" ht="15" hidden="false" customHeight="false" outlineLevel="0" collapsed="false">
      <c r="A3185" s="0" t="n">
        <v>313059</v>
      </c>
      <c r="B3185" s="0" t="s">
        <v>8229</v>
      </c>
      <c r="C3185" s="0" t="n">
        <v>1</v>
      </c>
      <c r="D3185" s="0" t="s">
        <v>6924</v>
      </c>
      <c r="E3185" s="0" t="s">
        <v>8227</v>
      </c>
      <c r="F3185" s="0" t="s">
        <v>8228</v>
      </c>
      <c r="G3185" s="0" t="s">
        <v>8227</v>
      </c>
      <c r="H3185" s="0" t="s">
        <v>69</v>
      </c>
      <c r="I3185" s="0" t="s">
        <v>2123</v>
      </c>
      <c r="J3185" s="0" t="s">
        <v>47</v>
      </c>
      <c r="K3185" s="0" t="s">
        <v>47</v>
      </c>
      <c r="L3185" s="0" t="s">
        <v>47</v>
      </c>
      <c r="M3185" s="0" t="s">
        <v>47</v>
      </c>
      <c r="N3185" s="0" t="n">
        <v>1</v>
      </c>
      <c r="O3185" s="0" t="n">
        <v>1</v>
      </c>
      <c r="P3185" s="0" t="n">
        <v>250</v>
      </c>
      <c r="Q3185" s="0" t="n">
        <v>1</v>
      </c>
      <c r="R3185" s="0" t="str">
        <f aca="false">INDEX(Lookup!$B$4:$B$18,MATCH(C3185,Lookup!$A$4:$A$18,0))</f>
        <v>India</v>
      </c>
      <c r="S3185" s="20" t="n">
        <f aca="false">INDEX(Lookup!$D$4:$D$18,MATCH(C3185,Lookup!$A$4:$A$18,0))</f>
        <v>0.012</v>
      </c>
      <c r="T3185" s="21" t="n">
        <f aca="false">ROUND(P3185*S3185,2)</f>
        <v>3</v>
      </c>
      <c r="U3185" s="21" t="n">
        <f aca="false">IF(T3185&lt;=10,1,IF(T3185&lt;=20,2,IF(T3185&lt;=30,3,IF(T3185&lt;=40,4,IF(T3185&lt;=50,5,IF(T3185&lt;=100,6,IF(T3185&lt;=250,7,8)))))))</f>
        <v>1</v>
      </c>
      <c r="V3185" s="21" t="n">
        <f aca="false">IF(AND(OR(Dashboard!$T$3="All",R3185=Dashboard!$T$3),OR(Dashboard!$T$4="All",D3185=Dashboard!$T$4)),1,0)</f>
        <v>1</v>
      </c>
      <c r="W3185" s="21" t="n">
        <f aca="false">IF(V3185=1,T3185+ROW()/10000000,0)</f>
        <v>3.0003185</v>
      </c>
    </row>
    <row r="3186" customFormat="false" ht="15" hidden="false" customHeight="false" outlineLevel="0" collapsed="false">
      <c r="A3186" s="0" t="n">
        <v>763</v>
      </c>
      <c r="B3186" s="0" t="s">
        <v>8230</v>
      </c>
      <c r="C3186" s="0" t="n">
        <v>1</v>
      </c>
      <c r="D3186" s="0" t="s">
        <v>6924</v>
      </c>
      <c r="E3186" s="0" t="s">
        <v>8231</v>
      </c>
      <c r="F3186" s="0" t="s">
        <v>8232</v>
      </c>
      <c r="G3186" s="0" t="s">
        <v>8233</v>
      </c>
      <c r="H3186" s="0" t="s">
        <v>8234</v>
      </c>
      <c r="I3186" s="0" t="s">
        <v>2123</v>
      </c>
      <c r="J3186" s="0" t="s">
        <v>46</v>
      </c>
      <c r="K3186" s="0" t="s">
        <v>47</v>
      </c>
      <c r="L3186" s="0" t="s">
        <v>47</v>
      </c>
      <c r="M3186" s="0" t="s">
        <v>47</v>
      </c>
      <c r="N3186" s="0" t="n">
        <v>3</v>
      </c>
      <c r="O3186" s="0" t="n">
        <v>176</v>
      </c>
      <c r="P3186" s="0" t="n">
        <v>1200</v>
      </c>
      <c r="Q3186" s="0" t="n">
        <v>3.3</v>
      </c>
      <c r="R3186" s="0" t="str">
        <f aca="false">INDEX(Lookup!$B$4:$B$18,MATCH(C3186,Lookup!$A$4:$A$18,0))</f>
        <v>India</v>
      </c>
      <c r="S3186" s="20" t="n">
        <f aca="false">INDEX(Lookup!$D$4:$D$18,MATCH(C3186,Lookup!$A$4:$A$18,0))</f>
        <v>0.012</v>
      </c>
      <c r="T3186" s="21" t="n">
        <f aca="false">ROUND(P3186*S3186,2)</f>
        <v>14.4</v>
      </c>
      <c r="U3186" s="21" t="n">
        <f aca="false">IF(T3186&lt;=10,1,IF(T3186&lt;=20,2,IF(T3186&lt;=30,3,IF(T3186&lt;=40,4,IF(T3186&lt;=50,5,IF(T3186&lt;=100,6,IF(T3186&lt;=250,7,8)))))))</f>
        <v>2</v>
      </c>
      <c r="V3186" s="21" t="n">
        <f aca="false">IF(AND(OR(Dashboard!$T$3="All",R3186=Dashboard!$T$3),OR(Dashboard!$T$4="All",D3186=Dashboard!$T$4)),1,0)</f>
        <v>1</v>
      </c>
      <c r="W3186" s="21" t="n">
        <f aca="false">IF(V3186=1,T3186+ROW()/10000000,0)</f>
        <v>14.4003186</v>
      </c>
    </row>
    <row r="3187" customFormat="false" ht="15" hidden="false" customHeight="false" outlineLevel="0" collapsed="false">
      <c r="A3187" s="0" t="n">
        <v>7557</v>
      </c>
      <c r="B3187" s="0" t="s">
        <v>8235</v>
      </c>
      <c r="C3187" s="0" t="n">
        <v>1</v>
      </c>
      <c r="D3187" s="0" t="s">
        <v>6924</v>
      </c>
      <c r="E3187" s="0" t="s">
        <v>8236</v>
      </c>
      <c r="F3187" s="0" t="s">
        <v>8232</v>
      </c>
      <c r="G3187" s="0" t="s">
        <v>8233</v>
      </c>
      <c r="H3187" s="0" t="s">
        <v>3243</v>
      </c>
      <c r="I3187" s="0" t="s">
        <v>2123</v>
      </c>
      <c r="J3187" s="0" t="s">
        <v>47</v>
      </c>
      <c r="K3187" s="0" t="s">
        <v>47</v>
      </c>
      <c r="L3187" s="0" t="s">
        <v>47</v>
      </c>
      <c r="M3187" s="0" t="s">
        <v>47</v>
      </c>
      <c r="N3187" s="0" t="n">
        <v>1</v>
      </c>
      <c r="O3187" s="0" t="n">
        <v>10</v>
      </c>
      <c r="P3187" s="0" t="n">
        <v>100</v>
      </c>
      <c r="Q3187" s="0" t="n">
        <v>3.1</v>
      </c>
      <c r="R3187" s="0" t="str">
        <f aca="false">INDEX(Lookup!$B$4:$B$18,MATCH(C3187,Lookup!$A$4:$A$18,0))</f>
        <v>India</v>
      </c>
      <c r="S3187" s="20" t="n">
        <f aca="false">INDEX(Lookup!$D$4:$D$18,MATCH(C3187,Lookup!$A$4:$A$18,0))</f>
        <v>0.012</v>
      </c>
      <c r="T3187" s="21" t="n">
        <f aca="false">ROUND(P3187*S3187,2)</f>
        <v>1.2</v>
      </c>
      <c r="U3187" s="21" t="n">
        <f aca="false">IF(T3187&lt;=10,1,IF(T3187&lt;=20,2,IF(T3187&lt;=30,3,IF(T3187&lt;=40,4,IF(T3187&lt;=50,5,IF(T3187&lt;=100,6,IF(T3187&lt;=250,7,8)))))))</f>
        <v>1</v>
      </c>
      <c r="V3187" s="21" t="n">
        <f aca="false">IF(AND(OR(Dashboard!$T$3="All",R3187=Dashboard!$T$3),OR(Dashboard!$T$4="All",D3187=Dashboard!$T$4)),1,0)</f>
        <v>1</v>
      </c>
      <c r="W3187" s="21" t="n">
        <f aca="false">IF(V3187=1,T3187+ROW()/10000000,0)</f>
        <v>1.2003187</v>
      </c>
    </row>
    <row r="3188" customFormat="false" ht="15" hidden="false" customHeight="false" outlineLevel="0" collapsed="false">
      <c r="A3188" s="0" t="n">
        <v>525</v>
      </c>
      <c r="B3188" s="0" t="s">
        <v>3562</v>
      </c>
      <c r="C3188" s="0" t="n">
        <v>1</v>
      </c>
      <c r="D3188" s="0" t="s">
        <v>6924</v>
      </c>
      <c r="E3188" s="0" t="s">
        <v>8237</v>
      </c>
      <c r="F3188" s="0" t="s">
        <v>8232</v>
      </c>
      <c r="G3188" s="0" t="s">
        <v>8233</v>
      </c>
      <c r="H3188" s="0" t="s">
        <v>153</v>
      </c>
      <c r="I3188" s="0" t="s">
        <v>2123</v>
      </c>
      <c r="J3188" s="0" t="s">
        <v>47</v>
      </c>
      <c r="K3188" s="0" t="s">
        <v>46</v>
      </c>
      <c r="L3188" s="0" t="s">
        <v>47</v>
      </c>
      <c r="M3188" s="0" t="s">
        <v>47</v>
      </c>
      <c r="N3188" s="0" t="n">
        <v>2</v>
      </c>
      <c r="O3188" s="0" t="n">
        <v>73</v>
      </c>
      <c r="P3188" s="0" t="n">
        <v>650</v>
      </c>
      <c r="Q3188" s="0" t="n">
        <v>3.3</v>
      </c>
      <c r="R3188" s="0" t="str">
        <f aca="false">INDEX(Lookup!$B$4:$B$18,MATCH(C3188,Lookup!$A$4:$A$18,0))</f>
        <v>India</v>
      </c>
      <c r="S3188" s="20" t="n">
        <f aca="false">INDEX(Lookup!$D$4:$D$18,MATCH(C3188,Lookup!$A$4:$A$18,0))</f>
        <v>0.012</v>
      </c>
      <c r="T3188" s="21" t="n">
        <f aca="false">ROUND(P3188*S3188,2)</f>
        <v>7.8</v>
      </c>
      <c r="U3188" s="21" t="n">
        <f aca="false">IF(T3188&lt;=10,1,IF(T3188&lt;=20,2,IF(T3188&lt;=30,3,IF(T3188&lt;=40,4,IF(T3188&lt;=50,5,IF(T3188&lt;=100,6,IF(T3188&lt;=250,7,8)))))))</f>
        <v>1</v>
      </c>
      <c r="V3188" s="21" t="n">
        <f aca="false">IF(AND(OR(Dashboard!$T$3="All",R3188=Dashboard!$T$3),OR(Dashboard!$T$4="All",D3188=Dashboard!$T$4)),1,0)</f>
        <v>1</v>
      </c>
      <c r="W3188" s="21" t="n">
        <f aca="false">IF(V3188=1,T3188+ROW()/10000000,0)</f>
        <v>7.8003188</v>
      </c>
    </row>
    <row r="3189" customFormat="false" ht="15" hidden="false" customHeight="false" outlineLevel="0" collapsed="false">
      <c r="A3189" s="0" t="n">
        <v>7561</v>
      </c>
      <c r="B3189" s="0" t="s">
        <v>8238</v>
      </c>
      <c r="C3189" s="0" t="n">
        <v>1</v>
      </c>
      <c r="D3189" s="0" t="s">
        <v>6924</v>
      </c>
      <c r="E3189" s="0" t="s">
        <v>8239</v>
      </c>
      <c r="F3189" s="0" t="s">
        <v>8232</v>
      </c>
      <c r="G3189" s="0" t="s">
        <v>8233</v>
      </c>
      <c r="H3189" s="0" t="s">
        <v>4467</v>
      </c>
      <c r="I3189" s="0" t="s">
        <v>2123</v>
      </c>
      <c r="J3189" s="0" t="s">
        <v>47</v>
      </c>
      <c r="K3189" s="0" t="s">
        <v>47</v>
      </c>
      <c r="L3189" s="0" t="s">
        <v>47</v>
      </c>
      <c r="M3189" s="0" t="s">
        <v>47</v>
      </c>
      <c r="N3189" s="0" t="n">
        <v>1</v>
      </c>
      <c r="O3189" s="0" t="n">
        <v>12</v>
      </c>
      <c r="P3189" s="0" t="n">
        <v>200</v>
      </c>
      <c r="Q3189" s="0" t="n">
        <v>3</v>
      </c>
      <c r="R3189" s="0" t="str">
        <f aca="false">INDEX(Lookup!$B$4:$B$18,MATCH(C3189,Lookup!$A$4:$A$18,0))</f>
        <v>India</v>
      </c>
      <c r="S3189" s="20" t="n">
        <f aca="false">INDEX(Lookup!$D$4:$D$18,MATCH(C3189,Lookup!$A$4:$A$18,0))</f>
        <v>0.012</v>
      </c>
      <c r="T3189" s="21" t="n">
        <f aca="false">ROUND(P3189*S3189,2)</f>
        <v>2.4</v>
      </c>
      <c r="U3189" s="21" t="n">
        <f aca="false">IF(T3189&lt;=10,1,IF(T3189&lt;=20,2,IF(T3189&lt;=30,3,IF(T3189&lt;=40,4,IF(T3189&lt;=50,5,IF(T3189&lt;=100,6,IF(T3189&lt;=250,7,8)))))))</f>
        <v>1</v>
      </c>
      <c r="V3189" s="21" t="n">
        <f aca="false">IF(AND(OR(Dashboard!$T$3="All",R3189=Dashboard!$T$3),OR(Dashboard!$T$4="All",D3189=Dashboard!$T$4)),1,0)</f>
        <v>1</v>
      </c>
      <c r="W3189" s="21" t="n">
        <f aca="false">IF(V3189=1,T3189+ROW()/10000000,0)</f>
        <v>2.4003189</v>
      </c>
    </row>
    <row r="3190" customFormat="false" ht="15" hidden="false" customHeight="false" outlineLevel="0" collapsed="false">
      <c r="A3190" s="0" t="n">
        <v>18387105</v>
      </c>
      <c r="B3190" s="0" t="s">
        <v>8240</v>
      </c>
      <c r="C3190" s="0" t="n">
        <v>1</v>
      </c>
      <c r="D3190" s="0" t="s">
        <v>6924</v>
      </c>
      <c r="E3190" s="0" t="s">
        <v>8241</v>
      </c>
      <c r="F3190" s="0" t="s">
        <v>8232</v>
      </c>
      <c r="G3190" s="0" t="s">
        <v>8233</v>
      </c>
      <c r="H3190" s="0" t="s">
        <v>2868</v>
      </c>
      <c r="I3190" s="0" t="s">
        <v>2123</v>
      </c>
      <c r="J3190" s="0" t="s">
        <v>47</v>
      </c>
      <c r="K3190" s="0" t="s">
        <v>47</v>
      </c>
      <c r="L3190" s="0" t="s">
        <v>47</v>
      </c>
      <c r="M3190" s="0" t="s">
        <v>47</v>
      </c>
      <c r="N3190" s="0" t="n">
        <v>1</v>
      </c>
      <c r="O3190" s="0" t="n">
        <v>13</v>
      </c>
      <c r="P3190" s="0" t="n">
        <v>300</v>
      </c>
      <c r="Q3190" s="0" t="n">
        <v>3.4</v>
      </c>
      <c r="R3190" s="0" t="str">
        <f aca="false">INDEX(Lookup!$B$4:$B$18,MATCH(C3190,Lookup!$A$4:$A$18,0))</f>
        <v>India</v>
      </c>
      <c r="S3190" s="20" t="n">
        <f aca="false">INDEX(Lookup!$D$4:$D$18,MATCH(C3190,Lookup!$A$4:$A$18,0))</f>
        <v>0.012</v>
      </c>
      <c r="T3190" s="21" t="n">
        <f aca="false">ROUND(P3190*S3190,2)</f>
        <v>3.6</v>
      </c>
      <c r="U3190" s="21" t="n">
        <f aca="false">IF(T3190&lt;=10,1,IF(T3190&lt;=20,2,IF(T3190&lt;=30,3,IF(T3190&lt;=40,4,IF(T3190&lt;=50,5,IF(T3190&lt;=100,6,IF(T3190&lt;=250,7,8)))))))</f>
        <v>1</v>
      </c>
      <c r="V3190" s="21" t="n">
        <f aca="false">IF(AND(OR(Dashboard!$T$3="All",R3190=Dashboard!$T$3),OR(Dashboard!$T$4="All",D3190=Dashboard!$T$4)),1,0)</f>
        <v>1</v>
      </c>
      <c r="W3190" s="21" t="n">
        <f aca="false">IF(V3190=1,T3190+ROW()/10000000,0)</f>
        <v>3.600319</v>
      </c>
    </row>
    <row r="3191" customFormat="false" ht="15" hidden="false" customHeight="false" outlineLevel="0" collapsed="false">
      <c r="A3191" s="0" t="n">
        <v>18451576</v>
      </c>
      <c r="B3191" s="0" t="s">
        <v>8242</v>
      </c>
      <c r="C3191" s="0" t="n">
        <v>1</v>
      </c>
      <c r="D3191" s="0" t="s">
        <v>6924</v>
      </c>
      <c r="E3191" s="0" t="s">
        <v>8243</v>
      </c>
      <c r="F3191" s="0" t="s">
        <v>8232</v>
      </c>
      <c r="G3191" s="0" t="s">
        <v>8233</v>
      </c>
      <c r="H3191" s="0" t="s">
        <v>2136</v>
      </c>
      <c r="I3191" s="0" t="s">
        <v>2123</v>
      </c>
      <c r="J3191" s="0" t="s">
        <v>47</v>
      </c>
      <c r="K3191" s="0" t="s">
        <v>47</v>
      </c>
      <c r="L3191" s="0" t="s">
        <v>47</v>
      </c>
      <c r="M3191" s="0" t="s">
        <v>47</v>
      </c>
      <c r="N3191" s="0" t="n">
        <v>2</v>
      </c>
      <c r="O3191" s="0" t="n">
        <v>33</v>
      </c>
      <c r="P3191" s="0" t="n">
        <v>600</v>
      </c>
      <c r="Q3191" s="0" t="n">
        <v>3.3</v>
      </c>
      <c r="R3191" s="0" t="str">
        <f aca="false">INDEX(Lookup!$B$4:$B$18,MATCH(C3191,Lookup!$A$4:$A$18,0))</f>
        <v>India</v>
      </c>
      <c r="S3191" s="20" t="n">
        <f aca="false">INDEX(Lookup!$D$4:$D$18,MATCH(C3191,Lookup!$A$4:$A$18,0))</f>
        <v>0.012</v>
      </c>
      <c r="T3191" s="21" t="n">
        <f aca="false">ROUND(P3191*S3191,2)</f>
        <v>7.2</v>
      </c>
      <c r="U3191" s="21" t="n">
        <f aca="false">IF(T3191&lt;=10,1,IF(T3191&lt;=20,2,IF(T3191&lt;=30,3,IF(T3191&lt;=40,4,IF(T3191&lt;=50,5,IF(T3191&lt;=100,6,IF(T3191&lt;=250,7,8)))))))</f>
        <v>1</v>
      </c>
      <c r="V3191" s="21" t="n">
        <f aca="false">IF(AND(OR(Dashboard!$T$3="All",R3191=Dashboard!$T$3),OR(Dashboard!$T$4="All",D3191=Dashboard!$T$4)),1,0)</f>
        <v>1</v>
      </c>
      <c r="W3191" s="21" t="n">
        <f aca="false">IF(V3191=1,T3191+ROW()/10000000,0)</f>
        <v>7.2003191</v>
      </c>
    </row>
    <row r="3192" customFormat="false" ht="15" hidden="false" customHeight="false" outlineLevel="0" collapsed="false">
      <c r="A3192" s="0" t="n">
        <v>580</v>
      </c>
      <c r="B3192" s="0" t="s">
        <v>8244</v>
      </c>
      <c r="C3192" s="0" t="n">
        <v>1</v>
      </c>
      <c r="D3192" s="0" t="s">
        <v>6924</v>
      </c>
      <c r="E3192" s="0" t="s">
        <v>8245</v>
      </c>
      <c r="F3192" s="0" t="s">
        <v>8232</v>
      </c>
      <c r="G3192" s="0" t="s">
        <v>8233</v>
      </c>
      <c r="H3192" s="0" t="s">
        <v>2330</v>
      </c>
      <c r="I3192" s="0" t="s">
        <v>2123</v>
      </c>
      <c r="J3192" s="0" t="s">
        <v>47</v>
      </c>
      <c r="K3192" s="0" t="s">
        <v>46</v>
      </c>
      <c r="L3192" s="0" t="s">
        <v>47</v>
      </c>
      <c r="M3192" s="0" t="s">
        <v>47</v>
      </c>
      <c r="N3192" s="0" t="n">
        <v>2</v>
      </c>
      <c r="O3192" s="0" t="n">
        <v>104</v>
      </c>
      <c r="P3192" s="0" t="n">
        <v>700</v>
      </c>
      <c r="Q3192" s="0" t="n">
        <v>3.4</v>
      </c>
      <c r="R3192" s="0" t="str">
        <f aca="false">INDEX(Lookup!$B$4:$B$18,MATCH(C3192,Lookup!$A$4:$A$18,0))</f>
        <v>India</v>
      </c>
      <c r="S3192" s="20" t="n">
        <f aca="false">INDEX(Lookup!$D$4:$D$18,MATCH(C3192,Lookup!$A$4:$A$18,0))</f>
        <v>0.012</v>
      </c>
      <c r="T3192" s="21" t="n">
        <f aca="false">ROUND(P3192*S3192,2)</f>
        <v>8.4</v>
      </c>
      <c r="U3192" s="21" t="n">
        <f aca="false">IF(T3192&lt;=10,1,IF(T3192&lt;=20,2,IF(T3192&lt;=30,3,IF(T3192&lt;=40,4,IF(T3192&lt;=50,5,IF(T3192&lt;=100,6,IF(T3192&lt;=250,7,8)))))))</f>
        <v>1</v>
      </c>
      <c r="V3192" s="21" t="n">
        <f aca="false">IF(AND(OR(Dashboard!$T$3="All",R3192=Dashboard!$T$3),OR(Dashboard!$T$4="All",D3192=Dashboard!$T$4)),1,0)</f>
        <v>1</v>
      </c>
      <c r="W3192" s="21" t="n">
        <f aca="false">IF(V3192=1,T3192+ROW()/10000000,0)</f>
        <v>8.4003192</v>
      </c>
    </row>
    <row r="3193" customFormat="false" ht="15" hidden="false" customHeight="false" outlineLevel="0" collapsed="false">
      <c r="A3193" s="0" t="n">
        <v>308703</v>
      </c>
      <c r="B3193" s="0" t="s">
        <v>8246</v>
      </c>
      <c r="C3193" s="0" t="n">
        <v>1</v>
      </c>
      <c r="D3193" s="0" t="s">
        <v>6924</v>
      </c>
      <c r="E3193" s="0" t="s">
        <v>8247</v>
      </c>
      <c r="F3193" s="0" t="s">
        <v>8232</v>
      </c>
      <c r="G3193" s="0" t="s">
        <v>8233</v>
      </c>
      <c r="H3193" s="0" t="s">
        <v>2868</v>
      </c>
      <c r="I3193" s="0" t="s">
        <v>2123</v>
      </c>
      <c r="J3193" s="0" t="s">
        <v>47</v>
      </c>
      <c r="K3193" s="0" t="s">
        <v>46</v>
      </c>
      <c r="L3193" s="0" t="s">
        <v>47</v>
      </c>
      <c r="M3193" s="0" t="s">
        <v>47</v>
      </c>
      <c r="N3193" s="0" t="n">
        <v>1</v>
      </c>
      <c r="O3193" s="0" t="n">
        <v>12</v>
      </c>
      <c r="P3193" s="0" t="n">
        <v>300</v>
      </c>
      <c r="Q3193" s="0" t="n">
        <v>3.2</v>
      </c>
      <c r="R3193" s="0" t="str">
        <f aca="false">INDEX(Lookup!$B$4:$B$18,MATCH(C3193,Lookup!$A$4:$A$18,0))</f>
        <v>India</v>
      </c>
      <c r="S3193" s="20" t="n">
        <f aca="false">INDEX(Lookup!$D$4:$D$18,MATCH(C3193,Lookup!$A$4:$A$18,0))</f>
        <v>0.012</v>
      </c>
      <c r="T3193" s="21" t="n">
        <f aca="false">ROUND(P3193*S3193,2)</f>
        <v>3.6</v>
      </c>
      <c r="U3193" s="21" t="n">
        <f aca="false">IF(T3193&lt;=10,1,IF(T3193&lt;=20,2,IF(T3193&lt;=30,3,IF(T3193&lt;=40,4,IF(T3193&lt;=50,5,IF(T3193&lt;=100,6,IF(T3193&lt;=250,7,8)))))))</f>
        <v>1</v>
      </c>
      <c r="V3193" s="21" t="n">
        <f aca="false">IF(AND(OR(Dashboard!$T$3="All",R3193=Dashboard!$T$3),OR(Dashboard!$T$4="All",D3193=Dashboard!$T$4)),1,0)</f>
        <v>1</v>
      </c>
      <c r="W3193" s="21" t="n">
        <f aca="false">IF(V3193=1,T3193+ROW()/10000000,0)</f>
        <v>3.6003193</v>
      </c>
    </row>
    <row r="3194" customFormat="false" ht="15" hidden="false" customHeight="false" outlineLevel="0" collapsed="false">
      <c r="A3194" s="0" t="n">
        <v>60</v>
      </c>
      <c r="B3194" s="0" t="s">
        <v>4858</v>
      </c>
      <c r="C3194" s="0" t="n">
        <v>1</v>
      </c>
      <c r="D3194" s="0" t="s">
        <v>6924</v>
      </c>
      <c r="E3194" s="0" t="s">
        <v>8248</v>
      </c>
      <c r="F3194" s="0" t="s">
        <v>8232</v>
      </c>
      <c r="G3194" s="0" t="s">
        <v>8233</v>
      </c>
      <c r="H3194" s="0" t="s">
        <v>2122</v>
      </c>
      <c r="I3194" s="0" t="s">
        <v>2123</v>
      </c>
      <c r="J3194" s="0" t="s">
        <v>46</v>
      </c>
      <c r="K3194" s="0" t="s">
        <v>47</v>
      </c>
      <c r="L3194" s="0" t="s">
        <v>47</v>
      </c>
      <c r="M3194" s="0" t="s">
        <v>47</v>
      </c>
      <c r="N3194" s="0" t="n">
        <v>2</v>
      </c>
      <c r="O3194" s="0" t="n">
        <v>600</v>
      </c>
      <c r="P3194" s="0" t="n">
        <v>900</v>
      </c>
      <c r="Q3194" s="0" t="n">
        <v>3.2</v>
      </c>
      <c r="R3194" s="0" t="str">
        <f aca="false">INDEX(Lookup!$B$4:$B$18,MATCH(C3194,Lookup!$A$4:$A$18,0))</f>
        <v>India</v>
      </c>
      <c r="S3194" s="20" t="n">
        <f aca="false">INDEX(Lookup!$D$4:$D$18,MATCH(C3194,Lookup!$A$4:$A$18,0))</f>
        <v>0.012</v>
      </c>
      <c r="T3194" s="21" t="n">
        <f aca="false">ROUND(P3194*S3194,2)</f>
        <v>10.8</v>
      </c>
      <c r="U3194" s="21" t="n">
        <f aca="false">IF(T3194&lt;=10,1,IF(T3194&lt;=20,2,IF(T3194&lt;=30,3,IF(T3194&lt;=40,4,IF(T3194&lt;=50,5,IF(T3194&lt;=100,6,IF(T3194&lt;=250,7,8)))))))</f>
        <v>2</v>
      </c>
      <c r="V3194" s="21" t="n">
        <f aca="false">IF(AND(OR(Dashboard!$T$3="All",R3194=Dashboard!$T$3),OR(Dashboard!$T$4="All",D3194=Dashboard!$T$4)),1,0)</f>
        <v>1</v>
      </c>
      <c r="W3194" s="21" t="n">
        <f aca="false">IF(V3194=1,T3194+ROW()/10000000,0)</f>
        <v>10.8003194</v>
      </c>
    </row>
    <row r="3195" customFormat="false" ht="15" hidden="false" customHeight="false" outlineLevel="0" collapsed="false">
      <c r="A3195" s="0" t="n">
        <v>305123</v>
      </c>
      <c r="B3195" s="0" t="s">
        <v>8249</v>
      </c>
      <c r="C3195" s="0" t="n">
        <v>1</v>
      </c>
      <c r="D3195" s="0" t="s">
        <v>6924</v>
      </c>
      <c r="E3195" s="0" t="s">
        <v>8250</v>
      </c>
      <c r="F3195" s="0" t="s">
        <v>8232</v>
      </c>
      <c r="G3195" s="0" t="s">
        <v>8233</v>
      </c>
      <c r="H3195" s="0" t="s">
        <v>2868</v>
      </c>
      <c r="I3195" s="0" t="s">
        <v>2123</v>
      </c>
      <c r="J3195" s="0" t="s">
        <v>47</v>
      </c>
      <c r="K3195" s="0" t="s">
        <v>47</v>
      </c>
      <c r="L3195" s="0" t="s">
        <v>47</v>
      </c>
      <c r="M3195" s="0" t="s">
        <v>47</v>
      </c>
      <c r="N3195" s="0" t="n">
        <v>2</v>
      </c>
      <c r="O3195" s="0" t="n">
        <v>13</v>
      </c>
      <c r="P3195" s="0" t="n">
        <v>600</v>
      </c>
      <c r="Q3195" s="0" t="n">
        <v>3.2</v>
      </c>
      <c r="R3195" s="0" t="str">
        <f aca="false">INDEX(Lookup!$B$4:$B$18,MATCH(C3195,Lookup!$A$4:$A$18,0))</f>
        <v>India</v>
      </c>
      <c r="S3195" s="20" t="n">
        <f aca="false">INDEX(Lookup!$D$4:$D$18,MATCH(C3195,Lookup!$A$4:$A$18,0))</f>
        <v>0.012</v>
      </c>
      <c r="T3195" s="21" t="n">
        <f aca="false">ROUND(P3195*S3195,2)</f>
        <v>7.2</v>
      </c>
      <c r="U3195" s="21" t="n">
        <f aca="false">IF(T3195&lt;=10,1,IF(T3195&lt;=20,2,IF(T3195&lt;=30,3,IF(T3195&lt;=40,4,IF(T3195&lt;=50,5,IF(T3195&lt;=100,6,IF(T3195&lt;=250,7,8)))))))</f>
        <v>1</v>
      </c>
      <c r="V3195" s="21" t="n">
        <f aca="false">IF(AND(OR(Dashboard!$T$3="All",R3195=Dashboard!$T$3),OR(Dashboard!$T$4="All",D3195=Dashboard!$T$4)),1,0)</f>
        <v>1</v>
      </c>
      <c r="W3195" s="21" t="n">
        <f aca="false">IF(V3195=1,T3195+ROW()/10000000,0)</f>
        <v>7.2003195</v>
      </c>
    </row>
    <row r="3196" customFormat="false" ht="15" hidden="false" customHeight="false" outlineLevel="0" collapsed="false">
      <c r="A3196" s="0" t="n">
        <v>18265689</v>
      </c>
      <c r="B3196" s="0" t="s">
        <v>8251</v>
      </c>
      <c r="C3196" s="0" t="n">
        <v>1</v>
      </c>
      <c r="D3196" s="0" t="s">
        <v>6924</v>
      </c>
      <c r="E3196" s="0" t="s">
        <v>8252</v>
      </c>
      <c r="F3196" s="0" t="s">
        <v>8232</v>
      </c>
      <c r="G3196" s="0" t="s">
        <v>8233</v>
      </c>
      <c r="H3196" s="0" t="s">
        <v>8253</v>
      </c>
      <c r="I3196" s="0" t="s">
        <v>2123</v>
      </c>
      <c r="J3196" s="0" t="s">
        <v>47</v>
      </c>
      <c r="K3196" s="0" t="s">
        <v>46</v>
      </c>
      <c r="L3196" s="0" t="s">
        <v>47</v>
      </c>
      <c r="M3196" s="0" t="s">
        <v>47</v>
      </c>
      <c r="N3196" s="0" t="n">
        <v>2</v>
      </c>
      <c r="O3196" s="0" t="n">
        <v>8</v>
      </c>
      <c r="P3196" s="0" t="n">
        <v>700</v>
      </c>
      <c r="Q3196" s="0" t="n">
        <v>2.7</v>
      </c>
      <c r="R3196" s="0" t="str">
        <f aca="false">INDEX(Lookup!$B$4:$B$18,MATCH(C3196,Lookup!$A$4:$A$18,0))</f>
        <v>India</v>
      </c>
      <c r="S3196" s="20" t="n">
        <f aca="false">INDEX(Lookup!$D$4:$D$18,MATCH(C3196,Lookup!$A$4:$A$18,0))</f>
        <v>0.012</v>
      </c>
      <c r="T3196" s="21" t="n">
        <f aca="false">ROUND(P3196*S3196,2)</f>
        <v>8.4</v>
      </c>
      <c r="U3196" s="21" t="n">
        <f aca="false">IF(T3196&lt;=10,1,IF(T3196&lt;=20,2,IF(T3196&lt;=30,3,IF(T3196&lt;=40,4,IF(T3196&lt;=50,5,IF(T3196&lt;=100,6,IF(T3196&lt;=250,7,8)))))))</f>
        <v>1</v>
      </c>
      <c r="V3196" s="21" t="n">
        <f aca="false">IF(AND(OR(Dashboard!$T$3="All",R3196=Dashboard!$T$3),OR(Dashboard!$T$4="All",D3196=Dashboard!$T$4)),1,0)</f>
        <v>1</v>
      </c>
      <c r="W3196" s="21" t="n">
        <f aca="false">IF(V3196=1,T3196+ROW()/10000000,0)</f>
        <v>8.4003196</v>
      </c>
    </row>
    <row r="3197" customFormat="false" ht="15" hidden="false" customHeight="false" outlineLevel="0" collapsed="false">
      <c r="A3197" s="0" t="n">
        <v>199</v>
      </c>
      <c r="B3197" s="0" t="s">
        <v>2408</v>
      </c>
      <c r="C3197" s="0" t="n">
        <v>1</v>
      </c>
      <c r="D3197" s="0" t="s">
        <v>6924</v>
      </c>
      <c r="E3197" s="0" t="s">
        <v>8254</v>
      </c>
      <c r="F3197" s="0" t="s">
        <v>8232</v>
      </c>
      <c r="G3197" s="0" t="s">
        <v>8233</v>
      </c>
      <c r="H3197" s="0" t="s">
        <v>3392</v>
      </c>
      <c r="I3197" s="0" t="s">
        <v>2123</v>
      </c>
      <c r="J3197" s="0" t="s">
        <v>47</v>
      </c>
      <c r="K3197" s="0" t="s">
        <v>47</v>
      </c>
      <c r="L3197" s="0" t="s">
        <v>47</v>
      </c>
      <c r="M3197" s="0" t="s">
        <v>47</v>
      </c>
      <c r="N3197" s="0" t="n">
        <v>2</v>
      </c>
      <c r="O3197" s="0" t="n">
        <v>78</v>
      </c>
      <c r="P3197" s="0" t="n">
        <v>700</v>
      </c>
      <c r="Q3197" s="0" t="n">
        <v>2.5</v>
      </c>
      <c r="R3197" s="0" t="str">
        <f aca="false">INDEX(Lookup!$B$4:$B$18,MATCH(C3197,Lookup!$A$4:$A$18,0))</f>
        <v>India</v>
      </c>
      <c r="S3197" s="20" t="n">
        <f aca="false">INDEX(Lookup!$D$4:$D$18,MATCH(C3197,Lookup!$A$4:$A$18,0))</f>
        <v>0.012</v>
      </c>
      <c r="T3197" s="21" t="n">
        <f aca="false">ROUND(P3197*S3197,2)</f>
        <v>8.4</v>
      </c>
      <c r="U3197" s="21" t="n">
        <f aca="false">IF(T3197&lt;=10,1,IF(T3197&lt;=20,2,IF(T3197&lt;=30,3,IF(T3197&lt;=40,4,IF(T3197&lt;=50,5,IF(T3197&lt;=100,6,IF(T3197&lt;=250,7,8)))))))</f>
        <v>1</v>
      </c>
      <c r="V3197" s="21" t="n">
        <f aca="false">IF(AND(OR(Dashboard!$T$3="All",R3197=Dashboard!$T$3),OR(Dashboard!$T$4="All",D3197=Dashboard!$T$4)),1,0)</f>
        <v>1</v>
      </c>
      <c r="W3197" s="21" t="n">
        <f aca="false">IF(V3197=1,T3197+ROW()/10000000,0)</f>
        <v>8.4003197</v>
      </c>
    </row>
    <row r="3198" customFormat="false" ht="15" hidden="false" customHeight="false" outlineLevel="0" collapsed="false">
      <c r="A3198" s="0" t="n">
        <v>756</v>
      </c>
      <c r="B3198" s="0" t="s">
        <v>8255</v>
      </c>
      <c r="C3198" s="0" t="n">
        <v>1</v>
      </c>
      <c r="D3198" s="0" t="s">
        <v>6924</v>
      </c>
      <c r="E3198" s="0" t="s">
        <v>8256</v>
      </c>
      <c r="F3198" s="0" t="s">
        <v>8232</v>
      </c>
      <c r="G3198" s="0" t="s">
        <v>8233</v>
      </c>
      <c r="H3198" s="0" t="s">
        <v>2122</v>
      </c>
      <c r="I3198" s="0" t="s">
        <v>2123</v>
      </c>
      <c r="J3198" s="0" t="s">
        <v>47</v>
      </c>
      <c r="K3198" s="0" t="s">
        <v>47</v>
      </c>
      <c r="L3198" s="0" t="s">
        <v>47</v>
      </c>
      <c r="M3198" s="0" t="s">
        <v>47</v>
      </c>
      <c r="N3198" s="0" t="n">
        <v>2</v>
      </c>
      <c r="O3198" s="0" t="n">
        <v>35</v>
      </c>
      <c r="P3198" s="0" t="n">
        <v>600</v>
      </c>
      <c r="Q3198" s="0" t="n">
        <v>3.4</v>
      </c>
      <c r="R3198" s="0" t="str">
        <f aca="false">INDEX(Lookup!$B$4:$B$18,MATCH(C3198,Lookup!$A$4:$A$18,0))</f>
        <v>India</v>
      </c>
      <c r="S3198" s="20" t="n">
        <f aca="false">INDEX(Lookup!$D$4:$D$18,MATCH(C3198,Lookup!$A$4:$A$18,0))</f>
        <v>0.012</v>
      </c>
      <c r="T3198" s="21" t="n">
        <f aca="false">ROUND(P3198*S3198,2)</f>
        <v>7.2</v>
      </c>
      <c r="U3198" s="21" t="n">
        <f aca="false">IF(T3198&lt;=10,1,IF(T3198&lt;=20,2,IF(T3198&lt;=30,3,IF(T3198&lt;=40,4,IF(T3198&lt;=50,5,IF(T3198&lt;=100,6,IF(T3198&lt;=250,7,8)))))))</f>
        <v>1</v>
      </c>
      <c r="V3198" s="21" t="n">
        <f aca="false">IF(AND(OR(Dashboard!$T$3="All",R3198=Dashboard!$T$3),OR(Dashboard!$T$4="All",D3198=Dashboard!$T$4)),1,0)</f>
        <v>1</v>
      </c>
      <c r="W3198" s="21" t="n">
        <f aca="false">IF(V3198=1,T3198+ROW()/10000000,0)</f>
        <v>7.2003198</v>
      </c>
    </row>
    <row r="3199" customFormat="false" ht="15" hidden="false" customHeight="false" outlineLevel="0" collapsed="false">
      <c r="A3199" s="0" t="n">
        <v>309801</v>
      </c>
      <c r="B3199" s="0" t="s">
        <v>8257</v>
      </c>
      <c r="C3199" s="0" t="n">
        <v>1</v>
      </c>
      <c r="D3199" s="0" t="s">
        <v>6924</v>
      </c>
      <c r="E3199" s="0" t="s">
        <v>8258</v>
      </c>
      <c r="F3199" s="0" t="s">
        <v>8232</v>
      </c>
      <c r="G3199" s="0" t="s">
        <v>8233</v>
      </c>
      <c r="H3199" s="0" t="s">
        <v>2868</v>
      </c>
      <c r="I3199" s="0" t="s">
        <v>2123</v>
      </c>
      <c r="J3199" s="0" t="s">
        <v>47</v>
      </c>
      <c r="K3199" s="0" t="s">
        <v>47</v>
      </c>
      <c r="L3199" s="0" t="s">
        <v>47</v>
      </c>
      <c r="M3199" s="0" t="s">
        <v>47</v>
      </c>
      <c r="N3199" s="0" t="n">
        <v>2</v>
      </c>
      <c r="O3199" s="0" t="n">
        <v>16</v>
      </c>
      <c r="P3199" s="0" t="n">
        <v>500</v>
      </c>
      <c r="Q3199" s="0" t="n">
        <v>3.4</v>
      </c>
      <c r="R3199" s="0" t="str">
        <f aca="false">INDEX(Lookup!$B$4:$B$18,MATCH(C3199,Lookup!$A$4:$A$18,0))</f>
        <v>India</v>
      </c>
      <c r="S3199" s="20" t="n">
        <f aca="false">INDEX(Lookup!$D$4:$D$18,MATCH(C3199,Lookup!$A$4:$A$18,0))</f>
        <v>0.012</v>
      </c>
      <c r="T3199" s="21" t="n">
        <f aca="false">ROUND(P3199*S3199,2)</f>
        <v>6</v>
      </c>
      <c r="U3199" s="21" t="n">
        <f aca="false">IF(T3199&lt;=10,1,IF(T3199&lt;=20,2,IF(T3199&lt;=30,3,IF(T3199&lt;=40,4,IF(T3199&lt;=50,5,IF(T3199&lt;=100,6,IF(T3199&lt;=250,7,8)))))))</f>
        <v>1</v>
      </c>
      <c r="V3199" s="21" t="n">
        <f aca="false">IF(AND(OR(Dashboard!$T$3="All",R3199=Dashboard!$T$3),OR(Dashboard!$T$4="All",D3199=Dashboard!$T$4)),1,0)</f>
        <v>1</v>
      </c>
      <c r="W3199" s="21" t="n">
        <f aca="false">IF(V3199=1,T3199+ROW()/10000000,0)</f>
        <v>6.0003199</v>
      </c>
    </row>
    <row r="3200" customFormat="false" ht="15" hidden="false" customHeight="false" outlineLevel="0" collapsed="false">
      <c r="A3200" s="0" t="n">
        <v>18433907</v>
      </c>
      <c r="B3200" s="0" t="s">
        <v>8259</v>
      </c>
      <c r="C3200" s="0" t="n">
        <v>1</v>
      </c>
      <c r="D3200" s="0" t="s">
        <v>6924</v>
      </c>
      <c r="E3200" s="0" t="s">
        <v>8260</v>
      </c>
      <c r="F3200" s="0" t="s">
        <v>8232</v>
      </c>
      <c r="G3200" s="0" t="s">
        <v>8233</v>
      </c>
      <c r="H3200" s="0" t="s">
        <v>1830</v>
      </c>
      <c r="I3200" s="0" t="s">
        <v>2123</v>
      </c>
      <c r="J3200" s="0" t="s">
        <v>47</v>
      </c>
      <c r="K3200" s="0" t="s">
        <v>46</v>
      </c>
      <c r="L3200" s="0" t="s">
        <v>47</v>
      </c>
      <c r="M3200" s="0" t="s">
        <v>47</v>
      </c>
      <c r="N3200" s="0" t="n">
        <v>1</v>
      </c>
      <c r="O3200" s="0" t="n">
        <v>7</v>
      </c>
      <c r="P3200" s="0" t="n">
        <v>300</v>
      </c>
      <c r="Q3200" s="0" t="n">
        <v>2.5</v>
      </c>
      <c r="R3200" s="0" t="str">
        <f aca="false">INDEX(Lookup!$B$4:$B$18,MATCH(C3200,Lookup!$A$4:$A$18,0))</f>
        <v>India</v>
      </c>
      <c r="S3200" s="20" t="n">
        <f aca="false">INDEX(Lookup!$D$4:$D$18,MATCH(C3200,Lookup!$A$4:$A$18,0))</f>
        <v>0.012</v>
      </c>
      <c r="T3200" s="21" t="n">
        <f aca="false">ROUND(P3200*S3200,2)</f>
        <v>3.6</v>
      </c>
      <c r="U3200" s="21" t="n">
        <f aca="false">IF(T3200&lt;=10,1,IF(T3200&lt;=20,2,IF(T3200&lt;=30,3,IF(T3200&lt;=40,4,IF(T3200&lt;=50,5,IF(T3200&lt;=100,6,IF(T3200&lt;=250,7,8)))))))</f>
        <v>1</v>
      </c>
      <c r="V3200" s="21" t="n">
        <f aca="false">IF(AND(OR(Dashboard!$T$3="All",R3200=Dashboard!$T$3),OR(Dashboard!$T$4="All",D3200=Dashboard!$T$4)),1,0)</f>
        <v>1</v>
      </c>
      <c r="W3200" s="21" t="n">
        <f aca="false">IF(V3200=1,T3200+ROW()/10000000,0)</f>
        <v>3.60032</v>
      </c>
    </row>
    <row r="3201" customFormat="false" ht="15" hidden="false" customHeight="false" outlineLevel="0" collapsed="false">
      <c r="A3201" s="0" t="n">
        <v>311511</v>
      </c>
      <c r="B3201" s="0" t="s">
        <v>3011</v>
      </c>
      <c r="C3201" s="0" t="n">
        <v>1</v>
      </c>
      <c r="D3201" s="0" t="s">
        <v>6924</v>
      </c>
      <c r="E3201" s="0" t="s">
        <v>8261</v>
      </c>
      <c r="F3201" s="0" t="s">
        <v>8232</v>
      </c>
      <c r="G3201" s="0" t="s">
        <v>8233</v>
      </c>
      <c r="H3201" s="0" t="s">
        <v>3015</v>
      </c>
      <c r="I3201" s="0" t="s">
        <v>2123</v>
      </c>
      <c r="J3201" s="0" t="s">
        <v>47</v>
      </c>
      <c r="K3201" s="0" t="s">
        <v>46</v>
      </c>
      <c r="L3201" s="0" t="s">
        <v>47</v>
      </c>
      <c r="M3201" s="0" t="s">
        <v>47</v>
      </c>
      <c r="N3201" s="0" t="n">
        <v>1</v>
      </c>
      <c r="O3201" s="0" t="n">
        <v>26</v>
      </c>
      <c r="P3201" s="0" t="n">
        <v>400</v>
      </c>
      <c r="Q3201" s="0" t="n">
        <v>2.8</v>
      </c>
      <c r="R3201" s="0" t="str">
        <f aca="false">INDEX(Lookup!$B$4:$B$18,MATCH(C3201,Lookup!$A$4:$A$18,0))</f>
        <v>India</v>
      </c>
      <c r="S3201" s="20" t="n">
        <f aca="false">INDEX(Lookup!$D$4:$D$18,MATCH(C3201,Lookup!$A$4:$A$18,0))</f>
        <v>0.012</v>
      </c>
      <c r="T3201" s="21" t="n">
        <f aca="false">ROUND(P3201*S3201,2)</f>
        <v>4.8</v>
      </c>
      <c r="U3201" s="21" t="n">
        <f aca="false">IF(T3201&lt;=10,1,IF(T3201&lt;=20,2,IF(T3201&lt;=30,3,IF(T3201&lt;=40,4,IF(T3201&lt;=50,5,IF(T3201&lt;=100,6,IF(T3201&lt;=250,7,8)))))))</f>
        <v>1</v>
      </c>
      <c r="V3201" s="21" t="n">
        <f aca="false">IF(AND(OR(Dashboard!$T$3="All",R3201=Dashboard!$T$3),OR(Dashboard!$T$4="All",D3201=Dashboard!$T$4)),1,0)</f>
        <v>1</v>
      </c>
      <c r="W3201" s="21" t="n">
        <f aca="false">IF(V3201=1,T3201+ROW()/10000000,0)</f>
        <v>4.8003201</v>
      </c>
    </row>
    <row r="3202" customFormat="false" ht="15" hidden="false" customHeight="false" outlineLevel="0" collapsed="false">
      <c r="A3202" s="0" t="n">
        <v>308279</v>
      </c>
      <c r="B3202" s="0" t="s">
        <v>3154</v>
      </c>
      <c r="C3202" s="0" t="n">
        <v>1</v>
      </c>
      <c r="D3202" s="0" t="s">
        <v>6924</v>
      </c>
      <c r="E3202" s="0" t="s">
        <v>8262</v>
      </c>
      <c r="F3202" s="0" t="s">
        <v>8232</v>
      </c>
      <c r="G3202" s="0" t="s">
        <v>8233</v>
      </c>
      <c r="H3202" s="0" t="s">
        <v>3015</v>
      </c>
      <c r="I3202" s="0" t="s">
        <v>2123</v>
      </c>
      <c r="J3202" s="0" t="s">
        <v>47</v>
      </c>
      <c r="K3202" s="0" t="s">
        <v>46</v>
      </c>
      <c r="L3202" s="0" t="s">
        <v>47</v>
      </c>
      <c r="M3202" s="0" t="s">
        <v>47</v>
      </c>
      <c r="N3202" s="0" t="n">
        <v>1</v>
      </c>
      <c r="O3202" s="0" t="n">
        <v>29</v>
      </c>
      <c r="P3202" s="0" t="n">
        <v>400</v>
      </c>
      <c r="Q3202" s="0" t="n">
        <v>3.3</v>
      </c>
      <c r="R3202" s="0" t="str">
        <f aca="false">INDEX(Lookup!$B$4:$B$18,MATCH(C3202,Lookup!$A$4:$A$18,0))</f>
        <v>India</v>
      </c>
      <c r="S3202" s="20" t="n">
        <f aca="false">INDEX(Lookup!$D$4:$D$18,MATCH(C3202,Lookup!$A$4:$A$18,0))</f>
        <v>0.012</v>
      </c>
      <c r="T3202" s="21" t="n">
        <f aca="false">ROUND(P3202*S3202,2)</f>
        <v>4.8</v>
      </c>
      <c r="U3202" s="21" t="n">
        <f aca="false">IF(T3202&lt;=10,1,IF(T3202&lt;=20,2,IF(T3202&lt;=30,3,IF(T3202&lt;=40,4,IF(T3202&lt;=50,5,IF(T3202&lt;=100,6,IF(T3202&lt;=250,7,8)))))))</f>
        <v>1</v>
      </c>
      <c r="V3202" s="21" t="n">
        <f aca="false">IF(AND(OR(Dashboard!$T$3="All",R3202=Dashboard!$T$3),OR(Dashboard!$T$4="All",D3202=Dashboard!$T$4)),1,0)</f>
        <v>1</v>
      </c>
      <c r="W3202" s="21" t="n">
        <f aca="false">IF(V3202=1,T3202+ROW()/10000000,0)</f>
        <v>4.8003202</v>
      </c>
    </row>
    <row r="3203" customFormat="false" ht="15" hidden="false" customHeight="false" outlineLevel="0" collapsed="false">
      <c r="A3203" s="0" t="n">
        <v>7621</v>
      </c>
      <c r="B3203" s="0" t="s">
        <v>2973</v>
      </c>
      <c r="C3203" s="0" t="n">
        <v>1</v>
      </c>
      <c r="D3203" s="0" t="s">
        <v>6924</v>
      </c>
      <c r="E3203" s="0" t="s">
        <v>8263</v>
      </c>
      <c r="F3203" s="0" t="s">
        <v>8232</v>
      </c>
      <c r="G3203" s="0" t="s">
        <v>8233</v>
      </c>
      <c r="H3203" s="0" t="s">
        <v>2975</v>
      </c>
      <c r="I3203" s="0" t="s">
        <v>2123</v>
      </c>
      <c r="J3203" s="0" t="s">
        <v>47</v>
      </c>
      <c r="K3203" s="0" t="s">
        <v>47</v>
      </c>
      <c r="L3203" s="0" t="s">
        <v>47</v>
      </c>
      <c r="M3203" s="0" t="s">
        <v>47</v>
      </c>
      <c r="N3203" s="0" t="n">
        <v>1</v>
      </c>
      <c r="O3203" s="0" t="n">
        <v>16</v>
      </c>
      <c r="P3203" s="0" t="n">
        <v>350</v>
      </c>
      <c r="Q3203" s="0" t="n">
        <v>2.7</v>
      </c>
      <c r="R3203" s="0" t="str">
        <f aca="false">INDEX(Lookup!$B$4:$B$18,MATCH(C3203,Lookup!$A$4:$A$18,0))</f>
        <v>India</v>
      </c>
      <c r="S3203" s="20" t="n">
        <f aca="false">INDEX(Lookup!$D$4:$D$18,MATCH(C3203,Lookup!$A$4:$A$18,0))</f>
        <v>0.012</v>
      </c>
      <c r="T3203" s="21" t="n">
        <f aca="false">ROUND(P3203*S3203,2)</f>
        <v>4.2</v>
      </c>
      <c r="U3203" s="21" t="n">
        <f aca="false">IF(T3203&lt;=10,1,IF(T3203&lt;=20,2,IF(T3203&lt;=30,3,IF(T3203&lt;=40,4,IF(T3203&lt;=50,5,IF(T3203&lt;=100,6,IF(T3203&lt;=250,7,8)))))))</f>
        <v>1</v>
      </c>
      <c r="V3203" s="21" t="n">
        <f aca="false">IF(AND(OR(Dashboard!$T$3="All",R3203=Dashboard!$T$3),OR(Dashboard!$T$4="All",D3203=Dashboard!$T$4)),1,0)</f>
        <v>1</v>
      </c>
      <c r="W3203" s="21" t="n">
        <f aca="false">IF(V3203=1,T3203+ROW()/10000000,0)</f>
        <v>4.2003203</v>
      </c>
    </row>
    <row r="3204" customFormat="false" ht="15" hidden="false" customHeight="false" outlineLevel="0" collapsed="false">
      <c r="A3204" s="0" t="n">
        <v>306779</v>
      </c>
      <c r="B3204" s="0" t="s">
        <v>8264</v>
      </c>
      <c r="C3204" s="0" t="n">
        <v>1</v>
      </c>
      <c r="D3204" s="0" t="s">
        <v>6924</v>
      </c>
      <c r="E3204" s="0" t="s">
        <v>8265</v>
      </c>
      <c r="F3204" s="0" t="s">
        <v>8232</v>
      </c>
      <c r="G3204" s="0" t="s">
        <v>8233</v>
      </c>
      <c r="H3204" s="0" t="s">
        <v>2128</v>
      </c>
      <c r="I3204" s="0" t="s">
        <v>2123</v>
      </c>
      <c r="J3204" s="0" t="s">
        <v>47</v>
      </c>
      <c r="K3204" s="0" t="s">
        <v>47</v>
      </c>
      <c r="L3204" s="0" t="s">
        <v>47</v>
      </c>
      <c r="M3204" s="0" t="s">
        <v>47</v>
      </c>
      <c r="N3204" s="0" t="n">
        <v>1</v>
      </c>
      <c r="O3204" s="0" t="n">
        <v>14</v>
      </c>
      <c r="P3204" s="0" t="n">
        <v>450</v>
      </c>
      <c r="Q3204" s="0" t="n">
        <v>3.2</v>
      </c>
      <c r="R3204" s="0" t="str">
        <f aca="false">INDEX(Lookup!$B$4:$B$18,MATCH(C3204,Lookup!$A$4:$A$18,0))</f>
        <v>India</v>
      </c>
      <c r="S3204" s="20" t="n">
        <f aca="false">INDEX(Lookup!$D$4:$D$18,MATCH(C3204,Lookup!$A$4:$A$18,0))</f>
        <v>0.012</v>
      </c>
      <c r="T3204" s="21" t="n">
        <f aca="false">ROUND(P3204*S3204,2)</f>
        <v>5.4</v>
      </c>
      <c r="U3204" s="21" t="n">
        <f aca="false">IF(T3204&lt;=10,1,IF(T3204&lt;=20,2,IF(T3204&lt;=30,3,IF(T3204&lt;=40,4,IF(T3204&lt;=50,5,IF(T3204&lt;=100,6,IF(T3204&lt;=250,7,8)))))))</f>
        <v>1</v>
      </c>
      <c r="V3204" s="21" t="n">
        <f aca="false">IF(AND(OR(Dashboard!$T$3="All",R3204=Dashboard!$T$3),OR(Dashboard!$T$4="All",D3204=Dashboard!$T$4)),1,0)</f>
        <v>1</v>
      </c>
      <c r="W3204" s="21" t="n">
        <f aca="false">IF(V3204=1,T3204+ROW()/10000000,0)</f>
        <v>5.4003204</v>
      </c>
    </row>
    <row r="3205" customFormat="false" ht="15" hidden="false" customHeight="false" outlineLevel="0" collapsed="false">
      <c r="A3205" s="0" t="n">
        <v>312980</v>
      </c>
      <c r="B3205" s="0" t="s">
        <v>8266</v>
      </c>
      <c r="C3205" s="0" t="n">
        <v>1</v>
      </c>
      <c r="D3205" s="0" t="s">
        <v>6924</v>
      </c>
      <c r="E3205" s="0" t="s">
        <v>8233</v>
      </c>
      <c r="F3205" s="0" t="s">
        <v>8232</v>
      </c>
      <c r="G3205" s="0" t="s">
        <v>8233</v>
      </c>
      <c r="H3205" s="0" t="s">
        <v>402</v>
      </c>
      <c r="I3205" s="0" t="s">
        <v>2123</v>
      </c>
      <c r="J3205" s="0" t="s">
        <v>47</v>
      </c>
      <c r="K3205" s="0" t="s">
        <v>47</v>
      </c>
      <c r="L3205" s="0" t="s">
        <v>47</v>
      </c>
      <c r="M3205" s="0" t="s">
        <v>47</v>
      </c>
      <c r="N3205" s="0" t="n">
        <v>2</v>
      </c>
      <c r="O3205" s="0" t="n">
        <v>9</v>
      </c>
      <c r="P3205" s="0" t="n">
        <v>500</v>
      </c>
      <c r="Q3205" s="0" t="n">
        <v>3.1</v>
      </c>
      <c r="R3205" s="0" t="str">
        <f aca="false">INDEX(Lookup!$B$4:$B$18,MATCH(C3205,Lookup!$A$4:$A$18,0))</f>
        <v>India</v>
      </c>
      <c r="S3205" s="20" t="n">
        <f aca="false">INDEX(Lookup!$D$4:$D$18,MATCH(C3205,Lookup!$A$4:$A$18,0))</f>
        <v>0.012</v>
      </c>
      <c r="T3205" s="21" t="n">
        <f aca="false">ROUND(P3205*S3205,2)</f>
        <v>6</v>
      </c>
      <c r="U3205" s="21" t="n">
        <f aca="false">IF(T3205&lt;=10,1,IF(T3205&lt;=20,2,IF(T3205&lt;=30,3,IF(T3205&lt;=40,4,IF(T3205&lt;=50,5,IF(T3205&lt;=100,6,IF(T3205&lt;=250,7,8)))))))</f>
        <v>1</v>
      </c>
      <c r="V3205" s="21" t="n">
        <f aca="false">IF(AND(OR(Dashboard!$T$3="All",R3205=Dashboard!$T$3),OR(Dashboard!$T$4="All",D3205=Dashboard!$T$4)),1,0)</f>
        <v>1</v>
      </c>
      <c r="W3205" s="21" t="n">
        <f aca="false">IF(V3205=1,T3205+ROW()/10000000,0)</f>
        <v>6.0003205</v>
      </c>
    </row>
    <row r="3206" customFormat="false" ht="15" hidden="false" customHeight="false" outlineLevel="0" collapsed="false">
      <c r="A3206" s="0" t="n">
        <v>18222580</v>
      </c>
      <c r="B3206" s="0" t="s">
        <v>8267</v>
      </c>
      <c r="C3206" s="0" t="n">
        <v>1</v>
      </c>
      <c r="D3206" s="0" t="s">
        <v>6924</v>
      </c>
      <c r="E3206" s="0" t="s">
        <v>8268</v>
      </c>
      <c r="F3206" s="0" t="s">
        <v>8232</v>
      </c>
      <c r="G3206" s="0" t="s">
        <v>8233</v>
      </c>
      <c r="H3206" s="0" t="s">
        <v>1830</v>
      </c>
      <c r="I3206" s="0" t="s">
        <v>2123</v>
      </c>
      <c r="J3206" s="0" t="s">
        <v>47</v>
      </c>
      <c r="K3206" s="0" t="s">
        <v>47</v>
      </c>
      <c r="L3206" s="0" t="s">
        <v>47</v>
      </c>
      <c r="M3206" s="0" t="s">
        <v>47</v>
      </c>
      <c r="N3206" s="0" t="n">
        <v>1</v>
      </c>
      <c r="O3206" s="0" t="n">
        <v>7</v>
      </c>
      <c r="P3206" s="0" t="n">
        <v>250</v>
      </c>
      <c r="Q3206" s="0" t="n">
        <v>2.9</v>
      </c>
      <c r="R3206" s="0" t="str">
        <f aca="false">INDEX(Lookup!$B$4:$B$18,MATCH(C3206,Lookup!$A$4:$A$18,0))</f>
        <v>India</v>
      </c>
      <c r="S3206" s="20" t="n">
        <f aca="false">INDEX(Lookup!$D$4:$D$18,MATCH(C3206,Lookup!$A$4:$A$18,0))</f>
        <v>0.012</v>
      </c>
      <c r="T3206" s="21" t="n">
        <f aca="false">ROUND(P3206*S3206,2)</f>
        <v>3</v>
      </c>
      <c r="U3206" s="21" t="n">
        <f aca="false">IF(T3206&lt;=10,1,IF(T3206&lt;=20,2,IF(T3206&lt;=30,3,IF(T3206&lt;=40,4,IF(T3206&lt;=50,5,IF(T3206&lt;=100,6,IF(T3206&lt;=250,7,8)))))))</f>
        <v>1</v>
      </c>
      <c r="V3206" s="21" t="n">
        <f aca="false">IF(AND(OR(Dashboard!$T$3="All",R3206=Dashboard!$T$3),OR(Dashboard!$T$4="All",D3206=Dashboard!$T$4)),1,0)</f>
        <v>1</v>
      </c>
      <c r="W3206" s="21" t="n">
        <f aca="false">IF(V3206=1,T3206+ROW()/10000000,0)</f>
        <v>3.0003206</v>
      </c>
    </row>
    <row r="3207" customFormat="false" ht="15" hidden="false" customHeight="false" outlineLevel="0" collapsed="false">
      <c r="A3207" s="0" t="n">
        <v>2878</v>
      </c>
      <c r="B3207" s="0" t="s">
        <v>8269</v>
      </c>
      <c r="C3207" s="0" t="n">
        <v>1</v>
      </c>
      <c r="D3207" s="0" t="s">
        <v>6924</v>
      </c>
      <c r="E3207" s="0" t="s">
        <v>8270</v>
      </c>
      <c r="F3207" s="0" t="s">
        <v>8232</v>
      </c>
      <c r="G3207" s="0" t="s">
        <v>8233</v>
      </c>
      <c r="H3207" s="0" t="s">
        <v>2978</v>
      </c>
      <c r="I3207" s="0" t="s">
        <v>2123</v>
      </c>
      <c r="J3207" s="0" t="s">
        <v>47</v>
      </c>
      <c r="K3207" s="0" t="s">
        <v>47</v>
      </c>
      <c r="L3207" s="0" t="s">
        <v>47</v>
      </c>
      <c r="M3207" s="0" t="s">
        <v>47</v>
      </c>
      <c r="N3207" s="0" t="n">
        <v>1</v>
      </c>
      <c r="O3207" s="0" t="n">
        <v>102</v>
      </c>
      <c r="P3207" s="0" t="n">
        <v>300</v>
      </c>
      <c r="Q3207" s="0" t="n">
        <v>2.9</v>
      </c>
      <c r="R3207" s="0" t="str">
        <f aca="false">INDEX(Lookup!$B$4:$B$18,MATCH(C3207,Lookup!$A$4:$A$18,0))</f>
        <v>India</v>
      </c>
      <c r="S3207" s="20" t="n">
        <f aca="false">INDEX(Lookup!$D$4:$D$18,MATCH(C3207,Lookup!$A$4:$A$18,0))</f>
        <v>0.012</v>
      </c>
      <c r="T3207" s="21" t="n">
        <f aca="false">ROUND(P3207*S3207,2)</f>
        <v>3.6</v>
      </c>
      <c r="U3207" s="21" t="n">
        <f aca="false">IF(T3207&lt;=10,1,IF(T3207&lt;=20,2,IF(T3207&lt;=30,3,IF(T3207&lt;=40,4,IF(T3207&lt;=50,5,IF(T3207&lt;=100,6,IF(T3207&lt;=250,7,8)))))))</f>
        <v>1</v>
      </c>
      <c r="V3207" s="21" t="n">
        <f aca="false">IF(AND(OR(Dashboard!$T$3="All",R3207=Dashboard!$T$3),OR(Dashboard!$T$4="All",D3207=Dashboard!$T$4)),1,0)</f>
        <v>1</v>
      </c>
      <c r="W3207" s="21" t="n">
        <f aca="false">IF(V3207=1,T3207+ROW()/10000000,0)</f>
        <v>3.6003207</v>
      </c>
    </row>
    <row r="3208" customFormat="false" ht="15" hidden="false" customHeight="false" outlineLevel="0" collapsed="false">
      <c r="A3208" s="0" t="n">
        <v>8902</v>
      </c>
      <c r="B3208" s="0" t="s">
        <v>8271</v>
      </c>
      <c r="C3208" s="0" t="n">
        <v>1</v>
      </c>
      <c r="D3208" s="0" t="s">
        <v>6924</v>
      </c>
      <c r="E3208" s="0" t="s">
        <v>8272</v>
      </c>
      <c r="F3208" s="0" t="s">
        <v>8232</v>
      </c>
      <c r="G3208" s="0" t="s">
        <v>8233</v>
      </c>
      <c r="H3208" s="0" t="s">
        <v>3243</v>
      </c>
      <c r="I3208" s="0" t="s">
        <v>2123</v>
      </c>
      <c r="J3208" s="0" t="s">
        <v>47</v>
      </c>
      <c r="K3208" s="0" t="s">
        <v>47</v>
      </c>
      <c r="L3208" s="0" t="s">
        <v>47</v>
      </c>
      <c r="M3208" s="0" t="s">
        <v>47</v>
      </c>
      <c r="N3208" s="0" t="n">
        <v>1</v>
      </c>
      <c r="O3208" s="0" t="n">
        <v>22</v>
      </c>
      <c r="P3208" s="0" t="n">
        <v>150</v>
      </c>
      <c r="Q3208" s="0" t="n">
        <v>3.2</v>
      </c>
      <c r="R3208" s="0" t="str">
        <f aca="false">INDEX(Lookup!$B$4:$B$18,MATCH(C3208,Lookup!$A$4:$A$18,0))</f>
        <v>India</v>
      </c>
      <c r="S3208" s="20" t="n">
        <f aca="false">INDEX(Lookup!$D$4:$D$18,MATCH(C3208,Lookup!$A$4:$A$18,0))</f>
        <v>0.012</v>
      </c>
      <c r="T3208" s="21" t="n">
        <f aca="false">ROUND(P3208*S3208,2)</f>
        <v>1.8</v>
      </c>
      <c r="U3208" s="21" t="n">
        <f aca="false">IF(T3208&lt;=10,1,IF(T3208&lt;=20,2,IF(T3208&lt;=30,3,IF(T3208&lt;=40,4,IF(T3208&lt;=50,5,IF(T3208&lt;=100,6,IF(T3208&lt;=250,7,8)))))))</f>
        <v>1</v>
      </c>
      <c r="V3208" s="21" t="n">
        <f aca="false">IF(AND(OR(Dashboard!$T$3="All",R3208=Dashboard!$T$3),OR(Dashboard!$T$4="All",D3208=Dashboard!$T$4)),1,0)</f>
        <v>1</v>
      </c>
      <c r="W3208" s="21" t="n">
        <f aca="false">IF(V3208=1,T3208+ROW()/10000000,0)</f>
        <v>1.8003208</v>
      </c>
    </row>
    <row r="3209" customFormat="false" ht="15" hidden="false" customHeight="false" outlineLevel="0" collapsed="false">
      <c r="A3209" s="0" t="n">
        <v>18374707</v>
      </c>
      <c r="B3209" s="0" t="s">
        <v>8273</v>
      </c>
      <c r="C3209" s="0" t="n">
        <v>1</v>
      </c>
      <c r="D3209" s="0" t="s">
        <v>6924</v>
      </c>
      <c r="E3209" s="0" t="s">
        <v>8274</v>
      </c>
      <c r="F3209" s="0" t="s">
        <v>8232</v>
      </c>
      <c r="G3209" s="0" t="s">
        <v>8233</v>
      </c>
      <c r="H3209" s="0" t="s">
        <v>2122</v>
      </c>
      <c r="I3209" s="0" t="s">
        <v>2123</v>
      </c>
      <c r="J3209" s="0" t="s">
        <v>47</v>
      </c>
      <c r="K3209" s="0" t="s">
        <v>46</v>
      </c>
      <c r="L3209" s="0" t="s">
        <v>47</v>
      </c>
      <c r="M3209" s="0" t="s">
        <v>47</v>
      </c>
      <c r="N3209" s="0" t="n">
        <v>2</v>
      </c>
      <c r="O3209" s="0" t="n">
        <v>9</v>
      </c>
      <c r="P3209" s="0" t="n">
        <v>600</v>
      </c>
      <c r="Q3209" s="0" t="n">
        <v>3.1</v>
      </c>
      <c r="R3209" s="0" t="str">
        <f aca="false">INDEX(Lookup!$B$4:$B$18,MATCH(C3209,Lookup!$A$4:$A$18,0))</f>
        <v>India</v>
      </c>
      <c r="S3209" s="20" t="n">
        <f aca="false">INDEX(Lookup!$D$4:$D$18,MATCH(C3209,Lookup!$A$4:$A$18,0))</f>
        <v>0.012</v>
      </c>
      <c r="T3209" s="21" t="n">
        <f aca="false">ROUND(P3209*S3209,2)</f>
        <v>7.2</v>
      </c>
      <c r="U3209" s="21" t="n">
        <f aca="false">IF(T3209&lt;=10,1,IF(T3209&lt;=20,2,IF(T3209&lt;=30,3,IF(T3209&lt;=40,4,IF(T3209&lt;=50,5,IF(T3209&lt;=100,6,IF(T3209&lt;=250,7,8)))))))</f>
        <v>1</v>
      </c>
      <c r="V3209" s="21" t="n">
        <f aca="false">IF(AND(OR(Dashboard!$T$3="All",R3209=Dashboard!$T$3),OR(Dashboard!$T$4="All",D3209=Dashboard!$T$4)),1,0)</f>
        <v>1</v>
      </c>
      <c r="W3209" s="21" t="n">
        <f aca="false">IF(V3209=1,T3209+ROW()/10000000,0)</f>
        <v>7.2003209</v>
      </c>
    </row>
    <row r="3210" customFormat="false" ht="15" hidden="false" customHeight="false" outlineLevel="0" collapsed="false">
      <c r="A3210" s="0" t="n">
        <v>678</v>
      </c>
      <c r="B3210" s="0" t="s">
        <v>8275</v>
      </c>
      <c r="C3210" s="0" t="n">
        <v>1</v>
      </c>
      <c r="D3210" s="0" t="s">
        <v>6924</v>
      </c>
      <c r="E3210" s="0" t="s">
        <v>8276</v>
      </c>
      <c r="F3210" s="0" t="s">
        <v>8232</v>
      </c>
      <c r="G3210" s="0" t="s">
        <v>8233</v>
      </c>
      <c r="H3210" s="0" t="s">
        <v>2196</v>
      </c>
      <c r="I3210" s="0" t="s">
        <v>2123</v>
      </c>
      <c r="J3210" s="0" t="s">
        <v>46</v>
      </c>
      <c r="K3210" s="0" t="s">
        <v>47</v>
      </c>
      <c r="L3210" s="0" t="s">
        <v>47</v>
      </c>
      <c r="M3210" s="0" t="s">
        <v>47</v>
      </c>
      <c r="N3210" s="0" t="n">
        <v>3</v>
      </c>
      <c r="O3210" s="0" t="n">
        <v>128</v>
      </c>
      <c r="P3210" s="0" t="n">
        <v>1600</v>
      </c>
      <c r="Q3210" s="0" t="n">
        <v>3.1</v>
      </c>
      <c r="R3210" s="0" t="str">
        <f aca="false">INDEX(Lookup!$B$4:$B$18,MATCH(C3210,Lookup!$A$4:$A$18,0))</f>
        <v>India</v>
      </c>
      <c r="S3210" s="20" t="n">
        <f aca="false">INDEX(Lookup!$D$4:$D$18,MATCH(C3210,Lookup!$A$4:$A$18,0))</f>
        <v>0.012</v>
      </c>
      <c r="T3210" s="21" t="n">
        <f aca="false">ROUND(P3210*S3210,2)</f>
        <v>19.2</v>
      </c>
      <c r="U3210" s="21" t="n">
        <f aca="false">IF(T3210&lt;=10,1,IF(T3210&lt;=20,2,IF(T3210&lt;=30,3,IF(T3210&lt;=40,4,IF(T3210&lt;=50,5,IF(T3210&lt;=100,6,IF(T3210&lt;=250,7,8)))))))</f>
        <v>2</v>
      </c>
      <c r="V3210" s="21" t="n">
        <f aca="false">IF(AND(OR(Dashboard!$T$3="All",R3210=Dashboard!$T$3),OR(Dashboard!$T$4="All",D3210=Dashboard!$T$4)),1,0)</f>
        <v>1</v>
      </c>
      <c r="W3210" s="21" t="n">
        <f aca="false">IF(V3210=1,T3210+ROW()/10000000,0)</f>
        <v>19.200321</v>
      </c>
    </row>
    <row r="3211" customFormat="false" ht="15" hidden="false" customHeight="false" outlineLevel="0" collapsed="false">
      <c r="A3211" s="0" t="n">
        <v>3568</v>
      </c>
      <c r="B3211" s="0" t="s">
        <v>8277</v>
      </c>
      <c r="C3211" s="0" t="n">
        <v>1</v>
      </c>
      <c r="D3211" s="0" t="s">
        <v>6924</v>
      </c>
      <c r="E3211" s="0" t="s">
        <v>8278</v>
      </c>
      <c r="F3211" s="0" t="s">
        <v>8232</v>
      </c>
      <c r="G3211" s="0" t="s">
        <v>8233</v>
      </c>
      <c r="H3211" s="0" t="s">
        <v>2274</v>
      </c>
      <c r="I3211" s="0" t="s">
        <v>2123</v>
      </c>
      <c r="J3211" s="0" t="s">
        <v>47</v>
      </c>
      <c r="K3211" s="0" t="s">
        <v>47</v>
      </c>
      <c r="L3211" s="0" t="s">
        <v>47</v>
      </c>
      <c r="M3211" s="0" t="s">
        <v>47</v>
      </c>
      <c r="N3211" s="0" t="n">
        <v>3</v>
      </c>
      <c r="O3211" s="0" t="n">
        <v>496</v>
      </c>
      <c r="P3211" s="0" t="n">
        <v>1600</v>
      </c>
      <c r="Q3211" s="0" t="n">
        <v>3</v>
      </c>
      <c r="R3211" s="0" t="str">
        <f aca="false">INDEX(Lookup!$B$4:$B$18,MATCH(C3211,Lookup!$A$4:$A$18,0))</f>
        <v>India</v>
      </c>
      <c r="S3211" s="20" t="n">
        <f aca="false">INDEX(Lookup!$D$4:$D$18,MATCH(C3211,Lookup!$A$4:$A$18,0))</f>
        <v>0.012</v>
      </c>
      <c r="T3211" s="21" t="n">
        <f aca="false">ROUND(P3211*S3211,2)</f>
        <v>19.2</v>
      </c>
      <c r="U3211" s="21" t="n">
        <f aca="false">IF(T3211&lt;=10,1,IF(T3211&lt;=20,2,IF(T3211&lt;=30,3,IF(T3211&lt;=40,4,IF(T3211&lt;=50,5,IF(T3211&lt;=100,6,IF(T3211&lt;=250,7,8)))))))</f>
        <v>2</v>
      </c>
      <c r="V3211" s="21" t="n">
        <f aca="false">IF(AND(OR(Dashboard!$T$3="All",R3211=Dashboard!$T$3),OR(Dashboard!$T$4="All",D3211=Dashboard!$T$4)),1,0)</f>
        <v>1</v>
      </c>
      <c r="W3211" s="21" t="n">
        <f aca="false">IF(V3211=1,T3211+ROW()/10000000,0)</f>
        <v>19.2003211</v>
      </c>
    </row>
    <row r="3212" customFormat="false" ht="15" hidden="false" customHeight="false" outlineLevel="0" collapsed="false">
      <c r="A3212" s="0" t="n">
        <v>18354969</v>
      </c>
      <c r="B3212" s="0" t="s">
        <v>8279</v>
      </c>
      <c r="C3212" s="0" t="n">
        <v>1</v>
      </c>
      <c r="D3212" s="0" t="s">
        <v>6924</v>
      </c>
      <c r="E3212" s="0" t="s">
        <v>8280</v>
      </c>
      <c r="F3212" s="0" t="s">
        <v>8232</v>
      </c>
      <c r="G3212" s="0" t="s">
        <v>8233</v>
      </c>
      <c r="H3212" s="0" t="s">
        <v>2122</v>
      </c>
      <c r="I3212" s="0" t="s">
        <v>2123</v>
      </c>
      <c r="J3212" s="0" t="s">
        <v>47</v>
      </c>
      <c r="K3212" s="0" t="s">
        <v>47</v>
      </c>
      <c r="L3212" s="0" t="s">
        <v>47</v>
      </c>
      <c r="M3212" s="0" t="s">
        <v>47</v>
      </c>
      <c r="N3212" s="0" t="n">
        <v>1</v>
      </c>
      <c r="O3212" s="0" t="n">
        <v>8</v>
      </c>
      <c r="P3212" s="0" t="n">
        <v>450</v>
      </c>
      <c r="Q3212" s="0" t="n">
        <v>3.2</v>
      </c>
      <c r="R3212" s="0" t="str">
        <f aca="false">INDEX(Lookup!$B$4:$B$18,MATCH(C3212,Lookup!$A$4:$A$18,0))</f>
        <v>India</v>
      </c>
      <c r="S3212" s="20" t="n">
        <f aca="false">INDEX(Lookup!$D$4:$D$18,MATCH(C3212,Lookup!$A$4:$A$18,0))</f>
        <v>0.012</v>
      </c>
      <c r="T3212" s="21" t="n">
        <f aca="false">ROUND(P3212*S3212,2)</f>
        <v>5.4</v>
      </c>
      <c r="U3212" s="21" t="n">
        <f aca="false">IF(T3212&lt;=10,1,IF(T3212&lt;=20,2,IF(T3212&lt;=30,3,IF(T3212&lt;=40,4,IF(T3212&lt;=50,5,IF(T3212&lt;=100,6,IF(T3212&lt;=250,7,8)))))))</f>
        <v>1</v>
      </c>
      <c r="V3212" s="21" t="n">
        <f aca="false">IF(AND(OR(Dashboard!$T$3="All",R3212=Dashboard!$T$3),OR(Dashboard!$T$4="All",D3212=Dashboard!$T$4)),1,0)</f>
        <v>1</v>
      </c>
      <c r="W3212" s="21" t="n">
        <f aca="false">IF(V3212=1,T3212+ROW()/10000000,0)</f>
        <v>5.4003212</v>
      </c>
    </row>
    <row r="3213" customFormat="false" ht="15" hidden="false" customHeight="false" outlineLevel="0" collapsed="false">
      <c r="A3213" s="0" t="n">
        <v>313242</v>
      </c>
      <c r="B3213" s="0" t="s">
        <v>8281</v>
      </c>
      <c r="C3213" s="0" t="n">
        <v>1</v>
      </c>
      <c r="D3213" s="0" t="s">
        <v>6924</v>
      </c>
      <c r="E3213" s="0" t="s">
        <v>8282</v>
      </c>
      <c r="F3213" s="0" t="s">
        <v>8232</v>
      </c>
      <c r="G3213" s="0" t="s">
        <v>8233</v>
      </c>
      <c r="H3213" s="0" t="s">
        <v>2288</v>
      </c>
      <c r="I3213" s="0" t="s">
        <v>2123</v>
      </c>
      <c r="J3213" s="0" t="s">
        <v>47</v>
      </c>
      <c r="K3213" s="0" t="s">
        <v>46</v>
      </c>
      <c r="L3213" s="0" t="s">
        <v>47</v>
      </c>
      <c r="M3213" s="0" t="s">
        <v>47</v>
      </c>
      <c r="N3213" s="0" t="n">
        <v>2</v>
      </c>
      <c r="O3213" s="0" t="n">
        <v>19</v>
      </c>
      <c r="P3213" s="0" t="n">
        <v>550</v>
      </c>
      <c r="Q3213" s="0" t="n">
        <v>3.3</v>
      </c>
      <c r="R3213" s="0" t="str">
        <f aca="false">INDEX(Lookup!$B$4:$B$18,MATCH(C3213,Lookup!$A$4:$A$18,0))</f>
        <v>India</v>
      </c>
      <c r="S3213" s="20" t="n">
        <f aca="false">INDEX(Lookup!$D$4:$D$18,MATCH(C3213,Lookup!$A$4:$A$18,0))</f>
        <v>0.012</v>
      </c>
      <c r="T3213" s="21" t="n">
        <f aca="false">ROUND(P3213*S3213,2)</f>
        <v>6.6</v>
      </c>
      <c r="U3213" s="21" t="n">
        <f aca="false">IF(T3213&lt;=10,1,IF(T3213&lt;=20,2,IF(T3213&lt;=30,3,IF(T3213&lt;=40,4,IF(T3213&lt;=50,5,IF(T3213&lt;=100,6,IF(T3213&lt;=250,7,8)))))))</f>
        <v>1</v>
      </c>
      <c r="V3213" s="21" t="n">
        <f aca="false">IF(AND(OR(Dashboard!$T$3="All",R3213=Dashboard!$T$3),OR(Dashboard!$T$4="All",D3213=Dashboard!$T$4)),1,0)</f>
        <v>1</v>
      </c>
      <c r="W3213" s="21" t="n">
        <f aca="false">IF(V3213=1,T3213+ROW()/10000000,0)</f>
        <v>6.6003213</v>
      </c>
    </row>
    <row r="3214" customFormat="false" ht="15" hidden="false" customHeight="false" outlineLevel="0" collapsed="false">
      <c r="A3214" s="0" t="n">
        <v>309838</v>
      </c>
      <c r="B3214" s="0" t="s">
        <v>5535</v>
      </c>
      <c r="C3214" s="0" t="n">
        <v>1</v>
      </c>
      <c r="D3214" s="0" t="s">
        <v>6924</v>
      </c>
      <c r="E3214" s="0" t="s">
        <v>8283</v>
      </c>
      <c r="F3214" s="0" t="s">
        <v>8232</v>
      </c>
      <c r="G3214" s="0" t="s">
        <v>8233</v>
      </c>
      <c r="H3214" s="0" t="s">
        <v>2122</v>
      </c>
      <c r="I3214" s="0" t="s">
        <v>2123</v>
      </c>
      <c r="J3214" s="0" t="s">
        <v>47</v>
      </c>
      <c r="K3214" s="0" t="s">
        <v>47</v>
      </c>
      <c r="L3214" s="0" t="s">
        <v>47</v>
      </c>
      <c r="M3214" s="0" t="s">
        <v>47</v>
      </c>
      <c r="N3214" s="0" t="n">
        <v>2</v>
      </c>
      <c r="O3214" s="0" t="n">
        <v>35</v>
      </c>
      <c r="P3214" s="0" t="n">
        <v>600</v>
      </c>
      <c r="Q3214" s="0" t="n">
        <v>3.4</v>
      </c>
      <c r="R3214" s="0" t="str">
        <f aca="false">INDEX(Lookup!$B$4:$B$18,MATCH(C3214,Lookup!$A$4:$A$18,0))</f>
        <v>India</v>
      </c>
      <c r="S3214" s="20" t="n">
        <f aca="false">INDEX(Lookup!$D$4:$D$18,MATCH(C3214,Lookup!$A$4:$A$18,0))</f>
        <v>0.012</v>
      </c>
      <c r="T3214" s="21" t="n">
        <f aca="false">ROUND(P3214*S3214,2)</f>
        <v>7.2</v>
      </c>
      <c r="U3214" s="21" t="n">
        <f aca="false">IF(T3214&lt;=10,1,IF(T3214&lt;=20,2,IF(T3214&lt;=30,3,IF(T3214&lt;=40,4,IF(T3214&lt;=50,5,IF(T3214&lt;=100,6,IF(T3214&lt;=250,7,8)))))))</f>
        <v>1</v>
      </c>
      <c r="V3214" s="21" t="n">
        <f aca="false">IF(AND(OR(Dashboard!$T$3="All",R3214=Dashboard!$T$3),OR(Dashboard!$T$4="All",D3214=Dashboard!$T$4)),1,0)</f>
        <v>1</v>
      </c>
      <c r="W3214" s="21" t="n">
        <f aca="false">IF(V3214=1,T3214+ROW()/10000000,0)</f>
        <v>7.2003214</v>
      </c>
    </row>
    <row r="3215" customFormat="false" ht="15" hidden="false" customHeight="false" outlineLevel="0" collapsed="false">
      <c r="A3215" s="0" t="n">
        <v>437</v>
      </c>
      <c r="B3215" s="0" t="s">
        <v>8284</v>
      </c>
      <c r="C3215" s="0" t="n">
        <v>1</v>
      </c>
      <c r="D3215" s="0" t="s">
        <v>6924</v>
      </c>
      <c r="E3215" s="0" t="s">
        <v>8285</v>
      </c>
      <c r="F3215" s="0" t="s">
        <v>8232</v>
      </c>
      <c r="G3215" s="0" t="s">
        <v>8233</v>
      </c>
      <c r="H3215" s="0" t="s">
        <v>2359</v>
      </c>
      <c r="I3215" s="0" t="s">
        <v>2123</v>
      </c>
      <c r="J3215" s="0" t="s">
        <v>47</v>
      </c>
      <c r="K3215" s="0" t="s">
        <v>46</v>
      </c>
      <c r="L3215" s="0" t="s">
        <v>47</v>
      </c>
      <c r="M3215" s="0" t="s">
        <v>47</v>
      </c>
      <c r="N3215" s="0" t="n">
        <v>2</v>
      </c>
      <c r="O3215" s="0" t="n">
        <v>53</v>
      </c>
      <c r="P3215" s="0" t="n">
        <v>600</v>
      </c>
      <c r="Q3215" s="0" t="n">
        <v>3.2</v>
      </c>
      <c r="R3215" s="0" t="str">
        <f aca="false">INDEX(Lookup!$B$4:$B$18,MATCH(C3215,Lookup!$A$4:$A$18,0))</f>
        <v>India</v>
      </c>
      <c r="S3215" s="20" t="n">
        <f aca="false">INDEX(Lookup!$D$4:$D$18,MATCH(C3215,Lookup!$A$4:$A$18,0))</f>
        <v>0.012</v>
      </c>
      <c r="T3215" s="21" t="n">
        <f aca="false">ROUND(P3215*S3215,2)</f>
        <v>7.2</v>
      </c>
      <c r="U3215" s="21" t="n">
        <f aca="false">IF(T3215&lt;=10,1,IF(T3215&lt;=20,2,IF(T3215&lt;=30,3,IF(T3215&lt;=40,4,IF(T3215&lt;=50,5,IF(T3215&lt;=100,6,IF(T3215&lt;=250,7,8)))))))</f>
        <v>1</v>
      </c>
      <c r="V3215" s="21" t="n">
        <f aca="false">IF(AND(OR(Dashboard!$T$3="All",R3215=Dashboard!$T$3),OR(Dashboard!$T$4="All",D3215=Dashboard!$T$4)),1,0)</f>
        <v>1</v>
      </c>
      <c r="W3215" s="21" t="n">
        <f aca="false">IF(V3215=1,T3215+ROW()/10000000,0)</f>
        <v>7.2003215</v>
      </c>
    </row>
    <row r="3216" customFormat="false" ht="15" hidden="false" customHeight="false" outlineLevel="0" collapsed="false">
      <c r="A3216" s="0" t="n">
        <v>18303851</v>
      </c>
      <c r="B3216" s="0" t="s">
        <v>8286</v>
      </c>
      <c r="C3216" s="0" t="n">
        <v>1</v>
      </c>
      <c r="D3216" s="0" t="s">
        <v>6924</v>
      </c>
      <c r="E3216" s="0" t="s">
        <v>8287</v>
      </c>
      <c r="F3216" s="0" t="s">
        <v>8232</v>
      </c>
      <c r="G3216" s="0" t="s">
        <v>8233</v>
      </c>
      <c r="H3216" s="0" t="s">
        <v>2136</v>
      </c>
      <c r="I3216" s="0" t="s">
        <v>2123</v>
      </c>
      <c r="J3216" s="0" t="s">
        <v>47</v>
      </c>
      <c r="K3216" s="0" t="s">
        <v>46</v>
      </c>
      <c r="L3216" s="0" t="s">
        <v>47</v>
      </c>
      <c r="M3216" s="0" t="s">
        <v>47</v>
      </c>
      <c r="N3216" s="0" t="n">
        <v>2</v>
      </c>
      <c r="O3216" s="0" t="n">
        <v>39</v>
      </c>
      <c r="P3216" s="0" t="n">
        <v>600</v>
      </c>
      <c r="Q3216" s="0" t="n">
        <v>3</v>
      </c>
      <c r="R3216" s="0" t="str">
        <f aca="false">INDEX(Lookup!$B$4:$B$18,MATCH(C3216,Lookup!$A$4:$A$18,0))</f>
        <v>India</v>
      </c>
      <c r="S3216" s="20" t="n">
        <f aca="false">INDEX(Lookup!$D$4:$D$18,MATCH(C3216,Lookup!$A$4:$A$18,0))</f>
        <v>0.012</v>
      </c>
      <c r="T3216" s="21" t="n">
        <f aca="false">ROUND(P3216*S3216,2)</f>
        <v>7.2</v>
      </c>
      <c r="U3216" s="21" t="n">
        <f aca="false">IF(T3216&lt;=10,1,IF(T3216&lt;=20,2,IF(T3216&lt;=30,3,IF(T3216&lt;=40,4,IF(T3216&lt;=50,5,IF(T3216&lt;=100,6,IF(T3216&lt;=250,7,8)))))))</f>
        <v>1</v>
      </c>
      <c r="V3216" s="21" t="n">
        <f aca="false">IF(AND(OR(Dashboard!$T$3="All",R3216=Dashboard!$T$3),OR(Dashboard!$T$4="All",D3216=Dashboard!$T$4)),1,0)</f>
        <v>1</v>
      </c>
      <c r="W3216" s="21" t="n">
        <f aca="false">IF(V3216=1,T3216+ROW()/10000000,0)</f>
        <v>7.2003216</v>
      </c>
    </row>
    <row r="3217" customFormat="false" ht="15" hidden="false" customHeight="false" outlineLevel="0" collapsed="false">
      <c r="A3217" s="0" t="n">
        <v>307500</v>
      </c>
      <c r="B3217" s="0" t="s">
        <v>8288</v>
      </c>
      <c r="C3217" s="0" t="n">
        <v>1</v>
      </c>
      <c r="D3217" s="0" t="s">
        <v>6924</v>
      </c>
      <c r="E3217" s="0" t="s">
        <v>8289</v>
      </c>
      <c r="F3217" s="0" t="s">
        <v>8232</v>
      </c>
      <c r="G3217" s="0" t="s">
        <v>8233</v>
      </c>
      <c r="H3217" s="0" t="s">
        <v>156</v>
      </c>
      <c r="I3217" s="0" t="s">
        <v>2123</v>
      </c>
      <c r="J3217" s="0" t="s">
        <v>47</v>
      </c>
      <c r="K3217" s="0" t="s">
        <v>47</v>
      </c>
      <c r="L3217" s="0" t="s">
        <v>47</v>
      </c>
      <c r="M3217" s="0" t="s">
        <v>47</v>
      </c>
      <c r="N3217" s="0" t="n">
        <v>1</v>
      </c>
      <c r="O3217" s="0" t="n">
        <v>25</v>
      </c>
      <c r="P3217" s="0" t="n">
        <v>300</v>
      </c>
      <c r="Q3217" s="0" t="n">
        <v>3.3</v>
      </c>
      <c r="R3217" s="0" t="str">
        <f aca="false">INDEX(Lookup!$B$4:$B$18,MATCH(C3217,Lookup!$A$4:$A$18,0))</f>
        <v>India</v>
      </c>
      <c r="S3217" s="20" t="n">
        <f aca="false">INDEX(Lookup!$D$4:$D$18,MATCH(C3217,Lookup!$A$4:$A$18,0))</f>
        <v>0.012</v>
      </c>
      <c r="T3217" s="21" t="n">
        <f aca="false">ROUND(P3217*S3217,2)</f>
        <v>3.6</v>
      </c>
      <c r="U3217" s="21" t="n">
        <f aca="false">IF(T3217&lt;=10,1,IF(T3217&lt;=20,2,IF(T3217&lt;=30,3,IF(T3217&lt;=40,4,IF(T3217&lt;=50,5,IF(T3217&lt;=100,6,IF(T3217&lt;=250,7,8)))))))</f>
        <v>1</v>
      </c>
      <c r="V3217" s="21" t="n">
        <f aca="false">IF(AND(OR(Dashboard!$T$3="All",R3217=Dashboard!$T$3),OR(Dashboard!$T$4="All",D3217=Dashboard!$T$4)),1,0)</f>
        <v>1</v>
      </c>
      <c r="W3217" s="21" t="n">
        <f aca="false">IF(V3217=1,T3217+ROW()/10000000,0)</f>
        <v>3.6003217</v>
      </c>
    </row>
    <row r="3218" customFormat="false" ht="15" hidden="false" customHeight="false" outlineLevel="0" collapsed="false">
      <c r="A3218" s="0" t="n">
        <v>736</v>
      </c>
      <c r="B3218" s="0" t="s">
        <v>4596</v>
      </c>
      <c r="C3218" s="0" t="n">
        <v>1</v>
      </c>
      <c r="D3218" s="0" t="s">
        <v>6924</v>
      </c>
      <c r="E3218" s="0" t="s">
        <v>8248</v>
      </c>
      <c r="F3218" s="0" t="s">
        <v>8232</v>
      </c>
      <c r="G3218" s="0" t="s">
        <v>8233</v>
      </c>
      <c r="H3218" s="0" t="s">
        <v>402</v>
      </c>
      <c r="I3218" s="0" t="s">
        <v>2123</v>
      </c>
      <c r="J3218" s="0" t="s">
        <v>47</v>
      </c>
      <c r="K3218" s="0" t="s">
        <v>47</v>
      </c>
      <c r="L3218" s="0" t="s">
        <v>47</v>
      </c>
      <c r="M3218" s="0" t="s">
        <v>47</v>
      </c>
      <c r="N3218" s="0" t="n">
        <v>1</v>
      </c>
      <c r="O3218" s="0" t="n">
        <v>28</v>
      </c>
      <c r="P3218" s="0" t="n">
        <v>300</v>
      </c>
      <c r="Q3218" s="0" t="n">
        <v>3.2</v>
      </c>
      <c r="R3218" s="0" t="str">
        <f aca="false">INDEX(Lookup!$B$4:$B$18,MATCH(C3218,Lookup!$A$4:$A$18,0))</f>
        <v>India</v>
      </c>
      <c r="S3218" s="20" t="n">
        <f aca="false">INDEX(Lookup!$D$4:$D$18,MATCH(C3218,Lookup!$A$4:$A$18,0))</f>
        <v>0.012</v>
      </c>
      <c r="T3218" s="21" t="n">
        <f aca="false">ROUND(P3218*S3218,2)</f>
        <v>3.6</v>
      </c>
      <c r="U3218" s="21" t="n">
        <f aca="false">IF(T3218&lt;=10,1,IF(T3218&lt;=20,2,IF(T3218&lt;=30,3,IF(T3218&lt;=40,4,IF(T3218&lt;=50,5,IF(T3218&lt;=100,6,IF(T3218&lt;=250,7,8)))))))</f>
        <v>1</v>
      </c>
      <c r="V3218" s="21" t="n">
        <f aca="false">IF(AND(OR(Dashboard!$T$3="All",R3218=Dashboard!$T$3),OR(Dashboard!$T$4="All",D3218=Dashboard!$T$4)),1,0)</f>
        <v>1</v>
      </c>
      <c r="W3218" s="21" t="n">
        <f aca="false">IF(V3218=1,T3218+ROW()/10000000,0)</f>
        <v>3.6003218</v>
      </c>
    </row>
    <row r="3219" customFormat="false" ht="15" hidden="false" customHeight="false" outlineLevel="0" collapsed="false">
      <c r="A3219" s="0" t="n">
        <v>18294230</v>
      </c>
      <c r="B3219" s="0" t="s">
        <v>4181</v>
      </c>
      <c r="C3219" s="0" t="n">
        <v>1</v>
      </c>
      <c r="D3219" s="0" t="s">
        <v>6924</v>
      </c>
      <c r="E3219" s="0" t="s">
        <v>8290</v>
      </c>
      <c r="F3219" s="0" t="s">
        <v>8232</v>
      </c>
      <c r="G3219" s="0" t="s">
        <v>8233</v>
      </c>
      <c r="H3219" s="0" t="s">
        <v>2128</v>
      </c>
      <c r="I3219" s="0" t="s">
        <v>2123</v>
      </c>
      <c r="J3219" s="0" t="s">
        <v>47</v>
      </c>
      <c r="K3219" s="0" t="s">
        <v>46</v>
      </c>
      <c r="L3219" s="0" t="s">
        <v>47</v>
      </c>
      <c r="M3219" s="0" t="s">
        <v>47</v>
      </c>
      <c r="N3219" s="0" t="n">
        <v>2</v>
      </c>
      <c r="O3219" s="0" t="n">
        <v>44</v>
      </c>
      <c r="P3219" s="0" t="n">
        <v>500</v>
      </c>
      <c r="Q3219" s="0" t="n">
        <v>3.4</v>
      </c>
      <c r="R3219" s="0" t="str">
        <f aca="false">INDEX(Lookup!$B$4:$B$18,MATCH(C3219,Lookup!$A$4:$A$18,0))</f>
        <v>India</v>
      </c>
      <c r="S3219" s="20" t="n">
        <f aca="false">INDEX(Lookup!$D$4:$D$18,MATCH(C3219,Lookup!$A$4:$A$18,0))</f>
        <v>0.012</v>
      </c>
      <c r="T3219" s="21" t="n">
        <f aca="false">ROUND(P3219*S3219,2)</f>
        <v>6</v>
      </c>
      <c r="U3219" s="21" t="n">
        <f aca="false">IF(T3219&lt;=10,1,IF(T3219&lt;=20,2,IF(T3219&lt;=30,3,IF(T3219&lt;=40,4,IF(T3219&lt;=50,5,IF(T3219&lt;=100,6,IF(T3219&lt;=250,7,8)))))))</f>
        <v>1</v>
      </c>
      <c r="V3219" s="21" t="n">
        <f aca="false">IF(AND(OR(Dashboard!$T$3="All",R3219=Dashboard!$T$3),OR(Dashboard!$T$4="All",D3219=Dashboard!$T$4)),1,0)</f>
        <v>1</v>
      </c>
      <c r="W3219" s="21" t="n">
        <f aca="false">IF(V3219=1,T3219+ROW()/10000000,0)</f>
        <v>6.0003219</v>
      </c>
    </row>
    <row r="3220" customFormat="false" ht="15" hidden="false" customHeight="false" outlineLevel="0" collapsed="false">
      <c r="A3220" s="0" t="n">
        <v>7851</v>
      </c>
      <c r="B3220" s="0" t="s">
        <v>8291</v>
      </c>
      <c r="C3220" s="0" t="n">
        <v>1</v>
      </c>
      <c r="D3220" s="0" t="s">
        <v>6924</v>
      </c>
      <c r="E3220" s="0" t="s">
        <v>8292</v>
      </c>
      <c r="F3220" s="0" t="s">
        <v>8232</v>
      </c>
      <c r="G3220" s="0" t="s">
        <v>8233</v>
      </c>
      <c r="H3220" s="0" t="s">
        <v>2359</v>
      </c>
      <c r="I3220" s="0" t="s">
        <v>2123</v>
      </c>
      <c r="J3220" s="0" t="s">
        <v>47</v>
      </c>
      <c r="K3220" s="0" t="s">
        <v>46</v>
      </c>
      <c r="L3220" s="0" t="s">
        <v>47</v>
      </c>
      <c r="M3220" s="0" t="s">
        <v>47</v>
      </c>
      <c r="N3220" s="0" t="n">
        <v>2</v>
      </c>
      <c r="O3220" s="0" t="n">
        <v>56</v>
      </c>
      <c r="P3220" s="0" t="n">
        <v>500</v>
      </c>
      <c r="Q3220" s="0" t="n">
        <v>2.6</v>
      </c>
      <c r="R3220" s="0" t="str">
        <f aca="false">INDEX(Lookup!$B$4:$B$18,MATCH(C3220,Lookup!$A$4:$A$18,0))</f>
        <v>India</v>
      </c>
      <c r="S3220" s="20" t="n">
        <f aca="false">INDEX(Lookup!$D$4:$D$18,MATCH(C3220,Lookup!$A$4:$A$18,0))</f>
        <v>0.012</v>
      </c>
      <c r="T3220" s="21" t="n">
        <f aca="false">ROUND(P3220*S3220,2)</f>
        <v>6</v>
      </c>
      <c r="U3220" s="21" t="n">
        <f aca="false">IF(T3220&lt;=10,1,IF(T3220&lt;=20,2,IF(T3220&lt;=30,3,IF(T3220&lt;=40,4,IF(T3220&lt;=50,5,IF(T3220&lt;=100,6,IF(T3220&lt;=250,7,8)))))))</f>
        <v>1</v>
      </c>
      <c r="V3220" s="21" t="n">
        <f aca="false">IF(AND(OR(Dashboard!$T$3="All",R3220=Dashboard!$T$3),OR(Dashboard!$T$4="All",D3220=Dashboard!$T$4)),1,0)</f>
        <v>1</v>
      </c>
      <c r="W3220" s="21" t="n">
        <f aca="false">IF(V3220=1,T3220+ROW()/10000000,0)</f>
        <v>6.000322</v>
      </c>
    </row>
    <row r="3221" customFormat="false" ht="15" hidden="false" customHeight="false" outlineLevel="0" collapsed="false">
      <c r="A3221" s="0" t="n">
        <v>2437</v>
      </c>
      <c r="B3221" s="0" t="s">
        <v>8293</v>
      </c>
      <c r="C3221" s="0" t="n">
        <v>1</v>
      </c>
      <c r="D3221" s="0" t="s">
        <v>6924</v>
      </c>
      <c r="E3221" s="0" t="s">
        <v>8294</v>
      </c>
      <c r="F3221" s="0" t="s">
        <v>8232</v>
      </c>
      <c r="G3221" s="0" t="s">
        <v>8233</v>
      </c>
      <c r="H3221" s="0" t="s">
        <v>177</v>
      </c>
      <c r="I3221" s="0" t="s">
        <v>2123</v>
      </c>
      <c r="J3221" s="0" t="s">
        <v>46</v>
      </c>
      <c r="K3221" s="0" t="s">
        <v>46</v>
      </c>
      <c r="L3221" s="0" t="s">
        <v>47</v>
      </c>
      <c r="M3221" s="0" t="s">
        <v>47</v>
      </c>
      <c r="N3221" s="0" t="n">
        <v>3</v>
      </c>
      <c r="O3221" s="0" t="n">
        <v>245</v>
      </c>
      <c r="P3221" s="0" t="n">
        <v>1500</v>
      </c>
      <c r="Q3221" s="0" t="n">
        <v>3.9</v>
      </c>
      <c r="R3221" s="0" t="str">
        <f aca="false">INDEX(Lookup!$B$4:$B$18,MATCH(C3221,Lookup!$A$4:$A$18,0))</f>
        <v>India</v>
      </c>
      <c r="S3221" s="20" t="n">
        <f aca="false">INDEX(Lookup!$D$4:$D$18,MATCH(C3221,Lookup!$A$4:$A$18,0))</f>
        <v>0.012</v>
      </c>
      <c r="T3221" s="21" t="n">
        <f aca="false">ROUND(P3221*S3221,2)</f>
        <v>18</v>
      </c>
      <c r="U3221" s="21" t="n">
        <f aca="false">IF(T3221&lt;=10,1,IF(T3221&lt;=20,2,IF(T3221&lt;=30,3,IF(T3221&lt;=40,4,IF(T3221&lt;=50,5,IF(T3221&lt;=100,6,IF(T3221&lt;=250,7,8)))))))</f>
        <v>2</v>
      </c>
      <c r="V3221" s="21" t="n">
        <f aca="false">IF(AND(OR(Dashboard!$T$3="All",R3221=Dashboard!$T$3),OR(Dashboard!$T$4="All",D3221=Dashboard!$T$4)),1,0)</f>
        <v>1</v>
      </c>
      <c r="W3221" s="21" t="n">
        <f aca="false">IF(V3221=1,T3221+ROW()/10000000,0)</f>
        <v>18.0003221</v>
      </c>
    </row>
    <row r="3222" customFormat="false" ht="15" hidden="false" customHeight="false" outlineLevel="0" collapsed="false">
      <c r="A3222" s="0" t="n">
        <v>573</v>
      </c>
      <c r="B3222" s="0" t="s">
        <v>8295</v>
      </c>
      <c r="C3222" s="0" t="n">
        <v>1</v>
      </c>
      <c r="D3222" s="0" t="s">
        <v>6924</v>
      </c>
      <c r="E3222" s="0" t="s">
        <v>8296</v>
      </c>
      <c r="F3222" s="0" t="s">
        <v>8232</v>
      </c>
      <c r="G3222" s="0" t="s">
        <v>8233</v>
      </c>
      <c r="H3222" s="0" t="s">
        <v>1124</v>
      </c>
      <c r="I3222" s="0" t="s">
        <v>2123</v>
      </c>
      <c r="J3222" s="0" t="s">
        <v>47</v>
      </c>
      <c r="K3222" s="0" t="s">
        <v>47</v>
      </c>
      <c r="L3222" s="0" t="s">
        <v>47</v>
      </c>
      <c r="M3222" s="0" t="s">
        <v>47</v>
      </c>
      <c r="N3222" s="0" t="n">
        <v>2</v>
      </c>
      <c r="O3222" s="0" t="n">
        <v>215</v>
      </c>
      <c r="P3222" s="0" t="n">
        <v>700</v>
      </c>
      <c r="Q3222" s="0" t="n">
        <v>3.5</v>
      </c>
      <c r="R3222" s="0" t="str">
        <f aca="false">INDEX(Lookup!$B$4:$B$18,MATCH(C3222,Lookup!$A$4:$A$18,0))</f>
        <v>India</v>
      </c>
      <c r="S3222" s="20" t="n">
        <f aca="false">INDEX(Lookup!$D$4:$D$18,MATCH(C3222,Lookup!$A$4:$A$18,0))</f>
        <v>0.012</v>
      </c>
      <c r="T3222" s="21" t="n">
        <f aca="false">ROUND(P3222*S3222,2)</f>
        <v>8.4</v>
      </c>
      <c r="U3222" s="21" t="n">
        <f aca="false">IF(T3222&lt;=10,1,IF(T3222&lt;=20,2,IF(T3222&lt;=30,3,IF(T3222&lt;=40,4,IF(T3222&lt;=50,5,IF(T3222&lt;=100,6,IF(T3222&lt;=250,7,8)))))))</f>
        <v>1</v>
      </c>
      <c r="V3222" s="21" t="n">
        <f aca="false">IF(AND(OR(Dashboard!$T$3="All",R3222=Dashboard!$T$3),OR(Dashboard!$T$4="All",D3222=Dashboard!$T$4)),1,0)</f>
        <v>1</v>
      </c>
      <c r="W3222" s="21" t="n">
        <f aca="false">IF(V3222=1,T3222+ROW()/10000000,0)</f>
        <v>8.4003222</v>
      </c>
    </row>
    <row r="3223" customFormat="false" ht="15" hidden="false" customHeight="false" outlineLevel="0" collapsed="false">
      <c r="A3223" s="0" t="n">
        <v>9706</v>
      </c>
      <c r="B3223" s="0" t="s">
        <v>3833</v>
      </c>
      <c r="C3223" s="0" t="n">
        <v>1</v>
      </c>
      <c r="D3223" s="0" t="s">
        <v>6924</v>
      </c>
      <c r="E3223" s="0" t="s">
        <v>8297</v>
      </c>
      <c r="F3223" s="0" t="s">
        <v>8232</v>
      </c>
      <c r="G3223" s="0" t="s">
        <v>8233</v>
      </c>
      <c r="H3223" s="0" t="s">
        <v>2251</v>
      </c>
      <c r="I3223" s="0" t="s">
        <v>2123</v>
      </c>
      <c r="J3223" s="0" t="s">
        <v>46</v>
      </c>
      <c r="K3223" s="0" t="s">
        <v>46</v>
      </c>
      <c r="L3223" s="0" t="s">
        <v>47</v>
      </c>
      <c r="M3223" s="0" t="s">
        <v>47</v>
      </c>
      <c r="N3223" s="0" t="n">
        <v>3</v>
      </c>
      <c r="O3223" s="0" t="n">
        <v>386</v>
      </c>
      <c r="P3223" s="0" t="n">
        <v>1200</v>
      </c>
      <c r="Q3223" s="0" t="n">
        <v>3.6</v>
      </c>
      <c r="R3223" s="0" t="str">
        <f aca="false">INDEX(Lookup!$B$4:$B$18,MATCH(C3223,Lookup!$A$4:$A$18,0))</f>
        <v>India</v>
      </c>
      <c r="S3223" s="20" t="n">
        <f aca="false">INDEX(Lookup!$D$4:$D$18,MATCH(C3223,Lookup!$A$4:$A$18,0))</f>
        <v>0.012</v>
      </c>
      <c r="T3223" s="21" t="n">
        <f aca="false">ROUND(P3223*S3223,2)</f>
        <v>14.4</v>
      </c>
      <c r="U3223" s="21" t="n">
        <f aca="false">IF(T3223&lt;=10,1,IF(T3223&lt;=20,2,IF(T3223&lt;=30,3,IF(T3223&lt;=40,4,IF(T3223&lt;=50,5,IF(T3223&lt;=100,6,IF(T3223&lt;=250,7,8)))))))</f>
        <v>2</v>
      </c>
      <c r="V3223" s="21" t="n">
        <f aca="false">IF(AND(OR(Dashboard!$T$3="All",R3223=Dashboard!$T$3),OR(Dashboard!$T$4="All",D3223=Dashboard!$T$4)),1,0)</f>
        <v>1</v>
      </c>
      <c r="W3223" s="21" t="n">
        <f aca="false">IF(V3223=1,T3223+ROW()/10000000,0)</f>
        <v>14.4003223</v>
      </c>
    </row>
    <row r="3224" customFormat="false" ht="15" hidden="false" customHeight="false" outlineLevel="0" collapsed="false">
      <c r="A3224" s="0" t="n">
        <v>1507</v>
      </c>
      <c r="B3224" s="0" t="s">
        <v>4848</v>
      </c>
      <c r="C3224" s="0" t="n">
        <v>1</v>
      </c>
      <c r="D3224" s="0" t="s">
        <v>6924</v>
      </c>
      <c r="E3224" s="0" t="s">
        <v>8298</v>
      </c>
      <c r="F3224" s="0" t="s">
        <v>8232</v>
      </c>
      <c r="G3224" s="0" t="s">
        <v>8233</v>
      </c>
      <c r="H3224" s="0" t="s">
        <v>3942</v>
      </c>
      <c r="I3224" s="0" t="s">
        <v>2123</v>
      </c>
      <c r="J3224" s="0" t="s">
        <v>47</v>
      </c>
      <c r="K3224" s="0" t="s">
        <v>46</v>
      </c>
      <c r="L3224" s="0" t="s">
        <v>47</v>
      </c>
      <c r="M3224" s="0" t="s">
        <v>47</v>
      </c>
      <c r="N3224" s="0" t="n">
        <v>1</v>
      </c>
      <c r="O3224" s="0" t="n">
        <v>460</v>
      </c>
      <c r="P3224" s="0" t="n">
        <v>350</v>
      </c>
      <c r="Q3224" s="0" t="n">
        <v>3.8</v>
      </c>
      <c r="R3224" s="0" t="str">
        <f aca="false">INDEX(Lookup!$B$4:$B$18,MATCH(C3224,Lookup!$A$4:$A$18,0))</f>
        <v>India</v>
      </c>
      <c r="S3224" s="20" t="n">
        <f aca="false">INDEX(Lookup!$D$4:$D$18,MATCH(C3224,Lookup!$A$4:$A$18,0))</f>
        <v>0.012</v>
      </c>
      <c r="T3224" s="21" t="n">
        <f aca="false">ROUND(P3224*S3224,2)</f>
        <v>4.2</v>
      </c>
      <c r="U3224" s="21" t="n">
        <f aca="false">IF(T3224&lt;=10,1,IF(T3224&lt;=20,2,IF(T3224&lt;=30,3,IF(T3224&lt;=40,4,IF(T3224&lt;=50,5,IF(T3224&lt;=100,6,IF(T3224&lt;=250,7,8)))))))</f>
        <v>1</v>
      </c>
      <c r="V3224" s="21" t="n">
        <f aca="false">IF(AND(OR(Dashboard!$T$3="All",R3224=Dashboard!$T$3),OR(Dashboard!$T$4="All",D3224=Dashboard!$T$4)),1,0)</f>
        <v>1</v>
      </c>
      <c r="W3224" s="21" t="n">
        <f aca="false">IF(V3224=1,T3224+ROW()/10000000,0)</f>
        <v>4.2003224</v>
      </c>
    </row>
    <row r="3225" customFormat="false" ht="15" hidden="false" customHeight="false" outlineLevel="0" collapsed="false">
      <c r="A3225" s="0" t="n">
        <v>302655</v>
      </c>
      <c r="B3225" s="0" t="s">
        <v>8299</v>
      </c>
      <c r="C3225" s="0" t="n">
        <v>1</v>
      </c>
      <c r="D3225" s="0" t="s">
        <v>6924</v>
      </c>
      <c r="E3225" s="0" t="s">
        <v>8300</v>
      </c>
      <c r="F3225" s="0" t="s">
        <v>8232</v>
      </c>
      <c r="G3225" s="0" t="s">
        <v>8233</v>
      </c>
      <c r="H3225" s="0" t="s">
        <v>379</v>
      </c>
      <c r="I3225" s="0" t="s">
        <v>2123</v>
      </c>
      <c r="J3225" s="0" t="s">
        <v>47</v>
      </c>
      <c r="K3225" s="0" t="s">
        <v>46</v>
      </c>
      <c r="L3225" s="0" t="s">
        <v>47</v>
      </c>
      <c r="M3225" s="0" t="s">
        <v>47</v>
      </c>
      <c r="N3225" s="0" t="n">
        <v>2</v>
      </c>
      <c r="O3225" s="0" t="n">
        <v>146</v>
      </c>
      <c r="P3225" s="0" t="n">
        <v>600</v>
      </c>
      <c r="Q3225" s="0" t="n">
        <v>3.6</v>
      </c>
      <c r="R3225" s="0" t="str">
        <f aca="false">INDEX(Lookup!$B$4:$B$18,MATCH(C3225,Lookup!$A$4:$A$18,0))</f>
        <v>India</v>
      </c>
      <c r="S3225" s="20" t="n">
        <f aca="false">INDEX(Lookup!$D$4:$D$18,MATCH(C3225,Lookup!$A$4:$A$18,0))</f>
        <v>0.012</v>
      </c>
      <c r="T3225" s="21" t="n">
        <f aca="false">ROUND(P3225*S3225,2)</f>
        <v>7.2</v>
      </c>
      <c r="U3225" s="21" t="n">
        <f aca="false">IF(T3225&lt;=10,1,IF(T3225&lt;=20,2,IF(T3225&lt;=30,3,IF(T3225&lt;=40,4,IF(T3225&lt;=50,5,IF(T3225&lt;=100,6,IF(T3225&lt;=250,7,8)))))))</f>
        <v>1</v>
      </c>
      <c r="V3225" s="21" t="n">
        <f aca="false">IF(AND(OR(Dashboard!$T$3="All",R3225=Dashboard!$T$3),OR(Dashboard!$T$4="All",D3225=Dashboard!$T$4)),1,0)</f>
        <v>1</v>
      </c>
      <c r="W3225" s="21" t="n">
        <f aca="false">IF(V3225=1,T3225+ROW()/10000000,0)</f>
        <v>7.2003225</v>
      </c>
    </row>
    <row r="3226" customFormat="false" ht="15" hidden="false" customHeight="false" outlineLevel="0" collapsed="false">
      <c r="A3226" s="0" t="n">
        <v>705</v>
      </c>
      <c r="B3226" s="0" t="s">
        <v>3180</v>
      </c>
      <c r="C3226" s="0" t="n">
        <v>1</v>
      </c>
      <c r="D3226" s="0" t="s">
        <v>6924</v>
      </c>
      <c r="E3226" s="0" t="s">
        <v>8301</v>
      </c>
      <c r="F3226" s="0" t="s">
        <v>8232</v>
      </c>
      <c r="G3226" s="0" t="s">
        <v>8233</v>
      </c>
      <c r="H3226" s="0" t="s">
        <v>3182</v>
      </c>
      <c r="I3226" s="0" t="s">
        <v>2123</v>
      </c>
      <c r="J3226" s="0" t="s">
        <v>47</v>
      </c>
      <c r="K3226" s="0" t="s">
        <v>47</v>
      </c>
      <c r="L3226" s="0" t="s">
        <v>47</v>
      </c>
      <c r="M3226" s="0" t="s">
        <v>47</v>
      </c>
      <c r="N3226" s="0" t="n">
        <v>1</v>
      </c>
      <c r="O3226" s="0" t="n">
        <v>55</v>
      </c>
      <c r="P3226" s="0" t="n">
        <v>300</v>
      </c>
      <c r="Q3226" s="0" t="n">
        <v>3.7</v>
      </c>
      <c r="R3226" s="0" t="str">
        <f aca="false">INDEX(Lookup!$B$4:$B$18,MATCH(C3226,Lookup!$A$4:$A$18,0))</f>
        <v>India</v>
      </c>
      <c r="S3226" s="20" t="n">
        <f aca="false">INDEX(Lookup!$D$4:$D$18,MATCH(C3226,Lookup!$A$4:$A$18,0))</f>
        <v>0.012</v>
      </c>
      <c r="T3226" s="21" t="n">
        <f aca="false">ROUND(P3226*S3226,2)</f>
        <v>3.6</v>
      </c>
      <c r="U3226" s="21" t="n">
        <f aca="false">IF(T3226&lt;=10,1,IF(T3226&lt;=20,2,IF(T3226&lt;=30,3,IF(T3226&lt;=40,4,IF(T3226&lt;=50,5,IF(T3226&lt;=100,6,IF(T3226&lt;=250,7,8)))))))</f>
        <v>1</v>
      </c>
      <c r="V3226" s="21" t="n">
        <f aca="false">IF(AND(OR(Dashboard!$T$3="All",R3226=Dashboard!$T$3),OR(Dashboard!$T$4="All",D3226=Dashboard!$T$4)),1,0)</f>
        <v>1</v>
      </c>
      <c r="W3226" s="21" t="n">
        <f aca="false">IF(V3226=1,T3226+ROW()/10000000,0)</f>
        <v>3.6003226</v>
      </c>
    </row>
    <row r="3227" customFormat="false" ht="15" hidden="false" customHeight="false" outlineLevel="0" collapsed="false">
      <c r="A3227" s="0" t="n">
        <v>1395</v>
      </c>
      <c r="B3227" s="0" t="s">
        <v>8302</v>
      </c>
      <c r="C3227" s="0" t="n">
        <v>1</v>
      </c>
      <c r="D3227" s="0" t="s">
        <v>6924</v>
      </c>
      <c r="E3227" s="0" t="s">
        <v>8303</v>
      </c>
      <c r="F3227" s="0" t="s">
        <v>8232</v>
      </c>
      <c r="G3227" s="0" t="s">
        <v>8233</v>
      </c>
      <c r="H3227" s="0" t="s">
        <v>8304</v>
      </c>
      <c r="I3227" s="0" t="s">
        <v>2123</v>
      </c>
      <c r="J3227" s="0" t="s">
        <v>47</v>
      </c>
      <c r="K3227" s="0" t="s">
        <v>46</v>
      </c>
      <c r="L3227" s="0" t="s">
        <v>47</v>
      </c>
      <c r="M3227" s="0" t="s">
        <v>47</v>
      </c>
      <c r="N3227" s="0" t="n">
        <v>3</v>
      </c>
      <c r="O3227" s="0" t="n">
        <v>390</v>
      </c>
      <c r="P3227" s="0" t="n">
        <v>1000</v>
      </c>
      <c r="Q3227" s="0" t="n">
        <v>3.7</v>
      </c>
      <c r="R3227" s="0" t="str">
        <f aca="false">INDEX(Lookup!$B$4:$B$18,MATCH(C3227,Lookup!$A$4:$A$18,0))</f>
        <v>India</v>
      </c>
      <c r="S3227" s="20" t="n">
        <f aca="false">INDEX(Lookup!$D$4:$D$18,MATCH(C3227,Lookup!$A$4:$A$18,0))</f>
        <v>0.012</v>
      </c>
      <c r="T3227" s="21" t="n">
        <f aca="false">ROUND(P3227*S3227,2)</f>
        <v>12</v>
      </c>
      <c r="U3227" s="21" t="n">
        <f aca="false">IF(T3227&lt;=10,1,IF(T3227&lt;=20,2,IF(T3227&lt;=30,3,IF(T3227&lt;=40,4,IF(T3227&lt;=50,5,IF(T3227&lt;=100,6,IF(T3227&lt;=250,7,8)))))))</f>
        <v>2</v>
      </c>
      <c r="V3227" s="21" t="n">
        <f aca="false">IF(AND(OR(Dashboard!$T$3="All",R3227=Dashboard!$T$3),OR(Dashboard!$T$4="All",D3227=Dashboard!$T$4)),1,0)</f>
        <v>1</v>
      </c>
      <c r="W3227" s="21" t="n">
        <f aca="false">IF(V3227=1,T3227+ROW()/10000000,0)</f>
        <v>12.0003227</v>
      </c>
    </row>
    <row r="3228" customFormat="false" ht="15" hidden="false" customHeight="false" outlineLevel="0" collapsed="false">
      <c r="A3228" s="0" t="n">
        <v>18418273</v>
      </c>
      <c r="B3228" s="0" t="s">
        <v>8305</v>
      </c>
      <c r="C3228" s="0" t="n">
        <v>1</v>
      </c>
      <c r="D3228" s="0" t="s">
        <v>6924</v>
      </c>
      <c r="E3228" s="0" t="s">
        <v>8306</v>
      </c>
      <c r="F3228" s="0" t="s">
        <v>8232</v>
      </c>
      <c r="G3228" s="0" t="s">
        <v>8233</v>
      </c>
      <c r="H3228" s="0" t="s">
        <v>8307</v>
      </c>
      <c r="I3228" s="0" t="s">
        <v>2123</v>
      </c>
      <c r="J3228" s="0" t="s">
        <v>47</v>
      </c>
      <c r="K3228" s="0" t="s">
        <v>46</v>
      </c>
      <c r="L3228" s="0" t="s">
        <v>47</v>
      </c>
      <c r="M3228" s="0" t="s">
        <v>47</v>
      </c>
      <c r="N3228" s="0" t="n">
        <v>1</v>
      </c>
      <c r="O3228" s="0" t="n">
        <v>15</v>
      </c>
      <c r="P3228" s="0" t="n">
        <v>400</v>
      </c>
      <c r="Q3228" s="0" t="n">
        <v>3.5</v>
      </c>
      <c r="R3228" s="0" t="str">
        <f aca="false">INDEX(Lookup!$B$4:$B$18,MATCH(C3228,Lookup!$A$4:$A$18,0))</f>
        <v>India</v>
      </c>
      <c r="S3228" s="20" t="n">
        <f aca="false">INDEX(Lookup!$D$4:$D$18,MATCH(C3228,Lookup!$A$4:$A$18,0))</f>
        <v>0.012</v>
      </c>
      <c r="T3228" s="21" t="n">
        <f aca="false">ROUND(P3228*S3228,2)</f>
        <v>4.8</v>
      </c>
      <c r="U3228" s="21" t="n">
        <f aca="false">IF(T3228&lt;=10,1,IF(T3228&lt;=20,2,IF(T3228&lt;=30,3,IF(T3228&lt;=40,4,IF(T3228&lt;=50,5,IF(T3228&lt;=100,6,IF(T3228&lt;=250,7,8)))))))</f>
        <v>1</v>
      </c>
      <c r="V3228" s="21" t="n">
        <f aca="false">IF(AND(OR(Dashboard!$T$3="All",R3228=Dashboard!$T$3),OR(Dashboard!$T$4="All",D3228=Dashboard!$T$4)),1,0)</f>
        <v>1</v>
      </c>
      <c r="W3228" s="21" t="n">
        <f aca="false">IF(V3228=1,T3228+ROW()/10000000,0)</f>
        <v>4.8003228</v>
      </c>
    </row>
    <row r="3229" customFormat="false" ht="15" hidden="false" customHeight="false" outlineLevel="0" collapsed="false">
      <c r="A3229" s="0" t="n">
        <v>2067</v>
      </c>
      <c r="B3229" s="0" t="s">
        <v>8308</v>
      </c>
      <c r="C3229" s="0" t="n">
        <v>1</v>
      </c>
      <c r="D3229" s="0" t="s">
        <v>6924</v>
      </c>
      <c r="E3229" s="0" t="s">
        <v>8309</v>
      </c>
      <c r="F3229" s="0" t="s">
        <v>8232</v>
      </c>
      <c r="G3229" s="0" t="s">
        <v>8233</v>
      </c>
      <c r="H3229" s="0" t="s">
        <v>1830</v>
      </c>
      <c r="I3229" s="0" t="s">
        <v>2123</v>
      </c>
      <c r="J3229" s="0" t="s">
        <v>47</v>
      </c>
      <c r="K3229" s="0" t="s">
        <v>46</v>
      </c>
      <c r="L3229" s="0" t="s">
        <v>47</v>
      </c>
      <c r="M3229" s="0" t="s">
        <v>47</v>
      </c>
      <c r="N3229" s="0" t="n">
        <v>1</v>
      </c>
      <c r="O3229" s="0" t="n">
        <v>130</v>
      </c>
      <c r="P3229" s="0" t="n">
        <v>300</v>
      </c>
      <c r="Q3229" s="0" t="n">
        <v>3.6</v>
      </c>
      <c r="R3229" s="0" t="str">
        <f aca="false">INDEX(Lookup!$B$4:$B$18,MATCH(C3229,Lookup!$A$4:$A$18,0))</f>
        <v>India</v>
      </c>
      <c r="S3229" s="20" t="n">
        <f aca="false">INDEX(Lookup!$D$4:$D$18,MATCH(C3229,Lookup!$A$4:$A$18,0))</f>
        <v>0.012</v>
      </c>
      <c r="T3229" s="21" t="n">
        <f aca="false">ROUND(P3229*S3229,2)</f>
        <v>3.6</v>
      </c>
      <c r="U3229" s="21" t="n">
        <f aca="false">IF(T3229&lt;=10,1,IF(T3229&lt;=20,2,IF(T3229&lt;=30,3,IF(T3229&lt;=40,4,IF(T3229&lt;=50,5,IF(T3229&lt;=100,6,IF(T3229&lt;=250,7,8)))))))</f>
        <v>1</v>
      </c>
      <c r="V3229" s="21" t="n">
        <f aca="false">IF(AND(OR(Dashboard!$T$3="All",R3229=Dashboard!$T$3),OR(Dashboard!$T$4="All",D3229=Dashboard!$T$4)),1,0)</f>
        <v>1</v>
      </c>
      <c r="W3229" s="21" t="n">
        <f aca="false">IF(V3229=1,T3229+ROW()/10000000,0)</f>
        <v>3.6003229</v>
      </c>
    </row>
    <row r="3230" customFormat="false" ht="15" hidden="false" customHeight="false" outlineLevel="0" collapsed="false">
      <c r="A3230" s="0" t="n">
        <v>3492</v>
      </c>
      <c r="B3230" s="0" t="s">
        <v>8310</v>
      </c>
      <c r="C3230" s="0" t="n">
        <v>1</v>
      </c>
      <c r="D3230" s="0" t="s">
        <v>6924</v>
      </c>
      <c r="E3230" s="0" t="s">
        <v>8311</v>
      </c>
      <c r="F3230" s="0" t="s">
        <v>8232</v>
      </c>
      <c r="G3230" s="0" t="s">
        <v>8233</v>
      </c>
      <c r="H3230" s="0" t="s">
        <v>2359</v>
      </c>
      <c r="I3230" s="0" t="s">
        <v>2123</v>
      </c>
      <c r="J3230" s="0" t="s">
        <v>47</v>
      </c>
      <c r="K3230" s="0" t="s">
        <v>47</v>
      </c>
      <c r="L3230" s="0" t="s">
        <v>47</v>
      </c>
      <c r="M3230" s="0" t="s">
        <v>47</v>
      </c>
      <c r="N3230" s="0" t="n">
        <v>2</v>
      </c>
      <c r="O3230" s="0" t="n">
        <v>301</v>
      </c>
      <c r="P3230" s="0" t="n">
        <v>600</v>
      </c>
      <c r="Q3230" s="0" t="n">
        <v>3.9</v>
      </c>
      <c r="R3230" s="0" t="str">
        <f aca="false">INDEX(Lookup!$B$4:$B$18,MATCH(C3230,Lookup!$A$4:$A$18,0))</f>
        <v>India</v>
      </c>
      <c r="S3230" s="20" t="n">
        <f aca="false">INDEX(Lookup!$D$4:$D$18,MATCH(C3230,Lookup!$A$4:$A$18,0))</f>
        <v>0.012</v>
      </c>
      <c r="T3230" s="21" t="n">
        <f aca="false">ROUND(P3230*S3230,2)</f>
        <v>7.2</v>
      </c>
      <c r="U3230" s="21" t="n">
        <f aca="false">IF(T3230&lt;=10,1,IF(T3230&lt;=20,2,IF(T3230&lt;=30,3,IF(T3230&lt;=40,4,IF(T3230&lt;=50,5,IF(T3230&lt;=100,6,IF(T3230&lt;=250,7,8)))))))</f>
        <v>1</v>
      </c>
      <c r="V3230" s="21" t="n">
        <f aca="false">IF(AND(OR(Dashboard!$T$3="All",R3230=Dashboard!$T$3),OR(Dashboard!$T$4="All",D3230=Dashboard!$T$4)),1,0)</f>
        <v>1</v>
      </c>
      <c r="W3230" s="21" t="n">
        <f aca="false">IF(V3230=1,T3230+ROW()/10000000,0)</f>
        <v>7.200323</v>
      </c>
    </row>
    <row r="3231" customFormat="false" ht="15" hidden="false" customHeight="false" outlineLevel="0" collapsed="false">
      <c r="A3231" s="0" t="n">
        <v>576</v>
      </c>
      <c r="B3231" s="0" t="s">
        <v>4168</v>
      </c>
      <c r="C3231" s="0" t="n">
        <v>1</v>
      </c>
      <c r="D3231" s="0" t="s">
        <v>6924</v>
      </c>
      <c r="E3231" s="0" t="s">
        <v>8312</v>
      </c>
      <c r="F3231" s="0" t="s">
        <v>8232</v>
      </c>
      <c r="G3231" s="0" t="s">
        <v>8233</v>
      </c>
      <c r="H3231" s="0" t="s">
        <v>4170</v>
      </c>
      <c r="I3231" s="0" t="s">
        <v>2123</v>
      </c>
      <c r="J3231" s="0" t="s">
        <v>46</v>
      </c>
      <c r="K3231" s="0" t="s">
        <v>46</v>
      </c>
      <c r="L3231" s="0" t="s">
        <v>47</v>
      </c>
      <c r="M3231" s="0" t="s">
        <v>47</v>
      </c>
      <c r="N3231" s="0" t="n">
        <v>2</v>
      </c>
      <c r="O3231" s="0" t="n">
        <v>338</v>
      </c>
      <c r="P3231" s="0" t="n">
        <v>800</v>
      </c>
      <c r="Q3231" s="0" t="n">
        <v>3.7</v>
      </c>
      <c r="R3231" s="0" t="str">
        <f aca="false">INDEX(Lookup!$B$4:$B$18,MATCH(C3231,Lookup!$A$4:$A$18,0))</f>
        <v>India</v>
      </c>
      <c r="S3231" s="20" t="n">
        <f aca="false">INDEX(Lookup!$D$4:$D$18,MATCH(C3231,Lookup!$A$4:$A$18,0))</f>
        <v>0.012</v>
      </c>
      <c r="T3231" s="21" t="n">
        <f aca="false">ROUND(P3231*S3231,2)</f>
        <v>9.6</v>
      </c>
      <c r="U3231" s="21" t="n">
        <f aca="false">IF(T3231&lt;=10,1,IF(T3231&lt;=20,2,IF(T3231&lt;=30,3,IF(T3231&lt;=40,4,IF(T3231&lt;=50,5,IF(T3231&lt;=100,6,IF(T3231&lt;=250,7,8)))))))</f>
        <v>1</v>
      </c>
      <c r="V3231" s="21" t="n">
        <f aca="false">IF(AND(OR(Dashboard!$T$3="All",R3231=Dashboard!$T$3),OR(Dashboard!$T$4="All",D3231=Dashboard!$T$4)),1,0)</f>
        <v>1</v>
      </c>
      <c r="W3231" s="21" t="n">
        <f aca="false">IF(V3231=1,T3231+ROW()/10000000,0)</f>
        <v>9.6003231</v>
      </c>
    </row>
    <row r="3232" customFormat="false" ht="15" hidden="false" customHeight="false" outlineLevel="0" collapsed="false">
      <c r="A3232" s="0" t="n">
        <v>311211</v>
      </c>
      <c r="B3232" s="0" t="s">
        <v>8313</v>
      </c>
      <c r="C3232" s="0" t="n">
        <v>1</v>
      </c>
      <c r="D3232" s="0" t="s">
        <v>6924</v>
      </c>
      <c r="E3232" s="0" t="s">
        <v>8294</v>
      </c>
      <c r="F3232" s="0" t="s">
        <v>8232</v>
      </c>
      <c r="G3232" s="0" t="s">
        <v>8233</v>
      </c>
      <c r="H3232" s="0" t="s">
        <v>3891</v>
      </c>
      <c r="I3232" s="0" t="s">
        <v>2123</v>
      </c>
      <c r="J3232" s="0" t="s">
        <v>46</v>
      </c>
      <c r="K3232" s="0" t="s">
        <v>46</v>
      </c>
      <c r="L3232" s="0" t="s">
        <v>47</v>
      </c>
      <c r="M3232" s="0" t="s">
        <v>47</v>
      </c>
      <c r="N3232" s="0" t="n">
        <v>3</v>
      </c>
      <c r="O3232" s="0" t="n">
        <v>798</v>
      </c>
      <c r="P3232" s="0" t="n">
        <v>1600</v>
      </c>
      <c r="Q3232" s="0" t="n">
        <v>3.9</v>
      </c>
      <c r="R3232" s="0" t="str">
        <f aca="false">INDEX(Lookup!$B$4:$B$18,MATCH(C3232,Lookup!$A$4:$A$18,0))</f>
        <v>India</v>
      </c>
      <c r="S3232" s="20" t="n">
        <f aca="false">INDEX(Lookup!$D$4:$D$18,MATCH(C3232,Lookup!$A$4:$A$18,0))</f>
        <v>0.012</v>
      </c>
      <c r="T3232" s="21" t="n">
        <f aca="false">ROUND(P3232*S3232,2)</f>
        <v>19.2</v>
      </c>
      <c r="U3232" s="21" t="n">
        <f aca="false">IF(T3232&lt;=10,1,IF(T3232&lt;=20,2,IF(T3232&lt;=30,3,IF(T3232&lt;=40,4,IF(T3232&lt;=50,5,IF(T3232&lt;=100,6,IF(T3232&lt;=250,7,8)))))))</f>
        <v>2</v>
      </c>
      <c r="V3232" s="21" t="n">
        <f aca="false">IF(AND(OR(Dashboard!$T$3="All",R3232=Dashboard!$T$3),OR(Dashboard!$T$4="All",D3232=Dashboard!$T$4)),1,0)</f>
        <v>1</v>
      </c>
      <c r="W3232" s="21" t="n">
        <f aca="false">IF(V3232=1,T3232+ROW()/10000000,0)</f>
        <v>19.2003232</v>
      </c>
    </row>
    <row r="3233" customFormat="false" ht="15" hidden="false" customHeight="false" outlineLevel="0" collapsed="false">
      <c r="A3233" s="0" t="n">
        <v>311661</v>
      </c>
      <c r="B3233" s="0" t="s">
        <v>8314</v>
      </c>
      <c r="C3233" s="0" t="n">
        <v>1</v>
      </c>
      <c r="D3233" s="0" t="s">
        <v>6924</v>
      </c>
      <c r="E3233" s="0" t="s">
        <v>8315</v>
      </c>
      <c r="F3233" s="0" t="s">
        <v>8232</v>
      </c>
      <c r="G3233" s="0" t="s">
        <v>8233</v>
      </c>
      <c r="H3233" s="0" t="s">
        <v>8316</v>
      </c>
      <c r="I3233" s="0" t="s">
        <v>2123</v>
      </c>
      <c r="J3233" s="0" t="s">
        <v>47</v>
      </c>
      <c r="K3233" s="0" t="s">
        <v>46</v>
      </c>
      <c r="L3233" s="0" t="s">
        <v>47</v>
      </c>
      <c r="M3233" s="0" t="s">
        <v>47</v>
      </c>
      <c r="N3233" s="0" t="n">
        <v>2</v>
      </c>
      <c r="O3233" s="0" t="n">
        <v>192</v>
      </c>
      <c r="P3233" s="0" t="n">
        <v>900</v>
      </c>
      <c r="Q3233" s="0" t="n">
        <v>3.8</v>
      </c>
      <c r="R3233" s="0" t="str">
        <f aca="false">INDEX(Lookup!$B$4:$B$18,MATCH(C3233,Lookup!$A$4:$A$18,0))</f>
        <v>India</v>
      </c>
      <c r="S3233" s="20" t="n">
        <f aca="false">INDEX(Lookup!$D$4:$D$18,MATCH(C3233,Lookup!$A$4:$A$18,0))</f>
        <v>0.012</v>
      </c>
      <c r="T3233" s="21" t="n">
        <f aca="false">ROUND(P3233*S3233,2)</f>
        <v>10.8</v>
      </c>
      <c r="U3233" s="21" t="n">
        <f aca="false">IF(T3233&lt;=10,1,IF(T3233&lt;=20,2,IF(T3233&lt;=30,3,IF(T3233&lt;=40,4,IF(T3233&lt;=50,5,IF(T3233&lt;=100,6,IF(T3233&lt;=250,7,8)))))))</f>
        <v>2</v>
      </c>
      <c r="V3233" s="21" t="n">
        <f aca="false">IF(AND(OR(Dashboard!$T$3="All",R3233=Dashboard!$T$3),OR(Dashboard!$T$4="All",D3233=Dashboard!$T$4)),1,0)</f>
        <v>1</v>
      </c>
      <c r="W3233" s="21" t="n">
        <f aca="false">IF(V3233=1,T3233+ROW()/10000000,0)</f>
        <v>10.8003233</v>
      </c>
    </row>
    <row r="3234" customFormat="false" ht="15" hidden="false" customHeight="false" outlineLevel="0" collapsed="false">
      <c r="A3234" s="0" t="n">
        <v>566</v>
      </c>
      <c r="B3234" s="0" t="s">
        <v>4875</v>
      </c>
      <c r="C3234" s="0" t="n">
        <v>1</v>
      </c>
      <c r="D3234" s="0" t="s">
        <v>6924</v>
      </c>
      <c r="E3234" s="0" t="s">
        <v>8317</v>
      </c>
      <c r="F3234" s="0" t="s">
        <v>8232</v>
      </c>
      <c r="G3234" s="0" t="s">
        <v>8233</v>
      </c>
      <c r="H3234" s="0" t="s">
        <v>1124</v>
      </c>
      <c r="I3234" s="0" t="s">
        <v>2123</v>
      </c>
      <c r="J3234" s="0" t="s">
        <v>47</v>
      </c>
      <c r="K3234" s="0" t="s">
        <v>46</v>
      </c>
      <c r="L3234" s="0" t="s">
        <v>47</v>
      </c>
      <c r="M3234" s="0" t="s">
        <v>47</v>
      </c>
      <c r="N3234" s="0" t="n">
        <v>2</v>
      </c>
      <c r="O3234" s="0" t="n">
        <v>196</v>
      </c>
      <c r="P3234" s="0" t="n">
        <v>700</v>
      </c>
      <c r="Q3234" s="0" t="n">
        <v>3.8</v>
      </c>
      <c r="R3234" s="0" t="str">
        <f aca="false">INDEX(Lookup!$B$4:$B$18,MATCH(C3234,Lookup!$A$4:$A$18,0))</f>
        <v>India</v>
      </c>
      <c r="S3234" s="20" t="n">
        <f aca="false">INDEX(Lookup!$D$4:$D$18,MATCH(C3234,Lookup!$A$4:$A$18,0))</f>
        <v>0.012</v>
      </c>
      <c r="T3234" s="21" t="n">
        <f aca="false">ROUND(P3234*S3234,2)</f>
        <v>8.4</v>
      </c>
      <c r="U3234" s="21" t="n">
        <f aca="false">IF(T3234&lt;=10,1,IF(T3234&lt;=20,2,IF(T3234&lt;=30,3,IF(T3234&lt;=40,4,IF(T3234&lt;=50,5,IF(T3234&lt;=100,6,IF(T3234&lt;=250,7,8)))))))</f>
        <v>1</v>
      </c>
      <c r="V3234" s="21" t="n">
        <f aca="false">IF(AND(OR(Dashboard!$T$3="All",R3234=Dashboard!$T$3),OR(Dashboard!$T$4="All",D3234=Dashboard!$T$4)),1,0)</f>
        <v>1</v>
      </c>
      <c r="W3234" s="21" t="n">
        <f aca="false">IF(V3234=1,T3234+ROW()/10000000,0)</f>
        <v>8.4003234</v>
      </c>
    </row>
    <row r="3235" customFormat="false" ht="15" hidden="false" customHeight="false" outlineLevel="0" collapsed="false">
      <c r="A3235" s="0" t="n">
        <v>556</v>
      </c>
      <c r="B3235" s="0" t="s">
        <v>8318</v>
      </c>
      <c r="C3235" s="0" t="n">
        <v>1</v>
      </c>
      <c r="D3235" s="0" t="s">
        <v>6924</v>
      </c>
      <c r="E3235" s="0" t="s">
        <v>8248</v>
      </c>
      <c r="F3235" s="0" t="s">
        <v>8232</v>
      </c>
      <c r="G3235" s="0" t="s">
        <v>8233</v>
      </c>
      <c r="H3235" s="0" t="s">
        <v>1358</v>
      </c>
      <c r="I3235" s="0" t="s">
        <v>2123</v>
      </c>
      <c r="J3235" s="0" t="s">
        <v>47</v>
      </c>
      <c r="K3235" s="0" t="s">
        <v>46</v>
      </c>
      <c r="L3235" s="0" t="s">
        <v>47</v>
      </c>
      <c r="M3235" s="0" t="s">
        <v>47</v>
      </c>
      <c r="N3235" s="0" t="n">
        <v>2</v>
      </c>
      <c r="O3235" s="0" t="n">
        <v>766</v>
      </c>
      <c r="P3235" s="0" t="n">
        <v>500</v>
      </c>
      <c r="Q3235" s="0" t="n">
        <v>3.7</v>
      </c>
      <c r="R3235" s="0" t="str">
        <f aca="false">INDEX(Lookup!$B$4:$B$18,MATCH(C3235,Lookup!$A$4:$A$18,0))</f>
        <v>India</v>
      </c>
      <c r="S3235" s="20" t="n">
        <f aca="false">INDEX(Lookup!$D$4:$D$18,MATCH(C3235,Lookup!$A$4:$A$18,0))</f>
        <v>0.012</v>
      </c>
      <c r="T3235" s="21" t="n">
        <f aca="false">ROUND(P3235*S3235,2)</f>
        <v>6</v>
      </c>
      <c r="U3235" s="21" t="n">
        <f aca="false">IF(T3235&lt;=10,1,IF(T3235&lt;=20,2,IF(T3235&lt;=30,3,IF(T3235&lt;=40,4,IF(T3235&lt;=50,5,IF(T3235&lt;=100,6,IF(T3235&lt;=250,7,8)))))))</f>
        <v>1</v>
      </c>
      <c r="V3235" s="21" t="n">
        <f aca="false">IF(AND(OR(Dashboard!$T$3="All",R3235=Dashboard!$T$3),OR(Dashboard!$T$4="All",D3235=Dashboard!$T$4)),1,0)</f>
        <v>1</v>
      </c>
      <c r="W3235" s="21" t="n">
        <f aca="false">IF(V3235=1,T3235+ROW()/10000000,0)</f>
        <v>6.0003235</v>
      </c>
    </row>
    <row r="3236" customFormat="false" ht="15" hidden="false" customHeight="false" outlineLevel="0" collapsed="false">
      <c r="A3236" s="0" t="n">
        <v>18322644</v>
      </c>
      <c r="B3236" s="0" t="s">
        <v>8319</v>
      </c>
      <c r="C3236" s="0" t="n">
        <v>1</v>
      </c>
      <c r="D3236" s="0" t="s">
        <v>6924</v>
      </c>
      <c r="E3236" s="0" t="s">
        <v>8320</v>
      </c>
      <c r="F3236" s="0" t="s">
        <v>8232</v>
      </c>
      <c r="G3236" s="0" t="s">
        <v>8233</v>
      </c>
      <c r="H3236" s="0" t="s">
        <v>2122</v>
      </c>
      <c r="I3236" s="0" t="s">
        <v>2123</v>
      </c>
      <c r="J3236" s="0" t="s">
        <v>47</v>
      </c>
      <c r="K3236" s="0" t="s">
        <v>46</v>
      </c>
      <c r="L3236" s="0" t="s">
        <v>47</v>
      </c>
      <c r="M3236" s="0" t="s">
        <v>47</v>
      </c>
      <c r="N3236" s="0" t="n">
        <v>2</v>
      </c>
      <c r="O3236" s="0" t="n">
        <v>42</v>
      </c>
      <c r="P3236" s="0" t="n">
        <v>700</v>
      </c>
      <c r="Q3236" s="0" t="n">
        <v>3.6</v>
      </c>
      <c r="R3236" s="0" t="str">
        <f aca="false">INDEX(Lookup!$B$4:$B$18,MATCH(C3236,Lookup!$A$4:$A$18,0))</f>
        <v>India</v>
      </c>
      <c r="S3236" s="20" t="n">
        <f aca="false">INDEX(Lookup!$D$4:$D$18,MATCH(C3236,Lookup!$A$4:$A$18,0))</f>
        <v>0.012</v>
      </c>
      <c r="T3236" s="21" t="n">
        <f aca="false">ROUND(P3236*S3236,2)</f>
        <v>8.4</v>
      </c>
      <c r="U3236" s="21" t="n">
        <f aca="false">IF(T3236&lt;=10,1,IF(T3236&lt;=20,2,IF(T3236&lt;=30,3,IF(T3236&lt;=40,4,IF(T3236&lt;=50,5,IF(T3236&lt;=100,6,IF(T3236&lt;=250,7,8)))))))</f>
        <v>1</v>
      </c>
      <c r="V3236" s="21" t="n">
        <f aca="false">IF(AND(OR(Dashboard!$T$3="All",R3236=Dashboard!$T$3),OR(Dashboard!$T$4="All",D3236=Dashboard!$T$4)),1,0)</f>
        <v>1</v>
      </c>
      <c r="W3236" s="21" t="n">
        <f aca="false">IF(V3236=1,T3236+ROW()/10000000,0)</f>
        <v>8.4003236</v>
      </c>
    </row>
    <row r="3237" customFormat="false" ht="15" hidden="false" customHeight="false" outlineLevel="0" collapsed="false">
      <c r="A3237" s="0" t="n">
        <v>17953931</v>
      </c>
      <c r="B3237" s="0" t="s">
        <v>8321</v>
      </c>
      <c r="C3237" s="0" t="n">
        <v>1</v>
      </c>
      <c r="D3237" s="0" t="s">
        <v>6924</v>
      </c>
      <c r="E3237" s="0" t="s">
        <v>8322</v>
      </c>
      <c r="F3237" s="0" t="s">
        <v>8232</v>
      </c>
      <c r="G3237" s="0" t="s">
        <v>8233</v>
      </c>
      <c r="H3237" s="0" t="s">
        <v>8323</v>
      </c>
      <c r="I3237" s="0" t="s">
        <v>2123</v>
      </c>
      <c r="J3237" s="0" t="s">
        <v>46</v>
      </c>
      <c r="K3237" s="0" t="s">
        <v>46</v>
      </c>
      <c r="L3237" s="0" t="s">
        <v>47</v>
      </c>
      <c r="M3237" s="0" t="s">
        <v>47</v>
      </c>
      <c r="N3237" s="0" t="n">
        <v>3</v>
      </c>
      <c r="O3237" s="0" t="n">
        <v>139</v>
      </c>
      <c r="P3237" s="0" t="n">
        <v>1400</v>
      </c>
      <c r="Q3237" s="0" t="n">
        <v>3.6</v>
      </c>
      <c r="R3237" s="0" t="str">
        <f aca="false">INDEX(Lookup!$B$4:$B$18,MATCH(C3237,Lookup!$A$4:$A$18,0))</f>
        <v>India</v>
      </c>
      <c r="S3237" s="20" t="n">
        <f aca="false">INDEX(Lookup!$D$4:$D$18,MATCH(C3237,Lookup!$A$4:$A$18,0))</f>
        <v>0.012</v>
      </c>
      <c r="T3237" s="21" t="n">
        <f aca="false">ROUND(P3237*S3237,2)</f>
        <v>16.8</v>
      </c>
      <c r="U3237" s="21" t="n">
        <f aca="false">IF(T3237&lt;=10,1,IF(T3237&lt;=20,2,IF(T3237&lt;=30,3,IF(T3237&lt;=40,4,IF(T3237&lt;=50,5,IF(T3237&lt;=100,6,IF(T3237&lt;=250,7,8)))))))</f>
        <v>2</v>
      </c>
      <c r="V3237" s="21" t="n">
        <f aca="false">IF(AND(OR(Dashboard!$T$3="All",R3237=Dashboard!$T$3),OR(Dashboard!$T$4="All",D3237=Dashboard!$T$4)),1,0)</f>
        <v>1</v>
      </c>
      <c r="W3237" s="21" t="n">
        <f aca="false">IF(V3237=1,T3237+ROW()/10000000,0)</f>
        <v>16.8003237</v>
      </c>
    </row>
    <row r="3238" customFormat="false" ht="15" hidden="false" customHeight="false" outlineLevel="0" collapsed="false">
      <c r="A3238" s="0" t="n">
        <v>18396187</v>
      </c>
      <c r="B3238" s="0" t="s">
        <v>8324</v>
      </c>
      <c r="C3238" s="0" t="n">
        <v>1</v>
      </c>
      <c r="D3238" s="0" t="s">
        <v>6924</v>
      </c>
      <c r="E3238" s="0" t="s">
        <v>8233</v>
      </c>
      <c r="F3238" s="0" t="s">
        <v>8232</v>
      </c>
      <c r="G3238" s="0" t="s">
        <v>8233</v>
      </c>
      <c r="H3238" s="0" t="s">
        <v>2868</v>
      </c>
      <c r="I3238" s="0" t="s">
        <v>2123</v>
      </c>
      <c r="J3238" s="0" t="s">
        <v>47</v>
      </c>
      <c r="K3238" s="0" t="s">
        <v>46</v>
      </c>
      <c r="L3238" s="0" t="s">
        <v>47</v>
      </c>
      <c r="M3238" s="0" t="s">
        <v>47</v>
      </c>
      <c r="N3238" s="0" t="n">
        <v>1</v>
      </c>
      <c r="O3238" s="0" t="n">
        <v>24</v>
      </c>
      <c r="P3238" s="0" t="n">
        <v>300</v>
      </c>
      <c r="Q3238" s="0" t="n">
        <v>3.8</v>
      </c>
      <c r="R3238" s="0" t="str">
        <f aca="false">INDEX(Lookup!$B$4:$B$18,MATCH(C3238,Lookup!$A$4:$A$18,0))</f>
        <v>India</v>
      </c>
      <c r="S3238" s="20" t="n">
        <f aca="false">INDEX(Lookup!$D$4:$D$18,MATCH(C3238,Lookup!$A$4:$A$18,0))</f>
        <v>0.012</v>
      </c>
      <c r="T3238" s="21" t="n">
        <f aca="false">ROUND(P3238*S3238,2)</f>
        <v>3.6</v>
      </c>
      <c r="U3238" s="21" t="n">
        <f aca="false">IF(T3238&lt;=10,1,IF(T3238&lt;=20,2,IF(T3238&lt;=30,3,IF(T3238&lt;=40,4,IF(T3238&lt;=50,5,IF(T3238&lt;=100,6,IF(T3238&lt;=250,7,8)))))))</f>
        <v>1</v>
      </c>
      <c r="V3238" s="21" t="n">
        <f aca="false">IF(AND(OR(Dashboard!$T$3="All",R3238=Dashboard!$T$3),OR(Dashboard!$T$4="All",D3238=Dashboard!$T$4)),1,0)</f>
        <v>1</v>
      </c>
      <c r="W3238" s="21" t="n">
        <f aca="false">IF(V3238=1,T3238+ROW()/10000000,0)</f>
        <v>3.6003238</v>
      </c>
    </row>
    <row r="3239" customFormat="false" ht="15" hidden="false" customHeight="false" outlineLevel="0" collapsed="false">
      <c r="A3239" s="0" t="n">
        <v>730</v>
      </c>
      <c r="B3239" s="0" t="s">
        <v>8325</v>
      </c>
      <c r="C3239" s="0" t="n">
        <v>1</v>
      </c>
      <c r="D3239" s="0" t="s">
        <v>6924</v>
      </c>
      <c r="E3239" s="0" t="s">
        <v>8326</v>
      </c>
      <c r="F3239" s="0" t="s">
        <v>8232</v>
      </c>
      <c r="G3239" s="0" t="s">
        <v>8233</v>
      </c>
      <c r="H3239" s="0" t="s">
        <v>8327</v>
      </c>
      <c r="I3239" s="0" t="s">
        <v>2123</v>
      </c>
      <c r="J3239" s="0" t="s">
        <v>46</v>
      </c>
      <c r="K3239" s="0" t="s">
        <v>46</v>
      </c>
      <c r="L3239" s="0" t="s">
        <v>47</v>
      </c>
      <c r="M3239" s="0" t="s">
        <v>47</v>
      </c>
      <c r="N3239" s="0" t="n">
        <v>3</v>
      </c>
      <c r="O3239" s="0" t="n">
        <v>208</v>
      </c>
      <c r="P3239" s="0" t="n">
        <v>1500</v>
      </c>
      <c r="Q3239" s="0" t="n">
        <v>3.5</v>
      </c>
      <c r="R3239" s="0" t="str">
        <f aca="false">INDEX(Lookup!$B$4:$B$18,MATCH(C3239,Lookup!$A$4:$A$18,0))</f>
        <v>India</v>
      </c>
      <c r="S3239" s="20" t="n">
        <f aca="false">INDEX(Lookup!$D$4:$D$18,MATCH(C3239,Lookup!$A$4:$A$18,0))</f>
        <v>0.012</v>
      </c>
      <c r="T3239" s="21" t="n">
        <f aca="false">ROUND(P3239*S3239,2)</f>
        <v>18</v>
      </c>
      <c r="U3239" s="21" t="n">
        <f aca="false">IF(T3239&lt;=10,1,IF(T3239&lt;=20,2,IF(T3239&lt;=30,3,IF(T3239&lt;=40,4,IF(T3239&lt;=50,5,IF(T3239&lt;=100,6,IF(T3239&lt;=250,7,8)))))))</f>
        <v>2</v>
      </c>
      <c r="V3239" s="21" t="n">
        <f aca="false">IF(AND(OR(Dashboard!$T$3="All",R3239=Dashboard!$T$3),OR(Dashboard!$T$4="All",D3239=Dashboard!$T$4)),1,0)</f>
        <v>1</v>
      </c>
      <c r="W3239" s="21" t="n">
        <f aca="false">IF(V3239=1,T3239+ROW()/10000000,0)</f>
        <v>18.0003239</v>
      </c>
    </row>
    <row r="3240" customFormat="false" ht="15" hidden="false" customHeight="false" outlineLevel="0" collapsed="false">
      <c r="A3240" s="0" t="n">
        <v>18247032</v>
      </c>
      <c r="B3240" s="0" t="s">
        <v>8328</v>
      </c>
      <c r="C3240" s="0" t="n">
        <v>1</v>
      </c>
      <c r="D3240" s="0" t="s">
        <v>6924</v>
      </c>
      <c r="E3240" s="0" t="s">
        <v>8326</v>
      </c>
      <c r="F3240" s="0" t="s">
        <v>8232</v>
      </c>
      <c r="G3240" s="0" t="s">
        <v>8233</v>
      </c>
      <c r="H3240" s="0" t="s">
        <v>1029</v>
      </c>
      <c r="I3240" s="0" t="s">
        <v>2123</v>
      </c>
      <c r="J3240" s="0" t="s">
        <v>46</v>
      </c>
      <c r="K3240" s="0" t="s">
        <v>46</v>
      </c>
      <c r="L3240" s="0" t="s">
        <v>47</v>
      </c>
      <c r="M3240" s="0" t="s">
        <v>47</v>
      </c>
      <c r="N3240" s="0" t="n">
        <v>3</v>
      </c>
      <c r="O3240" s="0" t="n">
        <v>99</v>
      </c>
      <c r="P3240" s="0" t="n">
        <v>1200</v>
      </c>
      <c r="Q3240" s="0" t="n">
        <v>3.6</v>
      </c>
      <c r="R3240" s="0" t="str">
        <f aca="false">INDEX(Lookup!$B$4:$B$18,MATCH(C3240,Lookup!$A$4:$A$18,0))</f>
        <v>India</v>
      </c>
      <c r="S3240" s="20" t="n">
        <f aca="false">INDEX(Lookup!$D$4:$D$18,MATCH(C3240,Lookup!$A$4:$A$18,0))</f>
        <v>0.012</v>
      </c>
      <c r="T3240" s="21" t="n">
        <f aca="false">ROUND(P3240*S3240,2)</f>
        <v>14.4</v>
      </c>
      <c r="U3240" s="21" t="n">
        <f aca="false">IF(T3240&lt;=10,1,IF(T3240&lt;=20,2,IF(T3240&lt;=30,3,IF(T3240&lt;=40,4,IF(T3240&lt;=50,5,IF(T3240&lt;=100,6,IF(T3240&lt;=250,7,8)))))))</f>
        <v>2</v>
      </c>
      <c r="V3240" s="21" t="n">
        <f aca="false">IF(AND(OR(Dashboard!$T$3="All",R3240=Dashboard!$T$3),OR(Dashboard!$T$4="All",D3240=Dashboard!$T$4)),1,0)</f>
        <v>1</v>
      </c>
      <c r="W3240" s="21" t="n">
        <f aca="false">IF(V3240=1,T3240+ROW()/10000000,0)</f>
        <v>14.400324</v>
      </c>
    </row>
    <row r="3241" customFormat="false" ht="15" hidden="false" customHeight="false" outlineLevel="0" collapsed="false">
      <c r="A3241" s="0" t="n">
        <v>570</v>
      </c>
      <c r="B3241" s="0" t="s">
        <v>8329</v>
      </c>
      <c r="C3241" s="0" t="n">
        <v>1</v>
      </c>
      <c r="D3241" s="0" t="s">
        <v>6924</v>
      </c>
      <c r="E3241" s="0" t="s">
        <v>8326</v>
      </c>
      <c r="F3241" s="0" t="s">
        <v>8232</v>
      </c>
      <c r="G3241" s="0" t="s">
        <v>8233</v>
      </c>
      <c r="H3241" s="0" t="s">
        <v>8330</v>
      </c>
      <c r="I3241" s="0" t="s">
        <v>2123</v>
      </c>
      <c r="J3241" s="0" t="s">
        <v>46</v>
      </c>
      <c r="K3241" s="0" t="s">
        <v>46</v>
      </c>
      <c r="L3241" s="0" t="s">
        <v>47</v>
      </c>
      <c r="M3241" s="0" t="s">
        <v>47</v>
      </c>
      <c r="N3241" s="0" t="n">
        <v>3</v>
      </c>
      <c r="O3241" s="0" t="n">
        <v>601</v>
      </c>
      <c r="P3241" s="0" t="n">
        <v>1800</v>
      </c>
      <c r="Q3241" s="0" t="n">
        <v>3.7</v>
      </c>
      <c r="R3241" s="0" t="str">
        <f aca="false">INDEX(Lookup!$B$4:$B$18,MATCH(C3241,Lookup!$A$4:$A$18,0))</f>
        <v>India</v>
      </c>
      <c r="S3241" s="20" t="n">
        <f aca="false">INDEX(Lookup!$D$4:$D$18,MATCH(C3241,Lookup!$A$4:$A$18,0))</f>
        <v>0.012</v>
      </c>
      <c r="T3241" s="21" t="n">
        <f aca="false">ROUND(P3241*S3241,2)</f>
        <v>21.6</v>
      </c>
      <c r="U3241" s="21" t="n">
        <f aca="false">IF(T3241&lt;=10,1,IF(T3241&lt;=20,2,IF(T3241&lt;=30,3,IF(T3241&lt;=40,4,IF(T3241&lt;=50,5,IF(T3241&lt;=100,6,IF(T3241&lt;=250,7,8)))))))</f>
        <v>3</v>
      </c>
      <c r="V3241" s="21" t="n">
        <f aca="false">IF(AND(OR(Dashboard!$T$3="All",R3241=Dashboard!$T$3),OR(Dashboard!$T$4="All",D3241=Dashboard!$T$4)),1,0)</f>
        <v>1</v>
      </c>
      <c r="W3241" s="21" t="n">
        <f aca="false">IF(V3241=1,T3241+ROW()/10000000,0)</f>
        <v>21.6003241</v>
      </c>
    </row>
    <row r="3242" customFormat="false" ht="15" hidden="false" customHeight="false" outlineLevel="0" collapsed="false">
      <c r="A3242" s="0" t="n">
        <v>760</v>
      </c>
      <c r="B3242" s="0" t="s">
        <v>8331</v>
      </c>
      <c r="C3242" s="0" t="n">
        <v>1</v>
      </c>
      <c r="D3242" s="0" t="s">
        <v>6924</v>
      </c>
      <c r="E3242" s="0" t="s">
        <v>8332</v>
      </c>
      <c r="F3242" s="0" t="s">
        <v>8232</v>
      </c>
      <c r="G3242" s="0" t="s">
        <v>8233</v>
      </c>
      <c r="H3242" s="0" t="s">
        <v>177</v>
      </c>
      <c r="I3242" s="0" t="s">
        <v>2123</v>
      </c>
      <c r="J3242" s="0" t="s">
        <v>46</v>
      </c>
      <c r="K3242" s="0" t="s">
        <v>46</v>
      </c>
      <c r="L3242" s="0" t="s">
        <v>47</v>
      </c>
      <c r="M3242" s="0" t="s">
        <v>47</v>
      </c>
      <c r="N3242" s="0" t="n">
        <v>4</v>
      </c>
      <c r="O3242" s="0" t="n">
        <v>354</v>
      </c>
      <c r="P3242" s="0" t="n">
        <v>2000</v>
      </c>
      <c r="Q3242" s="0" t="n">
        <v>3.8</v>
      </c>
      <c r="R3242" s="0" t="str">
        <f aca="false">INDEX(Lookup!$B$4:$B$18,MATCH(C3242,Lookup!$A$4:$A$18,0))</f>
        <v>India</v>
      </c>
      <c r="S3242" s="20" t="n">
        <f aca="false">INDEX(Lookup!$D$4:$D$18,MATCH(C3242,Lookup!$A$4:$A$18,0))</f>
        <v>0.012</v>
      </c>
      <c r="T3242" s="21" t="n">
        <f aca="false">ROUND(P3242*S3242,2)</f>
        <v>24</v>
      </c>
      <c r="U3242" s="21" t="n">
        <f aca="false">IF(T3242&lt;=10,1,IF(T3242&lt;=20,2,IF(T3242&lt;=30,3,IF(T3242&lt;=40,4,IF(T3242&lt;=50,5,IF(T3242&lt;=100,6,IF(T3242&lt;=250,7,8)))))))</f>
        <v>3</v>
      </c>
      <c r="V3242" s="21" t="n">
        <f aca="false">IF(AND(OR(Dashboard!$T$3="All",R3242=Dashboard!$T$3),OR(Dashboard!$T$4="All",D3242=Dashboard!$T$4)),1,0)</f>
        <v>1</v>
      </c>
      <c r="W3242" s="21" t="n">
        <f aca="false">IF(V3242=1,T3242+ROW()/10000000,0)</f>
        <v>24.0003242</v>
      </c>
    </row>
    <row r="3243" customFormat="false" ht="15" hidden="false" customHeight="false" outlineLevel="0" collapsed="false">
      <c r="A3243" s="0" t="n">
        <v>134</v>
      </c>
      <c r="B3243" s="0" t="s">
        <v>2326</v>
      </c>
      <c r="C3243" s="0" t="n">
        <v>1</v>
      </c>
      <c r="D3243" s="0" t="s">
        <v>6924</v>
      </c>
      <c r="E3243" s="0" t="s">
        <v>8333</v>
      </c>
      <c r="F3243" s="0" t="s">
        <v>8232</v>
      </c>
      <c r="G3243" s="0" t="s">
        <v>8233</v>
      </c>
      <c r="H3243" s="0" t="s">
        <v>2359</v>
      </c>
      <c r="I3243" s="0" t="s">
        <v>2123</v>
      </c>
      <c r="J3243" s="0" t="s">
        <v>46</v>
      </c>
      <c r="K3243" s="0" t="s">
        <v>46</v>
      </c>
      <c r="L3243" s="0" t="s">
        <v>47</v>
      </c>
      <c r="M3243" s="0" t="s">
        <v>47</v>
      </c>
      <c r="N3243" s="0" t="n">
        <v>3</v>
      </c>
      <c r="O3243" s="0" t="n">
        <v>130</v>
      </c>
      <c r="P3243" s="0" t="n">
        <v>1000</v>
      </c>
      <c r="Q3243" s="0" t="n">
        <v>3.8</v>
      </c>
      <c r="R3243" s="0" t="str">
        <f aca="false">INDEX(Lookup!$B$4:$B$18,MATCH(C3243,Lookup!$A$4:$A$18,0))</f>
        <v>India</v>
      </c>
      <c r="S3243" s="20" t="n">
        <f aca="false">INDEX(Lookup!$D$4:$D$18,MATCH(C3243,Lookup!$A$4:$A$18,0))</f>
        <v>0.012</v>
      </c>
      <c r="T3243" s="21" t="n">
        <f aca="false">ROUND(P3243*S3243,2)</f>
        <v>12</v>
      </c>
      <c r="U3243" s="21" t="n">
        <f aca="false">IF(T3243&lt;=10,1,IF(T3243&lt;=20,2,IF(T3243&lt;=30,3,IF(T3243&lt;=40,4,IF(T3243&lt;=50,5,IF(T3243&lt;=100,6,IF(T3243&lt;=250,7,8)))))))</f>
        <v>2</v>
      </c>
      <c r="V3243" s="21" t="n">
        <f aca="false">IF(AND(OR(Dashboard!$T$3="All",R3243=Dashboard!$T$3),OR(Dashboard!$T$4="All",D3243=Dashboard!$T$4)),1,0)</f>
        <v>1</v>
      </c>
      <c r="W3243" s="21" t="n">
        <f aca="false">IF(V3243=1,T3243+ROW()/10000000,0)</f>
        <v>12.0003243</v>
      </c>
    </row>
    <row r="3244" customFormat="false" ht="15" hidden="false" customHeight="false" outlineLevel="0" collapsed="false">
      <c r="A3244" s="0" t="n">
        <v>3039</v>
      </c>
      <c r="B3244" s="0" t="s">
        <v>7963</v>
      </c>
      <c r="C3244" s="0" t="n">
        <v>1</v>
      </c>
      <c r="D3244" s="0" t="s">
        <v>6924</v>
      </c>
      <c r="E3244" s="0" t="s">
        <v>8334</v>
      </c>
      <c r="F3244" s="0" t="s">
        <v>8232</v>
      </c>
      <c r="G3244" s="0" t="s">
        <v>8233</v>
      </c>
      <c r="H3244" s="0" t="s">
        <v>2185</v>
      </c>
      <c r="I3244" s="0" t="s">
        <v>2123</v>
      </c>
      <c r="J3244" s="0" t="s">
        <v>47</v>
      </c>
      <c r="K3244" s="0" t="s">
        <v>46</v>
      </c>
      <c r="L3244" s="0" t="s">
        <v>47</v>
      </c>
      <c r="M3244" s="0" t="s">
        <v>47</v>
      </c>
      <c r="N3244" s="0" t="n">
        <v>2</v>
      </c>
      <c r="O3244" s="0" t="n">
        <v>303</v>
      </c>
      <c r="P3244" s="0" t="n">
        <v>900</v>
      </c>
      <c r="Q3244" s="0" t="n">
        <v>3.8</v>
      </c>
      <c r="R3244" s="0" t="str">
        <f aca="false">INDEX(Lookup!$B$4:$B$18,MATCH(C3244,Lookup!$A$4:$A$18,0))</f>
        <v>India</v>
      </c>
      <c r="S3244" s="20" t="n">
        <f aca="false">INDEX(Lookup!$D$4:$D$18,MATCH(C3244,Lookup!$A$4:$A$18,0))</f>
        <v>0.012</v>
      </c>
      <c r="T3244" s="21" t="n">
        <f aca="false">ROUND(P3244*S3244,2)</f>
        <v>10.8</v>
      </c>
      <c r="U3244" s="21" t="n">
        <f aca="false">IF(T3244&lt;=10,1,IF(T3244&lt;=20,2,IF(T3244&lt;=30,3,IF(T3244&lt;=40,4,IF(T3244&lt;=50,5,IF(T3244&lt;=100,6,IF(T3244&lt;=250,7,8)))))))</f>
        <v>2</v>
      </c>
      <c r="V3244" s="21" t="n">
        <f aca="false">IF(AND(OR(Dashboard!$T$3="All",R3244=Dashboard!$T$3),OR(Dashboard!$T$4="All",D3244=Dashboard!$T$4)),1,0)</f>
        <v>1</v>
      </c>
      <c r="W3244" s="21" t="n">
        <f aca="false">IF(V3244=1,T3244+ROW()/10000000,0)</f>
        <v>10.8003244</v>
      </c>
    </row>
    <row r="3245" customFormat="false" ht="15" hidden="false" customHeight="false" outlineLevel="0" collapsed="false">
      <c r="A3245" s="0" t="n">
        <v>310816</v>
      </c>
      <c r="B3245" s="0" t="s">
        <v>8335</v>
      </c>
      <c r="C3245" s="0" t="n">
        <v>1</v>
      </c>
      <c r="D3245" s="0" t="s">
        <v>6924</v>
      </c>
      <c r="E3245" s="0" t="s">
        <v>8336</v>
      </c>
      <c r="F3245" s="0" t="s">
        <v>8232</v>
      </c>
      <c r="G3245" s="0" t="s">
        <v>8233</v>
      </c>
      <c r="H3245" s="0" t="s">
        <v>120</v>
      </c>
      <c r="I3245" s="0" t="s">
        <v>2123</v>
      </c>
      <c r="J3245" s="0" t="s">
        <v>46</v>
      </c>
      <c r="K3245" s="0" t="s">
        <v>46</v>
      </c>
      <c r="L3245" s="0" t="s">
        <v>47</v>
      </c>
      <c r="M3245" s="0" t="s">
        <v>47</v>
      </c>
      <c r="N3245" s="0" t="n">
        <v>2</v>
      </c>
      <c r="O3245" s="0" t="n">
        <v>306</v>
      </c>
      <c r="P3245" s="0" t="n">
        <v>900</v>
      </c>
      <c r="Q3245" s="0" t="n">
        <v>3.8</v>
      </c>
      <c r="R3245" s="0" t="str">
        <f aca="false">INDEX(Lookup!$B$4:$B$18,MATCH(C3245,Lookup!$A$4:$A$18,0))</f>
        <v>India</v>
      </c>
      <c r="S3245" s="20" t="n">
        <f aca="false">INDEX(Lookup!$D$4:$D$18,MATCH(C3245,Lookup!$A$4:$A$18,0))</f>
        <v>0.012</v>
      </c>
      <c r="T3245" s="21" t="n">
        <f aca="false">ROUND(P3245*S3245,2)</f>
        <v>10.8</v>
      </c>
      <c r="U3245" s="21" t="n">
        <f aca="false">IF(T3245&lt;=10,1,IF(T3245&lt;=20,2,IF(T3245&lt;=30,3,IF(T3245&lt;=40,4,IF(T3245&lt;=50,5,IF(T3245&lt;=100,6,IF(T3245&lt;=250,7,8)))))))</f>
        <v>2</v>
      </c>
      <c r="V3245" s="21" t="n">
        <f aca="false">IF(AND(OR(Dashboard!$T$3="All",R3245=Dashboard!$T$3),OR(Dashboard!$T$4="All",D3245=Dashboard!$T$4)),1,0)</f>
        <v>1</v>
      </c>
      <c r="W3245" s="21" t="n">
        <f aca="false">IF(V3245=1,T3245+ROW()/10000000,0)</f>
        <v>10.8003245</v>
      </c>
    </row>
    <row r="3246" customFormat="false" ht="15" hidden="false" customHeight="false" outlineLevel="0" collapsed="false">
      <c r="A3246" s="0" t="n">
        <v>304735</v>
      </c>
      <c r="B3246" s="0" t="s">
        <v>8337</v>
      </c>
      <c r="C3246" s="0" t="n">
        <v>1</v>
      </c>
      <c r="D3246" s="0" t="s">
        <v>6924</v>
      </c>
      <c r="E3246" s="0" t="s">
        <v>8338</v>
      </c>
      <c r="F3246" s="0" t="s">
        <v>8232</v>
      </c>
      <c r="G3246" s="0" t="s">
        <v>8233</v>
      </c>
      <c r="H3246" s="0" t="s">
        <v>2712</v>
      </c>
      <c r="I3246" s="0" t="s">
        <v>2123</v>
      </c>
      <c r="J3246" s="0" t="s">
        <v>47</v>
      </c>
      <c r="K3246" s="0" t="s">
        <v>47</v>
      </c>
      <c r="L3246" s="0" t="s">
        <v>47</v>
      </c>
      <c r="M3246" s="0" t="s">
        <v>47</v>
      </c>
      <c r="N3246" s="0" t="n">
        <v>2</v>
      </c>
      <c r="O3246" s="0" t="n">
        <v>304</v>
      </c>
      <c r="P3246" s="0" t="n">
        <v>800</v>
      </c>
      <c r="Q3246" s="0" t="n">
        <v>3.7</v>
      </c>
      <c r="R3246" s="0" t="str">
        <f aca="false">INDEX(Lookup!$B$4:$B$18,MATCH(C3246,Lookup!$A$4:$A$18,0))</f>
        <v>India</v>
      </c>
      <c r="S3246" s="20" t="n">
        <f aca="false">INDEX(Lookup!$D$4:$D$18,MATCH(C3246,Lookup!$A$4:$A$18,0))</f>
        <v>0.012</v>
      </c>
      <c r="T3246" s="21" t="n">
        <f aca="false">ROUND(P3246*S3246,2)</f>
        <v>9.6</v>
      </c>
      <c r="U3246" s="21" t="n">
        <f aca="false">IF(T3246&lt;=10,1,IF(T3246&lt;=20,2,IF(T3246&lt;=30,3,IF(T3246&lt;=40,4,IF(T3246&lt;=50,5,IF(T3246&lt;=100,6,IF(T3246&lt;=250,7,8)))))))</f>
        <v>1</v>
      </c>
      <c r="V3246" s="21" t="n">
        <f aca="false">IF(AND(OR(Dashboard!$T$3="All",R3246=Dashboard!$T$3),OR(Dashboard!$T$4="All",D3246=Dashboard!$T$4)),1,0)</f>
        <v>1</v>
      </c>
      <c r="W3246" s="21" t="n">
        <f aca="false">IF(V3246=1,T3246+ROW()/10000000,0)</f>
        <v>9.6003246</v>
      </c>
    </row>
    <row r="3247" customFormat="false" ht="15" hidden="false" customHeight="false" outlineLevel="0" collapsed="false">
      <c r="A3247" s="0" t="n">
        <v>306</v>
      </c>
      <c r="B3247" s="0" t="s">
        <v>2321</v>
      </c>
      <c r="C3247" s="0" t="n">
        <v>1</v>
      </c>
      <c r="D3247" s="0" t="s">
        <v>6924</v>
      </c>
      <c r="E3247" s="0" t="s">
        <v>8339</v>
      </c>
      <c r="F3247" s="0" t="s">
        <v>8232</v>
      </c>
      <c r="G3247" s="0" t="s">
        <v>8233</v>
      </c>
      <c r="H3247" s="0" t="s">
        <v>2288</v>
      </c>
      <c r="I3247" s="0" t="s">
        <v>2123</v>
      </c>
      <c r="J3247" s="0" t="s">
        <v>47</v>
      </c>
      <c r="K3247" s="0" t="s">
        <v>46</v>
      </c>
      <c r="L3247" s="0" t="s">
        <v>47</v>
      </c>
      <c r="M3247" s="0" t="s">
        <v>47</v>
      </c>
      <c r="N3247" s="0" t="n">
        <v>2</v>
      </c>
      <c r="O3247" s="0" t="n">
        <v>308</v>
      </c>
      <c r="P3247" s="0" t="n">
        <v>600</v>
      </c>
      <c r="Q3247" s="0" t="n">
        <v>3.7</v>
      </c>
      <c r="R3247" s="0" t="str">
        <f aca="false">INDEX(Lookup!$B$4:$B$18,MATCH(C3247,Lookup!$A$4:$A$18,0))</f>
        <v>India</v>
      </c>
      <c r="S3247" s="20" t="n">
        <f aca="false">INDEX(Lookup!$D$4:$D$18,MATCH(C3247,Lookup!$A$4:$A$18,0))</f>
        <v>0.012</v>
      </c>
      <c r="T3247" s="21" t="n">
        <f aca="false">ROUND(P3247*S3247,2)</f>
        <v>7.2</v>
      </c>
      <c r="U3247" s="21" t="n">
        <f aca="false">IF(T3247&lt;=10,1,IF(T3247&lt;=20,2,IF(T3247&lt;=30,3,IF(T3247&lt;=40,4,IF(T3247&lt;=50,5,IF(T3247&lt;=100,6,IF(T3247&lt;=250,7,8)))))))</f>
        <v>1</v>
      </c>
      <c r="V3247" s="21" t="n">
        <f aca="false">IF(AND(OR(Dashboard!$T$3="All",R3247=Dashboard!$T$3),OR(Dashboard!$T$4="All",D3247=Dashboard!$T$4)),1,0)</f>
        <v>1</v>
      </c>
      <c r="W3247" s="21" t="n">
        <f aca="false">IF(V3247=1,T3247+ROW()/10000000,0)</f>
        <v>7.2003247</v>
      </c>
    </row>
    <row r="3248" customFormat="false" ht="15" hidden="false" customHeight="false" outlineLevel="0" collapsed="false">
      <c r="A3248" s="0" t="n">
        <v>312586</v>
      </c>
      <c r="B3248" s="0" t="s">
        <v>2300</v>
      </c>
      <c r="C3248" s="0" t="n">
        <v>1</v>
      </c>
      <c r="D3248" s="0" t="s">
        <v>6924</v>
      </c>
      <c r="E3248" s="0" t="s">
        <v>8340</v>
      </c>
      <c r="F3248" s="0" t="s">
        <v>8232</v>
      </c>
      <c r="G3248" s="0" t="s">
        <v>8233</v>
      </c>
      <c r="H3248" s="0" t="s">
        <v>3005</v>
      </c>
      <c r="I3248" s="0" t="s">
        <v>2123</v>
      </c>
      <c r="J3248" s="0" t="s">
        <v>47</v>
      </c>
      <c r="K3248" s="0" t="s">
        <v>46</v>
      </c>
      <c r="L3248" s="0" t="s">
        <v>47</v>
      </c>
      <c r="M3248" s="0" t="s">
        <v>47</v>
      </c>
      <c r="N3248" s="0" t="n">
        <v>2</v>
      </c>
      <c r="O3248" s="0" t="n">
        <v>84</v>
      </c>
      <c r="P3248" s="0" t="n">
        <v>500</v>
      </c>
      <c r="Q3248" s="0" t="n">
        <v>3.6</v>
      </c>
      <c r="R3248" s="0" t="str">
        <f aca="false">INDEX(Lookup!$B$4:$B$18,MATCH(C3248,Lookup!$A$4:$A$18,0))</f>
        <v>India</v>
      </c>
      <c r="S3248" s="20" t="n">
        <f aca="false">INDEX(Lookup!$D$4:$D$18,MATCH(C3248,Lookup!$A$4:$A$18,0))</f>
        <v>0.012</v>
      </c>
      <c r="T3248" s="21" t="n">
        <f aca="false">ROUND(P3248*S3248,2)</f>
        <v>6</v>
      </c>
      <c r="U3248" s="21" t="n">
        <f aca="false">IF(T3248&lt;=10,1,IF(T3248&lt;=20,2,IF(T3248&lt;=30,3,IF(T3248&lt;=40,4,IF(T3248&lt;=50,5,IF(T3248&lt;=100,6,IF(T3248&lt;=250,7,8)))))))</f>
        <v>1</v>
      </c>
      <c r="V3248" s="21" t="n">
        <f aca="false">IF(AND(OR(Dashboard!$T$3="All",R3248=Dashboard!$T$3),OR(Dashboard!$T$4="All",D3248=Dashboard!$T$4)),1,0)</f>
        <v>1</v>
      </c>
      <c r="W3248" s="21" t="n">
        <f aca="false">IF(V3248=1,T3248+ROW()/10000000,0)</f>
        <v>6.0003248</v>
      </c>
    </row>
    <row r="3249" customFormat="false" ht="15" hidden="false" customHeight="false" outlineLevel="0" collapsed="false">
      <c r="A3249" s="0" t="n">
        <v>451</v>
      </c>
      <c r="B3249" s="0" t="s">
        <v>5167</v>
      </c>
      <c r="C3249" s="0" t="n">
        <v>1</v>
      </c>
      <c r="D3249" s="0" t="s">
        <v>6924</v>
      </c>
      <c r="E3249" s="0" t="s">
        <v>8341</v>
      </c>
      <c r="F3249" s="0" t="s">
        <v>8232</v>
      </c>
      <c r="G3249" s="0" t="s">
        <v>8233</v>
      </c>
      <c r="H3249" s="0" t="s">
        <v>5169</v>
      </c>
      <c r="I3249" s="0" t="s">
        <v>2123</v>
      </c>
      <c r="J3249" s="0" t="s">
        <v>46</v>
      </c>
      <c r="K3249" s="0" t="s">
        <v>47</v>
      </c>
      <c r="L3249" s="0" t="s">
        <v>47</v>
      </c>
      <c r="M3249" s="0" t="s">
        <v>47</v>
      </c>
      <c r="N3249" s="0" t="n">
        <v>3</v>
      </c>
      <c r="O3249" s="0" t="n">
        <v>749</v>
      </c>
      <c r="P3249" s="0" t="n">
        <v>1500</v>
      </c>
      <c r="Q3249" s="0" t="n">
        <v>3.9</v>
      </c>
      <c r="R3249" s="0" t="str">
        <f aca="false">INDEX(Lookup!$B$4:$B$18,MATCH(C3249,Lookup!$A$4:$A$18,0))</f>
        <v>India</v>
      </c>
      <c r="S3249" s="20" t="n">
        <f aca="false">INDEX(Lookup!$D$4:$D$18,MATCH(C3249,Lookup!$A$4:$A$18,0))</f>
        <v>0.012</v>
      </c>
      <c r="T3249" s="21" t="n">
        <f aca="false">ROUND(P3249*S3249,2)</f>
        <v>18</v>
      </c>
      <c r="U3249" s="21" t="n">
        <f aca="false">IF(T3249&lt;=10,1,IF(T3249&lt;=20,2,IF(T3249&lt;=30,3,IF(T3249&lt;=40,4,IF(T3249&lt;=50,5,IF(T3249&lt;=100,6,IF(T3249&lt;=250,7,8)))))))</f>
        <v>2</v>
      </c>
      <c r="V3249" s="21" t="n">
        <f aca="false">IF(AND(OR(Dashboard!$T$3="All",R3249=Dashboard!$T$3),OR(Dashboard!$T$4="All",D3249=Dashboard!$T$4)),1,0)</f>
        <v>1</v>
      </c>
      <c r="W3249" s="21" t="n">
        <f aca="false">IF(V3249=1,T3249+ROW()/10000000,0)</f>
        <v>18.0003249</v>
      </c>
    </row>
    <row r="3250" customFormat="false" ht="15" hidden="false" customHeight="false" outlineLevel="0" collapsed="false">
      <c r="A3250" s="0" t="n">
        <v>18254518</v>
      </c>
      <c r="B3250" s="0" t="s">
        <v>8342</v>
      </c>
      <c r="C3250" s="0" t="n">
        <v>1</v>
      </c>
      <c r="D3250" s="0" t="s">
        <v>6924</v>
      </c>
      <c r="E3250" s="0" t="s">
        <v>8343</v>
      </c>
      <c r="F3250" s="0" t="s">
        <v>8232</v>
      </c>
      <c r="G3250" s="0" t="s">
        <v>8233</v>
      </c>
      <c r="H3250" s="0" t="s">
        <v>2158</v>
      </c>
      <c r="I3250" s="0" t="s">
        <v>2123</v>
      </c>
      <c r="J3250" s="0" t="s">
        <v>46</v>
      </c>
      <c r="K3250" s="0" t="s">
        <v>47</v>
      </c>
      <c r="L3250" s="0" t="s">
        <v>47</v>
      </c>
      <c r="M3250" s="0" t="s">
        <v>47</v>
      </c>
      <c r="N3250" s="0" t="n">
        <v>3</v>
      </c>
      <c r="O3250" s="0" t="n">
        <v>238</v>
      </c>
      <c r="P3250" s="0" t="n">
        <v>1800</v>
      </c>
      <c r="Q3250" s="0" t="n">
        <v>3.8</v>
      </c>
      <c r="R3250" s="0" t="str">
        <f aca="false">INDEX(Lookup!$B$4:$B$18,MATCH(C3250,Lookup!$A$4:$A$18,0))</f>
        <v>India</v>
      </c>
      <c r="S3250" s="20" t="n">
        <f aca="false">INDEX(Lookup!$D$4:$D$18,MATCH(C3250,Lookup!$A$4:$A$18,0))</f>
        <v>0.012</v>
      </c>
      <c r="T3250" s="21" t="n">
        <f aca="false">ROUND(P3250*S3250,2)</f>
        <v>21.6</v>
      </c>
      <c r="U3250" s="21" t="n">
        <f aca="false">IF(T3250&lt;=10,1,IF(T3250&lt;=20,2,IF(T3250&lt;=30,3,IF(T3250&lt;=40,4,IF(T3250&lt;=50,5,IF(T3250&lt;=100,6,IF(T3250&lt;=250,7,8)))))))</f>
        <v>3</v>
      </c>
      <c r="V3250" s="21" t="n">
        <f aca="false">IF(AND(OR(Dashboard!$T$3="All",R3250=Dashboard!$T$3),OR(Dashboard!$T$4="All",D3250=Dashboard!$T$4)),1,0)</f>
        <v>1</v>
      </c>
      <c r="W3250" s="21" t="n">
        <f aca="false">IF(V3250=1,T3250+ROW()/10000000,0)</f>
        <v>21.600325</v>
      </c>
    </row>
    <row r="3251" customFormat="false" ht="15" hidden="false" customHeight="false" outlineLevel="0" collapsed="false">
      <c r="A3251" s="0" t="n">
        <v>18419886</v>
      </c>
      <c r="B3251" s="0" t="s">
        <v>8344</v>
      </c>
      <c r="C3251" s="0" t="n">
        <v>1</v>
      </c>
      <c r="D3251" s="0" t="s">
        <v>6924</v>
      </c>
      <c r="E3251" s="0" t="s">
        <v>8345</v>
      </c>
      <c r="F3251" s="0" t="s">
        <v>8232</v>
      </c>
      <c r="G3251" s="0" t="s">
        <v>8233</v>
      </c>
      <c r="H3251" s="0" t="s">
        <v>3356</v>
      </c>
      <c r="I3251" s="0" t="s">
        <v>2123</v>
      </c>
      <c r="J3251" s="0" t="s">
        <v>47</v>
      </c>
      <c r="K3251" s="0" t="s">
        <v>47</v>
      </c>
      <c r="L3251" s="0" t="s">
        <v>47</v>
      </c>
      <c r="M3251" s="0" t="s">
        <v>47</v>
      </c>
      <c r="N3251" s="0" t="n">
        <v>1</v>
      </c>
      <c r="O3251" s="0" t="n">
        <v>2</v>
      </c>
      <c r="P3251" s="0" t="n">
        <v>200</v>
      </c>
      <c r="Q3251" s="0" t="n">
        <v>1</v>
      </c>
      <c r="R3251" s="0" t="str">
        <f aca="false">INDEX(Lookup!$B$4:$B$18,MATCH(C3251,Lookup!$A$4:$A$18,0))</f>
        <v>India</v>
      </c>
      <c r="S3251" s="20" t="n">
        <f aca="false">INDEX(Lookup!$D$4:$D$18,MATCH(C3251,Lookup!$A$4:$A$18,0))</f>
        <v>0.012</v>
      </c>
      <c r="T3251" s="21" t="n">
        <f aca="false">ROUND(P3251*S3251,2)</f>
        <v>2.4</v>
      </c>
      <c r="U3251" s="21" t="n">
        <f aca="false">IF(T3251&lt;=10,1,IF(T3251&lt;=20,2,IF(T3251&lt;=30,3,IF(T3251&lt;=40,4,IF(T3251&lt;=50,5,IF(T3251&lt;=100,6,IF(T3251&lt;=250,7,8)))))))</f>
        <v>1</v>
      </c>
      <c r="V3251" s="21" t="n">
        <f aca="false">IF(AND(OR(Dashboard!$T$3="All",R3251=Dashboard!$T$3),OR(Dashboard!$T$4="All",D3251=Dashboard!$T$4)),1,0)</f>
        <v>1</v>
      </c>
      <c r="W3251" s="21" t="n">
        <f aca="false">IF(V3251=1,T3251+ROW()/10000000,0)</f>
        <v>2.4003251</v>
      </c>
    </row>
    <row r="3252" customFormat="false" ht="15" hidden="false" customHeight="false" outlineLevel="0" collapsed="false">
      <c r="A3252" s="0" t="n">
        <v>8987</v>
      </c>
      <c r="B3252" s="0" t="s">
        <v>8346</v>
      </c>
      <c r="C3252" s="0" t="n">
        <v>1</v>
      </c>
      <c r="D3252" s="0" t="s">
        <v>6924</v>
      </c>
      <c r="E3252" s="0" t="s">
        <v>8347</v>
      </c>
      <c r="F3252" s="0" t="s">
        <v>8232</v>
      </c>
      <c r="G3252" s="0" t="s">
        <v>8233</v>
      </c>
      <c r="H3252" s="0" t="s">
        <v>2128</v>
      </c>
      <c r="I3252" s="0" t="s">
        <v>2123</v>
      </c>
      <c r="J3252" s="0" t="s">
        <v>47</v>
      </c>
      <c r="K3252" s="0" t="s">
        <v>47</v>
      </c>
      <c r="L3252" s="0" t="s">
        <v>47</v>
      </c>
      <c r="M3252" s="0" t="s">
        <v>47</v>
      </c>
      <c r="N3252" s="0" t="n">
        <v>1</v>
      </c>
      <c r="O3252" s="0" t="n">
        <v>2</v>
      </c>
      <c r="P3252" s="0" t="n">
        <v>200</v>
      </c>
      <c r="Q3252" s="0" t="n">
        <v>1</v>
      </c>
      <c r="R3252" s="0" t="str">
        <f aca="false">INDEX(Lookup!$B$4:$B$18,MATCH(C3252,Lookup!$A$4:$A$18,0))</f>
        <v>India</v>
      </c>
      <c r="S3252" s="20" t="n">
        <f aca="false">INDEX(Lookup!$D$4:$D$18,MATCH(C3252,Lookup!$A$4:$A$18,0))</f>
        <v>0.012</v>
      </c>
      <c r="T3252" s="21" t="n">
        <f aca="false">ROUND(P3252*S3252,2)</f>
        <v>2.4</v>
      </c>
      <c r="U3252" s="21" t="n">
        <f aca="false">IF(T3252&lt;=10,1,IF(T3252&lt;=20,2,IF(T3252&lt;=30,3,IF(T3252&lt;=40,4,IF(T3252&lt;=50,5,IF(T3252&lt;=100,6,IF(T3252&lt;=250,7,8)))))))</f>
        <v>1</v>
      </c>
      <c r="V3252" s="21" t="n">
        <f aca="false">IF(AND(OR(Dashboard!$T$3="All",R3252=Dashboard!$T$3),OR(Dashboard!$T$4="All",D3252=Dashboard!$T$4)),1,0)</f>
        <v>1</v>
      </c>
      <c r="W3252" s="21" t="n">
        <f aca="false">IF(V3252=1,T3252+ROW()/10000000,0)</f>
        <v>2.4003252</v>
      </c>
    </row>
    <row r="3253" customFormat="false" ht="15" hidden="false" customHeight="false" outlineLevel="0" collapsed="false">
      <c r="A3253" s="0" t="n">
        <v>18472678</v>
      </c>
      <c r="B3253" s="0" t="s">
        <v>3102</v>
      </c>
      <c r="C3253" s="0" t="n">
        <v>1</v>
      </c>
      <c r="D3253" s="0" t="s">
        <v>6924</v>
      </c>
      <c r="E3253" s="0" t="s">
        <v>8348</v>
      </c>
      <c r="F3253" s="0" t="s">
        <v>8232</v>
      </c>
      <c r="G3253" s="0" t="s">
        <v>8233</v>
      </c>
      <c r="H3253" s="0" t="s">
        <v>2128</v>
      </c>
      <c r="I3253" s="0" t="s">
        <v>2123</v>
      </c>
      <c r="J3253" s="0" t="s">
        <v>47</v>
      </c>
      <c r="K3253" s="0" t="s">
        <v>47</v>
      </c>
      <c r="L3253" s="0" t="s">
        <v>47</v>
      </c>
      <c r="M3253" s="0" t="s">
        <v>47</v>
      </c>
      <c r="N3253" s="0" t="n">
        <v>1</v>
      </c>
      <c r="O3253" s="0" t="n">
        <v>0</v>
      </c>
      <c r="P3253" s="0" t="n">
        <v>300</v>
      </c>
      <c r="Q3253" s="0" t="n">
        <v>1</v>
      </c>
      <c r="R3253" s="0" t="str">
        <f aca="false">INDEX(Lookup!$B$4:$B$18,MATCH(C3253,Lookup!$A$4:$A$18,0))</f>
        <v>India</v>
      </c>
      <c r="S3253" s="20" t="n">
        <f aca="false">INDEX(Lookup!$D$4:$D$18,MATCH(C3253,Lookup!$A$4:$A$18,0))</f>
        <v>0.012</v>
      </c>
      <c r="T3253" s="21" t="n">
        <f aca="false">ROUND(P3253*S3253,2)</f>
        <v>3.6</v>
      </c>
      <c r="U3253" s="21" t="n">
        <f aca="false">IF(T3253&lt;=10,1,IF(T3253&lt;=20,2,IF(T3253&lt;=30,3,IF(T3253&lt;=40,4,IF(T3253&lt;=50,5,IF(T3253&lt;=100,6,IF(T3253&lt;=250,7,8)))))))</f>
        <v>1</v>
      </c>
      <c r="V3253" s="21" t="n">
        <f aca="false">IF(AND(OR(Dashboard!$T$3="All",R3253=Dashboard!$T$3),OR(Dashboard!$T$4="All",D3253=Dashboard!$T$4)),1,0)</f>
        <v>1</v>
      </c>
      <c r="W3253" s="21" t="n">
        <f aca="false">IF(V3253=1,T3253+ROW()/10000000,0)</f>
        <v>3.6003253</v>
      </c>
    </row>
    <row r="3254" customFormat="false" ht="15" hidden="false" customHeight="false" outlineLevel="0" collapsed="false">
      <c r="A3254" s="0" t="n">
        <v>9879</v>
      </c>
      <c r="B3254" s="0" t="s">
        <v>8349</v>
      </c>
      <c r="C3254" s="0" t="n">
        <v>1</v>
      </c>
      <c r="D3254" s="0" t="s">
        <v>6924</v>
      </c>
      <c r="E3254" s="0" t="s">
        <v>8350</v>
      </c>
      <c r="F3254" s="0" t="s">
        <v>8232</v>
      </c>
      <c r="G3254" s="0" t="s">
        <v>8233</v>
      </c>
      <c r="H3254" s="0" t="s">
        <v>69</v>
      </c>
      <c r="I3254" s="0" t="s">
        <v>2123</v>
      </c>
      <c r="J3254" s="0" t="s">
        <v>47</v>
      </c>
      <c r="K3254" s="0" t="s">
        <v>47</v>
      </c>
      <c r="L3254" s="0" t="s">
        <v>47</v>
      </c>
      <c r="M3254" s="0" t="s">
        <v>47</v>
      </c>
      <c r="N3254" s="0" t="n">
        <v>1</v>
      </c>
      <c r="O3254" s="0" t="n">
        <v>2</v>
      </c>
      <c r="P3254" s="0" t="n">
        <v>150</v>
      </c>
      <c r="Q3254" s="0" t="n">
        <v>1</v>
      </c>
      <c r="R3254" s="0" t="str">
        <f aca="false">INDEX(Lookup!$B$4:$B$18,MATCH(C3254,Lookup!$A$4:$A$18,0))</f>
        <v>India</v>
      </c>
      <c r="S3254" s="20" t="n">
        <f aca="false">INDEX(Lookup!$D$4:$D$18,MATCH(C3254,Lookup!$A$4:$A$18,0))</f>
        <v>0.012</v>
      </c>
      <c r="T3254" s="21" t="n">
        <f aca="false">ROUND(P3254*S3254,2)</f>
        <v>1.8</v>
      </c>
      <c r="U3254" s="21" t="n">
        <f aca="false">IF(T3254&lt;=10,1,IF(T3254&lt;=20,2,IF(T3254&lt;=30,3,IF(T3254&lt;=40,4,IF(T3254&lt;=50,5,IF(T3254&lt;=100,6,IF(T3254&lt;=250,7,8)))))))</f>
        <v>1</v>
      </c>
      <c r="V3254" s="21" t="n">
        <f aca="false">IF(AND(OR(Dashboard!$T$3="All",R3254=Dashboard!$T$3),OR(Dashboard!$T$4="All",D3254=Dashboard!$T$4)),1,0)</f>
        <v>1</v>
      </c>
      <c r="W3254" s="21" t="n">
        <f aca="false">IF(V3254=1,T3254+ROW()/10000000,0)</f>
        <v>1.8003254</v>
      </c>
    </row>
    <row r="3255" customFormat="false" ht="15" hidden="false" customHeight="false" outlineLevel="0" collapsed="false">
      <c r="A3255" s="0" t="n">
        <v>18472675</v>
      </c>
      <c r="B3255" s="0" t="s">
        <v>8351</v>
      </c>
      <c r="C3255" s="0" t="n">
        <v>1</v>
      </c>
      <c r="D3255" s="0" t="s">
        <v>6924</v>
      </c>
      <c r="E3255" s="0" t="s">
        <v>8352</v>
      </c>
      <c r="F3255" s="0" t="s">
        <v>8232</v>
      </c>
      <c r="G3255" s="0" t="s">
        <v>8233</v>
      </c>
      <c r="H3255" s="0" t="s">
        <v>2185</v>
      </c>
      <c r="I3255" s="0" t="s">
        <v>2123</v>
      </c>
      <c r="J3255" s="0" t="s">
        <v>47</v>
      </c>
      <c r="K3255" s="0" t="s">
        <v>47</v>
      </c>
      <c r="L3255" s="0" t="s">
        <v>47</v>
      </c>
      <c r="M3255" s="0" t="s">
        <v>47</v>
      </c>
      <c r="N3255" s="0" t="n">
        <v>1</v>
      </c>
      <c r="O3255" s="0" t="n">
        <v>0</v>
      </c>
      <c r="P3255" s="0" t="n">
        <v>150</v>
      </c>
      <c r="Q3255" s="0" t="n">
        <v>1</v>
      </c>
      <c r="R3255" s="0" t="str">
        <f aca="false">INDEX(Lookup!$B$4:$B$18,MATCH(C3255,Lookup!$A$4:$A$18,0))</f>
        <v>India</v>
      </c>
      <c r="S3255" s="20" t="n">
        <f aca="false">INDEX(Lookup!$D$4:$D$18,MATCH(C3255,Lookup!$A$4:$A$18,0))</f>
        <v>0.012</v>
      </c>
      <c r="T3255" s="21" t="n">
        <f aca="false">ROUND(P3255*S3255,2)</f>
        <v>1.8</v>
      </c>
      <c r="U3255" s="21" t="n">
        <f aca="false">IF(T3255&lt;=10,1,IF(T3255&lt;=20,2,IF(T3255&lt;=30,3,IF(T3255&lt;=40,4,IF(T3255&lt;=50,5,IF(T3255&lt;=100,6,IF(T3255&lt;=250,7,8)))))))</f>
        <v>1</v>
      </c>
      <c r="V3255" s="21" t="n">
        <f aca="false">IF(AND(OR(Dashboard!$T$3="All",R3255=Dashboard!$T$3),OR(Dashboard!$T$4="All",D3255=Dashboard!$T$4)),1,0)</f>
        <v>1</v>
      </c>
      <c r="W3255" s="21" t="n">
        <f aca="false">IF(V3255=1,T3255+ROW()/10000000,0)</f>
        <v>1.8003255</v>
      </c>
    </row>
    <row r="3256" customFormat="false" ht="15" hidden="false" customHeight="false" outlineLevel="0" collapsed="false">
      <c r="A3256" s="0" t="n">
        <v>18355127</v>
      </c>
      <c r="B3256" s="0" t="s">
        <v>8353</v>
      </c>
      <c r="C3256" s="0" t="n">
        <v>1</v>
      </c>
      <c r="D3256" s="0" t="s">
        <v>6924</v>
      </c>
      <c r="E3256" s="0" t="s">
        <v>8354</v>
      </c>
      <c r="F3256" s="0" t="s">
        <v>8232</v>
      </c>
      <c r="G3256" s="0" t="s">
        <v>8233</v>
      </c>
      <c r="H3256" s="0" t="s">
        <v>2147</v>
      </c>
      <c r="I3256" s="0" t="s">
        <v>2123</v>
      </c>
      <c r="J3256" s="0" t="s">
        <v>47</v>
      </c>
      <c r="K3256" s="0" t="s">
        <v>47</v>
      </c>
      <c r="L3256" s="0" t="s">
        <v>47</v>
      </c>
      <c r="M3256" s="0" t="s">
        <v>47</v>
      </c>
      <c r="N3256" s="0" t="n">
        <v>1</v>
      </c>
      <c r="O3256" s="0" t="n">
        <v>0</v>
      </c>
      <c r="P3256" s="0" t="n">
        <v>400</v>
      </c>
      <c r="Q3256" s="0" t="n">
        <v>1</v>
      </c>
      <c r="R3256" s="0" t="str">
        <f aca="false">INDEX(Lookup!$B$4:$B$18,MATCH(C3256,Lookup!$A$4:$A$18,0))</f>
        <v>India</v>
      </c>
      <c r="S3256" s="20" t="n">
        <f aca="false">INDEX(Lookup!$D$4:$D$18,MATCH(C3256,Lookup!$A$4:$A$18,0))</f>
        <v>0.012</v>
      </c>
      <c r="T3256" s="21" t="n">
        <f aca="false">ROUND(P3256*S3256,2)</f>
        <v>4.8</v>
      </c>
      <c r="U3256" s="21" t="n">
        <f aca="false">IF(T3256&lt;=10,1,IF(T3256&lt;=20,2,IF(T3256&lt;=30,3,IF(T3256&lt;=40,4,IF(T3256&lt;=50,5,IF(T3256&lt;=100,6,IF(T3256&lt;=250,7,8)))))))</f>
        <v>1</v>
      </c>
      <c r="V3256" s="21" t="n">
        <f aca="false">IF(AND(OR(Dashboard!$T$3="All",R3256=Dashboard!$T$3),OR(Dashboard!$T$4="All",D3256=Dashboard!$T$4)),1,0)</f>
        <v>1</v>
      </c>
      <c r="W3256" s="21" t="n">
        <f aca="false">IF(V3256=1,T3256+ROW()/10000000,0)</f>
        <v>4.8003256</v>
      </c>
    </row>
    <row r="3257" customFormat="false" ht="15" hidden="false" customHeight="false" outlineLevel="0" collapsed="false">
      <c r="A3257" s="0" t="n">
        <v>18357956</v>
      </c>
      <c r="B3257" s="0" t="s">
        <v>8355</v>
      </c>
      <c r="C3257" s="0" t="n">
        <v>1</v>
      </c>
      <c r="D3257" s="0" t="s">
        <v>6924</v>
      </c>
      <c r="E3257" s="0" t="s">
        <v>8356</v>
      </c>
      <c r="F3257" s="0" t="s">
        <v>8232</v>
      </c>
      <c r="G3257" s="0" t="s">
        <v>8233</v>
      </c>
      <c r="H3257" s="0" t="s">
        <v>69</v>
      </c>
      <c r="I3257" s="0" t="s">
        <v>2123</v>
      </c>
      <c r="J3257" s="0" t="s">
        <v>47</v>
      </c>
      <c r="K3257" s="0" t="s">
        <v>47</v>
      </c>
      <c r="L3257" s="0" t="s">
        <v>47</v>
      </c>
      <c r="M3257" s="0" t="s">
        <v>47</v>
      </c>
      <c r="N3257" s="0" t="n">
        <v>2</v>
      </c>
      <c r="O3257" s="0" t="n">
        <v>0</v>
      </c>
      <c r="P3257" s="0" t="n">
        <v>500</v>
      </c>
      <c r="Q3257" s="0" t="n">
        <v>1</v>
      </c>
      <c r="R3257" s="0" t="str">
        <f aca="false">INDEX(Lookup!$B$4:$B$18,MATCH(C3257,Lookup!$A$4:$A$18,0))</f>
        <v>India</v>
      </c>
      <c r="S3257" s="20" t="n">
        <f aca="false">INDEX(Lookup!$D$4:$D$18,MATCH(C3257,Lookup!$A$4:$A$18,0))</f>
        <v>0.012</v>
      </c>
      <c r="T3257" s="21" t="n">
        <f aca="false">ROUND(P3257*S3257,2)</f>
        <v>6</v>
      </c>
      <c r="U3257" s="21" t="n">
        <f aca="false">IF(T3257&lt;=10,1,IF(T3257&lt;=20,2,IF(T3257&lt;=30,3,IF(T3257&lt;=40,4,IF(T3257&lt;=50,5,IF(T3257&lt;=100,6,IF(T3257&lt;=250,7,8)))))))</f>
        <v>1</v>
      </c>
      <c r="V3257" s="21" t="n">
        <f aca="false">IF(AND(OR(Dashboard!$T$3="All",R3257=Dashboard!$T$3),OR(Dashboard!$T$4="All",D3257=Dashboard!$T$4)),1,0)</f>
        <v>1</v>
      </c>
      <c r="W3257" s="21" t="n">
        <f aca="false">IF(V3257=1,T3257+ROW()/10000000,0)</f>
        <v>6.0003257</v>
      </c>
    </row>
    <row r="3258" customFormat="false" ht="15" hidden="false" customHeight="false" outlineLevel="0" collapsed="false">
      <c r="A3258" s="0" t="n">
        <v>9569</v>
      </c>
      <c r="B3258" s="0" t="s">
        <v>8357</v>
      </c>
      <c r="C3258" s="0" t="n">
        <v>1</v>
      </c>
      <c r="D3258" s="0" t="s">
        <v>6924</v>
      </c>
      <c r="E3258" s="0" t="s">
        <v>8358</v>
      </c>
      <c r="F3258" s="0" t="s">
        <v>8232</v>
      </c>
      <c r="G3258" s="0" t="s">
        <v>8233</v>
      </c>
      <c r="H3258" s="0" t="s">
        <v>2122</v>
      </c>
      <c r="I3258" s="0" t="s">
        <v>2123</v>
      </c>
      <c r="J3258" s="0" t="s">
        <v>47</v>
      </c>
      <c r="K3258" s="0" t="s">
        <v>47</v>
      </c>
      <c r="L3258" s="0" t="s">
        <v>47</v>
      </c>
      <c r="M3258" s="0" t="s">
        <v>47</v>
      </c>
      <c r="N3258" s="0" t="n">
        <v>2</v>
      </c>
      <c r="O3258" s="0" t="n">
        <v>35</v>
      </c>
      <c r="P3258" s="0" t="n">
        <v>600</v>
      </c>
      <c r="Q3258" s="0" t="n">
        <v>2.4</v>
      </c>
      <c r="R3258" s="0" t="str">
        <f aca="false">INDEX(Lookup!$B$4:$B$18,MATCH(C3258,Lookup!$A$4:$A$18,0))</f>
        <v>India</v>
      </c>
      <c r="S3258" s="20" t="n">
        <f aca="false">INDEX(Lookup!$D$4:$D$18,MATCH(C3258,Lookup!$A$4:$A$18,0))</f>
        <v>0.012</v>
      </c>
      <c r="T3258" s="21" t="n">
        <f aca="false">ROUND(P3258*S3258,2)</f>
        <v>7.2</v>
      </c>
      <c r="U3258" s="21" t="n">
        <f aca="false">IF(T3258&lt;=10,1,IF(T3258&lt;=20,2,IF(T3258&lt;=30,3,IF(T3258&lt;=40,4,IF(T3258&lt;=50,5,IF(T3258&lt;=100,6,IF(T3258&lt;=250,7,8)))))))</f>
        <v>1</v>
      </c>
      <c r="V3258" s="21" t="n">
        <f aca="false">IF(AND(OR(Dashboard!$T$3="All",R3258=Dashboard!$T$3),OR(Dashboard!$T$4="All",D3258=Dashboard!$T$4)),1,0)</f>
        <v>1</v>
      </c>
      <c r="W3258" s="21" t="n">
        <f aca="false">IF(V3258=1,T3258+ROW()/10000000,0)</f>
        <v>7.2003258</v>
      </c>
    </row>
    <row r="3259" customFormat="false" ht="15" hidden="false" customHeight="false" outlineLevel="0" collapsed="false">
      <c r="A3259" s="0" t="n">
        <v>305269</v>
      </c>
      <c r="B3259" s="0" t="s">
        <v>8359</v>
      </c>
      <c r="C3259" s="0" t="n">
        <v>1</v>
      </c>
      <c r="D3259" s="0" t="s">
        <v>6924</v>
      </c>
      <c r="E3259" s="0" t="s">
        <v>8360</v>
      </c>
      <c r="F3259" s="0" t="s">
        <v>8232</v>
      </c>
      <c r="G3259" s="0" t="s">
        <v>8233</v>
      </c>
      <c r="H3259" s="0" t="s">
        <v>8361</v>
      </c>
      <c r="I3259" s="0" t="s">
        <v>2123</v>
      </c>
      <c r="J3259" s="0" t="s">
        <v>46</v>
      </c>
      <c r="K3259" s="0" t="s">
        <v>46</v>
      </c>
      <c r="L3259" s="0" t="s">
        <v>47</v>
      </c>
      <c r="M3259" s="0" t="s">
        <v>47</v>
      </c>
      <c r="N3259" s="0" t="n">
        <v>3</v>
      </c>
      <c r="O3259" s="0" t="n">
        <v>711</v>
      </c>
      <c r="P3259" s="0" t="n">
        <v>1750</v>
      </c>
      <c r="Q3259" s="0" t="n">
        <v>4.1</v>
      </c>
      <c r="R3259" s="0" t="str">
        <f aca="false">INDEX(Lookup!$B$4:$B$18,MATCH(C3259,Lookup!$A$4:$A$18,0))</f>
        <v>India</v>
      </c>
      <c r="S3259" s="20" t="n">
        <f aca="false">INDEX(Lookup!$D$4:$D$18,MATCH(C3259,Lookup!$A$4:$A$18,0))</f>
        <v>0.012</v>
      </c>
      <c r="T3259" s="21" t="n">
        <f aca="false">ROUND(P3259*S3259,2)</f>
        <v>21</v>
      </c>
      <c r="U3259" s="21" t="n">
        <f aca="false">IF(T3259&lt;=10,1,IF(T3259&lt;=20,2,IF(T3259&lt;=30,3,IF(T3259&lt;=40,4,IF(T3259&lt;=50,5,IF(T3259&lt;=100,6,IF(T3259&lt;=250,7,8)))))))</f>
        <v>3</v>
      </c>
      <c r="V3259" s="21" t="n">
        <f aca="false">IF(AND(OR(Dashboard!$T$3="All",R3259=Dashboard!$T$3),OR(Dashboard!$T$4="All",D3259=Dashboard!$T$4)),1,0)</f>
        <v>1</v>
      </c>
      <c r="W3259" s="21" t="n">
        <f aca="false">IF(V3259=1,T3259+ROW()/10000000,0)</f>
        <v>21.0003259</v>
      </c>
    </row>
    <row r="3260" customFormat="false" ht="15" hidden="false" customHeight="false" outlineLevel="0" collapsed="false">
      <c r="A3260" s="0" t="n">
        <v>18415346</v>
      </c>
      <c r="B3260" s="0" t="s">
        <v>8362</v>
      </c>
      <c r="C3260" s="0" t="n">
        <v>1</v>
      </c>
      <c r="D3260" s="0" t="s">
        <v>6924</v>
      </c>
      <c r="E3260" s="0" t="s">
        <v>8363</v>
      </c>
      <c r="F3260" s="0" t="s">
        <v>8232</v>
      </c>
      <c r="G3260" s="0" t="s">
        <v>8233</v>
      </c>
      <c r="H3260" s="0" t="s">
        <v>6373</v>
      </c>
      <c r="I3260" s="0" t="s">
        <v>2123</v>
      </c>
      <c r="J3260" s="0" t="s">
        <v>46</v>
      </c>
      <c r="K3260" s="0" t="s">
        <v>47</v>
      </c>
      <c r="L3260" s="0" t="s">
        <v>47</v>
      </c>
      <c r="M3260" s="0" t="s">
        <v>47</v>
      </c>
      <c r="N3260" s="0" t="n">
        <v>3</v>
      </c>
      <c r="O3260" s="0" t="n">
        <v>50</v>
      </c>
      <c r="P3260" s="0" t="n">
        <v>1000</v>
      </c>
      <c r="Q3260" s="0" t="n">
        <v>4.4</v>
      </c>
      <c r="R3260" s="0" t="str">
        <f aca="false">INDEX(Lookup!$B$4:$B$18,MATCH(C3260,Lookup!$A$4:$A$18,0))</f>
        <v>India</v>
      </c>
      <c r="S3260" s="20" t="n">
        <f aca="false">INDEX(Lookup!$D$4:$D$18,MATCH(C3260,Lookup!$A$4:$A$18,0))</f>
        <v>0.012</v>
      </c>
      <c r="T3260" s="21" t="n">
        <f aca="false">ROUND(P3260*S3260,2)</f>
        <v>12</v>
      </c>
      <c r="U3260" s="21" t="n">
        <f aca="false">IF(T3260&lt;=10,1,IF(T3260&lt;=20,2,IF(T3260&lt;=30,3,IF(T3260&lt;=40,4,IF(T3260&lt;=50,5,IF(T3260&lt;=100,6,IF(T3260&lt;=250,7,8)))))))</f>
        <v>2</v>
      </c>
      <c r="V3260" s="21" t="n">
        <f aca="false">IF(AND(OR(Dashboard!$T$3="All",R3260=Dashboard!$T$3),OR(Dashboard!$T$4="All",D3260=Dashboard!$T$4)),1,0)</f>
        <v>1</v>
      </c>
      <c r="W3260" s="21" t="n">
        <f aca="false">IF(V3260=1,T3260+ROW()/10000000,0)</f>
        <v>12.000326</v>
      </c>
    </row>
    <row r="3261" customFormat="false" ht="15" hidden="false" customHeight="false" outlineLevel="0" collapsed="false">
      <c r="A3261" s="0" t="n">
        <v>4268</v>
      </c>
      <c r="B3261" s="0" t="s">
        <v>8364</v>
      </c>
      <c r="C3261" s="0" t="n">
        <v>1</v>
      </c>
      <c r="D3261" s="0" t="s">
        <v>6924</v>
      </c>
      <c r="E3261" s="0" t="s">
        <v>8365</v>
      </c>
      <c r="F3261" s="0" t="s">
        <v>8232</v>
      </c>
      <c r="G3261" s="0" t="s">
        <v>8233</v>
      </c>
      <c r="H3261" s="0" t="s">
        <v>3142</v>
      </c>
      <c r="I3261" s="0" t="s">
        <v>2123</v>
      </c>
      <c r="J3261" s="0" t="s">
        <v>47</v>
      </c>
      <c r="K3261" s="0" t="s">
        <v>46</v>
      </c>
      <c r="L3261" s="0" t="s">
        <v>47</v>
      </c>
      <c r="M3261" s="0" t="s">
        <v>47</v>
      </c>
      <c r="N3261" s="0" t="n">
        <v>1</v>
      </c>
      <c r="O3261" s="0" t="n">
        <v>561</v>
      </c>
      <c r="P3261" s="0" t="n">
        <v>400</v>
      </c>
      <c r="Q3261" s="0" t="n">
        <v>4.1</v>
      </c>
      <c r="R3261" s="0" t="str">
        <f aca="false">INDEX(Lookup!$B$4:$B$18,MATCH(C3261,Lookup!$A$4:$A$18,0))</f>
        <v>India</v>
      </c>
      <c r="S3261" s="20" t="n">
        <f aca="false">INDEX(Lookup!$D$4:$D$18,MATCH(C3261,Lookup!$A$4:$A$18,0))</f>
        <v>0.012</v>
      </c>
      <c r="T3261" s="21" t="n">
        <f aca="false">ROUND(P3261*S3261,2)</f>
        <v>4.8</v>
      </c>
      <c r="U3261" s="21" t="n">
        <f aca="false">IF(T3261&lt;=10,1,IF(T3261&lt;=20,2,IF(T3261&lt;=30,3,IF(T3261&lt;=40,4,IF(T3261&lt;=50,5,IF(T3261&lt;=100,6,IF(T3261&lt;=250,7,8)))))))</f>
        <v>1</v>
      </c>
      <c r="V3261" s="21" t="n">
        <f aca="false">IF(AND(OR(Dashboard!$T$3="All",R3261=Dashboard!$T$3),OR(Dashboard!$T$4="All",D3261=Dashboard!$T$4)),1,0)</f>
        <v>1</v>
      </c>
      <c r="W3261" s="21" t="n">
        <f aca="false">IF(V3261=1,T3261+ROW()/10000000,0)</f>
        <v>4.8003261</v>
      </c>
    </row>
    <row r="3262" customFormat="false" ht="15" hidden="false" customHeight="false" outlineLevel="0" collapsed="false">
      <c r="A3262" s="0" t="n">
        <v>18350143</v>
      </c>
      <c r="B3262" s="0" t="s">
        <v>7912</v>
      </c>
      <c r="C3262" s="0" t="n">
        <v>1</v>
      </c>
      <c r="D3262" s="0" t="s">
        <v>6924</v>
      </c>
      <c r="E3262" s="0" t="s">
        <v>8366</v>
      </c>
      <c r="F3262" s="0" t="s">
        <v>8232</v>
      </c>
      <c r="G3262" s="0" t="s">
        <v>8233</v>
      </c>
      <c r="H3262" s="0" t="s">
        <v>2122</v>
      </c>
      <c r="I3262" s="0" t="s">
        <v>2123</v>
      </c>
      <c r="J3262" s="0" t="s">
        <v>46</v>
      </c>
      <c r="K3262" s="0" t="s">
        <v>46</v>
      </c>
      <c r="L3262" s="0" t="s">
        <v>47</v>
      </c>
      <c r="M3262" s="0" t="s">
        <v>47</v>
      </c>
      <c r="N3262" s="0" t="n">
        <v>3</v>
      </c>
      <c r="O3262" s="0" t="n">
        <v>183</v>
      </c>
      <c r="P3262" s="0" t="n">
        <v>1500</v>
      </c>
      <c r="Q3262" s="0" t="n">
        <v>4</v>
      </c>
      <c r="R3262" s="0" t="str">
        <f aca="false">INDEX(Lookup!$B$4:$B$18,MATCH(C3262,Lookup!$A$4:$A$18,0))</f>
        <v>India</v>
      </c>
      <c r="S3262" s="20" t="n">
        <f aca="false">INDEX(Lookup!$D$4:$D$18,MATCH(C3262,Lookup!$A$4:$A$18,0))</f>
        <v>0.012</v>
      </c>
      <c r="T3262" s="21" t="n">
        <f aca="false">ROUND(P3262*S3262,2)</f>
        <v>18</v>
      </c>
      <c r="U3262" s="21" t="n">
        <f aca="false">IF(T3262&lt;=10,1,IF(T3262&lt;=20,2,IF(T3262&lt;=30,3,IF(T3262&lt;=40,4,IF(T3262&lt;=50,5,IF(T3262&lt;=100,6,IF(T3262&lt;=250,7,8)))))))</f>
        <v>2</v>
      </c>
      <c r="V3262" s="21" t="n">
        <f aca="false">IF(AND(OR(Dashboard!$T$3="All",R3262=Dashboard!$T$3),OR(Dashboard!$T$4="All",D3262=Dashboard!$T$4)),1,0)</f>
        <v>1</v>
      </c>
      <c r="W3262" s="21" t="n">
        <f aca="false">IF(V3262=1,T3262+ROW()/10000000,0)</f>
        <v>18.0003262</v>
      </c>
    </row>
    <row r="3263" customFormat="false" ht="15" hidden="false" customHeight="false" outlineLevel="0" collapsed="false">
      <c r="A3263" s="0" t="n">
        <v>18161723</v>
      </c>
      <c r="B3263" s="0" t="s">
        <v>8367</v>
      </c>
      <c r="C3263" s="0" t="n">
        <v>1</v>
      </c>
      <c r="D3263" s="0" t="s">
        <v>6924</v>
      </c>
      <c r="E3263" s="0" t="s">
        <v>8368</v>
      </c>
      <c r="F3263" s="0" t="s">
        <v>8232</v>
      </c>
      <c r="G3263" s="0" t="s">
        <v>8233</v>
      </c>
      <c r="H3263" s="0" t="s">
        <v>2485</v>
      </c>
      <c r="I3263" s="0" t="s">
        <v>2123</v>
      </c>
      <c r="J3263" s="0" t="s">
        <v>46</v>
      </c>
      <c r="K3263" s="0" t="s">
        <v>46</v>
      </c>
      <c r="L3263" s="0" t="s">
        <v>47</v>
      </c>
      <c r="M3263" s="0" t="s">
        <v>47</v>
      </c>
      <c r="N3263" s="0" t="n">
        <v>3</v>
      </c>
      <c r="O3263" s="0" t="n">
        <v>242</v>
      </c>
      <c r="P3263" s="0" t="n">
        <v>1700</v>
      </c>
      <c r="Q3263" s="0" t="n">
        <v>4.1</v>
      </c>
      <c r="R3263" s="0" t="str">
        <f aca="false">INDEX(Lookup!$B$4:$B$18,MATCH(C3263,Lookup!$A$4:$A$18,0))</f>
        <v>India</v>
      </c>
      <c r="S3263" s="20" t="n">
        <f aca="false">INDEX(Lookup!$D$4:$D$18,MATCH(C3263,Lookup!$A$4:$A$18,0))</f>
        <v>0.012</v>
      </c>
      <c r="T3263" s="21" t="n">
        <f aca="false">ROUND(P3263*S3263,2)</f>
        <v>20.4</v>
      </c>
      <c r="U3263" s="21" t="n">
        <f aca="false">IF(T3263&lt;=10,1,IF(T3263&lt;=20,2,IF(T3263&lt;=30,3,IF(T3263&lt;=40,4,IF(T3263&lt;=50,5,IF(T3263&lt;=100,6,IF(T3263&lt;=250,7,8)))))))</f>
        <v>3</v>
      </c>
      <c r="V3263" s="21" t="n">
        <f aca="false">IF(AND(OR(Dashboard!$T$3="All",R3263=Dashboard!$T$3),OR(Dashboard!$T$4="All",D3263=Dashboard!$T$4)),1,0)</f>
        <v>1</v>
      </c>
      <c r="W3263" s="21" t="n">
        <f aca="false">IF(V3263=1,T3263+ROW()/10000000,0)</f>
        <v>20.4003263</v>
      </c>
    </row>
    <row r="3264" customFormat="false" ht="15" hidden="false" customHeight="false" outlineLevel="0" collapsed="false">
      <c r="A3264" s="0" t="n">
        <v>18232097</v>
      </c>
      <c r="B3264" s="0" t="s">
        <v>8369</v>
      </c>
      <c r="C3264" s="0" t="n">
        <v>1</v>
      </c>
      <c r="D3264" s="0" t="s">
        <v>6924</v>
      </c>
      <c r="E3264" s="0" t="s">
        <v>8370</v>
      </c>
      <c r="F3264" s="0" t="s">
        <v>8232</v>
      </c>
      <c r="G3264" s="0" t="s">
        <v>8233</v>
      </c>
      <c r="H3264" s="0" t="s">
        <v>8371</v>
      </c>
      <c r="I3264" s="0" t="s">
        <v>2123</v>
      </c>
      <c r="J3264" s="0" t="s">
        <v>46</v>
      </c>
      <c r="K3264" s="0" t="s">
        <v>46</v>
      </c>
      <c r="L3264" s="0" t="s">
        <v>47</v>
      </c>
      <c r="M3264" s="0" t="s">
        <v>47</v>
      </c>
      <c r="N3264" s="0" t="n">
        <v>2</v>
      </c>
      <c r="O3264" s="0" t="n">
        <v>223</v>
      </c>
      <c r="P3264" s="0" t="n">
        <v>800</v>
      </c>
      <c r="Q3264" s="0" t="n">
        <v>4.1</v>
      </c>
      <c r="R3264" s="0" t="str">
        <f aca="false">INDEX(Lookup!$B$4:$B$18,MATCH(C3264,Lookup!$A$4:$A$18,0))</f>
        <v>India</v>
      </c>
      <c r="S3264" s="20" t="n">
        <f aca="false">INDEX(Lookup!$D$4:$D$18,MATCH(C3264,Lookup!$A$4:$A$18,0))</f>
        <v>0.012</v>
      </c>
      <c r="T3264" s="21" t="n">
        <f aca="false">ROUND(P3264*S3264,2)</f>
        <v>9.6</v>
      </c>
      <c r="U3264" s="21" t="n">
        <f aca="false">IF(T3264&lt;=10,1,IF(T3264&lt;=20,2,IF(T3264&lt;=30,3,IF(T3264&lt;=40,4,IF(T3264&lt;=50,5,IF(T3264&lt;=100,6,IF(T3264&lt;=250,7,8)))))))</f>
        <v>1</v>
      </c>
      <c r="V3264" s="21" t="n">
        <f aca="false">IF(AND(OR(Dashboard!$T$3="All",R3264=Dashboard!$T$3),OR(Dashboard!$T$4="All",D3264=Dashboard!$T$4)),1,0)</f>
        <v>1</v>
      </c>
      <c r="W3264" s="21" t="n">
        <f aca="false">IF(V3264=1,T3264+ROW()/10000000,0)</f>
        <v>9.6003264</v>
      </c>
    </row>
    <row r="3265" customFormat="false" ht="15" hidden="false" customHeight="false" outlineLevel="0" collapsed="false">
      <c r="A3265" s="0" t="n">
        <v>309882</v>
      </c>
      <c r="B3265" s="0" t="s">
        <v>8372</v>
      </c>
      <c r="C3265" s="0" t="n">
        <v>1</v>
      </c>
      <c r="D3265" s="0" t="s">
        <v>6924</v>
      </c>
      <c r="E3265" s="0" t="s">
        <v>8373</v>
      </c>
      <c r="F3265" s="0" t="s">
        <v>8232</v>
      </c>
      <c r="G3265" s="0" t="s">
        <v>8233</v>
      </c>
      <c r="H3265" s="0" t="s">
        <v>2133</v>
      </c>
      <c r="I3265" s="0" t="s">
        <v>2123</v>
      </c>
      <c r="J3265" s="0" t="s">
        <v>46</v>
      </c>
      <c r="K3265" s="0" t="s">
        <v>46</v>
      </c>
      <c r="L3265" s="0" t="s">
        <v>47</v>
      </c>
      <c r="M3265" s="0" t="s">
        <v>47</v>
      </c>
      <c r="N3265" s="0" t="n">
        <v>2</v>
      </c>
      <c r="O3265" s="0" t="n">
        <v>769</v>
      </c>
      <c r="P3265" s="0" t="n">
        <v>900</v>
      </c>
      <c r="Q3265" s="0" t="n">
        <v>4.1</v>
      </c>
      <c r="R3265" s="0" t="str">
        <f aca="false">INDEX(Lookup!$B$4:$B$18,MATCH(C3265,Lookup!$A$4:$A$18,0))</f>
        <v>India</v>
      </c>
      <c r="S3265" s="20" t="n">
        <f aca="false">INDEX(Lookup!$D$4:$D$18,MATCH(C3265,Lookup!$A$4:$A$18,0))</f>
        <v>0.012</v>
      </c>
      <c r="T3265" s="21" t="n">
        <f aca="false">ROUND(P3265*S3265,2)</f>
        <v>10.8</v>
      </c>
      <c r="U3265" s="21" t="n">
        <f aca="false">IF(T3265&lt;=10,1,IF(T3265&lt;=20,2,IF(T3265&lt;=30,3,IF(T3265&lt;=40,4,IF(T3265&lt;=50,5,IF(T3265&lt;=100,6,IF(T3265&lt;=250,7,8)))))))</f>
        <v>2</v>
      </c>
      <c r="V3265" s="21" t="n">
        <f aca="false">IF(AND(OR(Dashboard!$T$3="All",R3265=Dashboard!$T$3),OR(Dashboard!$T$4="All",D3265=Dashboard!$T$4)),1,0)</f>
        <v>1</v>
      </c>
      <c r="W3265" s="21" t="n">
        <f aca="false">IF(V3265=1,T3265+ROW()/10000000,0)</f>
        <v>10.8003265</v>
      </c>
    </row>
    <row r="3266" customFormat="false" ht="15" hidden="false" customHeight="false" outlineLevel="0" collapsed="false">
      <c r="A3266" s="0" t="n">
        <v>303215</v>
      </c>
      <c r="B3266" s="0" t="s">
        <v>8374</v>
      </c>
      <c r="C3266" s="0" t="n">
        <v>1</v>
      </c>
      <c r="D3266" s="0" t="s">
        <v>6924</v>
      </c>
      <c r="E3266" s="0" t="s">
        <v>8340</v>
      </c>
      <c r="F3266" s="0" t="s">
        <v>8232</v>
      </c>
      <c r="G3266" s="0" t="s">
        <v>8233</v>
      </c>
      <c r="H3266" s="0" t="s">
        <v>3182</v>
      </c>
      <c r="I3266" s="0" t="s">
        <v>2123</v>
      </c>
      <c r="J3266" s="0" t="s">
        <v>47</v>
      </c>
      <c r="K3266" s="0" t="s">
        <v>46</v>
      </c>
      <c r="L3266" s="0" t="s">
        <v>47</v>
      </c>
      <c r="M3266" s="0" t="s">
        <v>47</v>
      </c>
      <c r="N3266" s="0" t="n">
        <v>1</v>
      </c>
      <c r="O3266" s="0" t="n">
        <v>169</v>
      </c>
      <c r="P3266" s="0" t="n">
        <v>200</v>
      </c>
      <c r="Q3266" s="0" t="n">
        <v>4</v>
      </c>
      <c r="R3266" s="0" t="str">
        <f aca="false">INDEX(Lookup!$B$4:$B$18,MATCH(C3266,Lookup!$A$4:$A$18,0))</f>
        <v>India</v>
      </c>
      <c r="S3266" s="20" t="n">
        <f aca="false">INDEX(Lookup!$D$4:$D$18,MATCH(C3266,Lookup!$A$4:$A$18,0))</f>
        <v>0.012</v>
      </c>
      <c r="T3266" s="21" t="n">
        <f aca="false">ROUND(P3266*S3266,2)</f>
        <v>2.4</v>
      </c>
      <c r="U3266" s="21" t="n">
        <f aca="false">IF(T3266&lt;=10,1,IF(T3266&lt;=20,2,IF(T3266&lt;=30,3,IF(T3266&lt;=40,4,IF(T3266&lt;=50,5,IF(T3266&lt;=100,6,IF(T3266&lt;=250,7,8)))))))</f>
        <v>1</v>
      </c>
      <c r="V3266" s="21" t="n">
        <f aca="false">IF(AND(OR(Dashboard!$T$3="All",R3266=Dashboard!$T$3),OR(Dashboard!$T$4="All",D3266=Dashboard!$T$4)),1,0)</f>
        <v>1</v>
      </c>
      <c r="W3266" s="21" t="n">
        <f aca="false">IF(V3266=1,T3266+ROW()/10000000,0)</f>
        <v>2.4003266</v>
      </c>
    </row>
    <row r="3267" customFormat="false" ht="15" hidden="false" customHeight="false" outlineLevel="0" collapsed="false">
      <c r="A3267" s="0" t="n">
        <v>18400744</v>
      </c>
      <c r="B3267" s="0" t="s">
        <v>8375</v>
      </c>
      <c r="C3267" s="0" t="n">
        <v>1</v>
      </c>
      <c r="D3267" s="0" t="s">
        <v>6924</v>
      </c>
      <c r="E3267" s="0" t="s">
        <v>8376</v>
      </c>
      <c r="F3267" s="0" t="s">
        <v>8232</v>
      </c>
      <c r="G3267" s="0" t="s">
        <v>8233</v>
      </c>
      <c r="H3267" s="0" t="s">
        <v>8377</v>
      </c>
      <c r="I3267" s="0" t="s">
        <v>2123</v>
      </c>
      <c r="J3267" s="0" t="s">
        <v>46</v>
      </c>
      <c r="K3267" s="0" t="s">
        <v>46</v>
      </c>
      <c r="L3267" s="0" t="s">
        <v>47</v>
      </c>
      <c r="M3267" s="0" t="s">
        <v>47</v>
      </c>
      <c r="N3267" s="0" t="n">
        <v>3</v>
      </c>
      <c r="O3267" s="0" t="n">
        <v>63</v>
      </c>
      <c r="P3267" s="0" t="n">
        <v>1600</v>
      </c>
      <c r="Q3267" s="0" t="n">
        <v>4.2</v>
      </c>
      <c r="R3267" s="0" t="str">
        <f aca="false">INDEX(Lookup!$B$4:$B$18,MATCH(C3267,Lookup!$A$4:$A$18,0))</f>
        <v>India</v>
      </c>
      <c r="S3267" s="20" t="n">
        <f aca="false">INDEX(Lookup!$D$4:$D$18,MATCH(C3267,Lookup!$A$4:$A$18,0))</f>
        <v>0.012</v>
      </c>
      <c r="T3267" s="21" t="n">
        <f aca="false">ROUND(P3267*S3267,2)</f>
        <v>19.2</v>
      </c>
      <c r="U3267" s="21" t="n">
        <f aca="false">IF(T3267&lt;=10,1,IF(T3267&lt;=20,2,IF(T3267&lt;=30,3,IF(T3267&lt;=40,4,IF(T3267&lt;=50,5,IF(T3267&lt;=100,6,IF(T3267&lt;=250,7,8)))))))</f>
        <v>2</v>
      </c>
      <c r="V3267" s="21" t="n">
        <f aca="false">IF(AND(OR(Dashboard!$T$3="All",R3267=Dashboard!$T$3),OR(Dashboard!$T$4="All",D3267=Dashboard!$T$4)),1,0)</f>
        <v>1</v>
      </c>
      <c r="W3267" s="21" t="n">
        <f aca="false">IF(V3267=1,T3267+ROW()/10000000,0)</f>
        <v>19.2003267</v>
      </c>
    </row>
    <row r="3268" customFormat="false" ht="15" hidden="false" customHeight="false" outlineLevel="0" collapsed="false">
      <c r="A3268" s="0" t="n">
        <v>312567</v>
      </c>
      <c r="B3268" s="0" t="s">
        <v>8378</v>
      </c>
      <c r="C3268" s="0" t="n">
        <v>1</v>
      </c>
      <c r="D3268" s="0" t="s">
        <v>6924</v>
      </c>
      <c r="E3268" s="0" t="s">
        <v>8340</v>
      </c>
      <c r="F3268" s="0" t="s">
        <v>8232</v>
      </c>
      <c r="G3268" s="0" t="s">
        <v>8233</v>
      </c>
      <c r="H3268" s="0" t="s">
        <v>8379</v>
      </c>
      <c r="I3268" s="0" t="s">
        <v>2123</v>
      </c>
      <c r="J3268" s="0" t="s">
        <v>46</v>
      </c>
      <c r="K3268" s="0" t="s">
        <v>46</v>
      </c>
      <c r="L3268" s="0" t="s">
        <v>47</v>
      </c>
      <c r="M3268" s="0" t="s">
        <v>47</v>
      </c>
      <c r="N3268" s="0" t="n">
        <v>3</v>
      </c>
      <c r="O3268" s="0" t="n">
        <v>460</v>
      </c>
      <c r="P3268" s="0" t="n">
        <v>1650</v>
      </c>
      <c r="Q3268" s="0" t="n">
        <v>4</v>
      </c>
      <c r="R3268" s="0" t="str">
        <f aca="false">INDEX(Lookup!$B$4:$B$18,MATCH(C3268,Lookup!$A$4:$A$18,0))</f>
        <v>India</v>
      </c>
      <c r="S3268" s="20" t="n">
        <f aca="false">INDEX(Lookup!$D$4:$D$18,MATCH(C3268,Lookup!$A$4:$A$18,0))</f>
        <v>0.012</v>
      </c>
      <c r="T3268" s="21" t="n">
        <f aca="false">ROUND(P3268*S3268,2)</f>
        <v>19.8</v>
      </c>
      <c r="U3268" s="21" t="n">
        <f aca="false">IF(T3268&lt;=10,1,IF(T3268&lt;=20,2,IF(T3268&lt;=30,3,IF(T3268&lt;=40,4,IF(T3268&lt;=50,5,IF(T3268&lt;=100,6,IF(T3268&lt;=250,7,8)))))))</f>
        <v>2</v>
      </c>
      <c r="V3268" s="21" t="n">
        <f aca="false">IF(AND(OR(Dashboard!$T$3="All",R3268=Dashboard!$T$3),OR(Dashboard!$T$4="All",D3268=Dashboard!$T$4)),1,0)</f>
        <v>1</v>
      </c>
      <c r="W3268" s="21" t="n">
        <f aca="false">IF(V3268=1,T3268+ROW()/10000000,0)</f>
        <v>19.8003268</v>
      </c>
    </row>
    <row r="3269" customFormat="false" ht="15" hidden="false" customHeight="false" outlineLevel="0" collapsed="false">
      <c r="A3269" s="0" t="n">
        <v>305</v>
      </c>
      <c r="B3269" s="0" t="s">
        <v>2321</v>
      </c>
      <c r="C3269" s="0" t="n">
        <v>1</v>
      </c>
      <c r="D3269" s="0" t="s">
        <v>6924</v>
      </c>
      <c r="E3269" s="0" t="s">
        <v>8380</v>
      </c>
      <c r="F3269" s="0" t="s">
        <v>8232</v>
      </c>
      <c r="G3269" s="0" t="s">
        <v>8233</v>
      </c>
      <c r="H3269" s="0" t="s">
        <v>2860</v>
      </c>
      <c r="I3269" s="0" t="s">
        <v>2123</v>
      </c>
      <c r="J3269" s="0" t="s">
        <v>47</v>
      </c>
      <c r="K3269" s="0" t="s">
        <v>46</v>
      </c>
      <c r="L3269" s="0" t="s">
        <v>47</v>
      </c>
      <c r="M3269" s="0" t="s">
        <v>47</v>
      </c>
      <c r="N3269" s="0" t="n">
        <v>2</v>
      </c>
      <c r="O3269" s="0" t="n">
        <v>782</v>
      </c>
      <c r="P3269" s="0" t="n">
        <v>600</v>
      </c>
      <c r="Q3269" s="0" t="n">
        <v>4</v>
      </c>
      <c r="R3269" s="0" t="str">
        <f aca="false">INDEX(Lookup!$B$4:$B$18,MATCH(C3269,Lookup!$A$4:$A$18,0))</f>
        <v>India</v>
      </c>
      <c r="S3269" s="20" t="n">
        <f aca="false">INDEX(Lookup!$D$4:$D$18,MATCH(C3269,Lookup!$A$4:$A$18,0))</f>
        <v>0.012</v>
      </c>
      <c r="T3269" s="21" t="n">
        <f aca="false">ROUND(P3269*S3269,2)</f>
        <v>7.2</v>
      </c>
      <c r="U3269" s="21" t="n">
        <f aca="false">IF(T3269&lt;=10,1,IF(T3269&lt;=20,2,IF(T3269&lt;=30,3,IF(T3269&lt;=40,4,IF(T3269&lt;=50,5,IF(T3269&lt;=100,6,IF(T3269&lt;=250,7,8)))))))</f>
        <v>1</v>
      </c>
      <c r="V3269" s="21" t="n">
        <f aca="false">IF(AND(OR(Dashboard!$T$3="All",R3269=Dashboard!$T$3),OR(Dashboard!$T$4="All",D3269=Dashboard!$T$4)),1,0)</f>
        <v>1</v>
      </c>
      <c r="W3269" s="21" t="n">
        <f aca="false">IF(V3269=1,T3269+ROW()/10000000,0)</f>
        <v>7.2003269</v>
      </c>
    </row>
    <row r="3270" customFormat="false" ht="15" hidden="false" customHeight="false" outlineLevel="0" collapsed="false">
      <c r="A3270" s="0" t="n">
        <v>18363787</v>
      </c>
      <c r="B3270" s="0" t="s">
        <v>8381</v>
      </c>
      <c r="C3270" s="0" t="n">
        <v>1</v>
      </c>
      <c r="D3270" s="0" t="s">
        <v>6924</v>
      </c>
      <c r="E3270" s="0" t="s">
        <v>8382</v>
      </c>
      <c r="F3270" s="0" t="s">
        <v>8232</v>
      </c>
      <c r="G3270" s="0" t="s">
        <v>8233</v>
      </c>
      <c r="H3270" s="0" t="s">
        <v>2288</v>
      </c>
      <c r="I3270" s="0" t="s">
        <v>2123</v>
      </c>
      <c r="J3270" s="0" t="s">
        <v>47</v>
      </c>
      <c r="K3270" s="0" t="s">
        <v>46</v>
      </c>
      <c r="L3270" s="0" t="s">
        <v>47</v>
      </c>
      <c r="M3270" s="0" t="s">
        <v>47</v>
      </c>
      <c r="N3270" s="0" t="n">
        <v>2</v>
      </c>
      <c r="O3270" s="0" t="n">
        <v>95</v>
      </c>
      <c r="P3270" s="0" t="n">
        <v>900</v>
      </c>
      <c r="Q3270" s="0" t="n">
        <v>4.2</v>
      </c>
      <c r="R3270" s="0" t="str">
        <f aca="false">INDEX(Lookup!$B$4:$B$18,MATCH(C3270,Lookup!$A$4:$A$18,0))</f>
        <v>India</v>
      </c>
      <c r="S3270" s="20" t="n">
        <f aca="false">INDEX(Lookup!$D$4:$D$18,MATCH(C3270,Lookup!$A$4:$A$18,0))</f>
        <v>0.012</v>
      </c>
      <c r="T3270" s="21" t="n">
        <f aca="false">ROUND(P3270*S3270,2)</f>
        <v>10.8</v>
      </c>
      <c r="U3270" s="21" t="n">
        <f aca="false">IF(T3270&lt;=10,1,IF(T3270&lt;=20,2,IF(T3270&lt;=30,3,IF(T3270&lt;=40,4,IF(T3270&lt;=50,5,IF(T3270&lt;=100,6,IF(T3270&lt;=250,7,8)))))))</f>
        <v>2</v>
      </c>
      <c r="V3270" s="21" t="n">
        <f aca="false">IF(AND(OR(Dashboard!$T$3="All",R3270=Dashboard!$T$3),OR(Dashboard!$T$4="All",D3270=Dashboard!$T$4)),1,0)</f>
        <v>1</v>
      </c>
      <c r="W3270" s="21" t="n">
        <f aca="false">IF(V3270=1,T3270+ROW()/10000000,0)</f>
        <v>10.800327</v>
      </c>
    </row>
    <row r="3271" customFormat="false" ht="15" hidden="false" customHeight="false" outlineLevel="0" collapsed="false">
      <c r="A3271" s="0" t="n">
        <v>305646</v>
      </c>
      <c r="B3271" s="0" t="s">
        <v>8383</v>
      </c>
      <c r="C3271" s="0" t="n">
        <v>1</v>
      </c>
      <c r="D3271" s="0" t="s">
        <v>6924</v>
      </c>
      <c r="E3271" s="0" t="s">
        <v>8384</v>
      </c>
      <c r="F3271" s="0" t="s">
        <v>8232</v>
      </c>
      <c r="G3271" s="0" t="s">
        <v>8233</v>
      </c>
      <c r="H3271" s="0" t="s">
        <v>2868</v>
      </c>
      <c r="I3271" s="0" t="s">
        <v>2123</v>
      </c>
      <c r="J3271" s="0" t="s">
        <v>47</v>
      </c>
      <c r="K3271" s="0" t="s">
        <v>46</v>
      </c>
      <c r="L3271" s="0" t="s">
        <v>47</v>
      </c>
      <c r="M3271" s="0" t="s">
        <v>47</v>
      </c>
      <c r="N3271" s="0" t="n">
        <v>2</v>
      </c>
      <c r="O3271" s="0" t="n">
        <v>372</v>
      </c>
      <c r="P3271" s="0" t="n">
        <v>550</v>
      </c>
      <c r="Q3271" s="0" t="n">
        <v>4.2</v>
      </c>
      <c r="R3271" s="0" t="str">
        <f aca="false">INDEX(Lookup!$B$4:$B$18,MATCH(C3271,Lookup!$A$4:$A$18,0))</f>
        <v>India</v>
      </c>
      <c r="S3271" s="20" t="n">
        <f aca="false">INDEX(Lookup!$D$4:$D$18,MATCH(C3271,Lookup!$A$4:$A$18,0))</f>
        <v>0.012</v>
      </c>
      <c r="T3271" s="21" t="n">
        <f aca="false">ROUND(P3271*S3271,2)</f>
        <v>6.6</v>
      </c>
      <c r="U3271" s="21" t="n">
        <f aca="false">IF(T3271&lt;=10,1,IF(T3271&lt;=20,2,IF(T3271&lt;=30,3,IF(T3271&lt;=40,4,IF(T3271&lt;=50,5,IF(T3271&lt;=100,6,IF(T3271&lt;=250,7,8)))))))</f>
        <v>1</v>
      </c>
      <c r="V3271" s="21" t="n">
        <f aca="false">IF(AND(OR(Dashboard!$T$3="All",R3271=Dashboard!$T$3),OR(Dashboard!$T$4="All",D3271=Dashboard!$T$4)),1,0)</f>
        <v>1</v>
      </c>
      <c r="W3271" s="21" t="n">
        <f aca="false">IF(V3271=1,T3271+ROW()/10000000,0)</f>
        <v>6.6003271</v>
      </c>
    </row>
    <row r="3272" customFormat="false" ht="15" hidden="false" customHeight="false" outlineLevel="0" collapsed="false">
      <c r="A3272" s="0" t="n">
        <v>18419649</v>
      </c>
      <c r="B3272" s="0" t="s">
        <v>8385</v>
      </c>
      <c r="C3272" s="0" t="n">
        <v>1</v>
      </c>
      <c r="D3272" s="0" t="s">
        <v>6924</v>
      </c>
      <c r="E3272" s="0" t="s">
        <v>8386</v>
      </c>
      <c r="F3272" s="0" t="s">
        <v>8387</v>
      </c>
      <c r="G3272" s="0" t="s">
        <v>8388</v>
      </c>
      <c r="H3272" s="0" t="s">
        <v>4128</v>
      </c>
      <c r="I3272" s="0" t="s">
        <v>2123</v>
      </c>
      <c r="J3272" s="0" t="s">
        <v>47</v>
      </c>
      <c r="K3272" s="0" t="s">
        <v>47</v>
      </c>
      <c r="L3272" s="0" t="s">
        <v>47</v>
      </c>
      <c r="M3272" s="0" t="s">
        <v>47</v>
      </c>
      <c r="N3272" s="0" t="n">
        <v>1</v>
      </c>
      <c r="O3272" s="0" t="n">
        <v>2</v>
      </c>
      <c r="P3272" s="0" t="n">
        <v>200</v>
      </c>
      <c r="Q3272" s="0" t="n">
        <v>1</v>
      </c>
      <c r="R3272" s="0" t="str">
        <f aca="false">INDEX(Lookup!$B$4:$B$18,MATCH(C3272,Lookup!$A$4:$A$18,0))</f>
        <v>India</v>
      </c>
      <c r="S3272" s="20" t="n">
        <f aca="false">INDEX(Lookup!$D$4:$D$18,MATCH(C3272,Lookup!$A$4:$A$18,0))</f>
        <v>0.012</v>
      </c>
      <c r="T3272" s="21" t="n">
        <f aca="false">ROUND(P3272*S3272,2)</f>
        <v>2.4</v>
      </c>
      <c r="U3272" s="21" t="n">
        <f aca="false">IF(T3272&lt;=10,1,IF(T3272&lt;=20,2,IF(T3272&lt;=30,3,IF(T3272&lt;=40,4,IF(T3272&lt;=50,5,IF(T3272&lt;=100,6,IF(T3272&lt;=250,7,8)))))))</f>
        <v>1</v>
      </c>
      <c r="V3272" s="21" t="n">
        <f aca="false">IF(AND(OR(Dashboard!$T$3="All",R3272=Dashboard!$T$3),OR(Dashboard!$T$4="All",D3272=Dashboard!$T$4)),1,0)</f>
        <v>1</v>
      </c>
      <c r="W3272" s="21" t="n">
        <f aca="false">IF(V3272=1,T3272+ROW()/10000000,0)</f>
        <v>2.4003272</v>
      </c>
    </row>
    <row r="3273" customFormat="false" ht="15" hidden="false" customHeight="false" outlineLevel="0" collapsed="false">
      <c r="A3273" s="0" t="n">
        <v>18313109</v>
      </c>
      <c r="B3273" s="0" t="s">
        <v>8389</v>
      </c>
      <c r="C3273" s="0" t="n">
        <v>1</v>
      </c>
      <c r="D3273" s="0" t="s">
        <v>6924</v>
      </c>
      <c r="E3273" s="0" t="s">
        <v>8390</v>
      </c>
      <c r="F3273" s="0" t="s">
        <v>8387</v>
      </c>
      <c r="G3273" s="0" t="s">
        <v>8388</v>
      </c>
      <c r="H3273" s="0" t="s">
        <v>3142</v>
      </c>
      <c r="I3273" s="0" t="s">
        <v>2123</v>
      </c>
      <c r="J3273" s="0" t="s">
        <v>47</v>
      </c>
      <c r="K3273" s="0" t="s">
        <v>47</v>
      </c>
      <c r="L3273" s="0" t="s">
        <v>47</v>
      </c>
      <c r="M3273" s="0" t="s">
        <v>47</v>
      </c>
      <c r="N3273" s="0" t="n">
        <v>1</v>
      </c>
      <c r="O3273" s="0" t="n">
        <v>0</v>
      </c>
      <c r="P3273" s="0" t="n">
        <v>200</v>
      </c>
      <c r="Q3273" s="0" t="n">
        <v>1</v>
      </c>
      <c r="R3273" s="0" t="str">
        <f aca="false">INDEX(Lookup!$B$4:$B$18,MATCH(C3273,Lookup!$A$4:$A$18,0))</f>
        <v>India</v>
      </c>
      <c r="S3273" s="20" t="n">
        <f aca="false">INDEX(Lookup!$D$4:$D$18,MATCH(C3273,Lookup!$A$4:$A$18,0))</f>
        <v>0.012</v>
      </c>
      <c r="T3273" s="21" t="n">
        <f aca="false">ROUND(P3273*S3273,2)</f>
        <v>2.4</v>
      </c>
      <c r="U3273" s="21" t="n">
        <f aca="false">IF(T3273&lt;=10,1,IF(T3273&lt;=20,2,IF(T3273&lt;=30,3,IF(T3273&lt;=40,4,IF(T3273&lt;=50,5,IF(T3273&lt;=100,6,IF(T3273&lt;=250,7,8)))))))</f>
        <v>1</v>
      </c>
      <c r="V3273" s="21" t="n">
        <f aca="false">IF(AND(OR(Dashboard!$T$3="All",R3273=Dashboard!$T$3),OR(Dashboard!$T$4="All",D3273=Dashboard!$T$4)),1,0)</f>
        <v>1</v>
      </c>
      <c r="W3273" s="21" t="n">
        <f aca="false">IF(V3273=1,T3273+ROW()/10000000,0)</f>
        <v>2.4003273</v>
      </c>
    </row>
    <row r="3274" customFormat="false" ht="15" hidden="false" customHeight="false" outlineLevel="0" collapsed="false">
      <c r="A3274" s="0" t="n">
        <v>18478723</v>
      </c>
      <c r="B3274" s="0" t="s">
        <v>8391</v>
      </c>
      <c r="C3274" s="0" t="n">
        <v>1</v>
      </c>
      <c r="D3274" s="0" t="s">
        <v>6924</v>
      </c>
      <c r="E3274" s="0" t="s">
        <v>8392</v>
      </c>
      <c r="F3274" s="0" t="s">
        <v>8387</v>
      </c>
      <c r="G3274" s="0" t="s">
        <v>8388</v>
      </c>
      <c r="H3274" s="0" t="s">
        <v>3500</v>
      </c>
      <c r="I3274" s="0" t="s">
        <v>2123</v>
      </c>
      <c r="J3274" s="0" t="s">
        <v>47</v>
      </c>
      <c r="K3274" s="0" t="s">
        <v>47</v>
      </c>
      <c r="L3274" s="0" t="s">
        <v>47</v>
      </c>
      <c r="M3274" s="0" t="s">
        <v>47</v>
      </c>
      <c r="N3274" s="0" t="n">
        <v>1</v>
      </c>
      <c r="O3274" s="0" t="n">
        <v>0</v>
      </c>
      <c r="P3274" s="0" t="n">
        <v>300</v>
      </c>
      <c r="Q3274" s="0" t="n">
        <v>1</v>
      </c>
      <c r="R3274" s="0" t="str">
        <f aca="false">INDEX(Lookup!$B$4:$B$18,MATCH(C3274,Lookup!$A$4:$A$18,0))</f>
        <v>India</v>
      </c>
      <c r="S3274" s="20" t="n">
        <f aca="false">INDEX(Lookup!$D$4:$D$18,MATCH(C3274,Lookup!$A$4:$A$18,0))</f>
        <v>0.012</v>
      </c>
      <c r="T3274" s="21" t="n">
        <f aca="false">ROUND(P3274*S3274,2)</f>
        <v>3.6</v>
      </c>
      <c r="U3274" s="21" t="n">
        <f aca="false">IF(T3274&lt;=10,1,IF(T3274&lt;=20,2,IF(T3274&lt;=30,3,IF(T3274&lt;=40,4,IF(T3274&lt;=50,5,IF(T3274&lt;=100,6,IF(T3274&lt;=250,7,8)))))))</f>
        <v>1</v>
      </c>
      <c r="V3274" s="21" t="n">
        <f aca="false">IF(AND(OR(Dashboard!$T$3="All",R3274=Dashboard!$T$3),OR(Dashboard!$T$4="All",D3274=Dashboard!$T$4)),1,0)</f>
        <v>1</v>
      </c>
      <c r="W3274" s="21" t="n">
        <f aca="false">IF(V3274=1,T3274+ROW()/10000000,0)</f>
        <v>3.6003274</v>
      </c>
    </row>
    <row r="3275" customFormat="false" ht="15" hidden="false" customHeight="false" outlineLevel="0" collapsed="false">
      <c r="A3275" s="0" t="n">
        <v>18348614</v>
      </c>
      <c r="B3275" s="0" t="s">
        <v>8393</v>
      </c>
      <c r="C3275" s="0" t="n">
        <v>1</v>
      </c>
      <c r="D3275" s="0" t="s">
        <v>6924</v>
      </c>
      <c r="E3275" s="0" t="s">
        <v>8394</v>
      </c>
      <c r="F3275" s="0" t="s">
        <v>8387</v>
      </c>
      <c r="G3275" s="0" t="s">
        <v>8388</v>
      </c>
      <c r="H3275" s="0" t="s">
        <v>8395</v>
      </c>
      <c r="I3275" s="0" t="s">
        <v>2123</v>
      </c>
      <c r="J3275" s="0" t="s">
        <v>47</v>
      </c>
      <c r="K3275" s="0" t="s">
        <v>47</v>
      </c>
      <c r="L3275" s="0" t="s">
        <v>47</v>
      </c>
      <c r="M3275" s="0" t="s">
        <v>47</v>
      </c>
      <c r="N3275" s="0" t="n">
        <v>2</v>
      </c>
      <c r="O3275" s="0" t="n">
        <v>1</v>
      </c>
      <c r="P3275" s="0" t="n">
        <v>600</v>
      </c>
      <c r="Q3275" s="0" t="n">
        <v>1</v>
      </c>
      <c r="R3275" s="0" t="str">
        <f aca="false">INDEX(Lookup!$B$4:$B$18,MATCH(C3275,Lookup!$A$4:$A$18,0))</f>
        <v>India</v>
      </c>
      <c r="S3275" s="20" t="n">
        <f aca="false">INDEX(Lookup!$D$4:$D$18,MATCH(C3275,Lookup!$A$4:$A$18,0))</f>
        <v>0.012</v>
      </c>
      <c r="T3275" s="21" t="n">
        <f aca="false">ROUND(P3275*S3275,2)</f>
        <v>7.2</v>
      </c>
      <c r="U3275" s="21" t="n">
        <f aca="false">IF(T3275&lt;=10,1,IF(T3275&lt;=20,2,IF(T3275&lt;=30,3,IF(T3275&lt;=40,4,IF(T3275&lt;=50,5,IF(T3275&lt;=100,6,IF(T3275&lt;=250,7,8)))))))</f>
        <v>1</v>
      </c>
      <c r="V3275" s="21" t="n">
        <f aca="false">IF(AND(OR(Dashboard!$T$3="All",R3275=Dashboard!$T$3),OR(Dashboard!$T$4="All",D3275=Dashboard!$T$4)),1,0)</f>
        <v>1</v>
      </c>
      <c r="W3275" s="21" t="n">
        <f aca="false">IF(V3275=1,T3275+ROW()/10000000,0)</f>
        <v>7.2003275</v>
      </c>
    </row>
    <row r="3276" customFormat="false" ht="15" hidden="false" customHeight="false" outlineLevel="0" collapsed="false">
      <c r="A3276" s="0" t="n">
        <v>6953</v>
      </c>
      <c r="B3276" s="0" t="s">
        <v>8396</v>
      </c>
      <c r="C3276" s="0" t="n">
        <v>1</v>
      </c>
      <c r="D3276" s="0" t="s">
        <v>6924</v>
      </c>
      <c r="E3276" s="0" t="s">
        <v>8397</v>
      </c>
      <c r="F3276" s="0" t="s">
        <v>8398</v>
      </c>
      <c r="G3276" s="0" t="s">
        <v>8399</v>
      </c>
      <c r="H3276" s="0" t="s">
        <v>2128</v>
      </c>
      <c r="I3276" s="0" t="s">
        <v>2123</v>
      </c>
      <c r="J3276" s="0" t="s">
        <v>47</v>
      </c>
      <c r="K3276" s="0" t="s">
        <v>47</v>
      </c>
      <c r="L3276" s="0" t="s">
        <v>47</v>
      </c>
      <c r="M3276" s="0" t="s">
        <v>47</v>
      </c>
      <c r="N3276" s="0" t="n">
        <v>1</v>
      </c>
      <c r="O3276" s="0" t="n">
        <v>29</v>
      </c>
      <c r="P3276" s="0" t="n">
        <v>100</v>
      </c>
      <c r="Q3276" s="0" t="n">
        <v>3.1</v>
      </c>
      <c r="R3276" s="0" t="str">
        <f aca="false">INDEX(Lookup!$B$4:$B$18,MATCH(C3276,Lookup!$A$4:$A$18,0))</f>
        <v>India</v>
      </c>
      <c r="S3276" s="20" t="n">
        <f aca="false">INDEX(Lookup!$D$4:$D$18,MATCH(C3276,Lookup!$A$4:$A$18,0))</f>
        <v>0.012</v>
      </c>
      <c r="T3276" s="21" t="n">
        <f aca="false">ROUND(P3276*S3276,2)</f>
        <v>1.2</v>
      </c>
      <c r="U3276" s="21" t="n">
        <f aca="false">IF(T3276&lt;=10,1,IF(T3276&lt;=20,2,IF(T3276&lt;=30,3,IF(T3276&lt;=40,4,IF(T3276&lt;=50,5,IF(T3276&lt;=100,6,IF(T3276&lt;=250,7,8)))))))</f>
        <v>1</v>
      </c>
      <c r="V3276" s="21" t="n">
        <f aca="false">IF(AND(OR(Dashboard!$T$3="All",R3276=Dashboard!$T$3),OR(Dashboard!$T$4="All",D3276=Dashboard!$T$4)),1,0)</f>
        <v>1</v>
      </c>
      <c r="W3276" s="21" t="n">
        <f aca="false">IF(V3276=1,T3276+ROW()/10000000,0)</f>
        <v>1.2003276</v>
      </c>
    </row>
    <row r="3277" customFormat="false" ht="15" hidden="false" customHeight="false" outlineLevel="0" collapsed="false">
      <c r="A3277" s="0" t="n">
        <v>7691</v>
      </c>
      <c r="B3277" s="0" t="s">
        <v>8400</v>
      </c>
      <c r="C3277" s="0" t="n">
        <v>1</v>
      </c>
      <c r="D3277" s="0" t="s">
        <v>6924</v>
      </c>
      <c r="E3277" s="0" t="s">
        <v>8401</v>
      </c>
      <c r="F3277" s="0" t="s">
        <v>8398</v>
      </c>
      <c r="G3277" s="0" t="s">
        <v>8399</v>
      </c>
      <c r="H3277" s="0" t="s">
        <v>153</v>
      </c>
      <c r="I3277" s="0" t="s">
        <v>2123</v>
      </c>
      <c r="J3277" s="0" t="s">
        <v>47</v>
      </c>
      <c r="K3277" s="0" t="s">
        <v>47</v>
      </c>
      <c r="L3277" s="0" t="s">
        <v>47</v>
      </c>
      <c r="M3277" s="0" t="s">
        <v>47</v>
      </c>
      <c r="N3277" s="0" t="n">
        <v>1</v>
      </c>
      <c r="O3277" s="0" t="n">
        <v>69</v>
      </c>
      <c r="P3277" s="0" t="n">
        <v>400</v>
      </c>
      <c r="Q3277" s="0" t="n">
        <v>3.4</v>
      </c>
      <c r="R3277" s="0" t="str">
        <f aca="false">INDEX(Lookup!$B$4:$B$18,MATCH(C3277,Lookup!$A$4:$A$18,0))</f>
        <v>India</v>
      </c>
      <c r="S3277" s="20" t="n">
        <f aca="false">INDEX(Lookup!$D$4:$D$18,MATCH(C3277,Lookup!$A$4:$A$18,0))</f>
        <v>0.012</v>
      </c>
      <c r="T3277" s="21" t="n">
        <f aca="false">ROUND(P3277*S3277,2)</f>
        <v>4.8</v>
      </c>
      <c r="U3277" s="21" t="n">
        <f aca="false">IF(T3277&lt;=10,1,IF(T3277&lt;=20,2,IF(T3277&lt;=30,3,IF(T3277&lt;=40,4,IF(T3277&lt;=50,5,IF(T3277&lt;=100,6,IF(T3277&lt;=250,7,8)))))))</f>
        <v>1</v>
      </c>
      <c r="V3277" s="21" t="n">
        <f aca="false">IF(AND(OR(Dashboard!$T$3="All",R3277=Dashboard!$T$3),OR(Dashboard!$T$4="All",D3277=Dashboard!$T$4)),1,0)</f>
        <v>1</v>
      </c>
      <c r="W3277" s="21" t="n">
        <f aca="false">IF(V3277=1,T3277+ROW()/10000000,0)</f>
        <v>4.8003277</v>
      </c>
    </row>
    <row r="3278" customFormat="false" ht="15" hidden="false" customHeight="false" outlineLevel="0" collapsed="false">
      <c r="A3278" s="0" t="n">
        <v>3252</v>
      </c>
      <c r="B3278" s="0" t="s">
        <v>4064</v>
      </c>
      <c r="C3278" s="0" t="n">
        <v>1</v>
      </c>
      <c r="D3278" s="0" t="s">
        <v>6924</v>
      </c>
      <c r="E3278" s="0" t="s">
        <v>8402</v>
      </c>
      <c r="F3278" s="0" t="s">
        <v>8398</v>
      </c>
      <c r="G3278" s="0" t="s">
        <v>8399</v>
      </c>
      <c r="H3278" s="0" t="s">
        <v>2288</v>
      </c>
      <c r="I3278" s="0" t="s">
        <v>2123</v>
      </c>
      <c r="J3278" s="0" t="s">
        <v>47</v>
      </c>
      <c r="K3278" s="0" t="s">
        <v>46</v>
      </c>
      <c r="L3278" s="0" t="s">
        <v>47</v>
      </c>
      <c r="M3278" s="0" t="s">
        <v>47</v>
      </c>
      <c r="N3278" s="0" t="n">
        <v>1</v>
      </c>
      <c r="O3278" s="0" t="n">
        <v>109</v>
      </c>
      <c r="P3278" s="0" t="n">
        <v>400</v>
      </c>
      <c r="Q3278" s="0" t="n">
        <v>2.8</v>
      </c>
      <c r="R3278" s="0" t="str">
        <f aca="false">INDEX(Lookup!$B$4:$B$18,MATCH(C3278,Lookup!$A$4:$A$18,0))</f>
        <v>India</v>
      </c>
      <c r="S3278" s="20" t="n">
        <f aca="false">INDEX(Lookup!$D$4:$D$18,MATCH(C3278,Lookup!$A$4:$A$18,0))</f>
        <v>0.012</v>
      </c>
      <c r="T3278" s="21" t="n">
        <f aca="false">ROUND(P3278*S3278,2)</f>
        <v>4.8</v>
      </c>
      <c r="U3278" s="21" t="n">
        <f aca="false">IF(T3278&lt;=10,1,IF(T3278&lt;=20,2,IF(T3278&lt;=30,3,IF(T3278&lt;=40,4,IF(T3278&lt;=50,5,IF(T3278&lt;=100,6,IF(T3278&lt;=250,7,8)))))))</f>
        <v>1</v>
      </c>
      <c r="V3278" s="21" t="n">
        <f aca="false">IF(AND(OR(Dashboard!$T$3="All",R3278=Dashboard!$T$3),OR(Dashboard!$T$4="All",D3278=Dashboard!$T$4)),1,0)</f>
        <v>1</v>
      </c>
      <c r="W3278" s="21" t="n">
        <f aca="false">IF(V3278=1,T3278+ROW()/10000000,0)</f>
        <v>4.8003278</v>
      </c>
    </row>
    <row r="3279" customFormat="false" ht="15" hidden="false" customHeight="false" outlineLevel="0" collapsed="false">
      <c r="A3279" s="0" t="n">
        <v>18400732</v>
      </c>
      <c r="B3279" s="0" t="s">
        <v>8403</v>
      </c>
      <c r="C3279" s="0" t="n">
        <v>1</v>
      </c>
      <c r="D3279" s="0" t="s">
        <v>6924</v>
      </c>
      <c r="E3279" s="0" t="s">
        <v>8404</v>
      </c>
      <c r="F3279" s="0" t="s">
        <v>8398</v>
      </c>
      <c r="G3279" s="0" t="s">
        <v>8399</v>
      </c>
      <c r="H3279" s="0" t="s">
        <v>2171</v>
      </c>
      <c r="I3279" s="0" t="s">
        <v>2123</v>
      </c>
      <c r="J3279" s="0" t="s">
        <v>47</v>
      </c>
      <c r="K3279" s="0" t="s">
        <v>47</v>
      </c>
      <c r="L3279" s="0" t="s">
        <v>47</v>
      </c>
      <c r="M3279" s="0" t="s">
        <v>47</v>
      </c>
      <c r="N3279" s="0" t="n">
        <v>2</v>
      </c>
      <c r="O3279" s="0" t="n">
        <v>15</v>
      </c>
      <c r="P3279" s="0" t="n">
        <v>800</v>
      </c>
      <c r="Q3279" s="0" t="n">
        <v>2.8</v>
      </c>
      <c r="R3279" s="0" t="str">
        <f aca="false">INDEX(Lookup!$B$4:$B$18,MATCH(C3279,Lookup!$A$4:$A$18,0))</f>
        <v>India</v>
      </c>
      <c r="S3279" s="20" t="n">
        <f aca="false">INDEX(Lookup!$D$4:$D$18,MATCH(C3279,Lookup!$A$4:$A$18,0))</f>
        <v>0.012</v>
      </c>
      <c r="T3279" s="21" t="n">
        <f aca="false">ROUND(P3279*S3279,2)</f>
        <v>9.6</v>
      </c>
      <c r="U3279" s="21" t="n">
        <f aca="false">IF(T3279&lt;=10,1,IF(T3279&lt;=20,2,IF(T3279&lt;=30,3,IF(T3279&lt;=40,4,IF(T3279&lt;=50,5,IF(T3279&lt;=100,6,IF(T3279&lt;=250,7,8)))))))</f>
        <v>1</v>
      </c>
      <c r="V3279" s="21" t="n">
        <f aca="false">IF(AND(OR(Dashboard!$T$3="All",R3279=Dashboard!$T$3),OR(Dashboard!$T$4="All",D3279=Dashboard!$T$4)),1,0)</f>
        <v>1</v>
      </c>
      <c r="W3279" s="21" t="n">
        <f aca="false">IF(V3279=1,T3279+ROW()/10000000,0)</f>
        <v>9.6003279</v>
      </c>
    </row>
    <row r="3280" customFormat="false" ht="15" hidden="false" customHeight="false" outlineLevel="0" collapsed="false">
      <c r="A3280" s="0" t="n">
        <v>18337757</v>
      </c>
      <c r="B3280" s="0" t="s">
        <v>8405</v>
      </c>
      <c r="C3280" s="0" t="n">
        <v>1</v>
      </c>
      <c r="D3280" s="0" t="s">
        <v>6924</v>
      </c>
      <c r="E3280" s="0" t="s">
        <v>8406</v>
      </c>
      <c r="F3280" s="0" t="s">
        <v>8398</v>
      </c>
      <c r="G3280" s="0" t="s">
        <v>8399</v>
      </c>
      <c r="H3280" s="0" t="s">
        <v>6026</v>
      </c>
      <c r="I3280" s="0" t="s">
        <v>2123</v>
      </c>
      <c r="J3280" s="0" t="s">
        <v>47</v>
      </c>
      <c r="K3280" s="0" t="s">
        <v>47</v>
      </c>
      <c r="L3280" s="0" t="s">
        <v>47</v>
      </c>
      <c r="M3280" s="0" t="s">
        <v>47</v>
      </c>
      <c r="N3280" s="0" t="n">
        <v>2</v>
      </c>
      <c r="O3280" s="0" t="n">
        <v>76</v>
      </c>
      <c r="P3280" s="0" t="n">
        <v>600</v>
      </c>
      <c r="Q3280" s="0" t="n">
        <v>3.4</v>
      </c>
      <c r="R3280" s="0" t="str">
        <f aca="false">INDEX(Lookup!$B$4:$B$18,MATCH(C3280,Lookup!$A$4:$A$18,0))</f>
        <v>India</v>
      </c>
      <c r="S3280" s="20" t="n">
        <f aca="false">INDEX(Lookup!$D$4:$D$18,MATCH(C3280,Lookup!$A$4:$A$18,0))</f>
        <v>0.012</v>
      </c>
      <c r="T3280" s="21" t="n">
        <f aca="false">ROUND(P3280*S3280,2)</f>
        <v>7.2</v>
      </c>
      <c r="U3280" s="21" t="n">
        <f aca="false">IF(T3280&lt;=10,1,IF(T3280&lt;=20,2,IF(T3280&lt;=30,3,IF(T3280&lt;=40,4,IF(T3280&lt;=50,5,IF(T3280&lt;=100,6,IF(T3280&lt;=250,7,8)))))))</f>
        <v>1</v>
      </c>
      <c r="V3280" s="21" t="n">
        <f aca="false">IF(AND(OR(Dashboard!$T$3="All",R3280=Dashboard!$T$3),OR(Dashboard!$T$4="All",D3280=Dashboard!$T$4)),1,0)</f>
        <v>1</v>
      </c>
      <c r="W3280" s="21" t="n">
        <f aca="false">IF(V3280=1,T3280+ROW()/10000000,0)</f>
        <v>7.200328</v>
      </c>
    </row>
    <row r="3281" customFormat="false" ht="15" hidden="false" customHeight="false" outlineLevel="0" collapsed="false">
      <c r="A3281" s="0" t="n">
        <v>9014</v>
      </c>
      <c r="B3281" s="0" t="s">
        <v>3113</v>
      </c>
      <c r="C3281" s="0" t="n">
        <v>1</v>
      </c>
      <c r="D3281" s="0" t="s">
        <v>6924</v>
      </c>
      <c r="E3281" s="0" t="s">
        <v>8407</v>
      </c>
      <c r="F3281" s="0" t="s">
        <v>8398</v>
      </c>
      <c r="G3281" s="0" t="s">
        <v>8399</v>
      </c>
      <c r="H3281" s="0" t="s">
        <v>153</v>
      </c>
      <c r="I3281" s="0" t="s">
        <v>2123</v>
      </c>
      <c r="J3281" s="0" t="s">
        <v>47</v>
      </c>
      <c r="K3281" s="0" t="s">
        <v>47</v>
      </c>
      <c r="L3281" s="0" t="s">
        <v>47</v>
      </c>
      <c r="M3281" s="0" t="s">
        <v>47</v>
      </c>
      <c r="N3281" s="0" t="n">
        <v>1</v>
      </c>
      <c r="O3281" s="0" t="n">
        <v>46</v>
      </c>
      <c r="P3281" s="0" t="n">
        <v>450</v>
      </c>
      <c r="Q3281" s="0" t="n">
        <v>3.4</v>
      </c>
      <c r="R3281" s="0" t="str">
        <f aca="false">INDEX(Lookup!$B$4:$B$18,MATCH(C3281,Lookup!$A$4:$A$18,0))</f>
        <v>India</v>
      </c>
      <c r="S3281" s="20" t="n">
        <f aca="false">INDEX(Lookup!$D$4:$D$18,MATCH(C3281,Lookup!$A$4:$A$18,0))</f>
        <v>0.012</v>
      </c>
      <c r="T3281" s="21" t="n">
        <f aca="false">ROUND(P3281*S3281,2)</f>
        <v>5.4</v>
      </c>
      <c r="U3281" s="21" t="n">
        <f aca="false">IF(T3281&lt;=10,1,IF(T3281&lt;=20,2,IF(T3281&lt;=30,3,IF(T3281&lt;=40,4,IF(T3281&lt;=50,5,IF(T3281&lt;=100,6,IF(T3281&lt;=250,7,8)))))))</f>
        <v>1</v>
      </c>
      <c r="V3281" s="21" t="n">
        <f aca="false">IF(AND(OR(Dashboard!$T$3="All",R3281=Dashboard!$T$3),OR(Dashboard!$T$4="All",D3281=Dashboard!$T$4)),1,0)</f>
        <v>1</v>
      </c>
      <c r="W3281" s="21" t="n">
        <f aca="false">IF(V3281=1,T3281+ROW()/10000000,0)</f>
        <v>5.4003281</v>
      </c>
    </row>
    <row r="3282" customFormat="false" ht="15" hidden="false" customHeight="false" outlineLevel="0" collapsed="false">
      <c r="A3282" s="0" t="n">
        <v>9453</v>
      </c>
      <c r="B3282" s="0" t="s">
        <v>3113</v>
      </c>
      <c r="C3282" s="0" t="n">
        <v>1</v>
      </c>
      <c r="D3282" s="0" t="s">
        <v>6924</v>
      </c>
      <c r="E3282" s="0" t="s">
        <v>8408</v>
      </c>
      <c r="F3282" s="0" t="s">
        <v>8398</v>
      </c>
      <c r="G3282" s="0" t="s">
        <v>8399</v>
      </c>
      <c r="H3282" s="0" t="s">
        <v>153</v>
      </c>
      <c r="I3282" s="0" t="s">
        <v>2123</v>
      </c>
      <c r="J3282" s="0" t="s">
        <v>47</v>
      </c>
      <c r="K3282" s="0" t="s">
        <v>47</v>
      </c>
      <c r="L3282" s="0" t="s">
        <v>47</v>
      </c>
      <c r="M3282" s="0" t="s">
        <v>47</v>
      </c>
      <c r="N3282" s="0" t="n">
        <v>1</v>
      </c>
      <c r="O3282" s="0" t="n">
        <v>87</v>
      </c>
      <c r="P3282" s="0" t="n">
        <v>450</v>
      </c>
      <c r="Q3282" s="0" t="n">
        <v>3.2</v>
      </c>
      <c r="R3282" s="0" t="str">
        <f aca="false">INDEX(Lookup!$B$4:$B$18,MATCH(C3282,Lookup!$A$4:$A$18,0))</f>
        <v>India</v>
      </c>
      <c r="S3282" s="20" t="n">
        <f aca="false">INDEX(Lookup!$D$4:$D$18,MATCH(C3282,Lookup!$A$4:$A$18,0))</f>
        <v>0.012</v>
      </c>
      <c r="T3282" s="21" t="n">
        <f aca="false">ROUND(P3282*S3282,2)</f>
        <v>5.4</v>
      </c>
      <c r="U3282" s="21" t="n">
        <f aca="false">IF(T3282&lt;=10,1,IF(T3282&lt;=20,2,IF(T3282&lt;=30,3,IF(T3282&lt;=40,4,IF(T3282&lt;=50,5,IF(T3282&lt;=100,6,IF(T3282&lt;=250,7,8)))))))</f>
        <v>1</v>
      </c>
      <c r="V3282" s="21" t="n">
        <f aca="false">IF(AND(OR(Dashboard!$T$3="All",R3282=Dashboard!$T$3),OR(Dashboard!$T$4="All",D3282=Dashboard!$T$4)),1,0)</f>
        <v>1</v>
      </c>
      <c r="W3282" s="21" t="n">
        <f aca="false">IF(V3282=1,T3282+ROW()/10000000,0)</f>
        <v>5.4003282</v>
      </c>
    </row>
    <row r="3283" customFormat="false" ht="15" hidden="false" customHeight="false" outlineLevel="0" collapsed="false">
      <c r="A3283" s="0" t="n">
        <v>18273614</v>
      </c>
      <c r="B3283" s="0" t="s">
        <v>8409</v>
      </c>
      <c r="C3283" s="0" t="n">
        <v>1</v>
      </c>
      <c r="D3283" s="0" t="s">
        <v>6924</v>
      </c>
      <c r="E3283" s="0" t="s">
        <v>8410</v>
      </c>
      <c r="F3283" s="0" t="s">
        <v>8398</v>
      </c>
      <c r="G3283" s="0" t="s">
        <v>8399</v>
      </c>
      <c r="H3283" s="0" t="s">
        <v>8411</v>
      </c>
      <c r="I3283" s="0" t="s">
        <v>2123</v>
      </c>
      <c r="J3283" s="0" t="s">
        <v>47</v>
      </c>
      <c r="K3283" s="0" t="s">
        <v>47</v>
      </c>
      <c r="L3283" s="0" t="s">
        <v>47</v>
      </c>
      <c r="M3283" s="0" t="s">
        <v>47</v>
      </c>
      <c r="N3283" s="0" t="n">
        <v>1</v>
      </c>
      <c r="O3283" s="0" t="n">
        <v>45</v>
      </c>
      <c r="P3283" s="0" t="n">
        <v>300</v>
      </c>
      <c r="Q3283" s="0" t="n">
        <v>2.6</v>
      </c>
      <c r="R3283" s="0" t="str">
        <f aca="false">INDEX(Lookup!$B$4:$B$18,MATCH(C3283,Lookup!$A$4:$A$18,0))</f>
        <v>India</v>
      </c>
      <c r="S3283" s="20" t="n">
        <f aca="false">INDEX(Lookup!$D$4:$D$18,MATCH(C3283,Lookup!$A$4:$A$18,0))</f>
        <v>0.012</v>
      </c>
      <c r="T3283" s="21" t="n">
        <f aca="false">ROUND(P3283*S3283,2)</f>
        <v>3.6</v>
      </c>
      <c r="U3283" s="21" t="n">
        <f aca="false">IF(T3283&lt;=10,1,IF(T3283&lt;=20,2,IF(T3283&lt;=30,3,IF(T3283&lt;=40,4,IF(T3283&lt;=50,5,IF(T3283&lt;=100,6,IF(T3283&lt;=250,7,8)))))))</f>
        <v>1</v>
      </c>
      <c r="V3283" s="21" t="n">
        <f aca="false">IF(AND(OR(Dashboard!$T$3="All",R3283=Dashboard!$T$3),OR(Dashboard!$T$4="All",D3283=Dashboard!$T$4)),1,0)</f>
        <v>1</v>
      </c>
      <c r="W3283" s="21" t="n">
        <f aca="false">IF(V3283=1,T3283+ROW()/10000000,0)</f>
        <v>3.6003283</v>
      </c>
    </row>
    <row r="3284" customFormat="false" ht="15" hidden="false" customHeight="false" outlineLevel="0" collapsed="false">
      <c r="A3284" s="0" t="n">
        <v>6625</v>
      </c>
      <c r="B3284" s="0" t="s">
        <v>2408</v>
      </c>
      <c r="C3284" s="0" t="n">
        <v>1</v>
      </c>
      <c r="D3284" s="0" t="s">
        <v>6924</v>
      </c>
      <c r="E3284" s="0" t="s">
        <v>8412</v>
      </c>
      <c r="F3284" s="0" t="s">
        <v>8398</v>
      </c>
      <c r="G3284" s="0" t="s">
        <v>8399</v>
      </c>
      <c r="H3284" s="0" t="s">
        <v>3392</v>
      </c>
      <c r="I3284" s="0" t="s">
        <v>2123</v>
      </c>
      <c r="J3284" s="0" t="s">
        <v>47</v>
      </c>
      <c r="K3284" s="0" t="s">
        <v>47</v>
      </c>
      <c r="L3284" s="0" t="s">
        <v>47</v>
      </c>
      <c r="M3284" s="0" t="s">
        <v>47</v>
      </c>
      <c r="N3284" s="0" t="n">
        <v>2</v>
      </c>
      <c r="O3284" s="0" t="n">
        <v>109</v>
      </c>
      <c r="P3284" s="0" t="n">
        <v>700</v>
      </c>
      <c r="Q3284" s="0" t="n">
        <v>2.5</v>
      </c>
      <c r="R3284" s="0" t="str">
        <f aca="false">INDEX(Lookup!$B$4:$B$18,MATCH(C3284,Lookup!$A$4:$A$18,0))</f>
        <v>India</v>
      </c>
      <c r="S3284" s="20" t="n">
        <f aca="false">INDEX(Lookup!$D$4:$D$18,MATCH(C3284,Lookup!$A$4:$A$18,0))</f>
        <v>0.012</v>
      </c>
      <c r="T3284" s="21" t="n">
        <f aca="false">ROUND(P3284*S3284,2)</f>
        <v>8.4</v>
      </c>
      <c r="U3284" s="21" t="n">
        <f aca="false">IF(T3284&lt;=10,1,IF(T3284&lt;=20,2,IF(T3284&lt;=30,3,IF(T3284&lt;=40,4,IF(T3284&lt;=50,5,IF(T3284&lt;=100,6,IF(T3284&lt;=250,7,8)))))))</f>
        <v>1</v>
      </c>
      <c r="V3284" s="21" t="n">
        <f aca="false">IF(AND(OR(Dashboard!$T$3="All",R3284=Dashboard!$T$3),OR(Dashboard!$T$4="All",D3284=Dashboard!$T$4)),1,0)</f>
        <v>1</v>
      </c>
      <c r="W3284" s="21" t="n">
        <f aca="false">IF(V3284=1,T3284+ROW()/10000000,0)</f>
        <v>8.4003284</v>
      </c>
    </row>
    <row r="3285" customFormat="false" ht="15" hidden="false" customHeight="false" outlineLevel="0" collapsed="false">
      <c r="A3285" s="0" t="n">
        <v>300869</v>
      </c>
      <c r="B3285" s="0" t="s">
        <v>3094</v>
      </c>
      <c r="C3285" s="0" t="n">
        <v>1</v>
      </c>
      <c r="D3285" s="0" t="s">
        <v>6924</v>
      </c>
      <c r="E3285" s="0" t="s">
        <v>8413</v>
      </c>
      <c r="F3285" s="0" t="s">
        <v>8398</v>
      </c>
      <c r="G3285" s="0" t="s">
        <v>8399</v>
      </c>
      <c r="H3285" s="0" t="s">
        <v>2868</v>
      </c>
      <c r="I3285" s="0" t="s">
        <v>2123</v>
      </c>
      <c r="J3285" s="0" t="s">
        <v>47</v>
      </c>
      <c r="K3285" s="0" t="s">
        <v>47</v>
      </c>
      <c r="L3285" s="0" t="s">
        <v>47</v>
      </c>
      <c r="M3285" s="0" t="s">
        <v>47</v>
      </c>
      <c r="N3285" s="0" t="n">
        <v>1</v>
      </c>
      <c r="O3285" s="0" t="n">
        <v>8</v>
      </c>
      <c r="P3285" s="0" t="n">
        <v>200</v>
      </c>
      <c r="Q3285" s="0" t="n">
        <v>3</v>
      </c>
      <c r="R3285" s="0" t="str">
        <f aca="false">INDEX(Lookup!$B$4:$B$18,MATCH(C3285,Lookup!$A$4:$A$18,0))</f>
        <v>India</v>
      </c>
      <c r="S3285" s="20" t="n">
        <f aca="false">INDEX(Lookup!$D$4:$D$18,MATCH(C3285,Lookup!$A$4:$A$18,0))</f>
        <v>0.012</v>
      </c>
      <c r="T3285" s="21" t="n">
        <f aca="false">ROUND(P3285*S3285,2)</f>
        <v>2.4</v>
      </c>
      <c r="U3285" s="21" t="n">
        <f aca="false">IF(T3285&lt;=10,1,IF(T3285&lt;=20,2,IF(T3285&lt;=30,3,IF(T3285&lt;=40,4,IF(T3285&lt;=50,5,IF(T3285&lt;=100,6,IF(T3285&lt;=250,7,8)))))))</f>
        <v>1</v>
      </c>
      <c r="V3285" s="21" t="n">
        <f aca="false">IF(AND(OR(Dashboard!$T$3="All",R3285=Dashboard!$T$3),OR(Dashboard!$T$4="All",D3285=Dashboard!$T$4)),1,0)</f>
        <v>1</v>
      </c>
      <c r="W3285" s="21" t="n">
        <f aca="false">IF(V3285=1,T3285+ROW()/10000000,0)</f>
        <v>2.4003285</v>
      </c>
    </row>
    <row r="3286" customFormat="false" ht="15" hidden="false" customHeight="false" outlineLevel="0" collapsed="false">
      <c r="A3286" s="0" t="n">
        <v>18256980</v>
      </c>
      <c r="B3286" s="0" t="s">
        <v>8414</v>
      </c>
      <c r="C3286" s="0" t="n">
        <v>1</v>
      </c>
      <c r="D3286" s="0" t="s">
        <v>6924</v>
      </c>
      <c r="E3286" s="0" t="s">
        <v>8415</v>
      </c>
      <c r="F3286" s="0" t="s">
        <v>8398</v>
      </c>
      <c r="G3286" s="0" t="s">
        <v>8399</v>
      </c>
      <c r="H3286" s="0" t="s">
        <v>8416</v>
      </c>
      <c r="I3286" s="0" t="s">
        <v>2123</v>
      </c>
      <c r="J3286" s="0" t="s">
        <v>47</v>
      </c>
      <c r="K3286" s="0" t="s">
        <v>47</v>
      </c>
      <c r="L3286" s="0" t="s">
        <v>47</v>
      </c>
      <c r="M3286" s="0" t="s">
        <v>47</v>
      </c>
      <c r="N3286" s="0" t="n">
        <v>1</v>
      </c>
      <c r="O3286" s="0" t="n">
        <v>35</v>
      </c>
      <c r="P3286" s="0" t="n">
        <v>300</v>
      </c>
      <c r="Q3286" s="0" t="n">
        <v>3.3</v>
      </c>
      <c r="R3286" s="0" t="str">
        <f aca="false">INDEX(Lookup!$B$4:$B$18,MATCH(C3286,Lookup!$A$4:$A$18,0))</f>
        <v>India</v>
      </c>
      <c r="S3286" s="20" t="n">
        <f aca="false">INDEX(Lookup!$D$4:$D$18,MATCH(C3286,Lookup!$A$4:$A$18,0))</f>
        <v>0.012</v>
      </c>
      <c r="T3286" s="21" t="n">
        <f aca="false">ROUND(P3286*S3286,2)</f>
        <v>3.6</v>
      </c>
      <c r="U3286" s="21" t="n">
        <f aca="false">IF(T3286&lt;=10,1,IF(T3286&lt;=20,2,IF(T3286&lt;=30,3,IF(T3286&lt;=40,4,IF(T3286&lt;=50,5,IF(T3286&lt;=100,6,IF(T3286&lt;=250,7,8)))))))</f>
        <v>1</v>
      </c>
      <c r="V3286" s="21" t="n">
        <f aca="false">IF(AND(OR(Dashboard!$T$3="All",R3286=Dashboard!$T$3),OR(Dashboard!$T$4="All",D3286=Dashboard!$T$4)),1,0)</f>
        <v>1</v>
      </c>
      <c r="W3286" s="21" t="n">
        <f aca="false">IF(V3286=1,T3286+ROW()/10000000,0)</f>
        <v>3.6003286</v>
      </c>
    </row>
    <row r="3287" customFormat="false" ht="15" hidden="false" customHeight="false" outlineLevel="0" collapsed="false">
      <c r="A3287" s="0" t="n">
        <v>2279</v>
      </c>
      <c r="B3287" s="0" t="s">
        <v>8417</v>
      </c>
      <c r="C3287" s="0" t="n">
        <v>1</v>
      </c>
      <c r="D3287" s="0" t="s">
        <v>6924</v>
      </c>
      <c r="E3287" s="0" t="s">
        <v>8418</v>
      </c>
      <c r="F3287" s="0" t="s">
        <v>8398</v>
      </c>
      <c r="G3287" s="0" t="s">
        <v>8399</v>
      </c>
      <c r="H3287" s="0" t="s">
        <v>2288</v>
      </c>
      <c r="I3287" s="0" t="s">
        <v>2123</v>
      </c>
      <c r="J3287" s="0" t="s">
        <v>47</v>
      </c>
      <c r="K3287" s="0" t="s">
        <v>46</v>
      </c>
      <c r="L3287" s="0" t="s">
        <v>47</v>
      </c>
      <c r="M3287" s="0" t="s">
        <v>47</v>
      </c>
      <c r="N3287" s="0" t="n">
        <v>1</v>
      </c>
      <c r="O3287" s="0" t="n">
        <v>81</v>
      </c>
      <c r="P3287" s="0" t="n">
        <v>450</v>
      </c>
      <c r="Q3287" s="0" t="n">
        <v>2.8</v>
      </c>
      <c r="R3287" s="0" t="str">
        <f aca="false">INDEX(Lookup!$B$4:$B$18,MATCH(C3287,Lookup!$A$4:$A$18,0))</f>
        <v>India</v>
      </c>
      <c r="S3287" s="20" t="n">
        <f aca="false">INDEX(Lookup!$D$4:$D$18,MATCH(C3287,Lookup!$A$4:$A$18,0))</f>
        <v>0.012</v>
      </c>
      <c r="T3287" s="21" t="n">
        <f aca="false">ROUND(P3287*S3287,2)</f>
        <v>5.4</v>
      </c>
      <c r="U3287" s="21" t="n">
        <f aca="false">IF(T3287&lt;=10,1,IF(T3287&lt;=20,2,IF(T3287&lt;=30,3,IF(T3287&lt;=40,4,IF(T3287&lt;=50,5,IF(T3287&lt;=100,6,IF(T3287&lt;=250,7,8)))))))</f>
        <v>1</v>
      </c>
      <c r="V3287" s="21" t="n">
        <f aca="false">IF(AND(OR(Dashboard!$T$3="All",R3287=Dashboard!$T$3),OR(Dashboard!$T$4="All",D3287=Dashboard!$T$4)),1,0)</f>
        <v>1</v>
      </c>
      <c r="W3287" s="21" t="n">
        <f aca="false">IF(V3287=1,T3287+ROW()/10000000,0)</f>
        <v>5.4003287</v>
      </c>
    </row>
    <row r="3288" customFormat="false" ht="15" hidden="false" customHeight="false" outlineLevel="0" collapsed="false">
      <c r="A3288" s="0" t="n">
        <v>307894</v>
      </c>
      <c r="B3288" s="0" t="s">
        <v>2973</v>
      </c>
      <c r="C3288" s="0" t="n">
        <v>1</v>
      </c>
      <c r="D3288" s="0" t="s">
        <v>6924</v>
      </c>
      <c r="E3288" s="0" t="s">
        <v>8419</v>
      </c>
      <c r="F3288" s="0" t="s">
        <v>8398</v>
      </c>
      <c r="G3288" s="0" t="s">
        <v>8399</v>
      </c>
      <c r="H3288" s="0" t="s">
        <v>2975</v>
      </c>
      <c r="I3288" s="0" t="s">
        <v>2123</v>
      </c>
      <c r="J3288" s="0" t="s">
        <v>47</v>
      </c>
      <c r="K3288" s="0" t="s">
        <v>46</v>
      </c>
      <c r="L3288" s="0" t="s">
        <v>47</v>
      </c>
      <c r="M3288" s="0" t="s">
        <v>47</v>
      </c>
      <c r="N3288" s="0" t="n">
        <v>1</v>
      </c>
      <c r="O3288" s="0" t="n">
        <v>72</v>
      </c>
      <c r="P3288" s="0" t="n">
        <v>350</v>
      </c>
      <c r="Q3288" s="0" t="n">
        <v>3.1</v>
      </c>
      <c r="R3288" s="0" t="str">
        <f aca="false">INDEX(Lookup!$B$4:$B$18,MATCH(C3288,Lookup!$A$4:$A$18,0))</f>
        <v>India</v>
      </c>
      <c r="S3288" s="20" t="n">
        <f aca="false">INDEX(Lookup!$D$4:$D$18,MATCH(C3288,Lookup!$A$4:$A$18,0))</f>
        <v>0.012</v>
      </c>
      <c r="T3288" s="21" t="n">
        <f aca="false">ROUND(P3288*S3288,2)</f>
        <v>4.2</v>
      </c>
      <c r="U3288" s="21" t="n">
        <f aca="false">IF(T3288&lt;=10,1,IF(T3288&lt;=20,2,IF(T3288&lt;=30,3,IF(T3288&lt;=40,4,IF(T3288&lt;=50,5,IF(T3288&lt;=100,6,IF(T3288&lt;=250,7,8)))))))</f>
        <v>1</v>
      </c>
      <c r="V3288" s="21" t="n">
        <f aca="false">IF(AND(OR(Dashboard!$T$3="All",R3288=Dashboard!$T$3),OR(Dashboard!$T$4="All",D3288=Dashboard!$T$4)),1,0)</f>
        <v>1</v>
      </c>
      <c r="W3288" s="21" t="n">
        <f aca="false">IF(V3288=1,T3288+ROW()/10000000,0)</f>
        <v>4.2003288</v>
      </c>
    </row>
    <row r="3289" customFormat="false" ht="15" hidden="false" customHeight="false" outlineLevel="0" collapsed="false">
      <c r="A3289" s="0" t="n">
        <v>6949</v>
      </c>
      <c r="B3289" s="0" t="s">
        <v>8420</v>
      </c>
      <c r="C3289" s="0" t="n">
        <v>1</v>
      </c>
      <c r="D3289" s="0" t="s">
        <v>6924</v>
      </c>
      <c r="E3289" s="0" t="s">
        <v>8421</v>
      </c>
      <c r="F3289" s="0" t="s">
        <v>8398</v>
      </c>
      <c r="G3289" s="0" t="s">
        <v>8399</v>
      </c>
      <c r="H3289" s="0" t="s">
        <v>3142</v>
      </c>
      <c r="I3289" s="0" t="s">
        <v>2123</v>
      </c>
      <c r="J3289" s="0" t="s">
        <v>47</v>
      </c>
      <c r="K3289" s="0" t="s">
        <v>47</v>
      </c>
      <c r="L3289" s="0" t="s">
        <v>47</v>
      </c>
      <c r="M3289" s="0" t="s">
        <v>47</v>
      </c>
      <c r="N3289" s="0" t="n">
        <v>1</v>
      </c>
      <c r="O3289" s="0" t="n">
        <v>18</v>
      </c>
      <c r="P3289" s="0" t="n">
        <v>100</v>
      </c>
      <c r="Q3289" s="0" t="n">
        <v>3</v>
      </c>
      <c r="R3289" s="0" t="str">
        <f aca="false">INDEX(Lookup!$B$4:$B$18,MATCH(C3289,Lookup!$A$4:$A$18,0))</f>
        <v>India</v>
      </c>
      <c r="S3289" s="20" t="n">
        <f aca="false">INDEX(Lookup!$D$4:$D$18,MATCH(C3289,Lookup!$A$4:$A$18,0))</f>
        <v>0.012</v>
      </c>
      <c r="T3289" s="21" t="n">
        <f aca="false">ROUND(P3289*S3289,2)</f>
        <v>1.2</v>
      </c>
      <c r="U3289" s="21" t="n">
        <f aca="false">IF(T3289&lt;=10,1,IF(T3289&lt;=20,2,IF(T3289&lt;=30,3,IF(T3289&lt;=40,4,IF(T3289&lt;=50,5,IF(T3289&lt;=100,6,IF(T3289&lt;=250,7,8)))))))</f>
        <v>1</v>
      </c>
      <c r="V3289" s="21" t="n">
        <f aca="false">IF(AND(OR(Dashboard!$T$3="All",R3289=Dashboard!$T$3),OR(Dashboard!$T$4="All",D3289=Dashboard!$T$4)),1,0)</f>
        <v>1</v>
      </c>
      <c r="W3289" s="21" t="n">
        <f aca="false">IF(V3289=1,T3289+ROW()/10000000,0)</f>
        <v>1.2003289</v>
      </c>
    </row>
    <row r="3290" customFormat="false" ht="15" hidden="false" customHeight="false" outlineLevel="0" collapsed="false">
      <c r="A3290" s="0" t="n">
        <v>311962</v>
      </c>
      <c r="B3290" s="0" t="s">
        <v>8422</v>
      </c>
      <c r="C3290" s="0" t="n">
        <v>1</v>
      </c>
      <c r="D3290" s="0" t="s">
        <v>6924</v>
      </c>
      <c r="E3290" s="0" t="s">
        <v>8423</v>
      </c>
      <c r="F3290" s="0" t="s">
        <v>8398</v>
      </c>
      <c r="G3290" s="0" t="s">
        <v>8399</v>
      </c>
      <c r="H3290" s="0" t="s">
        <v>5841</v>
      </c>
      <c r="I3290" s="0" t="s">
        <v>2123</v>
      </c>
      <c r="J3290" s="0" t="s">
        <v>46</v>
      </c>
      <c r="K3290" s="0" t="s">
        <v>47</v>
      </c>
      <c r="L3290" s="0" t="s">
        <v>47</v>
      </c>
      <c r="M3290" s="0" t="s">
        <v>47</v>
      </c>
      <c r="N3290" s="0" t="n">
        <v>2</v>
      </c>
      <c r="O3290" s="0" t="n">
        <v>113</v>
      </c>
      <c r="P3290" s="0" t="n">
        <v>850</v>
      </c>
      <c r="Q3290" s="0" t="n">
        <v>3.3</v>
      </c>
      <c r="R3290" s="0" t="str">
        <f aca="false">INDEX(Lookup!$B$4:$B$18,MATCH(C3290,Lookup!$A$4:$A$18,0))</f>
        <v>India</v>
      </c>
      <c r="S3290" s="20" t="n">
        <f aca="false">INDEX(Lookup!$D$4:$D$18,MATCH(C3290,Lookup!$A$4:$A$18,0))</f>
        <v>0.012</v>
      </c>
      <c r="T3290" s="21" t="n">
        <f aca="false">ROUND(P3290*S3290,2)</f>
        <v>10.2</v>
      </c>
      <c r="U3290" s="21" t="n">
        <f aca="false">IF(T3290&lt;=10,1,IF(T3290&lt;=20,2,IF(T3290&lt;=30,3,IF(T3290&lt;=40,4,IF(T3290&lt;=50,5,IF(T3290&lt;=100,6,IF(T3290&lt;=250,7,8)))))))</f>
        <v>2</v>
      </c>
      <c r="V3290" s="21" t="n">
        <f aca="false">IF(AND(OR(Dashboard!$T$3="All",R3290=Dashboard!$T$3),OR(Dashboard!$T$4="All",D3290=Dashboard!$T$4)),1,0)</f>
        <v>1</v>
      </c>
      <c r="W3290" s="21" t="n">
        <f aca="false">IF(V3290=1,T3290+ROW()/10000000,0)</f>
        <v>10.200329</v>
      </c>
    </row>
    <row r="3291" customFormat="false" ht="15" hidden="false" customHeight="false" outlineLevel="0" collapsed="false">
      <c r="A3291" s="0" t="n">
        <v>9433</v>
      </c>
      <c r="B3291" s="0" t="s">
        <v>8424</v>
      </c>
      <c r="C3291" s="0" t="n">
        <v>1</v>
      </c>
      <c r="D3291" s="0" t="s">
        <v>6924</v>
      </c>
      <c r="E3291" s="0" t="s">
        <v>8425</v>
      </c>
      <c r="F3291" s="0" t="s">
        <v>8398</v>
      </c>
      <c r="G3291" s="0" t="s">
        <v>8399</v>
      </c>
      <c r="H3291" s="0" t="s">
        <v>2382</v>
      </c>
      <c r="I3291" s="0" t="s">
        <v>2123</v>
      </c>
      <c r="J3291" s="0" t="s">
        <v>47</v>
      </c>
      <c r="K3291" s="0" t="s">
        <v>47</v>
      </c>
      <c r="L3291" s="0" t="s">
        <v>47</v>
      </c>
      <c r="M3291" s="0" t="s">
        <v>47</v>
      </c>
      <c r="N3291" s="0" t="n">
        <v>1</v>
      </c>
      <c r="O3291" s="0" t="n">
        <v>5</v>
      </c>
      <c r="P3291" s="0" t="n">
        <v>100</v>
      </c>
      <c r="Q3291" s="0" t="n">
        <v>2.8</v>
      </c>
      <c r="R3291" s="0" t="str">
        <f aca="false">INDEX(Lookup!$B$4:$B$18,MATCH(C3291,Lookup!$A$4:$A$18,0))</f>
        <v>India</v>
      </c>
      <c r="S3291" s="20" t="n">
        <f aca="false">INDEX(Lookup!$D$4:$D$18,MATCH(C3291,Lookup!$A$4:$A$18,0))</f>
        <v>0.012</v>
      </c>
      <c r="T3291" s="21" t="n">
        <f aca="false">ROUND(P3291*S3291,2)</f>
        <v>1.2</v>
      </c>
      <c r="U3291" s="21" t="n">
        <f aca="false">IF(T3291&lt;=10,1,IF(T3291&lt;=20,2,IF(T3291&lt;=30,3,IF(T3291&lt;=40,4,IF(T3291&lt;=50,5,IF(T3291&lt;=100,6,IF(T3291&lt;=250,7,8)))))))</f>
        <v>1</v>
      </c>
      <c r="V3291" s="21" t="n">
        <f aca="false">IF(AND(OR(Dashboard!$T$3="All",R3291=Dashboard!$T$3),OR(Dashboard!$T$4="All",D3291=Dashboard!$T$4)),1,0)</f>
        <v>1</v>
      </c>
      <c r="W3291" s="21" t="n">
        <f aca="false">IF(V3291=1,T3291+ROW()/10000000,0)</f>
        <v>1.2003291</v>
      </c>
    </row>
    <row r="3292" customFormat="false" ht="15" hidden="false" customHeight="false" outlineLevel="0" collapsed="false">
      <c r="A3292" s="0" t="n">
        <v>4065</v>
      </c>
      <c r="B3292" s="0" t="s">
        <v>8426</v>
      </c>
      <c r="C3292" s="0" t="n">
        <v>1</v>
      </c>
      <c r="D3292" s="0" t="s">
        <v>6924</v>
      </c>
      <c r="E3292" s="0" t="s">
        <v>8427</v>
      </c>
      <c r="F3292" s="0" t="s">
        <v>8398</v>
      </c>
      <c r="G3292" s="0" t="s">
        <v>8399</v>
      </c>
      <c r="H3292" s="0" t="s">
        <v>2128</v>
      </c>
      <c r="I3292" s="0" t="s">
        <v>2123</v>
      </c>
      <c r="J3292" s="0" t="s">
        <v>47</v>
      </c>
      <c r="K3292" s="0" t="s">
        <v>47</v>
      </c>
      <c r="L3292" s="0" t="s">
        <v>47</v>
      </c>
      <c r="M3292" s="0" t="s">
        <v>47</v>
      </c>
      <c r="N3292" s="0" t="n">
        <v>1</v>
      </c>
      <c r="O3292" s="0" t="n">
        <v>51</v>
      </c>
      <c r="P3292" s="0" t="n">
        <v>300</v>
      </c>
      <c r="Q3292" s="0" t="n">
        <v>3.3</v>
      </c>
      <c r="R3292" s="0" t="str">
        <f aca="false">INDEX(Lookup!$B$4:$B$18,MATCH(C3292,Lookup!$A$4:$A$18,0))</f>
        <v>India</v>
      </c>
      <c r="S3292" s="20" t="n">
        <f aca="false">INDEX(Lookup!$D$4:$D$18,MATCH(C3292,Lookup!$A$4:$A$18,0))</f>
        <v>0.012</v>
      </c>
      <c r="T3292" s="21" t="n">
        <f aca="false">ROUND(P3292*S3292,2)</f>
        <v>3.6</v>
      </c>
      <c r="U3292" s="21" t="n">
        <f aca="false">IF(T3292&lt;=10,1,IF(T3292&lt;=20,2,IF(T3292&lt;=30,3,IF(T3292&lt;=40,4,IF(T3292&lt;=50,5,IF(T3292&lt;=100,6,IF(T3292&lt;=250,7,8)))))))</f>
        <v>1</v>
      </c>
      <c r="V3292" s="21" t="n">
        <f aca="false">IF(AND(OR(Dashboard!$T$3="All",R3292=Dashboard!$T$3),OR(Dashboard!$T$4="All",D3292=Dashboard!$T$4)),1,0)</f>
        <v>1</v>
      </c>
      <c r="W3292" s="21" t="n">
        <f aca="false">IF(V3292=1,T3292+ROW()/10000000,0)</f>
        <v>3.6003292</v>
      </c>
    </row>
    <row r="3293" customFormat="false" ht="15" hidden="false" customHeight="false" outlineLevel="0" collapsed="false">
      <c r="A3293" s="0" t="n">
        <v>5767</v>
      </c>
      <c r="B3293" s="0" t="s">
        <v>8428</v>
      </c>
      <c r="C3293" s="0" t="n">
        <v>1</v>
      </c>
      <c r="D3293" s="0" t="s">
        <v>6924</v>
      </c>
      <c r="E3293" s="0" t="s">
        <v>8429</v>
      </c>
      <c r="F3293" s="0" t="s">
        <v>8398</v>
      </c>
      <c r="G3293" s="0" t="s">
        <v>8399</v>
      </c>
      <c r="H3293" s="0" t="s">
        <v>2128</v>
      </c>
      <c r="I3293" s="0" t="s">
        <v>2123</v>
      </c>
      <c r="J3293" s="0" t="s">
        <v>47</v>
      </c>
      <c r="K3293" s="0" t="s">
        <v>47</v>
      </c>
      <c r="L3293" s="0" t="s">
        <v>47</v>
      </c>
      <c r="M3293" s="0" t="s">
        <v>47</v>
      </c>
      <c r="N3293" s="0" t="n">
        <v>1</v>
      </c>
      <c r="O3293" s="0" t="n">
        <v>5</v>
      </c>
      <c r="P3293" s="0" t="n">
        <v>150</v>
      </c>
      <c r="Q3293" s="0" t="n">
        <v>2.9</v>
      </c>
      <c r="R3293" s="0" t="str">
        <f aca="false">INDEX(Lookup!$B$4:$B$18,MATCH(C3293,Lookup!$A$4:$A$18,0))</f>
        <v>India</v>
      </c>
      <c r="S3293" s="20" t="n">
        <f aca="false">INDEX(Lookup!$D$4:$D$18,MATCH(C3293,Lookup!$A$4:$A$18,0))</f>
        <v>0.012</v>
      </c>
      <c r="T3293" s="21" t="n">
        <f aca="false">ROUND(P3293*S3293,2)</f>
        <v>1.8</v>
      </c>
      <c r="U3293" s="21" t="n">
        <f aca="false">IF(T3293&lt;=10,1,IF(T3293&lt;=20,2,IF(T3293&lt;=30,3,IF(T3293&lt;=40,4,IF(T3293&lt;=50,5,IF(T3293&lt;=100,6,IF(T3293&lt;=250,7,8)))))))</f>
        <v>1</v>
      </c>
      <c r="V3293" s="21" t="n">
        <f aca="false">IF(AND(OR(Dashboard!$T$3="All",R3293=Dashboard!$T$3),OR(Dashboard!$T$4="All",D3293=Dashboard!$T$4)),1,0)</f>
        <v>1</v>
      </c>
      <c r="W3293" s="21" t="n">
        <f aca="false">IF(V3293=1,T3293+ROW()/10000000,0)</f>
        <v>1.8003293</v>
      </c>
    </row>
    <row r="3294" customFormat="false" ht="15" hidden="false" customHeight="false" outlineLevel="0" collapsed="false">
      <c r="A3294" s="0" t="n">
        <v>7681</v>
      </c>
      <c r="B3294" s="0" t="s">
        <v>8430</v>
      </c>
      <c r="C3294" s="0" t="n">
        <v>1</v>
      </c>
      <c r="D3294" s="0" t="s">
        <v>6924</v>
      </c>
      <c r="E3294" s="0" t="s">
        <v>8431</v>
      </c>
      <c r="F3294" s="0" t="s">
        <v>8398</v>
      </c>
      <c r="G3294" s="0" t="s">
        <v>8399</v>
      </c>
      <c r="H3294" s="0" t="s">
        <v>109</v>
      </c>
      <c r="I3294" s="0" t="s">
        <v>2123</v>
      </c>
      <c r="J3294" s="0" t="s">
        <v>46</v>
      </c>
      <c r="K3294" s="0" t="s">
        <v>47</v>
      </c>
      <c r="L3294" s="0" t="s">
        <v>47</v>
      </c>
      <c r="M3294" s="0" t="s">
        <v>47</v>
      </c>
      <c r="N3294" s="0" t="n">
        <v>2</v>
      </c>
      <c r="O3294" s="0" t="n">
        <v>82</v>
      </c>
      <c r="P3294" s="0" t="n">
        <v>900</v>
      </c>
      <c r="Q3294" s="0" t="n">
        <v>3</v>
      </c>
      <c r="R3294" s="0" t="str">
        <f aca="false">INDEX(Lookup!$B$4:$B$18,MATCH(C3294,Lookup!$A$4:$A$18,0))</f>
        <v>India</v>
      </c>
      <c r="S3294" s="20" t="n">
        <f aca="false">INDEX(Lookup!$D$4:$D$18,MATCH(C3294,Lookup!$A$4:$A$18,0))</f>
        <v>0.012</v>
      </c>
      <c r="T3294" s="21" t="n">
        <f aca="false">ROUND(P3294*S3294,2)</f>
        <v>10.8</v>
      </c>
      <c r="U3294" s="21" t="n">
        <f aca="false">IF(T3294&lt;=10,1,IF(T3294&lt;=20,2,IF(T3294&lt;=30,3,IF(T3294&lt;=40,4,IF(T3294&lt;=50,5,IF(T3294&lt;=100,6,IF(T3294&lt;=250,7,8)))))))</f>
        <v>2</v>
      </c>
      <c r="V3294" s="21" t="n">
        <f aca="false">IF(AND(OR(Dashboard!$T$3="All",R3294=Dashboard!$T$3),OR(Dashboard!$T$4="All",D3294=Dashboard!$T$4)),1,0)</f>
        <v>1</v>
      </c>
      <c r="W3294" s="21" t="n">
        <f aca="false">IF(V3294=1,T3294+ROW()/10000000,0)</f>
        <v>10.8003294</v>
      </c>
    </row>
    <row r="3295" customFormat="false" ht="15" hidden="false" customHeight="false" outlineLevel="0" collapsed="false">
      <c r="A3295" s="0" t="n">
        <v>18395106</v>
      </c>
      <c r="B3295" s="0" t="s">
        <v>8432</v>
      </c>
      <c r="C3295" s="0" t="n">
        <v>1</v>
      </c>
      <c r="D3295" s="0" t="s">
        <v>6924</v>
      </c>
      <c r="E3295" s="0" t="s">
        <v>8433</v>
      </c>
      <c r="F3295" s="0" t="s">
        <v>8398</v>
      </c>
      <c r="G3295" s="0" t="s">
        <v>8399</v>
      </c>
      <c r="H3295" s="0" t="s">
        <v>2128</v>
      </c>
      <c r="I3295" s="0" t="s">
        <v>2123</v>
      </c>
      <c r="J3295" s="0" t="s">
        <v>47</v>
      </c>
      <c r="K3295" s="0" t="s">
        <v>46</v>
      </c>
      <c r="L3295" s="0" t="s">
        <v>47</v>
      </c>
      <c r="M3295" s="0" t="s">
        <v>47</v>
      </c>
      <c r="N3295" s="0" t="n">
        <v>2</v>
      </c>
      <c r="O3295" s="0" t="n">
        <v>12</v>
      </c>
      <c r="P3295" s="0" t="n">
        <v>600</v>
      </c>
      <c r="Q3295" s="0" t="n">
        <v>3</v>
      </c>
      <c r="R3295" s="0" t="str">
        <f aca="false">INDEX(Lookup!$B$4:$B$18,MATCH(C3295,Lookup!$A$4:$A$18,0))</f>
        <v>India</v>
      </c>
      <c r="S3295" s="20" t="n">
        <f aca="false">INDEX(Lookup!$D$4:$D$18,MATCH(C3295,Lookup!$A$4:$A$18,0))</f>
        <v>0.012</v>
      </c>
      <c r="T3295" s="21" t="n">
        <f aca="false">ROUND(P3295*S3295,2)</f>
        <v>7.2</v>
      </c>
      <c r="U3295" s="21" t="n">
        <f aca="false">IF(T3295&lt;=10,1,IF(T3295&lt;=20,2,IF(T3295&lt;=30,3,IF(T3295&lt;=40,4,IF(T3295&lt;=50,5,IF(T3295&lt;=100,6,IF(T3295&lt;=250,7,8)))))))</f>
        <v>1</v>
      </c>
      <c r="V3295" s="21" t="n">
        <f aca="false">IF(AND(OR(Dashboard!$T$3="All",R3295=Dashboard!$T$3),OR(Dashboard!$T$4="All",D3295=Dashboard!$T$4)),1,0)</f>
        <v>1</v>
      </c>
      <c r="W3295" s="21" t="n">
        <f aca="false">IF(V3295=1,T3295+ROW()/10000000,0)</f>
        <v>7.2003295</v>
      </c>
    </row>
    <row r="3296" customFormat="false" ht="15" hidden="false" customHeight="false" outlineLevel="0" collapsed="false">
      <c r="A3296" s="0" t="n">
        <v>5436</v>
      </c>
      <c r="B3296" s="0" t="s">
        <v>7234</v>
      </c>
      <c r="C3296" s="0" t="n">
        <v>1</v>
      </c>
      <c r="D3296" s="0" t="s">
        <v>6924</v>
      </c>
      <c r="E3296" s="0" t="s">
        <v>8434</v>
      </c>
      <c r="F3296" s="0" t="s">
        <v>8398</v>
      </c>
      <c r="G3296" s="0" t="s">
        <v>8399</v>
      </c>
      <c r="H3296" s="0" t="s">
        <v>3129</v>
      </c>
      <c r="I3296" s="0" t="s">
        <v>2123</v>
      </c>
      <c r="J3296" s="0" t="s">
        <v>47</v>
      </c>
      <c r="K3296" s="0" t="s">
        <v>46</v>
      </c>
      <c r="L3296" s="0" t="s">
        <v>47</v>
      </c>
      <c r="M3296" s="0" t="s">
        <v>47</v>
      </c>
      <c r="N3296" s="0" t="n">
        <v>1</v>
      </c>
      <c r="O3296" s="0" t="n">
        <v>26</v>
      </c>
      <c r="P3296" s="0" t="n">
        <v>350</v>
      </c>
      <c r="Q3296" s="0" t="n">
        <v>2.6</v>
      </c>
      <c r="R3296" s="0" t="str">
        <f aca="false">INDEX(Lookup!$B$4:$B$18,MATCH(C3296,Lookup!$A$4:$A$18,0))</f>
        <v>India</v>
      </c>
      <c r="S3296" s="20" t="n">
        <f aca="false">INDEX(Lookup!$D$4:$D$18,MATCH(C3296,Lookup!$A$4:$A$18,0))</f>
        <v>0.012</v>
      </c>
      <c r="T3296" s="21" t="n">
        <f aca="false">ROUND(P3296*S3296,2)</f>
        <v>4.2</v>
      </c>
      <c r="U3296" s="21" t="n">
        <f aca="false">IF(T3296&lt;=10,1,IF(T3296&lt;=20,2,IF(T3296&lt;=30,3,IF(T3296&lt;=40,4,IF(T3296&lt;=50,5,IF(T3296&lt;=100,6,IF(T3296&lt;=250,7,8)))))))</f>
        <v>1</v>
      </c>
      <c r="V3296" s="21" t="n">
        <f aca="false">IF(AND(OR(Dashboard!$T$3="All",R3296=Dashboard!$T$3),OR(Dashboard!$T$4="All",D3296=Dashboard!$T$4)),1,0)</f>
        <v>1</v>
      </c>
      <c r="W3296" s="21" t="n">
        <f aca="false">IF(V3296=1,T3296+ROW()/10000000,0)</f>
        <v>4.2003296</v>
      </c>
    </row>
    <row r="3297" customFormat="false" ht="15" hidden="false" customHeight="false" outlineLevel="0" collapsed="false">
      <c r="A3297" s="0" t="n">
        <v>18370586</v>
      </c>
      <c r="B3297" s="0" t="s">
        <v>8435</v>
      </c>
      <c r="C3297" s="0" t="n">
        <v>1</v>
      </c>
      <c r="D3297" s="0" t="s">
        <v>6924</v>
      </c>
      <c r="E3297" s="0" t="s">
        <v>8436</v>
      </c>
      <c r="F3297" s="0" t="s">
        <v>8398</v>
      </c>
      <c r="G3297" s="0" t="s">
        <v>8399</v>
      </c>
      <c r="H3297" s="0" t="s">
        <v>2147</v>
      </c>
      <c r="I3297" s="0" t="s">
        <v>2123</v>
      </c>
      <c r="J3297" s="0" t="s">
        <v>47</v>
      </c>
      <c r="K3297" s="0" t="s">
        <v>46</v>
      </c>
      <c r="L3297" s="0" t="s">
        <v>47</v>
      </c>
      <c r="M3297" s="0" t="s">
        <v>47</v>
      </c>
      <c r="N3297" s="0" t="n">
        <v>1</v>
      </c>
      <c r="O3297" s="0" t="n">
        <v>17</v>
      </c>
      <c r="P3297" s="0" t="n">
        <v>300</v>
      </c>
      <c r="Q3297" s="0" t="n">
        <v>3.2</v>
      </c>
      <c r="R3297" s="0" t="str">
        <f aca="false">INDEX(Lookup!$B$4:$B$18,MATCH(C3297,Lookup!$A$4:$A$18,0))</f>
        <v>India</v>
      </c>
      <c r="S3297" s="20" t="n">
        <f aca="false">INDEX(Lookup!$D$4:$D$18,MATCH(C3297,Lookup!$A$4:$A$18,0))</f>
        <v>0.012</v>
      </c>
      <c r="T3297" s="21" t="n">
        <f aca="false">ROUND(P3297*S3297,2)</f>
        <v>3.6</v>
      </c>
      <c r="U3297" s="21" t="n">
        <f aca="false">IF(T3297&lt;=10,1,IF(T3297&lt;=20,2,IF(T3297&lt;=30,3,IF(T3297&lt;=40,4,IF(T3297&lt;=50,5,IF(T3297&lt;=100,6,IF(T3297&lt;=250,7,8)))))))</f>
        <v>1</v>
      </c>
      <c r="V3297" s="21" t="n">
        <f aca="false">IF(AND(OR(Dashboard!$T$3="All",R3297=Dashboard!$T$3),OR(Dashboard!$T$4="All",D3297=Dashboard!$T$4)),1,0)</f>
        <v>1</v>
      </c>
      <c r="W3297" s="21" t="n">
        <f aca="false">IF(V3297=1,T3297+ROW()/10000000,0)</f>
        <v>3.6003297</v>
      </c>
    </row>
    <row r="3298" customFormat="false" ht="15" hidden="false" customHeight="false" outlineLevel="0" collapsed="false">
      <c r="A3298" s="0" t="n">
        <v>306847</v>
      </c>
      <c r="B3298" s="0" t="s">
        <v>8437</v>
      </c>
      <c r="C3298" s="0" t="n">
        <v>1</v>
      </c>
      <c r="D3298" s="0" t="s">
        <v>6924</v>
      </c>
      <c r="E3298" s="0" t="s">
        <v>8438</v>
      </c>
      <c r="F3298" s="0" t="s">
        <v>8398</v>
      </c>
      <c r="G3298" s="0" t="s">
        <v>8399</v>
      </c>
      <c r="H3298" s="0" t="s">
        <v>2359</v>
      </c>
      <c r="I3298" s="0" t="s">
        <v>2123</v>
      </c>
      <c r="J3298" s="0" t="s">
        <v>47</v>
      </c>
      <c r="K3298" s="0" t="s">
        <v>46</v>
      </c>
      <c r="L3298" s="0" t="s">
        <v>47</v>
      </c>
      <c r="M3298" s="0" t="s">
        <v>47</v>
      </c>
      <c r="N3298" s="0" t="n">
        <v>2</v>
      </c>
      <c r="O3298" s="0" t="n">
        <v>85</v>
      </c>
      <c r="P3298" s="0" t="n">
        <v>600</v>
      </c>
      <c r="Q3298" s="0" t="n">
        <v>3.3</v>
      </c>
      <c r="R3298" s="0" t="str">
        <f aca="false">INDEX(Lookup!$B$4:$B$18,MATCH(C3298,Lookup!$A$4:$A$18,0))</f>
        <v>India</v>
      </c>
      <c r="S3298" s="20" t="n">
        <f aca="false">INDEX(Lookup!$D$4:$D$18,MATCH(C3298,Lookup!$A$4:$A$18,0))</f>
        <v>0.012</v>
      </c>
      <c r="T3298" s="21" t="n">
        <f aca="false">ROUND(P3298*S3298,2)</f>
        <v>7.2</v>
      </c>
      <c r="U3298" s="21" t="n">
        <f aca="false">IF(T3298&lt;=10,1,IF(T3298&lt;=20,2,IF(T3298&lt;=30,3,IF(T3298&lt;=40,4,IF(T3298&lt;=50,5,IF(T3298&lt;=100,6,IF(T3298&lt;=250,7,8)))))))</f>
        <v>1</v>
      </c>
      <c r="V3298" s="21" t="n">
        <f aca="false">IF(AND(OR(Dashboard!$T$3="All",R3298=Dashboard!$T$3),OR(Dashboard!$T$4="All",D3298=Dashboard!$T$4)),1,0)</f>
        <v>1</v>
      </c>
      <c r="W3298" s="21" t="n">
        <f aca="false">IF(V3298=1,T3298+ROW()/10000000,0)</f>
        <v>7.2003298</v>
      </c>
    </row>
    <row r="3299" customFormat="false" ht="15" hidden="false" customHeight="false" outlineLevel="0" collapsed="false">
      <c r="A3299" s="0" t="n">
        <v>4857</v>
      </c>
      <c r="B3299" s="0" t="s">
        <v>2075</v>
      </c>
      <c r="C3299" s="0" t="n">
        <v>1</v>
      </c>
      <c r="D3299" s="0" t="s">
        <v>6924</v>
      </c>
      <c r="E3299" s="0" t="s">
        <v>8439</v>
      </c>
      <c r="F3299" s="0" t="s">
        <v>8398</v>
      </c>
      <c r="G3299" s="0" t="s">
        <v>8399</v>
      </c>
      <c r="H3299" s="0" t="s">
        <v>3972</v>
      </c>
      <c r="I3299" s="0" t="s">
        <v>2123</v>
      </c>
      <c r="J3299" s="0" t="s">
        <v>47</v>
      </c>
      <c r="K3299" s="0" t="s">
        <v>46</v>
      </c>
      <c r="L3299" s="0" t="s">
        <v>47</v>
      </c>
      <c r="M3299" s="0" t="s">
        <v>47</v>
      </c>
      <c r="N3299" s="0" t="n">
        <v>3</v>
      </c>
      <c r="O3299" s="0" t="n">
        <v>143</v>
      </c>
      <c r="P3299" s="0" t="n">
        <v>1000</v>
      </c>
      <c r="Q3299" s="0" t="n">
        <v>3.4</v>
      </c>
      <c r="R3299" s="0" t="str">
        <f aca="false">INDEX(Lookup!$B$4:$B$18,MATCH(C3299,Lookup!$A$4:$A$18,0))</f>
        <v>India</v>
      </c>
      <c r="S3299" s="20" t="n">
        <f aca="false">INDEX(Lookup!$D$4:$D$18,MATCH(C3299,Lookup!$A$4:$A$18,0))</f>
        <v>0.012</v>
      </c>
      <c r="T3299" s="21" t="n">
        <f aca="false">ROUND(P3299*S3299,2)</f>
        <v>12</v>
      </c>
      <c r="U3299" s="21" t="n">
        <f aca="false">IF(T3299&lt;=10,1,IF(T3299&lt;=20,2,IF(T3299&lt;=30,3,IF(T3299&lt;=40,4,IF(T3299&lt;=50,5,IF(T3299&lt;=100,6,IF(T3299&lt;=250,7,8)))))))</f>
        <v>2</v>
      </c>
      <c r="V3299" s="21" t="n">
        <f aca="false">IF(AND(OR(Dashboard!$T$3="All",R3299=Dashboard!$T$3),OR(Dashboard!$T$4="All",D3299=Dashboard!$T$4)),1,0)</f>
        <v>1</v>
      </c>
      <c r="W3299" s="21" t="n">
        <f aca="false">IF(V3299=1,T3299+ROW()/10000000,0)</f>
        <v>12.0003299</v>
      </c>
    </row>
    <row r="3300" customFormat="false" ht="15" hidden="false" customHeight="false" outlineLevel="0" collapsed="false">
      <c r="A3300" s="0" t="n">
        <v>4088</v>
      </c>
      <c r="B3300" s="0" t="s">
        <v>8440</v>
      </c>
      <c r="C3300" s="0" t="n">
        <v>1</v>
      </c>
      <c r="D3300" s="0" t="s">
        <v>6924</v>
      </c>
      <c r="E3300" s="0" t="s">
        <v>8441</v>
      </c>
      <c r="F3300" s="0" t="s">
        <v>8398</v>
      </c>
      <c r="G3300" s="0" t="s">
        <v>8399</v>
      </c>
      <c r="H3300" s="0" t="s">
        <v>69</v>
      </c>
      <c r="I3300" s="0" t="s">
        <v>2123</v>
      </c>
      <c r="J3300" s="0" t="s">
        <v>47</v>
      </c>
      <c r="K3300" s="0" t="s">
        <v>47</v>
      </c>
      <c r="L3300" s="0" t="s">
        <v>47</v>
      </c>
      <c r="M3300" s="0" t="s">
        <v>47</v>
      </c>
      <c r="N3300" s="0" t="n">
        <v>1</v>
      </c>
      <c r="O3300" s="0" t="n">
        <v>39</v>
      </c>
      <c r="P3300" s="0" t="n">
        <v>300</v>
      </c>
      <c r="Q3300" s="0" t="n">
        <v>3.4</v>
      </c>
      <c r="R3300" s="0" t="str">
        <f aca="false">INDEX(Lookup!$B$4:$B$18,MATCH(C3300,Lookup!$A$4:$A$18,0))</f>
        <v>India</v>
      </c>
      <c r="S3300" s="20" t="n">
        <f aca="false">INDEX(Lookup!$D$4:$D$18,MATCH(C3300,Lookup!$A$4:$A$18,0))</f>
        <v>0.012</v>
      </c>
      <c r="T3300" s="21" t="n">
        <f aca="false">ROUND(P3300*S3300,2)</f>
        <v>3.6</v>
      </c>
      <c r="U3300" s="21" t="n">
        <f aca="false">IF(T3300&lt;=10,1,IF(T3300&lt;=20,2,IF(T3300&lt;=30,3,IF(T3300&lt;=40,4,IF(T3300&lt;=50,5,IF(T3300&lt;=100,6,IF(T3300&lt;=250,7,8)))))))</f>
        <v>1</v>
      </c>
      <c r="V3300" s="21" t="n">
        <f aca="false">IF(AND(OR(Dashboard!$T$3="All",R3300=Dashboard!$T$3),OR(Dashboard!$T$4="All",D3300=Dashboard!$T$4)),1,0)</f>
        <v>1</v>
      </c>
      <c r="W3300" s="21" t="n">
        <f aca="false">IF(V3300=1,T3300+ROW()/10000000,0)</f>
        <v>3.60033</v>
      </c>
    </row>
    <row r="3301" customFormat="false" ht="15" hidden="false" customHeight="false" outlineLevel="0" collapsed="false">
      <c r="A3301" s="0" t="n">
        <v>9969</v>
      </c>
      <c r="B3301" s="0" t="s">
        <v>8442</v>
      </c>
      <c r="C3301" s="0" t="n">
        <v>1</v>
      </c>
      <c r="D3301" s="0" t="s">
        <v>6924</v>
      </c>
      <c r="E3301" s="0" t="s">
        <v>8443</v>
      </c>
      <c r="F3301" s="0" t="s">
        <v>8398</v>
      </c>
      <c r="G3301" s="0" t="s">
        <v>8399</v>
      </c>
      <c r="H3301" s="0" t="s">
        <v>8008</v>
      </c>
      <c r="I3301" s="0" t="s">
        <v>2123</v>
      </c>
      <c r="J3301" s="0" t="s">
        <v>46</v>
      </c>
      <c r="K3301" s="0" t="s">
        <v>47</v>
      </c>
      <c r="L3301" s="0" t="s">
        <v>47</v>
      </c>
      <c r="M3301" s="0" t="s">
        <v>47</v>
      </c>
      <c r="N3301" s="0" t="n">
        <v>4</v>
      </c>
      <c r="O3301" s="0" t="n">
        <v>81</v>
      </c>
      <c r="P3301" s="0" t="n">
        <v>2000</v>
      </c>
      <c r="Q3301" s="0" t="n">
        <v>2.7</v>
      </c>
      <c r="R3301" s="0" t="str">
        <f aca="false">INDEX(Lookup!$B$4:$B$18,MATCH(C3301,Lookup!$A$4:$A$18,0))</f>
        <v>India</v>
      </c>
      <c r="S3301" s="20" t="n">
        <f aca="false">INDEX(Lookup!$D$4:$D$18,MATCH(C3301,Lookup!$A$4:$A$18,0))</f>
        <v>0.012</v>
      </c>
      <c r="T3301" s="21" t="n">
        <f aca="false">ROUND(P3301*S3301,2)</f>
        <v>24</v>
      </c>
      <c r="U3301" s="21" t="n">
        <f aca="false">IF(T3301&lt;=10,1,IF(T3301&lt;=20,2,IF(T3301&lt;=30,3,IF(T3301&lt;=40,4,IF(T3301&lt;=50,5,IF(T3301&lt;=100,6,IF(T3301&lt;=250,7,8)))))))</f>
        <v>3</v>
      </c>
      <c r="V3301" s="21" t="n">
        <f aca="false">IF(AND(OR(Dashboard!$T$3="All",R3301=Dashboard!$T$3),OR(Dashboard!$T$4="All",D3301=Dashboard!$T$4)),1,0)</f>
        <v>1</v>
      </c>
      <c r="W3301" s="21" t="n">
        <f aca="false">IF(V3301=1,T3301+ROW()/10000000,0)</f>
        <v>24.0003301</v>
      </c>
    </row>
    <row r="3302" customFormat="false" ht="15" hidden="false" customHeight="false" outlineLevel="0" collapsed="false">
      <c r="A3302" s="0" t="n">
        <v>307106</v>
      </c>
      <c r="B3302" s="0" t="s">
        <v>8444</v>
      </c>
      <c r="C3302" s="0" t="n">
        <v>1</v>
      </c>
      <c r="D3302" s="0" t="s">
        <v>6924</v>
      </c>
      <c r="E3302" s="0" t="s">
        <v>8445</v>
      </c>
      <c r="F3302" s="0" t="s">
        <v>8398</v>
      </c>
      <c r="G3302" s="0" t="s">
        <v>8399</v>
      </c>
      <c r="H3302" s="0" t="s">
        <v>402</v>
      </c>
      <c r="I3302" s="0" t="s">
        <v>2123</v>
      </c>
      <c r="J3302" s="0" t="s">
        <v>47</v>
      </c>
      <c r="K3302" s="0" t="s">
        <v>47</v>
      </c>
      <c r="L3302" s="0" t="s">
        <v>47</v>
      </c>
      <c r="M3302" s="0" t="s">
        <v>47</v>
      </c>
      <c r="N3302" s="0" t="n">
        <v>1</v>
      </c>
      <c r="O3302" s="0" t="n">
        <v>69</v>
      </c>
      <c r="P3302" s="0" t="n">
        <v>250</v>
      </c>
      <c r="Q3302" s="0" t="n">
        <v>3.3</v>
      </c>
      <c r="R3302" s="0" t="str">
        <f aca="false">INDEX(Lookup!$B$4:$B$18,MATCH(C3302,Lookup!$A$4:$A$18,0))</f>
        <v>India</v>
      </c>
      <c r="S3302" s="20" t="n">
        <f aca="false">INDEX(Lookup!$D$4:$D$18,MATCH(C3302,Lookup!$A$4:$A$18,0))</f>
        <v>0.012</v>
      </c>
      <c r="T3302" s="21" t="n">
        <f aca="false">ROUND(P3302*S3302,2)</f>
        <v>3</v>
      </c>
      <c r="U3302" s="21" t="n">
        <f aca="false">IF(T3302&lt;=10,1,IF(T3302&lt;=20,2,IF(T3302&lt;=30,3,IF(T3302&lt;=40,4,IF(T3302&lt;=50,5,IF(T3302&lt;=100,6,IF(T3302&lt;=250,7,8)))))))</f>
        <v>1</v>
      </c>
      <c r="V3302" s="21" t="n">
        <f aca="false">IF(AND(OR(Dashboard!$T$3="All",R3302=Dashboard!$T$3),OR(Dashboard!$T$4="All",D3302=Dashboard!$T$4)),1,0)</f>
        <v>1</v>
      </c>
      <c r="W3302" s="21" t="n">
        <f aca="false">IF(V3302=1,T3302+ROW()/10000000,0)</f>
        <v>3.0003302</v>
      </c>
    </row>
    <row r="3303" customFormat="false" ht="15" hidden="false" customHeight="false" outlineLevel="0" collapsed="false">
      <c r="A3303" s="0" t="n">
        <v>5909</v>
      </c>
      <c r="B3303" s="0" t="s">
        <v>8446</v>
      </c>
      <c r="C3303" s="0" t="n">
        <v>1</v>
      </c>
      <c r="D3303" s="0" t="s">
        <v>6924</v>
      </c>
      <c r="E3303" s="0" t="s">
        <v>8447</v>
      </c>
      <c r="F3303" s="0" t="s">
        <v>8398</v>
      </c>
      <c r="G3303" s="0" t="s">
        <v>8399</v>
      </c>
      <c r="H3303" s="0" t="s">
        <v>3142</v>
      </c>
      <c r="I3303" s="0" t="s">
        <v>2123</v>
      </c>
      <c r="J3303" s="0" t="s">
        <v>47</v>
      </c>
      <c r="K3303" s="0" t="s">
        <v>47</v>
      </c>
      <c r="L3303" s="0" t="s">
        <v>47</v>
      </c>
      <c r="M3303" s="0" t="s">
        <v>47</v>
      </c>
      <c r="N3303" s="0" t="n">
        <v>1</v>
      </c>
      <c r="O3303" s="0" t="n">
        <v>16</v>
      </c>
      <c r="P3303" s="0" t="n">
        <v>200</v>
      </c>
      <c r="Q3303" s="0" t="n">
        <v>2.6</v>
      </c>
      <c r="R3303" s="0" t="str">
        <f aca="false">INDEX(Lookup!$B$4:$B$18,MATCH(C3303,Lookup!$A$4:$A$18,0))</f>
        <v>India</v>
      </c>
      <c r="S3303" s="20" t="n">
        <f aca="false">INDEX(Lookup!$D$4:$D$18,MATCH(C3303,Lookup!$A$4:$A$18,0))</f>
        <v>0.012</v>
      </c>
      <c r="T3303" s="21" t="n">
        <f aca="false">ROUND(P3303*S3303,2)</f>
        <v>2.4</v>
      </c>
      <c r="U3303" s="21" t="n">
        <f aca="false">IF(T3303&lt;=10,1,IF(T3303&lt;=20,2,IF(T3303&lt;=30,3,IF(T3303&lt;=40,4,IF(T3303&lt;=50,5,IF(T3303&lt;=100,6,IF(T3303&lt;=250,7,8)))))))</f>
        <v>1</v>
      </c>
      <c r="V3303" s="21" t="n">
        <f aca="false">IF(AND(OR(Dashboard!$T$3="All",R3303=Dashboard!$T$3),OR(Dashboard!$T$4="All",D3303=Dashboard!$T$4)),1,0)</f>
        <v>1</v>
      </c>
      <c r="W3303" s="21" t="n">
        <f aca="false">IF(V3303=1,T3303+ROW()/10000000,0)</f>
        <v>2.4003303</v>
      </c>
    </row>
    <row r="3304" customFormat="false" ht="15" hidden="false" customHeight="false" outlineLevel="0" collapsed="false">
      <c r="A3304" s="0" t="n">
        <v>2287</v>
      </c>
      <c r="B3304" s="0" t="s">
        <v>8448</v>
      </c>
      <c r="C3304" s="0" t="n">
        <v>1</v>
      </c>
      <c r="D3304" s="0" t="s">
        <v>6924</v>
      </c>
      <c r="E3304" s="0" t="s">
        <v>8449</v>
      </c>
      <c r="F3304" s="0" t="s">
        <v>8398</v>
      </c>
      <c r="G3304" s="0" t="s">
        <v>8399</v>
      </c>
      <c r="H3304" s="0" t="s">
        <v>2464</v>
      </c>
      <c r="I3304" s="0" t="s">
        <v>2123</v>
      </c>
      <c r="J3304" s="0" t="s">
        <v>47</v>
      </c>
      <c r="K3304" s="0" t="s">
        <v>47</v>
      </c>
      <c r="L3304" s="0" t="s">
        <v>47</v>
      </c>
      <c r="M3304" s="0" t="s">
        <v>47</v>
      </c>
      <c r="N3304" s="0" t="n">
        <v>2</v>
      </c>
      <c r="O3304" s="0" t="n">
        <v>173</v>
      </c>
      <c r="P3304" s="0" t="n">
        <v>700</v>
      </c>
      <c r="Q3304" s="0" t="n">
        <v>3.4</v>
      </c>
      <c r="R3304" s="0" t="str">
        <f aca="false">INDEX(Lookup!$B$4:$B$18,MATCH(C3304,Lookup!$A$4:$A$18,0))</f>
        <v>India</v>
      </c>
      <c r="S3304" s="20" t="n">
        <f aca="false">INDEX(Lookup!$D$4:$D$18,MATCH(C3304,Lookup!$A$4:$A$18,0))</f>
        <v>0.012</v>
      </c>
      <c r="T3304" s="21" t="n">
        <f aca="false">ROUND(P3304*S3304,2)</f>
        <v>8.4</v>
      </c>
      <c r="U3304" s="21" t="n">
        <f aca="false">IF(T3304&lt;=10,1,IF(T3304&lt;=20,2,IF(T3304&lt;=30,3,IF(T3304&lt;=40,4,IF(T3304&lt;=50,5,IF(T3304&lt;=100,6,IF(T3304&lt;=250,7,8)))))))</f>
        <v>1</v>
      </c>
      <c r="V3304" s="21" t="n">
        <f aca="false">IF(AND(OR(Dashboard!$T$3="All",R3304=Dashboard!$T$3),OR(Dashboard!$T$4="All",D3304=Dashboard!$T$4)),1,0)</f>
        <v>1</v>
      </c>
      <c r="W3304" s="21" t="n">
        <f aca="false">IF(V3304=1,T3304+ROW()/10000000,0)</f>
        <v>8.4003304</v>
      </c>
    </row>
    <row r="3305" customFormat="false" ht="15" hidden="false" customHeight="false" outlineLevel="0" collapsed="false">
      <c r="A3305" s="0" t="n">
        <v>2288</v>
      </c>
      <c r="B3305" s="0" t="s">
        <v>8450</v>
      </c>
      <c r="C3305" s="0" t="n">
        <v>1</v>
      </c>
      <c r="D3305" s="0" t="s">
        <v>6924</v>
      </c>
      <c r="E3305" s="0" t="s">
        <v>8451</v>
      </c>
      <c r="F3305" s="0" t="s">
        <v>8398</v>
      </c>
      <c r="G3305" s="0" t="s">
        <v>8399</v>
      </c>
      <c r="H3305" s="0" t="s">
        <v>8452</v>
      </c>
      <c r="I3305" s="0" t="s">
        <v>2123</v>
      </c>
      <c r="J3305" s="0" t="s">
        <v>47</v>
      </c>
      <c r="K3305" s="0" t="s">
        <v>47</v>
      </c>
      <c r="L3305" s="0" t="s">
        <v>47</v>
      </c>
      <c r="M3305" s="0" t="s">
        <v>47</v>
      </c>
      <c r="N3305" s="0" t="n">
        <v>1</v>
      </c>
      <c r="O3305" s="0" t="n">
        <v>45</v>
      </c>
      <c r="P3305" s="0" t="n">
        <v>400</v>
      </c>
      <c r="Q3305" s="0" t="n">
        <v>3.2</v>
      </c>
      <c r="R3305" s="0" t="str">
        <f aca="false">INDEX(Lookup!$B$4:$B$18,MATCH(C3305,Lookup!$A$4:$A$18,0))</f>
        <v>India</v>
      </c>
      <c r="S3305" s="20" t="n">
        <f aca="false">INDEX(Lookup!$D$4:$D$18,MATCH(C3305,Lookup!$A$4:$A$18,0))</f>
        <v>0.012</v>
      </c>
      <c r="T3305" s="21" t="n">
        <f aca="false">ROUND(P3305*S3305,2)</f>
        <v>4.8</v>
      </c>
      <c r="U3305" s="21" t="n">
        <f aca="false">IF(T3305&lt;=10,1,IF(T3305&lt;=20,2,IF(T3305&lt;=30,3,IF(T3305&lt;=40,4,IF(T3305&lt;=50,5,IF(T3305&lt;=100,6,IF(T3305&lt;=250,7,8)))))))</f>
        <v>1</v>
      </c>
      <c r="V3305" s="21" t="n">
        <f aca="false">IF(AND(OR(Dashboard!$T$3="All",R3305=Dashboard!$T$3),OR(Dashboard!$T$4="All",D3305=Dashboard!$T$4)),1,0)</f>
        <v>1</v>
      </c>
      <c r="W3305" s="21" t="n">
        <f aca="false">IF(V3305=1,T3305+ROW()/10000000,0)</f>
        <v>4.8003305</v>
      </c>
    </row>
    <row r="3306" customFormat="false" ht="15" hidden="false" customHeight="false" outlineLevel="0" collapsed="false">
      <c r="A3306" s="0" t="n">
        <v>312391</v>
      </c>
      <c r="B3306" s="0" t="s">
        <v>8453</v>
      </c>
      <c r="C3306" s="0" t="n">
        <v>1</v>
      </c>
      <c r="D3306" s="0" t="s">
        <v>6924</v>
      </c>
      <c r="E3306" s="0" t="s">
        <v>8454</v>
      </c>
      <c r="F3306" s="0" t="s">
        <v>8398</v>
      </c>
      <c r="G3306" s="0" t="s">
        <v>8399</v>
      </c>
      <c r="H3306" s="0" t="s">
        <v>2288</v>
      </c>
      <c r="I3306" s="0" t="s">
        <v>2123</v>
      </c>
      <c r="J3306" s="0" t="s">
        <v>47</v>
      </c>
      <c r="K3306" s="0" t="s">
        <v>47</v>
      </c>
      <c r="L3306" s="0" t="s">
        <v>47</v>
      </c>
      <c r="M3306" s="0" t="s">
        <v>47</v>
      </c>
      <c r="N3306" s="0" t="n">
        <v>3</v>
      </c>
      <c r="O3306" s="0" t="n">
        <v>50</v>
      </c>
      <c r="P3306" s="0" t="n">
        <v>1100</v>
      </c>
      <c r="Q3306" s="0" t="n">
        <v>2.7</v>
      </c>
      <c r="R3306" s="0" t="str">
        <f aca="false">INDEX(Lookup!$B$4:$B$18,MATCH(C3306,Lookup!$A$4:$A$18,0))</f>
        <v>India</v>
      </c>
      <c r="S3306" s="20" t="n">
        <f aca="false">INDEX(Lookup!$D$4:$D$18,MATCH(C3306,Lookup!$A$4:$A$18,0))</f>
        <v>0.012</v>
      </c>
      <c r="T3306" s="21" t="n">
        <f aca="false">ROUND(P3306*S3306,2)</f>
        <v>13.2</v>
      </c>
      <c r="U3306" s="21" t="n">
        <f aca="false">IF(T3306&lt;=10,1,IF(T3306&lt;=20,2,IF(T3306&lt;=30,3,IF(T3306&lt;=40,4,IF(T3306&lt;=50,5,IF(T3306&lt;=100,6,IF(T3306&lt;=250,7,8)))))))</f>
        <v>2</v>
      </c>
      <c r="V3306" s="21" t="n">
        <f aca="false">IF(AND(OR(Dashboard!$T$3="All",R3306=Dashboard!$T$3),OR(Dashboard!$T$4="All",D3306=Dashboard!$T$4)),1,0)</f>
        <v>1</v>
      </c>
      <c r="W3306" s="21" t="n">
        <f aca="false">IF(V3306=1,T3306+ROW()/10000000,0)</f>
        <v>13.2003306</v>
      </c>
    </row>
    <row r="3307" customFormat="false" ht="15" hidden="false" customHeight="false" outlineLevel="0" collapsed="false">
      <c r="A3307" s="0" t="n">
        <v>302370</v>
      </c>
      <c r="B3307" s="0" t="s">
        <v>8455</v>
      </c>
      <c r="C3307" s="0" t="n">
        <v>1</v>
      </c>
      <c r="D3307" s="0" t="s">
        <v>6924</v>
      </c>
      <c r="E3307" s="0" t="s">
        <v>8456</v>
      </c>
      <c r="F3307" s="0" t="s">
        <v>8398</v>
      </c>
      <c r="G3307" s="0" t="s">
        <v>8399</v>
      </c>
      <c r="H3307" s="0" t="s">
        <v>2136</v>
      </c>
      <c r="I3307" s="0" t="s">
        <v>2123</v>
      </c>
      <c r="J3307" s="0" t="s">
        <v>47</v>
      </c>
      <c r="K3307" s="0" t="s">
        <v>46</v>
      </c>
      <c r="L3307" s="0" t="s">
        <v>47</v>
      </c>
      <c r="M3307" s="0" t="s">
        <v>47</v>
      </c>
      <c r="N3307" s="0" t="n">
        <v>2</v>
      </c>
      <c r="O3307" s="0" t="n">
        <v>427</v>
      </c>
      <c r="P3307" s="0" t="n">
        <v>600</v>
      </c>
      <c r="Q3307" s="0" t="n">
        <v>3.4</v>
      </c>
      <c r="R3307" s="0" t="str">
        <f aca="false">INDEX(Lookup!$B$4:$B$18,MATCH(C3307,Lookup!$A$4:$A$18,0))</f>
        <v>India</v>
      </c>
      <c r="S3307" s="20" t="n">
        <f aca="false">INDEX(Lookup!$D$4:$D$18,MATCH(C3307,Lookup!$A$4:$A$18,0))</f>
        <v>0.012</v>
      </c>
      <c r="T3307" s="21" t="n">
        <f aca="false">ROUND(P3307*S3307,2)</f>
        <v>7.2</v>
      </c>
      <c r="U3307" s="21" t="n">
        <f aca="false">IF(T3307&lt;=10,1,IF(T3307&lt;=20,2,IF(T3307&lt;=30,3,IF(T3307&lt;=40,4,IF(T3307&lt;=50,5,IF(T3307&lt;=100,6,IF(T3307&lt;=250,7,8)))))))</f>
        <v>1</v>
      </c>
      <c r="V3307" s="21" t="n">
        <f aca="false">IF(AND(OR(Dashboard!$T$3="All",R3307=Dashboard!$T$3),OR(Dashboard!$T$4="All",D3307=Dashboard!$T$4)),1,0)</f>
        <v>1</v>
      </c>
      <c r="W3307" s="21" t="n">
        <f aca="false">IF(V3307=1,T3307+ROW()/10000000,0)</f>
        <v>7.2003307</v>
      </c>
    </row>
    <row r="3308" customFormat="false" ht="15" hidden="false" customHeight="false" outlineLevel="0" collapsed="false">
      <c r="A3308" s="0" t="n">
        <v>9779</v>
      </c>
      <c r="B3308" s="0" t="s">
        <v>6943</v>
      </c>
      <c r="C3308" s="0" t="n">
        <v>1</v>
      </c>
      <c r="D3308" s="0" t="s">
        <v>6924</v>
      </c>
      <c r="E3308" s="0" t="s">
        <v>8457</v>
      </c>
      <c r="F3308" s="0" t="s">
        <v>8398</v>
      </c>
      <c r="G3308" s="0" t="s">
        <v>8399</v>
      </c>
      <c r="H3308" s="0" t="s">
        <v>2050</v>
      </c>
      <c r="I3308" s="0" t="s">
        <v>2123</v>
      </c>
      <c r="J3308" s="0" t="s">
        <v>47</v>
      </c>
      <c r="K3308" s="0" t="s">
        <v>46</v>
      </c>
      <c r="L3308" s="0" t="s">
        <v>47</v>
      </c>
      <c r="M3308" s="0" t="s">
        <v>47</v>
      </c>
      <c r="N3308" s="0" t="n">
        <v>1</v>
      </c>
      <c r="O3308" s="0" t="n">
        <v>138</v>
      </c>
      <c r="P3308" s="0" t="n">
        <v>450</v>
      </c>
      <c r="Q3308" s="0" t="n">
        <v>2.6</v>
      </c>
      <c r="R3308" s="0" t="str">
        <f aca="false">INDEX(Lookup!$B$4:$B$18,MATCH(C3308,Lookup!$A$4:$A$18,0))</f>
        <v>India</v>
      </c>
      <c r="S3308" s="20" t="n">
        <f aca="false">INDEX(Lookup!$D$4:$D$18,MATCH(C3308,Lookup!$A$4:$A$18,0))</f>
        <v>0.012</v>
      </c>
      <c r="T3308" s="21" t="n">
        <f aca="false">ROUND(P3308*S3308,2)</f>
        <v>5.4</v>
      </c>
      <c r="U3308" s="21" t="n">
        <f aca="false">IF(T3308&lt;=10,1,IF(T3308&lt;=20,2,IF(T3308&lt;=30,3,IF(T3308&lt;=40,4,IF(T3308&lt;=50,5,IF(T3308&lt;=100,6,IF(T3308&lt;=250,7,8)))))))</f>
        <v>1</v>
      </c>
      <c r="V3308" s="21" t="n">
        <f aca="false">IF(AND(OR(Dashboard!$T$3="All",R3308=Dashboard!$T$3),OR(Dashboard!$T$4="All",D3308=Dashboard!$T$4)),1,0)</f>
        <v>1</v>
      </c>
      <c r="W3308" s="21" t="n">
        <f aca="false">IF(V3308=1,T3308+ROW()/10000000,0)</f>
        <v>5.4003308</v>
      </c>
    </row>
    <row r="3309" customFormat="false" ht="15" hidden="false" customHeight="false" outlineLevel="0" collapsed="false">
      <c r="A3309" s="0" t="n">
        <v>307387</v>
      </c>
      <c r="B3309" s="0" t="s">
        <v>8458</v>
      </c>
      <c r="C3309" s="0" t="n">
        <v>1</v>
      </c>
      <c r="D3309" s="0" t="s">
        <v>6924</v>
      </c>
      <c r="E3309" s="0" t="s">
        <v>8459</v>
      </c>
      <c r="F3309" s="0" t="s">
        <v>8398</v>
      </c>
      <c r="G3309" s="0" t="s">
        <v>8399</v>
      </c>
      <c r="H3309" s="0" t="s">
        <v>402</v>
      </c>
      <c r="I3309" s="0" t="s">
        <v>2123</v>
      </c>
      <c r="J3309" s="0" t="s">
        <v>47</v>
      </c>
      <c r="K3309" s="0" t="s">
        <v>47</v>
      </c>
      <c r="L3309" s="0" t="s">
        <v>47</v>
      </c>
      <c r="M3309" s="0" t="s">
        <v>47</v>
      </c>
      <c r="N3309" s="0" t="n">
        <v>1</v>
      </c>
      <c r="O3309" s="0" t="n">
        <v>14</v>
      </c>
      <c r="P3309" s="0" t="n">
        <v>100</v>
      </c>
      <c r="Q3309" s="0" t="n">
        <v>3</v>
      </c>
      <c r="R3309" s="0" t="str">
        <f aca="false">INDEX(Lookup!$B$4:$B$18,MATCH(C3309,Lookup!$A$4:$A$18,0))</f>
        <v>India</v>
      </c>
      <c r="S3309" s="20" t="n">
        <f aca="false">INDEX(Lookup!$D$4:$D$18,MATCH(C3309,Lookup!$A$4:$A$18,0))</f>
        <v>0.012</v>
      </c>
      <c r="T3309" s="21" t="n">
        <f aca="false">ROUND(P3309*S3309,2)</f>
        <v>1.2</v>
      </c>
      <c r="U3309" s="21" t="n">
        <f aca="false">IF(T3309&lt;=10,1,IF(T3309&lt;=20,2,IF(T3309&lt;=30,3,IF(T3309&lt;=40,4,IF(T3309&lt;=50,5,IF(T3309&lt;=100,6,IF(T3309&lt;=250,7,8)))))))</f>
        <v>1</v>
      </c>
      <c r="V3309" s="21" t="n">
        <f aca="false">IF(AND(OR(Dashboard!$T$3="All",R3309=Dashboard!$T$3),OR(Dashboard!$T$4="All",D3309=Dashboard!$T$4)),1,0)</f>
        <v>1</v>
      </c>
      <c r="W3309" s="21" t="n">
        <f aca="false">IF(V3309=1,T3309+ROW()/10000000,0)</f>
        <v>1.2003309</v>
      </c>
    </row>
    <row r="3310" customFormat="false" ht="15" hidden="false" customHeight="false" outlineLevel="0" collapsed="false">
      <c r="A3310" s="0" t="n">
        <v>18350499</v>
      </c>
      <c r="B3310" s="0" t="s">
        <v>7815</v>
      </c>
      <c r="C3310" s="0" t="n">
        <v>1</v>
      </c>
      <c r="D3310" s="0" t="s">
        <v>6924</v>
      </c>
      <c r="E3310" s="0" t="s">
        <v>8399</v>
      </c>
      <c r="F3310" s="0" t="s">
        <v>8398</v>
      </c>
      <c r="G3310" s="0" t="s">
        <v>8399</v>
      </c>
      <c r="H3310" s="0" t="s">
        <v>69</v>
      </c>
      <c r="I3310" s="0" t="s">
        <v>2123</v>
      </c>
      <c r="J3310" s="0" t="s">
        <v>47</v>
      </c>
      <c r="K3310" s="0" t="s">
        <v>46</v>
      </c>
      <c r="L3310" s="0" t="s">
        <v>47</v>
      </c>
      <c r="M3310" s="0" t="s">
        <v>47</v>
      </c>
      <c r="N3310" s="0" t="n">
        <v>1</v>
      </c>
      <c r="O3310" s="0" t="n">
        <v>51</v>
      </c>
      <c r="P3310" s="0" t="n">
        <v>450</v>
      </c>
      <c r="Q3310" s="0" t="n">
        <v>2.8</v>
      </c>
      <c r="R3310" s="0" t="str">
        <f aca="false">INDEX(Lookup!$B$4:$B$18,MATCH(C3310,Lookup!$A$4:$A$18,0))</f>
        <v>India</v>
      </c>
      <c r="S3310" s="20" t="n">
        <f aca="false">INDEX(Lookup!$D$4:$D$18,MATCH(C3310,Lookup!$A$4:$A$18,0))</f>
        <v>0.012</v>
      </c>
      <c r="T3310" s="21" t="n">
        <f aca="false">ROUND(P3310*S3310,2)</f>
        <v>5.4</v>
      </c>
      <c r="U3310" s="21" t="n">
        <f aca="false">IF(T3310&lt;=10,1,IF(T3310&lt;=20,2,IF(T3310&lt;=30,3,IF(T3310&lt;=40,4,IF(T3310&lt;=50,5,IF(T3310&lt;=100,6,IF(T3310&lt;=250,7,8)))))))</f>
        <v>1</v>
      </c>
      <c r="V3310" s="21" t="n">
        <f aca="false">IF(AND(OR(Dashboard!$T$3="All",R3310=Dashboard!$T$3),OR(Dashboard!$T$4="All",D3310=Dashboard!$T$4)),1,0)</f>
        <v>1</v>
      </c>
      <c r="W3310" s="21" t="n">
        <f aca="false">IF(V3310=1,T3310+ROW()/10000000,0)</f>
        <v>5.400331</v>
      </c>
    </row>
    <row r="3311" customFormat="false" ht="15" hidden="false" customHeight="false" outlineLevel="0" collapsed="false">
      <c r="A3311" s="0" t="n">
        <v>2290</v>
      </c>
      <c r="B3311" s="0" t="s">
        <v>8460</v>
      </c>
      <c r="C3311" s="0" t="n">
        <v>1</v>
      </c>
      <c r="D3311" s="0" t="s">
        <v>6924</v>
      </c>
      <c r="E3311" s="0" t="s">
        <v>8461</v>
      </c>
      <c r="F3311" s="0" t="s">
        <v>8398</v>
      </c>
      <c r="G3311" s="0" t="s">
        <v>8399</v>
      </c>
      <c r="H3311" s="0" t="s">
        <v>3119</v>
      </c>
      <c r="I3311" s="0" t="s">
        <v>2123</v>
      </c>
      <c r="J3311" s="0" t="s">
        <v>47</v>
      </c>
      <c r="K3311" s="0" t="s">
        <v>46</v>
      </c>
      <c r="L3311" s="0" t="s">
        <v>47</v>
      </c>
      <c r="M3311" s="0" t="s">
        <v>47</v>
      </c>
      <c r="N3311" s="0" t="n">
        <v>2</v>
      </c>
      <c r="O3311" s="0" t="n">
        <v>130</v>
      </c>
      <c r="P3311" s="0" t="n">
        <v>700</v>
      </c>
      <c r="Q3311" s="0" t="n">
        <v>3.1</v>
      </c>
      <c r="R3311" s="0" t="str">
        <f aca="false">INDEX(Lookup!$B$4:$B$18,MATCH(C3311,Lookup!$A$4:$A$18,0))</f>
        <v>India</v>
      </c>
      <c r="S3311" s="20" t="n">
        <f aca="false">INDEX(Lookup!$D$4:$D$18,MATCH(C3311,Lookup!$A$4:$A$18,0))</f>
        <v>0.012</v>
      </c>
      <c r="T3311" s="21" t="n">
        <f aca="false">ROUND(P3311*S3311,2)</f>
        <v>8.4</v>
      </c>
      <c r="U3311" s="21" t="n">
        <f aca="false">IF(T3311&lt;=10,1,IF(T3311&lt;=20,2,IF(T3311&lt;=30,3,IF(T3311&lt;=40,4,IF(T3311&lt;=50,5,IF(T3311&lt;=100,6,IF(T3311&lt;=250,7,8)))))))</f>
        <v>1</v>
      </c>
      <c r="V3311" s="21" t="n">
        <f aca="false">IF(AND(OR(Dashboard!$T$3="All",R3311=Dashboard!$T$3),OR(Dashboard!$T$4="All",D3311=Dashboard!$T$4)),1,0)</f>
        <v>1</v>
      </c>
      <c r="W3311" s="21" t="n">
        <f aca="false">IF(V3311=1,T3311+ROW()/10000000,0)</f>
        <v>8.4003311</v>
      </c>
    </row>
    <row r="3312" customFormat="false" ht="15" hidden="false" customHeight="false" outlineLevel="0" collapsed="false">
      <c r="A3312" s="0" t="n">
        <v>18161577</v>
      </c>
      <c r="B3312" s="0" t="s">
        <v>8462</v>
      </c>
      <c r="C3312" s="0" t="n">
        <v>1</v>
      </c>
      <c r="D3312" s="0" t="s">
        <v>6924</v>
      </c>
      <c r="E3312" s="0" t="s">
        <v>8463</v>
      </c>
      <c r="F3312" s="0" t="s">
        <v>8398</v>
      </c>
      <c r="G3312" s="0" t="s">
        <v>8399</v>
      </c>
      <c r="H3312" s="0" t="s">
        <v>8464</v>
      </c>
      <c r="I3312" s="0" t="s">
        <v>2123</v>
      </c>
      <c r="J3312" s="0" t="s">
        <v>46</v>
      </c>
      <c r="K3312" s="0" t="s">
        <v>46</v>
      </c>
      <c r="L3312" s="0" t="s">
        <v>47</v>
      </c>
      <c r="M3312" s="0" t="s">
        <v>47</v>
      </c>
      <c r="N3312" s="0" t="n">
        <v>2</v>
      </c>
      <c r="O3312" s="0" t="n">
        <v>1071</v>
      </c>
      <c r="P3312" s="0" t="n">
        <v>900</v>
      </c>
      <c r="Q3312" s="0" t="n">
        <v>4.6</v>
      </c>
      <c r="R3312" s="0" t="str">
        <f aca="false">INDEX(Lookup!$B$4:$B$18,MATCH(C3312,Lookup!$A$4:$A$18,0))</f>
        <v>India</v>
      </c>
      <c r="S3312" s="20" t="n">
        <f aca="false">INDEX(Lookup!$D$4:$D$18,MATCH(C3312,Lookup!$A$4:$A$18,0))</f>
        <v>0.012</v>
      </c>
      <c r="T3312" s="21" t="n">
        <f aca="false">ROUND(P3312*S3312,2)</f>
        <v>10.8</v>
      </c>
      <c r="U3312" s="21" t="n">
        <f aca="false">IF(T3312&lt;=10,1,IF(T3312&lt;=20,2,IF(T3312&lt;=30,3,IF(T3312&lt;=40,4,IF(T3312&lt;=50,5,IF(T3312&lt;=100,6,IF(T3312&lt;=250,7,8)))))))</f>
        <v>2</v>
      </c>
      <c r="V3312" s="21" t="n">
        <f aca="false">IF(AND(OR(Dashboard!$T$3="All",R3312=Dashboard!$T$3),OR(Dashboard!$T$4="All",D3312=Dashboard!$T$4)),1,0)</f>
        <v>1</v>
      </c>
      <c r="W3312" s="21" t="n">
        <f aca="false">IF(V3312=1,T3312+ROW()/10000000,0)</f>
        <v>10.8003312</v>
      </c>
    </row>
    <row r="3313" customFormat="false" ht="15" hidden="false" customHeight="false" outlineLevel="0" collapsed="false">
      <c r="A3313" s="0" t="n">
        <v>6647</v>
      </c>
      <c r="B3313" s="0" t="s">
        <v>8465</v>
      </c>
      <c r="C3313" s="0" t="n">
        <v>1</v>
      </c>
      <c r="D3313" s="0" t="s">
        <v>6924</v>
      </c>
      <c r="E3313" s="0" t="s">
        <v>8466</v>
      </c>
      <c r="F3313" s="0" t="s">
        <v>8398</v>
      </c>
      <c r="G3313" s="0" t="s">
        <v>8399</v>
      </c>
      <c r="H3313" s="0" t="s">
        <v>3142</v>
      </c>
      <c r="I3313" s="0" t="s">
        <v>2123</v>
      </c>
      <c r="J3313" s="0" t="s">
        <v>47</v>
      </c>
      <c r="K3313" s="0" t="s">
        <v>46</v>
      </c>
      <c r="L3313" s="0" t="s">
        <v>47</v>
      </c>
      <c r="M3313" s="0" t="s">
        <v>47</v>
      </c>
      <c r="N3313" s="0" t="n">
        <v>1</v>
      </c>
      <c r="O3313" s="0" t="n">
        <v>258</v>
      </c>
      <c r="P3313" s="0" t="n">
        <v>250</v>
      </c>
      <c r="Q3313" s="0" t="n">
        <v>3.6</v>
      </c>
      <c r="R3313" s="0" t="str">
        <f aca="false">INDEX(Lookup!$B$4:$B$18,MATCH(C3313,Lookup!$A$4:$A$18,0))</f>
        <v>India</v>
      </c>
      <c r="S3313" s="20" t="n">
        <f aca="false">INDEX(Lookup!$D$4:$D$18,MATCH(C3313,Lookup!$A$4:$A$18,0))</f>
        <v>0.012</v>
      </c>
      <c r="T3313" s="21" t="n">
        <f aca="false">ROUND(P3313*S3313,2)</f>
        <v>3</v>
      </c>
      <c r="U3313" s="21" t="n">
        <f aca="false">IF(T3313&lt;=10,1,IF(T3313&lt;=20,2,IF(T3313&lt;=30,3,IF(T3313&lt;=40,4,IF(T3313&lt;=50,5,IF(T3313&lt;=100,6,IF(T3313&lt;=250,7,8)))))))</f>
        <v>1</v>
      </c>
      <c r="V3313" s="21" t="n">
        <f aca="false">IF(AND(OR(Dashboard!$T$3="All",R3313=Dashboard!$T$3),OR(Dashboard!$T$4="All",D3313=Dashboard!$T$4)),1,0)</f>
        <v>1</v>
      </c>
      <c r="W3313" s="21" t="n">
        <f aca="false">IF(V3313=1,T3313+ROW()/10000000,0)</f>
        <v>3.0003313</v>
      </c>
    </row>
    <row r="3314" customFormat="false" ht="15" hidden="false" customHeight="false" outlineLevel="0" collapsed="false">
      <c r="A3314" s="0" t="n">
        <v>313267</v>
      </c>
      <c r="B3314" s="0" t="s">
        <v>8467</v>
      </c>
      <c r="C3314" s="0" t="n">
        <v>1</v>
      </c>
      <c r="D3314" s="0" t="s">
        <v>6924</v>
      </c>
      <c r="E3314" s="0" t="s">
        <v>8468</v>
      </c>
      <c r="F3314" s="0" t="s">
        <v>8398</v>
      </c>
      <c r="G3314" s="0" t="s">
        <v>8399</v>
      </c>
      <c r="H3314" s="0" t="s">
        <v>156</v>
      </c>
      <c r="I3314" s="0" t="s">
        <v>2123</v>
      </c>
      <c r="J3314" s="0" t="s">
        <v>47</v>
      </c>
      <c r="K3314" s="0" t="s">
        <v>46</v>
      </c>
      <c r="L3314" s="0" t="s">
        <v>47</v>
      </c>
      <c r="M3314" s="0" t="s">
        <v>47</v>
      </c>
      <c r="N3314" s="0" t="n">
        <v>1</v>
      </c>
      <c r="O3314" s="0" t="n">
        <v>533</v>
      </c>
      <c r="P3314" s="0" t="n">
        <v>250</v>
      </c>
      <c r="Q3314" s="0" t="n">
        <v>3.9</v>
      </c>
      <c r="R3314" s="0" t="str">
        <f aca="false">INDEX(Lookup!$B$4:$B$18,MATCH(C3314,Lookup!$A$4:$A$18,0))</f>
        <v>India</v>
      </c>
      <c r="S3314" s="20" t="n">
        <f aca="false">INDEX(Lookup!$D$4:$D$18,MATCH(C3314,Lookup!$A$4:$A$18,0))</f>
        <v>0.012</v>
      </c>
      <c r="T3314" s="21" t="n">
        <f aca="false">ROUND(P3314*S3314,2)</f>
        <v>3</v>
      </c>
      <c r="U3314" s="21" t="n">
        <f aca="false">IF(T3314&lt;=10,1,IF(T3314&lt;=20,2,IF(T3314&lt;=30,3,IF(T3314&lt;=40,4,IF(T3314&lt;=50,5,IF(T3314&lt;=100,6,IF(T3314&lt;=250,7,8)))))))</f>
        <v>1</v>
      </c>
      <c r="V3314" s="21" t="n">
        <f aca="false">IF(AND(OR(Dashboard!$T$3="All",R3314=Dashboard!$T$3),OR(Dashboard!$T$4="All",D3314=Dashboard!$T$4)),1,0)</f>
        <v>1</v>
      </c>
      <c r="W3314" s="21" t="n">
        <f aca="false">IF(V3314=1,T3314+ROW()/10000000,0)</f>
        <v>3.0003314</v>
      </c>
    </row>
    <row r="3315" customFormat="false" ht="15" hidden="false" customHeight="false" outlineLevel="0" collapsed="false">
      <c r="A3315" s="0" t="n">
        <v>5455</v>
      </c>
      <c r="B3315" s="0" t="s">
        <v>8469</v>
      </c>
      <c r="C3315" s="0" t="n">
        <v>1</v>
      </c>
      <c r="D3315" s="0" t="s">
        <v>6924</v>
      </c>
      <c r="E3315" s="0" t="s">
        <v>8470</v>
      </c>
      <c r="F3315" s="0" t="s">
        <v>8398</v>
      </c>
      <c r="G3315" s="0" t="s">
        <v>8399</v>
      </c>
      <c r="H3315" s="0" t="s">
        <v>3015</v>
      </c>
      <c r="I3315" s="0" t="s">
        <v>2123</v>
      </c>
      <c r="J3315" s="0" t="s">
        <v>47</v>
      </c>
      <c r="K3315" s="0" t="s">
        <v>47</v>
      </c>
      <c r="L3315" s="0" t="s">
        <v>47</v>
      </c>
      <c r="M3315" s="0" t="s">
        <v>47</v>
      </c>
      <c r="N3315" s="0" t="n">
        <v>1</v>
      </c>
      <c r="O3315" s="0" t="n">
        <v>93</v>
      </c>
      <c r="P3315" s="0" t="n">
        <v>150</v>
      </c>
      <c r="Q3315" s="0" t="n">
        <v>3.7</v>
      </c>
      <c r="R3315" s="0" t="str">
        <f aca="false">INDEX(Lookup!$B$4:$B$18,MATCH(C3315,Lookup!$A$4:$A$18,0))</f>
        <v>India</v>
      </c>
      <c r="S3315" s="20" t="n">
        <f aca="false">INDEX(Lookup!$D$4:$D$18,MATCH(C3315,Lookup!$A$4:$A$18,0))</f>
        <v>0.012</v>
      </c>
      <c r="T3315" s="21" t="n">
        <f aca="false">ROUND(P3315*S3315,2)</f>
        <v>1.8</v>
      </c>
      <c r="U3315" s="21" t="n">
        <f aca="false">IF(T3315&lt;=10,1,IF(T3315&lt;=20,2,IF(T3315&lt;=30,3,IF(T3315&lt;=40,4,IF(T3315&lt;=50,5,IF(T3315&lt;=100,6,IF(T3315&lt;=250,7,8)))))))</f>
        <v>1</v>
      </c>
      <c r="V3315" s="21" t="n">
        <f aca="false">IF(AND(OR(Dashboard!$T$3="All",R3315=Dashboard!$T$3),OR(Dashboard!$T$4="All",D3315=Dashboard!$T$4)),1,0)</f>
        <v>1</v>
      </c>
      <c r="W3315" s="21" t="n">
        <f aca="false">IF(V3315=1,T3315+ROW()/10000000,0)</f>
        <v>1.8003315</v>
      </c>
    </row>
    <row r="3316" customFormat="false" ht="15" hidden="false" customHeight="false" outlineLevel="0" collapsed="false">
      <c r="A3316" s="0" t="n">
        <v>3401</v>
      </c>
      <c r="B3316" s="0" t="s">
        <v>8471</v>
      </c>
      <c r="C3316" s="0" t="n">
        <v>1</v>
      </c>
      <c r="D3316" s="0" t="s">
        <v>6924</v>
      </c>
      <c r="E3316" s="0" t="s">
        <v>8472</v>
      </c>
      <c r="F3316" s="0" t="s">
        <v>8398</v>
      </c>
      <c r="G3316" s="0" t="s">
        <v>8399</v>
      </c>
      <c r="H3316" s="0" t="s">
        <v>8473</v>
      </c>
      <c r="I3316" s="0" t="s">
        <v>2123</v>
      </c>
      <c r="J3316" s="0" t="s">
        <v>47</v>
      </c>
      <c r="K3316" s="0" t="s">
        <v>46</v>
      </c>
      <c r="L3316" s="0" t="s">
        <v>47</v>
      </c>
      <c r="M3316" s="0" t="s">
        <v>47</v>
      </c>
      <c r="N3316" s="0" t="n">
        <v>2</v>
      </c>
      <c r="O3316" s="0" t="n">
        <v>484</v>
      </c>
      <c r="P3316" s="0" t="n">
        <v>550</v>
      </c>
      <c r="Q3316" s="0" t="n">
        <v>3.7</v>
      </c>
      <c r="R3316" s="0" t="str">
        <f aca="false">INDEX(Lookup!$B$4:$B$18,MATCH(C3316,Lookup!$A$4:$A$18,0))</f>
        <v>India</v>
      </c>
      <c r="S3316" s="20" t="n">
        <f aca="false">INDEX(Lookup!$D$4:$D$18,MATCH(C3316,Lookup!$A$4:$A$18,0))</f>
        <v>0.012</v>
      </c>
      <c r="T3316" s="21" t="n">
        <f aca="false">ROUND(P3316*S3316,2)</f>
        <v>6.6</v>
      </c>
      <c r="U3316" s="21" t="n">
        <f aca="false">IF(T3316&lt;=10,1,IF(T3316&lt;=20,2,IF(T3316&lt;=30,3,IF(T3316&lt;=40,4,IF(T3316&lt;=50,5,IF(T3316&lt;=100,6,IF(T3316&lt;=250,7,8)))))))</f>
        <v>1</v>
      </c>
      <c r="V3316" s="21" t="n">
        <f aca="false">IF(AND(OR(Dashboard!$T$3="All",R3316=Dashboard!$T$3),OR(Dashboard!$T$4="All",D3316=Dashboard!$T$4)),1,0)</f>
        <v>1</v>
      </c>
      <c r="W3316" s="21" t="n">
        <f aca="false">IF(V3316=1,T3316+ROW()/10000000,0)</f>
        <v>6.6003316</v>
      </c>
    </row>
    <row r="3317" customFormat="false" ht="15" hidden="false" customHeight="false" outlineLevel="0" collapsed="false">
      <c r="A3317" s="0" t="n">
        <v>18456762</v>
      </c>
      <c r="B3317" s="0" t="s">
        <v>8474</v>
      </c>
      <c r="C3317" s="0" t="n">
        <v>1</v>
      </c>
      <c r="D3317" s="0" t="s">
        <v>6924</v>
      </c>
      <c r="E3317" s="0" t="s">
        <v>8475</v>
      </c>
      <c r="F3317" s="0" t="s">
        <v>8398</v>
      </c>
      <c r="G3317" s="0" t="s">
        <v>8399</v>
      </c>
      <c r="H3317" s="0" t="s">
        <v>8476</v>
      </c>
      <c r="I3317" s="0" t="s">
        <v>2123</v>
      </c>
      <c r="J3317" s="0" t="s">
        <v>46</v>
      </c>
      <c r="K3317" s="0" t="s">
        <v>47</v>
      </c>
      <c r="L3317" s="0" t="s">
        <v>47</v>
      </c>
      <c r="M3317" s="0" t="s">
        <v>47</v>
      </c>
      <c r="N3317" s="0" t="n">
        <v>3</v>
      </c>
      <c r="O3317" s="0" t="n">
        <v>49</v>
      </c>
      <c r="P3317" s="0" t="n">
        <v>1000</v>
      </c>
      <c r="Q3317" s="0" t="n">
        <v>3.7</v>
      </c>
      <c r="R3317" s="0" t="str">
        <f aca="false">INDEX(Lookup!$B$4:$B$18,MATCH(C3317,Lookup!$A$4:$A$18,0))</f>
        <v>India</v>
      </c>
      <c r="S3317" s="20" t="n">
        <f aca="false">INDEX(Lookup!$D$4:$D$18,MATCH(C3317,Lookup!$A$4:$A$18,0))</f>
        <v>0.012</v>
      </c>
      <c r="T3317" s="21" t="n">
        <f aca="false">ROUND(P3317*S3317,2)</f>
        <v>12</v>
      </c>
      <c r="U3317" s="21" t="n">
        <f aca="false">IF(T3317&lt;=10,1,IF(T3317&lt;=20,2,IF(T3317&lt;=30,3,IF(T3317&lt;=40,4,IF(T3317&lt;=50,5,IF(T3317&lt;=100,6,IF(T3317&lt;=250,7,8)))))))</f>
        <v>2</v>
      </c>
      <c r="V3317" s="21" t="n">
        <f aca="false">IF(AND(OR(Dashboard!$T$3="All",R3317=Dashboard!$T$3),OR(Dashboard!$T$4="All",D3317=Dashboard!$T$4)),1,0)</f>
        <v>1</v>
      </c>
      <c r="W3317" s="21" t="n">
        <f aca="false">IF(V3317=1,T3317+ROW()/10000000,0)</f>
        <v>12.0003317</v>
      </c>
    </row>
    <row r="3318" customFormat="false" ht="15" hidden="false" customHeight="false" outlineLevel="0" collapsed="false">
      <c r="A3318" s="0" t="n">
        <v>4825</v>
      </c>
      <c r="B3318" s="0" t="s">
        <v>8477</v>
      </c>
      <c r="C3318" s="0" t="n">
        <v>1</v>
      </c>
      <c r="D3318" s="0" t="s">
        <v>6924</v>
      </c>
      <c r="E3318" s="0" t="s">
        <v>8478</v>
      </c>
      <c r="F3318" s="0" t="s">
        <v>8398</v>
      </c>
      <c r="G3318" s="0" t="s">
        <v>8399</v>
      </c>
      <c r="H3318" s="0" t="s">
        <v>8479</v>
      </c>
      <c r="I3318" s="0" t="s">
        <v>2123</v>
      </c>
      <c r="J3318" s="0" t="s">
        <v>47</v>
      </c>
      <c r="K3318" s="0" t="s">
        <v>46</v>
      </c>
      <c r="L3318" s="0" t="s">
        <v>47</v>
      </c>
      <c r="M3318" s="0" t="s">
        <v>47</v>
      </c>
      <c r="N3318" s="0" t="n">
        <v>2</v>
      </c>
      <c r="O3318" s="0" t="n">
        <v>2724</v>
      </c>
      <c r="P3318" s="0" t="n">
        <v>800</v>
      </c>
      <c r="Q3318" s="0" t="n">
        <v>3.9</v>
      </c>
      <c r="R3318" s="0" t="str">
        <f aca="false">INDEX(Lookup!$B$4:$B$18,MATCH(C3318,Lookup!$A$4:$A$18,0))</f>
        <v>India</v>
      </c>
      <c r="S3318" s="20" t="n">
        <f aca="false">INDEX(Lookup!$D$4:$D$18,MATCH(C3318,Lookup!$A$4:$A$18,0))</f>
        <v>0.012</v>
      </c>
      <c r="T3318" s="21" t="n">
        <f aca="false">ROUND(P3318*S3318,2)</f>
        <v>9.6</v>
      </c>
      <c r="U3318" s="21" t="n">
        <f aca="false">IF(T3318&lt;=10,1,IF(T3318&lt;=20,2,IF(T3318&lt;=30,3,IF(T3318&lt;=40,4,IF(T3318&lt;=50,5,IF(T3318&lt;=100,6,IF(T3318&lt;=250,7,8)))))))</f>
        <v>1</v>
      </c>
      <c r="V3318" s="21" t="n">
        <f aca="false">IF(AND(OR(Dashboard!$T$3="All",R3318=Dashboard!$T$3),OR(Dashboard!$T$4="All",D3318=Dashboard!$T$4)),1,0)</f>
        <v>1</v>
      </c>
      <c r="W3318" s="21" t="n">
        <f aca="false">IF(V3318=1,T3318+ROW()/10000000,0)</f>
        <v>9.6003318</v>
      </c>
    </row>
    <row r="3319" customFormat="false" ht="15" hidden="false" customHeight="false" outlineLevel="0" collapsed="false">
      <c r="A3319" s="0" t="n">
        <v>311674</v>
      </c>
      <c r="B3319" s="0" t="s">
        <v>8480</v>
      </c>
      <c r="C3319" s="0" t="n">
        <v>1</v>
      </c>
      <c r="D3319" s="0" t="s">
        <v>6924</v>
      </c>
      <c r="E3319" s="0" t="s">
        <v>8481</v>
      </c>
      <c r="F3319" s="0" t="s">
        <v>8398</v>
      </c>
      <c r="G3319" s="0" t="s">
        <v>8399</v>
      </c>
      <c r="H3319" s="0" t="s">
        <v>8482</v>
      </c>
      <c r="I3319" s="0" t="s">
        <v>2123</v>
      </c>
      <c r="J3319" s="0" t="s">
        <v>47</v>
      </c>
      <c r="K3319" s="0" t="s">
        <v>46</v>
      </c>
      <c r="L3319" s="0" t="s">
        <v>47</v>
      </c>
      <c r="M3319" s="0" t="s">
        <v>47</v>
      </c>
      <c r="N3319" s="0" t="n">
        <v>2</v>
      </c>
      <c r="O3319" s="0" t="n">
        <v>541</v>
      </c>
      <c r="P3319" s="0" t="n">
        <v>550</v>
      </c>
      <c r="Q3319" s="0" t="n">
        <v>3.8</v>
      </c>
      <c r="R3319" s="0" t="str">
        <f aca="false">INDEX(Lookup!$B$4:$B$18,MATCH(C3319,Lookup!$A$4:$A$18,0))</f>
        <v>India</v>
      </c>
      <c r="S3319" s="20" t="n">
        <f aca="false">INDEX(Lookup!$D$4:$D$18,MATCH(C3319,Lookup!$A$4:$A$18,0))</f>
        <v>0.012</v>
      </c>
      <c r="T3319" s="21" t="n">
        <f aca="false">ROUND(P3319*S3319,2)</f>
        <v>6.6</v>
      </c>
      <c r="U3319" s="21" t="n">
        <f aca="false">IF(T3319&lt;=10,1,IF(T3319&lt;=20,2,IF(T3319&lt;=30,3,IF(T3319&lt;=40,4,IF(T3319&lt;=50,5,IF(T3319&lt;=100,6,IF(T3319&lt;=250,7,8)))))))</f>
        <v>1</v>
      </c>
      <c r="V3319" s="21" t="n">
        <f aca="false">IF(AND(OR(Dashboard!$T$3="All",R3319=Dashboard!$T$3),OR(Dashboard!$T$4="All",D3319=Dashboard!$T$4)),1,0)</f>
        <v>1</v>
      </c>
      <c r="W3319" s="21" t="n">
        <f aca="false">IF(V3319=1,T3319+ROW()/10000000,0)</f>
        <v>6.6003319</v>
      </c>
    </row>
    <row r="3320" customFormat="false" ht="15" hidden="false" customHeight="false" outlineLevel="0" collapsed="false">
      <c r="A3320" s="0" t="n">
        <v>6646</v>
      </c>
      <c r="B3320" s="0" t="s">
        <v>8483</v>
      </c>
      <c r="C3320" s="0" t="n">
        <v>1</v>
      </c>
      <c r="D3320" s="0" t="s">
        <v>6924</v>
      </c>
      <c r="E3320" s="0" t="s">
        <v>8484</v>
      </c>
      <c r="F3320" s="0" t="s">
        <v>8398</v>
      </c>
      <c r="G3320" s="0" t="s">
        <v>8399</v>
      </c>
      <c r="H3320" s="0" t="s">
        <v>2288</v>
      </c>
      <c r="I3320" s="0" t="s">
        <v>2123</v>
      </c>
      <c r="J3320" s="0" t="s">
        <v>47</v>
      </c>
      <c r="K3320" s="0" t="s">
        <v>47</v>
      </c>
      <c r="L3320" s="0" t="s">
        <v>47</v>
      </c>
      <c r="M3320" s="0" t="s">
        <v>47</v>
      </c>
      <c r="N3320" s="0" t="n">
        <v>1</v>
      </c>
      <c r="O3320" s="0" t="n">
        <v>91</v>
      </c>
      <c r="P3320" s="0" t="n">
        <v>250</v>
      </c>
      <c r="Q3320" s="0" t="n">
        <v>3.7</v>
      </c>
      <c r="R3320" s="0" t="str">
        <f aca="false">INDEX(Lookup!$B$4:$B$18,MATCH(C3320,Lookup!$A$4:$A$18,0))</f>
        <v>India</v>
      </c>
      <c r="S3320" s="20" t="n">
        <f aca="false">INDEX(Lookup!$D$4:$D$18,MATCH(C3320,Lookup!$A$4:$A$18,0))</f>
        <v>0.012</v>
      </c>
      <c r="T3320" s="21" t="n">
        <f aca="false">ROUND(P3320*S3320,2)</f>
        <v>3</v>
      </c>
      <c r="U3320" s="21" t="n">
        <f aca="false">IF(T3320&lt;=10,1,IF(T3320&lt;=20,2,IF(T3320&lt;=30,3,IF(T3320&lt;=40,4,IF(T3320&lt;=50,5,IF(T3320&lt;=100,6,IF(T3320&lt;=250,7,8)))))))</f>
        <v>1</v>
      </c>
      <c r="V3320" s="21" t="n">
        <f aca="false">IF(AND(OR(Dashboard!$T$3="All",R3320=Dashboard!$T$3),OR(Dashboard!$T$4="All",D3320=Dashboard!$T$4)),1,0)</f>
        <v>1</v>
      </c>
      <c r="W3320" s="21" t="n">
        <f aca="false">IF(V3320=1,T3320+ROW()/10000000,0)</f>
        <v>3.000332</v>
      </c>
    </row>
    <row r="3321" customFormat="false" ht="15" hidden="false" customHeight="false" outlineLevel="0" collapsed="false">
      <c r="A3321" s="0" t="n">
        <v>304307</v>
      </c>
      <c r="B3321" s="0" t="s">
        <v>8485</v>
      </c>
      <c r="C3321" s="0" t="n">
        <v>1</v>
      </c>
      <c r="D3321" s="0" t="s">
        <v>6924</v>
      </c>
      <c r="E3321" s="0" t="s">
        <v>8486</v>
      </c>
      <c r="F3321" s="0" t="s">
        <v>8398</v>
      </c>
      <c r="G3321" s="0" t="s">
        <v>8399</v>
      </c>
      <c r="H3321" s="0" t="s">
        <v>8487</v>
      </c>
      <c r="I3321" s="0" t="s">
        <v>2123</v>
      </c>
      <c r="J3321" s="0" t="s">
        <v>46</v>
      </c>
      <c r="K3321" s="0" t="s">
        <v>46</v>
      </c>
      <c r="L3321" s="0" t="s">
        <v>47</v>
      </c>
      <c r="M3321" s="0" t="s">
        <v>47</v>
      </c>
      <c r="N3321" s="0" t="n">
        <v>2</v>
      </c>
      <c r="O3321" s="0" t="n">
        <v>1970</v>
      </c>
      <c r="P3321" s="0" t="n">
        <v>650</v>
      </c>
      <c r="Q3321" s="0" t="n">
        <v>3.8</v>
      </c>
      <c r="R3321" s="0" t="str">
        <f aca="false">INDEX(Lookup!$B$4:$B$18,MATCH(C3321,Lookup!$A$4:$A$18,0))</f>
        <v>India</v>
      </c>
      <c r="S3321" s="20" t="n">
        <f aca="false">INDEX(Lookup!$D$4:$D$18,MATCH(C3321,Lookup!$A$4:$A$18,0))</f>
        <v>0.012</v>
      </c>
      <c r="T3321" s="21" t="n">
        <f aca="false">ROUND(P3321*S3321,2)</f>
        <v>7.8</v>
      </c>
      <c r="U3321" s="21" t="n">
        <f aca="false">IF(T3321&lt;=10,1,IF(T3321&lt;=20,2,IF(T3321&lt;=30,3,IF(T3321&lt;=40,4,IF(T3321&lt;=50,5,IF(T3321&lt;=100,6,IF(T3321&lt;=250,7,8)))))))</f>
        <v>1</v>
      </c>
      <c r="V3321" s="21" t="n">
        <f aca="false">IF(AND(OR(Dashboard!$T$3="All",R3321=Dashboard!$T$3),OR(Dashboard!$T$4="All",D3321=Dashboard!$T$4)),1,0)</f>
        <v>1</v>
      </c>
      <c r="W3321" s="21" t="n">
        <f aca="false">IF(V3321=1,T3321+ROW()/10000000,0)</f>
        <v>7.8003321</v>
      </c>
    </row>
    <row r="3322" customFormat="false" ht="15" hidden="false" customHeight="false" outlineLevel="0" collapsed="false">
      <c r="A3322" s="0" t="n">
        <v>18421487</v>
      </c>
      <c r="B3322" s="0" t="s">
        <v>8488</v>
      </c>
      <c r="C3322" s="0" t="n">
        <v>1</v>
      </c>
      <c r="D3322" s="0" t="s">
        <v>6924</v>
      </c>
      <c r="E3322" s="0" t="s">
        <v>8489</v>
      </c>
      <c r="F3322" s="0" t="s">
        <v>8398</v>
      </c>
      <c r="G3322" s="0" t="s">
        <v>8399</v>
      </c>
      <c r="H3322" s="0" t="s">
        <v>2147</v>
      </c>
      <c r="I3322" s="0" t="s">
        <v>2123</v>
      </c>
      <c r="J3322" s="0" t="s">
        <v>47</v>
      </c>
      <c r="K3322" s="0" t="s">
        <v>47</v>
      </c>
      <c r="L3322" s="0" t="s">
        <v>47</v>
      </c>
      <c r="M3322" s="0" t="s">
        <v>47</v>
      </c>
      <c r="N3322" s="0" t="n">
        <v>1</v>
      </c>
      <c r="O3322" s="0" t="n">
        <v>0</v>
      </c>
      <c r="P3322" s="0" t="n">
        <v>400</v>
      </c>
      <c r="Q3322" s="0" t="n">
        <v>1</v>
      </c>
      <c r="R3322" s="0" t="str">
        <f aca="false">INDEX(Lookup!$B$4:$B$18,MATCH(C3322,Lookup!$A$4:$A$18,0))</f>
        <v>India</v>
      </c>
      <c r="S3322" s="20" t="n">
        <f aca="false">INDEX(Lookup!$D$4:$D$18,MATCH(C3322,Lookup!$A$4:$A$18,0))</f>
        <v>0.012</v>
      </c>
      <c r="T3322" s="21" t="n">
        <f aca="false">ROUND(P3322*S3322,2)</f>
        <v>4.8</v>
      </c>
      <c r="U3322" s="21" t="n">
        <f aca="false">IF(T3322&lt;=10,1,IF(T3322&lt;=20,2,IF(T3322&lt;=30,3,IF(T3322&lt;=40,4,IF(T3322&lt;=50,5,IF(T3322&lt;=100,6,IF(T3322&lt;=250,7,8)))))))</f>
        <v>1</v>
      </c>
      <c r="V3322" s="21" t="n">
        <f aca="false">IF(AND(OR(Dashboard!$T$3="All",R3322=Dashboard!$T$3),OR(Dashboard!$T$4="All",D3322=Dashboard!$T$4)),1,0)</f>
        <v>1</v>
      </c>
      <c r="W3322" s="21" t="n">
        <f aca="false">IF(V3322=1,T3322+ROW()/10000000,0)</f>
        <v>4.8003322</v>
      </c>
    </row>
    <row r="3323" customFormat="false" ht="15" hidden="false" customHeight="false" outlineLevel="0" collapsed="false">
      <c r="A3323" s="0" t="n">
        <v>18277324</v>
      </c>
      <c r="B3323" s="0" t="s">
        <v>8490</v>
      </c>
      <c r="C3323" s="0" t="n">
        <v>1</v>
      </c>
      <c r="D3323" s="0" t="s">
        <v>6924</v>
      </c>
      <c r="E3323" s="0" t="s">
        <v>8491</v>
      </c>
      <c r="F3323" s="0" t="s">
        <v>8398</v>
      </c>
      <c r="G3323" s="0" t="s">
        <v>8399</v>
      </c>
      <c r="H3323" s="0" t="s">
        <v>2342</v>
      </c>
      <c r="I3323" s="0" t="s">
        <v>2123</v>
      </c>
      <c r="J3323" s="0" t="s">
        <v>47</v>
      </c>
      <c r="K3323" s="0" t="s">
        <v>47</v>
      </c>
      <c r="L3323" s="0" t="s">
        <v>47</v>
      </c>
      <c r="M3323" s="0" t="s">
        <v>47</v>
      </c>
      <c r="N3323" s="0" t="n">
        <v>1</v>
      </c>
      <c r="O3323" s="0" t="n">
        <v>1</v>
      </c>
      <c r="P3323" s="0" t="n">
        <v>100</v>
      </c>
      <c r="Q3323" s="0" t="n">
        <v>1</v>
      </c>
      <c r="R3323" s="0" t="str">
        <f aca="false">INDEX(Lookup!$B$4:$B$18,MATCH(C3323,Lookup!$A$4:$A$18,0))</f>
        <v>India</v>
      </c>
      <c r="S3323" s="20" t="n">
        <f aca="false">INDEX(Lookup!$D$4:$D$18,MATCH(C3323,Lookup!$A$4:$A$18,0))</f>
        <v>0.012</v>
      </c>
      <c r="T3323" s="21" t="n">
        <f aca="false">ROUND(P3323*S3323,2)</f>
        <v>1.2</v>
      </c>
      <c r="U3323" s="21" t="n">
        <f aca="false">IF(T3323&lt;=10,1,IF(T3323&lt;=20,2,IF(T3323&lt;=30,3,IF(T3323&lt;=40,4,IF(T3323&lt;=50,5,IF(T3323&lt;=100,6,IF(T3323&lt;=250,7,8)))))))</f>
        <v>1</v>
      </c>
      <c r="V3323" s="21" t="n">
        <f aca="false">IF(AND(OR(Dashboard!$T$3="All",R3323=Dashboard!$T$3),OR(Dashboard!$T$4="All",D3323=Dashboard!$T$4)),1,0)</f>
        <v>1</v>
      </c>
      <c r="W3323" s="21" t="n">
        <f aca="false">IF(V3323=1,T3323+ROW()/10000000,0)</f>
        <v>1.2003323</v>
      </c>
    </row>
    <row r="3324" customFormat="false" ht="15" hidden="false" customHeight="false" outlineLevel="0" collapsed="false">
      <c r="A3324" s="0" t="n">
        <v>18455950</v>
      </c>
      <c r="B3324" s="0" t="s">
        <v>8492</v>
      </c>
      <c r="C3324" s="0" t="n">
        <v>1</v>
      </c>
      <c r="D3324" s="0" t="s">
        <v>6924</v>
      </c>
      <c r="E3324" s="0" t="s">
        <v>8493</v>
      </c>
      <c r="F3324" s="0" t="s">
        <v>8398</v>
      </c>
      <c r="G3324" s="0" t="s">
        <v>8399</v>
      </c>
      <c r="H3324" s="0" t="s">
        <v>2362</v>
      </c>
      <c r="I3324" s="0" t="s">
        <v>2123</v>
      </c>
      <c r="J3324" s="0" t="s">
        <v>47</v>
      </c>
      <c r="K3324" s="0" t="s">
        <v>47</v>
      </c>
      <c r="L3324" s="0" t="s">
        <v>47</v>
      </c>
      <c r="M3324" s="0" t="s">
        <v>47</v>
      </c>
      <c r="N3324" s="0" t="n">
        <v>1</v>
      </c>
      <c r="O3324" s="0" t="n">
        <v>1</v>
      </c>
      <c r="P3324" s="0" t="n">
        <v>300</v>
      </c>
      <c r="Q3324" s="0" t="n">
        <v>1</v>
      </c>
      <c r="R3324" s="0" t="str">
        <f aca="false">INDEX(Lookup!$B$4:$B$18,MATCH(C3324,Lookup!$A$4:$A$18,0))</f>
        <v>India</v>
      </c>
      <c r="S3324" s="20" t="n">
        <f aca="false">INDEX(Lookup!$D$4:$D$18,MATCH(C3324,Lookup!$A$4:$A$18,0))</f>
        <v>0.012</v>
      </c>
      <c r="T3324" s="21" t="n">
        <f aca="false">ROUND(P3324*S3324,2)</f>
        <v>3.6</v>
      </c>
      <c r="U3324" s="21" t="n">
        <f aca="false">IF(T3324&lt;=10,1,IF(T3324&lt;=20,2,IF(T3324&lt;=30,3,IF(T3324&lt;=40,4,IF(T3324&lt;=50,5,IF(T3324&lt;=100,6,IF(T3324&lt;=250,7,8)))))))</f>
        <v>1</v>
      </c>
      <c r="V3324" s="21" t="n">
        <f aca="false">IF(AND(OR(Dashboard!$T$3="All",R3324=Dashboard!$T$3),OR(Dashboard!$T$4="All",D3324=Dashboard!$T$4)),1,0)</f>
        <v>1</v>
      </c>
      <c r="W3324" s="21" t="n">
        <f aca="false">IF(V3324=1,T3324+ROW()/10000000,0)</f>
        <v>3.6003324</v>
      </c>
    </row>
    <row r="3325" customFormat="false" ht="15" hidden="false" customHeight="false" outlineLevel="0" collapsed="false">
      <c r="A3325" s="0" t="n">
        <v>18463988</v>
      </c>
      <c r="B3325" s="0" t="s">
        <v>8494</v>
      </c>
      <c r="C3325" s="0" t="n">
        <v>1</v>
      </c>
      <c r="D3325" s="0" t="s">
        <v>6924</v>
      </c>
      <c r="E3325" s="0" t="s">
        <v>8495</v>
      </c>
      <c r="F3325" s="0" t="s">
        <v>8398</v>
      </c>
      <c r="G3325" s="0" t="s">
        <v>8399</v>
      </c>
      <c r="H3325" s="0" t="s">
        <v>3129</v>
      </c>
      <c r="I3325" s="0" t="s">
        <v>2123</v>
      </c>
      <c r="J3325" s="0" t="s">
        <v>47</v>
      </c>
      <c r="K3325" s="0" t="s">
        <v>47</v>
      </c>
      <c r="L3325" s="0" t="s">
        <v>47</v>
      </c>
      <c r="M3325" s="0" t="s">
        <v>47</v>
      </c>
      <c r="N3325" s="0" t="n">
        <v>1</v>
      </c>
      <c r="O3325" s="0" t="n">
        <v>0</v>
      </c>
      <c r="P3325" s="0" t="n">
        <v>300</v>
      </c>
      <c r="Q3325" s="0" t="n">
        <v>1</v>
      </c>
      <c r="R3325" s="0" t="str">
        <f aca="false">INDEX(Lookup!$B$4:$B$18,MATCH(C3325,Lookup!$A$4:$A$18,0))</f>
        <v>India</v>
      </c>
      <c r="S3325" s="20" t="n">
        <f aca="false">INDEX(Lookup!$D$4:$D$18,MATCH(C3325,Lookup!$A$4:$A$18,0))</f>
        <v>0.012</v>
      </c>
      <c r="T3325" s="21" t="n">
        <f aca="false">ROUND(P3325*S3325,2)</f>
        <v>3.6</v>
      </c>
      <c r="U3325" s="21" t="n">
        <f aca="false">IF(T3325&lt;=10,1,IF(T3325&lt;=20,2,IF(T3325&lt;=30,3,IF(T3325&lt;=40,4,IF(T3325&lt;=50,5,IF(T3325&lt;=100,6,IF(T3325&lt;=250,7,8)))))))</f>
        <v>1</v>
      </c>
      <c r="V3325" s="21" t="n">
        <f aca="false">IF(AND(OR(Dashboard!$T$3="All",R3325=Dashboard!$T$3),OR(Dashboard!$T$4="All",D3325=Dashboard!$T$4)),1,0)</f>
        <v>1</v>
      </c>
      <c r="W3325" s="21" t="n">
        <f aca="false">IF(V3325=1,T3325+ROW()/10000000,0)</f>
        <v>3.6003325</v>
      </c>
    </row>
    <row r="3326" customFormat="false" ht="15" hidden="false" customHeight="false" outlineLevel="0" collapsed="false">
      <c r="A3326" s="0" t="n">
        <v>18463995</v>
      </c>
      <c r="B3326" s="0" t="s">
        <v>8496</v>
      </c>
      <c r="C3326" s="0" t="n">
        <v>1</v>
      </c>
      <c r="D3326" s="0" t="s">
        <v>6924</v>
      </c>
      <c r="E3326" s="0" t="s">
        <v>8497</v>
      </c>
      <c r="F3326" s="0" t="s">
        <v>8398</v>
      </c>
      <c r="G3326" s="0" t="s">
        <v>8399</v>
      </c>
      <c r="H3326" s="0" t="s">
        <v>153</v>
      </c>
      <c r="I3326" s="0" t="s">
        <v>2123</v>
      </c>
      <c r="J3326" s="0" t="s">
        <v>47</v>
      </c>
      <c r="K3326" s="0" t="s">
        <v>47</v>
      </c>
      <c r="L3326" s="0" t="s">
        <v>47</v>
      </c>
      <c r="M3326" s="0" t="s">
        <v>47</v>
      </c>
      <c r="N3326" s="0" t="n">
        <v>1</v>
      </c>
      <c r="O3326" s="0" t="n">
        <v>1</v>
      </c>
      <c r="P3326" s="0" t="n">
        <v>250</v>
      </c>
      <c r="Q3326" s="0" t="n">
        <v>1</v>
      </c>
      <c r="R3326" s="0" t="str">
        <f aca="false">INDEX(Lookup!$B$4:$B$18,MATCH(C3326,Lookup!$A$4:$A$18,0))</f>
        <v>India</v>
      </c>
      <c r="S3326" s="20" t="n">
        <f aca="false">INDEX(Lookup!$D$4:$D$18,MATCH(C3326,Lookup!$A$4:$A$18,0))</f>
        <v>0.012</v>
      </c>
      <c r="T3326" s="21" t="n">
        <f aca="false">ROUND(P3326*S3326,2)</f>
        <v>3</v>
      </c>
      <c r="U3326" s="21" t="n">
        <f aca="false">IF(T3326&lt;=10,1,IF(T3326&lt;=20,2,IF(T3326&lt;=30,3,IF(T3326&lt;=40,4,IF(T3326&lt;=50,5,IF(T3326&lt;=100,6,IF(T3326&lt;=250,7,8)))))))</f>
        <v>1</v>
      </c>
      <c r="V3326" s="21" t="n">
        <f aca="false">IF(AND(OR(Dashboard!$T$3="All",R3326=Dashboard!$T$3),OR(Dashboard!$T$4="All",D3326=Dashboard!$T$4)),1,0)</f>
        <v>1</v>
      </c>
      <c r="W3326" s="21" t="n">
        <f aca="false">IF(V3326=1,T3326+ROW()/10000000,0)</f>
        <v>3.0003326</v>
      </c>
    </row>
    <row r="3327" customFormat="false" ht="15" hidden="false" customHeight="false" outlineLevel="0" collapsed="false">
      <c r="A3327" s="0" t="n">
        <v>18426904</v>
      </c>
      <c r="B3327" s="0" t="s">
        <v>8498</v>
      </c>
      <c r="C3327" s="0" t="n">
        <v>1</v>
      </c>
      <c r="D3327" s="0" t="s">
        <v>6924</v>
      </c>
      <c r="E3327" s="0" t="s">
        <v>8499</v>
      </c>
      <c r="F3327" s="0" t="s">
        <v>8398</v>
      </c>
      <c r="G3327" s="0" t="s">
        <v>8399</v>
      </c>
      <c r="H3327" s="0" t="s">
        <v>2349</v>
      </c>
      <c r="I3327" s="0" t="s">
        <v>2123</v>
      </c>
      <c r="J3327" s="0" t="s">
        <v>47</v>
      </c>
      <c r="K3327" s="0" t="s">
        <v>47</v>
      </c>
      <c r="L3327" s="0" t="s">
        <v>47</v>
      </c>
      <c r="M3327" s="0" t="s">
        <v>47</v>
      </c>
      <c r="N3327" s="0" t="n">
        <v>1</v>
      </c>
      <c r="O3327" s="0" t="n">
        <v>0</v>
      </c>
      <c r="P3327" s="0" t="n">
        <v>50</v>
      </c>
      <c r="Q3327" s="0" t="n">
        <v>1</v>
      </c>
      <c r="R3327" s="0" t="str">
        <f aca="false">INDEX(Lookup!$B$4:$B$18,MATCH(C3327,Lookup!$A$4:$A$18,0))</f>
        <v>India</v>
      </c>
      <c r="S3327" s="20" t="n">
        <f aca="false">INDEX(Lookup!$D$4:$D$18,MATCH(C3327,Lookup!$A$4:$A$18,0))</f>
        <v>0.012</v>
      </c>
      <c r="T3327" s="21" t="n">
        <f aca="false">ROUND(P3327*S3327,2)</f>
        <v>0.6</v>
      </c>
      <c r="U3327" s="21" t="n">
        <f aca="false">IF(T3327&lt;=10,1,IF(T3327&lt;=20,2,IF(T3327&lt;=30,3,IF(T3327&lt;=40,4,IF(T3327&lt;=50,5,IF(T3327&lt;=100,6,IF(T3327&lt;=250,7,8)))))))</f>
        <v>1</v>
      </c>
      <c r="V3327" s="21" t="n">
        <f aca="false">IF(AND(OR(Dashboard!$T$3="All",R3327=Dashboard!$T$3),OR(Dashboard!$T$4="All",D3327=Dashboard!$T$4)),1,0)</f>
        <v>1</v>
      </c>
      <c r="W3327" s="21" t="n">
        <f aca="false">IF(V3327=1,T3327+ROW()/10000000,0)</f>
        <v>0.6003327</v>
      </c>
    </row>
    <row r="3328" customFormat="false" ht="15" hidden="false" customHeight="false" outlineLevel="0" collapsed="false">
      <c r="A3328" s="0" t="n">
        <v>18124356</v>
      </c>
      <c r="B3328" s="0" t="s">
        <v>8500</v>
      </c>
      <c r="C3328" s="0" t="n">
        <v>1</v>
      </c>
      <c r="D3328" s="0" t="s">
        <v>6924</v>
      </c>
      <c r="E3328" s="0" t="s">
        <v>8501</v>
      </c>
      <c r="F3328" s="0" t="s">
        <v>8398</v>
      </c>
      <c r="G3328" s="0" t="s">
        <v>8399</v>
      </c>
      <c r="H3328" s="0" t="s">
        <v>69</v>
      </c>
      <c r="I3328" s="0" t="s">
        <v>2123</v>
      </c>
      <c r="J3328" s="0" t="s">
        <v>47</v>
      </c>
      <c r="K3328" s="0" t="s">
        <v>47</v>
      </c>
      <c r="L3328" s="0" t="s">
        <v>47</v>
      </c>
      <c r="M3328" s="0" t="s">
        <v>47</v>
      </c>
      <c r="N3328" s="0" t="n">
        <v>1</v>
      </c>
      <c r="O3328" s="0" t="n">
        <v>2</v>
      </c>
      <c r="P3328" s="0" t="n">
        <v>350</v>
      </c>
      <c r="Q3328" s="0" t="n">
        <v>1</v>
      </c>
      <c r="R3328" s="0" t="str">
        <f aca="false">INDEX(Lookup!$B$4:$B$18,MATCH(C3328,Lookup!$A$4:$A$18,0))</f>
        <v>India</v>
      </c>
      <c r="S3328" s="20" t="n">
        <f aca="false">INDEX(Lookup!$D$4:$D$18,MATCH(C3328,Lookup!$A$4:$A$18,0))</f>
        <v>0.012</v>
      </c>
      <c r="T3328" s="21" t="n">
        <f aca="false">ROUND(P3328*S3328,2)</f>
        <v>4.2</v>
      </c>
      <c r="U3328" s="21" t="n">
        <f aca="false">IF(T3328&lt;=10,1,IF(T3328&lt;=20,2,IF(T3328&lt;=30,3,IF(T3328&lt;=40,4,IF(T3328&lt;=50,5,IF(T3328&lt;=100,6,IF(T3328&lt;=250,7,8)))))))</f>
        <v>1</v>
      </c>
      <c r="V3328" s="21" t="n">
        <f aca="false">IF(AND(OR(Dashboard!$T$3="All",R3328=Dashboard!$T$3),OR(Dashboard!$T$4="All",D3328=Dashboard!$T$4)),1,0)</f>
        <v>1</v>
      </c>
      <c r="W3328" s="21" t="n">
        <f aca="false">IF(V3328=1,T3328+ROW()/10000000,0)</f>
        <v>4.2003328</v>
      </c>
    </row>
    <row r="3329" customFormat="false" ht="15" hidden="false" customHeight="false" outlineLevel="0" collapsed="false">
      <c r="A3329" s="0" t="n">
        <v>18420653</v>
      </c>
      <c r="B3329" s="0" t="s">
        <v>8502</v>
      </c>
      <c r="C3329" s="0" t="n">
        <v>1</v>
      </c>
      <c r="D3329" s="0" t="s">
        <v>6924</v>
      </c>
      <c r="E3329" s="0" t="s">
        <v>8503</v>
      </c>
      <c r="F3329" s="0" t="s">
        <v>8398</v>
      </c>
      <c r="G3329" s="0" t="s">
        <v>8399</v>
      </c>
      <c r="H3329" s="0" t="s">
        <v>2128</v>
      </c>
      <c r="I3329" s="0" t="s">
        <v>2123</v>
      </c>
      <c r="J3329" s="0" t="s">
        <v>47</v>
      </c>
      <c r="K3329" s="0" t="s">
        <v>47</v>
      </c>
      <c r="L3329" s="0" t="s">
        <v>47</v>
      </c>
      <c r="M3329" s="0" t="s">
        <v>47</v>
      </c>
      <c r="N3329" s="0" t="n">
        <v>1</v>
      </c>
      <c r="O3329" s="0" t="n">
        <v>0</v>
      </c>
      <c r="P3329" s="0" t="n">
        <v>350</v>
      </c>
      <c r="Q3329" s="0" t="n">
        <v>1</v>
      </c>
      <c r="R3329" s="0" t="str">
        <f aca="false">INDEX(Lookup!$B$4:$B$18,MATCH(C3329,Lookup!$A$4:$A$18,0))</f>
        <v>India</v>
      </c>
      <c r="S3329" s="20" t="n">
        <f aca="false">INDEX(Lookup!$D$4:$D$18,MATCH(C3329,Lookup!$A$4:$A$18,0))</f>
        <v>0.012</v>
      </c>
      <c r="T3329" s="21" t="n">
        <f aca="false">ROUND(P3329*S3329,2)</f>
        <v>4.2</v>
      </c>
      <c r="U3329" s="21" t="n">
        <f aca="false">IF(T3329&lt;=10,1,IF(T3329&lt;=20,2,IF(T3329&lt;=30,3,IF(T3329&lt;=40,4,IF(T3329&lt;=50,5,IF(T3329&lt;=100,6,IF(T3329&lt;=250,7,8)))))))</f>
        <v>1</v>
      </c>
      <c r="V3329" s="21" t="n">
        <f aca="false">IF(AND(OR(Dashboard!$T$3="All",R3329=Dashboard!$T$3),OR(Dashboard!$T$4="All",D3329=Dashboard!$T$4)),1,0)</f>
        <v>1</v>
      </c>
      <c r="W3329" s="21" t="n">
        <f aca="false">IF(V3329=1,T3329+ROW()/10000000,0)</f>
        <v>4.2003329</v>
      </c>
    </row>
    <row r="3330" customFormat="false" ht="15" hidden="false" customHeight="false" outlineLevel="0" collapsed="false">
      <c r="A3330" s="0" t="n">
        <v>18432553</v>
      </c>
      <c r="B3330" s="0" t="s">
        <v>8504</v>
      </c>
      <c r="C3330" s="0" t="n">
        <v>1</v>
      </c>
      <c r="D3330" s="0" t="s">
        <v>6924</v>
      </c>
      <c r="E3330" s="0" t="s">
        <v>8399</v>
      </c>
      <c r="F3330" s="0" t="s">
        <v>8398</v>
      </c>
      <c r="G3330" s="0" t="s">
        <v>8399</v>
      </c>
      <c r="H3330" s="0" t="s">
        <v>69</v>
      </c>
      <c r="I3330" s="0" t="s">
        <v>2123</v>
      </c>
      <c r="J3330" s="0" t="s">
        <v>47</v>
      </c>
      <c r="K3330" s="0" t="s">
        <v>46</v>
      </c>
      <c r="L3330" s="0" t="s">
        <v>47</v>
      </c>
      <c r="M3330" s="0" t="s">
        <v>47</v>
      </c>
      <c r="N3330" s="0" t="n">
        <v>1</v>
      </c>
      <c r="O3330" s="0" t="n">
        <v>3</v>
      </c>
      <c r="P3330" s="0" t="n">
        <v>400</v>
      </c>
      <c r="Q3330" s="0" t="n">
        <v>1</v>
      </c>
      <c r="R3330" s="0" t="str">
        <f aca="false">INDEX(Lookup!$B$4:$B$18,MATCH(C3330,Lookup!$A$4:$A$18,0))</f>
        <v>India</v>
      </c>
      <c r="S3330" s="20" t="n">
        <f aca="false">INDEX(Lookup!$D$4:$D$18,MATCH(C3330,Lookup!$A$4:$A$18,0))</f>
        <v>0.012</v>
      </c>
      <c r="T3330" s="21" t="n">
        <f aca="false">ROUND(P3330*S3330,2)</f>
        <v>4.8</v>
      </c>
      <c r="U3330" s="21" t="n">
        <f aca="false">IF(T3330&lt;=10,1,IF(T3330&lt;=20,2,IF(T3330&lt;=30,3,IF(T3330&lt;=40,4,IF(T3330&lt;=50,5,IF(T3330&lt;=100,6,IF(T3330&lt;=250,7,8)))))))</f>
        <v>1</v>
      </c>
      <c r="V3330" s="21" t="n">
        <f aca="false">IF(AND(OR(Dashboard!$T$3="All",R3330=Dashboard!$T$3),OR(Dashboard!$T$4="All",D3330=Dashboard!$T$4)),1,0)</f>
        <v>1</v>
      </c>
      <c r="W3330" s="21" t="n">
        <f aca="false">IF(V3330=1,T3330+ROW()/10000000,0)</f>
        <v>4.800333</v>
      </c>
    </row>
    <row r="3331" customFormat="false" ht="15" hidden="false" customHeight="false" outlineLevel="0" collapsed="false">
      <c r="A3331" s="0" t="n">
        <v>18388132</v>
      </c>
      <c r="B3331" s="0" t="s">
        <v>8505</v>
      </c>
      <c r="C3331" s="0" t="n">
        <v>1</v>
      </c>
      <c r="D3331" s="0" t="s">
        <v>6924</v>
      </c>
      <c r="E3331" s="0" t="s">
        <v>8506</v>
      </c>
      <c r="F3331" s="0" t="s">
        <v>8398</v>
      </c>
      <c r="G3331" s="0" t="s">
        <v>8399</v>
      </c>
      <c r="H3331" s="0" t="s">
        <v>2412</v>
      </c>
      <c r="I3331" s="0" t="s">
        <v>2123</v>
      </c>
      <c r="J3331" s="0" t="s">
        <v>47</v>
      </c>
      <c r="K3331" s="0" t="s">
        <v>47</v>
      </c>
      <c r="L3331" s="0" t="s">
        <v>47</v>
      </c>
      <c r="M3331" s="0" t="s">
        <v>47</v>
      </c>
      <c r="N3331" s="0" t="n">
        <v>1</v>
      </c>
      <c r="O3331" s="0" t="n">
        <v>0</v>
      </c>
      <c r="P3331" s="0" t="n">
        <v>200</v>
      </c>
      <c r="Q3331" s="0" t="n">
        <v>1</v>
      </c>
      <c r="R3331" s="0" t="str">
        <f aca="false">INDEX(Lookup!$B$4:$B$18,MATCH(C3331,Lookup!$A$4:$A$18,0))</f>
        <v>India</v>
      </c>
      <c r="S3331" s="20" t="n">
        <f aca="false">INDEX(Lookup!$D$4:$D$18,MATCH(C3331,Lookup!$A$4:$A$18,0))</f>
        <v>0.012</v>
      </c>
      <c r="T3331" s="21" t="n">
        <f aca="false">ROUND(P3331*S3331,2)</f>
        <v>2.4</v>
      </c>
      <c r="U3331" s="21" t="n">
        <f aca="false">IF(T3331&lt;=10,1,IF(T3331&lt;=20,2,IF(T3331&lt;=30,3,IF(T3331&lt;=40,4,IF(T3331&lt;=50,5,IF(T3331&lt;=100,6,IF(T3331&lt;=250,7,8)))))))</f>
        <v>1</v>
      </c>
      <c r="V3331" s="21" t="n">
        <f aca="false">IF(AND(OR(Dashboard!$T$3="All",R3331=Dashboard!$T$3),OR(Dashboard!$T$4="All",D3331=Dashboard!$T$4)),1,0)</f>
        <v>1</v>
      </c>
      <c r="W3331" s="21" t="n">
        <f aca="false">IF(V3331=1,T3331+ROW()/10000000,0)</f>
        <v>2.4003331</v>
      </c>
    </row>
    <row r="3332" customFormat="false" ht="15" hidden="false" customHeight="false" outlineLevel="0" collapsed="false">
      <c r="A3332" s="0" t="n">
        <v>6608</v>
      </c>
      <c r="B3332" s="0" t="s">
        <v>8507</v>
      </c>
      <c r="C3332" s="0" t="n">
        <v>1</v>
      </c>
      <c r="D3332" s="0" t="s">
        <v>6924</v>
      </c>
      <c r="E3332" s="0" t="s">
        <v>8508</v>
      </c>
      <c r="F3332" s="0" t="s">
        <v>8398</v>
      </c>
      <c r="G3332" s="0" t="s">
        <v>8399</v>
      </c>
      <c r="H3332" s="0" t="s">
        <v>2128</v>
      </c>
      <c r="I3332" s="0" t="s">
        <v>2123</v>
      </c>
      <c r="J3332" s="0" t="s">
        <v>47</v>
      </c>
      <c r="K3332" s="0" t="s">
        <v>47</v>
      </c>
      <c r="L3332" s="0" t="s">
        <v>47</v>
      </c>
      <c r="M3332" s="0" t="s">
        <v>47</v>
      </c>
      <c r="N3332" s="0" t="n">
        <v>1</v>
      </c>
      <c r="O3332" s="0" t="n">
        <v>3</v>
      </c>
      <c r="P3332" s="0" t="n">
        <v>350</v>
      </c>
      <c r="Q3332" s="0" t="n">
        <v>1</v>
      </c>
      <c r="R3332" s="0" t="str">
        <f aca="false">INDEX(Lookup!$B$4:$B$18,MATCH(C3332,Lookup!$A$4:$A$18,0))</f>
        <v>India</v>
      </c>
      <c r="S3332" s="20" t="n">
        <f aca="false">INDEX(Lookup!$D$4:$D$18,MATCH(C3332,Lookup!$A$4:$A$18,0))</f>
        <v>0.012</v>
      </c>
      <c r="T3332" s="21" t="n">
        <f aca="false">ROUND(P3332*S3332,2)</f>
        <v>4.2</v>
      </c>
      <c r="U3332" s="21" t="n">
        <f aca="false">IF(T3332&lt;=10,1,IF(T3332&lt;=20,2,IF(T3332&lt;=30,3,IF(T3332&lt;=40,4,IF(T3332&lt;=50,5,IF(T3332&lt;=100,6,IF(T3332&lt;=250,7,8)))))))</f>
        <v>1</v>
      </c>
      <c r="V3332" s="21" t="n">
        <f aca="false">IF(AND(OR(Dashboard!$T$3="All",R3332=Dashboard!$T$3),OR(Dashboard!$T$4="All",D3332=Dashboard!$T$4)),1,0)</f>
        <v>1</v>
      </c>
      <c r="W3332" s="21" t="n">
        <f aca="false">IF(V3332=1,T3332+ROW()/10000000,0)</f>
        <v>4.2003332</v>
      </c>
    </row>
    <row r="3333" customFormat="false" ht="15" hidden="false" customHeight="false" outlineLevel="0" collapsed="false">
      <c r="A3333" s="0" t="n">
        <v>300883</v>
      </c>
      <c r="B3333" s="0" t="s">
        <v>2321</v>
      </c>
      <c r="C3333" s="0" t="n">
        <v>1</v>
      </c>
      <c r="D3333" s="0" t="s">
        <v>6924</v>
      </c>
      <c r="E3333" s="0" t="s">
        <v>8509</v>
      </c>
      <c r="F3333" s="0" t="s">
        <v>8398</v>
      </c>
      <c r="G3333" s="0" t="s">
        <v>8399</v>
      </c>
      <c r="H3333" s="0" t="s">
        <v>2860</v>
      </c>
      <c r="I3333" s="0" t="s">
        <v>2123</v>
      </c>
      <c r="J3333" s="0" t="s">
        <v>47</v>
      </c>
      <c r="K3333" s="0" t="s">
        <v>46</v>
      </c>
      <c r="L3333" s="0" t="s">
        <v>47</v>
      </c>
      <c r="M3333" s="0" t="s">
        <v>47</v>
      </c>
      <c r="N3333" s="0" t="n">
        <v>2</v>
      </c>
      <c r="O3333" s="0" t="n">
        <v>147</v>
      </c>
      <c r="P3333" s="0" t="n">
        <v>600</v>
      </c>
      <c r="Q3333" s="0" t="n">
        <v>2.4</v>
      </c>
      <c r="R3333" s="0" t="str">
        <f aca="false">INDEX(Lookup!$B$4:$B$18,MATCH(C3333,Lookup!$A$4:$A$18,0))</f>
        <v>India</v>
      </c>
      <c r="S3333" s="20" t="n">
        <f aca="false">INDEX(Lookup!$D$4:$D$18,MATCH(C3333,Lookup!$A$4:$A$18,0))</f>
        <v>0.012</v>
      </c>
      <c r="T3333" s="21" t="n">
        <f aca="false">ROUND(P3333*S3333,2)</f>
        <v>7.2</v>
      </c>
      <c r="U3333" s="21" t="n">
        <f aca="false">IF(T3333&lt;=10,1,IF(T3333&lt;=20,2,IF(T3333&lt;=30,3,IF(T3333&lt;=40,4,IF(T3333&lt;=50,5,IF(T3333&lt;=100,6,IF(T3333&lt;=250,7,8)))))))</f>
        <v>1</v>
      </c>
      <c r="V3333" s="21" t="n">
        <f aca="false">IF(AND(OR(Dashboard!$T$3="All",R3333=Dashboard!$T$3),OR(Dashboard!$T$4="All",D3333=Dashboard!$T$4)),1,0)</f>
        <v>1</v>
      </c>
      <c r="W3333" s="21" t="n">
        <f aca="false">IF(V3333=1,T3333+ROW()/10000000,0)</f>
        <v>7.2003333</v>
      </c>
    </row>
    <row r="3334" customFormat="false" ht="15" hidden="false" customHeight="false" outlineLevel="0" collapsed="false">
      <c r="A3334" s="0" t="n">
        <v>3036</v>
      </c>
      <c r="B3334" s="0" t="s">
        <v>8510</v>
      </c>
      <c r="C3334" s="0" t="n">
        <v>1</v>
      </c>
      <c r="D3334" s="0" t="s">
        <v>6924</v>
      </c>
      <c r="E3334" s="0" t="s">
        <v>8511</v>
      </c>
      <c r="F3334" s="0" t="s">
        <v>8398</v>
      </c>
      <c r="G3334" s="0" t="s">
        <v>8399</v>
      </c>
      <c r="H3334" s="0" t="s">
        <v>8512</v>
      </c>
      <c r="I3334" s="0" t="s">
        <v>2123</v>
      </c>
      <c r="J3334" s="0" t="s">
        <v>47</v>
      </c>
      <c r="K3334" s="0" t="s">
        <v>46</v>
      </c>
      <c r="L3334" s="0" t="s">
        <v>47</v>
      </c>
      <c r="M3334" s="0" t="s">
        <v>47</v>
      </c>
      <c r="N3334" s="0" t="n">
        <v>2</v>
      </c>
      <c r="O3334" s="0" t="n">
        <v>148</v>
      </c>
      <c r="P3334" s="0" t="n">
        <v>700</v>
      </c>
      <c r="Q3334" s="0" t="n">
        <v>2.4</v>
      </c>
      <c r="R3334" s="0" t="str">
        <f aca="false">INDEX(Lookup!$B$4:$B$18,MATCH(C3334,Lookup!$A$4:$A$18,0))</f>
        <v>India</v>
      </c>
      <c r="S3334" s="20" t="n">
        <f aca="false">INDEX(Lookup!$D$4:$D$18,MATCH(C3334,Lookup!$A$4:$A$18,0))</f>
        <v>0.012</v>
      </c>
      <c r="T3334" s="21" t="n">
        <f aca="false">ROUND(P3334*S3334,2)</f>
        <v>8.4</v>
      </c>
      <c r="U3334" s="21" t="n">
        <f aca="false">IF(T3334&lt;=10,1,IF(T3334&lt;=20,2,IF(T3334&lt;=30,3,IF(T3334&lt;=40,4,IF(T3334&lt;=50,5,IF(T3334&lt;=100,6,IF(T3334&lt;=250,7,8)))))))</f>
        <v>1</v>
      </c>
      <c r="V3334" s="21" t="n">
        <f aca="false">IF(AND(OR(Dashboard!$T$3="All",R3334=Dashboard!$T$3),OR(Dashboard!$T$4="All",D3334=Dashboard!$T$4)),1,0)</f>
        <v>1</v>
      </c>
      <c r="W3334" s="21" t="n">
        <f aca="false">IF(V3334=1,T3334+ROW()/10000000,0)</f>
        <v>8.4003334</v>
      </c>
    </row>
    <row r="3335" customFormat="false" ht="15" hidden="false" customHeight="false" outlineLevel="0" collapsed="false">
      <c r="A3335" s="0" t="n">
        <v>18342940</v>
      </c>
      <c r="B3335" s="0" t="s">
        <v>8513</v>
      </c>
      <c r="C3335" s="0" t="n">
        <v>1</v>
      </c>
      <c r="D3335" s="0" t="s">
        <v>6924</v>
      </c>
      <c r="E3335" s="0" t="s">
        <v>8514</v>
      </c>
      <c r="F3335" s="0" t="s">
        <v>8398</v>
      </c>
      <c r="G3335" s="0" t="s">
        <v>8399</v>
      </c>
      <c r="H3335" s="0" t="s">
        <v>153</v>
      </c>
      <c r="I3335" s="0" t="s">
        <v>2123</v>
      </c>
      <c r="J3335" s="0" t="s">
        <v>47</v>
      </c>
      <c r="K3335" s="0" t="s">
        <v>47</v>
      </c>
      <c r="L3335" s="0" t="s">
        <v>47</v>
      </c>
      <c r="M3335" s="0" t="s">
        <v>47</v>
      </c>
      <c r="N3335" s="0" t="n">
        <v>1</v>
      </c>
      <c r="O3335" s="0" t="n">
        <v>111</v>
      </c>
      <c r="P3335" s="0" t="n">
        <v>400</v>
      </c>
      <c r="Q3335" s="0" t="n">
        <v>4.1</v>
      </c>
      <c r="R3335" s="0" t="str">
        <f aca="false">INDEX(Lookup!$B$4:$B$18,MATCH(C3335,Lookup!$A$4:$A$18,0))</f>
        <v>India</v>
      </c>
      <c r="S3335" s="20" t="n">
        <f aca="false">INDEX(Lookup!$D$4:$D$18,MATCH(C3335,Lookup!$A$4:$A$18,0))</f>
        <v>0.012</v>
      </c>
      <c r="T3335" s="21" t="n">
        <f aca="false">ROUND(P3335*S3335,2)</f>
        <v>4.8</v>
      </c>
      <c r="U3335" s="21" t="n">
        <f aca="false">IF(T3335&lt;=10,1,IF(T3335&lt;=20,2,IF(T3335&lt;=30,3,IF(T3335&lt;=40,4,IF(T3335&lt;=50,5,IF(T3335&lt;=100,6,IF(T3335&lt;=250,7,8)))))))</f>
        <v>1</v>
      </c>
      <c r="V3335" s="21" t="n">
        <f aca="false">IF(AND(OR(Dashboard!$T$3="All",R3335=Dashboard!$T$3),OR(Dashboard!$T$4="All",D3335=Dashboard!$T$4)),1,0)</f>
        <v>1</v>
      </c>
      <c r="W3335" s="21" t="n">
        <f aca="false">IF(V3335=1,T3335+ROW()/10000000,0)</f>
        <v>4.8003335</v>
      </c>
    </row>
    <row r="3336" customFormat="false" ht="15" hidden="false" customHeight="false" outlineLevel="0" collapsed="false">
      <c r="A3336" s="0" t="n">
        <v>6144</v>
      </c>
      <c r="B3336" s="0" t="s">
        <v>8515</v>
      </c>
      <c r="C3336" s="0" t="n">
        <v>1</v>
      </c>
      <c r="D3336" s="0" t="s">
        <v>6924</v>
      </c>
      <c r="E3336" s="0" t="s">
        <v>8516</v>
      </c>
      <c r="F3336" s="0" t="s">
        <v>8398</v>
      </c>
      <c r="G3336" s="0" t="s">
        <v>8399</v>
      </c>
      <c r="H3336" s="0" t="s">
        <v>8473</v>
      </c>
      <c r="I3336" s="0" t="s">
        <v>2123</v>
      </c>
      <c r="J3336" s="0" t="s">
        <v>46</v>
      </c>
      <c r="K3336" s="0" t="s">
        <v>46</v>
      </c>
      <c r="L3336" s="0" t="s">
        <v>47</v>
      </c>
      <c r="M3336" s="0" t="s">
        <v>47</v>
      </c>
      <c r="N3336" s="0" t="n">
        <v>2</v>
      </c>
      <c r="O3336" s="0" t="n">
        <v>1384</v>
      </c>
      <c r="P3336" s="0" t="n">
        <v>700</v>
      </c>
      <c r="Q3336" s="0" t="n">
        <v>4.1</v>
      </c>
      <c r="R3336" s="0" t="str">
        <f aca="false">INDEX(Lookup!$B$4:$B$18,MATCH(C3336,Lookup!$A$4:$A$18,0))</f>
        <v>India</v>
      </c>
      <c r="S3336" s="20" t="n">
        <f aca="false">INDEX(Lookup!$D$4:$D$18,MATCH(C3336,Lookup!$A$4:$A$18,0))</f>
        <v>0.012</v>
      </c>
      <c r="T3336" s="21" t="n">
        <f aca="false">ROUND(P3336*S3336,2)</f>
        <v>8.4</v>
      </c>
      <c r="U3336" s="21" t="n">
        <f aca="false">IF(T3336&lt;=10,1,IF(T3336&lt;=20,2,IF(T3336&lt;=30,3,IF(T3336&lt;=40,4,IF(T3336&lt;=50,5,IF(T3336&lt;=100,6,IF(T3336&lt;=250,7,8)))))))</f>
        <v>1</v>
      </c>
      <c r="V3336" s="21" t="n">
        <f aca="false">IF(AND(OR(Dashboard!$T$3="All",R3336=Dashboard!$T$3),OR(Dashboard!$T$4="All",D3336=Dashboard!$T$4)),1,0)</f>
        <v>1</v>
      </c>
      <c r="W3336" s="21" t="n">
        <f aca="false">IF(V3336=1,T3336+ROW()/10000000,0)</f>
        <v>8.4003336</v>
      </c>
    </row>
    <row r="3337" customFormat="false" ht="15" hidden="false" customHeight="false" outlineLevel="0" collapsed="false">
      <c r="A3337" s="0" t="n">
        <v>18365861</v>
      </c>
      <c r="B3337" s="0" t="s">
        <v>8517</v>
      </c>
      <c r="C3337" s="0" t="n">
        <v>1</v>
      </c>
      <c r="D3337" s="0" t="s">
        <v>6924</v>
      </c>
      <c r="E3337" s="0" t="s">
        <v>8518</v>
      </c>
      <c r="F3337" s="0" t="s">
        <v>8398</v>
      </c>
      <c r="G3337" s="0" t="s">
        <v>8399</v>
      </c>
      <c r="H3337" s="0" t="s">
        <v>3258</v>
      </c>
      <c r="I3337" s="0" t="s">
        <v>2123</v>
      </c>
      <c r="J3337" s="0" t="s">
        <v>47</v>
      </c>
      <c r="K3337" s="0" t="s">
        <v>46</v>
      </c>
      <c r="L3337" s="0" t="s">
        <v>47</v>
      </c>
      <c r="M3337" s="0" t="s">
        <v>47</v>
      </c>
      <c r="N3337" s="0" t="n">
        <v>1</v>
      </c>
      <c r="O3337" s="0" t="n">
        <v>156</v>
      </c>
      <c r="P3337" s="0" t="n">
        <v>250</v>
      </c>
      <c r="Q3337" s="0" t="n">
        <v>4.3</v>
      </c>
      <c r="R3337" s="0" t="str">
        <f aca="false">INDEX(Lookup!$B$4:$B$18,MATCH(C3337,Lookup!$A$4:$A$18,0))</f>
        <v>India</v>
      </c>
      <c r="S3337" s="20" t="n">
        <f aca="false">INDEX(Lookup!$D$4:$D$18,MATCH(C3337,Lookup!$A$4:$A$18,0))</f>
        <v>0.012</v>
      </c>
      <c r="T3337" s="21" t="n">
        <f aca="false">ROUND(P3337*S3337,2)</f>
        <v>3</v>
      </c>
      <c r="U3337" s="21" t="n">
        <f aca="false">IF(T3337&lt;=10,1,IF(T3337&lt;=20,2,IF(T3337&lt;=30,3,IF(T3337&lt;=40,4,IF(T3337&lt;=50,5,IF(T3337&lt;=100,6,IF(T3337&lt;=250,7,8)))))))</f>
        <v>1</v>
      </c>
      <c r="V3337" s="21" t="n">
        <f aca="false">IF(AND(OR(Dashboard!$T$3="All",R3337=Dashboard!$T$3),OR(Dashboard!$T$4="All",D3337=Dashboard!$T$4)),1,0)</f>
        <v>1</v>
      </c>
      <c r="W3337" s="21" t="n">
        <f aca="false">IF(V3337=1,T3337+ROW()/10000000,0)</f>
        <v>3.0003337</v>
      </c>
    </row>
    <row r="3338" customFormat="false" ht="15" hidden="false" customHeight="false" outlineLevel="0" collapsed="false">
      <c r="A3338" s="0" t="n">
        <v>304262</v>
      </c>
      <c r="B3338" s="0" t="s">
        <v>8519</v>
      </c>
      <c r="C3338" s="0" t="n">
        <v>1</v>
      </c>
      <c r="D3338" s="0" t="s">
        <v>6924</v>
      </c>
      <c r="E3338" s="0" t="s">
        <v>8520</v>
      </c>
      <c r="F3338" s="0" t="s">
        <v>8398</v>
      </c>
      <c r="G3338" s="0" t="s">
        <v>8399</v>
      </c>
      <c r="H3338" s="0" t="s">
        <v>8521</v>
      </c>
      <c r="I3338" s="0" t="s">
        <v>2123</v>
      </c>
      <c r="J3338" s="0" t="s">
        <v>47</v>
      </c>
      <c r="K3338" s="0" t="s">
        <v>47</v>
      </c>
      <c r="L3338" s="0" t="s">
        <v>47</v>
      </c>
      <c r="M3338" s="0" t="s">
        <v>47</v>
      </c>
      <c r="N3338" s="0" t="n">
        <v>2</v>
      </c>
      <c r="O3338" s="0" t="n">
        <v>4085</v>
      </c>
      <c r="P3338" s="0" t="n">
        <v>900</v>
      </c>
      <c r="Q3338" s="0" t="n">
        <v>4.3</v>
      </c>
      <c r="R3338" s="0" t="str">
        <f aca="false">INDEX(Lookup!$B$4:$B$18,MATCH(C3338,Lookup!$A$4:$A$18,0))</f>
        <v>India</v>
      </c>
      <c r="S3338" s="20" t="n">
        <f aca="false">INDEX(Lookup!$D$4:$D$18,MATCH(C3338,Lookup!$A$4:$A$18,0))</f>
        <v>0.012</v>
      </c>
      <c r="T3338" s="21" t="n">
        <f aca="false">ROUND(P3338*S3338,2)</f>
        <v>10.8</v>
      </c>
      <c r="U3338" s="21" t="n">
        <f aca="false">IF(T3338&lt;=10,1,IF(T3338&lt;=20,2,IF(T3338&lt;=30,3,IF(T3338&lt;=40,4,IF(T3338&lt;=50,5,IF(T3338&lt;=100,6,IF(T3338&lt;=250,7,8)))))))</f>
        <v>2</v>
      </c>
      <c r="V3338" s="21" t="n">
        <f aca="false">IF(AND(OR(Dashboard!$T$3="All",R3338=Dashboard!$T$3),OR(Dashboard!$T$4="All",D3338=Dashboard!$T$4)),1,0)</f>
        <v>1</v>
      </c>
      <c r="W3338" s="21" t="n">
        <f aca="false">IF(V3338=1,T3338+ROW()/10000000,0)</f>
        <v>10.8003338</v>
      </c>
    </row>
    <row r="3339" customFormat="false" ht="15" hidden="false" customHeight="false" outlineLevel="0" collapsed="false">
      <c r="A3339" s="0" t="n">
        <v>312345</v>
      </c>
      <c r="B3339" s="0" t="s">
        <v>8522</v>
      </c>
      <c r="C3339" s="0" t="n">
        <v>1</v>
      </c>
      <c r="D3339" s="0" t="s">
        <v>6924</v>
      </c>
      <c r="E3339" s="0" t="s">
        <v>8523</v>
      </c>
      <c r="F3339" s="0" t="s">
        <v>8398</v>
      </c>
      <c r="G3339" s="0" t="s">
        <v>8399</v>
      </c>
      <c r="H3339" s="0" t="s">
        <v>8524</v>
      </c>
      <c r="I3339" s="0" t="s">
        <v>2123</v>
      </c>
      <c r="J3339" s="0" t="s">
        <v>47</v>
      </c>
      <c r="K3339" s="0" t="s">
        <v>46</v>
      </c>
      <c r="L3339" s="0" t="s">
        <v>47</v>
      </c>
      <c r="M3339" s="0" t="s">
        <v>47</v>
      </c>
      <c r="N3339" s="0" t="n">
        <v>2</v>
      </c>
      <c r="O3339" s="0" t="n">
        <v>1537</v>
      </c>
      <c r="P3339" s="0" t="n">
        <v>850</v>
      </c>
      <c r="Q3339" s="0" t="n">
        <v>4.4</v>
      </c>
      <c r="R3339" s="0" t="str">
        <f aca="false">INDEX(Lookup!$B$4:$B$18,MATCH(C3339,Lookup!$A$4:$A$18,0))</f>
        <v>India</v>
      </c>
      <c r="S3339" s="20" t="n">
        <f aca="false">INDEX(Lookup!$D$4:$D$18,MATCH(C3339,Lookup!$A$4:$A$18,0))</f>
        <v>0.012</v>
      </c>
      <c r="T3339" s="21" t="n">
        <f aca="false">ROUND(P3339*S3339,2)</f>
        <v>10.2</v>
      </c>
      <c r="U3339" s="21" t="n">
        <f aca="false">IF(T3339&lt;=10,1,IF(T3339&lt;=20,2,IF(T3339&lt;=30,3,IF(T3339&lt;=40,4,IF(T3339&lt;=50,5,IF(T3339&lt;=100,6,IF(T3339&lt;=250,7,8)))))))</f>
        <v>2</v>
      </c>
      <c r="V3339" s="21" t="n">
        <f aca="false">IF(AND(OR(Dashboard!$T$3="All",R3339=Dashboard!$T$3),OR(Dashboard!$T$4="All",D3339=Dashboard!$T$4)),1,0)</f>
        <v>1</v>
      </c>
      <c r="W3339" s="21" t="n">
        <f aca="false">IF(V3339=1,T3339+ROW()/10000000,0)</f>
        <v>10.2003339</v>
      </c>
    </row>
    <row r="3340" customFormat="false" ht="15" hidden="false" customHeight="false" outlineLevel="0" collapsed="false">
      <c r="A3340" s="0" t="n">
        <v>306407</v>
      </c>
      <c r="B3340" s="0" t="s">
        <v>8525</v>
      </c>
      <c r="C3340" s="0" t="n">
        <v>1</v>
      </c>
      <c r="D3340" s="0" t="s">
        <v>6924</v>
      </c>
      <c r="E3340" s="0" t="s">
        <v>8526</v>
      </c>
      <c r="F3340" s="0" t="s">
        <v>8398</v>
      </c>
      <c r="G3340" s="0" t="s">
        <v>8399</v>
      </c>
      <c r="H3340" s="0" t="s">
        <v>6193</v>
      </c>
      <c r="I3340" s="0" t="s">
        <v>2123</v>
      </c>
      <c r="J3340" s="0" t="s">
        <v>46</v>
      </c>
      <c r="K3340" s="0" t="s">
        <v>47</v>
      </c>
      <c r="L3340" s="0" t="s">
        <v>47</v>
      </c>
      <c r="M3340" s="0" t="s">
        <v>47</v>
      </c>
      <c r="N3340" s="0" t="n">
        <v>2</v>
      </c>
      <c r="O3340" s="0" t="n">
        <v>1526</v>
      </c>
      <c r="P3340" s="0" t="n">
        <v>700</v>
      </c>
      <c r="Q3340" s="0" t="n">
        <v>4.2</v>
      </c>
      <c r="R3340" s="0" t="str">
        <f aca="false">INDEX(Lookup!$B$4:$B$18,MATCH(C3340,Lookup!$A$4:$A$18,0))</f>
        <v>India</v>
      </c>
      <c r="S3340" s="20" t="n">
        <f aca="false">INDEX(Lookup!$D$4:$D$18,MATCH(C3340,Lookup!$A$4:$A$18,0))</f>
        <v>0.012</v>
      </c>
      <c r="T3340" s="21" t="n">
        <f aca="false">ROUND(P3340*S3340,2)</f>
        <v>8.4</v>
      </c>
      <c r="U3340" s="21" t="n">
        <f aca="false">IF(T3340&lt;=10,1,IF(T3340&lt;=20,2,IF(T3340&lt;=30,3,IF(T3340&lt;=40,4,IF(T3340&lt;=50,5,IF(T3340&lt;=100,6,IF(T3340&lt;=250,7,8)))))))</f>
        <v>1</v>
      </c>
      <c r="V3340" s="21" t="n">
        <f aca="false">IF(AND(OR(Dashboard!$T$3="All",R3340=Dashboard!$T$3),OR(Dashboard!$T$4="All",D3340=Dashboard!$T$4)),1,0)</f>
        <v>1</v>
      </c>
      <c r="W3340" s="21" t="n">
        <f aca="false">IF(V3340=1,T3340+ROW()/10000000,0)</f>
        <v>8.400334</v>
      </c>
    </row>
    <row r="3341" customFormat="false" ht="15" hidden="false" customHeight="false" outlineLevel="0" collapsed="false">
      <c r="A3341" s="0" t="n">
        <v>7777</v>
      </c>
      <c r="B3341" s="0" t="s">
        <v>8527</v>
      </c>
      <c r="C3341" s="0" t="n">
        <v>1</v>
      </c>
      <c r="D3341" s="0" t="s">
        <v>6924</v>
      </c>
      <c r="E3341" s="0" t="s">
        <v>8528</v>
      </c>
      <c r="F3341" s="0" t="s">
        <v>8529</v>
      </c>
      <c r="G3341" s="0" t="s">
        <v>8528</v>
      </c>
      <c r="H3341" s="0" t="s">
        <v>7489</v>
      </c>
      <c r="I3341" s="0" t="s">
        <v>2123</v>
      </c>
      <c r="J3341" s="0" t="s">
        <v>47</v>
      </c>
      <c r="K3341" s="0" t="s">
        <v>47</v>
      </c>
      <c r="L3341" s="0" t="s">
        <v>47</v>
      </c>
      <c r="M3341" s="0" t="s">
        <v>47</v>
      </c>
      <c r="N3341" s="0" t="n">
        <v>1</v>
      </c>
      <c r="O3341" s="0" t="n">
        <v>45</v>
      </c>
      <c r="P3341" s="0" t="n">
        <v>400</v>
      </c>
      <c r="Q3341" s="0" t="n">
        <v>2.8</v>
      </c>
      <c r="R3341" s="0" t="str">
        <f aca="false">INDEX(Lookup!$B$4:$B$18,MATCH(C3341,Lookup!$A$4:$A$18,0))</f>
        <v>India</v>
      </c>
      <c r="S3341" s="20" t="n">
        <f aca="false">INDEX(Lookup!$D$4:$D$18,MATCH(C3341,Lookup!$A$4:$A$18,0))</f>
        <v>0.012</v>
      </c>
      <c r="T3341" s="21" t="n">
        <f aca="false">ROUND(P3341*S3341,2)</f>
        <v>4.8</v>
      </c>
      <c r="U3341" s="21" t="n">
        <f aca="false">IF(T3341&lt;=10,1,IF(T3341&lt;=20,2,IF(T3341&lt;=30,3,IF(T3341&lt;=40,4,IF(T3341&lt;=50,5,IF(T3341&lt;=100,6,IF(T3341&lt;=250,7,8)))))))</f>
        <v>1</v>
      </c>
      <c r="V3341" s="21" t="n">
        <f aca="false">IF(AND(OR(Dashboard!$T$3="All",R3341=Dashboard!$T$3),OR(Dashboard!$T$4="All",D3341=Dashboard!$T$4)),1,0)</f>
        <v>1</v>
      </c>
      <c r="W3341" s="21" t="n">
        <f aca="false">IF(V3341=1,T3341+ROW()/10000000,0)</f>
        <v>4.8003341</v>
      </c>
    </row>
    <row r="3342" customFormat="false" ht="15" hidden="false" customHeight="false" outlineLevel="0" collapsed="false">
      <c r="A3342" s="0" t="n">
        <v>3167</v>
      </c>
      <c r="B3342" s="0" t="s">
        <v>8530</v>
      </c>
      <c r="C3342" s="0" t="n">
        <v>1</v>
      </c>
      <c r="D3342" s="0" t="s">
        <v>6924</v>
      </c>
      <c r="E3342" s="0" t="s">
        <v>8531</v>
      </c>
      <c r="F3342" s="0" t="s">
        <v>8529</v>
      </c>
      <c r="G3342" s="0" t="s">
        <v>8528</v>
      </c>
      <c r="H3342" s="0" t="s">
        <v>2122</v>
      </c>
      <c r="I3342" s="0" t="s">
        <v>2123</v>
      </c>
      <c r="J3342" s="0" t="s">
        <v>47</v>
      </c>
      <c r="K3342" s="0" t="s">
        <v>47</v>
      </c>
      <c r="L3342" s="0" t="s">
        <v>47</v>
      </c>
      <c r="M3342" s="0" t="s">
        <v>47</v>
      </c>
      <c r="N3342" s="0" t="n">
        <v>2</v>
      </c>
      <c r="O3342" s="0" t="n">
        <v>26</v>
      </c>
      <c r="P3342" s="0" t="n">
        <v>750</v>
      </c>
      <c r="Q3342" s="0" t="n">
        <v>3.2</v>
      </c>
      <c r="R3342" s="0" t="str">
        <f aca="false">INDEX(Lookup!$B$4:$B$18,MATCH(C3342,Lookup!$A$4:$A$18,0))</f>
        <v>India</v>
      </c>
      <c r="S3342" s="20" t="n">
        <f aca="false">INDEX(Lookup!$D$4:$D$18,MATCH(C3342,Lookup!$A$4:$A$18,0))</f>
        <v>0.012</v>
      </c>
      <c r="T3342" s="21" t="n">
        <f aca="false">ROUND(P3342*S3342,2)</f>
        <v>9</v>
      </c>
      <c r="U3342" s="21" t="n">
        <f aca="false">IF(T3342&lt;=10,1,IF(T3342&lt;=20,2,IF(T3342&lt;=30,3,IF(T3342&lt;=40,4,IF(T3342&lt;=50,5,IF(T3342&lt;=100,6,IF(T3342&lt;=250,7,8)))))))</f>
        <v>1</v>
      </c>
      <c r="V3342" s="21" t="n">
        <f aca="false">IF(AND(OR(Dashboard!$T$3="All",R3342=Dashboard!$T$3),OR(Dashboard!$T$4="All",D3342=Dashboard!$T$4)),1,0)</f>
        <v>1</v>
      </c>
      <c r="W3342" s="21" t="n">
        <f aca="false">IF(V3342=1,T3342+ROW()/10000000,0)</f>
        <v>9.0003342</v>
      </c>
    </row>
    <row r="3343" customFormat="false" ht="15" hidden="false" customHeight="false" outlineLevel="0" collapsed="false">
      <c r="A3343" s="0" t="n">
        <v>302555</v>
      </c>
      <c r="B3343" s="0" t="s">
        <v>8532</v>
      </c>
      <c r="C3343" s="0" t="n">
        <v>1</v>
      </c>
      <c r="D3343" s="0" t="s">
        <v>6924</v>
      </c>
      <c r="E3343" s="0" t="s">
        <v>8528</v>
      </c>
      <c r="F3343" s="0" t="s">
        <v>8529</v>
      </c>
      <c r="G3343" s="0" t="s">
        <v>8528</v>
      </c>
      <c r="H3343" s="0" t="s">
        <v>2050</v>
      </c>
      <c r="I3343" s="0" t="s">
        <v>2123</v>
      </c>
      <c r="J3343" s="0" t="s">
        <v>47</v>
      </c>
      <c r="K3343" s="0" t="s">
        <v>47</v>
      </c>
      <c r="L3343" s="0" t="s">
        <v>47</v>
      </c>
      <c r="M3343" s="0" t="s">
        <v>47</v>
      </c>
      <c r="N3343" s="0" t="n">
        <v>1</v>
      </c>
      <c r="O3343" s="0" t="n">
        <v>13</v>
      </c>
      <c r="P3343" s="0" t="n">
        <v>350</v>
      </c>
      <c r="Q3343" s="0" t="n">
        <v>3.1</v>
      </c>
      <c r="R3343" s="0" t="str">
        <f aca="false">INDEX(Lookup!$B$4:$B$18,MATCH(C3343,Lookup!$A$4:$A$18,0))</f>
        <v>India</v>
      </c>
      <c r="S3343" s="20" t="n">
        <f aca="false">INDEX(Lookup!$D$4:$D$18,MATCH(C3343,Lookup!$A$4:$A$18,0))</f>
        <v>0.012</v>
      </c>
      <c r="T3343" s="21" t="n">
        <f aca="false">ROUND(P3343*S3343,2)</f>
        <v>4.2</v>
      </c>
      <c r="U3343" s="21" t="n">
        <f aca="false">IF(T3343&lt;=10,1,IF(T3343&lt;=20,2,IF(T3343&lt;=30,3,IF(T3343&lt;=40,4,IF(T3343&lt;=50,5,IF(T3343&lt;=100,6,IF(T3343&lt;=250,7,8)))))))</f>
        <v>1</v>
      </c>
      <c r="V3343" s="21" t="n">
        <f aca="false">IF(AND(OR(Dashboard!$T$3="All",R3343=Dashboard!$T$3),OR(Dashboard!$T$4="All",D3343=Dashboard!$T$4)),1,0)</f>
        <v>1</v>
      </c>
      <c r="W3343" s="21" t="n">
        <f aca="false">IF(V3343=1,T3343+ROW()/10000000,0)</f>
        <v>4.2003343</v>
      </c>
    </row>
    <row r="3344" customFormat="false" ht="15" hidden="false" customHeight="false" outlineLevel="0" collapsed="false">
      <c r="A3344" s="0" t="n">
        <v>309841</v>
      </c>
      <c r="B3344" s="0" t="s">
        <v>8533</v>
      </c>
      <c r="C3344" s="0" t="n">
        <v>1</v>
      </c>
      <c r="D3344" s="0" t="s">
        <v>6924</v>
      </c>
      <c r="E3344" s="0" t="s">
        <v>8534</v>
      </c>
      <c r="F3344" s="0" t="s">
        <v>8529</v>
      </c>
      <c r="G3344" s="0" t="s">
        <v>8528</v>
      </c>
      <c r="H3344" s="0" t="s">
        <v>5668</v>
      </c>
      <c r="I3344" s="0" t="s">
        <v>2123</v>
      </c>
      <c r="J3344" s="0" t="s">
        <v>47</v>
      </c>
      <c r="K3344" s="0" t="s">
        <v>46</v>
      </c>
      <c r="L3344" s="0" t="s">
        <v>47</v>
      </c>
      <c r="M3344" s="0" t="s">
        <v>47</v>
      </c>
      <c r="N3344" s="0" t="n">
        <v>2</v>
      </c>
      <c r="O3344" s="0" t="n">
        <v>29</v>
      </c>
      <c r="P3344" s="0" t="n">
        <v>700</v>
      </c>
      <c r="Q3344" s="0" t="n">
        <v>2.5</v>
      </c>
      <c r="R3344" s="0" t="str">
        <f aca="false">INDEX(Lookup!$B$4:$B$18,MATCH(C3344,Lookup!$A$4:$A$18,0))</f>
        <v>India</v>
      </c>
      <c r="S3344" s="20" t="n">
        <f aca="false">INDEX(Lookup!$D$4:$D$18,MATCH(C3344,Lookup!$A$4:$A$18,0))</f>
        <v>0.012</v>
      </c>
      <c r="T3344" s="21" t="n">
        <f aca="false">ROUND(P3344*S3344,2)</f>
        <v>8.4</v>
      </c>
      <c r="U3344" s="21" t="n">
        <f aca="false">IF(T3344&lt;=10,1,IF(T3344&lt;=20,2,IF(T3344&lt;=30,3,IF(T3344&lt;=40,4,IF(T3344&lt;=50,5,IF(T3344&lt;=100,6,IF(T3344&lt;=250,7,8)))))))</f>
        <v>1</v>
      </c>
      <c r="V3344" s="21" t="n">
        <f aca="false">IF(AND(OR(Dashboard!$T$3="All",R3344=Dashboard!$T$3),OR(Dashboard!$T$4="All",D3344=Dashboard!$T$4)),1,0)</f>
        <v>1</v>
      </c>
      <c r="W3344" s="21" t="n">
        <f aca="false">IF(V3344=1,T3344+ROW()/10000000,0)</f>
        <v>8.4003344</v>
      </c>
    </row>
    <row r="3345" customFormat="false" ht="15" hidden="false" customHeight="false" outlineLevel="0" collapsed="false">
      <c r="A3345" s="0" t="n">
        <v>3158</v>
      </c>
      <c r="B3345" s="0" t="s">
        <v>8535</v>
      </c>
      <c r="C3345" s="0" t="n">
        <v>1</v>
      </c>
      <c r="D3345" s="0" t="s">
        <v>6924</v>
      </c>
      <c r="E3345" s="0" t="s">
        <v>8528</v>
      </c>
      <c r="F3345" s="0" t="s">
        <v>8529</v>
      </c>
      <c r="G3345" s="0" t="s">
        <v>8528</v>
      </c>
      <c r="H3345" s="0" t="s">
        <v>3500</v>
      </c>
      <c r="I3345" s="0" t="s">
        <v>2123</v>
      </c>
      <c r="J3345" s="0" t="s">
        <v>47</v>
      </c>
      <c r="K3345" s="0" t="s">
        <v>47</v>
      </c>
      <c r="L3345" s="0" t="s">
        <v>47</v>
      </c>
      <c r="M3345" s="0" t="s">
        <v>47</v>
      </c>
      <c r="N3345" s="0" t="n">
        <v>1</v>
      </c>
      <c r="O3345" s="0" t="n">
        <v>11</v>
      </c>
      <c r="P3345" s="0" t="n">
        <v>200</v>
      </c>
      <c r="Q3345" s="0" t="n">
        <v>2.8</v>
      </c>
      <c r="R3345" s="0" t="str">
        <f aca="false">INDEX(Lookup!$B$4:$B$18,MATCH(C3345,Lookup!$A$4:$A$18,0))</f>
        <v>India</v>
      </c>
      <c r="S3345" s="20" t="n">
        <f aca="false">INDEX(Lookup!$D$4:$D$18,MATCH(C3345,Lookup!$A$4:$A$18,0))</f>
        <v>0.012</v>
      </c>
      <c r="T3345" s="21" t="n">
        <f aca="false">ROUND(P3345*S3345,2)</f>
        <v>2.4</v>
      </c>
      <c r="U3345" s="21" t="n">
        <f aca="false">IF(T3345&lt;=10,1,IF(T3345&lt;=20,2,IF(T3345&lt;=30,3,IF(T3345&lt;=40,4,IF(T3345&lt;=50,5,IF(T3345&lt;=100,6,IF(T3345&lt;=250,7,8)))))))</f>
        <v>1</v>
      </c>
      <c r="V3345" s="21" t="n">
        <f aca="false">IF(AND(OR(Dashboard!$T$3="All",R3345=Dashboard!$T$3),OR(Dashboard!$T$4="All",D3345=Dashboard!$T$4)),1,0)</f>
        <v>1</v>
      </c>
      <c r="W3345" s="21" t="n">
        <f aca="false">IF(V3345=1,T3345+ROW()/10000000,0)</f>
        <v>2.4003345</v>
      </c>
    </row>
    <row r="3346" customFormat="false" ht="15" hidden="false" customHeight="false" outlineLevel="0" collapsed="false">
      <c r="A3346" s="0" t="n">
        <v>7814</v>
      </c>
      <c r="B3346" s="0" t="s">
        <v>8536</v>
      </c>
      <c r="C3346" s="0" t="n">
        <v>1</v>
      </c>
      <c r="D3346" s="0" t="s">
        <v>6924</v>
      </c>
      <c r="E3346" s="0" t="s">
        <v>8528</v>
      </c>
      <c r="F3346" s="0" t="s">
        <v>8529</v>
      </c>
      <c r="G3346" s="0" t="s">
        <v>8528</v>
      </c>
      <c r="H3346" s="0" t="s">
        <v>5024</v>
      </c>
      <c r="I3346" s="0" t="s">
        <v>2123</v>
      </c>
      <c r="J3346" s="0" t="s">
        <v>47</v>
      </c>
      <c r="K3346" s="0" t="s">
        <v>47</v>
      </c>
      <c r="L3346" s="0" t="s">
        <v>47</v>
      </c>
      <c r="M3346" s="0" t="s">
        <v>47</v>
      </c>
      <c r="N3346" s="0" t="n">
        <v>1</v>
      </c>
      <c r="O3346" s="0" t="n">
        <v>52</v>
      </c>
      <c r="P3346" s="0" t="n">
        <v>450</v>
      </c>
      <c r="Q3346" s="0" t="n">
        <v>3.1</v>
      </c>
      <c r="R3346" s="0" t="str">
        <f aca="false">INDEX(Lookup!$B$4:$B$18,MATCH(C3346,Lookup!$A$4:$A$18,0))</f>
        <v>India</v>
      </c>
      <c r="S3346" s="20" t="n">
        <f aca="false">INDEX(Lookup!$D$4:$D$18,MATCH(C3346,Lookup!$A$4:$A$18,0))</f>
        <v>0.012</v>
      </c>
      <c r="T3346" s="21" t="n">
        <f aca="false">ROUND(P3346*S3346,2)</f>
        <v>5.4</v>
      </c>
      <c r="U3346" s="21" t="n">
        <f aca="false">IF(T3346&lt;=10,1,IF(T3346&lt;=20,2,IF(T3346&lt;=30,3,IF(T3346&lt;=40,4,IF(T3346&lt;=50,5,IF(T3346&lt;=100,6,IF(T3346&lt;=250,7,8)))))))</f>
        <v>1</v>
      </c>
      <c r="V3346" s="21" t="n">
        <f aca="false">IF(AND(OR(Dashboard!$T$3="All",R3346=Dashboard!$T$3),OR(Dashboard!$T$4="All",D3346=Dashboard!$T$4)),1,0)</f>
        <v>1</v>
      </c>
      <c r="W3346" s="21" t="n">
        <f aca="false">IF(V3346=1,T3346+ROW()/10000000,0)</f>
        <v>5.4003346</v>
      </c>
    </row>
    <row r="3347" customFormat="false" ht="15" hidden="false" customHeight="false" outlineLevel="0" collapsed="false">
      <c r="A3347" s="0" t="n">
        <v>7770</v>
      </c>
      <c r="B3347" s="0" t="s">
        <v>8537</v>
      </c>
      <c r="C3347" s="0" t="n">
        <v>1</v>
      </c>
      <c r="D3347" s="0" t="s">
        <v>6924</v>
      </c>
      <c r="E3347" s="0" t="s">
        <v>8538</v>
      </c>
      <c r="F3347" s="0" t="s">
        <v>8529</v>
      </c>
      <c r="G3347" s="0" t="s">
        <v>8528</v>
      </c>
      <c r="H3347" s="0" t="s">
        <v>8539</v>
      </c>
      <c r="I3347" s="0" t="s">
        <v>2123</v>
      </c>
      <c r="J3347" s="0" t="s">
        <v>47</v>
      </c>
      <c r="K3347" s="0" t="s">
        <v>47</v>
      </c>
      <c r="L3347" s="0" t="s">
        <v>47</v>
      </c>
      <c r="M3347" s="0" t="s">
        <v>47</v>
      </c>
      <c r="N3347" s="0" t="n">
        <v>1</v>
      </c>
      <c r="O3347" s="0" t="n">
        <v>69</v>
      </c>
      <c r="P3347" s="0" t="n">
        <v>400</v>
      </c>
      <c r="Q3347" s="0" t="n">
        <v>3.4</v>
      </c>
      <c r="R3347" s="0" t="str">
        <f aca="false">INDEX(Lookup!$B$4:$B$18,MATCH(C3347,Lookup!$A$4:$A$18,0))</f>
        <v>India</v>
      </c>
      <c r="S3347" s="20" t="n">
        <f aca="false">INDEX(Lookup!$D$4:$D$18,MATCH(C3347,Lookup!$A$4:$A$18,0))</f>
        <v>0.012</v>
      </c>
      <c r="T3347" s="21" t="n">
        <f aca="false">ROUND(P3347*S3347,2)</f>
        <v>4.8</v>
      </c>
      <c r="U3347" s="21" t="n">
        <f aca="false">IF(T3347&lt;=10,1,IF(T3347&lt;=20,2,IF(T3347&lt;=30,3,IF(T3347&lt;=40,4,IF(T3347&lt;=50,5,IF(T3347&lt;=100,6,IF(T3347&lt;=250,7,8)))))))</f>
        <v>1</v>
      </c>
      <c r="V3347" s="21" t="n">
        <f aca="false">IF(AND(OR(Dashboard!$T$3="All",R3347=Dashboard!$T$3),OR(Dashboard!$T$4="All",D3347=Dashboard!$T$4)),1,0)</f>
        <v>1</v>
      </c>
      <c r="W3347" s="21" t="n">
        <f aca="false">IF(V3347=1,T3347+ROW()/10000000,0)</f>
        <v>4.8003347</v>
      </c>
    </row>
    <row r="3348" customFormat="false" ht="15" hidden="false" customHeight="false" outlineLevel="0" collapsed="false">
      <c r="A3348" s="0" t="n">
        <v>7789</v>
      </c>
      <c r="B3348" s="0" t="s">
        <v>8540</v>
      </c>
      <c r="C3348" s="0" t="n">
        <v>1</v>
      </c>
      <c r="D3348" s="0" t="s">
        <v>6924</v>
      </c>
      <c r="E3348" s="0" t="s">
        <v>8528</v>
      </c>
      <c r="F3348" s="0" t="s">
        <v>8529</v>
      </c>
      <c r="G3348" s="0" t="s">
        <v>8528</v>
      </c>
      <c r="H3348" s="0" t="s">
        <v>69</v>
      </c>
      <c r="I3348" s="0" t="s">
        <v>2123</v>
      </c>
      <c r="J3348" s="0" t="s">
        <v>47</v>
      </c>
      <c r="K3348" s="0" t="s">
        <v>47</v>
      </c>
      <c r="L3348" s="0" t="s">
        <v>47</v>
      </c>
      <c r="M3348" s="0" t="s">
        <v>47</v>
      </c>
      <c r="N3348" s="0" t="n">
        <v>1</v>
      </c>
      <c r="O3348" s="0" t="n">
        <v>36</v>
      </c>
      <c r="P3348" s="0" t="n">
        <v>350</v>
      </c>
      <c r="Q3348" s="0" t="n">
        <v>3</v>
      </c>
      <c r="R3348" s="0" t="str">
        <f aca="false">INDEX(Lookup!$B$4:$B$18,MATCH(C3348,Lookup!$A$4:$A$18,0))</f>
        <v>India</v>
      </c>
      <c r="S3348" s="20" t="n">
        <f aca="false">INDEX(Lookup!$D$4:$D$18,MATCH(C3348,Lookup!$A$4:$A$18,0))</f>
        <v>0.012</v>
      </c>
      <c r="T3348" s="21" t="n">
        <f aca="false">ROUND(P3348*S3348,2)</f>
        <v>4.2</v>
      </c>
      <c r="U3348" s="21" t="n">
        <f aca="false">IF(T3348&lt;=10,1,IF(T3348&lt;=20,2,IF(T3348&lt;=30,3,IF(T3348&lt;=40,4,IF(T3348&lt;=50,5,IF(T3348&lt;=100,6,IF(T3348&lt;=250,7,8)))))))</f>
        <v>1</v>
      </c>
      <c r="V3348" s="21" t="n">
        <f aca="false">IF(AND(OR(Dashboard!$T$3="All",R3348=Dashboard!$T$3),OR(Dashboard!$T$4="All",D3348=Dashboard!$T$4)),1,0)</f>
        <v>1</v>
      </c>
      <c r="W3348" s="21" t="n">
        <f aca="false">IF(V3348=1,T3348+ROW()/10000000,0)</f>
        <v>4.2003348</v>
      </c>
    </row>
    <row r="3349" customFormat="false" ht="15" hidden="false" customHeight="false" outlineLevel="0" collapsed="false">
      <c r="A3349" s="0" t="n">
        <v>302537</v>
      </c>
      <c r="B3349" s="0" t="s">
        <v>8541</v>
      </c>
      <c r="C3349" s="0" t="n">
        <v>1</v>
      </c>
      <c r="D3349" s="0" t="s">
        <v>6924</v>
      </c>
      <c r="E3349" s="0" t="s">
        <v>8528</v>
      </c>
      <c r="F3349" s="0" t="s">
        <v>8529</v>
      </c>
      <c r="G3349" s="0" t="s">
        <v>8528</v>
      </c>
      <c r="H3349" s="0" t="s">
        <v>3791</v>
      </c>
      <c r="I3349" s="0" t="s">
        <v>2123</v>
      </c>
      <c r="J3349" s="0" t="s">
        <v>47</v>
      </c>
      <c r="K3349" s="0" t="s">
        <v>47</v>
      </c>
      <c r="L3349" s="0" t="s">
        <v>47</v>
      </c>
      <c r="M3349" s="0" t="s">
        <v>47</v>
      </c>
      <c r="N3349" s="0" t="n">
        <v>2</v>
      </c>
      <c r="O3349" s="0" t="n">
        <v>44</v>
      </c>
      <c r="P3349" s="0" t="n">
        <v>700</v>
      </c>
      <c r="Q3349" s="0" t="n">
        <v>3.1</v>
      </c>
      <c r="R3349" s="0" t="str">
        <f aca="false">INDEX(Lookup!$B$4:$B$18,MATCH(C3349,Lookup!$A$4:$A$18,0))</f>
        <v>India</v>
      </c>
      <c r="S3349" s="20" t="n">
        <f aca="false">INDEX(Lookup!$D$4:$D$18,MATCH(C3349,Lookup!$A$4:$A$18,0))</f>
        <v>0.012</v>
      </c>
      <c r="T3349" s="21" t="n">
        <f aca="false">ROUND(P3349*S3349,2)</f>
        <v>8.4</v>
      </c>
      <c r="U3349" s="21" t="n">
        <f aca="false">IF(T3349&lt;=10,1,IF(T3349&lt;=20,2,IF(T3349&lt;=30,3,IF(T3349&lt;=40,4,IF(T3349&lt;=50,5,IF(T3349&lt;=100,6,IF(T3349&lt;=250,7,8)))))))</f>
        <v>1</v>
      </c>
      <c r="V3349" s="21" t="n">
        <f aca="false">IF(AND(OR(Dashboard!$T$3="All",R3349=Dashboard!$T$3),OR(Dashboard!$T$4="All",D3349=Dashboard!$T$4)),1,0)</f>
        <v>1</v>
      </c>
      <c r="W3349" s="21" t="n">
        <f aca="false">IF(V3349=1,T3349+ROW()/10000000,0)</f>
        <v>8.4003349</v>
      </c>
    </row>
    <row r="3350" customFormat="false" ht="15" hidden="false" customHeight="false" outlineLevel="0" collapsed="false">
      <c r="A3350" s="0" t="n">
        <v>7790</v>
      </c>
      <c r="B3350" s="0" t="s">
        <v>8542</v>
      </c>
      <c r="C3350" s="0" t="n">
        <v>1</v>
      </c>
      <c r="D3350" s="0" t="s">
        <v>6924</v>
      </c>
      <c r="E3350" s="0" t="s">
        <v>8528</v>
      </c>
      <c r="F3350" s="0" t="s">
        <v>8529</v>
      </c>
      <c r="G3350" s="0" t="s">
        <v>8528</v>
      </c>
      <c r="H3350" s="0" t="s">
        <v>2901</v>
      </c>
      <c r="I3350" s="0" t="s">
        <v>2123</v>
      </c>
      <c r="J3350" s="0" t="s">
        <v>47</v>
      </c>
      <c r="K3350" s="0" t="s">
        <v>47</v>
      </c>
      <c r="L3350" s="0" t="s">
        <v>47</v>
      </c>
      <c r="M3350" s="0" t="s">
        <v>47</v>
      </c>
      <c r="N3350" s="0" t="n">
        <v>1</v>
      </c>
      <c r="O3350" s="0" t="n">
        <v>8</v>
      </c>
      <c r="P3350" s="0" t="n">
        <v>450</v>
      </c>
      <c r="Q3350" s="0" t="n">
        <v>2.8</v>
      </c>
      <c r="R3350" s="0" t="str">
        <f aca="false">INDEX(Lookup!$B$4:$B$18,MATCH(C3350,Lookup!$A$4:$A$18,0))</f>
        <v>India</v>
      </c>
      <c r="S3350" s="20" t="n">
        <f aca="false">INDEX(Lookup!$D$4:$D$18,MATCH(C3350,Lookup!$A$4:$A$18,0))</f>
        <v>0.012</v>
      </c>
      <c r="T3350" s="21" t="n">
        <f aca="false">ROUND(P3350*S3350,2)</f>
        <v>5.4</v>
      </c>
      <c r="U3350" s="21" t="n">
        <f aca="false">IF(T3350&lt;=10,1,IF(T3350&lt;=20,2,IF(T3350&lt;=30,3,IF(T3350&lt;=40,4,IF(T3350&lt;=50,5,IF(T3350&lt;=100,6,IF(T3350&lt;=250,7,8)))))))</f>
        <v>1</v>
      </c>
      <c r="V3350" s="21" t="n">
        <f aca="false">IF(AND(OR(Dashboard!$T$3="All",R3350=Dashboard!$T$3),OR(Dashboard!$T$4="All",D3350=Dashboard!$T$4)),1,0)</f>
        <v>1</v>
      </c>
      <c r="W3350" s="21" t="n">
        <f aca="false">IF(V3350=1,T3350+ROW()/10000000,0)</f>
        <v>5.400335</v>
      </c>
    </row>
    <row r="3351" customFormat="false" ht="15" hidden="false" customHeight="false" outlineLevel="0" collapsed="false">
      <c r="A3351" s="0" t="n">
        <v>18025092</v>
      </c>
      <c r="B3351" s="0" t="s">
        <v>8543</v>
      </c>
      <c r="C3351" s="0" t="n">
        <v>1</v>
      </c>
      <c r="D3351" s="0" t="s">
        <v>6924</v>
      </c>
      <c r="E3351" s="0" t="s">
        <v>8544</v>
      </c>
      <c r="F3351" s="0" t="s">
        <v>8529</v>
      </c>
      <c r="G3351" s="0" t="s">
        <v>8528</v>
      </c>
      <c r="H3351" s="0" t="s">
        <v>8545</v>
      </c>
      <c r="I3351" s="0" t="s">
        <v>2123</v>
      </c>
      <c r="J3351" s="0" t="s">
        <v>47</v>
      </c>
      <c r="K3351" s="0" t="s">
        <v>47</v>
      </c>
      <c r="L3351" s="0" t="s">
        <v>47</v>
      </c>
      <c r="M3351" s="0" t="s">
        <v>47</v>
      </c>
      <c r="N3351" s="0" t="n">
        <v>2</v>
      </c>
      <c r="O3351" s="0" t="n">
        <v>28</v>
      </c>
      <c r="P3351" s="0" t="n">
        <v>500</v>
      </c>
      <c r="Q3351" s="0" t="n">
        <v>3.5</v>
      </c>
      <c r="R3351" s="0" t="str">
        <f aca="false">INDEX(Lookup!$B$4:$B$18,MATCH(C3351,Lookup!$A$4:$A$18,0))</f>
        <v>India</v>
      </c>
      <c r="S3351" s="20" t="n">
        <f aca="false">INDEX(Lookup!$D$4:$D$18,MATCH(C3351,Lookup!$A$4:$A$18,0))</f>
        <v>0.012</v>
      </c>
      <c r="T3351" s="21" t="n">
        <f aca="false">ROUND(P3351*S3351,2)</f>
        <v>6</v>
      </c>
      <c r="U3351" s="21" t="n">
        <f aca="false">IF(T3351&lt;=10,1,IF(T3351&lt;=20,2,IF(T3351&lt;=30,3,IF(T3351&lt;=40,4,IF(T3351&lt;=50,5,IF(T3351&lt;=100,6,IF(T3351&lt;=250,7,8)))))))</f>
        <v>1</v>
      </c>
      <c r="V3351" s="21" t="n">
        <f aca="false">IF(AND(OR(Dashboard!$T$3="All",R3351=Dashboard!$T$3),OR(Dashboard!$T$4="All",D3351=Dashboard!$T$4)),1,0)</f>
        <v>1</v>
      </c>
      <c r="W3351" s="21" t="n">
        <f aca="false">IF(V3351=1,T3351+ROW()/10000000,0)</f>
        <v>6.0003351</v>
      </c>
    </row>
    <row r="3352" customFormat="false" ht="15" hidden="false" customHeight="false" outlineLevel="0" collapsed="false">
      <c r="A3352" s="0" t="n">
        <v>7768</v>
      </c>
      <c r="B3352" s="0" t="s">
        <v>7363</v>
      </c>
      <c r="C3352" s="0" t="n">
        <v>1</v>
      </c>
      <c r="D3352" s="0" t="s">
        <v>6924</v>
      </c>
      <c r="E3352" s="0" t="s">
        <v>8528</v>
      </c>
      <c r="F3352" s="0" t="s">
        <v>8529</v>
      </c>
      <c r="G3352" s="0" t="s">
        <v>8528</v>
      </c>
      <c r="H3352" s="0" t="s">
        <v>7365</v>
      </c>
      <c r="I3352" s="0" t="s">
        <v>2123</v>
      </c>
      <c r="J3352" s="0" t="s">
        <v>47</v>
      </c>
      <c r="K3352" s="0" t="s">
        <v>47</v>
      </c>
      <c r="L3352" s="0" t="s">
        <v>47</v>
      </c>
      <c r="M3352" s="0" t="s">
        <v>47</v>
      </c>
      <c r="N3352" s="0" t="n">
        <v>2</v>
      </c>
      <c r="O3352" s="0" t="n">
        <v>182</v>
      </c>
      <c r="P3352" s="0" t="n">
        <v>800</v>
      </c>
      <c r="Q3352" s="0" t="n">
        <v>3.7</v>
      </c>
      <c r="R3352" s="0" t="str">
        <f aca="false">INDEX(Lookup!$B$4:$B$18,MATCH(C3352,Lookup!$A$4:$A$18,0))</f>
        <v>India</v>
      </c>
      <c r="S3352" s="20" t="n">
        <f aca="false">INDEX(Lookup!$D$4:$D$18,MATCH(C3352,Lookup!$A$4:$A$18,0))</f>
        <v>0.012</v>
      </c>
      <c r="T3352" s="21" t="n">
        <f aca="false">ROUND(P3352*S3352,2)</f>
        <v>9.6</v>
      </c>
      <c r="U3352" s="21" t="n">
        <f aca="false">IF(T3352&lt;=10,1,IF(T3352&lt;=20,2,IF(T3352&lt;=30,3,IF(T3352&lt;=40,4,IF(T3352&lt;=50,5,IF(T3352&lt;=100,6,IF(T3352&lt;=250,7,8)))))))</f>
        <v>1</v>
      </c>
      <c r="V3352" s="21" t="n">
        <f aca="false">IF(AND(OR(Dashboard!$T$3="All",R3352=Dashboard!$T$3),OR(Dashboard!$T$4="All",D3352=Dashboard!$T$4)),1,0)</f>
        <v>1</v>
      </c>
      <c r="W3352" s="21" t="n">
        <f aca="false">IF(V3352=1,T3352+ROW()/10000000,0)</f>
        <v>9.6003352</v>
      </c>
    </row>
    <row r="3353" customFormat="false" ht="15" hidden="false" customHeight="false" outlineLevel="0" collapsed="false">
      <c r="A3353" s="0" t="n">
        <v>302264</v>
      </c>
      <c r="B3353" s="0" t="s">
        <v>8546</v>
      </c>
      <c r="C3353" s="0" t="n">
        <v>1</v>
      </c>
      <c r="D3353" s="0" t="s">
        <v>6924</v>
      </c>
      <c r="E3353" s="0" t="s">
        <v>8547</v>
      </c>
      <c r="F3353" s="0" t="s">
        <v>8529</v>
      </c>
      <c r="G3353" s="0" t="s">
        <v>8528</v>
      </c>
      <c r="H3353" s="0" t="s">
        <v>2444</v>
      </c>
      <c r="I3353" s="0" t="s">
        <v>2123</v>
      </c>
      <c r="J3353" s="0" t="s">
        <v>47</v>
      </c>
      <c r="K3353" s="0" t="s">
        <v>47</v>
      </c>
      <c r="L3353" s="0" t="s">
        <v>47</v>
      </c>
      <c r="M3353" s="0" t="s">
        <v>47</v>
      </c>
      <c r="N3353" s="0" t="n">
        <v>1</v>
      </c>
      <c r="O3353" s="0" t="n">
        <v>93</v>
      </c>
      <c r="P3353" s="0" t="n">
        <v>350</v>
      </c>
      <c r="Q3353" s="0" t="n">
        <v>3.6</v>
      </c>
      <c r="R3353" s="0" t="str">
        <f aca="false">INDEX(Lookup!$B$4:$B$18,MATCH(C3353,Lookup!$A$4:$A$18,0))</f>
        <v>India</v>
      </c>
      <c r="S3353" s="20" t="n">
        <f aca="false">INDEX(Lookup!$D$4:$D$18,MATCH(C3353,Lookup!$A$4:$A$18,0))</f>
        <v>0.012</v>
      </c>
      <c r="T3353" s="21" t="n">
        <f aca="false">ROUND(P3353*S3353,2)</f>
        <v>4.2</v>
      </c>
      <c r="U3353" s="21" t="n">
        <f aca="false">IF(T3353&lt;=10,1,IF(T3353&lt;=20,2,IF(T3353&lt;=30,3,IF(T3353&lt;=40,4,IF(T3353&lt;=50,5,IF(T3353&lt;=100,6,IF(T3353&lt;=250,7,8)))))))</f>
        <v>1</v>
      </c>
      <c r="V3353" s="21" t="n">
        <f aca="false">IF(AND(OR(Dashboard!$T$3="All",R3353=Dashboard!$T$3),OR(Dashboard!$T$4="All",D3353=Dashboard!$T$4)),1,0)</f>
        <v>1</v>
      </c>
      <c r="W3353" s="21" t="n">
        <f aca="false">IF(V3353=1,T3353+ROW()/10000000,0)</f>
        <v>4.2003353</v>
      </c>
    </row>
    <row r="3354" customFormat="false" ht="15" hidden="false" customHeight="false" outlineLevel="0" collapsed="false">
      <c r="A3354" s="0" t="n">
        <v>300975</v>
      </c>
      <c r="B3354" s="0" t="s">
        <v>8548</v>
      </c>
      <c r="C3354" s="0" t="n">
        <v>1</v>
      </c>
      <c r="D3354" s="0" t="s">
        <v>6924</v>
      </c>
      <c r="E3354" s="0" t="s">
        <v>8549</v>
      </c>
      <c r="F3354" s="0" t="s">
        <v>8529</v>
      </c>
      <c r="G3354" s="0" t="s">
        <v>8528</v>
      </c>
      <c r="H3354" s="0" t="s">
        <v>3129</v>
      </c>
      <c r="I3354" s="0" t="s">
        <v>2123</v>
      </c>
      <c r="J3354" s="0" t="s">
        <v>47</v>
      </c>
      <c r="K3354" s="0" t="s">
        <v>47</v>
      </c>
      <c r="L3354" s="0" t="s">
        <v>47</v>
      </c>
      <c r="M3354" s="0" t="s">
        <v>47</v>
      </c>
      <c r="N3354" s="0" t="n">
        <v>1</v>
      </c>
      <c r="O3354" s="0" t="n">
        <v>72</v>
      </c>
      <c r="P3354" s="0" t="n">
        <v>450</v>
      </c>
      <c r="Q3354" s="0" t="n">
        <v>3.6</v>
      </c>
      <c r="R3354" s="0" t="str">
        <f aca="false">INDEX(Lookup!$B$4:$B$18,MATCH(C3354,Lookup!$A$4:$A$18,0))</f>
        <v>India</v>
      </c>
      <c r="S3354" s="20" t="n">
        <f aca="false">INDEX(Lookup!$D$4:$D$18,MATCH(C3354,Lookup!$A$4:$A$18,0))</f>
        <v>0.012</v>
      </c>
      <c r="T3354" s="21" t="n">
        <f aca="false">ROUND(P3354*S3354,2)</f>
        <v>5.4</v>
      </c>
      <c r="U3354" s="21" t="n">
        <f aca="false">IF(T3354&lt;=10,1,IF(T3354&lt;=20,2,IF(T3354&lt;=30,3,IF(T3354&lt;=40,4,IF(T3354&lt;=50,5,IF(T3354&lt;=100,6,IF(T3354&lt;=250,7,8)))))))</f>
        <v>1</v>
      </c>
      <c r="V3354" s="21" t="n">
        <f aca="false">IF(AND(OR(Dashboard!$T$3="All",R3354=Dashboard!$T$3),OR(Dashboard!$T$4="All",D3354=Dashboard!$T$4)),1,0)</f>
        <v>1</v>
      </c>
      <c r="W3354" s="21" t="n">
        <f aca="false">IF(V3354=1,T3354+ROW()/10000000,0)</f>
        <v>5.4003354</v>
      </c>
    </row>
    <row r="3355" customFormat="false" ht="15" hidden="false" customHeight="false" outlineLevel="0" collapsed="false">
      <c r="A3355" s="0" t="n">
        <v>7772</v>
      </c>
      <c r="B3355" s="0" t="s">
        <v>8550</v>
      </c>
      <c r="C3355" s="0" t="n">
        <v>1</v>
      </c>
      <c r="D3355" s="0" t="s">
        <v>6924</v>
      </c>
      <c r="E3355" s="0" t="s">
        <v>8551</v>
      </c>
      <c r="F3355" s="0" t="s">
        <v>8529</v>
      </c>
      <c r="G3355" s="0" t="s">
        <v>8528</v>
      </c>
      <c r="H3355" s="0" t="s">
        <v>69</v>
      </c>
      <c r="I3355" s="0" t="s">
        <v>2123</v>
      </c>
      <c r="J3355" s="0" t="s">
        <v>47</v>
      </c>
      <c r="K3355" s="0" t="s">
        <v>47</v>
      </c>
      <c r="L3355" s="0" t="s">
        <v>47</v>
      </c>
      <c r="M3355" s="0" t="s">
        <v>47</v>
      </c>
      <c r="N3355" s="0" t="n">
        <v>1</v>
      </c>
      <c r="O3355" s="0" t="n">
        <v>152</v>
      </c>
      <c r="P3355" s="0" t="n">
        <v>400</v>
      </c>
      <c r="Q3355" s="0" t="n">
        <v>3.8</v>
      </c>
      <c r="R3355" s="0" t="str">
        <f aca="false">INDEX(Lookup!$B$4:$B$18,MATCH(C3355,Lookup!$A$4:$A$18,0))</f>
        <v>India</v>
      </c>
      <c r="S3355" s="20" t="n">
        <f aca="false">INDEX(Lookup!$D$4:$D$18,MATCH(C3355,Lookup!$A$4:$A$18,0))</f>
        <v>0.012</v>
      </c>
      <c r="T3355" s="21" t="n">
        <f aca="false">ROUND(P3355*S3355,2)</f>
        <v>4.8</v>
      </c>
      <c r="U3355" s="21" t="n">
        <f aca="false">IF(T3355&lt;=10,1,IF(T3355&lt;=20,2,IF(T3355&lt;=30,3,IF(T3355&lt;=40,4,IF(T3355&lt;=50,5,IF(T3355&lt;=100,6,IF(T3355&lt;=250,7,8)))))))</f>
        <v>1</v>
      </c>
      <c r="V3355" s="21" t="n">
        <f aca="false">IF(AND(OR(Dashboard!$T$3="All",R3355=Dashboard!$T$3),OR(Dashboard!$T$4="All",D3355=Dashboard!$T$4)),1,0)</f>
        <v>1</v>
      </c>
      <c r="W3355" s="21" t="n">
        <f aca="false">IF(V3355=1,T3355+ROW()/10000000,0)</f>
        <v>4.8003355</v>
      </c>
    </row>
    <row r="3356" customFormat="false" ht="15" hidden="false" customHeight="false" outlineLevel="0" collapsed="false">
      <c r="A3356" s="0" t="n">
        <v>7834</v>
      </c>
      <c r="B3356" s="0" t="s">
        <v>8552</v>
      </c>
      <c r="C3356" s="0" t="n">
        <v>1</v>
      </c>
      <c r="D3356" s="0" t="s">
        <v>6924</v>
      </c>
      <c r="E3356" s="0" t="s">
        <v>8553</v>
      </c>
      <c r="F3356" s="0" t="s">
        <v>8529</v>
      </c>
      <c r="G3356" s="0" t="s">
        <v>8528</v>
      </c>
      <c r="H3356" s="0" t="s">
        <v>8554</v>
      </c>
      <c r="I3356" s="0" t="s">
        <v>2123</v>
      </c>
      <c r="J3356" s="0" t="s">
        <v>47</v>
      </c>
      <c r="K3356" s="0" t="s">
        <v>47</v>
      </c>
      <c r="L3356" s="0" t="s">
        <v>47</v>
      </c>
      <c r="M3356" s="0" t="s">
        <v>47</v>
      </c>
      <c r="N3356" s="0" t="n">
        <v>1</v>
      </c>
      <c r="O3356" s="0" t="n">
        <v>19</v>
      </c>
      <c r="P3356" s="0" t="n">
        <v>250</v>
      </c>
      <c r="Q3356" s="0" t="n">
        <v>3.5</v>
      </c>
      <c r="R3356" s="0" t="str">
        <f aca="false">INDEX(Lookup!$B$4:$B$18,MATCH(C3356,Lookup!$A$4:$A$18,0))</f>
        <v>India</v>
      </c>
      <c r="S3356" s="20" t="n">
        <f aca="false">INDEX(Lookup!$D$4:$D$18,MATCH(C3356,Lookup!$A$4:$A$18,0))</f>
        <v>0.012</v>
      </c>
      <c r="T3356" s="21" t="n">
        <f aca="false">ROUND(P3356*S3356,2)</f>
        <v>3</v>
      </c>
      <c r="U3356" s="21" t="n">
        <f aca="false">IF(T3356&lt;=10,1,IF(T3356&lt;=20,2,IF(T3356&lt;=30,3,IF(T3356&lt;=40,4,IF(T3356&lt;=50,5,IF(T3356&lt;=100,6,IF(T3356&lt;=250,7,8)))))))</f>
        <v>1</v>
      </c>
      <c r="V3356" s="21" t="n">
        <f aca="false">IF(AND(OR(Dashboard!$T$3="All",R3356=Dashboard!$T$3),OR(Dashboard!$T$4="All",D3356=Dashboard!$T$4)),1,0)</f>
        <v>1</v>
      </c>
      <c r="W3356" s="21" t="n">
        <f aca="false">IF(V3356=1,T3356+ROW()/10000000,0)</f>
        <v>3.0003356</v>
      </c>
    </row>
    <row r="3357" customFormat="false" ht="15" hidden="false" customHeight="false" outlineLevel="0" collapsed="false">
      <c r="A3357" s="0" t="n">
        <v>302542</v>
      </c>
      <c r="B3357" s="0" t="s">
        <v>8555</v>
      </c>
      <c r="C3357" s="0" t="n">
        <v>1</v>
      </c>
      <c r="D3357" s="0" t="s">
        <v>6924</v>
      </c>
      <c r="E3357" s="0" t="s">
        <v>8556</v>
      </c>
      <c r="F3357" s="0" t="s">
        <v>8529</v>
      </c>
      <c r="G3357" s="0" t="s">
        <v>8528</v>
      </c>
      <c r="H3357" s="0" t="s">
        <v>8557</v>
      </c>
      <c r="I3357" s="0" t="s">
        <v>2123</v>
      </c>
      <c r="J3357" s="0" t="s">
        <v>46</v>
      </c>
      <c r="K3357" s="0" t="s">
        <v>47</v>
      </c>
      <c r="L3357" s="0" t="s">
        <v>47</v>
      </c>
      <c r="M3357" s="0" t="s">
        <v>47</v>
      </c>
      <c r="N3357" s="0" t="n">
        <v>2</v>
      </c>
      <c r="O3357" s="0" t="n">
        <v>143</v>
      </c>
      <c r="P3357" s="0" t="n">
        <v>800</v>
      </c>
      <c r="Q3357" s="0" t="n">
        <v>3.7</v>
      </c>
      <c r="R3357" s="0" t="str">
        <f aca="false">INDEX(Lookup!$B$4:$B$18,MATCH(C3357,Lookup!$A$4:$A$18,0))</f>
        <v>India</v>
      </c>
      <c r="S3357" s="20" t="n">
        <f aca="false">INDEX(Lookup!$D$4:$D$18,MATCH(C3357,Lookup!$A$4:$A$18,0))</f>
        <v>0.012</v>
      </c>
      <c r="T3357" s="21" t="n">
        <f aca="false">ROUND(P3357*S3357,2)</f>
        <v>9.6</v>
      </c>
      <c r="U3357" s="21" t="n">
        <f aca="false">IF(T3357&lt;=10,1,IF(T3357&lt;=20,2,IF(T3357&lt;=30,3,IF(T3357&lt;=40,4,IF(T3357&lt;=50,5,IF(T3357&lt;=100,6,IF(T3357&lt;=250,7,8)))))))</f>
        <v>1</v>
      </c>
      <c r="V3357" s="21" t="n">
        <f aca="false">IF(AND(OR(Dashboard!$T$3="All",R3357=Dashboard!$T$3),OR(Dashboard!$T$4="All",D3357=Dashboard!$T$4)),1,0)</f>
        <v>1</v>
      </c>
      <c r="W3357" s="21" t="n">
        <f aca="false">IF(V3357=1,T3357+ROW()/10000000,0)</f>
        <v>9.6003357</v>
      </c>
    </row>
    <row r="3358" customFormat="false" ht="15" hidden="false" customHeight="false" outlineLevel="0" collapsed="false">
      <c r="A3358" s="0" t="n">
        <v>7774</v>
      </c>
      <c r="B3358" s="0" t="s">
        <v>8558</v>
      </c>
      <c r="C3358" s="0" t="n">
        <v>1</v>
      </c>
      <c r="D3358" s="0" t="s">
        <v>6924</v>
      </c>
      <c r="E3358" s="0" t="s">
        <v>8528</v>
      </c>
      <c r="F3358" s="0" t="s">
        <v>8529</v>
      </c>
      <c r="G3358" s="0" t="s">
        <v>8528</v>
      </c>
      <c r="H3358" s="0" t="s">
        <v>2128</v>
      </c>
      <c r="I3358" s="0" t="s">
        <v>2123</v>
      </c>
      <c r="J3358" s="0" t="s">
        <v>47</v>
      </c>
      <c r="K3358" s="0" t="s">
        <v>47</v>
      </c>
      <c r="L3358" s="0" t="s">
        <v>47</v>
      </c>
      <c r="M3358" s="0" t="s">
        <v>47</v>
      </c>
      <c r="N3358" s="0" t="n">
        <v>1</v>
      </c>
      <c r="O3358" s="0" t="n">
        <v>24</v>
      </c>
      <c r="P3358" s="0" t="n">
        <v>450</v>
      </c>
      <c r="Q3358" s="0" t="n">
        <v>3.5</v>
      </c>
      <c r="R3358" s="0" t="str">
        <f aca="false">INDEX(Lookup!$B$4:$B$18,MATCH(C3358,Lookup!$A$4:$A$18,0))</f>
        <v>India</v>
      </c>
      <c r="S3358" s="20" t="n">
        <f aca="false">INDEX(Lookup!$D$4:$D$18,MATCH(C3358,Lookup!$A$4:$A$18,0))</f>
        <v>0.012</v>
      </c>
      <c r="T3358" s="21" t="n">
        <f aca="false">ROUND(P3358*S3358,2)</f>
        <v>5.4</v>
      </c>
      <c r="U3358" s="21" t="n">
        <f aca="false">IF(T3358&lt;=10,1,IF(T3358&lt;=20,2,IF(T3358&lt;=30,3,IF(T3358&lt;=40,4,IF(T3358&lt;=50,5,IF(T3358&lt;=100,6,IF(T3358&lt;=250,7,8)))))))</f>
        <v>1</v>
      </c>
      <c r="V3358" s="21" t="n">
        <f aca="false">IF(AND(OR(Dashboard!$T$3="All",R3358=Dashboard!$T$3),OR(Dashboard!$T$4="All",D3358=Dashboard!$T$4)),1,0)</f>
        <v>1</v>
      </c>
      <c r="W3358" s="21" t="n">
        <f aca="false">IF(V3358=1,T3358+ROW()/10000000,0)</f>
        <v>5.4003358</v>
      </c>
    </row>
    <row r="3359" customFormat="false" ht="15" hidden="false" customHeight="false" outlineLevel="0" collapsed="false">
      <c r="A3359" s="0" t="n">
        <v>7769</v>
      </c>
      <c r="B3359" s="0" t="s">
        <v>8559</v>
      </c>
      <c r="C3359" s="0" t="n">
        <v>1</v>
      </c>
      <c r="D3359" s="0" t="s">
        <v>6924</v>
      </c>
      <c r="E3359" s="0" t="s">
        <v>8528</v>
      </c>
      <c r="F3359" s="0" t="s">
        <v>8529</v>
      </c>
      <c r="G3359" s="0" t="s">
        <v>8528</v>
      </c>
      <c r="H3359" s="0" t="s">
        <v>5249</v>
      </c>
      <c r="I3359" s="0" t="s">
        <v>2123</v>
      </c>
      <c r="J3359" s="0" t="s">
        <v>47</v>
      </c>
      <c r="K3359" s="0" t="s">
        <v>47</v>
      </c>
      <c r="L3359" s="0" t="s">
        <v>47</v>
      </c>
      <c r="M3359" s="0" t="s">
        <v>47</v>
      </c>
      <c r="N3359" s="0" t="n">
        <v>1</v>
      </c>
      <c r="O3359" s="0" t="n">
        <v>30</v>
      </c>
      <c r="P3359" s="0" t="n">
        <v>400</v>
      </c>
      <c r="Q3359" s="0" t="n">
        <v>3.5</v>
      </c>
      <c r="R3359" s="0" t="str">
        <f aca="false">INDEX(Lookup!$B$4:$B$18,MATCH(C3359,Lookup!$A$4:$A$18,0))</f>
        <v>India</v>
      </c>
      <c r="S3359" s="20" t="n">
        <f aca="false">INDEX(Lookup!$D$4:$D$18,MATCH(C3359,Lookup!$A$4:$A$18,0))</f>
        <v>0.012</v>
      </c>
      <c r="T3359" s="21" t="n">
        <f aca="false">ROUND(P3359*S3359,2)</f>
        <v>4.8</v>
      </c>
      <c r="U3359" s="21" t="n">
        <f aca="false">IF(T3359&lt;=10,1,IF(T3359&lt;=20,2,IF(T3359&lt;=30,3,IF(T3359&lt;=40,4,IF(T3359&lt;=50,5,IF(T3359&lt;=100,6,IF(T3359&lt;=250,7,8)))))))</f>
        <v>1</v>
      </c>
      <c r="V3359" s="21" t="n">
        <f aca="false">IF(AND(OR(Dashboard!$T$3="All",R3359=Dashboard!$T$3),OR(Dashboard!$T$4="All",D3359=Dashboard!$T$4)),1,0)</f>
        <v>1</v>
      </c>
      <c r="W3359" s="21" t="n">
        <f aca="false">IF(V3359=1,T3359+ROW()/10000000,0)</f>
        <v>4.8003359</v>
      </c>
    </row>
    <row r="3360" customFormat="false" ht="15" hidden="false" customHeight="false" outlineLevel="0" collapsed="false">
      <c r="A3360" s="0" t="n">
        <v>7788</v>
      </c>
      <c r="B3360" s="0" t="s">
        <v>2983</v>
      </c>
      <c r="C3360" s="0" t="n">
        <v>1</v>
      </c>
      <c r="D3360" s="0" t="s">
        <v>6924</v>
      </c>
      <c r="E3360" s="0" t="s">
        <v>8528</v>
      </c>
      <c r="F3360" s="0" t="s">
        <v>8529</v>
      </c>
      <c r="G3360" s="0" t="s">
        <v>8528</v>
      </c>
      <c r="H3360" s="0" t="s">
        <v>2128</v>
      </c>
      <c r="I3360" s="0" t="s">
        <v>2123</v>
      </c>
      <c r="J3360" s="0" t="s">
        <v>47</v>
      </c>
      <c r="K3360" s="0" t="s">
        <v>47</v>
      </c>
      <c r="L3360" s="0" t="s">
        <v>47</v>
      </c>
      <c r="M3360" s="0" t="s">
        <v>47</v>
      </c>
      <c r="N3360" s="0" t="n">
        <v>2</v>
      </c>
      <c r="O3360" s="0" t="n">
        <v>30</v>
      </c>
      <c r="P3360" s="0" t="n">
        <v>700</v>
      </c>
      <c r="Q3360" s="0" t="n">
        <v>2.3</v>
      </c>
      <c r="R3360" s="0" t="str">
        <f aca="false">INDEX(Lookup!$B$4:$B$18,MATCH(C3360,Lookup!$A$4:$A$18,0))</f>
        <v>India</v>
      </c>
      <c r="S3360" s="20" t="n">
        <f aca="false">INDEX(Lookup!$D$4:$D$18,MATCH(C3360,Lookup!$A$4:$A$18,0))</f>
        <v>0.012</v>
      </c>
      <c r="T3360" s="21" t="n">
        <f aca="false">ROUND(P3360*S3360,2)</f>
        <v>8.4</v>
      </c>
      <c r="U3360" s="21" t="n">
        <f aca="false">IF(T3360&lt;=10,1,IF(T3360&lt;=20,2,IF(T3360&lt;=30,3,IF(T3360&lt;=40,4,IF(T3360&lt;=50,5,IF(T3360&lt;=100,6,IF(T3360&lt;=250,7,8)))))))</f>
        <v>1</v>
      </c>
      <c r="V3360" s="21" t="n">
        <f aca="false">IF(AND(OR(Dashboard!$T$3="All",R3360=Dashboard!$T$3),OR(Dashboard!$T$4="All",D3360=Dashboard!$T$4)),1,0)</f>
        <v>1</v>
      </c>
      <c r="W3360" s="21" t="n">
        <f aca="false">IF(V3360=1,T3360+ROW()/10000000,0)</f>
        <v>8.400336</v>
      </c>
    </row>
    <row r="3361" customFormat="false" ht="15" hidden="false" customHeight="false" outlineLevel="0" collapsed="false">
      <c r="A3361" s="0" t="n">
        <v>309037</v>
      </c>
      <c r="B3361" s="0" t="s">
        <v>8560</v>
      </c>
      <c r="C3361" s="0" t="n">
        <v>1</v>
      </c>
      <c r="D3361" s="0" t="s">
        <v>6924</v>
      </c>
      <c r="E3361" s="0" t="s">
        <v>8561</v>
      </c>
      <c r="F3361" s="0" t="s">
        <v>8562</v>
      </c>
      <c r="G3361" s="0" t="s">
        <v>8563</v>
      </c>
      <c r="H3361" s="0" t="s">
        <v>3243</v>
      </c>
      <c r="I3361" s="0" t="s">
        <v>2123</v>
      </c>
      <c r="J3361" s="0" t="s">
        <v>47</v>
      </c>
      <c r="K3361" s="0" t="s">
        <v>47</v>
      </c>
      <c r="L3361" s="0" t="s">
        <v>47</v>
      </c>
      <c r="M3361" s="0" t="s">
        <v>47</v>
      </c>
      <c r="N3361" s="0" t="n">
        <v>1</v>
      </c>
      <c r="O3361" s="0" t="n">
        <v>9</v>
      </c>
      <c r="P3361" s="0" t="n">
        <v>350</v>
      </c>
      <c r="Q3361" s="0" t="n">
        <v>3</v>
      </c>
      <c r="R3361" s="0" t="str">
        <f aca="false">INDEX(Lookup!$B$4:$B$18,MATCH(C3361,Lookup!$A$4:$A$18,0))</f>
        <v>India</v>
      </c>
      <c r="S3361" s="20" t="n">
        <f aca="false">INDEX(Lookup!$D$4:$D$18,MATCH(C3361,Lookup!$A$4:$A$18,0))</f>
        <v>0.012</v>
      </c>
      <c r="T3361" s="21" t="n">
        <f aca="false">ROUND(P3361*S3361,2)</f>
        <v>4.2</v>
      </c>
      <c r="U3361" s="21" t="n">
        <f aca="false">IF(T3361&lt;=10,1,IF(T3361&lt;=20,2,IF(T3361&lt;=30,3,IF(T3361&lt;=40,4,IF(T3361&lt;=50,5,IF(T3361&lt;=100,6,IF(T3361&lt;=250,7,8)))))))</f>
        <v>1</v>
      </c>
      <c r="V3361" s="21" t="n">
        <f aca="false">IF(AND(OR(Dashboard!$T$3="All",R3361=Dashboard!$T$3),OR(Dashboard!$T$4="All",D3361=Dashboard!$T$4)),1,0)</f>
        <v>1</v>
      </c>
      <c r="W3361" s="21" t="n">
        <f aca="false">IF(V3361=1,T3361+ROW()/10000000,0)</f>
        <v>4.2003361</v>
      </c>
    </row>
    <row r="3362" customFormat="false" ht="15" hidden="false" customHeight="false" outlineLevel="0" collapsed="false">
      <c r="A3362" s="0" t="n">
        <v>18454058</v>
      </c>
      <c r="B3362" s="0" t="s">
        <v>8564</v>
      </c>
      <c r="C3362" s="0" t="n">
        <v>1</v>
      </c>
      <c r="D3362" s="0" t="s">
        <v>6924</v>
      </c>
      <c r="E3362" s="0" t="s">
        <v>8565</v>
      </c>
      <c r="F3362" s="0" t="s">
        <v>8562</v>
      </c>
      <c r="G3362" s="0" t="s">
        <v>8563</v>
      </c>
      <c r="H3362" s="0" t="s">
        <v>2359</v>
      </c>
      <c r="I3362" s="0" t="s">
        <v>2123</v>
      </c>
      <c r="J3362" s="0" t="s">
        <v>47</v>
      </c>
      <c r="K3362" s="0" t="s">
        <v>47</v>
      </c>
      <c r="L3362" s="0" t="s">
        <v>47</v>
      </c>
      <c r="M3362" s="0" t="s">
        <v>47</v>
      </c>
      <c r="N3362" s="0" t="n">
        <v>2</v>
      </c>
      <c r="O3362" s="0" t="n">
        <v>10</v>
      </c>
      <c r="P3362" s="0" t="n">
        <v>500</v>
      </c>
      <c r="Q3362" s="0" t="n">
        <v>3.2</v>
      </c>
      <c r="R3362" s="0" t="str">
        <f aca="false">INDEX(Lookup!$B$4:$B$18,MATCH(C3362,Lookup!$A$4:$A$18,0))</f>
        <v>India</v>
      </c>
      <c r="S3362" s="20" t="n">
        <f aca="false">INDEX(Lookup!$D$4:$D$18,MATCH(C3362,Lookup!$A$4:$A$18,0))</f>
        <v>0.012</v>
      </c>
      <c r="T3362" s="21" t="n">
        <f aca="false">ROUND(P3362*S3362,2)</f>
        <v>6</v>
      </c>
      <c r="U3362" s="21" t="n">
        <f aca="false">IF(T3362&lt;=10,1,IF(T3362&lt;=20,2,IF(T3362&lt;=30,3,IF(T3362&lt;=40,4,IF(T3362&lt;=50,5,IF(T3362&lt;=100,6,IF(T3362&lt;=250,7,8)))))))</f>
        <v>1</v>
      </c>
      <c r="V3362" s="21" t="n">
        <f aca="false">IF(AND(OR(Dashboard!$T$3="All",R3362=Dashboard!$T$3),OR(Dashboard!$T$4="All",D3362=Dashboard!$T$4)),1,0)</f>
        <v>1</v>
      </c>
      <c r="W3362" s="21" t="n">
        <f aca="false">IF(V3362=1,T3362+ROW()/10000000,0)</f>
        <v>6.0003362</v>
      </c>
    </row>
    <row r="3363" customFormat="false" ht="15" hidden="false" customHeight="false" outlineLevel="0" collapsed="false">
      <c r="A3363" s="0" t="n">
        <v>312579</v>
      </c>
      <c r="B3363" s="0" t="s">
        <v>8566</v>
      </c>
      <c r="C3363" s="0" t="n">
        <v>1</v>
      </c>
      <c r="D3363" s="0" t="s">
        <v>6924</v>
      </c>
      <c r="E3363" s="0" t="s">
        <v>8567</v>
      </c>
      <c r="F3363" s="0" t="s">
        <v>8562</v>
      </c>
      <c r="G3363" s="0" t="s">
        <v>8563</v>
      </c>
      <c r="H3363" s="0" t="s">
        <v>2723</v>
      </c>
      <c r="I3363" s="0" t="s">
        <v>2123</v>
      </c>
      <c r="J3363" s="0" t="s">
        <v>47</v>
      </c>
      <c r="K3363" s="0" t="s">
        <v>47</v>
      </c>
      <c r="L3363" s="0" t="s">
        <v>47</v>
      </c>
      <c r="M3363" s="0" t="s">
        <v>47</v>
      </c>
      <c r="N3363" s="0" t="n">
        <v>2</v>
      </c>
      <c r="O3363" s="0" t="n">
        <v>15</v>
      </c>
      <c r="P3363" s="0" t="n">
        <v>500</v>
      </c>
      <c r="Q3363" s="0" t="n">
        <v>3.2</v>
      </c>
      <c r="R3363" s="0" t="str">
        <f aca="false">INDEX(Lookup!$B$4:$B$18,MATCH(C3363,Lookup!$A$4:$A$18,0))</f>
        <v>India</v>
      </c>
      <c r="S3363" s="20" t="n">
        <f aca="false">INDEX(Lookup!$D$4:$D$18,MATCH(C3363,Lookup!$A$4:$A$18,0))</f>
        <v>0.012</v>
      </c>
      <c r="T3363" s="21" t="n">
        <f aca="false">ROUND(P3363*S3363,2)</f>
        <v>6</v>
      </c>
      <c r="U3363" s="21" t="n">
        <f aca="false">IF(T3363&lt;=10,1,IF(T3363&lt;=20,2,IF(T3363&lt;=30,3,IF(T3363&lt;=40,4,IF(T3363&lt;=50,5,IF(T3363&lt;=100,6,IF(T3363&lt;=250,7,8)))))))</f>
        <v>1</v>
      </c>
      <c r="V3363" s="21" t="n">
        <f aca="false">IF(AND(OR(Dashboard!$T$3="All",R3363=Dashboard!$T$3),OR(Dashboard!$T$4="All",D3363=Dashboard!$T$4)),1,0)</f>
        <v>1</v>
      </c>
      <c r="W3363" s="21" t="n">
        <f aca="false">IF(V3363=1,T3363+ROW()/10000000,0)</f>
        <v>6.0003363</v>
      </c>
    </row>
    <row r="3364" customFormat="false" ht="15" hidden="false" customHeight="false" outlineLevel="0" collapsed="false">
      <c r="A3364" s="0" t="n">
        <v>18398753</v>
      </c>
      <c r="B3364" s="0" t="s">
        <v>8568</v>
      </c>
      <c r="C3364" s="0" t="n">
        <v>1</v>
      </c>
      <c r="D3364" s="0" t="s">
        <v>6924</v>
      </c>
      <c r="E3364" s="0" t="s">
        <v>8569</v>
      </c>
      <c r="F3364" s="0" t="s">
        <v>8562</v>
      </c>
      <c r="G3364" s="0" t="s">
        <v>8563</v>
      </c>
      <c r="H3364" s="0" t="s">
        <v>4046</v>
      </c>
      <c r="I3364" s="0" t="s">
        <v>2123</v>
      </c>
      <c r="J3364" s="0" t="s">
        <v>47</v>
      </c>
      <c r="K3364" s="0" t="s">
        <v>47</v>
      </c>
      <c r="L3364" s="0" t="s">
        <v>47</v>
      </c>
      <c r="M3364" s="0" t="s">
        <v>47</v>
      </c>
      <c r="N3364" s="0" t="n">
        <v>1</v>
      </c>
      <c r="O3364" s="0" t="n">
        <v>7</v>
      </c>
      <c r="P3364" s="0" t="n">
        <v>300</v>
      </c>
      <c r="Q3364" s="0" t="n">
        <v>3</v>
      </c>
      <c r="R3364" s="0" t="str">
        <f aca="false">INDEX(Lookup!$B$4:$B$18,MATCH(C3364,Lookup!$A$4:$A$18,0))</f>
        <v>India</v>
      </c>
      <c r="S3364" s="20" t="n">
        <f aca="false">INDEX(Lookup!$D$4:$D$18,MATCH(C3364,Lookup!$A$4:$A$18,0))</f>
        <v>0.012</v>
      </c>
      <c r="T3364" s="21" t="n">
        <f aca="false">ROUND(P3364*S3364,2)</f>
        <v>3.6</v>
      </c>
      <c r="U3364" s="21" t="n">
        <f aca="false">IF(T3364&lt;=10,1,IF(T3364&lt;=20,2,IF(T3364&lt;=30,3,IF(T3364&lt;=40,4,IF(T3364&lt;=50,5,IF(T3364&lt;=100,6,IF(T3364&lt;=250,7,8)))))))</f>
        <v>1</v>
      </c>
      <c r="V3364" s="21" t="n">
        <f aca="false">IF(AND(OR(Dashboard!$T$3="All",R3364=Dashboard!$T$3),OR(Dashboard!$T$4="All",D3364=Dashboard!$T$4)),1,0)</f>
        <v>1</v>
      </c>
      <c r="W3364" s="21" t="n">
        <f aca="false">IF(V3364=1,T3364+ROW()/10000000,0)</f>
        <v>3.6003364</v>
      </c>
    </row>
    <row r="3365" customFormat="false" ht="15" hidden="false" customHeight="false" outlineLevel="0" collapsed="false">
      <c r="A3365" s="0" t="n">
        <v>301313</v>
      </c>
      <c r="B3365" s="0" t="s">
        <v>8570</v>
      </c>
      <c r="C3365" s="0" t="n">
        <v>1</v>
      </c>
      <c r="D3365" s="0" t="s">
        <v>6924</v>
      </c>
      <c r="E3365" s="0" t="s">
        <v>8571</v>
      </c>
      <c r="F3365" s="0" t="s">
        <v>8562</v>
      </c>
      <c r="G3365" s="0" t="s">
        <v>8563</v>
      </c>
      <c r="H3365" s="0" t="s">
        <v>2128</v>
      </c>
      <c r="I3365" s="0" t="s">
        <v>2123</v>
      </c>
      <c r="J3365" s="0" t="s">
        <v>47</v>
      </c>
      <c r="K3365" s="0" t="s">
        <v>47</v>
      </c>
      <c r="L3365" s="0" t="s">
        <v>47</v>
      </c>
      <c r="M3365" s="0" t="s">
        <v>47</v>
      </c>
      <c r="N3365" s="0" t="n">
        <v>2</v>
      </c>
      <c r="O3365" s="0" t="n">
        <v>9</v>
      </c>
      <c r="P3365" s="0" t="n">
        <v>600</v>
      </c>
      <c r="Q3365" s="0" t="n">
        <v>2.8</v>
      </c>
      <c r="R3365" s="0" t="str">
        <f aca="false">INDEX(Lookup!$B$4:$B$18,MATCH(C3365,Lookup!$A$4:$A$18,0))</f>
        <v>India</v>
      </c>
      <c r="S3365" s="20" t="n">
        <f aca="false">INDEX(Lookup!$D$4:$D$18,MATCH(C3365,Lookup!$A$4:$A$18,0))</f>
        <v>0.012</v>
      </c>
      <c r="T3365" s="21" t="n">
        <f aca="false">ROUND(P3365*S3365,2)</f>
        <v>7.2</v>
      </c>
      <c r="U3365" s="21" t="n">
        <f aca="false">IF(T3365&lt;=10,1,IF(T3365&lt;=20,2,IF(T3365&lt;=30,3,IF(T3365&lt;=40,4,IF(T3365&lt;=50,5,IF(T3365&lt;=100,6,IF(T3365&lt;=250,7,8)))))))</f>
        <v>1</v>
      </c>
      <c r="V3365" s="21" t="n">
        <f aca="false">IF(AND(OR(Dashboard!$T$3="All",R3365=Dashboard!$T$3),OR(Dashboard!$T$4="All",D3365=Dashboard!$T$4)),1,0)</f>
        <v>1</v>
      </c>
      <c r="W3365" s="21" t="n">
        <f aca="false">IF(V3365=1,T3365+ROW()/10000000,0)</f>
        <v>7.2003365</v>
      </c>
    </row>
    <row r="3366" customFormat="false" ht="15" hidden="false" customHeight="false" outlineLevel="0" collapsed="false">
      <c r="A3366" s="0" t="n">
        <v>301305</v>
      </c>
      <c r="B3366" s="0" t="s">
        <v>8572</v>
      </c>
      <c r="C3366" s="0" t="n">
        <v>1</v>
      </c>
      <c r="D3366" s="0" t="s">
        <v>6924</v>
      </c>
      <c r="E3366" s="0" t="s">
        <v>8573</v>
      </c>
      <c r="F3366" s="0" t="s">
        <v>8562</v>
      </c>
      <c r="G3366" s="0" t="s">
        <v>8563</v>
      </c>
      <c r="H3366" s="0" t="s">
        <v>3129</v>
      </c>
      <c r="I3366" s="0" t="s">
        <v>2123</v>
      </c>
      <c r="J3366" s="0" t="s">
        <v>47</v>
      </c>
      <c r="K3366" s="0" t="s">
        <v>47</v>
      </c>
      <c r="L3366" s="0" t="s">
        <v>47</v>
      </c>
      <c r="M3366" s="0" t="s">
        <v>47</v>
      </c>
      <c r="N3366" s="0" t="n">
        <v>1</v>
      </c>
      <c r="O3366" s="0" t="n">
        <v>32</v>
      </c>
      <c r="P3366" s="0" t="n">
        <v>350</v>
      </c>
      <c r="Q3366" s="0" t="n">
        <v>3.3</v>
      </c>
      <c r="R3366" s="0" t="str">
        <f aca="false">INDEX(Lookup!$B$4:$B$18,MATCH(C3366,Lookup!$A$4:$A$18,0))</f>
        <v>India</v>
      </c>
      <c r="S3366" s="20" t="n">
        <f aca="false">INDEX(Lookup!$D$4:$D$18,MATCH(C3366,Lookup!$A$4:$A$18,0))</f>
        <v>0.012</v>
      </c>
      <c r="T3366" s="21" t="n">
        <f aca="false">ROUND(P3366*S3366,2)</f>
        <v>4.2</v>
      </c>
      <c r="U3366" s="21" t="n">
        <f aca="false">IF(T3366&lt;=10,1,IF(T3366&lt;=20,2,IF(T3366&lt;=30,3,IF(T3366&lt;=40,4,IF(T3366&lt;=50,5,IF(T3366&lt;=100,6,IF(T3366&lt;=250,7,8)))))))</f>
        <v>1</v>
      </c>
      <c r="V3366" s="21" t="n">
        <f aca="false">IF(AND(OR(Dashboard!$T$3="All",R3366=Dashboard!$T$3),OR(Dashboard!$T$4="All",D3366=Dashboard!$T$4)),1,0)</f>
        <v>1</v>
      </c>
      <c r="W3366" s="21" t="n">
        <f aca="false">IF(V3366=1,T3366+ROW()/10000000,0)</f>
        <v>4.2003366</v>
      </c>
    </row>
    <row r="3367" customFormat="false" ht="15" hidden="false" customHeight="false" outlineLevel="0" collapsed="false">
      <c r="A3367" s="0" t="n">
        <v>18124346</v>
      </c>
      <c r="B3367" s="0" t="s">
        <v>3084</v>
      </c>
      <c r="C3367" s="0" t="n">
        <v>1</v>
      </c>
      <c r="D3367" s="0" t="s">
        <v>6924</v>
      </c>
      <c r="E3367" s="0" t="s">
        <v>8574</v>
      </c>
      <c r="F3367" s="0" t="s">
        <v>8562</v>
      </c>
      <c r="G3367" s="0" t="s">
        <v>8563</v>
      </c>
      <c r="H3367" s="0" t="s">
        <v>2128</v>
      </c>
      <c r="I3367" s="0" t="s">
        <v>2123</v>
      </c>
      <c r="J3367" s="0" t="s">
        <v>47</v>
      </c>
      <c r="K3367" s="0" t="s">
        <v>47</v>
      </c>
      <c r="L3367" s="0" t="s">
        <v>47</v>
      </c>
      <c r="M3367" s="0" t="s">
        <v>47</v>
      </c>
      <c r="N3367" s="0" t="n">
        <v>1</v>
      </c>
      <c r="O3367" s="0" t="n">
        <v>4</v>
      </c>
      <c r="P3367" s="0" t="n">
        <v>400</v>
      </c>
      <c r="Q3367" s="0" t="n">
        <v>2.9</v>
      </c>
      <c r="R3367" s="0" t="str">
        <f aca="false">INDEX(Lookup!$B$4:$B$18,MATCH(C3367,Lookup!$A$4:$A$18,0))</f>
        <v>India</v>
      </c>
      <c r="S3367" s="20" t="n">
        <f aca="false">INDEX(Lookup!$D$4:$D$18,MATCH(C3367,Lookup!$A$4:$A$18,0))</f>
        <v>0.012</v>
      </c>
      <c r="T3367" s="21" t="n">
        <f aca="false">ROUND(P3367*S3367,2)</f>
        <v>4.8</v>
      </c>
      <c r="U3367" s="21" t="n">
        <f aca="false">IF(T3367&lt;=10,1,IF(T3367&lt;=20,2,IF(T3367&lt;=30,3,IF(T3367&lt;=40,4,IF(T3367&lt;=50,5,IF(T3367&lt;=100,6,IF(T3367&lt;=250,7,8)))))))</f>
        <v>1</v>
      </c>
      <c r="V3367" s="21" t="n">
        <f aca="false">IF(AND(OR(Dashboard!$T$3="All",R3367=Dashboard!$T$3),OR(Dashboard!$T$4="All",D3367=Dashboard!$T$4)),1,0)</f>
        <v>1</v>
      </c>
      <c r="W3367" s="21" t="n">
        <f aca="false">IF(V3367=1,T3367+ROW()/10000000,0)</f>
        <v>4.8003367</v>
      </c>
    </row>
    <row r="3368" customFormat="false" ht="15" hidden="false" customHeight="false" outlineLevel="0" collapsed="false">
      <c r="A3368" s="0" t="n">
        <v>310664</v>
      </c>
      <c r="B3368" s="0" t="s">
        <v>8575</v>
      </c>
      <c r="C3368" s="0" t="n">
        <v>1</v>
      </c>
      <c r="D3368" s="0" t="s">
        <v>6924</v>
      </c>
      <c r="E3368" s="0" t="s">
        <v>8576</v>
      </c>
      <c r="F3368" s="0" t="s">
        <v>8562</v>
      </c>
      <c r="G3368" s="0" t="s">
        <v>8563</v>
      </c>
      <c r="H3368" s="0" t="s">
        <v>2136</v>
      </c>
      <c r="I3368" s="0" t="s">
        <v>2123</v>
      </c>
      <c r="J3368" s="0" t="s">
        <v>46</v>
      </c>
      <c r="K3368" s="0" t="s">
        <v>46</v>
      </c>
      <c r="L3368" s="0" t="s">
        <v>47</v>
      </c>
      <c r="M3368" s="0" t="s">
        <v>47</v>
      </c>
      <c r="N3368" s="0" t="n">
        <v>3</v>
      </c>
      <c r="O3368" s="0" t="n">
        <v>56</v>
      </c>
      <c r="P3368" s="0" t="n">
        <v>1200</v>
      </c>
      <c r="Q3368" s="0" t="n">
        <v>3.3</v>
      </c>
      <c r="R3368" s="0" t="str">
        <f aca="false">INDEX(Lookup!$B$4:$B$18,MATCH(C3368,Lookup!$A$4:$A$18,0))</f>
        <v>India</v>
      </c>
      <c r="S3368" s="20" t="n">
        <f aca="false">INDEX(Lookup!$D$4:$D$18,MATCH(C3368,Lookup!$A$4:$A$18,0))</f>
        <v>0.012</v>
      </c>
      <c r="T3368" s="21" t="n">
        <f aca="false">ROUND(P3368*S3368,2)</f>
        <v>14.4</v>
      </c>
      <c r="U3368" s="21" t="n">
        <f aca="false">IF(T3368&lt;=10,1,IF(T3368&lt;=20,2,IF(T3368&lt;=30,3,IF(T3368&lt;=40,4,IF(T3368&lt;=50,5,IF(T3368&lt;=100,6,IF(T3368&lt;=250,7,8)))))))</f>
        <v>2</v>
      </c>
      <c r="V3368" s="21" t="n">
        <f aca="false">IF(AND(OR(Dashboard!$T$3="All",R3368=Dashboard!$T$3),OR(Dashboard!$T$4="All",D3368=Dashboard!$T$4)),1,0)</f>
        <v>1</v>
      </c>
      <c r="W3368" s="21" t="n">
        <f aca="false">IF(V3368=1,T3368+ROW()/10000000,0)</f>
        <v>14.4003368</v>
      </c>
    </row>
    <row r="3369" customFormat="false" ht="15" hidden="false" customHeight="false" outlineLevel="0" collapsed="false">
      <c r="A3369" s="0" t="n">
        <v>6266</v>
      </c>
      <c r="B3369" s="0" t="s">
        <v>8577</v>
      </c>
      <c r="C3369" s="0" t="n">
        <v>1</v>
      </c>
      <c r="D3369" s="0" t="s">
        <v>6924</v>
      </c>
      <c r="E3369" s="0" t="s">
        <v>8578</v>
      </c>
      <c r="F3369" s="0" t="s">
        <v>8562</v>
      </c>
      <c r="G3369" s="0" t="s">
        <v>8563</v>
      </c>
      <c r="H3369" s="0" t="s">
        <v>2128</v>
      </c>
      <c r="I3369" s="0" t="s">
        <v>2123</v>
      </c>
      <c r="J3369" s="0" t="s">
        <v>47</v>
      </c>
      <c r="K3369" s="0" t="s">
        <v>47</v>
      </c>
      <c r="L3369" s="0" t="s">
        <v>47</v>
      </c>
      <c r="M3369" s="0" t="s">
        <v>47</v>
      </c>
      <c r="N3369" s="0" t="n">
        <v>2</v>
      </c>
      <c r="O3369" s="0" t="n">
        <v>16</v>
      </c>
      <c r="P3369" s="0" t="n">
        <v>600</v>
      </c>
      <c r="Q3369" s="0" t="n">
        <v>3</v>
      </c>
      <c r="R3369" s="0" t="str">
        <f aca="false">INDEX(Lookup!$B$4:$B$18,MATCH(C3369,Lookup!$A$4:$A$18,0))</f>
        <v>India</v>
      </c>
      <c r="S3369" s="20" t="n">
        <f aca="false">INDEX(Lookup!$D$4:$D$18,MATCH(C3369,Lookup!$A$4:$A$18,0))</f>
        <v>0.012</v>
      </c>
      <c r="T3369" s="21" t="n">
        <f aca="false">ROUND(P3369*S3369,2)</f>
        <v>7.2</v>
      </c>
      <c r="U3369" s="21" t="n">
        <f aca="false">IF(T3369&lt;=10,1,IF(T3369&lt;=20,2,IF(T3369&lt;=30,3,IF(T3369&lt;=40,4,IF(T3369&lt;=50,5,IF(T3369&lt;=100,6,IF(T3369&lt;=250,7,8)))))))</f>
        <v>1</v>
      </c>
      <c r="V3369" s="21" t="n">
        <f aca="false">IF(AND(OR(Dashboard!$T$3="All",R3369=Dashboard!$T$3),OR(Dashboard!$T$4="All",D3369=Dashboard!$T$4)),1,0)</f>
        <v>1</v>
      </c>
      <c r="W3369" s="21" t="n">
        <f aca="false">IF(V3369=1,T3369+ROW()/10000000,0)</f>
        <v>7.2003369</v>
      </c>
    </row>
    <row r="3370" customFormat="false" ht="15" hidden="false" customHeight="false" outlineLevel="0" collapsed="false">
      <c r="A3370" s="0" t="n">
        <v>5060</v>
      </c>
      <c r="B3370" s="0" t="s">
        <v>2408</v>
      </c>
      <c r="C3370" s="0" t="n">
        <v>1</v>
      </c>
      <c r="D3370" s="0" t="s">
        <v>6924</v>
      </c>
      <c r="E3370" s="0" t="s">
        <v>8579</v>
      </c>
      <c r="F3370" s="0" t="s">
        <v>8562</v>
      </c>
      <c r="G3370" s="0" t="s">
        <v>8563</v>
      </c>
      <c r="H3370" s="0" t="s">
        <v>3392</v>
      </c>
      <c r="I3370" s="0" t="s">
        <v>2123</v>
      </c>
      <c r="J3370" s="0" t="s">
        <v>47</v>
      </c>
      <c r="K3370" s="0" t="s">
        <v>47</v>
      </c>
      <c r="L3370" s="0" t="s">
        <v>47</v>
      </c>
      <c r="M3370" s="0" t="s">
        <v>47</v>
      </c>
      <c r="N3370" s="0" t="n">
        <v>2</v>
      </c>
      <c r="O3370" s="0" t="n">
        <v>87</v>
      </c>
      <c r="P3370" s="0" t="n">
        <v>700</v>
      </c>
      <c r="Q3370" s="0" t="n">
        <v>3.3</v>
      </c>
      <c r="R3370" s="0" t="str">
        <f aca="false">INDEX(Lookup!$B$4:$B$18,MATCH(C3370,Lookup!$A$4:$A$18,0))</f>
        <v>India</v>
      </c>
      <c r="S3370" s="20" t="n">
        <f aca="false">INDEX(Lookup!$D$4:$D$18,MATCH(C3370,Lookup!$A$4:$A$18,0))</f>
        <v>0.012</v>
      </c>
      <c r="T3370" s="21" t="n">
        <f aca="false">ROUND(P3370*S3370,2)</f>
        <v>8.4</v>
      </c>
      <c r="U3370" s="21" t="n">
        <f aca="false">IF(T3370&lt;=10,1,IF(T3370&lt;=20,2,IF(T3370&lt;=30,3,IF(T3370&lt;=40,4,IF(T3370&lt;=50,5,IF(T3370&lt;=100,6,IF(T3370&lt;=250,7,8)))))))</f>
        <v>1</v>
      </c>
      <c r="V3370" s="21" t="n">
        <f aca="false">IF(AND(OR(Dashboard!$T$3="All",R3370=Dashboard!$T$3),OR(Dashboard!$T$4="All",D3370=Dashboard!$T$4)),1,0)</f>
        <v>1</v>
      </c>
      <c r="W3370" s="21" t="n">
        <f aca="false">IF(V3370=1,T3370+ROW()/10000000,0)</f>
        <v>8.400337</v>
      </c>
    </row>
    <row r="3371" customFormat="false" ht="15" hidden="false" customHeight="false" outlineLevel="0" collapsed="false">
      <c r="A3371" s="0" t="n">
        <v>312566</v>
      </c>
      <c r="B3371" s="0" t="s">
        <v>8580</v>
      </c>
      <c r="C3371" s="0" t="n">
        <v>1</v>
      </c>
      <c r="D3371" s="0" t="s">
        <v>6924</v>
      </c>
      <c r="E3371" s="0" t="s">
        <v>8581</v>
      </c>
      <c r="F3371" s="0" t="s">
        <v>8562</v>
      </c>
      <c r="G3371" s="0" t="s">
        <v>8563</v>
      </c>
      <c r="H3371" s="0" t="s">
        <v>2128</v>
      </c>
      <c r="I3371" s="0" t="s">
        <v>2123</v>
      </c>
      <c r="J3371" s="0" t="s">
        <v>47</v>
      </c>
      <c r="K3371" s="0" t="s">
        <v>47</v>
      </c>
      <c r="L3371" s="0" t="s">
        <v>47</v>
      </c>
      <c r="M3371" s="0" t="s">
        <v>47</v>
      </c>
      <c r="N3371" s="0" t="n">
        <v>1</v>
      </c>
      <c r="O3371" s="0" t="n">
        <v>39</v>
      </c>
      <c r="P3371" s="0" t="n">
        <v>200</v>
      </c>
      <c r="Q3371" s="0" t="n">
        <v>3.4</v>
      </c>
      <c r="R3371" s="0" t="str">
        <f aca="false">INDEX(Lookup!$B$4:$B$18,MATCH(C3371,Lookup!$A$4:$A$18,0))</f>
        <v>India</v>
      </c>
      <c r="S3371" s="20" t="n">
        <f aca="false">INDEX(Lookup!$D$4:$D$18,MATCH(C3371,Lookup!$A$4:$A$18,0))</f>
        <v>0.012</v>
      </c>
      <c r="T3371" s="21" t="n">
        <f aca="false">ROUND(P3371*S3371,2)</f>
        <v>2.4</v>
      </c>
      <c r="U3371" s="21" t="n">
        <f aca="false">IF(T3371&lt;=10,1,IF(T3371&lt;=20,2,IF(T3371&lt;=30,3,IF(T3371&lt;=40,4,IF(T3371&lt;=50,5,IF(T3371&lt;=100,6,IF(T3371&lt;=250,7,8)))))))</f>
        <v>1</v>
      </c>
      <c r="V3371" s="21" t="n">
        <f aca="false">IF(AND(OR(Dashboard!$T$3="All",R3371=Dashboard!$T$3),OR(Dashboard!$T$4="All",D3371=Dashboard!$T$4)),1,0)</f>
        <v>1</v>
      </c>
      <c r="W3371" s="21" t="n">
        <f aca="false">IF(V3371=1,T3371+ROW()/10000000,0)</f>
        <v>2.4003371</v>
      </c>
    </row>
    <row r="3372" customFormat="false" ht="15" hidden="false" customHeight="false" outlineLevel="0" collapsed="false">
      <c r="A3372" s="0" t="n">
        <v>18368621</v>
      </c>
      <c r="B3372" s="0" t="s">
        <v>8582</v>
      </c>
      <c r="C3372" s="0" t="n">
        <v>1</v>
      </c>
      <c r="D3372" s="0" t="s">
        <v>6924</v>
      </c>
      <c r="E3372" s="0" t="s">
        <v>8583</v>
      </c>
      <c r="F3372" s="0" t="s">
        <v>8562</v>
      </c>
      <c r="G3372" s="0" t="s">
        <v>8563</v>
      </c>
      <c r="H3372" s="0" t="s">
        <v>3067</v>
      </c>
      <c r="I3372" s="0" t="s">
        <v>2123</v>
      </c>
      <c r="J3372" s="0" t="s">
        <v>47</v>
      </c>
      <c r="K3372" s="0" t="s">
        <v>47</v>
      </c>
      <c r="L3372" s="0" t="s">
        <v>47</v>
      </c>
      <c r="M3372" s="0" t="s">
        <v>47</v>
      </c>
      <c r="N3372" s="0" t="n">
        <v>1</v>
      </c>
      <c r="O3372" s="0" t="n">
        <v>23</v>
      </c>
      <c r="P3372" s="0" t="n">
        <v>250</v>
      </c>
      <c r="Q3372" s="0" t="n">
        <v>3.4</v>
      </c>
      <c r="R3372" s="0" t="str">
        <f aca="false">INDEX(Lookup!$B$4:$B$18,MATCH(C3372,Lookup!$A$4:$A$18,0))</f>
        <v>India</v>
      </c>
      <c r="S3372" s="20" t="n">
        <f aca="false">INDEX(Lookup!$D$4:$D$18,MATCH(C3372,Lookup!$A$4:$A$18,0))</f>
        <v>0.012</v>
      </c>
      <c r="T3372" s="21" t="n">
        <f aca="false">ROUND(P3372*S3372,2)</f>
        <v>3</v>
      </c>
      <c r="U3372" s="21" t="n">
        <f aca="false">IF(T3372&lt;=10,1,IF(T3372&lt;=20,2,IF(T3372&lt;=30,3,IF(T3372&lt;=40,4,IF(T3372&lt;=50,5,IF(T3372&lt;=100,6,IF(T3372&lt;=250,7,8)))))))</f>
        <v>1</v>
      </c>
      <c r="V3372" s="21" t="n">
        <f aca="false">IF(AND(OR(Dashboard!$T$3="All",R3372=Dashboard!$T$3),OR(Dashboard!$T$4="All",D3372=Dashboard!$T$4)),1,0)</f>
        <v>1</v>
      </c>
      <c r="W3372" s="21" t="n">
        <f aca="false">IF(V3372=1,T3372+ROW()/10000000,0)</f>
        <v>3.0003372</v>
      </c>
    </row>
    <row r="3373" customFormat="false" ht="15" hidden="false" customHeight="false" outlineLevel="0" collapsed="false">
      <c r="A3373" s="0" t="n">
        <v>310319</v>
      </c>
      <c r="B3373" s="0" t="s">
        <v>8584</v>
      </c>
      <c r="C3373" s="0" t="n">
        <v>1</v>
      </c>
      <c r="D3373" s="0" t="s">
        <v>6924</v>
      </c>
      <c r="E3373" s="0" t="s">
        <v>8585</v>
      </c>
      <c r="F3373" s="0" t="s">
        <v>8562</v>
      </c>
      <c r="G3373" s="0" t="s">
        <v>8563</v>
      </c>
      <c r="H3373" s="0" t="s">
        <v>4091</v>
      </c>
      <c r="I3373" s="0" t="s">
        <v>2123</v>
      </c>
      <c r="J3373" s="0" t="s">
        <v>47</v>
      </c>
      <c r="K3373" s="0" t="s">
        <v>47</v>
      </c>
      <c r="L3373" s="0" t="s">
        <v>47</v>
      </c>
      <c r="M3373" s="0" t="s">
        <v>47</v>
      </c>
      <c r="N3373" s="0" t="n">
        <v>1</v>
      </c>
      <c r="O3373" s="0" t="n">
        <v>11</v>
      </c>
      <c r="P3373" s="0" t="n">
        <v>400</v>
      </c>
      <c r="Q3373" s="0" t="n">
        <v>3.2</v>
      </c>
      <c r="R3373" s="0" t="str">
        <f aca="false">INDEX(Lookup!$B$4:$B$18,MATCH(C3373,Lookup!$A$4:$A$18,0))</f>
        <v>India</v>
      </c>
      <c r="S3373" s="20" t="n">
        <f aca="false">INDEX(Lookup!$D$4:$D$18,MATCH(C3373,Lookup!$A$4:$A$18,0))</f>
        <v>0.012</v>
      </c>
      <c r="T3373" s="21" t="n">
        <f aca="false">ROUND(P3373*S3373,2)</f>
        <v>4.8</v>
      </c>
      <c r="U3373" s="21" t="n">
        <f aca="false">IF(T3373&lt;=10,1,IF(T3373&lt;=20,2,IF(T3373&lt;=30,3,IF(T3373&lt;=40,4,IF(T3373&lt;=50,5,IF(T3373&lt;=100,6,IF(T3373&lt;=250,7,8)))))))</f>
        <v>1</v>
      </c>
      <c r="V3373" s="21" t="n">
        <f aca="false">IF(AND(OR(Dashboard!$T$3="All",R3373=Dashboard!$T$3),OR(Dashboard!$T$4="All",D3373=Dashboard!$T$4)),1,0)</f>
        <v>1</v>
      </c>
      <c r="W3373" s="21" t="n">
        <f aca="false">IF(V3373=1,T3373+ROW()/10000000,0)</f>
        <v>4.8003373</v>
      </c>
    </row>
    <row r="3374" customFormat="false" ht="15" hidden="false" customHeight="false" outlineLevel="0" collapsed="false">
      <c r="A3374" s="0" t="n">
        <v>302497</v>
      </c>
      <c r="B3374" s="0" t="s">
        <v>8586</v>
      </c>
      <c r="C3374" s="0" t="n">
        <v>1</v>
      </c>
      <c r="D3374" s="0" t="s">
        <v>6924</v>
      </c>
      <c r="E3374" s="0" t="s">
        <v>8587</v>
      </c>
      <c r="F3374" s="0" t="s">
        <v>8562</v>
      </c>
      <c r="G3374" s="0" t="s">
        <v>8563</v>
      </c>
      <c r="H3374" s="0" t="s">
        <v>2128</v>
      </c>
      <c r="I3374" s="0" t="s">
        <v>2123</v>
      </c>
      <c r="J3374" s="0" t="s">
        <v>47</v>
      </c>
      <c r="K3374" s="0" t="s">
        <v>46</v>
      </c>
      <c r="L3374" s="0" t="s">
        <v>47</v>
      </c>
      <c r="M3374" s="0" t="s">
        <v>47</v>
      </c>
      <c r="N3374" s="0" t="n">
        <v>1</v>
      </c>
      <c r="O3374" s="0" t="n">
        <v>15</v>
      </c>
      <c r="P3374" s="0" t="n">
        <v>450</v>
      </c>
      <c r="Q3374" s="0" t="n">
        <v>2.6</v>
      </c>
      <c r="R3374" s="0" t="str">
        <f aca="false">INDEX(Lookup!$B$4:$B$18,MATCH(C3374,Lookup!$A$4:$A$18,0))</f>
        <v>India</v>
      </c>
      <c r="S3374" s="20" t="n">
        <f aca="false">INDEX(Lookup!$D$4:$D$18,MATCH(C3374,Lookup!$A$4:$A$18,0))</f>
        <v>0.012</v>
      </c>
      <c r="T3374" s="21" t="n">
        <f aca="false">ROUND(P3374*S3374,2)</f>
        <v>5.4</v>
      </c>
      <c r="U3374" s="21" t="n">
        <f aca="false">IF(T3374&lt;=10,1,IF(T3374&lt;=20,2,IF(T3374&lt;=30,3,IF(T3374&lt;=40,4,IF(T3374&lt;=50,5,IF(T3374&lt;=100,6,IF(T3374&lt;=250,7,8)))))))</f>
        <v>1</v>
      </c>
      <c r="V3374" s="21" t="n">
        <f aca="false">IF(AND(OR(Dashboard!$T$3="All",R3374=Dashboard!$T$3),OR(Dashboard!$T$4="All",D3374=Dashboard!$T$4)),1,0)</f>
        <v>1</v>
      </c>
      <c r="W3374" s="21" t="n">
        <f aca="false">IF(V3374=1,T3374+ROW()/10000000,0)</f>
        <v>5.4003374</v>
      </c>
    </row>
    <row r="3375" customFormat="false" ht="15" hidden="false" customHeight="false" outlineLevel="0" collapsed="false">
      <c r="A3375" s="0" t="n">
        <v>302528</v>
      </c>
      <c r="B3375" s="0" t="s">
        <v>2296</v>
      </c>
      <c r="C3375" s="0" t="n">
        <v>1</v>
      </c>
      <c r="D3375" s="0" t="s">
        <v>6924</v>
      </c>
      <c r="E3375" s="0" t="s">
        <v>8588</v>
      </c>
      <c r="F3375" s="0" t="s">
        <v>8562</v>
      </c>
      <c r="G3375" s="0" t="s">
        <v>8563</v>
      </c>
      <c r="H3375" s="0" t="s">
        <v>1898</v>
      </c>
      <c r="I3375" s="0" t="s">
        <v>2123</v>
      </c>
      <c r="J3375" s="0" t="s">
        <v>47</v>
      </c>
      <c r="K3375" s="0" t="s">
        <v>46</v>
      </c>
      <c r="L3375" s="0" t="s">
        <v>47</v>
      </c>
      <c r="M3375" s="0" t="s">
        <v>47</v>
      </c>
      <c r="N3375" s="0" t="n">
        <v>2</v>
      </c>
      <c r="O3375" s="0" t="n">
        <v>65</v>
      </c>
      <c r="P3375" s="0" t="n">
        <v>500</v>
      </c>
      <c r="Q3375" s="0" t="n">
        <v>3.3</v>
      </c>
      <c r="R3375" s="0" t="str">
        <f aca="false">INDEX(Lookup!$B$4:$B$18,MATCH(C3375,Lookup!$A$4:$A$18,0))</f>
        <v>India</v>
      </c>
      <c r="S3375" s="20" t="n">
        <f aca="false">INDEX(Lookup!$D$4:$D$18,MATCH(C3375,Lookup!$A$4:$A$18,0))</f>
        <v>0.012</v>
      </c>
      <c r="T3375" s="21" t="n">
        <f aca="false">ROUND(P3375*S3375,2)</f>
        <v>6</v>
      </c>
      <c r="U3375" s="21" t="n">
        <f aca="false">IF(T3375&lt;=10,1,IF(T3375&lt;=20,2,IF(T3375&lt;=30,3,IF(T3375&lt;=40,4,IF(T3375&lt;=50,5,IF(T3375&lt;=100,6,IF(T3375&lt;=250,7,8)))))))</f>
        <v>1</v>
      </c>
      <c r="V3375" s="21" t="n">
        <f aca="false">IF(AND(OR(Dashboard!$T$3="All",R3375=Dashboard!$T$3),OR(Dashboard!$T$4="All",D3375=Dashboard!$T$4)),1,0)</f>
        <v>1</v>
      </c>
      <c r="W3375" s="21" t="n">
        <f aca="false">IF(V3375=1,T3375+ROW()/10000000,0)</f>
        <v>6.0003375</v>
      </c>
    </row>
    <row r="3376" customFormat="false" ht="15" hidden="false" customHeight="false" outlineLevel="0" collapsed="false">
      <c r="A3376" s="0" t="n">
        <v>305209</v>
      </c>
      <c r="B3376" s="0" t="s">
        <v>8589</v>
      </c>
      <c r="C3376" s="0" t="n">
        <v>1</v>
      </c>
      <c r="D3376" s="0" t="s">
        <v>6924</v>
      </c>
      <c r="E3376" s="0" t="s">
        <v>8590</v>
      </c>
      <c r="F3376" s="0" t="s">
        <v>8562</v>
      </c>
      <c r="G3376" s="0" t="s">
        <v>8563</v>
      </c>
      <c r="H3376" s="0" t="s">
        <v>2050</v>
      </c>
      <c r="I3376" s="0" t="s">
        <v>2123</v>
      </c>
      <c r="J3376" s="0" t="s">
        <v>47</v>
      </c>
      <c r="K3376" s="0" t="s">
        <v>47</v>
      </c>
      <c r="L3376" s="0" t="s">
        <v>47</v>
      </c>
      <c r="M3376" s="0" t="s">
        <v>47</v>
      </c>
      <c r="N3376" s="0" t="n">
        <v>1</v>
      </c>
      <c r="O3376" s="0" t="n">
        <v>7</v>
      </c>
      <c r="P3376" s="0" t="n">
        <v>300</v>
      </c>
      <c r="Q3376" s="0" t="n">
        <v>3.1</v>
      </c>
      <c r="R3376" s="0" t="str">
        <f aca="false">INDEX(Lookup!$B$4:$B$18,MATCH(C3376,Lookup!$A$4:$A$18,0))</f>
        <v>India</v>
      </c>
      <c r="S3376" s="20" t="n">
        <f aca="false">INDEX(Lookup!$D$4:$D$18,MATCH(C3376,Lookup!$A$4:$A$18,0))</f>
        <v>0.012</v>
      </c>
      <c r="T3376" s="21" t="n">
        <f aca="false">ROUND(P3376*S3376,2)</f>
        <v>3.6</v>
      </c>
      <c r="U3376" s="21" t="n">
        <f aca="false">IF(T3376&lt;=10,1,IF(T3376&lt;=20,2,IF(T3376&lt;=30,3,IF(T3376&lt;=40,4,IF(T3376&lt;=50,5,IF(T3376&lt;=100,6,IF(T3376&lt;=250,7,8)))))))</f>
        <v>1</v>
      </c>
      <c r="V3376" s="21" t="n">
        <f aca="false">IF(AND(OR(Dashboard!$T$3="All",R3376=Dashboard!$T$3),OR(Dashboard!$T$4="All",D3376=Dashboard!$T$4)),1,0)</f>
        <v>1</v>
      </c>
      <c r="W3376" s="21" t="n">
        <f aca="false">IF(V3376=1,T3376+ROW()/10000000,0)</f>
        <v>3.6003376</v>
      </c>
    </row>
    <row r="3377" customFormat="false" ht="15" hidden="false" customHeight="false" outlineLevel="0" collapsed="false">
      <c r="A3377" s="0" t="n">
        <v>313046</v>
      </c>
      <c r="B3377" s="0" t="s">
        <v>8591</v>
      </c>
      <c r="C3377" s="0" t="n">
        <v>1</v>
      </c>
      <c r="D3377" s="0" t="s">
        <v>6924</v>
      </c>
      <c r="E3377" s="0" t="s">
        <v>8592</v>
      </c>
      <c r="F3377" s="0" t="s">
        <v>8562</v>
      </c>
      <c r="G3377" s="0" t="s">
        <v>8563</v>
      </c>
      <c r="H3377" s="0" t="s">
        <v>2158</v>
      </c>
      <c r="I3377" s="0" t="s">
        <v>2123</v>
      </c>
      <c r="J3377" s="0" t="s">
        <v>47</v>
      </c>
      <c r="K3377" s="0" t="s">
        <v>47</v>
      </c>
      <c r="L3377" s="0" t="s">
        <v>47</v>
      </c>
      <c r="M3377" s="0" t="s">
        <v>47</v>
      </c>
      <c r="N3377" s="0" t="n">
        <v>2</v>
      </c>
      <c r="O3377" s="0" t="n">
        <v>14</v>
      </c>
      <c r="P3377" s="0" t="n">
        <v>500</v>
      </c>
      <c r="Q3377" s="0" t="n">
        <v>2.6</v>
      </c>
      <c r="R3377" s="0" t="str">
        <f aca="false">INDEX(Lookup!$B$4:$B$18,MATCH(C3377,Lookup!$A$4:$A$18,0))</f>
        <v>India</v>
      </c>
      <c r="S3377" s="20" t="n">
        <f aca="false">INDEX(Lookup!$D$4:$D$18,MATCH(C3377,Lookup!$A$4:$A$18,0))</f>
        <v>0.012</v>
      </c>
      <c r="T3377" s="21" t="n">
        <f aca="false">ROUND(P3377*S3377,2)</f>
        <v>6</v>
      </c>
      <c r="U3377" s="21" t="n">
        <f aca="false">IF(T3377&lt;=10,1,IF(T3377&lt;=20,2,IF(T3377&lt;=30,3,IF(T3377&lt;=40,4,IF(T3377&lt;=50,5,IF(T3377&lt;=100,6,IF(T3377&lt;=250,7,8)))))))</f>
        <v>1</v>
      </c>
      <c r="V3377" s="21" t="n">
        <f aca="false">IF(AND(OR(Dashboard!$T$3="All",R3377=Dashboard!$T$3),OR(Dashboard!$T$4="All",D3377=Dashboard!$T$4)),1,0)</f>
        <v>1</v>
      </c>
      <c r="W3377" s="21" t="n">
        <f aca="false">IF(V3377=1,T3377+ROW()/10000000,0)</f>
        <v>6.0003377</v>
      </c>
    </row>
    <row r="3378" customFormat="false" ht="15" hidden="false" customHeight="false" outlineLevel="0" collapsed="false">
      <c r="A3378" s="0" t="n">
        <v>313473</v>
      </c>
      <c r="B3378" s="0" t="s">
        <v>8593</v>
      </c>
      <c r="C3378" s="0" t="n">
        <v>1</v>
      </c>
      <c r="D3378" s="0" t="s">
        <v>6924</v>
      </c>
      <c r="E3378" s="0" t="s">
        <v>8594</v>
      </c>
      <c r="F3378" s="0" t="s">
        <v>8562</v>
      </c>
      <c r="G3378" s="0" t="s">
        <v>8563</v>
      </c>
      <c r="H3378" s="0" t="s">
        <v>3392</v>
      </c>
      <c r="I3378" s="0" t="s">
        <v>2123</v>
      </c>
      <c r="J3378" s="0" t="s">
        <v>47</v>
      </c>
      <c r="K3378" s="0" t="s">
        <v>47</v>
      </c>
      <c r="L3378" s="0" t="s">
        <v>47</v>
      </c>
      <c r="M3378" s="0" t="s">
        <v>47</v>
      </c>
      <c r="N3378" s="0" t="n">
        <v>1</v>
      </c>
      <c r="O3378" s="0" t="n">
        <v>7</v>
      </c>
      <c r="P3378" s="0" t="n">
        <v>300</v>
      </c>
      <c r="Q3378" s="0" t="n">
        <v>3</v>
      </c>
      <c r="R3378" s="0" t="str">
        <f aca="false">INDEX(Lookup!$B$4:$B$18,MATCH(C3378,Lookup!$A$4:$A$18,0))</f>
        <v>India</v>
      </c>
      <c r="S3378" s="20" t="n">
        <f aca="false">INDEX(Lookup!$D$4:$D$18,MATCH(C3378,Lookup!$A$4:$A$18,0))</f>
        <v>0.012</v>
      </c>
      <c r="T3378" s="21" t="n">
        <f aca="false">ROUND(P3378*S3378,2)</f>
        <v>3.6</v>
      </c>
      <c r="U3378" s="21" t="n">
        <f aca="false">IF(T3378&lt;=10,1,IF(T3378&lt;=20,2,IF(T3378&lt;=30,3,IF(T3378&lt;=40,4,IF(T3378&lt;=50,5,IF(T3378&lt;=100,6,IF(T3378&lt;=250,7,8)))))))</f>
        <v>1</v>
      </c>
      <c r="V3378" s="21" t="n">
        <f aca="false">IF(AND(OR(Dashboard!$T$3="All",R3378=Dashboard!$T$3),OR(Dashboard!$T$4="All",D3378=Dashboard!$T$4)),1,0)</f>
        <v>1</v>
      </c>
      <c r="W3378" s="21" t="n">
        <f aca="false">IF(V3378=1,T3378+ROW()/10000000,0)</f>
        <v>3.6003378</v>
      </c>
    </row>
    <row r="3379" customFormat="false" ht="15" hidden="false" customHeight="false" outlineLevel="0" collapsed="false">
      <c r="A3379" s="0" t="n">
        <v>9817</v>
      </c>
      <c r="B3379" s="0" t="s">
        <v>8595</v>
      </c>
      <c r="C3379" s="0" t="n">
        <v>1</v>
      </c>
      <c r="D3379" s="0" t="s">
        <v>6924</v>
      </c>
      <c r="E3379" s="0" t="s">
        <v>8596</v>
      </c>
      <c r="F3379" s="0" t="s">
        <v>8562</v>
      </c>
      <c r="G3379" s="0" t="s">
        <v>8563</v>
      </c>
      <c r="H3379" s="0" t="s">
        <v>2412</v>
      </c>
      <c r="I3379" s="0" t="s">
        <v>2123</v>
      </c>
      <c r="J3379" s="0" t="s">
        <v>47</v>
      </c>
      <c r="K3379" s="0" t="s">
        <v>47</v>
      </c>
      <c r="L3379" s="0" t="s">
        <v>47</v>
      </c>
      <c r="M3379" s="0" t="s">
        <v>47</v>
      </c>
      <c r="N3379" s="0" t="n">
        <v>2</v>
      </c>
      <c r="O3379" s="0" t="n">
        <v>14</v>
      </c>
      <c r="P3379" s="0" t="n">
        <v>500</v>
      </c>
      <c r="Q3379" s="0" t="n">
        <v>2.7</v>
      </c>
      <c r="R3379" s="0" t="str">
        <f aca="false">INDEX(Lookup!$B$4:$B$18,MATCH(C3379,Lookup!$A$4:$A$18,0))</f>
        <v>India</v>
      </c>
      <c r="S3379" s="20" t="n">
        <f aca="false">INDEX(Lookup!$D$4:$D$18,MATCH(C3379,Lookup!$A$4:$A$18,0))</f>
        <v>0.012</v>
      </c>
      <c r="T3379" s="21" t="n">
        <f aca="false">ROUND(P3379*S3379,2)</f>
        <v>6</v>
      </c>
      <c r="U3379" s="21" t="n">
        <f aca="false">IF(T3379&lt;=10,1,IF(T3379&lt;=20,2,IF(T3379&lt;=30,3,IF(T3379&lt;=40,4,IF(T3379&lt;=50,5,IF(T3379&lt;=100,6,IF(T3379&lt;=250,7,8)))))))</f>
        <v>1</v>
      </c>
      <c r="V3379" s="21" t="n">
        <f aca="false">IF(AND(OR(Dashboard!$T$3="All",R3379=Dashboard!$T$3),OR(Dashboard!$T$4="All",D3379=Dashboard!$T$4)),1,0)</f>
        <v>1</v>
      </c>
      <c r="W3379" s="21" t="n">
        <f aca="false">IF(V3379=1,T3379+ROW()/10000000,0)</f>
        <v>6.0003379</v>
      </c>
    </row>
    <row r="3380" customFormat="false" ht="15" hidden="false" customHeight="false" outlineLevel="0" collapsed="false">
      <c r="A3380" s="0" t="n">
        <v>18255138</v>
      </c>
      <c r="B3380" s="0" t="s">
        <v>3343</v>
      </c>
      <c r="C3380" s="0" t="n">
        <v>1</v>
      </c>
      <c r="D3380" s="0" t="s">
        <v>6924</v>
      </c>
      <c r="E3380" s="0" t="s">
        <v>8597</v>
      </c>
      <c r="F3380" s="0" t="s">
        <v>8562</v>
      </c>
      <c r="G3380" s="0" t="s">
        <v>8563</v>
      </c>
      <c r="H3380" s="0" t="s">
        <v>3345</v>
      </c>
      <c r="I3380" s="0" t="s">
        <v>2123</v>
      </c>
      <c r="J3380" s="0" t="s">
        <v>47</v>
      </c>
      <c r="K3380" s="0" t="s">
        <v>47</v>
      </c>
      <c r="L3380" s="0" t="s">
        <v>47</v>
      </c>
      <c r="M3380" s="0" t="s">
        <v>47</v>
      </c>
      <c r="N3380" s="0" t="n">
        <v>1</v>
      </c>
      <c r="O3380" s="0" t="n">
        <v>4</v>
      </c>
      <c r="P3380" s="0" t="n">
        <v>400</v>
      </c>
      <c r="Q3380" s="0" t="n">
        <v>3</v>
      </c>
      <c r="R3380" s="0" t="str">
        <f aca="false">INDEX(Lookup!$B$4:$B$18,MATCH(C3380,Lookup!$A$4:$A$18,0))</f>
        <v>India</v>
      </c>
      <c r="S3380" s="20" t="n">
        <f aca="false">INDEX(Lookup!$D$4:$D$18,MATCH(C3380,Lookup!$A$4:$A$18,0))</f>
        <v>0.012</v>
      </c>
      <c r="T3380" s="21" t="n">
        <f aca="false">ROUND(P3380*S3380,2)</f>
        <v>4.8</v>
      </c>
      <c r="U3380" s="21" t="n">
        <f aca="false">IF(T3380&lt;=10,1,IF(T3380&lt;=20,2,IF(T3380&lt;=30,3,IF(T3380&lt;=40,4,IF(T3380&lt;=50,5,IF(T3380&lt;=100,6,IF(T3380&lt;=250,7,8)))))))</f>
        <v>1</v>
      </c>
      <c r="V3380" s="21" t="n">
        <f aca="false">IF(AND(OR(Dashboard!$T$3="All",R3380=Dashboard!$T$3),OR(Dashboard!$T$4="All",D3380=Dashboard!$T$4)),1,0)</f>
        <v>1</v>
      </c>
      <c r="W3380" s="21" t="n">
        <f aca="false">IF(V3380=1,T3380+ROW()/10000000,0)</f>
        <v>4.800338</v>
      </c>
    </row>
    <row r="3381" customFormat="false" ht="15" hidden="false" customHeight="false" outlineLevel="0" collapsed="false">
      <c r="A3381" s="0" t="n">
        <v>309727</v>
      </c>
      <c r="B3381" s="0" t="s">
        <v>8598</v>
      </c>
      <c r="C3381" s="0" t="n">
        <v>1</v>
      </c>
      <c r="D3381" s="0" t="s">
        <v>6924</v>
      </c>
      <c r="E3381" s="0" t="s">
        <v>8599</v>
      </c>
      <c r="F3381" s="0" t="s">
        <v>8562</v>
      </c>
      <c r="G3381" s="0" t="s">
        <v>8563</v>
      </c>
      <c r="H3381" s="0" t="s">
        <v>2288</v>
      </c>
      <c r="I3381" s="0" t="s">
        <v>2123</v>
      </c>
      <c r="J3381" s="0" t="s">
        <v>47</v>
      </c>
      <c r="K3381" s="0" t="s">
        <v>46</v>
      </c>
      <c r="L3381" s="0" t="s">
        <v>47</v>
      </c>
      <c r="M3381" s="0" t="s">
        <v>47</v>
      </c>
      <c r="N3381" s="0" t="n">
        <v>2</v>
      </c>
      <c r="O3381" s="0" t="n">
        <v>177</v>
      </c>
      <c r="P3381" s="0" t="n">
        <v>500</v>
      </c>
      <c r="Q3381" s="0" t="n">
        <v>2.7</v>
      </c>
      <c r="R3381" s="0" t="str">
        <f aca="false">INDEX(Lookup!$B$4:$B$18,MATCH(C3381,Lookup!$A$4:$A$18,0))</f>
        <v>India</v>
      </c>
      <c r="S3381" s="20" t="n">
        <f aca="false">INDEX(Lookup!$D$4:$D$18,MATCH(C3381,Lookup!$A$4:$A$18,0))</f>
        <v>0.012</v>
      </c>
      <c r="T3381" s="21" t="n">
        <f aca="false">ROUND(P3381*S3381,2)</f>
        <v>6</v>
      </c>
      <c r="U3381" s="21" t="n">
        <f aca="false">IF(T3381&lt;=10,1,IF(T3381&lt;=20,2,IF(T3381&lt;=30,3,IF(T3381&lt;=40,4,IF(T3381&lt;=50,5,IF(T3381&lt;=100,6,IF(T3381&lt;=250,7,8)))))))</f>
        <v>1</v>
      </c>
      <c r="V3381" s="21" t="n">
        <f aca="false">IF(AND(OR(Dashboard!$T$3="All",R3381=Dashboard!$T$3),OR(Dashboard!$T$4="All",D3381=Dashboard!$T$4)),1,0)</f>
        <v>1</v>
      </c>
      <c r="W3381" s="21" t="n">
        <f aca="false">IF(V3381=1,T3381+ROW()/10000000,0)</f>
        <v>6.0003381</v>
      </c>
    </row>
    <row r="3382" customFormat="false" ht="15" hidden="false" customHeight="false" outlineLevel="0" collapsed="false">
      <c r="A3382" s="0" t="n">
        <v>18204499</v>
      </c>
      <c r="B3382" s="0" t="s">
        <v>8600</v>
      </c>
      <c r="C3382" s="0" t="n">
        <v>1</v>
      </c>
      <c r="D3382" s="0" t="s">
        <v>6924</v>
      </c>
      <c r="E3382" s="0" t="s">
        <v>8601</v>
      </c>
      <c r="F3382" s="0" t="s">
        <v>8562</v>
      </c>
      <c r="G3382" s="0" t="s">
        <v>8563</v>
      </c>
      <c r="H3382" s="0" t="s">
        <v>2122</v>
      </c>
      <c r="I3382" s="0" t="s">
        <v>2123</v>
      </c>
      <c r="J3382" s="0" t="s">
        <v>47</v>
      </c>
      <c r="K3382" s="0" t="s">
        <v>47</v>
      </c>
      <c r="L3382" s="0" t="s">
        <v>47</v>
      </c>
      <c r="M3382" s="0" t="s">
        <v>47</v>
      </c>
      <c r="N3382" s="0" t="n">
        <v>2</v>
      </c>
      <c r="O3382" s="0" t="n">
        <v>6</v>
      </c>
      <c r="P3382" s="0" t="n">
        <v>800</v>
      </c>
      <c r="Q3382" s="0" t="n">
        <v>3</v>
      </c>
      <c r="R3382" s="0" t="str">
        <f aca="false">INDEX(Lookup!$B$4:$B$18,MATCH(C3382,Lookup!$A$4:$A$18,0))</f>
        <v>India</v>
      </c>
      <c r="S3382" s="20" t="n">
        <f aca="false">INDEX(Lookup!$D$4:$D$18,MATCH(C3382,Lookup!$A$4:$A$18,0))</f>
        <v>0.012</v>
      </c>
      <c r="T3382" s="21" t="n">
        <f aca="false">ROUND(P3382*S3382,2)</f>
        <v>9.6</v>
      </c>
      <c r="U3382" s="21" t="n">
        <f aca="false">IF(T3382&lt;=10,1,IF(T3382&lt;=20,2,IF(T3382&lt;=30,3,IF(T3382&lt;=40,4,IF(T3382&lt;=50,5,IF(T3382&lt;=100,6,IF(T3382&lt;=250,7,8)))))))</f>
        <v>1</v>
      </c>
      <c r="V3382" s="21" t="n">
        <f aca="false">IF(AND(OR(Dashboard!$T$3="All",R3382=Dashboard!$T$3),OR(Dashboard!$T$4="All",D3382=Dashboard!$T$4)),1,0)</f>
        <v>1</v>
      </c>
      <c r="W3382" s="21" t="n">
        <f aca="false">IF(V3382=1,T3382+ROW()/10000000,0)</f>
        <v>9.6003382</v>
      </c>
    </row>
    <row r="3383" customFormat="false" ht="15" hidden="false" customHeight="false" outlineLevel="0" collapsed="false">
      <c r="A3383" s="0" t="n">
        <v>311187</v>
      </c>
      <c r="B3383" s="0" t="s">
        <v>8602</v>
      </c>
      <c r="C3383" s="0" t="n">
        <v>1</v>
      </c>
      <c r="D3383" s="0" t="s">
        <v>6924</v>
      </c>
      <c r="E3383" s="0" t="s">
        <v>8603</v>
      </c>
      <c r="F3383" s="0" t="s">
        <v>8562</v>
      </c>
      <c r="G3383" s="0" t="s">
        <v>8563</v>
      </c>
      <c r="H3383" s="0" t="s">
        <v>8604</v>
      </c>
      <c r="I3383" s="0" t="s">
        <v>2123</v>
      </c>
      <c r="J3383" s="0" t="s">
        <v>47</v>
      </c>
      <c r="K3383" s="0" t="s">
        <v>47</v>
      </c>
      <c r="L3383" s="0" t="s">
        <v>47</v>
      </c>
      <c r="M3383" s="0" t="s">
        <v>47</v>
      </c>
      <c r="N3383" s="0" t="n">
        <v>1</v>
      </c>
      <c r="O3383" s="0" t="n">
        <v>39</v>
      </c>
      <c r="P3383" s="0" t="n">
        <v>350</v>
      </c>
      <c r="Q3383" s="0" t="n">
        <v>2.7</v>
      </c>
      <c r="R3383" s="0" t="str">
        <f aca="false">INDEX(Lookup!$B$4:$B$18,MATCH(C3383,Lookup!$A$4:$A$18,0))</f>
        <v>India</v>
      </c>
      <c r="S3383" s="20" t="n">
        <f aca="false">INDEX(Lookup!$D$4:$D$18,MATCH(C3383,Lookup!$A$4:$A$18,0))</f>
        <v>0.012</v>
      </c>
      <c r="T3383" s="21" t="n">
        <f aca="false">ROUND(P3383*S3383,2)</f>
        <v>4.2</v>
      </c>
      <c r="U3383" s="21" t="n">
        <f aca="false">IF(T3383&lt;=10,1,IF(T3383&lt;=20,2,IF(T3383&lt;=30,3,IF(T3383&lt;=40,4,IF(T3383&lt;=50,5,IF(T3383&lt;=100,6,IF(T3383&lt;=250,7,8)))))))</f>
        <v>1</v>
      </c>
      <c r="V3383" s="21" t="n">
        <f aca="false">IF(AND(OR(Dashboard!$T$3="All",R3383=Dashboard!$T$3),OR(Dashboard!$T$4="All",D3383=Dashboard!$T$4)),1,0)</f>
        <v>1</v>
      </c>
      <c r="W3383" s="21" t="n">
        <f aca="false">IF(V3383=1,T3383+ROW()/10000000,0)</f>
        <v>4.2003383</v>
      </c>
    </row>
    <row r="3384" customFormat="false" ht="15" hidden="false" customHeight="false" outlineLevel="0" collapsed="false">
      <c r="A3384" s="0" t="n">
        <v>301498</v>
      </c>
      <c r="B3384" s="0" t="s">
        <v>8605</v>
      </c>
      <c r="C3384" s="0" t="n">
        <v>1</v>
      </c>
      <c r="D3384" s="0" t="s">
        <v>6924</v>
      </c>
      <c r="E3384" s="0" t="s">
        <v>8606</v>
      </c>
      <c r="F3384" s="0" t="s">
        <v>8562</v>
      </c>
      <c r="G3384" s="0" t="s">
        <v>8563</v>
      </c>
      <c r="H3384" s="0" t="s">
        <v>2050</v>
      </c>
      <c r="I3384" s="0" t="s">
        <v>2123</v>
      </c>
      <c r="J3384" s="0" t="s">
        <v>47</v>
      </c>
      <c r="K3384" s="0" t="s">
        <v>47</v>
      </c>
      <c r="L3384" s="0" t="s">
        <v>47</v>
      </c>
      <c r="M3384" s="0" t="s">
        <v>47</v>
      </c>
      <c r="N3384" s="0" t="n">
        <v>1</v>
      </c>
      <c r="O3384" s="0" t="n">
        <v>27</v>
      </c>
      <c r="P3384" s="0" t="n">
        <v>200</v>
      </c>
      <c r="Q3384" s="0" t="n">
        <v>3.3</v>
      </c>
      <c r="R3384" s="0" t="str">
        <f aca="false">INDEX(Lookup!$B$4:$B$18,MATCH(C3384,Lookup!$A$4:$A$18,0))</f>
        <v>India</v>
      </c>
      <c r="S3384" s="20" t="n">
        <f aca="false">INDEX(Lookup!$D$4:$D$18,MATCH(C3384,Lookup!$A$4:$A$18,0))</f>
        <v>0.012</v>
      </c>
      <c r="T3384" s="21" t="n">
        <f aca="false">ROUND(P3384*S3384,2)</f>
        <v>2.4</v>
      </c>
      <c r="U3384" s="21" t="n">
        <f aca="false">IF(T3384&lt;=10,1,IF(T3384&lt;=20,2,IF(T3384&lt;=30,3,IF(T3384&lt;=40,4,IF(T3384&lt;=50,5,IF(T3384&lt;=100,6,IF(T3384&lt;=250,7,8)))))))</f>
        <v>1</v>
      </c>
      <c r="V3384" s="21" t="n">
        <f aca="false">IF(AND(OR(Dashboard!$T$3="All",R3384=Dashboard!$T$3),OR(Dashboard!$T$4="All",D3384=Dashboard!$T$4)),1,0)</f>
        <v>1</v>
      </c>
      <c r="W3384" s="21" t="n">
        <f aca="false">IF(V3384=1,T3384+ROW()/10000000,0)</f>
        <v>2.4003384</v>
      </c>
    </row>
    <row r="3385" customFormat="false" ht="15" hidden="false" customHeight="false" outlineLevel="0" collapsed="false">
      <c r="A3385" s="0" t="n">
        <v>18378033</v>
      </c>
      <c r="B3385" s="0" t="s">
        <v>8607</v>
      </c>
      <c r="C3385" s="0" t="n">
        <v>1</v>
      </c>
      <c r="D3385" s="0" t="s">
        <v>6924</v>
      </c>
      <c r="E3385" s="0" t="s">
        <v>8608</v>
      </c>
      <c r="F3385" s="0" t="s">
        <v>8562</v>
      </c>
      <c r="G3385" s="0" t="s">
        <v>8563</v>
      </c>
      <c r="H3385" s="0" t="s">
        <v>2147</v>
      </c>
      <c r="I3385" s="0" t="s">
        <v>2123</v>
      </c>
      <c r="J3385" s="0" t="s">
        <v>47</v>
      </c>
      <c r="K3385" s="0" t="s">
        <v>46</v>
      </c>
      <c r="L3385" s="0" t="s">
        <v>47</v>
      </c>
      <c r="M3385" s="0" t="s">
        <v>47</v>
      </c>
      <c r="N3385" s="0" t="n">
        <v>1</v>
      </c>
      <c r="O3385" s="0" t="n">
        <v>14</v>
      </c>
      <c r="P3385" s="0" t="n">
        <v>300</v>
      </c>
      <c r="Q3385" s="0" t="n">
        <v>3.1</v>
      </c>
      <c r="R3385" s="0" t="str">
        <f aca="false">INDEX(Lookup!$B$4:$B$18,MATCH(C3385,Lookup!$A$4:$A$18,0))</f>
        <v>India</v>
      </c>
      <c r="S3385" s="20" t="n">
        <f aca="false">INDEX(Lookup!$D$4:$D$18,MATCH(C3385,Lookup!$A$4:$A$18,0))</f>
        <v>0.012</v>
      </c>
      <c r="T3385" s="21" t="n">
        <f aca="false">ROUND(P3385*S3385,2)</f>
        <v>3.6</v>
      </c>
      <c r="U3385" s="21" t="n">
        <f aca="false">IF(T3385&lt;=10,1,IF(T3385&lt;=20,2,IF(T3385&lt;=30,3,IF(T3385&lt;=40,4,IF(T3385&lt;=50,5,IF(T3385&lt;=100,6,IF(T3385&lt;=250,7,8)))))))</f>
        <v>1</v>
      </c>
      <c r="V3385" s="21" t="n">
        <f aca="false">IF(AND(OR(Dashboard!$T$3="All",R3385=Dashboard!$T$3),OR(Dashboard!$T$4="All",D3385=Dashboard!$T$4)),1,0)</f>
        <v>1</v>
      </c>
      <c r="W3385" s="21" t="n">
        <f aca="false">IF(V3385=1,T3385+ROW()/10000000,0)</f>
        <v>3.6003385</v>
      </c>
    </row>
    <row r="3386" customFormat="false" ht="15" hidden="false" customHeight="false" outlineLevel="0" collapsed="false">
      <c r="A3386" s="0" t="n">
        <v>309043</v>
      </c>
      <c r="B3386" s="0" t="s">
        <v>8609</v>
      </c>
      <c r="C3386" s="0" t="n">
        <v>1</v>
      </c>
      <c r="D3386" s="0" t="s">
        <v>6924</v>
      </c>
      <c r="E3386" s="0" t="s">
        <v>8610</v>
      </c>
      <c r="F3386" s="0" t="s">
        <v>8562</v>
      </c>
      <c r="G3386" s="0" t="s">
        <v>8563</v>
      </c>
      <c r="H3386" s="0" t="s">
        <v>3142</v>
      </c>
      <c r="I3386" s="0" t="s">
        <v>2123</v>
      </c>
      <c r="J3386" s="0" t="s">
        <v>47</v>
      </c>
      <c r="K3386" s="0" t="s">
        <v>47</v>
      </c>
      <c r="L3386" s="0" t="s">
        <v>47</v>
      </c>
      <c r="M3386" s="0" t="s">
        <v>47</v>
      </c>
      <c r="N3386" s="0" t="n">
        <v>1</v>
      </c>
      <c r="O3386" s="0" t="n">
        <v>15</v>
      </c>
      <c r="P3386" s="0" t="n">
        <v>100</v>
      </c>
      <c r="Q3386" s="0" t="n">
        <v>3.1</v>
      </c>
      <c r="R3386" s="0" t="str">
        <f aca="false">INDEX(Lookup!$B$4:$B$18,MATCH(C3386,Lookup!$A$4:$A$18,0))</f>
        <v>India</v>
      </c>
      <c r="S3386" s="20" t="n">
        <f aca="false">INDEX(Lookup!$D$4:$D$18,MATCH(C3386,Lookup!$A$4:$A$18,0))</f>
        <v>0.012</v>
      </c>
      <c r="T3386" s="21" t="n">
        <f aca="false">ROUND(P3386*S3386,2)</f>
        <v>1.2</v>
      </c>
      <c r="U3386" s="21" t="n">
        <f aca="false">IF(T3386&lt;=10,1,IF(T3386&lt;=20,2,IF(T3386&lt;=30,3,IF(T3386&lt;=40,4,IF(T3386&lt;=50,5,IF(T3386&lt;=100,6,IF(T3386&lt;=250,7,8)))))))</f>
        <v>1</v>
      </c>
      <c r="V3386" s="21" t="n">
        <f aca="false">IF(AND(OR(Dashboard!$T$3="All",R3386=Dashboard!$T$3),OR(Dashboard!$T$4="All",D3386=Dashboard!$T$4)),1,0)</f>
        <v>1</v>
      </c>
      <c r="W3386" s="21" t="n">
        <f aca="false">IF(V3386=1,T3386+ROW()/10000000,0)</f>
        <v>1.2003386</v>
      </c>
    </row>
    <row r="3387" customFormat="false" ht="15" hidden="false" customHeight="false" outlineLevel="0" collapsed="false">
      <c r="A3387" s="0" t="n">
        <v>308509</v>
      </c>
      <c r="B3387" s="0" t="s">
        <v>8611</v>
      </c>
      <c r="C3387" s="0" t="n">
        <v>1</v>
      </c>
      <c r="D3387" s="0" t="s">
        <v>6924</v>
      </c>
      <c r="E3387" s="0" t="s">
        <v>8612</v>
      </c>
      <c r="F3387" s="0" t="s">
        <v>8562</v>
      </c>
      <c r="G3387" s="0" t="s">
        <v>8563</v>
      </c>
      <c r="H3387" s="0" t="s">
        <v>69</v>
      </c>
      <c r="I3387" s="0" t="s">
        <v>2123</v>
      </c>
      <c r="J3387" s="0" t="s">
        <v>47</v>
      </c>
      <c r="K3387" s="0" t="s">
        <v>46</v>
      </c>
      <c r="L3387" s="0" t="s">
        <v>47</v>
      </c>
      <c r="M3387" s="0" t="s">
        <v>47</v>
      </c>
      <c r="N3387" s="0" t="n">
        <v>1</v>
      </c>
      <c r="O3387" s="0" t="n">
        <v>50</v>
      </c>
      <c r="P3387" s="0" t="n">
        <v>400</v>
      </c>
      <c r="Q3387" s="0" t="n">
        <v>2.6</v>
      </c>
      <c r="R3387" s="0" t="str">
        <f aca="false">INDEX(Lookup!$B$4:$B$18,MATCH(C3387,Lookup!$A$4:$A$18,0))</f>
        <v>India</v>
      </c>
      <c r="S3387" s="20" t="n">
        <f aca="false">INDEX(Lookup!$D$4:$D$18,MATCH(C3387,Lookup!$A$4:$A$18,0))</f>
        <v>0.012</v>
      </c>
      <c r="T3387" s="21" t="n">
        <f aca="false">ROUND(P3387*S3387,2)</f>
        <v>4.8</v>
      </c>
      <c r="U3387" s="21" t="n">
        <f aca="false">IF(T3387&lt;=10,1,IF(T3387&lt;=20,2,IF(T3387&lt;=30,3,IF(T3387&lt;=40,4,IF(T3387&lt;=50,5,IF(T3387&lt;=100,6,IF(T3387&lt;=250,7,8)))))))</f>
        <v>1</v>
      </c>
      <c r="V3387" s="21" t="n">
        <f aca="false">IF(AND(OR(Dashboard!$T$3="All",R3387=Dashboard!$T$3),OR(Dashboard!$T$4="All",D3387=Dashboard!$T$4)),1,0)</f>
        <v>1</v>
      </c>
      <c r="W3387" s="21" t="n">
        <f aca="false">IF(V3387=1,T3387+ROW()/10000000,0)</f>
        <v>4.8003387</v>
      </c>
    </row>
    <row r="3388" customFormat="false" ht="15" hidden="false" customHeight="false" outlineLevel="0" collapsed="false">
      <c r="A3388" s="0" t="n">
        <v>6242</v>
      </c>
      <c r="B3388" s="0" t="s">
        <v>8613</v>
      </c>
      <c r="C3388" s="0" t="n">
        <v>1</v>
      </c>
      <c r="D3388" s="0" t="s">
        <v>6924</v>
      </c>
      <c r="E3388" s="0" t="s">
        <v>8614</v>
      </c>
      <c r="F3388" s="0" t="s">
        <v>8562</v>
      </c>
      <c r="G3388" s="0" t="s">
        <v>8563</v>
      </c>
      <c r="H3388" s="0" t="s">
        <v>2288</v>
      </c>
      <c r="I3388" s="0" t="s">
        <v>2123</v>
      </c>
      <c r="J3388" s="0" t="s">
        <v>47</v>
      </c>
      <c r="K3388" s="0" t="s">
        <v>46</v>
      </c>
      <c r="L3388" s="0" t="s">
        <v>47</v>
      </c>
      <c r="M3388" s="0" t="s">
        <v>47</v>
      </c>
      <c r="N3388" s="0" t="n">
        <v>2</v>
      </c>
      <c r="O3388" s="0" t="n">
        <v>97</v>
      </c>
      <c r="P3388" s="0" t="n">
        <v>600</v>
      </c>
      <c r="Q3388" s="0" t="n">
        <v>3.1</v>
      </c>
      <c r="R3388" s="0" t="str">
        <f aca="false">INDEX(Lookup!$B$4:$B$18,MATCH(C3388,Lookup!$A$4:$A$18,0))</f>
        <v>India</v>
      </c>
      <c r="S3388" s="20" t="n">
        <f aca="false">INDEX(Lookup!$D$4:$D$18,MATCH(C3388,Lookup!$A$4:$A$18,0))</f>
        <v>0.012</v>
      </c>
      <c r="T3388" s="21" t="n">
        <f aca="false">ROUND(P3388*S3388,2)</f>
        <v>7.2</v>
      </c>
      <c r="U3388" s="21" t="n">
        <f aca="false">IF(T3388&lt;=10,1,IF(T3388&lt;=20,2,IF(T3388&lt;=30,3,IF(T3388&lt;=40,4,IF(T3388&lt;=50,5,IF(T3388&lt;=100,6,IF(T3388&lt;=250,7,8)))))))</f>
        <v>1</v>
      </c>
      <c r="V3388" s="21" t="n">
        <f aca="false">IF(AND(OR(Dashboard!$T$3="All",R3388=Dashboard!$T$3),OR(Dashboard!$T$4="All",D3388=Dashboard!$T$4)),1,0)</f>
        <v>1</v>
      </c>
      <c r="W3388" s="21" t="n">
        <f aca="false">IF(V3388=1,T3388+ROW()/10000000,0)</f>
        <v>7.2003388</v>
      </c>
    </row>
    <row r="3389" customFormat="false" ht="15" hidden="false" customHeight="false" outlineLevel="0" collapsed="false">
      <c r="A3389" s="0" t="n">
        <v>303994</v>
      </c>
      <c r="B3389" s="0" t="s">
        <v>8615</v>
      </c>
      <c r="C3389" s="0" t="n">
        <v>1</v>
      </c>
      <c r="D3389" s="0" t="s">
        <v>6924</v>
      </c>
      <c r="E3389" s="0" t="s">
        <v>8616</v>
      </c>
      <c r="F3389" s="0" t="s">
        <v>8562</v>
      </c>
      <c r="G3389" s="0" t="s">
        <v>8563</v>
      </c>
      <c r="H3389" s="0" t="s">
        <v>2288</v>
      </c>
      <c r="I3389" s="0" t="s">
        <v>2123</v>
      </c>
      <c r="J3389" s="0" t="s">
        <v>47</v>
      </c>
      <c r="K3389" s="0" t="s">
        <v>47</v>
      </c>
      <c r="L3389" s="0" t="s">
        <v>47</v>
      </c>
      <c r="M3389" s="0" t="s">
        <v>47</v>
      </c>
      <c r="N3389" s="0" t="n">
        <v>2</v>
      </c>
      <c r="O3389" s="0" t="n">
        <v>103</v>
      </c>
      <c r="P3389" s="0" t="n">
        <v>600</v>
      </c>
      <c r="Q3389" s="0" t="n">
        <v>3.2</v>
      </c>
      <c r="R3389" s="0" t="str">
        <f aca="false">INDEX(Lookup!$B$4:$B$18,MATCH(C3389,Lookup!$A$4:$A$18,0))</f>
        <v>India</v>
      </c>
      <c r="S3389" s="20" t="n">
        <f aca="false">INDEX(Lookup!$D$4:$D$18,MATCH(C3389,Lookup!$A$4:$A$18,0))</f>
        <v>0.012</v>
      </c>
      <c r="T3389" s="21" t="n">
        <f aca="false">ROUND(P3389*S3389,2)</f>
        <v>7.2</v>
      </c>
      <c r="U3389" s="21" t="n">
        <f aca="false">IF(T3389&lt;=10,1,IF(T3389&lt;=20,2,IF(T3389&lt;=30,3,IF(T3389&lt;=40,4,IF(T3389&lt;=50,5,IF(T3389&lt;=100,6,IF(T3389&lt;=250,7,8)))))))</f>
        <v>1</v>
      </c>
      <c r="V3389" s="21" t="n">
        <f aca="false">IF(AND(OR(Dashboard!$T$3="All",R3389=Dashboard!$T$3),OR(Dashboard!$T$4="All",D3389=Dashboard!$T$4)),1,0)</f>
        <v>1</v>
      </c>
      <c r="W3389" s="21" t="n">
        <f aca="false">IF(V3389=1,T3389+ROW()/10000000,0)</f>
        <v>7.2003389</v>
      </c>
    </row>
    <row r="3390" customFormat="false" ht="15" hidden="false" customHeight="false" outlineLevel="0" collapsed="false">
      <c r="A3390" s="0" t="n">
        <v>9002</v>
      </c>
      <c r="B3390" s="0" t="s">
        <v>3582</v>
      </c>
      <c r="C3390" s="0" t="n">
        <v>1</v>
      </c>
      <c r="D3390" s="0" t="s">
        <v>6924</v>
      </c>
      <c r="E3390" s="0" t="s">
        <v>8617</v>
      </c>
      <c r="F3390" s="0" t="s">
        <v>8562</v>
      </c>
      <c r="G3390" s="0" t="s">
        <v>8563</v>
      </c>
      <c r="H3390" s="0" t="s">
        <v>3583</v>
      </c>
      <c r="I3390" s="0" t="s">
        <v>2123</v>
      </c>
      <c r="J3390" s="0" t="s">
        <v>47</v>
      </c>
      <c r="K3390" s="0" t="s">
        <v>47</v>
      </c>
      <c r="L3390" s="0" t="s">
        <v>47</v>
      </c>
      <c r="M3390" s="0" t="s">
        <v>47</v>
      </c>
      <c r="N3390" s="0" t="n">
        <v>2</v>
      </c>
      <c r="O3390" s="0" t="n">
        <v>88</v>
      </c>
      <c r="P3390" s="0" t="n">
        <v>600</v>
      </c>
      <c r="Q3390" s="0" t="n">
        <v>3.5</v>
      </c>
      <c r="R3390" s="0" t="str">
        <f aca="false">INDEX(Lookup!$B$4:$B$18,MATCH(C3390,Lookup!$A$4:$A$18,0))</f>
        <v>India</v>
      </c>
      <c r="S3390" s="20" t="n">
        <f aca="false">INDEX(Lookup!$D$4:$D$18,MATCH(C3390,Lookup!$A$4:$A$18,0))</f>
        <v>0.012</v>
      </c>
      <c r="T3390" s="21" t="n">
        <f aca="false">ROUND(P3390*S3390,2)</f>
        <v>7.2</v>
      </c>
      <c r="U3390" s="21" t="n">
        <f aca="false">IF(T3390&lt;=10,1,IF(T3390&lt;=20,2,IF(T3390&lt;=30,3,IF(T3390&lt;=40,4,IF(T3390&lt;=50,5,IF(T3390&lt;=100,6,IF(T3390&lt;=250,7,8)))))))</f>
        <v>1</v>
      </c>
      <c r="V3390" s="21" t="n">
        <f aca="false">IF(AND(OR(Dashboard!$T$3="All",R3390=Dashboard!$T$3),OR(Dashboard!$T$4="All",D3390=Dashboard!$T$4)),1,0)</f>
        <v>1</v>
      </c>
      <c r="W3390" s="21" t="n">
        <f aca="false">IF(V3390=1,T3390+ROW()/10000000,0)</f>
        <v>7.200339</v>
      </c>
    </row>
    <row r="3391" customFormat="false" ht="15" hidden="false" customHeight="false" outlineLevel="0" collapsed="false">
      <c r="A3391" s="0" t="n">
        <v>307364</v>
      </c>
      <c r="B3391" s="0" t="s">
        <v>3970</v>
      </c>
      <c r="C3391" s="0" t="n">
        <v>1</v>
      </c>
      <c r="D3391" s="0" t="s">
        <v>6924</v>
      </c>
      <c r="E3391" s="0" t="s">
        <v>8618</v>
      </c>
      <c r="F3391" s="0" t="s">
        <v>8562</v>
      </c>
      <c r="G3391" s="0" t="s">
        <v>8563</v>
      </c>
      <c r="H3391" s="0" t="s">
        <v>3972</v>
      </c>
      <c r="I3391" s="0" t="s">
        <v>2123</v>
      </c>
      <c r="J3391" s="0" t="s">
        <v>47</v>
      </c>
      <c r="K3391" s="0" t="s">
        <v>46</v>
      </c>
      <c r="L3391" s="0" t="s">
        <v>47</v>
      </c>
      <c r="M3391" s="0" t="s">
        <v>47</v>
      </c>
      <c r="N3391" s="0" t="n">
        <v>2</v>
      </c>
      <c r="O3391" s="0" t="n">
        <v>107</v>
      </c>
      <c r="P3391" s="0" t="n">
        <v>800</v>
      </c>
      <c r="Q3391" s="0" t="n">
        <v>3.6</v>
      </c>
      <c r="R3391" s="0" t="str">
        <f aca="false">INDEX(Lookup!$B$4:$B$18,MATCH(C3391,Lookup!$A$4:$A$18,0))</f>
        <v>India</v>
      </c>
      <c r="S3391" s="20" t="n">
        <f aca="false">INDEX(Lookup!$D$4:$D$18,MATCH(C3391,Lookup!$A$4:$A$18,0))</f>
        <v>0.012</v>
      </c>
      <c r="T3391" s="21" t="n">
        <f aca="false">ROUND(P3391*S3391,2)</f>
        <v>9.6</v>
      </c>
      <c r="U3391" s="21" t="n">
        <f aca="false">IF(T3391&lt;=10,1,IF(T3391&lt;=20,2,IF(T3391&lt;=30,3,IF(T3391&lt;=40,4,IF(T3391&lt;=50,5,IF(T3391&lt;=100,6,IF(T3391&lt;=250,7,8)))))))</f>
        <v>1</v>
      </c>
      <c r="V3391" s="21" t="n">
        <f aca="false">IF(AND(OR(Dashboard!$T$3="All",R3391=Dashboard!$T$3),OR(Dashboard!$T$4="All",D3391=Dashboard!$T$4)),1,0)</f>
        <v>1</v>
      </c>
      <c r="W3391" s="21" t="n">
        <f aca="false">IF(V3391=1,T3391+ROW()/10000000,0)</f>
        <v>9.6003391</v>
      </c>
    </row>
    <row r="3392" customFormat="false" ht="15" hidden="false" customHeight="false" outlineLevel="0" collapsed="false">
      <c r="A3392" s="0" t="n">
        <v>18265385</v>
      </c>
      <c r="B3392" s="0" t="s">
        <v>2958</v>
      </c>
      <c r="C3392" s="0" t="n">
        <v>1</v>
      </c>
      <c r="D3392" s="0" t="s">
        <v>6924</v>
      </c>
      <c r="E3392" s="0" t="s">
        <v>8619</v>
      </c>
      <c r="F3392" s="0" t="s">
        <v>8562</v>
      </c>
      <c r="G3392" s="0" t="s">
        <v>8563</v>
      </c>
      <c r="H3392" s="0" t="s">
        <v>3243</v>
      </c>
      <c r="I3392" s="0" t="s">
        <v>2123</v>
      </c>
      <c r="J3392" s="0" t="s">
        <v>47</v>
      </c>
      <c r="K3392" s="0" t="s">
        <v>47</v>
      </c>
      <c r="L3392" s="0" t="s">
        <v>47</v>
      </c>
      <c r="M3392" s="0" t="s">
        <v>47</v>
      </c>
      <c r="N3392" s="0" t="n">
        <v>1</v>
      </c>
      <c r="O3392" s="0" t="n">
        <v>0</v>
      </c>
      <c r="P3392" s="0" t="n">
        <v>150</v>
      </c>
      <c r="Q3392" s="0" t="n">
        <v>1</v>
      </c>
      <c r="R3392" s="0" t="str">
        <f aca="false">INDEX(Lookup!$B$4:$B$18,MATCH(C3392,Lookup!$A$4:$A$18,0))</f>
        <v>India</v>
      </c>
      <c r="S3392" s="20" t="n">
        <f aca="false">INDEX(Lookup!$D$4:$D$18,MATCH(C3392,Lookup!$A$4:$A$18,0))</f>
        <v>0.012</v>
      </c>
      <c r="T3392" s="21" t="n">
        <f aca="false">ROUND(P3392*S3392,2)</f>
        <v>1.8</v>
      </c>
      <c r="U3392" s="21" t="n">
        <f aca="false">IF(T3392&lt;=10,1,IF(T3392&lt;=20,2,IF(T3392&lt;=30,3,IF(T3392&lt;=40,4,IF(T3392&lt;=50,5,IF(T3392&lt;=100,6,IF(T3392&lt;=250,7,8)))))))</f>
        <v>1</v>
      </c>
      <c r="V3392" s="21" t="n">
        <f aca="false">IF(AND(OR(Dashboard!$T$3="All",R3392=Dashboard!$T$3),OR(Dashboard!$T$4="All",D3392=Dashboard!$T$4)),1,0)</f>
        <v>1</v>
      </c>
      <c r="W3392" s="21" t="n">
        <f aca="false">IF(V3392=1,T3392+ROW()/10000000,0)</f>
        <v>1.8003392</v>
      </c>
    </row>
    <row r="3393" customFormat="false" ht="15" hidden="false" customHeight="false" outlineLevel="0" collapsed="false">
      <c r="A3393" s="0" t="n">
        <v>18424632</v>
      </c>
      <c r="B3393" s="0" t="s">
        <v>8620</v>
      </c>
      <c r="C3393" s="0" t="n">
        <v>1</v>
      </c>
      <c r="D3393" s="0" t="s">
        <v>6924</v>
      </c>
      <c r="E3393" s="0" t="s">
        <v>8621</v>
      </c>
      <c r="F3393" s="0" t="s">
        <v>8562</v>
      </c>
      <c r="G3393" s="0" t="s">
        <v>8563</v>
      </c>
      <c r="H3393" s="0" t="s">
        <v>2128</v>
      </c>
      <c r="I3393" s="0" t="s">
        <v>2123</v>
      </c>
      <c r="J3393" s="0" t="s">
        <v>47</v>
      </c>
      <c r="K3393" s="0" t="s">
        <v>47</v>
      </c>
      <c r="L3393" s="0" t="s">
        <v>47</v>
      </c>
      <c r="M3393" s="0" t="s">
        <v>47</v>
      </c>
      <c r="N3393" s="0" t="n">
        <v>1</v>
      </c>
      <c r="O3393" s="0" t="n">
        <v>1</v>
      </c>
      <c r="P3393" s="0" t="n">
        <v>200</v>
      </c>
      <c r="Q3393" s="0" t="n">
        <v>1</v>
      </c>
      <c r="R3393" s="0" t="str">
        <f aca="false">INDEX(Lookup!$B$4:$B$18,MATCH(C3393,Lookup!$A$4:$A$18,0))</f>
        <v>India</v>
      </c>
      <c r="S3393" s="20" t="n">
        <f aca="false">INDEX(Lookup!$D$4:$D$18,MATCH(C3393,Lookup!$A$4:$A$18,0))</f>
        <v>0.012</v>
      </c>
      <c r="T3393" s="21" t="n">
        <f aca="false">ROUND(P3393*S3393,2)</f>
        <v>2.4</v>
      </c>
      <c r="U3393" s="21" t="n">
        <f aca="false">IF(T3393&lt;=10,1,IF(T3393&lt;=20,2,IF(T3393&lt;=30,3,IF(T3393&lt;=40,4,IF(T3393&lt;=50,5,IF(T3393&lt;=100,6,IF(T3393&lt;=250,7,8)))))))</f>
        <v>1</v>
      </c>
      <c r="V3393" s="21" t="n">
        <f aca="false">IF(AND(OR(Dashboard!$T$3="All",R3393=Dashboard!$T$3),OR(Dashboard!$T$4="All",D3393=Dashboard!$T$4)),1,0)</f>
        <v>1</v>
      </c>
      <c r="W3393" s="21" t="n">
        <f aca="false">IF(V3393=1,T3393+ROW()/10000000,0)</f>
        <v>2.4003393</v>
      </c>
    </row>
    <row r="3394" customFormat="false" ht="15" hidden="false" customHeight="false" outlineLevel="0" collapsed="false">
      <c r="A3394" s="0" t="n">
        <v>301316</v>
      </c>
      <c r="B3394" s="0" t="s">
        <v>8622</v>
      </c>
      <c r="C3394" s="0" t="n">
        <v>1</v>
      </c>
      <c r="D3394" s="0" t="s">
        <v>6924</v>
      </c>
      <c r="E3394" s="0" t="s">
        <v>8623</v>
      </c>
      <c r="F3394" s="0" t="s">
        <v>8562</v>
      </c>
      <c r="G3394" s="0" t="s">
        <v>8563</v>
      </c>
      <c r="H3394" s="0" t="s">
        <v>2128</v>
      </c>
      <c r="I3394" s="0" t="s">
        <v>2123</v>
      </c>
      <c r="J3394" s="0" t="s">
        <v>47</v>
      </c>
      <c r="K3394" s="0" t="s">
        <v>47</v>
      </c>
      <c r="L3394" s="0" t="s">
        <v>47</v>
      </c>
      <c r="M3394" s="0" t="s">
        <v>47</v>
      </c>
      <c r="N3394" s="0" t="n">
        <v>1</v>
      </c>
      <c r="O3394" s="0" t="n">
        <v>2</v>
      </c>
      <c r="P3394" s="0" t="n">
        <v>200</v>
      </c>
      <c r="Q3394" s="0" t="n">
        <v>1</v>
      </c>
      <c r="R3394" s="0" t="str">
        <f aca="false">INDEX(Lookup!$B$4:$B$18,MATCH(C3394,Lookup!$A$4:$A$18,0))</f>
        <v>India</v>
      </c>
      <c r="S3394" s="20" t="n">
        <f aca="false">INDEX(Lookup!$D$4:$D$18,MATCH(C3394,Lookup!$A$4:$A$18,0))</f>
        <v>0.012</v>
      </c>
      <c r="T3394" s="21" t="n">
        <f aca="false">ROUND(P3394*S3394,2)</f>
        <v>2.4</v>
      </c>
      <c r="U3394" s="21" t="n">
        <f aca="false">IF(T3394&lt;=10,1,IF(T3394&lt;=20,2,IF(T3394&lt;=30,3,IF(T3394&lt;=40,4,IF(T3394&lt;=50,5,IF(T3394&lt;=100,6,IF(T3394&lt;=250,7,8)))))))</f>
        <v>1</v>
      </c>
      <c r="V3394" s="21" t="n">
        <f aca="false">IF(AND(OR(Dashboard!$T$3="All",R3394=Dashboard!$T$3),OR(Dashboard!$T$4="All",D3394=Dashboard!$T$4)),1,0)</f>
        <v>1</v>
      </c>
      <c r="W3394" s="21" t="n">
        <f aca="false">IF(V3394=1,T3394+ROW()/10000000,0)</f>
        <v>2.4003394</v>
      </c>
    </row>
    <row r="3395" customFormat="false" ht="15" hidden="false" customHeight="false" outlineLevel="0" collapsed="false">
      <c r="A3395" s="0" t="n">
        <v>18378032</v>
      </c>
      <c r="B3395" s="0" t="s">
        <v>8624</v>
      </c>
      <c r="C3395" s="0" t="n">
        <v>1</v>
      </c>
      <c r="D3395" s="0" t="s">
        <v>6924</v>
      </c>
      <c r="E3395" s="0" t="s">
        <v>8625</v>
      </c>
      <c r="F3395" s="0" t="s">
        <v>8562</v>
      </c>
      <c r="G3395" s="0" t="s">
        <v>8563</v>
      </c>
      <c r="H3395" s="0" t="s">
        <v>2128</v>
      </c>
      <c r="I3395" s="0" t="s">
        <v>2123</v>
      </c>
      <c r="J3395" s="0" t="s">
        <v>47</v>
      </c>
      <c r="K3395" s="0" t="s">
        <v>47</v>
      </c>
      <c r="L3395" s="0" t="s">
        <v>47</v>
      </c>
      <c r="M3395" s="0" t="s">
        <v>47</v>
      </c>
      <c r="N3395" s="0" t="n">
        <v>2</v>
      </c>
      <c r="O3395" s="0" t="n">
        <v>0</v>
      </c>
      <c r="P3395" s="0" t="n">
        <v>500</v>
      </c>
      <c r="Q3395" s="0" t="n">
        <v>1</v>
      </c>
      <c r="R3395" s="0" t="str">
        <f aca="false">INDEX(Lookup!$B$4:$B$18,MATCH(C3395,Lookup!$A$4:$A$18,0))</f>
        <v>India</v>
      </c>
      <c r="S3395" s="20" t="n">
        <f aca="false">INDEX(Lookup!$D$4:$D$18,MATCH(C3395,Lookup!$A$4:$A$18,0))</f>
        <v>0.012</v>
      </c>
      <c r="T3395" s="21" t="n">
        <f aca="false">ROUND(P3395*S3395,2)</f>
        <v>6</v>
      </c>
      <c r="U3395" s="21" t="n">
        <f aca="false">IF(T3395&lt;=10,1,IF(T3395&lt;=20,2,IF(T3395&lt;=30,3,IF(T3395&lt;=40,4,IF(T3395&lt;=50,5,IF(T3395&lt;=100,6,IF(T3395&lt;=250,7,8)))))))</f>
        <v>1</v>
      </c>
      <c r="V3395" s="21" t="n">
        <f aca="false">IF(AND(OR(Dashboard!$T$3="All",R3395=Dashboard!$T$3),OR(Dashboard!$T$4="All",D3395=Dashboard!$T$4)),1,0)</f>
        <v>1</v>
      </c>
      <c r="W3395" s="21" t="n">
        <f aca="false">IF(V3395=1,T3395+ROW()/10000000,0)</f>
        <v>6.0003395</v>
      </c>
    </row>
    <row r="3396" customFormat="false" ht="15" hidden="false" customHeight="false" outlineLevel="0" collapsed="false">
      <c r="A3396" s="0" t="n">
        <v>18128881</v>
      </c>
      <c r="B3396" s="0" t="s">
        <v>8626</v>
      </c>
      <c r="C3396" s="0" t="n">
        <v>1</v>
      </c>
      <c r="D3396" s="0" t="s">
        <v>6924</v>
      </c>
      <c r="E3396" s="0" t="s">
        <v>8627</v>
      </c>
      <c r="F3396" s="0" t="s">
        <v>8562</v>
      </c>
      <c r="G3396" s="0" t="s">
        <v>8563</v>
      </c>
      <c r="H3396" s="0" t="s">
        <v>402</v>
      </c>
      <c r="I3396" s="0" t="s">
        <v>2123</v>
      </c>
      <c r="J3396" s="0" t="s">
        <v>47</v>
      </c>
      <c r="K3396" s="0" t="s">
        <v>47</v>
      </c>
      <c r="L3396" s="0" t="s">
        <v>47</v>
      </c>
      <c r="M3396" s="0" t="s">
        <v>47</v>
      </c>
      <c r="N3396" s="0" t="n">
        <v>1</v>
      </c>
      <c r="O3396" s="0" t="n">
        <v>0</v>
      </c>
      <c r="P3396" s="0" t="n">
        <v>200</v>
      </c>
      <c r="Q3396" s="0" t="n">
        <v>1</v>
      </c>
      <c r="R3396" s="0" t="str">
        <f aca="false">INDEX(Lookup!$B$4:$B$18,MATCH(C3396,Lookup!$A$4:$A$18,0))</f>
        <v>India</v>
      </c>
      <c r="S3396" s="20" t="n">
        <f aca="false">INDEX(Lookup!$D$4:$D$18,MATCH(C3396,Lookup!$A$4:$A$18,0))</f>
        <v>0.012</v>
      </c>
      <c r="T3396" s="21" t="n">
        <f aca="false">ROUND(P3396*S3396,2)</f>
        <v>2.4</v>
      </c>
      <c r="U3396" s="21" t="n">
        <f aca="false">IF(T3396&lt;=10,1,IF(T3396&lt;=20,2,IF(T3396&lt;=30,3,IF(T3396&lt;=40,4,IF(T3396&lt;=50,5,IF(T3396&lt;=100,6,IF(T3396&lt;=250,7,8)))))))</f>
        <v>1</v>
      </c>
      <c r="V3396" s="21" t="n">
        <f aca="false">IF(AND(OR(Dashboard!$T$3="All",R3396=Dashboard!$T$3),OR(Dashboard!$T$4="All",D3396=Dashboard!$T$4)),1,0)</f>
        <v>1</v>
      </c>
      <c r="W3396" s="21" t="n">
        <f aca="false">IF(V3396=1,T3396+ROW()/10000000,0)</f>
        <v>2.4003396</v>
      </c>
    </row>
    <row r="3397" customFormat="false" ht="15" hidden="false" customHeight="false" outlineLevel="0" collapsed="false">
      <c r="A3397" s="0" t="n">
        <v>18378035</v>
      </c>
      <c r="B3397" s="0" t="s">
        <v>8628</v>
      </c>
      <c r="C3397" s="0" t="n">
        <v>1</v>
      </c>
      <c r="D3397" s="0" t="s">
        <v>6924</v>
      </c>
      <c r="E3397" s="0" t="s">
        <v>8629</v>
      </c>
      <c r="F3397" s="0" t="s">
        <v>8562</v>
      </c>
      <c r="G3397" s="0" t="s">
        <v>8563</v>
      </c>
      <c r="H3397" s="0" t="s">
        <v>2128</v>
      </c>
      <c r="I3397" s="0" t="s">
        <v>2123</v>
      </c>
      <c r="J3397" s="0" t="s">
        <v>47</v>
      </c>
      <c r="K3397" s="0" t="s">
        <v>47</v>
      </c>
      <c r="L3397" s="0" t="s">
        <v>47</v>
      </c>
      <c r="M3397" s="0" t="s">
        <v>47</v>
      </c>
      <c r="N3397" s="0" t="n">
        <v>1</v>
      </c>
      <c r="O3397" s="0" t="n">
        <v>1</v>
      </c>
      <c r="P3397" s="0" t="n">
        <v>400</v>
      </c>
      <c r="Q3397" s="0" t="n">
        <v>1</v>
      </c>
      <c r="R3397" s="0" t="str">
        <f aca="false">INDEX(Lookup!$B$4:$B$18,MATCH(C3397,Lookup!$A$4:$A$18,0))</f>
        <v>India</v>
      </c>
      <c r="S3397" s="20" t="n">
        <f aca="false">INDEX(Lookup!$D$4:$D$18,MATCH(C3397,Lookup!$A$4:$A$18,0))</f>
        <v>0.012</v>
      </c>
      <c r="T3397" s="21" t="n">
        <f aca="false">ROUND(P3397*S3397,2)</f>
        <v>4.8</v>
      </c>
      <c r="U3397" s="21" t="n">
        <f aca="false">IF(T3397&lt;=10,1,IF(T3397&lt;=20,2,IF(T3397&lt;=30,3,IF(T3397&lt;=40,4,IF(T3397&lt;=50,5,IF(T3397&lt;=100,6,IF(T3397&lt;=250,7,8)))))))</f>
        <v>1</v>
      </c>
      <c r="V3397" s="21" t="n">
        <f aca="false">IF(AND(OR(Dashboard!$T$3="All",R3397=Dashboard!$T$3),OR(Dashboard!$T$4="All",D3397=Dashboard!$T$4)),1,0)</f>
        <v>1</v>
      </c>
      <c r="W3397" s="21" t="n">
        <f aca="false">IF(V3397=1,T3397+ROW()/10000000,0)</f>
        <v>4.8003397</v>
      </c>
    </row>
    <row r="3398" customFormat="false" ht="15" hidden="false" customHeight="false" outlineLevel="0" collapsed="false">
      <c r="A3398" s="0" t="n">
        <v>18435806</v>
      </c>
      <c r="B3398" s="0" t="s">
        <v>8630</v>
      </c>
      <c r="C3398" s="0" t="n">
        <v>1</v>
      </c>
      <c r="D3398" s="0" t="s">
        <v>6924</v>
      </c>
      <c r="E3398" s="0" t="s">
        <v>8631</v>
      </c>
      <c r="F3398" s="0" t="s">
        <v>8562</v>
      </c>
      <c r="G3398" s="0" t="s">
        <v>8563</v>
      </c>
      <c r="H3398" s="0" t="s">
        <v>69</v>
      </c>
      <c r="I3398" s="0" t="s">
        <v>2123</v>
      </c>
      <c r="J3398" s="0" t="s">
        <v>47</v>
      </c>
      <c r="K3398" s="0" t="s">
        <v>47</v>
      </c>
      <c r="L3398" s="0" t="s">
        <v>47</v>
      </c>
      <c r="M3398" s="0" t="s">
        <v>47</v>
      </c>
      <c r="N3398" s="0" t="n">
        <v>1</v>
      </c>
      <c r="O3398" s="0" t="n">
        <v>0</v>
      </c>
      <c r="P3398" s="0" t="n">
        <v>400</v>
      </c>
      <c r="Q3398" s="0" t="n">
        <v>1</v>
      </c>
      <c r="R3398" s="0" t="str">
        <f aca="false">INDEX(Lookup!$B$4:$B$18,MATCH(C3398,Lookup!$A$4:$A$18,0))</f>
        <v>India</v>
      </c>
      <c r="S3398" s="20" t="n">
        <f aca="false">INDEX(Lookup!$D$4:$D$18,MATCH(C3398,Lookup!$A$4:$A$18,0))</f>
        <v>0.012</v>
      </c>
      <c r="T3398" s="21" t="n">
        <f aca="false">ROUND(P3398*S3398,2)</f>
        <v>4.8</v>
      </c>
      <c r="U3398" s="21" t="n">
        <f aca="false">IF(T3398&lt;=10,1,IF(T3398&lt;=20,2,IF(T3398&lt;=30,3,IF(T3398&lt;=40,4,IF(T3398&lt;=50,5,IF(T3398&lt;=100,6,IF(T3398&lt;=250,7,8)))))))</f>
        <v>1</v>
      </c>
      <c r="V3398" s="21" t="n">
        <f aca="false">IF(AND(OR(Dashboard!$T$3="All",R3398=Dashboard!$T$3),OR(Dashboard!$T$4="All",D3398=Dashboard!$T$4)),1,0)</f>
        <v>1</v>
      </c>
      <c r="W3398" s="21" t="n">
        <f aca="false">IF(V3398=1,T3398+ROW()/10000000,0)</f>
        <v>4.8003398</v>
      </c>
    </row>
    <row r="3399" customFormat="false" ht="15" hidden="false" customHeight="false" outlineLevel="0" collapsed="false">
      <c r="A3399" s="0" t="n">
        <v>18471239</v>
      </c>
      <c r="B3399" s="0" t="s">
        <v>8632</v>
      </c>
      <c r="C3399" s="0" t="n">
        <v>1</v>
      </c>
      <c r="D3399" s="0" t="s">
        <v>6924</v>
      </c>
      <c r="E3399" s="0" t="s">
        <v>8633</v>
      </c>
      <c r="F3399" s="0" t="s">
        <v>8562</v>
      </c>
      <c r="G3399" s="0" t="s">
        <v>8563</v>
      </c>
      <c r="H3399" s="0" t="s">
        <v>177</v>
      </c>
      <c r="I3399" s="0" t="s">
        <v>2123</v>
      </c>
      <c r="J3399" s="0" t="s">
        <v>47</v>
      </c>
      <c r="K3399" s="0" t="s">
        <v>47</v>
      </c>
      <c r="L3399" s="0" t="s">
        <v>47</v>
      </c>
      <c r="M3399" s="0" t="s">
        <v>47</v>
      </c>
      <c r="N3399" s="0" t="n">
        <v>1</v>
      </c>
      <c r="O3399" s="0" t="n">
        <v>1</v>
      </c>
      <c r="P3399" s="0" t="n">
        <v>400</v>
      </c>
      <c r="Q3399" s="0" t="n">
        <v>1</v>
      </c>
      <c r="R3399" s="0" t="str">
        <f aca="false">INDEX(Lookup!$B$4:$B$18,MATCH(C3399,Lookup!$A$4:$A$18,0))</f>
        <v>India</v>
      </c>
      <c r="S3399" s="20" t="n">
        <f aca="false">INDEX(Lookup!$D$4:$D$18,MATCH(C3399,Lookup!$A$4:$A$18,0))</f>
        <v>0.012</v>
      </c>
      <c r="T3399" s="21" t="n">
        <f aca="false">ROUND(P3399*S3399,2)</f>
        <v>4.8</v>
      </c>
      <c r="U3399" s="21" t="n">
        <f aca="false">IF(T3399&lt;=10,1,IF(T3399&lt;=20,2,IF(T3399&lt;=30,3,IF(T3399&lt;=40,4,IF(T3399&lt;=50,5,IF(T3399&lt;=100,6,IF(T3399&lt;=250,7,8)))))))</f>
        <v>1</v>
      </c>
      <c r="V3399" s="21" t="n">
        <f aca="false">IF(AND(OR(Dashboard!$T$3="All",R3399=Dashboard!$T$3),OR(Dashboard!$T$4="All",D3399=Dashboard!$T$4)),1,0)</f>
        <v>1</v>
      </c>
      <c r="W3399" s="21" t="n">
        <f aca="false">IF(V3399=1,T3399+ROW()/10000000,0)</f>
        <v>4.8003399</v>
      </c>
    </row>
    <row r="3400" customFormat="false" ht="15" hidden="false" customHeight="false" outlineLevel="0" collapsed="false">
      <c r="A3400" s="0" t="n">
        <v>18435819</v>
      </c>
      <c r="B3400" s="0" t="s">
        <v>8634</v>
      </c>
      <c r="C3400" s="0" t="n">
        <v>1</v>
      </c>
      <c r="D3400" s="0" t="s">
        <v>6924</v>
      </c>
      <c r="E3400" s="0" t="s">
        <v>8635</v>
      </c>
      <c r="F3400" s="0" t="s">
        <v>8562</v>
      </c>
      <c r="G3400" s="0" t="s">
        <v>8563</v>
      </c>
      <c r="H3400" s="0" t="s">
        <v>4668</v>
      </c>
      <c r="I3400" s="0" t="s">
        <v>2123</v>
      </c>
      <c r="J3400" s="0" t="s">
        <v>47</v>
      </c>
      <c r="K3400" s="0" t="s">
        <v>47</v>
      </c>
      <c r="L3400" s="0" t="s">
        <v>47</v>
      </c>
      <c r="M3400" s="0" t="s">
        <v>47</v>
      </c>
      <c r="N3400" s="0" t="n">
        <v>1</v>
      </c>
      <c r="O3400" s="0" t="n">
        <v>0</v>
      </c>
      <c r="P3400" s="0" t="n">
        <v>250</v>
      </c>
      <c r="Q3400" s="0" t="n">
        <v>1</v>
      </c>
      <c r="R3400" s="0" t="str">
        <f aca="false">INDEX(Lookup!$B$4:$B$18,MATCH(C3400,Lookup!$A$4:$A$18,0))</f>
        <v>India</v>
      </c>
      <c r="S3400" s="20" t="n">
        <f aca="false">INDEX(Lookup!$D$4:$D$18,MATCH(C3400,Lookup!$A$4:$A$18,0))</f>
        <v>0.012</v>
      </c>
      <c r="T3400" s="21" t="n">
        <f aca="false">ROUND(P3400*S3400,2)</f>
        <v>3</v>
      </c>
      <c r="U3400" s="21" t="n">
        <f aca="false">IF(T3400&lt;=10,1,IF(T3400&lt;=20,2,IF(T3400&lt;=30,3,IF(T3400&lt;=40,4,IF(T3400&lt;=50,5,IF(T3400&lt;=100,6,IF(T3400&lt;=250,7,8)))))))</f>
        <v>1</v>
      </c>
      <c r="V3400" s="21" t="n">
        <f aca="false">IF(AND(OR(Dashboard!$T$3="All",R3400=Dashboard!$T$3),OR(Dashboard!$T$4="All",D3400=Dashboard!$T$4)),1,0)</f>
        <v>1</v>
      </c>
      <c r="W3400" s="21" t="n">
        <f aca="false">IF(V3400=1,T3400+ROW()/10000000,0)</f>
        <v>3.00034</v>
      </c>
    </row>
    <row r="3401" customFormat="false" ht="15" hidden="false" customHeight="false" outlineLevel="0" collapsed="false">
      <c r="A3401" s="0" t="n">
        <v>18376475</v>
      </c>
      <c r="B3401" s="0" t="s">
        <v>8636</v>
      </c>
      <c r="C3401" s="0" t="n">
        <v>1</v>
      </c>
      <c r="D3401" s="0" t="s">
        <v>6924</v>
      </c>
      <c r="E3401" s="0" t="s">
        <v>8637</v>
      </c>
      <c r="F3401" s="0" t="s">
        <v>8562</v>
      </c>
      <c r="G3401" s="0" t="s">
        <v>8563</v>
      </c>
      <c r="H3401" s="0" t="s">
        <v>69</v>
      </c>
      <c r="I3401" s="0" t="s">
        <v>2123</v>
      </c>
      <c r="J3401" s="0" t="s">
        <v>47</v>
      </c>
      <c r="K3401" s="0" t="s">
        <v>47</v>
      </c>
      <c r="L3401" s="0" t="s">
        <v>47</v>
      </c>
      <c r="M3401" s="0" t="s">
        <v>47</v>
      </c>
      <c r="N3401" s="0" t="n">
        <v>1</v>
      </c>
      <c r="O3401" s="0" t="n">
        <v>0</v>
      </c>
      <c r="P3401" s="0" t="n">
        <v>300</v>
      </c>
      <c r="Q3401" s="0" t="n">
        <v>1</v>
      </c>
      <c r="R3401" s="0" t="str">
        <f aca="false">INDEX(Lookup!$B$4:$B$18,MATCH(C3401,Lookup!$A$4:$A$18,0))</f>
        <v>India</v>
      </c>
      <c r="S3401" s="20" t="n">
        <f aca="false">INDEX(Lookup!$D$4:$D$18,MATCH(C3401,Lookup!$A$4:$A$18,0))</f>
        <v>0.012</v>
      </c>
      <c r="T3401" s="21" t="n">
        <f aca="false">ROUND(P3401*S3401,2)</f>
        <v>3.6</v>
      </c>
      <c r="U3401" s="21" t="n">
        <f aca="false">IF(T3401&lt;=10,1,IF(T3401&lt;=20,2,IF(T3401&lt;=30,3,IF(T3401&lt;=40,4,IF(T3401&lt;=50,5,IF(T3401&lt;=100,6,IF(T3401&lt;=250,7,8)))))))</f>
        <v>1</v>
      </c>
      <c r="V3401" s="21" t="n">
        <f aca="false">IF(AND(OR(Dashboard!$T$3="All",R3401=Dashboard!$T$3),OR(Dashboard!$T$4="All",D3401=Dashboard!$T$4)),1,0)</f>
        <v>1</v>
      </c>
      <c r="W3401" s="21" t="n">
        <f aca="false">IF(V3401=1,T3401+ROW()/10000000,0)</f>
        <v>3.6003401</v>
      </c>
    </row>
    <row r="3402" customFormat="false" ht="15" hidden="false" customHeight="false" outlineLevel="0" collapsed="false">
      <c r="A3402" s="0" t="n">
        <v>18378043</v>
      </c>
      <c r="B3402" s="0" t="s">
        <v>8638</v>
      </c>
      <c r="C3402" s="0" t="n">
        <v>1</v>
      </c>
      <c r="D3402" s="0" t="s">
        <v>6924</v>
      </c>
      <c r="E3402" s="0" t="s">
        <v>8639</v>
      </c>
      <c r="F3402" s="0" t="s">
        <v>8562</v>
      </c>
      <c r="G3402" s="0" t="s">
        <v>8563</v>
      </c>
      <c r="H3402" s="0" t="s">
        <v>164</v>
      </c>
      <c r="I3402" s="0" t="s">
        <v>2123</v>
      </c>
      <c r="J3402" s="0" t="s">
        <v>47</v>
      </c>
      <c r="K3402" s="0" t="s">
        <v>47</v>
      </c>
      <c r="L3402" s="0" t="s">
        <v>47</v>
      </c>
      <c r="M3402" s="0" t="s">
        <v>47</v>
      </c>
      <c r="N3402" s="0" t="n">
        <v>1</v>
      </c>
      <c r="O3402" s="0" t="n">
        <v>0</v>
      </c>
      <c r="P3402" s="0" t="n">
        <v>400</v>
      </c>
      <c r="Q3402" s="0" t="n">
        <v>1</v>
      </c>
      <c r="R3402" s="0" t="str">
        <f aca="false">INDEX(Lookup!$B$4:$B$18,MATCH(C3402,Lookup!$A$4:$A$18,0))</f>
        <v>India</v>
      </c>
      <c r="S3402" s="20" t="n">
        <f aca="false">INDEX(Lookup!$D$4:$D$18,MATCH(C3402,Lookup!$A$4:$A$18,0))</f>
        <v>0.012</v>
      </c>
      <c r="T3402" s="21" t="n">
        <f aca="false">ROUND(P3402*S3402,2)</f>
        <v>4.8</v>
      </c>
      <c r="U3402" s="21" t="n">
        <f aca="false">IF(T3402&lt;=10,1,IF(T3402&lt;=20,2,IF(T3402&lt;=30,3,IF(T3402&lt;=40,4,IF(T3402&lt;=50,5,IF(T3402&lt;=100,6,IF(T3402&lt;=250,7,8)))))))</f>
        <v>1</v>
      </c>
      <c r="V3402" s="21" t="n">
        <f aca="false">IF(AND(OR(Dashboard!$T$3="All",R3402=Dashboard!$T$3),OR(Dashboard!$T$4="All",D3402=Dashboard!$T$4)),1,0)</f>
        <v>1</v>
      </c>
      <c r="W3402" s="21" t="n">
        <f aca="false">IF(V3402=1,T3402+ROW()/10000000,0)</f>
        <v>4.8003402</v>
      </c>
    </row>
    <row r="3403" customFormat="false" ht="15" hidden="false" customHeight="false" outlineLevel="0" collapsed="false">
      <c r="A3403" s="0" t="n">
        <v>18424636</v>
      </c>
      <c r="B3403" s="0" t="s">
        <v>8640</v>
      </c>
      <c r="C3403" s="0" t="n">
        <v>1</v>
      </c>
      <c r="D3403" s="0" t="s">
        <v>6924</v>
      </c>
      <c r="E3403" s="0" t="s">
        <v>8641</v>
      </c>
      <c r="F3403" s="0" t="s">
        <v>8562</v>
      </c>
      <c r="G3403" s="0" t="s">
        <v>8563</v>
      </c>
      <c r="H3403" s="0" t="s">
        <v>402</v>
      </c>
      <c r="I3403" s="0" t="s">
        <v>2123</v>
      </c>
      <c r="J3403" s="0" t="s">
        <v>47</v>
      </c>
      <c r="K3403" s="0" t="s">
        <v>47</v>
      </c>
      <c r="L3403" s="0" t="s">
        <v>47</v>
      </c>
      <c r="M3403" s="0" t="s">
        <v>47</v>
      </c>
      <c r="N3403" s="0" t="n">
        <v>1</v>
      </c>
      <c r="O3403" s="0" t="n">
        <v>2</v>
      </c>
      <c r="P3403" s="0" t="n">
        <v>400</v>
      </c>
      <c r="Q3403" s="0" t="n">
        <v>1</v>
      </c>
      <c r="R3403" s="0" t="str">
        <f aca="false">INDEX(Lookup!$B$4:$B$18,MATCH(C3403,Lookup!$A$4:$A$18,0))</f>
        <v>India</v>
      </c>
      <c r="S3403" s="20" t="n">
        <f aca="false">INDEX(Lookup!$D$4:$D$18,MATCH(C3403,Lookup!$A$4:$A$18,0))</f>
        <v>0.012</v>
      </c>
      <c r="T3403" s="21" t="n">
        <f aca="false">ROUND(P3403*S3403,2)</f>
        <v>4.8</v>
      </c>
      <c r="U3403" s="21" t="n">
        <f aca="false">IF(T3403&lt;=10,1,IF(T3403&lt;=20,2,IF(T3403&lt;=30,3,IF(T3403&lt;=40,4,IF(T3403&lt;=50,5,IF(T3403&lt;=100,6,IF(T3403&lt;=250,7,8)))))))</f>
        <v>1</v>
      </c>
      <c r="V3403" s="21" t="n">
        <f aca="false">IF(AND(OR(Dashboard!$T$3="All",R3403=Dashboard!$T$3),OR(Dashboard!$T$4="All",D3403=Dashboard!$T$4)),1,0)</f>
        <v>1</v>
      </c>
      <c r="W3403" s="21" t="n">
        <f aca="false">IF(V3403=1,T3403+ROW()/10000000,0)</f>
        <v>4.8003403</v>
      </c>
    </row>
    <row r="3404" customFormat="false" ht="15" hidden="false" customHeight="false" outlineLevel="0" collapsed="false">
      <c r="A3404" s="0" t="n">
        <v>18424625</v>
      </c>
      <c r="B3404" s="0" t="s">
        <v>5963</v>
      </c>
      <c r="C3404" s="0" t="n">
        <v>1</v>
      </c>
      <c r="D3404" s="0" t="s">
        <v>6924</v>
      </c>
      <c r="E3404" s="0" t="s">
        <v>8642</v>
      </c>
      <c r="F3404" s="0" t="s">
        <v>8562</v>
      </c>
      <c r="G3404" s="0" t="s">
        <v>8563</v>
      </c>
      <c r="H3404" s="0" t="s">
        <v>402</v>
      </c>
      <c r="I3404" s="0" t="s">
        <v>2123</v>
      </c>
      <c r="J3404" s="0" t="s">
        <v>47</v>
      </c>
      <c r="K3404" s="0" t="s">
        <v>47</v>
      </c>
      <c r="L3404" s="0" t="s">
        <v>47</v>
      </c>
      <c r="M3404" s="0" t="s">
        <v>47</v>
      </c>
      <c r="N3404" s="0" t="n">
        <v>1</v>
      </c>
      <c r="O3404" s="0" t="n">
        <v>0</v>
      </c>
      <c r="P3404" s="0" t="n">
        <v>250</v>
      </c>
      <c r="Q3404" s="0" t="n">
        <v>1</v>
      </c>
      <c r="R3404" s="0" t="str">
        <f aca="false">INDEX(Lookup!$B$4:$B$18,MATCH(C3404,Lookup!$A$4:$A$18,0))</f>
        <v>India</v>
      </c>
      <c r="S3404" s="20" t="n">
        <f aca="false">INDEX(Lookup!$D$4:$D$18,MATCH(C3404,Lookup!$A$4:$A$18,0))</f>
        <v>0.012</v>
      </c>
      <c r="T3404" s="21" t="n">
        <f aca="false">ROUND(P3404*S3404,2)</f>
        <v>3</v>
      </c>
      <c r="U3404" s="21" t="n">
        <f aca="false">IF(T3404&lt;=10,1,IF(T3404&lt;=20,2,IF(T3404&lt;=30,3,IF(T3404&lt;=40,4,IF(T3404&lt;=50,5,IF(T3404&lt;=100,6,IF(T3404&lt;=250,7,8)))))))</f>
        <v>1</v>
      </c>
      <c r="V3404" s="21" t="n">
        <f aca="false">IF(AND(OR(Dashboard!$T$3="All",R3404=Dashboard!$T$3),OR(Dashboard!$T$4="All",D3404=Dashboard!$T$4)),1,0)</f>
        <v>1</v>
      </c>
      <c r="W3404" s="21" t="n">
        <f aca="false">IF(V3404=1,T3404+ROW()/10000000,0)</f>
        <v>3.0003404</v>
      </c>
    </row>
    <row r="3405" customFormat="false" ht="15" hidden="false" customHeight="false" outlineLevel="0" collapsed="false">
      <c r="A3405" s="0" t="n">
        <v>18377889</v>
      </c>
      <c r="B3405" s="0" t="s">
        <v>8643</v>
      </c>
      <c r="C3405" s="0" t="n">
        <v>1</v>
      </c>
      <c r="D3405" s="0" t="s">
        <v>6924</v>
      </c>
      <c r="E3405" s="0" t="s">
        <v>8644</v>
      </c>
      <c r="F3405" s="0" t="s">
        <v>8562</v>
      </c>
      <c r="G3405" s="0" t="s">
        <v>8563</v>
      </c>
      <c r="H3405" s="0" t="s">
        <v>2147</v>
      </c>
      <c r="I3405" s="0" t="s">
        <v>2123</v>
      </c>
      <c r="J3405" s="0" t="s">
        <v>47</v>
      </c>
      <c r="K3405" s="0" t="s">
        <v>47</v>
      </c>
      <c r="L3405" s="0" t="s">
        <v>47</v>
      </c>
      <c r="M3405" s="0" t="s">
        <v>47</v>
      </c>
      <c r="N3405" s="0" t="n">
        <v>1</v>
      </c>
      <c r="O3405" s="0" t="n">
        <v>1</v>
      </c>
      <c r="P3405" s="0" t="n">
        <v>300</v>
      </c>
      <c r="Q3405" s="0" t="n">
        <v>1</v>
      </c>
      <c r="R3405" s="0" t="str">
        <f aca="false">INDEX(Lookup!$B$4:$B$18,MATCH(C3405,Lookup!$A$4:$A$18,0))</f>
        <v>India</v>
      </c>
      <c r="S3405" s="20" t="n">
        <f aca="false">INDEX(Lookup!$D$4:$D$18,MATCH(C3405,Lookup!$A$4:$A$18,0))</f>
        <v>0.012</v>
      </c>
      <c r="T3405" s="21" t="n">
        <f aca="false">ROUND(P3405*S3405,2)</f>
        <v>3.6</v>
      </c>
      <c r="U3405" s="21" t="n">
        <f aca="false">IF(T3405&lt;=10,1,IF(T3405&lt;=20,2,IF(T3405&lt;=30,3,IF(T3405&lt;=40,4,IF(T3405&lt;=50,5,IF(T3405&lt;=100,6,IF(T3405&lt;=250,7,8)))))))</f>
        <v>1</v>
      </c>
      <c r="V3405" s="21" t="n">
        <f aca="false">IF(AND(OR(Dashboard!$T$3="All",R3405=Dashboard!$T$3),OR(Dashboard!$T$4="All",D3405=Dashboard!$T$4)),1,0)</f>
        <v>1</v>
      </c>
      <c r="W3405" s="21" t="n">
        <f aca="false">IF(V3405=1,T3405+ROW()/10000000,0)</f>
        <v>3.6003405</v>
      </c>
    </row>
    <row r="3406" customFormat="false" ht="15" hidden="false" customHeight="false" outlineLevel="0" collapsed="false">
      <c r="A3406" s="0" t="n">
        <v>18435822</v>
      </c>
      <c r="B3406" s="0" t="s">
        <v>8645</v>
      </c>
      <c r="C3406" s="0" t="n">
        <v>1</v>
      </c>
      <c r="D3406" s="0" t="s">
        <v>6924</v>
      </c>
      <c r="E3406" s="0" t="s">
        <v>8646</v>
      </c>
      <c r="F3406" s="0" t="s">
        <v>8562</v>
      </c>
      <c r="G3406" s="0" t="s">
        <v>8563</v>
      </c>
      <c r="H3406" s="0" t="s">
        <v>2128</v>
      </c>
      <c r="I3406" s="0" t="s">
        <v>2123</v>
      </c>
      <c r="J3406" s="0" t="s">
        <v>47</v>
      </c>
      <c r="K3406" s="0" t="s">
        <v>47</v>
      </c>
      <c r="L3406" s="0" t="s">
        <v>47</v>
      </c>
      <c r="M3406" s="0" t="s">
        <v>47</v>
      </c>
      <c r="N3406" s="0" t="n">
        <v>1</v>
      </c>
      <c r="O3406" s="0" t="n">
        <v>0</v>
      </c>
      <c r="P3406" s="0" t="n">
        <v>300</v>
      </c>
      <c r="Q3406" s="0" t="n">
        <v>1</v>
      </c>
      <c r="R3406" s="0" t="str">
        <f aca="false">INDEX(Lookup!$B$4:$B$18,MATCH(C3406,Lookup!$A$4:$A$18,0))</f>
        <v>India</v>
      </c>
      <c r="S3406" s="20" t="n">
        <f aca="false">INDEX(Lookup!$D$4:$D$18,MATCH(C3406,Lookup!$A$4:$A$18,0))</f>
        <v>0.012</v>
      </c>
      <c r="T3406" s="21" t="n">
        <f aca="false">ROUND(P3406*S3406,2)</f>
        <v>3.6</v>
      </c>
      <c r="U3406" s="21" t="n">
        <f aca="false">IF(T3406&lt;=10,1,IF(T3406&lt;=20,2,IF(T3406&lt;=30,3,IF(T3406&lt;=40,4,IF(T3406&lt;=50,5,IF(T3406&lt;=100,6,IF(T3406&lt;=250,7,8)))))))</f>
        <v>1</v>
      </c>
      <c r="V3406" s="21" t="n">
        <f aca="false">IF(AND(OR(Dashboard!$T$3="All",R3406=Dashboard!$T$3),OR(Dashboard!$T$4="All",D3406=Dashboard!$T$4)),1,0)</f>
        <v>1</v>
      </c>
      <c r="W3406" s="21" t="n">
        <f aca="false">IF(V3406=1,T3406+ROW()/10000000,0)</f>
        <v>3.6003406</v>
      </c>
    </row>
    <row r="3407" customFormat="false" ht="15" hidden="false" customHeight="false" outlineLevel="0" collapsed="false">
      <c r="A3407" s="0" t="n">
        <v>18429577</v>
      </c>
      <c r="B3407" s="0" t="s">
        <v>8647</v>
      </c>
      <c r="C3407" s="0" t="n">
        <v>1</v>
      </c>
      <c r="D3407" s="0" t="s">
        <v>6924</v>
      </c>
      <c r="E3407" s="0" t="s">
        <v>8648</v>
      </c>
      <c r="F3407" s="0" t="s">
        <v>8562</v>
      </c>
      <c r="G3407" s="0" t="s">
        <v>8563</v>
      </c>
      <c r="H3407" s="0" t="s">
        <v>2128</v>
      </c>
      <c r="I3407" s="0" t="s">
        <v>2123</v>
      </c>
      <c r="J3407" s="0" t="s">
        <v>47</v>
      </c>
      <c r="K3407" s="0" t="s">
        <v>47</v>
      </c>
      <c r="L3407" s="0" t="s">
        <v>47</v>
      </c>
      <c r="M3407" s="0" t="s">
        <v>47</v>
      </c>
      <c r="N3407" s="0" t="n">
        <v>1</v>
      </c>
      <c r="O3407" s="0" t="n">
        <v>0</v>
      </c>
      <c r="P3407" s="0" t="n">
        <v>200</v>
      </c>
      <c r="Q3407" s="0" t="n">
        <v>1</v>
      </c>
      <c r="R3407" s="0" t="str">
        <f aca="false">INDEX(Lookup!$B$4:$B$18,MATCH(C3407,Lookup!$A$4:$A$18,0))</f>
        <v>India</v>
      </c>
      <c r="S3407" s="20" t="n">
        <f aca="false">INDEX(Lookup!$D$4:$D$18,MATCH(C3407,Lookup!$A$4:$A$18,0))</f>
        <v>0.012</v>
      </c>
      <c r="T3407" s="21" t="n">
        <f aca="false">ROUND(P3407*S3407,2)</f>
        <v>2.4</v>
      </c>
      <c r="U3407" s="21" t="n">
        <f aca="false">IF(T3407&lt;=10,1,IF(T3407&lt;=20,2,IF(T3407&lt;=30,3,IF(T3407&lt;=40,4,IF(T3407&lt;=50,5,IF(T3407&lt;=100,6,IF(T3407&lt;=250,7,8)))))))</f>
        <v>1</v>
      </c>
      <c r="V3407" s="21" t="n">
        <f aca="false">IF(AND(OR(Dashboard!$T$3="All",R3407=Dashboard!$T$3),OR(Dashboard!$T$4="All",D3407=Dashboard!$T$4)),1,0)</f>
        <v>1</v>
      </c>
      <c r="W3407" s="21" t="n">
        <f aca="false">IF(V3407=1,T3407+ROW()/10000000,0)</f>
        <v>2.4003407</v>
      </c>
    </row>
    <row r="3408" customFormat="false" ht="15" hidden="false" customHeight="false" outlineLevel="0" collapsed="false">
      <c r="A3408" s="0" t="n">
        <v>18424642</v>
      </c>
      <c r="B3408" s="0" t="s">
        <v>8649</v>
      </c>
      <c r="C3408" s="0" t="n">
        <v>1</v>
      </c>
      <c r="D3408" s="0" t="s">
        <v>6924</v>
      </c>
      <c r="E3408" s="0" t="s">
        <v>8650</v>
      </c>
      <c r="F3408" s="0" t="s">
        <v>8562</v>
      </c>
      <c r="G3408" s="0" t="s">
        <v>8563</v>
      </c>
      <c r="H3408" s="0" t="s">
        <v>2662</v>
      </c>
      <c r="I3408" s="0" t="s">
        <v>2123</v>
      </c>
      <c r="J3408" s="0" t="s">
        <v>47</v>
      </c>
      <c r="K3408" s="0" t="s">
        <v>47</v>
      </c>
      <c r="L3408" s="0" t="s">
        <v>47</v>
      </c>
      <c r="M3408" s="0" t="s">
        <v>47</v>
      </c>
      <c r="N3408" s="0" t="n">
        <v>2</v>
      </c>
      <c r="O3408" s="0" t="n">
        <v>0</v>
      </c>
      <c r="P3408" s="0" t="n">
        <v>500</v>
      </c>
      <c r="Q3408" s="0" t="n">
        <v>1</v>
      </c>
      <c r="R3408" s="0" t="str">
        <f aca="false">INDEX(Lookup!$B$4:$B$18,MATCH(C3408,Lookup!$A$4:$A$18,0))</f>
        <v>India</v>
      </c>
      <c r="S3408" s="20" t="n">
        <f aca="false">INDEX(Lookup!$D$4:$D$18,MATCH(C3408,Lookup!$A$4:$A$18,0))</f>
        <v>0.012</v>
      </c>
      <c r="T3408" s="21" t="n">
        <f aca="false">ROUND(P3408*S3408,2)</f>
        <v>6</v>
      </c>
      <c r="U3408" s="21" t="n">
        <f aca="false">IF(T3408&lt;=10,1,IF(T3408&lt;=20,2,IF(T3408&lt;=30,3,IF(T3408&lt;=40,4,IF(T3408&lt;=50,5,IF(T3408&lt;=100,6,IF(T3408&lt;=250,7,8)))))))</f>
        <v>1</v>
      </c>
      <c r="V3408" s="21" t="n">
        <f aca="false">IF(AND(OR(Dashboard!$T$3="All",R3408=Dashboard!$T$3),OR(Dashboard!$T$4="All",D3408=Dashboard!$T$4)),1,0)</f>
        <v>1</v>
      </c>
      <c r="W3408" s="21" t="n">
        <f aca="false">IF(V3408=1,T3408+ROW()/10000000,0)</f>
        <v>6.0003408</v>
      </c>
    </row>
    <row r="3409" customFormat="false" ht="15" hidden="false" customHeight="false" outlineLevel="0" collapsed="false">
      <c r="A3409" s="0" t="n">
        <v>18378039</v>
      </c>
      <c r="B3409" s="0" t="s">
        <v>8651</v>
      </c>
      <c r="C3409" s="0" t="n">
        <v>1</v>
      </c>
      <c r="D3409" s="0" t="s">
        <v>6924</v>
      </c>
      <c r="E3409" s="0" t="s">
        <v>8652</v>
      </c>
      <c r="F3409" s="0" t="s">
        <v>8562</v>
      </c>
      <c r="G3409" s="0" t="s">
        <v>8563</v>
      </c>
      <c r="H3409" s="0" t="s">
        <v>164</v>
      </c>
      <c r="I3409" s="0" t="s">
        <v>2123</v>
      </c>
      <c r="J3409" s="0" t="s">
        <v>47</v>
      </c>
      <c r="K3409" s="0" t="s">
        <v>47</v>
      </c>
      <c r="L3409" s="0" t="s">
        <v>47</v>
      </c>
      <c r="M3409" s="0" t="s">
        <v>47</v>
      </c>
      <c r="N3409" s="0" t="n">
        <v>1</v>
      </c>
      <c r="O3409" s="0" t="n">
        <v>2</v>
      </c>
      <c r="P3409" s="0" t="n">
        <v>350</v>
      </c>
      <c r="Q3409" s="0" t="n">
        <v>1</v>
      </c>
      <c r="R3409" s="0" t="str">
        <f aca="false">INDEX(Lookup!$B$4:$B$18,MATCH(C3409,Lookup!$A$4:$A$18,0))</f>
        <v>India</v>
      </c>
      <c r="S3409" s="20" t="n">
        <f aca="false">INDEX(Lookup!$D$4:$D$18,MATCH(C3409,Lookup!$A$4:$A$18,0))</f>
        <v>0.012</v>
      </c>
      <c r="T3409" s="21" t="n">
        <f aca="false">ROUND(P3409*S3409,2)</f>
        <v>4.2</v>
      </c>
      <c r="U3409" s="21" t="n">
        <f aca="false">IF(T3409&lt;=10,1,IF(T3409&lt;=20,2,IF(T3409&lt;=30,3,IF(T3409&lt;=40,4,IF(T3409&lt;=50,5,IF(T3409&lt;=100,6,IF(T3409&lt;=250,7,8)))))))</f>
        <v>1</v>
      </c>
      <c r="V3409" s="21" t="n">
        <f aca="false">IF(AND(OR(Dashboard!$T$3="All",R3409=Dashboard!$T$3),OR(Dashboard!$T$4="All",D3409=Dashboard!$T$4)),1,0)</f>
        <v>1</v>
      </c>
      <c r="W3409" s="21" t="n">
        <f aca="false">IF(V3409=1,T3409+ROW()/10000000,0)</f>
        <v>4.2003409</v>
      </c>
    </row>
    <row r="3410" customFormat="false" ht="15" hidden="false" customHeight="false" outlineLevel="0" collapsed="false">
      <c r="A3410" s="0" t="n">
        <v>18378037</v>
      </c>
      <c r="B3410" s="0" t="s">
        <v>8653</v>
      </c>
      <c r="C3410" s="0" t="n">
        <v>1</v>
      </c>
      <c r="D3410" s="0" t="s">
        <v>6924</v>
      </c>
      <c r="E3410" s="0" t="s">
        <v>8654</v>
      </c>
      <c r="F3410" s="0" t="s">
        <v>8562</v>
      </c>
      <c r="G3410" s="0" t="s">
        <v>8563</v>
      </c>
      <c r="H3410" s="0" t="s">
        <v>2128</v>
      </c>
      <c r="I3410" s="0" t="s">
        <v>2123</v>
      </c>
      <c r="J3410" s="0" t="s">
        <v>47</v>
      </c>
      <c r="K3410" s="0" t="s">
        <v>47</v>
      </c>
      <c r="L3410" s="0" t="s">
        <v>47</v>
      </c>
      <c r="M3410" s="0" t="s">
        <v>47</v>
      </c>
      <c r="N3410" s="0" t="n">
        <v>1</v>
      </c>
      <c r="O3410" s="0" t="n">
        <v>0</v>
      </c>
      <c r="P3410" s="0" t="n">
        <v>400</v>
      </c>
      <c r="Q3410" s="0" t="n">
        <v>1</v>
      </c>
      <c r="R3410" s="0" t="str">
        <f aca="false">INDEX(Lookup!$B$4:$B$18,MATCH(C3410,Lookup!$A$4:$A$18,0))</f>
        <v>India</v>
      </c>
      <c r="S3410" s="20" t="n">
        <f aca="false">INDEX(Lookup!$D$4:$D$18,MATCH(C3410,Lookup!$A$4:$A$18,0))</f>
        <v>0.012</v>
      </c>
      <c r="T3410" s="21" t="n">
        <f aca="false">ROUND(P3410*S3410,2)</f>
        <v>4.8</v>
      </c>
      <c r="U3410" s="21" t="n">
        <f aca="false">IF(T3410&lt;=10,1,IF(T3410&lt;=20,2,IF(T3410&lt;=30,3,IF(T3410&lt;=40,4,IF(T3410&lt;=50,5,IF(T3410&lt;=100,6,IF(T3410&lt;=250,7,8)))))))</f>
        <v>1</v>
      </c>
      <c r="V3410" s="21" t="n">
        <f aca="false">IF(AND(OR(Dashboard!$T$3="All",R3410=Dashboard!$T$3),OR(Dashboard!$T$4="All",D3410=Dashboard!$T$4)),1,0)</f>
        <v>1</v>
      </c>
      <c r="W3410" s="21" t="n">
        <f aca="false">IF(V3410=1,T3410+ROW()/10000000,0)</f>
        <v>4.800341</v>
      </c>
    </row>
    <row r="3411" customFormat="false" ht="15" hidden="false" customHeight="false" outlineLevel="0" collapsed="false">
      <c r="A3411" s="0" t="n">
        <v>311037</v>
      </c>
      <c r="B3411" s="0" t="s">
        <v>8655</v>
      </c>
      <c r="C3411" s="0" t="n">
        <v>1</v>
      </c>
      <c r="D3411" s="0" t="s">
        <v>6924</v>
      </c>
      <c r="E3411" s="0" t="s">
        <v>8656</v>
      </c>
      <c r="F3411" s="0" t="s">
        <v>8562</v>
      </c>
      <c r="G3411" s="0" t="s">
        <v>8563</v>
      </c>
      <c r="H3411" s="0" t="s">
        <v>2128</v>
      </c>
      <c r="I3411" s="0" t="s">
        <v>2123</v>
      </c>
      <c r="J3411" s="0" t="s">
        <v>47</v>
      </c>
      <c r="K3411" s="0" t="s">
        <v>47</v>
      </c>
      <c r="L3411" s="0" t="s">
        <v>47</v>
      </c>
      <c r="M3411" s="0" t="s">
        <v>47</v>
      </c>
      <c r="N3411" s="0" t="n">
        <v>1</v>
      </c>
      <c r="O3411" s="0" t="n">
        <v>2</v>
      </c>
      <c r="P3411" s="0" t="n">
        <v>350</v>
      </c>
      <c r="Q3411" s="0" t="n">
        <v>1</v>
      </c>
      <c r="R3411" s="0" t="str">
        <f aca="false">INDEX(Lookup!$B$4:$B$18,MATCH(C3411,Lookup!$A$4:$A$18,0))</f>
        <v>India</v>
      </c>
      <c r="S3411" s="20" t="n">
        <f aca="false">INDEX(Lookup!$D$4:$D$18,MATCH(C3411,Lookup!$A$4:$A$18,0))</f>
        <v>0.012</v>
      </c>
      <c r="T3411" s="21" t="n">
        <f aca="false">ROUND(P3411*S3411,2)</f>
        <v>4.2</v>
      </c>
      <c r="U3411" s="21" t="n">
        <f aca="false">IF(T3411&lt;=10,1,IF(T3411&lt;=20,2,IF(T3411&lt;=30,3,IF(T3411&lt;=40,4,IF(T3411&lt;=50,5,IF(T3411&lt;=100,6,IF(T3411&lt;=250,7,8)))))))</f>
        <v>1</v>
      </c>
      <c r="V3411" s="21" t="n">
        <f aca="false">IF(AND(OR(Dashboard!$T$3="All",R3411=Dashboard!$T$3),OR(Dashboard!$T$4="All",D3411=Dashboard!$T$4)),1,0)</f>
        <v>1</v>
      </c>
      <c r="W3411" s="21" t="n">
        <f aca="false">IF(V3411=1,T3411+ROW()/10000000,0)</f>
        <v>4.2003411</v>
      </c>
    </row>
    <row r="3412" customFormat="false" ht="15" hidden="false" customHeight="false" outlineLevel="0" collapsed="false">
      <c r="A3412" s="0" t="n">
        <v>18435816</v>
      </c>
      <c r="B3412" s="0" t="s">
        <v>8657</v>
      </c>
      <c r="C3412" s="0" t="n">
        <v>1</v>
      </c>
      <c r="D3412" s="0" t="s">
        <v>6924</v>
      </c>
      <c r="E3412" s="0" t="s">
        <v>8658</v>
      </c>
      <c r="F3412" s="0" t="s">
        <v>8562</v>
      </c>
      <c r="G3412" s="0" t="s">
        <v>8563</v>
      </c>
      <c r="H3412" s="0" t="s">
        <v>2662</v>
      </c>
      <c r="I3412" s="0" t="s">
        <v>2123</v>
      </c>
      <c r="J3412" s="0" t="s">
        <v>47</v>
      </c>
      <c r="K3412" s="0" t="s">
        <v>47</v>
      </c>
      <c r="L3412" s="0" t="s">
        <v>47</v>
      </c>
      <c r="M3412" s="0" t="s">
        <v>47</v>
      </c>
      <c r="N3412" s="0" t="n">
        <v>1</v>
      </c>
      <c r="O3412" s="0" t="n">
        <v>0</v>
      </c>
      <c r="P3412" s="0" t="n">
        <v>300</v>
      </c>
      <c r="Q3412" s="0" t="n">
        <v>1</v>
      </c>
      <c r="R3412" s="0" t="str">
        <f aca="false">INDEX(Lookup!$B$4:$B$18,MATCH(C3412,Lookup!$A$4:$A$18,0))</f>
        <v>India</v>
      </c>
      <c r="S3412" s="20" t="n">
        <f aca="false">INDEX(Lookup!$D$4:$D$18,MATCH(C3412,Lookup!$A$4:$A$18,0))</f>
        <v>0.012</v>
      </c>
      <c r="T3412" s="21" t="n">
        <f aca="false">ROUND(P3412*S3412,2)</f>
        <v>3.6</v>
      </c>
      <c r="U3412" s="21" t="n">
        <f aca="false">IF(T3412&lt;=10,1,IF(T3412&lt;=20,2,IF(T3412&lt;=30,3,IF(T3412&lt;=40,4,IF(T3412&lt;=50,5,IF(T3412&lt;=100,6,IF(T3412&lt;=250,7,8)))))))</f>
        <v>1</v>
      </c>
      <c r="V3412" s="21" t="n">
        <f aca="false">IF(AND(OR(Dashboard!$T$3="All",R3412=Dashboard!$T$3),OR(Dashboard!$T$4="All",D3412=Dashboard!$T$4)),1,0)</f>
        <v>1</v>
      </c>
      <c r="W3412" s="21" t="n">
        <f aca="false">IF(V3412=1,T3412+ROW()/10000000,0)</f>
        <v>3.6003412</v>
      </c>
    </row>
    <row r="3413" customFormat="false" ht="15" hidden="false" customHeight="false" outlineLevel="0" collapsed="false">
      <c r="A3413" s="0" t="n">
        <v>18128868</v>
      </c>
      <c r="B3413" s="0" t="s">
        <v>8659</v>
      </c>
      <c r="C3413" s="0" t="n">
        <v>1</v>
      </c>
      <c r="D3413" s="0" t="s">
        <v>6924</v>
      </c>
      <c r="E3413" s="0" t="s">
        <v>8660</v>
      </c>
      <c r="F3413" s="0" t="s">
        <v>8562</v>
      </c>
      <c r="G3413" s="0" t="s">
        <v>8563</v>
      </c>
      <c r="H3413" s="0" t="s">
        <v>2662</v>
      </c>
      <c r="I3413" s="0" t="s">
        <v>2123</v>
      </c>
      <c r="J3413" s="0" t="s">
        <v>47</v>
      </c>
      <c r="K3413" s="0" t="s">
        <v>47</v>
      </c>
      <c r="L3413" s="0" t="s">
        <v>47</v>
      </c>
      <c r="M3413" s="0" t="s">
        <v>47</v>
      </c>
      <c r="N3413" s="0" t="n">
        <v>1</v>
      </c>
      <c r="O3413" s="0" t="n">
        <v>1</v>
      </c>
      <c r="P3413" s="0" t="n">
        <v>350</v>
      </c>
      <c r="Q3413" s="0" t="n">
        <v>1</v>
      </c>
      <c r="R3413" s="0" t="str">
        <f aca="false">INDEX(Lookup!$B$4:$B$18,MATCH(C3413,Lookup!$A$4:$A$18,0))</f>
        <v>India</v>
      </c>
      <c r="S3413" s="20" t="n">
        <f aca="false">INDEX(Lookup!$D$4:$D$18,MATCH(C3413,Lookup!$A$4:$A$18,0))</f>
        <v>0.012</v>
      </c>
      <c r="T3413" s="21" t="n">
        <f aca="false">ROUND(P3413*S3413,2)</f>
        <v>4.2</v>
      </c>
      <c r="U3413" s="21" t="n">
        <f aca="false">IF(T3413&lt;=10,1,IF(T3413&lt;=20,2,IF(T3413&lt;=30,3,IF(T3413&lt;=40,4,IF(T3413&lt;=50,5,IF(T3413&lt;=100,6,IF(T3413&lt;=250,7,8)))))))</f>
        <v>1</v>
      </c>
      <c r="V3413" s="21" t="n">
        <f aca="false">IF(AND(OR(Dashboard!$T$3="All",R3413=Dashboard!$T$3),OR(Dashboard!$T$4="All",D3413=Dashboard!$T$4)),1,0)</f>
        <v>1</v>
      </c>
      <c r="W3413" s="21" t="n">
        <f aca="false">IF(V3413=1,T3413+ROW()/10000000,0)</f>
        <v>4.2003413</v>
      </c>
    </row>
    <row r="3414" customFormat="false" ht="15" hidden="false" customHeight="false" outlineLevel="0" collapsed="false">
      <c r="A3414" s="0" t="n">
        <v>18350160</v>
      </c>
      <c r="B3414" s="0" t="s">
        <v>8661</v>
      </c>
      <c r="C3414" s="0" t="n">
        <v>1</v>
      </c>
      <c r="D3414" s="0" t="s">
        <v>6924</v>
      </c>
      <c r="E3414" s="0" t="s">
        <v>8662</v>
      </c>
      <c r="F3414" s="0" t="s">
        <v>8562</v>
      </c>
      <c r="G3414" s="0" t="s">
        <v>8563</v>
      </c>
      <c r="H3414" s="0" t="s">
        <v>2288</v>
      </c>
      <c r="I3414" s="0" t="s">
        <v>2123</v>
      </c>
      <c r="J3414" s="0" t="s">
        <v>47</v>
      </c>
      <c r="K3414" s="0" t="s">
        <v>47</v>
      </c>
      <c r="L3414" s="0" t="s">
        <v>47</v>
      </c>
      <c r="M3414" s="0" t="s">
        <v>47</v>
      </c>
      <c r="N3414" s="0" t="n">
        <v>1</v>
      </c>
      <c r="O3414" s="0" t="n">
        <v>2</v>
      </c>
      <c r="P3414" s="0" t="n">
        <v>250</v>
      </c>
      <c r="Q3414" s="0" t="n">
        <v>1</v>
      </c>
      <c r="R3414" s="0" t="str">
        <f aca="false">INDEX(Lookup!$B$4:$B$18,MATCH(C3414,Lookup!$A$4:$A$18,0))</f>
        <v>India</v>
      </c>
      <c r="S3414" s="20" t="n">
        <f aca="false">INDEX(Lookup!$D$4:$D$18,MATCH(C3414,Lookup!$A$4:$A$18,0))</f>
        <v>0.012</v>
      </c>
      <c r="T3414" s="21" t="n">
        <f aca="false">ROUND(P3414*S3414,2)</f>
        <v>3</v>
      </c>
      <c r="U3414" s="21" t="n">
        <f aca="false">IF(T3414&lt;=10,1,IF(T3414&lt;=20,2,IF(T3414&lt;=30,3,IF(T3414&lt;=40,4,IF(T3414&lt;=50,5,IF(T3414&lt;=100,6,IF(T3414&lt;=250,7,8)))))))</f>
        <v>1</v>
      </c>
      <c r="V3414" s="21" t="n">
        <f aca="false">IF(AND(OR(Dashboard!$T$3="All",R3414=Dashboard!$T$3),OR(Dashboard!$T$4="All",D3414=Dashboard!$T$4)),1,0)</f>
        <v>1</v>
      </c>
      <c r="W3414" s="21" t="n">
        <f aca="false">IF(V3414=1,T3414+ROW()/10000000,0)</f>
        <v>3.0003414</v>
      </c>
    </row>
    <row r="3415" customFormat="false" ht="15" hidden="false" customHeight="false" outlineLevel="0" collapsed="false">
      <c r="A3415" s="0" t="n">
        <v>18378030</v>
      </c>
      <c r="B3415" s="0" t="s">
        <v>8663</v>
      </c>
      <c r="C3415" s="0" t="n">
        <v>1</v>
      </c>
      <c r="D3415" s="0" t="s">
        <v>6924</v>
      </c>
      <c r="E3415" s="0" t="s">
        <v>8664</v>
      </c>
      <c r="F3415" s="0" t="s">
        <v>8562</v>
      </c>
      <c r="G3415" s="0" t="s">
        <v>8563</v>
      </c>
      <c r="H3415" s="0" t="s">
        <v>69</v>
      </c>
      <c r="I3415" s="0" t="s">
        <v>2123</v>
      </c>
      <c r="J3415" s="0" t="s">
        <v>47</v>
      </c>
      <c r="K3415" s="0" t="s">
        <v>47</v>
      </c>
      <c r="L3415" s="0" t="s">
        <v>47</v>
      </c>
      <c r="M3415" s="0" t="s">
        <v>47</v>
      </c>
      <c r="N3415" s="0" t="n">
        <v>1</v>
      </c>
      <c r="O3415" s="0" t="n">
        <v>1</v>
      </c>
      <c r="P3415" s="0" t="n">
        <v>300</v>
      </c>
      <c r="Q3415" s="0" t="n">
        <v>1</v>
      </c>
      <c r="R3415" s="0" t="str">
        <f aca="false">INDEX(Lookup!$B$4:$B$18,MATCH(C3415,Lookup!$A$4:$A$18,0))</f>
        <v>India</v>
      </c>
      <c r="S3415" s="20" t="n">
        <f aca="false">INDEX(Lookup!$D$4:$D$18,MATCH(C3415,Lookup!$A$4:$A$18,0))</f>
        <v>0.012</v>
      </c>
      <c r="T3415" s="21" t="n">
        <f aca="false">ROUND(P3415*S3415,2)</f>
        <v>3.6</v>
      </c>
      <c r="U3415" s="21" t="n">
        <f aca="false">IF(T3415&lt;=10,1,IF(T3415&lt;=20,2,IF(T3415&lt;=30,3,IF(T3415&lt;=40,4,IF(T3415&lt;=50,5,IF(T3415&lt;=100,6,IF(T3415&lt;=250,7,8)))))))</f>
        <v>1</v>
      </c>
      <c r="V3415" s="21" t="n">
        <f aca="false">IF(AND(OR(Dashboard!$T$3="All",R3415=Dashboard!$T$3),OR(Dashboard!$T$4="All",D3415=Dashboard!$T$4)),1,0)</f>
        <v>1</v>
      </c>
      <c r="W3415" s="21" t="n">
        <f aca="false">IF(V3415=1,T3415+ROW()/10000000,0)</f>
        <v>3.6003415</v>
      </c>
    </row>
    <row r="3416" customFormat="false" ht="15" hidden="false" customHeight="false" outlineLevel="0" collapsed="false">
      <c r="A3416" s="0" t="n">
        <v>18209806</v>
      </c>
      <c r="B3416" s="0" t="s">
        <v>8665</v>
      </c>
      <c r="C3416" s="0" t="n">
        <v>1</v>
      </c>
      <c r="D3416" s="0" t="s">
        <v>6924</v>
      </c>
      <c r="E3416" s="0" t="s">
        <v>8666</v>
      </c>
      <c r="F3416" s="0" t="s">
        <v>8562</v>
      </c>
      <c r="G3416" s="0" t="s">
        <v>8563</v>
      </c>
      <c r="H3416" s="0" t="s">
        <v>2128</v>
      </c>
      <c r="I3416" s="0" t="s">
        <v>2123</v>
      </c>
      <c r="J3416" s="0" t="s">
        <v>47</v>
      </c>
      <c r="K3416" s="0" t="s">
        <v>47</v>
      </c>
      <c r="L3416" s="0" t="s">
        <v>47</v>
      </c>
      <c r="M3416" s="0" t="s">
        <v>47</v>
      </c>
      <c r="N3416" s="0" t="n">
        <v>1</v>
      </c>
      <c r="O3416" s="0" t="n">
        <v>0</v>
      </c>
      <c r="P3416" s="0" t="n">
        <v>250</v>
      </c>
      <c r="Q3416" s="0" t="n">
        <v>1</v>
      </c>
      <c r="R3416" s="0" t="str">
        <f aca="false">INDEX(Lookup!$B$4:$B$18,MATCH(C3416,Lookup!$A$4:$A$18,0))</f>
        <v>India</v>
      </c>
      <c r="S3416" s="20" t="n">
        <f aca="false">INDEX(Lookup!$D$4:$D$18,MATCH(C3416,Lookup!$A$4:$A$18,0))</f>
        <v>0.012</v>
      </c>
      <c r="T3416" s="21" t="n">
        <f aca="false">ROUND(P3416*S3416,2)</f>
        <v>3</v>
      </c>
      <c r="U3416" s="21" t="n">
        <f aca="false">IF(T3416&lt;=10,1,IF(T3416&lt;=20,2,IF(T3416&lt;=30,3,IF(T3416&lt;=40,4,IF(T3416&lt;=50,5,IF(T3416&lt;=100,6,IF(T3416&lt;=250,7,8)))))))</f>
        <v>1</v>
      </c>
      <c r="V3416" s="21" t="n">
        <f aca="false">IF(AND(OR(Dashboard!$T$3="All",R3416=Dashboard!$T$3),OR(Dashboard!$T$4="All",D3416=Dashboard!$T$4)),1,0)</f>
        <v>1</v>
      </c>
      <c r="W3416" s="21" t="n">
        <f aca="false">IF(V3416=1,T3416+ROW()/10000000,0)</f>
        <v>3.0003416</v>
      </c>
    </row>
    <row r="3417" customFormat="false" ht="15" hidden="false" customHeight="false" outlineLevel="0" collapsed="false">
      <c r="A3417" s="0" t="n">
        <v>18153563</v>
      </c>
      <c r="B3417" s="0" t="s">
        <v>8510</v>
      </c>
      <c r="C3417" s="0" t="n">
        <v>1</v>
      </c>
      <c r="D3417" s="0" t="s">
        <v>6924</v>
      </c>
      <c r="E3417" s="0" t="s">
        <v>8667</v>
      </c>
      <c r="F3417" s="0" t="s">
        <v>8562</v>
      </c>
      <c r="G3417" s="0" t="s">
        <v>8563</v>
      </c>
      <c r="H3417" s="0" t="s">
        <v>8512</v>
      </c>
      <c r="I3417" s="0" t="s">
        <v>2123</v>
      </c>
      <c r="J3417" s="0" t="s">
        <v>47</v>
      </c>
      <c r="K3417" s="0" t="s">
        <v>46</v>
      </c>
      <c r="L3417" s="0" t="s">
        <v>47</v>
      </c>
      <c r="M3417" s="0" t="s">
        <v>47</v>
      </c>
      <c r="N3417" s="0" t="n">
        <v>2</v>
      </c>
      <c r="O3417" s="0" t="n">
        <v>57</v>
      </c>
      <c r="P3417" s="0" t="n">
        <v>700</v>
      </c>
      <c r="Q3417" s="0" t="n">
        <v>2.3</v>
      </c>
      <c r="R3417" s="0" t="str">
        <f aca="false">INDEX(Lookup!$B$4:$B$18,MATCH(C3417,Lookup!$A$4:$A$18,0))</f>
        <v>India</v>
      </c>
      <c r="S3417" s="20" t="n">
        <f aca="false">INDEX(Lookup!$D$4:$D$18,MATCH(C3417,Lookup!$A$4:$A$18,0))</f>
        <v>0.012</v>
      </c>
      <c r="T3417" s="21" t="n">
        <f aca="false">ROUND(P3417*S3417,2)</f>
        <v>8.4</v>
      </c>
      <c r="U3417" s="21" t="n">
        <f aca="false">IF(T3417&lt;=10,1,IF(T3417&lt;=20,2,IF(T3417&lt;=30,3,IF(T3417&lt;=40,4,IF(T3417&lt;=50,5,IF(T3417&lt;=100,6,IF(T3417&lt;=250,7,8)))))))</f>
        <v>1</v>
      </c>
      <c r="V3417" s="21" t="n">
        <f aca="false">IF(AND(OR(Dashboard!$T$3="All",R3417=Dashboard!$T$3),OR(Dashboard!$T$4="All",D3417=Dashboard!$T$4)),1,0)</f>
        <v>1</v>
      </c>
      <c r="W3417" s="21" t="n">
        <f aca="false">IF(V3417=1,T3417+ROW()/10000000,0)</f>
        <v>8.4003417</v>
      </c>
    </row>
    <row r="3418" customFormat="false" ht="15" hidden="false" customHeight="false" outlineLevel="0" collapsed="false">
      <c r="A3418" s="0" t="n">
        <v>357</v>
      </c>
      <c r="B3418" s="0" t="s">
        <v>8668</v>
      </c>
      <c r="C3418" s="0" t="n">
        <v>1</v>
      </c>
      <c r="D3418" s="0" t="s">
        <v>6924</v>
      </c>
      <c r="E3418" s="0" t="s">
        <v>8669</v>
      </c>
      <c r="F3418" s="0" t="s">
        <v>8670</v>
      </c>
      <c r="G3418" s="0" t="s">
        <v>8671</v>
      </c>
      <c r="H3418" s="0" t="s">
        <v>2288</v>
      </c>
      <c r="I3418" s="0" t="s">
        <v>2123</v>
      </c>
      <c r="J3418" s="0" t="s">
        <v>46</v>
      </c>
      <c r="K3418" s="0" t="s">
        <v>46</v>
      </c>
      <c r="L3418" s="0" t="s">
        <v>47</v>
      </c>
      <c r="M3418" s="0" t="s">
        <v>47</v>
      </c>
      <c r="N3418" s="0" t="n">
        <v>2</v>
      </c>
      <c r="O3418" s="0" t="n">
        <v>122</v>
      </c>
      <c r="P3418" s="0" t="n">
        <v>800</v>
      </c>
      <c r="Q3418" s="0" t="n">
        <v>3.4</v>
      </c>
      <c r="R3418" s="0" t="str">
        <f aca="false">INDEX(Lookup!$B$4:$B$18,MATCH(C3418,Lookup!$A$4:$A$18,0))</f>
        <v>India</v>
      </c>
      <c r="S3418" s="20" t="n">
        <f aca="false">INDEX(Lookup!$D$4:$D$18,MATCH(C3418,Lookup!$A$4:$A$18,0))</f>
        <v>0.012</v>
      </c>
      <c r="T3418" s="21" t="n">
        <f aca="false">ROUND(P3418*S3418,2)</f>
        <v>9.6</v>
      </c>
      <c r="U3418" s="21" t="n">
        <f aca="false">IF(T3418&lt;=10,1,IF(T3418&lt;=20,2,IF(T3418&lt;=30,3,IF(T3418&lt;=40,4,IF(T3418&lt;=50,5,IF(T3418&lt;=100,6,IF(T3418&lt;=250,7,8)))))))</f>
        <v>1</v>
      </c>
      <c r="V3418" s="21" t="n">
        <f aca="false">IF(AND(OR(Dashboard!$T$3="All",R3418=Dashboard!$T$3),OR(Dashboard!$T$4="All",D3418=Dashboard!$T$4)),1,0)</f>
        <v>1</v>
      </c>
      <c r="W3418" s="21" t="n">
        <f aca="false">IF(V3418=1,T3418+ROW()/10000000,0)</f>
        <v>9.6003418</v>
      </c>
    </row>
    <row r="3419" customFormat="false" ht="15" hidden="false" customHeight="false" outlineLevel="0" collapsed="false">
      <c r="A3419" s="0" t="n">
        <v>8453</v>
      </c>
      <c r="B3419" s="0" t="s">
        <v>8672</v>
      </c>
      <c r="C3419" s="0" t="n">
        <v>1</v>
      </c>
      <c r="D3419" s="0" t="s">
        <v>6924</v>
      </c>
      <c r="E3419" s="0" t="s">
        <v>8673</v>
      </c>
      <c r="F3419" s="0" t="s">
        <v>8670</v>
      </c>
      <c r="G3419" s="0" t="s">
        <v>8671</v>
      </c>
      <c r="H3419" s="0" t="s">
        <v>402</v>
      </c>
      <c r="I3419" s="0" t="s">
        <v>2123</v>
      </c>
      <c r="J3419" s="0" t="s">
        <v>47</v>
      </c>
      <c r="K3419" s="0" t="s">
        <v>46</v>
      </c>
      <c r="L3419" s="0" t="s">
        <v>47</v>
      </c>
      <c r="M3419" s="0" t="s">
        <v>47</v>
      </c>
      <c r="N3419" s="0" t="n">
        <v>2</v>
      </c>
      <c r="O3419" s="0" t="n">
        <v>85</v>
      </c>
      <c r="P3419" s="0" t="n">
        <v>500</v>
      </c>
      <c r="Q3419" s="0" t="n">
        <v>2.5</v>
      </c>
      <c r="R3419" s="0" t="str">
        <f aca="false">INDEX(Lookup!$B$4:$B$18,MATCH(C3419,Lookup!$A$4:$A$18,0))</f>
        <v>India</v>
      </c>
      <c r="S3419" s="20" t="n">
        <f aca="false">INDEX(Lookup!$D$4:$D$18,MATCH(C3419,Lookup!$A$4:$A$18,0))</f>
        <v>0.012</v>
      </c>
      <c r="T3419" s="21" t="n">
        <f aca="false">ROUND(P3419*S3419,2)</f>
        <v>6</v>
      </c>
      <c r="U3419" s="21" t="n">
        <f aca="false">IF(T3419&lt;=10,1,IF(T3419&lt;=20,2,IF(T3419&lt;=30,3,IF(T3419&lt;=40,4,IF(T3419&lt;=50,5,IF(T3419&lt;=100,6,IF(T3419&lt;=250,7,8)))))))</f>
        <v>1</v>
      </c>
      <c r="V3419" s="21" t="n">
        <f aca="false">IF(AND(OR(Dashboard!$T$3="All",R3419=Dashboard!$T$3),OR(Dashboard!$T$4="All",D3419=Dashboard!$T$4)),1,0)</f>
        <v>1</v>
      </c>
      <c r="W3419" s="21" t="n">
        <f aca="false">IF(V3419=1,T3419+ROW()/10000000,0)</f>
        <v>6.0003419</v>
      </c>
    </row>
    <row r="3420" customFormat="false" ht="15" hidden="false" customHeight="false" outlineLevel="0" collapsed="false">
      <c r="A3420" s="0" t="n">
        <v>306856</v>
      </c>
      <c r="B3420" s="0" t="s">
        <v>8674</v>
      </c>
      <c r="C3420" s="0" t="n">
        <v>1</v>
      </c>
      <c r="D3420" s="0" t="s">
        <v>6924</v>
      </c>
      <c r="E3420" s="0" t="s">
        <v>8675</v>
      </c>
      <c r="F3420" s="0" t="s">
        <v>8670</v>
      </c>
      <c r="G3420" s="0" t="s">
        <v>8671</v>
      </c>
      <c r="H3420" s="0" t="s">
        <v>3119</v>
      </c>
      <c r="I3420" s="0" t="s">
        <v>2123</v>
      </c>
      <c r="J3420" s="0" t="s">
        <v>47</v>
      </c>
      <c r="K3420" s="0" t="s">
        <v>47</v>
      </c>
      <c r="L3420" s="0" t="s">
        <v>47</v>
      </c>
      <c r="M3420" s="0" t="s">
        <v>47</v>
      </c>
      <c r="N3420" s="0" t="n">
        <v>1</v>
      </c>
      <c r="O3420" s="0" t="n">
        <v>55</v>
      </c>
      <c r="P3420" s="0" t="n">
        <v>400</v>
      </c>
      <c r="Q3420" s="0" t="n">
        <v>2.6</v>
      </c>
      <c r="R3420" s="0" t="str">
        <f aca="false">INDEX(Lookup!$B$4:$B$18,MATCH(C3420,Lookup!$A$4:$A$18,0))</f>
        <v>India</v>
      </c>
      <c r="S3420" s="20" t="n">
        <f aca="false">INDEX(Lookup!$D$4:$D$18,MATCH(C3420,Lookup!$A$4:$A$18,0))</f>
        <v>0.012</v>
      </c>
      <c r="T3420" s="21" t="n">
        <f aca="false">ROUND(P3420*S3420,2)</f>
        <v>4.8</v>
      </c>
      <c r="U3420" s="21" t="n">
        <f aca="false">IF(T3420&lt;=10,1,IF(T3420&lt;=20,2,IF(T3420&lt;=30,3,IF(T3420&lt;=40,4,IF(T3420&lt;=50,5,IF(T3420&lt;=100,6,IF(T3420&lt;=250,7,8)))))))</f>
        <v>1</v>
      </c>
      <c r="V3420" s="21" t="n">
        <f aca="false">IF(AND(OR(Dashboard!$T$3="All",R3420=Dashboard!$T$3),OR(Dashboard!$T$4="All",D3420=Dashboard!$T$4)),1,0)</f>
        <v>1</v>
      </c>
      <c r="W3420" s="21" t="n">
        <f aca="false">IF(V3420=1,T3420+ROW()/10000000,0)</f>
        <v>4.800342</v>
      </c>
    </row>
    <row r="3421" customFormat="false" ht="15" hidden="false" customHeight="false" outlineLevel="0" collapsed="false">
      <c r="A3421" s="0" t="n">
        <v>18332009</v>
      </c>
      <c r="B3421" s="0" t="s">
        <v>8676</v>
      </c>
      <c r="C3421" s="0" t="n">
        <v>1</v>
      </c>
      <c r="D3421" s="0" t="s">
        <v>6924</v>
      </c>
      <c r="E3421" s="0" t="s">
        <v>8677</v>
      </c>
      <c r="F3421" s="0" t="s">
        <v>8670</v>
      </c>
      <c r="G3421" s="0" t="s">
        <v>8671</v>
      </c>
      <c r="H3421" s="0" t="s">
        <v>8678</v>
      </c>
      <c r="I3421" s="0" t="s">
        <v>2123</v>
      </c>
      <c r="J3421" s="0" t="s">
        <v>46</v>
      </c>
      <c r="K3421" s="0" t="s">
        <v>46</v>
      </c>
      <c r="L3421" s="0" t="s">
        <v>47</v>
      </c>
      <c r="M3421" s="0" t="s">
        <v>47</v>
      </c>
      <c r="N3421" s="0" t="n">
        <v>3</v>
      </c>
      <c r="O3421" s="0" t="n">
        <v>35</v>
      </c>
      <c r="P3421" s="0" t="n">
        <v>1200</v>
      </c>
      <c r="Q3421" s="0" t="n">
        <v>3.4</v>
      </c>
      <c r="R3421" s="0" t="str">
        <f aca="false">INDEX(Lookup!$B$4:$B$18,MATCH(C3421,Lookup!$A$4:$A$18,0))</f>
        <v>India</v>
      </c>
      <c r="S3421" s="20" t="n">
        <f aca="false">INDEX(Lookup!$D$4:$D$18,MATCH(C3421,Lookup!$A$4:$A$18,0))</f>
        <v>0.012</v>
      </c>
      <c r="T3421" s="21" t="n">
        <f aca="false">ROUND(P3421*S3421,2)</f>
        <v>14.4</v>
      </c>
      <c r="U3421" s="21" t="n">
        <f aca="false">IF(T3421&lt;=10,1,IF(T3421&lt;=20,2,IF(T3421&lt;=30,3,IF(T3421&lt;=40,4,IF(T3421&lt;=50,5,IF(T3421&lt;=100,6,IF(T3421&lt;=250,7,8)))))))</f>
        <v>2</v>
      </c>
      <c r="V3421" s="21" t="n">
        <f aca="false">IF(AND(OR(Dashboard!$T$3="All",R3421=Dashboard!$T$3),OR(Dashboard!$T$4="All",D3421=Dashboard!$T$4)),1,0)</f>
        <v>1</v>
      </c>
      <c r="W3421" s="21" t="n">
        <f aca="false">IF(V3421=1,T3421+ROW()/10000000,0)</f>
        <v>14.4003421</v>
      </c>
    </row>
    <row r="3422" customFormat="false" ht="15" hidden="false" customHeight="false" outlineLevel="0" collapsed="false">
      <c r="A3422" s="0" t="n">
        <v>6875</v>
      </c>
      <c r="B3422" s="0" t="s">
        <v>8679</v>
      </c>
      <c r="C3422" s="0" t="n">
        <v>1</v>
      </c>
      <c r="D3422" s="0" t="s">
        <v>6924</v>
      </c>
      <c r="E3422" s="0" t="s">
        <v>8680</v>
      </c>
      <c r="F3422" s="0" t="s">
        <v>8670</v>
      </c>
      <c r="G3422" s="0" t="s">
        <v>8671</v>
      </c>
      <c r="H3422" s="0" t="s">
        <v>3142</v>
      </c>
      <c r="I3422" s="0" t="s">
        <v>2123</v>
      </c>
      <c r="J3422" s="0" t="s">
        <v>47</v>
      </c>
      <c r="K3422" s="0" t="s">
        <v>47</v>
      </c>
      <c r="L3422" s="0" t="s">
        <v>47</v>
      </c>
      <c r="M3422" s="0" t="s">
        <v>47</v>
      </c>
      <c r="N3422" s="0" t="n">
        <v>1</v>
      </c>
      <c r="O3422" s="0" t="n">
        <v>56</v>
      </c>
      <c r="P3422" s="0" t="n">
        <v>300</v>
      </c>
      <c r="Q3422" s="0" t="n">
        <v>3.5</v>
      </c>
      <c r="R3422" s="0" t="str">
        <f aca="false">INDEX(Lookup!$B$4:$B$18,MATCH(C3422,Lookup!$A$4:$A$18,0))</f>
        <v>India</v>
      </c>
      <c r="S3422" s="20" t="n">
        <f aca="false">INDEX(Lookup!$D$4:$D$18,MATCH(C3422,Lookup!$A$4:$A$18,0))</f>
        <v>0.012</v>
      </c>
      <c r="T3422" s="21" t="n">
        <f aca="false">ROUND(P3422*S3422,2)</f>
        <v>3.6</v>
      </c>
      <c r="U3422" s="21" t="n">
        <f aca="false">IF(T3422&lt;=10,1,IF(T3422&lt;=20,2,IF(T3422&lt;=30,3,IF(T3422&lt;=40,4,IF(T3422&lt;=50,5,IF(T3422&lt;=100,6,IF(T3422&lt;=250,7,8)))))))</f>
        <v>1</v>
      </c>
      <c r="V3422" s="21" t="n">
        <f aca="false">IF(AND(OR(Dashboard!$T$3="All",R3422=Dashboard!$T$3),OR(Dashboard!$T$4="All",D3422=Dashboard!$T$4)),1,0)</f>
        <v>1</v>
      </c>
      <c r="W3422" s="21" t="n">
        <f aca="false">IF(V3422=1,T3422+ROW()/10000000,0)</f>
        <v>3.6003422</v>
      </c>
    </row>
    <row r="3423" customFormat="false" ht="15" hidden="false" customHeight="false" outlineLevel="0" collapsed="false">
      <c r="A3423" s="0" t="n">
        <v>2530</v>
      </c>
      <c r="B3423" s="0" t="s">
        <v>5700</v>
      </c>
      <c r="C3423" s="0" t="n">
        <v>1</v>
      </c>
      <c r="D3423" s="0" t="s">
        <v>6924</v>
      </c>
      <c r="E3423" s="0" t="s">
        <v>8681</v>
      </c>
      <c r="F3423" s="0" t="s">
        <v>8670</v>
      </c>
      <c r="G3423" s="0" t="s">
        <v>8671</v>
      </c>
      <c r="H3423" s="0" t="s">
        <v>2288</v>
      </c>
      <c r="I3423" s="0" t="s">
        <v>2123</v>
      </c>
      <c r="J3423" s="0" t="s">
        <v>46</v>
      </c>
      <c r="K3423" s="0" t="s">
        <v>47</v>
      </c>
      <c r="L3423" s="0" t="s">
        <v>47</v>
      </c>
      <c r="M3423" s="0" t="s">
        <v>47</v>
      </c>
      <c r="N3423" s="0" t="n">
        <v>3</v>
      </c>
      <c r="O3423" s="0" t="n">
        <v>118</v>
      </c>
      <c r="P3423" s="0" t="n">
        <v>1200</v>
      </c>
      <c r="Q3423" s="0" t="n">
        <v>2.3</v>
      </c>
      <c r="R3423" s="0" t="str">
        <f aca="false">INDEX(Lookup!$B$4:$B$18,MATCH(C3423,Lookup!$A$4:$A$18,0))</f>
        <v>India</v>
      </c>
      <c r="S3423" s="20" t="n">
        <f aca="false">INDEX(Lookup!$D$4:$D$18,MATCH(C3423,Lookup!$A$4:$A$18,0))</f>
        <v>0.012</v>
      </c>
      <c r="T3423" s="21" t="n">
        <f aca="false">ROUND(P3423*S3423,2)</f>
        <v>14.4</v>
      </c>
      <c r="U3423" s="21" t="n">
        <f aca="false">IF(T3423&lt;=10,1,IF(T3423&lt;=20,2,IF(T3423&lt;=30,3,IF(T3423&lt;=40,4,IF(T3423&lt;=50,5,IF(T3423&lt;=100,6,IF(T3423&lt;=250,7,8)))))))</f>
        <v>2</v>
      </c>
      <c r="V3423" s="21" t="n">
        <f aca="false">IF(AND(OR(Dashboard!$T$3="All",R3423=Dashboard!$T$3),OR(Dashboard!$T$4="All",D3423=Dashboard!$T$4)),1,0)</f>
        <v>1</v>
      </c>
      <c r="W3423" s="21" t="n">
        <f aca="false">IF(V3423=1,T3423+ROW()/10000000,0)</f>
        <v>14.4003423</v>
      </c>
    </row>
    <row r="3424" customFormat="false" ht="15" hidden="false" customHeight="false" outlineLevel="0" collapsed="false">
      <c r="A3424" s="0" t="n">
        <v>5260</v>
      </c>
      <c r="B3424" s="0" t="s">
        <v>3113</v>
      </c>
      <c r="C3424" s="0" t="n">
        <v>1</v>
      </c>
      <c r="D3424" s="0" t="s">
        <v>6924</v>
      </c>
      <c r="E3424" s="0" t="s">
        <v>8682</v>
      </c>
      <c r="F3424" s="0" t="s">
        <v>8683</v>
      </c>
      <c r="G3424" s="0" t="s">
        <v>8684</v>
      </c>
      <c r="H3424" s="0" t="s">
        <v>153</v>
      </c>
      <c r="I3424" s="0" t="s">
        <v>2123</v>
      </c>
      <c r="J3424" s="0" t="s">
        <v>47</v>
      </c>
      <c r="K3424" s="0" t="s">
        <v>47</v>
      </c>
      <c r="L3424" s="0" t="s">
        <v>47</v>
      </c>
      <c r="M3424" s="0" t="s">
        <v>47</v>
      </c>
      <c r="N3424" s="0" t="n">
        <v>1</v>
      </c>
      <c r="O3424" s="0" t="n">
        <v>29</v>
      </c>
      <c r="P3424" s="0" t="n">
        <v>450</v>
      </c>
      <c r="Q3424" s="0" t="n">
        <v>3</v>
      </c>
      <c r="R3424" s="0" t="str">
        <f aca="false">INDEX(Lookup!$B$4:$B$18,MATCH(C3424,Lookup!$A$4:$A$18,0))</f>
        <v>India</v>
      </c>
      <c r="S3424" s="20" t="n">
        <f aca="false">INDEX(Lookup!$D$4:$D$18,MATCH(C3424,Lookup!$A$4:$A$18,0))</f>
        <v>0.012</v>
      </c>
      <c r="T3424" s="21" t="n">
        <f aca="false">ROUND(P3424*S3424,2)</f>
        <v>5.4</v>
      </c>
      <c r="U3424" s="21" t="n">
        <f aca="false">IF(T3424&lt;=10,1,IF(T3424&lt;=20,2,IF(T3424&lt;=30,3,IF(T3424&lt;=40,4,IF(T3424&lt;=50,5,IF(T3424&lt;=100,6,IF(T3424&lt;=250,7,8)))))))</f>
        <v>1</v>
      </c>
      <c r="V3424" s="21" t="n">
        <f aca="false">IF(AND(OR(Dashboard!$T$3="All",R3424=Dashboard!$T$3),OR(Dashboard!$T$4="All",D3424=Dashboard!$T$4)),1,0)</f>
        <v>1</v>
      </c>
      <c r="W3424" s="21" t="n">
        <f aca="false">IF(V3424=1,T3424+ROW()/10000000,0)</f>
        <v>5.4003424</v>
      </c>
    </row>
    <row r="3425" customFormat="false" ht="15" hidden="false" customHeight="false" outlineLevel="0" collapsed="false">
      <c r="A3425" s="0" t="n">
        <v>3224</v>
      </c>
      <c r="B3425" s="0" t="s">
        <v>2408</v>
      </c>
      <c r="C3425" s="0" t="n">
        <v>1</v>
      </c>
      <c r="D3425" s="0" t="s">
        <v>6924</v>
      </c>
      <c r="E3425" s="0" t="s">
        <v>8685</v>
      </c>
      <c r="F3425" s="0" t="s">
        <v>8683</v>
      </c>
      <c r="G3425" s="0" t="s">
        <v>8684</v>
      </c>
      <c r="H3425" s="0" t="s">
        <v>3392</v>
      </c>
      <c r="I3425" s="0" t="s">
        <v>2123</v>
      </c>
      <c r="J3425" s="0" t="s">
        <v>47</v>
      </c>
      <c r="K3425" s="0" t="s">
        <v>47</v>
      </c>
      <c r="L3425" s="0" t="s">
        <v>47</v>
      </c>
      <c r="M3425" s="0" t="s">
        <v>47</v>
      </c>
      <c r="N3425" s="0" t="n">
        <v>2</v>
      </c>
      <c r="O3425" s="0" t="n">
        <v>63</v>
      </c>
      <c r="P3425" s="0" t="n">
        <v>700</v>
      </c>
      <c r="Q3425" s="0" t="n">
        <v>3</v>
      </c>
      <c r="R3425" s="0" t="str">
        <f aca="false">INDEX(Lookup!$B$4:$B$18,MATCH(C3425,Lookup!$A$4:$A$18,0))</f>
        <v>India</v>
      </c>
      <c r="S3425" s="20" t="n">
        <f aca="false">INDEX(Lookup!$D$4:$D$18,MATCH(C3425,Lookup!$A$4:$A$18,0))</f>
        <v>0.012</v>
      </c>
      <c r="T3425" s="21" t="n">
        <f aca="false">ROUND(P3425*S3425,2)</f>
        <v>8.4</v>
      </c>
      <c r="U3425" s="21" t="n">
        <f aca="false">IF(T3425&lt;=10,1,IF(T3425&lt;=20,2,IF(T3425&lt;=30,3,IF(T3425&lt;=40,4,IF(T3425&lt;=50,5,IF(T3425&lt;=100,6,IF(T3425&lt;=250,7,8)))))))</f>
        <v>1</v>
      </c>
      <c r="V3425" s="21" t="n">
        <f aca="false">IF(AND(OR(Dashboard!$T$3="All",R3425=Dashboard!$T$3),OR(Dashboard!$T$4="All",D3425=Dashboard!$T$4)),1,0)</f>
        <v>1</v>
      </c>
      <c r="W3425" s="21" t="n">
        <f aca="false">IF(V3425=1,T3425+ROW()/10000000,0)</f>
        <v>8.4003425</v>
      </c>
    </row>
    <row r="3426" customFormat="false" ht="15" hidden="false" customHeight="false" outlineLevel="0" collapsed="false">
      <c r="A3426" s="0" t="n">
        <v>5293</v>
      </c>
      <c r="B3426" s="0" t="s">
        <v>5472</v>
      </c>
      <c r="C3426" s="0" t="n">
        <v>1</v>
      </c>
      <c r="D3426" s="0" t="s">
        <v>6924</v>
      </c>
      <c r="E3426" s="0" t="s">
        <v>8682</v>
      </c>
      <c r="F3426" s="0" t="s">
        <v>8683</v>
      </c>
      <c r="G3426" s="0" t="s">
        <v>8684</v>
      </c>
      <c r="H3426" s="0" t="s">
        <v>3182</v>
      </c>
      <c r="I3426" s="0" t="s">
        <v>2123</v>
      </c>
      <c r="J3426" s="0" t="s">
        <v>47</v>
      </c>
      <c r="K3426" s="0" t="s">
        <v>47</v>
      </c>
      <c r="L3426" s="0" t="s">
        <v>47</v>
      </c>
      <c r="M3426" s="0" t="s">
        <v>47</v>
      </c>
      <c r="N3426" s="0" t="n">
        <v>1</v>
      </c>
      <c r="O3426" s="0" t="n">
        <v>14</v>
      </c>
      <c r="P3426" s="0" t="n">
        <v>150</v>
      </c>
      <c r="Q3426" s="0" t="n">
        <v>3.3</v>
      </c>
      <c r="R3426" s="0" t="str">
        <f aca="false">INDEX(Lookup!$B$4:$B$18,MATCH(C3426,Lookup!$A$4:$A$18,0))</f>
        <v>India</v>
      </c>
      <c r="S3426" s="20" t="n">
        <f aca="false">INDEX(Lookup!$D$4:$D$18,MATCH(C3426,Lookup!$A$4:$A$18,0))</f>
        <v>0.012</v>
      </c>
      <c r="T3426" s="21" t="n">
        <f aca="false">ROUND(P3426*S3426,2)</f>
        <v>1.8</v>
      </c>
      <c r="U3426" s="21" t="n">
        <f aca="false">IF(T3426&lt;=10,1,IF(T3426&lt;=20,2,IF(T3426&lt;=30,3,IF(T3426&lt;=40,4,IF(T3426&lt;=50,5,IF(T3426&lt;=100,6,IF(T3426&lt;=250,7,8)))))))</f>
        <v>1</v>
      </c>
      <c r="V3426" s="21" t="n">
        <f aca="false">IF(AND(OR(Dashboard!$T$3="All",R3426=Dashboard!$T$3),OR(Dashboard!$T$4="All",D3426=Dashboard!$T$4)),1,0)</f>
        <v>1</v>
      </c>
      <c r="W3426" s="21" t="n">
        <f aca="false">IF(V3426=1,T3426+ROW()/10000000,0)</f>
        <v>1.8003426</v>
      </c>
    </row>
    <row r="3427" customFormat="false" ht="15" hidden="false" customHeight="false" outlineLevel="0" collapsed="false">
      <c r="A3427" s="0" t="n">
        <v>307578</v>
      </c>
      <c r="B3427" s="0" t="s">
        <v>2296</v>
      </c>
      <c r="C3427" s="0" t="n">
        <v>1</v>
      </c>
      <c r="D3427" s="0" t="s">
        <v>6924</v>
      </c>
      <c r="E3427" s="0" t="s">
        <v>8682</v>
      </c>
      <c r="F3427" s="0" t="s">
        <v>8683</v>
      </c>
      <c r="G3427" s="0" t="s">
        <v>8684</v>
      </c>
      <c r="H3427" s="0" t="s">
        <v>1898</v>
      </c>
      <c r="I3427" s="0" t="s">
        <v>2123</v>
      </c>
      <c r="J3427" s="0" t="s">
        <v>47</v>
      </c>
      <c r="K3427" s="0" t="s">
        <v>47</v>
      </c>
      <c r="L3427" s="0" t="s">
        <v>47</v>
      </c>
      <c r="M3427" s="0" t="s">
        <v>47</v>
      </c>
      <c r="N3427" s="0" t="n">
        <v>2</v>
      </c>
      <c r="O3427" s="0" t="n">
        <v>62</v>
      </c>
      <c r="P3427" s="0" t="n">
        <v>500</v>
      </c>
      <c r="Q3427" s="0" t="n">
        <v>3.6</v>
      </c>
      <c r="R3427" s="0" t="str">
        <f aca="false">INDEX(Lookup!$B$4:$B$18,MATCH(C3427,Lookup!$A$4:$A$18,0))</f>
        <v>India</v>
      </c>
      <c r="S3427" s="20" t="n">
        <f aca="false">INDEX(Lookup!$D$4:$D$18,MATCH(C3427,Lookup!$A$4:$A$18,0))</f>
        <v>0.012</v>
      </c>
      <c r="T3427" s="21" t="n">
        <f aca="false">ROUND(P3427*S3427,2)</f>
        <v>6</v>
      </c>
      <c r="U3427" s="21" t="n">
        <f aca="false">IF(T3427&lt;=10,1,IF(T3427&lt;=20,2,IF(T3427&lt;=30,3,IF(T3427&lt;=40,4,IF(T3427&lt;=50,5,IF(T3427&lt;=100,6,IF(T3427&lt;=250,7,8)))))))</f>
        <v>1</v>
      </c>
      <c r="V3427" s="21" t="n">
        <f aca="false">IF(AND(OR(Dashboard!$T$3="All",R3427=Dashboard!$T$3),OR(Dashboard!$T$4="All",D3427=Dashboard!$T$4)),1,0)</f>
        <v>1</v>
      </c>
      <c r="W3427" s="21" t="n">
        <f aca="false">IF(V3427=1,T3427+ROW()/10000000,0)</f>
        <v>6.0003427</v>
      </c>
    </row>
    <row r="3428" customFormat="false" ht="15" hidden="false" customHeight="false" outlineLevel="0" collapsed="false">
      <c r="A3428" s="0" t="n">
        <v>18445798</v>
      </c>
      <c r="B3428" s="0" t="s">
        <v>4596</v>
      </c>
      <c r="C3428" s="0" t="n">
        <v>1</v>
      </c>
      <c r="D3428" s="0" t="s">
        <v>6924</v>
      </c>
      <c r="E3428" s="0" t="s">
        <v>8682</v>
      </c>
      <c r="F3428" s="0" t="s">
        <v>8683</v>
      </c>
      <c r="G3428" s="0" t="s">
        <v>8684</v>
      </c>
      <c r="H3428" s="0" t="s">
        <v>402</v>
      </c>
      <c r="I3428" s="0" t="s">
        <v>2123</v>
      </c>
      <c r="J3428" s="0" t="s">
        <v>47</v>
      </c>
      <c r="K3428" s="0" t="s">
        <v>47</v>
      </c>
      <c r="L3428" s="0" t="s">
        <v>47</v>
      </c>
      <c r="M3428" s="0" t="s">
        <v>47</v>
      </c>
      <c r="N3428" s="0" t="n">
        <v>1</v>
      </c>
      <c r="O3428" s="0" t="n">
        <v>2</v>
      </c>
      <c r="P3428" s="0" t="n">
        <v>350</v>
      </c>
      <c r="Q3428" s="0" t="n">
        <v>1</v>
      </c>
      <c r="R3428" s="0" t="str">
        <f aca="false">INDEX(Lookup!$B$4:$B$18,MATCH(C3428,Lookup!$A$4:$A$18,0))</f>
        <v>India</v>
      </c>
      <c r="S3428" s="20" t="n">
        <f aca="false">INDEX(Lookup!$D$4:$D$18,MATCH(C3428,Lookup!$A$4:$A$18,0))</f>
        <v>0.012</v>
      </c>
      <c r="T3428" s="21" t="n">
        <f aca="false">ROUND(P3428*S3428,2)</f>
        <v>4.2</v>
      </c>
      <c r="U3428" s="21" t="n">
        <f aca="false">IF(T3428&lt;=10,1,IF(T3428&lt;=20,2,IF(T3428&lt;=30,3,IF(T3428&lt;=40,4,IF(T3428&lt;=50,5,IF(T3428&lt;=100,6,IF(T3428&lt;=250,7,8)))))))</f>
        <v>1</v>
      </c>
      <c r="V3428" s="21" t="n">
        <f aca="false">IF(AND(OR(Dashboard!$T$3="All",R3428=Dashboard!$T$3),OR(Dashboard!$T$4="All",D3428=Dashboard!$T$4)),1,0)</f>
        <v>1</v>
      </c>
      <c r="W3428" s="21" t="n">
        <f aca="false">IF(V3428=1,T3428+ROW()/10000000,0)</f>
        <v>4.2003428</v>
      </c>
    </row>
    <row r="3429" customFormat="false" ht="15" hidden="false" customHeight="false" outlineLevel="0" collapsed="false">
      <c r="A3429" s="0" t="n">
        <v>4919</v>
      </c>
      <c r="B3429" s="0" t="s">
        <v>8686</v>
      </c>
      <c r="C3429" s="0" t="n">
        <v>1</v>
      </c>
      <c r="D3429" s="0" t="s">
        <v>6924</v>
      </c>
      <c r="E3429" s="0" t="s">
        <v>8687</v>
      </c>
      <c r="F3429" s="0" t="s">
        <v>8688</v>
      </c>
      <c r="G3429" s="0" t="s">
        <v>8689</v>
      </c>
      <c r="H3429" s="0" t="s">
        <v>2769</v>
      </c>
      <c r="I3429" s="0" t="s">
        <v>2123</v>
      </c>
      <c r="J3429" s="0" t="s">
        <v>47</v>
      </c>
      <c r="K3429" s="0" t="s">
        <v>47</v>
      </c>
      <c r="L3429" s="0" t="s">
        <v>47</v>
      </c>
      <c r="M3429" s="0" t="s">
        <v>47</v>
      </c>
      <c r="N3429" s="0" t="n">
        <v>3</v>
      </c>
      <c r="O3429" s="0" t="n">
        <v>83</v>
      </c>
      <c r="P3429" s="0" t="n">
        <v>1600</v>
      </c>
      <c r="Q3429" s="0" t="n">
        <v>3.5</v>
      </c>
      <c r="R3429" s="0" t="str">
        <f aca="false">INDEX(Lookup!$B$4:$B$18,MATCH(C3429,Lookup!$A$4:$A$18,0))</f>
        <v>India</v>
      </c>
      <c r="S3429" s="20" t="n">
        <f aca="false">INDEX(Lookup!$D$4:$D$18,MATCH(C3429,Lookup!$A$4:$A$18,0))</f>
        <v>0.012</v>
      </c>
      <c r="T3429" s="21" t="n">
        <f aca="false">ROUND(P3429*S3429,2)</f>
        <v>19.2</v>
      </c>
      <c r="U3429" s="21" t="n">
        <f aca="false">IF(T3429&lt;=10,1,IF(T3429&lt;=20,2,IF(T3429&lt;=30,3,IF(T3429&lt;=40,4,IF(T3429&lt;=50,5,IF(T3429&lt;=100,6,IF(T3429&lt;=250,7,8)))))))</f>
        <v>2</v>
      </c>
      <c r="V3429" s="21" t="n">
        <f aca="false">IF(AND(OR(Dashboard!$T$3="All",R3429=Dashboard!$T$3),OR(Dashboard!$T$4="All",D3429=Dashboard!$T$4)),1,0)</f>
        <v>1</v>
      </c>
      <c r="W3429" s="21" t="n">
        <f aca="false">IF(V3429=1,T3429+ROW()/10000000,0)</f>
        <v>19.2003429</v>
      </c>
    </row>
    <row r="3430" customFormat="false" ht="15" hidden="false" customHeight="false" outlineLevel="0" collapsed="false">
      <c r="A3430" s="0" t="n">
        <v>4921</v>
      </c>
      <c r="B3430" s="0" t="s">
        <v>8690</v>
      </c>
      <c r="C3430" s="0" t="n">
        <v>1</v>
      </c>
      <c r="D3430" s="0" t="s">
        <v>6924</v>
      </c>
      <c r="E3430" s="0" t="s">
        <v>8691</v>
      </c>
      <c r="F3430" s="0" t="s">
        <v>8688</v>
      </c>
      <c r="G3430" s="0" t="s">
        <v>8689</v>
      </c>
      <c r="H3430" s="0" t="s">
        <v>8692</v>
      </c>
      <c r="I3430" s="0" t="s">
        <v>2123</v>
      </c>
      <c r="J3430" s="0" t="s">
        <v>46</v>
      </c>
      <c r="K3430" s="0" t="s">
        <v>47</v>
      </c>
      <c r="L3430" s="0" t="s">
        <v>47</v>
      </c>
      <c r="M3430" s="0" t="s">
        <v>47</v>
      </c>
      <c r="N3430" s="0" t="n">
        <v>3</v>
      </c>
      <c r="O3430" s="0" t="n">
        <v>118</v>
      </c>
      <c r="P3430" s="0" t="n">
        <v>1500</v>
      </c>
      <c r="Q3430" s="0" t="n">
        <v>3.8</v>
      </c>
      <c r="R3430" s="0" t="str">
        <f aca="false">INDEX(Lookup!$B$4:$B$18,MATCH(C3430,Lookup!$A$4:$A$18,0))</f>
        <v>India</v>
      </c>
      <c r="S3430" s="20" t="n">
        <f aca="false">INDEX(Lookup!$D$4:$D$18,MATCH(C3430,Lookup!$A$4:$A$18,0))</f>
        <v>0.012</v>
      </c>
      <c r="T3430" s="21" t="n">
        <f aca="false">ROUND(P3430*S3430,2)</f>
        <v>18</v>
      </c>
      <c r="U3430" s="21" t="n">
        <f aca="false">IF(T3430&lt;=10,1,IF(T3430&lt;=20,2,IF(T3430&lt;=30,3,IF(T3430&lt;=40,4,IF(T3430&lt;=50,5,IF(T3430&lt;=100,6,IF(T3430&lt;=250,7,8)))))))</f>
        <v>2</v>
      </c>
      <c r="V3430" s="21" t="n">
        <f aca="false">IF(AND(OR(Dashboard!$T$3="All",R3430=Dashboard!$T$3),OR(Dashboard!$T$4="All",D3430=Dashboard!$T$4)),1,0)</f>
        <v>1</v>
      </c>
      <c r="W3430" s="21" t="n">
        <f aca="false">IF(V3430=1,T3430+ROW()/10000000,0)</f>
        <v>18.000343</v>
      </c>
    </row>
    <row r="3431" customFormat="false" ht="15" hidden="false" customHeight="false" outlineLevel="0" collapsed="false">
      <c r="A3431" s="0" t="n">
        <v>307321</v>
      </c>
      <c r="B3431" s="0" t="s">
        <v>8693</v>
      </c>
      <c r="C3431" s="0" t="n">
        <v>1</v>
      </c>
      <c r="D3431" s="0" t="s">
        <v>6924</v>
      </c>
      <c r="E3431" s="0" t="s">
        <v>8694</v>
      </c>
      <c r="F3431" s="0" t="s">
        <v>8695</v>
      </c>
      <c r="G3431" s="0" t="s">
        <v>8696</v>
      </c>
      <c r="H3431" s="0" t="s">
        <v>8697</v>
      </c>
      <c r="I3431" s="0" t="s">
        <v>2123</v>
      </c>
      <c r="J3431" s="0" t="s">
        <v>46</v>
      </c>
      <c r="K3431" s="0" t="s">
        <v>46</v>
      </c>
      <c r="L3431" s="0" t="s">
        <v>47</v>
      </c>
      <c r="M3431" s="0" t="s">
        <v>47</v>
      </c>
      <c r="N3431" s="0" t="n">
        <v>3</v>
      </c>
      <c r="O3431" s="0" t="n">
        <v>134</v>
      </c>
      <c r="P3431" s="0" t="n">
        <v>1800</v>
      </c>
      <c r="Q3431" s="0" t="n">
        <v>3.1</v>
      </c>
      <c r="R3431" s="0" t="str">
        <f aca="false">INDEX(Lookup!$B$4:$B$18,MATCH(C3431,Lookup!$A$4:$A$18,0))</f>
        <v>India</v>
      </c>
      <c r="S3431" s="20" t="n">
        <f aca="false">INDEX(Lookup!$D$4:$D$18,MATCH(C3431,Lookup!$A$4:$A$18,0))</f>
        <v>0.012</v>
      </c>
      <c r="T3431" s="21" t="n">
        <f aca="false">ROUND(P3431*S3431,2)</f>
        <v>21.6</v>
      </c>
      <c r="U3431" s="21" t="n">
        <f aca="false">IF(T3431&lt;=10,1,IF(T3431&lt;=20,2,IF(T3431&lt;=30,3,IF(T3431&lt;=40,4,IF(T3431&lt;=50,5,IF(T3431&lt;=100,6,IF(T3431&lt;=250,7,8)))))))</f>
        <v>3</v>
      </c>
      <c r="V3431" s="21" t="n">
        <f aca="false">IF(AND(OR(Dashboard!$T$3="All",R3431=Dashboard!$T$3),OR(Dashboard!$T$4="All",D3431=Dashboard!$T$4)),1,0)</f>
        <v>1</v>
      </c>
      <c r="W3431" s="21" t="n">
        <f aca="false">IF(V3431=1,T3431+ROW()/10000000,0)</f>
        <v>21.6003431</v>
      </c>
    </row>
    <row r="3432" customFormat="false" ht="15" hidden="false" customHeight="false" outlineLevel="0" collapsed="false">
      <c r="A3432" s="0" t="n">
        <v>2616</v>
      </c>
      <c r="B3432" s="0" t="s">
        <v>8698</v>
      </c>
      <c r="C3432" s="0" t="n">
        <v>1</v>
      </c>
      <c r="D3432" s="0" t="s">
        <v>6924</v>
      </c>
      <c r="E3432" s="0" t="s">
        <v>8699</v>
      </c>
      <c r="F3432" s="0" t="s">
        <v>8695</v>
      </c>
      <c r="G3432" s="0" t="s">
        <v>8696</v>
      </c>
      <c r="H3432" s="0" t="s">
        <v>2128</v>
      </c>
      <c r="I3432" s="0" t="s">
        <v>2123</v>
      </c>
      <c r="J3432" s="0" t="s">
        <v>47</v>
      </c>
      <c r="K3432" s="0" t="s">
        <v>47</v>
      </c>
      <c r="L3432" s="0" t="s">
        <v>47</v>
      </c>
      <c r="M3432" s="0" t="s">
        <v>47</v>
      </c>
      <c r="N3432" s="0" t="n">
        <v>2</v>
      </c>
      <c r="O3432" s="0" t="n">
        <v>138</v>
      </c>
      <c r="P3432" s="0" t="n">
        <v>550</v>
      </c>
      <c r="Q3432" s="0" t="n">
        <v>2.8</v>
      </c>
      <c r="R3432" s="0" t="str">
        <f aca="false">INDEX(Lookup!$B$4:$B$18,MATCH(C3432,Lookup!$A$4:$A$18,0))</f>
        <v>India</v>
      </c>
      <c r="S3432" s="20" t="n">
        <f aca="false">INDEX(Lookup!$D$4:$D$18,MATCH(C3432,Lookup!$A$4:$A$18,0))</f>
        <v>0.012</v>
      </c>
      <c r="T3432" s="21" t="n">
        <f aca="false">ROUND(P3432*S3432,2)</f>
        <v>6.6</v>
      </c>
      <c r="U3432" s="21" t="n">
        <f aca="false">IF(T3432&lt;=10,1,IF(T3432&lt;=20,2,IF(T3432&lt;=30,3,IF(T3432&lt;=40,4,IF(T3432&lt;=50,5,IF(T3432&lt;=100,6,IF(T3432&lt;=250,7,8)))))))</f>
        <v>1</v>
      </c>
      <c r="V3432" s="21" t="n">
        <f aca="false">IF(AND(OR(Dashboard!$T$3="All",R3432=Dashboard!$T$3),OR(Dashboard!$T$4="All",D3432=Dashboard!$T$4)),1,0)</f>
        <v>1</v>
      </c>
      <c r="W3432" s="21" t="n">
        <f aca="false">IF(V3432=1,T3432+ROW()/10000000,0)</f>
        <v>6.6003432</v>
      </c>
    </row>
    <row r="3433" customFormat="false" ht="15" hidden="false" customHeight="false" outlineLevel="0" collapsed="false">
      <c r="A3433" s="0" t="n">
        <v>302212</v>
      </c>
      <c r="B3433" s="0" t="s">
        <v>8700</v>
      </c>
      <c r="C3433" s="0" t="n">
        <v>1</v>
      </c>
      <c r="D3433" s="0" t="s">
        <v>6924</v>
      </c>
      <c r="E3433" s="0" t="s">
        <v>8701</v>
      </c>
      <c r="F3433" s="0" t="s">
        <v>8695</v>
      </c>
      <c r="G3433" s="0" t="s">
        <v>8696</v>
      </c>
      <c r="H3433" s="0" t="s">
        <v>402</v>
      </c>
      <c r="I3433" s="0" t="s">
        <v>2123</v>
      </c>
      <c r="J3433" s="0" t="s">
        <v>47</v>
      </c>
      <c r="K3433" s="0" t="s">
        <v>46</v>
      </c>
      <c r="L3433" s="0" t="s">
        <v>47</v>
      </c>
      <c r="M3433" s="0" t="s">
        <v>47</v>
      </c>
      <c r="N3433" s="0" t="n">
        <v>1</v>
      </c>
      <c r="O3433" s="0" t="n">
        <v>152</v>
      </c>
      <c r="P3433" s="0" t="n">
        <v>400</v>
      </c>
      <c r="Q3433" s="0" t="n">
        <v>3.8</v>
      </c>
      <c r="R3433" s="0" t="str">
        <f aca="false">INDEX(Lookup!$B$4:$B$18,MATCH(C3433,Lookup!$A$4:$A$18,0))</f>
        <v>India</v>
      </c>
      <c r="S3433" s="20" t="n">
        <f aca="false">INDEX(Lookup!$D$4:$D$18,MATCH(C3433,Lookup!$A$4:$A$18,0))</f>
        <v>0.012</v>
      </c>
      <c r="T3433" s="21" t="n">
        <f aca="false">ROUND(P3433*S3433,2)</f>
        <v>4.8</v>
      </c>
      <c r="U3433" s="21" t="n">
        <f aca="false">IF(T3433&lt;=10,1,IF(T3433&lt;=20,2,IF(T3433&lt;=30,3,IF(T3433&lt;=40,4,IF(T3433&lt;=50,5,IF(T3433&lt;=100,6,IF(T3433&lt;=250,7,8)))))))</f>
        <v>1</v>
      </c>
      <c r="V3433" s="21" t="n">
        <f aca="false">IF(AND(OR(Dashboard!$T$3="All",R3433=Dashboard!$T$3),OR(Dashboard!$T$4="All",D3433=Dashboard!$T$4)),1,0)</f>
        <v>1</v>
      </c>
      <c r="W3433" s="21" t="n">
        <f aca="false">IF(V3433=1,T3433+ROW()/10000000,0)</f>
        <v>4.8003433</v>
      </c>
    </row>
    <row r="3434" customFormat="false" ht="15" hidden="false" customHeight="false" outlineLevel="0" collapsed="false">
      <c r="A3434" s="0" t="n">
        <v>3814</v>
      </c>
      <c r="B3434" s="0" t="s">
        <v>8702</v>
      </c>
      <c r="C3434" s="0" t="n">
        <v>1</v>
      </c>
      <c r="D3434" s="0" t="s">
        <v>6924</v>
      </c>
      <c r="E3434" s="0" t="s">
        <v>8703</v>
      </c>
      <c r="F3434" s="0" t="s">
        <v>8695</v>
      </c>
      <c r="G3434" s="0" t="s">
        <v>8696</v>
      </c>
      <c r="H3434" s="0" t="s">
        <v>8704</v>
      </c>
      <c r="I3434" s="0" t="s">
        <v>2123</v>
      </c>
      <c r="J3434" s="0" t="s">
        <v>47</v>
      </c>
      <c r="K3434" s="0" t="s">
        <v>46</v>
      </c>
      <c r="L3434" s="0" t="s">
        <v>47</v>
      </c>
      <c r="M3434" s="0" t="s">
        <v>47</v>
      </c>
      <c r="N3434" s="0" t="n">
        <v>2</v>
      </c>
      <c r="O3434" s="0" t="n">
        <v>246</v>
      </c>
      <c r="P3434" s="0" t="n">
        <v>850</v>
      </c>
      <c r="Q3434" s="0" t="n">
        <v>3.5</v>
      </c>
      <c r="R3434" s="0" t="str">
        <f aca="false">INDEX(Lookup!$B$4:$B$18,MATCH(C3434,Lookup!$A$4:$A$18,0))</f>
        <v>India</v>
      </c>
      <c r="S3434" s="20" t="n">
        <f aca="false">INDEX(Lookup!$D$4:$D$18,MATCH(C3434,Lookup!$A$4:$A$18,0))</f>
        <v>0.012</v>
      </c>
      <c r="T3434" s="21" t="n">
        <f aca="false">ROUND(P3434*S3434,2)</f>
        <v>10.2</v>
      </c>
      <c r="U3434" s="21" t="n">
        <f aca="false">IF(T3434&lt;=10,1,IF(T3434&lt;=20,2,IF(T3434&lt;=30,3,IF(T3434&lt;=40,4,IF(T3434&lt;=50,5,IF(T3434&lt;=100,6,IF(T3434&lt;=250,7,8)))))))</f>
        <v>2</v>
      </c>
      <c r="V3434" s="21" t="n">
        <f aca="false">IF(AND(OR(Dashboard!$T$3="All",R3434=Dashboard!$T$3),OR(Dashboard!$T$4="All",D3434=Dashboard!$T$4)),1,0)</f>
        <v>1</v>
      </c>
      <c r="W3434" s="21" t="n">
        <f aca="false">IF(V3434=1,T3434+ROW()/10000000,0)</f>
        <v>10.2003434</v>
      </c>
    </row>
    <row r="3435" customFormat="false" ht="15" hidden="false" customHeight="false" outlineLevel="0" collapsed="false">
      <c r="A3435" s="0" t="n">
        <v>8201</v>
      </c>
      <c r="B3435" s="0" t="s">
        <v>2995</v>
      </c>
      <c r="C3435" s="0" t="n">
        <v>1</v>
      </c>
      <c r="D3435" s="0" t="s">
        <v>6924</v>
      </c>
      <c r="E3435" s="0" t="s">
        <v>8705</v>
      </c>
      <c r="F3435" s="0" t="s">
        <v>8695</v>
      </c>
      <c r="G3435" s="0" t="s">
        <v>8696</v>
      </c>
      <c r="H3435" s="0" t="s">
        <v>2997</v>
      </c>
      <c r="I3435" s="0" t="s">
        <v>2123</v>
      </c>
      <c r="J3435" s="0" t="s">
        <v>47</v>
      </c>
      <c r="K3435" s="0" t="s">
        <v>47</v>
      </c>
      <c r="L3435" s="0" t="s">
        <v>47</v>
      </c>
      <c r="M3435" s="0" t="s">
        <v>47</v>
      </c>
      <c r="N3435" s="0" t="n">
        <v>2</v>
      </c>
      <c r="O3435" s="0" t="n">
        <v>426</v>
      </c>
      <c r="P3435" s="0" t="n">
        <v>600</v>
      </c>
      <c r="Q3435" s="0" t="n">
        <v>3.8</v>
      </c>
      <c r="R3435" s="0" t="str">
        <f aca="false">INDEX(Lookup!$B$4:$B$18,MATCH(C3435,Lookup!$A$4:$A$18,0))</f>
        <v>India</v>
      </c>
      <c r="S3435" s="20" t="n">
        <f aca="false">INDEX(Lookup!$D$4:$D$18,MATCH(C3435,Lookup!$A$4:$A$18,0))</f>
        <v>0.012</v>
      </c>
      <c r="T3435" s="21" t="n">
        <f aca="false">ROUND(P3435*S3435,2)</f>
        <v>7.2</v>
      </c>
      <c r="U3435" s="21" t="n">
        <f aca="false">IF(T3435&lt;=10,1,IF(T3435&lt;=20,2,IF(T3435&lt;=30,3,IF(T3435&lt;=40,4,IF(T3435&lt;=50,5,IF(T3435&lt;=100,6,IF(T3435&lt;=250,7,8)))))))</f>
        <v>1</v>
      </c>
      <c r="V3435" s="21" t="n">
        <f aca="false">IF(AND(OR(Dashboard!$T$3="All",R3435=Dashboard!$T$3),OR(Dashboard!$T$4="All",D3435=Dashboard!$T$4)),1,0)</f>
        <v>1</v>
      </c>
      <c r="W3435" s="21" t="n">
        <f aca="false">IF(V3435=1,T3435+ROW()/10000000,0)</f>
        <v>7.2003435</v>
      </c>
    </row>
    <row r="3436" customFormat="false" ht="15" hidden="false" customHeight="false" outlineLevel="0" collapsed="false">
      <c r="A3436" s="0" t="n">
        <v>306571</v>
      </c>
      <c r="B3436" s="0" t="s">
        <v>8706</v>
      </c>
      <c r="C3436" s="0" t="n">
        <v>1</v>
      </c>
      <c r="D3436" s="0" t="s">
        <v>6924</v>
      </c>
      <c r="E3436" s="0" t="s">
        <v>8707</v>
      </c>
      <c r="F3436" s="0" t="s">
        <v>8695</v>
      </c>
      <c r="G3436" s="0" t="s">
        <v>8696</v>
      </c>
      <c r="H3436" s="0" t="s">
        <v>8708</v>
      </c>
      <c r="I3436" s="0" t="s">
        <v>2123</v>
      </c>
      <c r="J3436" s="0" t="s">
        <v>47</v>
      </c>
      <c r="K3436" s="0" t="s">
        <v>47</v>
      </c>
      <c r="L3436" s="0" t="s">
        <v>47</v>
      </c>
      <c r="M3436" s="0" t="s">
        <v>47</v>
      </c>
      <c r="N3436" s="0" t="n">
        <v>2</v>
      </c>
      <c r="O3436" s="0" t="n">
        <v>71</v>
      </c>
      <c r="P3436" s="0" t="n">
        <v>700</v>
      </c>
      <c r="Q3436" s="0" t="n">
        <v>3.9</v>
      </c>
      <c r="R3436" s="0" t="str">
        <f aca="false">INDEX(Lookup!$B$4:$B$18,MATCH(C3436,Lookup!$A$4:$A$18,0))</f>
        <v>India</v>
      </c>
      <c r="S3436" s="20" t="n">
        <f aca="false">INDEX(Lookup!$D$4:$D$18,MATCH(C3436,Lookup!$A$4:$A$18,0))</f>
        <v>0.012</v>
      </c>
      <c r="T3436" s="21" t="n">
        <f aca="false">ROUND(P3436*S3436,2)</f>
        <v>8.4</v>
      </c>
      <c r="U3436" s="21" t="n">
        <f aca="false">IF(T3436&lt;=10,1,IF(T3436&lt;=20,2,IF(T3436&lt;=30,3,IF(T3436&lt;=40,4,IF(T3436&lt;=50,5,IF(T3436&lt;=100,6,IF(T3436&lt;=250,7,8)))))))</f>
        <v>1</v>
      </c>
      <c r="V3436" s="21" t="n">
        <f aca="false">IF(AND(OR(Dashboard!$T$3="All",R3436=Dashboard!$T$3),OR(Dashboard!$T$4="All",D3436=Dashboard!$T$4)),1,0)</f>
        <v>1</v>
      </c>
      <c r="W3436" s="21" t="n">
        <f aca="false">IF(V3436=1,T3436+ROW()/10000000,0)</f>
        <v>8.4003436</v>
      </c>
    </row>
    <row r="3437" customFormat="false" ht="15" hidden="false" customHeight="false" outlineLevel="0" collapsed="false">
      <c r="A3437" s="0" t="n">
        <v>2300</v>
      </c>
      <c r="B3437" s="0" t="s">
        <v>3582</v>
      </c>
      <c r="C3437" s="0" t="n">
        <v>1</v>
      </c>
      <c r="D3437" s="0" t="s">
        <v>6924</v>
      </c>
      <c r="E3437" s="0" t="s">
        <v>8709</v>
      </c>
      <c r="F3437" s="0" t="s">
        <v>8695</v>
      </c>
      <c r="G3437" s="0" t="s">
        <v>8696</v>
      </c>
      <c r="H3437" s="0" t="s">
        <v>7924</v>
      </c>
      <c r="I3437" s="0" t="s">
        <v>2123</v>
      </c>
      <c r="J3437" s="0" t="s">
        <v>47</v>
      </c>
      <c r="K3437" s="0" t="s">
        <v>47</v>
      </c>
      <c r="L3437" s="0" t="s">
        <v>47</v>
      </c>
      <c r="M3437" s="0" t="s">
        <v>47</v>
      </c>
      <c r="N3437" s="0" t="n">
        <v>1</v>
      </c>
      <c r="O3437" s="0" t="n">
        <v>229</v>
      </c>
      <c r="P3437" s="0" t="n">
        <v>350</v>
      </c>
      <c r="Q3437" s="0" t="n">
        <v>3.7</v>
      </c>
      <c r="R3437" s="0" t="str">
        <f aca="false">INDEX(Lookup!$B$4:$B$18,MATCH(C3437,Lookup!$A$4:$A$18,0))</f>
        <v>India</v>
      </c>
      <c r="S3437" s="20" t="n">
        <f aca="false">INDEX(Lookup!$D$4:$D$18,MATCH(C3437,Lookup!$A$4:$A$18,0))</f>
        <v>0.012</v>
      </c>
      <c r="T3437" s="21" t="n">
        <f aca="false">ROUND(P3437*S3437,2)</f>
        <v>4.2</v>
      </c>
      <c r="U3437" s="21" t="n">
        <f aca="false">IF(T3437&lt;=10,1,IF(T3437&lt;=20,2,IF(T3437&lt;=30,3,IF(T3437&lt;=40,4,IF(T3437&lt;=50,5,IF(T3437&lt;=100,6,IF(T3437&lt;=250,7,8)))))))</f>
        <v>1</v>
      </c>
      <c r="V3437" s="21" t="n">
        <f aca="false">IF(AND(OR(Dashboard!$T$3="All",R3437=Dashboard!$T$3),OR(Dashboard!$T$4="All",D3437=Dashboard!$T$4)),1,0)</f>
        <v>1</v>
      </c>
      <c r="W3437" s="21" t="n">
        <f aca="false">IF(V3437=1,T3437+ROW()/10000000,0)</f>
        <v>4.2003437</v>
      </c>
    </row>
    <row r="3438" customFormat="false" ht="15" hidden="false" customHeight="false" outlineLevel="0" collapsed="false">
      <c r="A3438" s="0" t="n">
        <v>3719</v>
      </c>
      <c r="B3438" s="0" t="s">
        <v>2097</v>
      </c>
      <c r="C3438" s="0" t="n">
        <v>1</v>
      </c>
      <c r="D3438" s="0" t="s">
        <v>6924</v>
      </c>
      <c r="E3438" s="0" t="s">
        <v>8710</v>
      </c>
      <c r="F3438" s="0" t="s">
        <v>8695</v>
      </c>
      <c r="G3438" s="0" t="s">
        <v>8696</v>
      </c>
      <c r="H3438" s="0" t="s">
        <v>2698</v>
      </c>
      <c r="I3438" s="0" t="s">
        <v>2123</v>
      </c>
      <c r="J3438" s="0" t="s">
        <v>46</v>
      </c>
      <c r="K3438" s="0" t="s">
        <v>46</v>
      </c>
      <c r="L3438" s="0" t="s">
        <v>47</v>
      </c>
      <c r="M3438" s="0" t="s">
        <v>47</v>
      </c>
      <c r="N3438" s="0" t="n">
        <v>4</v>
      </c>
      <c r="O3438" s="0" t="n">
        <v>984</v>
      </c>
      <c r="P3438" s="0" t="n">
        <v>2500</v>
      </c>
      <c r="Q3438" s="0" t="n">
        <v>3.7</v>
      </c>
      <c r="R3438" s="0" t="str">
        <f aca="false">INDEX(Lookup!$B$4:$B$18,MATCH(C3438,Lookup!$A$4:$A$18,0))</f>
        <v>India</v>
      </c>
      <c r="S3438" s="20" t="n">
        <f aca="false">INDEX(Lookup!$D$4:$D$18,MATCH(C3438,Lookup!$A$4:$A$18,0))</f>
        <v>0.012</v>
      </c>
      <c r="T3438" s="21" t="n">
        <f aca="false">ROUND(P3438*S3438,2)</f>
        <v>30</v>
      </c>
      <c r="U3438" s="21" t="n">
        <f aca="false">IF(T3438&lt;=10,1,IF(T3438&lt;=20,2,IF(T3438&lt;=30,3,IF(T3438&lt;=40,4,IF(T3438&lt;=50,5,IF(T3438&lt;=100,6,IF(T3438&lt;=250,7,8)))))))</f>
        <v>3</v>
      </c>
      <c r="V3438" s="21" t="n">
        <f aca="false">IF(AND(OR(Dashboard!$T$3="All",R3438=Dashboard!$T$3),OR(Dashboard!$T$4="All",D3438=Dashboard!$T$4)),1,0)</f>
        <v>1</v>
      </c>
      <c r="W3438" s="21" t="n">
        <f aca="false">IF(V3438=1,T3438+ROW()/10000000,0)</f>
        <v>30.0003438</v>
      </c>
    </row>
    <row r="3439" customFormat="false" ht="15" hidden="false" customHeight="false" outlineLevel="0" collapsed="false">
      <c r="A3439" s="0" t="n">
        <v>9720</v>
      </c>
      <c r="B3439" s="0" t="s">
        <v>8711</v>
      </c>
      <c r="C3439" s="0" t="n">
        <v>1</v>
      </c>
      <c r="D3439" s="0" t="s">
        <v>6924</v>
      </c>
      <c r="E3439" s="0" t="s">
        <v>8712</v>
      </c>
      <c r="F3439" s="0" t="s">
        <v>8695</v>
      </c>
      <c r="G3439" s="0" t="s">
        <v>8696</v>
      </c>
      <c r="H3439" s="0" t="s">
        <v>8008</v>
      </c>
      <c r="I3439" s="0" t="s">
        <v>2123</v>
      </c>
      <c r="J3439" s="0" t="s">
        <v>47</v>
      </c>
      <c r="K3439" s="0" t="s">
        <v>47</v>
      </c>
      <c r="L3439" s="0" t="s">
        <v>47</v>
      </c>
      <c r="M3439" s="0" t="s">
        <v>47</v>
      </c>
      <c r="N3439" s="0" t="n">
        <v>3</v>
      </c>
      <c r="O3439" s="0" t="n">
        <v>295</v>
      </c>
      <c r="P3439" s="0" t="n">
        <v>1200</v>
      </c>
      <c r="Q3439" s="0" t="n">
        <v>3.5</v>
      </c>
      <c r="R3439" s="0" t="str">
        <f aca="false">INDEX(Lookup!$B$4:$B$18,MATCH(C3439,Lookup!$A$4:$A$18,0))</f>
        <v>India</v>
      </c>
      <c r="S3439" s="20" t="n">
        <f aca="false">INDEX(Lookup!$D$4:$D$18,MATCH(C3439,Lookup!$A$4:$A$18,0))</f>
        <v>0.012</v>
      </c>
      <c r="T3439" s="21" t="n">
        <f aca="false">ROUND(P3439*S3439,2)</f>
        <v>14.4</v>
      </c>
      <c r="U3439" s="21" t="n">
        <f aca="false">IF(T3439&lt;=10,1,IF(T3439&lt;=20,2,IF(T3439&lt;=30,3,IF(T3439&lt;=40,4,IF(T3439&lt;=50,5,IF(T3439&lt;=100,6,IF(T3439&lt;=250,7,8)))))))</f>
        <v>2</v>
      </c>
      <c r="V3439" s="21" t="n">
        <f aca="false">IF(AND(OR(Dashboard!$T$3="All",R3439=Dashboard!$T$3),OR(Dashboard!$T$4="All",D3439=Dashboard!$T$4)),1,0)</f>
        <v>1</v>
      </c>
      <c r="W3439" s="21" t="n">
        <f aca="false">IF(V3439=1,T3439+ROW()/10000000,0)</f>
        <v>14.4003439</v>
      </c>
    </row>
    <row r="3440" customFormat="false" ht="15" hidden="false" customHeight="false" outlineLevel="0" collapsed="false">
      <c r="A3440" s="0" t="n">
        <v>3192</v>
      </c>
      <c r="B3440" s="0" t="s">
        <v>8713</v>
      </c>
      <c r="C3440" s="0" t="n">
        <v>1</v>
      </c>
      <c r="D3440" s="0" t="s">
        <v>6924</v>
      </c>
      <c r="E3440" s="0" t="s">
        <v>8696</v>
      </c>
      <c r="F3440" s="0" t="s">
        <v>8695</v>
      </c>
      <c r="G3440" s="0" t="s">
        <v>8696</v>
      </c>
      <c r="H3440" s="0" t="s">
        <v>8714</v>
      </c>
      <c r="I3440" s="0" t="s">
        <v>2123</v>
      </c>
      <c r="J3440" s="0" t="s">
        <v>47</v>
      </c>
      <c r="K3440" s="0" t="s">
        <v>47</v>
      </c>
      <c r="L3440" s="0" t="s">
        <v>47</v>
      </c>
      <c r="M3440" s="0" t="s">
        <v>47</v>
      </c>
      <c r="N3440" s="0" t="n">
        <v>3</v>
      </c>
      <c r="O3440" s="0" t="n">
        <v>2777</v>
      </c>
      <c r="P3440" s="0" t="n">
        <v>1500</v>
      </c>
      <c r="Q3440" s="0" t="n">
        <v>4.4</v>
      </c>
      <c r="R3440" s="0" t="str">
        <f aca="false">INDEX(Lookup!$B$4:$B$18,MATCH(C3440,Lookup!$A$4:$A$18,0))</f>
        <v>India</v>
      </c>
      <c r="S3440" s="20" t="n">
        <f aca="false">INDEX(Lookup!$D$4:$D$18,MATCH(C3440,Lookup!$A$4:$A$18,0))</f>
        <v>0.012</v>
      </c>
      <c r="T3440" s="21" t="n">
        <f aca="false">ROUND(P3440*S3440,2)</f>
        <v>18</v>
      </c>
      <c r="U3440" s="21" t="n">
        <f aca="false">IF(T3440&lt;=10,1,IF(T3440&lt;=20,2,IF(T3440&lt;=30,3,IF(T3440&lt;=40,4,IF(T3440&lt;=50,5,IF(T3440&lt;=100,6,IF(T3440&lt;=250,7,8)))))))</f>
        <v>2</v>
      </c>
      <c r="V3440" s="21" t="n">
        <f aca="false">IF(AND(OR(Dashboard!$T$3="All",R3440=Dashboard!$T$3),OR(Dashboard!$T$4="All",D3440=Dashboard!$T$4)),1,0)</f>
        <v>1</v>
      </c>
      <c r="W3440" s="21" t="n">
        <f aca="false">IF(V3440=1,T3440+ROW()/10000000,0)</f>
        <v>18.000344</v>
      </c>
    </row>
    <row r="3441" customFormat="false" ht="15" hidden="false" customHeight="false" outlineLevel="0" collapsed="false">
      <c r="A3441" s="0" t="n">
        <v>305781</v>
      </c>
      <c r="B3441" s="0" t="s">
        <v>8715</v>
      </c>
      <c r="C3441" s="0" t="n">
        <v>1</v>
      </c>
      <c r="D3441" s="0" t="s">
        <v>6924</v>
      </c>
      <c r="E3441" s="0" t="s">
        <v>8716</v>
      </c>
      <c r="F3441" s="0" t="s">
        <v>8695</v>
      </c>
      <c r="G3441" s="0" t="s">
        <v>8696</v>
      </c>
      <c r="H3441" s="0" t="s">
        <v>230</v>
      </c>
      <c r="I3441" s="0" t="s">
        <v>2123</v>
      </c>
      <c r="J3441" s="0" t="s">
        <v>47</v>
      </c>
      <c r="K3441" s="0" t="s">
        <v>46</v>
      </c>
      <c r="L3441" s="0" t="s">
        <v>47</v>
      </c>
      <c r="M3441" s="0" t="s">
        <v>47</v>
      </c>
      <c r="N3441" s="0" t="n">
        <v>1</v>
      </c>
      <c r="O3441" s="0" t="n">
        <v>397</v>
      </c>
      <c r="P3441" s="0" t="n">
        <v>400</v>
      </c>
      <c r="Q3441" s="0" t="n">
        <v>4.1</v>
      </c>
      <c r="R3441" s="0" t="str">
        <f aca="false">INDEX(Lookup!$B$4:$B$18,MATCH(C3441,Lookup!$A$4:$A$18,0))</f>
        <v>India</v>
      </c>
      <c r="S3441" s="20" t="n">
        <f aca="false">INDEX(Lookup!$D$4:$D$18,MATCH(C3441,Lookup!$A$4:$A$18,0))</f>
        <v>0.012</v>
      </c>
      <c r="T3441" s="21" t="n">
        <f aca="false">ROUND(P3441*S3441,2)</f>
        <v>4.8</v>
      </c>
      <c r="U3441" s="21" t="n">
        <f aca="false">IF(T3441&lt;=10,1,IF(T3441&lt;=20,2,IF(T3441&lt;=30,3,IF(T3441&lt;=40,4,IF(T3441&lt;=50,5,IF(T3441&lt;=100,6,IF(T3441&lt;=250,7,8)))))))</f>
        <v>1</v>
      </c>
      <c r="V3441" s="21" t="n">
        <f aca="false">IF(AND(OR(Dashboard!$T$3="All",R3441=Dashboard!$T$3),OR(Dashboard!$T$4="All",D3441=Dashboard!$T$4)),1,0)</f>
        <v>1</v>
      </c>
      <c r="W3441" s="21" t="n">
        <f aca="false">IF(V3441=1,T3441+ROW()/10000000,0)</f>
        <v>4.8003441</v>
      </c>
    </row>
    <row r="3442" customFormat="false" ht="15" hidden="false" customHeight="false" outlineLevel="0" collapsed="false">
      <c r="A3442" s="0" t="n">
        <v>18337927</v>
      </c>
      <c r="B3442" s="0" t="s">
        <v>8717</v>
      </c>
      <c r="C3442" s="0" t="n">
        <v>1</v>
      </c>
      <c r="D3442" s="0" t="s">
        <v>6924</v>
      </c>
      <c r="E3442" s="0" t="s">
        <v>8718</v>
      </c>
      <c r="F3442" s="0" t="s">
        <v>8695</v>
      </c>
      <c r="G3442" s="0" t="s">
        <v>8696</v>
      </c>
      <c r="H3442" s="0" t="s">
        <v>402</v>
      </c>
      <c r="I3442" s="0" t="s">
        <v>2123</v>
      </c>
      <c r="J3442" s="0" t="s">
        <v>47</v>
      </c>
      <c r="K3442" s="0" t="s">
        <v>47</v>
      </c>
      <c r="L3442" s="0" t="s">
        <v>47</v>
      </c>
      <c r="M3442" s="0" t="s">
        <v>47</v>
      </c>
      <c r="N3442" s="0" t="n">
        <v>1</v>
      </c>
      <c r="O3442" s="0" t="n">
        <v>71</v>
      </c>
      <c r="P3442" s="0" t="n">
        <v>400</v>
      </c>
      <c r="Q3442" s="0" t="n">
        <v>4.1</v>
      </c>
      <c r="R3442" s="0" t="str">
        <f aca="false">INDEX(Lookup!$B$4:$B$18,MATCH(C3442,Lookup!$A$4:$A$18,0))</f>
        <v>India</v>
      </c>
      <c r="S3442" s="20" t="n">
        <f aca="false">INDEX(Lookup!$D$4:$D$18,MATCH(C3442,Lookup!$A$4:$A$18,0))</f>
        <v>0.012</v>
      </c>
      <c r="T3442" s="21" t="n">
        <f aca="false">ROUND(P3442*S3442,2)</f>
        <v>4.8</v>
      </c>
      <c r="U3442" s="21" t="n">
        <f aca="false">IF(T3442&lt;=10,1,IF(T3442&lt;=20,2,IF(T3442&lt;=30,3,IF(T3442&lt;=40,4,IF(T3442&lt;=50,5,IF(T3442&lt;=100,6,IF(T3442&lt;=250,7,8)))))))</f>
        <v>1</v>
      </c>
      <c r="V3442" s="21" t="n">
        <f aca="false">IF(AND(OR(Dashboard!$T$3="All",R3442=Dashboard!$T$3),OR(Dashboard!$T$4="All",D3442=Dashboard!$T$4)),1,0)</f>
        <v>1</v>
      </c>
      <c r="W3442" s="21" t="n">
        <f aca="false">IF(V3442=1,T3442+ROW()/10000000,0)</f>
        <v>4.8003442</v>
      </c>
    </row>
    <row r="3443" customFormat="false" ht="15" hidden="false" customHeight="false" outlineLevel="0" collapsed="false">
      <c r="A3443" s="0" t="n">
        <v>2615</v>
      </c>
      <c r="B3443" s="0" t="s">
        <v>8698</v>
      </c>
      <c r="C3443" s="0" t="n">
        <v>1</v>
      </c>
      <c r="D3443" s="0" t="s">
        <v>6924</v>
      </c>
      <c r="E3443" s="0" t="s">
        <v>8719</v>
      </c>
      <c r="F3443" s="0" t="s">
        <v>8720</v>
      </c>
      <c r="G3443" s="0" t="s">
        <v>8721</v>
      </c>
      <c r="H3443" s="0" t="s">
        <v>2128</v>
      </c>
      <c r="I3443" s="0" t="s">
        <v>2123</v>
      </c>
      <c r="J3443" s="0" t="s">
        <v>47</v>
      </c>
      <c r="K3443" s="0" t="s">
        <v>47</v>
      </c>
      <c r="L3443" s="0" t="s">
        <v>47</v>
      </c>
      <c r="M3443" s="0" t="s">
        <v>47</v>
      </c>
      <c r="N3443" s="0" t="n">
        <v>2</v>
      </c>
      <c r="O3443" s="0" t="n">
        <v>118</v>
      </c>
      <c r="P3443" s="0" t="n">
        <v>550</v>
      </c>
      <c r="Q3443" s="0" t="n">
        <v>3.2</v>
      </c>
      <c r="R3443" s="0" t="str">
        <f aca="false">INDEX(Lookup!$B$4:$B$18,MATCH(C3443,Lookup!$A$4:$A$18,0))</f>
        <v>India</v>
      </c>
      <c r="S3443" s="20" t="n">
        <f aca="false">INDEX(Lookup!$D$4:$D$18,MATCH(C3443,Lookup!$A$4:$A$18,0))</f>
        <v>0.012</v>
      </c>
      <c r="T3443" s="21" t="n">
        <f aca="false">ROUND(P3443*S3443,2)</f>
        <v>6.6</v>
      </c>
      <c r="U3443" s="21" t="n">
        <f aca="false">IF(T3443&lt;=10,1,IF(T3443&lt;=20,2,IF(T3443&lt;=30,3,IF(T3443&lt;=40,4,IF(T3443&lt;=50,5,IF(T3443&lt;=100,6,IF(T3443&lt;=250,7,8)))))))</f>
        <v>1</v>
      </c>
      <c r="V3443" s="21" t="n">
        <f aca="false">IF(AND(OR(Dashboard!$T$3="All",R3443=Dashboard!$T$3),OR(Dashboard!$T$4="All",D3443=Dashboard!$T$4)),1,0)</f>
        <v>1</v>
      </c>
      <c r="W3443" s="21" t="n">
        <f aca="false">IF(V3443=1,T3443+ROW()/10000000,0)</f>
        <v>6.6003443</v>
      </c>
    </row>
    <row r="3444" customFormat="false" ht="15" hidden="false" customHeight="false" outlineLevel="0" collapsed="false">
      <c r="A3444" s="0" t="n">
        <v>2893</v>
      </c>
      <c r="B3444" s="0" t="s">
        <v>8302</v>
      </c>
      <c r="C3444" s="0" t="n">
        <v>1</v>
      </c>
      <c r="D3444" s="0" t="s">
        <v>6924</v>
      </c>
      <c r="E3444" s="0" t="s">
        <v>8719</v>
      </c>
      <c r="F3444" s="0" t="s">
        <v>8720</v>
      </c>
      <c r="G3444" s="0" t="s">
        <v>8721</v>
      </c>
      <c r="H3444" s="0" t="s">
        <v>402</v>
      </c>
      <c r="I3444" s="0" t="s">
        <v>2123</v>
      </c>
      <c r="J3444" s="0" t="s">
        <v>47</v>
      </c>
      <c r="K3444" s="0" t="s">
        <v>46</v>
      </c>
      <c r="L3444" s="0" t="s">
        <v>47</v>
      </c>
      <c r="M3444" s="0" t="s">
        <v>47</v>
      </c>
      <c r="N3444" s="0" t="n">
        <v>2</v>
      </c>
      <c r="O3444" s="0" t="n">
        <v>161</v>
      </c>
      <c r="P3444" s="0" t="n">
        <v>750</v>
      </c>
      <c r="Q3444" s="0" t="n">
        <v>3.6</v>
      </c>
      <c r="R3444" s="0" t="str">
        <f aca="false">INDEX(Lookup!$B$4:$B$18,MATCH(C3444,Lookup!$A$4:$A$18,0))</f>
        <v>India</v>
      </c>
      <c r="S3444" s="20" t="n">
        <f aca="false">INDEX(Lookup!$D$4:$D$18,MATCH(C3444,Lookup!$A$4:$A$18,0))</f>
        <v>0.012</v>
      </c>
      <c r="T3444" s="21" t="n">
        <f aca="false">ROUND(P3444*S3444,2)</f>
        <v>9</v>
      </c>
      <c r="U3444" s="21" t="n">
        <f aca="false">IF(T3444&lt;=10,1,IF(T3444&lt;=20,2,IF(T3444&lt;=30,3,IF(T3444&lt;=40,4,IF(T3444&lt;=50,5,IF(T3444&lt;=100,6,IF(T3444&lt;=250,7,8)))))))</f>
        <v>1</v>
      </c>
      <c r="V3444" s="21" t="n">
        <f aca="false">IF(AND(OR(Dashboard!$T$3="All",R3444=Dashboard!$T$3),OR(Dashboard!$T$4="All",D3444=Dashboard!$T$4)),1,0)</f>
        <v>1</v>
      </c>
      <c r="W3444" s="21" t="n">
        <f aca="false">IF(V3444=1,T3444+ROW()/10000000,0)</f>
        <v>9.0003444</v>
      </c>
    </row>
    <row r="3445" customFormat="false" ht="15" hidden="false" customHeight="false" outlineLevel="0" collapsed="false">
      <c r="A3445" s="0" t="n">
        <v>18237314</v>
      </c>
      <c r="B3445" s="0" t="s">
        <v>3755</v>
      </c>
      <c r="C3445" s="0" t="n">
        <v>1</v>
      </c>
      <c r="D3445" s="0" t="s">
        <v>6924</v>
      </c>
      <c r="E3445" s="0" t="s">
        <v>8722</v>
      </c>
      <c r="F3445" s="0" t="s">
        <v>8720</v>
      </c>
      <c r="G3445" s="0" t="s">
        <v>8721</v>
      </c>
      <c r="H3445" s="0" t="s">
        <v>2659</v>
      </c>
      <c r="I3445" s="0" t="s">
        <v>2123</v>
      </c>
      <c r="J3445" s="0" t="s">
        <v>47</v>
      </c>
      <c r="K3445" s="0" t="s">
        <v>47</v>
      </c>
      <c r="L3445" s="0" t="s">
        <v>47</v>
      </c>
      <c r="M3445" s="0" t="s">
        <v>47</v>
      </c>
      <c r="N3445" s="0" t="n">
        <v>1</v>
      </c>
      <c r="O3445" s="0" t="n">
        <v>91</v>
      </c>
      <c r="P3445" s="0" t="n">
        <v>400</v>
      </c>
      <c r="Q3445" s="0" t="n">
        <v>3.9</v>
      </c>
      <c r="R3445" s="0" t="str">
        <f aca="false">INDEX(Lookup!$B$4:$B$18,MATCH(C3445,Lookup!$A$4:$A$18,0))</f>
        <v>India</v>
      </c>
      <c r="S3445" s="20" t="n">
        <f aca="false">INDEX(Lookup!$D$4:$D$18,MATCH(C3445,Lookup!$A$4:$A$18,0))</f>
        <v>0.012</v>
      </c>
      <c r="T3445" s="21" t="n">
        <f aca="false">ROUND(P3445*S3445,2)</f>
        <v>4.8</v>
      </c>
      <c r="U3445" s="21" t="n">
        <f aca="false">IF(T3445&lt;=10,1,IF(T3445&lt;=20,2,IF(T3445&lt;=30,3,IF(T3445&lt;=40,4,IF(T3445&lt;=50,5,IF(T3445&lt;=100,6,IF(T3445&lt;=250,7,8)))))))</f>
        <v>1</v>
      </c>
      <c r="V3445" s="21" t="n">
        <f aca="false">IF(AND(OR(Dashboard!$T$3="All",R3445=Dashboard!$T$3),OR(Dashboard!$T$4="All",D3445=Dashboard!$T$4)),1,0)</f>
        <v>1</v>
      </c>
      <c r="W3445" s="21" t="n">
        <f aca="false">IF(V3445=1,T3445+ROW()/10000000,0)</f>
        <v>4.8003445</v>
      </c>
    </row>
    <row r="3446" customFormat="false" ht="15" hidden="false" customHeight="false" outlineLevel="0" collapsed="false">
      <c r="A3446" s="0" t="n">
        <v>2436</v>
      </c>
      <c r="B3446" s="0" t="s">
        <v>8715</v>
      </c>
      <c r="C3446" s="0" t="n">
        <v>1</v>
      </c>
      <c r="D3446" s="0" t="s">
        <v>6924</v>
      </c>
      <c r="E3446" s="0" t="s">
        <v>8723</v>
      </c>
      <c r="F3446" s="0" t="s">
        <v>8720</v>
      </c>
      <c r="G3446" s="0" t="s">
        <v>8721</v>
      </c>
      <c r="H3446" s="0" t="s">
        <v>230</v>
      </c>
      <c r="I3446" s="0" t="s">
        <v>2123</v>
      </c>
      <c r="J3446" s="0" t="s">
        <v>47</v>
      </c>
      <c r="K3446" s="0" t="s">
        <v>46</v>
      </c>
      <c r="L3446" s="0" t="s">
        <v>47</v>
      </c>
      <c r="M3446" s="0" t="s">
        <v>47</v>
      </c>
      <c r="N3446" s="0" t="n">
        <v>1</v>
      </c>
      <c r="O3446" s="0" t="n">
        <v>360</v>
      </c>
      <c r="P3446" s="0" t="n">
        <v>400</v>
      </c>
      <c r="Q3446" s="0" t="n">
        <v>3.9</v>
      </c>
      <c r="R3446" s="0" t="str">
        <f aca="false">INDEX(Lookup!$B$4:$B$18,MATCH(C3446,Lookup!$A$4:$A$18,0))</f>
        <v>India</v>
      </c>
      <c r="S3446" s="20" t="n">
        <f aca="false">INDEX(Lookup!$D$4:$D$18,MATCH(C3446,Lookup!$A$4:$A$18,0))</f>
        <v>0.012</v>
      </c>
      <c r="T3446" s="21" t="n">
        <f aca="false">ROUND(P3446*S3446,2)</f>
        <v>4.8</v>
      </c>
      <c r="U3446" s="21" t="n">
        <f aca="false">IF(T3446&lt;=10,1,IF(T3446&lt;=20,2,IF(T3446&lt;=30,3,IF(T3446&lt;=40,4,IF(T3446&lt;=50,5,IF(T3446&lt;=100,6,IF(T3446&lt;=250,7,8)))))))</f>
        <v>1</v>
      </c>
      <c r="V3446" s="21" t="n">
        <f aca="false">IF(AND(OR(Dashboard!$T$3="All",R3446=Dashboard!$T$3),OR(Dashboard!$T$4="All",D3446=Dashboard!$T$4)),1,0)</f>
        <v>1</v>
      </c>
      <c r="W3446" s="21" t="n">
        <f aca="false">IF(V3446=1,T3446+ROW()/10000000,0)</f>
        <v>4.8003446</v>
      </c>
    </row>
    <row r="3447" customFormat="false" ht="15" hidden="false" customHeight="false" outlineLevel="0" collapsed="false">
      <c r="A3447" s="0" t="n">
        <v>306572</v>
      </c>
      <c r="B3447" s="0" t="s">
        <v>8706</v>
      </c>
      <c r="C3447" s="0" t="n">
        <v>1</v>
      </c>
      <c r="D3447" s="0" t="s">
        <v>6924</v>
      </c>
      <c r="E3447" s="0" t="s">
        <v>8724</v>
      </c>
      <c r="F3447" s="0" t="s">
        <v>8720</v>
      </c>
      <c r="G3447" s="0" t="s">
        <v>8721</v>
      </c>
      <c r="H3447" s="0" t="s">
        <v>8708</v>
      </c>
      <c r="I3447" s="0" t="s">
        <v>2123</v>
      </c>
      <c r="J3447" s="0" t="s">
        <v>47</v>
      </c>
      <c r="K3447" s="0" t="s">
        <v>47</v>
      </c>
      <c r="L3447" s="0" t="s">
        <v>47</v>
      </c>
      <c r="M3447" s="0" t="s">
        <v>47</v>
      </c>
      <c r="N3447" s="0" t="n">
        <v>2</v>
      </c>
      <c r="O3447" s="0" t="n">
        <v>69</v>
      </c>
      <c r="P3447" s="0" t="n">
        <v>700</v>
      </c>
      <c r="Q3447" s="0" t="n">
        <v>3.7</v>
      </c>
      <c r="R3447" s="0" t="str">
        <f aca="false">INDEX(Lookup!$B$4:$B$18,MATCH(C3447,Lookup!$A$4:$A$18,0))</f>
        <v>India</v>
      </c>
      <c r="S3447" s="20" t="n">
        <f aca="false">INDEX(Lookup!$D$4:$D$18,MATCH(C3447,Lookup!$A$4:$A$18,0))</f>
        <v>0.012</v>
      </c>
      <c r="T3447" s="21" t="n">
        <f aca="false">ROUND(P3447*S3447,2)</f>
        <v>8.4</v>
      </c>
      <c r="U3447" s="21" t="n">
        <f aca="false">IF(T3447&lt;=10,1,IF(T3447&lt;=20,2,IF(T3447&lt;=30,3,IF(T3447&lt;=40,4,IF(T3447&lt;=50,5,IF(T3447&lt;=100,6,IF(T3447&lt;=250,7,8)))))))</f>
        <v>1</v>
      </c>
      <c r="V3447" s="21" t="n">
        <f aca="false">IF(AND(OR(Dashboard!$T$3="All",R3447=Dashboard!$T$3),OR(Dashboard!$T$4="All",D3447=Dashboard!$T$4)),1,0)</f>
        <v>1</v>
      </c>
      <c r="W3447" s="21" t="n">
        <f aca="false">IF(V3447=1,T3447+ROW()/10000000,0)</f>
        <v>8.4003447</v>
      </c>
    </row>
    <row r="3448" customFormat="false" ht="15" hidden="false" customHeight="false" outlineLevel="0" collapsed="false">
      <c r="A3448" s="0" t="n">
        <v>2301</v>
      </c>
      <c r="B3448" s="0" t="s">
        <v>3582</v>
      </c>
      <c r="C3448" s="0" t="n">
        <v>1</v>
      </c>
      <c r="D3448" s="0" t="s">
        <v>6924</v>
      </c>
      <c r="E3448" s="0" t="s">
        <v>8719</v>
      </c>
      <c r="F3448" s="0" t="s">
        <v>8720</v>
      </c>
      <c r="G3448" s="0" t="s">
        <v>8721</v>
      </c>
      <c r="H3448" s="0" t="s">
        <v>3583</v>
      </c>
      <c r="I3448" s="0" t="s">
        <v>2123</v>
      </c>
      <c r="J3448" s="0" t="s">
        <v>47</v>
      </c>
      <c r="K3448" s="0" t="s">
        <v>47</v>
      </c>
      <c r="L3448" s="0" t="s">
        <v>47</v>
      </c>
      <c r="M3448" s="0" t="s">
        <v>47</v>
      </c>
      <c r="N3448" s="0" t="n">
        <v>2</v>
      </c>
      <c r="O3448" s="0" t="n">
        <v>134</v>
      </c>
      <c r="P3448" s="0" t="n">
        <v>600</v>
      </c>
      <c r="Q3448" s="0" t="n">
        <v>3.7</v>
      </c>
      <c r="R3448" s="0" t="str">
        <f aca="false">INDEX(Lookup!$B$4:$B$18,MATCH(C3448,Lookup!$A$4:$A$18,0))</f>
        <v>India</v>
      </c>
      <c r="S3448" s="20" t="n">
        <f aca="false">INDEX(Lookup!$D$4:$D$18,MATCH(C3448,Lookup!$A$4:$A$18,0))</f>
        <v>0.012</v>
      </c>
      <c r="T3448" s="21" t="n">
        <f aca="false">ROUND(P3448*S3448,2)</f>
        <v>7.2</v>
      </c>
      <c r="U3448" s="21" t="n">
        <f aca="false">IF(T3448&lt;=10,1,IF(T3448&lt;=20,2,IF(T3448&lt;=30,3,IF(T3448&lt;=40,4,IF(T3448&lt;=50,5,IF(T3448&lt;=100,6,IF(T3448&lt;=250,7,8)))))))</f>
        <v>1</v>
      </c>
      <c r="V3448" s="21" t="n">
        <f aca="false">IF(AND(OR(Dashboard!$T$3="All",R3448=Dashboard!$T$3),OR(Dashboard!$T$4="All",D3448=Dashboard!$T$4)),1,0)</f>
        <v>1</v>
      </c>
      <c r="W3448" s="21" t="n">
        <f aca="false">IF(V3448=1,T3448+ROW()/10000000,0)</f>
        <v>7.2003448</v>
      </c>
    </row>
    <row r="3449" customFormat="false" ht="15" hidden="false" customHeight="false" outlineLevel="0" collapsed="false">
      <c r="A3449" s="0" t="n">
        <v>312542</v>
      </c>
      <c r="B3449" s="0" t="s">
        <v>3162</v>
      </c>
      <c r="C3449" s="0" t="n">
        <v>1</v>
      </c>
      <c r="D3449" s="0" t="s">
        <v>6924</v>
      </c>
      <c r="E3449" s="0" t="s">
        <v>8719</v>
      </c>
      <c r="F3449" s="0" t="s">
        <v>8720</v>
      </c>
      <c r="G3449" s="0" t="s">
        <v>8721</v>
      </c>
      <c r="H3449" s="0" t="s">
        <v>2342</v>
      </c>
      <c r="I3449" s="0" t="s">
        <v>2123</v>
      </c>
      <c r="J3449" s="0" t="s">
        <v>47</v>
      </c>
      <c r="K3449" s="0" t="s">
        <v>47</v>
      </c>
      <c r="L3449" s="0" t="s">
        <v>47</v>
      </c>
      <c r="M3449" s="0" t="s">
        <v>47</v>
      </c>
      <c r="N3449" s="0" t="n">
        <v>1</v>
      </c>
      <c r="O3449" s="0" t="n">
        <v>154</v>
      </c>
      <c r="P3449" s="0" t="n">
        <v>400</v>
      </c>
      <c r="Q3449" s="0" t="n">
        <v>3.8</v>
      </c>
      <c r="R3449" s="0" t="str">
        <f aca="false">INDEX(Lookup!$B$4:$B$18,MATCH(C3449,Lookup!$A$4:$A$18,0))</f>
        <v>India</v>
      </c>
      <c r="S3449" s="20" t="n">
        <f aca="false">INDEX(Lookup!$D$4:$D$18,MATCH(C3449,Lookup!$A$4:$A$18,0))</f>
        <v>0.012</v>
      </c>
      <c r="T3449" s="21" t="n">
        <f aca="false">ROUND(P3449*S3449,2)</f>
        <v>4.8</v>
      </c>
      <c r="U3449" s="21" t="n">
        <f aca="false">IF(T3449&lt;=10,1,IF(T3449&lt;=20,2,IF(T3449&lt;=30,3,IF(T3449&lt;=40,4,IF(T3449&lt;=50,5,IF(T3449&lt;=100,6,IF(T3449&lt;=250,7,8)))))))</f>
        <v>1</v>
      </c>
      <c r="V3449" s="21" t="n">
        <f aca="false">IF(AND(OR(Dashboard!$T$3="All",R3449=Dashboard!$T$3),OR(Dashboard!$T$4="All",D3449=Dashboard!$T$4)),1,0)</f>
        <v>1</v>
      </c>
      <c r="W3449" s="21" t="n">
        <f aca="false">IF(V3449=1,T3449+ROW()/10000000,0)</f>
        <v>4.8003449</v>
      </c>
    </row>
    <row r="3450" customFormat="false" ht="15" hidden="false" customHeight="false" outlineLevel="0" collapsed="false">
      <c r="A3450" s="0" t="n">
        <v>310887</v>
      </c>
      <c r="B3450" s="0" t="s">
        <v>3851</v>
      </c>
      <c r="C3450" s="0" t="n">
        <v>1</v>
      </c>
      <c r="D3450" s="0" t="s">
        <v>6924</v>
      </c>
      <c r="E3450" s="0" t="s">
        <v>8723</v>
      </c>
      <c r="F3450" s="0" t="s">
        <v>8720</v>
      </c>
      <c r="G3450" s="0" t="s">
        <v>8721</v>
      </c>
      <c r="H3450" s="0" t="s">
        <v>3853</v>
      </c>
      <c r="I3450" s="0" t="s">
        <v>2123</v>
      </c>
      <c r="J3450" s="0" t="s">
        <v>47</v>
      </c>
      <c r="K3450" s="0" t="s">
        <v>46</v>
      </c>
      <c r="L3450" s="0" t="s">
        <v>47</v>
      </c>
      <c r="M3450" s="0" t="s">
        <v>47</v>
      </c>
      <c r="N3450" s="0" t="n">
        <v>1</v>
      </c>
      <c r="O3450" s="0" t="n">
        <v>98</v>
      </c>
      <c r="P3450" s="0" t="n">
        <v>350</v>
      </c>
      <c r="Q3450" s="0" t="n">
        <v>3.9</v>
      </c>
      <c r="R3450" s="0" t="str">
        <f aca="false">INDEX(Lookup!$B$4:$B$18,MATCH(C3450,Lookup!$A$4:$A$18,0))</f>
        <v>India</v>
      </c>
      <c r="S3450" s="20" t="n">
        <f aca="false">INDEX(Lookup!$D$4:$D$18,MATCH(C3450,Lookup!$A$4:$A$18,0))</f>
        <v>0.012</v>
      </c>
      <c r="T3450" s="21" t="n">
        <f aca="false">ROUND(P3450*S3450,2)</f>
        <v>4.2</v>
      </c>
      <c r="U3450" s="21" t="n">
        <f aca="false">IF(T3450&lt;=10,1,IF(T3450&lt;=20,2,IF(T3450&lt;=30,3,IF(T3450&lt;=40,4,IF(T3450&lt;=50,5,IF(T3450&lt;=100,6,IF(T3450&lt;=250,7,8)))))))</f>
        <v>1</v>
      </c>
      <c r="V3450" s="21" t="n">
        <f aca="false">IF(AND(OR(Dashboard!$T$3="All",R3450=Dashboard!$T$3),OR(Dashboard!$T$4="All",D3450=Dashboard!$T$4)),1,0)</f>
        <v>1</v>
      </c>
      <c r="W3450" s="21" t="n">
        <f aca="false">IF(V3450=1,T3450+ROW()/10000000,0)</f>
        <v>4.200345</v>
      </c>
    </row>
    <row r="3451" customFormat="false" ht="15" hidden="false" customHeight="false" outlineLevel="0" collapsed="false">
      <c r="A3451" s="0" t="n">
        <v>7256</v>
      </c>
      <c r="B3451" s="0" t="s">
        <v>3940</v>
      </c>
      <c r="C3451" s="0" t="n">
        <v>1</v>
      </c>
      <c r="D3451" s="0" t="s">
        <v>6924</v>
      </c>
      <c r="E3451" s="0" t="s">
        <v>8725</v>
      </c>
      <c r="F3451" s="0" t="s">
        <v>8720</v>
      </c>
      <c r="G3451" s="0" t="s">
        <v>8721</v>
      </c>
      <c r="H3451" s="0" t="s">
        <v>3942</v>
      </c>
      <c r="I3451" s="0" t="s">
        <v>2123</v>
      </c>
      <c r="J3451" s="0" t="s">
        <v>47</v>
      </c>
      <c r="K3451" s="0" t="s">
        <v>46</v>
      </c>
      <c r="L3451" s="0" t="s">
        <v>47</v>
      </c>
      <c r="M3451" s="0" t="s">
        <v>47</v>
      </c>
      <c r="N3451" s="0" t="n">
        <v>1</v>
      </c>
      <c r="O3451" s="0" t="n">
        <v>159</v>
      </c>
      <c r="P3451" s="0" t="n">
        <v>400</v>
      </c>
      <c r="Q3451" s="0" t="n">
        <v>3.8</v>
      </c>
      <c r="R3451" s="0" t="str">
        <f aca="false">INDEX(Lookup!$B$4:$B$18,MATCH(C3451,Lookup!$A$4:$A$18,0))</f>
        <v>India</v>
      </c>
      <c r="S3451" s="20" t="n">
        <f aca="false">INDEX(Lookup!$D$4:$D$18,MATCH(C3451,Lookup!$A$4:$A$18,0))</f>
        <v>0.012</v>
      </c>
      <c r="T3451" s="21" t="n">
        <f aca="false">ROUND(P3451*S3451,2)</f>
        <v>4.8</v>
      </c>
      <c r="U3451" s="21" t="n">
        <f aca="false">IF(T3451&lt;=10,1,IF(T3451&lt;=20,2,IF(T3451&lt;=30,3,IF(T3451&lt;=40,4,IF(T3451&lt;=50,5,IF(T3451&lt;=100,6,IF(T3451&lt;=250,7,8)))))))</f>
        <v>1</v>
      </c>
      <c r="V3451" s="21" t="n">
        <f aca="false">IF(AND(OR(Dashboard!$T$3="All",R3451=Dashboard!$T$3),OR(Dashboard!$T$4="All",D3451=Dashboard!$T$4)),1,0)</f>
        <v>1</v>
      </c>
      <c r="W3451" s="21" t="n">
        <f aca="false">IF(V3451=1,T3451+ROW()/10000000,0)</f>
        <v>4.8003451</v>
      </c>
    </row>
    <row r="3452" customFormat="false" ht="15" hidden="false" customHeight="false" outlineLevel="0" collapsed="false">
      <c r="A3452" s="0" t="n">
        <v>8593</v>
      </c>
      <c r="B3452" s="0" t="s">
        <v>8726</v>
      </c>
      <c r="C3452" s="0" t="n">
        <v>1</v>
      </c>
      <c r="D3452" s="0" t="s">
        <v>6924</v>
      </c>
      <c r="E3452" s="0" t="s">
        <v>8725</v>
      </c>
      <c r="F3452" s="0" t="s">
        <v>8720</v>
      </c>
      <c r="G3452" s="0" t="s">
        <v>8721</v>
      </c>
      <c r="H3452" s="0" t="s">
        <v>1830</v>
      </c>
      <c r="I3452" s="0" t="s">
        <v>2123</v>
      </c>
      <c r="J3452" s="0" t="s">
        <v>47</v>
      </c>
      <c r="K3452" s="0" t="s">
        <v>46</v>
      </c>
      <c r="L3452" s="0" t="s">
        <v>47</v>
      </c>
      <c r="M3452" s="0" t="s">
        <v>47</v>
      </c>
      <c r="N3452" s="0" t="n">
        <v>1</v>
      </c>
      <c r="O3452" s="0" t="n">
        <v>169</v>
      </c>
      <c r="P3452" s="0" t="n">
        <v>450</v>
      </c>
      <c r="Q3452" s="0" t="n">
        <v>3.7</v>
      </c>
      <c r="R3452" s="0" t="str">
        <f aca="false">INDEX(Lookup!$B$4:$B$18,MATCH(C3452,Lookup!$A$4:$A$18,0))</f>
        <v>India</v>
      </c>
      <c r="S3452" s="20" t="n">
        <f aca="false">INDEX(Lookup!$D$4:$D$18,MATCH(C3452,Lookup!$A$4:$A$18,0))</f>
        <v>0.012</v>
      </c>
      <c r="T3452" s="21" t="n">
        <f aca="false">ROUND(P3452*S3452,2)</f>
        <v>5.4</v>
      </c>
      <c r="U3452" s="21" t="n">
        <f aca="false">IF(T3452&lt;=10,1,IF(T3452&lt;=20,2,IF(T3452&lt;=30,3,IF(T3452&lt;=40,4,IF(T3452&lt;=50,5,IF(T3452&lt;=100,6,IF(T3452&lt;=250,7,8)))))))</f>
        <v>1</v>
      </c>
      <c r="V3452" s="21" t="n">
        <f aca="false">IF(AND(OR(Dashboard!$T$3="All",R3452=Dashboard!$T$3),OR(Dashboard!$T$4="All",D3452=Dashboard!$T$4)),1,0)</f>
        <v>1</v>
      </c>
      <c r="W3452" s="21" t="n">
        <f aca="false">IF(V3452=1,T3452+ROW()/10000000,0)</f>
        <v>5.4003452</v>
      </c>
    </row>
    <row r="3453" customFormat="false" ht="15" hidden="false" customHeight="false" outlineLevel="0" collapsed="false">
      <c r="A3453" s="0" t="n">
        <v>311353</v>
      </c>
      <c r="B3453" s="0" t="s">
        <v>3874</v>
      </c>
      <c r="C3453" s="0" t="n">
        <v>1</v>
      </c>
      <c r="D3453" s="0" t="s">
        <v>6924</v>
      </c>
      <c r="E3453" s="0" t="s">
        <v>8727</v>
      </c>
      <c r="F3453" s="0" t="s">
        <v>8720</v>
      </c>
      <c r="G3453" s="0" t="s">
        <v>8721</v>
      </c>
      <c r="H3453" s="0" t="s">
        <v>153</v>
      </c>
      <c r="I3453" s="0" t="s">
        <v>2123</v>
      </c>
      <c r="J3453" s="0" t="s">
        <v>47</v>
      </c>
      <c r="K3453" s="0" t="s">
        <v>47</v>
      </c>
      <c r="L3453" s="0" t="s">
        <v>47</v>
      </c>
      <c r="M3453" s="0" t="s">
        <v>47</v>
      </c>
      <c r="N3453" s="0" t="n">
        <v>2</v>
      </c>
      <c r="O3453" s="0" t="n">
        <v>109</v>
      </c>
      <c r="P3453" s="0" t="n">
        <v>700</v>
      </c>
      <c r="Q3453" s="0" t="n">
        <v>3.9</v>
      </c>
      <c r="R3453" s="0" t="str">
        <f aca="false">INDEX(Lookup!$B$4:$B$18,MATCH(C3453,Lookup!$A$4:$A$18,0))</f>
        <v>India</v>
      </c>
      <c r="S3453" s="20" t="n">
        <f aca="false">INDEX(Lookup!$D$4:$D$18,MATCH(C3453,Lookup!$A$4:$A$18,0))</f>
        <v>0.012</v>
      </c>
      <c r="T3453" s="21" t="n">
        <f aca="false">ROUND(P3453*S3453,2)</f>
        <v>8.4</v>
      </c>
      <c r="U3453" s="21" t="n">
        <f aca="false">IF(T3453&lt;=10,1,IF(T3453&lt;=20,2,IF(T3453&lt;=30,3,IF(T3453&lt;=40,4,IF(T3453&lt;=50,5,IF(T3453&lt;=100,6,IF(T3453&lt;=250,7,8)))))))</f>
        <v>1</v>
      </c>
      <c r="V3453" s="21" t="n">
        <f aca="false">IF(AND(OR(Dashboard!$T$3="All",R3453=Dashboard!$T$3),OR(Dashboard!$T$4="All",D3453=Dashboard!$T$4)),1,0)</f>
        <v>1</v>
      </c>
      <c r="W3453" s="21" t="n">
        <f aca="false">IF(V3453=1,T3453+ROW()/10000000,0)</f>
        <v>8.4003453</v>
      </c>
    </row>
    <row r="3454" customFormat="false" ht="15" hidden="false" customHeight="false" outlineLevel="0" collapsed="false">
      <c r="A3454" s="0" t="n">
        <v>311423</v>
      </c>
      <c r="B3454" s="0" t="s">
        <v>8711</v>
      </c>
      <c r="C3454" s="0" t="n">
        <v>1</v>
      </c>
      <c r="D3454" s="0" t="s">
        <v>6924</v>
      </c>
      <c r="E3454" s="0" t="s">
        <v>8725</v>
      </c>
      <c r="F3454" s="0" t="s">
        <v>8720</v>
      </c>
      <c r="G3454" s="0" t="s">
        <v>8721</v>
      </c>
      <c r="H3454" s="0" t="s">
        <v>8008</v>
      </c>
      <c r="I3454" s="0" t="s">
        <v>2123</v>
      </c>
      <c r="J3454" s="0" t="s">
        <v>47</v>
      </c>
      <c r="K3454" s="0" t="s">
        <v>47</v>
      </c>
      <c r="L3454" s="0" t="s">
        <v>47</v>
      </c>
      <c r="M3454" s="0" t="s">
        <v>47</v>
      </c>
      <c r="N3454" s="0" t="n">
        <v>3</v>
      </c>
      <c r="O3454" s="0" t="n">
        <v>170</v>
      </c>
      <c r="P3454" s="0" t="n">
        <v>1250</v>
      </c>
      <c r="Q3454" s="0" t="n">
        <v>3.8</v>
      </c>
      <c r="R3454" s="0" t="str">
        <f aca="false">INDEX(Lookup!$B$4:$B$18,MATCH(C3454,Lookup!$A$4:$A$18,0))</f>
        <v>India</v>
      </c>
      <c r="S3454" s="20" t="n">
        <f aca="false">INDEX(Lookup!$D$4:$D$18,MATCH(C3454,Lookup!$A$4:$A$18,0))</f>
        <v>0.012</v>
      </c>
      <c r="T3454" s="21" t="n">
        <f aca="false">ROUND(P3454*S3454,2)</f>
        <v>15</v>
      </c>
      <c r="U3454" s="21" t="n">
        <f aca="false">IF(T3454&lt;=10,1,IF(T3454&lt;=20,2,IF(T3454&lt;=30,3,IF(T3454&lt;=40,4,IF(T3454&lt;=50,5,IF(T3454&lt;=100,6,IF(T3454&lt;=250,7,8)))))))</f>
        <v>2</v>
      </c>
      <c r="V3454" s="21" t="n">
        <f aca="false">IF(AND(OR(Dashboard!$T$3="All",R3454=Dashboard!$T$3),OR(Dashboard!$T$4="All",D3454=Dashboard!$T$4)),1,0)</f>
        <v>1</v>
      </c>
      <c r="W3454" s="21" t="n">
        <f aca="false">IF(V3454=1,T3454+ROW()/10000000,0)</f>
        <v>15.0003454</v>
      </c>
    </row>
    <row r="3455" customFormat="false" ht="15" hidden="false" customHeight="false" outlineLevel="0" collapsed="false">
      <c r="A3455" s="0" t="n">
        <v>7247</v>
      </c>
      <c r="B3455" s="0" t="s">
        <v>8728</v>
      </c>
      <c r="C3455" s="0" t="n">
        <v>1</v>
      </c>
      <c r="D3455" s="0" t="s">
        <v>6924</v>
      </c>
      <c r="E3455" s="0" t="s">
        <v>8719</v>
      </c>
      <c r="F3455" s="0" t="s">
        <v>8720</v>
      </c>
      <c r="G3455" s="0" t="s">
        <v>8721</v>
      </c>
      <c r="H3455" s="0" t="s">
        <v>8729</v>
      </c>
      <c r="I3455" s="0" t="s">
        <v>2123</v>
      </c>
      <c r="J3455" s="0" t="s">
        <v>47</v>
      </c>
      <c r="K3455" s="0" t="s">
        <v>47</v>
      </c>
      <c r="L3455" s="0" t="s">
        <v>47</v>
      </c>
      <c r="M3455" s="0" t="s">
        <v>47</v>
      </c>
      <c r="N3455" s="0" t="n">
        <v>2</v>
      </c>
      <c r="O3455" s="0" t="n">
        <v>154</v>
      </c>
      <c r="P3455" s="0" t="n">
        <v>500</v>
      </c>
      <c r="Q3455" s="0" t="n">
        <v>4</v>
      </c>
      <c r="R3455" s="0" t="str">
        <f aca="false">INDEX(Lookup!$B$4:$B$18,MATCH(C3455,Lookup!$A$4:$A$18,0))</f>
        <v>India</v>
      </c>
      <c r="S3455" s="20" t="n">
        <f aca="false">INDEX(Lookup!$D$4:$D$18,MATCH(C3455,Lookup!$A$4:$A$18,0))</f>
        <v>0.012</v>
      </c>
      <c r="T3455" s="21" t="n">
        <f aca="false">ROUND(P3455*S3455,2)</f>
        <v>6</v>
      </c>
      <c r="U3455" s="21" t="n">
        <f aca="false">IF(T3455&lt;=10,1,IF(T3455&lt;=20,2,IF(T3455&lt;=30,3,IF(T3455&lt;=40,4,IF(T3455&lt;=50,5,IF(T3455&lt;=100,6,IF(T3455&lt;=250,7,8)))))))</f>
        <v>1</v>
      </c>
      <c r="V3455" s="21" t="n">
        <f aca="false">IF(AND(OR(Dashboard!$T$3="All",R3455=Dashboard!$T$3),OR(Dashboard!$T$4="All",D3455=Dashboard!$T$4)),1,0)</f>
        <v>1</v>
      </c>
      <c r="W3455" s="21" t="n">
        <f aca="false">IF(V3455=1,T3455+ROW()/10000000,0)</f>
        <v>6.0003455</v>
      </c>
    </row>
    <row r="3456" customFormat="false" ht="15" hidden="false" customHeight="false" outlineLevel="0" collapsed="false">
      <c r="A3456" s="0" t="n">
        <v>8396</v>
      </c>
      <c r="B3456" s="0" t="s">
        <v>2408</v>
      </c>
      <c r="C3456" s="0" t="n">
        <v>1</v>
      </c>
      <c r="D3456" s="0" t="s">
        <v>6924</v>
      </c>
      <c r="E3456" s="0" t="s">
        <v>8730</v>
      </c>
      <c r="F3456" s="0" t="s">
        <v>8731</v>
      </c>
      <c r="G3456" s="0" t="s">
        <v>8732</v>
      </c>
      <c r="H3456" s="0" t="s">
        <v>3392</v>
      </c>
      <c r="I3456" s="0" t="s">
        <v>2123</v>
      </c>
      <c r="J3456" s="0" t="s">
        <v>47</v>
      </c>
      <c r="K3456" s="0" t="s">
        <v>47</v>
      </c>
      <c r="L3456" s="0" t="s">
        <v>47</v>
      </c>
      <c r="M3456" s="0" t="s">
        <v>47</v>
      </c>
      <c r="N3456" s="0" t="n">
        <v>2</v>
      </c>
      <c r="O3456" s="0" t="n">
        <v>59</v>
      </c>
      <c r="P3456" s="0" t="n">
        <v>700</v>
      </c>
      <c r="Q3456" s="0" t="n">
        <v>2.7</v>
      </c>
      <c r="R3456" s="0" t="str">
        <f aca="false">INDEX(Lookup!$B$4:$B$18,MATCH(C3456,Lookup!$A$4:$A$18,0))</f>
        <v>India</v>
      </c>
      <c r="S3456" s="20" t="n">
        <f aca="false">INDEX(Lookup!$D$4:$D$18,MATCH(C3456,Lookup!$A$4:$A$18,0))</f>
        <v>0.012</v>
      </c>
      <c r="T3456" s="21" t="n">
        <f aca="false">ROUND(P3456*S3456,2)</f>
        <v>8.4</v>
      </c>
      <c r="U3456" s="21" t="n">
        <f aca="false">IF(T3456&lt;=10,1,IF(T3456&lt;=20,2,IF(T3456&lt;=30,3,IF(T3456&lt;=40,4,IF(T3456&lt;=50,5,IF(T3456&lt;=100,6,IF(T3456&lt;=250,7,8)))))))</f>
        <v>1</v>
      </c>
      <c r="V3456" s="21" t="n">
        <f aca="false">IF(AND(OR(Dashboard!$T$3="All",R3456=Dashboard!$T$3),OR(Dashboard!$T$4="All",D3456=Dashboard!$T$4)),1,0)</f>
        <v>1</v>
      </c>
      <c r="W3456" s="21" t="n">
        <f aca="false">IF(V3456=1,T3456+ROW()/10000000,0)</f>
        <v>8.4003456</v>
      </c>
    </row>
    <row r="3457" customFormat="false" ht="15" hidden="false" customHeight="false" outlineLevel="0" collapsed="false">
      <c r="A3457" s="0" t="n">
        <v>308544</v>
      </c>
      <c r="B3457" s="0" t="s">
        <v>8733</v>
      </c>
      <c r="C3457" s="0" t="n">
        <v>1</v>
      </c>
      <c r="D3457" s="0" t="s">
        <v>6924</v>
      </c>
      <c r="E3457" s="0" t="s">
        <v>8734</v>
      </c>
      <c r="F3457" s="0" t="s">
        <v>8731</v>
      </c>
      <c r="G3457" s="0" t="s">
        <v>8732</v>
      </c>
      <c r="H3457" s="0" t="s">
        <v>8735</v>
      </c>
      <c r="I3457" s="0" t="s">
        <v>2123</v>
      </c>
      <c r="J3457" s="0" t="s">
        <v>46</v>
      </c>
      <c r="K3457" s="0" t="s">
        <v>46</v>
      </c>
      <c r="L3457" s="0" t="s">
        <v>47</v>
      </c>
      <c r="M3457" s="0" t="s">
        <v>47</v>
      </c>
      <c r="N3457" s="0" t="n">
        <v>3</v>
      </c>
      <c r="O3457" s="0" t="n">
        <v>112</v>
      </c>
      <c r="P3457" s="0" t="n">
        <v>1500</v>
      </c>
      <c r="Q3457" s="0" t="n">
        <v>2.7</v>
      </c>
      <c r="R3457" s="0" t="str">
        <f aca="false">INDEX(Lookup!$B$4:$B$18,MATCH(C3457,Lookup!$A$4:$A$18,0))</f>
        <v>India</v>
      </c>
      <c r="S3457" s="20" t="n">
        <f aca="false">INDEX(Lookup!$D$4:$D$18,MATCH(C3457,Lookup!$A$4:$A$18,0))</f>
        <v>0.012</v>
      </c>
      <c r="T3457" s="21" t="n">
        <f aca="false">ROUND(P3457*S3457,2)</f>
        <v>18</v>
      </c>
      <c r="U3457" s="21" t="n">
        <f aca="false">IF(T3457&lt;=10,1,IF(T3457&lt;=20,2,IF(T3457&lt;=30,3,IF(T3457&lt;=40,4,IF(T3457&lt;=50,5,IF(T3457&lt;=100,6,IF(T3457&lt;=250,7,8)))))))</f>
        <v>2</v>
      </c>
      <c r="V3457" s="21" t="n">
        <f aca="false">IF(AND(OR(Dashboard!$T$3="All",R3457=Dashboard!$T$3),OR(Dashboard!$T$4="All",D3457=Dashboard!$T$4)),1,0)</f>
        <v>1</v>
      </c>
      <c r="W3457" s="21" t="n">
        <f aca="false">IF(V3457=1,T3457+ROW()/10000000,0)</f>
        <v>18.0003457</v>
      </c>
    </row>
    <row r="3458" customFormat="false" ht="15" hidden="false" customHeight="false" outlineLevel="0" collapsed="false">
      <c r="A3458" s="0" t="n">
        <v>301237</v>
      </c>
      <c r="B3458" s="0" t="s">
        <v>3094</v>
      </c>
      <c r="C3458" s="0" t="n">
        <v>1</v>
      </c>
      <c r="D3458" s="0" t="s">
        <v>6924</v>
      </c>
      <c r="E3458" s="0" t="s">
        <v>8736</v>
      </c>
      <c r="F3458" s="0" t="s">
        <v>8731</v>
      </c>
      <c r="G3458" s="0" t="s">
        <v>8732</v>
      </c>
      <c r="H3458" s="0" t="s">
        <v>156</v>
      </c>
      <c r="I3458" s="0" t="s">
        <v>2123</v>
      </c>
      <c r="J3458" s="0" t="s">
        <v>47</v>
      </c>
      <c r="K3458" s="0" t="s">
        <v>47</v>
      </c>
      <c r="L3458" s="0" t="s">
        <v>47</v>
      </c>
      <c r="M3458" s="0" t="s">
        <v>47</v>
      </c>
      <c r="N3458" s="0" t="n">
        <v>1</v>
      </c>
      <c r="O3458" s="0" t="n">
        <v>11</v>
      </c>
      <c r="P3458" s="0" t="n">
        <v>200</v>
      </c>
      <c r="Q3458" s="0" t="n">
        <v>3</v>
      </c>
      <c r="R3458" s="0" t="str">
        <f aca="false">INDEX(Lookup!$B$4:$B$18,MATCH(C3458,Lookup!$A$4:$A$18,0))</f>
        <v>India</v>
      </c>
      <c r="S3458" s="20" t="n">
        <f aca="false">INDEX(Lookup!$D$4:$D$18,MATCH(C3458,Lookup!$A$4:$A$18,0))</f>
        <v>0.012</v>
      </c>
      <c r="T3458" s="21" t="n">
        <f aca="false">ROUND(P3458*S3458,2)</f>
        <v>2.4</v>
      </c>
      <c r="U3458" s="21" t="n">
        <f aca="false">IF(T3458&lt;=10,1,IF(T3458&lt;=20,2,IF(T3458&lt;=30,3,IF(T3458&lt;=40,4,IF(T3458&lt;=50,5,IF(T3458&lt;=100,6,IF(T3458&lt;=250,7,8)))))))</f>
        <v>1</v>
      </c>
      <c r="V3458" s="21" t="n">
        <f aca="false">IF(AND(OR(Dashboard!$T$3="All",R3458=Dashboard!$T$3),OR(Dashboard!$T$4="All",D3458=Dashboard!$T$4)),1,0)</f>
        <v>1</v>
      </c>
      <c r="W3458" s="21" t="n">
        <f aca="false">IF(V3458=1,T3458+ROW()/10000000,0)</f>
        <v>2.4003458</v>
      </c>
    </row>
    <row r="3459" customFormat="false" ht="15" hidden="false" customHeight="false" outlineLevel="0" collapsed="false">
      <c r="A3459" s="0" t="n">
        <v>300408</v>
      </c>
      <c r="B3459" s="0" t="s">
        <v>3582</v>
      </c>
      <c r="C3459" s="0" t="n">
        <v>1</v>
      </c>
      <c r="D3459" s="0" t="s">
        <v>6924</v>
      </c>
      <c r="E3459" s="0" t="s">
        <v>8732</v>
      </c>
      <c r="F3459" s="0" t="s">
        <v>8731</v>
      </c>
      <c r="G3459" s="0" t="s">
        <v>8732</v>
      </c>
      <c r="H3459" s="0" t="s">
        <v>3583</v>
      </c>
      <c r="I3459" s="0" t="s">
        <v>2123</v>
      </c>
      <c r="J3459" s="0" t="s">
        <v>47</v>
      </c>
      <c r="K3459" s="0" t="s">
        <v>47</v>
      </c>
      <c r="L3459" s="0" t="s">
        <v>47</v>
      </c>
      <c r="M3459" s="0" t="s">
        <v>47</v>
      </c>
      <c r="N3459" s="0" t="n">
        <v>1</v>
      </c>
      <c r="O3459" s="0" t="n">
        <v>195</v>
      </c>
      <c r="P3459" s="0" t="n">
        <v>300</v>
      </c>
      <c r="Q3459" s="0" t="n">
        <v>3.6</v>
      </c>
      <c r="R3459" s="0" t="str">
        <f aca="false">INDEX(Lookup!$B$4:$B$18,MATCH(C3459,Lookup!$A$4:$A$18,0))</f>
        <v>India</v>
      </c>
      <c r="S3459" s="20" t="n">
        <f aca="false">INDEX(Lookup!$D$4:$D$18,MATCH(C3459,Lookup!$A$4:$A$18,0))</f>
        <v>0.012</v>
      </c>
      <c r="T3459" s="21" t="n">
        <f aca="false">ROUND(P3459*S3459,2)</f>
        <v>3.6</v>
      </c>
      <c r="U3459" s="21" t="n">
        <f aca="false">IF(T3459&lt;=10,1,IF(T3459&lt;=20,2,IF(T3459&lt;=30,3,IF(T3459&lt;=40,4,IF(T3459&lt;=50,5,IF(T3459&lt;=100,6,IF(T3459&lt;=250,7,8)))))))</f>
        <v>1</v>
      </c>
      <c r="V3459" s="21" t="n">
        <f aca="false">IF(AND(OR(Dashboard!$T$3="All",R3459=Dashboard!$T$3),OR(Dashboard!$T$4="All",D3459=Dashboard!$T$4)),1,0)</f>
        <v>1</v>
      </c>
      <c r="W3459" s="21" t="n">
        <f aca="false">IF(V3459=1,T3459+ROW()/10000000,0)</f>
        <v>3.6003459</v>
      </c>
    </row>
    <row r="3460" customFormat="false" ht="15" hidden="false" customHeight="false" outlineLevel="0" collapsed="false">
      <c r="A3460" s="0" t="n">
        <v>9657</v>
      </c>
      <c r="B3460" s="0" t="s">
        <v>2296</v>
      </c>
      <c r="C3460" s="0" t="n">
        <v>1</v>
      </c>
      <c r="D3460" s="0" t="s">
        <v>6924</v>
      </c>
      <c r="E3460" s="0" t="s">
        <v>8737</v>
      </c>
      <c r="F3460" s="0" t="s">
        <v>8731</v>
      </c>
      <c r="G3460" s="0" t="s">
        <v>8732</v>
      </c>
      <c r="H3460" s="0" t="s">
        <v>1898</v>
      </c>
      <c r="I3460" s="0" t="s">
        <v>2123</v>
      </c>
      <c r="J3460" s="0" t="s">
        <v>47</v>
      </c>
      <c r="K3460" s="0" t="s">
        <v>46</v>
      </c>
      <c r="L3460" s="0" t="s">
        <v>47</v>
      </c>
      <c r="M3460" s="0" t="s">
        <v>47</v>
      </c>
      <c r="N3460" s="0" t="n">
        <v>2</v>
      </c>
      <c r="O3460" s="0" t="n">
        <v>100</v>
      </c>
      <c r="P3460" s="0" t="n">
        <v>500</v>
      </c>
      <c r="Q3460" s="0" t="n">
        <v>3.5</v>
      </c>
      <c r="R3460" s="0" t="str">
        <f aca="false">INDEX(Lookup!$B$4:$B$18,MATCH(C3460,Lookup!$A$4:$A$18,0))</f>
        <v>India</v>
      </c>
      <c r="S3460" s="20" t="n">
        <f aca="false">INDEX(Lookup!$D$4:$D$18,MATCH(C3460,Lookup!$A$4:$A$18,0))</f>
        <v>0.012</v>
      </c>
      <c r="T3460" s="21" t="n">
        <f aca="false">ROUND(P3460*S3460,2)</f>
        <v>6</v>
      </c>
      <c r="U3460" s="21" t="n">
        <f aca="false">IF(T3460&lt;=10,1,IF(T3460&lt;=20,2,IF(T3460&lt;=30,3,IF(T3460&lt;=40,4,IF(T3460&lt;=50,5,IF(T3460&lt;=100,6,IF(T3460&lt;=250,7,8)))))))</f>
        <v>1</v>
      </c>
      <c r="V3460" s="21" t="n">
        <f aca="false">IF(AND(OR(Dashboard!$T$3="All",R3460=Dashboard!$T$3),OR(Dashboard!$T$4="All",D3460=Dashboard!$T$4)),1,0)</f>
        <v>1</v>
      </c>
      <c r="W3460" s="21" t="n">
        <f aca="false">IF(V3460=1,T3460+ROW()/10000000,0)</f>
        <v>6.000346</v>
      </c>
    </row>
    <row r="3461" customFormat="false" ht="15" hidden="false" customHeight="false" outlineLevel="0" collapsed="false">
      <c r="A3461" s="0" t="n">
        <v>18370535</v>
      </c>
      <c r="B3461" s="0" t="s">
        <v>8738</v>
      </c>
      <c r="C3461" s="0" t="n">
        <v>1</v>
      </c>
      <c r="D3461" s="0" t="s">
        <v>6924</v>
      </c>
      <c r="E3461" s="0" t="s">
        <v>8739</v>
      </c>
      <c r="F3461" s="0" t="s">
        <v>8731</v>
      </c>
      <c r="G3461" s="0" t="s">
        <v>8732</v>
      </c>
      <c r="H3461" s="0" t="s">
        <v>8740</v>
      </c>
      <c r="I3461" s="0" t="s">
        <v>2123</v>
      </c>
      <c r="J3461" s="0" t="s">
        <v>47</v>
      </c>
      <c r="K3461" s="0" t="s">
        <v>47</v>
      </c>
      <c r="L3461" s="0" t="s">
        <v>47</v>
      </c>
      <c r="M3461" s="0" t="s">
        <v>47</v>
      </c>
      <c r="N3461" s="0" t="n">
        <v>1</v>
      </c>
      <c r="O3461" s="0" t="n">
        <v>0</v>
      </c>
      <c r="P3461" s="0" t="n">
        <v>300</v>
      </c>
      <c r="Q3461" s="0" t="n">
        <v>1</v>
      </c>
      <c r="R3461" s="0" t="str">
        <f aca="false">INDEX(Lookup!$B$4:$B$18,MATCH(C3461,Lookup!$A$4:$A$18,0))</f>
        <v>India</v>
      </c>
      <c r="S3461" s="20" t="n">
        <f aca="false">INDEX(Lookup!$D$4:$D$18,MATCH(C3461,Lookup!$A$4:$A$18,0))</f>
        <v>0.012</v>
      </c>
      <c r="T3461" s="21" t="n">
        <f aca="false">ROUND(P3461*S3461,2)</f>
        <v>3.6</v>
      </c>
      <c r="U3461" s="21" t="n">
        <f aca="false">IF(T3461&lt;=10,1,IF(T3461&lt;=20,2,IF(T3461&lt;=30,3,IF(T3461&lt;=40,4,IF(T3461&lt;=50,5,IF(T3461&lt;=100,6,IF(T3461&lt;=250,7,8)))))))</f>
        <v>1</v>
      </c>
      <c r="V3461" s="21" t="n">
        <f aca="false">IF(AND(OR(Dashboard!$T$3="All",R3461=Dashboard!$T$3),OR(Dashboard!$T$4="All",D3461=Dashboard!$T$4)),1,0)</f>
        <v>1</v>
      </c>
      <c r="W3461" s="21" t="n">
        <f aca="false">IF(V3461=1,T3461+ROW()/10000000,0)</f>
        <v>3.6003461</v>
      </c>
    </row>
    <row r="3462" customFormat="false" ht="15" hidden="false" customHeight="false" outlineLevel="0" collapsed="false">
      <c r="A3462" s="0" t="n">
        <v>307167</v>
      </c>
      <c r="B3462" s="0" t="s">
        <v>2300</v>
      </c>
      <c r="C3462" s="0" t="n">
        <v>1</v>
      </c>
      <c r="D3462" s="0" t="s">
        <v>6924</v>
      </c>
      <c r="E3462" s="0" t="s">
        <v>8741</v>
      </c>
      <c r="F3462" s="0" t="s">
        <v>8731</v>
      </c>
      <c r="G3462" s="0" t="s">
        <v>8732</v>
      </c>
      <c r="H3462" s="0" t="s">
        <v>3005</v>
      </c>
      <c r="I3462" s="0" t="s">
        <v>2123</v>
      </c>
      <c r="J3462" s="0" t="s">
        <v>47</v>
      </c>
      <c r="K3462" s="0" t="s">
        <v>46</v>
      </c>
      <c r="L3462" s="0" t="s">
        <v>47</v>
      </c>
      <c r="M3462" s="0" t="s">
        <v>47</v>
      </c>
      <c r="N3462" s="0" t="n">
        <v>2</v>
      </c>
      <c r="O3462" s="0" t="n">
        <v>65</v>
      </c>
      <c r="P3462" s="0" t="n">
        <v>500</v>
      </c>
      <c r="Q3462" s="0" t="n">
        <v>2.4</v>
      </c>
      <c r="R3462" s="0" t="str">
        <f aca="false">INDEX(Lookup!$B$4:$B$18,MATCH(C3462,Lookup!$A$4:$A$18,0))</f>
        <v>India</v>
      </c>
      <c r="S3462" s="20" t="n">
        <f aca="false">INDEX(Lookup!$D$4:$D$18,MATCH(C3462,Lookup!$A$4:$A$18,0))</f>
        <v>0.012</v>
      </c>
      <c r="T3462" s="21" t="n">
        <f aca="false">ROUND(P3462*S3462,2)</f>
        <v>6</v>
      </c>
      <c r="U3462" s="21" t="n">
        <f aca="false">IF(T3462&lt;=10,1,IF(T3462&lt;=20,2,IF(T3462&lt;=30,3,IF(T3462&lt;=40,4,IF(T3462&lt;=50,5,IF(T3462&lt;=100,6,IF(T3462&lt;=250,7,8)))))))</f>
        <v>1</v>
      </c>
      <c r="V3462" s="21" t="n">
        <f aca="false">IF(AND(OR(Dashboard!$T$3="All",R3462=Dashboard!$T$3),OR(Dashboard!$T$4="All",D3462=Dashboard!$T$4)),1,0)</f>
        <v>1</v>
      </c>
      <c r="W3462" s="21" t="n">
        <f aca="false">IF(V3462=1,T3462+ROW()/10000000,0)</f>
        <v>6.0003462</v>
      </c>
    </row>
    <row r="3463" customFormat="false" ht="15" hidden="false" customHeight="false" outlineLevel="0" collapsed="false">
      <c r="A3463" s="0" t="n">
        <v>303264</v>
      </c>
      <c r="B3463" s="0" t="s">
        <v>3136</v>
      </c>
      <c r="C3463" s="0" t="n">
        <v>1</v>
      </c>
      <c r="D3463" s="0" t="s">
        <v>6924</v>
      </c>
      <c r="E3463" s="0" t="s">
        <v>8742</v>
      </c>
      <c r="F3463" s="0" t="s">
        <v>8743</v>
      </c>
      <c r="G3463" s="0" t="s">
        <v>8744</v>
      </c>
      <c r="H3463" s="0" t="s">
        <v>2972</v>
      </c>
      <c r="I3463" s="0" t="s">
        <v>2123</v>
      </c>
      <c r="J3463" s="0" t="s">
        <v>47</v>
      </c>
      <c r="K3463" s="0" t="s">
        <v>47</v>
      </c>
      <c r="L3463" s="0" t="s">
        <v>47</v>
      </c>
      <c r="M3463" s="0" t="s">
        <v>47</v>
      </c>
      <c r="N3463" s="0" t="n">
        <v>1</v>
      </c>
      <c r="O3463" s="0" t="n">
        <v>7</v>
      </c>
      <c r="P3463" s="0" t="n">
        <v>300</v>
      </c>
      <c r="Q3463" s="0" t="n">
        <v>2.9</v>
      </c>
      <c r="R3463" s="0" t="str">
        <f aca="false">INDEX(Lookup!$B$4:$B$18,MATCH(C3463,Lookup!$A$4:$A$18,0))</f>
        <v>India</v>
      </c>
      <c r="S3463" s="20" t="n">
        <f aca="false">INDEX(Lookup!$D$4:$D$18,MATCH(C3463,Lookup!$A$4:$A$18,0))</f>
        <v>0.012</v>
      </c>
      <c r="T3463" s="21" t="n">
        <f aca="false">ROUND(P3463*S3463,2)</f>
        <v>3.6</v>
      </c>
      <c r="U3463" s="21" t="n">
        <f aca="false">IF(T3463&lt;=10,1,IF(T3463&lt;=20,2,IF(T3463&lt;=30,3,IF(T3463&lt;=40,4,IF(T3463&lt;=50,5,IF(T3463&lt;=100,6,IF(T3463&lt;=250,7,8)))))))</f>
        <v>1</v>
      </c>
      <c r="V3463" s="21" t="n">
        <f aca="false">IF(AND(OR(Dashboard!$T$3="All",R3463=Dashboard!$T$3),OR(Dashboard!$T$4="All",D3463=Dashboard!$T$4)),1,0)</f>
        <v>1</v>
      </c>
      <c r="W3463" s="21" t="n">
        <f aca="false">IF(V3463=1,T3463+ROW()/10000000,0)</f>
        <v>3.6003463</v>
      </c>
    </row>
    <row r="3464" customFormat="false" ht="15" hidden="false" customHeight="false" outlineLevel="0" collapsed="false">
      <c r="A3464" s="0" t="n">
        <v>311712</v>
      </c>
      <c r="B3464" s="0" t="s">
        <v>4828</v>
      </c>
      <c r="C3464" s="0" t="n">
        <v>1</v>
      </c>
      <c r="D3464" s="0" t="s">
        <v>6924</v>
      </c>
      <c r="E3464" s="0" t="s">
        <v>8745</v>
      </c>
      <c r="F3464" s="0" t="s">
        <v>8746</v>
      </c>
      <c r="G3464" s="0" t="s">
        <v>8747</v>
      </c>
      <c r="H3464" s="0" t="s">
        <v>2128</v>
      </c>
      <c r="I3464" s="0" t="s">
        <v>2123</v>
      </c>
      <c r="J3464" s="0" t="s">
        <v>47</v>
      </c>
      <c r="K3464" s="0" t="s">
        <v>47</v>
      </c>
      <c r="L3464" s="0" t="s">
        <v>47</v>
      </c>
      <c r="M3464" s="0" t="s">
        <v>47</v>
      </c>
      <c r="N3464" s="0" t="n">
        <v>1</v>
      </c>
      <c r="O3464" s="0" t="n">
        <v>8</v>
      </c>
      <c r="P3464" s="0" t="n">
        <v>350</v>
      </c>
      <c r="Q3464" s="0" t="n">
        <v>2.9</v>
      </c>
      <c r="R3464" s="0" t="str">
        <f aca="false">INDEX(Lookup!$B$4:$B$18,MATCH(C3464,Lookup!$A$4:$A$18,0))</f>
        <v>India</v>
      </c>
      <c r="S3464" s="20" t="n">
        <f aca="false">INDEX(Lookup!$D$4:$D$18,MATCH(C3464,Lookup!$A$4:$A$18,0))</f>
        <v>0.012</v>
      </c>
      <c r="T3464" s="21" t="n">
        <f aca="false">ROUND(P3464*S3464,2)</f>
        <v>4.2</v>
      </c>
      <c r="U3464" s="21" t="n">
        <f aca="false">IF(T3464&lt;=10,1,IF(T3464&lt;=20,2,IF(T3464&lt;=30,3,IF(T3464&lt;=40,4,IF(T3464&lt;=50,5,IF(T3464&lt;=100,6,IF(T3464&lt;=250,7,8)))))))</f>
        <v>1</v>
      </c>
      <c r="V3464" s="21" t="n">
        <f aca="false">IF(AND(OR(Dashboard!$T$3="All",R3464=Dashboard!$T$3),OR(Dashboard!$T$4="All",D3464=Dashboard!$T$4)),1,0)</f>
        <v>1</v>
      </c>
      <c r="W3464" s="21" t="n">
        <f aca="false">IF(V3464=1,T3464+ROW()/10000000,0)</f>
        <v>4.2003464</v>
      </c>
    </row>
    <row r="3465" customFormat="false" ht="15" hidden="false" customHeight="false" outlineLevel="0" collapsed="false">
      <c r="A3465" s="0" t="n">
        <v>9886</v>
      </c>
      <c r="B3465" s="0" t="s">
        <v>8748</v>
      </c>
      <c r="C3465" s="0" t="n">
        <v>1</v>
      </c>
      <c r="D3465" s="0" t="s">
        <v>6924</v>
      </c>
      <c r="E3465" s="0" t="s">
        <v>8749</v>
      </c>
      <c r="F3465" s="0" t="s">
        <v>8750</v>
      </c>
      <c r="G3465" s="0" t="s">
        <v>8751</v>
      </c>
      <c r="H3465" s="0" t="s">
        <v>2382</v>
      </c>
      <c r="I3465" s="0" t="s">
        <v>2123</v>
      </c>
      <c r="J3465" s="0" t="s">
        <v>47</v>
      </c>
      <c r="K3465" s="0" t="s">
        <v>47</v>
      </c>
      <c r="L3465" s="0" t="s">
        <v>47</v>
      </c>
      <c r="M3465" s="0" t="s">
        <v>47</v>
      </c>
      <c r="N3465" s="0" t="n">
        <v>1</v>
      </c>
      <c r="O3465" s="0" t="n">
        <v>10</v>
      </c>
      <c r="P3465" s="0" t="n">
        <v>100</v>
      </c>
      <c r="Q3465" s="0" t="n">
        <v>2.7</v>
      </c>
      <c r="R3465" s="0" t="str">
        <f aca="false">INDEX(Lookup!$B$4:$B$18,MATCH(C3465,Lookup!$A$4:$A$18,0))</f>
        <v>India</v>
      </c>
      <c r="S3465" s="20" t="n">
        <f aca="false">INDEX(Lookup!$D$4:$D$18,MATCH(C3465,Lookup!$A$4:$A$18,0))</f>
        <v>0.012</v>
      </c>
      <c r="T3465" s="21" t="n">
        <f aca="false">ROUND(P3465*S3465,2)</f>
        <v>1.2</v>
      </c>
      <c r="U3465" s="21" t="n">
        <f aca="false">IF(T3465&lt;=10,1,IF(T3465&lt;=20,2,IF(T3465&lt;=30,3,IF(T3465&lt;=40,4,IF(T3465&lt;=50,5,IF(T3465&lt;=100,6,IF(T3465&lt;=250,7,8)))))))</f>
        <v>1</v>
      </c>
      <c r="V3465" s="21" t="n">
        <f aca="false">IF(AND(OR(Dashboard!$T$3="All",R3465=Dashboard!$T$3),OR(Dashboard!$T$4="All",D3465=Dashboard!$T$4)),1,0)</f>
        <v>1</v>
      </c>
      <c r="W3465" s="21" t="n">
        <f aca="false">IF(V3465=1,T3465+ROW()/10000000,0)</f>
        <v>1.2003465</v>
      </c>
    </row>
    <row r="3466" customFormat="false" ht="15" hidden="false" customHeight="false" outlineLevel="0" collapsed="false">
      <c r="A3466" s="0" t="n">
        <v>9891</v>
      </c>
      <c r="B3466" s="0" t="s">
        <v>8752</v>
      </c>
      <c r="C3466" s="0" t="n">
        <v>1</v>
      </c>
      <c r="D3466" s="0" t="s">
        <v>6924</v>
      </c>
      <c r="E3466" s="0" t="s">
        <v>8753</v>
      </c>
      <c r="F3466" s="0" t="s">
        <v>8750</v>
      </c>
      <c r="G3466" s="0" t="s">
        <v>8751</v>
      </c>
      <c r="H3466" s="0" t="s">
        <v>2359</v>
      </c>
      <c r="I3466" s="0" t="s">
        <v>2123</v>
      </c>
      <c r="J3466" s="0" t="s">
        <v>47</v>
      </c>
      <c r="K3466" s="0" t="s">
        <v>47</v>
      </c>
      <c r="L3466" s="0" t="s">
        <v>47</v>
      </c>
      <c r="M3466" s="0" t="s">
        <v>47</v>
      </c>
      <c r="N3466" s="0" t="n">
        <v>2</v>
      </c>
      <c r="O3466" s="0" t="n">
        <v>21</v>
      </c>
      <c r="P3466" s="0" t="n">
        <v>600</v>
      </c>
      <c r="Q3466" s="0" t="n">
        <v>3.2</v>
      </c>
      <c r="R3466" s="0" t="str">
        <f aca="false">INDEX(Lookup!$B$4:$B$18,MATCH(C3466,Lookup!$A$4:$A$18,0))</f>
        <v>India</v>
      </c>
      <c r="S3466" s="20" t="n">
        <f aca="false">INDEX(Lookup!$D$4:$D$18,MATCH(C3466,Lookup!$A$4:$A$18,0))</f>
        <v>0.012</v>
      </c>
      <c r="T3466" s="21" t="n">
        <f aca="false">ROUND(P3466*S3466,2)</f>
        <v>7.2</v>
      </c>
      <c r="U3466" s="21" t="n">
        <f aca="false">IF(T3466&lt;=10,1,IF(T3466&lt;=20,2,IF(T3466&lt;=30,3,IF(T3466&lt;=40,4,IF(T3466&lt;=50,5,IF(T3466&lt;=100,6,IF(T3466&lt;=250,7,8)))))))</f>
        <v>1</v>
      </c>
      <c r="V3466" s="21" t="n">
        <f aca="false">IF(AND(OR(Dashboard!$T$3="All",R3466=Dashboard!$T$3),OR(Dashboard!$T$4="All",D3466=Dashboard!$T$4)),1,0)</f>
        <v>1</v>
      </c>
      <c r="W3466" s="21" t="n">
        <f aca="false">IF(V3466=1,T3466+ROW()/10000000,0)</f>
        <v>7.2003466</v>
      </c>
    </row>
    <row r="3467" customFormat="false" ht="15" hidden="false" customHeight="false" outlineLevel="0" collapsed="false">
      <c r="A3467" s="0" t="n">
        <v>9887</v>
      </c>
      <c r="B3467" s="0" t="s">
        <v>5031</v>
      </c>
      <c r="C3467" s="0" t="n">
        <v>1</v>
      </c>
      <c r="D3467" s="0" t="s">
        <v>6924</v>
      </c>
      <c r="E3467" s="0" t="s">
        <v>8754</v>
      </c>
      <c r="F3467" s="0" t="s">
        <v>8750</v>
      </c>
      <c r="G3467" s="0" t="s">
        <v>8751</v>
      </c>
      <c r="H3467" s="0" t="s">
        <v>3248</v>
      </c>
      <c r="I3467" s="0" t="s">
        <v>2123</v>
      </c>
      <c r="J3467" s="0" t="s">
        <v>47</v>
      </c>
      <c r="K3467" s="0" t="s">
        <v>47</v>
      </c>
      <c r="L3467" s="0" t="s">
        <v>47</v>
      </c>
      <c r="M3467" s="0" t="s">
        <v>47</v>
      </c>
      <c r="N3467" s="0" t="n">
        <v>1</v>
      </c>
      <c r="O3467" s="0" t="n">
        <v>13</v>
      </c>
      <c r="P3467" s="0" t="n">
        <v>200</v>
      </c>
      <c r="Q3467" s="0" t="n">
        <v>2.8</v>
      </c>
      <c r="R3467" s="0" t="str">
        <f aca="false">INDEX(Lookup!$B$4:$B$18,MATCH(C3467,Lookup!$A$4:$A$18,0))</f>
        <v>India</v>
      </c>
      <c r="S3467" s="20" t="n">
        <f aca="false">INDEX(Lookup!$D$4:$D$18,MATCH(C3467,Lookup!$A$4:$A$18,0))</f>
        <v>0.012</v>
      </c>
      <c r="T3467" s="21" t="n">
        <f aca="false">ROUND(P3467*S3467,2)</f>
        <v>2.4</v>
      </c>
      <c r="U3467" s="21" t="n">
        <f aca="false">IF(T3467&lt;=10,1,IF(T3467&lt;=20,2,IF(T3467&lt;=30,3,IF(T3467&lt;=40,4,IF(T3467&lt;=50,5,IF(T3467&lt;=100,6,IF(T3467&lt;=250,7,8)))))))</f>
        <v>1</v>
      </c>
      <c r="V3467" s="21" t="n">
        <f aca="false">IF(AND(OR(Dashboard!$T$3="All",R3467=Dashboard!$T$3),OR(Dashboard!$T$4="All",D3467=Dashboard!$T$4)),1,0)</f>
        <v>1</v>
      </c>
      <c r="W3467" s="21" t="n">
        <f aca="false">IF(V3467=1,T3467+ROW()/10000000,0)</f>
        <v>2.4003467</v>
      </c>
    </row>
    <row r="3468" customFormat="false" ht="15" hidden="false" customHeight="false" outlineLevel="0" collapsed="false">
      <c r="A3468" s="0" t="n">
        <v>7893</v>
      </c>
      <c r="B3468" s="0" t="s">
        <v>3113</v>
      </c>
      <c r="C3468" s="0" t="n">
        <v>1</v>
      </c>
      <c r="D3468" s="0" t="s">
        <v>6924</v>
      </c>
      <c r="E3468" s="0" t="s">
        <v>8755</v>
      </c>
      <c r="F3468" s="0" t="s">
        <v>8750</v>
      </c>
      <c r="G3468" s="0" t="s">
        <v>8751</v>
      </c>
      <c r="H3468" s="0" t="s">
        <v>153</v>
      </c>
      <c r="I3468" s="0" t="s">
        <v>2123</v>
      </c>
      <c r="J3468" s="0" t="s">
        <v>47</v>
      </c>
      <c r="K3468" s="0" t="s">
        <v>47</v>
      </c>
      <c r="L3468" s="0" t="s">
        <v>47</v>
      </c>
      <c r="M3468" s="0" t="s">
        <v>47</v>
      </c>
      <c r="N3468" s="0" t="n">
        <v>1</v>
      </c>
      <c r="O3468" s="0" t="n">
        <v>24</v>
      </c>
      <c r="P3468" s="0" t="n">
        <v>450</v>
      </c>
      <c r="Q3468" s="0" t="n">
        <v>2.7</v>
      </c>
      <c r="R3468" s="0" t="str">
        <f aca="false">INDEX(Lookup!$B$4:$B$18,MATCH(C3468,Lookup!$A$4:$A$18,0))</f>
        <v>India</v>
      </c>
      <c r="S3468" s="20" t="n">
        <f aca="false">INDEX(Lookup!$D$4:$D$18,MATCH(C3468,Lookup!$A$4:$A$18,0))</f>
        <v>0.012</v>
      </c>
      <c r="T3468" s="21" t="n">
        <f aca="false">ROUND(P3468*S3468,2)</f>
        <v>5.4</v>
      </c>
      <c r="U3468" s="21" t="n">
        <f aca="false">IF(T3468&lt;=10,1,IF(T3468&lt;=20,2,IF(T3468&lt;=30,3,IF(T3468&lt;=40,4,IF(T3468&lt;=50,5,IF(T3468&lt;=100,6,IF(T3468&lt;=250,7,8)))))))</f>
        <v>1</v>
      </c>
      <c r="V3468" s="21" t="n">
        <f aca="false">IF(AND(OR(Dashboard!$T$3="All",R3468=Dashboard!$T$3),OR(Dashboard!$T$4="All",D3468=Dashboard!$T$4)),1,0)</f>
        <v>1</v>
      </c>
      <c r="W3468" s="21" t="n">
        <f aca="false">IF(V3468=1,T3468+ROW()/10000000,0)</f>
        <v>5.4003468</v>
      </c>
    </row>
    <row r="3469" customFormat="false" ht="15" hidden="false" customHeight="false" outlineLevel="0" collapsed="false">
      <c r="A3469" s="0" t="n">
        <v>18266888</v>
      </c>
      <c r="B3469" s="0" t="s">
        <v>8756</v>
      </c>
      <c r="C3469" s="0" t="n">
        <v>1</v>
      </c>
      <c r="D3469" s="0" t="s">
        <v>6924</v>
      </c>
      <c r="E3469" s="0" t="s">
        <v>8757</v>
      </c>
      <c r="F3469" s="0" t="s">
        <v>8750</v>
      </c>
      <c r="G3469" s="0" t="s">
        <v>8751</v>
      </c>
      <c r="H3469" s="0" t="s">
        <v>3500</v>
      </c>
      <c r="I3469" s="0" t="s">
        <v>2123</v>
      </c>
      <c r="J3469" s="0" t="s">
        <v>47</v>
      </c>
      <c r="K3469" s="0" t="s">
        <v>47</v>
      </c>
      <c r="L3469" s="0" t="s">
        <v>47</v>
      </c>
      <c r="M3469" s="0" t="s">
        <v>47</v>
      </c>
      <c r="N3469" s="0" t="n">
        <v>2</v>
      </c>
      <c r="O3469" s="0" t="n">
        <v>19</v>
      </c>
      <c r="P3469" s="0" t="n">
        <v>500</v>
      </c>
      <c r="Q3469" s="0" t="n">
        <v>3.3</v>
      </c>
      <c r="R3469" s="0" t="str">
        <f aca="false">INDEX(Lookup!$B$4:$B$18,MATCH(C3469,Lookup!$A$4:$A$18,0))</f>
        <v>India</v>
      </c>
      <c r="S3469" s="20" t="n">
        <f aca="false">INDEX(Lookup!$D$4:$D$18,MATCH(C3469,Lookup!$A$4:$A$18,0))</f>
        <v>0.012</v>
      </c>
      <c r="T3469" s="21" t="n">
        <f aca="false">ROUND(P3469*S3469,2)</f>
        <v>6</v>
      </c>
      <c r="U3469" s="21" t="n">
        <f aca="false">IF(T3469&lt;=10,1,IF(T3469&lt;=20,2,IF(T3469&lt;=30,3,IF(T3469&lt;=40,4,IF(T3469&lt;=50,5,IF(T3469&lt;=100,6,IF(T3469&lt;=250,7,8)))))))</f>
        <v>1</v>
      </c>
      <c r="V3469" s="21" t="n">
        <f aca="false">IF(AND(OR(Dashboard!$T$3="All",R3469=Dashboard!$T$3),OR(Dashboard!$T$4="All",D3469=Dashboard!$T$4)),1,0)</f>
        <v>1</v>
      </c>
      <c r="W3469" s="21" t="n">
        <f aca="false">IF(V3469=1,T3469+ROW()/10000000,0)</f>
        <v>6.0003469</v>
      </c>
    </row>
    <row r="3470" customFormat="false" ht="15" hidden="false" customHeight="false" outlineLevel="0" collapsed="false">
      <c r="A3470" s="0" t="n">
        <v>7884</v>
      </c>
      <c r="B3470" s="0" t="s">
        <v>8758</v>
      </c>
      <c r="C3470" s="0" t="n">
        <v>1</v>
      </c>
      <c r="D3470" s="0" t="s">
        <v>6924</v>
      </c>
      <c r="E3470" s="0" t="s">
        <v>8759</v>
      </c>
      <c r="F3470" s="0" t="s">
        <v>8750</v>
      </c>
      <c r="G3470" s="0" t="s">
        <v>8751</v>
      </c>
      <c r="H3470" s="0" t="s">
        <v>2288</v>
      </c>
      <c r="I3470" s="0" t="s">
        <v>2123</v>
      </c>
      <c r="J3470" s="0" t="s">
        <v>47</v>
      </c>
      <c r="K3470" s="0" t="s">
        <v>46</v>
      </c>
      <c r="L3470" s="0" t="s">
        <v>47</v>
      </c>
      <c r="M3470" s="0" t="s">
        <v>47</v>
      </c>
      <c r="N3470" s="0" t="n">
        <v>1</v>
      </c>
      <c r="O3470" s="0" t="n">
        <v>16</v>
      </c>
      <c r="P3470" s="0" t="n">
        <v>300</v>
      </c>
      <c r="Q3470" s="0" t="n">
        <v>3.2</v>
      </c>
      <c r="R3470" s="0" t="str">
        <f aca="false">INDEX(Lookup!$B$4:$B$18,MATCH(C3470,Lookup!$A$4:$A$18,0))</f>
        <v>India</v>
      </c>
      <c r="S3470" s="20" t="n">
        <f aca="false">INDEX(Lookup!$D$4:$D$18,MATCH(C3470,Lookup!$A$4:$A$18,0))</f>
        <v>0.012</v>
      </c>
      <c r="T3470" s="21" t="n">
        <f aca="false">ROUND(P3470*S3470,2)</f>
        <v>3.6</v>
      </c>
      <c r="U3470" s="21" t="n">
        <f aca="false">IF(T3470&lt;=10,1,IF(T3470&lt;=20,2,IF(T3470&lt;=30,3,IF(T3470&lt;=40,4,IF(T3470&lt;=50,5,IF(T3470&lt;=100,6,IF(T3470&lt;=250,7,8)))))))</f>
        <v>1</v>
      </c>
      <c r="V3470" s="21" t="n">
        <f aca="false">IF(AND(OR(Dashboard!$T$3="All",R3470=Dashboard!$T$3),OR(Dashboard!$T$4="All",D3470=Dashboard!$T$4)),1,0)</f>
        <v>1</v>
      </c>
      <c r="W3470" s="21" t="n">
        <f aca="false">IF(V3470=1,T3470+ROW()/10000000,0)</f>
        <v>3.600347</v>
      </c>
    </row>
    <row r="3471" customFormat="false" ht="15" hidden="false" customHeight="false" outlineLevel="0" collapsed="false">
      <c r="A3471" s="0" t="n">
        <v>18377458</v>
      </c>
      <c r="B3471" s="0" t="s">
        <v>8760</v>
      </c>
      <c r="C3471" s="0" t="n">
        <v>1</v>
      </c>
      <c r="D3471" s="0" t="s">
        <v>6924</v>
      </c>
      <c r="E3471" s="0" t="s">
        <v>8761</v>
      </c>
      <c r="F3471" s="0" t="s">
        <v>8750</v>
      </c>
      <c r="G3471" s="0" t="s">
        <v>8751</v>
      </c>
      <c r="H3471" s="0" t="s">
        <v>4046</v>
      </c>
      <c r="I3471" s="0" t="s">
        <v>2123</v>
      </c>
      <c r="J3471" s="0" t="s">
        <v>47</v>
      </c>
      <c r="K3471" s="0" t="s">
        <v>47</v>
      </c>
      <c r="L3471" s="0" t="s">
        <v>47</v>
      </c>
      <c r="M3471" s="0" t="s">
        <v>47</v>
      </c>
      <c r="N3471" s="0" t="n">
        <v>1</v>
      </c>
      <c r="O3471" s="0" t="n">
        <v>7</v>
      </c>
      <c r="P3471" s="0" t="n">
        <v>100</v>
      </c>
      <c r="Q3471" s="0" t="n">
        <v>3</v>
      </c>
      <c r="R3471" s="0" t="str">
        <f aca="false">INDEX(Lookup!$B$4:$B$18,MATCH(C3471,Lookup!$A$4:$A$18,0))</f>
        <v>India</v>
      </c>
      <c r="S3471" s="20" t="n">
        <f aca="false">INDEX(Lookup!$D$4:$D$18,MATCH(C3471,Lookup!$A$4:$A$18,0))</f>
        <v>0.012</v>
      </c>
      <c r="T3471" s="21" t="n">
        <f aca="false">ROUND(P3471*S3471,2)</f>
        <v>1.2</v>
      </c>
      <c r="U3471" s="21" t="n">
        <f aca="false">IF(T3471&lt;=10,1,IF(T3471&lt;=20,2,IF(T3471&lt;=30,3,IF(T3471&lt;=40,4,IF(T3471&lt;=50,5,IF(T3471&lt;=100,6,IF(T3471&lt;=250,7,8)))))))</f>
        <v>1</v>
      </c>
      <c r="V3471" s="21" t="n">
        <f aca="false">IF(AND(OR(Dashboard!$T$3="All",R3471=Dashboard!$T$3),OR(Dashboard!$T$4="All",D3471=Dashboard!$T$4)),1,0)</f>
        <v>1</v>
      </c>
      <c r="W3471" s="21" t="n">
        <f aca="false">IF(V3471=1,T3471+ROW()/10000000,0)</f>
        <v>1.2003471</v>
      </c>
    </row>
    <row r="3472" customFormat="false" ht="15" hidden="false" customHeight="false" outlineLevel="0" collapsed="false">
      <c r="A3472" s="0" t="n">
        <v>7897</v>
      </c>
      <c r="B3472" s="0" t="s">
        <v>8762</v>
      </c>
      <c r="C3472" s="0" t="n">
        <v>1</v>
      </c>
      <c r="D3472" s="0" t="s">
        <v>6924</v>
      </c>
      <c r="E3472" s="0" t="s">
        <v>8763</v>
      </c>
      <c r="F3472" s="0" t="s">
        <v>8750</v>
      </c>
      <c r="G3472" s="0" t="s">
        <v>8751</v>
      </c>
      <c r="H3472" s="0" t="s">
        <v>156</v>
      </c>
      <c r="I3472" s="0" t="s">
        <v>2123</v>
      </c>
      <c r="J3472" s="0" t="s">
        <v>47</v>
      </c>
      <c r="K3472" s="0" t="s">
        <v>47</v>
      </c>
      <c r="L3472" s="0" t="s">
        <v>47</v>
      </c>
      <c r="M3472" s="0" t="s">
        <v>47</v>
      </c>
      <c r="N3472" s="0" t="n">
        <v>1</v>
      </c>
      <c r="O3472" s="0" t="n">
        <v>12</v>
      </c>
      <c r="P3472" s="0" t="n">
        <v>150</v>
      </c>
      <c r="Q3472" s="0" t="n">
        <v>3.1</v>
      </c>
      <c r="R3472" s="0" t="str">
        <f aca="false">INDEX(Lookup!$B$4:$B$18,MATCH(C3472,Lookup!$A$4:$A$18,0))</f>
        <v>India</v>
      </c>
      <c r="S3472" s="20" t="n">
        <f aca="false">INDEX(Lookup!$D$4:$D$18,MATCH(C3472,Lookup!$A$4:$A$18,0))</f>
        <v>0.012</v>
      </c>
      <c r="T3472" s="21" t="n">
        <f aca="false">ROUND(P3472*S3472,2)</f>
        <v>1.8</v>
      </c>
      <c r="U3472" s="21" t="n">
        <f aca="false">IF(T3472&lt;=10,1,IF(T3472&lt;=20,2,IF(T3472&lt;=30,3,IF(T3472&lt;=40,4,IF(T3472&lt;=50,5,IF(T3472&lt;=100,6,IF(T3472&lt;=250,7,8)))))))</f>
        <v>1</v>
      </c>
      <c r="V3472" s="21" t="n">
        <f aca="false">IF(AND(OR(Dashboard!$T$3="All",R3472=Dashboard!$T$3),OR(Dashboard!$T$4="All",D3472=Dashboard!$T$4)),1,0)</f>
        <v>1</v>
      </c>
      <c r="W3472" s="21" t="n">
        <f aca="false">IF(V3472=1,T3472+ROW()/10000000,0)</f>
        <v>1.8003472</v>
      </c>
    </row>
    <row r="3473" customFormat="false" ht="15" hidden="false" customHeight="false" outlineLevel="0" collapsed="false">
      <c r="A3473" s="0" t="n">
        <v>18391937</v>
      </c>
      <c r="B3473" s="0" t="s">
        <v>8764</v>
      </c>
      <c r="C3473" s="0" t="n">
        <v>1</v>
      </c>
      <c r="D3473" s="0" t="s">
        <v>6924</v>
      </c>
      <c r="E3473" s="0" t="s">
        <v>8765</v>
      </c>
      <c r="F3473" s="0" t="s">
        <v>8750</v>
      </c>
      <c r="G3473" s="0" t="s">
        <v>8751</v>
      </c>
      <c r="H3473" s="0" t="s">
        <v>402</v>
      </c>
      <c r="I3473" s="0" t="s">
        <v>2123</v>
      </c>
      <c r="J3473" s="0" t="s">
        <v>47</v>
      </c>
      <c r="K3473" s="0" t="s">
        <v>46</v>
      </c>
      <c r="L3473" s="0" t="s">
        <v>47</v>
      </c>
      <c r="M3473" s="0" t="s">
        <v>47</v>
      </c>
      <c r="N3473" s="0" t="n">
        <v>1</v>
      </c>
      <c r="O3473" s="0" t="n">
        <v>11</v>
      </c>
      <c r="P3473" s="0" t="n">
        <v>400</v>
      </c>
      <c r="Q3473" s="0" t="n">
        <v>3.1</v>
      </c>
      <c r="R3473" s="0" t="str">
        <f aca="false">INDEX(Lookup!$B$4:$B$18,MATCH(C3473,Lookup!$A$4:$A$18,0))</f>
        <v>India</v>
      </c>
      <c r="S3473" s="20" t="n">
        <f aca="false">INDEX(Lookup!$D$4:$D$18,MATCH(C3473,Lookup!$A$4:$A$18,0))</f>
        <v>0.012</v>
      </c>
      <c r="T3473" s="21" t="n">
        <f aca="false">ROUND(P3473*S3473,2)</f>
        <v>4.8</v>
      </c>
      <c r="U3473" s="21" t="n">
        <f aca="false">IF(T3473&lt;=10,1,IF(T3473&lt;=20,2,IF(T3473&lt;=30,3,IF(T3473&lt;=40,4,IF(T3473&lt;=50,5,IF(T3473&lt;=100,6,IF(T3473&lt;=250,7,8)))))))</f>
        <v>1</v>
      </c>
      <c r="V3473" s="21" t="n">
        <f aca="false">IF(AND(OR(Dashboard!$T$3="All",R3473=Dashboard!$T$3),OR(Dashboard!$T$4="All",D3473=Dashboard!$T$4)),1,0)</f>
        <v>1</v>
      </c>
      <c r="W3473" s="21" t="n">
        <f aca="false">IF(V3473=1,T3473+ROW()/10000000,0)</f>
        <v>4.8003473</v>
      </c>
    </row>
    <row r="3474" customFormat="false" ht="15" hidden="false" customHeight="false" outlineLevel="0" collapsed="false">
      <c r="A3474" s="0" t="n">
        <v>7888</v>
      </c>
      <c r="B3474" s="0" t="s">
        <v>8766</v>
      </c>
      <c r="C3474" s="0" t="n">
        <v>1</v>
      </c>
      <c r="D3474" s="0" t="s">
        <v>6924</v>
      </c>
      <c r="E3474" s="0" t="s">
        <v>8767</v>
      </c>
      <c r="F3474" s="0" t="s">
        <v>8750</v>
      </c>
      <c r="G3474" s="0" t="s">
        <v>8751</v>
      </c>
      <c r="H3474" s="0" t="s">
        <v>69</v>
      </c>
      <c r="I3474" s="0" t="s">
        <v>2123</v>
      </c>
      <c r="J3474" s="0" t="s">
        <v>47</v>
      </c>
      <c r="K3474" s="0" t="s">
        <v>47</v>
      </c>
      <c r="L3474" s="0" t="s">
        <v>47</v>
      </c>
      <c r="M3474" s="0" t="s">
        <v>47</v>
      </c>
      <c r="N3474" s="0" t="n">
        <v>1</v>
      </c>
      <c r="O3474" s="0" t="n">
        <v>12</v>
      </c>
      <c r="P3474" s="0" t="n">
        <v>300</v>
      </c>
      <c r="Q3474" s="0" t="n">
        <v>2.8</v>
      </c>
      <c r="R3474" s="0" t="str">
        <f aca="false">INDEX(Lookup!$B$4:$B$18,MATCH(C3474,Lookup!$A$4:$A$18,0))</f>
        <v>India</v>
      </c>
      <c r="S3474" s="20" t="n">
        <f aca="false">INDEX(Lookup!$D$4:$D$18,MATCH(C3474,Lookup!$A$4:$A$18,0))</f>
        <v>0.012</v>
      </c>
      <c r="T3474" s="21" t="n">
        <f aca="false">ROUND(P3474*S3474,2)</f>
        <v>3.6</v>
      </c>
      <c r="U3474" s="21" t="n">
        <f aca="false">IF(T3474&lt;=10,1,IF(T3474&lt;=20,2,IF(T3474&lt;=30,3,IF(T3474&lt;=40,4,IF(T3474&lt;=50,5,IF(T3474&lt;=100,6,IF(T3474&lt;=250,7,8)))))))</f>
        <v>1</v>
      </c>
      <c r="V3474" s="21" t="n">
        <f aca="false">IF(AND(OR(Dashboard!$T$3="All",R3474=Dashboard!$T$3),OR(Dashboard!$T$4="All",D3474=Dashboard!$T$4)),1,0)</f>
        <v>1</v>
      </c>
      <c r="W3474" s="21" t="n">
        <f aca="false">IF(V3474=1,T3474+ROW()/10000000,0)</f>
        <v>3.6003474</v>
      </c>
    </row>
    <row r="3475" customFormat="false" ht="15" hidden="false" customHeight="false" outlineLevel="0" collapsed="false">
      <c r="A3475" s="0" t="n">
        <v>18037834</v>
      </c>
      <c r="B3475" s="0" t="s">
        <v>8768</v>
      </c>
      <c r="C3475" s="0" t="n">
        <v>1</v>
      </c>
      <c r="D3475" s="0" t="s">
        <v>6924</v>
      </c>
      <c r="E3475" s="0" t="s">
        <v>8769</v>
      </c>
      <c r="F3475" s="0" t="s">
        <v>8750</v>
      </c>
      <c r="G3475" s="0" t="s">
        <v>8751</v>
      </c>
      <c r="H3475" s="0" t="s">
        <v>156</v>
      </c>
      <c r="I3475" s="0" t="s">
        <v>2123</v>
      </c>
      <c r="J3475" s="0" t="s">
        <v>47</v>
      </c>
      <c r="K3475" s="0" t="s">
        <v>47</v>
      </c>
      <c r="L3475" s="0" t="s">
        <v>47</v>
      </c>
      <c r="M3475" s="0" t="s">
        <v>47</v>
      </c>
      <c r="N3475" s="0" t="n">
        <v>1</v>
      </c>
      <c r="O3475" s="0" t="n">
        <v>9</v>
      </c>
      <c r="P3475" s="0" t="n">
        <v>400</v>
      </c>
      <c r="Q3475" s="0" t="n">
        <v>3.1</v>
      </c>
      <c r="R3475" s="0" t="str">
        <f aca="false">INDEX(Lookup!$B$4:$B$18,MATCH(C3475,Lookup!$A$4:$A$18,0))</f>
        <v>India</v>
      </c>
      <c r="S3475" s="20" t="n">
        <f aca="false">INDEX(Lookup!$D$4:$D$18,MATCH(C3475,Lookup!$A$4:$A$18,0))</f>
        <v>0.012</v>
      </c>
      <c r="T3475" s="21" t="n">
        <f aca="false">ROUND(P3475*S3475,2)</f>
        <v>4.8</v>
      </c>
      <c r="U3475" s="21" t="n">
        <f aca="false">IF(T3475&lt;=10,1,IF(T3475&lt;=20,2,IF(T3475&lt;=30,3,IF(T3475&lt;=40,4,IF(T3475&lt;=50,5,IF(T3475&lt;=100,6,IF(T3475&lt;=250,7,8)))))))</f>
        <v>1</v>
      </c>
      <c r="V3475" s="21" t="n">
        <f aca="false">IF(AND(OR(Dashboard!$T$3="All",R3475=Dashboard!$T$3),OR(Dashboard!$T$4="All",D3475=Dashboard!$T$4)),1,0)</f>
        <v>1</v>
      </c>
      <c r="W3475" s="21" t="n">
        <f aca="false">IF(V3475=1,T3475+ROW()/10000000,0)</f>
        <v>4.8003475</v>
      </c>
    </row>
    <row r="3476" customFormat="false" ht="15" hidden="false" customHeight="false" outlineLevel="0" collapsed="false">
      <c r="A3476" s="0" t="n">
        <v>312605</v>
      </c>
      <c r="B3476" s="0" t="s">
        <v>8770</v>
      </c>
      <c r="C3476" s="0" t="n">
        <v>1</v>
      </c>
      <c r="D3476" s="0" t="s">
        <v>6924</v>
      </c>
      <c r="E3476" s="0" t="s">
        <v>8751</v>
      </c>
      <c r="F3476" s="0" t="s">
        <v>8750</v>
      </c>
      <c r="G3476" s="0" t="s">
        <v>8751</v>
      </c>
      <c r="H3476" s="0" t="s">
        <v>4023</v>
      </c>
      <c r="I3476" s="0" t="s">
        <v>2123</v>
      </c>
      <c r="J3476" s="0" t="s">
        <v>47</v>
      </c>
      <c r="K3476" s="0" t="s">
        <v>47</v>
      </c>
      <c r="L3476" s="0" t="s">
        <v>47</v>
      </c>
      <c r="M3476" s="0" t="s">
        <v>47</v>
      </c>
      <c r="N3476" s="0" t="n">
        <v>2</v>
      </c>
      <c r="O3476" s="0" t="n">
        <v>19</v>
      </c>
      <c r="P3476" s="0" t="n">
        <v>500</v>
      </c>
      <c r="Q3476" s="0" t="n">
        <v>3</v>
      </c>
      <c r="R3476" s="0" t="str">
        <f aca="false">INDEX(Lookup!$B$4:$B$18,MATCH(C3476,Lookup!$A$4:$A$18,0))</f>
        <v>India</v>
      </c>
      <c r="S3476" s="20" t="n">
        <f aca="false">INDEX(Lookup!$D$4:$D$18,MATCH(C3476,Lookup!$A$4:$A$18,0))</f>
        <v>0.012</v>
      </c>
      <c r="T3476" s="21" t="n">
        <f aca="false">ROUND(P3476*S3476,2)</f>
        <v>6</v>
      </c>
      <c r="U3476" s="21" t="n">
        <f aca="false">IF(T3476&lt;=10,1,IF(T3476&lt;=20,2,IF(T3476&lt;=30,3,IF(T3476&lt;=40,4,IF(T3476&lt;=50,5,IF(T3476&lt;=100,6,IF(T3476&lt;=250,7,8)))))))</f>
        <v>1</v>
      </c>
      <c r="V3476" s="21" t="n">
        <f aca="false">IF(AND(OR(Dashboard!$T$3="All",R3476=Dashboard!$T$3),OR(Dashboard!$T$4="All",D3476=Dashboard!$T$4)),1,0)</f>
        <v>1</v>
      </c>
      <c r="W3476" s="21" t="n">
        <f aca="false">IF(V3476=1,T3476+ROW()/10000000,0)</f>
        <v>6.0003476</v>
      </c>
    </row>
    <row r="3477" customFormat="false" ht="15" hidden="false" customHeight="false" outlineLevel="0" collapsed="false">
      <c r="A3477" s="0" t="n">
        <v>7876</v>
      </c>
      <c r="B3477" s="0" t="s">
        <v>7703</v>
      </c>
      <c r="C3477" s="0" t="n">
        <v>1</v>
      </c>
      <c r="D3477" s="0" t="s">
        <v>6924</v>
      </c>
      <c r="E3477" s="0" t="s">
        <v>8771</v>
      </c>
      <c r="F3477" s="0" t="s">
        <v>8750</v>
      </c>
      <c r="G3477" s="0" t="s">
        <v>8751</v>
      </c>
      <c r="H3477" s="0" t="s">
        <v>2128</v>
      </c>
      <c r="I3477" s="0" t="s">
        <v>2123</v>
      </c>
      <c r="J3477" s="0" t="s">
        <v>47</v>
      </c>
      <c r="K3477" s="0" t="s">
        <v>47</v>
      </c>
      <c r="L3477" s="0" t="s">
        <v>47</v>
      </c>
      <c r="M3477" s="0" t="s">
        <v>47</v>
      </c>
      <c r="N3477" s="0" t="n">
        <v>1</v>
      </c>
      <c r="O3477" s="0" t="n">
        <v>21</v>
      </c>
      <c r="P3477" s="0" t="n">
        <v>250</v>
      </c>
      <c r="Q3477" s="0" t="n">
        <v>2.7</v>
      </c>
      <c r="R3477" s="0" t="str">
        <f aca="false">INDEX(Lookup!$B$4:$B$18,MATCH(C3477,Lookup!$A$4:$A$18,0))</f>
        <v>India</v>
      </c>
      <c r="S3477" s="20" t="n">
        <f aca="false">INDEX(Lookup!$D$4:$D$18,MATCH(C3477,Lookup!$A$4:$A$18,0))</f>
        <v>0.012</v>
      </c>
      <c r="T3477" s="21" t="n">
        <f aca="false">ROUND(P3477*S3477,2)</f>
        <v>3</v>
      </c>
      <c r="U3477" s="21" t="n">
        <f aca="false">IF(T3477&lt;=10,1,IF(T3477&lt;=20,2,IF(T3477&lt;=30,3,IF(T3477&lt;=40,4,IF(T3477&lt;=50,5,IF(T3477&lt;=100,6,IF(T3477&lt;=250,7,8)))))))</f>
        <v>1</v>
      </c>
      <c r="V3477" s="21" t="n">
        <f aca="false">IF(AND(OR(Dashboard!$T$3="All",R3477=Dashboard!$T$3),OR(Dashboard!$T$4="All",D3477=Dashboard!$T$4)),1,0)</f>
        <v>1</v>
      </c>
      <c r="W3477" s="21" t="n">
        <f aca="false">IF(V3477=1,T3477+ROW()/10000000,0)</f>
        <v>3.0003477</v>
      </c>
    </row>
    <row r="3478" customFormat="false" ht="15" hidden="false" customHeight="false" outlineLevel="0" collapsed="false">
      <c r="A3478" s="0" t="n">
        <v>18358157</v>
      </c>
      <c r="B3478" s="0" t="s">
        <v>8772</v>
      </c>
      <c r="C3478" s="0" t="n">
        <v>1</v>
      </c>
      <c r="D3478" s="0" t="s">
        <v>6924</v>
      </c>
      <c r="E3478" s="0" t="s">
        <v>8773</v>
      </c>
      <c r="F3478" s="0" t="s">
        <v>8750</v>
      </c>
      <c r="G3478" s="0" t="s">
        <v>8751</v>
      </c>
      <c r="H3478" s="0" t="s">
        <v>8774</v>
      </c>
      <c r="I3478" s="0" t="s">
        <v>2123</v>
      </c>
      <c r="J3478" s="0" t="s">
        <v>47</v>
      </c>
      <c r="K3478" s="0" t="s">
        <v>46</v>
      </c>
      <c r="L3478" s="0" t="s">
        <v>47</v>
      </c>
      <c r="M3478" s="0" t="s">
        <v>47</v>
      </c>
      <c r="N3478" s="0" t="n">
        <v>1</v>
      </c>
      <c r="O3478" s="0" t="n">
        <v>17</v>
      </c>
      <c r="P3478" s="0" t="n">
        <v>400</v>
      </c>
      <c r="Q3478" s="0" t="n">
        <v>3.4</v>
      </c>
      <c r="R3478" s="0" t="str">
        <f aca="false">INDEX(Lookup!$B$4:$B$18,MATCH(C3478,Lookup!$A$4:$A$18,0))</f>
        <v>India</v>
      </c>
      <c r="S3478" s="20" t="n">
        <f aca="false">INDEX(Lookup!$D$4:$D$18,MATCH(C3478,Lookup!$A$4:$A$18,0))</f>
        <v>0.012</v>
      </c>
      <c r="T3478" s="21" t="n">
        <f aca="false">ROUND(P3478*S3478,2)</f>
        <v>4.8</v>
      </c>
      <c r="U3478" s="21" t="n">
        <f aca="false">IF(T3478&lt;=10,1,IF(T3478&lt;=20,2,IF(T3478&lt;=30,3,IF(T3478&lt;=40,4,IF(T3478&lt;=50,5,IF(T3478&lt;=100,6,IF(T3478&lt;=250,7,8)))))))</f>
        <v>1</v>
      </c>
      <c r="V3478" s="21" t="n">
        <f aca="false">IF(AND(OR(Dashboard!$T$3="All",R3478=Dashboard!$T$3),OR(Dashboard!$T$4="All",D3478=Dashboard!$T$4)),1,0)</f>
        <v>1</v>
      </c>
      <c r="W3478" s="21" t="n">
        <f aca="false">IF(V3478=1,T3478+ROW()/10000000,0)</f>
        <v>4.8003478</v>
      </c>
    </row>
    <row r="3479" customFormat="false" ht="15" hidden="false" customHeight="false" outlineLevel="0" collapsed="false">
      <c r="A3479" s="0" t="n">
        <v>18272344</v>
      </c>
      <c r="B3479" s="0" t="s">
        <v>8775</v>
      </c>
      <c r="C3479" s="0" t="n">
        <v>1</v>
      </c>
      <c r="D3479" s="0" t="s">
        <v>6924</v>
      </c>
      <c r="E3479" s="0" t="s">
        <v>8776</v>
      </c>
      <c r="F3479" s="0" t="s">
        <v>8750</v>
      </c>
      <c r="G3479" s="0" t="s">
        <v>8751</v>
      </c>
      <c r="H3479" s="0" t="s">
        <v>2868</v>
      </c>
      <c r="I3479" s="0" t="s">
        <v>2123</v>
      </c>
      <c r="J3479" s="0" t="s">
        <v>47</v>
      </c>
      <c r="K3479" s="0" t="s">
        <v>47</v>
      </c>
      <c r="L3479" s="0" t="s">
        <v>47</v>
      </c>
      <c r="M3479" s="0" t="s">
        <v>47</v>
      </c>
      <c r="N3479" s="0" t="n">
        <v>2</v>
      </c>
      <c r="O3479" s="0" t="n">
        <v>14</v>
      </c>
      <c r="P3479" s="0" t="n">
        <v>500</v>
      </c>
      <c r="Q3479" s="0" t="n">
        <v>3.2</v>
      </c>
      <c r="R3479" s="0" t="str">
        <f aca="false">INDEX(Lookup!$B$4:$B$18,MATCH(C3479,Lookup!$A$4:$A$18,0))</f>
        <v>India</v>
      </c>
      <c r="S3479" s="20" t="n">
        <f aca="false">INDEX(Lookup!$D$4:$D$18,MATCH(C3479,Lookup!$A$4:$A$18,0))</f>
        <v>0.012</v>
      </c>
      <c r="T3479" s="21" t="n">
        <f aca="false">ROUND(P3479*S3479,2)</f>
        <v>6</v>
      </c>
      <c r="U3479" s="21" t="n">
        <f aca="false">IF(T3479&lt;=10,1,IF(T3479&lt;=20,2,IF(T3479&lt;=30,3,IF(T3479&lt;=40,4,IF(T3479&lt;=50,5,IF(T3479&lt;=100,6,IF(T3479&lt;=250,7,8)))))))</f>
        <v>1</v>
      </c>
      <c r="V3479" s="21" t="n">
        <f aca="false">IF(AND(OR(Dashboard!$T$3="All",R3479=Dashboard!$T$3),OR(Dashboard!$T$4="All",D3479=Dashboard!$T$4)),1,0)</f>
        <v>1</v>
      </c>
      <c r="W3479" s="21" t="n">
        <f aca="false">IF(V3479=1,T3479+ROW()/10000000,0)</f>
        <v>6.0003479</v>
      </c>
    </row>
    <row r="3480" customFormat="false" ht="15" hidden="false" customHeight="false" outlineLevel="0" collapsed="false">
      <c r="A3480" s="0" t="n">
        <v>18458308</v>
      </c>
      <c r="B3480" s="0" t="s">
        <v>8777</v>
      </c>
      <c r="C3480" s="0" t="n">
        <v>1</v>
      </c>
      <c r="D3480" s="0" t="s">
        <v>6924</v>
      </c>
      <c r="E3480" s="0" t="s">
        <v>8778</v>
      </c>
      <c r="F3480" s="0" t="s">
        <v>8750</v>
      </c>
      <c r="G3480" s="0" t="s">
        <v>8751</v>
      </c>
      <c r="H3480" s="0" t="s">
        <v>8545</v>
      </c>
      <c r="I3480" s="0" t="s">
        <v>2123</v>
      </c>
      <c r="J3480" s="0" t="s">
        <v>47</v>
      </c>
      <c r="K3480" s="0" t="s">
        <v>46</v>
      </c>
      <c r="L3480" s="0" t="s">
        <v>47</v>
      </c>
      <c r="M3480" s="0" t="s">
        <v>47</v>
      </c>
      <c r="N3480" s="0" t="n">
        <v>1</v>
      </c>
      <c r="O3480" s="0" t="n">
        <v>4</v>
      </c>
      <c r="P3480" s="0" t="n">
        <v>300</v>
      </c>
      <c r="Q3480" s="0" t="n">
        <v>2.8</v>
      </c>
      <c r="R3480" s="0" t="str">
        <f aca="false">INDEX(Lookup!$B$4:$B$18,MATCH(C3480,Lookup!$A$4:$A$18,0))</f>
        <v>India</v>
      </c>
      <c r="S3480" s="20" t="n">
        <f aca="false">INDEX(Lookup!$D$4:$D$18,MATCH(C3480,Lookup!$A$4:$A$18,0))</f>
        <v>0.012</v>
      </c>
      <c r="T3480" s="21" t="n">
        <f aca="false">ROUND(P3480*S3480,2)</f>
        <v>3.6</v>
      </c>
      <c r="U3480" s="21" t="n">
        <f aca="false">IF(T3480&lt;=10,1,IF(T3480&lt;=20,2,IF(T3480&lt;=30,3,IF(T3480&lt;=40,4,IF(T3480&lt;=50,5,IF(T3480&lt;=100,6,IF(T3480&lt;=250,7,8)))))))</f>
        <v>1</v>
      </c>
      <c r="V3480" s="21" t="n">
        <f aca="false">IF(AND(OR(Dashboard!$T$3="All",R3480=Dashboard!$T$3),OR(Dashboard!$T$4="All",D3480=Dashboard!$T$4)),1,0)</f>
        <v>1</v>
      </c>
      <c r="W3480" s="21" t="n">
        <f aca="false">IF(V3480=1,T3480+ROW()/10000000,0)</f>
        <v>3.600348</v>
      </c>
    </row>
    <row r="3481" customFormat="false" ht="15" hidden="false" customHeight="false" outlineLevel="0" collapsed="false">
      <c r="A3481" s="0" t="n">
        <v>4302</v>
      </c>
      <c r="B3481" s="0" t="s">
        <v>8779</v>
      </c>
      <c r="C3481" s="0" t="n">
        <v>1</v>
      </c>
      <c r="D3481" s="0" t="s">
        <v>6924</v>
      </c>
      <c r="E3481" s="0" t="s">
        <v>8780</v>
      </c>
      <c r="F3481" s="0" t="s">
        <v>8750</v>
      </c>
      <c r="G3481" s="0" t="s">
        <v>8751</v>
      </c>
      <c r="H3481" s="0" t="s">
        <v>2359</v>
      </c>
      <c r="I3481" s="0" t="s">
        <v>2123</v>
      </c>
      <c r="J3481" s="0" t="s">
        <v>47</v>
      </c>
      <c r="K3481" s="0" t="s">
        <v>46</v>
      </c>
      <c r="L3481" s="0" t="s">
        <v>47</v>
      </c>
      <c r="M3481" s="0" t="s">
        <v>47</v>
      </c>
      <c r="N3481" s="0" t="n">
        <v>2</v>
      </c>
      <c r="O3481" s="0" t="n">
        <v>38</v>
      </c>
      <c r="P3481" s="0" t="n">
        <v>700</v>
      </c>
      <c r="Q3481" s="0" t="n">
        <v>3.2</v>
      </c>
      <c r="R3481" s="0" t="str">
        <f aca="false">INDEX(Lookup!$B$4:$B$18,MATCH(C3481,Lookup!$A$4:$A$18,0))</f>
        <v>India</v>
      </c>
      <c r="S3481" s="20" t="n">
        <f aca="false">INDEX(Lookup!$D$4:$D$18,MATCH(C3481,Lookup!$A$4:$A$18,0))</f>
        <v>0.012</v>
      </c>
      <c r="T3481" s="21" t="n">
        <f aca="false">ROUND(P3481*S3481,2)</f>
        <v>8.4</v>
      </c>
      <c r="U3481" s="21" t="n">
        <f aca="false">IF(T3481&lt;=10,1,IF(T3481&lt;=20,2,IF(T3481&lt;=30,3,IF(T3481&lt;=40,4,IF(T3481&lt;=50,5,IF(T3481&lt;=100,6,IF(T3481&lt;=250,7,8)))))))</f>
        <v>1</v>
      </c>
      <c r="V3481" s="21" t="n">
        <f aca="false">IF(AND(OR(Dashboard!$T$3="All",R3481=Dashboard!$T$3),OR(Dashboard!$T$4="All",D3481=Dashboard!$T$4)),1,0)</f>
        <v>1</v>
      </c>
      <c r="W3481" s="21" t="n">
        <f aca="false">IF(V3481=1,T3481+ROW()/10000000,0)</f>
        <v>8.4003481</v>
      </c>
    </row>
    <row r="3482" customFormat="false" ht="15" hidden="false" customHeight="false" outlineLevel="0" collapsed="false">
      <c r="A3482" s="0" t="n">
        <v>7886</v>
      </c>
      <c r="B3482" s="0" t="s">
        <v>8781</v>
      </c>
      <c r="C3482" s="0" t="n">
        <v>1</v>
      </c>
      <c r="D3482" s="0" t="s">
        <v>6924</v>
      </c>
      <c r="E3482" s="0" t="s">
        <v>8782</v>
      </c>
      <c r="F3482" s="0" t="s">
        <v>8750</v>
      </c>
      <c r="G3482" s="0" t="s">
        <v>8751</v>
      </c>
      <c r="H3482" s="0" t="s">
        <v>2128</v>
      </c>
      <c r="I3482" s="0" t="s">
        <v>2123</v>
      </c>
      <c r="J3482" s="0" t="s">
        <v>47</v>
      </c>
      <c r="K3482" s="0" t="s">
        <v>47</v>
      </c>
      <c r="L3482" s="0" t="s">
        <v>47</v>
      </c>
      <c r="M3482" s="0" t="s">
        <v>47</v>
      </c>
      <c r="N3482" s="0" t="n">
        <v>1</v>
      </c>
      <c r="O3482" s="0" t="n">
        <v>17</v>
      </c>
      <c r="P3482" s="0" t="n">
        <v>200</v>
      </c>
      <c r="Q3482" s="0" t="n">
        <v>3.1</v>
      </c>
      <c r="R3482" s="0" t="str">
        <f aca="false">INDEX(Lookup!$B$4:$B$18,MATCH(C3482,Lookup!$A$4:$A$18,0))</f>
        <v>India</v>
      </c>
      <c r="S3482" s="20" t="n">
        <f aca="false">INDEX(Lookup!$D$4:$D$18,MATCH(C3482,Lookup!$A$4:$A$18,0))</f>
        <v>0.012</v>
      </c>
      <c r="T3482" s="21" t="n">
        <f aca="false">ROUND(P3482*S3482,2)</f>
        <v>2.4</v>
      </c>
      <c r="U3482" s="21" t="n">
        <f aca="false">IF(T3482&lt;=10,1,IF(T3482&lt;=20,2,IF(T3482&lt;=30,3,IF(T3482&lt;=40,4,IF(T3482&lt;=50,5,IF(T3482&lt;=100,6,IF(T3482&lt;=250,7,8)))))))</f>
        <v>1</v>
      </c>
      <c r="V3482" s="21" t="n">
        <f aca="false">IF(AND(OR(Dashboard!$T$3="All",R3482=Dashboard!$T$3),OR(Dashboard!$T$4="All",D3482=Dashboard!$T$4)),1,0)</f>
        <v>1</v>
      </c>
      <c r="W3482" s="21" t="n">
        <f aca="false">IF(V3482=1,T3482+ROW()/10000000,0)</f>
        <v>2.4003482</v>
      </c>
    </row>
    <row r="3483" customFormat="false" ht="15" hidden="false" customHeight="false" outlineLevel="0" collapsed="false">
      <c r="A3483" s="0" t="n">
        <v>7873</v>
      </c>
      <c r="B3483" s="0" t="s">
        <v>8783</v>
      </c>
      <c r="C3483" s="0" t="n">
        <v>1</v>
      </c>
      <c r="D3483" s="0" t="s">
        <v>6924</v>
      </c>
      <c r="E3483" s="0" t="s">
        <v>8784</v>
      </c>
      <c r="F3483" s="0" t="s">
        <v>8750</v>
      </c>
      <c r="G3483" s="0" t="s">
        <v>8751</v>
      </c>
      <c r="H3483" s="0" t="s">
        <v>2122</v>
      </c>
      <c r="I3483" s="0" t="s">
        <v>2123</v>
      </c>
      <c r="J3483" s="0" t="s">
        <v>47</v>
      </c>
      <c r="K3483" s="0" t="s">
        <v>46</v>
      </c>
      <c r="L3483" s="0" t="s">
        <v>47</v>
      </c>
      <c r="M3483" s="0" t="s">
        <v>47</v>
      </c>
      <c r="N3483" s="0" t="n">
        <v>2</v>
      </c>
      <c r="O3483" s="0" t="n">
        <v>61</v>
      </c>
      <c r="P3483" s="0" t="n">
        <v>650</v>
      </c>
      <c r="Q3483" s="0" t="n">
        <v>3.3</v>
      </c>
      <c r="R3483" s="0" t="str">
        <f aca="false">INDEX(Lookup!$B$4:$B$18,MATCH(C3483,Lookup!$A$4:$A$18,0))</f>
        <v>India</v>
      </c>
      <c r="S3483" s="20" t="n">
        <f aca="false">INDEX(Lookup!$D$4:$D$18,MATCH(C3483,Lookup!$A$4:$A$18,0))</f>
        <v>0.012</v>
      </c>
      <c r="T3483" s="21" t="n">
        <f aca="false">ROUND(P3483*S3483,2)</f>
        <v>7.8</v>
      </c>
      <c r="U3483" s="21" t="n">
        <f aca="false">IF(T3483&lt;=10,1,IF(T3483&lt;=20,2,IF(T3483&lt;=30,3,IF(T3483&lt;=40,4,IF(T3483&lt;=50,5,IF(T3483&lt;=100,6,IF(T3483&lt;=250,7,8)))))))</f>
        <v>1</v>
      </c>
      <c r="V3483" s="21" t="n">
        <f aca="false">IF(AND(OR(Dashboard!$T$3="All",R3483=Dashboard!$T$3),OR(Dashboard!$T$4="All",D3483=Dashboard!$T$4)),1,0)</f>
        <v>1</v>
      </c>
      <c r="W3483" s="21" t="n">
        <f aca="false">IF(V3483=1,T3483+ROW()/10000000,0)</f>
        <v>7.8003483</v>
      </c>
    </row>
    <row r="3484" customFormat="false" ht="15" hidden="false" customHeight="false" outlineLevel="0" collapsed="false">
      <c r="A3484" s="0" t="n">
        <v>303625</v>
      </c>
      <c r="B3484" s="0" t="s">
        <v>8785</v>
      </c>
      <c r="C3484" s="0" t="n">
        <v>1</v>
      </c>
      <c r="D3484" s="0" t="s">
        <v>6924</v>
      </c>
      <c r="E3484" s="0" t="s">
        <v>8786</v>
      </c>
      <c r="F3484" s="0" t="s">
        <v>8750</v>
      </c>
      <c r="G3484" s="0" t="s">
        <v>8751</v>
      </c>
      <c r="H3484" s="0" t="s">
        <v>2412</v>
      </c>
      <c r="I3484" s="0" t="s">
        <v>2123</v>
      </c>
      <c r="J3484" s="0" t="s">
        <v>47</v>
      </c>
      <c r="K3484" s="0" t="s">
        <v>47</v>
      </c>
      <c r="L3484" s="0" t="s">
        <v>47</v>
      </c>
      <c r="M3484" s="0" t="s">
        <v>47</v>
      </c>
      <c r="N3484" s="0" t="n">
        <v>1</v>
      </c>
      <c r="O3484" s="0" t="n">
        <v>19</v>
      </c>
      <c r="P3484" s="0" t="n">
        <v>350</v>
      </c>
      <c r="Q3484" s="0" t="n">
        <v>3.2</v>
      </c>
      <c r="R3484" s="0" t="str">
        <f aca="false">INDEX(Lookup!$B$4:$B$18,MATCH(C3484,Lookup!$A$4:$A$18,0))</f>
        <v>India</v>
      </c>
      <c r="S3484" s="20" t="n">
        <f aca="false">INDEX(Lookup!$D$4:$D$18,MATCH(C3484,Lookup!$A$4:$A$18,0))</f>
        <v>0.012</v>
      </c>
      <c r="T3484" s="21" t="n">
        <f aca="false">ROUND(P3484*S3484,2)</f>
        <v>4.2</v>
      </c>
      <c r="U3484" s="21" t="n">
        <f aca="false">IF(T3484&lt;=10,1,IF(T3484&lt;=20,2,IF(T3484&lt;=30,3,IF(T3484&lt;=40,4,IF(T3484&lt;=50,5,IF(T3484&lt;=100,6,IF(T3484&lt;=250,7,8)))))))</f>
        <v>1</v>
      </c>
      <c r="V3484" s="21" t="n">
        <f aca="false">IF(AND(OR(Dashboard!$T$3="All",R3484=Dashboard!$T$3),OR(Dashboard!$T$4="All",D3484=Dashboard!$T$4)),1,0)</f>
        <v>1</v>
      </c>
      <c r="W3484" s="21" t="n">
        <f aca="false">IF(V3484=1,T3484+ROW()/10000000,0)</f>
        <v>4.2003484</v>
      </c>
    </row>
    <row r="3485" customFormat="false" ht="15" hidden="false" customHeight="false" outlineLevel="0" collapsed="false">
      <c r="A3485" s="0" t="n">
        <v>310794</v>
      </c>
      <c r="B3485" s="0" t="s">
        <v>3343</v>
      </c>
      <c r="C3485" s="0" t="n">
        <v>1</v>
      </c>
      <c r="D3485" s="0" t="s">
        <v>6924</v>
      </c>
      <c r="E3485" s="0" t="s">
        <v>8787</v>
      </c>
      <c r="F3485" s="0" t="s">
        <v>8750</v>
      </c>
      <c r="G3485" s="0" t="s">
        <v>8751</v>
      </c>
      <c r="H3485" s="0" t="s">
        <v>3345</v>
      </c>
      <c r="I3485" s="0" t="s">
        <v>2123</v>
      </c>
      <c r="J3485" s="0" t="s">
        <v>47</v>
      </c>
      <c r="K3485" s="0" t="s">
        <v>47</v>
      </c>
      <c r="L3485" s="0" t="s">
        <v>47</v>
      </c>
      <c r="M3485" s="0" t="s">
        <v>47</v>
      </c>
      <c r="N3485" s="0" t="n">
        <v>1</v>
      </c>
      <c r="O3485" s="0" t="n">
        <v>4</v>
      </c>
      <c r="P3485" s="0" t="n">
        <v>400</v>
      </c>
      <c r="Q3485" s="0" t="n">
        <v>2.9</v>
      </c>
      <c r="R3485" s="0" t="str">
        <f aca="false">INDEX(Lookup!$B$4:$B$18,MATCH(C3485,Lookup!$A$4:$A$18,0))</f>
        <v>India</v>
      </c>
      <c r="S3485" s="20" t="n">
        <f aca="false">INDEX(Lookup!$D$4:$D$18,MATCH(C3485,Lookup!$A$4:$A$18,0))</f>
        <v>0.012</v>
      </c>
      <c r="T3485" s="21" t="n">
        <f aca="false">ROUND(P3485*S3485,2)</f>
        <v>4.8</v>
      </c>
      <c r="U3485" s="21" t="n">
        <f aca="false">IF(T3485&lt;=10,1,IF(T3485&lt;=20,2,IF(T3485&lt;=30,3,IF(T3485&lt;=40,4,IF(T3485&lt;=50,5,IF(T3485&lt;=100,6,IF(T3485&lt;=250,7,8)))))))</f>
        <v>1</v>
      </c>
      <c r="V3485" s="21" t="n">
        <f aca="false">IF(AND(OR(Dashboard!$T$3="All",R3485=Dashboard!$T$3),OR(Dashboard!$T$4="All",D3485=Dashboard!$T$4)),1,0)</f>
        <v>1</v>
      </c>
      <c r="W3485" s="21" t="n">
        <f aca="false">IF(V3485=1,T3485+ROW()/10000000,0)</f>
        <v>4.8003485</v>
      </c>
    </row>
    <row r="3486" customFormat="false" ht="15" hidden="false" customHeight="false" outlineLevel="0" collapsed="false">
      <c r="A3486" s="0" t="n">
        <v>920</v>
      </c>
      <c r="B3486" s="0" t="s">
        <v>8788</v>
      </c>
      <c r="C3486" s="0" t="n">
        <v>1</v>
      </c>
      <c r="D3486" s="0" t="s">
        <v>6924</v>
      </c>
      <c r="E3486" s="0" t="s">
        <v>8789</v>
      </c>
      <c r="F3486" s="0" t="s">
        <v>8750</v>
      </c>
      <c r="G3486" s="0" t="s">
        <v>8751</v>
      </c>
      <c r="H3486" s="0" t="s">
        <v>2128</v>
      </c>
      <c r="I3486" s="0" t="s">
        <v>2123</v>
      </c>
      <c r="J3486" s="0" t="s">
        <v>47</v>
      </c>
      <c r="K3486" s="0" t="s">
        <v>47</v>
      </c>
      <c r="L3486" s="0" t="s">
        <v>47</v>
      </c>
      <c r="M3486" s="0" t="s">
        <v>47</v>
      </c>
      <c r="N3486" s="0" t="n">
        <v>2</v>
      </c>
      <c r="O3486" s="0" t="n">
        <v>22</v>
      </c>
      <c r="P3486" s="0" t="n">
        <v>500</v>
      </c>
      <c r="Q3486" s="0" t="n">
        <v>3.1</v>
      </c>
      <c r="R3486" s="0" t="str">
        <f aca="false">INDEX(Lookup!$B$4:$B$18,MATCH(C3486,Lookup!$A$4:$A$18,0))</f>
        <v>India</v>
      </c>
      <c r="S3486" s="20" t="n">
        <f aca="false">INDEX(Lookup!$D$4:$D$18,MATCH(C3486,Lookup!$A$4:$A$18,0))</f>
        <v>0.012</v>
      </c>
      <c r="T3486" s="21" t="n">
        <f aca="false">ROUND(P3486*S3486,2)</f>
        <v>6</v>
      </c>
      <c r="U3486" s="21" t="n">
        <f aca="false">IF(T3486&lt;=10,1,IF(T3486&lt;=20,2,IF(T3486&lt;=30,3,IF(T3486&lt;=40,4,IF(T3486&lt;=50,5,IF(T3486&lt;=100,6,IF(T3486&lt;=250,7,8)))))))</f>
        <v>1</v>
      </c>
      <c r="V3486" s="21" t="n">
        <f aca="false">IF(AND(OR(Dashboard!$T$3="All",R3486=Dashboard!$T$3),OR(Dashboard!$T$4="All",D3486=Dashboard!$T$4)),1,0)</f>
        <v>1</v>
      </c>
      <c r="W3486" s="21" t="n">
        <f aca="false">IF(V3486=1,T3486+ROW()/10000000,0)</f>
        <v>6.0003486</v>
      </c>
    </row>
    <row r="3487" customFormat="false" ht="15" hidden="false" customHeight="false" outlineLevel="0" collapsed="false">
      <c r="A3487" s="0" t="n">
        <v>18381237</v>
      </c>
      <c r="B3487" s="0" t="s">
        <v>8790</v>
      </c>
      <c r="C3487" s="0" t="n">
        <v>1</v>
      </c>
      <c r="D3487" s="0" t="s">
        <v>6924</v>
      </c>
      <c r="E3487" s="0" t="s">
        <v>8791</v>
      </c>
      <c r="F3487" s="0" t="s">
        <v>8750</v>
      </c>
      <c r="G3487" s="0" t="s">
        <v>8751</v>
      </c>
      <c r="H3487" s="0" t="s">
        <v>2359</v>
      </c>
      <c r="I3487" s="0" t="s">
        <v>2123</v>
      </c>
      <c r="J3487" s="0" t="s">
        <v>47</v>
      </c>
      <c r="K3487" s="0" t="s">
        <v>46</v>
      </c>
      <c r="L3487" s="0" t="s">
        <v>47</v>
      </c>
      <c r="M3487" s="0" t="s">
        <v>47</v>
      </c>
      <c r="N3487" s="0" t="n">
        <v>1</v>
      </c>
      <c r="O3487" s="0" t="n">
        <v>12</v>
      </c>
      <c r="P3487" s="0" t="n">
        <v>400</v>
      </c>
      <c r="Q3487" s="0" t="n">
        <v>2.7</v>
      </c>
      <c r="R3487" s="0" t="str">
        <f aca="false">INDEX(Lookup!$B$4:$B$18,MATCH(C3487,Lookup!$A$4:$A$18,0))</f>
        <v>India</v>
      </c>
      <c r="S3487" s="20" t="n">
        <f aca="false">INDEX(Lookup!$D$4:$D$18,MATCH(C3487,Lookup!$A$4:$A$18,0))</f>
        <v>0.012</v>
      </c>
      <c r="T3487" s="21" t="n">
        <f aca="false">ROUND(P3487*S3487,2)</f>
        <v>4.8</v>
      </c>
      <c r="U3487" s="21" t="n">
        <f aca="false">IF(T3487&lt;=10,1,IF(T3487&lt;=20,2,IF(T3487&lt;=30,3,IF(T3487&lt;=40,4,IF(T3487&lt;=50,5,IF(T3487&lt;=100,6,IF(T3487&lt;=250,7,8)))))))</f>
        <v>1</v>
      </c>
      <c r="V3487" s="21" t="n">
        <f aca="false">IF(AND(OR(Dashboard!$T$3="All",R3487=Dashboard!$T$3),OR(Dashboard!$T$4="All",D3487=Dashboard!$T$4)),1,0)</f>
        <v>1</v>
      </c>
      <c r="W3487" s="21" t="n">
        <f aca="false">IF(V3487=1,T3487+ROW()/10000000,0)</f>
        <v>4.8003487</v>
      </c>
    </row>
    <row r="3488" customFormat="false" ht="15" hidden="false" customHeight="false" outlineLevel="0" collapsed="false">
      <c r="A3488" s="0" t="n">
        <v>18371426</v>
      </c>
      <c r="B3488" s="0" t="s">
        <v>8792</v>
      </c>
      <c r="C3488" s="0" t="n">
        <v>1</v>
      </c>
      <c r="D3488" s="0" t="s">
        <v>6924</v>
      </c>
      <c r="E3488" s="0" t="s">
        <v>8793</v>
      </c>
      <c r="F3488" s="0" t="s">
        <v>8750</v>
      </c>
      <c r="G3488" s="0" t="s">
        <v>8751</v>
      </c>
      <c r="H3488" s="0" t="s">
        <v>2444</v>
      </c>
      <c r="I3488" s="0" t="s">
        <v>2123</v>
      </c>
      <c r="J3488" s="0" t="s">
        <v>47</v>
      </c>
      <c r="K3488" s="0" t="s">
        <v>46</v>
      </c>
      <c r="L3488" s="0" t="s">
        <v>47</v>
      </c>
      <c r="M3488" s="0" t="s">
        <v>47</v>
      </c>
      <c r="N3488" s="0" t="n">
        <v>1</v>
      </c>
      <c r="O3488" s="0" t="n">
        <v>14</v>
      </c>
      <c r="P3488" s="0" t="n">
        <v>350</v>
      </c>
      <c r="Q3488" s="0" t="n">
        <v>3.2</v>
      </c>
      <c r="R3488" s="0" t="str">
        <f aca="false">INDEX(Lookup!$B$4:$B$18,MATCH(C3488,Lookup!$A$4:$A$18,0))</f>
        <v>India</v>
      </c>
      <c r="S3488" s="20" t="n">
        <f aca="false">INDEX(Lookup!$D$4:$D$18,MATCH(C3488,Lookup!$A$4:$A$18,0))</f>
        <v>0.012</v>
      </c>
      <c r="T3488" s="21" t="n">
        <f aca="false">ROUND(P3488*S3488,2)</f>
        <v>4.2</v>
      </c>
      <c r="U3488" s="21" t="n">
        <f aca="false">IF(T3488&lt;=10,1,IF(T3488&lt;=20,2,IF(T3488&lt;=30,3,IF(T3488&lt;=40,4,IF(T3488&lt;=50,5,IF(T3488&lt;=100,6,IF(T3488&lt;=250,7,8)))))))</f>
        <v>1</v>
      </c>
      <c r="V3488" s="21" t="n">
        <f aca="false">IF(AND(OR(Dashboard!$T$3="All",R3488=Dashboard!$T$3),OR(Dashboard!$T$4="All",D3488=Dashboard!$T$4)),1,0)</f>
        <v>1</v>
      </c>
      <c r="W3488" s="21" t="n">
        <f aca="false">IF(V3488=1,T3488+ROW()/10000000,0)</f>
        <v>4.2003488</v>
      </c>
    </row>
    <row r="3489" customFormat="false" ht="15" hidden="false" customHeight="false" outlineLevel="0" collapsed="false">
      <c r="A3489" s="0" t="n">
        <v>312173</v>
      </c>
      <c r="B3489" s="0" t="s">
        <v>8291</v>
      </c>
      <c r="C3489" s="0" t="n">
        <v>1</v>
      </c>
      <c r="D3489" s="0" t="s">
        <v>6924</v>
      </c>
      <c r="E3489" s="0" t="s">
        <v>8794</v>
      </c>
      <c r="F3489" s="0" t="s">
        <v>8750</v>
      </c>
      <c r="G3489" s="0" t="s">
        <v>8751</v>
      </c>
      <c r="H3489" s="0" t="s">
        <v>4982</v>
      </c>
      <c r="I3489" s="0" t="s">
        <v>2123</v>
      </c>
      <c r="J3489" s="0" t="s">
        <v>47</v>
      </c>
      <c r="K3489" s="0" t="s">
        <v>46</v>
      </c>
      <c r="L3489" s="0" t="s">
        <v>47</v>
      </c>
      <c r="M3489" s="0" t="s">
        <v>47</v>
      </c>
      <c r="N3489" s="0" t="n">
        <v>2</v>
      </c>
      <c r="O3489" s="0" t="n">
        <v>25</v>
      </c>
      <c r="P3489" s="0" t="n">
        <v>500</v>
      </c>
      <c r="Q3489" s="0" t="n">
        <v>3.1</v>
      </c>
      <c r="R3489" s="0" t="str">
        <f aca="false">INDEX(Lookup!$B$4:$B$18,MATCH(C3489,Lookup!$A$4:$A$18,0))</f>
        <v>India</v>
      </c>
      <c r="S3489" s="20" t="n">
        <f aca="false">INDEX(Lookup!$D$4:$D$18,MATCH(C3489,Lookup!$A$4:$A$18,0))</f>
        <v>0.012</v>
      </c>
      <c r="T3489" s="21" t="n">
        <f aca="false">ROUND(P3489*S3489,2)</f>
        <v>6</v>
      </c>
      <c r="U3489" s="21" t="n">
        <f aca="false">IF(T3489&lt;=10,1,IF(T3489&lt;=20,2,IF(T3489&lt;=30,3,IF(T3489&lt;=40,4,IF(T3489&lt;=50,5,IF(T3489&lt;=100,6,IF(T3489&lt;=250,7,8)))))))</f>
        <v>1</v>
      </c>
      <c r="V3489" s="21" t="n">
        <f aca="false">IF(AND(OR(Dashboard!$T$3="All",R3489=Dashboard!$T$3),OR(Dashboard!$T$4="All",D3489=Dashboard!$T$4)),1,0)</f>
        <v>1</v>
      </c>
      <c r="W3489" s="21" t="n">
        <f aca="false">IF(V3489=1,T3489+ROW()/10000000,0)</f>
        <v>6.0003489</v>
      </c>
    </row>
    <row r="3490" customFormat="false" ht="15" hidden="false" customHeight="false" outlineLevel="0" collapsed="false">
      <c r="A3490" s="0" t="n">
        <v>18361752</v>
      </c>
      <c r="B3490" s="0" t="s">
        <v>8795</v>
      </c>
      <c r="C3490" s="0" t="n">
        <v>1</v>
      </c>
      <c r="D3490" s="0" t="s">
        <v>6924</v>
      </c>
      <c r="E3490" s="0" t="s">
        <v>8796</v>
      </c>
      <c r="F3490" s="0" t="s">
        <v>8750</v>
      </c>
      <c r="G3490" s="0" t="s">
        <v>8751</v>
      </c>
      <c r="H3490" s="0" t="s">
        <v>2128</v>
      </c>
      <c r="I3490" s="0" t="s">
        <v>2123</v>
      </c>
      <c r="J3490" s="0" t="s">
        <v>47</v>
      </c>
      <c r="K3490" s="0" t="s">
        <v>47</v>
      </c>
      <c r="L3490" s="0" t="s">
        <v>47</v>
      </c>
      <c r="M3490" s="0" t="s">
        <v>47</v>
      </c>
      <c r="N3490" s="0" t="n">
        <v>1</v>
      </c>
      <c r="O3490" s="0" t="n">
        <v>1</v>
      </c>
      <c r="P3490" s="0" t="n">
        <v>260</v>
      </c>
      <c r="Q3490" s="0" t="n">
        <v>1</v>
      </c>
      <c r="R3490" s="0" t="str">
        <f aca="false">INDEX(Lookup!$B$4:$B$18,MATCH(C3490,Lookup!$A$4:$A$18,0))</f>
        <v>India</v>
      </c>
      <c r="S3490" s="20" t="n">
        <f aca="false">INDEX(Lookup!$D$4:$D$18,MATCH(C3490,Lookup!$A$4:$A$18,0))</f>
        <v>0.012</v>
      </c>
      <c r="T3490" s="21" t="n">
        <f aca="false">ROUND(P3490*S3490,2)</f>
        <v>3.12</v>
      </c>
      <c r="U3490" s="21" t="n">
        <f aca="false">IF(T3490&lt;=10,1,IF(T3490&lt;=20,2,IF(T3490&lt;=30,3,IF(T3490&lt;=40,4,IF(T3490&lt;=50,5,IF(T3490&lt;=100,6,IF(T3490&lt;=250,7,8)))))))</f>
        <v>1</v>
      </c>
      <c r="V3490" s="21" t="n">
        <f aca="false">IF(AND(OR(Dashboard!$T$3="All",R3490=Dashboard!$T$3),OR(Dashboard!$T$4="All",D3490=Dashboard!$T$4)),1,0)</f>
        <v>1</v>
      </c>
      <c r="W3490" s="21" t="n">
        <f aca="false">IF(V3490=1,T3490+ROW()/10000000,0)</f>
        <v>3.120349</v>
      </c>
    </row>
    <row r="3491" customFormat="false" ht="15" hidden="false" customHeight="false" outlineLevel="0" collapsed="false">
      <c r="A3491" s="0" t="n">
        <v>9883</v>
      </c>
      <c r="B3491" s="0" t="s">
        <v>8797</v>
      </c>
      <c r="C3491" s="0" t="n">
        <v>1</v>
      </c>
      <c r="D3491" s="0" t="s">
        <v>6924</v>
      </c>
      <c r="E3491" s="0" t="s">
        <v>8798</v>
      </c>
      <c r="F3491" s="0" t="s">
        <v>8750</v>
      </c>
      <c r="G3491" s="0" t="s">
        <v>8751</v>
      </c>
      <c r="H3491" s="0" t="s">
        <v>4128</v>
      </c>
      <c r="I3491" s="0" t="s">
        <v>2123</v>
      </c>
      <c r="J3491" s="0" t="s">
        <v>47</v>
      </c>
      <c r="K3491" s="0" t="s">
        <v>47</v>
      </c>
      <c r="L3491" s="0" t="s">
        <v>47</v>
      </c>
      <c r="M3491" s="0" t="s">
        <v>47</v>
      </c>
      <c r="N3491" s="0" t="n">
        <v>1</v>
      </c>
      <c r="O3491" s="0" t="n">
        <v>2</v>
      </c>
      <c r="P3491" s="0" t="n">
        <v>150</v>
      </c>
      <c r="Q3491" s="0" t="n">
        <v>1</v>
      </c>
      <c r="R3491" s="0" t="str">
        <f aca="false">INDEX(Lookup!$B$4:$B$18,MATCH(C3491,Lookup!$A$4:$A$18,0))</f>
        <v>India</v>
      </c>
      <c r="S3491" s="20" t="n">
        <f aca="false">INDEX(Lookup!$D$4:$D$18,MATCH(C3491,Lookup!$A$4:$A$18,0))</f>
        <v>0.012</v>
      </c>
      <c r="T3491" s="21" t="n">
        <f aca="false">ROUND(P3491*S3491,2)</f>
        <v>1.8</v>
      </c>
      <c r="U3491" s="21" t="n">
        <f aca="false">IF(T3491&lt;=10,1,IF(T3491&lt;=20,2,IF(T3491&lt;=30,3,IF(T3491&lt;=40,4,IF(T3491&lt;=50,5,IF(T3491&lt;=100,6,IF(T3491&lt;=250,7,8)))))))</f>
        <v>1</v>
      </c>
      <c r="V3491" s="21" t="n">
        <f aca="false">IF(AND(OR(Dashboard!$T$3="All",R3491=Dashboard!$T$3),OR(Dashboard!$T$4="All",D3491=Dashboard!$T$4)),1,0)</f>
        <v>1</v>
      </c>
      <c r="W3491" s="21" t="n">
        <f aca="false">IF(V3491=1,T3491+ROW()/10000000,0)</f>
        <v>1.8003491</v>
      </c>
    </row>
    <row r="3492" customFormat="false" ht="15" hidden="false" customHeight="false" outlineLevel="0" collapsed="false">
      <c r="A3492" s="0" t="n">
        <v>18355117</v>
      </c>
      <c r="B3492" s="0" t="s">
        <v>8799</v>
      </c>
      <c r="C3492" s="0" t="n">
        <v>1</v>
      </c>
      <c r="D3492" s="0" t="s">
        <v>6924</v>
      </c>
      <c r="E3492" s="0" t="s">
        <v>8800</v>
      </c>
      <c r="F3492" s="0" t="s">
        <v>8750</v>
      </c>
      <c r="G3492" s="0" t="s">
        <v>8751</v>
      </c>
      <c r="H3492" s="0" t="s">
        <v>2147</v>
      </c>
      <c r="I3492" s="0" t="s">
        <v>2123</v>
      </c>
      <c r="J3492" s="0" t="s">
        <v>47</v>
      </c>
      <c r="K3492" s="0" t="s">
        <v>47</v>
      </c>
      <c r="L3492" s="0" t="s">
        <v>47</v>
      </c>
      <c r="M3492" s="0" t="s">
        <v>47</v>
      </c>
      <c r="N3492" s="0" t="n">
        <v>2</v>
      </c>
      <c r="O3492" s="0" t="n">
        <v>0</v>
      </c>
      <c r="P3492" s="0" t="n">
        <v>500</v>
      </c>
      <c r="Q3492" s="0" t="n">
        <v>1</v>
      </c>
      <c r="R3492" s="0" t="str">
        <f aca="false">INDEX(Lookup!$B$4:$B$18,MATCH(C3492,Lookup!$A$4:$A$18,0))</f>
        <v>India</v>
      </c>
      <c r="S3492" s="20" t="n">
        <f aca="false">INDEX(Lookup!$D$4:$D$18,MATCH(C3492,Lookup!$A$4:$A$18,0))</f>
        <v>0.012</v>
      </c>
      <c r="T3492" s="21" t="n">
        <f aca="false">ROUND(P3492*S3492,2)</f>
        <v>6</v>
      </c>
      <c r="U3492" s="21" t="n">
        <f aca="false">IF(T3492&lt;=10,1,IF(T3492&lt;=20,2,IF(T3492&lt;=30,3,IF(T3492&lt;=40,4,IF(T3492&lt;=50,5,IF(T3492&lt;=100,6,IF(T3492&lt;=250,7,8)))))))</f>
        <v>1</v>
      </c>
      <c r="V3492" s="21" t="n">
        <f aca="false">IF(AND(OR(Dashboard!$T$3="All",R3492=Dashboard!$T$3),OR(Dashboard!$T$4="All",D3492=Dashboard!$T$4)),1,0)</f>
        <v>1</v>
      </c>
      <c r="W3492" s="21" t="n">
        <f aca="false">IF(V3492=1,T3492+ROW()/10000000,0)</f>
        <v>6.0003492</v>
      </c>
    </row>
    <row r="3493" customFormat="false" ht="15" hidden="false" customHeight="false" outlineLevel="0" collapsed="false">
      <c r="A3493" s="0" t="n">
        <v>18355119</v>
      </c>
      <c r="B3493" s="0" t="s">
        <v>8801</v>
      </c>
      <c r="C3493" s="0" t="n">
        <v>1</v>
      </c>
      <c r="D3493" s="0" t="s">
        <v>6924</v>
      </c>
      <c r="E3493" s="0" t="s">
        <v>8802</v>
      </c>
      <c r="F3493" s="0" t="s">
        <v>8750</v>
      </c>
      <c r="G3493" s="0" t="s">
        <v>8751</v>
      </c>
      <c r="H3493" s="0" t="s">
        <v>8803</v>
      </c>
      <c r="I3493" s="0" t="s">
        <v>2123</v>
      </c>
      <c r="J3493" s="0" t="s">
        <v>47</v>
      </c>
      <c r="K3493" s="0" t="s">
        <v>47</v>
      </c>
      <c r="L3493" s="0" t="s">
        <v>47</v>
      </c>
      <c r="M3493" s="0" t="s">
        <v>47</v>
      </c>
      <c r="N3493" s="0" t="n">
        <v>2</v>
      </c>
      <c r="O3493" s="0" t="n">
        <v>2</v>
      </c>
      <c r="P3493" s="0" t="n">
        <v>500</v>
      </c>
      <c r="Q3493" s="0" t="n">
        <v>1</v>
      </c>
      <c r="R3493" s="0" t="str">
        <f aca="false">INDEX(Lookup!$B$4:$B$18,MATCH(C3493,Lookup!$A$4:$A$18,0))</f>
        <v>India</v>
      </c>
      <c r="S3493" s="20" t="n">
        <f aca="false">INDEX(Lookup!$D$4:$D$18,MATCH(C3493,Lookup!$A$4:$A$18,0))</f>
        <v>0.012</v>
      </c>
      <c r="T3493" s="21" t="n">
        <f aca="false">ROUND(P3493*S3493,2)</f>
        <v>6</v>
      </c>
      <c r="U3493" s="21" t="n">
        <f aca="false">IF(T3493&lt;=10,1,IF(T3493&lt;=20,2,IF(T3493&lt;=30,3,IF(T3493&lt;=40,4,IF(T3493&lt;=50,5,IF(T3493&lt;=100,6,IF(T3493&lt;=250,7,8)))))))</f>
        <v>1</v>
      </c>
      <c r="V3493" s="21" t="n">
        <f aca="false">IF(AND(OR(Dashboard!$T$3="All",R3493=Dashboard!$T$3),OR(Dashboard!$T$4="All",D3493=Dashboard!$T$4)),1,0)</f>
        <v>1</v>
      </c>
      <c r="W3493" s="21" t="n">
        <f aca="false">IF(V3493=1,T3493+ROW()/10000000,0)</f>
        <v>6.0003493</v>
      </c>
    </row>
    <row r="3494" customFormat="false" ht="15" hidden="false" customHeight="false" outlineLevel="0" collapsed="false">
      <c r="A3494" s="0" t="n">
        <v>18414496</v>
      </c>
      <c r="B3494" s="0" t="s">
        <v>8804</v>
      </c>
      <c r="C3494" s="0" t="n">
        <v>1</v>
      </c>
      <c r="D3494" s="0" t="s">
        <v>6924</v>
      </c>
      <c r="E3494" s="0" t="s">
        <v>8805</v>
      </c>
      <c r="F3494" s="0" t="s">
        <v>8750</v>
      </c>
      <c r="G3494" s="0" t="s">
        <v>8751</v>
      </c>
      <c r="H3494" s="0" t="s">
        <v>8806</v>
      </c>
      <c r="I3494" s="0" t="s">
        <v>2123</v>
      </c>
      <c r="J3494" s="0" t="s">
        <v>47</v>
      </c>
      <c r="K3494" s="0" t="s">
        <v>47</v>
      </c>
      <c r="L3494" s="0" t="s">
        <v>47</v>
      </c>
      <c r="M3494" s="0" t="s">
        <v>47</v>
      </c>
      <c r="N3494" s="0" t="n">
        <v>1</v>
      </c>
      <c r="O3494" s="0" t="n">
        <v>2</v>
      </c>
      <c r="P3494" s="0" t="n">
        <v>400</v>
      </c>
      <c r="Q3494" s="0" t="n">
        <v>1</v>
      </c>
      <c r="R3494" s="0" t="str">
        <f aca="false">INDEX(Lookup!$B$4:$B$18,MATCH(C3494,Lookup!$A$4:$A$18,0))</f>
        <v>India</v>
      </c>
      <c r="S3494" s="20" t="n">
        <f aca="false">INDEX(Lookup!$D$4:$D$18,MATCH(C3494,Lookup!$A$4:$A$18,0))</f>
        <v>0.012</v>
      </c>
      <c r="T3494" s="21" t="n">
        <f aca="false">ROUND(P3494*S3494,2)</f>
        <v>4.8</v>
      </c>
      <c r="U3494" s="21" t="n">
        <f aca="false">IF(T3494&lt;=10,1,IF(T3494&lt;=20,2,IF(T3494&lt;=30,3,IF(T3494&lt;=40,4,IF(T3494&lt;=50,5,IF(T3494&lt;=100,6,IF(T3494&lt;=250,7,8)))))))</f>
        <v>1</v>
      </c>
      <c r="V3494" s="21" t="n">
        <f aca="false">IF(AND(OR(Dashboard!$T$3="All",R3494=Dashboard!$T$3),OR(Dashboard!$T$4="All",D3494=Dashboard!$T$4)),1,0)</f>
        <v>1</v>
      </c>
      <c r="W3494" s="21" t="n">
        <f aca="false">IF(V3494=1,T3494+ROW()/10000000,0)</f>
        <v>4.8003494</v>
      </c>
    </row>
    <row r="3495" customFormat="false" ht="15" hidden="false" customHeight="false" outlineLevel="0" collapsed="false">
      <c r="A3495" s="0" t="n">
        <v>18380379</v>
      </c>
      <c r="B3495" s="0" t="s">
        <v>8807</v>
      </c>
      <c r="C3495" s="0" t="n">
        <v>1</v>
      </c>
      <c r="D3495" s="0" t="s">
        <v>6924</v>
      </c>
      <c r="E3495" s="0" t="s">
        <v>8808</v>
      </c>
      <c r="F3495" s="0" t="s">
        <v>8750</v>
      </c>
      <c r="G3495" s="0" t="s">
        <v>8751</v>
      </c>
      <c r="H3495" s="0" t="s">
        <v>4668</v>
      </c>
      <c r="I3495" s="0" t="s">
        <v>2123</v>
      </c>
      <c r="J3495" s="0" t="s">
        <v>47</v>
      </c>
      <c r="K3495" s="0" t="s">
        <v>47</v>
      </c>
      <c r="L3495" s="0" t="s">
        <v>47</v>
      </c>
      <c r="M3495" s="0" t="s">
        <v>47</v>
      </c>
      <c r="N3495" s="0" t="n">
        <v>2</v>
      </c>
      <c r="O3495" s="0" t="n">
        <v>1</v>
      </c>
      <c r="P3495" s="0" t="n">
        <v>500</v>
      </c>
      <c r="Q3495" s="0" t="n">
        <v>1</v>
      </c>
      <c r="R3495" s="0" t="str">
        <f aca="false">INDEX(Lookup!$B$4:$B$18,MATCH(C3495,Lookup!$A$4:$A$18,0))</f>
        <v>India</v>
      </c>
      <c r="S3495" s="20" t="n">
        <f aca="false">INDEX(Lookup!$D$4:$D$18,MATCH(C3495,Lookup!$A$4:$A$18,0))</f>
        <v>0.012</v>
      </c>
      <c r="T3495" s="21" t="n">
        <f aca="false">ROUND(P3495*S3495,2)</f>
        <v>6</v>
      </c>
      <c r="U3495" s="21" t="n">
        <f aca="false">IF(T3495&lt;=10,1,IF(T3495&lt;=20,2,IF(T3495&lt;=30,3,IF(T3495&lt;=40,4,IF(T3495&lt;=50,5,IF(T3495&lt;=100,6,IF(T3495&lt;=250,7,8)))))))</f>
        <v>1</v>
      </c>
      <c r="V3495" s="21" t="n">
        <f aca="false">IF(AND(OR(Dashboard!$T$3="All",R3495=Dashboard!$T$3),OR(Dashboard!$T$4="All",D3495=Dashboard!$T$4)),1,0)</f>
        <v>1</v>
      </c>
      <c r="W3495" s="21" t="n">
        <f aca="false">IF(V3495=1,T3495+ROW()/10000000,0)</f>
        <v>6.0003495</v>
      </c>
    </row>
    <row r="3496" customFormat="false" ht="15" hidden="false" customHeight="false" outlineLevel="0" collapsed="false">
      <c r="A3496" s="0" t="n">
        <v>18409218</v>
      </c>
      <c r="B3496" s="0" t="s">
        <v>8809</v>
      </c>
      <c r="C3496" s="0" t="n">
        <v>1</v>
      </c>
      <c r="D3496" s="0" t="s">
        <v>6924</v>
      </c>
      <c r="E3496" s="0" t="s">
        <v>8810</v>
      </c>
      <c r="F3496" s="0" t="s">
        <v>8750</v>
      </c>
      <c r="G3496" s="0" t="s">
        <v>8751</v>
      </c>
      <c r="H3496" s="0" t="s">
        <v>2079</v>
      </c>
      <c r="I3496" s="0" t="s">
        <v>2123</v>
      </c>
      <c r="J3496" s="0" t="s">
        <v>47</v>
      </c>
      <c r="K3496" s="0" t="s">
        <v>46</v>
      </c>
      <c r="L3496" s="0" t="s">
        <v>47</v>
      </c>
      <c r="M3496" s="0" t="s">
        <v>47</v>
      </c>
      <c r="N3496" s="0" t="n">
        <v>2</v>
      </c>
      <c r="O3496" s="0" t="n">
        <v>2</v>
      </c>
      <c r="P3496" s="0" t="n">
        <v>600</v>
      </c>
      <c r="Q3496" s="0" t="n">
        <v>1</v>
      </c>
      <c r="R3496" s="0" t="str">
        <f aca="false">INDEX(Lookup!$B$4:$B$18,MATCH(C3496,Lookup!$A$4:$A$18,0))</f>
        <v>India</v>
      </c>
      <c r="S3496" s="20" t="n">
        <f aca="false">INDEX(Lookup!$D$4:$D$18,MATCH(C3496,Lookup!$A$4:$A$18,0))</f>
        <v>0.012</v>
      </c>
      <c r="T3496" s="21" t="n">
        <f aca="false">ROUND(P3496*S3496,2)</f>
        <v>7.2</v>
      </c>
      <c r="U3496" s="21" t="n">
        <f aca="false">IF(T3496&lt;=10,1,IF(T3496&lt;=20,2,IF(T3496&lt;=30,3,IF(T3496&lt;=40,4,IF(T3496&lt;=50,5,IF(T3496&lt;=100,6,IF(T3496&lt;=250,7,8)))))))</f>
        <v>1</v>
      </c>
      <c r="V3496" s="21" t="n">
        <f aca="false">IF(AND(OR(Dashboard!$T$3="All",R3496=Dashboard!$T$3),OR(Dashboard!$T$4="All",D3496=Dashboard!$T$4)),1,0)</f>
        <v>1</v>
      </c>
      <c r="W3496" s="21" t="n">
        <f aca="false">IF(V3496=1,T3496+ROW()/10000000,0)</f>
        <v>7.2003496</v>
      </c>
    </row>
    <row r="3497" customFormat="false" ht="15" hidden="false" customHeight="false" outlineLevel="0" collapsed="false">
      <c r="A3497" s="0" t="n">
        <v>18432652</v>
      </c>
      <c r="B3497" s="0" t="s">
        <v>8811</v>
      </c>
      <c r="C3497" s="0" t="n">
        <v>1</v>
      </c>
      <c r="D3497" s="0" t="s">
        <v>6924</v>
      </c>
      <c r="E3497" s="0" t="s">
        <v>8812</v>
      </c>
      <c r="F3497" s="0" t="s">
        <v>8750</v>
      </c>
      <c r="G3497" s="0" t="s">
        <v>8751</v>
      </c>
      <c r="H3497" s="0" t="s">
        <v>2662</v>
      </c>
      <c r="I3497" s="0" t="s">
        <v>2123</v>
      </c>
      <c r="J3497" s="0" t="s">
        <v>47</v>
      </c>
      <c r="K3497" s="0" t="s">
        <v>47</v>
      </c>
      <c r="L3497" s="0" t="s">
        <v>47</v>
      </c>
      <c r="M3497" s="0" t="s">
        <v>47</v>
      </c>
      <c r="N3497" s="0" t="n">
        <v>1</v>
      </c>
      <c r="O3497" s="0" t="n">
        <v>0</v>
      </c>
      <c r="P3497" s="0" t="n">
        <v>400</v>
      </c>
      <c r="Q3497" s="0" t="n">
        <v>1</v>
      </c>
      <c r="R3497" s="0" t="str">
        <f aca="false">INDEX(Lookup!$B$4:$B$18,MATCH(C3497,Lookup!$A$4:$A$18,0))</f>
        <v>India</v>
      </c>
      <c r="S3497" s="20" t="n">
        <f aca="false">INDEX(Lookup!$D$4:$D$18,MATCH(C3497,Lookup!$A$4:$A$18,0))</f>
        <v>0.012</v>
      </c>
      <c r="T3497" s="21" t="n">
        <f aca="false">ROUND(P3497*S3497,2)</f>
        <v>4.8</v>
      </c>
      <c r="U3497" s="21" t="n">
        <f aca="false">IF(T3497&lt;=10,1,IF(T3497&lt;=20,2,IF(T3497&lt;=30,3,IF(T3497&lt;=40,4,IF(T3497&lt;=50,5,IF(T3497&lt;=100,6,IF(T3497&lt;=250,7,8)))))))</f>
        <v>1</v>
      </c>
      <c r="V3497" s="21" t="n">
        <f aca="false">IF(AND(OR(Dashboard!$T$3="All",R3497=Dashboard!$T$3),OR(Dashboard!$T$4="All",D3497=Dashboard!$T$4)),1,0)</f>
        <v>1</v>
      </c>
      <c r="W3497" s="21" t="n">
        <f aca="false">IF(V3497=1,T3497+ROW()/10000000,0)</f>
        <v>4.8003497</v>
      </c>
    </row>
    <row r="3498" customFormat="false" ht="15" hidden="false" customHeight="false" outlineLevel="0" collapsed="false">
      <c r="A3498" s="0" t="n">
        <v>18388133</v>
      </c>
      <c r="B3498" s="0" t="s">
        <v>8813</v>
      </c>
      <c r="C3498" s="0" t="n">
        <v>1</v>
      </c>
      <c r="D3498" s="0" t="s">
        <v>6924</v>
      </c>
      <c r="E3498" s="0" t="s">
        <v>8814</v>
      </c>
      <c r="F3498" s="0" t="s">
        <v>8750</v>
      </c>
      <c r="G3498" s="0" t="s">
        <v>8751</v>
      </c>
      <c r="H3498" s="0" t="s">
        <v>2128</v>
      </c>
      <c r="I3498" s="0" t="s">
        <v>2123</v>
      </c>
      <c r="J3498" s="0" t="s">
        <v>47</v>
      </c>
      <c r="K3498" s="0" t="s">
        <v>46</v>
      </c>
      <c r="L3498" s="0" t="s">
        <v>47</v>
      </c>
      <c r="M3498" s="0" t="s">
        <v>47</v>
      </c>
      <c r="N3498" s="0" t="n">
        <v>2</v>
      </c>
      <c r="O3498" s="0" t="n">
        <v>2</v>
      </c>
      <c r="P3498" s="0" t="n">
        <v>500</v>
      </c>
      <c r="Q3498" s="0" t="n">
        <v>1</v>
      </c>
      <c r="R3498" s="0" t="str">
        <f aca="false">INDEX(Lookup!$B$4:$B$18,MATCH(C3498,Lookup!$A$4:$A$18,0))</f>
        <v>India</v>
      </c>
      <c r="S3498" s="20" t="n">
        <f aca="false">INDEX(Lookup!$D$4:$D$18,MATCH(C3498,Lookup!$A$4:$A$18,0))</f>
        <v>0.012</v>
      </c>
      <c r="T3498" s="21" t="n">
        <f aca="false">ROUND(P3498*S3498,2)</f>
        <v>6</v>
      </c>
      <c r="U3498" s="21" t="n">
        <f aca="false">IF(T3498&lt;=10,1,IF(T3498&lt;=20,2,IF(T3498&lt;=30,3,IF(T3498&lt;=40,4,IF(T3498&lt;=50,5,IF(T3498&lt;=100,6,IF(T3498&lt;=250,7,8)))))))</f>
        <v>1</v>
      </c>
      <c r="V3498" s="21" t="n">
        <f aca="false">IF(AND(OR(Dashboard!$T$3="All",R3498=Dashboard!$T$3),OR(Dashboard!$T$4="All",D3498=Dashboard!$T$4)),1,0)</f>
        <v>1</v>
      </c>
      <c r="W3498" s="21" t="n">
        <f aca="false">IF(V3498=1,T3498+ROW()/10000000,0)</f>
        <v>6.0003498</v>
      </c>
    </row>
    <row r="3499" customFormat="false" ht="15" hidden="false" customHeight="false" outlineLevel="0" collapsed="false">
      <c r="A3499" s="0" t="n">
        <v>18423121</v>
      </c>
      <c r="B3499" s="0" t="s">
        <v>8815</v>
      </c>
      <c r="C3499" s="0" t="n">
        <v>1</v>
      </c>
      <c r="D3499" s="0" t="s">
        <v>6924</v>
      </c>
      <c r="E3499" s="0" t="s">
        <v>8816</v>
      </c>
      <c r="F3499" s="0" t="s">
        <v>8750</v>
      </c>
      <c r="G3499" s="0" t="s">
        <v>8751</v>
      </c>
      <c r="H3499" s="0" t="s">
        <v>3392</v>
      </c>
      <c r="I3499" s="0" t="s">
        <v>2123</v>
      </c>
      <c r="J3499" s="0" t="s">
        <v>47</v>
      </c>
      <c r="K3499" s="0" t="s">
        <v>47</v>
      </c>
      <c r="L3499" s="0" t="s">
        <v>47</v>
      </c>
      <c r="M3499" s="0" t="s">
        <v>47</v>
      </c>
      <c r="N3499" s="0" t="n">
        <v>1</v>
      </c>
      <c r="O3499" s="0" t="n">
        <v>2</v>
      </c>
      <c r="P3499" s="0" t="n">
        <v>100</v>
      </c>
      <c r="Q3499" s="0" t="n">
        <v>1</v>
      </c>
      <c r="R3499" s="0" t="str">
        <f aca="false">INDEX(Lookup!$B$4:$B$18,MATCH(C3499,Lookup!$A$4:$A$18,0))</f>
        <v>India</v>
      </c>
      <c r="S3499" s="20" t="n">
        <f aca="false">INDEX(Lookup!$D$4:$D$18,MATCH(C3499,Lookup!$A$4:$A$18,0))</f>
        <v>0.012</v>
      </c>
      <c r="T3499" s="21" t="n">
        <f aca="false">ROUND(P3499*S3499,2)</f>
        <v>1.2</v>
      </c>
      <c r="U3499" s="21" t="n">
        <f aca="false">IF(T3499&lt;=10,1,IF(T3499&lt;=20,2,IF(T3499&lt;=30,3,IF(T3499&lt;=40,4,IF(T3499&lt;=50,5,IF(T3499&lt;=100,6,IF(T3499&lt;=250,7,8)))))))</f>
        <v>1</v>
      </c>
      <c r="V3499" s="21" t="n">
        <f aca="false">IF(AND(OR(Dashboard!$T$3="All",R3499=Dashboard!$T$3),OR(Dashboard!$T$4="All",D3499=Dashboard!$T$4)),1,0)</f>
        <v>1</v>
      </c>
      <c r="W3499" s="21" t="n">
        <f aca="false">IF(V3499=1,T3499+ROW()/10000000,0)</f>
        <v>1.2003499</v>
      </c>
    </row>
    <row r="3500" customFormat="false" ht="15" hidden="false" customHeight="false" outlineLevel="0" collapsed="false">
      <c r="A3500" s="0" t="n">
        <v>305402</v>
      </c>
      <c r="B3500" s="0" t="s">
        <v>8817</v>
      </c>
      <c r="C3500" s="0" t="n">
        <v>1</v>
      </c>
      <c r="D3500" s="0" t="s">
        <v>6924</v>
      </c>
      <c r="E3500" s="0" t="s">
        <v>8818</v>
      </c>
      <c r="F3500" s="0" t="s">
        <v>8750</v>
      </c>
      <c r="G3500" s="0" t="s">
        <v>8751</v>
      </c>
      <c r="H3500" s="0" t="s">
        <v>2868</v>
      </c>
      <c r="I3500" s="0" t="s">
        <v>2123</v>
      </c>
      <c r="J3500" s="0" t="s">
        <v>47</v>
      </c>
      <c r="K3500" s="0" t="s">
        <v>47</v>
      </c>
      <c r="L3500" s="0" t="s">
        <v>47</v>
      </c>
      <c r="M3500" s="0" t="s">
        <v>47</v>
      </c>
      <c r="N3500" s="0" t="n">
        <v>2</v>
      </c>
      <c r="O3500" s="0" t="n">
        <v>0</v>
      </c>
      <c r="P3500" s="0" t="n">
        <v>500</v>
      </c>
      <c r="Q3500" s="0" t="n">
        <v>1</v>
      </c>
      <c r="R3500" s="0" t="str">
        <f aca="false">INDEX(Lookup!$B$4:$B$18,MATCH(C3500,Lookup!$A$4:$A$18,0))</f>
        <v>India</v>
      </c>
      <c r="S3500" s="20" t="n">
        <f aca="false">INDEX(Lookup!$D$4:$D$18,MATCH(C3500,Lookup!$A$4:$A$18,0))</f>
        <v>0.012</v>
      </c>
      <c r="T3500" s="21" t="n">
        <f aca="false">ROUND(P3500*S3500,2)</f>
        <v>6</v>
      </c>
      <c r="U3500" s="21" t="n">
        <f aca="false">IF(T3500&lt;=10,1,IF(T3500&lt;=20,2,IF(T3500&lt;=30,3,IF(T3500&lt;=40,4,IF(T3500&lt;=50,5,IF(T3500&lt;=100,6,IF(T3500&lt;=250,7,8)))))))</f>
        <v>1</v>
      </c>
      <c r="V3500" s="21" t="n">
        <f aca="false">IF(AND(OR(Dashboard!$T$3="All",R3500=Dashboard!$T$3),OR(Dashboard!$T$4="All",D3500=Dashboard!$T$4)),1,0)</f>
        <v>1</v>
      </c>
      <c r="W3500" s="21" t="n">
        <f aca="false">IF(V3500=1,T3500+ROW()/10000000,0)</f>
        <v>6.00035</v>
      </c>
    </row>
    <row r="3501" customFormat="false" ht="15" hidden="false" customHeight="false" outlineLevel="0" collapsed="false">
      <c r="A3501" s="0" t="n">
        <v>18415664</v>
      </c>
      <c r="B3501" s="0" t="s">
        <v>8819</v>
      </c>
      <c r="C3501" s="0" t="n">
        <v>1</v>
      </c>
      <c r="D3501" s="0" t="s">
        <v>6924</v>
      </c>
      <c r="E3501" s="0" t="s">
        <v>8820</v>
      </c>
      <c r="F3501" s="0" t="s">
        <v>8750</v>
      </c>
      <c r="G3501" s="0" t="s">
        <v>8751</v>
      </c>
      <c r="H3501" s="0" t="s">
        <v>156</v>
      </c>
      <c r="I3501" s="0" t="s">
        <v>2123</v>
      </c>
      <c r="J3501" s="0" t="s">
        <v>47</v>
      </c>
      <c r="K3501" s="0" t="s">
        <v>47</v>
      </c>
      <c r="L3501" s="0" t="s">
        <v>47</v>
      </c>
      <c r="M3501" s="0" t="s">
        <v>47</v>
      </c>
      <c r="N3501" s="0" t="n">
        <v>1</v>
      </c>
      <c r="O3501" s="0" t="n">
        <v>0</v>
      </c>
      <c r="P3501" s="0" t="n">
        <v>250</v>
      </c>
      <c r="Q3501" s="0" t="n">
        <v>1</v>
      </c>
      <c r="R3501" s="0" t="str">
        <f aca="false">INDEX(Lookup!$B$4:$B$18,MATCH(C3501,Lookup!$A$4:$A$18,0))</f>
        <v>India</v>
      </c>
      <c r="S3501" s="20" t="n">
        <f aca="false">INDEX(Lookup!$D$4:$D$18,MATCH(C3501,Lookup!$A$4:$A$18,0))</f>
        <v>0.012</v>
      </c>
      <c r="T3501" s="21" t="n">
        <f aca="false">ROUND(P3501*S3501,2)</f>
        <v>3</v>
      </c>
      <c r="U3501" s="21" t="n">
        <f aca="false">IF(T3501&lt;=10,1,IF(T3501&lt;=20,2,IF(T3501&lt;=30,3,IF(T3501&lt;=40,4,IF(T3501&lt;=50,5,IF(T3501&lt;=100,6,IF(T3501&lt;=250,7,8)))))))</f>
        <v>1</v>
      </c>
      <c r="V3501" s="21" t="n">
        <f aca="false">IF(AND(OR(Dashboard!$T$3="All",R3501=Dashboard!$T$3),OR(Dashboard!$T$4="All",D3501=Dashboard!$T$4)),1,0)</f>
        <v>1</v>
      </c>
      <c r="W3501" s="21" t="n">
        <f aca="false">IF(V3501=1,T3501+ROW()/10000000,0)</f>
        <v>3.0003501</v>
      </c>
    </row>
    <row r="3502" customFormat="false" ht="15" hidden="false" customHeight="false" outlineLevel="0" collapsed="false">
      <c r="A3502" s="0" t="n">
        <v>18356776</v>
      </c>
      <c r="B3502" s="0" t="s">
        <v>8821</v>
      </c>
      <c r="C3502" s="0" t="n">
        <v>1</v>
      </c>
      <c r="D3502" s="0" t="s">
        <v>6924</v>
      </c>
      <c r="E3502" s="0" t="s">
        <v>8822</v>
      </c>
      <c r="F3502" s="0" t="s">
        <v>8750</v>
      </c>
      <c r="G3502" s="0" t="s">
        <v>8751</v>
      </c>
      <c r="H3502" s="0" t="s">
        <v>2128</v>
      </c>
      <c r="I3502" s="0" t="s">
        <v>2123</v>
      </c>
      <c r="J3502" s="0" t="s">
        <v>47</v>
      </c>
      <c r="K3502" s="0" t="s">
        <v>47</v>
      </c>
      <c r="L3502" s="0" t="s">
        <v>47</v>
      </c>
      <c r="M3502" s="0" t="s">
        <v>47</v>
      </c>
      <c r="N3502" s="0" t="n">
        <v>1</v>
      </c>
      <c r="O3502" s="0" t="n">
        <v>0</v>
      </c>
      <c r="P3502" s="0" t="n">
        <v>100</v>
      </c>
      <c r="Q3502" s="0" t="n">
        <v>1</v>
      </c>
      <c r="R3502" s="0" t="str">
        <f aca="false">INDEX(Lookup!$B$4:$B$18,MATCH(C3502,Lookup!$A$4:$A$18,0))</f>
        <v>India</v>
      </c>
      <c r="S3502" s="20" t="n">
        <f aca="false">INDEX(Lookup!$D$4:$D$18,MATCH(C3502,Lookup!$A$4:$A$18,0))</f>
        <v>0.012</v>
      </c>
      <c r="T3502" s="21" t="n">
        <f aca="false">ROUND(P3502*S3502,2)</f>
        <v>1.2</v>
      </c>
      <c r="U3502" s="21" t="n">
        <f aca="false">IF(T3502&lt;=10,1,IF(T3502&lt;=20,2,IF(T3502&lt;=30,3,IF(T3502&lt;=40,4,IF(T3502&lt;=50,5,IF(T3502&lt;=100,6,IF(T3502&lt;=250,7,8)))))))</f>
        <v>1</v>
      </c>
      <c r="V3502" s="21" t="n">
        <f aca="false">IF(AND(OR(Dashboard!$T$3="All",R3502=Dashboard!$T$3),OR(Dashboard!$T$4="All",D3502=Dashboard!$T$4)),1,0)</f>
        <v>1</v>
      </c>
      <c r="W3502" s="21" t="n">
        <f aca="false">IF(V3502=1,T3502+ROW()/10000000,0)</f>
        <v>1.2003502</v>
      </c>
    </row>
    <row r="3503" customFormat="false" ht="15" hidden="false" customHeight="false" outlineLevel="0" collapsed="false">
      <c r="A3503" s="0" t="n">
        <v>18427222</v>
      </c>
      <c r="B3503" s="0" t="s">
        <v>8823</v>
      </c>
      <c r="C3503" s="0" t="n">
        <v>1</v>
      </c>
      <c r="D3503" s="0" t="s">
        <v>6924</v>
      </c>
      <c r="E3503" s="0" t="s">
        <v>8824</v>
      </c>
      <c r="F3503" s="0" t="s">
        <v>8750</v>
      </c>
      <c r="G3503" s="0" t="s">
        <v>8751</v>
      </c>
      <c r="H3503" s="0" t="s">
        <v>402</v>
      </c>
      <c r="I3503" s="0" t="s">
        <v>2123</v>
      </c>
      <c r="J3503" s="0" t="s">
        <v>47</v>
      </c>
      <c r="K3503" s="0" t="s">
        <v>47</v>
      </c>
      <c r="L3503" s="0" t="s">
        <v>47</v>
      </c>
      <c r="M3503" s="0" t="s">
        <v>47</v>
      </c>
      <c r="N3503" s="0" t="n">
        <v>1</v>
      </c>
      <c r="O3503" s="0" t="n">
        <v>0</v>
      </c>
      <c r="P3503" s="0" t="n">
        <v>300</v>
      </c>
      <c r="Q3503" s="0" t="n">
        <v>1</v>
      </c>
      <c r="R3503" s="0" t="str">
        <f aca="false">INDEX(Lookup!$B$4:$B$18,MATCH(C3503,Lookup!$A$4:$A$18,0))</f>
        <v>India</v>
      </c>
      <c r="S3503" s="20" t="n">
        <f aca="false">INDEX(Lookup!$D$4:$D$18,MATCH(C3503,Lookup!$A$4:$A$18,0))</f>
        <v>0.012</v>
      </c>
      <c r="T3503" s="21" t="n">
        <f aca="false">ROUND(P3503*S3503,2)</f>
        <v>3.6</v>
      </c>
      <c r="U3503" s="21" t="n">
        <f aca="false">IF(T3503&lt;=10,1,IF(T3503&lt;=20,2,IF(T3503&lt;=30,3,IF(T3503&lt;=40,4,IF(T3503&lt;=50,5,IF(T3503&lt;=100,6,IF(T3503&lt;=250,7,8)))))))</f>
        <v>1</v>
      </c>
      <c r="V3503" s="21" t="n">
        <f aca="false">IF(AND(OR(Dashboard!$T$3="All",R3503=Dashboard!$T$3),OR(Dashboard!$T$4="All",D3503=Dashboard!$T$4)),1,0)</f>
        <v>1</v>
      </c>
      <c r="W3503" s="21" t="n">
        <f aca="false">IF(V3503=1,T3503+ROW()/10000000,0)</f>
        <v>3.6003503</v>
      </c>
    </row>
    <row r="3504" customFormat="false" ht="15" hidden="false" customHeight="false" outlineLevel="0" collapsed="false">
      <c r="A3504" s="0" t="n">
        <v>9884</v>
      </c>
      <c r="B3504" s="0" t="s">
        <v>8825</v>
      </c>
      <c r="C3504" s="0" t="n">
        <v>1</v>
      </c>
      <c r="D3504" s="0" t="s">
        <v>6924</v>
      </c>
      <c r="E3504" s="0" t="s">
        <v>8771</v>
      </c>
      <c r="F3504" s="0" t="s">
        <v>8750</v>
      </c>
      <c r="G3504" s="0" t="s">
        <v>8751</v>
      </c>
      <c r="H3504" s="0" t="s">
        <v>2128</v>
      </c>
      <c r="I3504" s="0" t="s">
        <v>2123</v>
      </c>
      <c r="J3504" s="0" t="s">
        <v>47</v>
      </c>
      <c r="K3504" s="0" t="s">
        <v>47</v>
      </c>
      <c r="L3504" s="0" t="s">
        <v>47</v>
      </c>
      <c r="M3504" s="0" t="s">
        <v>47</v>
      </c>
      <c r="N3504" s="0" t="n">
        <v>1</v>
      </c>
      <c r="O3504" s="0" t="n">
        <v>2</v>
      </c>
      <c r="P3504" s="0" t="n">
        <v>150</v>
      </c>
      <c r="Q3504" s="0" t="n">
        <v>1</v>
      </c>
      <c r="R3504" s="0" t="str">
        <f aca="false">INDEX(Lookup!$B$4:$B$18,MATCH(C3504,Lookup!$A$4:$A$18,0))</f>
        <v>India</v>
      </c>
      <c r="S3504" s="20" t="n">
        <f aca="false">INDEX(Lookup!$D$4:$D$18,MATCH(C3504,Lookup!$A$4:$A$18,0))</f>
        <v>0.012</v>
      </c>
      <c r="T3504" s="21" t="n">
        <f aca="false">ROUND(P3504*S3504,2)</f>
        <v>1.8</v>
      </c>
      <c r="U3504" s="21" t="n">
        <f aca="false">IF(T3504&lt;=10,1,IF(T3504&lt;=20,2,IF(T3504&lt;=30,3,IF(T3504&lt;=40,4,IF(T3504&lt;=50,5,IF(T3504&lt;=100,6,IF(T3504&lt;=250,7,8)))))))</f>
        <v>1</v>
      </c>
      <c r="V3504" s="21" t="n">
        <f aca="false">IF(AND(OR(Dashboard!$T$3="All",R3504=Dashboard!$T$3),OR(Dashboard!$T$4="All",D3504=Dashboard!$T$4)),1,0)</f>
        <v>1</v>
      </c>
      <c r="W3504" s="21" t="n">
        <f aca="false">IF(V3504=1,T3504+ROW()/10000000,0)</f>
        <v>1.8003504</v>
      </c>
    </row>
    <row r="3505" customFormat="false" ht="15" hidden="false" customHeight="false" outlineLevel="0" collapsed="false">
      <c r="A3505" s="0" t="n">
        <v>18425767</v>
      </c>
      <c r="B3505" s="0" t="s">
        <v>8826</v>
      </c>
      <c r="C3505" s="0" t="n">
        <v>1</v>
      </c>
      <c r="D3505" s="0" t="s">
        <v>6924</v>
      </c>
      <c r="E3505" s="0" t="s">
        <v>8751</v>
      </c>
      <c r="F3505" s="0" t="s">
        <v>8750</v>
      </c>
      <c r="G3505" s="0" t="s">
        <v>8751</v>
      </c>
      <c r="H3505" s="0" t="s">
        <v>8827</v>
      </c>
      <c r="I3505" s="0" t="s">
        <v>2123</v>
      </c>
      <c r="J3505" s="0" t="s">
        <v>47</v>
      </c>
      <c r="K3505" s="0" t="s">
        <v>47</v>
      </c>
      <c r="L3505" s="0" t="s">
        <v>47</v>
      </c>
      <c r="M3505" s="0" t="s">
        <v>47</v>
      </c>
      <c r="N3505" s="0" t="n">
        <v>2</v>
      </c>
      <c r="O3505" s="0" t="n">
        <v>1</v>
      </c>
      <c r="P3505" s="0" t="n">
        <v>600</v>
      </c>
      <c r="Q3505" s="0" t="n">
        <v>1</v>
      </c>
      <c r="R3505" s="0" t="str">
        <f aca="false">INDEX(Lookup!$B$4:$B$18,MATCH(C3505,Lookup!$A$4:$A$18,0))</f>
        <v>India</v>
      </c>
      <c r="S3505" s="20" t="n">
        <f aca="false">INDEX(Lookup!$D$4:$D$18,MATCH(C3505,Lookup!$A$4:$A$18,0))</f>
        <v>0.012</v>
      </c>
      <c r="T3505" s="21" t="n">
        <f aca="false">ROUND(P3505*S3505,2)</f>
        <v>7.2</v>
      </c>
      <c r="U3505" s="21" t="n">
        <f aca="false">IF(T3505&lt;=10,1,IF(T3505&lt;=20,2,IF(T3505&lt;=30,3,IF(T3505&lt;=40,4,IF(T3505&lt;=50,5,IF(T3505&lt;=100,6,IF(T3505&lt;=250,7,8)))))))</f>
        <v>1</v>
      </c>
      <c r="V3505" s="21" t="n">
        <f aca="false">IF(AND(OR(Dashboard!$T$3="All",R3505=Dashboard!$T$3),OR(Dashboard!$T$4="All",D3505=Dashboard!$T$4)),1,0)</f>
        <v>1</v>
      </c>
      <c r="W3505" s="21" t="n">
        <f aca="false">IF(V3505=1,T3505+ROW()/10000000,0)</f>
        <v>7.2003505</v>
      </c>
    </row>
    <row r="3506" customFormat="false" ht="15" hidden="false" customHeight="false" outlineLevel="0" collapsed="false">
      <c r="A3506" s="0" t="n">
        <v>3479</v>
      </c>
      <c r="B3506" s="0" t="s">
        <v>8828</v>
      </c>
      <c r="C3506" s="0" t="n">
        <v>1</v>
      </c>
      <c r="D3506" s="0" t="s">
        <v>6924</v>
      </c>
      <c r="E3506" s="0" t="s">
        <v>8829</v>
      </c>
      <c r="F3506" s="0" t="s">
        <v>8750</v>
      </c>
      <c r="G3506" s="0" t="s">
        <v>8751</v>
      </c>
      <c r="H3506" s="0" t="s">
        <v>2128</v>
      </c>
      <c r="I3506" s="0" t="s">
        <v>2123</v>
      </c>
      <c r="J3506" s="0" t="s">
        <v>47</v>
      </c>
      <c r="K3506" s="0" t="s">
        <v>46</v>
      </c>
      <c r="L3506" s="0" t="s">
        <v>47</v>
      </c>
      <c r="M3506" s="0" t="s">
        <v>47</v>
      </c>
      <c r="N3506" s="0" t="n">
        <v>1</v>
      </c>
      <c r="O3506" s="0" t="n">
        <v>3</v>
      </c>
      <c r="P3506" s="0" t="n">
        <v>200</v>
      </c>
      <c r="Q3506" s="0" t="n">
        <v>1</v>
      </c>
      <c r="R3506" s="0" t="str">
        <f aca="false">INDEX(Lookup!$B$4:$B$18,MATCH(C3506,Lookup!$A$4:$A$18,0))</f>
        <v>India</v>
      </c>
      <c r="S3506" s="20" t="n">
        <f aca="false">INDEX(Lookup!$D$4:$D$18,MATCH(C3506,Lookup!$A$4:$A$18,0))</f>
        <v>0.012</v>
      </c>
      <c r="T3506" s="21" t="n">
        <f aca="false">ROUND(P3506*S3506,2)</f>
        <v>2.4</v>
      </c>
      <c r="U3506" s="21" t="n">
        <f aca="false">IF(T3506&lt;=10,1,IF(T3506&lt;=20,2,IF(T3506&lt;=30,3,IF(T3506&lt;=40,4,IF(T3506&lt;=50,5,IF(T3506&lt;=100,6,IF(T3506&lt;=250,7,8)))))))</f>
        <v>1</v>
      </c>
      <c r="V3506" s="21" t="n">
        <f aca="false">IF(AND(OR(Dashboard!$T$3="All",R3506=Dashboard!$T$3),OR(Dashboard!$T$4="All",D3506=Dashboard!$T$4)),1,0)</f>
        <v>1</v>
      </c>
      <c r="W3506" s="21" t="n">
        <f aca="false">IF(V3506=1,T3506+ROW()/10000000,0)</f>
        <v>2.4003506</v>
      </c>
    </row>
    <row r="3507" customFormat="false" ht="15" hidden="false" customHeight="false" outlineLevel="0" collapsed="false">
      <c r="A3507" s="0" t="n">
        <v>18414469</v>
      </c>
      <c r="B3507" s="0" t="s">
        <v>8830</v>
      </c>
      <c r="C3507" s="0" t="n">
        <v>1</v>
      </c>
      <c r="D3507" s="0" t="s">
        <v>6924</v>
      </c>
      <c r="E3507" s="0" t="s">
        <v>8831</v>
      </c>
      <c r="F3507" s="0" t="s">
        <v>8750</v>
      </c>
      <c r="G3507" s="0" t="s">
        <v>8751</v>
      </c>
      <c r="H3507" s="0" t="s">
        <v>4668</v>
      </c>
      <c r="I3507" s="0" t="s">
        <v>2123</v>
      </c>
      <c r="J3507" s="0" t="s">
        <v>47</v>
      </c>
      <c r="K3507" s="0" t="s">
        <v>47</v>
      </c>
      <c r="L3507" s="0" t="s">
        <v>47</v>
      </c>
      <c r="M3507" s="0" t="s">
        <v>47</v>
      </c>
      <c r="N3507" s="0" t="n">
        <v>2</v>
      </c>
      <c r="O3507" s="0" t="n">
        <v>0</v>
      </c>
      <c r="P3507" s="0" t="n">
        <v>500</v>
      </c>
      <c r="Q3507" s="0" t="n">
        <v>1</v>
      </c>
      <c r="R3507" s="0" t="str">
        <f aca="false">INDEX(Lookup!$B$4:$B$18,MATCH(C3507,Lookup!$A$4:$A$18,0))</f>
        <v>India</v>
      </c>
      <c r="S3507" s="20" t="n">
        <f aca="false">INDEX(Lookup!$D$4:$D$18,MATCH(C3507,Lookup!$A$4:$A$18,0))</f>
        <v>0.012</v>
      </c>
      <c r="T3507" s="21" t="n">
        <f aca="false">ROUND(P3507*S3507,2)</f>
        <v>6</v>
      </c>
      <c r="U3507" s="21" t="n">
        <f aca="false">IF(T3507&lt;=10,1,IF(T3507&lt;=20,2,IF(T3507&lt;=30,3,IF(T3507&lt;=40,4,IF(T3507&lt;=50,5,IF(T3507&lt;=100,6,IF(T3507&lt;=250,7,8)))))))</f>
        <v>1</v>
      </c>
      <c r="V3507" s="21" t="n">
        <f aca="false">IF(AND(OR(Dashboard!$T$3="All",R3507=Dashboard!$T$3),OR(Dashboard!$T$4="All",D3507=Dashboard!$T$4)),1,0)</f>
        <v>1</v>
      </c>
      <c r="W3507" s="21" t="n">
        <f aca="false">IF(V3507=1,T3507+ROW()/10000000,0)</f>
        <v>6.0003507</v>
      </c>
    </row>
    <row r="3508" customFormat="false" ht="15" hidden="false" customHeight="false" outlineLevel="0" collapsed="false">
      <c r="A3508" s="0" t="n">
        <v>313419</v>
      </c>
      <c r="B3508" s="0" t="s">
        <v>8832</v>
      </c>
      <c r="C3508" s="0" t="n">
        <v>1</v>
      </c>
      <c r="D3508" s="0" t="s">
        <v>6924</v>
      </c>
      <c r="E3508" s="0" t="s">
        <v>8833</v>
      </c>
      <c r="F3508" s="0" t="s">
        <v>8750</v>
      </c>
      <c r="G3508" s="0" t="s">
        <v>8751</v>
      </c>
      <c r="H3508" s="0" t="s">
        <v>2359</v>
      </c>
      <c r="I3508" s="0" t="s">
        <v>2123</v>
      </c>
      <c r="J3508" s="0" t="s">
        <v>47</v>
      </c>
      <c r="K3508" s="0" t="s">
        <v>47</v>
      </c>
      <c r="L3508" s="0" t="s">
        <v>47</v>
      </c>
      <c r="M3508" s="0" t="s">
        <v>47</v>
      </c>
      <c r="N3508" s="0" t="n">
        <v>1</v>
      </c>
      <c r="O3508" s="0" t="n">
        <v>2</v>
      </c>
      <c r="P3508" s="0" t="n">
        <v>450</v>
      </c>
      <c r="Q3508" s="0" t="n">
        <v>1</v>
      </c>
      <c r="R3508" s="0" t="str">
        <f aca="false">INDEX(Lookup!$B$4:$B$18,MATCH(C3508,Lookup!$A$4:$A$18,0))</f>
        <v>India</v>
      </c>
      <c r="S3508" s="20" t="n">
        <f aca="false">INDEX(Lookup!$D$4:$D$18,MATCH(C3508,Lookup!$A$4:$A$18,0))</f>
        <v>0.012</v>
      </c>
      <c r="T3508" s="21" t="n">
        <f aca="false">ROUND(P3508*S3508,2)</f>
        <v>5.4</v>
      </c>
      <c r="U3508" s="21" t="n">
        <f aca="false">IF(T3508&lt;=10,1,IF(T3508&lt;=20,2,IF(T3508&lt;=30,3,IF(T3508&lt;=40,4,IF(T3508&lt;=50,5,IF(T3508&lt;=100,6,IF(T3508&lt;=250,7,8)))))))</f>
        <v>1</v>
      </c>
      <c r="V3508" s="21" t="n">
        <f aca="false">IF(AND(OR(Dashboard!$T$3="All",R3508=Dashboard!$T$3),OR(Dashboard!$T$4="All",D3508=Dashboard!$T$4)),1,0)</f>
        <v>1</v>
      </c>
      <c r="W3508" s="21" t="n">
        <f aca="false">IF(V3508=1,T3508+ROW()/10000000,0)</f>
        <v>5.4003508</v>
      </c>
    </row>
    <row r="3509" customFormat="false" ht="15" hidden="false" customHeight="false" outlineLevel="0" collapsed="false">
      <c r="A3509" s="0" t="n">
        <v>18358162</v>
      </c>
      <c r="B3509" s="0" t="s">
        <v>8834</v>
      </c>
      <c r="C3509" s="0" t="n">
        <v>1</v>
      </c>
      <c r="D3509" s="0" t="s">
        <v>6924</v>
      </c>
      <c r="E3509" s="0" t="s">
        <v>8835</v>
      </c>
      <c r="F3509" s="0" t="s">
        <v>8750</v>
      </c>
      <c r="G3509" s="0" t="s">
        <v>8751</v>
      </c>
      <c r="H3509" s="0" t="s">
        <v>69</v>
      </c>
      <c r="I3509" s="0" t="s">
        <v>2123</v>
      </c>
      <c r="J3509" s="0" t="s">
        <v>47</v>
      </c>
      <c r="K3509" s="0" t="s">
        <v>47</v>
      </c>
      <c r="L3509" s="0" t="s">
        <v>47</v>
      </c>
      <c r="M3509" s="0" t="s">
        <v>47</v>
      </c>
      <c r="N3509" s="0" t="n">
        <v>1</v>
      </c>
      <c r="O3509" s="0" t="n">
        <v>0</v>
      </c>
      <c r="P3509" s="0" t="n">
        <v>300</v>
      </c>
      <c r="Q3509" s="0" t="n">
        <v>1</v>
      </c>
      <c r="R3509" s="0" t="str">
        <f aca="false">INDEX(Lookup!$B$4:$B$18,MATCH(C3509,Lookup!$A$4:$A$18,0))</f>
        <v>India</v>
      </c>
      <c r="S3509" s="20" t="n">
        <f aca="false">INDEX(Lookup!$D$4:$D$18,MATCH(C3509,Lookup!$A$4:$A$18,0))</f>
        <v>0.012</v>
      </c>
      <c r="T3509" s="21" t="n">
        <f aca="false">ROUND(P3509*S3509,2)</f>
        <v>3.6</v>
      </c>
      <c r="U3509" s="21" t="n">
        <f aca="false">IF(T3509&lt;=10,1,IF(T3509&lt;=20,2,IF(T3509&lt;=30,3,IF(T3509&lt;=40,4,IF(T3509&lt;=50,5,IF(T3509&lt;=100,6,IF(T3509&lt;=250,7,8)))))))</f>
        <v>1</v>
      </c>
      <c r="V3509" s="21" t="n">
        <f aca="false">IF(AND(OR(Dashboard!$T$3="All",R3509=Dashboard!$T$3),OR(Dashboard!$T$4="All",D3509=Dashboard!$T$4)),1,0)</f>
        <v>1</v>
      </c>
      <c r="W3509" s="21" t="n">
        <f aca="false">IF(V3509=1,T3509+ROW()/10000000,0)</f>
        <v>3.6003509</v>
      </c>
    </row>
    <row r="3510" customFormat="false" ht="15" hidden="false" customHeight="false" outlineLevel="0" collapsed="false">
      <c r="A3510" s="0" t="n">
        <v>18355111</v>
      </c>
      <c r="B3510" s="0" t="s">
        <v>8836</v>
      </c>
      <c r="C3510" s="0" t="n">
        <v>1</v>
      </c>
      <c r="D3510" s="0" t="s">
        <v>6924</v>
      </c>
      <c r="E3510" s="0" t="s">
        <v>8837</v>
      </c>
      <c r="F3510" s="0" t="s">
        <v>8750</v>
      </c>
      <c r="G3510" s="0" t="s">
        <v>8751</v>
      </c>
      <c r="H3510" s="0" t="s">
        <v>8838</v>
      </c>
      <c r="I3510" s="0" t="s">
        <v>2123</v>
      </c>
      <c r="J3510" s="0" t="s">
        <v>47</v>
      </c>
      <c r="K3510" s="0" t="s">
        <v>47</v>
      </c>
      <c r="L3510" s="0" t="s">
        <v>47</v>
      </c>
      <c r="M3510" s="0" t="s">
        <v>47</v>
      </c>
      <c r="N3510" s="0" t="n">
        <v>1</v>
      </c>
      <c r="O3510" s="0" t="n">
        <v>3</v>
      </c>
      <c r="P3510" s="0" t="n">
        <v>400</v>
      </c>
      <c r="Q3510" s="0" t="n">
        <v>1</v>
      </c>
      <c r="R3510" s="0" t="str">
        <f aca="false">INDEX(Lookup!$B$4:$B$18,MATCH(C3510,Lookup!$A$4:$A$18,0))</f>
        <v>India</v>
      </c>
      <c r="S3510" s="20" t="n">
        <f aca="false">INDEX(Lookup!$D$4:$D$18,MATCH(C3510,Lookup!$A$4:$A$18,0))</f>
        <v>0.012</v>
      </c>
      <c r="T3510" s="21" t="n">
        <f aca="false">ROUND(P3510*S3510,2)</f>
        <v>4.8</v>
      </c>
      <c r="U3510" s="21" t="n">
        <f aca="false">IF(T3510&lt;=10,1,IF(T3510&lt;=20,2,IF(T3510&lt;=30,3,IF(T3510&lt;=40,4,IF(T3510&lt;=50,5,IF(T3510&lt;=100,6,IF(T3510&lt;=250,7,8)))))))</f>
        <v>1</v>
      </c>
      <c r="V3510" s="21" t="n">
        <f aca="false">IF(AND(OR(Dashboard!$T$3="All",R3510=Dashboard!$T$3),OR(Dashboard!$T$4="All",D3510=Dashboard!$T$4)),1,0)</f>
        <v>1</v>
      </c>
      <c r="W3510" s="21" t="n">
        <f aca="false">IF(V3510=1,T3510+ROW()/10000000,0)</f>
        <v>4.800351</v>
      </c>
    </row>
    <row r="3511" customFormat="false" ht="15" hidden="false" customHeight="false" outlineLevel="0" collapsed="false">
      <c r="A3511" s="0" t="n">
        <v>18355115</v>
      </c>
      <c r="B3511" s="0" t="s">
        <v>8839</v>
      </c>
      <c r="C3511" s="0" t="n">
        <v>1</v>
      </c>
      <c r="D3511" s="0" t="s">
        <v>6924</v>
      </c>
      <c r="E3511" s="0" t="s">
        <v>8840</v>
      </c>
      <c r="F3511" s="0" t="s">
        <v>8750</v>
      </c>
      <c r="G3511" s="0" t="s">
        <v>8751</v>
      </c>
      <c r="H3511" s="0" t="s">
        <v>69</v>
      </c>
      <c r="I3511" s="0" t="s">
        <v>2123</v>
      </c>
      <c r="J3511" s="0" t="s">
        <v>47</v>
      </c>
      <c r="K3511" s="0" t="s">
        <v>47</v>
      </c>
      <c r="L3511" s="0" t="s">
        <v>47</v>
      </c>
      <c r="M3511" s="0" t="s">
        <v>47</v>
      </c>
      <c r="N3511" s="0" t="n">
        <v>1</v>
      </c>
      <c r="O3511" s="0" t="n">
        <v>0</v>
      </c>
      <c r="P3511" s="0" t="n">
        <v>300</v>
      </c>
      <c r="Q3511" s="0" t="n">
        <v>1</v>
      </c>
      <c r="R3511" s="0" t="str">
        <f aca="false">INDEX(Lookup!$B$4:$B$18,MATCH(C3511,Lookup!$A$4:$A$18,0))</f>
        <v>India</v>
      </c>
      <c r="S3511" s="20" t="n">
        <f aca="false">INDEX(Lookup!$D$4:$D$18,MATCH(C3511,Lookup!$A$4:$A$18,0))</f>
        <v>0.012</v>
      </c>
      <c r="T3511" s="21" t="n">
        <f aca="false">ROUND(P3511*S3511,2)</f>
        <v>3.6</v>
      </c>
      <c r="U3511" s="21" t="n">
        <f aca="false">IF(T3511&lt;=10,1,IF(T3511&lt;=20,2,IF(T3511&lt;=30,3,IF(T3511&lt;=40,4,IF(T3511&lt;=50,5,IF(T3511&lt;=100,6,IF(T3511&lt;=250,7,8)))))))</f>
        <v>1</v>
      </c>
      <c r="V3511" s="21" t="n">
        <f aca="false">IF(AND(OR(Dashboard!$T$3="All",R3511=Dashboard!$T$3),OR(Dashboard!$T$4="All",D3511=Dashboard!$T$4)),1,0)</f>
        <v>1</v>
      </c>
      <c r="W3511" s="21" t="n">
        <f aca="false">IF(V3511=1,T3511+ROW()/10000000,0)</f>
        <v>3.6003511</v>
      </c>
    </row>
    <row r="3512" customFormat="false" ht="15" hidden="false" customHeight="false" outlineLevel="0" collapsed="false">
      <c r="A3512" s="0" t="n">
        <v>18273617</v>
      </c>
      <c r="B3512" s="0" t="s">
        <v>8841</v>
      </c>
      <c r="C3512" s="0" t="n">
        <v>1</v>
      </c>
      <c r="D3512" s="0" t="s">
        <v>6924</v>
      </c>
      <c r="E3512" s="0" t="s">
        <v>8842</v>
      </c>
      <c r="F3512" s="0" t="s">
        <v>8750</v>
      </c>
      <c r="G3512" s="0" t="s">
        <v>8751</v>
      </c>
      <c r="H3512" s="0" t="s">
        <v>2128</v>
      </c>
      <c r="I3512" s="0" t="s">
        <v>2123</v>
      </c>
      <c r="J3512" s="0" t="s">
        <v>47</v>
      </c>
      <c r="K3512" s="0" t="s">
        <v>46</v>
      </c>
      <c r="L3512" s="0" t="s">
        <v>47</v>
      </c>
      <c r="M3512" s="0" t="s">
        <v>47</v>
      </c>
      <c r="N3512" s="0" t="n">
        <v>1</v>
      </c>
      <c r="O3512" s="0" t="n">
        <v>3</v>
      </c>
      <c r="P3512" s="0" t="n">
        <v>300</v>
      </c>
      <c r="Q3512" s="0" t="n">
        <v>1</v>
      </c>
      <c r="R3512" s="0" t="str">
        <f aca="false">INDEX(Lookup!$B$4:$B$18,MATCH(C3512,Lookup!$A$4:$A$18,0))</f>
        <v>India</v>
      </c>
      <c r="S3512" s="20" t="n">
        <f aca="false">INDEX(Lookup!$D$4:$D$18,MATCH(C3512,Lookup!$A$4:$A$18,0))</f>
        <v>0.012</v>
      </c>
      <c r="T3512" s="21" t="n">
        <f aca="false">ROUND(P3512*S3512,2)</f>
        <v>3.6</v>
      </c>
      <c r="U3512" s="21" t="n">
        <f aca="false">IF(T3512&lt;=10,1,IF(T3512&lt;=20,2,IF(T3512&lt;=30,3,IF(T3512&lt;=40,4,IF(T3512&lt;=50,5,IF(T3512&lt;=100,6,IF(T3512&lt;=250,7,8)))))))</f>
        <v>1</v>
      </c>
      <c r="V3512" s="21" t="n">
        <f aca="false">IF(AND(OR(Dashboard!$T$3="All",R3512=Dashboard!$T$3),OR(Dashboard!$T$4="All",D3512=Dashboard!$T$4)),1,0)</f>
        <v>1</v>
      </c>
      <c r="W3512" s="21" t="n">
        <f aca="false">IF(V3512=1,T3512+ROW()/10000000,0)</f>
        <v>3.6003512</v>
      </c>
    </row>
    <row r="3513" customFormat="false" ht="15" hidden="false" customHeight="false" outlineLevel="0" collapsed="false">
      <c r="A3513" s="0" t="n">
        <v>18357958</v>
      </c>
      <c r="B3513" s="0" t="s">
        <v>8843</v>
      </c>
      <c r="C3513" s="0" t="n">
        <v>1</v>
      </c>
      <c r="D3513" s="0" t="s">
        <v>6924</v>
      </c>
      <c r="E3513" s="0" t="s">
        <v>8844</v>
      </c>
      <c r="F3513" s="0" t="s">
        <v>8750</v>
      </c>
      <c r="G3513" s="0" t="s">
        <v>8751</v>
      </c>
      <c r="H3513" s="0" t="s">
        <v>402</v>
      </c>
      <c r="I3513" s="0" t="s">
        <v>2123</v>
      </c>
      <c r="J3513" s="0" t="s">
        <v>47</v>
      </c>
      <c r="K3513" s="0" t="s">
        <v>47</v>
      </c>
      <c r="L3513" s="0" t="s">
        <v>47</v>
      </c>
      <c r="M3513" s="0" t="s">
        <v>47</v>
      </c>
      <c r="N3513" s="0" t="n">
        <v>1</v>
      </c>
      <c r="O3513" s="0" t="n">
        <v>2</v>
      </c>
      <c r="P3513" s="0" t="n">
        <v>200</v>
      </c>
      <c r="Q3513" s="0" t="n">
        <v>1</v>
      </c>
      <c r="R3513" s="0" t="str">
        <f aca="false">INDEX(Lookup!$B$4:$B$18,MATCH(C3513,Lookup!$A$4:$A$18,0))</f>
        <v>India</v>
      </c>
      <c r="S3513" s="20" t="n">
        <f aca="false">INDEX(Lookup!$D$4:$D$18,MATCH(C3513,Lookup!$A$4:$A$18,0))</f>
        <v>0.012</v>
      </c>
      <c r="T3513" s="21" t="n">
        <f aca="false">ROUND(P3513*S3513,2)</f>
        <v>2.4</v>
      </c>
      <c r="U3513" s="21" t="n">
        <f aca="false">IF(T3513&lt;=10,1,IF(T3513&lt;=20,2,IF(T3513&lt;=30,3,IF(T3513&lt;=40,4,IF(T3513&lt;=50,5,IF(T3513&lt;=100,6,IF(T3513&lt;=250,7,8)))))))</f>
        <v>1</v>
      </c>
      <c r="V3513" s="21" t="n">
        <f aca="false">IF(AND(OR(Dashboard!$T$3="All",R3513=Dashboard!$T$3),OR(Dashboard!$T$4="All",D3513=Dashboard!$T$4)),1,0)</f>
        <v>1</v>
      </c>
      <c r="W3513" s="21" t="n">
        <f aca="false">IF(V3513=1,T3513+ROW()/10000000,0)</f>
        <v>2.4003513</v>
      </c>
    </row>
    <row r="3514" customFormat="false" ht="15" hidden="false" customHeight="false" outlineLevel="0" collapsed="false">
      <c r="A3514" s="0" t="n">
        <v>18331598</v>
      </c>
      <c r="B3514" s="0" t="s">
        <v>8845</v>
      </c>
      <c r="C3514" s="0" t="n">
        <v>1</v>
      </c>
      <c r="D3514" s="0" t="s">
        <v>6924</v>
      </c>
      <c r="E3514" s="0" t="s">
        <v>8846</v>
      </c>
      <c r="F3514" s="0" t="s">
        <v>8750</v>
      </c>
      <c r="G3514" s="0" t="s">
        <v>8751</v>
      </c>
      <c r="H3514" s="0" t="s">
        <v>3119</v>
      </c>
      <c r="I3514" s="0" t="s">
        <v>2123</v>
      </c>
      <c r="J3514" s="0" t="s">
        <v>47</v>
      </c>
      <c r="K3514" s="0" t="s">
        <v>47</v>
      </c>
      <c r="L3514" s="0" t="s">
        <v>47</v>
      </c>
      <c r="M3514" s="0" t="s">
        <v>47</v>
      </c>
      <c r="N3514" s="0" t="n">
        <v>1</v>
      </c>
      <c r="O3514" s="0" t="n">
        <v>0</v>
      </c>
      <c r="P3514" s="0" t="n">
        <v>450</v>
      </c>
      <c r="Q3514" s="0" t="n">
        <v>1</v>
      </c>
      <c r="R3514" s="0" t="str">
        <f aca="false">INDEX(Lookup!$B$4:$B$18,MATCH(C3514,Lookup!$A$4:$A$18,0))</f>
        <v>India</v>
      </c>
      <c r="S3514" s="20" t="n">
        <f aca="false">INDEX(Lookup!$D$4:$D$18,MATCH(C3514,Lookup!$A$4:$A$18,0))</f>
        <v>0.012</v>
      </c>
      <c r="T3514" s="21" t="n">
        <f aca="false">ROUND(P3514*S3514,2)</f>
        <v>5.4</v>
      </c>
      <c r="U3514" s="21" t="n">
        <f aca="false">IF(T3514&lt;=10,1,IF(T3514&lt;=20,2,IF(T3514&lt;=30,3,IF(T3514&lt;=40,4,IF(T3514&lt;=50,5,IF(T3514&lt;=100,6,IF(T3514&lt;=250,7,8)))))))</f>
        <v>1</v>
      </c>
      <c r="V3514" s="21" t="n">
        <f aca="false">IF(AND(OR(Dashboard!$T$3="All",R3514=Dashboard!$T$3),OR(Dashboard!$T$4="All",D3514=Dashboard!$T$4)),1,0)</f>
        <v>1</v>
      </c>
      <c r="W3514" s="21" t="n">
        <f aca="false">IF(V3514=1,T3514+ROW()/10000000,0)</f>
        <v>5.4003514</v>
      </c>
    </row>
    <row r="3515" customFormat="false" ht="15" hidden="false" customHeight="false" outlineLevel="0" collapsed="false">
      <c r="A3515" s="0" t="n">
        <v>18419884</v>
      </c>
      <c r="B3515" s="0" t="s">
        <v>8847</v>
      </c>
      <c r="C3515" s="0" t="n">
        <v>1</v>
      </c>
      <c r="D3515" s="0" t="s">
        <v>6924</v>
      </c>
      <c r="E3515" s="0" t="s">
        <v>8848</v>
      </c>
      <c r="F3515" s="0" t="s">
        <v>8750</v>
      </c>
      <c r="G3515" s="0" t="s">
        <v>8751</v>
      </c>
      <c r="H3515" s="0" t="s">
        <v>8849</v>
      </c>
      <c r="I3515" s="0" t="s">
        <v>2123</v>
      </c>
      <c r="J3515" s="0" t="s">
        <v>46</v>
      </c>
      <c r="K3515" s="0" t="s">
        <v>47</v>
      </c>
      <c r="L3515" s="0" t="s">
        <v>47</v>
      </c>
      <c r="M3515" s="0" t="s">
        <v>47</v>
      </c>
      <c r="N3515" s="0" t="n">
        <v>2</v>
      </c>
      <c r="O3515" s="0" t="n">
        <v>1</v>
      </c>
      <c r="P3515" s="0" t="n">
        <v>800</v>
      </c>
      <c r="Q3515" s="0" t="n">
        <v>1</v>
      </c>
      <c r="R3515" s="0" t="str">
        <f aca="false">INDEX(Lookup!$B$4:$B$18,MATCH(C3515,Lookup!$A$4:$A$18,0))</f>
        <v>India</v>
      </c>
      <c r="S3515" s="20" t="n">
        <f aca="false">INDEX(Lookup!$D$4:$D$18,MATCH(C3515,Lookup!$A$4:$A$18,0))</f>
        <v>0.012</v>
      </c>
      <c r="T3515" s="21" t="n">
        <f aca="false">ROUND(P3515*S3515,2)</f>
        <v>9.6</v>
      </c>
      <c r="U3515" s="21" t="n">
        <f aca="false">IF(T3515&lt;=10,1,IF(T3515&lt;=20,2,IF(T3515&lt;=30,3,IF(T3515&lt;=40,4,IF(T3515&lt;=50,5,IF(T3515&lt;=100,6,IF(T3515&lt;=250,7,8)))))))</f>
        <v>1</v>
      </c>
      <c r="V3515" s="21" t="n">
        <f aca="false">IF(AND(OR(Dashboard!$T$3="All",R3515=Dashboard!$T$3),OR(Dashboard!$T$4="All",D3515=Dashboard!$T$4)),1,0)</f>
        <v>1</v>
      </c>
      <c r="W3515" s="21" t="n">
        <f aca="false">IF(V3515=1,T3515+ROW()/10000000,0)</f>
        <v>9.6003515</v>
      </c>
    </row>
    <row r="3516" customFormat="false" ht="15" hidden="false" customHeight="false" outlineLevel="0" collapsed="false">
      <c r="A3516" s="0" t="n">
        <v>18362795</v>
      </c>
      <c r="B3516" s="0" t="s">
        <v>8850</v>
      </c>
      <c r="C3516" s="0" t="n">
        <v>1</v>
      </c>
      <c r="D3516" s="0" t="s">
        <v>6924</v>
      </c>
      <c r="E3516" s="0" t="s">
        <v>8851</v>
      </c>
      <c r="F3516" s="0" t="s">
        <v>8750</v>
      </c>
      <c r="G3516" s="0" t="s">
        <v>8751</v>
      </c>
      <c r="H3516" s="0" t="s">
        <v>2128</v>
      </c>
      <c r="I3516" s="0" t="s">
        <v>2123</v>
      </c>
      <c r="J3516" s="0" t="s">
        <v>47</v>
      </c>
      <c r="K3516" s="0" t="s">
        <v>47</v>
      </c>
      <c r="L3516" s="0" t="s">
        <v>47</v>
      </c>
      <c r="M3516" s="0" t="s">
        <v>47</v>
      </c>
      <c r="N3516" s="0" t="n">
        <v>1</v>
      </c>
      <c r="O3516" s="0" t="n">
        <v>0</v>
      </c>
      <c r="P3516" s="0" t="n">
        <v>200</v>
      </c>
      <c r="Q3516" s="0" t="n">
        <v>1</v>
      </c>
      <c r="R3516" s="0" t="str">
        <f aca="false">INDEX(Lookup!$B$4:$B$18,MATCH(C3516,Lookup!$A$4:$A$18,0))</f>
        <v>India</v>
      </c>
      <c r="S3516" s="20" t="n">
        <f aca="false">INDEX(Lookup!$D$4:$D$18,MATCH(C3516,Lookup!$A$4:$A$18,0))</f>
        <v>0.012</v>
      </c>
      <c r="T3516" s="21" t="n">
        <f aca="false">ROUND(P3516*S3516,2)</f>
        <v>2.4</v>
      </c>
      <c r="U3516" s="21" t="n">
        <f aca="false">IF(T3516&lt;=10,1,IF(T3516&lt;=20,2,IF(T3516&lt;=30,3,IF(T3516&lt;=40,4,IF(T3516&lt;=50,5,IF(T3516&lt;=100,6,IF(T3516&lt;=250,7,8)))))))</f>
        <v>1</v>
      </c>
      <c r="V3516" s="21" t="n">
        <f aca="false">IF(AND(OR(Dashboard!$T$3="All",R3516=Dashboard!$T$3),OR(Dashboard!$T$4="All",D3516=Dashboard!$T$4)),1,0)</f>
        <v>1</v>
      </c>
      <c r="W3516" s="21" t="n">
        <f aca="false">IF(V3516=1,T3516+ROW()/10000000,0)</f>
        <v>2.4003516</v>
      </c>
    </row>
    <row r="3517" customFormat="false" ht="15" hidden="false" customHeight="false" outlineLevel="0" collapsed="false">
      <c r="A3517" s="0" t="n">
        <v>9876</v>
      </c>
      <c r="B3517" s="0" t="s">
        <v>8852</v>
      </c>
      <c r="C3517" s="0" t="n">
        <v>1</v>
      </c>
      <c r="D3517" s="0" t="s">
        <v>6924</v>
      </c>
      <c r="E3517" s="0" t="s">
        <v>8853</v>
      </c>
      <c r="F3517" s="0" t="s">
        <v>8750</v>
      </c>
      <c r="G3517" s="0" t="s">
        <v>8751</v>
      </c>
      <c r="H3517" s="0" t="s">
        <v>4467</v>
      </c>
      <c r="I3517" s="0" t="s">
        <v>2123</v>
      </c>
      <c r="J3517" s="0" t="s">
        <v>47</v>
      </c>
      <c r="K3517" s="0" t="s">
        <v>47</v>
      </c>
      <c r="L3517" s="0" t="s">
        <v>47</v>
      </c>
      <c r="M3517" s="0" t="s">
        <v>47</v>
      </c>
      <c r="N3517" s="0" t="n">
        <v>1</v>
      </c>
      <c r="O3517" s="0" t="n">
        <v>1</v>
      </c>
      <c r="P3517" s="0" t="n">
        <v>200</v>
      </c>
      <c r="Q3517" s="0" t="n">
        <v>1</v>
      </c>
      <c r="R3517" s="0" t="str">
        <f aca="false">INDEX(Lookup!$B$4:$B$18,MATCH(C3517,Lookup!$A$4:$A$18,0))</f>
        <v>India</v>
      </c>
      <c r="S3517" s="20" t="n">
        <f aca="false">INDEX(Lookup!$D$4:$D$18,MATCH(C3517,Lookup!$A$4:$A$18,0))</f>
        <v>0.012</v>
      </c>
      <c r="T3517" s="21" t="n">
        <f aca="false">ROUND(P3517*S3517,2)</f>
        <v>2.4</v>
      </c>
      <c r="U3517" s="21" t="n">
        <f aca="false">IF(T3517&lt;=10,1,IF(T3517&lt;=20,2,IF(T3517&lt;=30,3,IF(T3517&lt;=40,4,IF(T3517&lt;=50,5,IF(T3517&lt;=100,6,IF(T3517&lt;=250,7,8)))))))</f>
        <v>1</v>
      </c>
      <c r="V3517" s="21" t="n">
        <f aca="false">IF(AND(OR(Dashboard!$T$3="All",R3517=Dashboard!$T$3),OR(Dashboard!$T$4="All",D3517=Dashboard!$T$4)),1,0)</f>
        <v>1</v>
      </c>
      <c r="W3517" s="21" t="n">
        <f aca="false">IF(V3517=1,T3517+ROW()/10000000,0)</f>
        <v>2.4003517</v>
      </c>
    </row>
    <row r="3518" customFormat="false" ht="15" hidden="false" customHeight="false" outlineLevel="0" collapsed="false">
      <c r="A3518" s="0" t="n">
        <v>18312598</v>
      </c>
      <c r="B3518" s="0" t="s">
        <v>8854</v>
      </c>
      <c r="C3518" s="0" t="n">
        <v>1</v>
      </c>
      <c r="D3518" s="0" t="s">
        <v>6924</v>
      </c>
      <c r="E3518" s="0" t="s">
        <v>8855</v>
      </c>
      <c r="F3518" s="0" t="s">
        <v>8750</v>
      </c>
      <c r="G3518" s="0" t="s">
        <v>8751</v>
      </c>
      <c r="H3518" s="0" t="s">
        <v>2868</v>
      </c>
      <c r="I3518" s="0" t="s">
        <v>2123</v>
      </c>
      <c r="J3518" s="0" t="s">
        <v>47</v>
      </c>
      <c r="K3518" s="0" t="s">
        <v>47</v>
      </c>
      <c r="L3518" s="0" t="s">
        <v>47</v>
      </c>
      <c r="M3518" s="0" t="s">
        <v>47</v>
      </c>
      <c r="N3518" s="0" t="n">
        <v>2</v>
      </c>
      <c r="O3518" s="0" t="n">
        <v>0</v>
      </c>
      <c r="P3518" s="0" t="n">
        <v>500</v>
      </c>
      <c r="Q3518" s="0" t="n">
        <v>1</v>
      </c>
      <c r="R3518" s="0" t="str">
        <f aca="false">INDEX(Lookup!$B$4:$B$18,MATCH(C3518,Lookup!$A$4:$A$18,0))</f>
        <v>India</v>
      </c>
      <c r="S3518" s="20" t="n">
        <f aca="false">INDEX(Lookup!$D$4:$D$18,MATCH(C3518,Lookup!$A$4:$A$18,0))</f>
        <v>0.012</v>
      </c>
      <c r="T3518" s="21" t="n">
        <f aca="false">ROUND(P3518*S3518,2)</f>
        <v>6</v>
      </c>
      <c r="U3518" s="21" t="n">
        <f aca="false">IF(T3518&lt;=10,1,IF(T3518&lt;=20,2,IF(T3518&lt;=30,3,IF(T3518&lt;=40,4,IF(T3518&lt;=50,5,IF(T3518&lt;=100,6,IF(T3518&lt;=250,7,8)))))))</f>
        <v>1</v>
      </c>
      <c r="V3518" s="21" t="n">
        <f aca="false">IF(AND(OR(Dashboard!$T$3="All",R3518=Dashboard!$T$3),OR(Dashboard!$T$4="All",D3518=Dashboard!$T$4)),1,0)</f>
        <v>1</v>
      </c>
      <c r="W3518" s="21" t="n">
        <f aca="false">IF(V3518=1,T3518+ROW()/10000000,0)</f>
        <v>6.0003518</v>
      </c>
    </row>
    <row r="3519" customFormat="false" ht="15" hidden="false" customHeight="false" outlineLevel="0" collapsed="false">
      <c r="A3519" s="0" t="n">
        <v>18454461</v>
      </c>
      <c r="B3519" s="0" t="s">
        <v>8856</v>
      </c>
      <c r="C3519" s="0" t="n">
        <v>1</v>
      </c>
      <c r="D3519" s="0" t="s">
        <v>6924</v>
      </c>
      <c r="E3519" s="0" t="s">
        <v>8857</v>
      </c>
      <c r="F3519" s="0" t="s">
        <v>8750</v>
      </c>
      <c r="G3519" s="0" t="s">
        <v>8751</v>
      </c>
      <c r="H3519" s="0" t="s">
        <v>3356</v>
      </c>
      <c r="I3519" s="0" t="s">
        <v>2123</v>
      </c>
      <c r="J3519" s="0" t="s">
        <v>47</v>
      </c>
      <c r="K3519" s="0" t="s">
        <v>46</v>
      </c>
      <c r="L3519" s="0" t="s">
        <v>47</v>
      </c>
      <c r="M3519" s="0" t="s">
        <v>47</v>
      </c>
      <c r="N3519" s="0" t="n">
        <v>1</v>
      </c>
      <c r="O3519" s="0" t="n">
        <v>0</v>
      </c>
      <c r="P3519" s="0" t="n">
        <v>200</v>
      </c>
      <c r="Q3519" s="0" t="n">
        <v>1</v>
      </c>
      <c r="R3519" s="0" t="str">
        <f aca="false">INDEX(Lookup!$B$4:$B$18,MATCH(C3519,Lookup!$A$4:$A$18,0))</f>
        <v>India</v>
      </c>
      <c r="S3519" s="20" t="n">
        <f aca="false">INDEX(Lookup!$D$4:$D$18,MATCH(C3519,Lookup!$A$4:$A$18,0))</f>
        <v>0.012</v>
      </c>
      <c r="T3519" s="21" t="n">
        <f aca="false">ROUND(P3519*S3519,2)</f>
        <v>2.4</v>
      </c>
      <c r="U3519" s="21" t="n">
        <f aca="false">IF(T3519&lt;=10,1,IF(T3519&lt;=20,2,IF(T3519&lt;=30,3,IF(T3519&lt;=40,4,IF(T3519&lt;=50,5,IF(T3519&lt;=100,6,IF(T3519&lt;=250,7,8)))))))</f>
        <v>1</v>
      </c>
      <c r="V3519" s="21" t="n">
        <f aca="false">IF(AND(OR(Dashboard!$T$3="All",R3519=Dashboard!$T$3),OR(Dashboard!$T$4="All",D3519=Dashboard!$T$4)),1,0)</f>
        <v>1</v>
      </c>
      <c r="W3519" s="21" t="n">
        <f aca="false">IF(V3519=1,T3519+ROW()/10000000,0)</f>
        <v>2.4003519</v>
      </c>
    </row>
    <row r="3520" customFormat="false" ht="15" hidden="false" customHeight="false" outlineLevel="0" collapsed="false">
      <c r="A3520" s="0" t="n">
        <v>8959</v>
      </c>
      <c r="B3520" s="0" t="s">
        <v>4016</v>
      </c>
      <c r="C3520" s="0" t="n">
        <v>1</v>
      </c>
      <c r="D3520" s="0" t="s">
        <v>6924</v>
      </c>
      <c r="E3520" s="0" t="s">
        <v>8858</v>
      </c>
      <c r="F3520" s="0" t="s">
        <v>8750</v>
      </c>
      <c r="G3520" s="0" t="s">
        <v>8751</v>
      </c>
      <c r="H3520" s="0" t="s">
        <v>4018</v>
      </c>
      <c r="I3520" s="0" t="s">
        <v>2123</v>
      </c>
      <c r="J3520" s="0" t="s">
        <v>47</v>
      </c>
      <c r="K3520" s="0" t="s">
        <v>46</v>
      </c>
      <c r="L3520" s="0" t="s">
        <v>47</v>
      </c>
      <c r="M3520" s="0" t="s">
        <v>47</v>
      </c>
      <c r="N3520" s="0" t="n">
        <v>3</v>
      </c>
      <c r="O3520" s="0" t="n">
        <v>686</v>
      </c>
      <c r="P3520" s="0" t="n">
        <v>1500</v>
      </c>
      <c r="Q3520" s="0" t="n">
        <v>4.1</v>
      </c>
      <c r="R3520" s="0" t="str">
        <f aca="false">INDEX(Lookup!$B$4:$B$18,MATCH(C3520,Lookup!$A$4:$A$18,0))</f>
        <v>India</v>
      </c>
      <c r="S3520" s="20" t="n">
        <f aca="false">INDEX(Lookup!$D$4:$D$18,MATCH(C3520,Lookup!$A$4:$A$18,0))</f>
        <v>0.012</v>
      </c>
      <c r="T3520" s="21" t="n">
        <f aca="false">ROUND(P3520*S3520,2)</f>
        <v>18</v>
      </c>
      <c r="U3520" s="21" t="n">
        <f aca="false">IF(T3520&lt;=10,1,IF(T3520&lt;=20,2,IF(T3520&lt;=30,3,IF(T3520&lt;=40,4,IF(T3520&lt;=50,5,IF(T3520&lt;=100,6,IF(T3520&lt;=250,7,8)))))))</f>
        <v>2</v>
      </c>
      <c r="V3520" s="21" t="n">
        <f aca="false">IF(AND(OR(Dashboard!$T$3="All",R3520=Dashboard!$T$3),OR(Dashboard!$T$4="All",D3520=Dashboard!$T$4)),1,0)</f>
        <v>1</v>
      </c>
      <c r="W3520" s="21" t="n">
        <f aca="false">IF(V3520=1,T3520+ROW()/10000000,0)</f>
        <v>18.000352</v>
      </c>
    </row>
    <row r="3521" customFormat="false" ht="15" hidden="false" customHeight="false" outlineLevel="0" collapsed="false">
      <c r="A3521" s="0" t="n">
        <v>304176</v>
      </c>
      <c r="B3521" s="0" t="s">
        <v>8859</v>
      </c>
      <c r="C3521" s="0" t="n">
        <v>1</v>
      </c>
      <c r="D3521" s="0" t="s">
        <v>6924</v>
      </c>
      <c r="E3521" s="0" t="s">
        <v>8860</v>
      </c>
      <c r="F3521" s="0" t="s">
        <v>8861</v>
      </c>
      <c r="G3521" s="0" t="s">
        <v>8862</v>
      </c>
      <c r="H3521" s="0" t="s">
        <v>156</v>
      </c>
      <c r="I3521" s="0" t="s">
        <v>2123</v>
      </c>
      <c r="J3521" s="0" t="s">
        <v>47</v>
      </c>
      <c r="K3521" s="0" t="s">
        <v>47</v>
      </c>
      <c r="L3521" s="0" t="s">
        <v>47</v>
      </c>
      <c r="M3521" s="0" t="s">
        <v>47</v>
      </c>
      <c r="N3521" s="0" t="n">
        <v>1</v>
      </c>
      <c r="O3521" s="0" t="n">
        <v>44</v>
      </c>
      <c r="P3521" s="0" t="n">
        <v>250</v>
      </c>
      <c r="Q3521" s="0" t="n">
        <v>3.2</v>
      </c>
      <c r="R3521" s="0" t="str">
        <f aca="false">INDEX(Lookup!$B$4:$B$18,MATCH(C3521,Lookup!$A$4:$A$18,0))</f>
        <v>India</v>
      </c>
      <c r="S3521" s="20" t="n">
        <f aca="false">INDEX(Lookup!$D$4:$D$18,MATCH(C3521,Lookup!$A$4:$A$18,0))</f>
        <v>0.012</v>
      </c>
      <c r="T3521" s="21" t="n">
        <f aca="false">ROUND(P3521*S3521,2)</f>
        <v>3</v>
      </c>
      <c r="U3521" s="21" t="n">
        <f aca="false">IF(T3521&lt;=10,1,IF(T3521&lt;=20,2,IF(T3521&lt;=30,3,IF(T3521&lt;=40,4,IF(T3521&lt;=50,5,IF(T3521&lt;=100,6,IF(T3521&lt;=250,7,8)))))))</f>
        <v>1</v>
      </c>
      <c r="V3521" s="21" t="n">
        <f aca="false">IF(AND(OR(Dashboard!$T$3="All",R3521=Dashboard!$T$3),OR(Dashboard!$T$4="All",D3521=Dashboard!$T$4)),1,0)</f>
        <v>1</v>
      </c>
      <c r="W3521" s="21" t="n">
        <f aca="false">IF(V3521=1,T3521+ROW()/10000000,0)</f>
        <v>3.0003521</v>
      </c>
    </row>
    <row r="3522" customFormat="false" ht="15" hidden="false" customHeight="false" outlineLevel="0" collapsed="false">
      <c r="A3522" s="0" t="n">
        <v>8822</v>
      </c>
      <c r="B3522" s="0" t="s">
        <v>8863</v>
      </c>
      <c r="C3522" s="0" t="n">
        <v>1</v>
      </c>
      <c r="D3522" s="0" t="s">
        <v>6924</v>
      </c>
      <c r="E3522" s="0" t="s">
        <v>8864</v>
      </c>
      <c r="F3522" s="0" t="s">
        <v>8861</v>
      </c>
      <c r="G3522" s="0" t="s">
        <v>8862</v>
      </c>
      <c r="H3522" s="0" t="s">
        <v>3500</v>
      </c>
      <c r="I3522" s="0" t="s">
        <v>2123</v>
      </c>
      <c r="J3522" s="0" t="s">
        <v>46</v>
      </c>
      <c r="K3522" s="0" t="s">
        <v>47</v>
      </c>
      <c r="L3522" s="0" t="s">
        <v>47</v>
      </c>
      <c r="M3522" s="0" t="s">
        <v>47</v>
      </c>
      <c r="N3522" s="0" t="n">
        <v>3</v>
      </c>
      <c r="O3522" s="0" t="n">
        <v>11</v>
      </c>
      <c r="P3522" s="0" t="n">
        <v>1000</v>
      </c>
      <c r="Q3522" s="0" t="n">
        <v>2.9</v>
      </c>
      <c r="R3522" s="0" t="str">
        <f aca="false">INDEX(Lookup!$B$4:$B$18,MATCH(C3522,Lookup!$A$4:$A$18,0))</f>
        <v>India</v>
      </c>
      <c r="S3522" s="20" t="n">
        <f aca="false">INDEX(Lookup!$D$4:$D$18,MATCH(C3522,Lookup!$A$4:$A$18,0))</f>
        <v>0.012</v>
      </c>
      <c r="T3522" s="21" t="n">
        <f aca="false">ROUND(P3522*S3522,2)</f>
        <v>12</v>
      </c>
      <c r="U3522" s="21" t="n">
        <f aca="false">IF(T3522&lt;=10,1,IF(T3522&lt;=20,2,IF(T3522&lt;=30,3,IF(T3522&lt;=40,4,IF(T3522&lt;=50,5,IF(T3522&lt;=100,6,IF(T3522&lt;=250,7,8)))))))</f>
        <v>2</v>
      </c>
      <c r="V3522" s="21" t="n">
        <f aca="false">IF(AND(OR(Dashboard!$T$3="All",R3522=Dashboard!$T$3),OR(Dashboard!$T$4="All",D3522=Dashboard!$T$4)),1,0)</f>
        <v>1</v>
      </c>
      <c r="W3522" s="21" t="n">
        <f aca="false">IF(V3522=1,T3522+ROW()/10000000,0)</f>
        <v>12.0003522</v>
      </c>
    </row>
    <row r="3523" customFormat="false" ht="15" hidden="false" customHeight="false" outlineLevel="0" collapsed="false">
      <c r="A3523" s="0" t="n">
        <v>511</v>
      </c>
      <c r="B3523" s="0" t="s">
        <v>3562</v>
      </c>
      <c r="C3523" s="0" t="n">
        <v>1</v>
      </c>
      <c r="D3523" s="0" t="s">
        <v>6924</v>
      </c>
      <c r="E3523" s="0" t="s">
        <v>8865</v>
      </c>
      <c r="F3523" s="0" t="s">
        <v>8861</v>
      </c>
      <c r="G3523" s="0" t="s">
        <v>8862</v>
      </c>
      <c r="H3523" s="0" t="s">
        <v>153</v>
      </c>
      <c r="I3523" s="0" t="s">
        <v>2123</v>
      </c>
      <c r="J3523" s="0" t="s">
        <v>47</v>
      </c>
      <c r="K3523" s="0" t="s">
        <v>47</v>
      </c>
      <c r="L3523" s="0" t="s">
        <v>47</v>
      </c>
      <c r="M3523" s="0" t="s">
        <v>47</v>
      </c>
      <c r="N3523" s="0" t="n">
        <v>2</v>
      </c>
      <c r="O3523" s="0" t="n">
        <v>44</v>
      </c>
      <c r="P3523" s="0" t="n">
        <v>650</v>
      </c>
      <c r="Q3523" s="0" t="n">
        <v>3.2</v>
      </c>
      <c r="R3523" s="0" t="str">
        <f aca="false">INDEX(Lookup!$B$4:$B$18,MATCH(C3523,Lookup!$A$4:$A$18,0))</f>
        <v>India</v>
      </c>
      <c r="S3523" s="20" t="n">
        <f aca="false">INDEX(Lookup!$D$4:$D$18,MATCH(C3523,Lookup!$A$4:$A$18,0))</f>
        <v>0.012</v>
      </c>
      <c r="T3523" s="21" t="n">
        <f aca="false">ROUND(P3523*S3523,2)</f>
        <v>7.8</v>
      </c>
      <c r="U3523" s="21" t="n">
        <f aca="false">IF(T3523&lt;=10,1,IF(T3523&lt;=20,2,IF(T3523&lt;=30,3,IF(T3523&lt;=40,4,IF(T3523&lt;=50,5,IF(T3523&lt;=100,6,IF(T3523&lt;=250,7,8)))))))</f>
        <v>1</v>
      </c>
      <c r="V3523" s="21" t="n">
        <f aca="false">IF(AND(OR(Dashboard!$T$3="All",R3523=Dashboard!$T$3),OR(Dashboard!$T$4="All",D3523=Dashboard!$T$4)),1,0)</f>
        <v>1</v>
      </c>
      <c r="W3523" s="21" t="n">
        <f aca="false">IF(V3523=1,T3523+ROW()/10000000,0)</f>
        <v>7.8003523</v>
      </c>
    </row>
    <row r="3524" customFormat="false" ht="15" hidden="false" customHeight="false" outlineLevel="0" collapsed="false">
      <c r="A3524" s="0" t="n">
        <v>309166</v>
      </c>
      <c r="B3524" s="0" t="s">
        <v>3180</v>
      </c>
      <c r="C3524" s="0" t="n">
        <v>1</v>
      </c>
      <c r="D3524" s="0" t="s">
        <v>6924</v>
      </c>
      <c r="E3524" s="0" t="s">
        <v>8866</v>
      </c>
      <c r="F3524" s="0" t="s">
        <v>8861</v>
      </c>
      <c r="G3524" s="0" t="s">
        <v>8862</v>
      </c>
      <c r="H3524" s="0" t="s">
        <v>3182</v>
      </c>
      <c r="I3524" s="0" t="s">
        <v>2123</v>
      </c>
      <c r="J3524" s="0" t="s">
        <v>47</v>
      </c>
      <c r="K3524" s="0" t="s">
        <v>46</v>
      </c>
      <c r="L3524" s="0" t="s">
        <v>47</v>
      </c>
      <c r="M3524" s="0" t="s">
        <v>47</v>
      </c>
      <c r="N3524" s="0" t="n">
        <v>1</v>
      </c>
      <c r="O3524" s="0" t="n">
        <v>11</v>
      </c>
      <c r="P3524" s="0" t="n">
        <v>300</v>
      </c>
      <c r="Q3524" s="0" t="n">
        <v>2.6</v>
      </c>
      <c r="R3524" s="0" t="str">
        <f aca="false">INDEX(Lookup!$B$4:$B$18,MATCH(C3524,Lookup!$A$4:$A$18,0))</f>
        <v>India</v>
      </c>
      <c r="S3524" s="20" t="n">
        <f aca="false">INDEX(Lookup!$D$4:$D$18,MATCH(C3524,Lookup!$A$4:$A$18,0))</f>
        <v>0.012</v>
      </c>
      <c r="T3524" s="21" t="n">
        <f aca="false">ROUND(P3524*S3524,2)</f>
        <v>3.6</v>
      </c>
      <c r="U3524" s="21" t="n">
        <f aca="false">IF(T3524&lt;=10,1,IF(T3524&lt;=20,2,IF(T3524&lt;=30,3,IF(T3524&lt;=40,4,IF(T3524&lt;=50,5,IF(T3524&lt;=100,6,IF(T3524&lt;=250,7,8)))))))</f>
        <v>1</v>
      </c>
      <c r="V3524" s="21" t="n">
        <f aca="false">IF(AND(OR(Dashboard!$T$3="All",R3524=Dashboard!$T$3),OR(Dashboard!$T$4="All",D3524=Dashboard!$T$4)),1,0)</f>
        <v>1</v>
      </c>
      <c r="W3524" s="21" t="n">
        <f aca="false">IF(V3524=1,T3524+ROW()/10000000,0)</f>
        <v>3.6003524</v>
      </c>
    </row>
    <row r="3525" customFormat="false" ht="15" hidden="false" customHeight="false" outlineLevel="0" collapsed="false">
      <c r="A3525" s="0" t="n">
        <v>18268708</v>
      </c>
      <c r="B3525" s="0" t="s">
        <v>8867</v>
      </c>
      <c r="C3525" s="0" t="n">
        <v>1</v>
      </c>
      <c r="D3525" s="0" t="s">
        <v>6924</v>
      </c>
      <c r="E3525" s="0" t="s">
        <v>8868</v>
      </c>
      <c r="F3525" s="0" t="s">
        <v>8861</v>
      </c>
      <c r="G3525" s="0" t="s">
        <v>8862</v>
      </c>
      <c r="H3525" s="0" t="s">
        <v>2972</v>
      </c>
      <c r="I3525" s="0" t="s">
        <v>2123</v>
      </c>
      <c r="J3525" s="0" t="s">
        <v>47</v>
      </c>
      <c r="K3525" s="0" t="s">
        <v>46</v>
      </c>
      <c r="L3525" s="0" t="s">
        <v>47</v>
      </c>
      <c r="M3525" s="0" t="s">
        <v>47</v>
      </c>
      <c r="N3525" s="0" t="n">
        <v>1</v>
      </c>
      <c r="O3525" s="0" t="n">
        <v>24</v>
      </c>
      <c r="P3525" s="0" t="n">
        <v>350</v>
      </c>
      <c r="Q3525" s="0" t="n">
        <v>3.3</v>
      </c>
      <c r="R3525" s="0" t="str">
        <f aca="false">INDEX(Lookup!$B$4:$B$18,MATCH(C3525,Lookup!$A$4:$A$18,0))</f>
        <v>India</v>
      </c>
      <c r="S3525" s="20" t="n">
        <f aca="false">INDEX(Lookup!$D$4:$D$18,MATCH(C3525,Lookup!$A$4:$A$18,0))</f>
        <v>0.012</v>
      </c>
      <c r="T3525" s="21" t="n">
        <f aca="false">ROUND(P3525*S3525,2)</f>
        <v>4.2</v>
      </c>
      <c r="U3525" s="21" t="n">
        <f aca="false">IF(T3525&lt;=10,1,IF(T3525&lt;=20,2,IF(T3525&lt;=30,3,IF(T3525&lt;=40,4,IF(T3525&lt;=50,5,IF(T3525&lt;=100,6,IF(T3525&lt;=250,7,8)))))))</f>
        <v>1</v>
      </c>
      <c r="V3525" s="21" t="n">
        <f aca="false">IF(AND(OR(Dashboard!$T$3="All",R3525=Dashboard!$T$3),OR(Dashboard!$T$4="All",D3525=Dashboard!$T$4)),1,0)</f>
        <v>1</v>
      </c>
      <c r="W3525" s="21" t="n">
        <f aca="false">IF(V3525=1,T3525+ROW()/10000000,0)</f>
        <v>4.2003525</v>
      </c>
    </row>
    <row r="3526" customFormat="false" ht="15" hidden="false" customHeight="false" outlineLevel="0" collapsed="false">
      <c r="A3526" s="0" t="n">
        <v>18265722</v>
      </c>
      <c r="B3526" s="0" t="s">
        <v>8869</v>
      </c>
      <c r="C3526" s="0" t="n">
        <v>1</v>
      </c>
      <c r="D3526" s="0" t="s">
        <v>6924</v>
      </c>
      <c r="E3526" s="0" t="s">
        <v>8870</v>
      </c>
      <c r="F3526" s="0" t="s">
        <v>8861</v>
      </c>
      <c r="G3526" s="0" t="s">
        <v>8862</v>
      </c>
      <c r="H3526" s="0" t="s">
        <v>3797</v>
      </c>
      <c r="I3526" s="0" t="s">
        <v>2123</v>
      </c>
      <c r="J3526" s="0" t="s">
        <v>47</v>
      </c>
      <c r="K3526" s="0" t="s">
        <v>46</v>
      </c>
      <c r="L3526" s="0" t="s">
        <v>47</v>
      </c>
      <c r="M3526" s="0" t="s">
        <v>47</v>
      </c>
      <c r="N3526" s="0" t="n">
        <v>2</v>
      </c>
      <c r="O3526" s="0" t="n">
        <v>27</v>
      </c>
      <c r="P3526" s="0" t="n">
        <v>700</v>
      </c>
      <c r="Q3526" s="0" t="n">
        <v>2.6</v>
      </c>
      <c r="R3526" s="0" t="str">
        <f aca="false">INDEX(Lookup!$B$4:$B$18,MATCH(C3526,Lookup!$A$4:$A$18,0))</f>
        <v>India</v>
      </c>
      <c r="S3526" s="20" t="n">
        <f aca="false">INDEX(Lookup!$D$4:$D$18,MATCH(C3526,Lookup!$A$4:$A$18,0))</f>
        <v>0.012</v>
      </c>
      <c r="T3526" s="21" t="n">
        <f aca="false">ROUND(P3526*S3526,2)</f>
        <v>8.4</v>
      </c>
      <c r="U3526" s="21" t="n">
        <f aca="false">IF(T3526&lt;=10,1,IF(T3526&lt;=20,2,IF(T3526&lt;=30,3,IF(T3526&lt;=40,4,IF(T3526&lt;=50,5,IF(T3526&lt;=100,6,IF(T3526&lt;=250,7,8)))))))</f>
        <v>1</v>
      </c>
      <c r="V3526" s="21" t="n">
        <f aca="false">IF(AND(OR(Dashboard!$T$3="All",R3526=Dashboard!$T$3),OR(Dashboard!$T$4="All",D3526=Dashboard!$T$4)),1,0)</f>
        <v>1</v>
      </c>
      <c r="W3526" s="21" t="n">
        <f aca="false">IF(V3526=1,T3526+ROW()/10000000,0)</f>
        <v>8.4003526</v>
      </c>
    </row>
    <row r="3527" customFormat="false" ht="15" hidden="false" customHeight="false" outlineLevel="0" collapsed="false">
      <c r="A3527" s="0" t="n">
        <v>18453878</v>
      </c>
      <c r="B3527" s="0" t="s">
        <v>8871</v>
      </c>
      <c r="C3527" s="0" t="n">
        <v>1</v>
      </c>
      <c r="D3527" s="0" t="s">
        <v>6924</v>
      </c>
      <c r="E3527" s="0" t="s">
        <v>8872</v>
      </c>
      <c r="F3527" s="0" t="s">
        <v>8861</v>
      </c>
      <c r="G3527" s="0" t="s">
        <v>8862</v>
      </c>
      <c r="H3527" s="0" t="s">
        <v>2288</v>
      </c>
      <c r="I3527" s="0" t="s">
        <v>2123</v>
      </c>
      <c r="J3527" s="0" t="s">
        <v>47</v>
      </c>
      <c r="K3527" s="0" t="s">
        <v>47</v>
      </c>
      <c r="L3527" s="0" t="s">
        <v>47</v>
      </c>
      <c r="M3527" s="0" t="s">
        <v>47</v>
      </c>
      <c r="N3527" s="0" t="n">
        <v>2</v>
      </c>
      <c r="O3527" s="0" t="n">
        <v>5</v>
      </c>
      <c r="P3527" s="0" t="n">
        <v>500</v>
      </c>
      <c r="Q3527" s="0" t="n">
        <v>3</v>
      </c>
      <c r="R3527" s="0" t="str">
        <f aca="false">INDEX(Lookup!$B$4:$B$18,MATCH(C3527,Lookup!$A$4:$A$18,0))</f>
        <v>India</v>
      </c>
      <c r="S3527" s="20" t="n">
        <f aca="false">INDEX(Lookup!$D$4:$D$18,MATCH(C3527,Lookup!$A$4:$A$18,0))</f>
        <v>0.012</v>
      </c>
      <c r="T3527" s="21" t="n">
        <f aca="false">ROUND(P3527*S3527,2)</f>
        <v>6</v>
      </c>
      <c r="U3527" s="21" t="n">
        <f aca="false">IF(T3527&lt;=10,1,IF(T3527&lt;=20,2,IF(T3527&lt;=30,3,IF(T3527&lt;=40,4,IF(T3527&lt;=50,5,IF(T3527&lt;=100,6,IF(T3527&lt;=250,7,8)))))))</f>
        <v>1</v>
      </c>
      <c r="V3527" s="21" t="n">
        <f aca="false">IF(AND(OR(Dashboard!$T$3="All",R3527=Dashboard!$T$3),OR(Dashboard!$T$4="All",D3527=Dashboard!$T$4)),1,0)</f>
        <v>1</v>
      </c>
      <c r="W3527" s="21" t="n">
        <f aca="false">IF(V3527=1,T3527+ROW()/10000000,0)</f>
        <v>6.0003527</v>
      </c>
    </row>
    <row r="3528" customFormat="false" ht="15" hidden="false" customHeight="false" outlineLevel="0" collapsed="false">
      <c r="A3528" s="0" t="n">
        <v>309013</v>
      </c>
      <c r="B3528" s="0" t="s">
        <v>8873</v>
      </c>
      <c r="C3528" s="0" t="n">
        <v>1</v>
      </c>
      <c r="D3528" s="0" t="s">
        <v>6924</v>
      </c>
      <c r="E3528" s="0" t="s">
        <v>8874</v>
      </c>
      <c r="F3528" s="0" t="s">
        <v>8861</v>
      </c>
      <c r="G3528" s="0" t="s">
        <v>8862</v>
      </c>
      <c r="H3528" s="0" t="s">
        <v>8875</v>
      </c>
      <c r="I3528" s="0" t="s">
        <v>2123</v>
      </c>
      <c r="J3528" s="0" t="s">
        <v>47</v>
      </c>
      <c r="K3528" s="0" t="s">
        <v>47</v>
      </c>
      <c r="L3528" s="0" t="s">
        <v>47</v>
      </c>
      <c r="M3528" s="0" t="s">
        <v>47</v>
      </c>
      <c r="N3528" s="0" t="n">
        <v>2</v>
      </c>
      <c r="O3528" s="0" t="n">
        <v>39</v>
      </c>
      <c r="P3528" s="0" t="n">
        <v>700</v>
      </c>
      <c r="Q3528" s="0" t="n">
        <v>3.2</v>
      </c>
      <c r="R3528" s="0" t="str">
        <f aca="false">INDEX(Lookup!$B$4:$B$18,MATCH(C3528,Lookup!$A$4:$A$18,0))</f>
        <v>India</v>
      </c>
      <c r="S3528" s="20" t="n">
        <f aca="false">INDEX(Lookup!$D$4:$D$18,MATCH(C3528,Lookup!$A$4:$A$18,0))</f>
        <v>0.012</v>
      </c>
      <c r="T3528" s="21" t="n">
        <f aca="false">ROUND(P3528*S3528,2)</f>
        <v>8.4</v>
      </c>
      <c r="U3528" s="21" t="n">
        <f aca="false">IF(T3528&lt;=10,1,IF(T3528&lt;=20,2,IF(T3528&lt;=30,3,IF(T3528&lt;=40,4,IF(T3528&lt;=50,5,IF(T3528&lt;=100,6,IF(T3528&lt;=250,7,8)))))))</f>
        <v>1</v>
      </c>
      <c r="V3528" s="21" t="n">
        <f aca="false">IF(AND(OR(Dashboard!$T$3="All",R3528=Dashboard!$T$3),OR(Dashboard!$T$4="All",D3528=Dashboard!$T$4)),1,0)</f>
        <v>1</v>
      </c>
      <c r="W3528" s="21" t="n">
        <f aca="false">IF(V3528=1,T3528+ROW()/10000000,0)</f>
        <v>8.4003528</v>
      </c>
    </row>
    <row r="3529" customFormat="false" ht="15" hidden="false" customHeight="false" outlineLevel="0" collapsed="false">
      <c r="A3529" s="0" t="n">
        <v>305077</v>
      </c>
      <c r="B3529" s="0" t="s">
        <v>8876</v>
      </c>
      <c r="C3529" s="0" t="n">
        <v>1</v>
      </c>
      <c r="D3529" s="0" t="s">
        <v>6924</v>
      </c>
      <c r="E3529" s="0" t="s">
        <v>8877</v>
      </c>
      <c r="F3529" s="0" t="s">
        <v>8861</v>
      </c>
      <c r="G3529" s="0" t="s">
        <v>8862</v>
      </c>
      <c r="H3529" s="0" t="s">
        <v>402</v>
      </c>
      <c r="I3529" s="0" t="s">
        <v>2123</v>
      </c>
      <c r="J3529" s="0" t="s">
        <v>47</v>
      </c>
      <c r="K3529" s="0" t="s">
        <v>47</v>
      </c>
      <c r="L3529" s="0" t="s">
        <v>47</v>
      </c>
      <c r="M3529" s="0" t="s">
        <v>47</v>
      </c>
      <c r="N3529" s="0" t="n">
        <v>1</v>
      </c>
      <c r="O3529" s="0" t="n">
        <v>5</v>
      </c>
      <c r="P3529" s="0" t="n">
        <v>100</v>
      </c>
      <c r="Q3529" s="0" t="n">
        <v>2.9</v>
      </c>
      <c r="R3529" s="0" t="str">
        <f aca="false">INDEX(Lookup!$B$4:$B$18,MATCH(C3529,Lookup!$A$4:$A$18,0))</f>
        <v>India</v>
      </c>
      <c r="S3529" s="20" t="n">
        <f aca="false">INDEX(Lookup!$D$4:$D$18,MATCH(C3529,Lookup!$A$4:$A$18,0))</f>
        <v>0.012</v>
      </c>
      <c r="T3529" s="21" t="n">
        <f aca="false">ROUND(P3529*S3529,2)</f>
        <v>1.2</v>
      </c>
      <c r="U3529" s="21" t="n">
        <f aca="false">IF(T3529&lt;=10,1,IF(T3529&lt;=20,2,IF(T3529&lt;=30,3,IF(T3529&lt;=40,4,IF(T3529&lt;=50,5,IF(T3529&lt;=100,6,IF(T3529&lt;=250,7,8)))))))</f>
        <v>1</v>
      </c>
      <c r="V3529" s="21" t="n">
        <f aca="false">IF(AND(OR(Dashboard!$T$3="All",R3529=Dashboard!$T$3),OR(Dashboard!$T$4="All",D3529=Dashboard!$T$4)),1,0)</f>
        <v>1</v>
      </c>
      <c r="W3529" s="21" t="n">
        <f aca="false">IF(V3529=1,T3529+ROW()/10000000,0)</f>
        <v>1.2003529</v>
      </c>
    </row>
    <row r="3530" customFormat="false" ht="15" hidden="false" customHeight="false" outlineLevel="0" collapsed="false">
      <c r="A3530" s="0" t="n">
        <v>5262</v>
      </c>
      <c r="B3530" s="0" t="s">
        <v>3113</v>
      </c>
      <c r="C3530" s="0" t="n">
        <v>1</v>
      </c>
      <c r="D3530" s="0" t="s">
        <v>6924</v>
      </c>
      <c r="E3530" s="0" t="s">
        <v>8878</v>
      </c>
      <c r="F3530" s="0" t="s">
        <v>8861</v>
      </c>
      <c r="G3530" s="0" t="s">
        <v>8862</v>
      </c>
      <c r="H3530" s="0" t="s">
        <v>153</v>
      </c>
      <c r="I3530" s="0" t="s">
        <v>2123</v>
      </c>
      <c r="J3530" s="0" t="s">
        <v>47</v>
      </c>
      <c r="K3530" s="0" t="s">
        <v>47</v>
      </c>
      <c r="L3530" s="0" t="s">
        <v>47</v>
      </c>
      <c r="M3530" s="0" t="s">
        <v>47</v>
      </c>
      <c r="N3530" s="0" t="n">
        <v>1</v>
      </c>
      <c r="O3530" s="0" t="n">
        <v>38</v>
      </c>
      <c r="P3530" s="0" t="n">
        <v>450</v>
      </c>
      <c r="Q3530" s="0" t="n">
        <v>2.9</v>
      </c>
      <c r="R3530" s="0" t="str">
        <f aca="false">INDEX(Lookup!$B$4:$B$18,MATCH(C3530,Lookup!$A$4:$A$18,0))</f>
        <v>India</v>
      </c>
      <c r="S3530" s="20" t="n">
        <f aca="false">INDEX(Lookup!$D$4:$D$18,MATCH(C3530,Lookup!$A$4:$A$18,0))</f>
        <v>0.012</v>
      </c>
      <c r="T3530" s="21" t="n">
        <f aca="false">ROUND(P3530*S3530,2)</f>
        <v>5.4</v>
      </c>
      <c r="U3530" s="21" t="n">
        <f aca="false">IF(T3530&lt;=10,1,IF(T3530&lt;=20,2,IF(T3530&lt;=30,3,IF(T3530&lt;=40,4,IF(T3530&lt;=50,5,IF(T3530&lt;=100,6,IF(T3530&lt;=250,7,8)))))))</f>
        <v>1</v>
      </c>
      <c r="V3530" s="21" t="n">
        <f aca="false">IF(AND(OR(Dashboard!$T$3="All",R3530=Dashboard!$T$3),OR(Dashboard!$T$4="All",D3530=Dashboard!$T$4)),1,0)</f>
        <v>1</v>
      </c>
      <c r="W3530" s="21" t="n">
        <f aca="false">IF(V3530=1,T3530+ROW()/10000000,0)</f>
        <v>5.400353</v>
      </c>
    </row>
    <row r="3531" customFormat="false" ht="15" hidden="false" customHeight="false" outlineLevel="0" collapsed="false">
      <c r="A3531" s="0" t="n">
        <v>7375</v>
      </c>
      <c r="B3531" s="0" t="s">
        <v>5361</v>
      </c>
      <c r="C3531" s="0" t="n">
        <v>1</v>
      </c>
      <c r="D3531" s="0" t="s">
        <v>6924</v>
      </c>
      <c r="E3531" s="0" t="s">
        <v>8879</v>
      </c>
      <c r="F3531" s="0" t="s">
        <v>8861</v>
      </c>
      <c r="G3531" s="0" t="s">
        <v>8862</v>
      </c>
      <c r="H3531" s="0" t="s">
        <v>69</v>
      </c>
      <c r="I3531" s="0" t="s">
        <v>2123</v>
      </c>
      <c r="J3531" s="0" t="s">
        <v>47</v>
      </c>
      <c r="K3531" s="0" t="s">
        <v>47</v>
      </c>
      <c r="L3531" s="0" t="s">
        <v>47</v>
      </c>
      <c r="M3531" s="0" t="s">
        <v>47</v>
      </c>
      <c r="N3531" s="0" t="n">
        <v>1</v>
      </c>
      <c r="O3531" s="0" t="n">
        <v>13</v>
      </c>
      <c r="P3531" s="0" t="n">
        <v>300</v>
      </c>
      <c r="Q3531" s="0" t="n">
        <v>3.1</v>
      </c>
      <c r="R3531" s="0" t="str">
        <f aca="false">INDEX(Lookup!$B$4:$B$18,MATCH(C3531,Lookup!$A$4:$A$18,0))</f>
        <v>India</v>
      </c>
      <c r="S3531" s="20" t="n">
        <f aca="false">INDEX(Lookup!$D$4:$D$18,MATCH(C3531,Lookup!$A$4:$A$18,0))</f>
        <v>0.012</v>
      </c>
      <c r="T3531" s="21" t="n">
        <f aca="false">ROUND(P3531*S3531,2)</f>
        <v>3.6</v>
      </c>
      <c r="U3531" s="21" t="n">
        <f aca="false">IF(T3531&lt;=10,1,IF(T3531&lt;=20,2,IF(T3531&lt;=30,3,IF(T3531&lt;=40,4,IF(T3531&lt;=50,5,IF(T3531&lt;=100,6,IF(T3531&lt;=250,7,8)))))))</f>
        <v>1</v>
      </c>
      <c r="V3531" s="21" t="n">
        <f aca="false">IF(AND(OR(Dashboard!$T$3="All",R3531=Dashboard!$T$3),OR(Dashboard!$T$4="All",D3531=Dashboard!$T$4)),1,0)</f>
        <v>1</v>
      </c>
      <c r="W3531" s="21" t="n">
        <f aca="false">IF(V3531=1,T3531+ROW()/10000000,0)</f>
        <v>3.6003531</v>
      </c>
    </row>
    <row r="3532" customFormat="false" ht="15" hidden="false" customHeight="false" outlineLevel="0" collapsed="false">
      <c r="A3532" s="0" t="n">
        <v>18337880</v>
      </c>
      <c r="B3532" s="0" t="s">
        <v>8880</v>
      </c>
      <c r="C3532" s="0" t="n">
        <v>1</v>
      </c>
      <c r="D3532" s="0" t="s">
        <v>6924</v>
      </c>
      <c r="E3532" s="0" t="s">
        <v>8881</v>
      </c>
      <c r="F3532" s="0" t="s">
        <v>8861</v>
      </c>
      <c r="G3532" s="0" t="s">
        <v>8862</v>
      </c>
      <c r="H3532" s="0" t="s">
        <v>2359</v>
      </c>
      <c r="I3532" s="0" t="s">
        <v>2123</v>
      </c>
      <c r="J3532" s="0" t="s">
        <v>47</v>
      </c>
      <c r="K3532" s="0" t="s">
        <v>46</v>
      </c>
      <c r="L3532" s="0" t="s">
        <v>47</v>
      </c>
      <c r="M3532" s="0" t="s">
        <v>47</v>
      </c>
      <c r="N3532" s="0" t="n">
        <v>1</v>
      </c>
      <c r="O3532" s="0" t="n">
        <v>6</v>
      </c>
      <c r="P3532" s="0" t="n">
        <v>400</v>
      </c>
      <c r="Q3532" s="0" t="n">
        <v>2.5</v>
      </c>
      <c r="R3532" s="0" t="str">
        <f aca="false">INDEX(Lookup!$B$4:$B$18,MATCH(C3532,Lookup!$A$4:$A$18,0))</f>
        <v>India</v>
      </c>
      <c r="S3532" s="20" t="n">
        <f aca="false">INDEX(Lookup!$D$4:$D$18,MATCH(C3532,Lookup!$A$4:$A$18,0))</f>
        <v>0.012</v>
      </c>
      <c r="T3532" s="21" t="n">
        <f aca="false">ROUND(P3532*S3532,2)</f>
        <v>4.8</v>
      </c>
      <c r="U3532" s="21" t="n">
        <f aca="false">IF(T3532&lt;=10,1,IF(T3532&lt;=20,2,IF(T3532&lt;=30,3,IF(T3532&lt;=40,4,IF(T3532&lt;=50,5,IF(T3532&lt;=100,6,IF(T3532&lt;=250,7,8)))))))</f>
        <v>1</v>
      </c>
      <c r="V3532" s="21" t="n">
        <f aca="false">IF(AND(OR(Dashboard!$T$3="All",R3532=Dashboard!$T$3),OR(Dashboard!$T$4="All",D3532=Dashboard!$T$4)),1,0)</f>
        <v>1</v>
      </c>
      <c r="W3532" s="21" t="n">
        <f aca="false">IF(V3532=1,T3532+ROW()/10000000,0)</f>
        <v>4.8003532</v>
      </c>
    </row>
    <row r="3533" customFormat="false" ht="15" hidden="false" customHeight="false" outlineLevel="0" collapsed="false">
      <c r="A3533" s="0" t="n">
        <v>306978</v>
      </c>
      <c r="B3533" s="0" t="s">
        <v>8308</v>
      </c>
      <c r="C3533" s="0" t="n">
        <v>1</v>
      </c>
      <c r="D3533" s="0" t="s">
        <v>6924</v>
      </c>
      <c r="E3533" s="0" t="s">
        <v>8882</v>
      </c>
      <c r="F3533" s="0" t="s">
        <v>8861</v>
      </c>
      <c r="G3533" s="0" t="s">
        <v>8862</v>
      </c>
      <c r="H3533" s="0" t="s">
        <v>1830</v>
      </c>
      <c r="I3533" s="0" t="s">
        <v>2123</v>
      </c>
      <c r="J3533" s="0" t="s">
        <v>47</v>
      </c>
      <c r="K3533" s="0" t="s">
        <v>46</v>
      </c>
      <c r="L3533" s="0" t="s">
        <v>47</v>
      </c>
      <c r="M3533" s="0" t="s">
        <v>47</v>
      </c>
      <c r="N3533" s="0" t="n">
        <v>1</v>
      </c>
      <c r="O3533" s="0" t="n">
        <v>28</v>
      </c>
      <c r="P3533" s="0" t="n">
        <v>300</v>
      </c>
      <c r="Q3533" s="0" t="n">
        <v>3.3</v>
      </c>
      <c r="R3533" s="0" t="str">
        <f aca="false">INDEX(Lookup!$B$4:$B$18,MATCH(C3533,Lookup!$A$4:$A$18,0))</f>
        <v>India</v>
      </c>
      <c r="S3533" s="20" t="n">
        <f aca="false">INDEX(Lookup!$D$4:$D$18,MATCH(C3533,Lookup!$A$4:$A$18,0))</f>
        <v>0.012</v>
      </c>
      <c r="T3533" s="21" t="n">
        <f aca="false">ROUND(P3533*S3533,2)</f>
        <v>3.6</v>
      </c>
      <c r="U3533" s="21" t="n">
        <f aca="false">IF(T3533&lt;=10,1,IF(T3533&lt;=20,2,IF(T3533&lt;=30,3,IF(T3533&lt;=40,4,IF(T3533&lt;=50,5,IF(T3533&lt;=100,6,IF(T3533&lt;=250,7,8)))))))</f>
        <v>1</v>
      </c>
      <c r="V3533" s="21" t="n">
        <f aca="false">IF(AND(OR(Dashboard!$T$3="All",R3533=Dashboard!$T$3),OR(Dashboard!$T$4="All",D3533=Dashboard!$T$4)),1,0)</f>
        <v>1</v>
      </c>
      <c r="W3533" s="21" t="n">
        <f aca="false">IF(V3533=1,T3533+ROW()/10000000,0)</f>
        <v>3.6003533</v>
      </c>
    </row>
    <row r="3534" customFormat="false" ht="15" hidden="false" customHeight="false" outlineLevel="0" collapsed="false">
      <c r="A3534" s="0" t="n">
        <v>18312478</v>
      </c>
      <c r="B3534" s="0" t="s">
        <v>8883</v>
      </c>
      <c r="C3534" s="0" t="n">
        <v>1</v>
      </c>
      <c r="D3534" s="0" t="s">
        <v>6924</v>
      </c>
      <c r="E3534" s="0" t="s">
        <v>8884</v>
      </c>
      <c r="F3534" s="0" t="s">
        <v>8861</v>
      </c>
      <c r="G3534" s="0" t="s">
        <v>8862</v>
      </c>
      <c r="H3534" s="0" t="s">
        <v>2868</v>
      </c>
      <c r="I3534" s="0" t="s">
        <v>2123</v>
      </c>
      <c r="J3534" s="0" t="s">
        <v>47</v>
      </c>
      <c r="K3534" s="0" t="s">
        <v>47</v>
      </c>
      <c r="L3534" s="0" t="s">
        <v>47</v>
      </c>
      <c r="M3534" s="0" t="s">
        <v>47</v>
      </c>
      <c r="N3534" s="0" t="n">
        <v>1</v>
      </c>
      <c r="O3534" s="0" t="n">
        <v>5</v>
      </c>
      <c r="P3534" s="0" t="n">
        <v>200</v>
      </c>
      <c r="Q3534" s="0" t="n">
        <v>3.1</v>
      </c>
      <c r="R3534" s="0" t="str">
        <f aca="false">INDEX(Lookup!$B$4:$B$18,MATCH(C3534,Lookup!$A$4:$A$18,0))</f>
        <v>India</v>
      </c>
      <c r="S3534" s="20" t="n">
        <f aca="false">INDEX(Lookup!$D$4:$D$18,MATCH(C3534,Lookup!$A$4:$A$18,0))</f>
        <v>0.012</v>
      </c>
      <c r="T3534" s="21" t="n">
        <f aca="false">ROUND(P3534*S3534,2)</f>
        <v>2.4</v>
      </c>
      <c r="U3534" s="21" t="n">
        <f aca="false">IF(T3534&lt;=10,1,IF(T3534&lt;=20,2,IF(T3534&lt;=30,3,IF(T3534&lt;=40,4,IF(T3534&lt;=50,5,IF(T3534&lt;=100,6,IF(T3534&lt;=250,7,8)))))))</f>
        <v>1</v>
      </c>
      <c r="V3534" s="21" t="n">
        <f aca="false">IF(AND(OR(Dashboard!$T$3="All",R3534=Dashboard!$T$3),OR(Dashboard!$T$4="All",D3534=Dashboard!$T$4)),1,0)</f>
        <v>1</v>
      </c>
      <c r="W3534" s="21" t="n">
        <f aca="false">IF(V3534=1,T3534+ROW()/10000000,0)</f>
        <v>2.4003534</v>
      </c>
    </row>
    <row r="3535" customFormat="false" ht="15" hidden="false" customHeight="false" outlineLevel="0" collapsed="false">
      <c r="A3535" s="0" t="n">
        <v>3979</v>
      </c>
      <c r="B3535" s="0" t="s">
        <v>8885</v>
      </c>
      <c r="C3535" s="0" t="n">
        <v>1</v>
      </c>
      <c r="D3535" s="0" t="s">
        <v>6924</v>
      </c>
      <c r="E3535" s="0" t="s">
        <v>8886</v>
      </c>
      <c r="F3535" s="0" t="s">
        <v>8861</v>
      </c>
      <c r="G3535" s="0" t="s">
        <v>8862</v>
      </c>
      <c r="H3535" s="0" t="s">
        <v>3345</v>
      </c>
      <c r="I3535" s="0" t="s">
        <v>2123</v>
      </c>
      <c r="J3535" s="0" t="s">
        <v>47</v>
      </c>
      <c r="K3535" s="0" t="s">
        <v>47</v>
      </c>
      <c r="L3535" s="0" t="s">
        <v>47</v>
      </c>
      <c r="M3535" s="0" t="s">
        <v>47</v>
      </c>
      <c r="N3535" s="0" t="n">
        <v>1</v>
      </c>
      <c r="O3535" s="0" t="n">
        <v>31</v>
      </c>
      <c r="P3535" s="0" t="n">
        <v>400</v>
      </c>
      <c r="Q3535" s="0" t="n">
        <v>3.3</v>
      </c>
      <c r="R3535" s="0" t="str">
        <f aca="false">INDEX(Lookup!$B$4:$B$18,MATCH(C3535,Lookup!$A$4:$A$18,0))</f>
        <v>India</v>
      </c>
      <c r="S3535" s="20" t="n">
        <f aca="false">INDEX(Lookup!$D$4:$D$18,MATCH(C3535,Lookup!$A$4:$A$18,0))</f>
        <v>0.012</v>
      </c>
      <c r="T3535" s="21" t="n">
        <f aca="false">ROUND(P3535*S3535,2)</f>
        <v>4.8</v>
      </c>
      <c r="U3535" s="21" t="n">
        <f aca="false">IF(T3535&lt;=10,1,IF(T3535&lt;=20,2,IF(T3535&lt;=30,3,IF(T3535&lt;=40,4,IF(T3535&lt;=50,5,IF(T3535&lt;=100,6,IF(T3535&lt;=250,7,8)))))))</f>
        <v>1</v>
      </c>
      <c r="V3535" s="21" t="n">
        <f aca="false">IF(AND(OR(Dashboard!$T$3="All",R3535=Dashboard!$T$3),OR(Dashboard!$T$4="All",D3535=Dashboard!$T$4)),1,0)</f>
        <v>1</v>
      </c>
      <c r="W3535" s="21" t="n">
        <f aca="false">IF(V3535=1,T3535+ROW()/10000000,0)</f>
        <v>4.8003535</v>
      </c>
    </row>
    <row r="3536" customFormat="false" ht="15" hidden="false" customHeight="false" outlineLevel="0" collapsed="false">
      <c r="A3536" s="0" t="n">
        <v>18336207</v>
      </c>
      <c r="B3536" s="0" t="s">
        <v>8887</v>
      </c>
      <c r="C3536" s="0" t="n">
        <v>1</v>
      </c>
      <c r="D3536" s="0" t="s">
        <v>6924</v>
      </c>
      <c r="E3536" s="0" t="s">
        <v>8888</v>
      </c>
      <c r="F3536" s="0" t="s">
        <v>8861</v>
      </c>
      <c r="G3536" s="0" t="s">
        <v>8862</v>
      </c>
      <c r="H3536" s="0" t="s">
        <v>153</v>
      </c>
      <c r="I3536" s="0" t="s">
        <v>2123</v>
      </c>
      <c r="J3536" s="0" t="s">
        <v>47</v>
      </c>
      <c r="K3536" s="0" t="s">
        <v>47</v>
      </c>
      <c r="L3536" s="0" t="s">
        <v>47</v>
      </c>
      <c r="M3536" s="0" t="s">
        <v>47</v>
      </c>
      <c r="N3536" s="0" t="n">
        <v>2</v>
      </c>
      <c r="O3536" s="0" t="n">
        <v>4</v>
      </c>
      <c r="P3536" s="0" t="n">
        <v>500</v>
      </c>
      <c r="Q3536" s="0" t="n">
        <v>3</v>
      </c>
      <c r="R3536" s="0" t="str">
        <f aca="false">INDEX(Lookup!$B$4:$B$18,MATCH(C3536,Lookup!$A$4:$A$18,0))</f>
        <v>India</v>
      </c>
      <c r="S3536" s="20" t="n">
        <f aca="false">INDEX(Lookup!$D$4:$D$18,MATCH(C3536,Lookup!$A$4:$A$18,0))</f>
        <v>0.012</v>
      </c>
      <c r="T3536" s="21" t="n">
        <f aca="false">ROUND(P3536*S3536,2)</f>
        <v>6</v>
      </c>
      <c r="U3536" s="21" t="n">
        <f aca="false">IF(T3536&lt;=10,1,IF(T3536&lt;=20,2,IF(T3536&lt;=30,3,IF(T3536&lt;=40,4,IF(T3536&lt;=50,5,IF(T3536&lt;=100,6,IF(T3536&lt;=250,7,8)))))))</f>
        <v>1</v>
      </c>
      <c r="V3536" s="21" t="n">
        <f aca="false">IF(AND(OR(Dashboard!$T$3="All",R3536=Dashboard!$T$3),OR(Dashboard!$T$4="All",D3536=Dashboard!$T$4)),1,0)</f>
        <v>1</v>
      </c>
      <c r="W3536" s="21" t="n">
        <f aca="false">IF(V3536=1,T3536+ROW()/10000000,0)</f>
        <v>6.0003536</v>
      </c>
    </row>
    <row r="3537" customFormat="false" ht="15" hidden="false" customHeight="false" outlineLevel="0" collapsed="false">
      <c r="A3537" s="0" t="n">
        <v>7377</v>
      </c>
      <c r="B3537" s="0" t="s">
        <v>8889</v>
      </c>
      <c r="C3537" s="0" t="n">
        <v>1</v>
      </c>
      <c r="D3537" s="0" t="s">
        <v>6924</v>
      </c>
      <c r="E3537" s="0" t="s">
        <v>8890</v>
      </c>
      <c r="F3537" s="0" t="s">
        <v>8861</v>
      </c>
      <c r="G3537" s="0" t="s">
        <v>8862</v>
      </c>
      <c r="H3537" s="0" t="s">
        <v>3529</v>
      </c>
      <c r="I3537" s="0" t="s">
        <v>2123</v>
      </c>
      <c r="J3537" s="0" t="s">
        <v>46</v>
      </c>
      <c r="K3537" s="0" t="s">
        <v>47</v>
      </c>
      <c r="L3537" s="0" t="s">
        <v>47</v>
      </c>
      <c r="M3537" s="0" t="s">
        <v>47</v>
      </c>
      <c r="N3537" s="0" t="n">
        <v>3</v>
      </c>
      <c r="O3537" s="0" t="n">
        <v>38</v>
      </c>
      <c r="P3537" s="0" t="n">
        <v>1100</v>
      </c>
      <c r="Q3537" s="0" t="n">
        <v>3.2</v>
      </c>
      <c r="R3537" s="0" t="str">
        <f aca="false">INDEX(Lookup!$B$4:$B$18,MATCH(C3537,Lookup!$A$4:$A$18,0))</f>
        <v>India</v>
      </c>
      <c r="S3537" s="20" t="n">
        <f aca="false">INDEX(Lookup!$D$4:$D$18,MATCH(C3537,Lookup!$A$4:$A$18,0))</f>
        <v>0.012</v>
      </c>
      <c r="T3537" s="21" t="n">
        <f aca="false">ROUND(P3537*S3537,2)</f>
        <v>13.2</v>
      </c>
      <c r="U3537" s="21" t="n">
        <f aca="false">IF(T3537&lt;=10,1,IF(T3537&lt;=20,2,IF(T3537&lt;=30,3,IF(T3537&lt;=40,4,IF(T3537&lt;=50,5,IF(T3537&lt;=100,6,IF(T3537&lt;=250,7,8)))))))</f>
        <v>2</v>
      </c>
      <c r="V3537" s="21" t="n">
        <f aca="false">IF(AND(OR(Dashboard!$T$3="All",R3537=Dashboard!$T$3),OR(Dashboard!$T$4="All",D3537=Dashboard!$T$4)),1,0)</f>
        <v>1</v>
      </c>
      <c r="W3537" s="21" t="n">
        <f aca="false">IF(V3537=1,T3537+ROW()/10000000,0)</f>
        <v>13.2003537</v>
      </c>
    </row>
    <row r="3538" customFormat="false" ht="15" hidden="false" customHeight="false" outlineLevel="0" collapsed="false">
      <c r="A3538" s="0" t="n">
        <v>307506</v>
      </c>
      <c r="B3538" s="0" t="s">
        <v>2973</v>
      </c>
      <c r="C3538" s="0" t="n">
        <v>1</v>
      </c>
      <c r="D3538" s="0" t="s">
        <v>6924</v>
      </c>
      <c r="E3538" s="0" t="s">
        <v>8891</v>
      </c>
      <c r="F3538" s="0" t="s">
        <v>8861</v>
      </c>
      <c r="G3538" s="0" t="s">
        <v>8862</v>
      </c>
      <c r="H3538" s="0" t="s">
        <v>2975</v>
      </c>
      <c r="I3538" s="0" t="s">
        <v>2123</v>
      </c>
      <c r="J3538" s="0" t="s">
        <v>47</v>
      </c>
      <c r="K3538" s="0" t="s">
        <v>47</v>
      </c>
      <c r="L3538" s="0" t="s">
        <v>47</v>
      </c>
      <c r="M3538" s="0" t="s">
        <v>47</v>
      </c>
      <c r="N3538" s="0" t="n">
        <v>1</v>
      </c>
      <c r="O3538" s="0" t="n">
        <v>31</v>
      </c>
      <c r="P3538" s="0" t="n">
        <v>350</v>
      </c>
      <c r="Q3538" s="0" t="n">
        <v>3.3</v>
      </c>
      <c r="R3538" s="0" t="str">
        <f aca="false">INDEX(Lookup!$B$4:$B$18,MATCH(C3538,Lookup!$A$4:$A$18,0))</f>
        <v>India</v>
      </c>
      <c r="S3538" s="20" t="n">
        <f aca="false">INDEX(Lookup!$D$4:$D$18,MATCH(C3538,Lookup!$A$4:$A$18,0))</f>
        <v>0.012</v>
      </c>
      <c r="T3538" s="21" t="n">
        <f aca="false">ROUND(P3538*S3538,2)</f>
        <v>4.2</v>
      </c>
      <c r="U3538" s="21" t="n">
        <f aca="false">IF(T3538&lt;=10,1,IF(T3538&lt;=20,2,IF(T3538&lt;=30,3,IF(T3538&lt;=40,4,IF(T3538&lt;=50,5,IF(T3538&lt;=100,6,IF(T3538&lt;=250,7,8)))))))</f>
        <v>1</v>
      </c>
      <c r="V3538" s="21" t="n">
        <f aca="false">IF(AND(OR(Dashboard!$T$3="All",R3538=Dashboard!$T$3),OR(Dashboard!$T$4="All",D3538=Dashboard!$T$4)),1,0)</f>
        <v>1</v>
      </c>
      <c r="W3538" s="21" t="n">
        <f aca="false">IF(V3538=1,T3538+ROW()/10000000,0)</f>
        <v>4.2003538</v>
      </c>
    </row>
    <row r="3539" customFormat="false" ht="15" hidden="false" customHeight="false" outlineLevel="0" collapsed="false">
      <c r="A3539" s="0" t="n">
        <v>3125</v>
      </c>
      <c r="B3539" s="0" t="s">
        <v>8892</v>
      </c>
      <c r="C3539" s="0" t="n">
        <v>1</v>
      </c>
      <c r="D3539" s="0" t="s">
        <v>6924</v>
      </c>
      <c r="E3539" s="0" t="s">
        <v>8893</v>
      </c>
      <c r="F3539" s="0" t="s">
        <v>8861</v>
      </c>
      <c r="G3539" s="0" t="s">
        <v>8862</v>
      </c>
      <c r="H3539" s="0" t="s">
        <v>2128</v>
      </c>
      <c r="I3539" s="0" t="s">
        <v>2123</v>
      </c>
      <c r="J3539" s="0" t="s">
        <v>47</v>
      </c>
      <c r="K3539" s="0" t="s">
        <v>46</v>
      </c>
      <c r="L3539" s="0" t="s">
        <v>47</v>
      </c>
      <c r="M3539" s="0" t="s">
        <v>47</v>
      </c>
      <c r="N3539" s="0" t="n">
        <v>2</v>
      </c>
      <c r="O3539" s="0" t="n">
        <v>93</v>
      </c>
      <c r="P3539" s="0" t="n">
        <v>550</v>
      </c>
      <c r="Q3539" s="0" t="n">
        <v>3.4</v>
      </c>
      <c r="R3539" s="0" t="str">
        <f aca="false">INDEX(Lookup!$B$4:$B$18,MATCH(C3539,Lookup!$A$4:$A$18,0))</f>
        <v>India</v>
      </c>
      <c r="S3539" s="20" t="n">
        <f aca="false">INDEX(Lookup!$D$4:$D$18,MATCH(C3539,Lookup!$A$4:$A$18,0))</f>
        <v>0.012</v>
      </c>
      <c r="T3539" s="21" t="n">
        <f aca="false">ROUND(P3539*S3539,2)</f>
        <v>6.6</v>
      </c>
      <c r="U3539" s="21" t="n">
        <f aca="false">IF(T3539&lt;=10,1,IF(T3539&lt;=20,2,IF(T3539&lt;=30,3,IF(T3539&lt;=40,4,IF(T3539&lt;=50,5,IF(T3539&lt;=100,6,IF(T3539&lt;=250,7,8)))))))</f>
        <v>1</v>
      </c>
      <c r="V3539" s="21" t="n">
        <f aca="false">IF(AND(OR(Dashboard!$T$3="All",R3539=Dashboard!$T$3),OR(Dashboard!$T$4="All",D3539=Dashboard!$T$4)),1,0)</f>
        <v>1</v>
      </c>
      <c r="W3539" s="21" t="n">
        <f aca="false">IF(V3539=1,T3539+ROW()/10000000,0)</f>
        <v>6.6003539</v>
      </c>
    </row>
    <row r="3540" customFormat="false" ht="15" hidden="false" customHeight="false" outlineLevel="0" collapsed="false">
      <c r="A3540" s="0" t="n">
        <v>305674</v>
      </c>
      <c r="B3540" s="0" t="s">
        <v>8894</v>
      </c>
      <c r="C3540" s="0" t="n">
        <v>1</v>
      </c>
      <c r="D3540" s="0" t="s">
        <v>6924</v>
      </c>
      <c r="E3540" s="0" t="s">
        <v>8895</v>
      </c>
      <c r="F3540" s="0" t="s">
        <v>8861</v>
      </c>
      <c r="G3540" s="0" t="s">
        <v>8862</v>
      </c>
      <c r="H3540" s="0" t="s">
        <v>2359</v>
      </c>
      <c r="I3540" s="0" t="s">
        <v>2123</v>
      </c>
      <c r="J3540" s="0" t="s">
        <v>46</v>
      </c>
      <c r="K3540" s="0" t="s">
        <v>47</v>
      </c>
      <c r="L3540" s="0" t="s">
        <v>47</v>
      </c>
      <c r="M3540" s="0" t="s">
        <v>47</v>
      </c>
      <c r="N3540" s="0" t="n">
        <v>3</v>
      </c>
      <c r="O3540" s="0" t="n">
        <v>46</v>
      </c>
      <c r="P3540" s="0" t="n">
        <v>1400</v>
      </c>
      <c r="Q3540" s="0" t="n">
        <v>3.3</v>
      </c>
      <c r="R3540" s="0" t="str">
        <f aca="false">INDEX(Lookup!$B$4:$B$18,MATCH(C3540,Lookup!$A$4:$A$18,0))</f>
        <v>India</v>
      </c>
      <c r="S3540" s="20" t="n">
        <f aca="false">INDEX(Lookup!$D$4:$D$18,MATCH(C3540,Lookup!$A$4:$A$18,0))</f>
        <v>0.012</v>
      </c>
      <c r="T3540" s="21" t="n">
        <f aca="false">ROUND(P3540*S3540,2)</f>
        <v>16.8</v>
      </c>
      <c r="U3540" s="21" t="n">
        <f aca="false">IF(T3540&lt;=10,1,IF(T3540&lt;=20,2,IF(T3540&lt;=30,3,IF(T3540&lt;=40,4,IF(T3540&lt;=50,5,IF(T3540&lt;=100,6,IF(T3540&lt;=250,7,8)))))))</f>
        <v>2</v>
      </c>
      <c r="V3540" s="21" t="n">
        <f aca="false">IF(AND(OR(Dashboard!$T$3="All",R3540=Dashboard!$T$3),OR(Dashboard!$T$4="All",D3540=Dashboard!$T$4)),1,0)</f>
        <v>1</v>
      </c>
      <c r="W3540" s="21" t="n">
        <f aca="false">IF(V3540=1,T3540+ROW()/10000000,0)</f>
        <v>16.800354</v>
      </c>
    </row>
    <row r="3541" customFormat="false" ht="15" hidden="false" customHeight="false" outlineLevel="0" collapsed="false">
      <c r="A3541" s="0" t="n">
        <v>18391167</v>
      </c>
      <c r="B3541" s="0" t="s">
        <v>3162</v>
      </c>
      <c r="C3541" s="0" t="n">
        <v>1</v>
      </c>
      <c r="D3541" s="0" t="s">
        <v>6924</v>
      </c>
      <c r="E3541" s="0" t="s">
        <v>8896</v>
      </c>
      <c r="F3541" s="0" t="s">
        <v>8861</v>
      </c>
      <c r="G3541" s="0" t="s">
        <v>8862</v>
      </c>
      <c r="H3541" s="0" t="s">
        <v>2342</v>
      </c>
      <c r="I3541" s="0" t="s">
        <v>2123</v>
      </c>
      <c r="J3541" s="0" t="s">
        <v>47</v>
      </c>
      <c r="K3541" s="0" t="s">
        <v>47</v>
      </c>
      <c r="L3541" s="0" t="s">
        <v>47</v>
      </c>
      <c r="M3541" s="0" t="s">
        <v>47</v>
      </c>
      <c r="N3541" s="0" t="n">
        <v>1</v>
      </c>
      <c r="O3541" s="0" t="n">
        <v>6</v>
      </c>
      <c r="P3541" s="0" t="n">
        <v>400</v>
      </c>
      <c r="Q3541" s="0" t="n">
        <v>3</v>
      </c>
      <c r="R3541" s="0" t="str">
        <f aca="false">INDEX(Lookup!$B$4:$B$18,MATCH(C3541,Lookup!$A$4:$A$18,0))</f>
        <v>India</v>
      </c>
      <c r="S3541" s="20" t="n">
        <f aca="false">INDEX(Lookup!$D$4:$D$18,MATCH(C3541,Lookup!$A$4:$A$18,0))</f>
        <v>0.012</v>
      </c>
      <c r="T3541" s="21" t="n">
        <f aca="false">ROUND(P3541*S3541,2)</f>
        <v>4.8</v>
      </c>
      <c r="U3541" s="21" t="n">
        <f aca="false">IF(T3541&lt;=10,1,IF(T3541&lt;=20,2,IF(T3541&lt;=30,3,IF(T3541&lt;=40,4,IF(T3541&lt;=50,5,IF(T3541&lt;=100,6,IF(T3541&lt;=250,7,8)))))))</f>
        <v>1</v>
      </c>
      <c r="V3541" s="21" t="n">
        <f aca="false">IF(AND(OR(Dashboard!$T$3="All",R3541=Dashboard!$T$3),OR(Dashboard!$T$4="All",D3541=Dashboard!$T$4)),1,0)</f>
        <v>1</v>
      </c>
      <c r="W3541" s="21" t="n">
        <f aca="false">IF(V3541=1,T3541+ROW()/10000000,0)</f>
        <v>4.8003541</v>
      </c>
    </row>
    <row r="3542" customFormat="false" ht="15" hidden="false" customHeight="false" outlineLevel="0" collapsed="false">
      <c r="A3542" s="0" t="n">
        <v>8727</v>
      </c>
      <c r="B3542" s="0" t="s">
        <v>8897</v>
      </c>
      <c r="C3542" s="0" t="n">
        <v>1</v>
      </c>
      <c r="D3542" s="0" t="s">
        <v>6924</v>
      </c>
      <c r="E3542" s="0" t="s">
        <v>8898</v>
      </c>
      <c r="F3542" s="0" t="s">
        <v>8861</v>
      </c>
      <c r="G3542" s="0" t="s">
        <v>8862</v>
      </c>
      <c r="H3542" s="0" t="s">
        <v>3345</v>
      </c>
      <c r="I3542" s="0" t="s">
        <v>2123</v>
      </c>
      <c r="J3542" s="0" t="s">
        <v>47</v>
      </c>
      <c r="K3542" s="0" t="s">
        <v>47</v>
      </c>
      <c r="L3542" s="0" t="s">
        <v>47</v>
      </c>
      <c r="M3542" s="0" t="s">
        <v>47</v>
      </c>
      <c r="N3542" s="0" t="n">
        <v>1</v>
      </c>
      <c r="O3542" s="0" t="n">
        <v>17</v>
      </c>
      <c r="P3542" s="0" t="n">
        <v>400</v>
      </c>
      <c r="Q3542" s="0" t="n">
        <v>3.2</v>
      </c>
      <c r="R3542" s="0" t="str">
        <f aca="false">INDEX(Lookup!$B$4:$B$18,MATCH(C3542,Lookup!$A$4:$A$18,0))</f>
        <v>India</v>
      </c>
      <c r="S3542" s="20" t="n">
        <f aca="false">INDEX(Lookup!$D$4:$D$18,MATCH(C3542,Lookup!$A$4:$A$18,0))</f>
        <v>0.012</v>
      </c>
      <c r="T3542" s="21" t="n">
        <f aca="false">ROUND(P3542*S3542,2)</f>
        <v>4.8</v>
      </c>
      <c r="U3542" s="21" t="n">
        <f aca="false">IF(T3542&lt;=10,1,IF(T3542&lt;=20,2,IF(T3542&lt;=30,3,IF(T3542&lt;=40,4,IF(T3542&lt;=50,5,IF(T3542&lt;=100,6,IF(T3542&lt;=250,7,8)))))))</f>
        <v>1</v>
      </c>
      <c r="V3542" s="21" t="n">
        <f aca="false">IF(AND(OR(Dashboard!$T$3="All",R3542=Dashboard!$T$3),OR(Dashboard!$T$4="All",D3542=Dashboard!$T$4)),1,0)</f>
        <v>1</v>
      </c>
      <c r="W3542" s="21" t="n">
        <f aca="false">IF(V3542=1,T3542+ROW()/10000000,0)</f>
        <v>4.8003542</v>
      </c>
    </row>
    <row r="3543" customFormat="false" ht="15" hidden="false" customHeight="false" outlineLevel="0" collapsed="false">
      <c r="A3543" s="0" t="n">
        <v>3980</v>
      </c>
      <c r="B3543" s="0" t="s">
        <v>8899</v>
      </c>
      <c r="C3543" s="0" t="n">
        <v>1</v>
      </c>
      <c r="D3543" s="0" t="s">
        <v>6924</v>
      </c>
      <c r="E3543" s="0" t="s">
        <v>8900</v>
      </c>
      <c r="F3543" s="0" t="s">
        <v>8861</v>
      </c>
      <c r="G3543" s="0" t="s">
        <v>8862</v>
      </c>
      <c r="H3543" s="0" t="s">
        <v>2128</v>
      </c>
      <c r="I3543" s="0" t="s">
        <v>2123</v>
      </c>
      <c r="J3543" s="0" t="s">
        <v>47</v>
      </c>
      <c r="K3543" s="0" t="s">
        <v>47</v>
      </c>
      <c r="L3543" s="0" t="s">
        <v>47</v>
      </c>
      <c r="M3543" s="0" t="s">
        <v>47</v>
      </c>
      <c r="N3543" s="0" t="n">
        <v>1</v>
      </c>
      <c r="O3543" s="0" t="n">
        <v>43</v>
      </c>
      <c r="P3543" s="0" t="n">
        <v>350</v>
      </c>
      <c r="Q3543" s="0" t="n">
        <v>2.6</v>
      </c>
      <c r="R3543" s="0" t="str">
        <f aca="false">INDEX(Lookup!$B$4:$B$18,MATCH(C3543,Lookup!$A$4:$A$18,0))</f>
        <v>India</v>
      </c>
      <c r="S3543" s="20" t="n">
        <f aca="false">INDEX(Lookup!$D$4:$D$18,MATCH(C3543,Lookup!$A$4:$A$18,0))</f>
        <v>0.012</v>
      </c>
      <c r="T3543" s="21" t="n">
        <f aca="false">ROUND(P3543*S3543,2)</f>
        <v>4.2</v>
      </c>
      <c r="U3543" s="21" t="n">
        <f aca="false">IF(T3543&lt;=10,1,IF(T3543&lt;=20,2,IF(T3543&lt;=30,3,IF(T3543&lt;=40,4,IF(T3543&lt;=50,5,IF(T3543&lt;=100,6,IF(T3543&lt;=250,7,8)))))))</f>
        <v>1</v>
      </c>
      <c r="V3543" s="21" t="n">
        <f aca="false">IF(AND(OR(Dashboard!$T$3="All",R3543=Dashboard!$T$3),OR(Dashboard!$T$4="All",D3543=Dashboard!$T$4)),1,0)</f>
        <v>1</v>
      </c>
      <c r="W3543" s="21" t="n">
        <f aca="false">IF(V3543=1,T3543+ROW()/10000000,0)</f>
        <v>4.2003543</v>
      </c>
    </row>
    <row r="3544" customFormat="false" ht="15" hidden="false" customHeight="false" outlineLevel="0" collapsed="false">
      <c r="A3544" s="0" t="n">
        <v>312183</v>
      </c>
      <c r="B3544" s="0" t="s">
        <v>8901</v>
      </c>
      <c r="C3544" s="0" t="n">
        <v>1</v>
      </c>
      <c r="D3544" s="0" t="s">
        <v>6924</v>
      </c>
      <c r="E3544" s="0" t="s">
        <v>8902</v>
      </c>
      <c r="F3544" s="0" t="s">
        <v>8861</v>
      </c>
      <c r="G3544" s="0" t="s">
        <v>8862</v>
      </c>
      <c r="H3544" s="0" t="s">
        <v>8903</v>
      </c>
      <c r="I3544" s="0" t="s">
        <v>2123</v>
      </c>
      <c r="J3544" s="0" t="s">
        <v>47</v>
      </c>
      <c r="K3544" s="0" t="s">
        <v>47</v>
      </c>
      <c r="L3544" s="0" t="s">
        <v>47</v>
      </c>
      <c r="M3544" s="0" t="s">
        <v>47</v>
      </c>
      <c r="N3544" s="0" t="n">
        <v>2</v>
      </c>
      <c r="O3544" s="0" t="n">
        <v>32</v>
      </c>
      <c r="P3544" s="0" t="n">
        <v>700</v>
      </c>
      <c r="Q3544" s="0" t="n">
        <v>3.2</v>
      </c>
      <c r="R3544" s="0" t="str">
        <f aca="false">INDEX(Lookup!$B$4:$B$18,MATCH(C3544,Lookup!$A$4:$A$18,0))</f>
        <v>India</v>
      </c>
      <c r="S3544" s="20" t="n">
        <f aca="false">INDEX(Lookup!$D$4:$D$18,MATCH(C3544,Lookup!$A$4:$A$18,0))</f>
        <v>0.012</v>
      </c>
      <c r="T3544" s="21" t="n">
        <f aca="false">ROUND(P3544*S3544,2)</f>
        <v>8.4</v>
      </c>
      <c r="U3544" s="21" t="n">
        <f aca="false">IF(T3544&lt;=10,1,IF(T3544&lt;=20,2,IF(T3544&lt;=30,3,IF(T3544&lt;=40,4,IF(T3544&lt;=50,5,IF(T3544&lt;=100,6,IF(T3544&lt;=250,7,8)))))))</f>
        <v>1</v>
      </c>
      <c r="V3544" s="21" t="n">
        <f aca="false">IF(AND(OR(Dashboard!$T$3="All",R3544=Dashboard!$T$3),OR(Dashboard!$T$4="All",D3544=Dashboard!$T$4)),1,0)</f>
        <v>1</v>
      </c>
      <c r="W3544" s="21" t="n">
        <f aca="false">IF(V3544=1,T3544+ROW()/10000000,0)</f>
        <v>8.4003544</v>
      </c>
    </row>
    <row r="3545" customFormat="false" ht="15" hidden="false" customHeight="false" outlineLevel="0" collapsed="false">
      <c r="A3545" s="0" t="n">
        <v>311945</v>
      </c>
      <c r="B3545" s="0" t="s">
        <v>8904</v>
      </c>
      <c r="C3545" s="0" t="n">
        <v>1</v>
      </c>
      <c r="D3545" s="0" t="s">
        <v>6924</v>
      </c>
      <c r="E3545" s="0" t="s">
        <v>8905</v>
      </c>
      <c r="F3545" s="0" t="s">
        <v>8861</v>
      </c>
      <c r="G3545" s="0" t="s">
        <v>8862</v>
      </c>
      <c r="H3545" s="0" t="s">
        <v>2128</v>
      </c>
      <c r="I3545" s="0" t="s">
        <v>2123</v>
      </c>
      <c r="J3545" s="0" t="s">
        <v>47</v>
      </c>
      <c r="K3545" s="0" t="s">
        <v>46</v>
      </c>
      <c r="L3545" s="0" t="s">
        <v>47</v>
      </c>
      <c r="M3545" s="0" t="s">
        <v>47</v>
      </c>
      <c r="N3545" s="0" t="n">
        <v>1</v>
      </c>
      <c r="O3545" s="0" t="n">
        <v>21</v>
      </c>
      <c r="P3545" s="0" t="n">
        <v>250</v>
      </c>
      <c r="Q3545" s="0" t="n">
        <v>3.4</v>
      </c>
      <c r="R3545" s="0" t="str">
        <f aca="false">INDEX(Lookup!$B$4:$B$18,MATCH(C3545,Lookup!$A$4:$A$18,0))</f>
        <v>India</v>
      </c>
      <c r="S3545" s="20" t="n">
        <f aca="false">INDEX(Lookup!$D$4:$D$18,MATCH(C3545,Lookup!$A$4:$A$18,0))</f>
        <v>0.012</v>
      </c>
      <c r="T3545" s="21" t="n">
        <f aca="false">ROUND(P3545*S3545,2)</f>
        <v>3</v>
      </c>
      <c r="U3545" s="21" t="n">
        <f aca="false">IF(T3545&lt;=10,1,IF(T3545&lt;=20,2,IF(T3545&lt;=30,3,IF(T3545&lt;=40,4,IF(T3545&lt;=50,5,IF(T3545&lt;=100,6,IF(T3545&lt;=250,7,8)))))))</f>
        <v>1</v>
      </c>
      <c r="V3545" s="21" t="n">
        <f aca="false">IF(AND(OR(Dashboard!$T$3="All",R3545=Dashboard!$T$3),OR(Dashboard!$T$4="All",D3545=Dashboard!$T$4)),1,0)</f>
        <v>1</v>
      </c>
      <c r="W3545" s="21" t="n">
        <f aca="false">IF(V3545=1,T3545+ROW()/10000000,0)</f>
        <v>3.0003545</v>
      </c>
    </row>
    <row r="3546" customFormat="false" ht="15" hidden="false" customHeight="false" outlineLevel="0" collapsed="false">
      <c r="A3546" s="0" t="n">
        <v>3126</v>
      </c>
      <c r="B3546" s="0" t="s">
        <v>8906</v>
      </c>
      <c r="C3546" s="0" t="n">
        <v>1</v>
      </c>
      <c r="D3546" s="0" t="s">
        <v>6924</v>
      </c>
      <c r="E3546" s="0" t="s">
        <v>8907</v>
      </c>
      <c r="F3546" s="0" t="s">
        <v>8861</v>
      </c>
      <c r="G3546" s="0" t="s">
        <v>8862</v>
      </c>
      <c r="H3546" s="0" t="s">
        <v>2136</v>
      </c>
      <c r="I3546" s="0" t="s">
        <v>2123</v>
      </c>
      <c r="J3546" s="0" t="s">
        <v>46</v>
      </c>
      <c r="K3546" s="0" t="s">
        <v>46</v>
      </c>
      <c r="L3546" s="0" t="s">
        <v>47</v>
      </c>
      <c r="M3546" s="0" t="s">
        <v>47</v>
      </c>
      <c r="N3546" s="0" t="n">
        <v>3</v>
      </c>
      <c r="O3546" s="0" t="n">
        <v>87</v>
      </c>
      <c r="P3546" s="0" t="n">
        <v>1000</v>
      </c>
      <c r="Q3546" s="0" t="n">
        <v>3.2</v>
      </c>
      <c r="R3546" s="0" t="str">
        <f aca="false">INDEX(Lookup!$B$4:$B$18,MATCH(C3546,Lookup!$A$4:$A$18,0))</f>
        <v>India</v>
      </c>
      <c r="S3546" s="20" t="n">
        <f aca="false">INDEX(Lookup!$D$4:$D$18,MATCH(C3546,Lookup!$A$4:$A$18,0))</f>
        <v>0.012</v>
      </c>
      <c r="T3546" s="21" t="n">
        <f aca="false">ROUND(P3546*S3546,2)</f>
        <v>12</v>
      </c>
      <c r="U3546" s="21" t="n">
        <f aca="false">IF(T3546&lt;=10,1,IF(T3546&lt;=20,2,IF(T3546&lt;=30,3,IF(T3546&lt;=40,4,IF(T3546&lt;=50,5,IF(T3546&lt;=100,6,IF(T3546&lt;=250,7,8)))))))</f>
        <v>2</v>
      </c>
      <c r="V3546" s="21" t="n">
        <f aca="false">IF(AND(OR(Dashboard!$T$3="All",R3546=Dashboard!$T$3),OR(Dashboard!$T$4="All",D3546=Dashboard!$T$4)),1,0)</f>
        <v>1</v>
      </c>
      <c r="W3546" s="21" t="n">
        <f aca="false">IF(V3546=1,T3546+ROW()/10000000,0)</f>
        <v>12.0003546</v>
      </c>
    </row>
    <row r="3547" customFormat="false" ht="15" hidden="false" customHeight="false" outlineLevel="0" collapsed="false">
      <c r="A3547" s="0" t="n">
        <v>18475269</v>
      </c>
      <c r="B3547" s="0" t="s">
        <v>8908</v>
      </c>
      <c r="C3547" s="0" t="n">
        <v>1</v>
      </c>
      <c r="D3547" s="0" t="s">
        <v>6924</v>
      </c>
      <c r="E3547" s="0" t="s">
        <v>8909</v>
      </c>
      <c r="F3547" s="0" t="s">
        <v>8861</v>
      </c>
      <c r="G3547" s="0" t="s">
        <v>8862</v>
      </c>
      <c r="H3547" s="0" t="s">
        <v>8910</v>
      </c>
      <c r="I3547" s="0" t="s">
        <v>2123</v>
      </c>
      <c r="J3547" s="0" t="s">
        <v>47</v>
      </c>
      <c r="K3547" s="0" t="s">
        <v>47</v>
      </c>
      <c r="L3547" s="0" t="s">
        <v>47</v>
      </c>
      <c r="M3547" s="0" t="s">
        <v>47</v>
      </c>
      <c r="N3547" s="0" t="n">
        <v>1</v>
      </c>
      <c r="O3547" s="0" t="n">
        <v>12</v>
      </c>
      <c r="P3547" s="0" t="n">
        <v>400</v>
      </c>
      <c r="Q3547" s="0" t="n">
        <v>3.2</v>
      </c>
      <c r="R3547" s="0" t="str">
        <f aca="false">INDEX(Lookup!$B$4:$B$18,MATCH(C3547,Lookup!$A$4:$A$18,0))</f>
        <v>India</v>
      </c>
      <c r="S3547" s="20" t="n">
        <f aca="false">INDEX(Lookup!$D$4:$D$18,MATCH(C3547,Lookup!$A$4:$A$18,0))</f>
        <v>0.012</v>
      </c>
      <c r="T3547" s="21" t="n">
        <f aca="false">ROUND(P3547*S3547,2)</f>
        <v>4.8</v>
      </c>
      <c r="U3547" s="21" t="n">
        <f aca="false">IF(T3547&lt;=10,1,IF(T3547&lt;=20,2,IF(T3547&lt;=30,3,IF(T3547&lt;=40,4,IF(T3547&lt;=50,5,IF(T3547&lt;=100,6,IF(T3547&lt;=250,7,8)))))))</f>
        <v>1</v>
      </c>
      <c r="V3547" s="21" t="n">
        <f aca="false">IF(AND(OR(Dashboard!$T$3="All",R3547=Dashboard!$T$3),OR(Dashboard!$T$4="All",D3547=Dashboard!$T$4)),1,0)</f>
        <v>1</v>
      </c>
      <c r="W3547" s="21" t="n">
        <f aca="false">IF(V3547=1,T3547+ROW()/10000000,0)</f>
        <v>4.8003547</v>
      </c>
    </row>
    <row r="3548" customFormat="false" ht="15" hidden="false" customHeight="false" outlineLevel="0" collapsed="false">
      <c r="A3548" s="0" t="n">
        <v>303124</v>
      </c>
      <c r="B3548" s="0" t="s">
        <v>3136</v>
      </c>
      <c r="C3548" s="0" t="n">
        <v>1</v>
      </c>
      <c r="D3548" s="0" t="s">
        <v>6924</v>
      </c>
      <c r="E3548" s="0" t="s">
        <v>8911</v>
      </c>
      <c r="F3548" s="0" t="s">
        <v>8861</v>
      </c>
      <c r="G3548" s="0" t="s">
        <v>8862</v>
      </c>
      <c r="H3548" s="0" t="s">
        <v>2972</v>
      </c>
      <c r="I3548" s="0" t="s">
        <v>2123</v>
      </c>
      <c r="J3548" s="0" t="s">
        <v>47</v>
      </c>
      <c r="K3548" s="0" t="s">
        <v>47</v>
      </c>
      <c r="L3548" s="0" t="s">
        <v>47</v>
      </c>
      <c r="M3548" s="0" t="s">
        <v>47</v>
      </c>
      <c r="N3548" s="0" t="n">
        <v>1</v>
      </c>
      <c r="O3548" s="0" t="n">
        <v>23</v>
      </c>
      <c r="P3548" s="0" t="n">
        <v>300</v>
      </c>
      <c r="Q3548" s="0" t="n">
        <v>3</v>
      </c>
      <c r="R3548" s="0" t="str">
        <f aca="false">INDEX(Lookup!$B$4:$B$18,MATCH(C3548,Lookup!$A$4:$A$18,0))</f>
        <v>India</v>
      </c>
      <c r="S3548" s="20" t="n">
        <f aca="false">INDEX(Lookup!$D$4:$D$18,MATCH(C3548,Lookup!$A$4:$A$18,0))</f>
        <v>0.012</v>
      </c>
      <c r="T3548" s="21" t="n">
        <f aca="false">ROUND(P3548*S3548,2)</f>
        <v>3.6</v>
      </c>
      <c r="U3548" s="21" t="n">
        <f aca="false">IF(T3548&lt;=10,1,IF(T3548&lt;=20,2,IF(T3548&lt;=30,3,IF(T3548&lt;=40,4,IF(T3548&lt;=50,5,IF(T3548&lt;=100,6,IF(T3548&lt;=250,7,8)))))))</f>
        <v>1</v>
      </c>
      <c r="V3548" s="21" t="n">
        <f aca="false">IF(AND(OR(Dashboard!$T$3="All",R3548=Dashboard!$T$3),OR(Dashboard!$T$4="All",D3548=Dashboard!$T$4)),1,0)</f>
        <v>1</v>
      </c>
      <c r="W3548" s="21" t="n">
        <f aca="false">IF(V3548=1,T3548+ROW()/10000000,0)</f>
        <v>3.6003548</v>
      </c>
    </row>
    <row r="3549" customFormat="false" ht="15" hidden="false" customHeight="false" outlineLevel="0" collapsed="false">
      <c r="A3549" s="0" t="n">
        <v>18034042</v>
      </c>
      <c r="B3549" s="0" t="s">
        <v>8912</v>
      </c>
      <c r="C3549" s="0" t="n">
        <v>1</v>
      </c>
      <c r="D3549" s="0" t="s">
        <v>6924</v>
      </c>
      <c r="E3549" s="0" t="s">
        <v>8913</v>
      </c>
      <c r="F3549" s="0" t="s">
        <v>8861</v>
      </c>
      <c r="G3549" s="0" t="s">
        <v>8862</v>
      </c>
      <c r="H3549" s="0" t="s">
        <v>3129</v>
      </c>
      <c r="I3549" s="0" t="s">
        <v>2123</v>
      </c>
      <c r="J3549" s="0" t="s">
        <v>47</v>
      </c>
      <c r="K3549" s="0" t="s">
        <v>46</v>
      </c>
      <c r="L3549" s="0" t="s">
        <v>47</v>
      </c>
      <c r="M3549" s="0" t="s">
        <v>47</v>
      </c>
      <c r="N3549" s="0" t="n">
        <v>1</v>
      </c>
      <c r="O3549" s="0" t="n">
        <v>50</v>
      </c>
      <c r="P3549" s="0" t="n">
        <v>350</v>
      </c>
      <c r="Q3549" s="0" t="n">
        <v>3.1</v>
      </c>
      <c r="R3549" s="0" t="str">
        <f aca="false">INDEX(Lookup!$B$4:$B$18,MATCH(C3549,Lookup!$A$4:$A$18,0))</f>
        <v>India</v>
      </c>
      <c r="S3549" s="20" t="n">
        <f aca="false">INDEX(Lookup!$D$4:$D$18,MATCH(C3549,Lookup!$A$4:$A$18,0))</f>
        <v>0.012</v>
      </c>
      <c r="T3549" s="21" t="n">
        <f aca="false">ROUND(P3549*S3549,2)</f>
        <v>4.2</v>
      </c>
      <c r="U3549" s="21" t="n">
        <f aca="false">IF(T3549&lt;=10,1,IF(T3549&lt;=20,2,IF(T3549&lt;=30,3,IF(T3549&lt;=40,4,IF(T3549&lt;=50,5,IF(T3549&lt;=100,6,IF(T3549&lt;=250,7,8)))))))</f>
        <v>1</v>
      </c>
      <c r="V3549" s="21" t="n">
        <f aca="false">IF(AND(OR(Dashboard!$T$3="All",R3549=Dashboard!$T$3),OR(Dashboard!$T$4="All",D3549=Dashboard!$T$4)),1,0)</f>
        <v>1</v>
      </c>
      <c r="W3549" s="21" t="n">
        <f aca="false">IF(V3549=1,T3549+ROW()/10000000,0)</f>
        <v>4.2003549</v>
      </c>
    </row>
    <row r="3550" customFormat="false" ht="15" hidden="false" customHeight="false" outlineLevel="0" collapsed="false">
      <c r="A3550" s="0" t="n">
        <v>201</v>
      </c>
      <c r="B3550" s="0" t="s">
        <v>2408</v>
      </c>
      <c r="C3550" s="0" t="n">
        <v>1</v>
      </c>
      <c r="D3550" s="0" t="s">
        <v>6924</v>
      </c>
      <c r="E3550" s="0" t="s">
        <v>8914</v>
      </c>
      <c r="F3550" s="0" t="s">
        <v>8861</v>
      </c>
      <c r="G3550" s="0" t="s">
        <v>8862</v>
      </c>
      <c r="H3550" s="0" t="s">
        <v>3392</v>
      </c>
      <c r="I3550" s="0" t="s">
        <v>2123</v>
      </c>
      <c r="J3550" s="0" t="s">
        <v>47</v>
      </c>
      <c r="K3550" s="0" t="s">
        <v>47</v>
      </c>
      <c r="L3550" s="0" t="s">
        <v>47</v>
      </c>
      <c r="M3550" s="0" t="s">
        <v>47</v>
      </c>
      <c r="N3550" s="0" t="n">
        <v>2</v>
      </c>
      <c r="O3550" s="0" t="n">
        <v>119</v>
      </c>
      <c r="P3550" s="0" t="n">
        <v>700</v>
      </c>
      <c r="Q3550" s="0" t="n">
        <v>3.5</v>
      </c>
      <c r="R3550" s="0" t="str">
        <f aca="false">INDEX(Lookup!$B$4:$B$18,MATCH(C3550,Lookup!$A$4:$A$18,0))</f>
        <v>India</v>
      </c>
      <c r="S3550" s="20" t="n">
        <f aca="false">INDEX(Lookup!$D$4:$D$18,MATCH(C3550,Lookup!$A$4:$A$18,0))</f>
        <v>0.012</v>
      </c>
      <c r="T3550" s="21" t="n">
        <f aca="false">ROUND(P3550*S3550,2)</f>
        <v>8.4</v>
      </c>
      <c r="U3550" s="21" t="n">
        <f aca="false">IF(T3550&lt;=10,1,IF(T3550&lt;=20,2,IF(T3550&lt;=30,3,IF(T3550&lt;=40,4,IF(T3550&lt;=50,5,IF(T3550&lt;=100,6,IF(T3550&lt;=250,7,8)))))))</f>
        <v>1</v>
      </c>
      <c r="V3550" s="21" t="n">
        <f aca="false">IF(AND(OR(Dashboard!$T$3="All",R3550=Dashboard!$T$3),OR(Dashboard!$T$4="All",D3550=Dashboard!$T$4)),1,0)</f>
        <v>1</v>
      </c>
      <c r="W3550" s="21" t="n">
        <f aca="false">IF(V3550=1,T3550+ROW()/10000000,0)</f>
        <v>8.400355</v>
      </c>
    </row>
    <row r="3551" customFormat="false" ht="15" hidden="false" customHeight="false" outlineLevel="0" collapsed="false">
      <c r="A3551" s="0" t="n">
        <v>303575</v>
      </c>
      <c r="B3551" s="0" t="s">
        <v>2995</v>
      </c>
      <c r="C3551" s="0" t="n">
        <v>1</v>
      </c>
      <c r="D3551" s="0" t="s">
        <v>6924</v>
      </c>
      <c r="E3551" s="0" t="s">
        <v>8915</v>
      </c>
      <c r="F3551" s="0" t="s">
        <v>8861</v>
      </c>
      <c r="G3551" s="0" t="s">
        <v>8862</v>
      </c>
      <c r="H3551" s="0" t="s">
        <v>2997</v>
      </c>
      <c r="I3551" s="0" t="s">
        <v>2123</v>
      </c>
      <c r="J3551" s="0" t="s">
        <v>47</v>
      </c>
      <c r="K3551" s="0" t="s">
        <v>46</v>
      </c>
      <c r="L3551" s="0" t="s">
        <v>47</v>
      </c>
      <c r="M3551" s="0" t="s">
        <v>47</v>
      </c>
      <c r="N3551" s="0" t="n">
        <v>2</v>
      </c>
      <c r="O3551" s="0" t="n">
        <v>177</v>
      </c>
      <c r="P3551" s="0" t="n">
        <v>600</v>
      </c>
      <c r="Q3551" s="0" t="n">
        <v>3.6</v>
      </c>
      <c r="R3551" s="0" t="str">
        <f aca="false">INDEX(Lookup!$B$4:$B$18,MATCH(C3551,Lookup!$A$4:$A$18,0))</f>
        <v>India</v>
      </c>
      <c r="S3551" s="20" t="n">
        <f aca="false">INDEX(Lookup!$D$4:$D$18,MATCH(C3551,Lookup!$A$4:$A$18,0))</f>
        <v>0.012</v>
      </c>
      <c r="T3551" s="21" t="n">
        <f aca="false">ROUND(P3551*S3551,2)</f>
        <v>7.2</v>
      </c>
      <c r="U3551" s="21" t="n">
        <f aca="false">IF(T3551&lt;=10,1,IF(T3551&lt;=20,2,IF(T3551&lt;=30,3,IF(T3551&lt;=40,4,IF(T3551&lt;=50,5,IF(T3551&lt;=100,6,IF(T3551&lt;=250,7,8)))))))</f>
        <v>1</v>
      </c>
      <c r="V3551" s="21" t="n">
        <f aca="false">IF(AND(OR(Dashboard!$T$3="All",R3551=Dashboard!$T$3),OR(Dashboard!$T$4="All",D3551=Dashboard!$T$4)),1,0)</f>
        <v>1</v>
      </c>
      <c r="W3551" s="21" t="n">
        <f aca="false">IF(V3551=1,T3551+ROW()/10000000,0)</f>
        <v>7.2003551</v>
      </c>
    </row>
    <row r="3552" customFormat="false" ht="15" hidden="false" customHeight="false" outlineLevel="0" collapsed="false">
      <c r="A3552" s="0" t="n">
        <v>410</v>
      </c>
      <c r="B3552" s="0" t="s">
        <v>8916</v>
      </c>
      <c r="C3552" s="0" t="n">
        <v>1</v>
      </c>
      <c r="D3552" s="0" t="s">
        <v>6924</v>
      </c>
      <c r="E3552" s="0" t="s">
        <v>8917</v>
      </c>
      <c r="F3552" s="0" t="s">
        <v>8861</v>
      </c>
      <c r="G3552" s="0" t="s">
        <v>8862</v>
      </c>
      <c r="H3552" s="0" t="s">
        <v>2050</v>
      </c>
      <c r="I3552" s="0" t="s">
        <v>2123</v>
      </c>
      <c r="J3552" s="0" t="s">
        <v>47</v>
      </c>
      <c r="K3552" s="0" t="s">
        <v>46</v>
      </c>
      <c r="L3552" s="0" t="s">
        <v>47</v>
      </c>
      <c r="M3552" s="0" t="s">
        <v>47</v>
      </c>
      <c r="N3552" s="0" t="n">
        <v>2</v>
      </c>
      <c r="O3552" s="0" t="n">
        <v>359</v>
      </c>
      <c r="P3552" s="0" t="n">
        <v>500</v>
      </c>
      <c r="Q3552" s="0" t="n">
        <v>3.6</v>
      </c>
      <c r="R3552" s="0" t="str">
        <f aca="false">INDEX(Lookup!$B$4:$B$18,MATCH(C3552,Lookup!$A$4:$A$18,0))</f>
        <v>India</v>
      </c>
      <c r="S3552" s="20" t="n">
        <f aca="false">INDEX(Lookup!$D$4:$D$18,MATCH(C3552,Lookup!$A$4:$A$18,0))</f>
        <v>0.012</v>
      </c>
      <c r="T3552" s="21" t="n">
        <f aca="false">ROUND(P3552*S3552,2)</f>
        <v>6</v>
      </c>
      <c r="U3552" s="21" t="n">
        <f aca="false">IF(T3552&lt;=10,1,IF(T3552&lt;=20,2,IF(T3552&lt;=30,3,IF(T3552&lt;=40,4,IF(T3552&lt;=50,5,IF(T3552&lt;=100,6,IF(T3552&lt;=250,7,8)))))))</f>
        <v>1</v>
      </c>
      <c r="V3552" s="21" t="n">
        <f aca="false">IF(AND(OR(Dashboard!$T$3="All",R3552=Dashboard!$T$3),OR(Dashboard!$T$4="All",D3552=Dashboard!$T$4)),1,0)</f>
        <v>1</v>
      </c>
      <c r="W3552" s="21" t="n">
        <f aca="false">IF(V3552=1,T3552+ROW()/10000000,0)</f>
        <v>6.0003552</v>
      </c>
    </row>
    <row r="3553" customFormat="false" ht="15" hidden="false" customHeight="false" outlineLevel="0" collapsed="false">
      <c r="A3553" s="0" t="n">
        <v>308107</v>
      </c>
      <c r="B3553" s="0" t="s">
        <v>7030</v>
      </c>
      <c r="C3553" s="0" t="n">
        <v>1</v>
      </c>
      <c r="D3553" s="0" t="s">
        <v>6924</v>
      </c>
      <c r="E3553" s="0" t="s">
        <v>8918</v>
      </c>
      <c r="F3553" s="0" t="s">
        <v>8861</v>
      </c>
      <c r="G3553" s="0" t="s">
        <v>8862</v>
      </c>
      <c r="H3553" s="0" t="s">
        <v>2128</v>
      </c>
      <c r="I3553" s="0" t="s">
        <v>2123</v>
      </c>
      <c r="J3553" s="0" t="s">
        <v>47</v>
      </c>
      <c r="K3553" s="0" t="s">
        <v>46</v>
      </c>
      <c r="L3553" s="0" t="s">
        <v>47</v>
      </c>
      <c r="M3553" s="0" t="s">
        <v>47</v>
      </c>
      <c r="N3553" s="0" t="n">
        <v>1</v>
      </c>
      <c r="O3553" s="0" t="n">
        <v>53</v>
      </c>
      <c r="P3553" s="0" t="n">
        <v>300</v>
      </c>
      <c r="Q3553" s="0" t="n">
        <v>3.5</v>
      </c>
      <c r="R3553" s="0" t="str">
        <f aca="false">INDEX(Lookup!$B$4:$B$18,MATCH(C3553,Lookup!$A$4:$A$18,0))</f>
        <v>India</v>
      </c>
      <c r="S3553" s="20" t="n">
        <f aca="false">INDEX(Lookup!$D$4:$D$18,MATCH(C3553,Lookup!$A$4:$A$18,0))</f>
        <v>0.012</v>
      </c>
      <c r="T3553" s="21" t="n">
        <f aca="false">ROUND(P3553*S3553,2)</f>
        <v>3.6</v>
      </c>
      <c r="U3553" s="21" t="n">
        <f aca="false">IF(T3553&lt;=10,1,IF(T3553&lt;=20,2,IF(T3553&lt;=30,3,IF(T3553&lt;=40,4,IF(T3553&lt;=50,5,IF(T3553&lt;=100,6,IF(T3553&lt;=250,7,8)))))))</f>
        <v>1</v>
      </c>
      <c r="V3553" s="21" t="n">
        <f aca="false">IF(AND(OR(Dashboard!$T$3="All",R3553=Dashboard!$T$3),OR(Dashboard!$T$4="All",D3553=Dashboard!$T$4)),1,0)</f>
        <v>1</v>
      </c>
      <c r="W3553" s="21" t="n">
        <f aca="false">IF(V3553=1,T3553+ROW()/10000000,0)</f>
        <v>3.6003553</v>
      </c>
    </row>
    <row r="3554" customFormat="false" ht="15" hidden="false" customHeight="false" outlineLevel="0" collapsed="false">
      <c r="A3554" s="0" t="n">
        <v>4885</v>
      </c>
      <c r="B3554" s="0" t="s">
        <v>8919</v>
      </c>
      <c r="C3554" s="0" t="n">
        <v>1</v>
      </c>
      <c r="D3554" s="0" t="s">
        <v>6924</v>
      </c>
      <c r="E3554" s="0" t="s">
        <v>8920</v>
      </c>
      <c r="F3554" s="0" t="s">
        <v>8861</v>
      </c>
      <c r="G3554" s="0" t="s">
        <v>8862</v>
      </c>
      <c r="H3554" s="0" t="s">
        <v>8735</v>
      </c>
      <c r="I3554" s="0" t="s">
        <v>2123</v>
      </c>
      <c r="J3554" s="0" t="s">
        <v>46</v>
      </c>
      <c r="K3554" s="0" t="s">
        <v>46</v>
      </c>
      <c r="L3554" s="0" t="s">
        <v>47</v>
      </c>
      <c r="M3554" s="0" t="s">
        <v>47</v>
      </c>
      <c r="N3554" s="0" t="n">
        <v>3</v>
      </c>
      <c r="O3554" s="0" t="n">
        <v>241</v>
      </c>
      <c r="P3554" s="0" t="n">
        <v>1100</v>
      </c>
      <c r="Q3554" s="0" t="n">
        <v>3.7</v>
      </c>
      <c r="R3554" s="0" t="str">
        <f aca="false">INDEX(Lookup!$B$4:$B$18,MATCH(C3554,Lookup!$A$4:$A$18,0))</f>
        <v>India</v>
      </c>
      <c r="S3554" s="20" t="n">
        <f aca="false">INDEX(Lookup!$D$4:$D$18,MATCH(C3554,Lookup!$A$4:$A$18,0))</f>
        <v>0.012</v>
      </c>
      <c r="T3554" s="21" t="n">
        <f aca="false">ROUND(P3554*S3554,2)</f>
        <v>13.2</v>
      </c>
      <c r="U3554" s="21" t="n">
        <f aca="false">IF(T3554&lt;=10,1,IF(T3554&lt;=20,2,IF(T3554&lt;=30,3,IF(T3554&lt;=40,4,IF(T3554&lt;=50,5,IF(T3554&lt;=100,6,IF(T3554&lt;=250,7,8)))))))</f>
        <v>2</v>
      </c>
      <c r="V3554" s="21" t="n">
        <f aca="false">IF(AND(OR(Dashboard!$T$3="All",R3554=Dashboard!$T$3),OR(Dashboard!$T$4="All",D3554=Dashboard!$T$4)),1,0)</f>
        <v>1</v>
      </c>
      <c r="W3554" s="21" t="n">
        <f aca="false">IF(V3554=1,T3554+ROW()/10000000,0)</f>
        <v>13.2003554</v>
      </c>
    </row>
    <row r="3555" customFormat="false" ht="15" hidden="false" customHeight="false" outlineLevel="0" collapsed="false">
      <c r="A3555" s="0" t="n">
        <v>18273627</v>
      </c>
      <c r="B3555" s="0" t="s">
        <v>4414</v>
      </c>
      <c r="C3555" s="0" t="n">
        <v>1</v>
      </c>
      <c r="D3555" s="0" t="s">
        <v>6924</v>
      </c>
      <c r="E3555" s="0" t="s">
        <v>8921</v>
      </c>
      <c r="F3555" s="0" t="s">
        <v>8861</v>
      </c>
      <c r="G3555" s="0" t="s">
        <v>8862</v>
      </c>
      <c r="H3555" s="0" t="s">
        <v>4415</v>
      </c>
      <c r="I3555" s="0" t="s">
        <v>2123</v>
      </c>
      <c r="J3555" s="0" t="s">
        <v>47</v>
      </c>
      <c r="K3555" s="0" t="s">
        <v>46</v>
      </c>
      <c r="L3555" s="0" t="s">
        <v>47</v>
      </c>
      <c r="M3555" s="0" t="s">
        <v>47</v>
      </c>
      <c r="N3555" s="0" t="n">
        <v>2</v>
      </c>
      <c r="O3555" s="0" t="n">
        <v>178</v>
      </c>
      <c r="P3555" s="0" t="n">
        <v>700</v>
      </c>
      <c r="Q3555" s="0" t="n">
        <v>3.9</v>
      </c>
      <c r="R3555" s="0" t="str">
        <f aca="false">INDEX(Lookup!$B$4:$B$18,MATCH(C3555,Lookup!$A$4:$A$18,0))</f>
        <v>India</v>
      </c>
      <c r="S3555" s="20" t="n">
        <f aca="false">INDEX(Lookup!$D$4:$D$18,MATCH(C3555,Lookup!$A$4:$A$18,0))</f>
        <v>0.012</v>
      </c>
      <c r="T3555" s="21" t="n">
        <f aca="false">ROUND(P3555*S3555,2)</f>
        <v>8.4</v>
      </c>
      <c r="U3555" s="21" t="n">
        <f aca="false">IF(T3555&lt;=10,1,IF(T3555&lt;=20,2,IF(T3555&lt;=30,3,IF(T3555&lt;=40,4,IF(T3555&lt;=50,5,IF(T3555&lt;=100,6,IF(T3555&lt;=250,7,8)))))))</f>
        <v>1</v>
      </c>
      <c r="V3555" s="21" t="n">
        <f aca="false">IF(AND(OR(Dashboard!$T$3="All",R3555=Dashboard!$T$3),OR(Dashboard!$T$4="All",D3555=Dashboard!$T$4)),1,0)</f>
        <v>1</v>
      </c>
      <c r="W3555" s="21" t="n">
        <f aca="false">IF(V3555=1,T3555+ROW()/10000000,0)</f>
        <v>8.4003555</v>
      </c>
    </row>
    <row r="3556" customFormat="false" ht="15" hidden="false" customHeight="false" outlineLevel="0" collapsed="false">
      <c r="A3556" s="0" t="n">
        <v>311539</v>
      </c>
      <c r="B3556" s="0" t="s">
        <v>8922</v>
      </c>
      <c r="C3556" s="0" t="n">
        <v>1</v>
      </c>
      <c r="D3556" s="0" t="s">
        <v>6924</v>
      </c>
      <c r="E3556" s="0" t="s">
        <v>8923</v>
      </c>
      <c r="F3556" s="0" t="s">
        <v>8861</v>
      </c>
      <c r="G3556" s="0" t="s">
        <v>8862</v>
      </c>
      <c r="H3556" s="0" t="s">
        <v>3129</v>
      </c>
      <c r="I3556" s="0" t="s">
        <v>2123</v>
      </c>
      <c r="J3556" s="0" t="s">
        <v>47</v>
      </c>
      <c r="K3556" s="0" t="s">
        <v>47</v>
      </c>
      <c r="L3556" s="0" t="s">
        <v>47</v>
      </c>
      <c r="M3556" s="0" t="s">
        <v>47</v>
      </c>
      <c r="N3556" s="0" t="n">
        <v>1</v>
      </c>
      <c r="O3556" s="0" t="n">
        <v>146</v>
      </c>
      <c r="P3556" s="0" t="n">
        <v>350</v>
      </c>
      <c r="Q3556" s="0" t="n">
        <v>3.7</v>
      </c>
      <c r="R3556" s="0" t="str">
        <f aca="false">INDEX(Lookup!$B$4:$B$18,MATCH(C3556,Lookup!$A$4:$A$18,0))</f>
        <v>India</v>
      </c>
      <c r="S3556" s="20" t="n">
        <f aca="false">INDEX(Lookup!$D$4:$D$18,MATCH(C3556,Lookup!$A$4:$A$18,0))</f>
        <v>0.012</v>
      </c>
      <c r="T3556" s="21" t="n">
        <f aca="false">ROUND(P3556*S3556,2)</f>
        <v>4.2</v>
      </c>
      <c r="U3556" s="21" t="n">
        <f aca="false">IF(T3556&lt;=10,1,IF(T3556&lt;=20,2,IF(T3556&lt;=30,3,IF(T3556&lt;=40,4,IF(T3556&lt;=50,5,IF(T3556&lt;=100,6,IF(T3556&lt;=250,7,8)))))))</f>
        <v>1</v>
      </c>
      <c r="V3556" s="21" t="n">
        <f aca="false">IF(AND(OR(Dashboard!$T$3="All",R3556=Dashboard!$T$3),OR(Dashboard!$T$4="All",D3556=Dashboard!$T$4)),1,0)</f>
        <v>1</v>
      </c>
      <c r="W3556" s="21" t="n">
        <f aca="false">IF(V3556=1,T3556+ROW()/10000000,0)</f>
        <v>4.2003556</v>
      </c>
    </row>
    <row r="3557" customFormat="false" ht="15" hidden="false" customHeight="false" outlineLevel="0" collapsed="false">
      <c r="A3557" s="0" t="n">
        <v>2635</v>
      </c>
      <c r="B3557" s="0" t="s">
        <v>8924</v>
      </c>
      <c r="C3557" s="0" t="n">
        <v>1</v>
      </c>
      <c r="D3557" s="0" t="s">
        <v>6924</v>
      </c>
      <c r="E3557" s="0" t="s">
        <v>8925</v>
      </c>
      <c r="F3557" s="0" t="s">
        <v>8861</v>
      </c>
      <c r="G3557" s="0" t="s">
        <v>8862</v>
      </c>
      <c r="H3557" s="0" t="s">
        <v>8926</v>
      </c>
      <c r="I3557" s="0" t="s">
        <v>2123</v>
      </c>
      <c r="J3557" s="0" t="s">
        <v>46</v>
      </c>
      <c r="K3557" s="0" t="s">
        <v>46</v>
      </c>
      <c r="L3557" s="0" t="s">
        <v>47</v>
      </c>
      <c r="M3557" s="0" t="s">
        <v>47</v>
      </c>
      <c r="N3557" s="0" t="n">
        <v>2</v>
      </c>
      <c r="O3557" s="0" t="n">
        <v>145</v>
      </c>
      <c r="P3557" s="0" t="n">
        <v>800</v>
      </c>
      <c r="Q3557" s="0" t="n">
        <v>3.8</v>
      </c>
      <c r="R3557" s="0" t="str">
        <f aca="false">INDEX(Lookup!$B$4:$B$18,MATCH(C3557,Lookup!$A$4:$A$18,0))</f>
        <v>India</v>
      </c>
      <c r="S3557" s="20" t="n">
        <f aca="false">INDEX(Lookup!$D$4:$D$18,MATCH(C3557,Lookup!$A$4:$A$18,0))</f>
        <v>0.012</v>
      </c>
      <c r="T3557" s="21" t="n">
        <f aca="false">ROUND(P3557*S3557,2)</f>
        <v>9.6</v>
      </c>
      <c r="U3557" s="21" t="n">
        <f aca="false">IF(T3557&lt;=10,1,IF(T3557&lt;=20,2,IF(T3557&lt;=30,3,IF(T3557&lt;=40,4,IF(T3557&lt;=50,5,IF(T3557&lt;=100,6,IF(T3557&lt;=250,7,8)))))))</f>
        <v>1</v>
      </c>
      <c r="V3557" s="21" t="n">
        <f aca="false">IF(AND(OR(Dashboard!$T$3="All",R3557=Dashboard!$T$3),OR(Dashboard!$T$4="All",D3557=Dashboard!$T$4)),1,0)</f>
        <v>1</v>
      </c>
      <c r="W3557" s="21" t="n">
        <f aca="false">IF(V3557=1,T3557+ROW()/10000000,0)</f>
        <v>9.6003557</v>
      </c>
    </row>
    <row r="3558" customFormat="false" ht="15" hidden="false" customHeight="false" outlineLevel="0" collapsed="false">
      <c r="A3558" s="0" t="n">
        <v>18237962</v>
      </c>
      <c r="B3558" s="0" t="s">
        <v>8927</v>
      </c>
      <c r="C3558" s="0" t="n">
        <v>1</v>
      </c>
      <c r="D3558" s="0" t="s">
        <v>6924</v>
      </c>
      <c r="E3558" s="0" t="s">
        <v>8928</v>
      </c>
      <c r="F3558" s="0" t="s">
        <v>8861</v>
      </c>
      <c r="G3558" s="0" t="s">
        <v>8862</v>
      </c>
      <c r="H3558" s="0" t="s">
        <v>8929</v>
      </c>
      <c r="I3558" s="0" t="s">
        <v>2123</v>
      </c>
      <c r="J3558" s="0" t="s">
        <v>47</v>
      </c>
      <c r="K3558" s="0" t="s">
        <v>47</v>
      </c>
      <c r="L3558" s="0" t="s">
        <v>47</v>
      </c>
      <c r="M3558" s="0" t="s">
        <v>47</v>
      </c>
      <c r="N3558" s="0" t="n">
        <v>2</v>
      </c>
      <c r="O3558" s="0" t="n">
        <v>26</v>
      </c>
      <c r="P3558" s="0" t="n">
        <v>500</v>
      </c>
      <c r="Q3558" s="0" t="n">
        <v>3.5</v>
      </c>
      <c r="R3558" s="0" t="str">
        <f aca="false">INDEX(Lookup!$B$4:$B$18,MATCH(C3558,Lookup!$A$4:$A$18,0))</f>
        <v>India</v>
      </c>
      <c r="S3558" s="20" t="n">
        <f aca="false">INDEX(Lookup!$D$4:$D$18,MATCH(C3558,Lookup!$A$4:$A$18,0))</f>
        <v>0.012</v>
      </c>
      <c r="T3558" s="21" t="n">
        <f aca="false">ROUND(P3558*S3558,2)</f>
        <v>6</v>
      </c>
      <c r="U3558" s="21" t="n">
        <f aca="false">IF(T3558&lt;=10,1,IF(T3558&lt;=20,2,IF(T3558&lt;=30,3,IF(T3558&lt;=40,4,IF(T3558&lt;=50,5,IF(T3558&lt;=100,6,IF(T3558&lt;=250,7,8)))))))</f>
        <v>1</v>
      </c>
      <c r="V3558" s="21" t="n">
        <f aca="false">IF(AND(OR(Dashboard!$T$3="All",R3558=Dashboard!$T$3),OR(Dashboard!$T$4="All",D3558=Dashboard!$T$4)),1,0)</f>
        <v>1</v>
      </c>
      <c r="W3558" s="21" t="n">
        <f aca="false">IF(V3558=1,T3558+ROW()/10000000,0)</f>
        <v>6.0003558</v>
      </c>
    </row>
    <row r="3559" customFormat="false" ht="15" hidden="false" customHeight="false" outlineLevel="0" collapsed="false">
      <c r="A3559" s="0" t="n">
        <v>18261486</v>
      </c>
      <c r="B3559" s="0" t="s">
        <v>8930</v>
      </c>
      <c r="C3559" s="0" t="n">
        <v>1</v>
      </c>
      <c r="D3559" s="0" t="s">
        <v>6924</v>
      </c>
      <c r="E3559" s="0" t="s">
        <v>8931</v>
      </c>
      <c r="F3559" s="0" t="s">
        <v>8861</v>
      </c>
      <c r="G3559" s="0" t="s">
        <v>8862</v>
      </c>
      <c r="H3559" s="0" t="s">
        <v>8932</v>
      </c>
      <c r="I3559" s="0" t="s">
        <v>2123</v>
      </c>
      <c r="J3559" s="0" t="s">
        <v>47</v>
      </c>
      <c r="K3559" s="0" t="s">
        <v>46</v>
      </c>
      <c r="L3559" s="0" t="s">
        <v>47</v>
      </c>
      <c r="M3559" s="0" t="s">
        <v>47</v>
      </c>
      <c r="N3559" s="0" t="n">
        <v>1</v>
      </c>
      <c r="O3559" s="0" t="n">
        <v>54</v>
      </c>
      <c r="P3559" s="0" t="n">
        <v>350</v>
      </c>
      <c r="Q3559" s="0" t="n">
        <v>3.9</v>
      </c>
      <c r="R3559" s="0" t="str">
        <f aca="false">INDEX(Lookup!$B$4:$B$18,MATCH(C3559,Lookup!$A$4:$A$18,0))</f>
        <v>India</v>
      </c>
      <c r="S3559" s="20" t="n">
        <f aca="false">INDEX(Lookup!$D$4:$D$18,MATCH(C3559,Lookup!$A$4:$A$18,0))</f>
        <v>0.012</v>
      </c>
      <c r="T3559" s="21" t="n">
        <f aca="false">ROUND(P3559*S3559,2)</f>
        <v>4.2</v>
      </c>
      <c r="U3559" s="21" t="n">
        <f aca="false">IF(T3559&lt;=10,1,IF(T3559&lt;=20,2,IF(T3559&lt;=30,3,IF(T3559&lt;=40,4,IF(T3559&lt;=50,5,IF(T3559&lt;=100,6,IF(T3559&lt;=250,7,8)))))))</f>
        <v>1</v>
      </c>
      <c r="V3559" s="21" t="n">
        <f aca="false">IF(AND(OR(Dashboard!$T$3="All",R3559=Dashboard!$T$3),OR(Dashboard!$T$4="All",D3559=Dashboard!$T$4)),1,0)</f>
        <v>1</v>
      </c>
      <c r="W3559" s="21" t="n">
        <f aca="false">IF(V3559=1,T3559+ROW()/10000000,0)</f>
        <v>4.2003559</v>
      </c>
    </row>
    <row r="3560" customFormat="false" ht="15" hidden="false" customHeight="false" outlineLevel="0" collapsed="false">
      <c r="A3560" s="0" t="n">
        <v>18423116</v>
      </c>
      <c r="B3560" s="0" t="s">
        <v>8933</v>
      </c>
      <c r="C3560" s="0" t="n">
        <v>1</v>
      </c>
      <c r="D3560" s="0" t="s">
        <v>6924</v>
      </c>
      <c r="E3560" s="0" t="s">
        <v>8934</v>
      </c>
      <c r="F3560" s="0" t="s">
        <v>8861</v>
      </c>
      <c r="G3560" s="0" t="s">
        <v>8862</v>
      </c>
      <c r="H3560" s="0" t="s">
        <v>2382</v>
      </c>
      <c r="I3560" s="0" t="s">
        <v>2123</v>
      </c>
      <c r="J3560" s="0" t="s">
        <v>47</v>
      </c>
      <c r="K3560" s="0" t="s">
        <v>47</v>
      </c>
      <c r="L3560" s="0" t="s">
        <v>47</v>
      </c>
      <c r="M3560" s="0" t="s">
        <v>47</v>
      </c>
      <c r="N3560" s="0" t="n">
        <v>1</v>
      </c>
      <c r="O3560" s="0" t="n">
        <v>3</v>
      </c>
      <c r="P3560" s="0" t="n">
        <v>300</v>
      </c>
      <c r="Q3560" s="0" t="n">
        <v>1</v>
      </c>
      <c r="R3560" s="0" t="str">
        <f aca="false">INDEX(Lookup!$B$4:$B$18,MATCH(C3560,Lookup!$A$4:$A$18,0))</f>
        <v>India</v>
      </c>
      <c r="S3560" s="20" t="n">
        <f aca="false">INDEX(Lookup!$D$4:$D$18,MATCH(C3560,Lookup!$A$4:$A$18,0))</f>
        <v>0.012</v>
      </c>
      <c r="T3560" s="21" t="n">
        <f aca="false">ROUND(P3560*S3560,2)</f>
        <v>3.6</v>
      </c>
      <c r="U3560" s="21" t="n">
        <f aca="false">IF(T3560&lt;=10,1,IF(T3560&lt;=20,2,IF(T3560&lt;=30,3,IF(T3560&lt;=40,4,IF(T3560&lt;=50,5,IF(T3560&lt;=100,6,IF(T3560&lt;=250,7,8)))))))</f>
        <v>1</v>
      </c>
      <c r="V3560" s="21" t="n">
        <f aca="false">IF(AND(OR(Dashboard!$T$3="All",R3560=Dashboard!$T$3),OR(Dashboard!$T$4="All",D3560=Dashboard!$T$4)),1,0)</f>
        <v>1</v>
      </c>
      <c r="W3560" s="21" t="n">
        <f aca="false">IF(V3560=1,T3560+ROW()/10000000,0)</f>
        <v>3.600356</v>
      </c>
    </row>
    <row r="3561" customFormat="false" ht="15" hidden="false" customHeight="false" outlineLevel="0" collapsed="false">
      <c r="A3561" s="0" t="n">
        <v>18423112</v>
      </c>
      <c r="B3561" s="0" t="s">
        <v>8935</v>
      </c>
      <c r="C3561" s="0" t="n">
        <v>1</v>
      </c>
      <c r="D3561" s="0" t="s">
        <v>6924</v>
      </c>
      <c r="E3561" s="0" t="s">
        <v>8936</v>
      </c>
      <c r="F3561" s="0" t="s">
        <v>8861</v>
      </c>
      <c r="G3561" s="0" t="s">
        <v>8862</v>
      </c>
      <c r="H3561" s="0" t="s">
        <v>2349</v>
      </c>
      <c r="I3561" s="0" t="s">
        <v>2123</v>
      </c>
      <c r="J3561" s="0" t="s">
        <v>47</v>
      </c>
      <c r="K3561" s="0" t="s">
        <v>47</v>
      </c>
      <c r="L3561" s="0" t="s">
        <v>47</v>
      </c>
      <c r="M3561" s="0" t="s">
        <v>47</v>
      </c>
      <c r="N3561" s="0" t="n">
        <v>1</v>
      </c>
      <c r="O3561" s="0" t="n">
        <v>3</v>
      </c>
      <c r="P3561" s="0" t="n">
        <v>150</v>
      </c>
      <c r="Q3561" s="0" t="n">
        <v>1</v>
      </c>
      <c r="R3561" s="0" t="str">
        <f aca="false">INDEX(Lookup!$B$4:$B$18,MATCH(C3561,Lookup!$A$4:$A$18,0))</f>
        <v>India</v>
      </c>
      <c r="S3561" s="20" t="n">
        <f aca="false">INDEX(Lookup!$D$4:$D$18,MATCH(C3561,Lookup!$A$4:$A$18,0))</f>
        <v>0.012</v>
      </c>
      <c r="T3561" s="21" t="n">
        <f aca="false">ROUND(P3561*S3561,2)</f>
        <v>1.8</v>
      </c>
      <c r="U3561" s="21" t="n">
        <f aca="false">IF(T3561&lt;=10,1,IF(T3561&lt;=20,2,IF(T3561&lt;=30,3,IF(T3561&lt;=40,4,IF(T3561&lt;=50,5,IF(T3561&lt;=100,6,IF(T3561&lt;=250,7,8)))))))</f>
        <v>1</v>
      </c>
      <c r="V3561" s="21" t="n">
        <f aca="false">IF(AND(OR(Dashboard!$T$3="All",R3561=Dashboard!$T$3),OR(Dashboard!$T$4="All",D3561=Dashboard!$T$4)),1,0)</f>
        <v>1</v>
      </c>
      <c r="W3561" s="21" t="n">
        <f aca="false">IF(V3561=1,T3561+ROW()/10000000,0)</f>
        <v>1.8003561</v>
      </c>
    </row>
    <row r="3562" customFormat="false" ht="15" hidden="false" customHeight="false" outlineLevel="0" collapsed="false">
      <c r="A3562" s="0" t="n">
        <v>18258777</v>
      </c>
      <c r="B3562" s="0" t="s">
        <v>8937</v>
      </c>
      <c r="C3562" s="0" t="n">
        <v>1</v>
      </c>
      <c r="D3562" s="0" t="s">
        <v>6924</v>
      </c>
      <c r="E3562" s="0" t="s">
        <v>8938</v>
      </c>
      <c r="F3562" s="0" t="s">
        <v>8861</v>
      </c>
      <c r="G3562" s="0" t="s">
        <v>8862</v>
      </c>
      <c r="H3562" s="0" t="s">
        <v>2769</v>
      </c>
      <c r="I3562" s="0" t="s">
        <v>2123</v>
      </c>
      <c r="J3562" s="0" t="s">
        <v>47</v>
      </c>
      <c r="K3562" s="0" t="s">
        <v>47</v>
      </c>
      <c r="L3562" s="0" t="s">
        <v>47</v>
      </c>
      <c r="M3562" s="0" t="s">
        <v>47</v>
      </c>
      <c r="N3562" s="0" t="n">
        <v>2</v>
      </c>
      <c r="O3562" s="0" t="n">
        <v>3</v>
      </c>
      <c r="P3562" s="0" t="n">
        <v>600</v>
      </c>
      <c r="Q3562" s="0" t="n">
        <v>1</v>
      </c>
      <c r="R3562" s="0" t="str">
        <f aca="false">INDEX(Lookup!$B$4:$B$18,MATCH(C3562,Lookup!$A$4:$A$18,0))</f>
        <v>India</v>
      </c>
      <c r="S3562" s="20" t="n">
        <f aca="false">INDEX(Lookup!$D$4:$D$18,MATCH(C3562,Lookup!$A$4:$A$18,0))</f>
        <v>0.012</v>
      </c>
      <c r="T3562" s="21" t="n">
        <f aca="false">ROUND(P3562*S3562,2)</f>
        <v>7.2</v>
      </c>
      <c r="U3562" s="21" t="n">
        <f aca="false">IF(T3562&lt;=10,1,IF(T3562&lt;=20,2,IF(T3562&lt;=30,3,IF(T3562&lt;=40,4,IF(T3562&lt;=50,5,IF(T3562&lt;=100,6,IF(T3562&lt;=250,7,8)))))))</f>
        <v>1</v>
      </c>
      <c r="V3562" s="21" t="n">
        <f aca="false">IF(AND(OR(Dashboard!$T$3="All",R3562=Dashboard!$T$3),OR(Dashboard!$T$4="All",D3562=Dashboard!$T$4)),1,0)</f>
        <v>1</v>
      </c>
      <c r="W3562" s="21" t="n">
        <f aca="false">IF(V3562=1,T3562+ROW()/10000000,0)</f>
        <v>7.2003562</v>
      </c>
    </row>
    <row r="3563" customFormat="false" ht="15" hidden="false" customHeight="false" outlineLevel="0" collapsed="false">
      <c r="A3563" s="0" t="n">
        <v>18491227</v>
      </c>
      <c r="B3563" s="0" t="s">
        <v>8939</v>
      </c>
      <c r="C3563" s="0" t="n">
        <v>1</v>
      </c>
      <c r="D3563" s="0" t="s">
        <v>6924</v>
      </c>
      <c r="E3563" s="0" t="s">
        <v>8940</v>
      </c>
      <c r="F3563" s="0" t="s">
        <v>8861</v>
      </c>
      <c r="G3563" s="0" t="s">
        <v>8862</v>
      </c>
      <c r="H3563" s="0" t="s">
        <v>8941</v>
      </c>
      <c r="I3563" s="0" t="s">
        <v>2123</v>
      </c>
      <c r="J3563" s="0" t="s">
        <v>47</v>
      </c>
      <c r="K3563" s="0" t="s">
        <v>47</v>
      </c>
      <c r="L3563" s="0" t="s">
        <v>47</v>
      </c>
      <c r="M3563" s="0" t="s">
        <v>47</v>
      </c>
      <c r="N3563" s="0" t="n">
        <v>2</v>
      </c>
      <c r="O3563" s="0" t="n">
        <v>1</v>
      </c>
      <c r="P3563" s="0" t="n">
        <v>900</v>
      </c>
      <c r="Q3563" s="0" t="n">
        <v>1</v>
      </c>
      <c r="R3563" s="0" t="str">
        <f aca="false">INDEX(Lookup!$B$4:$B$18,MATCH(C3563,Lookup!$A$4:$A$18,0))</f>
        <v>India</v>
      </c>
      <c r="S3563" s="20" t="n">
        <f aca="false">INDEX(Lookup!$D$4:$D$18,MATCH(C3563,Lookup!$A$4:$A$18,0))</f>
        <v>0.012</v>
      </c>
      <c r="T3563" s="21" t="n">
        <f aca="false">ROUND(P3563*S3563,2)</f>
        <v>10.8</v>
      </c>
      <c r="U3563" s="21" t="n">
        <f aca="false">IF(T3563&lt;=10,1,IF(T3563&lt;=20,2,IF(T3563&lt;=30,3,IF(T3563&lt;=40,4,IF(T3563&lt;=50,5,IF(T3563&lt;=100,6,IF(T3563&lt;=250,7,8)))))))</f>
        <v>2</v>
      </c>
      <c r="V3563" s="21" t="n">
        <f aca="false">IF(AND(OR(Dashboard!$T$3="All",R3563=Dashboard!$T$3),OR(Dashboard!$T$4="All",D3563=Dashboard!$T$4)),1,0)</f>
        <v>1</v>
      </c>
      <c r="W3563" s="21" t="n">
        <f aca="false">IF(V3563=1,T3563+ROW()/10000000,0)</f>
        <v>10.8003563</v>
      </c>
    </row>
    <row r="3564" customFormat="false" ht="15" hidden="false" customHeight="false" outlineLevel="0" collapsed="false">
      <c r="A3564" s="0" t="n">
        <v>304531</v>
      </c>
      <c r="B3564" s="0" t="s">
        <v>2983</v>
      </c>
      <c r="C3564" s="0" t="n">
        <v>1</v>
      </c>
      <c r="D3564" s="0" t="s">
        <v>6924</v>
      </c>
      <c r="E3564" s="0" t="s">
        <v>8942</v>
      </c>
      <c r="F3564" s="0" t="s">
        <v>8861</v>
      </c>
      <c r="G3564" s="0" t="s">
        <v>8862</v>
      </c>
      <c r="H3564" s="0" t="s">
        <v>2128</v>
      </c>
      <c r="I3564" s="0" t="s">
        <v>2123</v>
      </c>
      <c r="J3564" s="0" t="s">
        <v>47</v>
      </c>
      <c r="K3564" s="0" t="s">
        <v>47</v>
      </c>
      <c r="L3564" s="0" t="s">
        <v>47</v>
      </c>
      <c r="M3564" s="0" t="s">
        <v>47</v>
      </c>
      <c r="N3564" s="0" t="n">
        <v>1</v>
      </c>
      <c r="O3564" s="0" t="n">
        <v>2</v>
      </c>
      <c r="P3564" s="0" t="n">
        <v>200</v>
      </c>
      <c r="Q3564" s="0" t="n">
        <v>1</v>
      </c>
      <c r="R3564" s="0" t="str">
        <f aca="false">INDEX(Lookup!$B$4:$B$18,MATCH(C3564,Lookup!$A$4:$A$18,0))</f>
        <v>India</v>
      </c>
      <c r="S3564" s="20" t="n">
        <f aca="false">INDEX(Lookup!$D$4:$D$18,MATCH(C3564,Lookup!$A$4:$A$18,0))</f>
        <v>0.012</v>
      </c>
      <c r="T3564" s="21" t="n">
        <f aca="false">ROUND(P3564*S3564,2)</f>
        <v>2.4</v>
      </c>
      <c r="U3564" s="21" t="n">
        <f aca="false">IF(T3564&lt;=10,1,IF(T3564&lt;=20,2,IF(T3564&lt;=30,3,IF(T3564&lt;=40,4,IF(T3564&lt;=50,5,IF(T3564&lt;=100,6,IF(T3564&lt;=250,7,8)))))))</f>
        <v>1</v>
      </c>
      <c r="V3564" s="21" t="n">
        <f aca="false">IF(AND(OR(Dashboard!$T$3="All",R3564=Dashboard!$T$3),OR(Dashboard!$T$4="All",D3564=Dashboard!$T$4)),1,0)</f>
        <v>1</v>
      </c>
      <c r="W3564" s="21" t="n">
        <f aca="false">IF(V3564=1,T3564+ROW()/10000000,0)</f>
        <v>2.4003564</v>
      </c>
    </row>
    <row r="3565" customFormat="false" ht="15" hidden="false" customHeight="false" outlineLevel="0" collapsed="false">
      <c r="A3565" s="0" t="n">
        <v>18420433</v>
      </c>
      <c r="B3565" s="0" t="s">
        <v>8943</v>
      </c>
      <c r="C3565" s="0" t="n">
        <v>1</v>
      </c>
      <c r="D3565" s="0" t="s">
        <v>6924</v>
      </c>
      <c r="E3565" s="0" t="s">
        <v>8944</v>
      </c>
      <c r="F3565" s="0" t="s">
        <v>8861</v>
      </c>
      <c r="G3565" s="0" t="s">
        <v>8862</v>
      </c>
      <c r="H3565" s="0" t="s">
        <v>153</v>
      </c>
      <c r="I3565" s="0" t="s">
        <v>2123</v>
      </c>
      <c r="J3565" s="0" t="s">
        <v>47</v>
      </c>
      <c r="K3565" s="0" t="s">
        <v>47</v>
      </c>
      <c r="L3565" s="0" t="s">
        <v>47</v>
      </c>
      <c r="M3565" s="0" t="s">
        <v>47</v>
      </c>
      <c r="N3565" s="0" t="n">
        <v>1</v>
      </c>
      <c r="O3565" s="0" t="n">
        <v>0</v>
      </c>
      <c r="P3565" s="0" t="n">
        <v>400</v>
      </c>
      <c r="Q3565" s="0" t="n">
        <v>1</v>
      </c>
      <c r="R3565" s="0" t="str">
        <f aca="false">INDEX(Lookup!$B$4:$B$18,MATCH(C3565,Lookup!$A$4:$A$18,0))</f>
        <v>India</v>
      </c>
      <c r="S3565" s="20" t="n">
        <f aca="false">INDEX(Lookup!$D$4:$D$18,MATCH(C3565,Lookup!$A$4:$A$18,0))</f>
        <v>0.012</v>
      </c>
      <c r="T3565" s="21" t="n">
        <f aca="false">ROUND(P3565*S3565,2)</f>
        <v>4.8</v>
      </c>
      <c r="U3565" s="21" t="n">
        <f aca="false">IF(T3565&lt;=10,1,IF(T3565&lt;=20,2,IF(T3565&lt;=30,3,IF(T3565&lt;=40,4,IF(T3565&lt;=50,5,IF(T3565&lt;=100,6,IF(T3565&lt;=250,7,8)))))))</f>
        <v>1</v>
      </c>
      <c r="V3565" s="21" t="n">
        <f aca="false">IF(AND(OR(Dashboard!$T$3="All",R3565=Dashboard!$T$3),OR(Dashboard!$T$4="All",D3565=Dashboard!$T$4)),1,0)</f>
        <v>1</v>
      </c>
      <c r="W3565" s="21" t="n">
        <f aca="false">IF(V3565=1,T3565+ROW()/10000000,0)</f>
        <v>4.8003565</v>
      </c>
    </row>
    <row r="3566" customFormat="false" ht="15" hidden="false" customHeight="false" outlineLevel="0" collapsed="false">
      <c r="A3566" s="0" t="n">
        <v>17977786</v>
      </c>
      <c r="B3566" s="0" t="s">
        <v>8945</v>
      </c>
      <c r="C3566" s="0" t="n">
        <v>1</v>
      </c>
      <c r="D3566" s="0" t="s">
        <v>6924</v>
      </c>
      <c r="E3566" s="0" t="s">
        <v>8946</v>
      </c>
      <c r="F3566" s="0" t="s">
        <v>8861</v>
      </c>
      <c r="G3566" s="0" t="s">
        <v>8862</v>
      </c>
      <c r="H3566" s="0" t="s">
        <v>402</v>
      </c>
      <c r="I3566" s="0" t="s">
        <v>2123</v>
      </c>
      <c r="J3566" s="0" t="s">
        <v>47</v>
      </c>
      <c r="K3566" s="0" t="s">
        <v>47</v>
      </c>
      <c r="L3566" s="0" t="s">
        <v>47</v>
      </c>
      <c r="M3566" s="0" t="s">
        <v>47</v>
      </c>
      <c r="N3566" s="0" t="n">
        <v>1</v>
      </c>
      <c r="O3566" s="0" t="n">
        <v>3</v>
      </c>
      <c r="P3566" s="0" t="n">
        <v>250</v>
      </c>
      <c r="Q3566" s="0" t="n">
        <v>1</v>
      </c>
      <c r="R3566" s="0" t="str">
        <f aca="false">INDEX(Lookup!$B$4:$B$18,MATCH(C3566,Lookup!$A$4:$A$18,0))</f>
        <v>India</v>
      </c>
      <c r="S3566" s="20" t="n">
        <f aca="false">INDEX(Lookup!$D$4:$D$18,MATCH(C3566,Lookup!$A$4:$A$18,0))</f>
        <v>0.012</v>
      </c>
      <c r="T3566" s="21" t="n">
        <f aca="false">ROUND(P3566*S3566,2)</f>
        <v>3</v>
      </c>
      <c r="U3566" s="21" t="n">
        <f aca="false">IF(T3566&lt;=10,1,IF(T3566&lt;=20,2,IF(T3566&lt;=30,3,IF(T3566&lt;=40,4,IF(T3566&lt;=50,5,IF(T3566&lt;=100,6,IF(T3566&lt;=250,7,8)))))))</f>
        <v>1</v>
      </c>
      <c r="V3566" s="21" t="n">
        <f aca="false">IF(AND(OR(Dashboard!$T$3="All",R3566=Dashboard!$T$3),OR(Dashboard!$T$4="All",D3566=Dashboard!$T$4)),1,0)</f>
        <v>1</v>
      </c>
      <c r="W3566" s="21" t="n">
        <f aca="false">IF(V3566=1,T3566+ROW()/10000000,0)</f>
        <v>3.0003566</v>
      </c>
    </row>
    <row r="3567" customFormat="false" ht="15" hidden="false" customHeight="false" outlineLevel="0" collapsed="false">
      <c r="A3567" s="0" t="n">
        <v>18412868</v>
      </c>
      <c r="B3567" s="0" t="s">
        <v>8947</v>
      </c>
      <c r="C3567" s="0" t="n">
        <v>1</v>
      </c>
      <c r="D3567" s="0" t="s">
        <v>6924</v>
      </c>
      <c r="E3567" s="0" t="s">
        <v>8948</v>
      </c>
      <c r="F3567" s="0" t="s">
        <v>8861</v>
      </c>
      <c r="G3567" s="0" t="s">
        <v>8862</v>
      </c>
      <c r="H3567" s="0" t="s">
        <v>3119</v>
      </c>
      <c r="I3567" s="0" t="s">
        <v>2123</v>
      </c>
      <c r="J3567" s="0" t="s">
        <v>47</v>
      </c>
      <c r="K3567" s="0" t="s">
        <v>47</v>
      </c>
      <c r="L3567" s="0" t="s">
        <v>47</v>
      </c>
      <c r="M3567" s="0" t="s">
        <v>47</v>
      </c>
      <c r="N3567" s="0" t="n">
        <v>2</v>
      </c>
      <c r="O3567" s="0" t="n">
        <v>3</v>
      </c>
      <c r="P3567" s="0" t="n">
        <v>700</v>
      </c>
      <c r="Q3567" s="0" t="n">
        <v>1</v>
      </c>
      <c r="R3567" s="0" t="str">
        <f aca="false">INDEX(Lookup!$B$4:$B$18,MATCH(C3567,Lookup!$A$4:$A$18,0))</f>
        <v>India</v>
      </c>
      <c r="S3567" s="20" t="n">
        <f aca="false">INDEX(Lookup!$D$4:$D$18,MATCH(C3567,Lookup!$A$4:$A$18,0))</f>
        <v>0.012</v>
      </c>
      <c r="T3567" s="21" t="n">
        <f aca="false">ROUND(P3567*S3567,2)</f>
        <v>8.4</v>
      </c>
      <c r="U3567" s="21" t="n">
        <f aca="false">IF(T3567&lt;=10,1,IF(T3567&lt;=20,2,IF(T3567&lt;=30,3,IF(T3567&lt;=40,4,IF(T3567&lt;=50,5,IF(T3567&lt;=100,6,IF(T3567&lt;=250,7,8)))))))</f>
        <v>1</v>
      </c>
      <c r="V3567" s="21" t="n">
        <f aca="false">IF(AND(OR(Dashboard!$T$3="All",R3567=Dashboard!$T$3),OR(Dashboard!$T$4="All",D3567=Dashboard!$T$4)),1,0)</f>
        <v>1</v>
      </c>
      <c r="W3567" s="21" t="n">
        <f aca="false">IF(V3567=1,T3567+ROW()/10000000,0)</f>
        <v>8.4003567</v>
      </c>
    </row>
    <row r="3568" customFormat="false" ht="15" hidden="false" customHeight="false" outlineLevel="0" collapsed="false">
      <c r="A3568" s="0" t="n">
        <v>311216</v>
      </c>
      <c r="B3568" s="0" t="s">
        <v>8949</v>
      </c>
      <c r="C3568" s="0" t="n">
        <v>1</v>
      </c>
      <c r="D3568" s="0" t="s">
        <v>6924</v>
      </c>
      <c r="E3568" s="0" t="s">
        <v>8950</v>
      </c>
      <c r="F3568" s="0" t="s">
        <v>8861</v>
      </c>
      <c r="G3568" s="0" t="s">
        <v>8862</v>
      </c>
      <c r="H3568" s="0" t="s">
        <v>156</v>
      </c>
      <c r="I3568" s="0" t="s">
        <v>2123</v>
      </c>
      <c r="J3568" s="0" t="s">
        <v>47</v>
      </c>
      <c r="K3568" s="0" t="s">
        <v>47</v>
      </c>
      <c r="L3568" s="0" t="s">
        <v>47</v>
      </c>
      <c r="M3568" s="0" t="s">
        <v>47</v>
      </c>
      <c r="N3568" s="0" t="n">
        <v>1</v>
      </c>
      <c r="O3568" s="0" t="n">
        <v>2</v>
      </c>
      <c r="P3568" s="0" t="n">
        <v>400</v>
      </c>
      <c r="Q3568" s="0" t="n">
        <v>1</v>
      </c>
      <c r="R3568" s="0" t="str">
        <f aca="false">INDEX(Lookup!$B$4:$B$18,MATCH(C3568,Lookup!$A$4:$A$18,0))</f>
        <v>India</v>
      </c>
      <c r="S3568" s="20" t="n">
        <f aca="false">INDEX(Lookup!$D$4:$D$18,MATCH(C3568,Lookup!$A$4:$A$18,0))</f>
        <v>0.012</v>
      </c>
      <c r="T3568" s="21" t="n">
        <f aca="false">ROUND(P3568*S3568,2)</f>
        <v>4.8</v>
      </c>
      <c r="U3568" s="21" t="n">
        <f aca="false">IF(T3568&lt;=10,1,IF(T3568&lt;=20,2,IF(T3568&lt;=30,3,IF(T3568&lt;=40,4,IF(T3568&lt;=50,5,IF(T3568&lt;=100,6,IF(T3568&lt;=250,7,8)))))))</f>
        <v>1</v>
      </c>
      <c r="V3568" s="21" t="n">
        <f aca="false">IF(AND(OR(Dashboard!$T$3="All",R3568=Dashboard!$T$3),OR(Dashboard!$T$4="All",D3568=Dashboard!$T$4)),1,0)</f>
        <v>1</v>
      </c>
      <c r="W3568" s="21" t="n">
        <f aca="false">IF(V3568=1,T3568+ROW()/10000000,0)</f>
        <v>4.8003568</v>
      </c>
    </row>
    <row r="3569" customFormat="false" ht="15" hidden="false" customHeight="false" outlineLevel="0" collapsed="false">
      <c r="A3569" s="0" t="n">
        <v>311327</v>
      </c>
      <c r="B3569" s="0" t="s">
        <v>8951</v>
      </c>
      <c r="C3569" s="0" t="n">
        <v>1</v>
      </c>
      <c r="D3569" s="0" t="s">
        <v>6924</v>
      </c>
      <c r="E3569" s="0" t="s">
        <v>8952</v>
      </c>
      <c r="F3569" s="0" t="s">
        <v>8861</v>
      </c>
      <c r="G3569" s="0" t="s">
        <v>8862</v>
      </c>
      <c r="H3569" s="0" t="s">
        <v>1898</v>
      </c>
      <c r="I3569" s="0" t="s">
        <v>2123</v>
      </c>
      <c r="J3569" s="0" t="s">
        <v>47</v>
      </c>
      <c r="K3569" s="0" t="s">
        <v>46</v>
      </c>
      <c r="L3569" s="0" t="s">
        <v>47</v>
      </c>
      <c r="M3569" s="0" t="s">
        <v>47</v>
      </c>
      <c r="N3569" s="0" t="n">
        <v>1</v>
      </c>
      <c r="O3569" s="0" t="n">
        <v>101</v>
      </c>
      <c r="P3569" s="0" t="n">
        <v>400</v>
      </c>
      <c r="Q3569" s="0" t="n">
        <v>2.4</v>
      </c>
      <c r="R3569" s="0" t="str">
        <f aca="false">INDEX(Lookup!$B$4:$B$18,MATCH(C3569,Lookup!$A$4:$A$18,0))</f>
        <v>India</v>
      </c>
      <c r="S3569" s="20" t="n">
        <f aca="false">INDEX(Lookup!$D$4:$D$18,MATCH(C3569,Lookup!$A$4:$A$18,0))</f>
        <v>0.012</v>
      </c>
      <c r="T3569" s="21" t="n">
        <f aca="false">ROUND(P3569*S3569,2)</f>
        <v>4.8</v>
      </c>
      <c r="U3569" s="21" t="n">
        <f aca="false">IF(T3569&lt;=10,1,IF(T3569&lt;=20,2,IF(T3569&lt;=30,3,IF(T3569&lt;=40,4,IF(T3569&lt;=50,5,IF(T3569&lt;=100,6,IF(T3569&lt;=250,7,8)))))))</f>
        <v>1</v>
      </c>
      <c r="V3569" s="21" t="n">
        <f aca="false">IF(AND(OR(Dashboard!$T$3="All",R3569=Dashboard!$T$3),OR(Dashboard!$T$4="All",D3569=Dashboard!$T$4)),1,0)</f>
        <v>1</v>
      </c>
      <c r="W3569" s="21" t="n">
        <f aca="false">IF(V3569=1,T3569+ROW()/10000000,0)</f>
        <v>4.8003569</v>
      </c>
    </row>
    <row r="3570" customFormat="false" ht="15" hidden="false" customHeight="false" outlineLevel="0" collapsed="false">
      <c r="A3570" s="0" t="n">
        <v>7372</v>
      </c>
      <c r="B3570" s="0" t="s">
        <v>8953</v>
      </c>
      <c r="C3570" s="0" t="n">
        <v>1</v>
      </c>
      <c r="D3570" s="0" t="s">
        <v>6924</v>
      </c>
      <c r="E3570" s="0" t="s">
        <v>8884</v>
      </c>
      <c r="F3570" s="0" t="s">
        <v>8861</v>
      </c>
      <c r="G3570" s="0" t="s">
        <v>8862</v>
      </c>
      <c r="H3570" s="0" t="s">
        <v>3142</v>
      </c>
      <c r="I3570" s="0" t="s">
        <v>2123</v>
      </c>
      <c r="J3570" s="0" t="s">
        <v>47</v>
      </c>
      <c r="K3570" s="0" t="s">
        <v>47</v>
      </c>
      <c r="L3570" s="0" t="s">
        <v>47</v>
      </c>
      <c r="M3570" s="0" t="s">
        <v>47</v>
      </c>
      <c r="N3570" s="0" t="n">
        <v>1</v>
      </c>
      <c r="O3570" s="0" t="n">
        <v>150</v>
      </c>
      <c r="P3570" s="0" t="n">
        <v>200</v>
      </c>
      <c r="Q3570" s="0" t="n">
        <v>4.1</v>
      </c>
      <c r="R3570" s="0" t="str">
        <f aca="false">INDEX(Lookup!$B$4:$B$18,MATCH(C3570,Lookup!$A$4:$A$18,0))</f>
        <v>India</v>
      </c>
      <c r="S3570" s="20" t="n">
        <f aca="false">INDEX(Lookup!$D$4:$D$18,MATCH(C3570,Lookup!$A$4:$A$18,0))</f>
        <v>0.012</v>
      </c>
      <c r="T3570" s="21" t="n">
        <f aca="false">ROUND(P3570*S3570,2)</f>
        <v>2.4</v>
      </c>
      <c r="U3570" s="21" t="n">
        <f aca="false">IF(T3570&lt;=10,1,IF(T3570&lt;=20,2,IF(T3570&lt;=30,3,IF(T3570&lt;=40,4,IF(T3570&lt;=50,5,IF(T3570&lt;=100,6,IF(T3570&lt;=250,7,8)))))))</f>
        <v>1</v>
      </c>
      <c r="V3570" s="21" t="n">
        <f aca="false">IF(AND(OR(Dashboard!$T$3="All",R3570=Dashboard!$T$3),OR(Dashboard!$T$4="All",D3570=Dashboard!$T$4)),1,0)</f>
        <v>1</v>
      </c>
      <c r="W3570" s="21" t="n">
        <f aca="false">IF(V3570=1,T3570+ROW()/10000000,0)</f>
        <v>2.400357</v>
      </c>
    </row>
    <row r="3571" customFormat="false" ht="15" hidden="false" customHeight="false" outlineLevel="0" collapsed="false">
      <c r="A3571" s="0" t="n">
        <v>306016</v>
      </c>
      <c r="B3571" s="0" t="s">
        <v>3113</v>
      </c>
      <c r="C3571" s="0" t="n">
        <v>1</v>
      </c>
      <c r="D3571" s="0" t="s">
        <v>6924</v>
      </c>
      <c r="E3571" s="0" t="s">
        <v>8954</v>
      </c>
      <c r="F3571" s="0" t="s">
        <v>8955</v>
      </c>
      <c r="G3571" s="0" t="s">
        <v>8956</v>
      </c>
      <c r="H3571" s="0" t="s">
        <v>153</v>
      </c>
      <c r="I3571" s="0" t="s">
        <v>2123</v>
      </c>
      <c r="J3571" s="0" t="s">
        <v>47</v>
      </c>
      <c r="K3571" s="0" t="s">
        <v>47</v>
      </c>
      <c r="L3571" s="0" t="s">
        <v>47</v>
      </c>
      <c r="M3571" s="0" t="s">
        <v>47</v>
      </c>
      <c r="N3571" s="0" t="n">
        <v>1</v>
      </c>
      <c r="O3571" s="0" t="n">
        <v>44</v>
      </c>
      <c r="P3571" s="0" t="n">
        <v>450</v>
      </c>
      <c r="Q3571" s="0" t="n">
        <v>3.1</v>
      </c>
      <c r="R3571" s="0" t="str">
        <f aca="false">INDEX(Lookup!$B$4:$B$18,MATCH(C3571,Lookup!$A$4:$A$18,0))</f>
        <v>India</v>
      </c>
      <c r="S3571" s="20" t="n">
        <f aca="false">INDEX(Lookup!$D$4:$D$18,MATCH(C3571,Lookup!$A$4:$A$18,0))</f>
        <v>0.012</v>
      </c>
      <c r="T3571" s="21" t="n">
        <f aca="false">ROUND(P3571*S3571,2)</f>
        <v>5.4</v>
      </c>
      <c r="U3571" s="21" t="n">
        <f aca="false">IF(T3571&lt;=10,1,IF(T3571&lt;=20,2,IF(T3571&lt;=30,3,IF(T3571&lt;=40,4,IF(T3571&lt;=50,5,IF(T3571&lt;=100,6,IF(T3571&lt;=250,7,8)))))))</f>
        <v>1</v>
      </c>
      <c r="V3571" s="21" t="n">
        <f aca="false">IF(AND(OR(Dashboard!$T$3="All",R3571=Dashboard!$T$3),OR(Dashboard!$T$4="All",D3571=Dashboard!$T$4)),1,0)</f>
        <v>1</v>
      </c>
      <c r="W3571" s="21" t="n">
        <f aca="false">IF(V3571=1,T3571+ROW()/10000000,0)</f>
        <v>5.4003571</v>
      </c>
    </row>
    <row r="3572" customFormat="false" ht="15" hidden="false" customHeight="false" outlineLevel="0" collapsed="false">
      <c r="A3572" s="0" t="n">
        <v>304906</v>
      </c>
      <c r="B3572" s="0" t="s">
        <v>3115</v>
      </c>
      <c r="C3572" s="0" t="n">
        <v>1</v>
      </c>
      <c r="D3572" s="0" t="s">
        <v>6924</v>
      </c>
      <c r="E3572" s="0" t="s">
        <v>8957</v>
      </c>
      <c r="F3572" s="0" t="s">
        <v>8955</v>
      </c>
      <c r="G3572" s="0" t="s">
        <v>8956</v>
      </c>
      <c r="H3572" s="0" t="s">
        <v>164</v>
      </c>
      <c r="I3572" s="0" t="s">
        <v>2123</v>
      </c>
      <c r="J3572" s="0" t="s">
        <v>47</v>
      </c>
      <c r="K3572" s="0" t="s">
        <v>46</v>
      </c>
      <c r="L3572" s="0" t="s">
        <v>47</v>
      </c>
      <c r="M3572" s="0" t="s">
        <v>47</v>
      </c>
      <c r="N3572" s="0" t="n">
        <v>2</v>
      </c>
      <c r="O3572" s="0" t="n">
        <v>93</v>
      </c>
      <c r="P3572" s="0" t="n">
        <v>600</v>
      </c>
      <c r="Q3572" s="0" t="n">
        <v>2.5</v>
      </c>
      <c r="R3572" s="0" t="str">
        <f aca="false">INDEX(Lookup!$B$4:$B$18,MATCH(C3572,Lookup!$A$4:$A$18,0))</f>
        <v>India</v>
      </c>
      <c r="S3572" s="20" t="n">
        <f aca="false">INDEX(Lookup!$D$4:$D$18,MATCH(C3572,Lookup!$A$4:$A$18,0))</f>
        <v>0.012</v>
      </c>
      <c r="T3572" s="21" t="n">
        <f aca="false">ROUND(P3572*S3572,2)</f>
        <v>7.2</v>
      </c>
      <c r="U3572" s="21" t="n">
        <f aca="false">IF(T3572&lt;=10,1,IF(T3572&lt;=20,2,IF(T3572&lt;=30,3,IF(T3572&lt;=40,4,IF(T3572&lt;=50,5,IF(T3572&lt;=100,6,IF(T3572&lt;=250,7,8)))))))</f>
        <v>1</v>
      </c>
      <c r="V3572" s="21" t="n">
        <f aca="false">IF(AND(OR(Dashboard!$T$3="All",R3572=Dashboard!$T$3),OR(Dashboard!$T$4="All",D3572=Dashboard!$T$4)),1,0)</f>
        <v>1</v>
      </c>
      <c r="W3572" s="21" t="n">
        <f aca="false">IF(V3572=1,T3572+ROW()/10000000,0)</f>
        <v>7.2003572</v>
      </c>
    </row>
    <row r="3573" customFormat="false" ht="15" hidden="false" customHeight="false" outlineLevel="0" collapsed="false">
      <c r="A3573" s="0" t="n">
        <v>18447890</v>
      </c>
      <c r="B3573" s="0" t="s">
        <v>8958</v>
      </c>
      <c r="C3573" s="0" t="n">
        <v>1</v>
      </c>
      <c r="D3573" s="0" t="s">
        <v>6924</v>
      </c>
      <c r="E3573" s="0" t="s">
        <v>8959</v>
      </c>
      <c r="F3573" s="0" t="s">
        <v>8955</v>
      </c>
      <c r="G3573" s="0" t="s">
        <v>8956</v>
      </c>
      <c r="H3573" s="0" t="s">
        <v>1830</v>
      </c>
      <c r="I3573" s="0" t="s">
        <v>2123</v>
      </c>
      <c r="J3573" s="0" t="s">
        <v>47</v>
      </c>
      <c r="K3573" s="0" t="s">
        <v>47</v>
      </c>
      <c r="L3573" s="0" t="s">
        <v>47</v>
      </c>
      <c r="M3573" s="0" t="s">
        <v>47</v>
      </c>
      <c r="N3573" s="0" t="n">
        <v>2</v>
      </c>
      <c r="O3573" s="0" t="n">
        <v>9</v>
      </c>
      <c r="P3573" s="0" t="n">
        <v>500</v>
      </c>
      <c r="Q3573" s="0" t="n">
        <v>3.1</v>
      </c>
      <c r="R3573" s="0" t="str">
        <f aca="false">INDEX(Lookup!$B$4:$B$18,MATCH(C3573,Lookup!$A$4:$A$18,0))</f>
        <v>India</v>
      </c>
      <c r="S3573" s="20" t="n">
        <f aca="false">INDEX(Lookup!$D$4:$D$18,MATCH(C3573,Lookup!$A$4:$A$18,0))</f>
        <v>0.012</v>
      </c>
      <c r="T3573" s="21" t="n">
        <f aca="false">ROUND(P3573*S3573,2)</f>
        <v>6</v>
      </c>
      <c r="U3573" s="21" t="n">
        <f aca="false">IF(T3573&lt;=10,1,IF(T3573&lt;=20,2,IF(T3573&lt;=30,3,IF(T3573&lt;=40,4,IF(T3573&lt;=50,5,IF(T3573&lt;=100,6,IF(T3573&lt;=250,7,8)))))))</f>
        <v>1</v>
      </c>
      <c r="V3573" s="21" t="n">
        <f aca="false">IF(AND(OR(Dashboard!$T$3="All",R3573=Dashboard!$T$3),OR(Dashboard!$T$4="All",D3573=Dashboard!$T$4)),1,0)</f>
        <v>1</v>
      </c>
      <c r="W3573" s="21" t="n">
        <f aca="false">IF(V3573=1,T3573+ROW()/10000000,0)</f>
        <v>6.0003573</v>
      </c>
    </row>
    <row r="3574" customFormat="false" ht="15" hidden="false" customHeight="false" outlineLevel="0" collapsed="false">
      <c r="A3574" s="0" t="n">
        <v>18375391</v>
      </c>
      <c r="B3574" s="0" t="s">
        <v>3025</v>
      </c>
      <c r="C3574" s="0" t="n">
        <v>1</v>
      </c>
      <c r="D3574" s="0" t="s">
        <v>6924</v>
      </c>
      <c r="E3574" s="0" t="s">
        <v>8960</v>
      </c>
      <c r="F3574" s="0" t="s">
        <v>8955</v>
      </c>
      <c r="G3574" s="0" t="s">
        <v>8956</v>
      </c>
      <c r="H3574" s="0" t="s">
        <v>3182</v>
      </c>
      <c r="I3574" s="0" t="s">
        <v>2123</v>
      </c>
      <c r="J3574" s="0" t="s">
        <v>47</v>
      </c>
      <c r="K3574" s="0" t="s">
        <v>46</v>
      </c>
      <c r="L3574" s="0" t="s">
        <v>47</v>
      </c>
      <c r="M3574" s="0" t="s">
        <v>47</v>
      </c>
      <c r="N3574" s="0" t="n">
        <v>1</v>
      </c>
      <c r="O3574" s="0" t="n">
        <v>9</v>
      </c>
      <c r="P3574" s="0" t="n">
        <v>250</v>
      </c>
      <c r="Q3574" s="0" t="n">
        <v>3.3</v>
      </c>
      <c r="R3574" s="0" t="str">
        <f aca="false">INDEX(Lookup!$B$4:$B$18,MATCH(C3574,Lookup!$A$4:$A$18,0))</f>
        <v>India</v>
      </c>
      <c r="S3574" s="20" t="n">
        <f aca="false">INDEX(Lookup!$D$4:$D$18,MATCH(C3574,Lookup!$A$4:$A$18,0))</f>
        <v>0.012</v>
      </c>
      <c r="T3574" s="21" t="n">
        <f aca="false">ROUND(P3574*S3574,2)</f>
        <v>3</v>
      </c>
      <c r="U3574" s="21" t="n">
        <f aca="false">IF(T3574&lt;=10,1,IF(T3574&lt;=20,2,IF(T3574&lt;=30,3,IF(T3574&lt;=40,4,IF(T3574&lt;=50,5,IF(T3574&lt;=100,6,IF(T3574&lt;=250,7,8)))))))</f>
        <v>1</v>
      </c>
      <c r="V3574" s="21" t="n">
        <f aca="false">IF(AND(OR(Dashboard!$T$3="All",R3574=Dashboard!$T$3),OR(Dashboard!$T$4="All",D3574=Dashboard!$T$4)),1,0)</f>
        <v>1</v>
      </c>
      <c r="W3574" s="21" t="n">
        <f aca="false">IF(V3574=1,T3574+ROW()/10000000,0)</f>
        <v>3.0003574</v>
      </c>
    </row>
    <row r="3575" customFormat="false" ht="15" hidden="false" customHeight="false" outlineLevel="0" collapsed="false">
      <c r="A3575" s="0" t="n">
        <v>18355123</v>
      </c>
      <c r="B3575" s="0" t="s">
        <v>8961</v>
      </c>
      <c r="C3575" s="0" t="n">
        <v>1</v>
      </c>
      <c r="D3575" s="0" t="s">
        <v>6924</v>
      </c>
      <c r="E3575" s="0" t="s">
        <v>8962</v>
      </c>
      <c r="F3575" s="0" t="s">
        <v>8955</v>
      </c>
      <c r="G3575" s="0" t="s">
        <v>8956</v>
      </c>
      <c r="H3575" s="0" t="s">
        <v>5633</v>
      </c>
      <c r="I3575" s="0" t="s">
        <v>2123</v>
      </c>
      <c r="J3575" s="0" t="s">
        <v>47</v>
      </c>
      <c r="K3575" s="0" t="s">
        <v>47</v>
      </c>
      <c r="L3575" s="0" t="s">
        <v>47</v>
      </c>
      <c r="M3575" s="0" t="s">
        <v>47</v>
      </c>
      <c r="N3575" s="0" t="n">
        <v>1</v>
      </c>
      <c r="O3575" s="0" t="n">
        <v>9</v>
      </c>
      <c r="P3575" s="0" t="n">
        <v>300</v>
      </c>
      <c r="Q3575" s="0" t="n">
        <v>3.2</v>
      </c>
      <c r="R3575" s="0" t="str">
        <f aca="false">INDEX(Lookup!$B$4:$B$18,MATCH(C3575,Lookup!$A$4:$A$18,0))</f>
        <v>India</v>
      </c>
      <c r="S3575" s="20" t="n">
        <f aca="false">INDEX(Lookup!$D$4:$D$18,MATCH(C3575,Lookup!$A$4:$A$18,0))</f>
        <v>0.012</v>
      </c>
      <c r="T3575" s="21" t="n">
        <f aca="false">ROUND(P3575*S3575,2)</f>
        <v>3.6</v>
      </c>
      <c r="U3575" s="21" t="n">
        <f aca="false">IF(T3575&lt;=10,1,IF(T3575&lt;=20,2,IF(T3575&lt;=30,3,IF(T3575&lt;=40,4,IF(T3575&lt;=50,5,IF(T3575&lt;=100,6,IF(T3575&lt;=250,7,8)))))))</f>
        <v>1</v>
      </c>
      <c r="V3575" s="21" t="n">
        <f aca="false">IF(AND(OR(Dashboard!$T$3="All",R3575=Dashboard!$T$3),OR(Dashboard!$T$4="All",D3575=Dashboard!$T$4)),1,0)</f>
        <v>1</v>
      </c>
      <c r="W3575" s="21" t="n">
        <f aca="false">IF(V3575=1,T3575+ROW()/10000000,0)</f>
        <v>3.6003575</v>
      </c>
    </row>
    <row r="3576" customFormat="false" ht="15" hidden="false" customHeight="false" outlineLevel="0" collapsed="false">
      <c r="A3576" s="0" t="n">
        <v>304915</v>
      </c>
      <c r="B3576" s="0" t="s">
        <v>2719</v>
      </c>
      <c r="C3576" s="0" t="n">
        <v>1</v>
      </c>
      <c r="D3576" s="0" t="s">
        <v>6924</v>
      </c>
      <c r="E3576" s="0" t="s">
        <v>8963</v>
      </c>
      <c r="F3576" s="0" t="s">
        <v>8955</v>
      </c>
      <c r="G3576" s="0" t="s">
        <v>8956</v>
      </c>
      <c r="H3576" s="0" t="s">
        <v>2723</v>
      </c>
      <c r="I3576" s="0" t="s">
        <v>2123</v>
      </c>
      <c r="J3576" s="0" t="s">
        <v>47</v>
      </c>
      <c r="K3576" s="0" t="s">
        <v>46</v>
      </c>
      <c r="L3576" s="0" t="s">
        <v>47</v>
      </c>
      <c r="M3576" s="0" t="s">
        <v>47</v>
      </c>
      <c r="N3576" s="0" t="n">
        <v>2</v>
      </c>
      <c r="O3576" s="0" t="n">
        <v>185</v>
      </c>
      <c r="P3576" s="0" t="n">
        <v>700</v>
      </c>
      <c r="Q3576" s="0" t="n">
        <v>3.1</v>
      </c>
      <c r="R3576" s="0" t="str">
        <f aca="false">INDEX(Lookup!$B$4:$B$18,MATCH(C3576,Lookup!$A$4:$A$18,0))</f>
        <v>India</v>
      </c>
      <c r="S3576" s="20" t="n">
        <f aca="false">INDEX(Lookup!$D$4:$D$18,MATCH(C3576,Lookup!$A$4:$A$18,0))</f>
        <v>0.012</v>
      </c>
      <c r="T3576" s="21" t="n">
        <f aca="false">ROUND(P3576*S3576,2)</f>
        <v>8.4</v>
      </c>
      <c r="U3576" s="21" t="n">
        <f aca="false">IF(T3576&lt;=10,1,IF(T3576&lt;=20,2,IF(T3576&lt;=30,3,IF(T3576&lt;=40,4,IF(T3576&lt;=50,5,IF(T3576&lt;=100,6,IF(T3576&lt;=250,7,8)))))))</f>
        <v>1</v>
      </c>
      <c r="V3576" s="21" t="n">
        <f aca="false">IF(AND(OR(Dashboard!$T$3="All",R3576=Dashboard!$T$3),OR(Dashboard!$T$4="All",D3576=Dashboard!$T$4)),1,0)</f>
        <v>1</v>
      </c>
      <c r="W3576" s="21" t="n">
        <f aca="false">IF(V3576=1,T3576+ROW()/10000000,0)</f>
        <v>8.4003576</v>
      </c>
    </row>
    <row r="3577" customFormat="false" ht="15" hidden="false" customHeight="false" outlineLevel="0" collapsed="false">
      <c r="A3577" s="0" t="n">
        <v>304913</v>
      </c>
      <c r="B3577" s="0" t="s">
        <v>2326</v>
      </c>
      <c r="C3577" s="0" t="n">
        <v>1</v>
      </c>
      <c r="D3577" s="0" t="s">
        <v>6924</v>
      </c>
      <c r="E3577" s="0" t="s">
        <v>8964</v>
      </c>
      <c r="F3577" s="0" t="s">
        <v>8955</v>
      </c>
      <c r="G3577" s="0" t="s">
        <v>8956</v>
      </c>
      <c r="H3577" s="0" t="s">
        <v>2359</v>
      </c>
      <c r="I3577" s="0" t="s">
        <v>2123</v>
      </c>
      <c r="J3577" s="0" t="s">
        <v>47</v>
      </c>
      <c r="K3577" s="0" t="s">
        <v>46</v>
      </c>
      <c r="L3577" s="0" t="s">
        <v>47</v>
      </c>
      <c r="M3577" s="0" t="s">
        <v>47</v>
      </c>
      <c r="N3577" s="0" t="n">
        <v>2</v>
      </c>
      <c r="O3577" s="0" t="n">
        <v>100</v>
      </c>
      <c r="P3577" s="0" t="n">
        <v>800</v>
      </c>
      <c r="Q3577" s="0" t="n">
        <v>3.1</v>
      </c>
      <c r="R3577" s="0" t="str">
        <f aca="false">INDEX(Lookup!$B$4:$B$18,MATCH(C3577,Lookup!$A$4:$A$18,0))</f>
        <v>India</v>
      </c>
      <c r="S3577" s="20" t="n">
        <f aca="false">INDEX(Lookup!$D$4:$D$18,MATCH(C3577,Lookup!$A$4:$A$18,0))</f>
        <v>0.012</v>
      </c>
      <c r="T3577" s="21" t="n">
        <f aca="false">ROUND(P3577*S3577,2)</f>
        <v>9.6</v>
      </c>
      <c r="U3577" s="21" t="n">
        <f aca="false">IF(T3577&lt;=10,1,IF(T3577&lt;=20,2,IF(T3577&lt;=30,3,IF(T3577&lt;=40,4,IF(T3577&lt;=50,5,IF(T3577&lt;=100,6,IF(T3577&lt;=250,7,8)))))))</f>
        <v>1</v>
      </c>
      <c r="V3577" s="21" t="n">
        <f aca="false">IF(AND(OR(Dashboard!$T$3="All",R3577=Dashboard!$T$3),OR(Dashboard!$T$4="All",D3577=Dashboard!$T$4)),1,0)</f>
        <v>1</v>
      </c>
      <c r="W3577" s="21" t="n">
        <f aca="false">IF(V3577=1,T3577+ROW()/10000000,0)</f>
        <v>9.6003577</v>
      </c>
    </row>
    <row r="3578" customFormat="false" ht="15" hidden="false" customHeight="false" outlineLevel="0" collapsed="false">
      <c r="A3578" s="0" t="n">
        <v>304923</v>
      </c>
      <c r="B3578" s="0" t="s">
        <v>2321</v>
      </c>
      <c r="C3578" s="0" t="n">
        <v>1</v>
      </c>
      <c r="D3578" s="0" t="s">
        <v>6924</v>
      </c>
      <c r="E3578" s="0" t="s">
        <v>8965</v>
      </c>
      <c r="F3578" s="0" t="s">
        <v>8955</v>
      </c>
      <c r="G3578" s="0" t="s">
        <v>8956</v>
      </c>
      <c r="H3578" s="0" t="s">
        <v>2050</v>
      </c>
      <c r="I3578" s="0" t="s">
        <v>2123</v>
      </c>
      <c r="J3578" s="0" t="s">
        <v>47</v>
      </c>
      <c r="K3578" s="0" t="s">
        <v>47</v>
      </c>
      <c r="L3578" s="0" t="s">
        <v>47</v>
      </c>
      <c r="M3578" s="0" t="s">
        <v>47</v>
      </c>
      <c r="N3578" s="0" t="n">
        <v>2</v>
      </c>
      <c r="O3578" s="0" t="n">
        <v>70</v>
      </c>
      <c r="P3578" s="0" t="n">
        <v>600</v>
      </c>
      <c r="Q3578" s="0" t="n">
        <v>3.3</v>
      </c>
      <c r="R3578" s="0" t="str">
        <f aca="false">INDEX(Lookup!$B$4:$B$18,MATCH(C3578,Lookup!$A$4:$A$18,0))</f>
        <v>India</v>
      </c>
      <c r="S3578" s="20" t="n">
        <f aca="false">INDEX(Lookup!$D$4:$D$18,MATCH(C3578,Lookup!$A$4:$A$18,0))</f>
        <v>0.012</v>
      </c>
      <c r="T3578" s="21" t="n">
        <f aca="false">ROUND(P3578*S3578,2)</f>
        <v>7.2</v>
      </c>
      <c r="U3578" s="21" t="n">
        <f aca="false">IF(T3578&lt;=10,1,IF(T3578&lt;=20,2,IF(T3578&lt;=30,3,IF(T3578&lt;=40,4,IF(T3578&lt;=50,5,IF(T3578&lt;=100,6,IF(T3578&lt;=250,7,8)))))))</f>
        <v>1</v>
      </c>
      <c r="V3578" s="21" t="n">
        <f aca="false">IF(AND(OR(Dashboard!$T$3="All",R3578=Dashboard!$T$3),OR(Dashboard!$T$4="All",D3578=Dashboard!$T$4)),1,0)</f>
        <v>1</v>
      </c>
      <c r="W3578" s="21" t="n">
        <f aca="false">IF(V3578=1,T3578+ROW()/10000000,0)</f>
        <v>7.2003578</v>
      </c>
    </row>
    <row r="3579" customFormat="false" ht="15" hidden="false" customHeight="false" outlineLevel="0" collapsed="false">
      <c r="A3579" s="0" t="n">
        <v>309738</v>
      </c>
      <c r="B3579" s="0" t="s">
        <v>3009</v>
      </c>
      <c r="C3579" s="0" t="n">
        <v>1</v>
      </c>
      <c r="D3579" s="0" t="s">
        <v>6924</v>
      </c>
      <c r="E3579" s="0" t="s">
        <v>8966</v>
      </c>
      <c r="F3579" s="0" t="s">
        <v>8955</v>
      </c>
      <c r="G3579" s="0" t="s">
        <v>8956</v>
      </c>
      <c r="H3579" s="0" t="s">
        <v>69</v>
      </c>
      <c r="I3579" s="0" t="s">
        <v>2123</v>
      </c>
      <c r="J3579" s="0" t="s">
        <v>47</v>
      </c>
      <c r="K3579" s="0" t="s">
        <v>46</v>
      </c>
      <c r="L3579" s="0" t="s">
        <v>47</v>
      </c>
      <c r="M3579" s="0" t="s">
        <v>47</v>
      </c>
      <c r="N3579" s="0" t="n">
        <v>3</v>
      </c>
      <c r="O3579" s="0" t="n">
        <v>110</v>
      </c>
      <c r="P3579" s="0" t="n">
        <v>1300</v>
      </c>
      <c r="Q3579" s="0" t="n">
        <v>2.6</v>
      </c>
      <c r="R3579" s="0" t="str">
        <f aca="false">INDEX(Lookup!$B$4:$B$18,MATCH(C3579,Lookup!$A$4:$A$18,0))</f>
        <v>India</v>
      </c>
      <c r="S3579" s="20" t="n">
        <f aca="false">INDEX(Lookup!$D$4:$D$18,MATCH(C3579,Lookup!$A$4:$A$18,0))</f>
        <v>0.012</v>
      </c>
      <c r="T3579" s="21" t="n">
        <f aca="false">ROUND(P3579*S3579,2)</f>
        <v>15.6</v>
      </c>
      <c r="U3579" s="21" t="n">
        <f aca="false">IF(T3579&lt;=10,1,IF(T3579&lt;=20,2,IF(T3579&lt;=30,3,IF(T3579&lt;=40,4,IF(T3579&lt;=50,5,IF(T3579&lt;=100,6,IF(T3579&lt;=250,7,8)))))))</f>
        <v>2</v>
      </c>
      <c r="V3579" s="21" t="n">
        <f aca="false">IF(AND(OR(Dashboard!$T$3="All",R3579=Dashboard!$T$3),OR(Dashboard!$T$4="All",D3579=Dashboard!$T$4)),1,0)</f>
        <v>1</v>
      </c>
      <c r="W3579" s="21" t="n">
        <f aca="false">IF(V3579=1,T3579+ROW()/10000000,0)</f>
        <v>15.6003579</v>
      </c>
    </row>
    <row r="3580" customFormat="false" ht="15" hidden="false" customHeight="false" outlineLevel="0" collapsed="false">
      <c r="A3580" s="0" t="n">
        <v>18261188</v>
      </c>
      <c r="B3580" s="0" t="s">
        <v>3755</v>
      </c>
      <c r="C3580" s="0" t="n">
        <v>1</v>
      </c>
      <c r="D3580" s="0" t="s">
        <v>6924</v>
      </c>
      <c r="E3580" s="0" t="s">
        <v>8967</v>
      </c>
      <c r="F3580" s="0" t="s">
        <v>8955</v>
      </c>
      <c r="G3580" s="0" t="s">
        <v>8956</v>
      </c>
      <c r="H3580" s="0" t="s">
        <v>2659</v>
      </c>
      <c r="I3580" s="0" t="s">
        <v>2123</v>
      </c>
      <c r="J3580" s="0" t="s">
        <v>47</v>
      </c>
      <c r="K3580" s="0" t="s">
        <v>46</v>
      </c>
      <c r="L3580" s="0" t="s">
        <v>47</v>
      </c>
      <c r="M3580" s="0" t="s">
        <v>47</v>
      </c>
      <c r="N3580" s="0" t="n">
        <v>1</v>
      </c>
      <c r="O3580" s="0" t="n">
        <v>106</v>
      </c>
      <c r="P3580" s="0" t="n">
        <v>400</v>
      </c>
      <c r="Q3580" s="0" t="n">
        <v>3.6</v>
      </c>
      <c r="R3580" s="0" t="str">
        <f aca="false">INDEX(Lookup!$B$4:$B$18,MATCH(C3580,Lookup!$A$4:$A$18,0))</f>
        <v>India</v>
      </c>
      <c r="S3580" s="20" t="n">
        <f aca="false">INDEX(Lookup!$D$4:$D$18,MATCH(C3580,Lookup!$A$4:$A$18,0))</f>
        <v>0.012</v>
      </c>
      <c r="T3580" s="21" t="n">
        <f aca="false">ROUND(P3580*S3580,2)</f>
        <v>4.8</v>
      </c>
      <c r="U3580" s="21" t="n">
        <f aca="false">IF(T3580&lt;=10,1,IF(T3580&lt;=20,2,IF(T3580&lt;=30,3,IF(T3580&lt;=40,4,IF(T3580&lt;=50,5,IF(T3580&lt;=100,6,IF(T3580&lt;=250,7,8)))))))</f>
        <v>1</v>
      </c>
      <c r="V3580" s="21" t="n">
        <f aca="false">IF(AND(OR(Dashboard!$T$3="All",R3580=Dashboard!$T$3),OR(Dashboard!$T$4="All",D3580=Dashboard!$T$4)),1,0)</f>
        <v>1</v>
      </c>
      <c r="W3580" s="21" t="n">
        <f aca="false">IF(V3580=1,T3580+ROW()/10000000,0)</f>
        <v>4.800358</v>
      </c>
    </row>
    <row r="3581" customFormat="false" ht="15" hidden="false" customHeight="false" outlineLevel="0" collapsed="false">
      <c r="A3581" s="0" t="n">
        <v>18336192</v>
      </c>
      <c r="B3581" s="0" t="s">
        <v>8968</v>
      </c>
      <c r="C3581" s="0" t="n">
        <v>1</v>
      </c>
      <c r="D3581" s="0" t="s">
        <v>6924</v>
      </c>
      <c r="E3581" s="0" t="s">
        <v>8967</v>
      </c>
      <c r="F3581" s="0" t="s">
        <v>8955</v>
      </c>
      <c r="G3581" s="0" t="s">
        <v>8956</v>
      </c>
      <c r="H3581" s="0" t="s">
        <v>4257</v>
      </c>
      <c r="I3581" s="0" t="s">
        <v>2123</v>
      </c>
      <c r="J3581" s="0" t="s">
        <v>46</v>
      </c>
      <c r="K3581" s="0" t="s">
        <v>47</v>
      </c>
      <c r="L3581" s="0" t="s">
        <v>47</v>
      </c>
      <c r="M3581" s="0" t="s">
        <v>47</v>
      </c>
      <c r="N3581" s="0" t="n">
        <v>3</v>
      </c>
      <c r="O3581" s="0" t="n">
        <v>145</v>
      </c>
      <c r="P3581" s="0" t="n">
        <v>1500</v>
      </c>
      <c r="Q3581" s="0" t="n">
        <v>3.9</v>
      </c>
      <c r="R3581" s="0" t="str">
        <f aca="false">INDEX(Lookup!$B$4:$B$18,MATCH(C3581,Lookup!$A$4:$A$18,0))</f>
        <v>India</v>
      </c>
      <c r="S3581" s="20" t="n">
        <f aca="false">INDEX(Lookup!$D$4:$D$18,MATCH(C3581,Lookup!$A$4:$A$18,0))</f>
        <v>0.012</v>
      </c>
      <c r="T3581" s="21" t="n">
        <f aca="false">ROUND(P3581*S3581,2)</f>
        <v>18</v>
      </c>
      <c r="U3581" s="21" t="n">
        <f aca="false">IF(T3581&lt;=10,1,IF(T3581&lt;=20,2,IF(T3581&lt;=30,3,IF(T3581&lt;=40,4,IF(T3581&lt;=50,5,IF(T3581&lt;=100,6,IF(T3581&lt;=250,7,8)))))))</f>
        <v>2</v>
      </c>
      <c r="V3581" s="21" t="n">
        <f aca="false">IF(AND(OR(Dashboard!$T$3="All",R3581=Dashboard!$T$3),OR(Dashboard!$T$4="All",D3581=Dashboard!$T$4)),1,0)</f>
        <v>1</v>
      </c>
      <c r="W3581" s="21" t="n">
        <f aca="false">IF(V3581=1,T3581+ROW()/10000000,0)</f>
        <v>18.0003581</v>
      </c>
    </row>
    <row r="3582" customFormat="false" ht="15" hidden="false" customHeight="false" outlineLevel="0" collapsed="false">
      <c r="A3582" s="0" t="n">
        <v>18277187</v>
      </c>
      <c r="B3582" s="0" t="s">
        <v>3162</v>
      </c>
      <c r="C3582" s="0" t="n">
        <v>1</v>
      </c>
      <c r="D3582" s="0" t="s">
        <v>6924</v>
      </c>
      <c r="E3582" s="0" t="s">
        <v>8969</v>
      </c>
      <c r="F3582" s="0" t="s">
        <v>8955</v>
      </c>
      <c r="G3582" s="0" t="s">
        <v>8956</v>
      </c>
      <c r="H3582" s="0" t="s">
        <v>2342</v>
      </c>
      <c r="I3582" s="0" t="s">
        <v>2123</v>
      </c>
      <c r="J3582" s="0" t="s">
        <v>47</v>
      </c>
      <c r="K3582" s="0" t="s">
        <v>47</v>
      </c>
      <c r="L3582" s="0" t="s">
        <v>47</v>
      </c>
      <c r="M3582" s="0" t="s">
        <v>47</v>
      </c>
      <c r="N3582" s="0" t="n">
        <v>1</v>
      </c>
      <c r="O3582" s="0" t="n">
        <v>57</v>
      </c>
      <c r="P3582" s="0" t="n">
        <v>400</v>
      </c>
      <c r="Q3582" s="0" t="n">
        <v>3.9</v>
      </c>
      <c r="R3582" s="0" t="str">
        <f aca="false">INDEX(Lookup!$B$4:$B$18,MATCH(C3582,Lookup!$A$4:$A$18,0))</f>
        <v>India</v>
      </c>
      <c r="S3582" s="20" t="n">
        <f aca="false">INDEX(Lookup!$D$4:$D$18,MATCH(C3582,Lookup!$A$4:$A$18,0))</f>
        <v>0.012</v>
      </c>
      <c r="T3582" s="21" t="n">
        <f aca="false">ROUND(P3582*S3582,2)</f>
        <v>4.8</v>
      </c>
      <c r="U3582" s="21" t="n">
        <f aca="false">IF(T3582&lt;=10,1,IF(T3582&lt;=20,2,IF(T3582&lt;=30,3,IF(T3582&lt;=40,4,IF(T3582&lt;=50,5,IF(T3582&lt;=100,6,IF(T3582&lt;=250,7,8)))))))</f>
        <v>1</v>
      </c>
      <c r="V3582" s="21" t="n">
        <f aca="false">IF(AND(OR(Dashboard!$T$3="All",R3582=Dashboard!$T$3),OR(Dashboard!$T$4="All",D3582=Dashboard!$T$4)),1,0)</f>
        <v>1</v>
      </c>
      <c r="W3582" s="21" t="n">
        <f aca="false">IF(V3582=1,T3582+ROW()/10000000,0)</f>
        <v>4.8003582</v>
      </c>
    </row>
    <row r="3583" customFormat="false" ht="15" hidden="false" customHeight="false" outlineLevel="0" collapsed="false">
      <c r="A3583" s="0" t="n">
        <v>18381663</v>
      </c>
      <c r="B3583" s="0" t="s">
        <v>7934</v>
      </c>
      <c r="C3583" s="0" t="n">
        <v>1</v>
      </c>
      <c r="D3583" s="0" t="s">
        <v>6924</v>
      </c>
      <c r="E3583" s="0" t="s">
        <v>8970</v>
      </c>
      <c r="F3583" s="0" t="s">
        <v>8955</v>
      </c>
      <c r="G3583" s="0" t="s">
        <v>8956</v>
      </c>
      <c r="H3583" s="0" t="s">
        <v>2122</v>
      </c>
      <c r="I3583" s="0" t="s">
        <v>2123</v>
      </c>
      <c r="J3583" s="0" t="s">
        <v>47</v>
      </c>
      <c r="K3583" s="0" t="s">
        <v>46</v>
      </c>
      <c r="L3583" s="0" t="s">
        <v>47</v>
      </c>
      <c r="M3583" s="0" t="s">
        <v>47</v>
      </c>
      <c r="N3583" s="0" t="n">
        <v>2</v>
      </c>
      <c r="O3583" s="0" t="n">
        <v>23</v>
      </c>
      <c r="P3583" s="0" t="n">
        <v>650</v>
      </c>
      <c r="Q3583" s="0" t="n">
        <v>3.6</v>
      </c>
      <c r="R3583" s="0" t="str">
        <f aca="false">INDEX(Lookup!$B$4:$B$18,MATCH(C3583,Lookup!$A$4:$A$18,0))</f>
        <v>India</v>
      </c>
      <c r="S3583" s="20" t="n">
        <f aca="false">INDEX(Lookup!$D$4:$D$18,MATCH(C3583,Lookup!$A$4:$A$18,0))</f>
        <v>0.012</v>
      </c>
      <c r="T3583" s="21" t="n">
        <f aca="false">ROUND(P3583*S3583,2)</f>
        <v>7.8</v>
      </c>
      <c r="U3583" s="21" t="n">
        <f aca="false">IF(T3583&lt;=10,1,IF(T3583&lt;=20,2,IF(T3583&lt;=30,3,IF(T3583&lt;=40,4,IF(T3583&lt;=50,5,IF(T3583&lt;=100,6,IF(T3583&lt;=250,7,8)))))))</f>
        <v>1</v>
      </c>
      <c r="V3583" s="21" t="n">
        <f aca="false">IF(AND(OR(Dashboard!$T$3="All",R3583=Dashboard!$T$3),OR(Dashboard!$T$4="All",D3583=Dashboard!$T$4)),1,0)</f>
        <v>1</v>
      </c>
      <c r="W3583" s="21" t="n">
        <f aca="false">IF(V3583=1,T3583+ROW()/10000000,0)</f>
        <v>7.8003583</v>
      </c>
    </row>
    <row r="3584" customFormat="false" ht="15" hidden="false" customHeight="false" outlineLevel="0" collapsed="false">
      <c r="A3584" s="0" t="n">
        <v>304917</v>
      </c>
      <c r="B3584" s="0" t="s">
        <v>8971</v>
      </c>
      <c r="C3584" s="0" t="n">
        <v>1</v>
      </c>
      <c r="D3584" s="0" t="s">
        <v>6924</v>
      </c>
      <c r="E3584" s="0" t="s">
        <v>8957</v>
      </c>
      <c r="F3584" s="0" t="s">
        <v>8955</v>
      </c>
      <c r="G3584" s="0" t="s">
        <v>8956</v>
      </c>
      <c r="H3584" s="0" t="s">
        <v>2367</v>
      </c>
      <c r="I3584" s="0" t="s">
        <v>2123</v>
      </c>
      <c r="J3584" s="0" t="s">
        <v>47</v>
      </c>
      <c r="K3584" s="0" t="s">
        <v>47</v>
      </c>
      <c r="L3584" s="0" t="s">
        <v>47</v>
      </c>
      <c r="M3584" s="0" t="s">
        <v>47</v>
      </c>
      <c r="N3584" s="0" t="n">
        <v>2</v>
      </c>
      <c r="O3584" s="0" t="n">
        <v>158</v>
      </c>
      <c r="P3584" s="0" t="n">
        <v>500</v>
      </c>
      <c r="Q3584" s="0" t="n">
        <v>3.8</v>
      </c>
      <c r="R3584" s="0" t="str">
        <f aca="false">INDEX(Lookup!$B$4:$B$18,MATCH(C3584,Lookup!$A$4:$A$18,0))</f>
        <v>India</v>
      </c>
      <c r="S3584" s="20" t="n">
        <f aca="false">INDEX(Lookup!$D$4:$D$18,MATCH(C3584,Lookup!$A$4:$A$18,0))</f>
        <v>0.012</v>
      </c>
      <c r="T3584" s="21" t="n">
        <f aca="false">ROUND(P3584*S3584,2)</f>
        <v>6</v>
      </c>
      <c r="U3584" s="21" t="n">
        <f aca="false">IF(T3584&lt;=10,1,IF(T3584&lt;=20,2,IF(T3584&lt;=30,3,IF(T3584&lt;=40,4,IF(T3584&lt;=50,5,IF(T3584&lt;=100,6,IF(T3584&lt;=250,7,8)))))))</f>
        <v>1</v>
      </c>
      <c r="V3584" s="21" t="n">
        <f aca="false">IF(AND(OR(Dashboard!$T$3="All",R3584=Dashboard!$T$3),OR(Dashboard!$T$4="All",D3584=Dashboard!$T$4)),1,0)</f>
        <v>1</v>
      </c>
      <c r="W3584" s="21" t="n">
        <f aca="false">IF(V3584=1,T3584+ROW()/10000000,0)</f>
        <v>6.0003584</v>
      </c>
    </row>
    <row r="3585" customFormat="false" ht="15" hidden="false" customHeight="false" outlineLevel="0" collapsed="false">
      <c r="A3585" s="0" t="n">
        <v>306031</v>
      </c>
      <c r="B3585" s="0" t="s">
        <v>2300</v>
      </c>
      <c r="C3585" s="0" t="n">
        <v>1</v>
      </c>
      <c r="D3585" s="0" t="s">
        <v>6924</v>
      </c>
      <c r="E3585" s="0" t="s">
        <v>8972</v>
      </c>
      <c r="F3585" s="0" t="s">
        <v>8955</v>
      </c>
      <c r="G3585" s="0" t="s">
        <v>8956</v>
      </c>
      <c r="H3585" s="0" t="s">
        <v>3005</v>
      </c>
      <c r="I3585" s="0" t="s">
        <v>2123</v>
      </c>
      <c r="J3585" s="0" t="s">
        <v>47</v>
      </c>
      <c r="K3585" s="0" t="s">
        <v>47</v>
      </c>
      <c r="L3585" s="0" t="s">
        <v>47</v>
      </c>
      <c r="M3585" s="0" t="s">
        <v>47</v>
      </c>
      <c r="N3585" s="0" t="n">
        <v>2</v>
      </c>
      <c r="O3585" s="0" t="n">
        <v>97</v>
      </c>
      <c r="P3585" s="0" t="n">
        <v>500</v>
      </c>
      <c r="Q3585" s="0" t="n">
        <v>3.8</v>
      </c>
      <c r="R3585" s="0" t="str">
        <f aca="false">INDEX(Lookup!$B$4:$B$18,MATCH(C3585,Lookup!$A$4:$A$18,0))</f>
        <v>India</v>
      </c>
      <c r="S3585" s="20" t="n">
        <f aca="false">INDEX(Lookup!$D$4:$D$18,MATCH(C3585,Lookup!$A$4:$A$18,0))</f>
        <v>0.012</v>
      </c>
      <c r="T3585" s="21" t="n">
        <f aca="false">ROUND(P3585*S3585,2)</f>
        <v>6</v>
      </c>
      <c r="U3585" s="21" t="n">
        <f aca="false">IF(T3585&lt;=10,1,IF(T3585&lt;=20,2,IF(T3585&lt;=30,3,IF(T3585&lt;=40,4,IF(T3585&lt;=50,5,IF(T3585&lt;=100,6,IF(T3585&lt;=250,7,8)))))))</f>
        <v>1</v>
      </c>
      <c r="V3585" s="21" t="n">
        <f aca="false">IF(AND(OR(Dashboard!$T$3="All",R3585=Dashboard!$T$3),OR(Dashboard!$T$4="All",D3585=Dashboard!$T$4)),1,0)</f>
        <v>1</v>
      </c>
      <c r="W3585" s="21" t="n">
        <f aca="false">IF(V3585=1,T3585+ROW()/10000000,0)</f>
        <v>6.0003585</v>
      </c>
    </row>
    <row r="3586" customFormat="false" ht="15" hidden="false" customHeight="false" outlineLevel="0" collapsed="false">
      <c r="A3586" s="0" t="n">
        <v>18180083</v>
      </c>
      <c r="B3586" s="0" t="s">
        <v>8973</v>
      </c>
      <c r="C3586" s="0" t="n">
        <v>1</v>
      </c>
      <c r="D3586" s="0" t="s">
        <v>6924</v>
      </c>
      <c r="E3586" s="0" t="s">
        <v>8965</v>
      </c>
      <c r="F3586" s="0" t="s">
        <v>8955</v>
      </c>
      <c r="G3586" s="0" t="s">
        <v>8956</v>
      </c>
      <c r="H3586" s="0" t="s">
        <v>402</v>
      </c>
      <c r="I3586" s="0" t="s">
        <v>2123</v>
      </c>
      <c r="J3586" s="0" t="s">
        <v>47</v>
      </c>
      <c r="K3586" s="0" t="s">
        <v>46</v>
      </c>
      <c r="L3586" s="0" t="s">
        <v>47</v>
      </c>
      <c r="M3586" s="0" t="s">
        <v>47</v>
      </c>
      <c r="N3586" s="0" t="n">
        <v>1</v>
      </c>
      <c r="O3586" s="0" t="n">
        <v>21</v>
      </c>
      <c r="P3586" s="0" t="n">
        <v>300</v>
      </c>
      <c r="Q3586" s="0" t="n">
        <v>3.7</v>
      </c>
      <c r="R3586" s="0" t="str">
        <f aca="false">INDEX(Lookup!$B$4:$B$18,MATCH(C3586,Lookup!$A$4:$A$18,0))</f>
        <v>India</v>
      </c>
      <c r="S3586" s="20" t="n">
        <f aca="false">INDEX(Lookup!$D$4:$D$18,MATCH(C3586,Lookup!$A$4:$A$18,0))</f>
        <v>0.012</v>
      </c>
      <c r="T3586" s="21" t="n">
        <f aca="false">ROUND(P3586*S3586,2)</f>
        <v>3.6</v>
      </c>
      <c r="U3586" s="21" t="n">
        <f aca="false">IF(T3586&lt;=10,1,IF(T3586&lt;=20,2,IF(T3586&lt;=30,3,IF(T3586&lt;=40,4,IF(T3586&lt;=50,5,IF(T3586&lt;=100,6,IF(T3586&lt;=250,7,8)))))))</f>
        <v>1</v>
      </c>
      <c r="V3586" s="21" t="n">
        <f aca="false">IF(AND(OR(Dashboard!$T$3="All",R3586=Dashboard!$T$3),OR(Dashboard!$T$4="All",D3586=Dashboard!$T$4)),1,0)</f>
        <v>1</v>
      </c>
      <c r="W3586" s="21" t="n">
        <f aca="false">IF(V3586=1,T3586+ROW()/10000000,0)</f>
        <v>3.6003586</v>
      </c>
    </row>
    <row r="3587" customFormat="false" ht="15" hidden="false" customHeight="false" outlineLevel="0" collapsed="false">
      <c r="A3587" s="0" t="n">
        <v>18336213</v>
      </c>
      <c r="B3587" s="0" t="s">
        <v>2088</v>
      </c>
      <c r="C3587" s="0" t="n">
        <v>1</v>
      </c>
      <c r="D3587" s="0" t="s">
        <v>6924</v>
      </c>
      <c r="E3587" s="0" t="s">
        <v>8956</v>
      </c>
      <c r="F3587" s="0" t="s">
        <v>8955</v>
      </c>
      <c r="G3587" s="0" t="s">
        <v>8956</v>
      </c>
      <c r="H3587" s="0" t="s">
        <v>3903</v>
      </c>
      <c r="I3587" s="0" t="s">
        <v>2123</v>
      </c>
      <c r="J3587" s="0" t="s">
        <v>47</v>
      </c>
      <c r="K3587" s="0" t="s">
        <v>46</v>
      </c>
      <c r="L3587" s="0" t="s">
        <v>47</v>
      </c>
      <c r="M3587" s="0" t="s">
        <v>47</v>
      </c>
      <c r="N3587" s="0" t="n">
        <v>3</v>
      </c>
      <c r="O3587" s="0" t="n">
        <v>3</v>
      </c>
      <c r="P3587" s="0" t="n">
        <v>1200</v>
      </c>
      <c r="Q3587" s="0" t="n">
        <v>1</v>
      </c>
      <c r="R3587" s="0" t="str">
        <f aca="false">INDEX(Lookup!$B$4:$B$18,MATCH(C3587,Lookup!$A$4:$A$18,0))</f>
        <v>India</v>
      </c>
      <c r="S3587" s="20" t="n">
        <f aca="false">INDEX(Lookup!$D$4:$D$18,MATCH(C3587,Lookup!$A$4:$A$18,0))</f>
        <v>0.012</v>
      </c>
      <c r="T3587" s="21" t="n">
        <f aca="false">ROUND(P3587*S3587,2)</f>
        <v>14.4</v>
      </c>
      <c r="U3587" s="21" t="n">
        <f aca="false">IF(T3587&lt;=10,1,IF(T3587&lt;=20,2,IF(T3587&lt;=30,3,IF(T3587&lt;=40,4,IF(T3587&lt;=50,5,IF(T3587&lt;=100,6,IF(T3587&lt;=250,7,8)))))))</f>
        <v>2</v>
      </c>
      <c r="V3587" s="21" t="n">
        <f aca="false">IF(AND(OR(Dashboard!$T$3="All",R3587=Dashboard!$T$3),OR(Dashboard!$T$4="All",D3587=Dashboard!$T$4)),1,0)</f>
        <v>1</v>
      </c>
      <c r="W3587" s="21" t="n">
        <f aca="false">IF(V3587=1,T3587+ROW()/10000000,0)</f>
        <v>14.4003587</v>
      </c>
    </row>
    <row r="3588" customFormat="false" ht="15" hidden="false" customHeight="false" outlineLevel="0" collapsed="false">
      <c r="A3588" s="0" t="n">
        <v>304239</v>
      </c>
      <c r="B3588" s="0" t="s">
        <v>8974</v>
      </c>
      <c r="C3588" s="0" t="n">
        <v>1</v>
      </c>
      <c r="D3588" s="0" t="s">
        <v>6924</v>
      </c>
      <c r="E3588" s="0" t="s">
        <v>8957</v>
      </c>
      <c r="F3588" s="0" t="s">
        <v>8955</v>
      </c>
      <c r="G3588" s="0" t="s">
        <v>8956</v>
      </c>
      <c r="H3588" s="0" t="s">
        <v>8975</v>
      </c>
      <c r="I3588" s="0" t="s">
        <v>2123</v>
      </c>
      <c r="J3588" s="0" t="s">
        <v>46</v>
      </c>
      <c r="K3588" s="0" t="s">
        <v>47</v>
      </c>
      <c r="L3588" s="0" t="s">
        <v>47</v>
      </c>
      <c r="M3588" s="0" t="s">
        <v>47</v>
      </c>
      <c r="N3588" s="0" t="n">
        <v>4</v>
      </c>
      <c r="O3588" s="0" t="n">
        <v>752</v>
      </c>
      <c r="P3588" s="0" t="n">
        <v>3500</v>
      </c>
      <c r="Q3588" s="0" t="n">
        <v>4</v>
      </c>
      <c r="R3588" s="0" t="str">
        <f aca="false">INDEX(Lookup!$B$4:$B$18,MATCH(C3588,Lookup!$A$4:$A$18,0))</f>
        <v>India</v>
      </c>
      <c r="S3588" s="20" t="n">
        <f aca="false">INDEX(Lookup!$D$4:$D$18,MATCH(C3588,Lookup!$A$4:$A$18,0))</f>
        <v>0.012</v>
      </c>
      <c r="T3588" s="21" t="n">
        <f aca="false">ROUND(P3588*S3588,2)</f>
        <v>42</v>
      </c>
      <c r="U3588" s="21" t="n">
        <f aca="false">IF(T3588&lt;=10,1,IF(T3588&lt;=20,2,IF(T3588&lt;=30,3,IF(T3588&lt;=40,4,IF(T3588&lt;=50,5,IF(T3588&lt;=100,6,IF(T3588&lt;=250,7,8)))))))</f>
        <v>5</v>
      </c>
      <c r="V3588" s="21" t="n">
        <f aca="false">IF(AND(OR(Dashboard!$T$3="All",R3588=Dashboard!$T$3),OR(Dashboard!$T$4="All",D3588=Dashboard!$T$4)),1,0)</f>
        <v>1</v>
      </c>
      <c r="W3588" s="21" t="n">
        <f aca="false">IF(V3588=1,T3588+ROW()/10000000,0)</f>
        <v>42.0003588</v>
      </c>
    </row>
    <row r="3589" customFormat="false" ht="15" hidden="false" customHeight="false" outlineLevel="0" collapsed="false">
      <c r="A3589" s="0" t="n">
        <v>18294261</v>
      </c>
      <c r="B3589" s="0" t="s">
        <v>8976</v>
      </c>
      <c r="C3589" s="0" t="n">
        <v>1</v>
      </c>
      <c r="D3589" s="0" t="s">
        <v>6924</v>
      </c>
      <c r="E3589" s="0" t="s">
        <v>8977</v>
      </c>
      <c r="F3589" s="0" t="s">
        <v>8955</v>
      </c>
      <c r="G3589" s="0" t="s">
        <v>8956</v>
      </c>
      <c r="H3589" s="0" t="s">
        <v>7949</v>
      </c>
      <c r="I3589" s="0" t="s">
        <v>2123</v>
      </c>
      <c r="J3589" s="0" t="s">
        <v>46</v>
      </c>
      <c r="K3589" s="0" t="s">
        <v>47</v>
      </c>
      <c r="L3589" s="0" t="s">
        <v>47</v>
      </c>
      <c r="M3589" s="0" t="s">
        <v>47</v>
      </c>
      <c r="N3589" s="0" t="n">
        <v>4</v>
      </c>
      <c r="O3589" s="0" t="n">
        <v>756</v>
      </c>
      <c r="P3589" s="0" t="n">
        <v>2500</v>
      </c>
      <c r="Q3589" s="0" t="n">
        <v>4.2</v>
      </c>
      <c r="R3589" s="0" t="str">
        <f aca="false">INDEX(Lookup!$B$4:$B$18,MATCH(C3589,Lookup!$A$4:$A$18,0))</f>
        <v>India</v>
      </c>
      <c r="S3589" s="20" t="n">
        <f aca="false">INDEX(Lookup!$D$4:$D$18,MATCH(C3589,Lookup!$A$4:$A$18,0))</f>
        <v>0.012</v>
      </c>
      <c r="T3589" s="21" t="n">
        <f aca="false">ROUND(P3589*S3589,2)</f>
        <v>30</v>
      </c>
      <c r="U3589" s="21" t="n">
        <f aca="false">IF(T3589&lt;=10,1,IF(T3589&lt;=20,2,IF(T3589&lt;=30,3,IF(T3589&lt;=40,4,IF(T3589&lt;=50,5,IF(T3589&lt;=100,6,IF(T3589&lt;=250,7,8)))))))</f>
        <v>3</v>
      </c>
      <c r="V3589" s="21" t="n">
        <f aca="false">IF(AND(OR(Dashboard!$T$3="All",R3589=Dashboard!$T$3),OR(Dashboard!$T$4="All",D3589=Dashboard!$T$4)),1,0)</f>
        <v>1</v>
      </c>
      <c r="W3589" s="21" t="n">
        <f aca="false">IF(V3589=1,T3589+ROW()/10000000,0)</f>
        <v>30.0003589</v>
      </c>
    </row>
    <row r="3590" customFormat="false" ht="15" hidden="false" customHeight="false" outlineLevel="0" collapsed="false">
      <c r="A3590" s="0" t="n">
        <v>305240</v>
      </c>
      <c r="B3590" s="0" t="s">
        <v>8978</v>
      </c>
      <c r="C3590" s="0" t="n">
        <v>1</v>
      </c>
      <c r="D3590" s="0" t="s">
        <v>6924</v>
      </c>
      <c r="E3590" s="0" t="s">
        <v>8977</v>
      </c>
      <c r="F3590" s="0" t="s">
        <v>8955</v>
      </c>
      <c r="G3590" s="0" t="s">
        <v>8956</v>
      </c>
      <c r="H3590" s="0" t="s">
        <v>8979</v>
      </c>
      <c r="I3590" s="0" t="s">
        <v>2123</v>
      </c>
      <c r="J3590" s="0" t="s">
        <v>46</v>
      </c>
      <c r="K3590" s="0" t="s">
        <v>46</v>
      </c>
      <c r="L3590" s="0" t="s">
        <v>47</v>
      </c>
      <c r="M3590" s="0" t="s">
        <v>47</v>
      </c>
      <c r="N3590" s="0" t="n">
        <v>3</v>
      </c>
      <c r="O3590" s="0" t="n">
        <v>1700</v>
      </c>
      <c r="P3590" s="0" t="n">
        <v>1800</v>
      </c>
      <c r="Q3590" s="0" t="n">
        <v>4</v>
      </c>
      <c r="R3590" s="0" t="str">
        <f aca="false">INDEX(Lookup!$B$4:$B$18,MATCH(C3590,Lookup!$A$4:$A$18,0))</f>
        <v>India</v>
      </c>
      <c r="S3590" s="20" t="n">
        <f aca="false">INDEX(Lookup!$D$4:$D$18,MATCH(C3590,Lookup!$A$4:$A$18,0))</f>
        <v>0.012</v>
      </c>
      <c r="T3590" s="21" t="n">
        <f aca="false">ROUND(P3590*S3590,2)</f>
        <v>21.6</v>
      </c>
      <c r="U3590" s="21" t="n">
        <f aca="false">IF(T3590&lt;=10,1,IF(T3590&lt;=20,2,IF(T3590&lt;=30,3,IF(T3590&lt;=40,4,IF(T3590&lt;=50,5,IF(T3590&lt;=100,6,IF(T3590&lt;=250,7,8)))))))</f>
        <v>3</v>
      </c>
      <c r="V3590" s="21" t="n">
        <f aca="false">IF(AND(OR(Dashboard!$T$3="All",R3590=Dashboard!$T$3),OR(Dashboard!$T$4="All",D3590=Dashboard!$T$4)),1,0)</f>
        <v>1</v>
      </c>
      <c r="W3590" s="21" t="n">
        <f aca="false">IF(V3590=1,T3590+ROW()/10000000,0)</f>
        <v>21.600359</v>
      </c>
    </row>
    <row r="3591" customFormat="false" ht="15" hidden="false" customHeight="false" outlineLevel="0" collapsed="false">
      <c r="A3591" s="0" t="n">
        <v>304299</v>
      </c>
      <c r="B3591" s="0" t="s">
        <v>8009</v>
      </c>
      <c r="C3591" s="0" t="n">
        <v>1</v>
      </c>
      <c r="D3591" s="0" t="s">
        <v>6924</v>
      </c>
      <c r="E3591" s="0" t="s">
        <v>8960</v>
      </c>
      <c r="F3591" s="0" t="s">
        <v>8955</v>
      </c>
      <c r="G3591" s="0" t="s">
        <v>8956</v>
      </c>
      <c r="H3591" s="0" t="s">
        <v>8011</v>
      </c>
      <c r="I3591" s="0" t="s">
        <v>2123</v>
      </c>
      <c r="J3591" s="0" t="s">
        <v>46</v>
      </c>
      <c r="K3591" s="0" t="s">
        <v>47</v>
      </c>
      <c r="L3591" s="0" t="s">
        <v>47</v>
      </c>
      <c r="M3591" s="0" t="s">
        <v>47</v>
      </c>
      <c r="N3591" s="0" t="n">
        <v>3</v>
      </c>
      <c r="O3591" s="0" t="n">
        <v>3002</v>
      </c>
      <c r="P3591" s="0" t="n">
        <v>1600</v>
      </c>
      <c r="Q3591" s="0" t="n">
        <v>4.3</v>
      </c>
      <c r="R3591" s="0" t="str">
        <f aca="false">INDEX(Lookup!$B$4:$B$18,MATCH(C3591,Lookup!$A$4:$A$18,0))</f>
        <v>India</v>
      </c>
      <c r="S3591" s="20" t="n">
        <f aca="false">INDEX(Lookup!$D$4:$D$18,MATCH(C3591,Lookup!$A$4:$A$18,0))</f>
        <v>0.012</v>
      </c>
      <c r="T3591" s="21" t="n">
        <f aca="false">ROUND(P3591*S3591,2)</f>
        <v>19.2</v>
      </c>
      <c r="U3591" s="21" t="n">
        <f aca="false">IF(T3591&lt;=10,1,IF(T3591&lt;=20,2,IF(T3591&lt;=30,3,IF(T3591&lt;=40,4,IF(T3591&lt;=50,5,IF(T3591&lt;=100,6,IF(T3591&lt;=250,7,8)))))))</f>
        <v>2</v>
      </c>
      <c r="V3591" s="21" t="n">
        <f aca="false">IF(AND(OR(Dashboard!$T$3="All",R3591=Dashboard!$T$3),OR(Dashboard!$T$4="All",D3591=Dashboard!$T$4)),1,0)</f>
        <v>1</v>
      </c>
      <c r="W3591" s="21" t="n">
        <f aca="false">IF(V3591=1,T3591+ROW()/10000000,0)</f>
        <v>19.2003591</v>
      </c>
    </row>
    <row r="3592" customFormat="false" ht="15" hidden="false" customHeight="false" outlineLevel="0" collapsed="false">
      <c r="A3592" s="0" t="n">
        <v>305547</v>
      </c>
      <c r="B3592" s="0" t="s">
        <v>8980</v>
      </c>
      <c r="C3592" s="0" t="n">
        <v>1</v>
      </c>
      <c r="D3592" s="0" t="s">
        <v>6924</v>
      </c>
      <c r="E3592" s="0" t="s">
        <v>8981</v>
      </c>
      <c r="F3592" s="0" t="s">
        <v>8982</v>
      </c>
      <c r="G3592" s="0" t="s">
        <v>8983</v>
      </c>
      <c r="H3592" s="0" t="s">
        <v>153</v>
      </c>
      <c r="I3592" s="0" t="s">
        <v>2123</v>
      </c>
      <c r="J3592" s="0" t="s">
        <v>47</v>
      </c>
      <c r="K3592" s="0" t="s">
        <v>47</v>
      </c>
      <c r="L3592" s="0" t="s">
        <v>47</v>
      </c>
      <c r="M3592" s="0" t="s">
        <v>47</v>
      </c>
      <c r="N3592" s="0" t="n">
        <v>3</v>
      </c>
      <c r="O3592" s="0" t="n">
        <v>21</v>
      </c>
      <c r="P3592" s="0" t="n">
        <v>1800</v>
      </c>
      <c r="Q3592" s="0" t="n">
        <v>3.3</v>
      </c>
      <c r="R3592" s="0" t="str">
        <f aca="false">INDEX(Lookup!$B$4:$B$18,MATCH(C3592,Lookup!$A$4:$A$18,0))</f>
        <v>India</v>
      </c>
      <c r="S3592" s="20" t="n">
        <f aca="false">INDEX(Lookup!$D$4:$D$18,MATCH(C3592,Lookup!$A$4:$A$18,0))</f>
        <v>0.012</v>
      </c>
      <c r="T3592" s="21" t="n">
        <f aca="false">ROUND(P3592*S3592,2)</f>
        <v>21.6</v>
      </c>
      <c r="U3592" s="21" t="n">
        <f aca="false">IF(T3592&lt;=10,1,IF(T3592&lt;=20,2,IF(T3592&lt;=30,3,IF(T3592&lt;=40,4,IF(T3592&lt;=50,5,IF(T3592&lt;=100,6,IF(T3592&lt;=250,7,8)))))))</f>
        <v>3</v>
      </c>
      <c r="V3592" s="21" t="n">
        <f aca="false">IF(AND(OR(Dashboard!$T$3="All",R3592=Dashboard!$T$3),OR(Dashboard!$T$4="All",D3592=Dashboard!$T$4)),1,0)</f>
        <v>1</v>
      </c>
      <c r="W3592" s="21" t="n">
        <f aca="false">IF(V3592=1,T3592+ROW()/10000000,0)</f>
        <v>21.6003592</v>
      </c>
    </row>
    <row r="3593" customFormat="false" ht="15" hidden="false" customHeight="false" outlineLevel="0" collapsed="false">
      <c r="A3593" s="0" t="n">
        <v>305545</v>
      </c>
      <c r="B3593" s="0" t="s">
        <v>8984</v>
      </c>
      <c r="C3593" s="0" t="n">
        <v>1</v>
      </c>
      <c r="D3593" s="0" t="s">
        <v>6924</v>
      </c>
      <c r="E3593" s="0" t="s">
        <v>8981</v>
      </c>
      <c r="F3593" s="0" t="s">
        <v>8982</v>
      </c>
      <c r="G3593" s="0" t="s">
        <v>8983</v>
      </c>
      <c r="H3593" s="0" t="s">
        <v>8985</v>
      </c>
      <c r="I3593" s="0" t="s">
        <v>2123</v>
      </c>
      <c r="J3593" s="0" t="s">
        <v>46</v>
      </c>
      <c r="K3593" s="0" t="s">
        <v>47</v>
      </c>
      <c r="L3593" s="0" t="s">
        <v>47</v>
      </c>
      <c r="M3593" s="0" t="s">
        <v>47</v>
      </c>
      <c r="N3593" s="0" t="n">
        <v>4</v>
      </c>
      <c r="O3593" s="0" t="n">
        <v>150</v>
      </c>
      <c r="P3593" s="0" t="n">
        <v>4000</v>
      </c>
      <c r="Q3593" s="0" t="n">
        <v>3.9</v>
      </c>
      <c r="R3593" s="0" t="str">
        <f aca="false">INDEX(Lookup!$B$4:$B$18,MATCH(C3593,Lookup!$A$4:$A$18,0))</f>
        <v>India</v>
      </c>
      <c r="S3593" s="20" t="n">
        <f aca="false">INDEX(Lookup!$D$4:$D$18,MATCH(C3593,Lookup!$A$4:$A$18,0))</f>
        <v>0.012</v>
      </c>
      <c r="T3593" s="21" t="n">
        <f aca="false">ROUND(P3593*S3593,2)</f>
        <v>48</v>
      </c>
      <c r="U3593" s="21" t="n">
        <f aca="false">IF(T3593&lt;=10,1,IF(T3593&lt;=20,2,IF(T3593&lt;=30,3,IF(T3593&lt;=40,4,IF(T3593&lt;=50,5,IF(T3593&lt;=100,6,IF(T3593&lt;=250,7,8)))))))</f>
        <v>5</v>
      </c>
      <c r="V3593" s="21" t="n">
        <f aca="false">IF(AND(OR(Dashboard!$T$3="All",R3593=Dashboard!$T$3),OR(Dashboard!$T$4="All",D3593=Dashboard!$T$4)),1,0)</f>
        <v>1</v>
      </c>
      <c r="W3593" s="21" t="n">
        <f aca="false">IF(V3593=1,T3593+ROW()/10000000,0)</f>
        <v>48.0003593</v>
      </c>
    </row>
    <row r="3594" customFormat="false" ht="15" hidden="false" customHeight="false" outlineLevel="0" collapsed="false">
      <c r="A3594" s="0" t="n">
        <v>305549</v>
      </c>
      <c r="B3594" s="0" t="s">
        <v>8986</v>
      </c>
      <c r="C3594" s="0" t="n">
        <v>1</v>
      </c>
      <c r="D3594" s="0" t="s">
        <v>6924</v>
      </c>
      <c r="E3594" s="0" t="s">
        <v>8981</v>
      </c>
      <c r="F3594" s="0" t="s">
        <v>8982</v>
      </c>
      <c r="G3594" s="0" t="s">
        <v>8983</v>
      </c>
      <c r="H3594" s="0" t="s">
        <v>1615</v>
      </c>
      <c r="I3594" s="0" t="s">
        <v>2123</v>
      </c>
      <c r="J3594" s="0" t="s">
        <v>46</v>
      </c>
      <c r="K3594" s="0" t="s">
        <v>47</v>
      </c>
      <c r="L3594" s="0" t="s">
        <v>47</v>
      </c>
      <c r="M3594" s="0" t="s">
        <v>47</v>
      </c>
      <c r="N3594" s="0" t="n">
        <v>4</v>
      </c>
      <c r="O3594" s="0" t="n">
        <v>18</v>
      </c>
      <c r="P3594" s="0" t="n">
        <v>3650</v>
      </c>
      <c r="Q3594" s="0" t="n">
        <v>3.5</v>
      </c>
      <c r="R3594" s="0" t="str">
        <f aca="false">INDEX(Lookup!$B$4:$B$18,MATCH(C3594,Lookup!$A$4:$A$18,0))</f>
        <v>India</v>
      </c>
      <c r="S3594" s="20" t="n">
        <f aca="false">INDEX(Lookup!$D$4:$D$18,MATCH(C3594,Lookup!$A$4:$A$18,0))</f>
        <v>0.012</v>
      </c>
      <c r="T3594" s="21" t="n">
        <f aca="false">ROUND(P3594*S3594,2)</f>
        <v>43.8</v>
      </c>
      <c r="U3594" s="21" t="n">
        <f aca="false">IF(T3594&lt;=10,1,IF(T3594&lt;=20,2,IF(T3594&lt;=30,3,IF(T3594&lt;=40,4,IF(T3594&lt;=50,5,IF(T3594&lt;=100,6,IF(T3594&lt;=250,7,8)))))))</f>
        <v>5</v>
      </c>
      <c r="V3594" s="21" t="n">
        <f aca="false">IF(AND(OR(Dashboard!$T$3="All",R3594=Dashboard!$T$3),OR(Dashboard!$T$4="All",D3594=Dashboard!$T$4)),1,0)</f>
        <v>1</v>
      </c>
      <c r="W3594" s="21" t="n">
        <f aca="false">IF(V3594=1,T3594+ROW()/10000000,0)</f>
        <v>43.8003594</v>
      </c>
    </row>
    <row r="3595" customFormat="false" ht="15" hidden="false" customHeight="false" outlineLevel="0" collapsed="false">
      <c r="A3595" s="0" t="n">
        <v>305546</v>
      </c>
      <c r="B3595" s="0" t="s">
        <v>8987</v>
      </c>
      <c r="C3595" s="0" t="n">
        <v>1</v>
      </c>
      <c r="D3595" s="0" t="s">
        <v>6924</v>
      </c>
      <c r="E3595" s="0" t="s">
        <v>8981</v>
      </c>
      <c r="F3595" s="0" t="s">
        <v>8982</v>
      </c>
      <c r="G3595" s="0" t="s">
        <v>8983</v>
      </c>
      <c r="H3595" s="0" t="s">
        <v>3142</v>
      </c>
      <c r="I3595" s="0" t="s">
        <v>2123</v>
      </c>
      <c r="J3595" s="0" t="s">
        <v>47</v>
      </c>
      <c r="K3595" s="0" t="s">
        <v>47</v>
      </c>
      <c r="L3595" s="0" t="s">
        <v>47</v>
      </c>
      <c r="M3595" s="0" t="s">
        <v>47</v>
      </c>
      <c r="N3595" s="0" t="n">
        <v>2</v>
      </c>
      <c r="O3595" s="0" t="n">
        <v>44</v>
      </c>
      <c r="P3595" s="0" t="n">
        <v>700</v>
      </c>
      <c r="Q3595" s="0" t="n">
        <v>3.7</v>
      </c>
      <c r="R3595" s="0" t="str">
        <f aca="false">INDEX(Lookup!$B$4:$B$18,MATCH(C3595,Lookup!$A$4:$A$18,0))</f>
        <v>India</v>
      </c>
      <c r="S3595" s="20" t="n">
        <f aca="false">INDEX(Lookup!$D$4:$D$18,MATCH(C3595,Lookup!$A$4:$A$18,0))</f>
        <v>0.012</v>
      </c>
      <c r="T3595" s="21" t="n">
        <f aca="false">ROUND(P3595*S3595,2)</f>
        <v>8.4</v>
      </c>
      <c r="U3595" s="21" t="n">
        <f aca="false">IF(T3595&lt;=10,1,IF(T3595&lt;=20,2,IF(T3595&lt;=30,3,IF(T3595&lt;=40,4,IF(T3595&lt;=50,5,IF(T3595&lt;=100,6,IF(T3595&lt;=250,7,8)))))))</f>
        <v>1</v>
      </c>
      <c r="V3595" s="21" t="n">
        <f aca="false">IF(AND(OR(Dashboard!$T$3="All",R3595=Dashboard!$T$3),OR(Dashboard!$T$4="All",D3595=Dashboard!$T$4)),1,0)</f>
        <v>1</v>
      </c>
      <c r="W3595" s="21" t="n">
        <f aca="false">IF(V3595=1,T3595+ROW()/10000000,0)</f>
        <v>8.4003595</v>
      </c>
    </row>
    <row r="3596" customFormat="false" ht="15" hidden="false" customHeight="false" outlineLevel="0" collapsed="false">
      <c r="A3596" s="0" t="n">
        <v>305548</v>
      </c>
      <c r="B3596" s="0" t="s">
        <v>8988</v>
      </c>
      <c r="C3596" s="0" t="n">
        <v>1</v>
      </c>
      <c r="D3596" s="0" t="s">
        <v>6924</v>
      </c>
      <c r="E3596" s="0" t="s">
        <v>8981</v>
      </c>
      <c r="F3596" s="0" t="s">
        <v>8982</v>
      </c>
      <c r="G3596" s="0" t="s">
        <v>8983</v>
      </c>
      <c r="H3596" s="0" t="s">
        <v>69</v>
      </c>
      <c r="I3596" s="0" t="s">
        <v>2123</v>
      </c>
      <c r="J3596" s="0" t="s">
        <v>46</v>
      </c>
      <c r="K3596" s="0" t="s">
        <v>47</v>
      </c>
      <c r="L3596" s="0" t="s">
        <v>47</v>
      </c>
      <c r="M3596" s="0" t="s">
        <v>47</v>
      </c>
      <c r="N3596" s="0" t="n">
        <v>4</v>
      </c>
      <c r="O3596" s="0" t="n">
        <v>119</v>
      </c>
      <c r="P3596" s="0" t="n">
        <v>4800</v>
      </c>
      <c r="Q3596" s="0" t="n">
        <v>4.2</v>
      </c>
      <c r="R3596" s="0" t="str">
        <f aca="false">INDEX(Lookup!$B$4:$B$18,MATCH(C3596,Lookup!$A$4:$A$18,0))</f>
        <v>India</v>
      </c>
      <c r="S3596" s="20" t="n">
        <f aca="false">INDEX(Lookup!$D$4:$D$18,MATCH(C3596,Lookup!$A$4:$A$18,0))</f>
        <v>0.012</v>
      </c>
      <c r="T3596" s="21" t="n">
        <f aca="false">ROUND(P3596*S3596,2)</f>
        <v>57.6</v>
      </c>
      <c r="U3596" s="21" t="n">
        <f aca="false">IF(T3596&lt;=10,1,IF(T3596&lt;=20,2,IF(T3596&lt;=30,3,IF(T3596&lt;=40,4,IF(T3596&lt;=50,5,IF(T3596&lt;=100,6,IF(T3596&lt;=250,7,8)))))))</f>
        <v>6</v>
      </c>
      <c r="V3596" s="21" t="n">
        <f aca="false">IF(AND(OR(Dashboard!$T$3="All",R3596=Dashboard!$T$3),OR(Dashboard!$T$4="All",D3596=Dashboard!$T$4)),1,0)</f>
        <v>1</v>
      </c>
      <c r="W3596" s="21" t="n">
        <f aca="false">IF(V3596=1,T3596+ROW()/10000000,0)</f>
        <v>57.6003596</v>
      </c>
    </row>
    <row r="3597" customFormat="false" ht="15" hidden="false" customHeight="false" outlineLevel="0" collapsed="false">
      <c r="A3597" s="0" t="n">
        <v>9640</v>
      </c>
      <c r="B3597" s="0" t="s">
        <v>8989</v>
      </c>
      <c r="C3597" s="0" t="n">
        <v>1</v>
      </c>
      <c r="D3597" s="0" t="s">
        <v>6924</v>
      </c>
      <c r="E3597" s="0" t="s">
        <v>8990</v>
      </c>
      <c r="F3597" s="0" t="s">
        <v>8991</v>
      </c>
      <c r="G3597" s="0" t="s">
        <v>8992</v>
      </c>
      <c r="H3597" s="0" t="s">
        <v>3942</v>
      </c>
      <c r="I3597" s="0" t="s">
        <v>2123</v>
      </c>
      <c r="J3597" s="0" t="s">
        <v>47</v>
      </c>
      <c r="K3597" s="0" t="s">
        <v>47</v>
      </c>
      <c r="L3597" s="0" t="s">
        <v>47</v>
      </c>
      <c r="M3597" s="0" t="s">
        <v>47</v>
      </c>
      <c r="N3597" s="0" t="n">
        <v>1</v>
      </c>
      <c r="O3597" s="0" t="n">
        <v>50</v>
      </c>
      <c r="P3597" s="0" t="n">
        <v>300</v>
      </c>
      <c r="Q3597" s="0" t="n">
        <v>3.4</v>
      </c>
      <c r="R3597" s="0" t="str">
        <f aca="false">INDEX(Lookup!$B$4:$B$18,MATCH(C3597,Lookup!$A$4:$A$18,0))</f>
        <v>India</v>
      </c>
      <c r="S3597" s="20" t="n">
        <f aca="false">INDEX(Lookup!$D$4:$D$18,MATCH(C3597,Lookup!$A$4:$A$18,0))</f>
        <v>0.012</v>
      </c>
      <c r="T3597" s="21" t="n">
        <f aca="false">ROUND(P3597*S3597,2)</f>
        <v>3.6</v>
      </c>
      <c r="U3597" s="21" t="n">
        <f aca="false">IF(T3597&lt;=10,1,IF(T3597&lt;=20,2,IF(T3597&lt;=30,3,IF(T3597&lt;=40,4,IF(T3597&lt;=50,5,IF(T3597&lt;=100,6,IF(T3597&lt;=250,7,8)))))))</f>
        <v>1</v>
      </c>
      <c r="V3597" s="21" t="n">
        <f aca="false">IF(AND(OR(Dashboard!$T$3="All",R3597=Dashboard!$T$3),OR(Dashboard!$T$4="All",D3597=Dashboard!$T$4)),1,0)</f>
        <v>1</v>
      </c>
      <c r="W3597" s="21" t="n">
        <f aca="false">IF(V3597=1,T3597+ROW()/10000000,0)</f>
        <v>3.6003597</v>
      </c>
    </row>
    <row r="3598" customFormat="false" ht="15" hidden="false" customHeight="false" outlineLevel="0" collapsed="false">
      <c r="A3598" s="0" t="n">
        <v>6200</v>
      </c>
      <c r="B3598" s="0" t="s">
        <v>8993</v>
      </c>
      <c r="C3598" s="0" t="n">
        <v>1</v>
      </c>
      <c r="D3598" s="0" t="s">
        <v>6924</v>
      </c>
      <c r="E3598" s="0" t="s">
        <v>8994</v>
      </c>
      <c r="F3598" s="0" t="s">
        <v>8991</v>
      </c>
      <c r="G3598" s="0" t="s">
        <v>8992</v>
      </c>
      <c r="H3598" s="0" t="s">
        <v>8995</v>
      </c>
      <c r="I3598" s="0" t="s">
        <v>2123</v>
      </c>
      <c r="J3598" s="0" t="s">
        <v>47</v>
      </c>
      <c r="K3598" s="0" t="s">
        <v>47</v>
      </c>
      <c r="L3598" s="0" t="s">
        <v>47</v>
      </c>
      <c r="M3598" s="0" t="s">
        <v>47</v>
      </c>
      <c r="N3598" s="0" t="n">
        <v>3</v>
      </c>
      <c r="O3598" s="0" t="n">
        <v>218</v>
      </c>
      <c r="P3598" s="0" t="n">
        <v>1500</v>
      </c>
      <c r="Q3598" s="0" t="n">
        <v>3.4</v>
      </c>
      <c r="R3598" s="0" t="str">
        <f aca="false">INDEX(Lookup!$B$4:$B$18,MATCH(C3598,Lookup!$A$4:$A$18,0))</f>
        <v>India</v>
      </c>
      <c r="S3598" s="20" t="n">
        <f aca="false">INDEX(Lookup!$D$4:$D$18,MATCH(C3598,Lookup!$A$4:$A$18,0))</f>
        <v>0.012</v>
      </c>
      <c r="T3598" s="21" t="n">
        <f aca="false">ROUND(P3598*S3598,2)</f>
        <v>18</v>
      </c>
      <c r="U3598" s="21" t="n">
        <f aca="false">IF(T3598&lt;=10,1,IF(T3598&lt;=20,2,IF(T3598&lt;=30,3,IF(T3598&lt;=40,4,IF(T3598&lt;=50,5,IF(T3598&lt;=100,6,IF(T3598&lt;=250,7,8)))))))</f>
        <v>2</v>
      </c>
      <c r="V3598" s="21" t="n">
        <f aca="false">IF(AND(OR(Dashboard!$T$3="All",R3598=Dashboard!$T$3),OR(Dashboard!$T$4="All",D3598=Dashboard!$T$4)),1,0)</f>
        <v>1</v>
      </c>
      <c r="W3598" s="21" t="n">
        <f aca="false">IF(V3598=1,T3598+ROW()/10000000,0)</f>
        <v>18.0003598</v>
      </c>
    </row>
    <row r="3599" customFormat="false" ht="15" hidden="false" customHeight="false" outlineLevel="0" collapsed="false">
      <c r="A3599" s="0" t="n">
        <v>18128883</v>
      </c>
      <c r="B3599" s="0" t="s">
        <v>8996</v>
      </c>
      <c r="C3599" s="0" t="n">
        <v>1</v>
      </c>
      <c r="D3599" s="0" t="s">
        <v>6924</v>
      </c>
      <c r="E3599" s="0" t="s">
        <v>8990</v>
      </c>
      <c r="F3599" s="0" t="s">
        <v>8991</v>
      </c>
      <c r="G3599" s="0" t="s">
        <v>8992</v>
      </c>
      <c r="H3599" s="0" t="s">
        <v>8997</v>
      </c>
      <c r="I3599" s="0" t="s">
        <v>2123</v>
      </c>
      <c r="J3599" s="0" t="s">
        <v>46</v>
      </c>
      <c r="K3599" s="0" t="s">
        <v>47</v>
      </c>
      <c r="L3599" s="0" t="s">
        <v>47</v>
      </c>
      <c r="M3599" s="0" t="s">
        <v>47</v>
      </c>
      <c r="N3599" s="0" t="n">
        <v>3</v>
      </c>
      <c r="O3599" s="0" t="n">
        <v>234</v>
      </c>
      <c r="P3599" s="0" t="n">
        <v>1800</v>
      </c>
      <c r="Q3599" s="0" t="n">
        <v>3.7</v>
      </c>
      <c r="R3599" s="0" t="str">
        <f aca="false">INDEX(Lookup!$B$4:$B$18,MATCH(C3599,Lookup!$A$4:$A$18,0))</f>
        <v>India</v>
      </c>
      <c r="S3599" s="20" t="n">
        <f aca="false">INDEX(Lookup!$D$4:$D$18,MATCH(C3599,Lookup!$A$4:$A$18,0))</f>
        <v>0.012</v>
      </c>
      <c r="T3599" s="21" t="n">
        <f aca="false">ROUND(P3599*S3599,2)</f>
        <v>21.6</v>
      </c>
      <c r="U3599" s="21" t="n">
        <f aca="false">IF(T3599&lt;=10,1,IF(T3599&lt;=20,2,IF(T3599&lt;=30,3,IF(T3599&lt;=40,4,IF(T3599&lt;=50,5,IF(T3599&lt;=100,6,IF(T3599&lt;=250,7,8)))))))</f>
        <v>3</v>
      </c>
      <c r="V3599" s="21" t="n">
        <f aca="false">IF(AND(OR(Dashboard!$T$3="All",R3599=Dashboard!$T$3),OR(Dashboard!$T$4="All",D3599=Dashboard!$T$4)),1,0)</f>
        <v>1</v>
      </c>
      <c r="W3599" s="21" t="n">
        <f aca="false">IF(V3599=1,T3599+ROW()/10000000,0)</f>
        <v>21.6003599</v>
      </c>
    </row>
    <row r="3600" customFormat="false" ht="15" hidden="false" customHeight="false" outlineLevel="0" collapsed="false">
      <c r="A3600" s="0" t="n">
        <v>305810</v>
      </c>
      <c r="B3600" s="0" t="s">
        <v>8998</v>
      </c>
      <c r="C3600" s="0" t="n">
        <v>1</v>
      </c>
      <c r="D3600" s="0" t="s">
        <v>6924</v>
      </c>
      <c r="E3600" s="0" t="s">
        <v>8999</v>
      </c>
      <c r="F3600" s="0" t="s">
        <v>9000</v>
      </c>
      <c r="G3600" s="0" t="s">
        <v>9001</v>
      </c>
      <c r="H3600" s="0" t="s">
        <v>2128</v>
      </c>
      <c r="I3600" s="0" t="s">
        <v>2123</v>
      </c>
      <c r="J3600" s="0" t="s">
        <v>47</v>
      </c>
      <c r="K3600" s="0" t="s">
        <v>47</v>
      </c>
      <c r="L3600" s="0" t="s">
        <v>47</v>
      </c>
      <c r="M3600" s="0" t="s">
        <v>47</v>
      </c>
      <c r="N3600" s="0" t="n">
        <v>1</v>
      </c>
      <c r="O3600" s="0" t="n">
        <v>1</v>
      </c>
      <c r="P3600" s="0" t="n">
        <v>100</v>
      </c>
      <c r="Q3600" s="0" t="n">
        <v>1</v>
      </c>
      <c r="R3600" s="0" t="str">
        <f aca="false">INDEX(Lookup!$B$4:$B$18,MATCH(C3600,Lookup!$A$4:$A$18,0))</f>
        <v>India</v>
      </c>
      <c r="S3600" s="20" t="n">
        <f aca="false">INDEX(Lookup!$D$4:$D$18,MATCH(C3600,Lookup!$A$4:$A$18,0))</f>
        <v>0.012</v>
      </c>
      <c r="T3600" s="21" t="n">
        <f aca="false">ROUND(P3600*S3600,2)</f>
        <v>1.2</v>
      </c>
      <c r="U3600" s="21" t="n">
        <f aca="false">IF(T3600&lt;=10,1,IF(T3600&lt;=20,2,IF(T3600&lt;=30,3,IF(T3600&lt;=40,4,IF(T3600&lt;=50,5,IF(T3600&lt;=100,6,IF(T3600&lt;=250,7,8)))))))</f>
        <v>1</v>
      </c>
      <c r="V3600" s="21" t="n">
        <f aca="false">IF(AND(OR(Dashboard!$T$3="All",R3600=Dashboard!$T$3),OR(Dashboard!$T$4="All",D3600=Dashboard!$T$4)),1,0)</f>
        <v>1</v>
      </c>
      <c r="W3600" s="21" t="n">
        <f aca="false">IF(V3600=1,T3600+ROW()/10000000,0)</f>
        <v>1.20036</v>
      </c>
    </row>
    <row r="3601" customFormat="false" ht="15" hidden="false" customHeight="false" outlineLevel="0" collapsed="false">
      <c r="A3601" s="0" t="n">
        <v>4631</v>
      </c>
      <c r="B3601" s="0" t="s">
        <v>9002</v>
      </c>
      <c r="C3601" s="0" t="n">
        <v>1</v>
      </c>
      <c r="D3601" s="0" t="s">
        <v>6924</v>
      </c>
      <c r="E3601" s="0" t="s">
        <v>9003</v>
      </c>
      <c r="F3601" s="0" t="s">
        <v>9000</v>
      </c>
      <c r="G3601" s="0" t="s">
        <v>9001</v>
      </c>
      <c r="H3601" s="0" t="s">
        <v>9004</v>
      </c>
      <c r="I3601" s="0" t="s">
        <v>2123</v>
      </c>
      <c r="J3601" s="0" t="s">
        <v>47</v>
      </c>
      <c r="K3601" s="0" t="s">
        <v>47</v>
      </c>
      <c r="L3601" s="0" t="s">
        <v>47</v>
      </c>
      <c r="M3601" s="0" t="s">
        <v>47</v>
      </c>
      <c r="N3601" s="0" t="n">
        <v>1</v>
      </c>
      <c r="O3601" s="0" t="n">
        <v>3010</v>
      </c>
      <c r="P3601" s="0" t="n">
        <v>200</v>
      </c>
      <c r="Q3601" s="0" t="n">
        <v>4.2</v>
      </c>
      <c r="R3601" s="0" t="str">
        <f aca="false">INDEX(Lookup!$B$4:$B$18,MATCH(C3601,Lookup!$A$4:$A$18,0))</f>
        <v>India</v>
      </c>
      <c r="S3601" s="20" t="n">
        <f aca="false">INDEX(Lookup!$D$4:$D$18,MATCH(C3601,Lookup!$A$4:$A$18,0))</f>
        <v>0.012</v>
      </c>
      <c r="T3601" s="21" t="n">
        <f aca="false">ROUND(P3601*S3601,2)</f>
        <v>2.4</v>
      </c>
      <c r="U3601" s="21" t="n">
        <f aca="false">IF(T3601&lt;=10,1,IF(T3601&lt;=20,2,IF(T3601&lt;=30,3,IF(T3601&lt;=40,4,IF(T3601&lt;=50,5,IF(T3601&lt;=100,6,IF(T3601&lt;=250,7,8)))))))</f>
        <v>1</v>
      </c>
      <c r="V3601" s="21" t="n">
        <f aca="false">IF(AND(OR(Dashboard!$T$3="All",R3601=Dashboard!$T$3),OR(Dashboard!$T$4="All",D3601=Dashboard!$T$4)),1,0)</f>
        <v>1</v>
      </c>
      <c r="W3601" s="21" t="n">
        <f aca="false">IF(V3601=1,T3601+ROW()/10000000,0)</f>
        <v>2.4003601</v>
      </c>
    </row>
    <row r="3602" customFormat="false" ht="15" hidden="false" customHeight="false" outlineLevel="0" collapsed="false">
      <c r="A3602" s="0" t="n">
        <v>302682</v>
      </c>
      <c r="B3602" s="0" t="s">
        <v>3562</v>
      </c>
      <c r="C3602" s="0" t="n">
        <v>1</v>
      </c>
      <c r="D3602" s="0" t="s">
        <v>6924</v>
      </c>
      <c r="E3602" s="0" t="s">
        <v>9005</v>
      </c>
      <c r="F3602" s="0" t="s">
        <v>9006</v>
      </c>
      <c r="G3602" s="0" t="s">
        <v>9007</v>
      </c>
      <c r="H3602" s="0" t="s">
        <v>153</v>
      </c>
      <c r="I3602" s="0" t="s">
        <v>2123</v>
      </c>
      <c r="J3602" s="0" t="s">
        <v>47</v>
      </c>
      <c r="K3602" s="0" t="s">
        <v>47</v>
      </c>
      <c r="L3602" s="0" t="s">
        <v>47</v>
      </c>
      <c r="M3602" s="0" t="s">
        <v>47</v>
      </c>
      <c r="N3602" s="0" t="n">
        <v>2</v>
      </c>
      <c r="O3602" s="0" t="n">
        <v>15</v>
      </c>
      <c r="P3602" s="0" t="n">
        <v>650</v>
      </c>
      <c r="Q3602" s="0" t="n">
        <v>3.2</v>
      </c>
      <c r="R3602" s="0" t="str">
        <f aca="false">INDEX(Lookup!$B$4:$B$18,MATCH(C3602,Lookup!$A$4:$A$18,0))</f>
        <v>India</v>
      </c>
      <c r="S3602" s="20" t="n">
        <f aca="false">INDEX(Lookup!$D$4:$D$18,MATCH(C3602,Lookup!$A$4:$A$18,0))</f>
        <v>0.012</v>
      </c>
      <c r="T3602" s="21" t="n">
        <f aca="false">ROUND(P3602*S3602,2)</f>
        <v>7.8</v>
      </c>
      <c r="U3602" s="21" t="n">
        <f aca="false">IF(T3602&lt;=10,1,IF(T3602&lt;=20,2,IF(T3602&lt;=30,3,IF(T3602&lt;=40,4,IF(T3602&lt;=50,5,IF(T3602&lt;=100,6,IF(T3602&lt;=250,7,8)))))))</f>
        <v>1</v>
      </c>
      <c r="V3602" s="21" t="n">
        <f aca="false">IF(AND(OR(Dashboard!$T$3="All",R3602=Dashboard!$T$3),OR(Dashboard!$T$4="All",D3602=Dashboard!$T$4)),1,0)</f>
        <v>1</v>
      </c>
      <c r="W3602" s="21" t="n">
        <f aca="false">IF(V3602=1,T3602+ROW()/10000000,0)</f>
        <v>7.8003602</v>
      </c>
    </row>
    <row r="3603" customFormat="false" ht="15" hidden="false" customHeight="false" outlineLevel="0" collapsed="false">
      <c r="A3603" s="0" t="n">
        <v>2004</v>
      </c>
      <c r="B3603" s="0" t="s">
        <v>9008</v>
      </c>
      <c r="C3603" s="0" t="n">
        <v>1</v>
      </c>
      <c r="D3603" s="0" t="s">
        <v>6924</v>
      </c>
      <c r="E3603" s="0" t="s">
        <v>9009</v>
      </c>
      <c r="F3603" s="0" t="s">
        <v>9006</v>
      </c>
      <c r="G3603" s="0" t="s">
        <v>9007</v>
      </c>
      <c r="H3603" s="0" t="s">
        <v>2485</v>
      </c>
      <c r="I3603" s="0" t="s">
        <v>2123</v>
      </c>
      <c r="J3603" s="0" t="s">
        <v>47</v>
      </c>
      <c r="K3603" s="0" t="s">
        <v>47</v>
      </c>
      <c r="L3603" s="0" t="s">
        <v>47</v>
      </c>
      <c r="M3603" s="0" t="s">
        <v>47</v>
      </c>
      <c r="N3603" s="0" t="n">
        <v>4</v>
      </c>
      <c r="O3603" s="0" t="n">
        <v>1934</v>
      </c>
      <c r="P3603" s="0" t="n">
        <v>4000</v>
      </c>
      <c r="Q3603" s="0" t="n">
        <v>4.9</v>
      </c>
      <c r="R3603" s="0" t="str">
        <f aca="false">INDEX(Lookup!$B$4:$B$18,MATCH(C3603,Lookup!$A$4:$A$18,0))</f>
        <v>India</v>
      </c>
      <c r="S3603" s="20" t="n">
        <f aca="false">INDEX(Lookup!$D$4:$D$18,MATCH(C3603,Lookup!$A$4:$A$18,0))</f>
        <v>0.012</v>
      </c>
      <c r="T3603" s="21" t="n">
        <f aca="false">ROUND(P3603*S3603,2)</f>
        <v>48</v>
      </c>
      <c r="U3603" s="21" t="n">
        <f aca="false">IF(T3603&lt;=10,1,IF(T3603&lt;=20,2,IF(T3603&lt;=30,3,IF(T3603&lt;=40,4,IF(T3603&lt;=50,5,IF(T3603&lt;=100,6,IF(T3603&lt;=250,7,8)))))))</f>
        <v>5</v>
      </c>
      <c r="V3603" s="21" t="n">
        <f aca="false">IF(AND(OR(Dashboard!$T$3="All",R3603=Dashboard!$T$3),OR(Dashboard!$T$4="All",D3603=Dashboard!$T$4)),1,0)</f>
        <v>1</v>
      </c>
      <c r="W3603" s="21" t="n">
        <f aca="false">IF(V3603=1,T3603+ROW()/10000000,0)</f>
        <v>48.0003603</v>
      </c>
    </row>
    <row r="3604" customFormat="false" ht="15" hidden="false" customHeight="false" outlineLevel="0" collapsed="false">
      <c r="A3604" s="0" t="n">
        <v>18359294</v>
      </c>
      <c r="B3604" s="0" t="s">
        <v>9010</v>
      </c>
      <c r="C3604" s="0" t="n">
        <v>1</v>
      </c>
      <c r="D3604" s="0" t="s">
        <v>6924</v>
      </c>
      <c r="E3604" s="0" t="s">
        <v>9011</v>
      </c>
      <c r="F3604" s="0" t="s">
        <v>9012</v>
      </c>
      <c r="G3604" s="0" t="s">
        <v>9013</v>
      </c>
      <c r="H3604" s="0" t="s">
        <v>2288</v>
      </c>
      <c r="I3604" s="0" t="s">
        <v>2123</v>
      </c>
      <c r="J3604" s="0" t="s">
        <v>47</v>
      </c>
      <c r="K3604" s="0" t="s">
        <v>46</v>
      </c>
      <c r="L3604" s="0" t="s">
        <v>47</v>
      </c>
      <c r="M3604" s="0" t="s">
        <v>47</v>
      </c>
      <c r="N3604" s="0" t="n">
        <v>2</v>
      </c>
      <c r="O3604" s="0" t="n">
        <v>2</v>
      </c>
      <c r="P3604" s="0" t="n">
        <v>600</v>
      </c>
      <c r="Q3604" s="0" t="n">
        <v>1</v>
      </c>
      <c r="R3604" s="0" t="str">
        <f aca="false">INDEX(Lookup!$B$4:$B$18,MATCH(C3604,Lookup!$A$4:$A$18,0))</f>
        <v>India</v>
      </c>
      <c r="S3604" s="20" t="n">
        <f aca="false">INDEX(Lookup!$D$4:$D$18,MATCH(C3604,Lookup!$A$4:$A$18,0))</f>
        <v>0.012</v>
      </c>
      <c r="T3604" s="21" t="n">
        <f aca="false">ROUND(P3604*S3604,2)</f>
        <v>7.2</v>
      </c>
      <c r="U3604" s="21" t="n">
        <f aca="false">IF(T3604&lt;=10,1,IF(T3604&lt;=20,2,IF(T3604&lt;=30,3,IF(T3604&lt;=40,4,IF(T3604&lt;=50,5,IF(T3604&lt;=100,6,IF(T3604&lt;=250,7,8)))))))</f>
        <v>1</v>
      </c>
      <c r="V3604" s="21" t="n">
        <f aca="false">IF(AND(OR(Dashboard!$T$3="All",R3604=Dashboard!$T$3),OR(Dashboard!$T$4="All",D3604=Dashboard!$T$4)),1,0)</f>
        <v>1</v>
      </c>
      <c r="W3604" s="21" t="n">
        <f aca="false">IF(V3604=1,T3604+ROW()/10000000,0)</f>
        <v>7.2003604</v>
      </c>
    </row>
    <row r="3605" customFormat="false" ht="15" hidden="false" customHeight="false" outlineLevel="0" collapsed="false">
      <c r="A3605" s="0" t="n">
        <v>18359292</v>
      </c>
      <c r="B3605" s="0" t="s">
        <v>9014</v>
      </c>
      <c r="C3605" s="0" t="n">
        <v>1</v>
      </c>
      <c r="D3605" s="0" t="s">
        <v>6924</v>
      </c>
      <c r="E3605" s="0" t="s">
        <v>9013</v>
      </c>
      <c r="F3605" s="0" t="s">
        <v>9012</v>
      </c>
      <c r="G3605" s="0" t="s">
        <v>9013</v>
      </c>
      <c r="H3605" s="0" t="s">
        <v>177</v>
      </c>
      <c r="I3605" s="0" t="s">
        <v>2123</v>
      </c>
      <c r="J3605" s="0" t="s">
        <v>47</v>
      </c>
      <c r="K3605" s="0" t="s">
        <v>47</v>
      </c>
      <c r="L3605" s="0" t="s">
        <v>47</v>
      </c>
      <c r="M3605" s="0" t="s">
        <v>47</v>
      </c>
      <c r="N3605" s="0" t="n">
        <v>1</v>
      </c>
      <c r="O3605" s="0" t="n">
        <v>0</v>
      </c>
      <c r="P3605" s="0" t="n">
        <v>300</v>
      </c>
      <c r="Q3605" s="0" t="n">
        <v>1</v>
      </c>
      <c r="R3605" s="0" t="str">
        <f aca="false">INDEX(Lookup!$B$4:$B$18,MATCH(C3605,Lookup!$A$4:$A$18,0))</f>
        <v>India</v>
      </c>
      <c r="S3605" s="20" t="n">
        <f aca="false">INDEX(Lookup!$D$4:$D$18,MATCH(C3605,Lookup!$A$4:$A$18,0))</f>
        <v>0.012</v>
      </c>
      <c r="T3605" s="21" t="n">
        <f aca="false">ROUND(P3605*S3605,2)</f>
        <v>3.6</v>
      </c>
      <c r="U3605" s="21" t="n">
        <f aca="false">IF(T3605&lt;=10,1,IF(T3605&lt;=20,2,IF(T3605&lt;=30,3,IF(T3605&lt;=40,4,IF(T3605&lt;=50,5,IF(T3605&lt;=100,6,IF(T3605&lt;=250,7,8)))))))</f>
        <v>1</v>
      </c>
      <c r="V3605" s="21" t="n">
        <f aca="false">IF(AND(OR(Dashboard!$T$3="All",R3605=Dashboard!$T$3),OR(Dashboard!$T$4="All",D3605=Dashboard!$T$4)),1,0)</f>
        <v>1</v>
      </c>
      <c r="W3605" s="21" t="n">
        <f aca="false">IF(V3605=1,T3605+ROW()/10000000,0)</f>
        <v>3.6003605</v>
      </c>
    </row>
    <row r="3606" customFormat="false" ht="15" hidden="false" customHeight="false" outlineLevel="0" collapsed="false">
      <c r="A3606" s="0" t="n">
        <v>18441790</v>
      </c>
      <c r="B3606" s="0" t="s">
        <v>3011</v>
      </c>
      <c r="C3606" s="0" t="n">
        <v>1</v>
      </c>
      <c r="D3606" s="0" t="s">
        <v>6924</v>
      </c>
      <c r="E3606" s="0" t="s">
        <v>9011</v>
      </c>
      <c r="F3606" s="0" t="s">
        <v>9012</v>
      </c>
      <c r="G3606" s="0" t="s">
        <v>9013</v>
      </c>
      <c r="H3606" s="0" t="s">
        <v>3015</v>
      </c>
      <c r="I3606" s="0" t="s">
        <v>2123</v>
      </c>
      <c r="J3606" s="0" t="s">
        <v>47</v>
      </c>
      <c r="K3606" s="0" t="s">
        <v>47</v>
      </c>
      <c r="L3606" s="0" t="s">
        <v>47</v>
      </c>
      <c r="M3606" s="0" t="s">
        <v>47</v>
      </c>
      <c r="N3606" s="0" t="n">
        <v>1</v>
      </c>
      <c r="O3606" s="0" t="n">
        <v>1</v>
      </c>
      <c r="P3606" s="0" t="n">
        <v>400</v>
      </c>
      <c r="Q3606" s="0" t="n">
        <v>1</v>
      </c>
      <c r="R3606" s="0" t="str">
        <f aca="false">INDEX(Lookup!$B$4:$B$18,MATCH(C3606,Lookup!$A$4:$A$18,0))</f>
        <v>India</v>
      </c>
      <c r="S3606" s="20" t="n">
        <f aca="false">INDEX(Lookup!$D$4:$D$18,MATCH(C3606,Lookup!$A$4:$A$18,0))</f>
        <v>0.012</v>
      </c>
      <c r="T3606" s="21" t="n">
        <f aca="false">ROUND(P3606*S3606,2)</f>
        <v>4.8</v>
      </c>
      <c r="U3606" s="21" t="n">
        <f aca="false">IF(T3606&lt;=10,1,IF(T3606&lt;=20,2,IF(T3606&lt;=30,3,IF(T3606&lt;=40,4,IF(T3606&lt;=50,5,IF(T3606&lt;=100,6,IF(T3606&lt;=250,7,8)))))))</f>
        <v>1</v>
      </c>
      <c r="V3606" s="21" t="n">
        <f aca="false">IF(AND(OR(Dashboard!$T$3="All",R3606=Dashboard!$T$3),OR(Dashboard!$T$4="All",D3606=Dashboard!$T$4)),1,0)</f>
        <v>1</v>
      </c>
      <c r="W3606" s="21" t="n">
        <f aca="false">IF(V3606=1,T3606+ROW()/10000000,0)</f>
        <v>4.8003606</v>
      </c>
    </row>
    <row r="3607" customFormat="false" ht="15" hidden="false" customHeight="false" outlineLevel="0" collapsed="false">
      <c r="A3607" s="0" t="n">
        <v>4283</v>
      </c>
      <c r="B3607" s="0" t="s">
        <v>9015</v>
      </c>
      <c r="C3607" s="0" t="n">
        <v>1</v>
      </c>
      <c r="D3607" s="0" t="s">
        <v>6924</v>
      </c>
      <c r="E3607" s="0" t="s">
        <v>9016</v>
      </c>
      <c r="F3607" s="0" t="s">
        <v>9017</v>
      </c>
      <c r="G3607" s="0" t="s">
        <v>9018</v>
      </c>
      <c r="H3607" s="0" t="s">
        <v>8975</v>
      </c>
      <c r="I3607" s="0" t="s">
        <v>2123</v>
      </c>
      <c r="J3607" s="0" t="s">
        <v>46</v>
      </c>
      <c r="K3607" s="0" t="s">
        <v>47</v>
      </c>
      <c r="L3607" s="0" t="s">
        <v>47</v>
      </c>
      <c r="M3607" s="0" t="s">
        <v>47</v>
      </c>
      <c r="N3607" s="0" t="n">
        <v>4</v>
      </c>
      <c r="O3607" s="0" t="n">
        <v>1561</v>
      </c>
      <c r="P3607" s="0" t="n">
        <v>3300</v>
      </c>
      <c r="Q3607" s="0" t="n">
        <v>4.2</v>
      </c>
      <c r="R3607" s="0" t="str">
        <f aca="false">INDEX(Lookup!$B$4:$B$18,MATCH(C3607,Lookup!$A$4:$A$18,0))</f>
        <v>India</v>
      </c>
      <c r="S3607" s="20" t="n">
        <f aca="false">INDEX(Lookup!$D$4:$D$18,MATCH(C3607,Lookup!$A$4:$A$18,0))</f>
        <v>0.012</v>
      </c>
      <c r="T3607" s="21" t="n">
        <f aca="false">ROUND(P3607*S3607,2)</f>
        <v>39.6</v>
      </c>
      <c r="U3607" s="21" t="n">
        <f aca="false">IF(T3607&lt;=10,1,IF(T3607&lt;=20,2,IF(T3607&lt;=30,3,IF(T3607&lt;=40,4,IF(T3607&lt;=50,5,IF(T3607&lt;=100,6,IF(T3607&lt;=250,7,8)))))))</f>
        <v>4</v>
      </c>
      <c r="V3607" s="21" t="n">
        <f aca="false">IF(AND(OR(Dashboard!$T$3="All",R3607=Dashboard!$T$3),OR(Dashboard!$T$4="All",D3607=Dashboard!$T$4)),1,0)</f>
        <v>1</v>
      </c>
      <c r="W3607" s="21" t="n">
        <f aca="false">IF(V3607=1,T3607+ROW()/10000000,0)</f>
        <v>39.6003607</v>
      </c>
    </row>
    <row r="3608" customFormat="false" ht="15" hidden="false" customHeight="false" outlineLevel="0" collapsed="false">
      <c r="A3608" s="0" t="n">
        <v>18335816</v>
      </c>
      <c r="B3608" s="0" t="s">
        <v>9019</v>
      </c>
      <c r="C3608" s="0" t="n">
        <v>1</v>
      </c>
      <c r="D3608" s="0" t="s">
        <v>6924</v>
      </c>
      <c r="E3608" s="0" t="s">
        <v>9020</v>
      </c>
      <c r="F3608" s="0" t="s">
        <v>9021</v>
      </c>
      <c r="G3608" s="0" t="s">
        <v>9022</v>
      </c>
      <c r="H3608" s="0" t="s">
        <v>3182</v>
      </c>
      <c r="I3608" s="0" t="s">
        <v>2123</v>
      </c>
      <c r="J3608" s="0" t="s">
        <v>47</v>
      </c>
      <c r="K3608" s="0" t="s">
        <v>47</v>
      </c>
      <c r="L3608" s="0" t="s">
        <v>47</v>
      </c>
      <c r="M3608" s="0" t="s">
        <v>47</v>
      </c>
      <c r="N3608" s="0" t="n">
        <v>1</v>
      </c>
      <c r="O3608" s="0" t="n">
        <v>4</v>
      </c>
      <c r="P3608" s="0" t="n">
        <v>200</v>
      </c>
      <c r="Q3608" s="0" t="n">
        <v>3</v>
      </c>
      <c r="R3608" s="0" t="str">
        <f aca="false">INDEX(Lookup!$B$4:$B$18,MATCH(C3608,Lookup!$A$4:$A$18,0))</f>
        <v>India</v>
      </c>
      <c r="S3608" s="20" t="n">
        <f aca="false">INDEX(Lookup!$D$4:$D$18,MATCH(C3608,Lookup!$A$4:$A$18,0))</f>
        <v>0.012</v>
      </c>
      <c r="T3608" s="21" t="n">
        <f aca="false">ROUND(P3608*S3608,2)</f>
        <v>2.4</v>
      </c>
      <c r="U3608" s="21" t="n">
        <f aca="false">IF(T3608&lt;=10,1,IF(T3608&lt;=20,2,IF(T3608&lt;=30,3,IF(T3608&lt;=40,4,IF(T3608&lt;=50,5,IF(T3608&lt;=100,6,IF(T3608&lt;=250,7,8)))))))</f>
        <v>1</v>
      </c>
      <c r="V3608" s="21" t="n">
        <f aca="false">IF(AND(OR(Dashboard!$T$3="All",R3608=Dashboard!$T$3),OR(Dashboard!$T$4="All",D3608=Dashboard!$T$4)),1,0)</f>
        <v>1</v>
      </c>
      <c r="W3608" s="21" t="n">
        <f aca="false">IF(V3608=1,T3608+ROW()/10000000,0)</f>
        <v>2.4003608</v>
      </c>
    </row>
    <row r="3609" customFormat="false" ht="15" hidden="false" customHeight="false" outlineLevel="0" collapsed="false">
      <c r="A3609" s="0" t="n">
        <v>17977792</v>
      </c>
      <c r="B3609" s="0" t="s">
        <v>7692</v>
      </c>
      <c r="C3609" s="0" t="n">
        <v>1</v>
      </c>
      <c r="D3609" s="0" t="s">
        <v>6924</v>
      </c>
      <c r="E3609" s="0" t="s">
        <v>9023</v>
      </c>
      <c r="F3609" s="0" t="s">
        <v>9021</v>
      </c>
      <c r="G3609" s="0" t="s">
        <v>9022</v>
      </c>
      <c r="H3609" s="0" t="s">
        <v>2288</v>
      </c>
      <c r="I3609" s="0" t="s">
        <v>2123</v>
      </c>
      <c r="J3609" s="0" t="s">
        <v>47</v>
      </c>
      <c r="K3609" s="0" t="s">
        <v>47</v>
      </c>
      <c r="L3609" s="0" t="s">
        <v>47</v>
      </c>
      <c r="M3609" s="0" t="s">
        <v>47</v>
      </c>
      <c r="N3609" s="0" t="n">
        <v>2</v>
      </c>
      <c r="O3609" s="0" t="n">
        <v>8</v>
      </c>
      <c r="P3609" s="0" t="n">
        <v>500</v>
      </c>
      <c r="Q3609" s="0" t="n">
        <v>2.8</v>
      </c>
      <c r="R3609" s="0" t="str">
        <f aca="false">INDEX(Lookup!$B$4:$B$18,MATCH(C3609,Lookup!$A$4:$A$18,0))</f>
        <v>India</v>
      </c>
      <c r="S3609" s="20" t="n">
        <f aca="false">INDEX(Lookup!$D$4:$D$18,MATCH(C3609,Lookup!$A$4:$A$18,0))</f>
        <v>0.012</v>
      </c>
      <c r="T3609" s="21" t="n">
        <f aca="false">ROUND(P3609*S3609,2)</f>
        <v>6</v>
      </c>
      <c r="U3609" s="21" t="n">
        <f aca="false">IF(T3609&lt;=10,1,IF(T3609&lt;=20,2,IF(T3609&lt;=30,3,IF(T3609&lt;=40,4,IF(T3609&lt;=50,5,IF(T3609&lt;=100,6,IF(T3609&lt;=250,7,8)))))))</f>
        <v>1</v>
      </c>
      <c r="V3609" s="21" t="n">
        <f aca="false">IF(AND(OR(Dashboard!$T$3="All",R3609=Dashboard!$T$3),OR(Dashboard!$T$4="All",D3609=Dashboard!$T$4)),1,0)</f>
        <v>1</v>
      </c>
      <c r="W3609" s="21" t="n">
        <f aca="false">IF(V3609=1,T3609+ROW()/10000000,0)</f>
        <v>6.0003609</v>
      </c>
    </row>
    <row r="3610" customFormat="false" ht="15" hidden="false" customHeight="false" outlineLevel="0" collapsed="false">
      <c r="A3610" s="0" t="n">
        <v>301214</v>
      </c>
      <c r="B3610" s="0" t="s">
        <v>9024</v>
      </c>
      <c r="C3610" s="0" t="n">
        <v>1</v>
      </c>
      <c r="D3610" s="0" t="s">
        <v>6924</v>
      </c>
      <c r="E3610" s="0" t="s">
        <v>9025</v>
      </c>
      <c r="F3610" s="0" t="s">
        <v>9021</v>
      </c>
      <c r="G3610" s="0" t="s">
        <v>9022</v>
      </c>
      <c r="H3610" s="0" t="s">
        <v>2359</v>
      </c>
      <c r="I3610" s="0" t="s">
        <v>2123</v>
      </c>
      <c r="J3610" s="0" t="s">
        <v>47</v>
      </c>
      <c r="K3610" s="0" t="s">
        <v>47</v>
      </c>
      <c r="L3610" s="0" t="s">
        <v>47</v>
      </c>
      <c r="M3610" s="0" t="s">
        <v>47</v>
      </c>
      <c r="N3610" s="0" t="n">
        <v>2</v>
      </c>
      <c r="O3610" s="0" t="n">
        <v>50</v>
      </c>
      <c r="P3610" s="0" t="n">
        <v>800</v>
      </c>
      <c r="Q3610" s="0" t="n">
        <v>3.3</v>
      </c>
      <c r="R3610" s="0" t="str">
        <f aca="false">INDEX(Lookup!$B$4:$B$18,MATCH(C3610,Lookup!$A$4:$A$18,0))</f>
        <v>India</v>
      </c>
      <c r="S3610" s="20" t="n">
        <f aca="false">INDEX(Lookup!$D$4:$D$18,MATCH(C3610,Lookup!$A$4:$A$18,0))</f>
        <v>0.012</v>
      </c>
      <c r="T3610" s="21" t="n">
        <f aca="false">ROUND(P3610*S3610,2)</f>
        <v>9.6</v>
      </c>
      <c r="U3610" s="21" t="n">
        <f aca="false">IF(T3610&lt;=10,1,IF(T3610&lt;=20,2,IF(T3610&lt;=30,3,IF(T3610&lt;=40,4,IF(T3610&lt;=50,5,IF(T3610&lt;=100,6,IF(T3610&lt;=250,7,8)))))))</f>
        <v>1</v>
      </c>
      <c r="V3610" s="21" t="n">
        <f aca="false">IF(AND(OR(Dashboard!$T$3="All",R3610=Dashboard!$T$3),OR(Dashboard!$T$4="All",D3610=Dashboard!$T$4)),1,0)</f>
        <v>1</v>
      </c>
      <c r="W3610" s="21" t="n">
        <f aca="false">IF(V3610=1,T3610+ROW()/10000000,0)</f>
        <v>9.600361</v>
      </c>
    </row>
    <row r="3611" customFormat="false" ht="15" hidden="false" customHeight="false" outlineLevel="0" collapsed="false">
      <c r="A3611" s="0" t="n">
        <v>312227</v>
      </c>
      <c r="B3611" s="0" t="s">
        <v>7382</v>
      </c>
      <c r="C3611" s="0" t="n">
        <v>1</v>
      </c>
      <c r="D3611" s="0" t="s">
        <v>6924</v>
      </c>
      <c r="E3611" s="0" t="s">
        <v>9026</v>
      </c>
      <c r="F3611" s="0" t="s">
        <v>9021</v>
      </c>
      <c r="G3611" s="0" t="s">
        <v>9022</v>
      </c>
      <c r="H3611" s="0" t="s">
        <v>69</v>
      </c>
      <c r="I3611" s="0" t="s">
        <v>2123</v>
      </c>
      <c r="J3611" s="0" t="s">
        <v>47</v>
      </c>
      <c r="K3611" s="0" t="s">
        <v>47</v>
      </c>
      <c r="L3611" s="0" t="s">
        <v>47</v>
      </c>
      <c r="M3611" s="0" t="s">
        <v>47</v>
      </c>
      <c r="N3611" s="0" t="n">
        <v>1</v>
      </c>
      <c r="O3611" s="0" t="n">
        <v>8</v>
      </c>
      <c r="P3611" s="0" t="n">
        <v>150</v>
      </c>
      <c r="Q3611" s="0" t="n">
        <v>3</v>
      </c>
      <c r="R3611" s="0" t="str">
        <f aca="false">INDEX(Lookup!$B$4:$B$18,MATCH(C3611,Lookup!$A$4:$A$18,0))</f>
        <v>India</v>
      </c>
      <c r="S3611" s="20" t="n">
        <f aca="false">INDEX(Lookup!$D$4:$D$18,MATCH(C3611,Lookup!$A$4:$A$18,0))</f>
        <v>0.012</v>
      </c>
      <c r="T3611" s="21" t="n">
        <f aca="false">ROUND(P3611*S3611,2)</f>
        <v>1.8</v>
      </c>
      <c r="U3611" s="21" t="n">
        <f aca="false">IF(T3611&lt;=10,1,IF(T3611&lt;=20,2,IF(T3611&lt;=30,3,IF(T3611&lt;=40,4,IF(T3611&lt;=50,5,IF(T3611&lt;=100,6,IF(T3611&lt;=250,7,8)))))))</f>
        <v>1</v>
      </c>
      <c r="V3611" s="21" t="n">
        <f aca="false">IF(AND(OR(Dashboard!$T$3="All",R3611=Dashboard!$T$3),OR(Dashboard!$T$4="All",D3611=Dashboard!$T$4)),1,0)</f>
        <v>1</v>
      </c>
      <c r="W3611" s="21" t="n">
        <f aca="false">IF(V3611=1,T3611+ROW()/10000000,0)</f>
        <v>1.8003611</v>
      </c>
    </row>
    <row r="3612" customFormat="false" ht="15" hidden="false" customHeight="false" outlineLevel="0" collapsed="false">
      <c r="A3612" s="0" t="n">
        <v>303860</v>
      </c>
      <c r="B3612" s="0" t="s">
        <v>9027</v>
      </c>
      <c r="C3612" s="0" t="n">
        <v>1</v>
      </c>
      <c r="D3612" s="0" t="s">
        <v>6924</v>
      </c>
      <c r="E3612" s="0" t="s">
        <v>9028</v>
      </c>
      <c r="F3612" s="0" t="s">
        <v>9021</v>
      </c>
      <c r="G3612" s="0" t="s">
        <v>9022</v>
      </c>
      <c r="H3612" s="0" t="s">
        <v>7121</v>
      </c>
      <c r="I3612" s="0" t="s">
        <v>2123</v>
      </c>
      <c r="J3612" s="0" t="s">
        <v>47</v>
      </c>
      <c r="K3612" s="0" t="s">
        <v>47</v>
      </c>
      <c r="L3612" s="0" t="s">
        <v>47</v>
      </c>
      <c r="M3612" s="0" t="s">
        <v>47</v>
      </c>
      <c r="N3612" s="0" t="n">
        <v>2</v>
      </c>
      <c r="O3612" s="0" t="n">
        <v>28</v>
      </c>
      <c r="P3612" s="0" t="n">
        <v>500</v>
      </c>
      <c r="Q3612" s="0" t="n">
        <v>2.8</v>
      </c>
      <c r="R3612" s="0" t="str">
        <f aca="false">INDEX(Lookup!$B$4:$B$18,MATCH(C3612,Lookup!$A$4:$A$18,0))</f>
        <v>India</v>
      </c>
      <c r="S3612" s="20" t="n">
        <f aca="false">INDEX(Lookup!$D$4:$D$18,MATCH(C3612,Lookup!$A$4:$A$18,0))</f>
        <v>0.012</v>
      </c>
      <c r="T3612" s="21" t="n">
        <f aca="false">ROUND(P3612*S3612,2)</f>
        <v>6</v>
      </c>
      <c r="U3612" s="21" t="n">
        <f aca="false">IF(T3612&lt;=10,1,IF(T3612&lt;=20,2,IF(T3612&lt;=30,3,IF(T3612&lt;=40,4,IF(T3612&lt;=50,5,IF(T3612&lt;=100,6,IF(T3612&lt;=250,7,8)))))))</f>
        <v>1</v>
      </c>
      <c r="V3612" s="21" t="n">
        <f aca="false">IF(AND(OR(Dashboard!$T$3="All",R3612=Dashboard!$T$3),OR(Dashboard!$T$4="All",D3612=Dashboard!$T$4)),1,0)</f>
        <v>1</v>
      </c>
      <c r="W3612" s="21" t="n">
        <f aca="false">IF(V3612=1,T3612+ROW()/10000000,0)</f>
        <v>6.0003612</v>
      </c>
    </row>
    <row r="3613" customFormat="false" ht="15" hidden="false" customHeight="false" outlineLevel="0" collapsed="false">
      <c r="A3613" s="0" t="n">
        <v>18244236</v>
      </c>
      <c r="B3613" s="0" t="s">
        <v>9029</v>
      </c>
      <c r="C3613" s="0" t="n">
        <v>1</v>
      </c>
      <c r="D3613" s="0" t="s">
        <v>6924</v>
      </c>
      <c r="E3613" s="0" t="s">
        <v>9030</v>
      </c>
      <c r="F3613" s="0" t="s">
        <v>9021</v>
      </c>
      <c r="G3613" s="0" t="s">
        <v>9022</v>
      </c>
      <c r="H3613" s="0" t="s">
        <v>402</v>
      </c>
      <c r="I3613" s="0" t="s">
        <v>2123</v>
      </c>
      <c r="J3613" s="0" t="s">
        <v>47</v>
      </c>
      <c r="K3613" s="0" t="s">
        <v>47</v>
      </c>
      <c r="L3613" s="0" t="s">
        <v>47</v>
      </c>
      <c r="M3613" s="0" t="s">
        <v>47</v>
      </c>
      <c r="N3613" s="0" t="n">
        <v>1</v>
      </c>
      <c r="O3613" s="0" t="n">
        <v>31</v>
      </c>
      <c r="P3613" s="0" t="n">
        <v>350</v>
      </c>
      <c r="Q3613" s="0" t="n">
        <v>3.4</v>
      </c>
      <c r="R3613" s="0" t="str">
        <f aca="false">INDEX(Lookup!$B$4:$B$18,MATCH(C3613,Lookup!$A$4:$A$18,0))</f>
        <v>India</v>
      </c>
      <c r="S3613" s="20" t="n">
        <f aca="false">INDEX(Lookup!$D$4:$D$18,MATCH(C3613,Lookup!$A$4:$A$18,0))</f>
        <v>0.012</v>
      </c>
      <c r="T3613" s="21" t="n">
        <f aca="false">ROUND(P3613*S3613,2)</f>
        <v>4.2</v>
      </c>
      <c r="U3613" s="21" t="n">
        <f aca="false">IF(T3613&lt;=10,1,IF(T3613&lt;=20,2,IF(T3613&lt;=30,3,IF(T3613&lt;=40,4,IF(T3613&lt;=50,5,IF(T3613&lt;=100,6,IF(T3613&lt;=250,7,8)))))))</f>
        <v>1</v>
      </c>
      <c r="V3613" s="21" t="n">
        <f aca="false">IF(AND(OR(Dashboard!$T$3="All",R3613=Dashboard!$T$3),OR(Dashboard!$T$4="All",D3613=Dashboard!$T$4)),1,0)</f>
        <v>1</v>
      </c>
      <c r="W3613" s="21" t="n">
        <f aca="false">IF(V3613=1,T3613+ROW()/10000000,0)</f>
        <v>4.2003613</v>
      </c>
    </row>
    <row r="3614" customFormat="false" ht="15" hidden="false" customHeight="false" outlineLevel="0" collapsed="false">
      <c r="A3614" s="0" t="n">
        <v>305577</v>
      </c>
      <c r="B3614" s="0" t="s">
        <v>9031</v>
      </c>
      <c r="C3614" s="0" t="n">
        <v>1</v>
      </c>
      <c r="D3614" s="0" t="s">
        <v>6924</v>
      </c>
      <c r="E3614" s="0" t="s">
        <v>9032</v>
      </c>
      <c r="F3614" s="0" t="s">
        <v>9021</v>
      </c>
      <c r="G3614" s="0" t="s">
        <v>9022</v>
      </c>
      <c r="H3614" s="0" t="s">
        <v>2128</v>
      </c>
      <c r="I3614" s="0" t="s">
        <v>2123</v>
      </c>
      <c r="J3614" s="0" t="s">
        <v>47</v>
      </c>
      <c r="K3614" s="0" t="s">
        <v>47</v>
      </c>
      <c r="L3614" s="0" t="s">
        <v>47</v>
      </c>
      <c r="M3614" s="0" t="s">
        <v>47</v>
      </c>
      <c r="N3614" s="0" t="n">
        <v>1</v>
      </c>
      <c r="O3614" s="0" t="n">
        <v>4</v>
      </c>
      <c r="P3614" s="0" t="n">
        <v>200</v>
      </c>
      <c r="Q3614" s="0" t="n">
        <v>3</v>
      </c>
      <c r="R3614" s="0" t="str">
        <f aca="false">INDEX(Lookup!$B$4:$B$18,MATCH(C3614,Lookup!$A$4:$A$18,0))</f>
        <v>India</v>
      </c>
      <c r="S3614" s="20" t="n">
        <f aca="false">INDEX(Lookup!$D$4:$D$18,MATCH(C3614,Lookup!$A$4:$A$18,0))</f>
        <v>0.012</v>
      </c>
      <c r="T3614" s="21" t="n">
        <f aca="false">ROUND(P3614*S3614,2)</f>
        <v>2.4</v>
      </c>
      <c r="U3614" s="21" t="n">
        <f aca="false">IF(T3614&lt;=10,1,IF(T3614&lt;=20,2,IF(T3614&lt;=30,3,IF(T3614&lt;=40,4,IF(T3614&lt;=50,5,IF(T3614&lt;=100,6,IF(T3614&lt;=250,7,8)))))))</f>
        <v>1</v>
      </c>
      <c r="V3614" s="21" t="n">
        <f aca="false">IF(AND(OR(Dashboard!$T$3="All",R3614=Dashboard!$T$3),OR(Dashboard!$T$4="All",D3614=Dashboard!$T$4)),1,0)</f>
        <v>1</v>
      </c>
      <c r="W3614" s="21" t="n">
        <f aca="false">IF(V3614=1,T3614+ROW()/10000000,0)</f>
        <v>2.4003614</v>
      </c>
    </row>
    <row r="3615" customFormat="false" ht="15" hidden="false" customHeight="false" outlineLevel="0" collapsed="false">
      <c r="A3615" s="0" t="n">
        <v>18014118</v>
      </c>
      <c r="B3615" s="0" t="s">
        <v>9033</v>
      </c>
      <c r="C3615" s="0" t="n">
        <v>1</v>
      </c>
      <c r="D3615" s="0" t="s">
        <v>6924</v>
      </c>
      <c r="E3615" s="0" t="s">
        <v>9034</v>
      </c>
      <c r="F3615" s="0" t="s">
        <v>9021</v>
      </c>
      <c r="G3615" s="0" t="s">
        <v>9022</v>
      </c>
      <c r="H3615" s="0" t="s">
        <v>9035</v>
      </c>
      <c r="I3615" s="0" t="s">
        <v>2123</v>
      </c>
      <c r="J3615" s="0" t="s">
        <v>47</v>
      </c>
      <c r="K3615" s="0" t="s">
        <v>47</v>
      </c>
      <c r="L3615" s="0" t="s">
        <v>47</v>
      </c>
      <c r="M3615" s="0" t="s">
        <v>47</v>
      </c>
      <c r="N3615" s="0" t="n">
        <v>1</v>
      </c>
      <c r="O3615" s="0" t="n">
        <v>17</v>
      </c>
      <c r="P3615" s="0" t="n">
        <v>300</v>
      </c>
      <c r="Q3615" s="0" t="n">
        <v>3.3</v>
      </c>
      <c r="R3615" s="0" t="str">
        <f aca="false">INDEX(Lookup!$B$4:$B$18,MATCH(C3615,Lookup!$A$4:$A$18,0))</f>
        <v>India</v>
      </c>
      <c r="S3615" s="20" t="n">
        <f aca="false">INDEX(Lookup!$D$4:$D$18,MATCH(C3615,Lookup!$A$4:$A$18,0))</f>
        <v>0.012</v>
      </c>
      <c r="T3615" s="21" t="n">
        <f aca="false">ROUND(P3615*S3615,2)</f>
        <v>3.6</v>
      </c>
      <c r="U3615" s="21" t="n">
        <f aca="false">IF(T3615&lt;=10,1,IF(T3615&lt;=20,2,IF(T3615&lt;=30,3,IF(T3615&lt;=40,4,IF(T3615&lt;=50,5,IF(T3615&lt;=100,6,IF(T3615&lt;=250,7,8)))))))</f>
        <v>1</v>
      </c>
      <c r="V3615" s="21" t="n">
        <f aca="false">IF(AND(OR(Dashboard!$T$3="All",R3615=Dashboard!$T$3),OR(Dashboard!$T$4="All",D3615=Dashboard!$T$4)),1,0)</f>
        <v>1</v>
      </c>
      <c r="W3615" s="21" t="n">
        <f aca="false">IF(V3615=1,T3615+ROW()/10000000,0)</f>
        <v>3.6003615</v>
      </c>
    </row>
    <row r="3616" customFormat="false" ht="15" hidden="false" customHeight="false" outlineLevel="0" collapsed="false">
      <c r="A3616" s="0" t="n">
        <v>5996</v>
      </c>
      <c r="B3616" s="0" t="s">
        <v>9036</v>
      </c>
      <c r="C3616" s="0" t="n">
        <v>1</v>
      </c>
      <c r="D3616" s="0" t="s">
        <v>6924</v>
      </c>
      <c r="E3616" s="0" t="s">
        <v>9037</v>
      </c>
      <c r="F3616" s="0" t="s">
        <v>9021</v>
      </c>
      <c r="G3616" s="0" t="s">
        <v>9022</v>
      </c>
      <c r="H3616" s="0" t="s">
        <v>2372</v>
      </c>
      <c r="I3616" s="0" t="s">
        <v>2123</v>
      </c>
      <c r="J3616" s="0" t="s">
        <v>47</v>
      </c>
      <c r="K3616" s="0" t="s">
        <v>47</v>
      </c>
      <c r="L3616" s="0" t="s">
        <v>47</v>
      </c>
      <c r="M3616" s="0" t="s">
        <v>47</v>
      </c>
      <c r="N3616" s="0" t="n">
        <v>2</v>
      </c>
      <c r="O3616" s="0" t="n">
        <v>8</v>
      </c>
      <c r="P3616" s="0" t="n">
        <v>550</v>
      </c>
      <c r="Q3616" s="0" t="n">
        <v>2.8</v>
      </c>
      <c r="R3616" s="0" t="str">
        <f aca="false">INDEX(Lookup!$B$4:$B$18,MATCH(C3616,Lookup!$A$4:$A$18,0))</f>
        <v>India</v>
      </c>
      <c r="S3616" s="20" t="n">
        <f aca="false">INDEX(Lookup!$D$4:$D$18,MATCH(C3616,Lookup!$A$4:$A$18,0))</f>
        <v>0.012</v>
      </c>
      <c r="T3616" s="21" t="n">
        <f aca="false">ROUND(P3616*S3616,2)</f>
        <v>6.6</v>
      </c>
      <c r="U3616" s="21" t="n">
        <f aca="false">IF(T3616&lt;=10,1,IF(T3616&lt;=20,2,IF(T3616&lt;=30,3,IF(T3616&lt;=40,4,IF(T3616&lt;=50,5,IF(T3616&lt;=100,6,IF(T3616&lt;=250,7,8)))))))</f>
        <v>1</v>
      </c>
      <c r="V3616" s="21" t="n">
        <f aca="false">IF(AND(OR(Dashboard!$T$3="All",R3616=Dashboard!$T$3),OR(Dashboard!$T$4="All",D3616=Dashboard!$T$4)),1,0)</f>
        <v>1</v>
      </c>
      <c r="W3616" s="21" t="n">
        <f aca="false">IF(V3616=1,T3616+ROW()/10000000,0)</f>
        <v>6.6003616</v>
      </c>
    </row>
    <row r="3617" customFormat="false" ht="15" hidden="false" customHeight="false" outlineLevel="0" collapsed="false">
      <c r="A3617" s="0" t="n">
        <v>313487</v>
      </c>
      <c r="B3617" s="0" t="s">
        <v>9038</v>
      </c>
      <c r="C3617" s="0" t="n">
        <v>1</v>
      </c>
      <c r="D3617" s="0" t="s">
        <v>6924</v>
      </c>
      <c r="E3617" s="0" t="s">
        <v>9039</v>
      </c>
      <c r="F3617" s="0" t="s">
        <v>9021</v>
      </c>
      <c r="G3617" s="0" t="s">
        <v>9022</v>
      </c>
      <c r="H3617" s="0" t="s">
        <v>2128</v>
      </c>
      <c r="I3617" s="0" t="s">
        <v>2123</v>
      </c>
      <c r="J3617" s="0" t="s">
        <v>47</v>
      </c>
      <c r="K3617" s="0" t="s">
        <v>47</v>
      </c>
      <c r="L3617" s="0" t="s">
        <v>47</v>
      </c>
      <c r="M3617" s="0" t="s">
        <v>47</v>
      </c>
      <c r="N3617" s="0" t="n">
        <v>1</v>
      </c>
      <c r="O3617" s="0" t="n">
        <v>8</v>
      </c>
      <c r="P3617" s="0" t="n">
        <v>350</v>
      </c>
      <c r="Q3617" s="0" t="n">
        <v>3.2</v>
      </c>
      <c r="R3617" s="0" t="str">
        <f aca="false">INDEX(Lookup!$B$4:$B$18,MATCH(C3617,Lookup!$A$4:$A$18,0))</f>
        <v>India</v>
      </c>
      <c r="S3617" s="20" t="n">
        <f aca="false">INDEX(Lookup!$D$4:$D$18,MATCH(C3617,Lookup!$A$4:$A$18,0))</f>
        <v>0.012</v>
      </c>
      <c r="T3617" s="21" t="n">
        <f aca="false">ROUND(P3617*S3617,2)</f>
        <v>4.2</v>
      </c>
      <c r="U3617" s="21" t="n">
        <f aca="false">IF(T3617&lt;=10,1,IF(T3617&lt;=20,2,IF(T3617&lt;=30,3,IF(T3617&lt;=40,4,IF(T3617&lt;=50,5,IF(T3617&lt;=100,6,IF(T3617&lt;=250,7,8)))))))</f>
        <v>1</v>
      </c>
      <c r="V3617" s="21" t="n">
        <f aca="false">IF(AND(OR(Dashboard!$T$3="All",R3617=Dashboard!$T$3),OR(Dashboard!$T$4="All",D3617=Dashboard!$T$4)),1,0)</f>
        <v>1</v>
      </c>
      <c r="W3617" s="21" t="n">
        <f aca="false">IF(V3617=1,T3617+ROW()/10000000,0)</f>
        <v>4.2003617</v>
      </c>
    </row>
    <row r="3618" customFormat="false" ht="15" hidden="false" customHeight="false" outlineLevel="0" collapsed="false">
      <c r="A3618" s="0" t="n">
        <v>313004</v>
      </c>
      <c r="B3618" s="0" t="s">
        <v>9040</v>
      </c>
      <c r="C3618" s="0" t="n">
        <v>1</v>
      </c>
      <c r="D3618" s="0" t="s">
        <v>6924</v>
      </c>
      <c r="E3618" s="0" t="s">
        <v>9041</v>
      </c>
      <c r="F3618" s="0" t="s">
        <v>9021</v>
      </c>
      <c r="G3618" s="0" t="s">
        <v>9022</v>
      </c>
      <c r="H3618" s="0" t="s">
        <v>2147</v>
      </c>
      <c r="I3618" s="0" t="s">
        <v>2123</v>
      </c>
      <c r="J3618" s="0" t="s">
        <v>47</v>
      </c>
      <c r="K3618" s="0" t="s">
        <v>47</v>
      </c>
      <c r="L3618" s="0" t="s">
        <v>47</v>
      </c>
      <c r="M3618" s="0" t="s">
        <v>47</v>
      </c>
      <c r="N3618" s="0" t="n">
        <v>1</v>
      </c>
      <c r="O3618" s="0" t="n">
        <v>6</v>
      </c>
      <c r="P3618" s="0" t="n">
        <v>300</v>
      </c>
      <c r="Q3618" s="0" t="n">
        <v>3.1</v>
      </c>
      <c r="R3618" s="0" t="str">
        <f aca="false">INDEX(Lookup!$B$4:$B$18,MATCH(C3618,Lookup!$A$4:$A$18,0))</f>
        <v>India</v>
      </c>
      <c r="S3618" s="20" t="n">
        <f aca="false">INDEX(Lookup!$D$4:$D$18,MATCH(C3618,Lookup!$A$4:$A$18,0))</f>
        <v>0.012</v>
      </c>
      <c r="T3618" s="21" t="n">
        <f aca="false">ROUND(P3618*S3618,2)</f>
        <v>3.6</v>
      </c>
      <c r="U3618" s="21" t="n">
        <f aca="false">IF(T3618&lt;=10,1,IF(T3618&lt;=20,2,IF(T3618&lt;=30,3,IF(T3618&lt;=40,4,IF(T3618&lt;=50,5,IF(T3618&lt;=100,6,IF(T3618&lt;=250,7,8)))))))</f>
        <v>1</v>
      </c>
      <c r="V3618" s="21" t="n">
        <f aca="false">IF(AND(OR(Dashboard!$T$3="All",R3618=Dashboard!$T$3),OR(Dashboard!$T$4="All",D3618=Dashboard!$T$4)),1,0)</f>
        <v>1</v>
      </c>
      <c r="W3618" s="21" t="n">
        <f aca="false">IF(V3618=1,T3618+ROW()/10000000,0)</f>
        <v>3.6003618</v>
      </c>
    </row>
    <row r="3619" customFormat="false" ht="15" hidden="false" customHeight="false" outlineLevel="0" collapsed="false">
      <c r="A3619" s="0" t="n">
        <v>312942</v>
      </c>
      <c r="B3619" s="0" t="s">
        <v>9042</v>
      </c>
      <c r="C3619" s="0" t="n">
        <v>1</v>
      </c>
      <c r="D3619" s="0" t="s">
        <v>6924</v>
      </c>
      <c r="E3619" s="0" t="s">
        <v>9043</v>
      </c>
      <c r="F3619" s="0" t="s">
        <v>9021</v>
      </c>
      <c r="G3619" s="0" t="s">
        <v>9022</v>
      </c>
      <c r="H3619" s="0" t="s">
        <v>2128</v>
      </c>
      <c r="I3619" s="0" t="s">
        <v>2123</v>
      </c>
      <c r="J3619" s="0" t="s">
        <v>47</v>
      </c>
      <c r="K3619" s="0" t="s">
        <v>47</v>
      </c>
      <c r="L3619" s="0" t="s">
        <v>47</v>
      </c>
      <c r="M3619" s="0" t="s">
        <v>47</v>
      </c>
      <c r="N3619" s="0" t="n">
        <v>2</v>
      </c>
      <c r="O3619" s="0" t="n">
        <v>17</v>
      </c>
      <c r="P3619" s="0" t="n">
        <v>500</v>
      </c>
      <c r="Q3619" s="0" t="n">
        <v>2.7</v>
      </c>
      <c r="R3619" s="0" t="str">
        <f aca="false">INDEX(Lookup!$B$4:$B$18,MATCH(C3619,Lookup!$A$4:$A$18,0))</f>
        <v>India</v>
      </c>
      <c r="S3619" s="20" t="n">
        <f aca="false">INDEX(Lookup!$D$4:$D$18,MATCH(C3619,Lookup!$A$4:$A$18,0))</f>
        <v>0.012</v>
      </c>
      <c r="T3619" s="21" t="n">
        <f aca="false">ROUND(P3619*S3619,2)</f>
        <v>6</v>
      </c>
      <c r="U3619" s="21" t="n">
        <f aca="false">IF(T3619&lt;=10,1,IF(T3619&lt;=20,2,IF(T3619&lt;=30,3,IF(T3619&lt;=40,4,IF(T3619&lt;=50,5,IF(T3619&lt;=100,6,IF(T3619&lt;=250,7,8)))))))</f>
        <v>1</v>
      </c>
      <c r="V3619" s="21" t="n">
        <f aca="false">IF(AND(OR(Dashboard!$T$3="All",R3619=Dashboard!$T$3),OR(Dashboard!$T$4="All",D3619=Dashboard!$T$4)),1,0)</f>
        <v>1</v>
      </c>
      <c r="W3619" s="21" t="n">
        <f aca="false">IF(V3619=1,T3619+ROW()/10000000,0)</f>
        <v>6.0003619</v>
      </c>
    </row>
    <row r="3620" customFormat="false" ht="15" hidden="false" customHeight="false" outlineLevel="0" collapsed="false">
      <c r="A3620" s="0" t="n">
        <v>309168</v>
      </c>
      <c r="B3620" s="0" t="s">
        <v>9044</v>
      </c>
      <c r="C3620" s="0" t="n">
        <v>1</v>
      </c>
      <c r="D3620" s="0" t="s">
        <v>6924</v>
      </c>
      <c r="E3620" s="0" t="s">
        <v>9045</v>
      </c>
      <c r="F3620" s="0" t="s">
        <v>9021</v>
      </c>
      <c r="G3620" s="0" t="s">
        <v>9022</v>
      </c>
      <c r="H3620" s="0" t="s">
        <v>69</v>
      </c>
      <c r="I3620" s="0" t="s">
        <v>2123</v>
      </c>
      <c r="J3620" s="0" t="s">
        <v>47</v>
      </c>
      <c r="K3620" s="0" t="s">
        <v>47</v>
      </c>
      <c r="L3620" s="0" t="s">
        <v>47</v>
      </c>
      <c r="M3620" s="0" t="s">
        <v>47</v>
      </c>
      <c r="N3620" s="0" t="n">
        <v>1</v>
      </c>
      <c r="O3620" s="0" t="n">
        <v>50</v>
      </c>
      <c r="P3620" s="0" t="n">
        <v>300</v>
      </c>
      <c r="Q3620" s="0" t="n">
        <v>2.8</v>
      </c>
      <c r="R3620" s="0" t="str">
        <f aca="false">INDEX(Lookup!$B$4:$B$18,MATCH(C3620,Lookup!$A$4:$A$18,0))</f>
        <v>India</v>
      </c>
      <c r="S3620" s="20" t="n">
        <f aca="false">INDEX(Lookup!$D$4:$D$18,MATCH(C3620,Lookup!$A$4:$A$18,0))</f>
        <v>0.012</v>
      </c>
      <c r="T3620" s="21" t="n">
        <f aca="false">ROUND(P3620*S3620,2)</f>
        <v>3.6</v>
      </c>
      <c r="U3620" s="21" t="n">
        <f aca="false">IF(T3620&lt;=10,1,IF(T3620&lt;=20,2,IF(T3620&lt;=30,3,IF(T3620&lt;=40,4,IF(T3620&lt;=50,5,IF(T3620&lt;=100,6,IF(T3620&lt;=250,7,8)))))))</f>
        <v>1</v>
      </c>
      <c r="V3620" s="21" t="n">
        <f aca="false">IF(AND(OR(Dashboard!$T$3="All",R3620=Dashboard!$T$3),OR(Dashboard!$T$4="All",D3620=Dashboard!$T$4)),1,0)</f>
        <v>1</v>
      </c>
      <c r="W3620" s="21" t="n">
        <f aca="false">IF(V3620=1,T3620+ROW()/10000000,0)</f>
        <v>3.600362</v>
      </c>
    </row>
    <row r="3621" customFormat="false" ht="15" hidden="false" customHeight="false" outlineLevel="0" collapsed="false">
      <c r="A3621" s="0" t="n">
        <v>308994</v>
      </c>
      <c r="B3621" s="0" t="s">
        <v>9046</v>
      </c>
      <c r="C3621" s="0" t="n">
        <v>1</v>
      </c>
      <c r="D3621" s="0" t="s">
        <v>6924</v>
      </c>
      <c r="E3621" s="0" t="s">
        <v>9047</v>
      </c>
      <c r="F3621" s="0" t="s">
        <v>9021</v>
      </c>
      <c r="G3621" s="0" t="s">
        <v>9022</v>
      </c>
      <c r="H3621" s="0" t="s">
        <v>2367</v>
      </c>
      <c r="I3621" s="0" t="s">
        <v>2123</v>
      </c>
      <c r="J3621" s="0" t="s">
        <v>47</v>
      </c>
      <c r="K3621" s="0" t="s">
        <v>47</v>
      </c>
      <c r="L3621" s="0" t="s">
        <v>47</v>
      </c>
      <c r="M3621" s="0" t="s">
        <v>47</v>
      </c>
      <c r="N3621" s="0" t="n">
        <v>1</v>
      </c>
      <c r="O3621" s="0" t="n">
        <v>29</v>
      </c>
      <c r="P3621" s="0" t="n">
        <v>200</v>
      </c>
      <c r="Q3621" s="0" t="n">
        <v>3.5</v>
      </c>
      <c r="R3621" s="0" t="str">
        <f aca="false">INDEX(Lookup!$B$4:$B$18,MATCH(C3621,Lookup!$A$4:$A$18,0))</f>
        <v>India</v>
      </c>
      <c r="S3621" s="20" t="n">
        <f aca="false">INDEX(Lookup!$D$4:$D$18,MATCH(C3621,Lookup!$A$4:$A$18,0))</f>
        <v>0.012</v>
      </c>
      <c r="T3621" s="21" t="n">
        <f aca="false">ROUND(P3621*S3621,2)</f>
        <v>2.4</v>
      </c>
      <c r="U3621" s="21" t="n">
        <f aca="false">IF(T3621&lt;=10,1,IF(T3621&lt;=20,2,IF(T3621&lt;=30,3,IF(T3621&lt;=40,4,IF(T3621&lt;=50,5,IF(T3621&lt;=100,6,IF(T3621&lt;=250,7,8)))))))</f>
        <v>1</v>
      </c>
      <c r="V3621" s="21" t="n">
        <f aca="false">IF(AND(OR(Dashboard!$T$3="All",R3621=Dashboard!$T$3),OR(Dashboard!$T$4="All",D3621=Dashboard!$T$4)),1,0)</f>
        <v>1</v>
      </c>
      <c r="W3621" s="21" t="n">
        <f aca="false">IF(V3621=1,T3621+ROW()/10000000,0)</f>
        <v>2.4003621</v>
      </c>
    </row>
    <row r="3622" customFormat="false" ht="15" hidden="false" customHeight="false" outlineLevel="0" collapsed="false">
      <c r="A3622" s="0" t="n">
        <v>312943</v>
      </c>
      <c r="B3622" s="0" t="s">
        <v>9042</v>
      </c>
      <c r="C3622" s="0" t="n">
        <v>1</v>
      </c>
      <c r="D3622" s="0" t="s">
        <v>6924</v>
      </c>
      <c r="E3622" s="0" t="s">
        <v>9048</v>
      </c>
      <c r="F3622" s="0" t="s">
        <v>9021</v>
      </c>
      <c r="G3622" s="0" t="s">
        <v>9022</v>
      </c>
      <c r="H3622" s="0" t="s">
        <v>2128</v>
      </c>
      <c r="I3622" s="0" t="s">
        <v>2123</v>
      </c>
      <c r="J3622" s="0" t="s">
        <v>47</v>
      </c>
      <c r="K3622" s="0" t="s">
        <v>47</v>
      </c>
      <c r="L3622" s="0" t="s">
        <v>47</v>
      </c>
      <c r="M3622" s="0" t="s">
        <v>47</v>
      </c>
      <c r="N3622" s="0" t="n">
        <v>2</v>
      </c>
      <c r="O3622" s="0" t="n">
        <v>31</v>
      </c>
      <c r="P3622" s="0" t="n">
        <v>500</v>
      </c>
      <c r="Q3622" s="0" t="n">
        <v>3.5</v>
      </c>
      <c r="R3622" s="0" t="str">
        <f aca="false">INDEX(Lookup!$B$4:$B$18,MATCH(C3622,Lookup!$A$4:$A$18,0))</f>
        <v>India</v>
      </c>
      <c r="S3622" s="20" t="n">
        <f aca="false">INDEX(Lookup!$D$4:$D$18,MATCH(C3622,Lookup!$A$4:$A$18,0))</f>
        <v>0.012</v>
      </c>
      <c r="T3622" s="21" t="n">
        <f aca="false">ROUND(P3622*S3622,2)</f>
        <v>6</v>
      </c>
      <c r="U3622" s="21" t="n">
        <f aca="false">IF(T3622&lt;=10,1,IF(T3622&lt;=20,2,IF(T3622&lt;=30,3,IF(T3622&lt;=40,4,IF(T3622&lt;=50,5,IF(T3622&lt;=100,6,IF(T3622&lt;=250,7,8)))))))</f>
        <v>1</v>
      </c>
      <c r="V3622" s="21" t="n">
        <f aca="false">IF(AND(OR(Dashboard!$T$3="All",R3622=Dashboard!$T$3),OR(Dashboard!$T$4="All",D3622=Dashboard!$T$4)),1,0)</f>
        <v>1</v>
      </c>
      <c r="W3622" s="21" t="n">
        <f aca="false">IF(V3622=1,T3622+ROW()/10000000,0)</f>
        <v>6.0003622</v>
      </c>
    </row>
    <row r="3623" customFormat="false" ht="15" hidden="false" customHeight="false" outlineLevel="0" collapsed="false">
      <c r="A3623" s="0" t="n">
        <v>18455553</v>
      </c>
      <c r="B3623" s="0" t="s">
        <v>9049</v>
      </c>
      <c r="C3623" s="0" t="n">
        <v>1</v>
      </c>
      <c r="D3623" s="0" t="s">
        <v>6924</v>
      </c>
      <c r="E3623" s="0" t="s">
        <v>9050</v>
      </c>
      <c r="F3623" s="0" t="s">
        <v>9021</v>
      </c>
      <c r="G3623" s="0" t="s">
        <v>9022</v>
      </c>
      <c r="H3623" s="0" t="s">
        <v>2128</v>
      </c>
      <c r="I3623" s="0" t="s">
        <v>2123</v>
      </c>
      <c r="J3623" s="0" t="s">
        <v>47</v>
      </c>
      <c r="K3623" s="0" t="s">
        <v>47</v>
      </c>
      <c r="L3623" s="0" t="s">
        <v>47</v>
      </c>
      <c r="M3623" s="0" t="s">
        <v>47</v>
      </c>
      <c r="N3623" s="0" t="n">
        <v>2</v>
      </c>
      <c r="O3623" s="0" t="n">
        <v>0</v>
      </c>
      <c r="P3623" s="0" t="n">
        <v>600</v>
      </c>
      <c r="Q3623" s="0" t="n">
        <v>1</v>
      </c>
      <c r="R3623" s="0" t="str">
        <f aca="false">INDEX(Lookup!$B$4:$B$18,MATCH(C3623,Lookup!$A$4:$A$18,0))</f>
        <v>India</v>
      </c>
      <c r="S3623" s="20" t="n">
        <f aca="false">INDEX(Lookup!$D$4:$D$18,MATCH(C3623,Lookup!$A$4:$A$18,0))</f>
        <v>0.012</v>
      </c>
      <c r="T3623" s="21" t="n">
        <f aca="false">ROUND(P3623*S3623,2)</f>
        <v>7.2</v>
      </c>
      <c r="U3623" s="21" t="n">
        <f aca="false">IF(T3623&lt;=10,1,IF(T3623&lt;=20,2,IF(T3623&lt;=30,3,IF(T3623&lt;=40,4,IF(T3623&lt;=50,5,IF(T3623&lt;=100,6,IF(T3623&lt;=250,7,8)))))))</f>
        <v>1</v>
      </c>
      <c r="V3623" s="21" t="n">
        <f aca="false">IF(AND(OR(Dashboard!$T$3="All",R3623=Dashboard!$T$3),OR(Dashboard!$T$4="All",D3623=Dashboard!$T$4)),1,0)</f>
        <v>1</v>
      </c>
      <c r="W3623" s="21" t="n">
        <f aca="false">IF(V3623=1,T3623+ROW()/10000000,0)</f>
        <v>7.2003623</v>
      </c>
    </row>
    <row r="3624" customFormat="false" ht="15" hidden="false" customHeight="false" outlineLevel="0" collapsed="false">
      <c r="A3624" s="0" t="n">
        <v>18377929</v>
      </c>
      <c r="B3624" s="0" t="s">
        <v>9051</v>
      </c>
      <c r="C3624" s="0" t="n">
        <v>1</v>
      </c>
      <c r="D3624" s="0" t="s">
        <v>6924</v>
      </c>
      <c r="E3624" s="0" t="s">
        <v>9052</v>
      </c>
      <c r="F3624" s="0" t="s">
        <v>9021</v>
      </c>
      <c r="G3624" s="0" t="s">
        <v>9022</v>
      </c>
      <c r="H3624" s="0" t="s">
        <v>2128</v>
      </c>
      <c r="I3624" s="0" t="s">
        <v>2123</v>
      </c>
      <c r="J3624" s="0" t="s">
        <v>47</v>
      </c>
      <c r="K3624" s="0" t="s">
        <v>47</v>
      </c>
      <c r="L3624" s="0" t="s">
        <v>47</v>
      </c>
      <c r="M3624" s="0" t="s">
        <v>47</v>
      </c>
      <c r="N3624" s="0" t="n">
        <v>1</v>
      </c>
      <c r="O3624" s="0" t="n">
        <v>3</v>
      </c>
      <c r="P3624" s="0" t="n">
        <v>200</v>
      </c>
      <c r="Q3624" s="0" t="n">
        <v>1</v>
      </c>
      <c r="R3624" s="0" t="str">
        <f aca="false">INDEX(Lookup!$B$4:$B$18,MATCH(C3624,Lookup!$A$4:$A$18,0))</f>
        <v>India</v>
      </c>
      <c r="S3624" s="20" t="n">
        <f aca="false">INDEX(Lookup!$D$4:$D$18,MATCH(C3624,Lookup!$A$4:$A$18,0))</f>
        <v>0.012</v>
      </c>
      <c r="T3624" s="21" t="n">
        <f aca="false">ROUND(P3624*S3624,2)</f>
        <v>2.4</v>
      </c>
      <c r="U3624" s="21" t="n">
        <f aca="false">IF(T3624&lt;=10,1,IF(T3624&lt;=20,2,IF(T3624&lt;=30,3,IF(T3624&lt;=40,4,IF(T3624&lt;=50,5,IF(T3624&lt;=100,6,IF(T3624&lt;=250,7,8)))))))</f>
        <v>1</v>
      </c>
      <c r="V3624" s="21" t="n">
        <f aca="false">IF(AND(OR(Dashboard!$T$3="All",R3624=Dashboard!$T$3),OR(Dashboard!$T$4="All",D3624=Dashboard!$T$4)),1,0)</f>
        <v>1</v>
      </c>
      <c r="W3624" s="21" t="n">
        <f aca="false">IF(V3624=1,T3624+ROW()/10000000,0)</f>
        <v>2.4003624</v>
      </c>
    </row>
    <row r="3625" customFormat="false" ht="15" hidden="false" customHeight="false" outlineLevel="0" collapsed="false">
      <c r="A3625" s="0" t="n">
        <v>18472628</v>
      </c>
      <c r="B3625" s="0" t="s">
        <v>9053</v>
      </c>
      <c r="C3625" s="0" t="n">
        <v>1</v>
      </c>
      <c r="D3625" s="0" t="s">
        <v>6924</v>
      </c>
      <c r="E3625" s="0" t="s">
        <v>9022</v>
      </c>
      <c r="F3625" s="0" t="s">
        <v>9021</v>
      </c>
      <c r="G3625" s="0" t="s">
        <v>9022</v>
      </c>
      <c r="H3625" s="0" t="s">
        <v>2128</v>
      </c>
      <c r="I3625" s="0" t="s">
        <v>2123</v>
      </c>
      <c r="J3625" s="0" t="s">
        <v>47</v>
      </c>
      <c r="K3625" s="0" t="s">
        <v>47</v>
      </c>
      <c r="L3625" s="0" t="s">
        <v>47</v>
      </c>
      <c r="M3625" s="0" t="s">
        <v>47</v>
      </c>
      <c r="N3625" s="0" t="n">
        <v>1</v>
      </c>
      <c r="O3625" s="0" t="n">
        <v>0</v>
      </c>
      <c r="P3625" s="0" t="n">
        <v>350</v>
      </c>
      <c r="Q3625" s="0" t="n">
        <v>1</v>
      </c>
      <c r="R3625" s="0" t="str">
        <f aca="false">INDEX(Lookup!$B$4:$B$18,MATCH(C3625,Lookup!$A$4:$A$18,0))</f>
        <v>India</v>
      </c>
      <c r="S3625" s="20" t="n">
        <f aca="false">INDEX(Lookup!$D$4:$D$18,MATCH(C3625,Lookup!$A$4:$A$18,0))</f>
        <v>0.012</v>
      </c>
      <c r="T3625" s="21" t="n">
        <f aca="false">ROUND(P3625*S3625,2)</f>
        <v>4.2</v>
      </c>
      <c r="U3625" s="21" t="n">
        <f aca="false">IF(T3625&lt;=10,1,IF(T3625&lt;=20,2,IF(T3625&lt;=30,3,IF(T3625&lt;=40,4,IF(T3625&lt;=50,5,IF(T3625&lt;=100,6,IF(T3625&lt;=250,7,8)))))))</f>
        <v>1</v>
      </c>
      <c r="V3625" s="21" t="n">
        <f aca="false">IF(AND(OR(Dashboard!$T$3="All",R3625=Dashboard!$T$3),OR(Dashboard!$T$4="All",D3625=Dashboard!$T$4)),1,0)</f>
        <v>1</v>
      </c>
      <c r="W3625" s="21" t="n">
        <f aca="false">IF(V3625=1,T3625+ROW()/10000000,0)</f>
        <v>4.2003625</v>
      </c>
    </row>
    <row r="3626" customFormat="false" ht="15" hidden="false" customHeight="false" outlineLevel="0" collapsed="false">
      <c r="A3626" s="0" t="n">
        <v>18435335</v>
      </c>
      <c r="B3626" s="0" t="s">
        <v>9054</v>
      </c>
      <c r="C3626" s="0" t="n">
        <v>1</v>
      </c>
      <c r="D3626" s="0" t="s">
        <v>6924</v>
      </c>
      <c r="E3626" s="0" t="s">
        <v>9055</v>
      </c>
      <c r="F3626" s="0" t="s">
        <v>9021</v>
      </c>
      <c r="G3626" s="0" t="s">
        <v>9022</v>
      </c>
      <c r="H3626" s="0" t="s">
        <v>69</v>
      </c>
      <c r="I3626" s="0" t="s">
        <v>2123</v>
      </c>
      <c r="J3626" s="0" t="s">
        <v>47</v>
      </c>
      <c r="K3626" s="0" t="s">
        <v>47</v>
      </c>
      <c r="L3626" s="0" t="s">
        <v>47</v>
      </c>
      <c r="M3626" s="0" t="s">
        <v>47</v>
      </c>
      <c r="N3626" s="0" t="n">
        <v>1</v>
      </c>
      <c r="O3626" s="0" t="n">
        <v>1</v>
      </c>
      <c r="P3626" s="0" t="n">
        <v>200</v>
      </c>
      <c r="Q3626" s="0" t="n">
        <v>1</v>
      </c>
      <c r="R3626" s="0" t="str">
        <f aca="false">INDEX(Lookup!$B$4:$B$18,MATCH(C3626,Lookup!$A$4:$A$18,0))</f>
        <v>India</v>
      </c>
      <c r="S3626" s="20" t="n">
        <f aca="false">INDEX(Lookup!$D$4:$D$18,MATCH(C3626,Lookup!$A$4:$A$18,0))</f>
        <v>0.012</v>
      </c>
      <c r="T3626" s="21" t="n">
        <f aca="false">ROUND(P3626*S3626,2)</f>
        <v>2.4</v>
      </c>
      <c r="U3626" s="21" t="n">
        <f aca="false">IF(T3626&lt;=10,1,IF(T3626&lt;=20,2,IF(T3626&lt;=30,3,IF(T3626&lt;=40,4,IF(T3626&lt;=50,5,IF(T3626&lt;=100,6,IF(T3626&lt;=250,7,8)))))))</f>
        <v>1</v>
      </c>
      <c r="V3626" s="21" t="n">
        <f aca="false">IF(AND(OR(Dashboard!$T$3="All",R3626=Dashboard!$T$3),OR(Dashboard!$T$4="All",D3626=Dashboard!$T$4)),1,0)</f>
        <v>1</v>
      </c>
      <c r="W3626" s="21" t="n">
        <f aca="false">IF(V3626=1,T3626+ROW()/10000000,0)</f>
        <v>2.4003626</v>
      </c>
    </row>
    <row r="3627" customFormat="false" ht="15" hidden="false" customHeight="false" outlineLevel="0" collapsed="false">
      <c r="A3627" s="0" t="n">
        <v>18435787</v>
      </c>
      <c r="B3627" s="0" t="s">
        <v>9056</v>
      </c>
      <c r="C3627" s="0" t="n">
        <v>1</v>
      </c>
      <c r="D3627" s="0" t="s">
        <v>6924</v>
      </c>
      <c r="E3627" s="0" t="s">
        <v>9057</v>
      </c>
      <c r="F3627" s="0" t="s">
        <v>9021</v>
      </c>
      <c r="G3627" s="0" t="s">
        <v>9022</v>
      </c>
      <c r="H3627" s="0" t="s">
        <v>2128</v>
      </c>
      <c r="I3627" s="0" t="s">
        <v>2123</v>
      </c>
      <c r="J3627" s="0" t="s">
        <v>47</v>
      </c>
      <c r="K3627" s="0" t="s">
        <v>47</v>
      </c>
      <c r="L3627" s="0" t="s">
        <v>47</v>
      </c>
      <c r="M3627" s="0" t="s">
        <v>47</v>
      </c>
      <c r="N3627" s="0" t="n">
        <v>1</v>
      </c>
      <c r="O3627" s="0" t="n">
        <v>0</v>
      </c>
      <c r="P3627" s="0" t="n">
        <v>200</v>
      </c>
      <c r="Q3627" s="0" t="n">
        <v>1</v>
      </c>
      <c r="R3627" s="0" t="str">
        <f aca="false">INDEX(Lookup!$B$4:$B$18,MATCH(C3627,Lookup!$A$4:$A$18,0))</f>
        <v>India</v>
      </c>
      <c r="S3627" s="20" t="n">
        <f aca="false">INDEX(Lookup!$D$4:$D$18,MATCH(C3627,Lookup!$A$4:$A$18,0))</f>
        <v>0.012</v>
      </c>
      <c r="T3627" s="21" t="n">
        <f aca="false">ROUND(P3627*S3627,2)</f>
        <v>2.4</v>
      </c>
      <c r="U3627" s="21" t="n">
        <f aca="false">IF(T3627&lt;=10,1,IF(T3627&lt;=20,2,IF(T3627&lt;=30,3,IF(T3627&lt;=40,4,IF(T3627&lt;=50,5,IF(T3627&lt;=100,6,IF(T3627&lt;=250,7,8)))))))</f>
        <v>1</v>
      </c>
      <c r="V3627" s="21" t="n">
        <f aca="false">IF(AND(OR(Dashboard!$T$3="All",R3627=Dashboard!$T$3),OR(Dashboard!$T$4="All",D3627=Dashboard!$T$4)),1,0)</f>
        <v>1</v>
      </c>
      <c r="W3627" s="21" t="n">
        <f aca="false">IF(V3627=1,T3627+ROW()/10000000,0)</f>
        <v>2.4003627</v>
      </c>
    </row>
    <row r="3628" customFormat="false" ht="15" hidden="false" customHeight="false" outlineLevel="0" collapsed="false">
      <c r="A3628" s="0" t="n">
        <v>18435331</v>
      </c>
      <c r="B3628" s="0" t="s">
        <v>9058</v>
      </c>
      <c r="C3628" s="0" t="n">
        <v>1</v>
      </c>
      <c r="D3628" s="0" t="s">
        <v>6924</v>
      </c>
      <c r="E3628" s="0" t="s">
        <v>9059</v>
      </c>
      <c r="F3628" s="0" t="s">
        <v>9021</v>
      </c>
      <c r="G3628" s="0" t="s">
        <v>9022</v>
      </c>
      <c r="H3628" s="0" t="s">
        <v>69</v>
      </c>
      <c r="I3628" s="0" t="s">
        <v>2123</v>
      </c>
      <c r="J3628" s="0" t="s">
        <v>47</v>
      </c>
      <c r="K3628" s="0" t="s">
        <v>47</v>
      </c>
      <c r="L3628" s="0" t="s">
        <v>47</v>
      </c>
      <c r="M3628" s="0" t="s">
        <v>47</v>
      </c>
      <c r="N3628" s="0" t="n">
        <v>1</v>
      </c>
      <c r="O3628" s="0" t="n">
        <v>0</v>
      </c>
      <c r="P3628" s="0" t="n">
        <v>200</v>
      </c>
      <c r="Q3628" s="0" t="n">
        <v>1</v>
      </c>
      <c r="R3628" s="0" t="str">
        <f aca="false">INDEX(Lookup!$B$4:$B$18,MATCH(C3628,Lookup!$A$4:$A$18,0))</f>
        <v>India</v>
      </c>
      <c r="S3628" s="20" t="n">
        <f aca="false">INDEX(Lookup!$D$4:$D$18,MATCH(C3628,Lookup!$A$4:$A$18,0))</f>
        <v>0.012</v>
      </c>
      <c r="T3628" s="21" t="n">
        <f aca="false">ROUND(P3628*S3628,2)</f>
        <v>2.4</v>
      </c>
      <c r="U3628" s="21" t="n">
        <f aca="false">IF(T3628&lt;=10,1,IF(T3628&lt;=20,2,IF(T3628&lt;=30,3,IF(T3628&lt;=40,4,IF(T3628&lt;=50,5,IF(T3628&lt;=100,6,IF(T3628&lt;=250,7,8)))))))</f>
        <v>1</v>
      </c>
      <c r="V3628" s="21" t="n">
        <f aca="false">IF(AND(OR(Dashboard!$T$3="All",R3628=Dashboard!$T$3),OR(Dashboard!$T$4="All",D3628=Dashboard!$T$4)),1,0)</f>
        <v>1</v>
      </c>
      <c r="W3628" s="21" t="n">
        <f aca="false">IF(V3628=1,T3628+ROW()/10000000,0)</f>
        <v>2.4003628</v>
      </c>
    </row>
    <row r="3629" customFormat="false" ht="15" hidden="false" customHeight="false" outlineLevel="0" collapsed="false">
      <c r="A3629" s="0" t="n">
        <v>18364846</v>
      </c>
      <c r="B3629" s="0" t="s">
        <v>9060</v>
      </c>
      <c r="C3629" s="0" t="n">
        <v>1</v>
      </c>
      <c r="D3629" s="0" t="s">
        <v>6924</v>
      </c>
      <c r="E3629" s="0" t="s">
        <v>9061</v>
      </c>
      <c r="F3629" s="0" t="s">
        <v>9021</v>
      </c>
      <c r="G3629" s="0" t="s">
        <v>9022</v>
      </c>
      <c r="H3629" s="0" t="s">
        <v>69</v>
      </c>
      <c r="I3629" s="0" t="s">
        <v>2123</v>
      </c>
      <c r="J3629" s="0" t="s">
        <v>47</v>
      </c>
      <c r="K3629" s="0" t="s">
        <v>47</v>
      </c>
      <c r="L3629" s="0" t="s">
        <v>47</v>
      </c>
      <c r="M3629" s="0" t="s">
        <v>47</v>
      </c>
      <c r="N3629" s="0" t="n">
        <v>1</v>
      </c>
      <c r="O3629" s="0" t="n">
        <v>1</v>
      </c>
      <c r="P3629" s="0" t="n">
        <v>100</v>
      </c>
      <c r="Q3629" s="0" t="n">
        <v>1</v>
      </c>
      <c r="R3629" s="0" t="str">
        <f aca="false">INDEX(Lookup!$B$4:$B$18,MATCH(C3629,Lookup!$A$4:$A$18,0))</f>
        <v>India</v>
      </c>
      <c r="S3629" s="20" t="n">
        <f aca="false">INDEX(Lookup!$D$4:$D$18,MATCH(C3629,Lookup!$A$4:$A$18,0))</f>
        <v>0.012</v>
      </c>
      <c r="T3629" s="21" t="n">
        <f aca="false">ROUND(P3629*S3629,2)</f>
        <v>1.2</v>
      </c>
      <c r="U3629" s="21" t="n">
        <f aca="false">IF(T3629&lt;=10,1,IF(T3629&lt;=20,2,IF(T3629&lt;=30,3,IF(T3629&lt;=40,4,IF(T3629&lt;=50,5,IF(T3629&lt;=100,6,IF(T3629&lt;=250,7,8)))))))</f>
        <v>1</v>
      </c>
      <c r="V3629" s="21" t="n">
        <f aca="false">IF(AND(OR(Dashboard!$T$3="All",R3629=Dashboard!$T$3),OR(Dashboard!$T$4="All",D3629=Dashboard!$T$4)),1,0)</f>
        <v>1</v>
      </c>
      <c r="W3629" s="21" t="n">
        <f aca="false">IF(V3629=1,T3629+ROW()/10000000,0)</f>
        <v>1.2003629</v>
      </c>
    </row>
    <row r="3630" customFormat="false" ht="15" hidden="false" customHeight="false" outlineLevel="0" collapsed="false">
      <c r="A3630" s="0" t="n">
        <v>18438446</v>
      </c>
      <c r="B3630" s="0" t="s">
        <v>4942</v>
      </c>
      <c r="C3630" s="0" t="n">
        <v>1</v>
      </c>
      <c r="D3630" s="0" t="s">
        <v>6924</v>
      </c>
      <c r="E3630" s="0" t="s">
        <v>9062</v>
      </c>
      <c r="F3630" s="0" t="s">
        <v>9021</v>
      </c>
      <c r="G3630" s="0" t="s">
        <v>9022</v>
      </c>
      <c r="H3630" s="0" t="s">
        <v>2050</v>
      </c>
      <c r="I3630" s="0" t="s">
        <v>2123</v>
      </c>
      <c r="J3630" s="0" t="s">
        <v>47</v>
      </c>
      <c r="K3630" s="0" t="s">
        <v>47</v>
      </c>
      <c r="L3630" s="0" t="s">
        <v>47</v>
      </c>
      <c r="M3630" s="0" t="s">
        <v>47</v>
      </c>
      <c r="N3630" s="0" t="n">
        <v>1</v>
      </c>
      <c r="O3630" s="0" t="n">
        <v>0</v>
      </c>
      <c r="P3630" s="0" t="n">
        <v>250</v>
      </c>
      <c r="Q3630" s="0" t="n">
        <v>1</v>
      </c>
      <c r="R3630" s="0" t="str">
        <f aca="false">INDEX(Lookup!$B$4:$B$18,MATCH(C3630,Lookup!$A$4:$A$18,0))</f>
        <v>India</v>
      </c>
      <c r="S3630" s="20" t="n">
        <f aca="false">INDEX(Lookup!$D$4:$D$18,MATCH(C3630,Lookup!$A$4:$A$18,0))</f>
        <v>0.012</v>
      </c>
      <c r="T3630" s="21" t="n">
        <f aca="false">ROUND(P3630*S3630,2)</f>
        <v>3</v>
      </c>
      <c r="U3630" s="21" t="n">
        <f aca="false">IF(T3630&lt;=10,1,IF(T3630&lt;=20,2,IF(T3630&lt;=30,3,IF(T3630&lt;=40,4,IF(T3630&lt;=50,5,IF(T3630&lt;=100,6,IF(T3630&lt;=250,7,8)))))))</f>
        <v>1</v>
      </c>
      <c r="V3630" s="21" t="n">
        <f aca="false">IF(AND(OR(Dashboard!$T$3="All",R3630=Dashboard!$T$3),OR(Dashboard!$T$4="All",D3630=Dashboard!$T$4)),1,0)</f>
        <v>1</v>
      </c>
      <c r="W3630" s="21" t="n">
        <f aca="false">IF(V3630=1,T3630+ROW()/10000000,0)</f>
        <v>3.000363</v>
      </c>
    </row>
    <row r="3631" customFormat="false" ht="15" hidden="false" customHeight="false" outlineLevel="0" collapsed="false">
      <c r="A3631" s="0" t="n">
        <v>18446496</v>
      </c>
      <c r="B3631" s="0" t="s">
        <v>9063</v>
      </c>
      <c r="C3631" s="0" t="n">
        <v>1</v>
      </c>
      <c r="D3631" s="0" t="s">
        <v>6924</v>
      </c>
      <c r="E3631" s="0" t="s">
        <v>9022</v>
      </c>
      <c r="F3631" s="0" t="s">
        <v>9021</v>
      </c>
      <c r="G3631" s="0" t="s">
        <v>9022</v>
      </c>
      <c r="H3631" s="0" t="s">
        <v>2128</v>
      </c>
      <c r="I3631" s="0" t="s">
        <v>2123</v>
      </c>
      <c r="J3631" s="0" t="s">
        <v>47</v>
      </c>
      <c r="K3631" s="0" t="s">
        <v>47</v>
      </c>
      <c r="L3631" s="0" t="s">
        <v>47</v>
      </c>
      <c r="M3631" s="0" t="s">
        <v>47</v>
      </c>
      <c r="N3631" s="0" t="n">
        <v>1</v>
      </c>
      <c r="O3631" s="0" t="n">
        <v>0</v>
      </c>
      <c r="P3631" s="0" t="n">
        <v>100</v>
      </c>
      <c r="Q3631" s="0" t="n">
        <v>1</v>
      </c>
      <c r="R3631" s="0" t="str">
        <f aca="false">INDEX(Lookup!$B$4:$B$18,MATCH(C3631,Lookup!$A$4:$A$18,0))</f>
        <v>India</v>
      </c>
      <c r="S3631" s="20" t="n">
        <f aca="false">INDEX(Lookup!$D$4:$D$18,MATCH(C3631,Lookup!$A$4:$A$18,0))</f>
        <v>0.012</v>
      </c>
      <c r="T3631" s="21" t="n">
        <f aca="false">ROUND(P3631*S3631,2)</f>
        <v>1.2</v>
      </c>
      <c r="U3631" s="21" t="n">
        <f aca="false">IF(T3631&lt;=10,1,IF(T3631&lt;=20,2,IF(T3631&lt;=30,3,IF(T3631&lt;=40,4,IF(T3631&lt;=50,5,IF(T3631&lt;=100,6,IF(T3631&lt;=250,7,8)))))))</f>
        <v>1</v>
      </c>
      <c r="V3631" s="21" t="n">
        <f aca="false">IF(AND(OR(Dashboard!$T$3="All",R3631=Dashboard!$T$3),OR(Dashboard!$T$4="All",D3631=Dashboard!$T$4)),1,0)</f>
        <v>1</v>
      </c>
      <c r="W3631" s="21" t="n">
        <f aca="false">IF(V3631=1,T3631+ROW()/10000000,0)</f>
        <v>1.2003631</v>
      </c>
    </row>
    <row r="3632" customFormat="false" ht="15" hidden="false" customHeight="false" outlineLevel="0" collapsed="false">
      <c r="A3632" s="0" t="n">
        <v>18454568</v>
      </c>
      <c r="B3632" s="0" t="s">
        <v>9064</v>
      </c>
      <c r="C3632" s="0" t="n">
        <v>1</v>
      </c>
      <c r="D3632" s="0" t="s">
        <v>6924</v>
      </c>
      <c r="E3632" s="0" t="s">
        <v>9065</v>
      </c>
      <c r="F3632" s="0" t="s">
        <v>9021</v>
      </c>
      <c r="G3632" s="0" t="s">
        <v>9022</v>
      </c>
      <c r="H3632" s="0" t="s">
        <v>2128</v>
      </c>
      <c r="I3632" s="0" t="s">
        <v>2123</v>
      </c>
      <c r="J3632" s="0" t="s">
        <v>47</v>
      </c>
      <c r="K3632" s="0" t="s">
        <v>47</v>
      </c>
      <c r="L3632" s="0" t="s">
        <v>47</v>
      </c>
      <c r="M3632" s="0" t="s">
        <v>47</v>
      </c>
      <c r="N3632" s="0" t="n">
        <v>1</v>
      </c>
      <c r="O3632" s="0" t="n">
        <v>1</v>
      </c>
      <c r="P3632" s="0" t="n">
        <v>300</v>
      </c>
      <c r="Q3632" s="0" t="n">
        <v>1</v>
      </c>
      <c r="R3632" s="0" t="str">
        <f aca="false">INDEX(Lookup!$B$4:$B$18,MATCH(C3632,Lookup!$A$4:$A$18,0))</f>
        <v>India</v>
      </c>
      <c r="S3632" s="20" t="n">
        <f aca="false">INDEX(Lookup!$D$4:$D$18,MATCH(C3632,Lookup!$A$4:$A$18,0))</f>
        <v>0.012</v>
      </c>
      <c r="T3632" s="21" t="n">
        <f aca="false">ROUND(P3632*S3632,2)</f>
        <v>3.6</v>
      </c>
      <c r="U3632" s="21" t="n">
        <f aca="false">IF(T3632&lt;=10,1,IF(T3632&lt;=20,2,IF(T3632&lt;=30,3,IF(T3632&lt;=40,4,IF(T3632&lt;=50,5,IF(T3632&lt;=100,6,IF(T3632&lt;=250,7,8)))))))</f>
        <v>1</v>
      </c>
      <c r="V3632" s="21" t="n">
        <f aca="false">IF(AND(OR(Dashboard!$T$3="All",R3632=Dashboard!$T$3),OR(Dashboard!$T$4="All",D3632=Dashboard!$T$4)),1,0)</f>
        <v>1</v>
      </c>
      <c r="W3632" s="21" t="n">
        <f aca="false">IF(V3632=1,T3632+ROW()/10000000,0)</f>
        <v>3.6003632</v>
      </c>
    </row>
    <row r="3633" customFormat="false" ht="15" hidden="false" customHeight="false" outlineLevel="0" collapsed="false">
      <c r="A3633" s="0" t="n">
        <v>18421462</v>
      </c>
      <c r="B3633" s="0" t="s">
        <v>9066</v>
      </c>
      <c r="C3633" s="0" t="n">
        <v>1</v>
      </c>
      <c r="D3633" s="0" t="s">
        <v>6924</v>
      </c>
      <c r="E3633" s="0" t="s">
        <v>9067</v>
      </c>
      <c r="F3633" s="0" t="s">
        <v>9021</v>
      </c>
      <c r="G3633" s="0" t="s">
        <v>9022</v>
      </c>
      <c r="H3633" s="0" t="s">
        <v>2128</v>
      </c>
      <c r="I3633" s="0" t="s">
        <v>2123</v>
      </c>
      <c r="J3633" s="0" t="s">
        <v>47</v>
      </c>
      <c r="K3633" s="0" t="s">
        <v>47</v>
      </c>
      <c r="L3633" s="0" t="s">
        <v>47</v>
      </c>
      <c r="M3633" s="0" t="s">
        <v>47</v>
      </c>
      <c r="N3633" s="0" t="n">
        <v>1</v>
      </c>
      <c r="O3633" s="0" t="n">
        <v>0</v>
      </c>
      <c r="P3633" s="0" t="n">
        <v>250</v>
      </c>
      <c r="Q3633" s="0" t="n">
        <v>1</v>
      </c>
      <c r="R3633" s="0" t="str">
        <f aca="false">INDEX(Lookup!$B$4:$B$18,MATCH(C3633,Lookup!$A$4:$A$18,0))</f>
        <v>India</v>
      </c>
      <c r="S3633" s="20" t="n">
        <f aca="false">INDEX(Lookup!$D$4:$D$18,MATCH(C3633,Lookup!$A$4:$A$18,0))</f>
        <v>0.012</v>
      </c>
      <c r="T3633" s="21" t="n">
        <f aca="false">ROUND(P3633*S3633,2)</f>
        <v>3</v>
      </c>
      <c r="U3633" s="21" t="n">
        <f aca="false">IF(T3633&lt;=10,1,IF(T3633&lt;=20,2,IF(T3633&lt;=30,3,IF(T3633&lt;=40,4,IF(T3633&lt;=50,5,IF(T3633&lt;=100,6,IF(T3633&lt;=250,7,8)))))))</f>
        <v>1</v>
      </c>
      <c r="V3633" s="21" t="n">
        <f aca="false">IF(AND(OR(Dashboard!$T$3="All",R3633=Dashboard!$T$3),OR(Dashboard!$T$4="All",D3633=Dashboard!$T$4)),1,0)</f>
        <v>1</v>
      </c>
      <c r="W3633" s="21" t="n">
        <f aca="false">IF(V3633=1,T3633+ROW()/10000000,0)</f>
        <v>3.0003633</v>
      </c>
    </row>
    <row r="3634" customFormat="false" ht="15" hidden="false" customHeight="false" outlineLevel="0" collapsed="false">
      <c r="A3634" s="0" t="n">
        <v>18435303</v>
      </c>
      <c r="B3634" s="0" t="s">
        <v>9068</v>
      </c>
      <c r="C3634" s="0" t="n">
        <v>1</v>
      </c>
      <c r="D3634" s="0" t="s">
        <v>6924</v>
      </c>
      <c r="E3634" s="0" t="s">
        <v>9069</v>
      </c>
      <c r="F3634" s="0" t="s">
        <v>9021</v>
      </c>
      <c r="G3634" s="0" t="s">
        <v>9022</v>
      </c>
      <c r="H3634" s="0" t="s">
        <v>2349</v>
      </c>
      <c r="I3634" s="0" t="s">
        <v>2123</v>
      </c>
      <c r="J3634" s="0" t="s">
        <v>47</v>
      </c>
      <c r="K3634" s="0" t="s">
        <v>47</v>
      </c>
      <c r="L3634" s="0" t="s">
        <v>47</v>
      </c>
      <c r="M3634" s="0" t="s">
        <v>47</v>
      </c>
      <c r="N3634" s="0" t="n">
        <v>1</v>
      </c>
      <c r="O3634" s="0" t="n">
        <v>0</v>
      </c>
      <c r="P3634" s="0" t="n">
        <v>250</v>
      </c>
      <c r="Q3634" s="0" t="n">
        <v>1</v>
      </c>
      <c r="R3634" s="0" t="str">
        <f aca="false">INDEX(Lookup!$B$4:$B$18,MATCH(C3634,Lookup!$A$4:$A$18,0))</f>
        <v>India</v>
      </c>
      <c r="S3634" s="20" t="n">
        <f aca="false">INDEX(Lookup!$D$4:$D$18,MATCH(C3634,Lookup!$A$4:$A$18,0))</f>
        <v>0.012</v>
      </c>
      <c r="T3634" s="21" t="n">
        <f aca="false">ROUND(P3634*S3634,2)</f>
        <v>3</v>
      </c>
      <c r="U3634" s="21" t="n">
        <f aca="false">IF(T3634&lt;=10,1,IF(T3634&lt;=20,2,IF(T3634&lt;=30,3,IF(T3634&lt;=40,4,IF(T3634&lt;=50,5,IF(T3634&lt;=100,6,IF(T3634&lt;=250,7,8)))))))</f>
        <v>1</v>
      </c>
      <c r="V3634" s="21" t="n">
        <f aca="false">IF(AND(OR(Dashboard!$T$3="All",R3634=Dashboard!$T$3),OR(Dashboard!$T$4="All",D3634=Dashboard!$T$4)),1,0)</f>
        <v>1</v>
      </c>
      <c r="W3634" s="21" t="n">
        <f aca="false">IF(V3634=1,T3634+ROW()/10000000,0)</f>
        <v>3.0003634</v>
      </c>
    </row>
    <row r="3635" customFormat="false" ht="15" hidden="false" customHeight="false" outlineLevel="0" collapsed="false">
      <c r="A3635" s="0" t="n">
        <v>18435314</v>
      </c>
      <c r="B3635" s="0" t="s">
        <v>9038</v>
      </c>
      <c r="C3635" s="0" t="n">
        <v>1</v>
      </c>
      <c r="D3635" s="0" t="s">
        <v>6924</v>
      </c>
      <c r="E3635" s="0" t="s">
        <v>9070</v>
      </c>
      <c r="F3635" s="0" t="s">
        <v>9021</v>
      </c>
      <c r="G3635" s="0" t="s">
        <v>9022</v>
      </c>
      <c r="H3635" s="0" t="s">
        <v>2128</v>
      </c>
      <c r="I3635" s="0" t="s">
        <v>2123</v>
      </c>
      <c r="J3635" s="0" t="s">
        <v>47</v>
      </c>
      <c r="K3635" s="0" t="s">
        <v>47</v>
      </c>
      <c r="L3635" s="0" t="s">
        <v>47</v>
      </c>
      <c r="M3635" s="0" t="s">
        <v>47</v>
      </c>
      <c r="N3635" s="0" t="n">
        <v>1</v>
      </c>
      <c r="O3635" s="0" t="n">
        <v>0</v>
      </c>
      <c r="P3635" s="0" t="n">
        <v>300</v>
      </c>
      <c r="Q3635" s="0" t="n">
        <v>1</v>
      </c>
      <c r="R3635" s="0" t="str">
        <f aca="false">INDEX(Lookup!$B$4:$B$18,MATCH(C3635,Lookup!$A$4:$A$18,0))</f>
        <v>India</v>
      </c>
      <c r="S3635" s="20" t="n">
        <f aca="false">INDEX(Lookup!$D$4:$D$18,MATCH(C3635,Lookup!$A$4:$A$18,0))</f>
        <v>0.012</v>
      </c>
      <c r="T3635" s="21" t="n">
        <f aca="false">ROUND(P3635*S3635,2)</f>
        <v>3.6</v>
      </c>
      <c r="U3635" s="21" t="n">
        <f aca="false">IF(T3635&lt;=10,1,IF(T3635&lt;=20,2,IF(T3635&lt;=30,3,IF(T3635&lt;=40,4,IF(T3635&lt;=50,5,IF(T3635&lt;=100,6,IF(T3635&lt;=250,7,8)))))))</f>
        <v>1</v>
      </c>
      <c r="V3635" s="21" t="n">
        <f aca="false">IF(AND(OR(Dashboard!$T$3="All",R3635=Dashboard!$T$3),OR(Dashboard!$T$4="All",D3635=Dashboard!$T$4)),1,0)</f>
        <v>1</v>
      </c>
      <c r="W3635" s="21" t="n">
        <f aca="false">IF(V3635=1,T3635+ROW()/10000000,0)</f>
        <v>3.6003635</v>
      </c>
    </row>
    <row r="3636" customFormat="false" ht="15" hidden="false" customHeight="false" outlineLevel="0" collapsed="false">
      <c r="A3636" s="0" t="n">
        <v>18435315</v>
      </c>
      <c r="B3636" s="0" t="s">
        <v>9071</v>
      </c>
      <c r="C3636" s="0" t="n">
        <v>1</v>
      </c>
      <c r="D3636" s="0" t="s">
        <v>6924</v>
      </c>
      <c r="E3636" s="0" t="s">
        <v>9072</v>
      </c>
      <c r="F3636" s="0" t="s">
        <v>9021</v>
      </c>
      <c r="G3636" s="0" t="s">
        <v>9022</v>
      </c>
      <c r="H3636" s="0" t="s">
        <v>2662</v>
      </c>
      <c r="I3636" s="0" t="s">
        <v>2123</v>
      </c>
      <c r="J3636" s="0" t="s">
        <v>47</v>
      </c>
      <c r="K3636" s="0" t="s">
        <v>47</v>
      </c>
      <c r="L3636" s="0" t="s">
        <v>47</v>
      </c>
      <c r="M3636" s="0" t="s">
        <v>47</v>
      </c>
      <c r="N3636" s="0" t="n">
        <v>1</v>
      </c>
      <c r="O3636" s="0" t="n">
        <v>3</v>
      </c>
      <c r="P3636" s="0" t="n">
        <v>400</v>
      </c>
      <c r="Q3636" s="0" t="n">
        <v>1</v>
      </c>
      <c r="R3636" s="0" t="str">
        <f aca="false">INDEX(Lookup!$B$4:$B$18,MATCH(C3636,Lookup!$A$4:$A$18,0))</f>
        <v>India</v>
      </c>
      <c r="S3636" s="20" t="n">
        <f aca="false">INDEX(Lookup!$D$4:$D$18,MATCH(C3636,Lookup!$A$4:$A$18,0))</f>
        <v>0.012</v>
      </c>
      <c r="T3636" s="21" t="n">
        <f aca="false">ROUND(P3636*S3636,2)</f>
        <v>4.8</v>
      </c>
      <c r="U3636" s="21" t="n">
        <f aca="false">IF(T3636&lt;=10,1,IF(T3636&lt;=20,2,IF(T3636&lt;=30,3,IF(T3636&lt;=40,4,IF(T3636&lt;=50,5,IF(T3636&lt;=100,6,IF(T3636&lt;=250,7,8)))))))</f>
        <v>1</v>
      </c>
      <c r="V3636" s="21" t="n">
        <f aca="false">IF(AND(OR(Dashboard!$T$3="All",R3636=Dashboard!$T$3),OR(Dashboard!$T$4="All",D3636=Dashboard!$T$4)),1,0)</f>
        <v>1</v>
      </c>
      <c r="W3636" s="21" t="n">
        <f aca="false">IF(V3636=1,T3636+ROW()/10000000,0)</f>
        <v>4.8003636</v>
      </c>
    </row>
    <row r="3637" customFormat="false" ht="15" hidden="false" customHeight="false" outlineLevel="0" collapsed="false">
      <c r="A3637" s="0" t="n">
        <v>18418234</v>
      </c>
      <c r="B3637" s="0" t="s">
        <v>9073</v>
      </c>
      <c r="C3637" s="0" t="n">
        <v>1</v>
      </c>
      <c r="D3637" s="0" t="s">
        <v>6924</v>
      </c>
      <c r="E3637" s="0" t="s">
        <v>9074</v>
      </c>
      <c r="F3637" s="0" t="s">
        <v>9021</v>
      </c>
      <c r="G3637" s="0" t="s">
        <v>9022</v>
      </c>
      <c r="H3637" s="0" t="s">
        <v>2128</v>
      </c>
      <c r="I3637" s="0" t="s">
        <v>2123</v>
      </c>
      <c r="J3637" s="0" t="s">
        <v>47</v>
      </c>
      <c r="K3637" s="0" t="s">
        <v>47</v>
      </c>
      <c r="L3637" s="0" t="s">
        <v>47</v>
      </c>
      <c r="M3637" s="0" t="s">
        <v>47</v>
      </c>
      <c r="N3637" s="0" t="n">
        <v>1</v>
      </c>
      <c r="O3637" s="0" t="n">
        <v>0</v>
      </c>
      <c r="P3637" s="0" t="n">
        <v>300</v>
      </c>
      <c r="Q3637" s="0" t="n">
        <v>1</v>
      </c>
      <c r="R3637" s="0" t="str">
        <f aca="false">INDEX(Lookup!$B$4:$B$18,MATCH(C3637,Lookup!$A$4:$A$18,0))</f>
        <v>India</v>
      </c>
      <c r="S3637" s="20" t="n">
        <f aca="false">INDEX(Lookup!$D$4:$D$18,MATCH(C3637,Lookup!$A$4:$A$18,0))</f>
        <v>0.012</v>
      </c>
      <c r="T3637" s="21" t="n">
        <f aca="false">ROUND(P3637*S3637,2)</f>
        <v>3.6</v>
      </c>
      <c r="U3637" s="21" t="n">
        <f aca="false">IF(T3637&lt;=10,1,IF(T3637&lt;=20,2,IF(T3637&lt;=30,3,IF(T3637&lt;=40,4,IF(T3637&lt;=50,5,IF(T3637&lt;=100,6,IF(T3637&lt;=250,7,8)))))))</f>
        <v>1</v>
      </c>
      <c r="V3637" s="21" t="n">
        <f aca="false">IF(AND(OR(Dashboard!$T$3="All",R3637=Dashboard!$T$3),OR(Dashboard!$T$4="All",D3637=Dashboard!$T$4)),1,0)</f>
        <v>1</v>
      </c>
      <c r="W3637" s="21" t="n">
        <f aca="false">IF(V3637=1,T3637+ROW()/10000000,0)</f>
        <v>3.6003637</v>
      </c>
    </row>
    <row r="3638" customFormat="false" ht="15" hidden="false" customHeight="false" outlineLevel="0" collapsed="false">
      <c r="A3638" s="0" t="n">
        <v>18421470</v>
      </c>
      <c r="B3638" s="0" t="s">
        <v>9075</v>
      </c>
      <c r="C3638" s="0" t="n">
        <v>1</v>
      </c>
      <c r="D3638" s="0" t="s">
        <v>6924</v>
      </c>
      <c r="E3638" s="0" t="s">
        <v>9076</v>
      </c>
      <c r="F3638" s="0" t="s">
        <v>9021</v>
      </c>
      <c r="G3638" s="0" t="s">
        <v>9022</v>
      </c>
      <c r="H3638" s="0" t="s">
        <v>2288</v>
      </c>
      <c r="I3638" s="0" t="s">
        <v>2123</v>
      </c>
      <c r="J3638" s="0" t="s">
        <v>47</v>
      </c>
      <c r="K3638" s="0" t="s">
        <v>47</v>
      </c>
      <c r="L3638" s="0" t="s">
        <v>47</v>
      </c>
      <c r="M3638" s="0" t="s">
        <v>47</v>
      </c>
      <c r="N3638" s="0" t="n">
        <v>1</v>
      </c>
      <c r="O3638" s="0" t="n">
        <v>0</v>
      </c>
      <c r="P3638" s="0" t="n">
        <v>350</v>
      </c>
      <c r="Q3638" s="0" t="n">
        <v>1</v>
      </c>
      <c r="R3638" s="0" t="str">
        <f aca="false">INDEX(Lookup!$B$4:$B$18,MATCH(C3638,Lookup!$A$4:$A$18,0))</f>
        <v>India</v>
      </c>
      <c r="S3638" s="20" t="n">
        <f aca="false">INDEX(Lookup!$D$4:$D$18,MATCH(C3638,Lookup!$A$4:$A$18,0))</f>
        <v>0.012</v>
      </c>
      <c r="T3638" s="21" t="n">
        <f aca="false">ROUND(P3638*S3638,2)</f>
        <v>4.2</v>
      </c>
      <c r="U3638" s="21" t="n">
        <f aca="false">IF(T3638&lt;=10,1,IF(T3638&lt;=20,2,IF(T3638&lt;=30,3,IF(T3638&lt;=40,4,IF(T3638&lt;=50,5,IF(T3638&lt;=100,6,IF(T3638&lt;=250,7,8)))))))</f>
        <v>1</v>
      </c>
      <c r="V3638" s="21" t="n">
        <f aca="false">IF(AND(OR(Dashboard!$T$3="All",R3638=Dashboard!$T$3),OR(Dashboard!$T$4="All",D3638=Dashboard!$T$4)),1,0)</f>
        <v>1</v>
      </c>
      <c r="W3638" s="21" t="n">
        <f aca="false">IF(V3638=1,T3638+ROW()/10000000,0)</f>
        <v>4.2003638</v>
      </c>
    </row>
    <row r="3639" customFormat="false" ht="15" hidden="false" customHeight="false" outlineLevel="0" collapsed="false">
      <c r="A3639" s="0" t="n">
        <v>18472613</v>
      </c>
      <c r="B3639" s="0" t="s">
        <v>9077</v>
      </c>
      <c r="C3639" s="0" t="n">
        <v>1</v>
      </c>
      <c r="D3639" s="0" t="s">
        <v>6924</v>
      </c>
      <c r="E3639" s="0" t="s">
        <v>9078</v>
      </c>
      <c r="F3639" s="0" t="s">
        <v>9021</v>
      </c>
      <c r="G3639" s="0" t="s">
        <v>9022</v>
      </c>
      <c r="H3639" s="0" t="s">
        <v>9079</v>
      </c>
      <c r="I3639" s="0" t="s">
        <v>2123</v>
      </c>
      <c r="J3639" s="0" t="s">
        <v>47</v>
      </c>
      <c r="K3639" s="0" t="s">
        <v>47</v>
      </c>
      <c r="L3639" s="0" t="s">
        <v>47</v>
      </c>
      <c r="M3639" s="0" t="s">
        <v>47</v>
      </c>
      <c r="N3639" s="0" t="n">
        <v>1</v>
      </c>
      <c r="O3639" s="0" t="n">
        <v>0</v>
      </c>
      <c r="P3639" s="0" t="n">
        <v>400</v>
      </c>
      <c r="Q3639" s="0" t="n">
        <v>1</v>
      </c>
      <c r="R3639" s="0" t="str">
        <f aca="false">INDEX(Lookup!$B$4:$B$18,MATCH(C3639,Lookup!$A$4:$A$18,0))</f>
        <v>India</v>
      </c>
      <c r="S3639" s="20" t="n">
        <f aca="false">INDEX(Lookup!$D$4:$D$18,MATCH(C3639,Lookup!$A$4:$A$18,0))</f>
        <v>0.012</v>
      </c>
      <c r="T3639" s="21" t="n">
        <f aca="false">ROUND(P3639*S3639,2)</f>
        <v>4.8</v>
      </c>
      <c r="U3639" s="21" t="n">
        <f aca="false">IF(T3639&lt;=10,1,IF(T3639&lt;=20,2,IF(T3639&lt;=30,3,IF(T3639&lt;=40,4,IF(T3639&lt;=50,5,IF(T3639&lt;=100,6,IF(T3639&lt;=250,7,8)))))))</f>
        <v>1</v>
      </c>
      <c r="V3639" s="21" t="n">
        <f aca="false">IF(AND(OR(Dashboard!$T$3="All",R3639=Dashboard!$T$3),OR(Dashboard!$T$4="All",D3639=Dashboard!$T$4)),1,0)</f>
        <v>1</v>
      </c>
      <c r="W3639" s="21" t="n">
        <f aca="false">IF(V3639=1,T3639+ROW()/10000000,0)</f>
        <v>4.8003639</v>
      </c>
    </row>
    <row r="3640" customFormat="false" ht="15" hidden="false" customHeight="false" outlineLevel="0" collapsed="false">
      <c r="A3640" s="0" t="n">
        <v>18435307</v>
      </c>
      <c r="B3640" s="0" t="s">
        <v>9080</v>
      </c>
      <c r="C3640" s="0" t="n">
        <v>1</v>
      </c>
      <c r="D3640" s="0" t="s">
        <v>6924</v>
      </c>
      <c r="E3640" s="0" t="s">
        <v>9081</v>
      </c>
      <c r="F3640" s="0" t="s">
        <v>9021</v>
      </c>
      <c r="G3640" s="0" t="s">
        <v>9022</v>
      </c>
      <c r="H3640" s="0" t="s">
        <v>2349</v>
      </c>
      <c r="I3640" s="0" t="s">
        <v>2123</v>
      </c>
      <c r="J3640" s="0" t="s">
        <v>47</v>
      </c>
      <c r="K3640" s="0" t="s">
        <v>47</v>
      </c>
      <c r="L3640" s="0" t="s">
        <v>47</v>
      </c>
      <c r="M3640" s="0" t="s">
        <v>47</v>
      </c>
      <c r="N3640" s="0" t="n">
        <v>1</v>
      </c>
      <c r="O3640" s="0" t="n">
        <v>1</v>
      </c>
      <c r="P3640" s="0" t="n">
        <v>300</v>
      </c>
      <c r="Q3640" s="0" t="n">
        <v>1</v>
      </c>
      <c r="R3640" s="0" t="str">
        <f aca="false">INDEX(Lookup!$B$4:$B$18,MATCH(C3640,Lookup!$A$4:$A$18,0))</f>
        <v>India</v>
      </c>
      <c r="S3640" s="20" t="n">
        <f aca="false">INDEX(Lookup!$D$4:$D$18,MATCH(C3640,Lookup!$A$4:$A$18,0))</f>
        <v>0.012</v>
      </c>
      <c r="T3640" s="21" t="n">
        <f aca="false">ROUND(P3640*S3640,2)</f>
        <v>3.6</v>
      </c>
      <c r="U3640" s="21" t="n">
        <f aca="false">IF(T3640&lt;=10,1,IF(T3640&lt;=20,2,IF(T3640&lt;=30,3,IF(T3640&lt;=40,4,IF(T3640&lt;=50,5,IF(T3640&lt;=100,6,IF(T3640&lt;=250,7,8)))))))</f>
        <v>1</v>
      </c>
      <c r="V3640" s="21" t="n">
        <f aca="false">IF(AND(OR(Dashboard!$T$3="All",R3640=Dashboard!$T$3),OR(Dashboard!$T$4="All",D3640=Dashboard!$T$4)),1,0)</f>
        <v>1</v>
      </c>
      <c r="W3640" s="21" t="n">
        <f aca="false">IF(V3640=1,T3640+ROW()/10000000,0)</f>
        <v>3.600364</v>
      </c>
    </row>
    <row r="3641" customFormat="false" ht="15" hidden="false" customHeight="false" outlineLevel="0" collapsed="false">
      <c r="A3641" s="0" t="n">
        <v>18378015</v>
      </c>
      <c r="B3641" s="0" t="s">
        <v>9082</v>
      </c>
      <c r="C3641" s="0" t="n">
        <v>1</v>
      </c>
      <c r="D3641" s="0" t="s">
        <v>6924</v>
      </c>
      <c r="E3641" s="0" t="s">
        <v>9083</v>
      </c>
      <c r="F3641" s="0" t="s">
        <v>9021</v>
      </c>
      <c r="G3641" s="0" t="s">
        <v>9022</v>
      </c>
      <c r="H3641" s="0" t="s">
        <v>2128</v>
      </c>
      <c r="I3641" s="0" t="s">
        <v>2123</v>
      </c>
      <c r="J3641" s="0" t="s">
        <v>47</v>
      </c>
      <c r="K3641" s="0" t="s">
        <v>47</v>
      </c>
      <c r="L3641" s="0" t="s">
        <v>47</v>
      </c>
      <c r="M3641" s="0" t="s">
        <v>47</v>
      </c>
      <c r="N3641" s="0" t="n">
        <v>1</v>
      </c>
      <c r="O3641" s="0" t="n">
        <v>0</v>
      </c>
      <c r="P3641" s="0" t="n">
        <v>200</v>
      </c>
      <c r="Q3641" s="0" t="n">
        <v>1</v>
      </c>
      <c r="R3641" s="0" t="str">
        <f aca="false">INDEX(Lookup!$B$4:$B$18,MATCH(C3641,Lookup!$A$4:$A$18,0))</f>
        <v>India</v>
      </c>
      <c r="S3641" s="20" t="n">
        <f aca="false">INDEX(Lookup!$D$4:$D$18,MATCH(C3641,Lookup!$A$4:$A$18,0))</f>
        <v>0.012</v>
      </c>
      <c r="T3641" s="21" t="n">
        <f aca="false">ROUND(P3641*S3641,2)</f>
        <v>2.4</v>
      </c>
      <c r="U3641" s="21" t="n">
        <f aca="false">IF(T3641&lt;=10,1,IF(T3641&lt;=20,2,IF(T3641&lt;=30,3,IF(T3641&lt;=40,4,IF(T3641&lt;=50,5,IF(T3641&lt;=100,6,IF(T3641&lt;=250,7,8)))))))</f>
        <v>1</v>
      </c>
      <c r="V3641" s="21" t="n">
        <f aca="false">IF(AND(OR(Dashboard!$T$3="All",R3641=Dashboard!$T$3),OR(Dashboard!$T$4="All",D3641=Dashboard!$T$4)),1,0)</f>
        <v>1</v>
      </c>
      <c r="W3641" s="21" t="n">
        <f aca="false">IF(V3641=1,T3641+ROW()/10000000,0)</f>
        <v>2.4003641</v>
      </c>
    </row>
    <row r="3642" customFormat="false" ht="15" hidden="false" customHeight="false" outlineLevel="0" collapsed="false">
      <c r="A3642" s="0" t="n">
        <v>18460925</v>
      </c>
      <c r="B3642" s="0" t="s">
        <v>9084</v>
      </c>
      <c r="C3642" s="0" t="n">
        <v>1</v>
      </c>
      <c r="D3642" s="0" t="s">
        <v>6924</v>
      </c>
      <c r="E3642" s="0" t="s">
        <v>9085</v>
      </c>
      <c r="F3642" s="0" t="s">
        <v>9086</v>
      </c>
      <c r="G3642" s="0" t="s">
        <v>9087</v>
      </c>
      <c r="H3642" s="0" t="s">
        <v>2293</v>
      </c>
      <c r="I3642" s="0" t="s">
        <v>2123</v>
      </c>
      <c r="J3642" s="0" t="s">
        <v>46</v>
      </c>
      <c r="K3642" s="0" t="s">
        <v>47</v>
      </c>
      <c r="L3642" s="0" t="s">
        <v>47</v>
      </c>
      <c r="M3642" s="0" t="s">
        <v>47</v>
      </c>
      <c r="N3642" s="0" t="n">
        <v>2</v>
      </c>
      <c r="O3642" s="0" t="n">
        <v>1</v>
      </c>
      <c r="P3642" s="0" t="n">
        <v>800</v>
      </c>
      <c r="Q3642" s="0" t="n">
        <v>1</v>
      </c>
      <c r="R3642" s="0" t="str">
        <f aca="false">INDEX(Lookup!$B$4:$B$18,MATCH(C3642,Lookup!$A$4:$A$18,0))</f>
        <v>India</v>
      </c>
      <c r="S3642" s="20" t="n">
        <f aca="false">INDEX(Lookup!$D$4:$D$18,MATCH(C3642,Lookup!$A$4:$A$18,0))</f>
        <v>0.012</v>
      </c>
      <c r="T3642" s="21" t="n">
        <f aca="false">ROUND(P3642*S3642,2)</f>
        <v>9.6</v>
      </c>
      <c r="U3642" s="21" t="n">
        <f aca="false">IF(T3642&lt;=10,1,IF(T3642&lt;=20,2,IF(T3642&lt;=30,3,IF(T3642&lt;=40,4,IF(T3642&lt;=50,5,IF(T3642&lt;=100,6,IF(T3642&lt;=250,7,8)))))))</f>
        <v>1</v>
      </c>
      <c r="V3642" s="21" t="n">
        <f aca="false">IF(AND(OR(Dashboard!$T$3="All",R3642=Dashboard!$T$3),OR(Dashboard!$T$4="All",D3642=Dashboard!$T$4)),1,0)</f>
        <v>1</v>
      </c>
      <c r="W3642" s="21" t="n">
        <f aca="false">IF(V3642=1,T3642+ROW()/10000000,0)</f>
        <v>9.6003642</v>
      </c>
    </row>
    <row r="3643" customFormat="false" ht="15" hidden="false" customHeight="false" outlineLevel="0" collapsed="false">
      <c r="A3643" s="0" t="n">
        <v>9909</v>
      </c>
      <c r="B3643" s="0" t="s">
        <v>1973</v>
      </c>
      <c r="C3643" s="0" t="n">
        <v>1</v>
      </c>
      <c r="D3643" s="0" t="s">
        <v>6924</v>
      </c>
      <c r="E3643" s="0" t="s">
        <v>9088</v>
      </c>
      <c r="F3643" s="0" t="s">
        <v>9086</v>
      </c>
      <c r="G3643" s="0" t="s">
        <v>9087</v>
      </c>
      <c r="H3643" s="0" t="s">
        <v>2288</v>
      </c>
      <c r="I3643" s="0" t="s">
        <v>2123</v>
      </c>
      <c r="J3643" s="0" t="s">
        <v>47</v>
      </c>
      <c r="K3643" s="0" t="s">
        <v>47</v>
      </c>
      <c r="L3643" s="0" t="s">
        <v>47</v>
      </c>
      <c r="M3643" s="0" t="s">
        <v>47</v>
      </c>
      <c r="N3643" s="0" t="n">
        <v>3</v>
      </c>
      <c r="O3643" s="0" t="n">
        <v>756</v>
      </c>
      <c r="P3643" s="0" t="n">
        <v>1600</v>
      </c>
      <c r="Q3643" s="0" t="n">
        <v>4</v>
      </c>
      <c r="R3643" s="0" t="str">
        <f aca="false">INDEX(Lookup!$B$4:$B$18,MATCH(C3643,Lookup!$A$4:$A$18,0))</f>
        <v>India</v>
      </c>
      <c r="S3643" s="20" t="n">
        <f aca="false">INDEX(Lookup!$D$4:$D$18,MATCH(C3643,Lookup!$A$4:$A$18,0))</f>
        <v>0.012</v>
      </c>
      <c r="T3643" s="21" t="n">
        <f aca="false">ROUND(P3643*S3643,2)</f>
        <v>19.2</v>
      </c>
      <c r="U3643" s="21" t="n">
        <f aca="false">IF(T3643&lt;=10,1,IF(T3643&lt;=20,2,IF(T3643&lt;=30,3,IF(T3643&lt;=40,4,IF(T3643&lt;=50,5,IF(T3643&lt;=100,6,IF(T3643&lt;=250,7,8)))))))</f>
        <v>2</v>
      </c>
      <c r="V3643" s="21" t="n">
        <f aca="false">IF(AND(OR(Dashboard!$T$3="All",R3643=Dashboard!$T$3),OR(Dashboard!$T$4="All",D3643=Dashboard!$T$4)),1,0)</f>
        <v>1</v>
      </c>
      <c r="W3643" s="21" t="n">
        <f aca="false">IF(V3643=1,T3643+ROW()/10000000,0)</f>
        <v>19.2003643</v>
      </c>
    </row>
    <row r="3644" customFormat="false" ht="15" hidden="false" customHeight="false" outlineLevel="0" collapsed="false">
      <c r="A3644" s="0" t="n">
        <v>18423111</v>
      </c>
      <c r="B3644" s="0" t="s">
        <v>3565</v>
      </c>
      <c r="C3644" s="0" t="n">
        <v>1</v>
      </c>
      <c r="D3644" s="0" t="s">
        <v>6924</v>
      </c>
      <c r="E3644" s="0" t="s">
        <v>9089</v>
      </c>
      <c r="F3644" s="0" t="s">
        <v>9090</v>
      </c>
      <c r="G3644" s="0" t="s">
        <v>9091</v>
      </c>
      <c r="H3644" s="0" t="s">
        <v>1358</v>
      </c>
      <c r="I3644" s="0" t="s">
        <v>2123</v>
      </c>
      <c r="J3644" s="0" t="s">
        <v>47</v>
      </c>
      <c r="K3644" s="0" t="s">
        <v>46</v>
      </c>
      <c r="L3644" s="0" t="s">
        <v>47</v>
      </c>
      <c r="M3644" s="0" t="s">
        <v>47</v>
      </c>
      <c r="N3644" s="0" t="n">
        <v>2</v>
      </c>
      <c r="O3644" s="0" t="n">
        <v>33</v>
      </c>
      <c r="P3644" s="0" t="n">
        <v>500</v>
      </c>
      <c r="Q3644" s="0" t="n">
        <v>3.4</v>
      </c>
      <c r="R3644" s="0" t="str">
        <f aca="false">INDEX(Lookup!$B$4:$B$18,MATCH(C3644,Lookup!$A$4:$A$18,0))</f>
        <v>India</v>
      </c>
      <c r="S3644" s="20" t="n">
        <f aca="false">INDEX(Lookup!$D$4:$D$18,MATCH(C3644,Lookup!$A$4:$A$18,0))</f>
        <v>0.012</v>
      </c>
      <c r="T3644" s="21" t="n">
        <f aca="false">ROUND(P3644*S3644,2)</f>
        <v>6</v>
      </c>
      <c r="U3644" s="21" t="n">
        <f aca="false">IF(T3644&lt;=10,1,IF(T3644&lt;=20,2,IF(T3644&lt;=30,3,IF(T3644&lt;=40,4,IF(T3644&lt;=50,5,IF(T3644&lt;=100,6,IF(T3644&lt;=250,7,8)))))))</f>
        <v>1</v>
      </c>
      <c r="V3644" s="21" t="n">
        <f aca="false">IF(AND(OR(Dashboard!$T$3="All",R3644=Dashboard!$T$3),OR(Dashboard!$T$4="All",D3644=Dashboard!$T$4)),1,0)</f>
        <v>1</v>
      </c>
      <c r="W3644" s="21" t="n">
        <f aca="false">IF(V3644=1,T3644+ROW()/10000000,0)</f>
        <v>6.0003644</v>
      </c>
    </row>
    <row r="3645" customFormat="false" ht="15" hidden="false" customHeight="false" outlineLevel="0" collapsed="false">
      <c r="A3645" s="0" t="n">
        <v>18469938</v>
      </c>
      <c r="B3645" s="0" t="s">
        <v>9092</v>
      </c>
      <c r="C3645" s="0" t="n">
        <v>1</v>
      </c>
      <c r="D3645" s="0" t="s">
        <v>6924</v>
      </c>
      <c r="E3645" s="0" t="s">
        <v>9093</v>
      </c>
      <c r="F3645" s="0" t="s">
        <v>9094</v>
      </c>
      <c r="G3645" s="0" t="s">
        <v>9095</v>
      </c>
      <c r="H3645" s="0" t="s">
        <v>9096</v>
      </c>
      <c r="I3645" s="0" t="s">
        <v>2123</v>
      </c>
      <c r="J3645" s="0" t="s">
        <v>46</v>
      </c>
      <c r="K3645" s="0" t="s">
        <v>47</v>
      </c>
      <c r="L3645" s="0" t="s">
        <v>47</v>
      </c>
      <c r="M3645" s="0" t="s">
        <v>47</v>
      </c>
      <c r="N3645" s="0" t="n">
        <v>4</v>
      </c>
      <c r="O3645" s="0" t="n">
        <v>9</v>
      </c>
      <c r="P3645" s="0" t="n">
        <v>2700</v>
      </c>
      <c r="Q3645" s="0" t="n">
        <v>3</v>
      </c>
      <c r="R3645" s="0" t="str">
        <f aca="false">INDEX(Lookup!$B$4:$B$18,MATCH(C3645,Lookup!$A$4:$A$18,0))</f>
        <v>India</v>
      </c>
      <c r="S3645" s="20" t="n">
        <f aca="false">INDEX(Lookup!$D$4:$D$18,MATCH(C3645,Lookup!$A$4:$A$18,0))</f>
        <v>0.012</v>
      </c>
      <c r="T3645" s="21" t="n">
        <f aca="false">ROUND(P3645*S3645,2)</f>
        <v>32.4</v>
      </c>
      <c r="U3645" s="21" t="n">
        <f aca="false">IF(T3645&lt;=10,1,IF(T3645&lt;=20,2,IF(T3645&lt;=30,3,IF(T3645&lt;=40,4,IF(T3645&lt;=50,5,IF(T3645&lt;=100,6,IF(T3645&lt;=250,7,8)))))))</f>
        <v>4</v>
      </c>
      <c r="V3645" s="21" t="n">
        <f aca="false">IF(AND(OR(Dashboard!$T$3="All",R3645=Dashboard!$T$3),OR(Dashboard!$T$4="All",D3645=Dashboard!$T$4)),1,0)</f>
        <v>1</v>
      </c>
      <c r="W3645" s="21" t="n">
        <f aca="false">IF(V3645=1,T3645+ROW()/10000000,0)</f>
        <v>32.4003645</v>
      </c>
    </row>
    <row r="3646" customFormat="false" ht="15" hidden="false" customHeight="false" outlineLevel="0" collapsed="false">
      <c r="A3646" s="0" t="n">
        <v>651</v>
      </c>
      <c r="B3646" s="0" t="s">
        <v>7828</v>
      </c>
      <c r="C3646" s="0" t="n">
        <v>1</v>
      </c>
      <c r="D3646" s="0" t="s">
        <v>6924</v>
      </c>
      <c r="E3646" s="0" t="s">
        <v>9097</v>
      </c>
      <c r="F3646" s="0" t="s">
        <v>9094</v>
      </c>
      <c r="G3646" s="0" t="s">
        <v>9095</v>
      </c>
      <c r="H3646" s="0" t="s">
        <v>153</v>
      </c>
      <c r="I3646" s="0" t="s">
        <v>2123</v>
      </c>
      <c r="J3646" s="0" t="s">
        <v>47</v>
      </c>
      <c r="K3646" s="0" t="s">
        <v>47</v>
      </c>
      <c r="L3646" s="0" t="s">
        <v>47</v>
      </c>
      <c r="M3646" s="0" t="s">
        <v>47</v>
      </c>
      <c r="N3646" s="0" t="n">
        <v>2</v>
      </c>
      <c r="O3646" s="0" t="n">
        <v>70</v>
      </c>
      <c r="P3646" s="0" t="n">
        <v>750</v>
      </c>
      <c r="Q3646" s="0" t="n">
        <v>2.6</v>
      </c>
      <c r="R3646" s="0" t="str">
        <f aca="false">INDEX(Lookup!$B$4:$B$18,MATCH(C3646,Lookup!$A$4:$A$18,0))</f>
        <v>India</v>
      </c>
      <c r="S3646" s="20" t="n">
        <f aca="false">INDEX(Lookup!$D$4:$D$18,MATCH(C3646,Lookup!$A$4:$A$18,0))</f>
        <v>0.012</v>
      </c>
      <c r="T3646" s="21" t="n">
        <f aca="false">ROUND(P3646*S3646,2)</f>
        <v>9</v>
      </c>
      <c r="U3646" s="21" t="n">
        <f aca="false">IF(T3646&lt;=10,1,IF(T3646&lt;=20,2,IF(T3646&lt;=30,3,IF(T3646&lt;=40,4,IF(T3646&lt;=50,5,IF(T3646&lt;=100,6,IF(T3646&lt;=250,7,8)))))))</f>
        <v>1</v>
      </c>
      <c r="V3646" s="21" t="n">
        <f aca="false">IF(AND(OR(Dashboard!$T$3="All",R3646=Dashboard!$T$3),OR(Dashboard!$T$4="All",D3646=Dashboard!$T$4)),1,0)</f>
        <v>1</v>
      </c>
      <c r="W3646" s="21" t="n">
        <f aca="false">IF(V3646=1,T3646+ROW()/10000000,0)</f>
        <v>9.0003646</v>
      </c>
    </row>
    <row r="3647" customFormat="false" ht="15" hidden="false" customHeight="false" outlineLevel="0" collapsed="false">
      <c r="A3647" s="0" t="n">
        <v>17953916</v>
      </c>
      <c r="B3647" s="0" t="s">
        <v>9098</v>
      </c>
      <c r="C3647" s="0" t="n">
        <v>1</v>
      </c>
      <c r="D3647" s="0" t="s">
        <v>6924</v>
      </c>
      <c r="E3647" s="0" t="s">
        <v>9099</v>
      </c>
      <c r="F3647" s="0" t="s">
        <v>9094</v>
      </c>
      <c r="G3647" s="0" t="s">
        <v>9095</v>
      </c>
      <c r="H3647" s="0" t="s">
        <v>402</v>
      </c>
      <c r="I3647" s="0" t="s">
        <v>2123</v>
      </c>
      <c r="J3647" s="0" t="s">
        <v>47</v>
      </c>
      <c r="K3647" s="0" t="s">
        <v>46</v>
      </c>
      <c r="L3647" s="0" t="s">
        <v>47</v>
      </c>
      <c r="M3647" s="0" t="s">
        <v>47</v>
      </c>
      <c r="N3647" s="0" t="n">
        <v>1</v>
      </c>
      <c r="O3647" s="0" t="n">
        <v>70</v>
      </c>
      <c r="P3647" s="0" t="n">
        <v>300</v>
      </c>
      <c r="Q3647" s="0" t="n">
        <v>3.3</v>
      </c>
      <c r="R3647" s="0" t="str">
        <f aca="false">INDEX(Lookup!$B$4:$B$18,MATCH(C3647,Lookup!$A$4:$A$18,0))</f>
        <v>India</v>
      </c>
      <c r="S3647" s="20" t="n">
        <f aca="false">INDEX(Lookup!$D$4:$D$18,MATCH(C3647,Lookup!$A$4:$A$18,0))</f>
        <v>0.012</v>
      </c>
      <c r="T3647" s="21" t="n">
        <f aca="false">ROUND(P3647*S3647,2)</f>
        <v>3.6</v>
      </c>
      <c r="U3647" s="21" t="n">
        <f aca="false">IF(T3647&lt;=10,1,IF(T3647&lt;=20,2,IF(T3647&lt;=30,3,IF(T3647&lt;=40,4,IF(T3647&lt;=50,5,IF(T3647&lt;=100,6,IF(T3647&lt;=250,7,8)))))))</f>
        <v>1</v>
      </c>
      <c r="V3647" s="21" t="n">
        <f aca="false">IF(AND(OR(Dashboard!$T$3="All",R3647=Dashboard!$T$3),OR(Dashboard!$T$4="All",D3647=Dashboard!$T$4)),1,0)</f>
        <v>1</v>
      </c>
      <c r="W3647" s="21" t="n">
        <f aca="false">IF(V3647=1,T3647+ROW()/10000000,0)</f>
        <v>3.6003647</v>
      </c>
    </row>
    <row r="3648" customFormat="false" ht="15" hidden="false" customHeight="false" outlineLevel="0" collapsed="false">
      <c r="A3648" s="0" t="n">
        <v>18168168</v>
      </c>
      <c r="B3648" s="0" t="s">
        <v>2719</v>
      </c>
      <c r="C3648" s="0" t="n">
        <v>1</v>
      </c>
      <c r="D3648" s="0" t="s">
        <v>6924</v>
      </c>
      <c r="E3648" s="0" t="s">
        <v>9100</v>
      </c>
      <c r="F3648" s="0" t="s">
        <v>9094</v>
      </c>
      <c r="G3648" s="0" t="s">
        <v>9095</v>
      </c>
      <c r="H3648" s="0" t="s">
        <v>2723</v>
      </c>
      <c r="I3648" s="0" t="s">
        <v>2123</v>
      </c>
      <c r="J3648" s="0" t="s">
        <v>46</v>
      </c>
      <c r="K3648" s="0" t="s">
        <v>46</v>
      </c>
      <c r="L3648" s="0" t="s">
        <v>47</v>
      </c>
      <c r="M3648" s="0" t="s">
        <v>47</v>
      </c>
      <c r="N3648" s="0" t="n">
        <v>3</v>
      </c>
      <c r="O3648" s="0" t="n">
        <v>75</v>
      </c>
      <c r="P3648" s="0" t="n">
        <v>1000</v>
      </c>
      <c r="Q3648" s="0" t="n">
        <v>3.3</v>
      </c>
      <c r="R3648" s="0" t="str">
        <f aca="false">INDEX(Lookup!$B$4:$B$18,MATCH(C3648,Lookup!$A$4:$A$18,0))</f>
        <v>India</v>
      </c>
      <c r="S3648" s="20" t="n">
        <f aca="false">INDEX(Lookup!$D$4:$D$18,MATCH(C3648,Lookup!$A$4:$A$18,0))</f>
        <v>0.012</v>
      </c>
      <c r="T3648" s="21" t="n">
        <f aca="false">ROUND(P3648*S3648,2)</f>
        <v>12</v>
      </c>
      <c r="U3648" s="21" t="n">
        <f aca="false">IF(T3648&lt;=10,1,IF(T3648&lt;=20,2,IF(T3648&lt;=30,3,IF(T3648&lt;=40,4,IF(T3648&lt;=50,5,IF(T3648&lt;=100,6,IF(T3648&lt;=250,7,8)))))))</f>
        <v>2</v>
      </c>
      <c r="V3648" s="21" t="n">
        <f aca="false">IF(AND(OR(Dashboard!$T$3="All",R3648=Dashboard!$T$3),OR(Dashboard!$T$4="All",D3648=Dashboard!$T$4)),1,0)</f>
        <v>1</v>
      </c>
      <c r="W3648" s="21" t="n">
        <f aca="false">IF(V3648=1,T3648+ROW()/10000000,0)</f>
        <v>12.0003648</v>
      </c>
    </row>
    <row r="3649" customFormat="false" ht="15" hidden="false" customHeight="false" outlineLevel="0" collapsed="false">
      <c r="A3649" s="0" t="n">
        <v>7589</v>
      </c>
      <c r="B3649" s="0" t="s">
        <v>9101</v>
      </c>
      <c r="C3649" s="0" t="n">
        <v>1</v>
      </c>
      <c r="D3649" s="0" t="s">
        <v>6924</v>
      </c>
      <c r="E3649" s="0" t="s">
        <v>9102</v>
      </c>
      <c r="F3649" s="0" t="s">
        <v>9094</v>
      </c>
      <c r="G3649" s="0" t="s">
        <v>9095</v>
      </c>
      <c r="H3649" s="0" t="s">
        <v>3067</v>
      </c>
      <c r="I3649" s="0" t="s">
        <v>2123</v>
      </c>
      <c r="J3649" s="0" t="s">
        <v>47</v>
      </c>
      <c r="K3649" s="0" t="s">
        <v>47</v>
      </c>
      <c r="L3649" s="0" t="s">
        <v>47</v>
      </c>
      <c r="M3649" s="0" t="s">
        <v>47</v>
      </c>
      <c r="N3649" s="0" t="n">
        <v>1</v>
      </c>
      <c r="O3649" s="0" t="n">
        <v>36</v>
      </c>
      <c r="P3649" s="0" t="n">
        <v>200</v>
      </c>
      <c r="Q3649" s="0" t="n">
        <v>3.4</v>
      </c>
      <c r="R3649" s="0" t="str">
        <f aca="false">INDEX(Lookup!$B$4:$B$18,MATCH(C3649,Lookup!$A$4:$A$18,0))</f>
        <v>India</v>
      </c>
      <c r="S3649" s="20" t="n">
        <f aca="false">INDEX(Lookup!$D$4:$D$18,MATCH(C3649,Lookup!$A$4:$A$18,0))</f>
        <v>0.012</v>
      </c>
      <c r="T3649" s="21" t="n">
        <f aca="false">ROUND(P3649*S3649,2)</f>
        <v>2.4</v>
      </c>
      <c r="U3649" s="21" t="n">
        <f aca="false">IF(T3649&lt;=10,1,IF(T3649&lt;=20,2,IF(T3649&lt;=30,3,IF(T3649&lt;=40,4,IF(T3649&lt;=50,5,IF(T3649&lt;=100,6,IF(T3649&lt;=250,7,8)))))))</f>
        <v>1</v>
      </c>
      <c r="V3649" s="21" t="n">
        <f aca="false">IF(AND(OR(Dashboard!$T$3="All",R3649=Dashboard!$T$3),OR(Dashboard!$T$4="All",D3649=Dashboard!$T$4)),1,0)</f>
        <v>1</v>
      </c>
      <c r="W3649" s="21" t="n">
        <f aca="false">IF(V3649=1,T3649+ROW()/10000000,0)</f>
        <v>2.4003649</v>
      </c>
    </row>
    <row r="3650" customFormat="false" ht="15" hidden="false" customHeight="false" outlineLevel="0" collapsed="false">
      <c r="A3650" s="0" t="n">
        <v>1934</v>
      </c>
      <c r="B3650" s="0" t="s">
        <v>9103</v>
      </c>
      <c r="C3650" s="0" t="n">
        <v>1</v>
      </c>
      <c r="D3650" s="0" t="s">
        <v>6924</v>
      </c>
      <c r="E3650" s="0" t="s">
        <v>9104</v>
      </c>
      <c r="F3650" s="0" t="s">
        <v>9094</v>
      </c>
      <c r="G3650" s="0" t="s">
        <v>9095</v>
      </c>
      <c r="H3650" s="0" t="s">
        <v>9105</v>
      </c>
      <c r="I3650" s="0" t="s">
        <v>2123</v>
      </c>
      <c r="J3650" s="0" t="s">
        <v>47</v>
      </c>
      <c r="K3650" s="0" t="s">
        <v>47</v>
      </c>
      <c r="L3650" s="0" t="s">
        <v>47</v>
      </c>
      <c r="M3650" s="0" t="s">
        <v>47</v>
      </c>
      <c r="N3650" s="0" t="n">
        <v>1</v>
      </c>
      <c r="O3650" s="0" t="n">
        <v>26</v>
      </c>
      <c r="P3650" s="0" t="n">
        <v>250</v>
      </c>
      <c r="Q3650" s="0" t="n">
        <v>3.1</v>
      </c>
      <c r="R3650" s="0" t="str">
        <f aca="false">INDEX(Lookup!$B$4:$B$18,MATCH(C3650,Lookup!$A$4:$A$18,0))</f>
        <v>India</v>
      </c>
      <c r="S3650" s="20" t="n">
        <f aca="false">INDEX(Lookup!$D$4:$D$18,MATCH(C3650,Lookup!$A$4:$A$18,0))</f>
        <v>0.012</v>
      </c>
      <c r="T3650" s="21" t="n">
        <f aca="false">ROUND(P3650*S3650,2)</f>
        <v>3</v>
      </c>
      <c r="U3650" s="21" t="n">
        <f aca="false">IF(T3650&lt;=10,1,IF(T3650&lt;=20,2,IF(T3650&lt;=30,3,IF(T3650&lt;=40,4,IF(T3650&lt;=50,5,IF(T3650&lt;=100,6,IF(T3650&lt;=250,7,8)))))))</f>
        <v>1</v>
      </c>
      <c r="V3650" s="21" t="n">
        <f aca="false">IF(AND(OR(Dashboard!$T$3="All",R3650=Dashboard!$T$3),OR(Dashboard!$T$4="All",D3650=Dashboard!$T$4)),1,0)</f>
        <v>1</v>
      </c>
      <c r="W3650" s="21" t="n">
        <f aca="false">IF(V3650=1,T3650+ROW()/10000000,0)</f>
        <v>3.000365</v>
      </c>
    </row>
    <row r="3651" customFormat="false" ht="15" hidden="false" customHeight="false" outlineLevel="0" collapsed="false">
      <c r="A3651" s="0" t="n">
        <v>4385</v>
      </c>
      <c r="B3651" s="0" t="s">
        <v>9106</v>
      </c>
      <c r="C3651" s="0" t="n">
        <v>1</v>
      </c>
      <c r="D3651" s="0" t="s">
        <v>6924</v>
      </c>
      <c r="E3651" s="0" t="s">
        <v>9107</v>
      </c>
      <c r="F3651" s="0" t="s">
        <v>9094</v>
      </c>
      <c r="G3651" s="0" t="s">
        <v>9095</v>
      </c>
      <c r="H3651" s="0" t="s">
        <v>1124</v>
      </c>
      <c r="I3651" s="0" t="s">
        <v>2123</v>
      </c>
      <c r="J3651" s="0" t="s">
        <v>47</v>
      </c>
      <c r="K3651" s="0" t="s">
        <v>46</v>
      </c>
      <c r="L3651" s="0" t="s">
        <v>47</v>
      </c>
      <c r="M3651" s="0" t="s">
        <v>47</v>
      </c>
      <c r="N3651" s="0" t="n">
        <v>2</v>
      </c>
      <c r="O3651" s="0" t="n">
        <v>146</v>
      </c>
      <c r="P3651" s="0" t="n">
        <v>800</v>
      </c>
      <c r="Q3651" s="0" t="n">
        <v>3.3</v>
      </c>
      <c r="R3651" s="0" t="str">
        <f aca="false">INDEX(Lookup!$B$4:$B$18,MATCH(C3651,Lookup!$A$4:$A$18,0))</f>
        <v>India</v>
      </c>
      <c r="S3651" s="20" t="n">
        <f aca="false">INDEX(Lookup!$D$4:$D$18,MATCH(C3651,Lookup!$A$4:$A$18,0))</f>
        <v>0.012</v>
      </c>
      <c r="T3651" s="21" t="n">
        <f aca="false">ROUND(P3651*S3651,2)</f>
        <v>9.6</v>
      </c>
      <c r="U3651" s="21" t="n">
        <f aca="false">IF(T3651&lt;=10,1,IF(T3651&lt;=20,2,IF(T3651&lt;=30,3,IF(T3651&lt;=40,4,IF(T3651&lt;=50,5,IF(T3651&lt;=100,6,IF(T3651&lt;=250,7,8)))))))</f>
        <v>1</v>
      </c>
      <c r="V3651" s="21" t="n">
        <f aca="false">IF(AND(OR(Dashboard!$T$3="All",R3651=Dashboard!$T$3),OR(Dashboard!$T$4="All",D3651=Dashboard!$T$4)),1,0)</f>
        <v>1</v>
      </c>
      <c r="W3651" s="21" t="n">
        <f aca="false">IF(V3651=1,T3651+ROW()/10000000,0)</f>
        <v>9.6003651</v>
      </c>
    </row>
    <row r="3652" customFormat="false" ht="15" hidden="false" customHeight="false" outlineLevel="0" collapsed="false">
      <c r="A3652" s="0" t="n">
        <v>309477</v>
      </c>
      <c r="B3652" s="0" t="s">
        <v>9108</v>
      </c>
      <c r="C3652" s="0" t="n">
        <v>1</v>
      </c>
      <c r="D3652" s="0" t="s">
        <v>6924</v>
      </c>
      <c r="E3652" s="0" t="s">
        <v>9095</v>
      </c>
      <c r="F3652" s="0" t="s">
        <v>9094</v>
      </c>
      <c r="G3652" s="0" t="s">
        <v>9095</v>
      </c>
      <c r="H3652" s="0" t="s">
        <v>9109</v>
      </c>
      <c r="I3652" s="0" t="s">
        <v>2123</v>
      </c>
      <c r="J3652" s="0" t="s">
        <v>47</v>
      </c>
      <c r="K3652" s="0" t="s">
        <v>47</v>
      </c>
      <c r="L3652" s="0" t="s">
        <v>47</v>
      </c>
      <c r="M3652" s="0" t="s">
        <v>47</v>
      </c>
      <c r="N3652" s="0" t="n">
        <v>3</v>
      </c>
      <c r="O3652" s="0" t="n">
        <v>246</v>
      </c>
      <c r="P3652" s="0" t="n">
        <v>1000</v>
      </c>
      <c r="Q3652" s="0" t="n">
        <v>3.4</v>
      </c>
      <c r="R3652" s="0" t="str">
        <f aca="false">INDEX(Lookup!$B$4:$B$18,MATCH(C3652,Lookup!$A$4:$A$18,0))</f>
        <v>India</v>
      </c>
      <c r="S3652" s="20" t="n">
        <f aca="false">INDEX(Lookup!$D$4:$D$18,MATCH(C3652,Lookup!$A$4:$A$18,0))</f>
        <v>0.012</v>
      </c>
      <c r="T3652" s="21" t="n">
        <f aca="false">ROUND(P3652*S3652,2)</f>
        <v>12</v>
      </c>
      <c r="U3652" s="21" t="n">
        <f aca="false">IF(T3652&lt;=10,1,IF(T3652&lt;=20,2,IF(T3652&lt;=30,3,IF(T3652&lt;=40,4,IF(T3652&lt;=50,5,IF(T3652&lt;=100,6,IF(T3652&lt;=250,7,8)))))))</f>
        <v>2</v>
      </c>
      <c r="V3652" s="21" t="n">
        <f aca="false">IF(AND(OR(Dashboard!$T$3="All",R3652=Dashboard!$T$3),OR(Dashboard!$T$4="All",D3652=Dashboard!$T$4)),1,0)</f>
        <v>1</v>
      </c>
      <c r="W3652" s="21" t="n">
        <f aca="false">IF(V3652=1,T3652+ROW()/10000000,0)</f>
        <v>12.0003652</v>
      </c>
    </row>
    <row r="3653" customFormat="false" ht="15" hidden="false" customHeight="false" outlineLevel="0" collapsed="false">
      <c r="A3653" s="0" t="n">
        <v>9835</v>
      </c>
      <c r="B3653" s="0" t="s">
        <v>9110</v>
      </c>
      <c r="C3653" s="0" t="n">
        <v>1</v>
      </c>
      <c r="D3653" s="0" t="s">
        <v>6924</v>
      </c>
      <c r="E3653" s="0" t="s">
        <v>9111</v>
      </c>
      <c r="F3653" s="0" t="s">
        <v>9094</v>
      </c>
      <c r="G3653" s="0" t="s">
        <v>9095</v>
      </c>
      <c r="H3653" s="0" t="s">
        <v>9112</v>
      </c>
      <c r="I3653" s="0" t="s">
        <v>2123</v>
      </c>
      <c r="J3653" s="0" t="s">
        <v>46</v>
      </c>
      <c r="K3653" s="0" t="s">
        <v>46</v>
      </c>
      <c r="L3653" s="0" t="s">
        <v>47</v>
      </c>
      <c r="M3653" s="0" t="s">
        <v>47</v>
      </c>
      <c r="N3653" s="0" t="n">
        <v>2</v>
      </c>
      <c r="O3653" s="0" t="n">
        <v>89</v>
      </c>
      <c r="P3653" s="0" t="n">
        <v>800</v>
      </c>
      <c r="Q3653" s="0" t="n">
        <v>3.3</v>
      </c>
      <c r="R3653" s="0" t="str">
        <f aca="false">INDEX(Lookup!$B$4:$B$18,MATCH(C3653,Lookup!$A$4:$A$18,0))</f>
        <v>India</v>
      </c>
      <c r="S3653" s="20" t="n">
        <f aca="false">INDEX(Lookup!$D$4:$D$18,MATCH(C3653,Lookup!$A$4:$A$18,0))</f>
        <v>0.012</v>
      </c>
      <c r="T3653" s="21" t="n">
        <f aca="false">ROUND(P3653*S3653,2)</f>
        <v>9.6</v>
      </c>
      <c r="U3653" s="21" t="n">
        <f aca="false">IF(T3653&lt;=10,1,IF(T3653&lt;=20,2,IF(T3653&lt;=30,3,IF(T3653&lt;=40,4,IF(T3653&lt;=50,5,IF(T3653&lt;=100,6,IF(T3653&lt;=250,7,8)))))))</f>
        <v>1</v>
      </c>
      <c r="V3653" s="21" t="n">
        <f aca="false">IF(AND(OR(Dashboard!$T$3="All",R3653=Dashboard!$T$3),OR(Dashboard!$T$4="All",D3653=Dashboard!$T$4)),1,0)</f>
        <v>1</v>
      </c>
      <c r="W3653" s="21" t="n">
        <f aca="false">IF(V3653=1,T3653+ROW()/10000000,0)</f>
        <v>9.6003653</v>
      </c>
    </row>
    <row r="3654" customFormat="false" ht="15" hidden="false" customHeight="false" outlineLevel="0" collapsed="false">
      <c r="A3654" s="0" t="n">
        <v>147</v>
      </c>
      <c r="B3654" s="0" t="s">
        <v>2300</v>
      </c>
      <c r="C3654" s="0" t="n">
        <v>1</v>
      </c>
      <c r="D3654" s="0" t="s">
        <v>6924</v>
      </c>
      <c r="E3654" s="0" t="s">
        <v>9113</v>
      </c>
      <c r="F3654" s="0" t="s">
        <v>9094</v>
      </c>
      <c r="G3654" s="0" t="s">
        <v>9095</v>
      </c>
      <c r="H3654" s="0" t="s">
        <v>3005</v>
      </c>
      <c r="I3654" s="0" t="s">
        <v>2123</v>
      </c>
      <c r="J3654" s="0" t="s">
        <v>47</v>
      </c>
      <c r="K3654" s="0" t="s">
        <v>46</v>
      </c>
      <c r="L3654" s="0" t="s">
        <v>47</v>
      </c>
      <c r="M3654" s="0" t="s">
        <v>47</v>
      </c>
      <c r="N3654" s="0" t="n">
        <v>2</v>
      </c>
      <c r="O3654" s="0" t="n">
        <v>115</v>
      </c>
      <c r="P3654" s="0" t="n">
        <v>500</v>
      </c>
      <c r="Q3654" s="0" t="n">
        <v>2.5</v>
      </c>
      <c r="R3654" s="0" t="str">
        <f aca="false">INDEX(Lookup!$B$4:$B$18,MATCH(C3654,Lookup!$A$4:$A$18,0))</f>
        <v>India</v>
      </c>
      <c r="S3654" s="20" t="n">
        <f aca="false">INDEX(Lookup!$D$4:$D$18,MATCH(C3654,Lookup!$A$4:$A$18,0))</f>
        <v>0.012</v>
      </c>
      <c r="T3654" s="21" t="n">
        <f aca="false">ROUND(P3654*S3654,2)</f>
        <v>6</v>
      </c>
      <c r="U3654" s="21" t="n">
        <f aca="false">IF(T3654&lt;=10,1,IF(T3654&lt;=20,2,IF(T3654&lt;=30,3,IF(T3654&lt;=40,4,IF(T3654&lt;=50,5,IF(T3654&lt;=100,6,IF(T3654&lt;=250,7,8)))))))</f>
        <v>1</v>
      </c>
      <c r="V3654" s="21" t="n">
        <f aca="false">IF(AND(OR(Dashboard!$T$3="All",R3654=Dashboard!$T$3),OR(Dashboard!$T$4="All",D3654=Dashboard!$T$4)),1,0)</f>
        <v>1</v>
      </c>
      <c r="W3654" s="21" t="n">
        <f aca="false">IF(V3654=1,T3654+ROW()/10000000,0)</f>
        <v>6.0003654</v>
      </c>
    </row>
    <row r="3655" customFormat="false" ht="15" hidden="false" customHeight="false" outlineLevel="0" collapsed="false">
      <c r="A3655" s="0" t="n">
        <v>18237320</v>
      </c>
      <c r="B3655" s="0" t="s">
        <v>9114</v>
      </c>
      <c r="C3655" s="0" t="n">
        <v>1</v>
      </c>
      <c r="D3655" s="0" t="s">
        <v>6924</v>
      </c>
      <c r="E3655" s="0" t="s">
        <v>9115</v>
      </c>
      <c r="F3655" s="0" t="s">
        <v>9094</v>
      </c>
      <c r="G3655" s="0" t="s">
        <v>9095</v>
      </c>
      <c r="H3655" s="0" t="s">
        <v>2802</v>
      </c>
      <c r="I3655" s="0" t="s">
        <v>2123</v>
      </c>
      <c r="J3655" s="0" t="s">
        <v>46</v>
      </c>
      <c r="K3655" s="0" t="s">
        <v>47</v>
      </c>
      <c r="L3655" s="0" t="s">
        <v>47</v>
      </c>
      <c r="M3655" s="0" t="s">
        <v>47</v>
      </c>
      <c r="N3655" s="0" t="n">
        <v>4</v>
      </c>
      <c r="O3655" s="0" t="n">
        <v>58</v>
      </c>
      <c r="P3655" s="0" t="n">
        <v>2000</v>
      </c>
      <c r="Q3655" s="0" t="n">
        <v>3.4</v>
      </c>
      <c r="R3655" s="0" t="str">
        <f aca="false">INDEX(Lookup!$B$4:$B$18,MATCH(C3655,Lookup!$A$4:$A$18,0))</f>
        <v>India</v>
      </c>
      <c r="S3655" s="20" t="n">
        <f aca="false">INDEX(Lookup!$D$4:$D$18,MATCH(C3655,Lookup!$A$4:$A$18,0))</f>
        <v>0.012</v>
      </c>
      <c r="T3655" s="21" t="n">
        <f aca="false">ROUND(P3655*S3655,2)</f>
        <v>24</v>
      </c>
      <c r="U3655" s="21" t="n">
        <f aca="false">IF(T3655&lt;=10,1,IF(T3655&lt;=20,2,IF(T3655&lt;=30,3,IF(T3655&lt;=40,4,IF(T3655&lt;=50,5,IF(T3655&lt;=100,6,IF(T3655&lt;=250,7,8)))))))</f>
        <v>3</v>
      </c>
      <c r="V3655" s="21" t="n">
        <f aca="false">IF(AND(OR(Dashboard!$T$3="All",R3655=Dashboard!$T$3),OR(Dashboard!$T$4="All",D3655=Dashboard!$T$4)),1,0)</f>
        <v>1</v>
      </c>
      <c r="W3655" s="21" t="n">
        <f aca="false">IF(V3655=1,T3655+ROW()/10000000,0)</f>
        <v>24.0003655</v>
      </c>
    </row>
    <row r="3656" customFormat="false" ht="15" hidden="false" customHeight="false" outlineLevel="0" collapsed="false">
      <c r="A3656" s="0" t="n">
        <v>9980</v>
      </c>
      <c r="B3656" s="0" t="s">
        <v>9116</v>
      </c>
      <c r="C3656" s="0" t="n">
        <v>1</v>
      </c>
      <c r="D3656" s="0" t="s">
        <v>6924</v>
      </c>
      <c r="E3656" s="0" t="s">
        <v>9117</v>
      </c>
      <c r="F3656" s="0" t="s">
        <v>9094</v>
      </c>
      <c r="G3656" s="0" t="s">
        <v>9095</v>
      </c>
      <c r="H3656" s="0" t="s">
        <v>9118</v>
      </c>
      <c r="I3656" s="0" t="s">
        <v>2123</v>
      </c>
      <c r="J3656" s="0" t="s">
        <v>47</v>
      </c>
      <c r="K3656" s="0" t="s">
        <v>46</v>
      </c>
      <c r="L3656" s="0" t="s">
        <v>47</v>
      </c>
      <c r="M3656" s="0" t="s">
        <v>47</v>
      </c>
      <c r="N3656" s="0" t="n">
        <v>1</v>
      </c>
      <c r="O3656" s="0" t="n">
        <v>78</v>
      </c>
      <c r="P3656" s="0" t="n">
        <v>350</v>
      </c>
      <c r="Q3656" s="0" t="n">
        <v>2.8</v>
      </c>
      <c r="R3656" s="0" t="str">
        <f aca="false">INDEX(Lookup!$B$4:$B$18,MATCH(C3656,Lookup!$A$4:$A$18,0))</f>
        <v>India</v>
      </c>
      <c r="S3656" s="20" t="n">
        <f aca="false">INDEX(Lookup!$D$4:$D$18,MATCH(C3656,Lookup!$A$4:$A$18,0))</f>
        <v>0.012</v>
      </c>
      <c r="T3656" s="21" t="n">
        <f aca="false">ROUND(P3656*S3656,2)</f>
        <v>4.2</v>
      </c>
      <c r="U3656" s="21" t="n">
        <f aca="false">IF(T3656&lt;=10,1,IF(T3656&lt;=20,2,IF(T3656&lt;=30,3,IF(T3656&lt;=40,4,IF(T3656&lt;=50,5,IF(T3656&lt;=100,6,IF(T3656&lt;=250,7,8)))))))</f>
        <v>1</v>
      </c>
      <c r="V3656" s="21" t="n">
        <f aca="false">IF(AND(OR(Dashboard!$T$3="All",R3656=Dashboard!$T$3),OR(Dashboard!$T$4="All",D3656=Dashboard!$T$4)),1,0)</f>
        <v>1</v>
      </c>
      <c r="W3656" s="21" t="n">
        <f aca="false">IF(V3656=1,T3656+ROW()/10000000,0)</f>
        <v>4.2003656</v>
      </c>
    </row>
    <row r="3657" customFormat="false" ht="15" hidden="false" customHeight="false" outlineLevel="0" collapsed="false">
      <c r="A3657" s="0" t="n">
        <v>732</v>
      </c>
      <c r="B3657" s="0" t="s">
        <v>5663</v>
      </c>
      <c r="C3657" s="0" t="n">
        <v>1</v>
      </c>
      <c r="D3657" s="0" t="s">
        <v>6924</v>
      </c>
      <c r="E3657" s="0" t="s">
        <v>9119</v>
      </c>
      <c r="F3657" s="0" t="s">
        <v>9094</v>
      </c>
      <c r="G3657" s="0" t="s">
        <v>9095</v>
      </c>
      <c r="H3657" s="0" t="s">
        <v>402</v>
      </c>
      <c r="I3657" s="0" t="s">
        <v>2123</v>
      </c>
      <c r="J3657" s="0" t="s">
        <v>47</v>
      </c>
      <c r="K3657" s="0" t="s">
        <v>46</v>
      </c>
      <c r="L3657" s="0" t="s">
        <v>47</v>
      </c>
      <c r="M3657" s="0" t="s">
        <v>47</v>
      </c>
      <c r="N3657" s="0" t="n">
        <v>1</v>
      </c>
      <c r="O3657" s="0" t="n">
        <v>67</v>
      </c>
      <c r="P3657" s="0" t="n">
        <v>300</v>
      </c>
      <c r="Q3657" s="0" t="n">
        <v>3</v>
      </c>
      <c r="R3657" s="0" t="str">
        <f aca="false">INDEX(Lookup!$B$4:$B$18,MATCH(C3657,Lookup!$A$4:$A$18,0))</f>
        <v>India</v>
      </c>
      <c r="S3657" s="20" t="n">
        <f aca="false">INDEX(Lookup!$D$4:$D$18,MATCH(C3657,Lookup!$A$4:$A$18,0))</f>
        <v>0.012</v>
      </c>
      <c r="T3657" s="21" t="n">
        <f aca="false">ROUND(P3657*S3657,2)</f>
        <v>3.6</v>
      </c>
      <c r="U3657" s="21" t="n">
        <f aca="false">IF(T3657&lt;=10,1,IF(T3657&lt;=20,2,IF(T3657&lt;=30,3,IF(T3657&lt;=40,4,IF(T3657&lt;=50,5,IF(T3657&lt;=100,6,IF(T3657&lt;=250,7,8)))))))</f>
        <v>1</v>
      </c>
      <c r="V3657" s="21" t="n">
        <f aca="false">IF(AND(OR(Dashboard!$T$3="All",R3657=Dashboard!$T$3),OR(Dashboard!$T$4="All",D3657=Dashboard!$T$4)),1,0)</f>
        <v>1</v>
      </c>
      <c r="W3657" s="21" t="n">
        <f aca="false">IF(V3657=1,T3657+ROW()/10000000,0)</f>
        <v>3.6003657</v>
      </c>
    </row>
    <row r="3658" customFormat="false" ht="15" hidden="false" customHeight="false" outlineLevel="0" collapsed="false">
      <c r="A3658" s="0" t="n">
        <v>311515</v>
      </c>
      <c r="B3658" s="0" t="s">
        <v>9120</v>
      </c>
      <c r="C3658" s="0" t="n">
        <v>1</v>
      </c>
      <c r="D3658" s="0" t="s">
        <v>6924</v>
      </c>
      <c r="E3658" s="0" t="s">
        <v>9095</v>
      </c>
      <c r="F3658" s="0" t="s">
        <v>9094</v>
      </c>
      <c r="G3658" s="0" t="s">
        <v>9095</v>
      </c>
      <c r="H3658" s="0" t="s">
        <v>8017</v>
      </c>
      <c r="I3658" s="0" t="s">
        <v>2123</v>
      </c>
      <c r="J3658" s="0" t="s">
        <v>47</v>
      </c>
      <c r="K3658" s="0" t="s">
        <v>46</v>
      </c>
      <c r="L3658" s="0" t="s">
        <v>47</v>
      </c>
      <c r="M3658" s="0" t="s">
        <v>47</v>
      </c>
      <c r="N3658" s="0" t="n">
        <v>2</v>
      </c>
      <c r="O3658" s="0" t="n">
        <v>199</v>
      </c>
      <c r="P3658" s="0" t="n">
        <v>850</v>
      </c>
      <c r="Q3658" s="0" t="n">
        <v>3.4</v>
      </c>
      <c r="R3658" s="0" t="str">
        <f aca="false">INDEX(Lookup!$B$4:$B$18,MATCH(C3658,Lookup!$A$4:$A$18,0))</f>
        <v>India</v>
      </c>
      <c r="S3658" s="20" t="n">
        <f aca="false">INDEX(Lookup!$D$4:$D$18,MATCH(C3658,Lookup!$A$4:$A$18,0))</f>
        <v>0.012</v>
      </c>
      <c r="T3658" s="21" t="n">
        <f aca="false">ROUND(P3658*S3658,2)</f>
        <v>10.2</v>
      </c>
      <c r="U3658" s="21" t="n">
        <f aca="false">IF(T3658&lt;=10,1,IF(T3658&lt;=20,2,IF(T3658&lt;=30,3,IF(T3658&lt;=40,4,IF(T3658&lt;=50,5,IF(T3658&lt;=100,6,IF(T3658&lt;=250,7,8)))))))</f>
        <v>2</v>
      </c>
      <c r="V3658" s="21" t="n">
        <f aca="false">IF(AND(OR(Dashboard!$T$3="All",R3658=Dashboard!$T$3),OR(Dashboard!$T$4="All",D3658=Dashboard!$T$4)),1,0)</f>
        <v>1</v>
      </c>
      <c r="W3658" s="21" t="n">
        <f aca="false">IF(V3658=1,T3658+ROW()/10000000,0)</f>
        <v>10.2003658</v>
      </c>
    </row>
    <row r="3659" customFormat="false" ht="15" hidden="false" customHeight="false" outlineLevel="0" collapsed="false">
      <c r="A3659" s="0" t="n">
        <v>309520</v>
      </c>
      <c r="B3659" s="0" t="s">
        <v>9121</v>
      </c>
      <c r="C3659" s="0" t="n">
        <v>1</v>
      </c>
      <c r="D3659" s="0" t="s">
        <v>6924</v>
      </c>
      <c r="E3659" s="0" t="s">
        <v>9122</v>
      </c>
      <c r="F3659" s="0" t="s">
        <v>9094</v>
      </c>
      <c r="G3659" s="0" t="s">
        <v>9095</v>
      </c>
      <c r="H3659" s="0" t="s">
        <v>2868</v>
      </c>
      <c r="I3659" s="0" t="s">
        <v>2123</v>
      </c>
      <c r="J3659" s="0" t="s">
        <v>47</v>
      </c>
      <c r="K3659" s="0" t="s">
        <v>47</v>
      </c>
      <c r="L3659" s="0" t="s">
        <v>47</v>
      </c>
      <c r="M3659" s="0" t="s">
        <v>47</v>
      </c>
      <c r="N3659" s="0" t="n">
        <v>1</v>
      </c>
      <c r="O3659" s="0" t="n">
        <v>19</v>
      </c>
      <c r="P3659" s="0" t="n">
        <v>400</v>
      </c>
      <c r="Q3659" s="0" t="n">
        <v>3.3</v>
      </c>
      <c r="R3659" s="0" t="str">
        <f aca="false">INDEX(Lookup!$B$4:$B$18,MATCH(C3659,Lookup!$A$4:$A$18,0))</f>
        <v>India</v>
      </c>
      <c r="S3659" s="20" t="n">
        <f aca="false">INDEX(Lookup!$D$4:$D$18,MATCH(C3659,Lookup!$A$4:$A$18,0))</f>
        <v>0.012</v>
      </c>
      <c r="T3659" s="21" t="n">
        <f aca="false">ROUND(P3659*S3659,2)</f>
        <v>4.8</v>
      </c>
      <c r="U3659" s="21" t="n">
        <f aca="false">IF(T3659&lt;=10,1,IF(T3659&lt;=20,2,IF(T3659&lt;=30,3,IF(T3659&lt;=40,4,IF(T3659&lt;=50,5,IF(T3659&lt;=100,6,IF(T3659&lt;=250,7,8)))))))</f>
        <v>1</v>
      </c>
      <c r="V3659" s="21" t="n">
        <f aca="false">IF(AND(OR(Dashboard!$T$3="All",R3659=Dashboard!$T$3),OR(Dashboard!$T$4="All",D3659=Dashboard!$T$4)),1,0)</f>
        <v>1</v>
      </c>
      <c r="W3659" s="21" t="n">
        <f aca="false">IF(V3659=1,T3659+ROW()/10000000,0)</f>
        <v>4.8003659</v>
      </c>
    </row>
    <row r="3660" customFormat="false" ht="15" hidden="false" customHeight="false" outlineLevel="0" collapsed="false">
      <c r="A3660" s="0" t="n">
        <v>18400736</v>
      </c>
      <c r="B3660" s="0" t="s">
        <v>9123</v>
      </c>
      <c r="C3660" s="0" t="n">
        <v>1</v>
      </c>
      <c r="D3660" s="0" t="s">
        <v>6924</v>
      </c>
      <c r="E3660" s="0" t="s">
        <v>9095</v>
      </c>
      <c r="F3660" s="0" t="s">
        <v>9094</v>
      </c>
      <c r="G3660" s="0" t="s">
        <v>9095</v>
      </c>
      <c r="H3660" s="0" t="s">
        <v>9124</v>
      </c>
      <c r="I3660" s="0" t="s">
        <v>2123</v>
      </c>
      <c r="J3660" s="0" t="s">
        <v>47</v>
      </c>
      <c r="K3660" s="0" t="s">
        <v>46</v>
      </c>
      <c r="L3660" s="0" t="s">
        <v>47</v>
      </c>
      <c r="M3660" s="0" t="s">
        <v>47</v>
      </c>
      <c r="N3660" s="0" t="n">
        <v>3</v>
      </c>
      <c r="O3660" s="0" t="n">
        <v>162</v>
      </c>
      <c r="P3660" s="0" t="n">
        <v>1000</v>
      </c>
      <c r="Q3660" s="0" t="n">
        <v>4.5</v>
      </c>
      <c r="R3660" s="0" t="str">
        <f aca="false">INDEX(Lookup!$B$4:$B$18,MATCH(C3660,Lookup!$A$4:$A$18,0))</f>
        <v>India</v>
      </c>
      <c r="S3660" s="20" t="n">
        <f aca="false">INDEX(Lookup!$D$4:$D$18,MATCH(C3660,Lookup!$A$4:$A$18,0))</f>
        <v>0.012</v>
      </c>
      <c r="T3660" s="21" t="n">
        <f aca="false">ROUND(P3660*S3660,2)</f>
        <v>12</v>
      </c>
      <c r="U3660" s="21" t="n">
        <f aca="false">IF(T3660&lt;=10,1,IF(T3660&lt;=20,2,IF(T3660&lt;=30,3,IF(T3660&lt;=40,4,IF(T3660&lt;=50,5,IF(T3660&lt;=100,6,IF(T3660&lt;=250,7,8)))))))</f>
        <v>2</v>
      </c>
      <c r="V3660" s="21" t="n">
        <f aca="false">IF(AND(OR(Dashboard!$T$3="All",R3660=Dashboard!$T$3),OR(Dashboard!$T$4="All",D3660=Dashboard!$T$4)),1,0)</f>
        <v>1</v>
      </c>
      <c r="W3660" s="21" t="n">
        <f aca="false">IF(V3660=1,T3660+ROW()/10000000,0)</f>
        <v>12.000366</v>
      </c>
    </row>
    <row r="3661" customFormat="false" ht="15" hidden="false" customHeight="false" outlineLevel="0" collapsed="false">
      <c r="A3661" s="0" t="n">
        <v>18255193</v>
      </c>
      <c r="B3661" s="0" t="s">
        <v>5916</v>
      </c>
      <c r="C3661" s="0" t="n">
        <v>1</v>
      </c>
      <c r="D3661" s="0" t="s">
        <v>6924</v>
      </c>
      <c r="E3661" s="0" t="s">
        <v>9095</v>
      </c>
      <c r="F3661" s="0" t="s">
        <v>9094</v>
      </c>
      <c r="G3661" s="0" t="s">
        <v>9095</v>
      </c>
      <c r="H3661" s="0" t="s">
        <v>5918</v>
      </c>
      <c r="I3661" s="0" t="s">
        <v>2123</v>
      </c>
      <c r="J3661" s="0" t="s">
        <v>47</v>
      </c>
      <c r="K3661" s="0" t="s">
        <v>47</v>
      </c>
      <c r="L3661" s="0" t="s">
        <v>47</v>
      </c>
      <c r="M3661" s="0" t="s">
        <v>47</v>
      </c>
      <c r="N3661" s="0" t="n">
        <v>2</v>
      </c>
      <c r="O3661" s="0" t="n">
        <v>38</v>
      </c>
      <c r="P3661" s="0" t="n">
        <v>600</v>
      </c>
      <c r="Q3661" s="0" t="n">
        <v>3.6</v>
      </c>
      <c r="R3661" s="0" t="str">
        <f aca="false">INDEX(Lookup!$B$4:$B$18,MATCH(C3661,Lookup!$A$4:$A$18,0))</f>
        <v>India</v>
      </c>
      <c r="S3661" s="20" t="n">
        <f aca="false">INDEX(Lookup!$D$4:$D$18,MATCH(C3661,Lookup!$A$4:$A$18,0))</f>
        <v>0.012</v>
      </c>
      <c r="T3661" s="21" t="n">
        <f aca="false">ROUND(P3661*S3661,2)</f>
        <v>7.2</v>
      </c>
      <c r="U3661" s="21" t="n">
        <f aca="false">IF(T3661&lt;=10,1,IF(T3661&lt;=20,2,IF(T3661&lt;=30,3,IF(T3661&lt;=40,4,IF(T3661&lt;=50,5,IF(T3661&lt;=100,6,IF(T3661&lt;=250,7,8)))))))</f>
        <v>1</v>
      </c>
      <c r="V3661" s="21" t="n">
        <f aca="false">IF(AND(OR(Dashboard!$T$3="All",R3661=Dashboard!$T$3),OR(Dashboard!$T$4="All",D3661=Dashboard!$T$4)),1,0)</f>
        <v>1</v>
      </c>
      <c r="W3661" s="21" t="n">
        <f aca="false">IF(V3661=1,T3661+ROW()/10000000,0)</f>
        <v>7.2003661</v>
      </c>
    </row>
    <row r="3662" customFormat="false" ht="15" hidden="false" customHeight="false" outlineLevel="0" collapsed="false">
      <c r="A3662" s="0" t="n">
        <v>311584</v>
      </c>
      <c r="B3662" s="0" t="s">
        <v>4211</v>
      </c>
      <c r="C3662" s="0" t="n">
        <v>1</v>
      </c>
      <c r="D3662" s="0" t="s">
        <v>6924</v>
      </c>
      <c r="E3662" s="0" t="s">
        <v>9095</v>
      </c>
      <c r="F3662" s="0" t="s">
        <v>9094</v>
      </c>
      <c r="G3662" s="0" t="s">
        <v>9095</v>
      </c>
      <c r="H3662" s="0" t="s">
        <v>2210</v>
      </c>
      <c r="I3662" s="0" t="s">
        <v>2123</v>
      </c>
      <c r="J3662" s="0" t="s">
        <v>47</v>
      </c>
      <c r="K3662" s="0" t="s">
        <v>46</v>
      </c>
      <c r="L3662" s="0" t="s">
        <v>47</v>
      </c>
      <c r="M3662" s="0" t="s">
        <v>47</v>
      </c>
      <c r="N3662" s="0" t="n">
        <v>3</v>
      </c>
      <c r="O3662" s="0" t="n">
        <v>697</v>
      </c>
      <c r="P3662" s="0" t="n">
        <v>1000</v>
      </c>
      <c r="Q3662" s="0" t="n">
        <v>3.8</v>
      </c>
      <c r="R3662" s="0" t="str">
        <f aca="false">INDEX(Lookup!$B$4:$B$18,MATCH(C3662,Lookup!$A$4:$A$18,0))</f>
        <v>India</v>
      </c>
      <c r="S3662" s="20" t="n">
        <f aca="false">INDEX(Lookup!$D$4:$D$18,MATCH(C3662,Lookup!$A$4:$A$18,0))</f>
        <v>0.012</v>
      </c>
      <c r="T3662" s="21" t="n">
        <f aca="false">ROUND(P3662*S3662,2)</f>
        <v>12</v>
      </c>
      <c r="U3662" s="21" t="n">
        <f aca="false">IF(T3662&lt;=10,1,IF(T3662&lt;=20,2,IF(T3662&lt;=30,3,IF(T3662&lt;=40,4,IF(T3662&lt;=50,5,IF(T3662&lt;=100,6,IF(T3662&lt;=250,7,8)))))))</f>
        <v>2</v>
      </c>
      <c r="V3662" s="21" t="n">
        <f aca="false">IF(AND(OR(Dashboard!$T$3="All",R3662=Dashboard!$T$3),OR(Dashboard!$T$4="All",D3662=Dashboard!$T$4)),1,0)</f>
        <v>1</v>
      </c>
      <c r="W3662" s="21" t="n">
        <f aca="false">IF(V3662=1,T3662+ROW()/10000000,0)</f>
        <v>12.0003662</v>
      </c>
    </row>
    <row r="3663" customFormat="false" ht="15" hidden="false" customHeight="false" outlineLevel="0" collapsed="false">
      <c r="A3663" s="0" t="n">
        <v>702</v>
      </c>
      <c r="B3663" s="0" t="s">
        <v>3180</v>
      </c>
      <c r="C3663" s="0" t="n">
        <v>1</v>
      </c>
      <c r="D3663" s="0" t="s">
        <v>6924</v>
      </c>
      <c r="E3663" s="0" t="s">
        <v>9125</v>
      </c>
      <c r="F3663" s="0" t="s">
        <v>9094</v>
      </c>
      <c r="G3663" s="0" t="s">
        <v>9095</v>
      </c>
      <c r="H3663" s="0" t="s">
        <v>3182</v>
      </c>
      <c r="I3663" s="0" t="s">
        <v>2123</v>
      </c>
      <c r="J3663" s="0" t="s">
        <v>47</v>
      </c>
      <c r="K3663" s="0" t="s">
        <v>46</v>
      </c>
      <c r="L3663" s="0" t="s">
        <v>47</v>
      </c>
      <c r="M3663" s="0" t="s">
        <v>47</v>
      </c>
      <c r="N3663" s="0" t="n">
        <v>1</v>
      </c>
      <c r="O3663" s="0" t="n">
        <v>56</v>
      </c>
      <c r="P3663" s="0" t="n">
        <v>300</v>
      </c>
      <c r="Q3663" s="0" t="n">
        <v>3.6</v>
      </c>
      <c r="R3663" s="0" t="str">
        <f aca="false">INDEX(Lookup!$B$4:$B$18,MATCH(C3663,Lookup!$A$4:$A$18,0))</f>
        <v>India</v>
      </c>
      <c r="S3663" s="20" t="n">
        <f aca="false">INDEX(Lookup!$D$4:$D$18,MATCH(C3663,Lookup!$A$4:$A$18,0))</f>
        <v>0.012</v>
      </c>
      <c r="T3663" s="21" t="n">
        <f aca="false">ROUND(P3663*S3663,2)</f>
        <v>3.6</v>
      </c>
      <c r="U3663" s="21" t="n">
        <f aca="false">IF(T3663&lt;=10,1,IF(T3663&lt;=20,2,IF(T3663&lt;=30,3,IF(T3663&lt;=40,4,IF(T3663&lt;=50,5,IF(T3663&lt;=100,6,IF(T3663&lt;=250,7,8)))))))</f>
        <v>1</v>
      </c>
      <c r="V3663" s="21" t="n">
        <f aca="false">IF(AND(OR(Dashboard!$T$3="All",R3663=Dashboard!$T$3),OR(Dashboard!$T$4="All",D3663=Dashboard!$T$4)),1,0)</f>
        <v>1</v>
      </c>
      <c r="W3663" s="21" t="n">
        <f aca="false">IF(V3663=1,T3663+ROW()/10000000,0)</f>
        <v>3.6003663</v>
      </c>
    </row>
    <row r="3664" customFormat="false" ht="15" hidden="false" customHeight="false" outlineLevel="0" collapsed="false">
      <c r="A3664" s="0" t="n">
        <v>18313122</v>
      </c>
      <c r="B3664" s="0" t="s">
        <v>9126</v>
      </c>
      <c r="C3664" s="0" t="n">
        <v>1</v>
      </c>
      <c r="D3664" s="0" t="s">
        <v>6924</v>
      </c>
      <c r="E3664" s="0" t="s">
        <v>9127</v>
      </c>
      <c r="F3664" s="0" t="s">
        <v>9094</v>
      </c>
      <c r="G3664" s="0" t="s">
        <v>9095</v>
      </c>
      <c r="H3664" s="0" t="s">
        <v>2868</v>
      </c>
      <c r="I3664" s="0" t="s">
        <v>2123</v>
      </c>
      <c r="J3664" s="0" t="s">
        <v>47</v>
      </c>
      <c r="K3664" s="0" t="s">
        <v>46</v>
      </c>
      <c r="L3664" s="0" t="s">
        <v>47</v>
      </c>
      <c r="M3664" s="0" t="s">
        <v>47</v>
      </c>
      <c r="N3664" s="0" t="n">
        <v>2</v>
      </c>
      <c r="O3664" s="0" t="n">
        <v>51</v>
      </c>
      <c r="P3664" s="0" t="n">
        <v>500</v>
      </c>
      <c r="Q3664" s="0" t="n">
        <v>3.8</v>
      </c>
      <c r="R3664" s="0" t="str">
        <f aca="false">INDEX(Lookup!$B$4:$B$18,MATCH(C3664,Lookup!$A$4:$A$18,0))</f>
        <v>India</v>
      </c>
      <c r="S3664" s="20" t="n">
        <f aca="false">INDEX(Lookup!$D$4:$D$18,MATCH(C3664,Lookup!$A$4:$A$18,0))</f>
        <v>0.012</v>
      </c>
      <c r="T3664" s="21" t="n">
        <f aca="false">ROUND(P3664*S3664,2)</f>
        <v>6</v>
      </c>
      <c r="U3664" s="21" t="n">
        <f aca="false">IF(T3664&lt;=10,1,IF(T3664&lt;=20,2,IF(T3664&lt;=30,3,IF(T3664&lt;=40,4,IF(T3664&lt;=50,5,IF(T3664&lt;=100,6,IF(T3664&lt;=250,7,8)))))))</f>
        <v>1</v>
      </c>
      <c r="V3664" s="21" t="n">
        <f aca="false">IF(AND(OR(Dashboard!$T$3="All",R3664=Dashboard!$T$3),OR(Dashboard!$T$4="All",D3664=Dashboard!$T$4)),1,0)</f>
        <v>1</v>
      </c>
      <c r="W3664" s="21" t="n">
        <f aca="false">IF(V3664=1,T3664+ROW()/10000000,0)</f>
        <v>6.0003664</v>
      </c>
    </row>
    <row r="3665" customFormat="false" ht="15" hidden="false" customHeight="false" outlineLevel="0" collapsed="false">
      <c r="A3665" s="0" t="n">
        <v>309156</v>
      </c>
      <c r="B3665" s="0" t="s">
        <v>9128</v>
      </c>
      <c r="C3665" s="0" t="n">
        <v>1</v>
      </c>
      <c r="D3665" s="0" t="s">
        <v>6924</v>
      </c>
      <c r="E3665" s="0" t="s">
        <v>9129</v>
      </c>
      <c r="F3665" s="0" t="s">
        <v>9094</v>
      </c>
      <c r="G3665" s="0" t="s">
        <v>9095</v>
      </c>
      <c r="H3665" s="0" t="s">
        <v>3942</v>
      </c>
      <c r="I3665" s="0" t="s">
        <v>2123</v>
      </c>
      <c r="J3665" s="0" t="s">
        <v>47</v>
      </c>
      <c r="K3665" s="0" t="s">
        <v>46</v>
      </c>
      <c r="L3665" s="0" t="s">
        <v>47</v>
      </c>
      <c r="M3665" s="0" t="s">
        <v>47</v>
      </c>
      <c r="N3665" s="0" t="n">
        <v>2</v>
      </c>
      <c r="O3665" s="0" t="n">
        <v>130</v>
      </c>
      <c r="P3665" s="0" t="n">
        <v>500</v>
      </c>
      <c r="Q3665" s="0" t="n">
        <v>3.7</v>
      </c>
      <c r="R3665" s="0" t="str">
        <f aca="false">INDEX(Lookup!$B$4:$B$18,MATCH(C3665,Lookup!$A$4:$A$18,0))</f>
        <v>India</v>
      </c>
      <c r="S3665" s="20" t="n">
        <f aca="false">INDEX(Lookup!$D$4:$D$18,MATCH(C3665,Lookup!$A$4:$A$18,0))</f>
        <v>0.012</v>
      </c>
      <c r="T3665" s="21" t="n">
        <f aca="false">ROUND(P3665*S3665,2)</f>
        <v>6</v>
      </c>
      <c r="U3665" s="21" t="n">
        <f aca="false">IF(T3665&lt;=10,1,IF(T3665&lt;=20,2,IF(T3665&lt;=30,3,IF(T3665&lt;=40,4,IF(T3665&lt;=50,5,IF(T3665&lt;=100,6,IF(T3665&lt;=250,7,8)))))))</f>
        <v>1</v>
      </c>
      <c r="V3665" s="21" t="n">
        <f aca="false">IF(AND(OR(Dashboard!$T$3="All",R3665=Dashboard!$T$3),OR(Dashboard!$T$4="All",D3665=Dashboard!$T$4)),1,0)</f>
        <v>1</v>
      </c>
      <c r="W3665" s="21" t="n">
        <f aca="false">IF(V3665=1,T3665+ROW()/10000000,0)</f>
        <v>6.0003665</v>
      </c>
    </row>
    <row r="3666" customFormat="false" ht="15" hidden="false" customHeight="false" outlineLevel="0" collapsed="false">
      <c r="A3666" s="0" t="n">
        <v>18268706</v>
      </c>
      <c r="B3666" s="0" t="s">
        <v>4236</v>
      </c>
      <c r="C3666" s="0" t="n">
        <v>1</v>
      </c>
      <c r="D3666" s="0" t="s">
        <v>6924</v>
      </c>
      <c r="E3666" s="0" t="s">
        <v>9095</v>
      </c>
      <c r="F3666" s="0" t="s">
        <v>9094</v>
      </c>
      <c r="G3666" s="0" t="s">
        <v>9095</v>
      </c>
      <c r="H3666" s="0" t="s">
        <v>4237</v>
      </c>
      <c r="I3666" s="0" t="s">
        <v>2123</v>
      </c>
      <c r="J3666" s="0" t="s">
        <v>47</v>
      </c>
      <c r="K3666" s="0" t="s">
        <v>46</v>
      </c>
      <c r="L3666" s="0" t="s">
        <v>47</v>
      </c>
      <c r="M3666" s="0" t="s">
        <v>47</v>
      </c>
      <c r="N3666" s="0" t="n">
        <v>2</v>
      </c>
      <c r="O3666" s="0" t="n">
        <v>349</v>
      </c>
      <c r="P3666" s="0" t="n">
        <v>850</v>
      </c>
      <c r="Q3666" s="0" t="n">
        <v>3.9</v>
      </c>
      <c r="R3666" s="0" t="str">
        <f aca="false">INDEX(Lookup!$B$4:$B$18,MATCH(C3666,Lookup!$A$4:$A$18,0))</f>
        <v>India</v>
      </c>
      <c r="S3666" s="20" t="n">
        <f aca="false">INDEX(Lookup!$D$4:$D$18,MATCH(C3666,Lookup!$A$4:$A$18,0))</f>
        <v>0.012</v>
      </c>
      <c r="T3666" s="21" t="n">
        <f aca="false">ROUND(P3666*S3666,2)</f>
        <v>10.2</v>
      </c>
      <c r="U3666" s="21" t="n">
        <f aca="false">IF(T3666&lt;=10,1,IF(T3666&lt;=20,2,IF(T3666&lt;=30,3,IF(T3666&lt;=40,4,IF(T3666&lt;=50,5,IF(T3666&lt;=100,6,IF(T3666&lt;=250,7,8)))))))</f>
        <v>2</v>
      </c>
      <c r="V3666" s="21" t="n">
        <f aca="false">IF(AND(OR(Dashboard!$T$3="All",R3666=Dashboard!$T$3),OR(Dashboard!$T$4="All",D3666=Dashboard!$T$4)),1,0)</f>
        <v>1</v>
      </c>
      <c r="W3666" s="21" t="n">
        <f aca="false">IF(V3666=1,T3666+ROW()/10000000,0)</f>
        <v>10.2003666</v>
      </c>
    </row>
    <row r="3667" customFormat="false" ht="15" hidden="false" customHeight="false" outlineLevel="0" collapsed="false">
      <c r="A3667" s="0" t="n">
        <v>18415352</v>
      </c>
      <c r="B3667" s="0" t="s">
        <v>9130</v>
      </c>
      <c r="C3667" s="0" t="n">
        <v>1</v>
      </c>
      <c r="D3667" s="0" t="s">
        <v>6924</v>
      </c>
      <c r="E3667" s="0" t="s">
        <v>9131</v>
      </c>
      <c r="F3667" s="0" t="s">
        <v>9094</v>
      </c>
      <c r="G3667" s="0" t="s">
        <v>9095</v>
      </c>
      <c r="H3667" s="0" t="s">
        <v>153</v>
      </c>
      <c r="I3667" s="0" t="s">
        <v>2123</v>
      </c>
      <c r="J3667" s="0" t="s">
        <v>47</v>
      </c>
      <c r="K3667" s="0" t="s">
        <v>47</v>
      </c>
      <c r="L3667" s="0" t="s">
        <v>47</v>
      </c>
      <c r="M3667" s="0" t="s">
        <v>47</v>
      </c>
      <c r="N3667" s="0" t="n">
        <v>3</v>
      </c>
      <c r="O3667" s="0" t="n">
        <v>50</v>
      </c>
      <c r="P3667" s="0" t="n">
        <v>1000</v>
      </c>
      <c r="Q3667" s="0" t="n">
        <v>3.8</v>
      </c>
      <c r="R3667" s="0" t="str">
        <f aca="false">INDEX(Lookup!$B$4:$B$18,MATCH(C3667,Lookup!$A$4:$A$18,0))</f>
        <v>India</v>
      </c>
      <c r="S3667" s="20" t="n">
        <f aca="false">INDEX(Lookup!$D$4:$D$18,MATCH(C3667,Lookup!$A$4:$A$18,0))</f>
        <v>0.012</v>
      </c>
      <c r="T3667" s="21" t="n">
        <f aca="false">ROUND(P3667*S3667,2)</f>
        <v>12</v>
      </c>
      <c r="U3667" s="21" t="n">
        <f aca="false">IF(T3667&lt;=10,1,IF(T3667&lt;=20,2,IF(T3667&lt;=30,3,IF(T3667&lt;=40,4,IF(T3667&lt;=50,5,IF(T3667&lt;=100,6,IF(T3667&lt;=250,7,8)))))))</f>
        <v>2</v>
      </c>
      <c r="V3667" s="21" t="n">
        <f aca="false">IF(AND(OR(Dashboard!$T$3="All",R3667=Dashboard!$T$3),OR(Dashboard!$T$4="All",D3667=Dashboard!$T$4)),1,0)</f>
        <v>1</v>
      </c>
      <c r="W3667" s="21" t="n">
        <f aca="false">IF(V3667=1,T3667+ROW()/10000000,0)</f>
        <v>12.0003667</v>
      </c>
    </row>
    <row r="3668" customFormat="false" ht="15" hidden="false" customHeight="false" outlineLevel="0" collapsed="false">
      <c r="A3668" s="0" t="n">
        <v>3620</v>
      </c>
      <c r="B3668" s="0" t="s">
        <v>9132</v>
      </c>
      <c r="C3668" s="0" t="n">
        <v>1</v>
      </c>
      <c r="D3668" s="0" t="s">
        <v>6924</v>
      </c>
      <c r="E3668" s="0" t="s">
        <v>9133</v>
      </c>
      <c r="F3668" s="0" t="s">
        <v>9094</v>
      </c>
      <c r="G3668" s="0" t="s">
        <v>9095</v>
      </c>
      <c r="H3668" s="0" t="s">
        <v>4307</v>
      </c>
      <c r="I3668" s="0" t="s">
        <v>2123</v>
      </c>
      <c r="J3668" s="0" t="s">
        <v>46</v>
      </c>
      <c r="K3668" s="0" t="s">
        <v>46</v>
      </c>
      <c r="L3668" s="0" t="s">
        <v>47</v>
      </c>
      <c r="M3668" s="0" t="s">
        <v>47</v>
      </c>
      <c r="N3668" s="0" t="n">
        <v>4</v>
      </c>
      <c r="O3668" s="0" t="n">
        <v>347</v>
      </c>
      <c r="P3668" s="0" t="n">
        <v>2200</v>
      </c>
      <c r="Q3668" s="0" t="n">
        <v>3.9</v>
      </c>
      <c r="R3668" s="0" t="str">
        <f aca="false">INDEX(Lookup!$B$4:$B$18,MATCH(C3668,Lookup!$A$4:$A$18,0))</f>
        <v>India</v>
      </c>
      <c r="S3668" s="20" t="n">
        <f aca="false">INDEX(Lookup!$D$4:$D$18,MATCH(C3668,Lookup!$A$4:$A$18,0))</f>
        <v>0.012</v>
      </c>
      <c r="T3668" s="21" t="n">
        <f aca="false">ROUND(P3668*S3668,2)</f>
        <v>26.4</v>
      </c>
      <c r="U3668" s="21" t="n">
        <f aca="false">IF(T3668&lt;=10,1,IF(T3668&lt;=20,2,IF(T3668&lt;=30,3,IF(T3668&lt;=40,4,IF(T3668&lt;=50,5,IF(T3668&lt;=100,6,IF(T3668&lt;=250,7,8)))))))</f>
        <v>3</v>
      </c>
      <c r="V3668" s="21" t="n">
        <f aca="false">IF(AND(OR(Dashboard!$T$3="All",R3668=Dashboard!$T$3),OR(Dashboard!$T$4="All",D3668=Dashboard!$T$4)),1,0)</f>
        <v>1</v>
      </c>
      <c r="W3668" s="21" t="n">
        <f aca="false">IF(V3668=1,T3668+ROW()/10000000,0)</f>
        <v>26.4003668</v>
      </c>
    </row>
    <row r="3669" customFormat="false" ht="15" hidden="false" customHeight="false" outlineLevel="0" collapsed="false">
      <c r="A3669" s="0" t="n">
        <v>1902</v>
      </c>
      <c r="B3669" s="0" t="s">
        <v>9134</v>
      </c>
      <c r="C3669" s="0" t="n">
        <v>1</v>
      </c>
      <c r="D3669" s="0" t="s">
        <v>6924</v>
      </c>
      <c r="E3669" s="0" t="s">
        <v>9135</v>
      </c>
      <c r="F3669" s="0" t="s">
        <v>9094</v>
      </c>
      <c r="G3669" s="0" t="s">
        <v>9095</v>
      </c>
      <c r="H3669" s="0" t="s">
        <v>9136</v>
      </c>
      <c r="I3669" s="0" t="s">
        <v>2123</v>
      </c>
      <c r="J3669" s="0" t="s">
        <v>47</v>
      </c>
      <c r="K3669" s="0" t="s">
        <v>47</v>
      </c>
      <c r="L3669" s="0" t="s">
        <v>47</v>
      </c>
      <c r="M3669" s="0" t="s">
        <v>47</v>
      </c>
      <c r="N3669" s="0" t="n">
        <v>3</v>
      </c>
      <c r="O3669" s="0" t="n">
        <v>251</v>
      </c>
      <c r="P3669" s="0" t="n">
        <v>1000</v>
      </c>
      <c r="Q3669" s="0" t="n">
        <v>3.5</v>
      </c>
      <c r="R3669" s="0" t="str">
        <f aca="false">INDEX(Lookup!$B$4:$B$18,MATCH(C3669,Lookup!$A$4:$A$18,0))</f>
        <v>India</v>
      </c>
      <c r="S3669" s="20" t="n">
        <f aca="false">INDEX(Lookup!$D$4:$D$18,MATCH(C3669,Lookup!$A$4:$A$18,0))</f>
        <v>0.012</v>
      </c>
      <c r="T3669" s="21" t="n">
        <f aca="false">ROUND(P3669*S3669,2)</f>
        <v>12</v>
      </c>
      <c r="U3669" s="21" t="n">
        <f aca="false">IF(T3669&lt;=10,1,IF(T3669&lt;=20,2,IF(T3669&lt;=30,3,IF(T3669&lt;=40,4,IF(T3669&lt;=50,5,IF(T3669&lt;=100,6,IF(T3669&lt;=250,7,8)))))))</f>
        <v>2</v>
      </c>
      <c r="V3669" s="21" t="n">
        <f aca="false">IF(AND(OR(Dashboard!$T$3="All",R3669=Dashboard!$T$3),OR(Dashboard!$T$4="All",D3669=Dashboard!$T$4)),1,0)</f>
        <v>1</v>
      </c>
      <c r="W3669" s="21" t="n">
        <f aca="false">IF(V3669=1,T3669+ROW()/10000000,0)</f>
        <v>12.0003669</v>
      </c>
    </row>
    <row r="3670" customFormat="false" ht="15" hidden="false" customHeight="false" outlineLevel="0" collapsed="false">
      <c r="A3670" s="0" t="n">
        <v>18434596</v>
      </c>
      <c r="B3670" s="0" t="s">
        <v>9137</v>
      </c>
      <c r="C3670" s="0" t="n">
        <v>1</v>
      </c>
      <c r="D3670" s="0" t="s">
        <v>6924</v>
      </c>
      <c r="E3670" s="0" t="s">
        <v>9138</v>
      </c>
      <c r="F3670" s="0" t="s">
        <v>9094</v>
      </c>
      <c r="G3670" s="0" t="s">
        <v>9095</v>
      </c>
      <c r="H3670" s="0" t="s">
        <v>4393</v>
      </c>
      <c r="I3670" s="0" t="s">
        <v>2123</v>
      </c>
      <c r="J3670" s="0" t="s">
        <v>47</v>
      </c>
      <c r="K3670" s="0" t="s">
        <v>46</v>
      </c>
      <c r="L3670" s="0" t="s">
        <v>47</v>
      </c>
      <c r="M3670" s="0" t="s">
        <v>47</v>
      </c>
      <c r="N3670" s="0" t="n">
        <v>1</v>
      </c>
      <c r="O3670" s="0" t="n">
        <v>24</v>
      </c>
      <c r="P3670" s="0" t="n">
        <v>400</v>
      </c>
      <c r="Q3670" s="0" t="n">
        <v>3.5</v>
      </c>
      <c r="R3670" s="0" t="str">
        <f aca="false">INDEX(Lookup!$B$4:$B$18,MATCH(C3670,Lookup!$A$4:$A$18,0))</f>
        <v>India</v>
      </c>
      <c r="S3670" s="20" t="n">
        <f aca="false">INDEX(Lookup!$D$4:$D$18,MATCH(C3670,Lookup!$A$4:$A$18,0))</f>
        <v>0.012</v>
      </c>
      <c r="T3670" s="21" t="n">
        <f aca="false">ROUND(P3670*S3670,2)</f>
        <v>4.8</v>
      </c>
      <c r="U3670" s="21" t="n">
        <f aca="false">IF(T3670&lt;=10,1,IF(T3670&lt;=20,2,IF(T3670&lt;=30,3,IF(T3670&lt;=40,4,IF(T3670&lt;=50,5,IF(T3670&lt;=100,6,IF(T3670&lt;=250,7,8)))))))</f>
        <v>1</v>
      </c>
      <c r="V3670" s="21" t="n">
        <f aca="false">IF(AND(OR(Dashboard!$T$3="All",R3670=Dashboard!$T$3),OR(Dashboard!$T$4="All",D3670=Dashboard!$T$4)),1,0)</f>
        <v>1</v>
      </c>
      <c r="W3670" s="21" t="n">
        <f aca="false">IF(V3670=1,T3670+ROW()/10000000,0)</f>
        <v>4.800367</v>
      </c>
    </row>
    <row r="3671" customFormat="false" ht="15" hidden="false" customHeight="false" outlineLevel="0" collapsed="false">
      <c r="A3671" s="0" t="n">
        <v>311671</v>
      </c>
      <c r="B3671" s="0" t="s">
        <v>4024</v>
      </c>
      <c r="C3671" s="0" t="n">
        <v>1</v>
      </c>
      <c r="D3671" s="0" t="s">
        <v>6924</v>
      </c>
      <c r="E3671" s="0" t="s">
        <v>9095</v>
      </c>
      <c r="F3671" s="0" t="s">
        <v>9094</v>
      </c>
      <c r="G3671" s="0" t="s">
        <v>9095</v>
      </c>
      <c r="H3671" s="0" t="s">
        <v>1651</v>
      </c>
      <c r="I3671" s="0" t="s">
        <v>2123</v>
      </c>
      <c r="J3671" s="0" t="s">
        <v>47</v>
      </c>
      <c r="K3671" s="0" t="s">
        <v>46</v>
      </c>
      <c r="L3671" s="0" t="s">
        <v>47</v>
      </c>
      <c r="M3671" s="0" t="s">
        <v>47</v>
      </c>
      <c r="N3671" s="0" t="n">
        <v>3</v>
      </c>
      <c r="O3671" s="0" t="n">
        <v>263</v>
      </c>
      <c r="P3671" s="0" t="n">
        <v>1000</v>
      </c>
      <c r="Q3671" s="0" t="n">
        <v>3.7</v>
      </c>
      <c r="R3671" s="0" t="str">
        <f aca="false">INDEX(Lookup!$B$4:$B$18,MATCH(C3671,Lookup!$A$4:$A$18,0))</f>
        <v>India</v>
      </c>
      <c r="S3671" s="20" t="n">
        <f aca="false">INDEX(Lookup!$D$4:$D$18,MATCH(C3671,Lookup!$A$4:$A$18,0))</f>
        <v>0.012</v>
      </c>
      <c r="T3671" s="21" t="n">
        <f aca="false">ROUND(P3671*S3671,2)</f>
        <v>12</v>
      </c>
      <c r="U3671" s="21" t="n">
        <f aca="false">IF(T3671&lt;=10,1,IF(T3671&lt;=20,2,IF(T3671&lt;=30,3,IF(T3671&lt;=40,4,IF(T3671&lt;=50,5,IF(T3671&lt;=100,6,IF(T3671&lt;=250,7,8)))))))</f>
        <v>2</v>
      </c>
      <c r="V3671" s="21" t="n">
        <f aca="false">IF(AND(OR(Dashboard!$T$3="All",R3671=Dashboard!$T$3),OR(Dashboard!$T$4="All",D3671=Dashboard!$T$4)),1,0)</f>
        <v>1</v>
      </c>
      <c r="W3671" s="21" t="n">
        <f aca="false">IF(V3671=1,T3671+ROW()/10000000,0)</f>
        <v>12.0003671</v>
      </c>
    </row>
    <row r="3672" customFormat="false" ht="15" hidden="false" customHeight="false" outlineLevel="0" collapsed="false">
      <c r="A3672" s="0" t="n">
        <v>2653</v>
      </c>
      <c r="B3672" s="0" t="s">
        <v>8308</v>
      </c>
      <c r="C3672" s="0" t="n">
        <v>1</v>
      </c>
      <c r="D3672" s="0" t="s">
        <v>6924</v>
      </c>
      <c r="E3672" s="0" t="s">
        <v>9139</v>
      </c>
      <c r="F3672" s="0" t="s">
        <v>9094</v>
      </c>
      <c r="G3672" s="0" t="s">
        <v>9095</v>
      </c>
      <c r="H3672" s="0" t="s">
        <v>1830</v>
      </c>
      <c r="I3672" s="0" t="s">
        <v>2123</v>
      </c>
      <c r="J3672" s="0" t="s">
        <v>47</v>
      </c>
      <c r="K3672" s="0" t="s">
        <v>46</v>
      </c>
      <c r="L3672" s="0" t="s">
        <v>47</v>
      </c>
      <c r="M3672" s="0" t="s">
        <v>47</v>
      </c>
      <c r="N3672" s="0" t="n">
        <v>1</v>
      </c>
      <c r="O3672" s="0" t="n">
        <v>155</v>
      </c>
      <c r="P3672" s="0" t="n">
        <v>300</v>
      </c>
      <c r="Q3672" s="0" t="n">
        <v>3.9</v>
      </c>
      <c r="R3672" s="0" t="str">
        <f aca="false">INDEX(Lookup!$B$4:$B$18,MATCH(C3672,Lookup!$A$4:$A$18,0))</f>
        <v>India</v>
      </c>
      <c r="S3672" s="20" t="n">
        <f aca="false">INDEX(Lookup!$D$4:$D$18,MATCH(C3672,Lookup!$A$4:$A$18,0))</f>
        <v>0.012</v>
      </c>
      <c r="T3672" s="21" t="n">
        <f aca="false">ROUND(P3672*S3672,2)</f>
        <v>3.6</v>
      </c>
      <c r="U3672" s="21" t="n">
        <f aca="false">IF(T3672&lt;=10,1,IF(T3672&lt;=20,2,IF(T3672&lt;=30,3,IF(T3672&lt;=40,4,IF(T3672&lt;=50,5,IF(T3672&lt;=100,6,IF(T3672&lt;=250,7,8)))))))</f>
        <v>1</v>
      </c>
      <c r="V3672" s="21" t="n">
        <f aca="false">IF(AND(OR(Dashboard!$T$3="All",R3672=Dashboard!$T$3),OR(Dashboard!$T$4="All",D3672=Dashboard!$T$4)),1,0)</f>
        <v>1</v>
      </c>
      <c r="W3672" s="21" t="n">
        <f aca="false">IF(V3672=1,T3672+ROW()/10000000,0)</f>
        <v>3.6003672</v>
      </c>
    </row>
    <row r="3673" customFormat="false" ht="15" hidden="false" customHeight="false" outlineLevel="0" collapsed="false">
      <c r="A3673" s="0" t="n">
        <v>18377926</v>
      </c>
      <c r="B3673" s="0" t="s">
        <v>9140</v>
      </c>
      <c r="C3673" s="0" t="n">
        <v>1</v>
      </c>
      <c r="D3673" s="0" t="s">
        <v>6924</v>
      </c>
      <c r="E3673" s="0" t="s">
        <v>9141</v>
      </c>
      <c r="F3673" s="0" t="s">
        <v>9094</v>
      </c>
      <c r="G3673" s="0" t="s">
        <v>9095</v>
      </c>
      <c r="H3673" s="0" t="s">
        <v>69</v>
      </c>
      <c r="I3673" s="0" t="s">
        <v>2123</v>
      </c>
      <c r="J3673" s="0" t="s">
        <v>47</v>
      </c>
      <c r="K3673" s="0" t="s">
        <v>46</v>
      </c>
      <c r="L3673" s="0" t="s">
        <v>47</v>
      </c>
      <c r="M3673" s="0" t="s">
        <v>47</v>
      </c>
      <c r="N3673" s="0" t="n">
        <v>2</v>
      </c>
      <c r="O3673" s="0" t="n">
        <v>93</v>
      </c>
      <c r="P3673" s="0" t="n">
        <v>600</v>
      </c>
      <c r="Q3673" s="0" t="n">
        <v>3.9</v>
      </c>
      <c r="R3673" s="0" t="str">
        <f aca="false">INDEX(Lookup!$B$4:$B$18,MATCH(C3673,Lookup!$A$4:$A$18,0))</f>
        <v>India</v>
      </c>
      <c r="S3673" s="20" t="n">
        <f aca="false">INDEX(Lookup!$D$4:$D$18,MATCH(C3673,Lookup!$A$4:$A$18,0))</f>
        <v>0.012</v>
      </c>
      <c r="T3673" s="21" t="n">
        <f aca="false">ROUND(P3673*S3673,2)</f>
        <v>7.2</v>
      </c>
      <c r="U3673" s="21" t="n">
        <f aca="false">IF(T3673&lt;=10,1,IF(T3673&lt;=20,2,IF(T3673&lt;=30,3,IF(T3673&lt;=40,4,IF(T3673&lt;=50,5,IF(T3673&lt;=100,6,IF(T3673&lt;=250,7,8)))))))</f>
        <v>1</v>
      </c>
      <c r="V3673" s="21" t="n">
        <f aca="false">IF(AND(OR(Dashboard!$T$3="All",R3673=Dashboard!$T$3),OR(Dashboard!$T$4="All",D3673=Dashboard!$T$4)),1,0)</f>
        <v>1</v>
      </c>
      <c r="W3673" s="21" t="n">
        <f aca="false">IF(V3673=1,T3673+ROW()/10000000,0)</f>
        <v>7.2003673</v>
      </c>
    </row>
    <row r="3674" customFormat="false" ht="15" hidden="false" customHeight="false" outlineLevel="0" collapsed="false">
      <c r="A3674" s="0" t="n">
        <v>309820</v>
      </c>
      <c r="B3674" s="0" t="s">
        <v>8314</v>
      </c>
      <c r="C3674" s="0" t="n">
        <v>1</v>
      </c>
      <c r="D3674" s="0" t="s">
        <v>6924</v>
      </c>
      <c r="E3674" s="0" t="s">
        <v>9142</v>
      </c>
      <c r="F3674" s="0" t="s">
        <v>9094</v>
      </c>
      <c r="G3674" s="0" t="s">
        <v>9095</v>
      </c>
      <c r="H3674" s="0" t="s">
        <v>8316</v>
      </c>
      <c r="I3674" s="0" t="s">
        <v>2123</v>
      </c>
      <c r="J3674" s="0" t="s">
        <v>47</v>
      </c>
      <c r="K3674" s="0" t="s">
        <v>46</v>
      </c>
      <c r="L3674" s="0" t="s">
        <v>47</v>
      </c>
      <c r="M3674" s="0" t="s">
        <v>47</v>
      </c>
      <c r="N3674" s="0" t="n">
        <v>2</v>
      </c>
      <c r="O3674" s="0" t="n">
        <v>323</v>
      </c>
      <c r="P3674" s="0" t="n">
        <v>900</v>
      </c>
      <c r="Q3674" s="0" t="n">
        <v>3.7</v>
      </c>
      <c r="R3674" s="0" t="str">
        <f aca="false">INDEX(Lookup!$B$4:$B$18,MATCH(C3674,Lookup!$A$4:$A$18,0))</f>
        <v>India</v>
      </c>
      <c r="S3674" s="20" t="n">
        <f aca="false">INDEX(Lookup!$D$4:$D$18,MATCH(C3674,Lookup!$A$4:$A$18,0))</f>
        <v>0.012</v>
      </c>
      <c r="T3674" s="21" t="n">
        <f aca="false">ROUND(P3674*S3674,2)</f>
        <v>10.8</v>
      </c>
      <c r="U3674" s="21" t="n">
        <f aca="false">IF(T3674&lt;=10,1,IF(T3674&lt;=20,2,IF(T3674&lt;=30,3,IF(T3674&lt;=40,4,IF(T3674&lt;=50,5,IF(T3674&lt;=100,6,IF(T3674&lt;=250,7,8)))))))</f>
        <v>2</v>
      </c>
      <c r="V3674" s="21" t="n">
        <f aca="false">IF(AND(OR(Dashboard!$T$3="All",R3674=Dashboard!$T$3),OR(Dashboard!$T$4="All",D3674=Dashboard!$T$4)),1,0)</f>
        <v>1</v>
      </c>
      <c r="W3674" s="21" t="n">
        <f aca="false">IF(V3674=1,T3674+ROW()/10000000,0)</f>
        <v>10.8003674</v>
      </c>
    </row>
    <row r="3675" customFormat="false" ht="15" hidden="false" customHeight="false" outlineLevel="0" collapsed="false">
      <c r="A3675" s="0" t="n">
        <v>18034050</v>
      </c>
      <c r="B3675" s="0" t="s">
        <v>9143</v>
      </c>
      <c r="C3675" s="0" t="n">
        <v>1</v>
      </c>
      <c r="D3675" s="0" t="s">
        <v>6924</v>
      </c>
      <c r="E3675" s="0" t="s">
        <v>9144</v>
      </c>
      <c r="F3675" s="0" t="s">
        <v>9094</v>
      </c>
      <c r="G3675" s="0" t="s">
        <v>9095</v>
      </c>
      <c r="H3675" s="0" t="s">
        <v>9145</v>
      </c>
      <c r="I3675" s="0" t="s">
        <v>2123</v>
      </c>
      <c r="J3675" s="0" t="s">
        <v>46</v>
      </c>
      <c r="K3675" s="0" t="s">
        <v>46</v>
      </c>
      <c r="L3675" s="0" t="s">
        <v>47</v>
      </c>
      <c r="M3675" s="0" t="s">
        <v>47</v>
      </c>
      <c r="N3675" s="0" t="n">
        <v>3</v>
      </c>
      <c r="O3675" s="0" t="n">
        <v>227</v>
      </c>
      <c r="P3675" s="0" t="n">
        <v>1500</v>
      </c>
      <c r="Q3675" s="0" t="n">
        <v>3.8</v>
      </c>
      <c r="R3675" s="0" t="str">
        <f aca="false">INDEX(Lookup!$B$4:$B$18,MATCH(C3675,Lookup!$A$4:$A$18,0))</f>
        <v>India</v>
      </c>
      <c r="S3675" s="20" t="n">
        <f aca="false">INDEX(Lookup!$D$4:$D$18,MATCH(C3675,Lookup!$A$4:$A$18,0))</f>
        <v>0.012</v>
      </c>
      <c r="T3675" s="21" t="n">
        <f aca="false">ROUND(P3675*S3675,2)</f>
        <v>18</v>
      </c>
      <c r="U3675" s="21" t="n">
        <f aca="false">IF(T3675&lt;=10,1,IF(T3675&lt;=20,2,IF(T3675&lt;=30,3,IF(T3675&lt;=40,4,IF(T3675&lt;=50,5,IF(T3675&lt;=100,6,IF(T3675&lt;=250,7,8)))))))</f>
        <v>2</v>
      </c>
      <c r="V3675" s="21" t="n">
        <f aca="false">IF(AND(OR(Dashboard!$T$3="All",R3675=Dashboard!$T$3),OR(Dashboard!$T$4="All",D3675=Dashboard!$T$4)),1,0)</f>
        <v>1</v>
      </c>
      <c r="W3675" s="21" t="n">
        <f aca="false">IF(V3675=1,T3675+ROW()/10000000,0)</f>
        <v>18.0003675</v>
      </c>
    </row>
    <row r="3676" customFormat="false" ht="15" hidden="false" customHeight="false" outlineLevel="0" collapsed="false">
      <c r="A3676" s="0" t="n">
        <v>18382372</v>
      </c>
      <c r="B3676" s="0" t="s">
        <v>8259</v>
      </c>
      <c r="C3676" s="0" t="n">
        <v>1</v>
      </c>
      <c r="D3676" s="0" t="s">
        <v>6924</v>
      </c>
      <c r="E3676" s="0" t="s">
        <v>9146</v>
      </c>
      <c r="F3676" s="0" t="s">
        <v>9094</v>
      </c>
      <c r="G3676" s="0" t="s">
        <v>9095</v>
      </c>
      <c r="H3676" s="0" t="s">
        <v>1830</v>
      </c>
      <c r="I3676" s="0" t="s">
        <v>2123</v>
      </c>
      <c r="J3676" s="0" t="s">
        <v>47</v>
      </c>
      <c r="K3676" s="0" t="s">
        <v>46</v>
      </c>
      <c r="L3676" s="0" t="s">
        <v>47</v>
      </c>
      <c r="M3676" s="0" t="s">
        <v>47</v>
      </c>
      <c r="N3676" s="0" t="n">
        <v>1</v>
      </c>
      <c r="O3676" s="0" t="n">
        <v>27</v>
      </c>
      <c r="P3676" s="0" t="n">
        <v>300</v>
      </c>
      <c r="Q3676" s="0" t="n">
        <v>3.5</v>
      </c>
      <c r="R3676" s="0" t="str">
        <f aca="false">INDEX(Lookup!$B$4:$B$18,MATCH(C3676,Lookup!$A$4:$A$18,0))</f>
        <v>India</v>
      </c>
      <c r="S3676" s="20" t="n">
        <f aca="false">INDEX(Lookup!$D$4:$D$18,MATCH(C3676,Lookup!$A$4:$A$18,0))</f>
        <v>0.012</v>
      </c>
      <c r="T3676" s="21" t="n">
        <f aca="false">ROUND(P3676*S3676,2)</f>
        <v>3.6</v>
      </c>
      <c r="U3676" s="21" t="n">
        <f aca="false">IF(T3676&lt;=10,1,IF(T3676&lt;=20,2,IF(T3676&lt;=30,3,IF(T3676&lt;=40,4,IF(T3676&lt;=50,5,IF(T3676&lt;=100,6,IF(T3676&lt;=250,7,8)))))))</f>
        <v>1</v>
      </c>
      <c r="V3676" s="21" t="n">
        <f aca="false">IF(AND(OR(Dashboard!$T$3="All",R3676=Dashboard!$T$3),OR(Dashboard!$T$4="All",D3676=Dashboard!$T$4)),1,0)</f>
        <v>1</v>
      </c>
      <c r="W3676" s="21" t="n">
        <f aca="false">IF(V3676=1,T3676+ROW()/10000000,0)</f>
        <v>3.6003676</v>
      </c>
    </row>
    <row r="3677" customFormat="false" ht="15" hidden="false" customHeight="false" outlineLevel="0" collapsed="false">
      <c r="A3677" s="0" t="n">
        <v>302478</v>
      </c>
      <c r="B3677" s="0" t="s">
        <v>9147</v>
      </c>
      <c r="C3677" s="0" t="n">
        <v>1</v>
      </c>
      <c r="D3677" s="0" t="s">
        <v>6924</v>
      </c>
      <c r="E3677" s="0" t="s">
        <v>9148</v>
      </c>
      <c r="F3677" s="0" t="s">
        <v>9094</v>
      </c>
      <c r="G3677" s="0" t="s">
        <v>9095</v>
      </c>
      <c r="H3677" s="0" t="s">
        <v>2868</v>
      </c>
      <c r="I3677" s="0" t="s">
        <v>2123</v>
      </c>
      <c r="J3677" s="0" t="s">
        <v>47</v>
      </c>
      <c r="K3677" s="0" t="s">
        <v>47</v>
      </c>
      <c r="L3677" s="0" t="s">
        <v>47</v>
      </c>
      <c r="M3677" s="0" t="s">
        <v>47</v>
      </c>
      <c r="N3677" s="0" t="n">
        <v>1</v>
      </c>
      <c r="O3677" s="0" t="n">
        <v>116</v>
      </c>
      <c r="P3677" s="0" t="n">
        <v>400</v>
      </c>
      <c r="Q3677" s="0" t="n">
        <v>3.8</v>
      </c>
      <c r="R3677" s="0" t="str">
        <f aca="false">INDEX(Lookup!$B$4:$B$18,MATCH(C3677,Lookup!$A$4:$A$18,0))</f>
        <v>India</v>
      </c>
      <c r="S3677" s="20" t="n">
        <f aca="false">INDEX(Lookup!$D$4:$D$18,MATCH(C3677,Lookup!$A$4:$A$18,0))</f>
        <v>0.012</v>
      </c>
      <c r="T3677" s="21" t="n">
        <f aca="false">ROUND(P3677*S3677,2)</f>
        <v>4.8</v>
      </c>
      <c r="U3677" s="21" t="n">
        <f aca="false">IF(T3677&lt;=10,1,IF(T3677&lt;=20,2,IF(T3677&lt;=30,3,IF(T3677&lt;=40,4,IF(T3677&lt;=50,5,IF(T3677&lt;=100,6,IF(T3677&lt;=250,7,8)))))))</f>
        <v>1</v>
      </c>
      <c r="V3677" s="21" t="n">
        <f aca="false">IF(AND(OR(Dashboard!$T$3="All",R3677=Dashboard!$T$3),OR(Dashboard!$T$4="All",D3677=Dashboard!$T$4)),1,0)</f>
        <v>1</v>
      </c>
      <c r="W3677" s="21" t="n">
        <f aca="false">IF(V3677=1,T3677+ROW()/10000000,0)</f>
        <v>4.8003677</v>
      </c>
    </row>
    <row r="3678" customFormat="false" ht="15" hidden="false" customHeight="false" outlineLevel="0" collapsed="false">
      <c r="A3678" s="0" t="n">
        <v>18466978</v>
      </c>
      <c r="B3678" s="0" t="s">
        <v>9149</v>
      </c>
      <c r="C3678" s="0" t="n">
        <v>1</v>
      </c>
      <c r="D3678" s="0" t="s">
        <v>6924</v>
      </c>
      <c r="E3678" s="0" t="s">
        <v>9150</v>
      </c>
      <c r="F3678" s="0" t="s">
        <v>9094</v>
      </c>
      <c r="G3678" s="0" t="s">
        <v>9095</v>
      </c>
      <c r="H3678" s="0" t="s">
        <v>3950</v>
      </c>
      <c r="I3678" s="0" t="s">
        <v>2123</v>
      </c>
      <c r="J3678" s="0" t="s">
        <v>46</v>
      </c>
      <c r="K3678" s="0" t="s">
        <v>47</v>
      </c>
      <c r="L3678" s="0" t="s">
        <v>47</v>
      </c>
      <c r="M3678" s="0" t="s">
        <v>47</v>
      </c>
      <c r="N3678" s="0" t="n">
        <v>4</v>
      </c>
      <c r="O3678" s="0" t="n">
        <v>22</v>
      </c>
      <c r="P3678" s="0" t="n">
        <v>2100</v>
      </c>
      <c r="Q3678" s="0" t="n">
        <v>3.5</v>
      </c>
      <c r="R3678" s="0" t="str">
        <f aca="false">INDEX(Lookup!$B$4:$B$18,MATCH(C3678,Lookup!$A$4:$A$18,0))</f>
        <v>India</v>
      </c>
      <c r="S3678" s="20" t="n">
        <f aca="false">INDEX(Lookup!$D$4:$D$18,MATCH(C3678,Lookup!$A$4:$A$18,0))</f>
        <v>0.012</v>
      </c>
      <c r="T3678" s="21" t="n">
        <f aca="false">ROUND(P3678*S3678,2)</f>
        <v>25.2</v>
      </c>
      <c r="U3678" s="21" t="n">
        <f aca="false">IF(T3678&lt;=10,1,IF(T3678&lt;=20,2,IF(T3678&lt;=30,3,IF(T3678&lt;=40,4,IF(T3678&lt;=50,5,IF(T3678&lt;=100,6,IF(T3678&lt;=250,7,8)))))))</f>
        <v>3</v>
      </c>
      <c r="V3678" s="21" t="n">
        <f aca="false">IF(AND(OR(Dashboard!$T$3="All",R3678=Dashboard!$T$3),OR(Dashboard!$T$4="All",D3678=Dashboard!$T$4)),1,0)</f>
        <v>1</v>
      </c>
      <c r="W3678" s="21" t="n">
        <f aca="false">IF(V3678=1,T3678+ROW()/10000000,0)</f>
        <v>25.2003678</v>
      </c>
    </row>
    <row r="3679" customFormat="false" ht="15" hidden="false" customHeight="false" outlineLevel="0" collapsed="false">
      <c r="A3679" s="0" t="n">
        <v>9840</v>
      </c>
      <c r="B3679" s="0" t="s">
        <v>9151</v>
      </c>
      <c r="C3679" s="0" t="n">
        <v>1</v>
      </c>
      <c r="D3679" s="0" t="s">
        <v>6924</v>
      </c>
      <c r="E3679" s="0" t="s">
        <v>9152</v>
      </c>
      <c r="F3679" s="0" t="s">
        <v>9094</v>
      </c>
      <c r="G3679" s="0" t="s">
        <v>9095</v>
      </c>
      <c r="H3679" s="0" t="s">
        <v>2802</v>
      </c>
      <c r="I3679" s="0" t="s">
        <v>2123</v>
      </c>
      <c r="J3679" s="0" t="s">
        <v>46</v>
      </c>
      <c r="K3679" s="0" t="s">
        <v>47</v>
      </c>
      <c r="L3679" s="0" t="s">
        <v>47</v>
      </c>
      <c r="M3679" s="0" t="s">
        <v>47</v>
      </c>
      <c r="N3679" s="0" t="n">
        <v>3</v>
      </c>
      <c r="O3679" s="0" t="n">
        <v>150</v>
      </c>
      <c r="P3679" s="0" t="n">
        <v>1600</v>
      </c>
      <c r="Q3679" s="0" t="n">
        <v>3.5</v>
      </c>
      <c r="R3679" s="0" t="str">
        <f aca="false">INDEX(Lookup!$B$4:$B$18,MATCH(C3679,Lookup!$A$4:$A$18,0))</f>
        <v>India</v>
      </c>
      <c r="S3679" s="20" t="n">
        <f aca="false">INDEX(Lookup!$D$4:$D$18,MATCH(C3679,Lookup!$A$4:$A$18,0))</f>
        <v>0.012</v>
      </c>
      <c r="T3679" s="21" t="n">
        <f aca="false">ROUND(P3679*S3679,2)</f>
        <v>19.2</v>
      </c>
      <c r="U3679" s="21" t="n">
        <f aca="false">IF(T3679&lt;=10,1,IF(T3679&lt;=20,2,IF(T3679&lt;=30,3,IF(T3679&lt;=40,4,IF(T3679&lt;=50,5,IF(T3679&lt;=100,6,IF(T3679&lt;=250,7,8)))))))</f>
        <v>2</v>
      </c>
      <c r="V3679" s="21" t="n">
        <f aca="false">IF(AND(OR(Dashboard!$T$3="All",R3679=Dashboard!$T$3),OR(Dashboard!$T$4="All",D3679=Dashboard!$T$4)),1,0)</f>
        <v>1</v>
      </c>
      <c r="W3679" s="21" t="n">
        <f aca="false">IF(V3679=1,T3679+ROW()/10000000,0)</f>
        <v>19.2003679</v>
      </c>
    </row>
    <row r="3680" customFormat="false" ht="15" hidden="false" customHeight="false" outlineLevel="0" collapsed="false">
      <c r="A3680" s="0" t="n">
        <v>18279463</v>
      </c>
      <c r="B3680" s="0" t="s">
        <v>9153</v>
      </c>
      <c r="C3680" s="0" t="n">
        <v>1</v>
      </c>
      <c r="D3680" s="0" t="s">
        <v>6924</v>
      </c>
      <c r="E3680" s="0" t="s">
        <v>9154</v>
      </c>
      <c r="F3680" s="0" t="s">
        <v>9094</v>
      </c>
      <c r="G3680" s="0" t="s">
        <v>9095</v>
      </c>
      <c r="H3680" s="0" t="s">
        <v>9155</v>
      </c>
      <c r="I3680" s="0" t="s">
        <v>2123</v>
      </c>
      <c r="J3680" s="0" t="s">
        <v>47</v>
      </c>
      <c r="K3680" s="0" t="s">
        <v>46</v>
      </c>
      <c r="L3680" s="0" t="s">
        <v>47</v>
      </c>
      <c r="M3680" s="0" t="s">
        <v>47</v>
      </c>
      <c r="N3680" s="0" t="n">
        <v>2</v>
      </c>
      <c r="O3680" s="0" t="n">
        <v>108</v>
      </c>
      <c r="P3680" s="0" t="n">
        <v>700</v>
      </c>
      <c r="Q3680" s="0" t="n">
        <v>3.7</v>
      </c>
      <c r="R3680" s="0" t="str">
        <f aca="false">INDEX(Lookup!$B$4:$B$18,MATCH(C3680,Lookup!$A$4:$A$18,0))</f>
        <v>India</v>
      </c>
      <c r="S3680" s="20" t="n">
        <f aca="false">INDEX(Lookup!$D$4:$D$18,MATCH(C3680,Lookup!$A$4:$A$18,0))</f>
        <v>0.012</v>
      </c>
      <c r="T3680" s="21" t="n">
        <f aca="false">ROUND(P3680*S3680,2)</f>
        <v>8.4</v>
      </c>
      <c r="U3680" s="21" t="n">
        <f aca="false">IF(T3680&lt;=10,1,IF(T3680&lt;=20,2,IF(T3680&lt;=30,3,IF(T3680&lt;=40,4,IF(T3680&lt;=50,5,IF(T3680&lt;=100,6,IF(T3680&lt;=250,7,8)))))))</f>
        <v>1</v>
      </c>
      <c r="V3680" s="21" t="n">
        <f aca="false">IF(AND(OR(Dashboard!$T$3="All",R3680=Dashboard!$T$3),OR(Dashboard!$T$4="All",D3680=Dashboard!$T$4)),1,0)</f>
        <v>1</v>
      </c>
      <c r="W3680" s="21" t="n">
        <f aca="false">IF(V3680=1,T3680+ROW()/10000000,0)</f>
        <v>8.400368</v>
      </c>
    </row>
    <row r="3681" customFormat="false" ht="15" hidden="false" customHeight="false" outlineLevel="0" collapsed="false">
      <c r="A3681" s="0" t="n">
        <v>18317517</v>
      </c>
      <c r="B3681" s="0" t="s">
        <v>9156</v>
      </c>
      <c r="C3681" s="0" t="n">
        <v>1</v>
      </c>
      <c r="D3681" s="0" t="s">
        <v>6924</v>
      </c>
      <c r="E3681" s="0" t="s">
        <v>9157</v>
      </c>
      <c r="F3681" s="0" t="s">
        <v>9094</v>
      </c>
      <c r="G3681" s="0" t="s">
        <v>9095</v>
      </c>
      <c r="H3681" s="0" t="s">
        <v>9158</v>
      </c>
      <c r="I3681" s="0" t="s">
        <v>2123</v>
      </c>
      <c r="J3681" s="0" t="s">
        <v>47</v>
      </c>
      <c r="K3681" s="0" t="s">
        <v>46</v>
      </c>
      <c r="L3681" s="0" t="s">
        <v>47</v>
      </c>
      <c r="M3681" s="0" t="s">
        <v>47</v>
      </c>
      <c r="N3681" s="0" t="n">
        <v>3</v>
      </c>
      <c r="O3681" s="0" t="n">
        <v>105</v>
      </c>
      <c r="P3681" s="0" t="n">
        <v>1100</v>
      </c>
      <c r="Q3681" s="0" t="n">
        <v>3.9</v>
      </c>
      <c r="R3681" s="0" t="str">
        <f aca="false">INDEX(Lookup!$B$4:$B$18,MATCH(C3681,Lookup!$A$4:$A$18,0))</f>
        <v>India</v>
      </c>
      <c r="S3681" s="20" t="n">
        <f aca="false">INDEX(Lookup!$D$4:$D$18,MATCH(C3681,Lookup!$A$4:$A$18,0))</f>
        <v>0.012</v>
      </c>
      <c r="T3681" s="21" t="n">
        <f aca="false">ROUND(P3681*S3681,2)</f>
        <v>13.2</v>
      </c>
      <c r="U3681" s="21" t="n">
        <f aca="false">IF(T3681&lt;=10,1,IF(T3681&lt;=20,2,IF(T3681&lt;=30,3,IF(T3681&lt;=40,4,IF(T3681&lt;=50,5,IF(T3681&lt;=100,6,IF(T3681&lt;=250,7,8)))))))</f>
        <v>2</v>
      </c>
      <c r="V3681" s="21" t="n">
        <f aca="false">IF(AND(OR(Dashboard!$T$3="All",R3681=Dashboard!$T$3),OR(Dashboard!$T$4="All",D3681=Dashboard!$T$4)),1,0)</f>
        <v>1</v>
      </c>
      <c r="W3681" s="21" t="n">
        <f aca="false">IF(V3681=1,T3681+ROW()/10000000,0)</f>
        <v>13.2003681</v>
      </c>
    </row>
    <row r="3682" customFormat="false" ht="15" hidden="false" customHeight="false" outlineLevel="0" collapsed="false">
      <c r="A3682" s="0" t="n">
        <v>1215</v>
      </c>
      <c r="B3682" s="0" t="s">
        <v>9159</v>
      </c>
      <c r="C3682" s="0" t="n">
        <v>1</v>
      </c>
      <c r="D3682" s="0" t="s">
        <v>6924</v>
      </c>
      <c r="E3682" s="0" t="s">
        <v>9160</v>
      </c>
      <c r="F3682" s="0" t="s">
        <v>9094</v>
      </c>
      <c r="G3682" s="0" t="s">
        <v>9095</v>
      </c>
      <c r="H3682" s="0" t="s">
        <v>2122</v>
      </c>
      <c r="I3682" s="0" t="s">
        <v>2123</v>
      </c>
      <c r="J3682" s="0" t="s">
        <v>47</v>
      </c>
      <c r="K3682" s="0" t="s">
        <v>46</v>
      </c>
      <c r="L3682" s="0" t="s">
        <v>47</v>
      </c>
      <c r="M3682" s="0" t="s">
        <v>47</v>
      </c>
      <c r="N3682" s="0" t="n">
        <v>2</v>
      </c>
      <c r="O3682" s="0" t="n">
        <v>227</v>
      </c>
      <c r="P3682" s="0" t="n">
        <v>600</v>
      </c>
      <c r="Q3682" s="0" t="n">
        <v>3.7</v>
      </c>
      <c r="R3682" s="0" t="str">
        <f aca="false">INDEX(Lookup!$B$4:$B$18,MATCH(C3682,Lookup!$A$4:$A$18,0))</f>
        <v>India</v>
      </c>
      <c r="S3682" s="20" t="n">
        <f aca="false">INDEX(Lookup!$D$4:$D$18,MATCH(C3682,Lookup!$A$4:$A$18,0))</f>
        <v>0.012</v>
      </c>
      <c r="T3682" s="21" t="n">
        <f aca="false">ROUND(P3682*S3682,2)</f>
        <v>7.2</v>
      </c>
      <c r="U3682" s="21" t="n">
        <f aca="false">IF(T3682&lt;=10,1,IF(T3682&lt;=20,2,IF(T3682&lt;=30,3,IF(T3682&lt;=40,4,IF(T3682&lt;=50,5,IF(T3682&lt;=100,6,IF(T3682&lt;=250,7,8)))))))</f>
        <v>1</v>
      </c>
      <c r="V3682" s="21" t="n">
        <f aca="false">IF(AND(OR(Dashboard!$T$3="All",R3682=Dashboard!$T$3),OR(Dashboard!$T$4="All",D3682=Dashboard!$T$4)),1,0)</f>
        <v>1</v>
      </c>
      <c r="W3682" s="21" t="n">
        <f aca="false">IF(V3682=1,T3682+ROW()/10000000,0)</f>
        <v>7.2003682</v>
      </c>
    </row>
    <row r="3683" customFormat="false" ht="15" hidden="false" customHeight="false" outlineLevel="0" collapsed="false">
      <c r="A3683" s="0" t="n">
        <v>18241531</v>
      </c>
      <c r="B3683" s="0" t="s">
        <v>9161</v>
      </c>
      <c r="C3683" s="0" t="n">
        <v>1</v>
      </c>
      <c r="D3683" s="0" t="s">
        <v>6924</v>
      </c>
      <c r="E3683" s="0" t="s">
        <v>9162</v>
      </c>
      <c r="F3683" s="0" t="s">
        <v>9094</v>
      </c>
      <c r="G3683" s="0" t="s">
        <v>9095</v>
      </c>
      <c r="H3683" s="0" t="s">
        <v>9163</v>
      </c>
      <c r="I3683" s="0" t="s">
        <v>2123</v>
      </c>
      <c r="J3683" s="0" t="s">
        <v>46</v>
      </c>
      <c r="K3683" s="0" t="s">
        <v>46</v>
      </c>
      <c r="L3683" s="0" t="s">
        <v>47</v>
      </c>
      <c r="M3683" s="0" t="s">
        <v>47</v>
      </c>
      <c r="N3683" s="0" t="n">
        <v>3</v>
      </c>
      <c r="O3683" s="0" t="n">
        <v>244</v>
      </c>
      <c r="P3683" s="0" t="n">
        <v>1700</v>
      </c>
      <c r="Q3683" s="0" t="n">
        <v>3.8</v>
      </c>
      <c r="R3683" s="0" t="str">
        <f aca="false">INDEX(Lookup!$B$4:$B$18,MATCH(C3683,Lookup!$A$4:$A$18,0))</f>
        <v>India</v>
      </c>
      <c r="S3683" s="20" t="n">
        <f aca="false">INDEX(Lookup!$D$4:$D$18,MATCH(C3683,Lookup!$A$4:$A$18,0))</f>
        <v>0.012</v>
      </c>
      <c r="T3683" s="21" t="n">
        <f aca="false">ROUND(P3683*S3683,2)</f>
        <v>20.4</v>
      </c>
      <c r="U3683" s="21" t="n">
        <f aca="false">IF(T3683&lt;=10,1,IF(T3683&lt;=20,2,IF(T3683&lt;=30,3,IF(T3683&lt;=40,4,IF(T3683&lt;=50,5,IF(T3683&lt;=100,6,IF(T3683&lt;=250,7,8)))))))</f>
        <v>3</v>
      </c>
      <c r="V3683" s="21" t="n">
        <f aca="false">IF(AND(OR(Dashboard!$T$3="All",R3683=Dashboard!$T$3),OR(Dashboard!$T$4="All",D3683=Dashboard!$T$4)),1,0)</f>
        <v>1</v>
      </c>
      <c r="W3683" s="21" t="n">
        <f aca="false">IF(V3683=1,T3683+ROW()/10000000,0)</f>
        <v>20.4003683</v>
      </c>
    </row>
    <row r="3684" customFormat="false" ht="15" hidden="false" customHeight="false" outlineLevel="0" collapsed="false">
      <c r="A3684" s="0" t="n">
        <v>3589</v>
      </c>
      <c r="B3684" s="0" t="s">
        <v>8726</v>
      </c>
      <c r="C3684" s="0" t="n">
        <v>1</v>
      </c>
      <c r="D3684" s="0" t="s">
        <v>6924</v>
      </c>
      <c r="E3684" s="0" t="s">
        <v>9142</v>
      </c>
      <c r="F3684" s="0" t="s">
        <v>9094</v>
      </c>
      <c r="G3684" s="0" t="s">
        <v>9095</v>
      </c>
      <c r="H3684" s="0" t="s">
        <v>1830</v>
      </c>
      <c r="I3684" s="0" t="s">
        <v>2123</v>
      </c>
      <c r="J3684" s="0" t="s">
        <v>47</v>
      </c>
      <c r="K3684" s="0" t="s">
        <v>46</v>
      </c>
      <c r="L3684" s="0" t="s">
        <v>47</v>
      </c>
      <c r="M3684" s="0" t="s">
        <v>47</v>
      </c>
      <c r="N3684" s="0" t="n">
        <v>1</v>
      </c>
      <c r="O3684" s="0" t="n">
        <v>187</v>
      </c>
      <c r="P3684" s="0" t="n">
        <v>450</v>
      </c>
      <c r="Q3684" s="0" t="n">
        <v>3.8</v>
      </c>
      <c r="R3684" s="0" t="str">
        <f aca="false">INDEX(Lookup!$B$4:$B$18,MATCH(C3684,Lookup!$A$4:$A$18,0))</f>
        <v>India</v>
      </c>
      <c r="S3684" s="20" t="n">
        <f aca="false">INDEX(Lookup!$D$4:$D$18,MATCH(C3684,Lookup!$A$4:$A$18,0))</f>
        <v>0.012</v>
      </c>
      <c r="T3684" s="21" t="n">
        <f aca="false">ROUND(P3684*S3684,2)</f>
        <v>5.4</v>
      </c>
      <c r="U3684" s="21" t="n">
        <f aca="false">IF(T3684&lt;=10,1,IF(T3684&lt;=20,2,IF(T3684&lt;=30,3,IF(T3684&lt;=40,4,IF(T3684&lt;=50,5,IF(T3684&lt;=100,6,IF(T3684&lt;=250,7,8)))))))</f>
        <v>1</v>
      </c>
      <c r="V3684" s="21" t="n">
        <f aca="false">IF(AND(OR(Dashboard!$T$3="All",R3684=Dashboard!$T$3),OR(Dashboard!$T$4="All",D3684=Dashboard!$T$4)),1,0)</f>
        <v>1</v>
      </c>
      <c r="W3684" s="21" t="n">
        <f aca="false">IF(V3684=1,T3684+ROW()/10000000,0)</f>
        <v>5.4003684</v>
      </c>
    </row>
    <row r="3685" customFormat="false" ht="15" hidden="false" customHeight="false" outlineLevel="0" collapsed="false">
      <c r="A3685" s="0" t="n">
        <v>1056</v>
      </c>
      <c r="B3685" s="0" t="s">
        <v>9164</v>
      </c>
      <c r="C3685" s="0" t="n">
        <v>1</v>
      </c>
      <c r="D3685" s="0" t="s">
        <v>6924</v>
      </c>
      <c r="E3685" s="0" t="s">
        <v>9165</v>
      </c>
      <c r="F3685" s="0" t="s">
        <v>9094</v>
      </c>
      <c r="G3685" s="0" t="s">
        <v>9095</v>
      </c>
      <c r="H3685" s="0" t="s">
        <v>2122</v>
      </c>
      <c r="I3685" s="0" t="s">
        <v>2123</v>
      </c>
      <c r="J3685" s="0" t="s">
        <v>46</v>
      </c>
      <c r="K3685" s="0" t="s">
        <v>47</v>
      </c>
      <c r="L3685" s="0" t="s">
        <v>47</v>
      </c>
      <c r="M3685" s="0" t="s">
        <v>47</v>
      </c>
      <c r="N3685" s="0" t="n">
        <v>3</v>
      </c>
      <c r="O3685" s="0" t="n">
        <v>229</v>
      </c>
      <c r="P3685" s="0" t="n">
        <v>1250</v>
      </c>
      <c r="Q3685" s="0" t="n">
        <v>3.6</v>
      </c>
      <c r="R3685" s="0" t="str">
        <f aca="false">INDEX(Lookup!$B$4:$B$18,MATCH(C3685,Lookup!$A$4:$A$18,0))</f>
        <v>India</v>
      </c>
      <c r="S3685" s="20" t="n">
        <f aca="false">INDEX(Lookup!$D$4:$D$18,MATCH(C3685,Lookup!$A$4:$A$18,0))</f>
        <v>0.012</v>
      </c>
      <c r="T3685" s="21" t="n">
        <f aca="false">ROUND(P3685*S3685,2)</f>
        <v>15</v>
      </c>
      <c r="U3685" s="21" t="n">
        <f aca="false">IF(T3685&lt;=10,1,IF(T3685&lt;=20,2,IF(T3685&lt;=30,3,IF(T3685&lt;=40,4,IF(T3685&lt;=50,5,IF(T3685&lt;=100,6,IF(T3685&lt;=250,7,8)))))))</f>
        <v>2</v>
      </c>
      <c r="V3685" s="21" t="n">
        <f aca="false">IF(AND(OR(Dashboard!$T$3="All",R3685=Dashboard!$T$3),OR(Dashboard!$T$4="All",D3685=Dashboard!$T$4)),1,0)</f>
        <v>1</v>
      </c>
      <c r="W3685" s="21" t="n">
        <f aca="false">IF(V3685=1,T3685+ROW()/10000000,0)</f>
        <v>15.0003685</v>
      </c>
    </row>
    <row r="3686" customFormat="false" ht="15" hidden="false" customHeight="false" outlineLevel="0" collapsed="false">
      <c r="A3686" s="0" t="n">
        <v>5797</v>
      </c>
      <c r="B3686" s="0" t="s">
        <v>9166</v>
      </c>
      <c r="C3686" s="0" t="n">
        <v>1</v>
      </c>
      <c r="D3686" s="0" t="s">
        <v>6924</v>
      </c>
      <c r="E3686" s="0" t="s">
        <v>9167</v>
      </c>
      <c r="F3686" s="0" t="s">
        <v>9094</v>
      </c>
      <c r="G3686" s="0" t="s">
        <v>9095</v>
      </c>
      <c r="H3686" s="0" t="s">
        <v>2349</v>
      </c>
      <c r="I3686" s="0" t="s">
        <v>2123</v>
      </c>
      <c r="J3686" s="0" t="s">
        <v>47</v>
      </c>
      <c r="K3686" s="0" t="s">
        <v>47</v>
      </c>
      <c r="L3686" s="0" t="s">
        <v>47</v>
      </c>
      <c r="M3686" s="0" t="s">
        <v>47</v>
      </c>
      <c r="N3686" s="0" t="n">
        <v>1</v>
      </c>
      <c r="O3686" s="0" t="n">
        <v>84</v>
      </c>
      <c r="P3686" s="0" t="n">
        <v>250</v>
      </c>
      <c r="Q3686" s="0" t="n">
        <v>3.7</v>
      </c>
      <c r="R3686" s="0" t="str">
        <f aca="false">INDEX(Lookup!$B$4:$B$18,MATCH(C3686,Lookup!$A$4:$A$18,0))</f>
        <v>India</v>
      </c>
      <c r="S3686" s="20" t="n">
        <f aca="false">INDEX(Lookup!$D$4:$D$18,MATCH(C3686,Lookup!$A$4:$A$18,0))</f>
        <v>0.012</v>
      </c>
      <c r="T3686" s="21" t="n">
        <f aca="false">ROUND(P3686*S3686,2)</f>
        <v>3</v>
      </c>
      <c r="U3686" s="21" t="n">
        <f aca="false">IF(T3686&lt;=10,1,IF(T3686&lt;=20,2,IF(T3686&lt;=30,3,IF(T3686&lt;=40,4,IF(T3686&lt;=50,5,IF(T3686&lt;=100,6,IF(T3686&lt;=250,7,8)))))))</f>
        <v>1</v>
      </c>
      <c r="V3686" s="21" t="n">
        <f aca="false">IF(AND(OR(Dashboard!$T$3="All",R3686=Dashboard!$T$3),OR(Dashboard!$T$4="All",D3686=Dashboard!$T$4)),1,0)</f>
        <v>1</v>
      </c>
      <c r="W3686" s="21" t="n">
        <f aca="false">IF(V3686=1,T3686+ROW()/10000000,0)</f>
        <v>3.0003686</v>
      </c>
    </row>
    <row r="3687" customFormat="false" ht="15" hidden="false" customHeight="false" outlineLevel="0" collapsed="false">
      <c r="A3687" s="0" t="n">
        <v>300007</v>
      </c>
      <c r="B3687" s="0" t="s">
        <v>4395</v>
      </c>
      <c r="C3687" s="0" t="n">
        <v>1</v>
      </c>
      <c r="D3687" s="0" t="s">
        <v>6924</v>
      </c>
      <c r="E3687" s="0" t="s">
        <v>9168</v>
      </c>
      <c r="F3687" s="0" t="s">
        <v>9094</v>
      </c>
      <c r="G3687" s="0" t="s">
        <v>9095</v>
      </c>
      <c r="H3687" s="0" t="s">
        <v>4397</v>
      </c>
      <c r="I3687" s="0" t="s">
        <v>2123</v>
      </c>
      <c r="J3687" s="0" t="s">
        <v>46</v>
      </c>
      <c r="K3687" s="0" t="s">
        <v>46</v>
      </c>
      <c r="L3687" s="0" t="s">
        <v>47</v>
      </c>
      <c r="M3687" s="0" t="s">
        <v>47</v>
      </c>
      <c r="N3687" s="0" t="n">
        <v>4</v>
      </c>
      <c r="O3687" s="0" t="n">
        <v>223</v>
      </c>
      <c r="P3687" s="0" t="n">
        <v>2000</v>
      </c>
      <c r="Q3687" s="0" t="n">
        <v>3.8</v>
      </c>
      <c r="R3687" s="0" t="str">
        <f aca="false">INDEX(Lookup!$B$4:$B$18,MATCH(C3687,Lookup!$A$4:$A$18,0))</f>
        <v>India</v>
      </c>
      <c r="S3687" s="20" t="n">
        <f aca="false">INDEX(Lookup!$D$4:$D$18,MATCH(C3687,Lookup!$A$4:$A$18,0))</f>
        <v>0.012</v>
      </c>
      <c r="T3687" s="21" t="n">
        <f aca="false">ROUND(P3687*S3687,2)</f>
        <v>24</v>
      </c>
      <c r="U3687" s="21" t="n">
        <f aca="false">IF(T3687&lt;=10,1,IF(T3687&lt;=20,2,IF(T3687&lt;=30,3,IF(T3687&lt;=40,4,IF(T3687&lt;=50,5,IF(T3687&lt;=100,6,IF(T3687&lt;=250,7,8)))))))</f>
        <v>3</v>
      </c>
      <c r="V3687" s="21" t="n">
        <f aca="false">IF(AND(OR(Dashboard!$T$3="All",R3687=Dashboard!$T$3),OR(Dashboard!$T$4="All",D3687=Dashboard!$T$4)),1,0)</f>
        <v>1</v>
      </c>
      <c r="W3687" s="21" t="n">
        <f aca="false">IF(V3687=1,T3687+ROW()/10000000,0)</f>
        <v>24.0003687</v>
      </c>
    </row>
    <row r="3688" customFormat="false" ht="15" hidden="false" customHeight="false" outlineLevel="0" collapsed="false">
      <c r="A3688" s="0" t="n">
        <v>303288</v>
      </c>
      <c r="B3688" s="0" t="s">
        <v>3874</v>
      </c>
      <c r="C3688" s="0" t="n">
        <v>1</v>
      </c>
      <c r="D3688" s="0" t="s">
        <v>6924</v>
      </c>
      <c r="E3688" s="0" t="s">
        <v>9169</v>
      </c>
      <c r="F3688" s="0" t="s">
        <v>9094</v>
      </c>
      <c r="G3688" s="0" t="s">
        <v>9095</v>
      </c>
      <c r="H3688" s="0" t="s">
        <v>153</v>
      </c>
      <c r="I3688" s="0" t="s">
        <v>2123</v>
      </c>
      <c r="J3688" s="0" t="s">
        <v>47</v>
      </c>
      <c r="K3688" s="0" t="s">
        <v>47</v>
      </c>
      <c r="L3688" s="0" t="s">
        <v>47</v>
      </c>
      <c r="M3688" s="0" t="s">
        <v>47</v>
      </c>
      <c r="N3688" s="0" t="n">
        <v>2</v>
      </c>
      <c r="O3688" s="0" t="n">
        <v>187</v>
      </c>
      <c r="P3688" s="0" t="n">
        <v>700</v>
      </c>
      <c r="Q3688" s="0" t="n">
        <v>3.5</v>
      </c>
      <c r="R3688" s="0" t="str">
        <f aca="false">INDEX(Lookup!$B$4:$B$18,MATCH(C3688,Lookup!$A$4:$A$18,0))</f>
        <v>India</v>
      </c>
      <c r="S3688" s="20" t="n">
        <f aca="false">INDEX(Lookup!$D$4:$D$18,MATCH(C3688,Lookup!$A$4:$A$18,0))</f>
        <v>0.012</v>
      </c>
      <c r="T3688" s="21" t="n">
        <f aca="false">ROUND(P3688*S3688,2)</f>
        <v>8.4</v>
      </c>
      <c r="U3688" s="21" t="n">
        <f aca="false">IF(T3688&lt;=10,1,IF(T3688&lt;=20,2,IF(T3688&lt;=30,3,IF(T3688&lt;=40,4,IF(T3688&lt;=50,5,IF(T3688&lt;=100,6,IF(T3688&lt;=250,7,8)))))))</f>
        <v>1</v>
      </c>
      <c r="V3688" s="21" t="n">
        <f aca="false">IF(AND(OR(Dashboard!$T$3="All",R3688=Dashboard!$T$3),OR(Dashboard!$T$4="All",D3688=Dashboard!$T$4)),1,0)</f>
        <v>1</v>
      </c>
      <c r="W3688" s="21" t="n">
        <f aca="false">IF(V3688=1,T3688+ROW()/10000000,0)</f>
        <v>8.4003688</v>
      </c>
    </row>
    <row r="3689" customFormat="false" ht="15" hidden="false" customHeight="false" outlineLevel="0" collapsed="false">
      <c r="A3689" s="0" t="n">
        <v>18371438</v>
      </c>
      <c r="B3689" s="0" t="s">
        <v>9170</v>
      </c>
      <c r="C3689" s="0" t="n">
        <v>1</v>
      </c>
      <c r="D3689" s="0" t="s">
        <v>6924</v>
      </c>
      <c r="E3689" s="0" t="s">
        <v>9171</v>
      </c>
      <c r="F3689" s="0" t="s">
        <v>9094</v>
      </c>
      <c r="G3689" s="0" t="s">
        <v>9095</v>
      </c>
      <c r="H3689" s="0" t="s">
        <v>555</v>
      </c>
      <c r="I3689" s="0" t="s">
        <v>2123</v>
      </c>
      <c r="J3689" s="0" t="s">
        <v>46</v>
      </c>
      <c r="K3689" s="0" t="s">
        <v>46</v>
      </c>
      <c r="L3689" s="0" t="s">
        <v>47</v>
      </c>
      <c r="M3689" s="0" t="s">
        <v>47</v>
      </c>
      <c r="N3689" s="0" t="n">
        <v>3</v>
      </c>
      <c r="O3689" s="0" t="n">
        <v>54</v>
      </c>
      <c r="P3689" s="0" t="n">
        <v>1800</v>
      </c>
      <c r="Q3689" s="0" t="n">
        <v>3.8</v>
      </c>
      <c r="R3689" s="0" t="str">
        <f aca="false">INDEX(Lookup!$B$4:$B$18,MATCH(C3689,Lookup!$A$4:$A$18,0))</f>
        <v>India</v>
      </c>
      <c r="S3689" s="20" t="n">
        <f aca="false">INDEX(Lookup!$D$4:$D$18,MATCH(C3689,Lookup!$A$4:$A$18,0))</f>
        <v>0.012</v>
      </c>
      <c r="T3689" s="21" t="n">
        <f aca="false">ROUND(P3689*S3689,2)</f>
        <v>21.6</v>
      </c>
      <c r="U3689" s="21" t="n">
        <f aca="false">IF(T3689&lt;=10,1,IF(T3689&lt;=20,2,IF(T3689&lt;=30,3,IF(T3689&lt;=40,4,IF(T3689&lt;=50,5,IF(T3689&lt;=100,6,IF(T3689&lt;=250,7,8)))))))</f>
        <v>3</v>
      </c>
      <c r="V3689" s="21" t="n">
        <f aca="false">IF(AND(OR(Dashboard!$T$3="All",R3689=Dashboard!$T$3),OR(Dashboard!$T$4="All",D3689=Dashboard!$T$4)),1,0)</f>
        <v>1</v>
      </c>
      <c r="W3689" s="21" t="n">
        <f aca="false">IF(V3689=1,T3689+ROW()/10000000,0)</f>
        <v>21.6003689</v>
      </c>
    </row>
    <row r="3690" customFormat="false" ht="15" hidden="false" customHeight="false" outlineLevel="0" collapsed="false">
      <c r="A3690" s="0" t="n">
        <v>308766</v>
      </c>
      <c r="B3690" s="0" t="s">
        <v>9172</v>
      </c>
      <c r="C3690" s="0" t="n">
        <v>1</v>
      </c>
      <c r="D3690" s="0" t="s">
        <v>6924</v>
      </c>
      <c r="E3690" s="0" t="s">
        <v>9173</v>
      </c>
      <c r="F3690" s="0" t="s">
        <v>9094</v>
      </c>
      <c r="G3690" s="0" t="s">
        <v>9095</v>
      </c>
      <c r="H3690" s="0" t="s">
        <v>2868</v>
      </c>
      <c r="I3690" s="0" t="s">
        <v>2123</v>
      </c>
      <c r="J3690" s="0" t="s">
        <v>47</v>
      </c>
      <c r="K3690" s="0" t="s">
        <v>47</v>
      </c>
      <c r="L3690" s="0" t="s">
        <v>47</v>
      </c>
      <c r="M3690" s="0" t="s">
        <v>47</v>
      </c>
      <c r="N3690" s="0" t="n">
        <v>1</v>
      </c>
      <c r="O3690" s="0" t="n">
        <v>76</v>
      </c>
      <c r="P3690" s="0" t="n">
        <v>250</v>
      </c>
      <c r="Q3690" s="0" t="n">
        <v>3.6</v>
      </c>
      <c r="R3690" s="0" t="str">
        <f aca="false">INDEX(Lookup!$B$4:$B$18,MATCH(C3690,Lookup!$A$4:$A$18,0))</f>
        <v>India</v>
      </c>
      <c r="S3690" s="20" t="n">
        <f aca="false">INDEX(Lookup!$D$4:$D$18,MATCH(C3690,Lookup!$A$4:$A$18,0))</f>
        <v>0.012</v>
      </c>
      <c r="T3690" s="21" t="n">
        <f aca="false">ROUND(P3690*S3690,2)</f>
        <v>3</v>
      </c>
      <c r="U3690" s="21" t="n">
        <f aca="false">IF(T3690&lt;=10,1,IF(T3690&lt;=20,2,IF(T3690&lt;=30,3,IF(T3690&lt;=40,4,IF(T3690&lt;=50,5,IF(T3690&lt;=100,6,IF(T3690&lt;=250,7,8)))))))</f>
        <v>1</v>
      </c>
      <c r="V3690" s="21" t="n">
        <f aca="false">IF(AND(OR(Dashboard!$T$3="All",R3690=Dashboard!$T$3),OR(Dashboard!$T$4="All",D3690=Dashboard!$T$4)),1,0)</f>
        <v>1</v>
      </c>
      <c r="W3690" s="21" t="n">
        <f aca="false">IF(V3690=1,T3690+ROW()/10000000,0)</f>
        <v>3.000369</v>
      </c>
    </row>
    <row r="3691" customFormat="false" ht="15" hidden="false" customHeight="false" outlineLevel="0" collapsed="false">
      <c r="A3691" s="0" t="n">
        <v>18203180</v>
      </c>
      <c r="B3691" s="0" t="s">
        <v>9174</v>
      </c>
      <c r="C3691" s="0" t="n">
        <v>1</v>
      </c>
      <c r="D3691" s="0" t="s">
        <v>6924</v>
      </c>
      <c r="E3691" s="0" t="s">
        <v>9175</v>
      </c>
      <c r="F3691" s="0" t="s">
        <v>9094</v>
      </c>
      <c r="G3691" s="0" t="s">
        <v>9095</v>
      </c>
      <c r="H3691" s="0" t="s">
        <v>4186</v>
      </c>
      <c r="I3691" s="0" t="s">
        <v>2123</v>
      </c>
      <c r="J3691" s="0" t="s">
        <v>47</v>
      </c>
      <c r="K3691" s="0" t="s">
        <v>47</v>
      </c>
      <c r="L3691" s="0" t="s">
        <v>47</v>
      </c>
      <c r="M3691" s="0" t="s">
        <v>47</v>
      </c>
      <c r="N3691" s="0" t="n">
        <v>4</v>
      </c>
      <c r="O3691" s="0" t="n">
        <v>85</v>
      </c>
      <c r="P3691" s="0" t="n">
        <v>2000</v>
      </c>
      <c r="Q3691" s="0" t="n">
        <v>3.8</v>
      </c>
      <c r="R3691" s="0" t="str">
        <f aca="false">INDEX(Lookup!$B$4:$B$18,MATCH(C3691,Lookup!$A$4:$A$18,0))</f>
        <v>India</v>
      </c>
      <c r="S3691" s="20" t="n">
        <f aca="false">INDEX(Lookup!$D$4:$D$18,MATCH(C3691,Lookup!$A$4:$A$18,0))</f>
        <v>0.012</v>
      </c>
      <c r="T3691" s="21" t="n">
        <f aca="false">ROUND(P3691*S3691,2)</f>
        <v>24</v>
      </c>
      <c r="U3691" s="21" t="n">
        <f aca="false">IF(T3691&lt;=10,1,IF(T3691&lt;=20,2,IF(T3691&lt;=30,3,IF(T3691&lt;=40,4,IF(T3691&lt;=50,5,IF(T3691&lt;=100,6,IF(T3691&lt;=250,7,8)))))))</f>
        <v>3</v>
      </c>
      <c r="V3691" s="21" t="n">
        <f aca="false">IF(AND(OR(Dashboard!$T$3="All",R3691=Dashboard!$T$3),OR(Dashboard!$T$4="All",D3691=Dashboard!$T$4)),1,0)</f>
        <v>1</v>
      </c>
      <c r="W3691" s="21" t="n">
        <f aca="false">IF(V3691=1,T3691+ROW()/10000000,0)</f>
        <v>24.0003691</v>
      </c>
    </row>
    <row r="3692" customFormat="false" ht="15" hidden="false" customHeight="false" outlineLevel="0" collapsed="false">
      <c r="A3692" s="0" t="n">
        <v>305166</v>
      </c>
      <c r="B3692" s="0" t="s">
        <v>4596</v>
      </c>
      <c r="C3692" s="0" t="n">
        <v>1</v>
      </c>
      <c r="D3692" s="0" t="s">
        <v>6924</v>
      </c>
      <c r="E3692" s="0" t="s">
        <v>9176</v>
      </c>
      <c r="F3692" s="0" t="s">
        <v>9094</v>
      </c>
      <c r="G3692" s="0" t="s">
        <v>9095</v>
      </c>
      <c r="H3692" s="0" t="s">
        <v>402</v>
      </c>
      <c r="I3692" s="0" t="s">
        <v>2123</v>
      </c>
      <c r="J3692" s="0" t="s">
        <v>47</v>
      </c>
      <c r="K3692" s="0" t="s">
        <v>47</v>
      </c>
      <c r="L3692" s="0" t="s">
        <v>47</v>
      </c>
      <c r="M3692" s="0" t="s">
        <v>47</v>
      </c>
      <c r="N3692" s="0" t="n">
        <v>1</v>
      </c>
      <c r="O3692" s="0" t="n">
        <v>66</v>
      </c>
      <c r="P3692" s="0" t="n">
        <v>200</v>
      </c>
      <c r="Q3692" s="0" t="n">
        <v>3.6</v>
      </c>
      <c r="R3692" s="0" t="str">
        <f aca="false">INDEX(Lookup!$B$4:$B$18,MATCH(C3692,Lookup!$A$4:$A$18,0))</f>
        <v>India</v>
      </c>
      <c r="S3692" s="20" t="n">
        <f aca="false">INDEX(Lookup!$D$4:$D$18,MATCH(C3692,Lookup!$A$4:$A$18,0))</f>
        <v>0.012</v>
      </c>
      <c r="T3692" s="21" t="n">
        <f aca="false">ROUND(P3692*S3692,2)</f>
        <v>2.4</v>
      </c>
      <c r="U3692" s="21" t="n">
        <f aca="false">IF(T3692&lt;=10,1,IF(T3692&lt;=20,2,IF(T3692&lt;=30,3,IF(T3692&lt;=40,4,IF(T3692&lt;=50,5,IF(T3692&lt;=100,6,IF(T3692&lt;=250,7,8)))))))</f>
        <v>1</v>
      </c>
      <c r="V3692" s="21" t="n">
        <f aca="false">IF(AND(OR(Dashboard!$T$3="All",R3692=Dashboard!$T$3),OR(Dashboard!$T$4="All",D3692=Dashboard!$T$4)),1,0)</f>
        <v>1</v>
      </c>
      <c r="W3692" s="21" t="n">
        <f aca="false">IF(V3692=1,T3692+ROW()/10000000,0)</f>
        <v>2.4003692</v>
      </c>
    </row>
    <row r="3693" customFormat="false" ht="15" hidden="false" customHeight="false" outlineLevel="0" collapsed="false">
      <c r="A3693" s="0" t="n">
        <v>18291475</v>
      </c>
      <c r="B3693" s="0" t="s">
        <v>9177</v>
      </c>
      <c r="C3693" s="0" t="n">
        <v>1</v>
      </c>
      <c r="D3693" s="0" t="s">
        <v>6924</v>
      </c>
      <c r="E3693" s="0" t="s">
        <v>9178</v>
      </c>
      <c r="F3693" s="0" t="s">
        <v>9094</v>
      </c>
      <c r="G3693" s="0" t="s">
        <v>9095</v>
      </c>
      <c r="H3693" s="0" t="s">
        <v>2050</v>
      </c>
      <c r="I3693" s="0" t="s">
        <v>2123</v>
      </c>
      <c r="J3693" s="0" t="s">
        <v>47</v>
      </c>
      <c r="K3693" s="0" t="s">
        <v>47</v>
      </c>
      <c r="L3693" s="0" t="s">
        <v>47</v>
      </c>
      <c r="M3693" s="0" t="s">
        <v>47</v>
      </c>
      <c r="N3693" s="0" t="n">
        <v>2</v>
      </c>
      <c r="O3693" s="0" t="n">
        <v>53</v>
      </c>
      <c r="P3693" s="0" t="n">
        <v>500</v>
      </c>
      <c r="Q3693" s="0" t="n">
        <v>3.7</v>
      </c>
      <c r="R3693" s="0" t="str">
        <f aca="false">INDEX(Lookup!$B$4:$B$18,MATCH(C3693,Lookup!$A$4:$A$18,0))</f>
        <v>India</v>
      </c>
      <c r="S3693" s="20" t="n">
        <f aca="false">INDEX(Lookup!$D$4:$D$18,MATCH(C3693,Lookup!$A$4:$A$18,0))</f>
        <v>0.012</v>
      </c>
      <c r="T3693" s="21" t="n">
        <f aca="false">ROUND(P3693*S3693,2)</f>
        <v>6</v>
      </c>
      <c r="U3693" s="21" t="n">
        <f aca="false">IF(T3693&lt;=10,1,IF(T3693&lt;=20,2,IF(T3693&lt;=30,3,IF(T3693&lt;=40,4,IF(T3693&lt;=50,5,IF(T3693&lt;=100,6,IF(T3693&lt;=250,7,8)))))))</f>
        <v>1</v>
      </c>
      <c r="V3693" s="21" t="n">
        <f aca="false">IF(AND(OR(Dashboard!$T$3="All",R3693=Dashboard!$T$3),OR(Dashboard!$T$4="All",D3693=Dashboard!$T$4)),1,0)</f>
        <v>1</v>
      </c>
      <c r="W3693" s="21" t="n">
        <f aca="false">IF(V3693=1,T3693+ROW()/10000000,0)</f>
        <v>6.0003693</v>
      </c>
    </row>
    <row r="3694" customFormat="false" ht="15" hidden="false" customHeight="false" outlineLevel="0" collapsed="false">
      <c r="A3694" s="0" t="n">
        <v>311737</v>
      </c>
      <c r="B3694" s="0" t="s">
        <v>9179</v>
      </c>
      <c r="C3694" s="0" t="n">
        <v>1</v>
      </c>
      <c r="D3694" s="0" t="s">
        <v>6924</v>
      </c>
      <c r="E3694" s="0" t="s">
        <v>9113</v>
      </c>
      <c r="F3694" s="0" t="s">
        <v>9094</v>
      </c>
      <c r="G3694" s="0" t="s">
        <v>9095</v>
      </c>
      <c r="H3694" s="0" t="s">
        <v>153</v>
      </c>
      <c r="I3694" s="0" t="s">
        <v>2123</v>
      </c>
      <c r="J3694" s="0" t="s">
        <v>47</v>
      </c>
      <c r="K3694" s="0" t="s">
        <v>47</v>
      </c>
      <c r="L3694" s="0" t="s">
        <v>47</v>
      </c>
      <c r="M3694" s="0" t="s">
        <v>47</v>
      </c>
      <c r="N3694" s="0" t="n">
        <v>1</v>
      </c>
      <c r="O3694" s="0" t="n">
        <v>48</v>
      </c>
      <c r="P3694" s="0" t="n">
        <v>400</v>
      </c>
      <c r="Q3694" s="0" t="n">
        <v>3.7</v>
      </c>
      <c r="R3694" s="0" t="str">
        <f aca="false">INDEX(Lookup!$B$4:$B$18,MATCH(C3694,Lookup!$A$4:$A$18,0))</f>
        <v>India</v>
      </c>
      <c r="S3694" s="20" t="n">
        <f aca="false">INDEX(Lookup!$D$4:$D$18,MATCH(C3694,Lookup!$A$4:$A$18,0))</f>
        <v>0.012</v>
      </c>
      <c r="T3694" s="21" t="n">
        <f aca="false">ROUND(P3694*S3694,2)</f>
        <v>4.8</v>
      </c>
      <c r="U3694" s="21" t="n">
        <f aca="false">IF(T3694&lt;=10,1,IF(T3694&lt;=20,2,IF(T3694&lt;=30,3,IF(T3694&lt;=40,4,IF(T3694&lt;=50,5,IF(T3694&lt;=100,6,IF(T3694&lt;=250,7,8)))))))</f>
        <v>1</v>
      </c>
      <c r="V3694" s="21" t="n">
        <f aca="false">IF(AND(OR(Dashboard!$T$3="All",R3694=Dashboard!$T$3),OR(Dashboard!$T$4="All",D3694=Dashboard!$T$4)),1,0)</f>
        <v>1</v>
      </c>
      <c r="W3694" s="21" t="n">
        <f aca="false">IF(V3694=1,T3694+ROW()/10000000,0)</f>
        <v>4.8003694</v>
      </c>
    </row>
    <row r="3695" customFormat="false" ht="15" hidden="false" customHeight="false" outlineLevel="0" collapsed="false">
      <c r="A3695" s="0" t="n">
        <v>18363391</v>
      </c>
      <c r="B3695" s="0" t="s">
        <v>9180</v>
      </c>
      <c r="C3695" s="0" t="n">
        <v>1</v>
      </c>
      <c r="D3695" s="0" t="s">
        <v>6924</v>
      </c>
      <c r="E3695" s="0" t="s">
        <v>9181</v>
      </c>
      <c r="F3695" s="0" t="s">
        <v>9094</v>
      </c>
      <c r="G3695" s="0" t="s">
        <v>9095</v>
      </c>
      <c r="H3695" s="0" t="s">
        <v>9182</v>
      </c>
      <c r="I3695" s="0" t="s">
        <v>2123</v>
      </c>
      <c r="J3695" s="0" t="s">
        <v>46</v>
      </c>
      <c r="K3695" s="0" t="s">
        <v>46</v>
      </c>
      <c r="L3695" s="0" t="s">
        <v>47</v>
      </c>
      <c r="M3695" s="0" t="s">
        <v>47</v>
      </c>
      <c r="N3695" s="0" t="n">
        <v>3</v>
      </c>
      <c r="O3695" s="0" t="n">
        <v>107</v>
      </c>
      <c r="P3695" s="0" t="n">
        <v>1800</v>
      </c>
      <c r="Q3695" s="0" t="n">
        <v>4.2</v>
      </c>
      <c r="R3695" s="0" t="str">
        <f aca="false">INDEX(Lookup!$B$4:$B$18,MATCH(C3695,Lookup!$A$4:$A$18,0))</f>
        <v>India</v>
      </c>
      <c r="S3695" s="20" t="n">
        <f aca="false">INDEX(Lookup!$D$4:$D$18,MATCH(C3695,Lookup!$A$4:$A$18,0))</f>
        <v>0.012</v>
      </c>
      <c r="T3695" s="21" t="n">
        <f aca="false">ROUND(P3695*S3695,2)</f>
        <v>21.6</v>
      </c>
      <c r="U3695" s="21" t="n">
        <f aca="false">IF(T3695&lt;=10,1,IF(T3695&lt;=20,2,IF(T3695&lt;=30,3,IF(T3695&lt;=40,4,IF(T3695&lt;=50,5,IF(T3695&lt;=100,6,IF(T3695&lt;=250,7,8)))))))</f>
        <v>3</v>
      </c>
      <c r="V3695" s="21" t="n">
        <f aca="false">IF(AND(OR(Dashboard!$T$3="All",R3695=Dashboard!$T$3),OR(Dashboard!$T$4="All",D3695=Dashboard!$T$4)),1,0)</f>
        <v>1</v>
      </c>
      <c r="W3695" s="21" t="n">
        <f aca="false">IF(V3695=1,T3695+ROW()/10000000,0)</f>
        <v>21.6003695</v>
      </c>
    </row>
    <row r="3696" customFormat="false" ht="15" hidden="false" customHeight="false" outlineLevel="0" collapsed="false">
      <c r="A3696" s="0" t="n">
        <v>18271497</v>
      </c>
      <c r="B3696" s="0" t="s">
        <v>9183</v>
      </c>
      <c r="C3696" s="0" t="n">
        <v>1</v>
      </c>
      <c r="D3696" s="0" t="s">
        <v>6924</v>
      </c>
      <c r="E3696" s="0" t="s">
        <v>9184</v>
      </c>
      <c r="F3696" s="0" t="s">
        <v>9094</v>
      </c>
      <c r="G3696" s="0" t="s">
        <v>9095</v>
      </c>
      <c r="H3696" s="0" t="s">
        <v>2868</v>
      </c>
      <c r="I3696" s="0" t="s">
        <v>2123</v>
      </c>
      <c r="J3696" s="0" t="s">
        <v>47</v>
      </c>
      <c r="K3696" s="0" t="s">
        <v>46</v>
      </c>
      <c r="L3696" s="0" t="s">
        <v>47</v>
      </c>
      <c r="M3696" s="0" t="s">
        <v>47</v>
      </c>
      <c r="N3696" s="0" t="n">
        <v>2</v>
      </c>
      <c r="O3696" s="0" t="n">
        <v>160</v>
      </c>
      <c r="P3696" s="0" t="n">
        <v>550</v>
      </c>
      <c r="Q3696" s="0" t="n">
        <v>4.1</v>
      </c>
      <c r="R3696" s="0" t="str">
        <f aca="false">INDEX(Lookup!$B$4:$B$18,MATCH(C3696,Lookup!$A$4:$A$18,0))</f>
        <v>India</v>
      </c>
      <c r="S3696" s="20" t="n">
        <f aca="false">INDEX(Lookup!$D$4:$D$18,MATCH(C3696,Lookup!$A$4:$A$18,0))</f>
        <v>0.012</v>
      </c>
      <c r="T3696" s="21" t="n">
        <f aca="false">ROUND(P3696*S3696,2)</f>
        <v>6.6</v>
      </c>
      <c r="U3696" s="21" t="n">
        <f aca="false">IF(T3696&lt;=10,1,IF(T3696&lt;=20,2,IF(T3696&lt;=30,3,IF(T3696&lt;=40,4,IF(T3696&lt;=50,5,IF(T3696&lt;=100,6,IF(T3696&lt;=250,7,8)))))))</f>
        <v>1</v>
      </c>
      <c r="V3696" s="21" t="n">
        <f aca="false">IF(AND(OR(Dashboard!$T$3="All",R3696=Dashboard!$T$3),OR(Dashboard!$T$4="All",D3696=Dashboard!$T$4)),1,0)</f>
        <v>1</v>
      </c>
      <c r="W3696" s="21" t="n">
        <f aca="false">IF(V3696=1,T3696+ROW()/10000000,0)</f>
        <v>6.6003696</v>
      </c>
    </row>
    <row r="3697" customFormat="false" ht="15" hidden="false" customHeight="false" outlineLevel="0" collapsed="false">
      <c r="A3697" s="0" t="n">
        <v>18456728</v>
      </c>
      <c r="B3697" s="0" t="s">
        <v>9185</v>
      </c>
      <c r="C3697" s="0" t="n">
        <v>1</v>
      </c>
      <c r="D3697" s="0" t="s">
        <v>6924</v>
      </c>
      <c r="E3697" s="0" t="s">
        <v>9186</v>
      </c>
      <c r="F3697" s="0" t="s">
        <v>9094</v>
      </c>
      <c r="G3697" s="0" t="s">
        <v>9095</v>
      </c>
      <c r="H3697" s="0" t="s">
        <v>9187</v>
      </c>
      <c r="I3697" s="0" t="s">
        <v>2123</v>
      </c>
      <c r="J3697" s="0" t="s">
        <v>46</v>
      </c>
      <c r="K3697" s="0" t="s">
        <v>47</v>
      </c>
      <c r="L3697" s="0" t="s">
        <v>47</v>
      </c>
      <c r="M3697" s="0" t="s">
        <v>47</v>
      </c>
      <c r="N3697" s="0" t="n">
        <v>3</v>
      </c>
      <c r="O3697" s="0" t="n">
        <v>22</v>
      </c>
      <c r="P3697" s="0" t="n">
        <v>1000</v>
      </c>
      <c r="Q3697" s="0" t="n">
        <v>4.1</v>
      </c>
      <c r="R3697" s="0" t="str">
        <f aca="false">INDEX(Lookup!$B$4:$B$18,MATCH(C3697,Lookup!$A$4:$A$18,0))</f>
        <v>India</v>
      </c>
      <c r="S3697" s="20" t="n">
        <f aca="false">INDEX(Lookup!$D$4:$D$18,MATCH(C3697,Lookup!$A$4:$A$18,0))</f>
        <v>0.012</v>
      </c>
      <c r="T3697" s="21" t="n">
        <f aca="false">ROUND(P3697*S3697,2)</f>
        <v>12</v>
      </c>
      <c r="U3697" s="21" t="n">
        <f aca="false">IF(T3697&lt;=10,1,IF(T3697&lt;=20,2,IF(T3697&lt;=30,3,IF(T3697&lt;=40,4,IF(T3697&lt;=50,5,IF(T3697&lt;=100,6,IF(T3697&lt;=250,7,8)))))))</f>
        <v>2</v>
      </c>
      <c r="V3697" s="21" t="n">
        <f aca="false">IF(AND(OR(Dashboard!$T$3="All",R3697=Dashboard!$T$3),OR(Dashboard!$T$4="All",D3697=Dashboard!$T$4)),1,0)</f>
        <v>1</v>
      </c>
      <c r="W3697" s="21" t="n">
        <f aca="false">IF(V3697=1,T3697+ROW()/10000000,0)</f>
        <v>12.0003697</v>
      </c>
    </row>
    <row r="3698" customFormat="false" ht="15" hidden="false" customHeight="false" outlineLevel="0" collapsed="false">
      <c r="A3698" s="0" t="n">
        <v>310776</v>
      </c>
      <c r="B3698" s="0" t="s">
        <v>9188</v>
      </c>
      <c r="C3698" s="0" t="n">
        <v>1</v>
      </c>
      <c r="D3698" s="0" t="s">
        <v>6924</v>
      </c>
      <c r="E3698" s="0" t="s">
        <v>9189</v>
      </c>
      <c r="F3698" s="0" t="s">
        <v>9094</v>
      </c>
      <c r="G3698" s="0" t="s">
        <v>9095</v>
      </c>
      <c r="H3698" s="0" t="s">
        <v>9190</v>
      </c>
      <c r="I3698" s="0" t="s">
        <v>2123</v>
      </c>
      <c r="J3698" s="0" t="s">
        <v>46</v>
      </c>
      <c r="K3698" s="0" t="s">
        <v>46</v>
      </c>
      <c r="L3698" s="0" t="s">
        <v>47</v>
      </c>
      <c r="M3698" s="0" t="s">
        <v>47</v>
      </c>
      <c r="N3698" s="0" t="n">
        <v>3</v>
      </c>
      <c r="O3698" s="0" t="n">
        <v>826</v>
      </c>
      <c r="P3698" s="0" t="n">
        <v>1400</v>
      </c>
      <c r="Q3698" s="0" t="n">
        <v>4.1</v>
      </c>
      <c r="R3698" s="0" t="str">
        <f aca="false">INDEX(Lookup!$B$4:$B$18,MATCH(C3698,Lookup!$A$4:$A$18,0))</f>
        <v>India</v>
      </c>
      <c r="S3698" s="20" t="n">
        <f aca="false">INDEX(Lookup!$D$4:$D$18,MATCH(C3698,Lookup!$A$4:$A$18,0))</f>
        <v>0.012</v>
      </c>
      <c r="T3698" s="21" t="n">
        <f aca="false">ROUND(P3698*S3698,2)</f>
        <v>16.8</v>
      </c>
      <c r="U3698" s="21" t="n">
        <f aca="false">IF(T3698&lt;=10,1,IF(T3698&lt;=20,2,IF(T3698&lt;=30,3,IF(T3698&lt;=40,4,IF(T3698&lt;=50,5,IF(T3698&lt;=100,6,IF(T3698&lt;=250,7,8)))))))</f>
        <v>2</v>
      </c>
      <c r="V3698" s="21" t="n">
        <f aca="false">IF(AND(OR(Dashboard!$T$3="All",R3698=Dashboard!$T$3),OR(Dashboard!$T$4="All",D3698=Dashboard!$T$4)),1,0)</f>
        <v>1</v>
      </c>
      <c r="W3698" s="21" t="n">
        <f aca="false">IF(V3698=1,T3698+ROW()/10000000,0)</f>
        <v>16.8003698</v>
      </c>
    </row>
    <row r="3699" customFormat="false" ht="15" hidden="false" customHeight="false" outlineLevel="0" collapsed="false">
      <c r="A3699" s="0" t="n">
        <v>18456764</v>
      </c>
      <c r="B3699" s="0" t="s">
        <v>9191</v>
      </c>
      <c r="C3699" s="0" t="n">
        <v>1</v>
      </c>
      <c r="D3699" s="0" t="s">
        <v>6924</v>
      </c>
      <c r="E3699" s="0" t="s">
        <v>9095</v>
      </c>
      <c r="F3699" s="0" t="s">
        <v>9094</v>
      </c>
      <c r="G3699" s="0" t="s">
        <v>9095</v>
      </c>
      <c r="H3699" s="0" t="s">
        <v>1771</v>
      </c>
      <c r="I3699" s="0" t="s">
        <v>2123</v>
      </c>
      <c r="J3699" s="0" t="s">
        <v>47</v>
      </c>
      <c r="K3699" s="0" t="s">
        <v>46</v>
      </c>
      <c r="L3699" s="0" t="s">
        <v>47</v>
      </c>
      <c r="M3699" s="0" t="s">
        <v>47</v>
      </c>
      <c r="N3699" s="0" t="n">
        <v>2</v>
      </c>
      <c r="O3699" s="0" t="n">
        <v>42</v>
      </c>
      <c r="P3699" s="0" t="n">
        <v>950</v>
      </c>
      <c r="Q3699" s="0" t="n">
        <v>4.4</v>
      </c>
      <c r="R3699" s="0" t="str">
        <f aca="false">INDEX(Lookup!$B$4:$B$18,MATCH(C3699,Lookup!$A$4:$A$18,0))</f>
        <v>India</v>
      </c>
      <c r="S3699" s="20" t="n">
        <f aca="false">INDEX(Lookup!$D$4:$D$18,MATCH(C3699,Lookup!$A$4:$A$18,0))</f>
        <v>0.012</v>
      </c>
      <c r="T3699" s="21" t="n">
        <f aca="false">ROUND(P3699*S3699,2)</f>
        <v>11.4</v>
      </c>
      <c r="U3699" s="21" t="n">
        <f aca="false">IF(T3699&lt;=10,1,IF(T3699&lt;=20,2,IF(T3699&lt;=30,3,IF(T3699&lt;=40,4,IF(T3699&lt;=50,5,IF(T3699&lt;=100,6,IF(T3699&lt;=250,7,8)))))))</f>
        <v>2</v>
      </c>
      <c r="V3699" s="21" t="n">
        <f aca="false">IF(AND(OR(Dashboard!$T$3="All",R3699=Dashboard!$T$3),OR(Dashboard!$T$4="All",D3699=Dashboard!$T$4)),1,0)</f>
        <v>1</v>
      </c>
      <c r="W3699" s="21" t="n">
        <f aca="false">IF(V3699=1,T3699+ROW()/10000000,0)</f>
        <v>11.4003699</v>
      </c>
    </row>
    <row r="3700" customFormat="false" ht="15" hidden="false" customHeight="false" outlineLevel="0" collapsed="false">
      <c r="A3700" s="0" t="n">
        <v>18418209</v>
      </c>
      <c r="B3700" s="0" t="s">
        <v>9192</v>
      </c>
      <c r="C3700" s="0" t="n">
        <v>1</v>
      </c>
      <c r="D3700" s="0" t="s">
        <v>6924</v>
      </c>
      <c r="E3700" s="0" t="s">
        <v>9193</v>
      </c>
      <c r="F3700" s="0" t="s">
        <v>9094</v>
      </c>
      <c r="G3700" s="0" t="s">
        <v>9095</v>
      </c>
      <c r="H3700" s="0" t="s">
        <v>9194</v>
      </c>
      <c r="I3700" s="0" t="s">
        <v>2123</v>
      </c>
      <c r="J3700" s="0" t="s">
        <v>47</v>
      </c>
      <c r="K3700" s="0" t="s">
        <v>46</v>
      </c>
      <c r="L3700" s="0" t="s">
        <v>47</v>
      </c>
      <c r="M3700" s="0" t="s">
        <v>47</v>
      </c>
      <c r="N3700" s="0" t="n">
        <v>2</v>
      </c>
      <c r="O3700" s="0" t="n">
        <v>62</v>
      </c>
      <c r="P3700" s="0" t="n">
        <v>750</v>
      </c>
      <c r="Q3700" s="0" t="n">
        <v>4</v>
      </c>
      <c r="R3700" s="0" t="str">
        <f aca="false">INDEX(Lookup!$B$4:$B$18,MATCH(C3700,Lookup!$A$4:$A$18,0))</f>
        <v>India</v>
      </c>
      <c r="S3700" s="20" t="n">
        <f aca="false">INDEX(Lookup!$D$4:$D$18,MATCH(C3700,Lookup!$A$4:$A$18,0))</f>
        <v>0.012</v>
      </c>
      <c r="T3700" s="21" t="n">
        <f aca="false">ROUND(P3700*S3700,2)</f>
        <v>9</v>
      </c>
      <c r="U3700" s="21" t="n">
        <f aca="false">IF(T3700&lt;=10,1,IF(T3700&lt;=20,2,IF(T3700&lt;=30,3,IF(T3700&lt;=40,4,IF(T3700&lt;=50,5,IF(T3700&lt;=100,6,IF(T3700&lt;=250,7,8)))))))</f>
        <v>1</v>
      </c>
      <c r="V3700" s="21" t="n">
        <f aca="false">IF(AND(OR(Dashboard!$T$3="All",R3700=Dashboard!$T$3),OR(Dashboard!$T$4="All",D3700=Dashboard!$T$4)),1,0)</f>
        <v>1</v>
      </c>
      <c r="W3700" s="21" t="n">
        <f aca="false">IF(V3700=1,T3700+ROW()/10000000,0)</f>
        <v>9.00037</v>
      </c>
    </row>
    <row r="3701" customFormat="false" ht="15" hidden="false" customHeight="false" outlineLevel="0" collapsed="false">
      <c r="A3701" s="0" t="n">
        <v>18382342</v>
      </c>
      <c r="B3701" s="0" t="s">
        <v>9195</v>
      </c>
      <c r="C3701" s="0" t="n">
        <v>1</v>
      </c>
      <c r="D3701" s="0" t="s">
        <v>6924</v>
      </c>
      <c r="E3701" s="0" t="s">
        <v>9095</v>
      </c>
      <c r="F3701" s="0" t="s">
        <v>9094</v>
      </c>
      <c r="G3701" s="0" t="s">
        <v>9095</v>
      </c>
      <c r="H3701" s="0" t="s">
        <v>9196</v>
      </c>
      <c r="I3701" s="0" t="s">
        <v>2123</v>
      </c>
      <c r="J3701" s="0" t="s">
        <v>47</v>
      </c>
      <c r="K3701" s="0" t="s">
        <v>46</v>
      </c>
      <c r="L3701" s="0" t="s">
        <v>47</v>
      </c>
      <c r="M3701" s="0" t="s">
        <v>47</v>
      </c>
      <c r="N3701" s="0" t="n">
        <v>3</v>
      </c>
      <c r="O3701" s="0" t="n">
        <v>111</v>
      </c>
      <c r="P3701" s="0" t="n">
        <v>1000</v>
      </c>
      <c r="Q3701" s="0" t="n">
        <v>4.2</v>
      </c>
      <c r="R3701" s="0" t="str">
        <f aca="false">INDEX(Lookup!$B$4:$B$18,MATCH(C3701,Lookup!$A$4:$A$18,0))</f>
        <v>India</v>
      </c>
      <c r="S3701" s="20" t="n">
        <f aca="false">INDEX(Lookup!$D$4:$D$18,MATCH(C3701,Lookup!$A$4:$A$18,0))</f>
        <v>0.012</v>
      </c>
      <c r="T3701" s="21" t="n">
        <f aca="false">ROUND(P3701*S3701,2)</f>
        <v>12</v>
      </c>
      <c r="U3701" s="21" t="n">
        <f aca="false">IF(T3701&lt;=10,1,IF(T3701&lt;=20,2,IF(T3701&lt;=30,3,IF(T3701&lt;=40,4,IF(T3701&lt;=50,5,IF(T3701&lt;=100,6,IF(T3701&lt;=250,7,8)))))))</f>
        <v>2</v>
      </c>
      <c r="V3701" s="21" t="n">
        <f aca="false">IF(AND(OR(Dashboard!$T$3="All",R3701=Dashboard!$T$3),OR(Dashboard!$T$4="All",D3701=Dashboard!$T$4)),1,0)</f>
        <v>1</v>
      </c>
      <c r="W3701" s="21" t="n">
        <f aca="false">IF(V3701=1,T3701+ROW()/10000000,0)</f>
        <v>12.0003701</v>
      </c>
    </row>
    <row r="3702" customFormat="false" ht="15" hidden="false" customHeight="false" outlineLevel="0" collapsed="false">
      <c r="A3702" s="0" t="n">
        <v>312302</v>
      </c>
      <c r="B3702" s="0" t="s">
        <v>9197</v>
      </c>
      <c r="C3702" s="0" t="n">
        <v>1</v>
      </c>
      <c r="D3702" s="0" t="s">
        <v>6924</v>
      </c>
      <c r="E3702" s="0" t="s">
        <v>9198</v>
      </c>
      <c r="F3702" s="0" t="s">
        <v>9094</v>
      </c>
      <c r="G3702" s="0" t="s">
        <v>9095</v>
      </c>
      <c r="H3702" s="0" t="s">
        <v>4046</v>
      </c>
      <c r="I3702" s="0" t="s">
        <v>2123</v>
      </c>
      <c r="J3702" s="0" t="s">
        <v>47</v>
      </c>
      <c r="K3702" s="0" t="s">
        <v>47</v>
      </c>
      <c r="L3702" s="0" t="s">
        <v>47</v>
      </c>
      <c r="M3702" s="0" t="s">
        <v>47</v>
      </c>
      <c r="N3702" s="0" t="n">
        <v>2</v>
      </c>
      <c r="O3702" s="0" t="n">
        <v>158</v>
      </c>
      <c r="P3702" s="0" t="n">
        <v>600</v>
      </c>
      <c r="Q3702" s="0" t="n">
        <v>4</v>
      </c>
      <c r="R3702" s="0" t="str">
        <f aca="false">INDEX(Lookup!$B$4:$B$18,MATCH(C3702,Lookup!$A$4:$A$18,0))</f>
        <v>India</v>
      </c>
      <c r="S3702" s="20" t="n">
        <f aca="false">INDEX(Lookup!$D$4:$D$18,MATCH(C3702,Lookup!$A$4:$A$18,0))</f>
        <v>0.012</v>
      </c>
      <c r="T3702" s="21" t="n">
        <f aca="false">ROUND(P3702*S3702,2)</f>
        <v>7.2</v>
      </c>
      <c r="U3702" s="21" t="n">
        <f aca="false">IF(T3702&lt;=10,1,IF(T3702&lt;=20,2,IF(T3702&lt;=30,3,IF(T3702&lt;=40,4,IF(T3702&lt;=50,5,IF(T3702&lt;=100,6,IF(T3702&lt;=250,7,8)))))))</f>
        <v>1</v>
      </c>
      <c r="V3702" s="21" t="n">
        <f aca="false">IF(AND(OR(Dashboard!$T$3="All",R3702=Dashboard!$T$3),OR(Dashboard!$T$4="All",D3702=Dashboard!$T$4)),1,0)</f>
        <v>1</v>
      </c>
      <c r="W3702" s="21" t="n">
        <f aca="false">IF(V3702=1,T3702+ROW()/10000000,0)</f>
        <v>7.2003702</v>
      </c>
    </row>
    <row r="3703" customFormat="false" ht="15" hidden="false" customHeight="false" outlineLevel="0" collapsed="false">
      <c r="A3703" s="0" t="n">
        <v>18312632</v>
      </c>
      <c r="B3703" s="0" t="s">
        <v>9199</v>
      </c>
      <c r="C3703" s="0" t="n">
        <v>1</v>
      </c>
      <c r="D3703" s="0" t="s">
        <v>6924</v>
      </c>
      <c r="E3703" s="0" t="s">
        <v>9141</v>
      </c>
      <c r="F3703" s="0" t="s">
        <v>9094</v>
      </c>
      <c r="G3703" s="0" t="s">
        <v>9095</v>
      </c>
      <c r="H3703" s="0" t="s">
        <v>838</v>
      </c>
      <c r="I3703" s="0" t="s">
        <v>2123</v>
      </c>
      <c r="J3703" s="0" t="s">
        <v>47</v>
      </c>
      <c r="K3703" s="0" t="s">
        <v>46</v>
      </c>
      <c r="L3703" s="0" t="s">
        <v>47</v>
      </c>
      <c r="M3703" s="0" t="s">
        <v>47</v>
      </c>
      <c r="N3703" s="0" t="n">
        <v>2</v>
      </c>
      <c r="O3703" s="0" t="n">
        <v>253</v>
      </c>
      <c r="P3703" s="0" t="n">
        <v>850</v>
      </c>
      <c r="Q3703" s="0" t="n">
        <v>4.1</v>
      </c>
      <c r="R3703" s="0" t="str">
        <f aca="false">INDEX(Lookup!$B$4:$B$18,MATCH(C3703,Lookup!$A$4:$A$18,0))</f>
        <v>India</v>
      </c>
      <c r="S3703" s="20" t="n">
        <f aca="false">INDEX(Lookup!$D$4:$D$18,MATCH(C3703,Lookup!$A$4:$A$18,0))</f>
        <v>0.012</v>
      </c>
      <c r="T3703" s="21" t="n">
        <f aca="false">ROUND(P3703*S3703,2)</f>
        <v>10.2</v>
      </c>
      <c r="U3703" s="21" t="n">
        <f aca="false">IF(T3703&lt;=10,1,IF(T3703&lt;=20,2,IF(T3703&lt;=30,3,IF(T3703&lt;=40,4,IF(T3703&lt;=50,5,IF(T3703&lt;=100,6,IF(T3703&lt;=250,7,8)))))))</f>
        <v>2</v>
      </c>
      <c r="V3703" s="21" t="n">
        <f aca="false">IF(AND(OR(Dashboard!$T$3="All",R3703=Dashboard!$T$3),OR(Dashboard!$T$4="All",D3703=Dashboard!$T$4)),1,0)</f>
        <v>1</v>
      </c>
      <c r="W3703" s="21" t="n">
        <f aca="false">IF(V3703=1,T3703+ROW()/10000000,0)</f>
        <v>10.2003703</v>
      </c>
    </row>
    <row r="3704" customFormat="false" ht="15" hidden="false" customHeight="false" outlineLevel="0" collapsed="false">
      <c r="A3704" s="0" t="n">
        <v>18386761</v>
      </c>
      <c r="B3704" s="0" t="s">
        <v>9200</v>
      </c>
      <c r="C3704" s="0" t="n">
        <v>1</v>
      </c>
      <c r="D3704" s="0" t="s">
        <v>6924</v>
      </c>
      <c r="E3704" s="0" t="s">
        <v>9201</v>
      </c>
      <c r="F3704" s="0" t="s">
        <v>9094</v>
      </c>
      <c r="G3704" s="0" t="s">
        <v>9095</v>
      </c>
      <c r="H3704" s="0" t="s">
        <v>2313</v>
      </c>
      <c r="I3704" s="0" t="s">
        <v>2123</v>
      </c>
      <c r="J3704" s="0" t="s">
        <v>46</v>
      </c>
      <c r="K3704" s="0" t="s">
        <v>46</v>
      </c>
      <c r="L3704" s="0" t="s">
        <v>47</v>
      </c>
      <c r="M3704" s="0" t="s">
        <v>47</v>
      </c>
      <c r="N3704" s="0" t="n">
        <v>3</v>
      </c>
      <c r="O3704" s="0" t="n">
        <v>68</v>
      </c>
      <c r="P3704" s="0" t="n">
        <v>1400</v>
      </c>
      <c r="Q3704" s="0" t="n">
        <v>4.1</v>
      </c>
      <c r="R3704" s="0" t="str">
        <f aca="false">INDEX(Lookup!$B$4:$B$18,MATCH(C3704,Lookup!$A$4:$A$18,0))</f>
        <v>India</v>
      </c>
      <c r="S3704" s="20" t="n">
        <f aca="false">INDEX(Lookup!$D$4:$D$18,MATCH(C3704,Lookup!$A$4:$A$18,0))</f>
        <v>0.012</v>
      </c>
      <c r="T3704" s="21" t="n">
        <f aca="false">ROUND(P3704*S3704,2)</f>
        <v>16.8</v>
      </c>
      <c r="U3704" s="21" t="n">
        <f aca="false">IF(T3704&lt;=10,1,IF(T3704&lt;=20,2,IF(T3704&lt;=30,3,IF(T3704&lt;=40,4,IF(T3704&lt;=50,5,IF(T3704&lt;=100,6,IF(T3704&lt;=250,7,8)))))))</f>
        <v>2</v>
      </c>
      <c r="V3704" s="21" t="n">
        <f aca="false">IF(AND(OR(Dashboard!$T$3="All",R3704=Dashboard!$T$3),OR(Dashboard!$T$4="All",D3704=Dashboard!$T$4)),1,0)</f>
        <v>1</v>
      </c>
      <c r="W3704" s="21" t="n">
        <f aca="false">IF(V3704=1,T3704+ROW()/10000000,0)</f>
        <v>16.8003704</v>
      </c>
    </row>
    <row r="3705" customFormat="false" ht="15" hidden="false" customHeight="false" outlineLevel="0" collapsed="false">
      <c r="A3705" s="0" t="n">
        <v>307065</v>
      </c>
      <c r="B3705" s="0" t="s">
        <v>9202</v>
      </c>
      <c r="C3705" s="0" t="n">
        <v>1</v>
      </c>
      <c r="D3705" s="0" t="s">
        <v>6924</v>
      </c>
      <c r="E3705" s="0" t="s">
        <v>9203</v>
      </c>
      <c r="F3705" s="0" t="s">
        <v>9094</v>
      </c>
      <c r="G3705" s="0" t="s">
        <v>9095</v>
      </c>
      <c r="H3705" s="0" t="s">
        <v>9204</v>
      </c>
      <c r="I3705" s="0" t="s">
        <v>2123</v>
      </c>
      <c r="J3705" s="0" t="s">
        <v>47</v>
      </c>
      <c r="K3705" s="0" t="s">
        <v>47</v>
      </c>
      <c r="L3705" s="0" t="s">
        <v>47</v>
      </c>
      <c r="M3705" s="0" t="s">
        <v>47</v>
      </c>
      <c r="N3705" s="0" t="n">
        <v>3</v>
      </c>
      <c r="O3705" s="0" t="n">
        <v>1327</v>
      </c>
      <c r="P3705" s="0" t="n">
        <v>1900</v>
      </c>
      <c r="Q3705" s="0" t="n">
        <v>4.3</v>
      </c>
      <c r="R3705" s="0" t="str">
        <f aca="false">INDEX(Lookup!$B$4:$B$18,MATCH(C3705,Lookup!$A$4:$A$18,0))</f>
        <v>India</v>
      </c>
      <c r="S3705" s="20" t="n">
        <f aca="false">INDEX(Lookup!$D$4:$D$18,MATCH(C3705,Lookup!$A$4:$A$18,0))</f>
        <v>0.012</v>
      </c>
      <c r="T3705" s="21" t="n">
        <f aca="false">ROUND(P3705*S3705,2)</f>
        <v>22.8</v>
      </c>
      <c r="U3705" s="21" t="n">
        <f aca="false">IF(T3705&lt;=10,1,IF(T3705&lt;=20,2,IF(T3705&lt;=30,3,IF(T3705&lt;=40,4,IF(T3705&lt;=50,5,IF(T3705&lt;=100,6,IF(T3705&lt;=250,7,8)))))))</f>
        <v>3</v>
      </c>
      <c r="V3705" s="21" t="n">
        <f aca="false">IF(AND(OR(Dashboard!$T$3="All",R3705=Dashboard!$T$3),OR(Dashboard!$T$4="All",D3705=Dashboard!$T$4)),1,0)</f>
        <v>1</v>
      </c>
      <c r="W3705" s="21" t="n">
        <f aca="false">IF(V3705=1,T3705+ROW()/10000000,0)</f>
        <v>22.8003705</v>
      </c>
    </row>
    <row r="3706" customFormat="false" ht="15" hidden="false" customHeight="false" outlineLevel="0" collapsed="false">
      <c r="A3706" s="0" t="n">
        <v>9834</v>
      </c>
      <c r="B3706" s="0" t="s">
        <v>9205</v>
      </c>
      <c r="C3706" s="0" t="n">
        <v>1</v>
      </c>
      <c r="D3706" s="0" t="s">
        <v>6924</v>
      </c>
      <c r="E3706" s="0" t="s">
        <v>9206</v>
      </c>
      <c r="F3706" s="0" t="s">
        <v>9094</v>
      </c>
      <c r="G3706" s="0" t="s">
        <v>9095</v>
      </c>
      <c r="H3706" s="0" t="s">
        <v>2122</v>
      </c>
      <c r="I3706" s="0" t="s">
        <v>2123</v>
      </c>
      <c r="J3706" s="0" t="s">
        <v>47</v>
      </c>
      <c r="K3706" s="0" t="s">
        <v>46</v>
      </c>
      <c r="L3706" s="0" t="s">
        <v>47</v>
      </c>
      <c r="M3706" s="0" t="s">
        <v>47</v>
      </c>
      <c r="N3706" s="0" t="n">
        <v>2</v>
      </c>
      <c r="O3706" s="0" t="n">
        <v>237</v>
      </c>
      <c r="P3706" s="0" t="n">
        <v>800</v>
      </c>
      <c r="Q3706" s="0" t="n">
        <v>4.2</v>
      </c>
      <c r="R3706" s="0" t="str">
        <f aca="false">INDEX(Lookup!$B$4:$B$18,MATCH(C3706,Lookup!$A$4:$A$18,0))</f>
        <v>India</v>
      </c>
      <c r="S3706" s="20" t="n">
        <f aca="false">INDEX(Lookup!$D$4:$D$18,MATCH(C3706,Lookup!$A$4:$A$18,0))</f>
        <v>0.012</v>
      </c>
      <c r="T3706" s="21" t="n">
        <f aca="false">ROUND(P3706*S3706,2)</f>
        <v>9.6</v>
      </c>
      <c r="U3706" s="21" t="n">
        <f aca="false">IF(T3706&lt;=10,1,IF(T3706&lt;=20,2,IF(T3706&lt;=30,3,IF(T3706&lt;=40,4,IF(T3706&lt;=50,5,IF(T3706&lt;=100,6,IF(T3706&lt;=250,7,8)))))))</f>
        <v>1</v>
      </c>
      <c r="V3706" s="21" t="n">
        <f aca="false">IF(AND(OR(Dashboard!$T$3="All",R3706=Dashboard!$T$3),OR(Dashboard!$T$4="All",D3706=Dashboard!$T$4)),1,0)</f>
        <v>1</v>
      </c>
      <c r="W3706" s="21" t="n">
        <f aca="false">IF(V3706=1,T3706+ROW()/10000000,0)</f>
        <v>9.6003706</v>
      </c>
    </row>
    <row r="3707" customFormat="false" ht="15" hidden="false" customHeight="false" outlineLevel="0" collapsed="false">
      <c r="A3707" s="0" t="n">
        <v>18025105</v>
      </c>
      <c r="B3707" s="0" t="s">
        <v>9207</v>
      </c>
      <c r="C3707" s="0" t="n">
        <v>1</v>
      </c>
      <c r="D3707" s="0" t="s">
        <v>6924</v>
      </c>
      <c r="E3707" s="0" t="s">
        <v>9208</v>
      </c>
      <c r="F3707" s="0" t="s">
        <v>9094</v>
      </c>
      <c r="G3707" s="0" t="s">
        <v>9095</v>
      </c>
      <c r="H3707" s="0" t="s">
        <v>177</v>
      </c>
      <c r="I3707" s="0" t="s">
        <v>2123</v>
      </c>
      <c r="J3707" s="0" t="s">
        <v>47</v>
      </c>
      <c r="K3707" s="0" t="s">
        <v>46</v>
      </c>
      <c r="L3707" s="0" t="s">
        <v>47</v>
      </c>
      <c r="M3707" s="0" t="s">
        <v>47</v>
      </c>
      <c r="N3707" s="0" t="n">
        <v>2</v>
      </c>
      <c r="O3707" s="0" t="n">
        <v>51</v>
      </c>
      <c r="P3707" s="0" t="n">
        <v>500</v>
      </c>
      <c r="Q3707" s="0" t="n">
        <v>4</v>
      </c>
      <c r="R3707" s="0" t="str">
        <f aca="false">INDEX(Lookup!$B$4:$B$18,MATCH(C3707,Lookup!$A$4:$A$18,0))</f>
        <v>India</v>
      </c>
      <c r="S3707" s="20" t="n">
        <f aca="false">INDEX(Lookup!$D$4:$D$18,MATCH(C3707,Lookup!$A$4:$A$18,0))</f>
        <v>0.012</v>
      </c>
      <c r="T3707" s="21" t="n">
        <f aca="false">ROUND(P3707*S3707,2)</f>
        <v>6</v>
      </c>
      <c r="U3707" s="21" t="n">
        <f aca="false">IF(T3707&lt;=10,1,IF(T3707&lt;=20,2,IF(T3707&lt;=30,3,IF(T3707&lt;=40,4,IF(T3707&lt;=50,5,IF(T3707&lt;=100,6,IF(T3707&lt;=250,7,8)))))))</f>
        <v>1</v>
      </c>
      <c r="V3707" s="21" t="n">
        <f aca="false">IF(AND(OR(Dashboard!$T$3="All",R3707=Dashboard!$T$3),OR(Dashboard!$T$4="All",D3707=Dashboard!$T$4)),1,0)</f>
        <v>1</v>
      </c>
      <c r="W3707" s="21" t="n">
        <f aca="false">IF(V3707=1,T3707+ROW()/10000000,0)</f>
        <v>6.0003707</v>
      </c>
    </row>
    <row r="3708" customFormat="false" ht="15" hidden="false" customHeight="false" outlineLevel="0" collapsed="false">
      <c r="A3708" s="0" t="n">
        <v>18396409</v>
      </c>
      <c r="B3708" s="0" t="s">
        <v>9209</v>
      </c>
      <c r="C3708" s="0" t="n">
        <v>1</v>
      </c>
      <c r="D3708" s="0" t="s">
        <v>6924</v>
      </c>
      <c r="E3708" s="0" t="s">
        <v>9210</v>
      </c>
      <c r="F3708" s="0" t="s">
        <v>9094</v>
      </c>
      <c r="G3708" s="0" t="s">
        <v>9095</v>
      </c>
      <c r="H3708" s="0" t="s">
        <v>2320</v>
      </c>
      <c r="I3708" s="0" t="s">
        <v>2123</v>
      </c>
      <c r="J3708" s="0" t="s">
        <v>47</v>
      </c>
      <c r="K3708" s="0" t="s">
        <v>46</v>
      </c>
      <c r="L3708" s="0" t="s">
        <v>47</v>
      </c>
      <c r="M3708" s="0" t="s">
        <v>47</v>
      </c>
      <c r="N3708" s="0" t="n">
        <v>1</v>
      </c>
      <c r="O3708" s="0" t="n">
        <v>83</v>
      </c>
      <c r="P3708" s="0" t="n">
        <v>450</v>
      </c>
      <c r="Q3708" s="0" t="n">
        <v>4.3</v>
      </c>
      <c r="R3708" s="0" t="str">
        <f aca="false">INDEX(Lookup!$B$4:$B$18,MATCH(C3708,Lookup!$A$4:$A$18,0))</f>
        <v>India</v>
      </c>
      <c r="S3708" s="20" t="n">
        <f aca="false">INDEX(Lookup!$D$4:$D$18,MATCH(C3708,Lookup!$A$4:$A$18,0))</f>
        <v>0.012</v>
      </c>
      <c r="T3708" s="21" t="n">
        <f aca="false">ROUND(P3708*S3708,2)</f>
        <v>5.4</v>
      </c>
      <c r="U3708" s="21" t="n">
        <f aca="false">IF(T3708&lt;=10,1,IF(T3708&lt;=20,2,IF(T3708&lt;=30,3,IF(T3708&lt;=40,4,IF(T3708&lt;=50,5,IF(T3708&lt;=100,6,IF(T3708&lt;=250,7,8)))))))</f>
        <v>1</v>
      </c>
      <c r="V3708" s="21" t="n">
        <f aca="false">IF(AND(OR(Dashboard!$T$3="All",R3708=Dashboard!$T$3),OR(Dashboard!$T$4="All",D3708=Dashboard!$T$4)),1,0)</f>
        <v>1</v>
      </c>
      <c r="W3708" s="21" t="n">
        <f aca="false">IF(V3708=1,T3708+ROW()/10000000,0)</f>
        <v>5.4003708</v>
      </c>
    </row>
    <row r="3709" customFormat="false" ht="15" hidden="false" customHeight="false" outlineLevel="0" collapsed="false">
      <c r="A3709" s="0" t="n">
        <v>18365895</v>
      </c>
      <c r="B3709" s="0" t="s">
        <v>9211</v>
      </c>
      <c r="C3709" s="0" t="n">
        <v>1</v>
      </c>
      <c r="D3709" s="0" t="s">
        <v>6924</v>
      </c>
      <c r="E3709" s="0" t="s">
        <v>9095</v>
      </c>
      <c r="F3709" s="0" t="s">
        <v>9094</v>
      </c>
      <c r="G3709" s="0" t="s">
        <v>9095</v>
      </c>
      <c r="H3709" s="0" t="s">
        <v>2802</v>
      </c>
      <c r="I3709" s="0" t="s">
        <v>2123</v>
      </c>
      <c r="J3709" s="0" t="s">
        <v>47</v>
      </c>
      <c r="K3709" s="0" t="s">
        <v>46</v>
      </c>
      <c r="L3709" s="0" t="s">
        <v>47</v>
      </c>
      <c r="M3709" s="0" t="s">
        <v>47</v>
      </c>
      <c r="N3709" s="0" t="n">
        <v>2</v>
      </c>
      <c r="O3709" s="0" t="n">
        <v>81</v>
      </c>
      <c r="P3709" s="0" t="n">
        <v>800</v>
      </c>
      <c r="Q3709" s="0" t="n">
        <v>4.1</v>
      </c>
      <c r="R3709" s="0" t="str">
        <f aca="false">INDEX(Lookup!$B$4:$B$18,MATCH(C3709,Lookup!$A$4:$A$18,0))</f>
        <v>India</v>
      </c>
      <c r="S3709" s="20" t="n">
        <f aca="false">INDEX(Lookup!$D$4:$D$18,MATCH(C3709,Lookup!$A$4:$A$18,0))</f>
        <v>0.012</v>
      </c>
      <c r="T3709" s="21" t="n">
        <f aca="false">ROUND(P3709*S3709,2)</f>
        <v>9.6</v>
      </c>
      <c r="U3709" s="21" t="n">
        <f aca="false">IF(T3709&lt;=10,1,IF(T3709&lt;=20,2,IF(T3709&lt;=30,3,IF(T3709&lt;=40,4,IF(T3709&lt;=50,5,IF(T3709&lt;=100,6,IF(T3709&lt;=250,7,8)))))))</f>
        <v>1</v>
      </c>
      <c r="V3709" s="21" t="n">
        <f aca="false">IF(AND(OR(Dashboard!$T$3="All",R3709=Dashboard!$T$3),OR(Dashboard!$T$4="All",D3709=Dashboard!$T$4)),1,0)</f>
        <v>1</v>
      </c>
      <c r="W3709" s="21" t="n">
        <f aca="false">IF(V3709=1,T3709+ROW()/10000000,0)</f>
        <v>9.6003709</v>
      </c>
    </row>
    <row r="3710" customFormat="false" ht="15" hidden="false" customHeight="false" outlineLevel="0" collapsed="false">
      <c r="A3710" s="0" t="n">
        <v>308865</v>
      </c>
      <c r="B3710" s="0" t="s">
        <v>9212</v>
      </c>
      <c r="C3710" s="0" t="n">
        <v>1</v>
      </c>
      <c r="D3710" s="0" t="s">
        <v>6924</v>
      </c>
      <c r="E3710" s="0" t="s">
        <v>9213</v>
      </c>
      <c r="F3710" s="0" t="s">
        <v>9094</v>
      </c>
      <c r="G3710" s="0" t="s">
        <v>9095</v>
      </c>
      <c r="H3710" s="0" t="s">
        <v>2868</v>
      </c>
      <c r="I3710" s="0" t="s">
        <v>2123</v>
      </c>
      <c r="J3710" s="0" t="s">
        <v>47</v>
      </c>
      <c r="K3710" s="0" t="s">
        <v>47</v>
      </c>
      <c r="L3710" s="0" t="s">
        <v>47</v>
      </c>
      <c r="M3710" s="0" t="s">
        <v>47</v>
      </c>
      <c r="N3710" s="0" t="n">
        <v>2</v>
      </c>
      <c r="O3710" s="0" t="n">
        <v>173</v>
      </c>
      <c r="P3710" s="0" t="n">
        <v>500</v>
      </c>
      <c r="Q3710" s="0" t="n">
        <v>4.1</v>
      </c>
      <c r="R3710" s="0" t="str">
        <f aca="false">INDEX(Lookup!$B$4:$B$18,MATCH(C3710,Lookup!$A$4:$A$18,0))</f>
        <v>India</v>
      </c>
      <c r="S3710" s="20" t="n">
        <f aca="false">INDEX(Lookup!$D$4:$D$18,MATCH(C3710,Lookup!$A$4:$A$18,0))</f>
        <v>0.012</v>
      </c>
      <c r="T3710" s="21" t="n">
        <f aca="false">ROUND(P3710*S3710,2)</f>
        <v>6</v>
      </c>
      <c r="U3710" s="21" t="n">
        <f aca="false">IF(T3710&lt;=10,1,IF(T3710&lt;=20,2,IF(T3710&lt;=30,3,IF(T3710&lt;=40,4,IF(T3710&lt;=50,5,IF(T3710&lt;=100,6,IF(T3710&lt;=250,7,8)))))))</f>
        <v>1</v>
      </c>
      <c r="V3710" s="21" t="n">
        <f aca="false">IF(AND(OR(Dashboard!$T$3="All",R3710=Dashboard!$T$3),OR(Dashboard!$T$4="All",D3710=Dashboard!$T$4)),1,0)</f>
        <v>1</v>
      </c>
      <c r="W3710" s="21" t="n">
        <f aca="false">IF(V3710=1,T3710+ROW()/10000000,0)</f>
        <v>6.000371</v>
      </c>
    </row>
    <row r="3711" customFormat="false" ht="15" hidden="false" customHeight="false" outlineLevel="0" collapsed="false">
      <c r="A3711" s="0" t="n">
        <v>18278203</v>
      </c>
      <c r="B3711" s="0" t="s">
        <v>9214</v>
      </c>
      <c r="C3711" s="0" t="n">
        <v>1</v>
      </c>
      <c r="D3711" s="0" t="s">
        <v>6924</v>
      </c>
      <c r="E3711" s="0" t="s">
        <v>9215</v>
      </c>
      <c r="F3711" s="0" t="s">
        <v>9216</v>
      </c>
      <c r="G3711" s="0" t="s">
        <v>9217</v>
      </c>
      <c r="H3711" s="0" t="s">
        <v>2868</v>
      </c>
      <c r="I3711" s="0" t="s">
        <v>2123</v>
      </c>
      <c r="J3711" s="0" t="s">
        <v>47</v>
      </c>
      <c r="K3711" s="0" t="s">
        <v>47</v>
      </c>
      <c r="L3711" s="0" t="s">
        <v>47</v>
      </c>
      <c r="M3711" s="0" t="s">
        <v>47</v>
      </c>
      <c r="N3711" s="0" t="n">
        <v>1</v>
      </c>
      <c r="O3711" s="0" t="n">
        <v>7</v>
      </c>
      <c r="P3711" s="0" t="n">
        <v>350</v>
      </c>
      <c r="Q3711" s="0" t="n">
        <v>3.1</v>
      </c>
      <c r="R3711" s="0" t="str">
        <f aca="false">INDEX(Lookup!$B$4:$B$18,MATCH(C3711,Lookup!$A$4:$A$18,0))</f>
        <v>India</v>
      </c>
      <c r="S3711" s="20" t="n">
        <f aca="false">INDEX(Lookup!$D$4:$D$18,MATCH(C3711,Lookup!$A$4:$A$18,0))</f>
        <v>0.012</v>
      </c>
      <c r="T3711" s="21" t="n">
        <f aca="false">ROUND(P3711*S3711,2)</f>
        <v>4.2</v>
      </c>
      <c r="U3711" s="21" t="n">
        <f aca="false">IF(T3711&lt;=10,1,IF(T3711&lt;=20,2,IF(T3711&lt;=30,3,IF(T3711&lt;=40,4,IF(T3711&lt;=50,5,IF(T3711&lt;=100,6,IF(T3711&lt;=250,7,8)))))))</f>
        <v>1</v>
      </c>
      <c r="V3711" s="21" t="n">
        <f aca="false">IF(AND(OR(Dashboard!$T$3="All",R3711=Dashboard!$T$3),OR(Dashboard!$T$4="All",D3711=Dashboard!$T$4)),1,0)</f>
        <v>1</v>
      </c>
      <c r="W3711" s="21" t="n">
        <f aca="false">IF(V3711=1,T3711+ROW()/10000000,0)</f>
        <v>4.2003711</v>
      </c>
    </row>
    <row r="3712" customFormat="false" ht="15" hidden="false" customHeight="false" outlineLevel="0" collapsed="false">
      <c r="A3712" s="0" t="n">
        <v>305652</v>
      </c>
      <c r="B3712" s="0" t="s">
        <v>9218</v>
      </c>
      <c r="C3712" s="0" t="n">
        <v>1</v>
      </c>
      <c r="D3712" s="0" t="s">
        <v>6924</v>
      </c>
      <c r="E3712" s="0" t="s">
        <v>9219</v>
      </c>
      <c r="F3712" s="0" t="s">
        <v>9216</v>
      </c>
      <c r="G3712" s="0" t="s">
        <v>9217</v>
      </c>
      <c r="H3712" s="0" t="s">
        <v>2128</v>
      </c>
      <c r="I3712" s="0" t="s">
        <v>2123</v>
      </c>
      <c r="J3712" s="0" t="s">
        <v>47</v>
      </c>
      <c r="K3712" s="0" t="s">
        <v>47</v>
      </c>
      <c r="L3712" s="0" t="s">
        <v>47</v>
      </c>
      <c r="M3712" s="0" t="s">
        <v>47</v>
      </c>
      <c r="N3712" s="0" t="n">
        <v>2</v>
      </c>
      <c r="O3712" s="0" t="n">
        <v>44</v>
      </c>
      <c r="P3712" s="0" t="n">
        <v>500</v>
      </c>
      <c r="Q3712" s="0" t="n">
        <v>3.4</v>
      </c>
      <c r="R3712" s="0" t="str">
        <f aca="false">INDEX(Lookup!$B$4:$B$18,MATCH(C3712,Lookup!$A$4:$A$18,0))</f>
        <v>India</v>
      </c>
      <c r="S3712" s="20" t="n">
        <f aca="false">INDEX(Lookup!$D$4:$D$18,MATCH(C3712,Lookup!$A$4:$A$18,0))</f>
        <v>0.012</v>
      </c>
      <c r="T3712" s="21" t="n">
        <f aca="false">ROUND(P3712*S3712,2)</f>
        <v>6</v>
      </c>
      <c r="U3712" s="21" t="n">
        <f aca="false">IF(T3712&lt;=10,1,IF(T3712&lt;=20,2,IF(T3712&lt;=30,3,IF(T3712&lt;=40,4,IF(T3712&lt;=50,5,IF(T3712&lt;=100,6,IF(T3712&lt;=250,7,8)))))))</f>
        <v>1</v>
      </c>
      <c r="V3712" s="21" t="n">
        <f aca="false">IF(AND(OR(Dashboard!$T$3="All",R3712=Dashboard!$T$3),OR(Dashboard!$T$4="All",D3712=Dashboard!$T$4)),1,0)</f>
        <v>1</v>
      </c>
      <c r="W3712" s="21" t="n">
        <f aca="false">IF(V3712=1,T3712+ROW()/10000000,0)</f>
        <v>6.0003712</v>
      </c>
    </row>
    <row r="3713" customFormat="false" ht="15" hidden="false" customHeight="false" outlineLevel="0" collapsed="false">
      <c r="A3713" s="0" t="n">
        <v>4299</v>
      </c>
      <c r="B3713" s="0" t="s">
        <v>4848</v>
      </c>
      <c r="C3713" s="0" t="n">
        <v>1</v>
      </c>
      <c r="D3713" s="0" t="s">
        <v>6924</v>
      </c>
      <c r="E3713" s="0" t="s">
        <v>9220</v>
      </c>
      <c r="F3713" s="0" t="s">
        <v>9216</v>
      </c>
      <c r="G3713" s="0" t="s">
        <v>9217</v>
      </c>
      <c r="H3713" s="0" t="s">
        <v>3942</v>
      </c>
      <c r="I3713" s="0" t="s">
        <v>2123</v>
      </c>
      <c r="J3713" s="0" t="s">
        <v>47</v>
      </c>
      <c r="K3713" s="0" t="s">
        <v>46</v>
      </c>
      <c r="L3713" s="0" t="s">
        <v>47</v>
      </c>
      <c r="M3713" s="0" t="s">
        <v>47</v>
      </c>
      <c r="N3713" s="0" t="n">
        <v>1</v>
      </c>
      <c r="O3713" s="0" t="n">
        <v>77</v>
      </c>
      <c r="P3713" s="0" t="n">
        <v>350</v>
      </c>
      <c r="Q3713" s="0" t="n">
        <v>2.9</v>
      </c>
      <c r="R3713" s="0" t="str">
        <f aca="false">INDEX(Lookup!$B$4:$B$18,MATCH(C3713,Lookup!$A$4:$A$18,0))</f>
        <v>India</v>
      </c>
      <c r="S3713" s="20" t="n">
        <f aca="false">INDEX(Lookup!$D$4:$D$18,MATCH(C3713,Lookup!$A$4:$A$18,0))</f>
        <v>0.012</v>
      </c>
      <c r="T3713" s="21" t="n">
        <f aca="false">ROUND(P3713*S3713,2)</f>
        <v>4.2</v>
      </c>
      <c r="U3713" s="21" t="n">
        <f aca="false">IF(T3713&lt;=10,1,IF(T3713&lt;=20,2,IF(T3713&lt;=30,3,IF(T3713&lt;=40,4,IF(T3713&lt;=50,5,IF(T3713&lt;=100,6,IF(T3713&lt;=250,7,8)))))))</f>
        <v>1</v>
      </c>
      <c r="V3713" s="21" t="n">
        <f aca="false">IF(AND(OR(Dashboard!$T$3="All",R3713=Dashboard!$T$3),OR(Dashboard!$T$4="All",D3713=Dashboard!$T$4)),1,0)</f>
        <v>1</v>
      </c>
      <c r="W3713" s="21" t="n">
        <f aca="false">IF(V3713=1,T3713+ROW()/10000000,0)</f>
        <v>4.2003713</v>
      </c>
    </row>
    <row r="3714" customFormat="false" ht="15" hidden="false" customHeight="false" outlineLevel="0" collapsed="false">
      <c r="A3714" s="0" t="n">
        <v>18423108</v>
      </c>
      <c r="B3714" s="0" t="s">
        <v>9221</v>
      </c>
      <c r="C3714" s="0" t="n">
        <v>1</v>
      </c>
      <c r="D3714" s="0" t="s">
        <v>6924</v>
      </c>
      <c r="E3714" s="0" t="s">
        <v>9222</v>
      </c>
      <c r="F3714" s="0" t="s">
        <v>9216</v>
      </c>
      <c r="G3714" s="0" t="s">
        <v>9217</v>
      </c>
      <c r="H3714" s="0" t="s">
        <v>9223</v>
      </c>
      <c r="I3714" s="0" t="s">
        <v>2123</v>
      </c>
      <c r="J3714" s="0" t="s">
        <v>47</v>
      </c>
      <c r="K3714" s="0" t="s">
        <v>46</v>
      </c>
      <c r="L3714" s="0" t="s">
        <v>47</v>
      </c>
      <c r="M3714" s="0" t="s">
        <v>47</v>
      </c>
      <c r="N3714" s="0" t="n">
        <v>3</v>
      </c>
      <c r="O3714" s="0" t="n">
        <v>12</v>
      </c>
      <c r="P3714" s="0" t="n">
        <v>1000</v>
      </c>
      <c r="Q3714" s="0" t="n">
        <v>3.2</v>
      </c>
      <c r="R3714" s="0" t="str">
        <f aca="false">INDEX(Lookup!$B$4:$B$18,MATCH(C3714,Lookup!$A$4:$A$18,0))</f>
        <v>India</v>
      </c>
      <c r="S3714" s="20" t="n">
        <f aca="false">INDEX(Lookup!$D$4:$D$18,MATCH(C3714,Lookup!$A$4:$A$18,0))</f>
        <v>0.012</v>
      </c>
      <c r="T3714" s="21" t="n">
        <f aca="false">ROUND(P3714*S3714,2)</f>
        <v>12</v>
      </c>
      <c r="U3714" s="21" t="n">
        <f aca="false">IF(T3714&lt;=10,1,IF(T3714&lt;=20,2,IF(T3714&lt;=30,3,IF(T3714&lt;=40,4,IF(T3714&lt;=50,5,IF(T3714&lt;=100,6,IF(T3714&lt;=250,7,8)))))))</f>
        <v>2</v>
      </c>
      <c r="V3714" s="21" t="n">
        <f aca="false">IF(AND(OR(Dashboard!$T$3="All",R3714=Dashboard!$T$3),OR(Dashboard!$T$4="All",D3714=Dashboard!$T$4)),1,0)</f>
        <v>1</v>
      </c>
      <c r="W3714" s="21" t="n">
        <f aca="false">IF(V3714=1,T3714+ROW()/10000000,0)</f>
        <v>12.0003714</v>
      </c>
    </row>
    <row r="3715" customFormat="false" ht="15" hidden="false" customHeight="false" outlineLevel="0" collapsed="false">
      <c r="A3715" s="0" t="n">
        <v>17953926</v>
      </c>
      <c r="B3715" s="0" t="s">
        <v>9224</v>
      </c>
      <c r="C3715" s="0" t="n">
        <v>1</v>
      </c>
      <c r="D3715" s="0" t="s">
        <v>6924</v>
      </c>
      <c r="E3715" s="0" t="s">
        <v>9225</v>
      </c>
      <c r="F3715" s="0" t="s">
        <v>9216</v>
      </c>
      <c r="G3715" s="0" t="s">
        <v>9217</v>
      </c>
      <c r="H3715" s="0" t="s">
        <v>3142</v>
      </c>
      <c r="I3715" s="0" t="s">
        <v>2123</v>
      </c>
      <c r="J3715" s="0" t="s">
        <v>47</v>
      </c>
      <c r="K3715" s="0" t="s">
        <v>47</v>
      </c>
      <c r="L3715" s="0" t="s">
        <v>47</v>
      </c>
      <c r="M3715" s="0" t="s">
        <v>47</v>
      </c>
      <c r="N3715" s="0" t="n">
        <v>1</v>
      </c>
      <c r="O3715" s="0" t="n">
        <v>9</v>
      </c>
      <c r="P3715" s="0" t="n">
        <v>300</v>
      </c>
      <c r="Q3715" s="0" t="n">
        <v>3.2</v>
      </c>
      <c r="R3715" s="0" t="str">
        <f aca="false">INDEX(Lookup!$B$4:$B$18,MATCH(C3715,Lookup!$A$4:$A$18,0))</f>
        <v>India</v>
      </c>
      <c r="S3715" s="20" t="n">
        <f aca="false">INDEX(Lookup!$D$4:$D$18,MATCH(C3715,Lookup!$A$4:$A$18,0))</f>
        <v>0.012</v>
      </c>
      <c r="T3715" s="21" t="n">
        <f aca="false">ROUND(P3715*S3715,2)</f>
        <v>3.6</v>
      </c>
      <c r="U3715" s="21" t="n">
        <f aca="false">IF(T3715&lt;=10,1,IF(T3715&lt;=20,2,IF(T3715&lt;=30,3,IF(T3715&lt;=40,4,IF(T3715&lt;=50,5,IF(T3715&lt;=100,6,IF(T3715&lt;=250,7,8)))))))</f>
        <v>1</v>
      </c>
      <c r="V3715" s="21" t="n">
        <f aca="false">IF(AND(OR(Dashboard!$T$3="All",R3715=Dashboard!$T$3),OR(Dashboard!$T$4="All",D3715=Dashboard!$T$4)),1,0)</f>
        <v>1</v>
      </c>
      <c r="W3715" s="21" t="n">
        <f aca="false">IF(V3715=1,T3715+ROW()/10000000,0)</f>
        <v>3.6003715</v>
      </c>
    </row>
    <row r="3716" customFormat="false" ht="15" hidden="false" customHeight="false" outlineLevel="0" collapsed="false">
      <c r="A3716" s="0" t="n">
        <v>310321</v>
      </c>
      <c r="B3716" s="0" t="s">
        <v>9226</v>
      </c>
      <c r="C3716" s="0" t="n">
        <v>1</v>
      </c>
      <c r="D3716" s="0" t="s">
        <v>6924</v>
      </c>
      <c r="E3716" s="0" t="s">
        <v>9227</v>
      </c>
      <c r="F3716" s="0" t="s">
        <v>9216</v>
      </c>
      <c r="G3716" s="0" t="s">
        <v>9217</v>
      </c>
      <c r="H3716" s="0" t="s">
        <v>2398</v>
      </c>
      <c r="I3716" s="0" t="s">
        <v>2123</v>
      </c>
      <c r="J3716" s="0" t="s">
        <v>46</v>
      </c>
      <c r="K3716" s="0" t="s">
        <v>47</v>
      </c>
      <c r="L3716" s="0" t="s">
        <v>47</v>
      </c>
      <c r="M3716" s="0" t="s">
        <v>47</v>
      </c>
      <c r="N3716" s="0" t="n">
        <v>3</v>
      </c>
      <c r="O3716" s="0" t="n">
        <v>35</v>
      </c>
      <c r="P3716" s="0" t="n">
        <v>1800</v>
      </c>
      <c r="Q3716" s="0" t="n">
        <v>3.4</v>
      </c>
      <c r="R3716" s="0" t="str">
        <f aca="false">INDEX(Lookup!$B$4:$B$18,MATCH(C3716,Lookup!$A$4:$A$18,0))</f>
        <v>India</v>
      </c>
      <c r="S3716" s="20" t="n">
        <f aca="false">INDEX(Lookup!$D$4:$D$18,MATCH(C3716,Lookup!$A$4:$A$18,0))</f>
        <v>0.012</v>
      </c>
      <c r="T3716" s="21" t="n">
        <f aca="false">ROUND(P3716*S3716,2)</f>
        <v>21.6</v>
      </c>
      <c r="U3716" s="21" t="n">
        <f aca="false">IF(T3716&lt;=10,1,IF(T3716&lt;=20,2,IF(T3716&lt;=30,3,IF(T3716&lt;=40,4,IF(T3716&lt;=50,5,IF(T3716&lt;=100,6,IF(T3716&lt;=250,7,8)))))))</f>
        <v>3</v>
      </c>
      <c r="V3716" s="21" t="n">
        <f aca="false">IF(AND(OR(Dashboard!$T$3="All",R3716=Dashboard!$T$3),OR(Dashboard!$T$4="All",D3716=Dashboard!$T$4)),1,0)</f>
        <v>1</v>
      </c>
      <c r="W3716" s="21" t="n">
        <f aca="false">IF(V3716=1,T3716+ROW()/10000000,0)</f>
        <v>21.6003716</v>
      </c>
    </row>
    <row r="3717" customFormat="false" ht="15" hidden="false" customHeight="false" outlineLevel="0" collapsed="false">
      <c r="A3717" s="0" t="n">
        <v>69</v>
      </c>
      <c r="B3717" s="0" t="s">
        <v>9228</v>
      </c>
      <c r="C3717" s="0" t="n">
        <v>1</v>
      </c>
      <c r="D3717" s="0" t="s">
        <v>6924</v>
      </c>
      <c r="E3717" s="0" t="s">
        <v>9229</v>
      </c>
      <c r="F3717" s="0" t="s">
        <v>9216</v>
      </c>
      <c r="G3717" s="0" t="s">
        <v>9217</v>
      </c>
      <c r="H3717" s="0" t="s">
        <v>8926</v>
      </c>
      <c r="I3717" s="0" t="s">
        <v>2123</v>
      </c>
      <c r="J3717" s="0" t="s">
        <v>46</v>
      </c>
      <c r="K3717" s="0" t="s">
        <v>46</v>
      </c>
      <c r="L3717" s="0" t="s">
        <v>47</v>
      </c>
      <c r="M3717" s="0" t="s">
        <v>47</v>
      </c>
      <c r="N3717" s="0" t="n">
        <v>3</v>
      </c>
      <c r="O3717" s="0" t="n">
        <v>489</v>
      </c>
      <c r="P3717" s="0" t="n">
        <v>1100</v>
      </c>
      <c r="Q3717" s="0" t="n">
        <v>3.3</v>
      </c>
      <c r="R3717" s="0" t="str">
        <f aca="false">INDEX(Lookup!$B$4:$B$18,MATCH(C3717,Lookup!$A$4:$A$18,0))</f>
        <v>India</v>
      </c>
      <c r="S3717" s="20" t="n">
        <f aca="false">INDEX(Lookup!$D$4:$D$18,MATCH(C3717,Lookup!$A$4:$A$18,0))</f>
        <v>0.012</v>
      </c>
      <c r="T3717" s="21" t="n">
        <f aca="false">ROUND(P3717*S3717,2)</f>
        <v>13.2</v>
      </c>
      <c r="U3717" s="21" t="n">
        <f aca="false">IF(T3717&lt;=10,1,IF(T3717&lt;=20,2,IF(T3717&lt;=30,3,IF(T3717&lt;=40,4,IF(T3717&lt;=50,5,IF(T3717&lt;=100,6,IF(T3717&lt;=250,7,8)))))))</f>
        <v>2</v>
      </c>
      <c r="V3717" s="21" t="n">
        <f aca="false">IF(AND(OR(Dashboard!$T$3="All",R3717=Dashboard!$T$3),OR(Dashboard!$T$4="All",D3717=Dashboard!$T$4)),1,0)</f>
        <v>1</v>
      </c>
      <c r="W3717" s="21" t="n">
        <f aca="false">IF(V3717=1,T3717+ROW()/10000000,0)</f>
        <v>13.2003717</v>
      </c>
    </row>
    <row r="3718" customFormat="false" ht="15" hidden="false" customHeight="false" outlineLevel="0" collapsed="false">
      <c r="A3718" s="0" t="n">
        <v>202</v>
      </c>
      <c r="B3718" s="0" t="s">
        <v>2408</v>
      </c>
      <c r="C3718" s="0" t="n">
        <v>1</v>
      </c>
      <c r="D3718" s="0" t="s">
        <v>6924</v>
      </c>
      <c r="E3718" s="0" t="s">
        <v>9230</v>
      </c>
      <c r="F3718" s="0" t="s">
        <v>9216</v>
      </c>
      <c r="G3718" s="0" t="s">
        <v>9217</v>
      </c>
      <c r="H3718" s="0" t="s">
        <v>3392</v>
      </c>
      <c r="I3718" s="0" t="s">
        <v>2123</v>
      </c>
      <c r="J3718" s="0" t="s">
        <v>47</v>
      </c>
      <c r="K3718" s="0" t="s">
        <v>47</v>
      </c>
      <c r="L3718" s="0" t="s">
        <v>47</v>
      </c>
      <c r="M3718" s="0" t="s">
        <v>47</v>
      </c>
      <c r="N3718" s="0" t="n">
        <v>2</v>
      </c>
      <c r="O3718" s="0" t="n">
        <v>138</v>
      </c>
      <c r="P3718" s="0" t="n">
        <v>700</v>
      </c>
      <c r="Q3718" s="0" t="n">
        <v>3.2</v>
      </c>
      <c r="R3718" s="0" t="str">
        <f aca="false">INDEX(Lookup!$B$4:$B$18,MATCH(C3718,Lookup!$A$4:$A$18,0))</f>
        <v>India</v>
      </c>
      <c r="S3718" s="20" t="n">
        <f aca="false">INDEX(Lookup!$D$4:$D$18,MATCH(C3718,Lookup!$A$4:$A$18,0))</f>
        <v>0.012</v>
      </c>
      <c r="T3718" s="21" t="n">
        <f aca="false">ROUND(P3718*S3718,2)</f>
        <v>8.4</v>
      </c>
      <c r="U3718" s="21" t="n">
        <f aca="false">IF(T3718&lt;=10,1,IF(T3718&lt;=20,2,IF(T3718&lt;=30,3,IF(T3718&lt;=40,4,IF(T3718&lt;=50,5,IF(T3718&lt;=100,6,IF(T3718&lt;=250,7,8)))))))</f>
        <v>1</v>
      </c>
      <c r="V3718" s="21" t="n">
        <f aca="false">IF(AND(OR(Dashboard!$T$3="All",R3718=Dashboard!$T$3),OR(Dashboard!$T$4="All",D3718=Dashboard!$T$4)),1,0)</f>
        <v>1</v>
      </c>
      <c r="W3718" s="21" t="n">
        <f aca="false">IF(V3718=1,T3718+ROW()/10000000,0)</f>
        <v>8.4003718</v>
      </c>
    </row>
    <row r="3719" customFormat="false" ht="15" hidden="false" customHeight="false" outlineLevel="0" collapsed="false">
      <c r="A3719" s="0" t="n">
        <v>309902</v>
      </c>
      <c r="B3719" s="0" t="s">
        <v>9231</v>
      </c>
      <c r="C3719" s="0" t="n">
        <v>1</v>
      </c>
      <c r="D3719" s="0" t="s">
        <v>6924</v>
      </c>
      <c r="E3719" s="0" t="s">
        <v>9217</v>
      </c>
      <c r="F3719" s="0" t="s">
        <v>9216</v>
      </c>
      <c r="G3719" s="0" t="s">
        <v>9217</v>
      </c>
      <c r="H3719" s="0" t="s">
        <v>5918</v>
      </c>
      <c r="I3719" s="0" t="s">
        <v>2123</v>
      </c>
      <c r="J3719" s="0" t="s">
        <v>47</v>
      </c>
      <c r="K3719" s="0" t="s">
        <v>47</v>
      </c>
      <c r="L3719" s="0" t="s">
        <v>47</v>
      </c>
      <c r="M3719" s="0" t="s">
        <v>47</v>
      </c>
      <c r="N3719" s="0" t="n">
        <v>1</v>
      </c>
      <c r="O3719" s="0" t="n">
        <v>17</v>
      </c>
      <c r="P3719" s="0" t="n">
        <v>400</v>
      </c>
      <c r="Q3719" s="0" t="n">
        <v>3</v>
      </c>
      <c r="R3719" s="0" t="str">
        <f aca="false">INDEX(Lookup!$B$4:$B$18,MATCH(C3719,Lookup!$A$4:$A$18,0))</f>
        <v>India</v>
      </c>
      <c r="S3719" s="20" t="n">
        <f aca="false">INDEX(Lookup!$D$4:$D$18,MATCH(C3719,Lookup!$A$4:$A$18,0))</f>
        <v>0.012</v>
      </c>
      <c r="T3719" s="21" t="n">
        <f aca="false">ROUND(P3719*S3719,2)</f>
        <v>4.8</v>
      </c>
      <c r="U3719" s="21" t="n">
        <f aca="false">IF(T3719&lt;=10,1,IF(T3719&lt;=20,2,IF(T3719&lt;=30,3,IF(T3719&lt;=40,4,IF(T3719&lt;=50,5,IF(T3719&lt;=100,6,IF(T3719&lt;=250,7,8)))))))</f>
        <v>1</v>
      </c>
      <c r="V3719" s="21" t="n">
        <f aca="false">IF(AND(OR(Dashboard!$T$3="All",R3719=Dashboard!$T$3),OR(Dashboard!$T$4="All",D3719=Dashboard!$T$4)),1,0)</f>
        <v>1</v>
      </c>
      <c r="W3719" s="21" t="n">
        <f aca="false">IF(V3719=1,T3719+ROW()/10000000,0)</f>
        <v>4.8003719</v>
      </c>
    </row>
    <row r="3720" customFormat="false" ht="15" hidden="false" customHeight="false" outlineLevel="0" collapsed="false">
      <c r="A3720" s="0" t="n">
        <v>1916</v>
      </c>
      <c r="B3720" s="0" t="s">
        <v>5523</v>
      </c>
      <c r="C3720" s="0" t="n">
        <v>1</v>
      </c>
      <c r="D3720" s="0" t="s">
        <v>6924</v>
      </c>
      <c r="E3720" s="0" t="s">
        <v>9232</v>
      </c>
      <c r="F3720" s="0" t="s">
        <v>9216</v>
      </c>
      <c r="G3720" s="0" t="s">
        <v>9217</v>
      </c>
      <c r="H3720" s="0" t="s">
        <v>3243</v>
      </c>
      <c r="I3720" s="0" t="s">
        <v>2123</v>
      </c>
      <c r="J3720" s="0" t="s">
        <v>47</v>
      </c>
      <c r="K3720" s="0" t="s">
        <v>47</v>
      </c>
      <c r="L3720" s="0" t="s">
        <v>47</v>
      </c>
      <c r="M3720" s="0" t="s">
        <v>47</v>
      </c>
      <c r="N3720" s="0" t="n">
        <v>1</v>
      </c>
      <c r="O3720" s="0" t="n">
        <v>12</v>
      </c>
      <c r="P3720" s="0" t="n">
        <v>250</v>
      </c>
      <c r="Q3720" s="0" t="n">
        <v>3.2</v>
      </c>
      <c r="R3720" s="0" t="str">
        <f aca="false">INDEX(Lookup!$B$4:$B$18,MATCH(C3720,Lookup!$A$4:$A$18,0))</f>
        <v>India</v>
      </c>
      <c r="S3720" s="20" t="n">
        <f aca="false">INDEX(Lookup!$D$4:$D$18,MATCH(C3720,Lookup!$A$4:$A$18,0))</f>
        <v>0.012</v>
      </c>
      <c r="T3720" s="21" t="n">
        <f aca="false">ROUND(P3720*S3720,2)</f>
        <v>3</v>
      </c>
      <c r="U3720" s="21" t="n">
        <f aca="false">IF(T3720&lt;=10,1,IF(T3720&lt;=20,2,IF(T3720&lt;=30,3,IF(T3720&lt;=40,4,IF(T3720&lt;=50,5,IF(T3720&lt;=100,6,IF(T3720&lt;=250,7,8)))))))</f>
        <v>1</v>
      </c>
      <c r="V3720" s="21" t="n">
        <f aca="false">IF(AND(OR(Dashboard!$T$3="All",R3720=Dashboard!$T$3),OR(Dashboard!$T$4="All",D3720=Dashboard!$T$4)),1,0)</f>
        <v>1</v>
      </c>
      <c r="W3720" s="21" t="n">
        <f aca="false">IF(V3720=1,T3720+ROW()/10000000,0)</f>
        <v>3.000372</v>
      </c>
    </row>
    <row r="3721" customFormat="false" ht="15" hidden="false" customHeight="false" outlineLevel="0" collapsed="false">
      <c r="A3721" s="0" t="n">
        <v>5735</v>
      </c>
      <c r="B3721" s="0" t="s">
        <v>9233</v>
      </c>
      <c r="C3721" s="0" t="n">
        <v>1</v>
      </c>
      <c r="D3721" s="0" t="s">
        <v>6924</v>
      </c>
      <c r="E3721" s="0" t="s">
        <v>9234</v>
      </c>
      <c r="F3721" s="0" t="s">
        <v>9216</v>
      </c>
      <c r="G3721" s="0" t="s">
        <v>9217</v>
      </c>
      <c r="H3721" s="0" t="s">
        <v>9235</v>
      </c>
      <c r="I3721" s="0" t="s">
        <v>2123</v>
      </c>
      <c r="J3721" s="0" t="s">
        <v>47</v>
      </c>
      <c r="K3721" s="0" t="s">
        <v>46</v>
      </c>
      <c r="L3721" s="0" t="s">
        <v>47</v>
      </c>
      <c r="M3721" s="0" t="s">
        <v>47</v>
      </c>
      <c r="N3721" s="0" t="n">
        <v>1</v>
      </c>
      <c r="O3721" s="0" t="n">
        <v>66</v>
      </c>
      <c r="P3721" s="0" t="n">
        <v>300</v>
      </c>
      <c r="Q3721" s="0" t="n">
        <v>3.4</v>
      </c>
      <c r="R3721" s="0" t="str">
        <f aca="false">INDEX(Lookup!$B$4:$B$18,MATCH(C3721,Lookup!$A$4:$A$18,0))</f>
        <v>India</v>
      </c>
      <c r="S3721" s="20" t="n">
        <f aca="false">INDEX(Lookup!$D$4:$D$18,MATCH(C3721,Lookup!$A$4:$A$18,0))</f>
        <v>0.012</v>
      </c>
      <c r="T3721" s="21" t="n">
        <f aca="false">ROUND(P3721*S3721,2)</f>
        <v>3.6</v>
      </c>
      <c r="U3721" s="21" t="n">
        <f aca="false">IF(T3721&lt;=10,1,IF(T3721&lt;=20,2,IF(T3721&lt;=30,3,IF(T3721&lt;=40,4,IF(T3721&lt;=50,5,IF(T3721&lt;=100,6,IF(T3721&lt;=250,7,8)))))))</f>
        <v>1</v>
      </c>
      <c r="V3721" s="21" t="n">
        <f aca="false">IF(AND(OR(Dashboard!$T$3="All",R3721=Dashboard!$T$3),OR(Dashboard!$T$4="All",D3721=Dashboard!$T$4)),1,0)</f>
        <v>1</v>
      </c>
      <c r="W3721" s="21" t="n">
        <f aca="false">IF(V3721=1,T3721+ROW()/10000000,0)</f>
        <v>3.6003721</v>
      </c>
    </row>
    <row r="3722" customFormat="false" ht="15" hidden="false" customHeight="false" outlineLevel="0" collapsed="false">
      <c r="A3722" s="0" t="n">
        <v>2591</v>
      </c>
      <c r="B3722" s="0" t="s">
        <v>9236</v>
      </c>
      <c r="C3722" s="0" t="n">
        <v>1</v>
      </c>
      <c r="D3722" s="0" t="s">
        <v>6924</v>
      </c>
      <c r="E3722" s="0" t="s">
        <v>9237</v>
      </c>
      <c r="F3722" s="0" t="s">
        <v>9216</v>
      </c>
      <c r="G3722" s="0" t="s">
        <v>9217</v>
      </c>
      <c r="H3722" s="0" t="s">
        <v>2128</v>
      </c>
      <c r="I3722" s="0" t="s">
        <v>2123</v>
      </c>
      <c r="J3722" s="0" t="s">
        <v>47</v>
      </c>
      <c r="K3722" s="0" t="s">
        <v>47</v>
      </c>
      <c r="L3722" s="0" t="s">
        <v>47</v>
      </c>
      <c r="M3722" s="0" t="s">
        <v>47</v>
      </c>
      <c r="N3722" s="0" t="n">
        <v>1</v>
      </c>
      <c r="O3722" s="0" t="n">
        <v>14</v>
      </c>
      <c r="P3722" s="0" t="n">
        <v>300</v>
      </c>
      <c r="Q3722" s="0" t="n">
        <v>2.8</v>
      </c>
      <c r="R3722" s="0" t="str">
        <f aca="false">INDEX(Lookup!$B$4:$B$18,MATCH(C3722,Lookup!$A$4:$A$18,0))</f>
        <v>India</v>
      </c>
      <c r="S3722" s="20" t="n">
        <f aca="false">INDEX(Lookup!$D$4:$D$18,MATCH(C3722,Lookup!$A$4:$A$18,0))</f>
        <v>0.012</v>
      </c>
      <c r="T3722" s="21" t="n">
        <f aca="false">ROUND(P3722*S3722,2)</f>
        <v>3.6</v>
      </c>
      <c r="U3722" s="21" t="n">
        <f aca="false">IF(T3722&lt;=10,1,IF(T3722&lt;=20,2,IF(T3722&lt;=30,3,IF(T3722&lt;=40,4,IF(T3722&lt;=50,5,IF(T3722&lt;=100,6,IF(T3722&lt;=250,7,8)))))))</f>
        <v>1</v>
      </c>
      <c r="V3722" s="21" t="n">
        <f aca="false">IF(AND(OR(Dashboard!$T$3="All",R3722=Dashboard!$T$3),OR(Dashboard!$T$4="All",D3722=Dashboard!$T$4)),1,0)</f>
        <v>1</v>
      </c>
      <c r="W3722" s="21" t="n">
        <f aca="false">IF(V3722=1,T3722+ROW()/10000000,0)</f>
        <v>3.6003722</v>
      </c>
    </row>
    <row r="3723" customFormat="false" ht="15" hidden="false" customHeight="false" outlineLevel="0" collapsed="false">
      <c r="A3723" s="0" t="n">
        <v>306264</v>
      </c>
      <c r="B3723" s="0" t="s">
        <v>9238</v>
      </c>
      <c r="C3723" s="0" t="n">
        <v>1</v>
      </c>
      <c r="D3723" s="0" t="s">
        <v>6924</v>
      </c>
      <c r="E3723" s="0" t="s">
        <v>9239</v>
      </c>
      <c r="F3723" s="0" t="s">
        <v>9216</v>
      </c>
      <c r="G3723" s="0" t="s">
        <v>9217</v>
      </c>
      <c r="H3723" s="0" t="s">
        <v>2158</v>
      </c>
      <c r="I3723" s="0" t="s">
        <v>2123</v>
      </c>
      <c r="J3723" s="0" t="s">
        <v>46</v>
      </c>
      <c r="K3723" s="0" t="s">
        <v>46</v>
      </c>
      <c r="L3723" s="0" t="s">
        <v>47</v>
      </c>
      <c r="M3723" s="0" t="s">
        <v>47</v>
      </c>
      <c r="N3723" s="0" t="n">
        <v>3</v>
      </c>
      <c r="O3723" s="0" t="n">
        <v>148</v>
      </c>
      <c r="P3723" s="0" t="n">
        <v>1900</v>
      </c>
      <c r="Q3723" s="0" t="n">
        <v>3.3</v>
      </c>
      <c r="R3723" s="0" t="str">
        <f aca="false">INDEX(Lookup!$B$4:$B$18,MATCH(C3723,Lookup!$A$4:$A$18,0))</f>
        <v>India</v>
      </c>
      <c r="S3723" s="20" t="n">
        <f aca="false">INDEX(Lookup!$D$4:$D$18,MATCH(C3723,Lookup!$A$4:$A$18,0))</f>
        <v>0.012</v>
      </c>
      <c r="T3723" s="21" t="n">
        <f aca="false">ROUND(P3723*S3723,2)</f>
        <v>22.8</v>
      </c>
      <c r="U3723" s="21" t="n">
        <f aca="false">IF(T3723&lt;=10,1,IF(T3723&lt;=20,2,IF(T3723&lt;=30,3,IF(T3723&lt;=40,4,IF(T3723&lt;=50,5,IF(T3723&lt;=100,6,IF(T3723&lt;=250,7,8)))))))</f>
        <v>3</v>
      </c>
      <c r="V3723" s="21" t="n">
        <f aca="false">IF(AND(OR(Dashboard!$T$3="All",R3723=Dashboard!$T$3),OR(Dashboard!$T$4="All",D3723=Dashboard!$T$4)),1,0)</f>
        <v>1</v>
      </c>
      <c r="W3723" s="21" t="n">
        <f aca="false">IF(V3723=1,T3723+ROW()/10000000,0)</f>
        <v>22.8003723</v>
      </c>
    </row>
    <row r="3724" customFormat="false" ht="15" hidden="false" customHeight="false" outlineLevel="0" collapsed="false">
      <c r="A3724" s="0" t="n">
        <v>305817</v>
      </c>
      <c r="B3724" s="0" t="s">
        <v>8319</v>
      </c>
      <c r="C3724" s="0" t="n">
        <v>1</v>
      </c>
      <c r="D3724" s="0" t="s">
        <v>6924</v>
      </c>
      <c r="E3724" s="0" t="s">
        <v>9240</v>
      </c>
      <c r="F3724" s="0" t="s">
        <v>9216</v>
      </c>
      <c r="G3724" s="0" t="s">
        <v>9217</v>
      </c>
      <c r="H3724" s="0" t="s">
        <v>2122</v>
      </c>
      <c r="I3724" s="0" t="s">
        <v>2123</v>
      </c>
      <c r="J3724" s="0" t="s">
        <v>47</v>
      </c>
      <c r="K3724" s="0" t="s">
        <v>46</v>
      </c>
      <c r="L3724" s="0" t="s">
        <v>47</v>
      </c>
      <c r="M3724" s="0" t="s">
        <v>47</v>
      </c>
      <c r="N3724" s="0" t="n">
        <v>2</v>
      </c>
      <c r="O3724" s="0" t="n">
        <v>99</v>
      </c>
      <c r="P3724" s="0" t="n">
        <v>650</v>
      </c>
      <c r="Q3724" s="0" t="n">
        <v>3.1</v>
      </c>
      <c r="R3724" s="0" t="str">
        <f aca="false">INDEX(Lookup!$B$4:$B$18,MATCH(C3724,Lookup!$A$4:$A$18,0))</f>
        <v>India</v>
      </c>
      <c r="S3724" s="20" t="n">
        <f aca="false">INDEX(Lookup!$D$4:$D$18,MATCH(C3724,Lookup!$A$4:$A$18,0))</f>
        <v>0.012</v>
      </c>
      <c r="T3724" s="21" t="n">
        <f aca="false">ROUND(P3724*S3724,2)</f>
        <v>7.8</v>
      </c>
      <c r="U3724" s="21" t="n">
        <f aca="false">IF(T3724&lt;=10,1,IF(T3724&lt;=20,2,IF(T3724&lt;=30,3,IF(T3724&lt;=40,4,IF(T3724&lt;=50,5,IF(T3724&lt;=100,6,IF(T3724&lt;=250,7,8)))))))</f>
        <v>1</v>
      </c>
      <c r="V3724" s="21" t="n">
        <f aca="false">IF(AND(OR(Dashboard!$T$3="All",R3724=Dashboard!$T$3),OR(Dashboard!$T$4="All",D3724=Dashboard!$T$4)),1,0)</f>
        <v>1</v>
      </c>
      <c r="W3724" s="21" t="n">
        <f aca="false">IF(V3724=1,T3724+ROW()/10000000,0)</f>
        <v>7.8003724</v>
      </c>
    </row>
    <row r="3725" customFormat="false" ht="15" hidden="false" customHeight="false" outlineLevel="0" collapsed="false">
      <c r="A3725" s="0" t="n">
        <v>18432940</v>
      </c>
      <c r="B3725" s="0" t="s">
        <v>9241</v>
      </c>
      <c r="C3725" s="0" t="n">
        <v>1</v>
      </c>
      <c r="D3725" s="0" t="s">
        <v>6924</v>
      </c>
      <c r="E3725" s="0" t="s">
        <v>9242</v>
      </c>
      <c r="F3725" s="0" t="s">
        <v>9216</v>
      </c>
      <c r="G3725" s="0" t="s">
        <v>9217</v>
      </c>
      <c r="H3725" s="0" t="s">
        <v>156</v>
      </c>
      <c r="I3725" s="0" t="s">
        <v>2123</v>
      </c>
      <c r="J3725" s="0" t="s">
        <v>47</v>
      </c>
      <c r="K3725" s="0" t="s">
        <v>47</v>
      </c>
      <c r="L3725" s="0" t="s">
        <v>47</v>
      </c>
      <c r="M3725" s="0" t="s">
        <v>47</v>
      </c>
      <c r="N3725" s="0" t="n">
        <v>2</v>
      </c>
      <c r="O3725" s="0" t="n">
        <v>17</v>
      </c>
      <c r="P3725" s="0" t="n">
        <v>500</v>
      </c>
      <c r="Q3725" s="0" t="n">
        <v>3.4</v>
      </c>
      <c r="R3725" s="0" t="str">
        <f aca="false">INDEX(Lookup!$B$4:$B$18,MATCH(C3725,Lookup!$A$4:$A$18,0))</f>
        <v>India</v>
      </c>
      <c r="S3725" s="20" t="n">
        <f aca="false">INDEX(Lookup!$D$4:$D$18,MATCH(C3725,Lookup!$A$4:$A$18,0))</f>
        <v>0.012</v>
      </c>
      <c r="T3725" s="21" t="n">
        <f aca="false">ROUND(P3725*S3725,2)</f>
        <v>6</v>
      </c>
      <c r="U3725" s="21" t="n">
        <f aca="false">IF(T3725&lt;=10,1,IF(T3725&lt;=20,2,IF(T3725&lt;=30,3,IF(T3725&lt;=40,4,IF(T3725&lt;=50,5,IF(T3725&lt;=100,6,IF(T3725&lt;=250,7,8)))))))</f>
        <v>1</v>
      </c>
      <c r="V3725" s="21" t="n">
        <f aca="false">IF(AND(OR(Dashboard!$T$3="All",R3725=Dashboard!$T$3),OR(Dashboard!$T$4="All",D3725=Dashboard!$T$4)),1,0)</f>
        <v>1</v>
      </c>
      <c r="W3725" s="21" t="n">
        <f aca="false">IF(V3725=1,T3725+ROW()/10000000,0)</f>
        <v>6.0003725</v>
      </c>
    </row>
    <row r="3726" customFormat="false" ht="15" hidden="false" customHeight="false" outlineLevel="0" collapsed="false">
      <c r="A3726" s="0" t="n">
        <v>311690</v>
      </c>
      <c r="B3726" s="0" t="s">
        <v>9243</v>
      </c>
      <c r="C3726" s="0" t="n">
        <v>1</v>
      </c>
      <c r="D3726" s="0" t="s">
        <v>6924</v>
      </c>
      <c r="E3726" s="0" t="s">
        <v>9217</v>
      </c>
      <c r="F3726" s="0" t="s">
        <v>9216</v>
      </c>
      <c r="G3726" s="0" t="s">
        <v>9217</v>
      </c>
      <c r="H3726" s="0" t="s">
        <v>9244</v>
      </c>
      <c r="I3726" s="0" t="s">
        <v>2123</v>
      </c>
      <c r="J3726" s="0" t="s">
        <v>47</v>
      </c>
      <c r="K3726" s="0" t="s">
        <v>46</v>
      </c>
      <c r="L3726" s="0" t="s">
        <v>47</v>
      </c>
      <c r="M3726" s="0" t="s">
        <v>47</v>
      </c>
      <c r="N3726" s="0" t="n">
        <v>2</v>
      </c>
      <c r="O3726" s="0" t="n">
        <v>148</v>
      </c>
      <c r="P3726" s="0" t="n">
        <v>700</v>
      </c>
      <c r="Q3726" s="0" t="n">
        <v>3.3</v>
      </c>
      <c r="R3726" s="0" t="str">
        <f aca="false">INDEX(Lookup!$B$4:$B$18,MATCH(C3726,Lookup!$A$4:$A$18,0))</f>
        <v>India</v>
      </c>
      <c r="S3726" s="20" t="n">
        <f aca="false">INDEX(Lookup!$D$4:$D$18,MATCH(C3726,Lookup!$A$4:$A$18,0))</f>
        <v>0.012</v>
      </c>
      <c r="T3726" s="21" t="n">
        <f aca="false">ROUND(P3726*S3726,2)</f>
        <v>8.4</v>
      </c>
      <c r="U3726" s="21" t="n">
        <f aca="false">IF(T3726&lt;=10,1,IF(T3726&lt;=20,2,IF(T3726&lt;=30,3,IF(T3726&lt;=40,4,IF(T3726&lt;=50,5,IF(T3726&lt;=100,6,IF(T3726&lt;=250,7,8)))))))</f>
        <v>1</v>
      </c>
      <c r="V3726" s="21" t="n">
        <f aca="false">IF(AND(OR(Dashboard!$T$3="All",R3726=Dashboard!$T$3),OR(Dashboard!$T$4="All",D3726=Dashboard!$T$4)),1,0)</f>
        <v>1</v>
      </c>
      <c r="W3726" s="21" t="n">
        <f aca="false">IF(V3726=1,T3726+ROW()/10000000,0)</f>
        <v>8.4003726</v>
      </c>
    </row>
    <row r="3727" customFormat="false" ht="15" hidden="false" customHeight="false" outlineLevel="0" collapsed="false">
      <c r="A3727" s="0" t="n">
        <v>309072</v>
      </c>
      <c r="B3727" s="0" t="s">
        <v>9245</v>
      </c>
      <c r="C3727" s="0" t="n">
        <v>1</v>
      </c>
      <c r="D3727" s="0" t="s">
        <v>6924</v>
      </c>
      <c r="E3727" s="0" t="s">
        <v>9246</v>
      </c>
      <c r="F3727" s="0" t="s">
        <v>9216</v>
      </c>
      <c r="G3727" s="0" t="s">
        <v>9217</v>
      </c>
      <c r="H3727" s="0" t="s">
        <v>1124</v>
      </c>
      <c r="I3727" s="0" t="s">
        <v>2123</v>
      </c>
      <c r="J3727" s="0" t="s">
        <v>46</v>
      </c>
      <c r="K3727" s="0" t="s">
        <v>46</v>
      </c>
      <c r="L3727" s="0" t="s">
        <v>47</v>
      </c>
      <c r="M3727" s="0" t="s">
        <v>47</v>
      </c>
      <c r="N3727" s="0" t="n">
        <v>2</v>
      </c>
      <c r="O3727" s="0" t="n">
        <v>77</v>
      </c>
      <c r="P3727" s="0" t="n">
        <v>950</v>
      </c>
      <c r="Q3727" s="0" t="n">
        <v>3.4</v>
      </c>
      <c r="R3727" s="0" t="str">
        <f aca="false">INDEX(Lookup!$B$4:$B$18,MATCH(C3727,Lookup!$A$4:$A$18,0))</f>
        <v>India</v>
      </c>
      <c r="S3727" s="20" t="n">
        <f aca="false">INDEX(Lookup!$D$4:$D$18,MATCH(C3727,Lookup!$A$4:$A$18,0))</f>
        <v>0.012</v>
      </c>
      <c r="T3727" s="21" t="n">
        <f aca="false">ROUND(P3727*S3727,2)</f>
        <v>11.4</v>
      </c>
      <c r="U3727" s="21" t="n">
        <f aca="false">IF(T3727&lt;=10,1,IF(T3727&lt;=20,2,IF(T3727&lt;=30,3,IF(T3727&lt;=40,4,IF(T3727&lt;=50,5,IF(T3727&lt;=100,6,IF(T3727&lt;=250,7,8)))))))</f>
        <v>2</v>
      </c>
      <c r="V3727" s="21" t="n">
        <f aca="false">IF(AND(OR(Dashboard!$T$3="All",R3727=Dashboard!$T$3),OR(Dashboard!$T$4="All",D3727=Dashboard!$T$4)),1,0)</f>
        <v>1</v>
      </c>
      <c r="W3727" s="21" t="n">
        <f aca="false">IF(V3727=1,T3727+ROW()/10000000,0)</f>
        <v>11.4003727</v>
      </c>
    </row>
    <row r="3728" customFormat="false" ht="15" hidden="false" customHeight="false" outlineLevel="0" collapsed="false">
      <c r="A3728" s="0" t="n">
        <v>18277002</v>
      </c>
      <c r="B3728" s="0" t="s">
        <v>9247</v>
      </c>
      <c r="C3728" s="0" t="n">
        <v>1</v>
      </c>
      <c r="D3728" s="0" t="s">
        <v>6924</v>
      </c>
      <c r="E3728" s="0" t="s">
        <v>9248</v>
      </c>
      <c r="F3728" s="0" t="s">
        <v>9216</v>
      </c>
      <c r="G3728" s="0" t="s">
        <v>9217</v>
      </c>
      <c r="H3728" s="0" t="s">
        <v>2359</v>
      </c>
      <c r="I3728" s="0" t="s">
        <v>2123</v>
      </c>
      <c r="J3728" s="0" t="s">
        <v>47</v>
      </c>
      <c r="K3728" s="0" t="s">
        <v>46</v>
      </c>
      <c r="L3728" s="0" t="s">
        <v>47</v>
      </c>
      <c r="M3728" s="0" t="s">
        <v>47</v>
      </c>
      <c r="N3728" s="0" t="n">
        <v>2</v>
      </c>
      <c r="O3728" s="0" t="n">
        <v>25</v>
      </c>
      <c r="P3728" s="0" t="n">
        <v>650</v>
      </c>
      <c r="Q3728" s="0" t="n">
        <v>3.2</v>
      </c>
      <c r="R3728" s="0" t="str">
        <f aca="false">INDEX(Lookup!$B$4:$B$18,MATCH(C3728,Lookup!$A$4:$A$18,0))</f>
        <v>India</v>
      </c>
      <c r="S3728" s="20" t="n">
        <f aca="false">INDEX(Lookup!$D$4:$D$18,MATCH(C3728,Lookup!$A$4:$A$18,0))</f>
        <v>0.012</v>
      </c>
      <c r="T3728" s="21" t="n">
        <f aca="false">ROUND(P3728*S3728,2)</f>
        <v>7.8</v>
      </c>
      <c r="U3728" s="21" t="n">
        <f aca="false">IF(T3728&lt;=10,1,IF(T3728&lt;=20,2,IF(T3728&lt;=30,3,IF(T3728&lt;=40,4,IF(T3728&lt;=50,5,IF(T3728&lt;=100,6,IF(T3728&lt;=250,7,8)))))))</f>
        <v>1</v>
      </c>
      <c r="V3728" s="21" t="n">
        <f aca="false">IF(AND(OR(Dashboard!$T$3="All",R3728=Dashboard!$T$3),OR(Dashboard!$T$4="All",D3728=Dashboard!$T$4)),1,0)</f>
        <v>1</v>
      </c>
      <c r="W3728" s="21" t="n">
        <f aca="false">IF(V3728=1,T3728+ROW()/10000000,0)</f>
        <v>7.8003728</v>
      </c>
    </row>
    <row r="3729" customFormat="false" ht="15" hidden="false" customHeight="false" outlineLevel="0" collapsed="false">
      <c r="A3729" s="0" t="n">
        <v>18433883</v>
      </c>
      <c r="B3729" s="0" t="s">
        <v>9249</v>
      </c>
      <c r="C3729" s="0" t="n">
        <v>1</v>
      </c>
      <c r="D3729" s="0" t="s">
        <v>6924</v>
      </c>
      <c r="E3729" s="0" t="s">
        <v>9250</v>
      </c>
      <c r="F3729" s="0" t="s">
        <v>9216</v>
      </c>
      <c r="G3729" s="0" t="s">
        <v>9217</v>
      </c>
      <c r="H3729" s="0" t="s">
        <v>402</v>
      </c>
      <c r="I3729" s="0" t="s">
        <v>2123</v>
      </c>
      <c r="J3729" s="0" t="s">
        <v>47</v>
      </c>
      <c r="K3729" s="0" t="s">
        <v>46</v>
      </c>
      <c r="L3729" s="0" t="s">
        <v>47</v>
      </c>
      <c r="M3729" s="0" t="s">
        <v>47</v>
      </c>
      <c r="N3729" s="0" t="n">
        <v>1</v>
      </c>
      <c r="O3729" s="0" t="n">
        <v>7</v>
      </c>
      <c r="P3729" s="0" t="n">
        <v>300</v>
      </c>
      <c r="Q3729" s="0" t="n">
        <v>2.9</v>
      </c>
      <c r="R3729" s="0" t="str">
        <f aca="false">INDEX(Lookup!$B$4:$B$18,MATCH(C3729,Lookup!$A$4:$A$18,0))</f>
        <v>India</v>
      </c>
      <c r="S3729" s="20" t="n">
        <f aca="false">INDEX(Lookup!$D$4:$D$18,MATCH(C3729,Lookup!$A$4:$A$18,0))</f>
        <v>0.012</v>
      </c>
      <c r="T3729" s="21" t="n">
        <f aca="false">ROUND(P3729*S3729,2)</f>
        <v>3.6</v>
      </c>
      <c r="U3729" s="21" t="n">
        <f aca="false">IF(T3729&lt;=10,1,IF(T3729&lt;=20,2,IF(T3729&lt;=30,3,IF(T3729&lt;=40,4,IF(T3729&lt;=50,5,IF(T3729&lt;=100,6,IF(T3729&lt;=250,7,8)))))))</f>
        <v>1</v>
      </c>
      <c r="V3729" s="21" t="n">
        <f aca="false">IF(AND(OR(Dashboard!$T$3="All",R3729=Dashboard!$T$3),OR(Dashboard!$T$4="All",D3729=Dashboard!$T$4)),1,0)</f>
        <v>1</v>
      </c>
      <c r="W3729" s="21" t="n">
        <f aca="false">IF(V3729=1,T3729+ROW()/10000000,0)</f>
        <v>3.6003729</v>
      </c>
    </row>
    <row r="3730" customFormat="false" ht="15" hidden="false" customHeight="false" outlineLevel="0" collapsed="false">
      <c r="A3730" s="0" t="n">
        <v>301435</v>
      </c>
      <c r="B3730" s="0" t="s">
        <v>2321</v>
      </c>
      <c r="C3730" s="0" t="n">
        <v>1</v>
      </c>
      <c r="D3730" s="0" t="s">
        <v>6924</v>
      </c>
      <c r="E3730" s="0" t="s">
        <v>9251</v>
      </c>
      <c r="F3730" s="0" t="s">
        <v>9216</v>
      </c>
      <c r="G3730" s="0" t="s">
        <v>9217</v>
      </c>
      <c r="H3730" s="0" t="s">
        <v>4091</v>
      </c>
      <c r="I3730" s="0" t="s">
        <v>2123</v>
      </c>
      <c r="J3730" s="0" t="s">
        <v>47</v>
      </c>
      <c r="K3730" s="0" t="s">
        <v>46</v>
      </c>
      <c r="L3730" s="0" t="s">
        <v>47</v>
      </c>
      <c r="M3730" s="0" t="s">
        <v>47</v>
      </c>
      <c r="N3730" s="0" t="n">
        <v>2</v>
      </c>
      <c r="O3730" s="0" t="n">
        <v>134</v>
      </c>
      <c r="P3730" s="0" t="n">
        <v>700</v>
      </c>
      <c r="Q3730" s="0" t="n">
        <v>2.7</v>
      </c>
      <c r="R3730" s="0" t="str">
        <f aca="false">INDEX(Lookup!$B$4:$B$18,MATCH(C3730,Lookup!$A$4:$A$18,0))</f>
        <v>India</v>
      </c>
      <c r="S3730" s="20" t="n">
        <f aca="false">INDEX(Lookup!$D$4:$D$18,MATCH(C3730,Lookup!$A$4:$A$18,0))</f>
        <v>0.012</v>
      </c>
      <c r="T3730" s="21" t="n">
        <f aca="false">ROUND(P3730*S3730,2)</f>
        <v>8.4</v>
      </c>
      <c r="U3730" s="21" t="n">
        <f aca="false">IF(T3730&lt;=10,1,IF(T3730&lt;=20,2,IF(T3730&lt;=30,3,IF(T3730&lt;=40,4,IF(T3730&lt;=50,5,IF(T3730&lt;=100,6,IF(T3730&lt;=250,7,8)))))))</f>
        <v>1</v>
      </c>
      <c r="V3730" s="21" t="n">
        <f aca="false">IF(AND(OR(Dashboard!$T$3="All",R3730=Dashboard!$T$3),OR(Dashboard!$T$4="All",D3730=Dashboard!$T$4)),1,0)</f>
        <v>1</v>
      </c>
      <c r="W3730" s="21" t="n">
        <f aca="false">IF(V3730=1,T3730+ROW()/10000000,0)</f>
        <v>8.400373</v>
      </c>
    </row>
    <row r="3731" customFormat="false" ht="15" hidden="false" customHeight="false" outlineLevel="0" collapsed="false">
      <c r="A3731" s="0" t="n">
        <v>18352256</v>
      </c>
      <c r="B3731" s="0" t="s">
        <v>9252</v>
      </c>
      <c r="C3731" s="0" t="n">
        <v>1</v>
      </c>
      <c r="D3731" s="0" t="s">
        <v>6924</v>
      </c>
      <c r="E3731" s="0" t="s">
        <v>9253</v>
      </c>
      <c r="F3731" s="0" t="s">
        <v>9216</v>
      </c>
      <c r="G3731" s="0" t="s">
        <v>9217</v>
      </c>
      <c r="H3731" s="0" t="s">
        <v>3182</v>
      </c>
      <c r="I3731" s="0" t="s">
        <v>2123</v>
      </c>
      <c r="J3731" s="0" t="s">
        <v>47</v>
      </c>
      <c r="K3731" s="0" t="s">
        <v>47</v>
      </c>
      <c r="L3731" s="0" t="s">
        <v>47</v>
      </c>
      <c r="M3731" s="0" t="s">
        <v>47</v>
      </c>
      <c r="N3731" s="0" t="n">
        <v>1</v>
      </c>
      <c r="O3731" s="0" t="n">
        <v>10</v>
      </c>
      <c r="P3731" s="0" t="n">
        <v>200</v>
      </c>
      <c r="Q3731" s="0" t="n">
        <v>3.1</v>
      </c>
      <c r="R3731" s="0" t="str">
        <f aca="false">INDEX(Lookup!$B$4:$B$18,MATCH(C3731,Lookup!$A$4:$A$18,0))</f>
        <v>India</v>
      </c>
      <c r="S3731" s="20" t="n">
        <f aca="false">INDEX(Lookup!$D$4:$D$18,MATCH(C3731,Lookup!$A$4:$A$18,0))</f>
        <v>0.012</v>
      </c>
      <c r="T3731" s="21" t="n">
        <f aca="false">ROUND(P3731*S3731,2)</f>
        <v>2.4</v>
      </c>
      <c r="U3731" s="21" t="n">
        <f aca="false">IF(T3731&lt;=10,1,IF(T3731&lt;=20,2,IF(T3731&lt;=30,3,IF(T3731&lt;=40,4,IF(T3731&lt;=50,5,IF(T3731&lt;=100,6,IF(T3731&lt;=250,7,8)))))))</f>
        <v>1</v>
      </c>
      <c r="V3731" s="21" t="n">
        <f aca="false">IF(AND(OR(Dashboard!$T$3="All",R3731=Dashboard!$T$3),OR(Dashboard!$T$4="All",D3731=Dashboard!$T$4)),1,0)</f>
        <v>1</v>
      </c>
      <c r="W3731" s="21" t="n">
        <f aca="false">IF(V3731=1,T3731+ROW()/10000000,0)</f>
        <v>2.4003731</v>
      </c>
    </row>
    <row r="3732" customFormat="false" ht="15" hidden="false" customHeight="false" outlineLevel="0" collapsed="false">
      <c r="A3732" s="0" t="n">
        <v>308367</v>
      </c>
      <c r="B3732" s="0" t="s">
        <v>2300</v>
      </c>
      <c r="C3732" s="0" t="n">
        <v>1</v>
      </c>
      <c r="D3732" s="0" t="s">
        <v>6924</v>
      </c>
      <c r="E3732" s="0" t="s">
        <v>9254</v>
      </c>
      <c r="F3732" s="0" t="s">
        <v>9216</v>
      </c>
      <c r="G3732" s="0" t="s">
        <v>9217</v>
      </c>
      <c r="H3732" s="0" t="s">
        <v>3005</v>
      </c>
      <c r="I3732" s="0" t="s">
        <v>2123</v>
      </c>
      <c r="J3732" s="0" t="s">
        <v>47</v>
      </c>
      <c r="K3732" s="0" t="s">
        <v>47</v>
      </c>
      <c r="L3732" s="0" t="s">
        <v>47</v>
      </c>
      <c r="M3732" s="0" t="s">
        <v>47</v>
      </c>
      <c r="N3732" s="0" t="n">
        <v>2</v>
      </c>
      <c r="O3732" s="0" t="n">
        <v>96</v>
      </c>
      <c r="P3732" s="0" t="n">
        <v>500</v>
      </c>
      <c r="Q3732" s="0" t="n">
        <v>3.3</v>
      </c>
      <c r="R3732" s="0" t="str">
        <f aca="false">INDEX(Lookup!$B$4:$B$18,MATCH(C3732,Lookup!$A$4:$A$18,0))</f>
        <v>India</v>
      </c>
      <c r="S3732" s="20" t="n">
        <f aca="false">INDEX(Lookup!$D$4:$D$18,MATCH(C3732,Lookup!$A$4:$A$18,0))</f>
        <v>0.012</v>
      </c>
      <c r="T3732" s="21" t="n">
        <f aca="false">ROUND(P3732*S3732,2)</f>
        <v>6</v>
      </c>
      <c r="U3732" s="21" t="n">
        <f aca="false">IF(T3732&lt;=10,1,IF(T3732&lt;=20,2,IF(T3732&lt;=30,3,IF(T3732&lt;=40,4,IF(T3732&lt;=50,5,IF(T3732&lt;=100,6,IF(T3732&lt;=250,7,8)))))))</f>
        <v>1</v>
      </c>
      <c r="V3732" s="21" t="n">
        <f aca="false">IF(AND(OR(Dashboard!$T$3="All",R3732=Dashboard!$T$3),OR(Dashboard!$T$4="All",D3732=Dashboard!$T$4)),1,0)</f>
        <v>1</v>
      </c>
      <c r="W3732" s="21" t="n">
        <f aca="false">IF(V3732=1,T3732+ROW()/10000000,0)</f>
        <v>6.0003732</v>
      </c>
    </row>
    <row r="3733" customFormat="false" ht="15" hidden="false" customHeight="false" outlineLevel="0" collapsed="false">
      <c r="A3733" s="0" t="n">
        <v>309741</v>
      </c>
      <c r="B3733" s="0" t="s">
        <v>8711</v>
      </c>
      <c r="C3733" s="0" t="n">
        <v>1</v>
      </c>
      <c r="D3733" s="0" t="s">
        <v>6924</v>
      </c>
      <c r="E3733" s="0" t="s">
        <v>9255</v>
      </c>
      <c r="F3733" s="0" t="s">
        <v>9216</v>
      </c>
      <c r="G3733" s="0" t="s">
        <v>9217</v>
      </c>
      <c r="H3733" s="0" t="s">
        <v>8008</v>
      </c>
      <c r="I3733" s="0" t="s">
        <v>2123</v>
      </c>
      <c r="J3733" s="0" t="s">
        <v>46</v>
      </c>
      <c r="K3733" s="0" t="s">
        <v>47</v>
      </c>
      <c r="L3733" s="0" t="s">
        <v>47</v>
      </c>
      <c r="M3733" s="0" t="s">
        <v>47</v>
      </c>
      <c r="N3733" s="0" t="n">
        <v>3</v>
      </c>
      <c r="O3733" s="0" t="n">
        <v>90</v>
      </c>
      <c r="P3733" s="0" t="n">
        <v>1250</v>
      </c>
      <c r="Q3733" s="0" t="n">
        <v>3.4</v>
      </c>
      <c r="R3733" s="0" t="str">
        <f aca="false">INDEX(Lookup!$B$4:$B$18,MATCH(C3733,Lookup!$A$4:$A$18,0))</f>
        <v>India</v>
      </c>
      <c r="S3733" s="20" t="n">
        <f aca="false">INDEX(Lookup!$D$4:$D$18,MATCH(C3733,Lookup!$A$4:$A$18,0))</f>
        <v>0.012</v>
      </c>
      <c r="T3733" s="21" t="n">
        <f aca="false">ROUND(P3733*S3733,2)</f>
        <v>15</v>
      </c>
      <c r="U3733" s="21" t="n">
        <f aca="false">IF(T3733&lt;=10,1,IF(T3733&lt;=20,2,IF(T3733&lt;=30,3,IF(T3733&lt;=40,4,IF(T3733&lt;=50,5,IF(T3733&lt;=100,6,IF(T3733&lt;=250,7,8)))))))</f>
        <v>2</v>
      </c>
      <c r="V3733" s="21" t="n">
        <f aca="false">IF(AND(OR(Dashboard!$T$3="All",R3733=Dashboard!$T$3),OR(Dashboard!$T$4="All",D3733=Dashboard!$T$4)),1,0)</f>
        <v>1</v>
      </c>
      <c r="W3733" s="21" t="n">
        <f aca="false">IF(V3733=1,T3733+ROW()/10000000,0)</f>
        <v>15.0003733</v>
      </c>
    </row>
    <row r="3734" customFormat="false" ht="15" hidden="false" customHeight="false" outlineLevel="0" collapsed="false">
      <c r="A3734" s="0" t="n">
        <v>18241869</v>
      </c>
      <c r="B3734" s="0" t="s">
        <v>9256</v>
      </c>
      <c r="C3734" s="0" t="n">
        <v>1</v>
      </c>
      <c r="D3734" s="0" t="s">
        <v>6924</v>
      </c>
      <c r="E3734" s="0" t="s">
        <v>9257</v>
      </c>
      <c r="F3734" s="0" t="s">
        <v>9216</v>
      </c>
      <c r="G3734" s="0" t="s">
        <v>9217</v>
      </c>
      <c r="H3734" s="0" t="s">
        <v>2485</v>
      </c>
      <c r="I3734" s="0" t="s">
        <v>2123</v>
      </c>
      <c r="J3734" s="0" t="s">
        <v>46</v>
      </c>
      <c r="K3734" s="0" t="s">
        <v>47</v>
      </c>
      <c r="L3734" s="0" t="s">
        <v>47</v>
      </c>
      <c r="M3734" s="0" t="s">
        <v>47</v>
      </c>
      <c r="N3734" s="0" t="n">
        <v>4</v>
      </c>
      <c r="O3734" s="0" t="n">
        <v>304</v>
      </c>
      <c r="P3734" s="0" t="n">
        <v>2000</v>
      </c>
      <c r="Q3734" s="0" t="n">
        <v>4.6</v>
      </c>
      <c r="R3734" s="0" t="str">
        <f aca="false">INDEX(Lookup!$B$4:$B$18,MATCH(C3734,Lookup!$A$4:$A$18,0))</f>
        <v>India</v>
      </c>
      <c r="S3734" s="20" t="n">
        <f aca="false">INDEX(Lookup!$D$4:$D$18,MATCH(C3734,Lookup!$A$4:$A$18,0))</f>
        <v>0.012</v>
      </c>
      <c r="T3734" s="21" t="n">
        <f aca="false">ROUND(P3734*S3734,2)</f>
        <v>24</v>
      </c>
      <c r="U3734" s="21" t="n">
        <f aca="false">IF(T3734&lt;=10,1,IF(T3734&lt;=20,2,IF(T3734&lt;=30,3,IF(T3734&lt;=40,4,IF(T3734&lt;=50,5,IF(T3734&lt;=100,6,IF(T3734&lt;=250,7,8)))))))</f>
        <v>3</v>
      </c>
      <c r="V3734" s="21" t="n">
        <f aca="false">IF(AND(OR(Dashboard!$T$3="All",R3734=Dashboard!$T$3),OR(Dashboard!$T$4="All",D3734=Dashboard!$T$4)),1,0)</f>
        <v>1</v>
      </c>
      <c r="W3734" s="21" t="n">
        <f aca="false">IF(V3734=1,T3734+ROW()/10000000,0)</f>
        <v>24.0003734</v>
      </c>
    </row>
    <row r="3735" customFormat="false" ht="15" hidden="false" customHeight="false" outlineLevel="0" collapsed="false">
      <c r="A3735" s="0" t="n">
        <v>305125</v>
      </c>
      <c r="B3735" s="0" t="s">
        <v>9258</v>
      </c>
      <c r="C3735" s="0" t="n">
        <v>1</v>
      </c>
      <c r="D3735" s="0" t="s">
        <v>6924</v>
      </c>
      <c r="E3735" s="0" t="s">
        <v>9259</v>
      </c>
      <c r="F3735" s="0" t="s">
        <v>9216</v>
      </c>
      <c r="G3735" s="0" t="s">
        <v>9217</v>
      </c>
      <c r="H3735" s="0" t="s">
        <v>177</v>
      </c>
      <c r="I3735" s="0" t="s">
        <v>2123</v>
      </c>
      <c r="J3735" s="0" t="s">
        <v>46</v>
      </c>
      <c r="K3735" s="0" t="s">
        <v>47</v>
      </c>
      <c r="L3735" s="0" t="s">
        <v>47</v>
      </c>
      <c r="M3735" s="0" t="s">
        <v>47</v>
      </c>
      <c r="N3735" s="0" t="n">
        <v>3</v>
      </c>
      <c r="O3735" s="0" t="n">
        <v>484</v>
      </c>
      <c r="P3735" s="0" t="n">
        <v>1800</v>
      </c>
      <c r="Q3735" s="0" t="n">
        <v>3.9</v>
      </c>
      <c r="R3735" s="0" t="str">
        <f aca="false">INDEX(Lookup!$B$4:$B$18,MATCH(C3735,Lookup!$A$4:$A$18,0))</f>
        <v>India</v>
      </c>
      <c r="S3735" s="20" t="n">
        <f aca="false">INDEX(Lookup!$D$4:$D$18,MATCH(C3735,Lookup!$A$4:$A$18,0))</f>
        <v>0.012</v>
      </c>
      <c r="T3735" s="21" t="n">
        <f aca="false">ROUND(P3735*S3735,2)</f>
        <v>21.6</v>
      </c>
      <c r="U3735" s="21" t="n">
        <f aca="false">IF(T3735&lt;=10,1,IF(T3735&lt;=20,2,IF(T3735&lt;=30,3,IF(T3735&lt;=40,4,IF(T3735&lt;=50,5,IF(T3735&lt;=100,6,IF(T3735&lt;=250,7,8)))))))</f>
        <v>3</v>
      </c>
      <c r="V3735" s="21" t="n">
        <f aca="false">IF(AND(OR(Dashboard!$T$3="All",R3735=Dashboard!$T$3),OR(Dashboard!$T$4="All",D3735=Dashboard!$T$4)),1,0)</f>
        <v>1</v>
      </c>
      <c r="W3735" s="21" t="n">
        <f aca="false">IF(V3735=1,T3735+ROW()/10000000,0)</f>
        <v>21.6003735</v>
      </c>
    </row>
    <row r="3736" customFormat="false" ht="15" hidden="false" customHeight="false" outlineLevel="0" collapsed="false">
      <c r="A3736" s="0" t="n">
        <v>312270</v>
      </c>
      <c r="B3736" s="0" t="s">
        <v>9260</v>
      </c>
      <c r="C3736" s="0" t="n">
        <v>1</v>
      </c>
      <c r="D3736" s="0" t="s">
        <v>6924</v>
      </c>
      <c r="E3736" s="0" t="s">
        <v>9261</v>
      </c>
      <c r="F3736" s="0" t="s">
        <v>9216</v>
      </c>
      <c r="G3736" s="0" t="s">
        <v>9217</v>
      </c>
      <c r="H3736" s="0" t="s">
        <v>2868</v>
      </c>
      <c r="I3736" s="0" t="s">
        <v>2123</v>
      </c>
      <c r="J3736" s="0" t="s">
        <v>47</v>
      </c>
      <c r="K3736" s="0" t="s">
        <v>47</v>
      </c>
      <c r="L3736" s="0" t="s">
        <v>47</v>
      </c>
      <c r="M3736" s="0" t="s">
        <v>47</v>
      </c>
      <c r="N3736" s="0" t="n">
        <v>1</v>
      </c>
      <c r="O3736" s="0" t="n">
        <v>67</v>
      </c>
      <c r="P3736" s="0" t="n">
        <v>400</v>
      </c>
      <c r="Q3736" s="0" t="n">
        <v>3.6</v>
      </c>
      <c r="R3736" s="0" t="str">
        <f aca="false">INDEX(Lookup!$B$4:$B$18,MATCH(C3736,Lookup!$A$4:$A$18,0))</f>
        <v>India</v>
      </c>
      <c r="S3736" s="20" t="n">
        <f aca="false">INDEX(Lookup!$D$4:$D$18,MATCH(C3736,Lookup!$A$4:$A$18,0))</f>
        <v>0.012</v>
      </c>
      <c r="T3736" s="21" t="n">
        <f aca="false">ROUND(P3736*S3736,2)</f>
        <v>4.8</v>
      </c>
      <c r="U3736" s="21" t="n">
        <f aca="false">IF(T3736&lt;=10,1,IF(T3736&lt;=20,2,IF(T3736&lt;=30,3,IF(T3736&lt;=40,4,IF(T3736&lt;=50,5,IF(T3736&lt;=100,6,IF(T3736&lt;=250,7,8)))))))</f>
        <v>1</v>
      </c>
      <c r="V3736" s="21" t="n">
        <f aca="false">IF(AND(OR(Dashboard!$T$3="All",R3736=Dashboard!$T$3),OR(Dashboard!$T$4="All",D3736=Dashboard!$T$4)),1,0)</f>
        <v>1</v>
      </c>
      <c r="W3736" s="21" t="n">
        <f aca="false">IF(V3736=1,T3736+ROW()/10000000,0)</f>
        <v>4.8003736</v>
      </c>
    </row>
    <row r="3737" customFormat="false" ht="15" hidden="false" customHeight="false" outlineLevel="0" collapsed="false">
      <c r="A3737" s="0" t="n">
        <v>18249082</v>
      </c>
      <c r="B3737" s="0" t="s">
        <v>9262</v>
      </c>
      <c r="C3737" s="0" t="n">
        <v>1</v>
      </c>
      <c r="D3737" s="0" t="s">
        <v>6924</v>
      </c>
      <c r="E3737" s="0" t="s">
        <v>9263</v>
      </c>
      <c r="F3737" s="0" t="s">
        <v>9216</v>
      </c>
      <c r="G3737" s="0" t="s">
        <v>9217</v>
      </c>
      <c r="H3737" s="0" t="s">
        <v>2863</v>
      </c>
      <c r="I3737" s="0" t="s">
        <v>2123</v>
      </c>
      <c r="J3737" s="0" t="s">
        <v>47</v>
      </c>
      <c r="K3737" s="0" t="s">
        <v>46</v>
      </c>
      <c r="L3737" s="0" t="s">
        <v>47</v>
      </c>
      <c r="M3737" s="0" t="s">
        <v>47</v>
      </c>
      <c r="N3737" s="0" t="n">
        <v>2</v>
      </c>
      <c r="O3737" s="0" t="n">
        <v>136</v>
      </c>
      <c r="P3737" s="0" t="n">
        <v>700</v>
      </c>
      <c r="Q3737" s="0" t="n">
        <v>3.8</v>
      </c>
      <c r="R3737" s="0" t="str">
        <f aca="false">INDEX(Lookup!$B$4:$B$18,MATCH(C3737,Lookup!$A$4:$A$18,0))</f>
        <v>India</v>
      </c>
      <c r="S3737" s="20" t="n">
        <f aca="false">INDEX(Lookup!$D$4:$D$18,MATCH(C3737,Lookup!$A$4:$A$18,0))</f>
        <v>0.012</v>
      </c>
      <c r="T3737" s="21" t="n">
        <f aca="false">ROUND(P3737*S3737,2)</f>
        <v>8.4</v>
      </c>
      <c r="U3737" s="21" t="n">
        <f aca="false">IF(T3737&lt;=10,1,IF(T3737&lt;=20,2,IF(T3737&lt;=30,3,IF(T3737&lt;=40,4,IF(T3737&lt;=50,5,IF(T3737&lt;=100,6,IF(T3737&lt;=250,7,8)))))))</f>
        <v>1</v>
      </c>
      <c r="V3737" s="21" t="n">
        <f aca="false">IF(AND(OR(Dashboard!$T$3="All",R3737=Dashboard!$T$3),OR(Dashboard!$T$4="All",D3737=Dashboard!$T$4)),1,0)</f>
        <v>1</v>
      </c>
      <c r="W3737" s="21" t="n">
        <f aca="false">IF(V3737=1,T3737+ROW()/10000000,0)</f>
        <v>8.4003737</v>
      </c>
    </row>
    <row r="3738" customFormat="false" ht="15" hidden="false" customHeight="false" outlineLevel="0" collapsed="false">
      <c r="A3738" s="0" t="n">
        <v>18279452</v>
      </c>
      <c r="B3738" s="0" t="s">
        <v>9264</v>
      </c>
      <c r="C3738" s="0" t="n">
        <v>1</v>
      </c>
      <c r="D3738" s="0" t="s">
        <v>6924</v>
      </c>
      <c r="E3738" s="0" t="s">
        <v>9265</v>
      </c>
      <c r="F3738" s="0" t="s">
        <v>9216</v>
      </c>
      <c r="G3738" s="0" t="s">
        <v>9217</v>
      </c>
      <c r="H3738" s="0" t="s">
        <v>9266</v>
      </c>
      <c r="I3738" s="0" t="s">
        <v>2123</v>
      </c>
      <c r="J3738" s="0" t="s">
        <v>47</v>
      </c>
      <c r="K3738" s="0" t="s">
        <v>46</v>
      </c>
      <c r="L3738" s="0" t="s">
        <v>47</v>
      </c>
      <c r="M3738" s="0" t="s">
        <v>47</v>
      </c>
      <c r="N3738" s="0" t="n">
        <v>2</v>
      </c>
      <c r="O3738" s="0" t="n">
        <v>120</v>
      </c>
      <c r="P3738" s="0" t="n">
        <v>650</v>
      </c>
      <c r="Q3738" s="0" t="n">
        <v>3.6</v>
      </c>
      <c r="R3738" s="0" t="str">
        <f aca="false">INDEX(Lookup!$B$4:$B$18,MATCH(C3738,Lookup!$A$4:$A$18,0))</f>
        <v>India</v>
      </c>
      <c r="S3738" s="20" t="n">
        <f aca="false">INDEX(Lookup!$D$4:$D$18,MATCH(C3738,Lookup!$A$4:$A$18,0))</f>
        <v>0.012</v>
      </c>
      <c r="T3738" s="21" t="n">
        <f aca="false">ROUND(P3738*S3738,2)</f>
        <v>7.8</v>
      </c>
      <c r="U3738" s="21" t="n">
        <f aca="false">IF(T3738&lt;=10,1,IF(T3738&lt;=20,2,IF(T3738&lt;=30,3,IF(T3738&lt;=40,4,IF(T3738&lt;=50,5,IF(T3738&lt;=100,6,IF(T3738&lt;=250,7,8)))))))</f>
        <v>1</v>
      </c>
      <c r="V3738" s="21" t="n">
        <f aca="false">IF(AND(OR(Dashboard!$T$3="All",R3738=Dashboard!$T$3),OR(Dashboard!$T$4="All",D3738=Dashboard!$T$4)),1,0)</f>
        <v>1</v>
      </c>
      <c r="W3738" s="21" t="n">
        <f aca="false">IF(V3738=1,T3738+ROW()/10000000,0)</f>
        <v>7.8003738</v>
      </c>
    </row>
    <row r="3739" customFormat="false" ht="15" hidden="false" customHeight="false" outlineLevel="0" collapsed="false">
      <c r="A3739" s="0" t="n">
        <v>305303</v>
      </c>
      <c r="B3739" s="0" t="s">
        <v>5138</v>
      </c>
      <c r="C3739" s="0" t="n">
        <v>1</v>
      </c>
      <c r="D3739" s="0" t="s">
        <v>6924</v>
      </c>
      <c r="E3739" s="0" t="s">
        <v>9267</v>
      </c>
      <c r="F3739" s="0" t="s">
        <v>9216</v>
      </c>
      <c r="G3739" s="0" t="s">
        <v>9217</v>
      </c>
      <c r="H3739" s="0" t="s">
        <v>5641</v>
      </c>
      <c r="I3739" s="0" t="s">
        <v>2123</v>
      </c>
      <c r="J3739" s="0" t="s">
        <v>47</v>
      </c>
      <c r="K3739" s="0" t="s">
        <v>46</v>
      </c>
      <c r="L3739" s="0" t="s">
        <v>47</v>
      </c>
      <c r="M3739" s="0" t="s">
        <v>47</v>
      </c>
      <c r="N3739" s="0" t="n">
        <v>2</v>
      </c>
      <c r="O3739" s="0" t="n">
        <v>272</v>
      </c>
      <c r="P3739" s="0" t="n">
        <v>550</v>
      </c>
      <c r="Q3739" s="0" t="n">
        <v>3.5</v>
      </c>
      <c r="R3739" s="0" t="str">
        <f aca="false">INDEX(Lookup!$B$4:$B$18,MATCH(C3739,Lookup!$A$4:$A$18,0))</f>
        <v>India</v>
      </c>
      <c r="S3739" s="20" t="n">
        <f aca="false">INDEX(Lookup!$D$4:$D$18,MATCH(C3739,Lookup!$A$4:$A$18,0))</f>
        <v>0.012</v>
      </c>
      <c r="T3739" s="21" t="n">
        <f aca="false">ROUND(P3739*S3739,2)</f>
        <v>6.6</v>
      </c>
      <c r="U3739" s="21" t="n">
        <f aca="false">IF(T3739&lt;=10,1,IF(T3739&lt;=20,2,IF(T3739&lt;=30,3,IF(T3739&lt;=40,4,IF(T3739&lt;=50,5,IF(T3739&lt;=100,6,IF(T3739&lt;=250,7,8)))))))</f>
        <v>1</v>
      </c>
      <c r="V3739" s="21" t="n">
        <f aca="false">IF(AND(OR(Dashboard!$T$3="All",R3739=Dashboard!$T$3),OR(Dashboard!$T$4="All",D3739=Dashboard!$T$4)),1,0)</f>
        <v>1</v>
      </c>
      <c r="W3739" s="21" t="n">
        <f aca="false">IF(V3739=1,T3739+ROW()/10000000,0)</f>
        <v>6.6003739</v>
      </c>
    </row>
    <row r="3740" customFormat="false" ht="15" hidden="false" customHeight="false" outlineLevel="0" collapsed="false">
      <c r="A3740" s="0" t="n">
        <v>18354645</v>
      </c>
      <c r="B3740" s="0" t="s">
        <v>3755</v>
      </c>
      <c r="C3740" s="0" t="n">
        <v>1</v>
      </c>
      <c r="D3740" s="0" t="s">
        <v>6924</v>
      </c>
      <c r="E3740" s="0" t="s">
        <v>9268</v>
      </c>
      <c r="F3740" s="0" t="s">
        <v>9216</v>
      </c>
      <c r="G3740" s="0" t="s">
        <v>9217</v>
      </c>
      <c r="H3740" s="0" t="s">
        <v>2659</v>
      </c>
      <c r="I3740" s="0" t="s">
        <v>2123</v>
      </c>
      <c r="J3740" s="0" t="s">
        <v>47</v>
      </c>
      <c r="K3740" s="0" t="s">
        <v>46</v>
      </c>
      <c r="L3740" s="0" t="s">
        <v>47</v>
      </c>
      <c r="M3740" s="0" t="s">
        <v>47</v>
      </c>
      <c r="N3740" s="0" t="n">
        <v>1</v>
      </c>
      <c r="O3740" s="0" t="n">
        <v>68</v>
      </c>
      <c r="P3740" s="0" t="n">
        <v>400</v>
      </c>
      <c r="Q3740" s="0" t="n">
        <v>3.8</v>
      </c>
      <c r="R3740" s="0" t="str">
        <f aca="false">INDEX(Lookup!$B$4:$B$18,MATCH(C3740,Lookup!$A$4:$A$18,0))</f>
        <v>India</v>
      </c>
      <c r="S3740" s="20" t="n">
        <f aca="false">INDEX(Lookup!$D$4:$D$18,MATCH(C3740,Lookup!$A$4:$A$18,0))</f>
        <v>0.012</v>
      </c>
      <c r="T3740" s="21" t="n">
        <f aca="false">ROUND(P3740*S3740,2)</f>
        <v>4.8</v>
      </c>
      <c r="U3740" s="21" t="n">
        <f aca="false">IF(T3740&lt;=10,1,IF(T3740&lt;=20,2,IF(T3740&lt;=30,3,IF(T3740&lt;=40,4,IF(T3740&lt;=50,5,IF(T3740&lt;=100,6,IF(T3740&lt;=250,7,8)))))))</f>
        <v>1</v>
      </c>
      <c r="V3740" s="21" t="n">
        <f aca="false">IF(AND(OR(Dashboard!$T$3="All",R3740=Dashboard!$T$3),OR(Dashboard!$T$4="All",D3740=Dashboard!$T$4)),1,0)</f>
        <v>1</v>
      </c>
      <c r="W3740" s="21" t="n">
        <f aca="false">IF(V3740=1,T3740+ROW()/10000000,0)</f>
        <v>4.800374</v>
      </c>
    </row>
    <row r="3741" customFormat="false" ht="15" hidden="false" customHeight="false" outlineLevel="0" collapsed="false">
      <c r="A3741" s="0" t="n">
        <v>1218</v>
      </c>
      <c r="B3741" s="0" t="s">
        <v>7910</v>
      </c>
      <c r="C3741" s="0" t="n">
        <v>1</v>
      </c>
      <c r="D3741" s="0" t="s">
        <v>6924</v>
      </c>
      <c r="E3741" s="0" t="s">
        <v>9269</v>
      </c>
      <c r="F3741" s="0" t="s">
        <v>9216</v>
      </c>
      <c r="G3741" s="0" t="s">
        <v>9217</v>
      </c>
      <c r="H3741" s="0" t="s">
        <v>69</v>
      </c>
      <c r="I3741" s="0" t="s">
        <v>2123</v>
      </c>
      <c r="J3741" s="0" t="s">
        <v>46</v>
      </c>
      <c r="K3741" s="0" t="s">
        <v>47</v>
      </c>
      <c r="L3741" s="0" t="s">
        <v>47</v>
      </c>
      <c r="M3741" s="0" t="s">
        <v>47</v>
      </c>
      <c r="N3741" s="0" t="n">
        <v>3</v>
      </c>
      <c r="O3741" s="0" t="n">
        <v>663</v>
      </c>
      <c r="P3741" s="0" t="n">
        <v>1800</v>
      </c>
      <c r="Q3741" s="0" t="n">
        <v>3.8</v>
      </c>
      <c r="R3741" s="0" t="str">
        <f aca="false">INDEX(Lookup!$B$4:$B$18,MATCH(C3741,Lookup!$A$4:$A$18,0))</f>
        <v>India</v>
      </c>
      <c r="S3741" s="20" t="n">
        <f aca="false">INDEX(Lookup!$D$4:$D$18,MATCH(C3741,Lookup!$A$4:$A$18,0))</f>
        <v>0.012</v>
      </c>
      <c r="T3741" s="21" t="n">
        <f aca="false">ROUND(P3741*S3741,2)</f>
        <v>21.6</v>
      </c>
      <c r="U3741" s="21" t="n">
        <f aca="false">IF(T3741&lt;=10,1,IF(T3741&lt;=20,2,IF(T3741&lt;=30,3,IF(T3741&lt;=40,4,IF(T3741&lt;=50,5,IF(T3741&lt;=100,6,IF(T3741&lt;=250,7,8)))))))</f>
        <v>3</v>
      </c>
      <c r="V3741" s="21" t="n">
        <f aca="false">IF(AND(OR(Dashboard!$T$3="All",R3741=Dashboard!$T$3),OR(Dashboard!$T$4="All",D3741=Dashboard!$T$4)),1,0)</f>
        <v>1</v>
      </c>
      <c r="W3741" s="21" t="n">
        <f aca="false">IF(V3741=1,T3741+ROW()/10000000,0)</f>
        <v>21.6003741</v>
      </c>
    </row>
    <row r="3742" customFormat="false" ht="15" hidden="false" customHeight="false" outlineLevel="0" collapsed="false">
      <c r="A3742" s="0" t="n">
        <v>8429</v>
      </c>
      <c r="B3742" s="0" t="s">
        <v>9270</v>
      </c>
      <c r="C3742" s="0" t="n">
        <v>1</v>
      </c>
      <c r="D3742" s="0" t="s">
        <v>6924</v>
      </c>
      <c r="E3742" s="0" t="s">
        <v>9271</v>
      </c>
      <c r="F3742" s="0" t="s">
        <v>9216</v>
      </c>
      <c r="G3742" s="0" t="s">
        <v>9217</v>
      </c>
      <c r="H3742" s="0" t="s">
        <v>3942</v>
      </c>
      <c r="I3742" s="0" t="s">
        <v>2123</v>
      </c>
      <c r="J3742" s="0" t="s">
        <v>46</v>
      </c>
      <c r="K3742" s="0" t="s">
        <v>46</v>
      </c>
      <c r="L3742" s="0" t="s">
        <v>47</v>
      </c>
      <c r="M3742" s="0" t="s">
        <v>47</v>
      </c>
      <c r="N3742" s="0" t="n">
        <v>3</v>
      </c>
      <c r="O3742" s="0" t="n">
        <v>594</v>
      </c>
      <c r="P3742" s="0" t="n">
        <v>1000</v>
      </c>
      <c r="Q3742" s="0" t="n">
        <v>3.8</v>
      </c>
      <c r="R3742" s="0" t="str">
        <f aca="false">INDEX(Lookup!$B$4:$B$18,MATCH(C3742,Lookup!$A$4:$A$18,0))</f>
        <v>India</v>
      </c>
      <c r="S3742" s="20" t="n">
        <f aca="false">INDEX(Lookup!$D$4:$D$18,MATCH(C3742,Lookup!$A$4:$A$18,0))</f>
        <v>0.012</v>
      </c>
      <c r="T3742" s="21" t="n">
        <f aca="false">ROUND(P3742*S3742,2)</f>
        <v>12</v>
      </c>
      <c r="U3742" s="21" t="n">
        <f aca="false">IF(T3742&lt;=10,1,IF(T3742&lt;=20,2,IF(T3742&lt;=30,3,IF(T3742&lt;=40,4,IF(T3742&lt;=50,5,IF(T3742&lt;=100,6,IF(T3742&lt;=250,7,8)))))))</f>
        <v>2</v>
      </c>
      <c r="V3742" s="21" t="n">
        <f aca="false">IF(AND(OR(Dashboard!$T$3="All",R3742=Dashboard!$T$3),OR(Dashboard!$T$4="All",D3742=Dashboard!$T$4)),1,0)</f>
        <v>1</v>
      </c>
      <c r="W3742" s="21" t="n">
        <f aca="false">IF(V3742=1,T3742+ROW()/10000000,0)</f>
        <v>12.0003742</v>
      </c>
    </row>
    <row r="3743" customFormat="false" ht="15" hidden="false" customHeight="false" outlineLevel="0" collapsed="false">
      <c r="A3743" s="0" t="n">
        <v>7819</v>
      </c>
      <c r="B3743" s="0" t="s">
        <v>8308</v>
      </c>
      <c r="C3743" s="0" t="n">
        <v>1</v>
      </c>
      <c r="D3743" s="0" t="s">
        <v>6924</v>
      </c>
      <c r="E3743" s="0" t="s">
        <v>9272</v>
      </c>
      <c r="F3743" s="0" t="s">
        <v>9216</v>
      </c>
      <c r="G3743" s="0" t="s">
        <v>9217</v>
      </c>
      <c r="H3743" s="0" t="s">
        <v>1830</v>
      </c>
      <c r="I3743" s="0" t="s">
        <v>2123</v>
      </c>
      <c r="J3743" s="0" t="s">
        <v>47</v>
      </c>
      <c r="K3743" s="0" t="s">
        <v>46</v>
      </c>
      <c r="L3743" s="0" t="s">
        <v>47</v>
      </c>
      <c r="M3743" s="0" t="s">
        <v>47</v>
      </c>
      <c r="N3743" s="0" t="n">
        <v>1</v>
      </c>
      <c r="O3743" s="0" t="n">
        <v>66</v>
      </c>
      <c r="P3743" s="0" t="n">
        <v>300</v>
      </c>
      <c r="Q3743" s="0" t="n">
        <v>3.5</v>
      </c>
      <c r="R3743" s="0" t="str">
        <f aca="false">INDEX(Lookup!$B$4:$B$18,MATCH(C3743,Lookup!$A$4:$A$18,0))</f>
        <v>India</v>
      </c>
      <c r="S3743" s="20" t="n">
        <f aca="false">INDEX(Lookup!$D$4:$D$18,MATCH(C3743,Lookup!$A$4:$A$18,0))</f>
        <v>0.012</v>
      </c>
      <c r="T3743" s="21" t="n">
        <f aca="false">ROUND(P3743*S3743,2)</f>
        <v>3.6</v>
      </c>
      <c r="U3743" s="21" t="n">
        <f aca="false">IF(T3743&lt;=10,1,IF(T3743&lt;=20,2,IF(T3743&lt;=30,3,IF(T3743&lt;=40,4,IF(T3743&lt;=50,5,IF(T3743&lt;=100,6,IF(T3743&lt;=250,7,8)))))))</f>
        <v>1</v>
      </c>
      <c r="V3743" s="21" t="n">
        <f aca="false">IF(AND(OR(Dashboard!$T$3="All",R3743=Dashboard!$T$3),OR(Dashboard!$T$4="All",D3743=Dashboard!$T$4)),1,0)</f>
        <v>1</v>
      </c>
      <c r="W3743" s="21" t="n">
        <f aca="false">IF(V3743=1,T3743+ROW()/10000000,0)</f>
        <v>3.6003743</v>
      </c>
    </row>
    <row r="3744" customFormat="false" ht="15" hidden="false" customHeight="false" outlineLevel="0" collapsed="false">
      <c r="A3744" s="0" t="n">
        <v>785</v>
      </c>
      <c r="B3744" s="0" t="s">
        <v>3571</v>
      </c>
      <c r="C3744" s="0" t="n">
        <v>1</v>
      </c>
      <c r="D3744" s="0" t="s">
        <v>6924</v>
      </c>
      <c r="E3744" s="0" t="s">
        <v>9273</v>
      </c>
      <c r="F3744" s="0" t="s">
        <v>9216</v>
      </c>
      <c r="G3744" s="0" t="s">
        <v>9217</v>
      </c>
      <c r="H3744" s="0" t="s">
        <v>153</v>
      </c>
      <c r="I3744" s="0" t="s">
        <v>2123</v>
      </c>
      <c r="J3744" s="0" t="s">
        <v>47</v>
      </c>
      <c r="K3744" s="0" t="s">
        <v>47</v>
      </c>
      <c r="L3744" s="0" t="s">
        <v>47</v>
      </c>
      <c r="M3744" s="0" t="s">
        <v>47</v>
      </c>
      <c r="N3744" s="0" t="n">
        <v>2</v>
      </c>
      <c r="O3744" s="0" t="n">
        <v>103</v>
      </c>
      <c r="P3744" s="0" t="n">
        <v>600</v>
      </c>
      <c r="Q3744" s="0" t="n">
        <v>3.5</v>
      </c>
      <c r="R3744" s="0" t="str">
        <f aca="false">INDEX(Lookup!$B$4:$B$18,MATCH(C3744,Lookup!$A$4:$A$18,0))</f>
        <v>India</v>
      </c>
      <c r="S3744" s="20" t="n">
        <f aca="false">INDEX(Lookup!$D$4:$D$18,MATCH(C3744,Lookup!$A$4:$A$18,0))</f>
        <v>0.012</v>
      </c>
      <c r="T3744" s="21" t="n">
        <f aca="false">ROUND(P3744*S3744,2)</f>
        <v>7.2</v>
      </c>
      <c r="U3744" s="21" t="n">
        <f aca="false">IF(T3744&lt;=10,1,IF(T3744&lt;=20,2,IF(T3744&lt;=30,3,IF(T3744&lt;=40,4,IF(T3744&lt;=50,5,IF(T3744&lt;=100,6,IF(T3744&lt;=250,7,8)))))))</f>
        <v>1</v>
      </c>
      <c r="V3744" s="21" t="n">
        <f aca="false">IF(AND(OR(Dashboard!$T$3="All",R3744=Dashboard!$T$3),OR(Dashboard!$T$4="All",D3744=Dashboard!$T$4)),1,0)</f>
        <v>1</v>
      </c>
      <c r="W3744" s="21" t="n">
        <f aca="false">IF(V3744=1,T3744+ROW()/10000000,0)</f>
        <v>7.2003744</v>
      </c>
    </row>
    <row r="3745" customFormat="false" ht="15" hidden="false" customHeight="false" outlineLevel="0" collapsed="false">
      <c r="A3745" s="0" t="n">
        <v>312486</v>
      </c>
      <c r="B3745" s="0" t="s">
        <v>8251</v>
      </c>
      <c r="C3745" s="0" t="n">
        <v>1</v>
      </c>
      <c r="D3745" s="0" t="s">
        <v>6924</v>
      </c>
      <c r="E3745" s="0" t="s">
        <v>9274</v>
      </c>
      <c r="F3745" s="0" t="s">
        <v>9216</v>
      </c>
      <c r="G3745" s="0" t="s">
        <v>9217</v>
      </c>
      <c r="H3745" s="0" t="s">
        <v>8253</v>
      </c>
      <c r="I3745" s="0" t="s">
        <v>2123</v>
      </c>
      <c r="J3745" s="0" t="s">
        <v>47</v>
      </c>
      <c r="K3745" s="0" t="s">
        <v>46</v>
      </c>
      <c r="L3745" s="0" t="s">
        <v>47</v>
      </c>
      <c r="M3745" s="0" t="s">
        <v>47</v>
      </c>
      <c r="N3745" s="0" t="n">
        <v>2</v>
      </c>
      <c r="O3745" s="0" t="n">
        <v>139</v>
      </c>
      <c r="P3745" s="0" t="n">
        <v>800</v>
      </c>
      <c r="Q3745" s="0" t="n">
        <v>3.5</v>
      </c>
      <c r="R3745" s="0" t="str">
        <f aca="false">INDEX(Lookup!$B$4:$B$18,MATCH(C3745,Lookup!$A$4:$A$18,0))</f>
        <v>India</v>
      </c>
      <c r="S3745" s="20" t="n">
        <f aca="false">INDEX(Lookup!$D$4:$D$18,MATCH(C3745,Lookup!$A$4:$A$18,0))</f>
        <v>0.012</v>
      </c>
      <c r="T3745" s="21" t="n">
        <f aca="false">ROUND(P3745*S3745,2)</f>
        <v>9.6</v>
      </c>
      <c r="U3745" s="21" t="n">
        <f aca="false">IF(T3745&lt;=10,1,IF(T3745&lt;=20,2,IF(T3745&lt;=30,3,IF(T3745&lt;=40,4,IF(T3745&lt;=50,5,IF(T3745&lt;=100,6,IF(T3745&lt;=250,7,8)))))))</f>
        <v>1</v>
      </c>
      <c r="V3745" s="21" t="n">
        <f aca="false">IF(AND(OR(Dashboard!$T$3="All",R3745=Dashboard!$T$3),OR(Dashboard!$T$4="All",D3745=Dashboard!$T$4)),1,0)</f>
        <v>1</v>
      </c>
      <c r="W3745" s="21" t="n">
        <f aca="false">IF(V3745=1,T3745+ROW()/10000000,0)</f>
        <v>9.6003745</v>
      </c>
    </row>
    <row r="3746" customFormat="false" ht="15" hidden="false" customHeight="false" outlineLevel="0" collapsed="false">
      <c r="A3746" s="0" t="n">
        <v>1922</v>
      </c>
      <c r="B3746" s="0" t="s">
        <v>9275</v>
      </c>
      <c r="C3746" s="0" t="n">
        <v>1</v>
      </c>
      <c r="D3746" s="0" t="s">
        <v>6924</v>
      </c>
      <c r="E3746" s="0" t="s">
        <v>9276</v>
      </c>
      <c r="F3746" s="0" t="s">
        <v>9216</v>
      </c>
      <c r="G3746" s="0" t="s">
        <v>9217</v>
      </c>
      <c r="H3746" s="0" t="s">
        <v>1124</v>
      </c>
      <c r="I3746" s="0" t="s">
        <v>2123</v>
      </c>
      <c r="J3746" s="0" t="s">
        <v>47</v>
      </c>
      <c r="K3746" s="0" t="s">
        <v>46</v>
      </c>
      <c r="L3746" s="0" t="s">
        <v>47</v>
      </c>
      <c r="M3746" s="0" t="s">
        <v>47</v>
      </c>
      <c r="N3746" s="0" t="n">
        <v>3</v>
      </c>
      <c r="O3746" s="0" t="n">
        <v>843</v>
      </c>
      <c r="P3746" s="0" t="n">
        <v>1000</v>
      </c>
      <c r="Q3746" s="0" t="n">
        <v>3.8</v>
      </c>
      <c r="R3746" s="0" t="str">
        <f aca="false">INDEX(Lookup!$B$4:$B$18,MATCH(C3746,Lookup!$A$4:$A$18,0))</f>
        <v>India</v>
      </c>
      <c r="S3746" s="20" t="n">
        <f aca="false">INDEX(Lookup!$D$4:$D$18,MATCH(C3746,Lookup!$A$4:$A$18,0))</f>
        <v>0.012</v>
      </c>
      <c r="T3746" s="21" t="n">
        <f aca="false">ROUND(P3746*S3746,2)</f>
        <v>12</v>
      </c>
      <c r="U3746" s="21" t="n">
        <f aca="false">IF(T3746&lt;=10,1,IF(T3746&lt;=20,2,IF(T3746&lt;=30,3,IF(T3746&lt;=40,4,IF(T3746&lt;=50,5,IF(T3746&lt;=100,6,IF(T3746&lt;=250,7,8)))))))</f>
        <v>2</v>
      </c>
      <c r="V3746" s="21" t="n">
        <f aca="false">IF(AND(OR(Dashboard!$T$3="All",R3746=Dashboard!$T$3),OR(Dashboard!$T$4="All",D3746=Dashboard!$T$4)),1,0)</f>
        <v>1</v>
      </c>
      <c r="W3746" s="21" t="n">
        <f aca="false">IF(V3746=1,T3746+ROW()/10000000,0)</f>
        <v>12.0003746</v>
      </c>
    </row>
    <row r="3747" customFormat="false" ht="15" hidden="false" customHeight="false" outlineLevel="0" collapsed="false">
      <c r="A3747" s="0" t="n">
        <v>7642</v>
      </c>
      <c r="B3747" s="0" t="s">
        <v>8364</v>
      </c>
      <c r="C3747" s="0" t="n">
        <v>1</v>
      </c>
      <c r="D3747" s="0" t="s">
        <v>6924</v>
      </c>
      <c r="E3747" s="0" t="s">
        <v>9277</v>
      </c>
      <c r="F3747" s="0" t="s">
        <v>9216</v>
      </c>
      <c r="G3747" s="0" t="s">
        <v>9217</v>
      </c>
      <c r="H3747" s="0" t="s">
        <v>3142</v>
      </c>
      <c r="I3747" s="0" t="s">
        <v>2123</v>
      </c>
      <c r="J3747" s="0" t="s">
        <v>47</v>
      </c>
      <c r="K3747" s="0" t="s">
        <v>46</v>
      </c>
      <c r="L3747" s="0" t="s">
        <v>47</v>
      </c>
      <c r="M3747" s="0" t="s">
        <v>47</v>
      </c>
      <c r="N3747" s="0" t="n">
        <v>1</v>
      </c>
      <c r="O3747" s="0" t="n">
        <v>113</v>
      </c>
      <c r="P3747" s="0" t="n">
        <v>400</v>
      </c>
      <c r="Q3747" s="0" t="n">
        <v>3.6</v>
      </c>
      <c r="R3747" s="0" t="str">
        <f aca="false">INDEX(Lookup!$B$4:$B$18,MATCH(C3747,Lookup!$A$4:$A$18,0))</f>
        <v>India</v>
      </c>
      <c r="S3747" s="20" t="n">
        <f aca="false">INDEX(Lookup!$D$4:$D$18,MATCH(C3747,Lookup!$A$4:$A$18,0))</f>
        <v>0.012</v>
      </c>
      <c r="T3747" s="21" t="n">
        <f aca="false">ROUND(P3747*S3747,2)</f>
        <v>4.8</v>
      </c>
      <c r="U3747" s="21" t="n">
        <f aca="false">IF(T3747&lt;=10,1,IF(T3747&lt;=20,2,IF(T3747&lt;=30,3,IF(T3747&lt;=40,4,IF(T3747&lt;=50,5,IF(T3747&lt;=100,6,IF(T3747&lt;=250,7,8)))))))</f>
        <v>1</v>
      </c>
      <c r="V3747" s="21" t="n">
        <f aca="false">IF(AND(OR(Dashboard!$T$3="All",R3747=Dashboard!$T$3),OR(Dashboard!$T$4="All",D3747=Dashboard!$T$4)),1,0)</f>
        <v>1</v>
      </c>
      <c r="W3747" s="21" t="n">
        <f aca="false">IF(V3747=1,T3747+ROW()/10000000,0)</f>
        <v>4.8003747</v>
      </c>
    </row>
    <row r="3748" customFormat="false" ht="15" hidden="false" customHeight="false" outlineLevel="0" collapsed="false">
      <c r="A3748" s="0" t="n">
        <v>64</v>
      </c>
      <c r="B3748" s="0" t="s">
        <v>9278</v>
      </c>
      <c r="C3748" s="0" t="n">
        <v>1</v>
      </c>
      <c r="D3748" s="0" t="s">
        <v>6924</v>
      </c>
      <c r="E3748" s="0" t="s">
        <v>9279</v>
      </c>
      <c r="F3748" s="0" t="s">
        <v>9216</v>
      </c>
      <c r="G3748" s="0" t="s">
        <v>9217</v>
      </c>
      <c r="H3748" s="0" t="s">
        <v>177</v>
      </c>
      <c r="I3748" s="0" t="s">
        <v>2123</v>
      </c>
      <c r="J3748" s="0" t="s">
        <v>46</v>
      </c>
      <c r="K3748" s="0" t="s">
        <v>46</v>
      </c>
      <c r="L3748" s="0" t="s">
        <v>47</v>
      </c>
      <c r="M3748" s="0" t="s">
        <v>47</v>
      </c>
      <c r="N3748" s="0" t="n">
        <v>4</v>
      </c>
      <c r="O3748" s="0" t="n">
        <v>372</v>
      </c>
      <c r="P3748" s="0" t="n">
        <v>2500</v>
      </c>
      <c r="Q3748" s="0" t="n">
        <v>3.8</v>
      </c>
      <c r="R3748" s="0" t="str">
        <f aca="false">INDEX(Lookup!$B$4:$B$18,MATCH(C3748,Lookup!$A$4:$A$18,0))</f>
        <v>India</v>
      </c>
      <c r="S3748" s="20" t="n">
        <f aca="false">INDEX(Lookup!$D$4:$D$18,MATCH(C3748,Lookup!$A$4:$A$18,0))</f>
        <v>0.012</v>
      </c>
      <c r="T3748" s="21" t="n">
        <f aca="false">ROUND(P3748*S3748,2)</f>
        <v>30</v>
      </c>
      <c r="U3748" s="21" t="n">
        <f aca="false">IF(T3748&lt;=10,1,IF(T3748&lt;=20,2,IF(T3748&lt;=30,3,IF(T3748&lt;=40,4,IF(T3748&lt;=50,5,IF(T3748&lt;=100,6,IF(T3748&lt;=250,7,8)))))))</f>
        <v>3</v>
      </c>
      <c r="V3748" s="21" t="n">
        <f aca="false">IF(AND(OR(Dashboard!$T$3="All",R3748=Dashboard!$T$3),OR(Dashboard!$T$4="All",D3748=Dashboard!$T$4)),1,0)</f>
        <v>1</v>
      </c>
      <c r="W3748" s="21" t="n">
        <f aca="false">IF(V3748=1,T3748+ROW()/10000000,0)</f>
        <v>30.0003748</v>
      </c>
    </row>
    <row r="3749" customFormat="false" ht="15" hidden="false" customHeight="false" outlineLevel="0" collapsed="false">
      <c r="A3749" s="0" t="n">
        <v>18413250</v>
      </c>
      <c r="B3749" s="0" t="s">
        <v>9280</v>
      </c>
      <c r="C3749" s="0" t="n">
        <v>1</v>
      </c>
      <c r="D3749" s="0" t="s">
        <v>6924</v>
      </c>
      <c r="E3749" s="0" t="s">
        <v>9281</v>
      </c>
      <c r="F3749" s="0" t="s">
        <v>9216</v>
      </c>
      <c r="G3749" s="0" t="s">
        <v>9217</v>
      </c>
      <c r="H3749" s="0" t="s">
        <v>2313</v>
      </c>
      <c r="I3749" s="0" t="s">
        <v>2123</v>
      </c>
      <c r="J3749" s="0" t="s">
        <v>46</v>
      </c>
      <c r="K3749" s="0" t="s">
        <v>47</v>
      </c>
      <c r="L3749" s="0" t="s">
        <v>47</v>
      </c>
      <c r="M3749" s="0" t="s">
        <v>47</v>
      </c>
      <c r="N3749" s="0" t="n">
        <v>3</v>
      </c>
      <c r="O3749" s="0" t="n">
        <v>42</v>
      </c>
      <c r="P3749" s="0" t="n">
        <v>1650</v>
      </c>
      <c r="Q3749" s="0" t="n">
        <v>3.8</v>
      </c>
      <c r="R3749" s="0" t="str">
        <f aca="false">INDEX(Lookup!$B$4:$B$18,MATCH(C3749,Lookup!$A$4:$A$18,0))</f>
        <v>India</v>
      </c>
      <c r="S3749" s="20" t="n">
        <f aca="false">INDEX(Lookup!$D$4:$D$18,MATCH(C3749,Lookup!$A$4:$A$18,0))</f>
        <v>0.012</v>
      </c>
      <c r="T3749" s="21" t="n">
        <f aca="false">ROUND(P3749*S3749,2)</f>
        <v>19.8</v>
      </c>
      <c r="U3749" s="21" t="n">
        <f aca="false">IF(T3749&lt;=10,1,IF(T3749&lt;=20,2,IF(T3749&lt;=30,3,IF(T3749&lt;=40,4,IF(T3749&lt;=50,5,IF(T3749&lt;=100,6,IF(T3749&lt;=250,7,8)))))))</f>
        <v>2</v>
      </c>
      <c r="V3749" s="21" t="n">
        <f aca="false">IF(AND(OR(Dashboard!$T$3="All",R3749=Dashboard!$T$3),OR(Dashboard!$T$4="All",D3749=Dashboard!$T$4)),1,0)</f>
        <v>1</v>
      </c>
      <c r="W3749" s="21" t="n">
        <f aca="false">IF(V3749=1,T3749+ROW()/10000000,0)</f>
        <v>19.8003749</v>
      </c>
    </row>
    <row r="3750" customFormat="false" ht="15" hidden="false" customHeight="false" outlineLevel="0" collapsed="false">
      <c r="A3750" s="0" t="n">
        <v>312787</v>
      </c>
      <c r="B3750" s="0" t="s">
        <v>9282</v>
      </c>
      <c r="C3750" s="0" t="n">
        <v>1</v>
      </c>
      <c r="D3750" s="0" t="s">
        <v>6924</v>
      </c>
      <c r="E3750" s="0" t="s">
        <v>9283</v>
      </c>
      <c r="F3750" s="0" t="s">
        <v>9216</v>
      </c>
      <c r="G3750" s="0" t="s">
        <v>9217</v>
      </c>
      <c r="H3750" s="0" t="s">
        <v>9284</v>
      </c>
      <c r="I3750" s="0" t="s">
        <v>2123</v>
      </c>
      <c r="J3750" s="0" t="s">
        <v>46</v>
      </c>
      <c r="K3750" s="0" t="s">
        <v>47</v>
      </c>
      <c r="L3750" s="0" t="s">
        <v>47</v>
      </c>
      <c r="M3750" s="0" t="s">
        <v>47</v>
      </c>
      <c r="N3750" s="0" t="n">
        <v>3</v>
      </c>
      <c r="O3750" s="0" t="n">
        <v>140</v>
      </c>
      <c r="P3750" s="0" t="n">
        <v>1350</v>
      </c>
      <c r="Q3750" s="0" t="n">
        <v>3.5</v>
      </c>
      <c r="R3750" s="0" t="str">
        <f aca="false">INDEX(Lookup!$B$4:$B$18,MATCH(C3750,Lookup!$A$4:$A$18,0))</f>
        <v>India</v>
      </c>
      <c r="S3750" s="20" t="n">
        <f aca="false">INDEX(Lookup!$D$4:$D$18,MATCH(C3750,Lookup!$A$4:$A$18,0))</f>
        <v>0.012</v>
      </c>
      <c r="T3750" s="21" t="n">
        <f aca="false">ROUND(P3750*S3750,2)</f>
        <v>16.2</v>
      </c>
      <c r="U3750" s="21" t="n">
        <f aca="false">IF(T3750&lt;=10,1,IF(T3750&lt;=20,2,IF(T3750&lt;=30,3,IF(T3750&lt;=40,4,IF(T3750&lt;=50,5,IF(T3750&lt;=100,6,IF(T3750&lt;=250,7,8)))))))</f>
        <v>2</v>
      </c>
      <c r="V3750" s="21" t="n">
        <f aca="false">IF(AND(OR(Dashboard!$T$3="All",R3750=Dashboard!$T$3),OR(Dashboard!$T$4="All",D3750=Dashboard!$T$4)),1,0)</f>
        <v>1</v>
      </c>
      <c r="W3750" s="21" t="n">
        <f aca="false">IF(V3750=1,T3750+ROW()/10000000,0)</f>
        <v>16.200375</v>
      </c>
    </row>
    <row r="3751" customFormat="false" ht="15" hidden="false" customHeight="false" outlineLevel="0" collapsed="false">
      <c r="A3751" s="0" t="n">
        <v>3611</v>
      </c>
      <c r="B3751" s="0" t="s">
        <v>3011</v>
      </c>
      <c r="C3751" s="0" t="n">
        <v>1</v>
      </c>
      <c r="D3751" s="0" t="s">
        <v>6924</v>
      </c>
      <c r="E3751" s="0" t="s">
        <v>9285</v>
      </c>
      <c r="F3751" s="0" t="s">
        <v>9216</v>
      </c>
      <c r="G3751" s="0" t="s">
        <v>9217</v>
      </c>
      <c r="H3751" s="0" t="s">
        <v>3015</v>
      </c>
      <c r="I3751" s="0" t="s">
        <v>2123</v>
      </c>
      <c r="J3751" s="0" t="s">
        <v>47</v>
      </c>
      <c r="K3751" s="0" t="s">
        <v>46</v>
      </c>
      <c r="L3751" s="0" t="s">
        <v>47</v>
      </c>
      <c r="M3751" s="0" t="s">
        <v>47</v>
      </c>
      <c r="N3751" s="0" t="n">
        <v>1</v>
      </c>
      <c r="O3751" s="0" t="n">
        <v>173</v>
      </c>
      <c r="P3751" s="0" t="n">
        <v>400</v>
      </c>
      <c r="Q3751" s="0" t="n">
        <v>3.6</v>
      </c>
      <c r="R3751" s="0" t="str">
        <f aca="false">INDEX(Lookup!$B$4:$B$18,MATCH(C3751,Lookup!$A$4:$A$18,0))</f>
        <v>India</v>
      </c>
      <c r="S3751" s="20" t="n">
        <f aca="false">INDEX(Lookup!$D$4:$D$18,MATCH(C3751,Lookup!$A$4:$A$18,0))</f>
        <v>0.012</v>
      </c>
      <c r="T3751" s="21" t="n">
        <f aca="false">ROUND(P3751*S3751,2)</f>
        <v>4.8</v>
      </c>
      <c r="U3751" s="21" t="n">
        <f aca="false">IF(T3751&lt;=10,1,IF(T3751&lt;=20,2,IF(T3751&lt;=30,3,IF(T3751&lt;=40,4,IF(T3751&lt;=50,5,IF(T3751&lt;=100,6,IF(T3751&lt;=250,7,8)))))))</f>
        <v>1</v>
      </c>
      <c r="V3751" s="21" t="n">
        <f aca="false">IF(AND(OR(Dashboard!$T$3="All",R3751=Dashboard!$T$3),OR(Dashboard!$T$4="All",D3751=Dashboard!$T$4)),1,0)</f>
        <v>1</v>
      </c>
      <c r="W3751" s="21" t="n">
        <f aca="false">IF(V3751=1,T3751+ROW()/10000000,0)</f>
        <v>4.8003751</v>
      </c>
    </row>
    <row r="3752" customFormat="false" ht="15" hidden="false" customHeight="false" outlineLevel="0" collapsed="false">
      <c r="A3752" s="0" t="n">
        <v>309815</v>
      </c>
      <c r="B3752" s="0" t="s">
        <v>4244</v>
      </c>
      <c r="C3752" s="0" t="n">
        <v>1</v>
      </c>
      <c r="D3752" s="0" t="s">
        <v>6924</v>
      </c>
      <c r="E3752" s="0" t="s">
        <v>9286</v>
      </c>
      <c r="F3752" s="0" t="s">
        <v>9216</v>
      </c>
      <c r="G3752" s="0" t="s">
        <v>9217</v>
      </c>
      <c r="H3752" s="0" t="s">
        <v>4246</v>
      </c>
      <c r="I3752" s="0" t="s">
        <v>2123</v>
      </c>
      <c r="J3752" s="0" t="s">
        <v>47</v>
      </c>
      <c r="K3752" s="0" t="s">
        <v>46</v>
      </c>
      <c r="L3752" s="0" t="s">
        <v>47</v>
      </c>
      <c r="M3752" s="0" t="s">
        <v>47</v>
      </c>
      <c r="N3752" s="0" t="n">
        <v>2</v>
      </c>
      <c r="O3752" s="0" t="n">
        <v>312</v>
      </c>
      <c r="P3752" s="0" t="n">
        <v>650</v>
      </c>
      <c r="Q3752" s="0" t="n">
        <v>3.8</v>
      </c>
      <c r="R3752" s="0" t="str">
        <f aca="false">INDEX(Lookup!$B$4:$B$18,MATCH(C3752,Lookup!$A$4:$A$18,0))</f>
        <v>India</v>
      </c>
      <c r="S3752" s="20" t="n">
        <f aca="false">INDEX(Lookup!$D$4:$D$18,MATCH(C3752,Lookup!$A$4:$A$18,0))</f>
        <v>0.012</v>
      </c>
      <c r="T3752" s="21" t="n">
        <f aca="false">ROUND(P3752*S3752,2)</f>
        <v>7.8</v>
      </c>
      <c r="U3752" s="21" t="n">
        <f aca="false">IF(T3752&lt;=10,1,IF(T3752&lt;=20,2,IF(T3752&lt;=30,3,IF(T3752&lt;=40,4,IF(T3752&lt;=50,5,IF(T3752&lt;=100,6,IF(T3752&lt;=250,7,8)))))))</f>
        <v>1</v>
      </c>
      <c r="V3752" s="21" t="n">
        <f aca="false">IF(AND(OR(Dashboard!$T$3="All",R3752=Dashboard!$T$3),OR(Dashboard!$T$4="All",D3752=Dashboard!$T$4)),1,0)</f>
        <v>1</v>
      </c>
      <c r="W3752" s="21" t="n">
        <f aca="false">IF(V3752=1,T3752+ROW()/10000000,0)</f>
        <v>7.8003752</v>
      </c>
    </row>
    <row r="3753" customFormat="false" ht="15" hidden="false" customHeight="false" outlineLevel="0" collapsed="false">
      <c r="A3753" s="0" t="n">
        <v>1018</v>
      </c>
      <c r="B3753" s="0" t="s">
        <v>2663</v>
      </c>
      <c r="C3753" s="0" t="n">
        <v>1</v>
      </c>
      <c r="D3753" s="0" t="s">
        <v>6924</v>
      </c>
      <c r="E3753" s="0" t="s">
        <v>9287</v>
      </c>
      <c r="F3753" s="0" t="s">
        <v>9216</v>
      </c>
      <c r="G3753" s="0" t="s">
        <v>9217</v>
      </c>
      <c r="H3753" s="0" t="s">
        <v>69</v>
      </c>
      <c r="I3753" s="0" t="s">
        <v>2123</v>
      </c>
      <c r="J3753" s="0" t="s">
        <v>46</v>
      </c>
      <c r="K3753" s="0" t="s">
        <v>46</v>
      </c>
      <c r="L3753" s="0" t="s">
        <v>47</v>
      </c>
      <c r="M3753" s="0" t="s">
        <v>47</v>
      </c>
      <c r="N3753" s="0" t="n">
        <v>3</v>
      </c>
      <c r="O3753" s="0" t="n">
        <v>780</v>
      </c>
      <c r="P3753" s="0" t="n">
        <v>1800</v>
      </c>
      <c r="Q3753" s="0" t="n">
        <v>3.7</v>
      </c>
      <c r="R3753" s="0" t="str">
        <f aca="false">INDEX(Lookup!$B$4:$B$18,MATCH(C3753,Lookup!$A$4:$A$18,0))</f>
        <v>India</v>
      </c>
      <c r="S3753" s="20" t="n">
        <f aca="false">INDEX(Lookup!$D$4:$D$18,MATCH(C3753,Lookup!$A$4:$A$18,0))</f>
        <v>0.012</v>
      </c>
      <c r="T3753" s="21" t="n">
        <f aca="false">ROUND(P3753*S3753,2)</f>
        <v>21.6</v>
      </c>
      <c r="U3753" s="21" t="n">
        <f aca="false">IF(T3753&lt;=10,1,IF(T3753&lt;=20,2,IF(T3753&lt;=30,3,IF(T3753&lt;=40,4,IF(T3753&lt;=50,5,IF(T3753&lt;=100,6,IF(T3753&lt;=250,7,8)))))))</f>
        <v>3</v>
      </c>
      <c r="V3753" s="21" t="n">
        <f aca="false">IF(AND(OR(Dashboard!$T$3="All",R3753=Dashboard!$T$3),OR(Dashboard!$T$4="All",D3753=Dashboard!$T$4)),1,0)</f>
        <v>1</v>
      </c>
      <c r="W3753" s="21" t="n">
        <f aca="false">IF(V3753=1,T3753+ROW()/10000000,0)</f>
        <v>21.6003753</v>
      </c>
    </row>
    <row r="3754" customFormat="false" ht="15" hidden="false" customHeight="false" outlineLevel="0" collapsed="false">
      <c r="A3754" s="0" t="n">
        <v>8689</v>
      </c>
      <c r="B3754" s="0" t="s">
        <v>9288</v>
      </c>
      <c r="C3754" s="0" t="n">
        <v>1</v>
      </c>
      <c r="D3754" s="0" t="s">
        <v>6924</v>
      </c>
      <c r="E3754" s="0" t="s">
        <v>9289</v>
      </c>
      <c r="F3754" s="0" t="s">
        <v>9216</v>
      </c>
      <c r="G3754" s="0" t="s">
        <v>9217</v>
      </c>
      <c r="H3754" s="0" t="s">
        <v>2122</v>
      </c>
      <c r="I3754" s="0" t="s">
        <v>2123</v>
      </c>
      <c r="J3754" s="0" t="s">
        <v>46</v>
      </c>
      <c r="K3754" s="0" t="s">
        <v>47</v>
      </c>
      <c r="L3754" s="0" t="s">
        <v>47</v>
      </c>
      <c r="M3754" s="0" t="s">
        <v>47</v>
      </c>
      <c r="N3754" s="0" t="n">
        <v>3</v>
      </c>
      <c r="O3754" s="0" t="n">
        <v>256</v>
      </c>
      <c r="P3754" s="0" t="n">
        <v>1200</v>
      </c>
      <c r="Q3754" s="0" t="n">
        <v>3.5</v>
      </c>
      <c r="R3754" s="0" t="str">
        <f aca="false">INDEX(Lookup!$B$4:$B$18,MATCH(C3754,Lookup!$A$4:$A$18,0))</f>
        <v>India</v>
      </c>
      <c r="S3754" s="20" t="n">
        <f aca="false">INDEX(Lookup!$D$4:$D$18,MATCH(C3754,Lookup!$A$4:$A$18,0))</f>
        <v>0.012</v>
      </c>
      <c r="T3754" s="21" t="n">
        <f aca="false">ROUND(P3754*S3754,2)</f>
        <v>14.4</v>
      </c>
      <c r="U3754" s="21" t="n">
        <f aca="false">IF(T3754&lt;=10,1,IF(T3754&lt;=20,2,IF(T3754&lt;=30,3,IF(T3754&lt;=40,4,IF(T3754&lt;=50,5,IF(T3754&lt;=100,6,IF(T3754&lt;=250,7,8)))))))</f>
        <v>2</v>
      </c>
      <c r="V3754" s="21" t="n">
        <f aca="false">IF(AND(OR(Dashboard!$T$3="All",R3754=Dashboard!$T$3),OR(Dashboard!$T$4="All",D3754=Dashboard!$T$4)),1,0)</f>
        <v>1</v>
      </c>
      <c r="W3754" s="21" t="n">
        <f aca="false">IF(V3754=1,T3754+ROW()/10000000,0)</f>
        <v>14.4003754</v>
      </c>
    </row>
    <row r="3755" customFormat="false" ht="15" hidden="false" customHeight="false" outlineLevel="0" collapsed="false">
      <c r="A3755" s="0" t="n">
        <v>18383512</v>
      </c>
      <c r="B3755" s="0" t="s">
        <v>9290</v>
      </c>
      <c r="C3755" s="0" t="n">
        <v>1</v>
      </c>
      <c r="D3755" s="0" t="s">
        <v>6924</v>
      </c>
      <c r="E3755" s="0" t="s">
        <v>9291</v>
      </c>
      <c r="F3755" s="0" t="s">
        <v>9216</v>
      </c>
      <c r="G3755" s="0" t="s">
        <v>9217</v>
      </c>
      <c r="H3755" s="0" t="s">
        <v>3015</v>
      </c>
      <c r="I3755" s="0" t="s">
        <v>2123</v>
      </c>
      <c r="J3755" s="0" t="s">
        <v>47</v>
      </c>
      <c r="K3755" s="0" t="s">
        <v>46</v>
      </c>
      <c r="L3755" s="0" t="s">
        <v>47</v>
      </c>
      <c r="M3755" s="0" t="s">
        <v>47</v>
      </c>
      <c r="N3755" s="0" t="n">
        <v>2</v>
      </c>
      <c r="O3755" s="0" t="n">
        <v>27</v>
      </c>
      <c r="P3755" s="0" t="n">
        <v>650</v>
      </c>
      <c r="Q3755" s="0" t="n">
        <v>3.9</v>
      </c>
      <c r="R3755" s="0" t="str">
        <f aca="false">INDEX(Lookup!$B$4:$B$18,MATCH(C3755,Lookup!$A$4:$A$18,0))</f>
        <v>India</v>
      </c>
      <c r="S3755" s="20" t="n">
        <f aca="false">INDEX(Lookup!$D$4:$D$18,MATCH(C3755,Lookup!$A$4:$A$18,0))</f>
        <v>0.012</v>
      </c>
      <c r="T3755" s="21" t="n">
        <f aca="false">ROUND(P3755*S3755,2)</f>
        <v>7.8</v>
      </c>
      <c r="U3755" s="21" t="n">
        <f aca="false">IF(T3755&lt;=10,1,IF(T3755&lt;=20,2,IF(T3755&lt;=30,3,IF(T3755&lt;=40,4,IF(T3755&lt;=50,5,IF(T3755&lt;=100,6,IF(T3755&lt;=250,7,8)))))))</f>
        <v>1</v>
      </c>
      <c r="V3755" s="21" t="n">
        <f aca="false">IF(AND(OR(Dashboard!$T$3="All",R3755=Dashboard!$T$3),OR(Dashboard!$T$4="All",D3755=Dashboard!$T$4)),1,0)</f>
        <v>1</v>
      </c>
      <c r="W3755" s="21" t="n">
        <f aca="false">IF(V3755=1,T3755+ROW()/10000000,0)</f>
        <v>7.8003755</v>
      </c>
    </row>
    <row r="3756" customFormat="false" ht="15" hidden="false" customHeight="false" outlineLevel="0" collapsed="false">
      <c r="A3756" s="0" t="n">
        <v>308238</v>
      </c>
      <c r="B3756" s="0" t="s">
        <v>9292</v>
      </c>
      <c r="C3756" s="0" t="n">
        <v>1</v>
      </c>
      <c r="D3756" s="0" t="s">
        <v>6924</v>
      </c>
      <c r="E3756" s="0" t="s">
        <v>9293</v>
      </c>
      <c r="F3756" s="0" t="s">
        <v>9216</v>
      </c>
      <c r="G3756" s="0" t="s">
        <v>9217</v>
      </c>
      <c r="H3756" s="0" t="s">
        <v>3392</v>
      </c>
      <c r="I3756" s="0" t="s">
        <v>2123</v>
      </c>
      <c r="J3756" s="0" t="s">
        <v>47</v>
      </c>
      <c r="K3756" s="0" t="s">
        <v>46</v>
      </c>
      <c r="L3756" s="0" t="s">
        <v>47</v>
      </c>
      <c r="M3756" s="0" t="s">
        <v>47</v>
      </c>
      <c r="N3756" s="0" t="n">
        <v>2</v>
      </c>
      <c r="O3756" s="0" t="n">
        <v>160</v>
      </c>
      <c r="P3756" s="0" t="n">
        <v>800</v>
      </c>
      <c r="Q3756" s="0" t="n">
        <v>3.6</v>
      </c>
      <c r="R3756" s="0" t="str">
        <f aca="false">INDEX(Lookup!$B$4:$B$18,MATCH(C3756,Lookup!$A$4:$A$18,0))</f>
        <v>India</v>
      </c>
      <c r="S3756" s="20" t="n">
        <f aca="false">INDEX(Lookup!$D$4:$D$18,MATCH(C3756,Lookup!$A$4:$A$18,0))</f>
        <v>0.012</v>
      </c>
      <c r="T3756" s="21" t="n">
        <f aca="false">ROUND(P3756*S3756,2)</f>
        <v>9.6</v>
      </c>
      <c r="U3756" s="21" t="n">
        <f aca="false">IF(T3756&lt;=10,1,IF(T3756&lt;=20,2,IF(T3756&lt;=30,3,IF(T3756&lt;=40,4,IF(T3756&lt;=50,5,IF(T3756&lt;=100,6,IF(T3756&lt;=250,7,8)))))))</f>
        <v>1</v>
      </c>
      <c r="V3756" s="21" t="n">
        <f aca="false">IF(AND(OR(Dashboard!$T$3="All",R3756=Dashboard!$T$3),OR(Dashboard!$T$4="All",D3756=Dashboard!$T$4)),1,0)</f>
        <v>1</v>
      </c>
      <c r="W3756" s="21" t="n">
        <f aca="false">IF(V3756=1,T3756+ROW()/10000000,0)</f>
        <v>9.6003756</v>
      </c>
    </row>
    <row r="3757" customFormat="false" ht="15" hidden="false" customHeight="false" outlineLevel="0" collapsed="false">
      <c r="A3757" s="0" t="n">
        <v>5944</v>
      </c>
      <c r="B3757" s="0" t="s">
        <v>7281</v>
      </c>
      <c r="C3757" s="0" t="n">
        <v>1</v>
      </c>
      <c r="D3757" s="0" t="s">
        <v>6924</v>
      </c>
      <c r="E3757" s="0" t="s">
        <v>9294</v>
      </c>
      <c r="F3757" s="0" t="s">
        <v>9216</v>
      </c>
      <c r="G3757" s="0" t="s">
        <v>9217</v>
      </c>
      <c r="H3757" s="0" t="s">
        <v>2228</v>
      </c>
      <c r="I3757" s="0" t="s">
        <v>2123</v>
      </c>
      <c r="J3757" s="0" t="s">
        <v>47</v>
      </c>
      <c r="K3757" s="0" t="s">
        <v>46</v>
      </c>
      <c r="L3757" s="0" t="s">
        <v>47</v>
      </c>
      <c r="M3757" s="0" t="s">
        <v>47</v>
      </c>
      <c r="N3757" s="0" t="n">
        <v>1</v>
      </c>
      <c r="O3757" s="0" t="n">
        <v>36</v>
      </c>
      <c r="P3757" s="0" t="n">
        <v>250</v>
      </c>
      <c r="Q3757" s="0" t="n">
        <v>3.6</v>
      </c>
      <c r="R3757" s="0" t="str">
        <f aca="false">INDEX(Lookup!$B$4:$B$18,MATCH(C3757,Lookup!$A$4:$A$18,0))</f>
        <v>India</v>
      </c>
      <c r="S3757" s="20" t="n">
        <f aca="false">INDEX(Lookup!$D$4:$D$18,MATCH(C3757,Lookup!$A$4:$A$18,0))</f>
        <v>0.012</v>
      </c>
      <c r="T3757" s="21" t="n">
        <f aca="false">ROUND(P3757*S3757,2)</f>
        <v>3</v>
      </c>
      <c r="U3757" s="21" t="n">
        <f aca="false">IF(T3757&lt;=10,1,IF(T3757&lt;=20,2,IF(T3757&lt;=30,3,IF(T3757&lt;=40,4,IF(T3757&lt;=50,5,IF(T3757&lt;=100,6,IF(T3757&lt;=250,7,8)))))))</f>
        <v>1</v>
      </c>
      <c r="V3757" s="21" t="n">
        <f aca="false">IF(AND(OR(Dashboard!$T$3="All",R3757=Dashboard!$T$3),OR(Dashboard!$T$4="All",D3757=Dashboard!$T$4)),1,0)</f>
        <v>1</v>
      </c>
      <c r="W3757" s="21" t="n">
        <f aca="false">IF(V3757=1,T3757+ROW()/10000000,0)</f>
        <v>3.0003757</v>
      </c>
    </row>
    <row r="3758" customFormat="false" ht="15" hidden="false" customHeight="false" outlineLevel="0" collapsed="false">
      <c r="A3758" s="0" t="n">
        <v>285</v>
      </c>
      <c r="B3758" s="0" t="s">
        <v>3854</v>
      </c>
      <c r="C3758" s="0" t="n">
        <v>1</v>
      </c>
      <c r="D3758" s="0" t="s">
        <v>6924</v>
      </c>
      <c r="E3758" s="0" t="s">
        <v>9295</v>
      </c>
      <c r="F3758" s="0" t="s">
        <v>9216</v>
      </c>
      <c r="G3758" s="0" t="s">
        <v>9217</v>
      </c>
      <c r="H3758" s="0" t="s">
        <v>2128</v>
      </c>
      <c r="I3758" s="0" t="s">
        <v>2123</v>
      </c>
      <c r="J3758" s="0" t="s">
        <v>46</v>
      </c>
      <c r="K3758" s="0" t="s">
        <v>46</v>
      </c>
      <c r="L3758" s="0" t="s">
        <v>47</v>
      </c>
      <c r="M3758" s="0" t="s">
        <v>47</v>
      </c>
      <c r="N3758" s="0" t="n">
        <v>3</v>
      </c>
      <c r="O3758" s="0" t="n">
        <v>487</v>
      </c>
      <c r="P3758" s="0" t="n">
        <v>1100</v>
      </c>
      <c r="Q3758" s="0" t="n">
        <v>3.7</v>
      </c>
      <c r="R3758" s="0" t="str">
        <f aca="false">INDEX(Lookup!$B$4:$B$18,MATCH(C3758,Lookup!$A$4:$A$18,0))</f>
        <v>India</v>
      </c>
      <c r="S3758" s="20" t="n">
        <f aca="false">INDEX(Lookup!$D$4:$D$18,MATCH(C3758,Lookup!$A$4:$A$18,0))</f>
        <v>0.012</v>
      </c>
      <c r="T3758" s="21" t="n">
        <f aca="false">ROUND(P3758*S3758,2)</f>
        <v>13.2</v>
      </c>
      <c r="U3758" s="21" t="n">
        <f aca="false">IF(T3758&lt;=10,1,IF(T3758&lt;=20,2,IF(T3758&lt;=30,3,IF(T3758&lt;=40,4,IF(T3758&lt;=50,5,IF(T3758&lt;=100,6,IF(T3758&lt;=250,7,8)))))))</f>
        <v>2</v>
      </c>
      <c r="V3758" s="21" t="n">
        <f aca="false">IF(AND(OR(Dashboard!$T$3="All",R3758=Dashboard!$T$3),OR(Dashboard!$T$4="All",D3758=Dashboard!$T$4)),1,0)</f>
        <v>1</v>
      </c>
      <c r="W3758" s="21" t="n">
        <f aca="false">IF(V3758=1,T3758+ROW()/10000000,0)</f>
        <v>13.2003758</v>
      </c>
    </row>
    <row r="3759" customFormat="false" ht="15" hidden="false" customHeight="false" outlineLevel="0" collapsed="false">
      <c r="A3759" s="0" t="n">
        <v>304635</v>
      </c>
      <c r="B3759" s="0" t="s">
        <v>9296</v>
      </c>
      <c r="C3759" s="0" t="n">
        <v>1</v>
      </c>
      <c r="D3759" s="0" t="s">
        <v>6924</v>
      </c>
      <c r="E3759" s="0" t="s">
        <v>9297</v>
      </c>
      <c r="F3759" s="0" t="s">
        <v>9216</v>
      </c>
      <c r="G3759" s="0" t="s">
        <v>9217</v>
      </c>
      <c r="H3759" s="0" t="s">
        <v>9298</v>
      </c>
      <c r="I3759" s="0" t="s">
        <v>2123</v>
      </c>
      <c r="J3759" s="0" t="s">
        <v>47</v>
      </c>
      <c r="K3759" s="0" t="s">
        <v>46</v>
      </c>
      <c r="L3759" s="0" t="s">
        <v>47</v>
      </c>
      <c r="M3759" s="0" t="s">
        <v>47</v>
      </c>
      <c r="N3759" s="0" t="n">
        <v>2</v>
      </c>
      <c r="O3759" s="0" t="n">
        <v>352</v>
      </c>
      <c r="P3759" s="0" t="n">
        <v>900</v>
      </c>
      <c r="Q3759" s="0" t="n">
        <v>3.5</v>
      </c>
      <c r="R3759" s="0" t="str">
        <f aca="false">INDEX(Lookup!$B$4:$B$18,MATCH(C3759,Lookup!$A$4:$A$18,0))</f>
        <v>India</v>
      </c>
      <c r="S3759" s="20" t="n">
        <f aca="false">INDEX(Lookup!$D$4:$D$18,MATCH(C3759,Lookup!$A$4:$A$18,0))</f>
        <v>0.012</v>
      </c>
      <c r="T3759" s="21" t="n">
        <f aca="false">ROUND(P3759*S3759,2)</f>
        <v>10.8</v>
      </c>
      <c r="U3759" s="21" t="n">
        <f aca="false">IF(T3759&lt;=10,1,IF(T3759&lt;=20,2,IF(T3759&lt;=30,3,IF(T3759&lt;=40,4,IF(T3759&lt;=50,5,IF(T3759&lt;=100,6,IF(T3759&lt;=250,7,8)))))))</f>
        <v>2</v>
      </c>
      <c r="V3759" s="21" t="n">
        <f aca="false">IF(AND(OR(Dashboard!$T$3="All",R3759=Dashboard!$T$3),OR(Dashboard!$T$4="All",D3759=Dashboard!$T$4)),1,0)</f>
        <v>1</v>
      </c>
      <c r="W3759" s="21" t="n">
        <f aca="false">IF(V3759=1,T3759+ROW()/10000000,0)</f>
        <v>10.8003759</v>
      </c>
    </row>
    <row r="3760" customFormat="false" ht="15" hidden="false" customHeight="false" outlineLevel="0" collapsed="false">
      <c r="A3760" s="0" t="n">
        <v>1021</v>
      </c>
      <c r="B3760" s="0" t="s">
        <v>9299</v>
      </c>
      <c r="C3760" s="0" t="n">
        <v>1</v>
      </c>
      <c r="D3760" s="0" t="s">
        <v>6924</v>
      </c>
      <c r="E3760" s="0" t="s">
        <v>9294</v>
      </c>
      <c r="F3760" s="0" t="s">
        <v>9216</v>
      </c>
      <c r="G3760" s="0" t="s">
        <v>9217</v>
      </c>
      <c r="H3760" s="0" t="s">
        <v>3942</v>
      </c>
      <c r="I3760" s="0" t="s">
        <v>2123</v>
      </c>
      <c r="J3760" s="0" t="s">
        <v>47</v>
      </c>
      <c r="K3760" s="0" t="s">
        <v>46</v>
      </c>
      <c r="L3760" s="0" t="s">
        <v>47</v>
      </c>
      <c r="M3760" s="0" t="s">
        <v>47</v>
      </c>
      <c r="N3760" s="0" t="n">
        <v>1</v>
      </c>
      <c r="O3760" s="0" t="n">
        <v>290</v>
      </c>
      <c r="P3760" s="0" t="n">
        <v>250</v>
      </c>
      <c r="Q3760" s="0" t="n">
        <v>3.7</v>
      </c>
      <c r="R3760" s="0" t="str">
        <f aca="false">INDEX(Lookup!$B$4:$B$18,MATCH(C3760,Lookup!$A$4:$A$18,0))</f>
        <v>India</v>
      </c>
      <c r="S3760" s="20" t="n">
        <f aca="false">INDEX(Lookup!$D$4:$D$18,MATCH(C3760,Lookup!$A$4:$A$18,0))</f>
        <v>0.012</v>
      </c>
      <c r="T3760" s="21" t="n">
        <f aca="false">ROUND(P3760*S3760,2)</f>
        <v>3</v>
      </c>
      <c r="U3760" s="21" t="n">
        <f aca="false">IF(T3760&lt;=10,1,IF(T3760&lt;=20,2,IF(T3760&lt;=30,3,IF(T3760&lt;=40,4,IF(T3760&lt;=50,5,IF(T3760&lt;=100,6,IF(T3760&lt;=250,7,8)))))))</f>
        <v>1</v>
      </c>
      <c r="V3760" s="21" t="n">
        <f aca="false">IF(AND(OR(Dashboard!$T$3="All",R3760=Dashboard!$T$3),OR(Dashboard!$T$4="All",D3760=Dashboard!$T$4)),1,0)</f>
        <v>1</v>
      </c>
      <c r="W3760" s="21" t="n">
        <f aca="false">IF(V3760=1,T3760+ROW()/10000000,0)</f>
        <v>3.000376</v>
      </c>
    </row>
    <row r="3761" customFormat="false" ht="15" hidden="false" customHeight="false" outlineLevel="0" collapsed="false">
      <c r="A3761" s="0" t="n">
        <v>307532</v>
      </c>
      <c r="B3761" s="0" t="s">
        <v>3874</v>
      </c>
      <c r="C3761" s="0" t="n">
        <v>1</v>
      </c>
      <c r="D3761" s="0" t="s">
        <v>6924</v>
      </c>
      <c r="E3761" s="0" t="s">
        <v>9300</v>
      </c>
      <c r="F3761" s="0" t="s">
        <v>9216</v>
      </c>
      <c r="G3761" s="0" t="s">
        <v>9217</v>
      </c>
      <c r="H3761" s="0" t="s">
        <v>153</v>
      </c>
      <c r="I3761" s="0" t="s">
        <v>2123</v>
      </c>
      <c r="J3761" s="0" t="s">
        <v>47</v>
      </c>
      <c r="K3761" s="0" t="s">
        <v>47</v>
      </c>
      <c r="L3761" s="0" t="s">
        <v>47</v>
      </c>
      <c r="M3761" s="0" t="s">
        <v>47</v>
      </c>
      <c r="N3761" s="0" t="n">
        <v>2</v>
      </c>
      <c r="O3761" s="0" t="n">
        <v>132</v>
      </c>
      <c r="P3761" s="0" t="n">
        <v>700</v>
      </c>
      <c r="Q3761" s="0" t="n">
        <v>3.5</v>
      </c>
      <c r="R3761" s="0" t="str">
        <f aca="false">INDEX(Lookup!$B$4:$B$18,MATCH(C3761,Lookup!$A$4:$A$18,0))</f>
        <v>India</v>
      </c>
      <c r="S3761" s="20" t="n">
        <f aca="false">INDEX(Lookup!$D$4:$D$18,MATCH(C3761,Lookup!$A$4:$A$18,0))</f>
        <v>0.012</v>
      </c>
      <c r="T3761" s="21" t="n">
        <f aca="false">ROUND(P3761*S3761,2)</f>
        <v>8.4</v>
      </c>
      <c r="U3761" s="21" t="n">
        <f aca="false">IF(T3761&lt;=10,1,IF(T3761&lt;=20,2,IF(T3761&lt;=30,3,IF(T3761&lt;=40,4,IF(T3761&lt;=50,5,IF(T3761&lt;=100,6,IF(T3761&lt;=250,7,8)))))))</f>
        <v>1</v>
      </c>
      <c r="V3761" s="21" t="n">
        <f aca="false">IF(AND(OR(Dashboard!$T$3="All",R3761=Dashboard!$T$3),OR(Dashboard!$T$4="All",D3761=Dashboard!$T$4)),1,0)</f>
        <v>1</v>
      </c>
      <c r="W3761" s="21" t="n">
        <f aca="false">IF(V3761=1,T3761+ROW()/10000000,0)</f>
        <v>8.4003761</v>
      </c>
    </row>
    <row r="3762" customFormat="false" ht="15" hidden="false" customHeight="false" outlineLevel="0" collapsed="false">
      <c r="A3762" s="0" t="n">
        <v>1913</v>
      </c>
      <c r="B3762" s="0" t="s">
        <v>5167</v>
      </c>
      <c r="C3762" s="0" t="n">
        <v>1</v>
      </c>
      <c r="D3762" s="0" t="s">
        <v>6924</v>
      </c>
      <c r="E3762" s="0" t="s">
        <v>9301</v>
      </c>
      <c r="F3762" s="0" t="s">
        <v>9216</v>
      </c>
      <c r="G3762" s="0" t="s">
        <v>9217</v>
      </c>
      <c r="H3762" s="0" t="s">
        <v>5169</v>
      </c>
      <c r="I3762" s="0" t="s">
        <v>2123</v>
      </c>
      <c r="J3762" s="0" t="s">
        <v>46</v>
      </c>
      <c r="K3762" s="0" t="s">
        <v>47</v>
      </c>
      <c r="L3762" s="0" t="s">
        <v>47</v>
      </c>
      <c r="M3762" s="0" t="s">
        <v>47</v>
      </c>
      <c r="N3762" s="0" t="n">
        <v>3</v>
      </c>
      <c r="O3762" s="0" t="n">
        <v>198</v>
      </c>
      <c r="P3762" s="0" t="n">
        <v>1500</v>
      </c>
      <c r="Q3762" s="0" t="n">
        <v>3.5</v>
      </c>
      <c r="R3762" s="0" t="str">
        <f aca="false">INDEX(Lookup!$B$4:$B$18,MATCH(C3762,Lookup!$A$4:$A$18,0))</f>
        <v>India</v>
      </c>
      <c r="S3762" s="20" t="n">
        <f aca="false">INDEX(Lookup!$D$4:$D$18,MATCH(C3762,Lookup!$A$4:$A$18,0))</f>
        <v>0.012</v>
      </c>
      <c r="T3762" s="21" t="n">
        <f aca="false">ROUND(P3762*S3762,2)</f>
        <v>18</v>
      </c>
      <c r="U3762" s="21" t="n">
        <f aca="false">IF(T3762&lt;=10,1,IF(T3762&lt;=20,2,IF(T3762&lt;=30,3,IF(T3762&lt;=40,4,IF(T3762&lt;=50,5,IF(T3762&lt;=100,6,IF(T3762&lt;=250,7,8)))))))</f>
        <v>2</v>
      </c>
      <c r="V3762" s="21" t="n">
        <f aca="false">IF(AND(OR(Dashboard!$T$3="All",R3762=Dashboard!$T$3),OR(Dashboard!$T$4="All",D3762=Dashboard!$T$4)),1,0)</f>
        <v>1</v>
      </c>
      <c r="W3762" s="21" t="n">
        <f aca="false">IF(V3762=1,T3762+ROW()/10000000,0)</f>
        <v>18.0003762</v>
      </c>
    </row>
    <row r="3763" customFormat="false" ht="15" hidden="false" customHeight="false" outlineLevel="0" collapsed="false">
      <c r="A3763" s="0" t="n">
        <v>311601</v>
      </c>
      <c r="B3763" s="0" t="s">
        <v>9302</v>
      </c>
      <c r="C3763" s="0" t="n">
        <v>1</v>
      </c>
      <c r="D3763" s="0" t="s">
        <v>6924</v>
      </c>
      <c r="E3763" s="0" t="s">
        <v>9217</v>
      </c>
      <c r="F3763" s="0" t="s">
        <v>9216</v>
      </c>
      <c r="G3763" s="0" t="s">
        <v>9217</v>
      </c>
      <c r="H3763" s="0" t="s">
        <v>4046</v>
      </c>
      <c r="I3763" s="0" t="s">
        <v>2123</v>
      </c>
      <c r="J3763" s="0" t="s">
        <v>47</v>
      </c>
      <c r="K3763" s="0" t="s">
        <v>46</v>
      </c>
      <c r="L3763" s="0" t="s">
        <v>47</v>
      </c>
      <c r="M3763" s="0" t="s">
        <v>47</v>
      </c>
      <c r="N3763" s="0" t="n">
        <v>2</v>
      </c>
      <c r="O3763" s="0" t="n">
        <v>124</v>
      </c>
      <c r="P3763" s="0" t="n">
        <v>600</v>
      </c>
      <c r="Q3763" s="0" t="n">
        <v>3.5</v>
      </c>
      <c r="R3763" s="0" t="str">
        <f aca="false">INDEX(Lookup!$B$4:$B$18,MATCH(C3763,Lookup!$A$4:$A$18,0))</f>
        <v>India</v>
      </c>
      <c r="S3763" s="20" t="n">
        <f aca="false">INDEX(Lookup!$D$4:$D$18,MATCH(C3763,Lookup!$A$4:$A$18,0))</f>
        <v>0.012</v>
      </c>
      <c r="T3763" s="21" t="n">
        <f aca="false">ROUND(P3763*S3763,2)</f>
        <v>7.2</v>
      </c>
      <c r="U3763" s="21" t="n">
        <f aca="false">IF(T3763&lt;=10,1,IF(T3763&lt;=20,2,IF(T3763&lt;=30,3,IF(T3763&lt;=40,4,IF(T3763&lt;=50,5,IF(T3763&lt;=100,6,IF(T3763&lt;=250,7,8)))))))</f>
        <v>1</v>
      </c>
      <c r="V3763" s="21" t="n">
        <f aca="false">IF(AND(OR(Dashboard!$T$3="All",R3763=Dashboard!$T$3),OR(Dashboard!$T$4="All",D3763=Dashboard!$T$4)),1,0)</f>
        <v>1</v>
      </c>
      <c r="W3763" s="21" t="n">
        <f aca="false">IF(V3763=1,T3763+ROW()/10000000,0)</f>
        <v>7.2003763</v>
      </c>
    </row>
    <row r="3764" customFormat="false" ht="15" hidden="false" customHeight="false" outlineLevel="0" collapsed="false">
      <c r="A3764" s="0" t="n">
        <v>18254553</v>
      </c>
      <c r="B3764" s="0" t="s">
        <v>9303</v>
      </c>
      <c r="C3764" s="0" t="n">
        <v>1</v>
      </c>
      <c r="D3764" s="0" t="s">
        <v>6924</v>
      </c>
      <c r="E3764" s="0" t="s">
        <v>9304</v>
      </c>
      <c r="F3764" s="0" t="s">
        <v>9216</v>
      </c>
      <c r="G3764" s="0" t="s">
        <v>9217</v>
      </c>
      <c r="H3764" s="0" t="s">
        <v>394</v>
      </c>
      <c r="I3764" s="0" t="s">
        <v>2123</v>
      </c>
      <c r="J3764" s="0" t="s">
        <v>47</v>
      </c>
      <c r="K3764" s="0" t="s">
        <v>46</v>
      </c>
      <c r="L3764" s="0" t="s">
        <v>47</v>
      </c>
      <c r="M3764" s="0" t="s">
        <v>47</v>
      </c>
      <c r="N3764" s="0" t="n">
        <v>2</v>
      </c>
      <c r="O3764" s="0" t="n">
        <v>173</v>
      </c>
      <c r="P3764" s="0" t="n">
        <v>650</v>
      </c>
      <c r="Q3764" s="0" t="n">
        <v>3.8</v>
      </c>
      <c r="R3764" s="0" t="str">
        <f aca="false">INDEX(Lookup!$B$4:$B$18,MATCH(C3764,Lookup!$A$4:$A$18,0))</f>
        <v>India</v>
      </c>
      <c r="S3764" s="20" t="n">
        <f aca="false">INDEX(Lookup!$D$4:$D$18,MATCH(C3764,Lookup!$A$4:$A$18,0))</f>
        <v>0.012</v>
      </c>
      <c r="T3764" s="21" t="n">
        <f aca="false">ROUND(P3764*S3764,2)</f>
        <v>7.8</v>
      </c>
      <c r="U3764" s="21" t="n">
        <f aca="false">IF(T3764&lt;=10,1,IF(T3764&lt;=20,2,IF(T3764&lt;=30,3,IF(T3764&lt;=40,4,IF(T3764&lt;=50,5,IF(T3764&lt;=100,6,IF(T3764&lt;=250,7,8)))))))</f>
        <v>1</v>
      </c>
      <c r="V3764" s="21" t="n">
        <f aca="false">IF(AND(OR(Dashboard!$T$3="All",R3764=Dashboard!$T$3),OR(Dashboard!$T$4="All",D3764=Dashboard!$T$4)),1,0)</f>
        <v>1</v>
      </c>
      <c r="W3764" s="21" t="n">
        <f aca="false">IF(V3764=1,T3764+ROW()/10000000,0)</f>
        <v>7.8003764</v>
      </c>
    </row>
    <row r="3765" customFormat="false" ht="15" hidden="false" customHeight="false" outlineLevel="0" collapsed="false">
      <c r="A3765" s="0" t="n">
        <v>4821</v>
      </c>
      <c r="B3765" s="0" t="s">
        <v>9305</v>
      </c>
      <c r="C3765" s="0" t="n">
        <v>1</v>
      </c>
      <c r="D3765" s="0" t="s">
        <v>6924</v>
      </c>
      <c r="E3765" s="0" t="s">
        <v>9306</v>
      </c>
      <c r="F3765" s="0" t="s">
        <v>9216</v>
      </c>
      <c r="G3765" s="0" t="s">
        <v>9217</v>
      </c>
      <c r="H3765" s="0" t="s">
        <v>8985</v>
      </c>
      <c r="I3765" s="0" t="s">
        <v>2123</v>
      </c>
      <c r="J3765" s="0" t="s">
        <v>46</v>
      </c>
      <c r="K3765" s="0" t="s">
        <v>46</v>
      </c>
      <c r="L3765" s="0" t="s">
        <v>47</v>
      </c>
      <c r="M3765" s="0" t="s">
        <v>47</v>
      </c>
      <c r="N3765" s="0" t="n">
        <v>4</v>
      </c>
      <c r="O3765" s="0" t="n">
        <v>430</v>
      </c>
      <c r="P3765" s="0" t="n">
        <v>2200</v>
      </c>
      <c r="Q3765" s="0" t="n">
        <v>3.6</v>
      </c>
      <c r="R3765" s="0" t="str">
        <f aca="false">INDEX(Lookup!$B$4:$B$18,MATCH(C3765,Lookup!$A$4:$A$18,0))</f>
        <v>India</v>
      </c>
      <c r="S3765" s="20" t="n">
        <f aca="false">INDEX(Lookup!$D$4:$D$18,MATCH(C3765,Lookup!$A$4:$A$18,0))</f>
        <v>0.012</v>
      </c>
      <c r="T3765" s="21" t="n">
        <f aca="false">ROUND(P3765*S3765,2)</f>
        <v>26.4</v>
      </c>
      <c r="U3765" s="21" t="n">
        <f aca="false">IF(T3765&lt;=10,1,IF(T3765&lt;=20,2,IF(T3765&lt;=30,3,IF(T3765&lt;=40,4,IF(T3765&lt;=50,5,IF(T3765&lt;=100,6,IF(T3765&lt;=250,7,8)))))))</f>
        <v>3</v>
      </c>
      <c r="V3765" s="21" t="n">
        <f aca="false">IF(AND(OR(Dashboard!$T$3="All",R3765=Dashboard!$T$3),OR(Dashboard!$T$4="All",D3765=Dashboard!$T$4)),1,0)</f>
        <v>1</v>
      </c>
      <c r="W3765" s="21" t="n">
        <f aca="false">IF(V3765=1,T3765+ROW()/10000000,0)</f>
        <v>26.4003765</v>
      </c>
    </row>
    <row r="3766" customFormat="false" ht="15" hidden="false" customHeight="false" outlineLevel="0" collapsed="false">
      <c r="A3766" s="0" t="n">
        <v>308018</v>
      </c>
      <c r="B3766" s="0" t="s">
        <v>9307</v>
      </c>
      <c r="C3766" s="0" t="n">
        <v>1</v>
      </c>
      <c r="D3766" s="0" t="s">
        <v>6924</v>
      </c>
      <c r="E3766" s="0" t="s">
        <v>9308</v>
      </c>
      <c r="F3766" s="0" t="s">
        <v>9216</v>
      </c>
      <c r="G3766" s="0" t="s">
        <v>9217</v>
      </c>
      <c r="H3766" s="0" t="s">
        <v>4408</v>
      </c>
      <c r="I3766" s="0" t="s">
        <v>2123</v>
      </c>
      <c r="J3766" s="0" t="s">
        <v>47</v>
      </c>
      <c r="K3766" s="0" t="s">
        <v>47</v>
      </c>
      <c r="L3766" s="0" t="s">
        <v>47</v>
      </c>
      <c r="M3766" s="0" t="s">
        <v>47</v>
      </c>
      <c r="N3766" s="0" t="n">
        <v>3</v>
      </c>
      <c r="O3766" s="0" t="n">
        <v>807</v>
      </c>
      <c r="P3766" s="0" t="n">
        <v>1300</v>
      </c>
      <c r="Q3766" s="0" t="n">
        <v>3.7</v>
      </c>
      <c r="R3766" s="0" t="str">
        <f aca="false">INDEX(Lookup!$B$4:$B$18,MATCH(C3766,Lookup!$A$4:$A$18,0))</f>
        <v>India</v>
      </c>
      <c r="S3766" s="20" t="n">
        <f aca="false">INDEX(Lookup!$D$4:$D$18,MATCH(C3766,Lookup!$A$4:$A$18,0))</f>
        <v>0.012</v>
      </c>
      <c r="T3766" s="21" t="n">
        <f aca="false">ROUND(P3766*S3766,2)</f>
        <v>15.6</v>
      </c>
      <c r="U3766" s="21" t="n">
        <f aca="false">IF(T3766&lt;=10,1,IF(T3766&lt;=20,2,IF(T3766&lt;=30,3,IF(T3766&lt;=40,4,IF(T3766&lt;=50,5,IF(T3766&lt;=100,6,IF(T3766&lt;=250,7,8)))))))</f>
        <v>2</v>
      </c>
      <c r="V3766" s="21" t="n">
        <f aca="false">IF(AND(OR(Dashboard!$T$3="All",R3766=Dashboard!$T$3),OR(Dashboard!$T$4="All",D3766=Dashboard!$T$4)),1,0)</f>
        <v>1</v>
      </c>
      <c r="W3766" s="21" t="n">
        <f aca="false">IF(V3766=1,T3766+ROW()/10000000,0)</f>
        <v>15.6003766</v>
      </c>
    </row>
    <row r="3767" customFormat="false" ht="15" hidden="false" customHeight="false" outlineLevel="0" collapsed="false">
      <c r="A3767" s="0" t="n">
        <v>310342</v>
      </c>
      <c r="B3767" s="0" t="s">
        <v>9309</v>
      </c>
      <c r="C3767" s="0" t="n">
        <v>1</v>
      </c>
      <c r="D3767" s="0" t="s">
        <v>6924</v>
      </c>
      <c r="E3767" s="0" t="s">
        <v>9310</v>
      </c>
      <c r="F3767" s="0" t="s">
        <v>9216</v>
      </c>
      <c r="G3767" s="0" t="s">
        <v>9217</v>
      </c>
      <c r="H3767" s="0" t="s">
        <v>3539</v>
      </c>
      <c r="I3767" s="0" t="s">
        <v>2123</v>
      </c>
      <c r="J3767" s="0" t="s">
        <v>46</v>
      </c>
      <c r="K3767" s="0" t="s">
        <v>46</v>
      </c>
      <c r="L3767" s="0" t="s">
        <v>47</v>
      </c>
      <c r="M3767" s="0" t="s">
        <v>47</v>
      </c>
      <c r="N3767" s="0" t="n">
        <v>3</v>
      </c>
      <c r="O3767" s="0" t="n">
        <v>302</v>
      </c>
      <c r="P3767" s="0" t="n">
        <v>1550</v>
      </c>
      <c r="Q3767" s="0" t="n">
        <v>3.8</v>
      </c>
      <c r="R3767" s="0" t="str">
        <f aca="false">INDEX(Lookup!$B$4:$B$18,MATCH(C3767,Lookup!$A$4:$A$18,0))</f>
        <v>India</v>
      </c>
      <c r="S3767" s="20" t="n">
        <f aca="false">INDEX(Lookup!$D$4:$D$18,MATCH(C3767,Lookup!$A$4:$A$18,0))</f>
        <v>0.012</v>
      </c>
      <c r="T3767" s="21" t="n">
        <f aca="false">ROUND(P3767*S3767,2)</f>
        <v>18.6</v>
      </c>
      <c r="U3767" s="21" t="n">
        <f aca="false">IF(T3767&lt;=10,1,IF(T3767&lt;=20,2,IF(T3767&lt;=30,3,IF(T3767&lt;=40,4,IF(T3767&lt;=50,5,IF(T3767&lt;=100,6,IF(T3767&lt;=250,7,8)))))))</f>
        <v>2</v>
      </c>
      <c r="V3767" s="21" t="n">
        <f aca="false">IF(AND(OR(Dashboard!$T$3="All",R3767=Dashboard!$T$3),OR(Dashboard!$T$4="All",D3767=Dashboard!$T$4)),1,0)</f>
        <v>1</v>
      </c>
      <c r="W3767" s="21" t="n">
        <f aca="false">IF(V3767=1,T3767+ROW()/10000000,0)</f>
        <v>18.6003767</v>
      </c>
    </row>
    <row r="3768" customFormat="false" ht="15" hidden="false" customHeight="false" outlineLevel="0" collapsed="false">
      <c r="A3768" s="0" t="n">
        <v>307344</v>
      </c>
      <c r="B3768" s="0" t="s">
        <v>3106</v>
      </c>
      <c r="C3768" s="0" t="n">
        <v>1</v>
      </c>
      <c r="D3768" s="0" t="s">
        <v>6924</v>
      </c>
      <c r="E3768" s="0" t="s">
        <v>9311</v>
      </c>
      <c r="F3768" s="0" t="s">
        <v>9216</v>
      </c>
      <c r="G3768" s="0" t="s">
        <v>9217</v>
      </c>
      <c r="H3768" s="0" t="s">
        <v>9312</v>
      </c>
      <c r="I3768" s="0" t="s">
        <v>2123</v>
      </c>
      <c r="J3768" s="0" t="s">
        <v>47</v>
      </c>
      <c r="K3768" s="0" t="s">
        <v>47</v>
      </c>
      <c r="L3768" s="0" t="s">
        <v>47</v>
      </c>
      <c r="M3768" s="0" t="s">
        <v>47</v>
      </c>
      <c r="N3768" s="0" t="n">
        <v>1</v>
      </c>
      <c r="O3768" s="0" t="n">
        <v>30</v>
      </c>
      <c r="P3768" s="0" t="n">
        <v>300</v>
      </c>
      <c r="Q3768" s="0" t="n">
        <v>2.4</v>
      </c>
      <c r="R3768" s="0" t="str">
        <f aca="false">INDEX(Lookup!$B$4:$B$18,MATCH(C3768,Lookup!$A$4:$A$18,0))</f>
        <v>India</v>
      </c>
      <c r="S3768" s="20" t="n">
        <f aca="false">INDEX(Lookup!$D$4:$D$18,MATCH(C3768,Lookup!$A$4:$A$18,0))</f>
        <v>0.012</v>
      </c>
      <c r="T3768" s="21" t="n">
        <f aca="false">ROUND(P3768*S3768,2)</f>
        <v>3.6</v>
      </c>
      <c r="U3768" s="21" t="n">
        <f aca="false">IF(T3768&lt;=10,1,IF(T3768&lt;=20,2,IF(T3768&lt;=30,3,IF(T3768&lt;=40,4,IF(T3768&lt;=50,5,IF(T3768&lt;=100,6,IF(T3768&lt;=250,7,8)))))))</f>
        <v>1</v>
      </c>
      <c r="V3768" s="21" t="n">
        <f aca="false">IF(AND(OR(Dashboard!$T$3="All",R3768=Dashboard!$T$3),OR(Dashboard!$T$4="All",D3768=Dashboard!$T$4)),1,0)</f>
        <v>1</v>
      </c>
      <c r="W3768" s="21" t="n">
        <f aca="false">IF(V3768=1,T3768+ROW()/10000000,0)</f>
        <v>3.6003768</v>
      </c>
    </row>
    <row r="3769" customFormat="false" ht="15" hidden="false" customHeight="false" outlineLevel="0" collapsed="false">
      <c r="A3769" s="0" t="n">
        <v>307801</v>
      </c>
      <c r="B3769" s="0" t="s">
        <v>9313</v>
      </c>
      <c r="C3769" s="0" t="n">
        <v>1</v>
      </c>
      <c r="D3769" s="0" t="s">
        <v>6924</v>
      </c>
      <c r="E3769" s="0" t="s">
        <v>9314</v>
      </c>
      <c r="F3769" s="0" t="s">
        <v>9216</v>
      </c>
      <c r="G3769" s="0" t="s">
        <v>9217</v>
      </c>
      <c r="H3769" s="0" t="s">
        <v>177</v>
      </c>
      <c r="I3769" s="0" t="s">
        <v>2123</v>
      </c>
      <c r="J3769" s="0" t="s">
        <v>46</v>
      </c>
      <c r="K3769" s="0" t="s">
        <v>47</v>
      </c>
      <c r="L3769" s="0" t="s">
        <v>47</v>
      </c>
      <c r="M3769" s="0" t="s">
        <v>47</v>
      </c>
      <c r="N3769" s="0" t="n">
        <v>4</v>
      </c>
      <c r="O3769" s="0" t="n">
        <v>496</v>
      </c>
      <c r="P3769" s="0" t="n">
        <v>3000</v>
      </c>
      <c r="Q3769" s="0" t="n">
        <v>4.1</v>
      </c>
      <c r="R3769" s="0" t="str">
        <f aca="false">INDEX(Lookup!$B$4:$B$18,MATCH(C3769,Lookup!$A$4:$A$18,0))</f>
        <v>India</v>
      </c>
      <c r="S3769" s="20" t="n">
        <f aca="false">INDEX(Lookup!$D$4:$D$18,MATCH(C3769,Lookup!$A$4:$A$18,0))</f>
        <v>0.012</v>
      </c>
      <c r="T3769" s="21" t="n">
        <f aca="false">ROUND(P3769*S3769,2)</f>
        <v>36</v>
      </c>
      <c r="U3769" s="21" t="n">
        <f aca="false">IF(T3769&lt;=10,1,IF(T3769&lt;=20,2,IF(T3769&lt;=30,3,IF(T3769&lt;=40,4,IF(T3769&lt;=50,5,IF(T3769&lt;=100,6,IF(T3769&lt;=250,7,8)))))))</f>
        <v>4</v>
      </c>
      <c r="V3769" s="21" t="n">
        <f aca="false">IF(AND(OR(Dashboard!$T$3="All",R3769=Dashboard!$T$3),OR(Dashboard!$T$4="All",D3769=Dashboard!$T$4)),1,0)</f>
        <v>1</v>
      </c>
      <c r="W3769" s="21" t="n">
        <f aca="false">IF(V3769=1,T3769+ROW()/10000000,0)</f>
        <v>36.0003769</v>
      </c>
    </row>
    <row r="3770" customFormat="false" ht="15" hidden="false" customHeight="false" outlineLevel="0" collapsed="false">
      <c r="A3770" s="0" t="n">
        <v>18462002</v>
      </c>
      <c r="B3770" s="0" t="s">
        <v>9315</v>
      </c>
      <c r="C3770" s="0" t="n">
        <v>1</v>
      </c>
      <c r="D3770" s="0" t="s">
        <v>6924</v>
      </c>
      <c r="E3770" s="0" t="s">
        <v>9316</v>
      </c>
      <c r="F3770" s="0" t="s">
        <v>9216</v>
      </c>
      <c r="G3770" s="0" t="s">
        <v>9217</v>
      </c>
      <c r="H3770" s="0" t="s">
        <v>9317</v>
      </c>
      <c r="I3770" s="0" t="s">
        <v>2123</v>
      </c>
      <c r="J3770" s="0" t="s">
        <v>46</v>
      </c>
      <c r="K3770" s="0" t="s">
        <v>47</v>
      </c>
      <c r="L3770" s="0" t="s">
        <v>47</v>
      </c>
      <c r="M3770" s="0" t="s">
        <v>47</v>
      </c>
      <c r="N3770" s="0" t="n">
        <v>4</v>
      </c>
      <c r="O3770" s="0" t="n">
        <v>43</v>
      </c>
      <c r="P3770" s="0" t="n">
        <v>2000</v>
      </c>
      <c r="Q3770" s="0" t="n">
        <v>4.3</v>
      </c>
      <c r="R3770" s="0" t="str">
        <f aca="false">INDEX(Lookup!$B$4:$B$18,MATCH(C3770,Lookup!$A$4:$A$18,0))</f>
        <v>India</v>
      </c>
      <c r="S3770" s="20" t="n">
        <f aca="false">INDEX(Lookup!$D$4:$D$18,MATCH(C3770,Lookup!$A$4:$A$18,0))</f>
        <v>0.012</v>
      </c>
      <c r="T3770" s="21" t="n">
        <f aca="false">ROUND(P3770*S3770,2)</f>
        <v>24</v>
      </c>
      <c r="U3770" s="21" t="n">
        <f aca="false">IF(T3770&lt;=10,1,IF(T3770&lt;=20,2,IF(T3770&lt;=30,3,IF(T3770&lt;=40,4,IF(T3770&lt;=50,5,IF(T3770&lt;=100,6,IF(T3770&lt;=250,7,8)))))))</f>
        <v>3</v>
      </c>
      <c r="V3770" s="21" t="n">
        <f aca="false">IF(AND(OR(Dashboard!$T$3="All",R3770=Dashboard!$T$3),OR(Dashboard!$T$4="All",D3770=Dashboard!$T$4)),1,0)</f>
        <v>1</v>
      </c>
      <c r="W3770" s="21" t="n">
        <f aca="false">IF(V3770=1,T3770+ROW()/10000000,0)</f>
        <v>24.000377</v>
      </c>
    </row>
    <row r="3771" customFormat="false" ht="15" hidden="false" customHeight="false" outlineLevel="0" collapsed="false">
      <c r="A3771" s="0" t="n">
        <v>18208886</v>
      </c>
      <c r="B3771" s="0" t="s">
        <v>9318</v>
      </c>
      <c r="C3771" s="0" t="n">
        <v>1</v>
      </c>
      <c r="D3771" s="0" t="s">
        <v>6924</v>
      </c>
      <c r="E3771" s="0" t="s">
        <v>9319</v>
      </c>
      <c r="F3771" s="0" t="s">
        <v>9216</v>
      </c>
      <c r="G3771" s="0" t="s">
        <v>9217</v>
      </c>
      <c r="H3771" s="0" t="s">
        <v>2050</v>
      </c>
      <c r="I3771" s="0" t="s">
        <v>2123</v>
      </c>
      <c r="J3771" s="0" t="s">
        <v>47</v>
      </c>
      <c r="K3771" s="0" t="s">
        <v>47</v>
      </c>
      <c r="L3771" s="0" t="s">
        <v>47</v>
      </c>
      <c r="M3771" s="0" t="s">
        <v>47</v>
      </c>
      <c r="N3771" s="0" t="n">
        <v>2</v>
      </c>
      <c r="O3771" s="0" t="n">
        <v>400</v>
      </c>
      <c r="P3771" s="0" t="n">
        <v>550</v>
      </c>
      <c r="Q3771" s="0" t="n">
        <v>4.4</v>
      </c>
      <c r="R3771" s="0" t="str">
        <f aca="false">INDEX(Lookup!$B$4:$B$18,MATCH(C3771,Lookup!$A$4:$A$18,0))</f>
        <v>India</v>
      </c>
      <c r="S3771" s="20" t="n">
        <f aca="false">INDEX(Lookup!$D$4:$D$18,MATCH(C3771,Lookup!$A$4:$A$18,0))</f>
        <v>0.012</v>
      </c>
      <c r="T3771" s="21" t="n">
        <f aca="false">ROUND(P3771*S3771,2)</f>
        <v>6.6</v>
      </c>
      <c r="U3771" s="21" t="n">
        <f aca="false">IF(T3771&lt;=10,1,IF(T3771&lt;=20,2,IF(T3771&lt;=30,3,IF(T3771&lt;=40,4,IF(T3771&lt;=50,5,IF(T3771&lt;=100,6,IF(T3771&lt;=250,7,8)))))))</f>
        <v>1</v>
      </c>
      <c r="V3771" s="21" t="n">
        <f aca="false">IF(AND(OR(Dashboard!$T$3="All",R3771=Dashboard!$T$3),OR(Dashboard!$T$4="All",D3771=Dashboard!$T$4)),1,0)</f>
        <v>1</v>
      </c>
      <c r="W3771" s="21" t="n">
        <f aca="false">IF(V3771=1,T3771+ROW()/10000000,0)</f>
        <v>6.6003771</v>
      </c>
    </row>
    <row r="3772" customFormat="false" ht="15" hidden="false" customHeight="false" outlineLevel="0" collapsed="false">
      <c r="A3772" s="0" t="n">
        <v>18435305</v>
      </c>
      <c r="B3772" s="0" t="s">
        <v>9320</v>
      </c>
      <c r="C3772" s="0" t="n">
        <v>1</v>
      </c>
      <c r="D3772" s="0" t="s">
        <v>6924</v>
      </c>
      <c r="E3772" s="0" t="s">
        <v>9321</v>
      </c>
      <c r="F3772" s="0" t="s">
        <v>9216</v>
      </c>
      <c r="G3772" s="0" t="s">
        <v>9217</v>
      </c>
      <c r="H3772" s="0" t="s">
        <v>6845</v>
      </c>
      <c r="I3772" s="0" t="s">
        <v>2123</v>
      </c>
      <c r="J3772" s="0" t="s">
        <v>46</v>
      </c>
      <c r="K3772" s="0" t="s">
        <v>47</v>
      </c>
      <c r="L3772" s="0" t="s">
        <v>47</v>
      </c>
      <c r="M3772" s="0" t="s">
        <v>47</v>
      </c>
      <c r="N3772" s="0" t="n">
        <v>3</v>
      </c>
      <c r="O3772" s="0" t="n">
        <v>80</v>
      </c>
      <c r="P3772" s="0" t="n">
        <v>1200</v>
      </c>
      <c r="Q3772" s="0" t="n">
        <v>4.4</v>
      </c>
      <c r="R3772" s="0" t="str">
        <f aca="false">INDEX(Lookup!$B$4:$B$18,MATCH(C3772,Lookup!$A$4:$A$18,0))</f>
        <v>India</v>
      </c>
      <c r="S3772" s="20" t="n">
        <f aca="false">INDEX(Lookup!$D$4:$D$18,MATCH(C3772,Lookup!$A$4:$A$18,0))</f>
        <v>0.012</v>
      </c>
      <c r="T3772" s="21" t="n">
        <f aca="false">ROUND(P3772*S3772,2)</f>
        <v>14.4</v>
      </c>
      <c r="U3772" s="21" t="n">
        <f aca="false">IF(T3772&lt;=10,1,IF(T3772&lt;=20,2,IF(T3772&lt;=30,3,IF(T3772&lt;=40,4,IF(T3772&lt;=50,5,IF(T3772&lt;=100,6,IF(T3772&lt;=250,7,8)))))))</f>
        <v>2</v>
      </c>
      <c r="V3772" s="21" t="n">
        <f aca="false">IF(AND(OR(Dashboard!$T$3="All",R3772=Dashboard!$T$3),OR(Dashboard!$T$4="All",D3772=Dashboard!$T$4)),1,0)</f>
        <v>1</v>
      </c>
      <c r="W3772" s="21" t="n">
        <f aca="false">IF(V3772=1,T3772+ROW()/10000000,0)</f>
        <v>14.4003772</v>
      </c>
    </row>
    <row r="3773" customFormat="false" ht="15" hidden="false" customHeight="false" outlineLevel="0" collapsed="false">
      <c r="A3773" s="0" t="n">
        <v>18260641</v>
      </c>
      <c r="B3773" s="0" t="s">
        <v>9322</v>
      </c>
      <c r="C3773" s="0" t="n">
        <v>1</v>
      </c>
      <c r="D3773" s="0" t="s">
        <v>6924</v>
      </c>
      <c r="E3773" s="0" t="s">
        <v>9323</v>
      </c>
      <c r="F3773" s="0" t="s">
        <v>9216</v>
      </c>
      <c r="G3773" s="0" t="s">
        <v>9217</v>
      </c>
      <c r="H3773" s="0" t="s">
        <v>2122</v>
      </c>
      <c r="I3773" s="0" t="s">
        <v>2123</v>
      </c>
      <c r="J3773" s="0" t="s">
        <v>47</v>
      </c>
      <c r="K3773" s="0" t="s">
        <v>46</v>
      </c>
      <c r="L3773" s="0" t="s">
        <v>47</v>
      </c>
      <c r="M3773" s="0" t="s">
        <v>47</v>
      </c>
      <c r="N3773" s="0" t="n">
        <v>2</v>
      </c>
      <c r="O3773" s="0" t="n">
        <v>267</v>
      </c>
      <c r="P3773" s="0" t="n">
        <v>700</v>
      </c>
      <c r="Q3773" s="0" t="n">
        <v>4.1</v>
      </c>
      <c r="R3773" s="0" t="str">
        <f aca="false">INDEX(Lookup!$B$4:$B$18,MATCH(C3773,Lookup!$A$4:$A$18,0))</f>
        <v>India</v>
      </c>
      <c r="S3773" s="20" t="n">
        <f aca="false">INDEX(Lookup!$D$4:$D$18,MATCH(C3773,Lookup!$A$4:$A$18,0))</f>
        <v>0.012</v>
      </c>
      <c r="T3773" s="21" t="n">
        <f aca="false">ROUND(P3773*S3773,2)</f>
        <v>8.4</v>
      </c>
      <c r="U3773" s="21" t="n">
        <f aca="false">IF(T3773&lt;=10,1,IF(T3773&lt;=20,2,IF(T3773&lt;=30,3,IF(T3773&lt;=40,4,IF(T3773&lt;=50,5,IF(T3773&lt;=100,6,IF(T3773&lt;=250,7,8)))))))</f>
        <v>1</v>
      </c>
      <c r="V3773" s="21" t="n">
        <f aca="false">IF(AND(OR(Dashboard!$T$3="All",R3773=Dashboard!$T$3),OR(Dashboard!$T$4="All",D3773=Dashboard!$T$4)),1,0)</f>
        <v>1</v>
      </c>
      <c r="W3773" s="21" t="n">
        <f aca="false">IF(V3773=1,T3773+ROW()/10000000,0)</f>
        <v>8.4003773</v>
      </c>
    </row>
    <row r="3774" customFormat="false" ht="15" hidden="false" customHeight="false" outlineLevel="0" collapsed="false">
      <c r="A3774" s="0" t="n">
        <v>18349921</v>
      </c>
      <c r="B3774" s="0" t="s">
        <v>9324</v>
      </c>
      <c r="C3774" s="0" t="n">
        <v>1</v>
      </c>
      <c r="D3774" s="0" t="s">
        <v>6924</v>
      </c>
      <c r="E3774" s="0" t="s">
        <v>9325</v>
      </c>
      <c r="F3774" s="0" t="s">
        <v>9216</v>
      </c>
      <c r="G3774" s="0" t="s">
        <v>9217</v>
      </c>
      <c r="H3774" s="0" t="s">
        <v>343</v>
      </c>
      <c r="I3774" s="0" t="s">
        <v>2123</v>
      </c>
      <c r="J3774" s="0" t="s">
        <v>47</v>
      </c>
      <c r="K3774" s="0" t="s">
        <v>46</v>
      </c>
      <c r="L3774" s="0" t="s">
        <v>47</v>
      </c>
      <c r="M3774" s="0" t="s">
        <v>47</v>
      </c>
      <c r="N3774" s="0" t="n">
        <v>3</v>
      </c>
      <c r="O3774" s="0" t="n">
        <v>70</v>
      </c>
      <c r="P3774" s="0" t="n">
        <v>1000</v>
      </c>
      <c r="Q3774" s="0" t="n">
        <v>4</v>
      </c>
      <c r="R3774" s="0" t="str">
        <f aca="false">INDEX(Lookup!$B$4:$B$18,MATCH(C3774,Lookup!$A$4:$A$18,0))</f>
        <v>India</v>
      </c>
      <c r="S3774" s="20" t="n">
        <f aca="false">INDEX(Lookup!$D$4:$D$18,MATCH(C3774,Lookup!$A$4:$A$18,0))</f>
        <v>0.012</v>
      </c>
      <c r="T3774" s="21" t="n">
        <f aca="false">ROUND(P3774*S3774,2)</f>
        <v>12</v>
      </c>
      <c r="U3774" s="21" t="n">
        <f aca="false">IF(T3774&lt;=10,1,IF(T3774&lt;=20,2,IF(T3774&lt;=30,3,IF(T3774&lt;=40,4,IF(T3774&lt;=50,5,IF(T3774&lt;=100,6,IF(T3774&lt;=250,7,8)))))))</f>
        <v>2</v>
      </c>
      <c r="V3774" s="21" t="n">
        <f aca="false">IF(AND(OR(Dashboard!$T$3="All",R3774=Dashboard!$T$3),OR(Dashboard!$T$4="All",D3774=Dashboard!$T$4)),1,0)</f>
        <v>1</v>
      </c>
      <c r="W3774" s="21" t="n">
        <f aca="false">IF(V3774=1,T3774+ROW()/10000000,0)</f>
        <v>12.0003774</v>
      </c>
    </row>
    <row r="3775" customFormat="false" ht="15" hidden="false" customHeight="false" outlineLevel="0" collapsed="false">
      <c r="A3775" s="0" t="n">
        <v>18380149</v>
      </c>
      <c r="B3775" s="0" t="s">
        <v>9326</v>
      </c>
      <c r="C3775" s="0" t="n">
        <v>1</v>
      </c>
      <c r="D3775" s="0" t="s">
        <v>6924</v>
      </c>
      <c r="E3775" s="0" t="s">
        <v>9327</v>
      </c>
      <c r="F3775" s="0" t="s">
        <v>9216</v>
      </c>
      <c r="G3775" s="0" t="s">
        <v>9217</v>
      </c>
      <c r="H3775" s="0" t="s">
        <v>2274</v>
      </c>
      <c r="I3775" s="0" t="s">
        <v>2123</v>
      </c>
      <c r="J3775" s="0" t="s">
        <v>46</v>
      </c>
      <c r="K3775" s="0" t="s">
        <v>47</v>
      </c>
      <c r="L3775" s="0" t="s">
        <v>47</v>
      </c>
      <c r="M3775" s="0" t="s">
        <v>47</v>
      </c>
      <c r="N3775" s="0" t="n">
        <v>2</v>
      </c>
      <c r="O3775" s="0" t="n">
        <v>47</v>
      </c>
      <c r="P3775" s="0" t="n">
        <v>900</v>
      </c>
      <c r="Q3775" s="0" t="n">
        <v>4</v>
      </c>
      <c r="R3775" s="0" t="str">
        <f aca="false">INDEX(Lookup!$B$4:$B$18,MATCH(C3775,Lookup!$A$4:$A$18,0))</f>
        <v>India</v>
      </c>
      <c r="S3775" s="20" t="n">
        <f aca="false">INDEX(Lookup!$D$4:$D$18,MATCH(C3775,Lookup!$A$4:$A$18,0))</f>
        <v>0.012</v>
      </c>
      <c r="T3775" s="21" t="n">
        <f aca="false">ROUND(P3775*S3775,2)</f>
        <v>10.8</v>
      </c>
      <c r="U3775" s="21" t="n">
        <f aca="false">IF(T3775&lt;=10,1,IF(T3775&lt;=20,2,IF(T3775&lt;=30,3,IF(T3775&lt;=40,4,IF(T3775&lt;=50,5,IF(T3775&lt;=100,6,IF(T3775&lt;=250,7,8)))))))</f>
        <v>2</v>
      </c>
      <c r="V3775" s="21" t="n">
        <f aca="false">IF(AND(OR(Dashboard!$T$3="All",R3775=Dashboard!$T$3),OR(Dashboard!$T$4="All",D3775=Dashboard!$T$4)),1,0)</f>
        <v>1</v>
      </c>
      <c r="W3775" s="21" t="n">
        <f aca="false">IF(V3775=1,T3775+ROW()/10000000,0)</f>
        <v>10.8003775</v>
      </c>
    </row>
    <row r="3776" customFormat="false" ht="15" hidden="false" customHeight="false" outlineLevel="0" collapsed="false">
      <c r="A3776" s="0" t="n">
        <v>2649</v>
      </c>
      <c r="B3776" s="0" t="s">
        <v>8383</v>
      </c>
      <c r="C3776" s="0" t="n">
        <v>1</v>
      </c>
      <c r="D3776" s="0" t="s">
        <v>6924</v>
      </c>
      <c r="E3776" s="0" t="s">
        <v>9234</v>
      </c>
      <c r="F3776" s="0" t="s">
        <v>9216</v>
      </c>
      <c r="G3776" s="0" t="s">
        <v>9217</v>
      </c>
      <c r="H3776" s="0" t="s">
        <v>2868</v>
      </c>
      <c r="I3776" s="0" t="s">
        <v>2123</v>
      </c>
      <c r="J3776" s="0" t="s">
        <v>47</v>
      </c>
      <c r="K3776" s="0" t="s">
        <v>46</v>
      </c>
      <c r="L3776" s="0" t="s">
        <v>47</v>
      </c>
      <c r="M3776" s="0" t="s">
        <v>47</v>
      </c>
      <c r="N3776" s="0" t="n">
        <v>2</v>
      </c>
      <c r="O3776" s="0" t="n">
        <v>1125</v>
      </c>
      <c r="P3776" s="0" t="n">
        <v>550</v>
      </c>
      <c r="Q3776" s="0" t="n">
        <v>4.2</v>
      </c>
      <c r="R3776" s="0" t="str">
        <f aca="false">INDEX(Lookup!$B$4:$B$18,MATCH(C3776,Lookup!$A$4:$A$18,0))</f>
        <v>India</v>
      </c>
      <c r="S3776" s="20" t="n">
        <f aca="false">INDEX(Lookup!$D$4:$D$18,MATCH(C3776,Lookup!$A$4:$A$18,0))</f>
        <v>0.012</v>
      </c>
      <c r="T3776" s="21" t="n">
        <f aca="false">ROUND(P3776*S3776,2)</f>
        <v>6.6</v>
      </c>
      <c r="U3776" s="21" t="n">
        <f aca="false">IF(T3776&lt;=10,1,IF(T3776&lt;=20,2,IF(T3776&lt;=30,3,IF(T3776&lt;=40,4,IF(T3776&lt;=50,5,IF(T3776&lt;=100,6,IF(T3776&lt;=250,7,8)))))))</f>
        <v>1</v>
      </c>
      <c r="V3776" s="21" t="n">
        <f aca="false">IF(AND(OR(Dashboard!$T$3="All",R3776=Dashboard!$T$3),OR(Dashboard!$T$4="All",D3776=Dashboard!$T$4)),1,0)</f>
        <v>1</v>
      </c>
      <c r="W3776" s="21" t="n">
        <f aca="false">IF(V3776=1,T3776+ROW()/10000000,0)</f>
        <v>6.6003776</v>
      </c>
    </row>
    <row r="3777" customFormat="false" ht="15" hidden="false" customHeight="false" outlineLevel="0" collapsed="false">
      <c r="A3777" s="0" t="n">
        <v>601</v>
      </c>
      <c r="B3777" s="0" t="s">
        <v>3113</v>
      </c>
      <c r="C3777" s="0" t="n">
        <v>1</v>
      </c>
      <c r="D3777" s="0" t="s">
        <v>6924</v>
      </c>
      <c r="E3777" s="0" t="s">
        <v>9328</v>
      </c>
      <c r="F3777" s="0" t="s">
        <v>9329</v>
      </c>
      <c r="G3777" s="0" t="s">
        <v>9330</v>
      </c>
      <c r="H3777" s="0" t="s">
        <v>153</v>
      </c>
      <c r="I3777" s="0" t="s">
        <v>2123</v>
      </c>
      <c r="J3777" s="0" t="s">
        <v>47</v>
      </c>
      <c r="K3777" s="0" t="s">
        <v>47</v>
      </c>
      <c r="L3777" s="0" t="s">
        <v>47</v>
      </c>
      <c r="M3777" s="0" t="s">
        <v>47</v>
      </c>
      <c r="N3777" s="0" t="n">
        <v>1</v>
      </c>
      <c r="O3777" s="0" t="n">
        <v>33</v>
      </c>
      <c r="P3777" s="0" t="n">
        <v>450</v>
      </c>
      <c r="Q3777" s="0" t="n">
        <v>3.2</v>
      </c>
      <c r="R3777" s="0" t="str">
        <f aca="false">INDEX(Lookup!$B$4:$B$18,MATCH(C3777,Lookup!$A$4:$A$18,0))</f>
        <v>India</v>
      </c>
      <c r="S3777" s="20" t="n">
        <f aca="false">INDEX(Lookup!$D$4:$D$18,MATCH(C3777,Lookup!$A$4:$A$18,0))</f>
        <v>0.012</v>
      </c>
      <c r="T3777" s="21" t="n">
        <f aca="false">ROUND(P3777*S3777,2)</f>
        <v>5.4</v>
      </c>
      <c r="U3777" s="21" t="n">
        <f aca="false">IF(T3777&lt;=10,1,IF(T3777&lt;=20,2,IF(T3777&lt;=30,3,IF(T3777&lt;=40,4,IF(T3777&lt;=50,5,IF(T3777&lt;=100,6,IF(T3777&lt;=250,7,8)))))))</f>
        <v>1</v>
      </c>
      <c r="V3777" s="21" t="n">
        <f aca="false">IF(AND(OR(Dashboard!$T$3="All",R3777=Dashboard!$T$3),OR(Dashboard!$T$4="All",D3777=Dashboard!$T$4)),1,0)</f>
        <v>1</v>
      </c>
      <c r="W3777" s="21" t="n">
        <f aca="false">IF(V3777=1,T3777+ROW()/10000000,0)</f>
        <v>5.4003777</v>
      </c>
    </row>
    <row r="3778" customFormat="false" ht="15" hidden="false" customHeight="false" outlineLevel="0" collapsed="false">
      <c r="A3778" s="0" t="n">
        <v>18462572</v>
      </c>
      <c r="B3778" s="0" t="s">
        <v>9331</v>
      </c>
      <c r="C3778" s="0" t="n">
        <v>1</v>
      </c>
      <c r="D3778" s="0" t="s">
        <v>6924</v>
      </c>
      <c r="E3778" s="0" t="s">
        <v>9332</v>
      </c>
      <c r="F3778" s="0" t="s">
        <v>9329</v>
      </c>
      <c r="G3778" s="0" t="s">
        <v>9330</v>
      </c>
      <c r="H3778" s="0" t="s">
        <v>4186</v>
      </c>
      <c r="I3778" s="0" t="s">
        <v>2123</v>
      </c>
      <c r="J3778" s="0" t="s">
        <v>46</v>
      </c>
      <c r="K3778" s="0" t="s">
        <v>47</v>
      </c>
      <c r="L3778" s="0" t="s">
        <v>47</v>
      </c>
      <c r="M3778" s="0" t="s">
        <v>47</v>
      </c>
      <c r="N3778" s="0" t="n">
        <v>3</v>
      </c>
      <c r="O3778" s="0" t="n">
        <v>7</v>
      </c>
      <c r="P3778" s="0" t="n">
        <v>1900</v>
      </c>
      <c r="Q3778" s="0" t="n">
        <v>3.2</v>
      </c>
      <c r="R3778" s="0" t="str">
        <f aca="false">INDEX(Lookup!$B$4:$B$18,MATCH(C3778,Lookup!$A$4:$A$18,0))</f>
        <v>India</v>
      </c>
      <c r="S3778" s="20" t="n">
        <f aca="false">INDEX(Lookup!$D$4:$D$18,MATCH(C3778,Lookup!$A$4:$A$18,0))</f>
        <v>0.012</v>
      </c>
      <c r="T3778" s="21" t="n">
        <f aca="false">ROUND(P3778*S3778,2)</f>
        <v>22.8</v>
      </c>
      <c r="U3778" s="21" t="n">
        <f aca="false">IF(T3778&lt;=10,1,IF(T3778&lt;=20,2,IF(T3778&lt;=30,3,IF(T3778&lt;=40,4,IF(T3778&lt;=50,5,IF(T3778&lt;=100,6,IF(T3778&lt;=250,7,8)))))))</f>
        <v>3</v>
      </c>
      <c r="V3778" s="21" t="n">
        <f aca="false">IF(AND(OR(Dashboard!$T$3="All",R3778=Dashboard!$T$3),OR(Dashboard!$T$4="All",D3778=Dashboard!$T$4)),1,0)</f>
        <v>1</v>
      </c>
      <c r="W3778" s="21" t="n">
        <f aca="false">IF(V3778=1,T3778+ROW()/10000000,0)</f>
        <v>22.8003778</v>
      </c>
    </row>
    <row r="3779" customFormat="false" ht="15" hidden="false" customHeight="false" outlineLevel="0" collapsed="false">
      <c r="A3779" s="0" t="n">
        <v>309105</v>
      </c>
      <c r="B3779" s="0" t="s">
        <v>9333</v>
      </c>
      <c r="C3779" s="0" t="n">
        <v>1</v>
      </c>
      <c r="D3779" s="0" t="s">
        <v>6924</v>
      </c>
      <c r="E3779" s="0" t="s">
        <v>9334</v>
      </c>
      <c r="F3779" s="0" t="s">
        <v>9329</v>
      </c>
      <c r="G3779" s="0" t="s">
        <v>9330</v>
      </c>
      <c r="H3779" s="0" t="s">
        <v>2122</v>
      </c>
      <c r="I3779" s="0" t="s">
        <v>2123</v>
      </c>
      <c r="J3779" s="0" t="s">
        <v>47</v>
      </c>
      <c r="K3779" s="0" t="s">
        <v>46</v>
      </c>
      <c r="L3779" s="0" t="s">
        <v>47</v>
      </c>
      <c r="M3779" s="0" t="s">
        <v>47</v>
      </c>
      <c r="N3779" s="0" t="n">
        <v>2</v>
      </c>
      <c r="O3779" s="0" t="n">
        <v>159</v>
      </c>
      <c r="P3779" s="0" t="n">
        <v>700</v>
      </c>
      <c r="Q3779" s="0" t="n">
        <v>3.5</v>
      </c>
      <c r="R3779" s="0" t="str">
        <f aca="false">INDEX(Lookup!$B$4:$B$18,MATCH(C3779,Lookup!$A$4:$A$18,0))</f>
        <v>India</v>
      </c>
      <c r="S3779" s="20" t="n">
        <f aca="false">INDEX(Lookup!$D$4:$D$18,MATCH(C3779,Lookup!$A$4:$A$18,0))</f>
        <v>0.012</v>
      </c>
      <c r="T3779" s="21" t="n">
        <f aca="false">ROUND(P3779*S3779,2)</f>
        <v>8.4</v>
      </c>
      <c r="U3779" s="21" t="n">
        <f aca="false">IF(T3779&lt;=10,1,IF(T3779&lt;=20,2,IF(T3779&lt;=30,3,IF(T3779&lt;=40,4,IF(T3779&lt;=50,5,IF(T3779&lt;=100,6,IF(T3779&lt;=250,7,8)))))))</f>
        <v>1</v>
      </c>
      <c r="V3779" s="21" t="n">
        <f aca="false">IF(AND(OR(Dashboard!$T$3="All",R3779=Dashboard!$T$3),OR(Dashboard!$T$4="All",D3779=Dashboard!$T$4)),1,0)</f>
        <v>1</v>
      </c>
      <c r="W3779" s="21" t="n">
        <f aca="false">IF(V3779=1,T3779+ROW()/10000000,0)</f>
        <v>8.4003779</v>
      </c>
    </row>
    <row r="3780" customFormat="false" ht="15" hidden="false" customHeight="false" outlineLevel="0" collapsed="false">
      <c r="A3780" s="0" t="n">
        <v>18089222</v>
      </c>
      <c r="B3780" s="0" t="s">
        <v>9335</v>
      </c>
      <c r="C3780" s="0" t="n">
        <v>1</v>
      </c>
      <c r="D3780" s="0" t="s">
        <v>6924</v>
      </c>
      <c r="E3780" s="0" t="s">
        <v>9336</v>
      </c>
      <c r="F3780" s="0" t="s">
        <v>9329</v>
      </c>
      <c r="G3780" s="0" t="s">
        <v>9330</v>
      </c>
      <c r="H3780" s="0" t="s">
        <v>9337</v>
      </c>
      <c r="I3780" s="0" t="s">
        <v>2123</v>
      </c>
      <c r="J3780" s="0" t="s">
        <v>46</v>
      </c>
      <c r="K3780" s="0" t="s">
        <v>46</v>
      </c>
      <c r="L3780" s="0" t="s">
        <v>47</v>
      </c>
      <c r="M3780" s="0" t="s">
        <v>47</v>
      </c>
      <c r="N3780" s="0" t="n">
        <v>3</v>
      </c>
      <c r="O3780" s="0" t="n">
        <v>131</v>
      </c>
      <c r="P3780" s="0" t="n">
        <v>1200</v>
      </c>
      <c r="Q3780" s="0" t="n">
        <v>3.6</v>
      </c>
      <c r="R3780" s="0" t="str">
        <f aca="false">INDEX(Lookup!$B$4:$B$18,MATCH(C3780,Lookup!$A$4:$A$18,0))</f>
        <v>India</v>
      </c>
      <c r="S3780" s="20" t="n">
        <f aca="false">INDEX(Lookup!$D$4:$D$18,MATCH(C3780,Lookup!$A$4:$A$18,0))</f>
        <v>0.012</v>
      </c>
      <c r="T3780" s="21" t="n">
        <f aca="false">ROUND(P3780*S3780,2)</f>
        <v>14.4</v>
      </c>
      <c r="U3780" s="21" t="n">
        <f aca="false">IF(T3780&lt;=10,1,IF(T3780&lt;=20,2,IF(T3780&lt;=30,3,IF(T3780&lt;=40,4,IF(T3780&lt;=50,5,IF(T3780&lt;=100,6,IF(T3780&lt;=250,7,8)))))))</f>
        <v>2</v>
      </c>
      <c r="V3780" s="21" t="n">
        <f aca="false">IF(AND(OR(Dashboard!$T$3="All",R3780=Dashboard!$T$3),OR(Dashboard!$T$4="All",D3780=Dashboard!$T$4)),1,0)</f>
        <v>1</v>
      </c>
      <c r="W3780" s="21" t="n">
        <f aca="false">IF(V3780=1,T3780+ROW()/10000000,0)</f>
        <v>14.400378</v>
      </c>
    </row>
    <row r="3781" customFormat="false" ht="15" hidden="false" customHeight="false" outlineLevel="0" collapsed="false">
      <c r="A3781" s="0" t="n">
        <v>309688</v>
      </c>
      <c r="B3781" s="0" t="s">
        <v>9338</v>
      </c>
      <c r="C3781" s="0" t="n">
        <v>1</v>
      </c>
      <c r="D3781" s="0" t="s">
        <v>6924</v>
      </c>
      <c r="E3781" s="0" t="s">
        <v>9339</v>
      </c>
      <c r="F3781" s="0" t="s">
        <v>9329</v>
      </c>
      <c r="G3781" s="0" t="s">
        <v>9330</v>
      </c>
      <c r="H3781" s="0" t="s">
        <v>2868</v>
      </c>
      <c r="I3781" s="0" t="s">
        <v>2123</v>
      </c>
      <c r="J3781" s="0" t="s">
        <v>47</v>
      </c>
      <c r="K3781" s="0" t="s">
        <v>47</v>
      </c>
      <c r="L3781" s="0" t="s">
        <v>47</v>
      </c>
      <c r="M3781" s="0" t="s">
        <v>47</v>
      </c>
      <c r="N3781" s="0" t="n">
        <v>1</v>
      </c>
      <c r="O3781" s="0" t="n">
        <v>46</v>
      </c>
      <c r="P3781" s="0" t="n">
        <v>300</v>
      </c>
      <c r="Q3781" s="0" t="n">
        <v>3.6</v>
      </c>
      <c r="R3781" s="0" t="str">
        <f aca="false">INDEX(Lookup!$B$4:$B$18,MATCH(C3781,Lookup!$A$4:$A$18,0))</f>
        <v>India</v>
      </c>
      <c r="S3781" s="20" t="n">
        <f aca="false">INDEX(Lookup!$D$4:$D$18,MATCH(C3781,Lookup!$A$4:$A$18,0))</f>
        <v>0.012</v>
      </c>
      <c r="T3781" s="21" t="n">
        <f aca="false">ROUND(P3781*S3781,2)</f>
        <v>3.6</v>
      </c>
      <c r="U3781" s="21" t="n">
        <f aca="false">IF(T3781&lt;=10,1,IF(T3781&lt;=20,2,IF(T3781&lt;=30,3,IF(T3781&lt;=40,4,IF(T3781&lt;=50,5,IF(T3781&lt;=100,6,IF(T3781&lt;=250,7,8)))))))</f>
        <v>1</v>
      </c>
      <c r="V3781" s="21" t="n">
        <f aca="false">IF(AND(OR(Dashboard!$T$3="All",R3781=Dashboard!$T$3),OR(Dashboard!$T$4="All",D3781=Dashboard!$T$4)),1,0)</f>
        <v>1</v>
      </c>
      <c r="W3781" s="21" t="n">
        <f aca="false">IF(V3781=1,T3781+ROW()/10000000,0)</f>
        <v>3.6003781</v>
      </c>
    </row>
    <row r="3782" customFormat="false" ht="15" hidden="false" customHeight="false" outlineLevel="0" collapsed="false">
      <c r="A3782" s="0" t="n">
        <v>18334422</v>
      </c>
      <c r="B3782" s="0" t="s">
        <v>3180</v>
      </c>
      <c r="C3782" s="0" t="n">
        <v>1</v>
      </c>
      <c r="D3782" s="0" t="s">
        <v>6924</v>
      </c>
      <c r="E3782" s="0" t="s">
        <v>9340</v>
      </c>
      <c r="F3782" s="0" t="s">
        <v>9341</v>
      </c>
      <c r="G3782" s="0" t="s">
        <v>9342</v>
      </c>
      <c r="H3782" s="0" t="s">
        <v>3182</v>
      </c>
      <c r="I3782" s="0" t="s">
        <v>2123</v>
      </c>
      <c r="J3782" s="0" t="s">
        <v>47</v>
      </c>
      <c r="K3782" s="0" t="s">
        <v>46</v>
      </c>
      <c r="L3782" s="0" t="s">
        <v>47</v>
      </c>
      <c r="M3782" s="0" t="s">
        <v>47</v>
      </c>
      <c r="N3782" s="0" t="n">
        <v>1</v>
      </c>
      <c r="O3782" s="0" t="n">
        <v>9</v>
      </c>
      <c r="P3782" s="0" t="n">
        <v>300</v>
      </c>
      <c r="Q3782" s="0" t="n">
        <v>2.9</v>
      </c>
      <c r="R3782" s="0" t="str">
        <f aca="false">INDEX(Lookup!$B$4:$B$18,MATCH(C3782,Lookup!$A$4:$A$18,0))</f>
        <v>India</v>
      </c>
      <c r="S3782" s="20" t="n">
        <f aca="false">INDEX(Lookup!$D$4:$D$18,MATCH(C3782,Lookup!$A$4:$A$18,0))</f>
        <v>0.012</v>
      </c>
      <c r="T3782" s="21" t="n">
        <f aca="false">ROUND(P3782*S3782,2)</f>
        <v>3.6</v>
      </c>
      <c r="U3782" s="21" t="n">
        <f aca="false">IF(T3782&lt;=10,1,IF(T3782&lt;=20,2,IF(T3782&lt;=30,3,IF(T3782&lt;=40,4,IF(T3782&lt;=50,5,IF(T3782&lt;=100,6,IF(T3782&lt;=250,7,8)))))))</f>
        <v>1</v>
      </c>
      <c r="V3782" s="21" t="n">
        <f aca="false">IF(AND(OR(Dashboard!$T$3="All",R3782=Dashboard!$T$3),OR(Dashboard!$T$4="All",D3782=Dashboard!$T$4)),1,0)</f>
        <v>1</v>
      </c>
      <c r="W3782" s="21" t="n">
        <f aca="false">IF(V3782=1,T3782+ROW()/10000000,0)</f>
        <v>3.6003782</v>
      </c>
    </row>
    <row r="3783" customFormat="false" ht="15" hidden="false" customHeight="false" outlineLevel="0" collapsed="false">
      <c r="A3783" s="0" t="n">
        <v>18365388</v>
      </c>
      <c r="B3783" s="0" t="s">
        <v>3736</v>
      </c>
      <c r="C3783" s="0" t="n">
        <v>1</v>
      </c>
      <c r="D3783" s="0" t="s">
        <v>6924</v>
      </c>
      <c r="E3783" s="0" t="s">
        <v>9342</v>
      </c>
      <c r="F3783" s="0" t="s">
        <v>9341</v>
      </c>
      <c r="G3783" s="0" t="s">
        <v>9342</v>
      </c>
      <c r="H3783" s="0" t="s">
        <v>3356</v>
      </c>
      <c r="I3783" s="0" t="s">
        <v>2123</v>
      </c>
      <c r="J3783" s="0" t="s">
        <v>47</v>
      </c>
      <c r="K3783" s="0" t="s">
        <v>46</v>
      </c>
      <c r="L3783" s="0" t="s">
        <v>47</v>
      </c>
      <c r="M3783" s="0" t="s">
        <v>47</v>
      </c>
      <c r="N3783" s="0" t="n">
        <v>2</v>
      </c>
      <c r="O3783" s="0" t="n">
        <v>51</v>
      </c>
      <c r="P3783" s="0" t="n">
        <v>600</v>
      </c>
      <c r="Q3783" s="0" t="n">
        <v>3.2</v>
      </c>
      <c r="R3783" s="0" t="str">
        <f aca="false">INDEX(Lookup!$B$4:$B$18,MATCH(C3783,Lookup!$A$4:$A$18,0))</f>
        <v>India</v>
      </c>
      <c r="S3783" s="20" t="n">
        <f aca="false">INDEX(Lookup!$D$4:$D$18,MATCH(C3783,Lookup!$A$4:$A$18,0))</f>
        <v>0.012</v>
      </c>
      <c r="T3783" s="21" t="n">
        <f aca="false">ROUND(P3783*S3783,2)</f>
        <v>7.2</v>
      </c>
      <c r="U3783" s="21" t="n">
        <f aca="false">IF(T3783&lt;=10,1,IF(T3783&lt;=20,2,IF(T3783&lt;=30,3,IF(T3783&lt;=40,4,IF(T3783&lt;=50,5,IF(T3783&lt;=100,6,IF(T3783&lt;=250,7,8)))))))</f>
        <v>1</v>
      </c>
      <c r="V3783" s="21" t="n">
        <f aca="false">IF(AND(OR(Dashboard!$T$3="All",R3783=Dashboard!$T$3),OR(Dashboard!$T$4="All",D3783=Dashboard!$T$4)),1,0)</f>
        <v>1</v>
      </c>
      <c r="W3783" s="21" t="n">
        <f aca="false">IF(V3783=1,T3783+ROW()/10000000,0)</f>
        <v>7.2003783</v>
      </c>
    </row>
    <row r="3784" customFormat="false" ht="15" hidden="false" customHeight="false" outlineLevel="0" collapsed="false">
      <c r="A3784" s="0" t="n">
        <v>18312607</v>
      </c>
      <c r="B3784" s="0" t="s">
        <v>3113</v>
      </c>
      <c r="C3784" s="0" t="n">
        <v>1</v>
      </c>
      <c r="D3784" s="0" t="s">
        <v>6924</v>
      </c>
      <c r="E3784" s="0" t="s">
        <v>9343</v>
      </c>
      <c r="F3784" s="0" t="s">
        <v>9341</v>
      </c>
      <c r="G3784" s="0" t="s">
        <v>9342</v>
      </c>
      <c r="H3784" s="0" t="s">
        <v>153</v>
      </c>
      <c r="I3784" s="0" t="s">
        <v>2123</v>
      </c>
      <c r="J3784" s="0" t="s">
        <v>47</v>
      </c>
      <c r="K3784" s="0" t="s">
        <v>47</v>
      </c>
      <c r="L3784" s="0" t="s">
        <v>47</v>
      </c>
      <c r="M3784" s="0" t="s">
        <v>47</v>
      </c>
      <c r="N3784" s="0" t="n">
        <v>1</v>
      </c>
      <c r="O3784" s="0" t="n">
        <v>4</v>
      </c>
      <c r="P3784" s="0" t="n">
        <v>450</v>
      </c>
      <c r="Q3784" s="0" t="n">
        <v>3</v>
      </c>
      <c r="R3784" s="0" t="str">
        <f aca="false">INDEX(Lookup!$B$4:$B$18,MATCH(C3784,Lookup!$A$4:$A$18,0))</f>
        <v>India</v>
      </c>
      <c r="S3784" s="20" t="n">
        <f aca="false">INDEX(Lookup!$D$4:$D$18,MATCH(C3784,Lookup!$A$4:$A$18,0))</f>
        <v>0.012</v>
      </c>
      <c r="T3784" s="21" t="n">
        <f aca="false">ROUND(P3784*S3784,2)</f>
        <v>5.4</v>
      </c>
      <c r="U3784" s="21" t="n">
        <f aca="false">IF(T3784&lt;=10,1,IF(T3784&lt;=20,2,IF(T3784&lt;=30,3,IF(T3784&lt;=40,4,IF(T3784&lt;=50,5,IF(T3784&lt;=100,6,IF(T3784&lt;=250,7,8)))))))</f>
        <v>1</v>
      </c>
      <c r="V3784" s="21" t="n">
        <f aca="false">IF(AND(OR(Dashboard!$T$3="All",R3784=Dashboard!$T$3),OR(Dashboard!$T$4="All",D3784=Dashboard!$T$4)),1,0)</f>
        <v>1</v>
      </c>
      <c r="W3784" s="21" t="n">
        <f aca="false">IF(V3784=1,T3784+ROW()/10000000,0)</f>
        <v>5.4003784</v>
      </c>
    </row>
    <row r="3785" customFormat="false" ht="15" hidden="false" customHeight="false" outlineLevel="0" collapsed="false">
      <c r="A3785" s="0" t="n">
        <v>309322</v>
      </c>
      <c r="B3785" s="0" t="s">
        <v>9344</v>
      </c>
      <c r="C3785" s="0" t="n">
        <v>1</v>
      </c>
      <c r="D3785" s="0" t="s">
        <v>6924</v>
      </c>
      <c r="E3785" s="0" t="s">
        <v>9345</v>
      </c>
      <c r="F3785" s="0" t="s">
        <v>9341</v>
      </c>
      <c r="G3785" s="0" t="s">
        <v>9342</v>
      </c>
      <c r="H3785" s="0" t="s">
        <v>2868</v>
      </c>
      <c r="I3785" s="0" t="s">
        <v>2123</v>
      </c>
      <c r="J3785" s="0" t="s">
        <v>47</v>
      </c>
      <c r="K3785" s="0" t="s">
        <v>47</v>
      </c>
      <c r="L3785" s="0" t="s">
        <v>47</v>
      </c>
      <c r="M3785" s="0" t="s">
        <v>47</v>
      </c>
      <c r="N3785" s="0" t="n">
        <v>2</v>
      </c>
      <c r="O3785" s="0" t="n">
        <v>15</v>
      </c>
      <c r="P3785" s="0" t="n">
        <v>800</v>
      </c>
      <c r="Q3785" s="0" t="n">
        <v>3.3</v>
      </c>
      <c r="R3785" s="0" t="str">
        <f aca="false">INDEX(Lookup!$B$4:$B$18,MATCH(C3785,Lookup!$A$4:$A$18,0))</f>
        <v>India</v>
      </c>
      <c r="S3785" s="20" t="n">
        <f aca="false">INDEX(Lookup!$D$4:$D$18,MATCH(C3785,Lookup!$A$4:$A$18,0))</f>
        <v>0.012</v>
      </c>
      <c r="T3785" s="21" t="n">
        <f aca="false">ROUND(P3785*S3785,2)</f>
        <v>9.6</v>
      </c>
      <c r="U3785" s="21" t="n">
        <f aca="false">IF(T3785&lt;=10,1,IF(T3785&lt;=20,2,IF(T3785&lt;=30,3,IF(T3785&lt;=40,4,IF(T3785&lt;=50,5,IF(T3785&lt;=100,6,IF(T3785&lt;=250,7,8)))))))</f>
        <v>1</v>
      </c>
      <c r="V3785" s="21" t="n">
        <f aca="false">IF(AND(OR(Dashboard!$T$3="All",R3785=Dashboard!$T$3),OR(Dashboard!$T$4="All",D3785=Dashboard!$T$4)),1,0)</f>
        <v>1</v>
      </c>
      <c r="W3785" s="21" t="n">
        <f aca="false">IF(V3785=1,T3785+ROW()/10000000,0)</f>
        <v>9.6003785</v>
      </c>
    </row>
    <row r="3786" customFormat="false" ht="15" hidden="false" customHeight="false" outlineLevel="0" collapsed="false">
      <c r="A3786" s="0" t="n">
        <v>18429154</v>
      </c>
      <c r="B3786" s="0" t="s">
        <v>9346</v>
      </c>
      <c r="C3786" s="0" t="n">
        <v>1</v>
      </c>
      <c r="D3786" s="0" t="s">
        <v>6924</v>
      </c>
      <c r="E3786" s="0" t="s">
        <v>9347</v>
      </c>
      <c r="F3786" s="0" t="s">
        <v>9341</v>
      </c>
      <c r="G3786" s="0" t="s">
        <v>9342</v>
      </c>
      <c r="H3786" s="0" t="s">
        <v>8926</v>
      </c>
      <c r="I3786" s="0" t="s">
        <v>2123</v>
      </c>
      <c r="J3786" s="0" t="s">
        <v>46</v>
      </c>
      <c r="K3786" s="0" t="s">
        <v>46</v>
      </c>
      <c r="L3786" s="0" t="s">
        <v>47</v>
      </c>
      <c r="M3786" s="0" t="s">
        <v>47</v>
      </c>
      <c r="N3786" s="0" t="n">
        <v>2</v>
      </c>
      <c r="O3786" s="0" t="n">
        <v>7</v>
      </c>
      <c r="P3786" s="0" t="n">
        <v>800</v>
      </c>
      <c r="Q3786" s="0" t="n">
        <v>3.1</v>
      </c>
      <c r="R3786" s="0" t="str">
        <f aca="false">INDEX(Lookup!$B$4:$B$18,MATCH(C3786,Lookup!$A$4:$A$18,0))</f>
        <v>India</v>
      </c>
      <c r="S3786" s="20" t="n">
        <f aca="false">INDEX(Lookup!$D$4:$D$18,MATCH(C3786,Lookup!$A$4:$A$18,0))</f>
        <v>0.012</v>
      </c>
      <c r="T3786" s="21" t="n">
        <f aca="false">ROUND(P3786*S3786,2)</f>
        <v>9.6</v>
      </c>
      <c r="U3786" s="21" t="n">
        <f aca="false">IF(T3786&lt;=10,1,IF(T3786&lt;=20,2,IF(T3786&lt;=30,3,IF(T3786&lt;=40,4,IF(T3786&lt;=50,5,IF(T3786&lt;=100,6,IF(T3786&lt;=250,7,8)))))))</f>
        <v>1</v>
      </c>
      <c r="V3786" s="21" t="n">
        <f aca="false">IF(AND(OR(Dashboard!$T$3="All",R3786=Dashboard!$T$3),OR(Dashboard!$T$4="All",D3786=Dashboard!$T$4)),1,0)</f>
        <v>1</v>
      </c>
      <c r="W3786" s="21" t="n">
        <f aca="false">IF(V3786=1,T3786+ROW()/10000000,0)</f>
        <v>9.6003786</v>
      </c>
    </row>
    <row r="3787" customFormat="false" ht="15" hidden="false" customHeight="false" outlineLevel="0" collapsed="false">
      <c r="A3787" s="0" t="n">
        <v>18336220</v>
      </c>
      <c r="B3787" s="0" t="s">
        <v>8809</v>
      </c>
      <c r="C3787" s="0" t="n">
        <v>1</v>
      </c>
      <c r="D3787" s="0" t="s">
        <v>6924</v>
      </c>
      <c r="E3787" s="0" t="s">
        <v>9348</v>
      </c>
      <c r="F3787" s="0" t="s">
        <v>9341</v>
      </c>
      <c r="G3787" s="0" t="s">
        <v>9342</v>
      </c>
      <c r="H3787" s="0" t="s">
        <v>164</v>
      </c>
      <c r="I3787" s="0" t="s">
        <v>2123</v>
      </c>
      <c r="J3787" s="0" t="s">
        <v>47</v>
      </c>
      <c r="K3787" s="0" t="s">
        <v>47</v>
      </c>
      <c r="L3787" s="0" t="s">
        <v>47</v>
      </c>
      <c r="M3787" s="0" t="s">
        <v>47</v>
      </c>
      <c r="N3787" s="0" t="n">
        <v>2</v>
      </c>
      <c r="O3787" s="0" t="n">
        <v>4</v>
      </c>
      <c r="P3787" s="0" t="n">
        <v>600</v>
      </c>
      <c r="Q3787" s="0" t="n">
        <v>2.9</v>
      </c>
      <c r="R3787" s="0" t="str">
        <f aca="false">INDEX(Lookup!$B$4:$B$18,MATCH(C3787,Lookup!$A$4:$A$18,0))</f>
        <v>India</v>
      </c>
      <c r="S3787" s="20" t="n">
        <f aca="false">INDEX(Lookup!$D$4:$D$18,MATCH(C3787,Lookup!$A$4:$A$18,0))</f>
        <v>0.012</v>
      </c>
      <c r="T3787" s="21" t="n">
        <f aca="false">ROUND(P3787*S3787,2)</f>
        <v>7.2</v>
      </c>
      <c r="U3787" s="21" t="n">
        <f aca="false">IF(T3787&lt;=10,1,IF(T3787&lt;=20,2,IF(T3787&lt;=30,3,IF(T3787&lt;=40,4,IF(T3787&lt;=50,5,IF(T3787&lt;=100,6,IF(T3787&lt;=250,7,8)))))))</f>
        <v>1</v>
      </c>
      <c r="V3787" s="21" t="n">
        <f aca="false">IF(AND(OR(Dashboard!$T$3="All",R3787=Dashboard!$T$3),OR(Dashboard!$T$4="All",D3787=Dashboard!$T$4)),1,0)</f>
        <v>1</v>
      </c>
      <c r="W3787" s="21" t="n">
        <f aca="false">IF(V3787=1,T3787+ROW()/10000000,0)</f>
        <v>7.2003787</v>
      </c>
    </row>
    <row r="3788" customFormat="false" ht="15" hidden="false" customHeight="false" outlineLevel="0" collapsed="false">
      <c r="A3788" s="0" t="n">
        <v>203</v>
      </c>
      <c r="B3788" s="0" t="s">
        <v>2408</v>
      </c>
      <c r="C3788" s="0" t="n">
        <v>1</v>
      </c>
      <c r="D3788" s="0" t="s">
        <v>6924</v>
      </c>
      <c r="E3788" s="0" t="s">
        <v>9349</v>
      </c>
      <c r="F3788" s="0" t="s">
        <v>9341</v>
      </c>
      <c r="G3788" s="0" t="s">
        <v>9342</v>
      </c>
      <c r="H3788" s="0" t="s">
        <v>3392</v>
      </c>
      <c r="I3788" s="0" t="s">
        <v>2123</v>
      </c>
      <c r="J3788" s="0" t="s">
        <v>47</v>
      </c>
      <c r="K3788" s="0" t="s">
        <v>47</v>
      </c>
      <c r="L3788" s="0" t="s">
        <v>47</v>
      </c>
      <c r="M3788" s="0" t="s">
        <v>47</v>
      </c>
      <c r="N3788" s="0" t="n">
        <v>2</v>
      </c>
      <c r="O3788" s="0" t="n">
        <v>238</v>
      </c>
      <c r="P3788" s="0" t="n">
        <v>700</v>
      </c>
      <c r="Q3788" s="0" t="n">
        <v>2.5</v>
      </c>
      <c r="R3788" s="0" t="str">
        <f aca="false">INDEX(Lookup!$B$4:$B$18,MATCH(C3788,Lookup!$A$4:$A$18,0))</f>
        <v>India</v>
      </c>
      <c r="S3788" s="20" t="n">
        <f aca="false">INDEX(Lookup!$D$4:$D$18,MATCH(C3788,Lookup!$A$4:$A$18,0))</f>
        <v>0.012</v>
      </c>
      <c r="T3788" s="21" t="n">
        <f aca="false">ROUND(P3788*S3788,2)</f>
        <v>8.4</v>
      </c>
      <c r="U3788" s="21" t="n">
        <f aca="false">IF(T3788&lt;=10,1,IF(T3788&lt;=20,2,IF(T3788&lt;=30,3,IF(T3788&lt;=40,4,IF(T3788&lt;=50,5,IF(T3788&lt;=100,6,IF(T3788&lt;=250,7,8)))))))</f>
        <v>1</v>
      </c>
      <c r="V3788" s="21" t="n">
        <f aca="false">IF(AND(OR(Dashboard!$T$3="All",R3788=Dashboard!$T$3),OR(Dashboard!$T$4="All",D3788=Dashboard!$T$4)),1,0)</f>
        <v>1</v>
      </c>
      <c r="W3788" s="21" t="n">
        <f aca="false">IF(V3788=1,T3788+ROW()/10000000,0)</f>
        <v>8.4003788</v>
      </c>
    </row>
    <row r="3789" customFormat="false" ht="15" hidden="false" customHeight="false" outlineLevel="0" collapsed="false">
      <c r="A3789" s="0" t="n">
        <v>18414479</v>
      </c>
      <c r="B3789" s="0" t="s">
        <v>5099</v>
      </c>
      <c r="C3789" s="0" t="n">
        <v>1</v>
      </c>
      <c r="D3789" s="0" t="s">
        <v>6924</v>
      </c>
      <c r="E3789" s="0" t="s">
        <v>9350</v>
      </c>
      <c r="F3789" s="0" t="s">
        <v>9341</v>
      </c>
      <c r="G3789" s="0" t="s">
        <v>9342</v>
      </c>
      <c r="H3789" s="0" t="s">
        <v>2185</v>
      </c>
      <c r="I3789" s="0" t="s">
        <v>2123</v>
      </c>
      <c r="J3789" s="0" t="s">
        <v>47</v>
      </c>
      <c r="K3789" s="0" t="s">
        <v>46</v>
      </c>
      <c r="L3789" s="0" t="s">
        <v>47</v>
      </c>
      <c r="M3789" s="0" t="s">
        <v>47</v>
      </c>
      <c r="N3789" s="0" t="n">
        <v>2</v>
      </c>
      <c r="O3789" s="0" t="n">
        <v>13</v>
      </c>
      <c r="P3789" s="0" t="n">
        <v>600</v>
      </c>
      <c r="Q3789" s="0" t="n">
        <v>2.8</v>
      </c>
      <c r="R3789" s="0" t="str">
        <f aca="false">INDEX(Lookup!$B$4:$B$18,MATCH(C3789,Lookup!$A$4:$A$18,0))</f>
        <v>India</v>
      </c>
      <c r="S3789" s="20" t="n">
        <f aca="false">INDEX(Lookup!$D$4:$D$18,MATCH(C3789,Lookup!$A$4:$A$18,0))</f>
        <v>0.012</v>
      </c>
      <c r="T3789" s="21" t="n">
        <f aca="false">ROUND(P3789*S3789,2)</f>
        <v>7.2</v>
      </c>
      <c r="U3789" s="21" t="n">
        <f aca="false">IF(T3789&lt;=10,1,IF(T3789&lt;=20,2,IF(T3789&lt;=30,3,IF(T3789&lt;=40,4,IF(T3789&lt;=50,5,IF(T3789&lt;=100,6,IF(T3789&lt;=250,7,8)))))))</f>
        <v>1</v>
      </c>
      <c r="V3789" s="21" t="n">
        <f aca="false">IF(AND(OR(Dashboard!$T$3="All",R3789=Dashboard!$T$3),OR(Dashboard!$T$4="All",D3789=Dashboard!$T$4)),1,0)</f>
        <v>1</v>
      </c>
      <c r="W3789" s="21" t="n">
        <f aca="false">IF(V3789=1,T3789+ROW()/10000000,0)</f>
        <v>7.2003789</v>
      </c>
    </row>
    <row r="3790" customFormat="false" ht="15" hidden="false" customHeight="false" outlineLevel="0" collapsed="false">
      <c r="A3790" s="0" t="n">
        <v>1625</v>
      </c>
      <c r="B3790" s="0" t="s">
        <v>9351</v>
      </c>
      <c r="C3790" s="0" t="n">
        <v>1</v>
      </c>
      <c r="D3790" s="0" t="s">
        <v>6924</v>
      </c>
      <c r="E3790" s="0" t="s">
        <v>9352</v>
      </c>
      <c r="F3790" s="0" t="s">
        <v>9341</v>
      </c>
      <c r="G3790" s="0" t="s">
        <v>9342</v>
      </c>
      <c r="H3790" s="0" t="s">
        <v>2128</v>
      </c>
      <c r="I3790" s="0" t="s">
        <v>2123</v>
      </c>
      <c r="J3790" s="0" t="s">
        <v>47</v>
      </c>
      <c r="K3790" s="0" t="s">
        <v>46</v>
      </c>
      <c r="L3790" s="0" t="s">
        <v>47</v>
      </c>
      <c r="M3790" s="0" t="s">
        <v>47</v>
      </c>
      <c r="N3790" s="0" t="n">
        <v>1</v>
      </c>
      <c r="O3790" s="0" t="n">
        <v>49</v>
      </c>
      <c r="P3790" s="0" t="n">
        <v>300</v>
      </c>
      <c r="Q3790" s="0" t="n">
        <v>2.6</v>
      </c>
      <c r="R3790" s="0" t="str">
        <f aca="false">INDEX(Lookup!$B$4:$B$18,MATCH(C3790,Lookup!$A$4:$A$18,0))</f>
        <v>India</v>
      </c>
      <c r="S3790" s="20" t="n">
        <f aca="false">INDEX(Lookup!$D$4:$D$18,MATCH(C3790,Lookup!$A$4:$A$18,0))</f>
        <v>0.012</v>
      </c>
      <c r="T3790" s="21" t="n">
        <f aca="false">ROUND(P3790*S3790,2)</f>
        <v>3.6</v>
      </c>
      <c r="U3790" s="21" t="n">
        <f aca="false">IF(T3790&lt;=10,1,IF(T3790&lt;=20,2,IF(T3790&lt;=30,3,IF(T3790&lt;=40,4,IF(T3790&lt;=50,5,IF(T3790&lt;=100,6,IF(T3790&lt;=250,7,8)))))))</f>
        <v>1</v>
      </c>
      <c r="V3790" s="21" t="n">
        <f aca="false">IF(AND(OR(Dashboard!$T$3="All",R3790=Dashboard!$T$3),OR(Dashboard!$T$4="All",D3790=Dashboard!$T$4)),1,0)</f>
        <v>1</v>
      </c>
      <c r="W3790" s="21" t="n">
        <f aca="false">IF(V3790=1,T3790+ROW()/10000000,0)</f>
        <v>3.600379</v>
      </c>
    </row>
    <row r="3791" customFormat="false" ht="15" hidden="false" customHeight="false" outlineLevel="0" collapsed="false">
      <c r="A3791" s="0" t="n">
        <v>2899</v>
      </c>
      <c r="B3791" s="0" t="s">
        <v>2719</v>
      </c>
      <c r="C3791" s="0" t="n">
        <v>1</v>
      </c>
      <c r="D3791" s="0" t="s">
        <v>6924</v>
      </c>
      <c r="E3791" s="0" t="s">
        <v>9353</v>
      </c>
      <c r="F3791" s="0" t="s">
        <v>9341</v>
      </c>
      <c r="G3791" s="0" t="s">
        <v>9342</v>
      </c>
      <c r="H3791" s="0" t="s">
        <v>2723</v>
      </c>
      <c r="I3791" s="0" t="s">
        <v>2123</v>
      </c>
      <c r="J3791" s="0" t="s">
        <v>46</v>
      </c>
      <c r="K3791" s="0" t="s">
        <v>46</v>
      </c>
      <c r="L3791" s="0" t="s">
        <v>47</v>
      </c>
      <c r="M3791" s="0" t="s">
        <v>47</v>
      </c>
      <c r="N3791" s="0" t="n">
        <v>2</v>
      </c>
      <c r="O3791" s="0" t="n">
        <v>235</v>
      </c>
      <c r="P3791" s="0" t="n">
        <v>750</v>
      </c>
      <c r="Q3791" s="0" t="n">
        <v>3.3</v>
      </c>
      <c r="R3791" s="0" t="str">
        <f aca="false">INDEX(Lookup!$B$4:$B$18,MATCH(C3791,Lookup!$A$4:$A$18,0))</f>
        <v>India</v>
      </c>
      <c r="S3791" s="20" t="n">
        <f aca="false">INDEX(Lookup!$D$4:$D$18,MATCH(C3791,Lookup!$A$4:$A$18,0))</f>
        <v>0.012</v>
      </c>
      <c r="T3791" s="21" t="n">
        <f aca="false">ROUND(P3791*S3791,2)</f>
        <v>9</v>
      </c>
      <c r="U3791" s="21" t="n">
        <f aca="false">IF(T3791&lt;=10,1,IF(T3791&lt;=20,2,IF(T3791&lt;=30,3,IF(T3791&lt;=40,4,IF(T3791&lt;=50,5,IF(T3791&lt;=100,6,IF(T3791&lt;=250,7,8)))))))</f>
        <v>1</v>
      </c>
      <c r="V3791" s="21" t="n">
        <f aca="false">IF(AND(OR(Dashboard!$T$3="All",R3791=Dashboard!$T$3),OR(Dashboard!$T$4="All",D3791=Dashboard!$T$4)),1,0)</f>
        <v>1</v>
      </c>
      <c r="W3791" s="21" t="n">
        <f aca="false">IF(V3791=1,T3791+ROW()/10000000,0)</f>
        <v>9.0003791</v>
      </c>
    </row>
    <row r="3792" customFormat="false" ht="15" hidden="false" customHeight="false" outlineLevel="0" collapsed="false">
      <c r="A3792" s="0" t="n">
        <v>18180081</v>
      </c>
      <c r="B3792" s="0" t="s">
        <v>9354</v>
      </c>
      <c r="C3792" s="0" t="n">
        <v>1</v>
      </c>
      <c r="D3792" s="0" t="s">
        <v>6924</v>
      </c>
      <c r="E3792" s="0" t="s">
        <v>9355</v>
      </c>
      <c r="F3792" s="0" t="s">
        <v>9341</v>
      </c>
      <c r="G3792" s="0" t="s">
        <v>9342</v>
      </c>
      <c r="H3792" s="0" t="s">
        <v>2185</v>
      </c>
      <c r="I3792" s="0" t="s">
        <v>2123</v>
      </c>
      <c r="J3792" s="0" t="s">
        <v>47</v>
      </c>
      <c r="K3792" s="0" t="s">
        <v>47</v>
      </c>
      <c r="L3792" s="0" t="s">
        <v>47</v>
      </c>
      <c r="M3792" s="0" t="s">
        <v>47</v>
      </c>
      <c r="N3792" s="0" t="n">
        <v>1</v>
      </c>
      <c r="O3792" s="0" t="n">
        <v>5</v>
      </c>
      <c r="P3792" s="0" t="n">
        <v>400</v>
      </c>
      <c r="Q3792" s="0" t="n">
        <v>3</v>
      </c>
      <c r="R3792" s="0" t="str">
        <f aca="false">INDEX(Lookup!$B$4:$B$18,MATCH(C3792,Lookup!$A$4:$A$18,0))</f>
        <v>India</v>
      </c>
      <c r="S3792" s="20" t="n">
        <f aca="false">INDEX(Lookup!$D$4:$D$18,MATCH(C3792,Lookup!$A$4:$A$18,0))</f>
        <v>0.012</v>
      </c>
      <c r="T3792" s="21" t="n">
        <f aca="false">ROUND(P3792*S3792,2)</f>
        <v>4.8</v>
      </c>
      <c r="U3792" s="21" t="n">
        <f aca="false">IF(T3792&lt;=10,1,IF(T3792&lt;=20,2,IF(T3792&lt;=30,3,IF(T3792&lt;=40,4,IF(T3792&lt;=50,5,IF(T3792&lt;=100,6,IF(T3792&lt;=250,7,8)))))))</f>
        <v>1</v>
      </c>
      <c r="V3792" s="21" t="n">
        <f aca="false">IF(AND(OR(Dashboard!$T$3="All",R3792=Dashboard!$T$3),OR(Dashboard!$T$4="All",D3792=Dashboard!$T$4)),1,0)</f>
        <v>1</v>
      </c>
      <c r="W3792" s="21" t="n">
        <f aca="false">IF(V3792=1,T3792+ROW()/10000000,0)</f>
        <v>4.8003792</v>
      </c>
    </row>
    <row r="3793" customFormat="false" ht="15" hidden="false" customHeight="false" outlineLevel="0" collapsed="false">
      <c r="A3793" s="0" t="n">
        <v>473</v>
      </c>
      <c r="B3793" s="0" t="s">
        <v>4942</v>
      </c>
      <c r="C3793" s="0" t="n">
        <v>1</v>
      </c>
      <c r="D3793" s="0" t="s">
        <v>6924</v>
      </c>
      <c r="E3793" s="0" t="s">
        <v>9356</v>
      </c>
      <c r="F3793" s="0" t="s">
        <v>9341</v>
      </c>
      <c r="G3793" s="0" t="s">
        <v>9342</v>
      </c>
      <c r="H3793" s="0" t="s">
        <v>2050</v>
      </c>
      <c r="I3793" s="0" t="s">
        <v>2123</v>
      </c>
      <c r="J3793" s="0" t="s">
        <v>47</v>
      </c>
      <c r="K3793" s="0" t="s">
        <v>47</v>
      </c>
      <c r="L3793" s="0" t="s">
        <v>47</v>
      </c>
      <c r="M3793" s="0" t="s">
        <v>47</v>
      </c>
      <c r="N3793" s="0" t="n">
        <v>1</v>
      </c>
      <c r="O3793" s="0" t="n">
        <v>191</v>
      </c>
      <c r="P3793" s="0" t="n">
        <v>300</v>
      </c>
      <c r="Q3793" s="0" t="n">
        <v>2.5</v>
      </c>
      <c r="R3793" s="0" t="str">
        <f aca="false">INDEX(Lookup!$B$4:$B$18,MATCH(C3793,Lookup!$A$4:$A$18,0))</f>
        <v>India</v>
      </c>
      <c r="S3793" s="20" t="n">
        <f aca="false">INDEX(Lookup!$D$4:$D$18,MATCH(C3793,Lookup!$A$4:$A$18,0))</f>
        <v>0.012</v>
      </c>
      <c r="T3793" s="21" t="n">
        <f aca="false">ROUND(P3793*S3793,2)</f>
        <v>3.6</v>
      </c>
      <c r="U3793" s="21" t="n">
        <f aca="false">IF(T3793&lt;=10,1,IF(T3793&lt;=20,2,IF(T3793&lt;=30,3,IF(T3793&lt;=40,4,IF(T3793&lt;=50,5,IF(T3793&lt;=100,6,IF(T3793&lt;=250,7,8)))))))</f>
        <v>1</v>
      </c>
      <c r="V3793" s="21" t="n">
        <f aca="false">IF(AND(OR(Dashboard!$T$3="All",R3793=Dashboard!$T$3),OR(Dashboard!$T$4="All",D3793=Dashboard!$T$4)),1,0)</f>
        <v>1</v>
      </c>
      <c r="W3793" s="21" t="n">
        <f aca="false">IF(V3793=1,T3793+ROW()/10000000,0)</f>
        <v>3.6003793</v>
      </c>
    </row>
    <row r="3794" customFormat="false" ht="15" hidden="false" customHeight="false" outlineLevel="0" collapsed="false">
      <c r="A3794" s="0" t="n">
        <v>18355419</v>
      </c>
      <c r="B3794" s="0" t="s">
        <v>9357</v>
      </c>
      <c r="C3794" s="0" t="n">
        <v>1</v>
      </c>
      <c r="D3794" s="0" t="s">
        <v>6924</v>
      </c>
      <c r="E3794" s="0" t="s">
        <v>9358</v>
      </c>
      <c r="F3794" s="0" t="s">
        <v>9341</v>
      </c>
      <c r="G3794" s="0" t="s">
        <v>9342</v>
      </c>
      <c r="H3794" s="0" t="s">
        <v>394</v>
      </c>
      <c r="I3794" s="0" t="s">
        <v>2123</v>
      </c>
      <c r="J3794" s="0" t="s">
        <v>47</v>
      </c>
      <c r="K3794" s="0" t="s">
        <v>47</v>
      </c>
      <c r="L3794" s="0" t="s">
        <v>47</v>
      </c>
      <c r="M3794" s="0" t="s">
        <v>47</v>
      </c>
      <c r="N3794" s="0" t="n">
        <v>2</v>
      </c>
      <c r="O3794" s="0" t="n">
        <v>14</v>
      </c>
      <c r="P3794" s="0" t="n">
        <v>700</v>
      </c>
      <c r="Q3794" s="0" t="n">
        <v>3.4</v>
      </c>
      <c r="R3794" s="0" t="str">
        <f aca="false">INDEX(Lookup!$B$4:$B$18,MATCH(C3794,Lookup!$A$4:$A$18,0))</f>
        <v>India</v>
      </c>
      <c r="S3794" s="20" t="n">
        <f aca="false">INDEX(Lookup!$D$4:$D$18,MATCH(C3794,Lookup!$A$4:$A$18,0))</f>
        <v>0.012</v>
      </c>
      <c r="T3794" s="21" t="n">
        <f aca="false">ROUND(P3794*S3794,2)</f>
        <v>8.4</v>
      </c>
      <c r="U3794" s="21" t="n">
        <f aca="false">IF(T3794&lt;=10,1,IF(T3794&lt;=20,2,IF(T3794&lt;=30,3,IF(T3794&lt;=40,4,IF(T3794&lt;=50,5,IF(T3794&lt;=100,6,IF(T3794&lt;=250,7,8)))))))</f>
        <v>1</v>
      </c>
      <c r="V3794" s="21" t="n">
        <f aca="false">IF(AND(OR(Dashboard!$T$3="All",R3794=Dashboard!$T$3),OR(Dashboard!$T$4="All",D3794=Dashboard!$T$4)),1,0)</f>
        <v>1</v>
      </c>
      <c r="W3794" s="21" t="n">
        <f aca="false">IF(V3794=1,T3794+ROW()/10000000,0)</f>
        <v>8.4003794</v>
      </c>
    </row>
    <row r="3795" customFormat="false" ht="15" hidden="false" customHeight="false" outlineLevel="0" collapsed="false">
      <c r="A3795" s="0" t="n">
        <v>18432237</v>
      </c>
      <c r="B3795" s="0" t="s">
        <v>5101</v>
      </c>
      <c r="C3795" s="0" t="n">
        <v>1</v>
      </c>
      <c r="D3795" s="0" t="s">
        <v>6924</v>
      </c>
      <c r="E3795" s="0" t="s">
        <v>9342</v>
      </c>
      <c r="F3795" s="0" t="s">
        <v>9341</v>
      </c>
      <c r="G3795" s="0" t="s">
        <v>9342</v>
      </c>
      <c r="H3795" s="0" t="s">
        <v>3392</v>
      </c>
      <c r="I3795" s="0" t="s">
        <v>2123</v>
      </c>
      <c r="J3795" s="0" t="s">
        <v>47</v>
      </c>
      <c r="K3795" s="0" t="s">
        <v>46</v>
      </c>
      <c r="L3795" s="0" t="s">
        <v>47</v>
      </c>
      <c r="M3795" s="0" t="s">
        <v>47</v>
      </c>
      <c r="N3795" s="0" t="n">
        <v>2</v>
      </c>
      <c r="O3795" s="0" t="n">
        <v>6</v>
      </c>
      <c r="P3795" s="0" t="n">
        <v>500</v>
      </c>
      <c r="Q3795" s="0" t="n">
        <v>3.3</v>
      </c>
      <c r="R3795" s="0" t="str">
        <f aca="false">INDEX(Lookup!$B$4:$B$18,MATCH(C3795,Lookup!$A$4:$A$18,0))</f>
        <v>India</v>
      </c>
      <c r="S3795" s="20" t="n">
        <f aca="false">INDEX(Lookup!$D$4:$D$18,MATCH(C3795,Lookup!$A$4:$A$18,0))</f>
        <v>0.012</v>
      </c>
      <c r="T3795" s="21" t="n">
        <f aca="false">ROUND(P3795*S3795,2)</f>
        <v>6</v>
      </c>
      <c r="U3795" s="21" t="n">
        <f aca="false">IF(T3795&lt;=10,1,IF(T3795&lt;=20,2,IF(T3795&lt;=30,3,IF(T3795&lt;=40,4,IF(T3795&lt;=50,5,IF(T3795&lt;=100,6,IF(T3795&lt;=250,7,8)))))))</f>
        <v>1</v>
      </c>
      <c r="V3795" s="21" t="n">
        <f aca="false">IF(AND(OR(Dashboard!$T$3="All",R3795=Dashboard!$T$3),OR(Dashboard!$T$4="All",D3795=Dashboard!$T$4)),1,0)</f>
        <v>1</v>
      </c>
      <c r="W3795" s="21" t="n">
        <f aca="false">IF(V3795=1,T3795+ROW()/10000000,0)</f>
        <v>6.0003795</v>
      </c>
    </row>
    <row r="3796" customFormat="false" ht="15" hidden="false" customHeight="false" outlineLevel="0" collapsed="false">
      <c r="A3796" s="0" t="n">
        <v>259</v>
      </c>
      <c r="B3796" s="0" t="s">
        <v>2075</v>
      </c>
      <c r="C3796" s="0" t="n">
        <v>1</v>
      </c>
      <c r="D3796" s="0" t="s">
        <v>6924</v>
      </c>
      <c r="E3796" s="0" t="s">
        <v>9359</v>
      </c>
      <c r="F3796" s="0" t="s">
        <v>9341</v>
      </c>
      <c r="G3796" s="0" t="s">
        <v>9342</v>
      </c>
      <c r="H3796" s="0" t="s">
        <v>3972</v>
      </c>
      <c r="I3796" s="0" t="s">
        <v>2123</v>
      </c>
      <c r="J3796" s="0" t="s">
        <v>47</v>
      </c>
      <c r="K3796" s="0" t="s">
        <v>46</v>
      </c>
      <c r="L3796" s="0" t="s">
        <v>47</v>
      </c>
      <c r="M3796" s="0" t="s">
        <v>47</v>
      </c>
      <c r="N3796" s="0" t="n">
        <v>3</v>
      </c>
      <c r="O3796" s="0" t="n">
        <v>276</v>
      </c>
      <c r="P3796" s="0" t="n">
        <v>1000</v>
      </c>
      <c r="Q3796" s="0" t="n">
        <v>3.3</v>
      </c>
      <c r="R3796" s="0" t="str">
        <f aca="false">INDEX(Lookup!$B$4:$B$18,MATCH(C3796,Lookup!$A$4:$A$18,0))</f>
        <v>India</v>
      </c>
      <c r="S3796" s="20" t="n">
        <f aca="false">INDEX(Lookup!$D$4:$D$18,MATCH(C3796,Lookup!$A$4:$A$18,0))</f>
        <v>0.012</v>
      </c>
      <c r="T3796" s="21" t="n">
        <f aca="false">ROUND(P3796*S3796,2)</f>
        <v>12</v>
      </c>
      <c r="U3796" s="21" t="n">
        <f aca="false">IF(T3796&lt;=10,1,IF(T3796&lt;=20,2,IF(T3796&lt;=30,3,IF(T3796&lt;=40,4,IF(T3796&lt;=50,5,IF(T3796&lt;=100,6,IF(T3796&lt;=250,7,8)))))))</f>
        <v>2</v>
      </c>
      <c r="V3796" s="21" t="n">
        <f aca="false">IF(AND(OR(Dashboard!$T$3="All",R3796=Dashboard!$T$3),OR(Dashboard!$T$4="All",D3796=Dashboard!$T$4)),1,0)</f>
        <v>1</v>
      </c>
      <c r="W3796" s="21" t="n">
        <f aca="false">IF(V3796=1,T3796+ROW()/10000000,0)</f>
        <v>12.0003796</v>
      </c>
    </row>
    <row r="3797" customFormat="false" ht="15" hidden="false" customHeight="false" outlineLevel="0" collapsed="false">
      <c r="A3797" s="0" t="n">
        <v>7316</v>
      </c>
      <c r="B3797" s="0" t="s">
        <v>3222</v>
      </c>
      <c r="C3797" s="0" t="n">
        <v>1</v>
      </c>
      <c r="D3797" s="0" t="s">
        <v>6924</v>
      </c>
      <c r="E3797" s="0" t="s">
        <v>9360</v>
      </c>
      <c r="F3797" s="0" t="s">
        <v>9341</v>
      </c>
      <c r="G3797" s="0" t="s">
        <v>9342</v>
      </c>
      <c r="H3797" s="0" t="s">
        <v>2288</v>
      </c>
      <c r="I3797" s="0" t="s">
        <v>2123</v>
      </c>
      <c r="J3797" s="0" t="s">
        <v>46</v>
      </c>
      <c r="K3797" s="0" t="s">
        <v>46</v>
      </c>
      <c r="L3797" s="0" t="s">
        <v>47</v>
      </c>
      <c r="M3797" s="0" t="s">
        <v>47</v>
      </c>
      <c r="N3797" s="0" t="n">
        <v>3</v>
      </c>
      <c r="O3797" s="0" t="n">
        <v>104</v>
      </c>
      <c r="P3797" s="0" t="n">
        <v>1500</v>
      </c>
      <c r="Q3797" s="0" t="n">
        <v>3.1</v>
      </c>
      <c r="R3797" s="0" t="str">
        <f aca="false">INDEX(Lookup!$B$4:$B$18,MATCH(C3797,Lookup!$A$4:$A$18,0))</f>
        <v>India</v>
      </c>
      <c r="S3797" s="20" t="n">
        <f aca="false">INDEX(Lookup!$D$4:$D$18,MATCH(C3797,Lookup!$A$4:$A$18,0))</f>
        <v>0.012</v>
      </c>
      <c r="T3797" s="21" t="n">
        <f aca="false">ROUND(P3797*S3797,2)</f>
        <v>18</v>
      </c>
      <c r="U3797" s="21" t="n">
        <f aca="false">IF(T3797&lt;=10,1,IF(T3797&lt;=20,2,IF(T3797&lt;=30,3,IF(T3797&lt;=40,4,IF(T3797&lt;=50,5,IF(T3797&lt;=100,6,IF(T3797&lt;=250,7,8)))))))</f>
        <v>2</v>
      </c>
      <c r="V3797" s="21" t="n">
        <f aca="false">IF(AND(OR(Dashboard!$T$3="All",R3797=Dashboard!$T$3),OR(Dashboard!$T$4="All",D3797=Dashboard!$T$4)),1,0)</f>
        <v>1</v>
      </c>
      <c r="W3797" s="21" t="n">
        <f aca="false">IF(V3797=1,T3797+ROW()/10000000,0)</f>
        <v>18.0003797</v>
      </c>
    </row>
    <row r="3798" customFormat="false" ht="15" hidden="false" customHeight="false" outlineLevel="0" collapsed="false">
      <c r="A3798" s="0" t="n">
        <v>18222566</v>
      </c>
      <c r="B3798" s="0" t="s">
        <v>9361</v>
      </c>
      <c r="C3798" s="0" t="n">
        <v>1</v>
      </c>
      <c r="D3798" s="0" t="s">
        <v>6924</v>
      </c>
      <c r="E3798" s="0" t="s">
        <v>9362</v>
      </c>
      <c r="F3798" s="0" t="s">
        <v>9341</v>
      </c>
      <c r="G3798" s="0" t="s">
        <v>9342</v>
      </c>
      <c r="H3798" s="0" t="s">
        <v>3380</v>
      </c>
      <c r="I3798" s="0" t="s">
        <v>2123</v>
      </c>
      <c r="J3798" s="0" t="s">
        <v>46</v>
      </c>
      <c r="K3798" s="0" t="s">
        <v>47</v>
      </c>
      <c r="L3798" s="0" t="s">
        <v>47</v>
      </c>
      <c r="M3798" s="0" t="s">
        <v>47</v>
      </c>
      <c r="N3798" s="0" t="n">
        <v>3</v>
      </c>
      <c r="O3798" s="0" t="n">
        <v>267</v>
      </c>
      <c r="P3798" s="0" t="n">
        <v>1700</v>
      </c>
      <c r="Q3798" s="0" t="n">
        <v>3.4</v>
      </c>
      <c r="R3798" s="0" t="str">
        <f aca="false">INDEX(Lookup!$B$4:$B$18,MATCH(C3798,Lookup!$A$4:$A$18,0))</f>
        <v>India</v>
      </c>
      <c r="S3798" s="20" t="n">
        <f aca="false">INDEX(Lookup!$D$4:$D$18,MATCH(C3798,Lookup!$A$4:$A$18,0))</f>
        <v>0.012</v>
      </c>
      <c r="T3798" s="21" t="n">
        <f aca="false">ROUND(P3798*S3798,2)</f>
        <v>20.4</v>
      </c>
      <c r="U3798" s="21" t="n">
        <f aca="false">IF(T3798&lt;=10,1,IF(T3798&lt;=20,2,IF(T3798&lt;=30,3,IF(T3798&lt;=40,4,IF(T3798&lt;=50,5,IF(T3798&lt;=100,6,IF(T3798&lt;=250,7,8)))))))</f>
        <v>3</v>
      </c>
      <c r="V3798" s="21" t="n">
        <f aca="false">IF(AND(OR(Dashboard!$T$3="All",R3798=Dashboard!$T$3),OR(Dashboard!$T$4="All",D3798=Dashboard!$T$4)),1,0)</f>
        <v>1</v>
      </c>
      <c r="W3798" s="21" t="n">
        <f aca="false">IF(V3798=1,T3798+ROW()/10000000,0)</f>
        <v>20.4003798</v>
      </c>
    </row>
    <row r="3799" customFormat="false" ht="15" hidden="false" customHeight="false" outlineLevel="0" collapsed="false">
      <c r="A3799" s="0" t="n">
        <v>443</v>
      </c>
      <c r="B3799" s="0" t="s">
        <v>9363</v>
      </c>
      <c r="C3799" s="0" t="n">
        <v>1</v>
      </c>
      <c r="D3799" s="0" t="s">
        <v>6924</v>
      </c>
      <c r="E3799" s="0" t="s">
        <v>9364</v>
      </c>
      <c r="F3799" s="0" t="s">
        <v>9341</v>
      </c>
      <c r="G3799" s="0" t="s">
        <v>9342</v>
      </c>
      <c r="H3799" s="0" t="s">
        <v>2122</v>
      </c>
      <c r="I3799" s="0" t="s">
        <v>2123</v>
      </c>
      <c r="J3799" s="0" t="s">
        <v>47</v>
      </c>
      <c r="K3799" s="0" t="s">
        <v>46</v>
      </c>
      <c r="L3799" s="0" t="s">
        <v>47</v>
      </c>
      <c r="M3799" s="0" t="s">
        <v>47</v>
      </c>
      <c r="N3799" s="0" t="n">
        <v>2</v>
      </c>
      <c r="O3799" s="0" t="n">
        <v>121</v>
      </c>
      <c r="P3799" s="0" t="n">
        <v>600</v>
      </c>
      <c r="Q3799" s="0" t="n">
        <v>3.4</v>
      </c>
      <c r="R3799" s="0" t="str">
        <f aca="false">INDEX(Lookup!$B$4:$B$18,MATCH(C3799,Lookup!$A$4:$A$18,0))</f>
        <v>India</v>
      </c>
      <c r="S3799" s="20" t="n">
        <f aca="false">INDEX(Lookup!$D$4:$D$18,MATCH(C3799,Lookup!$A$4:$A$18,0))</f>
        <v>0.012</v>
      </c>
      <c r="T3799" s="21" t="n">
        <f aca="false">ROUND(P3799*S3799,2)</f>
        <v>7.2</v>
      </c>
      <c r="U3799" s="21" t="n">
        <f aca="false">IF(T3799&lt;=10,1,IF(T3799&lt;=20,2,IF(T3799&lt;=30,3,IF(T3799&lt;=40,4,IF(T3799&lt;=50,5,IF(T3799&lt;=100,6,IF(T3799&lt;=250,7,8)))))))</f>
        <v>1</v>
      </c>
      <c r="V3799" s="21" t="n">
        <f aca="false">IF(AND(OR(Dashboard!$T$3="All",R3799=Dashboard!$T$3),OR(Dashboard!$T$4="All",D3799=Dashboard!$T$4)),1,0)</f>
        <v>1</v>
      </c>
      <c r="W3799" s="21" t="n">
        <f aca="false">IF(V3799=1,T3799+ROW()/10000000,0)</f>
        <v>7.2003799</v>
      </c>
    </row>
    <row r="3800" customFormat="false" ht="15" hidden="false" customHeight="false" outlineLevel="0" collapsed="false">
      <c r="A3800" s="0" t="n">
        <v>308315</v>
      </c>
      <c r="B3800" s="0" t="s">
        <v>9365</v>
      </c>
      <c r="C3800" s="0" t="n">
        <v>1</v>
      </c>
      <c r="D3800" s="0" t="s">
        <v>6924</v>
      </c>
      <c r="E3800" s="0" t="s">
        <v>9366</v>
      </c>
      <c r="F3800" s="0" t="s">
        <v>9341</v>
      </c>
      <c r="G3800" s="0" t="s">
        <v>9342</v>
      </c>
      <c r="H3800" s="0" t="s">
        <v>3539</v>
      </c>
      <c r="I3800" s="0" t="s">
        <v>2123</v>
      </c>
      <c r="J3800" s="0" t="s">
        <v>46</v>
      </c>
      <c r="K3800" s="0" t="s">
        <v>47</v>
      </c>
      <c r="L3800" s="0" t="s">
        <v>47</v>
      </c>
      <c r="M3800" s="0" t="s">
        <v>47</v>
      </c>
      <c r="N3800" s="0" t="n">
        <v>3</v>
      </c>
      <c r="O3800" s="0" t="n">
        <v>23</v>
      </c>
      <c r="P3800" s="0" t="n">
        <v>1000</v>
      </c>
      <c r="Q3800" s="0" t="n">
        <v>3.3</v>
      </c>
      <c r="R3800" s="0" t="str">
        <f aca="false">INDEX(Lookup!$B$4:$B$18,MATCH(C3800,Lookup!$A$4:$A$18,0))</f>
        <v>India</v>
      </c>
      <c r="S3800" s="20" t="n">
        <f aca="false">INDEX(Lookup!$D$4:$D$18,MATCH(C3800,Lookup!$A$4:$A$18,0))</f>
        <v>0.012</v>
      </c>
      <c r="T3800" s="21" t="n">
        <f aca="false">ROUND(P3800*S3800,2)</f>
        <v>12</v>
      </c>
      <c r="U3800" s="21" t="n">
        <f aca="false">IF(T3800&lt;=10,1,IF(T3800&lt;=20,2,IF(T3800&lt;=30,3,IF(T3800&lt;=40,4,IF(T3800&lt;=50,5,IF(T3800&lt;=100,6,IF(T3800&lt;=250,7,8)))))))</f>
        <v>2</v>
      </c>
      <c r="V3800" s="21" t="n">
        <f aca="false">IF(AND(OR(Dashboard!$T$3="All",R3800=Dashboard!$T$3),OR(Dashboard!$T$4="All",D3800=Dashboard!$T$4)),1,0)</f>
        <v>1</v>
      </c>
      <c r="W3800" s="21" t="n">
        <f aca="false">IF(V3800=1,T3800+ROW()/10000000,0)</f>
        <v>12.00038</v>
      </c>
    </row>
    <row r="3801" customFormat="false" ht="15" hidden="false" customHeight="false" outlineLevel="0" collapsed="false">
      <c r="A3801" s="0" t="n">
        <v>769</v>
      </c>
      <c r="B3801" s="0" t="s">
        <v>9367</v>
      </c>
      <c r="C3801" s="0" t="n">
        <v>1</v>
      </c>
      <c r="D3801" s="0" t="s">
        <v>6924</v>
      </c>
      <c r="E3801" s="0" t="s">
        <v>9368</v>
      </c>
      <c r="F3801" s="0" t="s">
        <v>9341</v>
      </c>
      <c r="G3801" s="0" t="s">
        <v>9342</v>
      </c>
      <c r="H3801" s="0" t="s">
        <v>9369</v>
      </c>
      <c r="I3801" s="0" t="s">
        <v>2123</v>
      </c>
      <c r="J3801" s="0" t="s">
        <v>47</v>
      </c>
      <c r="K3801" s="0" t="s">
        <v>46</v>
      </c>
      <c r="L3801" s="0" t="s">
        <v>47</v>
      </c>
      <c r="M3801" s="0" t="s">
        <v>47</v>
      </c>
      <c r="N3801" s="0" t="n">
        <v>2</v>
      </c>
      <c r="O3801" s="0" t="n">
        <v>368</v>
      </c>
      <c r="P3801" s="0" t="n">
        <v>500</v>
      </c>
      <c r="Q3801" s="0" t="n">
        <v>3.5</v>
      </c>
      <c r="R3801" s="0" t="str">
        <f aca="false">INDEX(Lookup!$B$4:$B$18,MATCH(C3801,Lookup!$A$4:$A$18,0))</f>
        <v>India</v>
      </c>
      <c r="S3801" s="20" t="n">
        <f aca="false">INDEX(Lookup!$D$4:$D$18,MATCH(C3801,Lookup!$A$4:$A$18,0))</f>
        <v>0.012</v>
      </c>
      <c r="T3801" s="21" t="n">
        <f aca="false">ROUND(P3801*S3801,2)</f>
        <v>6</v>
      </c>
      <c r="U3801" s="21" t="n">
        <f aca="false">IF(T3801&lt;=10,1,IF(T3801&lt;=20,2,IF(T3801&lt;=30,3,IF(T3801&lt;=40,4,IF(T3801&lt;=50,5,IF(T3801&lt;=100,6,IF(T3801&lt;=250,7,8)))))))</f>
        <v>1</v>
      </c>
      <c r="V3801" s="21" t="n">
        <f aca="false">IF(AND(OR(Dashboard!$T$3="All",R3801=Dashboard!$T$3),OR(Dashboard!$T$4="All",D3801=Dashboard!$T$4)),1,0)</f>
        <v>1</v>
      </c>
      <c r="W3801" s="21" t="n">
        <f aca="false">IF(V3801=1,T3801+ROW()/10000000,0)</f>
        <v>6.0003801</v>
      </c>
    </row>
    <row r="3802" customFormat="false" ht="15" hidden="false" customHeight="false" outlineLevel="0" collapsed="false">
      <c r="A3802" s="0" t="n">
        <v>312011</v>
      </c>
      <c r="B3802" s="0" t="s">
        <v>9370</v>
      </c>
      <c r="C3802" s="0" t="n">
        <v>1</v>
      </c>
      <c r="D3802" s="0" t="s">
        <v>6924</v>
      </c>
      <c r="E3802" s="0" t="s">
        <v>9371</v>
      </c>
      <c r="F3802" s="0" t="s">
        <v>9341</v>
      </c>
      <c r="G3802" s="0" t="s">
        <v>9342</v>
      </c>
      <c r="H3802" s="0" t="s">
        <v>2868</v>
      </c>
      <c r="I3802" s="0" t="s">
        <v>2123</v>
      </c>
      <c r="J3802" s="0" t="s">
        <v>47</v>
      </c>
      <c r="K3802" s="0" t="s">
        <v>47</v>
      </c>
      <c r="L3802" s="0" t="s">
        <v>47</v>
      </c>
      <c r="M3802" s="0" t="s">
        <v>47</v>
      </c>
      <c r="N3802" s="0" t="n">
        <v>2</v>
      </c>
      <c r="O3802" s="0" t="n">
        <v>38</v>
      </c>
      <c r="P3802" s="0" t="n">
        <v>720</v>
      </c>
      <c r="Q3802" s="0" t="n">
        <v>3.6</v>
      </c>
      <c r="R3802" s="0" t="str">
        <f aca="false">INDEX(Lookup!$B$4:$B$18,MATCH(C3802,Lookup!$A$4:$A$18,0))</f>
        <v>India</v>
      </c>
      <c r="S3802" s="20" t="n">
        <f aca="false">INDEX(Lookup!$D$4:$D$18,MATCH(C3802,Lookup!$A$4:$A$18,0))</f>
        <v>0.012</v>
      </c>
      <c r="T3802" s="21" t="n">
        <f aca="false">ROUND(P3802*S3802,2)</f>
        <v>8.64</v>
      </c>
      <c r="U3802" s="21" t="n">
        <f aca="false">IF(T3802&lt;=10,1,IF(T3802&lt;=20,2,IF(T3802&lt;=30,3,IF(T3802&lt;=40,4,IF(T3802&lt;=50,5,IF(T3802&lt;=100,6,IF(T3802&lt;=250,7,8)))))))</f>
        <v>1</v>
      </c>
      <c r="V3802" s="21" t="n">
        <f aca="false">IF(AND(OR(Dashboard!$T$3="All",R3802=Dashboard!$T$3),OR(Dashboard!$T$4="All",D3802=Dashboard!$T$4)),1,0)</f>
        <v>1</v>
      </c>
      <c r="W3802" s="21" t="n">
        <f aca="false">IF(V3802=1,T3802+ROW()/10000000,0)</f>
        <v>8.6403802</v>
      </c>
    </row>
    <row r="3803" customFormat="false" ht="15" hidden="false" customHeight="false" outlineLevel="0" collapsed="false">
      <c r="A3803" s="0" t="n">
        <v>65</v>
      </c>
      <c r="B3803" s="0" t="s">
        <v>9372</v>
      </c>
      <c r="C3803" s="0" t="n">
        <v>1</v>
      </c>
      <c r="D3803" s="0" t="s">
        <v>6924</v>
      </c>
      <c r="E3803" s="0" t="s">
        <v>9373</v>
      </c>
      <c r="F3803" s="0" t="s">
        <v>9341</v>
      </c>
      <c r="G3803" s="0" t="s">
        <v>9342</v>
      </c>
      <c r="H3803" s="0" t="s">
        <v>9374</v>
      </c>
      <c r="I3803" s="0" t="s">
        <v>2123</v>
      </c>
      <c r="J3803" s="0" t="s">
        <v>46</v>
      </c>
      <c r="K3803" s="0" t="s">
        <v>46</v>
      </c>
      <c r="L3803" s="0" t="s">
        <v>47</v>
      </c>
      <c r="M3803" s="0" t="s">
        <v>47</v>
      </c>
      <c r="N3803" s="0" t="n">
        <v>3</v>
      </c>
      <c r="O3803" s="0" t="n">
        <v>234</v>
      </c>
      <c r="P3803" s="0" t="n">
        <v>1800</v>
      </c>
      <c r="Q3803" s="0" t="n">
        <v>3.5</v>
      </c>
      <c r="R3803" s="0" t="str">
        <f aca="false">INDEX(Lookup!$B$4:$B$18,MATCH(C3803,Lookup!$A$4:$A$18,0))</f>
        <v>India</v>
      </c>
      <c r="S3803" s="20" t="n">
        <f aca="false">INDEX(Lookup!$D$4:$D$18,MATCH(C3803,Lookup!$A$4:$A$18,0))</f>
        <v>0.012</v>
      </c>
      <c r="T3803" s="21" t="n">
        <f aca="false">ROUND(P3803*S3803,2)</f>
        <v>21.6</v>
      </c>
      <c r="U3803" s="21" t="n">
        <f aca="false">IF(T3803&lt;=10,1,IF(T3803&lt;=20,2,IF(T3803&lt;=30,3,IF(T3803&lt;=40,4,IF(T3803&lt;=50,5,IF(T3803&lt;=100,6,IF(T3803&lt;=250,7,8)))))))</f>
        <v>3</v>
      </c>
      <c r="V3803" s="21" t="n">
        <f aca="false">IF(AND(OR(Dashboard!$T$3="All",R3803=Dashboard!$T$3),OR(Dashboard!$T$4="All",D3803=Dashboard!$T$4)),1,0)</f>
        <v>1</v>
      </c>
      <c r="W3803" s="21" t="n">
        <f aca="false">IF(V3803=1,T3803+ROW()/10000000,0)</f>
        <v>21.6003803</v>
      </c>
    </row>
    <row r="3804" customFormat="false" ht="15" hidden="false" customHeight="false" outlineLevel="0" collapsed="false">
      <c r="A3804" s="0" t="n">
        <v>9672</v>
      </c>
      <c r="B3804" s="0" t="s">
        <v>2995</v>
      </c>
      <c r="C3804" s="0" t="n">
        <v>1</v>
      </c>
      <c r="D3804" s="0" t="s">
        <v>6924</v>
      </c>
      <c r="E3804" s="0" t="s">
        <v>9375</v>
      </c>
      <c r="F3804" s="0" t="s">
        <v>9341</v>
      </c>
      <c r="G3804" s="0" t="s">
        <v>9342</v>
      </c>
      <c r="H3804" s="0" t="s">
        <v>2997</v>
      </c>
      <c r="I3804" s="0" t="s">
        <v>2123</v>
      </c>
      <c r="J3804" s="0" t="s">
        <v>47</v>
      </c>
      <c r="K3804" s="0" t="s">
        <v>46</v>
      </c>
      <c r="L3804" s="0" t="s">
        <v>47</v>
      </c>
      <c r="M3804" s="0" t="s">
        <v>47</v>
      </c>
      <c r="N3804" s="0" t="n">
        <v>2</v>
      </c>
      <c r="O3804" s="0" t="n">
        <v>431</v>
      </c>
      <c r="P3804" s="0" t="n">
        <v>600</v>
      </c>
      <c r="Q3804" s="0" t="n">
        <v>3.7</v>
      </c>
      <c r="R3804" s="0" t="str">
        <f aca="false">INDEX(Lookup!$B$4:$B$18,MATCH(C3804,Lookup!$A$4:$A$18,0))</f>
        <v>India</v>
      </c>
      <c r="S3804" s="20" t="n">
        <f aca="false">INDEX(Lookup!$D$4:$D$18,MATCH(C3804,Lookup!$A$4:$A$18,0))</f>
        <v>0.012</v>
      </c>
      <c r="T3804" s="21" t="n">
        <f aca="false">ROUND(P3804*S3804,2)</f>
        <v>7.2</v>
      </c>
      <c r="U3804" s="21" t="n">
        <f aca="false">IF(T3804&lt;=10,1,IF(T3804&lt;=20,2,IF(T3804&lt;=30,3,IF(T3804&lt;=40,4,IF(T3804&lt;=50,5,IF(T3804&lt;=100,6,IF(T3804&lt;=250,7,8)))))))</f>
        <v>1</v>
      </c>
      <c r="V3804" s="21" t="n">
        <f aca="false">IF(AND(OR(Dashboard!$T$3="All",R3804=Dashboard!$T$3),OR(Dashboard!$T$4="All",D3804=Dashboard!$T$4)),1,0)</f>
        <v>1</v>
      </c>
      <c r="W3804" s="21" t="n">
        <f aca="false">IF(V3804=1,T3804+ROW()/10000000,0)</f>
        <v>7.2003804</v>
      </c>
    </row>
    <row r="3805" customFormat="false" ht="15" hidden="false" customHeight="false" outlineLevel="0" collapsed="false">
      <c r="A3805" s="0" t="n">
        <v>472</v>
      </c>
      <c r="B3805" s="0" t="s">
        <v>9376</v>
      </c>
      <c r="C3805" s="0" t="n">
        <v>1</v>
      </c>
      <c r="D3805" s="0" t="s">
        <v>6924</v>
      </c>
      <c r="E3805" s="0" t="s">
        <v>9377</v>
      </c>
      <c r="F3805" s="0" t="s">
        <v>9341</v>
      </c>
      <c r="G3805" s="0" t="s">
        <v>9342</v>
      </c>
      <c r="H3805" s="0" t="s">
        <v>9378</v>
      </c>
      <c r="I3805" s="0" t="s">
        <v>2123</v>
      </c>
      <c r="J3805" s="0" t="s">
        <v>47</v>
      </c>
      <c r="K3805" s="0" t="s">
        <v>47</v>
      </c>
      <c r="L3805" s="0" t="s">
        <v>47</v>
      </c>
      <c r="M3805" s="0" t="s">
        <v>47</v>
      </c>
      <c r="N3805" s="0" t="n">
        <v>1</v>
      </c>
      <c r="O3805" s="0" t="n">
        <v>1198</v>
      </c>
      <c r="P3805" s="0" t="n">
        <v>450</v>
      </c>
      <c r="Q3805" s="0" t="n">
        <v>3.5</v>
      </c>
      <c r="R3805" s="0" t="str">
        <f aca="false">INDEX(Lookup!$B$4:$B$18,MATCH(C3805,Lookup!$A$4:$A$18,0))</f>
        <v>India</v>
      </c>
      <c r="S3805" s="20" t="n">
        <f aca="false">INDEX(Lookup!$D$4:$D$18,MATCH(C3805,Lookup!$A$4:$A$18,0))</f>
        <v>0.012</v>
      </c>
      <c r="T3805" s="21" t="n">
        <f aca="false">ROUND(P3805*S3805,2)</f>
        <v>5.4</v>
      </c>
      <c r="U3805" s="21" t="n">
        <f aca="false">IF(T3805&lt;=10,1,IF(T3805&lt;=20,2,IF(T3805&lt;=30,3,IF(T3805&lt;=40,4,IF(T3805&lt;=50,5,IF(T3805&lt;=100,6,IF(T3805&lt;=250,7,8)))))))</f>
        <v>1</v>
      </c>
      <c r="V3805" s="21" t="n">
        <f aca="false">IF(AND(OR(Dashboard!$T$3="All",R3805=Dashboard!$T$3),OR(Dashboard!$T$4="All",D3805=Dashboard!$T$4)),1,0)</f>
        <v>1</v>
      </c>
      <c r="W3805" s="21" t="n">
        <f aca="false">IF(V3805=1,T3805+ROW()/10000000,0)</f>
        <v>5.4003805</v>
      </c>
    </row>
    <row r="3806" customFormat="false" ht="15" hidden="false" customHeight="false" outlineLevel="0" collapsed="false">
      <c r="A3806" s="0" t="n">
        <v>3400</v>
      </c>
      <c r="B3806" s="0" t="s">
        <v>5187</v>
      </c>
      <c r="C3806" s="0" t="n">
        <v>1</v>
      </c>
      <c r="D3806" s="0" t="s">
        <v>6924</v>
      </c>
      <c r="E3806" s="0" t="s">
        <v>9379</v>
      </c>
      <c r="F3806" s="0" t="s">
        <v>9341</v>
      </c>
      <c r="G3806" s="0" t="s">
        <v>9342</v>
      </c>
      <c r="H3806" s="0" t="s">
        <v>109</v>
      </c>
      <c r="I3806" s="0" t="s">
        <v>2123</v>
      </c>
      <c r="J3806" s="0" t="s">
        <v>46</v>
      </c>
      <c r="K3806" s="0" t="s">
        <v>47</v>
      </c>
      <c r="L3806" s="0" t="s">
        <v>47</v>
      </c>
      <c r="M3806" s="0" t="s">
        <v>47</v>
      </c>
      <c r="N3806" s="0" t="n">
        <v>4</v>
      </c>
      <c r="O3806" s="0" t="n">
        <v>303</v>
      </c>
      <c r="P3806" s="0" t="n">
        <v>2500</v>
      </c>
      <c r="Q3806" s="0" t="n">
        <v>3.7</v>
      </c>
      <c r="R3806" s="0" t="str">
        <f aca="false">INDEX(Lookup!$B$4:$B$18,MATCH(C3806,Lookup!$A$4:$A$18,0))</f>
        <v>India</v>
      </c>
      <c r="S3806" s="20" t="n">
        <f aca="false">INDEX(Lookup!$D$4:$D$18,MATCH(C3806,Lookup!$A$4:$A$18,0))</f>
        <v>0.012</v>
      </c>
      <c r="T3806" s="21" t="n">
        <f aca="false">ROUND(P3806*S3806,2)</f>
        <v>30</v>
      </c>
      <c r="U3806" s="21" t="n">
        <f aca="false">IF(T3806&lt;=10,1,IF(T3806&lt;=20,2,IF(T3806&lt;=30,3,IF(T3806&lt;=40,4,IF(T3806&lt;=50,5,IF(T3806&lt;=100,6,IF(T3806&lt;=250,7,8)))))))</f>
        <v>3</v>
      </c>
      <c r="V3806" s="21" t="n">
        <f aca="false">IF(AND(OR(Dashboard!$T$3="All",R3806=Dashboard!$T$3),OR(Dashboard!$T$4="All",D3806=Dashboard!$T$4)),1,0)</f>
        <v>1</v>
      </c>
      <c r="W3806" s="21" t="n">
        <f aca="false">IF(V3806=1,T3806+ROW()/10000000,0)</f>
        <v>30.0003806</v>
      </c>
    </row>
    <row r="3807" customFormat="false" ht="15" hidden="false" customHeight="false" outlineLevel="0" collapsed="false">
      <c r="A3807" s="0" t="n">
        <v>18337744</v>
      </c>
      <c r="B3807" s="0" t="s">
        <v>3162</v>
      </c>
      <c r="C3807" s="0" t="n">
        <v>1</v>
      </c>
      <c r="D3807" s="0" t="s">
        <v>6924</v>
      </c>
      <c r="E3807" s="0" t="s">
        <v>9380</v>
      </c>
      <c r="F3807" s="0" t="s">
        <v>9341</v>
      </c>
      <c r="G3807" s="0" t="s">
        <v>9342</v>
      </c>
      <c r="H3807" s="0" t="s">
        <v>2342</v>
      </c>
      <c r="I3807" s="0" t="s">
        <v>2123</v>
      </c>
      <c r="J3807" s="0" t="s">
        <v>47</v>
      </c>
      <c r="K3807" s="0" t="s">
        <v>47</v>
      </c>
      <c r="L3807" s="0" t="s">
        <v>47</v>
      </c>
      <c r="M3807" s="0" t="s">
        <v>47</v>
      </c>
      <c r="N3807" s="0" t="n">
        <v>1</v>
      </c>
      <c r="O3807" s="0" t="n">
        <v>16</v>
      </c>
      <c r="P3807" s="0" t="n">
        <v>250</v>
      </c>
      <c r="Q3807" s="0" t="n">
        <v>3.5</v>
      </c>
      <c r="R3807" s="0" t="str">
        <f aca="false">INDEX(Lookup!$B$4:$B$18,MATCH(C3807,Lookup!$A$4:$A$18,0))</f>
        <v>India</v>
      </c>
      <c r="S3807" s="20" t="n">
        <f aca="false">INDEX(Lookup!$D$4:$D$18,MATCH(C3807,Lookup!$A$4:$A$18,0))</f>
        <v>0.012</v>
      </c>
      <c r="T3807" s="21" t="n">
        <f aca="false">ROUND(P3807*S3807,2)</f>
        <v>3</v>
      </c>
      <c r="U3807" s="21" t="n">
        <f aca="false">IF(T3807&lt;=10,1,IF(T3807&lt;=20,2,IF(T3807&lt;=30,3,IF(T3807&lt;=40,4,IF(T3807&lt;=50,5,IF(T3807&lt;=100,6,IF(T3807&lt;=250,7,8)))))))</f>
        <v>1</v>
      </c>
      <c r="V3807" s="21" t="n">
        <f aca="false">IF(AND(OR(Dashboard!$T$3="All",R3807=Dashboard!$T$3),OR(Dashboard!$T$4="All",D3807=Dashboard!$T$4)),1,0)</f>
        <v>1</v>
      </c>
      <c r="W3807" s="21" t="n">
        <f aca="false">IF(V3807=1,T3807+ROW()/10000000,0)</f>
        <v>3.0003807</v>
      </c>
    </row>
    <row r="3808" customFormat="false" ht="15" hidden="false" customHeight="false" outlineLevel="0" collapsed="false">
      <c r="A3808" s="0" t="n">
        <v>18268360</v>
      </c>
      <c r="B3808" s="0" t="s">
        <v>9381</v>
      </c>
      <c r="C3808" s="0" t="n">
        <v>1</v>
      </c>
      <c r="D3808" s="0" t="s">
        <v>6924</v>
      </c>
      <c r="E3808" s="0" t="s">
        <v>9382</v>
      </c>
      <c r="F3808" s="0" t="s">
        <v>9341</v>
      </c>
      <c r="G3808" s="0" t="s">
        <v>9342</v>
      </c>
      <c r="H3808" s="0" t="s">
        <v>3942</v>
      </c>
      <c r="I3808" s="0" t="s">
        <v>2123</v>
      </c>
      <c r="J3808" s="0" t="s">
        <v>47</v>
      </c>
      <c r="K3808" s="0" t="s">
        <v>46</v>
      </c>
      <c r="L3808" s="0" t="s">
        <v>47</v>
      </c>
      <c r="M3808" s="0" t="s">
        <v>47</v>
      </c>
      <c r="N3808" s="0" t="n">
        <v>1</v>
      </c>
      <c r="O3808" s="0" t="n">
        <v>25</v>
      </c>
      <c r="P3808" s="0" t="n">
        <v>300</v>
      </c>
      <c r="Q3808" s="0" t="n">
        <v>3.8</v>
      </c>
      <c r="R3808" s="0" t="str">
        <f aca="false">INDEX(Lookup!$B$4:$B$18,MATCH(C3808,Lookup!$A$4:$A$18,0))</f>
        <v>India</v>
      </c>
      <c r="S3808" s="20" t="n">
        <f aca="false">INDEX(Lookup!$D$4:$D$18,MATCH(C3808,Lookup!$A$4:$A$18,0))</f>
        <v>0.012</v>
      </c>
      <c r="T3808" s="21" t="n">
        <f aca="false">ROUND(P3808*S3808,2)</f>
        <v>3.6</v>
      </c>
      <c r="U3808" s="21" t="n">
        <f aca="false">IF(T3808&lt;=10,1,IF(T3808&lt;=20,2,IF(T3808&lt;=30,3,IF(T3808&lt;=40,4,IF(T3808&lt;=50,5,IF(T3808&lt;=100,6,IF(T3808&lt;=250,7,8)))))))</f>
        <v>1</v>
      </c>
      <c r="V3808" s="21" t="n">
        <f aca="false">IF(AND(OR(Dashboard!$T$3="All",R3808=Dashboard!$T$3),OR(Dashboard!$T$4="All",D3808=Dashboard!$T$4)),1,0)</f>
        <v>1</v>
      </c>
      <c r="W3808" s="21" t="n">
        <f aca="false">IF(V3808=1,T3808+ROW()/10000000,0)</f>
        <v>3.6003808</v>
      </c>
    </row>
    <row r="3809" customFormat="false" ht="15" hidden="false" customHeight="false" outlineLevel="0" collapsed="false">
      <c r="A3809" s="0" t="n">
        <v>4096</v>
      </c>
      <c r="B3809" s="0" t="s">
        <v>9383</v>
      </c>
      <c r="C3809" s="0" t="n">
        <v>1</v>
      </c>
      <c r="D3809" s="0" t="s">
        <v>6924</v>
      </c>
      <c r="E3809" s="0" t="s">
        <v>9384</v>
      </c>
      <c r="F3809" s="0" t="s">
        <v>9341</v>
      </c>
      <c r="G3809" s="0" t="s">
        <v>9342</v>
      </c>
      <c r="H3809" s="0" t="s">
        <v>9385</v>
      </c>
      <c r="I3809" s="0" t="s">
        <v>2123</v>
      </c>
      <c r="J3809" s="0" t="s">
        <v>46</v>
      </c>
      <c r="K3809" s="0" t="s">
        <v>47</v>
      </c>
      <c r="L3809" s="0" t="s">
        <v>47</v>
      </c>
      <c r="M3809" s="0" t="s">
        <v>47</v>
      </c>
      <c r="N3809" s="0" t="n">
        <v>3</v>
      </c>
      <c r="O3809" s="0" t="n">
        <v>556</v>
      </c>
      <c r="P3809" s="0" t="n">
        <v>1200</v>
      </c>
      <c r="Q3809" s="0" t="n">
        <v>3.8</v>
      </c>
      <c r="R3809" s="0" t="str">
        <f aca="false">INDEX(Lookup!$B$4:$B$18,MATCH(C3809,Lookup!$A$4:$A$18,0))</f>
        <v>India</v>
      </c>
      <c r="S3809" s="20" t="n">
        <f aca="false">INDEX(Lookup!$D$4:$D$18,MATCH(C3809,Lookup!$A$4:$A$18,0))</f>
        <v>0.012</v>
      </c>
      <c r="T3809" s="21" t="n">
        <f aca="false">ROUND(P3809*S3809,2)</f>
        <v>14.4</v>
      </c>
      <c r="U3809" s="21" t="n">
        <f aca="false">IF(T3809&lt;=10,1,IF(T3809&lt;=20,2,IF(T3809&lt;=30,3,IF(T3809&lt;=40,4,IF(T3809&lt;=50,5,IF(T3809&lt;=100,6,IF(T3809&lt;=250,7,8)))))))</f>
        <v>2</v>
      </c>
      <c r="V3809" s="21" t="n">
        <f aca="false">IF(AND(OR(Dashboard!$T$3="All",R3809=Dashboard!$T$3),OR(Dashboard!$T$4="All",D3809=Dashboard!$T$4)),1,0)</f>
        <v>1</v>
      </c>
      <c r="W3809" s="21" t="n">
        <f aca="false">IF(V3809=1,T3809+ROW()/10000000,0)</f>
        <v>14.4003809</v>
      </c>
    </row>
    <row r="3810" customFormat="false" ht="15" hidden="false" customHeight="false" outlineLevel="0" collapsed="false">
      <c r="A3810" s="0" t="n">
        <v>18358700</v>
      </c>
      <c r="B3810" s="0" t="s">
        <v>9386</v>
      </c>
      <c r="C3810" s="0" t="n">
        <v>1</v>
      </c>
      <c r="D3810" s="0" t="s">
        <v>6924</v>
      </c>
      <c r="E3810" s="0" t="s">
        <v>9387</v>
      </c>
      <c r="F3810" s="0" t="s">
        <v>9341</v>
      </c>
      <c r="G3810" s="0" t="s">
        <v>9342</v>
      </c>
      <c r="H3810" s="0" t="s">
        <v>153</v>
      </c>
      <c r="I3810" s="0" t="s">
        <v>2123</v>
      </c>
      <c r="J3810" s="0" t="s">
        <v>47</v>
      </c>
      <c r="K3810" s="0" t="s">
        <v>46</v>
      </c>
      <c r="L3810" s="0" t="s">
        <v>47</v>
      </c>
      <c r="M3810" s="0" t="s">
        <v>47</v>
      </c>
      <c r="N3810" s="0" t="n">
        <v>2</v>
      </c>
      <c r="O3810" s="0" t="n">
        <v>95</v>
      </c>
      <c r="P3810" s="0" t="n">
        <v>600</v>
      </c>
      <c r="Q3810" s="0" t="n">
        <v>3.8</v>
      </c>
      <c r="R3810" s="0" t="str">
        <f aca="false">INDEX(Lookup!$B$4:$B$18,MATCH(C3810,Lookup!$A$4:$A$18,0))</f>
        <v>India</v>
      </c>
      <c r="S3810" s="20" t="n">
        <f aca="false">INDEX(Lookup!$D$4:$D$18,MATCH(C3810,Lookup!$A$4:$A$18,0))</f>
        <v>0.012</v>
      </c>
      <c r="T3810" s="21" t="n">
        <f aca="false">ROUND(P3810*S3810,2)</f>
        <v>7.2</v>
      </c>
      <c r="U3810" s="21" t="n">
        <f aca="false">IF(T3810&lt;=10,1,IF(T3810&lt;=20,2,IF(T3810&lt;=30,3,IF(T3810&lt;=40,4,IF(T3810&lt;=50,5,IF(T3810&lt;=100,6,IF(T3810&lt;=250,7,8)))))))</f>
        <v>1</v>
      </c>
      <c r="V3810" s="21" t="n">
        <f aca="false">IF(AND(OR(Dashboard!$T$3="All",R3810=Dashboard!$T$3),OR(Dashboard!$T$4="All",D3810=Dashboard!$T$4)),1,0)</f>
        <v>1</v>
      </c>
      <c r="W3810" s="21" t="n">
        <f aca="false">IF(V3810=1,T3810+ROW()/10000000,0)</f>
        <v>7.200381</v>
      </c>
    </row>
    <row r="3811" customFormat="false" ht="15" hidden="false" customHeight="false" outlineLevel="0" collapsed="false">
      <c r="A3811" s="0" t="n">
        <v>2217</v>
      </c>
      <c r="B3811" s="0" t="s">
        <v>9388</v>
      </c>
      <c r="C3811" s="0" t="n">
        <v>1</v>
      </c>
      <c r="D3811" s="0" t="s">
        <v>6924</v>
      </c>
      <c r="E3811" s="0" t="s">
        <v>9389</v>
      </c>
      <c r="F3811" s="0" t="s">
        <v>9341</v>
      </c>
      <c r="G3811" s="0" t="s">
        <v>9342</v>
      </c>
      <c r="H3811" s="0" t="s">
        <v>52</v>
      </c>
      <c r="I3811" s="0" t="s">
        <v>2123</v>
      </c>
      <c r="J3811" s="0" t="s">
        <v>46</v>
      </c>
      <c r="K3811" s="0" t="s">
        <v>47</v>
      </c>
      <c r="L3811" s="0" t="s">
        <v>47</v>
      </c>
      <c r="M3811" s="0" t="s">
        <v>47</v>
      </c>
      <c r="N3811" s="0" t="n">
        <v>3</v>
      </c>
      <c r="O3811" s="0" t="n">
        <v>163</v>
      </c>
      <c r="P3811" s="0" t="n">
        <v>1500</v>
      </c>
      <c r="Q3811" s="0" t="n">
        <v>3.5</v>
      </c>
      <c r="R3811" s="0" t="str">
        <f aca="false">INDEX(Lookup!$B$4:$B$18,MATCH(C3811,Lookup!$A$4:$A$18,0))</f>
        <v>India</v>
      </c>
      <c r="S3811" s="20" t="n">
        <f aca="false">INDEX(Lookup!$D$4:$D$18,MATCH(C3811,Lookup!$A$4:$A$18,0))</f>
        <v>0.012</v>
      </c>
      <c r="T3811" s="21" t="n">
        <f aca="false">ROUND(P3811*S3811,2)</f>
        <v>18</v>
      </c>
      <c r="U3811" s="21" t="n">
        <f aca="false">IF(T3811&lt;=10,1,IF(T3811&lt;=20,2,IF(T3811&lt;=30,3,IF(T3811&lt;=40,4,IF(T3811&lt;=50,5,IF(T3811&lt;=100,6,IF(T3811&lt;=250,7,8)))))))</f>
        <v>2</v>
      </c>
      <c r="V3811" s="21" t="n">
        <f aca="false">IF(AND(OR(Dashboard!$T$3="All",R3811=Dashboard!$T$3),OR(Dashboard!$T$4="All",D3811=Dashboard!$T$4)),1,0)</f>
        <v>1</v>
      </c>
      <c r="W3811" s="21" t="n">
        <f aca="false">IF(V3811=1,T3811+ROW()/10000000,0)</f>
        <v>18.0003811</v>
      </c>
    </row>
    <row r="3812" customFormat="false" ht="15" hidden="false" customHeight="false" outlineLevel="0" collapsed="false">
      <c r="A3812" s="0" t="n">
        <v>18398571</v>
      </c>
      <c r="B3812" s="0" t="s">
        <v>9390</v>
      </c>
      <c r="C3812" s="0" t="n">
        <v>1</v>
      </c>
      <c r="D3812" s="0" t="s">
        <v>6924</v>
      </c>
      <c r="E3812" s="0" t="s">
        <v>9391</v>
      </c>
      <c r="F3812" s="0" t="s">
        <v>9341</v>
      </c>
      <c r="G3812" s="0" t="s">
        <v>9342</v>
      </c>
      <c r="H3812" s="0" t="s">
        <v>153</v>
      </c>
      <c r="I3812" s="0" t="s">
        <v>2123</v>
      </c>
      <c r="J3812" s="0" t="s">
        <v>47</v>
      </c>
      <c r="K3812" s="0" t="s">
        <v>47</v>
      </c>
      <c r="L3812" s="0" t="s">
        <v>47</v>
      </c>
      <c r="M3812" s="0" t="s">
        <v>47</v>
      </c>
      <c r="N3812" s="0" t="n">
        <v>1</v>
      </c>
      <c r="O3812" s="0" t="n">
        <v>42</v>
      </c>
      <c r="P3812" s="0" t="n">
        <v>300</v>
      </c>
      <c r="Q3812" s="0" t="n">
        <v>3.6</v>
      </c>
      <c r="R3812" s="0" t="str">
        <f aca="false">INDEX(Lookup!$B$4:$B$18,MATCH(C3812,Lookup!$A$4:$A$18,0))</f>
        <v>India</v>
      </c>
      <c r="S3812" s="20" t="n">
        <f aca="false">INDEX(Lookup!$D$4:$D$18,MATCH(C3812,Lookup!$A$4:$A$18,0))</f>
        <v>0.012</v>
      </c>
      <c r="T3812" s="21" t="n">
        <f aca="false">ROUND(P3812*S3812,2)</f>
        <v>3.6</v>
      </c>
      <c r="U3812" s="21" t="n">
        <f aca="false">IF(T3812&lt;=10,1,IF(T3812&lt;=20,2,IF(T3812&lt;=30,3,IF(T3812&lt;=40,4,IF(T3812&lt;=50,5,IF(T3812&lt;=100,6,IF(T3812&lt;=250,7,8)))))))</f>
        <v>1</v>
      </c>
      <c r="V3812" s="21" t="n">
        <f aca="false">IF(AND(OR(Dashboard!$T$3="All",R3812=Dashboard!$T$3),OR(Dashboard!$T$4="All",D3812=Dashboard!$T$4)),1,0)</f>
        <v>1</v>
      </c>
      <c r="W3812" s="21" t="n">
        <f aca="false">IF(V3812=1,T3812+ROW()/10000000,0)</f>
        <v>3.6003812</v>
      </c>
    </row>
    <row r="3813" customFormat="false" ht="15" hidden="false" customHeight="false" outlineLevel="0" collapsed="false">
      <c r="A3813" s="0" t="n">
        <v>1621</v>
      </c>
      <c r="B3813" s="0" t="s">
        <v>9392</v>
      </c>
      <c r="C3813" s="0" t="n">
        <v>1</v>
      </c>
      <c r="D3813" s="0" t="s">
        <v>6924</v>
      </c>
      <c r="E3813" s="0" t="s">
        <v>9393</v>
      </c>
      <c r="F3813" s="0" t="s">
        <v>9341</v>
      </c>
      <c r="G3813" s="0" t="s">
        <v>9342</v>
      </c>
      <c r="H3813" s="0" t="s">
        <v>2359</v>
      </c>
      <c r="I3813" s="0" t="s">
        <v>2123</v>
      </c>
      <c r="J3813" s="0" t="s">
        <v>46</v>
      </c>
      <c r="K3813" s="0" t="s">
        <v>46</v>
      </c>
      <c r="L3813" s="0" t="s">
        <v>47</v>
      </c>
      <c r="M3813" s="0" t="s">
        <v>47</v>
      </c>
      <c r="N3813" s="0" t="n">
        <v>3</v>
      </c>
      <c r="O3813" s="0" t="n">
        <v>181</v>
      </c>
      <c r="P3813" s="0" t="n">
        <v>1200</v>
      </c>
      <c r="Q3813" s="0" t="n">
        <v>3.5</v>
      </c>
      <c r="R3813" s="0" t="str">
        <f aca="false">INDEX(Lookup!$B$4:$B$18,MATCH(C3813,Lookup!$A$4:$A$18,0))</f>
        <v>India</v>
      </c>
      <c r="S3813" s="20" t="n">
        <f aca="false">INDEX(Lookup!$D$4:$D$18,MATCH(C3813,Lookup!$A$4:$A$18,0))</f>
        <v>0.012</v>
      </c>
      <c r="T3813" s="21" t="n">
        <f aca="false">ROUND(P3813*S3813,2)</f>
        <v>14.4</v>
      </c>
      <c r="U3813" s="21" t="n">
        <f aca="false">IF(T3813&lt;=10,1,IF(T3813&lt;=20,2,IF(T3813&lt;=30,3,IF(T3813&lt;=40,4,IF(T3813&lt;=50,5,IF(T3813&lt;=100,6,IF(T3813&lt;=250,7,8)))))))</f>
        <v>2</v>
      </c>
      <c r="V3813" s="21" t="n">
        <f aca="false">IF(AND(OR(Dashboard!$T$3="All",R3813=Dashboard!$T$3),OR(Dashboard!$T$4="All",D3813=Dashboard!$T$4)),1,0)</f>
        <v>1</v>
      </c>
      <c r="W3813" s="21" t="n">
        <f aca="false">IF(V3813=1,T3813+ROW()/10000000,0)</f>
        <v>14.4003813</v>
      </c>
    </row>
    <row r="3814" customFormat="false" ht="15" hidden="false" customHeight="false" outlineLevel="0" collapsed="false">
      <c r="A3814" s="0" t="n">
        <v>18425177</v>
      </c>
      <c r="B3814" s="0" t="s">
        <v>9394</v>
      </c>
      <c r="C3814" s="0" t="n">
        <v>1</v>
      </c>
      <c r="D3814" s="0" t="s">
        <v>6924</v>
      </c>
      <c r="E3814" s="0" t="s">
        <v>9395</v>
      </c>
      <c r="F3814" s="0" t="s">
        <v>9341</v>
      </c>
      <c r="G3814" s="0" t="s">
        <v>9342</v>
      </c>
      <c r="H3814" s="0" t="s">
        <v>4023</v>
      </c>
      <c r="I3814" s="0" t="s">
        <v>2123</v>
      </c>
      <c r="J3814" s="0" t="s">
        <v>47</v>
      </c>
      <c r="K3814" s="0" t="s">
        <v>47</v>
      </c>
      <c r="L3814" s="0" t="s">
        <v>47</v>
      </c>
      <c r="M3814" s="0" t="s">
        <v>47</v>
      </c>
      <c r="N3814" s="0" t="n">
        <v>1</v>
      </c>
      <c r="O3814" s="0" t="n">
        <v>0</v>
      </c>
      <c r="P3814" s="0" t="n">
        <v>200</v>
      </c>
      <c r="Q3814" s="0" t="n">
        <v>1</v>
      </c>
      <c r="R3814" s="0" t="str">
        <f aca="false">INDEX(Lookup!$B$4:$B$18,MATCH(C3814,Lookup!$A$4:$A$18,0))</f>
        <v>India</v>
      </c>
      <c r="S3814" s="20" t="n">
        <f aca="false">INDEX(Lookup!$D$4:$D$18,MATCH(C3814,Lookup!$A$4:$A$18,0))</f>
        <v>0.012</v>
      </c>
      <c r="T3814" s="21" t="n">
        <f aca="false">ROUND(P3814*S3814,2)</f>
        <v>2.4</v>
      </c>
      <c r="U3814" s="21" t="n">
        <f aca="false">IF(T3814&lt;=10,1,IF(T3814&lt;=20,2,IF(T3814&lt;=30,3,IF(T3814&lt;=40,4,IF(T3814&lt;=50,5,IF(T3814&lt;=100,6,IF(T3814&lt;=250,7,8)))))))</f>
        <v>1</v>
      </c>
      <c r="V3814" s="21" t="n">
        <f aca="false">IF(AND(OR(Dashboard!$T$3="All",R3814=Dashboard!$T$3),OR(Dashboard!$T$4="All",D3814=Dashboard!$T$4)),1,0)</f>
        <v>1</v>
      </c>
      <c r="W3814" s="21" t="n">
        <f aca="false">IF(V3814=1,T3814+ROW()/10000000,0)</f>
        <v>2.4003814</v>
      </c>
    </row>
    <row r="3815" customFormat="false" ht="15" hidden="false" customHeight="false" outlineLevel="0" collapsed="false">
      <c r="A3815" s="0" t="n">
        <v>18481289</v>
      </c>
      <c r="B3815" s="0" t="s">
        <v>9396</v>
      </c>
      <c r="C3815" s="0" t="n">
        <v>1</v>
      </c>
      <c r="D3815" s="0" t="s">
        <v>6924</v>
      </c>
      <c r="E3815" s="0" t="s">
        <v>9397</v>
      </c>
      <c r="F3815" s="0" t="s">
        <v>9341</v>
      </c>
      <c r="G3815" s="0" t="s">
        <v>9342</v>
      </c>
      <c r="H3815" s="0" t="s">
        <v>3842</v>
      </c>
      <c r="I3815" s="0" t="s">
        <v>2123</v>
      </c>
      <c r="J3815" s="0" t="s">
        <v>47</v>
      </c>
      <c r="K3815" s="0" t="s">
        <v>47</v>
      </c>
      <c r="L3815" s="0" t="s">
        <v>47</v>
      </c>
      <c r="M3815" s="0" t="s">
        <v>47</v>
      </c>
      <c r="N3815" s="0" t="n">
        <v>1</v>
      </c>
      <c r="O3815" s="0" t="n">
        <v>0</v>
      </c>
      <c r="P3815" s="0" t="n">
        <v>200</v>
      </c>
      <c r="Q3815" s="0" t="n">
        <v>1</v>
      </c>
      <c r="R3815" s="0" t="str">
        <f aca="false">INDEX(Lookup!$B$4:$B$18,MATCH(C3815,Lookup!$A$4:$A$18,0))</f>
        <v>India</v>
      </c>
      <c r="S3815" s="20" t="n">
        <f aca="false">INDEX(Lookup!$D$4:$D$18,MATCH(C3815,Lookup!$A$4:$A$18,0))</f>
        <v>0.012</v>
      </c>
      <c r="T3815" s="21" t="n">
        <f aca="false">ROUND(P3815*S3815,2)</f>
        <v>2.4</v>
      </c>
      <c r="U3815" s="21" t="n">
        <f aca="false">IF(T3815&lt;=10,1,IF(T3815&lt;=20,2,IF(T3815&lt;=30,3,IF(T3815&lt;=40,4,IF(T3815&lt;=50,5,IF(T3815&lt;=100,6,IF(T3815&lt;=250,7,8)))))))</f>
        <v>1</v>
      </c>
      <c r="V3815" s="21" t="n">
        <f aca="false">IF(AND(OR(Dashboard!$T$3="All",R3815=Dashboard!$T$3),OR(Dashboard!$T$4="All",D3815=Dashboard!$T$4)),1,0)</f>
        <v>1</v>
      </c>
      <c r="W3815" s="21" t="n">
        <f aca="false">IF(V3815=1,T3815+ROW()/10000000,0)</f>
        <v>2.4003815</v>
      </c>
    </row>
    <row r="3816" customFormat="false" ht="15" hidden="false" customHeight="false" outlineLevel="0" collapsed="false">
      <c r="A3816" s="0" t="n">
        <v>18424593</v>
      </c>
      <c r="B3816" s="0" t="s">
        <v>9398</v>
      </c>
      <c r="C3816" s="0" t="n">
        <v>1</v>
      </c>
      <c r="D3816" s="0" t="s">
        <v>6924</v>
      </c>
      <c r="E3816" s="0" t="s">
        <v>9399</v>
      </c>
      <c r="F3816" s="0" t="s">
        <v>9341</v>
      </c>
      <c r="G3816" s="0" t="s">
        <v>9342</v>
      </c>
      <c r="H3816" s="0" t="s">
        <v>2349</v>
      </c>
      <c r="I3816" s="0" t="s">
        <v>2123</v>
      </c>
      <c r="J3816" s="0" t="s">
        <v>47</v>
      </c>
      <c r="K3816" s="0" t="s">
        <v>47</v>
      </c>
      <c r="L3816" s="0" t="s">
        <v>47</v>
      </c>
      <c r="M3816" s="0" t="s">
        <v>47</v>
      </c>
      <c r="N3816" s="0" t="n">
        <v>1</v>
      </c>
      <c r="O3816" s="0" t="n">
        <v>0</v>
      </c>
      <c r="P3816" s="0" t="n">
        <v>200</v>
      </c>
      <c r="Q3816" s="0" t="n">
        <v>1</v>
      </c>
      <c r="R3816" s="0" t="str">
        <f aca="false">INDEX(Lookup!$B$4:$B$18,MATCH(C3816,Lookup!$A$4:$A$18,0))</f>
        <v>India</v>
      </c>
      <c r="S3816" s="20" t="n">
        <f aca="false">INDEX(Lookup!$D$4:$D$18,MATCH(C3816,Lookup!$A$4:$A$18,0))</f>
        <v>0.012</v>
      </c>
      <c r="T3816" s="21" t="n">
        <f aca="false">ROUND(P3816*S3816,2)</f>
        <v>2.4</v>
      </c>
      <c r="U3816" s="21" t="n">
        <f aca="false">IF(T3816&lt;=10,1,IF(T3816&lt;=20,2,IF(T3816&lt;=30,3,IF(T3816&lt;=40,4,IF(T3816&lt;=50,5,IF(T3816&lt;=100,6,IF(T3816&lt;=250,7,8)))))))</f>
        <v>1</v>
      </c>
      <c r="V3816" s="21" t="n">
        <f aca="false">IF(AND(OR(Dashboard!$T$3="All",R3816=Dashboard!$T$3),OR(Dashboard!$T$4="All",D3816=Dashboard!$T$4)),1,0)</f>
        <v>1</v>
      </c>
      <c r="W3816" s="21" t="n">
        <f aca="false">IF(V3816=1,T3816+ROW()/10000000,0)</f>
        <v>2.4003816</v>
      </c>
    </row>
    <row r="3817" customFormat="false" ht="15" hidden="false" customHeight="false" outlineLevel="0" collapsed="false">
      <c r="A3817" s="0" t="n">
        <v>18383432</v>
      </c>
      <c r="B3817" s="0" t="s">
        <v>9400</v>
      </c>
      <c r="C3817" s="0" t="n">
        <v>1</v>
      </c>
      <c r="D3817" s="0" t="s">
        <v>6924</v>
      </c>
      <c r="E3817" s="0" t="s">
        <v>9401</v>
      </c>
      <c r="F3817" s="0" t="s">
        <v>9341</v>
      </c>
      <c r="G3817" s="0" t="s">
        <v>9342</v>
      </c>
      <c r="H3817" s="0" t="s">
        <v>2868</v>
      </c>
      <c r="I3817" s="0" t="s">
        <v>2123</v>
      </c>
      <c r="J3817" s="0" t="s">
        <v>47</v>
      </c>
      <c r="K3817" s="0" t="s">
        <v>47</v>
      </c>
      <c r="L3817" s="0" t="s">
        <v>47</v>
      </c>
      <c r="M3817" s="0" t="s">
        <v>47</v>
      </c>
      <c r="N3817" s="0" t="n">
        <v>1</v>
      </c>
      <c r="O3817" s="0" t="n">
        <v>3</v>
      </c>
      <c r="P3817" s="0" t="n">
        <v>350</v>
      </c>
      <c r="Q3817" s="0" t="n">
        <v>1</v>
      </c>
      <c r="R3817" s="0" t="str">
        <f aca="false">INDEX(Lookup!$B$4:$B$18,MATCH(C3817,Lookup!$A$4:$A$18,0))</f>
        <v>India</v>
      </c>
      <c r="S3817" s="20" t="n">
        <f aca="false">INDEX(Lookup!$D$4:$D$18,MATCH(C3817,Lookup!$A$4:$A$18,0))</f>
        <v>0.012</v>
      </c>
      <c r="T3817" s="21" t="n">
        <f aca="false">ROUND(P3817*S3817,2)</f>
        <v>4.2</v>
      </c>
      <c r="U3817" s="21" t="n">
        <f aca="false">IF(T3817&lt;=10,1,IF(T3817&lt;=20,2,IF(T3817&lt;=30,3,IF(T3817&lt;=40,4,IF(T3817&lt;=50,5,IF(T3817&lt;=100,6,IF(T3817&lt;=250,7,8)))))))</f>
        <v>1</v>
      </c>
      <c r="V3817" s="21" t="n">
        <f aca="false">IF(AND(OR(Dashboard!$T$3="All",R3817=Dashboard!$T$3),OR(Dashboard!$T$4="All",D3817=Dashboard!$T$4)),1,0)</f>
        <v>1</v>
      </c>
      <c r="W3817" s="21" t="n">
        <f aca="false">IF(V3817=1,T3817+ROW()/10000000,0)</f>
        <v>4.2003817</v>
      </c>
    </row>
    <row r="3818" customFormat="false" ht="15" hidden="false" customHeight="false" outlineLevel="0" collapsed="false">
      <c r="A3818" s="0" t="n">
        <v>18412904</v>
      </c>
      <c r="B3818" s="0" t="s">
        <v>5112</v>
      </c>
      <c r="C3818" s="0" t="n">
        <v>1</v>
      </c>
      <c r="D3818" s="0" t="s">
        <v>6924</v>
      </c>
      <c r="E3818" s="0" t="s">
        <v>9342</v>
      </c>
      <c r="F3818" s="0" t="s">
        <v>9341</v>
      </c>
      <c r="G3818" s="0" t="s">
        <v>9342</v>
      </c>
      <c r="H3818" s="0" t="s">
        <v>5113</v>
      </c>
      <c r="I3818" s="0" t="s">
        <v>2123</v>
      </c>
      <c r="J3818" s="0" t="s">
        <v>47</v>
      </c>
      <c r="K3818" s="0" t="s">
        <v>46</v>
      </c>
      <c r="L3818" s="0" t="s">
        <v>47</v>
      </c>
      <c r="M3818" s="0" t="s">
        <v>47</v>
      </c>
      <c r="N3818" s="0" t="n">
        <v>1</v>
      </c>
      <c r="O3818" s="0" t="n">
        <v>0</v>
      </c>
      <c r="P3818" s="0" t="n">
        <v>200</v>
      </c>
      <c r="Q3818" s="0" t="n">
        <v>1</v>
      </c>
      <c r="R3818" s="0" t="str">
        <f aca="false">INDEX(Lookup!$B$4:$B$18,MATCH(C3818,Lookup!$A$4:$A$18,0))</f>
        <v>India</v>
      </c>
      <c r="S3818" s="20" t="n">
        <f aca="false">INDEX(Lookup!$D$4:$D$18,MATCH(C3818,Lookup!$A$4:$A$18,0))</f>
        <v>0.012</v>
      </c>
      <c r="T3818" s="21" t="n">
        <f aca="false">ROUND(P3818*S3818,2)</f>
        <v>2.4</v>
      </c>
      <c r="U3818" s="21" t="n">
        <f aca="false">IF(T3818&lt;=10,1,IF(T3818&lt;=20,2,IF(T3818&lt;=30,3,IF(T3818&lt;=40,4,IF(T3818&lt;=50,5,IF(T3818&lt;=100,6,IF(T3818&lt;=250,7,8)))))))</f>
        <v>1</v>
      </c>
      <c r="V3818" s="21" t="n">
        <f aca="false">IF(AND(OR(Dashboard!$T$3="All",R3818=Dashboard!$T$3),OR(Dashboard!$T$4="All",D3818=Dashboard!$T$4)),1,0)</f>
        <v>1</v>
      </c>
      <c r="W3818" s="21" t="n">
        <f aca="false">IF(V3818=1,T3818+ROW()/10000000,0)</f>
        <v>2.4003818</v>
      </c>
    </row>
    <row r="3819" customFormat="false" ht="15" hidden="false" customHeight="false" outlineLevel="0" collapsed="false">
      <c r="A3819" s="0" t="n">
        <v>18481294</v>
      </c>
      <c r="B3819" s="0" t="s">
        <v>9402</v>
      </c>
      <c r="C3819" s="0" t="n">
        <v>1</v>
      </c>
      <c r="D3819" s="0" t="s">
        <v>6924</v>
      </c>
      <c r="E3819" s="0" t="s">
        <v>9403</v>
      </c>
      <c r="F3819" s="0" t="s">
        <v>9341</v>
      </c>
      <c r="G3819" s="0" t="s">
        <v>9342</v>
      </c>
      <c r="H3819" s="0" t="s">
        <v>5633</v>
      </c>
      <c r="I3819" s="0" t="s">
        <v>2123</v>
      </c>
      <c r="J3819" s="0" t="s">
        <v>47</v>
      </c>
      <c r="K3819" s="0" t="s">
        <v>47</v>
      </c>
      <c r="L3819" s="0" t="s">
        <v>47</v>
      </c>
      <c r="M3819" s="0" t="s">
        <v>47</v>
      </c>
      <c r="N3819" s="0" t="n">
        <v>1</v>
      </c>
      <c r="O3819" s="0" t="n">
        <v>0</v>
      </c>
      <c r="P3819" s="0" t="n">
        <v>100</v>
      </c>
      <c r="Q3819" s="0" t="n">
        <v>1</v>
      </c>
      <c r="R3819" s="0" t="str">
        <f aca="false">INDEX(Lookup!$B$4:$B$18,MATCH(C3819,Lookup!$A$4:$A$18,0))</f>
        <v>India</v>
      </c>
      <c r="S3819" s="20" t="n">
        <f aca="false">INDEX(Lookup!$D$4:$D$18,MATCH(C3819,Lookup!$A$4:$A$18,0))</f>
        <v>0.012</v>
      </c>
      <c r="T3819" s="21" t="n">
        <f aca="false">ROUND(P3819*S3819,2)</f>
        <v>1.2</v>
      </c>
      <c r="U3819" s="21" t="n">
        <f aca="false">IF(T3819&lt;=10,1,IF(T3819&lt;=20,2,IF(T3819&lt;=30,3,IF(T3819&lt;=40,4,IF(T3819&lt;=50,5,IF(T3819&lt;=100,6,IF(T3819&lt;=250,7,8)))))))</f>
        <v>1</v>
      </c>
      <c r="V3819" s="21" t="n">
        <f aca="false">IF(AND(OR(Dashboard!$T$3="All",R3819=Dashboard!$T$3),OR(Dashboard!$T$4="All",D3819=Dashboard!$T$4)),1,0)</f>
        <v>1</v>
      </c>
      <c r="W3819" s="21" t="n">
        <f aca="false">IF(V3819=1,T3819+ROW()/10000000,0)</f>
        <v>1.2003819</v>
      </c>
    </row>
    <row r="3820" customFormat="false" ht="15" hidden="false" customHeight="false" outlineLevel="0" collapsed="false">
      <c r="A3820" s="0" t="n">
        <v>18354330</v>
      </c>
      <c r="B3820" s="0" t="s">
        <v>9404</v>
      </c>
      <c r="C3820" s="0" t="n">
        <v>1</v>
      </c>
      <c r="D3820" s="0" t="s">
        <v>6924</v>
      </c>
      <c r="E3820" s="0" t="s">
        <v>9405</v>
      </c>
      <c r="F3820" s="0" t="s">
        <v>9341</v>
      </c>
      <c r="G3820" s="0" t="s">
        <v>9342</v>
      </c>
      <c r="H3820" s="0" t="s">
        <v>402</v>
      </c>
      <c r="I3820" s="0" t="s">
        <v>2123</v>
      </c>
      <c r="J3820" s="0" t="s">
        <v>47</v>
      </c>
      <c r="K3820" s="0" t="s">
        <v>47</v>
      </c>
      <c r="L3820" s="0" t="s">
        <v>47</v>
      </c>
      <c r="M3820" s="0" t="s">
        <v>47</v>
      </c>
      <c r="N3820" s="0" t="n">
        <v>1</v>
      </c>
      <c r="O3820" s="0" t="n">
        <v>0</v>
      </c>
      <c r="P3820" s="0" t="n">
        <v>200</v>
      </c>
      <c r="Q3820" s="0" t="n">
        <v>1</v>
      </c>
      <c r="R3820" s="0" t="str">
        <f aca="false">INDEX(Lookup!$B$4:$B$18,MATCH(C3820,Lookup!$A$4:$A$18,0))</f>
        <v>India</v>
      </c>
      <c r="S3820" s="20" t="n">
        <f aca="false">INDEX(Lookup!$D$4:$D$18,MATCH(C3820,Lookup!$A$4:$A$18,0))</f>
        <v>0.012</v>
      </c>
      <c r="T3820" s="21" t="n">
        <f aca="false">ROUND(P3820*S3820,2)</f>
        <v>2.4</v>
      </c>
      <c r="U3820" s="21" t="n">
        <f aca="false">IF(T3820&lt;=10,1,IF(T3820&lt;=20,2,IF(T3820&lt;=30,3,IF(T3820&lt;=40,4,IF(T3820&lt;=50,5,IF(T3820&lt;=100,6,IF(T3820&lt;=250,7,8)))))))</f>
        <v>1</v>
      </c>
      <c r="V3820" s="21" t="n">
        <f aca="false">IF(AND(OR(Dashboard!$T$3="All",R3820=Dashboard!$T$3),OR(Dashboard!$T$4="All",D3820=Dashboard!$T$4)),1,0)</f>
        <v>1</v>
      </c>
      <c r="W3820" s="21" t="n">
        <f aca="false">IF(V3820=1,T3820+ROW()/10000000,0)</f>
        <v>2.400382</v>
      </c>
    </row>
    <row r="3821" customFormat="false" ht="15" hidden="false" customHeight="false" outlineLevel="0" collapsed="false">
      <c r="A3821" s="0" t="n">
        <v>304230</v>
      </c>
      <c r="B3821" s="0" t="s">
        <v>9406</v>
      </c>
      <c r="C3821" s="0" t="n">
        <v>1</v>
      </c>
      <c r="D3821" s="0" t="s">
        <v>6924</v>
      </c>
      <c r="E3821" s="0" t="s">
        <v>9407</v>
      </c>
      <c r="F3821" s="0" t="s">
        <v>9341</v>
      </c>
      <c r="G3821" s="0" t="s">
        <v>9342</v>
      </c>
      <c r="H3821" s="0" t="s">
        <v>156</v>
      </c>
      <c r="I3821" s="0" t="s">
        <v>2123</v>
      </c>
      <c r="J3821" s="0" t="s">
        <v>47</v>
      </c>
      <c r="K3821" s="0" t="s">
        <v>47</v>
      </c>
      <c r="L3821" s="0" t="s">
        <v>47</v>
      </c>
      <c r="M3821" s="0" t="s">
        <v>47</v>
      </c>
      <c r="N3821" s="0" t="n">
        <v>2</v>
      </c>
      <c r="O3821" s="0" t="n">
        <v>2</v>
      </c>
      <c r="P3821" s="0" t="n">
        <v>500</v>
      </c>
      <c r="Q3821" s="0" t="n">
        <v>1</v>
      </c>
      <c r="R3821" s="0" t="str">
        <f aca="false">INDEX(Lookup!$B$4:$B$18,MATCH(C3821,Lookup!$A$4:$A$18,0))</f>
        <v>India</v>
      </c>
      <c r="S3821" s="20" t="n">
        <f aca="false">INDEX(Lookup!$D$4:$D$18,MATCH(C3821,Lookup!$A$4:$A$18,0))</f>
        <v>0.012</v>
      </c>
      <c r="T3821" s="21" t="n">
        <f aca="false">ROUND(P3821*S3821,2)</f>
        <v>6</v>
      </c>
      <c r="U3821" s="21" t="n">
        <f aca="false">IF(T3821&lt;=10,1,IF(T3821&lt;=20,2,IF(T3821&lt;=30,3,IF(T3821&lt;=40,4,IF(T3821&lt;=50,5,IF(T3821&lt;=100,6,IF(T3821&lt;=250,7,8)))))))</f>
        <v>1</v>
      </c>
      <c r="V3821" s="21" t="n">
        <f aca="false">IF(AND(OR(Dashboard!$T$3="All",R3821=Dashboard!$T$3),OR(Dashboard!$T$4="All",D3821=Dashboard!$T$4)),1,0)</f>
        <v>1</v>
      </c>
      <c r="W3821" s="21" t="n">
        <f aca="false">IF(V3821=1,T3821+ROW()/10000000,0)</f>
        <v>6.0003821</v>
      </c>
    </row>
    <row r="3822" customFormat="false" ht="15" hidden="false" customHeight="false" outlineLevel="0" collapsed="false">
      <c r="A3822" s="0" t="n">
        <v>18372315</v>
      </c>
      <c r="B3822" s="0" t="s">
        <v>9408</v>
      </c>
      <c r="C3822" s="0" t="n">
        <v>1</v>
      </c>
      <c r="D3822" s="0" t="s">
        <v>6924</v>
      </c>
      <c r="E3822" s="0" t="s">
        <v>9409</v>
      </c>
      <c r="F3822" s="0" t="s">
        <v>9341</v>
      </c>
      <c r="G3822" s="0" t="s">
        <v>9342</v>
      </c>
      <c r="H3822" s="0" t="s">
        <v>2288</v>
      </c>
      <c r="I3822" s="0" t="s">
        <v>2123</v>
      </c>
      <c r="J3822" s="0" t="s">
        <v>47</v>
      </c>
      <c r="K3822" s="0" t="s">
        <v>47</v>
      </c>
      <c r="L3822" s="0" t="s">
        <v>47</v>
      </c>
      <c r="M3822" s="0" t="s">
        <v>47</v>
      </c>
      <c r="N3822" s="0" t="n">
        <v>2</v>
      </c>
      <c r="O3822" s="0" t="n">
        <v>1</v>
      </c>
      <c r="P3822" s="0" t="n">
        <v>850</v>
      </c>
      <c r="Q3822" s="0" t="n">
        <v>1</v>
      </c>
      <c r="R3822" s="0" t="str">
        <f aca="false">INDEX(Lookup!$B$4:$B$18,MATCH(C3822,Lookup!$A$4:$A$18,0))</f>
        <v>India</v>
      </c>
      <c r="S3822" s="20" t="n">
        <f aca="false">INDEX(Lookup!$D$4:$D$18,MATCH(C3822,Lookup!$A$4:$A$18,0))</f>
        <v>0.012</v>
      </c>
      <c r="T3822" s="21" t="n">
        <f aca="false">ROUND(P3822*S3822,2)</f>
        <v>10.2</v>
      </c>
      <c r="U3822" s="21" t="n">
        <f aca="false">IF(T3822&lt;=10,1,IF(T3822&lt;=20,2,IF(T3822&lt;=30,3,IF(T3822&lt;=40,4,IF(T3822&lt;=50,5,IF(T3822&lt;=100,6,IF(T3822&lt;=250,7,8)))))))</f>
        <v>2</v>
      </c>
      <c r="V3822" s="21" t="n">
        <f aca="false">IF(AND(OR(Dashboard!$T$3="All",R3822=Dashboard!$T$3),OR(Dashboard!$T$4="All",D3822=Dashboard!$T$4)),1,0)</f>
        <v>1</v>
      </c>
      <c r="W3822" s="21" t="n">
        <f aca="false">IF(V3822=1,T3822+ROW()/10000000,0)</f>
        <v>10.2003822</v>
      </c>
    </row>
    <row r="3823" customFormat="false" ht="15" hidden="false" customHeight="false" outlineLevel="0" collapsed="false">
      <c r="A3823" s="0" t="n">
        <v>18430894</v>
      </c>
      <c r="B3823" s="0" t="s">
        <v>9410</v>
      </c>
      <c r="C3823" s="0" t="n">
        <v>1</v>
      </c>
      <c r="D3823" s="0" t="s">
        <v>6924</v>
      </c>
      <c r="E3823" s="0" t="s">
        <v>9411</v>
      </c>
      <c r="F3823" s="0" t="s">
        <v>9341</v>
      </c>
      <c r="G3823" s="0" t="s">
        <v>9342</v>
      </c>
      <c r="H3823" s="0" t="s">
        <v>2868</v>
      </c>
      <c r="I3823" s="0" t="s">
        <v>2123</v>
      </c>
      <c r="J3823" s="0" t="s">
        <v>47</v>
      </c>
      <c r="K3823" s="0" t="s">
        <v>47</v>
      </c>
      <c r="L3823" s="0" t="s">
        <v>47</v>
      </c>
      <c r="M3823" s="0" t="s">
        <v>47</v>
      </c>
      <c r="N3823" s="0" t="n">
        <v>2</v>
      </c>
      <c r="O3823" s="0" t="n">
        <v>0</v>
      </c>
      <c r="P3823" s="0" t="n">
        <v>550</v>
      </c>
      <c r="Q3823" s="0" t="n">
        <v>1</v>
      </c>
      <c r="R3823" s="0" t="str">
        <f aca="false">INDEX(Lookup!$B$4:$B$18,MATCH(C3823,Lookup!$A$4:$A$18,0))</f>
        <v>India</v>
      </c>
      <c r="S3823" s="20" t="n">
        <f aca="false">INDEX(Lookup!$D$4:$D$18,MATCH(C3823,Lookup!$A$4:$A$18,0))</f>
        <v>0.012</v>
      </c>
      <c r="T3823" s="21" t="n">
        <f aca="false">ROUND(P3823*S3823,2)</f>
        <v>6.6</v>
      </c>
      <c r="U3823" s="21" t="n">
        <f aca="false">IF(T3823&lt;=10,1,IF(T3823&lt;=20,2,IF(T3823&lt;=30,3,IF(T3823&lt;=40,4,IF(T3823&lt;=50,5,IF(T3823&lt;=100,6,IF(T3823&lt;=250,7,8)))))))</f>
        <v>1</v>
      </c>
      <c r="V3823" s="21" t="n">
        <f aca="false">IF(AND(OR(Dashboard!$T$3="All",R3823=Dashboard!$T$3),OR(Dashboard!$T$4="All",D3823=Dashboard!$T$4)),1,0)</f>
        <v>1</v>
      </c>
      <c r="W3823" s="21" t="n">
        <f aca="false">IF(V3823=1,T3823+ROW()/10000000,0)</f>
        <v>6.6003823</v>
      </c>
    </row>
    <row r="3824" customFormat="false" ht="15" hidden="false" customHeight="false" outlineLevel="0" collapsed="false">
      <c r="A3824" s="0" t="n">
        <v>18250897</v>
      </c>
      <c r="B3824" s="0" t="s">
        <v>9412</v>
      </c>
      <c r="C3824" s="0" t="n">
        <v>1</v>
      </c>
      <c r="D3824" s="0" t="s">
        <v>6924</v>
      </c>
      <c r="E3824" s="0" t="s">
        <v>9413</v>
      </c>
      <c r="F3824" s="0" t="s">
        <v>9341</v>
      </c>
      <c r="G3824" s="0" t="s">
        <v>9342</v>
      </c>
      <c r="H3824" s="0" t="s">
        <v>156</v>
      </c>
      <c r="I3824" s="0" t="s">
        <v>2123</v>
      </c>
      <c r="J3824" s="0" t="s">
        <v>47</v>
      </c>
      <c r="K3824" s="0" t="s">
        <v>47</v>
      </c>
      <c r="L3824" s="0" t="s">
        <v>47</v>
      </c>
      <c r="M3824" s="0" t="s">
        <v>47</v>
      </c>
      <c r="N3824" s="0" t="n">
        <v>1</v>
      </c>
      <c r="O3824" s="0" t="n">
        <v>0</v>
      </c>
      <c r="P3824" s="0" t="n">
        <v>300</v>
      </c>
      <c r="Q3824" s="0" t="n">
        <v>1</v>
      </c>
      <c r="R3824" s="0" t="str">
        <f aca="false">INDEX(Lookup!$B$4:$B$18,MATCH(C3824,Lookup!$A$4:$A$18,0))</f>
        <v>India</v>
      </c>
      <c r="S3824" s="20" t="n">
        <f aca="false">INDEX(Lookup!$D$4:$D$18,MATCH(C3824,Lookup!$A$4:$A$18,0))</f>
        <v>0.012</v>
      </c>
      <c r="T3824" s="21" t="n">
        <f aca="false">ROUND(P3824*S3824,2)</f>
        <v>3.6</v>
      </c>
      <c r="U3824" s="21" t="n">
        <f aca="false">IF(T3824&lt;=10,1,IF(T3824&lt;=20,2,IF(T3824&lt;=30,3,IF(T3824&lt;=40,4,IF(T3824&lt;=50,5,IF(T3824&lt;=100,6,IF(T3824&lt;=250,7,8)))))))</f>
        <v>1</v>
      </c>
      <c r="V3824" s="21" t="n">
        <f aca="false">IF(AND(OR(Dashboard!$T$3="All",R3824=Dashboard!$T$3),OR(Dashboard!$T$4="All",D3824=Dashboard!$T$4)),1,0)</f>
        <v>1</v>
      </c>
      <c r="W3824" s="21" t="n">
        <f aca="false">IF(V3824=1,T3824+ROW()/10000000,0)</f>
        <v>3.6003824</v>
      </c>
    </row>
    <row r="3825" customFormat="false" ht="15" hidden="false" customHeight="false" outlineLevel="0" collapsed="false">
      <c r="A3825" s="0" t="n">
        <v>18261052</v>
      </c>
      <c r="B3825" s="0" t="s">
        <v>9414</v>
      </c>
      <c r="C3825" s="0" t="n">
        <v>1</v>
      </c>
      <c r="D3825" s="0" t="s">
        <v>6924</v>
      </c>
      <c r="E3825" s="0" t="s">
        <v>9415</v>
      </c>
      <c r="F3825" s="0" t="s">
        <v>9341</v>
      </c>
      <c r="G3825" s="0" t="s">
        <v>9342</v>
      </c>
      <c r="H3825" s="0" t="s">
        <v>69</v>
      </c>
      <c r="I3825" s="0" t="s">
        <v>2123</v>
      </c>
      <c r="J3825" s="0" t="s">
        <v>47</v>
      </c>
      <c r="K3825" s="0" t="s">
        <v>47</v>
      </c>
      <c r="L3825" s="0" t="s">
        <v>47</v>
      </c>
      <c r="M3825" s="0" t="s">
        <v>47</v>
      </c>
      <c r="N3825" s="0" t="n">
        <v>1</v>
      </c>
      <c r="O3825" s="0" t="n">
        <v>3</v>
      </c>
      <c r="P3825" s="0" t="n">
        <v>350</v>
      </c>
      <c r="Q3825" s="0" t="n">
        <v>1</v>
      </c>
      <c r="R3825" s="0" t="str">
        <f aca="false">INDEX(Lookup!$B$4:$B$18,MATCH(C3825,Lookup!$A$4:$A$18,0))</f>
        <v>India</v>
      </c>
      <c r="S3825" s="20" t="n">
        <f aca="false">INDEX(Lookup!$D$4:$D$18,MATCH(C3825,Lookup!$A$4:$A$18,0))</f>
        <v>0.012</v>
      </c>
      <c r="T3825" s="21" t="n">
        <f aca="false">ROUND(P3825*S3825,2)</f>
        <v>4.2</v>
      </c>
      <c r="U3825" s="21" t="n">
        <f aca="false">IF(T3825&lt;=10,1,IF(T3825&lt;=20,2,IF(T3825&lt;=30,3,IF(T3825&lt;=40,4,IF(T3825&lt;=50,5,IF(T3825&lt;=100,6,IF(T3825&lt;=250,7,8)))))))</f>
        <v>1</v>
      </c>
      <c r="V3825" s="21" t="n">
        <f aca="false">IF(AND(OR(Dashboard!$T$3="All",R3825=Dashboard!$T$3),OR(Dashboard!$T$4="All",D3825=Dashboard!$T$4)),1,0)</f>
        <v>1</v>
      </c>
      <c r="W3825" s="21" t="n">
        <f aca="false">IF(V3825=1,T3825+ROW()/10000000,0)</f>
        <v>4.2003825</v>
      </c>
    </row>
    <row r="3826" customFormat="false" ht="15" hidden="false" customHeight="false" outlineLevel="0" collapsed="false">
      <c r="A3826" s="0" t="n">
        <v>3468</v>
      </c>
      <c r="B3826" s="0" t="s">
        <v>9416</v>
      </c>
      <c r="C3826" s="0" t="n">
        <v>1</v>
      </c>
      <c r="D3826" s="0" t="s">
        <v>6924</v>
      </c>
      <c r="E3826" s="0" t="s">
        <v>9417</v>
      </c>
      <c r="F3826" s="0" t="s">
        <v>9341</v>
      </c>
      <c r="G3826" s="0" t="s">
        <v>9342</v>
      </c>
      <c r="H3826" s="0" t="s">
        <v>3129</v>
      </c>
      <c r="I3826" s="0" t="s">
        <v>2123</v>
      </c>
      <c r="J3826" s="0" t="s">
        <v>47</v>
      </c>
      <c r="K3826" s="0" t="s">
        <v>47</v>
      </c>
      <c r="L3826" s="0" t="s">
        <v>47</v>
      </c>
      <c r="M3826" s="0" t="s">
        <v>47</v>
      </c>
      <c r="N3826" s="0" t="n">
        <v>1</v>
      </c>
      <c r="O3826" s="0" t="n">
        <v>23</v>
      </c>
      <c r="P3826" s="0" t="n">
        <v>450</v>
      </c>
      <c r="Q3826" s="0" t="n">
        <v>2.4</v>
      </c>
      <c r="R3826" s="0" t="str">
        <f aca="false">INDEX(Lookup!$B$4:$B$18,MATCH(C3826,Lookup!$A$4:$A$18,0))</f>
        <v>India</v>
      </c>
      <c r="S3826" s="20" t="n">
        <f aca="false">INDEX(Lookup!$D$4:$D$18,MATCH(C3826,Lookup!$A$4:$A$18,0))</f>
        <v>0.012</v>
      </c>
      <c r="T3826" s="21" t="n">
        <f aca="false">ROUND(P3826*S3826,2)</f>
        <v>5.4</v>
      </c>
      <c r="U3826" s="21" t="n">
        <f aca="false">IF(T3826&lt;=10,1,IF(T3826&lt;=20,2,IF(T3826&lt;=30,3,IF(T3826&lt;=40,4,IF(T3826&lt;=50,5,IF(T3826&lt;=100,6,IF(T3826&lt;=250,7,8)))))))</f>
        <v>1</v>
      </c>
      <c r="V3826" s="21" t="n">
        <f aca="false">IF(AND(OR(Dashboard!$T$3="All",R3826=Dashboard!$T$3),OR(Dashboard!$T$4="All",D3826=Dashboard!$T$4)),1,0)</f>
        <v>1</v>
      </c>
      <c r="W3826" s="21" t="n">
        <f aca="false">IF(V3826=1,T3826+ROW()/10000000,0)</f>
        <v>5.4003826</v>
      </c>
    </row>
    <row r="3827" customFormat="false" ht="15" hidden="false" customHeight="false" outlineLevel="0" collapsed="false">
      <c r="A3827" s="0" t="n">
        <v>18463949</v>
      </c>
      <c r="B3827" s="0" t="s">
        <v>9418</v>
      </c>
      <c r="C3827" s="0" t="n">
        <v>1</v>
      </c>
      <c r="D3827" s="0" t="s">
        <v>6924</v>
      </c>
      <c r="E3827" s="0" t="s">
        <v>9419</v>
      </c>
      <c r="F3827" s="0" t="s">
        <v>9341</v>
      </c>
      <c r="G3827" s="0" t="s">
        <v>9342</v>
      </c>
      <c r="H3827" s="0" t="s">
        <v>9420</v>
      </c>
      <c r="I3827" s="0" t="s">
        <v>2123</v>
      </c>
      <c r="J3827" s="0" t="s">
        <v>46</v>
      </c>
      <c r="K3827" s="0" t="s">
        <v>46</v>
      </c>
      <c r="L3827" s="0" t="s">
        <v>47</v>
      </c>
      <c r="M3827" s="0" t="s">
        <v>47</v>
      </c>
      <c r="N3827" s="0" t="n">
        <v>3</v>
      </c>
      <c r="O3827" s="0" t="n">
        <v>31</v>
      </c>
      <c r="P3827" s="0" t="n">
        <v>1200</v>
      </c>
      <c r="Q3827" s="0" t="n">
        <v>4.3</v>
      </c>
      <c r="R3827" s="0" t="str">
        <f aca="false">INDEX(Lookup!$B$4:$B$18,MATCH(C3827,Lookup!$A$4:$A$18,0))</f>
        <v>India</v>
      </c>
      <c r="S3827" s="20" t="n">
        <f aca="false">INDEX(Lookup!$D$4:$D$18,MATCH(C3827,Lookup!$A$4:$A$18,0))</f>
        <v>0.012</v>
      </c>
      <c r="T3827" s="21" t="n">
        <f aca="false">ROUND(P3827*S3827,2)</f>
        <v>14.4</v>
      </c>
      <c r="U3827" s="21" t="n">
        <f aca="false">IF(T3827&lt;=10,1,IF(T3827&lt;=20,2,IF(T3827&lt;=30,3,IF(T3827&lt;=40,4,IF(T3827&lt;=50,5,IF(T3827&lt;=100,6,IF(T3827&lt;=250,7,8)))))))</f>
        <v>2</v>
      </c>
      <c r="V3827" s="21" t="n">
        <f aca="false">IF(AND(OR(Dashboard!$T$3="All",R3827=Dashboard!$T$3),OR(Dashboard!$T$4="All",D3827=Dashboard!$T$4)),1,0)</f>
        <v>1</v>
      </c>
      <c r="W3827" s="21" t="n">
        <f aca="false">IF(V3827=1,T3827+ROW()/10000000,0)</f>
        <v>14.4003827</v>
      </c>
    </row>
    <row r="3828" customFormat="false" ht="15" hidden="false" customHeight="false" outlineLevel="0" collapsed="false">
      <c r="A3828" s="0" t="n">
        <v>310949</v>
      </c>
      <c r="B3828" s="0" t="s">
        <v>5031</v>
      </c>
      <c r="C3828" s="0" t="n">
        <v>1</v>
      </c>
      <c r="D3828" s="0" t="s">
        <v>6924</v>
      </c>
      <c r="E3828" s="0" t="s">
        <v>9421</v>
      </c>
      <c r="F3828" s="0" t="s">
        <v>9422</v>
      </c>
      <c r="G3828" s="0" t="s">
        <v>9423</v>
      </c>
      <c r="H3828" s="0" t="s">
        <v>3323</v>
      </c>
      <c r="I3828" s="0" t="s">
        <v>2123</v>
      </c>
      <c r="J3828" s="0" t="s">
        <v>47</v>
      </c>
      <c r="K3828" s="0" t="s">
        <v>47</v>
      </c>
      <c r="L3828" s="0" t="s">
        <v>47</v>
      </c>
      <c r="M3828" s="0" t="s">
        <v>47</v>
      </c>
      <c r="N3828" s="0" t="n">
        <v>1</v>
      </c>
      <c r="O3828" s="0" t="n">
        <v>10</v>
      </c>
      <c r="P3828" s="0" t="n">
        <v>250</v>
      </c>
      <c r="Q3828" s="0" t="n">
        <v>2.8</v>
      </c>
      <c r="R3828" s="0" t="str">
        <f aca="false">INDEX(Lookup!$B$4:$B$18,MATCH(C3828,Lookup!$A$4:$A$18,0))</f>
        <v>India</v>
      </c>
      <c r="S3828" s="20" t="n">
        <f aca="false">INDEX(Lookup!$D$4:$D$18,MATCH(C3828,Lookup!$A$4:$A$18,0))</f>
        <v>0.012</v>
      </c>
      <c r="T3828" s="21" t="n">
        <f aca="false">ROUND(P3828*S3828,2)</f>
        <v>3</v>
      </c>
      <c r="U3828" s="21" t="n">
        <f aca="false">IF(T3828&lt;=10,1,IF(T3828&lt;=20,2,IF(T3828&lt;=30,3,IF(T3828&lt;=40,4,IF(T3828&lt;=50,5,IF(T3828&lt;=100,6,IF(T3828&lt;=250,7,8)))))))</f>
        <v>1</v>
      </c>
      <c r="V3828" s="21" t="n">
        <f aca="false">IF(AND(OR(Dashboard!$T$3="All",R3828=Dashboard!$T$3),OR(Dashboard!$T$4="All",D3828=Dashboard!$T$4)),1,0)</f>
        <v>1</v>
      </c>
      <c r="W3828" s="21" t="n">
        <f aca="false">IF(V3828=1,T3828+ROW()/10000000,0)</f>
        <v>3.0003828</v>
      </c>
    </row>
    <row r="3829" customFormat="false" ht="15" hidden="false" customHeight="false" outlineLevel="0" collapsed="false">
      <c r="A3829" s="0" t="n">
        <v>18356808</v>
      </c>
      <c r="B3829" s="0" t="s">
        <v>9424</v>
      </c>
      <c r="C3829" s="0" t="n">
        <v>1</v>
      </c>
      <c r="D3829" s="0" t="s">
        <v>6924</v>
      </c>
      <c r="E3829" s="0" t="s">
        <v>9425</v>
      </c>
      <c r="F3829" s="0" t="s">
        <v>9422</v>
      </c>
      <c r="G3829" s="0" t="s">
        <v>9423</v>
      </c>
      <c r="H3829" s="0" t="s">
        <v>153</v>
      </c>
      <c r="I3829" s="0" t="s">
        <v>2123</v>
      </c>
      <c r="J3829" s="0" t="s">
        <v>47</v>
      </c>
      <c r="K3829" s="0" t="s">
        <v>47</v>
      </c>
      <c r="L3829" s="0" t="s">
        <v>47</v>
      </c>
      <c r="M3829" s="0" t="s">
        <v>47</v>
      </c>
      <c r="N3829" s="0" t="n">
        <v>2</v>
      </c>
      <c r="O3829" s="0" t="n">
        <v>34</v>
      </c>
      <c r="P3829" s="0" t="n">
        <v>800</v>
      </c>
      <c r="Q3829" s="0" t="n">
        <v>3.4</v>
      </c>
      <c r="R3829" s="0" t="str">
        <f aca="false">INDEX(Lookup!$B$4:$B$18,MATCH(C3829,Lookup!$A$4:$A$18,0))</f>
        <v>India</v>
      </c>
      <c r="S3829" s="20" t="n">
        <f aca="false">INDEX(Lookup!$D$4:$D$18,MATCH(C3829,Lookup!$A$4:$A$18,0))</f>
        <v>0.012</v>
      </c>
      <c r="T3829" s="21" t="n">
        <f aca="false">ROUND(P3829*S3829,2)</f>
        <v>9.6</v>
      </c>
      <c r="U3829" s="21" t="n">
        <f aca="false">IF(T3829&lt;=10,1,IF(T3829&lt;=20,2,IF(T3829&lt;=30,3,IF(T3829&lt;=40,4,IF(T3829&lt;=50,5,IF(T3829&lt;=100,6,IF(T3829&lt;=250,7,8)))))))</f>
        <v>1</v>
      </c>
      <c r="V3829" s="21" t="n">
        <f aca="false">IF(AND(OR(Dashboard!$T$3="All",R3829=Dashboard!$T$3),OR(Dashboard!$T$4="All",D3829=Dashboard!$T$4)),1,0)</f>
        <v>1</v>
      </c>
      <c r="W3829" s="21" t="n">
        <f aca="false">IF(V3829=1,T3829+ROW()/10000000,0)</f>
        <v>9.6003829</v>
      </c>
    </row>
    <row r="3830" customFormat="false" ht="15" hidden="false" customHeight="false" outlineLevel="0" collapsed="false">
      <c r="A3830" s="0" t="n">
        <v>18361758</v>
      </c>
      <c r="B3830" s="0" t="s">
        <v>3162</v>
      </c>
      <c r="C3830" s="0" t="n">
        <v>1</v>
      </c>
      <c r="D3830" s="0" t="s">
        <v>6924</v>
      </c>
      <c r="E3830" s="0" t="s">
        <v>9426</v>
      </c>
      <c r="F3830" s="0" t="s">
        <v>9422</v>
      </c>
      <c r="G3830" s="0" t="s">
        <v>9423</v>
      </c>
      <c r="H3830" s="0" t="s">
        <v>2342</v>
      </c>
      <c r="I3830" s="0" t="s">
        <v>2123</v>
      </c>
      <c r="J3830" s="0" t="s">
        <v>47</v>
      </c>
      <c r="K3830" s="0" t="s">
        <v>47</v>
      </c>
      <c r="L3830" s="0" t="s">
        <v>47</v>
      </c>
      <c r="M3830" s="0" t="s">
        <v>47</v>
      </c>
      <c r="N3830" s="0" t="n">
        <v>1</v>
      </c>
      <c r="O3830" s="0" t="n">
        <v>5</v>
      </c>
      <c r="P3830" s="0" t="n">
        <v>400</v>
      </c>
      <c r="Q3830" s="0" t="n">
        <v>3</v>
      </c>
      <c r="R3830" s="0" t="str">
        <f aca="false">INDEX(Lookup!$B$4:$B$18,MATCH(C3830,Lookup!$A$4:$A$18,0))</f>
        <v>India</v>
      </c>
      <c r="S3830" s="20" t="n">
        <f aca="false">INDEX(Lookup!$D$4:$D$18,MATCH(C3830,Lookup!$A$4:$A$18,0))</f>
        <v>0.012</v>
      </c>
      <c r="T3830" s="21" t="n">
        <f aca="false">ROUND(P3830*S3830,2)</f>
        <v>4.8</v>
      </c>
      <c r="U3830" s="21" t="n">
        <f aca="false">IF(T3830&lt;=10,1,IF(T3830&lt;=20,2,IF(T3830&lt;=30,3,IF(T3830&lt;=40,4,IF(T3830&lt;=50,5,IF(T3830&lt;=100,6,IF(T3830&lt;=250,7,8)))))))</f>
        <v>1</v>
      </c>
      <c r="V3830" s="21" t="n">
        <f aca="false">IF(AND(OR(Dashboard!$T$3="All",R3830=Dashboard!$T$3),OR(Dashboard!$T$4="All",D3830=Dashboard!$T$4)),1,0)</f>
        <v>1</v>
      </c>
      <c r="W3830" s="21" t="n">
        <f aca="false">IF(V3830=1,T3830+ROW()/10000000,0)</f>
        <v>4.800383</v>
      </c>
    </row>
    <row r="3831" customFormat="false" ht="15" hidden="false" customHeight="false" outlineLevel="0" collapsed="false">
      <c r="A3831" s="0" t="n">
        <v>312755</v>
      </c>
      <c r="B3831" s="0" t="s">
        <v>9427</v>
      </c>
      <c r="C3831" s="0" t="n">
        <v>1</v>
      </c>
      <c r="D3831" s="0" t="s">
        <v>6924</v>
      </c>
      <c r="E3831" s="0" t="s">
        <v>9423</v>
      </c>
      <c r="F3831" s="0" t="s">
        <v>9422</v>
      </c>
      <c r="G3831" s="0" t="s">
        <v>9423</v>
      </c>
      <c r="H3831" s="0" t="s">
        <v>2185</v>
      </c>
      <c r="I3831" s="0" t="s">
        <v>2123</v>
      </c>
      <c r="J3831" s="0" t="s">
        <v>47</v>
      </c>
      <c r="K3831" s="0" t="s">
        <v>46</v>
      </c>
      <c r="L3831" s="0" t="s">
        <v>47</v>
      </c>
      <c r="M3831" s="0" t="s">
        <v>47</v>
      </c>
      <c r="N3831" s="0" t="n">
        <v>1</v>
      </c>
      <c r="O3831" s="0" t="n">
        <v>30</v>
      </c>
      <c r="P3831" s="0" t="n">
        <v>400</v>
      </c>
      <c r="Q3831" s="0" t="n">
        <v>3.3</v>
      </c>
      <c r="R3831" s="0" t="str">
        <f aca="false">INDEX(Lookup!$B$4:$B$18,MATCH(C3831,Lookup!$A$4:$A$18,0))</f>
        <v>India</v>
      </c>
      <c r="S3831" s="20" t="n">
        <f aca="false">INDEX(Lookup!$D$4:$D$18,MATCH(C3831,Lookup!$A$4:$A$18,0))</f>
        <v>0.012</v>
      </c>
      <c r="T3831" s="21" t="n">
        <f aca="false">ROUND(P3831*S3831,2)</f>
        <v>4.8</v>
      </c>
      <c r="U3831" s="21" t="n">
        <f aca="false">IF(T3831&lt;=10,1,IF(T3831&lt;=20,2,IF(T3831&lt;=30,3,IF(T3831&lt;=40,4,IF(T3831&lt;=50,5,IF(T3831&lt;=100,6,IF(T3831&lt;=250,7,8)))))))</f>
        <v>1</v>
      </c>
      <c r="V3831" s="21" t="n">
        <f aca="false">IF(AND(OR(Dashboard!$T$3="All",R3831=Dashboard!$T$3),OR(Dashboard!$T$4="All",D3831=Dashboard!$T$4)),1,0)</f>
        <v>1</v>
      </c>
      <c r="W3831" s="21" t="n">
        <f aca="false">IF(V3831=1,T3831+ROW()/10000000,0)</f>
        <v>4.8003831</v>
      </c>
    </row>
    <row r="3832" customFormat="false" ht="15" hidden="false" customHeight="false" outlineLevel="0" collapsed="false">
      <c r="A3832" s="0" t="n">
        <v>18241525</v>
      </c>
      <c r="B3832" s="0" t="s">
        <v>9428</v>
      </c>
      <c r="C3832" s="0" t="n">
        <v>1</v>
      </c>
      <c r="D3832" s="0" t="s">
        <v>6924</v>
      </c>
      <c r="E3832" s="0" t="s">
        <v>9429</v>
      </c>
      <c r="F3832" s="0" t="s">
        <v>9422</v>
      </c>
      <c r="G3832" s="0" t="s">
        <v>9423</v>
      </c>
      <c r="H3832" s="0" t="s">
        <v>2398</v>
      </c>
      <c r="I3832" s="0" t="s">
        <v>2123</v>
      </c>
      <c r="J3832" s="0" t="s">
        <v>46</v>
      </c>
      <c r="K3832" s="0" t="s">
        <v>46</v>
      </c>
      <c r="L3832" s="0" t="s">
        <v>47</v>
      </c>
      <c r="M3832" s="0" t="s">
        <v>47</v>
      </c>
      <c r="N3832" s="0" t="n">
        <v>3</v>
      </c>
      <c r="O3832" s="0" t="n">
        <v>79</v>
      </c>
      <c r="P3832" s="0" t="n">
        <v>1000</v>
      </c>
      <c r="Q3832" s="0" t="n">
        <v>3.3</v>
      </c>
      <c r="R3832" s="0" t="str">
        <f aca="false">INDEX(Lookup!$B$4:$B$18,MATCH(C3832,Lookup!$A$4:$A$18,0))</f>
        <v>India</v>
      </c>
      <c r="S3832" s="20" t="n">
        <f aca="false">INDEX(Lookup!$D$4:$D$18,MATCH(C3832,Lookup!$A$4:$A$18,0))</f>
        <v>0.012</v>
      </c>
      <c r="T3832" s="21" t="n">
        <f aca="false">ROUND(P3832*S3832,2)</f>
        <v>12</v>
      </c>
      <c r="U3832" s="21" t="n">
        <f aca="false">IF(T3832&lt;=10,1,IF(T3832&lt;=20,2,IF(T3832&lt;=30,3,IF(T3832&lt;=40,4,IF(T3832&lt;=50,5,IF(T3832&lt;=100,6,IF(T3832&lt;=250,7,8)))))))</f>
        <v>2</v>
      </c>
      <c r="V3832" s="21" t="n">
        <f aca="false">IF(AND(OR(Dashboard!$T$3="All",R3832=Dashboard!$T$3),OR(Dashboard!$T$4="All",D3832=Dashboard!$T$4)),1,0)</f>
        <v>1</v>
      </c>
      <c r="W3832" s="21" t="n">
        <f aca="false">IF(V3832=1,T3832+ROW()/10000000,0)</f>
        <v>12.0003832</v>
      </c>
    </row>
    <row r="3833" customFormat="false" ht="15" hidden="false" customHeight="false" outlineLevel="0" collapsed="false">
      <c r="A3833" s="0" t="n">
        <v>313492</v>
      </c>
      <c r="B3833" s="0" t="s">
        <v>9430</v>
      </c>
      <c r="C3833" s="0" t="n">
        <v>1</v>
      </c>
      <c r="D3833" s="0" t="s">
        <v>6924</v>
      </c>
      <c r="E3833" s="0" t="s">
        <v>9431</v>
      </c>
      <c r="F3833" s="0" t="s">
        <v>9422</v>
      </c>
      <c r="G3833" s="0" t="s">
        <v>9423</v>
      </c>
      <c r="H3833" s="0" t="s">
        <v>2288</v>
      </c>
      <c r="I3833" s="0" t="s">
        <v>2123</v>
      </c>
      <c r="J3833" s="0" t="s">
        <v>47</v>
      </c>
      <c r="K3833" s="0" t="s">
        <v>47</v>
      </c>
      <c r="L3833" s="0" t="s">
        <v>47</v>
      </c>
      <c r="M3833" s="0" t="s">
        <v>47</v>
      </c>
      <c r="N3833" s="0" t="n">
        <v>1</v>
      </c>
      <c r="O3833" s="0" t="n">
        <v>27</v>
      </c>
      <c r="P3833" s="0" t="n">
        <v>300</v>
      </c>
      <c r="Q3833" s="0" t="n">
        <v>3.3</v>
      </c>
      <c r="R3833" s="0" t="str">
        <f aca="false">INDEX(Lookup!$B$4:$B$18,MATCH(C3833,Lookup!$A$4:$A$18,0))</f>
        <v>India</v>
      </c>
      <c r="S3833" s="20" t="n">
        <f aca="false">INDEX(Lookup!$D$4:$D$18,MATCH(C3833,Lookup!$A$4:$A$18,0))</f>
        <v>0.012</v>
      </c>
      <c r="T3833" s="21" t="n">
        <f aca="false">ROUND(P3833*S3833,2)</f>
        <v>3.6</v>
      </c>
      <c r="U3833" s="21" t="n">
        <f aca="false">IF(T3833&lt;=10,1,IF(T3833&lt;=20,2,IF(T3833&lt;=30,3,IF(T3833&lt;=40,4,IF(T3833&lt;=50,5,IF(T3833&lt;=100,6,IF(T3833&lt;=250,7,8)))))))</f>
        <v>1</v>
      </c>
      <c r="V3833" s="21" t="n">
        <f aca="false">IF(AND(OR(Dashboard!$T$3="All",R3833=Dashboard!$T$3),OR(Dashboard!$T$4="All",D3833=Dashboard!$T$4)),1,0)</f>
        <v>1</v>
      </c>
      <c r="W3833" s="21" t="n">
        <f aca="false">IF(V3833=1,T3833+ROW()/10000000,0)</f>
        <v>3.6003833</v>
      </c>
    </row>
    <row r="3834" customFormat="false" ht="15" hidden="false" customHeight="false" outlineLevel="0" collapsed="false">
      <c r="A3834" s="0" t="n">
        <v>18472658</v>
      </c>
      <c r="B3834" s="0" t="s">
        <v>9432</v>
      </c>
      <c r="C3834" s="0" t="n">
        <v>1</v>
      </c>
      <c r="D3834" s="0" t="s">
        <v>6924</v>
      </c>
      <c r="E3834" s="0" t="s">
        <v>9433</v>
      </c>
      <c r="F3834" s="0" t="s">
        <v>9422</v>
      </c>
      <c r="G3834" s="0" t="s">
        <v>9423</v>
      </c>
      <c r="H3834" s="0" t="s">
        <v>2158</v>
      </c>
      <c r="I3834" s="0" t="s">
        <v>2123</v>
      </c>
      <c r="J3834" s="0" t="s">
        <v>47</v>
      </c>
      <c r="K3834" s="0" t="s">
        <v>47</v>
      </c>
      <c r="L3834" s="0" t="s">
        <v>47</v>
      </c>
      <c r="M3834" s="0" t="s">
        <v>47</v>
      </c>
      <c r="N3834" s="0" t="n">
        <v>3</v>
      </c>
      <c r="O3834" s="0" t="n">
        <v>5</v>
      </c>
      <c r="P3834" s="0" t="n">
        <v>1000</v>
      </c>
      <c r="Q3834" s="0" t="n">
        <v>3.1</v>
      </c>
      <c r="R3834" s="0" t="str">
        <f aca="false">INDEX(Lookup!$B$4:$B$18,MATCH(C3834,Lookup!$A$4:$A$18,0))</f>
        <v>India</v>
      </c>
      <c r="S3834" s="20" t="n">
        <f aca="false">INDEX(Lookup!$D$4:$D$18,MATCH(C3834,Lookup!$A$4:$A$18,0))</f>
        <v>0.012</v>
      </c>
      <c r="T3834" s="21" t="n">
        <f aca="false">ROUND(P3834*S3834,2)</f>
        <v>12</v>
      </c>
      <c r="U3834" s="21" t="n">
        <f aca="false">IF(T3834&lt;=10,1,IF(T3834&lt;=20,2,IF(T3834&lt;=30,3,IF(T3834&lt;=40,4,IF(T3834&lt;=50,5,IF(T3834&lt;=100,6,IF(T3834&lt;=250,7,8)))))))</f>
        <v>2</v>
      </c>
      <c r="V3834" s="21" t="n">
        <f aca="false">IF(AND(OR(Dashboard!$T$3="All",R3834=Dashboard!$T$3),OR(Dashboard!$T$4="All",D3834=Dashboard!$T$4)),1,0)</f>
        <v>1</v>
      </c>
      <c r="W3834" s="21" t="n">
        <f aca="false">IF(V3834=1,T3834+ROW()/10000000,0)</f>
        <v>12.0003834</v>
      </c>
    </row>
    <row r="3835" customFormat="false" ht="15" hidden="false" customHeight="false" outlineLevel="0" collapsed="false">
      <c r="A3835" s="0" t="n">
        <v>18418248</v>
      </c>
      <c r="B3835" s="0" t="s">
        <v>9434</v>
      </c>
      <c r="C3835" s="0" t="n">
        <v>1</v>
      </c>
      <c r="D3835" s="0" t="s">
        <v>6924</v>
      </c>
      <c r="E3835" s="0" t="s">
        <v>9435</v>
      </c>
      <c r="F3835" s="0" t="s">
        <v>9422</v>
      </c>
      <c r="G3835" s="0" t="s">
        <v>9423</v>
      </c>
      <c r="H3835" s="0" t="s">
        <v>2128</v>
      </c>
      <c r="I3835" s="0" t="s">
        <v>2123</v>
      </c>
      <c r="J3835" s="0" t="s">
        <v>47</v>
      </c>
      <c r="K3835" s="0" t="s">
        <v>47</v>
      </c>
      <c r="L3835" s="0" t="s">
        <v>47</v>
      </c>
      <c r="M3835" s="0" t="s">
        <v>47</v>
      </c>
      <c r="N3835" s="0" t="n">
        <v>1</v>
      </c>
      <c r="O3835" s="0" t="n">
        <v>6</v>
      </c>
      <c r="P3835" s="0" t="n">
        <v>450</v>
      </c>
      <c r="Q3835" s="0" t="n">
        <v>3</v>
      </c>
      <c r="R3835" s="0" t="str">
        <f aca="false">INDEX(Lookup!$B$4:$B$18,MATCH(C3835,Lookup!$A$4:$A$18,0))</f>
        <v>India</v>
      </c>
      <c r="S3835" s="20" t="n">
        <f aca="false">INDEX(Lookup!$D$4:$D$18,MATCH(C3835,Lookup!$A$4:$A$18,0))</f>
        <v>0.012</v>
      </c>
      <c r="T3835" s="21" t="n">
        <f aca="false">ROUND(P3835*S3835,2)</f>
        <v>5.4</v>
      </c>
      <c r="U3835" s="21" t="n">
        <f aca="false">IF(T3835&lt;=10,1,IF(T3835&lt;=20,2,IF(T3835&lt;=30,3,IF(T3835&lt;=40,4,IF(T3835&lt;=50,5,IF(T3835&lt;=100,6,IF(T3835&lt;=250,7,8)))))))</f>
        <v>1</v>
      </c>
      <c r="V3835" s="21" t="n">
        <f aca="false">IF(AND(OR(Dashboard!$T$3="All",R3835=Dashboard!$T$3),OR(Dashboard!$T$4="All",D3835=Dashboard!$T$4)),1,0)</f>
        <v>1</v>
      </c>
      <c r="W3835" s="21" t="n">
        <f aca="false">IF(V3835=1,T3835+ROW()/10000000,0)</f>
        <v>5.4003835</v>
      </c>
    </row>
    <row r="3836" customFormat="false" ht="15" hidden="false" customHeight="false" outlineLevel="0" collapsed="false">
      <c r="A3836" s="0" t="n">
        <v>18427869</v>
      </c>
      <c r="B3836" s="0" t="s">
        <v>3422</v>
      </c>
      <c r="C3836" s="0" t="n">
        <v>1</v>
      </c>
      <c r="D3836" s="0" t="s">
        <v>6924</v>
      </c>
      <c r="E3836" s="0" t="s">
        <v>9436</v>
      </c>
      <c r="F3836" s="0" t="s">
        <v>9422</v>
      </c>
      <c r="G3836" s="0" t="s">
        <v>9423</v>
      </c>
      <c r="H3836" s="0" t="s">
        <v>3426</v>
      </c>
      <c r="I3836" s="0" t="s">
        <v>2123</v>
      </c>
      <c r="J3836" s="0" t="s">
        <v>47</v>
      </c>
      <c r="K3836" s="0" t="s">
        <v>47</v>
      </c>
      <c r="L3836" s="0" t="s">
        <v>47</v>
      </c>
      <c r="M3836" s="0" t="s">
        <v>47</v>
      </c>
      <c r="N3836" s="0" t="n">
        <v>1</v>
      </c>
      <c r="O3836" s="0" t="n">
        <v>5</v>
      </c>
      <c r="P3836" s="0" t="n">
        <v>150</v>
      </c>
      <c r="Q3836" s="0" t="n">
        <v>2.9</v>
      </c>
      <c r="R3836" s="0" t="str">
        <f aca="false">INDEX(Lookup!$B$4:$B$18,MATCH(C3836,Lookup!$A$4:$A$18,0))</f>
        <v>India</v>
      </c>
      <c r="S3836" s="20" t="n">
        <f aca="false">INDEX(Lookup!$D$4:$D$18,MATCH(C3836,Lookup!$A$4:$A$18,0))</f>
        <v>0.012</v>
      </c>
      <c r="T3836" s="21" t="n">
        <f aca="false">ROUND(P3836*S3836,2)</f>
        <v>1.8</v>
      </c>
      <c r="U3836" s="21" t="n">
        <f aca="false">IF(T3836&lt;=10,1,IF(T3836&lt;=20,2,IF(T3836&lt;=30,3,IF(T3836&lt;=40,4,IF(T3836&lt;=50,5,IF(T3836&lt;=100,6,IF(T3836&lt;=250,7,8)))))))</f>
        <v>1</v>
      </c>
      <c r="V3836" s="21" t="n">
        <f aca="false">IF(AND(OR(Dashboard!$T$3="All",R3836=Dashboard!$T$3),OR(Dashboard!$T$4="All",D3836=Dashboard!$T$4)),1,0)</f>
        <v>1</v>
      </c>
      <c r="W3836" s="21" t="n">
        <f aca="false">IF(V3836=1,T3836+ROW()/10000000,0)</f>
        <v>1.8003836</v>
      </c>
    </row>
    <row r="3837" customFormat="false" ht="15" hidden="false" customHeight="false" outlineLevel="0" collapsed="false">
      <c r="A3837" s="0" t="n">
        <v>310948</v>
      </c>
      <c r="B3837" s="0" t="s">
        <v>9437</v>
      </c>
      <c r="C3837" s="0" t="n">
        <v>1</v>
      </c>
      <c r="D3837" s="0" t="s">
        <v>6924</v>
      </c>
      <c r="E3837" s="0" t="s">
        <v>9438</v>
      </c>
      <c r="F3837" s="0" t="s">
        <v>9422</v>
      </c>
      <c r="G3837" s="0" t="s">
        <v>9423</v>
      </c>
      <c r="H3837" s="0" t="s">
        <v>3345</v>
      </c>
      <c r="I3837" s="0" t="s">
        <v>2123</v>
      </c>
      <c r="J3837" s="0" t="s">
        <v>47</v>
      </c>
      <c r="K3837" s="0" t="s">
        <v>47</v>
      </c>
      <c r="L3837" s="0" t="s">
        <v>47</v>
      </c>
      <c r="M3837" s="0" t="s">
        <v>47</v>
      </c>
      <c r="N3837" s="0" t="n">
        <v>1</v>
      </c>
      <c r="O3837" s="0" t="n">
        <v>4</v>
      </c>
      <c r="P3837" s="0" t="n">
        <v>300</v>
      </c>
      <c r="Q3837" s="0" t="n">
        <v>3</v>
      </c>
      <c r="R3837" s="0" t="str">
        <f aca="false">INDEX(Lookup!$B$4:$B$18,MATCH(C3837,Lookup!$A$4:$A$18,0))</f>
        <v>India</v>
      </c>
      <c r="S3837" s="20" t="n">
        <f aca="false">INDEX(Lookup!$D$4:$D$18,MATCH(C3837,Lookup!$A$4:$A$18,0))</f>
        <v>0.012</v>
      </c>
      <c r="T3837" s="21" t="n">
        <f aca="false">ROUND(P3837*S3837,2)</f>
        <v>3.6</v>
      </c>
      <c r="U3837" s="21" t="n">
        <f aca="false">IF(T3837&lt;=10,1,IF(T3837&lt;=20,2,IF(T3837&lt;=30,3,IF(T3837&lt;=40,4,IF(T3837&lt;=50,5,IF(T3837&lt;=100,6,IF(T3837&lt;=250,7,8)))))))</f>
        <v>1</v>
      </c>
      <c r="V3837" s="21" t="n">
        <f aca="false">IF(AND(OR(Dashboard!$T$3="All",R3837=Dashboard!$T$3),OR(Dashboard!$T$4="All",D3837=Dashboard!$T$4)),1,0)</f>
        <v>1</v>
      </c>
      <c r="W3837" s="21" t="n">
        <f aca="false">IF(V3837=1,T3837+ROW()/10000000,0)</f>
        <v>3.6003837</v>
      </c>
    </row>
    <row r="3838" customFormat="false" ht="15" hidden="false" customHeight="false" outlineLevel="0" collapsed="false">
      <c r="A3838" s="0" t="n">
        <v>18463997</v>
      </c>
      <c r="B3838" s="0" t="s">
        <v>9439</v>
      </c>
      <c r="C3838" s="0" t="n">
        <v>1</v>
      </c>
      <c r="D3838" s="0" t="s">
        <v>6924</v>
      </c>
      <c r="E3838" s="0" t="s">
        <v>9440</v>
      </c>
      <c r="F3838" s="0" t="s">
        <v>9422</v>
      </c>
      <c r="G3838" s="0" t="s">
        <v>9423</v>
      </c>
      <c r="H3838" s="0" t="s">
        <v>402</v>
      </c>
      <c r="I3838" s="0" t="s">
        <v>2123</v>
      </c>
      <c r="J3838" s="0" t="s">
        <v>47</v>
      </c>
      <c r="K3838" s="0" t="s">
        <v>47</v>
      </c>
      <c r="L3838" s="0" t="s">
        <v>47</v>
      </c>
      <c r="M3838" s="0" t="s">
        <v>47</v>
      </c>
      <c r="N3838" s="0" t="n">
        <v>3</v>
      </c>
      <c r="O3838" s="0" t="n">
        <v>12</v>
      </c>
      <c r="P3838" s="0" t="n">
        <v>1100</v>
      </c>
      <c r="Q3838" s="0" t="n">
        <v>3.2</v>
      </c>
      <c r="R3838" s="0" t="str">
        <f aca="false">INDEX(Lookup!$B$4:$B$18,MATCH(C3838,Lookup!$A$4:$A$18,0))</f>
        <v>India</v>
      </c>
      <c r="S3838" s="20" t="n">
        <f aca="false">INDEX(Lookup!$D$4:$D$18,MATCH(C3838,Lookup!$A$4:$A$18,0))</f>
        <v>0.012</v>
      </c>
      <c r="T3838" s="21" t="n">
        <f aca="false">ROUND(P3838*S3838,2)</f>
        <v>13.2</v>
      </c>
      <c r="U3838" s="21" t="n">
        <f aca="false">IF(T3838&lt;=10,1,IF(T3838&lt;=20,2,IF(T3838&lt;=30,3,IF(T3838&lt;=40,4,IF(T3838&lt;=50,5,IF(T3838&lt;=100,6,IF(T3838&lt;=250,7,8)))))))</f>
        <v>2</v>
      </c>
      <c r="V3838" s="21" t="n">
        <f aca="false">IF(AND(OR(Dashboard!$T$3="All",R3838=Dashboard!$T$3),OR(Dashboard!$T$4="All",D3838=Dashboard!$T$4)),1,0)</f>
        <v>1</v>
      </c>
      <c r="W3838" s="21" t="n">
        <f aca="false">IF(V3838=1,T3838+ROW()/10000000,0)</f>
        <v>13.2003838</v>
      </c>
    </row>
    <row r="3839" customFormat="false" ht="15" hidden="false" customHeight="false" outlineLevel="0" collapsed="false">
      <c r="A3839" s="0" t="n">
        <v>18337898</v>
      </c>
      <c r="B3839" s="0" t="s">
        <v>9441</v>
      </c>
      <c r="C3839" s="0" t="n">
        <v>1</v>
      </c>
      <c r="D3839" s="0" t="s">
        <v>6924</v>
      </c>
      <c r="E3839" s="0" t="s">
        <v>9442</v>
      </c>
      <c r="F3839" s="0" t="s">
        <v>9422</v>
      </c>
      <c r="G3839" s="0" t="s">
        <v>9423</v>
      </c>
      <c r="H3839" s="0" t="s">
        <v>2128</v>
      </c>
      <c r="I3839" s="0" t="s">
        <v>2123</v>
      </c>
      <c r="J3839" s="0" t="s">
        <v>47</v>
      </c>
      <c r="K3839" s="0" t="s">
        <v>47</v>
      </c>
      <c r="L3839" s="0" t="s">
        <v>47</v>
      </c>
      <c r="M3839" s="0" t="s">
        <v>47</v>
      </c>
      <c r="N3839" s="0" t="n">
        <v>1</v>
      </c>
      <c r="O3839" s="0" t="n">
        <v>13</v>
      </c>
      <c r="P3839" s="0" t="n">
        <v>150</v>
      </c>
      <c r="Q3839" s="0" t="n">
        <v>3.1</v>
      </c>
      <c r="R3839" s="0" t="str">
        <f aca="false">INDEX(Lookup!$B$4:$B$18,MATCH(C3839,Lookup!$A$4:$A$18,0))</f>
        <v>India</v>
      </c>
      <c r="S3839" s="20" t="n">
        <f aca="false">INDEX(Lookup!$D$4:$D$18,MATCH(C3839,Lookup!$A$4:$A$18,0))</f>
        <v>0.012</v>
      </c>
      <c r="T3839" s="21" t="n">
        <f aca="false">ROUND(P3839*S3839,2)</f>
        <v>1.8</v>
      </c>
      <c r="U3839" s="21" t="n">
        <f aca="false">IF(T3839&lt;=10,1,IF(T3839&lt;=20,2,IF(T3839&lt;=30,3,IF(T3839&lt;=40,4,IF(T3839&lt;=50,5,IF(T3839&lt;=100,6,IF(T3839&lt;=250,7,8)))))))</f>
        <v>1</v>
      </c>
      <c r="V3839" s="21" t="n">
        <f aca="false">IF(AND(OR(Dashboard!$T$3="All",R3839=Dashboard!$T$3),OR(Dashboard!$T$4="All",D3839=Dashboard!$T$4)),1,0)</f>
        <v>1</v>
      </c>
      <c r="W3839" s="21" t="n">
        <f aca="false">IF(V3839=1,T3839+ROW()/10000000,0)</f>
        <v>1.8003839</v>
      </c>
    </row>
    <row r="3840" customFormat="false" ht="15" hidden="false" customHeight="false" outlineLevel="0" collapsed="false">
      <c r="A3840" s="0" t="n">
        <v>18427234</v>
      </c>
      <c r="B3840" s="0" t="s">
        <v>9443</v>
      </c>
      <c r="C3840" s="0" t="n">
        <v>1</v>
      </c>
      <c r="D3840" s="0" t="s">
        <v>6924</v>
      </c>
      <c r="E3840" s="0" t="s">
        <v>9444</v>
      </c>
      <c r="F3840" s="0" t="s">
        <v>9422</v>
      </c>
      <c r="G3840" s="0" t="s">
        <v>9423</v>
      </c>
      <c r="H3840" s="0" t="s">
        <v>8482</v>
      </c>
      <c r="I3840" s="0" t="s">
        <v>2123</v>
      </c>
      <c r="J3840" s="0" t="s">
        <v>47</v>
      </c>
      <c r="K3840" s="0" t="s">
        <v>46</v>
      </c>
      <c r="L3840" s="0" t="s">
        <v>47</v>
      </c>
      <c r="M3840" s="0" t="s">
        <v>47</v>
      </c>
      <c r="N3840" s="0" t="n">
        <v>2</v>
      </c>
      <c r="O3840" s="0" t="n">
        <v>82</v>
      </c>
      <c r="P3840" s="0" t="n">
        <v>500</v>
      </c>
      <c r="Q3840" s="0" t="n">
        <v>3.8</v>
      </c>
      <c r="R3840" s="0" t="str">
        <f aca="false">INDEX(Lookup!$B$4:$B$18,MATCH(C3840,Lookup!$A$4:$A$18,0))</f>
        <v>India</v>
      </c>
      <c r="S3840" s="20" t="n">
        <f aca="false">INDEX(Lookup!$D$4:$D$18,MATCH(C3840,Lookup!$A$4:$A$18,0))</f>
        <v>0.012</v>
      </c>
      <c r="T3840" s="21" t="n">
        <f aca="false">ROUND(P3840*S3840,2)</f>
        <v>6</v>
      </c>
      <c r="U3840" s="21" t="n">
        <f aca="false">IF(T3840&lt;=10,1,IF(T3840&lt;=20,2,IF(T3840&lt;=30,3,IF(T3840&lt;=40,4,IF(T3840&lt;=50,5,IF(T3840&lt;=100,6,IF(T3840&lt;=250,7,8)))))))</f>
        <v>1</v>
      </c>
      <c r="V3840" s="21" t="n">
        <f aca="false">IF(AND(OR(Dashboard!$T$3="All",R3840=Dashboard!$T$3),OR(Dashboard!$T$4="All",D3840=Dashboard!$T$4)),1,0)</f>
        <v>1</v>
      </c>
      <c r="W3840" s="21" t="n">
        <f aca="false">IF(V3840=1,T3840+ROW()/10000000,0)</f>
        <v>6.000384</v>
      </c>
    </row>
    <row r="3841" customFormat="false" ht="15" hidden="false" customHeight="false" outlineLevel="0" collapsed="false">
      <c r="A3841" s="0" t="n">
        <v>18382697</v>
      </c>
      <c r="B3841" s="0" t="s">
        <v>9445</v>
      </c>
      <c r="C3841" s="0" t="n">
        <v>1</v>
      </c>
      <c r="D3841" s="0" t="s">
        <v>6924</v>
      </c>
      <c r="E3841" s="0" t="s">
        <v>9446</v>
      </c>
      <c r="F3841" s="0" t="s">
        <v>9422</v>
      </c>
      <c r="G3841" s="0" t="s">
        <v>9423</v>
      </c>
      <c r="H3841" s="0" t="s">
        <v>9447</v>
      </c>
      <c r="I3841" s="0" t="s">
        <v>2123</v>
      </c>
      <c r="J3841" s="0" t="s">
        <v>47</v>
      </c>
      <c r="K3841" s="0" t="s">
        <v>46</v>
      </c>
      <c r="L3841" s="0" t="s">
        <v>47</v>
      </c>
      <c r="M3841" s="0" t="s">
        <v>47</v>
      </c>
      <c r="N3841" s="0" t="n">
        <v>1</v>
      </c>
      <c r="O3841" s="0" t="n">
        <v>37</v>
      </c>
      <c r="P3841" s="0" t="n">
        <v>250</v>
      </c>
      <c r="Q3841" s="0" t="n">
        <v>3.7</v>
      </c>
      <c r="R3841" s="0" t="str">
        <f aca="false">INDEX(Lookup!$B$4:$B$18,MATCH(C3841,Lookup!$A$4:$A$18,0))</f>
        <v>India</v>
      </c>
      <c r="S3841" s="20" t="n">
        <f aca="false">INDEX(Lookup!$D$4:$D$18,MATCH(C3841,Lookup!$A$4:$A$18,0))</f>
        <v>0.012</v>
      </c>
      <c r="T3841" s="21" t="n">
        <f aca="false">ROUND(P3841*S3841,2)</f>
        <v>3</v>
      </c>
      <c r="U3841" s="21" t="n">
        <f aca="false">IF(T3841&lt;=10,1,IF(T3841&lt;=20,2,IF(T3841&lt;=30,3,IF(T3841&lt;=40,4,IF(T3841&lt;=50,5,IF(T3841&lt;=100,6,IF(T3841&lt;=250,7,8)))))))</f>
        <v>1</v>
      </c>
      <c r="V3841" s="21" t="n">
        <f aca="false">IF(AND(OR(Dashboard!$T$3="All",R3841=Dashboard!$T$3),OR(Dashboard!$T$4="All",D3841=Dashboard!$T$4)),1,0)</f>
        <v>1</v>
      </c>
      <c r="W3841" s="21" t="n">
        <f aca="false">IF(V3841=1,T3841+ROW()/10000000,0)</f>
        <v>3.0003841</v>
      </c>
    </row>
    <row r="3842" customFormat="false" ht="15" hidden="false" customHeight="false" outlineLevel="0" collapsed="false">
      <c r="A3842" s="0" t="n">
        <v>18400720</v>
      </c>
      <c r="B3842" s="0" t="s">
        <v>9448</v>
      </c>
      <c r="C3842" s="0" t="n">
        <v>1</v>
      </c>
      <c r="D3842" s="0" t="s">
        <v>6924</v>
      </c>
      <c r="E3842" s="0" t="s">
        <v>9449</v>
      </c>
      <c r="F3842" s="0" t="s">
        <v>9422</v>
      </c>
      <c r="G3842" s="0" t="s">
        <v>9423</v>
      </c>
      <c r="H3842" s="0" t="s">
        <v>4400</v>
      </c>
      <c r="I3842" s="0" t="s">
        <v>2123</v>
      </c>
      <c r="J3842" s="0" t="s">
        <v>46</v>
      </c>
      <c r="K3842" s="0" t="s">
        <v>47</v>
      </c>
      <c r="L3842" s="0" t="s">
        <v>47</v>
      </c>
      <c r="M3842" s="0" t="s">
        <v>47</v>
      </c>
      <c r="N3842" s="0" t="n">
        <v>3</v>
      </c>
      <c r="O3842" s="0" t="n">
        <v>373</v>
      </c>
      <c r="P3842" s="0" t="n">
        <v>1000</v>
      </c>
      <c r="Q3842" s="0" t="n">
        <v>3.9</v>
      </c>
      <c r="R3842" s="0" t="str">
        <f aca="false">INDEX(Lookup!$B$4:$B$18,MATCH(C3842,Lookup!$A$4:$A$18,0))</f>
        <v>India</v>
      </c>
      <c r="S3842" s="20" t="n">
        <f aca="false">INDEX(Lookup!$D$4:$D$18,MATCH(C3842,Lookup!$A$4:$A$18,0))</f>
        <v>0.012</v>
      </c>
      <c r="T3842" s="21" t="n">
        <f aca="false">ROUND(P3842*S3842,2)</f>
        <v>12</v>
      </c>
      <c r="U3842" s="21" t="n">
        <f aca="false">IF(T3842&lt;=10,1,IF(T3842&lt;=20,2,IF(T3842&lt;=30,3,IF(T3842&lt;=40,4,IF(T3842&lt;=50,5,IF(T3842&lt;=100,6,IF(T3842&lt;=250,7,8)))))))</f>
        <v>2</v>
      </c>
      <c r="V3842" s="21" t="n">
        <f aca="false">IF(AND(OR(Dashboard!$T$3="All",R3842=Dashboard!$T$3),OR(Dashboard!$T$4="All",D3842=Dashboard!$T$4)),1,0)</f>
        <v>1</v>
      </c>
      <c r="W3842" s="21" t="n">
        <f aca="false">IF(V3842=1,T3842+ROW()/10000000,0)</f>
        <v>12.0003842</v>
      </c>
    </row>
    <row r="3843" customFormat="false" ht="15" hidden="false" customHeight="false" outlineLevel="0" collapsed="false">
      <c r="A3843" s="0" t="n">
        <v>3363</v>
      </c>
      <c r="B3843" s="0" t="s">
        <v>9450</v>
      </c>
      <c r="C3843" s="0" t="n">
        <v>1</v>
      </c>
      <c r="D3843" s="0" t="s">
        <v>6924</v>
      </c>
      <c r="E3843" s="0" t="s">
        <v>9451</v>
      </c>
      <c r="F3843" s="0" t="s">
        <v>9422</v>
      </c>
      <c r="G3843" s="0" t="s">
        <v>9423</v>
      </c>
      <c r="H3843" s="0" t="s">
        <v>2359</v>
      </c>
      <c r="I3843" s="0" t="s">
        <v>2123</v>
      </c>
      <c r="J3843" s="0" t="s">
        <v>47</v>
      </c>
      <c r="K3843" s="0" t="s">
        <v>47</v>
      </c>
      <c r="L3843" s="0" t="s">
        <v>47</v>
      </c>
      <c r="M3843" s="0" t="s">
        <v>47</v>
      </c>
      <c r="N3843" s="0" t="n">
        <v>2</v>
      </c>
      <c r="O3843" s="0" t="n">
        <v>90</v>
      </c>
      <c r="P3843" s="0" t="n">
        <v>550</v>
      </c>
      <c r="Q3843" s="0" t="n">
        <v>3.5</v>
      </c>
      <c r="R3843" s="0" t="str">
        <f aca="false">INDEX(Lookup!$B$4:$B$18,MATCH(C3843,Lookup!$A$4:$A$18,0))</f>
        <v>India</v>
      </c>
      <c r="S3843" s="20" t="n">
        <f aca="false">INDEX(Lookup!$D$4:$D$18,MATCH(C3843,Lookup!$A$4:$A$18,0))</f>
        <v>0.012</v>
      </c>
      <c r="T3843" s="21" t="n">
        <f aca="false">ROUND(P3843*S3843,2)</f>
        <v>6.6</v>
      </c>
      <c r="U3843" s="21" t="n">
        <f aca="false">IF(T3843&lt;=10,1,IF(T3843&lt;=20,2,IF(T3843&lt;=30,3,IF(T3843&lt;=40,4,IF(T3843&lt;=50,5,IF(T3843&lt;=100,6,IF(T3843&lt;=250,7,8)))))))</f>
        <v>1</v>
      </c>
      <c r="V3843" s="21" t="n">
        <f aca="false">IF(AND(OR(Dashboard!$T$3="All",R3843=Dashboard!$T$3),OR(Dashboard!$T$4="All",D3843=Dashboard!$T$4)),1,0)</f>
        <v>1</v>
      </c>
      <c r="W3843" s="21" t="n">
        <f aca="false">IF(V3843=1,T3843+ROW()/10000000,0)</f>
        <v>6.6003843</v>
      </c>
    </row>
    <row r="3844" customFormat="false" ht="15" hidden="false" customHeight="false" outlineLevel="0" collapsed="false">
      <c r="A3844" s="0" t="n">
        <v>310592</v>
      </c>
      <c r="B3844" s="0" t="s">
        <v>9452</v>
      </c>
      <c r="C3844" s="0" t="n">
        <v>1</v>
      </c>
      <c r="D3844" s="0" t="s">
        <v>6924</v>
      </c>
      <c r="E3844" s="0" t="s">
        <v>9453</v>
      </c>
      <c r="F3844" s="0" t="s">
        <v>9422</v>
      </c>
      <c r="G3844" s="0" t="s">
        <v>9423</v>
      </c>
      <c r="H3844" s="0" t="s">
        <v>2398</v>
      </c>
      <c r="I3844" s="0" t="s">
        <v>2123</v>
      </c>
      <c r="J3844" s="0" t="s">
        <v>46</v>
      </c>
      <c r="K3844" s="0" t="s">
        <v>46</v>
      </c>
      <c r="L3844" s="0" t="s">
        <v>47</v>
      </c>
      <c r="M3844" s="0" t="s">
        <v>47</v>
      </c>
      <c r="N3844" s="0" t="n">
        <v>2</v>
      </c>
      <c r="O3844" s="0" t="n">
        <v>1439</v>
      </c>
      <c r="P3844" s="0" t="n">
        <v>800</v>
      </c>
      <c r="Q3844" s="0" t="n">
        <v>3.9</v>
      </c>
      <c r="R3844" s="0" t="str">
        <f aca="false">INDEX(Lookup!$B$4:$B$18,MATCH(C3844,Lookup!$A$4:$A$18,0))</f>
        <v>India</v>
      </c>
      <c r="S3844" s="20" t="n">
        <f aca="false">INDEX(Lookup!$D$4:$D$18,MATCH(C3844,Lookup!$A$4:$A$18,0))</f>
        <v>0.012</v>
      </c>
      <c r="T3844" s="21" t="n">
        <f aca="false">ROUND(P3844*S3844,2)</f>
        <v>9.6</v>
      </c>
      <c r="U3844" s="21" t="n">
        <f aca="false">IF(T3844&lt;=10,1,IF(T3844&lt;=20,2,IF(T3844&lt;=30,3,IF(T3844&lt;=40,4,IF(T3844&lt;=50,5,IF(T3844&lt;=100,6,IF(T3844&lt;=250,7,8)))))))</f>
        <v>1</v>
      </c>
      <c r="V3844" s="21" t="n">
        <f aca="false">IF(AND(OR(Dashboard!$T$3="All",R3844=Dashboard!$T$3),OR(Dashboard!$T$4="All",D3844=Dashboard!$T$4)),1,0)</f>
        <v>1</v>
      </c>
      <c r="W3844" s="21" t="n">
        <f aca="false">IF(V3844=1,T3844+ROW()/10000000,0)</f>
        <v>9.6003844</v>
      </c>
    </row>
    <row r="3845" customFormat="false" ht="15" hidden="false" customHeight="false" outlineLevel="0" collapsed="false">
      <c r="A3845" s="0" t="n">
        <v>18455511</v>
      </c>
      <c r="B3845" s="0" t="s">
        <v>9454</v>
      </c>
      <c r="C3845" s="0" t="n">
        <v>1</v>
      </c>
      <c r="D3845" s="0" t="s">
        <v>6924</v>
      </c>
      <c r="E3845" s="0" t="s">
        <v>9455</v>
      </c>
      <c r="F3845" s="0" t="s">
        <v>9422</v>
      </c>
      <c r="G3845" s="0" t="s">
        <v>9423</v>
      </c>
      <c r="H3845" s="0" t="s">
        <v>2128</v>
      </c>
      <c r="I3845" s="0" t="s">
        <v>2123</v>
      </c>
      <c r="J3845" s="0" t="s">
        <v>47</v>
      </c>
      <c r="K3845" s="0" t="s">
        <v>47</v>
      </c>
      <c r="L3845" s="0" t="s">
        <v>47</v>
      </c>
      <c r="M3845" s="0" t="s">
        <v>47</v>
      </c>
      <c r="N3845" s="0" t="n">
        <v>2</v>
      </c>
      <c r="O3845" s="0" t="n">
        <v>1</v>
      </c>
      <c r="P3845" s="0" t="n">
        <v>500</v>
      </c>
      <c r="Q3845" s="0" t="n">
        <v>1</v>
      </c>
      <c r="R3845" s="0" t="str">
        <f aca="false">INDEX(Lookup!$B$4:$B$18,MATCH(C3845,Lookup!$A$4:$A$18,0))</f>
        <v>India</v>
      </c>
      <c r="S3845" s="20" t="n">
        <f aca="false">INDEX(Lookup!$D$4:$D$18,MATCH(C3845,Lookup!$A$4:$A$18,0))</f>
        <v>0.012</v>
      </c>
      <c r="T3845" s="21" t="n">
        <f aca="false">ROUND(P3845*S3845,2)</f>
        <v>6</v>
      </c>
      <c r="U3845" s="21" t="n">
        <f aca="false">IF(T3845&lt;=10,1,IF(T3845&lt;=20,2,IF(T3845&lt;=30,3,IF(T3845&lt;=40,4,IF(T3845&lt;=50,5,IF(T3845&lt;=100,6,IF(T3845&lt;=250,7,8)))))))</f>
        <v>1</v>
      </c>
      <c r="V3845" s="21" t="n">
        <f aca="false">IF(AND(OR(Dashboard!$T$3="All",R3845=Dashboard!$T$3),OR(Dashboard!$T$4="All",D3845=Dashboard!$T$4)),1,0)</f>
        <v>1</v>
      </c>
      <c r="W3845" s="21" t="n">
        <f aca="false">IF(V3845=1,T3845+ROW()/10000000,0)</f>
        <v>6.0003845</v>
      </c>
    </row>
    <row r="3846" customFormat="false" ht="15" hidden="false" customHeight="false" outlineLevel="0" collapsed="false">
      <c r="A3846" s="0" t="n">
        <v>18361763</v>
      </c>
      <c r="B3846" s="0" t="s">
        <v>9456</v>
      </c>
      <c r="C3846" s="0" t="n">
        <v>1</v>
      </c>
      <c r="D3846" s="0" t="s">
        <v>6924</v>
      </c>
      <c r="E3846" s="0" t="s">
        <v>9457</v>
      </c>
      <c r="F3846" s="0" t="s">
        <v>9422</v>
      </c>
      <c r="G3846" s="0" t="s">
        <v>9423</v>
      </c>
      <c r="H3846" s="0" t="s">
        <v>3356</v>
      </c>
      <c r="I3846" s="0" t="s">
        <v>2123</v>
      </c>
      <c r="J3846" s="0" t="s">
        <v>47</v>
      </c>
      <c r="K3846" s="0" t="s">
        <v>47</v>
      </c>
      <c r="L3846" s="0" t="s">
        <v>47</v>
      </c>
      <c r="M3846" s="0" t="s">
        <v>47</v>
      </c>
      <c r="N3846" s="0" t="n">
        <v>1</v>
      </c>
      <c r="O3846" s="0" t="n">
        <v>0</v>
      </c>
      <c r="P3846" s="0" t="n">
        <v>350</v>
      </c>
      <c r="Q3846" s="0" t="n">
        <v>1</v>
      </c>
      <c r="R3846" s="0" t="str">
        <f aca="false">INDEX(Lookup!$B$4:$B$18,MATCH(C3846,Lookup!$A$4:$A$18,0))</f>
        <v>India</v>
      </c>
      <c r="S3846" s="20" t="n">
        <f aca="false">INDEX(Lookup!$D$4:$D$18,MATCH(C3846,Lookup!$A$4:$A$18,0))</f>
        <v>0.012</v>
      </c>
      <c r="T3846" s="21" t="n">
        <f aca="false">ROUND(P3846*S3846,2)</f>
        <v>4.2</v>
      </c>
      <c r="U3846" s="21" t="n">
        <f aca="false">IF(T3846&lt;=10,1,IF(T3846&lt;=20,2,IF(T3846&lt;=30,3,IF(T3846&lt;=40,4,IF(T3846&lt;=50,5,IF(T3846&lt;=100,6,IF(T3846&lt;=250,7,8)))))))</f>
        <v>1</v>
      </c>
      <c r="V3846" s="21" t="n">
        <f aca="false">IF(AND(OR(Dashboard!$T$3="All",R3846=Dashboard!$T$3),OR(Dashboard!$T$4="All",D3846=Dashboard!$T$4)),1,0)</f>
        <v>1</v>
      </c>
      <c r="W3846" s="21" t="n">
        <f aca="false">IF(V3846=1,T3846+ROW()/10000000,0)</f>
        <v>4.2003846</v>
      </c>
    </row>
    <row r="3847" customFormat="false" ht="15" hidden="false" customHeight="false" outlineLevel="0" collapsed="false">
      <c r="A3847" s="0" t="n">
        <v>18124350</v>
      </c>
      <c r="B3847" s="0" t="s">
        <v>9458</v>
      </c>
      <c r="C3847" s="0" t="n">
        <v>1</v>
      </c>
      <c r="D3847" s="0" t="s">
        <v>6924</v>
      </c>
      <c r="E3847" s="0" t="s">
        <v>9459</v>
      </c>
      <c r="F3847" s="0" t="s">
        <v>9422</v>
      </c>
      <c r="G3847" s="0" t="s">
        <v>9423</v>
      </c>
      <c r="H3847" s="0" t="s">
        <v>2978</v>
      </c>
      <c r="I3847" s="0" t="s">
        <v>2123</v>
      </c>
      <c r="J3847" s="0" t="s">
        <v>47</v>
      </c>
      <c r="K3847" s="0" t="s">
        <v>47</v>
      </c>
      <c r="L3847" s="0" t="s">
        <v>47</v>
      </c>
      <c r="M3847" s="0" t="s">
        <v>47</v>
      </c>
      <c r="N3847" s="0" t="n">
        <v>1</v>
      </c>
      <c r="O3847" s="0" t="n">
        <v>1</v>
      </c>
      <c r="P3847" s="0" t="n">
        <v>150</v>
      </c>
      <c r="Q3847" s="0" t="n">
        <v>1</v>
      </c>
      <c r="R3847" s="0" t="str">
        <f aca="false">INDEX(Lookup!$B$4:$B$18,MATCH(C3847,Lookup!$A$4:$A$18,0))</f>
        <v>India</v>
      </c>
      <c r="S3847" s="20" t="n">
        <f aca="false">INDEX(Lookup!$D$4:$D$18,MATCH(C3847,Lookup!$A$4:$A$18,0))</f>
        <v>0.012</v>
      </c>
      <c r="T3847" s="21" t="n">
        <f aca="false">ROUND(P3847*S3847,2)</f>
        <v>1.8</v>
      </c>
      <c r="U3847" s="21" t="n">
        <f aca="false">IF(T3847&lt;=10,1,IF(T3847&lt;=20,2,IF(T3847&lt;=30,3,IF(T3847&lt;=40,4,IF(T3847&lt;=50,5,IF(T3847&lt;=100,6,IF(T3847&lt;=250,7,8)))))))</f>
        <v>1</v>
      </c>
      <c r="V3847" s="21" t="n">
        <f aca="false">IF(AND(OR(Dashboard!$T$3="All",R3847=Dashboard!$T$3),OR(Dashboard!$T$4="All",D3847=Dashboard!$T$4)),1,0)</f>
        <v>1</v>
      </c>
      <c r="W3847" s="21" t="n">
        <f aca="false">IF(V3847=1,T3847+ROW()/10000000,0)</f>
        <v>1.8003847</v>
      </c>
    </row>
    <row r="3848" customFormat="false" ht="15" hidden="false" customHeight="false" outlineLevel="0" collapsed="false">
      <c r="A3848" s="0" t="n">
        <v>18408045</v>
      </c>
      <c r="B3848" s="0" t="s">
        <v>9460</v>
      </c>
      <c r="C3848" s="0" t="n">
        <v>1</v>
      </c>
      <c r="D3848" s="0" t="s">
        <v>6924</v>
      </c>
      <c r="E3848" s="0" t="s">
        <v>9461</v>
      </c>
      <c r="F3848" s="0" t="s">
        <v>9422</v>
      </c>
      <c r="G3848" s="0" t="s">
        <v>9423</v>
      </c>
      <c r="H3848" s="0" t="s">
        <v>4498</v>
      </c>
      <c r="I3848" s="0" t="s">
        <v>2123</v>
      </c>
      <c r="J3848" s="0" t="s">
        <v>46</v>
      </c>
      <c r="K3848" s="0" t="s">
        <v>47</v>
      </c>
      <c r="L3848" s="0" t="s">
        <v>47</v>
      </c>
      <c r="M3848" s="0" t="s">
        <v>47</v>
      </c>
      <c r="N3848" s="0" t="n">
        <v>2</v>
      </c>
      <c r="O3848" s="0" t="n">
        <v>1</v>
      </c>
      <c r="P3848" s="0" t="n">
        <v>800</v>
      </c>
      <c r="Q3848" s="0" t="n">
        <v>1</v>
      </c>
      <c r="R3848" s="0" t="str">
        <f aca="false">INDEX(Lookup!$B$4:$B$18,MATCH(C3848,Lookup!$A$4:$A$18,0))</f>
        <v>India</v>
      </c>
      <c r="S3848" s="20" t="n">
        <f aca="false">INDEX(Lookup!$D$4:$D$18,MATCH(C3848,Lookup!$A$4:$A$18,0))</f>
        <v>0.012</v>
      </c>
      <c r="T3848" s="21" t="n">
        <f aca="false">ROUND(P3848*S3848,2)</f>
        <v>9.6</v>
      </c>
      <c r="U3848" s="21" t="n">
        <f aca="false">IF(T3848&lt;=10,1,IF(T3848&lt;=20,2,IF(T3848&lt;=30,3,IF(T3848&lt;=40,4,IF(T3848&lt;=50,5,IF(T3848&lt;=100,6,IF(T3848&lt;=250,7,8)))))))</f>
        <v>1</v>
      </c>
      <c r="V3848" s="21" t="n">
        <f aca="false">IF(AND(OR(Dashboard!$T$3="All",R3848=Dashboard!$T$3),OR(Dashboard!$T$4="All",D3848=Dashboard!$T$4)),1,0)</f>
        <v>1</v>
      </c>
      <c r="W3848" s="21" t="n">
        <f aca="false">IF(V3848=1,T3848+ROW()/10000000,0)</f>
        <v>9.6003848</v>
      </c>
    </row>
    <row r="3849" customFormat="false" ht="15" hidden="false" customHeight="false" outlineLevel="0" collapsed="false">
      <c r="A3849" s="0" t="n">
        <v>18455515</v>
      </c>
      <c r="B3849" s="0" t="s">
        <v>9462</v>
      </c>
      <c r="C3849" s="0" t="n">
        <v>1</v>
      </c>
      <c r="D3849" s="0" t="s">
        <v>6924</v>
      </c>
      <c r="E3849" s="0" t="s">
        <v>9463</v>
      </c>
      <c r="F3849" s="0" t="s">
        <v>9422</v>
      </c>
      <c r="G3849" s="0" t="s">
        <v>9423</v>
      </c>
      <c r="H3849" s="0" t="s">
        <v>402</v>
      </c>
      <c r="I3849" s="0" t="s">
        <v>2123</v>
      </c>
      <c r="J3849" s="0" t="s">
        <v>47</v>
      </c>
      <c r="K3849" s="0" t="s">
        <v>47</v>
      </c>
      <c r="L3849" s="0" t="s">
        <v>47</v>
      </c>
      <c r="M3849" s="0" t="s">
        <v>47</v>
      </c>
      <c r="N3849" s="0" t="n">
        <v>1</v>
      </c>
      <c r="O3849" s="0" t="n">
        <v>1</v>
      </c>
      <c r="P3849" s="0" t="n">
        <v>200</v>
      </c>
      <c r="Q3849" s="0" t="n">
        <v>1</v>
      </c>
      <c r="R3849" s="0" t="str">
        <f aca="false">INDEX(Lookup!$B$4:$B$18,MATCH(C3849,Lookup!$A$4:$A$18,0))</f>
        <v>India</v>
      </c>
      <c r="S3849" s="20" t="n">
        <f aca="false">INDEX(Lookup!$D$4:$D$18,MATCH(C3849,Lookup!$A$4:$A$18,0))</f>
        <v>0.012</v>
      </c>
      <c r="T3849" s="21" t="n">
        <f aca="false">ROUND(P3849*S3849,2)</f>
        <v>2.4</v>
      </c>
      <c r="U3849" s="21" t="n">
        <f aca="false">IF(T3849&lt;=10,1,IF(T3849&lt;=20,2,IF(T3849&lt;=30,3,IF(T3849&lt;=40,4,IF(T3849&lt;=50,5,IF(T3849&lt;=100,6,IF(T3849&lt;=250,7,8)))))))</f>
        <v>1</v>
      </c>
      <c r="V3849" s="21" t="n">
        <f aca="false">IF(AND(OR(Dashboard!$T$3="All",R3849=Dashboard!$T$3),OR(Dashboard!$T$4="All",D3849=Dashboard!$T$4)),1,0)</f>
        <v>1</v>
      </c>
      <c r="W3849" s="21" t="n">
        <f aca="false">IF(V3849=1,T3849+ROW()/10000000,0)</f>
        <v>2.4003849</v>
      </c>
    </row>
    <row r="3850" customFormat="false" ht="15" hidden="false" customHeight="false" outlineLevel="0" collapsed="false">
      <c r="A3850" s="0" t="n">
        <v>18489838</v>
      </c>
      <c r="B3850" s="0" t="s">
        <v>9464</v>
      </c>
      <c r="C3850" s="0" t="n">
        <v>1</v>
      </c>
      <c r="D3850" s="0" t="s">
        <v>6924</v>
      </c>
      <c r="E3850" s="0" t="s">
        <v>9465</v>
      </c>
      <c r="F3850" s="0" t="s">
        <v>9422</v>
      </c>
      <c r="G3850" s="0" t="s">
        <v>9423</v>
      </c>
      <c r="H3850" s="0" t="s">
        <v>9244</v>
      </c>
      <c r="I3850" s="0" t="s">
        <v>2123</v>
      </c>
      <c r="J3850" s="0" t="s">
        <v>47</v>
      </c>
      <c r="K3850" s="0" t="s">
        <v>47</v>
      </c>
      <c r="L3850" s="0" t="s">
        <v>47</v>
      </c>
      <c r="M3850" s="0" t="s">
        <v>47</v>
      </c>
      <c r="N3850" s="0" t="n">
        <v>1</v>
      </c>
      <c r="O3850" s="0" t="n">
        <v>1</v>
      </c>
      <c r="P3850" s="0" t="n">
        <v>200</v>
      </c>
      <c r="Q3850" s="0" t="n">
        <v>1</v>
      </c>
      <c r="R3850" s="0" t="str">
        <f aca="false">INDEX(Lookup!$B$4:$B$18,MATCH(C3850,Lookup!$A$4:$A$18,0))</f>
        <v>India</v>
      </c>
      <c r="S3850" s="20" t="n">
        <f aca="false">INDEX(Lookup!$D$4:$D$18,MATCH(C3850,Lookup!$A$4:$A$18,0))</f>
        <v>0.012</v>
      </c>
      <c r="T3850" s="21" t="n">
        <f aca="false">ROUND(P3850*S3850,2)</f>
        <v>2.4</v>
      </c>
      <c r="U3850" s="21" t="n">
        <f aca="false">IF(T3850&lt;=10,1,IF(T3850&lt;=20,2,IF(T3850&lt;=30,3,IF(T3850&lt;=40,4,IF(T3850&lt;=50,5,IF(T3850&lt;=100,6,IF(T3850&lt;=250,7,8)))))))</f>
        <v>1</v>
      </c>
      <c r="V3850" s="21" t="n">
        <f aca="false">IF(AND(OR(Dashboard!$T$3="All",R3850=Dashboard!$T$3),OR(Dashboard!$T$4="All",D3850=Dashboard!$T$4)),1,0)</f>
        <v>1</v>
      </c>
      <c r="W3850" s="21" t="n">
        <f aca="false">IF(V3850=1,T3850+ROW()/10000000,0)</f>
        <v>2.400385</v>
      </c>
    </row>
    <row r="3851" customFormat="false" ht="15" hidden="false" customHeight="false" outlineLevel="0" collapsed="false">
      <c r="A3851" s="0" t="n">
        <v>18441835</v>
      </c>
      <c r="B3851" s="0" t="s">
        <v>9466</v>
      </c>
      <c r="C3851" s="0" t="n">
        <v>1</v>
      </c>
      <c r="D3851" s="0" t="s">
        <v>6924</v>
      </c>
      <c r="E3851" s="0" t="s">
        <v>9467</v>
      </c>
      <c r="F3851" s="0" t="s">
        <v>9422</v>
      </c>
      <c r="G3851" s="0" t="s">
        <v>9423</v>
      </c>
      <c r="H3851" s="0" t="s">
        <v>3129</v>
      </c>
      <c r="I3851" s="0" t="s">
        <v>2123</v>
      </c>
      <c r="J3851" s="0" t="s">
        <v>47</v>
      </c>
      <c r="K3851" s="0" t="s">
        <v>47</v>
      </c>
      <c r="L3851" s="0" t="s">
        <v>47</v>
      </c>
      <c r="M3851" s="0" t="s">
        <v>47</v>
      </c>
      <c r="N3851" s="0" t="n">
        <v>1</v>
      </c>
      <c r="O3851" s="0" t="n">
        <v>2</v>
      </c>
      <c r="P3851" s="0" t="n">
        <v>300</v>
      </c>
      <c r="Q3851" s="0" t="n">
        <v>1</v>
      </c>
      <c r="R3851" s="0" t="str">
        <f aca="false">INDEX(Lookup!$B$4:$B$18,MATCH(C3851,Lookup!$A$4:$A$18,0))</f>
        <v>India</v>
      </c>
      <c r="S3851" s="20" t="n">
        <f aca="false">INDEX(Lookup!$D$4:$D$18,MATCH(C3851,Lookup!$A$4:$A$18,0))</f>
        <v>0.012</v>
      </c>
      <c r="T3851" s="21" t="n">
        <f aca="false">ROUND(P3851*S3851,2)</f>
        <v>3.6</v>
      </c>
      <c r="U3851" s="21" t="n">
        <f aca="false">IF(T3851&lt;=10,1,IF(T3851&lt;=20,2,IF(T3851&lt;=30,3,IF(T3851&lt;=40,4,IF(T3851&lt;=50,5,IF(T3851&lt;=100,6,IF(T3851&lt;=250,7,8)))))))</f>
        <v>1</v>
      </c>
      <c r="V3851" s="21" t="n">
        <f aca="false">IF(AND(OR(Dashboard!$T$3="All",R3851=Dashboard!$T$3),OR(Dashboard!$T$4="All",D3851=Dashboard!$T$4)),1,0)</f>
        <v>1</v>
      </c>
      <c r="W3851" s="21" t="n">
        <f aca="false">IF(V3851=1,T3851+ROW()/10000000,0)</f>
        <v>3.6003851</v>
      </c>
    </row>
    <row r="3852" customFormat="false" ht="15" hidden="false" customHeight="false" outlineLevel="0" collapsed="false">
      <c r="A3852" s="0" t="n">
        <v>18361202</v>
      </c>
      <c r="B3852" s="0" t="s">
        <v>9468</v>
      </c>
      <c r="C3852" s="0" t="n">
        <v>1</v>
      </c>
      <c r="D3852" s="0" t="s">
        <v>6924</v>
      </c>
      <c r="E3852" s="0" t="s">
        <v>9469</v>
      </c>
      <c r="F3852" s="0" t="s">
        <v>9422</v>
      </c>
      <c r="G3852" s="0" t="s">
        <v>9423</v>
      </c>
      <c r="H3852" s="0" t="s">
        <v>3129</v>
      </c>
      <c r="I3852" s="0" t="s">
        <v>2123</v>
      </c>
      <c r="J3852" s="0" t="s">
        <v>47</v>
      </c>
      <c r="K3852" s="0" t="s">
        <v>47</v>
      </c>
      <c r="L3852" s="0" t="s">
        <v>47</v>
      </c>
      <c r="M3852" s="0" t="s">
        <v>47</v>
      </c>
      <c r="N3852" s="0" t="n">
        <v>1</v>
      </c>
      <c r="O3852" s="0" t="n">
        <v>1</v>
      </c>
      <c r="P3852" s="0" t="n">
        <v>250</v>
      </c>
      <c r="Q3852" s="0" t="n">
        <v>1</v>
      </c>
      <c r="R3852" s="0" t="str">
        <f aca="false">INDEX(Lookup!$B$4:$B$18,MATCH(C3852,Lookup!$A$4:$A$18,0))</f>
        <v>India</v>
      </c>
      <c r="S3852" s="20" t="n">
        <f aca="false">INDEX(Lookup!$D$4:$D$18,MATCH(C3852,Lookup!$A$4:$A$18,0))</f>
        <v>0.012</v>
      </c>
      <c r="T3852" s="21" t="n">
        <f aca="false">ROUND(P3852*S3852,2)</f>
        <v>3</v>
      </c>
      <c r="U3852" s="21" t="n">
        <f aca="false">IF(T3852&lt;=10,1,IF(T3852&lt;=20,2,IF(T3852&lt;=30,3,IF(T3852&lt;=40,4,IF(T3852&lt;=50,5,IF(T3852&lt;=100,6,IF(T3852&lt;=250,7,8)))))))</f>
        <v>1</v>
      </c>
      <c r="V3852" s="21" t="n">
        <f aca="false">IF(AND(OR(Dashboard!$T$3="All",R3852=Dashboard!$T$3),OR(Dashboard!$T$4="All",D3852=Dashboard!$T$4)),1,0)</f>
        <v>1</v>
      </c>
      <c r="W3852" s="21" t="n">
        <f aca="false">IF(V3852=1,T3852+ROW()/10000000,0)</f>
        <v>3.0003852</v>
      </c>
    </row>
    <row r="3853" customFormat="false" ht="15" hidden="false" customHeight="false" outlineLevel="0" collapsed="false">
      <c r="A3853" s="0" t="n">
        <v>18463978</v>
      </c>
      <c r="B3853" s="0" t="s">
        <v>9470</v>
      </c>
      <c r="C3853" s="0" t="n">
        <v>1</v>
      </c>
      <c r="D3853" s="0" t="s">
        <v>6924</v>
      </c>
      <c r="E3853" s="0" t="s">
        <v>9471</v>
      </c>
      <c r="F3853" s="0" t="s">
        <v>9422</v>
      </c>
      <c r="G3853" s="0" t="s">
        <v>9423</v>
      </c>
      <c r="H3853" s="0" t="s">
        <v>402</v>
      </c>
      <c r="I3853" s="0" t="s">
        <v>2123</v>
      </c>
      <c r="J3853" s="0" t="s">
        <v>47</v>
      </c>
      <c r="K3853" s="0" t="s">
        <v>47</v>
      </c>
      <c r="L3853" s="0" t="s">
        <v>47</v>
      </c>
      <c r="M3853" s="0" t="s">
        <v>47</v>
      </c>
      <c r="N3853" s="0" t="n">
        <v>1</v>
      </c>
      <c r="O3853" s="0" t="n">
        <v>0</v>
      </c>
      <c r="P3853" s="0" t="n">
        <v>200</v>
      </c>
      <c r="Q3853" s="0" t="n">
        <v>1</v>
      </c>
      <c r="R3853" s="0" t="str">
        <f aca="false">INDEX(Lookup!$B$4:$B$18,MATCH(C3853,Lookup!$A$4:$A$18,0))</f>
        <v>India</v>
      </c>
      <c r="S3853" s="20" t="n">
        <f aca="false">INDEX(Lookup!$D$4:$D$18,MATCH(C3853,Lookup!$A$4:$A$18,0))</f>
        <v>0.012</v>
      </c>
      <c r="T3853" s="21" t="n">
        <f aca="false">ROUND(P3853*S3853,2)</f>
        <v>2.4</v>
      </c>
      <c r="U3853" s="21" t="n">
        <f aca="false">IF(T3853&lt;=10,1,IF(T3853&lt;=20,2,IF(T3853&lt;=30,3,IF(T3853&lt;=40,4,IF(T3853&lt;=50,5,IF(T3853&lt;=100,6,IF(T3853&lt;=250,7,8)))))))</f>
        <v>1</v>
      </c>
      <c r="V3853" s="21" t="n">
        <f aca="false">IF(AND(OR(Dashboard!$T$3="All",R3853=Dashboard!$T$3),OR(Dashboard!$T$4="All",D3853=Dashboard!$T$4)),1,0)</f>
        <v>1</v>
      </c>
      <c r="W3853" s="21" t="n">
        <f aca="false">IF(V3853=1,T3853+ROW()/10000000,0)</f>
        <v>2.4003853</v>
      </c>
    </row>
    <row r="3854" customFormat="false" ht="15" hidden="false" customHeight="false" outlineLevel="0" collapsed="false">
      <c r="A3854" s="0" t="n">
        <v>18124389</v>
      </c>
      <c r="B3854" s="0" t="s">
        <v>9472</v>
      </c>
      <c r="C3854" s="0" t="n">
        <v>1</v>
      </c>
      <c r="D3854" s="0" t="s">
        <v>6924</v>
      </c>
      <c r="E3854" s="0" t="s">
        <v>9473</v>
      </c>
      <c r="F3854" s="0" t="s">
        <v>9422</v>
      </c>
      <c r="G3854" s="0" t="s">
        <v>9423</v>
      </c>
      <c r="H3854" s="0" t="s">
        <v>2128</v>
      </c>
      <c r="I3854" s="0" t="s">
        <v>2123</v>
      </c>
      <c r="J3854" s="0" t="s">
        <v>47</v>
      </c>
      <c r="K3854" s="0" t="s">
        <v>47</v>
      </c>
      <c r="L3854" s="0" t="s">
        <v>47</v>
      </c>
      <c r="M3854" s="0" t="s">
        <v>47</v>
      </c>
      <c r="N3854" s="0" t="n">
        <v>1</v>
      </c>
      <c r="O3854" s="0" t="n">
        <v>0</v>
      </c>
      <c r="P3854" s="0" t="n">
        <v>100</v>
      </c>
      <c r="Q3854" s="0" t="n">
        <v>1</v>
      </c>
      <c r="R3854" s="0" t="str">
        <f aca="false">INDEX(Lookup!$B$4:$B$18,MATCH(C3854,Lookup!$A$4:$A$18,0))</f>
        <v>India</v>
      </c>
      <c r="S3854" s="20" t="n">
        <f aca="false">INDEX(Lookup!$D$4:$D$18,MATCH(C3854,Lookup!$A$4:$A$18,0))</f>
        <v>0.012</v>
      </c>
      <c r="T3854" s="21" t="n">
        <f aca="false">ROUND(P3854*S3854,2)</f>
        <v>1.2</v>
      </c>
      <c r="U3854" s="21" t="n">
        <f aca="false">IF(T3854&lt;=10,1,IF(T3854&lt;=20,2,IF(T3854&lt;=30,3,IF(T3854&lt;=40,4,IF(T3854&lt;=50,5,IF(T3854&lt;=100,6,IF(T3854&lt;=250,7,8)))))))</f>
        <v>1</v>
      </c>
      <c r="V3854" s="21" t="n">
        <f aca="false">IF(AND(OR(Dashboard!$T$3="All",R3854=Dashboard!$T$3),OR(Dashboard!$T$4="All",D3854=Dashboard!$T$4)),1,0)</f>
        <v>1</v>
      </c>
      <c r="W3854" s="21" t="n">
        <f aca="false">IF(V3854=1,T3854+ROW()/10000000,0)</f>
        <v>1.2003854</v>
      </c>
    </row>
    <row r="3855" customFormat="false" ht="15" hidden="false" customHeight="false" outlineLevel="0" collapsed="false">
      <c r="A3855" s="0" t="n">
        <v>18492048</v>
      </c>
      <c r="B3855" s="0" t="s">
        <v>9474</v>
      </c>
      <c r="C3855" s="0" t="n">
        <v>1</v>
      </c>
      <c r="D3855" s="0" t="s">
        <v>6924</v>
      </c>
      <c r="E3855" s="0" t="s">
        <v>9423</v>
      </c>
      <c r="F3855" s="0" t="s">
        <v>9422</v>
      </c>
      <c r="G3855" s="0" t="s">
        <v>9423</v>
      </c>
      <c r="H3855" s="0" t="s">
        <v>2158</v>
      </c>
      <c r="I3855" s="0" t="s">
        <v>2123</v>
      </c>
      <c r="J3855" s="0" t="s">
        <v>47</v>
      </c>
      <c r="K3855" s="0" t="s">
        <v>47</v>
      </c>
      <c r="L3855" s="0" t="s">
        <v>47</v>
      </c>
      <c r="M3855" s="0" t="s">
        <v>47</v>
      </c>
      <c r="N3855" s="0" t="n">
        <v>2</v>
      </c>
      <c r="O3855" s="0" t="n">
        <v>0</v>
      </c>
      <c r="P3855" s="0" t="n">
        <v>500</v>
      </c>
      <c r="Q3855" s="0" t="n">
        <v>1</v>
      </c>
      <c r="R3855" s="0" t="str">
        <f aca="false">INDEX(Lookup!$B$4:$B$18,MATCH(C3855,Lookup!$A$4:$A$18,0))</f>
        <v>India</v>
      </c>
      <c r="S3855" s="20" t="n">
        <f aca="false">INDEX(Lookup!$D$4:$D$18,MATCH(C3855,Lookup!$A$4:$A$18,0))</f>
        <v>0.012</v>
      </c>
      <c r="T3855" s="21" t="n">
        <f aca="false">ROUND(P3855*S3855,2)</f>
        <v>6</v>
      </c>
      <c r="U3855" s="21" t="n">
        <f aca="false">IF(T3855&lt;=10,1,IF(T3855&lt;=20,2,IF(T3855&lt;=30,3,IF(T3855&lt;=40,4,IF(T3855&lt;=50,5,IF(T3855&lt;=100,6,IF(T3855&lt;=250,7,8)))))))</f>
        <v>1</v>
      </c>
      <c r="V3855" s="21" t="n">
        <f aca="false">IF(AND(OR(Dashboard!$T$3="All",R3855=Dashboard!$T$3),OR(Dashboard!$T$4="All",D3855=Dashboard!$T$4)),1,0)</f>
        <v>1</v>
      </c>
      <c r="W3855" s="21" t="n">
        <f aca="false">IF(V3855=1,T3855+ROW()/10000000,0)</f>
        <v>6.0003855</v>
      </c>
    </row>
    <row r="3856" customFormat="false" ht="15" hidden="false" customHeight="false" outlineLevel="0" collapsed="false">
      <c r="A3856" s="0" t="n">
        <v>18463985</v>
      </c>
      <c r="B3856" s="0" t="s">
        <v>9475</v>
      </c>
      <c r="C3856" s="0" t="n">
        <v>1</v>
      </c>
      <c r="D3856" s="0" t="s">
        <v>6924</v>
      </c>
      <c r="E3856" s="0" t="s">
        <v>9476</v>
      </c>
      <c r="F3856" s="0" t="s">
        <v>9422</v>
      </c>
      <c r="G3856" s="0" t="s">
        <v>9423</v>
      </c>
      <c r="H3856" s="0" t="s">
        <v>2349</v>
      </c>
      <c r="I3856" s="0" t="s">
        <v>2123</v>
      </c>
      <c r="J3856" s="0" t="s">
        <v>47</v>
      </c>
      <c r="K3856" s="0" t="s">
        <v>47</v>
      </c>
      <c r="L3856" s="0" t="s">
        <v>47</v>
      </c>
      <c r="M3856" s="0" t="s">
        <v>47</v>
      </c>
      <c r="N3856" s="0" t="n">
        <v>1</v>
      </c>
      <c r="O3856" s="0" t="n">
        <v>0</v>
      </c>
      <c r="P3856" s="0" t="n">
        <v>100</v>
      </c>
      <c r="Q3856" s="0" t="n">
        <v>1</v>
      </c>
      <c r="R3856" s="0" t="str">
        <f aca="false">INDEX(Lookup!$B$4:$B$18,MATCH(C3856,Lookup!$A$4:$A$18,0))</f>
        <v>India</v>
      </c>
      <c r="S3856" s="20" t="n">
        <f aca="false">INDEX(Lookup!$D$4:$D$18,MATCH(C3856,Lookup!$A$4:$A$18,0))</f>
        <v>0.012</v>
      </c>
      <c r="T3856" s="21" t="n">
        <f aca="false">ROUND(P3856*S3856,2)</f>
        <v>1.2</v>
      </c>
      <c r="U3856" s="21" t="n">
        <f aca="false">IF(T3856&lt;=10,1,IF(T3856&lt;=20,2,IF(T3856&lt;=30,3,IF(T3856&lt;=40,4,IF(T3856&lt;=50,5,IF(T3856&lt;=100,6,IF(T3856&lt;=250,7,8)))))))</f>
        <v>1</v>
      </c>
      <c r="V3856" s="21" t="n">
        <f aca="false">IF(AND(OR(Dashboard!$T$3="All",R3856=Dashboard!$T$3),OR(Dashboard!$T$4="All",D3856=Dashboard!$T$4)),1,0)</f>
        <v>1</v>
      </c>
      <c r="W3856" s="21" t="n">
        <f aca="false">IF(V3856=1,T3856+ROW()/10000000,0)</f>
        <v>1.2003856</v>
      </c>
    </row>
    <row r="3857" customFormat="false" ht="15" hidden="false" customHeight="false" outlineLevel="0" collapsed="false">
      <c r="A3857" s="0" t="n">
        <v>18124352</v>
      </c>
      <c r="B3857" s="0" t="s">
        <v>9477</v>
      </c>
      <c r="C3857" s="0" t="n">
        <v>1</v>
      </c>
      <c r="D3857" s="0" t="s">
        <v>6924</v>
      </c>
      <c r="E3857" s="0" t="s">
        <v>9478</v>
      </c>
      <c r="F3857" s="0" t="s">
        <v>9422</v>
      </c>
      <c r="G3857" s="0" t="s">
        <v>9423</v>
      </c>
      <c r="H3857" s="0" t="s">
        <v>2128</v>
      </c>
      <c r="I3857" s="0" t="s">
        <v>2123</v>
      </c>
      <c r="J3857" s="0" t="s">
        <v>47</v>
      </c>
      <c r="K3857" s="0" t="s">
        <v>47</v>
      </c>
      <c r="L3857" s="0" t="s">
        <v>47</v>
      </c>
      <c r="M3857" s="0" t="s">
        <v>47</v>
      </c>
      <c r="N3857" s="0" t="n">
        <v>1</v>
      </c>
      <c r="O3857" s="0" t="n">
        <v>1</v>
      </c>
      <c r="P3857" s="0" t="n">
        <v>100</v>
      </c>
      <c r="Q3857" s="0" t="n">
        <v>1</v>
      </c>
      <c r="R3857" s="0" t="str">
        <f aca="false">INDEX(Lookup!$B$4:$B$18,MATCH(C3857,Lookup!$A$4:$A$18,0))</f>
        <v>India</v>
      </c>
      <c r="S3857" s="20" t="n">
        <f aca="false">INDEX(Lookup!$D$4:$D$18,MATCH(C3857,Lookup!$A$4:$A$18,0))</f>
        <v>0.012</v>
      </c>
      <c r="T3857" s="21" t="n">
        <f aca="false">ROUND(P3857*S3857,2)</f>
        <v>1.2</v>
      </c>
      <c r="U3857" s="21" t="n">
        <f aca="false">IF(T3857&lt;=10,1,IF(T3857&lt;=20,2,IF(T3857&lt;=30,3,IF(T3857&lt;=40,4,IF(T3857&lt;=50,5,IF(T3857&lt;=100,6,IF(T3857&lt;=250,7,8)))))))</f>
        <v>1</v>
      </c>
      <c r="V3857" s="21" t="n">
        <f aca="false">IF(AND(OR(Dashboard!$T$3="All",R3857=Dashboard!$T$3),OR(Dashboard!$T$4="All",D3857=Dashboard!$T$4)),1,0)</f>
        <v>1</v>
      </c>
      <c r="W3857" s="21" t="n">
        <f aca="false">IF(V3857=1,T3857+ROW()/10000000,0)</f>
        <v>1.2003857</v>
      </c>
    </row>
    <row r="3858" customFormat="false" ht="15" hidden="false" customHeight="false" outlineLevel="0" collapsed="false">
      <c r="A3858" s="0" t="n">
        <v>9442</v>
      </c>
      <c r="B3858" s="0" t="s">
        <v>9479</v>
      </c>
      <c r="C3858" s="0" t="n">
        <v>1</v>
      </c>
      <c r="D3858" s="0" t="s">
        <v>6924</v>
      </c>
      <c r="E3858" s="0" t="s">
        <v>9480</v>
      </c>
      <c r="F3858" s="0" t="s">
        <v>9422</v>
      </c>
      <c r="G3858" s="0" t="s">
        <v>9423</v>
      </c>
      <c r="H3858" s="0" t="s">
        <v>2128</v>
      </c>
      <c r="I3858" s="0" t="s">
        <v>2123</v>
      </c>
      <c r="J3858" s="0" t="s">
        <v>47</v>
      </c>
      <c r="K3858" s="0" t="s">
        <v>47</v>
      </c>
      <c r="L3858" s="0" t="s">
        <v>47</v>
      </c>
      <c r="M3858" s="0" t="s">
        <v>47</v>
      </c>
      <c r="N3858" s="0" t="n">
        <v>1</v>
      </c>
      <c r="O3858" s="0" t="n">
        <v>1</v>
      </c>
      <c r="P3858" s="0" t="n">
        <v>200</v>
      </c>
      <c r="Q3858" s="0" t="n">
        <v>1</v>
      </c>
      <c r="R3858" s="0" t="str">
        <f aca="false">INDEX(Lookup!$B$4:$B$18,MATCH(C3858,Lookup!$A$4:$A$18,0))</f>
        <v>India</v>
      </c>
      <c r="S3858" s="20" t="n">
        <f aca="false">INDEX(Lookup!$D$4:$D$18,MATCH(C3858,Lookup!$A$4:$A$18,0))</f>
        <v>0.012</v>
      </c>
      <c r="T3858" s="21" t="n">
        <f aca="false">ROUND(P3858*S3858,2)</f>
        <v>2.4</v>
      </c>
      <c r="U3858" s="21" t="n">
        <f aca="false">IF(T3858&lt;=10,1,IF(T3858&lt;=20,2,IF(T3858&lt;=30,3,IF(T3858&lt;=40,4,IF(T3858&lt;=50,5,IF(T3858&lt;=100,6,IF(T3858&lt;=250,7,8)))))))</f>
        <v>1</v>
      </c>
      <c r="V3858" s="21" t="n">
        <f aca="false">IF(AND(OR(Dashboard!$T$3="All",R3858=Dashboard!$T$3),OR(Dashboard!$T$4="All",D3858=Dashboard!$T$4)),1,0)</f>
        <v>1</v>
      </c>
      <c r="W3858" s="21" t="n">
        <f aca="false">IF(V3858=1,T3858+ROW()/10000000,0)</f>
        <v>2.4003858</v>
      </c>
    </row>
    <row r="3859" customFormat="false" ht="15" hidden="false" customHeight="false" outlineLevel="0" collapsed="false">
      <c r="A3859" s="0" t="n">
        <v>18361755</v>
      </c>
      <c r="B3859" s="0" t="s">
        <v>9481</v>
      </c>
      <c r="C3859" s="0" t="n">
        <v>1</v>
      </c>
      <c r="D3859" s="0" t="s">
        <v>6924</v>
      </c>
      <c r="E3859" s="0" t="s">
        <v>9482</v>
      </c>
      <c r="F3859" s="0" t="s">
        <v>9422</v>
      </c>
      <c r="G3859" s="0" t="s">
        <v>9423</v>
      </c>
      <c r="H3859" s="0" t="s">
        <v>2128</v>
      </c>
      <c r="I3859" s="0" t="s">
        <v>2123</v>
      </c>
      <c r="J3859" s="0" t="s">
        <v>47</v>
      </c>
      <c r="K3859" s="0" t="s">
        <v>47</v>
      </c>
      <c r="L3859" s="0" t="s">
        <v>47</v>
      </c>
      <c r="M3859" s="0" t="s">
        <v>47</v>
      </c>
      <c r="N3859" s="0" t="n">
        <v>1</v>
      </c>
      <c r="O3859" s="0" t="n">
        <v>0</v>
      </c>
      <c r="P3859" s="0" t="n">
        <v>200</v>
      </c>
      <c r="Q3859" s="0" t="n">
        <v>1</v>
      </c>
      <c r="R3859" s="0" t="str">
        <f aca="false">INDEX(Lookup!$B$4:$B$18,MATCH(C3859,Lookup!$A$4:$A$18,0))</f>
        <v>India</v>
      </c>
      <c r="S3859" s="20" t="n">
        <f aca="false">INDEX(Lookup!$D$4:$D$18,MATCH(C3859,Lookup!$A$4:$A$18,0))</f>
        <v>0.012</v>
      </c>
      <c r="T3859" s="21" t="n">
        <f aca="false">ROUND(P3859*S3859,2)</f>
        <v>2.4</v>
      </c>
      <c r="U3859" s="21" t="n">
        <f aca="false">IF(T3859&lt;=10,1,IF(T3859&lt;=20,2,IF(T3859&lt;=30,3,IF(T3859&lt;=40,4,IF(T3859&lt;=50,5,IF(T3859&lt;=100,6,IF(T3859&lt;=250,7,8)))))))</f>
        <v>1</v>
      </c>
      <c r="V3859" s="21" t="n">
        <f aca="false">IF(AND(OR(Dashboard!$T$3="All",R3859=Dashboard!$T$3),OR(Dashboard!$T$4="All",D3859=Dashboard!$T$4)),1,0)</f>
        <v>1</v>
      </c>
      <c r="W3859" s="21" t="n">
        <f aca="false">IF(V3859=1,T3859+ROW()/10000000,0)</f>
        <v>2.4003859</v>
      </c>
    </row>
    <row r="3860" customFormat="false" ht="15" hidden="false" customHeight="false" outlineLevel="0" collapsed="false">
      <c r="A3860" s="0" t="n">
        <v>18455513</v>
      </c>
      <c r="B3860" s="0" t="s">
        <v>9483</v>
      </c>
      <c r="C3860" s="0" t="n">
        <v>1</v>
      </c>
      <c r="D3860" s="0" t="s">
        <v>6924</v>
      </c>
      <c r="E3860" s="0" t="s">
        <v>9484</v>
      </c>
      <c r="F3860" s="0" t="s">
        <v>9422</v>
      </c>
      <c r="G3860" s="0" t="s">
        <v>9423</v>
      </c>
      <c r="H3860" s="0" t="s">
        <v>2122</v>
      </c>
      <c r="I3860" s="0" t="s">
        <v>2123</v>
      </c>
      <c r="J3860" s="0" t="s">
        <v>47</v>
      </c>
      <c r="K3860" s="0" t="s">
        <v>47</v>
      </c>
      <c r="L3860" s="0" t="s">
        <v>47</v>
      </c>
      <c r="M3860" s="0" t="s">
        <v>47</v>
      </c>
      <c r="N3860" s="0" t="n">
        <v>2</v>
      </c>
      <c r="O3860" s="0" t="n">
        <v>0</v>
      </c>
      <c r="P3860" s="0" t="n">
        <v>500</v>
      </c>
      <c r="Q3860" s="0" t="n">
        <v>1</v>
      </c>
      <c r="R3860" s="0" t="str">
        <f aca="false">INDEX(Lookup!$B$4:$B$18,MATCH(C3860,Lookup!$A$4:$A$18,0))</f>
        <v>India</v>
      </c>
      <c r="S3860" s="20" t="n">
        <f aca="false">INDEX(Lookup!$D$4:$D$18,MATCH(C3860,Lookup!$A$4:$A$18,0))</f>
        <v>0.012</v>
      </c>
      <c r="T3860" s="21" t="n">
        <f aca="false">ROUND(P3860*S3860,2)</f>
        <v>6</v>
      </c>
      <c r="U3860" s="21" t="n">
        <f aca="false">IF(T3860&lt;=10,1,IF(T3860&lt;=20,2,IF(T3860&lt;=30,3,IF(T3860&lt;=40,4,IF(T3860&lt;=50,5,IF(T3860&lt;=100,6,IF(T3860&lt;=250,7,8)))))))</f>
        <v>1</v>
      </c>
      <c r="V3860" s="21" t="n">
        <f aca="false">IF(AND(OR(Dashboard!$T$3="All",R3860=Dashboard!$T$3),OR(Dashboard!$T$4="All",D3860=Dashboard!$T$4)),1,0)</f>
        <v>1</v>
      </c>
      <c r="W3860" s="21" t="n">
        <f aca="false">IF(V3860=1,T3860+ROW()/10000000,0)</f>
        <v>6.000386</v>
      </c>
    </row>
    <row r="3861" customFormat="false" ht="15" hidden="false" customHeight="false" outlineLevel="0" collapsed="false">
      <c r="A3861" s="0" t="n">
        <v>18481309</v>
      </c>
      <c r="B3861" s="0" t="s">
        <v>9485</v>
      </c>
      <c r="C3861" s="0" t="n">
        <v>1</v>
      </c>
      <c r="D3861" s="0" t="s">
        <v>6924</v>
      </c>
      <c r="E3861" s="0" t="s">
        <v>9486</v>
      </c>
      <c r="F3861" s="0" t="s">
        <v>9422</v>
      </c>
      <c r="G3861" s="0" t="s">
        <v>9423</v>
      </c>
      <c r="H3861" s="0" t="s">
        <v>3539</v>
      </c>
      <c r="I3861" s="0" t="s">
        <v>2123</v>
      </c>
      <c r="J3861" s="0" t="s">
        <v>47</v>
      </c>
      <c r="K3861" s="0" t="s">
        <v>47</v>
      </c>
      <c r="L3861" s="0" t="s">
        <v>47</v>
      </c>
      <c r="M3861" s="0" t="s">
        <v>47</v>
      </c>
      <c r="N3861" s="0" t="n">
        <v>2</v>
      </c>
      <c r="O3861" s="0" t="n">
        <v>2</v>
      </c>
      <c r="P3861" s="0" t="n">
        <v>900</v>
      </c>
      <c r="Q3861" s="0" t="n">
        <v>1</v>
      </c>
      <c r="R3861" s="0" t="str">
        <f aca="false">INDEX(Lookup!$B$4:$B$18,MATCH(C3861,Lookup!$A$4:$A$18,0))</f>
        <v>India</v>
      </c>
      <c r="S3861" s="20" t="n">
        <f aca="false">INDEX(Lookup!$D$4:$D$18,MATCH(C3861,Lookup!$A$4:$A$18,0))</f>
        <v>0.012</v>
      </c>
      <c r="T3861" s="21" t="n">
        <f aca="false">ROUND(P3861*S3861,2)</f>
        <v>10.8</v>
      </c>
      <c r="U3861" s="21" t="n">
        <f aca="false">IF(T3861&lt;=10,1,IF(T3861&lt;=20,2,IF(T3861&lt;=30,3,IF(T3861&lt;=40,4,IF(T3861&lt;=50,5,IF(T3861&lt;=100,6,IF(T3861&lt;=250,7,8)))))))</f>
        <v>2</v>
      </c>
      <c r="V3861" s="21" t="n">
        <f aca="false">IF(AND(OR(Dashboard!$T$3="All",R3861=Dashboard!$T$3),OR(Dashboard!$T$4="All",D3861=Dashboard!$T$4)),1,0)</f>
        <v>1</v>
      </c>
      <c r="W3861" s="21" t="n">
        <f aca="false">IF(V3861=1,T3861+ROW()/10000000,0)</f>
        <v>10.8003861</v>
      </c>
    </row>
    <row r="3862" customFormat="false" ht="15" hidden="false" customHeight="false" outlineLevel="0" collapsed="false">
      <c r="A3862" s="0" t="n">
        <v>18499482</v>
      </c>
      <c r="B3862" s="0" t="s">
        <v>9487</v>
      </c>
      <c r="C3862" s="0" t="n">
        <v>1</v>
      </c>
      <c r="D3862" s="0" t="s">
        <v>6924</v>
      </c>
      <c r="E3862" s="0" t="s">
        <v>9488</v>
      </c>
      <c r="F3862" s="0" t="s">
        <v>9422</v>
      </c>
      <c r="G3862" s="0" t="s">
        <v>9423</v>
      </c>
      <c r="H3862" s="0" t="s">
        <v>6026</v>
      </c>
      <c r="I3862" s="0" t="s">
        <v>2123</v>
      </c>
      <c r="J3862" s="0" t="s">
        <v>47</v>
      </c>
      <c r="K3862" s="0" t="s">
        <v>47</v>
      </c>
      <c r="L3862" s="0" t="s">
        <v>47</v>
      </c>
      <c r="M3862" s="0" t="s">
        <v>47</v>
      </c>
      <c r="N3862" s="0" t="n">
        <v>2</v>
      </c>
      <c r="O3862" s="0" t="n">
        <v>0</v>
      </c>
      <c r="P3862" s="0" t="n">
        <v>500</v>
      </c>
      <c r="Q3862" s="0" t="n">
        <v>1</v>
      </c>
      <c r="R3862" s="0" t="str">
        <f aca="false">INDEX(Lookup!$B$4:$B$18,MATCH(C3862,Lookup!$A$4:$A$18,0))</f>
        <v>India</v>
      </c>
      <c r="S3862" s="20" t="n">
        <f aca="false">INDEX(Lookup!$D$4:$D$18,MATCH(C3862,Lookup!$A$4:$A$18,0))</f>
        <v>0.012</v>
      </c>
      <c r="T3862" s="21" t="n">
        <f aca="false">ROUND(P3862*S3862,2)</f>
        <v>6</v>
      </c>
      <c r="U3862" s="21" t="n">
        <f aca="false">IF(T3862&lt;=10,1,IF(T3862&lt;=20,2,IF(T3862&lt;=30,3,IF(T3862&lt;=40,4,IF(T3862&lt;=50,5,IF(T3862&lt;=100,6,IF(T3862&lt;=250,7,8)))))))</f>
        <v>1</v>
      </c>
      <c r="V3862" s="21" t="n">
        <f aca="false">IF(AND(OR(Dashboard!$T$3="All",R3862=Dashboard!$T$3),OR(Dashboard!$T$4="All",D3862=Dashboard!$T$4)),1,0)</f>
        <v>1</v>
      </c>
      <c r="W3862" s="21" t="n">
        <f aca="false">IF(V3862=1,T3862+ROW()/10000000,0)</f>
        <v>6.0003862</v>
      </c>
    </row>
    <row r="3863" customFormat="false" ht="15" hidden="false" customHeight="false" outlineLevel="0" collapsed="false">
      <c r="A3863" s="0" t="n">
        <v>18446394</v>
      </c>
      <c r="B3863" s="0" t="s">
        <v>9489</v>
      </c>
      <c r="C3863" s="0" t="n">
        <v>1</v>
      </c>
      <c r="D3863" s="0" t="s">
        <v>6924</v>
      </c>
      <c r="E3863" s="0" t="s">
        <v>9423</v>
      </c>
      <c r="F3863" s="0" t="s">
        <v>9422</v>
      </c>
      <c r="G3863" s="0" t="s">
        <v>9423</v>
      </c>
      <c r="H3863" s="0" t="s">
        <v>4073</v>
      </c>
      <c r="I3863" s="0" t="s">
        <v>2123</v>
      </c>
      <c r="J3863" s="0" t="s">
        <v>47</v>
      </c>
      <c r="K3863" s="0" t="s">
        <v>46</v>
      </c>
      <c r="L3863" s="0" t="s">
        <v>47</v>
      </c>
      <c r="M3863" s="0" t="s">
        <v>47</v>
      </c>
      <c r="N3863" s="0" t="n">
        <v>2</v>
      </c>
      <c r="O3863" s="0" t="n">
        <v>2</v>
      </c>
      <c r="P3863" s="0" t="n">
        <v>500</v>
      </c>
      <c r="Q3863" s="0" t="n">
        <v>1</v>
      </c>
      <c r="R3863" s="0" t="str">
        <f aca="false">INDEX(Lookup!$B$4:$B$18,MATCH(C3863,Lookup!$A$4:$A$18,0))</f>
        <v>India</v>
      </c>
      <c r="S3863" s="20" t="n">
        <f aca="false">INDEX(Lookup!$D$4:$D$18,MATCH(C3863,Lookup!$A$4:$A$18,0))</f>
        <v>0.012</v>
      </c>
      <c r="T3863" s="21" t="n">
        <f aca="false">ROUND(P3863*S3863,2)</f>
        <v>6</v>
      </c>
      <c r="U3863" s="21" t="n">
        <f aca="false">IF(T3863&lt;=10,1,IF(T3863&lt;=20,2,IF(T3863&lt;=30,3,IF(T3863&lt;=40,4,IF(T3863&lt;=50,5,IF(T3863&lt;=100,6,IF(T3863&lt;=250,7,8)))))))</f>
        <v>1</v>
      </c>
      <c r="V3863" s="21" t="n">
        <f aca="false">IF(AND(OR(Dashboard!$T$3="All",R3863=Dashboard!$T$3),OR(Dashboard!$T$4="All",D3863=Dashboard!$T$4)),1,0)</f>
        <v>1</v>
      </c>
      <c r="W3863" s="21" t="n">
        <f aca="false">IF(V3863=1,T3863+ROW()/10000000,0)</f>
        <v>6.0003863</v>
      </c>
    </row>
    <row r="3864" customFormat="false" ht="15" hidden="false" customHeight="false" outlineLevel="0" collapsed="false">
      <c r="A3864" s="0" t="n">
        <v>18431175</v>
      </c>
      <c r="B3864" s="0" t="s">
        <v>9490</v>
      </c>
      <c r="C3864" s="0" t="n">
        <v>1</v>
      </c>
      <c r="D3864" s="0" t="s">
        <v>6924</v>
      </c>
      <c r="E3864" s="0" t="s">
        <v>9491</v>
      </c>
      <c r="F3864" s="0" t="s">
        <v>9422</v>
      </c>
      <c r="G3864" s="0" t="s">
        <v>9423</v>
      </c>
      <c r="H3864" s="0" t="s">
        <v>402</v>
      </c>
      <c r="I3864" s="0" t="s">
        <v>2123</v>
      </c>
      <c r="J3864" s="0" t="s">
        <v>47</v>
      </c>
      <c r="K3864" s="0" t="s">
        <v>47</v>
      </c>
      <c r="L3864" s="0" t="s">
        <v>47</v>
      </c>
      <c r="M3864" s="0" t="s">
        <v>47</v>
      </c>
      <c r="N3864" s="0" t="n">
        <v>1</v>
      </c>
      <c r="O3864" s="0" t="n">
        <v>0</v>
      </c>
      <c r="P3864" s="0" t="n">
        <v>200</v>
      </c>
      <c r="Q3864" s="0" t="n">
        <v>1</v>
      </c>
      <c r="R3864" s="0" t="str">
        <f aca="false">INDEX(Lookup!$B$4:$B$18,MATCH(C3864,Lookup!$A$4:$A$18,0))</f>
        <v>India</v>
      </c>
      <c r="S3864" s="20" t="n">
        <f aca="false">INDEX(Lookup!$D$4:$D$18,MATCH(C3864,Lookup!$A$4:$A$18,0))</f>
        <v>0.012</v>
      </c>
      <c r="T3864" s="21" t="n">
        <f aca="false">ROUND(P3864*S3864,2)</f>
        <v>2.4</v>
      </c>
      <c r="U3864" s="21" t="n">
        <f aca="false">IF(T3864&lt;=10,1,IF(T3864&lt;=20,2,IF(T3864&lt;=30,3,IF(T3864&lt;=40,4,IF(T3864&lt;=50,5,IF(T3864&lt;=100,6,IF(T3864&lt;=250,7,8)))))))</f>
        <v>1</v>
      </c>
      <c r="V3864" s="21" t="n">
        <f aca="false">IF(AND(OR(Dashboard!$T$3="All",R3864=Dashboard!$T$3),OR(Dashboard!$T$4="All",D3864=Dashboard!$T$4)),1,0)</f>
        <v>1</v>
      </c>
      <c r="W3864" s="21" t="n">
        <f aca="false">IF(V3864=1,T3864+ROW()/10000000,0)</f>
        <v>2.4003864</v>
      </c>
    </row>
    <row r="3865" customFormat="false" ht="15" hidden="false" customHeight="false" outlineLevel="0" collapsed="false">
      <c r="A3865" s="0" t="n">
        <v>18375397</v>
      </c>
      <c r="B3865" s="0" t="s">
        <v>9492</v>
      </c>
      <c r="C3865" s="0" t="n">
        <v>1</v>
      </c>
      <c r="D3865" s="0" t="s">
        <v>6924</v>
      </c>
      <c r="E3865" s="0" t="s">
        <v>9493</v>
      </c>
      <c r="F3865" s="0" t="s">
        <v>9422</v>
      </c>
      <c r="G3865" s="0" t="s">
        <v>9423</v>
      </c>
      <c r="H3865" s="0" t="s">
        <v>9494</v>
      </c>
      <c r="I3865" s="0" t="s">
        <v>2123</v>
      </c>
      <c r="J3865" s="0" t="s">
        <v>47</v>
      </c>
      <c r="K3865" s="0" t="s">
        <v>47</v>
      </c>
      <c r="L3865" s="0" t="s">
        <v>47</v>
      </c>
      <c r="M3865" s="0" t="s">
        <v>47</v>
      </c>
      <c r="N3865" s="0" t="n">
        <v>2</v>
      </c>
      <c r="O3865" s="0" t="n">
        <v>214</v>
      </c>
      <c r="P3865" s="0" t="n">
        <v>600</v>
      </c>
      <c r="Q3865" s="0" t="n">
        <v>4.3</v>
      </c>
      <c r="R3865" s="0" t="str">
        <f aca="false">INDEX(Lookup!$B$4:$B$18,MATCH(C3865,Lookup!$A$4:$A$18,0))</f>
        <v>India</v>
      </c>
      <c r="S3865" s="20" t="n">
        <f aca="false">INDEX(Lookup!$D$4:$D$18,MATCH(C3865,Lookup!$A$4:$A$18,0))</f>
        <v>0.012</v>
      </c>
      <c r="T3865" s="21" t="n">
        <f aca="false">ROUND(P3865*S3865,2)</f>
        <v>7.2</v>
      </c>
      <c r="U3865" s="21" t="n">
        <f aca="false">IF(T3865&lt;=10,1,IF(T3865&lt;=20,2,IF(T3865&lt;=30,3,IF(T3865&lt;=40,4,IF(T3865&lt;=50,5,IF(T3865&lt;=100,6,IF(T3865&lt;=250,7,8)))))))</f>
        <v>1</v>
      </c>
      <c r="V3865" s="21" t="n">
        <f aca="false">IF(AND(OR(Dashboard!$T$3="All",R3865=Dashboard!$T$3),OR(Dashboard!$T$4="All",D3865=Dashboard!$T$4)),1,0)</f>
        <v>1</v>
      </c>
      <c r="W3865" s="21" t="n">
        <f aca="false">IF(V3865=1,T3865+ROW()/10000000,0)</f>
        <v>7.2003865</v>
      </c>
    </row>
    <row r="3866" customFormat="false" ht="15" hidden="false" customHeight="false" outlineLevel="0" collapsed="false">
      <c r="A3866" s="0" t="n">
        <v>6628</v>
      </c>
      <c r="B3866" s="0" t="s">
        <v>9495</v>
      </c>
      <c r="C3866" s="0" t="n">
        <v>1</v>
      </c>
      <c r="D3866" s="0" t="s">
        <v>6924</v>
      </c>
      <c r="E3866" s="0" t="s">
        <v>9496</v>
      </c>
      <c r="F3866" s="0" t="s">
        <v>9497</v>
      </c>
      <c r="G3866" s="0" t="s">
        <v>9498</v>
      </c>
      <c r="H3866" s="0" t="s">
        <v>2288</v>
      </c>
      <c r="I3866" s="0" t="s">
        <v>2123</v>
      </c>
      <c r="J3866" s="0" t="s">
        <v>47</v>
      </c>
      <c r="K3866" s="0" t="s">
        <v>47</v>
      </c>
      <c r="L3866" s="0" t="s">
        <v>47</v>
      </c>
      <c r="M3866" s="0" t="s">
        <v>47</v>
      </c>
      <c r="N3866" s="0" t="n">
        <v>1</v>
      </c>
      <c r="O3866" s="0" t="n">
        <v>13</v>
      </c>
      <c r="P3866" s="0" t="n">
        <v>450</v>
      </c>
      <c r="Q3866" s="0" t="n">
        <v>3.1</v>
      </c>
      <c r="R3866" s="0" t="str">
        <f aca="false">INDEX(Lookup!$B$4:$B$18,MATCH(C3866,Lookup!$A$4:$A$18,0))</f>
        <v>India</v>
      </c>
      <c r="S3866" s="20" t="n">
        <f aca="false">INDEX(Lookup!$D$4:$D$18,MATCH(C3866,Lookup!$A$4:$A$18,0))</f>
        <v>0.012</v>
      </c>
      <c r="T3866" s="21" t="n">
        <f aca="false">ROUND(P3866*S3866,2)</f>
        <v>5.4</v>
      </c>
      <c r="U3866" s="21" t="n">
        <f aca="false">IF(T3866&lt;=10,1,IF(T3866&lt;=20,2,IF(T3866&lt;=30,3,IF(T3866&lt;=40,4,IF(T3866&lt;=50,5,IF(T3866&lt;=100,6,IF(T3866&lt;=250,7,8)))))))</f>
        <v>1</v>
      </c>
      <c r="V3866" s="21" t="n">
        <f aca="false">IF(AND(OR(Dashboard!$T$3="All",R3866=Dashboard!$T$3),OR(Dashboard!$T$4="All",D3866=Dashboard!$T$4)),1,0)</f>
        <v>1</v>
      </c>
      <c r="W3866" s="21" t="n">
        <f aca="false">IF(V3866=1,T3866+ROW()/10000000,0)</f>
        <v>5.4003866</v>
      </c>
    </row>
    <row r="3867" customFormat="false" ht="15" hidden="false" customHeight="false" outlineLevel="0" collapsed="false">
      <c r="A3867" s="0" t="n">
        <v>4079</v>
      </c>
      <c r="B3867" s="0" t="s">
        <v>3490</v>
      </c>
      <c r="C3867" s="0" t="n">
        <v>1</v>
      </c>
      <c r="D3867" s="0" t="s">
        <v>6924</v>
      </c>
      <c r="E3867" s="0" t="s">
        <v>9499</v>
      </c>
      <c r="F3867" s="0" t="s">
        <v>9497</v>
      </c>
      <c r="G3867" s="0" t="s">
        <v>9498</v>
      </c>
      <c r="H3867" s="0" t="s">
        <v>2288</v>
      </c>
      <c r="I3867" s="0" t="s">
        <v>2123</v>
      </c>
      <c r="J3867" s="0" t="s">
        <v>47</v>
      </c>
      <c r="K3867" s="0" t="s">
        <v>47</v>
      </c>
      <c r="L3867" s="0" t="s">
        <v>47</v>
      </c>
      <c r="M3867" s="0" t="s">
        <v>47</v>
      </c>
      <c r="N3867" s="0" t="n">
        <v>1</v>
      </c>
      <c r="O3867" s="0" t="n">
        <v>32</v>
      </c>
      <c r="P3867" s="0" t="n">
        <v>450</v>
      </c>
      <c r="Q3867" s="0" t="n">
        <v>3.3</v>
      </c>
      <c r="R3867" s="0" t="str">
        <f aca="false">INDEX(Lookup!$B$4:$B$18,MATCH(C3867,Lookup!$A$4:$A$18,0))</f>
        <v>India</v>
      </c>
      <c r="S3867" s="20" t="n">
        <f aca="false">INDEX(Lookup!$D$4:$D$18,MATCH(C3867,Lookup!$A$4:$A$18,0))</f>
        <v>0.012</v>
      </c>
      <c r="T3867" s="21" t="n">
        <f aca="false">ROUND(P3867*S3867,2)</f>
        <v>5.4</v>
      </c>
      <c r="U3867" s="21" t="n">
        <f aca="false">IF(T3867&lt;=10,1,IF(T3867&lt;=20,2,IF(T3867&lt;=30,3,IF(T3867&lt;=40,4,IF(T3867&lt;=50,5,IF(T3867&lt;=100,6,IF(T3867&lt;=250,7,8)))))))</f>
        <v>1</v>
      </c>
      <c r="V3867" s="21" t="n">
        <f aca="false">IF(AND(OR(Dashboard!$T$3="All",R3867=Dashboard!$T$3),OR(Dashboard!$T$4="All",D3867=Dashboard!$T$4)),1,0)</f>
        <v>1</v>
      </c>
      <c r="W3867" s="21" t="n">
        <f aca="false">IF(V3867=1,T3867+ROW()/10000000,0)</f>
        <v>5.4003867</v>
      </c>
    </row>
    <row r="3868" customFormat="false" ht="15" hidden="false" customHeight="false" outlineLevel="0" collapsed="false">
      <c r="A3868" s="0" t="n">
        <v>9392</v>
      </c>
      <c r="B3868" s="0" t="s">
        <v>3490</v>
      </c>
      <c r="C3868" s="0" t="n">
        <v>1</v>
      </c>
      <c r="D3868" s="0" t="s">
        <v>6924</v>
      </c>
      <c r="E3868" s="0" t="s">
        <v>9500</v>
      </c>
      <c r="F3868" s="0" t="s">
        <v>9497</v>
      </c>
      <c r="G3868" s="0" t="s">
        <v>9498</v>
      </c>
      <c r="H3868" s="0" t="s">
        <v>2122</v>
      </c>
      <c r="I3868" s="0" t="s">
        <v>2123</v>
      </c>
      <c r="J3868" s="0" t="s">
        <v>47</v>
      </c>
      <c r="K3868" s="0" t="s">
        <v>47</v>
      </c>
      <c r="L3868" s="0" t="s">
        <v>47</v>
      </c>
      <c r="M3868" s="0" t="s">
        <v>47</v>
      </c>
      <c r="N3868" s="0" t="n">
        <v>2</v>
      </c>
      <c r="O3868" s="0" t="n">
        <v>35</v>
      </c>
      <c r="P3868" s="0" t="n">
        <v>600</v>
      </c>
      <c r="Q3868" s="0" t="n">
        <v>3.3</v>
      </c>
      <c r="R3868" s="0" t="str">
        <f aca="false">INDEX(Lookup!$B$4:$B$18,MATCH(C3868,Lookup!$A$4:$A$18,0))</f>
        <v>India</v>
      </c>
      <c r="S3868" s="20" t="n">
        <f aca="false">INDEX(Lookup!$D$4:$D$18,MATCH(C3868,Lookup!$A$4:$A$18,0))</f>
        <v>0.012</v>
      </c>
      <c r="T3868" s="21" t="n">
        <f aca="false">ROUND(P3868*S3868,2)</f>
        <v>7.2</v>
      </c>
      <c r="U3868" s="21" t="n">
        <f aca="false">IF(T3868&lt;=10,1,IF(T3868&lt;=20,2,IF(T3868&lt;=30,3,IF(T3868&lt;=40,4,IF(T3868&lt;=50,5,IF(T3868&lt;=100,6,IF(T3868&lt;=250,7,8)))))))</f>
        <v>1</v>
      </c>
      <c r="V3868" s="21" t="n">
        <f aca="false">IF(AND(OR(Dashboard!$T$3="All",R3868=Dashboard!$T$3),OR(Dashboard!$T$4="All",D3868=Dashboard!$T$4)),1,0)</f>
        <v>1</v>
      </c>
      <c r="W3868" s="21" t="n">
        <f aca="false">IF(V3868=1,T3868+ROW()/10000000,0)</f>
        <v>7.2003868</v>
      </c>
    </row>
    <row r="3869" customFormat="false" ht="15" hidden="false" customHeight="false" outlineLevel="0" collapsed="false">
      <c r="A3869" s="0" t="n">
        <v>9386</v>
      </c>
      <c r="B3869" s="0" t="s">
        <v>9501</v>
      </c>
      <c r="C3869" s="0" t="n">
        <v>1</v>
      </c>
      <c r="D3869" s="0" t="s">
        <v>6924</v>
      </c>
      <c r="E3869" s="0" t="s">
        <v>9502</v>
      </c>
      <c r="F3869" s="0" t="s">
        <v>9497</v>
      </c>
      <c r="G3869" s="0" t="s">
        <v>9498</v>
      </c>
      <c r="H3869" s="0" t="s">
        <v>2382</v>
      </c>
      <c r="I3869" s="0" t="s">
        <v>2123</v>
      </c>
      <c r="J3869" s="0" t="s">
        <v>47</v>
      </c>
      <c r="K3869" s="0" t="s">
        <v>47</v>
      </c>
      <c r="L3869" s="0" t="s">
        <v>47</v>
      </c>
      <c r="M3869" s="0" t="s">
        <v>47</v>
      </c>
      <c r="N3869" s="0" t="n">
        <v>1</v>
      </c>
      <c r="O3869" s="0" t="n">
        <v>6</v>
      </c>
      <c r="P3869" s="0" t="n">
        <v>100</v>
      </c>
      <c r="Q3869" s="0" t="n">
        <v>2.9</v>
      </c>
      <c r="R3869" s="0" t="str">
        <f aca="false">INDEX(Lookup!$B$4:$B$18,MATCH(C3869,Lookup!$A$4:$A$18,0))</f>
        <v>India</v>
      </c>
      <c r="S3869" s="20" t="n">
        <f aca="false">INDEX(Lookup!$D$4:$D$18,MATCH(C3869,Lookup!$A$4:$A$18,0))</f>
        <v>0.012</v>
      </c>
      <c r="T3869" s="21" t="n">
        <f aca="false">ROUND(P3869*S3869,2)</f>
        <v>1.2</v>
      </c>
      <c r="U3869" s="21" t="n">
        <f aca="false">IF(T3869&lt;=10,1,IF(T3869&lt;=20,2,IF(T3869&lt;=30,3,IF(T3869&lt;=40,4,IF(T3869&lt;=50,5,IF(T3869&lt;=100,6,IF(T3869&lt;=250,7,8)))))))</f>
        <v>1</v>
      </c>
      <c r="V3869" s="21" t="n">
        <f aca="false">IF(AND(OR(Dashboard!$T$3="All",R3869=Dashboard!$T$3),OR(Dashboard!$T$4="All",D3869=Dashboard!$T$4)),1,0)</f>
        <v>1</v>
      </c>
      <c r="W3869" s="21" t="n">
        <f aca="false">IF(V3869=1,T3869+ROW()/10000000,0)</f>
        <v>1.2003869</v>
      </c>
    </row>
    <row r="3870" customFormat="false" ht="15" hidden="false" customHeight="false" outlineLevel="0" collapsed="false">
      <c r="A3870" s="0" t="n">
        <v>312400</v>
      </c>
      <c r="B3870" s="0" t="s">
        <v>5138</v>
      </c>
      <c r="C3870" s="0" t="n">
        <v>1</v>
      </c>
      <c r="D3870" s="0" t="s">
        <v>6924</v>
      </c>
      <c r="E3870" s="0" t="s">
        <v>9503</v>
      </c>
      <c r="F3870" s="0" t="s">
        <v>9497</v>
      </c>
      <c r="G3870" s="0" t="s">
        <v>9498</v>
      </c>
      <c r="H3870" s="0" t="s">
        <v>9504</v>
      </c>
      <c r="I3870" s="0" t="s">
        <v>2123</v>
      </c>
      <c r="J3870" s="0" t="s">
        <v>47</v>
      </c>
      <c r="K3870" s="0" t="s">
        <v>47</v>
      </c>
      <c r="L3870" s="0" t="s">
        <v>47</v>
      </c>
      <c r="M3870" s="0" t="s">
        <v>47</v>
      </c>
      <c r="N3870" s="0" t="n">
        <v>2</v>
      </c>
      <c r="O3870" s="0" t="n">
        <v>63</v>
      </c>
      <c r="P3870" s="0" t="n">
        <v>550</v>
      </c>
      <c r="Q3870" s="0" t="n">
        <v>3.2</v>
      </c>
      <c r="R3870" s="0" t="str">
        <f aca="false">INDEX(Lookup!$B$4:$B$18,MATCH(C3870,Lookup!$A$4:$A$18,0))</f>
        <v>India</v>
      </c>
      <c r="S3870" s="20" t="n">
        <f aca="false">INDEX(Lookup!$D$4:$D$18,MATCH(C3870,Lookup!$A$4:$A$18,0))</f>
        <v>0.012</v>
      </c>
      <c r="T3870" s="21" t="n">
        <f aca="false">ROUND(P3870*S3870,2)</f>
        <v>6.6</v>
      </c>
      <c r="U3870" s="21" t="n">
        <f aca="false">IF(T3870&lt;=10,1,IF(T3870&lt;=20,2,IF(T3870&lt;=30,3,IF(T3870&lt;=40,4,IF(T3870&lt;=50,5,IF(T3870&lt;=100,6,IF(T3870&lt;=250,7,8)))))))</f>
        <v>1</v>
      </c>
      <c r="V3870" s="21" t="n">
        <f aca="false">IF(AND(OR(Dashboard!$T$3="All",R3870=Dashboard!$T$3),OR(Dashboard!$T$4="All",D3870=Dashboard!$T$4)),1,0)</f>
        <v>1</v>
      </c>
      <c r="W3870" s="21" t="n">
        <f aca="false">IF(V3870=1,T3870+ROW()/10000000,0)</f>
        <v>6.600387</v>
      </c>
    </row>
    <row r="3871" customFormat="false" ht="15" hidden="false" customHeight="false" outlineLevel="0" collapsed="false">
      <c r="A3871" s="0" t="n">
        <v>310982</v>
      </c>
      <c r="B3871" s="0" t="s">
        <v>8174</v>
      </c>
      <c r="C3871" s="0" t="n">
        <v>1</v>
      </c>
      <c r="D3871" s="0" t="s">
        <v>6924</v>
      </c>
      <c r="E3871" s="0" t="s">
        <v>9505</v>
      </c>
      <c r="F3871" s="0" t="s">
        <v>9497</v>
      </c>
      <c r="G3871" s="0" t="s">
        <v>9498</v>
      </c>
      <c r="H3871" s="0" t="s">
        <v>2122</v>
      </c>
      <c r="I3871" s="0" t="s">
        <v>2123</v>
      </c>
      <c r="J3871" s="0" t="s">
        <v>47</v>
      </c>
      <c r="K3871" s="0" t="s">
        <v>46</v>
      </c>
      <c r="L3871" s="0" t="s">
        <v>47</v>
      </c>
      <c r="M3871" s="0" t="s">
        <v>47</v>
      </c>
      <c r="N3871" s="0" t="n">
        <v>2</v>
      </c>
      <c r="O3871" s="0" t="n">
        <v>42</v>
      </c>
      <c r="P3871" s="0" t="n">
        <v>650</v>
      </c>
      <c r="Q3871" s="0" t="n">
        <v>3.1</v>
      </c>
      <c r="R3871" s="0" t="str">
        <f aca="false">INDEX(Lookup!$B$4:$B$18,MATCH(C3871,Lookup!$A$4:$A$18,0))</f>
        <v>India</v>
      </c>
      <c r="S3871" s="20" t="n">
        <f aca="false">INDEX(Lookup!$D$4:$D$18,MATCH(C3871,Lookup!$A$4:$A$18,0))</f>
        <v>0.012</v>
      </c>
      <c r="T3871" s="21" t="n">
        <f aca="false">ROUND(P3871*S3871,2)</f>
        <v>7.8</v>
      </c>
      <c r="U3871" s="21" t="n">
        <f aca="false">IF(T3871&lt;=10,1,IF(T3871&lt;=20,2,IF(T3871&lt;=30,3,IF(T3871&lt;=40,4,IF(T3871&lt;=50,5,IF(T3871&lt;=100,6,IF(T3871&lt;=250,7,8)))))))</f>
        <v>1</v>
      </c>
      <c r="V3871" s="21" t="n">
        <f aca="false">IF(AND(OR(Dashboard!$T$3="All",R3871=Dashboard!$T$3),OR(Dashboard!$T$4="All",D3871=Dashboard!$T$4)),1,0)</f>
        <v>1</v>
      </c>
      <c r="W3871" s="21" t="n">
        <f aca="false">IF(V3871=1,T3871+ROW()/10000000,0)</f>
        <v>7.8003871</v>
      </c>
    </row>
    <row r="3872" customFormat="false" ht="15" hidden="false" customHeight="false" outlineLevel="0" collapsed="false">
      <c r="A3872" s="0" t="n">
        <v>9421</v>
      </c>
      <c r="B3872" s="0" t="s">
        <v>3011</v>
      </c>
      <c r="C3872" s="0" t="n">
        <v>1</v>
      </c>
      <c r="D3872" s="0" t="s">
        <v>6924</v>
      </c>
      <c r="E3872" s="0" t="s">
        <v>9506</v>
      </c>
      <c r="F3872" s="0" t="s">
        <v>9497</v>
      </c>
      <c r="G3872" s="0" t="s">
        <v>9498</v>
      </c>
      <c r="H3872" s="0" t="s">
        <v>3015</v>
      </c>
      <c r="I3872" s="0" t="s">
        <v>2123</v>
      </c>
      <c r="J3872" s="0" t="s">
        <v>47</v>
      </c>
      <c r="K3872" s="0" t="s">
        <v>47</v>
      </c>
      <c r="L3872" s="0" t="s">
        <v>47</v>
      </c>
      <c r="M3872" s="0" t="s">
        <v>47</v>
      </c>
      <c r="N3872" s="0" t="n">
        <v>1</v>
      </c>
      <c r="O3872" s="0" t="n">
        <v>30</v>
      </c>
      <c r="P3872" s="0" t="n">
        <v>400</v>
      </c>
      <c r="Q3872" s="0" t="n">
        <v>3.4</v>
      </c>
      <c r="R3872" s="0" t="str">
        <f aca="false">INDEX(Lookup!$B$4:$B$18,MATCH(C3872,Lookup!$A$4:$A$18,0))</f>
        <v>India</v>
      </c>
      <c r="S3872" s="20" t="n">
        <f aca="false">INDEX(Lookup!$D$4:$D$18,MATCH(C3872,Lookup!$A$4:$A$18,0))</f>
        <v>0.012</v>
      </c>
      <c r="T3872" s="21" t="n">
        <f aca="false">ROUND(P3872*S3872,2)</f>
        <v>4.8</v>
      </c>
      <c r="U3872" s="21" t="n">
        <f aca="false">IF(T3872&lt;=10,1,IF(T3872&lt;=20,2,IF(T3872&lt;=30,3,IF(T3872&lt;=40,4,IF(T3872&lt;=50,5,IF(T3872&lt;=100,6,IF(T3872&lt;=250,7,8)))))))</f>
        <v>1</v>
      </c>
      <c r="V3872" s="21" t="n">
        <f aca="false">IF(AND(OR(Dashboard!$T$3="All",R3872=Dashboard!$T$3),OR(Dashboard!$T$4="All",D3872=Dashboard!$T$4)),1,0)</f>
        <v>1</v>
      </c>
      <c r="W3872" s="21" t="n">
        <f aca="false">IF(V3872=1,T3872+ROW()/10000000,0)</f>
        <v>4.8003872</v>
      </c>
    </row>
    <row r="3873" customFormat="false" ht="15" hidden="false" customHeight="false" outlineLevel="0" collapsed="false">
      <c r="A3873" s="0" t="n">
        <v>1147</v>
      </c>
      <c r="B3873" s="0" t="s">
        <v>9507</v>
      </c>
      <c r="C3873" s="0" t="n">
        <v>1</v>
      </c>
      <c r="D3873" s="0" t="s">
        <v>6924</v>
      </c>
      <c r="E3873" s="0" t="s">
        <v>9508</v>
      </c>
      <c r="F3873" s="0" t="s">
        <v>9497</v>
      </c>
      <c r="G3873" s="0" t="s">
        <v>9498</v>
      </c>
      <c r="H3873" s="0" t="s">
        <v>2330</v>
      </c>
      <c r="I3873" s="0" t="s">
        <v>2123</v>
      </c>
      <c r="J3873" s="0" t="s">
        <v>46</v>
      </c>
      <c r="K3873" s="0" t="s">
        <v>47</v>
      </c>
      <c r="L3873" s="0" t="s">
        <v>47</v>
      </c>
      <c r="M3873" s="0" t="s">
        <v>47</v>
      </c>
      <c r="N3873" s="0" t="n">
        <v>3</v>
      </c>
      <c r="O3873" s="0" t="n">
        <v>155</v>
      </c>
      <c r="P3873" s="0" t="n">
        <v>1300</v>
      </c>
      <c r="Q3873" s="0" t="n">
        <v>3.1</v>
      </c>
      <c r="R3873" s="0" t="str">
        <f aca="false">INDEX(Lookup!$B$4:$B$18,MATCH(C3873,Lookup!$A$4:$A$18,0))</f>
        <v>India</v>
      </c>
      <c r="S3873" s="20" t="n">
        <f aca="false">INDEX(Lookup!$D$4:$D$18,MATCH(C3873,Lookup!$A$4:$A$18,0))</f>
        <v>0.012</v>
      </c>
      <c r="T3873" s="21" t="n">
        <f aca="false">ROUND(P3873*S3873,2)</f>
        <v>15.6</v>
      </c>
      <c r="U3873" s="21" t="n">
        <f aca="false">IF(T3873&lt;=10,1,IF(T3873&lt;=20,2,IF(T3873&lt;=30,3,IF(T3873&lt;=40,4,IF(T3873&lt;=50,5,IF(T3873&lt;=100,6,IF(T3873&lt;=250,7,8)))))))</f>
        <v>2</v>
      </c>
      <c r="V3873" s="21" t="n">
        <f aca="false">IF(AND(OR(Dashboard!$T$3="All",R3873=Dashboard!$T$3),OR(Dashboard!$T$4="All",D3873=Dashboard!$T$4)),1,0)</f>
        <v>1</v>
      </c>
      <c r="W3873" s="21" t="n">
        <f aca="false">IF(V3873=1,T3873+ROW()/10000000,0)</f>
        <v>15.6003873</v>
      </c>
    </row>
    <row r="3874" customFormat="false" ht="15" hidden="false" customHeight="false" outlineLevel="0" collapsed="false">
      <c r="A3874" s="0" t="n">
        <v>18057825</v>
      </c>
      <c r="B3874" s="0" t="s">
        <v>9509</v>
      </c>
      <c r="C3874" s="0" t="n">
        <v>1</v>
      </c>
      <c r="D3874" s="0" t="s">
        <v>6924</v>
      </c>
      <c r="E3874" s="0" t="s">
        <v>9510</v>
      </c>
      <c r="F3874" s="0" t="s">
        <v>9497</v>
      </c>
      <c r="G3874" s="0" t="s">
        <v>9498</v>
      </c>
      <c r="H3874" s="0" t="s">
        <v>2128</v>
      </c>
      <c r="I3874" s="0" t="s">
        <v>2123</v>
      </c>
      <c r="J3874" s="0" t="s">
        <v>47</v>
      </c>
      <c r="K3874" s="0" t="s">
        <v>47</v>
      </c>
      <c r="L3874" s="0" t="s">
        <v>47</v>
      </c>
      <c r="M3874" s="0" t="s">
        <v>47</v>
      </c>
      <c r="N3874" s="0" t="n">
        <v>2</v>
      </c>
      <c r="O3874" s="0" t="n">
        <v>7</v>
      </c>
      <c r="P3874" s="0" t="n">
        <v>650</v>
      </c>
      <c r="Q3874" s="0" t="n">
        <v>2.6</v>
      </c>
      <c r="R3874" s="0" t="str">
        <f aca="false">INDEX(Lookup!$B$4:$B$18,MATCH(C3874,Lookup!$A$4:$A$18,0))</f>
        <v>India</v>
      </c>
      <c r="S3874" s="20" t="n">
        <f aca="false">INDEX(Lookup!$D$4:$D$18,MATCH(C3874,Lookup!$A$4:$A$18,0))</f>
        <v>0.012</v>
      </c>
      <c r="T3874" s="21" t="n">
        <f aca="false">ROUND(P3874*S3874,2)</f>
        <v>7.8</v>
      </c>
      <c r="U3874" s="21" t="n">
        <f aca="false">IF(T3874&lt;=10,1,IF(T3874&lt;=20,2,IF(T3874&lt;=30,3,IF(T3874&lt;=40,4,IF(T3874&lt;=50,5,IF(T3874&lt;=100,6,IF(T3874&lt;=250,7,8)))))))</f>
        <v>1</v>
      </c>
      <c r="V3874" s="21" t="n">
        <f aca="false">IF(AND(OR(Dashboard!$T$3="All",R3874=Dashboard!$T$3),OR(Dashboard!$T$4="All",D3874=Dashboard!$T$4)),1,0)</f>
        <v>1</v>
      </c>
      <c r="W3874" s="21" t="n">
        <f aca="false">IF(V3874=1,T3874+ROW()/10000000,0)</f>
        <v>7.8003874</v>
      </c>
    </row>
    <row r="3875" customFormat="false" ht="15" hidden="false" customHeight="false" outlineLevel="0" collapsed="false">
      <c r="A3875" s="0" t="n">
        <v>18444811</v>
      </c>
      <c r="B3875" s="0" t="s">
        <v>9511</v>
      </c>
      <c r="C3875" s="0" t="n">
        <v>1</v>
      </c>
      <c r="D3875" s="0" t="s">
        <v>6924</v>
      </c>
      <c r="E3875" s="0" t="s">
        <v>9512</v>
      </c>
      <c r="F3875" s="0" t="s">
        <v>9497</v>
      </c>
      <c r="G3875" s="0" t="s">
        <v>9498</v>
      </c>
      <c r="H3875" s="0" t="s">
        <v>3129</v>
      </c>
      <c r="I3875" s="0" t="s">
        <v>2123</v>
      </c>
      <c r="J3875" s="0" t="s">
        <v>47</v>
      </c>
      <c r="K3875" s="0" t="s">
        <v>47</v>
      </c>
      <c r="L3875" s="0" t="s">
        <v>47</v>
      </c>
      <c r="M3875" s="0" t="s">
        <v>47</v>
      </c>
      <c r="N3875" s="0" t="n">
        <v>1</v>
      </c>
      <c r="O3875" s="0" t="n">
        <v>4</v>
      </c>
      <c r="P3875" s="0" t="n">
        <v>400</v>
      </c>
      <c r="Q3875" s="0" t="n">
        <v>3</v>
      </c>
      <c r="R3875" s="0" t="str">
        <f aca="false">INDEX(Lookup!$B$4:$B$18,MATCH(C3875,Lookup!$A$4:$A$18,0))</f>
        <v>India</v>
      </c>
      <c r="S3875" s="20" t="n">
        <f aca="false">INDEX(Lookup!$D$4:$D$18,MATCH(C3875,Lookup!$A$4:$A$18,0))</f>
        <v>0.012</v>
      </c>
      <c r="T3875" s="21" t="n">
        <f aca="false">ROUND(P3875*S3875,2)</f>
        <v>4.8</v>
      </c>
      <c r="U3875" s="21" t="n">
        <f aca="false">IF(T3875&lt;=10,1,IF(T3875&lt;=20,2,IF(T3875&lt;=30,3,IF(T3875&lt;=40,4,IF(T3875&lt;=50,5,IF(T3875&lt;=100,6,IF(T3875&lt;=250,7,8)))))))</f>
        <v>1</v>
      </c>
      <c r="V3875" s="21" t="n">
        <f aca="false">IF(AND(OR(Dashboard!$T$3="All",R3875=Dashboard!$T$3),OR(Dashboard!$T$4="All",D3875=Dashboard!$T$4)),1,0)</f>
        <v>1</v>
      </c>
      <c r="W3875" s="21" t="n">
        <f aca="false">IF(V3875=1,T3875+ROW()/10000000,0)</f>
        <v>4.8003875</v>
      </c>
    </row>
    <row r="3876" customFormat="false" ht="15" hidden="false" customHeight="false" outlineLevel="0" collapsed="false">
      <c r="A3876" s="0" t="n">
        <v>9366</v>
      </c>
      <c r="B3876" s="0" t="s">
        <v>9513</v>
      </c>
      <c r="C3876" s="0" t="n">
        <v>1</v>
      </c>
      <c r="D3876" s="0" t="s">
        <v>6924</v>
      </c>
      <c r="E3876" s="0" t="s">
        <v>9514</v>
      </c>
      <c r="F3876" s="0" t="s">
        <v>9497</v>
      </c>
      <c r="G3876" s="0" t="s">
        <v>9498</v>
      </c>
      <c r="H3876" s="0" t="s">
        <v>69</v>
      </c>
      <c r="I3876" s="0" t="s">
        <v>2123</v>
      </c>
      <c r="J3876" s="0" t="s">
        <v>47</v>
      </c>
      <c r="K3876" s="0" t="s">
        <v>47</v>
      </c>
      <c r="L3876" s="0" t="s">
        <v>47</v>
      </c>
      <c r="M3876" s="0" t="s">
        <v>47</v>
      </c>
      <c r="N3876" s="0" t="n">
        <v>1</v>
      </c>
      <c r="O3876" s="0" t="n">
        <v>30</v>
      </c>
      <c r="P3876" s="0" t="n">
        <v>300</v>
      </c>
      <c r="Q3876" s="0" t="n">
        <v>3.4</v>
      </c>
      <c r="R3876" s="0" t="str">
        <f aca="false">INDEX(Lookup!$B$4:$B$18,MATCH(C3876,Lookup!$A$4:$A$18,0))</f>
        <v>India</v>
      </c>
      <c r="S3876" s="20" t="n">
        <f aca="false">INDEX(Lookup!$D$4:$D$18,MATCH(C3876,Lookup!$A$4:$A$18,0))</f>
        <v>0.012</v>
      </c>
      <c r="T3876" s="21" t="n">
        <f aca="false">ROUND(P3876*S3876,2)</f>
        <v>3.6</v>
      </c>
      <c r="U3876" s="21" t="n">
        <f aca="false">IF(T3876&lt;=10,1,IF(T3876&lt;=20,2,IF(T3876&lt;=30,3,IF(T3876&lt;=40,4,IF(T3876&lt;=50,5,IF(T3876&lt;=100,6,IF(T3876&lt;=250,7,8)))))))</f>
        <v>1</v>
      </c>
      <c r="V3876" s="21" t="n">
        <f aca="false">IF(AND(OR(Dashboard!$T$3="All",R3876=Dashboard!$T$3),OR(Dashboard!$T$4="All",D3876=Dashboard!$T$4)),1,0)</f>
        <v>1</v>
      </c>
      <c r="W3876" s="21" t="n">
        <f aca="false">IF(V3876=1,T3876+ROW()/10000000,0)</f>
        <v>3.6003876</v>
      </c>
    </row>
    <row r="3877" customFormat="false" ht="15" hidden="false" customHeight="false" outlineLevel="0" collapsed="false">
      <c r="A3877" s="0" t="n">
        <v>18361754</v>
      </c>
      <c r="B3877" s="0" t="s">
        <v>9515</v>
      </c>
      <c r="C3877" s="0" t="n">
        <v>1</v>
      </c>
      <c r="D3877" s="0" t="s">
        <v>6924</v>
      </c>
      <c r="E3877" s="0" t="s">
        <v>9516</v>
      </c>
      <c r="F3877" s="0" t="s">
        <v>9497</v>
      </c>
      <c r="G3877" s="0" t="s">
        <v>9498</v>
      </c>
      <c r="H3877" s="0" t="s">
        <v>2122</v>
      </c>
      <c r="I3877" s="0" t="s">
        <v>2123</v>
      </c>
      <c r="J3877" s="0" t="s">
        <v>47</v>
      </c>
      <c r="K3877" s="0" t="s">
        <v>47</v>
      </c>
      <c r="L3877" s="0" t="s">
        <v>47</v>
      </c>
      <c r="M3877" s="0" t="s">
        <v>47</v>
      </c>
      <c r="N3877" s="0" t="n">
        <v>1</v>
      </c>
      <c r="O3877" s="0" t="n">
        <v>4</v>
      </c>
      <c r="P3877" s="0" t="n">
        <v>400</v>
      </c>
      <c r="Q3877" s="0" t="n">
        <v>3</v>
      </c>
      <c r="R3877" s="0" t="str">
        <f aca="false">INDEX(Lookup!$B$4:$B$18,MATCH(C3877,Lookup!$A$4:$A$18,0))</f>
        <v>India</v>
      </c>
      <c r="S3877" s="20" t="n">
        <f aca="false">INDEX(Lookup!$D$4:$D$18,MATCH(C3877,Lookup!$A$4:$A$18,0))</f>
        <v>0.012</v>
      </c>
      <c r="T3877" s="21" t="n">
        <f aca="false">ROUND(P3877*S3877,2)</f>
        <v>4.8</v>
      </c>
      <c r="U3877" s="21" t="n">
        <f aca="false">IF(T3877&lt;=10,1,IF(T3877&lt;=20,2,IF(T3877&lt;=30,3,IF(T3877&lt;=40,4,IF(T3877&lt;=50,5,IF(T3877&lt;=100,6,IF(T3877&lt;=250,7,8)))))))</f>
        <v>1</v>
      </c>
      <c r="V3877" s="21" t="n">
        <f aca="false">IF(AND(OR(Dashboard!$T$3="All",R3877=Dashboard!$T$3),OR(Dashboard!$T$4="All",D3877=Dashboard!$T$4)),1,0)</f>
        <v>1</v>
      </c>
      <c r="W3877" s="21" t="n">
        <f aca="false">IF(V3877=1,T3877+ROW()/10000000,0)</f>
        <v>4.8003877</v>
      </c>
    </row>
    <row r="3878" customFormat="false" ht="15" hidden="false" customHeight="false" outlineLevel="0" collapsed="false">
      <c r="A3878" s="0" t="n">
        <v>18245254</v>
      </c>
      <c r="B3878" s="0" t="s">
        <v>9517</v>
      </c>
      <c r="C3878" s="0" t="n">
        <v>1</v>
      </c>
      <c r="D3878" s="0" t="s">
        <v>6924</v>
      </c>
      <c r="E3878" s="0" t="s">
        <v>9518</v>
      </c>
      <c r="F3878" s="0" t="s">
        <v>9497</v>
      </c>
      <c r="G3878" s="0" t="s">
        <v>9498</v>
      </c>
      <c r="H3878" s="0" t="s">
        <v>2288</v>
      </c>
      <c r="I3878" s="0" t="s">
        <v>2123</v>
      </c>
      <c r="J3878" s="0" t="s">
        <v>47</v>
      </c>
      <c r="K3878" s="0" t="s">
        <v>47</v>
      </c>
      <c r="L3878" s="0" t="s">
        <v>47</v>
      </c>
      <c r="M3878" s="0" t="s">
        <v>47</v>
      </c>
      <c r="N3878" s="0" t="n">
        <v>1</v>
      </c>
      <c r="O3878" s="0" t="n">
        <v>10</v>
      </c>
      <c r="P3878" s="0" t="n">
        <v>400</v>
      </c>
      <c r="Q3878" s="0" t="n">
        <v>3.2</v>
      </c>
      <c r="R3878" s="0" t="str">
        <f aca="false">INDEX(Lookup!$B$4:$B$18,MATCH(C3878,Lookup!$A$4:$A$18,0))</f>
        <v>India</v>
      </c>
      <c r="S3878" s="20" t="n">
        <f aca="false">INDEX(Lookup!$D$4:$D$18,MATCH(C3878,Lookup!$A$4:$A$18,0))</f>
        <v>0.012</v>
      </c>
      <c r="T3878" s="21" t="n">
        <f aca="false">ROUND(P3878*S3878,2)</f>
        <v>4.8</v>
      </c>
      <c r="U3878" s="21" t="n">
        <f aca="false">IF(T3878&lt;=10,1,IF(T3878&lt;=20,2,IF(T3878&lt;=30,3,IF(T3878&lt;=40,4,IF(T3878&lt;=50,5,IF(T3878&lt;=100,6,IF(T3878&lt;=250,7,8)))))))</f>
        <v>1</v>
      </c>
      <c r="V3878" s="21" t="n">
        <f aca="false">IF(AND(OR(Dashboard!$T$3="All",R3878=Dashboard!$T$3),OR(Dashboard!$T$4="All",D3878=Dashboard!$T$4)),1,0)</f>
        <v>1</v>
      </c>
      <c r="W3878" s="21" t="n">
        <f aca="false">IF(V3878=1,T3878+ROW()/10000000,0)</f>
        <v>4.8003878</v>
      </c>
    </row>
    <row r="3879" customFormat="false" ht="15" hidden="false" customHeight="false" outlineLevel="0" collapsed="false">
      <c r="A3879" s="0" t="n">
        <v>18219524</v>
      </c>
      <c r="B3879" s="0" t="s">
        <v>9519</v>
      </c>
      <c r="C3879" s="0" t="n">
        <v>1</v>
      </c>
      <c r="D3879" s="0" t="s">
        <v>6924</v>
      </c>
      <c r="E3879" s="0" t="s">
        <v>9520</v>
      </c>
      <c r="F3879" s="0" t="s">
        <v>9497</v>
      </c>
      <c r="G3879" s="0" t="s">
        <v>9498</v>
      </c>
      <c r="H3879" s="0" t="s">
        <v>2128</v>
      </c>
      <c r="I3879" s="0" t="s">
        <v>2123</v>
      </c>
      <c r="J3879" s="0" t="s">
        <v>47</v>
      </c>
      <c r="K3879" s="0" t="s">
        <v>47</v>
      </c>
      <c r="L3879" s="0" t="s">
        <v>47</v>
      </c>
      <c r="M3879" s="0" t="s">
        <v>47</v>
      </c>
      <c r="N3879" s="0" t="n">
        <v>2</v>
      </c>
      <c r="O3879" s="0" t="n">
        <v>4</v>
      </c>
      <c r="P3879" s="0" t="n">
        <v>600</v>
      </c>
      <c r="Q3879" s="0" t="n">
        <v>3</v>
      </c>
      <c r="R3879" s="0" t="str">
        <f aca="false">INDEX(Lookup!$B$4:$B$18,MATCH(C3879,Lookup!$A$4:$A$18,0))</f>
        <v>India</v>
      </c>
      <c r="S3879" s="20" t="n">
        <f aca="false">INDEX(Lookup!$D$4:$D$18,MATCH(C3879,Lookup!$A$4:$A$18,0))</f>
        <v>0.012</v>
      </c>
      <c r="T3879" s="21" t="n">
        <f aca="false">ROUND(P3879*S3879,2)</f>
        <v>7.2</v>
      </c>
      <c r="U3879" s="21" t="n">
        <f aca="false">IF(T3879&lt;=10,1,IF(T3879&lt;=20,2,IF(T3879&lt;=30,3,IF(T3879&lt;=40,4,IF(T3879&lt;=50,5,IF(T3879&lt;=100,6,IF(T3879&lt;=250,7,8)))))))</f>
        <v>1</v>
      </c>
      <c r="V3879" s="21" t="n">
        <f aca="false">IF(AND(OR(Dashboard!$T$3="All",R3879=Dashboard!$T$3),OR(Dashboard!$T$4="All",D3879=Dashboard!$T$4)),1,0)</f>
        <v>1</v>
      </c>
      <c r="W3879" s="21" t="n">
        <f aca="false">IF(V3879=1,T3879+ROW()/10000000,0)</f>
        <v>7.2003879</v>
      </c>
    </row>
    <row r="3880" customFormat="false" ht="15" hidden="false" customHeight="false" outlineLevel="0" collapsed="false">
      <c r="A3880" s="0" t="n">
        <v>305276</v>
      </c>
      <c r="B3880" s="0" t="s">
        <v>9521</v>
      </c>
      <c r="C3880" s="0" t="n">
        <v>1</v>
      </c>
      <c r="D3880" s="0" t="s">
        <v>6924</v>
      </c>
      <c r="E3880" s="0" t="s">
        <v>9522</v>
      </c>
      <c r="F3880" s="0" t="s">
        <v>9497</v>
      </c>
      <c r="G3880" s="0" t="s">
        <v>9498</v>
      </c>
      <c r="H3880" s="0" t="s">
        <v>156</v>
      </c>
      <c r="I3880" s="0" t="s">
        <v>2123</v>
      </c>
      <c r="J3880" s="0" t="s">
        <v>47</v>
      </c>
      <c r="K3880" s="0" t="s">
        <v>47</v>
      </c>
      <c r="L3880" s="0" t="s">
        <v>47</v>
      </c>
      <c r="M3880" s="0" t="s">
        <v>47</v>
      </c>
      <c r="N3880" s="0" t="n">
        <v>1</v>
      </c>
      <c r="O3880" s="0" t="n">
        <v>11</v>
      </c>
      <c r="P3880" s="0" t="n">
        <v>300</v>
      </c>
      <c r="Q3880" s="0" t="n">
        <v>3.1</v>
      </c>
      <c r="R3880" s="0" t="str">
        <f aca="false">INDEX(Lookup!$B$4:$B$18,MATCH(C3880,Lookup!$A$4:$A$18,0))</f>
        <v>India</v>
      </c>
      <c r="S3880" s="20" t="n">
        <f aca="false">INDEX(Lookup!$D$4:$D$18,MATCH(C3880,Lookup!$A$4:$A$18,0))</f>
        <v>0.012</v>
      </c>
      <c r="T3880" s="21" t="n">
        <f aca="false">ROUND(P3880*S3880,2)</f>
        <v>3.6</v>
      </c>
      <c r="U3880" s="21" t="n">
        <f aca="false">IF(T3880&lt;=10,1,IF(T3880&lt;=20,2,IF(T3880&lt;=30,3,IF(T3880&lt;=40,4,IF(T3880&lt;=50,5,IF(T3880&lt;=100,6,IF(T3880&lt;=250,7,8)))))))</f>
        <v>1</v>
      </c>
      <c r="V3880" s="21" t="n">
        <f aca="false">IF(AND(OR(Dashboard!$T$3="All",R3880=Dashboard!$T$3),OR(Dashboard!$T$4="All",D3880=Dashboard!$T$4)),1,0)</f>
        <v>1</v>
      </c>
      <c r="W3880" s="21" t="n">
        <f aca="false">IF(V3880=1,T3880+ROW()/10000000,0)</f>
        <v>3.600388</v>
      </c>
    </row>
    <row r="3881" customFormat="false" ht="15" hidden="false" customHeight="false" outlineLevel="0" collapsed="false">
      <c r="A3881" s="0" t="n">
        <v>312355</v>
      </c>
      <c r="B3881" s="0" t="s">
        <v>9523</v>
      </c>
      <c r="C3881" s="0" t="n">
        <v>1</v>
      </c>
      <c r="D3881" s="0" t="s">
        <v>6924</v>
      </c>
      <c r="E3881" s="0" t="s">
        <v>9524</v>
      </c>
      <c r="F3881" s="0" t="s">
        <v>9497</v>
      </c>
      <c r="G3881" s="0" t="s">
        <v>9498</v>
      </c>
      <c r="H3881" s="0" t="s">
        <v>2128</v>
      </c>
      <c r="I3881" s="0" t="s">
        <v>2123</v>
      </c>
      <c r="J3881" s="0" t="s">
        <v>47</v>
      </c>
      <c r="K3881" s="0" t="s">
        <v>47</v>
      </c>
      <c r="L3881" s="0" t="s">
        <v>47</v>
      </c>
      <c r="M3881" s="0" t="s">
        <v>47</v>
      </c>
      <c r="N3881" s="0" t="n">
        <v>1</v>
      </c>
      <c r="O3881" s="0" t="n">
        <v>11</v>
      </c>
      <c r="P3881" s="0" t="n">
        <v>400</v>
      </c>
      <c r="Q3881" s="0" t="n">
        <v>3</v>
      </c>
      <c r="R3881" s="0" t="str">
        <f aca="false">INDEX(Lookup!$B$4:$B$18,MATCH(C3881,Lookup!$A$4:$A$18,0))</f>
        <v>India</v>
      </c>
      <c r="S3881" s="20" t="n">
        <f aca="false">INDEX(Lookup!$D$4:$D$18,MATCH(C3881,Lookup!$A$4:$A$18,0))</f>
        <v>0.012</v>
      </c>
      <c r="T3881" s="21" t="n">
        <f aca="false">ROUND(P3881*S3881,2)</f>
        <v>4.8</v>
      </c>
      <c r="U3881" s="21" t="n">
        <f aca="false">IF(T3881&lt;=10,1,IF(T3881&lt;=20,2,IF(T3881&lt;=30,3,IF(T3881&lt;=40,4,IF(T3881&lt;=50,5,IF(T3881&lt;=100,6,IF(T3881&lt;=250,7,8)))))))</f>
        <v>1</v>
      </c>
      <c r="V3881" s="21" t="n">
        <f aca="false">IF(AND(OR(Dashboard!$T$3="All",R3881=Dashboard!$T$3),OR(Dashboard!$T$4="All",D3881=Dashboard!$T$4)),1,0)</f>
        <v>1</v>
      </c>
      <c r="W3881" s="21" t="n">
        <f aca="false">IF(V3881=1,T3881+ROW()/10000000,0)</f>
        <v>4.8003881</v>
      </c>
    </row>
    <row r="3882" customFormat="false" ht="15" hidden="false" customHeight="false" outlineLevel="0" collapsed="false">
      <c r="A3882" s="0" t="n">
        <v>6599</v>
      </c>
      <c r="B3882" s="0" t="s">
        <v>9525</v>
      </c>
      <c r="C3882" s="0" t="n">
        <v>1</v>
      </c>
      <c r="D3882" s="0" t="s">
        <v>6924</v>
      </c>
      <c r="E3882" s="0" t="s">
        <v>9526</v>
      </c>
      <c r="F3882" s="0" t="s">
        <v>9497</v>
      </c>
      <c r="G3882" s="0" t="s">
        <v>9498</v>
      </c>
      <c r="H3882" s="0" t="s">
        <v>2147</v>
      </c>
      <c r="I3882" s="0" t="s">
        <v>2123</v>
      </c>
      <c r="J3882" s="0" t="s">
        <v>47</v>
      </c>
      <c r="K3882" s="0" t="s">
        <v>47</v>
      </c>
      <c r="L3882" s="0" t="s">
        <v>47</v>
      </c>
      <c r="M3882" s="0" t="s">
        <v>47</v>
      </c>
      <c r="N3882" s="0" t="n">
        <v>2</v>
      </c>
      <c r="O3882" s="0" t="n">
        <v>106</v>
      </c>
      <c r="P3882" s="0" t="n">
        <v>500</v>
      </c>
      <c r="Q3882" s="0" t="n">
        <v>3.5</v>
      </c>
      <c r="R3882" s="0" t="str">
        <f aca="false">INDEX(Lookup!$B$4:$B$18,MATCH(C3882,Lookup!$A$4:$A$18,0))</f>
        <v>India</v>
      </c>
      <c r="S3882" s="20" t="n">
        <f aca="false">INDEX(Lookup!$D$4:$D$18,MATCH(C3882,Lookup!$A$4:$A$18,0))</f>
        <v>0.012</v>
      </c>
      <c r="T3882" s="21" t="n">
        <f aca="false">ROUND(P3882*S3882,2)</f>
        <v>6</v>
      </c>
      <c r="U3882" s="21" t="n">
        <f aca="false">IF(T3882&lt;=10,1,IF(T3882&lt;=20,2,IF(T3882&lt;=30,3,IF(T3882&lt;=40,4,IF(T3882&lt;=50,5,IF(T3882&lt;=100,6,IF(T3882&lt;=250,7,8)))))))</f>
        <v>1</v>
      </c>
      <c r="V3882" s="21" t="n">
        <f aca="false">IF(AND(OR(Dashboard!$T$3="All",R3882=Dashboard!$T$3),OR(Dashboard!$T$4="All",D3882=Dashboard!$T$4)),1,0)</f>
        <v>1</v>
      </c>
      <c r="W3882" s="21" t="n">
        <f aca="false">IF(V3882=1,T3882+ROW()/10000000,0)</f>
        <v>6.0003882</v>
      </c>
    </row>
    <row r="3883" customFormat="false" ht="15" hidden="false" customHeight="false" outlineLevel="0" collapsed="false">
      <c r="A3883" s="0" t="n">
        <v>300022</v>
      </c>
      <c r="B3883" s="0" t="s">
        <v>9527</v>
      </c>
      <c r="C3883" s="0" t="n">
        <v>1</v>
      </c>
      <c r="D3883" s="0" t="s">
        <v>6924</v>
      </c>
      <c r="E3883" s="0" t="s">
        <v>9528</v>
      </c>
      <c r="F3883" s="0" t="s">
        <v>9497</v>
      </c>
      <c r="G3883" s="0" t="s">
        <v>9498</v>
      </c>
      <c r="H3883" s="0" t="s">
        <v>3942</v>
      </c>
      <c r="I3883" s="0" t="s">
        <v>2123</v>
      </c>
      <c r="J3883" s="0" t="s">
        <v>47</v>
      </c>
      <c r="K3883" s="0" t="s">
        <v>47</v>
      </c>
      <c r="L3883" s="0" t="s">
        <v>47</v>
      </c>
      <c r="M3883" s="0" t="s">
        <v>47</v>
      </c>
      <c r="N3883" s="0" t="n">
        <v>1</v>
      </c>
      <c r="O3883" s="0" t="n">
        <v>170</v>
      </c>
      <c r="P3883" s="0" t="n">
        <v>350</v>
      </c>
      <c r="Q3883" s="0" t="n">
        <v>3.8</v>
      </c>
      <c r="R3883" s="0" t="str">
        <f aca="false">INDEX(Lookup!$B$4:$B$18,MATCH(C3883,Lookup!$A$4:$A$18,0))</f>
        <v>India</v>
      </c>
      <c r="S3883" s="20" t="n">
        <f aca="false">INDEX(Lookup!$D$4:$D$18,MATCH(C3883,Lookup!$A$4:$A$18,0))</f>
        <v>0.012</v>
      </c>
      <c r="T3883" s="21" t="n">
        <f aca="false">ROUND(P3883*S3883,2)</f>
        <v>4.2</v>
      </c>
      <c r="U3883" s="21" t="n">
        <f aca="false">IF(T3883&lt;=10,1,IF(T3883&lt;=20,2,IF(T3883&lt;=30,3,IF(T3883&lt;=40,4,IF(T3883&lt;=50,5,IF(T3883&lt;=100,6,IF(T3883&lt;=250,7,8)))))))</f>
        <v>1</v>
      </c>
      <c r="V3883" s="21" t="n">
        <f aca="false">IF(AND(OR(Dashboard!$T$3="All",R3883=Dashboard!$T$3),OR(Dashboard!$T$4="All",D3883=Dashboard!$T$4)),1,0)</f>
        <v>1</v>
      </c>
      <c r="W3883" s="21" t="n">
        <f aca="false">IF(V3883=1,T3883+ROW()/10000000,0)</f>
        <v>4.2003883</v>
      </c>
    </row>
    <row r="3884" customFormat="false" ht="15" hidden="false" customHeight="false" outlineLevel="0" collapsed="false">
      <c r="A3884" s="0" t="n">
        <v>6605</v>
      </c>
      <c r="B3884" s="0" t="s">
        <v>9529</v>
      </c>
      <c r="C3884" s="0" t="n">
        <v>1</v>
      </c>
      <c r="D3884" s="0" t="s">
        <v>6924</v>
      </c>
      <c r="E3884" s="0" t="s">
        <v>9530</v>
      </c>
      <c r="F3884" s="0" t="s">
        <v>9497</v>
      </c>
      <c r="G3884" s="0" t="s">
        <v>9498</v>
      </c>
      <c r="H3884" s="0" t="s">
        <v>4467</v>
      </c>
      <c r="I3884" s="0" t="s">
        <v>2123</v>
      </c>
      <c r="J3884" s="0" t="s">
        <v>47</v>
      </c>
      <c r="K3884" s="0" t="s">
        <v>47</v>
      </c>
      <c r="L3884" s="0" t="s">
        <v>47</v>
      </c>
      <c r="M3884" s="0" t="s">
        <v>47</v>
      </c>
      <c r="N3884" s="0" t="n">
        <v>1</v>
      </c>
      <c r="O3884" s="0" t="n">
        <v>71</v>
      </c>
      <c r="P3884" s="0" t="n">
        <v>300</v>
      </c>
      <c r="Q3884" s="0" t="n">
        <v>3.6</v>
      </c>
      <c r="R3884" s="0" t="str">
        <f aca="false">INDEX(Lookup!$B$4:$B$18,MATCH(C3884,Lookup!$A$4:$A$18,0))</f>
        <v>India</v>
      </c>
      <c r="S3884" s="20" t="n">
        <f aca="false">INDEX(Lookup!$D$4:$D$18,MATCH(C3884,Lookup!$A$4:$A$18,0))</f>
        <v>0.012</v>
      </c>
      <c r="T3884" s="21" t="n">
        <f aca="false">ROUND(P3884*S3884,2)</f>
        <v>3.6</v>
      </c>
      <c r="U3884" s="21" t="n">
        <f aca="false">IF(T3884&lt;=10,1,IF(T3884&lt;=20,2,IF(T3884&lt;=30,3,IF(T3884&lt;=40,4,IF(T3884&lt;=50,5,IF(T3884&lt;=100,6,IF(T3884&lt;=250,7,8)))))))</f>
        <v>1</v>
      </c>
      <c r="V3884" s="21" t="n">
        <f aca="false">IF(AND(OR(Dashboard!$T$3="All",R3884=Dashboard!$T$3),OR(Dashboard!$T$4="All",D3884=Dashboard!$T$4)),1,0)</f>
        <v>1</v>
      </c>
      <c r="W3884" s="21" t="n">
        <f aca="false">IF(V3884=1,T3884+ROW()/10000000,0)</f>
        <v>3.6003884</v>
      </c>
    </row>
    <row r="3885" customFormat="false" ht="15" hidden="false" customHeight="false" outlineLevel="0" collapsed="false">
      <c r="A3885" s="0" t="n">
        <v>18034044</v>
      </c>
      <c r="B3885" s="0" t="s">
        <v>9531</v>
      </c>
      <c r="C3885" s="0" t="n">
        <v>1</v>
      </c>
      <c r="D3885" s="0" t="s">
        <v>6924</v>
      </c>
      <c r="E3885" s="0" t="s">
        <v>9532</v>
      </c>
      <c r="F3885" s="0" t="s">
        <v>9497</v>
      </c>
      <c r="G3885" s="0" t="s">
        <v>9498</v>
      </c>
      <c r="H3885" s="0" t="s">
        <v>2362</v>
      </c>
      <c r="I3885" s="0" t="s">
        <v>2123</v>
      </c>
      <c r="J3885" s="0" t="s">
        <v>47</v>
      </c>
      <c r="K3885" s="0" t="s">
        <v>47</v>
      </c>
      <c r="L3885" s="0" t="s">
        <v>47</v>
      </c>
      <c r="M3885" s="0" t="s">
        <v>47</v>
      </c>
      <c r="N3885" s="0" t="n">
        <v>2</v>
      </c>
      <c r="O3885" s="0" t="n">
        <v>24</v>
      </c>
      <c r="P3885" s="0" t="n">
        <v>500</v>
      </c>
      <c r="Q3885" s="0" t="n">
        <v>3.6</v>
      </c>
      <c r="R3885" s="0" t="str">
        <f aca="false">INDEX(Lookup!$B$4:$B$18,MATCH(C3885,Lookup!$A$4:$A$18,0))</f>
        <v>India</v>
      </c>
      <c r="S3885" s="20" t="n">
        <f aca="false">INDEX(Lookup!$D$4:$D$18,MATCH(C3885,Lookup!$A$4:$A$18,0))</f>
        <v>0.012</v>
      </c>
      <c r="T3885" s="21" t="n">
        <f aca="false">ROUND(P3885*S3885,2)</f>
        <v>6</v>
      </c>
      <c r="U3885" s="21" t="n">
        <f aca="false">IF(T3885&lt;=10,1,IF(T3885&lt;=20,2,IF(T3885&lt;=30,3,IF(T3885&lt;=40,4,IF(T3885&lt;=50,5,IF(T3885&lt;=100,6,IF(T3885&lt;=250,7,8)))))))</f>
        <v>1</v>
      </c>
      <c r="V3885" s="21" t="n">
        <f aca="false">IF(AND(OR(Dashboard!$T$3="All",R3885=Dashboard!$T$3),OR(Dashboard!$T$4="All",D3885=Dashboard!$T$4)),1,0)</f>
        <v>1</v>
      </c>
      <c r="W3885" s="21" t="n">
        <f aca="false">IF(V3885=1,T3885+ROW()/10000000,0)</f>
        <v>6.0003885</v>
      </c>
    </row>
    <row r="3886" customFormat="false" ht="15" hidden="false" customHeight="false" outlineLevel="0" collapsed="false">
      <c r="A3886" s="0" t="n">
        <v>300946</v>
      </c>
      <c r="B3886" s="0" t="s">
        <v>9533</v>
      </c>
      <c r="C3886" s="0" t="n">
        <v>1</v>
      </c>
      <c r="D3886" s="0" t="s">
        <v>6924</v>
      </c>
      <c r="E3886" s="0" t="s">
        <v>9534</v>
      </c>
      <c r="F3886" s="0" t="s">
        <v>9497</v>
      </c>
      <c r="G3886" s="0" t="s">
        <v>9498</v>
      </c>
      <c r="H3886" s="0" t="s">
        <v>402</v>
      </c>
      <c r="I3886" s="0" t="s">
        <v>2123</v>
      </c>
      <c r="J3886" s="0" t="s">
        <v>47</v>
      </c>
      <c r="K3886" s="0" t="s">
        <v>47</v>
      </c>
      <c r="L3886" s="0" t="s">
        <v>47</v>
      </c>
      <c r="M3886" s="0" t="s">
        <v>47</v>
      </c>
      <c r="N3886" s="0" t="n">
        <v>2</v>
      </c>
      <c r="O3886" s="0" t="n">
        <v>95</v>
      </c>
      <c r="P3886" s="0" t="n">
        <v>500</v>
      </c>
      <c r="Q3886" s="0" t="n">
        <v>3.6</v>
      </c>
      <c r="R3886" s="0" t="str">
        <f aca="false">INDEX(Lookup!$B$4:$B$18,MATCH(C3886,Lookup!$A$4:$A$18,0))</f>
        <v>India</v>
      </c>
      <c r="S3886" s="20" t="n">
        <f aca="false">INDEX(Lookup!$D$4:$D$18,MATCH(C3886,Lookup!$A$4:$A$18,0))</f>
        <v>0.012</v>
      </c>
      <c r="T3886" s="21" t="n">
        <f aca="false">ROUND(P3886*S3886,2)</f>
        <v>6</v>
      </c>
      <c r="U3886" s="21" t="n">
        <f aca="false">IF(T3886&lt;=10,1,IF(T3886&lt;=20,2,IF(T3886&lt;=30,3,IF(T3886&lt;=40,4,IF(T3886&lt;=50,5,IF(T3886&lt;=100,6,IF(T3886&lt;=250,7,8)))))))</f>
        <v>1</v>
      </c>
      <c r="V3886" s="21" t="n">
        <f aca="false">IF(AND(OR(Dashboard!$T$3="All",R3886=Dashboard!$T$3),OR(Dashboard!$T$4="All",D3886=Dashboard!$T$4)),1,0)</f>
        <v>1</v>
      </c>
      <c r="W3886" s="21" t="n">
        <f aca="false">IF(V3886=1,T3886+ROW()/10000000,0)</f>
        <v>6.0003886</v>
      </c>
    </row>
    <row r="3887" customFormat="false" ht="15" hidden="false" customHeight="false" outlineLevel="0" collapsed="false">
      <c r="A3887" s="0" t="n">
        <v>18457090</v>
      </c>
      <c r="B3887" s="0" t="s">
        <v>9535</v>
      </c>
      <c r="C3887" s="0" t="n">
        <v>1</v>
      </c>
      <c r="D3887" s="0" t="s">
        <v>6924</v>
      </c>
      <c r="E3887" s="0" t="s">
        <v>9536</v>
      </c>
      <c r="F3887" s="0" t="s">
        <v>9497</v>
      </c>
      <c r="G3887" s="0" t="s">
        <v>9498</v>
      </c>
      <c r="H3887" s="0" t="s">
        <v>2158</v>
      </c>
      <c r="I3887" s="0" t="s">
        <v>2123</v>
      </c>
      <c r="J3887" s="0" t="s">
        <v>47</v>
      </c>
      <c r="K3887" s="0" t="s">
        <v>47</v>
      </c>
      <c r="L3887" s="0" t="s">
        <v>47</v>
      </c>
      <c r="M3887" s="0" t="s">
        <v>47</v>
      </c>
      <c r="N3887" s="0" t="n">
        <v>1</v>
      </c>
      <c r="O3887" s="0" t="n">
        <v>35</v>
      </c>
      <c r="P3887" s="0" t="n">
        <v>300</v>
      </c>
      <c r="Q3887" s="0" t="n">
        <v>3.8</v>
      </c>
      <c r="R3887" s="0" t="str">
        <f aca="false">INDEX(Lookup!$B$4:$B$18,MATCH(C3887,Lookup!$A$4:$A$18,0))</f>
        <v>India</v>
      </c>
      <c r="S3887" s="20" t="n">
        <f aca="false">INDEX(Lookup!$D$4:$D$18,MATCH(C3887,Lookup!$A$4:$A$18,0))</f>
        <v>0.012</v>
      </c>
      <c r="T3887" s="21" t="n">
        <f aca="false">ROUND(P3887*S3887,2)</f>
        <v>3.6</v>
      </c>
      <c r="U3887" s="21" t="n">
        <f aca="false">IF(T3887&lt;=10,1,IF(T3887&lt;=20,2,IF(T3887&lt;=30,3,IF(T3887&lt;=40,4,IF(T3887&lt;=50,5,IF(T3887&lt;=100,6,IF(T3887&lt;=250,7,8)))))))</f>
        <v>1</v>
      </c>
      <c r="V3887" s="21" t="n">
        <f aca="false">IF(AND(OR(Dashboard!$T$3="All",R3887=Dashboard!$T$3),OR(Dashboard!$T$4="All",D3887=Dashboard!$T$4)),1,0)</f>
        <v>1</v>
      </c>
      <c r="W3887" s="21" t="n">
        <f aca="false">IF(V3887=1,T3887+ROW()/10000000,0)</f>
        <v>3.6003887</v>
      </c>
    </row>
    <row r="3888" customFormat="false" ht="15" hidden="false" customHeight="false" outlineLevel="0" collapsed="false">
      <c r="A3888" s="0" t="n">
        <v>310409</v>
      </c>
      <c r="B3888" s="0" t="s">
        <v>9537</v>
      </c>
      <c r="C3888" s="0" t="n">
        <v>1</v>
      </c>
      <c r="D3888" s="0" t="s">
        <v>6924</v>
      </c>
      <c r="E3888" s="0" t="s">
        <v>9538</v>
      </c>
      <c r="F3888" s="0" t="s">
        <v>9497</v>
      </c>
      <c r="G3888" s="0" t="s">
        <v>9498</v>
      </c>
      <c r="H3888" s="0" t="s">
        <v>402</v>
      </c>
      <c r="I3888" s="0" t="s">
        <v>2123</v>
      </c>
      <c r="J3888" s="0" t="s">
        <v>47</v>
      </c>
      <c r="K3888" s="0" t="s">
        <v>47</v>
      </c>
      <c r="L3888" s="0" t="s">
        <v>47</v>
      </c>
      <c r="M3888" s="0" t="s">
        <v>47</v>
      </c>
      <c r="N3888" s="0" t="n">
        <v>1</v>
      </c>
      <c r="O3888" s="0" t="n">
        <v>18</v>
      </c>
      <c r="P3888" s="0" t="n">
        <v>100</v>
      </c>
      <c r="Q3888" s="0" t="n">
        <v>3.5</v>
      </c>
      <c r="R3888" s="0" t="str">
        <f aca="false">INDEX(Lookup!$B$4:$B$18,MATCH(C3888,Lookup!$A$4:$A$18,0))</f>
        <v>India</v>
      </c>
      <c r="S3888" s="20" t="n">
        <f aca="false">INDEX(Lookup!$D$4:$D$18,MATCH(C3888,Lookup!$A$4:$A$18,0))</f>
        <v>0.012</v>
      </c>
      <c r="T3888" s="21" t="n">
        <f aca="false">ROUND(P3888*S3888,2)</f>
        <v>1.2</v>
      </c>
      <c r="U3888" s="21" t="n">
        <f aca="false">IF(T3888&lt;=10,1,IF(T3888&lt;=20,2,IF(T3888&lt;=30,3,IF(T3888&lt;=40,4,IF(T3888&lt;=50,5,IF(T3888&lt;=100,6,IF(T3888&lt;=250,7,8)))))))</f>
        <v>1</v>
      </c>
      <c r="V3888" s="21" t="n">
        <f aca="false">IF(AND(OR(Dashboard!$T$3="All",R3888=Dashboard!$T$3),OR(Dashboard!$T$4="All",D3888=Dashboard!$T$4)),1,0)</f>
        <v>1</v>
      </c>
      <c r="W3888" s="21" t="n">
        <f aca="false">IF(V3888=1,T3888+ROW()/10000000,0)</f>
        <v>1.2003888</v>
      </c>
    </row>
    <row r="3889" customFormat="false" ht="15" hidden="false" customHeight="false" outlineLevel="0" collapsed="false">
      <c r="A3889" s="0" t="n">
        <v>307228</v>
      </c>
      <c r="B3889" s="0" t="s">
        <v>9539</v>
      </c>
      <c r="C3889" s="0" t="n">
        <v>1</v>
      </c>
      <c r="D3889" s="0" t="s">
        <v>6924</v>
      </c>
      <c r="E3889" s="0" t="s">
        <v>9540</v>
      </c>
      <c r="F3889" s="0" t="s">
        <v>9497</v>
      </c>
      <c r="G3889" s="0" t="s">
        <v>9498</v>
      </c>
      <c r="H3889" s="0" t="s">
        <v>2147</v>
      </c>
      <c r="I3889" s="0" t="s">
        <v>2123</v>
      </c>
      <c r="J3889" s="0" t="s">
        <v>47</v>
      </c>
      <c r="K3889" s="0" t="s">
        <v>47</v>
      </c>
      <c r="L3889" s="0" t="s">
        <v>47</v>
      </c>
      <c r="M3889" s="0" t="s">
        <v>47</v>
      </c>
      <c r="N3889" s="0" t="n">
        <v>1</v>
      </c>
      <c r="O3889" s="0" t="n">
        <v>32</v>
      </c>
      <c r="P3889" s="0" t="n">
        <v>300</v>
      </c>
      <c r="Q3889" s="0" t="n">
        <v>3.5</v>
      </c>
      <c r="R3889" s="0" t="str">
        <f aca="false">INDEX(Lookup!$B$4:$B$18,MATCH(C3889,Lookup!$A$4:$A$18,0))</f>
        <v>India</v>
      </c>
      <c r="S3889" s="20" t="n">
        <f aca="false">INDEX(Lookup!$D$4:$D$18,MATCH(C3889,Lookup!$A$4:$A$18,0))</f>
        <v>0.012</v>
      </c>
      <c r="T3889" s="21" t="n">
        <f aca="false">ROUND(P3889*S3889,2)</f>
        <v>3.6</v>
      </c>
      <c r="U3889" s="21" t="n">
        <f aca="false">IF(T3889&lt;=10,1,IF(T3889&lt;=20,2,IF(T3889&lt;=30,3,IF(T3889&lt;=40,4,IF(T3889&lt;=50,5,IF(T3889&lt;=100,6,IF(T3889&lt;=250,7,8)))))))</f>
        <v>1</v>
      </c>
      <c r="V3889" s="21" t="n">
        <f aca="false">IF(AND(OR(Dashboard!$T$3="All",R3889=Dashboard!$T$3),OR(Dashboard!$T$4="All",D3889=Dashboard!$T$4)),1,0)</f>
        <v>1</v>
      </c>
      <c r="W3889" s="21" t="n">
        <f aca="false">IF(V3889=1,T3889+ROW()/10000000,0)</f>
        <v>3.6003889</v>
      </c>
    </row>
    <row r="3890" customFormat="false" ht="15" hidden="false" customHeight="false" outlineLevel="0" collapsed="false">
      <c r="A3890" s="0" t="n">
        <v>18464633</v>
      </c>
      <c r="B3890" s="0" t="s">
        <v>9541</v>
      </c>
      <c r="C3890" s="0" t="n">
        <v>1</v>
      </c>
      <c r="D3890" s="0" t="s">
        <v>6924</v>
      </c>
      <c r="E3890" s="0" t="s">
        <v>9542</v>
      </c>
      <c r="F3890" s="0" t="s">
        <v>9497</v>
      </c>
      <c r="G3890" s="0" t="s">
        <v>9498</v>
      </c>
      <c r="H3890" s="0" t="s">
        <v>2128</v>
      </c>
      <c r="I3890" s="0" t="s">
        <v>2123</v>
      </c>
      <c r="J3890" s="0" t="s">
        <v>47</v>
      </c>
      <c r="K3890" s="0" t="s">
        <v>47</v>
      </c>
      <c r="L3890" s="0" t="s">
        <v>47</v>
      </c>
      <c r="M3890" s="0" t="s">
        <v>47</v>
      </c>
      <c r="N3890" s="0" t="n">
        <v>1</v>
      </c>
      <c r="O3890" s="0" t="n">
        <v>0</v>
      </c>
      <c r="P3890" s="0" t="n">
        <v>400</v>
      </c>
      <c r="Q3890" s="0" t="n">
        <v>1</v>
      </c>
      <c r="R3890" s="0" t="str">
        <f aca="false">INDEX(Lookup!$B$4:$B$18,MATCH(C3890,Lookup!$A$4:$A$18,0))</f>
        <v>India</v>
      </c>
      <c r="S3890" s="20" t="n">
        <f aca="false">INDEX(Lookup!$D$4:$D$18,MATCH(C3890,Lookup!$A$4:$A$18,0))</f>
        <v>0.012</v>
      </c>
      <c r="T3890" s="21" t="n">
        <f aca="false">ROUND(P3890*S3890,2)</f>
        <v>4.8</v>
      </c>
      <c r="U3890" s="21" t="n">
        <f aca="false">IF(T3890&lt;=10,1,IF(T3890&lt;=20,2,IF(T3890&lt;=30,3,IF(T3890&lt;=40,4,IF(T3890&lt;=50,5,IF(T3890&lt;=100,6,IF(T3890&lt;=250,7,8)))))))</f>
        <v>1</v>
      </c>
      <c r="V3890" s="21" t="n">
        <f aca="false">IF(AND(OR(Dashboard!$T$3="All",R3890=Dashboard!$T$3),OR(Dashboard!$T$4="All",D3890=Dashboard!$T$4)),1,0)</f>
        <v>1</v>
      </c>
      <c r="W3890" s="21" t="n">
        <f aca="false">IF(V3890=1,T3890+ROW()/10000000,0)</f>
        <v>4.800389</v>
      </c>
    </row>
    <row r="3891" customFormat="false" ht="15" hidden="false" customHeight="false" outlineLevel="0" collapsed="false">
      <c r="A3891" s="0" t="n">
        <v>18358668</v>
      </c>
      <c r="B3891" s="0" t="s">
        <v>8748</v>
      </c>
      <c r="C3891" s="0" t="n">
        <v>1</v>
      </c>
      <c r="D3891" s="0" t="s">
        <v>6924</v>
      </c>
      <c r="E3891" s="0" t="s">
        <v>9543</v>
      </c>
      <c r="F3891" s="0" t="s">
        <v>9497</v>
      </c>
      <c r="G3891" s="0" t="s">
        <v>9498</v>
      </c>
      <c r="H3891" s="0" t="s">
        <v>8838</v>
      </c>
      <c r="I3891" s="0" t="s">
        <v>2123</v>
      </c>
      <c r="J3891" s="0" t="s">
        <v>47</v>
      </c>
      <c r="K3891" s="0" t="s">
        <v>47</v>
      </c>
      <c r="L3891" s="0" t="s">
        <v>47</v>
      </c>
      <c r="M3891" s="0" t="s">
        <v>47</v>
      </c>
      <c r="N3891" s="0" t="n">
        <v>1</v>
      </c>
      <c r="O3891" s="0" t="n">
        <v>1</v>
      </c>
      <c r="P3891" s="0" t="n">
        <v>200</v>
      </c>
      <c r="Q3891" s="0" t="n">
        <v>1</v>
      </c>
      <c r="R3891" s="0" t="str">
        <f aca="false">INDEX(Lookup!$B$4:$B$18,MATCH(C3891,Lookup!$A$4:$A$18,0))</f>
        <v>India</v>
      </c>
      <c r="S3891" s="20" t="n">
        <f aca="false">INDEX(Lookup!$D$4:$D$18,MATCH(C3891,Lookup!$A$4:$A$18,0))</f>
        <v>0.012</v>
      </c>
      <c r="T3891" s="21" t="n">
        <f aca="false">ROUND(P3891*S3891,2)</f>
        <v>2.4</v>
      </c>
      <c r="U3891" s="21" t="n">
        <f aca="false">IF(T3891&lt;=10,1,IF(T3891&lt;=20,2,IF(T3891&lt;=30,3,IF(T3891&lt;=40,4,IF(T3891&lt;=50,5,IF(T3891&lt;=100,6,IF(T3891&lt;=250,7,8)))))))</f>
        <v>1</v>
      </c>
      <c r="V3891" s="21" t="n">
        <f aca="false">IF(AND(OR(Dashboard!$T$3="All",R3891=Dashboard!$T$3),OR(Dashboard!$T$4="All",D3891=Dashboard!$T$4)),1,0)</f>
        <v>1</v>
      </c>
      <c r="W3891" s="21" t="n">
        <f aca="false">IF(V3891=1,T3891+ROW()/10000000,0)</f>
        <v>2.4003891</v>
      </c>
    </row>
    <row r="3892" customFormat="false" ht="15" hidden="false" customHeight="false" outlineLevel="0" collapsed="false">
      <c r="A3892" s="0" t="n">
        <v>18361743</v>
      </c>
      <c r="B3892" s="0" t="s">
        <v>9019</v>
      </c>
      <c r="C3892" s="0" t="n">
        <v>1</v>
      </c>
      <c r="D3892" s="0" t="s">
        <v>6924</v>
      </c>
      <c r="E3892" s="0" t="s">
        <v>9544</v>
      </c>
      <c r="F3892" s="0" t="s">
        <v>9497</v>
      </c>
      <c r="G3892" s="0" t="s">
        <v>9498</v>
      </c>
      <c r="H3892" s="0" t="s">
        <v>3182</v>
      </c>
      <c r="I3892" s="0" t="s">
        <v>2123</v>
      </c>
      <c r="J3892" s="0" t="s">
        <v>47</v>
      </c>
      <c r="K3892" s="0" t="s">
        <v>47</v>
      </c>
      <c r="L3892" s="0" t="s">
        <v>47</v>
      </c>
      <c r="M3892" s="0" t="s">
        <v>47</v>
      </c>
      <c r="N3892" s="0" t="n">
        <v>1</v>
      </c>
      <c r="O3892" s="0" t="n">
        <v>0</v>
      </c>
      <c r="P3892" s="0" t="n">
        <v>200</v>
      </c>
      <c r="Q3892" s="0" t="n">
        <v>1</v>
      </c>
      <c r="R3892" s="0" t="str">
        <f aca="false">INDEX(Lookup!$B$4:$B$18,MATCH(C3892,Lookup!$A$4:$A$18,0))</f>
        <v>India</v>
      </c>
      <c r="S3892" s="20" t="n">
        <f aca="false">INDEX(Lookup!$D$4:$D$18,MATCH(C3892,Lookup!$A$4:$A$18,0))</f>
        <v>0.012</v>
      </c>
      <c r="T3892" s="21" t="n">
        <f aca="false">ROUND(P3892*S3892,2)</f>
        <v>2.4</v>
      </c>
      <c r="U3892" s="21" t="n">
        <f aca="false">IF(T3892&lt;=10,1,IF(T3892&lt;=20,2,IF(T3892&lt;=30,3,IF(T3892&lt;=40,4,IF(T3892&lt;=50,5,IF(T3892&lt;=100,6,IF(T3892&lt;=250,7,8)))))))</f>
        <v>1</v>
      </c>
      <c r="V3892" s="21" t="n">
        <f aca="false">IF(AND(OR(Dashboard!$T$3="All",R3892=Dashboard!$T$3),OR(Dashboard!$T$4="All",D3892=Dashboard!$T$4)),1,0)</f>
        <v>1</v>
      </c>
      <c r="W3892" s="21" t="n">
        <f aca="false">IF(V3892=1,T3892+ROW()/10000000,0)</f>
        <v>2.4003892</v>
      </c>
    </row>
    <row r="3893" customFormat="false" ht="15" hidden="false" customHeight="false" outlineLevel="0" collapsed="false">
      <c r="A3893" s="0" t="n">
        <v>18245285</v>
      </c>
      <c r="B3893" s="0" t="s">
        <v>9545</v>
      </c>
      <c r="C3893" s="0" t="n">
        <v>1</v>
      </c>
      <c r="D3893" s="0" t="s">
        <v>6924</v>
      </c>
      <c r="E3893" s="0" t="s">
        <v>9546</v>
      </c>
      <c r="F3893" s="0" t="s">
        <v>9497</v>
      </c>
      <c r="G3893" s="0" t="s">
        <v>9498</v>
      </c>
      <c r="H3893" s="0" t="s">
        <v>3269</v>
      </c>
      <c r="I3893" s="0" t="s">
        <v>2123</v>
      </c>
      <c r="J3893" s="0" t="s">
        <v>47</v>
      </c>
      <c r="K3893" s="0" t="s">
        <v>47</v>
      </c>
      <c r="L3893" s="0" t="s">
        <v>47</v>
      </c>
      <c r="M3893" s="0" t="s">
        <v>47</v>
      </c>
      <c r="N3893" s="0" t="n">
        <v>1</v>
      </c>
      <c r="O3893" s="0" t="n">
        <v>3</v>
      </c>
      <c r="P3893" s="0" t="n">
        <v>300</v>
      </c>
      <c r="Q3893" s="0" t="n">
        <v>1</v>
      </c>
      <c r="R3893" s="0" t="str">
        <f aca="false">INDEX(Lookup!$B$4:$B$18,MATCH(C3893,Lookup!$A$4:$A$18,0))</f>
        <v>India</v>
      </c>
      <c r="S3893" s="20" t="n">
        <f aca="false">INDEX(Lookup!$D$4:$D$18,MATCH(C3893,Lookup!$A$4:$A$18,0))</f>
        <v>0.012</v>
      </c>
      <c r="T3893" s="21" t="n">
        <f aca="false">ROUND(P3893*S3893,2)</f>
        <v>3.6</v>
      </c>
      <c r="U3893" s="21" t="n">
        <f aca="false">IF(T3893&lt;=10,1,IF(T3893&lt;=20,2,IF(T3893&lt;=30,3,IF(T3893&lt;=40,4,IF(T3893&lt;=50,5,IF(T3893&lt;=100,6,IF(T3893&lt;=250,7,8)))))))</f>
        <v>1</v>
      </c>
      <c r="V3893" s="21" t="n">
        <f aca="false">IF(AND(OR(Dashboard!$T$3="All",R3893=Dashboard!$T$3),OR(Dashboard!$T$4="All",D3893=Dashboard!$T$4)),1,0)</f>
        <v>1</v>
      </c>
      <c r="W3893" s="21" t="n">
        <f aca="false">IF(V3893=1,T3893+ROW()/10000000,0)</f>
        <v>3.6003893</v>
      </c>
    </row>
    <row r="3894" customFormat="false" ht="15" hidden="false" customHeight="false" outlineLevel="0" collapsed="false">
      <c r="A3894" s="0" t="n">
        <v>18364336</v>
      </c>
      <c r="B3894" s="0" t="s">
        <v>9547</v>
      </c>
      <c r="C3894" s="0" t="n">
        <v>1</v>
      </c>
      <c r="D3894" s="0" t="s">
        <v>6924</v>
      </c>
      <c r="E3894" s="0" t="s">
        <v>9548</v>
      </c>
      <c r="F3894" s="0" t="s">
        <v>9497</v>
      </c>
      <c r="G3894" s="0" t="s">
        <v>9498</v>
      </c>
      <c r="H3894" s="0" t="s">
        <v>2868</v>
      </c>
      <c r="I3894" s="0" t="s">
        <v>2123</v>
      </c>
      <c r="J3894" s="0" t="s">
        <v>47</v>
      </c>
      <c r="K3894" s="0" t="s">
        <v>47</v>
      </c>
      <c r="L3894" s="0" t="s">
        <v>47</v>
      </c>
      <c r="M3894" s="0" t="s">
        <v>47</v>
      </c>
      <c r="N3894" s="0" t="n">
        <v>1</v>
      </c>
      <c r="O3894" s="0" t="n">
        <v>0</v>
      </c>
      <c r="P3894" s="0" t="n">
        <v>200</v>
      </c>
      <c r="Q3894" s="0" t="n">
        <v>1</v>
      </c>
      <c r="R3894" s="0" t="str">
        <f aca="false">INDEX(Lookup!$B$4:$B$18,MATCH(C3894,Lookup!$A$4:$A$18,0))</f>
        <v>India</v>
      </c>
      <c r="S3894" s="20" t="n">
        <f aca="false">INDEX(Lookup!$D$4:$D$18,MATCH(C3894,Lookup!$A$4:$A$18,0))</f>
        <v>0.012</v>
      </c>
      <c r="T3894" s="21" t="n">
        <f aca="false">ROUND(P3894*S3894,2)</f>
        <v>2.4</v>
      </c>
      <c r="U3894" s="21" t="n">
        <f aca="false">IF(T3894&lt;=10,1,IF(T3894&lt;=20,2,IF(T3894&lt;=30,3,IF(T3894&lt;=40,4,IF(T3894&lt;=50,5,IF(T3894&lt;=100,6,IF(T3894&lt;=250,7,8)))))))</f>
        <v>1</v>
      </c>
      <c r="V3894" s="21" t="n">
        <f aca="false">IF(AND(OR(Dashboard!$T$3="All",R3894=Dashboard!$T$3),OR(Dashboard!$T$4="All",D3894=Dashboard!$T$4)),1,0)</f>
        <v>1</v>
      </c>
      <c r="W3894" s="21" t="n">
        <f aca="false">IF(V3894=1,T3894+ROW()/10000000,0)</f>
        <v>2.4003894</v>
      </c>
    </row>
    <row r="3895" customFormat="false" ht="15" hidden="false" customHeight="false" outlineLevel="0" collapsed="false">
      <c r="A3895" s="0" t="n">
        <v>18358207</v>
      </c>
      <c r="B3895" s="0" t="s">
        <v>9549</v>
      </c>
      <c r="C3895" s="0" t="n">
        <v>1</v>
      </c>
      <c r="D3895" s="0" t="s">
        <v>6924</v>
      </c>
      <c r="E3895" s="0" t="s">
        <v>9550</v>
      </c>
      <c r="F3895" s="0" t="s">
        <v>9497</v>
      </c>
      <c r="G3895" s="0" t="s">
        <v>9498</v>
      </c>
      <c r="H3895" s="0" t="s">
        <v>2288</v>
      </c>
      <c r="I3895" s="0" t="s">
        <v>2123</v>
      </c>
      <c r="J3895" s="0" t="s">
        <v>47</v>
      </c>
      <c r="K3895" s="0" t="s">
        <v>47</v>
      </c>
      <c r="L3895" s="0" t="s">
        <v>47</v>
      </c>
      <c r="M3895" s="0" t="s">
        <v>47</v>
      </c>
      <c r="N3895" s="0" t="n">
        <v>2</v>
      </c>
      <c r="O3895" s="0" t="n">
        <v>2</v>
      </c>
      <c r="P3895" s="0" t="n">
        <v>500</v>
      </c>
      <c r="Q3895" s="0" t="n">
        <v>1</v>
      </c>
      <c r="R3895" s="0" t="str">
        <f aca="false">INDEX(Lookup!$B$4:$B$18,MATCH(C3895,Lookup!$A$4:$A$18,0))</f>
        <v>India</v>
      </c>
      <c r="S3895" s="20" t="n">
        <f aca="false">INDEX(Lookup!$D$4:$D$18,MATCH(C3895,Lookup!$A$4:$A$18,0))</f>
        <v>0.012</v>
      </c>
      <c r="T3895" s="21" t="n">
        <f aca="false">ROUND(P3895*S3895,2)</f>
        <v>6</v>
      </c>
      <c r="U3895" s="21" t="n">
        <f aca="false">IF(T3895&lt;=10,1,IF(T3895&lt;=20,2,IF(T3895&lt;=30,3,IF(T3895&lt;=40,4,IF(T3895&lt;=50,5,IF(T3895&lt;=100,6,IF(T3895&lt;=250,7,8)))))))</f>
        <v>1</v>
      </c>
      <c r="V3895" s="21" t="n">
        <f aca="false">IF(AND(OR(Dashboard!$T$3="All",R3895=Dashboard!$T$3),OR(Dashboard!$T$4="All",D3895=Dashboard!$T$4)),1,0)</f>
        <v>1</v>
      </c>
      <c r="W3895" s="21" t="n">
        <f aca="false">IF(V3895=1,T3895+ROW()/10000000,0)</f>
        <v>6.0003895</v>
      </c>
    </row>
    <row r="3896" customFormat="false" ht="15" hidden="false" customHeight="false" outlineLevel="0" collapsed="false">
      <c r="A3896" s="0" t="n">
        <v>312357</v>
      </c>
      <c r="B3896" s="0" t="s">
        <v>9551</v>
      </c>
      <c r="C3896" s="0" t="n">
        <v>1</v>
      </c>
      <c r="D3896" s="0" t="s">
        <v>6924</v>
      </c>
      <c r="E3896" s="0" t="s">
        <v>9552</v>
      </c>
      <c r="F3896" s="0" t="s">
        <v>9497</v>
      </c>
      <c r="G3896" s="0" t="s">
        <v>9498</v>
      </c>
      <c r="H3896" s="0" t="s">
        <v>2802</v>
      </c>
      <c r="I3896" s="0" t="s">
        <v>2123</v>
      </c>
      <c r="J3896" s="0" t="s">
        <v>47</v>
      </c>
      <c r="K3896" s="0" t="s">
        <v>47</v>
      </c>
      <c r="L3896" s="0" t="s">
        <v>47</v>
      </c>
      <c r="M3896" s="0" t="s">
        <v>47</v>
      </c>
      <c r="N3896" s="0" t="n">
        <v>2</v>
      </c>
      <c r="O3896" s="0" t="n">
        <v>1</v>
      </c>
      <c r="P3896" s="0" t="n">
        <v>500</v>
      </c>
      <c r="Q3896" s="0" t="n">
        <v>1</v>
      </c>
      <c r="R3896" s="0" t="str">
        <f aca="false">INDEX(Lookup!$B$4:$B$18,MATCH(C3896,Lookup!$A$4:$A$18,0))</f>
        <v>India</v>
      </c>
      <c r="S3896" s="20" t="n">
        <f aca="false">INDEX(Lookup!$D$4:$D$18,MATCH(C3896,Lookup!$A$4:$A$18,0))</f>
        <v>0.012</v>
      </c>
      <c r="T3896" s="21" t="n">
        <f aca="false">ROUND(P3896*S3896,2)</f>
        <v>6</v>
      </c>
      <c r="U3896" s="21" t="n">
        <f aca="false">IF(T3896&lt;=10,1,IF(T3896&lt;=20,2,IF(T3896&lt;=30,3,IF(T3896&lt;=40,4,IF(T3896&lt;=50,5,IF(T3896&lt;=100,6,IF(T3896&lt;=250,7,8)))))))</f>
        <v>1</v>
      </c>
      <c r="V3896" s="21" t="n">
        <f aca="false">IF(AND(OR(Dashboard!$T$3="All",R3896=Dashboard!$T$3),OR(Dashboard!$T$4="All",D3896=Dashboard!$T$4)),1,0)</f>
        <v>1</v>
      </c>
      <c r="W3896" s="21" t="n">
        <f aca="false">IF(V3896=1,T3896+ROW()/10000000,0)</f>
        <v>6.0003896</v>
      </c>
    </row>
    <row r="3897" customFormat="false" ht="15" hidden="false" customHeight="false" outlineLevel="0" collapsed="false">
      <c r="A3897" s="0" t="n">
        <v>18464627</v>
      </c>
      <c r="B3897" s="0" t="s">
        <v>9553</v>
      </c>
      <c r="C3897" s="0" t="n">
        <v>1</v>
      </c>
      <c r="D3897" s="0" t="s">
        <v>6924</v>
      </c>
      <c r="E3897" s="0" t="s">
        <v>9554</v>
      </c>
      <c r="F3897" s="0" t="s">
        <v>9497</v>
      </c>
      <c r="G3897" s="0" t="s">
        <v>9498</v>
      </c>
      <c r="H3897" s="0" t="s">
        <v>402</v>
      </c>
      <c r="I3897" s="0" t="s">
        <v>2123</v>
      </c>
      <c r="J3897" s="0" t="s">
        <v>47</v>
      </c>
      <c r="K3897" s="0" t="s">
        <v>47</v>
      </c>
      <c r="L3897" s="0" t="s">
        <v>47</v>
      </c>
      <c r="M3897" s="0" t="s">
        <v>47</v>
      </c>
      <c r="N3897" s="0" t="n">
        <v>1</v>
      </c>
      <c r="O3897" s="0" t="n">
        <v>1</v>
      </c>
      <c r="P3897" s="0" t="n">
        <v>200</v>
      </c>
      <c r="Q3897" s="0" t="n">
        <v>1</v>
      </c>
      <c r="R3897" s="0" t="str">
        <f aca="false">INDEX(Lookup!$B$4:$B$18,MATCH(C3897,Lookup!$A$4:$A$18,0))</f>
        <v>India</v>
      </c>
      <c r="S3897" s="20" t="n">
        <f aca="false">INDEX(Lookup!$D$4:$D$18,MATCH(C3897,Lookup!$A$4:$A$18,0))</f>
        <v>0.012</v>
      </c>
      <c r="T3897" s="21" t="n">
        <f aca="false">ROUND(P3897*S3897,2)</f>
        <v>2.4</v>
      </c>
      <c r="U3897" s="21" t="n">
        <f aca="false">IF(T3897&lt;=10,1,IF(T3897&lt;=20,2,IF(T3897&lt;=30,3,IF(T3897&lt;=40,4,IF(T3897&lt;=50,5,IF(T3897&lt;=100,6,IF(T3897&lt;=250,7,8)))))))</f>
        <v>1</v>
      </c>
      <c r="V3897" s="21" t="n">
        <f aca="false">IF(AND(OR(Dashboard!$T$3="All",R3897=Dashboard!$T$3),OR(Dashboard!$T$4="All",D3897=Dashboard!$T$4)),1,0)</f>
        <v>1</v>
      </c>
      <c r="W3897" s="21" t="n">
        <f aca="false">IF(V3897=1,T3897+ROW()/10000000,0)</f>
        <v>2.4003897</v>
      </c>
    </row>
    <row r="3898" customFormat="false" ht="15" hidden="false" customHeight="false" outlineLevel="0" collapsed="false">
      <c r="A3898" s="0" t="n">
        <v>18431125</v>
      </c>
      <c r="B3898" s="0" t="s">
        <v>9555</v>
      </c>
      <c r="C3898" s="0" t="n">
        <v>1</v>
      </c>
      <c r="D3898" s="0" t="s">
        <v>6924</v>
      </c>
      <c r="E3898" s="0" t="s">
        <v>9556</v>
      </c>
      <c r="F3898" s="0" t="s">
        <v>9497</v>
      </c>
      <c r="G3898" s="0" t="s">
        <v>9498</v>
      </c>
      <c r="H3898" s="0" t="s">
        <v>2288</v>
      </c>
      <c r="I3898" s="0" t="s">
        <v>2123</v>
      </c>
      <c r="J3898" s="0" t="s">
        <v>47</v>
      </c>
      <c r="K3898" s="0" t="s">
        <v>47</v>
      </c>
      <c r="L3898" s="0" t="s">
        <v>47</v>
      </c>
      <c r="M3898" s="0" t="s">
        <v>47</v>
      </c>
      <c r="N3898" s="0" t="n">
        <v>2</v>
      </c>
      <c r="O3898" s="0" t="n">
        <v>1</v>
      </c>
      <c r="P3898" s="0" t="n">
        <v>600</v>
      </c>
      <c r="Q3898" s="0" t="n">
        <v>1</v>
      </c>
      <c r="R3898" s="0" t="str">
        <f aca="false">INDEX(Lookup!$B$4:$B$18,MATCH(C3898,Lookup!$A$4:$A$18,0))</f>
        <v>India</v>
      </c>
      <c r="S3898" s="20" t="n">
        <f aca="false">INDEX(Lookup!$D$4:$D$18,MATCH(C3898,Lookup!$A$4:$A$18,0))</f>
        <v>0.012</v>
      </c>
      <c r="T3898" s="21" t="n">
        <f aca="false">ROUND(P3898*S3898,2)</f>
        <v>7.2</v>
      </c>
      <c r="U3898" s="21" t="n">
        <f aca="false">IF(T3898&lt;=10,1,IF(T3898&lt;=20,2,IF(T3898&lt;=30,3,IF(T3898&lt;=40,4,IF(T3898&lt;=50,5,IF(T3898&lt;=100,6,IF(T3898&lt;=250,7,8)))))))</f>
        <v>1</v>
      </c>
      <c r="V3898" s="21" t="n">
        <f aca="false">IF(AND(OR(Dashboard!$T$3="All",R3898=Dashboard!$T$3),OR(Dashboard!$T$4="All",D3898=Dashboard!$T$4)),1,0)</f>
        <v>1</v>
      </c>
      <c r="W3898" s="21" t="n">
        <f aca="false">IF(V3898=1,T3898+ROW()/10000000,0)</f>
        <v>7.2003898</v>
      </c>
    </row>
    <row r="3899" customFormat="false" ht="15" hidden="false" customHeight="false" outlineLevel="0" collapsed="false">
      <c r="A3899" s="0" t="n">
        <v>18361741</v>
      </c>
      <c r="B3899" s="0" t="s">
        <v>9557</v>
      </c>
      <c r="C3899" s="0" t="n">
        <v>1</v>
      </c>
      <c r="D3899" s="0" t="s">
        <v>6924</v>
      </c>
      <c r="E3899" s="0" t="s">
        <v>9544</v>
      </c>
      <c r="F3899" s="0" t="s">
        <v>9497</v>
      </c>
      <c r="G3899" s="0" t="s">
        <v>9498</v>
      </c>
      <c r="H3899" s="0" t="s">
        <v>9558</v>
      </c>
      <c r="I3899" s="0" t="s">
        <v>2123</v>
      </c>
      <c r="J3899" s="0" t="s">
        <v>47</v>
      </c>
      <c r="K3899" s="0" t="s">
        <v>47</v>
      </c>
      <c r="L3899" s="0" t="s">
        <v>47</v>
      </c>
      <c r="M3899" s="0" t="s">
        <v>47</v>
      </c>
      <c r="N3899" s="0" t="n">
        <v>1</v>
      </c>
      <c r="O3899" s="0" t="n">
        <v>0</v>
      </c>
      <c r="P3899" s="0" t="n">
        <v>100</v>
      </c>
      <c r="Q3899" s="0" t="n">
        <v>1</v>
      </c>
      <c r="R3899" s="0" t="str">
        <f aca="false">INDEX(Lookup!$B$4:$B$18,MATCH(C3899,Lookup!$A$4:$A$18,0))</f>
        <v>India</v>
      </c>
      <c r="S3899" s="20" t="n">
        <f aca="false">INDEX(Lookup!$D$4:$D$18,MATCH(C3899,Lookup!$A$4:$A$18,0))</f>
        <v>0.012</v>
      </c>
      <c r="T3899" s="21" t="n">
        <f aca="false">ROUND(P3899*S3899,2)</f>
        <v>1.2</v>
      </c>
      <c r="U3899" s="21" t="n">
        <f aca="false">IF(T3899&lt;=10,1,IF(T3899&lt;=20,2,IF(T3899&lt;=30,3,IF(T3899&lt;=40,4,IF(T3899&lt;=50,5,IF(T3899&lt;=100,6,IF(T3899&lt;=250,7,8)))))))</f>
        <v>1</v>
      </c>
      <c r="V3899" s="21" t="n">
        <f aca="false">IF(AND(OR(Dashboard!$T$3="All",R3899=Dashboard!$T$3),OR(Dashboard!$T$4="All",D3899=Dashboard!$T$4)),1,0)</f>
        <v>1</v>
      </c>
      <c r="W3899" s="21" t="n">
        <f aca="false">IF(V3899=1,T3899+ROW()/10000000,0)</f>
        <v>1.2003899</v>
      </c>
    </row>
    <row r="3900" customFormat="false" ht="15" hidden="false" customHeight="false" outlineLevel="0" collapsed="false">
      <c r="A3900" s="0" t="n">
        <v>18464621</v>
      </c>
      <c r="B3900" s="0" t="s">
        <v>9559</v>
      </c>
      <c r="C3900" s="0" t="n">
        <v>1</v>
      </c>
      <c r="D3900" s="0" t="s">
        <v>6924</v>
      </c>
      <c r="E3900" s="0" t="s">
        <v>9560</v>
      </c>
      <c r="F3900" s="0" t="s">
        <v>9497</v>
      </c>
      <c r="G3900" s="0" t="s">
        <v>9498</v>
      </c>
      <c r="H3900" s="0" t="s">
        <v>2349</v>
      </c>
      <c r="I3900" s="0" t="s">
        <v>2123</v>
      </c>
      <c r="J3900" s="0" t="s">
        <v>47</v>
      </c>
      <c r="K3900" s="0" t="s">
        <v>47</v>
      </c>
      <c r="L3900" s="0" t="s">
        <v>47</v>
      </c>
      <c r="M3900" s="0" t="s">
        <v>47</v>
      </c>
      <c r="N3900" s="0" t="n">
        <v>1</v>
      </c>
      <c r="O3900" s="0" t="n">
        <v>0</v>
      </c>
      <c r="P3900" s="0" t="n">
        <v>100</v>
      </c>
      <c r="Q3900" s="0" t="n">
        <v>1</v>
      </c>
      <c r="R3900" s="0" t="str">
        <f aca="false">INDEX(Lookup!$B$4:$B$18,MATCH(C3900,Lookup!$A$4:$A$18,0))</f>
        <v>India</v>
      </c>
      <c r="S3900" s="20" t="n">
        <f aca="false">INDEX(Lookup!$D$4:$D$18,MATCH(C3900,Lookup!$A$4:$A$18,0))</f>
        <v>0.012</v>
      </c>
      <c r="T3900" s="21" t="n">
        <f aca="false">ROUND(P3900*S3900,2)</f>
        <v>1.2</v>
      </c>
      <c r="U3900" s="21" t="n">
        <f aca="false">IF(T3900&lt;=10,1,IF(T3900&lt;=20,2,IF(T3900&lt;=30,3,IF(T3900&lt;=40,4,IF(T3900&lt;=50,5,IF(T3900&lt;=100,6,IF(T3900&lt;=250,7,8)))))))</f>
        <v>1</v>
      </c>
      <c r="V3900" s="21" t="n">
        <f aca="false">IF(AND(OR(Dashboard!$T$3="All",R3900=Dashboard!$T$3),OR(Dashboard!$T$4="All",D3900=Dashboard!$T$4)),1,0)</f>
        <v>1</v>
      </c>
      <c r="W3900" s="21" t="n">
        <f aca="false">IF(V3900=1,T3900+ROW()/10000000,0)</f>
        <v>1.20039</v>
      </c>
    </row>
    <row r="3901" customFormat="false" ht="15" hidden="false" customHeight="false" outlineLevel="0" collapsed="false">
      <c r="A3901" s="0" t="n">
        <v>18449634</v>
      </c>
      <c r="B3901" s="0" t="s">
        <v>9561</v>
      </c>
      <c r="C3901" s="0" t="n">
        <v>1</v>
      </c>
      <c r="D3901" s="0" t="s">
        <v>6924</v>
      </c>
      <c r="E3901" s="0" t="s">
        <v>9562</v>
      </c>
      <c r="F3901" s="0" t="s">
        <v>9497</v>
      </c>
      <c r="G3901" s="0" t="s">
        <v>9498</v>
      </c>
      <c r="H3901" s="0" t="s">
        <v>2128</v>
      </c>
      <c r="I3901" s="0" t="s">
        <v>2123</v>
      </c>
      <c r="J3901" s="0" t="s">
        <v>47</v>
      </c>
      <c r="K3901" s="0" t="s">
        <v>47</v>
      </c>
      <c r="L3901" s="0" t="s">
        <v>47</v>
      </c>
      <c r="M3901" s="0" t="s">
        <v>47</v>
      </c>
      <c r="N3901" s="0" t="n">
        <v>1</v>
      </c>
      <c r="O3901" s="0" t="n">
        <v>0</v>
      </c>
      <c r="P3901" s="0" t="n">
        <v>400</v>
      </c>
      <c r="Q3901" s="0" t="n">
        <v>1</v>
      </c>
      <c r="R3901" s="0" t="str">
        <f aca="false">INDEX(Lookup!$B$4:$B$18,MATCH(C3901,Lookup!$A$4:$A$18,0))</f>
        <v>India</v>
      </c>
      <c r="S3901" s="20" t="n">
        <f aca="false">INDEX(Lookup!$D$4:$D$18,MATCH(C3901,Lookup!$A$4:$A$18,0))</f>
        <v>0.012</v>
      </c>
      <c r="T3901" s="21" t="n">
        <f aca="false">ROUND(P3901*S3901,2)</f>
        <v>4.8</v>
      </c>
      <c r="U3901" s="21" t="n">
        <f aca="false">IF(T3901&lt;=10,1,IF(T3901&lt;=20,2,IF(T3901&lt;=30,3,IF(T3901&lt;=40,4,IF(T3901&lt;=50,5,IF(T3901&lt;=100,6,IF(T3901&lt;=250,7,8)))))))</f>
        <v>1</v>
      </c>
      <c r="V3901" s="21" t="n">
        <f aca="false">IF(AND(OR(Dashboard!$T$3="All",R3901=Dashboard!$T$3),OR(Dashboard!$T$4="All",D3901=Dashboard!$T$4)),1,0)</f>
        <v>1</v>
      </c>
      <c r="W3901" s="21" t="n">
        <f aca="false">IF(V3901=1,T3901+ROW()/10000000,0)</f>
        <v>4.8003901</v>
      </c>
    </row>
    <row r="3902" customFormat="false" ht="15" hidden="false" customHeight="false" outlineLevel="0" collapsed="false">
      <c r="A3902" s="0" t="n">
        <v>18361745</v>
      </c>
      <c r="B3902" s="0" t="s">
        <v>3343</v>
      </c>
      <c r="C3902" s="0" t="n">
        <v>1</v>
      </c>
      <c r="D3902" s="0" t="s">
        <v>6924</v>
      </c>
      <c r="E3902" s="0" t="s">
        <v>9563</v>
      </c>
      <c r="F3902" s="0" t="s">
        <v>9497</v>
      </c>
      <c r="G3902" s="0" t="s">
        <v>9498</v>
      </c>
      <c r="H3902" s="0" t="s">
        <v>3345</v>
      </c>
      <c r="I3902" s="0" t="s">
        <v>2123</v>
      </c>
      <c r="J3902" s="0" t="s">
        <v>47</v>
      </c>
      <c r="K3902" s="0" t="s">
        <v>47</v>
      </c>
      <c r="L3902" s="0" t="s">
        <v>47</v>
      </c>
      <c r="M3902" s="0" t="s">
        <v>47</v>
      </c>
      <c r="N3902" s="0" t="n">
        <v>1</v>
      </c>
      <c r="O3902" s="0" t="n">
        <v>1</v>
      </c>
      <c r="P3902" s="0" t="n">
        <v>400</v>
      </c>
      <c r="Q3902" s="0" t="n">
        <v>1</v>
      </c>
      <c r="R3902" s="0" t="str">
        <f aca="false">INDEX(Lookup!$B$4:$B$18,MATCH(C3902,Lookup!$A$4:$A$18,0))</f>
        <v>India</v>
      </c>
      <c r="S3902" s="20" t="n">
        <f aca="false">INDEX(Lookup!$D$4:$D$18,MATCH(C3902,Lookup!$A$4:$A$18,0))</f>
        <v>0.012</v>
      </c>
      <c r="T3902" s="21" t="n">
        <f aca="false">ROUND(P3902*S3902,2)</f>
        <v>4.8</v>
      </c>
      <c r="U3902" s="21" t="n">
        <f aca="false">IF(T3902&lt;=10,1,IF(T3902&lt;=20,2,IF(T3902&lt;=30,3,IF(T3902&lt;=40,4,IF(T3902&lt;=50,5,IF(T3902&lt;=100,6,IF(T3902&lt;=250,7,8)))))))</f>
        <v>1</v>
      </c>
      <c r="V3902" s="21" t="n">
        <f aca="false">IF(AND(OR(Dashboard!$T$3="All",R3902=Dashboard!$T$3),OR(Dashboard!$T$4="All",D3902=Dashboard!$T$4)),1,0)</f>
        <v>1</v>
      </c>
      <c r="W3902" s="21" t="n">
        <f aca="false">IF(V3902=1,T3902+ROW()/10000000,0)</f>
        <v>4.8003902</v>
      </c>
    </row>
    <row r="3903" customFormat="false" ht="15" hidden="false" customHeight="false" outlineLevel="0" collapsed="false">
      <c r="A3903" s="0" t="n">
        <v>18124390</v>
      </c>
      <c r="B3903" s="0" t="s">
        <v>9564</v>
      </c>
      <c r="C3903" s="0" t="n">
        <v>1</v>
      </c>
      <c r="D3903" s="0" t="s">
        <v>6924</v>
      </c>
      <c r="E3903" s="0" t="s">
        <v>9565</v>
      </c>
      <c r="F3903" s="0" t="s">
        <v>9497</v>
      </c>
      <c r="G3903" s="0" t="s">
        <v>9498</v>
      </c>
      <c r="H3903" s="0" t="s">
        <v>2128</v>
      </c>
      <c r="I3903" s="0" t="s">
        <v>2123</v>
      </c>
      <c r="J3903" s="0" t="s">
        <v>47</v>
      </c>
      <c r="K3903" s="0" t="s">
        <v>47</v>
      </c>
      <c r="L3903" s="0" t="s">
        <v>47</v>
      </c>
      <c r="M3903" s="0" t="s">
        <v>47</v>
      </c>
      <c r="N3903" s="0" t="n">
        <v>1</v>
      </c>
      <c r="O3903" s="0" t="n">
        <v>3</v>
      </c>
      <c r="P3903" s="0" t="n">
        <v>250</v>
      </c>
      <c r="Q3903" s="0" t="n">
        <v>1</v>
      </c>
      <c r="R3903" s="0" t="str">
        <f aca="false">INDEX(Lookup!$B$4:$B$18,MATCH(C3903,Lookup!$A$4:$A$18,0))</f>
        <v>India</v>
      </c>
      <c r="S3903" s="20" t="n">
        <f aca="false">INDEX(Lookup!$D$4:$D$18,MATCH(C3903,Lookup!$A$4:$A$18,0))</f>
        <v>0.012</v>
      </c>
      <c r="T3903" s="21" t="n">
        <f aca="false">ROUND(P3903*S3903,2)</f>
        <v>3</v>
      </c>
      <c r="U3903" s="21" t="n">
        <f aca="false">IF(T3903&lt;=10,1,IF(T3903&lt;=20,2,IF(T3903&lt;=30,3,IF(T3903&lt;=40,4,IF(T3903&lt;=50,5,IF(T3903&lt;=100,6,IF(T3903&lt;=250,7,8)))))))</f>
        <v>1</v>
      </c>
      <c r="V3903" s="21" t="n">
        <f aca="false">IF(AND(OR(Dashboard!$T$3="All",R3903=Dashboard!$T$3),OR(Dashboard!$T$4="All",D3903=Dashboard!$T$4)),1,0)</f>
        <v>1</v>
      </c>
      <c r="W3903" s="21" t="n">
        <f aca="false">IF(V3903=1,T3903+ROW()/10000000,0)</f>
        <v>3.0003903</v>
      </c>
    </row>
    <row r="3904" customFormat="false" ht="15" hidden="false" customHeight="false" outlineLevel="0" collapsed="false">
      <c r="A3904" s="0" t="n">
        <v>18464637</v>
      </c>
      <c r="B3904" s="0" t="s">
        <v>9566</v>
      </c>
      <c r="C3904" s="0" t="n">
        <v>1</v>
      </c>
      <c r="D3904" s="0" t="s">
        <v>6924</v>
      </c>
      <c r="E3904" s="0" t="s">
        <v>9567</v>
      </c>
      <c r="F3904" s="0" t="s">
        <v>9497</v>
      </c>
      <c r="G3904" s="0" t="s">
        <v>9498</v>
      </c>
      <c r="H3904" s="0" t="s">
        <v>2122</v>
      </c>
      <c r="I3904" s="0" t="s">
        <v>2123</v>
      </c>
      <c r="J3904" s="0" t="s">
        <v>47</v>
      </c>
      <c r="K3904" s="0" t="s">
        <v>47</v>
      </c>
      <c r="L3904" s="0" t="s">
        <v>47</v>
      </c>
      <c r="M3904" s="0" t="s">
        <v>47</v>
      </c>
      <c r="N3904" s="0" t="n">
        <v>2</v>
      </c>
      <c r="O3904" s="0" t="n">
        <v>0</v>
      </c>
      <c r="P3904" s="0" t="n">
        <v>600</v>
      </c>
      <c r="Q3904" s="0" t="n">
        <v>1</v>
      </c>
      <c r="R3904" s="0" t="str">
        <f aca="false">INDEX(Lookup!$B$4:$B$18,MATCH(C3904,Lookup!$A$4:$A$18,0))</f>
        <v>India</v>
      </c>
      <c r="S3904" s="20" t="n">
        <f aca="false">INDEX(Lookup!$D$4:$D$18,MATCH(C3904,Lookup!$A$4:$A$18,0))</f>
        <v>0.012</v>
      </c>
      <c r="T3904" s="21" t="n">
        <f aca="false">ROUND(P3904*S3904,2)</f>
        <v>7.2</v>
      </c>
      <c r="U3904" s="21" t="n">
        <f aca="false">IF(T3904&lt;=10,1,IF(T3904&lt;=20,2,IF(T3904&lt;=30,3,IF(T3904&lt;=40,4,IF(T3904&lt;=50,5,IF(T3904&lt;=100,6,IF(T3904&lt;=250,7,8)))))))</f>
        <v>1</v>
      </c>
      <c r="V3904" s="21" t="n">
        <f aca="false">IF(AND(OR(Dashboard!$T$3="All",R3904=Dashboard!$T$3),OR(Dashboard!$T$4="All",D3904=Dashboard!$T$4)),1,0)</f>
        <v>1</v>
      </c>
      <c r="W3904" s="21" t="n">
        <f aca="false">IF(V3904=1,T3904+ROW()/10000000,0)</f>
        <v>7.2003904</v>
      </c>
    </row>
    <row r="3905" customFormat="false" ht="15" hidden="false" customHeight="false" outlineLevel="0" collapsed="false">
      <c r="A3905" s="0" t="n">
        <v>5897</v>
      </c>
      <c r="B3905" s="0" t="s">
        <v>9568</v>
      </c>
      <c r="C3905" s="0" t="n">
        <v>1</v>
      </c>
      <c r="D3905" s="0" t="s">
        <v>6924</v>
      </c>
      <c r="E3905" s="0" t="s">
        <v>9569</v>
      </c>
      <c r="F3905" s="0" t="s">
        <v>9570</v>
      </c>
      <c r="G3905" s="0" t="s">
        <v>9571</v>
      </c>
      <c r="H3905" s="0" t="s">
        <v>402</v>
      </c>
      <c r="I3905" s="0" t="s">
        <v>2123</v>
      </c>
      <c r="J3905" s="0" t="s">
        <v>47</v>
      </c>
      <c r="K3905" s="0" t="s">
        <v>47</v>
      </c>
      <c r="L3905" s="0" t="s">
        <v>47</v>
      </c>
      <c r="M3905" s="0" t="s">
        <v>47</v>
      </c>
      <c r="N3905" s="0" t="n">
        <v>1</v>
      </c>
      <c r="O3905" s="0" t="n">
        <v>27</v>
      </c>
      <c r="P3905" s="0" t="n">
        <v>250</v>
      </c>
      <c r="Q3905" s="0" t="n">
        <v>3.2</v>
      </c>
      <c r="R3905" s="0" t="str">
        <f aca="false">INDEX(Lookup!$B$4:$B$18,MATCH(C3905,Lookup!$A$4:$A$18,0))</f>
        <v>India</v>
      </c>
      <c r="S3905" s="20" t="n">
        <f aca="false">INDEX(Lookup!$D$4:$D$18,MATCH(C3905,Lookup!$A$4:$A$18,0))</f>
        <v>0.012</v>
      </c>
      <c r="T3905" s="21" t="n">
        <f aca="false">ROUND(P3905*S3905,2)</f>
        <v>3</v>
      </c>
      <c r="U3905" s="21" t="n">
        <f aca="false">IF(T3905&lt;=10,1,IF(T3905&lt;=20,2,IF(T3905&lt;=30,3,IF(T3905&lt;=40,4,IF(T3905&lt;=50,5,IF(T3905&lt;=100,6,IF(T3905&lt;=250,7,8)))))))</f>
        <v>1</v>
      </c>
      <c r="V3905" s="21" t="n">
        <f aca="false">IF(AND(OR(Dashboard!$T$3="All",R3905=Dashboard!$T$3),OR(Dashboard!$T$4="All",D3905=Dashboard!$T$4)),1,0)</f>
        <v>1</v>
      </c>
      <c r="W3905" s="21" t="n">
        <f aca="false">IF(V3905=1,T3905+ROW()/10000000,0)</f>
        <v>3.0003905</v>
      </c>
    </row>
    <row r="3906" customFormat="false" ht="15" hidden="false" customHeight="false" outlineLevel="0" collapsed="false">
      <c r="A3906" s="0" t="n">
        <v>18381236</v>
      </c>
      <c r="B3906" s="0" t="s">
        <v>9572</v>
      </c>
      <c r="C3906" s="0" t="n">
        <v>1</v>
      </c>
      <c r="D3906" s="0" t="s">
        <v>6924</v>
      </c>
      <c r="E3906" s="0" t="s">
        <v>9573</v>
      </c>
      <c r="F3906" s="0" t="s">
        <v>9570</v>
      </c>
      <c r="G3906" s="0" t="s">
        <v>9571</v>
      </c>
      <c r="H3906" s="0" t="s">
        <v>2868</v>
      </c>
      <c r="I3906" s="0" t="s">
        <v>2123</v>
      </c>
      <c r="J3906" s="0" t="s">
        <v>47</v>
      </c>
      <c r="K3906" s="0" t="s">
        <v>47</v>
      </c>
      <c r="L3906" s="0" t="s">
        <v>47</v>
      </c>
      <c r="M3906" s="0" t="s">
        <v>47</v>
      </c>
      <c r="N3906" s="0" t="n">
        <v>2</v>
      </c>
      <c r="O3906" s="0" t="n">
        <v>17</v>
      </c>
      <c r="P3906" s="0" t="n">
        <v>800</v>
      </c>
      <c r="Q3906" s="0" t="n">
        <v>3.4</v>
      </c>
      <c r="R3906" s="0" t="str">
        <f aca="false">INDEX(Lookup!$B$4:$B$18,MATCH(C3906,Lookup!$A$4:$A$18,0))</f>
        <v>India</v>
      </c>
      <c r="S3906" s="20" t="n">
        <f aca="false">INDEX(Lookup!$D$4:$D$18,MATCH(C3906,Lookup!$A$4:$A$18,0))</f>
        <v>0.012</v>
      </c>
      <c r="T3906" s="21" t="n">
        <f aca="false">ROUND(P3906*S3906,2)</f>
        <v>9.6</v>
      </c>
      <c r="U3906" s="21" t="n">
        <f aca="false">IF(T3906&lt;=10,1,IF(T3906&lt;=20,2,IF(T3906&lt;=30,3,IF(T3906&lt;=40,4,IF(T3906&lt;=50,5,IF(T3906&lt;=100,6,IF(T3906&lt;=250,7,8)))))))</f>
        <v>1</v>
      </c>
      <c r="V3906" s="21" t="n">
        <f aca="false">IF(AND(OR(Dashboard!$T$3="All",R3906=Dashboard!$T$3),OR(Dashboard!$T$4="All",D3906=Dashboard!$T$4)),1,0)</f>
        <v>1</v>
      </c>
      <c r="W3906" s="21" t="n">
        <f aca="false">IF(V3906=1,T3906+ROW()/10000000,0)</f>
        <v>9.6003906</v>
      </c>
    </row>
    <row r="3907" customFormat="false" ht="15" hidden="false" customHeight="false" outlineLevel="0" collapsed="false">
      <c r="A3907" s="0" t="n">
        <v>18416840</v>
      </c>
      <c r="B3907" s="0" t="s">
        <v>4906</v>
      </c>
      <c r="C3907" s="0" t="n">
        <v>1</v>
      </c>
      <c r="D3907" s="0" t="s">
        <v>6924</v>
      </c>
      <c r="E3907" s="0" t="s">
        <v>9574</v>
      </c>
      <c r="F3907" s="0" t="s">
        <v>9570</v>
      </c>
      <c r="G3907" s="0" t="s">
        <v>9571</v>
      </c>
      <c r="H3907" s="0" t="s">
        <v>156</v>
      </c>
      <c r="I3907" s="0" t="s">
        <v>2123</v>
      </c>
      <c r="J3907" s="0" t="s">
        <v>47</v>
      </c>
      <c r="K3907" s="0" t="s">
        <v>46</v>
      </c>
      <c r="L3907" s="0" t="s">
        <v>47</v>
      </c>
      <c r="M3907" s="0" t="s">
        <v>47</v>
      </c>
      <c r="N3907" s="0" t="n">
        <v>1</v>
      </c>
      <c r="O3907" s="0" t="n">
        <v>11</v>
      </c>
      <c r="P3907" s="0" t="n">
        <v>300</v>
      </c>
      <c r="Q3907" s="0" t="n">
        <v>2.7</v>
      </c>
      <c r="R3907" s="0" t="str">
        <f aca="false">INDEX(Lookup!$B$4:$B$18,MATCH(C3907,Lookup!$A$4:$A$18,0))</f>
        <v>India</v>
      </c>
      <c r="S3907" s="20" t="n">
        <f aca="false">INDEX(Lookup!$D$4:$D$18,MATCH(C3907,Lookup!$A$4:$A$18,0))</f>
        <v>0.012</v>
      </c>
      <c r="T3907" s="21" t="n">
        <f aca="false">ROUND(P3907*S3907,2)</f>
        <v>3.6</v>
      </c>
      <c r="U3907" s="21" t="n">
        <f aca="false">IF(T3907&lt;=10,1,IF(T3907&lt;=20,2,IF(T3907&lt;=30,3,IF(T3907&lt;=40,4,IF(T3907&lt;=50,5,IF(T3907&lt;=100,6,IF(T3907&lt;=250,7,8)))))))</f>
        <v>1</v>
      </c>
      <c r="V3907" s="21" t="n">
        <f aca="false">IF(AND(OR(Dashboard!$T$3="All",R3907=Dashboard!$T$3),OR(Dashboard!$T$4="All",D3907=Dashboard!$T$4)),1,0)</f>
        <v>1</v>
      </c>
      <c r="W3907" s="21" t="n">
        <f aca="false">IF(V3907=1,T3907+ROW()/10000000,0)</f>
        <v>3.6003907</v>
      </c>
    </row>
    <row r="3908" customFormat="false" ht="15" hidden="false" customHeight="false" outlineLevel="0" collapsed="false">
      <c r="A3908" s="0" t="n">
        <v>18222563</v>
      </c>
      <c r="B3908" s="0" t="s">
        <v>9575</v>
      </c>
      <c r="C3908" s="0" t="n">
        <v>1</v>
      </c>
      <c r="D3908" s="0" t="s">
        <v>6924</v>
      </c>
      <c r="E3908" s="0" t="s">
        <v>9576</v>
      </c>
      <c r="F3908" s="0" t="s">
        <v>9570</v>
      </c>
      <c r="G3908" s="0" t="s">
        <v>9571</v>
      </c>
      <c r="H3908" s="0" t="s">
        <v>2482</v>
      </c>
      <c r="I3908" s="0" t="s">
        <v>2123</v>
      </c>
      <c r="J3908" s="0" t="s">
        <v>46</v>
      </c>
      <c r="K3908" s="0" t="s">
        <v>47</v>
      </c>
      <c r="L3908" s="0" t="s">
        <v>47</v>
      </c>
      <c r="M3908" s="0" t="s">
        <v>47</v>
      </c>
      <c r="N3908" s="0" t="n">
        <v>3</v>
      </c>
      <c r="O3908" s="0" t="n">
        <v>339</v>
      </c>
      <c r="P3908" s="0" t="n">
        <v>1700</v>
      </c>
      <c r="Q3908" s="0" t="n">
        <v>3.3</v>
      </c>
      <c r="R3908" s="0" t="str">
        <f aca="false">INDEX(Lookup!$B$4:$B$18,MATCH(C3908,Lookup!$A$4:$A$18,0))</f>
        <v>India</v>
      </c>
      <c r="S3908" s="20" t="n">
        <f aca="false">INDEX(Lookup!$D$4:$D$18,MATCH(C3908,Lookup!$A$4:$A$18,0))</f>
        <v>0.012</v>
      </c>
      <c r="T3908" s="21" t="n">
        <f aca="false">ROUND(P3908*S3908,2)</f>
        <v>20.4</v>
      </c>
      <c r="U3908" s="21" t="n">
        <f aca="false">IF(T3908&lt;=10,1,IF(T3908&lt;=20,2,IF(T3908&lt;=30,3,IF(T3908&lt;=40,4,IF(T3908&lt;=50,5,IF(T3908&lt;=100,6,IF(T3908&lt;=250,7,8)))))))</f>
        <v>3</v>
      </c>
      <c r="V3908" s="21" t="n">
        <f aca="false">IF(AND(OR(Dashboard!$T$3="All",R3908=Dashboard!$T$3),OR(Dashboard!$T$4="All",D3908=Dashboard!$T$4)),1,0)</f>
        <v>1</v>
      </c>
      <c r="W3908" s="21" t="n">
        <f aca="false">IF(V3908=1,T3908+ROW()/10000000,0)</f>
        <v>20.4003908</v>
      </c>
    </row>
    <row r="3909" customFormat="false" ht="15" hidden="false" customHeight="false" outlineLevel="0" collapsed="false">
      <c r="A3909" s="0" t="n">
        <v>18449796</v>
      </c>
      <c r="B3909" s="0" t="s">
        <v>7069</v>
      </c>
      <c r="C3909" s="0" t="n">
        <v>1</v>
      </c>
      <c r="D3909" s="0" t="s">
        <v>6924</v>
      </c>
      <c r="E3909" s="0" t="s">
        <v>9577</v>
      </c>
      <c r="F3909" s="0" t="s">
        <v>9570</v>
      </c>
      <c r="G3909" s="0" t="s">
        <v>9571</v>
      </c>
      <c r="H3909" s="0" t="s">
        <v>471</v>
      </c>
      <c r="I3909" s="0" t="s">
        <v>2123</v>
      </c>
      <c r="J3909" s="0" t="s">
        <v>47</v>
      </c>
      <c r="K3909" s="0" t="s">
        <v>47</v>
      </c>
      <c r="L3909" s="0" t="s">
        <v>47</v>
      </c>
      <c r="M3909" s="0" t="s">
        <v>47</v>
      </c>
      <c r="N3909" s="0" t="n">
        <v>2</v>
      </c>
      <c r="O3909" s="0" t="n">
        <v>21</v>
      </c>
      <c r="P3909" s="0" t="n">
        <v>800</v>
      </c>
      <c r="Q3909" s="0" t="n">
        <v>2.9</v>
      </c>
      <c r="R3909" s="0" t="str">
        <f aca="false">INDEX(Lookup!$B$4:$B$18,MATCH(C3909,Lookup!$A$4:$A$18,0))</f>
        <v>India</v>
      </c>
      <c r="S3909" s="20" t="n">
        <f aca="false">INDEX(Lookup!$D$4:$D$18,MATCH(C3909,Lookup!$A$4:$A$18,0))</f>
        <v>0.012</v>
      </c>
      <c r="T3909" s="21" t="n">
        <f aca="false">ROUND(P3909*S3909,2)</f>
        <v>9.6</v>
      </c>
      <c r="U3909" s="21" t="n">
        <f aca="false">IF(T3909&lt;=10,1,IF(T3909&lt;=20,2,IF(T3909&lt;=30,3,IF(T3909&lt;=40,4,IF(T3909&lt;=50,5,IF(T3909&lt;=100,6,IF(T3909&lt;=250,7,8)))))))</f>
        <v>1</v>
      </c>
      <c r="V3909" s="21" t="n">
        <f aca="false">IF(AND(OR(Dashboard!$T$3="All",R3909=Dashboard!$T$3),OR(Dashboard!$T$4="All",D3909=Dashboard!$T$4)),1,0)</f>
        <v>1</v>
      </c>
      <c r="W3909" s="21" t="n">
        <f aca="false">IF(V3909=1,T3909+ROW()/10000000,0)</f>
        <v>9.6003909</v>
      </c>
    </row>
    <row r="3910" customFormat="false" ht="15" hidden="false" customHeight="false" outlineLevel="0" collapsed="false">
      <c r="A3910" s="0" t="n">
        <v>18471243</v>
      </c>
      <c r="B3910" s="0" t="s">
        <v>9578</v>
      </c>
      <c r="C3910" s="0" t="n">
        <v>1</v>
      </c>
      <c r="D3910" s="0" t="s">
        <v>6924</v>
      </c>
      <c r="E3910" s="0" t="s">
        <v>9577</v>
      </c>
      <c r="F3910" s="0" t="s">
        <v>9570</v>
      </c>
      <c r="G3910" s="0" t="s">
        <v>9571</v>
      </c>
      <c r="H3910" s="0" t="s">
        <v>153</v>
      </c>
      <c r="I3910" s="0" t="s">
        <v>2123</v>
      </c>
      <c r="J3910" s="0" t="s">
        <v>47</v>
      </c>
      <c r="K3910" s="0" t="s">
        <v>47</v>
      </c>
      <c r="L3910" s="0" t="s">
        <v>47</v>
      </c>
      <c r="M3910" s="0" t="s">
        <v>47</v>
      </c>
      <c r="N3910" s="0" t="n">
        <v>1</v>
      </c>
      <c r="O3910" s="0" t="n">
        <v>10</v>
      </c>
      <c r="P3910" s="0" t="n">
        <v>350</v>
      </c>
      <c r="Q3910" s="0" t="n">
        <v>3.3</v>
      </c>
      <c r="R3910" s="0" t="str">
        <f aca="false">INDEX(Lookup!$B$4:$B$18,MATCH(C3910,Lookup!$A$4:$A$18,0))</f>
        <v>India</v>
      </c>
      <c r="S3910" s="20" t="n">
        <f aca="false">INDEX(Lookup!$D$4:$D$18,MATCH(C3910,Lookup!$A$4:$A$18,0))</f>
        <v>0.012</v>
      </c>
      <c r="T3910" s="21" t="n">
        <f aca="false">ROUND(P3910*S3910,2)</f>
        <v>4.2</v>
      </c>
      <c r="U3910" s="21" t="n">
        <f aca="false">IF(T3910&lt;=10,1,IF(T3910&lt;=20,2,IF(T3910&lt;=30,3,IF(T3910&lt;=40,4,IF(T3910&lt;=50,5,IF(T3910&lt;=100,6,IF(T3910&lt;=250,7,8)))))))</f>
        <v>1</v>
      </c>
      <c r="V3910" s="21" t="n">
        <f aca="false">IF(AND(OR(Dashboard!$T$3="All",R3910=Dashboard!$T$3),OR(Dashboard!$T$4="All",D3910=Dashboard!$T$4)),1,0)</f>
        <v>1</v>
      </c>
      <c r="W3910" s="21" t="n">
        <f aca="false">IF(V3910=1,T3910+ROW()/10000000,0)</f>
        <v>4.200391</v>
      </c>
    </row>
    <row r="3911" customFormat="false" ht="15" hidden="false" customHeight="false" outlineLevel="0" collapsed="false">
      <c r="A3911" s="0" t="n">
        <v>652</v>
      </c>
      <c r="B3911" s="0" t="s">
        <v>7828</v>
      </c>
      <c r="C3911" s="0" t="n">
        <v>1</v>
      </c>
      <c r="D3911" s="0" t="s">
        <v>6924</v>
      </c>
      <c r="E3911" s="0" t="s">
        <v>9579</v>
      </c>
      <c r="F3911" s="0" t="s">
        <v>9570</v>
      </c>
      <c r="G3911" s="0" t="s">
        <v>9571</v>
      </c>
      <c r="H3911" s="0" t="s">
        <v>153</v>
      </c>
      <c r="I3911" s="0" t="s">
        <v>2123</v>
      </c>
      <c r="J3911" s="0" t="s">
        <v>47</v>
      </c>
      <c r="K3911" s="0" t="s">
        <v>47</v>
      </c>
      <c r="L3911" s="0" t="s">
        <v>47</v>
      </c>
      <c r="M3911" s="0" t="s">
        <v>47</v>
      </c>
      <c r="N3911" s="0" t="n">
        <v>2</v>
      </c>
      <c r="O3911" s="0" t="n">
        <v>76</v>
      </c>
      <c r="P3911" s="0" t="n">
        <v>750</v>
      </c>
      <c r="Q3911" s="0" t="n">
        <v>2.6</v>
      </c>
      <c r="R3911" s="0" t="str">
        <f aca="false">INDEX(Lookup!$B$4:$B$18,MATCH(C3911,Lookup!$A$4:$A$18,0))</f>
        <v>India</v>
      </c>
      <c r="S3911" s="20" t="n">
        <f aca="false">INDEX(Lookup!$D$4:$D$18,MATCH(C3911,Lookup!$A$4:$A$18,0))</f>
        <v>0.012</v>
      </c>
      <c r="T3911" s="21" t="n">
        <f aca="false">ROUND(P3911*S3911,2)</f>
        <v>9</v>
      </c>
      <c r="U3911" s="21" t="n">
        <f aca="false">IF(T3911&lt;=10,1,IF(T3911&lt;=20,2,IF(T3911&lt;=30,3,IF(T3911&lt;=40,4,IF(T3911&lt;=50,5,IF(T3911&lt;=100,6,IF(T3911&lt;=250,7,8)))))))</f>
        <v>1</v>
      </c>
      <c r="V3911" s="21" t="n">
        <f aca="false">IF(AND(OR(Dashboard!$T$3="All",R3911=Dashboard!$T$3),OR(Dashboard!$T$4="All",D3911=Dashboard!$T$4)),1,0)</f>
        <v>1</v>
      </c>
      <c r="W3911" s="21" t="n">
        <f aca="false">IF(V3911=1,T3911+ROW()/10000000,0)</f>
        <v>9.0003911</v>
      </c>
    </row>
    <row r="3912" customFormat="false" ht="15" hidden="false" customHeight="false" outlineLevel="0" collapsed="false">
      <c r="A3912" s="0" t="n">
        <v>9841</v>
      </c>
      <c r="B3912" s="0" t="s">
        <v>9580</v>
      </c>
      <c r="C3912" s="0" t="n">
        <v>1</v>
      </c>
      <c r="D3912" s="0" t="s">
        <v>6924</v>
      </c>
      <c r="E3912" s="0" t="s">
        <v>9581</v>
      </c>
      <c r="F3912" s="0" t="s">
        <v>9570</v>
      </c>
      <c r="G3912" s="0" t="s">
        <v>9571</v>
      </c>
      <c r="H3912" s="0" t="s">
        <v>3142</v>
      </c>
      <c r="I3912" s="0" t="s">
        <v>2123</v>
      </c>
      <c r="J3912" s="0" t="s">
        <v>47</v>
      </c>
      <c r="K3912" s="0" t="s">
        <v>47</v>
      </c>
      <c r="L3912" s="0" t="s">
        <v>47</v>
      </c>
      <c r="M3912" s="0" t="s">
        <v>47</v>
      </c>
      <c r="N3912" s="0" t="n">
        <v>1</v>
      </c>
      <c r="O3912" s="0" t="n">
        <v>6</v>
      </c>
      <c r="P3912" s="0" t="n">
        <v>250</v>
      </c>
      <c r="Q3912" s="0" t="n">
        <v>2.9</v>
      </c>
      <c r="R3912" s="0" t="str">
        <f aca="false">INDEX(Lookup!$B$4:$B$18,MATCH(C3912,Lookup!$A$4:$A$18,0))</f>
        <v>India</v>
      </c>
      <c r="S3912" s="20" t="n">
        <f aca="false">INDEX(Lookup!$D$4:$D$18,MATCH(C3912,Lookup!$A$4:$A$18,0))</f>
        <v>0.012</v>
      </c>
      <c r="T3912" s="21" t="n">
        <f aca="false">ROUND(P3912*S3912,2)</f>
        <v>3</v>
      </c>
      <c r="U3912" s="21" t="n">
        <f aca="false">IF(T3912&lt;=10,1,IF(T3912&lt;=20,2,IF(T3912&lt;=30,3,IF(T3912&lt;=40,4,IF(T3912&lt;=50,5,IF(T3912&lt;=100,6,IF(T3912&lt;=250,7,8)))))))</f>
        <v>1</v>
      </c>
      <c r="V3912" s="21" t="n">
        <f aca="false">IF(AND(OR(Dashboard!$T$3="All",R3912=Dashboard!$T$3),OR(Dashboard!$T$4="All",D3912=Dashboard!$T$4)),1,0)</f>
        <v>1</v>
      </c>
      <c r="W3912" s="21" t="n">
        <f aca="false">IF(V3912=1,T3912+ROW()/10000000,0)</f>
        <v>3.0003912</v>
      </c>
    </row>
    <row r="3913" customFormat="false" ht="15" hidden="false" customHeight="false" outlineLevel="0" collapsed="false">
      <c r="A3913" s="0" t="n">
        <v>313482</v>
      </c>
      <c r="B3913" s="0" t="s">
        <v>4024</v>
      </c>
      <c r="C3913" s="0" t="n">
        <v>1</v>
      </c>
      <c r="D3913" s="0" t="s">
        <v>6924</v>
      </c>
      <c r="E3913" s="0" t="s">
        <v>9571</v>
      </c>
      <c r="F3913" s="0" t="s">
        <v>9570</v>
      </c>
      <c r="G3913" s="0" t="s">
        <v>9571</v>
      </c>
      <c r="H3913" s="0" t="s">
        <v>1651</v>
      </c>
      <c r="I3913" s="0" t="s">
        <v>2123</v>
      </c>
      <c r="J3913" s="0" t="s">
        <v>47</v>
      </c>
      <c r="K3913" s="0" t="s">
        <v>46</v>
      </c>
      <c r="L3913" s="0" t="s">
        <v>47</v>
      </c>
      <c r="M3913" s="0" t="s">
        <v>47</v>
      </c>
      <c r="N3913" s="0" t="n">
        <v>3</v>
      </c>
      <c r="O3913" s="0" t="n">
        <v>61</v>
      </c>
      <c r="P3913" s="0" t="n">
        <v>1000</v>
      </c>
      <c r="Q3913" s="0" t="n">
        <v>3.3</v>
      </c>
      <c r="R3913" s="0" t="str">
        <f aca="false">INDEX(Lookup!$B$4:$B$18,MATCH(C3913,Lookup!$A$4:$A$18,0))</f>
        <v>India</v>
      </c>
      <c r="S3913" s="20" t="n">
        <f aca="false">INDEX(Lookup!$D$4:$D$18,MATCH(C3913,Lookup!$A$4:$A$18,0))</f>
        <v>0.012</v>
      </c>
      <c r="T3913" s="21" t="n">
        <f aca="false">ROUND(P3913*S3913,2)</f>
        <v>12</v>
      </c>
      <c r="U3913" s="21" t="n">
        <f aca="false">IF(T3913&lt;=10,1,IF(T3913&lt;=20,2,IF(T3913&lt;=30,3,IF(T3913&lt;=40,4,IF(T3913&lt;=50,5,IF(T3913&lt;=100,6,IF(T3913&lt;=250,7,8)))))))</f>
        <v>2</v>
      </c>
      <c r="V3913" s="21" t="n">
        <f aca="false">IF(AND(OR(Dashboard!$T$3="All",R3913=Dashboard!$T$3),OR(Dashboard!$T$4="All",D3913=Dashboard!$T$4)),1,0)</f>
        <v>1</v>
      </c>
      <c r="W3913" s="21" t="n">
        <f aca="false">IF(V3913=1,T3913+ROW()/10000000,0)</f>
        <v>12.0003913</v>
      </c>
    </row>
    <row r="3914" customFormat="false" ht="15" hidden="false" customHeight="false" outlineLevel="0" collapsed="false">
      <c r="A3914" s="0" t="n">
        <v>308599</v>
      </c>
      <c r="B3914" s="0" t="s">
        <v>9582</v>
      </c>
      <c r="C3914" s="0" t="n">
        <v>1</v>
      </c>
      <c r="D3914" s="0" t="s">
        <v>6924</v>
      </c>
      <c r="E3914" s="0" t="s">
        <v>9583</v>
      </c>
      <c r="F3914" s="0" t="s">
        <v>9570</v>
      </c>
      <c r="G3914" s="0" t="s">
        <v>9571</v>
      </c>
      <c r="H3914" s="0" t="s">
        <v>2349</v>
      </c>
      <c r="I3914" s="0" t="s">
        <v>2123</v>
      </c>
      <c r="J3914" s="0" t="s">
        <v>47</v>
      </c>
      <c r="K3914" s="0" t="s">
        <v>47</v>
      </c>
      <c r="L3914" s="0" t="s">
        <v>47</v>
      </c>
      <c r="M3914" s="0" t="s">
        <v>47</v>
      </c>
      <c r="N3914" s="0" t="n">
        <v>1</v>
      </c>
      <c r="O3914" s="0" t="n">
        <v>12</v>
      </c>
      <c r="P3914" s="0" t="n">
        <v>100</v>
      </c>
      <c r="Q3914" s="0" t="n">
        <v>3.2</v>
      </c>
      <c r="R3914" s="0" t="str">
        <f aca="false">INDEX(Lookup!$B$4:$B$18,MATCH(C3914,Lookup!$A$4:$A$18,0))</f>
        <v>India</v>
      </c>
      <c r="S3914" s="20" t="n">
        <f aca="false">INDEX(Lookup!$D$4:$D$18,MATCH(C3914,Lookup!$A$4:$A$18,0))</f>
        <v>0.012</v>
      </c>
      <c r="T3914" s="21" t="n">
        <f aca="false">ROUND(P3914*S3914,2)</f>
        <v>1.2</v>
      </c>
      <c r="U3914" s="21" t="n">
        <f aca="false">IF(T3914&lt;=10,1,IF(T3914&lt;=20,2,IF(T3914&lt;=30,3,IF(T3914&lt;=40,4,IF(T3914&lt;=50,5,IF(T3914&lt;=100,6,IF(T3914&lt;=250,7,8)))))))</f>
        <v>1</v>
      </c>
      <c r="V3914" s="21" t="n">
        <f aca="false">IF(AND(OR(Dashboard!$T$3="All",R3914=Dashboard!$T$3),OR(Dashboard!$T$4="All",D3914=Dashboard!$T$4)),1,0)</f>
        <v>1</v>
      </c>
      <c r="W3914" s="21" t="n">
        <f aca="false">IF(V3914=1,T3914+ROW()/10000000,0)</f>
        <v>1.2003914</v>
      </c>
    </row>
    <row r="3915" customFormat="false" ht="15" hidden="false" customHeight="false" outlineLevel="0" collapsed="false">
      <c r="A3915" s="0" t="n">
        <v>807</v>
      </c>
      <c r="B3915" s="0" t="s">
        <v>9584</v>
      </c>
      <c r="C3915" s="0" t="n">
        <v>1</v>
      </c>
      <c r="D3915" s="0" t="s">
        <v>6924</v>
      </c>
      <c r="E3915" s="0" t="s">
        <v>9585</v>
      </c>
      <c r="F3915" s="0" t="s">
        <v>9570</v>
      </c>
      <c r="G3915" s="0" t="s">
        <v>9571</v>
      </c>
      <c r="H3915" s="0" t="s">
        <v>2359</v>
      </c>
      <c r="I3915" s="0" t="s">
        <v>2123</v>
      </c>
      <c r="J3915" s="0" t="s">
        <v>46</v>
      </c>
      <c r="K3915" s="0" t="s">
        <v>46</v>
      </c>
      <c r="L3915" s="0" t="s">
        <v>47</v>
      </c>
      <c r="M3915" s="0" t="s">
        <v>47</v>
      </c>
      <c r="N3915" s="0" t="n">
        <v>3</v>
      </c>
      <c r="O3915" s="0" t="n">
        <v>195</v>
      </c>
      <c r="P3915" s="0" t="n">
        <v>1100</v>
      </c>
      <c r="Q3915" s="0" t="n">
        <v>3.4</v>
      </c>
      <c r="R3915" s="0" t="str">
        <f aca="false">INDEX(Lookup!$B$4:$B$18,MATCH(C3915,Lookup!$A$4:$A$18,0))</f>
        <v>India</v>
      </c>
      <c r="S3915" s="20" t="n">
        <f aca="false">INDEX(Lookup!$D$4:$D$18,MATCH(C3915,Lookup!$A$4:$A$18,0))</f>
        <v>0.012</v>
      </c>
      <c r="T3915" s="21" t="n">
        <f aca="false">ROUND(P3915*S3915,2)</f>
        <v>13.2</v>
      </c>
      <c r="U3915" s="21" t="n">
        <f aca="false">IF(T3915&lt;=10,1,IF(T3915&lt;=20,2,IF(T3915&lt;=30,3,IF(T3915&lt;=40,4,IF(T3915&lt;=50,5,IF(T3915&lt;=100,6,IF(T3915&lt;=250,7,8)))))))</f>
        <v>2</v>
      </c>
      <c r="V3915" s="21" t="n">
        <f aca="false">IF(AND(OR(Dashboard!$T$3="All",R3915=Dashboard!$T$3),OR(Dashboard!$T$4="All",D3915=Dashboard!$T$4)),1,0)</f>
        <v>1</v>
      </c>
      <c r="W3915" s="21" t="n">
        <f aca="false">IF(V3915=1,T3915+ROW()/10000000,0)</f>
        <v>13.2003915</v>
      </c>
    </row>
    <row r="3916" customFormat="false" ht="15" hidden="false" customHeight="false" outlineLevel="0" collapsed="false">
      <c r="A3916" s="0" t="n">
        <v>18423871</v>
      </c>
      <c r="B3916" s="0" t="s">
        <v>9586</v>
      </c>
      <c r="C3916" s="0" t="n">
        <v>1</v>
      </c>
      <c r="D3916" s="0" t="s">
        <v>6924</v>
      </c>
      <c r="E3916" s="0" t="s">
        <v>9587</v>
      </c>
      <c r="F3916" s="0" t="s">
        <v>9570</v>
      </c>
      <c r="G3916" s="0" t="s">
        <v>9571</v>
      </c>
      <c r="H3916" s="0" t="s">
        <v>69</v>
      </c>
      <c r="I3916" s="0" t="s">
        <v>2123</v>
      </c>
      <c r="J3916" s="0" t="s">
        <v>47</v>
      </c>
      <c r="K3916" s="0" t="s">
        <v>46</v>
      </c>
      <c r="L3916" s="0" t="s">
        <v>47</v>
      </c>
      <c r="M3916" s="0" t="s">
        <v>47</v>
      </c>
      <c r="N3916" s="0" t="n">
        <v>1</v>
      </c>
      <c r="O3916" s="0" t="n">
        <v>23</v>
      </c>
      <c r="P3916" s="0" t="n">
        <v>300</v>
      </c>
      <c r="Q3916" s="0" t="n">
        <v>3.1</v>
      </c>
      <c r="R3916" s="0" t="str">
        <f aca="false">INDEX(Lookup!$B$4:$B$18,MATCH(C3916,Lookup!$A$4:$A$18,0))</f>
        <v>India</v>
      </c>
      <c r="S3916" s="20" t="n">
        <f aca="false">INDEX(Lookup!$D$4:$D$18,MATCH(C3916,Lookup!$A$4:$A$18,0))</f>
        <v>0.012</v>
      </c>
      <c r="T3916" s="21" t="n">
        <f aca="false">ROUND(P3916*S3916,2)</f>
        <v>3.6</v>
      </c>
      <c r="U3916" s="21" t="n">
        <f aca="false">IF(T3916&lt;=10,1,IF(T3916&lt;=20,2,IF(T3916&lt;=30,3,IF(T3916&lt;=40,4,IF(T3916&lt;=50,5,IF(T3916&lt;=100,6,IF(T3916&lt;=250,7,8)))))))</f>
        <v>1</v>
      </c>
      <c r="V3916" s="21" t="n">
        <f aca="false">IF(AND(OR(Dashboard!$T$3="All",R3916=Dashboard!$T$3),OR(Dashboard!$T$4="All",D3916=Dashboard!$T$4)),1,0)</f>
        <v>1</v>
      </c>
      <c r="W3916" s="21" t="n">
        <f aca="false">IF(V3916=1,T3916+ROW()/10000000,0)</f>
        <v>3.6003916</v>
      </c>
    </row>
    <row r="3917" customFormat="false" ht="15" hidden="false" customHeight="false" outlineLevel="0" collapsed="false">
      <c r="A3917" s="0" t="n">
        <v>308188</v>
      </c>
      <c r="B3917" s="0" t="s">
        <v>9588</v>
      </c>
      <c r="C3917" s="0" t="n">
        <v>1</v>
      </c>
      <c r="D3917" s="0" t="s">
        <v>6924</v>
      </c>
      <c r="E3917" s="0" t="s">
        <v>9589</v>
      </c>
      <c r="F3917" s="0" t="s">
        <v>9570</v>
      </c>
      <c r="G3917" s="0" t="s">
        <v>9571</v>
      </c>
      <c r="H3917" s="0" t="s">
        <v>2050</v>
      </c>
      <c r="I3917" s="0" t="s">
        <v>2123</v>
      </c>
      <c r="J3917" s="0" t="s">
        <v>47</v>
      </c>
      <c r="K3917" s="0" t="s">
        <v>47</v>
      </c>
      <c r="L3917" s="0" t="s">
        <v>47</v>
      </c>
      <c r="M3917" s="0" t="s">
        <v>47</v>
      </c>
      <c r="N3917" s="0" t="n">
        <v>1</v>
      </c>
      <c r="O3917" s="0" t="n">
        <v>8</v>
      </c>
      <c r="P3917" s="0" t="n">
        <v>150</v>
      </c>
      <c r="Q3917" s="0" t="n">
        <v>3</v>
      </c>
      <c r="R3917" s="0" t="str">
        <f aca="false">INDEX(Lookup!$B$4:$B$18,MATCH(C3917,Lookup!$A$4:$A$18,0))</f>
        <v>India</v>
      </c>
      <c r="S3917" s="20" t="n">
        <f aca="false">INDEX(Lookup!$D$4:$D$18,MATCH(C3917,Lookup!$A$4:$A$18,0))</f>
        <v>0.012</v>
      </c>
      <c r="T3917" s="21" t="n">
        <f aca="false">ROUND(P3917*S3917,2)</f>
        <v>1.8</v>
      </c>
      <c r="U3917" s="21" t="n">
        <f aca="false">IF(T3917&lt;=10,1,IF(T3917&lt;=20,2,IF(T3917&lt;=30,3,IF(T3917&lt;=40,4,IF(T3917&lt;=50,5,IF(T3917&lt;=100,6,IF(T3917&lt;=250,7,8)))))))</f>
        <v>1</v>
      </c>
      <c r="V3917" s="21" t="n">
        <f aca="false">IF(AND(OR(Dashboard!$T$3="All",R3917=Dashboard!$T$3),OR(Dashboard!$T$4="All",D3917=Dashboard!$T$4)),1,0)</f>
        <v>1</v>
      </c>
      <c r="W3917" s="21" t="n">
        <f aca="false">IF(V3917=1,T3917+ROW()/10000000,0)</f>
        <v>1.8003917</v>
      </c>
    </row>
    <row r="3918" customFormat="false" ht="15" hidden="false" customHeight="false" outlineLevel="0" collapsed="false">
      <c r="A3918" s="0" t="n">
        <v>3156</v>
      </c>
      <c r="B3918" s="0" t="s">
        <v>3154</v>
      </c>
      <c r="C3918" s="0" t="n">
        <v>1</v>
      </c>
      <c r="D3918" s="0" t="s">
        <v>6924</v>
      </c>
      <c r="E3918" s="0" t="s">
        <v>9590</v>
      </c>
      <c r="F3918" s="0" t="s">
        <v>9570</v>
      </c>
      <c r="G3918" s="0" t="s">
        <v>9571</v>
      </c>
      <c r="H3918" s="0" t="s">
        <v>3015</v>
      </c>
      <c r="I3918" s="0" t="s">
        <v>2123</v>
      </c>
      <c r="J3918" s="0" t="s">
        <v>47</v>
      </c>
      <c r="K3918" s="0" t="s">
        <v>46</v>
      </c>
      <c r="L3918" s="0" t="s">
        <v>47</v>
      </c>
      <c r="M3918" s="0" t="s">
        <v>47</v>
      </c>
      <c r="N3918" s="0" t="n">
        <v>1</v>
      </c>
      <c r="O3918" s="0" t="n">
        <v>65</v>
      </c>
      <c r="P3918" s="0" t="n">
        <v>400</v>
      </c>
      <c r="Q3918" s="0" t="n">
        <v>3.3</v>
      </c>
      <c r="R3918" s="0" t="str">
        <f aca="false">INDEX(Lookup!$B$4:$B$18,MATCH(C3918,Lookup!$A$4:$A$18,0))</f>
        <v>India</v>
      </c>
      <c r="S3918" s="20" t="n">
        <f aca="false">INDEX(Lookup!$D$4:$D$18,MATCH(C3918,Lookup!$A$4:$A$18,0))</f>
        <v>0.012</v>
      </c>
      <c r="T3918" s="21" t="n">
        <f aca="false">ROUND(P3918*S3918,2)</f>
        <v>4.8</v>
      </c>
      <c r="U3918" s="21" t="n">
        <f aca="false">IF(T3918&lt;=10,1,IF(T3918&lt;=20,2,IF(T3918&lt;=30,3,IF(T3918&lt;=40,4,IF(T3918&lt;=50,5,IF(T3918&lt;=100,6,IF(T3918&lt;=250,7,8)))))))</f>
        <v>1</v>
      </c>
      <c r="V3918" s="21" t="n">
        <f aca="false">IF(AND(OR(Dashboard!$T$3="All",R3918=Dashboard!$T$3),OR(Dashboard!$T$4="All",D3918=Dashboard!$T$4)),1,0)</f>
        <v>1</v>
      </c>
      <c r="W3918" s="21" t="n">
        <f aca="false">IF(V3918=1,T3918+ROW()/10000000,0)</f>
        <v>4.8003918</v>
      </c>
    </row>
    <row r="3919" customFormat="false" ht="15" hidden="false" customHeight="false" outlineLevel="0" collapsed="false">
      <c r="A3919" s="0" t="n">
        <v>306319</v>
      </c>
      <c r="B3919" s="0" t="s">
        <v>9591</v>
      </c>
      <c r="C3919" s="0" t="n">
        <v>1</v>
      </c>
      <c r="D3919" s="0" t="s">
        <v>6924</v>
      </c>
      <c r="E3919" s="0" t="s">
        <v>9592</v>
      </c>
      <c r="F3919" s="0" t="s">
        <v>9570</v>
      </c>
      <c r="G3919" s="0" t="s">
        <v>9571</v>
      </c>
      <c r="H3919" s="0" t="s">
        <v>9593</v>
      </c>
      <c r="I3919" s="0" t="s">
        <v>2123</v>
      </c>
      <c r="J3919" s="0" t="s">
        <v>47</v>
      </c>
      <c r="K3919" s="0" t="s">
        <v>46</v>
      </c>
      <c r="L3919" s="0" t="s">
        <v>47</v>
      </c>
      <c r="M3919" s="0" t="s">
        <v>47</v>
      </c>
      <c r="N3919" s="0" t="n">
        <v>2</v>
      </c>
      <c r="O3919" s="0" t="n">
        <v>157</v>
      </c>
      <c r="P3919" s="0" t="n">
        <v>700</v>
      </c>
      <c r="Q3919" s="0" t="n">
        <v>3.3</v>
      </c>
      <c r="R3919" s="0" t="str">
        <f aca="false">INDEX(Lookup!$B$4:$B$18,MATCH(C3919,Lookup!$A$4:$A$18,0))</f>
        <v>India</v>
      </c>
      <c r="S3919" s="20" t="n">
        <f aca="false">INDEX(Lookup!$D$4:$D$18,MATCH(C3919,Lookup!$A$4:$A$18,0))</f>
        <v>0.012</v>
      </c>
      <c r="T3919" s="21" t="n">
        <f aca="false">ROUND(P3919*S3919,2)</f>
        <v>8.4</v>
      </c>
      <c r="U3919" s="21" t="n">
        <f aca="false">IF(T3919&lt;=10,1,IF(T3919&lt;=20,2,IF(T3919&lt;=30,3,IF(T3919&lt;=40,4,IF(T3919&lt;=50,5,IF(T3919&lt;=100,6,IF(T3919&lt;=250,7,8)))))))</f>
        <v>1</v>
      </c>
      <c r="V3919" s="21" t="n">
        <f aca="false">IF(AND(OR(Dashboard!$T$3="All",R3919=Dashboard!$T$3),OR(Dashboard!$T$4="All",D3919=Dashboard!$T$4)),1,0)</f>
        <v>1</v>
      </c>
      <c r="W3919" s="21" t="n">
        <f aca="false">IF(V3919=1,T3919+ROW()/10000000,0)</f>
        <v>8.4003919</v>
      </c>
    </row>
    <row r="3920" customFormat="false" ht="15" hidden="false" customHeight="false" outlineLevel="0" collapsed="false">
      <c r="A3920" s="0" t="n">
        <v>311033</v>
      </c>
      <c r="B3920" s="0" t="s">
        <v>2973</v>
      </c>
      <c r="C3920" s="0" t="n">
        <v>1</v>
      </c>
      <c r="D3920" s="0" t="s">
        <v>6924</v>
      </c>
      <c r="E3920" s="0" t="s">
        <v>9594</v>
      </c>
      <c r="F3920" s="0" t="s">
        <v>9570</v>
      </c>
      <c r="G3920" s="0" t="s">
        <v>9571</v>
      </c>
      <c r="H3920" s="0" t="s">
        <v>2975</v>
      </c>
      <c r="I3920" s="0" t="s">
        <v>2123</v>
      </c>
      <c r="J3920" s="0" t="s">
        <v>47</v>
      </c>
      <c r="K3920" s="0" t="s">
        <v>47</v>
      </c>
      <c r="L3920" s="0" t="s">
        <v>47</v>
      </c>
      <c r="M3920" s="0" t="s">
        <v>47</v>
      </c>
      <c r="N3920" s="0" t="n">
        <v>1</v>
      </c>
      <c r="O3920" s="0" t="n">
        <v>12</v>
      </c>
      <c r="P3920" s="0" t="n">
        <v>350</v>
      </c>
      <c r="Q3920" s="0" t="n">
        <v>3.1</v>
      </c>
      <c r="R3920" s="0" t="str">
        <f aca="false">INDEX(Lookup!$B$4:$B$18,MATCH(C3920,Lookup!$A$4:$A$18,0))</f>
        <v>India</v>
      </c>
      <c r="S3920" s="20" t="n">
        <f aca="false">INDEX(Lookup!$D$4:$D$18,MATCH(C3920,Lookup!$A$4:$A$18,0))</f>
        <v>0.012</v>
      </c>
      <c r="T3920" s="21" t="n">
        <f aca="false">ROUND(P3920*S3920,2)</f>
        <v>4.2</v>
      </c>
      <c r="U3920" s="21" t="n">
        <f aca="false">IF(T3920&lt;=10,1,IF(T3920&lt;=20,2,IF(T3920&lt;=30,3,IF(T3920&lt;=40,4,IF(T3920&lt;=50,5,IF(T3920&lt;=100,6,IF(T3920&lt;=250,7,8)))))))</f>
        <v>1</v>
      </c>
      <c r="V3920" s="21" t="n">
        <f aca="false">IF(AND(OR(Dashboard!$T$3="All",R3920=Dashboard!$T$3),OR(Dashboard!$T$4="All",D3920=Dashboard!$T$4)),1,0)</f>
        <v>1</v>
      </c>
      <c r="W3920" s="21" t="n">
        <f aca="false">IF(V3920=1,T3920+ROW()/10000000,0)</f>
        <v>4.200392</v>
      </c>
    </row>
    <row r="3921" customFormat="false" ht="15" hidden="false" customHeight="false" outlineLevel="0" collapsed="false">
      <c r="A3921" s="0" t="n">
        <v>4250</v>
      </c>
      <c r="B3921" s="0" t="s">
        <v>9595</v>
      </c>
      <c r="C3921" s="0" t="n">
        <v>1</v>
      </c>
      <c r="D3921" s="0" t="s">
        <v>6924</v>
      </c>
      <c r="E3921" s="0" t="s">
        <v>9596</v>
      </c>
      <c r="F3921" s="0" t="s">
        <v>9570</v>
      </c>
      <c r="G3921" s="0" t="s">
        <v>9571</v>
      </c>
      <c r="H3921" s="0" t="s">
        <v>69</v>
      </c>
      <c r="I3921" s="0" t="s">
        <v>2123</v>
      </c>
      <c r="J3921" s="0" t="s">
        <v>46</v>
      </c>
      <c r="K3921" s="0" t="s">
        <v>46</v>
      </c>
      <c r="L3921" s="0" t="s">
        <v>47</v>
      </c>
      <c r="M3921" s="0" t="s">
        <v>47</v>
      </c>
      <c r="N3921" s="0" t="n">
        <v>3</v>
      </c>
      <c r="O3921" s="0" t="n">
        <v>180</v>
      </c>
      <c r="P3921" s="0" t="n">
        <v>1000</v>
      </c>
      <c r="Q3921" s="0" t="n">
        <v>3.4</v>
      </c>
      <c r="R3921" s="0" t="str">
        <f aca="false">INDEX(Lookup!$B$4:$B$18,MATCH(C3921,Lookup!$A$4:$A$18,0))</f>
        <v>India</v>
      </c>
      <c r="S3921" s="20" t="n">
        <f aca="false">INDEX(Lookup!$D$4:$D$18,MATCH(C3921,Lookup!$A$4:$A$18,0))</f>
        <v>0.012</v>
      </c>
      <c r="T3921" s="21" t="n">
        <f aca="false">ROUND(P3921*S3921,2)</f>
        <v>12</v>
      </c>
      <c r="U3921" s="21" t="n">
        <f aca="false">IF(T3921&lt;=10,1,IF(T3921&lt;=20,2,IF(T3921&lt;=30,3,IF(T3921&lt;=40,4,IF(T3921&lt;=50,5,IF(T3921&lt;=100,6,IF(T3921&lt;=250,7,8)))))))</f>
        <v>2</v>
      </c>
      <c r="V3921" s="21" t="n">
        <f aca="false">IF(AND(OR(Dashboard!$T$3="All",R3921=Dashboard!$T$3),OR(Dashboard!$T$4="All",D3921=Dashboard!$T$4)),1,0)</f>
        <v>1</v>
      </c>
      <c r="W3921" s="21" t="n">
        <f aca="false">IF(V3921=1,T3921+ROW()/10000000,0)</f>
        <v>12.0003921</v>
      </c>
    </row>
    <row r="3922" customFormat="false" ht="15" hidden="false" customHeight="false" outlineLevel="0" collapsed="false">
      <c r="A3922" s="0" t="n">
        <v>300607</v>
      </c>
      <c r="B3922" s="0" t="s">
        <v>9597</v>
      </c>
      <c r="C3922" s="0" t="n">
        <v>1</v>
      </c>
      <c r="D3922" s="0" t="s">
        <v>6924</v>
      </c>
      <c r="E3922" s="0" t="s">
        <v>9598</v>
      </c>
      <c r="F3922" s="0" t="s">
        <v>9570</v>
      </c>
      <c r="G3922" s="0" t="s">
        <v>9571</v>
      </c>
      <c r="H3922" s="0" t="s">
        <v>2136</v>
      </c>
      <c r="I3922" s="0" t="s">
        <v>2123</v>
      </c>
      <c r="J3922" s="0" t="s">
        <v>47</v>
      </c>
      <c r="K3922" s="0" t="s">
        <v>46</v>
      </c>
      <c r="L3922" s="0" t="s">
        <v>47</v>
      </c>
      <c r="M3922" s="0" t="s">
        <v>47</v>
      </c>
      <c r="N3922" s="0" t="n">
        <v>2</v>
      </c>
      <c r="O3922" s="0" t="n">
        <v>16</v>
      </c>
      <c r="P3922" s="0" t="n">
        <v>500</v>
      </c>
      <c r="Q3922" s="0" t="n">
        <v>2.6</v>
      </c>
      <c r="R3922" s="0" t="str">
        <f aca="false">INDEX(Lookup!$B$4:$B$18,MATCH(C3922,Lookup!$A$4:$A$18,0))</f>
        <v>India</v>
      </c>
      <c r="S3922" s="20" t="n">
        <f aca="false">INDEX(Lookup!$D$4:$D$18,MATCH(C3922,Lookup!$A$4:$A$18,0))</f>
        <v>0.012</v>
      </c>
      <c r="T3922" s="21" t="n">
        <f aca="false">ROUND(P3922*S3922,2)</f>
        <v>6</v>
      </c>
      <c r="U3922" s="21" t="n">
        <f aca="false">IF(T3922&lt;=10,1,IF(T3922&lt;=20,2,IF(T3922&lt;=30,3,IF(T3922&lt;=40,4,IF(T3922&lt;=50,5,IF(T3922&lt;=100,6,IF(T3922&lt;=250,7,8)))))))</f>
        <v>1</v>
      </c>
      <c r="V3922" s="21" t="n">
        <f aca="false">IF(AND(OR(Dashboard!$T$3="All",R3922=Dashboard!$T$3),OR(Dashboard!$T$4="All",D3922=Dashboard!$T$4)),1,0)</f>
        <v>1</v>
      </c>
      <c r="W3922" s="21" t="n">
        <f aca="false">IF(V3922=1,T3922+ROW()/10000000,0)</f>
        <v>6.0003922</v>
      </c>
    </row>
    <row r="3923" customFormat="false" ht="15" hidden="false" customHeight="false" outlineLevel="0" collapsed="false">
      <c r="A3923" s="0" t="n">
        <v>301325</v>
      </c>
      <c r="B3923" s="0" t="s">
        <v>9599</v>
      </c>
      <c r="C3923" s="0" t="n">
        <v>1</v>
      </c>
      <c r="D3923" s="0" t="s">
        <v>6924</v>
      </c>
      <c r="E3923" s="0" t="s">
        <v>9600</v>
      </c>
      <c r="F3923" s="0" t="s">
        <v>9570</v>
      </c>
      <c r="G3923" s="0" t="s">
        <v>9571</v>
      </c>
      <c r="H3923" s="0" t="s">
        <v>2128</v>
      </c>
      <c r="I3923" s="0" t="s">
        <v>2123</v>
      </c>
      <c r="J3923" s="0" t="s">
        <v>47</v>
      </c>
      <c r="K3923" s="0" t="s">
        <v>47</v>
      </c>
      <c r="L3923" s="0" t="s">
        <v>47</v>
      </c>
      <c r="M3923" s="0" t="s">
        <v>47</v>
      </c>
      <c r="N3923" s="0" t="n">
        <v>1</v>
      </c>
      <c r="O3923" s="0" t="n">
        <v>21</v>
      </c>
      <c r="P3923" s="0" t="n">
        <v>400</v>
      </c>
      <c r="Q3923" s="0" t="n">
        <v>2.6</v>
      </c>
      <c r="R3923" s="0" t="str">
        <f aca="false">INDEX(Lookup!$B$4:$B$18,MATCH(C3923,Lookup!$A$4:$A$18,0))</f>
        <v>India</v>
      </c>
      <c r="S3923" s="20" t="n">
        <f aca="false">INDEX(Lookup!$D$4:$D$18,MATCH(C3923,Lookup!$A$4:$A$18,0))</f>
        <v>0.012</v>
      </c>
      <c r="T3923" s="21" t="n">
        <f aca="false">ROUND(P3923*S3923,2)</f>
        <v>4.8</v>
      </c>
      <c r="U3923" s="21" t="n">
        <f aca="false">IF(T3923&lt;=10,1,IF(T3923&lt;=20,2,IF(T3923&lt;=30,3,IF(T3923&lt;=40,4,IF(T3923&lt;=50,5,IF(T3923&lt;=100,6,IF(T3923&lt;=250,7,8)))))))</f>
        <v>1</v>
      </c>
      <c r="V3923" s="21" t="n">
        <f aca="false">IF(AND(OR(Dashboard!$T$3="All",R3923=Dashboard!$T$3),OR(Dashboard!$T$4="All",D3923=Dashboard!$T$4)),1,0)</f>
        <v>1</v>
      </c>
      <c r="W3923" s="21" t="n">
        <f aca="false">IF(V3923=1,T3923+ROW()/10000000,0)</f>
        <v>4.8003923</v>
      </c>
    </row>
    <row r="3924" customFormat="false" ht="15" hidden="false" customHeight="false" outlineLevel="0" collapsed="false">
      <c r="A3924" s="0" t="n">
        <v>308277</v>
      </c>
      <c r="B3924" s="0" t="s">
        <v>9601</v>
      </c>
      <c r="C3924" s="0" t="n">
        <v>1</v>
      </c>
      <c r="D3924" s="0" t="s">
        <v>6924</v>
      </c>
      <c r="E3924" s="0" t="s">
        <v>9602</v>
      </c>
      <c r="F3924" s="0" t="s">
        <v>9570</v>
      </c>
      <c r="G3924" s="0" t="s">
        <v>9571</v>
      </c>
      <c r="H3924" s="0" t="s">
        <v>3129</v>
      </c>
      <c r="I3924" s="0" t="s">
        <v>2123</v>
      </c>
      <c r="J3924" s="0" t="s">
        <v>47</v>
      </c>
      <c r="K3924" s="0" t="s">
        <v>47</v>
      </c>
      <c r="L3924" s="0" t="s">
        <v>47</v>
      </c>
      <c r="M3924" s="0" t="s">
        <v>47</v>
      </c>
      <c r="N3924" s="0" t="n">
        <v>1</v>
      </c>
      <c r="O3924" s="0" t="n">
        <v>10</v>
      </c>
      <c r="P3924" s="0" t="n">
        <v>350</v>
      </c>
      <c r="Q3924" s="0" t="n">
        <v>2.9</v>
      </c>
      <c r="R3924" s="0" t="str">
        <f aca="false">INDEX(Lookup!$B$4:$B$18,MATCH(C3924,Lookup!$A$4:$A$18,0))</f>
        <v>India</v>
      </c>
      <c r="S3924" s="20" t="n">
        <f aca="false">INDEX(Lookup!$D$4:$D$18,MATCH(C3924,Lookup!$A$4:$A$18,0))</f>
        <v>0.012</v>
      </c>
      <c r="T3924" s="21" t="n">
        <f aca="false">ROUND(P3924*S3924,2)</f>
        <v>4.2</v>
      </c>
      <c r="U3924" s="21" t="n">
        <f aca="false">IF(T3924&lt;=10,1,IF(T3924&lt;=20,2,IF(T3924&lt;=30,3,IF(T3924&lt;=40,4,IF(T3924&lt;=50,5,IF(T3924&lt;=100,6,IF(T3924&lt;=250,7,8)))))))</f>
        <v>1</v>
      </c>
      <c r="V3924" s="21" t="n">
        <f aca="false">IF(AND(OR(Dashboard!$T$3="All",R3924=Dashboard!$T$3),OR(Dashboard!$T$4="All",D3924=Dashboard!$T$4)),1,0)</f>
        <v>1</v>
      </c>
      <c r="W3924" s="21" t="n">
        <f aca="false">IF(V3924=1,T3924+ROW()/10000000,0)</f>
        <v>4.2003924</v>
      </c>
    </row>
    <row r="3925" customFormat="false" ht="15" hidden="false" customHeight="false" outlineLevel="0" collapsed="false">
      <c r="A3925" s="0" t="n">
        <v>301328</v>
      </c>
      <c r="B3925" s="0" t="s">
        <v>9603</v>
      </c>
      <c r="C3925" s="0" t="n">
        <v>1</v>
      </c>
      <c r="D3925" s="0" t="s">
        <v>6924</v>
      </c>
      <c r="E3925" s="0" t="s">
        <v>9604</v>
      </c>
      <c r="F3925" s="0" t="s">
        <v>9570</v>
      </c>
      <c r="G3925" s="0" t="s">
        <v>9571</v>
      </c>
      <c r="H3925" s="0" t="s">
        <v>8017</v>
      </c>
      <c r="I3925" s="0" t="s">
        <v>2123</v>
      </c>
      <c r="J3925" s="0" t="s">
        <v>47</v>
      </c>
      <c r="K3925" s="0" t="s">
        <v>46</v>
      </c>
      <c r="L3925" s="0" t="s">
        <v>47</v>
      </c>
      <c r="M3925" s="0" t="s">
        <v>47</v>
      </c>
      <c r="N3925" s="0" t="n">
        <v>2</v>
      </c>
      <c r="O3925" s="0" t="n">
        <v>114</v>
      </c>
      <c r="P3925" s="0" t="n">
        <v>500</v>
      </c>
      <c r="Q3925" s="0" t="n">
        <v>2.6</v>
      </c>
      <c r="R3925" s="0" t="str">
        <f aca="false">INDEX(Lookup!$B$4:$B$18,MATCH(C3925,Lookup!$A$4:$A$18,0))</f>
        <v>India</v>
      </c>
      <c r="S3925" s="20" t="n">
        <f aca="false">INDEX(Lookup!$D$4:$D$18,MATCH(C3925,Lookup!$A$4:$A$18,0))</f>
        <v>0.012</v>
      </c>
      <c r="T3925" s="21" t="n">
        <f aca="false">ROUND(P3925*S3925,2)</f>
        <v>6</v>
      </c>
      <c r="U3925" s="21" t="n">
        <f aca="false">IF(T3925&lt;=10,1,IF(T3925&lt;=20,2,IF(T3925&lt;=30,3,IF(T3925&lt;=40,4,IF(T3925&lt;=50,5,IF(T3925&lt;=100,6,IF(T3925&lt;=250,7,8)))))))</f>
        <v>1</v>
      </c>
      <c r="V3925" s="21" t="n">
        <f aca="false">IF(AND(OR(Dashboard!$T$3="All",R3925=Dashboard!$T$3),OR(Dashboard!$T$4="All",D3925=Dashboard!$T$4)),1,0)</f>
        <v>1</v>
      </c>
      <c r="W3925" s="21" t="n">
        <f aca="false">IF(V3925=1,T3925+ROW()/10000000,0)</f>
        <v>6.0003925</v>
      </c>
    </row>
    <row r="3926" customFormat="false" ht="15" hidden="false" customHeight="false" outlineLevel="0" collapsed="false">
      <c r="A3926" s="0" t="n">
        <v>18313482</v>
      </c>
      <c r="B3926" s="0" t="s">
        <v>9605</v>
      </c>
      <c r="C3926" s="0" t="n">
        <v>1</v>
      </c>
      <c r="D3926" s="0" t="s">
        <v>6924</v>
      </c>
      <c r="E3926" s="0" t="s">
        <v>9606</v>
      </c>
      <c r="F3926" s="0" t="s">
        <v>9570</v>
      </c>
      <c r="G3926" s="0" t="s">
        <v>9571</v>
      </c>
      <c r="H3926" s="0" t="s">
        <v>4323</v>
      </c>
      <c r="I3926" s="0" t="s">
        <v>2123</v>
      </c>
      <c r="J3926" s="0" t="s">
        <v>47</v>
      </c>
      <c r="K3926" s="0" t="s">
        <v>47</v>
      </c>
      <c r="L3926" s="0" t="s">
        <v>47</v>
      </c>
      <c r="M3926" s="0" t="s">
        <v>47</v>
      </c>
      <c r="N3926" s="0" t="n">
        <v>2</v>
      </c>
      <c r="O3926" s="0" t="n">
        <v>13</v>
      </c>
      <c r="P3926" s="0" t="n">
        <v>800</v>
      </c>
      <c r="Q3926" s="0" t="n">
        <v>3.3</v>
      </c>
      <c r="R3926" s="0" t="str">
        <f aca="false">INDEX(Lookup!$B$4:$B$18,MATCH(C3926,Lookup!$A$4:$A$18,0))</f>
        <v>India</v>
      </c>
      <c r="S3926" s="20" t="n">
        <f aca="false">INDEX(Lookup!$D$4:$D$18,MATCH(C3926,Lookup!$A$4:$A$18,0))</f>
        <v>0.012</v>
      </c>
      <c r="T3926" s="21" t="n">
        <f aca="false">ROUND(P3926*S3926,2)</f>
        <v>9.6</v>
      </c>
      <c r="U3926" s="21" t="n">
        <f aca="false">IF(T3926&lt;=10,1,IF(T3926&lt;=20,2,IF(T3926&lt;=30,3,IF(T3926&lt;=40,4,IF(T3926&lt;=50,5,IF(T3926&lt;=100,6,IF(T3926&lt;=250,7,8)))))))</f>
        <v>1</v>
      </c>
      <c r="V3926" s="21" t="n">
        <f aca="false">IF(AND(OR(Dashboard!$T$3="All",R3926=Dashboard!$T$3),OR(Dashboard!$T$4="All",D3926=Dashboard!$T$4)),1,0)</f>
        <v>1</v>
      </c>
      <c r="W3926" s="21" t="n">
        <f aca="false">IF(V3926=1,T3926+ROW()/10000000,0)</f>
        <v>9.6003926</v>
      </c>
    </row>
    <row r="3927" customFormat="false" ht="15" hidden="false" customHeight="false" outlineLevel="0" collapsed="false">
      <c r="A3927" s="0" t="n">
        <v>18287406</v>
      </c>
      <c r="B3927" s="0" t="s">
        <v>9607</v>
      </c>
      <c r="C3927" s="0" t="n">
        <v>1</v>
      </c>
      <c r="D3927" s="0" t="s">
        <v>6924</v>
      </c>
      <c r="E3927" s="0" t="s">
        <v>9608</v>
      </c>
      <c r="F3927" s="0" t="s">
        <v>9570</v>
      </c>
      <c r="G3927" s="0" t="s">
        <v>9571</v>
      </c>
      <c r="H3927" s="0" t="s">
        <v>2147</v>
      </c>
      <c r="I3927" s="0" t="s">
        <v>2123</v>
      </c>
      <c r="J3927" s="0" t="s">
        <v>47</v>
      </c>
      <c r="K3927" s="0" t="s">
        <v>46</v>
      </c>
      <c r="L3927" s="0" t="s">
        <v>47</v>
      </c>
      <c r="M3927" s="0" t="s">
        <v>47</v>
      </c>
      <c r="N3927" s="0" t="n">
        <v>2</v>
      </c>
      <c r="O3927" s="0" t="n">
        <v>8</v>
      </c>
      <c r="P3927" s="0" t="n">
        <v>800</v>
      </c>
      <c r="Q3927" s="0" t="n">
        <v>2.9</v>
      </c>
      <c r="R3927" s="0" t="str">
        <f aca="false">INDEX(Lookup!$B$4:$B$18,MATCH(C3927,Lookup!$A$4:$A$18,0))</f>
        <v>India</v>
      </c>
      <c r="S3927" s="20" t="n">
        <f aca="false">INDEX(Lookup!$D$4:$D$18,MATCH(C3927,Lookup!$A$4:$A$18,0))</f>
        <v>0.012</v>
      </c>
      <c r="T3927" s="21" t="n">
        <f aca="false">ROUND(P3927*S3927,2)</f>
        <v>9.6</v>
      </c>
      <c r="U3927" s="21" t="n">
        <f aca="false">IF(T3927&lt;=10,1,IF(T3927&lt;=20,2,IF(T3927&lt;=30,3,IF(T3927&lt;=40,4,IF(T3927&lt;=50,5,IF(T3927&lt;=100,6,IF(T3927&lt;=250,7,8)))))))</f>
        <v>1</v>
      </c>
      <c r="V3927" s="21" t="n">
        <f aca="false">IF(AND(OR(Dashboard!$T$3="All",R3927=Dashboard!$T$3),OR(Dashboard!$T$4="All",D3927=Dashboard!$T$4)),1,0)</f>
        <v>1</v>
      </c>
      <c r="W3927" s="21" t="n">
        <f aca="false">IF(V3927=1,T3927+ROW()/10000000,0)</f>
        <v>9.6003927</v>
      </c>
    </row>
    <row r="3928" customFormat="false" ht="15" hidden="false" customHeight="false" outlineLevel="0" collapsed="false">
      <c r="A3928" s="0" t="n">
        <v>18354624</v>
      </c>
      <c r="B3928" s="0" t="s">
        <v>9609</v>
      </c>
      <c r="C3928" s="0" t="n">
        <v>1</v>
      </c>
      <c r="D3928" s="0" t="s">
        <v>6924</v>
      </c>
      <c r="E3928" s="0" t="s">
        <v>9610</v>
      </c>
      <c r="F3928" s="0" t="s">
        <v>9570</v>
      </c>
      <c r="G3928" s="0" t="s">
        <v>9571</v>
      </c>
      <c r="H3928" s="0" t="s">
        <v>402</v>
      </c>
      <c r="I3928" s="0" t="s">
        <v>2123</v>
      </c>
      <c r="J3928" s="0" t="s">
        <v>47</v>
      </c>
      <c r="K3928" s="0" t="s">
        <v>46</v>
      </c>
      <c r="L3928" s="0" t="s">
        <v>47</v>
      </c>
      <c r="M3928" s="0" t="s">
        <v>47</v>
      </c>
      <c r="N3928" s="0" t="n">
        <v>1</v>
      </c>
      <c r="O3928" s="0" t="n">
        <v>4</v>
      </c>
      <c r="P3928" s="0" t="n">
        <v>250</v>
      </c>
      <c r="Q3928" s="0" t="n">
        <v>3.1</v>
      </c>
      <c r="R3928" s="0" t="str">
        <f aca="false">INDEX(Lookup!$B$4:$B$18,MATCH(C3928,Lookup!$A$4:$A$18,0))</f>
        <v>India</v>
      </c>
      <c r="S3928" s="20" t="n">
        <f aca="false">INDEX(Lookup!$D$4:$D$18,MATCH(C3928,Lookup!$A$4:$A$18,0))</f>
        <v>0.012</v>
      </c>
      <c r="T3928" s="21" t="n">
        <f aca="false">ROUND(P3928*S3928,2)</f>
        <v>3</v>
      </c>
      <c r="U3928" s="21" t="n">
        <f aca="false">IF(T3928&lt;=10,1,IF(T3928&lt;=20,2,IF(T3928&lt;=30,3,IF(T3928&lt;=40,4,IF(T3928&lt;=50,5,IF(T3928&lt;=100,6,IF(T3928&lt;=250,7,8)))))))</f>
        <v>1</v>
      </c>
      <c r="V3928" s="21" t="n">
        <f aca="false">IF(AND(OR(Dashboard!$T$3="All",R3928=Dashboard!$T$3),OR(Dashboard!$T$4="All",D3928=Dashboard!$T$4)),1,0)</f>
        <v>1</v>
      </c>
      <c r="W3928" s="21" t="n">
        <f aca="false">IF(V3928=1,T3928+ROW()/10000000,0)</f>
        <v>3.0003928</v>
      </c>
    </row>
    <row r="3929" customFormat="false" ht="15" hidden="false" customHeight="false" outlineLevel="0" collapsed="false">
      <c r="A3929" s="0" t="n">
        <v>307025</v>
      </c>
      <c r="B3929" s="0" t="s">
        <v>9611</v>
      </c>
      <c r="C3929" s="0" t="n">
        <v>1</v>
      </c>
      <c r="D3929" s="0" t="s">
        <v>6924</v>
      </c>
      <c r="E3929" s="0" t="s">
        <v>9612</v>
      </c>
      <c r="F3929" s="0" t="s">
        <v>9570</v>
      </c>
      <c r="G3929" s="0" t="s">
        <v>9571</v>
      </c>
      <c r="H3929" s="0" t="s">
        <v>2128</v>
      </c>
      <c r="I3929" s="0" t="s">
        <v>2123</v>
      </c>
      <c r="J3929" s="0" t="s">
        <v>47</v>
      </c>
      <c r="K3929" s="0" t="s">
        <v>47</v>
      </c>
      <c r="L3929" s="0" t="s">
        <v>47</v>
      </c>
      <c r="M3929" s="0" t="s">
        <v>47</v>
      </c>
      <c r="N3929" s="0" t="n">
        <v>1</v>
      </c>
      <c r="O3929" s="0" t="n">
        <v>8</v>
      </c>
      <c r="P3929" s="0" t="n">
        <v>150</v>
      </c>
      <c r="Q3929" s="0" t="n">
        <v>2.8</v>
      </c>
      <c r="R3929" s="0" t="str">
        <f aca="false">INDEX(Lookup!$B$4:$B$18,MATCH(C3929,Lookup!$A$4:$A$18,0))</f>
        <v>India</v>
      </c>
      <c r="S3929" s="20" t="n">
        <f aca="false">INDEX(Lookup!$D$4:$D$18,MATCH(C3929,Lookup!$A$4:$A$18,0))</f>
        <v>0.012</v>
      </c>
      <c r="T3929" s="21" t="n">
        <f aca="false">ROUND(P3929*S3929,2)</f>
        <v>1.8</v>
      </c>
      <c r="U3929" s="21" t="n">
        <f aca="false">IF(T3929&lt;=10,1,IF(T3929&lt;=20,2,IF(T3929&lt;=30,3,IF(T3929&lt;=40,4,IF(T3929&lt;=50,5,IF(T3929&lt;=100,6,IF(T3929&lt;=250,7,8)))))))</f>
        <v>1</v>
      </c>
      <c r="V3929" s="21" t="n">
        <f aca="false">IF(AND(OR(Dashboard!$T$3="All",R3929=Dashboard!$T$3),OR(Dashboard!$T$4="All",D3929=Dashboard!$T$4)),1,0)</f>
        <v>1</v>
      </c>
      <c r="W3929" s="21" t="n">
        <f aca="false">IF(V3929=1,T3929+ROW()/10000000,0)</f>
        <v>1.8003929</v>
      </c>
    </row>
    <row r="3930" customFormat="false" ht="15" hidden="false" customHeight="false" outlineLevel="0" collapsed="false">
      <c r="A3930" s="0" t="n">
        <v>18469980</v>
      </c>
      <c r="B3930" s="0" t="s">
        <v>9613</v>
      </c>
      <c r="C3930" s="0" t="n">
        <v>1</v>
      </c>
      <c r="D3930" s="0" t="s">
        <v>6924</v>
      </c>
      <c r="E3930" s="0" t="s">
        <v>9577</v>
      </c>
      <c r="F3930" s="0" t="s">
        <v>9570</v>
      </c>
      <c r="G3930" s="0" t="s">
        <v>9571</v>
      </c>
      <c r="H3930" s="0" t="s">
        <v>2868</v>
      </c>
      <c r="I3930" s="0" t="s">
        <v>2123</v>
      </c>
      <c r="J3930" s="0" t="s">
        <v>47</v>
      </c>
      <c r="K3930" s="0" t="s">
        <v>47</v>
      </c>
      <c r="L3930" s="0" t="s">
        <v>47</v>
      </c>
      <c r="M3930" s="0" t="s">
        <v>47</v>
      </c>
      <c r="N3930" s="0" t="n">
        <v>2</v>
      </c>
      <c r="O3930" s="0" t="n">
        <v>8</v>
      </c>
      <c r="P3930" s="0" t="n">
        <v>800</v>
      </c>
      <c r="Q3930" s="0" t="n">
        <v>3.2</v>
      </c>
      <c r="R3930" s="0" t="str">
        <f aca="false">INDEX(Lookup!$B$4:$B$18,MATCH(C3930,Lookup!$A$4:$A$18,0))</f>
        <v>India</v>
      </c>
      <c r="S3930" s="20" t="n">
        <f aca="false">INDEX(Lookup!$D$4:$D$18,MATCH(C3930,Lookup!$A$4:$A$18,0))</f>
        <v>0.012</v>
      </c>
      <c r="T3930" s="21" t="n">
        <f aca="false">ROUND(P3930*S3930,2)</f>
        <v>9.6</v>
      </c>
      <c r="U3930" s="21" t="n">
        <f aca="false">IF(T3930&lt;=10,1,IF(T3930&lt;=20,2,IF(T3930&lt;=30,3,IF(T3930&lt;=40,4,IF(T3930&lt;=50,5,IF(T3930&lt;=100,6,IF(T3930&lt;=250,7,8)))))))</f>
        <v>1</v>
      </c>
      <c r="V3930" s="21" t="n">
        <f aca="false">IF(AND(OR(Dashboard!$T$3="All",R3930=Dashboard!$T$3),OR(Dashboard!$T$4="All",D3930=Dashboard!$T$4)),1,0)</f>
        <v>1</v>
      </c>
      <c r="W3930" s="21" t="n">
        <f aca="false">IF(V3930=1,T3930+ROW()/10000000,0)</f>
        <v>9.600393</v>
      </c>
    </row>
    <row r="3931" customFormat="false" ht="15" hidden="false" customHeight="false" outlineLevel="0" collapsed="false">
      <c r="A3931" s="0" t="n">
        <v>309593</v>
      </c>
      <c r="B3931" s="0" t="s">
        <v>9614</v>
      </c>
      <c r="C3931" s="0" t="n">
        <v>1</v>
      </c>
      <c r="D3931" s="0" t="s">
        <v>6924</v>
      </c>
      <c r="E3931" s="0" t="s">
        <v>9615</v>
      </c>
      <c r="F3931" s="0" t="s">
        <v>9570</v>
      </c>
      <c r="G3931" s="0" t="s">
        <v>9571</v>
      </c>
      <c r="H3931" s="0" t="s">
        <v>69</v>
      </c>
      <c r="I3931" s="0" t="s">
        <v>2123</v>
      </c>
      <c r="J3931" s="0" t="s">
        <v>47</v>
      </c>
      <c r="K3931" s="0" t="s">
        <v>46</v>
      </c>
      <c r="L3931" s="0" t="s">
        <v>47</v>
      </c>
      <c r="M3931" s="0" t="s">
        <v>47</v>
      </c>
      <c r="N3931" s="0" t="n">
        <v>1</v>
      </c>
      <c r="O3931" s="0" t="n">
        <v>32</v>
      </c>
      <c r="P3931" s="0" t="n">
        <v>350</v>
      </c>
      <c r="Q3931" s="0" t="n">
        <v>3.3</v>
      </c>
      <c r="R3931" s="0" t="str">
        <f aca="false">INDEX(Lookup!$B$4:$B$18,MATCH(C3931,Lookup!$A$4:$A$18,0))</f>
        <v>India</v>
      </c>
      <c r="S3931" s="20" t="n">
        <f aca="false">INDEX(Lookup!$D$4:$D$18,MATCH(C3931,Lookup!$A$4:$A$18,0))</f>
        <v>0.012</v>
      </c>
      <c r="T3931" s="21" t="n">
        <f aca="false">ROUND(P3931*S3931,2)</f>
        <v>4.2</v>
      </c>
      <c r="U3931" s="21" t="n">
        <f aca="false">IF(T3931&lt;=10,1,IF(T3931&lt;=20,2,IF(T3931&lt;=30,3,IF(T3931&lt;=40,4,IF(T3931&lt;=50,5,IF(T3931&lt;=100,6,IF(T3931&lt;=250,7,8)))))))</f>
        <v>1</v>
      </c>
      <c r="V3931" s="21" t="n">
        <f aca="false">IF(AND(OR(Dashboard!$T$3="All",R3931=Dashboard!$T$3),OR(Dashboard!$T$4="All",D3931=Dashboard!$T$4)),1,0)</f>
        <v>1</v>
      </c>
      <c r="W3931" s="21" t="n">
        <f aca="false">IF(V3931=1,T3931+ROW()/10000000,0)</f>
        <v>4.2003931</v>
      </c>
    </row>
    <row r="3932" customFormat="false" ht="15" hidden="false" customHeight="false" outlineLevel="0" collapsed="false">
      <c r="A3932" s="0" t="n">
        <v>18252376</v>
      </c>
      <c r="B3932" s="0" t="s">
        <v>7281</v>
      </c>
      <c r="C3932" s="0" t="n">
        <v>1</v>
      </c>
      <c r="D3932" s="0" t="s">
        <v>6924</v>
      </c>
      <c r="E3932" s="0" t="s">
        <v>9616</v>
      </c>
      <c r="F3932" s="0" t="s">
        <v>9570</v>
      </c>
      <c r="G3932" s="0" t="s">
        <v>9571</v>
      </c>
      <c r="H3932" s="0" t="s">
        <v>3015</v>
      </c>
      <c r="I3932" s="0" t="s">
        <v>2123</v>
      </c>
      <c r="J3932" s="0" t="s">
        <v>47</v>
      </c>
      <c r="K3932" s="0" t="s">
        <v>46</v>
      </c>
      <c r="L3932" s="0" t="s">
        <v>47</v>
      </c>
      <c r="M3932" s="0" t="s">
        <v>47</v>
      </c>
      <c r="N3932" s="0" t="n">
        <v>1</v>
      </c>
      <c r="O3932" s="0" t="n">
        <v>9</v>
      </c>
      <c r="P3932" s="0" t="n">
        <v>300</v>
      </c>
      <c r="Q3932" s="0" t="n">
        <v>2.9</v>
      </c>
      <c r="R3932" s="0" t="str">
        <f aca="false">INDEX(Lookup!$B$4:$B$18,MATCH(C3932,Lookup!$A$4:$A$18,0))</f>
        <v>India</v>
      </c>
      <c r="S3932" s="20" t="n">
        <f aca="false">INDEX(Lookup!$D$4:$D$18,MATCH(C3932,Lookup!$A$4:$A$18,0))</f>
        <v>0.012</v>
      </c>
      <c r="T3932" s="21" t="n">
        <f aca="false">ROUND(P3932*S3932,2)</f>
        <v>3.6</v>
      </c>
      <c r="U3932" s="21" t="n">
        <f aca="false">IF(T3932&lt;=10,1,IF(T3932&lt;=20,2,IF(T3932&lt;=30,3,IF(T3932&lt;=40,4,IF(T3932&lt;=50,5,IF(T3932&lt;=100,6,IF(T3932&lt;=250,7,8)))))))</f>
        <v>1</v>
      </c>
      <c r="V3932" s="21" t="n">
        <f aca="false">IF(AND(OR(Dashboard!$T$3="All",R3932=Dashboard!$T$3),OR(Dashboard!$T$4="All",D3932=Dashboard!$T$4)),1,0)</f>
        <v>1</v>
      </c>
      <c r="W3932" s="21" t="n">
        <f aca="false">IF(V3932=1,T3932+ROW()/10000000,0)</f>
        <v>3.6003932</v>
      </c>
    </row>
    <row r="3933" customFormat="false" ht="15" hidden="false" customHeight="false" outlineLevel="0" collapsed="false">
      <c r="A3933" s="0" t="n">
        <v>312809</v>
      </c>
      <c r="B3933" s="0" t="s">
        <v>9617</v>
      </c>
      <c r="C3933" s="0" t="n">
        <v>1</v>
      </c>
      <c r="D3933" s="0" t="s">
        <v>6924</v>
      </c>
      <c r="E3933" s="0" t="s">
        <v>9618</v>
      </c>
      <c r="F3933" s="0" t="s">
        <v>9570</v>
      </c>
      <c r="G3933" s="0" t="s">
        <v>9571</v>
      </c>
      <c r="H3933" s="0" t="s">
        <v>2359</v>
      </c>
      <c r="I3933" s="0" t="s">
        <v>2123</v>
      </c>
      <c r="J3933" s="0" t="s">
        <v>47</v>
      </c>
      <c r="K3933" s="0" t="s">
        <v>46</v>
      </c>
      <c r="L3933" s="0" t="s">
        <v>47</v>
      </c>
      <c r="M3933" s="0" t="s">
        <v>47</v>
      </c>
      <c r="N3933" s="0" t="n">
        <v>2</v>
      </c>
      <c r="O3933" s="0" t="n">
        <v>10</v>
      </c>
      <c r="P3933" s="0" t="n">
        <v>600</v>
      </c>
      <c r="Q3933" s="0" t="n">
        <v>2.7</v>
      </c>
      <c r="R3933" s="0" t="str">
        <f aca="false">INDEX(Lookup!$B$4:$B$18,MATCH(C3933,Lookup!$A$4:$A$18,0))</f>
        <v>India</v>
      </c>
      <c r="S3933" s="20" t="n">
        <f aca="false">INDEX(Lookup!$D$4:$D$18,MATCH(C3933,Lookup!$A$4:$A$18,0))</f>
        <v>0.012</v>
      </c>
      <c r="T3933" s="21" t="n">
        <f aca="false">ROUND(P3933*S3933,2)</f>
        <v>7.2</v>
      </c>
      <c r="U3933" s="21" t="n">
        <f aca="false">IF(T3933&lt;=10,1,IF(T3933&lt;=20,2,IF(T3933&lt;=30,3,IF(T3933&lt;=40,4,IF(T3933&lt;=50,5,IF(T3933&lt;=100,6,IF(T3933&lt;=250,7,8)))))))</f>
        <v>1</v>
      </c>
      <c r="V3933" s="21" t="n">
        <f aca="false">IF(AND(OR(Dashboard!$T$3="All",R3933=Dashboard!$T$3),OR(Dashboard!$T$4="All",D3933=Dashboard!$T$4)),1,0)</f>
        <v>1</v>
      </c>
      <c r="W3933" s="21" t="n">
        <f aca="false">IF(V3933=1,T3933+ROW()/10000000,0)</f>
        <v>7.2003933</v>
      </c>
    </row>
    <row r="3934" customFormat="false" ht="15" hidden="false" customHeight="false" outlineLevel="0" collapsed="false">
      <c r="A3934" s="0" t="n">
        <v>304546</v>
      </c>
      <c r="B3934" s="0" t="s">
        <v>7030</v>
      </c>
      <c r="C3934" s="0" t="n">
        <v>1</v>
      </c>
      <c r="D3934" s="0" t="s">
        <v>6924</v>
      </c>
      <c r="E3934" s="0" t="s">
        <v>9619</v>
      </c>
      <c r="F3934" s="0" t="s">
        <v>9570</v>
      </c>
      <c r="G3934" s="0" t="s">
        <v>9571</v>
      </c>
      <c r="H3934" s="0" t="s">
        <v>2128</v>
      </c>
      <c r="I3934" s="0" t="s">
        <v>2123</v>
      </c>
      <c r="J3934" s="0" t="s">
        <v>47</v>
      </c>
      <c r="K3934" s="0" t="s">
        <v>47</v>
      </c>
      <c r="L3934" s="0" t="s">
        <v>47</v>
      </c>
      <c r="M3934" s="0" t="s">
        <v>47</v>
      </c>
      <c r="N3934" s="0" t="n">
        <v>1</v>
      </c>
      <c r="O3934" s="0" t="n">
        <v>21</v>
      </c>
      <c r="P3934" s="0" t="n">
        <v>350</v>
      </c>
      <c r="Q3934" s="0" t="n">
        <v>2.8</v>
      </c>
      <c r="R3934" s="0" t="str">
        <f aca="false">INDEX(Lookup!$B$4:$B$18,MATCH(C3934,Lookup!$A$4:$A$18,0))</f>
        <v>India</v>
      </c>
      <c r="S3934" s="20" t="n">
        <f aca="false">INDEX(Lookup!$D$4:$D$18,MATCH(C3934,Lookup!$A$4:$A$18,0))</f>
        <v>0.012</v>
      </c>
      <c r="T3934" s="21" t="n">
        <f aca="false">ROUND(P3934*S3934,2)</f>
        <v>4.2</v>
      </c>
      <c r="U3934" s="21" t="n">
        <f aca="false">IF(T3934&lt;=10,1,IF(T3934&lt;=20,2,IF(T3934&lt;=30,3,IF(T3934&lt;=40,4,IF(T3934&lt;=50,5,IF(T3934&lt;=100,6,IF(T3934&lt;=250,7,8)))))))</f>
        <v>1</v>
      </c>
      <c r="V3934" s="21" t="n">
        <f aca="false">IF(AND(OR(Dashboard!$T$3="All",R3934=Dashboard!$T$3),OR(Dashboard!$T$4="All",D3934=Dashboard!$T$4)),1,0)</f>
        <v>1</v>
      </c>
      <c r="W3934" s="21" t="n">
        <f aca="false">IF(V3934=1,T3934+ROW()/10000000,0)</f>
        <v>4.2003934</v>
      </c>
    </row>
    <row r="3935" customFormat="false" ht="15" hidden="false" customHeight="false" outlineLevel="0" collapsed="false">
      <c r="A3935" s="0" t="n">
        <v>301327</v>
      </c>
      <c r="B3935" s="0" t="s">
        <v>4193</v>
      </c>
      <c r="C3935" s="0" t="n">
        <v>1</v>
      </c>
      <c r="D3935" s="0" t="s">
        <v>6924</v>
      </c>
      <c r="E3935" s="0" t="s">
        <v>9620</v>
      </c>
      <c r="F3935" s="0" t="s">
        <v>9570</v>
      </c>
      <c r="G3935" s="0" t="s">
        <v>9571</v>
      </c>
      <c r="H3935" s="0" t="s">
        <v>2288</v>
      </c>
      <c r="I3935" s="0" t="s">
        <v>2123</v>
      </c>
      <c r="J3935" s="0" t="s">
        <v>47</v>
      </c>
      <c r="K3935" s="0" t="s">
        <v>46</v>
      </c>
      <c r="L3935" s="0" t="s">
        <v>47</v>
      </c>
      <c r="M3935" s="0" t="s">
        <v>47</v>
      </c>
      <c r="N3935" s="0" t="n">
        <v>2</v>
      </c>
      <c r="O3935" s="0" t="n">
        <v>21</v>
      </c>
      <c r="P3935" s="0" t="n">
        <v>500</v>
      </c>
      <c r="Q3935" s="0" t="n">
        <v>3.1</v>
      </c>
      <c r="R3935" s="0" t="str">
        <f aca="false">INDEX(Lookup!$B$4:$B$18,MATCH(C3935,Lookup!$A$4:$A$18,0))</f>
        <v>India</v>
      </c>
      <c r="S3935" s="20" t="n">
        <f aca="false">INDEX(Lookup!$D$4:$D$18,MATCH(C3935,Lookup!$A$4:$A$18,0))</f>
        <v>0.012</v>
      </c>
      <c r="T3935" s="21" t="n">
        <f aca="false">ROUND(P3935*S3935,2)</f>
        <v>6</v>
      </c>
      <c r="U3935" s="21" t="n">
        <f aca="false">IF(T3935&lt;=10,1,IF(T3935&lt;=20,2,IF(T3935&lt;=30,3,IF(T3935&lt;=40,4,IF(T3935&lt;=50,5,IF(T3935&lt;=100,6,IF(T3935&lt;=250,7,8)))))))</f>
        <v>1</v>
      </c>
      <c r="V3935" s="21" t="n">
        <f aca="false">IF(AND(OR(Dashboard!$T$3="All",R3935=Dashboard!$T$3),OR(Dashboard!$T$4="All",D3935=Dashboard!$T$4)),1,0)</f>
        <v>1</v>
      </c>
      <c r="W3935" s="21" t="n">
        <f aca="false">IF(V3935=1,T3935+ROW()/10000000,0)</f>
        <v>6.0003935</v>
      </c>
    </row>
    <row r="3936" customFormat="false" ht="15" hidden="false" customHeight="false" outlineLevel="0" collapsed="false">
      <c r="A3936" s="0" t="n">
        <v>303170</v>
      </c>
      <c r="B3936" s="0" t="s">
        <v>9621</v>
      </c>
      <c r="C3936" s="0" t="n">
        <v>1</v>
      </c>
      <c r="D3936" s="0" t="s">
        <v>6924</v>
      </c>
      <c r="E3936" s="0" t="s">
        <v>9622</v>
      </c>
      <c r="F3936" s="0" t="s">
        <v>9570</v>
      </c>
      <c r="G3936" s="0" t="s">
        <v>9571</v>
      </c>
      <c r="H3936" s="0" t="s">
        <v>69</v>
      </c>
      <c r="I3936" s="0" t="s">
        <v>2123</v>
      </c>
      <c r="J3936" s="0" t="s">
        <v>47</v>
      </c>
      <c r="K3936" s="0" t="s">
        <v>46</v>
      </c>
      <c r="L3936" s="0" t="s">
        <v>47</v>
      </c>
      <c r="M3936" s="0" t="s">
        <v>47</v>
      </c>
      <c r="N3936" s="0" t="n">
        <v>2</v>
      </c>
      <c r="O3936" s="0" t="n">
        <v>35</v>
      </c>
      <c r="P3936" s="0" t="n">
        <v>500</v>
      </c>
      <c r="Q3936" s="0" t="n">
        <v>3.2</v>
      </c>
      <c r="R3936" s="0" t="str">
        <f aca="false">INDEX(Lookup!$B$4:$B$18,MATCH(C3936,Lookup!$A$4:$A$18,0))</f>
        <v>India</v>
      </c>
      <c r="S3936" s="20" t="n">
        <f aca="false">INDEX(Lookup!$D$4:$D$18,MATCH(C3936,Lookup!$A$4:$A$18,0))</f>
        <v>0.012</v>
      </c>
      <c r="T3936" s="21" t="n">
        <f aca="false">ROUND(P3936*S3936,2)</f>
        <v>6</v>
      </c>
      <c r="U3936" s="21" t="n">
        <f aca="false">IF(T3936&lt;=10,1,IF(T3936&lt;=20,2,IF(T3936&lt;=30,3,IF(T3936&lt;=40,4,IF(T3936&lt;=50,5,IF(T3936&lt;=100,6,IF(T3936&lt;=250,7,8)))))))</f>
        <v>1</v>
      </c>
      <c r="V3936" s="21" t="n">
        <f aca="false">IF(AND(OR(Dashboard!$T$3="All",R3936=Dashboard!$T$3),OR(Dashboard!$T$4="All",D3936=Dashboard!$T$4)),1,0)</f>
        <v>1</v>
      </c>
      <c r="W3936" s="21" t="n">
        <f aca="false">IF(V3936=1,T3936+ROW()/10000000,0)</f>
        <v>6.0003936</v>
      </c>
    </row>
    <row r="3937" customFormat="false" ht="15" hidden="false" customHeight="false" outlineLevel="0" collapsed="false">
      <c r="A3937" s="0" t="n">
        <v>306658</v>
      </c>
      <c r="B3937" s="0" t="s">
        <v>9623</v>
      </c>
      <c r="C3937" s="0" t="n">
        <v>1</v>
      </c>
      <c r="D3937" s="0" t="s">
        <v>6924</v>
      </c>
      <c r="E3937" s="0" t="s">
        <v>9624</v>
      </c>
      <c r="F3937" s="0" t="s">
        <v>9570</v>
      </c>
      <c r="G3937" s="0" t="s">
        <v>9571</v>
      </c>
      <c r="H3937" s="0" t="s">
        <v>2784</v>
      </c>
      <c r="I3937" s="0" t="s">
        <v>2123</v>
      </c>
      <c r="J3937" s="0" t="s">
        <v>47</v>
      </c>
      <c r="K3937" s="0" t="s">
        <v>47</v>
      </c>
      <c r="L3937" s="0" t="s">
        <v>47</v>
      </c>
      <c r="M3937" s="0" t="s">
        <v>47</v>
      </c>
      <c r="N3937" s="0" t="n">
        <v>1</v>
      </c>
      <c r="O3937" s="0" t="n">
        <v>74</v>
      </c>
      <c r="P3937" s="0" t="n">
        <v>250</v>
      </c>
      <c r="Q3937" s="0" t="n">
        <v>3.4</v>
      </c>
      <c r="R3937" s="0" t="str">
        <f aca="false">INDEX(Lookup!$B$4:$B$18,MATCH(C3937,Lookup!$A$4:$A$18,0))</f>
        <v>India</v>
      </c>
      <c r="S3937" s="20" t="n">
        <f aca="false">INDEX(Lookup!$D$4:$D$18,MATCH(C3937,Lookup!$A$4:$A$18,0))</f>
        <v>0.012</v>
      </c>
      <c r="T3937" s="21" t="n">
        <f aca="false">ROUND(P3937*S3937,2)</f>
        <v>3</v>
      </c>
      <c r="U3937" s="21" t="n">
        <f aca="false">IF(T3937&lt;=10,1,IF(T3937&lt;=20,2,IF(T3937&lt;=30,3,IF(T3937&lt;=40,4,IF(T3937&lt;=50,5,IF(T3937&lt;=100,6,IF(T3937&lt;=250,7,8)))))))</f>
        <v>1</v>
      </c>
      <c r="V3937" s="21" t="n">
        <f aca="false">IF(AND(OR(Dashboard!$T$3="All",R3937=Dashboard!$T$3),OR(Dashboard!$T$4="All",D3937=Dashboard!$T$4)),1,0)</f>
        <v>1</v>
      </c>
      <c r="W3937" s="21" t="n">
        <f aca="false">IF(V3937=1,T3937+ROW()/10000000,0)</f>
        <v>3.0003937</v>
      </c>
    </row>
    <row r="3938" customFormat="false" ht="15" hidden="false" customHeight="false" outlineLevel="0" collapsed="false">
      <c r="A3938" s="0" t="n">
        <v>300564</v>
      </c>
      <c r="B3938" s="0" t="s">
        <v>9625</v>
      </c>
      <c r="C3938" s="0" t="n">
        <v>1</v>
      </c>
      <c r="D3938" s="0" t="s">
        <v>6924</v>
      </c>
      <c r="E3938" s="0" t="s">
        <v>9626</v>
      </c>
      <c r="F3938" s="0" t="s">
        <v>9570</v>
      </c>
      <c r="G3938" s="0" t="s">
        <v>9571</v>
      </c>
      <c r="H3938" s="0" t="s">
        <v>3942</v>
      </c>
      <c r="I3938" s="0" t="s">
        <v>2123</v>
      </c>
      <c r="J3938" s="0" t="s">
        <v>47</v>
      </c>
      <c r="K3938" s="0" t="s">
        <v>47</v>
      </c>
      <c r="L3938" s="0" t="s">
        <v>47</v>
      </c>
      <c r="M3938" s="0" t="s">
        <v>47</v>
      </c>
      <c r="N3938" s="0" t="n">
        <v>1</v>
      </c>
      <c r="O3938" s="0" t="n">
        <v>25</v>
      </c>
      <c r="P3938" s="0" t="n">
        <v>150</v>
      </c>
      <c r="Q3938" s="0" t="n">
        <v>2.8</v>
      </c>
      <c r="R3938" s="0" t="str">
        <f aca="false">INDEX(Lookup!$B$4:$B$18,MATCH(C3938,Lookup!$A$4:$A$18,0))</f>
        <v>India</v>
      </c>
      <c r="S3938" s="20" t="n">
        <f aca="false">INDEX(Lookup!$D$4:$D$18,MATCH(C3938,Lookup!$A$4:$A$18,0))</f>
        <v>0.012</v>
      </c>
      <c r="T3938" s="21" t="n">
        <f aca="false">ROUND(P3938*S3938,2)</f>
        <v>1.8</v>
      </c>
      <c r="U3938" s="21" t="n">
        <f aca="false">IF(T3938&lt;=10,1,IF(T3938&lt;=20,2,IF(T3938&lt;=30,3,IF(T3938&lt;=40,4,IF(T3938&lt;=50,5,IF(T3938&lt;=100,6,IF(T3938&lt;=250,7,8)))))))</f>
        <v>1</v>
      </c>
      <c r="V3938" s="21" t="n">
        <f aca="false">IF(AND(OR(Dashboard!$T$3="All",R3938=Dashboard!$T$3),OR(Dashboard!$T$4="All",D3938=Dashboard!$T$4)),1,0)</f>
        <v>1</v>
      </c>
      <c r="W3938" s="21" t="n">
        <f aca="false">IF(V3938=1,T3938+ROW()/10000000,0)</f>
        <v>1.8003938</v>
      </c>
    </row>
    <row r="3939" customFormat="false" ht="15" hidden="false" customHeight="false" outlineLevel="0" collapsed="false">
      <c r="A3939" s="0" t="n">
        <v>5630</v>
      </c>
      <c r="B3939" s="0" t="s">
        <v>6943</v>
      </c>
      <c r="C3939" s="0" t="n">
        <v>1</v>
      </c>
      <c r="D3939" s="0" t="s">
        <v>6924</v>
      </c>
      <c r="E3939" s="0" t="s">
        <v>9627</v>
      </c>
      <c r="F3939" s="0" t="s">
        <v>9570</v>
      </c>
      <c r="G3939" s="0" t="s">
        <v>9571</v>
      </c>
      <c r="H3939" s="0" t="s">
        <v>2050</v>
      </c>
      <c r="I3939" s="0" t="s">
        <v>2123</v>
      </c>
      <c r="J3939" s="0" t="s">
        <v>47</v>
      </c>
      <c r="K3939" s="0" t="s">
        <v>46</v>
      </c>
      <c r="L3939" s="0" t="s">
        <v>47</v>
      </c>
      <c r="M3939" s="0" t="s">
        <v>47</v>
      </c>
      <c r="N3939" s="0" t="n">
        <v>1</v>
      </c>
      <c r="O3939" s="0" t="n">
        <v>175</v>
      </c>
      <c r="P3939" s="0" t="n">
        <v>450</v>
      </c>
      <c r="Q3939" s="0" t="n">
        <v>3.1</v>
      </c>
      <c r="R3939" s="0" t="str">
        <f aca="false">INDEX(Lookup!$B$4:$B$18,MATCH(C3939,Lookup!$A$4:$A$18,0))</f>
        <v>India</v>
      </c>
      <c r="S3939" s="20" t="n">
        <f aca="false">INDEX(Lookup!$D$4:$D$18,MATCH(C3939,Lookup!$A$4:$A$18,0))</f>
        <v>0.012</v>
      </c>
      <c r="T3939" s="21" t="n">
        <f aca="false">ROUND(P3939*S3939,2)</f>
        <v>5.4</v>
      </c>
      <c r="U3939" s="21" t="n">
        <f aca="false">IF(T3939&lt;=10,1,IF(T3939&lt;=20,2,IF(T3939&lt;=30,3,IF(T3939&lt;=40,4,IF(T3939&lt;=50,5,IF(T3939&lt;=100,6,IF(T3939&lt;=250,7,8)))))))</f>
        <v>1</v>
      </c>
      <c r="V3939" s="21" t="n">
        <f aca="false">IF(AND(OR(Dashboard!$T$3="All",R3939=Dashboard!$T$3),OR(Dashboard!$T$4="All",D3939=Dashboard!$T$4)),1,0)</f>
        <v>1</v>
      </c>
      <c r="W3939" s="21" t="n">
        <f aca="false">IF(V3939=1,T3939+ROW()/10000000,0)</f>
        <v>5.4003939</v>
      </c>
    </row>
    <row r="3940" customFormat="false" ht="15" hidden="false" customHeight="false" outlineLevel="0" collapsed="false">
      <c r="A3940" s="0" t="n">
        <v>306511</v>
      </c>
      <c r="B3940" s="0" t="s">
        <v>9628</v>
      </c>
      <c r="C3940" s="0" t="n">
        <v>1</v>
      </c>
      <c r="D3940" s="0" t="s">
        <v>6924</v>
      </c>
      <c r="E3940" s="0" t="s">
        <v>9629</v>
      </c>
      <c r="F3940" s="0" t="s">
        <v>9570</v>
      </c>
      <c r="G3940" s="0" t="s">
        <v>9571</v>
      </c>
      <c r="H3940" s="0" t="s">
        <v>3119</v>
      </c>
      <c r="I3940" s="0" t="s">
        <v>2123</v>
      </c>
      <c r="J3940" s="0" t="s">
        <v>47</v>
      </c>
      <c r="K3940" s="0" t="s">
        <v>47</v>
      </c>
      <c r="L3940" s="0" t="s">
        <v>47</v>
      </c>
      <c r="M3940" s="0" t="s">
        <v>47</v>
      </c>
      <c r="N3940" s="0" t="n">
        <v>2</v>
      </c>
      <c r="O3940" s="0" t="n">
        <v>13</v>
      </c>
      <c r="P3940" s="0" t="n">
        <v>500</v>
      </c>
      <c r="Q3940" s="0" t="n">
        <v>2.9</v>
      </c>
      <c r="R3940" s="0" t="str">
        <f aca="false">INDEX(Lookup!$B$4:$B$18,MATCH(C3940,Lookup!$A$4:$A$18,0))</f>
        <v>India</v>
      </c>
      <c r="S3940" s="20" t="n">
        <f aca="false">INDEX(Lookup!$D$4:$D$18,MATCH(C3940,Lookup!$A$4:$A$18,0))</f>
        <v>0.012</v>
      </c>
      <c r="T3940" s="21" t="n">
        <f aca="false">ROUND(P3940*S3940,2)</f>
        <v>6</v>
      </c>
      <c r="U3940" s="21" t="n">
        <f aca="false">IF(T3940&lt;=10,1,IF(T3940&lt;=20,2,IF(T3940&lt;=30,3,IF(T3940&lt;=40,4,IF(T3940&lt;=50,5,IF(T3940&lt;=100,6,IF(T3940&lt;=250,7,8)))))))</f>
        <v>1</v>
      </c>
      <c r="V3940" s="21" t="n">
        <f aca="false">IF(AND(OR(Dashboard!$T$3="All",R3940=Dashboard!$T$3),OR(Dashboard!$T$4="All",D3940=Dashboard!$T$4)),1,0)</f>
        <v>1</v>
      </c>
      <c r="W3940" s="21" t="n">
        <f aca="false">IF(V3940=1,T3940+ROW()/10000000,0)</f>
        <v>6.000394</v>
      </c>
    </row>
    <row r="3941" customFormat="false" ht="15" hidden="false" customHeight="false" outlineLevel="0" collapsed="false">
      <c r="A3941" s="0" t="n">
        <v>306247</v>
      </c>
      <c r="B3941" s="0" t="s">
        <v>2300</v>
      </c>
      <c r="C3941" s="0" t="n">
        <v>1</v>
      </c>
      <c r="D3941" s="0" t="s">
        <v>6924</v>
      </c>
      <c r="E3941" s="0" t="s">
        <v>9630</v>
      </c>
      <c r="F3941" s="0" t="s">
        <v>9570</v>
      </c>
      <c r="G3941" s="0" t="s">
        <v>9571</v>
      </c>
      <c r="H3941" s="0" t="s">
        <v>3005</v>
      </c>
      <c r="I3941" s="0" t="s">
        <v>2123</v>
      </c>
      <c r="J3941" s="0" t="s">
        <v>47</v>
      </c>
      <c r="K3941" s="0" t="s">
        <v>46</v>
      </c>
      <c r="L3941" s="0" t="s">
        <v>47</v>
      </c>
      <c r="M3941" s="0" t="s">
        <v>47</v>
      </c>
      <c r="N3941" s="0" t="n">
        <v>2</v>
      </c>
      <c r="O3941" s="0" t="n">
        <v>87</v>
      </c>
      <c r="P3941" s="0" t="n">
        <v>500</v>
      </c>
      <c r="Q3941" s="0" t="n">
        <v>2.8</v>
      </c>
      <c r="R3941" s="0" t="str">
        <f aca="false">INDEX(Lookup!$B$4:$B$18,MATCH(C3941,Lookup!$A$4:$A$18,0))</f>
        <v>India</v>
      </c>
      <c r="S3941" s="20" t="n">
        <f aca="false">INDEX(Lookup!$D$4:$D$18,MATCH(C3941,Lookup!$A$4:$A$18,0))</f>
        <v>0.012</v>
      </c>
      <c r="T3941" s="21" t="n">
        <f aca="false">ROUND(P3941*S3941,2)</f>
        <v>6</v>
      </c>
      <c r="U3941" s="21" t="n">
        <f aca="false">IF(T3941&lt;=10,1,IF(T3941&lt;=20,2,IF(T3941&lt;=30,3,IF(T3941&lt;=40,4,IF(T3941&lt;=50,5,IF(T3941&lt;=100,6,IF(T3941&lt;=250,7,8)))))))</f>
        <v>1</v>
      </c>
      <c r="V3941" s="21" t="n">
        <f aca="false">IF(AND(OR(Dashboard!$T$3="All",R3941=Dashboard!$T$3),OR(Dashboard!$T$4="All",D3941=Dashboard!$T$4)),1,0)</f>
        <v>1</v>
      </c>
      <c r="W3941" s="21" t="n">
        <f aca="false">IF(V3941=1,T3941+ROW()/10000000,0)</f>
        <v>6.0003941</v>
      </c>
    </row>
    <row r="3942" customFormat="false" ht="15" hidden="false" customHeight="false" outlineLevel="0" collapsed="false">
      <c r="A3942" s="0" t="n">
        <v>18245263</v>
      </c>
      <c r="B3942" s="0" t="s">
        <v>9631</v>
      </c>
      <c r="C3942" s="0" t="n">
        <v>1</v>
      </c>
      <c r="D3942" s="0" t="s">
        <v>6924</v>
      </c>
      <c r="E3942" s="0" t="s">
        <v>9632</v>
      </c>
      <c r="F3942" s="0" t="s">
        <v>9570</v>
      </c>
      <c r="G3942" s="0" t="s">
        <v>9571</v>
      </c>
      <c r="H3942" s="0" t="s">
        <v>3129</v>
      </c>
      <c r="I3942" s="0" t="s">
        <v>2123</v>
      </c>
      <c r="J3942" s="0" t="s">
        <v>47</v>
      </c>
      <c r="K3942" s="0" t="s">
        <v>47</v>
      </c>
      <c r="L3942" s="0" t="s">
        <v>47</v>
      </c>
      <c r="M3942" s="0" t="s">
        <v>47</v>
      </c>
      <c r="N3942" s="0" t="n">
        <v>1</v>
      </c>
      <c r="O3942" s="0" t="n">
        <v>19</v>
      </c>
      <c r="P3942" s="0" t="n">
        <v>250</v>
      </c>
      <c r="Q3942" s="0" t="n">
        <v>3.4</v>
      </c>
      <c r="R3942" s="0" t="str">
        <f aca="false">INDEX(Lookup!$B$4:$B$18,MATCH(C3942,Lookup!$A$4:$A$18,0))</f>
        <v>India</v>
      </c>
      <c r="S3942" s="20" t="n">
        <f aca="false">INDEX(Lookup!$D$4:$D$18,MATCH(C3942,Lookup!$A$4:$A$18,0))</f>
        <v>0.012</v>
      </c>
      <c r="T3942" s="21" t="n">
        <f aca="false">ROUND(P3942*S3942,2)</f>
        <v>3</v>
      </c>
      <c r="U3942" s="21" t="n">
        <f aca="false">IF(T3942&lt;=10,1,IF(T3942&lt;=20,2,IF(T3942&lt;=30,3,IF(T3942&lt;=40,4,IF(T3942&lt;=50,5,IF(T3942&lt;=100,6,IF(T3942&lt;=250,7,8)))))))</f>
        <v>1</v>
      </c>
      <c r="V3942" s="21" t="n">
        <f aca="false">IF(AND(OR(Dashboard!$T$3="All",R3942=Dashboard!$T$3),OR(Dashboard!$T$4="All",D3942=Dashboard!$T$4)),1,0)</f>
        <v>1</v>
      </c>
      <c r="W3942" s="21" t="n">
        <f aca="false">IF(V3942=1,T3942+ROW()/10000000,0)</f>
        <v>3.0003942</v>
      </c>
    </row>
    <row r="3943" customFormat="false" ht="15" hidden="false" customHeight="false" outlineLevel="0" collapsed="false">
      <c r="A3943" s="0" t="n">
        <v>305040</v>
      </c>
      <c r="B3943" s="0" t="s">
        <v>9633</v>
      </c>
      <c r="C3943" s="0" t="n">
        <v>1</v>
      </c>
      <c r="D3943" s="0" t="s">
        <v>6924</v>
      </c>
      <c r="E3943" s="0" t="s">
        <v>9634</v>
      </c>
      <c r="F3943" s="0" t="s">
        <v>9570</v>
      </c>
      <c r="G3943" s="0" t="s">
        <v>9571</v>
      </c>
      <c r="H3943" s="0" t="s">
        <v>2972</v>
      </c>
      <c r="I3943" s="0" t="s">
        <v>2123</v>
      </c>
      <c r="J3943" s="0" t="s">
        <v>47</v>
      </c>
      <c r="K3943" s="0" t="s">
        <v>46</v>
      </c>
      <c r="L3943" s="0" t="s">
        <v>47</v>
      </c>
      <c r="M3943" s="0" t="s">
        <v>47</v>
      </c>
      <c r="N3943" s="0" t="n">
        <v>1</v>
      </c>
      <c r="O3943" s="0" t="n">
        <v>59</v>
      </c>
      <c r="P3943" s="0" t="n">
        <v>350</v>
      </c>
      <c r="Q3943" s="0" t="n">
        <v>3.4</v>
      </c>
      <c r="R3943" s="0" t="str">
        <f aca="false">INDEX(Lookup!$B$4:$B$18,MATCH(C3943,Lookup!$A$4:$A$18,0))</f>
        <v>India</v>
      </c>
      <c r="S3943" s="20" t="n">
        <f aca="false">INDEX(Lookup!$D$4:$D$18,MATCH(C3943,Lookup!$A$4:$A$18,0))</f>
        <v>0.012</v>
      </c>
      <c r="T3943" s="21" t="n">
        <f aca="false">ROUND(P3943*S3943,2)</f>
        <v>4.2</v>
      </c>
      <c r="U3943" s="21" t="n">
        <f aca="false">IF(T3943&lt;=10,1,IF(T3943&lt;=20,2,IF(T3943&lt;=30,3,IF(T3943&lt;=40,4,IF(T3943&lt;=50,5,IF(T3943&lt;=100,6,IF(T3943&lt;=250,7,8)))))))</f>
        <v>1</v>
      </c>
      <c r="V3943" s="21" t="n">
        <f aca="false">IF(AND(OR(Dashboard!$T$3="All",R3943=Dashboard!$T$3),OR(Dashboard!$T$4="All",D3943=Dashboard!$T$4)),1,0)</f>
        <v>1</v>
      </c>
      <c r="W3943" s="21" t="n">
        <f aca="false">IF(V3943=1,T3943+ROW()/10000000,0)</f>
        <v>4.2003943</v>
      </c>
    </row>
    <row r="3944" customFormat="false" ht="15" hidden="false" customHeight="false" outlineLevel="0" collapsed="false">
      <c r="A3944" s="0" t="n">
        <v>673</v>
      </c>
      <c r="B3944" s="0" t="s">
        <v>9635</v>
      </c>
      <c r="C3944" s="0" t="n">
        <v>1</v>
      </c>
      <c r="D3944" s="0" t="s">
        <v>6924</v>
      </c>
      <c r="E3944" s="0" t="s">
        <v>9636</v>
      </c>
      <c r="F3944" s="0" t="s">
        <v>9570</v>
      </c>
      <c r="G3944" s="0" t="s">
        <v>9571</v>
      </c>
      <c r="H3944" s="0" t="s">
        <v>1898</v>
      </c>
      <c r="I3944" s="0" t="s">
        <v>2123</v>
      </c>
      <c r="J3944" s="0" t="s">
        <v>47</v>
      </c>
      <c r="K3944" s="0" t="s">
        <v>47</v>
      </c>
      <c r="L3944" s="0" t="s">
        <v>47</v>
      </c>
      <c r="M3944" s="0" t="s">
        <v>47</v>
      </c>
      <c r="N3944" s="0" t="n">
        <v>1</v>
      </c>
      <c r="O3944" s="0" t="n">
        <v>220</v>
      </c>
      <c r="P3944" s="0" t="n">
        <v>350</v>
      </c>
      <c r="Q3944" s="0" t="n">
        <v>2.6</v>
      </c>
      <c r="R3944" s="0" t="str">
        <f aca="false">INDEX(Lookup!$B$4:$B$18,MATCH(C3944,Lookup!$A$4:$A$18,0))</f>
        <v>India</v>
      </c>
      <c r="S3944" s="20" t="n">
        <f aca="false">INDEX(Lookup!$D$4:$D$18,MATCH(C3944,Lookup!$A$4:$A$18,0))</f>
        <v>0.012</v>
      </c>
      <c r="T3944" s="21" t="n">
        <f aca="false">ROUND(P3944*S3944,2)</f>
        <v>4.2</v>
      </c>
      <c r="U3944" s="21" t="n">
        <f aca="false">IF(T3944&lt;=10,1,IF(T3944&lt;=20,2,IF(T3944&lt;=30,3,IF(T3944&lt;=40,4,IF(T3944&lt;=50,5,IF(T3944&lt;=100,6,IF(T3944&lt;=250,7,8)))))))</f>
        <v>1</v>
      </c>
      <c r="V3944" s="21" t="n">
        <f aca="false">IF(AND(OR(Dashboard!$T$3="All",R3944=Dashboard!$T$3),OR(Dashboard!$T$4="All",D3944=Dashboard!$T$4)),1,0)</f>
        <v>1</v>
      </c>
      <c r="W3944" s="21" t="n">
        <f aca="false">IF(V3944=1,T3944+ROW()/10000000,0)</f>
        <v>4.2003944</v>
      </c>
    </row>
    <row r="3945" customFormat="false" ht="15" hidden="false" customHeight="false" outlineLevel="0" collapsed="false">
      <c r="A3945" s="0" t="n">
        <v>304542</v>
      </c>
      <c r="B3945" s="0" t="s">
        <v>8168</v>
      </c>
      <c r="C3945" s="0" t="n">
        <v>1</v>
      </c>
      <c r="D3945" s="0" t="s">
        <v>6924</v>
      </c>
      <c r="E3945" s="0" t="s">
        <v>9637</v>
      </c>
      <c r="F3945" s="0" t="s">
        <v>9570</v>
      </c>
      <c r="G3945" s="0" t="s">
        <v>9571</v>
      </c>
      <c r="H3945" s="0" t="s">
        <v>2359</v>
      </c>
      <c r="I3945" s="0" t="s">
        <v>2123</v>
      </c>
      <c r="J3945" s="0" t="s">
        <v>47</v>
      </c>
      <c r="K3945" s="0" t="s">
        <v>47</v>
      </c>
      <c r="L3945" s="0" t="s">
        <v>47</v>
      </c>
      <c r="M3945" s="0" t="s">
        <v>47</v>
      </c>
      <c r="N3945" s="0" t="n">
        <v>1</v>
      </c>
      <c r="O3945" s="0" t="n">
        <v>26</v>
      </c>
      <c r="P3945" s="0" t="n">
        <v>350</v>
      </c>
      <c r="Q3945" s="0" t="n">
        <v>2.7</v>
      </c>
      <c r="R3945" s="0" t="str">
        <f aca="false">INDEX(Lookup!$B$4:$B$18,MATCH(C3945,Lookup!$A$4:$A$18,0))</f>
        <v>India</v>
      </c>
      <c r="S3945" s="20" t="n">
        <f aca="false">INDEX(Lookup!$D$4:$D$18,MATCH(C3945,Lookup!$A$4:$A$18,0))</f>
        <v>0.012</v>
      </c>
      <c r="T3945" s="21" t="n">
        <f aca="false">ROUND(P3945*S3945,2)</f>
        <v>4.2</v>
      </c>
      <c r="U3945" s="21" t="n">
        <f aca="false">IF(T3945&lt;=10,1,IF(T3945&lt;=20,2,IF(T3945&lt;=30,3,IF(T3945&lt;=40,4,IF(T3945&lt;=50,5,IF(T3945&lt;=100,6,IF(T3945&lt;=250,7,8)))))))</f>
        <v>1</v>
      </c>
      <c r="V3945" s="21" t="n">
        <f aca="false">IF(AND(OR(Dashboard!$T$3="All",R3945=Dashboard!$T$3),OR(Dashboard!$T$4="All",D3945=Dashboard!$T$4)),1,0)</f>
        <v>1</v>
      </c>
      <c r="W3945" s="21" t="n">
        <f aca="false">IF(V3945=1,T3945+ROW()/10000000,0)</f>
        <v>4.2003945</v>
      </c>
    </row>
    <row r="3946" customFormat="false" ht="15" hidden="false" customHeight="false" outlineLevel="0" collapsed="false">
      <c r="A3946" s="0" t="n">
        <v>18349919</v>
      </c>
      <c r="B3946" s="0" t="s">
        <v>9638</v>
      </c>
      <c r="C3946" s="0" t="n">
        <v>1</v>
      </c>
      <c r="D3946" s="0" t="s">
        <v>6924</v>
      </c>
      <c r="E3946" s="0" t="s">
        <v>9639</v>
      </c>
      <c r="F3946" s="0" t="s">
        <v>9570</v>
      </c>
      <c r="G3946" s="0" t="s">
        <v>9571</v>
      </c>
      <c r="H3946" s="0" t="s">
        <v>3182</v>
      </c>
      <c r="I3946" s="0" t="s">
        <v>2123</v>
      </c>
      <c r="J3946" s="0" t="s">
        <v>47</v>
      </c>
      <c r="K3946" s="0" t="s">
        <v>46</v>
      </c>
      <c r="L3946" s="0" t="s">
        <v>47</v>
      </c>
      <c r="M3946" s="0" t="s">
        <v>47</v>
      </c>
      <c r="N3946" s="0" t="n">
        <v>1</v>
      </c>
      <c r="O3946" s="0" t="n">
        <v>67</v>
      </c>
      <c r="P3946" s="0" t="n">
        <v>150</v>
      </c>
      <c r="Q3946" s="0" t="n">
        <v>4.5</v>
      </c>
      <c r="R3946" s="0" t="str">
        <f aca="false">INDEX(Lookup!$B$4:$B$18,MATCH(C3946,Lookup!$A$4:$A$18,0))</f>
        <v>India</v>
      </c>
      <c r="S3946" s="20" t="n">
        <f aca="false">INDEX(Lookup!$D$4:$D$18,MATCH(C3946,Lookup!$A$4:$A$18,0))</f>
        <v>0.012</v>
      </c>
      <c r="T3946" s="21" t="n">
        <f aca="false">ROUND(P3946*S3946,2)</f>
        <v>1.8</v>
      </c>
      <c r="U3946" s="21" t="n">
        <f aca="false">IF(T3946&lt;=10,1,IF(T3946&lt;=20,2,IF(T3946&lt;=30,3,IF(T3946&lt;=40,4,IF(T3946&lt;=50,5,IF(T3946&lt;=100,6,IF(T3946&lt;=250,7,8)))))))</f>
        <v>1</v>
      </c>
      <c r="V3946" s="21" t="n">
        <f aca="false">IF(AND(OR(Dashboard!$T$3="All",R3946=Dashboard!$T$3),OR(Dashboard!$T$4="All",D3946=Dashboard!$T$4)),1,0)</f>
        <v>1</v>
      </c>
      <c r="W3946" s="21" t="n">
        <f aca="false">IF(V3946=1,T3946+ROW()/10000000,0)</f>
        <v>1.8003946</v>
      </c>
    </row>
    <row r="3947" customFormat="false" ht="15" hidden="false" customHeight="false" outlineLevel="0" collapsed="false">
      <c r="A3947" s="0" t="n">
        <v>4251</v>
      </c>
      <c r="B3947" s="0" t="s">
        <v>9640</v>
      </c>
      <c r="C3947" s="0" t="n">
        <v>1</v>
      </c>
      <c r="D3947" s="0" t="s">
        <v>6924</v>
      </c>
      <c r="E3947" s="0" t="s">
        <v>9641</v>
      </c>
      <c r="F3947" s="0" t="s">
        <v>9570</v>
      </c>
      <c r="G3947" s="0" t="s">
        <v>9571</v>
      </c>
      <c r="H3947" s="0" t="s">
        <v>6251</v>
      </c>
      <c r="I3947" s="0" t="s">
        <v>2123</v>
      </c>
      <c r="J3947" s="0" t="s">
        <v>47</v>
      </c>
      <c r="K3947" s="0" t="s">
        <v>46</v>
      </c>
      <c r="L3947" s="0" t="s">
        <v>47</v>
      </c>
      <c r="M3947" s="0" t="s">
        <v>47</v>
      </c>
      <c r="N3947" s="0" t="n">
        <v>2</v>
      </c>
      <c r="O3947" s="0" t="n">
        <v>406</v>
      </c>
      <c r="P3947" s="0" t="n">
        <v>500</v>
      </c>
      <c r="Q3947" s="0" t="n">
        <v>3.9</v>
      </c>
      <c r="R3947" s="0" t="str">
        <f aca="false">INDEX(Lookup!$B$4:$B$18,MATCH(C3947,Lookup!$A$4:$A$18,0))</f>
        <v>India</v>
      </c>
      <c r="S3947" s="20" t="n">
        <f aca="false">INDEX(Lookup!$D$4:$D$18,MATCH(C3947,Lookup!$A$4:$A$18,0))</f>
        <v>0.012</v>
      </c>
      <c r="T3947" s="21" t="n">
        <f aca="false">ROUND(P3947*S3947,2)</f>
        <v>6</v>
      </c>
      <c r="U3947" s="21" t="n">
        <f aca="false">IF(T3947&lt;=10,1,IF(T3947&lt;=20,2,IF(T3947&lt;=30,3,IF(T3947&lt;=40,4,IF(T3947&lt;=50,5,IF(T3947&lt;=100,6,IF(T3947&lt;=250,7,8)))))))</f>
        <v>1</v>
      </c>
      <c r="V3947" s="21" t="n">
        <f aca="false">IF(AND(OR(Dashboard!$T$3="All",R3947=Dashboard!$T$3),OR(Dashboard!$T$4="All",D3947=Dashboard!$T$4)),1,0)</f>
        <v>1</v>
      </c>
      <c r="W3947" s="21" t="n">
        <f aca="false">IF(V3947=1,T3947+ROW()/10000000,0)</f>
        <v>6.0003947</v>
      </c>
    </row>
    <row r="3948" customFormat="false" ht="15" hidden="false" customHeight="false" outlineLevel="0" collapsed="false">
      <c r="A3948" s="0" t="n">
        <v>305736</v>
      </c>
      <c r="B3948" s="0" t="s">
        <v>3113</v>
      </c>
      <c r="C3948" s="0" t="n">
        <v>1</v>
      </c>
      <c r="D3948" s="0" t="s">
        <v>6924</v>
      </c>
      <c r="E3948" s="0" t="s">
        <v>9642</v>
      </c>
      <c r="F3948" s="0" t="s">
        <v>9570</v>
      </c>
      <c r="G3948" s="0" t="s">
        <v>9571</v>
      </c>
      <c r="H3948" s="0" t="s">
        <v>153</v>
      </c>
      <c r="I3948" s="0" t="s">
        <v>2123</v>
      </c>
      <c r="J3948" s="0" t="s">
        <v>47</v>
      </c>
      <c r="K3948" s="0" t="s">
        <v>47</v>
      </c>
      <c r="L3948" s="0" t="s">
        <v>47</v>
      </c>
      <c r="M3948" s="0" t="s">
        <v>47</v>
      </c>
      <c r="N3948" s="0" t="n">
        <v>1</v>
      </c>
      <c r="O3948" s="0" t="n">
        <v>35</v>
      </c>
      <c r="P3948" s="0" t="n">
        <v>450</v>
      </c>
      <c r="Q3948" s="0" t="n">
        <v>3.5</v>
      </c>
      <c r="R3948" s="0" t="str">
        <f aca="false">INDEX(Lookup!$B$4:$B$18,MATCH(C3948,Lookup!$A$4:$A$18,0))</f>
        <v>India</v>
      </c>
      <c r="S3948" s="20" t="n">
        <f aca="false">INDEX(Lookup!$D$4:$D$18,MATCH(C3948,Lookup!$A$4:$A$18,0))</f>
        <v>0.012</v>
      </c>
      <c r="T3948" s="21" t="n">
        <f aca="false">ROUND(P3948*S3948,2)</f>
        <v>5.4</v>
      </c>
      <c r="U3948" s="21" t="n">
        <f aca="false">IF(T3948&lt;=10,1,IF(T3948&lt;=20,2,IF(T3948&lt;=30,3,IF(T3948&lt;=40,4,IF(T3948&lt;=50,5,IF(T3948&lt;=100,6,IF(T3948&lt;=250,7,8)))))))</f>
        <v>1</v>
      </c>
      <c r="V3948" s="21" t="n">
        <f aca="false">IF(AND(OR(Dashboard!$T$3="All",R3948=Dashboard!$T$3),OR(Dashboard!$T$4="All",D3948=Dashboard!$T$4)),1,0)</f>
        <v>1</v>
      </c>
      <c r="W3948" s="21" t="n">
        <f aca="false">IF(V3948=1,T3948+ROW()/10000000,0)</f>
        <v>5.4003948</v>
      </c>
    </row>
    <row r="3949" customFormat="false" ht="15" hidden="false" customHeight="false" outlineLevel="0" collapsed="false">
      <c r="A3949" s="0" t="n">
        <v>308257</v>
      </c>
      <c r="B3949" s="0" t="s">
        <v>9643</v>
      </c>
      <c r="C3949" s="0" t="n">
        <v>1</v>
      </c>
      <c r="D3949" s="0" t="s">
        <v>6924</v>
      </c>
      <c r="E3949" s="0" t="s">
        <v>9644</v>
      </c>
      <c r="F3949" s="0" t="s">
        <v>9570</v>
      </c>
      <c r="G3949" s="0" t="s">
        <v>9571</v>
      </c>
      <c r="H3949" s="0" t="s">
        <v>9645</v>
      </c>
      <c r="I3949" s="0" t="s">
        <v>2123</v>
      </c>
      <c r="J3949" s="0" t="s">
        <v>46</v>
      </c>
      <c r="K3949" s="0" t="s">
        <v>46</v>
      </c>
      <c r="L3949" s="0" t="s">
        <v>47</v>
      </c>
      <c r="M3949" s="0" t="s">
        <v>47</v>
      </c>
      <c r="N3949" s="0" t="n">
        <v>3</v>
      </c>
      <c r="O3949" s="0" t="n">
        <v>145</v>
      </c>
      <c r="P3949" s="0" t="n">
        <v>1300</v>
      </c>
      <c r="Q3949" s="0" t="n">
        <v>3.8</v>
      </c>
      <c r="R3949" s="0" t="str">
        <f aca="false">INDEX(Lookup!$B$4:$B$18,MATCH(C3949,Lookup!$A$4:$A$18,0))</f>
        <v>India</v>
      </c>
      <c r="S3949" s="20" t="n">
        <f aca="false">INDEX(Lookup!$D$4:$D$18,MATCH(C3949,Lookup!$A$4:$A$18,0))</f>
        <v>0.012</v>
      </c>
      <c r="T3949" s="21" t="n">
        <f aca="false">ROUND(P3949*S3949,2)</f>
        <v>15.6</v>
      </c>
      <c r="U3949" s="21" t="n">
        <f aca="false">IF(T3949&lt;=10,1,IF(T3949&lt;=20,2,IF(T3949&lt;=30,3,IF(T3949&lt;=40,4,IF(T3949&lt;=50,5,IF(T3949&lt;=100,6,IF(T3949&lt;=250,7,8)))))))</f>
        <v>2</v>
      </c>
      <c r="V3949" s="21" t="n">
        <f aca="false">IF(AND(OR(Dashboard!$T$3="All",R3949=Dashboard!$T$3),OR(Dashboard!$T$4="All",D3949=Dashboard!$T$4)),1,0)</f>
        <v>1</v>
      </c>
      <c r="W3949" s="21" t="n">
        <f aca="false">IF(V3949=1,T3949+ROW()/10000000,0)</f>
        <v>15.6003949</v>
      </c>
    </row>
    <row r="3950" customFormat="false" ht="15" hidden="false" customHeight="false" outlineLevel="0" collapsed="false">
      <c r="A3950" s="0" t="n">
        <v>18359259</v>
      </c>
      <c r="B3950" s="0" t="s">
        <v>9646</v>
      </c>
      <c r="C3950" s="0" t="n">
        <v>1</v>
      </c>
      <c r="D3950" s="0" t="s">
        <v>6924</v>
      </c>
      <c r="E3950" s="0" t="s">
        <v>9647</v>
      </c>
      <c r="F3950" s="0" t="s">
        <v>9570</v>
      </c>
      <c r="G3950" s="0" t="s">
        <v>9571</v>
      </c>
      <c r="H3950" s="0" t="s">
        <v>3182</v>
      </c>
      <c r="I3950" s="0" t="s">
        <v>2123</v>
      </c>
      <c r="J3950" s="0" t="s">
        <v>47</v>
      </c>
      <c r="K3950" s="0" t="s">
        <v>46</v>
      </c>
      <c r="L3950" s="0" t="s">
        <v>47</v>
      </c>
      <c r="M3950" s="0" t="s">
        <v>47</v>
      </c>
      <c r="N3950" s="0" t="n">
        <v>1</v>
      </c>
      <c r="O3950" s="0" t="n">
        <v>30</v>
      </c>
      <c r="P3950" s="0" t="n">
        <v>200</v>
      </c>
      <c r="Q3950" s="0" t="n">
        <v>3.6</v>
      </c>
      <c r="R3950" s="0" t="str">
        <f aca="false">INDEX(Lookup!$B$4:$B$18,MATCH(C3950,Lookup!$A$4:$A$18,0))</f>
        <v>India</v>
      </c>
      <c r="S3950" s="20" t="n">
        <f aca="false">INDEX(Lookup!$D$4:$D$18,MATCH(C3950,Lookup!$A$4:$A$18,0))</f>
        <v>0.012</v>
      </c>
      <c r="T3950" s="21" t="n">
        <f aca="false">ROUND(P3950*S3950,2)</f>
        <v>2.4</v>
      </c>
      <c r="U3950" s="21" t="n">
        <f aca="false">IF(T3950&lt;=10,1,IF(T3950&lt;=20,2,IF(T3950&lt;=30,3,IF(T3950&lt;=40,4,IF(T3950&lt;=50,5,IF(T3950&lt;=100,6,IF(T3950&lt;=250,7,8)))))))</f>
        <v>1</v>
      </c>
      <c r="V3950" s="21" t="n">
        <f aca="false">IF(AND(OR(Dashboard!$T$3="All",R3950=Dashboard!$T$3),OR(Dashboard!$T$4="All",D3950=Dashboard!$T$4)),1,0)</f>
        <v>1</v>
      </c>
      <c r="W3950" s="21" t="n">
        <f aca="false">IF(V3950=1,T3950+ROW()/10000000,0)</f>
        <v>2.400395</v>
      </c>
    </row>
    <row r="3951" customFormat="false" ht="15" hidden="false" customHeight="false" outlineLevel="0" collapsed="false">
      <c r="A3951" s="0" t="n">
        <v>18335682</v>
      </c>
      <c r="B3951" s="0" t="s">
        <v>9648</v>
      </c>
      <c r="C3951" s="0" t="n">
        <v>1</v>
      </c>
      <c r="D3951" s="0" t="s">
        <v>6924</v>
      </c>
      <c r="E3951" s="0" t="s">
        <v>9571</v>
      </c>
      <c r="F3951" s="0" t="s">
        <v>9570</v>
      </c>
      <c r="G3951" s="0" t="s">
        <v>9571</v>
      </c>
      <c r="H3951" s="0" t="s">
        <v>156</v>
      </c>
      <c r="I3951" s="0" t="s">
        <v>2123</v>
      </c>
      <c r="J3951" s="0" t="s">
        <v>47</v>
      </c>
      <c r="K3951" s="0" t="s">
        <v>46</v>
      </c>
      <c r="L3951" s="0" t="s">
        <v>47</v>
      </c>
      <c r="M3951" s="0" t="s">
        <v>47</v>
      </c>
      <c r="N3951" s="0" t="n">
        <v>2</v>
      </c>
      <c r="O3951" s="0" t="n">
        <v>18</v>
      </c>
      <c r="P3951" s="0" t="n">
        <v>600</v>
      </c>
      <c r="Q3951" s="0" t="n">
        <v>3.7</v>
      </c>
      <c r="R3951" s="0" t="str">
        <f aca="false">INDEX(Lookup!$B$4:$B$18,MATCH(C3951,Lookup!$A$4:$A$18,0))</f>
        <v>India</v>
      </c>
      <c r="S3951" s="20" t="n">
        <f aca="false">INDEX(Lookup!$D$4:$D$18,MATCH(C3951,Lookup!$A$4:$A$18,0))</f>
        <v>0.012</v>
      </c>
      <c r="T3951" s="21" t="n">
        <f aca="false">ROUND(P3951*S3951,2)</f>
        <v>7.2</v>
      </c>
      <c r="U3951" s="21" t="n">
        <f aca="false">IF(T3951&lt;=10,1,IF(T3951&lt;=20,2,IF(T3951&lt;=30,3,IF(T3951&lt;=40,4,IF(T3951&lt;=50,5,IF(T3951&lt;=100,6,IF(T3951&lt;=250,7,8)))))))</f>
        <v>1</v>
      </c>
      <c r="V3951" s="21" t="n">
        <f aca="false">IF(AND(OR(Dashboard!$T$3="All",R3951=Dashboard!$T$3),OR(Dashboard!$T$4="All",D3951=Dashboard!$T$4)),1,0)</f>
        <v>1</v>
      </c>
      <c r="W3951" s="21" t="n">
        <f aca="false">IF(V3951=1,T3951+ROW()/10000000,0)</f>
        <v>7.2003951</v>
      </c>
    </row>
    <row r="3952" customFormat="false" ht="15" hidden="false" customHeight="false" outlineLevel="0" collapsed="false">
      <c r="A3952" s="0" t="n">
        <v>303716</v>
      </c>
      <c r="B3952" s="0" t="s">
        <v>9649</v>
      </c>
      <c r="C3952" s="0" t="n">
        <v>1</v>
      </c>
      <c r="D3952" s="0" t="s">
        <v>6924</v>
      </c>
      <c r="E3952" s="0" t="s">
        <v>9650</v>
      </c>
      <c r="F3952" s="0" t="s">
        <v>9570</v>
      </c>
      <c r="G3952" s="0" t="s">
        <v>9571</v>
      </c>
      <c r="H3952" s="0" t="s">
        <v>2868</v>
      </c>
      <c r="I3952" s="0" t="s">
        <v>2123</v>
      </c>
      <c r="J3952" s="0" t="s">
        <v>47</v>
      </c>
      <c r="K3952" s="0" t="s">
        <v>46</v>
      </c>
      <c r="L3952" s="0" t="s">
        <v>47</v>
      </c>
      <c r="M3952" s="0" t="s">
        <v>47</v>
      </c>
      <c r="N3952" s="0" t="n">
        <v>1</v>
      </c>
      <c r="O3952" s="0" t="n">
        <v>243</v>
      </c>
      <c r="P3952" s="0" t="n">
        <v>300</v>
      </c>
      <c r="Q3952" s="0" t="n">
        <v>3.8</v>
      </c>
      <c r="R3952" s="0" t="str">
        <f aca="false">INDEX(Lookup!$B$4:$B$18,MATCH(C3952,Lookup!$A$4:$A$18,0))</f>
        <v>India</v>
      </c>
      <c r="S3952" s="20" t="n">
        <f aca="false">INDEX(Lookup!$D$4:$D$18,MATCH(C3952,Lookup!$A$4:$A$18,0))</f>
        <v>0.012</v>
      </c>
      <c r="T3952" s="21" t="n">
        <f aca="false">ROUND(P3952*S3952,2)</f>
        <v>3.6</v>
      </c>
      <c r="U3952" s="21" t="n">
        <f aca="false">IF(T3952&lt;=10,1,IF(T3952&lt;=20,2,IF(T3952&lt;=30,3,IF(T3952&lt;=40,4,IF(T3952&lt;=50,5,IF(T3952&lt;=100,6,IF(T3952&lt;=250,7,8)))))))</f>
        <v>1</v>
      </c>
      <c r="V3952" s="21" t="n">
        <f aca="false">IF(AND(OR(Dashboard!$T$3="All",R3952=Dashboard!$T$3),OR(Dashboard!$T$4="All",D3952=Dashboard!$T$4)),1,0)</f>
        <v>1</v>
      </c>
      <c r="W3952" s="21" t="n">
        <f aca="false">IF(V3952=1,T3952+ROW()/10000000,0)</f>
        <v>3.6003952</v>
      </c>
    </row>
    <row r="3953" customFormat="false" ht="15" hidden="false" customHeight="false" outlineLevel="0" collapsed="false">
      <c r="A3953" s="0" t="n">
        <v>18430873</v>
      </c>
      <c r="B3953" s="0" t="s">
        <v>9651</v>
      </c>
      <c r="C3953" s="0" t="n">
        <v>1</v>
      </c>
      <c r="D3953" s="0" t="s">
        <v>6924</v>
      </c>
      <c r="E3953" s="0" t="s">
        <v>9652</v>
      </c>
      <c r="F3953" s="0" t="s">
        <v>9570</v>
      </c>
      <c r="G3953" s="0" t="s">
        <v>9571</v>
      </c>
      <c r="H3953" s="0" t="s">
        <v>3067</v>
      </c>
      <c r="I3953" s="0" t="s">
        <v>2123</v>
      </c>
      <c r="J3953" s="0" t="s">
        <v>47</v>
      </c>
      <c r="K3953" s="0" t="s">
        <v>47</v>
      </c>
      <c r="L3953" s="0" t="s">
        <v>47</v>
      </c>
      <c r="M3953" s="0" t="s">
        <v>47</v>
      </c>
      <c r="N3953" s="0" t="n">
        <v>1</v>
      </c>
      <c r="O3953" s="0" t="n">
        <v>23</v>
      </c>
      <c r="P3953" s="0" t="n">
        <v>300</v>
      </c>
      <c r="Q3953" s="0" t="n">
        <v>3.7</v>
      </c>
      <c r="R3953" s="0" t="str">
        <f aca="false">INDEX(Lookup!$B$4:$B$18,MATCH(C3953,Lookup!$A$4:$A$18,0))</f>
        <v>India</v>
      </c>
      <c r="S3953" s="20" t="n">
        <f aca="false">INDEX(Lookup!$D$4:$D$18,MATCH(C3953,Lookup!$A$4:$A$18,0))</f>
        <v>0.012</v>
      </c>
      <c r="T3953" s="21" t="n">
        <f aca="false">ROUND(P3953*S3953,2)</f>
        <v>3.6</v>
      </c>
      <c r="U3953" s="21" t="n">
        <f aca="false">IF(T3953&lt;=10,1,IF(T3953&lt;=20,2,IF(T3953&lt;=30,3,IF(T3953&lt;=40,4,IF(T3953&lt;=50,5,IF(T3953&lt;=100,6,IF(T3953&lt;=250,7,8)))))))</f>
        <v>1</v>
      </c>
      <c r="V3953" s="21" t="n">
        <f aca="false">IF(AND(OR(Dashboard!$T$3="All",R3953=Dashboard!$T$3),OR(Dashboard!$T$4="All",D3953=Dashboard!$T$4)),1,0)</f>
        <v>1</v>
      </c>
      <c r="W3953" s="21" t="n">
        <f aca="false">IF(V3953=1,T3953+ROW()/10000000,0)</f>
        <v>3.6003953</v>
      </c>
    </row>
    <row r="3954" customFormat="false" ht="15" hidden="false" customHeight="false" outlineLevel="0" collapsed="false">
      <c r="A3954" s="0" t="n">
        <v>18440414</v>
      </c>
      <c r="B3954" s="0" t="s">
        <v>9653</v>
      </c>
      <c r="C3954" s="0" t="n">
        <v>1</v>
      </c>
      <c r="D3954" s="0" t="s">
        <v>6924</v>
      </c>
      <c r="E3954" s="0" t="s">
        <v>9654</v>
      </c>
      <c r="F3954" s="0" t="s">
        <v>9570</v>
      </c>
      <c r="G3954" s="0" t="s">
        <v>9571</v>
      </c>
      <c r="H3954" s="0" t="s">
        <v>9655</v>
      </c>
      <c r="I3954" s="0" t="s">
        <v>2123</v>
      </c>
      <c r="J3954" s="0" t="s">
        <v>46</v>
      </c>
      <c r="K3954" s="0" t="s">
        <v>47</v>
      </c>
      <c r="L3954" s="0" t="s">
        <v>47</v>
      </c>
      <c r="M3954" s="0" t="s">
        <v>47</v>
      </c>
      <c r="N3954" s="0" t="n">
        <v>3</v>
      </c>
      <c r="O3954" s="0" t="n">
        <v>18</v>
      </c>
      <c r="P3954" s="0" t="n">
        <v>1000</v>
      </c>
      <c r="Q3954" s="0" t="n">
        <v>3.7</v>
      </c>
      <c r="R3954" s="0" t="str">
        <f aca="false">INDEX(Lookup!$B$4:$B$18,MATCH(C3954,Lookup!$A$4:$A$18,0))</f>
        <v>India</v>
      </c>
      <c r="S3954" s="20" t="n">
        <f aca="false">INDEX(Lookup!$D$4:$D$18,MATCH(C3954,Lookup!$A$4:$A$18,0))</f>
        <v>0.012</v>
      </c>
      <c r="T3954" s="21" t="n">
        <f aca="false">ROUND(P3954*S3954,2)</f>
        <v>12</v>
      </c>
      <c r="U3954" s="21" t="n">
        <f aca="false">IF(T3954&lt;=10,1,IF(T3954&lt;=20,2,IF(T3954&lt;=30,3,IF(T3954&lt;=40,4,IF(T3954&lt;=50,5,IF(T3954&lt;=100,6,IF(T3954&lt;=250,7,8)))))))</f>
        <v>2</v>
      </c>
      <c r="V3954" s="21" t="n">
        <f aca="false">IF(AND(OR(Dashboard!$T$3="All",R3954=Dashboard!$T$3),OR(Dashboard!$T$4="All",D3954=Dashboard!$T$4)),1,0)</f>
        <v>1</v>
      </c>
      <c r="W3954" s="21" t="n">
        <f aca="false">IF(V3954=1,T3954+ROW()/10000000,0)</f>
        <v>12.0003954</v>
      </c>
    </row>
    <row r="3955" customFormat="false" ht="15" hidden="false" customHeight="false" outlineLevel="0" collapsed="false">
      <c r="A3955" s="0" t="n">
        <v>5267</v>
      </c>
      <c r="B3955" s="0" t="s">
        <v>9656</v>
      </c>
      <c r="C3955" s="0" t="n">
        <v>1</v>
      </c>
      <c r="D3955" s="0" t="s">
        <v>6924</v>
      </c>
      <c r="E3955" s="0" t="s">
        <v>9657</v>
      </c>
      <c r="F3955" s="0" t="s">
        <v>9570</v>
      </c>
      <c r="G3955" s="0" t="s">
        <v>9571</v>
      </c>
      <c r="H3955" s="0" t="s">
        <v>2050</v>
      </c>
      <c r="I3955" s="0" t="s">
        <v>2123</v>
      </c>
      <c r="J3955" s="0" t="s">
        <v>47</v>
      </c>
      <c r="K3955" s="0" t="s">
        <v>47</v>
      </c>
      <c r="L3955" s="0" t="s">
        <v>47</v>
      </c>
      <c r="M3955" s="0" t="s">
        <v>47</v>
      </c>
      <c r="N3955" s="0" t="n">
        <v>1</v>
      </c>
      <c r="O3955" s="0" t="n">
        <v>95</v>
      </c>
      <c r="P3955" s="0" t="n">
        <v>350</v>
      </c>
      <c r="Q3955" s="0" t="n">
        <v>3.5</v>
      </c>
      <c r="R3955" s="0" t="str">
        <f aca="false">INDEX(Lookup!$B$4:$B$18,MATCH(C3955,Lookup!$A$4:$A$18,0))</f>
        <v>India</v>
      </c>
      <c r="S3955" s="20" t="n">
        <f aca="false">INDEX(Lookup!$D$4:$D$18,MATCH(C3955,Lookup!$A$4:$A$18,0))</f>
        <v>0.012</v>
      </c>
      <c r="T3955" s="21" t="n">
        <f aca="false">ROUND(P3955*S3955,2)</f>
        <v>4.2</v>
      </c>
      <c r="U3955" s="21" t="n">
        <f aca="false">IF(T3955&lt;=10,1,IF(T3955&lt;=20,2,IF(T3955&lt;=30,3,IF(T3955&lt;=40,4,IF(T3955&lt;=50,5,IF(T3955&lt;=100,6,IF(T3955&lt;=250,7,8)))))))</f>
        <v>1</v>
      </c>
      <c r="V3955" s="21" t="n">
        <f aca="false">IF(AND(OR(Dashboard!$T$3="All",R3955=Dashboard!$T$3),OR(Dashboard!$T$4="All",D3955=Dashboard!$T$4)),1,0)</f>
        <v>1</v>
      </c>
      <c r="W3955" s="21" t="n">
        <f aca="false">IF(V3955=1,T3955+ROW()/10000000,0)</f>
        <v>4.2003955</v>
      </c>
    </row>
    <row r="3956" customFormat="false" ht="15" hidden="false" customHeight="false" outlineLevel="0" collapsed="false">
      <c r="A3956" s="0" t="n">
        <v>310259</v>
      </c>
      <c r="B3956" s="0" t="s">
        <v>9658</v>
      </c>
      <c r="C3956" s="0" t="n">
        <v>1</v>
      </c>
      <c r="D3956" s="0" t="s">
        <v>6924</v>
      </c>
      <c r="E3956" s="0" t="s">
        <v>9659</v>
      </c>
      <c r="F3956" s="0" t="s">
        <v>9570</v>
      </c>
      <c r="G3956" s="0" t="s">
        <v>9571</v>
      </c>
      <c r="H3956" s="0" t="s">
        <v>2310</v>
      </c>
      <c r="I3956" s="0" t="s">
        <v>2123</v>
      </c>
      <c r="J3956" s="0" t="s">
        <v>47</v>
      </c>
      <c r="K3956" s="0" t="s">
        <v>46</v>
      </c>
      <c r="L3956" s="0" t="s">
        <v>47</v>
      </c>
      <c r="M3956" s="0" t="s">
        <v>47</v>
      </c>
      <c r="N3956" s="0" t="n">
        <v>1</v>
      </c>
      <c r="O3956" s="0" t="n">
        <v>65</v>
      </c>
      <c r="P3956" s="0" t="n">
        <v>300</v>
      </c>
      <c r="Q3956" s="0" t="n">
        <v>3.5</v>
      </c>
      <c r="R3956" s="0" t="str">
        <f aca="false">INDEX(Lookup!$B$4:$B$18,MATCH(C3956,Lookup!$A$4:$A$18,0))</f>
        <v>India</v>
      </c>
      <c r="S3956" s="20" t="n">
        <f aca="false">INDEX(Lookup!$D$4:$D$18,MATCH(C3956,Lookup!$A$4:$A$18,0))</f>
        <v>0.012</v>
      </c>
      <c r="T3956" s="21" t="n">
        <f aca="false">ROUND(P3956*S3956,2)</f>
        <v>3.6</v>
      </c>
      <c r="U3956" s="21" t="n">
        <f aca="false">IF(T3956&lt;=10,1,IF(T3956&lt;=20,2,IF(T3956&lt;=30,3,IF(T3956&lt;=40,4,IF(T3956&lt;=50,5,IF(T3956&lt;=100,6,IF(T3956&lt;=250,7,8)))))))</f>
        <v>1</v>
      </c>
      <c r="V3956" s="21" t="n">
        <f aca="false">IF(AND(OR(Dashboard!$T$3="All",R3956=Dashboard!$T$3),OR(Dashboard!$T$4="All",D3956=Dashboard!$T$4)),1,0)</f>
        <v>1</v>
      </c>
      <c r="W3956" s="21" t="n">
        <f aca="false">IF(V3956=1,T3956+ROW()/10000000,0)</f>
        <v>3.6003956</v>
      </c>
    </row>
    <row r="3957" customFormat="false" ht="15" hidden="false" customHeight="false" outlineLevel="0" collapsed="false">
      <c r="A3957" s="0" t="n">
        <v>18402768</v>
      </c>
      <c r="B3957" s="0" t="s">
        <v>9660</v>
      </c>
      <c r="C3957" s="0" t="n">
        <v>1</v>
      </c>
      <c r="D3957" s="0" t="s">
        <v>6924</v>
      </c>
      <c r="E3957" s="0" t="s">
        <v>9661</v>
      </c>
      <c r="F3957" s="0" t="s">
        <v>9570</v>
      </c>
      <c r="G3957" s="0" t="s">
        <v>9571</v>
      </c>
      <c r="H3957" s="0" t="s">
        <v>5759</v>
      </c>
      <c r="I3957" s="0" t="s">
        <v>2123</v>
      </c>
      <c r="J3957" s="0" t="s">
        <v>47</v>
      </c>
      <c r="K3957" s="0" t="s">
        <v>46</v>
      </c>
      <c r="L3957" s="0" t="s">
        <v>47</v>
      </c>
      <c r="M3957" s="0" t="s">
        <v>47</v>
      </c>
      <c r="N3957" s="0" t="n">
        <v>2</v>
      </c>
      <c r="O3957" s="0" t="n">
        <v>49</v>
      </c>
      <c r="P3957" s="0" t="n">
        <v>800</v>
      </c>
      <c r="Q3957" s="0" t="n">
        <v>3.8</v>
      </c>
      <c r="R3957" s="0" t="str">
        <f aca="false">INDEX(Lookup!$B$4:$B$18,MATCH(C3957,Lookup!$A$4:$A$18,0))</f>
        <v>India</v>
      </c>
      <c r="S3957" s="20" t="n">
        <f aca="false">INDEX(Lookup!$D$4:$D$18,MATCH(C3957,Lookup!$A$4:$A$18,0))</f>
        <v>0.012</v>
      </c>
      <c r="T3957" s="21" t="n">
        <f aca="false">ROUND(P3957*S3957,2)</f>
        <v>9.6</v>
      </c>
      <c r="U3957" s="21" t="n">
        <f aca="false">IF(T3957&lt;=10,1,IF(T3957&lt;=20,2,IF(T3957&lt;=30,3,IF(T3957&lt;=40,4,IF(T3957&lt;=50,5,IF(T3957&lt;=100,6,IF(T3957&lt;=250,7,8)))))))</f>
        <v>1</v>
      </c>
      <c r="V3957" s="21" t="n">
        <f aca="false">IF(AND(OR(Dashboard!$T$3="All",R3957=Dashboard!$T$3),OR(Dashboard!$T$4="All",D3957=Dashboard!$T$4)),1,0)</f>
        <v>1</v>
      </c>
      <c r="W3957" s="21" t="n">
        <f aca="false">IF(V3957=1,T3957+ROW()/10000000,0)</f>
        <v>9.6003957</v>
      </c>
    </row>
    <row r="3958" customFormat="false" ht="15" hidden="false" customHeight="false" outlineLevel="0" collapsed="false">
      <c r="A3958" s="0" t="n">
        <v>18418258</v>
      </c>
      <c r="B3958" s="0" t="s">
        <v>9662</v>
      </c>
      <c r="C3958" s="0" t="n">
        <v>1</v>
      </c>
      <c r="D3958" s="0" t="s">
        <v>6924</v>
      </c>
      <c r="E3958" s="0" t="s">
        <v>9663</v>
      </c>
      <c r="F3958" s="0" t="s">
        <v>9570</v>
      </c>
      <c r="G3958" s="0" t="s">
        <v>9571</v>
      </c>
      <c r="H3958" s="0" t="s">
        <v>9664</v>
      </c>
      <c r="I3958" s="0" t="s">
        <v>2123</v>
      </c>
      <c r="J3958" s="0" t="s">
        <v>46</v>
      </c>
      <c r="K3958" s="0" t="s">
        <v>47</v>
      </c>
      <c r="L3958" s="0" t="s">
        <v>47</v>
      </c>
      <c r="M3958" s="0" t="s">
        <v>47</v>
      </c>
      <c r="N3958" s="0" t="n">
        <v>3</v>
      </c>
      <c r="O3958" s="0" t="n">
        <v>93</v>
      </c>
      <c r="P3958" s="0" t="n">
        <v>1200</v>
      </c>
      <c r="Q3958" s="0" t="n">
        <v>3.9</v>
      </c>
      <c r="R3958" s="0" t="str">
        <f aca="false">INDEX(Lookup!$B$4:$B$18,MATCH(C3958,Lookup!$A$4:$A$18,0))</f>
        <v>India</v>
      </c>
      <c r="S3958" s="20" t="n">
        <f aca="false">INDEX(Lookup!$D$4:$D$18,MATCH(C3958,Lookup!$A$4:$A$18,0))</f>
        <v>0.012</v>
      </c>
      <c r="T3958" s="21" t="n">
        <f aca="false">ROUND(P3958*S3958,2)</f>
        <v>14.4</v>
      </c>
      <c r="U3958" s="21" t="n">
        <f aca="false">IF(T3958&lt;=10,1,IF(T3958&lt;=20,2,IF(T3958&lt;=30,3,IF(T3958&lt;=40,4,IF(T3958&lt;=50,5,IF(T3958&lt;=100,6,IF(T3958&lt;=250,7,8)))))))</f>
        <v>2</v>
      </c>
      <c r="V3958" s="21" t="n">
        <f aca="false">IF(AND(OR(Dashboard!$T$3="All",R3958=Dashboard!$T$3),OR(Dashboard!$T$4="All",D3958=Dashboard!$T$4)),1,0)</f>
        <v>1</v>
      </c>
      <c r="W3958" s="21" t="n">
        <f aca="false">IF(V3958=1,T3958+ROW()/10000000,0)</f>
        <v>14.4003958</v>
      </c>
    </row>
    <row r="3959" customFormat="false" ht="15" hidden="false" customHeight="false" outlineLevel="0" collapsed="false">
      <c r="A3959" s="0" t="n">
        <v>18427205</v>
      </c>
      <c r="B3959" s="0" t="s">
        <v>9665</v>
      </c>
      <c r="C3959" s="0" t="n">
        <v>1</v>
      </c>
      <c r="D3959" s="0" t="s">
        <v>6924</v>
      </c>
      <c r="E3959" s="0" t="s">
        <v>9666</v>
      </c>
      <c r="F3959" s="0" t="s">
        <v>9570</v>
      </c>
      <c r="G3959" s="0" t="s">
        <v>9571</v>
      </c>
      <c r="H3959" s="0" t="s">
        <v>402</v>
      </c>
      <c r="I3959" s="0" t="s">
        <v>2123</v>
      </c>
      <c r="J3959" s="0" t="s">
        <v>47</v>
      </c>
      <c r="K3959" s="0" t="s">
        <v>47</v>
      </c>
      <c r="L3959" s="0" t="s">
        <v>47</v>
      </c>
      <c r="M3959" s="0" t="s">
        <v>47</v>
      </c>
      <c r="N3959" s="0" t="n">
        <v>1</v>
      </c>
      <c r="O3959" s="0" t="n">
        <v>1</v>
      </c>
      <c r="P3959" s="0" t="n">
        <v>200</v>
      </c>
      <c r="Q3959" s="0" t="n">
        <v>1</v>
      </c>
      <c r="R3959" s="0" t="str">
        <f aca="false">INDEX(Lookup!$B$4:$B$18,MATCH(C3959,Lookup!$A$4:$A$18,0))</f>
        <v>India</v>
      </c>
      <c r="S3959" s="20" t="n">
        <f aca="false">INDEX(Lookup!$D$4:$D$18,MATCH(C3959,Lookup!$A$4:$A$18,0))</f>
        <v>0.012</v>
      </c>
      <c r="T3959" s="21" t="n">
        <f aca="false">ROUND(P3959*S3959,2)</f>
        <v>2.4</v>
      </c>
      <c r="U3959" s="21" t="n">
        <f aca="false">IF(T3959&lt;=10,1,IF(T3959&lt;=20,2,IF(T3959&lt;=30,3,IF(T3959&lt;=40,4,IF(T3959&lt;=50,5,IF(T3959&lt;=100,6,IF(T3959&lt;=250,7,8)))))))</f>
        <v>1</v>
      </c>
      <c r="V3959" s="21" t="n">
        <f aca="false">IF(AND(OR(Dashboard!$T$3="All",R3959=Dashboard!$T$3),OR(Dashboard!$T$4="All",D3959=Dashboard!$T$4)),1,0)</f>
        <v>1</v>
      </c>
      <c r="W3959" s="21" t="n">
        <f aca="false">IF(V3959=1,T3959+ROW()/10000000,0)</f>
        <v>2.4003959</v>
      </c>
    </row>
    <row r="3960" customFormat="false" ht="15" hidden="false" customHeight="false" outlineLevel="0" collapsed="false">
      <c r="A3960" s="0" t="n">
        <v>18472618</v>
      </c>
      <c r="B3960" s="0" t="s">
        <v>9667</v>
      </c>
      <c r="C3960" s="0" t="n">
        <v>1</v>
      </c>
      <c r="D3960" s="0" t="s">
        <v>6924</v>
      </c>
      <c r="E3960" s="0" t="s">
        <v>9668</v>
      </c>
      <c r="F3960" s="0" t="s">
        <v>9570</v>
      </c>
      <c r="G3960" s="0" t="s">
        <v>9571</v>
      </c>
      <c r="H3960" s="0" t="s">
        <v>2288</v>
      </c>
      <c r="I3960" s="0" t="s">
        <v>2123</v>
      </c>
      <c r="J3960" s="0" t="s">
        <v>47</v>
      </c>
      <c r="K3960" s="0" t="s">
        <v>47</v>
      </c>
      <c r="L3960" s="0" t="s">
        <v>47</v>
      </c>
      <c r="M3960" s="0" t="s">
        <v>47</v>
      </c>
      <c r="N3960" s="0" t="n">
        <v>2</v>
      </c>
      <c r="O3960" s="0" t="n">
        <v>0</v>
      </c>
      <c r="P3960" s="0" t="n">
        <v>500</v>
      </c>
      <c r="Q3960" s="0" t="n">
        <v>1</v>
      </c>
      <c r="R3960" s="0" t="str">
        <f aca="false">INDEX(Lookup!$B$4:$B$18,MATCH(C3960,Lookup!$A$4:$A$18,0))</f>
        <v>India</v>
      </c>
      <c r="S3960" s="20" t="n">
        <f aca="false">INDEX(Lookup!$D$4:$D$18,MATCH(C3960,Lookup!$A$4:$A$18,0))</f>
        <v>0.012</v>
      </c>
      <c r="T3960" s="21" t="n">
        <f aca="false">ROUND(P3960*S3960,2)</f>
        <v>6</v>
      </c>
      <c r="U3960" s="21" t="n">
        <f aca="false">IF(T3960&lt;=10,1,IF(T3960&lt;=20,2,IF(T3960&lt;=30,3,IF(T3960&lt;=40,4,IF(T3960&lt;=50,5,IF(T3960&lt;=100,6,IF(T3960&lt;=250,7,8)))))))</f>
        <v>1</v>
      </c>
      <c r="V3960" s="21" t="n">
        <f aca="false">IF(AND(OR(Dashboard!$T$3="All",R3960=Dashboard!$T$3),OR(Dashboard!$T$4="All",D3960=Dashboard!$T$4)),1,0)</f>
        <v>1</v>
      </c>
      <c r="W3960" s="21" t="n">
        <f aca="false">IF(V3960=1,T3960+ROW()/10000000,0)</f>
        <v>6.000396</v>
      </c>
    </row>
    <row r="3961" customFormat="false" ht="15" hidden="false" customHeight="false" outlineLevel="0" collapsed="false">
      <c r="A3961" s="0" t="n">
        <v>18424902</v>
      </c>
      <c r="B3961" s="0" t="s">
        <v>9669</v>
      </c>
      <c r="C3961" s="0" t="n">
        <v>1</v>
      </c>
      <c r="D3961" s="0" t="s">
        <v>6924</v>
      </c>
      <c r="E3961" s="0" t="s">
        <v>9670</v>
      </c>
      <c r="F3961" s="0" t="s">
        <v>9570</v>
      </c>
      <c r="G3961" s="0" t="s">
        <v>9571</v>
      </c>
      <c r="H3961" s="0" t="s">
        <v>2128</v>
      </c>
      <c r="I3961" s="0" t="s">
        <v>2123</v>
      </c>
      <c r="J3961" s="0" t="s">
        <v>47</v>
      </c>
      <c r="K3961" s="0" t="s">
        <v>47</v>
      </c>
      <c r="L3961" s="0" t="s">
        <v>47</v>
      </c>
      <c r="M3961" s="0" t="s">
        <v>47</v>
      </c>
      <c r="N3961" s="0" t="n">
        <v>1</v>
      </c>
      <c r="O3961" s="0" t="n">
        <v>0</v>
      </c>
      <c r="P3961" s="0" t="n">
        <v>100</v>
      </c>
      <c r="Q3961" s="0" t="n">
        <v>1</v>
      </c>
      <c r="R3961" s="0" t="str">
        <f aca="false">INDEX(Lookup!$B$4:$B$18,MATCH(C3961,Lookup!$A$4:$A$18,0))</f>
        <v>India</v>
      </c>
      <c r="S3961" s="20" t="n">
        <f aca="false">INDEX(Lookup!$D$4:$D$18,MATCH(C3961,Lookup!$A$4:$A$18,0))</f>
        <v>0.012</v>
      </c>
      <c r="T3961" s="21" t="n">
        <f aca="false">ROUND(P3961*S3961,2)</f>
        <v>1.2</v>
      </c>
      <c r="U3961" s="21" t="n">
        <f aca="false">IF(T3961&lt;=10,1,IF(T3961&lt;=20,2,IF(T3961&lt;=30,3,IF(T3961&lt;=40,4,IF(T3961&lt;=50,5,IF(T3961&lt;=100,6,IF(T3961&lt;=250,7,8)))))))</f>
        <v>1</v>
      </c>
      <c r="V3961" s="21" t="n">
        <f aca="false">IF(AND(OR(Dashboard!$T$3="All",R3961=Dashboard!$T$3),OR(Dashboard!$T$4="All",D3961=Dashboard!$T$4)),1,0)</f>
        <v>1</v>
      </c>
      <c r="W3961" s="21" t="n">
        <f aca="false">IF(V3961=1,T3961+ROW()/10000000,0)</f>
        <v>1.2003961</v>
      </c>
    </row>
    <row r="3962" customFormat="false" ht="15" hidden="false" customHeight="false" outlineLevel="0" collapsed="false">
      <c r="A3962" s="0" t="n">
        <v>18427209</v>
      </c>
      <c r="B3962" s="0" t="s">
        <v>9671</v>
      </c>
      <c r="C3962" s="0" t="n">
        <v>1</v>
      </c>
      <c r="D3962" s="0" t="s">
        <v>6924</v>
      </c>
      <c r="E3962" s="0" t="s">
        <v>8227</v>
      </c>
      <c r="F3962" s="0" t="s">
        <v>9570</v>
      </c>
      <c r="G3962" s="0" t="s">
        <v>9571</v>
      </c>
      <c r="H3962" s="0" t="s">
        <v>2349</v>
      </c>
      <c r="I3962" s="0" t="s">
        <v>2123</v>
      </c>
      <c r="J3962" s="0" t="s">
        <v>47</v>
      </c>
      <c r="K3962" s="0" t="s">
        <v>47</v>
      </c>
      <c r="L3962" s="0" t="s">
        <v>47</v>
      </c>
      <c r="M3962" s="0" t="s">
        <v>47</v>
      </c>
      <c r="N3962" s="0" t="n">
        <v>1</v>
      </c>
      <c r="O3962" s="0" t="n">
        <v>1</v>
      </c>
      <c r="P3962" s="0" t="n">
        <v>200</v>
      </c>
      <c r="Q3962" s="0" t="n">
        <v>1</v>
      </c>
      <c r="R3962" s="0" t="str">
        <f aca="false">INDEX(Lookup!$B$4:$B$18,MATCH(C3962,Lookup!$A$4:$A$18,0))</f>
        <v>India</v>
      </c>
      <c r="S3962" s="20" t="n">
        <f aca="false">INDEX(Lookup!$D$4:$D$18,MATCH(C3962,Lookup!$A$4:$A$18,0))</f>
        <v>0.012</v>
      </c>
      <c r="T3962" s="21" t="n">
        <f aca="false">ROUND(P3962*S3962,2)</f>
        <v>2.4</v>
      </c>
      <c r="U3962" s="21" t="n">
        <f aca="false">IF(T3962&lt;=10,1,IF(T3962&lt;=20,2,IF(T3962&lt;=30,3,IF(T3962&lt;=40,4,IF(T3962&lt;=50,5,IF(T3962&lt;=100,6,IF(T3962&lt;=250,7,8)))))))</f>
        <v>1</v>
      </c>
      <c r="V3962" s="21" t="n">
        <f aca="false">IF(AND(OR(Dashboard!$T$3="All",R3962=Dashboard!$T$3),OR(Dashboard!$T$4="All",D3962=Dashboard!$T$4)),1,0)</f>
        <v>1</v>
      </c>
      <c r="W3962" s="21" t="n">
        <f aca="false">IF(V3962=1,T3962+ROW()/10000000,0)</f>
        <v>2.4003962</v>
      </c>
    </row>
    <row r="3963" customFormat="false" ht="15" hidden="false" customHeight="false" outlineLevel="0" collapsed="false">
      <c r="A3963" s="0" t="n">
        <v>18336472</v>
      </c>
      <c r="B3963" s="0" t="s">
        <v>9672</v>
      </c>
      <c r="C3963" s="0" t="n">
        <v>1</v>
      </c>
      <c r="D3963" s="0" t="s">
        <v>6924</v>
      </c>
      <c r="E3963" s="0" t="s">
        <v>9673</v>
      </c>
      <c r="F3963" s="0" t="s">
        <v>9570</v>
      </c>
      <c r="G3963" s="0" t="s">
        <v>9571</v>
      </c>
      <c r="H3963" s="0" t="s">
        <v>2662</v>
      </c>
      <c r="I3963" s="0" t="s">
        <v>2123</v>
      </c>
      <c r="J3963" s="0" t="s">
        <v>47</v>
      </c>
      <c r="K3963" s="0" t="s">
        <v>47</v>
      </c>
      <c r="L3963" s="0" t="s">
        <v>47</v>
      </c>
      <c r="M3963" s="0" t="s">
        <v>47</v>
      </c>
      <c r="N3963" s="0" t="n">
        <v>1</v>
      </c>
      <c r="O3963" s="0" t="n">
        <v>0</v>
      </c>
      <c r="P3963" s="0" t="n">
        <v>250</v>
      </c>
      <c r="Q3963" s="0" t="n">
        <v>1</v>
      </c>
      <c r="R3963" s="0" t="str">
        <f aca="false">INDEX(Lookup!$B$4:$B$18,MATCH(C3963,Lookup!$A$4:$A$18,0))</f>
        <v>India</v>
      </c>
      <c r="S3963" s="20" t="n">
        <f aca="false">INDEX(Lookup!$D$4:$D$18,MATCH(C3963,Lookup!$A$4:$A$18,0))</f>
        <v>0.012</v>
      </c>
      <c r="T3963" s="21" t="n">
        <f aca="false">ROUND(P3963*S3963,2)</f>
        <v>3</v>
      </c>
      <c r="U3963" s="21" t="n">
        <f aca="false">IF(T3963&lt;=10,1,IF(T3963&lt;=20,2,IF(T3963&lt;=30,3,IF(T3963&lt;=40,4,IF(T3963&lt;=50,5,IF(T3963&lt;=100,6,IF(T3963&lt;=250,7,8)))))))</f>
        <v>1</v>
      </c>
      <c r="V3963" s="21" t="n">
        <f aca="false">IF(AND(OR(Dashboard!$T$3="All",R3963=Dashboard!$T$3),OR(Dashboard!$T$4="All",D3963=Dashboard!$T$4)),1,0)</f>
        <v>1</v>
      </c>
      <c r="W3963" s="21" t="n">
        <f aca="false">IF(V3963=1,T3963+ROW()/10000000,0)</f>
        <v>3.0003963</v>
      </c>
    </row>
    <row r="3964" customFormat="false" ht="15" hidden="false" customHeight="false" outlineLevel="0" collapsed="false">
      <c r="A3964" s="0" t="n">
        <v>18163900</v>
      </c>
      <c r="B3964" s="0" t="s">
        <v>9674</v>
      </c>
      <c r="C3964" s="0" t="n">
        <v>1</v>
      </c>
      <c r="D3964" s="0" t="s">
        <v>6924</v>
      </c>
      <c r="E3964" s="0" t="s">
        <v>9675</v>
      </c>
      <c r="F3964" s="0" t="s">
        <v>9570</v>
      </c>
      <c r="G3964" s="0" t="s">
        <v>9571</v>
      </c>
      <c r="H3964" s="0" t="s">
        <v>3129</v>
      </c>
      <c r="I3964" s="0" t="s">
        <v>2123</v>
      </c>
      <c r="J3964" s="0" t="s">
        <v>47</v>
      </c>
      <c r="K3964" s="0" t="s">
        <v>47</v>
      </c>
      <c r="L3964" s="0" t="s">
        <v>47</v>
      </c>
      <c r="M3964" s="0" t="s">
        <v>47</v>
      </c>
      <c r="N3964" s="0" t="n">
        <v>1</v>
      </c>
      <c r="O3964" s="0" t="n">
        <v>3</v>
      </c>
      <c r="P3964" s="0" t="n">
        <v>400</v>
      </c>
      <c r="Q3964" s="0" t="n">
        <v>1</v>
      </c>
      <c r="R3964" s="0" t="str">
        <f aca="false">INDEX(Lookup!$B$4:$B$18,MATCH(C3964,Lookup!$A$4:$A$18,0))</f>
        <v>India</v>
      </c>
      <c r="S3964" s="20" t="n">
        <f aca="false">INDEX(Lookup!$D$4:$D$18,MATCH(C3964,Lookup!$A$4:$A$18,0))</f>
        <v>0.012</v>
      </c>
      <c r="T3964" s="21" t="n">
        <f aca="false">ROUND(P3964*S3964,2)</f>
        <v>4.8</v>
      </c>
      <c r="U3964" s="21" t="n">
        <f aca="false">IF(T3964&lt;=10,1,IF(T3964&lt;=20,2,IF(T3964&lt;=30,3,IF(T3964&lt;=40,4,IF(T3964&lt;=50,5,IF(T3964&lt;=100,6,IF(T3964&lt;=250,7,8)))))))</f>
        <v>1</v>
      </c>
      <c r="V3964" s="21" t="n">
        <f aca="false">IF(AND(OR(Dashboard!$T$3="All",R3964=Dashboard!$T$3),OR(Dashboard!$T$4="All",D3964=Dashboard!$T$4)),1,0)</f>
        <v>1</v>
      </c>
      <c r="W3964" s="21" t="n">
        <f aca="false">IF(V3964=1,T3964+ROW()/10000000,0)</f>
        <v>4.8003964</v>
      </c>
    </row>
    <row r="3965" customFormat="false" ht="15" hidden="false" customHeight="false" outlineLevel="0" collapsed="false">
      <c r="A3965" s="0" t="n">
        <v>18425757</v>
      </c>
      <c r="B3965" s="0" t="s">
        <v>3329</v>
      </c>
      <c r="C3965" s="0" t="n">
        <v>1</v>
      </c>
      <c r="D3965" s="0" t="s">
        <v>6924</v>
      </c>
      <c r="E3965" s="0" t="s">
        <v>9676</v>
      </c>
      <c r="F3965" s="0" t="s">
        <v>9570</v>
      </c>
      <c r="G3965" s="0" t="s">
        <v>9571</v>
      </c>
      <c r="H3965" s="0" t="s">
        <v>2128</v>
      </c>
      <c r="I3965" s="0" t="s">
        <v>2123</v>
      </c>
      <c r="J3965" s="0" t="s">
        <v>47</v>
      </c>
      <c r="K3965" s="0" t="s">
        <v>47</v>
      </c>
      <c r="L3965" s="0" t="s">
        <v>47</v>
      </c>
      <c r="M3965" s="0" t="s">
        <v>47</v>
      </c>
      <c r="N3965" s="0" t="n">
        <v>1</v>
      </c>
      <c r="O3965" s="0" t="n">
        <v>0</v>
      </c>
      <c r="P3965" s="0" t="n">
        <v>200</v>
      </c>
      <c r="Q3965" s="0" t="n">
        <v>1</v>
      </c>
      <c r="R3965" s="0" t="str">
        <f aca="false">INDEX(Lookup!$B$4:$B$18,MATCH(C3965,Lookup!$A$4:$A$18,0))</f>
        <v>India</v>
      </c>
      <c r="S3965" s="20" t="n">
        <f aca="false">INDEX(Lookup!$D$4:$D$18,MATCH(C3965,Lookup!$A$4:$A$18,0))</f>
        <v>0.012</v>
      </c>
      <c r="T3965" s="21" t="n">
        <f aca="false">ROUND(P3965*S3965,2)</f>
        <v>2.4</v>
      </c>
      <c r="U3965" s="21" t="n">
        <f aca="false">IF(T3965&lt;=10,1,IF(T3965&lt;=20,2,IF(T3965&lt;=30,3,IF(T3965&lt;=40,4,IF(T3965&lt;=50,5,IF(T3965&lt;=100,6,IF(T3965&lt;=250,7,8)))))))</f>
        <v>1</v>
      </c>
      <c r="V3965" s="21" t="n">
        <f aca="false">IF(AND(OR(Dashboard!$T$3="All",R3965=Dashboard!$T$3),OR(Dashboard!$T$4="All",D3965=Dashboard!$T$4)),1,0)</f>
        <v>1</v>
      </c>
      <c r="W3965" s="21" t="n">
        <f aca="false">IF(V3965=1,T3965+ROW()/10000000,0)</f>
        <v>2.4003965</v>
      </c>
    </row>
    <row r="3966" customFormat="false" ht="15" hidden="false" customHeight="false" outlineLevel="0" collapsed="false">
      <c r="A3966" s="0" t="n">
        <v>18427218</v>
      </c>
      <c r="B3966" s="0" t="s">
        <v>9677</v>
      </c>
      <c r="C3966" s="0" t="n">
        <v>1</v>
      </c>
      <c r="D3966" s="0" t="s">
        <v>6924</v>
      </c>
      <c r="E3966" s="0" t="s">
        <v>9678</v>
      </c>
      <c r="F3966" s="0" t="s">
        <v>9570</v>
      </c>
      <c r="G3966" s="0" t="s">
        <v>9571</v>
      </c>
      <c r="H3966" s="0" t="s">
        <v>2128</v>
      </c>
      <c r="I3966" s="0" t="s">
        <v>2123</v>
      </c>
      <c r="J3966" s="0" t="s">
        <v>47</v>
      </c>
      <c r="K3966" s="0" t="s">
        <v>47</v>
      </c>
      <c r="L3966" s="0" t="s">
        <v>47</v>
      </c>
      <c r="M3966" s="0" t="s">
        <v>47</v>
      </c>
      <c r="N3966" s="0" t="n">
        <v>1</v>
      </c>
      <c r="O3966" s="0" t="n">
        <v>1</v>
      </c>
      <c r="P3966" s="0" t="n">
        <v>300</v>
      </c>
      <c r="Q3966" s="0" t="n">
        <v>1</v>
      </c>
      <c r="R3966" s="0" t="str">
        <f aca="false">INDEX(Lookup!$B$4:$B$18,MATCH(C3966,Lookup!$A$4:$A$18,0))</f>
        <v>India</v>
      </c>
      <c r="S3966" s="20" t="n">
        <f aca="false">INDEX(Lookup!$D$4:$D$18,MATCH(C3966,Lookup!$A$4:$A$18,0))</f>
        <v>0.012</v>
      </c>
      <c r="T3966" s="21" t="n">
        <f aca="false">ROUND(P3966*S3966,2)</f>
        <v>3.6</v>
      </c>
      <c r="U3966" s="21" t="n">
        <f aca="false">IF(T3966&lt;=10,1,IF(T3966&lt;=20,2,IF(T3966&lt;=30,3,IF(T3966&lt;=40,4,IF(T3966&lt;=50,5,IF(T3966&lt;=100,6,IF(T3966&lt;=250,7,8)))))))</f>
        <v>1</v>
      </c>
      <c r="V3966" s="21" t="n">
        <f aca="false">IF(AND(OR(Dashboard!$T$3="All",R3966=Dashboard!$T$3),OR(Dashboard!$T$4="All",D3966=Dashboard!$T$4)),1,0)</f>
        <v>1</v>
      </c>
      <c r="W3966" s="21" t="n">
        <f aca="false">IF(V3966=1,T3966+ROW()/10000000,0)</f>
        <v>3.6003966</v>
      </c>
    </row>
    <row r="3967" customFormat="false" ht="15" hidden="false" customHeight="false" outlineLevel="0" collapsed="false">
      <c r="A3967" s="0" t="n">
        <v>18352684</v>
      </c>
      <c r="B3967" s="0" t="s">
        <v>9679</v>
      </c>
      <c r="C3967" s="0" t="n">
        <v>1</v>
      </c>
      <c r="D3967" s="0" t="s">
        <v>6924</v>
      </c>
      <c r="E3967" s="0" t="s">
        <v>8227</v>
      </c>
      <c r="F3967" s="0" t="s">
        <v>9570</v>
      </c>
      <c r="G3967" s="0" t="s">
        <v>9571</v>
      </c>
      <c r="H3967" s="0" t="s">
        <v>2128</v>
      </c>
      <c r="I3967" s="0" t="s">
        <v>2123</v>
      </c>
      <c r="J3967" s="0" t="s">
        <v>47</v>
      </c>
      <c r="K3967" s="0" t="s">
        <v>47</v>
      </c>
      <c r="L3967" s="0" t="s">
        <v>47</v>
      </c>
      <c r="M3967" s="0" t="s">
        <v>47</v>
      </c>
      <c r="N3967" s="0" t="n">
        <v>1</v>
      </c>
      <c r="O3967" s="0" t="n">
        <v>0</v>
      </c>
      <c r="P3967" s="0" t="n">
        <v>50</v>
      </c>
      <c r="Q3967" s="0" t="n">
        <v>1</v>
      </c>
      <c r="R3967" s="0" t="str">
        <f aca="false">INDEX(Lookup!$B$4:$B$18,MATCH(C3967,Lookup!$A$4:$A$18,0))</f>
        <v>India</v>
      </c>
      <c r="S3967" s="20" t="n">
        <f aca="false">INDEX(Lookup!$D$4:$D$18,MATCH(C3967,Lookup!$A$4:$A$18,0))</f>
        <v>0.012</v>
      </c>
      <c r="T3967" s="21" t="n">
        <f aca="false">ROUND(P3967*S3967,2)</f>
        <v>0.6</v>
      </c>
      <c r="U3967" s="21" t="n">
        <f aca="false">IF(T3967&lt;=10,1,IF(T3967&lt;=20,2,IF(T3967&lt;=30,3,IF(T3967&lt;=40,4,IF(T3967&lt;=50,5,IF(T3967&lt;=100,6,IF(T3967&lt;=250,7,8)))))))</f>
        <v>1</v>
      </c>
      <c r="V3967" s="21" t="n">
        <f aca="false">IF(AND(OR(Dashboard!$T$3="All",R3967=Dashboard!$T$3),OR(Dashboard!$T$4="All",D3967=Dashboard!$T$4)),1,0)</f>
        <v>1</v>
      </c>
      <c r="W3967" s="21" t="n">
        <f aca="false">IF(V3967=1,T3967+ROW()/10000000,0)</f>
        <v>0.6003967</v>
      </c>
    </row>
    <row r="3968" customFormat="false" ht="15" hidden="false" customHeight="false" outlineLevel="0" collapsed="false">
      <c r="A3968" s="0" t="n">
        <v>18423135</v>
      </c>
      <c r="B3968" s="0" t="s">
        <v>9680</v>
      </c>
      <c r="C3968" s="0" t="n">
        <v>1</v>
      </c>
      <c r="D3968" s="0" t="s">
        <v>6924</v>
      </c>
      <c r="E3968" s="0" t="s">
        <v>9681</v>
      </c>
      <c r="F3968" s="0" t="s">
        <v>9570</v>
      </c>
      <c r="G3968" s="0" t="s">
        <v>9571</v>
      </c>
      <c r="H3968" s="0" t="s">
        <v>2128</v>
      </c>
      <c r="I3968" s="0" t="s">
        <v>2123</v>
      </c>
      <c r="J3968" s="0" t="s">
        <v>47</v>
      </c>
      <c r="K3968" s="0" t="s">
        <v>47</v>
      </c>
      <c r="L3968" s="0" t="s">
        <v>47</v>
      </c>
      <c r="M3968" s="0" t="s">
        <v>47</v>
      </c>
      <c r="N3968" s="0" t="n">
        <v>2</v>
      </c>
      <c r="O3968" s="0" t="n">
        <v>1</v>
      </c>
      <c r="P3968" s="0" t="n">
        <v>500</v>
      </c>
      <c r="Q3968" s="0" t="n">
        <v>1</v>
      </c>
      <c r="R3968" s="0" t="str">
        <f aca="false">INDEX(Lookup!$B$4:$B$18,MATCH(C3968,Lookup!$A$4:$A$18,0))</f>
        <v>India</v>
      </c>
      <c r="S3968" s="20" t="n">
        <f aca="false">INDEX(Lookup!$D$4:$D$18,MATCH(C3968,Lookup!$A$4:$A$18,0))</f>
        <v>0.012</v>
      </c>
      <c r="T3968" s="21" t="n">
        <f aca="false">ROUND(P3968*S3968,2)</f>
        <v>6</v>
      </c>
      <c r="U3968" s="21" t="n">
        <f aca="false">IF(T3968&lt;=10,1,IF(T3968&lt;=20,2,IF(T3968&lt;=30,3,IF(T3968&lt;=40,4,IF(T3968&lt;=50,5,IF(T3968&lt;=100,6,IF(T3968&lt;=250,7,8)))))))</f>
        <v>1</v>
      </c>
      <c r="V3968" s="21" t="n">
        <f aca="false">IF(AND(OR(Dashboard!$T$3="All",R3968=Dashboard!$T$3),OR(Dashboard!$T$4="All",D3968=Dashboard!$T$4)),1,0)</f>
        <v>1</v>
      </c>
      <c r="W3968" s="21" t="n">
        <f aca="false">IF(V3968=1,T3968+ROW()/10000000,0)</f>
        <v>6.0003968</v>
      </c>
    </row>
    <row r="3969" customFormat="false" ht="15" hidden="false" customHeight="false" outlineLevel="0" collapsed="false">
      <c r="A3969" s="0" t="n">
        <v>18472605</v>
      </c>
      <c r="B3969" s="0" t="s">
        <v>9682</v>
      </c>
      <c r="C3969" s="0" t="n">
        <v>1</v>
      </c>
      <c r="D3969" s="0" t="s">
        <v>6924</v>
      </c>
      <c r="E3969" s="0" t="s">
        <v>9683</v>
      </c>
      <c r="F3969" s="0" t="s">
        <v>9570</v>
      </c>
      <c r="G3969" s="0" t="s">
        <v>9571</v>
      </c>
      <c r="H3969" s="0" t="s">
        <v>402</v>
      </c>
      <c r="I3969" s="0" t="s">
        <v>2123</v>
      </c>
      <c r="J3969" s="0" t="s">
        <v>47</v>
      </c>
      <c r="K3969" s="0" t="s">
        <v>47</v>
      </c>
      <c r="L3969" s="0" t="s">
        <v>47</v>
      </c>
      <c r="M3969" s="0" t="s">
        <v>47</v>
      </c>
      <c r="N3969" s="0" t="n">
        <v>1</v>
      </c>
      <c r="O3969" s="0" t="n">
        <v>0</v>
      </c>
      <c r="P3969" s="0" t="n">
        <v>250</v>
      </c>
      <c r="Q3969" s="0" t="n">
        <v>1</v>
      </c>
      <c r="R3969" s="0" t="str">
        <f aca="false">INDEX(Lookup!$B$4:$B$18,MATCH(C3969,Lookup!$A$4:$A$18,0))</f>
        <v>India</v>
      </c>
      <c r="S3969" s="20" t="n">
        <f aca="false">INDEX(Lookup!$D$4:$D$18,MATCH(C3969,Lookup!$A$4:$A$18,0))</f>
        <v>0.012</v>
      </c>
      <c r="T3969" s="21" t="n">
        <f aca="false">ROUND(P3969*S3969,2)</f>
        <v>3</v>
      </c>
      <c r="U3969" s="21" t="n">
        <f aca="false">IF(T3969&lt;=10,1,IF(T3969&lt;=20,2,IF(T3969&lt;=30,3,IF(T3969&lt;=40,4,IF(T3969&lt;=50,5,IF(T3969&lt;=100,6,IF(T3969&lt;=250,7,8)))))))</f>
        <v>1</v>
      </c>
      <c r="V3969" s="21" t="n">
        <f aca="false">IF(AND(OR(Dashboard!$T$3="All",R3969=Dashboard!$T$3),OR(Dashboard!$T$4="All",D3969=Dashboard!$T$4)),1,0)</f>
        <v>1</v>
      </c>
      <c r="W3969" s="21" t="n">
        <f aca="false">IF(V3969=1,T3969+ROW()/10000000,0)</f>
        <v>3.0003969</v>
      </c>
    </row>
    <row r="3970" customFormat="false" ht="15" hidden="false" customHeight="false" outlineLevel="0" collapsed="false">
      <c r="A3970" s="0" t="n">
        <v>18224537</v>
      </c>
      <c r="B3970" s="0" t="s">
        <v>9684</v>
      </c>
      <c r="C3970" s="0" t="n">
        <v>1</v>
      </c>
      <c r="D3970" s="0" t="s">
        <v>6924</v>
      </c>
      <c r="E3970" s="0" t="s">
        <v>9683</v>
      </c>
      <c r="F3970" s="0" t="s">
        <v>9570</v>
      </c>
      <c r="G3970" s="0" t="s">
        <v>9571</v>
      </c>
      <c r="H3970" s="0" t="s">
        <v>5918</v>
      </c>
      <c r="I3970" s="0" t="s">
        <v>2123</v>
      </c>
      <c r="J3970" s="0" t="s">
        <v>47</v>
      </c>
      <c r="K3970" s="0" t="s">
        <v>47</v>
      </c>
      <c r="L3970" s="0" t="s">
        <v>47</v>
      </c>
      <c r="M3970" s="0" t="s">
        <v>47</v>
      </c>
      <c r="N3970" s="0" t="n">
        <v>2</v>
      </c>
      <c r="O3970" s="0" t="n">
        <v>2</v>
      </c>
      <c r="P3970" s="0" t="n">
        <v>500</v>
      </c>
      <c r="Q3970" s="0" t="n">
        <v>1</v>
      </c>
      <c r="R3970" s="0" t="str">
        <f aca="false">INDEX(Lookup!$B$4:$B$18,MATCH(C3970,Lookup!$A$4:$A$18,0))</f>
        <v>India</v>
      </c>
      <c r="S3970" s="20" t="n">
        <f aca="false">INDEX(Lookup!$D$4:$D$18,MATCH(C3970,Lookup!$A$4:$A$18,0))</f>
        <v>0.012</v>
      </c>
      <c r="T3970" s="21" t="n">
        <f aca="false">ROUND(P3970*S3970,2)</f>
        <v>6</v>
      </c>
      <c r="U3970" s="21" t="n">
        <f aca="false">IF(T3970&lt;=10,1,IF(T3970&lt;=20,2,IF(T3970&lt;=30,3,IF(T3970&lt;=40,4,IF(T3970&lt;=50,5,IF(T3970&lt;=100,6,IF(T3970&lt;=250,7,8)))))))</f>
        <v>1</v>
      </c>
      <c r="V3970" s="21" t="n">
        <f aca="false">IF(AND(OR(Dashboard!$T$3="All",R3970=Dashboard!$T$3),OR(Dashboard!$T$4="All",D3970=Dashboard!$T$4)),1,0)</f>
        <v>1</v>
      </c>
      <c r="W3970" s="21" t="n">
        <f aca="false">IF(V3970=1,T3970+ROW()/10000000,0)</f>
        <v>6.000397</v>
      </c>
    </row>
    <row r="3971" customFormat="false" ht="15" hidden="false" customHeight="false" outlineLevel="0" collapsed="false">
      <c r="A3971" s="0" t="n">
        <v>18494204</v>
      </c>
      <c r="B3971" s="0" t="s">
        <v>9685</v>
      </c>
      <c r="C3971" s="0" t="n">
        <v>1</v>
      </c>
      <c r="D3971" s="0" t="s">
        <v>6924</v>
      </c>
      <c r="E3971" s="0" t="s">
        <v>9686</v>
      </c>
      <c r="F3971" s="0" t="s">
        <v>9570</v>
      </c>
      <c r="G3971" s="0" t="s">
        <v>9571</v>
      </c>
      <c r="H3971" s="0" t="s">
        <v>4467</v>
      </c>
      <c r="I3971" s="0" t="s">
        <v>2123</v>
      </c>
      <c r="J3971" s="0" t="s">
        <v>47</v>
      </c>
      <c r="K3971" s="0" t="s">
        <v>47</v>
      </c>
      <c r="L3971" s="0" t="s">
        <v>47</v>
      </c>
      <c r="M3971" s="0" t="s">
        <v>47</v>
      </c>
      <c r="N3971" s="0" t="n">
        <v>1</v>
      </c>
      <c r="O3971" s="0" t="n">
        <v>1</v>
      </c>
      <c r="P3971" s="0" t="n">
        <v>150</v>
      </c>
      <c r="Q3971" s="0" t="n">
        <v>1</v>
      </c>
      <c r="R3971" s="0" t="str">
        <f aca="false">INDEX(Lookup!$B$4:$B$18,MATCH(C3971,Lookup!$A$4:$A$18,0))</f>
        <v>India</v>
      </c>
      <c r="S3971" s="20" t="n">
        <f aca="false">INDEX(Lookup!$D$4:$D$18,MATCH(C3971,Lookup!$A$4:$A$18,0))</f>
        <v>0.012</v>
      </c>
      <c r="T3971" s="21" t="n">
        <f aca="false">ROUND(P3971*S3971,2)</f>
        <v>1.8</v>
      </c>
      <c r="U3971" s="21" t="n">
        <f aca="false">IF(T3971&lt;=10,1,IF(T3971&lt;=20,2,IF(T3971&lt;=30,3,IF(T3971&lt;=40,4,IF(T3971&lt;=50,5,IF(T3971&lt;=100,6,IF(T3971&lt;=250,7,8)))))))</f>
        <v>1</v>
      </c>
      <c r="V3971" s="21" t="n">
        <f aca="false">IF(AND(OR(Dashboard!$T$3="All",R3971=Dashboard!$T$3),OR(Dashboard!$T$4="All",D3971=Dashboard!$T$4)),1,0)</f>
        <v>1</v>
      </c>
      <c r="W3971" s="21" t="n">
        <f aca="false">IF(V3971=1,T3971+ROW()/10000000,0)</f>
        <v>1.8003971</v>
      </c>
    </row>
    <row r="3972" customFormat="false" ht="15" hidden="false" customHeight="false" outlineLevel="0" collapsed="false">
      <c r="A3972" s="0" t="n">
        <v>18425738</v>
      </c>
      <c r="B3972" s="0" t="s">
        <v>9687</v>
      </c>
      <c r="C3972" s="0" t="n">
        <v>1</v>
      </c>
      <c r="D3972" s="0" t="s">
        <v>6924</v>
      </c>
      <c r="E3972" s="0" t="s">
        <v>9688</v>
      </c>
      <c r="F3972" s="0" t="s">
        <v>9570</v>
      </c>
      <c r="G3972" s="0" t="s">
        <v>9571</v>
      </c>
      <c r="H3972" s="0" t="s">
        <v>2128</v>
      </c>
      <c r="I3972" s="0" t="s">
        <v>2123</v>
      </c>
      <c r="J3972" s="0" t="s">
        <v>47</v>
      </c>
      <c r="K3972" s="0" t="s">
        <v>47</v>
      </c>
      <c r="L3972" s="0" t="s">
        <v>47</v>
      </c>
      <c r="M3972" s="0" t="s">
        <v>47</v>
      </c>
      <c r="N3972" s="0" t="n">
        <v>1</v>
      </c>
      <c r="O3972" s="0" t="n">
        <v>0</v>
      </c>
      <c r="P3972" s="0" t="n">
        <v>350</v>
      </c>
      <c r="Q3972" s="0" t="n">
        <v>1</v>
      </c>
      <c r="R3972" s="0" t="str">
        <f aca="false">INDEX(Lookup!$B$4:$B$18,MATCH(C3972,Lookup!$A$4:$A$18,0))</f>
        <v>India</v>
      </c>
      <c r="S3972" s="20" t="n">
        <f aca="false">INDEX(Lookup!$D$4:$D$18,MATCH(C3972,Lookup!$A$4:$A$18,0))</f>
        <v>0.012</v>
      </c>
      <c r="T3972" s="21" t="n">
        <f aca="false">ROUND(P3972*S3972,2)</f>
        <v>4.2</v>
      </c>
      <c r="U3972" s="21" t="n">
        <f aca="false">IF(T3972&lt;=10,1,IF(T3972&lt;=20,2,IF(T3972&lt;=30,3,IF(T3972&lt;=40,4,IF(T3972&lt;=50,5,IF(T3972&lt;=100,6,IF(T3972&lt;=250,7,8)))))))</f>
        <v>1</v>
      </c>
      <c r="V3972" s="21" t="n">
        <f aca="false">IF(AND(OR(Dashboard!$T$3="All",R3972=Dashboard!$T$3),OR(Dashboard!$T$4="All",D3972=Dashboard!$T$4)),1,0)</f>
        <v>1</v>
      </c>
      <c r="W3972" s="21" t="n">
        <f aca="false">IF(V3972=1,T3972+ROW()/10000000,0)</f>
        <v>4.2003972</v>
      </c>
    </row>
    <row r="3973" customFormat="false" ht="15" hidden="false" customHeight="false" outlineLevel="0" collapsed="false">
      <c r="A3973" s="0" t="n">
        <v>18418229</v>
      </c>
      <c r="B3973" s="0" t="s">
        <v>9689</v>
      </c>
      <c r="C3973" s="0" t="n">
        <v>1</v>
      </c>
      <c r="D3973" s="0" t="s">
        <v>6924</v>
      </c>
      <c r="E3973" s="0" t="s">
        <v>9690</v>
      </c>
      <c r="F3973" s="0" t="s">
        <v>9570</v>
      </c>
      <c r="G3973" s="0" t="s">
        <v>9571</v>
      </c>
      <c r="H3973" s="0" t="s">
        <v>9691</v>
      </c>
      <c r="I3973" s="0" t="s">
        <v>2123</v>
      </c>
      <c r="J3973" s="0" t="s">
        <v>47</v>
      </c>
      <c r="K3973" s="0" t="s">
        <v>47</v>
      </c>
      <c r="L3973" s="0" t="s">
        <v>47</v>
      </c>
      <c r="M3973" s="0" t="s">
        <v>47</v>
      </c>
      <c r="N3973" s="0" t="n">
        <v>3</v>
      </c>
      <c r="O3973" s="0" t="n">
        <v>0</v>
      </c>
      <c r="P3973" s="0" t="n">
        <v>1000</v>
      </c>
      <c r="Q3973" s="0" t="n">
        <v>1</v>
      </c>
      <c r="R3973" s="0" t="str">
        <f aca="false">INDEX(Lookup!$B$4:$B$18,MATCH(C3973,Lookup!$A$4:$A$18,0))</f>
        <v>India</v>
      </c>
      <c r="S3973" s="20" t="n">
        <f aca="false">INDEX(Lookup!$D$4:$D$18,MATCH(C3973,Lookup!$A$4:$A$18,0))</f>
        <v>0.012</v>
      </c>
      <c r="T3973" s="21" t="n">
        <f aca="false">ROUND(P3973*S3973,2)</f>
        <v>12</v>
      </c>
      <c r="U3973" s="21" t="n">
        <f aca="false">IF(T3973&lt;=10,1,IF(T3973&lt;=20,2,IF(T3973&lt;=30,3,IF(T3973&lt;=40,4,IF(T3973&lt;=50,5,IF(T3973&lt;=100,6,IF(T3973&lt;=250,7,8)))))))</f>
        <v>2</v>
      </c>
      <c r="V3973" s="21" t="n">
        <f aca="false">IF(AND(OR(Dashboard!$T$3="All",R3973=Dashboard!$T$3),OR(Dashboard!$T$4="All",D3973=Dashboard!$T$4)),1,0)</f>
        <v>1</v>
      </c>
      <c r="W3973" s="21" t="n">
        <f aca="false">IF(V3973=1,T3973+ROW()/10000000,0)</f>
        <v>12.0003973</v>
      </c>
    </row>
    <row r="3974" customFormat="false" ht="15" hidden="false" customHeight="false" outlineLevel="0" collapsed="false">
      <c r="A3974" s="0" t="n">
        <v>18425748</v>
      </c>
      <c r="B3974" s="0" t="s">
        <v>9658</v>
      </c>
      <c r="C3974" s="0" t="n">
        <v>1</v>
      </c>
      <c r="D3974" s="0" t="s">
        <v>6924</v>
      </c>
      <c r="E3974" s="0" t="s">
        <v>9692</v>
      </c>
      <c r="F3974" s="0" t="s">
        <v>9570</v>
      </c>
      <c r="G3974" s="0" t="s">
        <v>9571</v>
      </c>
      <c r="H3974" s="0" t="s">
        <v>2310</v>
      </c>
      <c r="I3974" s="0" t="s">
        <v>2123</v>
      </c>
      <c r="J3974" s="0" t="s">
        <v>47</v>
      </c>
      <c r="K3974" s="0" t="s">
        <v>47</v>
      </c>
      <c r="L3974" s="0" t="s">
        <v>47</v>
      </c>
      <c r="M3974" s="0" t="s">
        <v>47</v>
      </c>
      <c r="N3974" s="0" t="n">
        <v>1</v>
      </c>
      <c r="O3974" s="0" t="n">
        <v>2</v>
      </c>
      <c r="P3974" s="0" t="n">
        <v>300</v>
      </c>
      <c r="Q3974" s="0" t="n">
        <v>1</v>
      </c>
      <c r="R3974" s="0" t="str">
        <f aca="false">INDEX(Lookup!$B$4:$B$18,MATCH(C3974,Lookup!$A$4:$A$18,0))</f>
        <v>India</v>
      </c>
      <c r="S3974" s="20" t="n">
        <f aca="false">INDEX(Lookup!$D$4:$D$18,MATCH(C3974,Lookup!$A$4:$A$18,0))</f>
        <v>0.012</v>
      </c>
      <c r="T3974" s="21" t="n">
        <f aca="false">ROUND(P3974*S3974,2)</f>
        <v>3.6</v>
      </c>
      <c r="U3974" s="21" t="n">
        <f aca="false">IF(T3974&lt;=10,1,IF(T3974&lt;=20,2,IF(T3974&lt;=30,3,IF(T3974&lt;=40,4,IF(T3974&lt;=50,5,IF(T3974&lt;=100,6,IF(T3974&lt;=250,7,8)))))))</f>
        <v>1</v>
      </c>
      <c r="V3974" s="21" t="n">
        <f aca="false">IF(AND(OR(Dashboard!$T$3="All",R3974=Dashboard!$T$3),OR(Dashboard!$T$4="All",D3974=Dashboard!$T$4)),1,0)</f>
        <v>1</v>
      </c>
      <c r="W3974" s="21" t="n">
        <f aca="false">IF(V3974=1,T3974+ROW()/10000000,0)</f>
        <v>3.6003974</v>
      </c>
    </row>
    <row r="3975" customFormat="false" ht="15" hidden="false" customHeight="false" outlineLevel="0" collapsed="false">
      <c r="A3975" s="0" t="n">
        <v>18287398</v>
      </c>
      <c r="B3975" s="0" t="s">
        <v>9693</v>
      </c>
      <c r="C3975" s="0" t="n">
        <v>1</v>
      </c>
      <c r="D3975" s="0" t="s">
        <v>6924</v>
      </c>
      <c r="E3975" s="0" t="s">
        <v>9694</v>
      </c>
      <c r="F3975" s="0" t="s">
        <v>9570</v>
      </c>
      <c r="G3975" s="0" t="s">
        <v>9571</v>
      </c>
      <c r="H3975" s="0" t="s">
        <v>402</v>
      </c>
      <c r="I3975" s="0" t="s">
        <v>2123</v>
      </c>
      <c r="J3975" s="0" t="s">
        <v>47</v>
      </c>
      <c r="K3975" s="0" t="s">
        <v>47</v>
      </c>
      <c r="L3975" s="0" t="s">
        <v>47</v>
      </c>
      <c r="M3975" s="0" t="s">
        <v>47</v>
      </c>
      <c r="N3975" s="0" t="n">
        <v>1</v>
      </c>
      <c r="O3975" s="0" t="n">
        <v>3</v>
      </c>
      <c r="P3975" s="0" t="n">
        <v>300</v>
      </c>
      <c r="Q3975" s="0" t="n">
        <v>1</v>
      </c>
      <c r="R3975" s="0" t="str">
        <f aca="false">INDEX(Lookup!$B$4:$B$18,MATCH(C3975,Lookup!$A$4:$A$18,0))</f>
        <v>India</v>
      </c>
      <c r="S3975" s="20" t="n">
        <f aca="false">INDEX(Lookup!$D$4:$D$18,MATCH(C3975,Lookup!$A$4:$A$18,0))</f>
        <v>0.012</v>
      </c>
      <c r="T3975" s="21" t="n">
        <f aca="false">ROUND(P3975*S3975,2)</f>
        <v>3.6</v>
      </c>
      <c r="U3975" s="21" t="n">
        <f aca="false">IF(T3975&lt;=10,1,IF(T3975&lt;=20,2,IF(T3975&lt;=30,3,IF(T3975&lt;=40,4,IF(T3975&lt;=50,5,IF(T3975&lt;=100,6,IF(T3975&lt;=250,7,8)))))))</f>
        <v>1</v>
      </c>
      <c r="V3975" s="21" t="n">
        <f aca="false">IF(AND(OR(Dashboard!$T$3="All",R3975=Dashboard!$T$3),OR(Dashboard!$T$4="All",D3975=Dashboard!$T$4)),1,0)</f>
        <v>1</v>
      </c>
      <c r="W3975" s="21" t="n">
        <f aca="false">IF(V3975=1,T3975+ROW()/10000000,0)</f>
        <v>3.6003975</v>
      </c>
    </row>
    <row r="3976" customFormat="false" ht="15" hidden="false" customHeight="false" outlineLevel="0" collapsed="false">
      <c r="A3976" s="0" t="n">
        <v>18436439</v>
      </c>
      <c r="B3976" s="0" t="s">
        <v>9695</v>
      </c>
      <c r="C3976" s="0" t="n">
        <v>1</v>
      </c>
      <c r="D3976" s="0" t="s">
        <v>6924</v>
      </c>
      <c r="E3976" s="0" t="s">
        <v>9696</v>
      </c>
      <c r="F3976" s="0" t="s">
        <v>9570</v>
      </c>
      <c r="G3976" s="0" t="s">
        <v>9571</v>
      </c>
      <c r="H3976" s="0" t="s">
        <v>2320</v>
      </c>
      <c r="I3976" s="0" t="s">
        <v>2123</v>
      </c>
      <c r="J3976" s="0" t="s">
        <v>47</v>
      </c>
      <c r="K3976" s="0" t="s">
        <v>47</v>
      </c>
      <c r="L3976" s="0" t="s">
        <v>47</v>
      </c>
      <c r="M3976" s="0" t="s">
        <v>47</v>
      </c>
      <c r="N3976" s="0" t="n">
        <v>1</v>
      </c>
      <c r="O3976" s="0" t="n">
        <v>55</v>
      </c>
      <c r="P3976" s="0" t="n">
        <v>350</v>
      </c>
      <c r="Q3976" s="0" t="n">
        <v>4</v>
      </c>
      <c r="R3976" s="0" t="str">
        <f aca="false">INDEX(Lookup!$B$4:$B$18,MATCH(C3976,Lookup!$A$4:$A$18,0))</f>
        <v>India</v>
      </c>
      <c r="S3976" s="20" t="n">
        <f aca="false">INDEX(Lookup!$D$4:$D$18,MATCH(C3976,Lookup!$A$4:$A$18,0))</f>
        <v>0.012</v>
      </c>
      <c r="T3976" s="21" t="n">
        <f aca="false">ROUND(P3976*S3976,2)</f>
        <v>4.2</v>
      </c>
      <c r="U3976" s="21" t="n">
        <f aca="false">IF(T3976&lt;=10,1,IF(T3976&lt;=20,2,IF(T3976&lt;=30,3,IF(T3976&lt;=40,4,IF(T3976&lt;=50,5,IF(T3976&lt;=100,6,IF(T3976&lt;=250,7,8)))))))</f>
        <v>1</v>
      </c>
      <c r="V3976" s="21" t="n">
        <f aca="false">IF(AND(OR(Dashboard!$T$3="All",R3976=Dashboard!$T$3),OR(Dashboard!$T$4="All",D3976=Dashboard!$T$4)),1,0)</f>
        <v>1</v>
      </c>
      <c r="W3976" s="21" t="n">
        <f aca="false">IF(V3976=1,T3976+ROW()/10000000,0)</f>
        <v>4.2003976</v>
      </c>
    </row>
    <row r="3977" customFormat="false" ht="15" hidden="false" customHeight="false" outlineLevel="0" collapsed="false">
      <c r="A3977" s="0" t="n">
        <v>18365575</v>
      </c>
      <c r="B3977" s="0" t="s">
        <v>9697</v>
      </c>
      <c r="C3977" s="0" t="n">
        <v>1</v>
      </c>
      <c r="D3977" s="0" t="s">
        <v>6924</v>
      </c>
      <c r="E3977" s="0" t="s">
        <v>9698</v>
      </c>
      <c r="F3977" s="0" t="s">
        <v>9570</v>
      </c>
      <c r="G3977" s="0" t="s">
        <v>9571</v>
      </c>
      <c r="H3977" s="0" t="s">
        <v>550</v>
      </c>
      <c r="I3977" s="0" t="s">
        <v>2123</v>
      </c>
      <c r="J3977" s="0" t="s">
        <v>47</v>
      </c>
      <c r="K3977" s="0" t="s">
        <v>47</v>
      </c>
      <c r="L3977" s="0" t="s">
        <v>47</v>
      </c>
      <c r="M3977" s="0" t="s">
        <v>47</v>
      </c>
      <c r="N3977" s="0" t="n">
        <v>3</v>
      </c>
      <c r="O3977" s="0" t="n">
        <v>83</v>
      </c>
      <c r="P3977" s="0" t="n">
        <v>1000</v>
      </c>
      <c r="Q3977" s="0" t="n">
        <v>4</v>
      </c>
      <c r="R3977" s="0" t="str">
        <f aca="false">INDEX(Lookup!$B$4:$B$18,MATCH(C3977,Lookup!$A$4:$A$18,0))</f>
        <v>India</v>
      </c>
      <c r="S3977" s="20" t="n">
        <f aca="false">INDEX(Lookup!$D$4:$D$18,MATCH(C3977,Lookup!$A$4:$A$18,0))</f>
        <v>0.012</v>
      </c>
      <c r="T3977" s="21" t="n">
        <f aca="false">ROUND(P3977*S3977,2)</f>
        <v>12</v>
      </c>
      <c r="U3977" s="21" t="n">
        <f aca="false">IF(T3977&lt;=10,1,IF(T3977&lt;=20,2,IF(T3977&lt;=30,3,IF(T3977&lt;=40,4,IF(T3977&lt;=50,5,IF(T3977&lt;=100,6,IF(T3977&lt;=250,7,8)))))))</f>
        <v>2</v>
      </c>
      <c r="V3977" s="21" t="n">
        <f aca="false">IF(AND(OR(Dashboard!$T$3="All",R3977=Dashboard!$T$3),OR(Dashboard!$T$4="All",D3977=Dashboard!$T$4)),1,0)</f>
        <v>1</v>
      </c>
      <c r="W3977" s="21" t="n">
        <f aca="false">IF(V3977=1,T3977+ROW()/10000000,0)</f>
        <v>12.0003977</v>
      </c>
    </row>
    <row r="3978" customFormat="false" ht="15" hidden="false" customHeight="false" outlineLevel="0" collapsed="false">
      <c r="A3978" s="0" t="n">
        <v>307490</v>
      </c>
      <c r="B3978" s="0" t="s">
        <v>9699</v>
      </c>
      <c r="C3978" s="0" t="n">
        <v>1</v>
      </c>
      <c r="D3978" s="0" t="s">
        <v>6924</v>
      </c>
      <c r="E3978" s="0" t="s">
        <v>9700</v>
      </c>
      <c r="F3978" s="0" t="s">
        <v>9570</v>
      </c>
      <c r="G3978" s="0" t="s">
        <v>9571</v>
      </c>
      <c r="H3978" s="0" t="s">
        <v>6131</v>
      </c>
      <c r="I3978" s="0" t="s">
        <v>2123</v>
      </c>
      <c r="J3978" s="0" t="s">
        <v>46</v>
      </c>
      <c r="K3978" s="0" t="s">
        <v>47</v>
      </c>
      <c r="L3978" s="0" t="s">
        <v>47</v>
      </c>
      <c r="M3978" s="0" t="s">
        <v>47</v>
      </c>
      <c r="N3978" s="0" t="n">
        <v>3</v>
      </c>
      <c r="O3978" s="0" t="n">
        <v>1823</v>
      </c>
      <c r="P3978" s="0" t="n">
        <v>1850</v>
      </c>
      <c r="Q3978" s="0" t="n">
        <v>4.1</v>
      </c>
      <c r="R3978" s="0" t="str">
        <f aca="false">INDEX(Lookup!$B$4:$B$18,MATCH(C3978,Lookup!$A$4:$A$18,0))</f>
        <v>India</v>
      </c>
      <c r="S3978" s="20" t="n">
        <f aca="false">INDEX(Lookup!$D$4:$D$18,MATCH(C3978,Lookup!$A$4:$A$18,0))</f>
        <v>0.012</v>
      </c>
      <c r="T3978" s="21" t="n">
        <f aca="false">ROUND(P3978*S3978,2)</f>
        <v>22.2</v>
      </c>
      <c r="U3978" s="21" t="n">
        <f aca="false">IF(T3978&lt;=10,1,IF(T3978&lt;=20,2,IF(T3978&lt;=30,3,IF(T3978&lt;=40,4,IF(T3978&lt;=50,5,IF(T3978&lt;=100,6,IF(T3978&lt;=250,7,8)))))))</f>
        <v>3</v>
      </c>
      <c r="V3978" s="21" t="n">
        <f aca="false">IF(AND(OR(Dashboard!$T$3="All",R3978=Dashboard!$T$3),OR(Dashboard!$T$4="All",D3978=Dashboard!$T$4)),1,0)</f>
        <v>1</v>
      </c>
      <c r="W3978" s="21" t="n">
        <f aca="false">IF(V3978=1,T3978+ROW()/10000000,0)</f>
        <v>22.2003978</v>
      </c>
    </row>
    <row r="3979" customFormat="false" ht="15" hidden="false" customHeight="false" outlineLevel="0" collapsed="false">
      <c r="A3979" s="0" t="n">
        <v>301001</v>
      </c>
      <c r="B3979" s="0" t="s">
        <v>9701</v>
      </c>
      <c r="C3979" s="0" t="n">
        <v>1</v>
      </c>
      <c r="D3979" s="0" t="s">
        <v>6924</v>
      </c>
      <c r="E3979" s="0" t="s">
        <v>9702</v>
      </c>
      <c r="F3979" s="0" t="s">
        <v>9703</v>
      </c>
      <c r="G3979" s="0" t="s">
        <v>9704</v>
      </c>
      <c r="H3979" s="0" t="s">
        <v>8133</v>
      </c>
      <c r="I3979" s="0" t="s">
        <v>2123</v>
      </c>
      <c r="J3979" s="0" t="s">
        <v>46</v>
      </c>
      <c r="K3979" s="0" t="s">
        <v>47</v>
      </c>
      <c r="L3979" s="0" t="s">
        <v>47</v>
      </c>
      <c r="M3979" s="0" t="s">
        <v>47</v>
      </c>
      <c r="N3979" s="0" t="n">
        <v>3</v>
      </c>
      <c r="O3979" s="0" t="n">
        <v>704</v>
      </c>
      <c r="P3979" s="0" t="n">
        <v>1600</v>
      </c>
      <c r="Q3979" s="0" t="n">
        <v>3.3</v>
      </c>
      <c r="R3979" s="0" t="str">
        <f aca="false">INDEX(Lookup!$B$4:$B$18,MATCH(C3979,Lookup!$A$4:$A$18,0))</f>
        <v>India</v>
      </c>
      <c r="S3979" s="20" t="n">
        <f aca="false">INDEX(Lookup!$D$4:$D$18,MATCH(C3979,Lookup!$A$4:$A$18,0))</f>
        <v>0.012</v>
      </c>
      <c r="T3979" s="21" t="n">
        <f aca="false">ROUND(P3979*S3979,2)</f>
        <v>19.2</v>
      </c>
      <c r="U3979" s="21" t="n">
        <f aca="false">IF(T3979&lt;=10,1,IF(T3979&lt;=20,2,IF(T3979&lt;=30,3,IF(T3979&lt;=40,4,IF(T3979&lt;=50,5,IF(T3979&lt;=100,6,IF(T3979&lt;=250,7,8)))))))</f>
        <v>2</v>
      </c>
      <c r="V3979" s="21" t="n">
        <f aca="false">IF(AND(OR(Dashboard!$T$3="All",R3979=Dashboard!$T$3),OR(Dashboard!$T$4="All",D3979=Dashboard!$T$4)),1,0)</f>
        <v>1</v>
      </c>
      <c r="W3979" s="21" t="n">
        <f aca="false">IF(V3979=1,T3979+ROW()/10000000,0)</f>
        <v>19.2003979</v>
      </c>
    </row>
    <row r="3980" customFormat="false" ht="15" hidden="false" customHeight="false" outlineLevel="0" collapsed="false">
      <c r="A3980" s="0" t="n">
        <v>8369</v>
      </c>
      <c r="B3980" s="0" t="s">
        <v>9705</v>
      </c>
      <c r="C3980" s="0" t="n">
        <v>1</v>
      </c>
      <c r="D3980" s="0" t="s">
        <v>6924</v>
      </c>
      <c r="E3980" s="0" t="s">
        <v>9706</v>
      </c>
      <c r="F3980" s="0" t="s">
        <v>9703</v>
      </c>
      <c r="G3980" s="0" t="s">
        <v>9704</v>
      </c>
      <c r="H3980" s="0" t="s">
        <v>4292</v>
      </c>
      <c r="I3980" s="0" t="s">
        <v>2123</v>
      </c>
      <c r="J3980" s="0" t="s">
        <v>46</v>
      </c>
      <c r="K3980" s="0" t="s">
        <v>46</v>
      </c>
      <c r="L3980" s="0" t="s">
        <v>47</v>
      </c>
      <c r="M3980" s="0" t="s">
        <v>47</v>
      </c>
      <c r="N3980" s="0" t="n">
        <v>3</v>
      </c>
      <c r="O3980" s="0" t="n">
        <v>763</v>
      </c>
      <c r="P3980" s="0" t="n">
        <v>1900</v>
      </c>
      <c r="Q3980" s="0" t="n">
        <v>3.4</v>
      </c>
      <c r="R3980" s="0" t="str">
        <f aca="false">INDEX(Lookup!$B$4:$B$18,MATCH(C3980,Lookup!$A$4:$A$18,0))</f>
        <v>India</v>
      </c>
      <c r="S3980" s="20" t="n">
        <f aca="false">INDEX(Lookup!$D$4:$D$18,MATCH(C3980,Lookup!$A$4:$A$18,0))</f>
        <v>0.012</v>
      </c>
      <c r="T3980" s="21" t="n">
        <f aca="false">ROUND(P3980*S3980,2)</f>
        <v>22.8</v>
      </c>
      <c r="U3980" s="21" t="n">
        <f aca="false">IF(T3980&lt;=10,1,IF(T3980&lt;=20,2,IF(T3980&lt;=30,3,IF(T3980&lt;=40,4,IF(T3980&lt;=50,5,IF(T3980&lt;=100,6,IF(T3980&lt;=250,7,8)))))))</f>
        <v>3</v>
      </c>
      <c r="V3980" s="21" t="n">
        <f aca="false">IF(AND(OR(Dashboard!$T$3="All",R3980=Dashboard!$T$3),OR(Dashboard!$T$4="All",D3980=Dashboard!$T$4)),1,0)</f>
        <v>1</v>
      </c>
      <c r="W3980" s="21" t="n">
        <f aca="false">IF(V3980=1,T3980+ROW()/10000000,0)</f>
        <v>22.800398</v>
      </c>
    </row>
    <row r="3981" customFormat="false" ht="15" hidden="false" customHeight="false" outlineLevel="0" collapsed="false">
      <c r="A3981" s="0" t="n">
        <v>304296</v>
      </c>
      <c r="B3981" s="0" t="s">
        <v>9707</v>
      </c>
      <c r="C3981" s="0" t="n">
        <v>1</v>
      </c>
      <c r="D3981" s="0" t="s">
        <v>6924</v>
      </c>
      <c r="E3981" s="0" t="s">
        <v>9708</v>
      </c>
      <c r="F3981" s="0" t="s">
        <v>9703</v>
      </c>
      <c r="G3981" s="0" t="s">
        <v>9704</v>
      </c>
      <c r="H3981" s="0" t="s">
        <v>9709</v>
      </c>
      <c r="I3981" s="0" t="s">
        <v>2123</v>
      </c>
      <c r="J3981" s="0" t="s">
        <v>47</v>
      </c>
      <c r="K3981" s="0" t="s">
        <v>47</v>
      </c>
      <c r="L3981" s="0" t="s">
        <v>47</v>
      </c>
      <c r="M3981" s="0" t="s">
        <v>47</v>
      </c>
      <c r="N3981" s="0" t="n">
        <v>3</v>
      </c>
      <c r="O3981" s="0" t="n">
        <v>1363</v>
      </c>
      <c r="P3981" s="0" t="n">
        <v>1200</v>
      </c>
      <c r="Q3981" s="0" t="n">
        <v>3.3</v>
      </c>
      <c r="R3981" s="0" t="str">
        <f aca="false">INDEX(Lookup!$B$4:$B$18,MATCH(C3981,Lookup!$A$4:$A$18,0))</f>
        <v>India</v>
      </c>
      <c r="S3981" s="20" t="n">
        <f aca="false">INDEX(Lookup!$D$4:$D$18,MATCH(C3981,Lookup!$A$4:$A$18,0))</f>
        <v>0.012</v>
      </c>
      <c r="T3981" s="21" t="n">
        <f aca="false">ROUND(P3981*S3981,2)</f>
        <v>14.4</v>
      </c>
      <c r="U3981" s="21" t="n">
        <f aca="false">IF(T3981&lt;=10,1,IF(T3981&lt;=20,2,IF(T3981&lt;=30,3,IF(T3981&lt;=40,4,IF(T3981&lt;=50,5,IF(T3981&lt;=100,6,IF(T3981&lt;=250,7,8)))))))</f>
        <v>2</v>
      </c>
      <c r="V3981" s="21" t="n">
        <f aca="false">IF(AND(OR(Dashboard!$T$3="All",R3981=Dashboard!$T$3),OR(Dashboard!$T$4="All",D3981=Dashboard!$T$4)),1,0)</f>
        <v>1</v>
      </c>
      <c r="W3981" s="21" t="n">
        <f aca="false">IF(V3981=1,T3981+ROW()/10000000,0)</f>
        <v>14.4003981</v>
      </c>
    </row>
    <row r="3982" customFormat="false" ht="15" hidden="false" customHeight="false" outlineLevel="0" collapsed="false">
      <c r="A3982" s="0" t="n">
        <v>18082196</v>
      </c>
      <c r="B3982" s="0" t="s">
        <v>5247</v>
      </c>
      <c r="C3982" s="0" t="n">
        <v>1</v>
      </c>
      <c r="D3982" s="0" t="s">
        <v>6924</v>
      </c>
      <c r="E3982" s="0" t="s">
        <v>9710</v>
      </c>
      <c r="F3982" s="0" t="s">
        <v>9703</v>
      </c>
      <c r="G3982" s="0" t="s">
        <v>9704</v>
      </c>
      <c r="H3982" s="0" t="s">
        <v>69</v>
      </c>
      <c r="I3982" s="0" t="s">
        <v>2123</v>
      </c>
      <c r="J3982" s="0" t="s">
        <v>47</v>
      </c>
      <c r="K3982" s="0" t="s">
        <v>46</v>
      </c>
      <c r="L3982" s="0" t="s">
        <v>47</v>
      </c>
      <c r="M3982" s="0" t="s">
        <v>47</v>
      </c>
      <c r="N3982" s="0" t="n">
        <v>1</v>
      </c>
      <c r="O3982" s="0" t="n">
        <v>491</v>
      </c>
      <c r="P3982" s="0" t="n">
        <v>350</v>
      </c>
      <c r="Q3982" s="0" t="n">
        <v>3.4</v>
      </c>
      <c r="R3982" s="0" t="str">
        <f aca="false">INDEX(Lookup!$B$4:$B$18,MATCH(C3982,Lookup!$A$4:$A$18,0))</f>
        <v>India</v>
      </c>
      <c r="S3982" s="20" t="n">
        <f aca="false">INDEX(Lookup!$D$4:$D$18,MATCH(C3982,Lookup!$A$4:$A$18,0))</f>
        <v>0.012</v>
      </c>
      <c r="T3982" s="21" t="n">
        <f aca="false">ROUND(P3982*S3982,2)</f>
        <v>4.2</v>
      </c>
      <c r="U3982" s="21" t="n">
        <f aca="false">IF(T3982&lt;=10,1,IF(T3982&lt;=20,2,IF(T3982&lt;=30,3,IF(T3982&lt;=40,4,IF(T3982&lt;=50,5,IF(T3982&lt;=100,6,IF(T3982&lt;=250,7,8)))))))</f>
        <v>1</v>
      </c>
      <c r="V3982" s="21" t="n">
        <f aca="false">IF(AND(OR(Dashboard!$T$3="All",R3982=Dashboard!$T$3),OR(Dashboard!$T$4="All",D3982=Dashboard!$T$4)),1,0)</f>
        <v>1</v>
      </c>
      <c r="W3982" s="21" t="n">
        <f aca="false">IF(V3982=1,T3982+ROW()/10000000,0)</f>
        <v>4.2003982</v>
      </c>
    </row>
    <row r="3983" customFormat="false" ht="15" hidden="false" customHeight="false" outlineLevel="0" collapsed="false">
      <c r="A3983" s="0" t="n">
        <v>307931</v>
      </c>
      <c r="B3983" s="0" t="s">
        <v>9711</v>
      </c>
      <c r="C3983" s="0" t="n">
        <v>1</v>
      </c>
      <c r="D3983" s="0" t="s">
        <v>6924</v>
      </c>
      <c r="E3983" s="0" t="s">
        <v>9712</v>
      </c>
      <c r="F3983" s="0" t="s">
        <v>9703</v>
      </c>
      <c r="G3983" s="0" t="s">
        <v>9704</v>
      </c>
      <c r="H3983" s="0" t="s">
        <v>9713</v>
      </c>
      <c r="I3983" s="0" t="s">
        <v>2123</v>
      </c>
      <c r="J3983" s="0" t="s">
        <v>46</v>
      </c>
      <c r="K3983" s="0" t="s">
        <v>46</v>
      </c>
      <c r="L3983" s="0" t="s">
        <v>47</v>
      </c>
      <c r="M3983" s="0" t="s">
        <v>47</v>
      </c>
      <c r="N3983" s="0" t="n">
        <v>3</v>
      </c>
      <c r="O3983" s="0" t="n">
        <v>1033</v>
      </c>
      <c r="P3983" s="0" t="n">
        <v>1400</v>
      </c>
      <c r="Q3983" s="0" t="n">
        <v>4.5</v>
      </c>
      <c r="R3983" s="0" t="str">
        <f aca="false">INDEX(Lookup!$B$4:$B$18,MATCH(C3983,Lookup!$A$4:$A$18,0))</f>
        <v>India</v>
      </c>
      <c r="S3983" s="20" t="n">
        <f aca="false">INDEX(Lookup!$D$4:$D$18,MATCH(C3983,Lookup!$A$4:$A$18,0))</f>
        <v>0.012</v>
      </c>
      <c r="T3983" s="21" t="n">
        <f aca="false">ROUND(P3983*S3983,2)</f>
        <v>16.8</v>
      </c>
      <c r="U3983" s="21" t="n">
        <f aca="false">IF(T3983&lt;=10,1,IF(T3983&lt;=20,2,IF(T3983&lt;=30,3,IF(T3983&lt;=40,4,IF(T3983&lt;=50,5,IF(T3983&lt;=100,6,IF(T3983&lt;=250,7,8)))))))</f>
        <v>2</v>
      </c>
      <c r="V3983" s="21" t="n">
        <f aca="false">IF(AND(OR(Dashboard!$T$3="All",R3983=Dashboard!$T$3),OR(Dashboard!$T$4="All",D3983=Dashboard!$T$4)),1,0)</f>
        <v>1</v>
      </c>
      <c r="W3983" s="21" t="n">
        <f aca="false">IF(V3983=1,T3983+ROW()/10000000,0)</f>
        <v>16.8003983</v>
      </c>
    </row>
    <row r="3984" customFormat="false" ht="15" hidden="false" customHeight="false" outlineLevel="0" collapsed="false">
      <c r="A3984" s="0" t="n">
        <v>313304</v>
      </c>
      <c r="B3984" s="0" t="s">
        <v>3755</v>
      </c>
      <c r="C3984" s="0" t="n">
        <v>1</v>
      </c>
      <c r="D3984" s="0" t="s">
        <v>6924</v>
      </c>
      <c r="E3984" s="0" t="s">
        <v>9714</v>
      </c>
      <c r="F3984" s="0" t="s">
        <v>9703</v>
      </c>
      <c r="G3984" s="0" t="s">
        <v>9704</v>
      </c>
      <c r="H3984" s="0" t="s">
        <v>2659</v>
      </c>
      <c r="I3984" s="0" t="s">
        <v>2123</v>
      </c>
      <c r="J3984" s="0" t="s">
        <v>47</v>
      </c>
      <c r="K3984" s="0" t="s">
        <v>46</v>
      </c>
      <c r="L3984" s="0" t="s">
        <v>46</v>
      </c>
      <c r="M3984" s="0" t="s">
        <v>47</v>
      </c>
      <c r="N3984" s="0" t="n">
        <v>1</v>
      </c>
      <c r="O3984" s="0" t="n">
        <v>454</v>
      </c>
      <c r="P3984" s="0" t="n">
        <v>400</v>
      </c>
      <c r="Q3984" s="0" t="n">
        <v>3.9</v>
      </c>
      <c r="R3984" s="0" t="str">
        <f aca="false">INDEX(Lookup!$B$4:$B$18,MATCH(C3984,Lookup!$A$4:$A$18,0))</f>
        <v>India</v>
      </c>
      <c r="S3984" s="20" t="n">
        <f aca="false">INDEX(Lookup!$D$4:$D$18,MATCH(C3984,Lookup!$A$4:$A$18,0))</f>
        <v>0.012</v>
      </c>
      <c r="T3984" s="21" t="n">
        <f aca="false">ROUND(P3984*S3984,2)</f>
        <v>4.8</v>
      </c>
      <c r="U3984" s="21" t="n">
        <f aca="false">IF(T3984&lt;=10,1,IF(T3984&lt;=20,2,IF(T3984&lt;=30,3,IF(T3984&lt;=40,4,IF(T3984&lt;=50,5,IF(T3984&lt;=100,6,IF(T3984&lt;=250,7,8)))))))</f>
        <v>1</v>
      </c>
      <c r="V3984" s="21" t="n">
        <f aca="false">IF(AND(OR(Dashboard!$T$3="All",R3984=Dashboard!$T$3),OR(Dashboard!$T$4="All",D3984=Dashboard!$T$4)),1,0)</f>
        <v>1</v>
      </c>
      <c r="W3984" s="21" t="n">
        <f aca="false">IF(V3984=1,T3984+ROW()/10000000,0)</f>
        <v>4.8003984</v>
      </c>
    </row>
    <row r="3985" customFormat="false" ht="15" hidden="false" customHeight="false" outlineLevel="0" collapsed="false">
      <c r="A3985" s="0" t="n">
        <v>5732</v>
      </c>
      <c r="B3985" s="0" t="s">
        <v>9715</v>
      </c>
      <c r="C3985" s="0" t="n">
        <v>1</v>
      </c>
      <c r="D3985" s="0" t="s">
        <v>6924</v>
      </c>
      <c r="E3985" s="0" t="s">
        <v>9716</v>
      </c>
      <c r="F3985" s="0" t="s">
        <v>9703</v>
      </c>
      <c r="G3985" s="0" t="s">
        <v>9704</v>
      </c>
      <c r="H3985" s="0" t="s">
        <v>9717</v>
      </c>
      <c r="I3985" s="0" t="s">
        <v>2123</v>
      </c>
      <c r="J3985" s="0" t="s">
        <v>46</v>
      </c>
      <c r="K3985" s="0" t="s">
        <v>46</v>
      </c>
      <c r="L3985" s="0" t="s">
        <v>47</v>
      </c>
      <c r="M3985" s="0" t="s">
        <v>47</v>
      </c>
      <c r="N3985" s="0" t="n">
        <v>3</v>
      </c>
      <c r="O3985" s="0" t="n">
        <v>1756</v>
      </c>
      <c r="P3985" s="0" t="n">
        <v>1900</v>
      </c>
      <c r="Q3985" s="0" t="n">
        <v>3.9</v>
      </c>
      <c r="R3985" s="0" t="str">
        <f aca="false">INDEX(Lookup!$B$4:$B$18,MATCH(C3985,Lookup!$A$4:$A$18,0))</f>
        <v>India</v>
      </c>
      <c r="S3985" s="20" t="n">
        <f aca="false">INDEX(Lookup!$D$4:$D$18,MATCH(C3985,Lookup!$A$4:$A$18,0))</f>
        <v>0.012</v>
      </c>
      <c r="T3985" s="21" t="n">
        <f aca="false">ROUND(P3985*S3985,2)</f>
        <v>22.8</v>
      </c>
      <c r="U3985" s="21" t="n">
        <f aca="false">IF(T3985&lt;=10,1,IF(T3985&lt;=20,2,IF(T3985&lt;=30,3,IF(T3985&lt;=40,4,IF(T3985&lt;=50,5,IF(T3985&lt;=100,6,IF(T3985&lt;=250,7,8)))))))</f>
        <v>3</v>
      </c>
      <c r="V3985" s="21" t="n">
        <f aca="false">IF(AND(OR(Dashboard!$T$3="All",R3985=Dashboard!$T$3),OR(Dashboard!$T$4="All",D3985=Dashboard!$T$4)),1,0)</f>
        <v>1</v>
      </c>
      <c r="W3985" s="21" t="n">
        <f aca="false">IF(V3985=1,T3985+ROW()/10000000,0)</f>
        <v>22.8003985</v>
      </c>
    </row>
    <row r="3986" customFormat="false" ht="15" hidden="false" customHeight="false" outlineLevel="0" collapsed="false">
      <c r="A3986" s="0" t="n">
        <v>301131</v>
      </c>
      <c r="B3986" s="0" t="s">
        <v>9718</v>
      </c>
      <c r="C3986" s="0" t="n">
        <v>1</v>
      </c>
      <c r="D3986" s="0" t="s">
        <v>6924</v>
      </c>
      <c r="E3986" s="0" t="s">
        <v>9719</v>
      </c>
      <c r="F3986" s="0" t="s">
        <v>9703</v>
      </c>
      <c r="G3986" s="0" t="s">
        <v>9704</v>
      </c>
      <c r="H3986" s="0" t="s">
        <v>9720</v>
      </c>
      <c r="I3986" s="0" t="s">
        <v>2123</v>
      </c>
      <c r="J3986" s="0" t="s">
        <v>46</v>
      </c>
      <c r="K3986" s="0" t="s">
        <v>46</v>
      </c>
      <c r="L3986" s="0" t="s">
        <v>47</v>
      </c>
      <c r="M3986" s="0" t="s">
        <v>47</v>
      </c>
      <c r="N3986" s="0" t="n">
        <v>3</v>
      </c>
      <c r="O3986" s="0" t="n">
        <v>1845</v>
      </c>
      <c r="P3986" s="0" t="n">
        <v>1600</v>
      </c>
      <c r="Q3986" s="0" t="n">
        <v>3.8</v>
      </c>
      <c r="R3986" s="0" t="str">
        <f aca="false">INDEX(Lookup!$B$4:$B$18,MATCH(C3986,Lookup!$A$4:$A$18,0))</f>
        <v>India</v>
      </c>
      <c r="S3986" s="20" t="n">
        <f aca="false">INDEX(Lookup!$D$4:$D$18,MATCH(C3986,Lookup!$A$4:$A$18,0))</f>
        <v>0.012</v>
      </c>
      <c r="T3986" s="21" t="n">
        <f aca="false">ROUND(P3986*S3986,2)</f>
        <v>19.2</v>
      </c>
      <c r="U3986" s="21" t="n">
        <f aca="false">IF(T3986&lt;=10,1,IF(T3986&lt;=20,2,IF(T3986&lt;=30,3,IF(T3986&lt;=40,4,IF(T3986&lt;=50,5,IF(T3986&lt;=100,6,IF(T3986&lt;=250,7,8)))))))</f>
        <v>2</v>
      </c>
      <c r="V3986" s="21" t="n">
        <f aca="false">IF(AND(OR(Dashboard!$T$3="All",R3986=Dashboard!$T$3),OR(Dashboard!$T$4="All",D3986=Dashboard!$T$4)),1,0)</f>
        <v>1</v>
      </c>
      <c r="W3986" s="21" t="n">
        <f aca="false">IF(V3986=1,T3986+ROW()/10000000,0)</f>
        <v>19.2003986</v>
      </c>
    </row>
    <row r="3987" customFormat="false" ht="15" hidden="false" customHeight="false" outlineLevel="0" collapsed="false">
      <c r="A3987" s="0" t="n">
        <v>312437</v>
      </c>
      <c r="B3987" s="0" t="s">
        <v>9721</v>
      </c>
      <c r="C3987" s="0" t="n">
        <v>1</v>
      </c>
      <c r="D3987" s="0" t="s">
        <v>6924</v>
      </c>
      <c r="E3987" s="0" t="s">
        <v>9722</v>
      </c>
      <c r="F3987" s="0" t="s">
        <v>9703</v>
      </c>
      <c r="G3987" s="0" t="s">
        <v>9704</v>
      </c>
      <c r="H3987" s="0" t="s">
        <v>9723</v>
      </c>
      <c r="I3987" s="0" t="s">
        <v>2123</v>
      </c>
      <c r="J3987" s="0" t="s">
        <v>46</v>
      </c>
      <c r="K3987" s="0" t="s">
        <v>47</v>
      </c>
      <c r="L3987" s="0" t="s">
        <v>47</v>
      </c>
      <c r="M3987" s="0" t="s">
        <v>47</v>
      </c>
      <c r="N3987" s="0" t="n">
        <v>3</v>
      </c>
      <c r="O3987" s="0" t="n">
        <v>379</v>
      </c>
      <c r="P3987" s="0" t="n">
        <v>1200</v>
      </c>
      <c r="Q3987" s="0" t="n">
        <v>3.7</v>
      </c>
      <c r="R3987" s="0" t="str">
        <f aca="false">INDEX(Lookup!$B$4:$B$18,MATCH(C3987,Lookup!$A$4:$A$18,0))</f>
        <v>India</v>
      </c>
      <c r="S3987" s="20" t="n">
        <f aca="false">INDEX(Lookup!$D$4:$D$18,MATCH(C3987,Lookup!$A$4:$A$18,0))</f>
        <v>0.012</v>
      </c>
      <c r="T3987" s="21" t="n">
        <f aca="false">ROUND(P3987*S3987,2)</f>
        <v>14.4</v>
      </c>
      <c r="U3987" s="21" t="n">
        <f aca="false">IF(T3987&lt;=10,1,IF(T3987&lt;=20,2,IF(T3987&lt;=30,3,IF(T3987&lt;=40,4,IF(T3987&lt;=50,5,IF(T3987&lt;=100,6,IF(T3987&lt;=250,7,8)))))))</f>
        <v>2</v>
      </c>
      <c r="V3987" s="21" t="n">
        <f aca="false">IF(AND(OR(Dashboard!$T$3="All",R3987=Dashboard!$T$3),OR(Dashboard!$T$4="All",D3987=Dashboard!$T$4)),1,0)</f>
        <v>1</v>
      </c>
      <c r="W3987" s="21" t="n">
        <f aca="false">IF(V3987=1,T3987+ROW()/10000000,0)</f>
        <v>14.4003987</v>
      </c>
    </row>
    <row r="3988" customFormat="false" ht="15" hidden="false" customHeight="false" outlineLevel="0" collapsed="false">
      <c r="A3988" s="0" t="n">
        <v>301442</v>
      </c>
      <c r="B3988" s="0" t="s">
        <v>9724</v>
      </c>
      <c r="C3988" s="0" t="n">
        <v>1</v>
      </c>
      <c r="D3988" s="0" t="s">
        <v>6924</v>
      </c>
      <c r="E3988" s="0" t="s">
        <v>9725</v>
      </c>
      <c r="F3988" s="0" t="s">
        <v>9703</v>
      </c>
      <c r="G3988" s="0" t="s">
        <v>9704</v>
      </c>
      <c r="H3988" s="0" t="s">
        <v>9726</v>
      </c>
      <c r="I3988" s="0" t="s">
        <v>2123</v>
      </c>
      <c r="J3988" s="0" t="s">
        <v>46</v>
      </c>
      <c r="K3988" s="0" t="s">
        <v>47</v>
      </c>
      <c r="L3988" s="0" t="s">
        <v>47</v>
      </c>
      <c r="M3988" s="0" t="s">
        <v>47</v>
      </c>
      <c r="N3988" s="0" t="n">
        <v>3</v>
      </c>
      <c r="O3988" s="0" t="n">
        <v>2247</v>
      </c>
      <c r="P3988" s="0" t="n">
        <v>1800</v>
      </c>
      <c r="Q3988" s="0" t="n">
        <v>3.7</v>
      </c>
      <c r="R3988" s="0" t="str">
        <f aca="false">INDEX(Lookup!$B$4:$B$18,MATCH(C3988,Lookup!$A$4:$A$18,0))</f>
        <v>India</v>
      </c>
      <c r="S3988" s="20" t="n">
        <f aca="false">INDEX(Lookup!$D$4:$D$18,MATCH(C3988,Lookup!$A$4:$A$18,0))</f>
        <v>0.012</v>
      </c>
      <c r="T3988" s="21" t="n">
        <f aca="false">ROUND(P3988*S3988,2)</f>
        <v>21.6</v>
      </c>
      <c r="U3988" s="21" t="n">
        <f aca="false">IF(T3988&lt;=10,1,IF(T3988&lt;=20,2,IF(T3988&lt;=30,3,IF(T3988&lt;=40,4,IF(T3988&lt;=50,5,IF(T3988&lt;=100,6,IF(T3988&lt;=250,7,8)))))))</f>
        <v>3</v>
      </c>
      <c r="V3988" s="21" t="n">
        <f aca="false">IF(AND(OR(Dashboard!$T$3="All",R3988=Dashboard!$T$3),OR(Dashboard!$T$4="All",D3988=Dashboard!$T$4)),1,0)</f>
        <v>1</v>
      </c>
      <c r="W3988" s="21" t="n">
        <f aca="false">IF(V3988=1,T3988+ROW()/10000000,0)</f>
        <v>21.6003988</v>
      </c>
    </row>
    <row r="3989" customFormat="false" ht="15" hidden="false" customHeight="false" outlineLevel="0" collapsed="false">
      <c r="A3989" s="0" t="n">
        <v>301574</v>
      </c>
      <c r="B3989" s="0" t="s">
        <v>9727</v>
      </c>
      <c r="C3989" s="0" t="n">
        <v>1</v>
      </c>
      <c r="D3989" s="0" t="s">
        <v>6924</v>
      </c>
      <c r="E3989" s="0" t="s">
        <v>9728</v>
      </c>
      <c r="F3989" s="0" t="s">
        <v>9703</v>
      </c>
      <c r="G3989" s="0" t="s">
        <v>9704</v>
      </c>
      <c r="H3989" s="0" t="s">
        <v>3000</v>
      </c>
      <c r="I3989" s="0" t="s">
        <v>2123</v>
      </c>
      <c r="J3989" s="0" t="s">
        <v>47</v>
      </c>
      <c r="K3989" s="0" t="s">
        <v>46</v>
      </c>
      <c r="L3989" s="0" t="s">
        <v>47</v>
      </c>
      <c r="M3989" s="0" t="s">
        <v>47</v>
      </c>
      <c r="N3989" s="0" t="n">
        <v>3</v>
      </c>
      <c r="O3989" s="0" t="n">
        <v>552</v>
      </c>
      <c r="P3989" s="0" t="n">
        <v>1200</v>
      </c>
      <c r="Q3989" s="0" t="n">
        <v>3.9</v>
      </c>
      <c r="R3989" s="0" t="str">
        <f aca="false">INDEX(Lookup!$B$4:$B$18,MATCH(C3989,Lookup!$A$4:$A$18,0))</f>
        <v>India</v>
      </c>
      <c r="S3989" s="20" t="n">
        <f aca="false">INDEX(Lookup!$D$4:$D$18,MATCH(C3989,Lookup!$A$4:$A$18,0))</f>
        <v>0.012</v>
      </c>
      <c r="T3989" s="21" t="n">
        <f aca="false">ROUND(P3989*S3989,2)</f>
        <v>14.4</v>
      </c>
      <c r="U3989" s="21" t="n">
        <f aca="false">IF(T3989&lt;=10,1,IF(T3989&lt;=20,2,IF(T3989&lt;=30,3,IF(T3989&lt;=40,4,IF(T3989&lt;=50,5,IF(T3989&lt;=100,6,IF(T3989&lt;=250,7,8)))))))</f>
        <v>2</v>
      </c>
      <c r="V3989" s="21" t="n">
        <f aca="false">IF(AND(OR(Dashboard!$T$3="All",R3989=Dashboard!$T$3),OR(Dashboard!$T$4="All",D3989=Dashboard!$T$4)),1,0)</f>
        <v>1</v>
      </c>
      <c r="W3989" s="21" t="n">
        <f aca="false">IF(V3989=1,T3989+ROW()/10000000,0)</f>
        <v>14.4003989</v>
      </c>
    </row>
    <row r="3990" customFormat="false" ht="15" hidden="false" customHeight="false" outlineLevel="0" collapsed="false">
      <c r="A3990" s="0" t="n">
        <v>308463</v>
      </c>
      <c r="B3990" s="0" t="s">
        <v>9729</v>
      </c>
      <c r="C3990" s="0" t="n">
        <v>1</v>
      </c>
      <c r="D3990" s="0" t="s">
        <v>6924</v>
      </c>
      <c r="E3990" s="0" t="s">
        <v>9730</v>
      </c>
      <c r="F3990" s="0" t="s">
        <v>9703</v>
      </c>
      <c r="G3990" s="0" t="s">
        <v>9704</v>
      </c>
      <c r="H3990" s="0" t="s">
        <v>9731</v>
      </c>
      <c r="I3990" s="0" t="s">
        <v>2123</v>
      </c>
      <c r="J3990" s="0" t="s">
        <v>46</v>
      </c>
      <c r="K3990" s="0" t="s">
        <v>47</v>
      </c>
      <c r="L3990" s="0" t="s">
        <v>47</v>
      </c>
      <c r="M3990" s="0" t="s">
        <v>47</v>
      </c>
      <c r="N3990" s="0" t="n">
        <v>3</v>
      </c>
      <c r="O3990" s="0" t="n">
        <v>567</v>
      </c>
      <c r="P3990" s="0" t="n">
        <v>1800</v>
      </c>
      <c r="Q3990" s="0" t="n">
        <v>3.8</v>
      </c>
      <c r="R3990" s="0" t="str">
        <f aca="false">INDEX(Lookup!$B$4:$B$18,MATCH(C3990,Lookup!$A$4:$A$18,0))</f>
        <v>India</v>
      </c>
      <c r="S3990" s="20" t="n">
        <f aca="false">INDEX(Lookup!$D$4:$D$18,MATCH(C3990,Lookup!$A$4:$A$18,0))</f>
        <v>0.012</v>
      </c>
      <c r="T3990" s="21" t="n">
        <f aca="false">ROUND(P3990*S3990,2)</f>
        <v>21.6</v>
      </c>
      <c r="U3990" s="21" t="n">
        <f aca="false">IF(T3990&lt;=10,1,IF(T3990&lt;=20,2,IF(T3990&lt;=30,3,IF(T3990&lt;=40,4,IF(T3990&lt;=50,5,IF(T3990&lt;=100,6,IF(T3990&lt;=250,7,8)))))))</f>
        <v>3</v>
      </c>
      <c r="V3990" s="21" t="n">
        <f aca="false">IF(AND(OR(Dashboard!$T$3="All",R3990=Dashboard!$T$3),OR(Dashboard!$T$4="All",D3990=Dashboard!$T$4)),1,0)</f>
        <v>1</v>
      </c>
      <c r="W3990" s="21" t="n">
        <f aca="false">IF(V3990=1,T3990+ROW()/10000000,0)</f>
        <v>21.600399</v>
      </c>
    </row>
    <row r="3991" customFormat="false" ht="15" hidden="false" customHeight="false" outlineLevel="0" collapsed="false">
      <c r="A3991" s="0" t="n">
        <v>304027</v>
      </c>
      <c r="B3991" s="0" t="s">
        <v>9732</v>
      </c>
      <c r="C3991" s="0" t="n">
        <v>1</v>
      </c>
      <c r="D3991" s="0" t="s">
        <v>6924</v>
      </c>
      <c r="E3991" s="0" t="s">
        <v>9733</v>
      </c>
      <c r="F3991" s="0" t="s">
        <v>9703</v>
      </c>
      <c r="G3991" s="0" t="s">
        <v>9704</v>
      </c>
      <c r="H3991" s="0" t="s">
        <v>9734</v>
      </c>
      <c r="I3991" s="0" t="s">
        <v>2123</v>
      </c>
      <c r="J3991" s="0" t="s">
        <v>46</v>
      </c>
      <c r="K3991" s="0" t="s">
        <v>46</v>
      </c>
      <c r="L3991" s="0" t="s">
        <v>47</v>
      </c>
      <c r="M3991" s="0" t="s">
        <v>47</v>
      </c>
      <c r="N3991" s="0" t="n">
        <v>3</v>
      </c>
      <c r="O3991" s="0" t="n">
        <v>384</v>
      </c>
      <c r="P3991" s="0" t="n">
        <v>1200</v>
      </c>
      <c r="Q3991" s="0" t="n">
        <v>3.5</v>
      </c>
      <c r="R3991" s="0" t="str">
        <f aca="false">INDEX(Lookup!$B$4:$B$18,MATCH(C3991,Lookup!$A$4:$A$18,0))</f>
        <v>India</v>
      </c>
      <c r="S3991" s="20" t="n">
        <f aca="false">INDEX(Lookup!$D$4:$D$18,MATCH(C3991,Lookup!$A$4:$A$18,0))</f>
        <v>0.012</v>
      </c>
      <c r="T3991" s="21" t="n">
        <f aca="false">ROUND(P3991*S3991,2)</f>
        <v>14.4</v>
      </c>
      <c r="U3991" s="21" t="n">
        <f aca="false">IF(T3991&lt;=10,1,IF(T3991&lt;=20,2,IF(T3991&lt;=30,3,IF(T3991&lt;=40,4,IF(T3991&lt;=50,5,IF(T3991&lt;=100,6,IF(T3991&lt;=250,7,8)))))))</f>
        <v>2</v>
      </c>
      <c r="V3991" s="21" t="n">
        <f aca="false">IF(AND(OR(Dashboard!$T$3="All",R3991=Dashboard!$T$3),OR(Dashboard!$T$4="All",D3991=Dashboard!$T$4)),1,0)</f>
        <v>1</v>
      </c>
      <c r="W3991" s="21" t="n">
        <f aca="false">IF(V3991=1,T3991+ROW()/10000000,0)</f>
        <v>14.4003991</v>
      </c>
    </row>
    <row r="3992" customFormat="false" ht="15" hidden="false" customHeight="false" outlineLevel="0" collapsed="false">
      <c r="A3992" s="0" t="n">
        <v>307330</v>
      </c>
      <c r="B3992" s="0" t="s">
        <v>9735</v>
      </c>
      <c r="C3992" s="0" t="n">
        <v>1</v>
      </c>
      <c r="D3992" s="0" t="s">
        <v>6924</v>
      </c>
      <c r="E3992" s="0" t="s">
        <v>9736</v>
      </c>
      <c r="F3992" s="0" t="s">
        <v>9703</v>
      </c>
      <c r="G3992" s="0" t="s">
        <v>9704</v>
      </c>
      <c r="H3992" s="0" t="s">
        <v>2313</v>
      </c>
      <c r="I3992" s="0" t="s">
        <v>2123</v>
      </c>
      <c r="J3992" s="0" t="s">
        <v>47</v>
      </c>
      <c r="K3992" s="0" t="s">
        <v>47</v>
      </c>
      <c r="L3992" s="0" t="s">
        <v>47</v>
      </c>
      <c r="M3992" s="0" t="s">
        <v>47</v>
      </c>
      <c r="N3992" s="0" t="n">
        <v>4</v>
      </c>
      <c r="O3992" s="0" t="n">
        <v>884</v>
      </c>
      <c r="P3992" s="0" t="n">
        <v>2400</v>
      </c>
      <c r="Q3992" s="0" t="n">
        <v>3.5</v>
      </c>
      <c r="R3992" s="0" t="str">
        <f aca="false">INDEX(Lookup!$B$4:$B$18,MATCH(C3992,Lookup!$A$4:$A$18,0))</f>
        <v>India</v>
      </c>
      <c r="S3992" s="20" t="n">
        <f aca="false">INDEX(Lookup!$D$4:$D$18,MATCH(C3992,Lookup!$A$4:$A$18,0))</f>
        <v>0.012</v>
      </c>
      <c r="T3992" s="21" t="n">
        <f aca="false">ROUND(P3992*S3992,2)</f>
        <v>28.8</v>
      </c>
      <c r="U3992" s="21" t="n">
        <f aca="false">IF(T3992&lt;=10,1,IF(T3992&lt;=20,2,IF(T3992&lt;=30,3,IF(T3992&lt;=40,4,IF(T3992&lt;=50,5,IF(T3992&lt;=100,6,IF(T3992&lt;=250,7,8)))))))</f>
        <v>3</v>
      </c>
      <c r="V3992" s="21" t="n">
        <f aca="false">IF(AND(OR(Dashboard!$T$3="All",R3992=Dashboard!$T$3),OR(Dashboard!$T$4="All",D3992=Dashboard!$T$4)),1,0)</f>
        <v>1</v>
      </c>
      <c r="W3992" s="21" t="n">
        <f aca="false">IF(V3992=1,T3992+ROW()/10000000,0)</f>
        <v>28.8003992</v>
      </c>
    </row>
    <row r="3993" customFormat="false" ht="15" hidden="false" customHeight="false" outlineLevel="0" collapsed="false">
      <c r="A3993" s="0" t="n">
        <v>306334</v>
      </c>
      <c r="B3993" s="0" t="s">
        <v>9737</v>
      </c>
      <c r="C3993" s="0" t="n">
        <v>1</v>
      </c>
      <c r="D3993" s="0" t="s">
        <v>6924</v>
      </c>
      <c r="E3993" s="0" t="s">
        <v>9738</v>
      </c>
      <c r="F3993" s="0" t="s">
        <v>9703</v>
      </c>
      <c r="G3993" s="0" t="s">
        <v>9704</v>
      </c>
      <c r="H3993" s="0" t="s">
        <v>3392</v>
      </c>
      <c r="I3993" s="0" t="s">
        <v>2123</v>
      </c>
      <c r="J3993" s="0" t="s">
        <v>47</v>
      </c>
      <c r="K3993" s="0" t="s">
        <v>46</v>
      </c>
      <c r="L3993" s="0" t="s">
        <v>47</v>
      </c>
      <c r="M3993" s="0" t="s">
        <v>47</v>
      </c>
      <c r="N3993" s="0" t="n">
        <v>2</v>
      </c>
      <c r="O3993" s="0" t="n">
        <v>489</v>
      </c>
      <c r="P3993" s="0" t="n">
        <v>800</v>
      </c>
      <c r="Q3993" s="0" t="n">
        <v>3.7</v>
      </c>
      <c r="R3993" s="0" t="str">
        <f aca="false">INDEX(Lookup!$B$4:$B$18,MATCH(C3993,Lookup!$A$4:$A$18,0))</f>
        <v>India</v>
      </c>
      <c r="S3993" s="20" t="n">
        <f aca="false">INDEX(Lookup!$D$4:$D$18,MATCH(C3993,Lookup!$A$4:$A$18,0))</f>
        <v>0.012</v>
      </c>
      <c r="T3993" s="21" t="n">
        <f aca="false">ROUND(P3993*S3993,2)</f>
        <v>9.6</v>
      </c>
      <c r="U3993" s="21" t="n">
        <f aca="false">IF(T3993&lt;=10,1,IF(T3993&lt;=20,2,IF(T3993&lt;=30,3,IF(T3993&lt;=40,4,IF(T3993&lt;=50,5,IF(T3993&lt;=100,6,IF(T3993&lt;=250,7,8)))))))</f>
        <v>1</v>
      </c>
      <c r="V3993" s="21" t="n">
        <f aca="false">IF(AND(OR(Dashboard!$T$3="All",R3993=Dashboard!$T$3),OR(Dashboard!$T$4="All",D3993=Dashboard!$T$4)),1,0)</f>
        <v>1</v>
      </c>
      <c r="W3993" s="21" t="n">
        <f aca="false">IF(V3993=1,T3993+ROW()/10000000,0)</f>
        <v>9.6003993</v>
      </c>
    </row>
    <row r="3994" customFormat="false" ht="15" hidden="false" customHeight="false" outlineLevel="0" collapsed="false">
      <c r="A3994" s="0" t="n">
        <v>5030</v>
      </c>
      <c r="B3994" s="0" t="s">
        <v>9739</v>
      </c>
      <c r="C3994" s="0" t="n">
        <v>1</v>
      </c>
      <c r="D3994" s="0" t="s">
        <v>6924</v>
      </c>
      <c r="E3994" s="0" t="s">
        <v>9740</v>
      </c>
      <c r="F3994" s="0" t="s">
        <v>9703</v>
      </c>
      <c r="G3994" s="0" t="s">
        <v>9704</v>
      </c>
      <c r="H3994" s="0" t="s">
        <v>9741</v>
      </c>
      <c r="I3994" s="0" t="s">
        <v>2123</v>
      </c>
      <c r="J3994" s="0" t="s">
        <v>46</v>
      </c>
      <c r="K3994" s="0" t="s">
        <v>47</v>
      </c>
      <c r="L3994" s="0" t="s">
        <v>47</v>
      </c>
      <c r="M3994" s="0" t="s">
        <v>47</v>
      </c>
      <c r="N3994" s="0" t="n">
        <v>3</v>
      </c>
      <c r="O3994" s="0" t="n">
        <v>3697</v>
      </c>
      <c r="P3994" s="0" t="n">
        <v>1800</v>
      </c>
      <c r="Q3994" s="0" t="n">
        <v>3.7</v>
      </c>
      <c r="R3994" s="0" t="str">
        <f aca="false">INDEX(Lookup!$B$4:$B$18,MATCH(C3994,Lookup!$A$4:$A$18,0))</f>
        <v>India</v>
      </c>
      <c r="S3994" s="20" t="n">
        <f aca="false">INDEX(Lookup!$D$4:$D$18,MATCH(C3994,Lookup!$A$4:$A$18,0))</f>
        <v>0.012</v>
      </c>
      <c r="T3994" s="21" t="n">
        <f aca="false">ROUND(P3994*S3994,2)</f>
        <v>21.6</v>
      </c>
      <c r="U3994" s="21" t="n">
        <f aca="false">IF(T3994&lt;=10,1,IF(T3994&lt;=20,2,IF(T3994&lt;=30,3,IF(T3994&lt;=40,4,IF(T3994&lt;=50,5,IF(T3994&lt;=100,6,IF(T3994&lt;=250,7,8)))))))</f>
        <v>3</v>
      </c>
      <c r="V3994" s="21" t="n">
        <f aca="false">IF(AND(OR(Dashboard!$T$3="All",R3994=Dashboard!$T$3),OR(Dashboard!$T$4="All",D3994=Dashboard!$T$4)),1,0)</f>
        <v>1</v>
      </c>
      <c r="W3994" s="21" t="n">
        <f aca="false">IF(V3994=1,T3994+ROW()/10000000,0)</f>
        <v>21.6003994</v>
      </c>
    </row>
    <row r="3995" customFormat="false" ht="15" hidden="false" customHeight="false" outlineLevel="0" collapsed="false">
      <c r="A3995" s="0" t="n">
        <v>8893</v>
      </c>
      <c r="B3995" s="0" t="s">
        <v>3865</v>
      </c>
      <c r="C3995" s="0" t="n">
        <v>1</v>
      </c>
      <c r="D3995" s="0" t="s">
        <v>6924</v>
      </c>
      <c r="E3995" s="0" t="s">
        <v>9742</v>
      </c>
      <c r="F3995" s="0" t="s">
        <v>9703</v>
      </c>
      <c r="G3995" s="0" t="s">
        <v>9704</v>
      </c>
      <c r="H3995" s="0" t="s">
        <v>2313</v>
      </c>
      <c r="I3995" s="0" t="s">
        <v>2123</v>
      </c>
      <c r="J3995" s="0" t="s">
        <v>46</v>
      </c>
      <c r="K3995" s="0" t="s">
        <v>46</v>
      </c>
      <c r="L3995" s="0" t="s">
        <v>47</v>
      </c>
      <c r="M3995" s="0" t="s">
        <v>47</v>
      </c>
      <c r="N3995" s="0" t="n">
        <v>4</v>
      </c>
      <c r="O3995" s="0" t="n">
        <v>1878</v>
      </c>
      <c r="P3995" s="0" t="n">
        <v>2000</v>
      </c>
      <c r="Q3995" s="0" t="n">
        <v>3.9</v>
      </c>
      <c r="R3995" s="0" t="str">
        <f aca="false">INDEX(Lookup!$B$4:$B$18,MATCH(C3995,Lookup!$A$4:$A$18,0))</f>
        <v>India</v>
      </c>
      <c r="S3995" s="20" t="n">
        <f aca="false">INDEX(Lookup!$D$4:$D$18,MATCH(C3995,Lookup!$A$4:$A$18,0))</f>
        <v>0.012</v>
      </c>
      <c r="T3995" s="21" t="n">
        <f aca="false">ROUND(P3995*S3995,2)</f>
        <v>24</v>
      </c>
      <c r="U3995" s="21" t="n">
        <f aca="false">IF(T3995&lt;=10,1,IF(T3995&lt;=20,2,IF(T3995&lt;=30,3,IF(T3995&lt;=40,4,IF(T3995&lt;=50,5,IF(T3995&lt;=100,6,IF(T3995&lt;=250,7,8)))))))</f>
        <v>3</v>
      </c>
      <c r="V3995" s="21" t="n">
        <f aca="false">IF(AND(OR(Dashboard!$T$3="All",R3995=Dashboard!$T$3),OR(Dashboard!$T$4="All",D3995=Dashboard!$T$4)),1,0)</f>
        <v>1</v>
      </c>
      <c r="W3995" s="21" t="n">
        <f aca="false">IF(V3995=1,T3995+ROW()/10000000,0)</f>
        <v>24.0003995</v>
      </c>
    </row>
    <row r="3996" customFormat="false" ht="15" hidden="false" customHeight="false" outlineLevel="0" collapsed="false">
      <c r="A3996" s="0" t="n">
        <v>308322</v>
      </c>
      <c r="B3996" s="0" t="s">
        <v>9743</v>
      </c>
      <c r="C3996" s="0" t="n">
        <v>1</v>
      </c>
      <c r="D3996" s="0" t="s">
        <v>6924</v>
      </c>
      <c r="E3996" s="0" t="s">
        <v>9744</v>
      </c>
      <c r="F3996" s="0" t="s">
        <v>9703</v>
      </c>
      <c r="G3996" s="0" t="s">
        <v>9704</v>
      </c>
      <c r="H3996" s="0" t="s">
        <v>3891</v>
      </c>
      <c r="I3996" s="0" t="s">
        <v>2123</v>
      </c>
      <c r="J3996" s="0" t="s">
        <v>46</v>
      </c>
      <c r="K3996" s="0" t="s">
        <v>46</v>
      </c>
      <c r="L3996" s="0" t="s">
        <v>47</v>
      </c>
      <c r="M3996" s="0" t="s">
        <v>47</v>
      </c>
      <c r="N3996" s="0" t="n">
        <v>3</v>
      </c>
      <c r="O3996" s="0" t="n">
        <v>7931</v>
      </c>
      <c r="P3996" s="0" t="n">
        <v>1600</v>
      </c>
      <c r="Q3996" s="0" t="n">
        <v>4.3</v>
      </c>
      <c r="R3996" s="0" t="str">
        <f aca="false">INDEX(Lookup!$B$4:$B$18,MATCH(C3996,Lookup!$A$4:$A$18,0))</f>
        <v>India</v>
      </c>
      <c r="S3996" s="20" t="n">
        <f aca="false">INDEX(Lookup!$D$4:$D$18,MATCH(C3996,Lookup!$A$4:$A$18,0))</f>
        <v>0.012</v>
      </c>
      <c r="T3996" s="21" t="n">
        <f aca="false">ROUND(P3996*S3996,2)</f>
        <v>19.2</v>
      </c>
      <c r="U3996" s="21" t="n">
        <f aca="false">IF(T3996&lt;=10,1,IF(T3996&lt;=20,2,IF(T3996&lt;=30,3,IF(T3996&lt;=40,4,IF(T3996&lt;=50,5,IF(T3996&lt;=100,6,IF(T3996&lt;=250,7,8)))))))</f>
        <v>2</v>
      </c>
      <c r="V3996" s="21" t="n">
        <f aca="false">IF(AND(OR(Dashboard!$T$3="All",R3996=Dashboard!$T$3),OR(Dashboard!$T$4="All",D3996=Dashboard!$T$4)),1,0)</f>
        <v>1</v>
      </c>
      <c r="W3996" s="21" t="n">
        <f aca="false">IF(V3996=1,T3996+ROW()/10000000,0)</f>
        <v>19.2003996</v>
      </c>
    </row>
    <row r="3997" customFormat="false" ht="15" hidden="false" customHeight="false" outlineLevel="0" collapsed="false">
      <c r="A3997" s="0" t="n">
        <v>3392</v>
      </c>
      <c r="B3997" s="0" t="s">
        <v>9745</v>
      </c>
      <c r="C3997" s="0" t="n">
        <v>1</v>
      </c>
      <c r="D3997" s="0" t="s">
        <v>6924</v>
      </c>
      <c r="E3997" s="0" t="s">
        <v>9746</v>
      </c>
      <c r="F3997" s="0" t="s">
        <v>9703</v>
      </c>
      <c r="G3997" s="0" t="s">
        <v>9704</v>
      </c>
      <c r="H3997" s="0" t="s">
        <v>153</v>
      </c>
      <c r="I3997" s="0" t="s">
        <v>2123</v>
      </c>
      <c r="J3997" s="0" t="s">
        <v>47</v>
      </c>
      <c r="K3997" s="0" t="s">
        <v>47</v>
      </c>
      <c r="L3997" s="0" t="s">
        <v>47</v>
      </c>
      <c r="M3997" s="0" t="s">
        <v>47</v>
      </c>
      <c r="N3997" s="0" t="n">
        <v>1</v>
      </c>
      <c r="O3997" s="0" t="n">
        <v>542</v>
      </c>
      <c r="P3997" s="0" t="n">
        <v>200</v>
      </c>
      <c r="Q3997" s="0" t="n">
        <v>4.2</v>
      </c>
      <c r="R3997" s="0" t="str">
        <f aca="false">INDEX(Lookup!$B$4:$B$18,MATCH(C3997,Lookup!$A$4:$A$18,0))</f>
        <v>India</v>
      </c>
      <c r="S3997" s="20" t="n">
        <f aca="false">INDEX(Lookup!$D$4:$D$18,MATCH(C3997,Lookup!$A$4:$A$18,0))</f>
        <v>0.012</v>
      </c>
      <c r="T3997" s="21" t="n">
        <f aca="false">ROUND(P3997*S3997,2)</f>
        <v>2.4</v>
      </c>
      <c r="U3997" s="21" t="n">
        <f aca="false">IF(T3997&lt;=10,1,IF(T3997&lt;=20,2,IF(T3997&lt;=30,3,IF(T3997&lt;=40,4,IF(T3997&lt;=50,5,IF(T3997&lt;=100,6,IF(T3997&lt;=250,7,8)))))))</f>
        <v>1</v>
      </c>
      <c r="V3997" s="21" t="n">
        <f aca="false">IF(AND(OR(Dashboard!$T$3="All",R3997=Dashboard!$T$3),OR(Dashboard!$T$4="All",D3997=Dashboard!$T$4)),1,0)</f>
        <v>1</v>
      </c>
      <c r="W3997" s="21" t="n">
        <f aca="false">IF(V3997=1,T3997+ROW()/10000000,0)</f>
        <v>2.4003997</v>
      </c>
    </row>
    <row r="3998" customFormat="false" ht="15" hidden="false" customHeight="false" outlineLevel="0" collapsed="false">
      <c r="A3998" s="0" t="n">
        <v>18408040</v>
      </c>
      <c r="B3998" s="0" t="s">
        <v>9747</v>
      </c>
      <c r="C3998" s="0" t="n">
        <v>1</v>
      </c>
      <c r="D3998" s="0" t="s">
        <v>6924</v>
      </c>
      <c r="E3998" s="0" t="s">
        <v>9748</v>
      </c>
      <c r="F3998" s="0" t="s">
        <v>9703</v>
      </c>
      <c r="G3998" s="0" t="s">
        <v>9704</v>
      </c>
      <c r="H3998" s="0" t="s">
        <v>7949</v>
      </c>
      <c r="I3998" s="0" t="s">
        <v>2123</v>
      </c>
      <c r="J3998" s="0" t="s">
        <v>46</v>
      </c>
      <c r="K3998" s="0" t="s">
        <v>47</v>
      </c>
      <c r="L3998" s="0" t="s">
        <v>47</v>
      </c>
      <c r="M3998" s="0" t="s">
        <v>47</v>
      </c>
      <c r="N3998" s="0" t="n">
        <v>4</v>
      </c>
      <c r="O3998" s="0" t="n">
        <v>278</v>
      </c>
      <c r="P3998" s="0" t="n">
        <v>2200</v>
      </c>
      <c r="Q3998" s="0" t="n">
        <v>4.2</v>
      </c>
      <c r="R3998" s="0" t="str">
        <f aca="false">INDEX(Lookup!$B$4:$B$18,MATCH(C3998,Lookup!$A$4:$A$18,0))</f>
        <v>India</v>
      </c>
      <c r="S3998" s="20" t="n">
        <f aca="false">INDEX(Lookup!$D$4:$D$18,MATCH(C3998,Lookup!$A$4:$A$18,0))</f>
        <v>0.012</v>
      </c>
      <c r="T3998" s="21" t="n">
        <f aca="false">ROUND(P3998*S3998,2)</f>
        <v>26.4</v>
      </c>
      <c r="U3998" s="21" t="n">
        <f aca="false">IF(T3998&lt;=10,1,IF(T3998&lt;=20,2,IF(T3998&lt;=30,3,IF(T3998&lt;=40,4,IF(T3998&lt;=50,5,IF(T3998&lt;=100,6,IF(T3998&lt;=250,7,8)))))))</f>
        <v>3</v>
      </c>
      <c r="V3998" s="21" t="n">
        <f aca="false">IF(AND(OR(Dashboard!$T$3="All",R3998=Dashboard!$T$3),OR(Dashboard!$T$4="All",D3998=Dashboard!$T$4)),1,0)</f>
        <v>1</v>
      </c>
      <c r="W3998" s="21" t="n">
        <f aca="false">IF(V3998=1,T3998+ROW()/10000000,0)</f>
        <v>26.4003998</v>
      </c>
    </row>
    <row r="3999" customFormat="false" ht="15" hidden="false" customHeight="false" outlineLevel="0" collapsed="false">
      <c r="A3999" s="0" t="n">
        <v>307360</v>
      </c>
      <c r="B3999" s="0" t="s">
        <v>5127</v>
      </c>
      <c r="C3999" s="0" t="n">
        <v>1</v>
      </c>
      <c r="D3999" s="0" t="s">
        <v>6924</v>
      </c>
      <c r="E3999" s="0" t="s">
        <v>9719</v>
      </c>
      <c r="F3999" s="0" t="s">
        <v>9703</v>
      </c>
      <c r="G3999" s="0" t="s">
        <v>9704</v>
      </c>
      <c r="H3999" s="0" t="s">
        <v>9749</v>
      </c>
      <c r="I3999" s="0" t="s">
        <v>2123</v>
      </c>
      <c r="J3999" s="0" t="s">
        <v>46</v>
      </c>
      <c r="K3999" s="0" t="s">
        <v>46</v>
      </c>
      <c r="L3999" s="0" t="s">
        <v>47</v>
      </c>
      <c r="M3999" s="0" t="s">
        <v>47</v>
      </c>
      <c r="N3999" s="0" t="n">
        <v>3</v>
      </c>
      <c r="O3999" s="0" t="n">
        <v>969</v>
      </c>
      <c r="P3999" s="0" t="n">
        <v>1700</v>
      </c>
      <c r="Q3999" s="0" t="n">
        <v>4</v>
      </c>
      <c r="R3999" s="0" t="str">
        <f aca="false">INDEX(Lookup!$B$4:$B$18,MATCH(C3999,Lookup!$A$4:$A$18,0))</f>
        <v>India</v>
      </c>
      <c r="S3999" s="20" t="n">
        <f aca="false">INDEX(Lookup!$D$4:$D$18,MATCH(C3999,Lookup!$A$4:$A$18,0))</f>
        <v>0.012</v>
      </c>
      <c r="T3999" s="21" t="n">
        <f aca="false">ROUND(P3999*S3999,2)</f>
        <v>20.4</v>
      </c>
      <c r="U3999" s="21" t="n">
        <f aca="false">IF(T3999&lt;=10,1,IF(T3999&lt;=20,2,IF(T3999&lt;=30,3,IF(T3999&lt;=40,4,IF(T3999&lt;=50,5,IF(T3999&lt;=100,6,IF(T3999&lt;=250,7,8)))))))</f>
        <v>3</v>
      </c>
      <c r="V3999" s="21" t="n">
        <f aca="false">IF(AND(OR(Dashboard!$T$3="All",R3999=Dashboard!$T$3),OR(Dashboard!$T$4="All",D3999=Dashboard!$T$4)),1,0)</f>
        <v>1</v>
      </c>
      <c r="W3999" s="21" t="n">
        <f aca="false">IF(V3999=1,T3999+ROW()/10000000,0)</f>
        <v>20.4003999</v>
      </c>
    </row>
    <row r="4000" customFormat="false" ht="15" hidden="false" customHeight="false" outlineLevel="0" collapsed="false">
      <c r="A4000" s="0" t="n">
        <v>89</v>
      </c>
      <c r="B4000" s="0" t="s">
        <v>8916</v>
      </c>
      <c r="C4000" s="0" t="n">
        <v>1</v>
      </c>
      <c r="D4000" s="0" t="s">
        <v>6924</v>
      </c>
      <c r="E4000" s="0" t="s">
        <v>9750</v>
      </c>
      <c r="F4000" s="0" t="s">
        <v>9703</v>
      </c>
      <c r="G4000" s="0" t="s">
        <v>9704</v>
      </c>
      <c r="H4000" s="0" t="s">
        <v>2050</v>
      </c>
      <c r="I4000" s="0" t="s">
        <v>2123</v>
      </c>
      <c r="J4000" s="0" t="s">
        <v>47</v>
      </c>
      <c r="K4000" s="0" t="s">
        <v>46</v>
      </c>
      <c r="L4000" s="0" t="s">
        <v>47</v>
      </c>
      <c r="M4000" s="0" t="s">
        <v>47</v>
      </c>
      <c r="N4000" s="0" t="n">
        <v>2</v>
      </c>
      <c r="O4000" s="0" t="n">
        <v>1627</v>
      </c>
      <c r="P4000" s="0" t="n">
        <v>500</v>
      </c>
      <c r="Q4000" s="0" t="n">
        <v>4.2</v>
      </c>
      <c r="R4000" s="0" t="str">
        <f aca="false">INDEX(Lookup!$B$4:$B$18,MATCH(C4000,Lookup!$A$4:$A$18,0))</f>
        <v>India</v>
      </c>
      <c r="S4000" s="20" t="n">
        <f aca="false">INDEX(Lookup!$D$4:$D$18,MATCH(C4000,Lookup!$A$4:$A$18,0))</f>
        <v>0.012</v>
      </c>
      <c r="T4000" s="21" t="n">
        <f aca="false">ROUND(P4000*S4000,2)</f>
        <v>6</v>
      </c>
      <c r="U4000" s="21" t="n">
        <f aca="false">IF(T4000&lt;=10,1,IF(T4000&lt;=20,2,IF(T4000&lt;=30,3,IF(T4000&lt;=40,4,IF(T4000&lt;=50,5,IF(T4000&lt;=100,6,IF(T4000&lt;=250,7,8)))))))</f>
        <v>1</v>
      </c>
      <c r="V4000" s="21" t="n">
        <f aca="false">IF(AND(OR(Dashboard!$T$3="All",R4000=Dashboard!$T$3),OR(Dashboard!$T$4="All",D4000=Dashboard!$T$4)),1,0)</f>
        <v>1</v>
      </c>
      <c r="W4000" s="21" t="n">
        <f aca="false">IF(V4000=1,T4000+ROW()/10000000,0)</f>
        <v>6.0004</v>
      </c>
    </row>
    <row r="4001" customFormat="false" ht="15" hidden="false" customHeight="false" outlineLevel="0" collapsed="false">
      <c r="A4001" s="0" t="n">
        <v>18208924</v>
      </c>
      <c r="B4001" s="0" t="s">
        <v>9751</v>
      </c>
      <c r="C4001" s="0" t="n">
        <v>1</v>
      </c>
      <c r="D4001" s="0" t="s">
        <v>6924</v>
      </c>
      <c r="E4001" s="0" t="s">
        <v>9752</v>
      </c>
      <c r="F4001" s="0" t="s">
        <v>9703</v>
      </c>
      <c r="G4001" s="0" t="s">
        <v>9704</v>
      </c>
      <c r="H4001" s="0" t="s">
        <v>2128</v>
      </c>
      <c r="I4001" s="0" t="s">
        <v>2123</v>
      </c>
      <c r="J4001" s="0" t="s">
        <v>46</v>
      </c>
      <c r="K4001" s="0" t="s">
        <v>46</v>
      </c>
      <c r="L4001" s="0" t="s">
        <v>47</v>
      </c>
      <c r="M4001" s="0" t="s">
        <v>47</v>
      </c>
      <c r="N4001" s="0" t="n">
        <v>3</v>
      </c>
      <c r="O4001" s="0" t="n">
        <v>541</v>
      </c>
      <c r="P4001" s="0" t="n">
        <v>1300</v>
      </c>
      <c r="Q4001" s="0" t="n">
        <v>4.4</v>
      </c>
      <c r="R4001" s="0" t="str">
        <f aca="false">INDEX(Lookup!$B$4:$B$18,MATCH(C4001,Lookup!$A$4:$A$18,0))</f>
        <v>India</v>
      </c>
      <c r="S4001" s="20" t="n">
        <f aca="false">INDEX(Lookup!$D$4:$D$18,MATCH(C4001,Lookup!$A$4:$A$18,0))</f>
        <v>0.012</v>
      </c>
      <c r="T4001" s="21" t="n">
        <f aca="false">ROUND(P4001*S4001,2)</f>
        <v>15.6</v>
      </c>
      <c r="U4001" s="21" t="n">
        <f aca="false">IF(T4001&lt;=10,1,IF(T4001&lt;=20,2,IF(T4001&lt;=30,3,IF(T4001&lt;=40,4,IF(T4001&lt;=50,5,IF(T4001&lt;=100,6,IF(T4001&lt;=250,7,8)))))))</f>
        <v>2</v>
      </c>
      <c r="V4001" s="21" t="n">
        <f aca="false">IF(AND(OR(Dashboard!$T$3="All",R4001=Dashboard!$T$3),OR(Dashboard!$T$4="All",D4001=Dashboard!$T$4)),1,0)</f>
        <v>1</v>
      </c>
      <c r="W4001" s="21" t="n">
        <f aca="false">IF(V4001=1,T4001+ROW()/10000000,0)</f>
        <v>15.6004001</v>
      </c>
    </row>
    <row r="4002" customFormat="false" ht="15" hidden="false" customHeight="false" outlineLevel="0" collapsed="false">
      <c r="A4002" s="0" t="n">
        <v>303092</v>
      </c>
      <c r="B4002" s="0" t="s">
        <v>9753</v>
      </c>
      <c r="C4002" s="0" t="n">
        <v>1</v>
      </c>
      <c r="D4002" s="0" t="s">
        <v>6924</v>
      </c>
      <c r="E4002" s="0" t="s">
        <v>9754</v>
      </c>
      <c r="F4002" s="0" t="s">
        <v>9703</v>
      </c>
      <c r="G4002" s="0" t="s">
        <v>9704</v>
      </c>
      <c r="H4002" s="0" t="s">
        <v>9755</v>
      </c>
      <c r="I4002" s="0" t="s">
        <v>2123</v>
      </c>
      <c r="J4002" s="0" t="s">
        <v>46</v>
      </c>
      <c r="K4002" s="0" t="s">
        <v>46</v>
      </c>
      <c r="L4002" s="0" t="s">
        <v>47</v>
      </c>
      <c r="M4002" s="0" t="s">
        <v>47</v>
      </c>
      <c r="N4002" s="0" t="n">
        <v>3</v>
      </c>
      <c r="O4002" s="0" t="n">
        <v>1199</v>
      </c>
      <c r="P4002" s="0" t="n">
        <v>1600</v>
      </c>
      <c r="Q4002" s="0" t="n">
        <v>4.1</v>
      </c>
      <c r="R4002" s="0" t="str">
        <f aca="false">INDEX(Lookup!$B$4:$B$18,MATCH(C4002,Lookup!$A$4:$A$18,0))</f>
        <v>India</v>
      </c>
      <c r="S4002" s="20" t="n">
        <f aca="false">INDEX(Lookup!$D$4:$D$18,MATCH(C4002,Lookup!$A$4:$A$18,0))</f>
        <v>0.012</v>
      </c>
      <c r="T4002" s="21" t="n">
        <f aca="false">ROUND(P4002*S4002,2)</f>
        <v>19.2</v>
      </c>
      <c r="U4002" s="21" t="n">
        <f aca="false">IF(T4002&lt;=10,1,IF(T4002&lt;=20,2,IF(T4002&lt;=30,3,IF(T4002&lt;=40,4,IF(T4002&lt;=50,5,IF(T4002&lt;=100,6,IF(T4002&lt;=250,7,8)))))))</f>
        <v>2</v>
      </c>
      <c r="V4002" s="21" t="n">
        <f aca="false">IF(AND(OR(Dashboard!$T$3="All",R4002=Dashboard!$T$3),OR(Dashboard!$T$4="All",D4002=Dashboard!$T$4)),1,0)</f>
        <v>1</v>
      </c>
      <c r="W4002" s="21" t="n">
        <f aca="false">IF(V4002=1,T4002+ROW()/10000000,0)</f>
        <v>19.2004002</v>
      </c>
    </row>
    <row r="4003" customFormat="false" ht="15" hidden="false" customHeight="false" outlineLevel="0" collapsed="false">
      <c r="A4003" s="0" t="n">
        <v>307436</v>
      </c>
      <c r="B4003" s="0" t="s">
        <v>9756</v>
      </c>
      <c r="C4003" s="0" t="n">
        <v>1</v>
      </c>
      <c r="D4003" s="0" t="s">
        <v>6924</v>
      </c>
      <c r="E4003" s="0" t="s">
        <v>9757</v>
      </c>
      <c r="F4003" s="0" t="s">
        <v>9758</v>
      </c>
      <c r="G4003" s="0" t="s">
        <v>9759</v>
      </c>
      <c r="H4003" s="0" t="s">
        <v>156</v>
      </c>
      <c r="I4003" s="0" t="s">
        <v>2123</v>
      </c>
      <c r="J4003" s="0" t="s">
        <v>47</v>
      </c>
      <c r="K4003" s="0" t="s">
        <v>47</v>
      </c>
      <c r="L4003" s="0" t="s">
        <v>47</v>
      </c>
      <c r="M4003" s="0" t="s">
        <v>47</v>
      </c>
      <c r="N4003" s="0" t="n">
        <v>3</v>
      </c>
      <c r="O4003" s="0" t="n">
        <v>30</v>
      </c>
      <c r="P4003" s="0" t="n">
        <v>1000</v>
      </c>
      <c r="Q4003" s="0" t="n">
        <v>3.3</v>
      </c>
      <c r="R4003" s="0" t="str">
        <f aca="false">INDEX(Lookup!$B$4:$B$18,MATCH(C4003,Lookup!$A$4:$A$18,0))</f>
        <v>India</v>
      </c>
      <c r="S4003" s="20" t="n">
        <f aca="false">INDEX(Lookup!$D$4:$D$18,MATCH(C4003,Lookup!$A$4:$A$18,0))</f>
        <v>0.012</v>
      </c>
      <c r="T4003" s="21" t="n">
        <f aca="false">ROUND(P4003*S4003,2)</f>
        <v>12</v>
      </c>
      <c r="U4003" s="21" t="n">
        <f aca="false">IF(T4003&lt;=10,1,IF(T4003&lt;=20,2,IF(T4003&lt;=30,3,IF(T4003&lt;=40,4,IF(T4003&lt;=50,5,IF(T4003&lt;=100,6,IF(T4003&lt;=250,7,8)))))))</f>
        <v>2</v>
      </c>
      <c r="V4003" s="21" t="n">
        <f aca="false">IF(AND(OR(Dashboard!$T$3="All",R4003=Dashboard!$T$3),OR(Dashboard!$T$4="All",D4003=Dashboard!$T$4)),1,0)</f>
        <v>1</v>
      </c>
      <c r="W4003" s="21" t="n">
        <f aca="false">IF(V4003=1,T4003+ROW()/10000000,0)</f>
        <v>12.0004003</v>
      </c>
    </row>
    <row r="4004" customFormat="false" ht="15" hidden="false" customHeight="false" outlineLevel="0" collapsed="false">
      <c r="A4004" s="0" t="n">
        <v>306510</v>
      </c>
      <c r="B4004" s="0" t="s">
        <v>9760</v>
      </c>
      <c r="C4004" s="0" t="n">
        <v>1</v>
      </c>
      <c r="D4004" s="0" t="s">
        <v>6924</v>
      </c>
      <c r="E4004" s="0" t="s">
        <v>9761</v>
      </c>
      <c r="F4004" s="0" t="s">
        <v>9762</v>
      </c>
      <c r="G4004" s="0" t="s">
        <v>9763</v>
      </c>
      <c r="H4004" s="0" t="s">
        <v>9764</v>
      </c>
      <c r="I4004" s="0" t="s">
        <v>2123</v>
      </c>
      <c r="J4004" s="0" t="s">
        <v>46</v>
      </c>
      <c r="K4004" s="0" t="s">
        <v>47</v>
      </c>
      <c r="L4004" s="0" t="s">
        <v>47</v>
      </c>
      <c r="M4004" s="0" t="s">
        <v>47</v>
      </c>
      <c r="N4004" s="0" t="n">
        <v>4</v>
      </c>
      <c r="O4004" s="0" t="n">
        <v>174</v>
      </c>
      <c r="P4004" s="0" t="n">
        <v>2000</v>
      </c>
      <c r="Q4004" s="0" t="n">
        <v>3.4</v>
      </c>
      <c r="R4004" s="0" t="str">
        <f aca="false">INDEX(Lookup!$B$4:$B$18,MATCH(C4004,Lookup!$A$4:$A$18,0))</f>
        <v>India</v>
      </c>
      <c r="S4004" s="20" t="n">
        <f aca="false">INDEX(Lookup!$D$4:$D$18,MATCH(C4004,Lookup!$A$4:$A$18,0))</f>
        <v>0.012</v>
      </c>
      <c r="T4004" s="21" t="n">
        <f aca="false">ROUND(P4004*S4004,2)</f>
        <v>24</v>
      </c>
      <c r="U4004" s="21" t="n">
        <f aca="false">IF(T4004&lt;=10,1,IF(T4004&lt;=20,2,IF(T4004&lt;=30,3,IF(T4004&lt;=40,4,IF(T4004&lt;=50,5,IF(T4004&lt;=100,6,IF(T4004&lt;=250,7,8)))))))</f>
        <v>3</v>
      </c>
      <c r="V4004" s="21" t="n">
        <f aca="false">IF(AND(OR(Dashboard!$T$3="All",R4004=Dashboard!$T$3),OR(Dashboard!$T$4="All",D4004=Dashboard!$T$4)),1,0)</f>
        <v>1</v>
      </c>
      <c r="W4004" s="21" t="n">
        <f aca="false">IF(V4004=1,T4004+ROW()/10000000,0)</f>
        <v>24.0004004</v>
      </c>
    </row>
    <row r="4005" customFormat="false" ht="15" hidden="false" customHeight="false" outlineLevel="0" collapsed="false">
      <c r="A4005" s="0" t="n">
        <v>312801</v>
      </c>
      <c r="B4005" s="0" t="s">
        <v>9765</v>
      </c>
      <c r="C4005" s="0" t="n">
        <v>1</v>
      </c>
      <c r="D4005" s="0" t="s">
        <v>6924</v>
      </c>
      <c r="E4005" s="0" t="s">
        <v>9766</v>
      </c>
      <c r="F4005" s="0" t="s">
        <v>9762</v>
      </c>
      <c r="G4005" s="0" t="s">
        <v>9763</v>
      </c>
      <c r="H4005" s="0" t="s">
        <v>9767</v>
      </c>
      <c r="I4005" s="0" t="s">
        <v>2123</v>
      </c>
      <c r="J4005" s="0" t="s">
        <v>46</v>
      </c>
      <c r="K4005" s="0" t="s">
        <v>46</v>
      </c>
      <c r="L4005" s="0" t="s">
        <v>47</v>
      </c>
      <c r="M4005" s="0" t="s">
        <v>47</v>
      </c>
      <c r="N4005" s="0" t="n">
        <v>3</v>
      </c>
      <c r="O4005" s="0" t="n">
        <v>128</v>
      </c>
      <c r="P4005" s="0" t="n">
        <v>1800</v>
      </c>
      <c r="Q4005" s="0" t="n">
        <v>3.7</v>
      </c>
      <c r="R4005" s="0" t="str">
        <f aca="false">INDEX(Lookup!$B$4:$B$18,MATCH(C4005,Lookup!$A$4:$A$18,0))</f>
        <v>India</v>
      </c>
      <c r="S4005" s="20" t="n">
        <f aca="false">INDEX(Lookup!$D$4:$D$18,MATCH(C4005,Lookup!$A$4:$A$18,0))</f>
        <v>0.012</v>
      </c>
      <c r="T4005" s="21" t="n">
        <f aca="false">ROUND(P4005*S4005,2)</f>
        <v>21.6</v>
      </c>
      <c r="U4005" s="21" t="n">
        <f aca="false">IF(T4005&lt;=10,1,IF(T4005&lt;=20,2,IF(T4005&lt;=30,3,IF(T4005&lt;=40,4,IF(T4005&lt;=50,5,IF(T4005&lt;=100,6,IF(T4005&lt;=250,7,8)))))))</f>
        <v>3</v>
      </c>
      <c r="V4005" s="21" t="n">
        <f aca="false">IF(AND(OR(Dashboard!$T$3="All",R4005=Dashboard!$T$3),OR(Dashboard!$T$4="All",D4005=Dashboard!$T$4)),1,0)</f>
        <v>1</v>
      </c>
      <c r="W4005" s="21" t="n">
        <f aca="false">IF(V4005=1,T4005+ROW()/10000000,0)</f>
        <v>21.6004005</v>
      </c>
    </row>
    <row r="4006" customFormat="false" ht="15" hidden="false" customHeight="false" outlineLevel="0" collapsed="false">
      <c r="A4006" s="0" t="n">
        <v>3293</v>
      </c>
      <c r="B4006" s="0" t="s">
        <v>9768</v>
      </c>
      <c r="C4006" s="0" t="n">
        <v>1</v>
      </c>
      <c r="D4006" s="0" t="s">
        <v>6924</v>
      </c>
      <c r="E4006" s="0" t="s">
        <v>9769</v>
      </c>
      <c r="F4006" s="0" t="s">
        <v>9770</v>
      </c>
      <c r="G4006" s="0" t="s">
        <v>9771</v>
      </c>
      <c r="H4006" s="0" t="s">
        <v>1615</v>
      </c>
      <c r="I4006" s="0" t="s">
        <v>2123</v>
      </c>
      <c r="J4006" s="0" t="s">
        <v>47</v>
      </c>
      <c r="K4006" s="0" t="s">
        <v>47</v>
      </c>
      <c r="L4006" s="0" t="s">
        <v>47</v>
      </c>
      <c r="M4006" s="0" t="s">
        <v>47</v>
      </c>
      <c r="N4006" s="0" t="n">
        <v>3</v>
      </c>
      <c r="O4006" s="0" t="n">
        <v>72</v>
      </c>
      <c r="P4006" s="0" t="n">
        <v>1100</v>
      </c>
      <c r="Q4006" s="0" t="n">
        <v>3.4</v>
      </c>
      <c r="R4006" s="0" t="str">
        <f aca="false">INDEX(Lookup!$B$4:$B$18,MATCH(C4006,Lookup!$A$4:$A$18,0))</f>
        <v>India</v>
      </c>
      <c r="S4006" s="20" t="n">
        <f aca="false">INDEX(Lookup!$D$4:$D$18,MATCH(C4006,Lookup!$A$4:$A$18,0))</f>
        <v>0.012</v>
      </c>
      <c r="T4006" s="21" t="n">
        <f aca="false">ROUND(P4006*S4006,2)</f>
        <v>13.2</v>
      </c>
      <c r="U4006" s="21" t="n">
        <f aca="false">IF(T4006&lt;=10,1,IF(T4006&lt;=20,2,IF(T4006&lt;=30,3,IF(T4006&lt;=40,4,IF(T4006&lt;=50,5,IF(T4006&lt;=100,6,IF(T4006&lt;=250,7,8)))))))</f>
        <v>2</v>
      </c>
      <c r="V4006" s="21" t="n">
        <f aca="false">IF(AND(OR(Dashboard!$T$3="All",R4006=Dashboard!$T$3),OR(Dashboard!$T$4="All",D4006=Dashboard!$T$4)),1,0)</f>
        <v>1</v>
      </c>
      <c r="W4006" s="21" t="n">
        <f aca="false">IF(V4006=1,T4006+ROW()/10000000,0)</f>
        <v>13.2004006</v>
      </c>
    </row>
    <row r="4007" customFormat="false" ht="15" hidden="false" customHeight="false" outlineLevel="0" collapsed="false">
      <c r="A4007" s="0" t="n">
        <v>422</v>
      </c>
      <c r="B4007" s="0" t="s">
        <v>9772</v>
      </c>
      <c r="C4007" s="0" t="n">
        <v>1</v>
      </c>
      <c r="D4007" s="0" t="s">
        <v>6924</v>
      </c>
      <c r="E4007" s="0" t="s">
        <v>9769</v>
      </c>
      <c r="F4007" s="0" t="s">
        <v>9770</v>
      </c>
      <c r="G4007" s="0" t="s">
        <v>9771</v>
      </c>
      <c r="H4007" s="0" t="s">
        <v>9773</v>
      </c>
      <c r="I4007" s="0" t="s">
        <v>2123</v>
      </c>
      <c r="J4007" s="0" t="s">
        <v>46</v>
      </c>
      <c r="K4007" s="0" t="s">
        <v>47</v>
      </c>
      <c r="L4007" s="0" t="s">
        <v>47</v>
      </c>
      <c r="M4007" s="0" t="s">
        <v>47</v>
      </c>
      <c r="N4007" s="0" t="n">
        <v>4</v>
      </c>
      <c r="O4007" s="0" t="n">
        <v>295</v>
      </c>
      <c r="P4007" s="0" t="n">
        <v>2000</v>
      </c>
      <c r="Q4007" s="0" t="n">
        <v>3.9</v>
      </c>
      <c r="R4007" s="0" t="str">
        <f aca="false">INDEX(Lookup!$B$4:$B$18,MATCH(C4007,Lookup!$A$4:$A$18,0))</f>
        <v>India</v>
      </c>
      <c r="S4007" s="20" t="n">
        <f aca="false">INDEX(Lookup!$D$4:$D$18,MATCH(C4007,Lookup!$A$4:$A$18,0))</f>
        <v>0.012</v>
      </c>
      <c r="T4007" s="21" t="n">
        <f aca="false">ROUND(P4007*S4007,2)</f>
        <v>24</v>
      </c>
      <c r="U4007" s="21" t="n">
        <f aca="false">IF(T4007&lt;=10,1,IF(T4007&lt;=20,2,IF(T4007&lt;=30,3,IF(T4007&lt;=40,4,IF(T4007&lt;=50,5,IF(T4007&lt;=100,6,IF(T4007&lt;=250,7,8)))))))</f>
        <v>3</v>
      </c>
      <c r="V4007" s="21" t="n">
        <f aca="false">IF(AND(OR(Dashboard!$T$3="All",R4007=Dashboard!$T$3),OR(Dashboard!$T$4="All",D4007=Dashboard!$T$4)),1,0)</f>
        <v>1</v>
      </c>
      <c r="W4007" s="21" t="n">
        <f aca="false">IF(V4007=1,T4007+ROW()/10000000,0)</f>
        <v>24.0004007</v>
      </c>
    </row>
    <row r="4008" customFormat="false" ht="15" hidden="false" customHeight="false" outlineLevel="0" collapsed="false">
      <c r="A4008" s="0" t="n">
        <v>3260</v>
      </c>
      <c r="B4008" s="0" t="s">
        <v>9774</v>
      </c>
      <c r="C4008" s="0" t="n">
        <v>1</v>
      </c>
      <c r="D4008" s="0" t="s">
        <v>6924</v>
      </c>
      <c r="E4008" s="0" t="s">
        <v>9775</v>
      </c>
      <c r="F4008" s="0" t="s">
        <v>9776</v>
      </c>
      <c r="G4008" s="0" t="s">
        <v>9777</v>
      </c>
      <c r="H4008" s="0" t="s">
        <v>5619</v>
      </c>
      <c r="I4008" s="0" t="s">
        <v>2123</v>
      </c>
      <c r="J4008" s="0" t="s">
        <v>46</v>
      </c>
      <c r="K4008" s="0" t="s">
        <v>47</v>
      </c>
      <c r="L4008" s="0" t="s">
        <v>47</v>
      </c>
      <c r="M4008" s="0" t="s">
        <v>47</v>
      </c>
      <c r="N4008" s="0" t="n">
        <v>4</v>
      </c>
      <c r="O4008" s="0" t="n">
        <v>19</v>
      </c>
      <c r="P4008" s="0" t="n">
        <v>2000</v>
      </c>
      <c r="Q4008" s="0" t="n">
        <v>2.8</v>
      </c>
      <c r="R4008" s="0" t="str">
        <f aca="false">INDEX(Lookup!$B$4:$B$18,MATCH(C4008,Lookup!$A$4:$A$18,0))</f>
        <v>India</v>
      </c>
      <c r="S4008" s="20" t="n">
        <f aca="false">INDEX(Lookup!$D$4:$D$18,MATCH(C4008,Lookup!$A$4:$A$18,0))</f>
        <v>0.012</v>
      </c>
      <c r="T4008" s="21" t="n">
        <f aca="false">ROUND(P4008*S4008,2)</f>
        <v>24</v>
      </c>
      <c r="U4008" s="21" t="n">
        <f aca="false">IF(T4008&lt;=10,1,IF(T4008&lt;=20,2,IF(T4008&lt;=30,3,IF(T4008&lt;=40,4,IF(T4008&lt;=50,5,IF(T4008&lt;=100,6,IF(T4008&lt;=250,7,8)))))))</f>
        <v>3</v>
      </c>
      <c r="V4008" s="21" t="n">
        <f aca="false">IF(AND(OR(Dashboard!$T$3="All",R4008=Dashboard!$T$3),OR(Dashboard!$T$4="All",D4008=Dashboard!$T$4)),1,0)</f>
        <v>1</v>
      </c>
      <c r="W4008" s="21" t="n">
        <f aca="false">IF(V4008=1,T4008+ROW()/10000000,0)</f>
        <v>24.0004008</v>
      </c>
    </row>
    <row r="4009" customFormat="false" ht="15" hidden="false" customHeight="false" outlineLevel="0" collapsed="false">
      <c r="A4009" s="0" t="n">
        <v>1267</v>
      </c>
      <c r="B4009" s="0" t="s">
        <v>9778</v>
      </c>
      <c r="C4009" s="0" t="n">
        <v>1</v>
      </c>
      <c r="D4009" s="0" t="s">
        <v>6924</v>
      </c>
      <c r="E4009" s="0" t="s">
        <v>9775</v>
      </c>
      <c r="F4009" s="0" t="s">
        <v>9776</v>
      </c>
      <c r="G4009" s="0" t="s">
        <v>9777</v>
      </c>
      <c r="H4009" s="0" t="s">
        <v>2128</v>
      </c>
      <c r="I4009" s="0" t="s">
        <v>2123</v>
      </c>
      <c r="J4009" s="0" t="s">
        <v>46</v>
      </c>
      <c r="K4009" s="0" t="s">
        <v>47</v>
      </c>
      <c r="L4009" s="0" t="s">
        <v>47</v>
      </c>
      <c r="M4009" s="0" t="s">
        <v>47</v>
      </c>
      <c r="N4009" s="0" t="n">
        <v>4</v>
      </c>
      <c r="O4009" s="0" t="n">
        <v>259</v>
      </c>
      <c r="P4009" s="0" t="n">
        <v>2500</v>
      </c>
      <c r="Q4009" s="0" t="n">
        <v>3.9</v>
      </c>
      <c r="R4009" s="0" t="str">
        <f aca="false">INDEX(Lookup!$B$4:$B$18,MATCH(C4009,Lookup!$A$4:$A$18,0))</f>
        <v>India</v>
      </c>
      <c r="S4009" s="20" t="n">
        <f aca="false">INDEX(Lookup!$D$4:$D$18,MATCH(C4009,Lookup!$A$4:$A$18,0))</f>
        <v>0.012</v>
      </c>
      <c r="T4009" s="21" t="n">
        <f aca="false">ROUND(P4009*S4009,2)</f>
        <v>30</v>
      </c>
      <c r="U4009" s="21" t="n">
        <f aca="false">IF(T4009&lt;=10,1,IF(T4009&lt;=20,2,IF(T4009&lt;=30,3,IF(T4009&lt;=40,4,IF(T4009&lt;=50,5,IF(T4009&lt;=100,6,IF(T4009&lt;=250,7,8)))))))</f>
        <v>3</v>
      </c>
      <c r="V4009" s="21" t="n">
        <f aca="false">IF(AND(OR(Dashboard!$T$3="All",R4009=Dashboard!$T$3),OR(Dashboard!$T$4="All",D4009=Dashboard!$T$4)),1,0)</f>
        <v>1</v>
      </c>
      <c r="W4009" s="21" t="n">
        <f aca="false">IF(V4009=1,T4009+ROW()/10000000,0)</f>
        <v>30.0004009</v>
      </c>
    </row>
    <row r="4010" customFormat="false" ht="15" hidden="false" customHeight="false" outlineLevel="0" collapsed="false">
      <c r="A4010" s="0" t="n">
        <v>18273067</v>
      </c>
      <c r="B4010" s="0" t="s">
        <v>9779</v>
      </c>
      <c r="C4010" s="0" t="n">
        <v>1</v>
      </c>
      <c r="D4010" s="0" t="s">
        <v>6924</v>
      </c>
      <c r="E4010" s="0" t="s">
        <v>9780</v>
      </c>
      <c r="F4010" s="0" t="s">
        <v>9781</v>
      </c>
      <c r="G4010" s="0" t="s">
        <v>9782</v>
      </c>
      <c r="H4010" s="0" t="s">
        <v>9783</v>
      </c>
      <c r="I4010" s="0" t="s">
        <v>2123</v>
      </c>
      <c r="J4010" s="0" t="s">
        <v>46</v>
      </c>
      <c r="K4010" s="0" t="s">
        <v>47</v>
      </c>
      <c r="L4010" s="0" t="s">
        <v>47</v>
      </c>
      <c r="M4010" s="0" t="s">
        <v>47</v>
      </c>
      <c r="N4010" s="0" t="n">
        <v>3</v>
      </c>
      <c r="O4010" s="0" t="n">
        <v>1</v>
      </c>
      <c r="P4010" s="0" t="n">
        <v>1000</v>
      </c>
      <c r="Q4010" s="0" t="n">
        <v>1</v>
      </c>
      <c r="R4010" s="0" t="str">
        <f aca="false">INDEX(Lookup!$B$4:$B$18,MATCH(C4010,Lookup!$A$4:$A$18,0))</f>
        <v>India</v>
      </c>
      <c r="S4010" s="20" t="n">
        <f aca="false">INDEX(Lookup!$D$4:$D$18,MATCH(C4010,Lookup!$A$4:$A$18,0))</f>
        <v>0.012</v>
      </c>
      <c r="T4010" s="21" t="n">
        <f aca="false">ROUND(P4010*S4010,2)</f>
        <v>12</v>
      </c>
      <c r="U4010" s="21" t="n">
        <f aca="false">IF(T4010&lt;=10,1,IF(T4010&lt;=20,2,IF(T4010&lt;=30,3,IF(T4010&lt;=40,4,IF(T4010&lt;=50,5,IF(T4010&lt;=100,6,IF(T4010&lt;=250,7,8)))))))</f>
        <v>2</v>
      </c>
      <c r="V4010" s="21" t="n">
        <f aca="false">IF(AND(OR(Dashboard!$T$3="All",R4010=Dashboard!$T$3),OR(Dashboard!$T$4="All",D4010=Dashboard!$T$4)),1,0)</f>
        <v>1</v>
      </c>
      <c r="W4010" s="21" t="n">
        <f aca="false">IF(V4010=1,T4010+ROW()/10000000,0)</f>
        <v>12.000401</v>
      </c>
    </row>
    <row r="4011" customFormat="false" ht="15" hidden="false" customHeight="false" outlineLevel="0" collapsed="false">
      <c r="A4011" s="0" t="n">
        <v>18312623</v>
      </c>
      <c r="B4011" s="0" t="s">
        <v>9784</v>
      </c>
      <c r="C4011" s="0" t="n">
        <v>1</v>
      </c>
      <c r="D4011" s="0" t="s">
        <v>6924</v>
      </c>
      <c r="E4011" s="0" t="s">
        <v>9785</v>
      </c>
      <c r="F4011" s="0" t="s">
        <v>9781</v>
      </c>
      <c r="G4011" s="0" t="s">
        <v>9782</v>
      </c>
      <c r="H4011" s="0" t="s">
        <v>2128</v>
      </c>
      <c r="I4011" s="0" t="s">
        <v>2123</v>
      </c>
      <c r="J4011" s="0" t="s">
        <v>46</v>
      </c>
      <c r="K4011" s="0" t="s">
        <v>47</v>
      </c>
      <c r="L4011" s="0" t="s">
        <v>47</v>
      </c>
      <c r="M4011" s="0" t="s">
        <v>47</v>
      </c>
      <c r="N4011" s="0" t="n">
        <v>2</v>
      </c>
      <c r="O4011" s="0" t="n">
        <v>0</v>
      </c>
      <c r="P4011" s="0" t="n">
        <v>800</v>
      </c>
      <c r="Q4011" s="0" t="n">
        <v>1</v>
      </c>
      <c r="R4011" s="0" t="str">
        <f aca="false">INDEX(Lookup!$B$4:$B$18,MATCH(C4011,Lookup!$A$4:$A$18,0))</f>
        <v>India</v>
      </c>
      <c r="S4011" s="20" t="n">
        <f aca="false">INDEX(Lookup!$D$4:$D$18,MATCH(C4011,Lookup!$A$4:$A$18,0))</f>
        <v>0.012</v>
      </c>
      <c r="T4011" s="21" t="n">
        <f aca="false">ROUND(P4011*S4011,2)</f>
        <v>9.6</v>
      </c>
      <c r="U4011" s="21" t="n">
        <f aca="false">IF(T4011&lt;=10,1,IF(T4011&lt;=20,2,IF(T4011&lt;=30,3,IF(T4011&lt;=40,4,IF(T4011&lt;=50,5,IF(T4011&lt;=100,6,IF(T4011&lt;=250,7,8)))))))</f>
        <v>1</v>
      </c>
      <c r="V4011" s="21" t="n">
        <f aca="false">IF(AND(OR(Dashboard!$T$3="All",R4011=Dashboard!$T$3),OR(Dashboard!$T$4="All",D4011=Dashboard!$T$4)),1,0)</f>
        <v>1</v>
      </c>
      <c r="W4011" s="21" t="n">
        <f aca="false">IF(V4011=1,T4011+ROW()/10000000,0)</f>
        <v>9.6004011</v>
      </c>
    </row>
    <row r="4012" customFormat="false" ht="15" hidden="false" customHeight="false" outlineLevel="0" collapsed="false">
      <c r="A4012" s="0" t="n">
        <v>308069</v>
      </c>
      <c r="B4012" s="0" t="s">
        <v>9786</v>
      </c>
      <c r="C4012" s="0" t="n">
        <v>1</v>
      </c>
      <c r="D4012" s="0" t="s">
        <v>6924</v>
      </c>
      <c r="E4012" s="0" t="s">
        <v>9787</v>
      </c>
      <c r="F4012" s="0" t="s">
        <v>9788</v>
      </c>
      <c r="G4012" s="0" t="s">
        <v>9789</v>
      </c>
      <c r="H4012" s="0" t="s">
        <v>153</v>
      </c>
      <c r="I4012" s="0" t="s">
        <v>2123</v>
      </c>
      <c r="J4012" s="0" t="s">
        <v>47</v>
      </c>
      <c r="K4012" s="0" t="s">
        <v>47</v>
      </c>
      <c r="L4012" s="0" t="s">
        <v>47</v>
      </c>
      <c r="M4012" s="0" t="s">
        <v>47</v>
      </c>
      <c r="N4012" s="0" t="n">
        <v>2</v>
      </c>
      <c r="O4012" s="0" t="n">
        <v>7</v>
      </c>
      <c r="P4012" s="0" t="n">
        <v>700</v>
      </c>
      <c r="Q4012" s="0" t="n">
        <v>3</v>
      </c>
      <c r="R4012" s="0" t="str">
        <f aca="false">INDEX(Lookup!$B$4:$B$18,MATCH(C4012,Lookup!$A$4:$A$18,0))</f>
        <v>India</v>
      </c>
      <c r="S4012" s="20" t="n">
        <f aca="false">INDEX(Lookup!$D$4:$D$18,MATCH(C4012,Lookup!$A$4:$A$18,0))</f>
        <v>0.012</v>
      </c>
      <c r="T4012" s="21" t="n">
        <f aca="false">ROUND(P4012*S4012,2)</f>
        <v>8.4</v>
      </c>
      <c r="U4012" s="21" t="n">
        <f aca="false">IF(T4012&lt;=10,1,IF(T4012&lt;=20,2,IF(T4012&lt;=30,3,IF(T4012&lt;=40,4,IF(T4012&lt;=50,5,IF(T4012&lt;=100,6,IF(T4012&lt;=250,7,8)))))))</f>
        <v>1</v>
      </c>
      <c r="V4012" s="21" t="n">
        <f aca="false">IF(AND(OR(Dashboard!$T$3="All",R4012=Dashboard!$T$3),OR(Dashboard!$T$4="All",D4012=Dashboard!$T$4)),1,0)</f>
        <v>1</v>
      </c>
      <c r="W4012" s="21" t="n">
        <f aca="false">IF(V4012=1,T4012+ROW()/10000000,0)</f>
        <v>8.4004012</v>
      </c>
    </row>
    <row r="4013" customFormat="false" ht="15" hidden="false" customHeight="false" outlineLevel="0" collapsed="false">
      <c r="A4013" s="0" t="n">
        <v>308068</v>
      </c>
      <c r="B4013" s="0" t="s">
        <v>9790</v>
      </c>
      <c r="C4013" s="0" t="n">
        <v>1</v>
      </c>
      <c r="D4013" s="0" t="s">
        <v>6924</v>
      </c>
      <c r="E4013" s="0" t="s">
        <v>9787</v>
      </c>
      <c r="F4013" s="0" t="s">
        <v>9788</v>
      </c>
      <c r="G4013" s="0" t="s">
        <v>9789</v>
      </c>
      <c r="H4013" s="0" t="s">
        <v>2288</v>
      </c>
      <c r="I4013" s="0" t="s">
        <v>2123</v>
      </c>
      <c r="J4013" s="0" t="s">
        <v>46</v>
      </c>
      <c r="K4013" s="0" t="s">
        <v>47</v>
      </c>
      <c r="L4013" s="0" t="s">
        <v>47</v>
      </c>
      <c r="M4013" s="0" t="s">
        <v>47</v>
      </c>
      <c r="N4013" s="0" t="n">
        <v>2</v>
      </c>
      <c r="O4013" s="0" t="n">
        <v>1</v>
      </c>
      <c r="P4013" s="0" t="n">
        <v>800</v>
      </c>
      <c r="Q4013" s="0" t="n">
        <v>1</v>
      </c>
      <c r="R4013" s="0" t="str">
        <f aca="false">INDEX(Lookup!$B$4:$B$18,MATCH(C4013,Lookup!$A$4:$A$18,0))</f>
        <v>India</v>
      </c>
      <c r="S4013" s="20" t="n">
        <f aca="false">INDEX(Lookup!$D$4:$D$18,MATCH(C4013,Lookup!$A$4:$A$18,0))</f>
        <v>0.012</v>
      </c>
      <c r="T4013" s="21" t="n">
        <f aca="false">ROUND(P4013*S4013,2)</f>
        <v>9.6</v>
      </c>
      <c r="U4013" s="21" t="n">
        <f aca="false">IF(T4013&lt;=10,1,IF(T4013&lt;=20,2,IF(T4013&lt;=30,3,IF(T4013&lt;=40,4,IF(T4013&lt;=50,5,IF(T4013&lt;=100,6,IF(T4013&lt;=250,7,8)))))))</f>
        <v>1</v>
      </c>
      <c r="V4013" s="21" t="n">
        <f aca="false">IF(AND(OR(Dashboard!$T$3="All",R4013=Dashboard!$T$3),OR(Dashboard!$T$4="All",D4013=Dashboard!$T$4)),1,0)</f>
        <v>1</v>
      </c>
      <c r="W4013" s="21" t="n">
        <f aca="false">IF(V4013=1,T4013+ROW()/10000000,0)</f>
        <v>9.6004013</v>
      </c>
    </row>
    <row r="4014" customFormat="false" ht="15" hidden="false" customHeight="false" outlineLevel="0" collapsed="false">
      <c r="A4014" s="0" t="n">
        <v>4367</v>
      </c>
      <c r="B4014" s="0" t="s">
        <v>9791</v>
      </c>
      <c r="C4014" s="0" t="n">
        <v>1</v>
      </c>
      <c r="D4014" s="0" t="s">
        <v>6924</v>
      </c>
      <c r="E4014" s="0" t="s">
        <v>9792</v>
      </c>
      <c r="F4014" s="0" t="s">
        <v>9793</v>
      </c>
      <c r="G4014" s="0" t="s">
        <v>9794</v>
      </c>
      <c r="H4014" s="0" t="s">
        <v>8985</v>
      </c>
      <c r="I4014" s="0" t="s">
        <v>2123</v>
      </c>
      <c r="J4014" s="0" t="s">
        <v>46</v>
      </c>
      <c r="K4014" s="0" t="s">
        <v>47</v>
      </c>
      <c r="L4014" s="0" t="s">
        <v>47</v>
      </c>
      <c r="M4014" s="0" t="s">
        <v>47</v>
      </c>
      <c r="N4014" s="0" t="n">
        <v>4</v>
      </c>
      <c r="O4014" s="0" t="n">
        <v>95</v>
      </c>
      <c r="P4014" s="0" t="n">
        <v>3000</v>
      </c>
      <c r="Q4014" s="0" t="n">
        <v>3.3</v>
      </c>
      <c r="R4014" s="0" t="str">
        <f aca="false">INDEX(Lookup!$B$4:$B$18,MATCH(C4014,Lookup!$A$4:$A$18,0))</f>
        <v>India</v>
      </c>
      <c r="S4014" s="20" t="n">
        <f aca="false">INDEX(Lookup!$D$4:$D$18,MATCH(C4014,Lookup!$A$4:$A$18,0))</f>
        <v>0.012</v>
      </c>
      <c r="T4014" s="21" t="n">
        <f aca="false">ROUND(P4014*S4014,2)</f>
        <v>36</v>
      </c>
      <c r="U4014" s="21" t="n">
        <f aca="false">IF(T4014&lt;=10,1,IF(T4014&lt;=20,2,IF(T4014&lt;=30,3,IF(T4014&lt;=40,4,IF(T4014&lt;=50,5,IF(T4014&lt;=100,6,IF(T4014&lt;=250,7,8)))))))</f>
        <v>4</v>
      </c>
      <c r="V4014" s="21" t="n">
        <f aca="false">IF(AND(OR(Dashboard!$T$3="All",R4014=Dashboard!$T$3),OR(Dashboard!$T$4="All",D4014=Dashboard!$T$4)),1,0)</f>
        <v>1</v>
      </c>
      <c r="W4014" s="21" t="n">
        <f aca="false">IF(V4014=1,T4014+ROW()/10000000,0)</f>
        <v>36.0004014</v>
      </c>
    </row>
    <row r="4015" customFormat="false" ht="15" hidden="false" customHeight="false" outlineLevel="0" collapsed="false">
      <c r="A4015" s="0" t="n">
        <v>4364</v>
      </c>
      <c r="B4015" s="0" t="s">
        <v>9795</v>
      </c>
      <c r="C4015" s="0" t="n">
        <v>1</v>
      </c>
      <c r="D4015" s="0" t="s">
        <v>6924</v>
      </c>
      <c r="E4015" s="0" t="s">
        <v>9792</v>
      </c>
      <c r="F4015" s="0" t="s">
        <v>9793</v>
      </c>
      <c r="G4015" s="0" t="s">
        <v>9794</v>
      </c>
      <c r="H4015" s="0" t="s">
        <v>9796</v>
      </c>
      <c r="I4015" s="0" t="s">
        <v>2123</v>
      </c>
      <c r="J4015" s="0" t="s">
        <v>46</v>
      </c>
      <c r="K4015" s="0" t="s">
        <v>47</v>
      </c>
      <c r="L4015" s="0" t="s">
        <v>47</v>
      </c>
      <c r="M4015" s="0" t="s">
        <v>47</v>
      </c>
      <c r="N4015" s="0" t="n">
        <v>4</v>
      </c>
      <c r="O4015" s="0" t="n">
        <v>19</v>
      </c>
      <c r="P4015" s="0" t="n">
        <v>2500</v>
      </c>
      <c r="Q4015" s="0" t="n">
        <v>3</v>
      </c>
      <c r="R4015" s="0" t="str">
        <f aca="false">INDEX(Lookup!$B$4:$B$18,MATCH(C4015,Lookup!$A$4:$A$18,0))</f>
        <v>India</v>
      </c>
      <c r="S4015" s="20" t="n">
        <f aca="false">INDEX(Lookup!$D$4:$D$18,MATCH(C4015,Lookup!$A$4:$A$18,0))</f>
        <v>0.012</v>
      </c>
      <c r="T4015" s="21" t="n">
        <f aca="false">ROUND(P4015*S4015,2)</f>
        <v>30</v>
      </c>
      <c r="U4015" s="21" t="n">
        <f aca="false">IF(T4015&lt;=10,1,IF(T4015&lt;=20,2,IF(T4015&lt;=30,3,IF(T4015&lt;=40,4,IF(T4015&lt;=50,5,IF(T4015&lt;=100,6,IF(T4015&lt;=250,7,8)))))))</f>
        <v>3</v>
      </c>
      <c r="V4015" s="21" t="n">
        <f aca="false">IF(AND(OR(Dashboard!$T$3="All",R4015=Dashboard!$T$3),OR(Dashboard!$T$4="All",D4015=Dashboard!$T$4)),1,0)</f>
        <v>1</v>
      </c>
      <c r="W4015" s="21" t="n">
        <f aca="false">IF(V4015=1,T4015+ROW()/10000000,0)</f>
        <v>30.0004015</v>
      </c>
    </row>
    <row r="4016" customFormat="false" ht="15" hidden="false" customHeight="false" outlineLevel="0" collapsed="false">
      <c r="A4016" s="0" t="n">
        <v>310365</v>
      </c>
      <c r="B4016" s="0" t="s">
        <v>9797</v>
      </c>
      <c r="C4016" s="0" t="n">
        <v>1</v>
      </c>
      <c r="D4016" s="0" t="s">
        <v>6924</v>
      </c>
      <c r="E4016" s="0" t="s">
        <v>9798</v>
      </c>
      <c r="F4016" s="0" t="s">
        <v>9793</v>
      </c>
      <c r="G4016" s="0" t="s">
        <v>9794</v>
      </c>
      <c r="H4016" s="0" t="s">
        <v>1615</v>
      </c>
      <c r="I4016" s="0" t="s">
        <v>2123</v>
      </c>
      <c r="J4016" s="0" t="s">
        <v>46</v>
      </c>
      <c r="K4016" s="0" t="s">
        <v>47</v>
      </c>
      <c r="L4016" s="0" t="s">
        <v>47</v>
      </c>
      <c r="M4016" s="0" t="s">
        <v>47</v>
      </c>
      <c r="N4016" s="0" t="n">
        <v>4</v>
      </c>
      <c r="O4016" s="0" t="n">
        <v>265</v>
      </c>
      <c r="P4016" s="0" t="n">
        <v>2500</v>
      </c>
      <c r="Q4016" s="0" t="n">
        <v>3.4</v>
      </c>
      <c r="R4016" s="0" t="str">
        <f aca="false">INDEX(Lookup!$B$4:$B$18,MATCH(C4016,Lookup!$A$4:$A$18,0))</f>
        <v>India</v>
      </c>
      <c r="S4016" s="20" t="n">
        <f aca="false">INDEX(Lookup!$D$4:$D$18,MATCH(C4016,Lookup!$A$4:$A$18,0))</f>
        <v>0.012</v>
      </c>
      <c r="T4016" s="21" t="n">
        <f aca="false">ROUND(P4016*S4016,2)</f>
        <v>30</v>
      </c>
      <c r="U4016" s="21" t="n">
        <f aca="false">IF(T4016&lt;=10,1,IF(T4016&lt;=20,2,IF(T4016&lt;=30,3,IF(T4016&lt;=40,4,IF(T4016&lt;=50,5,IF(T4016&lt;=100,6,IF(T4016&lt;=250,7,8)))))))</f>
        <v>3</v>
      </c>
      <c r="V4016" s="21" t="n">
        <f aca="false">IF(AND(OR(Dashboard!$T$3="All",R4016=Dashboard!$T$3),OR(Dashboard!$T$4="All",D4016=Dashboard!$T$4)),1,0)</f>
        <v>1</v>
      </c>
      <c r="W4016" s="21" t="n">
        <f aca="false">IF(V4016=1,T4016+ROW()/10000000,0)</f>
        <v>30.0004016</v>
      </c>
    </row>
    <row r="4017" customFormat="false" ht="15" hidden="false" customHeight="false" outlineLevel="0" collapsed="false">
      <c r="A4017" s="0" t="n">
        <v>4366</v>
      </c>
      <c r="B4017" s="0" t="s">
        <v>9799</v>
      </c>
      <c r="C4017" s="0" t="n">
        <v>1</v>
      </c>
      <c r="D4017" s="0" t="s">
        <v>6924</v>
      </c>
      <c r="E4017" s="0" t="s">
        <v>9792</v>
      </c>
      <c r="F4017" s="0" t="s">
        <v>9793</v>
      </c>
      <c r="G4017" s="0" t="s">
        <v>9794</v>
      </c>
      <c r="H4017" s="0" t="s">
        <v>9800</v>
      </c>
      <c r="I4017" s="0" t="s">
        <v>2123</v>
      </c>
      <c r="J4017" s="0" t="s">
        <v>46</v>
      </c>
      <c r="K4017" s="0" t="s">
        <v>47</v>
      </c>
      <c r="L4017" s="0" t="s">
        <v>47</v>
      </c>
      <c r="M4017" s="0" t="s">
        <v>47</v>
      </c>
      <c r="N4017" s="0" t="n">
        <v>4</v>
      </c>
      <c r="O4017" s="0" t="n">
        <v>44</v>
      </c>
      <c r="P4017" s="0" t="n">
        <v>4000</v>
      </c>
      <c r="Q4017" s="0" t="n">
        <v>3.7</v>
      </c>
      <c r="R4017" s="0" t="str">
        <f aca="false">INDEX(Lookup!$B$4:$B$18,MATCH(C4017,Lookup!$A$4:$A$18,0))</f>
        <v>India</v>
      </c>
      <c r="S4017" s="20" t="n">
        <f aca="false">INDEX(Lookup!$D$4:$D$18,MATCH(C4017,Lookup!$A$4:$A$18,0))</f>
        <v>0.012</v>
      </c>
      <c r="T4017" s="21" t="n">
        <f aca="false">ROUND(P4017*S4017,2)</f>
        <v>48</v>
      </c>
      <c r="U4017" s="21" t="n">
        <f aca="false">IF(T4017&lt;=10,1,IF(T4017&lt;=20,2,IF(T4017&lt;=30,3,IF(T4017&lt;=40,4,IF(T4017&lt;=50,5,IF(T4017&lt;=100,6,IF(T4017&lt;=250,7,8)))))))</f>
        <v>5</v>
      </c>
      <c r="V4017" s="21" t="n">
        <f aca="false">IF(AND(OR(Dashboard!$T$3="All",R4017=Dashboard!$T$3),OR(Dashboard!$T$4="All",D4017=Dashboard!$T$4)),1,0)</f>
        <v>1</v>
      </c>
      <c r="W4017" s="21" t="n">
        <f aca="false">IF(V4017=1,T4017+ROW()/10000000,0)</f>
        <v>48.0004017</v>
      </c>
    </row>
    <row r="4018" customFormat="false" ht="15" hidden="false" customHeight="false" outlineLevel="0" collapsed="false">
      <c r="A4018" s="0" t="n">
        <v>4365</v>
      </c>
      <c r="B4018" s="0" t="s">
        <v>9801</v>
      </c>
      <c r="C4018" s="0" t="n">
        <v>1</v>
      </c>
      <c r="D4018" s="0" t="s">
        <v>6924</v>
      </c>
      <c r="E4018" s="0" t="s">
        <v>9792</v>
      </c>
      <c r="F4018" s="0" t="s">
        <v>9793</v>
      </c>
      <c r="G4018" s="0" t="s">
        <v>9794</v>
      </c>
      <c r="H4018" s="0" t="s">
        <v>153</v>
      </c>
      <c r="I4018" s="0" t="s">
        <v>2123</v>
      </c>
      <c r="J4018" s="0" t="s">
        <v>47</v>
      </c>
      <c r="K4018" s="0" t="s">
        <v>47</v>
      </c>
      <c r="L4018" s="0" t="s">
        <v>47</v>
      </c>
      <c r="M4018" s="0" t="s">
        <v>47</v>
      </c>
      <c r="N4018" s="0" t="n">
        <v>4</v>
      </c>
      <c r="O4018" s="0" t="n">
        <v>38</v>
      </c>
      <c r="P4018" s="0" t="n">
        <v>2500</v>
      </c>
      <c r="Q4018" s="0" t="n">
        <v>3.6</v>
      </c>
      <c r="R4018" s="0" t="str">
        <f aca="false">INDEX(Lookup!$B$4:$B$18,MATCH(C4018,Lookup!$A$4:$A$18,0))</f>
        <v>India</v>
      </c>
      <c r="S4018" s="20" t="n">
        <f aca="false">INDEX(Lookup!$D$4:$D$18,MATCH(C4018,Lookup!$A$4:$A$18,0))</f>
        <v>0.012</v>
      </c>
      <c r="T4018" s="21" t="n">
        <f aca="false">ROUND(P4018*S4018,2)</f>
        <v>30</v>
      </c>
      <c r="U4018" s="21" t="n">
        <f aca="false">IF(T4018&lt;=10,1,IF(T4018&lt;=20,2,IF(T4018&lt;=30,3,IF(T4018&lt;=40,4,IF(T4018&lt;=50,5,IF(T4018&lt;=100,6,IF(T4018&lt;=250,7,8)))))))</f>
        <v>3</v>
      </c>
      <c r="V4018" s="21" t="n">
        <f aca="false">IF(AND(OR(Dashboard!$T$3="All",R4018=Dashboard!$T$3),OR(Dashboard!$T$4="All",D4018=Dashboard!$T$4)),1,0)</f>
        <v>1</v>
      </c>
      <c r="W4018" s="21" t="n">
        <f aca="false">IF(V4018=1,T4018+ROW()/10000000,0)</f>
        <v>30.0004018</v>
      </c>
    </row>
    <row r="4019" customFormat="false" ht="15" hidden="false" customHeight="false" outlineLevel="0" collapsed="false">
      <c r="A4019" s="0" t="n">
        <v>18419892</v>
      </c>
      <c r="B4019" s="0" t="s">
        <v>9802</v>
      </c>
      <c r="C4019" s="0" t="n">
        <v>1</v>
      </c>
      <c r="D4019" s="0" t="s">
        <v>6924</v>
      </c>
      <c r="E4019" s="0" t="s">
        <v>9803</v>
      </c>
      <c r="F4019" s="0" t="s">
        <v>9793</v>
      </c>
      <c r="G4019" s="0" t="s">
        <v>9794</v>
      </c>
      <c r="H4019" s="0" t="s">
        <v>9804</v>
      </c>
      <c r="I4019" s="0" t="s">
        <v>2123</v>
      </c>
      <c r="J4019" s="0" t="s">
        <v>46</v>
      </c>
      <c r="K4019" s="0" t="s">
        <v>47</v>
      </c>
      <c r="L4019" s="0" t="s">
        <v>47</v>
      </c>
      <c r="M4019" s="0" t="s">
        <v>47</v>
      </c>
      <c r="N4019" s="0" t="n">
        <v>4</v>
      </c>
      <c r="O4019" s="0" t="n">
        <v>14</v>
      </c>
      <c r="P4019" s="0" t="n">
        <v>2000</v>
      </c>
      <c r="Q4019" s="0" t="n">
        <v>3.5</v>
      </c>
      <c r="R4019" s="0" t="str">
        <f aca="false">INDEX(Lookup!$B$4:$B$18,MATCH(C4019,Lookup!$A$4:$A$18,0))</f>
        <v>India</v>
      </c>
      <c r="S4019" s="20" t="n">
        <f aca="false">INDEX(Lookup!$D$4:$D$18,MATCH(C4019,Lookup!$A$4:$A$18,0))</f>
        <v>0.012</v>
      </c>
      <c r="T4019" s="21" t="n">
        <f aca="false">ROUND(P4019*S4019,2)</f>
        <v>24</v>
      </c>
      <c r="U4019" s="21" t="n">
        <f aca="false">IF(T4019&lt;=10,1,IF(T4019&lt;=20,2,IF(T4019&lt;=30,3,IF(T4019&lt;=40,4,IF(T4019&lt;=50,5,IF(T4019&lt;=100,6,IF(T4019&lt;=250,7,8)))))))</f>
        <v>3</v>
      </c>
      <c r="V4019" s="21" t="n">
        <f aca="false">IF(AND(OR(Dashboard!$T$3="All",R4019=Dashboard!$T$3),OR(Dashboard!$T$4="All",D4019=Dashboard!$T$4)),1,0)</f>
        <v>1</v>
      </c>
      <c r="W4019" s="21" t="n">
        <f aca="false">IF(V4019=1,T4019+ROW()/10000000,0)</f>
        <v>24.0004019</v>
      </c>
    </row>
    <row r="4020" customFormat="false" ht="15" hidden="false" customHeight="false" outlineLevel="0" collapsed="false">
      <c r="A4020" s="0" t="n">
        <v>4357</v>
      </c>
      <c r="B4020" s="0" t="s">
        <v>9805</v>
      </c>
      <c r="C4020" s="0" t="n">
        <v>1</v>
      </c>
      <c r="D4020" s="0" t="s">
        <v>6924</v>
      </c>
      <c r="E4020" s="0" t="s">
        <v>9806</v>
      </c>
      <c r="F4020" s="0" t="s">
        <v>9807</v>
      </c>
      <c r="G4020" s="0" t="s">
        <v>9806</v>
      </c>
      <c r="H4020" s="0" t="s">
        <v>9808</v>
      </c>
      <c r="I4020" s="0" t="s">
        <v>2123</v>
      </c>
      <c r="J4020" s="0" t="s">
        <v>46</v>
      </c>
      <c r="K4020" s="0" t="s">
        <v>47</v>
      </c>
      <c r="L4020" s="0" t="s">
        <v>47</v>
      </c>
      <c r="M4020" s="0" t="s">
        <v>47</v>
      </c>
      <c r="N4020" s="0" t="n">
        <v>4</v>
      </c>
      <c r="O4020" s="0" t="n">
        <v>261</v>
      </c>
      <c r="P4020" s="0" t="n">
        <v>3500</v>
      </c>
      <c r="Q4020" s="0" t="n">
        <v>3.6</v>
      </c>
      <c r="R4020" s="0" t="str">
        <f aca="false">INDEX(Lookup!$B$4:$B$18,MATCH(C4020,Lookup!$A$4:$A$18,0))</f>
        <v>India</v>
      </c>
      <c r="S4020" s="20" t="n">
        <f aca="false">INDEX(Lookup!$D$4:$D$18,MATCH(C4020,Lookup!$A$4:$A$18,0))</f>
        <v>0.012</v>
      </c>
      <c r="T4020" s="21" t="n">
        <f aca="false">ROUND(P4020*S4020,2)</f>
        <v>42</v>
      </c>
      <c r="U4020" s="21" t="n">
        <f aca="false">IF(T4020&lt;=10,1,IF(T4020&lt;=20,2,IF(T4020&lt;=30,3,IF(T4020&lt;=40,4,IF(T4020&lt;=50,5,IF(T4020&lt;=100,6,IF(T4020&lt;=250,7,8)))))))</f>
        <v>5</v>
      </c>
      <c r="V4020" s="21" t="n">
        <f aca="false">IF(AND(OR(Dashboard!$T$3="All",R4020=Dashboard!$T$3),OR(Dashboard!$T$4="All",D4020=Dashboard!$T$4)),1,0)</f>
        <v>1</v>
      </c>
      <c r="W4020" s="21" t="n">
        <f aca="false">IF(V4020=1,T4020+ROW()/10000000,0)</f>
        <v>42.000402</v>
      </c>
    </row>
    <row r="4021" customFormat="false" ht="15" hidden="false" customHeight="false" outlineLevel="0" collapsed="false">
      <c r="A4021" s="0" t="n">
        <v>3379</v>
      </c>
      <c r="B4021" s="0" t="s">
        <v>9809</v>
      </c>
      <c r="C4021" s="0" t="n">
        <v>1</v>
      </c>
      <c r="D4021" s="0" t="s">
        <v>6924</v>
      </c>
      <c r="E4021" s="0" t="s">
        <v>9806</v>
      </c>
      <c r="F4021" s="0" t="s">
        <v>9807</v>
      </c>
      <c r="G4021" s="0" t="s">
        <v>9806</v>
      </c>
      <c r="H4021" s="0" t="s">
        <v>177</v>
      </c>
      <c r="I4021" s="0" t="s">
        <v>2123</v>
      </c>
      <c r="J4021" s="0" t="s">
        <v>46</v>
      </c>
      <c r="K4021" s="0" t="s">
        <v>47</v>
      </c>
      <c r="L4021" s="0" t="s">
        <v>47</v>
      </c>
      <c r="M4021" s="0" t="s">
        <v>47</v>
      </c>
      <c r="N4021" s="0" t="n">
        <v>4</v>
      </c>
      <c r="O4021" s="0" t="n">
        <v>410</v>
      </c>
      <c r="P4021" s="0" t="n">
        <v>4500</v>
      </c>
      <c r="Q4021" s="0" t="n">
        <v>3.9</v>
      </c>
      <c r="R4021" s="0" t="str">
        <f aca="false">INDEX(Lookup!$B$4:$B$18,MATCH(C4021,Lookup!$A$4:$A$18,0))</f>
        <v>India</v>
      </c>
      <c r="S4021" s="20" t="n">
        <f aca="false">INDEX(Lookup!$D$4:$D$18,MATCH(C4021,Lookup!$A$4:$A$18,0))</f>
        <v>0.012</v>
      </c>
      <c r="T4021" s="21" t="n">
        <f aca="false">ROUND(P4021*S4021,2)</f>
        <v>54</v>
      </c>
      <c r="U4021" s="21" t="n">
        <f aca="false">IF(T4021&lt;=10,1,IF(T4021&lt;=20,2,IF(T4021&lt;=30,3,IF(T4021&lt;=40,4,IF(T4021&lt;=50,5,IF(T4021&lt;=100,6,IF(T4021&lt;=250,7,8)))))))</f>
        <v>6</v>
      </c>
      <c r="V4021" s="21" t="n">
        <f aca="false">IF(AND(OR(Dashboard!$T$3="All",R4021=Dashboard!$T$3),OR(Dashboard!$T$4="All",D4021=Dashboard!$T$4)),1,0)</f>
        <v>1</v>
      </c>
      <c r="W4021" s="21" t="n">
        <f aca="false">IF(V4021=1,T4021+ROW()/10000000,0)</f>
        <v>54.0004021</v>
      </c>
    </row>
    <row r="4022" customFormat="false" ht="15" hidden="false" customHeight="false" outlineLevel="0" collapsed="false">
      <c r="A4022" s="0" t="n">
        <v>3264</v>
      </c>
      <c r="B4022" s="0" t="s">
        <v>9810</v>
      </c>
      <c r="C4022" s="0" t="n">
        <v>1</v>
      </c>
      <c r="D4022" s="0" t="s">
        <v>6924</v>
      </c>
      <c r="E4022" s="0" t="s">
        <v>9806</v>
      </c>
      <c r="F4022" s="0" t="s">
        <v>9807</v>
      </c>
      <c r="G4022" s="0" t="s">
        <v>9806</v>
      </c>
      <c r="H4022" s="0" t="s">
        <v>1615</v>
      </c>
      <c r="I4022" s="0" t="s">
        <v>2123</v>
      </c>
      <c r="J4022" s="0" t="s">
        <v>46</v>
      </c>
      <c r="K4022" s="0" t="s">
        <v>47</v>
      </c>
      <c r="L4022" s="0" t="s">
        <v>47</v>
      </c>
      <c r="M4022" s="0" t="s">
        <v>47</v>
      </c>
      <c r="N4022" s="0" t="n">
        <v>4</v>
      </c>
      <c r="O4022" s="0" t="n">
        <v>49</v>
      </c>
      <c r="P4022" s="0" t="n">
        <v>2500</v>
      </c>
      <c r="Q4022" s="0" t="n">
        <v>3.6</v>
      </c>
      <c r="R4022" s="0" t="str">
        <f aca="false">INDEX(Lookup!$B$4:$B$18,MATCH(C4022,Lookup!$A$4:$A$18,0))</f>
        <v>India</v>
      </c>
      <c r="S4022" s="20" t="n">
        <f aca="false">INDEX(Lookup!$D$4:$D$18,MATCH(C4022,Lookup!$A$4:$A$18,0))</f>
        <v>0.012</v>
      </c>
      <c r="T4022" s="21" t="n">
        <f aca="false">ROUND(P4022*S4022,2)</f>
        <v>30</v>
      </c>
      <c r="U4022" s="21" t="n">
        <f aca="false">IF(T4022&lt;=10,1,IF(T4022&lt;=20,2,IF(T4022&lt;=30,3,IF(T4022&lt;=40,4,IF(T4022&lt;=50,5,IF(T4022&lt;=100,6,IF(T4022&lt;=250,7,8)))))))</f>
        <v>3</v>
      </c>
      <c r="V4022" s="21" t="n">
        <f aca="false">IF(AND(OR(Dashboard!$T$3="All",R4022=Dashboard!$T$3),OR(Dashboard!$T$4="All",D4022=Dashboard!$T$4)),1,0)</f>
        <v>1</v>
      </c>
      <c r="W4022" s="21" t="n">
        <f aca="false">IF(V4022=1,T4022+ROW()/10000000,0)</f>
        <v>30.0004022</v>
      </c>
    </row>
    <row r="4023" customFormat="false" ht="15" hidden="false" customHeight="false" outlineLevel="0" collapsed="false">
      <c r="A4023" s="0" t="n">
        <v>4368</v>
      </c>
      <c r="B4023" s="0" t="s">
        <v>9811</v>
      </c>
      <c r="C4023" s="0" t="n">
        <v>1</v>
      </c>
      <c r="D4023" s="0" t="s">
        <v>6924</v>
      </c>
      <c r="E4023" s="0" t="s">
        <v>9806</v>
      </c>
      <c r="F4023" s="0" t="s">
        <v>9807</v>
      </c>
      <c r="G4023" s="0" t="s">
        <v>9806</v>
      </c>
      <c r="H4023" s="0" t="s">
        <v>3882</v>
      </c>
      <c r="I4023" s="0" t="s">
        <v>2123</v>
      </c>
      <c r="J4023" s="0" t="s">
        <v>47</v>
      </c>
      <c r="K4023" s="0" t="s">
        <v>47</v>
      </c>
      <c r="L4023" s="0" t="s">
        <v>47</v>
      </c>
      <c r="M4023" s="0" t="s">
        <v>47</v>
      </c>
      <c r="N4023" s="0" t="n">
        <v>3</v>
      </c>
      <c r="O4023" s="0" t="n">
        <v>79</v>
      </c>
      <c r="P4023" s="0" t="n">
        <v>1000</v>
      </c>
      <c r="Q4023" s="0" t="n">
        <v>3.8</v>
      </c>
      <c r="R4023" s="0" t="str">
        <f aca="false">INDEX(Lookup!$B$4:$B$18,MATCH(C4023,Lookup!$A$4:$A$18,0))</f>
        <v>India</v>
      </c>
      <c r="S4023" s="20" t="n">
        <f aca="false">INDEX(Lookup!$D$4:$D$18,MATCH(C4023,Lookup!$A$4:$A$18,0))</f>
        <v>0.012</v>
      </c>
      <c r="T4023" s="21" t="n">
        <f aca="false">ROUND(P4023*S4023,2)</f>
        <v>12</v>
      </c>
      <c r="U4023" s="21" t="n">
        <f aca="false">IF(T4023&lt;=10,1,IF(T4023&lt;=20,2,IF(T4023&lt;=30,3,IF(T4023&lt;=40,4,IF(T4023&lt;=50,5,IF(T4023&lt;=100,6,IF(T4023&lt;=250,7,8)))))))</f>
        <v>2</v>
      </c>
      <c r="V4023" s="21" t="n">
        <f aca="false">IF(AND(OR(Dashboard!$T$3="All",R4023=Dashboard!$T$3),OR(Dashboard!$T$4="All",D4023=Dashboard!$T$4)),1,0)</f>
        <v>1</v>
      </c>
      <c r="W4023" s="21" t="n">
        <f aca="false">IF(V4023=1,T4023+ROW()/10000000,0)</f>
        <v>12.0004023</v>
      </c>
    </row>
    <row r="4024" customFormat="false" ht="15" hidden="false" customHeight="false" outlineLevel="0" collapsed="false">
      <c r="A4024" s="0" t="n">
        <v>4356</v>
      </c>
      <c r="B4024" s="0" t="s">
        <v>9812</v>
      </c>
      <c r="C4024" s="0" t="n">
        <v>1</v>
      </c>
      <c r="D4024" s="0" t="s">
        <v>6924</v>
      </c>
      <c r="E4024" s="0" t="s">
        <v>9806</v>
      </c>
      <c r="F4024" s="0" t="s">
        <v>9807</v>
      </c>
      <c r="G4024" s="0" t="s">
        <v>9806</v>
      </c>
      <c r="H4024" s="0" t="s">
        <v>9813</v>
      </c>
      <c r="I4024" s="0" t="s">
        <v>2123</v>
      </c>
      <c r="J4024" s="0" t="s">
        <v>46</v>
      </c>
      <c r="K4024" s="0" t="s">
        <v>47</v>
      </c>
      <c r="L4024" s="0" t="s">
        <v>47</v>
      </c>
      <c r="M4024" s="0" t="s">
        <v>47</v>
      </c>
      <c r="N4024" s="0" t="n">
        <v>4</v>
      </c>
      <c r="O4024" s="0" t="n">
        <v>290</v>
      </c>
      <c r="P4024" s="0" t="n">
        <v>4000</v>
      </c>
      <c r="Q4024" s="0" t="n">
        <v>3.9</v>
      </c>
      <c r="R4024" s="0" t="str">
        <f aca="false">INDEX(Lookup!$B$4:$B$18,MATCH(C4024,Lookup!$A$4:$A$18,0))</f>
        <v>India</v>
      </c>
      <c r="S4024" s="20" t="n">
        <f aca="false">INDEX(Lookup!$D$4:$D$18,MATCH(C4024,Lookup!$A$4:$A$18,0))</f>
        <v>0.012</v>
      </c>
      <c r="T4024" s="21" t="n">
        <f aca="false">ROUND(P4024*S4024,2)</f>
        <v>48</v>
      </c>
      <c r="U4024" s="21" t="n">
        <f aca="false">IF(T4024&lt;=10,1,IF(T4024&lt;=20,2,IF(T4024&lt;=30,3,IF(T4024&lt;=40,4,IF(T4024&lt;=50,5,IF(T4024&lt;=100,6,IF(T4024&lt;=250,7,8)))))))</f>
        <v>5</v>
      </c>
      <c r="V4024" s="21" t="n">
        <f aca="false">IF(AND(OR(Dashboard!$T$3="All",R4024=Dashboard!$T$3),OR(Dashboard!$T$4="All",D4024=Dashboard!$T$4)),1,0)</f>
        <v>1</v>
      </c>
      <c r="W4024" s="21" t="n">
        <f aca="false">IF(V4024=1,T4024+ROW()/10000000,0)</f>
        <v>48.0004024</v>
      </c>
    </row>
    <row r="4025" customFormat="false" ht="15" hidden="false" customHeight="false" outlineLevel="0" collapsed="false">
      <c r="A4025" s="0" t="n">
        <v>3378</v>
      </c>
      <c r="B4025" s="0" t="s">
        <v>9814</v>
      </c>
      <c r="C4025" s="0" t="n">
        <v>1</v>
      </c>
      <c r="D4025" s="0" t="s">
        <v>6924</v>
      </c>
      <c r="E4025" s="0" t="s">
        <v>9806</v>
      </c>
      <c r="F4025" s="0" t="s">
        <v>9807</v>
      </c>
      <c r="G4025" s="0" t="s">
        <v>9806</v>
      </c>
      <c r="H4025" s="0" t="s">
        <v>69</v>
      </c>
      <c r="I4025" s="0" t="s">
        <v>2123</v>
      </c>
      <c r="J4025" s="0" t="s">
        <v>46</v>
      </c>
      <c r="K4025" s="0" t="s">
        <v>47</v>
      </c>
      <c r="L4025" s="0" t="s">
        <v>47</v>
      </c>
      <c r="M4025" s="0" t="s">
        <v>47</v>
      </c>
      <c r="N4025" s="0" t="n">
        <v>4</v>
      </c>
      <c r="O4025" s="0" t="n">
        <v>424</v>
      </c>
      <c r="P4025" s="0" t="n">
        <v>4500</v>
      </c>
      <c r="Q4025" s="0" t="n">
        <v>4</v>
      </c>
      <c r="R4025" s="0" t="str">
        <f aca="false">INDEX(Lookup!$B$4:$B$18,MATCH(C4025,Lookup!$A$4:$A$18,0))</f>
        <v>India</v>
      </c>
      <c r="S4025" s="20" t="n">
        <f aca="false">INDEX(Lookup!$D$4:$D$18,MATCH(C4025,Lookup!$A$4:$A$18,0))</f>
        <v>0.012</v>
      </c>
      <c r="T4025" s="21" t="n">
        <f aca="false">ROUND(P4025*S4025,2)</f>
        <v>54</v>
      </c>
      <c r="U4025" s="21" t="n">
        <f aca="false">IF(T4025&lt;=10,1,IF(T4025&lt;=20,2,IF(T4025&lt;=30,3,IF(T4025&lt;=40,4,IF(T4025&lt;=50,5,IF(T4025&lt;=100,6,IF(T4025&lt;=250,7,8)))))))</f>
        <v>6</v>
      </c>
      <c r="V4025" s="21" t="n">
        <f aca="false">IF(AND(OR(Dashboard!$T$3="All",R4025=Dashboard!$T$3),OR(Dashboard!$T$4="All",D4025=Dashboard!$T$4)),1,0)</f>
        <v>1</v>
      </c>
      <c r="W4025" s="21" t="n">
        <f aca="false">IF(V4025=1,T4025+ROW()/10000000,0)</f>
        <v>54.0004025</v>
      </c>
    </row>
    <row r="4026" customFormat="false" ht="15" hidden="false" customHeight="false" outlineLevel="0" collapsed="false">
      <c r="A4026" s="0" t="n">
        <v>310032</v>
      </c>
      <c r="B4026" s="0" t="s">
        <v>9815</v>
      </c>
      <c r="C4026" s="0" t="n">
        <v>1</v>
      </c>
      <c r="D4026" s="0" t="s">
        <v>6924</v>
      </c>
      <c r="E4026" s="0" t="s">
        <v>9816</v>
      </c>
      <c r="F4026" s="0" t="s">
        <v>9817</v>
      </c>
      <c r="G4026" s="0" t="s">
        <v>9818</v>
      </c>
      <c r="H4026" s="0" t="s">
        <v>2128</v>
      </c>
      <c r="I4026" s="0" t="s">
        <v>2123</v>
      </c>
      <c r="J4026" s="0" t="s">
        <v>46</v>
      </c>
      <c r="K4026" s="0" t="s">
        <v>47</v>
      </c>
      <c r="L4026" s="0" t="s">
        <v>47</v>
      </c>
      <c r="M4026" s="0" t="s">
        <v>47</v>
      </c>
      <c r="N4026" s="0" t="n">
        <v>3</v>
      </c>
      <c r="O4026" s="0" t="n">
        <v>9</v>
      </c>
      <c r="P4026" s="0" t="n">
        <v>1500</v>
      </c>
      <c r="Q4026" s="0" t="n">
        <v>3.1</v>
      </c>
      <c r="R4026" s="0" t="str">
        <f aca="false">INDEX(Lookup!$B$4:$B$18,MATCH(C4026,Lookup!$A$4:$A$18,0))</f>
        <v>India</v>
      </c>
      <c r="S4026" s="20" t="n">
        <f aca="false">INDEX(Lookup!$D$4:$D$18,MATCH(C4026,Lookup!$A$4:$A$18,0))</f>
        <v>0.012</v>
      </c>
      <c r="T4026" s="21" t="n">
        <f aca="false">ROUND(P4026*S4026,2)</f>
        <v>18</v>
      </c>
      <c r="U4026" s="21" t="n">
        <f aca="false">IF(T4026&lt;=10,1,IF(T4026&lt;=20,2,IF(T4026&lt;=30,3,IF(T4026&lt;=40,4,IF(T4026&lt;=50,5,IF(T4026&lt;=100,6,IF(T4026&lt;=250,7,8)))))))</f>
        <v>2</v>
      </c>
      <c r="V4026" s="21" t="n">
        <f aca="false">IF(AND(OR(Dashboard!$T$3="All",R4026=Dashboard!$T$3),OR(Dashboard!$T$4="All",D4026=Dashboard!$T$4)),1,0)</f>
        <v>1</v>
      </c>
      <c r="W4026" s="21" t="n">
        <f aca="false">IF(V4026=1,T4026+ROW()/10000000,0)</f>
        <v>18.0004026</v>
      </c>
    </row>
    <row r="4027" customFormat="false" ht="15" hidden="false" customHeight="false" outlineLevel="0" collapsed="false">
      <c r="A4027" s="0" t="n">
        <v>18481317</v>
      </c>
      <c r="B4027" s="0" t="s">
        <v>9819</v>
      </c>
      <c r="C4027" s="0" t="n">
        <v>1</v>
      </c>
      <c r="D4027" s="0" t="s">
        <v>6924</v>
      </c>
      <c r="E4027" s="0" t="s">
        <v>9816</v>
      </c>
      <c r="F4027" s="0" t="s">
        <v>9817</v>
      </c>
      <c r="G4027" s="0" t="s">
        <v>9818</v>
      </c>
      <c r="H4027" s="0" t="s">
        <v>3015</v>
      </c>
      <c r="I4027" s="0" t="s">
        <v>2123</v>
      </c>
      <c r="J4027" s="0" t="s">
        <v>47</v>
      </c>
      <c r="K4027" s="0" t="s">
        <v>47</v>
      </c>
      <c r="L4027" s="0" t="s">
        <v>47</v>
      </c>
      <c r="M4027" s="0" t="s">
        <v>47</v>
      </c>
      <c r="N4027" s="0" t="n">
        <v>1</v>
      </c>
      <c r="O4027" s="0" t="n">
        <v>0</v>
      </c>
      <c r="P4027" s="0" t="n">
        <v>300</v>
      </c>
      <c r="Q4027" s="0" t="n">
        <v>1</v>
      </c>
      <c r="R4027" s="0" t="str">
        <f aca="false">INDEX(Lookup!$B$4:$B$18,MATCH(C4027,Lookup!$A$4:$A$18,0))</f>
        <v>India</v>
      </c>
      <c r="S4027" s="20" t="n">
        <f aca="false">INDEX(Lookup!$D$4:$D$18,MATCH(C4027,Lookup!$A$4:$A$18,0))</f>
        <v>0.012</v>
      </c>
      <c r="T4027" s="21" t="n">
        <f aca="false">ROUND(P4027*S4027,2)</f>
        <v>3.6</v>
      </c>
      <c r="U4027" s="21" t="n">
        <f aca="false">IF(T4027&lt;=10,1,IF(T4027&lt;=20,2,IF(T4027&lt;=30,3,IF(T4027&lt;=40,4,IF(T4027&lt;=50,5,IF(T4027&lt;=100,6,IF(T4027&lt;=250,7,8)))))))</f>
        <v>1</v>
      </c>
      <c r="V4027" s="21" t="n">
        <f aca="false">IF(AND(OR(Dashboard!$T$3="All",R4027=Dashboard!$T$3),OR(Dashboard!$T$4="All",D4027=Dashboard!$T$4)),1,0)</f>
        <v>1</v>
      </c>
      <c r="W4027" s="21" t="n">
        <f aca="false">IF(V4027=1,T4027+ROW()/10000000,0)</f>
        <v>3.6004027</v>
      </c>
    </row>
    <row r="4028" customFormat="false" ht="15" hidden="false" customHeight="false" outlineLevel="0" collapsed="false">
      <c r="A4028" s="0" t="n">
        <v>18436483</v>
      </c>
      <c r="B4028" s="0" t="s">
        <v>9820</v>
      </c>
      <c r="C4028" s="0" t="n">
        <v>1</v>
      </c>
      <c r="D4028" s="0" t="s">
        <v>6924</v>
      </c>
      <c r="E4028" s="0" t="s">
        <v>9821</v>
      </c>
      <c r="F4028" s="0" t="s">
        <v>9822</v>
      </c>
      <c r="G4028" s="0" t="s">
        <v>9823</v>
      </c>
      <c r="H4028" s="0" t="s">
        <v>2868</v>
      </c>
      <c r="I4028" s="0" t="s">
        <v>2123</v>
      </c>
      <c r="J4028" s="0" t="s">
        <v>47</v>
      </c>
      <c r="K4028" s="0" t="s">
        <v>47</v>
      </c>
      <c r="L4028" s="0" t="s">
        <v>47</v>
      </c>
      <c r="M4028" s="0" t="s">
        <v>47</v>
      </c>
      <c r="N4028" s="0" t="n">
        <v>2</v>
      </c>
      <c r="O4028" s="0" t="n">
        <v>5</v>
      </c>
      <c r="P4028" s="0" t="n">
        <v>500</v>
      </c>
      <c r="Q4028" s="0" t="n">
        <v>3.1</v>
      </c>
      <c r="R4028" s="0" t="str">
        <f aca="false">INDEX(Lookup!$B$4:$B$18,MATCH(C4028,Lookup!$A$4:$A$18,0))</f>
        <v>India</v>
      </c>
      <c r="S4028" s="20" t="n">
        <f aca="false">INDEX(Lookup!$D$4:$D$18,MATCH(C4028,Lookup!$A$4:$A$18,0))</f>
        <v>0.012</v>
      </c>
      <c r="T4028" s="21" t="n">
        <f aca="false">ROUND(P4028*S4028,2)</f>
        <v>6</v>
      </c>
      <c r="U4028" s="21" t="n">
        <f aca="false">IF(T4028&lt;=10,1,IF(T4028&lt;=20,2,IF(T4028&lt;=30,3,IF(T4028&lt;=40,4,IF(T4028&lt;=50,5,IF(T4028&lt;=100,6,IF(T4028&lt;=250,7,8)))))))</f>
        <v>1</v>
      </c>
      <c r="V4028" s="21" t="n">
        <f aca="false">IF(AND(OR(Dashboard!$T$3="All",R4028=Dashboard!$T$3),OR(Dashboard!$T$4="All",D4028=Dashboard!$T$4)),1,0)</f>
        <v>1</v>
      </c>
      <c r="W4028" s="21" t="n">
        <f aca="false">IF(V4028=1,T4028+ROW()/10000000,0)</f>
        <v>6.0004028</v>
      </c>
    </row>
    <row r="4029" customFormat="false" ht="15" hidden="false" customHeight="false" outlineLevel="0" collapsed="false">
      <c r="A4029" s="0" t="n">
        <v>18245249</v>
      </c>
      <c r="B4029" s="0" t="s">
        <v>9824</v>
      </c>
      <c r="C4029" s="0" t="n">
        <v>1</v>
      </c>
      <c r="D4029" s="0" t="s">
        <v>6924</v>
      </c>
      <c r="E4029" s="0" t="s">
        <v>9825</v>
      </c>
      <c r="F4029" s="0" t="s">
        <v>9822</v>
      </c>
      <c r="G4029" s="0" t="s">
        <v>9823</v>
      </c>
      <c r="H4029" s="0" t="s">
        <v>2751</v>
      </c>
      <c r="I4029" s="0" t="s">
        <v>2123</v>
      </c>
      <c r="J4029" s="0" t="s">
        <v>47</v>
      </c>
      <c r="K4029" s="0" t="s">
        <v>46</v>
      </c>
      <c r="L4029" s="0" t="s">
        <v>47</v>
      </c>
      <c r="M4029" s="0" t="s">
        <v>47</v>
      </c>
      <c r="N4029" s="0" t="n">
        <v>2</v>
      </c>
      <c r="O4029" s="0" t="n">
        <v>30</v>
      </c>
      <c r="P4029" s="0" t="n">
        <v>600</v>
      </c>
      <c r="Q4029" s="0" t="n">
        <v>2.6</v>
      </c>
      <c r="R4029" s="0" t="str">
        <f aca="false">INDEX(Lookup!$B$4:$B$18,MATCH(C4029,Lookup!$A$4:$A$18,0))</f>
        <v>India</v>
      </c>
      <c r="S4029" s="20" t="n">
        <f aca="false">INDEX(Lookup!$D$4:$D$18,MATCH(C4029,Lookup!$A$4:$A$18,0))</f>
        <v>0.012</v>
      </c>
      <c r="T4029" s="21" t="n">
        <f aca="false">ROUND(P4029*S4029,2)</f>
        <v>7.2</v>
      </c>
      <c r="U4029" s="21" t="n">
        <f aca="false">IF(T4029&lt;=10,1,IF(T4029&lt;=20,2,IF(T4029&lt;=30,3,IF(T4029&lt;=40,4,IF(T4029&lt;=50,5,IF(T4029&lt;=100,6,IF(T4029&lt;=250,7,8)))))))</f>
        <v>1</v>
      </c>
      <c r="V4029" s="21" t="n">
        <f aca="false">IF(AND(OR(Dashboard!$T$3="All",R4029=Dashboard!$T$3),OR(Dashboard!$T$4="All",D4029=Dashboard!$T$4)),1,0)</f>
        <v>1</v>
      </c>
      <c r="W4029" s="21" t="n">
        <f aca="false">IF(V4029=1,T4029+ROW()/10000000,0)</f>
        <v>7.2004029</v>
      </c>
    </row>
    <row r="4030" customFormat="false" ht="15" hidden="false" customHeight="false" outlineLevel="0" collapsed="false">
      <c r="A4030" s="0" t="n">
        <v>301448</v>
      </c>
      <c r="B4030" s="0" t="s">
        <v>9826</v>
      </c>
      <c r="C4030" s="0" t="n">
        <v>1</v>
      </c>
      <c r="D4030" s="0" t="s">
        <v>6924</v>
      </c>
      <c r="E4030" s="0" t="s">
        <v>9827</v>
      </c>
      <c r="F4030" s="0" t="s">
        <v>9822</v>
      </c>
      <c r="G4030" s="0" t="s">
        <v>9823</v>
      </c>
      <c r="H4030" s="0" t="s">
        <v>9828</v>
      </c>
      <c r="I4030" s="0" t="s">
        <v>2123</v>
      </c>
      <c r="J4030" s="0" t="s">
        <v>47</v>
      </c>
      <c r="K4030" s="0" t="s">
        <v>47</v>
      </c>
      <c r="L4030" s="0" t="s">
        <v>47</v>
      </c>
      <c r="M4030" s="0" t="s">
        <v>47</v>
      </c>
      <c r="N4030" s="0" t="n">
        <v>1</v>
      </c>
      <c r="O4030" s="0" t="n">
        <v>108</v>
      </c>
      <c r="P4030" s="0" t="n">
        <v>400</v>
      </c>
      <c r="Q4030" s="0" t="n">
        <v>3.9</v>
      </c>
      <c r="R4030" s="0" t="str">
        <f aca="false">INDEX(Lookup!$B$4:$B$18,MATCH(C4030,Lookup!$A$4:$A$18,0))</f>
        <v>India</v>
      </c>
      <c r="S4030" s="20" t="n">
        <f aca="false">INDEX(Lookup!$D$4:$D$18,MATCH(C4030,Lookup!$A$4:$A$18,0))</f>
        <v>0.012</v>
      </c>
      <c r="T4030" s="21" t="n">
        <f aca="false">ROUND(P4030*S4030,2)</f>
        <v>4.8</v>
      </c>
      <c r="U4030" s="21" t="n">
        <f aca="false">IF(T4030&lt;=10,1,IF(T4030&lt;=20,2,IF(T4030&lt;=30,3,IF(T4030&lt;=40,4,IF(T4030&lt;=50,5,IF(T4030&lt;=100,6,IF(T4030&lt;=250,7,8)))))))</f>
        <v>1</v>
      </c>
      <c r="V4030" s="21" t="n">
        <f aca="false">IF(AND(OR(Dashboard!$T$3="All",R4030=Dashboard!$T$3),OR(Dashboard!$T$4="All",D4030=Dashboard!$T$4)),1,0)</f>
        <v>1</v>
      </c>
      <c r="W4030" s="21" t="n">
        <f aca="false">IF(V4030=1,T4030+ROW()/10000000,0)</f>
        <v>4.800403</v>
      </c>
    </row>
    <row r="4031" customFormat="false" ht="15" hidden="false" customHeight="false" outlineLevel="0" collapsed="false">
      <c r="A4031" s="0" t="n">
        <v>18425152</v>
      </c>
      <c r="B4031" s="0" t="s">
        <v>9829</v>
      </c>
      <c r="C4031" s="0" t="n">
        <v>1</v>
      </c>
      <c r="D4031" s="0" t="s">
        <v>6924</v>
      </c>
      <c r="E4031" s="0" t="s">
        <v>9830</v>
      </c>
      <c r="F4031" s="0" t="s">
        <v>9822</v>
      </c>
      <c r="G4031" s="0" t="s">
        <v>9823</v>
      </c>
      <c r="H4031" s="0" t="s">
        <v>3129</v>
      </c>
      <c r="I4031" s="0" t="s">
        <v>2123</v>
      </c>
      <c r="J4031" s="0" t="s">
        <v>47</v>
      </c>
      <c r="K4031" s="0" t="s">
        <v>47</v>
      </c>
      <c r="L4031" s="0" t="s">
        <v>47</v>
      </c>
      <c r="M4031" s="0" t="s">
        <v>47</v>
      </c>
      <c r="N4031" s="0" t="n">
        <v>1</v>
      </c>
      <c r="O4031" s="0" t="n">
        <v>0</v>
      </c>
      <c r="P4031" s="0" t="n">
        <v>300</v>
      </c>
      <c r="Q4031" s="0" t="n">
        <v>1</v>
      </c>
      <c r="R4031" s="0" t="str">
        <f aca="false">INDEX(Lookup!$B$4:$B$18,MATCH(C4031,Lookup!$A$4:$A$18,0))</f>
        <v>India</v>
      </c>
      <c r="S4031" s="20" t="n">
        <f aca="false">INDEX(Lookup!$D$4:$D$18,MATCH(C4031,Lookup!$A$4:$A$18,0))</f>
        <v>0.012</v>
      </c>
      <c r="T4031" s="21" t="n">
        <f aca="false">ROUND(P4031*S4031,2)</f>
        <v>3.6</v>
      </c>
      <c r="U4031" s="21" t="n">
        <f aca="false">IF(T4031&lt;=10,1,IF(T4031&lt;=20,2,IF(T4031&lt;=30,3,IF(T4031&lt;=40,4,IF(T4031&lt;=50,5,IF(T4031&lt;=100,6,IF(T4031&lt;=250,7,8)))))))</f>
        <v>1</v>
      </c>
      <c r="V4031" s="21" t="n">
        <f aca="false">IF(AND(OR(Dashboard!$T$3="All",R4031=Dashboard!$T$3),OR(Dashboard!$T$4="All",D4031=Dashboard!$T$4)),1,0)</f>
        <v>1</v>
      </c>
      <c r="W4031" s="21" t="n">
        <f aca="false">IF(V4031=1,T4031+ROW()/10000000,0)</f>
        <v>3.6004031</v>
      </c>
    </row>
    <row r="4032" customFormat="false" ht="15" hidden="false" customHeight="false" outlineLevel="0" collapsed="false">
      <c r="A4032" s="0" t="n">
        <v>312231</v>
      </c>
      <c r="B4032" s="0" t="s">
        <v>9831</v>
      </c>
      <c r="C4032" s="0" t="n">
        <v>1</v>
      </c>
      <c r="D4032" s="0" t="s">
        <v>6924</v>
      </c>
      <c r="E4032" s="0" t="s">
        <v>9832</v>
      </c>
      <c r="F4032" s="0" t="s">
        <v>9833</v>
      </c>
      <c r="G4032" s="0" t="s">
        <v>9834</v>
      </c>
      <c r="H4032" s="0" t="s">
        <v>9835</v>
      </c>
      <c r="I4032" s="0" t="s">
        <v>2123</v>
      </c>
      <c r="J4032" s="0" t="s">
        <v>47</v>
      </c>
      <c r="K4032" s="0" t="s">
        <v>47</v>
      </c>
      <c r="L4032" s="0" t="s">
        <v>47</v>
      </c>
      <c r="M4032" s="0" t="s">
        <v>47</v>
      </c>
      <c r="N4032" s="0" t="n">
        <v>1</v>
      </c>
      <c r="O4032" s="0" t="n">
        <v>13</v>
      </c>
      <c r="P4032" s="0" t="n">
        <v>350</v>
      </c>
      <c r="Q4032" s="0" t="n">
        <v>3.1</v>
      </c>
      <c r="R4032" s="0" t="str">
        <f aca="false">INDEX(Lookup!$B$4:$B$18,MATCH(C4032,Lookup!$A$4:$A$18,0))</f>
        <v>India</v>
      </c>
      <c r="S4032" s="20" t="n">
        <f aca="false">INDEX(Lookup!$D$4:$D$18,MATCH(C4032,Lookup!$A$4:$A$18,0))</f>
        <v>0.012</v>
      </c>
      <c r="T4032" s="21" t="n">
        <f aca="false">ROUND(P4032*S4032,2)</f>
        <v>4.2</v>
      </c>
      <c r="U4032" s="21" t="n">
        <f aca="false">IF(T4032&lt;=10,1,IF(T4032&lt;=20,2,IF(T4032&lt;=30,3,IF(T4032&lt;=40,4,IF(T4032&lt;=50,5,IF(T4032&lt;=100,6,IF(T4032&lt;=250,7,8)))))))</f>
        <v>1</v>
      </c>
      <c r="V4032" s="21" t="n">
        <f aca="false">IF(AND(OR(Dashboard!$T$3="All",R4032=Dashboard!$T$3),OR(Dashboard!$T$4="All",D4032=Dashboard!$T$4)),1,0)</f>
        <v>1</v>
      </c>
      <c r="W4032" s="21" t="n">
        <f aca="false">IF(V4032=1,T4032+ROW()/10000000,0)</f>
        <v>4.2004032</v>
      </c>
    </row>
    <row r="4033" customFormat="false" ht="15" hidden="false" customHeight="false" outlineLevel="0" collapsed="false">
      <c r="A4033" s="0" t="n">
        <v>18057802</v>
      </c>
      <c r="B4033" s="0" t="s">
        <v>9836</v>
      </c>
      <c r="C4033" s="0" t="n">
        <v>1</v>
      </c>
      <c r="D4033" s="0" t="s">
        <v>6924</v>
      </c>
      <c r="E4033" s="0" t="s">
        <v>9837</v>
      </c>
      <c r="F4033" s="0" t="s">
        <v>9833</v>
      </c>
      <c r="G4033" s="0" t="s">
        <v>9834</v>
      </c>
      <c r="H4033" s="0" t="s">
        <v>2050</v>
      </c>
      <c r="I4033" s="0" t="s">
        <v>2123</v>
      </c>
      <c r="J4033" s="0" t="s">
        <v>47</v>
      </c>
      <c r="K4033" s="0" t="s">
        <v>47</v>
      </c>
      <c r="L4033" s="0" t="s">
        <v>47</v>
      </c>
      <c r="M4033" s="0" t="s">
        <v>47</v>
      </c>
      <c r="N4033" s="0" t="n">
        <v>1</v>
      </c>
      <c r="O4033" s="0" t="n">
        <v>12</v>
      </c>
      <c r="P4033" s="0" t="n">
        <v>200</v>
      </c>
      <c r="Q4033" s="0" t="n">
        <v>3.2</v>
      </c>
      <c r="R4033" s="0" t="str">
        <f aca="false">INDEX(Lookup!$B$4:$B$18,MATCH(C4033,Lookup!$A$4:$A$18,0))</f>
        <v>India</v>
      </c>
      <c r="S4033" s="20" t="n">
        <f aca="false">INDEX(Lookup!$D$4:$D$18,MATCH(C4033,Lookup!$A$4:$A$18,0))</f>
        <v>0.012</v>
      </c>
      <c r="T4033" s="21" t="n">
        <f aca="false">ROUND(P4033*S4033,2)</f>
        <v>2.4</v>
      </c>
      <c r="U4033" s="21" t="n">
        <f aca="false">IF(T4033&lt;=10,1,IF(T4033&lt;=20,2,IF(T4033&lt;=30,3,IF(T4033&lt;=40,4,IF(T4033&lt;=50,5,IF(T4033&lt;=100,6,IF(T4033&lt;=250,7,8)))))))</f>
        <v>1</v>
      </c>
      <c r="V4033" s="21" t="n">
        <f aca="false">IF(AND(OR(Dashboard!$T$3="All",R4033=Dashboard!$T$3),OR(Dashboard!$T$4="All",D4033=Dashboard!$T$4)),1,0)</f>
        <v>1</v>
      </c>
      <c r="W4033" s="21" t="n">
        <f aca="false">IF(V4033=1,T4033+ROW()/10000000,0)</f>
        <v>2.4004033</v>
      </c>
    </row>
    <row r="4034" customFormat="false" ht="15" hidden="false" customHeight="false" outlineLevel="0" collapsed="false">
      <c r="A4034" s="0" t="n">
        <v>307622</v>
      </c>
      <c r="B4034" s="0" t="s">
        <v>9838</v>
      </c>
      <c r="C4034" s="0" t="n">
        <v>1</v>
      </c>
      <c r="D4034" s="0" t="s">
        <v>6924</v>
      </c>
      <c r="E4034" s="0" t="s">
        <v>9839</v>
      </c>
      <c r="F4034" s="0" t="s">
        <v>9833</v>
      </c>
      <c r="G4034" s="0" t="s">
        <v>9834</v>
      </c>
      <c r="H4034" s="0" t="s">
        <v>6874</v>
      </c>
      <c r="I4034" s="0" t="s">
        <v>2123</v>
      </c>
      <c r="J4034" s="0" t="s">
        <v>47</v>
      </c>
      <c r="K4034" s="0" t="s">
        <v>47</v>
      </c>
      <c r="L4034" s="0" t="s">
        <v>47</v>
      </c>
      <c r="M4034" s="0" t="s">
        <v>47</v>
      </c>
      <c r="N4034" s="0" t="n">
        <v>1</v>
      </c>
      <c r="O4034" s="0" t="n">
        <v>266</v>
      </c>
      <c r="P4034" s="0" t="n">
        <v>300</v>
      </c>
      <c r="Q4034" s="0" t="n">
        <v>3.8</v>
      </c>
      <c r="R4034" s="0" t="str">
        <f aca="false">INDEX(Lookup!$B$4:$B$18,MATCH(C4034,Lookup!$A$4:$A$18,0))</f>
        <v>India</v>
      </c>
      <c r="S4034" s="20" t="n">
        <f aca="false">INDEX(Lookup!$D$4:$D$18,MATCH(C4034,Lookup!$A$4:$A$18,0))</f>
        <v>0.012</v>
      </c>
      <c r="T4034" s="21" t="n">
        <f aca="false">ROUND(P4034*S4034,2)</f>
        <v>3.6</v>
      </c>
      <c r="U4034" s="21" t="n">
        <f aca="false">IF(T4034&lt;=10,1,IF(T4034&lt;=20,2,IF(T4034&lt;=30,3,IF(T4034&lt;=40,4,IF(T4034&lt;=50,5,IF(T4034&lt;=100,6,IF(T4034&lt;=250,7,8)))))))</f>
        <v>1</v>
      </c>
      <c r="V4034" s="21" t="n">
        <f aca="false">IF(AND(OR(Dashboard!$T$3="All",R4034=Dashboard!$T$3),OR(Dashboard!$T$4="All",D4034=Dashboard!$T$4)),1,0)</f>
        <v>1</v>
      </c>
      <c r="W4034" s="21" t="n">
        <f aca="false">IF(V4034=1,T4034+ROW()/10000000,0)</f>
        <v>3.6004034</v>
      </c>
    </row>
    <row r="4035" customFormat="false" ht="15" hidden="false" customHeight="false" outlineLevel="0" collapsed="false">
      <c r="A4035" s="0" t="n">
        <v>18475283</v>
      </c>
      <c r="B4035" s="0" t="s">
        <v>9840</v>
      </c>
      <c r="C4035" s="0" t="n">
        <v>1</v>
      </c>
      <c r="D4035" s="0" t="s">
        <v>6924</v>
      </c>
      <c r="E4035" s="0" t="s">
        <v>9841</v>
      </c>
      <c r="F4035" s="0" t="s">
        <v>9833</v>
      </c>
      <c r="G4035" s="0" t="s">
        <v>9834</v>
      </c>
      <c r="H4035" s="0" t="s">
        <v>3791</v>
      </c>
      <c r="I4035" s="0" t="s">
        <v>2123</v>
      </c>
      <c r="J4035" s="0" t="s">
        <v>47</v>
      </c>
      <c r="K4035" s="0" t="s">
        <v>47</v>
      </c>
      <c r="L4035" s="0" t="s">
        <v>47</v>
      </c>
      <c r="M4035" s="0" t="s">
        <v>47</v>
      </c>
      <c r="N4035" s="0" t="n">
        <v>1</v>
      </c>
      <c r="O4035" s="0" t="n">
        <v>1</v>
      </c>
      <c r="P4035" s="0" t="n">
        <v>300</v>
      </c>
      <c r="Q4035" s="0" t="n">
        <v>1</v>
      </c>
      <c r="R4035" s="0" t="str">
        <f aca="false">INDEX(Lookup!$B$4:$B$18,MATCH(C4035,Lookup!$A$4:$A$18,0))</f>
        <v>India</v>
      </c>
      <c r="S4035" s="20" t="n">
        <f aca="false">INDEX(Lookup!$D$4:$D$18,MATCH(C4035,Lookup!$A$4:$A$18,0))</f>
        <v>0.012</v>
      </c>
      <c r="T4035" s="21" t="n">
        <f aca="false">ROUND(P4035*S4035,2)</f>
        <v>3.6</v>
      </c>
      <c r="U4035" s="21" t="n">
        <f aca="false">IF(T4035&lt;=10,1,IF(T4035&lt;=20,2,IF(T4035&lt;=30,3,IF(T4035&lt;=40,4,IF(T4035&lt;=50,5,IF(T4035&lt;=100,6,IF(T4035&lt;=250,7,8)))))))</f>
        <v>1</v>
      </c>
      <c r="V4035" s="21" t="n">
        <f aca="false">IF(AND(OR(Dashboard!$T$3="All",R4035=Dashboard!$T$3),OR(Dashboard!$T$4="All",D4035=Dashboard!$T$4)),1,0)</f>
        <v>1</v>
      </c>
      <c r="W4035" s="21" t="n">
        <f aca="false">IF(V4035=1,T4035+ROW()/10000000,0)</f>
        <v>3.6004035</v>
      </c>
    </row>
    <row r="4036" customFormat="false" ht="15" hidden="false" customHeight="false" outlineLevel="0" collapsed="false">
      <c r="A4036" s="0" t="n">
        <v>18481278</v>
      </c>
      <c r="B4036" s="0" t="s">
        <v>9842</v>
      </c>
      <c r="C4036" s="0" t="n">
        <v>1</v>
      </c>
      <c r="D4036" s="0" t="s">
        <v>6924</v>
      </c>
      <c r="E4036" s="0" t="s">
        <v>9843</v>
      </c>
      <c r="F4036" s="0" t="s">
        <v>9833</v>
      </c>
      <c r="G4036" s="0" t="s">
        <v>9834</v>
      </c>
      <c r="H4036" s="0" t="s">
        <v>2128</v>
      </c>
      <c r="I4036" s="0" t="s">
        <v>2123</v>
      </c>
      <c r="J4036" s="0" t="s">
        <v>47</v>
      </c>
      <c r="K4036" s="0" t="s">
        <v>47</v>
      </c>
      <c r="L4036" s="0" t="s">
        <v>47</v>
      </c>
      <c r="M4036" s="0" t="s">
        <v>47</v>
      </c>
      <c r="N4036" s="0" t="n">
        <v>1</v>
      </c>
      <c r="O4036" s="0" t="n">
        <v>0</v>
      </c>
      <c r="P4036" s="0" t="n">
        <v>400</v>
      </c>
      <c r="Q4036" s="0" t="n">
        <v>1</v>
      </c>
      <c r="R4036" s="0" t="str">
        <f aca="false">INDEX(Lookup!$B$4:$B$18,MATCH(C4036,Lookup!$A$4:$A$18,0))</f>
        <v>India</v>
      </c>
      <c r="S4036" s="20" t="n">
        <f aca="false">INDEX(Lookup!$D$4:$D$18,MATCH(C4036,Lookup!$A$4:$A$18,0))</f>
        <v>0.012</v>
      </c>
      <c r="T4036" s="21" t="n">
        <f aca="false">ROUND(P4036*S4036,2)</f>
        <v>4.8</v>
      </c>
      <c r="U4036" s="21" t="n">
        <f aca="false">IF(T4036&lt;=10,1,IF(T4036&lt;=20,2,IF(T4036&lt;=30,3,IF(T4036&lt;=40,4,IF(T4036&lt;=50,5,IF(T4036&lt;=100,6,IF(T4036&lt;=250,7,8)))))))</f>
        <v>1</v>
      </c>
      <c r="V4036" s="21" t="n">
        <f aca="false">IF(AND(OR(Dashboard!$T$3="All",R4036=Dashboard!$T$3),OR(Dashboard!$T$4="All",D4036=Dashboard!$T$4)),1,0)</f>
        <v>1</v>
      </c>
      <c r="W4036" s="21" t="n">
        <f aca="false">IF(V4036=1,T4036+ROW()/10000000,0)</f>
        <v>4.8004036</v>
      </c>
    </row>
    <row r="4037" customFormat="false" ht="15" hidden="false" customHeight="false" outlineLevel="0" collapsed="false">
      <c r="A4037" s="0" t="n">
        <v>311546</v>
      </c>
      <c r="B4037" s="0" t="s">
        <v>3017</v>
      </c>
      <c r="C4037" s="0" t="n">
        <v>1</v>
      </c>
      <c r="D4037" s="0" t="s">
        <v>6924</v>
      </c>
      <c r="E4037" s="0" t="s">
        <v>9844</v>
      </c>
      <c r="F4037" s="0" t="s">
        <v>9833</v>
      </c>
      <c r="G4037" s="0" t="s">
        <v>9834</v>
      </c>
      <c r="H4037" s="0" t="s">
        <v>2860</v>
      </c>
      <c r="I4037" s="0" t="s">
        <v>2123</v>
      </c>
      <c r="J4037" s="0" t="s">
        <v>47</v>
      </c>
      <c r="K4037" s="0" t="s">
        <v>47</v>
      </c>
      <c r="L4037" s="0" t="s">
        <v>47</v>
      </c>
      <c r="M4037" s="0" t="s">
        <v>47</v>
      </c>
      <c r="N4037" s="0" t="n">
        <v>2</v>
      </c>
      <c r="O4037" s="0" t="n">
        <v>3</v>
      </c>
      <c r="P4037" s="0" t="n">
        <v>800</v>
      </c>
      <c r="Q4037" s="0" t="n">
        <v>1</v>
      </c>
      <c r="R4037" s="0" t="str">
        <f aca="false">INDEX(Lookup!$B$4:$B$18,MATCH(C4037,Lookup!$A$4:$A$18,0))</f>
        <v>India</v>
      </c>
      <c r="S4037" s="20" t="n">
        <f aca="false">INDEX(Lookup!$D$4:$D$18,MATCH(C4037,Lookup!$A$4:$A$18,0))</f>
        <v>0.012</v>
      </c>
      <c r="T4037" s="21" t="n">
        <f aca="false">ROUND(P4037*S4037,2)</f>
        <v>9.6</v>
      </c>
      <c r="U4037" s="21" t="n">
        <f aca="false">IF(T4037&lt;=10,1,IF(T4037&lt;=20,2,IF(T4037&lt;=30,3,IF(T4037&lt;=40,4,IF(T4037&lt;=50,5,IF(T4037&lt;=100,6,IF(T4037&lt;=250,7,8)))))))</f>
        <v>1</v>
      </c>
      <c r="V4037" s="21" t="n">
        <f aca="false">IF(AND(OR(Dashboard!$T$3="All",R4037=Dashboard!$T$3),OR(Dashboard!$T$4="All",D4037=Dashboard!$T$4)),1,0)</f>
        <v>1</v>
      </c>
      <c r="W4037" s="21" t="n">
        <f aca="false">IF(V4037=1,T4037+ROW()/10000000,0)</f>
        <v>9.6004037</v>
      </c>
    </row>
    <row r="4038" customFormat="false" ht="15" hidden="false" customHeight="false" outlineLevel="0" collapsed="false">
      <c r="A4038" s="0" t="n">
        <v>1546</v>
      </c>
      <c r="B4038" s="0" t="s">
        <v>9845</v>
      </c>
      <c r="C4038" s="0" t="n">
        <v>1</v>
      </c>
      <c r="D4038" s="0" t="s">
        <v>6924</v>
      </c>
      <c r="E4038" s="0" t="s">
        <v>9846</v>
      </c>
      <c r="F4038" s="0" t="s">
        <v>9847</v>
      </c>
      <c r="G4038" s="0" t="s">
        <v>9848</v>
      </c>
      <c r="H4038" s="0" t="s">
        <v>2288</v>
      </c>
      <c r="I4038" s="0" t="s">
        <v>2123</v>
      </c>
      <c r="J4038" s="0" t="s">
        <v>47</v>
      </c>
      <c r="K4038" s="0" t="s">
        <v>47</v>
      </c>
      <c r="L4038" s="0" t="s">
        <v>47</v>
      </c>
      <c r="M4038" s="0" t="s">
        <v>47</v>
      </c>
      <c r="N4038" s="0" t="n">
        <v>1</v>
      </c>
      <c r="O4038" s="0" t="n">
        <v>36</v>
      </c>
      <c r="P4038" s="0" t="n">
        <v>400</v>
      </c>
      <c r="Q4038" s="0" t="n">
        <v>2.9</v>
      </c>
      <c r="R4038" s="0" t="str">
        <f aca="false">INDEX(Lookup!$B$4:$B$18,MATCH(C4038,Lookup!$A$4:$A$18,0))</f>
        <v>India</v>
      </c>
      <c r="S4038" s="20" t="n">
        <f aca="false">INDEX(Lookup!$D$4:$D$18,MATCH(C4038,Lookup!$A$4:$A$18,0))</f>
        <v>0.012</v>
      </c>
      <c r="T4038" s="21" t="n">
        <f aca="false">ROUND(P4038*S4038,2)</f>
        <v>4.8</v>
      </c>
      <c r="U4038" s="21" t="n">
        <f aca="false">IF(T4038&lt;=10,1,IF(T4038&lt;=20,2,IF(T4038&lt;=30,3,IF(T4038&lt;=40,4,IF(T4038&lt;=50,5,IF(T4038&lt;=100,6,IF(T4038&lt;=250,7,8)))))))</f>
        <v>1</v>
      </c>
      <c r="V4038" s="21" t="n">
        <f aca="false">IF(AND(OR(Dashboard!$T$3="All",R4038=Dashboard!$T$3),OR(Dashboard!$T$4="All",D4038=Dashboard!$T$4)),1,0)</f>
        <v>1</v>
      </c>
      <c r="W4038" s="21" t="n">
        <f aca="false">IF(V4038=1,T4038+ROW()/10000000,0)</f>
        <v>4.8004038</v>
      </c>
    </row>
    <row r="4039" customFormat="false" ht="15" hidden="false" customHeight="false" outlineLevel="0" collapsed="false">
      <c r="A4039" s="0" t="n">
        <v>4673</v>
      </c>
      <c r="B4039" s="0" t="s">
        <v>9849</v>
      </c>
      <c r="C4039" s="0" t="n">
        <v>1</v>
      </c>
      <c r="D4039" s="0" t="s">
        <v>6924</v>
      </c>
      <c r="E4039" s="0" t="s">
        <v>9850</v>
      </c>
      <c r="F4039" s="0" t="s">
        <v>9847</v>
      </c>
      <c r="G4039" s="0" t="s">
        <v>9848</v>
      </c>
      <c r="H4039" s="0" t="s">
        <v>2359</v>
      </c>
      <c r="I4039" s="0" t="s">
        <v>2123</v>
      </c>
      <c r="J4039" s="0" t="s">
        <v>47</v>
      </c>
      <c r="K4039" s="0" t="s">
        <v>47</v>
      </c>
      <c r="L4039" s="0" t="s">
        <v>47</v>
      </c>
      <c r="M4039" s="0" t="s">
        <v>47</v>
      </c>
      <c r="N4039" s="0" t="n">
        <v>2</v>
      </c>
      <c r="O4039" s="0" t="n">
        <v>20</v>
      </c>
      <c r="P4039" s="0" t="n">
        <v>500</v>
      </c>
      <c r="Q4039" s="0" t="n">
        <v>2.8</v>
      </c>
      <c r="R4039" s="0" t="str">
        <f aca="false">INDEX(Lookup!$B$4:$B$18,MATCH(C4039,Lookup!$A$4:$A$18,0))</f>
        <v>India</v>
      </c>
      <c r="S4039" s="20" t="n">
        <f aca="false">INDEX(Lookup!$D$4:$D$18,MATCH(C4039,Lookup!$A$4:$A$18,0))</f>
        <v>0.012</v>
      </c>
      <c r="T4039" s="21" t="n">
        <f aca="false">ROUND(P4039*S4039,2)</f>
        <v>6</v>
      </c>
      <c r="U4039" s="21" t="n">
        <f aca="false">IF(T4039&lt;=10,1,IF(T4039&lt;=20,2,IF(T4039&lt;=30,3,IF(T4039&lt;=40,4,IF(T4039&lt;=50,5,IF(T4039&lt;=100,6,IF(T4039&lt;=250,7,8)))))))</f>
        <v>1</v>
      </c>
      <c r="V4039" s="21" t="n">
        <f aca="false">IF(AND(OR(Dashboard!$T$3="All",R4039=Dashboard!$T$3),OR(Dashboard!$T$4="All",D4039=Dashboard!$T$4)),1,0)</f>
        <v>1</v>
      </c>
      <c r="W4039" s="21" t="n">
        <f aca="false">IF(V4039=1,T4039+ROW()/10000000,0)</f>
        <v>6.0004039</v>
      </c>
    </row>
    <row r="4040" customFormat="false" ht="15" hidden="false" customHeight="false" outlineLevel="0" collapsed="false">
      <c r="A4040" s="0" t="n">
        <v>18440187</v>
      </c>
      <c r="B4040" s="0" t="s">
        <v>9851</v>
      </c>
      <c r="C4040" s="0" t="n">
        <v>1</v>
      </c>
      <c r="D4040" s="0" t="s">
        <v>6924</v>
      </c>
      <c r="E4040" s="0" t="s">
        <v>9852</v>
      </c>
      <c r="F4040" s="0" t="s">
        <v>9847</v>
      </c>
      <c r="G4040" s="0" t="s">
        <v>9848</v>
      </c>
      <c r="H4040" s="0" t="s">
        <v>2288</v>
      </c>
      <c r="I4040" s="0" t="s">
        <v>2123</v>
      </c>
      <c r="J4040" s="0" t="s">
        <v>47</v>
      </c>
      <c r="K4040" s="0" t="s">
        <v>47</v>
      </c>
      <c r="L4040" s="0" t="s">
        <v>47</v>
      </c>
      <c r="M4040" s="0" t="s">
        <v>47</v>
      </c>
      <c r="N4040" s="0" t="n">
        <v>1</v>
      </c>
      <c r="O4040" s="0" t="n">
        <v>4</v>
      </c>
      <c r="P4040" s="0" t="n">
        <v>400</v>
      </c>
      <c r="Q4040" s="0" t="n">
        <v>3</v>
      </c>
      <c r="R4040" s="0" t="str">
        <f aca="false">INDEX(Lookup!$B$4:$B$18,MATCH(C4040,Lookup!$A$4:$A$18,0))</f>
        <v>India</v>
      </c>
      <c r="S4040" s="20" t="n">
        <f aca="false">INDEX(Lookup!$D$4:$D$18,MATCH(C4040,Lookup!$A$4:$A$18,0))</f>
        <v>0.012</v>
      </c>
      <c r="T4040" s="21" t="n">
        <f aca="false">ROUND(P4040*S4040,2)</f>
        <v>4.8</v>
      </c>
      <c r="U4040" s="21" t="n">
        <f aca="false">IF(T4040&lt;=10,1,IF(T4040&lt;=20,2,IF(T4040&lt;=30,3,IF(T4040&lt;=40,4,IF(T4040&lt;=50,5,IF(T4040&lt;=100,6,IF(T4040&lt;=250,7,8)))))))</f>
        <v>1</v>
      </c>
      <c r="V4040" s="21" t="n">
        <f aca="false">IF(AND(OR(Dashboard!$T$3="All",R4040=Dashboard!$T$3),OR(Dashboard!$T$4="All",D4040=Dashboard!$T$4)),1,0)</f>
        <v>1</v>
      </c>
      <c r="W4040" s="21" t="n">
        <f aca="false">IF(V4040=1,T4040+ROW()/10000000,0)</f>
        <v>4.800404</v>
      </c>
    </row>
    <row r="4041" customFormat="false" ht="15" hidden="false" customHeight="false" outlineLevel="0" collapsed="false">
      <c r="A4041" s="0" t="n">
        <v>304304</v>
      </c>
      <c r="B4041" s="0" t="s">
        <v>9853</v>
      </c>
      <c r="C4041" s="0" t="n">
        <v>1</v>
      </c>
      <c r="D4041" s="0" t="s">
        <v>6924</v>
      </c>
      <c r="E4041" s="0" t="s">
        <v>9854</v>
      </c>
      <c r="F4041" s="0" t="s">
        <v>9847</v>
      </c>
      <c r="G4041" s="0" t="s">
        <v>9848</v>
      </c>
      <c r="H4041" s="0" t="s">
        <v>2802</v>
      </c>
      <c r="I4041" s="0" t="s">
        <v>2123</v>
      </c>
      <c r="J4041" s="0" t="s">
        <v>46</v>
      </c>
      <c r="K4041" s="0" t="s">
        <v>47</v>
      </c>
      <c r="L4041" s="0" t="s">
        <v>47</v>
      </c>
      <c r="M4041" s="0" t="s">
        <v>47</v>
      </c>
      <c r="N4041" s="0" t="n">
        <v>3</v>
      </c>
      <c r="O4041" s="0" t="n">
        <v>68</v>
      </c>
      <c r="P4041" s="0" t="n">
        <v>1500</v>
      </c>
      <c r="Q4041" s="0" t="n">
        <v>2.8</v>
      </c>
      <c r="R4041" s="0" t="str">
        <f aca="false">INDEX(Lookup!$B$4:$B$18,MATCH(C4041,Lookup!$A$4:$A$18,0))</f>
        <v>India</v>
      </c>
      <c r="S4041" s="20" t="n">
        <f aca="false">INDEX(Lookup!$D$4:$D$18,MATCH(C4041,Lookup!$A$4:$A$18,0))</f>
        <v>0.012</v>
      </c>
      <c r="T4041" s="21" t="n">
        <f aca="false">ROUND(P4041*S4041,2)</f>
        <v>18</v>
      </c>
      <c r="U4041" s="21" t="n">
        <f aca="false">IF(T4041&lt;=10,1,IF(T4041&lt;=20,2,IF(T4041&lt;=30,3,IF(T4041&lt;=40,4,IF(T4041&lt;=50,5,IF(T4041&lt;=100,6,IF(T4041&lt;=250,7,8)))))))</f>
        <v>2</v>
      </c>
      <c r="V4041" s="21" t="n">
        <f aca="false">IF(AND(OR(Dashboard!$T$3="All",R4041=Dashboard!$T$3),OR(Dashboard!$T$4="All",D4041=Dashboard!$T$4)),1,0)</f>
        <v>1</v>
      </c>
      <c r="W4041" s="21" t="n">
        <f aca="false">IF(V4041=1,T4041+ROW()/10000000,0)</f>
        <v>18.0004041</v>
      </c>
    </row>
    <row r="4042" customFormat="false" ht="15" hidden="false" customHeight="false" outlineLevel="0" collapsed="false">
      <c r="A4042" s="0" t="n">
        <v>18107859</v>
      </c>
      <c r="B4042" s="0" t="s">
        <v>9855</v>
      </c>
      <c r="C4042" s="0" t="n">
        <v>1</v>
      </c>
      <c r="D4042" s="0" t="s">
        <v>6924</v>
      </c>
      <c r="E4042" s="0" t="s">
        <v>9856</v>
      </c>
      <c r="F4042" s="0" t="s">
        <v>9847</v>
      </c>
      <c r="G4042" s="0" t="s">
        <v>9848</v>
      </c>
      <c r="H4042" s="0" t="s">
        <v>2050</v>
      </c>
      <c r="I4042" s="0" t="s">
        <v>2123</v>
      </c>
      <c r="J4042" s="0" t="s">
        <v>47</v>
      </c>
      <c r="K4042" s="0" t="s">
        <v>47</v>
      </c>
      <c r="L4042" s="0" t="s">
        <v>47</v>
      </c>
      <c r="M4042" s="0" t="s">
        <v>47</v>
      </c>
      <c r="N4042" s="0" t="n">
        <v>1</v>
      </c>
      <c r="O4042" s="0" t="n">
        <v>4</v>
      </c>
      <c r="P4042" s="0" t="n">
        <v>300</v>
      </c>
      <c r="Q4042" s="0" t="n">
        <v>2.9</v>
      </c>
      <c r="R4042" s="0" t="str">
        <f aca="false">INDEX(Lookup!$B$4:$B$18,MATCH(C4042,Lookup!$A$4:$A$18,0))</f>
        <v>India</v>
      </c>
      <c r="S4042" s="20" t="n">
        <f aca="false">INDEX(Lookup!$D$4:$D$18,MATCH(C4042,Lookup!$A$4:$A$18,0))</f>
        <v>0.012</v>
      </c>
      <c r="T4042" s="21" t="n">
        <f aca="false">ROUND(P4042*S4042,2)</f>
        <v>3.6</v>
      </c>
      <c r="U4042" s="21" t="n">
        <f aca="false">IF(T4042&lt;=10,1,IF(T4042&lt;=20,2,IF(T4042&lt;=30,3,IF(T4042&lt;=40,4,IF(T4042&lt;=50,5,IF(T4042&lt;=100,6,IF(T4042&lt;=250,7,8)))))))</f>
        <v>1</v>
      </c>
      <c r="V4042" s="21" t="n">
        <f aca="false">IF(AND(OR(Dashboard!$T$3="All",R4042=Dashboard!$T$3),OR(Dashboard!$T$4="All",D4042=Dashboard!$T$4)),1,0)</f>
        <v>1</v>
      </c>
      <c r="W4042" s="21" t="n">
        <f aca="false">IF(V4042=1,T4042+ROW()/10000000,0)</f>
        <v>3.6004042</v>
      </c>
    </row>
    <row r="4043" customFormat="false" ht="15" hidden="false" customHeight="false" outlineLevel="0" collapsed="false">
      <c r="A4043" s="0" t="n">
        <v>303582</v>
      </c>
      <c r="B4043" s="0" t="s">
        <v>9857</v>
      </c>
      <c r="C4043" s="0" t="n">
        <v>1</v>
      </c>
      <c r="D4043" s="0" t="s">
        <v>6924</v>
      </c>
      <c r="E4043" s="0" t="s">
        <v>9858</v>
      </c>
      <c r="F4043" s="0" t="s">
        <v>9847</v>
      </c>
      <c r="G4043" s="0" t="s">
        <v>9848</v>
      </c>
      <c r="H4043" s="0" t="s">
        <v>9859</v>
      </c>
      <c r="I4043" s="0" t="s">
        <v>2123</v>
      </c>
      <c r="J4043" s="0" t="s">
        <v>47</v>
      </c>
      <c r="K4043" s="0" t="s">
        <v>47</v>
      </c>
      <c r="L4043" s="0" t="s">
        <v>47</v>
      </c>
      <c r="M4043" s="0" t="s">
        <v>47</v>
      </c>
      <c r="N4043" s="0" t="n">
        <v>1</v>
      </c>
      <c r="O4043" s="0" t="n">
        <v>26</v>
      </c>
      <c r="P4043" s="0" t="n">
        <v>200</v>
      </c>
      <c r="Q4043" s="0" t="n">
        <v>3.1</v>
      </c>
      <c r="R4043" s="0" t="str">
        <f aca="false">INDEX(Lookup!$B$4:$B$18,MATCH(C4043,Lookup!$A$4:$A$18,0))</f>
        <v>India</v>
      </c>
      <c r="S4043" s="20" t="n">
        <f aca="false">INDEX(Lookup!$D$4:$D$18,MATCH(C4043,Lookup!$A$4:$A$18,0))</f>
        <v>0.012</v>
      </c>
      <c r="T4043" s="21" t="n">
        <f aca="false">ROUND(P4043*S4043,2)</f>
        <v>2.4</v>
      </c>
      <c r="U4043" s="21" t="n">
        <f aca="false">IF(T4043&lt;=10,1,IF(T4043&lt;=20,2,IF(T4043&lt;=30,3,IF(T4043&lt;=40,4,IF(T4043&lt;=50,5,IF(T4043&lt;=100,6,IF(T4043&lt;=250,7,8)))))))</f>
        <v>1</v>
      </c>
      <c r="V4043" s="21" t="n">
        <f aca="false">IF(AND(OR(Dashboard!$T$3="All",R4043=Dashboard!$T$3),OR(Dashboard!$T$4="All",D4043=Dashboard!$T$4)),1,0)</f>
        <v>1</v>
      </c>
      <c r="W4043" s="21" t="n">
        <f aca="false">IF(V4043=1,T4043+ROW()/10000000,0)</f>
        <v>2.4004043</v>
      </c>
    </row>
    <row r="4044" customFormat="false" ht="15" hidden="false" customHeight="false" outlineLevel="0" collapsed="false">
      <c r="A4044" s="0" t="n">
        <v>306595</v>
      </c>
      <c r="B4044" s="0" t="s">
        <v>9860</v>
      </c>
      <c r="C4044" s="0" t="n">
        <v>1</v>
      </c>
      <c r="D4044" s="0" t="s">
        <v>6924</v>
      </c>
      <c r="E4044" s="0" t="s">
        <v>9861</v>
      </c>
      <c r="F4044" s="0" t="s">
        <v>9847</v>
      </c>
      <c r="G4044" s="0" t="s">
        <v>9848</v>
      </c>
      <c r="H4044" s="0" t="s">
        <v>156</v>
      </c>
      <c r="I4044" s="0" t="s">
        <v>2123</v>
      </c>
      <c r="J4044" s="0" t="s">
        <v>47</v>
      </c>
      <c r="K4044" s="0" t="s">
        <v>46</v>
      </c>
      <c r="L4044" s="0" t="s">
        <v>47</v>
      </c>
      <c r="M4044" s="0" t="s">
        <v>47</v>
      </c>
      <c r="N4044" s="0" t="n">
        <v>1</v>
      </c>
      <c r="O4044" s="0" t="n">
        <v>11</v>
      </c>
      <c r="P4044" s="0" t="n">
        <v>300</v>
      </c>
      <c r="Q4044" s="0" t="n">
        <v>3.4</v>
      </c>
      <c r="R4044" s="0" t="str">
        <f aca="false">INDEX(Lookup!$B$4:$B$18,MATCH(C4044,Lookup!$A$4:$A$18,0))</f>
        <v>India</v>
      </c>
      <c r="S4044" s="20" t="n">
        <f aca="false">INDEX(Lookup!$D$4:$D$18,MATCH(C4044,Lookup!$A$4:$A$18,0))</f>
        <v>0.012</v>
      </c>
      <c r="T4044" s="21" t="n">
        <f aca="false">ROUND(P4044*S4044,2)</f>
        <v>3.6</v>
      </c>
      <c r="U4044" s="21" t="n">
        <f aca="false">IF(T4044&lt;=10,1,IF(T4044&lt;=20,2,IF(T4044&lt;=30,3,IF(T4044&lt;=40,4,IF(T4044&lt;=50,5,IF(T4044&lt;=100,6,IF(T4044&lt;=250,7,8)))))))</f>
        <v>1</v>
      </c>
      <c r="V4044" s="21" t="n">
        <f aca="false">IF(AND(OR(Dashboard!$T$3="All",R4044=Dashboard!$T$3),OR(Dashboard!$T$4="All",D4044=Dashboard!$T$4)),1,0)</f>
        <v>1</v>
      </c>
      <c r="W4044" s="21" t="n">
        <f aca="false">IF(V4044=1,T4044+ROW()/10000000,0)</f>
        <v>3.6004044</v>
      </c>
    </row>
    <row r="4045" customFormat="false" ht="15" hidden="false" customHeight="false" outlineLevel="0" collapsed="false">
      <c r="A4045" s="0" t="n">
        <v>305348</v>
      </c>
      <c r="B4045" s="0" t="s">
        <v>9862</v>
      </c>
      <c r="C4045" s="0" t="n">
        <v>1</v>
      </c>
      <c r="D4045" s="0" t="s">
        <v>6924</v>
      </c>
      <c r="E4045" s="0" t="s">
        <v>9863</v>
      </c>
      <c r="F4045" s="0" t="s">
        <v>9847</v>
      </c>
      <c r="G4045" s="0" t="s">
        <v>9848</v>
      </c>
      <c r="H4045" s="0" t="s">
        <v>2349</v>
      </c>
      <c r="I4045" s="0" t="s">
        <v>2123</v>
      </c>
      <c r="J4045" s="0" t="s">
        <v>47</v>
      </c>
      <c r="K4045" s="0" t="s">
        <v>47</v>
      </c>
      <c r="L4045" s="0" t="s">
        <v>47</v>
      </c>
      <c r="M4045" s="0" t="s">
        <v>47</v>
      </c>
      <c r="N4045" s="0" t="n">
        <v>1</v>
      </c>
      <c r="O4045" s="0" t="n">
        <v>18</v>
      </c>
      <c r="P4045" s="0" t="n">
        <v>100</v>
      </c>
      <c r="Q4045" s="0" t="n">
        <v>3.1</v>
      </c>
      <c r="R4045" s="0" t="str">
        <f aca="false">INDEX(Lookup!$B$4:$B$18,MATCH(C4045,Lookup!$A$4:$A$18,0))</f>
        <v>India</v>
      </c>
      <c r="S4045" s="20" t="n">
        <f aca="false">INDEX(Lookup!$D$4:$D$18,MATCH(C4045,Lookup!$A$4:$A$18,0))</f>
        <v>0.012</v>
      </c>
      <c r="T4045" s="21" t="n">
        <f aca="false">ROUND(P4045*S4045,2)</f>
        <v>1.2</v>
      </c>
      <c r="U4045" s="21" t="n">
        <f aca="false">IF(T4045&lt;=10,1,IF(T4045&lt;=20,2,IF(T4045&lt;=30,3,IF(T4045&lt;=40,4,IF(T4045&lt;=50,5,IF(T4045&lt;=100,6,IF(T4045&lt;=250,7,8)))))))</f>
        <v>1</v>
      </c>
      <c r="V4045" s="21" t="n">
        <f aca="false">IF(AND(OR(Dashboard!$T$3="All",R4045=Dashboard!$T$3),OR(Dashboard!$T$4="All",D4045=Dashboard!$T$4)),1,0)</f>
        <v>1</v>
      </c>
      <c r="W4045" s="21" t="n">
        <f aca="false">IF(V4045=1,T4045+ROW()/10000000,0)</f>
        <v>1.2004045</v>
      </c>
    </row>
    <row r="4046" customFormat="false" ht="15" hidden="false" customHeight="false" outlineLevel="0" collapsed="false">
      <c r="A4046" s="0" t="n">
        <v>303586</v>
      </c>
      <c r="B4046" s="0" t="s">
        <v>3516</v>
      </c>
      <c r="C4046" s="0" t="n">
        <v>1</v>
      </c>
      <c r="D4046" s="0" t="s">
        <v>6924</v>
      </c>
      <c r="E4046" s="0" t="s">
        <v>9864</v>
      </c>
      <c r="F4046" s="0" t="s">
        <v>9847</v>
      </c>
      <c r="G4046" s="0" t="s">
        <v>9848</v>
      </c>
      <c r="H4046" s="0" t="s">
        <v>3142</v>
      </c>
      <c r="I4046" s="0" t="s">
        <v>2123</v>
      </c>
      <c r="J4046" s="0" t="s">
        <v>47</v>
      </c>
      <c r="K4046" s="0" t="s">
        <v>46</v>
      </c>
      <c r="L4046" s="0" t="s">
        <v>47</v>
      </c>
      <c r="M4046" s="0" t="s">
        <v>47</v>
      </c>
      <c r="N4046" s="0" t="n">
        <v>1</v>
      </c>
      <c r="O4046" s="0" t="n">
        <v>137</v>
      </c>
      <c r="P4046" s="0" t="n">
        <v>200</v>
      </c>
      <c r="Q4046" s="0" t="n">
        <v>3.2</v>
      </c>
      <c r="R4046" s="0" t="str">
        <f aca="false">INDEX(Lookup!$B$4:$B$18,MATCH(C4046,Lookup!$A$4:$A$18,0))</f>
        <v>India</v>
      </c>
      <c r="S4046" s="20" t="n">
        <f aca="false">INDEX(Lookup!$D$4:$D$18,MATCH(C4046,Lookup!$A$4:$A$18,0))</f>
        <v>0.012</v>
      </c>
      <c r="T4046" s="21" t="n">
        <f aca="false">ROUND(P4046*S4046,2)</f>
        <v>2.4</v>
      </c>
      <c r="U4046" s="21" t="n">
        <f aca="false">IF(T4046&lt;=10,1,IF(T4046&lt;=20,2,IF(T4046&lt;=30,3,IF(T4046&lt;=40,4,IF(T4046&lt;=50,5,IF(T4046&lt;=100,6,IF(T4046&lt;=250,7,8)))))))</f>
        <v>1</v>
      </c>
      <c r="V4046" s="21" t="n">
        <f aca="false">IF(AND(OR(Dashboard!$T$3="All",R4046=Dashboard!$T$3),OR(Dashboard!$T$4="All",D4046=Dashboard!$T$4)),1,0)</f>
        <v>1</v>
      </c>
      <c r="W4046" s="21" t="n">
        <f aca="false">IF(V4046=1,T4046+ROW()/10000000,0)</f>
        <v>2.4004046</v>
      </c>
    </row>
    <row r="4047" customFormat="false" ht="15" hidden="false" customHeight="false" outlineLevel="0" collapsed="false">
      <c r="A4047" s="0" t="n">
        <v>18289231</v>
      </c>
      <c r="B4047" s="0" t="s">
        <v>7113</v>
      </c>
      <c r="C4047" s="0" t="n">
        <v>1</v>
      </c>
      <c r="D4047" s="0" t="s">
        <v>6924</v>
      </c>
      <c r="E4047" s="0" t="s">
        <v>9865</v>
      </c>
      <c r="F4047" s="0" t="s">
        <v>9847</v>
      </c>
      <c r="G4047" s="0" t="s">
        <v>9848</v>
      </c>
      <c r="H4047" s="0" t="s">
        <v>69</v>
      </c>
      <c r="I4047" s="0" t="s">
        <v>2123</v>
      </c>
      <c r="J4047" s="0" t="s">
        <v>47</v>
      </c>
      <c r="K4047" s="0" t="s">
        <v>47</v>
      </c>
      <c r="L4047" s="0" t="s">
        <v>47</v>
      </c>
      <c r="M4047" s="0" t="s">
        <v>47</v>
      </c>
      <c r="N4047" s="0" t="n">
        <v>1</v>
      </c>
      <c r="O4047" s="0" t="n">
        <v>8</v>
      </c>
      <c r="P4047" s="0" t="n">
        <v>450</v>
      </c>
      <c r="Q4047" s="0" t="n">
        <v>2.7</v>
      </c>
      <c r="R4047" s="0" t="str">
        <f aca="false">INDEX(Lookup!$B$4:$B$18,MATCH(C4047,Lookup!$A$4:$A$18,0))</f>
        <v>India</v>
      </c>
      <c r="S4047" s="20" t="n">
        <f aca="false">INDEX(Lookup!$D$4:$D$18,MATCH(C4047,Lookup!$A$4:$A$18,0))</f>
        <v>0.012</v>
      </c>
      <c r="T4047" s="21" t="n">
        <f aca="false">ROUND(P4047*S4047,2)</f>
        <v>5.4</v>
      </c>
      <c r="U4047" s="21" t="n">
        <f aca="false">IF(T4047&lt;=10,1,IF(T4047&lt;=20,2,IF(T4047&lt;=30,3,IF(T4047&lt;=40,4,IF(T4047&lt;=50,5,IF(T4047&lt;=100,6,IF(T4047&lt;=250,7,8)))))))</f>
        <v>1</v>
      </c>
      <c r="V4047" s="21" t="n">
        <f aca="false">IF(AND(OR(Dashboard!$T$3="All",R4047=Dashboard!$T$3),OR(Dashboard!$T$4="All",D4047=Dashboard!$T$4)),1,0)</f>
        <v>1</v>
      </c>
      <c r="W4047" s="21" t="n">
        <f aca="false">IF(V4047=1,T4047+ROW()/10000000,0)</f>
        <v>5.4004047</v>
      </c>
    </row>
    <row r="4048" customFormat="false" ht="15" hidden="false" customHeight="false" outlineLevel="0" collapsed="false">
      <c r="A4048" s="0" t="n">
        <v>9803</v>
      </c>
      <c r="B4048" s="0" t="s">
        <v>9866</v>
      </c>
      <c r="C4048" s="0" t="n">
        <v>1</v>
      </c>
      <c r="D4048" s="0" t="s">
        <v>6924</v>
      </c>
      <c r="E4048" s="0" t="s">
        <v>9867</v>
      </c>
      <c r="F4048" s="0" t="s">
        <v>9847</v>
      </c>
      <c r="G4048" s="0" t="s">
        <v>9848</v>
      </c>
      <c r="H4048" s="0" t="s">
        <v>2288</v>
      </c>
      <c r="I4048" s="0" t="s">
        <v>2123</v>
      </c>
      <c r="J4048" s="0" t="s">
        <v>47</v>
      </c>
      <c r="K4048" s="0" t="s">
        <v>46</v>
      </c>
      <c r="L4048" s="0" t="s">
        <v>47</v>
      </c>
      <c r="M4048" s="0" t="s">
        <v>47</v>
      </c>
      <c r="N4048" s="0" t="n">
        <v>1</v>
      </c>
      <c r="O4048" s="0" t="n">
        <v>101</v>
      </c>
      <c r="P4048" s="0" t="n">
        <v>350</v>
      </c>
      <c r="Q4048" s="0" t="n">
        <v>2.8</v>
      </c>
      <c r="R4048" s="0" t="str">
        <f aca="false">INDEX(Lookup!$B$4:$B$18,MATCH(C4048,Lookup!$A$4:$A$18,0))</f>
        <v>India</v>
      </c>
      <c r="S4048" s="20" t="n">
        <f aca="false">INDEX(Lookup!$D$4:$D$18,MATCH(C4048,Lookup!$A$4:$A$18,0))</f>
        <v>0.012</v>
      </c>
      <c r="T4048" s="21" t="n">
        <f aca="false">ROUND(P4048*S4048,2)</f>
        <v>4.2</v>
      </c>
      <c r="U4048" s="21" t="n">
        <f aca="false">IF(T4048&lt;=10,1,IF(T4048&lt;=20,2,IF(T4048&lt;=30,3,IF(T4048&lt;=40,4,IF(T4048&lt;=50,5,IF(T4048&lt;=100,6,IF(T4048&lt;=250,7,8)))))))</f>
        <v>1</v>
      </c>
      <c r="V4048" s="21" t="n">
        <f aca="false">IF(AND(OR(Dashboard!$T$3="All",R4048=Dashboard!$T$3),OR(Dashboard!$T$4="All",D4048=Dashboard!$T$4)),1,0)</f>
        <v>1</v>
      </c>
      <c r="W4048" s="21" t="n">
        <f aca="false">IF(V4048=1,T4048+ROW()/10000000,0)</f>
        <v>4.2004048</v>
      </c>
    </row>
    <row r="4049" customFormat="false" ht="15" hidden="false" customHeight="false" outlineLevel="0" collapsed="false">
      <c r="A4049" s="0" t="n">
        <v>3700</v>
      </c>
      <c r="B4049" s="0" t="s">
        <v>9868</v>
      </c>
      <c r="C4049" s="0" t="n">
        <v>1</v>
      </c>
      <c r="D4049" s="0" t="s">
        <v>6924</v>
      </c>
      <c r="E4049" s="0" t="s">
        <v>9869</v>
      </c>
      <c r="F4049" s="0" t="s">
        <v>9847</v>
      </c>
      <c r="G4049" s="0" t="s">
        <v>9848</v>
      </c>
      <c r="H4049" s="0" t="s">
        <v>2372</v>
      </c>
      <c r="I4049" s="0" t="s">
        <v>2123</v>
      </c>
      <c r="J4049" s="0" t="s">
        <v>47</v>
      </c>
      <c r="K4049" s="0" t="s">
        <v>46</v>
      </c>
      <c r="L4049" s="0" t="s">
        <v>47</v>
      </c>
      <c r="M4049" s="0" t="s">
        <v>47</v>
      </c>
      <c r="N4049" s="0" t="n">
        <v>2</v>
      </c>
      <c r="O4049" s="0" t="n">
        <v>103</v>
      </c>
      <c r="P4049" s="0" t="n">
        <v>550</v>
      </c>
      <c r="Q4049" s="0" t="n">
        <v>2.8</v>
      </c>
      <c r="R4049" s="0" t="str">
        <f aca="false">INDEX(Lookup!$B$4:$B$18,MATCH(C4049,Lookup!$A$4:$A$18,0))</f>
        <v>India</v>
      </c>
      <c r="S4049" s="20" t="n">
        <f aca="false">INDEX(Lookup!$D$4:$D$18,MATCH(C4049,Lookup!$A$4:$A$18,0))</f>
        <v>0.012</v>
      </c>
      <c r="T4049" s="21" t="n">
        <f aca="false">ROUND(P4049*S4049,2)</f>
        <v>6.6</v>
      </c>
      <c r="U4049" s="21" t="n">
        <f aca="false">IF(T4049&lt;=10,1,IF(T4049&lt;=20,2,IF(T4049&lt;=30,3,IF(T4049&lt;=40,4,IF(T4049&lt;=50,5,IF(T4049&lt;=100,6,IF(T4049&lt;=250,7,8)))))))</f>
        <v>1</v>
      </c>
      <c r="V4049" s="21" t="n">
        <f aca="false">IF(AND(OR(Dashboard!$T$3="All",R4049=Dashboard!$T$3),OR(Dashboard!$T$4="All",D4049=Dashboard!$T$4)),1,0)</f>
        <v>1</v>
      </c>
      <c r="W4049" s="21" t="n">
        <f aca="false">IF(V4049=1,T4049+ROW()/10000000,0)</f>
        <v>6.6004049</v>
      </c>
    </row>
    <row r="4050" customFormat="false" ht="15" hidden="false" customHeight="false" outlineLevel="0" collapsed="false">
      <c r="A4050" s="0" t="n">
        <v>3093</v>
      </c>
      <c r="B4050" s="0" t="s">
        <v>9870</v>
      </c>
      <c r="C4050" s="0" t="n">
        <v>1</v>
      </c>
      <c r="D4050" s="0" t="s">
        <v>6924</v>
      </c>
      <c r="E4050" s="0" t="s">
        <v>9871</v>
      </c>
      <c r="F4050" s="0" t="s">
        <v>9847</v>
      </c>
      <c r="G4050" s="0" t="s">
        <v>9848</v>
      </c>
      <c r="H4050" s="0" t="s">
        <v>2288</v>
      </c>
      <c r="I4050" s="0" t="s">
        <v>2123</v>
      </c>
      <c r="J4050" s="0" t="s">
        <v>46</v>
      </c>
      <c r="K4050" s="0" t="s">
        <v>46</v>
      </c>
      <c r="L4050" s="0" t="s">
        <v>47</v>
      </c>
      <c r="M4050" s="0" t="s">
        <v>47</v>
      </c>
      <c r="N4050" s="0" t="n">
        <v>2</v>
      </c>
      <c r="O4050" s="0" t="n">
        <v>94</v>
      </c>
      <c r="P4050" s="0" t="n">
        <v>950</v>
      </c>
      <c r="Q4050" s="0" t="n">
        <v>3.1</v>
      </c>
      <c r="R4050" s="0" t="str">
        <f aca="false">INDEX(Lookup!$B$4:$B$18,MATCH(C4050,Lookup!$A$4:$A$18,0))</f>
        <v>India</v>
      </c>
      <c r="S4050" s="20" t="n">
        <f aca="false">INDEX(Lookup!$D$4:$D$18,MATCH(C4050,Lookup!$A$4:$A$18,0))</f>
        <v>0.012</v>
      </c>
      <c r="T4050" s="21" t="n">
        <f aca="false">ROUND(P4050*S4050,2)</f>
        <v>11.4</v>
      </c>
      <c r="U4050" s="21" t="n">
        <f aca="false">IF(T4050&lt;=10,1,IF(T4050&lt;=20,2,IF(T4050&lt;=30,3,IF(T4050&lt;=40,4,IF(T4050&lt;=50,5,IF(T4050&lt;=100,6,IF(T4050&lt;=250,7,8)))))))</f>
        <v>2</v>
      </c>
      <c r="V4050" s="21" t="n">
        <f aca="false">IF(AND(OR(Dashboard!$T$3="All",R4050=Dashboard!$T$3),OR(Dashboard!$T$4="All",D4050=Dashboard!$T$4)),1,0)</f>
        <v>1</v>
      </c>
      <c r="W4050" s="21" t="n">
        <f aca="false">IF(V4050=1,T4050+ROW()/10000000,0)</f>
        <v>11.400405</v>
      </c>
    </row>
    <row r="4051" customFormat="false" ht="15" hidden="false" customHeight="false" outlineLevel="0" collapsed="false">
      <c r="A4051" s="0" t="n">
        <v>308849</v>
      </c>
      <c r="B4051" s="0" t="s">
        <v>4942</v>
      </c>
      <c r="C4051" s="0" t="n">
        <v>1</v>
      </c>
      <c r="D4051" s="0" t="s">
        <v>6924</v>
      </c>
      <c r="E4051" s="0" t="s">
        <v>9872</v>
      </c>
      <c r="F4051" s="0" t="s">
        <v>9847</v>
      </c>
      <c r="G4051" s="0" t="s">
        <v>9848</v>
      </c>
      <c r="H4051" s="0" t="s">
        <v>2050</v>
      </c>
      <c r="I4051" s="0" t="s">
        <v>2123</v>
      </c>
      <c r="J4051" s="0" t="s">
        <v>47</v>
      </c>
      <c r="K4051" s="0" t="s">
        <v>47</v>
      </c>
      <c r="L4051" s="0" t="s">
        <v>47</v>
      </c>
      <c r="M4051" s="0" t="s">
        <v>47</v>
      </c>
      <c r="N4051" s="0" t="n">
        <v>1</v>
      </c>
      <c r="O4051" s="0" t="n">
        <v>22</v>
      </c>
      <c r="P4051" s="0" t="n">
        <v>150</v>
      </c>
      <c r="Q4051" s="0" t="n">
        <v>3.2</v>
      </c>
      <c r="R4051" s="0" t="str">
        <f aca="false">INDEX(Lookup!$B$4:$B$18,MATCH(C4051,Lookup!$A$4:$A$18,0))</f>
        <v>India</v>
      </c>
      <c r="S4051" s="20" t="n">
        <f aca="false">INDEX(Lookup!$D$4:$D$18,MATCH(C4051,Lookup!$A$4:$A$18,0))</f>
        <v>0.012</v>
      </c>
      <c r="T4051" s="21" t="n">
        <f aca="false">ROUND(P4051*S4051,2)</f>
        <v>1.8</v>
      </c>
      <c r="U4051" s="21" t="n">
        <f aca="false">IF(T4051&lt;=10,1,IF(T4051&lt;=20,2,IF(T4051&lt;=30,3,IF(T4051&lt;=40,4,IF(T4051&lt;=50,5,IF(T4051&lt;=100,6,IF(T4051&lt;=250,7,8)))))))</f>
        <v>1</v>
      </c>
      <c r="V4051" s="21" t="n">
        <f aca="false">IF(AND(OR(Dashboard!$T$3="All",R4051=Dashboard!$T$3),OR(Dashboard!$T$4="All",D4051=Dashboard!$T$4)),1,0)</f>
        <v>1</v>
      </c>
      <c r="W4051" s="21" t="n">
        <f aca="false">IF(V4051=1,T4051+ROW()/10000000,0)</f>
        <v>1.8004051</v>
      </c>
    </row>
    <row r="4052" customFormat="false" ht="15" hidden="false" customHeight="false" outlineLevel="0" collapsed="false">
      <c r="A4052" s="0" t="n">
        <v>301149</v>
      </c>
      <c r="B4052" s="0" t="s">
        <v>9873</v>
      </c>
      <c r="C4052" s="0" t="n">
        <v>1</v>
      </c>
      <c r="D4052" s="0" t="s">
        <v>6924</v>
      </c>
      <c r="E4052" s="0" t="s">
        <v>9874</v>
      </c>
      <c r="F4052" s="0" t="s">
        <v>9847</v>
      </c>
      <c r="G4052" s="0" t="s">
        <v>9848</v>
      </c>
      <c r="H4052" s="0" t="s">
        <v>3243</v>
      </c>
      <c r="I4052" s="0" t="s">
        <v>2123</v>
      </c>
      <c r="J4052" s="0" t="s">
        <v>47</v>
      </c>
      <c r="K4052" s="0" t="s">
        <v>47</v>
      </c>
      <c r="L4052" s="0" t="s">
        <v>47</v>
      </c>
      <c r="M4052" s="0" t="s">
        <v>47</v>
      </c>
      <c r="N4052" s="0" t="n">
        <v>1</v>
      </c>
      <c r="O4052" s="0" t="n">
        <v>16</v>
      </c>
      <c r="P4052" s="0" t="n">
        <v>100</v>
      </c>
      <c r="Q4052" s="0" t="n">
        <v>2.6</v>
      </c>
      <c r="R4052" s="0" t="str">
        <f aca="false">INDEX(Lookup!$B$4:$B$18,MATCH(C4052,Lookup!$A$4:$A$18,0))</f>
        <v>India</v>
      </c>
      <c r="S4052" s="20" t="n">
        <f aca="false">INDEX(Lookup!$D$4:$D$18,MATCH(C4052,Lookup!$A$4:$A$18,0))</f>
        <v>0.012</v>
      </c>
      <c r="T4052" s="21" t="n">
        <f aca="false">ROUND(P4052*S4052,2)</f>
        <v>1.2</v>
      </c>
      <c r="U4052" s="21" t="n">
        <f aca="false">IF(T4052&lt;=10,1,IF(T4052&lt;=20,2,IF(T4052&lt;=30,3,IF(T4052&lt;=40,4,IF(T4052&lt;=50,5,IF(T4052&lt;=100,6,IF(T4052&lt;=250,7,8)))))))</f>
        <v>1</v>
      </c>
      <c r="V4052" s="21" t="n">
        <f aca="false">IF(AND(OR(Dashboard!$T$3="All",R4052=Dashboard!$T$3),OR(Dashboard!$T$4="All",D4052=Dashboard!$T$4)),1,0)</f>
        <v>1</v>
      </c>
      <c r="W4052" s="21" t="n">
        <f aca="false">IF(V4052=1,T4052+ROW()/10000000,0)</f>
        <v>1.2004052</v>
      </c>
    </row>
    <row r="4053" customFormat="false" ht="15" hidden="false" customHeight="false" outlineLevel="0" collapsed="false">
      <c r="A4053" s="0" t="n">
        <v>305159</v>
      </c>
      <c r="B4053" s="0" t="s">
        <v>9875</v>
      </c>
      <c r="C4053" s="0" t="n">
        <v>1</v>
      </c>
      <c r="D4053" s="0" t="s">
        <v>6924</v>
      </c>
      <c r="E4053" s="0" t="s">
        <v>9876</v>
      </c>
      <c r="F4053" s="0" t="s">
        <v>9847</v>
      </c>
      <c r="G4053" s="0" t="s">
        <v>9848</v>
      </c>
      <c r="H4053" s="0" t="s">
        <v>8416</v>
      </c>
      <c r="I4053" s="0" t="s">
        <v>2123</v>
      </c>
      <c r="J4053" s="0" t="s">
        <v>47</v>
      </c>
      <c r="K4053" s="0" t="s">
        <v>47</v>
      </c>
      <c r="L4053" s="0" t="s">
        <v>47</v>
      </c>
      <c r="M4053" s="0" t="s">
        <v>47</v>
      </c>
      <c r="N4053" s="0" t="n">
        <v>1</v>
      </c>
      <c r="O4053" s="0" t="n">
        <v>56</v>
      </c>
      <c r="P4053" s="0" t="n">
        <v>450</v>
      </c>
      <c r="Q4053" s="0" t="n">
        <v>2.7</v>
      </c>
      <c r="R4053" s="0" t="str">
        <f aca="false">INDEX(Lookup!$B$4:$B$18,MATCH(C4053,Lookup!$A$4:$A$18,0))</f>
        <v>India</v>
      </c>
      <c r="S4053" s="20" t="n">
        <f aca="false">INDEX(Lookup!$D$4:$D$18,MATCH(C4053,Lookup!$A$4:$A$18,0))</f>
        <v>0.012</v>
      </c>
      <c r="T4053" s="21" t="n">
        <f aca="false">ROUND(P4053*S4053,2)</f>
        <v>5.4</v>
      </c>
      <c r="U4053" s="21" t="n">
        <f aca="false">IF(T4053&lt;=10,1,IF(T4053&lt;=20,2,IF(T4053&lt;=30,3,IF(T4053&lt;=40,4,IF(T4053&lt;=50,5,IF(T4053&lt;=100,6,IF(T4053&lt;=250,7,8)))))))</f>
        <v>1</v>
      </c>
      <c r="V4053" s="21" t="n">
        <f aca="false">IF(AND(OR(Dashboard!$T$3="All",R4053=Dashboard!$T$3),OR(Dashboard!$T$4="All",D4053=Dashboard!$T$4)),1,0)</f>
        <v>1</v>
      </c>
      <c r="W4053" s="21" t="n">
        <f aca="false">IF(V4053=1,T4053+ROW()/10000000,0)</f>
        <v>5.4004053</v>
      </c>
    </row>
    <row r="4054" customFormat="false" ht="15" hidden="false" customHeight="false" outlineLevel="0" collapsed="false">
      <c r="A4054" s="0" t="n">
        <v>6256</v>
      </c>
      <c r="B4054" s="0" t="s">
        <v>9877</v>
      </c>
      <c r="C4054" s="0" t="n">
        <v>1</v>
      </c>
      <c r="D4054" s="0" t="s">
        <v>6924</v>
      </c>
      <c r="E4054" s="0" t="s">
        <v>9878</v>
      </c>
      <c r="F4054" s="0" t="s">
        <v>9847</v>
      </c>
      <c r="G4054" s="0" t="s">
        <v>9848</v>
      </c>
      <c r="H4054" s="0" t="s">
        <v>2359</v>
      </c>
      <c r="I4054" s="0" t="s">
        <v>2123</v>
      </c>
      <c r="J4054" s="0" t="s">
        <v>47</v>
      </c>
      <c r="K4054" s="0" t="s">
        <v>47</v>
      </c>
      <c r="L4054" s="0" t="s">
        <v>47</v>
      </c>
      <c r="M4054" s="0" t="s">
        <v>47</v>
      </c>
      <c r="N4054" s="0" t="n">
        <v>2</v>
      </c>
      <c r="O4054" s="0" t="n">
        <v>49</v>
      </c>
      <c r="P4054" s="0" t="n">
        <v>650</v>
      </c>
      <c r="Q4054" s="0" t="n">
        <v>3.3</v>
      </c>
      <c r="R4054" s="0" t="str">
        <f aca="false">INDEX(Lookup!$B$4:$B$18,MATCH(C4054,Lookup!$A$4:$A$18,0))</f>
        <v>India</v>
      </c>
      <c r="S4054" s="20" t="n">
        <f aca="false">INDEX(Lookup!$D$4:$D$18,MATCH(C4054,Lookup!$A$4:$A$18,0))</f>
        <v>0.012</v>
      </c>
      <c r="T4054" s="21" t="n">
        <f aca="false">ROUND(P4054*S4054,2)</f>
        <v>7.8</v>
      </c>
      <c r="U4054" s="21" t="n">
        <f aca="false">IF(T4054&lt;=10,1,IF(T4054&lt;=20,2,IF(T4054&lt;=30,3,IF(T4054&lt;=40,4,IF(T4054&lt;=50,5,IF(T4054&lt;=100,6,IF(T4054&lt;=250,7,8)))))))</f>
        <v>1</v>
      </c>
      <c r="V4054" s="21" t="n">
        <f aca="false">IF(AND(OR(Dashboard!$T$3="All",R4054=Dashboard!$T$3),OR(Dashboard!$T$4="All",D4054=Dashboard!$T$4)),1,0)</f>
        <v>1</v>
      </c>
      <c r="W4054" s="21" t="n">
        <f aca="false">IF(V4054=1,T4054+ROW()/10000000,0)</f>
        <v>7.8004054</v>
      </c>
    </row>
    <row r="4055" customFormat="false" ht="15" hidden="false" customHeight="false" outlineLevel="0" collapsed="false">
      <c r="A4055" s="0" t="n">
        <v>18258483</v>
      </c>
      <c r="B4055" s="0" t="s">
        <v>9879</v>
      </c>
      <c r="C4055" s="0" t="n">
        <v>1</v>
      </c>
      <c r="D4055" s="0" t="s">
        <v>6924</v>
      </c>
      <c r="E4055" s="0" t="s">
        <v>9880</v>
      </c>
      <c r="F4055" s="0" t="s">
        <v>9847</v>
      </c>
      <c r="G4055" s="0" t="s">
        <v>9848</v>
      </c>
      <c r="H4055" s="0" t="s">
        <v>2288</v>
      </c>
      <c r="I4055" s="0" t="s">
        <v>2123</v>
      </c>
      <c r="J4055" s="0" t="s">
        <v>47</v>
      </c>
      <c r="K4055" s="0" t="s">
        <v>46</v>
      </c>
      <c r="L4055" s="0" t="s">
        <v>47</v>
      </c>
      <c r="M4055" s="0" t="s">
        <v>47</v>
      </c>
      <c r="N4055" s="0" t="n">
        <v>1</v>
      </c>
      <c r="O4055" s="0" t="n">
        <v>60</v>
      </c>
      <c r="P4055" s="0" t="n">
        <v>400</v>
      </c>
      <c r="Q4055" s="0" t="n">
        <v>3.4</v>
      </c>
      <c r="R4055" s="0" t="str">
        <f aca="false">INDEX(Lookup!$B$4:$B$18,MATCH(C4055,Lookup!$A$4:$A$18,0))</f>
        <v>India</v>
      </c>
      <c r="S4055" s="20" t="n">
        <f aca="false">INDEX(Lookup!$D$4:$D$18,MATCH(C4055,Lookup!$A$4:$A$18,0))</f>
        <v>0.012</v>
      </c>
      <c r="T4055" s="21" t="n">
        <f aca="false">ROUND(P4055*S4055,2)</f>
        <v>4.8</v>
      </c>
      <c r="U4055" s="21" t="n">
        <f aca="false">IF(T4055&lt;=10,1,IF(T4055&lt;=20,2,IF(T4055&lt;=30,3,IF(T4055&lt;=40,4,IF(T4055&lt;=50,5,IF(T4055&lt;=100,6,IF(T4055&lt;=250,7,8)))))))</f>
        <v>1</v>
      </c>
      <c r="V4055" s="21" t="n">
        <f aca="false">IF(AND(OR(Dashboard!$T$3="All",R4055=Dashboard!$T$3),OR(Dashboard!$T$4="All",D4055=Dashboard!$T$4)),1,0)</f>
        <v>1</v>
      </c>
      <c r="W4055" s="21" t="n">
        <f aca="false">IF(V4055=1,T4055+ROW()/10000000,0)</f>
        <v>4.8004055</v>
      </c>
    </row>
    <row r="4056" customFormat="false" ht="15" hidden="false" customHeight="false" outlineLevel="0" collapsed="false">
      <c r="A4056" s="0" t="n">
        <v>9806</v>
      </c>
      <c r="B4056" s="0" t="s">
        <v>9881</v>
      </c>
      <c r="C4056" s="0" t="n">
        <v>1</v>
      </c>
      <c r="D4056" s="0" t="s">
        <v>6924</v>
      </c>
      <c r="E4056" s="0" t="s">
        <v>9882</v>
      </c>
      <c r="F4056" s="0" t="s">
        <v>9847</v>
      </c>
      <c r="G4056" s="0" t="s">
        <v>9848</v>
      </c>
      <c r="H4056" s="0" t="s">
        <v>156</v>
      </c>
      <c r="I4056" s="0" t="s">
        <v>2123</v>
      </c>
      <c r="J4056" s="0" t="s">
        <v>47</v>
      </c>
      <c r="K4056" s="0" t="s">
        <v>46</v>
      </c>
      <c r="L4056" s="0" t="s">
        <v>47</v>
      </c>
      <c r="M4056" s="0" t="s">
        <v>47</v>
      </c>
      <c r="N4056" s="0" t="n">
        <v>1</v>
      </c>
      <c r="O4056" s="0" t="n">
        <v>86</v>
      </c>
      <c r="P4056" s="0" t="n">
        <v>200</v>
      </c>
      <c r="Q4056" s="0" t="n">
        <v>3.4</v>
      </c>
      <c r="R4056" s="0" t="str">
        <f aca="false">INDEX(Lookup!$B$4:$B$18,MATCH(C4056,Lookup!$A$4:$A$18,0))</f>
        <v>India</v>
      </c>
      <c r="S4056" s="20" t="n">
        <f aca="false">INDEX(Lookup!$D$4:$D$18,MATCH(C4056,Lookup!$A$4:$A$18,0))</f>
        <v>0.012</v>
      </c>
      <c r="T4056" s="21" t="n">
        <f aca="false">ROUND(P4056*S4056,2)</f>
        <v>2.4</v>
      </c>
      <c r="U4056" s="21" t="n">
        <f aca="false">IF(T4056&lt;=10,1,IF(T4056&lt;=20,2,IF(T4056&lt;=30,3,IF(T4056&lt;=40,4,IF(T4056&lt;=50,5,IF(T4056&lt;=100,6,IF(T4056&lt;=250,7,8)))))))</f>
        <v>1</v>
      </c>
      <c r="V4056" s="21" t="n">
        <f aca="false">IF(AND(OR(Dashboard!$T$3="All",R4056=Dashboard!$T$3),OR(Dashboard!$T$4="All",D4056=Dashboard!$T$4)),1,0)</f>
        <v>1</v>
      </c>
      <c r="W4056" s="21" t="n">
        <f aca="false">IF(V4056=1,T4056+ROW()/10000000,0)</f>
        <v>2.4004056</v>
      </c>
    </row>
    <row r="4057" customFormat="false" ht="15" hidden="false" customHeight="false" outlineLevel="0" collapsed="false">
      <c r="A4057" s="0" t="n">
        <v>303590</v>
      </c>
      <c r="B4057" s="0" t="s">
        <v>9883</v>
      </c>
      <c r="C4057" s="0" t="n">
        <v>1</v>
      </c>
      <c r="D4057" s="0" t="s">
        <v>6924</v>
      </c>
      <c r="E4057" s="0" t="s">
        <v>9884</v>
      </c>
      <c r="F4057" s="0" t="s">
        <v>9847</v>
      </c>
      <c r="G4057" s="0" t="s">
        <v>9848</v>
      </c>
      <c r="H4057" s="0" t="s">
        <v>2128</v>
      </c>
      <c r="I4057" s="0" t="s">
        <v>2123</v>
      </c>
      <c r="J4057" s="0" t="s">
        <v>47</v>
      </c>
      <c r="K4057" s="0" t="s">
        <v>46</v>
      </c>
      <c r="L4057" s="0" t="s">
        <v>47</v>
      </c>
      <c r="M4057" s="0" t="s">
        <v>47</v>
      </c>
      <c r="N4057" s="0" t="n">
        <v>1</v>
      </c>
      <c r="O4057" s="0" t="n">
        <v>51</v>
      </c>
      <c r="P4057" s="0" t="n">
        <v>350</v>
      </c>
      <c r="Q4057" s="0" t="n">
        <v>3.2</v>
      </c>
      <c r="R4057" s="0" t="str">
        <f aca="false">INDEX(Lookup!$B$4:$B$18,MATCH(C4057,Lookup!$A$4:$A$18,0))</f>
        <v>India</v>
      </c>
      <c r="S4057" s="20" t="n">
        <f aca="false">INDEX(Lookup!$D$4:$D$18,MATCH(C4057,Lookup!$A$4:$A$18,0))</f>
        <v>0.012</v>
      </c>
      <c r="T4057" s="21" t="n">
        <f aca="false">ROUND(P4057*S4057,2)</f>
        <v>4.2</v>
      </c>
      <c r="U4057" s="21" t="n">
        <f aca="false">IF(T4057&lt;=10,1,IF(T4057&lt;=20,2,IF(T4057&lt;=30,3,IF(T4057&lt;=40,4,IF(T4057&lt;=50,5,IF(T4057&lt;=100,6,IF(T4057&lt;=250,7,8)))))))</f>
        <v>1</v>
      </c>
      <c r="V4057" s="21" t="n">
        <f aca="false">IF(AND(OR(Dashboard!$T$3="All",R4057=Dashboard!$T$3),OR(Dashboard!$T$4="All",D4057=Dashboard!$T$4)),1,0)</f>
        <v>1</v>
      </c>
      <c r="W4057" s="21" t="n">
        <f aca="false">IF(V4057=1,T4057+ROW()/10000000,0)</f>
        <v>4.2004057</v>
      </c>
    </row>
    <row r="4058" customFormat="false" ht="15" hidden="false" customHeight="false" outlineLevel="0" collapsed="false">
      <c r="A4058" s="0" t="n">
        <v>311263</v>
      </c>
      <c r="B4058" s="0" t="s">
        <v>9885</v>
      </c>
      <c r="C4058" s="0" t="n">
        <v>1</v>
      </c>
      <c r="D4058" s="0" t="s">
        <v>6924</v>
      </c>
      <c r="E4058" s="0" t="s">
        <v>9886</v>
      </c>
      <c r="F4058" s="0" t="s">
        <v>9847</v>
      </c>
      <c r="G4058" s="0" t="s">
        <v>9848</v>
      </c>
      <c r="H4058" s="0" t="s">
        <v>2122</v>
      </c>
      <c r="I4058" s="0" t="s">
        <v>2123</v>
      </c>
      <c r="J4058" s="0" t="s">
        <v>47</v>
      </c>
      <c r="K4058" s="0" t="s">
        <v>46</v>
      </c>
      <c r="L4058" s="0" t="s">
        <v>47</v>
      </c>
      <c r="M4058" s="0" t="s">
        <v>47</v>
      </c>
      <c r="N4058" s="0" t="n">
        <v>1</v>
      </c>
      <c r="O4058" s="0" t="n">
        <v>24</v>
      </c>
      <c r="P4058" s="0" t="n">
        <v>400</v>
      </c>
      <c r="Q4058" s="0" t="n">
        <v>3.3</v>
      </c>
      <c r="R4058" s="0" t="str">
        <f aca="false">INDEX(Lookup!$B$4:$B$18,MATCH(C4058,Lookup!$A$4:$A$18,0))</f>
        <v>India</v>
      </c>
      <c r="S4058" s="20" t="n">
        <f aca="false">INDEX(Lookup!$D$4:$D$18,MATCH(C4058,Lookup!$A$4:$A$18,0))</f>
        <v>0.012</v>
      </c>
      <c r="T4058" s="21" t="n">
        <f aca="false">ROUND(P4058*S4058,2)</f>
        <v>4.8</v>
      </c>
      <c r="U4058" s="21" t="n">
        <f aca="false">IF(T4058&lt;=10,1,IF(T4058&lt;=20,2,IF(T4058&lt;=30,3,IF(T4058&lt;=40,4,IF(T4058&lt;=50,5,IF(T4058&lt;=100,6,IF(T4058&lt;=250,7,8)))))))</f>
        <v>1</v>
      </c>
      <c r="V4058" s="21" t="n">
        <f aca="false">IF(AND(OR(Dashboard!$T$3="All",R4058=Dashboard!$T$3),OR(Dashboard!$T$4="All",D4058=Dashboard!$T$4)),1,0)</f>
        <v>1</v>
      </c>
      <c r="W4058" s="21" t="n">
        <f aca="false">IF(V4058=1,T4058+ROW()/10000000,0)</f>
        <v>4.8004058</v>
      </c>
    </row>
    <row r="4059" customFormat="false" ht="15" hidden="false" customHeight="false" outlineLevel="0" collapsed="false">
      <c r="A4059" s="0" t="n">
        <v>303592</v>
      </c>
      <c r="B4059" s="0" t="s">
        <v>9887</v>
      </c>
      <c r="C4059" s="0" t="n">
        <v>1</v>
      </c>
      <c r="D4059" s="0" t="s">
        <v>6924</v>
      </c>
      <c r="E4059" s="0" t="s">
        <v>9888</v>
      </c>
      <c r="F4059" s="0" t="s">
        <v>9847</v>
      </c>
      <c r="G4059" s="0" t="s">
        <v>9848</v>
      </c>
      <c r="H4059" s="0" t="s">
        <v>9889</v>
      </c>
      <c r="I4059" s="0" t="s">
        <v>2123</v>
      </c>
      <c r="J4059" s="0" t="s">
        <v>47</v>
      </c>
      <c r="K4059" s="0" t="s">
        <v>47</v>
      </c>
      <c r="L4059" s="0" t="s">
        <v>47</v>
      </c>
      <c r="M4059" s="0" t="s">
        <v>47</v>
      </c>
      <c r="N4059" s="0" t="n">
        <v>1</v>
      </c>
      <c r="O4059" s="0" t="n">
        <v>97</v>
      </c>
      <c r="P4059" s="0" t="n">
        <v>150</v>
      </c>
      <c r="Q4059" s="0" t="n">
        <v>3.5</v>
      </c>
      <c r="R4059" s="0" t="str">
        <f aca="false">INDEX(Lookup!$B$4:$B$18,MATCH(C4059,Lookup!$A$4:$A$18,0))</f>
        <v>India</v>
      </c>
      <c r="S4059" s="20" t="n">
        <f aca="false">INDEX(Lookup!$D$4:$D$18,MATCH(C4059,Lookup!$A$4:$A$18,0))</f>
        <v>0.012</v>
      </c>
      <c r="T4059" s="21" t="n">
        <f aca="false">ROUND(P4059*S4059,2)</f>
        <v>1.8</v>
      </c>
      <c r="U4059" s="21" t="n">
        <f aca="false">IF(T4059&lt;=10,1,IF(T4059&lt;=20,2,IF(T4059&lt;=30,3,IF(T4059&lt;=40,4,IF(T4059&lt;=50,5,IF(T4059&lt;=100,6,IF(T4059&lt;=250,7,8)))))))</f>
        <v>1</v>
      </c>
      <c r="V4059" s="21" t="n">
        <f aca="false">IF(AND(OR(Dashboard!$T$3="All",R4059=Dashboard!$T$3),OR(Dashboard!$T$4="All",D4059=Dashboard!$T$4)),1,0)</f>
        <v>1</v>
      </c>
      <c r="W4059" s="21" t="n">
        <f aca="false">IF(V4059=1,T4059+ROW()/10000000,0)</f>
        <v>1.8004059</v>
      </c>
    </row>
    <row r="4060" customFormat="false" ht="15" hidden="false" customHeight="false" outlineLevel="0" collapsed="false">
      <c r="A4060" s="0" t="n">
        <v>18228856</v>
      </c>
      <c r="B4060" s="0" t="s">
        <v>9890</v>
      </c>
      <c r="C4060" s="0" t="n">
        <v>1</v>
      </c>
      <c r="D4060" s="0" t="s">
        <v>6924</v>
      </c>
      <c r="E4060" s="0" t="s">
        <v>9891</v>
      </c>
      <c r="F4060" s="0" t="s">
        <v>9847</v>
      </c>
      <c r="G4060" s="0" t="s">
        <v>9848</v>
      </c>
      <c r="H4060" s="0" t="s">
        <v>2978</v>
      </c>
      <c r="I4060" s="0" t="s">
        <v>2123</v>
      </c>
      <c r="J4060" s="0" t="s">
        <v>47</v>
      </c>
      <c r="K4060" s="0" t="s">
        <v>46</v>
      </c>
      <c r="L4060" s="0" t="s">
        <v>47</v>
      </c>
      <c r="M4060" s="0" t="s">
        <v>47</v>
      </c>
      <c r="N4060" s="0" t="n">
        <v>1</v>
      </c>
      <c r="O4060" s="0" t="n">
        <v>60</v>
      </c>
      <c r="P4060" s="0" t="n">
        <v>250</v>
      </c>
      <c r="Q4060" s="0" t="n">
        <v>3.5</v>
      </c>
      <c r="R4060" s="0" t="str">
        <f aca="false">INDEX(Lookup!$B$4:$B$18,MATCH(C4060,Lookup!$A$4:$A$18,0))</f>
        <v>India</v>
      </c>
      <c r="S4060" s="20" t="n">
        <f aca="false">INDEX(Lookup!$D$4:$D$18,MATCH(C4060,Lookup!$A$4:$A$18,0))</f>
        <v>0.012</v>
      </c>
      <c r="T4060" s="21" t="n">
        <f aca="false">ROUND(P4060*S4060,2)</f>
        <v>3</v>
      </c>
      <c r="U4060" s="21" t="n">
        <f aca="false">IF(T4060&lt;=10,1,IF(T4060&lt;=20,2,IF(T4060&lt;=30,3,IF(T4060&lt;=40,4,IF(T4060&lt;=50,5,IF(T4060&lt;=100,6,IF(T4060&lt;=250,7,8)))))))</f>
        <v>1</v>
      </c>
      <c r="V4060" s="21" t="n">
        <f aca="false">IF(AND(OR(Dashboard!$T$3="All",R4060=Dashboard!$T$3),OR(Dashboard!$T$4="All",D4060=Dashboard!$T$4)),1,0)</f>
        <v>1</v>
      </c>
      <c r="W4060" s="21" t="n">
        <f aca="false">IF(V4060=1,T4060+ROW()/10000000,0)</f>
        <v>3.000406</v>
      </c>
    </row>
    <row r="4061" customFormat="false" ht="15" hidden="false" customHeight="false" outlineLevel="0" collapsed="false">
      <c r="A4061" s="0" t="n">
        <v>18308458</v>
      </c>
      <c r="B4061" s="0" t="s">
        <v>9892</v>
      </c>
      <c r="C4061" s="0" t="n">
        <v>1</v>
      </c>
      <c r="D4061" s="0" t="s">
        <v>6924</v>
      </c>
      <c r="E4061" s="0" t="s">
        <v>9893</v>
      </c>
      <c r="F4061" s="0" t="s">
        <v>9847</v>
      </c>
      <c r="G4061" s="0" t="s">
        <v>9848</v>
      </c>
      <c r="H4061" s="0" t="s">
        <v>2228</v>
      </c>
      <c r="I4061" s="0" t="s">
        <v>2123</v>
      </c>
      <c r="J4061" s="0" t="s">
        <v>47</v>
      </c>
      <c r="K4061" s="0" t="s">
        <v>46</v>
      </c>
      <c r="L4061" s="0" t="s">
        <v>47</v>
      </c>
      <c r="M4061" s="0" t="s">
        <v>47</v>
      </c>
      <c r="N4061" s="0" t="n">
        <v>1</v>
      </c>
      <c r="O4061" s="0" t="n">
        <v>25</v>
      </c>
      <c r="P4061" s="0" t="n">
        <v>300</v>
      </c>
      <c r="Q4061" s="0" t="n">
        <v>3.7</v>
      </c>
      <c r="R4061" s="0" t="str">
        <f aca="false">INDEX(Lookup!$B$4:$B$18,MATCH(C4061,Lookup!$A$4:$A$18,0))</f>
        <v>India</v>
      </c>
      <c r="S4061" s="20" t="n">
        <f aca="false">INDEX(Lookup!$D$4:$D$18,MATCH(C4061,Lookup!$A$4:$A$18,0))</f>
        <v>0.012</v>
      </c>
      <c r="T4061" s="21" t="n">
        <f aca="false">ROUND(P4061*S4061,2)</f>
        <v>3.6</v>
      </c>
      <c r="U4061" s="21" t="n">
        <f aca="false">IF(T4061&lt;=10,1,IF(T4061&lt;=20,2,IF(T4061&lt;=30,3,IF(T4061&lt;=40,4,IF(T4061&lt;=50,5,IF(T4061&lt;=100,6,IF(T4061&lt;=250,7,8)))))))</f>
        <v>1</v>
      </c>
      <c r="V4061" s="21" t="n">
        <f aca="false">IF(AND(OR(Dashboard!$T$3="All",R4061=Dashboard!$T$3),OR(Dashboard!$T$4="All",D4061=Dashboard!$T$4)),1,0)</f>
        <v>1</v>
      </c>
      <c r="W4061" s="21" t="n">
        <f aca="false">IF(V4061=1,T4061+ROW()/10000000,0)</f>
        <v>3.6004061</v>
      </c>
    </row>
    <row r="4062" customFormat="false" ht="15" hidden="false" customHeight="false" outlineLevel="0" collapsed="false">
      <c r="A4062" s="0" t="n">
        <v>18378062</v>
      </c>
      <c r="B4062" s="0" t="s">
        <v>9894</v>
      </c>
      <c r="C4062" s="0" t="n">
        <v>1</v>
      </c>
      <c r="D4062" s="0" t="s">
        <v>6924</v>
      </c>
      <c r="E4062" s="0" t="s">
        <v>9895</v>
      </c>
      <c r="F4062" s="0" t="s">
        <v>9847</v>
      </c>
      <c r="G4062" s="0" t="s">
        <v>9848</v>
      </c>
      <c r="H4062" s="0" t="s">
        <v>2288</v>
      </c>
      <c r="I4062" s="0" t="s">
        <v>2123</v>
      </c>
      <c r="J4062" s="0" t="s">
        <v>47</v>
      </c>
      <c r="K4062" s="0" t="s">
        <v>46</v>
      </c>
      <c r="L4062" s="0" t="s">
        <v>47</v>
      </c>
      <c r="M4062" s="0" t="s">
        <v>47</v>
      </c>
      <c r="N4062" s="0" t="n">
        <v>1</v>
      </c>
      <c r="O4062" s="0" t="n">
        <v>3</v>
      </c>
      <c r="P4062" s="0" t="n">
        <v>400</v>
      </c>
      <c r="Q4062" s="0" t="n">
        <v>1</v>
      </c>
      <c r="R4062" s="0" t="str">
        <f aca="false">INDEX(Lookup!$B$4:$B$18,MATCH(C4062,Lookup!$A$4:$A$18,0))</f>
        <v>India</v>
      </c>
      <c r="S4062" s="20" t="n">
        <f aca="false">INDEX(Lookup!$D$4:$D$18,MATCH(C4062,Lookup!$A$4:$A$18,0))</f>
        <v>0.012</v>
      </c>
      <c r="T4062" s="21" t="n">
        <f aca="false">ROUND(P4062*S4062,2)</f>
        <v>4.8</v>
      </c>
      <c r="U4062" s="21" t="n">
        <f aca="false">IF(T4062&lt;=10,1,IF(T4062&lt;=20,2,IF(T4062&lt;=30,3,IF(T4062&lt;=40,4,IF(T4062&lt;=50,5,IF(T4062&lt;=100,6,IF(T4062&lt;=250,7,8)))))))</f>
        <v>1</v>
      </c>
      <c r="V4062" s="21" t="n">
        <f aca="false">IF(AND(OR(Dashboard!$T$3="All",R4062=Dashboard!$T$3),OR(Dashboard!$T$4="All",D4062=Dashboard!$T$4)),1,0)</f>
        <v>1</v>
      </c>
      <c r="W4062" s="21" t="n">
        <f aca="false">IF(V4062=1,T4062+ROW()/10000000,0)</f>
        <v>4.8004062</v>
      </c>
    </row>
    <row r="4063" customFormat="false" ht="15" hidden="false" customHeight="false" outlineLevel="0" collapsed="false">
      <c r="A4063" s="0" t="n">
        <v>18464687</v>
      </c>
      <c r="B4063" s="0" t="s">
        <v>9896</v>
      </c>
      <c r="C4063" s="0" t="n">
        <v>1</v>
      </c>
      <c r="D4063" s="0" t="s">
        <v>6924</v>
      </c>
      <c r="E4063" s="0" t="s">
        <v>9897</v>
      </c>
      <c r="F4063" s="0" t="s">
        <v>9847</v>
      </c>
      <c r="G4063" s="0" t="s">
        <v>9848</v>
      </c>
      <c r="H4063" s="0" t="s">
        <v>1830</v>
      </c>
      <c r="I4063" s="0" t="s">
        <v>2123</v>
      </c>
      <c r="J4063" s="0" t="s">
        <v>47</v>
      </c>
      <c r="K4063" s="0" t="s">
        <v>47</v>
      </c>
      <c r="L4063" s="0" t="s">
        <v>47</v>
      </c>
      <c r="M4063" s="0" t="s">
        <v>47</v>
      </c>
      <c r="N4063" s="0" t="n">
        <v>2</v>
      </c>
      <c r="O4063" s="0" t="n">
        <v>0</v>
      </c>
      <c r="P4063" s="0" t="n">
        <v>500</v>
      </c>
      <c r="Q4063" s="0" t="n">
        <v>1</v>
      </c>
      <c r="R4063" s="0" t="str">
        <f aca="false">INDEX(Lookup!$B$4:$B$18,MATCH(C4063,Lookup!$A$4:$A$18,0))</f>
        <v>India</v>
      </c>
      <c r="S4063" s="20" t="n">
        <f aca="false">INDEX(Lookup!$D$4:$D$18,MATCH(C4063,Lookup!$A$4:$A$18,0))</f>
        <v>0.012</v>
      </c>
      <c r="T4063" s="21" t="n">
        <f aca="false">ROUND(P4063*S4063,2)</f>
        <v>6</v>
      </c>
      <c r="U4063" s="21" t="n">
        <f aca="false">IF(T4063&lt;=10,1,IF(T4063&lt;=20,2,IF(T4063&lt;=30,3,IF(T4063&lt;=40,4,IF(T4063&lt;=50,5,IF(T4063&lt;=100,6,IF(T4063&lt;=250,7,8)))))))</f>
        <v>1</v>
      </c>
      <c r="V4063" s="21" t="n">
        <f aca="false">IF(AND(OR(Dashboard!$T$3="All",R4063=Dashboard!$T$3),OR(Dashboard!$T$4="All",D4063=Dashboard!$T$4)),1,0)</f>
        <v>1</v>
      </c>
      <c r="W4063" s="21" t="n">
        <f aca="false">IF(V4063=1,T4063+ROW()/10000000,0)</f>
        <v>6.0004063</v>
      </c>
    </row>
    <row r="4064" customFormat="false" ht="15" hidden="false" customHeight="false" outlineLevel="0" collapsed="false">
      <c r="A4064" s="0" t="n">
        <v>18428622</v>
      </c>
      <c r="B4064" s="0" t="s">
        <v>9898</v>
      </c>
      <c r="C4064" s="0" t="n">
        <v>1</v>
      </c>
      <c r="D4064" s="0" t="s">
        <v>6924</v>
      </c>
      <c r="E4064" s="0" t="s">
        <v>9899</v>
      </c>
      <c r="F4064" s="0" t="s">
        <v>9847</v>
      </c>
      <c r="G4064" s="0" t="s">
        <v>9848</v>
      </c>
      <c r="H4064" s="0" t="s">
        <v>2868</v>
      </c>
      <c r="I4064" s="0" t="s">
        <v>2123</v>
      </c>
      <c r="J4064" s="0" t="s">
        <v>47</v>
      </c>
      <c r="K4064" s="0" t="s">
        <v>47</v>
      </c>
      <c r="L4064" s="0" t="s">
        <v>47</v>
      </c>
      <c r="M4064" s="0" t="s">
        <v>47</v>
      </c>
      <c r="N4064" s="0" t="n">
        <v>1</v>
      </c>
      <c r="O4064" s="0" t="n">
        <v>0</v>
      </c>
      <c r="P4064" s="0" t="n">
        <v>300</v>
      </c>
      <c r="Q4064" s="0" t="n">
        <v>1</v>
      </c>
      <c r="R4064" s="0" t="str">
        <f aca="false">INDEX(Lookup!$B$4:$B$18,MATCH(C4064,Lookup!$A$4:$A$18,0))</f>
        <v>India</v>
      </c>
      <c r="S4064" s="20" t="n">
        <f aca="false">INDEX(Lookup!$D$4:$D$18,MATCH(C4064,Lookup!$A$4:$A$18,0))</f>
        <v>0.012</v>
      </c>
      <c r="T4064" s="21" t="n">
        <f aca="false">ROUND(P4064*S4064,2)</f>
        <v>3.6</v>
      </c>
      <c r="U4064" s="21" t="n">
        <f aca="false">IF(T4064&lt;=10,1,IF(T4064&lt;=20,2,IF(T4064&lt;=30,3,IF(T4064&lt;=40,4,IF(T4064&lt;=50,5,IF(T4064&lt;=100,6,IF(T4064&lt;=250,7,8)))))))</f>
        <v>1</v>
      </c>
      <c r="V4064" s="21" t="n">
        <f aca="false">IF(AND(OR(Dashboard!$T$3="All",R4064=Dashboard!$T$3),OR(Dashboard!$T$4="All",D4064=Dashboard!$T$4)),1,0)</f>
        <v>1</v>
      </c>
      <c r="W4064" s="21" t="n">
        <f aca="false">IF(V4064=1,T4064+ROW()/10000000,0)</f>
        <v>3.6004064</v>
      </c>
    </row>
    <row r="4065" customFormat="false" ht="15" hidden="false" customHeight="false" outlineLevel="0" collapsed="false">
      <c r="A4065" s="0" t="n">
        <v>18432941</v>
      </c>
      <c r="B4065" s="0" t="s">
        <v>9900</v>
      </c>
      <c r="C4065" s="0" t="n">
        <v>1</v>
      </c>
      <c r="D4065" s="0" t="s">
        <v>6924</v>
      </c>
      <c r="E4065" s="0" t="s">
        <v>9901</v>
      </c>
      <c r="F4065" s="0" t="s">
        <v>9847</v>
      </c>
      <c r="G4065" s="0" t="s">
        <v>9848</v>
      </c>
      <c r="H4065" s="0" t="s">
        <v>2136</v>
      </c>
      <c r="I4065" s="0" t="s">
        <v>2123</v>
      </c>
      <c r="J4065" s="0" t="s">
        <v>47</v>
      </c>
      <c r="K4065" s="0" t="s">
        <v>47</v>
      </c>
      <c r="L4065" s="0" t="s">
        <v>47</v>
      </c>
      <c r="M4065" s="0" t="s">
        <v>47</v>
      </c>
      <c r="N4065" s="0" t="n">
        <v>1</v>
      </c>
      <c r="O4065" s="0" t="n">
        <v>0</v>
      </c>
      <c r="P4065" s="0" t="n">
        <v>400</v>
      </c>
      <c r="Q4065" s="0" t="n">
        <v>1</v>
      </c>
      <c r="R4065" s="0" t="str">
        <f aca="false">INDEX(Lookup!$B$4:$B$18,MATCH(C4065,Lookup!$A$4:$A$18,0))</f>
        <v>India</v>
      </c>
      <c r="S4065" s="20" t="n">
        <f aca="false">INDEX(Lookup!$D$4:$D$18,MATCH(C4065,Lookup!$A$4:$A$18,0))</f>
        <v>0.012</v>
      </c>
      <c r="T4065" s="21" t="n">
        <f aca="false">ROUND(P4065*S4065,2)</f>
        <v>4.8</v>
      </c>
      <c r="U4065" s="21" t="n">
        <f aca="false">IF(T4065&lt;=10,1,IF(T4065&lt;=20,2,IF(T4065&lt;=30,3,IF(T4065&lt;=40,4,IF(T4065&lt;=50,5,IF(T4065&lt;=100,6,IF(T4065&lt;=250,7,8)))))))</f>
        <v>1</v>
      </c>
      <c r="V4065" s="21" t="n">
        <f aca="false">IF(AND(OR(Dashboard!$T$3="All",R4065=Dashboard!$T$3),OR(Dashboard!$T$4="All",D4065=Dashboard!$T$4)),1,0)</f>
        <v>1</v>
      </c>
      <c r="W4065" s="21" t="n">
        <f aca="false">IF(V4065=1,T4065+ROW()/10000000,0)</f>
        <v>4.8004065</v>
      </c>
    </row>
    <row r="4066" customFormat="false" ht="15" hidden="false" customHeight="false" outlineLevel="0" collapsed="false">
      <c r="A4066" s="0" t="n">
        <v>18264980</v>
      </c>
      <c r="B4066" s="0" t="s">
        <v>9902</v>
      </c>
      <c r="C4066" s="0" t="n">
        <v>1</v>
      </c>
      <c r="D4066" s="0" t="s">
        <v>6924</v>
      </c>
      <c r="E4066" s="0" t="s">
        <v>9903</v>
      </c>
      <c r="F4066" s="0" t="s">
        <v>9847</v>
      </c>
      <c r="G4066" s="0" t="s">
        <v>9848</v>
      </c>
      <c r="H4066" s="0" t="s">
        <v>9105</v>
      </c>
      <c r="I4066" s="0" t="s">
        <v>2123</v>
      </c>
      <c r="J4066" s="0" t="s">
        <v>47</v>
      </c>
      <c r="K4066" s="0" t="s">
        <v>47</v>
      </c>
      <c r="L4066" s="0" t="s">
        <v>47</v>
      </c>
      <c r="M4066" s="0" t="s">
        <v>47</v>
      </c>
      <c r="N4066" s="0" t="n">
        <v>1</v>
      </c>
      <c r="O4066" s="0" t="n">
        <v>1</v>
      </c>
      <c r="P4066" s="0" t="n">
        <v>300</v>
      </c>
      <c r="Q4066" s="0" t="n">
        <v>1</v>
      </c>
      <c r="R4066" s="0" t="str">
        <f aca="false">INDEX(Lookup!$B$4:$B$18,MATCH(C4066,Lookup!$A$4:$A$18,0))</f>
        <v>India</v>
      </c>
      <c r="S4066" s="20" t="n">
        <f aca="false">INDEX(Lookup!$D$4:$D$18,MATCH(C4066,Lookup!$A$4:$A$18,0))</f>
        <v>0.012</v>
      </c>
      <c r="T4066" s="21" t="n">
        <f aca="false">ROUND(P4066*S4066,2)</f>
        <v>3.6</v>
      </c>
      <c r="U4066" s="21" t="n">
        <f aca="false">IF(T4066&lt;=10,1,IF(T4066&lt;=20,2,IF(T4066&lt;=30,3,IF(T4066&lt;=40,4,IF(T4066&lt;=50,5,IF(T4066&lt;=100,6,IF(T4066&lt;=250,7,8)))))))</f>
        <v>1</v>
      </c>
      <c r="V4066" s="21" t="n">
        <f aca="false">IF(AND(OR(Dashboard!$T$3="All",R4066=Dashboard!$T$3),OR(Dashboard!$T$4="All",D4066=Dashboard!$T$4)),1,0)</f>
        <v>1</v>
      </c>
      <c r="W4066" s="21" t="n">
        <f aca="false">IF(V4066=1,T4066+ROW()/10000000,0)</f>
        <v>3.6004066</v>
      </c>
    </row>
    <row r="4067" customFormat="false" ht="15" hidden="false" customHeight="false" outlineLevel="0" collapsed="false">
      <c r="A4067" s="0" t="n">
        <v>18378025</v>
      </c>
      <c r="B4067" s="0" t="s">
        <v>9904</v>
      </c>
      <c r="C4067" s="0" t="n">
        <v>1</v>
      </c>
      <c r="D4067" s="0" t="s">
        <v>6924</v>
      </c>
      <c r="E4067" s="0" t="s">
        <v>9905</v>
      </c>
      <c r="F4067" s="0" t="s">
        <v>9847</v>
      </c>
      <c r="G4067" s="0" t="s">
        <v>9848</v>
      </c>
      <c r="H4067" s="0" t="s">
        <v>2128</v>
      </c>
      <c r="I4067" s="0" t="s">
        <v>2123</v>
      </c>
      <c r="J4067" s="0" t="s">
        <v>47</v>
      </c>
      <c r="K4067" s="0" t="s">
        <v>47</v>
      </c>
      <c r="L4067" s="0" t="s">
        <v>47</v>
      </c>
      <c r="M4067" s="0" t="s">
        <v>47</v>
      </c>
      <c r="N4067" s="0" t="n">
        <v>2</v>
      </c>
      <c r="O4067" s="0" t="n">
        <v>3</v>
      </c>
      <c r="P4067" s="0" t="n">
        <v>500</v>
      </c>
      <c r="Q4067" s="0" t="n">
        <v>1</v>
      </c>
      <c r="R4067" s="0" t="str">
        <f aca="false">INDEX(Lookup!$B$4:$B$18,MATCH(C4067,Lookup!$A$4:$A$18,0))</f>
        <v>India</v>
      </c>
      <c r="S4067" s="20" t="n">
        <f aca="false">INDEX(Lookup!$D$4:$D$18,MATCH(C4067,Lookup!$A$4:$A$18,0))</f>
        <v>0.012</v>
      </c>
      <c r="T4067" s="21" t="n">
        <f aca="false">ROUND(P4067*S4067,2)</f>
        <v>6</v>
      </c>
      <c r="U4067" s="21" t="n">
        <f aca="false">IF(T4067&lt;=10,1,IF(T4067&lt;=20,2,IF(T4067&lt;=30,3,IF(T4067&lt;=40,4,IF(T4067&lt;=50,5,IF(T4067&lt;=100,6,IF(T4067&lt;=250,7,8)))))))</f>
        <v>1</v>
      </c>
      <c r="V4067" s="21" t="n">
        <f aca="false">IF(AND(OR(Dashboard!$T$3="All",R4067=Dashboard!$T$3),OR(Dashboard!$T$4="All",D4067=Dashboard!$T$4)),1,0)</f>
        <v>1</v>
      </c>
      <c r="W4067" s="21" t="n">
        <f aca="false">IF(V4067=1,T4067+ROW()/10000000,0)</f>
        <v>6.0004067</v>
      </c>
    </row>
    <row r="4068" customFormat="false" ht="15" hidden="false" customHeight="false" outlineLevel="0" collapsed="false">
      <c r="A4068" s="0" t="n">
        <v>18493572</v>
      </c>
      <c r="B4068" s="0" t="s">
        <v>9906</v>
      </c>
      <c r="C4068" s="0" t="n">
        <v>1</v>
      </c>
      <c r="D4068" s="0" t="s">
        <v>6924</v>
      </c>
      <c r="E4068" s="0" t="s">
        <v>9861</v>
      </c>
      <c r="F4068" s="0" t="s">
        <v>9847</v>
      </c>
      <c r="G4068" s="0" t="s">
        <v>9848</v>
      </c>
      <c r="H4068" s="0" t="s">
        <v>9907</v>
      </c>
      <c r="I4068" s="0" t="s">
        <v>2123</v>
      </c>
      <c r="J4068" s="0" t="s">
        <v>47</v>
      </c>
      <c r="K4068" s="0" t="s">
        <v>47</v>
      </c>
      <c r="L4068" s="0" t="s">
        <v>47</v>
      </c>
      <c r="M4068" s="0" t="s">
        <v>47</v>
      </c>
      <c r="N4068" s="0" t="n">
        <v>1</v>
      </c>
      <c r="O4068" s="0" t="n">
        <v>0</v>
      </c>
      <c r="P4068" s="0" t="n">
        <v>350</v>
      </c>
      <c r="Q4068" s="0" t="n">
        <v>1</v>
      </c>
      <c r="R4068" s="0" t="str">
        <f aca="false">INDEX(Lookup!$B$4:$B$18,MATCH(C4068,Lookup!$A$4:$A$18,0))</f>
        <v>India</v>
      </c>
      <c r="S4068" s="20" t="n">
        <f aca="false">INDEX(Lookup!$D$4:$D$18,MATCH(C4068,Lookup!$A$4:$A$18,0))</f>
        <v>0.012</v>
      </c>
      <c r="T4068" s="21" t="n">
        <f aca="false">ROUND(P4068*S4068,2)</f>
        <v>4.2</v>
      </c>
      <c r="U4068" s="21" t="n">
        <f aca="false">IF(T4068&lt;=10,1,IF(T4068&lt;=20,2,IF(T4068&lt;=30,3,IF(T4068&lt;=40,4,IF(T4068&lt;=50,5,IF(T4068&lt;=100,6,IF(T4068&lt;=250,7,8)))))))</f>
        <v>1</v>
      </c>
      <c r="V4068" s="21" t="n">
        <f aca="false">IF(AND(OR(Dashboard!$T$3="All",R4068=Dashboard!$T$3),OR(Dashboard!$T$4="All",D4068=Dashboard!$T$4)),1,0)</f>
        <v>1</v>
      </c>
      <c r="W4068" s="21" t="n">
        <f aca="false">IF(V4068=1,T4068+ROW()/10000000,0)</f>
        <v>4.2004068</v>
      </c>
    </row>
    <row r="4069" customFormat="false" ht="15" hidden="false" customHeight="false" outlineLevel="0" collapsed="false">
      <c r="A4069" s="0" t="n">
        <v>18441696</v>
      </c>
      <c r="B4069" s="0" t="s">
        <v>9908</v>
      </c>
      <c r="C4069" s="0" t="n">
        <v>1</v>
      </c>
      <c r="D4069" s="0" t="s">
        <v>6924</v>
      </c>
      <c r="E4069" s="0" t="s">
        <v>9909</v>
      </c>
      <c r="F4069" s="0" t="s">
        <v>9847</v>
      </c>
      <c r="G4069" s="0" t="s">
        <v>9848</v>
      </c>
      <c r="H4069" s="0" t="s">
        <v>2128</v>
      </c>
      <c r="I4069" s="0" t="s">
        <v>2123</v>
      </c>
      <c r="J4069" s="0" t="s">
        <v>46</v>
      </c>
      <c r="K4069" s="0" t="s">
        <v>47</v>
      </c>
      <c r="L4069" s="0" t="s">
        <v>47</v>
      </c>
      <c r="M4069" s="0" t="s">
        <v>47</v>
      </c>
      <c r="N4069" s="0" t="n">
        <v>2</v>
      </c>
      <c r="O4069" s="0" t="n">
        <v>0</v>
      </c>
      <c r="P4069" s="0" t="n">
        <v>500</v>
      </c>
      <c r="Q4069" s="0" t="n">
        <v>1</v>
      </c>
      <c r="R4069" s="0" t="str">
        <f aca="false">INDEX(Lookup!$B$4:$B$18,MATCH(C4069,Lookup!$A$4:$A$18,0))</f>
        <v>India</v>
      </c>
      <c r="S4069" s="20" t="n">
        <f aca="false">INDEX(Lookup!$D$4:$D$18,MATCH(C4069,Lookup!$A$4:$A$18,0))</f>
        <v>0.012</v>
      </c>
      <c r="T4069" s="21" t="n">
        <f aca="false">ROUND(P4069*S4069,2)</f>
        <v>6</v>
      </c>
      <c r="U4069" s="21" t="n">
        <f aca="false">IF(T4069&lt;=10,1,IF(T4069&lt;=20,2,IF(T4069&lt;=30,3,IF(T4069&lt;=40,4,IF(T4069&lt;=50,5,IF(T4069&lt;=100,6,IF(T4069&lt;=250,7,8)))))))</f>
        <v>1</v>
      </c>
      <c r="V4069" s="21" t="n">
        <f aca="false">IF(AND(OR(Dashboard!$T$3="All",R4069=Dashboard!$T$3),OR(Dashboard!$T$4="All",D4069=Dashboard!$T$4)),1,0)</f>
        <v>1</v>
      </c>
      <c r="W4069" s="21" t="n">
        <f aca="false">IF(V4069=1,T4069+ROW()/10000000,0)</f>
        <v>6.0004069</v>
      </c>
    </row>
    <row r="4070" customFormat="false" ht="15" hidden="false" customHeight="false" outlineLevel="0" collapsed="false">
      <c r="A4070" s="0" t="n">
        <v>18421488</v>
      </c>
      <c r="B4070" s="0" t="s">
        <v>9910</v>
      </c>
      <c r="C4070" s="0" t="n">
        <v>1</v>
      </c>
      <c r="D4070" s="0" t="s">
        <v>6924</v>
      </c>
      <c r="E4070" s="0" t="s">
        <v>9911</v>
      </c>
      <c r="F4070" s="0" t="s">
        <v>9847</v>
      </c>
      <c r="G4070" s="0" t="s">
        <v>9848</v>
      </c>
      <c r="H4070" s="0" t="s">
        <v>2382</v>
      </c>
      <c r="I4070" s="0" t="s">
        <v>2123</v>
      </c>
      <c r="J4070" s="0" t="s">
        <v>47</v>
      </c>
      <c r="K4070" s="0" t="s">
        <v>47</v>
      </c>
      <c r="L4070" s="0" t="s">
        <v>47</v>
      </c>
      <c r="M4070" s="0" t="s">
        <v>47</v>
      </c>
      <c r="N4070" s="0" t="n">
        <v>1</v>
      </c>
      <c r="O4070" s="0" t="n">
        <v>2</v>
      </c>
      <c r="P4070" s="0" t="n">
        <v>250</v>
      </c>
      <c r="Q4070" s="0" t="n">
        <v>1</v>
      </c>
      <c r="R4070" s="0" t="str">
        <f aca="false">INDEX(Lookup!$B$4:$B$18,MATCH(C4070,Lookup!$A$4:$A$18,0))</f>
        <v>India</v>
      </c>
      <c r="S4070" s="20" t="n">
        <f aca="false">INDEX(Lookup!$D$4:$D$18,MATCH(C4070,Lookup!$A$4:$A$18,0))</f>
        <v>0.012</v>
      </c>
      <c r="T4070" s="21" t="n">
        <f aca="false">ROUND(P4070*S4070,2)</f>
        <v>3</v>
      </c>
      <c r="U4070" s="21" t="n">
        <f aca="false">IF(T4070&lt;=10,1,IF(T4070&lt;=20,2,IF(T4070&lt;=30,3,IF(T4070&lt;=40,4,IF(T4070&lt;=50,5,IF(T4070&lt;=100,6,IF(T4070&lt;=250,7,8)))))))</f>
        <v>1</v>
      </c>
      <c r="V4070" s="21" t="n">
        <f aca="false">IF(AND(OR(Dashboard!$T$3="All",R4070=Dashboard!$T$3),OR(Dashboard!$T$4="All",D4070=Dashboard!$T$4)),1,0)</f>
        <v>1</v>
      </c>
      <c r="W4070" s="21" t="n">
        <f aca="false">IF(V4070=1,T4070+ROW()/10000000,0)</f>
        <v>3.000407</v>
      </c>
    </row>
    <row r="4071" customFormat="false" ht="15" hidden="false" customHeight="false" outlineLevel="0" collapsed="false">
      <c r="A4071" s="0" t="n">
        <v>308853</v>
      </c>
      <c r="B4071" s="0" t="s">
        <v>9912</v>
      </c>
      <c r="C4071" s="0" t="n">
        <v>1</v>
      </c>
      <c r="D4071" s="0" t="s">
        <v>6924</v>
      </c>
      <c r="E4071" s="0" t="s">
        <v>9913</v>
      </c>
      <c r="F4071" s="0" t="s">
        <v>9847</v>
      </c>
      <c r="G4071" s="0" t="s">
        <v>9848</v>
      </c>
      <c r="H4071" s="0" t="s">
        <v>2868</v>
      </c>
      <c r="I4071" s="0" t="s">
        <v>2123</v>
      </c>
      <c r="J4071" s="0" t="s">
        <v>47</v>
      </c>
      <c r="K4071" s="0" t="s">
        <v>47</v>
      </c>
      <c r="L4071" s="0" t="s">
        <v>47</v>
      </c>
      <c r="M4071" s="0" t="s">
        <v>47</v>
      </c>
      <c r="N4071" s="0" t="n">
        <v>1</v>
      </c>
      <c r="O4071" s="0" t="n">
        <v>2</v>
      </c>
      <c r="P4071" s="0" t="n">
        <v>100</v>
      </c>
      <c r="Q4071" s="0" t="n">
        <v>1</v>
      </c>
      <c r="R4071" s="0" t="str">
        <f aca="false">INDEX(Lookup!$B$4:$B$18,MATCH(C4071,Lookup!$A$4:$A$18,0))</f>
        <v>India</v>
      </c>
      <c r="S4071" s="20" t="n">
        <f aca="false">INDEX(Lookup!$D$4:$D$18,MATCH(C4071,Lookup!$A$4:$A$18,0))</f>
        <v>0.012</v>
      </c>
      <c r="T4071" s="21" t="n">
        <f aca="false">ROUND(P4071*S4071,2)</f>
        <v>1.2</v>
      </c>
      <c r="U4071" s="21" t="n">
        <f aca="false">IF(T4071&lt;=10,1,IF(T4071&lt;=20,2,IF(T4071&lt;=30,3,IF(T4071&lt;=40,4,IF(T4071&lt;=50,5,IF(T4071&lt;=100,6,IF(T4071&lt;=250,7,8)))))))</f>
        <v>1</v>
      </c>
      <c r="V4071" s="21" t="n">
        <f aca="false">IF(AND(OR(Dashboard!$T$3="All",R4071=Dashboard!$T$3),OR(Dashboard!$T$4="All",D4071=Dashboard!$T$4)),1,0)</f>
        <v>1</v>
      </c>
      <c r="W4071" s="21" t="n">
        <f aca="false">IF(V4071=1,T4071+ROW()/10000000,0)</f>
        <v>1.2004071</v>
      </c>
    </row>
    <row r="4072" customFormat="false" ht="15" hidden="false" customHeight="false" outlineLevel="0" collapsed="false">
      <c r="A4072" s="0" t="n">
        <v>312864</v>
      </c>
      <c r="B4072" s="0" t="s">
        <v>9914</v>
      </c>
      <c r="C4072" s="0" t="n">
        <v>1</v>
      </c>
      <c r="D4072" s="0" t="s">
        <v>6924</v>
      </c>
      <c r="E4072" s="0" t="s">
        <v>9915</v>
      </c>
      <c r="F4072" s="0" t="s">
        <v>9847</v>
      </c>
      <c r="G4072" s="0" t="s">
        <v>9848</v>
      </c>
      <c r="H4072" s="0" t="s">
        <v>2128</v>
      </c>
      <c r="I4072" s="0" t="s">
        <v>2123</v>
      </c>
      <c r="J4072" s="0" t="s">
        <v>47</v>
      </c>
      <c r="K4072" s="0" t="s">
        <v>47</v>
      </c>
      <c r="L4072" s="0" t="s">
        <v>47</v>
      </c>
      <c r="M4072" s="0" t="s">
        <v>47</v>
      </c>
      <c r="N4072" s="0" t="n">
        <v>1</v>
      </c>
      <c r="O4072" s="0" t="n">
        <v>3</v>
      </c>
      <c r="P4072" s="0" t="n">
        <v>200</v>
      </c>
      <c r="Q4072" s="0" t="n">
        <v>1</v>
      </c>
      <c r="R4072" s="0" t="str">
        <f aca="false">INDEX(Lookup!$B$4:$B$18,MATCH(C4072,Lookup!$A$4:$A$18,0))</f>
        <v>India</v>
      </c>
      <c r="S4072" s="20" t="n">
        <f aca="false">INDEX(Lookup!$D$4:$D$18,MATCH(C4072,Lookup!$A$4:$A$18,0))</f>
        <v>0.012</v>
      </c>
      <c r="T4072" s="21" t="n">
        <f aca="false">ROUND(P4072*S4072,2)</f>
        <v>2.4</v>
      </c>
      <c r="U4072" s="21" t="n">
        <f aca="false">IF(T4072&lt;=10,1,IF(T4072&lt;=20,2,IF(T4072&lt;=30,3,IF(T4072&lt;=40,4,IF(T4072&lt;=50,5,IF(T4072&lt;=100,6,IF(T4072&lt;=250,7,8)))))))</f>
        <v>1</v>
      </c>
      <c r="V4072" s="21" t="n">
        <f aca="false">IF(AND(OR(Dashboard!$T$3="All",R4072=Dashboard!$T$3),OR(Dashboard!$T$4="All",D4072=Dashboard!$T$4)),1,0)</f>
        <v>1</v>
      </c>
      <c r="W4072" s="21" t="n">
        <f aca="false">IF(V4072=1,T4072+ROW()/10000000,0)</f>
        <v>2.4004072</v>
      </c>
    </row>
    <row r="4073" customFormat="false" ht="15" hidden="false" customHeight="false" outlineLevel="0" collapsed="false">
      <c r="A4073" s="0" t="n">
        <v>18492957</v>
      </c>
      <c r="B4073" s="0" t="s">
        <v>9916</v>
      </c>
      <c r="C4073" s="0" t="n">
        <v>1</v>
      </c>
      <c r="D4073" s="0" t="s">
        <v>6924</v>
      </c>
      <c r="E4073" s="0" t="s">
        <v>9917</v>
      </c>
      <c r="F4073" s="0" t="s">
        <v>9847</v>
      </c>
      <c r="G4073" s="0" t="s">
        <v>9848</v>
      </c>
      <c r="H4073" s="0" t="s">
        <v>2868</v>
      </c>
      <c r="I4073" s="0" t="s">
        <v>2123</v>
      </c>
      <c r="J4073" s="0" t="s">
        <v>47</v>
      </c>
      <c r="K4073" s="0" t="s">
        <v>47</v>
      </c>
      <c r="L4073" s="0" t="s">
        <v>47</v>
      </c>
      <c r="M4073" s="0" t="s">
        <v>47</v>
      </c>
      <c r="N4073" s="0" t="n">
        <v>1</v>
      </c>
      <c r="O4073" s="0" t="n">
        <v>0</v>
      </c>
      <c r="P4073" s="0" t="n">
        <v>350</v>
      </c>
      <c r="Q4073" s="0" t="n">
        <v>1</v>
      </c>
      <c r="R4073" s="0" t="str">
        <f aca="false">INDEX(Lookup!$B$4:$B$18,MATCH(C4073,Lookup!$A$4:$A$18,0))</f>
        <v>India</v>
      </c>
      <c r="S4073" s="20" t="n">
        <f aca="false">INDEX(Lookup!$D$4:$D$18,MATCH(C4073,Lookup!$A$4:$A$18,0))</f>
        <v>0.012</v>
      </c>
      <c r="T4073" s="21" t="n">
        <f aca="false">ROUND(P4073*S4073,2)</f>
        <v>4.2</v>
      </c>
      <c r="U4073" s="21" t="n">
        <f aca="false">IF(T4073&lt;=10,1,IF(T4073&lt;=20,2,IF(T4073&lt;=30,3,IF(T4073&lt;=40,4,IF(T4073&lt;=50,5,IF(T4073&lt;=100,6,IF(T4073&lt;=250,7,8)))))))</f>
        <v>1</v>
      </c>
      <c r="V4073" s="21" t="n">
        <f aca="false">IF(AND(OR(Dashboard!$T$3="All",R4073=Dashboard!$T$3),OR(Dashboard!$T$4="All",D4073=Dashboard!$T$4)),1,0)</f>
        <v>1</v>
      </c>
      <c r="W4073" s="21" t="n">
        <f aca="false">IF(V4073=1,T4073+ROW()/10000000,0)</f>
        <v>4.2004073</v>
      </c>
    </row>
    <row r="4074" customFormat="false" ht="15" hidden="false" customHeight="false" outlineLevel="0" collapsed="false">
      <c r="A4074" s="0" t="n">
        <v>18439029</v>
      </c>
      <c r="B4074" s="0" t="s">
        <v>9918</v>
      </c>
      <c r="C4074" s="0" t="n">
        <v>1</v>
      </c>
      <c r="D4074" s="0" t="s">
        <v>6924</v>
      </c>
      <c r="E4074" s="0" t="s">
        <v>9919</v>
      </c>
      <c r="F4074" s="0" t="s">
        <v>9847</v>
      </c>
      <c r="G4074" s="0" t="s">
        <v>9848</v>
      </c>
      <c r="H4074" s="0" t="s">
        <v>6403</v>
      </c>
      <c r="I4074" s="0" t="s">
        <v>2123</v>
      </c>
      <c r="J4074" s="0" t="s">
        <v>47</v>
      </c>
      <c r="K4074" s="0" t="s">
        <v>47</v>
      </c>
      <c r="L4074" s="0" t="s">
        <v>47</v>
      </c>
      <c r="M4074" s="0" t="s">
        <v>47</v>
      </c>
      <c r="N4074" s="0" t="n">
        <v>1</v>
      </c>
      <c r="O4074" s="0" t="n">
        <v>1</v>
      </c>
      <c r="P4074" s="0" t="n">
        <v>400</v>
      </c>
      <c r="Q4074" s="0" t="n">
        <v>1</v>
      </c>
      <c r="R4074" s="0" t="str">
        <f aca="false">INDEX(Lookup!$B$4:$B$18,MATCH(C4074,Lookup!$A$4:$A$18,0))</f>
        <v>India</v>
      </c>
      <c r="S4074" s="20" t="n">
        <f aca="false">INDEX(Lookup!$D$4:$D$18,MATCH(C4074,Lookup!$A$4:$A$18,0))</f>
        <v>0.012</v>
      </c>
      <c r="T4074" s="21" t="n">
        <f aca="false">ROUND(P4074*S4074,2)</f>
        <v>4.8</v>
      </c>
      <c r="U4074" s="21" t="n">
        <f aca="false">IF(T4074&lt;=10,1,IF(T4074&lt;=20,2,IF(T4074&lt;=30,3,IF(T4074&lt;=40,4,IF(T4074&lt;=50,5,IF(T4074&lt;=100,6,IF(T4074&lt;=250,7,8)))))))</f>
        <v>1</v>
      </c>
      <c r="V4074" s="21" t="n">
        <f aca="false">IF(AND(OR(Dashboard!$T$3="All",R4074=Dashboard!$T$3),OR(Dashboard!$T$4="All",D4074=Dashboard!$T$4)),1,0)</f>
        <v>1</v>
      </c>
      <c r="W4074" s="21" t="n">
        <f aca="false">IF(V4074=1,T4074+ROW()/10000000,0)</f>
        <v>4.8004074</v>
      </c>
    </row>
    <row r="4075" customFormat="false" ht="15" hidden="false" customHeight="false" outlineLevel="0" collapsed="false">
      <c r="A4075" s="0" t="n">
        <v>18441698</v>
      </c>
      <c r="B4075" s="0" t="s">
        <v>9920</v>
      </c>
      <c r="C4075" s="0" t="n">
        <v>1</v>
      </c>
      <c r="D4075" s="0" t="s">
        <v>6924</v>
      </c>
      <c r="E4075" s="0" t="s">
        <v>9921</v>
      </c>
      <c r="F4075" s="0" t="s">
        <v>9847</v>
      </c>
      <c r="G4075" s="0" t="s">
        <v>9848</v>
      </c>
      <c r="H4075" s="0" t="s">
        <v>2349</v>
      </c>
      <c r="I4075" s="0" t="s">
        <v>2123</v>
      </c>
      <c r="J4075" s="0" t="s">
        <v>47</v>
      </c>
      <c r="K4075" s="0" t="s">
        <v>47</v>
      </c>
      <c r="L4075" s="0" t="s">
        <v>47</v>
      </c>
      <c r="M4075" s="0" t="s">
        <v>47</v>
      </c>
      <c r="N4075" s="0" t="n">
        <v>1</v>
      </c>
      <c r="O4075" s="0" t="n">
        <v>0</v>
      </c>
      <c r="P4075" s="0" t="n">
        <v>150</v>
      </c>
      <c r="Q4075" s="0" t="n">
        <v>1</v>
      </c>
      <c r="R4075" s="0" t="str">
        <f aca="false">INDEX(Lookup!$B$4:$B$18,MATCH(C4075,Lookup!$A$4:$A$18,0))</f>
        <v>India</v>
      </c>
      <c r="S4075" s="20" t="n">
        <f aca="false">INDEX(Lookup!$D$4:$D$18,MATCH(C4075,Lookup!$A$4:$A$18,0))</f>
        <v>0.012</v>
      </c>
      <c r="T4075" s="21" t="n">
        <f aca="false">ROUND(P4075*S4075,2)</f>
        <v>1.8</v>
      </c>
      <c r="U4075" s="21" t="n">
        <f aca="false">IF(T4075&lt;=10,1,IF(T4075&lt;=20,2,IF(T4075&lt;=30,3,IF(T4075&lt;=40,4,IF(T4075&lt;=50,5,IF(T4075&lt;=100,6,IF(T4075&lt;=250,7,8)))))))</f>
        <v>1</v>
      </c>
      <c r="V4075" s="21" t="n">
        <f aca="false">IF(AND(OR(Dashboard!$T$3="All",R4075=Dashboard!$T$3),OR(Dashboard!$T$4="All",D4075=Dashboard!$T$4)),1,0)</f>
        <v>1</v>
      </c>
      <c r="W4075" s="21" t="n">
        <f aca="false">IF(V4075=1,T4075+ROW()/10000000,0)</f>
        <v>1.8004075</v>
      </c>
    </row>
    <row r="4076" customFormat="false" ht="15" hidden="false" customHeight="false" outlineLevel="0" collapsed="false">
      <c r="A4076" s="0" t="n">
        <v>18440175</v>
      </c>
      <c r="B4076" s="0" t="s">
        <v>9922</v>
      </c>
      <c r="C4076" s="0" t="n">
        <v>1</v>
      </c>
      <c r="D4076" s="0" t="s">
        <v>6924</v>
      </c>
      <c r="E4076" s="0" t="s">
        <v>9923</v>
      </c>
      <c r="F4076" s="0" t="s">
        <v>9847</v>
      </c>
      <c r="G4076" s="0" t="s">
        <v>9848</v>
      </c>
      <c r="H4076" s="0" t="s">
        <v>2128</v>
      </c>
      <c r="I4076" s="0" t="s">
        <v>2123</v>
      </c>
      <c r="J4076" s="0" t="s">
        <v>47</v>
      </c>
      <c r="K4076" s="0" t="s">
        <v>47</v>
      </c>
      <c r="L4076" s="0" t="s">
        <v>47</v>
      </c>
      <c r="M4076" s="0" t="s">
        <v>47</v>
      </c>
      <c r="N4076" s="0" t="n">
        <v>2</v>
      </c>
      <c r="O4076" s="0" t="n">
        <v>2</v>
      </c>
      <c r="P4076" s="0" t="n">
        <v>500</v>
      </c>
      <c r="Q4076" s="0" t="n">
        <v>1</v>
      </c>
      <c r="R4076" s="0" t="str">
        <f aca="false">INDEX(Lookup!$B$4:$B$18,MATCH(C4076,Lookup!$A$4:$A$18,0))</f>
        <v>India</v>
      </c>
      <c r="S4076" s="20" t="n">
        <f aca="false">INDEX(Lookup!$D$4:$D$18,MATCH(C4076,Lookup!$A$4:$A$18,0))</f>
        <v>0.012</v>
      </c>
      <c r="T4076" s="21" t="n">
        <f aca="false">ROUND(P4076*S4076,2)</f>
        <v>6</v>
      </c>
      <c r="U4076" s="21" t="n">
        <f aca="false">IF(T4076&lt;=10,1,IF(T4076&lt;=20,2,IF(T4076&lt;=30,3,IF(T4076&lt;=40,4,IF(T4076&lt;=50,5,IF(T4076&lt;=100,6,IF(T4076&lt;=250,7,8)))))))</f>
        <v>1</v>
      </c>
      <c r="V4076" s="21" t="n">
        <f aca="false">IF(AND(OR(Dashboard!$T$3="All",R4076=Dashboard!$T$3),OR(Dashboard!$T$4="All",D4076=Dashboard!$T$4)),1,0)</f>
        <v>1</v>
      </c>
      <c r="W4076" s="21" t="n">
        <f aca="false">IF(V4076=1,T4076+ROW()/10000000,0)</f>
        <v>6.0004076</v>
      </c>
    </row>
    <row r="4077" customFormat="false" ht="15" hidden="false" customHeight="false" outlineLevel="0" collapsed="false">
      <c r="A4077" s="0" t="n">
        <v>18258502</v>
      </c>
      <c r="B4077" s="0" t="s">
        <v>9924</v>
      </c>
      <c r="C4077" s="0" t="n">
        <v>1</v>
      </c>
      <c r="D4077" s="0" t="s">
        <v>6924</v>
      </c>
      <c r="E4077" s="0" t="s">
        <v>9925</v>
      </c>
      <c r="F4077" s="0" t="s">
        <v>9847</v>
      </c>
      <c r="G4077" s="0" t="s">
        <v>9848</v>
      </c>
      <c r="H4077" s="0" t="s">
        <v>3142</v>
      </c>
      <c r="I4077" s="0" t="s">
        <v>2123</v>
      </c>
      <c r="J4077" s="0" t="s">
        <v>47</v>
      </c>
      <c r="K4077" s="0" t="s">
        <v>47</v>
      </c>
      <c r="L4077" s="0" t="s">
        <v>47</v>
      </c>
      <c r="M4077" s="0" t="s">
        <v>47</v>
      </c>
      <c r="N4077" s="0" t="n">
        <v>1</v>
      </c>
      <c r="O4077" s="0" t="n">
        <v>0</v>
      </c>
      <c r="P4077" s="0" t="n">
        <v>200</v>
      </c>
      <c r="Q4077" s="0" t="n">
        <v>1</v>
      </c>
      <c r="R4077" s="0" t="str">
        <f aca="false">INDEX(Lookup!$B$4:$B$18,MATCH(C4077,Lookup!$A$4:$A$18,0))</f>
        <v>India</v>
      </c>
      <c r="S4077" s="20" t="n">
        <f aca="false">INDEX(Lookup!$D$4:$D$18,MATCH(C4077,Lookup!$A$4:$A$18,0))</f>
        <v>0.012</v>
      </c>
      <c r="T4077" s="21" t="n">
        <f aca="false">ROUND(P4077*S4077,2)</f>
        <v>2.4</v>
      </c>
      <c r="U4077" s="21" t="n">
        <f aca="false">IF(T4077&lt;=10,1,IF(T4077&lt;=20,2,IF(T4077&lt;=30,3,IF(T4077&lt;=40,4,IF(T4077&lt;=50,5,IF(T4077&lt;=100,6,IF(T4077&lt;=250,7,8)))))))</f>
        <v>1</v>
      </c>
      <c r="V4077" s="21" t="n">
        <f aca="false">IF(AND(OR(Dashboard!$T$3="All",R4077=Dashboard!$T$3),OR(Dashboard!$T$4="All",D4077=Dashboard!$T$4)),1,0)</f>
        <v>1</v>
      </c>
      <c r="W4077" s="21" t="n">
        <f aca="false">IF(V4077=1,T4077+ROW()/10000000,0)</f>
        <v>2.4004077</v>
      </c>
    </row>
    <row r="4078" customFormat="false" ht="15" hidden="false" customHeight="false" outlineLevel="0" collapsed="false">
      <c r="A4078" s="0" t="n">
        <v>18440143</v>
      </c>
      <c r="B4078" s="0" t="s">
        <v>9926</v>
      </c>
      <c r="C4078" s="0" t="n">
        <v>1</v>
      </c>
      <c r="D4078" s="0" t="s">
        <v>6924</v>
      </c>
      <c r="E4078" s="0" t="s">
        <v>9927</v>
      </c>
      <c r="F4078" s="0" t="s">
        <v>9847</v>
      </c>
      <c r="G4078" s="0" t="s">
        <v>9848</v>
      </c>
      <c r="H4078" s="0" t="s">
        <v>3356</v>
      </c>
      <c r="I4078" s="0" t="s">
        <v>2123</v>
      </c>
      <c r="J4078" s="0" t="s">
        <v>47</v>
      </c>
      <c r="K4078" s="0" t="s">
        <v>47</v>
      </c>
      <c r="L4078" s="0" t="s">
        <v>47</v>
      </c>
      <c r="M4078" s="0" t="s">
        <v>47</v>
      </c>
      <c r="N4078" s="0" t="n">
        <v>1</v>
      </c>
      <c r="O4078" s="0" t="n">
        <v>1</v>
      </c>
      <c r="P4078" s="0" t="n">
        <v>300</v>
      </c>
      <c r="Q4078" s="0" t="n">
        <v>1</v>
      </c>
      <c r="R4078" s="0" t="str">
        <f aca="false">INDEX(Lookup!$B$4:$B$18,MATCH(C4078,Lookup!$A$4:$A$18,0))</f>
        <v>India</v>
      </c>
      <c r="S4078" s="20" t="n">
        <f aca="false">INDEX(Lookup!$D$4:$D$18,MATCH(C4078,Lookup!$A$4:$A$18,0))</f>
        <v>0.012</v>
      </c>
      <c r="T4078" s="21" t="n">
        <f aca="false">ROUND(P4078*S4078,2)</f>
        <v>3.6</v>
      </c>
      <c r="U4078" s="21" t="n">
        <f aca="false">IF(T4078&lt;=10,1,IF(T4078&lt;=20,2,IF(T4078&lt;=30,3,IF(T4078&lt;=40,4,IF(T4078&lt;=50,5,IF(T4078&lt;=100,6,IF(T4078&lt;=250,7,8)))))))</f>
        <v>1</v>
      </c>
      <c r="V4078" s="21" t="n">
        <f aca="false">IF(AND(OR(Dashboard!$T$3="All",R4078=Dashboard!$T$3),OR(Dashboard!$T$4="All",D4078=Dashboard!$T$4)),1,0)</f>
        <v>1</v>
      </c>
      <c r="W4078" s="21" t="n">
        <f aca="false">IF(V4078=1,T4078+ROW()/10000000,0)</f>
        <v>3.6004078</v>
      </c>
    </row>
    <row r="4079" customFormat="false" ht="15" hidden="false" customHeight="false" outlineLevel="0" collapsed="false">
      <c r="A4079" s="0" t="n">
        <v>18460414</v>
      </c>
      <c r="B4079" s="0" t="s">
        <v>9928</v>
      </c>
      <c r="C4079" s="0" t="n">
        <v>1</v>
      </c>
      <c r="D4079" s="0" t="s">
        <v>6924</v>
      </c>
      <c r="E4079" s="0" t="s">
        <v>9848</v>
      </c>
      <c r="F4079" s="0" t="s">
        <v>9847</v>
      </c>
      <c r="G4079" s="0" t="s">
        <v>9848</v>
      </c>
      <c r="H4079" s="0" t="s">
        <v>2243</v>
      </c>
      <c r="I4079" s="0" t="s">
        <v>2123</v>
      </c>
      <c r="J4079" s="0" t="s">
        <v>47</v>
      </c>
      <c r="K4079" s="0" t="s">
        <v>47</v>
      </c>
      <c r="L4079" s="0" t="s">
        <v>47</v>
      </c>
      <c r="M4079" s="0" t="s">
        <v>47</v>
      </c>
      <c r="N4079" s="0" t="n">
        <v>1</v>
      </c>
      <c r="O4079" s="0" t="n">
        <v>1</v>
      </c>
      <c r="P4079" s="0" t="n">
        <v>300</v>
      </c>
      <c r="Q4079" s="0" t="n">
        <v>1</v>
      </c>
      <c r="R4079" s="0" t="str">
        <f aca="false">INDEX(Lookup!$B$4:$B$18,MATCH(C4079,Lookup!$A$4:$A$18,0))</f>
        <v>India</v>
      </c>
      <c r="S4079" s="20" t="n">
        <f aca="false">INDEX(Lookup!$D$4:$D$18,MATCH(C4079,Lookup!$A$4:$A$18,0))</f>
        <v>0.012</v>
      </c>
      <c r="T4079" s="21" t="n">
        <f aca="false">ROUND(P4079*S4079,2)</f>
        <v>3.6</v>
      </c>
      <c r="U4079" s="21" t="n">
        <f aca="false">IF(T4079&lt;=10,1,IF(T4079&lt;=20,2,IF(T4079&lt;=30,3,IF(T4079&lt;=40,4,IF(T4079&lt;=50,5,IF(T4079&lt;=100,6,IF(T4079&lt;=250,7,8)))))))</f>
        <v>1</v>
      </c>
      <c r="V4079" s="21" t="n">
        <f aca="false">IF(AND(OR(Dashboard!$T$3="All",R4079=Dashboard!$T$3),OR(Dashboard!$T$4="All",D4079=Dashboard!$T$4)),1,0)</f>
        <v>1</v>
      </c>
      <c r="W4079" s="21" t="n">
        <f aca="false">IF(V4079=1,T4079+ROW()/10000000,0)</f>
        <v>3.6004079</v>
      </c>
    </row>
    <row r="4080" customFormat="false" ht="15" hidden="false" customHeight="false" outlineLevel="0" collapsed="false">
      <c r="A4080" s="0" t="n">
        <v>18377928</v>
      </c>
      <c r="B4080" s="0" t="s">
        <v>9929</v>
      </c>
      <c r="C4080" s="0" t="n">
        <v>1</v>
      </c>
      <c r="D4080" s="0" t="s">
        <v>6924</v>
      </c>
      <c r="E4080" s="0" t="s">
        <v>9930</v>
      </c>
      <c r="F4080" s="0" t="s">
        <v>9847</v>
      </c>
      <c r="G4080" s="0" t="s">
        <v>9848</v>
      </c>
      <c r="H4080" s="0" t="s">
        <v>2288</v>
      </c>
      <c r="I4080" s="0" t="s">
        <v>2123</v>
      </c>
      <c r="J4080" s="0" t="s">
        <v>47</v>
      </c>
      <c r="K4080" s="0" t="s">
        <v>47</v>
      </c>
      <c r="L4080" s="0" t="s">
        <v>47</v>
      </c>
      <c r="M4080" s="0" t="s">
        <v>47</v>
      </c>
      <c r="N4080" s="0" t="n">
        <v>1</v>
      </c>
      <c r="O4080" s="0" t="n">
        <v>1</v>
      </c>
      <c r="P4080" s="0" t="n">
        <v>400</v>
      </c>
      <c r="Q4080" s="0" t="n">
        <v>1</v>
      </c>
      <c r="R4080" s="0" t="str">
        <f aca="false">INDEX(Lookup!$B$4:$B$18,MATCH(C4080,Lookup!$A$4:$A$18,0))</f>
        <v>India</v>
      </c>
      <c r="S4080" s="20" t="n">
        <f aca="false">INDEX(Lookup!$D$4:$D$18,MATCH(C4080,Lookup!$A$4:$A$18,0))</f>
        <v>0.012</v>
      </c>
      <c r="T4080" s="21" t="n">
        <f aca="false">ROUND(P4080*S4080,2)</f>
        <v>4.8</v>
      </c>
      <c r="U4080" s="21" t="n">
        <f aca="false">IF(T4080&lt;=10,1,IF(T4080&lt;=20,2,IF(T4080&lt;=30,3,IF(T4080&lt;=40,4,IF(T4080&lt;=50,5,IF(T4080&lt;=100,6,IF(T4080&lt;=250,7,8)))))))</f>
        <v>1</v>
      </c>
      <c r="V4080" s="21" t="n">
        <f aca="false">IF(AND(OR(Dashboard!$T$3="All",R4080=Dashboard!$T$3),OR(Dashboard!$T$4="All",D4080=Dashboard!$T$4)),1,0)</f>
        <v>1</v>
      </c>
      <c r="W4080" s="21" t="n">
        <f aca="false">IF(V4080=1,T4080+ROW()/10000000,0)</f>
        <v>4.800408</v>
      </c>
    </row>
    <row r="4081" customFormat="false" ht="15" hidden="false" customHeight="false" outlineLevel="0" collapsed="false">
      <c r="A4081" s="0" t="n">
        <v>6777</v>
      </c>
      <c r="B4081" s="0" t="s">
        <v>9931</v>
      </c>
      <c r="C4081" s="0" t="n">
        <v>1</v>
      </c>
      <c r="D4081" s="0" t="s">
        <v>6924</v>
      </c>
      <c r="E4081" s="0" t="s">
        <v>9932</v>
      </c>
      <c r="F4081" s="0" t="s">
        <v>9847</v>
      </c>
      <c r="G4081" s="0" t="s">
        <v>9848</v>
      </c>
      <c r="H4081" s="0" t="s">
        <v>2136</v>
      </c>
      <c r="I4081" s="0" t="s">
        <v>2123</v>
      </c>
      <c r="J4081" s="0" t="s">
        <v>46</v>
      </c>
      <c r="K4081" s="0" t="s">
        <v>46</v>
      </c>
      <c r="L4081" s="0" t="s">
        <v>47</v>
      </c>
      <c r="M4081" s="0" t="s">
        <v>47</v>
      </c>
      <c r="N4081" s="0" t="n">
        <v>3</v>
      </c>
      <c r="O4081" s="0" t="n">
        <v>124</v>
      </c>
      <c r="P4081" s="0" t="n">
        <v>1200</v>
      </c>
      <c r="Q4081" s="0" t="n">
        <v>2.4</v>
      </c>
      <c r="R4081" s="0" t="str">
        <f aca="false">INDEX(Lookup!$B$4:$B$18,MATCH(C4081,Lookup!$A$4:$A$18,0))</f>
        <v>India</v>
      </c>
      <c r="S4081" s="20" t="n">
        <f aca="false">INDEX(Lookup!$D$4:$D$18,MATCH(C4081,Lookup!$A$4:$A$18,0))</f>
        <v>0.012</v>
      </c>
      <c r="T4081" s="21" t="n">
        <f aca="false">ROUND(P4081*S4081,2)</f>
        <v>14.4</v>
      </c>
      <c r="U4081" s="21" t="n">
        <f aca="false">IF(T4081&lt;=10,1,IF(T4081&lt;=20,2,IF(T4081&lt;=30,3,IF(T4081&lt;=40,4,IF(T4081&lt;=50,5,IF(T4081&lt;=100,6,IF(T4081&lt;=250,7,8)))))))</f>
        <v>2</v>
      </c>
      <c r="V4081" s="21" t="n">
        <f aca="false">IF(AND(OR(Dashboard!$T$3="All",R4081=Dashboard!$T$3),OR(Dashboard!$T$4="All",D4081=Dashboard!$T$4)),1,0)</f>
        <v>1</v>
      </c>
      <c r="W4081" s="21" t="n">
        <f aca="false">IF(V4081=1,T4081+ROW()/10000000,0)</f>
        <v>14.4004081</v>
      </c>
    </row>
    <row r="4082" customFormat="false" ht="15" hidden="false" customHeight="false" outlineLevel="0" collapsed="false">
      <c r="A4082" s="0" t="n">
        <v>8376</v>
      </c>
      <c r="B4082" s="0" t="s">
        <v>2408</v>
      </c>
      <c r="C4082" s="0" t="n">
        <v>1</v>
      </c>
      <c r="D4082" s="0" t="s">
        <v>6924</v>
      </c>
      <c r="E4082" s="0" t="s">
        <v>9933</v>
      </c>
      <c r="F4082" s="0" t="s">
        <v>9847</v>
      </c>
      <c r="G4082" s="0" t="s">
        <v>9848</v>
      </c>
      <c r="H4082" s="0" t="s">
        <v>3392</v>
      </c>
      <c r="I4082" s="0" t="s">
        <v>2123</v>
      </c>
      <c r="J4082" s="0" t="s">
        <v>47</v>
      </c>
      <c r="K4082" s="0" t="s">
        <v>47</v>
      </c>
      <c r="L4082" s="0" t="s">
        <v>47</v>
      </c>
      <c r="M4082" s="0" t="s">
        <v>47</v>
      </c>
      <c r="N4082" s="0" t="n">
        <v>2</v>
      </c>
      <c r="O4082" s="0" t="n">
        <v>113</v>
      </c>
      <c r="P4082" s="0" t="n">
        <v>700</v>
      </c>
      <c r="Q4082" s="0" t="n">
        <v>2.4</v>
      </c>
      <c r="R4082" s="0" t="str">
        <f aca="false">INDEX(Lookup!$B$4:$B$18,MATCH(C4082,Lookup!$A$4:$A$18,0))</f>
        <v>India</v>
      </c>
      <c r="S4082" s="20" t="n">
        <f aca="false">INDEX(Lookup!$D$4:$D$18,MATCH(C4082,Lookup!$A$4:$A$18,0))</f>
        <v>0.012</v>
      </c>
      <c r="T4082" s="21" t="n">
        <f aca="false">ROUND(P4082*S4082,2)</f>
        <v>8.4</v>
      </c>
      <c r="U4082" s="21" t="n">
        <f aca="false">IF(T4082&lt;=10,1,IF(T4082&lt;=20,2,IF(T4082&lt;=30,3,IF(T4082&lt;=40,4,IF(T4082&lt;=50,5,IF(T4082&lt;=100,6,IF(T4082&lt;=250,7,8)))))))</f>
        <v>1</v>
      </c>
      <c r="V4082" s="21" t="n">
        <f aca="false">IF(AND(OR(Dashboard!$T$3="All",R4082=Dashboard!$T$3),OR(Dashboard!$T$4="All",D4082=Dashboard!$T$4)),1,0)</f>
        <v>1</v>
      </c>
      <c r="W4082" s="21" t="n">
        <f aca="false">IF(V4082=1,T4082+ROW()/10000000,0)</f>
        <v>8.4004082</v>
      </c>
    </row>
    <row r="4083" customFormat="false" ht="15" hidden="false" customHeight="false" outlineLevel="0" collapsed="false">
      <c r="A4083" s="0" t="n">
        <v>8619</v>
      </c>
      <c r="B4083" s="0" t="s">
        <v>9934</v>
      </c>
      <c r="C4083" s="0" t="n">
        <v>1</v>
      </c>
      <c r="D4083" s="0" t="s">
        <v>6924</v>
      </c>
      <c r="E4083" s="0" t="s">
        <v>9935</v>
      </c>
      <c r="F4083" s="0" t="s">
        <v>9847</v>
      </c>
      <c r="G4083" s="0" t="s">
        <v>9848</v>
      </c>
      <c r="H4083" s="0" t="s">
        <v>9936</v>
      </c>
      <c r="I4083" s="0" t="s">
        <v>2123</v>
      </c>
      <c r="J4083" s="0" t="s">
        <v>47</v>
      </c>
      <c r="K4083" s="0" t="s">
        <v>46</v>
      </c>
      <c r="L4083" s="0" t="s">
        <v>47</v>
      </c>
      <c r="M4083" s="0" t="s">
        <v>47</v>
      </c>
      <c r="N4083" s="0" t="n">
        <v>1</v>
      </c>
      <c r="O4083" s="0" t="n">
        <v>166</v>
      </c>
      <c r="P4083" s="0" t="n">
        <v>400</v>
      </c>
      <c r="Q4083" s="0" t="n">
        <v>2.4</v>
      </c>
      <c r="R4083" s="0" t="str">
        <f aca="false">INDEX(Lookup!$B$4:$B$18,MATCH(C4083,Lookup!$A$4:$A$18,0))</f>
        <v>India</v>
      </c>
      <c r="S4083" s="20" t="n">
        <f aca="false">INDEX(Lookup!$D$4:$D$18,MATCH(C4083,Lookup!$A$4:$A$18,0))</f>
        <v>0.012</v>
      </c>
      <c r="T4083" s="21" t="n">
        <f aca="false">ROUND(P4083*S4083,2)</f>
        <v>4.8</v>
      </c>
      <c r="U4083" s="21" t="n">
        <f aca="false">IF(T4083&lt;=10,1,IF(T4083&lt;=20,2,IF(T4083&lt;=30,3,IF(T4083&lt;=40,4,IF(T4083&lt;=50,5,IF(T4083&lt;=100,6,IF(T4083&lt;=250,7,8)))))))</f>
        <v>1</v>
      </c>
      <c r="V4083" s="21" t="n">
        <f aca="false">IF(AND(OR(Dashboard!$T$3="All",R4083=Dashboard!$T$3),OR(Dashboard!$T$4="All",D4083=Dashboard!$T$4)),1,0)</f>
        <v>1</v>
      </c>
      <c r="W4083" s="21" t="n">
        <f aca="false">IF(V4083=1,T4083+ROW()/10000000,0)</f>
        <v>4.8004083</v>
      </c>
    </row>
    <row r="4084" customFormat="false" ht="15" hidden="false" customHeight="false" outlineLevel="0" collapsed="false">
      <c r="A4084" s="0" t="n">
        <v>18228125</v>
      </c>
      <c r="B4084" s="0" t="s">
        <v>9937</v>
      </c>
      <c r="C4084" s="0" t="n">
        <v>1</v>
      </c>
      <c r="D4084" s="0" t="s">
        <v>6924</v>
      </c>
      <c r="E4084" s="0" t="s">
        <v>9938</v>
      </c>
      <c r="F4084" s="0" t="s">
        <v>9847</v>
      </c>
      <c r="G4084" s="0" t="s">
        <v>9848</v>
      </c>
      <c r="H4084" s="0" t="s">
        <v>2868</v>
      </c>
      <c r="I4084" s="0" t="s">
        <v>2123</v>
      </c>
      <c r="J4084" s="0" t="s">
        <v>47</v>
      </c>
      <c r="K4084" s="0" t="s">
        <v>47</v>
      </c>
      <c r="L4084" s="0" t="s">
        <v>47</v>
      </c>
      <c r="M4084" s="0" t="s">
        <v>47</v>
      </c>
      <c r="N4084" s="0" t="n">
        <v>2</v>
      </c>
      <c r="O4084" s="0" t="n">
        <v>71</v>
      </c>
      <c r="P4084" s="0" t="n">
        <v>500</v>
      </c>
      <c r="Q4084" s="0" t="n">
        <v>4.1</v>
      </c>
      <c r="R4084" s="0" t="str">
        <f aca="false">INDEX(Lookup!$B$4:$B$18,MATCH(C4084,Lookup!$A$4:$A$18,0))</f>
        <v>India</v>
      </c>
      <c r="S4084" s="20" t="n">
        <f aca="false">INDEX(Lookup!$D$4:$D$18,MATCH(C4084,Lookup!$A$4:$A$18,0))</f>
        <v>0.012</v>
      </c>
      <c r="T4084" s="21" t="n">
        <f aca="false">ROUND(P4084*S4084,2)</f>
        <v>6</v>
      </c>
      <c r="U4084" s="21" t="n">
        <f aca="false">IF(T4084&lt;=10,1,IF(T4084&lt;=20,2,IF(T4084&lt;=30,3,IF(T4084&lt;=40,4,IF(T4084&lt;=50,5,IF(T4084&lt;=100,6,IF(T4084&lt;=250,7,8)))))))</f>
        <v>1</v>
      </c>
      <c r="V4084" s="21" t="n">
        <f aca="false">IF(AND(OR(Dashboard!$T$3="All",R4084=Dashboard!$T$3),OR(Dashboard!$T$4="All",D4084=Dashboard!$T$4)),1,0)</f>
        <v>1</v>
      </c>
      <c r="W4084" s="21" t="n">
        <f aca="false">IF(V4084=1,T4084+ROW()/10000000,0)</f>
        <v>6.0004084</v>
      </c>
    </row>
    <row r="4085" customFormat="false" ht="15" hidden="false" customHeight="false" outlineLevel="0" collapsed="false">
      <c r="A4085" s="0" t="n">
        <v>306026</v>
      </c>
      <c r="B4085" s="0" t="s">
        <v>9939</v>
      </c>
      <c r="C4085" s="0" t="n">
        <v>1</v>
      </c>
      <c r="D4085" s="0" t="s">
        <v>6924</v>
      </c>
      <c r="E4085" s="0" t="s">
        <v>9940</v>
      </c>
      <c r="F4085" s="0" t="s">
        <v>9941</v>
      </c>
      <c r="G4085" s="0" t="s">
        <v>9942</v>
      </c>
      <c r="H4085" s="0" t="s">
        <v>1615</v>
      </c>
      <c r="I4085" s="0" t="s">
        <v>2123</v>
      </c>
      <c r="J4085" s="0" t="s">
        <v>47</v>
      </c>
      <c r="K4085" s="0" t="s">
        <v>47</v>
      </c>
      <c r="L4085" s="0" t="s">
        <v>47</v>
      </c>
      <c r="M4085" s="0" t="s">
        <v>47</v>
      </c>
      <c r="N4085" s="0" t="n">
        <v>4</v>
      </c>
      <c r="O4085" s="0" t="n">
        <v>17</v>
      </c>
      <c r="P4085" s="0" t="n">
        <v>2000</v>
      </c>
      <c r="Q4085" s="0" t="n">
        <v>3.2</v>
      </c>
      <c r="R4085" s="0" t="str">
        <f aca="false">INDEX(Lookup!$B$4:$B$18,MATCH(C4085,Lookup!$A$4:$A$18,0))</f>
        <v>India</v>
      </c>
      <c r="S4085" s="20" t="n">
        <f aca="false">INDEX(Lookup!$D$4:$D$18,MATCH(C4085,Lookup!$A$4:$A$18,0))</f>
        <v>0.012</v>
      </c>
      <c r="T4085" s="21" t="n">
        <f aca="false">ROUND(P4085*S4085,2)</f>
        <v>24</v>
      </c>
      <c r="U4085" s="21" t="n">
        <f aca="false">IF(T4085&lt;=10,1,IF(T4085&lt;=20,2,IF(T4085&lt;=30,3,IF(T4085&lt;=40,4,IF(T4085&lt;=50,5,IF(T4085&lt;=100,6,IF(T4085&lt;=250,7,8)))))))</f>
        <v>3</v>
      </c>
      <c r="V4085" s="21" t="n">
        <f aca="false">IF(AND(OR(Dashboard!$T$3="All",R4085=Dashboard!$T$3),OR(Dashboard!$T$4="All",D4085=Dashboard!$T$4)),1,0)</f>
        <v>1</v>
      </c>
      <c r="W4085" s="21" t="n">
        <f aca="false">IF(V4085=1,T4085+ROW()/10000000,0)</f>
        <v>24.0004085</v>
      </c>
    </row>
    <row r="4086" customFormat="false" ht="15" hidden="false" customHeight="false" outlineLevel="0" collapsed="false">
      <c r="A4086" s="0" t="n">
        <v>302636</v>
      </c>
      <c r="B4086" s="0" t="s">
        <v>9943</v>
      </c>
      <c r="C4086" s="0" t="n">
        <v>1</v>
      </c>
      <c r="D4086" s="0" t="s">
        <v>6924</v>
      </c>
      <c r="E4086" s="0" t="s">
        <v>9942</v>
      </c>
      <c r="F4086" s="0" t="s">
        <v>9941</v>
      </c>
      <c r="G4086" s="0" t="s">
        <v>9942</v>
      </c>
      <c r="H4086" s="0" t="s">
        <v>2868</v>
      </c>
      <c r="I4086" s="0" t="s">
        <v>2123</v>
      </c>
      <c r="J4086" s="0" t="s">
        <v>47</v>
      </c>
      <c r="K4086" s="0" t="s">
        <v>47</v>
      </c>
      <c r="L4086" s="0" t="s">
        <v>47</v>
      </c>
      <c r="M4086" s="0" t="s">
        <v>47</v>
      </c>
      <c r="N4086" s="0" t="n">
        <v>3</v>
      </c>
      <c r="O4086" s="0" t="n">
        <v>25</v>
      </c>
      <c r="P4086" s="0" t="n">
        <v>1000</v>
      </c>
      <c r="Q4086" s="0" t="n">
        <v>3.4</v>
      </c>
      <c r="R4086" s="0" t="str">
        <f aca="false">INDEX(Lookup!$B$4:$B$18,MATCH(C4086,Lookup!$A$4:$A$18,0))</f>
        <v>India</v>
      </c>
      <c r="S4086" s="20" t="n">
        <f aca="false">INDEX(Lookup!$D$4:$D$18,MATCH(C4086,Lookup!$A$4:$A$18,0))</f>
        <v>0.012</v>
      </c>
      <c r="T4086" s="21" t="n">
        <f aca="false">ROUND(P4086*S4086,2)</f>
        <v>12</v>
      </c>
      <c r="U4086" s="21" t="n">
        <f aca="false">IF(T4086&lt;=10,1,IF(T4086&lt;=20,2,IF(T4086&lt;=30,3,IF(T4086&lt;=40,4,IF(T4086&lt;=50,5,IF(T4086&lt;=100,6,IF(T4086&lt;=250,7,8)))))))</f>
        <v>2</v>
      </c>
      <c r="V4086" s="21" t="n">
        <f aca="false">IF(AND(OR(Dashboard!$T$3="All",R4086=Dashboard!$T$3),OR(Dashboard!$T$4="All",D4086=Dashboard!$T$4)),1,0)</f>
        <v>1</v>
      </c>
      <c r="W4086" s="21" t="n">
        <f aca="false">IF(V4086=1,T4086+ROW()/10000000,0)</f>
        <v>12.0004086</v>
      </c>
    </row>
    <row r="4087" customFormat="false" ht="15" hidden="false" customHeight="false" outlineLevel="0" collapsed="false">
      <c r="A4087" s="0" t="n">
        <v>18376494</v>
      </c>
      <c r="B4087" s="0" t="s">
        <v>9944</v>
      </c>
      <c r="C4087" s="0" t="n">
        <v>1</v>
      </c>
      <c r="D4087" s="0" t="s">
        <v>6924</v>
      </c>
      <c r="E4087" s="0" t="s">
        <v>9942</v>
      </c>
      <c r="F4087" s="0" t="s">
        <v>9941</v>
      </c>
      <c r="G4087" s="0" t="s">
        <v>9942</v>
      </c>
      <c r="H4087" s="0" t="s">
        <v>2228</v>
      </c>
      <c r="I4087" s="0" t="s">
        <v>2123</v>
      </c>
      <c r="J4087" s="0" t="s">
        <v>47</v>
      </c>
      <c r="K4087" s="0" t="s">
        <v>47</v>
      </c>
      <c r="L4087" s="0" t="s">
        <v>47</v>
      </c>
      <c r="M4087" s="0" t="s">
        <v>47</v>
      </c>
      <c r="N4087" s="0" t="n">
        <v>3</v>
      </c>
      <c r="O4087" s="0" t="n">
        <v>20</v>
      </c>
      <c r="P4087" s="0" t="n">
        <v>1200</v>
      </c>
      <c r="Q4087" s="0" t="n">
        <v>3.8</v>
      </c>
      <c r="R4087" s="0" t="str">
        <f aca="false">INDEX(Lookup!$B$4:$B$18,MATCH(C4087,Lookup!$A$4:$A$18,0))</f>
        <v>India</v>
      </c>
      <c r="S4087" s="20" t="n">
        <f aca="false">INDEX(Lookup!$D$4:$D$18,MATCH(C4087,Lookup!$A$4:$A$18,0))</f>
        <v>0.012</v>
      </c>
      <c r="T4087" s="21" t="n">
        <f aca="false">ROUND(P4087*S4087,2)</f>
        <v>14.4</v>
      </c>
      <c r="U4087" s="21" t="n">
        <f aca="false">IF(T4087&lt;=10,1,IF(T4087&lt;=20,2,IF(T4087&lt;=30,3,IF(T4087&lt;=40,4,IF(T4087&lt;=50,5,IF(T4087&lt;=100,6,IF(T4087&lt;=250,7,8)))))))</f>
        <v>2</v>
      </c>
      <c r="V4087" s="21" t="n">
        <f aca="false">IF(AND(OR(Dashboard!$T$3="All",R4087=Dashboard!$T$3),OR(Dashboard!$T$4="All",D4087=Dashboard!$T$4)),1,0)</f>
        <v>1</v>
      </c>
      <c r="W4087" s="21" t="n">
        <f aca="false">IF(V4087=1,T4087+ROW()/10000000,0)</f>
        <v>14.4004087</v>
      </c>
    </row>
    <row r="4088" customFormat="false" ht="15" hidden="false" customHeight="false" outlineLevel="0" collapsed="false">
      <c r="A4088" s="0" t="n">
        <v>2745</v>
      </c>
      <c r="B4088" s="0" t="s">
        <v>9945</v>
      </c>
      <c r="C4088" s="0" t="n">
        <v>1</v>
      </c>
      <c r="D4088" s="0" t="s">
        <v>6924</v>
      </c>
      <c r="E4088" s="0" t="s">
        <v>9942</v>
      </c>
      <c r="F4088" s="0" t="s">
        <v>9941</v>
      </c>
      <c r="G4088" s="0" t="s">
        <v>9942</v>
      </c>
      <c r="H4088" s="0" t="s">
        <v>4458</v>
      </c>
      <c r="I4088" s="0" t="s">
        <v>2123</v>
      </c>
      <c r="J4088" s="0" t="s">
        <v>47</v>
      </c>
      <c r="K4088" s="0" t="s">
        <v>47</v>
      </c>
      <c r="L4088" s="0" t="s">
        <v>47</v>
      </c>
      <c r="M4088" s="0" t="s">
        <v>47</v>
      </c>
      <c r="N4088" s="0" t="n">
        <v>4</v>
      </c>
      <c r="O4088" s="0" t="n">
        <v>45</v>
      </c>
      <c r="P4088" s="0" t="n">
        <v>3500</v>
      </c>
      <c r="Q4088" s="0" t="n">
        <v>3.5</v>
      </c>
      <c r="R4088" s="0" t="str">
        <f aca="false">INDEX(Lookup!$B$4:$B$18,MATCH(C4088,Lookup!$A$4:$A$18,0))</f>
        <v>India</v>
      </c>
      <c r="S4088" s="20" t="n">
        <f aca="false">INDEX(Lookup!$D$4:$D$18,MATCH(C4088,Lookup!$A$4:$A$18,0))</f>
        <v>0.012</v>
      </c>
      <c r="T4088" s="21" t="n">
        <f aca="false">ROUND(P4088*S4088,2)</f>
        <v>42</v>
      </c>
      <c r="U4088" s="21" t="n">
        <f aca="false">IF(T4088&lt;=10,1,IF(T4088&lt;=20,2,IF(T4088&lt;=30,3,IF(T4088&lt;=40,4,IF(T4088&lt;=50,5,IF(T4088&lt;=100,6,IF(T4088&lt;=250,7,8)))))))</f>
        <v>5</v>
      </c>
      <c r="V4088" s="21" t="n">
        <f aca="false">IF(AND(OR(Dashboard!$T$3="All",R4088=Dashboard!$T$3),OR(Dashboard!$T$4="All",D4088=Dashboard!$T$4)),1,0)</f>
        <v>1</v>
      </c>
      <c r="W4088" s="21" t="n">
        <f aca="false">IF(V4088=1,T4088+ROW()/10000000,0)</f>
        <v>42.0004088</v>
      </c>
    </row>
    <row r="4089" customFormat="false" ht="15" hidden="false" customHeight="false" outlineLevel="0" collapsed="false">
      <c r="A4089" s="0" t="n">
        <v>2742</v>
      </c>
      <c r="B4089" s="0" t="s">
        <v>9946</v>
      </c>
      <c r="C4089" s="0" t="n">
        <v>1</v>
      </c>
      <c r="D4089" s="0" t="s">
        <v>6924</v>
      </c>
      <c r="E4089" s="0" t="s">
        <v>9942</v>
      </c>
      <c r="F4089" s="0" t="s">
        <v>9941</v>
      </c>
      <c r="G4089" s="0" t="s">
        <v>9942</v>
      </c>
      <c r="H4089" s="0" t="s">
        <v>2128</v>
      </c>
      <c r="I4089" s="0" t="s">
        <v>2123</v>
      </c>
      <c r="J4089" s="0" t="s">
        <v>47</v>
      </c>
      <c r="K4089" s="0" t="s">
        <v>47</v>
      </c>
      <c r="L4089" s="0" t="s">
        <v>47</v>
      </c>
      <c r="M4089" s="0" t="s">
        <v>47</v>
      </c>
      <c r="N4089" s="0" t="n">
        <v>4</v>
      </c>
      <c r="O4089" s="0" t="n">
        <v>2826</v>
      </c>
      <c r="P4089" s="0" t="n">
        <v>6500</v>
      </c>
      <c r="Q4089" s="0" t="n">
        <v>4.4</v>
      </c>
      <c r="R4089" s="0" t="str">
        <f aca="false">INDEX(Lookup!$B$4:$B$18,MATCH(C4089,Lookup!$A$4:$A$18,0))</f>
        <v>India</v>
      </c>
      <c r="S4089" s="20" t="n">
        <f aca="false">INDEX(Lookup!$D$4:$D$18,MATCH(C4089,Lookup!$A$4:$A$18,0))</f>
        <v>0.012</v>
      </c>
      <c r="T4089" s="21" t="n">
        <f aca="false">ROUND(P4089*S4089,2)</f>
        <v>78</v>
      </c>
      <c r="U4089" s="21" t="n">
        <f aca="false">IF(T4089&lt;=10,1,IF(T4089&lt;=20,2,IF(T4089&lt;=30,3,IF(T4089&lt;=40,4,IF(T4089&lt;=50,5,IF(T4089&lt;=100,6,IF(T4089&lt;=250,7,8)))))))</f>
        <v>6</v>
      </c>
      <c r="V4089" s="21" t="n">
        <f aca="false">IF(AND(OR(Dashboard!$T$3="All",R4089=Dashboard!$T$3),OR(Dashboard!$T$4="All",D4089=Dashboard!$T$4)),1,0)</f>
        <v>1</v>
      </c>
      <c r="W4089" s="21" t="n">
        <f aca="false">IF(V4089=1,T4089+ROW()/10000000,0)</f>
        <v>78.0004089</v>
      </c>
    </row>
    <row r="4090" customFormat="false" ht="15" hidden="false" customHeight="false" outlineLevel="0" collapsed="false">
      <c r="A4090" s="0" t="n">
        <v>309548</v>
      </c>
      <c r="B4090" s="0" t="s">
        <v>9947</v>
      </c>
      <c r="C4090" s="0" t="n">
        <v>1</v>
      </c>
      <c r="D4090" s="0" t="s">
        <v>6924</v>
      </c>
      <c r="E4090" s="0" t="s">
        <v>9940</v>
      </c>
      <c r="F4090" s="0" t="s">
        <v>9941</v>
      </c>
      <c r="G4090" s="0" t="s">
        <v>9942</v>
      </c>
      <c r="H4090" s="0" t="s">
        <v>9948</v>
      </c>
      <c r="I4090" s="0" t="s">
        <v>2123</v>
      </c>
      <c r="J4090" s="0" t="s">
        <v>47</v>
      </c>
      <c r="K4090" s="0" t="s">
        <v>47</v>
      </c>
      <c r="L4090" s="0" t="s">
        <v>47</v>
      </c>
      <c r="M4090" s="0" t="s">
        <v>47</v>
      </c>
      <c r="N4090" s="0" t="n">
        <v>4</v>
      </c>
      <c r="O4090" s="0" t="n">
        <v>188</v>
      </c>
      <c r="P4090" s="0" t="n">
        <v>7000</v>
      </c>
      <c r="Q4090" s="0" t="n">
        <v>4.1</v>
      </c>
      <c r="R4090" s="0" t="str">
        <f aca="false">INDEX(Lookup!$B$4:$B$18,MATCH(C4090,Lookup!$A$4:$A$18,0))</f>
        <v>India</v>
      </c>
      <c r="S4090" s="20" t="n">
        <f aca="false">INDEX(Lookup!$D$4:$D$18,MATCH(C4090,Lookup!$A$4:$A$18,0))</f>
        <v>0.012</v>
      </c>
      <c r="T4090" s="21" t="n">
        <f aca="false">ROUND(P4090*S4090,2)</f>
        <v>84</v>
      </c>
      <c r="U4090" s="21" t="n">
        <f aca="false">IF(T4090&lt;=10,1,IF(T4090&lt;=20,2,IF(T4090&lt;=30,3,IF(T4090&lt;=40,4,IF(T4090&lt;=50,5,IF(T4090&lt;=100,6,IF(T4090&lt;=250,7,8)))))))</f>
        <v>6</v>
      </c>
      <c r="V4090" s="21" t="n">
        <f aca="false">IF(AND(OR(Dashboard!$T$3="All",R4090=Dashboard!$T$3),OR(Dashboard!$T$4="All",D4090=Dashboard!$T$4)),1,0)</f>
        <v>1</v>
      </c>
      <c r="W4090" s="21" t="n">
        <f aca="false">IF(V4090=1,T4090+ROW()/10000000,0)</f>
        <v>84.000409</v>
      </c>
    </row>
    <row r="4091" customFormat="false" ht="15" hidden="false" customHeight="false" outlineLevel="0" collapsed="false">
      <c r="A4091" s="0" t="n">
        <v>311078</v>
      </c>
      <c r="B4091" s="0" t="s">
        <v>9949</v>
      </c>
      <c r="C4091" s="0" t="n">
        <v>1</v>
      </c>
      <c r="D4091" s="0" t="s">
        <v>6924</v>
      </c>
      <c r="E4091" s="0" t="s">
        <v>9950</v>
      </c>
      <c r="F4091" s="0" t="s">
        <v>9951</v>
      </c>
      <c r="G4091" s="0" t="s">
        <v>9952</v>
      </c>
      <c r="H4091" s="0" t="s">
        <v>2128</v>
      </c>
      <c r="I4091" s="0" t="s">
        <v>2123</v>
      </c>
      <c r="J4091" s="0" t="s">
        <v>47</v>
      </c>
      <c r="K4091" s="0" t="s">
        <v>47</v>
      </c>
      <c r="L4091" s="0" t="s">
        <v>47</v>
      </c>
      <c r="M4091" s="0" t="s">
        <v>47</v>
      </c>
      <c r="N4091" s="0" t="n">
        <v>1</v>
      </c>
      <c r="O4091" s="0" t="n">
        <v>26</v>
      </c>
      <c r="P4091" s="0" t="n">
        <v>400</v>
      </c>
      <c r="Q4091" s="0" t="n">
        <v>3.2</v>
      </c>
      <c r="R4091" s="0" t="str">
        <f aca="false">INDEX(Lookup!$B$4:$B$18,MATCH(C4091,Lookup!$A$4:$A$18,0))</f>
        <v>India</v>
      </c>
      <c r="S4091" s="20" t="n">
        <f aca="false">INDEX(Lookup!$D$4:$D$18,MATCH(C4091,Lookup!$A$4:$A$18,0))</f>
        <v>0.012</v>
      </c>
      <c r="T4091" s="21" t="n">
        <f aca="false">ROUND(P4091*S4091,2)</f>
        <v>4.8</v>
      </c>
      <c r="U4091" s="21" t="n">
        <f aca="false">IF(T4091&lt;=10,1,IF(T4091&lt;=20,2,IF(T4091&lt;=30,3,IF(T4091&lt;=40,4,IF(T4091&lt;=50,5,IF(T4091&lt;=100,6,IF(T4091&lt;=250,7,8)))))))</f>
        <v>1</v>
      </c>
      <c r="V4091" s="21" t="n">
        <f aca="false">IF(AND(OR(Dashboard!$T$3="All",R4091=Dashboard!$T$3),OR(Dashboard!$T$4="All",D4091=Dashboard!$T$4)),1,0)</f>
        <v>1</v>
      </c>
      <c r="W4091" s="21" t="n">
        <f aca="false">IF(V4091=1,T4091+ROW()/10000000,0)</f>
        <v>4.8004091</v>
      </c>
    </row>
    <row r="4092" customFormat="false" ht="15" hidden="false" customHeight="false" outlineLevel="0" collapsed="false">
      <c r="A4092" s="0" t="n">
        <v>18144464</v>
      </c>
      <c r="B4092" s="0" t="s">
        <v>9953</v>
      </c>
      <c r="C4092" s="0" t="n">
        <v>1</v>
      </c>
      <c r="D4092" s="0" t="s">
        <v>6924</v>
      </c>
      <c r="E4092" s="0" t="s">
        <v>9954</v>
      </c>
      <c r="F4092" s="0" t="s">
        <v>9951</v>
      </c>
      <c r="G4092" s="0" t="s">
        <v>9952</v>
      </c>
      <c r="H4092" s="0" t="s">
        <v>2128</v>
      </c>
      <c r="I4092" s="0" t="s">
        <v>2123</v>
      </c>
      <c r="J4092" s="0" t="s">
        <v>47</v>
      </c>
      <c r="K4092" s="0" t="s">
        <v>47</v>
      </c>
      <c r="L4092" s="0" t="s">
        <v>47</v>
      </c>
      <c r="M4092" s="0" t="s">
        <v>47</v>
      </c>
      <c r="N4092" s="0" t="n">
        <v>1</v>
      </c>
      <c r="O4092" s="0" t="n">
        <v>10</v>
      </c>
      <c r="P4092" s="0" t="n">
        <v>200</v>
      </c>
      <c r="Q4092" s="0" t="n">
        <v>3.1</v>
      </c>
      <c r="R4092" s="0" t="str">
        <f aca="false">INDEX(Lookup!$B$4:$B$18,MATCH(C4092,Lookup!$A$4:$A$18,0))</f>
        <v>India</v>
      </c>
      <c r="S4092" s="20" t="n">
        <f aca="false">INDEX(Lookup!$D$4:$D$18,MATCH(C4092,Lookup!$A$4:$A$18,0))</f>
        <v>0.012</v>
      </c>
      <c r="T4092" s="21" t="n">
        <f aca="false">ROUND(P4092*S4092,2)</f>
        <v>2.4</v>
      </c>
      <c r="U4092" s="21" t="n">
        <f aca="false">IF(T4092&lt;=10,1,IF(T4092&lt;=20,2,IF(T4092&lt;=30,3,IF(T4092&lt;=40,4,IF(T4092&lt;=50,5,IF(T4092&lt;=100,6,IF(T4092&lt;=250,7,8)))))))</f>
        <v>1</v>
      </c>
      <c r="V4092" s="21" t="n">
        <f aca="false">IF(AND(OR(Dashboard!$T$3="All",R4092=Dashboard!$T$3),OR(Dashboard!$T$4="All",D4092=Dashboard!$T$4)),1,0)</f>
        <v>1</v>
      </c>
      <c r="W4092" s="21" t="n">
        <f aca="false">IF(V4092=1,T4092+ROW()/10000000,0)</f>
        <v>2.4004092</v>
      </c>
    </row>
    <row r="4093" customFormat="false" ht="15" hidden="false" customHeight="false" outlineLevel="0" collapsed="false">
      <c r="A4093" s="0" t="n">
        <v>311117</v>
      </c>
      <c r="B4093" s="0" t="s">
        <v>2296</v>
      </c>
      <c r="C4093" s="0" t="n">
        <v>1</v>
      </c>
      <c r="D4093" s="0" t="s">
        <v>6924</v>
      </c>
      <c r="E4093" s="0" t="s">
        <v>9955</v>
      </c>
      <c r="F4093" s="0" t="s">
        <v>9951</v>
      </c>
      <c r="G4093" s="0" t="s">
        <v>9952</v>
      </c>
      <c r="H4093" s="0" t="s">
        <v>1898</v>
      </c>
      <c r="I4093" s="0" t="s">
        <v>2123</v>
      </c>
      <c r="J4093" s="0" t="s">
        <v>47</v>
      </c>
      <c r="K4093" s="0" t="s">
        <v>47</v>
      </c>
      <c r="L4093" s="0" t="s">
        <v>47</v>
      </c>
      <c r="M4093" s="0" t="s">
        <v>47</v>
      </c>
      <c r="N4093" s="0" t="n">
        <v>2</v>
      </c>
      <c r="O4093" s="0" t="n">
        <v>25</v>
      </c>
      <c r="P4093" s="0" t="n">
        <v>500</v>
      </c>
      <c r="Q4093" s="0" t="n">
        <v>3.2</v>
      </c>
      <c r="R4093" s="0" t="str">
        <f aca="false">INDEX(Lookup!$B$4:$B$18,MATCH(C4093,Lookup!$A$4:$A$18,0))</f>
        <v>India</v>
      </c>
      <c r="S4093" s="20" t="n">
        <f aca="false">INDEX(Lookup!$D$4:$D$18,MATCH(C4093,Lookup!$A$4:$A$18,0))</f>
        <v>0.012</v>
      </c>
      <c r="T4093" s="21" t="n">
        <f aca="false">ROUND(P4093*S4093,2)</f>
        <v>6</v>
      </c>
      <c r="U4093" s="21" t="n">
        <f aca="false">IF(T4093&lt;=10,1,IF(T4093&lt;=20,2,IF(T4093&lt;=30,3,IF(T4093&lt;=40,4,IF(T4093&lt;=50,5,IF(T4093&lt;=100,6,IF(T4093&lt;=250,7,8)))))))</f>
        <v>1</v>
      </c>
      <c r="V4093" s="21" t="n">
        <f aca="false">IF(AND(OR(Dashboard!$T$3="All",R4093=Dashboard!$T$3),OR(Dashboard!$T$4="All",D4093=Dashboard!$T$4)),1,0)</f>
        <v>1</v>
      </c>
      <c r="W4093" s="21" t="n">
        <f aca="false">IF(V4093=1,T4093+ROW()/10000000,0)</f>
        <v>6.0004093</v>
      </c>
    </row>
    <row r="4094" customFormat="false" ht="15" hidden="false" customHeight="false" outlineLevel="0" collapsed="false">
      <c r="A4094" s="0" t="n">
        <v>303261</v>
      </c>
      <c r="B4094" s="0" t="s">
        <v>9956</v>
      </c>
      <c r="C4094" s="0" t="n">
        <v>1</v>
      </c>
      <c r="D4094" s="0" t="s">
        <v>6924</v>
      </c>
      <c r="E4094" s="0" t="s">
        <v>9957</v>
      </c>
      <c r="F4094" s="0" t="s">
        <v>9951</v>
      </c>
      <c r="G4094" s="0" t="s">
        <v>9952</v>
      </c>
      <c r="H4094" s="0" t="s">
        <v>2310</v>
      </c>
      <c r="I4094" s="0" t="s">
        <v>2123</v>
      </c>
      <c r="J4094" s="0" t="s">
        <v>47</v>
      </c>
      <c r="K4094" s="0" t="s">
        <v>47</v>
      </c>
      <c r="L4094" s="0" t="s">
        <v>47</v>
      </c>
      <c r="M4094" s="0" t="s">
        <v>47</v>
      </c>
      <c r="N4094" s="0" t="n">
        <v>1</v>
      </c>
      <c r="O4094" s="0" t="n">
        <v>117</v>
      </c>
      <c r="P4094" s="0" t="n">
        <v>300</v>
      </c>
      <c r="Q4094" s="0" t="n">
        <v>3.5</v>
      </c>
      <c r="R4094" s="0" t="str">
        <f aca="false">INDEX(Lookup!$B$4:$B$18,MATCH(C4094,Lookup!$A$4:$A$18,0))</f>
        <v>India</v>
      </c>
      <c r="S4094" s="20" t="n">
        <f aca="false">INDEX(Lookup!$D$4:$D$18,MATCH(C4094,Lookup!$A$4:$A$18,0))</f>
        <v>0.012</v>
      </c>
      <c r="T4094" s="21" t="n">
        <f aca="false">ROUND(P4094*S4094,2)</f>
        <v>3.6</v>
      </c>
      <c r="U4094" s="21" t="n">
        <f aca="false">IF(T4094&lt;=10,1,IF(T4094&lt;=20,2,IF(T4094&lt;=30,3,IF(T4094&lt;=40,4,IF(T4094&lt;=50,5,IF(T4094&lt;=100,6,IF(T4094&lt;=250,7,8)))))))</f>
        <v>1</v>
      </c>
      <c r="V4094" s="21" t="n">
        <f aca="false">IF(AND(OR(Dashboard!$T$3="All",R4094=Dashboard!$T$3),OR(Dashboard!$T$4="All",D4094=Dashboard!$T$4)),1,0)</f>
        <v>1</v>
      </c>
      <c r="W4094" s="21" t="n">
        <f aca="false">IF(V4094=1,T4094+ROW()/10000000,0)</f>
        <v>3.6004094</v>
      </c>
    </row>
    <row r="4095" customFormat="false" ht="15" hidden="false" customHeight="false" outlineLevel="0" collapsed="false">
      <c r="A4095" s="0" t="n">
        <v>18037812</v>
      </c>
      <c r="B4095" s="0" t="s">
        <v>7222</v>
      </c>
      <c r="C4095" s="0" t="n">
        <v>1</v>
      </c>
      <c r="D4095" s="0" t="s">
        <v>6924</v>
      </c>
      <c r="E4095" s="0" t="s">
        <v>9958</v>
      </c>
      <c r="F4095" s="0" t="s">
        <v>9959</v>
      </c>
      <c r="G4095" s="0" t="s">
        <v>9960</v>
      </c>
      <c r="H4095" s="0" t="s">
        <v>402</v>
      </c>
      <c r="I4095" s="0" t="s">
        <v>2123</v>
      </c>
      <c r="J4095" s="0" t="s">
        <v>47</v>
      </c>
      <c r="K4095" s="0" t="s">
        <v>47</v>
      </c>
      <c r="L4095" s="0" t="s">
        <v>47</v>
      </c>
      <c r="M4095" s="0" t="s">
        <v>47</v>
      </c>
      <c r="N4095" s="0" t="n">
        <v>1</v>
      </c>
      <c r="O4095" s="0" t="n">
        <v>11</v>
      </c>
      <c r="P4095" s="0" t="n">
        <v>350</v>
      </c>
      <c r="Q4095" s="0" t="n">
        <v>2.7</v>
      </c>
      <c r="R4095" s="0" t="str">
        <f aca="false">INDEX(Lookup!$B$4:$B$18,MATCH(C4095,Lookup!$A$4:$A$18,0))</f>
        <v>India</v>
      </c>
      <c r="S4095" s="20" t="n">
        <f aca="false">INDEX(Lookup!$D$4:$D$18,MATCH(C4095,Lookup!$A$4:$A$18,0))</f>
        <v>0.012</v>
      </c>
      <c r="T4095" s="21" t="n">
        <f aca="false">ROUND(P4095*S4095,2)</f>
        <v>4.2</v>
      </c>
      <c r="U4095" s="21" t="n">
        <f aca="false">IF(T4095&lt;=10,1,IF(T4095&lt;=20,2,IF(T4095&lt;=30,3,IF(T4095&lt;=40,4,IF(T4095&lt;=50,5,IF(T4095&lt;=100,6,IF(T4095&lt;=250,7,8)))))))</f>
        <v>1</v>
      </c>
      <c r="V4095" s="21" t="n">
        <f aca="false">IF(AND(OR(Dashboard!$T$3="All",R4095=Dashboard!$T$3),OR(Dashboard!$T$4="All",D4095=Dashboard!$T$4)),1,0)</f>
        <v>1</v>
      </c>
      <c r="W4095" s="21" t="n">
        <f aca="false">IF(V4095=1,T4095+ROW()/10000000,0)</f>
        <v>4.2004095</v>
      </c>
    </row>
    <row r="4096" customFormat="false" ht="15" hidden="false" customHeight="false" outlineLevel="0" collapsed="false">
      <c r="A4096" s="0" t="n">
        <v>18037793</v>
      </c>
      <c r="B4096" s="0" t="s">
        <v>9961</v>
      </c>
      <c r="C4096" s="0" t="n">
        <v>1</v>
      </c>
      <c r="D4096" s="0" t="s">
        <v>6924</v>
      </c>
      <c r="E4096" s="0" t="s">
        <v>9962</v>
      </c>
      <c r="F4096" s="0" t="s">
        <v>9959</v>
      </c>
      <c r="G4096" s="0" t="s">
        <v>9960</v>
      </c>
      <c r="H4096" s="0" t="s">
        <v>402</v>
      </c>
      <c r="I4096" s="0" t="s">
        <v>2123</v>
      </c>
      <c r="J4096" s="0" t="s">
        <v>47</v>
      </c>
      <c r="K4096" s="0" t="s">
        <v>47</v>
      </c>
      <c r="L4096" s="0" t="s">
        <v>47</v>
      </c>
      <c r="M4096" s="0" t="s">
        <v>47</v>
      </c>
      <c r="N4096" s="0" t="n">
        <v>1</v>
      </c>
      <c r="O4096" s="0" t="n">
        <v>6</v>
      </c>
      <c r="P4096" s="0" t="n">
        <v>100</v>
      </c>
      <c r="Q4096" s="0" t="n">
        <v>3.1</v>
      </c>
      <c r="R4096" s="0" t="str">
        <f aca="false">INDEX(Lookup!$B$4:$B$18,MATCH(C4096,Lookup!$A$4:$A$18,0))</f>
        <v>India</v>
      </c>
      <c r="S4096" s="20" t="n">
        <f aca="false">INDEX(Lookup!$D$4:$D$18,MATCH(C4096,Lookup!$A$4:$A$18,0))</f>
        <v>0.012</v>
      </c>
      <c r="T4096" s="21" t="n">
        <f aca="false">ROUND(P4096*S4096,2)</f>
        <v>1.2</v>
      </c>
      <c r="U4096" s="21" t="n">
        <f aca="false">IF(T4096&lt;=10,1,IF(T4096&lt;=20,2,IF(T4096&lt;=30,3,IF(T4096&lt;=40,4,IF(T4096&lt;=50,5,IF(T4096&lt;=100,6,IF(T4096&lt;=250,7,8)))))))</f>
        <v>1</v>
      </c>
      <c r="V4096" s="21" t="n">
        <f aca="false">IF(AND(OR(Dashboard!$T$3="All",R4096=Dashboard!$T$3),OR(Dashboard!$T$4="All",D4096=Dashboard!$T$4)),1,0)</f>
        <v>1</v>
      </c>
      <c r="W4096" s="21" t="n">
        <f aca="false">IF(V4096=1,T4096+ROW()/10000000,0)</f>
        <v>1.2004096</v>
      </c>
    </row>
    <row r="4097" customFormat="false" ht="15" hidden="false" customHeight="false" outlineLevel="0" collapsed="false">
      <c r="A4097" s="0" t="n">
        <v>301818</v>
      </c>
      <c r="B4097" s="0" t="s">
        <v>9963</v>
      </c>
      <c r="C4097" s="0" t="n">
        <v>1</v>
      </c>
      <c r="D4097" s="0" t="s">
        <v>6924</v>
      </c>
      <c r="E4097" s="0" t="s">
        <v>9964</v>
      </c>
      <c r="F4097" s="0" t="s">
        <v>9959</v>
      </c>
      <c r="G4097" s="0" t="s">
        <v>9960</v>
      </c>
      <c r="H4097" s="0" t="s">
        <v>3129</v>
      </c>
      <c r="I4097" s="0" t="s">
        <v>2123</v>
      </c>
      <c r="J4097" s="0" t="s">
        <v>47</v>
      </c>
      <c r="K4097" s="0" t="s">
        <v>47</v>
      </c>
      <c r="L4097" s="0" t="s">
        <v>47</v>
      </c>
      <c r="M4097" s="0" t="s">
        <v>47</v>
      </c>
      <c r="N4097" s="0" t="n">
        <v>1</v>
      </c>
      <c r="O4097" s="0" t="n">
        <v>9</v>
      </c>
      <c r="P4097" s="0" t="n">
        <v>400</v>
      </c>
      <c r="Q4097" s="0" t="n">
        <v>2.8</v>
      </c>
      <c r="R4097" s="0" t="str">
        <f aca="false">INDEX(Lookup!$B$4:$B$18,MATCH(C4097,Lookup!$A$4:$A$18,0))</f>
        <v>India</v>
      </c>
      <c r="S4097" s="20" t="n">
        <f aca="false">INDEX(Lookup!$D$4:$D$18,MATCH(C4097,Lookup!$A$4:$A$18,0))</f>
        <v>0.012</v>
      </c>
      <c r="T4097" s="21" t="n">
        <f aca="false">ROUND(P4097*S4097,2)</f>
        <v>4.8</v>
      </c>
      <c r="U4097" s="21" t="n">
        <f aca="false">IF(T4097&lt;=10,1,IF(T4097&lt;=20,2,IF(T4097&lt;=30,3,IF(T4097&lt;=40,4,IF(T4097&lt;=50,5,IF(T4097&lt;=100,6,IF(T4097&lt;=250,7,8)))))))</f>
        <v>1</v>
      </c>
      <c r="V4097" s="21" t="n">
        <f aca="false">IF(AND(OR(Dashboard!$T$3="All",R4097=Dashboard!$T$3),OR(Dashboard!$T$4="All",D4097=Dashboard!$T$4)),1,0)</f>
        <v>1</v>
      </c>
      <c r="W4097" s="21" t="n">
        <f aca="false">IF(V4097=1,T4097+ROW()/10000000,0)</f>
        <v>4.8004097</v>
      </c>
    </row>
    <row r="4098" customFormat="false" ht="15" hidden="false" customHeight="false" outlineLevel="0" collapsed="false">
      <c r="A4098" s="0" t="n">
        <v>18427235</v>
      </c>
      <c r="B4098" s="0" t="s">
        <v>7757</v>
      </c>
      <c r="C4098" s="0" t="n">
        <v>1</v>
      </c>
      <c r="D4098" s="0" t="s">
        <v>6924</v>
      </c>
      <c r="E4098" s="0" t="s">
        <v>9965</v>
      </c>
      <c r="F4098" s="0" t="s">
        <v>9959</v>
      </c>
      <c r="G4098" s="0" t="s">
        <v>9960</v>
      </c>
      <c r="H4098" s="0" t="s">
        <v>2128</v>
      </c>
      <c r="I4098" s="0" t="s">
        <v>2123</v>
      </c>
      <c r="J4098" s="0" t="s">
        <v>47</v>
      </c>
      <c r="K4098" s="0" t="s">
        <v>46</v>
      </c>
      <c r="L4098" s="0" t="s">
        <v>47</v>
      </c>
      <c r="M4098" s="0" t="s">
        <v>47</v>
      </c>
      <c r="N4098" s="0" t="n">
        <v>1</v>
      </c>
      <c r="O4098" s="0" t="n">
        <v>7</v>
      </c>
      <c r="P4098" s="0" t="n">
        <v>300</v>
      </c>
      <c r="Q4098" s="0" t="n">
        <v>3.1</v>
      </c>
      <c r="R4098" s="0" t="str">
        <f aca="false">INDEX(Lookup!$B$4:$B$18,MATCH(C4098,Lookup!$A$4:$A$18,0))</f>
        <v>India</v>
      </c>
      <c r="S4098" s="20" t="n">
        <f aca="false">INDEX(Lookup!$D$4:$D$18,MATCH(C4098,Lookup!$A$4:$A$18,0))</f>
        <v>0.012</v>
      </c>
      <c r="T4098" s="21" t="n">
        <f aca="false">ROUND(P4098*S4098,2)</f>
        <v>3.6</v>
      </c>
      <c r="U4098" s="21" t="n">
        <f aca="false">IF(T4098&lt;=10,1,IF(T4098&lt;=20,2,IF(T4098&lt;=30,3,IF(T4098&lt;=40,4,IF(T4098&lt;=50,5,IF(T4098&lt;=100,6,IF(T4098&lt;=250,7,8)))))))</f>
        <v>1</v>
      </c>
      <c r="V4098" s="21" t="n">
        <f aca="false">IF(AND(OR(Dashboard!$T$3="All",R4098=Dashboard!$T$3),OR(Dashboard!$T$4="All",D4098=Dashboard!$T$4)),1,0)</f>
        <v>1</v>
      </c>
      <c r="W4098" s="21" t="n">
        <f aca="false">IF(V4098=1,T4098+ROW()/10000000,0)</f>
        <v>3.6004098</v>
      </c>
    </row>
    <row r="4099" customFormat="false" ht="15" hidden="false" customHeight="false" outlineLevel="0" collapsed="false">
      <c r="A4099" s="0" t="n">
        <v>307002</v>
      </c>
      <c r="B4099" s="0" t="s">
        <v>9966</v>
      </c>
      <c r="C4099" s="0" t="n">
        <v>1</v>
      </c>
      <c r="D4099" s="0" t="s">
        <v>6924</v>
      </c>
      <c r="E4099" s="0" t="s">
        <v>9967</v>
      </c>
      <c r="F4099" s="0" t="s">
        <v>9959</v>
      </c>
      <c r="G4099" s="0" t="s">
        <v>9960</v>
      </c>
      <c r="H4099" s="0" t="s">
        <v>2349</v>
      </c>
      <c r="I4099" s="0" t="s">
        <v>2123</v>
      </c>
      <c r="J4099" s="0" t="s">
        <v>47</v>
      </c>
      <c r="K4099" s="0" t="s">
        <v>47</v>
      </c>
      <c r="L4099" s="0" t="s">
        <v>47</v>
      </c>
      <c r="M4099" s="0" t="s">
        <v>47</v>
      </c>
      <c r="N4099" s="0" t="n">
        <v>1</v>
      </c>
      <c r="O4099" s="0" t="n">
        <v>41</v>
      </c>
      <c r="P4099" s="0" t="n">
        <v>150</v>
      </c>
      <c r="Q4099" s="0" t="n">
        <v>2.8</v>
      </c>
      <c r="R4099" s="0" t="str">
        <f aca="false">INDEX(Lookup!$B$4:$B$18,MATCH(C4099,Lookup!$A$4:$A$18,0))</f>
        <v>India</v>
      </c>
      <c r="S4099" s="20" t="n">
        <f aca="false">INDEX(Lookup!$D$4:$D$18,MATCH(C4099,Lookup!$A$4:$A$18,0))</f>
        <v>0.012</v>
      </c>
      <c r="T4099" s="21" t="n">
        <f aca="false">ROUND(P4099*S4099,2)</f>
        <v>1.8</v>
      </c>
      <c r="U4099" s="21" t="n">
        <f aca="false">IF(T4099&lt;=10,1,IF(T4099&lt;=20,2,IF(T4099&lt;=30,3,IF(T4099&lt;=40,4,IF(T4099&lt;=50,5,IF(T4099&lt;=100,6,IF(T4099&lt;=250,7,8)))))))</f>
        <v>1</v>
      </c>
      <c r="V4099" s="21" t="n">
        <f aca="false">IF(AND(OR(Dashboard!$T$3="All",R4099=Dashboard!$T$3),OR(Dashboard!$T$4="All",D4099=Dashboard!$T$4)),1,0)</f>
        <v>1</v>
      </c>
      <c r="W4099" s="21" t="n">
        <f aca="false">IF(V4099=1,T4099+ROW()/10000000,0)</f>
        <v>1.8004099</v>
      </c>
    </row>
    <row r="4100" customFormat="false" ht="15" hidden="false" customHeight="false" outlineLevel="0" collapsed="false">
      <c r="A4100" s="0" t="n">
        <v>18037806</v>
      </c>
      <c r="B4100" s="0" t="s">
        <v>3113</v>
      </c>
      <c r="C4100" s="0" t="n">
        <v>1</v>
      </c>
      <c r="D4100" s="0" t="s">
        <v>6924</v>
      </c>
      <c r="E4100" s="0" t="s">
        <v>9968</v>
      </c>
      <c r="F4100" s="0" t="s">
        <v>9959</v>
      </c>
      <c r="G4100" s="0" t="s">
        <v>9960</v>
      </c>
      <c r="H4100" s="0" t="s">
        <v>153</v>
      </c>
      <c r="I4100" s="0" t="s">
        <v>2123</v>
      </c>
      <c r="J4100" s="0" t="s">
        <v>47</v>
      </c>
      <c r="K4100" s="0" t="s">
        <v>47</v>
      </c>
      <c r="L4100" s="0" t="s">
        <v>47</v>
      </c>
      <c r="M4100" s="0" t="s">
        <v>47</v>
      </c>
      <c r="N4100" s="0" t="n">
        <v>1</v>
      </c>
      <c r="O4100" s="0" t="n">
        <v>5</v>
      </c>
      <c r="P4100" s="0" t="n">
        <v>450</v>
      </c>
      <c r="Q4100" s="0" t="n">
        <v>3.1</v>
      </c>
      <c r="R4100" s="0" t="str">
        <f aca="false">INDEX(Lookup!$B$4:$B$18,MATCH(C4100,Lookup!$A$4:$A$18,0))</f>
        <v>India</v>
      </c>
      <c r="S4100" s="20" t="n">
        <f aca="false">INDEX(Lookup!$D$4:$D$18,MATCH(C4100,Lookup!$A$4:$A$18,0))</f>
        <v>0.012</v>
      </c>
      <c r="T4100" s="21" t="n">
        <f aca="false">ROUND(P4100*S4100,2)</f>
        <v>5.4</v>
      </c>
      <c r="U4100" s="21" t="n">
        <f aca="false">IF(T4100&lt;=10,1,IF(T4100&lt;=20,2,IF(T4100&lt;=30,3,IF(T4100&lt;=40,4,IF(T4100&lt;=50,5,IF(T4100&lt;=100,6,IF(T4100&lt;=250,7,8)))))))</f>
        <v>1</v>
      </c>
      <c r="V4100" s="21" t="n">
        <f aca="false">IF(AND(OR(Dashboard!$T$3="All",R4100=Dashboard!$T$3),OR(Dashboard!$T$4="All",D4100=Dashboard!$T$4)),1,0)</f>
        <v>1</v>
      </c>
      <c r="W4100" s="21" t="n">
        <f aca="false">IF(V4100=1,T4100+ROW()/10000000,0)</f>
        <v>5.40041</v>
      </c>
    </row>
    <row r="4101" customFormat="false" ht="15" hidden="false" customHeight="false" outlineLevel="0" collapsed="false">
      <c r="A4101" s="0" t="n">
        <v>309087</v>
      </c>
      <c r="B4101" s="0" t="s">
        <v>9969</v>
      </c>
      <c r="C4101" s="0" t="n">
        <v>1</v>
      </c>
      <c r="D4101" s="0" t="s">
        <v>6924</v>
      </c>
      <c r="E4101" s="0" t="s">
        <v>9970</v>
      </c>
      <c r="F4101" s="0" t="s">
        <v>9959</v>
      </c>
      <c r="G4101" s="0" t="s">
        <v>9960</v>
      </c>
      <c r="H4101" s="0" t="s">
        <v>69</v>
      </c>
      <c r="I4101" s="0" t="s">
        <v>2123</v>
      </c>
      <c r="J4101" s="0" t="s">
        <v>47</v>
      </c>
      <c r="K4101" s="0" t="s">
        <v>47</v>
      </c>
      <c r="L4101" s="0" t="s">
        <v>47</v>
      </c>
      <c r="M4101" s="0" t="s">
        <v>47</v>
      </c>
      <c r="N4101" s="0" t="n">
        <v>1</v>
      </c>
      <c r="O4101" s="0" t="n">
        <v>13</v>
      </c>
      <c r="P4101" s="0" t="n">
        <v>400</v>
      </c>
      <c r="Q4101" s="0" t="n">
        <v>3.1</v>
      </c>
      <c r="R4101" s="0" t="str">
        <f aca="false">INDEX(Lookup!$B$4:$B$18,MATCH(C4101,Lookup!$A$4:$A$18,0))</f>
        <v>India</v>
      </c>
      <c r="S4101" s="20" t="n">
        <f aca="false">INDEX(Lookup!$D$4:$D$18,MATCH(C4101,Lookup!$A$4:$A$18,0))</f>
        <v>0.012</v>
      </c>
      <c r="T4101" s="21" t="n">
        <f aca="false">ROUND(P4101*S4101,2)</f>
        <v>4.8</v>
      </c>
      <c r="U4101" s="21" t="n">
        <f aca="false">IF(T4101&lt;=10,1,IF(T4101&lt;=20,2,IF(T4101&lt;=30,3,IF(T4101&lt;=40,4,IF(T4101&lt;=50,5,IF(T4101&lt;=100,6,IF(T4101&lt;=250,7,8)))))))</f>
        <v>1</v>
      </c>
      <c r="V4101" s="21" t="n">
        <f aca="false">IF(AND(OR(Dashboard!$T$3="All",R4101=Dashboard!$T$3),OR(Dashboard!$T$4="All",D4101=Dashboard!$T$4)),1,0)</f>
        <v>1</v>
      </c>
      <c r="W4101" s="21" t="n">
        <f aca="false">IF(V4101=1,T4101+ROW()/10000000,0)</f>
        <v>4.8004101</v>
      </c>
    </row>
    <row r="4102" customFormat="false" ht="15" hidden="false" customHeight="false" outlineLevel="0" collapsed="false">
      <c r="A4102" s="0" t="n">
        <v>18367977</v>
      </c>
      <c r="B4102" s="0" t="s">
        <v>9971</v>
      </c>
      <c r="C4102" s="0" t="n">
        <v>1</v>
      </c>
      <c r="D4102" s="0" t="s">
        <v>6924</v>
      </c>
      <c r="E4102" s="0" t="s">
        <v>9972</v>
      </c>
      <c r="F4102" s="0" t="s">
        <v>9959</v>
      </c>
      <c r="G4102" s="0" t="s">
        <v>9960</v>
      </c>
      <c r="H4102" s="0" t="s">
        <v>4982</v>
      </c>
      <c r="I4102" s="0" t="s">
        <v>2123</v>
      </c>
      <c r="J4102" s="0" t="s">
        <v>47</v>
      </c>
      <c r="K4102" s="0" t="s">
        <v>46</v>
      </c>
      <c r="L4102" s="0" t="s">
        <v>47</v>
      </c>
      <c r="M4102" s="0" t="s">
        <v>47</v>
      </c>
      <c r="N4102" s="0" t="n">
        <v>2</v>
      </c>
      <c r="O4102" s="0" t="n">
        <v>6</v>
      </c>
      <c r="P4102" s="0" t="n">
        <v>600</v>
      </c>
      <c r="Q4102" s="0" t="n">
        <v>2.7</v>
      </c>
      <c r="R4102" s="0" t="str">
        <f aca="false">INDEX(Lookup!$B$4:$B$18,MATCH(C4102,Lookup!$A$4:$A$18,0))</f>
        <v>India</v>
      </c>
      <c r="S4102" s="20" t="n">
        <f aca="false">INDEX(Lookup!$D$4:$D$18,MATCH(C4102,Lookup!$A$4:$A$18,0))</f>
        <v>0.012</v>
      </c>
      <c r="T4102" s="21" t="n">
        <f aca="false">ROUND(P4102*S4102,2)</f>
        <v>7.2</v>
      </c>
      <c r="U4102" s="21" t="n">
        <f aca="false">IF(T4102&lt;=10,1,IF(T4102&lt;=20,2,IF(T4102&lt;=30,3,IF(T4102&lt;=40,4,IF(T4102&lt;=50,5,IF(T4102&lt;=100,6,IF(T4102&lt;=250,7,8)))))))</f>
        <v>1</v>
      </c>
      <c r="V4102" s="21" t="n">
        <f aca="false">IF(AND(OR(Dashboard!$T$3="All",R4102=Dashboard!$T$3),OR(Dashboard!$T$4="All",D4102=Dashboard!$T$4)),1,0)</f>
        <v>1</v>
      </c>
      <c r="W4102" s="21" t="n">
        <f aca="false">IF(V4102=1,T4102+ROW()/10000000,0)</f>
        <v>7.2004102</v>
      </c>
    </row>
    <row r="4103" customFormat="false" ht="15" hidden="false" customHeight="false" outlineLevel="0" collapsed="false">
      <c r="A4103" s="0" t="n">
        <v>1106</v>
      </c>
      <c r="B4103" s="0" t="s">
        <v>9973</v>
      </c>
      <c r="C4103" s="0" t="n">
        <v>1</v>
      </c>
      <c r="D4103" s="0" t="s">
        <v>6924</v>
      </c>
      <c r="E4103" s="0" t="s">
        <v>9974</v>
      </c>
      <c r="F4103" s="0" t="s">
        <v>9959</v>
      </c>
      <c r="G4103" s="0" t="s">
        <v>9960</v>
      </c>
      <c r="H4103" s="0" t="s">
        <v>2128</v>
      </c>
      <c r="I4103" s="0" t="s">
        <v>2123</v>
      </c>
      <c r="J4103" s="0" t="s">
        <v>47</v>
      </c>
      <c r="K4103" s="0" t="s">
        <v>47</v>
      </c>
      <c r="L4103" s="0" t="s">
        <v>47</v>
      </c>
      <c r="M4103" s="0" t="s">
        <v>47</v>
      </c>
      <c r="N4103" s="0" t="n">
        <v>1</v>
      </c>
      <c r="O4103" s="0" t="n">
        <v>59</v>
      </c>
      <c r="P4103" s="0" t="n">
        <v>350</v>
      </c>
      <c r="Q4103" s="0" t="n">
        <v>3.4</v>
      </c>
      <c r="R4103" s="0" t="str">
        <f aca="false">INDEX(Lookup!$B$4:$B$18,MATCH(C4103,Lookup!$A$4:$A$18,0))</f>
        <v>India</v>
      </c>
      <c r="S4103" s="20" t="n">
        <f aca="false">INDEX(Lookup!$D$4:$D$18,MATCH(C4103,Lookup!$A$4:$A$18,0))</f>
        <v>0.012</v>
      </c>
      <c r="T4103" s="21" t="n">
        <f aca="false">ROUND(P4103*S4103,2)</f>
        <v>4.2</v>
      </c>
      <c r="U4103" s="21" t="n">
        <f aca="false">IF(T4103&lt;=10,1,IF(T4103&lt;=20,2,IF(T4103&lt;=30,3,IF(T4103&lt;=40,4,IF(T4103&lt;=50,5,IF(T4103&lt;=100,6,IF(T4103&lt;=250,7,8)))))))</f>
        <v>1</v>
      </c>
      <c r="V4103" s="21" t="n">
        <f aca="false">IF(AND(OR(Dashboard!$T$3="All",R4103=Dashboard!$T$3),OR(Dashboard!$T$4="All",D4103=Dashboard!$T$4)),1,0)</f>
        <v>1</v>
      </c>
      <c r="W4103" s="21" t="n">
        <f aca="false">IF(V4103=1,T4103+ROW()/10000000,0)</f>
        <v>4.2004103</v>
      </c>
    </row>
    <row r="4104" customFormat="false" ht="15" hidden="false" customHeight="false" outlineLevel="0" collapsed="false">
      <c r="A4104" s="0" t="n">
        <v>301857</v>
      </c>
      <c r="B4104" s="0" t="s">
        <v>9975</v>
      </c>
      <c r="C4104" s="0" t="n">
        <v>1</v>
      </c>
      <c r="D4104" s="0" t="s">
        <v>6924</v>
      </c>
      <c r="E4104" s="0" t="s">
        <v>9976</v>
      </c>
      <c r="F4104" s="0" t="s">
        <v>9959</v>
      </c>
      <c r="G4104" s="0" t="s">
        <v>9960</v>
      </c>
      <c r="H4104" s="0" t="s">
        <v>2128</v>
      </c>
      <c r="I4104" s="0" t="s">
        <v>2123</v>
      </c>
      <c r="J4104" s="0" t="s">
        <v>47</v>
      </c>
      <c r="K4104" s="0" t="s">
        <v>47</v>
      </c>
      <c r="L4104" s="0" t="s">
        <v>47</v>
      </c>
      <c r="M4104" s="0" t="s">
        <v>47</v>
      </c>
      <c r="N4104" s="0" t="n">
        <v>1</v>
      </c>
      <c r="O4104" s="0" t="n">
        <v>15</v>
      </c>
      <c r="P4104" s="0" t="n">
        <v>300</v>
      </c>
      <c r="Q4104" s="0" t="n">
        <v>3.1</v>
      </c>
      <c r="R4104" s="0" t="str">
        <f aca="false">INDEX(Lookup!$B$4:$B$18,MATCH(C4104,Lookup!$A$4:$A$18,0))</f>
        <v>India</v>
      </c>
      <c r="S4104" s="20" t="n">
        <f aca="false">INDEX(Lookup!$D$4:$D$18,MATCH(C4104,Lookup!$A$4:$A$18,0))</f>
        <v>0.012</v>
      </c>
      <c r="T4104" s="21" t="n">
        <f aca="false">ROUND(P4104*S4104,2)</f>
        <v>3.6</v>
      </c>
      <c r="U4104" s="21" t="n">
        <f aca="false">IF(T4104&lt;=10,1,IF(T4104&lt;=20,2,IF(T4104&lt;=30,3,IF(T4104&lt;=40,4,IF(T4104&lt;=50,5,IF(T4104&lt;=100,6,IF(T4104&lt;=250,7,8)))))))</f>
        <v>1</v>
      </c>
      <c r="V4104" s="21" t="n">
        <f aca="false">IF(AND(OR(Dashboard!$T$3="All",R4104=Dashboard!$T$3),OR(Dashboard!$T$4="All",D4104=Dashboard!$T$4)),1,0)</f>
        <v>1</v>
      </c>
      <c r="W4104" s="21" t="n">
        <f aca="false">IF(V4104=1,T4104+ROW()/10000000,0)</f>
        <v>3.6004104</v>
      </c>
    </row>
    <row r="4105" customFormat="false" ht="15" hidden="false" customHeight="false" outlineLevel="0" collapsed="false">
      <c r="A4105" s="0" t="n">
        <v>302836</v>
      </c>
      <c r="B4105" s="0" t="s">
        <v>9977</v>
      </c>
      <c r="C4105" s="0" t="n">
        <v>1</v>
      </c>
      <c r="D4105" s="0" t="s">
        <v>6924</v>
      </c>
      <c r="E4105" s="0" t="s">
        <v>9978</v>
      </c>
      <c r="F4105" s="0" t="s">
        <v>9959</v>
      </c>
      <c r="G4105" s="0" t="s">
        <v>9960</v>
      </c>
      <c r="H4105" s="0" t="s">
        <v>7658</v>
      </c>
      <c r="I4105" s="0" t="s">
        <v>2123</v>
      </c>
      <c r="J4105" s="0" t="s">
        <v>47</v>
      </c>
      <c r="K4105" s="0" t="s">
        <v>46</v>
      </c>
      <c r="L4105" s="0" t="s">
        <v>47</v>
      </c>
      <c r="M4105" s="0" t="s">
        <v>47</v>
      </c>
      <c r="N4105" s="0" t="n">
        <v>1</v>
      </c>
      <c r="O4105" s="0" t="n">
        <v>18</v>
      </c>
      <c r="P4105" s="0" t="n">
        <v>100</v>
      </c>
      <c r="Q4105" s="0" t="n">
        <v>3.3</v>
      </c>
      <c r="R4105" s="0" t="str">
        <f aca="false">INDEX(Lookup!$B$4:$B$18,MATCH(C4105,Lookup!$A$4:$A$18,0))</f>
        <v>India</v>
      </c>
      <c r="S4105" s="20" t="n">
        <f aca="false">INDEX(Lookup!$D$4:$D$18,MATCH(C4105,Lookup!$A$4:$A$18,0))</f>
        <v>0.012</v>
      </c>
      <c r="T4105" s="21" t="n">
        <f aca="false">ROUND(P4105*S4105,2)</f>
        <v>1.2</v>
      </c>
      <c r="U4105" s="21" t="n">
        <f aca="false">IF(T4105&lt;=10,1,IF(T4105&lt;=20,2,IF(T4105&lt;=30,3,IF(T4105&lt;=40,4,IF(T4105&lt;=50,5,IF(T4105&lt;=100,6,IF(T4105&lt;=250,7,8)))))))</f>
        <v>1</v>
      </c>
      <c r="V4105" s="21" t="n">
        <f aca="false">IF(AND(OR(Dashboard!$T$3="All",R4105=Dashboard!$T$3),OR(Dashboard!$T$4="All",D4105=Dashboard!$T$4)),1,0)</f>
        <v>1</v>
      </c>
      <c r="W4105" s="21" t="n">
        <f aca="false">IF(V4105=1,T4105+ROW()/10000000,0)</f>
        <v>1.2004105</v>
      </c>
    </row>
    <row r="4106" customFormat="false" ht="15" hidden="false" customHeight="false" outlineLevel="0" collapsed="false">
      <c r="A4106" s="0" t="n">
        <v>18279090</v>
      </c>
      <c r="B4106" s="0" t="s">
        <v>9979</v>
      </c>
      <c r="C4106" s="0" t="n">
        <v>1</v>
      </c>
      <c r="D4106" s="0" t="s">
        <v>6924</v>
      </c>
      <c r="E4106" s="0" t="s">
        <v>9980</v>
      </c>
      <c r="F4106" s="0" t="s">
        <v>9959</v>
      </c>
      <c r="G4106" s="0" t="s">
        <v>9960</v>
      </c>
      <c r="H4106" s="0" t="s">
        <v>69</v>
      </c>
      <c r="I4106" s="0" t="s">
        <v>2123</v>
      </c>
      <c r="J4106" s="0" t="s">
        <v>47</v>
      </c>
      <c r="K4106" s="0" t="s">
        <v>46</v>
      </c>
      <c r="L4106" s="0" t="s">
        <v>47</v>
      </c>
      <c r="M4106" s="0" t="s">
        <v>47</v>
      </c>
      <c r="N4106" s="0" t="n">
        <v>1</v>
      </c>
      <c r="O4106" s="0" t="n">
        <v>37</v>
      </c>
      <c r="P4106" s="0" t="n">
        <v>350</v>
      </c>
      <c r="Q4106" s="0" t="n">
        <v>3.1</v>
      </c>
      <c r="R4106" s="0" t="str">
        <f aca="false">INDEX(Lookup!$B$4:$B$18,MATCH(C4106,Lookup!$A$4:$A$18,0))</f>
        <v>India</v>
      </c>
      <c r="S4106" s="20" t="n">
        <f aca="false">INDEX(Lookup!$D$4:$D$18,MATCH(C4106,Lookup!$A$4:$A$18,0))</f>
        <v>0.012</v>
      </c>
      <c r="T4106" s="21" t="n">
        <f aca="false">ROUND(P4106*S4106,2)</f>
        <v>4.2</v>
      </c>
      <c r="U4106" s="21" t="n">
        <f aca="false">IF(T4106&lt;=10,1,IF(T4106&lt;=20,2,IF(T4106&lt;=30,3,IF(T4106&lt;=40,4,IF(T4106&lt;=50,5,IF(T4106&lt;=100,6,IF(T4106&lt;=250,7,8)))))))</f>
        <v>1</v>
      </c>
      <c r="V4106" s="21" t="n">
        <f aca="false">IF(AND(OR(Dashboard!$T$3="All",R4106=Dashboard!$T$3),OR(Dashboard!$T$4="All",D4106=Dashboard!$T$4)),1,0)</f>
        <v>1</v>
      </c>
      <c r="W4106" s="21" t="n">
        <f aca="false">IF(V4106=1,T4106+ROW()/10000000,0)</f>
        <v>4.2004106</v>
      </c>
    </row>
    <row r="4107" customFormat="false" ht="15" hidden="false" customHeight="false" outlineLevel="0" collapsed="false">
      <c r="A4107" s="0" t="n">
        <v>300502</v>
      </c>
      <c r="B4107" s="0" t="s">
        <v>3094</v>
      </c>
      <c r="C4107" s="0" t="n">
        <v>1</v>
      </c>
      <c r="D4107" s="0" t="s">
        <v>6924</v>
      </c>
      <c r="E4107" s="0" t="s">
        <v>9981</v>
      </c>
      <c r="F4107" s="0" t="s">
        <v>9959</v>
      </c>
      <c r="G4107" s="0" t="s">
        <v>9960</v>
      </c>
      <c r="H4107" s="0" t="s">
        <v>156</v>
      </c>
      <c r="I4107" s="0" t="s">
        <v>2123</v>
      </c>
      <c r="J4107" s="0" t="s">
        <v>47</v>
      </c>
      <c r="K4107" s="0" t="s">
        <v>47</v>
      </c>
      <c r="L4107" s="0" t="s">
        <v>47</v>
      </c>
      <c r="M4107" s="0" t="s">
        <v>47</v>
      </c>
      <c r="N4107" s="0" t="n">
        <v>1</v>
      </c>
      <c r="O4107" s="0" t="n">
        <v>14</v>
      </c>
      <c r="P4107" s="0" t="n">
        <v>200</v>
      </c>
      <c r="Q4107" s="0" t="n">
        <v>3.2</v>
      </c>
      <c r="R4107" s="0" t="str">
        <f aca="false">INDEX(Lookup!$B$4:$B$18,MATCH(C4107,Lookup!$A$4:$A$18,0))</f>
        <v>India</v>
      </c>
      <c r="S4107" s="20" t="n">
        <f aca="false">INDEX(Lookup!$D$4:$D$18,MATCH(C4107,Lookup!$A$4:$A$18,0))</f>
        <v>0.012</v>
      </c>
      <c r="T4107" s="21" t="n">
        <f aca="false">ROUND(P4107*S4107,2)</f>
        <v>2.4</v>
      </c>
      <c r="U4107" s="21" t="n">
        <f aca="false">IF(T4107&lt;=10,1,IF(T4107&lt;=20,2,IF(T4107&lt;=30,3,IF(T4107&lt;=40,4,IF(T4107&lt;=50,5,IF(T4107&lt;=100,6,IF(T4107&lt;=250,7,8)))))))</f>
        <v>1</v>
      </c>
      <c r="V4107" s="21" t="n">
        <f aca="false">IF(AND(OR(Dashboard!$T$3="All",R4107=Dashboard!$T$3),OR(Dashboard!$T$4="All",D4107=Dashboard!$T$4)),1,0)</f>
        <v>1</v>
      </c>
      <c r="W4107" s="21" t="n">
        <f aca="false">IF(V4107=1,T4107+ROW()/10000000,0)</f>
        <v>2.4004107</v>
      </c>
    </row>
    <row r="4108" customFormat="false" ht="15" hidden="false" customHeight="false" outlineLevel="0" collapsed="false">
      <c r="A4108" s="0" t="n">
        <v>18203169</v>
      </c>
      <c r="B4108" s="0" t="s">
        <v>3154</v>
      </c>
      <c r="C4108" s="0" t="n">
        <v>1</v>
      </c>
      <c r="D4108" s="0" t="s">
        <v>6924</v>
      </c>
      <c r="E4108" s="0" t="s">
        <v>9982</v>
      </c>
      <c r="F4108" s="0" t="s">
        <v>9959</v>
      </c>
      <c r="G4108" s="0" t="s">
        <v>9960</v>
      </c>
      <c r="H4108" s="0" t="s">
        <v>3015</v>
      </c>
      <c r="I4108" s="0" t="s">
        <v>2123</v>
      </c>
      <c r="J4108" s="0" t="s">
        <v>47</v>
      </c>
      <c r="K4108" s="0" t="s">
        <v>47</v>
      </c>
      <c r="L4108" s="0" t="s">
        <v>47</v>
      </c>
      <c r="M4108" s="0" t="s">
        <v>47</v>
      </c>
      <c r="N4108" s="0" t="n">
        <v>1</v>
      </c>
      <c r="O4108" s="0" t="n">
        <v>6</v>
      </c>
      <c r="P4108" s="0" t="n">
        <v>400</v>
      </c>
      <c r="Q4108" s="0" t="n">
        <v>3</v>
      </c>
      <c r="R4108" s="0" t="str">
        <f aca="false">INDEX(Lookup!$B$4:$B$18,MATCH(C4108,Lookup!$A$4:$A$18,0))</f>
        <v>India</v>
      </c>
      <c r="S4108" s="20" t="n">
        <f aca="false">INDEX(Lookup!$D$4:$D$18,MATCH(C4108,Lookup!$A$4:$A$18,0))</f>
        <v>0.012</v>
      </c>
      <c r="T4108" s="21" t="n">
        <f aca="false">ROUND(P4108*S4108,2)</f>
        <v>4.8</v>
      </c>
      <c r="U4108" s="21" t="n">
        <f aca="false">IF(T4108&lt;=10,1,IF(T4108&lt;=20,2,IF(T4108&lt;=30,3,IF(T4108&lt;=40,4,IF(T4108&lt;=50,5,IF(T4108&lt;=100,6,IF(T4108&lt;=250,7,8)))))))</f>
        <v>1</v>
      </c>
      <c r="V4108" s="21" t="n">
        <f aca="false">IF(AND(OR(Dashboard!$T$3="All",R4108=Dashboard!$T$3),OR(Dashboard!$T$4="All",D4108=Dashboard!$T$4)),1,0)</f>
        <v>1</v>
      </c>
      <c r="W4108" s="21" t="n">
        <f aca="false">IF(V4108=1,T4108+ROW()/10000000,0)</f>
        <v>4.8004108</v>
      </c>
    </row>
    <row r="4109" customFormat="false" ht="15" hidden="false" customHeight="false" outlineLevel="0" collapsed="false">
      <c r="A4109" s="0" t="n">
        <v>306891</v>
      </c>
      <c r="B4109" s="0" t="s">
        <v>2973</v>
      </c>
      <c r="C4109" s="0" t="n">
        <v>1</v>
      </c>
      <c r="D4109" s="0" t="s">
        <v>6924</v>
      </c>
      <c r="E4109" s="0" t="s">
        <v>9983</v>
      </c>
      <c r="F4109" s="0" t="s">
        <v>9959</v>
      </c>
      <c r="G4109" s="0" t="s">
        <v>9960</v>
      </c>
      <c r="H4109" s="0" t="s">
        <v>2975</v>
      </c>
      <c r="I4109" s="0" t="s">
        <v>2123</v>
      </c>
      <c r="J4109" s="0" t="s">
        <v>47</v>
      </c>
      <c r="K4109" s="0" t="s">
        <v>47</v>
      </c>
      <c r="L4109" s="0" t="s">
        <v>47</v>
      </c>
      <c r="M4109" s="0" t="s">
        <v>47</v>
      </c>
      <c r="N4109" s="0" t="n">
        <v>1</v>
      </c>
      <c r="O4109" s="0" t="n">
        <v>60</v>
      </c>
      <c r="P4109" s="0" t="n">
        <v>350</v>
      </c>
      <c r="Q4109" s="0" t="n">
        <v>3.3</v>
      </c>
      <c r="R4109" s="0" t="str">
        <f aca="false">INDEX(Lookup!$B$4:$B$18,MATCH(C4109,Lookup!$A$4:$A$18,0))</f>
        <v>India</v>
      </c>
      <c r="S4109" s="20" t="n">
        <f aca="false">INDEX(Lookup!$D$4:$D$18,MATCH(C4109,Lookup!$A$4:$A$18,0))</f>
        <v>0.012</v>
      </c>
      <c r="T4109" s="21" t="n">
        <f aca="false">ROUND(P4109*S4109,2)</f>
        <v>4.2</v>
      </c>
      <c r="U4109" s="21" t="n">
        <f aca="false">IF(T4109&lt;=10,1,IF(T4109&lt;=20,2,IF(T4109&lt;=30,3,IF(T4109&lt;=40,4,IF(T4109&lt;=50,5,IF(T4109&lt;=100,6,IF(T4109&lt;=250,7,8)))))))</f>
        <v>1</v>
      </c>
      <c r="V4109" s="21" t="n">
        <f aca="false">IF(AND(OR(Dashboard!$T$3="All",R4109=Dashboard!$T$3),OR(Dashboard!$T$4="All",D4109=Dashboard!$T$4)),1,0)</f>
        <v>1</v>
      </c>
      <c r="W4109" s="21" t="n">
        <f aca="false">IF(V4109=1,T4109+ROW()/10000000,0)</f>
        <v>4.2004109</v>
      </c>
    </row>
    <row r="4110" customFormat="false" ht="15" hidden="false" customHeight="false" outlineLevel="0" collapsed="false">
      <c r="A4110" s="0" t="n">
        <v>6959</v>
      </c>
      <c r="B4110" s="0" t="s">
        <v>9984</v>
      </c>
      <c r="C4110" s="0" t="n">
        <v>1</v>
      </c>
      <c r="D4110" s="0" t="s">
        <v>6924</v>
      </c>
      <c r="E4110" s="0" t="s">
        <v>9985</v>
      </c>
      <c r="F4110" s="0" t="s">
        <v>9959</v>
      </c>
      <c r="G4110" s="0" t="s">
        <v>9960</v>
      </c>
      <c r="H4110" s="0" t="s">
        <v>2185</v>
      </c>
      <c r="I4110" s="0" t="s">
        <v>2123</v>
      </c>
      <c r="J4110" s="0" t="s">
        <v>47</v>
      </c>
      <c r="K4110" s="0" t="s">
        <v>47</v>
      </c>
      <c r="L4110" s="0" t="s">
        <v>47</v>
      </c>
      <c r="M4110" s="0" t="s">
        <v>47</v>
      </c>
      <c r="N4110" s="0" t="n">
        <v>1</v>
      </c>
      <c r="O4110" s="0" t="n">
        <v>22</v>
      </c>
      <c r="P4110" s="0" t="n">
        <v>300</v>
      </c>
      <c r="Q4110" s="0" t="n">
        <v>3.4</v>
      </c>
      <c r="R4110" s="0" t="str">
        <f aca="false">INDEX(Lookup!$B$4:$B$18,MATCH(C4110,Lookup!$A$4:$A$18,0))</f>
        <v>India</v>
      </c>
      <c r="S4110" s="20" t="n">
        <f aca="false">INDEX(Lookup!$D$4:$D$18,MATCH(C4110,Lookup!$A$4:$A$18,0))</f>
        <v>0.012</v>
      </c>
      <c r="T4110" s="21" t="n">
        <f aca="false">ROUND(P4110*S4110,2)</f>
        <v>3.6</v>
      </c>
      <c r="U4110" s="21" t="n">
        <f aca="false">IF(T4110&lt;=10,1,IF(T4110&lt;=20,2,IF(T4110&lt;=30,3,IF(T4110&lt;=40,4,IF(T4110&lt;=50,5,IF(T4110&lt;=100,6,IF(T4110&lt;=250,7,8)))))))</f>
        <v>1</v>
      </c>
      <c r="V4110" s="21" t="n">
        <f aca="false">IF(AND(OR(Dashboard!$T$3="All",R4110=Dashboard!$T$3),OR(Dashboard!$T$4="All",D4110=Dashboard!$T$4)),1,0)</f>
        <v>1</v>
      </c>
      <c r="W4110" s="21" t="n">
        <f aca="false">IF(V4110=1,T4110+ROW()/10000000,0)</f>
        <v>3.600411</v>
      </c>
    </row>
    <row r="4111" customFormat="false" ht="15" hidden="false" customHeight="false" outlineLevel="0" collapsed="false">
      <c r="A4111" s="0" t="n">
        <v>18282019</v>
      </c>
      <c r="B4111" s="0" t="s">
        <v>5472</v>
      </c>
      <c r="C4111" s="0" t="n">
        <v>1</v>
      </c>
      <c r="D4111" s="0" t="s">
        <v>6924</v>
      </c>
      <c r="E4111" s="0" t="s">
        <v>9986</v>
      </c>
      <c r="F4111" s="0" t="s">
        <v>9959</v>
      </c>
      <c r="G4111" s="0" t="s">
        <v>9960</v>
      </c>
      <c r="H4111" s="0" t="s">
        <v>3182</v>
      </c>
      <c r="I4111" s="0" t="s">
        <v>2123</v>
      </c>
      <c r="J4111" s="0" t="s">
        <v>47</v>
      </c>
      <c r="K4111" s="0" t="s">
        <v>47</v>
      </c>
      <c r="L4111" s="0" t="s">
        <v>47</v>
      </c>
      <c r="M4111" s="0" t="s">
        <v>47</v>
      </c>
      <c r="N4111" s="0" t="n">
        <v>1</v>
      </c>
      <c r="O4111" s="0" t="n">
        <v>10</v>
      </c>
      <c r="P4111" s="0" t="n">
        <v>150</v>
      </c>
      <c r="Q4111" s="0" t="n">
        <v>3.3</v>
      </c>
      <c r="R4111" s="0" t="str">
        <f aca="false">INDEX(Lookup!$B$4:$B$18,MATCH(C4111,Lookup!$A$4:$A$18,0))</f>
        <v>India</v>
      </c>
      <c r="S4111" s="20" t="n">
        <f aca="false">INDEX(Lookup!$D$4:$D$18,MATCH(C4111,Lookup!$A$4:$A$18,0))</f>
        <v>0.012</v>
      </c>
      <c r="T4111" s="21" t="n">
        <f aca="false">ROUND(P4111*S4111,2)</f>
        <v>1.8</v>
      </c>
      <c r="U4111" s="21" t="n">
        <f aca="false">IF(T4111&lt;=10,1,IF(T4111&lt;=20,2,IF(T4111&lt;=30,3,IF(T4111&lt;=40,4,IF(T4111&lt;=50,5,IF(T4111&lt;=100,6,IF(T4111&lt;=250,7,8)))))))</f>
        <v>1</v>
      </c>
      <c r="V4111" s="21" t="n">
        <f aca="false">IF(AND(OR(Dashboard!$T$3="All",R4111=Dashboard!$T$3),OR(Dashboard!$T$4="All",D4111=Dashboard!$T$4)),1,0)</f>
        <v>1</v>
      </c>
      <c r="W4111" s="21" t="n">
        <f aca="false">IF(V4111=1,T4111+ROW()/10000000,0)</f>
        <v>1.8004111</v>
      </c>
    </row>
    <row r="4112" customFormat="false" ht="15" hidden="false" customHeight="false" outlineLevel="0" collapsed="false">
      <c r="A4112" s="0" t="n">
        <v>2399</v>
      </c>
      <c r="B4112" s="0" t="s">
        <v>9987</v>
      </c>
      <c r="C4112" s="0" t="n">
        <v>1</v>
      </c>
      <c r="D4112" s="0" t="s">
        <v>6924</v>
      </c>
      <c r="E4112" s="0" t="s">
        <v>9988</v>
      </c>
      <c r="F4112" s="0" t="s">
        <v>9959</v>
      </c>
      <c r="G4112" s="0" t="s">
        <v>9960</v>
      </c>
      <c r="H4112" s="0" t="s">
        <v>2128</v>
      </c>
      <c r="I4112" s="0" t="s">
        <v>2123</v>
      </c>
      <c r="J4112" s="0" t="s">
        <v>47</v>
      </c>
      <c r="K4112" s="0" t="s">
        <v>46</v>
      </c>
      <c r="L4112" s="0" t="s">
        <v>47</v>
      </c>
      <c r="M4112" s="0" t="s">
        <v>47</v>
      </c>
      <c r="N4112" s="0" t="n">
        <v>2</v>
      </c>
      <c r="O4112" s="0" t="n">
        <v>74</v>
      </c>
      <c r="P4112" s="0" t="n">
        <v>600</v>
      </c>
      <c r="Q4112" s="0" t="n">
        <v>3.4</v>
      </c>
      <c r="R4112" s="0" t="str">
        <f aca="false">INDEX(Lookup!$B$4:$B$18,MATCH(C4112,Lookup!$A$4:$A$18,0))</f>
        <v>India</v>
      </c>
      <c r="S4112" s="20" t="n">
        <f aca="false">INDEX(Lookup!$D$4:$D$18,MATCH(C4112,Lookup!$A$4:$A$18,0))</f>
        <v>0.012</v>
      </c>
      <c r="T4112" s="21" t="n">
        <f aca="false">ROUND(P4112*S4112,2)</f>
        <v>7.2</v>
      </c>
      <c r="U4112" s="21" t="n">
        <f aca="false">IF(T4112&lt;=10,1,IF(T4112&lt;=20,2,IF(T4112&lt;=30,3,IF(T4112&lt;=40,4,IF(T4112&lt;=50,5,IF(T4112&lt;=100,6,IF(T4112&lt;=250,7,8)))))))</f>
        <v>1</v>
      </c>
      <c r="V4112" s="21" t="n">
        <f aca="false">IF(AND(OR(Dashboard!$T$3="All",R4112=Dashboard!$T$3),OR(Dashboard!$T$4="All",D4112=Dashboard!$T$4)),1,0)</f>
        <v>1</v>
      </c>
      <c r="W4112" s="21" t="n">
        <f aca="false">IF(V4112=1,T4112+ROW()/10000000,0)</f>
        <v>7.2004112</v>
      </c>
    </row>
    <row r="4113" customFormat="false" ht="15" hidden="false" customHeight="false" outlineLevel="0" collapsed="false">
      <c r="A4113" s="0" t="n">
        <v>5420</v>
      </c>
      <c r="B4113" s="0" t="s">
        <v>8469</v>
      </c>
      <c r="C4113" s="0" t="n">
        <v>1</v>
      </c>
      <c r="D4113" s="0" t="s">
        <v>6924</v>
      </c>
      <c r="E4113" s="0" t="s">
        <v>9989</v>
      </c>
      <c r="F4113" s="0" t="s">
        <v>9959</v>
      </c>
      <c r="G4113" s="0" t="s">
        <v>9960</v>
      </c>
      <c r="H4113" s="0" t="s">
        <v>3015</v>
      </c>
      <c r="I4113" s="0" t="s">
        <v>2123</v>
      </c>
      <c r="J4113" s="0" t="s">
        <v>47</v>
      </c>
      <c r="K4113" s="0" t="s">
        <v>47</v>
      </c>
      <c r="L4113" s="0" t="s">
        <v>47</v>
      </c>
      <c r="M4113" s="0" t="s">
        <v>47</v>
      </c>
      <c r="N4113" s="0" t="n">
        <v>1</v>
      </c>
      <c r="O4113" s="0" t="n">
        <v>25</v>
      </c>
      <c r="P4113" s="0" t="n">
        <v>200</v>
      </c>
      <c r="Q4113" s="0" t="n">
        <v>3.4</v>
      </c>
      <c r="R4113" s="0" t="str">
        <f aca="false">INDEX(Lookup!$B$4:$B$18,MATCH(C4113,Lookup!$A$4:$A$18,0))</f>
        <v>India</v>
      </c>
      <c r="S4113" s="20" t="n">
        <f aca="false">INDEX(Lookup!$D$4:$D$18,MATCH(C4113,Lookup!$A$4:$A$18,0))</f>
        <v>0.012</v>
      </c>
      <c r="T4113" s="21" t="n">
        <f aca="false">ROUND(P4113*S4113,2)</f>
        <v>2.4</v>
      </c>
      <c r="U4113" s="21" t="n">
        <f aca="false">IF(T4113&lt;=10,1,IF(T4113&lt;=20,2,IF(T4113&lt;=30,3,IF(T4113&lt;=40,4,IF(T4113&lt;=50,5,IF(T4113&lt;=100,6,IF(T4113&lt;=250,7,8)))))))</f>
        <v>1</v>
      </c>
      <c r="V4113" s="21" t="n">
        <f aca="false">IF(AND(OR(Dashboard!$T$3="All",R4113=Dashboard!$T$3),OR(Dashboard!$T$4="All",D4113=Dashboard!$T$4)),1,0)</f>
        <v>1</v>
      </c>
      <c r="W4113" s="21" t="n">
        <f aca="false">IF(V4113=1,T4113+ROW()/10000000,0)</f>
        <v>2.4004113</v>
      </c>
    </row>
    <row r="4114" customFormat="false" ht="15" hidden="false" customHeight="false" outlineLevel="0" collapsed="false">
      <c r="A4114" s="0" t="n">
        <v>8521</v>
      </c>
      <c r="B4114" s="0" t="s">
        <v>9990</v>
      </c>
      <c r="C4114" s="0" t="n">
        <v>1</v>
      </c>
      <c r="D4114" s="0" t="s">
        <v>6924</v>
      </c>
      <c r="E4114" s="0" t="s">
        <v>9991</v>
      </c>
      <c r="F4114" s="0" t="s">
        <v>9959</v>
      </c>
      <c r="G4114" s="0" t="s">
        <v>9960</v>
      </c>
      <c r="H4114" s="0" t="s">
        <v>2158</v>
      </c>
      <c r="I4114" s="0" t="s">
        <v>2123</v>
      </c>
      <c r="J4114" s="0" t="s">
        <v>46</v>
      </c>
      <c r="K4114" s="0" t="s">
        <v>47</v>
      </c>
      <c r="L4114" s="0" t="s">
        <v>47</v>
      </c>
      <c r="M4114" s="0" t="s">
        <v>47</v>
      </c>
      <c r="N4114" s="0" t="n">
        <v>4</v>
      </c>
      <c r="O4114" s="0" t="n">
        <v>14</v>
      </c>
      <c r="P4114" s="0" t="n">
        <v>2500</v>
      </c>
      <c r="Q4114" s="0" t="n">
        <v>2.9</v>
      </c>
      <c r="R4114" s="0" t="str">
        <f aca="false">INDEX(Lookup!$B$4:$B$18,MATCH(C4114,Lookup!$A$4:$A$18,0))</f>
        <v>India</v>
      </c>
      <c r="S4114" s="20" t="n">
        <f aca="false">INDEX(Lookup!$D$4:$D$18,MATCH(C4114,Lookup!$A$4:$A$18,0))</f>
        <v>0.012</v>
      </c>
      <c r="T4114" s="21" t="n">
        <f aca="false">ROUND(P4114*S4114,2)</f>
        <v>30</v>
      </c>
      <c r="U4114" s="21" t="n">
        <f aca="false">IF(T4114&lt;=10,1,IF(T4114&lt;=20,2,IF(T4114&lt;=30,3,IF(T4114&lt;=40,4,IF(T4114&lt;=50,5,IF(T4114&lt;=100,6,IF(T4114&lt;=250,7,8)))))))</f>
        <v>3</v>
      </c>
      <c r="V4114" s="21" t="n">
        <f aca="false">IF(AND(OR(Dashboard!$T$3="All",R4114=Dashboard!$T$3),OR(Dashboard!$T$4="All",D4114=Dashboard!$T$4)),1,0)</f>
        <v>1</v>
      </c>
      <c r="W4114" s="21" t="n">
        <f aca="false">IF(V4114=1,T4114+ROW()/10000000,0)</f>
        <v>30.0004114</v>
      </c>
    </row>
    <row r="4115" customFormat="false" ht="15" hidden="false" customHeight="false" outlineLevel="0" collapsed="false">
      <c r="A4115" s="0" t="n">
        <v>18292455</v>
      </c>
      <c r="B4115" s="0" t="s">
        <v>2326</v>
      </c>
      <c r="C4115" s="0" t="n">
        <v>1</v>
      </c>
      <c r="D4115" s="0" t="s">
        <v>6924</v>
      </c>
      <c r="E4115" s="0" t="s">
        <v>9992</v>
      </c>
      <c r="F4115" s="0" t="s">
        <v>9959</v>
      </c>
      <c r="G4115" s="0" t="s">
        <v>9960</v>
      </c>
      <c r="H4115" s="0" t="s">
        <v>2288</v>
      </c>
      <c r="I4115" s="0" t="s">
        <v>2123</v>
      </c>
      <c r="J4115" s="0" t="s">
        <v>46</v>
      </c>
      <c r="K4115" s="0" t="s">
        <v>46</v>
      </c>
      <c r="L4115" s="0" t="s">
        <v>47</v>
      </c>
      <c r="M4115" s="0" t="s">
        <v>47</v>
      </c>
      <c r="N4115" s="0" t="n">
        <v>2</v>
      </c>
      <c r="O4115" s="0" t="n">
        <v>12</v>
      </c>
      <c r="P4115" s="0" t="n">
        <v>800</v>
      </c>
      <c r="Q4115" s="0" t="n">
        <v>2.7</v>
      </c>
      <c r="R4115" s="0" t="str">
        <f aca="false">INDEX(Lookup!$B$4:$B$18,MATCH(C4115,Lookup!$A$4:$A$18,0))</f>
        <v>India</v>
      </c>
      <c r="S4115" s="20" t="n">
        <f aca="false">INDEX(Lookup!$D$4:$D$18,MATCH(C4115,Lookup!$A$4:$A$18,0))</f>
        <v>0.012</v>
      </c>
      <c r="T4115" s="21" t="n">
        <f aca="false">ROUND(P4115*S4115,2)</f>
        <v>9.6</v>
      </c>
      <c r="U4115" s="21" t="n">
        <f aca="false">IF(T4115&lt;=10,1,IF(T4115&lt;=20,2,IF(T4115&lt;=30,3,IF(T4115&lt;=40,4,IF(T4115&lt;=50,5,IF(T4115&lt;=100,6,IF(T4115&lt;=250,7,8)))))))</f>
        <v>1</v>
      </c>
      <c r="V4115" s="21" t="n">
        <f aca="false">IF(AND(OR(Dashboard!$T$3="All",R4115=Dashboard!$T$3),OR(Dashboard!$T$4="All",D4115=Dashboard!$T$4)),1,0)</f>
        <v>1</v>
      </c>
      <c r="W4115" s="21" t="n">
        <f aca="false">IF(V4115=1,T4115+ROW()/10000000,0)</f>
        <v>9.6004115</v>
      </c>
    </row>
    <row r="4116" customFormat="false" ht="15" hidden="false" customHeight="false" outlineLevel="0" collapsed="false">
      <c r="A4116" s="0" t="n">
        <v>4000</v>
      </c>
      <c r="B4116" s="0" t="s">
        <v>9993</v>
      </c>
      <c r="C4116" s="0" t="n">
        <v>1</v>
      </c>
      <c r="D4116" s="0" t="s">
        <v>6924</v>
      </c>
      <c r="E4116" s="0" t="s">
        <v>9994</v>
      </c>
      <c r="F4116" s="0" t="s">
        <v>9959</v>
      </c>
      <c r="G4116" s="0" t="s">
        <v>9960</v>
      </c>
      <c r="H4116" s="0" t="s">
        <v>2147</v>
      </c>
      <c r="I4116" s="0" t="s">
        <v>2123</v>
      </c>
      <c r="J4116" s="0" t="s">
        <v>47</v>
      </c>
      <c r="K4116" s="0" t="s">
        <v>46</v>
      </c>
      <c r="L4116" s="0" t="s">
        <v>47</v>
      </c>
      <c r="M4116" s="0" t="s">
        <v>47</v>
      </c>
      <c r="N4116" s="0" t="n">
        <v>1</v>
      </c>
      <c r="O4116" s="0" t="n">
        <v>9</v>
      </c>
      <c r="P4116" s="0" t="n">
        <v>400</v>
      </c>
      <c r="Q4116" s="0" t="n">
        <v>3</v>
      </c>
      <c r="R4116" s="0" t="str">
        <f aca="false">INDEX(Lookup!$B$4:$B$18,MATCH(C4116,Lookup!$A$4:$A$18,0))</f>
        <v>India</v>
      </c>
      <c r="S4116" s="20" t="n">
        <f aca="false">INDEX(Lookup!$D$4:$D$18,MATCH(C4116,Lookup!$A$4:$A$18,0))</f>
        <v>0.012</v>
      </c>
      <c r="T4116" s="21" t="n">
        <f aca="false">ROUND(P4116*S4116,2)</f>
        <v>4.8</v>
      </c>
      <c r="U4116" s="21" t="n">
        <f aca="false">IF(T4116&lt;=10,1,IF(T4116&lt;=20,2,IF(T4116&lt;=30,3,IF(T4116&lt;=40,4,IF(T4116&lt;=50,5,IF(T4116&lt;=100,6,IF(T4116&lt;=250,7,8)))))))</f>
        <v>1</v>
      </c>
      <c r="V4116" s="21" t="n">
        <f aca="false">IF(AND(OR(Dashboard!$T$3="All",R4116=Dashboard!$T$3),OR(Dashboard!$T$4="All",D4116=Dashboard!$T$4)),1,0)</f>
        <v>1</v>
      </c>
      <c r="W4116" s="21" t="n">
        <f aca="false">IF(V4116=1,T4116+ROW()/10000000,0)</f>
        <v>4.8004116</v>
      </c>
    </row>
    <row r="4117" customFormat="false" ht="15" hidden="false" customHeight="false" outlineLevel="0" collapsed="false">
      <c r="A4117" s="0" t="n">
        <v>18241858</v>
      </c>
      <c r="B4117" s="0" t="s">
        <v>9995</v>
      </c>
      <c r="C4117" s="0" t="n">
        <v>1</v>
      </c>
      <c r="D4117" s="0" t="s">
        <v>6924</v>
      </c>
      <c r="E4117" s="0" t="s">
        <v>9996</v>
      </c>
      <c r="F4117" s="0" t="s">
        <v>9959</v>
      </c>
      <c r="G4117" s="0" t="s">
        <v>9960</v>
      </c>
      <c r="H4117" s="0" t="s">
        <v>9997</v>
      </c>
      <c r="I4117" s="0" t="s">
        <v>2123</v>
      </c>
      <c r="J4117" s="0" t="s">
        <v>47</v>
      </c>
      <c r="K4117" s="0" t="s">
        <v>47</v>
      </c>
      <c r="L4117" s="0" t="s">
        <v>47</v>
      </c>
      <c r="M4117" s="0" t="s">
        <v>47</v>
      </c>
      <c r="N4117" s="0" t="n">
        <v>1</v>
      </c>
      <c r="O4117" s="0" t="n">
        <v>18</v>
      </c>
      <c r="P4117" s="0" t="n">
        <v>300</v>
      </c>
      <c r="Q4117" s="0" t="n">
        <v>2.6</v>
      </c>
      <c r="R4117" s="0" t="str">
        <f aca="false">INDEX(Lookup!$B$4:$B$18,MATCH(C4117,Lookup!$A$4:$A$18,0))</f>
        <v>India</v>
      </c>
      <c r="S4117" s="20" t="n">
        <f aca="false">INDEX(Lookup!$D$4:$D$18,MATCH(C4117,Lookup!$A$4:$A$18,0))</f>
        <v>0.012</v>
      </c>
      <c r="T4117" s="21" t="n">
        <f aca="false">ROUND(P4117*S4117,2)</f>
        <v>3.6</v>
      </c>
      <c r="U4117" s="21" t="n">
        <f aca="false">IF(T4117&lt;=10,1,IF(T4117&lt;=20,2,IF(T4117&lt;=30,3,IF(T4117&lt;=40,4,IF(T4117&lt;=50,5,IF(T4117&lt;=100,6,IF(T4117&lt;=250,7,8)))))))</f>
        <v>1</v>
      </c>
      <c r="V4117" s="21" t="n">
        <f aca="false">IF(AND(OR(Dashboard!$T$3="All",R4117=Dashboard!$T$3),OR(Dashboard!$T$4="All",D4117=Dashboard!$T$4)),1,0)</f>
        <v>1</v>
      </c>
      <c r="W4117" s="21" t="n">
        <f aca="false">IF(V4117=1,T4117+ROW()/10000000,0)</f>
        <v>3.6004117</v>
      </c>
    </row>
    <row r="4118" customFormat="false" ht="15" hidden="false" customHeight="false" outlineLevel="0" collapsed="false">
      <c r="A4118" s="0" t="n">
        <v>310732</v>
      </c>
      <c r="B4118" s="0" t="s">
        <v>8353</v>
      </c>
      <c r="C4118" s="0" t="n">
        <v>1</v>
      </c>
      <c r="D4118" s="0" t="s">
        <v>6924</v>
      </c>
      <c r="E4118" s="0" t="s">
        <v>9998</v>
      </c>
      <c r="F4118" s="0" t="s">
        <v>9959</v>
      </c>
      <c r="G4118" s="0" t="s">
        <v>9960</v>
      </c>
      <c r="H4118" s="0" t="s">
        <v>2863</v>
      </c>
      <c r="I4118" s="0" t="s">
        <v>2123</v>
      </c>
      <c r="J4118" s="0" t="s">
        <v>47</v>
      </c>
      <c r="K4118" s="0" t="s">
        <v>47</v>
      </c>
      <c r="L4118" s="0" t="s">
        <v>47</v>
      </c>
      <c r="M4118" s="0" t="s">
        <v>47</v>
      </c>
      <c r="N4118" s="0" t="n">
        <v>1</v>
      </c>
      <c r="O4118" s="0" t="n">
        <v>68</v>
      </c>
      <c r="P4118" s="0" t="n">
        <v>450</v>
      </c>
      <c r="Q4118" s="0" t="n">
        <v>3.3</v>
      </c>
      <c r="R4118" s="0" t="str">
        <f aca="false">INDEX(Lookup!$B$4:$B$18,MATCH(C4118,Lookup!$A$4:$A$18,0))</f>
        <v>India</v>
      </c>
      <c r="S4118" s="20" t="n">
        <f aca="false">INDEX(Lookup!$D$4:$D$18,MATCH(C4118,Lookup!$A$4:$A$18,0))</f>
        <v>0.012</v>
      </c>
      <c r="T4118" s="21" t="n">
        <f aca="false">ROUND(P4118*S4118,2)</f>
        <v>5.4</v>
      </c>
      <c r="U4118" s="21" t="n">
        <f aca="false">IF(T4118&lt;=10,1,IF(T4118&lt;=20,2,IF(T4118&lt;=30,3,IF(T4118&lt;=40,4,IF(T4118&lt;=50,5,IF(T4118&lt;=100,6,IF(T4118&lt;=250,7,8)))))))</f>
        <v>1</v>
      </c>
      <c r="V4118" s="21" t="n">
        <f aca="false">IF(AND(OR(Dashboard!$T$3="All",R4118=Dashboard!$T$3),OR(Dashboard!$T$4="All",D4118=Dashboard!$T$4)),1,0)</f>
        <v>1</v>
      </c>
      <c r="W4118" s="21" t="n">
        <f aca="false">IF(V4118=1,T4118+ROW()/10000000,0)</f>
        <v>5.4004118</v>
      </c>
    </row>
    <row r="4119" customFormat="false" ht="15" hidden="false" customHeight="false" outlineLevel="0" collapsed="false">
      <c r="A4119" s="0" t="n">
        <v>300522</v>
      </c>
      <c r="B4119" s="0" t="s">
        <v>9999</v>
      </c>
      <c r="C4119" s="0" t="n">
        <v>1</v>
      </c>
      <c r="D4119" s="0" t="s">
        <v>6924</v>
      </c>
      <c r="E4119" s="0" t="s">
        <v>10000</v>
      </c>
      <c r="F4119" s="0" t="s">
        <v>9959</v>
      </c>
      <c r="G4119" s="0" t="s">
        <v>9960</v>
      </c>
      <c r="H4119" s="0" t="s">
        <v>2128</v>
      </c>
      <c r="I4119" s="0" t="s">
        <v>2123</v>
      </c>
      <c r="J4119" s="0" t="s">
        <v>47</v>
      </c>
      <c r="K4119" s="0" t="s">
        <v>47</v>
      </c>
      <c r="L4119" s="0" t="s">
        <v>47</v>
      </c>
      <c r="M4119" s="0" t="s">
        <v>47</v>
      </c>
      <c r="N4119" s="0" t="n">
        <v>1</v>
      </c>
      <c r="O4119" s="0" t="n">
        <v>7</v>
      </c>
      <c r="P4119" s="0" t="n">
        <v>250</v>
      </c>
      <c r="Q4119" s="0" t="n">
        <v>3.1</v>
      </c>
      <c r="R4119" s="0" t="str">
        <f aca="false">INDEX(Lookup!$B$4:$B$18,MATCH(C4119,Lookup!$A$4:$A$18,0))</f>
        <v>India</v>
      </c>
      <c r="S4119" s="20" t="n">
        <f aca="false">INDEX(Lookup!$D$4:$D$18,MATCH(C4119,Lookup!$A$4:$A$18,0))</f>
        <v>0.012</v>
      </c>
      <c r="T4119" s="21" t="n">
        <f aca="false">ROUND(P4119*S4119,2)</f>
        <v>3</v>
      </c>
      <c r="U4119" s="21" t="n">
        <f aca="false">IF(T4119&lt;=10,1,IF(T4119&lt;=20,2,IF(T4119&lt;=30,3,IF(T4119&lt;=40,4,IF(T4119&lt;=50,5,IF(T4119&lt;=100,6,IF(T4119&lt;=250,7,8)))))))</f>
        <v>1</v>
      </c>
      <c r="V4119" s="21" t="n">
        <f aca="false">IF(AND(OR(Dashboard!$T$3="All",R4119=Dashboard!$T$3),OR(Dashboard!$T$4="All",D4119=Dashboard!$T$4)),1,0)</f>
        <v>1</v>
      </c>
      <c r="W4119" s="21" t="n">
        <f aca="false">IF(V4119=1,T4119+ROW()/10000000,0)</f>
        <v>3.0004119</v>
      </c>
    </row>
    <row r="4120" customFormat="false" ht="15" hidden="false" customHeight="false" outlineLevel="0" collapsed="false">
      <c r="A4120" s="0" t="n">
        <v>18408034</v>
      </c>
      <c r="B4120" s="0" t="s">
        <v>7281</v>
      </c>
      <c r="C4120" s="0" t="n">
        <v>1</v>
      </c>
      <c r="D4120" s="0" t="s">
        <v>6924</v>
      </c>
      <c r="E4120" s="0" t="s">
        <v>10001</v>
      </c>
      <c r="F4120" s="0" t="s">
        <v>9959</v>
      </c>
      <c r="G4120" s="0" t="s">
        <v>9960</v>
      </c>
      <c r="H4120" s="0" t="s">
        <v>2228</v>
      </c>
      <c r="I4120" s="0" t="s">
        <v>2123</v>
      </c>
      <c r="J4120" s="0" t="s">
        <v>47</v>
      </c>
      <c r="K4120" s="0" t="s">
        <v>47</v>
      </c>
      <c r="L4120" s="0" t="s">
        <v>47</v>
      </c>
      <c r="M4120" s="0" t="s">
        <v>47</v>
      </c>
      <c r="N4120" s="0" t="n">
        <v>1</v>
      </c>
      <c r="O4120" s="0" t="n">
        <v>4</v>
      </c>
      <c r="P4120" s="0" t="n">
        <v>250</v>
      </c>
      <c r="Q4120" s="0" t="n">
        <v>3</v>
      </c>
      <c r="R4120" s="0" t="str">
        <f aca="false">INDEX(Lookup!$B$4:$B$18,MATCH(C4120,Lookup!$A$4:$A$18,0))</f>
        <v>India</v>
      </c>
      <c r="S4120" s="20" t="n">
        <f aca="false">INDEX(Lookup!$D$4:$D$18,MATCH(C4120,Lookup!$A$4:$A$18,0))</f>
        <v>0.012</v>
      </c>
      <c r="T4120" s="21" t="n">
        <f aca="false">ROUND(P4120*S4120,2)</f>
        <v>3</v>
      </c>
      <c r="U4120" s="21" t="n">
        <f aca="false">IF(T4120&lt;=10,1,IF(T4120&lt;=20,2,IF(T4120&lt;=30,3,IF(T4120&lt;=40,4,IF(T4120&lt;=50,5,IF(T4120&lt;=100,6,IF(T4120&lt;=250,7,8)))))))</f>
        <v>1</v>
      </c>
      <c r="V4120" s="21" t="n">
        <f aca="false">IF(AND(OR(Dashboard!$T$3="All",R4120=Dashboard!$T$3),OR(Dashboard!$T$4="All",D4120=Dashboard!$T$4)),1,0)</f>
        <v>1</v>
      </c>
      <c r="W4120" s="21" t="n">
        <f aca="false">IF(V4120=1,T4120+ROW()/10000000,0)</f>
        <v>3.000412</v>
      </c>
    </row>
    <row r="4121" customFormat="false" ht="15" hidden="false" customHeight="false" outlineLevel="0" collapsed="false">
      <c r="A4121" s="0" t="n">
        <v>301803</v>
      </c>
      <c r="B4121" s="0" t="s">
        <v>10002</v>
      </c>
      <c r="C4121" s="0" t="n">
        <v>1</v>
      </c>
      <c r="D4121" s="0" t="s">
        <v>6924</v>
      </c>
      <c r="E4121" s="0" t="s">
        <v>10003</v>
      </c>
      <c r="F4121" s="0" t="s">
        <v>9959</v>
      </c>
      <c r="G4121" s="0" t="s">
        <v>9960</v>
      </c>
      <c r="H4121" s="0" t="s">
        <v>3129</v>
      </c>
      <c r="I4121" s="0" t="s">
        <v>2123</v>
      </c>
      <c r="J4121" s="0" t="s">
        <v>47</v>
      </c>
      <c r="K4121" s="0" t="s">
        <v>46</v>
      </c>
      <c r="L4121" s="0" t="s">
        <v>47</v>
      </c>
      <c r="M4121" s="0" t="s">
        <v>47</v>
      </c>
      <c r="N4121" s="0" t="n">
        <v>1</v>
      </c>
      <c r="O4121" s="0" t="n">
        <v>33</v>
      </c>
      <c r="P4121" s="0" t="n">
        <v>400</v>
      </c>
      <c r="Q4121" s="0" t="n">
        <v>2.9</v>
      </c>
      <c r="R4121" s="0" t="str">
        <f aca="false">INDEX(Lookup!$B$4:$B$18,MATCH(C4121,Lookup!$A$4:$A$18,0))</f>
        <v>India</v>
      </c>
      <c r="S4121" s="20" t="n">
        <f aca="false">INDEX(Lookup!$D$4:$D$18,MATCH(C4121,Lookup!$A$4:$A$18,0))</f>
        <v>0.012</v>
      </c>
      <c r="T4121" s="21" t="n">
        <f aca="false">ROUND(P4121*S4121,2)</f>
        <v>4.8</v>
      </c>
      <c r="U4121" s="21" t="n">
        <f aca="false">IF(T4121&lt;=10,1,IF(T4121&lt;=20,2,IF(T4121&lt;=30,3,IF(T4121&lt;=40,4,IF(T4121&lt;=50,5,IF(T4121&lt;=100,6,IF(T4121&lt;=250,7,8)))))))</f>
        <v>1</v>
      </c>
      <c r="V4121" s="21" t="n">
        <f aca="false">IF(AND(OR(Dashboard!$T$3="All",R4121=Dashboard!$T$3),OR(Dashboard!$T$4="All",D4121=Dashboard!$T$4)),1,0)</f>
        <v>1</v>
      </c>
      <c r="W4121" s="21" t="n">
        <f aca="false">IF(V4121=1,T4121+ROW()/10000000,0)</f>
        <v>4.8004121</v>
      </c>
    </row>
    <row r="4122" customFormat="false" ht="15" hidden="false" customHeight="false" outlineLevel="0" collapsed="false">
      <c r="A4122" s="0" t="n">
        <v>18282017</v>
      </c>
      <c r="B4122" s="0" t="s">
        <v>10004</v>
      </c>
      <c r="C4122" s="0" t="n">
        <v>1</v>
      </c>
      <c r="D4122" s="0" t="s">
        <v>6924</v>
      </c>
      <c r="E4122" s="0" t="s">
        <v>10005</v>
      </c>
      <c r="F4122" s="0" t="s">
        <v>9959</v>
      </c>
      <c r="G4122" s="0" t="s">
        <v>9960</v>
      </c>
      <c r="H4122" s="0" t="s">
        <v>2147</v>
      </c>
      <c r="I4122" s="0" t="s">
        <v>2123</v>
      </c>
      <c r="J4122" s="0" t="s">
        <v>47</v>
      </c>
      <c r="K4122" s="0" t="s">
        <v>47</v>
      </c>
      <c r="L4122" s="0" t="s">
        <v>47</v>
      </c>
      <c r="M4122" s="0" t="s">
        <v>47</v>
      </c>
      <c r="N4122" s="0" t="n">
        <v>1</v>
      </c>
      <c r="O4122" s="0" t="n">
        <v>11</v>
      </c>
      <c r="P4122" s="0" t="n">
        <v>450</v>
      </c>
      <c r="Q4122" s="0" t="n">
        <v>3.3</v>
      </c>
      <c r="R4122" s="0" t="str">
        <f aca="false">INDEX(Lookup!$B$4:$B$18,MATCH(C4122,Lookup!$A$4:$A$18,0))</f>
        <v>India</v>
      </c>
      <c r="S4122" s="20" t="n">
        <f aca="false">INDEX(Lookup!$D$4:$D$18,MATCH(C4122,Lookup!$A$4:$A$18,0))</f>
        <v>0.012</v>
      </c>
      <c r="T4122" s="21" t="n">
        <f aca="false">ROUND(P4122*S4122,2)</f>
        <v>5.4</v>
      </c>
      <c r="U4122" s="21" t="n">
        <f aca="false">IF(T4122&lt;=10,1,IF(T4122&lt;=20,2,IF(T4122&lt;=30,3,IF(T4122&lt;=40,4,IF(T4122&lt;=50,5,IF(T4122&lt;=100,6,IF(T4122&lt;=250,7,8)))))))</f>
        <v>1</v>
      </c>
      <c r="V4122" s="21" t="n">
        <f aca="false">IF(AND(OR(Dashboard!$T$3="All",R4122=Dashboard!$T$3),OR(Dashboard!$T$4="All",D4122=Dashboard!$T$4)),1,0)</f>
        <v>1</v>
      </c>
      <c r="W4122" s="21" t="n">
        <f aca="false">IF(V4122=1,T4122+ROW()/10000000,0)</f>
        <v>5.4004122</v>
      </c>
    </row>
    <row r="4123" customFormat="false" ht="15" hidden="false" customHeight="false" outlineLevel="0" collapsed="false">
      <c r="A4123" s="0" t="n">
        <v>18455615</v>
      </c>
      <c r="B4123" s="0" t="s">
        <v>10006</v>
      </c>
      <c r="C4123" s="0" t="n">
        <v>1</v>
      </c>
      <c r="D4123" s="0" t="s">
        <v>6924</v>
      </c>
      <c r="E4123" s="0" t="s">
        <v>10007</v>
      </c>
      <c r="F4123" s="0" t="s">
        <v>9959</v>
      </c>
      <c r="G4123" s="0" t="s">
        <v>9960</v>
      </c>
      <c r="H4123" s="0" t="s">
        <v>2382</v>
      </c>
      <c r="I4123" s="0" t="s">
        <v>2123</v>
      </c>
      <c r="J4123" s="0" t="s">
        <v>47</v>
      </c>
      <c r="K4123" s="0" t="s">
        <v>47</v>
      </c>
      <c r="L4123" s="0" t="s">
        <v>47</v>
      </c>
      <c r="M4123" s="0" t="s">
        <v>47</v>
      </c>
      <c r="N4123" s="0" t="n">
        <v>1</v>
      </c>
      <c r="O4123" s="0" t="n">
        <v>5</v>
      </c>
      <c r="P4123" s="0" t="n">
        <v>400</v>
      </c>
      <c r="Q4123" s="0" t="n">
        <v>3.2</v>
      </c>
      <c r="R4123" s="0" t="str">
        <f aca="false">INDEX(Lookup!$B$4:$B$18,MATCH(C4123,Lookup!$A$4:$A$18,0))</f>
        <v>India</v>
      </c>
      <c r="S4123" s="20" t="n">
        <f aca="false">INDEX(Lookup!$D$4:$D$18,MATCH(C4123,Lookup!$A$4:$A$18,0))</f>
        <v>0.012</v>
      </c>
      <c r="T4123" s="21" t="n">
        <f aca="false">ROUND(P4123*S4123,2)</f>
        <v>4.8</v>
      </c>
      <c r="U4123" s="21" t="n">
        <f aca="false">IF(T4123&lt;=10,1,IF(T4123&lt;=20,2,IF(T4123&lt;=30,3,IF(T4123&lt;=40,4,IF(T4123&lt;=50,5,IF(T4123&lt;=100,6,IF(T4123&lt;=250,7,8)))))))</f>
        <v>1</v>
      </c>
      <c r="V4123" s="21" t="n">
        <f aca="false">IF(AND(OR(Dashboard!$T$3="All",R4123=Dashboard!$T$3),OR(Dashboard!$T$4="All",D4123=Dashboard!$T$4)),1,0)</f>
        <v>1</v>
      </c>
      <c r="W4123" s="21" t="n">
        <f aca="false">IF(V4123=1,T4123+ROW()/10000000,0)</f>
        <v>4.8004123</v>
      </c>
    </row>
    <row r="4124" customFormat="false" ht="15" hidden="false" customHeight="false" outlineLevel="0" collapsed="false">
      <c r="A4124" s="0" t="n">
        <v>5400</v>
      </c>
      <c r="B4124" s="0" t="s">
        <v>9537</v>
      </c>
      <c r="C4124" s="0" t="n">
        <v>1</v>
      </c>
      <c r="D4124" s="0" t="s">
        <v>6924</v>
      </c>
      <c r="E4124" s="0" t="s">
        <v>10008</v>
      </c>
      <c r="F4124" s="0" t="s">
        <v>9959</v>
      </c>
      <c r="G4124" s="0" t="s">
        <v>9960</v>
      </c>
      <c r="H4124" s="0" t="s">
        <v>402</v>
      </c>
      <c r="I4124" s="0" t="s">
        <v>2123</v>
      </c>
      <c r="J4124" s="0" t="s">
        <v>47</v>
      </c>
      <c r="K4124" s="0" t="s">
        <v>47</v>
      </c>
      <c r="L4124" s="0" t="s">
        <v>47</v>
      </c>
      <c r="M4124" s="0" t="s">
        <v>47</v>
      </c>
      <c r="N4124" s="0" t="n">
        <v>1</v>
      </c>
      <c r="O4124" s="0" t="n">
        <v>38</v>
      </c>
      <c r="P4124" s="0" t="n">
        <v>100</v>
      </c>
      <c r="Q4124" s="0" t="n">
        <v>3.2</v>
      </c>
      <c r="R4124" s="0" t="str">
        <f aca="false">INDEX(Lookup!$B$4:$B$18,MATCH(C4124,Lookup!$A$4:$A$18,0))</f>
        <v>India</v>
      </c>
      <c r="S4124" s="20" t="n">
        <f aca="false">INDEX(Lookup!$D$4:$D$18,MATCH(C4124,Lookup!$A$4:$A$18,0))</f>
        <v>0.012</v>
      </c>
      <c r="T4124" s="21" t="n">
        <f aca="false">ROUND(P4124*S4124,2)</f>
        <v>1.2</v>
      </c>
      <c r="U4124" s="21" t="n">
        <f aca="false">IF(T4124&lt;=10,1,IF(T4124&lt;=20,2,IF(T4124&lt;=30,3,IF(T4124&lt;=40,4,IF(T4124&lt;=50,5,IF(T4124&lt;=100,6,IF(T4124&lt;=250,7,8)))))))</f>
        <v>1</v>
      </c>
      <c r="V4124" s="21" t="n">
        <f aca="false">IF(AND(OR(Dashboard!$T$3="All",R4124=Dashboard!$T$3),OR(Dashboard!$T$4="All",D4124=Dashboard!$T$4)),1,0)</f>
        <v>1</v>
      </c>
      <c r="W4124" s="21" t="n">
        <f aca="false">IF(V4124=1,T4124+ROW()/10000000,0)</f>
        <v>1.2004124</v>
      </c>
    </row>
    <row r="4125" customFormat="false" ht="15" hidden="false" customHeight="false" outlineLevel="0" collapsed="false">
      <c r="A4125" s="0" t="n">
        <v>300561</v>
      </c>
      <c r="B4125" s="0" t="s">
        <v>10009</v>
      </c>
      <c r="C4125" s="0" t="n">
        <v>1</v>
      </c>
      <c r="D4125" s="0" t="s">
        <v>6924</v>
      </c>
      <c r="E4125" s="0" t="s">
        <v>10010</v>
      </c>
      <c r="F4125" s="0" t="s">
        <v>9959</v>
      </c>
      <c r="G4125" s="0" t="s">
        <v>9960</v>
      </c>
      <c r="H4125" s="0" t="s">
        <v>2122</v>
      </c>
      <c r="I4125" s="0" t="s">
        <v>2123</v>
      </c>
      <c r="J4125" s="0" t="s">
        <v>47</v>
      </c>
      <c r="K4125" s="0" t="s">
        <v>46</v>
      </c>
      <c r="L4125" s="0" t="s">
        <v>47</v>
      </c>
      <c r="M4125" s="0" t="s">
        <v>47</v>
      </c>
      <c r="N4125" s="0" t="n">
        <v>2</v>
      </c>
      <c r="O4125" s="0" t="n">
        <v>23</v>
      </c>
      <c r="P4125" s="0" t="n">
        <v>500</v>
      </c>
      <c r="Q4125" s="0" t="n">
        <v>3.2</v>
      </c>
      <c r="R4125" s="0" t="str">
        <f aca="false">INDEX(Lookup!$B$4:$B$18,MATCH(C4125,Lookup!$A$4:$A$18,0))</f>
        <v>India</v>
      </c>
      <c r="S4125" s="20" t="n">
        <f aca="false">INDEX(Lookup!$D$4:$D$18,MATCH(C4125,Lookup!$A$4:$A$18,0))</f>
        <v>0.012</v>
      </c>
      <c r="T4125" s="21" t="n">
        <f aca="false">ROUND(P4125*S4125,2)</f>
        <v>6</v>
      </c>
      <c r="U4125" s="21" t="n">
        <f aca="false">IF(T4125&lt;=10,1,IF(T4125&lt;=20,2,IF(T4125&lt;=30,3,IF(T4125&lt;=40,4,IF(T4125&lt;=50,5,IF(T4125&lt;=100,6,IF(T4125&lt;=250,7,8)))))))</f>
        <v>1</v>
      </c>
      <c r="V4125" s="21" t="n">
        <f aca="false">IF(AND(OR(Dashboard!$T$3="All",R4125=Dashboard!$T$3),OR(Dashboard!$T$4="All",D4125=Dashboard!$T$4)),1,0)</f>
        <v>1</v>
      </c>
      <c r="W4125" s="21" t="n">
        <f aca="false">IF(V4125=1,T4125+ROW()/10000000,0)</f>
        <v>6.0004125</v>
      </c>
    </row>
    <row r="4126" customFormat="false" ht="15" hidden="false" customHeight="false" outlineLevel="0" collapsed="false">
      <c r="A4126" s="0" t="n">
        <v>301823</v>
      </c>
      <c r="B4126" s="0" t="s">
        <v>10011</v>
      </c>
      <c r="C4126" s="0" t="n">
        <v>1</v>
      </c>
      <c r="D4126" s="0" t="s">
        <v>6924</v>
      </c>
      <c r="E4126" s="0" t="s">
        <v>10012</v>
      </c>
      <c r="F4126" s="0" t="s">
        <v>9959</v>
      </c>
      <c r="G4126" s="0" t="s">
        <v>9960</v>
      </c>
      <c r="H4126" s="0" t="s">
        <v>2122</v>
      </c>
      <c r="I4126" s="0" t="s">
        <v>2123</v>
      </c>
      <c r="J4126" s="0" t="s">
        <v>47</v>
      </c>
      <c r="K4126" s="0" t="s">
        <v>47</v>
      </c>
      <c r="L4126" s="0" t="s">
        <v>47</v>
      </c>
      <c r="M4126" s="0" t="s">
        <v>47</v>
      </c>
      <c r="N4126" s="0" t="n">
        <v>2</v>
      </c>
      <c r="O4126" s="0" t="n">
        <v>14</v>
      </c>
      <c r="P4126" s="0" t="n">
        <v>550</v>
      </c>
      <c r="Q4126" s="0" t="n">
        <v>3.1</v>
      </c>
      <c r="R4126" s="0" t="str">
        <f aca="false">INDEX(Lookup!$B$4:$B$18,MATCH(C4126,Lookup!$A$4:$A$18,0))</f>
        <v>India</v>
      </c>
      <c r="S4126" s="20" t="n">
        <f aca="false">INDEX(Lookup!$D$4:$D$18,MATCH(C4126,Lookup!$A$4:$A$18,0))</f>
        <v>0.012</v>
      </c>
      <c r="T4126" s="21" t="n">
        <f aca="false">ROUND(P4126*S4126,2)</f>
        <v>6.6</v>
      </c>
      <c r="U4126" s="21" t="n">
        <f aca="false">IF(T4126&lt;=10,1,IF(T4126&lt;=20,2,IF(T4126&lt;=30,3,IF(T4126&lt;=40,4,IF(T4126&lt;=50,5,IF(T4126&lt;=100,6,IF(T4126&lt;=250,7,8)))))))</f>
        <v>1</v>
      </c>
      <c r="V4126" s="21" t="n">
        <f aca="false">IF(AND(OR(Dashboard!$T$3="All",R4126=Dashboard!$T$3),OR(Dashboard!$T$4="All",D4126=Dashboard!$T$4)),1,0)</f>
        <v>1</v>
      </c>
      <c r="W4126" s="21" t="n">
        <f aca="false">IF(V4126=1,T4126+ROW()/10000000,0)</f>
        <v>6.6004126</v>
      </c>
    </row>
    <row r="4127" customFormat="false" ht="15" hidden="false" customHeight="false" outlineLevel="0" collapsed="false">
      <c r="A4127" s="0" t="n">
        <v>18282009</v>
      </c>
      <c r="B4127" s="0" t="s">
        <v>7316</v>
      </c>
      <c r="C4127" s="0" t="n">
        <v>1</v>
      </c>
      <c r="D4127" s="0" t="s">
        <v>6924</v>
      </c>
      <c r="E4127" s="0" t="s">
        <v>10013</v>
      </c>
      <c r="F4127" s="0" t="s">
        <v>9959</v>
      </c>
      <c r="G4127" s="0" t="s">
        <v>9960</v>
      </c>
      <c r="H4127" s="0" t="s">
        <v>2288</v>
      </c>
      <c r="I4127" s="0" t="s">
        <v>2123</v>
      </c>
      <c r="J4127" s="0" t="s">
        <v>47</v>
      </c>
      <c r="K4127" s="0" t="s">
        <v>47</v>
      </c>
      <c r="L4127" s="0" t="s">
        <v>47</v>
      </c>
      <c r="M4127" s="0" t="s">
        <v>47</v>
      </c>
      <c r="N4127" s="0" t="n">
        <v>2</v>
      </c>
      <c r="O4127" s="0" t="n">
        <v>8</v>
      </c>
      <c r="P4127" s="0" t="n">
        <v>500</v>
      </c>
      <c r="Q4127" s="0" t="n">
        <v>2.9</v>
      </c>
      <c r="R4127" s="0" t="str">
        <f aca="false">INDEX(Lookup!$B$4:$B$18,MATCH(C4127,Lookup!$A$4:$A$18,0))</f>
        <v>India</v>
      </c>
      <c r="S4127" s="20" t="n">
        <f aca="false">INDEX(Lookup!$D$4:$D$18,MATCH(C4127,Lookup!$A$4:$A$18,0))</f>
        <v>0.012</v>
      </c>
      <c r="T4127" s="21" t="n">
        <f aca="false">ROUND(P4127*S4127,2)</f>
        <v>6</v>
      </c>
      <c r="U4127" s="21" t="n">
        <f aca="false">IF(T4127&lt;=10,1,IF(T4127&lt;=20,2,IF(T4127&lt;=30,3,IF(T4127&lt;=40,4,IF(T4127&lt;=50,5,IF(T4127&lt;=100,6,IF(T4127&lt;=250,7,8)))))))</f>
        <v>1</v>
      </c>
      <c r="V4127" s="21" t="n">
        <f aca="false">IF(AND(OR(Dashboard!$T$3="All",R4127=Dashboard!$T$3),OR(Dashboard!$T$4="All",D4127=Dashboard!$T$4)),1,0)</f>
        <v>1</v>
      </c>
      <c r="W4127" s="21" t="n">
        <f aca="false">IF(V4127=1,T4127+ROW()/10000000,0)</f>
        <v>6.0004127</v>
      </c>
    </row>
    <row r="4128" customFormat="false" ht="15" hidden="false" customHeight="false" outlineLevel="0" collapsed="false">
      <c r="A4128" s="0" t="n">
        <v>6978</v>
      </c>
      <c r="B4128" s="0" t="s">
        <v>10014</v>
      </c>
      <c r="C4128" s="0" t="n">
        <v>1</v>
      </c>
      <c r="D4128" s="0" t="s">
        <v>6924</v>
      </c>
      <c r="E4128" s="0" t="s">
        <v>10015</v>
      </c>
      <c r="F4128" s="0" t="s">
        <v>9959</v>
      </c>
      <c r="G4128" s="0" t="s">
        <v>9960</v>
      </c>
      <c r="H4128" s="0" t="s">
        <v>2128</v>
      </c>
      <c r="I4128" s="0" t="s">
        <v>2123</v>
      </c>
      <c r="J4128" s="0" t="s">
        <v>47</v>
      </c>
      <c r="K4128" s="0" t="s">
        <v>47</v>
      </c>
      <c r="L4128" s="0" t="s">
        <v>47</v>
      </c>
      <c r="M4128" s="0" t="s">
        <v>47</v>
      </c>
      <c r="N4128" s="0" t="n">
        <v>1</v>
      </c>
      <c r="O4128" s="0" t="n">
        <v>9</v>
      </c>
      <c r="P4128" s="0" t="n">
        <v>400</v>
      </c>
      <c r="Q4128" s="0" t="n">
        <v>3.1</v>
      </c>
      <c r="R4128" s="0" t="str">
        <f aca="false">INDEX(Lookup!$B$4:$B$18,MATCH(C4128,Lookup!$A$4:$A$18,0))</f>
        <v>India</v>
      </c>
      <c r="S4128" s="20" t="n">
        <f aca="false">INDEX(Lookup!$D$4:$D$18,MATCH(C4128,Lookup!$A$4:$A$18,0))</f>
        <v>0.012</v>
      </c>
      <c r="T4128" s="21" t="n">
        <f aca="false">ROUND(P4128*S4128,2)</f>
        <v>4.8</v>
      </c>
      <c r="U4128" s="21" t="n">
        <f aca="false">IF(T4128&lt;=10,1,IF(T4128&lt;=20,2,IF(T4128&lt;=30,3,IF(T4128&lt;=40,4,IF(T4128&lt;=50,5,IF(T4128&lt;=100,6,IF(T4128&lt;=250,7,8)))))))</f>
        <v>1</v>
      </c>
      <c r="V4128" s="21" t="n">
        <f aca="false">IF(AND(OR(Dashboard!$T$3="All",R4128=Dashboard!$T$3),OR(Dashboard!$T$4="All",D4128=Dashboard!$T$4)),1,0)</f>
        <v>1</v>
      </c>
      <c r="W4128" s="21" t="n">
        <f aca="false">IF(V4128=1,T4128+ROW()/10000000,0)</f>
        <v>4.8004128</v>
      </c>
    </row>
    <row r="4129" customFormat="false" ht="15" hidden="false" customHeight="false" outlineLevel="0" collapsed="false">
      <c r="A4129" s="0" t="n">
        <v>18281946</v>
      </c>
      <c r="B4129" s="0" t="s">
        <v>10016</v>
      </c>
      <c r="C4129" s="0" t="n">
        <v>1</v>
      </c>
      <c r="D4129" s="0" t="s">
        <v>6924</v>
      </c>
      <c r="E4129" s="0" t="s">
        <v>10017</v>
      </c>
      <c r="F4129" s="0" t="s">
        <v>9959</v>
      </c>
      <c r="G4129" s="0" t="s">
        <v>9960</v>
      </c>
      <c r="H4129" s="0" t="s">
        <v>2050</v>
      </c>
      <c r="I4129" s="0" t="s">
        <v>2123</v>
      </c>
      <c r="J4129" s="0" t="s">
        <v>47</v>
      </c>
      <c r="K4129" s="0" t="s">
        <v>47</v>
      </c>
      <c r="L4129" s="0" t="s">
        <v>47</v>
      </c>
      <c r="M4129" s="0" t="s">
        <v>47</v>
      </c>
      <c r="N4129" s="0" t="n">
        <v>1</v>
      </c>
      <c r="O4129" s="0" t="n">
        <v>8</v>
      </c>
      <c r="P4129" s="0" t="n">
        <v>250</v>
      </c>
      <c r="Q4129" s="0" t="n">
        <v>2.9</v>
      </c>
      <c r="R4129" s="0" t="str">
        <f aca="false">INDEX(Lookup!$B$4:$B$18,MATCH(C4129,Lookup!$A$4:$A$18,0))</f>
        <v>India</v>
      </c>
      <c r="S4129" s="20" t="n">
        <f aca="false">INDEX(Lookup!$D$4:$D$18,MATCH(C4129,Lookup!$A$4:$A$18,0))</f>
        <v>0.012</v>
      </c>
      <c r="T4129" s="21" t="n">
        <f aca="false">ROUND(P4129*S4129,2)</f>
        <v>3</v>
      </c>
      <c r="U4129" s="21" t="n">
        <f aca="false">IF(T4129&lt;=10,1,IF(T4129&lt;=20,2,IF(T4129&lt;=30,3,IF(T4129&lt;=40,4,IF(T4129&lt;=50,5,IF(T4129&lt;=100,6,IF(T4129&lt;=250,7,8)))))))</f>
        <v>1</v>
      </c>
      <c r="V4129" s="21" t="n">
        <f aca="false">IF(AND(OR(Dashboard!$T$3="All",R4129=Dashboard!$T$3),OR(Dashboard!$T$4="All",D4129=Dashboard!$T$4)),1,0)</f>
        <v>1</v>
      </c>
      <c r="W4129" s="21" t="n">
        <f aca="false">IF(V4129=1,T4129+ROW()/10000000,0)</f>
        <v>3.0004129</v>
      </c>
    </row>
    <row r="4130" customFormat="false" ht="15" hidden="false" customHeight="false" outlineLevel="0" collapsed="false">
      <c r="A4130" s="0" t="n">
        <v>6052</v>
      </c>
      <c r="B4130" s="0" t="s">
        <v>10018</v>
      </c>
      <c r="C4130" s="0" t="n">
        <v>1</v>
      </c>
      <c r="D4130" s="0" t="s">
        <v>6924</v>
      </c>
      <c r="E4130" s="0" t="s">
        <v>10019</v>
      </c>
      <c r="F4130" s="0" t="s">
        <v>9959</v>
      </c>
      <c r="G4130" s="0" t="s">
        <v>9960</v>
      </c>
      <c r="H4130" s="0" t="s">
        <v>2288</v>
      </c>
      <c r="I4130" s="0" t="s">
        <v>2123</v>
      </c>
      <c r="J4130" s="0" t="s">
        <v>47</v>
      </c>
      <c r="K4130" s="0" t="s">
        <v>46</v>
      </c>
      <c r="L4130" s="0" t="s">
        <v>47</v>
      </c>
      <c r="M4130" s="0" t="s">
        <v>47</v>
      </c>
      <c r="N4130" s="0" t="n">
        <v>2</v>
      </c>
      <c r="O4130" s="0" t="n">
        <v>57</v>
      </c>
      <c r="P4130" s="0" t="n">
        <v>600</v>
      </c>
      <c r="Q4130" s="0" t="n">
        <v>2.9</v>
      </c>
      <c r="R4130" s="0" t="str">
        <f aca="false">INDEX(Lookup!$B$4:$B$18,MATCH(C4130,Lookup!$A$4:$A$18,0))</f>
        <v>India</v>
      </c>
      <c r="S4130" s="20" t="n">
        <f aca="false">INDEX(Lookup!$D$4:$D$18,MATCH(C4130,Lookup!$A$4:$A$18,0))</f>
        <v>0.012</v>
      </c>
      <c r="T4130" s="21" t="n">
        <f aca="false">ROUND(P4130*S4130,2)</f>
        <v>7.2</v>
      </c>
      <c r="U4130" s="21" t="n">
        <f aca="false">IF(T4130&lt;=10,1,IF(T4130&lt;=20,2,IF(T4130&lt;=30,3,IF(T4130&lt;=40,4,IF(T4130&lt;=50,5,IF(T4130&lt;=100,6,IF(T4130&lt;=250,7,8)))))))</f>
        <v>1</v>
      </c>
      <c r="V4130" s="21" t="n">
        <f aca="false">IF(AND(OR(Dashboard!$T$3="All",R4130=Dashboard!$T$3),OR(Dashboard!$T$4="All",D4130=Dashboard!$T$4)),1,0)</f>
        <v>1</v>
      </c>
      <c r="W4130" s="21" t="n">
        <f aca="false">IF(V4130=1,T4130+ROW()/10000000,0)</f>
        <v>7.200413</v>
      </c>
    </row>
    <row r="4131" customFormat="false" ht="15" hidden="false" customHeight="false" outlineLevel="0" collapsed="false">
      <c r="A4131" s="0" t="n">
        <v>5965</v>
      </c>
      <c r="B4131" s="0" t="s">
        <v>10020</v>
      </c>
      <c r="C4131" s="0" t="n">
        <v>1</v>
      </c>
      <c r="D4131" s="0" t="s">
        <v>6924</v>
      </c>
      <c r="E4131" s="0" t="s">
        <v>10021</v>
      </c>
      <c r="F4131" s="0" t="s">
        <v>9959</v>
      </c>
      <c r="G4131" s="0" t="s">
        <v>9960</v>
      </c>
      <c r="H4131" s="0" t="s">
        <v>156</v>
      </c>
      <c r="I4131" s="0" t="s">
        <v>2123</v>
      </c>
      <c r="J4131" s="0" t="s">
        <v>47</v>
      </c>
      <c r="K4131" s="0" t="s">
        <v>47</v>
      </c>
      <c r="L4131" s="0" t="s">
        <v>47</v>
      </c>
      <c r="M4131" s="0" t="s">
        <v>47</v>
      </c>
      <c r="N4131" s="0" t="n">
        <v>1</v>
      </c>
      <c r="O4131" s="0" t="n">
        <v>17</v>
      </c>
      <c r="P4131" s="0" t="n">
        <v>200</v>
      </c>
      <c r="Q4131" s="0" t="n">
        <v>3.4</v>
      </c>
      <c r="R4131" s="0" t="str">
        <f aca="false">INDEX(Lookup!$B$4:$B$18,MATCH(C4131,Lookup!$A$4:$A$18,0))</f>
        <v>India</v>
      </c>
      <c r="S4131" s="20" t="n">
        <f aca="false">INDEX(Lookup!$D$4:$D$18,MATCH(C4131,Lookup!$A$4:$A$18,0))</f>
        <v>0.012</v>
      </c>
      <c r="T4131" s="21" t="n">
        <f aca="false">ROUND(P4131*S4131,2)</f>
        <v>2.4</v>
      </c>
      <c r="U4131" s="21" t="n">
        <f aca="false">IF(T4131&lt;=10,1,IF(T4131&lt;=20,2,IF(T4131&lt;=30,3,IF(T4131&lt;=40,4,IF(T4131&lt;=50,5,IF(T4131&lt;=100,6,IF(T4131&lt;=250,7,8)))))))</f>
        <v>1</v>
      </c>
      <c r="V4131" s="21" t="n">
        <f aca="false">IF(AND(OR(Dashboard!$T$3="All",R4131=Dashboard!$T$3),OR(Dashboard!$T$4="All",D4131=Dashboard!$T$4)),1,0)</f>
        <v>1</v>
      </c>
      <c r="W4131" s="21" t="n">
        <f aca="false">IF(V4131=1,T4131+ROW()/10000000,0)</f>
        <v>2.4004131</v>
      </c>
    </row>
    <row r="4132" customFormat="false" ht="15" hidden="false" customHeight="false" outlineLevel="0" collapsed="false">
      <c r="A4132" s="0" t="n">
        <v>18381639</v>
      </c>
      <c r="B4132" s="0" t="s">
        <v>10022</v>
      </c>
      <c r="C4132" s="0" t="n">
        <v>1</v>
      </c>
      <c r="D4132" s="0" t="s">
        <v>6924</v>
      </c>
      <c r="E4132" s="0" t="s">
        <v>10023</v>
      </c>
      <c r="F4132" s="0" t="s">
        <v>9959</v>
      </c>
      <c r="G4132" s="0" t="s">
        <v>9960</v>
      </c>
      <c r="H4132" s="0" t="s">
        <v>2128</v>
      </c>
      <c r="I4132" s="0" t="s">
        <v>2123</v>
      </c>
      <c r="J4132" s="0" t="s">
        <v>47</v>
      </c>
      <c r="K4132" s="0" t="s">
        <v>47</v>
      </c>
      <c r="L4132" s="0" t="s">
        <v>47</v>
      </c>
      <c r="M4132" s="0" t="s">
        <v>47</v>
      </c>
      <c r="N4132" s="0" t="n">
        <v>1</v>
      </c>
      <c r="O4132" s="0" t="n">
        <v>14</v>
      </c>
      <c r="P4132" s="0" t="n">
        <v>300</v>
      </c>
      <c r="Q4132" s="0" t="n">
        <v>3.3</v>
      </c>
      <c r="R4132" s="0" t="str">
        <f aca="false">INDEX(Lookup!$B$4:$B$18,MATCH(C4132,Lookup!$A$4:$A$18,0))</f>
        <v>India</v>
      </c>
      <c r="S4132" s="20" t="n">
        <f aca="false">INDEX(Lookup!$D$4:$D$18,MATCH(C4132,Lookup!$A$4:$A$18,0))</f>
        <v>0.012</v>
      </c>
      <c r="T4132" s="21" t="n">
        <f aca="false">ROUND(P4132*S4132,2)</f>
        <v>3.6</v>
      </c>
      <c r="U4132" s="21" t="n">
        <f aca="false">IF(T4132&lt;=10,1,IF(T4132&lt;=20,2,IF(T4132&lt;=30,3,IF(T4132&lt;=40,4,IF(T4132&lt;=50,5,IF(T4132&lt;=100,6,IF(T4132&lt;=250,7,8)))))))</f>
        <v>1</v>
      </c>
      <c r="V4132" s="21" t="n">
        <f aca="false">IF(AND(OR(Dashboard!$T$3="All",R4132=Dashboard!$T$3),OR(Dashboard!$T$4="All",D4132=Dashboard!$T$4)),1,0)</f>
        <v>1</v>
      </c>
      <c r="W4132" s="21" t="n">
        <f aca="false">IF(V4132=1,T4132+ROW()/10000000,0)</f>
        <v>3.6004132</v>
      </c>
    </row>
    <row r="4133" customFormat="false" ht="15" hidden="false" customHeight="false" outlineLevel="0" collapsed="false">
      <c r="A4133" s="0" t="n">
        <v>18289278</v>
      </c>
      <c r="B4133" s="0" t="s">
        <v>10024</v>
      </c>
      <c r="C4133" s="0" t="n">
        <v>1</v>
      </c>
      <c r="D4133" s="0" t="s">
        <v>6924</v>
      </c>
      <c r="E4133" s="0" t="s">
        <v>10025</v>
      </c>
      <c r="F4133" s="0" t="s">
        <v>9959</v>
      </c>
      <c r="G4133" s="0" t="s">
        <v>9960</v>
      </c>
      <c r="H4133" s="0" t="s">
        <v>10026</v>
      </c>
      <c r="I4133" s="0" t="s">
        <v>2123</v>
      </c>
      <c r="J4133" s="0" t="s">
        <v>47</v>
      </c>
      <c r="K4133" s="0" t="s">
        <v>47</v>
      </c>
      <c r="L4133" s="0" t="s">
        <v>47</v>
      </c>
      <c r="M4133" s="0" t="s">
        <v>47</v>
      </c>
      <c r="N4133" s="0" t="n">
        <v>1</v>
      </c>
      <c r="O4133" s="0" t="n">
        <v>6</v>
      </c>
      <c r="P4133" s="0" t="n">
        <v>250</v>
      </c>
      <c r="Q4133" s="0" t="n">
        <v>3</v>
      </c>
      <c r="R4133" s="0" t="str">
        <f aca="false">INDEX(Lookup!$B$4:$B$18,MATCH(C4133,Lookup!$A$4:$A$18,0))</f>
        <v>India</v>
      </c>
      <c r="S4133" s="20" t="n">
        <f aca="false">INDEX(Lookup!$D$4:$D$18,MATCH(C4133,Lookup!$A$4:$A$18,0))</f>
        <v>0.012</v>
      </c>
      <c r="T4133" s="21" t="n">
        <f aca="false">ROUND(P4133*S4133,2)</f>
        <v>3</v>
      </c>
      <c r="U4133" s="21" t="n">
        <f aca="false">IF(T4133&lt;=10,1,IF(T4133&lt;=20,2,IF(T4133&lt;=30,3,IF(T4133&lt;=40,4,IF(T4133&lt;=50,5,IF(T4133&lt;=100,6,IF(T4133&lt;=250,7,8)))))))</f>
        <v>1</v>
      </c>
      <c r="V4133" s="21" t="n">
        <f aca="false">IF(AND(OR(Dashboard!$T$3="All",R4133=Dashboard!$T$3),OR(Dashboard!$T$4="All",D4133=Dashboard!$T$4)),1,0)</f>
        <v>1</v>
      </c>
      <c r="W4133" s="21" t="n">
        <f aca="false">IF(V4133=1,T4133+ROW()/10000000,0)</f>
        <v>3.0004133</v>
      </c>
    </row>
    <row r="4134" customFormat="false" ht="15" hidden="false" customHeight="false" outlineLevel="0" collapsed="false">
      <c r="A4134" s="0" t="n">
        <v>308716</v>
      </c>
      <c r="B4134" s="0" t="s">
        <v>10027</v>
      </c>
      <c r="C4134" s="0" t="n">
        <v>1</v>
      </c>
      <c r="D4134" s="0" t="s">
        <v>6924</v>
      </c>
      <c r="E4134" s="0" t="s">
        <v>10028</v>
      </c>
      <c r="F4134" s="0" t="s">
        <v>9959</v>
      </c>
      <c r="G4134" s="0" t="s">
        <v>9960</v>
      </c>
      <c r="H4134" s="0" t="s">
        <v>402</v>
      </c>
      <c r="I4134" s="0" t="s">
        <v>2123</v>
      </c>
      <c r="J4134" s="0" t="s">
        <v>47</v>
      </c>
      <c r="K4134" s="0" t="s">
        <v>47</v>
      </c>
      <c r="L4134" s="0" t="s">
        <v>47</v>
      </c>
      <c r="M4134" s="0" t="s">
        <v>47</v>
      </c>
      <c r="N4134" s="0" t="n">
        <v>1</v>
      </c>
      <c r="O4134" s="0" t="n">
        <v>14</v>
      </c>
      <c r="P4134" s="0" t="n">
        <v>300</v>
      </c>
      <c r="Q4134" s="0" t="n">
        <v>2.9</v>
      </c>
      <c r="R4134" s="0" t="str">
        <f aca="false">INDEX(Lookup!$B$4:$B$18,MATCH(C4134,Lookup!$A$4:$A$18,0))</f>
        <v>India</v>
      </c>
      <c r="S4134" s="20" t="n">
        <f aca="false">INDEX(Lookup!$D$4:$D$18,MATCH(C4134,Lookup!$A$4:$A$18,0))</f>
        <v>0.012</v>
      </c>
      <c r="T4134" s="21" t="n">
        <f aca="false">ROUND(P4134*S4134,2)</f>
        <v>3.6</v>
      </c>
      <c r="U4134" s="21" t="n">
        <f aca="false">IF(T4134&lt;=10,1,IF(T4134&lt;=20,2,IF(T4134&lt;=30,3,IF(T4134&lt;=40,4,IF(T4134&lt;=50,5,IF(T4134&lt;=100,6,IF(T4134&lt;=250,7,8)))))))</f>
        <v>1</v>
      </c>
      <c r="V4134" s="21" t="n">
        <f aca="false">IF(AND(OR(Dashboard!$T$3="All",R4134=Dashboard!$T$3),OR(Dashboard!$T$4="All",D4134=Dashboard!$T$4)),1,0)</f>
        <v>1</v>
      </c>
      <c r="W4134" s="21" t="n">
        <f aca="false">IF(V4134=1,T4134+ROW()/10000000,0)</f>
        <v>3.6004134</v>
      </c>
    </row>
    <row r="4135" customFormat="false" ht="15" hidden="false" customHeight="false" outlineLevel="0" collapsed="false">
      <c r="A4135" s="0" t="n">
        <v>306985</v>
      </c>
      <c r="B4135" s="0" t="s">
        <v>10029</v>
      </c>
      <c r="C4135" s="0" t="n">
        <v>1</v>
      </c>
      <c r="D4135" s="0" t="s">
        <v>6924</v>
      </c>
      <c r="E4135" s="0" t="s">
        <v>10030</v>
      </c>
      <c r="F4135" s="0" t="s">
        <v>9959</v>
      </c>
      <c r="G4135" s="0" t="s">
        <v>9960</v>
      </c>
      <c r="H4135" s="0" t="s">
        <v>2128</v>
      </c>
      <c r="I4135" s="0" t="s">
        <v>2123</v>
      </c>
      <c r="J4135" s="0" t="s">
        <v>47</v>
      </c>
      <c r="K4135" s="0" t="s">
        <v>47</v>
      </c>
      <c r="L4135" s="0" t="s">
        <v>47</v>
      </c>
      <c r="M4135" s="0" t="s">
        <v>47</v>
      </c>
      <c r="N4135" s="0" t="n">
        <v>1</v>
      </c>
      <c r="O4135" s="0" t="n">
        <v>6</v>
      </c>
      <c r="P4135" s="0" t="n">
        <v>200</v>
      </c>
      <c r="Q4135" s="0" t="n">
        <v>3</v>
      </c>
      <c r="R4135" s="0" t="str">
        <f aca="false">INDEX(Lookup!$B$4:$B$18,MATCH(C4135,Lookup!$A$4:$A$18,0))</f>
        <v>India</v>
      </c>
      <c r="S4135" s="20" t="n">
        <f aca="false">INDEX(Lookup!$D$4:$D$18,MATCH(C4135,Lookup!$A$4:$A$18,0))</f>
        <v>0.012</v>
      </c>
      <c r="T4135" s="21" t="n">
        <f aca="false">ROUND(P4135*S4135,2)</f>
        <v>2.4</v>
      </c>
      <c r="U4135" s="21" t="n">
        <f aca="false">IF(T4135&lt;=10,1,IF(T4135&lt;=20,2,IF(T4135&lt;=30,3,IF(T4135&lt;=40,4,IF(T4135&lt;=50,5,IF(T4135&lt;=100,6,IF(T4135&lt;=250,7,8)))))))</f>
        <v>1</v>
      </c>
      <c r="V4135" s="21" t="n">
        <f aca="false">IF(AND(OR(Dashboard!$T$3="All",R4135=Dashboard!$T$3),OR(Dashboard!$T$4="All",D4135=Dashboard!$T$4)),1,0)</f>
        <v>1</v>
      </c>
      <c r="W4135" s="21" t="n">
        <f aca="false">IF(V4135=1,T4135+ROW()/10000000,0)</f>
        <v>2.4004135</v>
      </c>
    </row>
    <row r="4136" customFormat="false" ht="15" hidden="false" customHeight="false" outlineLevel="0" collapsed="false">
      <c r="A4136" s="0" t="n">
        <v>307861</v>
      </c>
      <c r="B4136" s="0" t="s">
        <v>10031</v>
      </c>
      <c r="C4136" s="0" t="n">
        <v>1</v>
      </c>
      <c r="D4136" s="0" t="s">
        <v>6924</v>
      </c>
      <c r="E4136" s="0" t="s">
        <v>10032</v>
      </c>
      <c r="F4136" s="0" t="s">
        <v>9959</v>
      </c>
      <c r="G4136" s="0" t="s">
        <v>9960</v>
      </c>
      <c r="H4136" s="0" t="s">
        <v>2128</v>
      </c>
      <c r="I4136" s="0" t="s">
        <v>2123</v>
      </c>
      <c r="J4136" s="0" t="s">
        <v>47</v>
      </c>
      <c r="K4136" s="0" t="s">
        <v>47</v>
      </c>
      <c r="L4136" s="0" t="s">
        <v>47</v>
      </c>
      <c r="M4136" s="0" t="s">
        <v>47</v>
      </c>
      <c r="N4136" s="0" t="n">
        <v>1</v>
      </c>
      <c r="O4136" s="0" t="n">
        <v>16</v>
      </c>
      <c r="P4136" s="0" t="n">
        <v>450</v>
      </c>
      <c r="Q4136" s="0" t="n">
        <v>2.9</v>
      </c>
      <c r="R4136" s="0" t="str">
        <f aca="false">INDEX(Lookup!$B$4:$B$18,MATCH(C4136,Lookup!$A$4:$A$18,0))</f>
        <v>India</v>
      </c>
      <c r="S4136" s="20" t="n">
        <f aca="false">INDEX(Lookup!$D$4:$D$18,MATCH(C4136,Lookup!$A$4:$A$18,0))</f>
        <v>0.012</v>
      </c>
      <c r="T4136" s="21" t="n">
        <f aca="false">ROUND(P4136*S4136,2)</f>
        <v>5.4</v>
      </c>
      <c r="U4136" s="21" t="n">
        <f aca="false">IF(T4136&lt;=10,1,IF(T4136&lt;=20,2,IF(T4136&lt;=30,3,IF(T4136&lt;=40,4,IF(T4136&lt;=50,5,IF(T4136&lt;=100,6,IF(T4136&lt;=250,7,8)))))))</f>
        <v>1</v>
      </c>
      <c r="V4136" s="21" t="n">
        <f aca="false">IF(AND(OR(Dashboard!$T$3="All",R4136=Dashboard!$T$3),OR(Dashboard!$T$4="All",D4136=Dashboard!$T$4)),1,0)</f>
        <v>1</v>
      </c>
      <c r="W4136" s="21" t="n">
        <f aca="false">IF(V4136=1,T4136+ROW()/10000000,0)</f>
        <v>5.4004136</v>
      </c>
    </row>
    <row r="4137" customFormat="false" ht="15" hidden="false" customHeight="false" outlineLevel="0" collapsed="false">
      <c r="A4137" s="0" t="n">
        <v>18429381</v>
      </c>
      <c r="B4137" s="0" t="s">
        <v>4828</v>
      </c>
      <c r="C4137" s="0" t="n">
        <v>1</v>
      </c>
      <c r="D4137" s="0" t="s">
        <v>6924</v>
      </c>
      <c r="E4137" s="0" t="s">
        <v>10033</v>
      </c>
      <c r="F4137" s="0" t="s">
        <v>9959</v>
      </c>
      <c r="G4137" s="0" t="s">
        <v>9960</v>
      </c>
      <c r="H4137" s="0" t="s">
        <v>4668</v>
      </c>
      <c r="I4137" s="0" t="s">
        <v>2123</v>
      </c>
      <c r="J4137" s="0" t="s">
        <v>47</v>
      </c>
      <c r="K4137" s="0" t="s">
        <v>46</v>
      </c>
      <c r="L4137" s="0" t="s">
        <v>47</v>
      </c>
      <c r="M4137" s="0" t="s">
        <v>47</v>
      </c>
      <c r="N4137" s="0" t="n">
        <v>1</v>
      </c>
      <c r="O4137" s="0" t="n">
        <v>9</v>
      </c>
      <c r="P4137" s="0" t="n">
        <v>450</v>
      </c>
      <c r="Q4137" s="0" t="n">
        <v>2.5</v>
      </c>
      <c r="R4137" s="0" t="str">
        <f aca="false">INDEX(Lookup!$B$4:$B$18,MATCH(C4137,Lookup!$A$4:$A$18,0))</f>
        <v>India</v>
      </c>
      <c r="S4137" s="20" t="n">
        <f aca="false">INDEX(Lookup!$D$4:$D$18,MATCH(C4137,Lookup!$A$4:$A$18,0))</f>
        <v>0.012</v>
      </c>
      <c r="T4137" s="21" t="n">
        <f aca="false">ROUND(P4137*S4137,2)</f>
        <v>5.4</v>
      </c>
      <c r="U4137" s="21" t="n">
        <f aca="false">IF(T4137&lt;=10,1,IF(T4137&lt;=20,2,IF(T4137&lt;=30,3,IF(T4137&lt;=40,4,IF(T4137&lt;=50,5,IF(T4137&lt;=100,6,IF(T4137&lt;=250,7,8)))))))</f>
        <v>1</v>
      </c>
      <c r="V4137" s="21" t="n">
        <f aca="false">IF(AND(OR(Dashboard!$T$3="All",R4137=Dashboard!$T$3),OR(Dashboard!$T$4="All",D4137=Dashboard!$T$4)),1,0)</f>
        <v>1</v>
      </c>
      <c r="W4137" s="21" t="n">
        <f aca="false">IF(V4137=1,T4137+ROW()/10000000,0)</f>
        <v>5.4004137</v>
      </c>
    </row>
    <row r="4138" customFormat="false" ht="15" hidden="false" customHeight="false" outlineLevel="0" collapsed="false">
      <c r="A4138" s="0" t="n">
        <v>18366009</v>
      </c>
      <c r="B4138" s="0" t="s">
        <v>10034</v>
      </c>
      <c r="C4138" s="0" t="n">
        <v>1</v>
      </c>
      <c r="D4138" s="0" t="s">
        <v>6924</v>
      </c>
      <c r="E4138" s="0" t="s">
        <v>10035</v>
      </c>
      <c r="F4138" s="0" t="s">
        <v>9959</v>
      </c>
      <c r="G4138" s="0" t="s">
        <v>9960</v>
      </c>
      <c r="H4138" s="0" t="s">
        <v>3182</v>
      </c>
      <c r="I4138" s="0" t="s">
        <v>2123</v>
      </c>
      <c r="J4138" s="0" t="s">
        <v>47</v>
      </c>
      <c r="K4138" s="0" t="s">
        <v>47</v>
      </c>
      <c r="L4138" s="0" t="s">
        <v>47</v>
      </c>
      <c r="M4138" s="0" t="s">
        <v>47</v>
      </c>
      <c r="N4138" s="0" t="n">
        <v>1</v>
      </c>
      <c r="O4138" s="0" t="n">
        <v>33</v>
      </c>
      <c r="P4138" s="0" t="n">
        <v>300</v>
      </c>
      <c r="Q4138" s="0" t="n">
        <v>3.6</v>
      </c>
      <c r="R4138" s="0" t="str">
        <f aca="false">INDEX(Lookup!$B$4:$B$18,MATCH(C4138,Lookup!$A$4:$A$18,0))</f>
        <v>India</v>
      </c>
      <c r="S4138" s="20" t="n">
        <f aca="false">INDEX(Lookup!$D$4:$D$18,MATCH(C4138,Lookup!$A$4:$A$18,0))</f>
        <v>0.012</v>
      </c>
      <c r="T4138" s="21" t="n">
        <f aca="false">ROUND(P4138*S4138,2)</f>
        <v>3.6</v>
      </c>
      <c r="U4138" s="21" t="n">
        <f aca="false">IF(T4138&lt;=10,1,IF(T4138&lt;=20,2,IF(T4138&lt;=30,3,IF(T4138&lt;=40,4,IF(T4138&lt;=50,5,IF(T4138&lt;=100,6,IF(T4138&lt;=250,7,8)))))))</f>
        <v>1</v>
      </c>
      <c r="V4138" s="21" t="n">
        <f aca="false">IF(AND(OR(Dashboard!$T$3="All",R4138=Dashboard!$T$3),OR(Dashboard!$T$4="All",D4138=Dashboard!$T$4)),1,0)</f>
        <v>1</v>
      </c>
      <c r="W4138" s="21" t="n">
        <f aca="false">IF(V4138=1,T4138+ROW()/10000000,0)</f>
        <v>3.6004138</v>
      </c>
    </row>
    <row r="4139" customFormat="false" ht="15" hidden="false" customHeight="false" outlineLevel="0" collapsed="false">
      <c r="A4139" s="0" t="n">
        <v>18415357</v>
      </c>
      <c r="B4139" s="0" t="s">
        <v>10036</v>
      </c>
      <c r="C4139" s="0" t="n">
        <v>1</v>
      </c>
      <c r="D4139" s="0" t="s">
        <v>6924</v>
      </c>
      <c r="E4139" s="0" t="s">
        <v>10037</v>
      </c>
      <c r="F4139" s="0" t="s">
        <v>9959</v>
      </c>
      <c r="G4139" s="0" t="s">
        <v>9960</v>
      </c>
      <c r="H4139" s="0" t="s">
        <v>402</v>
      </c>
      <c r="I4139" s="0" t="s">
        <v>2123</v>
      </c>
      <c r="J4139" s="0" t="s">
        <v>47</v>
      </c>
      <c r="K4139" s="0" t="s">
        <v>46</v>
      </c>
      <c r="L4139" s="0" t="s">
        <v>47</v>
      </c>
      <c r="M4139" s="0" t="s">
        <v>47</v>
      </c>
      <c r="N4139" s="0" t="n">
        <v>1</v>
      </c>
      <c r="O4139" s="0" t="n">
        <v>14</v>
      </c>
      <c r="P4139" s="0" t="n">
        <v>200</v>
      </c>
      <c r="Q4139" s="0" t="n">
        <v>3.5</v>
      </c>
      <c r="R4139" s="0" t="str">
        <f aca="false">INDEX(Lookup!$B$4:$B$18,MATCH(C4139,Lookup!$A$4:$A$18,0))</f>
        <v>India</v>
      </c>
      <c r="S4139" s="20" t="n">
        <f aca="false">INDEX(Lookup!$D$4:$D$18,MATCH(C4139,Lookup!$A$4:$A$18,0))</f>
        <v>0.012</v>
      </c>
      <c r="T4139" s="21" t="n">
        <f aca="false">ROUND(P4139*S4139,2)</f>
        <v>2.4</v>
      </c>
      <c r="U4139" s="21" t="n">
        <f aca="false">IF(T4139&lt;=10,1,IF(T4139&lt;=20,2,IF(T4139&lt;=30,3,IF(T4139&lt;=40,4,IF(T4139&lt;=50,5,IF(T4139&lt;=100,6,IF(T4139&lt;=250,7,8)))))))</f>
        <v>1</v>
      </c>
      <c r="V4139" s="21" t="n">
        <f aca="false">IF(AND(OR(Dashboard!$T$3="All",R4139=Dashboard!$T$3),OR(Dashboard!$T$4="All",D4139=Dashboard!$T$4)),1,0)</f>
        <v>1</v>
      </c>
      <c r="W4139" s="21" t="n">
        <f aca="false">IF(V4139=1,T4139+ROW()/10000000,0)</f>
        <v>2.4004139</v>
      </c>
    </row>
    <row r="4140" customFormat="false" ht="15" hidden="false" customHeight="false" outlineLevel="0" collapsed="false">
      <c r="A4140" s="0" t="n">
        <v>300501</v>
      </c>
      <c r="B4140" s="0" t="s">
        <v>10038</v>
      </c>
      <c r="C4140" s="0" t="n">
        <v>1</v>
      </c>
      <c r="D4140" s="0" t="s">
        <v>6924</v>
      </c>
      <c r="E4140" s="0" t="s">
        <v>10039</v>
      </c>
      <c r="F4140" s="0" t="s">
        <v>9959</v>
      </c>
      <c r="G4140" s="0" t="s">
        <v>9960</v>
      </c>
      <c r="H4140" s="0" t="s">
        <v>2122</v>
      </c>
      <c r="I4140" s="0" t="s">
        <v>2123</v>
      </c>
      <c r="J4140" s="0" t="s">
        <v>47</v>
      </c>
      <c r="K4140" s="0" t="s">
        <v>47</v>
      </c>
      <c r="L4140" s="0" t="s">
        <v>47</v>
      </c>
      <c r="M4140" s="0" t="s">
        <v>47</v>
      </c>
      <c r="N4140" s="0" t="n">
        <v>1</v>
      </c>
      <c r="O4140" s="0" t="n">
        <v>89</v>
      </c>
      <c r="P4140" s="0" t="n">
        <v>300</v>
      </c>
      <c r="Q4140" s="0" t="n">
        <v>3.7</v>
      </c>
      <c r="R4140" s="0" t="str">
        <f aca="false">INDEX(Lookup!$B$4:$B$18,MATCH(C4140,Lookup!$A$4:$A$18,0))</f>
        <v>India</v>
      </c>
      <c r="S4140" s="20" t="n">
        <f aca="false">INDEX(Lookup!$D$4:$D$18,MATCH(C4140,Lookup!$A$4:$A$18,0))</f>
        <v>0.012</v>
      </c>
      <c r="T4140" s="21" t="n">
        <f aca="false">ROUND(P4140*S4140,2)</f>
        <v>3.6</v>
      </c>
      <c r="U4140" s="21" t="n">
        <f aca="false">IF(T4140&lt;=10,1,IF(T4140&lt;=20,2,IF(T4140&lt;=30,3,IF(T4140&lt;=40,4,IF(T4140&lt;=50,5,IF(T4140&lt;=100,6,IF(T4140&lt;=250,7,8)))))))</f>
        <v>1</v>
      </c>
      <c r="V4140" s="21" t="n">
        <f aca="false">IF(AND(OR(Dashboard!$T$3="All",R4140=Dashboard!$T$3),OR(Dashboard!$T$4="All",D4140=Dashboard!$T$4)),1,0)</f>
        <v>1</v>
      </c>
      <c r="W4140" s="21" t="n">
        <f aca="false">IF(V4140=1,T4140+ROW()/10000000,0)</f>
        <v>3.600414</v>
      </c>
    </row>
    <row r="4141" customFormat="false" ht="15" hidden="false" customHeight="false" outlineLevel="0" collapsed="false">
      <c r="A4141" s="0" t="n">
        <v>307006</v>
      </c>
      <c r="B4141" s="0" t="s">
        <v>10040</v>
      </c>
      <c r="C4141" s="0" t="n">
        <v>1</v>
      </c>
      <c r="D4141" s="0" t="s">
        <v>6924</v>
      </c>
      <c r="E4141" s="0" t="s">
        <v>10041</v>
      </c>
      <c r="F4141" s="0" t="s">
        <v>9959</v>
      </c>
      <c r="G4141" s="0" t="s">
        <v>9960</v>
      </c>
      <c r="H4141" s="0" t="s">
        <v>2128</v>
      </c>
      <c r="I4141" s="0" t="s">
        <v>2123</v>
      </c>
      <c r="J4141" s="0" t="s">
        <v>47</v>
      </c>
      <c r="K4141" s="0" t="s">
        <v>47</v>
      </c>
      <c r="L4141" s="0" t="s">
        <v>47</v>
      </c>
      <c r="M4141" s="0" t="s">
        <v>47</v>
      </c>
      <c r="N4141" s="0" t="n">
        <v>1</v>
      </c>
      <c r="O4141" s="0" t="n">
        <v>75</v>
      </c>
      <c r="P4141" s="0" t="n">
        <v>200</v>
      </c>
      <c r="Q4141" s="0" t="n">
        <v>3.6</v>
      </c>
      <c r="R4141" s="0" t="str">
        <f aca="false">INDEX(Lookup!$B$4:$B$18,MATCH(C4141,Lookup!$A$4:$A$18,0))</f>
        <v>India</v>
      </c>
      <c r="S4141" s="20" t="n">
        <f aca="false">INDEX(Lookup!$D$4:$D$18,MATCH(C4141,Lookup!$A$4:$A$18,0))</f>
        <v>0.012</v>
      </c>
      <c r="T4141" s="21" t="n">
        <f aca="false">ROUND(P4141*S4141,2)</f>
        <v>2.4</v>
      </c>
      <c r="U4141" s="21" t="n">
        <f aca="false">IF(T4141&lt;=10,1,IF(T4141&lt;=20,2,IF(T4141&lt;=30,3,IF(T4141&lt;=40,4,IF(T4141&lt;=50,5,IF(T4141&lt;=100,6,IF(T4141&lt;=250,7,8)))))))</f>
        <v>1</v>
      </c>
      <c r="V4141" s="21" t="n">
        <f aca="false">IF(AND(OR(Dashboard!$T$3="All",R4141=Dashboard!$T$3),OR(Dashboard!$T$4="All",D4141=Dashboard!$T$4)),1,0)</f>
        <v>1</v>
      </c>
      <c r="W4141" s="21" t="n">
        <f aca="false">IF(V4141=1,T4141+ROW()/10000000,0)</f>
        <v>2.4004141</v>
      </c>
    </row>
    <row r="4142" customFormat="false" ht="15" hidden="false" customHeight="false" outlineLevel="0" collapsed="false">
      <c r="A4142" s="0" t="n">
        <v>18424895</v>
      </c>
      <c r="B4142" s="0" t="s">
        <v>10042</v>
      </c>
      <c r="C4142" s="0" t="n">
        <v>1</v>
      </c>
      <c r="D4142" s="0" t="s">
        <v>6924</v>
      </c>
      <c r="E4142" s="0" t="s">
        <v>10043</v>
      </c>
      <c r="F4142" s="0" t="s">
        <v>9959</v>
      </c>
      <c r="G4142" s="0" t="s">
        <v>9960</v>
      </c>
      <c r="H4142" s="0" t="s">
        <v>2662</v>
      </c>
      <c r="I4142" s="0" t="s">
        <v>2123</v>
      </c>
      <c r="J4142" s="0" t="s">
        <v>47</v>
      </c>
      <c r="K4142" s="0" t="s">
        <v>46</v>
      </c>
      <c r="L4142" s="0" t="s">
        <v>47</v>
      </c>
      <c r="M4142" s="0" t="s">
        <v>47</v>
      </c>
      <c r="N4142" s="0" t="n">
        <v>1</v>
      </c>
      <c r="O4142" s="0" t="n">
        <v>29</v>
      </c>
      <c r="P4142" s="0" t="n">
        <v>300</v>
      </c>
      <c r="Q4142" s="0" t="n">
        <v>3.7</v>
      </c>
      <c r="R4142" s="0" t="str">
        <f aca="false">INDEX(Lookup!$B$4:$B$18,MATCH(C4142,Lookup!$A$4:$A$18,0))</f>
        <v>India</v>
      </c>
      <c r="S4142" s="20" t="n">
        <f aca="false">INDEX(Lookup!$D$4:$D$18,MATCH(C4142,Lookup!$A$4:$A$18,0))</f>
        <v>0.012</v>
      </c>
      <c r="T4142" s="21" t="n">
        <f aca="false">ROUND(P4142*S4142,2)</f>
        <v>3.6</v>
      </c>
      <c r="U4142" s="21" t="n">
        <f aca="false">IF(T4142&lt;=10,1,IF(T4142&lt;=20,2,IF(T4142&lt;=30,3,IF(T4142&lt;=40,4,IF(T4142&lt;=50,5,IF(T4142&lt;=100,6,IF(T4142&lt;=250,7,8)))))))</f>
        <v>1</v>
      </c>
      <c r="V4142" s="21" t="n">
        <f aca="false">IF(AND(OR(Dashboard!$T$3="All",R4142=Dashboard!$T$3),OR(Dashboard!$T$4="All",D4142=Dashboard!$T$4)),1,0)</f>
        <v>1</v>
      </c>
      <c r="W4142" s="21" t="n">
        <f aca="false">IF(V4142=1,T4142+ROW()/10000000,0)</f>
        <v>3.6004142</v>
      </c>
    </row>
    <row r="4143" customFormat="false" ht="15" hidden="false" customHeight="false" outlineLevel="0" collapsed="false">
      <c r="A4143" s="0" t="n">
        <v>18282015</v>
      </c>
      <c r="B4143" s="0" t="s">
        <v>5031</v>
      </c>
      <c r="C4143" s="0" t="n">
        <v>1</v>
      </c>
      <c r="D4143" s="0" t="s">
        <v>6924</v>
      </c>
      <c r="E4143" s="0" t="s">
        <v>10044</v>
      </c>
      <c r="F4143" s="0" t="s">
        <v>9959</v>
      </c>
      <c r="G4143" s="0" t="s">
        <v>9960</v>
      </c>
      <c r="H4143" s="0" t="s">
        <v>10045</v>
      </c>
      <c r="I4143" s="0" t="s">
        <v>2123</v>
      </c>
      <c r="J4143" s="0" t="s">
        <v>47</v>
      </c>
      <c r="K4143" s="0" t="s">
        <v>47</v>
      </c>
      <c r="L4143" s="0" t="s">
        <v>47</v>
      </c>
      <c r="M4143" s="0" t="s">
        <v>47</v>
      </c>
      <c r="N4143" s="0" t="n">
        <v>1</v>
      </c>
      <c r="O4143" s="0" t="n">
        <v>1</v>
      </c>
      <c r="P4143" s="0" t="n">
        <v>200</v>
      </c>
      <c r="Q4143" s="0" t="n">
        <v>1</v>
      </c>
      <c r="R4143" s="0" t="str">
        <f aca="false">INDEX(Lookup!$B$4:$B$18,MATCH(C4143,Lookup!$A$4:$A$18,0))</f>
        <v>India</v>
      </c>
      <c r="S4143" s="20" t="n">
        <f aca="false">INDEX(Lookup!$D$4:$D$18,MATCH(C4143,Lookup!$A$4:$A$18,0))</f>
        <v>0.012</v>
      </c>
      <c r="T4143" s="21" t="n">
        <f aca="false">ROUND(P4143*S4143,2)</f>
        <v>2.4</v>
      </c>
      <c r="U4143" s="21" t="n">
        <f aca="false">IF(T4143&lt;=10,1,IF(T4143&lt;=20,2,IF(T4143&lt;=30,3,IF(T4143&lt;=40,4,IF(T4143&lt;=50,5,IF(T4143&lt;=100,6,IF(T4143&lt;=250,7,8)))))))</f>
        <v>1</v>
      </c>
      <c r="V4143" s="21" t="n">
        <f aca="false">IF(AND(OR(Dashboard!$T$3="All",R4143=Dashboard!$T$3),OR(Dashboard!$T$4="All",D4143=Dashboard!$T$4)),1,0)</f>
        <v>1</v>
      </c>
      <c r="W4143" s="21" t="n">
        <f aca="false">IF(V4143=1,T4143+ROW()/10000000,0)</f>
        <v>2.4004143</v>
      </c>
    </row>
    <row r="4144" customFormat="false" ht="15" hidden="false" customHeight="false" outlineLevel="0" collapsed="false">
      <c r="A4144" s="0" t="n">
        <v>306974</v>
      </c>
      <c r="B4144" s="0" t="s">
        <v>10046</v>
      </c>
      <c r="C4144" s="0" t="n">
        <v>1</v>
      </c>
      <c r="D4144" s="0" t="s">
        <v>6924</v>
      </c>
      <c r="E4144" s="0" t="s">
        <v>10047</v>
      </c>
      <c r="F4144" s="0" t="s">
        <v>9959</v>
      </c>
      <c r="G4144" s="0" t="s">
        <v>9960</v>
      </c>
      <c r="H4144" s="0" t="s">
        <v>2128</v>
      </c>
      <c r="I4144" s="0" t="s">
        <v>2123</v>
      </c>
      <c r="J4144" s="0" t="s">
        <v>47</v>
      </c>
      <c r="K4144" s="0" t="s">
        <v>47</v>
      </c>
      <c r="L4144" s="0" t="s">
        <v>47</v>
      </c>
      <c r="M4144" s="0" t="s">
        <v>47</v>
      </c>
      <c r="N4144" s="0" t="n">
        <v>1</v>
      </c>
      <c r="O4144" s="0" t="n">
        <v>1</v>
      </c>
      <c r="P4144" s="0" t="n">
        <v>300</v>
      </c>
      <c r="Q4144" s="0" t="n">
        <v>1</v>
      </c>
      <c r="R4144" s="0" t="str">
        <f aca="false">INDEX(Lookup!$B$4:$B$18,MATCH(C4144,Lookup!$A$4:$A$18,0))</f>
        <v>India</v>
      </c>
      <c r="S4144" s="20" t="n">
        <f aca="false">INDEX(Lookup!$D$4:$D$18,MATCH(C4144,Lookup!$A$4:$A$18,0))</f>
        <v>0.012</v>
      </c>
      <c r="T4144" s="21" t="n">
        <f aca="false">ROUND(P4144*S4144,2)</f>
        <v>3.6</v>
      </c>
      <c r="U4144" s="21" t="n">
        <f aca="false">IF(T4144&lt;=10,1,IF(T4144&lt;=20,2,IF(T4144&lt;=30,3,IF(T4144&lt;=40,4,IF(T4144&lt;=50,5,IF(T4144&lt;=100,6,IF(T4144&lt;=250,7,8)))))))</f>
        <v>1</v>
      </c>
      <c r="V4144" s="21" t="n">
        <f aca="false">IF(AND(OR(Dashboard!$T$3="All",R4144=Dashboard!$T$3),OR(Dashboard!$T$4="All",D4144=Dashboard!$T$4)),1,0)</f>
        <v>1</v>
      </c>
      <c r="W4144" s="21" t="n">
        <f aca="false">IF(V4144=1,T4144+ROW()/10000000,0)</f>
        <v>3.6004144</v>
      </c>
    </row>
    <row r="4145" customFormat="false" ht="15" hidden="false" customHeight="false" outlineLevel="0" collapsed="false">
      <c r="A4145" s="0" t="n">
        <v>18431980</v>
      </c>
      <c r="B4145" s="0" t="s">
        <v>10048</v>
      </c>
      <c r="C4145" s="0" t="n">
        <v>1</v>
      </c>
      <c r="D4145" s="0" t="s">
        <v>6924</v>
      </c>
      <c r="E4145" s="0" t="s">
        <v>10049</v>
      </c>
      <c r="F4145" s="0" t="s">
        <v>9959</v>
      </c>
      <c r="G4145" s="0" t="s">
        <v>9960</v>
      </c>
      <c r="H4145" s="0" t="s">
        <v>1830</v>
      </c>
      <c r="I4145" s="0" t="s">
        <v>2123</v>
      </c>
      <c r="J4145" s="0" t="s">
        <v>47</v>
      </c>
      <c r="K4145" s="0" t="s">
        <v>47</v>
      </c>
      <c r="L4145" s="0" t="s">
        <v>47</v>
      </c>
      <c r="M4145" s="0" t="s">
        <v>47</v>
      </c>
      <c r="N4145" s="0" t="n">
        <v>1</v>
      </c>
      <c r="O4145" s="0" t="n">
        <v>2</v>
      </c>
      <c r="P4145" s="0" t="n">
        <v>100</v>
      </c>
      <c r="Q4145" s="0" t="n">
        <v>1</v>
      </c>
      <c r="R4145" s="0" t="str">
        <f aca="false">INDEX(Lookup!$B$4:$B$18,MATCH(C4145,Lookup!$A$4:$A$18,0))</f>
        <v>India</v>
      </c>
      <c r="S4145" s="20" t="n">
        <f aca="false">INDEX(Lookup!$D$4:$D$18,MATCH(C4145,Lookup!$A$4:$A$18,0))</f>
        <v>0.012</v>
      </c>
      <c r="T4145" s="21" t="n">
        <f aca="false">ROUND(P4145*S4145,2)</f>
        <v>1.2</v>
      </c>
      <c r="U4145" s="21" t="n">
        <f aca="false">IF(T4145&lt;=10,1,IF(T4145&lt;=20,2,IF(T4145&lt;=30,3,IF(T4145&lt;=40,4,IF(T4145&lt;=50,5,IF(T4145&lt;=100,6,IF(T4145&lt;=250,7,8)))))))</f>
        <v>1</v>
      </c>
      <c r="V4145" s="21" t="n">
        <f aca="false">IF(AND(OR(Dashboard!$T$3="All",R4145=Dashboard!$T$3),OR(Dashboard!$T$4="All",D4145=Dashboard!$T$4)),1,0)</f>
        <v>1</v>
      </c>
      <c r="W4145" s="21" t="n">
        <f aca="false">IF(V4145=1,T4145+ROW()/10000000,0)</f>
        <v>1.2004145</v>
      </c>
    </row>
    <row r="4146" customFormat="false" ht="15" hidden="false" customHeight="false" outlineLevel="0" collapsed="false">
      <c r="A4146" s="0" t="n">
        <v>18429401</v>
      </c>
      <c r="B4146" s="0" t="s">
        <v>10050</v>
      </c>
      <c r="C4146" s="0" t="n">
        <v>1</v>
      </c>
      <c r="D4146" s="0" t="s">
        <v>6924</v>
      </c>
      <c r="E4146" s="0" t="s">
        <v>10051</v>
      </c>
      <c r="F4146" s="0" t="s">
        <v>9959</v>
      </c>
      <c r="G4146" s="0" t="s">
        <v>9960</v>
      </c>
      <c r="H4146" s="0" t="s">
        <v>69</v>
      </c>
      <c r="I4146" s="0" t="s">
        <v>2123</v>
      </c>
      <c r="J4146" s="0" t="s">
        <v>47</v>
      </c>
      <c r="K4146" s="0" t="s">
        <v>47</v>
      </c>
      <c r="L4146" s="0" t="s">
        <v>47</v>
      </c>
      <c r="M4146" s="0" t="s">
        <v>47</v>
      </c>
      <c r="N4146" s="0" t="n">
        <v>1</v>
      </c>
      <c r="O4146" s="0" t="n">
        <v>2</v>
      </c>
      <c r="P4146" s="0" t="n">
        <v>350</v>
      </c>
      <c r="Q4146" s="0" t="n">
        <v>1</v>
      </c>
      <c r="R4146" s="0" t="str">
        <f aca="false">INDEX(Lookup!$B$4:$B$18,MATCH(C4146,Lookup!$A$4:$A$18,0))</f>
        <v>India</v>
      </c>
      <c r="S4146" s="20" t="n">
        <f aca="false">INDEX(Lookup!$D$4:$D$18,MATCH(C4146,Lookup!$A$4:$A$18,0))</f>
        <v>0.012</v>
      </c>
      <c r="T4146" s="21" t="n">
        <f aca="false">ROUND(P4146*S4146,2)</f>
        <v>4.2</v>
      </c>
      <c r="U4146" s="21" t="n">
        <f aca="false">IF(T4146&lt;=10,1,IF(T4146&lt;=20,2,IF(T4146&lt;=30,3,IF(T4146&lt;=40,4,IF(T4146&lt;=50,5,IF(T4146&lt;=100,6,IF(T4146&lt;=250,7,8)))))))</f>
        <v>1</v>
      </c>
      <c r="V4146" s="21" t="n">
        <f aca="false">IF(AND(OR(Dashboard!$T$3="All",R4146=Dashboard!$T$3),OR(Dashboard!$T$4="All",D4146=Dashboard!$T$4)),1,0)</f>
        <v>1</v>
      </c>
      <c r="W4146" s="21" t="n">
        <f aca="false">IF(V4146=1,T4146+ROW()/10000000,0)</f>
        <v>4.2004146</v>
      </c>
    </row>
    <row r="4147" customFormat="false" ht="15" hidden="false" customHeight="false" outlineLevel="0" collapsed="false">
      <c r="A4147" s="0" t="n">
        <v>301822</v>
      </c>
      <c r="B4147" s="0" t="s">
        <v>10052</v>
      </c>
      <c r="C4147" s="0" t="n">
        <v>1</v>
      </c>
      <c r="D4147" s="0" t="s">
        <v>6924</v>
      </c>
      <c r="E4147" s="0" t="s">
        <v>10053</v>
      </c>
      <c r="F4147" s="0" t="s">
        <v>9959</v>
      </c>
      <c r="G4147" s="0" t="s">
        <v>9960</v>
      </c>
      <c r="H4147" s="0" t="s">
        <v>10045</v>
      </c>
      <c r="I4147" s="0" t="s">
        <v>2123</v>
      </c>
      <c r="J4147" s="0" t="s">
        <v>47</v>
      </c>
      <c r="K4147" s="0" t="s">
        <v>47</v>
      </c>
      <c r="L4147" s="0" t="s">
        <v>47</v>
      </c>
      <c r="M4147" s="0" t="s">
        <v>47</v>
      </c>
      <c r="N4147" s="0" t="n">
        <v>1</v>
      </c>
      <c r="O4147" s="0" t="n">
        <v>3</v>
      </c>
      <c r="P4147" s="0" t="n">
        <v>200</v>
      </c>
      <c r="Q4147" s="0" t="n">
        <v>1</v>
      </c>
      <c r="R4147" s="0" t="str">
        <f aca="false">INDEX(Lookup!$B$4:$B$18,MATCH(C4147,Lookup!$A$4:$A$18,0))</f>
        <v>India</v>
      </c>
      <c r="S4147" s="20" t="n">
        <f aca="false">INDEX(Lookup!$D$4:$D$18,MATCH(C4147,Lookup!$A$4:$A$18,0))</f>
        <v>0.012</v>
      </c>
      <c r="T4147" s="21" t="n">
        <f aca="false">ROUND(P4147*S4147,2)</f>
        <v>2.4</v>
      </c>
      <c r="U4147" s="21" t="n">
        <f aca="false">IF(T4147&lt;=10,1,IF(T4147&lt;=20,2,IF(T4147&lt;=30,3,IF(T4147&lt;=40,4,IF(T4147&lt;=50,5,IF(T4147&lt;=100,6,IF(T4147&lt;=250,7,8)))))))</f>
        <v>1</v>
      </c>
      <c r="V4147" s="21" t="n">
        <f aca="false">IF(AND(OR(Dashboard!$T$3="All",R4147=Dashboard!$T$3),OR(Dashboard!$T$4="All",D4147=Dashboard!$T$4)),1,0)</f>
        <v>1</v>
      </c>
      <c r="W4147" s="21" t="n">
        <f aca="false">IF(V4147=1,T4147+ROW()/10000000,0)</f>
        <v>2.4004147</v>
      </c>
    </row>
    <row r="4148" customFormat="false" ht="15" hidden="false" customHeight="false" outlineLevel="0" collapsed="false">
      <c r="A4148" s="0" t="n">
        <v>18367979</v>
      </c>
      <c r="B4148" s="0" t="s">
        <v>10054</v>
      </c>
      <c r="C4148" s="0" t="n">
        <v>1</v>
      </c>
      <c r="D4148" s="0" t="s">
        <v>6924</v>
      </c>
      <c r="E4148" s="0" t="s">
        <v>10055</v>
      </c>
      <c r="F4148" s="0" t="s">
        <v>9959</v>
      </c>
      <c r="G4148" s="0" t="s">
        <v>9960</v>
      </c>
      <c r="H4148" s="0" t="s">
        <v>2288</v>
      </c>
      <c r="I4148" s="0" t="s">
        <v>2123</v>
      </c>
      <c r="J4148" s="0" t="s">
        <v>47</v>
      </c>
      <c r="K4148" s="0" t="s">
        <v>47</v>
      </c>
      <c r="L4148" s="0" t="s">
        <v>47</v>
      </c>
      <c r="M4148" s="0" t="s">
        <v>47</v>
      </c>
      <c r="N4148" s="0" t="n">
        <v>1</v>
      </c>
      <c r="O4148" s="0" t="n">
        <v>1</v>
      </c>
      <c r="P4148" s="0" t="n">
        <v>200</v>
      </c>
      <c r="Q4148" s="0" t="n">
        <v>1</v>
      </c>
      <c r="R4148" s="0" t="str">
        <f aca="false">INDEX(Lookup!$B$4:$B$18,MATCH(C4148,Lookup!$A$4:$A$18,0))</f>
        <v>India</v>
      </c>
      <c r="S4148" s="20" t="n">
        <f aca="false">INDEX(Lookup!$D$4:$D$18,MATCH(C4148,Lookup!$A$4:$A$18,0))</f>
        <v>0.012</v>
      </c>
      <c r="T4148" s="21" t="n">
        <f aca="false">ROUND(P4148*S4148,2)</f>
        <v>2.4</v>
      </c>
      <c r="U4148" s="21" t="n">
        <f aca="false">IF(T4148&lt;=10,1,IF(T4148&lt;=20,2,IF(T4148&lt;=30,3,IF(T4148&lt;=40,4,IF(T4148&lt;=50,5,IF(T4148&lt;=100,6,IF(T4148&lt;=250,7,8)))))))</f>
        <v>1</v>
      </c>
      <c r="V4148" s="21" t="n">
        <f aca="false">IF(AND(OR(Dashboard!$T$3="All",R4148=Dashboard!$T$3),OR(Dashboard!$T$4="All",D4148=Dashboard!$T$4)),1,0)</f>
        <v>1</v>
      </c>
      <c r="W4148" s="21" t="n">
        <f aca="false">IF(V4148=1,T4148+ROW()/10000000,0)</f>
        <v>2.4004148</v>
      </c>
    </row>
    <row r="4149" customFormat="false" ht="15" hidden="false" customHeight="false" outlineLevel="0" collapsed="false">
      <c r="A4149" s="0" t="n">
        <v>18366025</v>
      </c>
      <c r="B4149" s="0" t="s">
        <v>10056</v>
      </c>
      <c r="C4149" s="0" t="n">
        <v>1</v>
      </c>
      <c r="D4149" s="0" t="s">
        <v>6924</v>
      </c>
      <c r="E4149" s="0" t="s">
        <v>10057</v>
      </c>
      <c r="F4149" s="0" t="s">
        <v>9959</v>
      </c>
      <c r="G4149" s="0" t="s">
        <v>9960</v>
      </c>
      <c r="H4149" s="0" t="s">
        <v>2978</v>
      </c>
      <c r="I4149" s="0" t="s">
        <v>2123</v>
      </c>
      <c r="J4149" s="0" t="s">
        <v>47</v>
      </c>
      <c r="K4149" s="0" t="s">
        <v>47</v>
      </c>
      <c r="L4149" s="0" t="s">
        <v>47</v>
      </c>
      <c r="M4149" s="0" t="s">
        <v>47</v>
      </c>
      <c r="N4149" s="0" t="n">
        <v>1</v>
      </c>
      <c r="O4149" s="0" t="n">
        <v>1</v>
      </c>
      <c r="P4149" s="0" t="n">
        <v>350</v>
      </c>
      <c r="Q4149" s="0" t="n">
        <v>1</v>
      </c>
      <c r="R4149" s="0" t="str">
        <f aca="false">INDEX(Lookup!$B$4:$B$18,MATCH(C4149,Lookup!$A$4:$A$18,0))</f>
        <v>India</v>
      </c>
      <c r="S4149" s="20" t="n">
        <f aca="false">INDEX(Lookup!$D$4:$D$18,MATCH(C4149,Lookup!$A$4:$A$18,0))</f>
        <v>0.012</v>
      </c>
      <c r="T4149" s="21" t="n">
        <f aca="false">ROUND(P4149*S4149,2)</f>
        <v>4.2</v>
      </c>
      <c r="U4149" s="21" t="n">
        <f aca="false">IF(T4149&lt;=10,1,IF(T4149&lt;=20,2,IF(T4149&lt;=30,3,IF(T4149&lt;=40,4,IF(T4149&lt;=50,5,IF(T4149&lt;=100,6,IF(T4149&lt;=250,7,8)))))))</f>
        <v>1</v>
      </c>
      <c r="V4149" s="21" t="n">
        <f aca="false">IF(AND(OR(Dashboard!$T$3="All",R4149=Dashboard!$T$3),OR(Dashboard!$T$4="All",D4149=Dashboard!$T$4)),1,0)</f>
        <v>1</v>
      </c>
      <c r="W4149" s="21" t="n">
        <f aca="false">IF(V4149=1,T4149+ROW()/10000000,0)</f>
        <v>4.2004149</v>
      </c>
    </row>
    <row r="4150" customFormat="false" ht="15" hidden="false" customHeight="false" outlineLevel="0" collapsed="false">
      <c r="A4150" s="0" t="n">
        <v>18456774</v>
      </c>
      <c r="B4150" s="0" t="s">
        <v>10058</v>
      </c>
      <c r="C4150" s="0" t="n">
        <v>1</v>
      </c>
      <c r="D4150" s="0" t="s">
        <v>6924</v>
      </c>
      <c r="E4150" s="0" t="s">
        <v>9960</v>
      </c>
      <c r="F4150" s="0" t="s">
        <v>9959</v>
      </c>
      <c r="G4150" s="0" t="s">
        <v>9960</v>
      </c>
      <c r="H4150" s="0" t="s">
        <v>8307</v>
      </c>
      <c r="I4150" s="0" t="s">
        <v>2123</v>
      </c>
      <c r="J4150" s="0" t="s">
        <v>47</v>
      </c>
      <c r="K4150" s="0" t="s">
        <v>47</v>
      </c>
      <c r="L4150" s="0" t="s">
        <v>47</v>
      </c>
      <c r="M4150" s="0" t="s">
        <v>47</v>
      </c>
      <c r="N4150" s="0" t="n">
        <v>1</v>
      </c>
      <c r="O4150" s="0" t="n">
        <v>1</v>
      </c>
      <c r="P4150" s="0" t="n">
        <v>350</v>
      </c>
      <c r="Q4150" s="0" t="n">
        <v>1</v>
      </c>
      <c r="R4150" s="0" t="str">
        <f aca="false">INDEX(Lookup!$B$4:$B$18,MATCH(C4150,Lookup!$A$4:$A$18,0))</f>
        <v>India</v>
      </c>
      <c r="S4150" s="20" t="n">
        <f aca="false">INDEX(Lookup!$D$4:$D$18,MATCH(C4150,Lookup!$A$4:$A$18,0))</f>
        <v>0.012</v>
      </c>
      <c r="T4150" s="21" t="n">
        <f aca="false">ROUND(P4150*S4150,2)</f>
        <v>4.2</v>
      </c>
      <c r="U4150" s="21" t="n">
        <f aca="false">IF(T4150&lt;=10,1,IF(T4150&lt;=20,2,IF(T4150&lt;=30,3,IF(T4150&lt;=40,4,IF(T4150&lt;=50,5,IF(T4150&lt;=100,6,IF(T4150&lt;=250,7,8)))))))</f>
        <v>1</v>
      </c>
      <c r="V4150" s="21" t="n">
        <f aca="false">IF(AND(OR(Dashboard!$T$3="All",R4150=Dashboard!$T$3),OR(Dashboard!$T$4="All",D4150=Dashboard!$T$4)),1,0)</f>
        <v>1</v>
      </c>
      <c r="W4150" s="21" t="n">
        <f aca="false">IF(V4150=1,T4150+ROW()/10000000,0)</f>
        <v>4.200415</v>
      </c>
    </row>
    <row r="4151" customFormat="false" ht="15" hidden="false" customHeight="false" outlineLevel="0" collapsed="false">
      <c r="A4151" s="0" t="n">
        <v>18458301</v>
      </c>
      <c r="B4151" s="0" t="s">
        <v>10059</v>
      </c>
      <c r="C4151" s="0" t="n">
        <v>1</v>
      </c>
      <c r="D4151" s="0" t="s">
        <v>6924</v>
      </c>
      <c r="E4151" s="0" t="s">
        <v>10060</v>
      </c>
      <c r="F4151" s="0" t="s">
        <v>9959</v>
      </c>
      <c r="G4151" s="0" t="s">
        <v>9960</v>
      </c>
      <c r="H4151" s="0" t="s">
        <v>2723</v>
      </c>
      <c r="I4151" s="0" t="s">
        <v>2123</v>
      </c>
      <c r="J4151" s="0" t="s">
        <v>47</v>
      </c>
      <c r="K4151" s="0" t="s">
        <v>47</v>
      </c>
      <c r="L4151" s="0" t="s">
        <v>47</v>
      </c>
      <c r="M4151" s="0" t="s">
        <v>47</v>
      </c>
      <c r="N4151" s="0" t="n">
        <v>1</v>
      </c>
      <c r="O4151" s="0" t="n">
        <v>1</v>
      </c>
      <c r="P4151" s="0" t="n">
        <v>350</v>
      </c>
      <c r="Q4151" s="0" t="n">
        <v>1</v>
      </c>
      <c r="R4151" s="0" t="str">
        <f aca="false">INDEX(Lookup!$B$4:$B$18,MATCH(C4151,Lookup!$A$4:$A$18,0))</f>
        <v>India</v>
      </c>
      <c r="S4151" s="20" t="n">
        <f aca="false">INDEX(Lookup!$D$4:$D$18,MATCH(C4151,Lookup!$A$4:$A$18,0))</f>
        <v>0.012</v>
      </c>
      <c r="T4151" s="21" t="n">
        <f aca="false">ROUND(P4151*S4151,2)</f>
        <v>4.2</v>
      </c>
      <c r="U4151" s="21" t="n">
        <f aca="false">IF(T4151&lt;=10,1,IF(T4151&lt;=20,2,IF(T4151&lt;=30,3,IF(T4151&lt;=40,4,IF(T4151&lt;=50,5,IF(T4151&lt;=100,6,IF(T4151&lt;=250,7,8)))))))</f>
        <v>1</v>
      </c>
      <c r="V4151" s="21" t="n">
        <f aca="false">IF(AND(OR(Dashboard!$T$3="All",R4151=Dashboard!$T$3),OR(Dashboard!$T$4="All",D4151=Dashboard!$T$4)),1,0)</f>
        <v>1</v>
      </c>
      <c r="W4151" s="21" t="n">
        <f aca="false">IF(V4151=1,T4151+ROW()/10000000,0)</f>
        <v>4.2004151</v>
      </c>
    </row>
    <row r="4152" customFormat="false" ht="15" hidden="false" customHeight="false" outlineLevel="0" collapsed="false">
      <c r="A4152" s="0" t="n">
        <v>18037794</v>
      </c>
      <c r="B4152" s="0" t="s">
        <v>4053</v>
      </c>
      <c r="C4152" s="0" t="n">
        <v>1</v>
      </c>
      <c r="D4152" s="0" t="s">
        <v>6924</v>
      </c>
      <c r="E4152" s="0" t="s">
        <v>10061</v>
      </c>
      <c r="F4152" s="0" t="s">
        <v>9959</v>
      </c>
      <c r="G4152" s="0" t="s">
        <v>9960</v>
      </c>
      <c r="H4152" s="0" t="s">
        <v>4023</v>
      </c>
      <c r="I4152" s="0" t="s">
        <v>2123</v>
      </c>
      <c r="J4152" s="0" t="s">
        <v>47</v>
      </c>
      <c r="K4152" s="0" t="s">
        <v>47</v>
      </c>
      <c r="L4152" s="0" t="s">
        <v>47</v>
      </c>
      <c r="M4152" s="0" t="s">
        <v>47</v>
      </c>
      <c r="N4152" s="0" t="n">
        <v>1</v>
      </c>
      <c r="O4152" s="0" t="n">
        <v>3</v>
      </c>
      <c r="P4152" s="0" t="n">
        <v>300</v>
      </c>
      <c r="Q4152" s="0" t="n">
        <v>1</v>
      </c>
      <c r="R4152" s="0" t="str">
        <f aca="false">INDEX(Lookup!$B$4:$B$18,MATCH(C4152,Lookup!$A$4:$A$18,0))</f>
        <v>India</v>
      </c>
      <c r="S4152" s="20" t="n">
        <f aca="false">INDEX(Lookup!$D$4:$D$18,MATCH(C4152,Lookup!$A$4:$A$18,0))</f>
        <v>0.012</v>
      </c>
      <c r="T4152" s="21" t="n">
        <f aca="false">ROUND(P4152*S4152,2)</f>
        <v>3.6</v>
      </c>
      <c r="U4152" s="21" t="n">
        <f aca="false">IF(T4152&lt;=10,1,IF(T4152&lt;=20,2,IF(T4152&lt;=30,3,IF(T4152&lt;=40,4,IF(T4152&lt;=50,5,IF(T4152&lt;=100,6,IF(T4152&lt;=250,7,8)))))))</f>
        <v>1</v>
      </c>
      <c r="V4152" s="21" t="n">
        <f aca="false">IF(AND(OR(Dashboard!$T$3="All",R4152=Dashboard!$T$3),OR(Dashboard!$T$4="All",D4152=Dashboard!$T$4)),1,0)</f>
        <v>1</v>
      </c>
      <c r="W4152" s="21" t="n">
        <f aca="false">IF(V4152=1,T4152+ROW()/10000000,0)</f>
        <v>3.6004152</v>
      </c>
    </row>
    <row r="4153" customFormat="false" ht="15" hidden="false" customHeight="false" outlineLevel="0" collapsed="false">
      <c r="A4153" s="0" t="n">
        <v>18454474</v>
      </c>
      <c r="B4153" s="0" t="s">
        <v>10062</v>
      </c>
      <c r="C4153" s="0" t="n">
        <v>1</v>
      </c>
      <c r="D4153" s="0" t="s">
        <v>6924</v>
      </c>
      <c r="E4153" s="0" t="s">
        <v>10063</v>
      </c>
      <c r="F4153" s="0" t="s">
        <v>9959</v>
      </c>
      <c r="G4153" s="0" t="s">
        <v>9960</v>
      </c>
      <c r="H4153" s="0" t="s">
        <v>2288</v>
      </c>
      <c r="I4153" s="0" t="s">
        <v>2123</v>
      </c>
      <c r="J4153" s="0" t="s">
        <v>47</v>
      </c>
      <c r="K4153" s="0" t="s">
        <v>46</v>
      </c>
      <c r="L4153" s="0" t="s">
        <v>47</v>
      </c>
      <c r="M4153" s="0" t="s">
        <v>47</v>
      </c>
      <c r="N4153" s="0" t="n">
        <v>1</v>
      </c>
      <c r="O4153" s="0" t="n">
        <v>2</v>
      </c>
      <c r="P4153" s="0" t="n">
        <v>450</v>
      </c>
      <c r="Q4153" s="0" t="n">
        <v>1</v>
      </c>
      <c r="R4153" s="0" t="str">
        <f aca="false">INDEX(Lookup!$B$4:$B$18,MATCH(C4153,Lookup!$A$4:$A$18,0))</f>
        <v>India</v>
      </c>
      <c r="S4153" s="20" t="n">
        <f aca="false">INDEX(Lookup!$D$4:$D$18,MATCH(C4153,Lookup!$A$4:$A$18,0))</f>
        <v>0.012</v>
      </c>
      <c r="T4153" s="21" t="n">
        <f aca="false">ROUND(P4153*S4153,2)</f>
        <v>5.4</v>
      </c>
      <c r="U4153" s="21" t="n">
        <f aca="false">IF(T4153&lt;=10,1,IF(T4153&lt;=20,2,IF(T4153&lt;=30,3,IF(T4153&lt;=40,4,IF(T4153&lt;=50,5,IF(T4153&lt;=100,6,IF(T4153&lt;=250,7,8)))))))</f>
        <v>1</v>
      </c>
      <c r="V4153" s="21" t="n">
        <f aca="false">IF(AND(OR(Dashboard!$T$3="All",R4153=Dashboard!$T$3),OR(Dashboard!$T$4="All",D4153=Dashboard!$T$4)),1,0)</f>
        <v>1</v>
      </c>
      <c r="W4153" s="21" t="n">
        <f aca="false">IF(V4153=1,T4153+ROW()/10000000,0)</f>
        <v>5.4004153</v>
      </c>
    </row>
    <row r="4154" customFormat="false" ht="15" hidden="false" customHeight="false" outlineLevel="0" collapsed="false">
      <c r="A4154" s="0" t="n">
        <v>18245258</v>
      </c>
      <c r="B4154" s="0" t="s">
        <v>8672</v>
      </c>
      <c r="C4154" s="0" t="n">
        <v>1</v>
      </c>
      <c r="D4154" s="0" t="s">
        <v>6924</v>
      </c>
      <c r="E4154" s="0" t="s">
        <v>10064</v>
      </c>
      <c r="F4154" s="0" t="s">
        <v>9959</v>
      </c>
      <c r="G4154" s="0" t="s">
        <v>9960</v>
      </c>
      <c r="H4154" s="0" t="s">
        <v>402</v>
      </c>
      <c r="I4154" s="0" t="s">
        <v>2123</v>
      </c>
      <c r="J4154" s="0" t="s">
        <v>47</v>
      </c>
      <c r="K4154" s="0" t="s">
        <v>46</v>
      </c>
      <c r="L4154" s="0" t="s">
        <v>47</v>
      </c>
      <c r="M4154" s="0" t="s">
        <v>47</v>
      </c>
      <c r="N4154" s="0" t="n">
        <v>2</v>
      </c>
      <c r="O4154" s="0" t="n">
        <v>19</v>
      </c>
      <c r="P4154" s="0" t="n">
        <v>500</v>
      </c>
      <c r="Q4154" s="0" t="n">
        <v>2.2</v>
      </c>
      <c r="R4154" s="0" t="str">
        <f aca="false">INDEX(Lookup!$B$4:$B$18,MATCH(C4154,Lookup!$A$4:$A$18,0))</f>
        <v>India</v>
      </c>
      <c r="S4154" s="20" t="n">
        <f aca="false">INDEX(Lookup!$D$4:$D$18,MATCH(C4154,Lookup!$A$4:$A$18,0))</f>
        <v>0.012</v>
      </c>
      <c r="T4154" s="21" t="n">
        <f aca="false">ROUND(P4154*S4154,2)</f>
        <v>6</v>
      </c>
      <c r="U4154" s="21" t="n">
        <f aca="false">IF(T4154&lt;=10,1,IF(T4154&lt;=20,2,IF(T4154&lt;=30,3,IF(T4154&lt;=40,4,IF(T4154&lt;=50,5,IF(T4154&lt;=100,6,IF(T4154&lt;=250,7,8)))))))</f>
        <v>1</v>
      </c>
      <c r="V4154" s="21" t="n">
        <f aca="false">IF(AND(OR(Dashboard!$T$3="All",R4154=Dashboard!$T$3),OR(Dashboard!$T$4="All",D4154=Dashboard!$T$4)),1,0)</f>
        <v>1</v>
      </c>
      <c r="W4154" s="21" t="n">
        <f aca="false">IF(V4154=1,T4154+ROW()/10000000,0)</f>
        <v>6.0004154</v>
      </c>
    </row>
    <row r="4155" customFormat="false" ht="15" hidden="false" customHeight="false" outlineLevel="0" collapsed="false">
      <c r="A4155" s="0" t="n">
        <v>17977777</v>
      </c>
      <c r="B4155" s="0" t="s">
        <v>10065</v>
      </c>
      <c r="C4155" s="0" t="n">
        <v>1</v>
      </c>
      <c r="D4155" s="0" t="s">
        <v>6924</v>
      </c>
      <c r="E4155" s="0" t="s">
        <v>10066</v>
      </c>
      <c r="F4155" s="0" t="s">
        <v>9959</v>
      </c>
      <c r="G4155" s="0" t="s">
        <v>9960</v>
      </c>
      <c r="H4155" s="0" t="s">
        <v>2158</v>
      </c>
      <c r="I4155" s="0" t="s">
        <v>2123</v>
      </c>
      <c r="J4155" s="0" t="s">
        <v>47</v>
      </c>
      <c r="K4155" s="0" t="s">
        <v>47</v>
      </c>
      <c r="L4155" s="0" t="s">
        <v>47</v>
      </c>
      <c r="M4155" s="0" t="s">
        <v>47</v>
      </c>
      <c r="N4155" s="0" t="n">
        <v>3</v>
      </c>
      <c r="O4155" s="0" t="n">
        <v>621</v>
      </c>
      <c r="P4155" s="0" t="n">
        <v>1200</v>
      </c>
      <c r="Q4155" s="0" t="n">
        <v>4.2</v>
      </c>
      <c r="R4155" s="0" t="str">
        <f aca="false">INDEX(Lookup!$B$4:$B$18,MATCH(C4155,Lookup!$A$4:$A$18,0))</f>
        <v>India</v>
      </c>
      <c r="S4155" s="20" t="n">
        <f aca="false">INDEX(Lookup!$D$4:$D$18,MATCH(C4155,Lookup!$A$4:$A$18,0))</f>
        <v>0.012</v>
      </c>
      <c r="T4155" s="21" t="n">
        <f aca="false">ROUND(P4155*S4155,2)</f>
        <v>14.4</v>
      </c>
      <c r="U4155" s="21" t="n">
        <f aca="false">IF(T4155&lt;=10,1,IF(T4155&lt;=20,2,IF(T4155&lt;=30,3,IF(T4155&lt;=40,4,IF(T4155&lt;=50,5,IF(T4155&lt;=100,6,IF(T4155&lt;=250,7,8)))))))</f>
        <v>2</v>
      </c>
      <c r="V4155" s="21" t="n">
        <f aca="false">IF(AND(OR(Dashboard!$T$3="All",R4155=Dashboard!$T$3),OR(Dashboard!$T$4="All",D4155=Dashboard!$T$4)),1,0)</f>
        <v>1</v>
      </c>
      <c r="W4155" s="21" t="n">
        <f aca="false">IF(V4155=1,T4155+ROW()/10000000,0)</f>
        <v>14.4004155</v>
      </c>
    </row>
    <row r="4156" customFormat="false" ht="15" hidden="false" customHeight="false" outlineLevel="0" collapsed="false">
      <c r="A4156" s="0" t="n">
        <v>18349901</v>
      </c>
      <c r="B4156" s="0" t="s">
        <v>10067</v>
      </c>
      <c r="C4156" s="0" t="n">
        <v>1</v>
      </c>
      <c r="D4156" s="0" t="s">
        <v>6924</v>
      </c>
      <c r="E4156" s="0" t="s">
        <v>10068</v>
      </c>
      <c r="F4156" s="0" t="s">
        <v>10069</v>
      </c>
      <c r="G4156" s="0" t="s">
        <v>10070</v>
      </c>
      <c r="H4156" s="0" t="s">
        <v>2128</v>
      </c>
      <c r="I4156" s="0" t="s">
        <v>2123</v>
      </c>
      <c r="J4156" s="0" t="s">
        <v>47</v>
      </c>
      <c r="K4156" s="0" t="s">
        <v>47</v>
      </c>
      <c r="L4156" s="0" t="s">
        <v>47</v>
      </c>
      <c r="M4156" s="0" t="s">
        <v>47</v>
      </c>
      <c r="N4156" s="0" t="n">
        <v>1</v>
      </c>
      <c r="O4156" s="0" t="n">
        <v>7</v>
      </c>
      <c r="P4156" s="0" t="n">
        <v>400</v>
      </c>
      <c r="Q4156" s="0" t="n">
        <v>3.1</v>
      </c>
      <c r="R4156" s="0" t="str">
        <f aca="false">INDEX(Lookup!$B$4:$B$18,MATCH(C4156,Lookup!$A$4:$A$18,0))</f>
        <v>India</v>
      </c>
      <c r="S4156" s="20" t="n">
        <f aca="false">INDEX(Lookup!$D$4:$D$18,MATCH(C4156,Lookup!$A$4:$A$18,0))</f>
        <v>0.012</v>
      </c>
      <c r="T4156" s="21" t="n">
        <f aca="false">ROUND(P4156*S4156,2)</f>
        <v>4.8</v>
      </c>
      <c r="U4156" s="21" t="n">
        <f aca="false">IF(T4156&lt;=10,1,IF(T4156&lt;=20,2,IF(T4156&lt;=30,3,IF(T4156&lt;=40,4,IF(T4156&lt;=50,5,IF(T4156&lt;=100,6,IF(T4156&lt;=250,7,8)))))))</f>
        <v>1</v>
      </c>
      <c r="V4156" s="21" t="n">
        <f aca="false">IF(AND(OR(Dashboard!$T$3="All",R4156=Dashboard!$T$3),OR(Dashboard!$T$4="All",D4156=Dashboard!$T$4)),1,0)</f>
        <v>1</v>
      </c>
      <c r="W4156" s="21" t="n">
        <f aca="false">IF(V4156=1,T4156+ROW()/10000000,0)</f>
        <v>4.8004156</v>
      </c>
    </row>
    <row r="4157" customFormat="false" ht="15" hidden="false" customHeight="false" outlineLevel="0" collapsed="false">
      <c r="A4157" s="0" t="n">
        <v>18349910</v>
      </c>
      <c r="B4157" s="0" t="s">
        <v>10071</v>
      </c>
      <c r="C4157" s="0" t="n">
        <v>1</v>
      </c>
      <c r="D4157" s="0" t="s">
        <v>6924</v>
      </c>
      <c r="E4157" s="0" t="s">
        <v>10072</v>
      </c>
      <c r="F4157" s="0" t="s">
        <v>10069</v>
      </c>
      <c r="G4157" s="0" t="s">
        <v>10070</v>
      </c>
      <c r="H4157" s="0" t="s">
        <v>2147</v>
      </c>
      <c r="I4157" s="0" t="s">
        <v>2123</v>
      </c>
      <c r="J4157" s="0" t="s">
        <v>47</v>
      </c>
      <c r="K4157" s="0" t="s">
        <v>47</v>
      </c>
      <c r="L4157" s="0" t="s">
        <v>47</v>
      </c>
      <c r="M4157" s="0" t="s">
        <v>47</v>
      </c>
      <c r="N4157" s="0" t="n">
        <v>1</v>
      </c>
      <c r="O4157" s="0" t="n">
        <v>12</v>
      </c>
      <c r="P4157" s="0" t="n">
        <v>200</v>
      </c>
      <c r="Q4157" s="0" t="n">
        <v>3.4</v>
      </c>
      <c r="R4157" s="0" t="str">
        <f aca="false">INDEX(Lookup!$B$4:$B$18,MATCH(C4157,Lookup!$A$4:$A$18,0))</f>
        <v>India</v>
      </c>
      <c r="S4157" s="20" t="n">
        <f aca="false">INDEX(Lookup!$D$4:$D$18,MATCH(C4157,Lookup!$A$4:$A$18,0))</f>
        <v>0.012</v>
      </c>
      <c r="T4157" s="21" t="n">
        <f aca="false">ROUND(P4157*S4157,2)</f>
        <v>2.4</v>
      </c>
      <c r="U4157" s="21" t="n">
        <f aca="false">IF(T4157&lt;=10,1,IF(T4157&lt;=20,2,IF(T4157&lt;=30,3,IF(T4157&lt;=40,4,IF(T4157&lt;=50,5,IF(T4157&lt;=100,6,IF(T4157&lt;=250,7,8)))))))</f>
        <v>1</v>
      </c>
      <c r="V4157" s="21" t="n">
        <f aca="false">IF(AND(OR(Dashboard!$T$3="All",R4157=Dashboard!$T$3),OR(Dashboard!$T$4="All",D4157=Dashboard!$T$4)),1,0)</f>
        <v>1</v>
      </c>
      <c r="W4157" s="21" t="n">
        <f aca="false">IF(V4157=1,T4157+ROW()/10000000,0)</f>
        <v>2.4004157</v>
      </c>
    </row>
    <row r="4158" customFormat="false" ht="15" hidden="false" customHeight="false" outlineLevel="0" collapsed="false">
      <c r="A4158" s="0" t="n">
        <v>304091</v>
      </c>
      <c r="B4158" s="0" t="s">
        <v>10073</v>
      </c>
      <c r="C4158" s="0" t="n">
        <v>1</v>
      </c>
      <c r="D4158" s="0" t="s">
        <v>6924</v>
      </c>
      <c r="E4158" s="0" t="s">
        <v>10074</v>
      </c>
      <c r="F4158" s="0" t="s">
        <v>10069</v>
      </c>
      <c r="G4158" s="0" t="s">
        <v>10070</v>
      </c>
      <c r="H4158" s="0" t="s">
        <v>2122</v>
      </c>
      <c r="I4158" s="0" t="s">
        <v>2123</v>
      </c>
      <c r="J4158" s="0" t="s">
        <v>47</v>
      </c>
      <c r="K4158" s="0" t="s">
        <v>47</v>
      </c>
      <c r="L4158" s="0" t="s">
        <v>47</v>
      </c>
      <c r="M4158" s="0" t="s">
        <v>47</v>
      </c>
      <c r="N4158" s="0" t="n">
        <v>1</v>
      </c>
      <c r="O4158" s="0" t="n">
        <v>6</v>
      </c>
      <c r="P4158" s="0" t="n">
        <v>350</v>
      </c>
      <c r="Q4158" s="0" t="n">
        <v>3</v>
      </c>
      <c r="R4158" s="0" t="str">
        <f aca="false">INDEX(Lookup!$B$4:$B$18,MATCH(C4158,Lookup!$A$4:$A$18,0))</f>
        <v>India</v>
      </c>
      <c r="S4158" s="20" t="n">
        <f aca="false">INDEX(Lookup!$D$4:$D$18,MATCH(C4158,Lookup!$A$4:$A$18,0))</f>
        <v>0.012</v>
      </c>
      <c r="T4158" s="21" t="n">
        <f aca="false">ROUND(P4158*S4158,2)</f>
        <v>4.2</v>
      </c>
      <c r="U4158" s="21" t="n">
        <f aca="false">IF(T4158&lt;=10,1,IF(T4158&lt;=20,2,IF(T4158&lt;=30,3,IF(T4158&lt;=40,4,IF(T4158&lt;=50,5,IF(T4158&lt;=100,6,IF(T4158&lt;=250,7,8)))))))</f>
        <v>1</v>
      </c>
      <c r="V4158" s="21" t="n">
        <f aca="false">IF(AND(OR(Dashboard!$T$3="All",R4158=Dashboard!$T$3),OR(Dashboard!$T$4="All",D4158=Dashboard!$T$4)),1,0)</f>
        <v>1</v>
      </c>
      <c r="W4158" s="21" t="n">
        <f aca="false">IF(V4158=1,T4158+ROW()/10000000,0)</f>
        <v>4.2004158</v>
      </c>
    </row>
    <row r="4159" customFormat="false" ht="15" hidden="false" customHeight="false" outlineLevel="0" collapsed="false">
      <c r="A4159" s="0" t="n">
        <v>18420675</v>
      </c>
      <c r="B4159" s="0" t="s">
        <v>10075</v>
      </c>
      <c r="C4159" s="0" t="n">
        <v>1</v>
      </c>
      <c r="D4159" s="0" t="s">
        <v>6924</v>
      </c>
      <c r="E4159" s="0" t="s">
        <v>10076</v>
      </c>
      <c r="F4159" s="0" t="s">
        <v>10069</v>
      </c>
      <c r="G4159" s="0" t="s">
        <v>10070</v>
      </c>
      <c r="H4159" s="0" t="s">
        <v>3853</v>
      </c>
      <c r="I4159" s="0" t="s">
        <v>2123</v>
      </c>
      <c r="J4159" s="0" t="s">
        <v>47</v>
      </c>
      <c r="K4159" s="0" t="s">
        <v>47</v>
      </c>
      <c r="L4159" s="0" t="s">
        <v>47</v>
      </c>
      <c r="M4159" s="0" t="s">
        <v>47</v>
      </c>
      <c r="N4159" s="0" t="n">
        <v>1</v>
      </c>
      <c r="O4159" s="0" t="n">
        <v>5</v>
      </c>
      <c r="P4159" s="0" t="n">
        <v>100</v>
      </c>
      <c r="Q4159" s="0" t="n">
        <v>3.1</v>
      </c>
      <c r="R4159" s="0" t="str">
        <f aca="false">INDEX(Lookup!$B$4:$B$18,MATCH(C4159,Lookup!$A$4:$A$18,0))</f>
        <v>India</v>
      </c>
      <c r="S4159" s="20" t="n">
        <f aca="false">INDEX(Lookup!$D$4:$D$18,MATCH(C4159,Lookup!$A$4:$A$18,0))</f>
        <v>0.012</v>
      </c>
      <c r="T4159" s="21" t="n">
        <f aca="false">ROUND(P4159*S4159,2)</f>
        <v>1.2</v>
      </c>
      <c r="U4159" s="21" t="n">
        <f aca="false">IF(T4159&lt;=10,1,IF(T4159&lt;=20,2,IF(T4159&lt;=30,3,IF(T4159&lt;=40,4,IF(T4159&lt;=50,5,IF(T4159&lt;=100,6,IF(T4159&lt;=250,7,8)))))))</f>
        <v>1</v>
      </c>
      <c r="V4159" s="21" t="n">
        <f aca="false">IF(AND(OR(Dashboard!$T$3="All",R4159=Dashboard!$T$3),OR(Dashboard!$T$4="All",D4159=Dashboard!$T$4)),1,0)</f>
        <v>1</v>
      </c>
      <c r="W4159" s="21" t="n">
        <f aca="false">IF(V4159=1,T4159+ROW()/10000000,0)</f>
        <v>1.2004159</v>
      </c>
    </row>
    <row r="4160" customFormat="false" ht="15" hidden="false" customHeight="false" outlineLevel="0" collapsed="false">
      <c r="A4160" s="0" t="n">
        <v>308014</v>
      </c>
      <c r="B4160" s="0" t="s">
        <v>10077</v>
      </c>
      <c r="C4160" s="0" t="n">
        <v>1</v>
      </c>
      <c r="D4160" s="0" t="s">
        <v>6924</v>
      </c>
      <c r="E4160" s="0" t="s">
        <v>10078</v>
      </c>
      <c r="F4160" s="0" t="s">
        <v>10069</v>
      </c>
      <c r="G4160" s="0" t="s">
        <v>10070</v>
      </c>
      <c r="H4160" s="0" t="s">
        <v>2122</v>
      </c>
      <c r="I4160" s="0" t="s">
        <v>2123</v>
      </c>
      <c r="J4160" s="0" t="s">
        <v>47</v>
      </c>
      <c r="K4160" s="0" t="s">
        <v>47</v>
      </c>
      <c r="L4160" s="0" t="s">
        <v>47</v>
      </c>
      <c r="M4160" s="0" t="s">
        <v>47</v>
      </c>
      <c r="N4160" s="0" t="n">
        <v>2</v>
      </c>
      <c r="O4160" s="0" t="n">
        <v>40</v>
      </c>
      <c r="P4160" s="0" t="n">
        <v>500</v>
      </c>
      <c r="Q4160" s="0" t="n">
        <v>3.4</v>
      </c>
      <c r="R4160" s="0" t="str">
        <f aca="false">INDEX(Lookup!$B$4:$B$18,MATCH(C4160,Lookup!$A$4:$A$18,0))</f>
        <v>India</v>
      </c>
      <c r="S4160" s="20" t="n">
        <f aca="false">INDEX(Lookup!$D$4:$D$18,MATCH(C4160,Lookup!$A$4:$A$18,0))</f>
        <v>0.012</v>
      </c>
      <c r="T4160" s="21" t="n">
        <f aca="false">ROUND(P4160*S4160,2)</f>
        <v>6</v>
      </c>
      <c r="U4160" s="21" t="n">
        <f aca="false">IF(T4160&lt;=10,1,IF(T4160&lt;=20,2,IF(T4160&lt;=30,3,IF(T4160&lt;=40,4,IF(T4160&lt;=50,5,IF(T4160&lt;=100,6,IF(T4160&lt;=250,7,8)))))))</f>
        <v>1</v>
      </c>
      <c r="V4160" s="21" t="n">
        <f aca="false">IF(AND(OR(Dashboard!$T$3="All",R4160=Dashboard!$T$3),OR(Dashboard!$T$4="All",D4160=Dashboard!$T$4)),1,0)</f>
        <v>1</v>
      </c>
      <c r="W4160" s="21" t="n">
        <f aca="false">IF(V4160=1,T4160+ROW()/10000000,0)</f>
        <v>6.000416</v>
      </c>
    </row>
    <row r="4161" customFormat="false" ht="15" hidden="false" customHeight="false" outlineLevel="0" collapsed="false">
      <c r="A4161" s="0" t="n">
        <v>18291241</v>
      </c>
      <c r="B4161" s="0" t="s">
        <v>10079</v>
      </c>
      <c r="C4161" s="0" t="n">
        <v>1</v>
      </c>
      <c r="D4161" s="0" t="s">
        <v>6924</v>
      </c>
      <c r="E4161" s="0" t="s">
        <v>10080</v>
      </c>
      <c r="F4161" s="0" t="s">
        <v>10069</v>
      </c>
      <c r="G4161" s="0" t="s">
        <v>10070</v>
      </c>
      <c r="H4161" s="0" t="s">
        <v>2147</v>
      </c>
      <c r="I4161" s="0" t="s">
        <v>2123</v>
      </c>
      <c r="J4161" s="0" t="s">
        <v>47</v>
      </c>
      <c r="K4161" s="0" t="s">
        <v>47</v>
      </c>
      <c r="L4161" s="0" t="s">
        <v>47</v>
      </c>
      <c r="M4161" s="0" t="s">
        <v>47</v>
      </c>
      <c r="N4161" s="0" t="n">
        <v>1</v>
      </c>
      <c r="O4161" s="0" t="n">
        <v>13</v>
      </c>
      <c r="P4161" s="0" t="n">
        <v>200</v>
      </c>
      <c r="Q4161" s="0" t="n">
        <v>3.2</v>
      </c>
      <c r="R4161" s="0" t="str">
        <f aca="false">INDEX(Lookup!$B$4:$B$18,MATCH(C4161,Lookup!$A$4:$A$18,0))</f>
        <v>India</v>
      </c>
      <c r="S4161" s="20" t="n">
        <f aca="false">INDEX(Lookup!$D$4:$D$18,MATCH(C4161,Lookup!$A$4:$A$18,0))</f>
        <v>0.012</v>
      </c>
      <c r="T4161" s="21" t="n">
        <f aca="false">ROUND(P4161*S4161,2)</f>
        <v>2.4</v>
      </c>
      <c r="U4161" s="21" t="n">
        <f aca="false">IF(T4161&lt;=10,1,IF(T4161&lt;=20,2,IF(T4161&lt;=30,3,IF(T4161&lt;=40,4,IF(T4161&lt;=50,5,IF(T4161&lt;=100,6,IF(T4161&lt;=250,7,8)))))))</f>
        <v>1</v>
      </c>
      <c r="V4161" s="21" t="n">
        <f aca="false">IF(AND(OR(Dashboard!$T$3="All",R4161=Dashboard!$T$3),OR(Dashboard!$T$4="All",D4161=Dashboard!$T$4)),1,0)</f>
        <v>1</v>
      </c>
      <c r="W4161" s="21" t="n">
        <f aca="false">IF(V4161=1,T4161+ROW()/10000000,0)</f>
        <v>2.4004161</v>
      </c>
    </row>
    <row r="4162" customFormat="false" ht="15" hidden="false" customHeight="false" outlineLevel="0" collapsed="false">
      <c r="A4162" s="0" t="n">
        <v>18336178</v>
      </c>
      <c r="B4162" s="0" t="s">
        <v>10081</v>
      </c>
      <c r="C4162" s="0" t="n">
        <v>1</v>
      </c>
      <c r="D4162" s="0" t="s">
        <v>6924</v>
      </c>
      <c r="E4162" s="0" t="s">
        <v>10082</v>
      </c>
      <c r="F4162" s="0" t="s">
        <v>10069</v>
      </c>
      <c r="G4162" s="0" t="s">
        <v>10070</v>
      </c>
      <c r="H4162" s="0" t="s">
        <v>2147</v>
      </c>
      <c r="I4162" s="0" t="s">
        <v>2123</v>
      </c>
      <c r="J4162" s="0" t="s">
        <v>47</v>
      </c>
      <c r="K4162" s="0" t="s">
        <v>47</v>
      </c>
      <c r="L4162" s="0" t="s">
        <v>47</v>
      </c>
      <c r="M4162" s="0" t="s">
        <v>47</v>
      </c>
      <c r="N4162" s="0" t="n">
        <v>1</v>
      </c>
      <c r="O4162" s="0" t="n">
        <v>5</v>
      </c>
      <c r="P4162" s="0" t="n">
        <v>150</v>
      </c>
      <c r="Q4162" s="0" t="n">
        <v>3</v>
      </c>
      <c r="R4162" s="0" t="str">
        <f aca="false">INDEX(Lookup!$B$4:$B$18,MATCH(C4162,Lookup!$A$4:$A$18,0))</f>
        <v>India</v>
      </c>
      <c r="S4162" s="20" t="n">
        <f aca="false">INDEX(Lookup!$D$4:$D$18,MATCH(C4162,Lookup!$A$4:$A$18,0))</f>
        <v>0.012</v>
      </c>
      <c r="T4162" s="21" t="n">
        <f aca="false">ROUND(P4162*S4162,2)</f>
        <v>1.8</v>
      </c>
      <c r="U4162" s="21" t="n">
        <f aca="false">IF(T4162&lt;=10,1,IF(T4162&lt;=20,2,IF(T4162&lt;=30,3,IF(T4162&lt;=40,4,IF(T4162&lt;=50,5,IF(T4162&lt;=100,6,IF(T4162&lt;=250,7,8)))))))</f>
        <v>1</v>
      </c>
      <c r="V4162" s="21" t="n">
        <f aca="false">IF(AND(OR(Dashboard!$T$3="All",R4162=Dashboard!$T$3),OR(Dashboard!$T$4="All",D4162=Dashboard!$T$4)),1,0)</f>
        <v>1</v>
      </c>
      <c r="W4162" s="21" t="n">
        <f aca="false">IF(V4162=1,T4162+ROW()/10000000,0)</f>
        <v>1.8004162</v>
      </c>
    </row>
    <row r="4163" customFormat="false" ht="15" hidden="false" customHeight="false" outlineLevel="0" collapsed="false">
      <c r="A4163" s="0" t="n">
        <v>18454466</v>
      </c>
      <c r="B4163" s="0" t="s">
        <v>10083</v>
      </c>
      <c r="C4163" s="0" t="n">
        <v>1</v>
      </c>
      <c r="D4163" s="0" t="s">
        <v>6924</v>
      </c>
      <c r="E4163" s="0" t="s">
        <v>10084</v>
      </c>
      <c r="F4163" s="0" t="s">
        <v>10069</v>
      </c>
      <c r="G4163" s="0" t="s">
        <v>10070</v>
      </c>
      <c r="H4163" s="0" t="s">
        <v>2147</v>
      </c>
      <c r="I4163" s="0" t="s">
        <v>2123</v>
      </c>
      <c r="J4163" s="0" t="s">
        <v>47</v>
      </c>
      <c r="K4163" s="0" t="s">
        <v>47</v>
      </c>
      <c r="L4163" s="0" t="s">
        <v>47</v>
      </c>
      <c r="M4163" s="0" t="s">
        <v>47</v>
      </c>
      <c r="N4163" s="0" t="n">
        <v>1</v>
      </c>
      <c r="O4163" s="0" t="n">
        <v>5</v>
      </c>
      <c r="P4163" s="0" t="n">
        <v>300</v>
      </c>
      <c r="Q4163" s="0" t="n">
        <v>3</v>
      </c>
      <c r="R4163" s="0" t="str">
        <f aca="false">INDEX(Lookup!$B$4:$B$18,MATCH(C4163,Lookup!$A$4:$A$18,0))</f>
        <v>India</v>
      </c>
      <c r="S4163" s="20" t="n">
        <f aca="false">INDEX(Lookup!$D$4:$D$18,MATCH(C4163,Lookup!$A$4:$A$18,0))</f>
        <v>0.012</v>
      </c>
      <c r="T4163" s="21" t="n">
        <f aca="false">ROUND(P4163*S4163,2)</f>
        <v>3.6</v>
      </c>
      <c r="U4163" s="21" t="n">
        <f aca="false">IF(T4163&lt;=10,1,IF(T4163&lt;=20,2,IF(T4163&lt;=30,3,IF(T4163&lt;=40,4,IF(T4163&lt;=50,5,IF(T4163&lt;=100,6,IF(T4163&lt;=250,7,8)))))))</f>
        <v>1</v>
      </c>
      <c r="V4163" s="21" t="n">
        <f aca="false">IF(AND(OR(Dashboard!$T$3="All",R4163=Dashboard!$T$3),OR(Dashboard!$T$4="All",D4163=Dashboard!$T$4)),1,0)</f>
        <v>1</v>
      </c>
      <c r="W4163" s="21" t="n">
        <f aca="false">IF(V4163=1,T4163+ROW()/10000000,0)</f>
        <v>3.6004163</v>
      </c>
    </row>
    <row r="4164" customFormat="false" ht="15" hidden="false" customHeight="false" outlineLevel="0" collapsed="false">
      <c r="A4164" s="0" t="n">
        <v>993</v>
      </c>
      <c r="B4164" s="0" t="s">
        <v>10085</v>
      </c>
      <c r="C4164" s="0" t="n">
        <v>1</v>
      </c>
      <c r="D4164" s="0" t="s">
        <v>6924</v>
      </c>
      <c r="E4164" s="0" t="s">
        <v>10086</v>
      </c>
      <c r="F4164" s="0" t="s">
        <v>10069</v>
      </c>
      <c r="G4164" s="0" t="s">
        <v>10070</v>
      </c>
      <c r="H4164" s="0" t="s">
        <v>2723</v>
      </c>
      <c r="I4164" s="0" t="s">
        <v>2123</v>
      </c>
      <c r="J4164" s="0" t="s">
        <v>47</v>
      </c>
      <c r="K4164" s="0" t="s">
        <v>47</v>
      </c>
      <c r="L4164" s="0" t="s">
        <v>47</v>
      </c>
      <c r="M4164" s="0" t="s">
        <v>47</v>
      </c>
      <c r="N4164" s="0" t="n">
        <v>2</v>
      </c>
      <c r="O4164" s="0" t="n">
        <v>1585</v>
      </c>
      <c r="P4164" s="0" t="n">
        <v>600</v>
      </c>
      <c r="Q4164" s="0" t="n">
        <v>3.8</v>
      </c>
      <c r="R4164" s="0" t="str">
        <f aca="false">INDEX(Lookup!$B$4:$B$18,MATCH(C4164,Lookup!$A$4:$A$18,0))</f>
        <v>India</v>
      </c>
      <c r="S4164" s="20" t="n">
        <f aca="false">INDEX(Lookup!$D$4:$D$18,MATCH(C4164,Lookup!$A$4:$A$18,0))</f>
        <v>0.012</v>
      </c>
      <c r="T4164" s="21" t="n">
        <f aca="false">ROUND(P4164*S4164,2)</f>
        <v>7.2</v>
      </c>
      <c r="U4164" s="21" t="n">
        <f aca="false">IF(T4164&lt;=10,1,IF(T4164&lt;=20,2,IF(T4164&lt;=30,3,IF(T4164&lt;=40,4,IF(T4164&lt;=50,5,IF(T4164&lt;=100,6,IF(T4164&lt;=250,7,8)))))))</f>
        <v>1</v>
      </c>
      <c r="V4164" s="21" t="n">
        <f aca="false">IF(AND(OR(Dashboard!$T$3="All",R4164=Dashboard!$T$3),OR(Dashboard!$T$4="All",D4164=Dashboard!$T$4)),1,0)</f>
        <v>1</v>
      </c>
      <c r="W4164" s="21" t="n">
        <f aca="false">IF(V4164=1,T4164+ROW()/10000000,0)</f>
        <v>7.2004164</v>
      </c>
    </row>
    <row r="4165" customFormat="false" ht="15" hidden="false" customHeight="false" outlineLevel="0" collapsed="false">
      <c r="A4165" s="0" t="n">
        <v>305598</v>
      </c>
      <c r="B4165" s="0" t="s">
        <v>10087</v>
      </c>
      <c r="C4165" s="0" t="n">
        <v>1</v>
      </c>
      <c r="D4165" s="0" t="s">
        <v>6924</v>
      </c>
      <c r="E4165" s="0" t="s">
        <v>10070</v>
      </c>
      <c r="F4165" s="0" t="s">
        <v>10069</v>
      </c>
      <c r="G4165" s="0" t="s">
        <v>10070</v>
      </c>
      <c r="H4165" s="0" t="s">
        <v>2147</v>
      </c>
      <c r="I4165" s="0" t="s">
        <v>2123</v>
      </c>
      <c r="J4165" s="0" t="s">
        <v>47</v>
      </c>
      <c r="K4165" s="0" t="s">
        <v>47</v>
      </c>
      <c r="L4165" s="0" t="s">
        <v>47</v>
      </c>
      <c r="M4165" s="0" t="s">
        <v>47</v>
      </c>
      <c r="N4165" s="0" t="n">
        <v>1</v>
      </c>
      <c r="O4165" s="0" t="n">
        <v>635</v>
      </c>
      <c r="P4165" s="0" t="n">
        <v>400</v>
      </c>
      <c r="Q4165" s="0" t="n">
        <v>3.9</v>
      </c>
      <c r="R4165" s="0" t="str">
        <f aca="false">INDEX(Lookup!$B$4:$B$18,MATCH(C4165,Lookup!$A$4:$A$18,0))</f>
        <v>India</v>
      </c>
      <c r="S4165" s="20" t="n">
        <f aca="false">INDEX(Lookup!$D$4:$D$18,MATCH(C4165,Lookup!$A$4:$A$18,0))</f>
        <v>0.012</v>
      </c>
      <c r="T4165" s="21" t="n">
        <f aca="false">ROUND(P4165*S4165,2)</f>
        <v>4.8</v>
      </c>
      <c r="U4165" s="21" t="n">
        <f aca="false">IF(T4165&lt;=10,1,IF(T4165&lt;=20,2,IF(T4165&lt;=30,3,IF(T4165&lt;=40,4,IF(T4165&lt;=50,5,IF(T4165&lt;=100,6,IF(T4165&lt;=250,7,8)))))))</f>
        <v>1</v>
      </c>
      <c r="V4165" s="21" t="n">
        <f aca="false">IF(AND(OR(Dashboard!$T$3="All",R4165=Dashboard!$T$3),OR(Dashboard!$T$4="All",D4165=Dashboard!$T$4)),1,0)</f>
        <v>1</v>
      </c>
      <c r="W4165" s="21" t="n">
        <f aca="false">IF(V4165=1,T4165+ROW()/10000000,0)</f>
        <v>4.8004165</v>
      </c>
    </row>
    <row r="4166" customFormat="false" ht="15" hidden="false" customHeight="false" outlineLevel="0" collapsed="false">
      <c r="A4166" s="0" t="n">
        <v>18336494</v>
      </c>
      <c r="B4166" s="0" t="s">
        <v>10088</v>
      </c>
      <c r="C4166" s="0" t="n">
        <v>1</v>
      </c>
      <c r="D4166" s="0" t="s">
        <v>6924</v>
      </c>
      <c r="E4166" s="0" t="s">
        <v>10089</v>
      </c>
      <c r="F4166" s="0" t="s">
        <v>10069</v>
      </c>
      <c r="G4166" s="0" t="s">
        <v>10070</v>
      </c>
      <c r="H4166" s="0" t="s">
        <v>3356</v>
      </c>
      <c r="I4166" s="0" t="s">
        <v>2123</v>
      </c>
      <c r="J4166" s="0" t="s">
        <v>47</v>
      </c>
      <c r="K4166" s="0" t="s">
        <v>47</v>
      </c>
      <c r="L4166" s="0" t="s">
        <v>47</v>
      </c>
      <c r="M4166" s="0" t="s">
        <v>47</v>
      </c>
      <c r="N4166" s="0" t="n">
        <v>1</v>
      </c>
      <c r="O4166" s="0" t="n">
        <v>12</v>
      </c>
      <c r="P4166" s="0" t="n">
        <v>200</v>
      </c>
      <c r="Q4166" s="0" t="n">
        <v>3.5</v>
      </c>
      <c r="R4166" s="0" t="str">
        <f aca="false">INDEX(Lookup!$B$4:$B$18,MATCH(C4166,Lookup!$A$4:$A$18,0))</f>
        <v>India</v>
      </c>
      <c r="S4166" s="20" t="n">
        <f aca="false">INDEX(Lookup!$D$4:$D$18,MATCH(C4166,Lookup!$A$4:$A$18,0))</f>
        <v>0.012</v>
      </c>
      <c r="T4166" s="21" t="n">
        <f aca="false">ROUND(P4166*S4166,2)</f>
        <v>2.4</v>
      </c>
      <c r="U4166" s="21" t="n">
        <f aca="false">IF(T4166&lt;=10,1,IF(T4166&lt;=20,2,IF(T4166&lt;=30,3,IF(T4166&lt;=40,4,IF(T4166&lt;=50,5,IF(T4166&lt;=100,6,IF(T4166&lt;=250,7,8)))))))</f>
        <v>1</v>
      </c>
      <c r="V4166" s="21" t="n">
        <f aca="false">IF(AND(OR(Dashboard!$T$3="All",R4166=Dashboard!$T$3),OR(Dashboard!$T$4="All",D4166=Dashboard!$T$4)),1,0)</f>
        <v>1</v>
      </c>
      <c r="W4166" s="21" t="n">
        <f aca="false">IF(V4166=1,T4166+ROW()/10000000,0)</f>
        <v>2.4004166</v>
      </c>
    </row>
    <row r="4167" customFormat="false" ht="15" hidden="false" customHeight="false" outlineLevel="0" collapsed="false">
      <c r="A4167" s="0" t="n">
        <v>18340727</v>
      </c>
      <c r="B4167" s="0" t="s">
        <v>10090</v>
      </c>
      <c r="C4167" s="0" t="n">
        <v>1</v>
      </c>
      <c r="D4167" s="0" t="s">
        <v>6924</v>
      </c>
      <c r="E4167" s="0" t="s">
        <v>10091</v>
      </c>
      <c r="F4167" s="0" t="s">
        <v>10069</v>
      </c>
      <c r="G4167" s="0" t="s">
        <v>10070</v>
      </c>
      <c r="H4167" s="0" t="s">
        <v>2147</v>
      </c>
      <c r="I4167" s="0" t="s">
        <v>2123</v>
      </c>
      <c r="J4167" s="0" t="s">
        <v>47</v>
      </c>
      <c r="K4167" s="0" t="s">
        <v>47</v>
      </c>
      <c r="L4167" s="0" t="s">
        <v>47</v>
      </c>
      <c r="M4167" s="0" t="s">
        <v>47</v>
      </c>
      <c r="N4167" s="0" t="n">
        <v>1</v>
      </c>
      <c r="O4167" s="0" t="n">
        <v>22</v>
      </c>
      <c r="P4167" s="0" t="n">
        <v>300</v>
      </c>
      <c r="Q4167" s="0" t="n">
        <v>3.6</v>
      </c>
      <c r="R4167" s="0" t="str">
        <f aca="false">INDEX(Lookup!$B$4:$B$18,MATCH(C4167,Lookup!$A$4:$A$18,0))</f>
        <v>India</v>
      </c>
      <c r="S4167" s="20" t="n">
        <f aca="false">INDEX(Lookup!$D$4:$D$18,MATCH(C4167,Lookup!$A$4:$A$18,0))</f>
        <v>0.012</v>
      </c>
      <c r="T4167" s="21" t="n">
        <f aca="false">ROUND(P4167*S4167,2)</f>
        <v>3.6</v>
      </c>
      <c r="U4167" s="21" t="n">
        <f aca="false">IF(T4167&lt;=10,1,IF(T4167&lt;=20,2,IF(T4167&lt;=30,3,IF(T4167&lt;=40,4,IF(T4167&lt;=50,5,IF(T4167&lt;=100,6,IF(T4167&lt;=250,7,8)))))))</f>
        <v>1</v>
      </c>
      <c r="V4167" s="21" t="n">
        <f aca="false">IF(AND(OR(Dashboard!$T$3="All",R4167=Dashboard!$T$3),OR(Dashboard!$T$4="All",D4167=Dashboard!$T$4)),1,0)</f>
        <v>1</v>
      </c>
      <c r="W4167" s="21" t="n">
        <f aca="false">IF(V4167=1,T4167+ROW()/10000000,0)</f>
        <v>3.6004167</v>
      </c>
    </row>
    <row r="4168" customFormat="false" ht="15" hidden="false" customHeight="false" outlineLevel="0" collapsed="false">
      <c r="A4168" s="0" t="n">
        <v>308001</v>
      </c>
      <c r="B4168" s="0" t="s">
        <v>10092</v>
      </c>
      <c r="C4168" s="0" t="n">
        <v>1</v>
      </c>
      <c r="D4168" s="0" t="s">
        <v>6924</v>
      </c>
      <c r="E4168" s="0" t="s">
        <v>10093</v>
      </c>
      <c r="F4168" s="0" t="s">
        <v>10069</v>
      </c>
      <c r="G4168" s="0" t="s">
        <v>10070</v>
      </c>
      <c r="H4168" s="0" t="s">
        <v>2382</v>
      </c>
      <c r="I4168" s="0" t="s">
        <v>2123</v>
      </c>
      <c r="J4168" s="0" t="s">
        <v>47</v>
      </c>
      <c r="K4168" s="0" t="s">
        <v>47</v>
      </c>
      <c r="L4168" s="0" t="s">
        <v>47</v>
      </c>
      <c r="M4168" s="0" t="s">
        <v>47</v>
      </c>
      <c r="N4168" s="0" t="n">
        <v>1</v>
      </c>
      <c r="O4168" s="0" t="n">
        <v>75</v>
      </c>
      <c r="P4168" s="0" t="n">
        <v>100</v>
      </c>
      <c r="Q4168" s="0" t="n">
        <v>3.8</v>
      </c>
      <c r="R4168" s="0" t="str">
        <f aca="false">INDEX(Lookup!$B$4:$B$18,MATCH(C4168,Lookup!$A$4:$A$18,0))</f>
        <v>India</v>
      </c>
      <c r="S4168" s="20" t="n">
        <f aca="false">INDEX(Lookup!$D$4:$D$18,MATCH(C4168,Lookup!$A$4:$A$18,0))</f>
        <v>0.012</v>
      </c>
      <c r="T4168" s="21" t="n">
        <f aca="false">ROUND(P4168*S4168,2)</f>
        <v>1.2</v>
      </c>
      <c r="U4168" s="21" t="n">
        <f aca="false">IF(T4168&lt;=10,1,IF(T4168&lt;=20,2,IF(T4168&lt;=30,3,IF(T4168&lt;=40,4,IF(T4168&lt;=50,5,IF(T4168&lt;=100,6,IF(T4168&lt;=250,7,8)))))))</f>
        <v>1</v>
      </c>
      <c r="V4168" s="21" t="n">
        <f aca="false">IF(AND(OR(Dashboard!$T$3="All",R4168=Dashboard!$T$3),OR(Dashboard!$T$4="All",D4168=Dashboard!$T$4)),1,0)</f>
        <v>1</v>
      </c>
      <c r="W4168" s="21" t="n">
        <f aca="false">IF(V4168=1,T4168+ROW()/10000000,0)</f>
        <v>1.2004168</v>
      </c>
    </row>
    <row r="4169" customFormat="false" ht="15" hidden="false" customHeight="false" outlineLevel="0" collapsed="false">
      <c r="A4169" s="0" t="n">
        <v>18396855</v>
      </c>
      <c r="B4169" s="0" t="s">
        <v>10094</v>
      </c>
      <c r="C4169" s="0" t="n">
        <v>1</v>
      </c>
      <c r="D4169" s="0" t="s">
        <v>6924</v>
      </c>
      <c r="E4169" s="0" t="s">
        <v>10095</v>
      </c>
      <c r="F4169" s="0" t="s">
        <v>10069</v>
      </c>
      <c r="G4169" s="0" t="s">
        <v>10070</v>
      </c>
      <c r="H4169" s="0" t="s">
        <v>4524</v>
      </c>
      <c r="I4169" s="0" t="s">
        <v>2123</v>
      </c>
      <c r="J4169" s="0" t="s">
        <v>47</v>
      </c>
      <c r="K4169" s="0" t="s">
        <v>47</v>
      </c>
      <c r="L4169" s="0" t="s">
        <v>47</v>
      </c>
      <c r="M4169" s="0" t="s">
        <v>47</v>
      </c>
      <c r="N4169" s="0" t="n">
        <v>2</v>
      </c>
      <c r="O4169" s="0" t="n">
        <v>40</v>
      </c>
      <c r="P4169" s="0" t="n">
        <v>700</v>
      </c>
      <c r="Q4169" s="0" t="n">
        <v>3.8</v>
      </c>
      <c r="R4169" s="0" t="str">
        <f aca="false">INDEX(Lookup!$B$4:$B$18,MATCH(C4169,Lookup!$A$4:$A$18,0))</f>
        <v>India</v>
      </c>
      <c r="S4169" s="20" t="n">
        <f aca="false">INDEX(Lookup!$D$4:$D$18,MATCH(C4169,Lookup!$A$4:$A$18,0))</f>
        <v>0.012</v>
      </c>
      <c r="T4169" s="21" t="n">
        <f aca="false">ROUND(P4169*S4169,2)</f>
        <v>8.4</v>
      </c>
      <c r="U4169" s="21" t="n">
        <f aca="false">IF(T4169&lt;=10,1,IF(T4169&lt;=20,2,IF(T4169&lt;=30,3,IF(T4169&lt;=40,4,IF(T4169&lt;=50,5,IF(T4169&lt;=100,6,IF(T4169&lt;=250,7,8)))))))</f>
        <v>1</v>
      </c>
      <c r="V4169" s="21" t="n">
        <f aca="false">IF(AND(OR(Dashboard!$T$3="All",R4169=Dashboard!$T$3),OR(Dashboard!$T$4="All",D4169=Dashboard!$T$4)),1,0)</f>
        <v>1</v>
      </c>
      <c r="W4169" s="21" t="n">
        <f aca="false">IF(V4169=1,T4169+ROW()/10000000,0)</f>
        <v>8.4004169</v>
      </c>
    </row>
    <row r="4170" customFormat="false" ht="15" hidden="false" customHeight="false" outlineLevel="0" collapsed="false">
      <c r="A4170" s="0" t="n">
        <v>18261688</v>
      </c>
      <c r="B4170" s="0" t="s">
        <v>10096</v>
      </c>
      <c r="C4170" s="0" t="n">
        <v>1</v>
      </c>
      <c r="D4170" s="0" t="s">
        <v>6924</v>
      </c>
      <c r="E4170" s="0" t="s">
        <v>10097</v>
      </c>
      <c r="F4170" s="0" t="s">
        <v>10069</v>
      </c>
      <c r="G4170" s="0" t="s">
        <v>10070</v>
      </c>
      <c r="H4170" s="0" t="s">
        <v>2147</v>
      </c>
      <c r="I4170" s="0" t="s">
        <v>2123</v>
      </c>
      <c r="J4170" s="0" t="s">
        <v>47</v>
      </c>
      <c r="K4170" s="0" t="s">
        <v>47</v>
      </c>
      <c r="L4170" s="0" t="s">
        <v>47</v>
      </c>
      <c r="M4170" s="0" t="s">
        <v>47</v>
      </c>
      <c r="N4170" s="0" t="n">
        <v>1</v>
      </c>
      <c r="O4170" s="0" t="n">
        <v>0</v>
      </c>
      <c r="P4170" s="0" t="n">
        <v>300</v>
      </c>
      <c r="Q4170" s="0" t="n">
        <v>1</v>
      </c>
      <c r="R4170" s="0" t="str">
        <f aca="false">INDEX(Lookup!$B$4:$B$18,MATCH(C4170,Lookup!$A$4:$A$18,0))</f>
        <v>India</v>
      </c>
      <c r="S4170" s="20" t="n">
        <f aca="false">INDEX(Lookup!$D$4:$D$18,MATCH(C4170,Lookup!$A$4:$A$18,0))</f>
        <v>0.012</v>
      </c>
      <c r="T4170" s="21" t="n">
        <f aca="false">ROUND(P4170*S4170,2)</f>
        <v>3.6</v>
      </c>
      <c r="U4170" s="21" t="n">
        <f aca="false">IF(T4170&lt;=10,1,IF(T4170&lt;=20,2,IF(T4170&lt;=30,3,IF(T4170&lt;=40,4,IF(T4170&lt;=50,5,IF(T4170&lt;=100,6,IF(T4170&lt;=250,7,8)))))))</f>
        <v>1</v>
      </c>
      <c r="V4170" s="21" t="n">
        <f aca="false">IF(AND(OR(Dashboard!$T$3="All",R4170=Dashboard!$T$3),OR(Dashboard!$T$4="All",D4170=Dashboard!$T$4)),1,0)</f>
        <v>1</v>
      </c>
      <c r="W4170" s="21" t="n">
        <f aca="false">IF(V4170=1,T4170+ROW()/10000000,0)</f>
        <v>3.600417</v>
      </c>
    </row>
    <row r="4171" customFormat="false" ht="15" hidden="false" customHeight="false" outlineLevel="0" collapsed="false">
      <c r="A4171" s="0" t="n">
        <v>18208922</v>
      </c>
      <c r="B4171" s="0" t="s">
        <v>10098</v>
      </c>
      <c r="C4171" s="0" t="n">
        <v>1</v>
      </c>
      <c r="D4171" s="0" t="s">
        <v>6924</v>
      </c>
      <c r="E4171" s="0" t="s">
        <v>10099</v>
      </c>
      <c r="F4171" s="0" t="s">
        <v>10069</v>
      </c>
      <c r="G4171" s="0" t="s">
        <v>10070</v>
      </c>
      <c r="H4171" s="0" t="s">
        <v>3243</v>
      </c>
      <c r="I4171" s="0" t="s">
        <v>2123</v>
      </c>
      <c r="J4171" s="0" t="s">
        <v>47</v>
      </c>
      <c r="K4171" s="0" t="s">
        <v>47</v>
      </c>
      <c r="L4171" s="0" t="s">
        <v>47</v>
      </c>
      <c r="M4171" s="0" t="s">
        <v>47</v>
      </c>
      <c r="N4171" s="0" t="n">
        <v>1</v>
      </c>
      <c r="O4171" s="0" t="n">
        <v>3</v>
      </c>
      <c r="P4171" s="0" t="n">
        <v>100</v>
      </c>
      <c r="Q4171" s="0" t="n">
        <v>1</v>
      </c>
      <c r="R4171" s="0" t="str">
        <f aca="false">INDEX(Lookup!$B$4:$B$18,MATCH(C4171,Lookup!$A$4:$A$18,0))</f>
        <v>India</v>
      </c>
      <c r="S4171" s="20" t="n">
        <f aca="false">INDEX(Lookup!$D$4:$D$18,MATCH(C4171,Lookup!$A$4:$A$18,0))</f>
        <v>0.012</v>
      </c>
      <c r="T4171" s="21" t="n">
        <f aca="false">ROUND(P4171*S4171,2)</f>
        <v>1.2</v>
      </c>
      <c r="U4171" s="21" t="n">
        <f aca="false">IF(T4171&lt;=10,1,IF(T4171&lt;=20,2,IF(T4171&lt;=30,3,IF(T4171&lt;=40,4,IF(T4171&lt;=50,5,IF(T4171&lt;=100,6,IF(T4171&lt;=250,7,8)))))))</f>
        <v>1</v>
      </c>
      <c r="V4171" s="21" t="n">
        <f aca="false">IF(AND(OR(Dashboard!$T$3="All",R4171=Dashboard!$T$3),OR(Dashboard!$T$4="All",D4171=Dashboard!$T$4)),1,0)</f>
        <v>1</v>
      </c>
      <c r="W4171" s="21" t="n">
        <f aca="false">IF(V4171=1,T4171+ROW()/10000000,0)</f>
        <v>1.2004171</v>
      </c>
    </row>
    <row r="4172" customFormat="false" ht="15" hidden="false" customHeight="false" outlineLevel="0" collapsed="false">
      <c r="A4172" s="0" t="n">
        <v>18308432</v>
      </c>
      <c r="B4172" s="0" t="s">
        <v>10100</v>
      </c>
      <c r="C4172" s="0" t="n">
        <v>1</v>
      </c>
      <c r="D4172" s="0" t="s">
        <v>6924</v>
      </c>
      <c r="E4172" s="0" t="s">
        <v>10101</v>
      </c>
      <c r="F4172" s="0" t="s">
        <v>10069</v>
      </c>
      <c r="G4172" s="0" t="s">
        <v>10070</v>
      </c>
      <c r="H4172" s="0" t="s">
        <v>2147</v>
      </c>
      <c r="I4172" s="0" t="s">
        <v>2123</v>
      </c>
      <c r="J4172" s="0" t="s">
        <v>47</v>
      </c>
      <c r="K4172" s="0" t="s">
        <v>47</v>
      </c>
      <c r="L4172" s="0" t="s">
        <v>47</v>
      </c>
      <c r="M4172" s="0" t="s">
        <v>47</v>
      </c>
      <c r="N4172" s="0" t="n">
        <v>2</v>
      </c>
      <c r="O4172" s="0" t="n">
        <v>3</v>
      </c>
      <c r="P4172" s="0" t="n">
        <v>600</v>
      </c>
      <c r="Q4172" s="0" t="n">
        <v>1</v>
      </c>
      <c r="R4172" s="0" t="str">
        <f aca="false">INDEX(Lookup!$B$4:$B$18,MATCH(C4172,Lookup!$A$4:$A$18,0))</f>
        <v>India</v>
      </c>
      <c r="S4172" s="20" t="n">
        <f aca="false">INDEX(Lookup!$D$4:$D$18,MATCH(C4172,Lookup!$A$4:$A$18,0))</f>
        <v>0.012</v>
      </c>
      <c r="T4172" s="21" t="n">
        <f aca="false">ROUND(P4172*S4172,2)</f>
        <v>7.2</v>
      </c>
      <c r="U4172" s="21" t="n">
        <f aca="false">IF(T4172&lt;=10,1,IF(T4172&lt;=20,2,IF(T4172&lt;=30,3,IF(T4172&lt;=40,4,IF(T4172&lt;=50,5,IF(T4172&lt;=100,6,IF(T4172&lt;=250,7,8)))))))</f>
        <v>1</v>
      </c>
      <c r="V4172" s="21" t="n">
        <f aca="false">IF(AND(OR(Dashboard!$T$3="All",R4172=Dashboard!$T$3),OR(Dashboard!$T$4="All",D4172=Dashboard!$T$4)),1,0)</f>
        <v>1</v>
      </c>
      <c r="W4172" s="21" t="n">
        <f aca="false">IF(V4172=1,T4172+ROW()/10000000,0)</f>
        <v>7.2004172</v>
      </c>
    </row>
    <row r="4173" customFormat="false" ht="15" hidden="false" customHeight="false" outlineLevel="0" collapsed="false">
      <c r="A4173" s="0" t="n">
        <v>18408050</v>
      </c>
      <c r="B4173" s="0" t="s">
        <v>10102</v>
      </c>
      <c r="C4173" s="0" t="n">
        <v>1</v>
      </c>
      <c r="D4173" s="0" t="s">
        <v>6924</v>
      </c>
      <c r="E4173" s="0" t="s">
        <v>10103</v>
      </c>
      <c r="F4173" s="0" t="s">
        <v>10069</v>
      </c>
      <c r="G4173" s="0" t="s">
        <v>10070</v>
      </c>
      <c r="H4173" s="0" t="s">
        <v>2128</v>
      </c>
      <c r="I4173" s="0" t="s">
        <v>2123</v>
      </c>
      <c r="J4173" s="0" t="s">
        <v>47</v>
      </c>
      <c r="K4173" s="0" t="s">
        <v>47</v>
      </c>
      <c r="L4173" s="0" t="s">
        <v>47</v>
      </c>
      <c r="M4173" s="0" t="s">
        <v>47</v>
      </c>
      <c r="N4173" s="0" t="n">
        <v>1</v>
      </c>
      <c r="O4173" s="0" t="n">
        <v>2</v>
      </c>
      <c r="P4173" s="0" t="n">
        <v>200</v>
      </c>
      <c r="Q4173" s="0" t="n">
        <v>1</v>
      </c>
      <c r="R4173" s="0" t="str">
        <f aca="false">INDEX(Lookup!$B$4:$B$18,MATCH(C4173,Lookup!$A$4:$A$18,0))</f>
        <v>India</v>
      </c>
      <c r="S4173" s="20" t="n">
        <f aca="false">INDEX(Lookup!$D$4:$D$18,MATCH(C4173,Lookup!$A$4:$A$18,0))</f>
        <v>0.012</v>
      </c>
      <c r="T4173" s="21" t="n">
        <f aca="false">ROUND(P4173*S4173,2)</f>
        <v>2.4</v>
      </c>
      <c r="U4173" s="21" t="n">
        <f aca="false">IF(T4173&lt;=10,1,IF(T4173&lt;=20,2,IF(T4173&lt;=30,3,IF(T4173&lt;=40,4,IF(T4173&lt;=50,5,IF(T4173&lt;=100,6,IF(T4173&lt;=250,7,8)))))))</f>
        <v>1</v>
      </c>
      <c r="V4173" s="21" t="n">
        <f aca="false">IF(AND(OR(Dashboard!$T$3="All",R4173=Dashboard!$T$3),OR(Dashboard!$T$4="All",D4173=Dashboard!$T$4)),1,0)</f>
        <v>1</v>
      </c>
      <c r="W4173" s="21" t="n">
        <f aca="false">IF(V4173=1,T4173+ROW()/10000000,0)</f>
        <v>2.4004173</v>
      </c>
    </row>
    <row r="4174" customFormat="false" ht="15" hidden="false" customHeight="false" outlineLevel="0" collapsed="false">
      <c r="A4174" s="0" t="n">
        <v>18349897</v>
      </c>
      <c r="B4174" s="0" t="s">
        <v>10104</v>
      </c>
      <c r="C4174" s="0" t="n">
        <v>1</v>
      </c>
      <c r="D4174" s="0" t="s">
        <v>6924</v>
      </c>
      <c r="E4174" s="0" t="s">
        <v>10105</v>
      </c>
      <c r="F4174" s="0" t="s">
        <v>10069</v>
      </c>
      <c r="G4174" s="0" t="s">
        <v>10070</v>
      </c>
      <c r="H4174" s="0" t="s">
        <v>156</v>
      </c>
      <c r="I4174" s="0" t="s">
        <v>2123</v>
      </c>
      <c r="J4174" s="0" t="s">
        <v>47</v>
      </c>
      <c r="K4174" s="0" t="s">
        <v>47</v>
      </c>
      <c r="L4174" s="0" t="s">
        <v>47</v>
      </c>
      <c r="M4174" s="0" t="s">
        <v>47</v>
      </c>
      <c r="N4174" s="0" t="n">
        <v>1</v>
      </c>
      <c r="O4174" s="0" t="n">
        <v>1</v>
      </c>
      <c r="P4174" s="0" t="n">
        <v>100</v>
      </c>
      <c r="Q4174" s="0" t="n">
        <v>1</v>
      </c>
      <c r="R4174" s="0" t="str">
        <f aca="false">INDEX(Lookup!$B$4:$B$18,MATCH(C4174,Lookup!$A$4:$A$18,0))</f>
        <v>India</v>
      </c>
      <c r="S4174" s="20" t="n">
        <f aca="false">INDEX(Lookup!$D$4:$D$18,MATCH(C4174,Lookup!$A$4:$A$18,0))</f>
        <v>0.012</v>
      </c>
      <c r="T4174" s="21" t="n">
        <f aca="false">ROUND(P4174*S4174,2)</f>
        <v>1.2</v>
      </c>
      <c r="U4174" s="21" t="n">
        <f aca="false">IF(T4174&lt;=10,1,IF(T4174&lt;=20,2,IF(T4174&lt;=30,3,IF(T4174&lt;=40,4,IF(T4174&lt;=50,5,IF(T4174&lt;=100,6,IF(T4174&lt;=250,7,8)))))))</f>
        <v>1</v>
      </c>
      <c r="V4174" s="21" t="n">
        <f aca="false">IF(AND(OR(Dashboard!$T$3="All",R4174=Dashboard!$T$3),OR(Dashboard!$T$4="All",D4174=Dashboard!$T$4)),1,0)</f>
        <v>1</v>
      </c>
      <c r="W4174" s="21" t="n">
        <f aca="false">IF(V4174=1,T4174+ROW()/10000000,0)</f>
        <v>1.2004174</v>
      </c>
    </row>
    <row r="4175" customFormat="false" ht="15" hidden="false" customHeight="false" outlineLevel="0" collapsed="false">
      <c r="A4175" s="0" t="n">
        <v>18336488</v>
      </c>
      <c r="B4175" s="0" t="s">
        <v>10106</v>
      </c>
      <c r="C4175" s="0" t="n">
        <v>1</v>
      </c>
      <c r="D4175" s="0" t="s">
        <v>6924</v>
      </c>
      <c r="E4175" s="0" t="s">
        <v>10107</v>
      </c>
      <c r="F4175" s="0" t="s">
        <v>10069</v>
      </c>
      <c r="G4175" s="0" t="s">
        <v>10070</v>
      </c>
      <c r="H4175" s="0" t="s">
        <v>2122</v>
      </c>
      <c r="I4175" s="0" t="s">
        <v>2123</v>
      </c>
      <c r="J4175" s="0" t="s">
        <v>47</v>
      </c>
      <c r="K4175" s="0" t="s">
        <v>47</v>
      </c>
      <c r="L4175" s="0" t="s">
        <v>47</v>
      </c>
      <c r="M4175" s="0" t="s">
        <v>47</v>
      </c>
      <c r="N4175" s="0" t="n">
        <v>1</v>
      </c>
      <c r="O4175" s="0" t="n">
        <v>2</v>
      </c>
      <c r="P4175" s="0" t="n">
        <v>400</v>
      </c>
      <c r="Q4175" s="0" t="n">
        <v>1</v>
      </c>
      <c r="R4175" s="0" t="str">
        <f aca="false">INDEX(Lookup!$B$4:$B$18,MATCH(C4175,Lookup!$A$4:$A$18,0))</f>
        <v>India</v>
      </c>
      <c r="S4175" s="20" t="n">
        <f aca="false">INDEX(Lookup!$D$4:$D$18,MATCH(C4175,Lookup!$A$4:$A$18,0))</f>
        <v>0.012</v>
      </c>
      <c r="T4175" s="21" t="n">
        <f aca="false">ROUND(P4175*S4175,2)</f>
        <v>4.8</v>
      </c>
      <c r="U4175" s="21" t="n">
        <f aca="false">IF(T4175&lt;=10,1,IF(T4175&lt;=20,2,IF(T4175&lt;=30,3,IF(T4175&lt;=40,4,IF(T4175&lt;=50,5,IF(T4175&lt;=100,6,IF(T4175&lt;=250,7,8)))))))</f>
        <v>1</v>
      </c>
      <c r="V4175" s="21" t="n">
        <f aca="false">IF(AND(OR(Dashboard!$T$3="All",R4175=Dashboard!$T$3),OR(Dashboard!$T$4="All",D4175=Dashboard!$T$4)),1,0)</f>
        <v>1</v>
      </c>
      <c r="W4175" s="21" t="n">
        <f aca="false">IF(V4175=1,T4175+ROW()/10000000,0)</f>
        <v>4.8004175</v>
      </c>
    </row>
    <row r="4176" customFormat="false" ht="15" hidden="false" customHeight="false" outlineLevel="0" collapsed="false">
      <c r="A4176" s="0" t="n">
        <v>18454468</v>
      </c>
      <c r="B4176" s="0" t="s">
        <v>10108</v>
      </c>
      <c r="C4176" s="0" t="n">
        <v>1</v>
      </c>
      <c r="D4176" s="0" t="s">
        <v>6924</v>
      </c>
      <c r="E4176" s="0" t="s">
        <v>10109</v>
      </c>
      <c r="F4176" s="0" t="s">
        <v>10069</v>
      </c>
      <c r="G4176" s="0" t="s">
        <v>10070</v>
      </c>
      <c r="H4176" s="0" t="s">
        <v>2128</v>
      </c>
      <c r="I4176" s="0" t="s">
        <v>2123</v>
      </c>
      <c r="J4176" s="0" t="s">
        <v>47</v>
      </c>
      <c r="K4176" s="0" t="s">
        <v>47</v>
      </c>
      <c r="L4176" s="0" t="s">
        <v>47</v>
      </c>
      <c r="M4176" s="0" t="s">
        <v>47</v>
      </c>
      <c r="N4176" s="0" t="n">
        <v>1</v>
      </c>
      <c r="O4176" s="0" t="n">
        <v>0</v>
      </c>
      <c r="P4176" s="0" t="n">
        <v>400</v>
      </c>
      <c r="Q4176" s="0" t="n">
        <v>1</v>
      </c>
      <c r="R4176" s="0" t="str">
        <f aca="false">INDEX(Lookup!$B$4:$B$18,MATCH(C4176,Lookup!$A$4:$A$18,0))</f>
        <v>India</v>
      </c>
      <c r="S4176" s="20" t="n">
        <f aca="false">INDEX(Lookup!$D$4:$D$18,MATCH(C4176,Lookup!$A$4:$A$18,0))</f>
        <v>0.012</v>
      </c>
      <c r="T4176" s="21" t="n">
        <f aca="false">ROUND(P4176*S4176,2)</f>
        <v>4.8</v>
      </c>
      <c r="U4176" s="21" t="n">
        <f aca="false">IF(T4176&lt;=10,1,IF(T4176&lt;=20,2,IF(T4176&lt;=30,3,IF(T4176&lt;=40,4,IF(T4176&lt;=50,5,IF(T4176&lt;=100,6,IF(T4176&lt;=250,7,8)))))))</f>
        <v>1</v>
      </c>
      <c r="V4176" s="21" t="n">
        <f aca="false">IF(AND(OR(Dashboard!$T$3="All",R4176=Dashboard!$T$3),OR(Dashboard!$T$4="All",D4176=Dashboard!$T$4)),1,0)</f>
        <v>1</v>
      </c>
      <c r="W4176" s="21" t="n">
        <f aca="false">IF(V4176=1,T4176+ROW()/10000000,0)</f>
        <v>4.8004176</v>
      </c>
    </row>
    <row r="4177" customFormat="false" ht="15" hidden="false" customHeight="false" outlineLevel="0" collapsed="false">
      <c r="A4177" s="0" t="n">
        <v>18451575</v>
      </c>
      <c r="B4177" s="0" t="s">
        <v>10110</v>
      </c>
      <c r="C4177" s="0" t="n">
        <v>1</v>
      </c>
      <c r="D4177" s="0" t="s">
        <v>6924</v>
      </c>
      <c r="E4177" s="0" t="s">
        <v>10111</v>
      </c>
      <c r="F4177" s="0" t="s">
        <v>10069</v>
      </c>
      <c r="G4177" s="0" t="s">
        <v>10070</v>
      </c>
      <c r="H4177" s="0" t="s">
        <v>2128</v>
      </c>
      <c r="I4177" s="0" t="s">
        <v>2123</v>
      </c>
      <c r="J4177" s="0" t="s">
        <v>47</v>
      </c>
      <c r="K4177" s="0" t="s">
        <v>47</v>
      </c>
      <c r="L4177" s="0" t="s">
        <v>47</v>
      </c>
      <c r="M4177" s="0" t="s">
        <v>47</v>
      </c>
      <c r="N4177" s="0" t="n">
        <v>1</v>
      </c>
      <c r="O4177" s="0" t="n">
        <v>0</v>
      </c>
      <c r="P4177" s="0" t="n">
        <v>400</v>
      </c>
      <c r="Q4177" s="0" t="n">
        <v>1</v>
      </c>
      <c r="R4177" s="0" t="str">
        <f aca="false">INDEX(Lookup!$B$4:$B$18,MATCH(C4177,Lookup!$A$4:$A$18,0))</f>
        <v>India</v>
      </c>
      <c r="S4177" s="20" t="n">
        <f aca="false">INDEX(Lookup!$D$4:$D$18,MATCH(C4177,Lookup!$A$4:$A$18,0))</f>
        <v>0.012</v>
      </c>
      <c r="T4177" s="21" t="n">
        <f aca="false">ROUND(P4177*S4177,2)</f>
        <v>4.8</v>
      </c>
      <c r="U4177" s="21" t="n">
        <f aca="false">IF(T4177&lt;=10,1,IF(T4177&lt;=20,2,IF(T4177&lt;=30,3,IF(T4177&lt;=40,4,IF(T4177&lt;=50,5,IF(T4177&lt;=100,6,IF(T4177&lt;=250,7,8)))))))</f>
        <v>1</v>
      </c>
      <c r="V4177" s="21" t="n">
        <f aca="false">IF(AND(OR(Dashboard!$T$3="All",R4177=Dashboard!$T$3),OR(Dashboard!$T$4="All",D4177=Dashboard!$T$4)),1,0)</f>
        <v>1</v>
      </c>
      <c r="W4177" s="21" t="n">
        <f aca="false">IF(V4177=1,T4177+ROW()/10000000,0)</f>
        <v>4.8004177</v>
      </c>
    </row>
    <row r="4178" customFormat="false" ht="15" hidden="false" customHeight="false" outlineLevel="0" collapsed="false">
      <c r="A4178" s="0" t="n">
        <v>18079620</v>
      </c>
      <c r="B4178" s="0" t="s">
        <v>10112</v>
      </c>
      <c r="C4178" s="0" t="n">
        <v>1</v>
      </c>
      <c r="D4178" s="0" t="s">
        <v>6924</v>
      </c>
      <c r="E4178" s="0" t="s">
        <v>10113</v>
      </c>
      <c r="F4178" s="0" t="s">
        <v>10069</v>
      </c>
      <c r="G4178" s="0" t="s">
        <v>10070</v>
      </c>
      <c r="H4178" s="0" t="s">
        <v>3853</v>
      </c>
      <c r="I4178" s="0" t="s">
        <v>2123</v>
      </c>
      <c r="J4178" s="0" t="s">
        <v>47</v>
      </c>
      <c r="K4178" s="0" t="s">
        <v>47</v>
      </c>
      <c r="L4178" s="0" t="s">
        <v>47</v>
      </c>
      <c r="M4178" s="0" t="s">
        <v>47</v>
      </c>
      <c r="N4178" s="0" t="n">
        <v>1</v>
      </c>
      <c r="O4178" s="0" t="n">
        <v>69</v>
      </c>
      <c r="P4178" s="0" t="n">
        <v>100</v>
      </c>
      <c r="Q4178" s="0" t="n">
        <v>4.2</v>
      </c>
      <c r="R4178" s="0" t="str">
        <f aca="false">INDEX(Lookup!$B$4:$B$18,MATCH(C4178,Lookup!$A$4:$A$18,0))</f>
        <v>India</v>
      </c>
      <c r="S4178" s="20" t="n">
        <f aca="false">INDEX(Lookup!$D$4:$D$18,MATCH(C4178,Lookup!$A$4:$A$18,0))</f>
        <v>0.012</v>
      </c>
      <c r="T4178" s="21" t="n">
        <f aca="false">ROUND(P4178*S4178,2)</f>
        <v>1.2</v>
      </c>
      <c r="U4178" s="21" t="n">
        <f aca="false">IF(T4178&lt;=10,1,IF(T4178&lt;=20,2,IF(T4178&lt;=30,3,IF(T4178&lt;=40,4,IF(T4178&lt;=50,5,IF(T4178&lt;=100,6,IF(T4178&lt;=250,7,8)))))))</f>
        <v>1</v>
      </c>
      <c r="V4178" s="21" t="n">
        <f aca="false">IF(AND(OR(Dashboard!$T$3="All",R4178=Dashboard!$T$3),OR(Dashboard!$T$4="All",D4178=Dashboard!$T$4)),1,0)</f>
        <v>1</v>
      </c>
      <c r="W4178" s="21" t="n">
        <f aca="false">IF(V4178=1,T4178+ROW()/10000000,0)</f>
        <v>1.2004178</v>
      </c>
    </row>
    <row r="4179" customFormat="false" ht="15" hidden="false" customHeight="false" outlineLevel="0" collapsed="false">
      <c r="A4179" s="0" t="n">
        <v>304617</v>
      </c>
      <c r="B4179" s="0" t="s">
        <v>10114</v>
      </c>
      <c r="C4179" s="0" t="n">
        <v>1</v>
      </c>
      <c r="D4179" s="0" t="s">
        <v>6924</v>
      </c>
      <c r="E4179" s="0" t="s">
        <v>10115</v>
      </c>
      <c r="F4179" s="0" t="s">
        <v>10069</v>
      </c>
      <c r="G4179" s="0" t="s">
        <v>10070</v>
      </c>
      <c r="H4179" s="0" t="s">
        <v>2147</v>
      </c>
      <c r="I4179" s="0" t="s">
        <v>2123</v>
      </c>
      <c r="J4179" s="0" t="s">
        <v>47</v>
      </c>
      <c r="K4179" s="0" t="s">
        <v>47</v>
      </c>
      <c r="L4179" s="0" t="s">
        <v>47</v>
      </c>
      <c r="M4179" s="0" t="s">
        <v>47</v>
      </c>
      <c r="N4179" s="0" t="n">
        <v>1</v>
      </c>
      <c r="O4179" s="0" t="n">
        <v>115</v>
      </c>
      <c r="P4179" s="0" t="n">
        <v>200</v>
      </c>
      <c r="Q4179" s="0" t="n">
        <v>4</v>
      </c>
      <c r="R4179" s="0" t="str">
        <f aca="false">INDEX(Lookup!$B$4:$B$18,MATCH(C4179,Lookup!$A$4:$A$18,0))</f>
        <v>India</v>
      </c>
      <c r="S4179" s="20" t="n">
        <f aca="false">INDEX(Lookup!$D$4:$D$18,MATCH(C4179,Lookup!$A$4:$A$18,0))</f>
        <v>0.012</v>
      </c>
      <c r="T4179" s="21" t="n">
        <f aca="false">ROUND(P4179*S4179,2)</f>
        <v>2.4</v>
      </c>
      <c r="U4179" s="21" t="n">
        <f aca="false">IF(T4179&lt;=10,1,IF(T4179&lt;=20,2,IF(T4179&lt;=30,3,IF(T4179&lt;=40,4,IF(T4179&lt;=50,5,IF(T4179&lt;=100,6,IF(T4179&lt;=250,7,8)))))))</f>
        <v>1</v>
      </c>
      <c r="V4179" s="21" t="n">
        <f aca="false">IF(AND(OR(Dashboard!$T$3="All",R4179=Dashboard!$T$3),OR(Dashboard!$T$4="All",D4179=Dashboard!$T$4)),1,0)</f>
        <v>1</v>
      </c>
      <c r="W4179" s="21" t="n">
        <f aca="false">IF(V4179=1,T4179+ROW()/10000000,0)</f>
        <v>2.4004179</v>
      </c>
    </row>
    <row r="4180" customFormat="false" ht="15" hidden="false" customHeight="false" outlineLevel="0" collapsed="false">
      <c r="A4180" s="0" t="n">
        <v>463</v>
      </c>
      <c r="B4180" s="0" t="s">
        <v>2719</v>
      </c>
      <c r="C4180" s="0" t="n">
        <v>1</v>
      </c>
      <c r="D4180" s="0" t="s">
        <v>6924</v>
      </c>
      <c r="E4180" s="0" t="s">
        <v>10116</v>
      </c>
      <c r="F4180" s="0" t="s">
        <v>10069</v>
      </c>
      <c r="G4180" s="0" t="s">
        <v>10070</v>
      </c>
      <c r="H4180" s="0" t="s">
        <v>2723</v>
      </c>
      <c r="I4180" s="0" t="s">
        <v>2123</v>
      </c>
      <c r="J4180" s="0" t="s">
        <v>47</v>
      </c>
      <c r="K4180" s="0" t="s">
        <v>47</v>
      </c>
      <c r="L4180" s="0" t="s">
        <v>47</v>
      </c>
      <c r="M4180" s="0" t="s">
        <v>47</v>
      </c>
      <c r="N4180" s="0" t="n">
        <v>2</v>
      </c>
      <c r="O4180" s="0" t="n">
        <v>4689</v>
      </c>
      <c r="P4180" s="0" t="n">
        <v>800</v>
      </c>
      <c r="Q4180" s="0" t="n">
        <v>4</v>
      </c>
      <c r="R4180" s="0" t="str">
        <f aca="false">INDEX(Lookup!$B$4:$B$18,MATCH(C4180,Lookup!$A$4:$A$18,0))</f>
        <v>India</v>
      </c>
      <c r="S4180" s="20" t="n">
        <f aca="false">INDEX(Lookup!$D$4:$D$18,MATCH(C4180,Lookup!$A$4:$A$18,0))</f>
        <v>0.012</v>
      </c>
      <c r="T4180" s="21" t="n">
        <f aca="false">ROUND(P4180*S4180,2)</f>
        <v>9.6</v>
      </c>
      <c r="U4180" s="21" t="n">
        <f aca="false">IF(T4180&lt;=10,1,IF(T4180&lt;=20,2,IF(T4180&lt;=30,3,IF(T4180&lt;=40,4,IF(T4180&lt;=50,5,IF(T4180&lt;=100,6,IF(T4180&lt;=250,7,8)))))))</f>
        <v>1</v>
      </c>
      <c r="V4180" s="21" t="n">
        <f aca="false">IF(AND(OR(Dashboard!$T$3="All",R4180=Dashboard!$T$3),OR(Dashboard!$T$4="All",D4180=Dashboard!$T$4)),1,0)</f>
        <v>1</v>
      </c>
      <c r="W4180" s="21" t="n">
        <f aca="false">IF(V4180=1,T4180+ROW()/10000000,0)</f>
        <v>9.600418</v>
      </c>
    </row>
    <row r="4181" customFormat="false" ht="15" hidden="false" customHeight="false" outlineLevel="0" collapsed="false">
      <c r="A4181" s="0" t="n">
        <v>18291442</v>
      </c>
      <c r="B4181" s="0" t="s">
        <v>10083</v>
      </c>
      <c r="C4181" s="0" t="n">
        <v>1</v>
      </c>
      <c r="D4181" s="0" t="s">
        <v>6924</v>
      </c>
      <c r="E4181" s="0" t="s">
        <v>10080</v>
      </c>
      <c r="F4181" s="0" t="s">
        <v>10069</v>
      </c>
      <c r="G4181" s="0" t="s">
        <v>10070</v>
      </c>
      <c r="H4181" s="0" t="s">
        <v>2147</v>
      </c>
      <c r="I4181" s="0" t="s">
        <v>2123</v>
      </c>
      <c r="J4181" s="0" t="s">
        <v>47</v>
      </c>
      <c r="K4181" s="0" t="s">
        <v>47</v>
      </c>
      <c r="L4181" s="0" t="s">
        <v>47</v>
      </c>
      <c r="M4181" s="0" t="s">
        <v>47</v>
      </c>
      <c r="N4181" s="0" t="n">
        <v>1</v>
      </c>
      <c r="O4181" s="0" t="n">
        <v>76</v>
      </c>
      <c r="P4181" s="0" t="n">
        <v>200</v>
      </c>
      <c r="Q4181" s="0" t="n">
        <v>4.3</v>
      </c>
      <c r="R4181" s="0" t="str">
        <f aca="false">INDEX(Lookup!$B$4:$B$18,MATCH(C4181,Lookup!$A$4:$A$18,0))</f>
        <v>India</v>
      </c>
      <c r="S4181" s="20" t="n">
        <f aca="false">INDEX(Lookup!$D$4:$D$18,MATCH(C4181,Lookup!$A$4:$A$18,0))</f>
        <v>0.012</v>
      </c>
      <c r="T4181" s="21" t="n">
        <f aca="false">ROUND(P4181*S4181,2)</f>
        <v>2.4</v>
      </c>
      <c r="U4181" s="21" t="n">
        <f aca="false">IF(T4181&lt;=10,1,IF(T4181&lt;=20,2,IF(T4181&lt;=30,3,IF(T4181&lt;=40,4,IF(T4181&lt;=50,5,IF(T4181&lt;=100,6,IF(T4181&lt;=250,7,8)))))))</f>
        <v>1</v>
      </c>
      <c r="V4181" s="21" t="n">
        <f aca="false">IF(AND(OR(Dashboard!$T$3="All",R4181=Dashboard!$T$3),OR(Dashboard!$T$4="All",D4181=Dashboard!$T$4)),1,0)</f>
        <v>1</v>
      </c>
      <c r="W4181" s="21" t="n">
        <f aca="false">IF(V4181=1,T4181+ROW()/10000000,0)</f>
        <v>2.4004181</v>
      </c>
    </row>
    <row r="4182" customFormat="false" ht="15" hidden="false" customHeight="false" outlineLevel="0" collapsed="false">
      <c r="A4182" s="0" t="n">
        <v>300430</v>
      </c>
      <c r="B4182" s="0" t="s">
        <v>10117</v>
      </c>
      <c r="C4182" s="0" t="n">
        <v>1</v>
      </c>
      <c r="D4182" s="0" t="s">
        <v>6924</v>
      </c>
      <c r="E4182" s="0" t="s">
        <v>10118</v>
      </c>
      <c r="F4182" s="0" t="s">
        <v>10119</v>
      </c>
      <c r="G4182" s="0" t="s">
        <v>10120</v>
      </c>
      <c r="H4182" s="0" t="s">
        <v>10121</v>
      </c>
      <c r="I4182" s="0" t="s">
        <v>2123</v>
      </c>
      <c r="J4182" s="0" t="s">
        <v>47</v>
      </c>
      <c r="K4182" s="0" t="s">
        <v>46</v>
      </c>
      <c r="L4182" s="0" t="s">
        <v>47</v>
      </c>
      <c r="M4182" s="0" t="s">
        <v>47</v>
      </c>
      <c r="N4182" s="0" t="n">
        <v>2</v>
      </c>
      <c r="O4182" s="0" t="n">
        <v>86</v>
      </c>
      <c r="P4182" s="0" t="n">
        <v>500</v>
      </c>
      <c r="Q4182" s="0" t="n">
        <v>3.3</v>
      </c>
      <c r="R4182" s="0" t="str">
        <f aca="false">INDEX(Lookup!$B$4:$B$18,MATCH(C4182,Lookup!$A$4:$A$18,0))</f>
        <v>India</v>
      </c>
      <c r="S4182" s="20" t="n">
        <f aca="false">INDEX(Lookup!$D$4:$D$18,MATCH(C4182,Lookup!$A$4:$A$18,0))</f>
        <v>0.012</v>
      </c>
      <c r="T4182" s="21" t="n">
        <f aca="false">ROUND(P4182*S4182,2)</f>
        <v>6</v>
      </c>
      <c r="U4182" s="21" t="n">
        <f aca="false">IF(T4182&lt;=10,1,IF(T4182&lt;=20,2,IF(T4182&lt;=30,3,IF(T4182&lt;=40,4,IF(T4182&lt;=50,5,IF(T4182&lt;=100,6,IF(T4182&lt;=250,7,8)))))))</f>
        <v>1</v>
      </c>
      <c r="V4182" s="21" t="n">
        <f aca="false">IF(AND(OR(Dashboard!$T$3="All",R4182=Dashboard!$T$3),OR(Dashboard!$T$4="All",D4182=Dashboard!$T$4)),1,0)</f>
        <v>1</v>
      </c>
      <c r="W4182" s="21" t="n">
        <f aca="false">IF(V4182=1,T4182+ROW()/10000000,0)</f>
        <v>6.0004182</v>
      </c>
    </row>
    <row r="4183" customFormat="false" ht="15" hidden="false" customHeight="false" outlineLevel="0" collapsed="false">
      <c r="A4183" s="0" t="n">
        <v>533</v>
      </c>
      <c r="B4183" s="0" t="s">
        <v>3562</v>
      </c>
      <c r="C4183" s="0" t="n">
        <v>1</v>
      </c>
      <c r="D4183" s="0" t="s">
        <v>6924</v>
      </c>
      <c r="E4183" s="0" t="s">
        <v>10122</v>
      </c>
      <c r="F4183" s="0" t="s">
        <v>10119</v>
      </c>
      <c r="G4183" s="0" t="s">
        <v>10120</v>
      </c>
      <c r="H4183" s="0" t="s">
        <v>153</v>
      </c>
      <c r="I4183" s="0" t="s">
        <v>2123</v>
      </c>
      <c r="J4183" s="0" t="s">
        <v>47</v>
      </c>
      <c r="K4183" s="0" t="s">
        <v>46</v>
      </c>
      <c r="L4183" s="0" t="s">
        <v>47</v>
      </c>
      <c r="M4183" s="0" t="s">
        <v>47</v>
      </c>
      <c r="N4183" s="0" t="n">
        <v>2</v>
      </c>
      <c r="O4183" s="0" t="n">
        <v>74</v>
      </c>
      <c r="P4183" s="0" t="n">
        <v>650</v>
      </c>
      <c r="Q4183" s="0" t="n">
        <v>3.3</v>
      </c>
      <c r="R4183" s="0" t="str">
        <f aca="false">INDEX(Lookup!$B$4:$B$18,MATCH(C4183,Lookup!$A$4:$A$18,0))</f>
        <v>India</v>
      </c>
      <c r="S4183" s="20" t="n">
        <f aca="false">INDEX(Lookup!$D$4:$D$18,MATCH(C4183,Lookup!$A$4:$A$18,0))</f>
        <v>0.012</v>
      </c>
      <c r="T4183" s="21" t="n">
        <f aca="false">ROUND(P4183*S4183,2)</f>
        <v>7.8</v>
      </c>
      <c r="U4183" s="21" t="n">
        <f aca="false">IF(T4183&lt;=10,1,IF(T4183&lt;=20,2,IF(T4183&lt;=30,3,IF(T4183&lt;=40,4,IF(T4183&lt;=50,5,IF(T4183&lt;=100,6,IF(T4183&lt;=250,7,8)))))))</f>
        <v>1</v>
      </c>
      <c r="V4183" s="21" t="n">
        <f aca="false">IF(AND(OR(Dashboard!$T$3="All",R4183=Dashboard!$T$3),OR(Dashboard!$T$4="All",D4183=Dashboard!$T$4)),1,0)</f>
        <v>1</v>
      </c>
      <c r="W4183" s="21" t="n">
        <f aca="false">IF(V4183=1,T4183+ROW()/10000000,0)</f>
        <v>7.8004183</v>
      </c>
    </row>
    <row r="4184" customFormat="false" ht="15" hidden="false" customHeight="false" outlineLevel="0" collapsed="false">
      <c r="A4184" s="0" t="n">
        <v>18365984</v>
      </c>
      <c r="B4184" s="0" t="s">
        <v>3736</v>
      </c>
      <c r="C4184" s="0" t="n">
        <v>1</v>
      </c>
      <c r="D4184" s="0" t="s">
        <v>6924</v>
      </c>
      <c r="E4184" s="0" t="s">
        <v>10120</v>
      </c>
      <c r="F4184" s="0" t="s">
        <v>10119</v>
      </c>
      <c r="G4184" s="0" t="s">
        <v>10120</v>
      </c>
      <c r="H4184" s="0" t="s">
        <v>3356</v>
      </c>
      <c r="I4184" s="0" t="s">
        <v>2123</v>
      </c>
      <c r="J4184" s="0" t="s">
        <v>47</v>
      </c>
      <c r="K4184" s="0" t="s">
        <v>46</v>
      </c>
      <c r="L4184" s="0" t="s">
        <v>47</v>
      </c>
      <c r="M4184" s="0" t="s">
        <v>47</v>
      </c>
      <c r="N4184" s="0" t="n">
        <v>2</v>
      </c>
      <c r="O4184" s="0" t="n">
        <v>49</v>
      </c>
      <c r="P4184" s="0" t="n">
        <v>600</v>
      </c>
      <c r="Q4184" s="0" t="n">
        <v>3.4</v>
      </c>
      <c r="R4184" s="0" t="str">
        <f aca="false">INDEX(Lookup!$B$4:$B$18,MATCH(C4184,Lookup!$A$4:$A$18,0))</f>
        <v>India</v>
      </c>
      <c r="S4184" s="20" t="n">
        <f aca="false">INDEX(Lookup!$D$4:$D$18,MATCH(C4184,Lookup!$A$4:$A$18,0))</f>
        <v>0.012</v>
      </c>
      <c r="T4184" s="21" t="n">
        <f aca="false">ROUND(P4184*S4184,2)</f>
        <v>7.2</v>
      </c>
      <c r="U4184" s="21" t="n">
        <f aca="false">IF(T4184&lt;=10,1,IF(T4184&lt;=20,2,IF(T4184&lt;=30,3,IF(T4184&lt;=40,4,IF(T4184&lt;=50,5,IF(T4184&lt;=100,6,IF(T4184&lt;=250,7,8)))))))</f>
        <v>1</v>
      </c>
      <c r="V4184" s="21" t="n">
        <f aca="false">IF(AND(OR(Dashboard!$T$3="All",R4184=Dashboard!$T$3),OR(Dashboard!$T$4="All",D4184=Dashboard!$T$4)),1,0)</f>
        <v>1</v>
      </c>
      <c r="W4184" s="21" t="n">
        <f aca="false">IF(V4184=1,T4184+ROW()/10000000,0)</f>
        <v>7.2004184</v>
      </c>
    </row>
    <row r="4185" customFormat="false" ht="15" hidden="false" customHeight="false" outlineLevel="0" collapsed="false">
      <c r="A4185" s="0" t="n">
        <v>18057812</v>
      </c>
      <c r="B4185" s="0" t="s">
        <v>10123</v>
      </c>
      <c r="C4185" s="0" t="n">
        <v>1</v>
      </c>
      <c r="D4185" s="0" t="s">
        <v>6924</v>
      </c>
      <c r="E4185" s="0" t="s">
        <v>10124</v>
      </c>
      <c r="F4185" s="0" t="s">
        <v>10119</v>
      </c>
      <c r="G4185" s="0" t="s">
        <v>10120</v>
      </c>
      <c r="H4185" s="0" t="s">
        <v>2288</v>
      </c>
      <c r="I4185" s="0" t="s">
        <v>2123</v>
      </c>
      <c r="J4185" s="0" t="s">
        <v>47</v>
      </c>
      <c r="K4185" s="0" t="s">
        <v>46</v>
      </c>
      <c r="L4185" s="0" t="s">
        <v>47</v>
      </c>
      <c r="M4185" s="0" t="s">
        <v>47</v>
      </c>
      <c r="N4185" s="0" t="n">
        <v>2</v>
      </c>
      <c r="O4185" s="0" t="n">
        <v>84</v>
      </c>
      <c r="P4185" s="0" t="n">
        <v>800</v>
      </c>
      <c r="Q4185" s="0" t="n">
        <v>3.2</v>
      </c>
      <c r="R4185" s="0" t="str">
        <f aca="false">INDEX(Lookup!$B$4:$B$18,MATCH(C4185,Lookup!$A$4:$A$18,0))</f>
        <v>India</v>
      </c>
      <c r="S4185" s="20" t="n">
        <f aca="false">INDEX(Lookup!$D$4:$D$18,MATCH(C4185,Lookup!$A$4:$A$18,0))</f>
        <v>0.012</v>
      </c>
      <c r="T4185" s="21" t="n">
        <f aca="false">ROUND(P4185*S4185,2)</f>
        <v>9.6</v>
      </c>
      <c r="U4185" s="21" t="n">
        <f aca="false">IF(T4185&lt;=10,1,IF(T4185&lt;=20,2,IF(T4185&lt;=30,3,IF(T4185&lt;=40,4,IF(T4185&lt;=50,5,IF(T4185&lt;=100,6,IF(T4185&lt;=250,7,8)))))))</f>
        <v>1</v>
      </c>
      <c r="V4185" s="21" t="n">
        <f aca="false">IF(AND(OR(Dashboard!$T$3="All",R4185=Dashboard!$T$3),OR(Dashboard!$T$4="All",D4185=Dashboard!$T$4)),1,0)</f>
        <v>1</v>
      </c>
      <c r="W4185" s="21" t="n">
        <f aca="false">IF(V4185=1,T4185+ROW()/10000000,0)</f>
        <v>9.6004185</v>
      </c>
    </row>
    <row r="4186" customFormat="false" ht="15" hidden="false" customHeight="false" outlineLevel="0" collapsed="false">
      <c r="A4186" s="0" t="n">
        <v>7012</v>
      </c>
      <c r="B4186" s="0" t="s">
        <v>3113</v>
      </c>
      <c r="C4186" s="0" t="n">
        <v>1</v>
      </c>
      <c r="D4186" s="0" t="s">
        <v>6924</v>
      </c>
      <c r="E4186" s="0" t="s">
        <v>10125</v>
      </c>
      <c r="F4186" s="0" t="s">
        <v>10119</v>
      </c>
      <c r="G4186" s="0" t="s">
        <v>10120</v>
      </c>
      <c r="H4186" s="0" t="s">
        <v>153</v>
      </c>
      <c r="I4186" s="0" t="s">
        <v>2123</v>
      </c>
      <c r="J4186" s="0" t="s">
        <v>47</v>
      </c>
      <c r="K4186" s="0" t="s">
        <v>47</v>
      </c>
      <c r="L4186" s="0" t="s">
        <v>47</v>
      </c>
      <c r="M4186" s="0" t="s">
        <v>47</v>
      </c>
      <c r="N4186" s="0" t="n">
        <v>1</v>
      </c>
      <c r="O4186" s="0" t="n">
        <v>50</v>
      </c>
      <c r="P4186" s="0" t="n">
        <v>450</v>
      </c>
      <c r="Q4186" s="0" t="n">
        <v>3.4</v>
      </c>
      <c r="R4186" s="0" t="str">
        <f aca="false">INDEX(Lookup!$B$4:$B$18,MATCH(C4186,Lookup!$A$4:$A$18,0))</f>
        <v>India</v>
      </c>
      <c r="S4186" s="20" t="n">
        <f aca="false">INDEX(Lookup!$D$4:$D$18,MATCH(C4186,Lookup!$A$4:$A$18,0))</f>
        <v>0.012</v>
      </c>
      <c r="T4186" s="21" t="n">
        <f aca="false">ROUND(P4186*S4186,2)</f>
        <v>5.4</v>
      </c>
      <c r="U4186" s="21" t="n">
        <f aca="false">IF(T4186&lt;=10,1,IF(T4186&lt;=20,2,IF(T4186&lt;=30,3,IF(T4186&lt;=40,4,IF(T4186&lt;=50,5,IF(T4186&lt;=100,6,IF(T4186&lt;=250,7,8)))))))</f>
        <v>1</v>
      </c>
      <c r="V4186" s="21" t="n">
        <f aca="false">IF(AND(OR(Dashboard!$T$3="All",R4186=Dashboard!$T$3),OR(Dashboard!$T$4="All",D4186=Dashboard!$T$4)),1,0)</f>
        <v>1</v>
      </c>
      <c r="W4186" s="21" t="n">
        <f aca="false">IF(V4186=1,T4186+ROW()/10000000,0)</f>
        <v>5.4004186</v>
      </c>
    </row>
    <row r="4187" customFormat="false" ht="15" hidden="false" customHeight="false" outlineLevel="0" collapsed="false">
      <c r="A4187" s="0" t="n">
        <v>313194</v>
      </c>
      <c r="B4187" s="0" t="s">
        <v>10126</v>
      </c>
      <c r="C4187" s="0" t="n">
        <v>1</v>
      </c>
      <c r="D4187" s="0" t="s">
        <v>6924</v>
      </c>
      <c r="E4187" s="0" t="s">
        <v>10127</v>
      </c>
      <c r="F4187" s="0" t="s">
        <v>10119</v>
      </c>
      <c r="G4187" s="0" t="s">
        <v>10120</v>
      </c>
      <c r="H4187" s="0" t="s">
        <v>2288</v>
      </c>
      <c r="I4187" s="0" t="s">
        <v>2123</v>
      </c>
      <c r="J4187" s="0" t="s">
        <v>47</v>
      </c>
      <c r="K4187" s="0" t="s">
        <v>47</v>
      </c>
      <c r="L4187" s="0" t="s">
        <v>47</v>
      </c>
      <c r="M4187" s="0" t="s">
        <v>47</v>
      </c>
      <c r="N4187" s="0" t="n">
        <v>2</v>
      </c>
      <c r="O4187" s="0" t="n">
        <v>91</v>
      </c>
      <c r="P4187" s="0" t="n">
        <v>600</v>
      </c>
      <c r="Q4187" s="0" t="n">
        <v>2.7</v>
      </c>
      <c r="R4187" s="0" t="str">
        <f aca="false">INDEX(Lookup!$B$4:$B$18,MATCH(C4187,Lookup!$A$4:$A$18,0))</f>
        <v>India</v>
      </c>
      <c r="S4187" s="20" t="n">
        <f aca="false">INDEX(Lookup!$D$4:$D$18,MATCH(C4187,Lookup!$A$4:$A$18,0))</f>
        <v>0.012</v>
      </c>
      <c r="T4187" s="21" t="n">
        <f aca="false">ROUND(P4187*S4187,2)</f>
        <v>7.2</v>
      </c>
      <c r="U4187" s="21" t="n">
        <f aca="false">IF(T4187&lt;=10,1,IF(T4187&lt;=20,2,IF(T4187&lt;=30,3,IF(T4187&lt;=40,4,IF(T4187&lt;=50,5,IF(T4187&lt;=100,6,IF(T4187&lt;=250,7,8)))))))</f>
        <v>1</v>
      </c>
      <c r="V4187" s="21" t="n">
        <f aca="false">IF(AND(OR(Dashboard!$T$3="All",R4187=Dashboard!$T$3),OR(Dashboard!$T$4="All",D4187=Dashboard!$T$4)),1,0)</f>
        <v>1</v>
      </c>
      <c r="W4187" s="21" t="n">
        <f aca="false">IF(V4187=1,T4187+ROW()/10000000,0)</f>
        <v>7.2004187</v>
      </c>
    </row>
    <row r="4188" customFormat="false" ht="15" hidden="false" customHeight="false" outlineLevel="0" collapsed="false">
      <c r="A4188" s="0" t="n">
        <v>18466975</v>
      </c>
      <c r="B4188" s="0" t="s">
        <v>10128</v>
      </c>
      <c r="C4188" s="0" t="n">
        <v>1</v>
      </c>
      <c r="D4188" s="0" t="s">
        <v>6924</v>
      </c>
      <c r="E4188" s="0" t="s">
        <v>10129</v>
      </c>
      <c r="F4188" s="0" t="s">
        <v>10119</v>
      </c>
      <c r="G4188" s="0" t="s">
        <v>10120</v>
      </c>
      <c r="H4188" s="0" t="s">
        <v>2288</v>
      </c>
      <c r="I4188" s="0" t="s">
        <v>2123</v>
      </c>
      <c r="J4188" s="0" t="s">
        <v>46</v>
      </c>
      <c r="K4188" s="0" t="s">
        <v>46</v>
      </c>
      <c r="L4188" s="0" t="s">
        <v>47</v>
      </c>
      <c r="M4188" s="0" t="s">
        <v>47</v>
      </c>
      <c r="N4188" s="0" t="n">
        <v>2</v>
      </c>
      <c r="O4188" s="0" t="n">
        <v>23</v>
      </c>
      <c r="P4188" s="0" t="n">
        <v>700</v>
      </c>
      <c r="Q4188" s="0" t="n">
        <v>3.3</v>
      </c>
      <c r="R4188" s="0" t="str">
        <f aca="false">INDEX(Lookup!$B$4:$B$18,MATCH(C4188,Lookup!$A$4:$A$18,0))</f>
        <v>India</v>
      </c>
      <c r="S4188" s="20" t="n">
        <f aca="false">INDEX(Lookup!$D$4:$D$18,MATCH(C4188,Lookup!$A$4:$A$18,0))</f>
        <v>0.012</v>
      </c>
      <c r="T4188" s="21" t="n">
        <f aca="false">ROUND(P4188*S4188,2)</f>
        <v>8.4</v>
      </c>
      <c r="U4188" s="21" t="n">
        <f aca="false">IF(T4188&lt;=10,1,IF(T4188&lt;=20,2,IF(T4188&lt;=30,3,IF(T4188&lt;=40,4,IF(T4188&lt;=50,5,IF(T4188&lt;=100,6,IF(T4188&lt;=250,7,8)))))))</f>
        <v>1</v>
      </c>
      <c r="V4188" s="21" t="n">
        <f aca="false">IF(AND(OR(Dashboard!$T$3="All",R4188=Dashboard!$T$3),OR(Dashboard!$T$4="All",D4188=Dashboard!$T$4)),1,0)</f>
        <v>1</v>
      </c>
      <c r="W4188" s="21" t="n">
        <f aca="false">IF(V4188=1,T4188+ROW()/10000000,0)</f>
        <v>8.4004188</v>
      </c>
    </row>
    <row r="4189" customFormat="false" ht="15" hidden="false" customHeight="false" outlineLevel="0" collapsed="false">
      <c r="A4189" s="0" t="n">
        <v>8365</v>
      </c>
      <c r="B4189" s="0" t="s">
        <v>2408</v>
      </c>
      <c r="C4189" s="0" t="n">
        <v>1</v>
      </c>
      <c r="D4189" s="0" t="s">
        <v>6924</v>
      </c>
      <c r="E4189" s="0" t="s">
        <v>10130</v>
      </c>
      <c r="F4189" s="0" t="s">
        <v>10119</v>
      </c>
      <c r="G4189" s="0" t="s">
        <v>10120</v>
      </c>
      <c r="H4189" s="0" t="s">
        <v>3392</v>
      </c>
      <c r="I4189" s="0" t="s">
        <v>2123</v>
      </c>
      <c r="J4189" s="0" t="s">
        <v>47</v>
      </c>
      <c r="K4189" s="0" t="s">
        <v>47</v>
      </c>
      <c r="L4189" s="0" t="s">
        <v>47</v>
      </c>
      <c r="M4189" s="0" t="s">
        <v>47</v>
      </c>
      <c r="N4189" s="0" t="n">
        <v>2</v>
      </c>
      <c r="O4189" s="0" t="n">
        <v>88</v>
      </c>
      <c r="P4189" s="0" t="n">
        <v>700</v>
      </c>
      <c r="Q4189" s="0" t="n">
        <v>3.4</v>
      </c>
      <c r="R4189" s="0" t="str">
        <f aca="false">INDEX(Lookup!$B$4:$B$18,MATCH(C4189,Lookup!$A$4:$A$18,0))</f>
        <v>India</v>
      </c>
      <c r="S4189" s="20" t="n">
        <f aca="false">INDEX(Lookup!$D$4:$D$18,MATCH(C4189,Lookup!$A$4:$A$18,0))</f>
        <v>0.012</v>
      </c>
      <c r="T4189" s="21" t="n">
        <f aca="false">ROUND(P4189*S4189,2)</f>
        <v>8.4</v>
      </c>
      <c r="U4189" s="21" t="n">
        <f aca="false">IF(T4189&lt;=10,1,IF(T4189&lt;=20,2,IF(T4189&lt;=30,3,IF(T4189&lt;=40,4,IF(T4189&lt;=50,5,IF(T4189&lt;=100,6,IF(T4189&lt;=250,7,8)))))))</f>
        <v>1</v>
      </c>
      <c r="V4189" s="21" t="n">
        <f aca="false">IF(AND(OR(Dashboard!$T$3="All",R4189=Dashboard!$T$3),OR(Dashboard!$T$4="All",D4189=Dashboard!$T$4)),1,0)</f>
        <v>1</v>
      </c>
      <c r="W4189" s="21" t="n">
        <f aca="false">IF(V4189=1,T4189+ROW()/10000000,0)</f>
        <v>8.4004189</v>
      </c>
    </row>
    <row r="4190" customFormat="false" ht="15" hidden="false" customHeight="false" outlineLevel="0" collapsed="false">
      <c r="A4190" s="0" t="n">
        <v>307699</v>
      </c>
      <c r="B4190" s="0" t="s">
        <v>10131</v>
      </c>
      <c r="C4190" s="0" t="n">
        <v>1</v>
      </c>
      <c r="D4190" s="0" t="s">
        <v>6924</v>
      </c>
      <c r="E4190" s="0" t="s">
        <v>10132</v>
      </c>
      <c r="F4190" s="0" t="s">
        <v>10119</v>
      </c>
      <c r="G4190" s="0" t="s">
        <v>10120</v>
      </c>
      <c r="H4190" s="0" t="s">
        <v>2288</v>
      </c>
      <c r="I4190" s="0" t="s">
        <v>2123</v>
      </c>
      <c r="J4190" s="0" t="s">
        <v>47</v>
      </c>
      <c r="K4190" s="0" t="s">
        <v>46</v>
      </c>
      <c r="L4190" s="0" t="s">
        <v>47</v>
      </c>
      <c r="M4190" s="0" t="s">
        <v>47</v>
      </c>
      <c r="N4190" s="0" t="n">
        <v>1</v>
      </c>
      <c r="O4190" s="0" t="n">
        <v>70</v>
      </c>
      <c r="P4190" s="0" t="n">
        <v>400</v>
      </c>
      <c r="Q4190" s="0" t="n">
        <v>3</v>
      </c>
      <c r="R4190" s="0" t="str">
        <f aca="false">INDEX(Lookup!$B$4:$B$18,MATCH(C4190,Lookup!$A$4:$A$18,0))</f>
        <v>India</v>
      </c>
      <c r="S4190" s="20" t="n">
        <f aca="false">INDEX(Lookup!$D$4:$D$18,MATCH(C4190,Lookup!$A$4:$A$18,0))</f>
        <v>0.012</v>
      </c>
      <c r="T4190" s="21" t="n">
        <f aca="false">ROUND(P4190*S4190,2)</f>
        <v>4.8</v>
      </c>
      <c r="U4190" s="21" t="n">
        <f aca="false">IF(T4190&lt;=10,1,IF(T4190&lt;=20,2,IF(T4190&lt;=30,3,IF(T4190&lt;=40,4,IF(T4190&lt;=50,5,IF(T4190&lt;=100,6,IF(T4190&lt;=250,7,8)))))))</f>
        <v>1</v>
      </c>
      <c r="V4190" s="21" t="n">
        <f aca="false">IF(AND(OR(Dashboard!$T$3="All",R4190=Dashboard!$T$3),OR(Dashboard!$T$4="All",D4190=Dashboard!$T$4)),1,0)</f>
        <v>1</v>
      </c>
      <c r="W4190" s="21" t="n">
        <f aca="false">IF(V4190=1,T4190+ROW()/10000000,0)</f>
        <v>4.800419</v>
      </c>
    </row>
    <row r="4191" customFormat="false" ht="15" hidden="false" customHeight="false" outlineLevel="0" collapsed="false">
      <c r="A4191" s="0" t="n">
        <v>305723</v>
      </c>
      <c r="B4191" s="0" t="s">
        <v>10133</v>
      </c>
      <c r="C4191" s="0" t="n">
        <v>1</v>
      </c>
      <c r="D4191" s="0" t="s">
        <v>6924</v>
      </c>
      <c r="E4191" s="0" t="s">
        <v>10134</v>
      </c>
      <c r="F4191" s="0" t="s">
        <v>10119</v>
      </c>
      <c r="G4191" s="0" t="s">
        <v>10120</v>
      </c>
      <c r="H4191" s="0" t="s">
        <v>2128</v>
      </c>
      <c r="I4191" s="0" t="s">
        <v>2123</v>
      </c>
      <c r="J4191" s="0" t="s">
        <v>47</v>
      </c>
      <c r="K4191" s="0" t="s">
        <v>46</v>
      </c>
      <c r="L4191" s="0" t="s">
        <v>47</v>
      </c>
      <c r="M4191" s="0" t="s">
        <v>47</v>
      </c>
      <c r="N4191" s="0" t="n">
        <v>1</v>
      </c>
      <c r="O4191" s="0" t="n">
        <v>96</v>
      </c>
      <c r="P4191" s="0" t="n">
        <v>400</v>
      </c>
      <c r="Q4191" s="0" t="n">
        <v>3.2</v>
      </c>
      <c r="R4191" s="0" t="str">
        <f aca="false">INDEX(Lookup!$B$4:$B$18,MATCH(C4191,Lookup!$A$4:$A$18,0))</f>
        <v>India</v>
      </c>
      <c r="S4191" s="20" t="n">
        <f aca="false">INDEX(Lookup!$D$4:$D$18,MATCH(C4191,Lookup!$A$4:$A$18,0))</f>
        <v>0.012</v>
      </c>
      <c r="T4191" s="21" t="n">
        <f aca="false">ROUND(P4191*S4191,2)</f>
        <v>4.8</v>
      </c>
      <c r="U4191" s="21" t="n">
        <f aca="false">IF(T4191&lt;=10,1,IF(T4191&lt;=20,2,IF(T4191&lt;=30,3,IF(T4191&lt;=40,4,IF(T4191&lt;=50,5,IF(T4191&lt;=100,6,IF(T4191&lt;=250,7,8)))))))</f>
        <v>1</v>
      </c>
      <c r="V4191" s="21" t="n">
        <f aca="false">IF(AND(OR(Dashboard!$T$3="All",R4191=Dashboard!$T$3),OR(Dashboard!$T$4="All",D4191=Dashboard!$T$4)),1,0)</f>
        <v>1</v>
      </c>
      <c r="W4191" s="21" t="n">
        <f aca="false">IF(V4191=1,T4191+ROW()/10000000,0)</f>
        <v>4.8004191</v>
      </c>
    </row>
    <row r="4192" customFormat="false" ht="15" hidden="false" customHeight="false" outlineLevel="0" collapsed="false">
      <c r="A4192" s="0" t="n">
        <v>18175283</v>
      </c>
      <c r="B4192" s="0" t="s">
        <v>10135</v>
      </c>
      <c r="C4192" s="0" t="n">
        <v>1</v>
      </c>
      <c r="D4192" s="0" t="s">
        <v>6924</v>
      </c>
      <c r="E4192" s="0" t="s">
        <v>10136</v>
      </c>
      <c r="F4192" s="0" t="s">
        <v>10119</v>
      </c>
      <c r="G4192" s="0" t="s">
        <v>10120</v>
      </c>
      <c r="H4192" s="0" t="s">
        <v>10137</v>
      </c>
      <c r="I4192" s="0" t="s">
        <v>2123</v>
      </c>
      <c r="J4192" s="0" t="s">
        <v>47</v>
      </c>
      <c r="K4192" s="0" t="s">
        <v>47</v>
      </c>
      <c r="L4192" s="0" t="s">
        <v>47</v>
      </c>
      <c r="M4192" s="0" t="s">
        <v>47</v>
      </c>
      <c r="N4192" s="0" t="n">
        <v>2</v>
      </c>
      <c r="O4192" s="0" t="n">
        <v>85</v>
      </c>
      <c r="P4192" s="0" t="n">
        <v>600</v>
      </c>
      <c r="Q4192" s="0" t="n">
        <v>2.5</v>
      </c>
      <c r="R4192" s="0" t="str">
        <f aca="false">INDEX(Lookup!$B$4:$B$18,MATCH(C4192,Lookup!$A$4:$A$18,0))</f>
        <v>India</v>
      </c>
      <c r="S4192" s="20" t="n">
        <f aca="false">INDEX(Lookup!$D$4:$D$18,MATCH(C4192,Lookup!$A$4:$A$18,0))</f>
        <v>0.012</v>
      </c>
      <c r="T4192" s="21" t="n">
        <f aca="false">ROUND(P4192*S4192,2)</f>
        <v>7.2</v>
      </c>
      <c r="U4192" s="21" t="n">
        <f aca="false">IF(T4192&lt;=10,1,IF(T4192&lt;=20,2,IF(T4192&lt;=30,3,IF(T4192&lt;=40,4,IF(T4192&lt;=50,5,IF(T4192&lt;=100,6,IF(T4192&lt;=250,7,8)))))))</f>
        <v>1</v>
      </c>
      <c r="V4192" s="21" t="n">
        <f aca="false">IF(AND(OR(Dashboard!$T$3="All",R4192=Dashboard!$T$3),OR(Dashboard!$T$4="All",D4192=Dashboard!$T$4)),1,0)</f>
        <v>1</v>
      </c>
      <c r="W4192" s="21" t="n">
        <f aca="false">IF(V4192=1,T4192+ROW()/10000000,0)</f>
        <v>7.2004192</v>
      </c>
    </row>
    <row r="4193" customFormat="false" ht="15" hidden="false" customHeight="false" outlineLevel="0" collapsed="false">
      <c r="A4193" s="0" t="n">
        <v>4018</v>
      </c>
      <c r="B4193" s="0" t="s">
        <v>10138</v>
      </c>
      <c r="C4193" s="0" t="n">
        <v>1</v>
      </c>
      <c r="D4193" s="0" t="s">
        <v>6924</v>
      </c>
      <c r="E4193" s="0" t="s">
        <v>10139</v>
      </c>
      <c r="F4193" s="0" t="s">
        <v>10119</v>
      </c>
      <c r="G4193" s="0" t="s">
        <v>10120</v>
      </c>
      <c r="H4193" s="0" t="s">
        <v>2359</v>
      </c>
      <c r="I4193" s="0" t="s">
        <v>2123</v>
      </c>
      <c r="J4193" s="0" t="s">
        <v>47</v>
      </c>
      <c r="K4193" s="0" t="s">
        <v>46</v>
      </c>
      <c r="L4193" s="0" t="s">
        <v>47</v>
      </c>
      <c r="M4193" s="0" t="s">
        <v>47</v>
      </c>
      <c r="N4193" s="0" t="n">
        <v>2</v>
      </c>
      <c r="O4193" s="0" t="n">
        <v>60</v>
      </c>
      <c r="P4193" s="0" t="n">
        <v>700</v>
      </c>
      <c r="Q4193" s="0" t="n">
        <v>3.4</v>
      </c>
      <c r="R4193" s="0" t="str">
        <f aca="false">INDEX(Lookup!$B$4:$B$18,MATCH(C4193,Lookup!$A$4:$A$18,0))</f>
        <v>India</v>
      </c>
      <c r="S4193" s="20" t="n">
        <f aca="false">INDEX(Lookup!$D$4:$D$18,MATCH(C4193,Lookup!$A$4:$A$18,0))</f>
        <v>0.012</v>
      </c>
      <c r="T4193" s="21" t="n">
        <f aca="false">ROUND(P4193*S4193,2)</f>
        <v>8.4</v>
      </c>
      <c r="U4193" s="21" t="n">
        <f aca="false">IF(T4193&lt;=10,1,IF(T4193&lt;=20,2,IF(T4193&lt;=30,3,IF(T4193&lt;=40,4,IF(T4193&lt;=50,5,IF(T4193&lt;=100,6,IF(T4193&lt;=250,7,8)))))))</f>
        <v>1</v>
      </c>
      <c r="V4193" s="21" t="n">
        <f aca="false">IF(AND(OR(Dashboard!$T$3="All",R4193=Dashboard!$T$3),OR(Dashboard!$T$4="All",D4193=Dashboard!$T$4)),1,0)</f>
        <v>1</v>
      </c>
      <c r="W4193" s="21" t="n">
        <f aca="false">IF(V4193=1,T4193+ROW()/10000000,0)</f>
        <v>8.4004193</v>
      </c>
    </row>
    <row r="4194" customFormat="false" ht="15" hidden="false" customHeight="false" outlineLevel="0" collapsed="false">
      <c r="A4194" s="0" t="n">
        <v>4019</v>
      </c>
      <c r="B4194" s="0" t="s">
        <v>10140</v>
      </c>
      <c r="C4194" s="0" t="n">
        <v>1</v>
      </c>
      <c r="D4194" s="0" t="s">
        <v>6924</v>
      </c>
      <c r="E4194" s="0" t="s">
        <v>10139</v>
      </c>
      <c r="F4194" s="0" t="s">
        <v>10119</v>
      </c>
      <c r="G4194" s="0" t="s">
        <v>10120</v>
      </c>
      <c r="H4194" s="0" t="s">
        <v>2288</v>
      </c>
      <c r="I4194" s="0" t="s">
        <v>2123</v>
      </c>
      <c r="J4194" s="0" t="s">
        <v>47</v>
      </c>
      <c r="K4194" s="0" t="s">
        <v>46</v>
      </c>
      <c r="L4194" s="0" t="s">
        <v>47</v>
      </c>
      <c r="M4194" s="0" t="s">
        <v>47</v>
      </c>
      <c r="N4194" s="0" t="n">
        <v>2</v>
      </c>
      <c r="O4194" s="0" t="n">
        <v>82</v>
      </c>
      <c r="P4194" s="0" t="n">
        <v>600</v>
      </c>
      <c r="Q4194" s="0" t="n">
        <v>2.7</v>
      </c>
      <c r="R4194" s="0" t="str">
        <f aca="false">INDEX(Lookup!$B$4:$B$18,MATCH(C4194,Lookup!$A$4:$A$18,0))</f>
        <v>India</v>
      </c>
      <c r="S4194" s="20" t="n">
        <f aca="false">INDEX(Lookup!$D$4:$D$18,MATCH(C4194,Lookup!$A$4:$A$18,0))</f>
        <v>0.012</v>
      </c>
      <c r="T4194" s="21" t="n">
        <f aca="false">ROUND(P4194*S4194,2)</f>
        <v>7.2</v>
      </c>
      <c r="U4194" s="21" t="n">
        <f aca="false">IF(T4194&lt;=10,1,IF(T4194&lt;=20,2,IF(T4194&lt;=30,3,IF(T4194&lt;=40,4,IF(T4194&lt;=50,5,IF(T4194&lt;=100,6,IF(T4194&lt;=250,7,8)))))))</f>
        <v>1</v>
      </c>
      <c r="V4194" s="21" t="n">
        <f aca="false">IF(AND(OR(Dashboard!$T$3="All",R4194=Dashboard!$T$3),OR(Dashboard!$T$4="All",D4194=Dashboard!$T$4)),1,0)</f>
        <v>1</v>
      </c>
      <c r="W4194" s="21" t="n">
        <f aca="false">IF(V4194=1,T4194+ROW()/10000000,0)</f>
        <v>7.2004194</v>
      </c>
    </row>
    <row r="4195" customFormat="false" ht="15" hidden="false" customHeight="false" outlineLevel="0" collapsed="false">
      <c r="A4195" s="0" t="n">
        <v>482</v>
      </c>
      <c r="B4195" s="0" t="s">
        <v>2326</v>
      </c>
      <c r="C4195" s="0" t="n">
        <v>1</v>
      </c>
      <c r="D4195" s="0" t="s">
        <v>6924</v>
      </c>
      <c r="E4195" s="0" t="s">
        <v>10141</v>
      </c>
      <c r="F4195" s="0" t="s">
        <v>10119</v>
      </c>
      <c r="G4195" s="0" t="s">
        <v>10120</v>
      </c>
      <c r="H4195" s="0" t="s">
        <v>2359</v>
      </c>
      <c r="I4195" s="0" t="s">
        <v>2123</v>
      </c>
      <c r="J4195" s="0" t="s">
        <v>46</v>
      </c>
      <c r="K4195" s="0" t="s">
        <v>46</v>
      </c>
      <c r="L4195" s="0" t="s">
        <v>47</v>
      </c>
      <c r="M4195" s="0" t="s">
        <v>47</v>
      </c>
      <c r="N4195" s="0" t="n">
        <v>3</v>
      </c>
      <c r="O4195" s="0" t="n">
        <v>105</v>
      </c>
      <c r="P4195" s="0" t="n">
        <v>1000</v>
      </c>
      <c r="Q4195" s="0" t="n">
        <v>2.6</v>
      </c>
      <c r="R4195" s="0" t="str">
        <f aca="false">INDEX(Lookup!$B$4:$B$18,MATCH(C4195,Lookup!$A$4:$A$18,0))</f>
        <v>India</v>
      </c>
      <c r="S4195" s="20" t="n">
        <f aca="false">INDEX(Lookup!$D$4:$D$18,MATCH(C4195,Lookup!$A$4:$A$18,0))</f>
        <v>0.012</v>
      </c>
      <c r="T4195" s="21" t="n">
        <f aca="false">ROUND(P4195*S4195,2)</f>
        <v>12</v>
      </c>
      <c r="U4195" s="21" t="n">
        <f aca="false">IF(T4195&lt;=10,1,IF(T4195&lt;=20,2,IF(T4195&lt;=30,3,IF(T4195&lt;=40,4,IF(T4195&lt;=50,5,IF(T4195&lt;=100,6,IF(T4195&lt;=250,7,8)))))))</f>
        <v>2</v>
      </c>
      <c r="V4195" s="21" t="n">
        <f aca="false">IF(AND(OR(Dashboard!$T$3="All",R4195=Dashboard!$T$3),OR(Dashboard!$T$4="All",D4195=Dashboard!$T$4)),1,0)</f>
        <v>1</v>
      </c>
      <c r="W4195" s="21" t="n">
        <f aca="false">IF(V4195=1,T4195+ROW()/10000000,0)</f>
        <v>12.0004195</v>
      </c>
    </row>
    <row r="4196" customFormat="false" ht="15" hidden="false" customHeight="false" outlineLevel="0" collapsed="false">
      <c r="A4196" s="0" t="n">
        <v>355</v>
      </c>
      <c r="B4196" s="0" t="s">
        <v>10142</v>
      </c>
      <c r="C4196" s="0" t="n">
        <v>1</v>
      </c>
      <c r="D4196" s="0" t="s">
        <v>6924</v>
      </c>
      <c r="E4196" s="0" t="s">
        <v>10143</v>
      </c>
      <c r="F4196" s="0" t="s">
        <v>10119</v>
      </c>
      <c r="G4196" s="0" t="s">
        <v>10120</v>
      </c>
      <c r="H4196" s="0" t="s">
        <v>2372</v>
      </c>
      <c r="I4196" s="0" t="s">
        <v>2123</v>
      </c>
      <c r="J4196" s="0" t="s">
        <v>47</v>
      </c>
      <c r="K4196" s="0" t="s">
        <v>46</v>
      </c>
      <c r="L4196" s="0" t="s">
        <v>47</v>
      </c>
      <c r="M4196" s="0" t="s">
        <v>47</v>
      </c>
      <c r="N4196" s="0" t="n">
        <v>2</v>
      </c>
      <c r="O4196" s="0" t="n">
        <v>162</v>
      </c>
      <c r="P4196" s="0" t="n">
        <v>600</v>
      </c>
      <c r="Q4196" s="0" t="n">
        <v>2.5</v>
      </c>
      <c r="R4196" s="0" t="str">
        <f aca="false">INDEX(Lookup!$B$4:$B$18,MATCH(C4196,Lookup!$A$4:$A$18,0))</f>
        <v>India</v>
      </c>
      <c r="S4196" s="20" t="n">
        <f aca="false">INDEX(Lookup!$D$4:$D$18,MATCH(C4196,Lookup!$A$4:$A$18,0))</f>
        <v>0.012</v>
      </c>
      <c r="T4196" s="21" t="n">
        <f aca="false">ROUND(P4196*S4196,2)</f>
        <v>7.2</v>
      </c>
      <c r="U4196" s="21" t="n">
        <f aca="false">IF(T4196&lt;=10,1,IF(T4196&lt;=20,2,IF(T4196&lt;=30,3,IF(T4196&lt;=40,4,IF(T4196&lt;=50,5,IF(T4196&lt;=100,6,IF(T4196&lt;=250,7,8)))))))</f>
        <v>1</v>
      </c>
      <c r="V4196" s="21" t="n">
        <f aca="false">IF(AND(OR(Dashboard!$T$3="All",R4196=Dashboard!$T$3),OR(Dashboard!$T$4="All",D4196=Dashboard!$T$4)),1,0)</f>
        <v>1</v>
      </c>
      <c r="W4196" s="21" t="n">
        <f aca="false">IF(V4196=1,T4196+ROW()/10000000,0)</f>
        <v>7.2004196</v>
      </c>
    </row>
    <row r="4197" customFormat="false" ht="15" hidden="false" customHeight="false" outlineLevel="0" collapsed="false">
      <c r="A4197" s="0" t="n">
        <v>1104</v>
      </c>
      <c r="B4197" s="0" t="s">
        <v>10144</v>
      </c>
      <c r="C4197" s="0" t="n">
        <v>1</v>
      </c>
      <c r="D4197" s="0" t="s">
        <v>6924</v>
      </c>
      <c r="E4197" s="0" t="s">
        <v>10145</v>
      </c>
      <c r="F4197" s="0" t="s">
        <v>10119</v>
      </c>
      <c r="G4197" s="0" t="s">
        <v>10120</v>
      </c>
      <c r="H4197" s="0" t="s">
        <v>3142</v>
      </c>
      <c r="I4197" s="0" t="s">
        <v>2123</v>
      </c>
      <c r="J4197" s="0" t="s">
        <v>47</v>
      </c>
      <c r="K4197" s="0" t="s">
        <v>47</v>
      </c>
      <c r="L4197" s="0" t="s">
        <v>47</v>
      </c>
      <c r="M4197" s="0" t="s">
        <v>47</v>
      </c>
      <c r="N4197" s="0" t="n">
        <v>1</v>
      </c>
      <c r="O4197" s="0" t="n">
        <v>62</v>
      </c>
      <c r="P4197" s="0" t="n">
        <v>350</v>
      </c>
      <c r="Q4197" s="0" t="n">
        <v>3.2</v>
      </c>
      <c r="R4197" s="0" t="str">
        <f aca="false">INDEX(Lookup!$B$4:$B$18,MATCH(C4197,Lookup!$A$4:$A$18,0))</f>
        <v>India</v>
      </c>
      <c r="S4197" s="20" t="n">
        <f aca="false">INDEX(Lookup!$D$4:$D$18,MATCH(C4197,Lookup!$A$4:$A$18,0))</f>
        <v>0.012</v>
      </c>
      <c r="T4197" s="21" t="n">
        <f aca="false">ROUND(P4197*S4197,2)</f>
        <v>4.2</v>
      </c>
      <c r="U4197" s="21" t="n">
        <f aca="false">IF(T4197&lt;=10,1,IF(T4197&lt;=20,2,IF(T4197&lt;=30,3,IF(T4197&lt;=40,4,IF(T4197&lt;=50,5,IF(T4197&lt;=100,6,IF(T4197&lt;=250,7,8)))))))</f>
        <v>1</v>
      </c>
      <c r="V4197" s="21" t="n">
        <f aca="false">IF(AND(OR(Dashboard!$T$3="All",R4197=Dashboard!$T$3),OR(Dashboard!$T$4="All",D4197=Dashboard!$T$4)),1,0)</f>
        <v>1</v>
      </c>
      <c r="W4197" s="21" t="n">
        <f aca="false">IF(V4197=1,T4197+ROW()/10000000,0)</f>
        <v>4.2004197</v>
      </c>
    </row>
    <row r="4198" customFormat="false" ht="15" hidden="false" customHeight="false" outlineLevel="0" collapsed="false">
      <c r="A4198" s="0" t="n">
        <v>300994</v>
      </c>
      <c r="B4198" s="0" t="s">
        <v>10146</v>
      </c>
      <c r="C4198" s="0" t="n">
        <v>1</v>
      </c>
      <c r="D4198" s="0" t="s">
        <v>6924</v>
      </c>
      <c r="E4198" s="0" t="s">
        <v>10147</v>
      </c>
      <c r="F4198" s="0" t="s">
        <v>10119</v>
      </c>
      <c r="G4198" s="0" t="s">
        <v>10120</v>
      </c>
      <c r="H4198" s="0" t="s">
        <v>3142</v>
      </c>
      <c r="I4198" s="0" t="s">
        <v>2123</v>
      </c>
      <c r="J4198" s="0" t="s">
        <v>47</v>
      </c>
      <c r="K4198" s="0" t="s">
        <v>47</v>
      </c>
      <c r="L4198" s="0" t="s">
        <v>47</v>
      </c>
      <c r="M4198" s="0" t="s">
        <v>47</v>
      </c>
      <c r="N4198" s="0" t="n">
        <v>1</v>
      </c>
      <c r="O4198" s="0" t="n">
        <v>66</v>
      </c>
      <c r="P4198" s="0" t="n">
        <v>450</v>
      </c>
      <c r="Q4198" s="0" t="n">
        <v>3.4</v>
      </c>
      <c r="R4198" s="0" t="str">
        <f aca="false">INDEX(Lookup!$B$4:$B$18,MATCH(C4198,Lookup!$A$4:$A$18,0))</f>
        <v>India</v>
      </c>
      <c r="S4198" s="20" t="n">
        <f aca="false">INDEX(Lookup!$D$4:$D$18,MATCH(C4198,Lookup!$A$4:$A$18,0))</f>
        <v>0.012</v>
      </c>
      <c r="T4198" s="21" t="n">
        <f aca="false">ROUND(P4198*S4198,2)</f>
        <v>5.4</v>
      </c>
      <c r="U4198" s="21" t="n">
        <f aca="false">IF(T4198&lt;=10,1,IF(T4198&lt;=20,2,IF(T4198&lt;=30,3,IF(T4198&lt;=40,4,IF(T4198&lt;=50,5,IF(T4198&lt;=100,6,IF(T4198&lt;=250,7,8)))))))</f>
        <v>1</v>
      </c>
      <c r="V4198" s="21" t="n">
        <f aca="false">IF(AND(OR(Dashboard!$T$3="All",R4198=Dashboard!$T$3),OR(Dashboard!$T$4="All",D4198=Dashboard!$T$4)),1,0)</f>
        <v>1</v>
      </c>
      <c r="W4198" s="21" t="n">
        <f aca="false">IF(V4198=1,T4198+ROW()/10000000,0)</f>
        <v>5.4004198</v>
      </c>
    </row>
    <row r="4199" customFormat="false" ht="15" hidden="false" customHeight="false" outlineLevel="0" collapsed="false">
      <c r="A4199" s="0" t="n">
        <v>310691</v>
      </c>
      <c r="B4199" s="0" t="s">
        <v>10018</v>
      </c>
      <c r="C4199" s="0" t="n">
        <v>1</v>
      </c>
      <c r="D4199" s="0" t="s">
        <v>6924</v>
      </c>
      <c r="E4199" s="0" t="s">
        <v>10148</v>
      </c>
      <c r="F4199" s="0" t="s">
        <v>10119</v>
      </c>
      <c r="G4199" s="0" t="s">
        <v>10120</v>
      </c>
      <c r="H4199" s="0" t="s">
        <v>2288</v>
      </c>
      <c r="I4199" s="0" t="s">
        <v>2123</v>
      </c>
      <c r="J4199" s="0" t="s">
        <v>47</v>
      </c>
      <c r="K4199" s="0" t="s">
        <v>47</v>
      </c>
      <c r="L4199" s="0" t="s">
        <v>47</v>
      </c>
      <c r="M4199" s="0" t="s">
        <v>47</v>
      </c>
      <c r="N4199" s="0" t="n">
        <v>2</v>
      </c>
      <c r="O4199" s="0" t="n">
        <v>46</v>
      </c>
      <c r="P4199" s="0" t="n">
        <v>700</v>
      </c>
      <c r="Q4199" s="0" t="n">
        <v>2.5</v>
      </c>
      <c r="R4199" s="0" t="str">
        <f aca="false">INDEX(Lookup!$B$4:$B$18,MATCH(C4199,Lookup!$A$4:$A$18,0))</f>
        <v>India</v>
      </c>
      <c r="S4199" s="20" t="n">
        <f aca="false">INDEX(Lookup!$D$4:$D$18,MATCH(C4199,Lookup!$A$4:$A$18,0))</f>
        <v>0.012</v>
      </c>
      <c r="T4199" s="21" t="n">
        <f aca="false">ROUND(P4199*S4199,2)</f>
        <v>8.4</v>
      </c>
      <c r="U4199" s="21" t="n">
        <f aca="false">IF(T4199&lt;=10,1,IF(T4199&lt;=20,2,IF(T4199&lt;=30,3,IF(T4199&lt;=40,4,IF(T4199&lt;=50,5,IF(T4199&lt;=100,6,IF(T4199&lt;=250,7,8)))))))</f>
        <v>1</v>
      </c>
      <c r="V4199" s="21" t="n">
        <f aca="false">IF(AND(OR(Dashboard!$T$3="All",R4199=Dashboard!$T$3),OR(Dashboard!$T$4="All",D4199=Dashboard!$T$4)),1,0)</f>
        <v>1</v>
      </c>
      <c r="W4199" s="21" t="n">
        <f aca="false">IF(V4199=1,T4199+ROW()/10000000,0)</f>
        <v>8.4004199</v>
      </c>
    </row>
    <row r="4200" customFormat="false" ht="15" hidden="false" customHeight="false" outlineLevel="0" collapsed="false">
      <c r="A4200" s="0" t="n">
        <v>303247</v>
      </c>
      <c r="B4200" s="0" t="s">
        <v>8510</v>
      </c>
      <c r="C4200" s="0" t="n">
        <v>1</v>
      </c>
      <c r="D4200" s="0" t="s">
        <v>6924</v>
      </c>
      <c r="E4200" s="0" t="s">
        <v>10149</v>
      </c>
      <c r="F4200" s="0" t="s">
        <v>10119</v>
      </c>
      <c r="G4200" s="0" t="s">
        <v>10120</v>
      </c>
      <c r="H4200" s="0" t="s">
        <v>8512</v>
      </c>
      <c r="I4200" s="0" t="s">
        <v>2123</v>
      </c>
      <c r="J4200" s="0" t="s">
        <v>47</v>
      </c>
      <c r="K4200" s="0" t="s">
        <v>46</v>
      </c>
      <c r="L4200" s="0" t="s">
        <v>47</v>
      </c>
      <c r="M4200" s="0" t="s">
        <v>47</v>
      </c>
      <c r="N4200" s="0" t="n">
        <v>2</v>
      </c>
      <c r="O4200" s="0" t="n">
        <v>198</v>
      </c>
      <c r="P4200" s="0" t="n">
        <v>700</v>
      </c>
      <c r="Q4200" s="0" t="n">
        <v>3.4</v>
      </c>
      <c r="R4200" s="0" t="str">
        <f aca="false">INDEX(Lookup!$B$4:$B$18,MATCH(C4200,Lookup!$A$4:$A$18,0))</f>
        <v>India</v>
      </c>
      <c r="S4200" s="20" t="n">
        <f aca="false">INDEX(Lookup!$D$4:$D$18,MATCH(C4200,Lookup!$A$4:$A$18,0))</f>
        <v>0.012</v>
      </c>
      <c r="T4200" s="21" t="n">
        <f aca="false">ROUND(P4200*S4200,2)</f>
        <v>8.4</v>
      </c>
      <c r="U4200" s="21" t="n">
        <f aca="false">IF(T4200&lt;=10,1,IF(T4200&lt;=20,2,IF(T4200&lt;=30,3,IF(T4200&lt;=40,4,IF(T4200&lt;=50,5,IF(T4200&lt;=100,6,IF(T4200&lt;=250,7,8)))))))</f>
        <v>1</v>
      </c>
      <c r="V4200" s="21" t="n">
        <f aca="false">IF(AND(OR(Dashboard!$T$3="All",R4200=Dashboard!$T$3),OR(Dashboard!$T$4="All",D4200=Dashboard!$T$4)),1,0)</f>
        <v>1</v>
      </c>
      <c r="W4200" s="21" t="n">
        <f aca="false">IF(V4200=1,T4200+ROW()/10000000,0)</f>
        <v>8.40042</v>
      </c>
    </row>
    <row r="4201" customFormat="false" ht="15" hidden="false" customHeight="false" outlineLevel="0" collapsed="false">
      <c r="A4201" s="0" t="n">
        <v>311616</v>
      </c>
      <c r="B4201" s="0" t="s">
        <v>2300</v>
      </c>
      <c r="C4201" s="0" t="n">
        <v>1</v>
      </c>
      <c r="D4201" s="0" t="s">
        <v>6924</v>
      </c>
      <c r="E4201" s="0" t="s">
        <v>10150</v>
      </c>
      <c r="F4201" s="0" t="s">
        <v>10119</v>
      </c>
      <c r="G4201" s="0" t="s">
        <v>10120</v>
      </c>
      <c r="H4201" s="0" t="s">
        <v>3005</v>
      </c>
      <c r="I4201" s="0" t="s">
        <v>2123</v>
      </c>
      <c r="J4201" s="0" t="s">
        <v>47</v>
      </c>
      <c r="K4201" s="0" t="s">
        <v>46</v>
      </c>
      <c r="L4201" s="0" t="s">
        <v>47</v>
      </c>
      <c r="M4201" s="0" t="s">
        <v>47</v>
      </c>
      <c r="N4201" s="0" t="n">
        <v>2</v>
      </c>
      <c r="O4201" s="0" t="n">
        <v>69</v>
      </c>
      <c r="P4201" s="0" t="n">
        <v>500</v>
      </c>
      <c r="Q4201" s="0" t="n">
        <v>3.1</v>
      </c>
      <c r="R4201" s="0" t="str">
        <f aca="false">INDEX(Lookup!$B$4:$B$18,MATCH(C4201,Lookup!$A$4:$A$18,0))</f>
        <v>India</v>
      </c>
      <c r="S4201" s="20" t="n">
        <f aca="false">INDEX(Lookup!$D$4:$D$18,MATCH(C4201,Lookup!$A$4:$A$18,0))</f>
        <v>0.012</v>
      </c>
      <c r="T4201" s="21" t="n">
        <f aca="false">ROUND(P4201*S4201,2)</f>
        <v>6</v>
      </c>
      <c r="U4201" s="21" t="n">
        <f aca="false">IF(T4201&lt;=10,1,IF(T4201&lt;=20,2,IF(T4201&lt;=30,3,IF(T4201&lt;=40,4,IF(T4201&lt;=50,5,IF(T4201&lt;=100,6,IF(T4201&lt;=250,7,8)))))))</f>
        <v>1</v>
      </c>
      <c r="V4201" s="21" t="n">
        <f aca="false">IF(AND(OR(Dashboard!$T$3="All",R4201=Dashboard!$T$3),OR(Dashboard!$T$4="All",D4201=Dashboard!$T$4)),1,0)</f>
        <v>1</v>
      </c>
      <c r="W4201" s="21" t="n">
        <f aca="false">IF(V4201=1,T4201+ROW()/10000000,0)</f>
        <v>6.0004201</v>
      </c>
    </row>
    <row r="4202" customFormat="false" ht="15" hidden="false" customHeight="false" outlineLevel="0" collapsed="false">
      <c r="A4202" s="0" t="n">
        <v>7025</v>
      </c>
      <c r="B4202" s="0" t="s">
        <v>10151</v>
      </c>
      <c r="C4202" s="0" t="n">
        <v>1</v>
      </c>
      <c r="D4202" s="0" t="s">
        <v>6924</v>
      </c>
      <c r="E4202" s="0" t="s">
        <v>10152</v>
      </c>
      <c r="F4202" s="0" t="s">
        <v>10119</v>
      </c>
      <c r="G4202" s="0" t="s">
        <v>10120</v>
      </c>
      <c r="H4202" s="0" t="s">
        <v>5356</v>
      </c>
      <c r="I4202" s="0" t="s">
        <v>2123</v>
      </c>
      <c r="J4202" s="0" t="s">
        <v>47</v>
      </c>
      <c r="K4202" s="0" t="s">
        <v>46</v>
      </c>
      <c r="L4202" s="0" t="s">
        <v>47</v>
      </c>
      <c r="M4202" s="0" t="s">
        <v>47</v>
      </c>
      <c r="N4202" s="0" t="n">
        <v>2</v>
      </c>
      <c r="O4202" s="0" t="n">
        <v>52</v>
      </c>
      <c r="P4202" s="0" t="n">
        <v>500</v>
      </c>
      <c r="Q4202" s="0" t="n">
        <v>3.4</v>
      </c>
      <c r="R4202" s="0" t="str">
        <f aca="false">INDEX(Lookup!$B$4:$B$18,MATCH(C4202,Lookup!$A$4:$A$18,0))</f>
        <v>India</v>
      </c>
      <c r="S4202" s="20" t="n">
        <f aca="false">INDEX(Lookup!$D$4:$D$18,MATCH(C4202,Lookup!$A$4:$A$18,0))</f>
        <v>0.012</v>
      </c>
      <c r="T4202" s="21" t="n">
        <f aca="false">ROUND(P4202*S4202,2)</f>
        <v>6</v>
      </c>
      <c r="U4202" s="21" t="n">
        <f aca="false">IF(T4202&lt;=10,1,IF(T4202&lt;=20,2,IF(T4202&lt;=30,3,IF(T4202&lt;=40,4,IF(T4202&lt;=50,5,IF(T4202&lt;=100,6,IF(T4202&lt;=250,7,8)))))))</f>
        <v>1</v>
      </c>
      <c r="V4202" s="21" t="n">
        <f aca="false">IF(AND(OR(Dashboard!$T$3="All",R4202=Dashboard!$T$3),OR(Dashboard!$T$4="All",D4202=Dashboard!$T$4)),1,0)</f>
        <v>1</v>
      </c>
      <c r="W4202" s="21" t="n">
        <f aca="false">IF(V4202=1,T4202+ROW()/10000000,0)</f>
        <v>6.0004202</v>
      </c>
    </row>
    <row r="4203" customFormat="false" ht="15" hidden="false" customHeight="false" outlineLevel="0" collapsed="false">
      <c r="A4203" s="0" t="n">
        <v>301335</v>
      </c>
      <c r="B4203" s="0" t="s">
        <v>10153</v>
      </c>
      <c r="C4203" s="0" t="n">
        <v>1</v>
      </c>
      <c r="D4203" s="0" t="s">
        <v>6924</v>
      </c>
      <c r="E4203" s="0" t="s">
        <v>10154</v>
      </c>
      <c r="F4203" s="0" t="s">
        <v>10119</v>
      </c>
      <c r="G4203" s="0" t="s">
        <v>10120</v>
      </c>
      <c r="H4203" s="0" t="s">
        <v>153</v>
      </c>
      <c r="I4203" s="0" t="s">
        <v>2123</v>
      </c>
      <c r="J4203" s="0" t="s">
        <v>47</v>
      </c>
      <c r="K4203" s="0" t="s">
        <v>46</v>
      </c>
      <c r="L4203" s="0" t="s">
        <v>47</v>
      </c>
      <c r="M4203" s="0" t="s">
        <v>47</v>
      </c>
      <c r="N4203" s="0" t="n">
        <v>2</v>
      </c>
      <c r="O4203" s="0" t="n">
        <v>182</v>
      </c>
      <c r="P4203" s="0" t="n">
        <v>600</v>
      </c>
      <c r="Q4203" s="0" t="n">
        <v>3</v>
      </c>
      <c r="R4203" s="0" t="str">
        <f aca="false">INDEX(Lookup!$B$4:$B$18,MATCH(C4203,Lookup!$A$4:$A$18,0))</f>
        <v>India</v>
      </c>
      <c r="S4203" s="20" t="n">
        <f aca="false">INDEX(Lookup!$D$4:$D$18,MATCH(C4203,Lookup!$A$4:$A$18,0))</f>
        <v>0.012</v>
      </c>
      <c r="T4203" s="21" t="n">
        <f aca="false">ROUND(P4203*S4203,2)</f>
        <v>7.2</v>
      </c>
      <c r="U4203" s="21" t="n">
        <f aca="false">IF(T4203&lt;=10,1,IF(T4203&lt;=20,2,IF(T4203&lt;=30,3,IF(T4203&lt;=40,4,IF(T4203&lt;=50,5,IF(T4203&lt;=100,6,IF(T4203&lt;=250,7,8)))))))</f>
        <v>1</v>
      </c>
      <c r="V4203" s="21" t="n">
        <f aca="false">IF(AND(OR(Dashboard!$T$3="All",R4203=Dashboard!$T$3),OR(Dashboard!$T$4="All",D4203=Dashboard!$T$4)),1,0)</f>
        <v>1</v>
      </c>
      <c r="W4203" s="21" t="n">
        <f aca="false">IF(V4203=1,T4203+ROW()/10000000,0)</f>
        <v>7.2004203</v>
      </c>
    </row>
    <row r="4204" customFormat="false" ht="15" hidden="false" customHeight="false" outlineLevel="0" collapsed="false">
      <c r="A4204" s="0" t="n">
        <v>4016</v>
      </c>
      <c r="B4204" s="0" t="s">
        <v>10155</v>
      </c>
      <c r="C4204" s="0" t="n">
        <v>1</v>
      </c>
      <c r="D4204" s="0" t="s">
        <v>6924</v>
      </c>
      <c r="E4204" s="0" t="s">
        <v>10156</v>
      </c>
      <c r="F4204" s="0" t="s">
        <v>10119</v>
      </c>
      <c r="G4204" s="0" t="s">
        <v>10120</v>
      </c>
      <c r="H4204" s="0" t="s">
        <v>10157</v>
      </c>
      <c r="I4204" s="0" t="s">
        <v>2123</v>
      </c>
      <c r="J4204" s="0" t="s">
        <v>46</v>
      </c>
      <c r="K4204" s="0" t="s">
        <v>46</v>
      </c>
      <c r="L4204" s="0" t="s">
        <v>47</v>
      </c>
      <c r="M4204" s="0" t="s">
        <v>47</v>
      </c>
      <c r="N4204" s="0" t="n">
        <v>3</v>
      </c>
      <c r="O4204" s="0" t="n">
        <v>85</v>
      </c>
      <c r="P4204" s="0" t="n">
        <v>1400</v>
      </c>
      <c r="Q4204" s="0" t="n">
        <v>3.3</v>
      </c>
      <c r="R4204" s="0" t="str">
        <f aca="false">INDEX(Lookup!$B$4:$B$18,MATCH(C4204,Lookup!$A$4:$A$18,0))</f>
        <v>India</v>
      </c>
      <c r="S4204" s="20" t="n">
        <f aca="false">INDEX(Lookup!$D$4:$D$18,MATCH(C4204,Lookup!$A$4:$A$18,0))</f>
        <v>0.012</v>
      </c>
      <c r="T4204" s="21" t="n">
        <f aca="false">ROUND(P4204*S4204,2)</f>
        <v>16.8</v>
      </c>
      <c r="U4204" s="21" t="n">
        <f aca="false">IF(T4204&lt;=10,1,IF(T4204&lt;=20,2,IF(T4204&lt;=30,3,IF(T4204&lt;=40,4,IF(T4204&lt;=50,5,IF(T4204&lt;=100,6,IF(T4204&lt;=250,7,8)))))))</f>
        <v>2</v>
      </c>
      <c r="V4204" s="21" t="n">
        <f aca="false">IF(AND(OR(Dashboard!$T$3="All",R4204=Dashboard!$T$3),OR(Dashboard!$T$4="All",D4204=Dashboard!$T$4)),1,0)</f>
        <v>1</v>
      </c>
      <c r="W4204" s="21" t="n">
        <f aca="false">IF(V4204=1,T4204+ROW()/10000000,0)</f>
        <v>16.8004204</v>
      </c>
    </row>
    <row r="4205" customFormat="false" ht="15" hidden="false" customHeight="false" outlineLevel="0" collapsed="false">
      <c r="A4205" s="0" t="n">
        <v>18238968</v>
      </c>
      <c r="B4205" s="0" t="s">
        <v>10158</v>
      </c>
      <c r="C4205" s="0" t="n">
        <v>1</v>
      </c>
      <c r="D4205" s="0" t="s">
        <v>6924</v>
      </c>
      <c r="E4205" s="0" t="s">
        <v>10120</v>
      </c>
      <c r="F4205" s="0" t="s">
        <v>10119</v>
      </c>
      <c r="G4205" s="0" t="s">
        <v>10120</v>
      </c>
      <c r="H4205" s="0" t="s">
        <v>2288</v>
      </c>
      <c r="I4205" s="0" t="s">
        <v>2123</v>
      </c>
      <c r="J4205" s="0" t="s">
        <v>47</v>
      </c>
      <c r="K4205" s="0" t="s">
        <v>46</v>
      </c>
      <c r="L4205" s="0" t="s">
        <v>46</v>
      </c>
      <c r="M4205" s="0" t="s">
        <v>47</v>
      </c>
      <c r="N4205" s="0" t="n">
        <v>2</v>
      </c>
      <c r="O4205" s="0" t="n">
        <v>102</v>
      </c>
      <c r="P4205" s="0" t="n">
        <v>800</v>
      </c>
      <c r="Q4205" s="0" t="n">
        <v>3.4</v>
      </c>
      <c r="R4205" s="0" t="str">
        <f aca="false">INDEX(Lookup!$B$4:$B$18,MATCH(C4205,Lookup!$A$4:$A$18,0))</f>
        <v>India</v>
      </c>
      <c r="S4205" s="20" t="n">
        <f aca="false">INDEX(Lookup!$D$4:$D$18,MATCH(C4205,Lookup!$A$4:$A$18,0))</f>
        <v>0.012</v>
      </c>
      <c r="T4205" s="21" t="n">
        <f aca="false">ROUND(P4205*S4205,2)</f>
        <v>9.6</v>
      </c>
      <c r="U4205" s="21" t="n">
        <f aca="false">IF(T4205&lt;=10,1,IF(T4205&lt;=20,2,IF(T4205&lt;=30,3,IF(T4205&lt;=40,4,IF(T4205&lt;=50,5,IF(T4205&lt;=100,6,IF(T4205&lt;=250,7,8)))))))</f>
        <v>1</v>
      </c>
      <c r="V4205" s="21" t="n">
        <f aca="false">IF(AND(OR(Dashboard!$T$3="All",R4205=Dashboard!$T$3),OR(Dashboard!$T$4="All",D4205=Dashboard!$T$4)),1,0)</f>
        <v>1</v>
      </c>
      <c r="W4205" s="21" t="n">
        <f aca="false">IF(V4205=1,T4205+ROW()/10000000,0)</f>
        <v>9.6004205</v>
      </c>
    </row>
    <row r="4206" customFormat="false" ht="15" hidden="false" customHeight="false" outlineLevel="0" collapsed="false">
      <c r="A4206" s="0" t="n">
        <v>18175340</v>
      </c>
      <c r="B4206" s="0" t="s">
        <v>10159</v>
      </c>
      <c r="C4206" s="0" t="n">
        <v>1</v>
      </c>
      <c r="D4206" s="0" t="s">
        <v>6924</v>
      </c>
      <c r="E4206" s="0" t="s">
        <v>10160</v>
      </c>
      <c r="F4206" s="0" t="s">
        <v>10119</v>
      </c>
      <c r="G4206" s="0" t="s">
        <v>10120</v>
      </c>
      <c r="H4206" s="0" t="s">
        <v>10161</v>
      </c>
      <c r="I4206" s="0" t="s">
        <v>2123</v>
      </c>
      <c r="J4206" s="0" t="s">
        <v>47</v>
      </c>
      <c r="K4206" s="0" t="s">
        <v>46</v>
      </c>
      <c r="L4206" s="0" t="s">
        <v>47</v>
      </c>
      <c r="M4206" s="0" t="s">
        <v>47</v>
      </c>
      <c r="N4206" s="0" t="n">
        <v>1</v>
      </c>
      <c r="O4206" s="0" t="n">
        <v>69</v>
      </c>
      <c r="P4206" s="0" t="n">
        <v>400</v>
      </c>
      <c r="Q4206" s="0" t="n">
        <v>3.4</v>
      </c>
      <c r="R4206" s="0" t="str">
        <f aca="false">INDEX(Lookup!$B$4:$B$18,MATCH(C4206,Lookup!$A$4:$A$18,0))</f>
        <v>India</v>
      </c>
      <c r="S4206" s="20" t="n">
        <f aca="false">INDEX(Lookup!$D$4:$D$18,MATCH(C4206,Lookup!$A$4:$A$18,0))</f>
        <v>0.012</v>
      </c>
      <c r="T4206" s="21" t="n">
        <f aca="false">ROUND(P4206*S4206,2)</f>
        <v>4.8</v>
      </c>
      <c r="U4206" s="21" t="n">
        <f aca="false">IF(T4206&lt;=10,1,IF(T4206&lt;=20,2,IF(T4206&lt;=30,3,IF(T4206&lt;=40,4,IF(T4206&lt;=50,5,IF(T4206&lt;=100,6,IF(T4206&lt;=250,7,8)))))))</f>
        <v>1</v>
      </c>
      <c r="V4206" s="21" t="n">
        <f aca="false">IF(AND(OR(Dashboard!$T$3="All",R4206=Dashboard!$T$3),OR(Dashboard!$T$4="All",D4206=Dashboard!$T$4)),1,0)</f>
        <v>1</v>
      </c>
      <c r="W4206" s="21" t="n">
        <f aca="false">IF(V4206=1,T4206+ROW()/10000000,0)</f>
        <v>4.8004206</v>
      </c>
    </row>
    <row r="4207" customFormat="false" ht="15" hidden="false" customHeight="false" outlineLevel="0" collapsed="false">
      <c r="A4207" s="0" t="n">
        <v>313498</v>
      </c>
      <c r="B4207" s="0" t="s">
        <v>10062</v>
      </c>
      <c r="C4207" s="0" t="n">
        <v>1</v>
      </c>
      <c r="D4207" s="0" t="s">
        <v>6924</v>
      </c>
      <c r="E4207" s="0" t="s">
        <v>10162</v>
      </c>
      <c r="F4207" s="0" t="s">
        <v>10119</v>
      </c>
      <c r="G4207" s="0" t="s">
        <v>10120</v>
      </c>
      <c r="H4207" s="0" t="s">
        <v>2288</v>
      </c>
      <c r="I4207" s="0" t="s">
        <v>2123</v>
      </c>
      <c r="J4207" s="0" t="s">
        <v>47</v>
      </c>
      <c r="K4207" s="0" t="s">
        <v>46</v>
      </c>
      <c r="L4207" s="0" t="s">
        <v>47</v>
      </c>
      <c r="M4207" s="0" t="s">
        <v>47</v>
      </c>
      <c r="N4207" s="0" t="n">
        <v>1</v>
      </c>
      <c r="O4207" s="0" t="n">
        <v>37</v>
      </c>
      <c r="P4207" s="0" t="n">
        <v>450</v>
      </c>
      <c r="Q4207" s="0" t="n">
        <v>2.7</v>
      </c>
      <c r="R4207" s="0" t="str">
        <f aca="false">INDEX(Lookup!$B$4:$B$18,MATCH(C4207,Lookup!$A$4:$A$18,0))</f>
        <v>India</v>
      </c>
      <c r="S4207" s="20" t="n">
        <f aca="false">INDEX(Lookup!$D$4:$D$18,MATCH(C4207,Lookup!$A$4:$A$18,0))</f>
        <v>0.012</v>
      </c>
      <c r="T4207" s="21" t="n">
        <f aca="false">ROUND(P4207*S4207,2)</f>
        <v>5.4</v>
      </c>
      <c r="U4207" s="21" t="n">
        <f aca="false">IF(T4207&lt;=10,1,IF(T4207&lt;=20,2,IF(T4207&lt;=30,3,IF(T4207&lt;=40,4,IF(T4207&lt;=50,5,IF(T4207&lt;=100,6,IF(T4207&lt;=250,7,8)))))))</f>
        <v>1</v>
      </c>
      <c r="V4207" s="21" t="n">
        <f aca="false">IF(AND(OR(Dashboard!$T$3="All",R4207=Dashboard!$T$3),OR(Dashboard!$T$4="All",D4207=Dashboard!$T$4)),1,0)</f>
        <v>1</v>
      </c>
      <c r="W4207" s="21" t="n">
        <f aca="false">IF(V4207=1,T4207+ROW()/10000000,0)</f>
        <v>5.4004207</v>
      </c>
    </row>
    <row r="4208" customFormat="false" ht="15" hidden="false" customHeight="false" outlineLevel="0" collapsed="false">
      <c r="A4208" s="0" t="n">
        <v>18421049</v>
      </c>
      <c r="B4208" s="0" t="s">
        <v>10163</v>
      </c>
      <c r="C4208" s="0" t="n">
        <v>1</v>
      </c>
      <c r="D4208" s="0" t="s">
        <v>6924</v>
      </c>
      <c r="E4208" s="0" t="s">
        <v>10120</v>
      </c>
      <c r="F4208" s="0" t="s">
        <v>10119</v>
      </c>
      <c r="G4208" s="0" t="s">
        <v>10120</v>
      </c>
      <c r="H4208" s="0" t="s">
        <v>10164</v>
      </c>
      <c r="I4208" s="0" t="s">
        <v>2123</v>
      </c>
      <c r="J4208" s="0" t="s">
        <v>47</v>
      </c>
      <c r="K4208" s="0" t="s">
        <v>46</v>
      </c>
      <c r="L4208" s="0" t="s">
        <v>46</v>
      </c>
      <c r="M4208" s="0" t="s">
        <v>47</v>
      </c>
      <c r="N4208" s="0" t="n">
        <v>2</v>
      </c>
      <c r="O4208" s="0" t="n">
        <v>50</v>
      </c>
      <c r="P4208" s="0" t="n">
        <v>800</v>
      </c>
      <c r="Q4208" s="0" t="n">
        <v>4.5</v>
      </c>
      <c r="R4208" s="0" t="str">
        <f aca="false">INDEX(Lookup!$B$4:$B$18,MATCH(C4208,Lookup!$A$4:$A$18,0))</f>
        <v>India</v>
      </c>
      <c r="S4208" s="20" t="n">
        <f aca="false">INDEX(Lookup!$D$4:$D$18,MATCH(C4208,Lookup!$A$4:$A$18,0))</f>
        <v>0.012</v>
      </c>
      <c r="T4208" s="21" t="n">
        <f aca="false">ROUND(P4208*S4208,2)</f>
        <v>9.6</v>
      </c>
      <c r="U4208" s="21" t="n">
        <f aca="false">IF(T4208&lt;=10,1,IF(T4208&lt;=20,2,IF(T4208&lt;=30,3,IF(T4208&lt;=40,4,IF(T4208&lt;=50,5,IF(T4208&lt;=100,6,IF(T4208&lt;=250,7,8)))))))</f>
        <v>1</v>
      </c>
      <c r="V4208" s="21" t="n">
        <f aca="false">IF(AND(OR(Dashboard!$T$3="All",R4208=Dashboard!$T$3),OR(Dashboard!$T$4="All",D4208=Dashboard!$T$4)),1,0)</f>
        <v>1</v>
      </c>
      <c r="W4208" s="21" t="n">
        <f aca="false">IF(V4208=1,T4208+ROW()/10000000,0)</f>
        <v>9.6004208</v>
      </c>
    </row>
    <row r="4209" customFormat="false" ht="15" hidden="false" customHeight="false" outlineLevel="0" collapsed="false">
      <c r="A4209" s="0" t="n">
        <v>18345739</v>
      </c>
      <c r="B4209" s="0" t="s">
        <v>6960</v>
      </c>
      <c r="C4209" s="0" t="n">
        <v>1</v>
      </c>
      <c r="D4209" s="0" t="s">
        <v>6924</v>
      </c>
      <c r="E4209" s="0" t="s">
        <v>10165</v>
      </c>
      <c r="F4209" s="0" t="s">
        <v>10119</v>
      </c>
      <c r="G4209" s="0" t="s">
        <v>10120</v>
      </c>
      <c r="H4209" s="0" t="s">
        <v>1615</v>
      </c>
      <c r="I4209" s="0" t="s">
        <v>2123</v>
      </c>
      <c r="J4209" s="0" t="s">
        <v>47</v>
      </c>
      <c r="K4209" s="0" t="s">
        <v>47</v>
      </c>
      <c r="L4209" s="0" t="s">
        <v>47</v>
      </c>
      <c r="M4209" s="0" t="s">
        <v>47</v>
      </c>
      <c r="N4209" s="0" t="n">
        <v>2</v>
      </c>
      <c r="O4209" s="0" t="n">
        <v>40</v>
      </c>
      <c r="P4209" s="0" t="n">
        <v>600</v>
      </c>
      <c r="Q4209" s="0" t="n">
        <v>3.5</v>
      </c>
      <c r="R4209" s="0" t="str">
        <f aca="false">INDEX(Lookup!$B$4:$B$18,MATCH(C4209,Lookup!$A$4:$A$18,0))</f>
        <v>India</v>
      </c>
      <c r="S4209" s="20" t="n">
        <f aca="false">INDEX(Lookup!$D$4:$D$18,MATCH(C4209,Lookup!$A$4:$A$18,0))</f>
        <v>0.012</v>
      </c>
      <c r="T4209" s="21" t="n">
        <f aca="false">ROUND(P4209*S4209,2)</f>
        <v>7.2</v>
      </c>
      <c r="U4209" s="21" t="n">
        <f aca="false">IF(T4209&lt;=10,1,IF(T4209&lt;=20,2,IF(T4209&lt;=30,3,IF(T4209&lt;=40,4,IF(T4209&lt;=50,5,IF(T4209&lt;=100,6,IF(T4209&lt;=250,7,8)))))))</f>
        <v>1</v>
      </c>
      <c r="V4209" s="21" t="n">
        <f aca="false">IF(AND(OR(Dashboard!$T$3="All",R4209=Dashboard!$T$3),OR(Dashboard!$T$4="All",D4209=Dashboard!$T$4)),1,0)</f>
        <v>1</v>
      </c>
      <c r="W4209" s="21" t="n">
        <f aca="false">IF(V4209=1,T4209+ROW()/10000000,0)</f>
        <v>7.2004209</v>
      </c>
    </row>
    <row r="4210" customFormat="false" ht="15" hidden="false" customHeight="false" outlineLevel="0" collapsed="false">
      <c r="A4210" s="0" t="n">
        <v>18261158</v>
      </c>
      <c r="B4210" s="0" t="s">
        <v>10166</v>
      </c>
      <c r="C4210" s="0" t="n">
        <v>1</v>
      </c>
      <c r="D4210" s="0" t="s">
        <v>6924</v>
      </c>
      <c r="E4210" s="0" t="s">
        <v>10167</v>
      </c>
      <c r="F4210" s="0" t="s">
        <v>10119</v>
      </c>
      <c r="G4210" s="0" t="s">
        <v>10120</v>
      </c>
      <c r="H4210" s="0" t="s">
        <v>2288</v>
      </c>
      <c r="I4210" s="0" t="s">
        <v>2123</v>
      </c>
      <c r="J4210" s="0" t="s">
        <v>47</v>
      </c>
      <c r="K4210" s="0" t="s">
        <v>46</v>
      </c>
      <c r="L4210" s="0" t="s">
        <v>47</v>
      </c>
      <c r="M4210" s="0" t="s">
        <v>47</v>
      </c>
      <c r="N4210" s="0" t="n">
        <v>3</v>
      </c>
      <c r="O4210" s="0" t="n">
        <v>128</v>
      </c>
      <c r="P4210" s="0" t="n">
        <v>1250</v>
      </c>
      <c r="Q4210" s="0" t="n">
        <v>3.8</v>
      </c>
      <c r="R4210" s="0" t="str">
        <f aca="false">INDEX(Lookup!$B$4:$B$18,MATCH(C4210,Lookup!$A$4:$A$18,0))</f>
        <v>India</v>
      </c>
      <c r="S4210" s="20" t="n">
        <f aca="false">INDEX(Lookup!$D$4:$D$18,MATCH(C4210,Lookup!$A$4:$A$18,0))</f>
        <v>0.012</v>
      </c>
      <c r="T4210" s="21" t="n">
        <f aca="false">ROUND(P4210*S4210,2)</f>
        <v>15</v>
      </c>
      <c r="U4210" s="21" t="n">
        <f aca="false">IF(T4210&lt;=10,1,IF(T4210&lt;=20,2,IF(T4210&lt;=30,3,IF(T4210&lt;=40,4,IF(T4210&lt;=50,5,IF(T4210&lt;=100,6,IF(T4210&lt;=250,7,8)))))))</f>
        <v>2</v>
      </c>
      <c r="V4210" s="21" t="n">
        <f aca="false">IF(AND(OR(Dashboard!$T$3="All",R4210=Dashboard!$T$3),OR(Dashboard!$T$4="All",D4210=Dashboard!$T$4)),1,0)</f>
        <v>1</v>
      </c>
      <c r="W4210" s="21" t="n">
        <f aca="false">IF(V4210=1,T4210+ROW()/10000000,0)</f>
        <v>15.000421</v>
      </c>
    </row>
    <row r="4211" customFormat="false" ht="15" hidden="false" customHeight="false" outlineLevel="0" collapsed="false">
      <c r="A4211" s="0" t="n">
        <v>4010</v>
      </c>
      <c r="B4211" s="0" t="s">
        <v>10168</v>
      </c>
      <c r="C4211" s="0" t="n">
        <v>1</v>
      </c>
      <c r="D4211" s="0" t="s">
        <v>6924</v>
      </c>
      <c r="E4211" s="0" t="s">
        <v>10169</v>
      </c>
      <c r="F4211" s="0" t="s">
        <v>10119</v>
      </c>
      <c r="G4211" s="0" t="s">
        <v>10120</v>
      </c>
      <c r="H4211" s="0" t="s">
        <v>402</v>
      </c>
      <c r="I4211" s="0" t="s">
        <v>2123</v>
      </c>
      <c r="J4211" s="0" t="s">
        <v>47</v>
      </c>
      <c r="K4211" s="0" t="s">
        <v>46</v>
      </c>
      <c r="L4211" s="0" t="s">
        <v>47</v>
      </c>
      <c r="M4211" s="0" t="s">
        <v>47</v>
      </c>
      <c r="N4211" s="0" t="n">
        <v>1</v>
      </c>
      <c r="O4211" s="0" t="n">
        <v>212</v>
      </c>
      <c r="P4211" s="0" t="n">
        <v>350</v>
      </c>
      <c r="Q4211" s="0" t="n">
        <v>3.8</v>
      </c>
      <c r="R4211" s="0" t="str">
        <f aca="false">INDEX(Lookup!$B$4:$B$18,MATCH(C4211,Lookup!$A$4:$A$18,0))</f>
        <v>India</v>
      </c>
      <c r="S4211" s="20" t="n">
        <f aca="false">INDEX(Lookup!$D$4:$D$18,MATCH(C4211,Lookup!$A$4:$A$18,0))</f>
        <v>0.012</v>
      </c>
      <c r="T4211" s="21" t="n">
        <f aca="false">ROUND(P4211*S4211,2)</f>
        <v>4.2</v>
      </c>
      <c r="U4211" s="21" t="n">
        <f aca="false">IF(T4211&lt;=10,1,IF(T4211&lt;=20,2,IF(T4211&lt;=30,3,IF(T4211&lt;=40,4,IF(T4211&lt;=50,5,IF(T4211&lt;=100,6,IF(T4211&lt;=250,7,8)))))))</f>
        <v>1</v>
      </c>
      <c r="V4211" s="21" t="n">
        <f aca="false">IF(AND(OR(Dashboard!$T$3="All",R4211=Dashboard!$T$3),OR(Dashboard!$T$4="All",D4211=Dashboard!$T$4)),1,0)</f>
        <v>1</v>
      </c>
      <c r="W4211" s="21" t="n">
        <f aca="false">IF(V4211=1,T4211+ROW()/10000000,0)</f>
        <v>4.2004211</v>
      </c>
    </row>
    <row r="4212" customFormat="false" ht="15" hidden="false" customHeight="false" outlineLevel="0" collapsed="false">
      <c r="A4212" s="0" t="n">
        <v>309283</v>
      </c>
      <c r="B4212" s="0" t="s">
        <v>3143</v>
      </c>
      <c r="C4212" s="0" t="n">
        <v>1</v>
      </c>
      <c r="D4212" s="0" t="s">
        <v>6924</v>
      </c>
      <c r="E4212" s="0" t="s">
        <v>10170</v>
      </c>
      <c r="F4212" s="0" t="s">
        <v>10119</v>
      </c>
      <c r="G4212" s="0" t="s">
        <v>10120</v>
      </c>
      <c r="H4212" s="0" t="s">
        <v>1358</v>
      </c>
      <c r="I4212" s="0" t="s">
        <v>2123</v>
      </c>
      <c r="J4212" s="0" t="s">
        <v>47</v>
      </c>
      <c r="K4212" s="0" t="s">
        <v>47</v>
      </c>
      <c r="L4212" s="0" t="s">
        <v>47</v>
      </c>
      <c r="M4212" s="0" t="s">
        <v>47</v>
      </c>
      <c r="N4212" s="0" t="n">
        <v>1</v>
      </c>
      <c r="O4212" s="0" t="n">
        <v>164</v>
      </c>
      <c r="P4212" s="0" t="n">
        <v>300</v>
      </c>
      <c r="Q4212" s="0" t="n">
        <v>3.6</v>
      </c>
      <c r="R4212" s="0" t="str">
        <f aca="false">INDEX(Lookup!$B$4:$B$18,MATCH(C4212,Lookup!$A$4:$A$18,0))</f>
        <v>India</v>
      </c>
      <c r="S4212" s="20" t="n">
        <f aca="false">INDEX(Lookup!$D$4:$D$18,MATCH(C4212,Lookup!$A$4:$A$18,0))</f>
        <v>0.012</v>
      </c>
      <c r="T4212" s="21" t="n">
        <f aca="false">ROUND(P4212*S4212,2)</f>
        <v>3.6</v>
      </c>
      <c r="U4212" s="21" t="n">
        <f aca="false">IF(T4212&lt;=10,1,IF(T4212&lt;=20,2,IF(T4212&lt;=30,3,IF(T4212&lt;=40,4,IF(T4212&lt;=50,5,IF(T4212&lt;=100,6,IF(T4212&lt;=250,7,8)))))))</f>
        <v>1</v>
      </c>
      <c r="V4212" s="21" t="n">
        <f aca="false">IF(AND(OR(Dashboard!$T$3="All",R4212=Dashboard!$T$3),OR(Dashboard!$T$4="All",D4212=Dashboard!$T$4)),1,0)</f>
        <v>1</v>
      </c>
      <c r="W4212" s="21" t="n">
        <f aca="false">IF(V4212=1,T4212+ROW()/10000000,0)</f>
        <v>3.6004212</v>
      </c>
    </row>
    <row r="4213" customFormat="false" ht="15" hidden="false" customHeight="false" outlineLevel="0" collapsed="false">
      <c r="A4213" s="0" t="n">
        <v>17977755</v>
      </c>
      <c r="B4213" s="0" t="s">
        <v>10171</v>
      </c>
      <c r="C4213" s="0" t="n">
        <v>1</v>
      </c>
      <c r="D4213" s="0" t="s">
        <v>6924</v>
      </c>
      <c r="E4213" s="0" t="s">
        <v>10172</v>
      </c>
      <c r="F4213" s="0" t="s">
        <v>10119</v>
      </c>
      <c r="G4213" s="0" t="s">
        <v>10120</v>
      </c>
      <c r="H4213" s="0" t="s">
        <v>156</v>
      </c>
      <c r="I4213" s="0" t="s">
        <v>2123</v>
      </c>
      <c r="J4213" s="0" t="s">
        <v>47</v>
      </c>
      <c r="K4213" s="0" t="s">
        <v>46</v>
      </c>
      <c r="L4213" s="0" t="s">
        <v>47</v>
      </c>
      <c r="M4213" s="0" t="s">
        <v>47</v>
      </c>
      <c r="N4213" s="0" t="n">
        <v>1</v>
      </c>
      <c r="O4213" s="0" t="n">
        <v>70</v>
      </c>
      <c r="P4213" s="0" t="n">
        <v>400</v>
      </c>
      <c r="Q4213" s="0" t="n">
        <v>3.6</v>
      </c>
      <c r="R4213" s="0" t="str">
        <f aca="false">INDEX(Lookup!$B$4:$B$18,MATCH(C4213,Lookup!$A$4:$A$18,0))</f>
        <v>India</v>
      </c>
      <c r="S4213" s="20" t="n">
        <f aca="false">INDEX(Lookup!$D$4:$D$18,MATCH(C4213,Lookup!$A$4:$A$18,0))</f>
        <v>0.012</v>
      </c>
      <c r="T4213" s="21" t="n">
        <f aca="false">ROUND(P4213*S4213,2)</f>
        <v>4.8</v>
      </c>
      <c r="U4213" s="21" t="n">
        <f aca="false">IF(T4213&lt;=10,1,IF(T4213&lt;=20,2,IF(T4213&lt;=30,3,IF(T4213&lt;=40,4,IF(T4213&lt;=50,5,IF(T4213&lt;=100,6,IF(T4213&lt;=250,7,8)))))))</f>
        <v>1</v>
      </c>
      <c r="V4213" s="21" t="n">
        <f aca="false">IF(AND(OR(Dashboard!$T$3="All",R4213=Dashboard!$T$3),OR(Dashboard!$T$4="All",D4213=Dashboard!$T$4)),1,0)</f>
        <v>1</v>
      </c>
      <c r="W4213" s="21" t="n">
        <f aca="false">IF(V4213=1,T4213+ROW()/10000000,0)</f>
        <v>4.8004213</v>
      </c>
    </row>
    <row r="4214" customFormat="false" ht="15" hidden="false" customHeight="false" outlineLevel="0" collapsed="false">
      <c r="A4214" s="0" t="n">
        <v>5388</v>
      </c>
      <c r="B4214" s="0" t="s">
        <v>10173</v>
      </c>
      <c r="C4214" s="0" t="n">
        <v>1</v>
      </c>
      <c r="D4214" s="0" t="s">
        <v>6924</v>
      </c>
      <c r="E4214" s="0" t="s">
        <v>10174</v>
      </c>
      <c r="F4214" s="0" t="s">
        <v>10119</v>
      </c>
      <c r="G4214" s="0" t="s">
        <v>10120</v>
      </c>
      <c r="H4214" s="0" t="s">
        <v>10175</v>
      </c>
      <c r="I4214" s="0" t="s">
        <v>2123</v>
      </c>
      <c r="J4214" s="0" t="s">
        <v>47</v>
      </c>
      <c r="K4214" s="0" t="s">
        <v>46</v>
      </c>
      <c r="L4214" s="0" t="s">
        <v>47</v>
      </c>
      <c r="M4214" s="0" t="s">
        <v>47</v>
      </c>
      <c r="N4214" s="0" t="n">
        <v>2</v>
      </c>
      <c r="O4214" s="0" t="n">
        <v>74</v>
      </c>
      <c r="P4214" s="0" t="n">
        <v>700</v>
      </c>
      <c r="Q4214" s="0" t="n">
        <v>3.5</v>
      </c>
      <c r="R4214" s="0" t="str">
        <f aca="false">INDEX(Lookup!$B$4:$B$18,MATCH(C4214,Lookup!$A$4:$A$18,0))</f>
        <v>India</v>
      </c>
      <c r="S4214" s="20" t="n">
        <f aca="false">INDEX(Lookup!$D$4:$D$18,MATCH(C4214,Lookup!$A$4:$A$18,0))</f>
        <v>0.012</v>
      </c>
      <c r="T4214" s="21" t="n">
        <f aca="false">ROUND(P4214*S4214,2)</f>
        <v>8.4</v>
      </c>
      <c r="U4214" s="21" t="n">
        <f aca="false">IF(T4214&lt;=10,1,IF(T4214&lt;=20,2,IF(T4214&lt;=30,3,IF(T4214&lt;=40,4,IF(T4214&lt;=50,5,IF(T4214&lt;=100,6,IF(T4214&lt;=250,7,8)))))))</f>
        <v>1</v>
      </c>
      <c r="V4214" s="21" t="n">
        <f aca="false">IF(AND(OR(Dashboard!$T$3="All",R4214=Dashboard!$T$3),OR(Dashboard!$T$4="All",D4214=Dashboard!$T$4)),1,0)</f>
        <v>1</v>
      </c>
      <c r="W4214" s="21" t="n">
        <f aca="false">IF(V4214=1,T4214+ROW()/10000000,0)</f>
        <v>8.4004214</v>
      </c>
    </row>
    <row r="4215" customFormat="false" ht="15" hidden="false" customHeight="false" outlineLevel="0" collapsed="false">
      <c r="A4215" s="0" t="n">
        <v>4723</v>
      </c>
      <c r="B4215" s="0" t="s">
        <v>3154</v>
      </c>
      <c r="C4215" s="0" t="n">
        <v>1</v>
      </c>
      <c r="D4215" s="0" t="s">
        <v>6924</v>
      </c>
      <c r="E4215" s="0" t="s">
        <v>10176</v>
      </c>
      <c r="F4215" s="0" t="s">
        <v>10119</v>
      </c>
      <c r="G4215" s="0" t="s">
        <v>10120</v>
      </c>
      <c r="H4215" s="0" t="s">
        <v>3015</v>
      </c>
      <c r="I4215" s="0" t="s">
        <v>2123</v>
      </c>
      <c r="J4215" s="0" t="s">
        <v>47</v>
      </c>
      <c r="K4215" s="0" t="s">
        <v>46</v>
      </c>
      <c r="L4215" s="0" t="s">
        <v>47</v>
      </c>
      <c r="M4215" s="0" t="s">
        <v>47</v>
      </c>
      <c r="N4215" s="0" t="n">
        <v>1</v>
      </c>
      <c r="O4215" s="0" t="n">
        <v>33</v>
      </c>
      <c r="P4215" s="0" t="n">
        <v>400</v>
      </c>
      <c r="Q4215" s="0" t="n">
        <v>3.5</v>
      </c>
      <c r="R4215" s="0" t="str">
        <f aca="false">INDEX(Lookup!$B$4:$B$18,MATCH(C4215,Lookup!$A$4:$A$18,0))</f>
        <v>India</v>
      </c>
      <c r="S4215" s="20" t="n">
        <f aca="false">INDEX(Lookup!$D$4:$D$18,MATCH(C4215,Lookup!$A$4:$A$18,0))</f>
        <v>0.012</v>
      </c>
      <c r="T4215" s="21" t="n">
        <f aca="false">ROUND(P4215*S4215,2)</f>
        <v>4.8</v>
      </c>
      <c r="U4215" s="21" t="n">
        <f aca="false">IF(T4215&lt;=10,1,IF(T4215&lt;=20,2,IF(T4215&lt;=30,3,IF(T4215&lt;=40,4,IF(T4215&lt;=50,5,IF(T4215&lt;=100,6,IF(T4215&lt;=250,7,8)))))))</f>
        <v>1</v>
      </c>
      <c r="V4215" s="21" t="n">
        <f aca="false">IF(AND(OR(Dashboard!$T$3="All",R4215=Dashboard!$T$3),OR(Dashboard!$T$4="All",D4215=Dashboard!$T$4)),1,0)</f>
        <v>1</v>
      </c>
      <c r="W4215" s="21" t="n">
        <f aca="false">IF(V4215=1,T4215+ROW()/10000000,0)</f>
        <v>4.8004215</v>
      </c>
    </row>
    <row r="4216" customFormat="false" ht="15" hidden="false" customHeight="false" outlineLevel="0" collapsed="false">
      <c r="A4216" s="0" t="n">
        <v>311889</v>
      </c>
      <c r="B4216" s="0" t="s">
        <v>4709</v>
      </c>
      <c r="C4216" s="0" t="n">
        <v>1</v>
      </c>
      <c r="D4216" s="0" t="s">
        <v>6924</v>
      </c>
      <c r="E4216" s="0" t="s">
        <v>10177</v>
      </c>
      <c r="F4216" s="0" t="s">
        <v>10119</v>
      </c>
      <c r="G4216" s="0" t="s">
        <v>10120</v>
      </c>
      <c r="H4216" s="0" t="s">
        <v>156</v>
      </c>
      <c r="I4216" s="0" t="s">
        <v>2123</v>
      </c>
      <c r="J4216" s="0" t="s">
        <v>47</v>
      </c>
      <c r="K4216" s="0" t="s">
        <v>47</v>
      </c>
      <c r="L4216" s="0" t="s">
        <v>47</v>
      </c>
      <c r="M4216" s="0" t="s">
        <v>47</v>
      </c>
      <c r="N4216" s="0" t="n">
        <v>1</v>
      </c>
      <c r="O4216" s="0" t="n">
        <v>116</v>
      </c>
      <c r="P4216" s="0" t="n">
        <v>400</v>
      </c>
      <c r="Q4216" s="0" t="n">
        <v>3.6</v>
      </c>
      <c r="R4216" s="0" t="str">
        <f aca="false">INDEX(Lookup!$B$4:$B$18,MATCH(C4216,Lookup!$A$4:$A$18,0))</f>
        <v>India</v>
      </c>
      <c r="S4216" s="20" t="n">
        <f aca="false">INDEX(Lookup!$D$4:$D$18,MATCH(C4216,Lookup!$A$4:$A$18,0))</f>
        <v>0.012</v>
      </c>
      <c r="T4216" s="21" t="n">
        <f aca="false">ROUND(P4216*S4216,2)</f>
        <v>4.8</v>
      </c>
      <c r="U4216" s="21" t="n">
        <f aca="false">IF(T4216&lt;=10,1,IF(T4216&lt;=20,2,IF(T4216&lt;=30,3,IF(T4216&lt;=40,4,IF(T4216&lt;=50,5,IF(T4216&lt;=100,6,IF(T4216&lt;=250,7,8)))))))</f>
        <v>1</v>
      </c>
      <c r="V4216" s="21" t="n">
        <f aca="false">IF(AND(OR(Dashboard!$T$3="All",R4216=Dashboard!$T$3),OR(Dashboard!$T$4="All",D4216=Dashboard!$T$4)),1,0)</f>
        <v>1</v>
      </c>
      <c r="W4216" s="21" t="n">
        <f aca="false">IF(V4216=1,T4216+ROW()/10000000,0)</f>
        <v>4.8004216</v>
      </c>
    </row>
    <row r="4217" customFormat="false" ht="15" hidden="false" customHeight="false" outlineLevel="0" collapsed="false">
      <c r="A4217" s="0" t="n">
        <v>311922</v>
      </c>
      <c r="B4217" s="0" t="s">
        <v>2294</v>
      </c>
      <c r="C4217" s="0" t="n">
        <v>1</v>
      </c>
      <c r="D4217" s="0" t="s">
        <v>6924</v>
      </c>
      <c r="E4217" s="0" t="s">
        <v>10178</v>
      </c>
      <c r="F4217" s="0" t="s">
        <v>10119</v>
      </c>
      <c r="G4217" s="0" t="s">
        <v>10120</v>
      </c>
      <c r="H4217" s="0" t="s">
        <v>1651</v>
      </c>
      <c r="I4217" s="0" t="s">
        <v>2123</v>
      </c>
      <c r="J4217" s="0" t="s">
        <v>47</v>
      </c>
      <c r="K4217" s="0" t="s">
        <v>46</v>
      </c>
      <c r="L4217" s="0" t="s">
        <v>47</v>
      </c>
      <c r="M4217" s="0" t="s">
        <v>47</v>
      </c>
      <c r="N4217" s="0" t="n">
        <v>2</v>
      </c>
      <c r="O4217" s="0" t="n">
        <v>62</v>
      </c>
      <c r="P4217" s="0" t="n">
        <v>500</v>
      </c>
      <c r="Q4217" s="0" t="n">
        <v>3.5</v>
      </c>
      <c r="R4217" s="0" t="str">
        <f aca="false">INDEX(Lookup!$B$4:$B$18,MATCH(C4217,Lookup!$A$4:$A$18,0))</f>
        <v>India</v>
      </c>
      <c r="S4217" s="20" t="n">
        <f aca="false">INDEX(Lookup!$D$4:$D$18,MATCH(C4217,Lookup!$A$4:$A$18,0))</f>
        <v>0.012</v>
      </c>
      <c r="T4217" s="21" t="n">
        <f aca="false">ROUND(P4217*S4217,2)</f>
        <v>6</v>
      </c>
      <c r="U4217" s="21" t="n">
        <f aca="false">IF(T4217&lt;=10,1,IF(T4217&lt;=20,2,IF(T4217&lt;=30,3,IF(T4217&lt;=40,4,IF(T4217&lt;=50,5,IF(T4217&lt;=100,6,IF(T4217&lt;=250,7,8)))))))</f>
        <v>1</v>
      </c>
      <c r="V4217" s="21" t="n">
        <f aca="false">IF(AND(OR(Dashboard!$T$3="All",R4217=Dashboard!$T$3),OR(Dashboard!$T$4="All",D4217=Dashboard!$T$4)),1,0)</f>
        <v>1</v>
      </c>
      <c r="W4217" s="21" t="n">
        <f aca="false">IF(V4217=1,T4217+ROW()/10000000,0)</f>
        <v>6.0004217</v>
      </c>
    </row>
    <row r="4218" customFormat="false" ht="15" hidden="false" customHeight="false" outlineLevel="0" collapsed="false">
      <c r="A4218" s="0" t="n">
        <v>185</v>
      </c>
      <c r="B4218" s="0" t="s">
        <v>2296</v>
      </c>
      <c r="C4218" s="0" t="n">
        <v>1</v>
      </c>
      <c r="D4218" s="0" t="s">
        <v>6924</v>
      </c>
      <c r="E4218" s="0" t="s">
        <v>10179</v>
      </c>
      <c r="F4218" s="0" t="s">
        <v>10119</v>
      </c>
      <c r="G4218" s="0" t="s">
        <v>10120</v>
      </c>
      <c r="H4218" s="0" t="s">
        <v>1898</v>
      </c>
      <c r="I4218" s="0" t="s">
        <v>2123</v>
      </c>
      <c r="J4218" s="0" t="s">
        <v>47</v>
      </c>
      <c r="K4218" s="0" t="s">
        <v>46</v>
      </c>
      <c r="L4218" s="0" t="s">
        <v>47</v>
      </c>
      <c r="M4218" s="0" t="s">
        <v>47</v>
      </c>
      <c r="N4218" s="0" t="n">
        <v>2</v>
      </c>
      <c r="O4218" s="0" t="n">
        <v>179</v>
      </c>
      <c r="P4218" s="0" t="n">
        <v>500</v>
      </c>
      <c r="Q4218" s="0" t="n">
        <v>3.6</v>
      </c>
      <c r="R4218" s="0" t="str">
        <f aca="false">INDEX(Lookup!$B$4:$B$18,MATCH(C4218,Lookup!$A$4:$A$18,0))</f>
        <v>India</v>
      </c>
      <c r="S4218" s="20" t="n">
        <f aca="false">INDEX(Lookup!$D$4:$D$18,MATCH(C4218,Lookup!$A$4:$A$18,0))</f>
        <v>0.012</v>
      </c>
      <c r="T4218" s="21" t="n">
        <f aca="false">ROUND(P4218*S4218,2)</f>
        <v>6</v>
      </c>
      <c r="U4218" s="21" t="n">
        <f aca="false">IF(T4218&lt;=10,1,IF(T4218&lt;=20,2,IF(T4218&lt;=30,3,IF(T4218&lt;=40,4,IF(T4218&lt;=50,5,IF(T4218&lt;=100,6,IF(T4218&lt;=250,7,8)))))))</f>
        <v>1</v>
      </c>
      <c r="V4218" s="21" t="n">
        <f aca="false">IF(AND(OR(Dashboard!$T$3="All",R4218=Dashboard!$T$3),OR(Dashboard!$T$4="All",D4218=Dashboard!$T$4)),1,0)</f>
        <v>1</v>
      </c>
      <c r="W4218" s="21" t="n">
        <f aca="false">IF(V4218=1,T4218+ROW()/10000000,0)</f>
        <v>6.0004218</v>
      </c>
    </row>
    <row r="4219" customFormat="false" ht="15" hidden="false" customHeight="false" outlineLevel="0" collapsed="false">
      <c r="A4219" s="0" t="n">
        <v>18268370</v>
      </c>
      <c r="B4219" s="0" t="s">
        <v>10180</v>
      </c>
      <c r="C4219" s="0" t="n">
        <v>1</v>
      </c>
      <c r="D4219" s="0" t="s">
        <v>6924</v>
      </c>
      <c r="E4219" s="0" t="s">
        <v>10181</v>
      </c>
      <c r="F4219" s="0" t="s">
        <v>10119</v>
      </c>
      <c r="G4219" s="0" t="s">
        <v>10120</v>
      </c>
      <c r="H4219" s="0" t="s">
        <v>2243</v>
      </c>
      <c r="I4219" s="0" t="s">
        <v>2123</v>
      </c>
      <c r="J4219" s="0" t="s">
        <v>47</v>
      </c>
      <c r="K4219" s="0" t="s">
        <v>46</v>
      </c>
      <c r="L4219" s="0" t="s">
        <v>47</v>
      </c>
      <c r="M4219" s="0" t="s">
        <v>47</v>
      </c>
      <c r="N4219" s="0" t="n">
        <v>2</v>
      </c>
      <c r="O4219" s="0" t="n">
        <v>56</v>
      </c>
      <c r="P4219" s="0" t="n">
        <v>700</v>
      </c>
      <c r="Q4219" s="0" t="n">
        <v>3.6</v>
      </c>
      <c r="R4219" s="0" t="str">
        <f aca="false">INDEX(Lookup!$B$4:$B$18,MATCH(C4219,Lookup!$A$4:$A$18,0))</f>
        <v>India</v>
      </c>
      <c r="S4219" s="20" t="n">
        <f aca="false">INDEX(Lookup!$D$4:$D$18,MATCH(C4219,Lookup!$A$4:$A$18,0))</f>
        <v>0.012</v>
      </c>
      <c r="T4219" s="21" t="n">
        <f aca="false">ROUND(P4219*S4219,2)</f>
        <v>8.4</v>
      </c>
      <c r="U4219" s="21" t="n">
        <f aca="false">IF(T4219&lt;=10,1,IF(T4219&lt;=20,2,IF(T4219&lt;=30,3,IF(T4219&lt;=40,4,IF(T4219&lt;=50,5,IF(T4219&lt;=100,6,IF(T4219&lt;=250,7,8)))))))</f>
        <v>1</v>
      </c>
      <c r="V4219" s="21" t="n">
        <f aca="false">IF(AND(OR(Dashboard!$T$3="All",R4219=Dashboard!$T$3),OR(Dashboard!$T$4="All",D4219=Dashboard!$T$4)),1,0)</f>
        <v>1</v>
      </c>
      <c r="W4219" s="21" t="n">
        <f aca="false">IF(V4219=1,T4219+ROW()/10000000,0)</f>
        <v>8.4004219</v>
      </c>
    </row>
    <row r="4220" customFormat="false" ht="15" hidden="false" customHeight="false" outlineLevel="0" collapsed="false">
      <c r="A4220" s="0" t="n">
        <v>4021</v>
      </c>
      <c r="B4220" s="0" t="s">
        <v>10182</v>
      </c>
      <c r="C4220" s="0" t="n">
        <v>1</v>
      </c>
      <c r="D4220" s="0" t="s">
        <v>6924</v>
      </c>
      <c r="E4220" s="0" t="s">
        <v>10183</v>
      </c>
      <c r="F4220" s="0" t="s">
        <v>10119</v>
      </c>
      <c r="G4220" s="0" t="s">
        <v>10120</v>
      </c>
      <c r="H4220" s="0" t="s">
        <v>2122</v>
      </c>
      <c r="I4220" s="0" t="s">
        <v>2123</v>
      </c>
      <c r="J4220" s="0" t="s">
        <v>47</v>
      </c>
      <c r="K4220" s="0" t="s">
        <v>46</v>
      </c>
      <c r="L4220" s="0" t="s">
        <v>47</v>
      </c>
      <c r="M4220" s="0" t="s">
        <v>47</v>
      </c>
      <c r="N4220" s="0" t="n">
        <v>2</v>
      </c>
      <c r="O4220" s="0" t="n">
        <v>131</v>
      </c>
      <c r="P4220" s="0" t="n">
        <v>600</v>
      </c>
      <c r="Q4220" s="0" t="n">
        <v>3.5</v>
      </c>
      <c r="R4220" s="0" t="str">
        <f aca="false">INDEX(Lookup!$B$4:$B$18,MATCH(C4220,Lookup!$A$4:$A$18,0))</f>
        <v>India</v>
      </c>
      <c r="S4220" s="20" t="n">
        <f aca="false">INDEX(Lookup!$D$4:$D$18,MATCH(C4220,Lookup!$A$4:$A$18,0))</f>
        <v>0.012</v>
      </c>
      <c r="T4220" s="21" t="n">
        <f aca="false">ROUND(P4220*S4220,2)</f>
        <v>7.2</v>
      </c>
      <c r="U4220" s="21" t="n">
        <f aca="false">IF(T4220&lt;=10,1,IF(T4220&lt;=20,2,IF(T4220&lt;=30,3,IF(T4220&lt;=40,4,IF(T4220&lt;=50,5,IF(T4220&lt;=100,6,IF(T4220&lt;=250,7,8)))))))</f>
        <v>1</v>
      </c>
      <c r="V4220" s="21" t="n">
        <f aca="false">IF(AND(OR(Dashboard!$T$3="All",R4220=Dashboard!$T$3),OR(Dashboard!$T$4="All",D4220=Dashboard!$T$4)),1,0)</f>
        <v>1</v>
      </c>
      <c r="W4220" s="21" t="n">
        <f aca="false">IF(V4220=1,T4220+ROW()/10000000,0)</f>
        <v>7.200422</v>
      </c>
    </row>
    <row r="4221" customFormat="false" ht="15" hidden="false" customHeight="false" outlineLevel="0" collapsed="false">
      <c r="A4221" s="0" t="n">
        <v>300527</v>
      </c>
      <c r="B4221" s="0" t="s">
        <v>10184</v>
      </c>
      <c r="C4221" s="0" t="n">
        <v>1</v>
      </c>
      <c r="D4221" s="0" t="s">
        <v>6924</v>
      </c>
      <c r="E4221" s="0" t="s">
        <v>10185</v>
      </c>
      <c r="F4221" s="0" t="s">
        <v>10119</v>
      </c>
      <c r="G4221" s="0" t="s">
        <v>10120</v>
      </c>
      <c r="H4221" s="0" t="s">
        <v>4467</v>
      </c>
      <c r="I4221" s="0" t="s">
        <v>2123</v>
      </c>
      <c r="J4221" s="0" t="s">
        <v>47</v>
      </c>
      <c r="K4221" s="0" t="s">
        <v>46</v>
      </c>
      <c r="L4221" s="0" t="s">
        <v>47</v>
      </c>
      <c r="M4221" s="0" t="s">
        <v>47</v>
      </c>
      <c r="N4221" s="0" t="n">
        <v>1</v>
      </c>
      <c r="O4221" s="0" t="n">
        <v>155</v>
      </c>
      <c r="P4221" s="0" t="n">
        <v>300</v>
      </c>
      <c r="Q4221" s="0" t="n">
        <v>3.6</v>
      </c>
      <c r="R4221" s="0" t="str">
        <f aca="false">INDEX(Lookup!$B$4:$B$18,MATCH(C4221,Lookup!$A$4:$A$18,0))</f>
        <v>India</v>
      </c>
      <c r="S4221" s="20" t="n">
        <f aca="false">INDEX(Lookup!$D$4:$D$18,MATCH(C4221,Lookup!$A$4:$A$18,0))</f>
        <v>0.012</v>
      </c>
      <c r="T4221" s="21" t="n">
        <f aca="false">ROUND(P4221*S4221,2)</f>
        <v>3.6</v>
      </c>
      <c r="U4221" s="21" t="n">
        <f aca="false">IF(T4221&lt;=10,1,IF(T4221&lt;=20,2,IF(T4221&lt;=30,3,IF(T4221&lt;=40,4,IF(T4221&lt;=50,5,IF(T4221&lt;=100,6,IF(T4221&lt;=250,7,8)))))))</f>
        <v>1</v>
      </c>
      <c r="V4221" s="21" t="n">
        <f aca="false">IF(AND(OR(Dashboard!$T$3="All",R4221=Dashboard!$T$3),OR(Dashboard!$T$4="All",D4221=Dashboard!$T$4)),1,0)</f>
        <v>1</v>
      </c>
      <c r="W4221" s="21" t="n">
        <f aca="false">IF(V4221=1,T4221+ROW()/10000000,0)</f>
        <v>3.6004221</v>
      </c>
    </row>
    <row r="4222" customFormat="false" ht="15" hidden="false" customHeight="false" outlineLevel="0" collapsed="false">
      <c r="A4222" s="0" t="n">
        <v>18219547</v>
      </c>
      <c r="B4222" s="0" t="s">
        <v>10186</v>
      </c>
      <c r="C4222" s="0" t="n">
        <v>1</v>
      </c>
      <c r="D4222" s="0" t="s">
        <v>6924</v>
      </c>
      <c r="E4222" s="0" t="s">
        <v>10187</v>
      </c>
      <c r="F4222" s="0" t="s">
        <v>10119</v>
      </c>
      <c r="G4222" s="0" t="s">
        <v>10120</v>
      </c>
      <c r="H4222" s="0" t="s">
        <v>2136</v>
      </c>
      <c r="I4222" s="0" t="s">
        <v>2123</v>
      </c>
      <c r="J4222" s="0" t="s">
        <v>46</v>
      </c>
      <c r="K4222" s="0" t="s">
        <v>46</v>
      </c>
      <c r="L4222" s="0" t="s">
        <v>47</v>
      </c>
      <c r="M4222" s="0" t="s">
        <v>47</v>
      </c>
      <c r="N4222" s="0" t="n">
        <v>3</v>
      </c>
      <c r="O4222" s="0" t="n">
        <v>100</v>
      </c>
      <c r="P4222" s="0" t="n">
        <v>1300</v>
      </c>
      <c r="Q4222" s="0" t="n">
        <v>3.5</v>
      </c>
      <c r="R4222" s="0" t="str">
        <f aca="false">INDEX(Lookup!$B$4:$B$18,MATCH(C4222,Lookup!$A$4:$A$18,0))</f>
        <v>India</v>
      </c>
      <c r="S4222" s="20" t="n">
        <f aca="false">INDEX(Lookup!$D$4:$D$18,MATCH(C4222,Lookup!$A$4:$A$18,0))</f>
        <v>0.012</v>
      </c>
      <c r="T4222" s="21" t="n">
        <f aca="false">ROUND(P4222*S4222,2)</f>
        <v>15.6</v>
      </c>
      <c r="U4222" s="21" t="n">
        <f aca="false">IF(T4222&lt;=10,1,IF(T4222&lt;=20,2,IF(T4222&lt;=30,3,IF(T4222&lt;=40,4,IF(T4222&lt;=50,5,IF(T4222&lt;=100,6,IF(T4222&lt;=250,7,8)))))))</f>
        <v>2</v>
      </c>
      <c r="V4222" s="21" t="n">
        <f aca="false">IF(AND(OR(Dashboard!$T$3="All",R4222=Dashboard!$T$3),OR(Dashboard!$T$4="All",D4222=Dashboard!$T$4)),1,0)</f>
        <v>1</v>
      </c>
      <c r="W4222" s="21" t="n">
        <f aca="false">IF(V4222=1,T4222+ROW()/10000000,0)</f>
        <v>15.6004222</v>
      </c>
    </row>
    <row r="4223" customFormat="false" ht="15" hidden="false" customHeight="false" outlineLevel="0" collapsed="false">
      <c r="A4223" s="0" t="n">
        <v>18412874</v>
      </c>
      <c r="B4223" s="0" t="s">
        <v>10188</v>
      </c>
      <c r="C4223" s="0" t="n">
        <v>1</v>
      </c>
      <c r="D4223" s="0" t="s">
        <v>6924</v>
      </c>
      <c r="E4223" s="0" t="s">
        <v>10189</v>
      </c>
      <c r="F4223" s="0" t="s">
        <v>10119</v>
      </c>
      <c r="G4223" s="0" t="s">
        <v>10120</v>
      </c>
      <c r="H4223" s="0" t="s">
        <v>10190</v>
      </c>
      <c r="I4223" s="0" t="s">
        <v>2123</v>
      </c>
      <c r="J4223" s="0" t="s">
        <v>47</v>
      </c>
      <c r="K4223" s="0" t="s">
        <v>46</v>
      </c>
      <c r="L4223" s="0" t="s">
        <v>47</v>
      </c>
      <c r="M4223" s="0" t="s">
        <v>47</v>
      </c>
      <c r="N4223" s="0" t="n">
        <v>1</v>
      </c>
      <c r="O4223" s="0" t="n">
        <v>32</v>
      </c>
      <c r="P4223" s="0" t="n">
        <v>400</v>
      </c>
      <c r="Q4223" s="0" t="n">
        <v>3.7</v>
      </c>
      <c r="R4223" s="0" t="str">
        <f aca="false">INDEX(Lookup!$B$4:$B$18,MATCH(C4223,Lookup!$A$4:$A$18,0))</f>
        <v>India</v>
      </c>
      <c r="S4223" s="20" t="n">
        <f aca="false">INDEX(Lookup!$D$4:$D$18,MATCH(C4223,Lookup!$A$4:$A$18,0))</f>
        <v>0.012</v>
      </c>
      <c r="T4223" s="21" t="n">
        <f aca="false">ROUND(P4223*S4223,2)</f>
        <v>4.8</v>
      </c>
      <c r="U4223" s="21" t="n">
        <f aca="false">IF(T4223&lt;=10,1,IF(T4223&lt;=20,2,IF(T4223&lt;=30,3,IF(T4223&lt;=40,4,IF(T4223&lt;=50,5,IF(T4223&lt;=100,6,IF(T4223&lt;=250,7,8)))))))</f>
        <v>1</v>
      </c>
      <c r="V4223" s="21" t="n">
        <f aca="false">IF(AND(OR(Dashboard!$T$3="All",R4223=Dashboard!$T$3),OR(Dashboard!$T$4="All",D4223=Dashboard!$T$4)),1,0)</f>
        <v>1</v>
      </c>
      <c r="W4223" s="21" t="n">
        <f aca="false">IF(V4223=1,T4223+ROW()/10000000,0)</f>
        <v>4.8004223</v>
      </c>
    </row>
    <row r="4224" customFormat="false" ht="15" hidden="false" customHeight="false" outlineLevel="0" collapsed="false">
      <c r="A4224" s="0" t="n">
        <v>18244719</v>
      </c>
      <c r="B4224" s="0" t="s">
        <v>10191</v>
      </c>
      <c r="C4224" s="0" t="n">
        <v>1</v>
      </c>
      <c r="D4224" s="0" t="s">
        <v>6924</v>
      </c>
      <c r="E4224" s="0" t="s">
        <v>10192</v>
      </c>
      <c r="F4224" s="0" t="s">
        <v>10119</v>
      </c>
      <c r="G4224" s="0" t="s">
        <v>10120</v>
      </c>
      <c r="H4224" s="0" t="s">
        <v>8416</v>
      </c>
      <c r="I4224" s="0" t="s">
        <v>2123</v>
      </c>
      <c r="J4224" s="0" t="s">
        <v>47</v>
      </c>
      <c r="K4224" s="0" t="s">
        <v>46</v>
      </c>
      <c r="L4224" s="0" t="s">
        <v>47</v>
      </c>
      <c r="M4224" s="0" t="s">
        <v>47</v>
      </c>
      <c r="N4224" s="0" t="n">
        <v>2</v>
      </c>
      <c r="O4224" s="0" t="n">
        <v>87</v>
      </c>
      <c r="P4224" s="0" t="n">
        <v>500</v>
      </c>
      <c r="Q4224" s="0" t="n">
        <v>3.5</v>
      </c>
      <c r="R4224" s="0" t="str">
        <f aca="false">INDEX(Lookup!$B$4:$B$18,MATCH(C4224,Lookup!$A$4:$A$18,0))</f>
        <v>India</v>
      </c>
      <c r="S4224" s="20" t="n">
        <f aca="false">INDEX(Lookup!$D$4:$D$18,MATCH(C4224,Lookup!$A$4:$A$18,0))</f>
        <v>0.012</v>
      </c>
      <c r="T4224" s="21" t="n">
        <f aca="false">ROUND(P4224*S4224,2)</f>
        <v>6</v>
      </c>
      <c r="U4224" s="21" t="n">
        <f aca="false">IF(T4224&lt;=10,1,IF(T4224&lt;=20,2,IF(T4224&lt;=30,3,IF(T4224&lt;=40,4,IF(T4224&lt;=50,5,IF(T4224&lt;=100,6,IF(T4224&lt;=250,7,8)))))))</f>
        <v>1</v>
      </c>
      <c r="V4224" s="21" t="n">
        <f aca="false">IF(AND(OR(Dashboard!$T$3="All",R4224=Dashboard!$T$3),OR(Dashboard!$T$4="All",D4224=Dashboard!$T$4)),1,0)</f>
        <v>1</v>
      </c>
      <c r="W4224" s="21" t="n">
        <f aca="false">IF(V4224=1,T4224+ROW()/10000000,0)</f>
        <v>6.0004224</v>
      </c>
    </row>
    <row r="4225" customFormat="false" ht="15" hidden="false" customHeight="false" outlineLevel="0" collapsed="false">
      <c r="A4225" s="0" t="n">
        <v>18322665</v>
      </c>
      <c r="B4225" s="0" t="s">
        <v>4828</v>
      </c>
      <c r="C4225" s="0" t="n">
        <v>1</v>
      </c>
      <c r="D4225" s="0" t="s">
        <v>6924</v>
      </c>
      <c r="E4225" s="0" t="s">
        <v>10193</v>
      </c>
      <c r="F4225" s="0" t="s">
        <v>10119</v>
      </c>
      <c r="G4225" s="0" t="s">
        <v>10120</v>
      </c>
      <c r="H4225" s="0" t="s">
        <v>2288</v>
      </c>
      <c r="I4225" s="0" t="s">
        <v>2123</v>
      </c>
      <c r="J4225" s="0" t="s">
        <v>46</v>
      </c>
      <c r="K4225" s="0" t="s">
        <v>46</v>
      </c>
      <c r="L4225" s="0" t="s">
        <v>47</v>
      </c>
      <c r="M4225" s="0" t="s">
        <v>47</v>
      </c>
      <c r="N4225" s="0" t="n">
        <v>1</v>
      </c>
      <c r="O4225" s="0" t="n">
        <v>61</v>
      </c>
      <c r="P4225" s="0" t="n">
        <v>450</v>
      </c>
      <c r="Q4225" s="0" t="n">
        <v>3.7</v>
      </c>
      <c r="R4225" s="0" t="str">
        <f aca="false">INDEX(Lookup!$B$4:$B$18,MATCH(C4225,Lookup!$A$4:$A$18,0))</f>
        <v>India</v>
      </c>
      <c r="S4225" s="20" t="n">
        <f aca="false">INDEX(Lookup!$D$4:$D$18,MATCH(C4225,Lookup!$A$4:$A$18,0))</f>
        <v>0.012</v>
      </c>
      <c r="T4225" s="21" t="n">
        <f aca="false">ROUND(P4225*S4225,2)</f>
        <v>5.4</v>
      </c>
      <c r="U4225" s="21" t="n">
        <f aca="false">IF(T4225&lt;=10,1,IF(T4225&lt;=20,2,IF(T4225&lt;=30,3,IF(T4225&lt;=40,4,IF(T4225&lt;=50,5,IF(T4225&lt;=100,6,IF(T4225&lt;=250,7,8)))))))</f>
        <v>1</v>
      </c>
      <c r="V4225" s="21" t="n">
        <f aca="false">IF(AND(OR(Dashboard!$T$3="All",R4225=Dashboard!$T$3),OR(Dashboard!$T$4="All",D4225=Dashboard!$T$4)),1,0)</f>
        <v>1</v>
      </c>
      <c r="W4225" s="21" t="n">
        <f aca="false">IF(V4225=1,T4225+ROW()/10000000,0)</f>
        <v>5.4004225</v>
      </c>
    </row>
    <row r="4226" customFormat="false" ht="15" hidden="false" customHeight="false" outlineLevel="0" collapsed="false">
      <c r="A4226" s="0" t="n">
        <v>7018</v>
      </c>
      <c r="B4226" s="0" t="s">
        <v>8679</v>
      </c>
      <c r="C4226" s="0" t="n">
        <v>1</v>
      </c>
      <c r="D4226" s="0" t="s">
        <v>6924</v>
      </c>
      <c r="E4226" s="0" t="s">
        <v>10194</v>
      </c>
      <c r="F4226" s="0" t="s">
        <v>10119</v>
      </c>
      <c r="G4226" s="0" t="s">
        <v>10120</v>
      </c>
      <c r="H4226" s="0" t="s">
        <v>3142</v>
      </c>
      <c r="I4226" s="0" t="s">
        <v>2123</v>
      </c>
      <c r="J4226" s="0" t="s">
        <v>47</v>
      </c>
      <c r="K4226" s="0" t="s">
        <v>47</v>
      </c>
      <c r="L4226" s="0" t="s">
        <v>47</v>
      </c>
      <c r="M4226" s="0" t="s">
        <v>47</v>
      </c>
      <c r="N4226" s="0" t="n">
        <v>1</v>
      </c>
      <c r="O4226" s="0" t="n">
        <v>66</v>
      </c>
      <c r="P4226" s="0" t="n">
        <v>250</v>
      </c>
      <c r="Q4226" s="0" t="n">
        <v>1.9</v>
      </c>
      <c r="R4226" s="0" t="str">
        <f aca="false">INDEX(Lookup!$B$4:$B$18,MATCH(C4226,Lookup!$A$4:$A$18,0))</f>
        <v>India</v>
      </c>
      <c r="S4226" s="20" t="n">
        <f aca="false">INDEX(Lookup!$D$4:$D$18,MATCH(C4226,Lookup!$A$4:$A$18,0))</f>
        <v>0.012</v>
      </c>
      <c r="T4226" s="21" t="n">
        <f aca="false">ROUND(P4226*S4226,2)</f>
        <v>3</v>
      </c>
      <c r="U4226" s="21" t="n">
        <f aca="false">IF(T4226&lt;=10,1,IF(T4226&lt;=20,2,IF(T4226&lt;=30,3,IF(T4226&lt;=40,4,IF(T4226&lt;=50,5,IF(T4226&lt;=100,6,IF(T4226&lt;=250,7,8)))))))</f>
        <v>1</v>
      </c>
      <c r="V4226" s="21" t="n">
        <f aca="false">IF(AND(OR(Dashboard!$T$3="All",R4226=Dashboard!$T$3),OR(Dashboard!$T$4="All",D4226=Dashboard!$T$4)),1,0)</f>
        <v>1</v>
      </c>
      <c r="W4226" s="21" t="n">
        <f aca="false">IF(V4226=1,T4226+ROW()/10000000,0)</f>
        <v>3.0004226</v>
      </c>
    </row>
    <row r="4227" customFormat="false" ht="15" hidden="false" customHeight="false" outlineLevel="0" collapsed="false">
      <c r="A4227" s="0" t="n">
        <v>18446409</v>
      </c>
      <c r="B4227" s="0" t="s">
        <v>10195</v>
      </c>
      <c r="C4227" s="0" t="n">
        <v>1</v>
      </c>
      <c r="D4227" s="0" t="s">
        <v>6924</v>
      </c>
      <c r="E4227" s="0" t="s">
        <v>10120</v>
      </c>
      <c r="F4227" s="0" t="s">
        <v>10119</v>
      </c>
      <c r="G4227" s="0" t="s">
        <v>10120</v>
      </c>
      <c r="H4227" s="0" t="s">
        <v>2158</v>
      </c>
      <c r="I4227" s="0" t="s">
        <v>2123</v>
      </c>
      <c r="J4227" s="0" t="s">
        <v>47</v>
      </c>
      <c r="K4227" s="0" t="s">
        <v>46</v>
      </c>
      <c r="L4227" s="0" t="s">
        <v>47</v>
      </c>
      <c r="M4227" s="0" t="s">
        <v>47</v>
      </c>
      <c r="N4227" s="0" t="n">
        <v>2</v>
      </c>
      <c r="O4227" s="0" t="n">
        <v>22</v>
      </c>
      <c r="P4227" s="0" t="n">
        <v>700</v>
      </c>
      <c r="Q4227" s="0" t="n">
        <v>4.3</v>
      </c>
      <c r="R4227" s="0" t="str">
        <f aca="false">INDEX(Lookup!$B$4:$B$18,MATCH(C4227,Lookup!$A$4:$A$18,0))</f>
        <v>India</v>
      </c>
      <c r="S4227" s="20" t="n">
        <f aca="false">INDEX(Lookup!$D$4:$D$18,MATCH(C4227,Lookup!$A$4:$A$18,0))</f>
        <v>0.012</v>
      </c>
      <c r="T4227" s="21" t="n">
        <f aca="false">ROUND(P4227*S4227,2)</f>
        <v>8.4</v>
      </c>
      <c r="U4227" s="21" t="n">
        <f aca="false">IF(T4227&lt;=10,1,IF(T4227&lt;=20,2,IF(T4227&lt;=30,3,IF(T4227&lt;=40,4,IF(T4227&lt;=50,5,IF(T4227&lt;=100,6,IF(T4227&lt;=250,7,8)))))))</f>
        <v>1</v>
      </c>
      <c r="V4227" s="21" t="n">
        <f aca="false">IF(AND(OR(Dashboard!$T$3="All",R4227=Dashboard!$T$3),OR(Dashboard!$T$4="All",D4227=Dashboard!$T$4)),1,0)</f>
        <v>1</v>
      </c>
      <c r="W4227" s="21" t="n">
        <f aca="false">IF(V4227=1,T4227+ROW()/10000000,0)</f>
        <v>8.4004227</v>
      </c>
    </row>
    <row r="4228" customFormat="false" ht="15" hidden="false" customHeight="false" outlineLevel="0" collapsed="false">
      <c r="A4228" s="0" t="n">
        <v>7891</v>
      </c>
      <c r="B4228" s="0" t="s">
        <v>7094</v>
      </c>
      <c r="C4228" s="0" t="n">
        <v>1</v>
      </c>
      <c r="D4228" s="0" t="s">
        <v>6924</v>
      </c>
      <c r="E4228" s="0" t="s">
        <v>10196</v>
      </c>
      <c r="F4228" s="0" t="s">
        <v>10197</v>
      </c>
      <c r="G4228" s="0" t="s">
        <v>10198</v>
      </c>
      <c r="H4228" s="0" t="s">
        <v>3243</v>
      </c>
      <c r="I4228" s="0" t="s">
        <v>2123</v>
      </c>
      <c r="J4228" s="0" t="s">
        <v>47</v>
      </c>
      <c r="K4228" s="0" t="s">
        <v>47</v>
      </c>
      <c r="L4228" s="0" t="s">
        <v>47</v>
      </c>
      <c r="M4228" s="0" t="s">
        <v>47</v>
      </c>
      <c r="N4228" s="0" t="n">
        <v>1</v>
      </c>
      <c r="O4228" s="0" t="n">
        <v>15</v>
      </c>
      <c r="P4228" s="0" t="n">
        <v>150</v>
      </c>
      <c r="Q4228" s="0" t="n">
        <v>2.8</v>
      </c>
      <c r="R4228" s="0" t="str">
        <f aca="false">INDEX(Lookup!$B$4:$B$18,MATCH(C4228,Lookup!$A$4:$A$18,0))</f>
        <v>India</v>
      </c>
      <c r="S4228" s="20" t="n">
        <f aca="false">INDEX(Lookup!$D$4:$D$18,MATCH(C4228,Lookup!$A$4:$A$18,0))</f>
        <v>0.012</v>
      </c>
      <c r="T4228" s="21" t="n">
        <f aca="false">ROUND(P4228*S4228,2)</f>
        <v>1.8</v>
      </c>
      <c r="U4228" s="21" t="n">
        <f aca="false">IF(T4228&lt;=10,1,IF(T4228&lt;=20,2,IF(T4228&lt;=30,3,IF(T4228&lt;=40,4,IF(T4228&lt;=50,5,IF(T4228&lt;=100,6,IF(T4228&lt;=250,7,8)))))))</f>
        <v>1</v>
      </c>
      <c r="V4228" s="21" t="n">
        <f aca="false">IF(AND(OR(Dashboard!$T$3="All",R4228=Dashboard!$T$3),OR(Dashboard!$T$4="All",D4228=Dashboard!$T$4)),1,0)</f>
        <v>1</v>
      </c>
      <c r="W4228" s="21" t="n">
        <f aca="false">IF(V4228=1,T4228+ROW()/10000000,0)</f>
        <v>1.8004228</v>
      </c>
    </row>
    <row r="4229" customFormat="false" ht="15" hidden="false" customHeight="false" outlineLevel="0" collapsed="false">
      <c r="A4229" s="0" t="n">
        <v>304445</v>
      </c>
      <c r="B4229" s="0" t="s">
        <v>10199</v>
      </c>
      <c r="C4229" s="0" t="n">
        <v>1</v>
      </c>
      <c r="D4229" s="0" t="s">
        <v>6924</v>
      </c>
      <c r="E4229" s="0" t="s">
        <v>10200</v>
      </c>
      <c r="F4229" s="0" t="s">
        <v>10197</v>
      </c>
      <c r="G4229" s="0" t="s">
        <v>10198</v>
      </c>
      <c r="H4229" s="0" t="s">
        <v>2128</v>
      </c>
      <c r="I4229" s="0" t="s">
        <v>2123</v>
      </c>
      <c r="J4229" s="0" t="s">
        <v>47</v>
      </c>
      <c r="K4229" s="0" t="s">
        <v>46</v>
      </c>
      <c r="L4229" s="0" t="s">
        <v>47</v>
      </c>
      <c r="M4229" s="0" t="s">
        <v>47</v>
      </c>
      <c r="N4229" s="0" t="n">
        <v>1</v>
      </c>
      <c r="O4229" s="0" t="n">
        <v>30</v>
      </c>
      <c r="P4229" s="0" t="n">
        <v>300</v>
      </c>
      <c r="Q4229" s="0" t="n">
        <v>2.8</v>
      </c>
      <c r="R4229" s="0" t="str">
        <f aca="false">INDEX(Lookup!$B$4:$B$18,MATCH(C4229,Lookup!$A$4:$A$18,0))</f>
        <v>India</v>
      </c>
      <c r="S4229" s="20" t="n">
        <f aca="false">INDEX(Lookup!$D$4:$D$18,MATCH(C4229,Lookup!$A$4:$A$18,0))</f>
        <v>0.012</v>
      </c>
      <c r="T4229" s="21" t="n">
        <f aca="false">ROUND(P4229*S4229,2)</f>
        <v>3.6</v>
      </c>
      <c r="U4229" s="21" t="n">
        <f aca="false">IF(T4229&lt;=10,1,IF(T4229&lt;=20,2,IF(T4229&lt;=30,3,IF(T4229&lt;=40,4,IF(T4229&lt;=50,5,IF(T4229&lt;=100,6,IF(T4229&lt;=250,7,8)))))))</f>
        <v>1</v>
      </c>
      <c r="V4229" s="21" t="n">
        <f aca="false">IF(AND(OR(Dashboard!$T$3="All",R4229=Dashboard!$T$3),OR(Dashboard!$T$4="All",D4229=Dashboard!$T$4)),1,0)</f>
        <v>1</v>
      </c>
      <c r="W4229" s="21" t="n">
        <f aca="false">IF(V4229=1,T4229+ROW()/10000000,0)</f>
        <v>3.6004229</v>
      </c>
    </row>
    <row r="4230" customFormat="false" ht="15" hidden="false" customHeight="false" outlineLevel="0" collapsed="false">
      <c r="A4230" s="0" t="n">
        <v>18337922</v>
      </c>
      <c r="B4230" s="0" t="s">
        <v>10201</v>
      </c>
      <c r="C4230" s="0" t="n">
        <v>1</v>
      </c>
      <c r="D4230" s="0" t="s">
        <v>6924</v>
      </c>
      <c r="E4230" s="0" t="s">
        <v>10202</v>
      </c>
      <c r="F4230" s="0" t="s">
        <v>10197</v>
      </c>
      <c r="G4230" s="0" t="s">
        <v>10198</v>
      </c>
      <c r="H4230" s="0" t="s">
        <v>156</v>
      </c>
      <c r="I4230" s="0" t="s">
        <v>2123</v>
      </c>
      <c r="J4230" s="0" t="s">
        <v>47</v>
      </c>
      <c r="K4230" s="0" t="s">
        <v>47</v>
      </c>
      <c r="L4230" s="0" t="s">
        <v>47</v>
      </c>
      <c r="M4230" s="0" t="s">
        <v>47</v>
      </c>
      <c r="N4230" s="0" t="n">
        <v>1</v>
      </c>
      <c r="O4230" s="0" t="n">
        <v>7</v>
      </c>
      <c r="P4230" s="0" t="n">
        <v>400</v>
      </c>
      <c r="Q4230" s="0" t="n">
        <v>3.1</v>
      </c>
      <c r="R4230" s="0" t="str">
        <f aca="false">INDEX(Lookup!$B$4:$B$18,MATCH(C4230,Lookup!$A$4:$A$18,0))</f>
        <v>India</v>
      </c>
      <c r="S4230" s="20" t="n">
        <f aca="false">INDEX(Lookup!$D$4:$D$18,MATCH(C4230,Lookup!$A$4:$A$18,0))</f>
        <v>0.012</v>
      </c>
      <c r="T4230" s="21" t="n">
        <f aca="false">ROUND(P4230*S4230,2)</f>
        <v>4.8</v>
      </c>
      <c r="U4230" s="21" t="n">
        <f aca="false">IF(T4230&lt;=10,1,IF(T4230&lt;=20,2,IF(T4230&lt;=30,3,IF(T4230&lt;=40,4,IF(T4230&lt;=50,5,IF(T4230&lt;=100,6,IF(T4230&lt;=250,7,8)))))))</f>
        <v>1</v>
      </c>
      <c r="V4230" s="21" t="n">
        <f aca="false">IF(AND(OR(Dashboard!$T$3="All",R4230=Dashboard!$T$3),OR(Dashboard!$T$4="All",D4230=Dashboard!$T$4)),1,0)</f>
        <v>1</v>
      </c>
      <c r="W4230" s="21" t="n">
        <f aca="false">IF(V4230=1,T4230+ROW()/10000000,0)</f>
        <v>4.800423</v>
      </c>
    </row>
    <row r="4231" customFormat="false" ht="15" hidden="false" customHeight="false" outlineLevel="0" collapsed="false">
      <c r="A4231" s="0" t="n">
        <v>18357562</v>
      </c>
      <c r="B4231" s="0" t="s">
        <v>10203</v>
      </c>
      <c r="C4231" s="0" t="n">
        <v>1</v>
      </c>
      <c r="D4231" s="0" t="s">
        <v>6924</v>
      </c>
      <c r="E4231" s="0" t="s">
        <v>10204</v>
      </c>
      <c r="F4231" s="0" t="s">
        <v>10197</v>
      </c>
      <c r="G4231" s="0" t="s">
        <v>10198</v>
      </c>
      <c r="H4231" s="0" t="s">
        <v>2128</v>
      </c>
      <c r="I4231" s="0" t="s">
        <v>2123</v>
      </c>
      <c r="J4231" s="0" t="s">
        <v>47</v>
      </c>
      <c r="K4231" s="0" t="s">
        <v>47</v>
      </c>
      <c r="L4231" s="0" t="s">
        <v>47</v>
      </c>
      <c r="M4231" s="0" t="s">
        <v>47</v>
      </c>
      <c r="N4231" s="0" t="n">
        <v>1</v>
      </c>
      <c r="O4231" s="0" t="n">
        <v>4</v>
      </c>
      <c r="P4231" s="0" t="n">
        <v>250</v>
      </c>
      <c r="Q4231" s="0" t="n">
        <v>2.9</v>
      </c>
      <c r="R4231" s="0" t="str">
        <f aca="false">INDEX(Lookup!$B$4:$B$18,MATCH(C4231,Lookup!$A$4:$A$18,0))</f>
        <v>India</v>
      </c>
      <c r="S4231" s="20" t="n">
        <f aca="false">INDEX(Lookup!$D$4:$D$18,MATCH(C4231,Lookup!$A$4:$A$18,0))</f>
        <v>0.012</v>
      </c>
      <c r="T4231" s="21" t="n">
        <f aca="false">ROUND(P4231*S4231,2)</f>
        <v>3</v>
      </c>
      <c r="U4231" s="21" t="n">
        <f aca="false">IF(T4231&lt;=10,1,IF(T4231&lt;=20,2,IF(T4231&lt;=30,3,IF(T4231&lt;=40,4,IF(T4231&lt;=50,5,IF(T4231&lt;=100,6,IF(T4231&lt;=250,7,8)))))))</f>
        <v>1</v>
      </c>
      <c r="V4231" s="21" t="n">
        <f aca="false">IF(AND(OR(Dashboard!$T$3="All",R4231=Dashboard!$T$3),OR(Dashboard!$T$4="All",D4231=Dashboard!$T$4)),1,0)</f>
        <v>1</v>
      </c>
      <c r="W4231" s="21" t="n">
        <f aca="false">IF(V4231=1,T4231+ROW()/10000000,0)</f>
        <v>3.0004231</v>
      </c>
    </row>
    <row r="4232" customFormat="false" ht="15" hidden="false" customHeight="false" outlineLevel="0" collapsed="false">
      <c r="A4232" s="0" t="n">
        <v>9602</v>
      </c>
      <c r="B4232" s="0" t="s">
        <v>10205</v>
      </c>
      <c r="C4232" s="0" t="n">
        <v>1</v>
      </c>
      <c r="D4232" s="0" t="s">
        <v>6924</v>
      </c>
      <c r="E4232" s="0" t="s">
        <v>10206</v>
      </c>
      <c r="F4232" s="0" t="s">
        <v>10197</v>
      </c>
      <c r="G4232" s="0" t="s">
        <v>10198</v>
      </c>
      <c r="H4232" s="0" t="s">
        <v>2288</v>
      </c>
      <c r="I4232" s="0" t="s">
        <v>2123</v>
      </c>
      <c r="J4232" s="0" t="s">
        <v>47</v>
      </c>
      <c r="K4232" s="0" t="s">
        <v>46</v>
      </c>
      <c r="L4232" s="0" t="s">
        <v>47</v>
      </c>
      <c r="M4232" s="0" t="s">
        <v>47</v>
      </c>
      <c r="N4232" s="0" t="n">
        <v>1</v>
      </c>
      <c r="O4232" s="0" t="n">
        <v>45</v>
      </c>
      <c r="P4232" s="0" t="n">
        <v>400</v>
      </c>
      <c r="Q4232" s="0" t="n">
        <v>3.2</v>
      </c>
      <c r="R4232" s="0" t="str">
        <f aca="false">INDEX(Lookup!$B$4:$B$18,MATCH(C4232,Lookup!$A$4:$A$18,0))</f>
        <v>India</v>
      </c>
      <c r="S4232" s="20" t="n">
        <f aca="false">INDEX(Lookup!$D$4:$D$18,MATCH(C4232,Lookup!$A$4:$A$18,0))</f>
        <v>0.012</v>
      </c>
      <c r="T4232" s="21" t="n">
        <f aca="false">ROUND(P4232*S4232,2)</f>
        <v>4.8</v>
      </c>
      <c r="U4232" s="21" t="n">
        <f aca="false">IF(T4232&lt;=10,1,IF(T4232&lt;=20,2,IF(T4232&lt;=30,3,IF(T4232&lt;=40,4,IF(T4232&lt;=50,5,IF(T4232&lt;=100,6,IF(T4232&lt;=250,7,8)))))))</f>
        <v>1</v>
      </c>
      <c r="V4232" s="21" t="n">
        <f aca="false">IF(AND(OR(Dashboard!$T$3="All",R4232=Dashboard!$T$3),OR(Dashboard!$T$4="All",D4232=Dashboard!$T$4)),1,0)</f>
        <v>1</v>
      </c>
      <c r="W4232" s="21" t="n">
        <f aca="false">IF(V4232=1,T4232+ROW()/10000000,0)</f>
        <v>4.8004232</v>
      </c>
    </row>
    <row r="4233" customFormat="false" ht="15" hidden="false" customHeight="false" outlineLevel="0" collapsed="false">
      <c r="A4233" s="0" t="n">
        <v>310305</v>
      </c>
      <c r="B4233" s="0" t="s">
        <v>4996</v>
      </c>
      <c r="C4233" s="0" t="n">
        <v>1</v>
      </c>
      <c r="D4233" s="0" t="s">
        <v>6924</v>
      </c>
      <c r="E4233" s="0" t="s">
        <v>10207</v>
      </c>
      <c r="F4233" s="0" t="s">
        <v>10197</v>
      </c>
      <c r="G4233" s="0" t="s">
        <v>10198</v>
      </c>
      <c r="H4233" s="0" t="s">
        <v>69</v>
      </c>
      <c r="I4233" s="0" t="s">
        <v>2123</v>
      </c>
      <c r="J4233" s="0" t="s">
        <v>47</v>
      </c>
      <c r="K4233" s="0" t="s">
        <v>46</v>
      </c>
      <c r="L4233" s="0" t="s">
        <v>47</v>
      </c>
      <c r="M4233" s="0" t="s">
        <v>47</v>
      </c>
      <c r="N4233" s="0" t="n">
        <v>1</v>
      </c>
      <c r="O4233" s="0" t="n">
        <v>16</v>
      </c>
      <c r="P4233" s="0" t="n">
        <v>400</v>
      </c>
      <c r="Q4233" s="0" t="n">
        <v>3</v>
      </c>
      <c r="R4233" s="0" t="str">
        <f aca="false">INDEX(Lookup!$B$4:$B$18,MATCH(C4233,Lookup!$A$4:$A$18,0))</f>
        <v>India</v>
      </c>
      <c r="S4233" s="20" t="n">
        <f aca="false">INDEX(Lookup!$D$4:$D$18,MATCH(C4233,Lookup!$A$4:$A$18,0))</f>
        <v>0.012</v>
      </c>
      <c r="T4233" s="21" t="n">
        <f aca="false">ROUND(P4233*S4233,2)</f>
        <v>4.8</v>
      </c>
      <c r="U4233" s="21" t="n">
        <f aca="false">IF(T4233&lt;=10,1,IF(T4233&lt;=20,2,IF(T4233&lt;=30,3,IF(T4233&lt;=40,4,IF(T4233&lt;=50,5,IF(T4233&lt;=100,6,IF(T4233&lt;=250,7,8)))))))</f>
        <v>1</v>
      </c>
      <c r="V4233" s="21" t="n">
        <f aca="false">IF(AND(OR(Dashboard!$T$3="All",R4233=Dashboard!$T$3),OR(Dashboard!$T$4="All",D4233=Dashboard!$T$4)),1,0)</f>
        <v>1</v>
      </c>
      <c r="W4233" s="21" t="n">
        <f aca="false">IF(V4233=1,T4233+ROW()/10000000,0)</f>
        <v>4.8004233</v>
      </c>
    </row>
    <row r="4234" customFormat="false" ht="15" hidden="false" customHeight="false" outlineLevel="0" collapsed="false">
      <c r="A4234" s="0" t="n">
        <v>18025100</v>
      </c>
      <c r="B4234" s="0" t="s">
        <v>10208</v>
      </c>
      <c r="C4234" s="0" t="n">
        <v>1</v>
      </c>
      <c r="D4234" s="0" t="s">
        <v>6924</v>
      </c>
      <c r="E4234" s="0" t="s">
        <v>10209</v>
      </c>
      <c r="F4234" s="0" t="s">
        <v>10197</v>
      </c>
      <c r="G4234" s="0" t="s">
        <v>10198</v>
      </c>
      <c r="H4234" s="0" t="s">
        <v>3129</v>
      </c>
      <c r="I4234" s="0" t="s">
        <v>2123</v>
      </c>
      <c r="J4234" s="0" t="s">
        <v>47</v>
      </c>
      <c r="K4234" s="0" t="s">
        <v>46</v>
      </c>
      <c r="L4234" s="0" t="s">
        <v>47</v>
      </c>
      <c r="M4234" s="0" t="s">
        <v>47</v>
      </c>
      <c r="N4234" s="0" t="n">
        <v>1</v>
      </c>
      <c r="O4234" s="0" t="n">
        <v>5</v>
      </c>
      <c r="P4234" s="0" t="n">
        <v>450</v>
      </c>
      <c r="Q4234" s="0" t="n">
        <v>2.8</v>
      </c>
      <c r="R4234" s="0" t="str">
        <f aca="false">INDEX(Lookup!$B$4:$B$18,MATCH(C4234,Lookup!$A$4:$A$18,0))</f>
        <v>India</v>
      </c>
      <c r="S4234" s="20" t="n">
        <f aca="false">INDEX(Lookup!$D$4:$D$18,MATCH(C4234,Lookup!$A$4:$A$18,0))</f>
        <v>0.012</v>
      </c>
      <c r="T4234" s="21" t="n">
        <f aca="false">ROUND(P4234*S4234,2)</f>
        <v>5.4</v>
      </c>
      <c r="U4234" s="21" t="n">
        <f aca="false">IF(T4234&lt;=10,1,IF(T4234&lt;=20,2,IF(T4234&lt;=30,3,IF(T4234&lt;=40,4,IF(T4234&lt;=50,5,IF(T4234&lt;=100,6,IF(T4234&lt;=250,7,8)))))))</f>
        <v>1</v>
      </c>
      <c r="V4234" s="21" t="n">
        <f aca="false">IF(AND(OR(Dashboard!$T$3="All",R4234=Dashboard!$T$3),OR(Dashboard!$T$4="All",D4234=Dashboard!$T$4)),1,0)</f>
        <v>1</v>
      </c>
      <c r="W4234" s="21" t="n">
        <f aca="false">IF(V4234=1,T4234+ROW()/10000000,0)</f>
        <v>5.4004234</v>
      </c>
    </row>
    <row r="4235" customFormat="false" ht="15" hidden="false" customHeight="false" outlineLevel="0" collapsed="false">
      <c r="A4235" s="0" t="n">
        <v>18355110</v>
      </c>
      <c r="B4235" s="0" t="s">
        <v>10210</v>
      </c>
      <c r="C4235" s="0" t="n">
        <v>1</v>
      </c>
      <c r="D4235" s="0" t="s">
        <v>6924</v>
      </c>
      <c r="E4235" s="0" t="s">
        <v>10211</v>
      </c>
      <c r="F4235" s="0" t="s">
        <v>10197</v>
      </c>
      <c r="G4235" s="0" t="s">
        <v>10198</v>
      </c>
      <c r="H4235" s="0" t="s">
        <v>2359</v>
      </c>
      <c r="I4235" s="0" t="s">
        <v>2123</v>
      </c>
      <c r="J4235" s="0" t="s">
        <v>47</v>
      </c>
      <c r="K4235" s="0" t="s">
        <v>46</v>
      </c>
      <c r="L4235" s="0" t="s">
        <v>47</v>
      </c>
      <c r="M4235" s="0" t="s">
        <v>47</v>
      </c>
      <c r="N4235" s="0" t="n">
        <v>2</v>
      </c>
      <c r="O4235" s="0" t="n">
        <v>7</v>
      </c>
      <c r="P4235" s="0" t="n">
        <v>500</v>
      </c>
      <c r="Q4235" s="0" t="n">
        <v>2.7</v>
      </c>
      <c r="R4235" s="0" t="str">
        <f aca="false">INDEX(Lookup!$B$4:$B$18,MATCH(C4235,Lookup!$A$4:$A$18,0))</f>
        <v>India</v>
      </c>
      <c r="S4235" s="20" t="n">
        <f aca="false">INDEX(Lookup!$D$4:$D$18,MATCH(C4235,Lookup!$A$4:$A$18,0))</f>
        <v>0.012</v>
      </c>
      <c r="T4235" s="21" t="n">
        <f aca="false">ROUND(P4235*S4235,2)</f>
        <v>6</v>
      </c>
      <c r="U4235" s="21" t="n">
        <f aca="false">IF(T4235&lt;=10,1,IF(T4235&lt;=20,2,IF(T4235&lt;=30,3,IF(T4235&lt;=40,4,IF(T4235&lt;=50,5,IF(T4235&lt;=100,6,IF(T4235&lt;=250,7,8)))))))</f>
        <v>1</v>
      </c>
      <c r="V4235" s="21" t="n">
        <f aca="false">IF(AND(OR(Dashboard!$T$3="All",R4235=Dashboard!$T$3),OR(Dashboard!$T$4="All",D4235=Dashboard!$T$4)),1,0)</f>
        <v>1</v>
      </c>
      <c r="W4235" s="21" t="n">
        <f aca="false">IF(V4235=1,T4235+ROW()/10000000,0)</f>
        <v>6.0004235</v>
      </c>
    </row>
    <row r="4236" customFormat="false" ht="15" hidden="false" customHeight="false" outlineLevel="0" collapsed="false">
      <c r="A4236" s="0" t="n">
        <v>18322676</v>
      </c>
      <c r="B4236" s="0" t="s">
        <v>3011</v>
      </c>
      <c r="C4236" s="0" t="n">
        <v>1</v>
      </c>
      <c r="D4236" s="0" t="s">
        <v>6924</v>
      </c>
      <c r="E4236" s="0" t="s">
        <v>10212</v>
      </c>
      <c r="F4236" s="0" t="s">
        <v>10197</v>
      </c>
      <c r="G4236" s="0" t="s">
        <v>10198</v>
      </c>
      <c r="H4236" s="0" t="s">
        <v>3015</v>
      </c>
      <c r="I4236" s="0" t="s">
        <v>2123</v>
      </c>
      <c r="J4236" s="0" t="s">
        <v>47</v>
      </c>
      <c r="K4236" s="0" t="s">
        <v>47</v>
      </c>
      <c r="L4236" s="0" t="s">
        <v>47</v>
      </c>
      <c r="M4236" s="0" t="s">
        <v>47</v>
      </c>
      <c r="N4236" s="0" t="n">
        <v>1</v>
      </c>
      <c r="O4236" s="0" t="n">
        <v>9</v>
      </c>
      <c r="P4236" s="0" t="n">
        <v>400</v>
      </c>
      <c r="Q4236" s="0" t="n">
        <v>3.1</v>
      </c>
      <c r="R4236" s="0" t="str">
        <f aca="false">INDEX(Lookup!$B$4:$B$18,MATCH(C4236,Lookup!$A$4:$A$18,0))</f>
        <v>India</v>
      </c>
      <c r="S4236" s="20" t="n">
        <f aca="false">INDEX(Lookup!$D$4:$D$18,MATCH(C4236,Lookup!$A$4:$A$18,0))</f>
        <v>0.012</v>
      </c>
      <c r="T4236" s="21" t="n">
        <f aca="false">ROUND(P4236*S4236,2)</f>
        <v>4.8</v>
      </c>
      <c r="U4236" s="21" t="n">
        <f aca="false">IF(T4236&lt;=10,1,IF(T4236&lt;=20,2,IF(T4236&lt;=30,3,IF(T4236&lt;=40,4,IF(T4236&lt;=50,5,IF(T4236&lt;=100,6,IF(T4236&lt;=250,7,8)))))))</f>
        <v>1</v>
      </c>
      <c r="V4236" s="21" t="n">
        <f aca="false">IF(AND(OR(Dashboard!$T$3="All",R4236=Dashboard!$T$3),OR(Dashboard!$T$4="All",D4236=Dashboard!$T$4)),1,0)</f>
        <v>1</v>
      </c>
      <c r="W4236" s="21" t="n">
        <f aca="false">IF(V4236=1,T4236+ROW()/10000000,0)</f>
        <v>4.8004236</v>
      </c>
    </row>
    <row r="4237" customFormat="false" ht="15" hidden="false" customHeight="false" outlineLevel="0" collapsed="false">
      <c r="A4237" s="0" t="n">
        <v>308488</v>
      </c>
      <c r="B4237" s="0" t="s">
        <v>2973</v>
      </c>
      <c r="C4237" s="0" t="n">
        <v>1</v>
      </c>
      <c r="D4237" s="0" t="s">
        <v>6924</v>
      </c>
      <c r="E4237" s="0" t="s">
        <v>10213</v>
      </c>
      <c r="F4237" s="0" t="s">
        <v>10197</v>
      </c>
      <c r="G4237" s="0" t="s">
        <v>10198</v>
      </c>
      <c r="H4237" s="0" t="s">
        <v>2975</v>
      </c>
      <c r="I4237" s="0" t="s">
        <v>2123</v>
      </c>
      <c r="J4237" s="0" t="s">
        <v>47</v>
      </c>
      <c r="K4237" s="0" t="s">
        <v>47</v>
      </c>
      <c r="L4237" s="0" t="s">
        <v>47</v>
      </c>
      <c r="M4237" s="0" t="s">
        <v>47</v>
      </c>
      <c r="N4237" s="0" t="n">
        <v>1</v>
      </c>
      <c r="O4237" s="0" t="n">
        <v>15</v>
      </c>
      <c r="P4237" s="0" t="n">
        <v>350</v>
      </c>
      <c r="Q4237" s="0" t="n">
        <v>3.1</v>
      </c>
      <c r="R4237" s="0" t="str">
        <f aca="false">INDEX(Lookup!$B$4:$B$18,MATCH(C4237,Lookup!$A$4:$A$18,0))</f>
        <v>India</v>
      </c>
      <c r="S4237" s="20" t="n">
        <f aca="false">INDEX(Lookup!$D$4:$D$18,MATCH(C4237,Lookup!$A$4:$A$18,0))</f>
        <v>0.012</v>
      </c>
      <c r="T4237" s="21" t="n">
        <f aca="false">ROUND(P4237*S4237,2)</f>
        <v>4.2</v>
      </c>
      <c r="U4237" s="21" t="n">
        <f aca="false">IF(T4237&lt;=10,1,IF(T4237&lt;=20,2,IF(T4237&lt;=30,3,IF(T4237&lt;=40,4,IF(T4237&lt;=50,5,IF(T4237&lt;=100,6,IF(T4237&lt;=250,7,8)))))))</f>
        <v>1</v>
      </c>
      <c r="V4237" s="21" t="n">
        <f aca="false">IF(AND(OR(Dashboard!$T$3="All",R4237=Dashboard!$T$3),OR(Dashboard!$T$4="All",D4237=Dashboard!$T$4)),1,0)</f>
        <v>1</v>
      </c>
      <c r="W4237" s="21" t="n">
        <f aca="false">IF(V4237=1,T4237+ROW()/10000000,0)</f>
        <v>4.2004237</v>
      </c>
    </row>
    <row r="4238" customFormat="false" ht="15" hidden="false" customHeight="false" outlineLevel="0" collapsed="false">
      <c r="A4238" s="0" t="n">
        <v>7874</v>
      </c>
      <c r="B4238" s="0" t="s">
        <v>10214</v>
      </c>
      <c r="C4238" s="0" t="n">
        <v>1</v>
      </c>
      <c r="D4238" s="0" t="s">
        <v>6924</v>
      </c>
      <c r="E4238" s="0" t="s">
        <v>10215</v>
      </c>
      <c r="F4238" s="0" t="s">
        <v>10197</v>
      </c>
      <c r="G4238" s="0" t="s">
        <v>10198</v>
      </c>
      <c r="H4238" s="0" t="s">
        <v>10216</v>
      </c>
      <c r="I4238" s="0" t="s">
        <v>2123</v>
      </c>
      <c r="J4238" s="0" t="s">
        <v>47</v>
      </c>
      <c r="K4238" s="0" t="s">
        <v>47</v>
      </c>
      <c r="L4238" s="0" t="s">
        <v>47</v>
      </c>
      <c r="M4238" s="0" t="s">
        <v>47</v>
      </c>
      <c r="N4238" s="0" t="n">
        <v>1</v>
      </c>
      <c r="O4238" s="0" t="n">
        <v>25</v>
      </c>
      <c r="P4238" s="0" t="n">
        <v>450</v>
      </c>
      <c r="Q4238" s="0" t="n">
        <v>2.8</v>
      </c>
      <c r="R4238" s="0" t="str">
        <f aca="false">INDEX(Lookup!$B$4:$B$18,MATCH(C4238,Lookup!$A$4:$A$18,0))</f>
        <v>India</v>
      </c>
      <c r="S4238" s="20" t="n">
        <f aca="false">INDEX(Lookup!$D$4:$D$18,MATCH(C4238,Lookup!$A$4:$A$18,0))</f>
        <v>0.012</v>
      </c>
      <c r="T4238" s="21" t="n">
        <f aca="false">ROUND(P4238*S4238,2)</f>
        <v>5.4</v>
      </c>
      <c r="U4238" s="21" t="n">
        <f aca="false">IF(T4238&lt;=10,1,IF(T4238&lt;=20,2,IF(T4238&lt;=30,3,IF(T4238&lt;=40,4,IF(T4238&lt;=50,5,IF(T4238&lt;=100,6,IF(T4238&lt;=250,7,8)))))))</f>
        <v>1</v>
      </c>
      <c r="V4238" s="21" t="n">
        <f aca="false">IF(AND(OR(Dashboard!$T$3="All",R4238=Dashboard!$T$3),OR(Dashboard!$T$4="All",D4238=Dashboard!$T$4)),1,0)</f>
        <v>1</v>
      </c>
      <c r="W4238" s="21" t="n">
        <f aca="false">IF(V4238=1,T4238+ROW()/10000000,0)</f>
        <v>5.4004238</v>
      </c>
    </row>
    <row r="4239" customFormat="false" ht="15" hidden="false" customHeight="false" outlineLevel="0" collapsed="false">
      <c r="A4239" s="0" t="n">
        <v>18313115</v>
      </c>
      <c r="B4239" s="0" t="s">
        <v>10217</v>
      </c>
      <c r="C4239" s="0" t="n">
        <v>1</v>
      </c>
      <c r="D4239" s="0" t="s">
        <v>6924</v>
      </c>
      <c r="E4239" s="0" t="s">
        <v>10218</v>
      </c>
      <c r="F4239" s="0" t="s">
        <v>10197</v>
      </c>
      <c r="G4239" s="0" t="s">
        <v>10198</v>
      </c>
      <c r="H4239" s="0" t="s">
        <v>4128</v>
      </c>
      <c r="I4239" s="0" t="s">
        <v>2123</v>
      </c>
      <c r="J4239" s="0" t="s">
        <v>47</v>
      </c>
      <c r="K4239" s="0" t="s">
        <v>47</v>
      </c>
      <c r="L4239" s="0" t="s">
        <v>47</v>
      </c>
      <c r="M4239" s="0" t="s">
        <v>47</v>
      </c>
      <c r="N4239" s="0" t="n">
        <v>1</v>
      </c>
      <c r="O4239" s="0" t="n">
        <v>10</v>
      </c>
      <c r="P4239" s="0" t="n">
        <v>200</v>
      </c>
      <c r="Q4239" s="0" t="n">
        <v>3.2</v>
      </c>
      <c r="R4239" s="0" t="str">
        <f aca="false">INDEX(Lookup!$B$4:$B$18,MATCH(C4239,Lookup!$A$4:$A$18,0))</f>
        <v>India</v>
      </c>
      <c r="S4239" s="20" t="n">
        <f aca="false">INDEX(Lookup!$D$4:$D$18,MATCH(C4239,Lookup!$A$4:$A$18,0))</f>
        <v>0.012</v>
      </c>
      <c r="T4239" s="21" t="n">
        <f aca="false">ROUND(P4239*S4239,2)</f>
        <v>2.4</v>
      </c>
      <c r="U4239" s="21" t="n">
        <f aca="false">IF(T4239&lt;=10,1,IF(T4239&lt;=20,2,IF(T4239&lt;=30,3,IF(T4239&lt;=40,4,IF(T4239&lt;=50,5,IF(T4239&lt;=100,6,IF(T4239&lt;=250,7,8)))))))</f>
        <v>1</v>
      </c>
      <c r="V4239" s="21" t="n">
        <f aca="false">IF(AND(OR(Dashboard!$T$3="All",R4239=Dashboard!$T$3),OR(Dashboard!$T$4="All",D4239=Dashboard!$T$4)),1,0)</f>
        <v>1</v>
      </c>
      <c r="W4239" s="21" t="n">
        <f aca="false">IF(V4239=1,T4239+ROW()/10000000,0)</f>
        <v>2.4004239</v>
      </c>
    </row>
    <row r="4240" customFormat="false" ht="15" hidden="false" customHeight="false" outlineLevel="0" collapsed="false">
      <c r="A4240" s="0" t="n">
        <v>302514</v>
      </c>
      <c r="B4240" s="0" t="s">
        <v>10219</v>
      </c>
      <c r="C4240" s="0" t="n">
        <v>1</v>
      </c>
      <c r="D4240" s="0" t="s">
        <v>6924</v>
      </c>
      <c r="E4240" s="0" t="s">
        <v>10220</v>
      </c>
      <c r="F4240" s="0" t="s">
        <v>10197</v>
      </c>
      <c r="G4240" s="0" t="s">
        <v>10198</v>
      </c>
      <c r="H4240" s="0" t="s">
        <v>3243</v>
      </c>
      <c r="I4240" s="0" t="s">
        <v>2123</v>
      </c>
      <c r="J4240" s="0" t="s">
        <v>47</v>
      </c>
      <c r="K4240" s="0" t="s">
        <v>47</v>
      </c>
      <c r="L4240" s="0" t="s">
        <v>47</v>
      </c>
      <c r="M4240" s="0" t="s">
        <v>47</v>
      </c>
      <c r="N4240" s="0" t="n">
        <v>1</v>
      </c>
      <c r="O4240" s="0" t="n">
        <v>42</v>
      </c>
      <c r="P4240" s="0" t="n">
        <v>200</v>
      </c>
      <c r="Q4240" s="0" t="n">
        <v>3.1</v>
      </c>
      <c r="R4240" s="0" t="str">
        <f aca="false">INDEX(Lookup!$B$4:$B$18,MATCH(C4240,Lookup!$A$4:$A$18,0))</f>
        <v>India</v>
      </c>
      <c r="S4240" s="20" t="n">
        <f aca="false">INDEX(Lookup!$D$4:$D$18,MATCH(C4240,Lookup!$A$4:$A$18,0))</f>
        <v>0.012</v>
      </c>
      <c r="T4240" s="21" t="n">
        <f aca="false">ROUND(P4240*S4240,2)</f>
        <v>2.4</v>
      </c>
      <c r="U4240" s="21" t="n">
        <f aca="false">IF(T4240&lt;=10,1,IF(T4240&lt;=20,2,IF(T4240&lt;=30,3,IF(T4240&lt;=40,4,IF(T4240&lt;=50,5,IF(T4240&lt;=100,6,IF(T4240&lt;=250,7,8)))))))</f>
        <v>1</v>
      </c>
      <c r="V4240" s="21" t="n">
        <f aca="false">IF(AND(OR(Dashboard!$T$3="All",R4240=Dashboard!$T$3),OR(Dashboard!$T$4="All",D4240=Dashboard!$T$4)),1,0)</f>
        <v>1</v>
      </c>
      <c r="W4240" s="21" t="n">
        <f aca="false">IF(V4240=1,T4240+ROW()/10000000,0)</f>
        <v>2.400424</v>
      </c>
    </row>
    <row r="4241" customFormat="false" ht="15" hidden="false" customHeight="false" outlineLevel="0" collapsed="false">
      <c r="A4241" s="0" t="n">
        <v>9573</v>
      </c>
      <c r="B4241" s="0" t="s">
        <v>2296</v>
      </c>
      <c r="C4241" s="0" t="n">
        <v>1</v>
      </c>
      <c r="D4241" s="0" t="s">
        <v>6924</v>
      </c>
      <c r="E4241" s="0" t="s">
        <v>10221</v>
      </c>
      <c r="F4241" s="0" t="s">
        <v>10197</v>
      </c>
      <c r="G4241" s="0" t="s">
        <v>10198</v>
      </c>
      <c r="H4241" s="0" t="s">
        <v>1898</v>
      </c>
      <c r="I4241" s="0" t="s">
        <v>2123</v>
      </c>
      <c r="J4241" s="0" t="s">
        <v>47</v>
      </c>
      <c r="K4241" s="0" t="s">
        <v>46</v>
      </c>
      <c r="L4241" s="0" t="s">
        <v>47</v>
      </c>
      <c r="M4241" s="0" t="s">
        <v>47</v>
      </c>
      <c r="N4241" s="0" t="n">
        <v>2</v>
      </c>
      <c r="O4241" s="0" t="n">
        <v>62</v>
      </c>
      <c r="P4241" s="0" t="n">
        <v>500</v>
      </c>
      <c r="Q4241" s="0" t="n">
        <v>3.4</v>
      </c>
      <c r="R4241" s="0" t="str">
        <f aca="false">INDEX(Lookup!$B$4:$B$18,MATCH(C4241,Lookup!$A$4:$A$18,0))</f>
        <v>India</v>
      </c>
      <c r="S4241" s="20" t="n">
        <f aca="false">INDEX(Lookup!$D$4:$D$18,MATCH(C4241,Lookup!$A$4:$A$18,0))</f>
        <v>0.012</v>
      </c>
      <c r="T4241" s="21" t="n">
        <f aca="false">ROUND(P4241*S4241,2)</f>
        <v>6</v>
      </c>
      <c r="U4241" s="21" t="n">
        <f aca="false">IF(T4241&lt;=10,1,IF(T4241&lt;=20,2,IF(T4241&lt;=30,3,IF(T4241&lt;=40,4,IF(T4241&lt;=50,5,IF(T4241&lt;=100,6,IF(T4241&lt;=250,7,8)))))))</f>
        <v>1</v>
      </c>
      <c r="V4241" s="21" t="n">
        <f aca="false">IF(AND(OR(Dashboard!$T$3="All",R4241=Dashboard!$T$3),OR(Dashboard!$T$4="All",D4241=Dashboard!$T$4)),1,0)</f>
        <v>1</v>
      </c>
      <c r="W4241" s="21" t="n">
        <f aca="false">IF(V4241=1,T4241+ROW()/10000000,0)</f>
        <v>6.0004241</v>
      </c>
    </row>
    <row r="4242" customFormat="false" ht="15" hidden="false" customHeight="false" outlineLevel="0" collapsed="false">
      <c r="A4242" s="0" t="n">
        <v>7892</v>
      </c>
      <c r="B4242" s="0" t="s">
        <v>10222</v>
      </c>
      <c r="C4242" s="0" t="n">
        <v>1</v>
      </c>
      <c r="D4242" s="0" t="s">
        <v>6924</v>
      </c>
      <c r="E4242" s="0" t="s">
        <v>10223</v>
      </c>
      <c r="F4242" s="0" t="s">
        <v>10197</v>
      </c>
      <c r="G4242" s="0" t="s">
        <v>10198</v>
      </c>
      <c r="H4242" s="0" t="s">
        <v>3142</v>
      </c>
      <c r="I4242" s="0" t="s">
        <v>2123</v>
      </c>
      <c r="J4242" s="0" t="s">
        <v>47</v>
      </c>
      <c r="K4242" s="0" t="s">
        <v>47</v>
      </c>
      <c r="L4242" s="0" t="s">
        <v>47</v>
      </c>
      <c r="M4242" s="0" t="s">
        <v>47</v>
      </c>
      <c r="N4242" s="0" t="n">
        <v>1</v>
      </c>
      <c r="O4242" s="0" t="n">
        <v>17</v>
      </c>
      <c r="P4242" s="0" t="n">
        <v>100</v>
      </c>
      <c r="Q4242" s="0" t="n">
        <v>2.6</v>
      </c>
      <c r="R4242" s="0" t="str">
        <f aca="false">INDEX(Lookup!$B$4:$B$18,MATCH(C4242,Lookup!$A$4:$A$18,0))</f>
        <v>India</v>
      </c>
      <c r="S4242" s="20" t="n">
        <f aca="false">INDEX(Lookup!$D$4:$D$18,MATCH(C4242,Lookup!$A$4:$A$18,0))</f>
        <v>0.012</v>
      </c>
      <c r="T4242" s="21" t="n">
        <f aca="false">ROUND(P4242*S4242,2)</f>
        <v>1.2</v>
      </c>
      <c r="U4242" s="21" t="n">
        <f aca="false">IF(T4242&lt;=10,1,IF(T4242&lt;=20,2,IF(T4242&lt;=30,3,IF(T4242&lt;=40,4,IF(T4242&lt;=50,5,IF(T4242&lt;=100,6,IF(T4242&lt;=250,7,8)))))))</f>
        <v>1</v>
      </c>
      <c r="V4242" s="21" t="n">
        <f aca="false">IF(AND(OR(Dashboard!$T$3="All",R4242=Dashboard!$T$3),OR(Dashboard!$T$4="All",D4242=Dashboard!$T$4)),1,0)</f>
        <v>1</v>
      </c>
      <c r="W4242" s="21" t="n">
        <f aca="false">IF(V4242=1,T4242+ROW()/10000000,0)</f>
        <v>1.2004242</v>
      </c>
    </row>
    <row r="4243" customFormat="false" ht="15" hidden="false" customHeight="false" outlineLevel="0" collapsed="false">
      <c r="A4243" s="0" t="n">
        <v>9568</v>
      </c>
      <c r="B4243" s="0" t="s">
        <v>10224</v>
      </c>
      <c r="C4243" s="0" t="n">
        <v>1</v>
      </c>
      <c r="D4243" s="0" t="s">
        <v>6924</v>
      </c>
      <c r="E4243" s="0" t="s">
        <v>10225</v>
      </c>
      <c r="F4243" s="0" t="s">
        <v>10197</v>
      </c>
      <c r="G4243" s="0" t="s">
        <v>10198</v>
      </c>
      <c r="H4243" s="0" t="s">
        <v>2122</v>
      </c>
      <c r="I4243" s="0" t="s">
        <v>2123</v>
      </c>
      <c r="J4243" s="0" t="s">
        <v>47</v>
      </c>
      <c r="K4243" s="0" t="s">
        <v>47</v>
      </c>
      <c r="L4243" s="0" t="s">
        <v>47</v>
      </c>
      <c r="M4243" s="0" t="s">
        <v>47</v>
      </c>
      <c r="N4243" s="0" t="n">
        <v>1</v>
      </c>
      <c r="O4243" s="0" t="n">
        <v>7</v>
      </c>
      <c r="P4243" s="0" t="n">
        <v>450</v>
      </c>
      <c r="Q4243" s="0" t="n">
        <v>2.9</v>
      </c>
      <c r="R4243" s="0" t="str">
        <f aca="false">INDEX(Lookup!$B$4:$B$18,MATCH(C4243,Lookup!$A$4:$A$18,0))</f>
        <v>India</v>
      </c>
      <c r="S4243" s="20" t="n">
        <f aca="false">INDEX(Lookup!$D$4:$D$18,MATCH(C4243,Lookup!$A$4:$A$18,0))</f>
        <v>0.012</v>
      </c>
      <c r="T4243" s="21" t="n">
        <f aca="false">ROUND(P4243*S4243,2)</f>
        <v>5.4</v>
      </c>
      <c r="U4243" s="21" t="n">
        <f aca="false">IF(T4243&lt;=10,1,IF(T4243&lt;=20,2,IF(T4243&lt;=30,3,IF(T4243&lt;=40,4,IF(T4243&lt;=50,5,IF(T4243&lt;=100,6,IF(T4243&lt;=250,7,8)))))))</f>
        <v>1</v>
      </c>
      <c r="V4243" s="21" t="n">
        <f aca="false">IF(AND(OR(Dashboard!$T$3="All",R4243=Dashboard!$T$3),OR(Dashboard!$T$4="All",D4243=Dashboard!$T$4)),1,0)</f>
        <v>1</v>
      </c>
      <c r="W4243" s="21" t="n">
        <f aca="false">IF(V4243=1,T4243+ROW()/10000000,0)</f>
        <v>5.4004243</v>
      </c>
    </row>
    <row r="4244" customFormat="false" ht="15" hidden="false" customHeight="false" outlineLevel="0" collapsed="false">
      <c r="A4244" s="0" t="n">
        <v>3681</v>
      </c>
      <c r="B4244" s="0" t="s">
        <v>10226</v>
      </c>
      <c r="C4244" s="0" t="n">
        <v>1</v>
      </c>
      <c r="D4244" s="0" t="s">
        <v>6924</v>
      </c>
      <c r="E4244" s="0" t="s">
        <v>10227</v>
      </c>
      <c r="F4244" s="0" t="s">
        <v>10197</v>
      </c>
      <c r="G4244" s="0" t="s">
        <v>10198</v>
      </c>
      <c r="H4244" s="0" t="s">
        <v>3119</v>
      </c>
      <c r="I4244" s="0" t="s">
        <v>2123</v>
      </c>
      <c r="J4244" s="0" t="s">
        <v>47</v>
      </c>
      <c r="K4244" s="0" t="s">
        <v>46</v>
      </c>
      <c r="L4244" s="0" t="s">
        <v>47</v>
      </c>
      <c r="M4244" s="0" t="s">
        <v>47</v>
      </c>
      <c r="N4244" s="0" t="n">
        <v>2</v>
      </c>
      <c r="O4244" s="0" t="n">
        <v>9</v>
      </c>
      <c r="P4244" s="0" t="n">
        <v>500</v>
      </c>
      <c r="Q4244" s="0" t="n">
        <v>2.6</v>
      </c>
      <c r="R4244" s="0" t="str">
        <f aca="false">INDEX(Lookup!$B$4:$B$18,MATCH(C4244,Lookup!$A$4:$A$18,0))</f>
        <v>India</v>
      </c>
      <c r="S4244" s="20" t="n">
        <f aca="false">INDEX(Lookup!$D$4:$D$18,MATCH(C4244,Lookup!$A$4:$A$18,0))</f>
        <v>0.012</v>
      </c>
      <c r="T4244" s="21" t="n">
        <f aca="false">ROUND(P4244*S4244,2)</f>
        <v>6</v>
      </c>
      <c r="U4244" s="21" t="n">
        <f aca="false">IF(T4244&lt;=10,1,IF(T4244&lt;=20,2,IF(T4244&lt;=30,3,IF(T4244&lt;=40,4,IF(T4244&lt;=50,5,IF(T4244&lt;=100,6,IF(T4244&lt;=250,7,8)))))))</f>
        <v>1</v>
      </c>
      <c r="V4244" s="21" t="n">
        <f aca="false">IF(AND(OR(Dashboard!$T$3="All",R4244=Dashboard!$T$3),OR(Dashboard!$T$4="All",D4244=Dashboard!$T$4)),1,0)</f>
        <v>1</v>
      </c>
      <c r="W4244" s="21" t="n">
        <f aca="false">IF(V4244=1,T4244+ROW()/10000000,0)</f>
        <v>6.0004244</v>
      </c>
    </row>
    <row r="4245" customFormat="false" ht="15" hidden="false" customHeight="false" outlineLevel="0" collapsed="false">
      <c r="A4245" s="0" t="n">
        <v>3337</v>
      </c>
      <c r="B4245" s="0" t="s">
        <v>10228</v>
      </c>
      <c r="C4245" s="0" t="n">
        <v>1</v>
      </c>
      <c r="D4245" s="0" t="s">
        <v>6924</v>
      </c>
      <c r="E4245" s="0" t="s">
        <v>10229</v>
      </c>
      <c r="F4245" s="0" t="s">
        <v>10197</v>
      </c>
      <c r="G4245" s="0" t="s">
        <v>10198</v>
      </c>
      <c r="H4245" s="0" t="s">
        <v>4767</v>
      </c>
      <c r="I4245" s="0" t="s">
        <v>2123</v>
      </c>
      <c r="J4245" s="0" t="s">
        <v>47</v>
      </c>
      <c r="K4245" s="0" t="s">
        <v>47</v>
      </c>
      <c r="L4245" s="0" t="s">
        <v>47</v>
      </c>
      <c r="M4245" s="0" t="s">
        <v>47</v>
      </c>
      <c r="N4245" s="0" t="n">
        <v>2</v>
      </c>
      <c r="O4245" s="0" t="n">
        <v>140</v>
      </c>
      <c r="P4245" s="0" t="n">
        <v>600</v>
      </c>
      <c r="Q4245" s="0" t="n">
        <v>3.3</v>
      </c>
      <c r="R4245" s="0" t="str">
        <f aca="false">INDEX(Lookup!$B$4:$B$18,MATCH(C4245,Lookup!$A$4:$A$18,0))</f>
        <v>India</v>
      </c>
      <c r="S4245" s="20" t="n">
        <f aca="false">INDEX(Lookup!$D$4:$D$18,MATCH(C4245,Lookup!$A$4:$A$18,0))</f>
        <v>0.012</v>
      </c>
      <c r="T4245" s="21" t="n">
        <f aca="false">ROUND(P4245*S4245,2)</f>
        <v>7.2</v>
      </c>
      <c r="U4245" s="21" t="n">
        <f aca="false">IF(T4245&lt;=10,1,IF(T4245&lt;=20,2,IF(T4245&lt;=30,3,IF(T4245&lt;=40,4,IF(T4245&lt;=50,5,IF(T4245&lt;=100,6,IF(T4245&lt;=250,7,8)))))))</f>
        <v>1</v>
      </c>
      <c r="V4245" s="21" t="n">
        <f aca="false">IF(AND(OR(Dashboard!$T$3="All",R4245=Dashboard!$T$3),OR(Dashboard!$T$4="All",D4245=Dashboard!$T$4)),1,0)</f>
        <v>1</v>
      </c>
      <c r="W4245" s="21" t="n">
        <f aca="false">IF(V4245=1,T4245+ROW()/10000000,0)</f>
        <v>7.2004245</v>
      </c>
    </row>
    <row r="4246" customFormat="false" ht="15" hidden="false" customHeight="false" outlineLevel="0" collapsed="false">
      <c r="A4246" s="0" t="n">
        <v>310101</v>
      </c>
      <c r="B4246" s="0" t="s">
        <v>10230</v>
      </c>
      <c r="C4246" s="0" t="n">
        <v>1</v>
      </c>
      <c r="D4246" s="0" t="s">
        <v>6924</v>
      </c>
      <c r="E4246" s="0" t="s">
        <v>10231</v>
      </c>
      <c r="F4246" s="0" t="s">
        <v>10197</v>
      </c>
      <c r="G4246" s="0" t="s">
        <v>10198</v>
      </c>
      <c r="H4246" s="0" t="s">
        <v>10232</v>
      </c>
      <c r="I4246" s="0" t="s">
        <v>2123</v>
      </c>
      <c r="J4246" s="0" t="s">
        <v>47</v>
      </c>
      <c r="K4246" s="0" t="s">
        <v>47</v>
      </c>
      <c r="L4246" s="0" t="s">
        <v>47</v>
      </c>
      <c r="M4246" s="0" t="s">
        <v>47</v>
      </c>
      <c r="N4246" s="0" t="n">
        <v>2</v>
      </c>
      <c r="O4246" s="0" t="n">
        <v>15</v>
      </c>
      <c r="P4246" s="0" t="n">
        <v>600</v>
      </c>
      <c r="Q4246" s="0" t="n">
        <v>2.6</v>
      </c>
      <c r="R4246" s="0" t="str">
        <f aca="false">INDEX(Lookup!$B$4:$B$18,MATCH(C4246,Lookup!$A$4:$A$18,0))</f>
        <v>India</v>
      </c>
      <c r="S4246" s="20" t="n">
        <f aca="false">INDEX(Lookup!$D$4:$D$18,MATCH(C4246,Lookup!$A$4:$A$18,0))</f>
        <v>0.012</v>
      </c>
      <c r="T4246" s="21" t="n">
        <f aca="false">ROUND(P4246*S4246,2)</f>
        <v>7.2</v>
      </c>
      <c r="U4246" s="21" t="n">
        <f aca="false">IF(T4246&lt;=10,1,IF(T4246&lt;=20,2,IF(T4246&lt;=30,3,IF(T4246&lt;=40,4,IF(T4246&lt;=50,5,IF(T4246&lt;=100,6,IF(T4246&lt;=250,7,8)))))))</f>
        <v>1</v>
      </c>
      <c r="V4246" s="21" t="n">
        <f aca="false">IF(AND(OR(Dashboard!$T$3="All",R4246=Dashboard!$T$3),OR(Dashboard!$T$4="All",D4246=Dashboard!$T$4)),1,0)</f>
        <v>1</v>
      </c>
      <c r="W4246" s="21" t="n">
        <f aca="false">IF(V4246=1,T4246+ROW()/10000000,0)</f>
        <v>7.2004246</v>
      </c>
    </row>
    <row r="4247" customFormat="false" ht="15" hidden="false" customHeight="false" outlineLevel="0" collapsed="false">
      <c r="A4247" s="0" t="n">
        <v>7889</v>
      </c>
      <c r="B4247" s="0" t="s">
        <v>10233</v>
      </c>
      <c r="C4247" s="0" t="n">
        <v>1</v>
      </c>
      <c r="D4247" s="0" t="s">
        <v>6924</v>
      </c>
      <c r="E4247" s="0" t="s">
        <v>10234</v>
      </c>
      <c r="F4247" s="0" t="s">
        <v>10197</v>
      </c>
      <c r="G4247" s="0" t="s">
        <v>10198</v>
      </c>
      <c r="H4247" s="0" t="s">
        <v>3942</v>
      </c>
      <c r="I4247" s="0" t="s">
        <v>2123</v>
      </c>
      <c r="J4247" s="0" t="s">
        <v>47</v>
      </c>
      <c r="K4247" s="0" t="s">
        <v>47</v>
      </c>
      <c r="L4247" s="0" t="s">
        <v>47</v>
      </c>
      <c r="M4247" s="0" t="s">
        <v>47</v>
      </c>
      <c r="N4247" s="0" t="n">
        <v>1</v>
      </c>
      <c r="O4247" s="0" t="n">
        <v>16</v>
      </c>
      <c r="P4247" s="0" t="n">
        <v>200</v>
      </c>
      <c r="Q4247" s="0" t="n">
        <v>3.1</v>
      </c>
      <c r="R4247" s="0" t="str">
        <f aca="false">INDEX(Lookup!$B$4:$B$18,MATCH(C4247,Lookup!$A$4:$A$18,0))</f>
        <v>India</v>
      </c>
      <c r="S4247" s="20" t="n">
        <f aca="false">INDEX(Lookup!$D$4:$D$18,MATCH(C4247,Lookup!$A$4:$A$18,0))</f>
        <v>0.012</v>
      </c>
      <c r="T4247" s="21" t="n">
        <f aca="false">ROUND(P4247*S4247,2)</f>
        <v>2.4</v>
      </c>
      <c r="U4247" s="21" t="n">
        <f aca="false">IF(T4247&lt;=10,1,IF(T4247&lt;=20,2,IF(T4247&lt;=30,3,IF(T4247&lt;=40,4,IF(T4247&lt;=50,5,IF(T4247&lt;=100,6,IF(T4247&lt;=250,7,8)))))))</f>
        <v>1</v>
      </c>
      <c r="V4247" s="21" t="n">
        <f aca="false">IF(AND(OR(Dashboard!$T$3="All",R4247=Dashboard!$T$3),OR(Dashboard!$T$4="All",D4247=Dashboard!$T$4)),1,0)</f>
        <v>1</v>
      </c>
      <c r="W4247" s="21" t="n">
        <f aca="false">IF(V4247=1,T4247+ROW()/10000000,0)</f>
        <v>2.4004247</v>
      </c>
    </row>
    <row r="4248" customFormat="false" ht="15" hidden="false" customHeight="false" outlineLevel="0" collapsed="false">
      <c r="A4248" s="0" t="n">
        <v>7879</v>
      </c>
      <c r="B4248" s="0" t="s">
        <v>10235</v>
      </c>
      <c r="C4248" s="0" t="n">
        <v>1</v>
      </c>
      <c r="D4248" s="0" t="s">
        <v>6924</v>
      </c>
      <c r="E4248" s="0" t="s">
        <v>10236</v>
      </c>
      <c r="F4248" s="0" t="s">
        <v>10197</v>
      </c>
      <c r="G4248" s="0" t="s">
        <v>10198</v>
      </c>
      <c r="H4248" s="0" t="s">
        <v>2128</v>
      </c>
      <c r="I4248" s="0" t="s">
        <v>2123</v>
      </c>
      <c r="J4248" s="0" t="s">
        <v>47</v>
      </c>
      <c r="K4248" s="0" t="s">
        <v>46</v>
      </c>
      <c r="L4248" s="0" t="s">
        <v>47</v>
      </c>
      <c r="M4248" s="0" t="s">
        <v>47</v>
      </c>
      <c r="N4248" s="0" t="n">
        <v>2</v>
      </c>
      <c r="O4248" s="0" t="n">
        <v>21</v>
      </c>
      <c r="P4248" s="0" t="n">
        <v>500</v>
      </c>
      <c r="Q4248" s="0" t="n">
        <v>3.1</v>
      </c>
      <c r="R4248" s="0" t="str">
        <f aca="false">INDEX(Lookup!$B$4:$B$18,MATCH(C4248,Lookup!$A$4:$A$18,0))</f>
        <v>India</v>
      </c>
      <c r="S4248" s="20" t="n">
        <f aca="false">INDEX(Lookup!$D$4:$D$18,MATCH(C4248,Lookup!$A$4:$A$18,0))</f>
        <v>0.012</v>
      </c>
      <c r="T4248" s="21" t="n">
        <f aca="false">ROUND(P4248*S4248,2)</f>
        <v>6</v>
      </c>
      <c r="U4248" s="21" t="n">
        <f aca="false">IF(T4248&lt;=10,1,IF(T4248&lt;=20,2,IF(T4248&lt;=30,3,IF(T4248&lt;=40,4,IF(T4248&lt;=50,5,IF(T4248&lt;=100,6,IF(T4248&lt;=250,7,8)))))))</f>
        <v>1</v>
      </c>
      <c r="V4248" s="21" t="n">
        <f aca="false">IF(AND(OR(Dashboard!$T$3="All",R4248=Dashboard!$T$3),OR(Dashboard!$T$4="All",D4248=Dashboard!$T$4)),1,0)</f>
        <v>1</v>
      </c>
      <c r="W4248" s="21" t="n">
        <f aca="false">IF(V4248=1,T4248+ROW()/10000000,0)</f>
        <v>6.0004248</v>
      </c>
    </row>
    <row r="4249" customFormat="false" ht="15" hidden="false" customHeight="false" outlineLevel="0" collapsed="false">
      <c r="A4249" s="0" t="n">
        <v>310469</v>
      </c>
      <c r="B4249" s="0" t="s">
        <v>3343</v>
      </c>
      <c r="C4249" s="0" t="n">
        <v>1</v>
      </c>
      <c r="D4249" s="0" t="s">
        <v>6924</v>
      </c>
      <c r="E4249" s="0" t="s">
        <v>10237</v>
      </c>
      <c r="F4249" s="0" t="s">
        <v>10197</v>
      </c>
      <c r="G4249" s="0" t="s">
        <v>10198</v>
      </c>
      <c r="H4249" s="0" t="s">
        <v>3345</v>
      </c>
      <c r="I4249" s="0" t="s">
        <v>2123</v>
      </c>
      <c r="J4249" s="0" t="s">
        <v>47</v>
      </c>
      <c r="K4249" s="0" t="s">
        <v>47</v>
      </c>
      <c r="L4249" s="0" t="s">
        <v>47</v>
      </c>
      <c r="M4249" s="0" t="s">
        <v>47</v>
      </c>
      <c r="N4249" s="0" t="n">
        <v>1</v>
      </c>
      <c r="O4249" s="0" t="n">
        <v>5</v>
      </c>
      <c r="P4249" s="0" t="n">
        <v>400</v>
      </c>
      <c r="Q4249" s="0" t="n">
        <v>2.8</v>
      </c>
      <c r="R4249" s="0" t="str">
        <f aca="false">INDEX(Lookup!$B$4:$B$18,MATCH(C4249,Lookup!$A$4:$A$18,0))</f>
        <v>India</v>
      </c>
      <c r="S4249" s="20" t="n">
        <f aca="false">INDEX(Lookup!$D$4:$D$18,MATCH(C4249,Lookup!$A$4:$A$18,0))</f>
        <v>0.012</v>
      </c>
      <c r="T4249" s="21" t="n">
        <f aca="false">ROUND(P4249*S4249,2)</f>
        <v>4.8</v>
      </c>
      <c r="U4249" s="21" t="n">
        <f aca="false">IF(T4249&lt;=10,1,IF(T4249&lt;=20,2,IF(T4249&lt;=30,3,IF(T4249&lt;=40,4,IF(T4249&lt;=50,5,IF(T4249&lt;=100,6,IF(T4249&lt;=250,7,8)))))))</f>
        <v>1</v>
      </c>
      <c r="V4249" s="21" t="n">
        <f aca="false">IF(AND(OR(Dashboard!$T$3="All",R4249=Dashboard!$T$3),OR(Dashboard!$T$4="All",D4249=Dashboard!$T$4)),1,0)</f>
        <v>1</v>
      </c>
      <c r="W4249" s="21" t="n">
        <f aca="false">IF(V4249=1,T4249+ROW()/10000000,0)</f>
        <v>4.8004249</v>
      </c>
    </row>
    <row r="4250" customFormat="false" ht="15" hidden="false" customHeight="false" outlineLevel="0" collapsed="false">
      <c r="A4250" s="0" t="n">
        <v>18449787</v>
      </c>
      <c r="B4250" s="0" t="s">
        <v>10238</v>
      </c>
      <c r="C4250" s="0" t="n">
        <v>1</v>
      </c>
      <c r="D4250" s="0" t="s">
        <v>6924</v>
      </c>
      <c r="E4250" s="0" t="s">
        <v>10239</v>
      </c>
      <c r="F4250" s="0" t="s">
        <v>10197</v>
      </c>
      <c r="G4250" s="0" t="s">
        <v>10198</v>
      </c>
      <c r="H4250" s="0" t="s">
        <v>402</v>
      </c>
      <c r="I4250" s="0" t="s">
        <v>2123</v>
      </c>
      <c r="J4250" s="0" t="s">
        <v>47</v>
      </c>
      <c r="K4250" s="0" t="s">
        <v>46</v>
      </c>
      <c r="L4250" s="0" t="s">
        <v>47</v>
      </c>
      <c r="M4250" s="0" t="s">
        <v>47</v>
      </c>
      <c r="N4250" s="0" t="n">
        <v>2</v>
      </c>
      <c r="O4250" s="0" t="n">
        <v>24</v>
      </c>
      <c r="P4250" s="0" t="n">
        <v>500</v>
      </c>
      <c r="Q4250" s="0" t="n">
        <v>3.2</v>
      </c>
      <c r="R4250" s="0" t="str">
        <f aca="false">INDEX(Lookup!$B$4:$B$18,MATCH(C4250,Lookup!$A$4:$A$18,0))</f>
        <v>India</v>
      </c>
      <c r="S4250" s="20" t="n">
        <f aca="false">INDEX(Lookup!$D$4:$D$18,MATCH(C4250,Lookup!$A$4:$A$18,0))</f>
        <v>0.012</v>
      </c>
      <c r="T4250" s="21" t="n">
        <f aca="false">ROUND(P4250*S4250,2)</f>
        <v>6</v>
      </c>
      <c r="U4250" s="21" t="n">
        <f aca="false">IF(T4250&lt;=10,1,IF(T4250&lt;=20,2,IF(T4250&lt;=30,3,IF(T4250&lt;=40,4,IF(T4250&lt;=50,5,IF(T4250&lt;=100,6,IF(T4250&lt;=250,7,8)))))))</f>
        <v>1</v>
      </c>
      <c r="V4250" s="21" t="n">
        <f aca="false">IF(AND(OR(Dashboard!$T$3="All",R4250=Dashboard!$T$3),OR(Dashboard!$T$4="All",D4250=Dashboard!$T$4)),1,0)</f>
        <v>1</v>
      </c>
      <c r="W4250" s="21" t="n">
        <f aca="false">IF(V4250=1,T4250+ROW()/10000000,0)</f>
        <v>6.000425</v>
      </c>
    </row>
    <row r="4251" customFormat="false" ht="15" hidden="false" customHeight="false" outlineLevel="0" collapsed="false">
      <c r="A4251" s="0" t="n">
        <v>303608</v>
      </c>
      <c r="B4251" s="0" t="s">
        <v>10240</v>
      </c>
      <c r="C4251" s="0" t="n">
        <v>1</v>
      </c>
      <c r="D4251" s="0" t="s">
        <v>6924</v>
      </c>
      <c r="E4251" s="0" t="s">
        <v>10241</v>
      </c>
      <c r="F4251" s="0" t="s">
        <v>10197</v>
      </c>
      <c r="G4251" s="0" t="s">
        <v>10198</v>
      </c>
      <c r="H4251" s="0" t="s">
        <v>2288</v>
      </c>
      <c r="I4251" s="0" t="s">
        <v>2123</v>
      </c>
      <c r="J4251" s="0" t="s">
        <v>47</v>
      </c>
      <c r="K4251" s="0" t="s">
        <v>47</v>
      </c>
      <c r="L4251" s="0" t="s">
        <v>47</v>
      </c>
      <c r="M4251" s="0" t="s">
        <v>47</v>
      </c>
      <c r="N4251" s="0" t="n">
        <v>2</v>
      </c>
      <c r="O4251" s="0" t="n">
        <v>15</v>
      </c>
      <c r="P4251" s="0" t="n">
        <v>500</v>
      </c>
      <c r="Q4251" s="0" t="n">
        <v>3</v>
      </c>
      <c r="R4251" s="0" t="str">
        <f aca="false">INDEX(Lookup!$B$4:$B$18,MATCH(C4251,Lookup!$A$4:$A$18,0))</f>
        <v>India</v>
      </c>
      <c r="S4251" s="20" t="n">
        <f aca="false">INDEX(Lookup!$D$4:$D$18,MATCH(C4251,Lookup!$A$4:$A$18,0))</f>
        <v>0.012</v>
      </c>
      <c r="T4251" s="21" t="n">
        <f aca="false">ROUND(P4251*S4251,2)</f>
        <v>6</v>
      </c>
      <c r="U4251" s="21" t="n">
        <f aca="false">IF(T4251&lt;=10,1,IF(T4251&lt;=20,2,IF(T4251&lt;=30,3,IF(T4251&lt;=40,4,IF(T4251&lt;=50,5,IF(T4251&lt;=100,6,IF(T4251&lt;=250,7,8)))))))</f>
        <v>1</v>
      </c>
      <c r="V4251" s="21" t="n">
        <f aca="false">IF(AND(OR(Dashboard!$T$3="All",R4251=Dashboard!$T$3),OR(Dashboard!$T$4="All",D4251=Dashboard!$T$4)),1,0)</f>
        <v>1</v>
      </c>
      <c r="W4251" s="21" t="n">
        <f aca="false">IF(V4251=1,T4251+ROW()/10000000,0)</f>
        <v>6.0004251</v>
      </c>
    </row>
    <row r="4252" customFormat="false" ht="15" hidden="false" customHeight="false" outlineLevel="0" collapsed="false">
      <c r="A4252" s="0" t="n">
        <v>307785</v>
      </c>
      <c r="B4252" s="0" t="s">
        <v>2300</v>
      </c>
      <c r="C4252" s="0" t="n">
        <v>1</v>
      </c>
      <c r="D4252" s="0" t="s">
        <v>6924</v>
      </c>
      <c r="E4252" s="0" t="s">
        <v>10242</v>
      </c>
      <c r="F4252" s="0" t="s">
        <v>10197</v>
      </c>
      <c r="G4252" s="0" t="s">
        <v>10198</v>
      </c>
      <c r="H4252" s="0" t="s">
        <v>3005</v>
      </c>
      <c r="I4252" s="0" t="s">
        <v>2123</v>
      </c>
      <c r="J4252" s="0" t="s">
        <v>47</v>
      </c>
      <c r="K4252" s="0" t="s">
        <v>46</v>
      </c>
      <c r="L4252" s="0" t="s">
        <v>47</v>
      </c>
      <c r="M4252" s="0" t="s">
        <v>47</v>
      </c>
      <c r="N4252" s="0" t="n">
        <v>2</v>
      </c>
      <c r="O4252" s="0" t="n">
        <v>78</v>
      </c>
      <c r="P4252" s="0" t="n">
        <v>500</v>
      </c>
      <c r="Q4252" s="0" t="n">
        <v>3.3</v>
      </c>
      <c r="R4252" s="0" t="str">
        <f aca="false">INDEX(Lookup!$B$4:$B$18,MATCH(C4252,Lookup!$A$4:$A$18,0))</f>
        <v>India</v>
      </c>
      <c r="S4252" s="20" t="n">
        <f aca="false">INDEX(Lookup!$D$4:$D$18,MATCH(C4252,Lookup!$A$4:$A$18,0))</f>
        <v>0.012</v>
      </c>
      <c r="T4252" s="21" t="n">
        <f aca="false">ROUND(P4252*S4252,2)</f>
        <v>6</v>
      </c>
      <c r="U4252" s="21" t="n">
        <f aca="false">IF(T4252&lt;=10,1,IF(T4252&lt;=20,2,IF(T4252&lt;=30,3,IF(T4252&lt;=40,4,IF(T4252&lt;=50,5,IF(T4252&lt;=100,6,IF(T4252&lt;=250,7,8)))))))</f>
        <v>1</v>
      </c>
      <c r="V4252" s="21" t="n">
        <f aca="false">IF(AND(OR(Dashboard!$T$3="All",R4252=Dashboard!$T$3),OR(Dashboard!$T$4="All",D4252=Dashboard!$T$4)),1,0)</f>
        <v>1</v>
      </c>
      <c r="W4252" s="21" t="n">
        <f aca="false">IF(V4252=1,T4252+ROW()/10000000,0)</f>
        <v>6.0004252</v>
      </c>
    </row>
    <row r="4253" customFormat="false" ht="15" hidden="false" customHeight="false" outlineLevel="0" collapsed="false">
      <c r="A4253" s="0" t="n">
        <v>310100</v>
      </c>
      <c r="B4253" s="0" t="s">
        <v>10243</v>
      </c>
      <c r="C4253" s="0" t="n">
        <v>1</v>
      </c>
      <c r="D4253" s="0" t="s">
        <v>6924</v>
      </c>
      <c r="E4253" s="0" t="s">
        <v>10244</v>
      </c>
      <c r="F4253" s="0" t="s">
        <v>10197</v>
      </c>
      <c r="G4253" s="0" t="s">
        <v>10198</v>
      </c>
      <c r="H4253" s="0" t="s">
        <v>2288</v>
      </c>
      <c r="I4253" s="0" t="s">
        <v>2123</v>
      </c>
      <c r="J4253" s="0" t="s">
        <v>47</v>
      </c>
      <c r="K4253" s="0" t="s">
        <v>46</v>
      </c>
      <c r="L4253" s="0" t="s">
        <v>47</v>
      </c>
      <c r="M4253" s="0" t="s">
        <v>47</v>
      </c>
      <c r="N4253" s="0" t="n">
        <v>2</v>
      </c>
      <c r="O4253" s="0" t="n">
        <v>29</v>
      </c>
      <c r="P4253" s="0" t="n">
        <v>650</v>
      </c>
      <c r="Q4253" s="0" t="n">
        <v>3.3</v>
      </c>
      <c r="R4253" s="0" t="str">
        <f aca="false">INDEX(Lookup!$B$4:$B$18,MATCH(C4253,Lookup!$A$4:$A$18,0))</f>
        <v>India</v>
      </c>
      <c r="S4253" s="20" t="n">
        <f aca="false">INDEX(Lookup!$D$4:$D$18,MATCH(C4253,Lookup!$A$4:$A$18,0))</f>
        <v>0.012</v>
      </c>
      <c r="T4253" s="21" t="n">
        <f aca="false">ROUND(P4253*S4253,2)</f>
        <v>7.8</v>
      </c>
      <c r="U4253" s="21" t="n">
        <f aca="false">IF(T4253&lt;=10,1,IF(T4253&lt;=20,2,IF(T4253&lt;=30,3,IF(T4253&lt;=40,4,IF(T4253&lt;=50,5,IF(T4253&lt;=100,6,IF(T4253&lt;=250,7,8)))))))</f>
        <v>1</v>
      </c>
      <c r="V4253" s="21" t="n">
        <f aca="false">IF(AND(OR(Dashboard!$T$3="All",R4253=Dashboard!$T$3),OR(Dashboard!$T$4="All",D4253=Dashboard!$T$4)),1,0)</f>
        <v>1</v>
      </c>
      <c r="W4253" s="21" t="n">
        <f aca="false">IF(V4253=1,T4253+ROW()/10000000,0)</f>
        <v>7.8004253</v>
      </c>
    </row>
    <row r="4254" customFormat="false" ht="15" hidden="false" customHeight="false" outlineLevel="0" collapsed="false">
      <c r="A4254" s="0" t="n">
        <v>310468</v>
      </c>
      <c r="B4254" s="0" t="s">
        <v>10245</v>
      </c>
      <c r="C4254" s="0" t="n">
        <v>1</v>
      </c>
      <c r="D4254" s="0" t="s">
        <v>6924</v>
      </c>
      <c r="E4254" s="0" t="s">
        <v>10246</v>
      </c>
      <c r="F4254" s="0" t="s">
        <v>10197</v>
      </c>
      <c r="G4254" s="0" t="s">
        <v>10198</v>
      </c>
      <c r="H4254" s="0" t="s">
        <v>3356</v>
      </c>
      <c r="I4254" s="0" t="s">
        <v>2123</v>
      </c>
      <c r="J4254" s="0" t="s">
        <v>47</v>
      </c>
      <c r="K4254" s="0" t="s">
        <v>47</v>
      </c>
      <c r="L4254" s="0" t="s">
        <v>47</v>
      </c>
      <c r="M4254" s="0" t="s">
        <v>47</v>
      </c>
      <c r="N4254" s="0" t="n">
        <v>1</v>
      </c>
      <c r="O4254" s="0" t="n">
        <v>5</v>
      </c>
      <c r="P4254" s="0" t="n">
        <v>400</v>
      </c>
      <c r="Q4254" s="0" t="n">
        <v>2.9</v>
      </c>
      <c r="R4254" s="0" t="str">
        <f aca="false">INDEX(Lookup!$B$4:$B$18,MATCH(C4254,Lookup!$A$4:$A$18,0))</f>
        <v>India</v>
      </c>
      <c r="S4254" s="20" t="n">
        <f aca="false">INDEX(Lookup!$D$4:$D$18,MATCH(C4254,Lookup!$A$4:$A$18,0))</f>
        <v>0.012</v>
      </c>
      <c r="T4254" s="21" t="n">
        <f aca="false">ROUND(P4254*S4254,2)</f>
        <v>4.8</v>
      </c>
      <c r="U4254" s="21" t="n">
        <f aca="false">IF(T4254&lt;=10,1,IF(T4254&lt;=20,2,IF(T4254&lt;=30,3,IF(T4254&lt;=40,4,IF(T4254&lt;=50,5,IF(T4254&lt;=100,6,IF(T4254&lt;=250,7,8)))))))</f>
        <v>1</v>
      </c>
      <c r="V4254" s="21" t="n">
        <f aca="false">IF(AND(OR(Dashboard!$T$3="All",R4254=Dashboard!$T$3),OR(Dashboard!$T$4="All",D4254=Dashboard!$T$4)),1,0)</f>
        <v>1</v>
      </c>
      <c r="W4254" s="21" t="n">
        <f aca="false">IF(V4254=1,T4254+ROW()/10000000,0)</f>
        <v>4.8004254</v>
      </c>
    </row>
    <row r="4255" customFormat="false" ht="15" hidden="false" customHeight="false" outlineLevel="0" collapsed="false">
      <c r="A4255" s="0" t="n">
        <v>3339</v>
      </c>
      <c r="B4255" s="0" t="s">
        <v>10247</v>
      </c>
      <c r="C4255" s="0" t="n">
        <v>1</v>
      </c>
      <c r="D4255" s="0" t="s">
        <v>6924</v>
      </c>
      <c r="E4255" s="0" t="s">
        <v>10248</v>
      </c>
      <c r="F4255" s="0" t="s">
        <v>10197</v>
      </c>
      <c r="G4255" s="0" t="s">
        <v>10198</v>
      </c>
      <c r="H4255" s="0" t="s">
        <v>2122</v>
      </c>
      <c r="I4255" s="0" t="s">
        <v>2123</v>
      </c>
      <c r="J4255" s="0" t="s">
        <v>47</v>
      </c>
      <c r="K4255" s="0" t="s">
        <v>46</v>
      </c>
      <c r="L4255" s="0" t="s">
        <v>47</v>
      </c>
      <c r="M4255" s="0" t="s">
        <v>47</v>
      </c>
      <c r="N4255" s="0" t="n">
        <v>2</v>
      </c>
      <c r="O4255" s="0" t="n">
        <v>107</v>
      </c>
      <c r="P4255" s="0" t="n">
        <v>900</v>
      </c>
      <c r="Q4255" s="0" t="n">
        <v>3.5</v>
      </c>
      <c r="R4255" s="0" t="str">
        <f aca="false">INDEX(Lookup!$B$4:$B$18,MATCH(C4255,Lookup!$A$4:$A$18,0))</f>
        <v>India</v>
      </c>
      <c r="S4255" s="20" t="n">
        <f aca="false">INDEX(Lookup!$D$4:$D$18,MATCH(C4255,Lookup!$A$4:$A$18,0))</f>
        <v>0.012</v>
      </c>
      <c r="T4255" s="21" t="n">
        <f aca="false">ROUND(P4255*S4255,2)</f>
        <v>10.8</v>
      </c>
      <c r="U4255" s="21" t="n">
        <f aca="false">IF(T4255&lt;=10,1,IF(T4255&lt;=20,2,IF(T4255&lt;=30,3,IF(T4255&lt;=40,4,IF(T4255&lt;=50,5,IF(T4255&lt;=100,6,IF(T4255&lt;=250,7,8)))))))</f>
        <v>2</v>
      </c>
      <c r="V4255" s="21" t="n">
        <f aca="false">IF(AND(OR(Dashboard!$T$3="All",R4255=Dashboard!$T$3),OR(Dashboard!$T$4="All",D4255=Dashboard!$T$4)),1,0)</f>
        <v>1</v>
      </c>
      <c r="W4255" s="21" t="n">
        <f aca="false">IF(V4255=1,T4255+ROW()/10000000,0)</f>
        <v>10.8004255</v>
      </c>
    </row>
    <row r="4256" customFormat="false" ht="15" hidden="false" customHeight="false" outlineLevel="0" collapsed="false">
      <c r="A4256" s="0" t="n">
        <v>18369763</v>
      </c>
      <c r="B4256" s="0" t="s">
        <v>3899</v>
      </c>
      <c r="C4256" s="0" t="n">
        <v>1</v>
      </c>
      <c r="D4256" s="0" t="s">
        <v>6924</v>
      </c>
      <c r="E4256" s="0" t="s">
        <v>10249</v>
      </c>
      <c r="F4256" s="0" t="s">
        <v>10197</v>
      </c>
      <c r="G4256" s="0" t="s">
        <v>10198</v>
      </c>
      <c r="H4256" s="0" t="s">
        <v>3392</v>
      </c>
      <c r="I4256" s="0" t="s">
        <v>2123</v>
      </c>
      <c r="J4256" s="0" t="s">
        <v>47</v>
      </c>
      <c r="K4256" s="0" t="s">
        <v>46</v>
      </c>
      <c r="L4256" s="0" t="s">
        <v>47</v>
      </c>
      <c r="M4256" s="0" t="s">
        <v>47</v>
      </c>
      <c r="N4256" s="0" t="n">
        <v>2</v>
      </c>
      <c r="O4256" s="0" t="n">
        <v>55</v>
      </c>
      <c r="P4256" s="0" t="n">
        <v>900</v>
      </c>
      <c r="Q4256" s="0" t="n">
        <v>3.9</v>
      </c>
      <c r="R4256" s="0" t="str">
        <f aca="false">INDEX(Lookup!$B$4:$B$18,MATCH(C4256,Lookup!$A$4:$A$18,0))</f>
        <v>India</v>
      </c>
      <c r="S4256" s="20" t="n">
        <f aca="false">INDEX(Lookup!$D$4:$D$18,MATCH(C4256,Lookup!$A$4:$A$18,0))</f>
        <v>0.012</v>
      </c>
      <c r="T4256" s="21" t="n">
        <f aca="false">ROUND(P4256*S4256,2)</f>
        <v>10.8</v>
      </c>
      <c r="U4256" s="21" t="n">
        <f aca="false">IF(T4256&lt;=10,1,IF(T4256&lt;=20,2,IF(T4256&lt;=30,3,IF(T4256&lt;=40,4,IF(T4256&lt;=50,5,IF(T4256&lt;=100,6,IF(T4256&lt;=250,7,8)))))))</f>
        <v>2</v>
      </c>
      <c r="V4256" s="21" t="n">
        <f aca="false">IF(AND(OR(Dashboard!$T$3="All",R4256=Dashboard!$T$3),OR(Dashboard!$T$4="All",D4256=Dashboard!$T$4)),1,0)</f>
        <v>1</v>
      </c>
      <c r="W4256" s="21" t="n">
        <f aca="false">IF(V4256=1,T4256+ROW()/10000000,0)</f>
        <v>10.8004256</v>
      </c>
    </row>
    <row r="4257" customFormat="false" ht="15" hidden="false" customHeight="false" outlineLevel="0" collapsed="false">
      <c r="A4257" s="0" t="n">
        <v>312949</v>
      </c>
      <c r="B4257" s="0" t="s">
        <v>10250</v>
      </c>
      <c r="C4257" s="0" t="n">
        <v>1</v>
      </c>
      <c r="D4257" s="0" t="s">
        <v>6924</v>
      </c>
      <c r="E4257" s="0" t="s">
        <v>10251</v>
      </c>
      <c r="F4257" s="0" t="s">
        <v>10197</v>
      </c>
      <c r="G4257" s="0" t="s">
        <v>10198</v>
      </c>
      <c r="H4257" s="0" t="s">
        <v>3142</v>
      </c>
      <c r="I4257" s="0" t="s">
        <v>2123</v>
      </c>
      <c r="J4257" s="0" t="s">
        <v>47</v>
      </c>
      <c r="K4257" s="0" t="s">
        <v>47</v>
      </c>
      <c r="L4257" s="0" t="s">
        <v>47</v>
      </c>
      <c r="M4257" s="0" t="s">
        <v>47</v>
      </c>
      <c r="N4257" s="0" t="n">
        <v>1</v>
      </c>
      <c r="O4257" s="0" t="n">
        <v>32</v>
      </c>
      <c r="P4257" s="0" t="n">
        <v>150</v>
      </c>
      <c r="Q4257" s="0" t="n">
        <v>3.6</v>
      </c>
      <c r="R4257" s="0" t="str">
        <f aca="false">INDEX(Lookup!$B$4:$B$18,MATCH(C4257,Lookup!$A$4:$A$18,0))</f>
        <v>India</v>
      </c>
      <c r="S4257" s="20" t="n">
        <f aca="false">INDEX(Lookup!$D$4:$D$18,MATCH(C4257,Lookup!$A$4:$A$18,0))</f>
        <v>0.012</v>
      </c>
      <c r="T4257" s="21" t="n">
        <f aca="false">ROUND(P4257*S4257,2)</f>
        <v>1.8</v>
      </c>
      <c r="U4257" s="21" t="n">
        <f aca="false">IF(T4257&lt;=10,1,IF(T4257&lt;=20,2,IF(T4257&lt;=30,3,IF(T4257&lt;=40,4,IF(T4257&lt;=50,5,IF(T4257&lt;=100,6,IF(T4257&lt;=250,7,8)))))))</f>
        <v>1</v>
      </c>
      <c r="V4257" s="21" t="n">
        <f aca="false">IF(AND(OR(Dashboard!$T$3="All",R4257=Dashboard!$T$3),OR(Dashboard!$T$4="All",D4257=Dashboard!$T$4)),1,0)</f>
        <v>1</v>
      </c>
      <c r="W4257" s="21" t="n">
        <f aca="false">IF(V4257=1,T4257+ROW()/10000000,0)</f>
        <v>1.8004257</v>
      </c>
    </row>
    <row r="4258" customFormat="false" ht="15" hidden="false" customHeight="false" outlineLevel="0" collapsed="false">
      <c r="A4258" s="0" t="n">
        <v>3684</v>
      </c>
      <c r="B4258" s="0" t="s">
        <v>10252</v>
      </c>
      <c r="C4258" s="0" t="n">
        <v>1</v>
      </c>
      <c r="D4258" s="0" t="s">
        <v>6924</v>
      </c>
      <c r="E4258" s="0" t="s">
        <v>10253</v>
      </c>
      <c r="F4258" s="0" t="s">
        <v>10197</v>
      </c>
      <c r="G4258" s="0" t="s">
        <v>10198</v>
      </c>
      <c r="H4258" s="0" t="s">
        <v>2288</v>
      </c>
      <c r="I4258" s="0" t="s">
        <v>2123</v>
      </c>
      <c r="J4258" s="0" t="s">
        <v>47</v>
      </c>
      <c r="K4258" s="0" t="s">
        <v>46</v>
      </c>
      <c r="L4258" s="0" t="s">
        <v>47</v>
      </c>
      <c r="M4258" s="0" t="s">
        <v>47</v>
      </c>
      <c r="N4258" s="0" t="n">
        <v>2</v>
      </c>
      <c r="O4258" s="0" t="n">
        <v>32</v>
      </c>
      <c r="P4258" s="0" t="n">
        <v>500</v>
      </c>
      <c r="Q4258" s="0" t="n">
        <v>3.5</v>
      </c>
      <c r="R4258" s="0" t="str">
        <f aca="false">INDEX(Lookup!$B$4:$B$18,MATCH(C4258,Lookup!$A$4:$A$18,0))</f>
        <v>India</v>
      </c>
      <c r="S4258" s="20" t="n">
        <f aca="false">INDEX(Lookup!$D$4:$D$18,MATCH(C4258,Lookup!$A$4:$A$18,0))</f>
        <v>0.012</v>
      </c>
      <c r="T4258" s="21" t="n">
        <f aca="false">ROUND(P4258*S4258,2)</f>
        <v>6</v>
      </c>
      <c r="U4258" s="21" t="n">
        <f aca="false">IF(T4258&lt;=10,1,IF(T4258&lt;=20,2,IF(T4258&lt;=30,3,IF(T4258&lt;=40,4,IF(T4258&lt;=50,5,IF(T4258&lt;=100,6,IF(T4258&lt;=250,7,8)))))))</f>
        <v>1</v>
      </c>
      <c r="V4258" s="21" t="n">
        <f aca="false">IF(AND(OR(Dashboard!$T$3="All",R4258=Dashboard!$T$3),OR(Dashboard!$T$4="All",D4258=Dashboard!$T$4)),1,0)</f>
        <v>1</v>
      </c>
      <c r="W4258" s="21" t="n">
        <f aca="false">IF(V4258=1,T4258+ROW()/10000000,0)</f>
        <v>6.0004258</v>
      </c>
    </row>
    <row r="4259" customFormat="false" ht="15" hidden="false" customHeight="false" outlineLevel="0" collapsed="false">
      <c r="A4259" s="0" t="n">
        <v>18463963</v>
      </c>
      <c r="B4259" s="0" t="s">
        <v>10254</v>
      </c>
      <c r="C4259" s="0" t="n">
        <v>1</v>
      </c>
      <c r="D4259" s="0" t="s">
        <v>6924</v>
      </c>
      <c r="E4259" s="0" t="s">
        <v>10255</v>
      </c>
      <c r="F4259" s="0" t="s">
        <v>10197</v>
      </c>
      <c r="G4259" s="0" t="s">
        <v>10198</v>
      </c>
      <c r="H4259" s="0" t="s">
        <v>4393</v>
      </c>
      <c r="I4259" s="0" t="s">
        <v>2123</v>
      </c>
      <c r="J4259" s="0" t="s">
        <v>47</v>
      </c>
      <c r="K4259" s="0" t="s">
        <v>47</v>
      </c>
      <c r="L4259" s="0" t="s">
        <v>47</v>
      </c>
      <c r="M4259" s="0" t="s">
        <v>47</v>
      </c>
      <c r="N4259" s="0" t="n">
        <v>1</v>
      </c>
      <c r="O4259" s="0" t="n">
        <v>19</v>
      </c>
      <c r="P4259" s="0" t="n">
        <v>400</v>
      </c>
      <c r="Q4259" s="0" t="n">
        <v>3.5</v>
      </c>
      <c r="R4259" s="0" t="str">
        <f aca="false">INDEX(Lookup!$B$4:$B$18,MATCH(C4259,Lookup!$A$4:$A$18,0))</f>
        <v>India</v>
      </c>
      <c r="S4259" s="20" t="n">
        <f aca="false">INDEX(Lookup!$D$4:$D$18,MATCH(C4259,Lookup!$A$4:$A$18,0))</f>
        <v>0.012</v>
      </c>
      <c r="T4259" s="21" t="n">
        <f aca="false">ROUND(P4259*S4259,2)</f>
        <v>4.8</v>
      </c>
      <c r="U4259" s="21" t="n">
        <f aca="false">IF(T4259&lt;=10,1,IF(T4259&lt;=20,2,IF(T4259&lt;=30,3,IF(T4259&lt;=40,4,IF(T4259&lt;=50,5,IF(T4259&lt;=100,6,IF(T4259&lt;=250,7,8)))))))</f>
        <v>1</v>
      </c>
      <c r="V4259" s="21" t="n">
        <f aca="false">IF(AND(OR(Dashboard!$T$3="All",R4259=Dashboard!$T$3),OR(Dashboard!$T$4="All",D4259=Dashboard!$T$4)),1,0)</f>
        <v>1</v>
      </c>
      <c r="W4259" s="21" t="n">
        <f aca="false">IF(V4259=1,T4259+ROW()/10000000,0)</f>
        <v>4.8004259</v>
      </c>
    </row>
    <row r="4260" customFormat="false" ht="15" hidden="false" customHeight="false" outlineLevel="0" collapsed="false">
      <c r="A4260" s="0" t="n">
        <v>18357554</v>
      </c>
      <c r="B4260" s="0" t="s">
        <v>10256</v>
      </c>
      <c r="C4260" s="0" t="n">
        <v>1</v>
      </c>
      <c r="D4260" s="0" t="s">
        <v>6924</v>
      </c>
      <c r="E4260" s="0" t="s">
        <v>10257</v>
      </c>
      <c r="F4260" s="0" t="s">
        <v>10197</v>
      </c>
      <c r="G4260" s="0" t="s">
        <v>10198</v>
      </c>
      <c r="H4260" s="0" t="s">
        <v>2128</v>
      </c>
      <c r="I4260" s="0" t="s">
        <v>2123</v>
      </c>
      <c r="J4260" s="0" t="s">
        <v>47</v>
      </c>
      <c r="K4260" s="0" t="s">
        <v>46</v>
      </c>
      <c r="L4260" s="0" t="s">
        <v>47</v>
      </c>
      <c r="M4260" s="0" t="s">
        <v>47</v>
      </c>
      <c r="N4260" s="0" t="n">
        <v>2</v>
      </c>
      <c r="O4260" s="0" t="n">
        <v>3</v>
      </c>
      <c r="P4260" s="0" t="n">
        <v>600</v>
      </c>
      <c r="Q4260" s="0" t="n">
        <v>1</v>
      </c>
      <c r="R4260" s="0" t="str">
        <f aca="false">INDEX(Lookup!$B$4:$B$18,MATCH(C4260,Lookup!$A$4:$A$18,0))</f>
        <v>India</v>
      </c>
      <c r="S4260" s="20" t="n">
        <f aca="false">INDEX(Lookup!$D$4:$D$18,MATCH(C4260,Lookup!$A$4:$A$18,0))</f>
        <v>0.012</v>
      </c>
      <c r="T4260" s="21" t="n">
        <f aca="false">ROUND(P4260*S4260,2)</f>
        <v>7.2</v>
      </c>
      <c r="U4260" s="21" t="n">
        <f aca="false">IF(T4260&lt;=10,1,IF(T4260&lt;=20,2,IF(T4260&lt;=30,3,IF(T4260&lt;=40,4,IF(T4260&lt;=50,5,IF(T4260&lt;=100,6,IF(T4260&lt;=250,7,8)))))))</f>
        <v>1</v>
      </c>
      <c r="V4260" s="21" t="n">
        <f aca="false">IF(AND(OR(Dashboard!$T$3="All",R4260=Dashboard!$T$3),OR(Dashboard!$T$4="All",D4260=Dashboard!$T$4)),1,0)</f>
        <v>1</v>
      </c>
      <c r="W4260" s="21" t="n">
        <f aca="false">IF(V4260=1,T4260+ROW()/10000000,0)</f>
        <v>7.200426</v>
      </c>
    </row>
    <row r="4261" customFormat="false" ht="15" hidden="false" customHeight="false" outlineLevel="0" collapsed="false">
      <c r="A4261" s="0" t="n">
        <v>310102</v>
      </c>
      <c r="B4261" s="0" t="s">
        <v>10258</v>
      </c>
      <c r="C4261" s="0" t="n">
        <v>1</v>
      </c>
      <c r="D4261" s="0" t="s">
        <v>6924</v>
      </c>
      <c r="E4261" s="0" t="s">
        <v>10259</v>
      </c>
      <c r="F4261" s="0" t="s">
        <v>10197</v>
      </c>
      <c r="G4261" s="0" t="s">
        <v>10198</v>
      </c>
      <c r="H4261" s="0" t="s">
        <v>2128</v>
      </c>
      <c r="I4261" s="0" t="s">
        <v>2123</v>
      </c>
      <c r="J4261" s="0" t="s">
        <v>47</v>
      </c>
      <c r="K4261" s="0" t="s">
        <v>47</v>
      </c>
      <c r="L4261" s="0" t="s">
        <v>47</v>
      </c>
      <c r="M4261" s="0" t="s">
        <v>47</v>
      </c>
      <c r="N4261" s="0" t="n">
        <v>1</v>
      </c>
      <c r="O4261" s="0" t="n">
        <v>1</v>
      </c>
      <c r="P4261" s="0" t="n">
        <v>350</v>
      </c>
      <c r="Q4261" s="0" t="n">
        <v>1</v>
      </c>
      <c r="R4261" s="0" t="str">
        <f aca="false">INDEX(Lookup!$B$4:$B$18,MATCH(C4261,Lookup!$A$4:$A$18,0))</f>
        <v>India</v>
      </c>
      <c r="S4261" s="20" t="n">
        <f aca="false">INDEX(Lookup!$D$4:$D$18,MATCH(C4261,Lookup!$A$4:$A$18,0))</f>
        <v>0.012</v>
      </c>
      <c r="T4261" s="21" t="n">
        <f aca="false">ROUND(P4261*S4261,2)</f>
        <v>4.2</v>
      </c>
      <c r="U4261" s="21" t="n">
        <f aca="false">IF(T4261&lt;=10,1,IF(T4261&lt;=20,2,IF(T4261&lt;=30,3,IF(T4261&lt;=40,4,IF(T4261&lt;=50,5,IF(T4261&lt;=100,6,IF(T4261&lt;=250,7,8)))))))</f>
        <v>1</v>
      </c>
      <c r="V4261" s="21" t="n">
        <f aca="false">IF(AND(OR(Dashboard!$T$3="All",R4261=Dashboard!$T$3),OR(Dashboard!$T$4="All",D4261=Dashboard!$T$4)),1,0)</f>
        <v>1</v>
      </c>
      <c r="W4261" s="21" t="n">
        <f aca="false">IF(V4261=1,T4261+ROW()/10000000,0)</f>
        <v>4.2004261</v>
      </c>
    </row>
    <row r="4262" customFormat="false" ht="15" hidden="false" customHeight="false" outlineLevel="0" collapsed="false">
      <c r="A4262" s="0" t="n">
        <v>18243438</v>
      </c>
      <c r="B4262" s="0" t="s">
        <v>10260</v>
      </c>
      <c r="C4262" s="0" t="n">
        <v>1</v>
      </c>
      <c r="D4262" s="0" t="s">
        <v>6924</v>
      </c>
      <c r="E4262" s="0" t="s">
        <v>10261</v>
      </c>
      <c r="F4262" s="0" t="s">
        <v>10197</v>
      </c>
      <c r="G4262" s="0" t="s">
        <v>10198</v>
      </c>
      <c r="H4262" s="0" t="s">
        <v>2128</v>
      </c>
      <c r="I4262" s="0" t="s">
        <v>2123</v>
      </c>
      <c r="J4262" s="0" t="s">
        <v>47</v>
      </c>
      <c r="K4262" s="0" t="s">
        <v>47</v>
      </c>
      <c r="L4262" s="0" t="s">
        <v>47</v>
      </c>
      <c r="M4262" s="0" t="s">
        <v>47</v>
      </c>
      <c r="N4262" s="0" t="n">
        <v>1</v>
      </c>
      <c r="O4262" s="0" t="n">
        <v>2</v>
      </c>
      <c r="P4262" s="0" t="n">
        <v>300</v>
      </c>
      <c r="Q4262" s="0" t="n">
        <v>1</v>
      </c>
      <c r="R4262" s="0" t="str">
        <f aca="false">INDEX(Lookup!$B$4:$B$18,MATCH(C4262,Lookup!$A$4:$A$18,0))</f>
        <v>India</v>
      </c>
      <c r="S4262" s="20" t="n">
        <f aca="false">INDEX(Lookup!$D$4:$D$18,MATCH(C4262,Lookup!$A$4:$A$18,0))</f>
        <v>0.012</v>
      </c>
      <c r="T4262" s="21" t="n">
        <f aca="false">ROUND(P4262*S4262,2)</f>
        <v>3.6</v>
      </c>
      <c r="U4262" s="21" t="n">
        <f aca="false">IF(T4262&lt;=10,1,IF(T4262&lt;=20,2,IF(T4262&lt;=30,3,IF(T4262&lt;=40,4,IF(T4262&lt;=50,5,IF(T4262&lt;=100,6,IF(T4262&lt;=250,7,8)))))))</f>
        <v>1</v>
      </c>
      <c r="V4262" s="21" t="n">
        <f aca="false">IF(AND(OR(Dashboard!$T$3="All",R4262=Dashboard!$T$3),OR(Dashboard!$T$4="All",D4262=Dashboard!$T$4)),1,0)</f>
        <v>1</v>
      </c>
      <c r="W4262" s="21" t="n">
        <f aca="false">IF(V4262=1,T4262+ROW()/10000000,0)</f>
        <v>3.6004262</v>
      </c>
    </row>
    <row r="4263" customFormat="false" ht="15" hidden="false" customHeight="false" outlineLevel="0" collapsed="false">
      <c r="A4263" s="0" t="n">
        <v>18419915</v>
      </c>
      <c r="B4263" s="0" t="s">
        <v>10262</v>
      </c>
      <c r="C4263" s="0" t="n">
        <v>1</v>
      </c>
      <c r="D4263" s="0" t="s">
        <v>6924</v>
      </c>
      <c r="E4263" s="0" t="s">
        <v>10263</v>
      </c>
      <c r="F4263" s="0" t="s">
        <v>10197</v>
      </c>
      <c r="G4263" s="0" t="s">
        <v>10198</v>
      </c>
      <c r="H4263" s="0" t="s">
        <v>2359</v>
      </c>
      <c r="I4263" s="0" t="s">
        <v>2123</v>
      </c>
      <c r="J4263" s="0" t="s">
        <v>47</v>
      </c>
      <c r="K4263" s="0" t="s">
        <v>47</v>
      </c>
      <c r="L4263" s="0" t="s">
        <v>47</v>
      </c>
      <c r="M4263" s="0" t="s">
        <v>47</v>
      </c>
      <c r="N4263" s="0" t="n">
        <v>1</v>
      </c>
      <c r="O4263" s="0" t="n">
        <v>0</v>
      </c>
      <c r="P4263" s="0" t="n">
        <v>350</v>
      </c>
      <c r="Q4263" s="0" t="n">
        <v>1</v>
      </c>
      <c r="R4263" s="0" t="str">
        <f aca="false">INDEX(Lookup!$B$4:$B$18,MATCH(C4263,Lookup!$A$4:$A$18,0))</f>
        <v>India</v>
      </c>
      <c r="S4263" s="20" t="n">
        <f aca="false">INDEX(Lookup!$D$4:$D$18,MATCH(C4263,Lookup!$A$4:$A$18,0))</f>
        <v>0.012</v>
      </c>
      <c r="T4263" s="21" t="n">
        <f aca="false">ROUND(P4263*S4263,2)</f>
        <v>4.2</v>
      </c>
      <c r="U4263" s="21" t="n">
        <f aca="false">IF(T4263&lt;=10,1,IF(T4263&lt;=20,2,IF(T4263&lt;=30,3,IF(T4263&lt;=40,4,IF(T4263&lt;=50,5,IF(T4263&lt;=100,6,IF(T4263&lt;=250,7,8)))))))</f>
        <v>1</v>
      </c>
      <c r="V4263" s="21" t="n">
        <f aca="false">IF(AND(OR(Dashboard!$T$3="All",R4263=Dashboard!$T$3),OR(Dashboard!$T$4="All",D4263=Dashboard!$T$4)),1,0)</f>
        <v>1</v>
      </c>
      <c r="W4263" s="21" t="n">
        <f aca="false">IF(V4263=1,T4263+ROW()/10000000,0)</f>
        <v>4.2004263</v>
      </c>
    </row>
    <row r="4264" customFormat="false" ht="15" hidden="false" customHeight="false" outlineLevel="0" collapsed="false">
      <c r="A4264" s="0" t="n">
        <v>18479001</v>
      </c>
      <c r="B4264" s="0" t="s">
        <v>10264</v>
      </c>
      <c r="C4264" s="0" t="n">
        <v>1</v>
      </c>
      <c r="D4264" s="0" t="s">
        <v>6924</v>
      </c>
      <c r="E4264" s="0" t="s">
        <v>10265</v>
      </c>
      <c r="F4264" s="0" t="s">
        <v>10197</v>
      </c>
      <c r="G4264" s="0" t="s">
        <v>10198</v>
      </c>
      <c r="H4264" s="0" t="s">
        <v>2147</v>
      </c>
      <c r="I4264" s="0" t="s">
        <v>2123</v>
      </c>
      <c r="J4264" s="0" t="s">
        <v>47</v>
      </c>
      <c r="K4264" s="0" t="s">
        <v>47</v>
      </c>
      <c r="L4264" s="0" t="s">
        <v>47</v>
      </c>
      <c r="M4264" s="0" t="s">
        <v>47</v>
      </c>
      <c r="N4264" s="0" t="n">
        <v>1</v>
      </c>
      <c r="O4264" s="0" t="n">
        <v>0</v>
      </c>
      <c r="P4264" s="0" t="n">
        <v>300</v>
      </c>
      <c r="Q4264" s="0" t="n">
        <v>1</v>
      </c>
      <c r="R4264" s="0" t="str">
        <f aca="false">INDEX(Lookup!$B$4:$B$18,MATCH(C4264,Lookup!$A$4:$A$18,0))</f>
        <v>India</v>
      </c>
      <c r="S4264" s="20" t="n">
        <f aca="false">INDEX(Lookup!$D$4:$D$18,MATCH(C4264,Lookup!$A$4:$A$18,0))</f>
        <v>0.012</v>
      </c>
      <c r="T4264" s="21" t="n">
        <f aca="false">ROUND(P4264*S4264,2)</f>
        <v>3.6</v>
      </c>
      <c r="U4264" s="21" t="n">
        <f aca="false">IF(T4264&lt;=10,1,IF(T4264&lt;=20,2,IF(T4264&lt;=30,3,IF(T4264&lt;=40,4,IF(T4264&lt;=50,5,IF(T4264&lt;=100,6,IF(T4264&lt;=250,7,8)))))))</f>
        <v>1</v>
      </c>
      <c r="V4264" s="21" t="n">
        <f aca="false">IF(AND(OR(Dashboard!$T$3="All",R4264=Dashboard!$T$3),OR(Dashboard!$T$4="All",D4264=Dashboard!$T$4)),1,0)</f>
        <v>1</v>
      </c>
      <c r="W4264" s="21" t="n">
        <f aca="false">IF(V4264=1,T4264+ROW()/10000000,0)</f>
        <v>3.6004264</v>
      </c>
    </row>
    <row r="4265" customFormat="false" ht="15" hidden="false" customHeight="false" outlineLevel="0" collapsed="false">
      <c r="A4265" s="0" t="n">
        <v>18419906</v>
      </c>
      <c r="B4265" s="0" t="s">
        <v>10266</v>
      </c>
      <c r="C4265" s="0" t="n">
        <v>1</v>
      </c>
      <c r="D4265" s="0" t="s">
        <v>6924</v>
      </c>
      <c r="E4265" s="0" t="s">
        <v>10267</v>
      </c>
      <c r="F4265" s="0" t="s">
        <v>10197</v>
      </c>
      <c r="G4265" s="0" t="s">
        <v>10198</v>
      </c>
      <c r="H4265" s="0" t="s">
        <v>7121</v>
      </c>
      <c r="I4265" s="0" t="s">
        <v>2123</v>
      </c>
      <c r="J4265" s="0" t="s">
        <v>47</v>
      </c>
      <c r="K4265" s="0" t="s">
        <v>46</v>
      </c>
      <c r="L4265" s="0" t="s">
        <v>47</v>
      </c>
      <c r="M4265" s="0" t="s">
        <v>47</v>
      </c>
      <c r="N4265" s="0" t="n">
        <v>1</v>
      </c>
      <c r="O4265" s="0" t="n">
        <v>0</v>
      </c>
      <c r="P4265" s="0" t="n">
        <v>250</v>
      </c>
      <c r="Q4265" s="0" t="n">
        <v>1</v>
      </c>
      <c r="R4265" s="0" t="str">
        <f aca="false">INDEX(Lookup!$B$4:$B$18,MATCH(C4265,Lookup!$A$4:$A$18,0))</f>
        <v>India</v>
      </c>
      <c r="S4265" s="20" t="n">
        <f aca="false">INDEX(Lookup!$D$4:$D$18,MATCH(C4265,Lookup!$A$4:$A$18,0))</f>
        <v>0.012</v>
      </c>
      <c r="T4265" s="21" t="n">
        <f aca="false">ROUND(P4265*S4265,2)</f>
        <v>3</v>
      </c>
      <c r="U4265" s="21" t="n">
        <f aca="false">IF(T4265&lt;=10,1,IF(T4265&lt;=20,2,IF(T4265&lt;=30,3,IF(T4265&lt;=40,4,IF(T4265&lt;=50,5,IF(T4265&lt;=100,6,IF(T4265&lt;=250,7,8)))))))</f>
        <v>1</v>
      </c>
      <c r="V4265" s="21" t="n">
        <f aca="false">IF(AND(OR(Dashboard!$T$3="All",R4265=Dashboard!$T$3),OR(Dashboard!$T$4="All",D4265=Dashboard!$T$4)),1,0)</f>
        <v>1</v>
      </c>
      <c r="W4265" s="21" t="n">
        <f aca="false">IF(V4265=1,T4265+ROW()/10000000,0)</f>
        <v>3.0004265</v>
      </c>
    </row>
    <row r="4266" customFormat="false" ht="15" hidden="false" customHeight="false" outlineLevel="0" collapsed="false">
      <c r="A4266" s="0" t="n">
        <v>18419911</v>
      </c>
      <c r="B4266" s="0" t="s">
        <v>10268</v>
      </c>
      <c r="C4266" s="0" t="n">
        <v>1</v>
      </c>
      <c r="D4266" s="0" t="s">
        <v>6924</v>
      </c>
      <c r="E4266" s="0" t="s">
        <v>10269</v>
      </c>
      <c r="F4266" s="0" t="s">
        <v>10197</v>
      </c>
      <c r="G4266" s="0" t="s">
        <v>10198</v>
      </c>
      <c r="H4266" s="0" t="s">
        <v>3791</v>
      </c>
      <c r="I4266" s="0" t="s">
        <v>2123</v>
      </c>
      <c r="J4266" s="0" t="s">
        <v>47</v>
      </c>
      <c r="K4266" s="0" t="s">
        <v>47</v>
      </c>
      <c r="L4266" s="0" t="s">
        <v>47</v>
      </c>
      <c r="M4266" s="0" t="s">
        <v>47</v>
      </c>
      <c r="N4266" s="0" t="n">
        <v>1</v>
      </c>
      <c r="O4266" s="0" t="n">
        <v>1</v>
      </c>
      <c r="P4266" s="0" t="n">
        <v>250</v>
      </c>
      <c r="Q4266" s="0" t="n">
        <v>1</v>
      </c>
      <c r="R4266" s="0" t="str">
        <f aca="false">INDEX(Lookup!$B$4:$B$18,MATCH(C4266,Lookup!$A$4:$A$18,0))</f>
        <v>India</v>
      </c>
      <c r="S4266" s="20" t="n">
        <f aca="false">INDEX(Lookup!$D$4:$D$18,MATCH(C4266,Lookup!$A$4:$A$18,0))</f>
        <v>0.012</v>
      </c>
      <c r="T4266" s="21" t="n">
        <f aca="false">ROUND(P4266*S4266,2)</f>
        <v>3</v>
      </c>
      <c r="U4266" s="21" t="n">
        <f aca="false">IF(T4266&lt;=10,1,IF(T4266&lt;=20,2,IF(T4266&lt;=30,3,IF(T4266&lt;=40,4,IF(T4266&lt;=50,5,IF(T4266&lt;=100,6,IF(T4266&lt;=250,7,8)))))))</f>
        <v>1</v>
      </c>
      <c r="V4266" s="21" t="n">
        <f aca="false">IF(AND(OR(Dashboard!$T$3="All",R4266=Dashboard!$T$3),OR(Dashboard!$T$4="All",D4266=Dashboard!$T$4)),1,0)</f>
        <v>1</v>
      </c>
      <c r="W4266" s="21" t="n">
        <f aca="false">IF(V4266=1,T4266+ROW()/10000000,0)</f>
        <v>3.0004266</v>
      </c>
    </row>
    <row r="4267" customFormat="false" ht="15" hidden="false" customHeight="false" outlineLevel="0" collapsed="false">
      <c r="A4267" s="0" t="n">
        <v>18419919</v>
      </c>
      <c r="B4267" s="0" t="s">
        <v>10270</v>
      </c>
      <c r="C4267" s="0" t="n">
        <v>1</v>
      </c>
      <c r="D4267" s="0" t="s">
        <v>6924</v>
      </c>
      <c r="E4267" s="0" t="s">
        <v>10271</v>
      </c>
      <c r="F4267" s="0" t="s">
        <v>10197</v>
      </c>
      <c r="G4267" s="0" t="s">
        <v>10198</v>
      </c>
      <c r="H4267" s="0" t="s">
        <v>2382</v>
      </c>
      <c r="I4267" s="0" t="s">
        <v>2123</v>
      </c>
      <c r="J4267" s="0" t="s">
        <v>47</v>
      </c>
      <c r="K4267" s="0" t="s">
        <v>47</v>
      </c>
      <c r="L4267" s="0" t="s">
        <v>47</v>
      </c>
      <c r="M4267" s="0" t="s">
        <v>47</v>
      </c>
      <c r="N4267" s="0" t="n">
        <v>1</v>
      </c>
      <c r="O4267" s="0" t="n">
        <v>0</v>
      </c>
      <c r="P4267" s="0" t="n">
        <v>100</v>
      </c>
      <c r="Q4267" s="0" t="n">
        <v>1</v>
      </c>
      <c r="R4267" s="0" t="str">
        <f aca="false">INDEX(Lookup!$B$4:$B$18,MATCH(C4267,Lookup!$A$4:$A$18,0))</f>
        <v>India</v>
      </c>
      <c r="S4267" s="20" t="n">
        <f aca="false">INDEX(Lookup!$D$4:$D$18,MATCH(C4267,Lookup!$A$4:$A$18,0))</f>
        <v>0.012</v>
      </c>
      <c r="T4267" s="21" t="n">
        <f aca="false">ROUND(P4267*S4267,2)</f>
        <v>1.2</v>
      </c>
      <c r="U4267" s="21" t="n">
        <f aca="false">IF(T4267&lt;=10,1,IF(T4267&lt;=20,2,IF(T4267&lt;=30,3,IF(T4267&lt;=40,4,IF(T4267&lt;=50,5,IF(T4267&lt;=100,6,IF(T4267&lt;=250,7,8)))))))</f>
        <v>1</v>
      </c>
      <c r="V4267" s="21" t="n">
        <f aca="false">IF(AND(OR(Dashboard!$T$3="All",R4267=Dashboard!$T$3),OR(Dashboard!$T$4="All",D4267=Dashboard!$T$4)),1,0)</f>
        <v>1</v>
      </c>
      <c r="W4267" s="21" t="n">
        <f aca="false">IF(V4267=1,T4267+ROW()/10000000,0)</f>
        <v>1.2004267</v>
      </c>
    </row>
    <row r="4268" customFormat="false" ht="15" hidden="false" customHeight="false" outlineLevel="0" collapsed="false">
      <c r="A4268" s="0" t="n">
        <v>18294233</v>
      </c>
      <c r="B4268" s="0" t="s">
        <v>10272</v>
      </c>
      <c r="C4268" s="0" t="n">
        <v>1</v>
      </c>
      <c r="D4268" s="0" t="s">
        <v>6924</v>
      </c>
      <c r="E4268" s="0" t="s">
        <v>10273</v>
      </c>
      <c r="F4268" s="0" t="s">
        <v>10197</v>
      </c>
      <c r="G4268" s="0" t="s">
        <v>10198</v>
      </c>
      <c r="H4268" s="0" t="s">
        <v>2147</v>
      </c>
      <c r="I4268" s="0" t="s">
        <v>2123</v>
      </c>
      <c r="J4268" s="0" t="s">
        <v>47</v>
      </c>
      <c r="K4268" s="0" t="s">
        <v>47</v>
      </c>
      <c r="L4268" s="0" t="s">
        <v>47</v>
      </c>
      <c r="M4268" s="0" t="s">
        <v>47</v>
      </c>
      <c r="N4268" s="0" t="n">
        <v>1</v>
      </c>
      <c r="O4268" s="0" t="n">
        <v>0</v>
      </c>
      <c r="P4268" s="0" t="n">
        <v>300</v>
      </c>
      <c r="Q4268" s="0" t="n">
        <v>1</v>
      </c>
      <c r="R4268" s="0" t="str">
        <f aca="false">INDEX(Lookup!$B$4:$B$18,MATCH(C4268,Lookup!$A$4:$A$18,0))</f>
        <v>India</v>
      </c>
      <c r="S4268" s="20" t="n">
        <f aca="false">INDEX(Lookup!$D$4:$D$18,MATCH(C4268,Lookup!$A$4:$A$18,0))</f>
        <v>0.012</v>
      </c>
      <c r="T4268" s="21" t="n">
        <f aca="false">ROUND(P4268*S4268,2)</f>
        <v>3.6</v>
      </c>
      <c r="U4268" s="21" t="n">
        <f aca="false">IF(T4268&lt;=10,1,IF(T4268&lt;=20,2,IF(T4268&lt;=30,3,IF(T4268&lt;=40,4,IF(T4268&lt;=50,5,IF(T4268&lt;=100,6,IF(T4268&lt;=250,7,8)))))))</f>
        <v>1</v>
      </c>
      <c r="V4268" s="21" t="n">
        <f aca="false">IF(AND(OR(Dashboard!$T$3="All",R4268=Dashboard!$T$3),OR(Dashboard!$T$4="All",D4268=Dashboard!$T$4)),1,0)</f>
        <v>1</v>
      </c>
      <c r="W4268" s="21" t="n">
        <f aca="false">IF(V4268=1,T4268+ROW()/10000000,0)</f>
        <v>3.6004268</v>
      </c>
    </row>
    <row r="4269" customFormat="false" ht="15" hidden="false" customHeight="false" outlineLevel="0" collapsed="false">
      <c r="A4269" s="0" t="n">
        <v>18419901</v>
      </c>
      <c r="B4269" s="0" t="s">
        <v>10274</v>
      </c>
      <c r="C4269" s="0" t="n">
        <v>1</v>
      </c>
      <c r="D4269" s="0" t="s">
        <v>6924</v>
      </c>
      <c r="E4269" s="0" t="s">
        <v>10275</v>
      </c>
      <c r="F4269" s="0" t="s">
        <v>10197</v>
      </c>
      <c r="G4269" s="0" t="s">
        <v>10198</v>
      </c>
      <c r="H4269" s="0" t="s">
        <v>69</v>
      </c>
      <c r="I4269" s="0" t="s">
        <v>2123</v>
      </c>
      <c r="J4269" s="0" t="s">
        <v>47</v>
      </c>
      <c r="K4269" s="0" t="s">
        <v>47</v>
      </c>
      <c r="L4269" s="0" t="s">
        <v>47</v>
      </c>
      <c r="M4269" s="0" t="s">
        <v>47</v>
      </c>
      <c r="N4269" s="0" t="n">
        <v>1</v>
      </c>
      <c r="O4269" s="0" t="n">
        <v>0</v>
      </c>
      <c r="P4269" s="0" t="n">
        <v>300</v>
      </c>
      <c r="Q4269" s="0" t="n">
        <v>1</v>
      </c>
      <c r="R4269" s="0" t="str">
        <f aca="false">INDEX(Lookup!$B$4:$B$18,MATCH(C4269,Lookup!$A$4:$A$18,0))</f>
        <v>India</v>
      </c>
      <c r="S4269" s="20" t="n">
        <f aca="false">INDEX(Lookup!$D$4:$D$18,MATCH(C4269,Lookup!$A$4:$A$18,0))</f>
        <v>0.012</v>
      </c>
      <c r="T4269" s="21" t="n">
        <f aca="false">ROUND(P4269*S4269,2)</f>
        <v>3.6</v>
      </c>
      <c r="U4269" s="21" t="n">
        <f aca="false">IF(T4269&lt;=10,1,IF(T4269&lt;=20,2,IF(T4269&lt;=30,3,IF(T4269&lt;=40,4,IF(T4269&lt;=50,5,IF(T4269&lt;=100,6,IF(T4269&lt;=250,7,8)))))))</f>
        <v>1</v>
      </c>
      <c r="V4269" s="21" t="n">
        <f aca="false">IF(AND(OR(Dashboard!$T$3="All",R4269=Dashboard!$T$3),OR(Dashboard!$T$4="All",D4269=Dashboard!$T$4)),1,0)</f>
        <v>1</v>
      </c>
      <c r="W4269" s="21" t="n">
        <f aca="false">IF(V4269=1,T4269+ROW()/10000000,0)</f>
        <v>3.6004269</v>
      </c>
    </row>
    <row r="4270" customFormat="false" ht="15" hidden="false" customHeight="false" outlineLevel="0" collapsed="false">
      <c r="A4270" s="0" t="n">
        <v>18481273</v>
      </c>
      <c r="B4270" s="0" t="s">
        <v>10276</v>
      </c>
      <c r="C4270" s="0" t="n">
        <v>1</v>
      </c>
      <c r="D4270" s="0" t="s">
        <v>6924</v>
      </c>
      <c r="E4270" s="0" t="s">
        <v>10277</v>
      </c>
      <c r="F4270" s="0" t="s">
        <v>10197</v>
      </c>
      <c r="G4270" s="0" t="s">
        <v>10198</v>
      </c>
      <c r="H4270" s="0" t="s">
        <v>5286</v>
      </c>
      <c r="I4270" s="0" t="s">
        <v>2123</v>
      </c>
      <c r="J4270" s="0" t="s">
        <v>47</v>
      </c>
      <c r="K4270" s="0" t="s">
        <v>47</v>
      </c>
      <c r="L4270" s="0" t="s">
        <v>47</v>
      </c>
      <c r="M4270" s="0" t="s">
        <v>47</v>
      </c>
      <c r="N4270" s="0" t="n">
        <v>1</v>
      </c>
      <c r="O4270" s="0" t="n">
        <v>0</v>
      </c>
      <c r="P4270" s="0" t="n">
        <v>300</v>
      </c>
      <c r="Q4270" s="0" t="n">
        <v>1</v>
      </c>
      <c r="R4270" s="0" t="str">
        <f aca="false">INDEX(Lookup!$B$4:$B$18,MATCH(C4270,Lookup!$A$4:$A$18,0))</f>
        <v>India</v>
      </c>
      <c r="S4270" s="20" t="n">
        <f aca="false">INDEX(Lookup!$D$4:$D$18,MATCH(C4270,Lookup!$A$4:$A$18,0))</f>
        <v>0.012</v>
      </c>
      <c r="T4270" s="21" t="n">
        <f aca="false">ROUND(P4270*S4270,2)</f>
        <v>3.6</v>
      </c>
      <c r="U4270" s="21" t="n">
        <f aca="false">IF(T4270&lt;=10,1,IF(T4270&lt;=20,2,IF(T4270&lt;=30,3,IF(T4270&lt;=40,4,IF(T4270&lt;=50,5,IF(T4270&lt;=100,6,IF(T4270&lt;=250,7,8)))))))</f>
        <v>1</v>
      </c>
      <c r="V4270" s="21" t="n">
        <f aca="false">IF(AND(OR(Dashboard!$T$3="All",R4270=Dashboard!$T$3),OR(Dashboard!$T$4="All",D4270=Dashboard!$T$4)),1,0)</f>
        <v>1</v>
      </c>
      <c r="W4270" s="21" t="n">
        <f aca="false">IF(V4270=1,T4270+ROW()/10000000,0)</f>
        <v>3.600427</v>
      </c>
    </row>
    <row r="4271" customFormat="false" ht="15" hidden="false" customHeight="false" outlineLevel="0" collapsed="false">
      <c r="A4271" s="0" t="n">
        <v>18313119</v>
      </c>
      <c r="B4271" s="0" t="s">
        <v>10278</v>
      </c>
      <c r="C4271" s="0" t="n">
        <v>1</v>
      </c>
      <c r="D4271" s="0" t="s">
        <v>6924</v>
      </c>
      <c r="E4271" s="0" t="s">
        <v>10279</v>
      </c>
      <c r="F4271" s="0" t="s">
        <v>10197</v>
      </c>
      <c r="G4271" s="0" t="s">
        <v>10198</v>
      </c>
      <c r="H4271" s="0" t="s">
        <v>2147</v>
      </c>
      <c r="I4271" s="0" t="s">
        <v>2123</v>
      </c>
      <c r="J4271" s="0" t="s">
        <v>47</v>
      </c>
      <c r="K4271" s="0" t="s">
        <v>47</v>
      </c>
      <c r="L4271" s="0" t="s">
        <v>47</v>
      </c>
      <c r="M4271" s="0" t="s">
        <v>47</v>
      </c>
      <c r="N4271" s="0" t="n">
        <v>2</v>
      </c>
      <c r="O4271" s="0" t="n">
        <v>0</v>
      </c>
      <c r="P4271" s="0" t="n">
        <v>500</v>
      </c>
      <c r="Q4271" s="0" t="n">
        <v>1</v>
      </c>
      <c r="R4271" s="0" t="str">
        <f aca="false">INDEX(Lookup!$B$4:$B$18,MATCH(C4271,Lookup!$A$4:$A$18,0))</f>
        <v>India</v>
      </c>
      <c r="S4271" s="20" t="n">
        <f aca="false">INDEX(Lookup!$D$4:$D$18,MATCH(C4271,Lookup!$A$4:$A$18,0))</f>
        <v>0.012</v>
      </c>
      <c r="T4271" s="21" t="n">
        <f aca="false">ROUND(P4271*S4271,2)</f>
        <v>6</v>
      </c>
      <c r="U4271" s="21" t="n">
        <f aca="false">IF(T4271&lt;=10,1,IF(T4271&lt;=20,2,IF(T4271&lt;=30,3,IF(T4271&lt;=40,4,IF(T4271&lt;=50,5,IF(T4271&lt;=100,6,IF(T4271&lt;=250,7,8)))))))</f>
        <v>1</v>
      </c>
      <c r="V4271" s="21" t="n">
        <f aca="false">IF(AND(OR(Dashboard!$T$3="All",R4271=Dashboard!$T$3),OR(Dashboard!$T$4="All",D4271=Dashboard!$T$4)),1,0)</f>
        <v>1</v>
      </c>
      <c r="W4271" s="21" t="n">
        <f aca="false">IF(V4271=1,T4271+ROW()/10000000,0)</f>
        <v>6.0004271</v>
      </c>
    </row>
    <row r="4272" customFormat="false" ht="15" hidden="false" customHeight="false" outlineLevel="0" collapsed="false">
      <c r="A4272" s="0" t="n">
        <v>18486830</v>
      </c>
      <c r="B4272" s="0" t="s">
        <v>10280</v>
      </c>
      <c r="C4272" s="0" t="n">
        <v>1</v>
      </c>
      <c r="D4272" s="0" t="s">
        <v>6924</v>
      </c>
      <c r="E4272" s="0" t="s">
        <v>10281</v>
      </c>
      <c r="F4272" s="0" t="s">
        <v>10197</v>
      </c>
      <c r="G4272" s="0" t="s">
        <v>10198</v>
      </c>
      <c r="H4272" s="0" t="s">
        <v>2349</v>
      </c>
      <c r="I4272" s="0" t="s">
        <v>2123</v>
      </c>
      <c r="J4272" s="0" t="s">
        <v>47</v>
      </c>
      <c r="K4272" s="0" t="s">
        <v>47</v>
      </c>
      <c r="L4272" s="0" t="s">
        <v>47</v>
      </c>
      <c r="M4272" s="0" t="s">
        <v>47</v>
      </c>
      <c r="N4272" s="0" t="n">
        <v>1</v>
      </c>
      <c r="O4272" s="0" t="n">
        <v>0</v>
      </c>
      <c r="P4272" s="0" t="n">
        <v>100</v>
      </c>
      <c r="Q4272" s="0" t="n">
        <v>1</v>
      </c>
      <c r="R4272" s="0" t="str">
        <f aca="false">INDEX(Lookup!$B$4:$B$18,MATCH(C4272,Lookup!$A$4:$A$18,0))</f>
        <v>India</v>
      </c>
      <c r="S4272" s="20" t="n">
        <f aca="false">INDEX(Lookup!$D$4:$D$18,MATCH(C4272,Lookup!$A$4:$A$18,0))</f>
        <v>0.012</v>
      </c>
      <c r="T4272" s="21" t="n">
        <f aca="false">ROUND(P4272*S4272,2)</f>
        <v>1.2</v>
      </c>
      <c r="U4272" s="21" t="n">
        <f aca="false">IF(T4272&lt;=10,1,IF(T4272&lt;=20,2,IF(T4272&lt;=30,3,IF(T4272&lt;=40,4,IF(T4272&lt;=50,5,IF(T4272&lt;=100,6,IF(T4272&lt;=250,7,8)))))))</f>
        <v>1</v>
      </c>
      <c r="V4272" s="21" t="n">
        <f aca="false">IF(AND(OR(Dashboard!$T$3="All",R4272=Dashboard!$T$3),OR(Dashboard!$T$4="All",D4272=Dashboard!$T$4)),1,0)</f>
        <v>1</v>
      </c>
      <c r="W4272" s="21" t="n">
        <f aca="false">IF(V4272=1,T4272+ROW()/10000000,0)</f>
        <v>1.2004272</v>
      </c>
    </row>
    <row r="4273" customFormat="false" ht="15" hidden="false" customHeight="false" outlineLevel="0" collapsed="false">
      <c r="A4273" s="0" t="n">
        <v>18453186</v>
      </c>
      <c r="B4273" s="0" t="s">
        <v>3092</v>
      </c>
      <c r="C4273" s="0" t="n">
        <v>1</v>
      </c>
      <c r="D4273" s="0" t="s">
        <v>6924</v>
      </c>
      <c r="E4273" s="0" t="s">
        <v>10282</v>
      </c>
      <c r="F4273" s="0" t="s">
        <v>10197</v>
      </c>
      <c r="G4273" s="0" t="s">
        <v>10198</v>
      </c>
      <c r="H4273" s="0" t="s">
        <v>2122</v>
      </c>
      <c r="I4273" s="0" t="s">
        <v>2123</v>
      </c>
      <c r="J4273" s="0" t="s">
        <v>46</v>
      </c>
      <c r="K4273" s="0" t="s">
        <v>47</v>
      </c>
      <c r="L4273" s="0" t="s">
        <v>47</v>
      </c>
      <c r="M4273" s="0" t="s">
        <v>47</v>
      </c>
      <c r="N4273" s="0" t="n">
        <v>2</v>
      </c>
      <c r="O4273" s="0" t="n">
        <v>1</v>
      </c>
      <c r="P4273" s="0" t="n">
        <v>700</v>
      </c>
      <c r="Q4273" s="0" t="n">
        <v>1</v>
      </c>
      <c r="R4273" s="0" t="str">
        <f aca="false">INDEX(Lookup!$B$4:$B$18,MATCH(C4273,Lookup!$A$4:$A$18,0))</f>
        <v>India</v>
      </c>
      <c r="S4273" s="20" t="n">
        <f aca="false">INDEX(Lookup!$D$4:$D$18,MATCH(C4273,Lookup!$A$4:$A$18,0))</f>
        <v>0.012</v>
      </c>
      <c r="T4273" s="21" t="n">
        <f aca="false">ROUND(P4273*S4273,2)</f>
        <v>8.4</v>
      </c>
      <c r="U4273" s="21" t="n">
        <f aca="false">IF(T4273&lt;=10,1,IF(T4273&lt;=20,2,IF(T4273&lt;=30,3,IF(T4273&lt;=40,4,IF(T4273&lt;=50,5,IF(T4273&lt;=100,6,IF(T4273&lt;=250,7,8)))))))</f>
        <v>1</v>
      </c>
      <c r="V4273" s="21" t="n">
        <f aca="false">IF(AND(OR(Dashboard!$T$3="All",R4273=Dashboard!$T$3),OR(Dashboard!$T$4="All",D4273=Dashboard!$T$4)),1,0)</f>
        <v>1</v>
      </c>
      <c r="W4273" s="21" t="n">
        <f aca="false">IF(V4273=1,T4273+ROW()/10000000,0)</f>
        <v>8.4004273</v>
      </c>
    </row>
    <row r="4274" customFormat="false" ht="15" hidden="false" customHeight="false" outlineLevel="0" collapsed="false">
      <c r="A4274" s="0" t="n">
        <v>18354663</v>
      </c>
      <c r="B4274" s="0" t="s">
        <v>3422</v>
      </c>
      <c r="C4274" s="0" t="n">
        <v>1</v>
      </c>
      <c r="D4274" s="0" t="s">
        <v>6924</v>
      </c>
      <c r="E4274" s="0" t="s">
        <v>10283</v>
      </c>
      <c r="F4274" s="0" t="s">
        <v>10197</v>
      </c>
      <c r="G4274" s="0" t="s">
        <v>10198</v>
      </c>
      <c r="H4274" s="0" t="s">
        <v>3345</v>
      </c>
      <c r="I4274" s="0" t="s">
        <v>2123</v>
      </c>
      <c r="J4274" s="0" t="s">
        <v>47</v>
      </c>
      <c r="K4274" s="0" t="s">
        <v>47</v>
      </c>
      <c r="L4274" s="0" t="s">
        <v>47</v>
      </c>
      <c r="M4274" s="0" t="s">
        <v>47</v>
      </c>
      <c r="N4274" s="0" t="n">
        <v>1</v>
      </c>
      <c r="O4274" s="0" t="n">
        <v>3</v>
      </c>
      <c r="P4274" s="0" t="n">
        <v>300</v>
      </c>
      <c r="Q4274" s="0" t="n">
        <v>1</v>
      </c>
      <c r="R4274" s="0" t="str">
        <f aca="false">INDEX(Lookup!$B$4:$B$18,MATCH(C4274,Lookup!$A$4:$A$18,0))</f>
        <v>India</v>
      </c>
      <c r="S4274" s="20" t="n">
        <f aca="false">INDEX(Lookup!$D$4:$D$18,MATCH(C4274,Lookup!$A$4:$A$18,0))</f>
        <v>0.012</v>
      </c>
      <c r="T4274" s="21" t="n">
        <f aca="false">ROUND(P4274*S4274,2)</f>
        <v>3.6</v>
      </c>
      <c r="U4274" s="21" t="n">
        <f aca="false">IF(T4274&lt;=10,1,IF(T4274&lt;=20,2,IF(T4274&lt;=30,3,IF(T4274&lt;=40,4,IF(T4274&lt;=50,5,IF(T4274&lt;=100,6,IF(T4274&lt;=250,7,8)))))))</f>
        <v>1</v>
      </c>
      <c r="V4274" s="21" t="n">
        <f aca="false">IF(AND(OR(Dashboard!$T$3="All",R4274=Dashboard!$T$3),OR(Dashboard!$T$4="All",D4274=Dashboard!$T$4)),1,0)</f>
        <v>1</v>
      </c>
      <c r="W4274" s="21" t="n">
        <f aca="false">IF(V4274=1,T4274+ROW()/10000000,0)</f>
        <v>3.6004274</v>
      </c>
    </row>
    <row r="4275" customFormat="false" ht="15" hidden="false" customHeight="false" outlineLevel="0" collapsed="false">
      <c r="A4275" s="0" t="n">
        <v>18419897</v>
      </c>
      <c r="B4275" s="0" t="s">
        <v>10284</v>
      </c>
      <c r="C4275" s="0" t="n">
        <v>1</v>
      </c>
      <c r="D4275" s="0" t="s">
        <v>6924</v>
      </c>
      <c r="E4275" s="0" t="s">
        <v>10285</v>
      </c>
      <c r="F4275" s="0" t="s">
        <v>10197</v>
      </c>
      <c r="G4275" s="0" t="s">
        <v>10198</v>
      </c>
      <c r="H4275" s="0" t="s">
        <v>2147</v>
      </c>
      <c r="I4275" s="0" t="s">
        <v>2123</v>
      </c>
      <c r="J4275" s="0" t="s">
        <v>47</v>
      </c>
      <c r="K4275" s="0" t="s">
        <v>47</v>
      </c>
      <c r="L4275" s="0" t="s">
        <v>47</v>
      </c>
      <c r="M4275" s="0" t="s">
        <v>47</v>
      </c>
      <c r="N4275" s="0" t="n">
        <v>1</v>
      </c>
      <c r="O4275" s="0" t="n">
        <v>0</v>
      </c>
      <c r="P4275" s="0" t="n">
        <v>200</v>
      </c>
      <c r="Q4275" s="0" t="n">
        <v>1</v>
      </c>
      <c r="R4275" s="0" t="str">
        <f aca="false">INDEX(Lookup!$B$4:$B$18,MATCH(C4275,Lookup!$A$4:$A$18,0))</f>
        <v>India</v>
      </c>
      <c r="S4275" s="20" t="n">
        <f aca="false">INDEX(Lookup!$D$4:$D$18,MATCH(C4275,Lookup!$A$4:$A$18,0))</f>
        <v>0.012</v>
      </c>
      <c r="T4275" s="21" t="n">
        <f aca="false">ROUND(P4275*S4275,2)</f>
        <v>2.4</v>
      </c>
      <c r="U4275" s="21" t="n">
        <f aca="false">IF(T4275&lt;=10,1,IF(T4275&lt;=20,2,IF(T4275&lt;=30,3,IF(T4275&lt;=40,4,IF(T4275&lt;=50,5,IF(T4275&lt;=100,6,IF(T4275&lt;=250,7,8)))))))</f>
        <v>1</v>
      </c>
      <c r="V4275" s="21" t="n">
        <f aca="false">IF(AND(OR(Dashboard!$T$3="All",R4275=Dashboard!$T$3),OR(Dashboard!$T$4="All",D4275=Dashboard!$T$4)),1,0)</f>
        <v>1</v>
      </c>
      <c r="W4275" s="21" t="n">
        <f aca="false">IF(V4275=1,T4275+ROW()/10000000,0)</f>
        <v>2.4004275</v>
      </c>
    </row>
    <row r="4276" customFormat="false" ht="15" hidden="false" customHeight="false" outlineLevel="0" collapsed="false">
      <c r="A4276" s="0" t="n">
        <v>18481322</v>
      </c>
      <c r="B4276" s="0" t="s">
        <v>10286</v>
      </c>
      <c r="C4276" s="0" t="n">
        <v>1</v>
      </c>
      <c r="D4276" s="0" t="s">
        <v>6924</v>
      </c>
      <c r="E4276" s="0" t="s">
        <v>10287</v>
      </c>
      <c r="F4276" s="0" t="s">
        <v>10197</v>
      </c>
      <c r="G4276" s="0" t="s">
        <v>10198</v>
      </c>
      <c r="H4276" s="0" t="s">
        <v>3129</v>
      </c>
      <c r="I4276" s="0" t="s">
        <v>2123</v>
      </c>
      <c r="J4276" s="0" t="s">
        <v>47</v>
      </c>
      <c r="K4276" s="0" t="s">
        <v>47</v>
      </c>
      <c r="L4276" s="0" t="s">
        <v>47</v>
      </c>
      <c r="M4276" s="0" t="s">
        <v>47</v>
      </c>
      <c r="N4276" s="0" t="n">
        <v>1</v>
      </c>
      <c r="O4276" s="0" t="n">
        <v>0</v>
      </c>
      <c r="P4276" s="0" t="n">
        <v>200</v>
      </c>
      <c r="Q4276" s="0" t="n">
        <v>1</v>
      </c>
      <c r="R4276" s="0" t="str">
        <f aca="false">INDEX(Lookup!$B$4:$B$18,MATCH(C4276,Lookup!$A$4:$A$18,0))</f>
        <v>India</v>
      </c>
      <c r="S4276" s="20" t="n">
        <f aca="false">INDEX(Lookup!$D$4:$D$18,MATCH(C4276,Lookup!$A$4:$A$18,0))</f>
        <v>0.012</v>
      </c>
      <c r="T4276" s="21" t="n">
        <f aca="false">ROUND(P4276*S4276,2)</f>
        <v>2.4</v>
      </c>
      <c r="U4276" s="21" t="n">
        <f aca="false">IF(T4276&lt;=10,1,IF(T4276&lt;=20,2,IF(T4276&lt;=30,3,IF(T4276&lt;=40,4,IF(T4276&lt;=50,5,IF(T4276&lt;=100,6,IF(T4276&lt;=250,7,8)))))))</f>
        <v>1</v>
      </c>
      <c r="V4276" s="21" t="n">
        <f aca="false">IF(AND(OR(Dashboard!$T$3="All",R4276=Dashboard!$T$3),OR(Dashboard!$T$4="All",D4276=Dashboard!$T$4)),1,0)</f>
        <v>1</v>
      </c>
      <c r="W4276" s="21" t="n">
        <f aca="false">IF(V4276=1,T4276+ROW()/10000000,0)</f>
        <v>2.4004276</v>
      </c>
    </row>
    <row r="4277" customFormat="false" ht="15" hidden="false" customHeight="false" outlineLevel="0" collapsed="false">
      <c r="A4277" s="0" t="n">
        <v>18357557</v>
      </c>
      <c r="B4277" s="0" t="s">
        <v>10288</v>
      </c>
      <c r="C4277" s="0" t="n">
        <v>1</v>
      </c>
      <c r="D4277" s="0" t="s">
        <v>6924</v>
      </c>
      <c r="E4277" s="0" t="s">
        <v>10289</v>
      </c>
      <c r="F4277" s="0" t="s">
        <v>10197</v>
      </c>
      <c r="G4277" s="0" t="s">
        <v>10198</v>
      </c>
      <c r="H4277" s="0" t="s">
        <v>10290</v>
      </c>
      <c r="I4277" s="0" t="s">
        <v>2123</v>
      </c>
      <c r="J4277" s="0" t="s">
        <v>47</v>
      </c>
      <c r="K4277" s="0" t="s">
        <v>47</v>
      </c>
      <c r="L4277" s="0" t="s">
        <v>47</v>
      </c>
      <c r="M4277" s="0" t="s">
        <v>47</v>
      </c>
      <c r="N4277" s="0" t="n">
        <v>1</v>
      </c>
      <c r="O4277" s="0" t="n">
        <v>2</v>
      </c>
      <c r="P4277" s="0" t="n">
        <v>300</v>
      </c>
      <c r="Q4277" s="0" t="n">
        <v>1</v>
      </c>
      <c r="R4277" s="0" t="str">
        <f aca="false">INDEX(Lookup!$B$4:$B$18,MATCH(C4277,Lookup!$A$4:$A$18,0))</f>
        <v>India</v>
      </c>
      <c r="S4277" s="20" t="n">
        <f aca="false">INDEX(Lookup!$D$4:$D$18,MATCH(C4277,Lookup!$A$4:$A$18,0))</f>
        <v>0.012</v>
      </c>
      <c r="T4277" s="21" t="n">
        <f aca="false">ROUND(P4277*S4277,2)</f>
        <v>3.6</v>
      </c>
      <c r="U4277" s="21" t="n">
        <f aca="false">IF(T4277&lt;=10,1,IF(T4277&lt;=20,2,IF(T4277&lt;=30,3,IF(T4277&lt;=40,4,IF(T4277&lt;=50,5,IF(T4277&lt;=100,6,IF(T4277&lt;=250,7,8)))))))</f>
        <v>1</v>
      </c>
      <c r="V4277" s="21" t="n">
        <f aca="false">IF(AND(OR(Dashboard!$T$3="All",R4277=Dashboard!$T$3),OR(Dashboard!$T$4="All",D4277=Dashboard!$T$4)),1,0)</f>
        <v>1</v>
      </c>
      <c r="W4277" s="21" t="n">
        <f aca="false">IF(V4277=1,T4277+ROW()/10000000,0)</f>
        <v>3.6004277</v>
      </c>
    </row>
    <row r="4278" customFormat="false" ht="15" hidden="false" customHeight="false" outlineLevel="0" collapsed="false">
      <c r="A4278" s="0" t="n">
        <v>18025096</v>
      </c>
      <c r="B4278" s="0" t="s">
        <v>10291</v>
      </c>
      <c r="C4278" s="0" t="n">
        <v>1</v>
      </c>
      <c r="D4278" s="0" t="s">
        <v>6924</v>
      </c>
      <c r="E4278" s="0" t="s">
        <v>10292</v>
      </c>
      <c r="F4278" s="0" t="s">
        <v>10197</v>
      </c>
      <c r="G4278" s="0" t="s">
        <v>10198</v>
      </c>
      <c r="H4278" s="0" t="s">
        <v>2128</v>
      </c>
      <c r="I4278" s="0" t="s">
        <v>2123</v>
      </c>
      <c r="J4278" s="0" t="s">
        <v>47</v>
      </c>
      <c r="K4278" s="0" t="s">
        <v>46</v>
      </c>
      <c r="L4278" s="0" t="s">
        <v>47</v>
      </c>
      <c r="M4278" s="0" t="s">
        <v>47</v>
      </c>
      <c r="N4278" s="0" t="n">
        <v>1</v>
      </c>
      <c r="O4278" s="0" t="n">
        <v>1</v>
      </c>
      <c r="P4278" s="0" t="n">
        <v>350</v>
      </c>
      <c r="Q4278" s="0" t="n">
        <v>1</v>
      </c>
      <c r="R4278" s="0" t="str">
        <f aca="false">INDEX(Lookup!$B$4:$B$18,MATCH(C4278,Lookup!$A$4:$A$18,0))</f>
        <v>India</v>
      </c>
      <c r="S4278" s="20" t="n">
        <f aca="false">INDEX(Lookup!$D$4:$D$18,MATCH(C4278,Lookup!$A$4:$A$18,0))</f>
        <v>0.012</v>
      </c>
      <c r="T4278" s="21" t="n">
        <f aca="false">ROUND(P4278*S4278,2)</f>
        <v>4.2</v>
      </c>
      <c r="U4278" s="21" t="n">
        <f aca="false">IF(T4278&lt;=10,1,IF(T4278&lt;=20,2,IF(T4278&lt;=30,3,IF(T4278&lt;=40,4,IF(T4278&lt;=50,5,IF(T4278&lt;=100,6,IF(T4278&lt;=250,7,8)))))))</f>
        <v>1</v>
      </c>
      <c r="V4278" s="21" t="n">
        <f aca="false">IF(AND(OR(Dashboard!$T$3="All",R4278=Dashboard!$T$3),OR(Dashboard!$T$4="All",D4278=Dashboard!$T$4)),1,0)</f>
        <v>1</v>
      </c>
      <c r="W4278" s="21" t="n">
        <f aca="false">IF(V4278=1,T4278+ROW()/10000000,0)</f>
        <v>4.2004278</v>
      </c>
    </row>
    <row r="4279" customFormat="false" ht="15" hidden="false" customHeight="false" outlineLevel="0" collapsed="false">
      <c r="A4279" s="0" t="n">
        <v>18286922</v>
      </c>
      <c r="B4279" s="0" t="s">
        <v>10293</v>
      </c>
      <c r="C4279" s="0" t="n">
        <v>1</v>
      </c>
      <c r="D4279" s="0" t="s">
        <v>6924</v>
      </c>
      <c r="E4279" s="0" t="s">
        <v>10294</v>
      </c>
      <c r="F4279" s="0" t="s">
        <v>10197</v>
      </c>
      <c r="G4279" s="0" t="s">
        <v>10198</v>
      </c>
      <c r="H4279" s="0" t="s">
        <v>2128</v>
      </c>
      <c r="I4279" s="0" t="s">
        <v>2123</v>
      </c>
      <c r="J4279" s="0" t="s">
        <v>47</v>
      </c>
      <c r="K4279" s="0" t="s">
        <v>47</v>
      </c>
      <c r="L4279" s="0" t="s">
        <v>47</v>
      </c>
      <c r="M4279" s="0" t="s">
        <v>47</v>
      </c>
      <c r="N4279" s="0" t="n">
        <v>1</v>
      </c>
      <c r="O4279" s="0" t="n">
        <v>0</v>
      </c>
      <c r="P4279" s="0" t="n">
        <v>400</v>
      </c>
      <c r="Q4279" s="0" t="n">
        <v>1</v>
      </c>
      <c r="R4279" s="0" t="str">
        <f aca="false">INDEX(Lookup!$B$4:$B$18,MATCH(C4279,Lookup!$A$4:$A$18,0))</f>
        <v>India</v>
      </c>
      <c r="S4279" s="20" t="n">
        <f aca="false">INDEX(Lookup!$D$4:$D$18,MATCH(C4279,Lookup!$A$4:$A$18,0))</f>
        <v>0.012</v>
      </c>
      <c r="T4279" s="21" t="n">
        <f aca="false">ROUND(P4279*S4279,2)</f>
        <v>4.8</v>
      </c>
      <c r="U4279" s="21" t="n">
        <f aca="false">IF(T4279&lt;=10,1,IF(T4279&lt;=20,2,IF(T4279&lt;=30,3,IF(T4279&lt;=40,4,IF(T4279&lt;=50,5,IF(T4279&lt;=100,6,IF(T4279&lt;=250,7,8)))))))</f>
        <v>1</v>
      </c>
      <c r="V4279" s="21" t="n">
        <f aca="false">IF(AND(OR(Dashboard!$T$3="All",R4279=Dashboard!$T$3),OR(Dashboard!$T$4="All",D4279=Dashboard!$T$4)),1,0)</f>
        <v>1</v>
      </c>
      <c r="W4279" s="21" t="n">
        <f aca="false">IF(V4279=1,T4279+ROW()/10000000,0)</f>
        <v>4.8004279</v>
      </c>
    </row>
    <row r="4280" customFormat="false" ht="15" hidden="false" customHeight="false" outlineLevel="0" collapsed="false">
      <c r="A4280" s="0" t="n">
        <v>18458302</v>
      </c>
      <c r="B4280" s="0" t="s">
        <v>10295</v>
      </c>
      <c r="C4280" s="0" t="n">
        <v>1</v>
      </c>
      <c r="D4280" s="0" t="s">
        <v>6924</v>
      </c>
      <c r="E4280" s="0" t="s">
        <v>10198</v>
      </c>
      <c r="F4280" s="0" t="s">
        <v>10197</v>
      </c>
      <c r="G4280" s="0" t="s">
        <v>10198</v>
      </c>
      <c r="H4280" s="0" t="s">
        <v>2128</v>
      </c>
      <c r="I4280" s="0" t="s">
        <v>2123</v>
      </c>
      <c r="J4280" s="0" t="s">
        <v>47</v>
      </c>
      <c r="K4280" s="0" t="s">
        <v>47</v>
      </c>
      <c r="L4280" s="0" t="s">
        <v>47</v>
      </c>
      <c r="M4280" s="0" t="s">
        <v>47</v>
      </c>
      <c r="N4280" s="0" t="n">
        <v>1</v>
      </c>
      <c r="O4280" s="0" t="n">
        <v>0</v>
      </c>
      <c r="P4280" s="0" t="n">
        <v>300</v>
      </c>
      <c r="Q4280" s="0" t="n">
        <v>1</v>
      </c>
      <c r="R4280" s="0" t="str">
        <f aca="false">INDEX(Lookup!$B$4:$B$18,MATCH(C4280,Lookup!$A$4:$A$18,0))</f>
        <v>India</v>
      </c>
      <c r="S4280" s="20" t="n">
        <f aca="false">INDEX(Lookup!$D$4:$D$18,MATCH(C4280,Lookup!$A$4:$A$18,0))</f>
        <v>0.012</v>
      </c>
      <c r="T4280" s="21" t="n">
        <f aca="false">ROUND(P4280*S4280,2)</f>
        <v>3.6</v>
      </c>
      <c r="U4280" s="21" t="n">
        <f aca="false">IF(T4280&lt;=10,1,IF(T4280&lt;=20,2,IF(T4280&lt;=30,3,IF(T4280&lt;=40,4,IF(T4280&lt;=50,5,IF(T4280&lt;=100,6,IF(T4280&lt;=250,7,8)))))))</f>
        <v>1</v>
      </c>
      <c r="V4280" s="21" t="n">
        <f aca="false">IF(AND(OR(Dashboard!$T$3="All",R4280=Dashboard!$T$3),OR(Dashboard!$T$4="All",D4280=Dashboard!$T$4)),1,0)</f>
        <v>1</v>
      </c>
      <c r="W4280" s="21" t="n">
        <f aca="false">IF(V4280=1,T4280+ROW()/10000000,0)</f>
        <v>3.600428</v>
      </c>
    </row>
    <row r="4281" customFormat="false" ht="15" hidden="false" customHeight="false" outlineLevel="0" collapsed="false">
      <c r="A4281" s="0" t="n">
        <v>18447302</v>
      </c>
      <c r="B4281" s="0" t="s">
        <v>10296</v>
      </c>
      <c r="C4281" s="0" t="n">
        <v>1</v>
      </c>
      <c r="D4281" s="0" t="s">
        <v>6924</v>
      </c>
      <c r="E4281" s="0" t="s">
        <v>10297</v>
      </c>
      <c r="F4281" s="0" t="s">
        <v>10197</v>
      </c>
      <c r="G4281" s="0" t="s">
        <v>10198</v>
      </c>
      <c r="H4281" s="0" t="s">
        <v>7512</v>
      </c>
      <c r="I4281" s="0" t="s">
        <v>2123</v>
      </c>
      <c r="J4281" s="0" t="s">
        <v>47</v>
      </c>
      <c r="K4281" s="0" t="s">
        <v>47</v>
      </c>
      <c r="L4281" s="0" t="s">
        <v>47</v>
      </c>
      <c r="M4281" s="0" t="s">
        <v>47</v>
      </c>
      <c r="N4281" s="0" t="n">
        <v>1</v>
      </c>
      <c r="O4281" s="0" t="n">
        <v>0</v>
      </c>
      <c r="P4281" s="0" t="n">
        <v>200</v>
      </c>
      <c r="Q4281" s="0" t="n">
        <v>1</v>
      </c>
      <c r="R4281" s="0" t="str">
        <f aca="false">INDEX(Lookup!$B$4:$B$18,MATCH(C4281,Lookup!$A$4:$A$18,0))</f>
        <v>India</v>
      </c>
      <c r="S4281" s="20" t="n">
        <f aca="false">INDEX(Lookup!$D$4:$D$18,MATCH(C4281,Lookup!$A$4:$A$18,0))</f>
        <v>0.012</v>
      </c>
      <c r="T4281" s="21" t="n">
        <f aca="false">ROUND(P4281*S4281,2)</f>
        <v>2.4</v>
      </c>
      <c r="U4281" s="21" t="n">
        <f aca="false">IF(T4281&lt;=10,1,IF(T4281&lt;=20,2,IF(T4281&lt;=30,3,IF(T4281&lt;=40,4,IF(T4281&lt;=50,5,IF(T4281&lt;=100,6,IF(T4281&lt;=250,7,8)))))))</f>
        <v>1</v>
      </c>
      <c r="V4281" s="21" t="n">
        <f aca="false">IF(AND(OR(Dashboard!$T$3="All",R4281=Dashboard!$T$3),OR(Dashboard!$T$4="All",D4281=Dashboard!$T$4)),1,0)</f>
        <v>1</v>
      </c>
      <c r="W4281" s="21" t="n">
        <f aca="false">IF(V4281=1,T4281+ROW()/10000000,0)</f>
        <v>2.4004281</v>
      </c>
    </row>
    <row r="4282" customFormat="false" ht="15" hidden="false" customHeight="false" outlineLevel="0" collapsed="false">
      <c r="A4282" s="0" t="n">
        <v>300744</v>
      </c>
      <c r="B4282" s="0" t="s">
        <v>5458</v>
      </c>
      <c r="C4282" s="0" t="n">
        <v>1</v>
      </c>
      <c r="D4282" s="0" t="s">
        <v>6924</v>
      </c>
      <c r="E4282" s="0" t="s">
        <v>10298</v>
      </c>
      <c r="F4282" s="0" t="s">
        <v>10197</v>
      </c>
      <c r="G4282" s="0" t="s">
        <v>10198</v>
      </c>
      <c r="H4282" s="0" t="s">
        <v>2122</v>
      </c>
      <c r="I4282" s="0" t="s">
        <v>2123</v>
      </c>
      <c r="J4282" s="0" t="s">
        <v>46</v>
      </c>
      <c r="K4282" s="0" t="s">
        <v>46</v>
      </c>
      <c r="L4282" s="0" t="s">
        <v>47</v>
      </c>
      <c r="M4282" s="0" t="s">
        <v>47</v>
      </c>
      <c r="N4282" s="0" t="n">
        <v>2</v>
      </c>
      <c r="O4282" s="0" t="n">
        <v>126</v>
      </c>
      <c r="P4282" s="0" t="n">
        <v>800</v>
      </c>
      <c r="Q4282" s="0" t="n">
        <v>2.3</v>
      </c>
      <c r="R4282" s="0" t="str">
        <f aca="false">INDEX(Lookup!$B$4:$B$18,MATCH(C4282,Lookup!$A$4:$A$18,0))</f>
        <v>India</v>
      </c>
      <c r="S4282" s="20" t="n">
        <f aca="false">INDEX(Lookup!$D$4:$D$18,MATCH(C4282,Lookup!$A$4:$A$18,0))</f>
        <v>0.012</v>
      </c>
      <c r="T4282" s="21" t="n">
        <f aca="false">ROUND(P4282*S4282,2)</f>
        <v>9.6</v>
      </c>
      <c r="U4282" s="21" t="n">
        <f aca="false">IF(T4282&lt;=10,1,IF(T4282&lt;=20,2,IF(T4282&lt;=30,3,IF(T4282&lt;=40,4,IF(T4282&lt;=50,5,IF(T4282&lt;=100,6,IF(T4282&lt;=250,7,8)))))))</f>
        <v>1</v>
      </c>
      <c r="V4282" s="21" t="n">
        <f aca="false">IF(AND(OR(Dashboard!$T$3="All",R4282=Dashboard!$T$3),OR(Dashboard!$T$4="All",D4282=Dashboard!$T$4)),1,0)</f>
        <v>1</v>
      </c>
      <c r="W4282" s="21" t="n">
        <f aca="false">IF(V4282=1,T4282+ROW()/10000000,0)</f>
        <v>9.6004282</v>
      </c>
    </row>
    <row r="4283" customFormat="false" ht="15" hidden="false" customHeight="false" outlineLevel="0" collapsed="false">
      <c r="A4283" s="0" t="n">
        <v>8509</v>
      </c>
      <c r="B4283" s="0" t="s">
        <v>1973</v>
      </c>
      <c r="C4283" s="0" t="n">
        <v>1</v>
      </c>
      <c r="D4283" s="0" t="s">
        <v>6924</v>
      </c>
      <c r="E4283" s="0" t="s">
        <v>10221</v>
      </c>
      <c r="F4283" s="0" t="s">
        <v>10197</v>
      </c>
      <c r="G4283" s="0" t="s">
        <v>10198</v>
      </c>
      <c r="H4283" s="0" t="s">
        <v>2288</v>
      </c>
      <c r="I4283" s="0" t="s">
        <v>2123</v>
      </c>
      <c r="J4283" s="0" t="s">
        <v>47</v>
      </c>
      <c r="K4283" s="0" t="s">
        <v>47</v>
      </c>
      <c r="L4283" s="0" t="s">
        <v>47</v>
      </c>
      <c r="M4283" s="0" t="s">
        <v>47</v>
      </c>
      <c r="N4283" s="0" t="n">
        <v>3</v>
      </c>
      <c r="O4283" s="0" t="n">
        <v>744</v>
      </c>
      <c r="P4283" s="0" t="n">
        <v>1600</v>
      </c>
      <c r="Q4283" s="0" t="n">
        <v>4</v>
      </c>
      <c r="R4283" s="0" t="str">
        <f aca="false">INDEX(Lookup!$B$4:$B$18,MATCH(C4283,Lookup!$A$4:$A$18,0))</f>
        <v>India</v>
      </c>
      <c r="S4283" s="20" t="n">
        <f aca="false">INDEX(Lookup!$D$4:$D$18,MATCH(C4283,Lookup!$A$4:$A$18,0))</f>
        <v>0.012</v>
      </c>
      <c r="T4283" s="21" t="n">
        <f aca="false">ROUND(P4283*S4283,2)</f>
        <v>19.2</v>
      </c>
      <c r="U4283" s="21" t="n">
        <f aca="false">IF(T4283&lt;=10,1,IF(T4283&lt;=20,2,IF(T4283&lt;=30,3,IF(T4283&lt;=40,4,IF(T4283&lt;=50,5,IF(T4283&lt;=100,6,IF(T4283&lt;=250,7,8)))))))</f>
        <v>2</v>
      </c>
      <c r="V4283" s="21" t="n">
        <f aca="false">IF(AND(OR(Dashboard!$T$3="All",R4283=Dashboard!$T$3),OR(Dashboard!$T$4="All",D4283=Dashboard!$T$4)),1,0)</f>
        <v>1</v>
      </c>
      <c r="W4283" s="21" t="n">
        <f aca="false">IF(V4283=1,T4283+ROW()/10000000,0)</f>
        <v>19.2004283</v>
      </c>
    </row>
    <row r="4284" customFormat="false" ht="15" hidden="false" customHeight="false" outlineLevel="0" collapsed="false">
      <c r="A4284" s="0" t="n">
        <v>3338</v>
      </c>
      <c r="B4284" s="0" t="s">
        <v>10299</v>
      </c>
      <c r="C4284" s="0" t="n">
        <v>1</v>
      </c>
      <c r="D4284" s="0" t="s">
        <v>6924</v>
      </c>
      <c r="E4284" s="0" t="s">
        <v>10300</v>
      </c>
      <c r="F4284" s="0" t="s">
        <v>10197</v>
      </c>
      <c r="G4284" s="0" t="s">
        <v>10198</v>
      </c>
      <c r="H4284" s="0" t="s">
        <v>402</v>
      </c>
      <c r="I4284" s="0" t="s">
        <v>2123</v>
      </c>
      <c r="J4284" s="0" t="s">
        <v>47</v>
      </c>
      <c r="K4284" s="0" t="s">
        <v>47</v>
      </c>
      <c r="L4284" s="0" t="s">
        <v>47</v>
      </c>
      <c r="M4284" s="0" t="s">
        <v>47</v>
      </c>
      <c r="N4284" s="0" t="n">
        <v>1</v>
      </c>
      <c r="O4284" s="0" t="n">
        <v>352</v>
      </c>
      <c r="P4284" s="0" t="n">
        <v>200</v>
      </c>
      <c r="Q4284" s="0" t="n">
        <v>4.1</v>
      </c>
      <c r="R4284" s="0" t="str">
        <f aca="false">INDEX(Lookup!$B$4:$B$18,MATCH(C4284,Lookup!$A$4:$A$18,0))</f>
        <v>India</v>
      </c>
      <c r="S4284" s="20" t="n">
        <f aca="false">INDEX(Lookup!$D$4:$D$18,MATCH(C4284,Lookup!$A$4:$A$18,0))</f>
        <v>0.012</v>
      </c>
      <c r="T4284" s="21" t="n">
        <f aca="false">ROUND(P4284*S4284,2)</f>
        <v>2.4</v>
      </c>
      <c r="U4284" s="21" t="n">
        <f aca="false">IF(T4284&lt;=10,1,IF(T4284&lt;=20,2,IF(T4284&lt;=30,3,IF(T4284&lt;=40,4,IF(T4284&lt;=50,5,IF(T4284&lt;=100,6,IF(T4284&lt;=250,7,8)))))))</f>
        <v>1</v>
      </c>
      <c r="V4284" s="21" t="n">
        <f aca="false">IF(AND(OR(Dashboard!$T$3="All",R4284=Dashboard!$T$3),OR(Dashboard!$T$4="All",D4284=Dashboard!$T$4)),1,0)</f>
        <v>1</v>
      </c>
      <c r="W4284" s="21" t="n">
        <f aca="false">IF(V4284=1,T4284+ROW()/10000000,0)</f>
        <v>2.4004284</v>
      </c>
    </row>
    <row r="4285" customFormat="false" ht="15" hidden="false" customHeight="false" outlineLevel="0" collapsed="false">
      <c r="A4285" s="0" t="n">
        <v>18133513</v>
      </c>
      <c r="B4285" s="0" t="s">
        <v>10301</v>
      </c>
      <c r="C4285" s="0" t="n">
        <v>1</v>
      </c>
      <c r="D4285" s="0" t="s">
        <v>6924</v>
      </c>
      <c r="E4285" s="0" t="s">
        <v>10302</v>
      </c>
      <c r="F4285" s="0" t="s">
        <v>10303</v>
      </c>
      <c r="G4285" s="0" t="s">
        <v>10304</v>
      </c>
      <c r="H4285" s="0" t="s">
        <v>2760</v>
      </c>
      <c r="I4285" s="0" t="s">
        <v>2123</v>
      </c>
      <c r="J4285" s="0" t="s">
        <v>47</v>
      </c>
      <c r="K4285" s="0" t="s">
        <v>47</v>
      </c>
      <c r="L4285" s="0" t="s">
        <v>47</v>
      </c>
      <c r="M4285" s="0" t="s">
        <v>47</v>
      </c>
      <c r="N4285" s="0" t="n">
        <v>2</v>
      </c>
      <c r="O4285" s="0" t="n">
        <v>59</v>
      </c>
      <c r="P4285" s="0" t="n">
        <v>600</v>
      </c>
      <c r="Q4285" s="0" t="n">
        <v>3.3</v>
      </c>
      <c r="R4285" s="0" t="str">
        <f aca="false">INDEX(Lookup!$B$4:$B$18,MATCH(C4285,Lookup!$A$4:$A$18,0))</f>
        <v>India</v>
      </c>
      <c r="S4285" s="20" t="n">
        <f aca="false">INDEX(Lookup!$D$4:$D$18,MATCH(C4285,Lookup!$A$4:$A$18,0))</f>
        <v>0.012</v>
      </c>
      <c r="T4285" s="21" t="n">
        <f aca="false">ROUND(P4285*S4285,2)</f>
        <v>7.2</v>
      </c>
      <c r="U4285" s="21" t="n">
        <f aca="false">IF(T4285&lt;=10,1,IF(T4285&lt;=20,2,IF(T4285&lt;=30,3,IF(T4285&lt;=40,4,IF(T4285&lt;=50,5,IF(T4285&lt;=100,6,IF(T4285&lt;=250,7,8)))))))</f>
        <v>1</v>
      </c>
      <c r="V4285" s="21" t="n">
        <f aca="false">IF(AND(OR(Dashboard!$T$3="All",R4285=Dashboard!$T$3),OR(Dashboard!$T$4="All",D4285=Dashboard!$T$4)),1,0)</f>
        <v>1</v>
      </c>
      <c r="W4285" s="21" t="n">
        <f aca="false">IF(V4285=1,T4285+ROW()/10000000,0)</f>
        <v>7.2004285</v>
      </c>
    </row>
    <row r="4286" customFormat="false" ht="15" hidden="false" customHeight="false" outlineLevel="0" collapsed="false">
      <c r="A4286" s="0" t="n">
        <v>619</v>
      </c>
      <c r="B4286" s="0" t="s">
        <v>7828</v>
      </c>
      <c r="C4286" s="0" t="n">
        <v>1</v>
      </c>
      <c r="D4286" s="0" t="s">
        <v>6924</v>
      </c>
      <c r="E4286" s="0" t="s">
        <v>10305</v>
      </c>
      <c r="F4286" s="0" t="s">
        <v>10303</v>
      </c>
      <c r="G4286" s="0" t="s">
        <v>10304</v>
      </c>
      <c r="H4286" s="0" t="s">
        <v>153</v>
      </c>
      <c r="I4286" s="0" t="s">
        <v>2123</v>
      </c>
      <c r="J4286" s="0" t="s">
        <v>47</v>
      </c>
      <c r="K4286" s="0" t="s">
        <v>47</v>
      </c>
      <c r="L4286" s="0" t="s">
        <v>47</v>
      </c>
      <c r="M4286" s="0" t="s">
        <v>47</v>
      </c>
      <c r="N4286" s="0" t="n">
        <v>2</v>
      </c>
      <c r="O4286" s="0" t="n">
        <v>81</v>
      </c>
      <c r="P4286" s="0" t="n">
        <v>750</v>
      </c>
      <c r="Q4286" s="0" t="n">
        <v>3.3</v>
      </c>
      <c r="R4286" s="0" t="str">
        <f aca="false">INDEX(Lookup!$B$4:$B$18,MATCH(C4286,Lookup!$A$4:$A$18,0))</f>
        <v>India</v>
      </c>
      <c r="S4286" s="20" t="n">
        <f aca="false">INDEX(Lookup!$D$4:$D$18,MATCH(C4286,Lookup!$A$4:$A$18,0))</f>
        <v>0.012</v>
      </c>
      <c r="T4286" s="21" t="n">
        <f aca="false">ROUND(P4286*S4286,2)</f>
        <v>9</v>
      </c>
      <c r="U4286" s="21" t="n">
        <f aca="false">IF(T4286&lt;=10,1,IF(T4286&lt;=20,2,IF(T4286&lt;=30,3,IF(T4286&lt;=40,4,IF(T4286&lt;=50,5,IF(T4286&lt;=100,6,IF(T4286&lt;=250,7,8)))))))</f>
        <v>1</v>
      </c>
      <c r="V4286" s="21" t="n">
        <f aca="false">IF(AND(OR(Dashboard!$T$3="All",R4286=Dashboard!$T$3),OR(Dashboard!$T$4="All",D4286=Dashboard!$T$4)),1,0)</f>
        <v>1</v>
      </c>
      <c r="W4286" s="21" t="n">
        <f aca="false">IF(V4286=1,T4286+ROW()/10000000,0)</f>
        <v>9.0004286</v>
      </c>
    </row>
    <row r="4287" customFormat="false" ht="15" hidden="false" customHeight="false" outlineLevel="0" collapsed="false">
      <c r="A4287" s="0" t="n">
        <v>300581</v>
      </c>
      <c r="B4287" s="0" t="s">
        <v>3113</v>
      </c>
      <c r="C4287" s="0" t="n">
        <v>1</v>
      </c>
      <c r="D4287" s="0" t="s">
        <v>6924</v>
      </c>
      <c r="E4287" s="0" t="s">
        <v>10306</v>
      </c>
      <c r="F4287" s="0" t="s">
        <v>10303</v>
      </c>
      <c r="G4287" s="0" t="s">
        <v>10304</v>
      </c>
      <c r="H4287" s="0" t="s">
        <v>153</v>
      </c>
      <c r="I4287" s="0" t="s">
        <v>2123</v>
      </c>
      <c r="J4287" s="0" t="s">
        <v>47</v>
      </c>
      <c r="K4287" s="0" t="s">
        <v>47</v>
      </c>
      <c r="L4287" s="0" t="s">
        <v>47</v>
      </c>
      <c r="M4287" s="0" t="s">
        <v>47</v>
      </c>
      <c r="N4287" s="0" t="n">
        <v>1</v>
      </c>
      <c r="O4287" s="0" t="n">
        <v>34</v>
      </c>
      <c r="P4287" s="0" t="n">
        <v>450</v>
      </c>
      <c r="Q4287" s="0" t="n">
        <v>3.1</v>
      </c>
      <c r="R4287" s="0" t="str">
        <f aca="false">INDEX(Lookup!$B$4:$B$18,MATCH(C4287,Lookup!$A$4:$A$18,0))</f>
        <v>India</v>
      </c>
      <c r="S4287" s="20" t="n">
        <f aca="false">INDEX(Lookup!$D$4:$D$18,MATCH(C4287,Lookup!$A$4:$A$18,0))</f>
        <v>0.012</v>
      </c>
      <c r="T4287" s="21" t="n">
        <f aca="false">ROUND(P4287*S4287,2)</f>
        <v>5.4</v>
      </c>
      <c r="U4287" s="21" t="n">
        <f aca="false">IF(T4287&lt;=10,1,IF(T4287&lt;=20,2,IF(T4287&lt;=30,3,IF(T4287&lt;=40,4,IF(T4287&lt;=50,5,IF(T4287&lt;=100,6,IF(T4287&lt;=250,7,8)))))))</f>
        <v>1</v>
      </c>
      <c r="V4287" s="21" t="n">
        <f aca="false">IF(AND(OR(Dashboard!$T$3="All",R4287=Dashboard!$T$3),OR(Dashboard!$T$4="All",D4287=Dashboard!$T$4)),1,0)</f>
        <v>1</v>
      </c>
      <c r="W4287" s="21" t="n">
        <f aca="false">IF(V4287=1,T4287+ROW()/10000000,0)</f>
        <v>5.4004287</v>
      </c>
    </row>
    <row r="4288" customFormat="false" ht="15" hidden="false" customHeight="false" outlineLevel="0" collapsed="false">
      <c r="A4288" s="0" t="n">
        <v>300577</v>
      </c>
      <c r="B4288" s="0" t="s">
        <v>3571</v>
      </c>
      <c r="C4288" s="0" t="n">
        <v>1</v>
      </c>
      <c r="D4288" s="0" t="s">
        <v>6924</v>
      </c>
      <c r="E4288" s="0" t="s">
        <v>10307</v>
      </c>
      <c r="F4288" s="0" t="s">
        <v>10303</v>
      </c>
      <c r="G4288" s="0" t="s">
        <v>10304</v>
      </c>
      <c r="H4288" s="0" t="s">
        <v>153</v>
      </c>
      <c r="I4288" s="0" t="s">
        <v>2123</v>
      </c>
      <c r="J4288" s="0" t="s">
        <v>47</v>
      </c>
      <c r="K4288" s="0" t="s">
        <v>47</v>
      </c>
      <c r="L4288" s="0" t="s">
        <v>47</v>
      </c>
      <c r="M4288" s="0" t="s">
        <v>47</v>
      </c>
      <c r="N4288" s="0" t="n">
        <v>2</v>
      </c>
      <c r="O4288" s="0" t="n">
        <v>31</v>
      </c>
      <c r="P4288" s="0" t="n">
        <v>600</v>
      </c>
      <c r="Q4288" s="0" t="n">
        <v>3.4</v>
      </c>
      <c r="R4288" s="0" t="str">
        <f aca="false">INDEX(Lookup!$B$4:$B$18,MATCH(C4288,Lookup!$A$4:$A$18,0))</f>
        <v>India</v>
      </c>
      <c r="S4288" s="20" t="n">
        <f aca="false">INDEX(Lookup!$D$4:$D$18,MATCH(C4288,Lookup!$A$4:$A$18,0))</f>
        <v>0.012</v>
      </c>
      <c r="T4288" s="21" t="n">
        <f aca="false">ROUND(P4288*S4288,2)</f>
        <v>7.2</v>
      </c>
      <c r="U4288" s="21" t="n">
        <f aca="false">IF(T4288&lt;=10,1,IF(T4288&lt;=20,2,IF(T4288&lt;=30,3,IF(T4288&lt;=40,4,IF(T4288&lt;=50,5,IF(T4288&lt;=100,6,IF(T4288&lt;=250,7,8)))))))</f>
        <v>1</v>
      </c>
      <c r="V4288" s="21" t="n">
        <f aca="false">IF(AND(OR(Dashboard!$T$3="All",R4288=Dashboard!$T$3),OR(Dashboard!$T$4="All",D4288=Dashboard!$T$4)),1,0)</f>
        <v>1</v>
      </c>
      <c r="W4288" s="21" t="n">
        <f aca="false">IF(V4288=1,T4288+ROW()/10000000,0)</f>
        <v>7.2004288</v>
      </c>
    </row>
    <row r="4289" customFormat="false" ht="15" hidden="false" customHeight="false" outlineLevel="0" collapsed="false">
      <c r="A4289" s="0" t="n">
        <v>6174</v>
      </c>
      <c r="B4289" s="0" t="s">
        <v>10308</v>
      </c>
      <c r="C4289" s="0" t="n">
        <v>1</v>
      </c>
      <c r="D4289" s="0" t="s">
        <v>6924</v>
      </c>
      <c r="E4289" s="0" t="s">
        <v>10309</v>
      </c>
      <c r="F4289" s="0" t="s">
        <v>10303</v>
      </c>
      <c r="G4289" s="0" t="s">
        <v>10304</v>
      </c>
      <c r="H4289" s="0" t="s">
        <v>2288</v>
      </c>
      <c r="I4289" s="0" t="s">
        <v>2123</v>
      </c>
      <c r="J4289" s="0" t="s">
        <v>46</v>
      </c>
      <c r="K4289" s="0" t="s">
        <v>47</v>
      </c>
      <c r="L4289" s="0" t="s">
        <v>47</v>
      </c>
      <c r="M4289" s="0" t="s">
        <v>47</v>
      </c>
      <c r="N4289" s="0" t="n">
        <v>4</v>
      </c>
      <c r="O4289" s="0" t="n">
        <v>40</v>
      </c>
      <c r="P4289" s="0" t="n">
        <v>2000</v>
      </c>
      <c r="Q4289" s="0" t="n">
        <v>3.2</v>
      </c>
      <c r="R4289" s="0" t="str">
        <f aca="false">INDEX(Lookup!$B$4:$B$18,MATCH(C4289,Lookup!$A$4:$A$18,0))</f>
        <v>India</v>
      </c>
      <c r="S4289" s="20" t="n">
        <f aca="false">INDEX(Lookup!$D$4:$D$18,MATCH(C4289,Lookup!$A$4:$A$18,0))</f>
        <v>0.012</v>
      </c>
      <c r="T4289" s="21" t="n">
        <f aca="false">ROUND(P4289*S4289,2)</f>
        <v>24</v>
      </c>
      <c r="U4289" s="21" t="n">
        <f aca="false">IF(T4289&lt;=10,1,IF(T4289&lt;=20,2,IF(T4289&lt;=30,3,IF(T4289&lt;=40,4,IF(T4289&lt;=50,5,IF(T4289&lt;=100,6,IF(T4289&lt;=250,7,8)))))))</f>
        <v>3</v>
      </c>
      <c r="V4289" s="21" t="n">
        <f aca="false">IF(AND(OR(Dashboard!$T$3="All",R4289=Dashboard!$T$3),OR(Dashboard!$T$4="All",D4289=Dashboard!$T$4)),1,0)</f>
        <v>1</v>
      </c>
      <c r="W4289" s="21" t="n">
        <f aca="false">IF(V4289=1,T4289+ROW()/10000000,0)</f>
        <v>24.0004289</v>
      </c>
    </row>
    <row r="4290" customFormat="false" ht="15" hidden="false" customHeight="false" outlineLevel="0" collapsed="false">
      <c r="A4290" s="0" t="n">
        <v>300593</v>
      </c>
      <c r="B4290" s="0" t="s">
        <v>10310</v>
      </c>
      <c r="C4290" s="0" t="n">
        <v>1</v>
      </c>
      <c r="D4290" s="0" t="s">
        <v>6924</v>
      </c>
      <c r="E4290" s="0" t="s">
        <v>10311</v>
      </c>
      <c r="F4290" s="0" t="s">
        <v>10303</v>
      </c>
      <c r="G4290" s="0" t="s">
        <v>10304</v>
      </c>
      <c r="H4290" s="0" t="s">
        <v>2136</v>
      </c>
      <c r="I4290" s="0" t="s">
        <v>2123</v>
      </c>
      <c r="J4290" s="0" t="s">
        <v>47</v>
      </c>
      <c r="K4290" s="0" t="s">
        <v>46</v>
      </c>
      <c r="L4290" s="0" t="s">
        <v>47</v>
      </c>
      <c r="M4290" s="0" t="s">
        <v>47</v>
      </c>
      <c r="N4290" s="0" t="n">
        <v>2</v>
      </c>
      <c r="O4290" s="0" t="n">
        <v>40</v>
      </c>
      <c r="P4290" s="0" t="n">
        <v>500</v>
      </c>
      <c r="Q4290" s="0" t="n">
        <v>3.2</v>
      </c>
      <c r="R4290" s="0" t="str">
        <f aca="false">INDEX(Lookup!$B$4:$B$18,MATCH(C4290,Lookup!$A$4:$A$18,0))</f>
        <v>India</v>
      </c>
      <c r="S4290" s="20" t="n">
        <f aca="false">INDEX(Lookup!$D$4:$D$18,MATCH(C4290,Lookup!$A$4:$A$18,0))</f>
        <v>0.012</v>
      </c>
      <c r="T4290" s="21" t="n">
        <f aca="false">ROUND(P4290*S4290,2)</f>
        <v>6</v>
      </c>
      <c r="U4290" s="21" t="n">
        <f aca="false">IF(T4290&lt;=10,1,IF(T4290&lt;=20,2,IF(T4290&lt;=30,3,IF(T4290&lt;=40,4,IF(T4290&lt;=50,5,IF(T4290&lt;=100,6,IF(T4290&lt;=250,7,8)))))))</f>
        <v>1</v>
      </c>
      <c r="V4290" s="21" t="n">
        <f aca="false">IF(AND(OR(Dashboard!$T$3="All",R4290=Dashboard!$T$3),OR(Dashboard!$T$4="All",D4290=Dashboard!$T$4)),1,0)</f>
        <v>1</v>
      </c>
      <c r="W4290" s="21" t="n">
        <f aca="false">IF(V4290=1,T4290+ROW()/10000000,0)</f>
        <v>6.000429</v>
      </c>
    </row>
    <row r="4291" customFormat="false" ht="15" hidden="false" customHeight="false" outlineLevel="0" collapsed="false">
      <c r="A4291" s="0" t="n">
        <v>300589</v>
      </c>
      <c r="B4291" s="0" t="s">
        <v>10312</v>
      </c>
      <c r="C4291" s="0" t="n">
        <v>1</v>
      </c>
      <c r="D4291" s="0" t="s">
        <v>6924</v>
      </c>
      <c r="E4291" s="0" t="s">
        <v>10313</v>
      </c>
      <c r="F4291" s="0" t="s">
        <v>10303</v>
      </c>
      <c r="G4291" s="0" t="s">
        <v>10304</v>
      </c>
      <c r="H4291" s="0" t="s">
        <v>2288</v>
      </c>
      <c r="I4291" s="0" t="s">
        <v>2123</v>
      </c>
      <c r="J4291" s="0" t="s">
        <v>47</v>
      </c>
      <c r="K4291" s="0" t="s">
        <v>47</v>
      </c>
      <c r="L4291" s="0" t="s">
        <v>47</v>
      </c>
      <c r="M4291" s="0" t="s">
        <v>47</v>
      </c>
      <c r="N4291" s="0" t="n">
        <v>2</v>
      </c>
      <c r="O4291" s="0" t="n">
        <v>7</v>
      </c>
      <c r="P4291" s="0" t="n">
        <v>550</v>
      </c>
      <c r="Q4291" s="0" t="n">
        <v>2.9</v>
      </c>
      <c r="R4291" s="0" t="str">
        <f aca="false">INDEX(Lookup!$B$4:$B$18,MATCH(C4291,Lookup!$A$4:$A$18,0))</f>
        <v>India</v>
      </c>
      <c r="S4291" s="20" t="n">
        <f aca="false">INDEX(Lookup!$D$4:$D$18,MATCH(C4291,Lookup!$A$4:$A$18,0))</f>
        <v>0.012</v>
      </c>
      <c r="T4291" s="21" t="n">
        <f aca="false">ROUND(P4291*S4291,2)</f>
        <v>6.6</v>
      </c>
      <c r="U4291" s="21" t="n">
        <f aca="false">IF(T4291&lt;=10,1,IF(T4291&lt;=20,2,IF(T4291&lt;=30,3,IF(T4291&lt;=40,4,IF(T4291&lt;=50,5,IF(T4291&lt;=100,6,IF(T4291&lt;=250,7,8)))))))</f>
        <v>1</v>
      </c>
      <c r="V4291" s="21" t="n">
        <f aca="false">IF(AND(OR(Dashboard!$T$3="All",R4291=Dashboard!$T$3),OR(Dashboard!$T$4="All",D4291=Dashboard!$T$4)),1,0)</f>
        <v>1</v>
      </c>
      <c r="W4291" s="21" t="n">
        <f aca="false">IF(V4291=1,T4291+ROW()/10000000,0)</f>
        <v>6.6004291</v>
      </c>
    </row>
    <row r="4292" customFormat="false" ht="15" hidden="false" customHeight="false" outlineLevel="0" collapsed="false">
      <c r="A4292" s="0" t="n">
        <v>261</v>
      </c>
      <c r="B4292" s="0" t="s">
        <v>2075</v>
      </c>
      <c r="C4292" s="0" t="n">
        <v>1</v>
      </c>
      <c r="D4292" s="0" t="s">
        <v>6924</v>
      </c>
      <c r="E4292" s="0" t="s">
        <v>10314</v>
      </c>
      <c r="F4292" s="0" t="s">
        <v>10303</v>
      </c>
      <c r="G4292" s="0" t="s">
        <v>10304</v>
      </c>
      <c r="H4292" s="0" t="s">
        <v>3972</v>
      </c>
      <c r="I4292" s="0" t="s">
        <v>2123</v>
      </c>
      <c r="J4292" s="0" t="s">
        <v>47</v>
      </c>
      <c r="K4292" s="0" t="s">
        <v>46</v>
      </c>
      <c r="L4292" s="0" t="s">
        <v>47</v>
      </c>
      <c r="M4292" s="0" t="s">
        <v>47</v>
      </c>
      <c r="N4292" s="0" t="n">
        <v>3</v>
      </c>
      <c r="O4292" s="0" t="n">
        <v>116</v>
      </c>
      <c r="P4292" s="0" t="n">
        <v>1000</v>
      </c>
      <c r="Q4292" s="0" t="n">
        <v>3.4</v>
      </c>
      <c r="R4292" s="0" t="str">
        <f aca="false">INDEX(Lookup!$B$4:$B$18,MATCH(C4292,Lookup!$A$4:$A$18,0))</f>
        <v>India</v>
      </c>
      <c r="S4292" s="20" t="n">
        <f aca="false">INDEX(Lookup!$D$4:$D$18,MATCH(C4292,Lookup!$A$4:$A$18,0))</f>
        <v>0.012</v>
      </c>
      <c r="T4292" s="21" t="n">
        <f aca="false">ROUND(P4292*S4292,2)</f>
        <v>12</v>
      </c>
      <c r="U4292" s="21" t="n">
        <f aca="false">IF(T4292&lt;=10,1,IF(T4292&lt;=20,2,IF(T4292&lt;=30,3,IF(T4292&lt;=40,4,IF(T4292&lt;=50,5,IF(T4292&lt;=100,6,IF(T4292&lt;=250,7,8)))))))</f>
        <v>2</v>
      </c>
      <c r="V4292" s="21" t="n">
        <f aca="false">IF(AND(OR(Dashboard!$T$3="All",R4292=Dashboard!$T$3),OR(Dashboard!$T$4="All",D4292=Dashboard!$T$4)),1,0)</f>
        <v>1</v>
      </c>
      <c r="W4292" s="21" t="n">
        <f aca="false">IF(V4292=1,T4292+ROW()/10000000,0)</f>
        <v>12.0004292</v>
      </c>
    </row>
    <row r="4293" customFormat="false" ht="15" hidden="false" customHeight="false" outlineLevel="0" collapsed="false">
      <c r="A4293" s="0" t="n">
        <v>18400724</v>
      </c>
      <c r="B4293" s="0" t="s">
        <v>9166</v>
      </c>
      <c r="C4293" s="0" t="n">
        <v>1</v>
      </c>
      <c r="D4293" s="0" t="s">
        <v>6924</v>
      </c>
      <c r="E4293" s="0" t="s">
        <v>10315</v>
      </c>
      <c r="F4293" s="0" t="s">
        <v>10303</v>
      </c>
      <c r="G4293" s="0" t="s">
        <v>10304</v>
      </c>
      <c r="H4293" s="0" t="s">
        <v>2349</v>
      </c>
      <c r="I4293" s="0" t="s">
        <v>2123</v>
      </c>
      <c r="J4293" s="0" t="s">
        <v>47</v>
      </c>
      <c r="K4293" s="0" t="s">
        <v>47</v>
      </c>
      <c r="L4293" s="0" t="s">
        <v>47</v>
      </c>
      <c r="M4293" s="0" t="s">
        <v>47</v>
      </c>
      <c r="N4293" s="0" t="n">
        <v>1</v>
      </c>
      <c r="O4293" s="0" t="n">
        <v>12</v>
      </c>
      <c r="P4293" s="0" t="n">
        <v>150</v>
      </c>
      <c r="Q4293" s="0" t="n">
        <v>3.2</v>
      </c>
      <c r="R4293" s="0" t="str">
        <f aca="false">INDEX(Lookup!$B$4:$B$18,MATCH(C4293,Lookup!$A$4:$A$18,0))</f>
        <v>India</v>
      </c>
      <c r="S4293" s="20" t="n">
        <f aca="false">INDEX(Lookup!$D$4:$D$18,MATCH(C4293,Lookup!$A$4:$A$18,0))</f>
        <v>0.012</v>
      </c>
      <c r="T4293" s="21" t="n">
        <f aca="false">ROUND(P4293*S4293,2)</f>
        <v>1.8</v>
      </c>
      <c r="U4293" s="21" t="n">
        <f aca="false">IF(T4293&lt;=10,1,IF(T4293&lt;=20,2,IF(T4293&lt;=30,3,IF(T4293&lt;=40,4,IF(T4293&lt;=50,5,IF(T4293&lt;=100,6,IF(T4293&lt;=250,7,8)))))))</f>
        <v>1</v>
      </c>
      <c r="V4293" s="21" t="n">
        <f aca="false">IF(AND(OR(Dashboard!$T$3="All",R4293=Dashboard!$T$3),OR(Dashboard!$T$4="All",D4293=Dashboard!$T$4)),1,0)</f>
        <v>1</v>
      </c>
      <c r="W4293" s="21" t="n">
        <f aca="false">IF(V4293=1,T4293+ROW()/10000000,0)</f>
        <v>1.8004293</v>
      </c>
    </row>
    <row r="4294" customFormat="false" ht="15" hidden="false" customHeight="false" outlineLevel="0" collapsed="false">
      <c r="A4294" s="0" t="n">
        <v>300591</v>
      </c>
      <c r="B4294" s="0" t="s">
        <v>10316</v>
      </c>
      <c r="C4294" s="0" t="n">
        <v>1</v>
      </c>
      <c r="D4294" s="0" t="s">
        <v>6924</v>
      </c>
      <c r="E4294" s="0" t="s">
        <v>10317</v>
      </c>
      <c r="F4294" s="0" t="s">
        <v>10303</v>
      </c>
      <c r="G4294" s="0" t="s">
        <v>10304</v>
      </c>
      <c r="H4294" s="0" t="s">
        <v>2128</v>
      </c>
      <c r="I4294" s="0" t="s">
        <v>2123</v>
      </c>
      <c r="J4294" s="0" t="s">
        <v>47</v>
      </c>
      <c r="K4294" s="0" t="s">
        <v>47</v>
      </c>
      <c r="L4294" s="0" t="s">
        <v>47</v>
      </c>
      <c r="M4294" s="0" t="s">
        <v>47</v>
      </c>
      <c r="N4294" s="0" t="n">
        <v>1</v>
      </c>
      <c r="O4294" s="0" t="n">
        <v>5</v>
      </c>
      <c r="P4294" s="0" t="n">
        <v>200</v>
      </c>
      <c r="Q4294" s="0" t="n">
        <v>3</v>
      </c>
      <c r="R4294" s="0" t="str">
        <f aca="false">INDEX(Lookup!$B$4:$B$18,MATCH(C4294,Lookup!$A$4:$A$18,0))</f>
        <v>India</v>
      </c>
      <c r="S4294" s="20" t="n">
        <f aca="false">INDEX(Lookup!$D$4:$D$18,MATCH(C4294,Lookup!$A$4:$A$18,0))</f>
        <v>0.012</v>
      </c>
      <c r="T4294" s="21" t="n">
        <f aca="false">ROUND(P4294*S4294,2)</f>
        <v>2.4</v>
      </c>
      <c r="U4294" s="21" t="n">
        <f aca="false">IF(T4294&lt;=10,1,IF(T4294&lt;=20,2,IF(T4294&lt;=30,3,IF(T4294&lt;=40,4,IF(T4294&lt;=50,5,IF(T4294&lt;=100,6,IF(T4294&lt;=250,7,8)))))))</f>
        <v>1</v>
      </c>
      <c r="V4294" s="21" t="n">
        <f aca="false">IF(AND(OR(Dashboard!$T$3="All",R4294=Dashboard!$T$3),OR(Dashboard!$T$4="All",D4294=Dashboard!$T$4)),1,0)</f>
        <v>1</v>
      </c>
      <c r="W4294" s="21" t="n">
        <f aca="false">IF(V4294=1,T4294+ROW()/10000000,0)</f>
        <v>2.4004294</v>
      </c>
    </row>
    <row r="4295" customFormat="false" ht="15" hidden="false" customHeight="false" outlineLevel="0" collapsed="false">
      <c r="A4295" s="0" t="n">
        <v>18372578</v>
      </c>
      <c r="B4295" s="0" t="s">
        <v>10318</v>
      </c>
      <c r="C4295" s="0" t="n">
        <v>1</v>
      </c>
      <c r="D4295" s="0" t="s">
        <v>6924</v>
      </c>
      <c r="E4295" s="0" t="s">
        <v>9792</v>
      </c>
      <c r="F4295" s="0" t="s">
        <v>10303</v>
      </c>
      <c r="G4295" s="0" t="s">
        <v>10304</v>
      </c>
      <c r="H4295" s="0" t="s">
        <v>1615</v>
      </c>
      <c r="I4295" s="0" t="s">
        <v>2123</v>
      </c>
      <c r="J4295" s="0" t="s">
        <v>47</v>
      </c>
      <c r="K4295" s="0" t="s">
        <v>47</v>
      </c>
      <c r="L4295" s="0" t="s">
        <v>47</v>
      </c>
      <c r="M4295" s="0" t="s">
        <v>47</v>
      </c>
      <c r="N4295" s="0" t="n">
        <v>4</v>
      </c>
      <c r="O4295" s="0" t="n">
        <v>16</v>
      </c>
      <c r="P4295" s="0" t="n">
        <v>3000</v>
      </c>
      <c r="Q4295" s="0" t="n">
        <v>2.7</v>
      </c>
      <c r="R4295" s="0" t="str">
        <f aca="false">INDEX(Lookup!$B$4:$B$18,MATCH(C4295,Lookup!$A$4:$A$18,0))</f>
        <v>India</v>
      </c>
      <c r="S4295" s="20" t="n">
        <f aca="false">INDEX(Lookup!$D$4:$D$18,MATCH(C4295,Lookup!$A$4:$A$18,0))</f>
        <v>0.012</v>
      </c>
      <c r="T4295" s="21" t="n">
        <f aca="false">ROUND(P4295*S4295,2)</f>
        <v>36</v>
      </c>
      <c r="U4295" s="21" t="n">
        <f aca="false">IF(T4295&lt;=10,1,IF(T4295&lt;=20,2,IF(T4295&lt;=30,3,IF(T4295&lt;=40,4,IF(T4295&lt;=50,5,IF(T4295&lt;=100,6,IF(T4295&lt;=250,7,8)))))))</f>
        <v>4</v>
      </c>
      <c r="V4295" s="21" t="n">
        <f aca="false">IF(AND(OR(Dashboard!$T$3="All",R4295=Dashboard!$T$3),OR(Dashboard!$T$4="All",D4295=Dashboard!$T$4)),1,0)</f>
        <v>1</v>
      </c>
      <c r="W4295" s="21" t="n">
        <f aca="false">IF(V4295=1,T4295+ROW()/10000000,0)</f>
        <v>36.0004295</v>
      </c>
    </row>
    <row r="4296" customFormat="false" ht="15" hidden="false" customHeight="false" outlineLevel="0" collapsed="false">
      <c r="A4296" s="0" t="n">
        <v>307371</v>
      </c>
      <c r="B4296" s="0" t="s">
        <v>10319</v>
      </c>
      <c r="C4296" s="0" t="n">
        <v>1</v>
      </c>
      <c r="D4296" s="0" t="s">
        <v>6924</v>
      </c>
      <c r="E4296" s="0" t="s">
        <v>10320</v>
      </c>
      <c r="F4296" s="0" t="s">
        <v>10303</v>
      </c>
      <c r="G4296" s="0" t="s">
        <v>10304</v>
      </c>
      <c r="H4296" s="0" t="s">
        <v>6403</v>
      </c>
      <c r="I4296" s="0" t="s">
        <v>2123</v>
      </c>
      <c r="J4296" s="0" t="s">
        <v>47</v>
      </c>
      <c r="K4296" s="0" t="s">
        <v>47</v>
      </c>
      <c r="L4296" s="0" t="s">
        <v>47</v>
      </c>
      <c r="M4296" s="0" t="s">
        <v>47</v>
      </c>
      <c r="N4296" s="0" t="n">
        <v>1</v>
      </c>
      <c r="O4296" s="0" t="n">
        <v>85</v>
      </c>
      <c r="P4296" s="0" t="n">
        <v>350</v>
      </c>
      <c r="Q4296" s="0" t="n">
        <v>3.2</v>
      </c>
      <c r="R4296" s="0" t="str">
        <f aca="false">INDEX(Lookup!$B$4:$B$18,MATCH(C4296,Lookup!$A$4:$A$18,0))</f>
        <v>India</v>
      </c>
      <c r="S4296" s="20" t="n">
        <f aca="false">INDEX(Lookup!$D$4:$D$18,MATCH(C4296,Lookup!$A$4:$A$18,0))</f>
        <v>0.012</v>
      </c>
      <c r="T4296" s="21" t="n">
        <f aca="false">ROUND(P4296*S4296,2)</f>
        <v>4.2</v>
      </c>
      <c r="U4296" s="21" t="n">
        <f aca="false">IF(T4296&lt;=10,1,IF(T4296&lt;=20,2,IF(T4296&lt;=30,3,IF(T4296&lt;=40,4,IF(T4296&lt;=50,5,IF(T4296&lt;=100,6,IF(T4296&lt;=250,7,8)))))))</f>
        <v>1</v>
      </c>
      <c r="V4296" s="21" t="n">
        <f aca="false">IF(AND(OR(Dashboard!$T$3="All",R4296=Dashboard!$T$3),OR(Dashboard!$T$4="All",D4296=Dashboard!$T$4)),1,0)</f>
        <v>1</v>
      </c>
      <c r="W4296" s="21" t="n">
        <f aca="false">IF(V4296=1,T4296+ROW()/10000000,0)</f>
        <v>4.2004296</v>
      </c>
    </row>
    <row r="4297" customFormat="false" ht="15" hidden="false" customHeight="false" outlineLevel="0" collapsed="false">
      <c r="A4297" s="0" t="n">
        <v>300584</v>
      </c>
      <c r="B4297" s="0" t="s">
        <v>10321</v>
      </c>
      <c r="C4297" s="0" t="n">
        <v>1</v>
      </c>
      <c r="D4297" s="0" t="s">
        <v>6924</v>
      </c>
      <c r="E4297" s="0" t="s">
        <v>10322</v>
      </c>
      <c r="F4297" s="0" t="s">
        <v>10303</v>
      </c>
      <c r="G4297" s="0" t="s">
        <v>10304</v>
      </c>
      <c r="H4297" s="0" t="s">
        <v>2128</v>
      </c>
      <c r="I4297" s="0" t="s">
        <v>2123</v>
      </c>
      <c r="J4297" s="0" t="s">
        <v>47</v>
      </c>
      <c r="K4297" s="0" t="s">
        <v>47</v>
      </c>
      <c r="L4297" s="0" t="s">
        <v>47</v>
      </c>
      <c r="M4297" s="0" t="s">
        <v>47</v>
      </c>
      <c r="N4297" s="0" t="n">
        <v>1</v>
      </c>
      <c r="O4297" s="0" t="n">
        <v>7</v>
      </c>
      <c r="P4297" s="0" t="n">
        <v>400</v>
      </c>
      <c r="Q4297" s="0" t="n">
        <v>3</v>
      </c>
      <c r="R4297" s="0" t="str">
        <f aca="false">INDEX(Lookup!$B$4:$B$18,MATCH(C4297,Lookup!$A$4:$A$18,0))</f>
        <v>India</v>
      </c>
      <c r="S4297" s="20" t="n">
        <f aca="false">INDEX(Lookup!$D$4:$D$18,MATCH(C4297,Lookup!$A$4:$A$18,0))</f>
        <v>0.012</v>
      </c>
      <c r="T4297" s="21" t="n">
        <f aca="false">ROUND(P4297*S4297,2)</f>
        <v>4.8</v>
      </c>
      <c r="U4297" s="21" t="n">
        <f aca="false">IF(T4297&lt;=10,1,IF(T4297&lt;=20,2,IF(T4297&lt;=30,3,IF(T4297&lt;=40,4,IF(T4297&lt;=50,5,IF(T4297&lt;=100,6,IF(T4297&lt;=250,7,8)))))))</f>
        <v>1</v>
      </c>
      <c r="V4297" s="21" t="n">
        <f aca="false">IF(AND(OR(Dashboard!$T$3="All",R4297=Dashboard!$T$3),OR(Dashboard!$T$4="All",D4297=Dashboard!$T$4)),1,0)</f>
        <v>1</v>
      </c>
      <c r="W4297" s="21" t="n">
        <f aca="false">IF(V4297=1,T4297+ROW()/10000000,0)</f>
        <v>4.8004297</v>
      </c>
    </row>
    <row r="4298" customFormat="false" ht="15" hidden="false" customHeight="false" outlineLevel="0" collapsed="false">
      <c r="A4298" s="0" t="n">
        <v>18462606</v>
      </c>
      <c r="B4298" s="0" t="s">
        <v>10323</v>
      </c>
      <c r="C4298" s="0" t="n">
        <v>1</v>
      </c>
      <c r="D4298" s="0" t="s">
        <v>6924</v>
      </c>
      <c r="E4298" s="0" t="s">
        <v>10324</v>
      </c>
      <c r="F4298" s="0" t="s">
        <v>10303</v>
      </c>
      <c r="G4298" s="0" t="s">
        <v>10304</v>
      </c>
      <c r="H4298" s="0" t="s">
        <v>10325</v>
      </c>
      <c r="I4298" s="0" t="s">
        <v>2123</v>
      </c>
      <c r="J4298" s="0" t="s">
        <v>46</v>
      </c>
      <c r="K4298" s="0" t="s">
        <v>47</v>
      </c>
      <c r="L4298" s="0" t="s">
        <v>47</v>
      </c>
      <c r="M4298" s="0" t="s">
        <v>47</v>
      </c>
      <c r="N4298" s="0" t="n">
        <v>2</v>
      </c>
      <c r="O4298" s="0" t="n">
        <v>6</v>
      </c>
      <c r="P4298" s="0" t="n">
        <v>800</v>
      </c>
      <c r="Q4298" s="0" t="n">
        <v>3.1</v>
      </c>
      <c r="R4298" s="0" t="str">
        <f aca="false">INDEX(Lookup!$B$4:$B$18,MATCH(C4298,Lookup!$A$4:$A$18,0))</f>
        <v>India</v>
      </c>
      <c r="S4298" s="20" t="n">
        <f aca="false">INDEX(Lookup!$D$4:$D$18,MATCH(C4298,Lookup!$A$4:$A$18,0))</f>
        <v>0.012</v>
      </c>
      <c r="T4298" s="21" t="n">
        <f aca="false">ROUND(P4298*S4298,2)</f>
        <v>9.6</v>
      </c>
      <c r="U4298" s="21" t="n">
        <f aca="false">IF(T4298&lt;=10,1,IF(T4298&lt;=20,2,IF(T4298&lt;=30,3,IF(T4298&lt;=40,4,IF(T4298&lt;=50,5,IF(T4298&lt;=100,6,IF(T4298&lt;=250,7,8)))))))</f>
        <v>1</v>
      </c>
      <c r="V4298" s="21" t="n">
        <f aca="false">IF(AND(OR(Dashboard!$T$3="All",R4298=Dashboard!$T$3),OR(Dashboard!$T$4="All",D4298=Dashboard!$T$4)),1,0)</f>
        <v>1</v>
      </c>
      <c r="W4298" s="21" t="n">
        <f aca="false">IF(V4298=1,T4298+ROW()/10000000,0)</f>
        <v>9.6004298</v>
      </c>
    </row>
    <row r="4299" customFormat="false" ht="15" hidden="false" customHeight="false" outlineLevel="0" collapsed="false">
      <c r="A4299" s="0" t="n">
        <v>18357558</v>
      </c>
      <c r="B4299" s="0" t="s">
        <v>10326</v>
      </c>
      <c r="C4299" s="0" t="n">
        <v>1</v>
      </c>
      <c r="D4299" s="0" t="s">
        <v>6924</v>
      </c>
      <c r="E4299" s="0" t="s">
        <v>10327</v>
      </c>
      <c r="F4299" s="0" t="s">
        <v>10303</v>
      </c>
      <c r="G4299" s="0" t="s">
        <v>10304</v>
      </c>
      <c r="H4299" s="0" t="s">
        <v>2802</v>
      </c>
      <c r="I4299" s="0" t="s">
        <v>2123</v>
      </c>
      <c r="J4299" s="0" t="s">
        <v>46</v>
      </c>
      <c r="K4299" s="0" t="s">
        <v>47</v>
      </c>
      <c r="L4299" s="0" t="s">
        <v>47</v>
      </c>
      <c r="M4299" s="0" t="s">
        <v>47</v>
      </c>
      <c r="N4299" s="0" t="n">
        <v>3</v>
      </c>
      <c r="O4299" s="0" t="n">
        <v>11</v>
      </c>
      <c r="P4299" s="0" t="n">
        <v>1100</v>
      </c>
      <c r="Q4299" s="0" t="n">
        <v>3.2</v>
      </c>
      <c r="R4299" s="0" t="str">
        <f aca="false">INDEX(Lookup!$B$4:$B$18,MATCH(C4299,Lookup!$A$4:$A$18,0))</f>
        <v>India</v>
      </c>
      <c r="S4299" s="20" t="n">
        <f aca="false">INDEX(Lookup!$D$4:$D$18,MATCH(C4299,Lookup!$A$4:$A$18,0))</f>
        <v>0.012</v>
      </c>
      <c r="T4299" s="21" t="n">
        <f aca="false">ROUND(P4299*S4299,2)</f>
        <v>13.2</v>
      </c>
      <c r="U4299" s="21" t="n">
        <f aca="false">IF(T4299&lt;=10,1,IF(T4299&lt;=20,2,IF(T4299&lt;=30,3,IF(T4299&lt;=40,4,IF(T4299&lt;=50,5,IF(T4299&lt;=100,6,IF(T4299&lt;=250,7,8)))))))</f>
        <v>2</v>
      </c>
      <c r="V4299" s="21" t="n">
        <f aca="false">IF(AND(OR(Dashboard!$T$3="All",R4299=Dashboard!$T$3),OR(Dashboard!$T$4="All",D4299=Dashboard!$T$4)),1,0)</f>
        <v>1</v>
      </c>
      <c r="W4299" s="21" t="n">
        <f aca="false">IF(V4299=1,T4299+ROW()/10000000,0)</f>
        <v>13.2004299</v>
      </c>
    </row>
    <row r="4300" customFormat="false" ht="15" hidden="false" customHeight="false" outlineLevel="0" collapsed="false">
      <c r="A4300" s="0" t="n">
        <v>18345728</v>
      </c>
      <c r="B4300" s="0" t="s">
        <v>10328</v>
      </c>
      <c r="C4300" s="0" t="n">
        <v>1</v>
      </c>
      <c r="D4300" s="0" t="s">
        <v>6924</v>
      </c>
      <c r="E4300" s="0" t="s">
        <v>10329</v>
      </c>
      <c r="F4300" s="0" t="s">
        <v>10303</v>
      </c>
      <c r="G4300" s="0" t="s">
        <v>10304</v>
      </c>
      <c r="H4300" s="0" t="s">
        <v>2485</v>
      </c>
      <c r="I4300" s="0" t="s">
        <v>2123</v>
      </c>
      <c r="J4300" s="0" t="s">
        <v>47</v>
      </c>
      <c r="K4300" s="0" t="s">
        <v>47</v>
      </c>
      <c r="L4300" s="0" t="s">
        <v>47</v>
      </c>
      <c r="M4300" s="0" t="s">
        <v>47</v>
      </c>
      <c r="N4300" s="0" t="n">
        <v>4</v>
      </c>
      <c r="O4300" s="0" t="n">
        <v>408</v>
      </c>
      <c r="P4300" s="0" t="n">
        <v>5000</v>
      </c>
      <c r="Q4300" s="0" t="n">
        <v>4.9</v>
      </c>
      <c r="R4300" s="0" t="str">
        <f aca="false">INDEX(Lookup!$B$4:$B$18,MATCH(C4300,Lookup!$A$4:$A$18,0))</f>
        <v>India</v>
      </c>
      <c r="S4300" s="20" t="n">
        <f aca="false">INDEX(Lookup!$D$4:$D$18,MATCH(C4300,Lookup!$A$4:$A$18,0))</f>
        <v>0.012</v>
      </c>
      <c r="T4300" s="21" t="n">
        <f aca="false">ROUND(P4300*S4300,2)</f>
        <v>60</v>
      </c>
      <c r="U4300" s="21" t="n">
        <f aca="false">IF(T4300&lt;=10,1,IF(T4300&lt;=20,2,IF(T4300&lt;=30,3,IF(T4300&lt;=40,4,IF(T4300&lt;=50,5,IF(T4300&lt;=100,6,IF(T4300&lt;=250,7,8)))))))</f>
        <v>6</v>
      </c>
      <c r="V4300" s="21" t="n">
        <f aca="false">IF(AND(OR(Dashboard!$T$3="All",R4300=Dashboard!$T$3),OR(Dashboard!$T$4="All",D4300=Dashboard!$T$4)),1,0)</f>
        <v>1</v>
      </c>
      <c r="W4300" s="21" t="n">
        <f aca="false">IF(V4300=1,T4300+ROW()/10000000,0)</f>
        <v>60.00043</v>
      </c>
    </row>
    <row r="4301" customFormat="false" ht="15" hidden="false" customHeight="false" outlineLevel="0" collapsed="false">
      <c r="A4301" s="0" t="n">
        <v>301301</v>
      </c>
      <c r="B4301" s="0" t="s">
        <v>10330</v>
      </c>
      <c r="C4301" s="0" t="n">
        <v>1</v>
      </c>
      <c r="D4301" s="0" t="s">
        <v>6924</v>
      </c>
      <c r="E4301" s="0" t="s">
        <v>10331</v>
      </c>
      <c r="F4301" s="0" t="s">
        <v>10303</v>
      </c>
      <c r="G4301" s="0" t="s">
        <v>10304</v>
      </c>
      <c r="H4301" s="0" t="s">
        <v>2349</v>
      </c>
      <c r="I4301" s="0" t="s">
        <v>2123</v>
      </c>
      <c r="J4301" s="0" t="s">
        <v>47</v>
      </c>
      <c r="K4301" s="0" t="s">
        <v>47</v>
      </c>
      <c r="L4301" s="0" t="s">
        <v>47</v>
      </c>
      <c r="M4301" s="0" t="s">
        <v>47</v>
      </c>
      <c r="N4301" s="0" t="n">
        <v>1</v>
      </c>
      <c r="O4301" s="0" t="n">
        <v>47</v>
      </c>
      <c r="P4301" s="0" t="n">
        <v>150</v>
      </c>
      <c r="Q4301" s="0" t="n">
        <v>3.8</v>
      </c>
      <c r="R4301" s="0" t="str">
        <f aca="false">INDEX(Lookup!$B$4:$B$18,MATCH(C4301,Lookup!$A$4:$A$18,0))</f>
        <v>India</v>
      </c>
      <c r="S4301" s="20" t="n">
        <f aca="false">INDEX(Lookup!$D$4:$D$18,MATCH(C4301,Lookup!$A$4:$A$18,0))</f>
        <v>0.012</v>
      </c>
      <c r="T4301" s="21" t="n">
        <f aca="false">ROUND(P4301*S4301,2)</f>
        <v>1.8</v>
      </c>
      <c r="U4301" s="21" t="n">
        <f aca="false">IF(T4301&lt;=10,1,IF(T4301&lt;=20,2,IF(T4301&lt;=30,3,IF(T4301&lt;=40,4,IF(T4301&lt;=50,5,IF(T4301&lt;=100,6,IF(T4301&lt;=250,7,8)))))))</f>
        <v>1</v>
      </c>
      <c r="V4301" s="21" t="n">
        <f aca="false">IF(AND(OR(Dashboard!$T$3="All",R4301=Dashboard!$T$3),OR(Dashboard!$T$4="All",D4301=Dashboard!$T$4)),1,0)</f>
        <v>1</v>
      </c>
      <c r="W4301" s="21" t="n">
        <f aca="false">IF(V4301=1,T4301+ROW()/10000000,0)</f>
        <v>1.8004301</v>
      </c>
    </row>
    <row r="4302" customFormat="false" ht="15" hidden="false" customHeight="false" outlineLevel="0" collapsed="false">
      <c r="A4302" s="0" t="n">
        <v>18249111</v>
      </c>
      <c r="B4302" s="0" t="s">
        <v>10332</v>
      </c>
      <c r="C4302" s="0" t="n">
        <v>1</v>
      </c>
      <c r="D4302" s="0" t="s">
        <v>6924</v>
      </c>
      <c r="E4302" s="0" t="s">
        <v>10333</v>
      </c>
      <c r="F4302" s="0" t="s">
        <v>10303</v>
      </c>
      <c r="G4302" s="0" t="s">
        <v>10304</v>
      </c>
      <c r="H4302" s="0" t="s">
        <v>5131</v>
      </c>
      <c r="I4302" s="0" t="s">
        <v>2123</v>
      </c>
      <c r="J4302" s="0" t="s">
        <v>46</v>
      </c>
      <c r="K4302" s="0" t="s">
        <v>47</v>
      </c>
      <c r="L4302" s="0" t="s">
        <v>47</v>
      </c>
      <c r="M4302" s="0" t="s">
        <v>47</v>
      </c>
      <c r="N4302" s="0" t="n">
        <v>3</v>
      </c>
      <c r="O4302" s="0" t="n">
        <v>450</v>
      </c>
      <c r="P4302" s="0" t="n">
        <v>1200</v>
      </c>
      <c r="Q4302" s="0" t="n">
        <v>3.9</v>
      </c>
      <c r="R4302" s="0" t="str">
        <f aca="false">INDEX(Lookup!$B$4:$B$18,MATCH(C4302,Lookup!$A$4:$A$18,0))</f>
        <v>India</v>
      </c>
      <c r="S4302" s="20" t="n">
        <f aca="false">INDEX(Lookup!$D$4:$D$18,MATCH(C4302,Lookup!$A$4:$A$18,0))</f>
        <v>0.012</v>
      </c>
      <c r="T4302" s="21" t="n">
        <f aca="false">ROUND(P4302*S4302,2)</f>
        <v>14.4</v>
      </c>
      <c r="U4302" s="21" t="n">
        <f aca="false">IF(T4302&lt;=10,1,IF(T4302&lt;=20,2,IF(T4302&lt;=30,3,IF(T4302&lt;=40,4,IF(T4302&lt;=50,5,IF(T4302&lt;=100,6,IF(T4302&lt;=250,7,8)))))))</f>
        <v>2</v>
      </c>
      <c r="V4302" s="21" t="n">
        <f aca="false">IF(AND(OR(Dashboard!$T$3="All",R4302=Dashboard!$T$3),OR(Dashboard!$T$4="All",D4302=Dashboard!$T$4)),1,0)</f>
        <v>1</v>
      </c>
      <c r="W4302" s="21" t="n">
        <f aca="false">IF(V4302=1,T4302+ROW()/10000000,0)</f>
        <v>14.4004302</v>
      </c>
    </row>
    <row r="4303" customFormat="false" ht="15" hidden="false" customHeight="false" outlineLevel="0" collapsed="false">
      <c r="A4303" s="0" t="n">
        <v>308280</v>
      </c>
      <c r="B4303" s="0" t="s">
        <v>7891</v>
      </c>
      <c r="C4303" s="0" t="n">
        <v>1</v>
      </c>
      <c r="D4303" s="0" t="s">
        <v>6924</v>
      </c>
      <c r="E4303" s="0" t="s">
        <v>10334</v>
      </c>
      <c r="F4303" s="0" t="s">
        <v>10303</v>
      </c>
      <c r="G4303" s="0" t="s">
        <v>10304</v>
      </c>
      <c r="H4303" s="0" t="s">
        <v>153</v>
      </c>
      <c r="I4303" s="0" t="s">
        <v>2123</v>
      </c>
      <c r="J4303" s="0" t="s">
        <v>47</v>
      </c>
      <c r="K4303" s="0" t="s">
        <v>47</v>
      </c>
      <c r="L4303" s="0" t="s">
        <v>47</v>
      </c>
      <c r="M4303" s="0" t="s">
        <v>47</v>
      </c>
      <c r="N4303" s="0" t="n">
        <v>2</v>
      </c>
      <c r="O4303" s="0" t="n">
        <v>49</v>
      </c>
      <c r="P4303" s="0" t="n">
        <v>700</v>
      </c>
      <c r="Q4303" s="0" t="n">
        <v>3.7</v>
      </c>
      <c r="R4303" s="0" t="str">
        <f aca="false">INDEX(Lookup!$B$4:$B$18,MATCH(C4303,Lookup!$A$4:$A$18,0))</f>
        <v>India</v>
      </c>
      <c r="S4303" s="20" t="n">
        <f aca="false">INDEX(Lookup!$D$4:$D$18,MATCH(C4303,Lookup!$A$4:$A$18,0))</f>
        <v>0.012</v>
      </c>
      <c r="T4303" s="21" t="n">
        <f aca="false">ROUND(P4303*S4303,2)</f>
        <v>8.4</v>
      </c>
      <c r="U4303" s="21" t="n">
        <f aca="false">IF(T4303&lt;=10,1,IF(T4303&lt;=20,2,IF(T4303&lt;=30,3,IF(T4303&lt;=40,4,IF(T4303&lt;=50,5,IF(T4303&lt;=100,6,IF(T4303&lt;=250,7,8)))))))</f>
        <v>1</v>
      </c>
      <c r="V4303" s="21" t="n">
        <f aca="false">IF(AND(OR(Dashboard!$T$3="All",R4303=Dashboard!$T$3),OR(Dashboard!$T$4="All",D4303=Dashboard!$T$4)),1,0)</f>
        <v>1</v>
      </c>
      <c r="W4303" s="21" t="n">
        <f aca="false">IF(V4303=1,T4303+ROW()/10000000,0)</f>
        <v>8.4004303</v>
      </c>
    </row>
    <row r="4304" customFormat="false" ht="15" hidden="false" customHeight="false" outlineLevel="0" collapsed="false">
      <c r="A4304" s="0" t="n">
        <v>309807</v>
      </c>
      <c r="B4304" s="0" t="s">
        <v>10335</v>
      </c>
      <c r="C4304" s="0" t="n">
        <v>1</v>
      </c>
      <c r="D4304" s="0" t="s">
        <v>6924</v>
      </c>
      <c r="E4304" s="0" t="s">
        <v>10336</v>
      </c>
      <c r="F4304" s="0" t="s">
        <v>10303</v>
      </c>
      <c r="G4304" s="0" t="s">
        <v>10304</v>
      </c>
      <c r="H4304" s="0" t="s">
        <v>10337</v>
      </c>
      <c r="I4304" s="0" t="s">
        <v>2123</v>
      </c>
      <c r="J4304" s="0" t="s">
        <v>47</v>
      </c>
      <c r="K4304" s="0" t="s">
        <v>46</v>
      </c>
      <c r="L4304" s="0" t="s">
        <v>47</v>
      </c>
      <c r="M4304" s="0" t="s">
        <v>47</v>
      </c>
      <c r="N4304" s="0" t="n">
        <v>2</v>
      </c>
      <c r="O4304" s="0" t="n">
        <v>223</v>
      </c>
      <c r="P4304" s="0" t="n">
        <v>650</v>
      </c>
      <c r="Q4304" s="0" t="n">
        <v>3.7</v>
      </c>
      <c r="R4304" s="0" t="str">
        <f aca="false">INDEX(Lookup!$B$4:$B$18,MATCH(C4304,Lookup!$A$4:$A$18,0))</f>
        <v>India</v>
      </c>
      <c r="S4304" s="20" t="n">
        <f aca="false">INDEX(Lookup!$D$4:$D$18,MATCH(C4304,Lookup!$A$4:$A$18,0))</f>
        <v>0.012</v>
      </c>
      <c r="T4304" s="21" t="n">
        <f aca="false">ROUND(P4304*S4304,2)</f>
        <v>7.8</v>
      </c>
      <c r="U4304" s="21" t="n">
        <f aca="false">IF(T4304&lt;=10,1,IF(T4304&lt;=20,2,IF(T4304&lt;=30,3,IF(T4304&lt;=40,4,IF(T4304&lt;=50,5,IF(T4304&lt;=100,6,IF(T4304&lt;=250,7,8)))))))</f>
        <v>1</v>
      </c>
      <c r="V4304" s="21" t="n">
        <f aca="false">IF(AND(OR(Dashboard!$T$3="All",R4304=Dashboard!$T$3),OR(Dashboard!$T$4="All",D4304=Dashboard!$T$4)),1,0)</f>
        <v>1</v>
      </c>
      <c r="W4304" s="21" t="n">
        <f aca="false">IF(V4304=1,T4304+ROW()/10000000,0)</f>
        <v>7.8004304</v>
      </c>
    </row>
    <row r="4305" customFormat="false" ht="15" hidden="false" customHeight="false" outlineLevel="0" collapsed="false">
      <c r="A4305" s="0" t="n">
        <v>8451</v>
      </c>
      <c r="B4305" s="0" t="s">
        <v>10338</v>
      </c>
      <c r="C4305" s="0" t="n">
        <v>1</v>
      </c>
      <c r="D4305" s="0" t="s">
        <v>6924</v>
      </c>
      <c r="E4305" s="0" t="s">
        <v>10339</v>
      </c>
      <c r="F4305" s="0" t="s">
        <v>10303</v>
      </c>
      <c r="G4305" s="0" t="s">
        <v>10304</v>
      </c>
      <c r="H4305" s="0" t="s">
        <v>402</v>
      </c>
      <c r="I4305" s="0" t="s">
        <v>2123</v>
      </c>
      <c r="J4305" s="0" t="s">
        <v>47</v>
      </c>
      <c r="K4305" s="0" t="s">
        <v>47</v>
      </c>
      <c r="L4305" s="0" t="s">
        <v>47</v>
      </c>
      <c r="M4305" s="0" t="s">
        <v>47</v>
      </c>
      <c r="N4305" s="0" t="n">
        <v>1</v>
      </c>
      <c r="O4305" s="0" t="n">
        <v>475</v>
      </c>
      <c r="P4305" s="0" t="n">
        <v>200</v>
      </c>
      <c r="Q4305" s="0" t="n">
        <v>3.7</v>
      </c>
      <c r="R4305" s="0" t="str">
        <f aca="false">INDEX(Lookup!$B$4:$B$18,MATCH(C4305,Lookup!$A$4:$A$18,0))</f>
        <v>India</v>
      </c>
      <c r="S4305" s="20" t="n">
        <f aca="false">INDEX(Lookup!$D$4:$D$18,MATCH(C4305,Lookup!$A$4:$A$18,0))</f>
        <v>0.012</v>
      </c>
      <c r="T4305" s="21" t="n">
        <f aca="false">ROUND(P4305*S4305,2)</f>
        <v>2.4</v>
      </c>
      <c r="U4305" s="21" t="n">
        <f aca="false">IF(T4305&lt;=10,1,IF(T4305&lt;=20,2,IF(T4305&lt;=30,3,IF(T4305&lt;=40,4,IF(T4305&lt;=50,5,IF(T4305&lt;=100,6,IF(T4305&lt;=250,7,8)))))))</f>
        <v>1</v>
      </c>
      <c r="V4305" s="21" t="n">
        <f aca="false">IF(AND(OR(Dashboard!$T$3="All",R4305=Dashboard!$T$3),OR(Dashboard!$T$4="All",D4305=Dashboard!$T$4)),1,0)</f>
        <v>1</v>
      </c>
      <c r="W4305" s="21" t="n">
        <f aca="false">IF(V4305=1,T4305+ROW()/10000000,0)</f>
        <v>2.4004305</v>
      </c>
    </row>
    <row r="4306" customFormat="false" ht="15" hidden="false" customHeight="false" outlineLevel="0" collapsed="false">
      <c r="A4306" s="0" t="n">
        <v>3782</v>
      </c>
      <c r="B4306" s="0" t="s">
        <v>10340</v>
      </c>
      <c r="C4306" s="0" t="n">
        <v>1</v>
      </c>
      <c r="D4306" s="0" t="s">
        <v>6924</v>
      </c>
      <c r="E4306" s="0" t="s">
        <v>10341</v>
      </c>
      <c r="F4306" s="0" t="s">
        <v>10303</v>
      </c>
      <c r="G4306" s="0" t="s">
        <v>10304</v>
      </c>
      <c r="H4306" s="0" t="s">
        <v>10342</v>
      </c>
      <c r="I4306" s="0" t="s">
        <v>2123</v>
      </c>
      <c r="J4306" s="0" t="s">
        <v>46</v>
      </c>
      <c r="K4306" s="0" t="s">
        <v>46</v>
      </c>
      <c r="L4306" s="0" t="s">
        <v>47</v>
      </c>
      <c r="M4306" s="0" t="s">
        <v>47</v>
      </c>
      <c r="N4306" s="0" t="n">
        <v>3</v>
      </c>
      <c r="O4306" s="0" t="n">
        <v>1347</v>
      </c>
      <c r="P4306" s="0" t="n">
        <v>1900</v>
      </c>
      <c r="Q4306" s="0" t="n">
        <v>3.8</v>
      </c>
      <c r="R4306" s="0" t="str">
        <f aca="false">INDEX(Lookup!$B$4:$B$18,MATCH(C4306,Lookup!$A$4:$A$18,0))</f>
        <v>India</v>
      </c>
      <c r="S4306" s="20" t="n">
        <f aca="false">INDEX(Lookup!$D$4:$D$18,MATCH(C4306,Lookup!$A$4:$A$18,0))</f>
        <v>0.012</v>
      </c>
      <c r="T4306" s="21" t="n">
        <f aca="false">ROUND(P4306*S4306,2)</f>
        <v>22.8</v>
      </c>
      <c r="U4306" s="21" t="n">
        <f aca="false">IF(T4306&lt;=10,1,IF(T4306&lt;=20,2,IF(T4306&lt;=30,3,IF(T4306&lt;=40,4,IF(T4306&lt;=50,5,IF(T4306&lt;=100,6,IF(T4306&lt;=250,7,8)))))))</f>
        <v>3</v>
      </c>
      <c r="V4306" s="21" t="n">
        <f aca="false">IF(AND(OR(Dashboard!$T$3="All",R4306=Dashboard!$T$3),OR(Dashboard!$T$4="All",D4306=Dashboard!$T$4)),1,0)</f>
        <v>1</v>
      </c>
      <c r="W4306" s="21" t="n">
        <f aca="false">IF(V4306=1,T4306+ROW()/10000000,0)</f>
        <v>22.8004306</v>
      </c>
    </row>
    <row r="4307" customFormat="false" ht="15" hidden="false" customHeight="false" outlineLevel="0" collapsed="false">
      <c r="A4307" s="0" t="n">
        <v>18168125</v>
      </c>
      <c r="B4307" s="0" t="s">
        <v>10343</v>
      </c>
      <c r="C4307" s="0" t="n">
        <v>1</v>
      </c>
      <c r="D4307" s="0" t="s">
        <v>6924</v>
      </c>
      <c r="E4307" s="0" t="s">
        <v>10344</v>
      </c>
      <c r="F4307" s="0" t="s">
        <v>10303</v>
      </c>
      <c r="G4307" s="0" t="s">
        <v>10304</v>
      </c>
      <c r="H4307" s="0" t="s">
        <v>10345</v>
      </c>
      <c r="I4307" s="0" t="s">
        <v>2123</v>
      </c>
      <c r="J4307" s="0" t="s">
        <v>46</v>
      </c>
      <c r="K4307" s="0" t="s">
        <v>47</v>
      </c>
      <c r="L4307" s="0" t="s">
        <v>47</v>
      </c>
      <c r="M4307" s="0" t="s">
        <v>47</v>
      </c>
      <c r="N4307" s="0" t="n">
        <v>3</v>
      </c>
      <c r="O4307" s="0" t="n">
        <v>555</v>
      </c>
      <c r="P4307" s="0" t="n">
        <v>1200</v>
      </c>
      <c r="Q4307" s="0" t="n">
        <v>3.9</v>
      </c>
      <c r="R4307" s="0" t="str">
        <f aca="false">INDEX(Lookup!$B$4:$B$18,MATCH(C4307,Lookup!$A$4:$A$18,0))</f>
        <v>India</v>
      </c>
      <c r="S4307" s="20" t="n">
        <f aca="false">INDEX(Lookup!$D$4:$D$18,MATCH(C4307,Lookup!$A$4:$A$18,0))</f>
        <v>0.012</v>
      </c>
      <c r="T4307" s="21" t="n">
        <f aca="false">ROUND(P4307*S4307,2)</f>
        <v>14.4</v>
      </c>
      <c r="U4307" s="21" t="n">
        <f aca="false">IF(T4307&lt;=10,1,IF(T4307&lt;=20,2,IF(T4307&lt;=30,3,IF(T4307&lt;=40,4,IF(T4307&lt;=50,5,IF(T4307&lt;=100,6,IF(T4307&lt;=250,7,8)))))))</f>
        <v>2</v>
      </c>
      <c r="V4307" s="21" t="n">
        <f aca="false">IF(AND(OR(Dashboard!$T$3="All",R4307=Dashboard!$T$3),OR(Dashboard!$T$4="All",D4307=Dashboard!$T$4)),1,0)</f>
        <v>1</v>
      </c>
      <c r="W4307" s="21" t="n">
        <f aca="false">IF(V4307=1,T4307+ROW()/10000000,0)</f>
        <v>14.4004307</v>
      </c>
    </row>
    <row r="4308" customFormat="false" ht="15" hidden="false" customHeight="false" outlineLevel="0" collapsed="false">
      <c r="A4308" s="0" t="n">
        <v>311982</v>
      </c>
      <c r="B4308" s="0" t="s">
        <v>10346</v>
      </c>
      <c r="C4308" s="0" t="n">
        <v>1</v>
      </c>
      <c r="D4308" s="0" t="s">
        <v>6924</v>
      </c>
      <c r="E4308" s="0" t="s">
        <v>10347</v>
      </c>
      <c r="F4308" s="0" t="s">
        <v>10303</v>
      </c>
      <c r="G4308" s="0" t="s">
        <v>10304</v>
      </c>
      <c r="H4308" s="0" t="s">
        <v>10348</v>
      </c>
      <c r="I4308" s="0" t="s">
        <v>2123</v>
      </c>
      <c r="J4308" s="0" t="s">
        <v>46</v>
      </c>
      <c r="K4308" s="0" t="s">
        <v>47</v>
      </c>
      <c r="L4308" s="0" t="s">
        <v>47</v>
      </c>
      <c r="M4308" s="0" t="s">
        <v>47</v>
      </c>
      <c r="N4308" s="0" t="n">
        <v>4</v>
      </c>
      <c r="O4308" s="0" t="n">
        <v>299</v>
      </c>
      <c r="P4308" s="0" t="n">
        <v>2100</v>
      </c>
      <c r="Q4308" s="0" t="n">
        <v>3.9</v>
      </c>
      <c r="R4308" s="0" t="str">
        <f aca="false">INDEX(Lookup!$B$4:$B$18,MATCH(C4308,Lookup!$A$4:$A$18,0))</f>
        <v>India</v>
      </c>
      <c r="S4308" s="20" t="n">
        <f aca="false">INDEX(Lookup!$D$4:$D$18,MATCH(C4308,Lookup!$A$4:$A$18,0))</f>
        <v>0.012</v>
      </c>
      <c r="T4308" s="21" t="n">
        <f aca="false">ROUND(P4308*S4308,2)</f>
        <v>25.2</v>
      </c>
      <c r="U4308" s="21" t="n">
        <f aca="false">IF(T4308&lt;=10,1,IF(T4308&lt;=20,2,IF(T4308&lt;=30,3,IF(T4308&lt;=40,4,IF(T4308&lt;=50,5,IF(T4308&lt;=100,6,IF(T4308&lt;=250,7,8)))))))</f>
        <v>3</v>
      </c>
      <c r="V4308" s="21" t="n">
        <f aca="false">IF(AND(OR(Dashboard!$T$3="All",R4308=Dashboard!$T$3),OR(Dashboard!$T$4="All",D4308=Dashboard!$T$4)),1,0)</f>
        <v>1</v>
      </c>
      <c r="W4308" s="21" t="n">
        <f aca="false">IF(V4308=1,T4308+ROW()/10000000,0)</f>
        <v>25.2004308</v>
      </c>
    </row>
    <row r="4309" customFormat="false" ht="15" hidden="false" customHeight="false" outlineLevel="0" collapsed="false">
      <c r="A4309" s="0" t="n">
        <v>182</v>
      </c>
      <c r="B4309" s="0" t="s">
        <v>2296</v>
      </c>
      <c r="C4309" s="0" t="n">
        <v>1</v>
      </c>
      <c r="D4309" s="0" t="s">
        <v>6924</v>
      </c>
      <c r="E4309" s="0" t="s">
        <v>10349</v>
      </c>
      <c r="F4309" s="0" t="s">
        <v>10303</v>
      </c>
      <c r="G4309" s="0" t="s">
        <v>10304</v>
      </c>
      <c r="H4309" s="0" t="s">
        <v>1898</v>
      </c>
      <c r="I4309" s="0" t="s">
        <v>2123</v>
      </c>
      <c r="J4309" s="0" t="s">
        <v>47</v>
      </c>
      <c r="K4309" s="0" t="s">
        <v>46</v>
      </c>
      <c r="L4309" s="0" t="s">
        <v>47</v>
      </c>
      <c r="M4309" s="0" t="s">
        <v>47</v>
      </c>
      <c r="N4309" s="0" t="n">
        <v>2</v>
      </c>
      <c r="O4309" s="0" t="n">
        <v>158</v>
      </c>
      <c r="P4309" s="0" t="n">
        <v>500</v>
      </c>
      <c r="Q4309" s="0" t="n">
        <v>3.8</v>
      </c>
      <c r="R4309" s="0" t="str">
        <f aca="false">INDEX(Lookup!$B$4:$B$18,MATCH(C4309,Lookup!$A$4:$A$18,0))</f>
        <v>India</v>
      </c>
      <c r="S4309" s="20" t="n">
        <f aca="false">INDEX(Lookup!$D$4:$D$18,MATCH(C4309,Lookup!$A$4:$A$18,0))</f>
        <v>0.012</v>
      </c>
      <c r="T4309" s="21" t="n">
        <f aca="false">ROUND(P4309*S4309,2)</f>
        <v>6</v>
      </c>
      <c r="U4309" s="21" t="n">
        <f aca="false">IF(T4309&lt;=10,1,IF(T4309&lt;=20,2,IF(T4309&lt;=30,3,IF(T4309&lt;=40,4,IF(T4309&lt;=50,5,IF(T4309&lt;=100,6,IF(T4309&lt;=250,7,8)))))))</f>
        <v>1</v>
      </c>
      <c r="V4309" s="21" t="n">
        <f aca="false">IF(AND(OR(Dashboard!$T$3="All",R4309=Dashboard!$T$3),OR(Dashboard!$T$4="All",D4309=Dashboard!$T$4)),1,0)</f>
        <v>1</v>
      </c>
      <c r="W4309" s="21" t="n">
        <f aca="false">IF(V4309=1,T4309+ROW()/10000000,0)</f>
        <v>6.0004309</v>
      </c>
    </row>
    <row r="4310" customFormat="false" ht="15" hidden="false" customHeight="false" outlineLevel="0" collapsed="false">
      <c r="A4310" s="0" t="n">
        <v>18349923</v>
      </c>
      <c r="B4310" s="0" t="s">
        <v>10350</v>
      </c>
      <c r="C4310" s="0" t="n">
        <v>1</v>
      </c>
      <c r="D4310" s="0" t="s">
        <v>6924</v>
      </c>
      <c r="E4310" s="0" t="s">
        <v>10351</v>
      </c>
      <c r="F4310" s="0" t="s">
        <v>10303</v>
      </c>
      <c r="G4310" s="0" t="s">
        <v>10304</v>
      </c>
      <c r="H4310" s="0" t="s">
        <v>2802</v>
      </c>
      <c r="I4310" s="0" t="s">
        <v>2123</v>
      </c>
      <c r="J4310" s="0" t="s">
        <v>47</v>
      </c>
      <c r="K4310" s="0" t="s">
        <v>47</v>
      </c>
      <c r="L4310" s="0" t="s">
        <v>47</v>
      </c>
      <c r="M4310" s="0" t="s">
        <v>47</v>
      </c>
      <c r="N4310" s="0" t="n">
        <v>3</v>
      </c>
      <c r="O4310" s="0" t="n">
        <v>291</v>
      </c>
      <c r="P4310" s="0" t="n">
        <v>1200</v>
      </c>
      <c r="Q4310" s="0" t="n">
        <v>3.9</v>
      </c>
      <c r="R4310" s="0" t="str">
        <f aca="false">INDEX(Lookup!$B$4:$B$18,MATCH(C4310,Lookup!$A$4:$A$18,0))</f>
        <v>India</v>
      </c>
      <c r="S4310" s="20" t="n">
        <f aca="false">INDEX(Lookup!$D$4:$D$18,MATCH(C4310,Lookup!$A$4:$A$18,0))</f>
        <v>0.012</v>
      </c>
      <c r="T4310" s="21" t="n">
        <f aca="false">ROUND(P4310*S4310,2)</f>
        <v>14.4</v>
      </c>
      <c r="U4310" s="21" t="n">
        <f aca="false">IF(T4310&lt;=10,1,IF(T4310&lt;=20,2,IF(T4310&lt;=30,3,IF(T4310&lt;=40,4,IF(T4310&lt;=50,5,IF(T4310&lt;=100,6,IF(T4310&lt;=250,7,8)))))))</f>
        <v>2</v>
      </c>
      <c r="V4310" s="21" t="n">
        <f aca="false">IF(AND(OR(Dashboard!$T$3="All",R4310=Dashboard!$T$3),OR(Dashboard!$T$4="All",D4310=Dashboard!$T$4)),1,0)</f>
        <v>1</v>
      </c>
      <c r="W4310" s="21" t="n">
        <f aca="false">IF(V4310=1,T4310+ROW()/10000000,0)</f>
        <v>14.400431</v>
      </c>
    </row>
    <row r="4311" customFormat="false" ht="15" hidden="false" customHeight="false" outlineLevel="0" collapsed="false">
      <c r="A4311" s="0" t="n">
        <v>311871</v>
      </c>
      <c r="B4311" s="0" t="s">
        <v>10352</v>
      </c>
      <c r="C4311" s="0" t="n">
        <v>1</v>
      </c>
      <c r="D4311" s="0" t="s">
        <v>6924</v>
      </c>
      <c r="E4311" s="0" t="s">
        <v>10353</v>
      </c>
      <c r="F4311" s="0" t="s">
        <v>10303</v>
      </c>
      <c r="G4311" s="0" t="s">
        <v>10304</v>
      </c>
      <c r="H4311" s="0" t="s">
        <v>2349</v>
      </c>
      <c r="I4311" s="0" t="s">
        <v>2123</v>
      </c>
      <c r="J4311" s="0" t="s">
        <v>47</v>
      </c>
      <c r="K4311" s="0" t="s">
        <v>47</v>
      </c>
      <c r="L4311" s="0" t="s">
        <v>47</v>
      </c>
      <c r="M4311" s="0" t="s">
        <v>47</v>
      </c>
      <c r="N4311" s="0" t="n">
        <v>1</v>
      </c>
      <c r="O4311" s="0" t="n">
        <v>19</v>
      </c>
      <c r="P4311" s="0" t="n">
        <v>150</v>
      </c>
      <c r="Q4311" s="0" t="n">
        <v>3.5</v>
      </c>
      <c r="R4311" s="0" t="str">
        <f aca="false">INDEX(Lookup!$B$4:$B$18,MATCH(C4311,Lookup!$A$4:$A$18,0))</f>
        <v>India</v>
      </c>
      <c r="S4311" s="20" t="n">
        <f aca="false">INDEX(Lookup!$D$4:$D$18,MATCH(C4311,Lookup!$A$4:$A$18,0))</f>
        <v>0.012</v>
      </c>
      <c r="T4311" s="21" t="n">
        <f aca="false">ROUND(P4311*S4311,2)</f>
        <v>1.8</v>
      </c>
      <c r="U4311" s="21" t="n">
        <f aca="false">IF(T4311&lt;=10,1,IF(T4311&lt;=20,2,IF(T4311&lt;=30,3,IF(T4311&lt;=40,4,IF(T4311&lt;=50,5,IF(T4311&lt;=100,6,IF(T4311&lt;=250,7,8)))))))</f>
        <v>1</v>
      </c>
      <c r="V4311" s="21" t="n">
        <f aca="false">IF(AND(OR(Dashboard!$T$3="All",R4311=Dashboard!$T$3),OR(Dashboard!$T$4="All",D4311=Dashboard!$T$4)),1,0)</f>
        <v>1</v>
      </c>
      <c r="W4311" s="21" t="n">
        <f aca="false">IF(V4311=1,T4311+ROW()/10000000,0)</f>
        <v>1.8004311</v>
      </c>
    </row>
    <row r="4312" customFormat="false" ht="15" hidden="false" customHeight="false" outlineLevel="0" collapsed="false">
      <c r="A4312" s="0" t="n">
        <v>8911</v>
      </c>
      <c r="B4312" s="0" t="s">
        <v>8711</v>
      </c>
      <c r="C4312" s="0" t="n">
        <v>1</v>
      </c>
      <c r="D4312" s="0" t="s">
        <v>6924</v>
      </c>
      <c r="E4312" s="0" t="s">
        <v>10354</v>
      </c>
      <c r="F4312" s="0" t="s">
        <v>10303</v>
      </c>
      <c r="G4312" s="0" t="s">
        <v>10304</v>
      </c>
      <c r="H4312" s="0" t="s">
        <v>10355</v>
      </c>
      <c r="I4312" s="0" t="s">
        <v>2123</v>
      </c>
      <c r="J4312" s="0" t="s">
        <v>46</v>
      </c>
      <c r="K4312" s="0" t="s">
        <v>47</v>
      </c>
      <c r="L4312" s="0" t="s">
        <v>47</v>
      </c>
      <c r="M4312" s="0" t="s">
        <v>47</v>
      </c>
      <c r="N4312" s="0" t="n">
        <v>3</v>
      </c>
      <c r="O4312" s="0" t="n">
        <v>1058</v>
      </c>
      <c r="P4312" s="0" t="n">
        <v>1250</v>
      </c>
      <c r="Q4312" s="0" t="n">
        <v>3.6</v>
      </c>
      <c r="R4312" s="0" t="str">
        <f aca="false">INDEX(Lookup!$B$4:$B$18,MATCH(C4312,Lookup!$A$4:$A$18,0))</f>
        <v>India</v>
      </c>
      <c r="S4312" s="20" t="n">
        <f aca="false">INDEX(Lookup!$D$4:$D$18,MATCH(C4312,Lookup!$A$4:$A$18,0))</f>
        <v>0.012</v>
      </c>
      <c r="T4312" s="21" t="n">
        <f aca="false">ROUND(P4312*S4312,2)</f>
        <v>15</v>
      </c>
      <c r="U4312" s="21" t="n">
        <f aca="false">IF(T4312&lt;=10,1,IF(T4312&lt;=20,2,IF(T4312&lt;=30,3,IF(T4312&lt;=40,4,IF(T4312&lt;=50,5,IF(T4312&lt;=100,6,IF(T4312&lt;=250,7,8)))))))</f>
        <v>2</v>
      </c>
      <c r="V4312" s="21" t="n">
        <f aca="false">IF(AND(OR(Dashboard!$T$3="All",R4312=Dashboard!$T$3),OR(Dashboard!$T$4="All",D4312=Dashboard!$T$4)),1,0)</f>
        <v>1</v>
      </c>
      <c r="W4312" s="21" t="n">
        <f aca="false">IF(V4312=1,T4312+ROW()/10000000,0)</f>
        <v>15.0004312</v>
      </c>
    </row>
    <row r="4313" customFormat="false" ht="15" hidden="false" customHeight="false" outlineLevel="0" collapsed="false">
      <c r="A4313" s="0" t="n">
        <v>18398618</v>
      </c>
      <c r="B4313" s="0" t="s">
        <v>10356</v>
      </c>
      <c r="C4313" s="0" t="n">
        <v>1</v>
      </c>
      <c r="D4313" s="0" t="s">
        <v>6924</v>
      </c>
      <c r="E4313" s="0" t="s">
        <v>10357</v>
      </c>
      <c r="F4313" s="0" t="s">
        <v>10303</v>
      </c>
      <c r="G4313" s="0" t="s">
        <v>10304</v>
      </c>
      <c r="H4313" s="0" t="s">
        <v>7337</v>
      </c>
      <c r="I4313" s="0" t="s">
        <v>2123</v>
      </c>
      <c r="J4313" s="0" t="s">
        <v>46</v>
      </c>
      <c r="K4313" s="0" t="s">
        <v>46</v>
      </c>
      <c r="L4313" s="0" t="s">
        <v>47</v>
      </c>
      <c r="M4313" s="0" t="s">
        <v>47</v>
      </c>
      <c r="N4313" s="0" t="n">
        <v>2</v>
      </c>
      <c r="O4313" s="0" t="n">
        <v>303</v>
      </c>
      <c r="P4313" s="0" t="n">
        <v>800</v>
      </c>
      <c r="Q4313" s="0" t="n">
        <v>3.9</v>
      </c>
      <c r="R4313" s="0" t="str">
        <f aca="false">INDEX(Lookup!$B$4:$B$18,MATCH(C4313,Lookup!$A$4:$A$18,0))</f>
        <v>India</v>
      </c>
      <c r="S4313" s="20" t="n">
        <f aca="false">INDEX(Lookup!$D$4:$D$18,MATCH(C4313,Lookup!$A$4:$A$18,0))</f>
        <v>0.012</v>
      </c>
      <c r="T4313" s="21" t="n">
        <f aca="false">ROUND(P4313*S4313,2)</f>
        <v>9.6</v>
      </c>
      <c r="U4313" s="21" t="n">
        <f aca="false">IF(T4313&lt;=10,1,IF(T4313&lt;=20,2,IF(T4313&lt;=30,3,IF(T4313&lt;=40,4,IF(T4313&lt;=50,5,IF(T4313&lt;=100,6,IF(T4313&lt;=250,7,8)))))))</f>
        <v>1</v>
      </c>
      <c r="V4313" s="21" t="n">
        <f aca="false">IF(AND(OR(Dashboard!$T$3="All",R4313=Dashboard!$T$3),OR(Dashboard!$T$4="All",D4313=Dashboard!$T$4)),1,0)</f>
        <v>1</v>
      </c>
      <c r="W4313" s="21" t="n">
        <f aca="false">IF(V4313=1,T4313+ROW()/10000000,0)</f>
        <v>9.6004313</v>
      </c>
    </row>
    <row r="4314" customFormat="false" ht="15" hidden="false" customHeight="false" outlineLevel="0" collapsed="false">
      <c r="A4314" s="0" t="n">
        <v>18486847</v>
      </c>
      <c r="B4314" s="0" t="s">
        <v>10358</v>
      </c>
      <c r="C4314" s="0" t="n">
        <v>1</v>
      </c>
      <c r="D4314" s="0" t="s">
        <v>6924</v>
      </c>
      <c r="E4314" s="0" t="s">
        <v>10359</v>
      </c>
      <c r="F4314" s="0" t="s">
        <v>10303</v>
      </c>
      <c r="G4314" s="0" t="s">
        <v>10304</v>
      </c>
      <c r="H4314" s="0" t="s">
        <v>153</v>
      </c>
      <c r="I4314" s="0" t="s">
        <v>2123</v>
      </c>
      <c r="J4314" s="0" t="s">
        <v>47</v>
      </c>
      <c r="K4314" s="0" t="s">
        <v>47</v>
      </c>
      <c r="L4314" s="0" t="s">
        <v>47</v>
      </c>
      <c r="M4314" s="0" t="s">
        <v>47</v>
      </c>
      <c r="N4314" s="0" t="n">
        <v>1</v>
      </c>
      <c r="O4314" s="0" t="n">
        <v>1</v>
      </c>
      <c r="P4314" s="0" t="n">
        <v>250</v>
      </c>
      <c r="Q4314" s="0" t="n">
        <v>1</v>
      </c>
      <c r="R4314" s="0" t="str">
        <f aca="false">INDEX(Lookup!$B$4:$B$18,MATCH(C4314,Lookup!$A$4:$A$18,0))</f>
        <v>India</v>
      </c>
      <c r="S4314" s="20" t="n">
        <f aca="false">INDEX(Lookup!$D$4:$D$18,MATCH(C4314,Lookup!$A$4:$A$18,0))</f>
        <v>0.012</v>
      </c>
      <c r="T4314" s="21" t="n">
        <f aca="false">ROUND(P4314*S4314,2)</f>
        <v>3</v>
      </c>
      <c r="U4314" s="21" t="n">
        <f aca="false">IF(T4314&lt;=10,1,IF(T4314&lt;=20,2,IF(T4314&lt;=30,3,IF(T4314&lt;=40,4,IF(T4314&lt;=50,5,IF(T4314&lt;=100,6,IF(T4314&lt;=250,7,8)))))))</f>
        <v>1</v>
      </c>
      <c r="V4314" s="21" t="n">
        <f aca="false">IF(AND(OR(Dashboard!$T$3="All",R4314=Dashboard!$T$3),OR(Dashboard!$T$4="All",D4314=Dashboard!$T$4)),1,0)</f>
        <v>1</v>
      </c>
      <c r="W4314" s="21" t="n">
        <f aca="false">IF(V4314=1,T4314+ROW()/10000000,0)</f>
        <v>3.0004314</v>
      </c>
    </row>
    <row r="4315" customFormat="false" ht="15" hidden="false" customHeight="false" outlineLevel="0" collapsed="false">
      <c r="A4315" s="0" t="n">
        <v>18394362</v>
      </c>
      <c r="B4315" s="0" t="s">
        <v>10360</v>
      </c>
      <c r="C4315" s="0" t="n">
        <v>1</v>
      </c>
      <c r="D4315" s="0" t="s">
        <v>6924</v>
      </c>
      <c r="E4315" s="0" t="s">
        <v>10361</v>
      </c>
      <c r="F4315" s="0" t="s">
        <v>10303</v>
      </c>
      <c r="G4315" s="0" t="s">
        <v>10304</v>
      </c>
      <c r="H4315" s="0" t="s">
        <v>156</v>
      </c>
      <c r="I4315" s="0" t="s">
        <v>2123</v>
      </c>
      <c r="J4315" s="0" t="s">
        <v>47</v>
      </c>
      <c r="K4315" s="0" t="s">
        <v>47</v>
      </c>
      <c r="L4315" s="0" t="s">
        <v>47</v>
      </c>
      <c r="M4315" s="0" t="s">
        <v>47</v>
      </c>
      <c r="N4315" s="0" t="n">
        <v>1</v>
      </c>
      <c r="O4315" s="0" t="n">
        <v>0</v>
      </c>
      <c r="P4315" s="0" t="n">
        <v>400</v>
      </c>
      <c r="Q4315" s="0" t="n">
        <v>1</v>
      </c>
      <c r="R4315" s="0" t="str">
        <f aca="false">INDEX(Lookup!$B$4:$B$18,MATCH(C4315,Lookup!$A$4:$A$18,0))</f>
        <v>India</v>
      </c>
      <c r="S4315" s="20" t="n">
        <f aca="false">INDEX(Lookup!$D$4:$D$18,MATCH(C4315,Lookup!$A$4:$A$18,0))</f>
        <v>0.012</v>
      </c>
      <c r="T4315" s="21" t="n">
        <f aca="false">ROUND(P4315*S4315,2)</f>
        <v>4.8</v>
      </c>
      <c r="U4315" s="21" t="n">
        <f aca="false">IF(T4315&lt;=10,1,IF(T4315&lt;=20,2,IF(T4315&lt;=30,3,IF(T4315&lt;=40,4,IF(T4315&lt;=50,5,IF(T4315&lt;=100,6,IF(T4315&lt;=250,7,8)))))))</f>
        <v>1</v>
      </c>
      <c r="V4315" s="21" t="n">
        <f aca="false">IF(AND(OR(Dashboard!$T$3="All",R4315=Dashboard!$T$3),OR(Dashboard!$T$4="All",D4315=Dashboard!$T$4)),1,0)</f>
        <v>1</v>
      </c>
      <c r="W4315" s="21" t="n">
        <f aca="false">IF(V4315=1,T4315+ROW()/10000000,0)</f>
        <v>4.8004315</v>
      </c>
    </row>
    <row r="4316" customFormat="false" ht="15" hidden="false" customHeight="false" outlineLevel="0" collapsed="false">
      <c r="A4316" s="0" t="n">
        <v>18380392</v>
      </c>
      <c r="B4316" s="0" t="s">
        <v>10362</v>
      </c>
      <c r="C4316" s="0" t="n">
        <v>1</v>
      </c>
      <c r="D4316" s="0" t="s">
        <v>6924</v>
      </c>
      <c r="E4316" s="0" t="s">
        <v>10363</v>
      </c>
      <c r="F4316" s="0" t="s">
        <v>10303</v>
      </c>
      <c r="G4316" s="0" t="s">
        <v>10304</v>
      </c>
      <c r="H4316" s="0" t="s">
        <v>10364</v>
      </c>
      <c r="I4316" s="0" t="s">
        <v>2123</v>
      </c>
      <c r="J4316" s="0" t="s">
        <v>47</v>
      </c>
      <c r="K4316" s="0" t="s">
        <v>47</v>
      </c>
      <c r="L4316" s="0" t="s">
        <v>47</v>
      </c>
      <c r="M4316" s="0" t="s">
        <v>47</v>
      </c>
      <c r="N4316" s="0" t="n">
        <v>1</v>
      </c>
      <c r="O4316" s="0" t="n">
        <v>0</v>
      </c>
      <c r="P4316" s="0" t="n">
        <v>250</v>
      </c>
      <c r="Q4316" s="0" t="n">
        <v>1</v>
      </c>
      <c r="R4316" s="0" t="str">
        <f aca="false">INDEX(Lookup!$B$4:$B$18,MATCH(C4316,Lookup!$A$4:$A$18,0))</f>
        <v>India</v>
      </c>
      <c r="S4316" s="20" t="n">
        <f aca="false">INDEX(Lookup!$D$4:$D$18,MATCH(C4316,Lookup!$A$4:$A$18,0))</f>
        <v>0.012</v>
      </c>
      <c r="T4316" s="21" t="n">
        <f aca="false">ROUND(P4316*S4316,2)</f>
        <v>3</v>
      </c>
      <c r="U4316" s="21" t="n">
        <f aca="false">IF(T4316&lt;=10,1,IF(T4316&lt;=20,2,IF(T4316&lt;=30,3,IF(T4316&lt;=40,4,IF(T4316&lt;=50,5,IF(T4316&lt;=100,6,IF(T4316&lt;=250,7,8)))))))</f>
        <v>1</v>
      </c>
      <c r="V4316" s="21" t="n">
        <f aca="false">IF(AND(OR(Dashboard!$T$3="All",R4316=Dashboard!$T$3),OR(Dashboard!$T$4="All",D4316=Dashboard!$T$4)),1,0)</f>
        <v>1</v>
      </c>
      <c r="W4316" s="21" t="n">
        <f aca="false">IF(V4316=1,T4316+ROW()/10000000,0)</f>
        <v>3.0004316</v>
      </c>
    </row>
    <row r="4317" customFormat="false" ht="15" hidden="false" customHeight="false" outlineLevel="0" collapsed="false">
      <c r="A4317" s="0" t="n">
        <v>18458647</v>
      </c>
      <c r="B4317" s="0" t="s">
        <v>2177</v>
      </c>
      <c r="C4317" s="0" t="n">
        <v>1</v>
      </c>
      <c r="D4317" s="0" t="s">
        <v>6924</v>
      </c>
      <c r="E4317" s="0" t="s">
        <v>10365</v>
      </c>
      <c r="F4317" s="0" t="s">
        <v>10303</v>
      </c>
      <c r="G4317" s="0" t="s">
        <v>10304</v>
      </c>
      <c r="H4317" s="0" t="s">
        <v>2122</v>
      </c>
      <c r="I4317" s="0" t="s">
        <v>2123</v>
      </c>
      <c r="J4317" s="0" t="s">
        <v>46</v>
      </c>
      <c r="K4317" s="0" t="s">
        <v>47</v>
      </c>
      <c r="L4317" s="0" t="s">
        <v>47</v>
      </c>
      <c r="M4317" s="0" t="s">
        <v>47</v>
      </c>
      <c r="N4317" s="0" t="n">
        <v>3</v>
      </c>
      <c r="O4317" s="0" t="n">
        <v>3</v>
      </c>
      <c r="P4317" s="0" t="n">
        <v>1000</v>
      </c>
      <c r="Q4317" s="0" t="n">
        <v>1</v>
      </c>
      <c r="R4317" s="0" t="str">
        <f aca="false">INDEX(Lookup!$B$4:$B$18,MATCH(C4317,Lookup!$A$4:$A$18,0))</f>
        <v>India</v>
      </c>
      <c r="S4317" s="20" t="n">
        <f aca="false">INDEX(Lookup!$D$4:$D$18,MATCH(C4317,Lookup!$A$4:$A$18,0))</f>
        <v>0.012</v>
      </c>
      <c r="T4317" s="21" t="n">
        <f aca="false">ROUND(P4317*S4317,2)</f>
        <v>12</v>
      </c>
      <c r="U4317" s="21" t="n">
        <f aca="false">IF(T4317&lt;=10,1,IF(T4317&lt;=20,2,IF(T4317&lt;=30,3,IF(T4317&lt;=40,4,IF(T4317&lt;=50,5,IF(T4317&lt;=100,6,IF(T4317&lt;=250,7,8)))))))</f>
        <v>2</v>
      </c>
      <c r="V4317" s="21" t="n">
        <f aca="false">IF(AND(OR(Dashboard!$T$3="All",R4317=Dashboard!$T$3),OR(Dashboard!$T$4="All",D4317=Dashboard!$T$4)),1,0)</f>
        <v>1</v>
      </c>
      <c r="W4317" s="21" t="n">
        <f aca="false">IF(V4317=1,T4317+ROW()/10000000,0)</f>
        <v>12.0004317</v>
      </c>
    </row>
    <row r="4318" customFormat="false" ht="15" hidden="false" customHeight="false" outlineLevel="0" collapsed="false">
      <c r="A4318" s="0" t="n">
        <v>18124375</v>
      </c>
      <c r="B4318" s="0" t="s">
        <v>10366</v>
      </c>
      <c r="C4318" s="0" t="n">
        <v>1</v>
      </c>
      <c r="D4318" s="0" t="s">
        <v>6924</v>
      </c>
      <c r="E4318" s="0" t="s">
        <v>10367</v>
      </c>
      <c r="F4318" s="0" t="s">
        <v>10303</v>
      </c>
      <c r="G4318" s="0" t="s">
        <v>10304</v>
      </c>
      <c r="H4318" s="0" t="s">
        <v>2122</v>
      </c>
      <c r="I4318" s="0" t="s">
        <v>2123</v>
      </c>
      <c r="J4318" s="0" t="s">
        <v>47</v>
      </c>
      <c r="K4318" s="0" t="s">
        <v>47</v>
      </c>
      <c r="L4318" s="0" t="s">
        <v>47</v>
      </c>
      <c r="M4318" s="0" t="s">
        <v>47</v>
      </c>
      <c r="N4318" s="0" t="n">
        <v>2</v>
      </c>
      <c r="O4318" s="0" t="n">
        <v>2</v>
      </c>
      <c r="P4318" s="0" t="n">
        <v>500</v>
      </c>
      <c r="Q4318" s="0" t="n">
        <v>1</v>
      </c>
      <c r="R4318" s="0" t="str">
        <f aca="false">INDEX(Lookup!$B$4:$B$18,MATCH(C4318,Lookup!$A$4:$A$18,0))</f>
        <v>India</v>
      </c>
      <c r="S4318" s="20" t="n">
        <f aca="false">INDEX(Lookup!$D$4:$D$18,MATCH(C4318,Lookup!$A$4:$A$18,0))</f>
        <v>0.012</v>
      </c>
      <c r="T4318" s="21" t="n">
        <f aca="false">ROUND(P4318*S4318,2)</f>
        <v>6</v>
      </c>
      <c r="U4318" s="21" t="n">
        <f aca="false">IF(T4318&lt;=10,1,IF(T4318&lt;=20,2,IF(T4318&lt;=30,3,IF(T4318&lt;=40,4,IF(T4318&lt;=50,5,IF(T4318&lt;=100,6,IF(T4318&lt;=250,7,8)))))))</f>
        <v>1</v>
      </c>
      <c r="V4318" s="21" t="n">
        <f aca="false">IF(AND(OR(Dashboard!$T$3="All",R4318=Dashboard!$T$3),OR(Dashboard!$T$4="All",D4318=Dashboard!$T$4)),1,0)</f>
        <v>1</v>
      </c>
      <c r="W4318" s="21" t="n">
        <f aca="false">IF(V4318=1,T4318+ROW()/10000000,0)</f>
        <v>6.0004318</v>
      </c>
    </row>
    <row r="4319" customFormat="false" ht="15" hidden="false" customHeight="false" outlineLevel="0" collapsed="false">
      <c r="A4319" s="0" t="n">
        <v>300582</v>
      </c>
      <c r="B4319" s="0" t="s">
        <v>10368</v>
      </c>
      <c r="C4319" s="0" t="n">
        <v>1</v>
      </c>
      <c r="D4319" s="0" t="s">
        <v>6924</v>
      </c>
      <c r="E4319" s="0" t="s">
        <v>10369</v>
      </c>
      <c r="F4319" s="0" t="s">
        <v>10303</v>
      </c>
      <c r="G4319" s="0" t="s">
        <v>10304</v>
      </c>
      <c r="H4319" s="0" t="s">
        <v>2412</v>
      </c>
      <c r="I4319" s="0" t="s">
        <v>2123</v>
      </c>
      <c r="J4319" s="0" t="s">
        <v>47</v>
      </c>
      <c r="K4319" s="0" t="s">
        <v>47</v>
      </c>
      <c r="L4319" s="0" t="s">
        <v>47</v>
      </c>
      <c r="M4319" s="0" t="s">
        <v>47</v>
      </c>
      <c r="N4319" s="0" t="n">
        <v>1</v>
      </c>
      <c r="O4319" s="0" t="n">
        <v>3</v>
      </c>
      <c r="P4319" s="0" t="n">
        <v>250</v>
      </c>
      <c r="Q4319" s="0" t="n">
        <v>1</v>
      </c>
      <c r="R4319" s="0" t="str">
        <f aca="false">INDEX(Lookup!$B$4:$B$18,MATCH(C4319,Lookup!$A$4:$A$18,0))</f>
        <v>India</v>
      </c>
      <c r="S4319" s="20" t="n">
        <f aca="false">INDEX(Lookup!$D$4:$D$18,MATCH(C4319,Lookup!$A$4:$A$18,0))</f>
        <v>0.012</v>
      </c>
      <c r="T4319" s="21" t="n">
        <f aca="false">ROUND(P4319*S4319,2)</f>
        <v>3</v>
      </c>
      <c r="U4319" s="21" t="n">
        <f aca="false">IF(T4319&lt;=10,1,IF(T4319&lt;=20,2,IF(T4319&lt;=30,3,IF(T4319&lt;=40,4,IF(T4319&lt;=50,5,IF(T4319&lt;=100,6,IF(T4319&lt;=250,7,8)))))))</f>
        <v>1</v>
      </c>
      <c r="V4319" s="21" t="n">
        <f aca="false">IF(AND(OR(Dashboard!$T$3="All",R4319=Dashboard!$T$3),OR(Dashboard!$T$4="All",D4319=Dashboard!$T$4)),1,0)</f>
        <v>1</v>
      </c>
      <c r="W4319" s="21" t="n">
        <f aca="false">IF(V4319=1,T4319+ROW()/10000000,0)</f>
        <v>3.0004319</v>
      </c>
    </row>
    <row r="4320" customFormat="false" ht="15" hidden="false" customHeight="false" outlineLevel="0" collapsed="false">
      <c r="A4320" s="0" t="n">
        <v>18306547</v>
      </c>
      <c r="B4320" s="0" t="s">
        <v>10370</v>
      </c>
      <c r="C4320" s="0" t="n">
        <v>1</v>
      </c>
      <c r="D4320" s="0" t="s">
        <v>6924</v>
      </c>
      <c r="E4320" s="0" t="s">
        <v>10357</v>
      </c>
      <c r="F4320" s="0" t="s">
        <v>10303</v>
      </c>
      <c r="G4320" s="0" t="s">
        <v>10304</v>
      </c>
      <c r="H4320" s="0" t="s">
        <v>10371</v>
      </c>
      <c r="I4320" s="0" t="s">
        <v>2123</v>
      </c>
      <c r="J4320" s="0" t="s">
        <v>46</v>
      </c>
      <c r="K4320" s="0" t="s">
        <v>47</v>
      </c>
      <c r="L4320" s="0" t="s">
        <v>47</v>
      </c>
      <c r="M4320" s="0" t="s">
        <v>47</v>
      </c>
      <c r="N4320" s="0" t="n">
        <v>3</v>
      </c>
      <c r="O4320" s="0" t="n">
        <v>361</v>
      </c>
      <c r="P4320" s="0" t="n">
        <v>1550</v>
      </c>
      <c r="Q4320" s="0" t="n">
        <v>4.2</v>
      </c>
      <c r="R4320" s="0" t="str">
        <f aca="false">INDEX(Lookup!$B$4:$B$18,MATCH(C4320,Lookup!$A$4:$A$18,0))</f>
        <v>India</v>
      </c>
      <c r="S4320" s="20" t="n">
        <f aca="false">INDEX(Lookup!$D$4:$D$18,MATCH(C4320,Lookup!$A$4:$A$18,0))</f>
        <v>0.012</v>
      </c>
      <c r="T4320" s="21" t="n">
        <f aca="false">ROUND(P4320*S4320,2)</f>
        <v>18.6</v>
      </c>
      <c r="U4320" s="21" t="n">
        <f aca="false">IF(T4320&lt;=10,1,IF(T4320&lt;=20,2,IF(T4320&lt;=30,3,IF(T4320&lt;=40,4,IF(T4320&lt;=50,5,IF(T4320&lt;=100,6,IF(T4320&lt;=250,7,8)))))))</f>
        <v>2</v>
      </c>
      <c r="V4320" s="21" t="n">
        <f aca="false">IF(AND(OR(Dashboard!$T$3="All",R4320=Dashboard!$T$3),OR(Dashboard!$T$4="All",D4320=Dashboard!$T$4)),1,0)</f>
        <v>1</v>
      </c>
      <c r="W4320" s="21" t="n">
        <f aca="false">IF(V4320=1,T4320+ROW()/10000000,0)</f>
        <v>18.600432</v>
      </c>
    </row>
    <row r="4321" customFormat="false" ht="15" hidden="false" customHeight="false" outlineLevel="0" collapsed="false">
      <c r="A4321" s="0" t="n">
        <v>18424189</v>
      </c>
      <c r="B4321" s="0" t="s">
        <v>10372</v>
      </c>
      <c r="C4321" s="0" t="n">
        <v>1</v>
      </c>
      <c r="D4321" s="0" t="s">
        <v>6924</v>
      </c>
      <c r="E4321" s="0" t="s">
        <v>10373</v>
      </c>
      <c r="F4321" s="0" t="s">
        <v>10303</v>
      </c>
      <c r="G4321" s="0" t="s">
        <v>10304</v>
      </c>
      <c r="H4321" s="0" t="s">
        <v>10374</v>
      </c>
      <c r="I4321" s="0" t="s">
        <v>2123</v>
      </c>
      <c r="J4321" s="0" t="s">
        <v>46</v>
      </c>
      <c r="K4321" s="0" t="s">
        <v>47</v>
      </c>
      <c r="L4321" s="0" t="s">
        <v>47</v>
      </c>
      <c r="M4321" s="0" t="s">
        <v>47</v>
      </c>
      <c r="N4321" s="0" t="n">
        <v>3</v>
      </c>
      <c r="O4321" s="0" t="n">
        <v>162</v>
      </c>
      <c r="P4321" s="0" t="n">
        <v>1350</v>
      </c>
      <c r="Q4321" s="0" t="n">
        <v>4.2</v>
      </c>
      <c r="R4321" s="0" t="str">
        <f aca="false">INDEX(Lookup!$B$4:$B$18,MATCH(C4321,Lookup!$A$4:$A$18,0))</f>
        <v>India</v>
      </c>
      <c r="S4321" s="20" t="n">
        <f aca="false">INDEX(Lookup!$D$4:$D$18,MATCH(C4321,Lookup!$A$4:$A$18,0))</f>
        <v>0.012</v>
      </c>
      <c r="T4321" s="21" t="n">
        <f aca="false">ROUND(P4321*S4321,2)</f>
        <v>16.2</v>
      </c>
      <c r="U4321" s="21" t="n">
        <f aca="false">IF(T4321&lt;=10,1,IF(T4321&lt;=20,2,IF(T4321&lt;=30,3,IF(T4321&lt;=40,4,IF(T4321&lt;=50,5,IF(T4321&lt;=100,6,IF(T4321&lt;=250,7,8)))))))</f>
        <v>2</v>
      </c>
      <c r="V4321" s="21" t="n">
        <f aca="false">IF(AND(OR(Dashboard!$T$3="All",R4321=Dashboard!$T$3),OR(Dashboard!$T$4="All",D4321=Dashboard!$T$4)),1,0)</f>
        <v>1</v>
      </c>
      <c r="W4321" s="21" t="n">
        <f aca="false">IF(V4321=1,T4321+ROW()/10000000,0)</f>
        <v>16.2004321</v>
      </c>
    </row>
    <row r="4322" customFormat="false" ht="15" hidden="false" customHeight="false" outlineLevel="0" collapsed="false">
      <c r="A4322" s="0" t="n">
        <v>899</v>
      </c>
      <c r="B4322" s="0" t="s">
        <v>8078</v>
      </c>
      <c r="C4322" s="0" t="n">
        <v>1</v>
      </c>
      <c r="D4322" s="0" t="s">
        <v>6924</v>
      </c>
      <c r="E4322" s="0" t="s">
        <v>10375</v>
      </c>
      <c r="F4322" s="0" t="s">
        <v>10303</v>
      </c>
      <c r="G4322" s="0" t="s">
        <v>10304</v>
      </c>
      <c r="H4322" s="0" t="s">
        <v>2050</v>
      </c>
      <c r="I4322" s="0" t="s">
        <v>2123</v>
      </c>
      <c r="J4322" s="0" t="s">
        <v>47</v>
      </c>
      <c r="K4322" s="0" t="s">
        <v>46</v>
      </c>
      <c r="L4322" s="0" t="s">
        <v>47</v>
      </c>
      <c r="M4322" s="0" t="s">
        <v>47</v>
      </c>
      <c r="N4322" s="0" t="n">
        <v>2</v>
      </c>
      <c r="O4322" s="0" t="n">
        <v>1869</v>
      </c>
      <c r="P4322" s="0" t="n">
        <v>500</v>
      </c>
      <c r="Q4322" s="0" t="n">
        <v>4.2</v>
      </c>
      <c r="R4322" s="0" t="str">
        <f aca="false">INDEX(Lookup!$B$4:$B$18,MATCH(C4322,Lookup!$A$4:$A$18,0))</f>
        <v>India</v>
      </c>
      <c r="S4322" s="20" t="n">
        <f aca="false">INDEX(Lookup!$D$4:$D$18,MATCH(C4322,Lookup!$A$4:$A$18,0))</f>
        <v>0.012</v>
      </c>
      <c r="T4322" s="21" t="n">
        <f aca="false">ROUND(P4322*S4322,2)</f>
        <v>6</v>
      </c>
      <c r="U4322" s="21" t="n">
        <f aca="false">IF(T4322&lt;=10,1,IF(T4322&lt;=20,2,IF(T4322&lt;=30,3,IF(T4322&lt;=40,4,IF(T4322&lt;=50,5,IF(T4322&lt;=100,6,IF(T4322&lt;=250,7,8)))))))</f>
        <v>1</v>
      </c>
      <c r="V4322" s="21" t="n">
        <f aca="false">IF(AND(OR(Dashboard!$T$3="All",R4322=Dashboard!$T$3),OR(Dashboard!$T$4="All",D4322=Dashboard!$T$4)),1,0)</f>
        <v>1</v>
      </c>
      <c r="W4322" s="21" t="n">
        <f aca="false">IF(V4322=1,T4322+ROW()/10000000,0)</f>
        <v>6.0004322</v>
      </c>
    </row>
    <row r="4323" customFormat="false" ht="15" hidden="false" customHeight="false" outlineLevel="0" collapsed="false">
      <c r="A4323" s="0" t="n">
        <v>18357911</v>
      </c>
      <c r="B4323" s="0" t="s">
        <v>10376</v>
      </c>
      <c r="C4323" s="0" t="n">
        <v>1</v>
      </c>
      <c r="D4323" s="0" t="s">
        <v>6924</v>
      </c>
      <c r="E4323" s="0" t="s">
        <v>10377</v>
      </c>
      <c r="F4323" s="0" t="s">
        <v>10303</v>
      </c>
      <c r="G4323" s="0" t="s">
        <v>10304</v>
      </c>
      <c r="H4323" s="0" t="s">
        <v>10378</v>
      </c>
      <c r="I4323" s="0" t="s">
        <v>2123</v>
      </c>
      <c r="J4323" s="0" t="s">
        <v>46</v>
      </c>
      <c r="K4323" s="0" t="s">
        <v>47</v>
      </c>
      <c r="L4323" s="0" t="s">
        <v>47</v>
      </c>
      <c r="M4323" s="0" t="s">
        <v>47</v>
      </c>
      <c r="N4323" s="0" t="n">
        <v>4</v>
      </c>
      <c r="O4323" s="0" t="n">
        <v>501</v>
      </c>
      <c r="P4323" s="0" t="n">
        <v>2000</v>
      </c>
      <c r="Q4323" s="0" t="n">
        <v>4.1</v>
      </c>
      <c r="R4323" s="0" t="str">
        <f aca="false">INDEX(Lookup!$B$4:$B$18,MATCH(C4323,Lookup!$A$4:$A$18,0))</f>
        <v>India</v>
      </c>
      <c r="S4323" s="20" t="n">
        <f aca="false">INDEX(Lookup!$D$4:$D$18,MATCH(C4323,Lookup!$A$4:$A$18,0))</f>
        <v>0.012</v>
      </c>
      <c r="T4323" s="21" t="n">
        <f aca="false">ROUND(P4323*S4323,2)</f>
        <v>24</v>
      </c>
      <c r="U4323" s="21" t="n">
        <f aca="false">IF(T4323&lt;=10,1,IF(T4323&lt;=20,2,IF(T4323&lt;=30,3,IF(T4323&lt;=40,4,IF(T4323&lt;=50,5,IF(T4323&lt;=100,6,IF(T4323&lt;=250,7,8)))))))</f>
        <v>3</v>
      </c>
      <c r="V4323" s="21" t="n">
        <f aca="false">IF(AND(OR(Dashboard!$T$3="All",R4323=Dashboard!$T$3),OR(Dashboard!$T$4="All",D4323=Dashboard!$T$4)),1,0)</f>
        <v>1</v>
      </c>
      <c r="W4323" s="21" t="n">
        <f aca="false">IF(V4323=1,T4323+ROW()/10000000,0)</f>
        <v>24.0004323</v>
      </c>
    </row>
    <row r="4324" customFormat="false" ht="15" hidden="false" customHeight="false" outlineLevel="0" collapsed="false">
      <c r="A4324" s="0" t="n">
        <v>7901</v>
      </c>
      <c r="B4324" s="0" t="s">
        <v>3113</v>
      </c>
      <c r="C4324" s="0" t="n">
        <v>1</v>
      </c>
      <c r="D4324" s="0" t="s">
        <v>6924</v>
      </c>
      <c r="E4324" s="0" t="s">
        <v>10379</v>
      </c>
      <c r="F4324" s="0" t="s">
        <v>10380</v>
      </c>
      <c r="G4324" s="0" t="s">
        <v>10381</v>
      </c>
      <c r="H4324" s="0" t="s">
        <v>153</v>
      </c>
      <c r="I4324" s="0" t="s">
        <v>2123</v>
      </c>
      <c r="J4324" s="0" t="s">
        <v>47</v>
      </c>
      <c r="K4324" s="0" t="s">
        <v>47</v>
      </c>
      <c r="L4324" s="0" t="s">
        <v>47</v>
      </c>
      <c r="M4324" s="0" t="s">
        <v>47</v>
      </c>
      <c r="N4324" s="0" t="n">
        <v>1</v>
      </c>
      <c r="O4324" s="0" t="n">
        <v>23</v>
      </c>
      <c r="P4324" s="0" t="n">
        <v>450</v>
      </c>
      <c r="Q4324" s="0" t="n">
        <v>3.1</v>
      </c>
      <c r="R4324" s="0" t="str">
        <f aca="false">INDEX(Lookup!$B$4:$B$18,MATCH(C4324,Lookup!$A$4:$A$18,0))</f>
        <v>India</v>
      </c>
      <c r="S4324" s="20" t="n">
        <f aca="false">INDEX(Lookup!$D$4:$D$18,MATCH(C4324,Lookup!$A$4:$A$18,0))</f>
        <v>0.012</v>
      </c>
      <c r="T4324" s="21" t="n">
        <f aca="false">ROUND(P4324*S4324,2)</f>
        <v>5.4</v>
      </c>
      <c r="U4324" s="21" t="n">
        <f aca="false">IF(T4324&lt;=10,1,IF(T4324&lt;=20,2,IF(T4324&lt;=30,3,IF(T4324&lt;=40,4,IF(T4324&lt;=50,5,IF(T4324&lt;=100,6,IF(T4324&lt;=250,7,8)))))))</f>
        <v>1</v>
      </c>
      <c r="V4324" s="21" t="n">
        <f aca="false">IF(AND(OR(Dashboard!$T$3="All",R4324=Dashboard!$T$3),OR(Dashboard!$T$4="All",D4324=Dashboard!$T$4)),1,0)</f>
        <v>1</v>
      </c>
      <c r="W4324" s="21" t="n">
        <f aca="false">IF(V4324=1,T4324+ROW()/10000000,0)</f>
        <v>5.4004324</v>
      </c>
    </row>
    <row r="4325" customFormat="false" ht="15" hidden="false" customHeight="false" outlineLevel="0" collapsed="false">
      <c r="A4325" s="0" t="n">
        <v>309778</v>
      </c>
      <c r="B4325" s="0" t="s">
        <v>10382</v>
      </c>
      <c r="C4325" s="0" t="n">
        <v>1</v>
      </c>
      <c r="D4325" s="0" t="s">
        <v>6924</v>
      </c>
      <c r="E4325" s="0" t="s">
        <v>10383</v>
      </c>
      <c r="F4325" s="0" t="s">
        <v>10380</v>
      </c>
      <c r="G4325" s="0" t="s">
        <v>10381</v>
      </c>
      <c r="H4325" s="0" t="s">
        <v>2128</v>
      </c>
      <c r="I4325" s="0" t="s">
        <v>2123</v>
      </c>
      <c r="J4325" s="0" t="s">
        <v>47</v>
      </c>
      <c r="K4325" s="0" t="s">
        <v>47</v>
      </c>
      <c r="L4325" s="0" t="s">
        <v>47</v>
      </c>
      <c r="M4325" s="0" t="s">
        <v>47</v>
      </c>
      <c r="N4325" s="0" t="n">
        <v>1</v>
      </c>
      <c r="O4325" s="0" t="n">
        <v>33</v>
      </c>
      <c r="P4325" s="0" t="n">
        <v>300</v>
      </c>
      <c r="Q4325" s="0" t="n">
        <v>3.3</v>
      </c>
      <c r="R4325" s="0" t="str">
        <f aca="false">INDEX(Lookup!$B$4:$B$18,MATCH(C4325,Lookup!$A$4:$A$18,0))</f>
        <v>India</v>
      </c>
      <c r="S4325" s="20" t="n">
        <f aca="false">INDEX(Lookup!$D$4:$D$18,MATCH(C4325,Lookup!$A$4:$A$18,0))</f>
        <v>0.012</v>
      </c>
      <c r="T4325" s="21" t="n">
        <f aca="false">ROUND(P4325*S4325,2)</f>
        <v>3.6</v>
      </c>
      <c r="U4325" s="21" t="n">
        <f aca="false">IF(T4325&lt;=10,1,IF(T4325&lt;=20,2,IF(T4325&lt;=30,3,IF(T4325&lt;=40,4,IF(T4325&lt;=50,5,IF(T4325&lt;=100,6,IF(T4325&lt;=250,7,8)))))))</f>
        <v>1</v>
      </c>
      <c r="V4325" s="21" t="n">
        <f aca="false">IF(AND(OR(Dashboard!$T$3="All",R4325=Dashboard!$T$3),OR(Dashboard!$T$4="All",D4325=Dashboard!$T$4)),1,0)</f>
        <v>1</v>
      </c>
      <c r="W4325" s="21" t="n">
        <f aca="false">IF(V4325=1,T4325+ROW()/10000000,0)</f>
        <v>3.6004325</v>
      </c>
    </row>
    <row r="4326" customFormat="false" ht="15" hidden="false" customHeight="false" outlineLevel="0" collapsed="false">
      <c r="A4326" s="0" t="n">
        <v>18359262</v>
      </c>
      <c r="B4326" s="0" t="s">
        <v>10384</v>
      </c>
      <c r="C4326" s="0" t="n">
        <v>1</v>
      </c>
      <c r="D4326" s="0" t="s">
        <v>6924</v>
      </c>
      <c r="E4326" s="0" t="s">
        <v>10385</v>
      </c>
      <c r="F4326" s="0" t="s">
        <v>10380</v>
      </c>
      <c r="G4326" s="0" t="s">
        <v>10381</v>
      </c>
      <c r="H4326" s="0" t="s">
        <v>4936</v>
      </c>
      <c r="I4326" s="0" t="s">
        <v>2123</v>
      </c>
      <c r="J4326" s="0" t="s">
        <v>47</v>
      </c>
      <c r="K4326" s="0" t="s">
        <v>47</v>
      </c>
      <c r="L4326" s="0" t="s">
        <v>47</v>
      </c>
      <c r="M4326" s="0" t="s">
        <v>47</v>
      </c>
      <c r="N4326" s="0" t="n">
        <v>1</v>
      </c>
      <c r="O4326" s="0" t="n">
        <v>6</v>
      </c>
      <c r="P4326" s="0" t="n">
        <v>300</v>
      </c>
      <c r="Q4326" s="0" t="n">
        <v>2.9</v>
      </c>
      <c r="R4326" s="0" t="str">
        <f aca="false">INDEX(Lookup!$B$4:$B$18,MATCH(C4326,Lookup!$A$4:$A$18,0))</f>
        <v>India</v>
      </c>
      <c r="S4326" s="20" t="n">
        <f aca="false">INDEX(Lookup!$D$4:$D$18,MATCH(C4326,Lookup!$A$4:$A$18,0))</f>
        <v>0.012</v>
      </c>
      <c r="T4326" s="21" t="n">
        <f aca="false">ROUND(P4326*S4326,2)</f>
        <v>3.6</v>
      </c>
      <c r="U4326" s="21" t="n">
        <f aca="false">IF(T4326&lt;=10,1,IF(T4326&lt;=20,2,IF(T4326&lt;=30,3,IF(T4326&lt;=40,4,IF(T4326&lt;=50,5,IF(T4326&lt;=100,6,IF(T4326&lt;=250,7,8)))))))</f>
        <v>1</v>
      </c>
      <c r="V4326" s="21" t="n">
        <f aca="false">IF(AND(OR(Dashboard!$T$3="All",R4326=Dashboard!$T$3),OR(Dashboard!$T$4="All",D4326=Dashboard!$T$4)),1,0)</f>
        <v>1</v>
      </c>
      <c r="W4326" s="21" t="n">
        <f aca="false">IF(V4326=1,T4326+ROW()/10000000,0)</f>
        <v>3.6004326</v>
      </c>
    </row>
    <row r="4327" customFormat="false" ht="15" hidden="false" customHeight="false" outlineLevel="0" collapsed="false">
      <c r="A4327" s="0" t="n">
        <v>18358682</v>
      </c>
      <c r="B4327" s="0" t="s">
        <v>10386</v>
      </c>
      <c r="C4327" s="0" t="n">
        <v>1</v>
      </c>
      <c r="D4327" s="0" t="s">
        <v>6924</v>
      </c>
      <c r="E4327" s="0" t="s">
        <v>10387</v>
      </c>
      <c r="F4327" s="0" t="s">
        <v>10380</v>
      </c>
      <c r="G4327" s="0" t="s">
        <v>10381</v>
      </c>
      <c r="H4327" s="0" t="s">
        <v>4936</v>
      </c>
      <c r="I4327" s="0" t="s">
        <v>2123</v>
      </c>
      <c r="J4327" s="0" t="s">
        <v>47</v>
      </c>
      <c r="K4327" s="0" t="s">
        <v>47</v>
      </c>
      <c r="L4327" s="0" t="s">
        <v>47</v>
      </c>
      <c r="M4327" s="0" t="s">
        <v>47</v>
      </c>
      <c r="N4327" s="0" t="n">
        <v>1</v>
      </c>
      <c r="O4327" s="0" t="n">
        <v>15</v>
      </c>
      <c r="P4327" s="0" t="n">
        <v>200</v>
      </c>
      <c r="Q4327" s="0" t="n">
        <v>3</v>
      </c>
      <c r="R4327" s="0" t="str">
        <f aca="false">INDEX(Lookup!$B$4:$B$18,MATCH(C4327,Lookup!$A$4:$A$18,0))</f>
        <v>India</v>
      </c>
      <c r="S4327" s="20" t="n">
        <f aca="false">INDEX(Lookup!$D$4:$D$18,MATCH(C4327,Lookup!$A$4:$A$18,0))</f>
        <v>0.012</v>
      </c>
      <c r="T4327" s="21" t="n">
        <f aca="false">ROUND(P4327*S4327,2)</f>
        <v>2.4</v>
      </c>
      <c r="U4327" s="21" t="n">
        <f aca="false">IF(T4327&lt;=10,1,IF(T4327&lt;=20,2,IF(T4327&lt;=30,3,IF(T4327&lt;=40,4,IF(T4327&lt;=50,5,IF(T4327&lt;=100,6,IF(T4327&lt;=250,7,8)))))))</f>
        <v>1</v>
      </c>
      <c r="V4327" s="21" t="n">
        <f aca="false">IF(AND(OR(Dashboard!$T$3="All",R4327=Dashboard!$T$3),OR(Dashboard!$T$4="All",D4327=Dashboard!$T$4)),1,0)</f>
        <v>1</v>
      </c>
      <c r="W4327" s="21" t="n">
        <f aca="false">IF(V4327=1,T4327+ROW()/10000000,0)</f>
        <v>2.4004327</v>
      </c>
    </row>
    <row r="4328" customFormat="false" ht="15" hidden="false" customHeight="false" outlineLevel="0" collapsed="false">
      <c r="A4328" s="0" t="n">
        <v>18413811</v>
      </c>
      <c r="B4328" s="0" t="s">
        <v>8572</v>
      </c>
      <c r="C4328" s="0" t="n">
        <v>1</v>
      </c>
      <c r="D4328" s="0" t="s">
        <v>6924</v>
      </c>
      <c r="E4328" s="0" t="s">
        <v>10388</v>
      </c>
      <c r="F4328" s="0" t="s">
        <v>10380</v>
      </c>
      <c r="G4328" s="0" t="s">
        <v>10381</v>
      </c>
      <c r="H4328" s="0" t="s">
        <v>69</v>
      </c>
      <c r="I4328" s="0" t="s">
        <v>2123</v>
      </c>
      <c r="J4328" s="0" t="s">
        <v>47</v>
      </c>
      <c r="K4328" s="0" t="s">
        <v>47</v>
      </c>
      <c r="L4328" s="0" t="s">
        <v>47</v>
      </c>
      <c r="M4328" s="0" t="s">
        <v>47</v>
      </c>
      <c r="N4328" s="0" t="n">
        <v>1</v>
      </c>
      <c r="O4328" s="0" t="n">
        <v>4</v>
      </c>
      <c r="P4328" s="0" t="n">
        <v>400</v>
      </c>
      <c r="Q4328" s="0" t="n">
        <v>3.1</v>
      </c>
      <c r="R4328" s="0" t="str">
        <f aca="false">INDEX(Lookup!$B$4:$B$18,MATCH(C4328,Lookup!$A$4:$A$18,0))</f>
        <v>India</v>
      </c>
      <c r="S4328" s="20" t="n">
        <f aca="false">INDEX(Lookup!$D$4:$D$18,MATCH(C4328,Lookup!$A$4:$A$18,0))</f>
        <v>0.012</v>
      </c>
      <c r="T4328" s="21" t="n">
        <f aca="false">ROUND(P4328*S4328,2)</f>
        <v>4.8</v>
      </c>
      <c r="U4328" s="21" t="n">
        <f aca="false">IF(T4328&lt;=10,1,IF(T4328&lt;=20,2,IF(T4328&lt;=30,3,IF(T4328&lt;=40,4,IF(T4328&lt;=50,5,IF(T4328&lt;=100,6,IF(T4328&lt;=250,7,8)))))))</f>
        <v>1</v>
      </c>
      <c r="V4328" s="21" t="n">
        <f aca="false">IF(AND(OR(Dashboard!$T$3="All",R4328=Dashboard!$T$3),OR(Dashboard!$T$4="All",D4328=Dashboard!$T$4)),1,0)</f>
        <v>1</v>
      </c>
      <c r="W4328" s="21" t="n">
        <f aca="false">IF(V4328=1,T4328+ROW()/10000000,0)</f>
        <v>4.8004328</v>
      </c>
    </row>
    <row r="4329" customFormat="false" ht="15" hidden="false" customHeight="false" outlineLevel="0" collapsed="false">
      <c r="A4329" s="0" t="n">
        <v>8160</v>
      </c>
      <c r="B4329" s="0" t="s">
        <v>10389</v>
      </c>
      <c r="C4329" s="0" t="n">
        <v>1</v>
      </c>
      <c r="D4329" s="0" t="s">
        <v>6924</v>
      </c>
      <c r="E4329" s="0" t="s">
        <v>10390</v>
      </c>
      <c r="F4329" s="0" t="s">
        <v>10380</v>
      </c>
      <c r="G4329" s="0" t="s">
        <v>10381</v>
      </c>
      <c r="H4329" s="0" t="s">
        <v>6845</v>
      </c>
      <c r="I4329" s="0" t="s">
        <v>2123</v>
      </c>
      <c r="J4329" s="0" t="s">
        <v>46</v>
      </c>
      <c r="K4329" s="0" t="s">
        <v>47</v>
      </c>
      <c r="L4329" s="0" t="s">
        <v>47</v>
      </c>
      <c r="M4329" s="0" t="s">
        <v>47</v>
      </c>
      <c r="N4329" s="0" t="n">
        <v>3</v>
      </c>
      <c r="O4329" s="0" t="n">
        <v>49</v>
      </c>
      <c r="P4329" s="0" t="n">
        <v>1000</v>
      </c>
      <c r="Q4329" s="0" t="n">
        <v>2.6</v>
      </c>
      <c r="R4329" s="0" t="str">
        <f aca="false">INDEX(Lookup!$B$4:$B$18,MATCH(C4329,Lookup!$A$4:$A$18,0))</f>
        <v>India</v>
      </c>
      <c r="S4329" s="20" t="n">
        <f aca="false">INDEX(Lookup!$D$4:$D$18,MATCH(C4329,Lookup!$A$4:$A$18,0))</f>
        <v>0.012</v>
      </c>
      <c r="T4329" s="21" t="n">
        <f aca="false">ROUND(P4329*S4329,2)</f>
        <v>12</v>
      </c>
      <c r="U4329" s="21" t="n">
        <f aca="false">IF(T4329&lt;=10,1,IF(T4329&lt;=20,2,IF(T4329&lt;=30,3,IF(T4329&lt;=40,4,IF(T4329&lt;=50,5,IF(T4329&lt;=100,6,IF(T4329&lt;=250,7,8)))))))</f>
        <v>2</v>
      </c>
      <c r="V4329" s="21" t="n">
        <f aca="false">IF(AND(OR(Dashboard!$T$3="All",R4329=Dashboard!$T$3),OR(Dashboard!$T$4="All",D4329=Dashboard!$T$4)),1,0)</f>
        <v>1</v>
      </c>
      <c r="W4329" s="21" t="n">
        <f aca="false">IF(V4329=1,T4329+ROW()/10000000,0)</f>
        <v>12.0004329</v>
      </c>
    </row>
    <row r="4330" customFormat="false" ht="15" hidden="false" customHeight="false" outlineLevel="0" collapsed="false">
      <c r="A4330" s="0" t="n">
        <v>18240023</v>
      </c>
      <c r="B4330" s="0" t="s">
        <v>10391</v>
      </c>
      <c r="C4330" s="0" t="n">
        <v>1</v>
      </c>
      <c r="D4330" s="0" t="s">
        <v>6924</v>
      </c>
      <c r="E4330" s="0" t="s">
        <v>10392</v>
      </c>
      <c r="F4330" s="0" t="s">
        <v>10380</v>
      </c>
      <c r="G4330" s="0" t="s">
        <v>10381</v>
      </c>
      <c r="H4330" s="0" t="s">
        <v>2313</v>
      </c>
      <c r="I4330" s="0" t="s">
        <v>2123</v>
      </c>
      <c r="J4330" s="0" t="s">
        <v>46</v>
      </c>
      <c r="K4330" s="0" t="s">
        <v>47</v>
      </c>
      <c r="L4330" s="0" t="s">
        <v>47</v>
      </c>
      <c r="M4330" s="0" t="s">
        <v>47</v>
      </c>
      <c r="N4330" s="0" t="n">
        <v>2</v>
      </c>
      <c r="O4330" s="0" t="n">
        <v>14</v>
      </c>
      <c r="P4330" s="0" t="n">
        <v>800</v>
      </c>
      <c r="Q4330" s="0" t="n">
        <v>3.3</v>
      </c>
      <c r="R4330" s="0" t="str">
        <f aca="false">INDEX(Lookup!$B$4:$B$18,MATCH(C4330,Lookup!$A$4:$A$18,0))</f>
        <v>India</v>
      </c>
      <c r="S4330" s="20" t="n">
        <f aca="false">INDEX(Lookup!$D$4:$D$18,MATCH(C4330,Lookup!$A$4:$A$18,0))</f>
        <v>0.012</v>
      </c>
      <c r="T4330" s="21" t="n">
        <f aca="false">ROUND(P4330*S4330,2)</f>
        <v>9.6</v>
      </c>
      <c r="U4330" s="21" t="n">
        <f aca="false">IF(T4330&lt;=10,1,IF(T4330&lt;=20,2,IF(T4330&lt;=30,3,IF(T4330&lt;=40,4,IF(T4330&lt;=50,5,IF(T4330&lt;=100,6,IF(T4330&lt;=250,7,8)))))))</f>
        <v>1</v>
      </c>
      <c r="V4330" s="21" t="n">
        <f aca="false">IF(AND(OR(Dashboard!$T$3="All",R4330=Dashboard!$T$3),OR(Dashboard!$T$4="All",D4330=Dashboard!$T$4)),1,0)</f>
        <v>1</v>
      </c>
      <c r="W4330" s="21" t="n">
        <f aca="false">IF(V4330=1,T4330+ROW()/10000000,0)</f>
        <v>9.600433</v>
      </c>
    </row>
    <row r="4331" customFormat="false" ht="15" hidden="false" customHeight="false" outlineLevel="0" collapsed="false">
      <c r="A4331" s="0" t="n">
        <v>306038</v>
      </c>
      <c r="B4331" s="0" t="s">
        <v>7111</v>
      </c>
      <c r="C4331" s="0" t="n">
        <v>1</v>
      </c>
      <c r="D4331" s="0" t="s">
        <v>6924</v>
      </c>
      <c r="E4331" s="0" t="s">
        <v>10393</v>
      </c>
      <c r="F4331" s="0" t="s">
        <v>10380</v>
      </c>
      <c r="G4331" s="0" t="s">
        <v>10381</v>
      </c>
      <c r="H4331" s="0" t="s">
        <v>402</v>
      </c>
      <c r="I4331" s="0" t="s">
        <v>2123</v>
      </c>
      <c r="J4331" s="0" t="s">
        <v>47</v>
      </c>
      <c r="K4331" s="0" t="s">
        <v>47</v>
      </c>
      <c r="L4331" s="0" t="s">
        <v>47</v>
      </c>
      <c r="M4331" s="0" t="s">
        <v>47</v>
      </c>
      <c r="N4331" s="0" t="n">
        <v>2</v>
      </c>
      <c r="O4331" s="0" t="n">
        <v>22</v>
      </c>
      <c r="P4331" s="0" t="n">
        <v>500</v>
      </c>
      <c r="Q4331" s="0" t="n">
        <v>2.8</v>
      </c>
      <c r="R4331" s="0" t="str">
        <f aca="false">INDEX(Lookup!$B$4:$B$18,MATCH(C4331,Lookup!$A$4:$A$18,0))</f>
        <v>India</v>
      </c>
      <c r="S4331" s="20" t="n">
        <f aca="false">INDEX(Lookup!$D$4:$D$18,MATCH(C4331,Lookup!$A$4:$A$18,0))</f>
        <v>0.012</v>
      </c>
      <c r="T4331" s="21" t="n">
        <f aca="false">ROUND(P4331*S4331,2)</f>
        <v>6</v>
      </c>
      <c r="U4331" s="21" t="n">
        <f aca="false">IF(T4331&lt;=10,1,IF(T4331&lt;=20,2,IF(T4331&lt;=30,3,IF(T4331&lt;=40,4,IF(T4331&lt;=50,5,IF(T4331&lt;=100,6,IF(T4331&lt;=250,7,8)))))))</f>
        <v>1</v>
      </c>
      <c r="V4331" s="21" t="n">
        <f aca="false">IF(AND(OR(Dashboard!$T$3="All",R4331=Dashboard!$T$3),OR(Dashboard!$T$4="All",D4331=Dashboard!$T$4)),1,0)</f>
        <v>1</v>
      </c>
      <c r="W4331" s="21" t="n">
        <f aca="false">IF(V4331=1,T4331+ROW()/10000000,0)</f>
        <v>6.0004331</v>
      </c>
    </row>
    <row r="4332" customFormat="false" ht="15" hidden="false" customHeight="false" outlineLevel="0" collapsed="false">
      <c r="A4332" s="0" t="n">
        <v>18337775</v>
      </c>
      <c r="B4332" s="0" t="s">
        <v>10394</v>
      </c>
      <c r="C4332" s="0" t="n">
        <v>1</v>
      </c>
      <c r="D4332" s="0" t="s">
        <v>6924</v>
      </c>
      <c r="E4332" s="0" t="s">
        <v>10395</v>
      </c>
      <c r="F4332" s="0" t="s">
        <v>10380</v>
      </c>
      <c r="G4332" s="0" t="s">
        <v>10381</v>
      </c>
      <c r="H4332" s="0" t="s">
        <v>402</v>
      </c>
      <c r="I4332" s="0" t="s">
        <v>2123</v>
      </c>
      <c r="J4332" s="0" t="s">
        <v>47</v>
      </c>
      <c r="K4332" s="0" t="s">
        <v>47</v>
      </c>
      <c r="L4332" s="0" t="s">
        <v>47</v>
      </c>
      <c r="M4332" s="0" t="s">
        <v>47</v>
      </c>
      <c r="N4332" s="0" t="n">
        <v>1</v>
      </c>
      <c r="O4332" s="0" t="n">
        <v>15</v>
      </c>
      <c r="P4332" s="0" t="n">
        <v>150</v>
      </c>
      <c r="Q4332" s="0" t="n">
        <v>3.3</v>
      </c>
      <c r="R4332" s="0" t="str">
        <f aca="false">INDEX(Lookup!$B$4:$B$18,MATCH(C4332,Lookup!$A$4:$A$18,0))</f>
        <v>India</v>
      </c>
      <c r="S4332" s="20" t="n">
        <f aca="false">INDEX(Lookup!$D$4:$D$18,MATCH(C4332,Lookup!$A$4:$A$18,0))</f>
        <v>0.012</v>
      </c>
      <c r="T4332" s="21" t="n">
        <f aca="false">ROUND(P4332*S4332,2)</f>
        <v>1.8</v>
      </c>
      <c r="U4332" s="21" t="n">
        <f aca="false">IF(T4332&lt;=10,1,IF(T4332&lt;=20,2,IF(T4332&lt;=30,3,IF(T4332&lt;=40,4,IF(T4332&lt;=50,5,IF(T4332&lt;=100,6,IF(T4332&lt;=250,7,8)))))))</f>
        <v>1</v>
      </c>
      <c r="V4332" s="21" t="n">
        <f aca="false">IF(AND(OR(Dashboard!$T$3="All",R4332=Dashboard!$T$3),OR(Dashboard!$T$4="All",D4332=Dashboard!$T$4)),1,0)</f>
        <v>1</v>
      </c>
      <c r="W4332" s="21" t="n">
        <f aca="false">IF(V4332=1,T4332+ROW()/10000000,0)</f>
        <v>1.8004332</v>
      </c>
    </row>
    <row r="4333" customFormat="false" ht="15" hidden="false" customHeight="false" outlineLevel="0" collapsed="false">
      <c r="A4333" s="0" t="n">
        <v>18241514</v>
      </c>
      <c r="B4333" s="0" t="s">
        <v>2326</v>
      </c>
      <c r="C4333" s="0" t="n">
        <v>1</v>
      </c>
      <c r="D4333" s="0" t="s">
        <v>6924</v>
      </c>
      <c r="E4333" s="0" t="s">
        <v>10396</v>
      </c>
      <c r="F4333" s="0" t="s">
        <v>10380</v>
      </c>
      <c r="G4333" s="0" t="s">
        <v>10381</v>
      </c>
      <c r="H4333" s="0" t="s">
        <v>2122</v>
      </c>
      <c r="I4333" s="0" t="s">
        <v>2123</v>
      </c>
      <c r="J4333" s="0" t="s">
        <v>46</v>
      </c>
      <c r="K4333" s="0" t="s">
        <v>46</v>
      </c>
      <c r="L4333" s="0" t="s">
        <v>47</v>
      </c>
      <c r="M4333" s="0" t="s">
        <v>47</v>
      </c>
      <c r="N4333" s="0" t="n">
        <v>2</v>
      </c>
      <c r="O4333" s="0" t="n">
        <v>26</v>
      </c>
      <c r="P4333" s="0" t="n">
        <v>950</v>
      </c>
      <c r="Q4333" s="0" t="n">
        <v>2.8</v>
      </c>
      <c r="R4333" s="0" t="str">
        <f aca="false">INDEX(Lookup!$B$4:$B$18,MATCH(C4333,Lookup!$A$4:$A$18,0))</f>
        <v>India</v>
      </c>
      <c r="S4333" s="20" t="n">
        <f aca="false">INDEX(Lookup!$D$4:$D$18,MATCH(C4333,Lookup!$A$4:$A$18,0))</f>
        <v>0.012</v>
      </c>
      <c r="T4333" s="21" t="n">
        <f aca="false">ROUND(P4333*S4333,2)</f>
        <v>11.4</v>
      </c>
      <c r="U4333" s="21" t="n">
        <f aca="false">IF(T4333&lt;=10,1,IF(T4333&lt;=20,2,IF(T4333&lt;=30,3,IF(T4333&lt;=40,4,IF(T4333&lt;=50,5,IF(T4333&lt;=100,6,IF(T4333&lt;=250,7,8)))))))</f>
        <v>2</v>
      </c>
      <c r="V4333" s="21" t="n">
        <f aca="false">IF(AND(OR(Dashboard!$T$3="All",R4333=Dashboard!$T$3),OR(Dashboard!$T$4="All",D4333=Dashboard!$T$4)),1,0)</f>
        <v>1</v>
      </c>
      <c r="W4333" s="21" t="n">
        <f aca="false">IF(V4333=1,T4333+ROW()/10000000,0)</f>
        <v>11.4004333</v>
      </c>
    </row>
    <row r="4334" customFormat="false" ht="15" hidden="false" customHeight="false" outlineLevel="0" collapsed="false">
      <c r="A4334" s="0" t="n">
        <v>7912</v>
      </c>
      <c r="B4334" s="0" t="s">
        <v>3970</v>
      </c>
      <c r="C4334" s="0" t="n">
        <v>1</v>
      </c>
      <c r="D4334" s="0" t="s">
        <v>6924</v>
      </c>
      <c r="E4334" s="0" t="s">
        <v>10397</v>
      </c>
      <c r="F4334" s="0" t="s">
        <v>10380</v>
      </c>
      <c r="G4334" s="0" t="s">
        <v>10381</v>
      </c>
      <c r="H4334" s="0" t="s">
        <v>3972</v>
      </c>
      <c r="I4334" s="0" t="s">
        <v>2123</v>
      </c>
      <c r="J4334" s="0" t="s">
        <v>47</v>
      </c>
      <c r="K4334" s="0" t="s">
        <v>46</v>
      </c>
      <c r="L4334" s="0" t="s">
        <v>47</v>
      </c>
      <c r="M4334" s="0" t="s">
        <v>47</v>
      </c>
      <c r="N4334" s="0" t="n">
        <v>2</v>
      </c>
      <c r="O4334" s="0" t="n">
        <v>47</v>
      </c>
      <c r="P4334" s="0" t="n">
        <v>800</v>
      </c>
      <c r="Q4334" s="0" t="n">
        <v>2.5</v>
      </c>
      <c r="R4334" s="0" t="str">
        <f aca="false">INDEX(Lookup!$B$4:$B$18,MATCH(C4334,Lookup!$A$4:$A$18,0))</f>
        <v>India</v>
      </c>
      <c r="S4334" s="20" t="n">
        <f aca="false">INDEX(Lookup!$D$4:$D$18,MATCH(C4334,Lookup!$A$4:$A$18,0))</f>
        <v>0.012</v>
      </c>
      <c r="T4334" s="21" t="n">
        <f aca="false">ROUND(P4334*S4334,2)</f>
        <v>9.6</v>
      </c>
      <c r="U4334" s="21" t="n">
        <f aca="false">IF(T4334&lt;=10,1,IF(T4334&lt;=20,2,IF(T4334&lt;=30,3,IF(T4334&lt;=40,4,IF(T4334&lt;=50,5,IF(T4334&lt;=100,6,IF(T4334&lt;=250,7,8)))))))</f>
        <v>1</v>
      </c>
      <c r="V4334" s="21" t="n">
        <f aca="false">IF(AND(OR(Dashboard!$T$3="All",R4334=Dashboard!$T$3),OR(Dashboard!$T$4="All",D4334=Dashboard!$T$4)),1,0)</f>
        <v>1</v>
      </c>
      <c r="W4334" s="21" t="n">
        <f aca="false">IF(V4334=1,T4334+ROW()/10000000,0)</f>
        <v>9.6004334</v>
      </c>
    </row>
    <row r="4335" customFormat="false" ht="15" hidden="false" customHeight="false" outlineLevel="0" collapsed="false">
      <c r="A4335" s="0" t="n">
        <v>18387753</v>
      </c>
      <c r="B4335" s="0" t="s">
        <v>10398</v>
      </c>
      <c r="C4335" s="0" t="n">
        <v>1</v>
      </c>
      <c r="D4335" s="0" t="s">
        <v>6924</v>
      </c>
      <c r="E4335" s="0" t="s">
        <v>10399</v>
      </c>
      <c r="F4335" s="0" t="s">
        <v>10380</v>
      </c>
      <c r="G4335" s="0" t="s">
        <v>10381</v>
      </c>
      <c r="H4335" s="0" t="s">
        <v>10400</v>
      </c>
      <c r="I4335" s="0" t="s">
        <v>2123</v>
      </c>
      <c r="J4335" s="0" t="s">
        <v>46</v>
      </c>
      <c r="K4335" s="0" t="s">
        <v>47</v>
      </c>
      <c r="L4335" s="0" t="s">
        <v>47</v>
      </c>
      <c r="M4335" s="0" t="s">
        <v>47</v>
      </c>
      <c r="N4335" s="0" t="n">
        <v>3</v>
      </c>
      <c r="O4335" s="0" t="n">
        <v>8</v>
      </c>
      <c r="P4335" s="0" t="n">
        <v>1000</v>
      </c>
      <c r="Q4335" s="0" t="n">
        <v>3.2</v>
      </c>
      <c r="R4335" s="0" t="str">
        <f aca="false">INDEX(Lookup!$B$4:$B$18,MATCH(C4335,Lookup!$A$4:$A$18,0))</f>
        <v>India</v>
      </c>
      <c r="S4335" s="20" t="n">
        <f aca="false">INDEX(Lookup!$D$4:$D$18,MATCH(C4335,Lookup!$A$4:$A$18,0))</f>
        <v>0.012</v>
      </c>
      <c r="T4335" s="21" t="n">
        <f aca="false">ROUND(P4335*S4335,2)</f>
        <v>12</v>
      </c>
      <c r="U4335" s="21" t="n">
        <f aca="false">IF(T4335&lt;=10,1,IF(T4335&lt;=20,2,IF(T4335&lt;=30,3,IF(T4335&lt;=40,4,IF(T4335&lt;=50,5,IF(T4335&lt;=100,6,IF(T4335&lt;=250,7,8)))))))</f>
        <v>2</v>
      </c>
      <c r="V4335" s="21" t="n">
        <f aca="false">IF(AND(OR(Dashboard!$T$3="All",R4335=Dashboard!$T$3),OR(Dashboard!$T$4="All",D4335=Dashboard!$T$4)),1,0)</f>
        <v>1</v>
      </c>
      <c r="W4335" s="21" t="n">
        <f aca="false">IF(V4335=1,T4335+ROW()/10000000,0)</f>
        <v>12.0004335</v>
      </c>
    </row>
    <row r="4336" customFormat="false" ht="15" hidden="false" customHeight="false" outlineLevel="0" collapsed="false">
      <c r="A4336" s="0" t="n">
        <v>9700</v>
      </c>
      <c r="B4336" s="0" t="s">
        <v>2300</v>
      </c>
      <c r="C4336" s="0" t="n">
        <v>1</v>
      </c>
      <c r="D4336" s="0" t="s">
        <v>6924</v>
      </c>
      <c r="E4336" s="0" t="s">
        <v>10401</v>
      </c>
      <c r="F4336" s="0" t="s">
        <v>10380</v>
      </c>
      <c r="G4336" s="0" t="s">
        <v>10381</v>
      </c>
      <c r="H4336" s="0" t="s">
        <v>3005</v>
      </c>
      <c r="I4336" s="0" t="s">
        <v>2123</v>
      </c>
      <c r="J4336" s="0" t="s">
        <v>47</v>
      </c>
      <c r="K4336" s="0" t="s">
        <v>46</v>
      </c>
      <c r="L4336" s="0" t="s">
        <v>47</v>
      </c>
      <c r="M4336" s="0" t="s">
        <v>47</v>
      </c>
      <c r="N4336" s="0" t="n">
        <v>2</v>
      </c>
      <c r="O4336" s="0" t="n">
        <v>67</v>
      </c>
      <c r="P4336" s="0" t="n">
        <v>500</v>
      </c>
      <c r="Q4336" s="0" t="n">
        <v>2.8</v>
      </c>
      <c r="R4336" s="0" t="str">
        <f aca="false">INDEX(Lookup!$B$4:$B$18,MATCH(C4336,Lookup!$A$4:$A$18,0))</f>
        <v>India</v>
      </c>
      <c r="S4336" s="20" t="n">
        <f aca="false">INDEX(Lookup!$D$4:$D$18,MATCH(C4336,Lookup!$A$4:$A$18,0))</f>
        <v>0.012</v>
      </c>
      <c r="T4336" s="21" t="n">
        <f aca="false">ROUND(P4336*S4336,2)</f>
        <v>6</v>
      </c>
      <c r="U4336" s="21" t="n">
        <f aca="false">IF(T4336&lt;=10,1,IF(T4336&lt;=20,2,IF(T4336&lt;=30,3,IF(T4336&lt;=40,4,IF(T4336&lt;=50,5,IF(T4336&lt;=100,6,IF(T4336&lt;=250,7,8)))))))</f>
        <v>1</v>
      </c>
      <c r="V4336" s="21" t="n">
        <f aca="false">IF(AND(OR(Dashboard!$T$3="All",R4336=Dashboard!$T$3),OR(Dashboard!$T$4="All",D4336=Dashboard!$T$4)),1,0)</f>
        <v>1</v>
      </c>
      <c r="W4336" s="21" t="n">
        <f aca="false">IF(V4336=1,T4336+ROW()/10000000,0)</f>
        <v>6.0004336</v>
      </c>
    </row>
    <row r="4337" customFormat="false" ht="15" hidden="false" customHeight="false" outlineLevel="0" collapsed="false">
      <c r="A4337" s="0" t="n">
        <v>307342</v>
      </c>
      <c r="B4337" s="0" t="s">
        <v>9388</v>
      </c>
      <c r="C4337" s="0" t="n">
        <v>1</v>
      </c>
      <c r="D4337" s="0" t="s">
        <v>6924</v>
      </c>
      <c r="E4337" s="0" t="s">
        <v>10402</v>
      </c>
      <c r="F4337" s="0" t="s">
        <v>10380</v>
      </c>
      <c r="G4337" s="0" t="s">
        <v>10381</v>
      </c>
      <c r="H4337" s="0" t="s">
        <v>52</v>
      </c>
      <c r="I4337" s="0" t="s">
        <v>2123</v>
      </c>
      <c r="J4337" s="0" t="s">
        <v>46</v>
      </c>
      <c r="K4337" s="0" t="s">
        <v>47</v>
      </c>
      <c r="L4337" s="0" t="s">
        <v>47</v>
      </c>
      <c r="M4337" s="0" t="s">
        <v>47</v>
      </c>
      <c r="N4337" s="0" t="n">
        <v>3</v>
      </c>
      <c r="O4337" s="0" t="n">
        <v>19</v>
      </c>
      <c r="P4337" s="0" t="n">
        <v>1500</v>
      </c>
      <c r="Q4337" s="0" t="n">
        <v>3.3</v>
      </c>
      <c r="R4337" s="0" t="str">
        <f aca="false">INDEX(Lookup!$B$4:$B$18,MATCH(C4337,Lookup!$A$4:$A$18,0))</f>
        <v>India</v>
      </c>
      <c r="S4337" s="20" t="n">
        <f aca="false">INDEX(Lookup!$D$4:$D$18,MATCH(C4337,Lookup!$A$4:$A$18,0))</f>
        <v>0.012</v>
      </c>
      <c r="T4337" s="21" t="n">
        <f aca="false">ROUND(P4337*S4337,2)</f>
        <v>18</v>
      </c>
      <c r="U4337" s="21" t="n">
        <f aca="false">IF(T4337&lt;=10,1,IF(T4337&lt;=20,2,IF(T4337&lt;=30,3,IF(T4337&lt;=40,4,IF(T4337&lt;=50,5,IF(T4337&lt;=100,6,IF(T4337&lt;=250,7,8)))))))</f>
        <v>2</v>
      </c>
      <c r="V4337" s="21" t="n">
        <f aca="false">IF(AND(OR(Dashboard!$T$3="All",R4337=Dashboard!$T$3),OR(Dashboard!$T$4="All",D4337=Dashboard!$T$4)),1,0)</f>
        <v>1</v>
      </c>
      <c r="W4337" s="21" t="n">
        <f aca="false">IF(V4337=1,T4337+ROW()/10000000,0)</f>
        <v>18.0004337</v>
      </c>
    </row>
    <row r="4338" customFormat="false" ht="15" hidden="false" customHeight="false" outlineLevel="0" collapsed="false">
      <c r="A4338" s="0" t="n">
        <v>301898</v>
      </c>
      <c r="B4338" s="0" t="s">
        <v>10403</v>
      </c>
      <c r="C4338" s="0" t="n">
        <v>1</v>
      </c>
      <c r="D4338" s="0" t="s">
        <v>6924</v>
      </c>
      <c r="E4338" s="0" t="s">
        <v>10404</v>
      </c>
      <c r="F4338" s="0" t="s">
        <v>10380</v>
      </c>
      <c r="G4338" s="0" t="s">
        <v>10381</v>
      </c>
      <c r="H4338" s="0" t="s">
        <v>2185</v>
      </c>
      <c r="I4338" s="0" t="s">
        <v>2123</v>
      </c>
      <c r="J4338" s="0" t="s">
        <v>47</v>
      </c>
      <c r="K4338" s="0" t="s">
        <v>47</v>
      </c>
      <c r="L4338" s="0" t="s">
        <v>47</v>
      </c>
      <c r="M4338" s="0" t="s">
        <v>47</v>
      </c>
      <c r="N4338" s="0" t="n">
        <v>1</v>
      </c>
      <c r="O4338" s="0" t="n">
        <v>49</v>
      </c>
      <c r="P4338" s="0" t="n">
        <v>450</v>
      </c>
      <c r="Q4338" s="0" t="n">
        <v>3.5</v>
      </c>
      <c r="R4338" s="0" t="str">
        <f aca="false">INDEX(Lookup!$B$4:$B$18,MATCH(C4338,Lookup!$A$4:$A$18,0))</f>
        <v>India</v>
      </c>
      <c r="S4338" s="20" t="n">
        <f aca="false">INDEX(Lookup!$D$4:$D$18,MATCH(C4338,Lookup!$A$4:$A$18,0))</f>
        <v>0.012</v>
      </c>
      <c r="T4338" s="21" t="n">
        <f aca="false">ROUND(P4338*S4338,2)</f>
        <v>5.4</v>
      </c>
      <c r="U4338" s="21" t="n">
        <f aca="false">IF(T4338&lt;=10,1,IF(T4338&lt;=20,2,IF(T4338&lt;=30,3,IF(T4338&lt;=40,4,IF(T4338&lt;=50,5,IF(T4338&lt;=100,6,IF(T4338&lt;=250,7,8)))))))</f>
        <v>1</v>
      </c>
      <c r="V4338" s="21" t="n">
        <f aca="false">IF(AND(OR(Dashboard!$T$3="All",R4338=Dashboard!$T$3),OR(Dashboard!$T$4="All",D4338=Dashboard!$T$4)),1,0)</f>
        <v>1</v>
      </c>
      <c r="W4338" s="21" t="n">
        <f aca="false">IF(V4338=1,T4338+ROW()/10000000,0)</f>
        <v>5.4004338</v>
      </c>
    </row>
    <row r="4339" customFormat="false" ht="15" hidden="false" customHeight="false" outlineLevel="0" collapsed="false">
      <c r="A4339" s="0" t="n">
        <v>18322937</v>
      </c>
      <c r="B4339" s="0" t="s">
        <v>10405</v>
      </c>
      <c r="C4339" s="0" t="n">
        <v>1</v>
      </c>
      <c r="D4339" s="0" t="s">
        <v>6924</v>
      </c>
      <c r="E4339" s="0" t="s">
        <v>10406</v>
      </c>
      <c r="F4339" s="0" t="s">
        <v>10380</v>
      </c>
      <c r="G4339" s="0" t="s">
        <v>10381</v>
      </c>
      <c r="H4339" s="0" t="s">
        <v>10407</v>
      </c>
      <c r="I4339" s="0" t="s">
        <v>2123</v>
      </c>
      <c r="J4339" s="0" t="s">
        <v>46</v>
      </c>
      <c r="K4339" s="0" t="s">
        <v>47</v>
      </c>
      <c r="L4339" s="0" t="s">
        <v>47</v>
      </c>
      <c r="M4339" s="0" t="s">
        <v>47</v>
      </c>
      <c r="N4339" s="0" t="n">
        <v>3</v>
      </c>
      <c r="O4339" s="0" t="n">
        <v>92</v>
      </c>
      <c r="P4339" s="0" t="n">
        <v>1000</v>
      </c>
      <c r="Q4339" s="0" t="n">
        <v>3.8</v>
      </c>
      <c r="R4339" s="0" t="str">
        <f aca="false">INDEX(Lookup!$B$4:$B$18,MATCH(C4339,Lookup!$A$4:$A$18,0))</f>
        <v>India</v>
      </c>
      <c r="S4339" s="20" t="n">
        <f aca="false">INDEX(Lookup!$D$4:$D$18,MATCH(C4339,Lookup!$A$4:$A$18,0))</f>
        <v>0.012</v>
      </c>
      <c r="T4339" s="21" t="n">
        <f aca="false">ROUND(P4339*S4339,2)</f>
        <v>12</v>
      </c>
      <c r="U4339" s="21" t="n">
        <f aca="false">IF(T4339&lt;=10,1,IF(T4339&lt;=20,2,IF(T4339&lt;=30,3,IF(T4339&lt;=40,4,IF(T4339&lt;=50,5,IF(T4339&lt;=100,6,IF(T4339&lt;=250,7,8)))))))</f>
        <v>2</v>
      </c>
      <c r="V4339" s="21" t="n">
        <f aca="false">IF(AND(OR(Dashboard!$T$3="All",R4339=Dashboard!$T$3),OR(Dashboard!$T$4="All",D4339=Dashboard!$T$4)),1,0)</f>
        <v>1</v>
      </c>
      <c r="W4339" s="21" t="n">
        <f aca="false">IF(V4339=1,T4339+ROW()/10000000,0)</f>
        <v>12.0004339</v>
      </c>
    </row>
    <row r="4340" customFormat="false" ht="15" hidden="false" customHeight="false" outlineLevel="0" collapsed="false">
      <c r="A4340" s="0" t="n">
        <v>18303834</v>
      </c>
      <c r="B4340" s="0" t="s">
        <v>10408</v>
      </c>
      <c r="C4340" s="0" t="n">
        <v>1</v>
      </c>
      <c r="D4340" s="0" t="s">
        <v>6924</v>
      </c>
      <c r="E4340" s="0" t="s">
        <v>10409</v>
      </c>
      <c r="F4340" s="0" t="s">
        <v>10380</v>
      </c>
      <c r="G4340" s="0" t="s">
        <v>10381</v>
      </c>
      <c r="H4340" s="0" t="s">
        <v>153</v>
      </c>
      <c r="I4340" s="0" t="s">
        <v>2123</v>
      </c>
      <c r="J4340" s="0" t="s">
        <v>47</v>
      </c>
      <c r="K4340" s="0" t="s">
        <v>46</v>
      </c>
      <c r="L4340" s="0" t="s">
        <v>47</v>
      </c>
      <c r="M4340" s="0" t="s">
        <v>47</v>
      </c>
      <c r="N4340" s="0" t="n">
        <v>2</v>
      </c>
      <c r="O4340" s="0" t="n">
        <v>78</v>
      </c>
      <c r="P4340" s="0" t="n">
        <v>500</v>
      </c>
      <c r="Q4340" s="0" t="n">
        <v>3.7</v>
      </c>
      <c r="R4340" s="0" t="str">
        <f aca="false">INDEX(Lookup!$B$4:$B$18,MATCH(C4340,Lookup!$A$4:$A$18,0))</f>
        <v>India</v>
      </c>
      <c r="S4340" s="20" t="n">
        <f aca="false">INDEX(Lookup!$D$4:$D$18,MATCH(C4340,Lookup!$A$4:$A$18,0))</f>
        <v>0.012</v>
      </c>
      <c r="T4340" s="21" t="n">
        <f aca="false">ROUND(P4340*S4340,2)</f>
        <v>6</v>
      </c>
      <c r="U4340" s="21" t="n">
        <f aca="false">IF(T4340&lt;=10,1,IF(T4340&lt;=20,2,IF(T4340&lt;=30,3,IF(T4340&lt;=40,4,IF(T4340&lt;=50,5,IF(T4340&lt;=100,6,IF(T4340&lt;=250,7,8)))))))</f>
        <v>1</v>
      </c>
      <c r="V4340" s="21" t="n">
        <f aca="false">IF(AND(OR(Dashboard!$T$3="All",R4340=Dashboard!$T$3),OR(Dashboard!$T$4="All",D4340=Dashboard!$T$4)),1,0)</f>
        <v>1</v>
      </c>
      <c r="W4340" s="21" t="n">
        <f aca="false">IF(V4340=1,T4340+ROW()/10000000,0)</f>
        <v>6.000434</v>
      </c>
    </row>
    <row r="4341" customFormat="false" ht="15" hidden="false" customHeight="false" outlineLevel="0" collapsed="false">
      <c r="A4341" s="0" t="n">
        <v>18241883</v>
      </c>
      <c r="B4341" s="0" t="s">
        <v>10410</v>
      </c>
      <c r="C4341" s="0" t="n">
        <v>1</v>
      </c>
      <c r="D4341" s="0" t="s">
        <v>6924</v>
      </c>
      <c r="E4341" s="0" t="s">
        <v>10381</v>
      </c>
      <c r="F4341" s="0" t="s">
        <v>10380</v>
      </c>
      <c r="G4341" s="0" t="s">
        <v>10381</v>
      </c>
      <c r="H4341" s="0" t="s">
        <v>10411</v>
      </c>
      <c r="I4341" s="0" t="s">
        <v>2123</v>
      </c>
      <c r="J4341" s="0" t="s">
        <v>47</v>
      </c>
      <c r="K4341" s="0" t="s">
        <v>46</v>
      </c>
      <c r="L4341" s="0" t="s">
        <v>47</v>
      </c>
      <c r="M4341" s="0" t="s">
        <v>47</v>
      </c>
      <c r="N4341" s="0" t="n">
        <v>2</v>
      </c>
      <c r="O4341" s="0" t="n">
        <v>170</v>
      </c>
      <c r="P4341" s="0" t="n">
        <v>600</v>
      </c>
      <c r="Q4341" s="0" t="n">
        <v>3.8</v>
      </c>
      <c r="R4341" s="0" t="str">
        <f aca="false">INDEX(Lookup!$B$4:$B$18,MATCH(C4341,Lookup!$A$4:$A$18,0))</f>
        <v>India</v>
      </c>
      <c r="S4341" s="20" t="n">
        <f aca="false">INDEX(Lookup!$D$4:$D$18,MATCH(C4341,Lookup!$A$4:$A$18,0))</f>
        <v>0.012</v>
      </c>
      <c r="T4341" s="21" t="n">
        <f aca="false">ROUND(P4341*S4341,2)</f>
        <v>7.2</v>
      </c>
      <c r="U4341" s="21" t="n">
        <f aca="false">IF(T4341&lt;=10,1,IF(T4341&lt;=20,2,IF(T4341&lt;=30,3,IF(T4341&lt;=40,4,IF(T4341&lt;=50,5,IF(T4341&lt;=100,6,IF(T4341&lt;=250,7,8)))))))</f>
        <v>1</v>
      </c>
      <c r="V4341" s="21" t="n">
        <f aca="false">IF(AND(OR(Dashboard!$T$3="All",R4341=Dashboard!$T$3),OR(Dashboard!$T$4="All",D4341=Dashboard!$T$4)),1,0)</f>
        <v>1</v>
      </c>
      <c r="W4341" s="21" t="n">
        <f aca="false">IF(V4341=1,T4341+ROW()/10000000,0)</f>
        <v>7.2004341</v>
      </c>
    </row>
    <row r="4342" customFormat="false" ht="15" hidden="false" customHeight="false" outlineLevel="0" collapsed="false">
      <c r="A4342" s="0" t="n">
        <v>18285180</v>
      </c>
      <c r="B4342" s="0" t="s">
        <v>10412</v>
      </c>
      <c r="C4342" s="0" t="n">
        <v>1</v>
      </c>
      <c r="D4342" s="0" t="s">
        <v>6924</v>
      </c>
      <c r="E4342" s="0" t="s">
        <v>10413</v>
      </c>
      <c r="F4342" s="0" t="s">
        <v>10380</v>
      </c>
      <c r="G4342" s="0" t="s">
        <v>10381</v>
      </c>
      <c r="H4342" s="0" t="s">
        <v>69</v>
      </c>
      <c r="I4342" s="0" t="s">
        <v>2123</v>
      </c>
      <c r="J4342" s="0" t="s">
        <v>47</v>
      </c>
      <c r="K4342" s="0" t="s">
        <v>46</v>
      </c>
      <c r="L4342" s="0" t="s">
        <v>47</v>
      </c>
      <c r="M4342" s="0" t="s">
        <v>47</v>
      </c>
      <c r="N4342" s="0" t="n">
        <v>2</v>
      </c>
      <c r="O4342" s="0" t="n">
        <v>80</v>
      </c>
      <c r="P4342" s="0" t="n">
        <v>550</v>
      </c>
      <c r="Q4342" s="0" t="n">
        <v>3.8</v>
      </c>
      <c r="R4342" s="0" t="str">
        <f aca="false">INDEX(Lookup!$B$4:$B$18,MATCH(C4342,Lookup!$A$4:$A$18,0))</f>
        <v>India</v>
      </c>
      <c r="S4342" s="20" t="n">
        <f aca="false">INDEX(Lookup!$D$4:$D$18,MATCH(C4342,Lookup!$A$4:$A$18,0))</f>
        <v>0.012</v>
      </c>
      <c r="T4342" s="21" t="n">
        <f aca="false">ROUND(P4342*S4342,2)</f>
        <v>6.6</v>
      </c>
      <c r="U4342" s="21" t="n">
        <f aca="false">IF(T4342&lt;=10,1,IF(T4342&lt;=20,2,IF(T4342&lt;=30,3,IF(T4342&lt;=40,4,IF(T4342&lt;=50,5,IF(T4342&lt;=100,6,IF(T4342&lt;=250,7,8)))))))</f>
        <v>1</v>
      </c>
      <c r="V4342" s="21" t="n">
        <f aca="false">IF(AND(OR(Dashboard!$T$3="All",R4342=Dashboard!$T$3),OR(Dashboard!$T$4="All",D4342=Dashboard!$T$4)),1,0)</f>
        <v>1</v>
      </c>
      <c r="W4342" s="21" t="n">
        <f aca="false">IF(V4342=1,T4342+ROW()/10000000,0)</f>
        <v>6.6004342</v>
      </c>
    </row>
    <row r="4343" customFormat="false" ht="15" hidden="false" customHeight="false" outlineLevel="0" collapsed="false">
      <c r="A4343" s="0" t="n">
        <v>18464001</v>
      </c>
      <c r="B4343" s="0" t="s">
        <v>10414</v>
      </c>
      <c r="C4343" s="0" t="n">
        <v>1</v>
      </c>
      <c r="D4343" s="0" t="s">
        <v>6924</v>
      </c>
      <c r="E4343" s="0" t="s">
        <v>10415</v>
      </c>
      <c r="F4343" s="0" t="s">
        <v>10380</v>
      </c>
      <c r="G4343" s="0" t="s">
        <v>10381</v>
      </c>
      <c r="H4343" s="0" t="s">
        <v>3067</v>
      </c>
      <c r="I4343" s="0" t="s">
        <v>2123</v>
      </c>
      <c r="J4343" s="0" t="s">
        <v>47</v>
      </c>
      <c r="K4343" s="0" t="s">
        <v>47</v>
      </c>
      <c r="L4343" s="0" t="s">
        <v>47</v>
      </c>
      <c r="M4343" s="0" t="s">
        <v>47</v>
      </c>
      <c r="N4343" s="0" t="n">
        <v>1</v>
      </c>
      <c r="O4343" s="0" t="n">
        <v>3</v>
      </c>
      <c r="P4343" s="0" t="n">
        <v>200</v>
      </c>
      <c r="Q4343" s="0" t="n">
        <v>1</v>
      </c>
      <c r="R4343" s="0" t="str">
        <f aca="false">INDEX(Lookup!$B$4:$B$18,MATCH(C4343,Lookup!$A$4:$A$18,0))</f>
        <v>India</v>
      </c>
      <c r="S4343" s="20" t="n">
        <f aca="false">INDEX(Lookup!$D$4:$D$18,MATCH(C4343,Lookup!$A$4:$A$18,0))</f>
        <v>0.012</v>
      </c>
      <c r="T4343" s="21" t="n">
        <f aca="false">ROUND(P4343*S4343,2)</f>
        <v>2.4</v>
      </c>
      <c r="U4343" s="21" t="n">
        <f aca="false">IF(T4343&lt;=10,1,IF(T4343&lt;=20,2,IF(T4343&lt;=30,3,IF(T4343&lt;=40,4,IF(T4343&lt;=50,5,IF(T4343&lt;=100,6,IF(T4343&lt;=250,7,8)))))))</f>
        <v>1</v>
      </c>
      <c r="V4343" s="21" t="n">
        <f aca="false">IF(AND(OR(Dashboard!$T$3="All",R4343=Dashboard!$T$3),OR(Dashboard!$T$4="All",D4343=Dashboard!$T$4)),1,0)</f>
        <v>1</v>
      </c>
      <c r="W4343" s="21" t="n">
        <f aca="false">IF(V4343=1,T4343+ROW()/10000000,0)</f>
        <v>2.4004343</v>
      </c>
    </row>
    <row r="4344" customFormat="false" ht="15" hidden="false" customHeight="false" outlineLevel="0" collapsed="false">
      <c r="A4344" s="0" t="n">
        <v>7908</v>
      </c>
      <c r="B4344" s="0" t="s">
        <v>2321</v>
      </c>
      <c r="C4344" s="0" t="n">
        <v>1</v>
      </c>
      <c r="D4344" s="0" t="s">
        <v>6924</v>
      </c>
      <c r="E4344" s="0" t="s">
        <v>10416</v>
      </c>
      <c r="F4344" s="0" t="s">
        <v>10380</v>
      </c>
      <c r="G4344" s="0" t="s">
        <v>10381</v>
      </c>
      <c r="H4344" s="0" t="s">
        <v>2860</v>
      </c>
      <c r="I4344" s="0" t="s">
        <v>2123</v>
      </c>
      <c r="J4344" s="0" t="s">
        <v>47</v>
      </c>
      <c r="K4344" s="0" t="s">
        <v>46</v>
      </c>
      <c r="L4344" s="0" t="s">
        <v>47</v>
      </c>
      <c r="M4344" s="0" t="s">
        <v>47</v>
      </c>
      <c r="N4344" s="0" t="n">
        <v>2</v>
      </c>
      <c r="O4344" s="0" t="n">
        <v>76</v>
      </c>
      <c r="P4344" s="0" t="n">
        <v>600</v>
      </c>
      <c r="Q4344" s="0" t="n">
        <v>2.4</v>
      </c>
      <c r="R4344" s="0" t="str">
        <f aca="false">INDEX(Lookup!$B$4:$B$18,MATCH(C4344,Lookup!$A$4:$A$18,0))</f>
        <v>India</v>
      </c>
      <c r="S4344" s="20" t="n">
        <f aca="false">INDEX(Lookup!$D$4:$D$18,MATCH(C4344,Lookup!$A$4:$A$18,0))</f>
        <v>0.012</v>
      </c>
      <c r="T4344" s="21" t="n">
        <f aca="false">ROUND(P4344*S4344,2)</f>
        <v>7.2</v>
      </c>
      <c r="U4344" s="21" t="n">
        <f aca="false">IF(T4344&lt;=10,1,IF(T4344&lt;=20,2,IF(T4344&lt;=30,3,IF(T4344&lt;=40,4,IF(T4344&lt;=50,5,IF(T4344&lt;=100,6,IF(T4344&lt;=250,7,8)))))))</f>
        <v>1</v>
      </c>
      <c r="V4344" s="21" t="n">
        <f aca="false">IF(AND(OR(Dashboard!$T$3="All",R4344=Dashboard!$T$3),OR(Dashboard!$T$4="All",D4344=Dashboard!$T$4)),1,0)</f>
        <v>1</v>
      </c>
      <c r="W4344" s="21" t="n">
        <f aca="false">IF(V4344=1,T4344+ROW()/10000000,0)</f>
        <v>7.2004344</v>
      </c>
    </row>
    <row r="4345" customFormat="false" ht="15" hidden="false" customHeight="false" outlineLevel="0" collapsed="false">
      <c r="A4345" s="0" t="n">
        <v>4503</v>
      </c>
      <c r="B4345" s="0" t="s">
        <v>10417</v>
      </c>
      <c r="C4345" s="0" t="n">
        <v>1</v>
      </c>
      <c r="D4345" s="0" t="s">
        <v>6924</v>
      </c>
      <c r="E4345" s="0" t="s">
        <v>10418</v>
      </c>
      <c r="F4345" s="0" t="s">
        <v>10419</v>
      </c>
      <c r="G4345" s="0" t="s">
        <v>10420</v>
      </c>
      <c r="H4345" s="0" t="s">
        <v>2128</v>
      </c>
      <c r="I4345" s="0" t="s">
        <v>2123</v>
      </c>
      <c r="J4345" s="0" t="s">
        <v>46</v>
      </c>
      <c r="K4345" s="0" t="s">
        <v>47</v>
      </c>
      <c r="L4345" s="0" t="s">
        <v>47</v>
      </c>
      <c r="M4345" s="0" t="s">
        <v>47</v>
      </c>
      <c r="N4345" s="0" t="n">
        <v>4</v>
      </c>
      <c r="O4345" s="0" t="n">
        <v>120</v>
      </c>
      <c r="P4345" s="0" t="n">
        <v>3500</v>
      </c>
      <c r="Q4345" s="0" t="n">
        <v>3.4</v>
      </c>
      <c r="R4345" s="0" t="str">
        <f aca="false">INDEX(Lookup!$B$4:$B$18,MATCH(C4345,Lookup!$A$4:$A$18,0))</f>
        <v>India</v>
      </c>
      <c r="S4345" s="20" t="n">
        <f aca="false">INDEX(Lookup!$D$4:$D$18,MATCH(C4345,Lookup!$A$4:$A$18,0))</f>
        <v>0.012</v>
      </c>
      <c r="T4345" s="21" t="n">
        <f aca="false">ROUND(P4345*S4345,2)</f>
        <v>42</v>
      </c>
      <c r="U4345" s="21" t="n">
        <f aca="false">IF(T4345&lt;=10,1,IF(T4345&lt;=20,2,IF(T4345&lt;=30,3,IF(T4345&lt;=40,4,IF(T4345&lt;=50,5,IF(T4345&lt;=100,6,IF(T4345&lt;=250,7,8)))))))</f>
        <v>5</v>
      </c>
      <c r="V4345" s="21" t="n">
        <f aca="false">IF(AND(OR(Dashboard!$T$3="All",R4345=Dashboard!$T$3),OR(Dashboard!$T$4="All",D4345=Dashboard!$T$4)),1,0)</f>
        <v>1</v>
      </c>
      <c r="W4345" s="21" t="n">
        <f aca="false">IF(V4345=1,T4345+ROW()/10000000,0)</f>
        <v>42.0004345</v>
      </c>
    </row>
    <row r="4346" customFormat="false" ht="15" hidden="false" customHeight="false" outlineLevel="0" collapsed="false">
      <c r="A4346" s="0" t="n">
        <v>4502</v>
      </c>
      <c r="B4346" s="0" t="s">
        <v>10421</v>
      </c>
      <c r="C4346" s="0" t="n">
        <v>1</v>
      </c>
      <c r="D4346" s="0" t="s">
        <v>6924</v>
      </c>
      <c r="E4346" s="0" t="s">
        <v>10418</v>
      </c>
      <c r="F4346" s="0" t="s">
        <v>10419</v>
      </c>
      <c r="G4346" s="0" t="s">
        <v>10420</v>
      </c>
      <c r="H4346" s="0" t="s">
        <v>10422</v>
      </c>
      <c r="I4346" s="0" t="s">
        <v>2123</v>
      </c>
      <c r="J4346" s="0" t="s">
        <v>46</v>
      </c>
      <c r="K4346" s="0" t="s">
        <v>47</v>
      </c>
      <c r="L4346" s="0" t="s">
        <v>47</v>
      </c>
      <c r="M4346" s="0" t="s">
        <v>47</v>
      </c>
      <c r="N4346" s="0" t="n">
        <v>4</v>
      </c>
      <c r="O4346" s="0" t="n">
        <v>202</v>
      </c>
      <c r="P4346" s="0" t="n">
        <v>3000</v>
      </c>
      <c r="Q4346" s="0" t="n">
        <v>3.5</v>
      </c>
      <c r="R4346" s="0" t="str">
        <f aca="false">INDEX(Lookup!$B$4:$B$18,MATCH(C4346,Lookup!$A$4:$A$18,0))</f>
        <v>India</v>
      </c>
      <c r="S4346" s="20" t="n">
        <f aca="false">INDEX(Lookup!$D$4:$D$18,MATCH(C4346,Lookup!$A$4:$A$18,0))</f>
        <v>0.012</v>
      </c>
      <c r="T4346" s="21" t="n">
        <f aca="false">ROUND(P4346*S4346,2)</f>
        <v>36</v>
      </c>
      <c r="U4346" s="21" t="n">
        <f aca="false">IF(T4346&lt;=10,1,IF(T4346&lt;=20,2,IF(T4346&lt;=30,3,IF(T4346&lt;=40,4,IF(T4346&lt;=50,5,IF(T4346&lt;=100,6,IF(T4346&lt;=250,7,8)))))))</f>
        <v>4</v>
      </c>
      <c r="V4346" s="21" t="n">
        <f aca="false">IF(AND(OR(Dashboard!$T$3="All",R4346=Dashboard!$T$3),OR(Dashboard!$T$4="All",D4346=Dashboard!$T$4)),1,0)</f>
        <v>1</v>
      </c>
      <c r="W4346" s="21" t="n">
        <f aca="false">IF(V4346=1,T4346+ROW()/10000000,0)</f>
        <v>36.0004346</v>
      </c>
    </row>
    <row r="4347" customFormat="false" ht="15" hidden="false" customHeight="false" outlineLevel="0" collapsed="false">
      <c r="A4347" s="0" t="n">
        <v>4499</v>
      </c>
      <c r="B4347" s="0" t="s">
        <v>10423</v>
      </c>
      <c r="C4347" s="0" t="n">
        <v>1</v>
      </c>
      <c r="D4347" s="0" t="s">
        <v>6924</v>
      </c>
      <c r="E4347" s="0" t="s">
        <v>10424</v>
      </c>
      <c r="F4347" s="0" t="s">
        <v>10425</v>
      </c>
      <c r="G4347" s="0" t="s">
        <v>10424</v>
      </c>
      <c r="H4347" s="0" t="s">
        <v>69</v>
      </c>
      <c r="I4347" s="0" t="s">
        <v>2123</v>
      </c>
      <c r="J4347" s="0" t="s">
        <v>46</v>
      </c>
      <c r="K4347" s="0" t="s">
        <v>47</v>
      </c>
      <c r="L4347" s="0" t="s">
        <v>47</v>
      </c>
      <c r="M4347" s="0" t="s">
        <v>47</v>
      </c>
      <c r="N4347" s="0" t="n">
        <v>4</v>
      </c>
      <c r="O4347" s="0" t="n">
        <v>64</v>
      </c>
      <c r="P4347" s="0" t="n">
        <v>2500</v>
      </c>
      <c r="Q4347" s="0" t="n">
        <v>3.4</v>
      </c>
      <c r="R4347" s="0" t="str">
        <f aca="false">INDEX(Lookup!$B$4:$B$18,MATCH(C4347,Lookup!$A$4:$A$18,0))</f>
        <v>India</v>
      </c>
      <c r="S4347" s="20" t="n">
        <f aca="false">INDEX(Lookup!$D$4:$D$18,MATCH(C4347,Lookup!$A$4:$A$18,0))</f>
        <v>0.012</v>
      </c>
      <c r="T4347" s="21" t="n">
        <f aca="false">ROUND(P4347*S4347,2)</f>
        <v>30</v>
      </c>
      <c r="U4347" s="21" t="n">
        <f aca="false">IF(T4347&lt;=10,1,IF(T4347&lt;=20,2,IF(T4347&lt;=30,3,IF(T4347&lt;=40,4,IF(T4347&lt;=50,5,IF(T4347&lt;=100,6,IF(T4347&lt;=250,7,8)))))))</f>
        <v>3</v>
      </c>
      <c r="V4347" s="21" t="n">
        <f aca="false">IF(AND(OR(Dashboard!$T$3="All",R4347=Dashboard!$T$3),OR(Dashboard!$T$4="All",D4347=Dashboard!$T$4)),1,0)</f>
        <v>1</v>
      </c>
      <c r="W4347" s="21" t="n">
        <f aca="false">IF(V4347=1,T4347+ROW()/10000000,0)</f>
        <v>30.0004347</v>
      </c>
    </row>
    <row r="4348" customFormat="false" ht="15" hidden="false" customHeight="false" outlineLevel="0" collapsed="false">
      <c r="A4348" s="0" t="n">
        <v>4235</v>
      </c>
      <c r="B4348" s="0" t="s">
        <v>10426</v>
      </c>
      <c r="C4348" s="0" t="n">
        <v>1</v>
      </c>
      <c r="D4348" s="0" t="s">
        <v>6924</v>
      </c>
      <c r="E4348" s="0" t="s">
        <v>10424</v>
      </c>
      <c r="F4348" s="0" t="s">
        <v>10425</v>
      </c>
      <c r="G4348" s="0" t="s">
        <v>10424</v>
      </c>
      <c r="H4348" s="0" t="s">
        <v>2128</v>
      </c>
      <c r="I4348" s="0" t="s">
        <v>2123</v>
      </c>
      <c r="J4348" s="0" t="s">
        <v>46</v>
      </c>
      <c r="K4348" s="0" t="s">
        <v>47</v>
      </c>
      <c r="L4348" s="0" t="s">
        <v>47</v>
      </c>
      <c r="M4348" s="0" t="s">
        <v>47</v>
      </c>
      <c r="N4348" s="0" t="n">
        <v>4</v>
      </c>
      <c r="O4348" s="0" t="n">
        <v>24</v>
      </c>
      <c r="P4348" s="0" t="n">
        <v>3000</v>
      </c>
      <c r="Q4348" s="0" t="n">
        <v>3.2</v>
      </c>
      <c r="R4348" s="0" t="str">
        <f aca="false">INDEX(Lookup!$B$4:$B$18,MATCH(C4348,Lookup!$A$4:$A$18,0))</f>
        <v>India</v>
      </c>
      <c r="S4348" s="20" t="n">
        <f aca="false">INDEX(Lookup!$D$4:$D$18,MATCH(C4348,Lookup!$A$4:$A$18,0))</f>
        <v>0.012</v>
      </c>
      <c r="T4348" s="21" t="n">
        <f aca="false">ROUND(P4348*S4348,2)</f>
        <v>36</v>
      </c>
      <c r="U4348" s="21" t="n">
        <f aca="false">IF(T4348&lt;=10,1,IF(T4348&lt;=20,2,IF(T4348&lt;=30,3,IF(T4348&lt;=40,4,IF(T4348&lt;=50,5,IF(T4348&lt;=100,6,IF(T4348&lt;=250,7,8)))))))</f>
        <v>4</v>
      </c>
      <c r="V4348" s="21" t="n">
        <f aca="false">IF(AND(OR(Dashboard!$T$3="All",R4348=Dashboard!$T$3),OR(Dashboard!$T$4="All",D4348=Dashboard!$T$4)),1,0)</f>
        <v>1</v>
      </c>
      <c r="W4348" s="21" t="n">
        <f aca="false">IF(V4348=1,T4348+ROW()/10000000,0)</f>
        <v>36.0004348</v>
      </c>
    </row>
    <row r="4349" customFormat="false" ht="15" hidden="false" customHeight="false" outlineLevel="0" collapsed="false">
      <c r="A4349" s="0" t="n">
        <v>4500</v>
      </c>
      <c r="B4349" s="0" t="s">
        <v>10427</v>
      </c>
      <c r="C4349" s="0" t="n">
        <v>1</v>
      </c>
      <c r="D4349" s="0" t="s">
        <v>6924</v>
      </c>
      <c r="E4349" s="0" t="s">
        <v>10424</v>
      </c>
      <c r="F4349" s="0" t="s">
        <v>10425</v>
      </c>
      <c r="G4349" s="0" t="s">
        <v>10424</v>
      </c>
      <c r="H4349" s="0" t="s">
        <v>156</v>
      </c>
      <c r="I4349" s="0" t="s">
        <v>2123</v>
      </c>
      <c r="J4349" s="0" t="s">
        <v>47</v>
      </c>
      <c r="K4349" s="0" t="s">
        <v>47</v>
      </c>
      <c r="L4349" s="0" t="s">
        <v>47</v>
      </c>
      <c r="M4349" s="0" t="s">
        <v>47</v>
      </c>
      <c r="N4349" s="0" t="n">
        <v>2</v>
      </c>
      <c r="O4349" s="0" t="n">
        <v>17</v>
      </c>
      <c r="P4349" s="0" t="n">
        <v>500</v>
      </c>
      <c r="Q4349" s="0" t="n">
        <v>3.3</v>
      </c>
      <c r="R4349" s="0" t="str">
        <f aca="false">INDEX(Lookup!$B$4:$B$18,MATCH(C4349,Lookup!$A$4:$A$18,0))</f>
        <v>India</v>
      </c>
      <c r="S4349" s="20" t="n">
        <f aca="false">INDEX(Lookup!$D$4:$D$18,MATCH(C4349,Lookup!$A$4:$A$18,0))</f>
        <v>0.012</v>
      </c>
      <c r="T4349" s="21" t="n">
        <f aca="false">ROUND(P4349*S4349,2)</f>
        <v>6</v>
      </c>
      <c r="U4349" s="21" t="n">
        <f aca="false">IF(T4349&lt;=10,1,IF(T4349&lt;=20,2,IF(T4349&lt;=30,3,IF(T4349&lt;=40,4,IF(T4349&lt;=50,5,IF(T4349&lt;=100,6,IF(T4349&lt;=250,7,8)))))))</f>
        <v>1</v>
      </c>
      <c r="V4349" s="21" t="n">
        <f aca="false">IF(AND(OR(Dashboard!$T$3="All",R4349=Dashboard!$T$3),OR(Dashboard!$T$4="All",D4349=Dashboard!$T$4)),1,0)</f>
        <v>1</v>
      </c>
      <c r="W4349" s="21" t="n">
        <f aca="false">IF(V4349=1,T4349+ROW()/10000000,0)</f>
        <v>6.0004349</v>
      </c>
    </row>
    <row r="4350" customFormat="false" ht="15" hidden="false" customHeight="false" outlineLevel="0" collapsed="false">
      <c r="A4350" s="0" t="n">
        <v>4234</v>
      </c>
      <c r="B4350" s="0" t="s">
        <v>10428</v>
      </c>
      <c r="C4350" s="0" t="n">
        <v>1</v>
      </c>
      <c r="D4350" s="0" t="s">
        <v>6924</v>
      </c>
      <c r="E4350" s="0" t="s">
        <v>10424</v>
      </c>
      <c r="F4350" s="0" t="s">
        <v>10425</v>
      </c>
      <c r="G4350" s="0" t="s">
        <v>10424</v>
      </c>
      <c r="H4350" s="0" t="s">
        <v>10422</v>
      </c>
      <c r="I4350" s="0" t="s">
        <v>2123</v>
      </c>
      <c r="J4350" s="0" t="s">
        <v>46</v>
      </c>
      <c r="K4350" s="0" t="s">
        <v>47</v>
      </c>
      <c r="L4350" s="0" t="s">
        <v>47</v>
      </c>
      <c r="M4350" s="0" t="s">
        <v>47</v>
      </c>
      <c r="N4350" s="0" t="n">
        <v>4</v>
      </c>
      <c r="O4350" s="0" t="n">
        <v>162</v>
      </c>
      <c r="P4350" s="0" t="n">
        <v>3000</v>
      </c>
      <c r="Q4350" s="0" t="n">
        <v>3.6</v>
      </c>
      <c r="R4350" s="0" t="str">
        <f aca="false">INDEX(Lookup!$B$4:$B$18,MATCH(C4350,Lookup!$A$4:$A$18,0))</f>
        <v>India</v>
      </c>
      <c r="S4350" s="20" t="n">
        <f aca="false">INDEX(Lookup!$D$4:$D$18,MATCH(C4350,Lookup!$A$4:$A$18,0))</f>
        <v>0.012</v>
      </c>
      <c r="T4350" s="21" t="n">
        <f aca="false">ROUND(P4350*S4350,2)</f>
        <v>36</v>
      </c>
      <c r="U4350" s="21" t="n">
        <f aca="false">IF(T4350&lt;=10,1,IF(T4350&lt;=20,2,IF(T4350&lt;=30,3,IF(T4350&lt;=40,4,IF(T4350&lt;=50,5,IF(T4350&lt;=100,6,IF(T4350&lt;=250,7,8)))))))</f>
        <v>4</v>
      </c>
      <c r="V4350" s="21" t="n">
        <f aca="false">IF(AND(OR(Dashboard!$T$3="All",R4350=Dashboard!$T$3),OR(Dashboard!$T$4="All",D4350=Dashboard!$T$4)),1,0)</f>
        <v>1</v>
      </c>
      <c r="W4350" s="21" t="n">
        <f aca="false">IF(V4350=1,T4350+ROW()/10000000,0)</f>
        <v>36.000435</v>
      </c>
    </row>
    <row r="4351" customFormat="false" ht="15" hidden="false" customHeight="false" outlineLevel="0" collapsed="false">
      <c r="A4351" s="0" t="n">
        <v>4501</v>
      </c>
      <c r="B4351" s="0" t="s">
        <v>10429</v>
      </c>
      <c r="C4351" s="0" t="n">
        <v>1</v>
      </c>
      <c r="D4351" s="0" t="s">
        <v>6924</v>
      </c>
      <c r="E4351" s="0" t="s">
        <v>10424</v>
      </c>
      <c r="F4351" s="0" t="s">
        <v>10425</v>
      </c>
      <c r="G4351" s="0" t="s">
        <v>10424</v>
      </c>
      <c r="H4351" s="0" t="s">
        <v>2122</v>
      </c>
      <c r="I4351" s="0" t="s">
        <v>2123</v>
      </c>
      <c r="J4351" s="0" t="s">
        <v>46</v>
      </c>
      <c r="K4351" s="0" t="s">
        <v>47</v>
      </c>
      <c r="L4351" s="0" t="s">
        <v>47</v>
      </c>
      <c r="M4351" s="0" t="s">
        <v>47</v>
      </c>
      <c r="N4351" s="0" t="n">
        <v>4</v>
      </c>
      <c r="O4351" s="0" t="n">
        <v>79</v>
      </c>
      <c r="P4351" s="0" t="n">
        <v>2500</v>
      </c>
      <c r="Q4351" s="0" t="n">
        <v>3.5</v>
      </c>
      <c r="R4351" s="0" t="str">
        <f aca="false">INDEX(Lookup!$B$4:$B$18,MATCH(C4351,Lookup!$A$4:$A$18,0))</f>
        <v>India</v>
      </c>
      <c r="S4351" s="20" t="n">
        <f aca="false">INDEX(Lookup!$D$4:$D$18,MATCH(C4351,Lookup!$A$4:$A$18,0))</f>
        <v>0.012</v>
      </c>
      <c r="T4351" s="21" t="n">
        <f aca="false">ROUND(P4351*S4351,2)</f>
        <v>30</v>
      </c>
      <c r="U4351" s="21" t="n">
        <f aca="false">IF(T4351&lt;=10,1,IF(T4351&lt;=20,2,IF(T4351&lt;=30,3,IF(T4351&lt;=40,4,IF(T4351&lt;=50,5,IF(T4351&lt;=100,6,IF(T4351&lt;=250,7,8)))))))</f>
        <v>3</v>
      </c>
      <c r="V4351" s="21" t="n">
        <f aca="false">IF(AND(OR(Dashboard!$T$3="All",R4351=Dashboard!$T$3),OR(Dashboard!$T$4="All",D4351=Dashboard!$T$4)),1,0)</f>
        <v>1</v>
      </c>
      <c r="W4351" s="21" t="n">
        <f aca="false">IF(V4351=1,T4351+ROW()/10000000,0)</f>
        <v>30.0004351</v>
      </c>
    </row>
    <row r="4352" customFormat="false" ht="15" hidden="false" customHeight="false" outlineLevel="0" collapsed="false">
      <c r="A4352" s="0" t="n">
        <v>308243</v>
      </c>
      <c r="B4352" s="0" t="s">
        <v>10430</v>
      </c>
      <c r="C4352" s="0" t="n">
        <v>1</v>
      </c>
      <c r="D4352" s="0" t="s">
        <v>6924</v>
      </c>
      <c r="E4352" s="0" t="s">
        <v>10431</v>
      </c>
      <c r="F4352" s="0" t="s">
        <v>10432</v>
      </c>
      <c r="G4352" s="0" t="s">
        <v>10433</v>
      </c>
      <c r="H4352" s="0" t="s">
        <v>402</v>
      </c>
      <c r="I4352" s="0" t="s">
        <v>2123</v>
      </c>
      <c r="J4352" s="0" t="s">
        <v>47</v>
      </c>
      <c r="K4352" s="0" t="s">
        <v>46</v>
      </c>
      <c r="L4352" s="0" t="s">
        <v>47</v>
      </c>
      <c r="M4352" s="0" t="s">
        <v>47</v>
      </c>
      <c r="N4352" s="0" t="n">
        <v>1</v>
      </c>
      <c r="O4352" s="0" t="n">
        <v>43</v>
      </c>
      <c r="P4352" s="0" t="n">
        <v>400</v>
      </c>
      <c r="Q4352" s="0" t="n">
        <v>3.1</v>
      </c>
      <c r="R4352" s="0" t="str">
        <f aca="false">INDEX(Lookup!$B$4:$B$18,MATCH(C4352,Lookup!$A$4:$A$18,0))</f>
        <v>India</v>
      </c>
      <c r="S4352" s="20" t="n">
        <f aca="false">INDEX(Lookup!$D$4:$D$18,MATCH(C4352,Lookup!$A$4:$A$18,0))</f>
        <v>0.012</v>
      </c>
      <c r="T4352" s="21" t="n">
        <f aca="false">ROUND(P4352*S4352,2)</f>
        <v>4.8</v>
      </c>
      <c r="U4352" s="21" t="n">
        <f aca="false">IF(T4352&lt;=10,1,IF(T4352&lt;=20,2,IF(T4352&lt;=30,3,IF(T4352&lt;=40,4,IF(T4352&lt;=50,5,IF(T4352&lt;=100,6,IF(T4352&lt;=250,7,8)))))))</f>
        <v>1</v>
      </c>
      <c r="V4352" s="21" t="n">
        <f aca="false">IF(AND(OR(Dashboard!$T$3="All",R4352=Dashboard!$T$3),OR(Dashboard!$T$4="All",D4352=Dashboard!$T$4)),1,0)</f>
        <v>1</v>
      </c>
      <c r="W4352" s="21" t="n">
        <f aca="false">IF(V4352=1,T4352+ROW()/10000000,0)</f>
        <v>4.8004352</v>
      </c>
    </row>
    <row r="4353" customFormat="false" ht="15" hidden="false" customHeight="false" outlineLevel="0" collapsed="false">
      <c r="A4353" s="0" t="n">
        <v>703</v>
      </c>
      <c r="B4353" s="0" t="s">
        <v>10434</v>
      </c>
      <c r="C4353" s="0" t="n">
        <v>1</v>
      </c>
      <c r="D4353" s="0" t="s">
        <v>6924</v>
      </c>
      <c r="E4353" s="0" t="s">
        <v>10435</v>
      </c>
      <c r="F4353" s="0" t="s">
        <v>10432</v>
      </c>
      <c r="G4353" s="0" t="s">
        <v>10433</v>
      </c>
      <c r="H4353" s="0" t="s">
        <v>1124</v>
      </c>
      <c r="I4353" s="0" t="s">
        <v>2123</v>
      </c>
      <c r="J4353" s="0" t="s">
        <v>46</v>
      </c>
      <c r="K4353" s="0" t="s">
        <v>46</v>
      </c>
      <c r="L4353" s="0" t="s">
        <v>47</v>
      </c>
      <c r="M4353" s="0" t="s">
        <v>47</v>
      </c>
      <c r="N4353" s="0" t="n">
        <v>3</v>
      </c>
      <c r="O4353" s="0" t="n">
        <v>142</v>
      </c>
      <c r="P4353" s="0" t="n">
        <v>1250</v>
      </c>
      <c r="Q4353" s="0" t="n">
        <v>2.8</v>
      </c>
      <c r="R4353" s="0" t="str">
        <f aca="false">INDEX(Lookup!$B$4:$B$18,MATCH(C4353,Lookup!$A$4:$A$18,0))</f>
        <v>India</v>
      </c>
      <c r="S4353" s="20" t="n">
        <f aca="false">INDEX(Lookup!$D$4:$D$18,MATCH(C4353,Lookup!$A$4:$A$18,0))</f>
        <v>0.012</v>
      </c>
      <c r="T4353" s="21" t="n">
        <f aca="false">ROUND(P4353*S4353,2)</f>
        <v>15</v>
      </c>
      <c r="U4353" s="21" t="n">
        <f aca="false">IF(T4353&lt;=10,1,IF(T4353&lt;=20,2,IF(T4353&lt;=30,3,IF(T4353&lt;=40,4,IF(T4353&lt;=50,5,IF(T4353&lt;=100,6,IF(T4353&lt;=250,7,8)))))))</f>
        <v>2</v>
      </c>
      <c r="V4353" s="21" t="n">
        <f aca="false">IF(AND(OR(Dashboard!$T$3="All",R4353=Dashboard!$T$3),OR(Dashboard!$T$4="All",D4353=Dashboard!$T$4)),1,0)</f>
        <v>1</v>
      </c>
      <c r="W4353" s="21" t="n">
        <f aca="false">IF(V4353=1,T4353+ROW()/10000000,0)</f>
        <v>15.0004353</v>
      </c>
    </row>
    <row r="4354" customFormat="false" ht="15" hidden="false" customHeight="false" outlineLevel="0" collapsed="false">
      <c r="A4354" s="0" t="n">
        <v>18334427</v>
      </c>
      <c r="B4354" s="0" t="s">
        <v>3162</v>
      </c>
      <c r="C4354" s="0" t="n">
        <v>1</v>
      </c>
      <c r="D4354" s="0" t="s">
        <v>6924</v>
      </c>
      <c r="E4354" s="0" t="s">
        <v>10436</v>
      </c>
      <c r="F4354" s="0" t="s">
        <v>10432</v>
      </c>
      <c r="G4354" s="0" t="s">
        <v>10433</v>
      </c>
      <c r="H4354" s="0" t="s">
        <v>2342</v>
      </c>
      <c r="I4354" s="0" t="s">
        <v>2123</v>
      </c>
      <c r="J4354" s="0" t="s">
        <v>47</v>
      </c>
      <c r="K4354" s="0" t="s">
        <v>47</v>
      </c>
      <c r="L4354" s="0" t="s">
        <v>47</v>
      </c>
      <c r="M4354" s="0" t="s">
        <v>47</v>
      </c>
      <c r="N4354" s="0" t="n">
        <v>1</v>
      </c>
      <c r="O4354" s="0" t="n">
        <v>10</v>
      </c>
      <c r="P4354" s="0" t="n">
        <v>400</v>
      </c>
      <c r="Q4354" s="0" t="n">
        <v>3.3</v>
      </c>
      <c r="R4354" s="0" t="str">
        <f aca="false">INDEX(Lookup!$B$4:$B$18,MATCH(C4354,Lookup!$A$4:$A$18,0))</f>
        <v>India</v>
      </c>
      <c r="S4354" s="20" t="n">
        <f aca="false">INDEX(Lookup!$D$4:$D$18,MATCH(C4354,Lookup!$A$4:$A$18,0))</f>
        <v>0.012</v>
      </c>
      <c r="T4354" s="21" t="n">
        <f aca="false">ROUND(P4354*S4354,2)</f>
        <v>4.8</v>
      </c>
      <c r="U4354" s="21" t="n">
        <f aca="false">IF(T4354&lt;=10,1,IF(T4354&lt;=20,2,IF(T4354&lt;=30,3,IF(T4354&lt;=40,4,IF(T4354&lt;=50,5,IF(T4354&lt;=100,6,IF(T4354&lt;=250,7,8)))))))</f>
        <v>1</v>
      </c>
      <c r="V4354" s="21" t="n">
        <f aca="false">IF(AND(OR(Dashboard!$T$3="All",R4354=Dashboard!$T$3),OR(Dashboard!$T$4="All",D4354=Dashboard!$T$4)),1,0)</f>
        <v>1</v>
      </c>
      <c r="W4354" s="21" t="n">
        <f aca="false">IF(V4354=1,T4354+ROW()/10000000,0)</f>
        <v>4.8004354</v>
      </c>
    </row>
    <row r="4355" customFormat="false" ht="15" hidden="false" customHeight="false" outlineLevel="0" collapsed="false">
      <c r="A4355" s="0" t="n">
        <v>310529</v>
      </c>
      <c r="B4355" s="0" t="s">
        <v>10437</v>
      </c>
      <c r="C4355" s="0" t="n">
        <v>1</v>
      </c>
      <c r="D4355" s="0" t="s">
        <v>6924</v>
      </c>
      <c r="E4355" s="0" t="s">
        <v>10438</v>
      </c>
      <c r="F4355" s="0" t="s">
        <v>10432</v>
      </c>
      <c r="G4355" s="0" t="s">
        <v>10433</v>
      </c>
      <c r="H4355" s="0" t="s">
        <v>2122</v>
      </c>
      <c r="I4355" s="0" t="s">
        <v>2123</v>
      </c>
      <c r="J4355" s="0" t="s">
        <v>46</v>
      </c>
      <c r="K4355" s="0" t="s">
        <v>46</v>
      </c>
      <c r="L4355" s="0" t="s">
        <v>47</v>
      </c>
      <c r="M4355" s="0" t="s">
        <v>47</v>
      </c>
      <c r="N4355" s="0" t="n">
        <v>2</v>
      </c>
      <c r="O4355" s="0" t="n">
        <v>23</v>
      </c>
      <c r="P4355" s="0" t="n">
        <v>900</v>
      </c>
      <c r="Q4355" s="0" t="n">
        <v>3.2</v>
      </c>
      <c r="R4355" s="0" t="str">
        <f aca="false">INDEX(Lookup!$B$4:$B$18,MATCH(C4355,Lookup!$A$4:$A$18,0))</f>
        <v>India</v>
      </c>
      <c r="S4355" s="20" t="n">
        <f aca="false">INDEX(Lookup!$D$4:$D$18,MATCH(C4355,Lookup!$A$4:$A$18,0))</f>
        <v>0.012</v>
      </c>
      <c r="T4355" s="21" t="n">
        <f aca="false">ROUND(P4355*S4355,2)</f>
        <v>10.8</v>
      </c>
      <c r="U4355" s="21" t="n">
        <f aca="false">IF(T4355&lt;=10,1,IF(T4355&lt;=20,2,IF(T4355&lt;=30,3,IF(T4355&lt;=40,4,IF(T4355&lt;=50,5,IF(T4355&lt;=100,6,IF(T4355&lt;=250,7,8)))))))</f>
        <v>2</v>
      </c>
      <c r="V4355" s="21" t="n">
        <f aca="false">IF(AND(OR(Dashboard!$T$3="All",R4355=Dashboard!$T$3),OR(Dashboard!$T$4="All",D4355=Dashboard!$T$4)),1,0)</f>
        <v>1</v>
      </c>
      <c r="W4355" s="21" t="n">
        <f aca="false">IF(V4355=1,T4355+ROW()/10000000,0)</f>
        <v>10.8004355</v>
      </c>
    </row>
    <row r="4356" customFormat="false" ht="15" hidden="false" customHeight="false" outlineLevel="0" collapsed="false">
      <c r="A4356" s="0" t="n">
        <v>309844</v>
      </c>
      <c r="B4356" s="0" t="s">
        <v>9638</v>
      </c>
      <c r="C4356" s="0" t="n">
        <v>1</v>
      </c>
      <c r="D4356" s="0" t="s">
        <v>6924</v>
      </c>
      <c r="E4356" s="0" t="s">
        <v>10439</v>
      </c>
      <c r="F4356" s="0" t="s">
        <v>10432</v>
      </c>
      <c r="G4356" s="0" t="s">
        <v>10433</v>
      </c>
      <c r="H4356" s="0" t="s">
        <v>3182</v>
      </c>
      <c r="I4356" s="0" t="s">
        <v>2123</v>
      </c>
      <c r="J4356" s="0" t="s">
        <v>47</v>
      </c>
      <c r="K4356" s="0" t="s">
        <v>46</v>
      </c>
      <c r="L4356" s="0" t="s">
        <v>47</v>
      </c>
      <c r="M4356" s="0" t="s">
        <v>47</v>
      </c>
      <c r="N4356" s="0" t="n">
        <v>1</v>
      </c>
      <c r="O4356" s="0" t="n">
        <v>665</v>
      </c>
      <c r="P4356" s="0" t="n">
        <v>150</v>
      </c>
      <c r="Q4356" s="0" t="n">
        <v>4.5</v>
      </c>
      <c r="R4356" s="0" t="str">
        <f aca="false">INDEX(Lookup!$B$4:$B$18,MATCH(C4356,Lookup!$A$4:$A$18,0))</f>
        <v>India</v>
      </c>
      <c r="S4356" s="20" t="n">
        <f aca="false">INDEX(Lookup!$D$4:$D$18,MATCH(C4356,Lookup!$A$4:$A$18,0))</f>
        <v>0.012</v>
      </c>
      <c r="T4356" s="21" t="n">
        <f aca="false">ROUND(P4356*S4356,2)</f>
        <v>1.8</v>
      </c>
      <c r="U4356" s="21" t="n">
        <f aca="false">IF(T4356&lt;=10,1,IF(T4356&lt;=20,2,IF(T4356&lt;=30,3,IF(T4356&lt;=40,4,IF(T4356&lt;=50,5,IF(T4356&lt;=100,6,IF(T4356&lt;=250,7,8)))))))</f>
        <v>1</v>
      </c>
      <c r="V4356" s="21" t="n">
        <f aca="false">IF(AND(OR(Dashboard!$T$3="All",R4356=Dashboard!$T$3),OR(Dashboard!$T$4="All",D4356=Dashboard!$T$4)),1,0)</f>
        <v>1</v>
      </c>
      <c r="W4356" s="21" t="n">
        <f aca="false">IF(V4356=1,T4356+ROW()/10000000,0)</f>
        <v>1.8004356</v>
      </c>
    </row>
    <row r="4357" customFormat="false" ht="15" hidden="false" customHeight="false" outlineLevel="0" collapsed="false">
      <c r="A4357" s="0" t="n">
        <v>306034</v>
      </c>
      <c r="B4357" s="0" t="s">
        <v>7222</v>
      </c>
      <c r="C4357" s="0" t="n">
        <v>1</v>
      </c>
      <c r="D4357" s="0" t="s">
        <v>6924</v>
      </c>
      <c r="E4357" s="0" t="s">
        <v>10440</v>
      </c>
      <c r="F4357" s="0" t="s">
        <v>10441</v>
      </c>
      <c r="G4357" s="0" t="s">
        <v>10442</v>
      </c>
      <c r="H4357" s="0" t="s">
        <v>402</v>
      </c>
      <c r="I4357" s="0" t="s">
        <v>2123</v>
      </c>
      <c r="J4357" s="0" t="s">
        <v>47</v>
      </c>
      <c r="K4357" s="0" t="s">
        <v>47</v>
      </c>
      <c r="L4357" s="0" t="s">
        <v>47</v>
      </c>
      <c r="M4357" s="0" t="s">
        <v>47</v>
      </c>
      <c r="N4357" s="0" t="n">
        <v>1</v>
      </c>
      <c r="O4357" s="0" t="n">
        <v>15</v>
      </c>
      <c r="P4357" s="0" t="n">
        <v>300</v>
      </c>
      <c r="Q4357" s="0" t="n">
        <v>3.2</v>
      </c>
      <c r="R4357" s="0" t="str">
        <f aca="false">INDEX(Lookup!$B$4:$B$18,MATCH(C4357,Lookup!$A$4:$A$18,0))</f>
        <v>India</v>
      </c>
      <c r="S4357" s="20" t="n">
        <f aca="false">INDEX(Lookup!$D$4:$D$18,MATCH(C4357,Lookup!$A$4:$A$18,0))</f>
        <v>0.012</v>
      </c>
      <c r="T4357" s="21" t="n">
        <f aca="false">ROUND(P4357*S4357,2)</f>
        <v>3.6</v>
      </c>
      <c r="U4357" s="21" t="n">
        <f aca="false">IF(T4357&lt;=10,1,IF(T4357&lt;=20,2,IF(T4357&lt;=30,3,IF(T4357&lt;=40,4,IF(T4357&lt;=50,5,IF(T4357&lt;=100,6,IF(T4357&lt;=250,7,8)))))))</f>
        <v>1</v>
      </c>
      <c r="V4357" s="21" t="n">
        <f aca="false">IF(AND(OR(Dashboard!$T$3="All",R4357=Dashboard!$T$3),OR(Dashboard!$T$4="All",D4357=Dashboard!$T$4)),1,0)</f>
        <v>1</v>
      </c>
      <c r="W4357" s="21" t="n">
        <f aca="false">IF(V4357=1,T4357+ROW()/10000000,0)</f>
        <v>3.6004357</v>
      </c>
    </row>
    <row r="4358" customFormat="false" ht="15" hidden="false" customHeight="false" outlineLevel="0" collapsed="false">
      <c r="A4358" s="0" t="n">
        <v>303604</v>
      </c>
      <c r="B4358" s="0" t="s">
        <v>10443</v>
      </c>
      <c r="C4358" s="0" t="n">
        <v>1</v>
      </c>
      <c r="D4358" s="0" t="s">
        <v>6924</v>
      </c>
      <c r="E4358" s="0" t="s">
        <v>10444</v>
      </c>
      <c r="F4358" s="0" t="s">
        <v>10441</v>
      </c>
      <c r="G4358" s="0" t="s">
        <v>10442</v>
      </c>
      <c r="H4358" s="0" t="s">
        <v>2185</v>
      </c>
      <c r="I4358" s="0" t="s">
        <v>2123</v>
      </c>
      <c r="J4358" s="0" t="s">
        <v>47</v>
      </c>
      <c r="K4358" s="0" t="s">
        <v>47</v>
      </c>
      <c r="L4358" s="0" t="s">
        <v>47</v>
      </c>
      <c r="M4358" s="0" t="s">
        <v>47</v>
      </c>
      <c r="N4358" s="0" t="n">
        <v>1</v>
      </c>
      <c r="O4358" s="0" t="n">
        <v>27</v>
      </c>
      <c r="P4358" s="0" t="n">
        <v>350</v>
      </c>
      <c r="Q4358" s="0" t="n">
        <v>3</v>
      </c>
      <c r="R4358" s="0" t="str">
        <f aca="false">INDEX(Lookup!$B$4:$B$18,MATCH(C4358,Lookup!$A$4:$A$18,0))</f>
        <v>India</v>
      </c>
      <c r="S4358" s="20" t="n">
        <f aca="false">INDEX(Lookup!$D$4:$D$18,MATCH(C4358,Lookup!$A$4:$A$18,0))</f>
        <v>0.012</v>
      </c>
      <c r="T4358" s="21" t="n">
        <f aca="false">ROUND(P4358*S4358,2)</f>
        <v>4.2</v>
      </c>
      <c r="U4358" s="21" t="n">
        <f aca="false">IF(T4358&lt;=10,1,IF(T4358&lt;=20,2,IF(T4358&lt;=30,3,IF(T4358&lt;=40,4,IF(T4358&lt;=50,5,IF(T4358&lt;=100,6,IF(T4358&lt;=250,7,8)))))))</f>
        <v>1</v>
      </c>
      <c r="V4358" s="21" t="n">
        <f aca="false">IF(AND(OR(Dashboard!$T$3="All",R4358=Dashboard!$T$3),OR(Dashboard!$T$4="All",D4358=Dashboard!$T$4)),1,0)</f>
        <v>1</v>
      </c>
      <c r="W4358" s="21" t="n">
        <f aca="false">IF(V4358=1,T4358+ROW()/10000000,0)</f>
        <v>4.2004358</v>
      </c>
    </row>
    <row r="4359" customFormat="false" ht="15" hidden="false" customHeight="false" outlineLevel="0" collapsed="false">
      <c r="A4359" s="0" t="n">
        <v>1505</v>
      </c>
      <c r="B4359" s="0" t="s">
        <v>10445</v>
      </c>
      <c r="C4359" s="0" t="n">
        <v>1</v>
      </c>
      <c r="D4359" s="0" t="s">
        <v>6924</v>
      </c>
      <c r="E4359" s="0" t="s">
        <v>10446</v>
      </c>
      <c r="F4359" s="0" t="s">
        <v>10441</v>
      </c>
      <c r="G4359" s="0" t="s">
        <v>10442</v>
      </c>
      <c r="H4359" s="0" t="s">
        <v>3243</v>
      </c>
      <c r="I4359" s="0" t="s">
        <v>2123</v>
      </c>
      <c r="J4359" s="0" t="s">
        <v>47</v>
      </c>
      <c r="K4359" s="0" t="s">
        <v>47</v>
      </c>
      <c r="L4359" s="0" t="s">
        <v>47</v>
      </c>
      <c r="M4359" s="0" t="s">
        <v>47</v>
      </c>
      <c r="N4359" s="0" t="n">
        <v>1</v>
      </c>
      <c r="O4359" s="0" t="n">
        <v>13</v>
      </c>
      <c r="P4359" s="0" t="n">
        <v>150</v>
      </c>
      <c r="Q4359" s="0" t="n">
        <v>2.7</v>
      </c>
      <c r="R4359" s="0" t="str">
        <f aca="false">INDEX(Lookup!$B$4:$B$18,MATCH(C4359,Lookup!$A$4:$A$18,0))</f>
        <v>India</v>
      </c>
      <c r="S4359" s="20" t="n">
        <f aca="false">INDEX(Lookup!$D$4:$D$18,MATCH(C4359,Lookup!$A$4:$A$18,0))</f>
        <v>0.012</v>
      </c>
      <c r="T4359" s="21" t="n">
        <f aca="false">ROUND(P4359*S4359,2)</f>
        <v>1.8</v>
      </c>
      <c r="U4359" s="21" t="n">
        <f aca="false">IF(T4359&lt;=10,1,IF(T4359&lt;=20,2,IF(T4359&lt;=30,3,IF(T4359&lt;=40,4,IF(T4359&lt;=50,5,IF(T4359&lt;=100,6,IF(T4359&lt;=250,7,8)))))))</f>
        <v>1</v>
      </c>
      <c r="V4359" s="21" t="n">
        <f aca="false">IF(AND(OR(Dashboard!$T$3="All",R4359=Dashboard!$T$3),OR(Dashboard!$T$4="All",D4359=Dashboard!$T$4)),1,0)</f>
        <v>1</v>
      </c>
      <c r="W4359" s="21" t="n">
        <f aca="false">IF(V4359=1,T4359+ROW()/10000000,0)</f>
        <v>1.8004359</v>
      </c>
    </row>
    <row r="4360" customFormat="false" ht="15" hidden="false" customHeight="false" outlineLevel="0" collapsed="false">
      <c r="A4360" s="0" t="n">
        <v>303583</v>
      </c>
      <c r="B4360" s="0" t="s">
        <v>10447</v>
      </c>
      <c r="C4360" s="0" t="n">
        <v>1</v>
      </c>
      <c r="D4360" s="0" t="s">
        <v>6924</v>
      </c>
      <c r="E4360" s="0" t="s">
        <v>10448</v>
      </c>
      <c r="F4360" s="0" t="s">
        <v>10441</v>
      </c>
      <c r="G4360" s="0" t="s">
        <v>10442</v>
      </c>
      <c r="H4360" s="0" t="s">
        <v>2288</v>
      </c>
      <c r="I4360" s="0" t="s">
        <v>2123</v>
      </c>
      <c r="J4360" s="0" t="s">
        <v>47</v>
      </c>
      <c r="K4360" s="0" t="s">
        <v>47</v>
      </c>
      <c r="L4360" s="0" t="s">
        <v>47</v>
      </c>
      <c r="M4360" s="0" t="s">
        <v>47</v>
      </c>
      <c r="N4360" s="0" t="n">
        <v>1</v>
      </c>
      <c r="O4360" s="0" t="n">
        <v>53</v>
      </c>
      <c r="P4360" s="0" t="n">
        <v>300</v>
      </c>
      <c r="Q4360" s="0" t="n">
        <v>3.4</v>
      </c>
      <c r="R4360" s="0" t="str">
        <f aca="false">INDEX(Lookup!$B$4:$B$18,MATCH(C4360,Lookup!$A$4:$A$18,0))</f>
        <v>India</v>
      </c>
      <c r="S4360" s="20" t="n">
        <f aca="false">INDEX(Lookup!$D$4:$D$18,MATCH(C4360,Lookup!$A$4:$A$18,0))</f>
        <v>0.012</v>
      </c>
      <c r="T4360" s="21" t="n">
        <f aca="false">ROUND(P4360*S4360,2)</f>
        <v>3.6</v>
      </c>
      <c r="U4360" s="21" t="n">
        <f aca="false">IF(T4360&lt;=10,1,IF(T4360&lt;=20,2,IF(T4360&lt;=30,3,IF(T4360&lt;=40,4,IF(T4360&lt;=50,5,IF(T4360&lt;=100,6,IF(T4360&lt;=250,7,8)))))))</f>
        <v>1</v>
      </c>
      <c r="V4360" s="21" t="n">
        <f aca="false">IF(AND(OR(Dashboard!$T$3="All",R4360=Dashboard!$T$3),OR(Dashboard!$T$4="All",D4360=Dashboard!$T$4)),1,0)</f>
        <v>1</v>
      </c>
      <c r="W4360" s="21" t="n">
        <f aca="false">IF(V4360=1,T4360+ROW()/10000000,0)</f>
        <v>3.600436</v>
      </c>
    </row>
    <row r="4361" customFormat="false" ht="15" hidden="false" customHeight="false" outlineLevel="0" collapsed="false">
      <c r="A4361" s="0" t="n">
        <v>18175324</v>
      </c>
      <c r="B4361" s="0" t="s">
        <v>10449</v>
      </c>
      <c r="C4361" s="0" t="n">
        <v>1</v>
      </c>
      <c r="D4361" s="0" t="s">
        <v>6924</v>
      </c>
      <c r="E4361" s="0" t="s">
        <v>10450</v>
      </c>
      <c r="F4361" s="0" t="s">
        <v>10441</v>
      </c>
      <c r="G4361" s="0" t="s">
        <v>10442</v>
      </c>
      <c r="H4361" s="0" t="s">
        <v>2288</v>
      </c>
      <c r="I4361" s="0" t="s">
        <v>2123</v>
      </c>
      <c r="J4361" s="0" t="s">
        <v>47</v>
      </c>
      <c r="K4361" s="0" t="s">
        <v>47</v>
      </c>
      <c r="L4361" s="0" t="s">
        <v>47</v>
      </c>
      <c r="M4361" s="0" t="s">
        <v>47</v>
      </c>
      <c r="N4361" s="0" t="n">
        <v>2</v>
      </c>
      <c r="O4361" s="0" t="n">
        <v>29</v>
      </c>
      <c r="P4361" s="0" t="n">
        <v>500</v>
      </c>
      <c r="Q4361" s="0" t="n">
        <v>3.2</v>
      </c>
      <c r="R4361" s="0" t="str">
        <f aca="false">INDEX(Lookup!$B$4:$B$18,MATCH(C4361,Lookup!$A$4:$A$18,0))</f>
        <v>India</v>
      </c>
      <c r="S4361" s="20" t="n">
        <f aca="false">INDEX(Lookup!$D$4:$D$18,MATCH(C4361,Lookup!$A$4:$A$18,0))</f>
        <v>0.012</v>
      </c>
      <c r="T4361" s="21" t="n">
        <f aca="false">ROUND(P4361*S4361,2)</f>
        <v>6</v>
      </c>
      <c r="U4361" s="21" t="n">
        <f aca="false">IF(T4361&lt;=10,1,IF(T4361&lt;=20,2,IF(T4361&lt;=30,3,IF(T4361&lt;=40,4,IF(T4361&lt;=50,5,IF(T4361&lt;=100,6,IF(T4361&lt;=250,7,8)))))))</f>
        <v>1</v>
      </c>
      <c r="V4361" s="21" t="n">
        <f aca="false">IF(AND(OR(Dashboard!$T$3="All",R4361=Dashboard!$T$3),OR(Dashboard!$T$4="All",D4361=Dashboard!$T$4)),1,0)</f>
        <v>1</v>
      </c>
      <c r="W4361" s="21" t="n">
        <f aca="false">IF(V4361=1,T4361+ROW()/10000000,0)</f>
        <v>6.0004361</v>
      </c>
    </row>
    <row r="4362" customFormat="false" ht="15" hidden="false" customHeight="false" outlineLevel="0" collapsed="false">
      <c r="A4362" s="0" t="n">
        <v>18391147</v>
      </c>
      <c r="B4362" s="0" t="s">
        <v>8717</v>
      </c>
      <c r="C4362" s="0" t="n">
        <v>1</v>
      </c>
      <c r="D4362" s="0" t="s">
        <v>6924</v>
      </c>
      <c r="E4362" s="0" t="s">
        <v>10451</v>
      </c>
      <c r="F4362" s="0" t="s">
        <v>10441</v>
      </c>
      <c r="G4362" s="0" t="s">
        <v>10442</v>
      </c>
      <c r="H4362" s="0" t="s">
        <v>402</v>
      </c>
      <c r="I4362" s="0" t="s">
        <v>2123</v>
      </c>
      <c r="J4362" s="0" t="s">
        <v>47</v>
      </c>
      <c r="K4362" s="0" t="s">
        <v>47</v>
      </c>
      <c r="L4362" s="0" t="s">
        <v>47</v>
      </c>
      <c r="M4362" s="0" t="s">
        <v>47</v>
      </c>
      <c r="N4362" s="0" t="n">
        <v>1</v>
      </c>
      <c r="O4362" s="0" t="n">
        <v>14</v>
      </c>
      <c r="P4362" s="0" t="n">
        <v>300</v>
      </c>
      <c r="Q4362" s="0" t="n">
        <v>3.5</v>
      </c>
      <c r="R4362" s="0" t="str">
        <f aca="false">INDEX(Lookup!$B$4:$B$18,MATCH(C4362,Lookup!$A$4:$A$18,0))</f>
        <v>India</v>
      </c>
      <c r="S4362" s="20" t="n">
        <f aca="false">INDEX(Lookup!$D$4:$D$18,MATCH(C4362,Lookup!$A$4:$A$18,0))</f>
        <v>0.012</v>
      </c>
      <c r="T4362" s="21" t="n">
        <f aca="false">ROUND(P4362*S4362,2)</f>
        <v>3.6</v>
      </c>
      <c r="U4362" s="21" t="n">
        <f aca="false">IF(T4362&lt;=10,1,IF(T4362&lt;=20,2,IF(T4362&lt;=30,3,IF(T4362&lt;=40,4,IF(T4362&lt;=50,5,IF(T4362&lt;=100,6,IF(T4362&lt;=250,7,8)))))))</f>
        <v>1</v>
      </c>
      <c r="V4362" s="21" t="n">
        <f aca="false">IF(AND(OR(Dashboard!$T$3="All",R4362=Dashboard!$T$3),OR(Dashboard!$T$4="All",D4362=Dashboard!$T$4)),1,0)</f>
        <v>1</v>
      </c>
      <c r="W4362" s="21" t="n">
        <f aca="false">IF(V4362=1,T4362+ROW()/10000000,0)</f>
        <v>3.6004362</v>
      </c>
    </row>
    <row r="4363" customFormat="false" ht="15" hidden="false" customHeight="false" outlineLevel="0" collapsed="false">
      <c r="A4363" s="0" t="n">
        <v>301130</v>
      </c>
      <c r="B4363" s="0" t="s">
        <v>10452</v>
      </c>
      <c r="C4363" s="0" t="n">
        <v>1</v>
      </c>
      <c r="D4363" s="0" t="s">
        <v>6924</v>
      </c>
      <c r="E4363" s="0" t="s">
        <v>10453</v>
      </c>
      <c r="F4363" s="0" t="s">
        <v>10441</v>
      </c>
      <c r="G4363" s="0" t="s">
        <v>10442</v>
      </c>
      <c r="H4363" s="0" t="s">
        <v>2359</v>
      </c>
      <c r="I4363" s="0" t="s">
        <v>2123</v>
      </c>
      <c r="J4363" s="0" t="s">
        <v>47</v>
      </c>
      <c r="K4363" s="0" t="s">
        <v>46</v>
      </c>
      <c r="L4363" s="0" t="s">
        <v>47</v>
      </c>
      <c r="M4363" s="0" t="s">
        <v>47</v>
      </c>
      <c r="N4363" s="0" t="n">
        <v>2</v>
      </c>
      <c r="O4363" s="0" t="n">
        <v>414</v>
      </c>
      <c r="P4363" s="0" t="n">
        <v>600</v>
      </c>
      <c r="Q4363" s="0" t="n">
        <v>3.8</v>
      </c>
      <c r="R4363" s="0" t="str">
        <f aca="false">INDEX(Lookup!$B$4:$B$18,MATCH(C4363,Lookup!$A$4:$A$18,0))</f>
        <v>India</v>
      </c>
      <c r="S4363" s="20" t="n">
        <f aca="false">INDEX(Lookup!$D$4:$D$18,MATCH(C4363,Lookup!$A$4:$A$18,0))</f>
        <v>0.012</v>
      </c>
      <c r="T4363" s="21" t="n">
        <f aca="false">ROUND(P4363*S4363,2)</f>
        <v>7.2</v>
      </c>
      <c r="U4363" s="21" t="n">
        <f aca="false">IF(T4363&lt;=10,1,IF(T4363&lt;=20,2,IF(T4363&lt;=30,3,IF(T4363&lt;=40,4,IF(T4363&lt;=50,5,IF(T4363&lt;=100,6,IF(T4363&lt;=250,7,8)))))))</f>
        <v>1</v>
      </c>
      <c r="V4363" s="21" t="n">
        <f aca="false">IF(AND(OR(Dashboard!$T$3="All",R4363=Dashboard!$T$3),OR(Dashboard!$T$4="All",D4363=Dashboard!$T$4)),1,0)</f>
        <v>1</v>
      </c>
      <c r="W4363" s="21" t="n">
        <f aca="false">IF(V4363=1,T4363+ROW()/10000000,0)</f>
        <v>7.2004363</v>
      </c>
    </row>
    <row r="4364" customFormat="false" ht="15" hidden="false" customHeight="false" outlineLevel="0" collapsed="false">
      <c r="A4364" s="0" t="n">
        <v>18354985</v>
      </c>
      <c r="B4364" s="0" t="s">
        <v>9019</v>
      </c>
      <c r="C4364" s="0" t="n">
        <v>1</v>
      </c>
      <c r="D4364" s="0" t="s">
        <v>6924</v>
      </c>
      <c r="E4364" s="0" t="s">
        <v>10450</v>
      </c>
      <c r="F4364" s="0" t="s">
        <v>10441</v>
      </c>
      <c r="G4364" s="0" t="s">
        <v>10442</v>
      </c>
      <c r="H4364" s="0" t="s">
        <v>3182</v>
      </c>
      <c r="I4364" s="0" t="s">
        <v>2123</v>
      </c>
      <c r="J4364" s="0" t="s">
        <v>47</v>
      </c>
      <c r="K4364" s="0" t="s">
        <v>47</v>
      </c>
      <c r="L4364" s="0" t="s">
        <v>47</v>
      </c>
      <c r="M4364" s="0" t="s">
        <v>47</v>
      </c>
      <c r="N4364" s="0" t="n">
        <v>1</v>
      </c>
      <c r="O4364" s="0" t="n">
        <v>1</v>
      </c>
      <c r="P4364" s="0" t="n">
        <v>200</v>
      </c>
      <c r="Q4364" s="0" t="n">
        <v>1</v>
      </c>
      <c r="R4364" s="0" t="str">
        <f aca="false">INDEX(Lookup!$B$4:$B$18,MATCH(C4364,Lookup!$A$4:$A$18,0))</f>
        <v>India</v>
      </c>
      <c r="S4364" s="20" t="n">
        <f aca="false">INDEX(Lookup!$D$4:$D$18,MATCH(C4364,Lookup!$A$4:$A$18,0))</f>
        <v>0.012</v>
      </c>
      <c r="T4364" s="21" t="n">
        <f aca="false">ROUND(P4364*S4364,2)</f>
        <v>2.4</v>
      </c>
      <c r="U4364" s="21" t="n">
        <f aca="false">IF(T4364&lt;=10,1,IF(T4364&lt;=20,2,IF(T4364&lt;=30,3,IF(T4364&lt;=40,4,IF(T4364&lt;=50,5,IF(T4364&lt;=100,6,IF(T4364&lt;=250,7,8)))))))</f>
        <v>1</v>
      </c>
      <c r="V4364" s="21" t="n">
        <f aca="false">IF(AND(OR(Dashboard!$T$3="All",R4364=Dashboard!$T$3),OR(Dashboard!$T$4="All",D4364=Dashboard!$T$4)),1,0)</f>
        <v>1</v>
      </c>
      <c r="W4364" s="21" t="n">
        <f aca="false">IF(V4364=1,T4364+ROW()/10000000,0)</f>
        <v>2.4004364</v>
      </c>
    </row>
    <row r="4365" customFormat="false" ht="15" hidden="false" customHeight="false" outlineLevel="0" collapsed="false">
      <c r="A4365" s="0" t="n">
        <v>18414503</v>
      </c>
      <c r="B4365" s="0" t="s">
        <v>10454</v>
      </c>
      <c r="C4365" s="0" t="n">
        <v>1</v>
      </c>
      <c r="D4365" s="0" t="s">
        <v>6924</v>
      </c>
      <c r="E4365" s="0" t="s">
        <v>10455</v>
      </c>
      <c r="F4365" s="0" t="s">
        <v>10441</v>
      </c>
      <c r="G4365" s="0" t="s">
        <v>10442</v>
      </c>
      <c r="H4365" s="0" t="s">
        <v>2128</v>
      </c>
      <c r="I4365" s="0" t="s">
        <v>2123</v>
      </c>
      <c r="J4365" s="0" t="s">
        <v>47</v>
      </c>
      <c r="K4365" s="0" t="s">
        <v>47</v>
      </c>
      <c r="L4365" s="0" t="s">
        <v>47</v>
      </c>
      <c r="M4365" s="0" t="s">
        <v>47</v>
      </c>
      <c r="N4365" s="0" t="n">
        <v>1</v>
      </c>
      <c r="O4365" s="0" t="n">
        <v>0</v>
      </c>
      <c r="P4365" s="0" t="n">
        <v>400</v>
      </c>
      <c r="Q4365" s="0" t="n">
        <v>1</v>
      </c>
      <c r="R4365" s="0" t="str">
        <f aca="false">INDEX(Lookup!$B$4:$B$18,MATCH(C4365,Lookup!$A$4:$A$18,0))</f>
        <v>India</v>
      </c>
      <c r="S4365" s="20" t="n">
        <f aca="false">INDEX(Lookup!$D$4:$D$18,MATCH(C4365,Lookup!$A$4:$A$18,0))</f>
        <v>0.012</v>
      </c>
      <c r="T4365" s="21" t="n">
        <f aca="false">ROUND(P4365*S4365,2)</f>
        <v>4.8</v>
      </c>
      <c r="U4365" s="21" t="n">
        <f aca="false">IF(T4365&lt;=10,1,IF(T4365&lt;=20,2,IF(T4365&lt;=30,3,IF(T4365&lt;=40,4,IF(T4365&lt;=50,5,IF(T4365&lt;=100,6,IF(T4365&lt;=250,7,8)))))))</f>
        <v>1</v>
      </c>
      <c r="V4365" s="21" t="n">
        <f aca="false">IF(AND(OR(Dashboard!$T$3="All",R4365=Dashboard!$T$3),OR(Dashboard!$T$4="All",D4365=Dashboard!$T$4)),1,0)</f>
        <v>1</v>
      </c>
      <c r="W4365" s="21" t="n">
        <f aca="false">IF(V4365=1,T4365+ROW()/10000000,0)</f>
        <v>4.8004365</v>
      </c>
    </row>
    <row r="4366" customFormat="false" ht="15" hidden="false" customHeight="false" outlineLevel="0" collapsed="false">
      <c r="A4366" s="0" t="n">
        <v>7807</v>
      </c>
      <c r="B4366" s="0" t="s">
        <v>10456</v>
      </c>
      <c r="C4366" s="0" t="n">
        <v>1</v>
      </c>
      <c r="D4366" s="0" t="s">
        <v>6924</v>
      </c>
      <c r="E4366" s="0" t="s">
        <v>10457</v>
      </c>
      <c r="F4366" s="0" t="s">
        <v>10441</v>
      </c>
      <c r="G4366" s="0" t="s">
        <v>10442</v>
      </c>
      <c r="H4366" s="0" t="s">
        <v>2412</v>
      </c>
      <c r="I4366" s="0" t="s">
        <v>2123</v>
      </c>
      <c r="J4366" s="0" t="s">
        <v>47</v>
      </c>
      <c r="K4366" s="0" t="s">
        <v>47</v>
      </c>
      <c r="L4366" s="0" t="s">
        <v>47</v>
      </c>
      <c r="M4366" s="0" t="s">
        <v>47</v>
      </c>
      <c r="N4366" s="0" t="n">
        <v>1</v>
      </c>
      <c r="O4366" s="0" t="n">
        <v>44</v>
      </c>
      <c r="P4366" s="0" t="n">
        <v>150</v>
      </c>
      <c r="Q4366" s="0" t="n">
        <v>2.3</v>
      </c>
      <c r="R4366" s="0" t="str">
        <f aca="false">INDEX(Lookup!$B$4:$B$18,MATCH(C4366,Lookup!$A$4:$A$18,0))</f>
        <v>India</v>
      </c>
      <c r="S4366" s="20" t="n">
        <f aca="false">INDEX(Lookup!$D$4:$D$18,MATCH(C4366,Lookup!$A$4:$A$18,0))</f>
        <v>0.012</v>
      </c>
      <c r="T4366" s="21" t="n">
        <f aca="false">ROUND(P4366*S4366,2)</f>
        <v>1.8</v>
      </c>
      <c r="U4366" s="21" t="n">
        <f aca="false">IF(T4366&lt;=10,1,IF(T4366&lt;=20,2,IF(T4366&lt;=30,3,IF(T4366&lt;=40,4,IF(T4366&lt;=50,5,IF(T4366&lt;=100,6,IF(T4366&lt;=250,7,8)))))))</f>
        <v>1</v>
      </c>
      <c r="V4366" s="21" t="n">
        <f aca="false">IF(AND(OR(Dashboard!$T$3="All",R4366=Dashboard!$T$3),OR(Dashboard!$T$4="All",D4366=Dashboard!$T$4)),1,0)</f>
        <v>1</v>
      </c>
      <c r="W4366" s="21" t="n">
        <f aca="false">IF(V4366=1,T4366+ROW()/10000000,0)</f>
        <v>1.8004366</v>
      </c>
    </row>
    <row r="4367" customFormat="false" ht="15" hidden="false" customHeight="false" outlineLevel="0" collapsed="false">
      <c r="A4367" s="0" t="n">
        <v>300887</v>
      </c>
      <c r="B4367" s="0" t="s">
        <v>10458</v>
      </c>
      <c r="C4367" s="0" t="n">
        <v>1</v>
      </c>
      <c r="D4367" s="0" t="s">
        <v>6924</v>
      </c>
      <c r="E4367" s="0" t="s">
        <v>10459</v>
      </c>
      <c r="F4367" s="0" t="s">
        <v>10460</v>
      </c>
      <c r="G4367" s="0" t="s">
        <v>10461</v>
      </c>
      <c r="H4367" s="0" t="s">
        <v>2122</v>
      </c>
      <c r="I4367" s="0" t="s">
        <v>2123</v>
      </c>
      <c r="J4367" s="0" t="s">
        <v>47</v>
      </c>
      <c r="K4367" s="0" t="s">
        <v>47</v>
      </c>
      <c r="L4367" s="0" t="s">
        <v>47</v>
      </c>
      <c r="M4367" s="0" t="s">
        <v>47</v>
      </c>
      <c r="N4367" s="0" t="n">
        <v>1</v>
      </c>
      <c r="O4367" s="0" t="n">
        <v>35</v>
      </c>
      <c r="P4367" s="0" t="n">
        <v>450</v>
      </c>
      <c r="Q4367" s="0" t="n">
        <v>3.1</v>
      </c>
      <c r="R4367" s="0" t="str">
        <f aca="false">INDEX(Lookup!$B$4:$B$18,MATCH(C4367,Lookup!$A$4:$A$18,0))</f>
        <v>India</v>
      </c>
      <c r="S4367" s="20" t="n">
        <f aca="false">INDEX(Lookup!$D$4:$D$18,MATCH(C4367,Lookup!$A$4:$A$18,0))</f>
        <v>0.012</v>
      </c>
      <c r="T4367" s="21" t="n">
        <f aca="false">ROUND(P4367*S4367,2)</f>
        <v>5.4</v>
      </c>
      <c r="U4367" s="21" t="n">
        <f aca="false">IF(T4367&lt;=10,1,IF(T4367&lt;=20,2,IF(T4367&lt;=30,3,IF(T4367&lt;=40,4,IF(T4367&lt;=50,5,IF(T4367&lt;=100,6,IF(T4367&lt;=250,7,8)))))))</f>
        <v>1</v>
      </c>
      <c r="V4367" s="21" t="n">
        <f aca="false">IF(AND(OR(Dashboard!$T$3="All",R4367=Dashboard!$T$3),OR(Dashboard!$T$4="All",D4367=Dashboard!$T$4)),1,0)</f>
        <v>1</v>
      </c>
      <c r="W4367" s="21" t="n">
        <f aca="false">IF(V4367=1,T4367+ROW()/10000000,0)</f>
        <v>5.4004367</v>
      </c>
    </row>
    <row r="4368" customFormat="false" ht="15" hidden="false" customHeight="false" outlineLevel="0" collapsed="false">
      <c r="A4368" s="0" t="n">
        <v>306251</v>
      </c>
      <c r="B4368" s="0" t="s">
        <v>10462</v>
      </c>
      <c r="C4368" s="0" t="n">
        <v>1</v>
      </c>
      <c r="D4368" s="0" t="s">
        <v>6924</v>
      </c>
      <c r="E4368" s="0" t="s">
        <v>10463</v>
      </c>
      <c r="F4368" s="0" t="s">
        <v>10464</v>
      </c>
      <c r="G4368" s="0" t="s">
        <v>10465</v>
      </c>
      <c r="H4368" s="0" t="s">
        <v>1615</v>
      </c>
      <c r="I4368" s="0" t="s">
        <v>2123</v>
      </c>
      <c r="J4368" s="0" t="s">
        <v>46</v>
      </c>
      <c r="K4368" s="0" t="s">
        <v>47</v>
      </c>
      <c r="L4368" s="0" t="s">
        <v>47</v>
      </c>
      <c r="M4368" s="0" t="s">
        <v>47</v>
      </c>
      <c r="N4368" s="0" t="n">
        <v>4</v>
      </c>
      <c r="O4368" s="0" t="n">
        <v>15</v>
      </c>
      <c r="P4368" s="0" t="n">
        <v>4500</v>
      </c>
      <c r="Q4368" s="0" t="n">
        <v>3.3</v>
      </c>
      <c r="R4368" s="0" t="str">
        <f aca="false">INDEX(Lookup!$B$4:$B$18,MATCH(C4368,Lookup!$A$4:$A$18,0))</f>
        <v>India</v>
      </c>
      <c r="S4368" s="20" t="n">
        <f aca="false">INDEX(Lookup!$D$4:$D$18,MATCH(C4368,Lookup!$A$4:$A$18,0))</f>
        <v>0.012</v>
      </c>
      <c r="T4368" s="21" t="n">
        <f aca="false">ROUND(P4368*S4368,2)</f>
        <v>54</v>
      </c>
      <c r="U4368" s="21" t="n">
        <f aca="false">IF(T4368&lt;=10,1,IF(T4368&lt;=20,2,IF(T4368&lt;=30,3,IF(T4368&lt;=40,4,IF(T4368&lt;=50,5,IF(T4368&lt;=100,6,IF(T4368&lt;=250,7,8)))))))</f>
        <v>6</v>
      </c>
      <c r="V4368" s="21" t="n">
        <f aca="false">IF(AND(OR(Dashboard!$T$3="All",R4368=Dashboard!$T$3),OR(Dashboard!$T$4="All",D4368=Dashboard!$T$4)),1,0)</f>
        <v>1</v>
      </c>
      <c r="W4368" s="21" t="n">
        <f aca="false">IF(V4368=1,T4368+ROW()/10000000,0)</f>
        <v>54.0004368</v>
      </c>
    </row>
    <row r="4369" customFormat="false" ht="15" hidden="false" customHeight="false" outlineLevel="0" collapsed="false">
      <c r="A4369" s="0" t="n">
        <v>18144453</v>
      </c>
      <c r="B4369" s="0" t="s">
        <v>10466</v>
      </c>
      <c r="C4369" s="0" t="n">
        <v>1</v>
      </c>
      <c r="D4369" s="0" t="s">
        <v>6924</v>
      </c>
      <c r="E4369" s="0" t="s">
        <v>10467</v>
      </c>
      <c r="F4369" s="0" t="s">
        <v>10468</v>
      </c>
      <c r="G4369" s="0" t="s">
        <v>10469</v>
      </c>
      <c r="H4369" s="0" t="s">
        <v>2868</v>
      </c>
      <c r="I4369" s="0" t="s">
        <v>2123</v>
      </c>
      <c r="J4369" s="0" t="s">
        <v>47</v>
      </c>
      <c r="K4369" s="0" t="s">
        <v>47</v>
      </c>
      <c r="L4369" s="0" t="s">
        <v>47</v>
      </c>
      <c r="M4369" s="0" t="s">
        <v>47</v>
      </c>
      <c r="N4369" s="0" t="n">
        <v>1</v>
      </c>
      <c r="O4369" s="0" t="n">
        <v>6</v>
      </c>
      <c r="P4369" s="0" t="n">
        <v>300</v>
      </c>
      <c r="Q4369" s="0" t="n">
        <v>3</v>
      </c>
      <c r="R4369" s="0" t="str">
        <f aca="false">INDEX(Lookup!$B$4:$B$18,MATCH(C4369,Lookup!$A$4:$A$18,0))</f>
        <v>India</v>
      </c>
      <c r="S4369" s="20" t="n">
        <f aca="false">INDEX(Lookup!$D$4:$D$18,MATCH(C4369,Lookup!$A$4:$A$18,0))</f>
        <v>0.012</v>
      </c>
      <c r="T4369" s="21" t="n">
        <f aca="false">ROUND(P4369*S4369,2)</f>
        <v>3.6</v>
      </c>
      <c r="U4369" s="21" t="n">
        <f aca="false">IF(T4369&lt;=10,1,IF(T4369&lt;=20,2,IF(T4369&lt;=30,3,IF(T4369&lt;=40,4,IF(T4369&lt;=50,5,IF(T4369&lt;=100,6,IF(T4369&lt;=250,7,8)))))))</f>
        <v>1</v>
      </c>
      <c r="V4369" s="21" t="n">
        <f aca="false">IF(AND(OR(Dashboard!$T$3="All",R4369=Dashboard!$T$3),OR(Dashboard!$T$4="All",D4369=Dashboard!$T$4)),1,0)</f>
        <v>1</v>
      </c>
      <c r="W4369" s="21" t="n">
        <f aca="false">IF(V4369=1,T4369+ROW()/10000000,0)</f>
        <v>3.6004369</v>
      </c>
    </row>
    <row r="4370" customFormat="false" ht="15" hidden="false" customHeight="false" outlineLevel="0" collapsed="false">
      <c r="A4370" s="0" t="n">
        <v>7862</v>
      </c>
      <c r="B4370" s="0" t="s">
        <v>10470</v>
      </c>
      <c r="C4370" s="0" t="n">
        <v>1</v>
      </c>
      <c r="D4370" s="0" t="s">
        <v>6924</v>
      </c>
      <c r="E4370" s="0" t="s">
        <v>10471</v>
      </c>
      <c r="F4370" s="0" t="s">
        <v>10468</v>
      </c>
      <c r="G4370" s="0" t="s">
        <v>10469</v>
      </c>
      <c r="H4370" s="0" t="s">
        <v>3243</v>
      </c>
      <c r="I4370" s="0" t="s">
        <v>2123</v>
      </c>
      <c r="J4370" s="0" t="s">
        <v>47</v>
      </c>
      <c r="K4370" s="0" t="s">
        <v>47</v>
      </c>
      <c r="L4370" s="0" t="s">
        <v>47</v>
      </c>
      <c r="M4370" s="0" t="s">
        <v>47</v>
      </c>
      <c r="N4370" s="0" t="n">
        <v>1</v>
      </c>
      <c r="O4370" s="0" t="n">
        <v>9</v>
      </c>
      <c r="P4370" s="0" t="n">
        <v>150</v>
      </c>
      <c r="Q4370" s="0" t="n">
        <v>3.1</v>
      </c>
      <c r="R4370" s="0" t="str">
        <f aca="false">INDEX(Lookup!$B$4:$B$18,MATCH(C4370,Lookup!$A$4:$A$18,0))</f>
        <v>India</v>
      </c>
      <c r="S4370" s="20" t="n">
        <f aca="false">INDEX(Lookup!$D$4:$D$18,MATCH(C4370,Lookup!$A$4:$A$18,0))</f>
        <v>0.012</v>
      </c>
      <c r="T4370" s="21" t="n">
        <f aca="false">ROUND(P4370*S4370,2)</f>
        <v>1.8</v>
      </c>
      <c r="U4370" s="21" t="n">
        <f aca="false">IF(T4370&lt;=10,1,IF(T4370&lt;=20,2,IF(T4370&lt;=30,3,IF(T4370&lt;=40,4,IF(T4370&lt;=50,5,IF(T4370&lt;=100,6,IF(T4370&lt;=250,7,8)))))))</f>
        <v>1</v>
      </c>
      <c r="V4370" s="21" t="n">
        <f aca="false">IF(AND(OR(Dashboard!$T$3="All",R4370=Dashboard!$T$3),OR(Dashboard!$T$4="All",D4370=Dashboard!$T$4)),1,0)</f>
        <v>1</v>
      </c>
      <c r="W4370" s="21" t="n">
        <f aca="false">IF(V4370=1,T4370+ROW()/10000000,0)</f>
        <v>1.800437</v>
      </c>
    </row>
    <row r="4371" customFormat="false" ht="15" hidden="false" customHeight="false" outlineLevel="0" collapsed="false">
      <c r="A4371" s="0" t="n">
        <v>7857</v>
      </c>
      <c r="B4371" s="0" t="s">
        <v>10472</v>
      </c>
      <c r="C4371" s="0" t="n">
        <v>1</v>
      </c>
      <c r="D4371" s="0" t="s">
        <v>6924</v>
      </c>
      <c r="E4371" s="0" t="s">
        <v>10473</v>
      </c>
      <c r="F4371" s="0" t="s">
        <v>10468</v>
      </c>
      <c r="G4371" s="0" t="s">
        <v>10469</v>
      </c>
      <c r="H4371" s="0" t="s">
        <v>2128</v>
      </c>
      <c r="I4371" s="0" t="s">
        <v>2123</v>
      </c>
      <c r="J4371" s="0" t="s">
        <v>47</v>
      </c>
      <c r="K4371" s="0" t="s">
        <v>47</v>
      </c>
      <c r="L4371" s="0" t="s">
        <v>47</v>
      </c>
      <c r="M4371" s="0" t="s">
        <v>47</v>
      </c>
      <c r="N4371" s="0" t="n">
        <v>1</v>
      </c>
      <c r="O4371" s="0" t="n">
        <v>21</v>
      </c>
      <c r="P4371" s="0" t="n">
        <v>150</v>
      </c>
      <c r="Q4371" s="0" t="n">
        <v>3.3</v>
      </c>
      <c r="R4371" s="0" t="str">
        <f aca="false">INDEX(Lookup!$B$4:$B$18,MATCH(C4371,Lookup!$A$4:$A$18,0))</f>
        <v>India</v>
      </c>
      <c r="S4371" s="20" t="n">
        <f aca="false">INDEX(Lookup!$D$4:$D$18,MATCH(C4371,Lookup!$A$4:$A$18,0))</f>
        <v>0.012</v>
      </c>
      <c r="T4371" s="21" t="n">
        <f aca="false">ROUND(P4371*S4371,2)</f>
        <v>1.8</v>
      </c>
      <c r="U4371" s="21" t="n">
        <f aca="false">IF(T4371&lt;=10,1,IF(T4371&lt;=20,2,IF(T4371&lt;=30,3,IF(T4371&lt;=40,4,IF(T4371&lt;=50,5,IF(T4371&lt;=100,6,IF(T4371&lt;=250,7,8)))))))</f>
        <v>1</v>
      </c>
      <c r="V4371" s="21" t="n">
        <f aca="false">IF(AND(OR(Dashboard!$T$3="All",R4371=Dashboard!$T$3),OR(Dashboard!$T$4="All",D4371=Dashboard!$T$4)),1,0)</f>
        <v>1</v>
      </c>
      <c r="W4371" s="21" t="n">
        <f aca="false">IF(V4371=1,T4371+ROW()/10000000,0)</f>
        <v>1.8004371</v>
      </c>
    </row>
    <row r="4372" customFormat="false" ht="15" hidden="false" customHeight="false" outlineLevel="0" collapsed="false">
      <c r="A4372" s="0" t="n">
        <v>2874</v>
      </c>
      <c r="B4372" s="0" t="s">
        <v>10474</v>
      </c>
      <c r="C4372" s="0" t="n">
        <v>1</v>
      </c>
      <c r="D4372" s="0" t="s">
        <v>6924</v>
      </c>
      <c r="E4372" s="0" t="s">
        <v>10475</v>
      </c>
      <c r="F4372" s="0" t="s">
        <v>10468</v>
      </c>
      <c r="G4372" s="0" t="s">
        <v>10469</v>
      </c>
      <c r="H4372" s="0" t="s">
        <v>3345</v>
      </c>
      <c r="I4372" s="0" t="s">
        <v>2123</v>
      </c>
      <c r="J4372" s="0" t="s">
        <v>47</v>
      </c>
      <c r="K4372" s="0" t="s">
        <v>47</v>
      </c>
      <c r="L4372" s="0" t="s">
        <v>47</v>
      </c>
      <c r="M4372" s="0" t="s">
        <v>47</v>
      </c>
      <c r="N4372" s="0" t="n">
        <v>1</v>
      </c>
      <c r="O4372" s="0" t="n">
        <v>9</v>
      </c>
      <c r="P4372" s="0" t="n">
        <v>200</v>
      </c>
      <c r="Q4372" s="0" t="n">
        <v>3.1</v>
      </c>
      <c r="R4372" s="0" t="str">
        <f aca="false">INDEX(Lookup!$B$4:$B$18,MATCH(C4372,Lookup!$A$4:$A$18,0))</f>
        <v>India</v>
      </c>
      <c r="S4372" s="20" t="n">
        <f aca="false">INDEX(Lookup!$D$4:$D$18,MATCH(C4372,Lookup!$A$4:$A$18,0))</f>
        <v>0.012</v>
      </c>
      <c r="T4372" s="21" t="n">
        <f aca="false">ROUND(P4372*S4372,2)</f>
        <v>2.4</v>
      </c>
      <c r="U4372" s="21" t="n">
        <f aca="false">IF(T4372&lt;=10,1,IF(T4372&lt;=20,2,IF(T4372&lt;=30,3,IF(T4372&lt;=40,4,IF(T4372&lt;=50,5,IF(T4372&lt;=100,6,IF(T4372&lt;=250,7,8)))))))</f>
        <v>1</v>
      </c>
      <c r="V4372" s="21" t="n">
        <f aca="false">IF(AND(OR(Dashboard!$T$3="All",R4372=Dashboard!$T$3),OR(Dashboard!$T$4="All",D4372=Dashboard!$T$4)),1,0)</f>
        <v>1</v>
      </c>
      <c r="W4372" s="21" t="n">
        <f aca="false">IF(V4372=1,T4372+ROW()/10000000,0)</f>
        <v>2.4004372</v>
      </c>
    </row>
    <row r="4373" customFormat="false" ht="15" hidden="false" customHeight="false" outlineLevel="0" collapsed="false">
      <c r="A4373" s="0" t="n">
        <v>18458625</v>
      </c>
      <c r="B4373" s="0" t="s">
        <v>10476</v>
      </c>
      <c r="C4373" s="0" t="n">
        <v>1</v>
      </c>
      <c r="D4373" s="0" t="s">
        <v>6924</v>
      </c>
      <c r="E4373" s="0" t="s">
        <v>10477</v>
      </c>
      <c r="F4373" s="0" t="s">
        <v>10468</v>
      </c>
      <c r="G4373" s="0" t="s">
        <v>10469</v>
      </c>
      <c r="H4373" s="0" t="s">
        <v>2128</v>
      </c>
      <c r="I4373" s="0" t="s">
        <v>2123</v>
      </c>
      <c r="J4373" s="0" t="s">
        <v>47</v>
      </c>
      <c r="K4373" s="0" t="s">
        <v>46</v>
      </c>
      <c r="L4373" s="0" t="s">
        <v>47</v>
      </c>
      <c r="M4373" s="0" t="s">
        <v>47</v>
      </c>
      <c r="N4373" s="0" t="n">
        <v>2</v>
      </c>
      <c r="O4373" s="0" t="n">
        <v>4</v>
      </c>
      <c r="P4373" s="0" t="n">
        <v>500</v>
      </c>
      <c r="Q4373" s="0" t="n">
        <v>3</v>
      </c>
      <c r="R4373" s="0" t="str">
        <f aca="false">INDEX(Lookup!$B$4:$B$18,MATCH(C4373,Lookup!$A$4:$A$18,0))</f>
        <v>India</v>
      </c>
      <c r="S4373" s="20" t="n">
        <f aca="false">INDEX(Lookup!$D$4:$D$18,MATCH(C4373,Lookup!$A$4:$A$18,0))</f>
        <v>0.012</v>
      </c>
      <c r="T4373" s="21" t="n">
        <f aca="false">ROUND(P4373*S4373,2)</f>
        <v>6</v>
      </c>
      <c r="U4373" s="21" t="n">
        <f aca="false">IF(T4373&lt;=10,1,IF(T4373&lt;=20,2,IF(T4373&lt;=30,3,IF(T4373&lt;=40,4,IF(T4373&lt;=50,5,IF(T4373&lt;=100,6,IF(T4373&lt;=250,7,8)))))))</f>
        <v>1</v>
      </c>
      <c r="V4373" s="21" t="n">
        <f aca="false">IF(AND(OR(Dashboard!$T$3="All",R4373=Dashboard!$T$3),OR(Dashboard!$T$4="All",D4373=Dashboard!$T$4)),1,0)</f>
        <v>1</v>
      </c>
      <c r="W4373" s="21" t="n">
        <f aca="false">IF(V4373=1,T4373+ROW()/10000000,0)</f>
        <v>6.0004373</v>
      </c>
    </row>
    <row r="4374" customFormat="false" ht="15" hidden="false" customHeight="false" outlineLevel="0" collapsed="false">
      <c r="A4374" s="0" t="n">
        <v>18252369</v>
      </c>
      <c r="B4374" s="0" t="s">
        <v>3092</v>
      </c>
      <c r="C4374" s="0" t="n">
        <v>1</v>
      </c>
      <c r="D4374" s="0" t="s">
        <v>6924</v>
      </c>
      <c r="E4374" s="0" t="s">
        <v>10478</v>
      </c>
      <c r="F4374" s="0" t="s">
        <v>10468</v>
      </c>
      <c r="G4374" s="0" t="s">
        <v>10469</v>
      </c>
      <c r="H4374" s="0" t="s">
        <v>2122</v>
      </c>
      <c r="I4374" s="0" t="s">
        <v>2123</v>
      </c>
      <c r="J4374" s="0" t="s">
        <v>47</v>
      </c>
      <c r="K4374" s="0" t="s">
        <v>47</v>
      </c>
      <c r="L4374" s="0" t="s">
        <v>47</v>
      </c>
      <c r="M4374" s="0" t="s">
        <v>47</v>
      </c>
      <c r="N4374" s="0" t="n">
        <v>2</v>
      </c>
      <c r="O4374" s="0" t="n">
        <v>13</v>
      </c>
      <c r="P4374" s="0" t="n">
        <v>700</v>
      </c>
      <c r="Q4374" s="0" t="n">
        <v>3.1</v>
      </c>
      <c r="R4374" s="0" t="str">
        <f aca="false">INDEX(Lookup!$B$4:$B$18,MATCH(C4374,Lookup!$A$4:$A$18,0))</f>
        <v>India</v>
      </c>
      <c r="S4374" s="20" t="n">
        <f aca="false">INDEX(Lookup!$D$4:$D$18,MATCH(C4374,Lookup!$A$4:$A$18,0))</f>
        <v>0.012</v>
      </c>
      <c r="T4374" s="21" t="n">
        <f aca="false">ROUND(P4374*S4374,2)</f>
        <v>8.4</v>
      </c>
      <c r="U4374" s="21" t="n">
        <f aca="false">IF(T4374&lt;=10,1,IF(T4374&lt;=20,2,IF(T4374&lt;=30,3,IF(T4374&lt;=40,4,IF(T4374&lt;=50,5,IF(T4374&lt;=100,6,IF(T4374&lt;=250,7,8)))))))</f>
        <v>1</v>
      </c>
      <c r="V4374" s="21" t="n">
        <f aca="false">IF(AND(OR(Dashboard!$T$3="All",R4374=Dashboard!$T$3),OR(Dashboard!$T$4="All",D4374=Dashboard!$T$4)),1,0)</f>
        <v>1</v>
      </c>
      <c r="W4374" s="21" t="n">
        <f aca="false">IF(V4374=1,T4374+ROW()/10000000,0)</f>
        <v>8.4004374</v>
      </c>
    </row>
    <row r="4375" customFormat="false" ht="15" hidden="false" customHeight="false" outlineLevel="0" collapsed="false">
      <c r="A4375" s="0" t="n">
        <v>18228895</v>
      </c>
      <c r="B4375" s="0" t="s">
        <v>10479</v>
      </c>
      <c r="C4375" s="0" t="n">
        <v>1</v>
      </c>
      <c r="D4375" s="0" t="s">
        <v>6924</v>
      </c>
      <c r="E4375" s="0" t="s">
        <v>10480</v>
      </c>
      <c r="F4375" s="0" t="s">
        <v>10468</v>
      </c>
      <c r="G4375" s="0" t="s">
        <v>10469</v>
      </c>
      <c r="H4375" s="0" t="s">
        <v>2122</v>
      </c>
      <c r="I4375" s="0" t="s">
        <v>2123</v>
      </c>
      <c r="J4375" s="0" t="s">
        <v>47</v>
      </c>
      <c r="K4375" s="0" t="s">
        <v>47</v>
      </c>
      <c r="L4375" s="0" t="s">
        <v>47</v>
      </c>
      <c r="M4375" s="0" t="s">
        <v>47</v>
      </c>
      <c r="N4375" s="0" t="n">
        <v>2</v>
      </c>
      <c r="O4375" s="0" t="n">
        <v>21</v>
      </c>
      <c r="P4375" s="0" t="n">
        <v>600</v>
      </c>
      <c r="Q4375" s="0" t="n">
        <v>3.1</v>
      </c>
      <c r="R4375" s="0" t="str">
        <f aca="false">INDEX(Lookup!$B$4:$B$18,MATCH(C4375,Lookup!$A$4:$A$18,0))</f>
        <v>India</v>
      </c>
      <c r="S4375" s="20" t="n">
        <f aca="false">INDEX(Lookup!$D$4:$D$18,MATCH(C4375,Lookup!$A$4:$A$18,0))</f>
        <v>0.012</v>
      </c>
      <c r="T4375" s="21" t="n">
        <f aca="false">ROUND(P4375*S4375,2)</f>
        <v>7.2</v>
      </c>
      <c r="U4375" s="21" t="n">
        <f aca="false">IF(T4375&lt;=10,1,IF(T4375&lt;=20,2,IF(T4375&lt;=30,3,IF(T4375&lt;=40,4,IF(T4375&lt;=50,5,IF(T4375&lt;=100,6,IF(T4375&lt;=250,7,8)))))))</f>
        <v>1</v>
      </c>
      <c r="V4375" s="21" t="n">
        <f aca="false">IF(AND(OR(Dashboard!$T$3="All",R4375=Dashboard!$T$3),OR(Dashboard!$T$4="All",D4375=Dashboard!$T$4)),1,0)</f>
        <v>1</v>
      </c>
      <c r="W4375" s="21" t="n">
        <f aca="false">IF(V4375=1,T4375+ROW()/10000000,0)</f>
        <v>7.2004375</v>
      </c>
    </row>
    <row r="4376" customFormat="false" ht="15" hidden="false" customHeight="false" outlineLevel="0" collapsed="false">
      <c r="A4376" s="0" t="n">
        <v>2583</v>
      </c>
      <c r="B4376" s="0" t="s">
        <v>10481</v>
      </c>
      <c r="C4376" s="0" t="n">
        <v>1</v>
      </c>
      <c r="D4376" s="0" t="s">
        <v>6924</v>
      </c>
      <c r="E4376" s="0" t="s">
        <v>10482</v>
      </c>
      <c r="F4376" s="0" t="s">
        <v>10468</v>
      </c>
      <c r="G4376" s="0" t="s">
        <v>10469</v>
      </c>
      <c r="H4376" s="0" t="s">
        <v>2307</v>
      </c>
      <c r="I4376" s="0" t="s">
        <v>2123</v>
      </c>
      <c r="J4376" s="0" t="s">
        <v>46</v>
      </c>
      <c r="K4376" s="0" t="s">
        <v>47</v>
      </c>
      <c r="L4376" s="0" t="s">
        <v>47</v>
      </c>
      <c r="M4376" s="0" t="s">
        <v>47</v>
      </c>
      <c r="N4376" s="0" t="n">
        <v>3</v>
      </c>
      <c r="O4376" s="0" t="n">
        <v>455</v>
      </c>
      <c r="P4376" s="0" t="n">
        <v>1550</v>
      </c>
      <c r="Q4376" s="0" t="n">
        <v>3.6</v>
      </c>
      <c r="R4376" s="0" t="str">
        <f aca="false">INDEX(Lookup!$B$4:$B$18,MATCH(C4376,Lookup!$A$4:$A$18,0))</f>
        <v>India</v>
      </c>
      <c r="S4376" s="20" t="n">
        <f aca="false">INDEX(Lookup!$D$4:$D$18,MATCH(C4376,Lookup!$A$4:$A$18,0))</f>
        <v>0.012</v>
      </c>
      <c r="T4376" s="21" t="n">
        <f aca="false">ROUND(P4376*S4376,2)</f>
        <v>18.6</v>
      </c>
      <c r="U4376" s="21" t="n">
        <f aca="false">IF(T4376&lt;=10,1,IF(T4376&lt;=20,2,IF(T4376&lt;=30,3,IF(T4376&lt;=40,4,IF(T4376&lt;=50,5,IF(T4376&lt;=100,6,IF(T4376&lt;=250,7,8)))))))</f>
        <v>2</v>
      </c>
      <c r="V4376" s="21" t="n">
        <f aca="false">IF(AND(OR(Dashboard!$T$3="All",R4376=Dashboard!$T$3),OR(Dashboard!$T$4="All",D4376=Dashboard!$T$4)),1,0)</f>
        <v>1</v>
      </c>
      <c r="W4376" s="21" t="n">
        <f aca="false">IF(V4376=1,T4376+ROW()/10000000,0)</f>
        <v>18.6004376</v>
      </c>
    </row>
    <row r="4377" customFormat="false" ht="15" hidden="false" customHeight="false" outlineLevel="0" collapsed="false">
      <c r="A4377" s="0" t="n">
        <v>304876</v>
      </c>
      <c r="B4377" s="0" t="s">
        <v>9243</v>
      </c>
      <c r="C4377" s="0" t="n">
        <v>1</v>
      </c>
      <c r="D4377" s="0" t="s">
        <v>6924</v>
      </c>
      <c r="E4377" s="0" t="s">
        <v>10483</v>
      </c>
      <c r="F4377" s="0" t="s">
        <v>10468</v>
      </c>
      <c r="G4377" s="0" t="s">
        <v>10469</v>
      </c>
      <c r="H4377" s="0" t="s">
        <v>9244</v>
      </c>
      <c r="I4377" s="0" t="s">
        <v>2123</v>
      </c>
      <c r="J4377" s="0" t="s">
        <v>47</v>
      </c>
      <c r="K4377" s="0" t="s">
        <v>46</v>
      </c>
      <c r="L4377" s="0" t="s">
        <v>47</v>
      </c>
      <c r="M4377" s="0" t="s">
        <v>47</v>
      </c>
      <c r="N4377" s="0" t="n">
        <v>2</v>
      </c>
      <c r="O4377" s="0" t="n">
        <v>367</v>
      </c>
      <c r="P4377" s="0" t="n">
        <v>700</v>
      </c>
      <c r="Q4377" s="0" t="n">
        <v>3.5</v>
      </c>
      <c r="R4377" s="0" t="str">
        <f aca="false">INDEX(Lookup!$B$4:$B$18,MATCH(C4377,Lookup!$A$4:$A$18,0))</f>
        <v>India</v>
      </c>
      <c r="S4377" s="20" t="n">
        <f aca="false">INDEX(Lookup!$D$4:$D$18,MATCH(C4377,Lookup!$A$4:$A$18,0))</f>
        <v>0.012</v>
      </c>
      <c r="T4377" s="21" t="n">
        <f aca="false">ROUND(P4377*S4377,2)</f>
        <v>8.4</v>
      </c>
      <c r="U4377" s="21" t="n">
        <f aca="false">IF(T4377&lt;=10,1,IF(T4377&lt;=20,2,IF(T4377&lt;=30,3,IF(T4377&lt;=40,4,IF(T4377&lt;=50,5,IF(T4377&lt;=100,6,IF(T4377&lt;=250,7,8)))))))</f>
        <v>1</v>
      </c>
      <c r="V4377" s="21" t="n">
        <f aca="false">IF(AND(OR(Dashboard!$T$3="All",R4377=Dashboard!$T$3),OR(Dashboard!$T$4="All",D4377=Dashboard!$T$4)),1,0)</f>
        <v>1</v>
      </c>
      <c r="W4377" s="21" t="n">
        <f aca="false">IF(V4377=1,T4377+ROW()/10000000,0)</f>
        <v>8.4004377</v>
      </c>
    </row>
    <row r="4378" customFormat="false" ht="15" hidden="false" customHeight="false" outlineLevel="0" collapsed="false">
      <c r="A4378" s="0" t="n">
        <v>308407</v>
      </c>
      <c r="B4378" s="0" t="s">
        <v>3862</v>
      </c>
      <c r="C4378" s="0" t="n">
        <v>1</v>
      </c>
      <c r="D4378" s="0" t="s">
        <v>6924</v>
      </c>
      <c r="E4378" s="0" t="s">
        <v>10469</v>
      </c>
      <c r="F4378" s="0" t="s">
        <v>10468</v>
      </c>
      <c r="G4378" s="0" t="s">
        <v>10469</v>
      </c>
      <c r="H4378" s="0" t="s">
        <v>3864</v>
      </c>
      <c r="I4378" s="0" t="s">
        <v>2123</v>
      </c>
      <c r="J4378" s="0" t="s">
        <v>47</v>
      </c>
      <c r="K4378" s="0" t="s">
        <v>46</v>
      </c>
      <c r="L4378" s="0" t="s">
        <v>47</v>
      </c>
      <c r="M4378" s="0" t="s">
        <v>47</v>
      </c>
      <c r="N4378" s="0" t="n">
        <v>2</v>
      </c>
      <c r="O4378" s="0" t="n">
        <v>540</v>
      </c>
      <c r="P4378" s="0" t="n">
        <v>600</v>
      </c>
      <c r="Q4378" s="0" t="n">
        <v>3.8</v>
      </c>
      <c r="R4378" s="0" t="str">
        <f aca="false">INDEX(Lookup!$B$4:$B$18,MATCH(C4378,Lookup!$A$4:$A$18,0))</f>
        <v>India</v>
      </c>
      <c r="S4378" s="20" t="n">
        <f aca="false">INDEX(Lookup!$D$4:$D$18,MATCH(C4378,Lookup!$A$4:$A$18,0))</f>
        <v>0.012</v>
      </c>
      <c r="T4378" s="21" t="n">
        <f aca="false">ROUND(P4378*S4378,2)</f>
        <v>7.2</v>
      </c>
      <c r="U4378" s="21" t="n">
        <f aca="false">IF(T4378&lt;=10,1,IF(T4378&lt;=20,2,IF(T4378&lt;=30,3,IF(T4378&lt;=40,4,IF(T4378&lt;=50,5,IF(T4378&lt;=100,6,IF(T4378&lt;=250,7,8)))))))</f>
        <v>1</v>
      </c>
      <c r="V4378" s="21" t="n">
        <f aca="false">IF(AND(OR(Dashboard!$T$3="All",R4378=Dashboard!$T$3),OR(Dashboard!$T$4="All",D4378=Dashboard!$T$4)),1,0)</f>
        <v>1</v>
      </c>
      <c r="W4378" s="21" t="n">
        <f aca="false">IF(V4378=1,T4378+ROW()/10000000,0)</f>
        <v>7.2004378</v>
      </c>
    </row>
    <row r="4379" customFormat="false" ht="15" hidden="false" customHeight="false" outlineLevel="0" collapsed="false">
      <c r="A4379" s="0" t="n">
        <v>18492050</v>
      </c>
      <c r="B4379" s="0" t="s">
        <v>10484</v>
      </c>
      <c r="C4379" s="0" t="n">
        <v>1</v>
      </c>
      <c r="D4379" s="0" t="s">
        <v>6924</v>
      </c>
      <c r="E4379" s="0" t="s">
        <v>10485</v>
      </c>
      <c r="F4379" s="0" t="s">
        <v>10468</v>
      </c>
      <c r="G4379" s="0" t="s">
        <v>10469</v>
      </c>
      <c r="H4379" s="0" t="s">
        <v>2122</v>
      </c>
      <c r="I4379" s="0" t="s">
        <v>2123</v>
      </c>
      <c r="J4379" s="0" t="s">
        <v>47</v>
      </c>
      <c r="K4379" s="0" t="s">
        <v>47</v>
      </c>
      <c r="L4379" s="0" t="s">
        <v>47</v>
      </c>
      <c r="M4379" s="0" t="s">
        <v>47</v>
      </c>
      <c r="N4379" s="0" t="n">
        <v>1</v>
      </c>
      <c r="O4379" s="0" t="n">
        <v>1</v>
      </c>
      <c r="P4379" s="0" t="n">
        <v>400</v>
      </c>
      <c r="Q4379" s="0" t="n">
        <v>1</v>
      </c>
      <c r="R4379" s="0" t="str">
        <f aca="false">INDEX(Lookup!$B$4:$B$18,MATCH(C4379,Lookup!$A$4:$A$18,0))</f>
        <v>India</v>
      </c>
      <c r="S4379" s="20" t="n">
        <f aca="false">INDEX(Lookup!$D$4:$D$18,MATCH(C4379,Lookup!$A$4:$A$18,0))</f>
        <v>0.012</v>
      </c>
      <c r="T4379" s="21" t="n">
        <f aca="false">ROUND(P4379*S4379,2)</f>
        <v>4.8</v>
      </c>
      <c r="U4379" s="21" t="n">
        <f aca="false">IF(T4379&lt;=10,1,IF(T4379&lt;=20,2,IF(T4379&lt;=30,3,IF(T4379&lt;=40,4,IF(T4379&lt;=50,5,IF(T4379&lt;=100,6,IF(T4379&lt;=250,7,8)))))))</f>
        <v>1</v>
      </c>
      <c r="V4379" s="21" t="n">
        <f aca="false">IF(AND(OR(Dashboard!$T$3="All",R4379=Dashboard!$T$3),OR(Dashboard!$T$4="All",D4379=Dashboard!$T$4)),1,0)</f>
        <v>1</v>
      </c>
      <c r="W4379" s="21" t="n">
        <f aca="false">IF(V4379=1,T4379+ROW()/10000000,0)</f>
        <v>4.8004379</v>
      </c>
    </row>
    <row r="4380" customFormat="false" ht="15" hidden="false" customHeight="false" outlineLevel="0" collapsed="false">
      <c r="A4380" s="0" t="n">
        <v>18492052</v>
      </c>
      <c r="B4380" s="0" t="s">
        <v>10486</v>
      </c>
      <c r="C4380" s="0" t="n">
        <v>1</v>
      </c>
      <c r="D4380" s="0" t="s">
        <v>6924</v>
      </c>
      <c r="E4380" s="0" t="s">
        <v>10487</v>
      </c>
      <c r="F4380" s="0" t="s">
        <v>10468</v>
      </c>
      <c r="G4380" s="0" t="s">
        <v>10469</v>
      </c>
      <c r="H4380" s="0" t="s">
        <v>10488</v>
      </c>
      <c r="I4380" s="0" t="s">
        <v>2123</v>
      </c>
      <c r="J4380" s="0" t="s">
        <v>47</v>
      </c>
      <c r="K4380" s="0" t="s">
        <v>47</v>
      </c>
      <c r="L4380" s="0" t="s">
        <v>47</v>
      </c>
      <c r="M4380" s="0" t="s">
        <v>47</v>
      </c>
      <c r="N4380" s="0" t="n">
        <v>1</v>
      </c>
      <c r="O4380" s="0" t="n">
        <v>0</v>
      </c>
      <c r="P4380" s="0" t="n">
        <v>300</v>
      </c>
      <c r="Q4380" s="0" t="n">
        <v>1</v>
      </c>
      <c r="R4380" s="0" t="str">
        <f aca="false">INDEX(Lookup!$B$4:$B$18,MATCH(C4380,Lookup!$A$4:$A$18,0))</f>
        <v>India</v>
      </c>
      <c r="S4380" s="20" t="n">
        <f aca="false">INDEX(Lookup!$D$4:$D$18,MATCH(C4380,Lookup!$A$4:$A$18,0))</f>
        <v>0.012</v>
      </c>
      <c r="T4380" s="21" t="n">
        <f aca="false">ROUND(P4380*S4380,2)</f>
        <v>3.6</v>
      </c>
      <c r="U4380" s="21" t="n">
        <f aca="false">IF(T4380&lt;=10,1,IF(T4380&lt;=20,2,IF(T4380&lt;=30,3,IF(T4380&lt;=40,4,IF(T4380&lt;=50,5,IF(T4380&lt;=100,6,IF(T4380&lt;=250,7,8)))))))</f>
        <v>1</v>
      </c>
      <c r="V4380" s="21" t="n">
        <f aca="false">IF(AND(OR(Dashboard!$T$3="All",R4380=Dashboard!$T$3),OR(Dashboard!$T$4="All",D4380=Dashboard!$T$4)),1,0)</f>
        <v>1</v>
      </c>
      <c r="W4380" s="21" t="n">
        <f aca="false">IF(V4380=1,T4380+ROW()/10000000,0)</f>
        <v>3.600438</v>
      </c>
    </row>
    <row r="4381" customFormat="false" ht="15" hidden="false" customHeight="false" outlineLevel="0" collapsed="false">
      <c r="A4381" s="0" t="n">
        <v>18449620</v>
      </c>
      <c r="B4381" s="0" t="s">
        <v>10489</v>
      </c>
      <c r="C4381" s="0" t="n">
        <v>1</v>
      </c>
      <c r="D4381" s="0" t="s">
        <v>6924</v>
      </c>
      <c r="E4381" s="0" t="s">
        <v>10490</v>
      </c>
      <c r="F4381" s="0" t="s">
        <v>10468</v>
      </c>
      <c r="G4381" s="0" t="s">
        <v>10469</v>
      </c>
      <c r="H4381" s="0" t="s">
        <v>3539</v>
      </c>
      <c r="I4381" s="0" t="s">
        <v>2123</v>
      </c>
      <c r="J4381" s="0" t="s">
        <v>46</v>
      </c>
      <c r="K4381" s="0" t="s">
        <v>47</v>
      </c>
      <c r="L4381" s="0" t="s">
        <v>47</v>
      </c>
      <c r="M4381" s="0" t="s">
        <v>47</v>
      </c>
      <c r="N4381" s="0" t="n">
        <v>3</v>
      </c>
      <c r="O4381" s="0" t="n">
        <v>0</v>
      </c>
      <c r="P4381" s="0" t="n">
        <v>1200</v>
      </c>
      <c r="Q4381" s="0" t="n">
        <v>1</v>
      </c>
      <c r="R4381" s="0" t="str">
        <f aca="false">INDEX(Lookup!$B$4:$B$18,MATCH(C4381,Lookup!$A$4:$A$18,0))</f>
        <v>India</v>
      </c>
      <c r="S4381" s="20" t="n">
        <f aca="false">INDEX(Lookup!$D$4:$D$18,MATCH(C4381,Lookup!$A$4:$A$18,0))</f>
        <v>0.012</v>
      </c>
      <c r="T4381" s="21" t="n">
        <f aca="false">ROUND(P4381*S4381,2)</f>
        <v>14.4</v>
      </c>
      <c r="U4381" s="21" t="n">
        <f aca="false">IF(T4381&lt;=10,1,IF(T4381&lt;=20,2,IF(T4381&lt;=30,3,IF(T4381&lt;=40,4,IF(T4381&lt;=50,5,IF(T4381&lt;=100,6,IF(T4381&lt;=250,7,8)))))))</f>
        <v>2</v>
      </c>
      <c r="V4381" s="21" t="n">
        <f aca="false">IF(AND(OR(Dashboard!$T$3="All",R4381=Dashboard!$T$3),OR(Dashboard!$T$4="All",D4381=Dashboard!$T$4)),1,0)</f>
        <v>1</v>
      </c>
      <c r="W4381" s="21" t="n">
        <f aca="false">IF(V4381=1,T4381+ROW()/10000000,0)</f>
        <v>14.4004381</v>
      </c>
    </row>
    <row r="4382" customFormat="false" ht="15" hidden="false" customHeight="false" outlineLevel="0" collapsed="false">
      <c r="A4382" s="0" t="n">
        <v>18452403</v>
      </c>
      <c r="B4382" s="0" t="s">
        <v>10491</v>
      </c>
      <c r="C4382" s="0" t="n">
        <v>1</v>
      </c>
      <c r="D4382" s="0" t="s">
        <v>6924</v>
      </c>
      <c r="E4382" s="0" t="s">
        <v>10492</v>
      </c>
      <c r="F4382" s="0" t="s">
        <v>10468</v>
      </c>
      <c r="G4382" s="0" t="s">
        <v>10469</v>
      </c>
      <c r="H4382" s="0" t="s">
        <v>2122</v>
      </c>
      <c r="I4382" s="0" t="s">
        <v>2123</v>
      </c>
      <c r="J4382" s="0" t="s">
        <v>47</v>
      </c>
      <c r="K4382" s="0" t="s">
        <v>47</v>
      </c>
      <c r="L4382" s="0" t="s">
        <v>47</v>
      </c>
      <c r="M4382" s="0" t="s">
        <v>47</v>
      </c>
      <c r="N4382" s="0" t="n">
        <v>1</v>
      </c>
      <c r="O4382" s="0" t="n">
        <v>1</v>
      </c>
      <c r="P4382" s="0" t="n">
        <v>400</v>
      </c>
      <c r="Q4382" s="0" t="n">
        <v>1</v>
      </c>
      <c r="R4382" s="0" t="str">
        <f aca="false">INDEX(Lookup!$B$4:$B$18,MATCH(C4382,Lookup!$A$4:$A$18,0))</f>
        <v>India</v>
      </c>
      <c r="S4382" s="20" t="n">
        <f aca="false">INDEX(Lookup!$D$4:$D$18,MATCH(C4382,Lookup!$A$4:$A$18,0))</f>
        <v>0.012</v>
      </c>
      <c r="T4382" s="21" t="n">
        <f aca="false">ROUND(P4382*S4382,2)</f>
        <v>4.8</v>
      </c>
      <c r="U4382" s="21" t="n">
        <f aca="false">IF(T4382&lt;=10,1,IF(T4382&lt;=20,2,IF(T4382&lt;=30,3,IF(T4382&lt;=40,4,IF(T4382&lt;=50,5,IF(T4382&lt;=100,6,IF(T4382&lt;=250,7,8)))))))</f>
        <v>1</v>
      </c>
      <c r="V4382" s="21" t="n">
        <f aca="false">IF(AND(OR(Dashboard!$T$3="All",R4382=Dashboard!$T$3),OR(Dashboard!$T$4="All",D4382=Dashboard!$T$4)),1,0)</f>
        <v>1</v>
      </c>
      <c r="W4382" s="21" t="n">
        <f aca="false">IF(V4382=1,T4382+ROW()/10000000,0)</f>
        <v>4.8004382</v>
      </c>
    </row>
    <row r="4383" customFormat="false" ht="15" hidden="false" customHeight="false" outlineLevel="0" collapsed="false">
      <c r="A4383" s="0" t="n">
        <v>18425740</v>
      </c>
      <c r="B4383" s="0" t="s">
        <v>10493</v>
      </c>
      <c r="C4383" s="0" t="n">
        <v>1</v>
      </c>
      <c r="D4383" s="0" t="s">
        <v>6924</v>
      </c>
      <c r="E4383" s="0" t="s">
        <v>10494</v>
      </c>
      <c r="F4383" s="0" t="s">
        <v>10468</v>
      </c>
      <c r="G4383" s="0" t="s">
        <v>10469</v>
      </c>
      <c r="H4383" s="0" t="s">
        <v>2128</v>
      </c>
      <c r="I4383" s="0" t="s">
        <v>2123</v>
      </c>
      <c r="J4383" s="0" t="s">
        <v>47</v>
      </c>
      <c r="K4383" s="0" t="s">
        <v>47</v>
      </c>
      <c r="L4383" s="0" t="s">
        <v>47</v>
      </c>
      <c r="M4383" s="0" t="s">
        <v>47</v>
      </c>
      <c r="N4383" s="0" t="n">
        <v>1</v>
      </c>
      <c r="O4383" s="0" t="n">
        <v>0</v>
      </c>
      <c r="P4383" s="0" t="n">
        <v>100</v>
      </c>
      <c r="Q4383" s="0" t="n">
        <v>1</v>
      </c>
      <c r="R4383" s="0" t="str">
        <f aca="false">INDEX(Lookup!$B$4:$B$18,MATCH(C4383,Lookup!$A$4:$A$18,0))</f>
        <v>India</v>
      </c>
      <c r="S4383" s="20" t="n">
        <f aca="false">INDEX(Lookup!$D$4:$D$18,MATCH(C4383,Lookup!$A$4:$A$18,0))</f>
        <v>0.012</v>
      </c>
      <c r="T4383" s="21" t="n">
        <f aca="false">ROUND(P4383*S4383,2)</f>
        <v>1.2</v>
      </c>
      <c r="U4383" s="21" t="n">
        <f aca="false">IF(T4383&lt;=10,1,IF(T4383&lt;=20,2,IF(T4383&lt;=30,3,IF(T4383&lt;=40,4,IF(T4383&lt;=50,5,IF(T4383&lt;=100,6,IF(T4383&lt;=250,7,8)))))))</f>
        <v>1</v>
      </c>
      <c r="V4383" s="21" t="n">
        <f aca="false">IF(AND(OR(Dashboard!$T$3="All",R4383=Dashboard!$T$3),OR(Dashboard!$T$4="All",D4383=Dashboard!$T$4)),1,0)</f>
        <v>1</v>
      </c>
      <c r="W4383" s="21" t="n">
        <f aca="false">IF(V4383=1,T4383+ROW()/10000000,0)</f>
        <v>1.2004383</v>
      </c>
    </row>
    <row r="4384" customFormat="false" ht="15" hidden="false" customHeight="false" outlineLevel="0" collapsed="false">
      <c r="A4384" s="0" t="n">
        <v>18313153</v>
      </c>
      <c r="B4384" s="0" t="s">
        <v>10495</v>
      </c>
      <c r="C4384" s="0" t="n">
        <v>1</v>
      </c>
      <c r="D4384" s="0" t="s">
        <v>6924</v>
      </c>
      <c r="E4384" s="0" t="s">
        <v>10496</v>
      </c>
      <c r="F4384" s="0" t="s">
        <v>10468</v>
      </c>
      <c r="G4384" s="0" t="s">
        <v>10469</v>
      </c>
      <c r="H4384" s="0" t="s">
        <v>2288</v>
      </c>
      <c r="I4384" s="0" t="s">
        <v>2123</v>
      </c>
      <c r="J4384" s="0" t="s">
        <v>47</v>
      </c>
      <c r="K4384" s="0" t="s">
        <v>47</v>
      </c>
      <c r="L4384" s="0" t="s">
        <v>47</v>
      </c>
      <c r="M4384" s="0" t="s">
        <v>47</v>
      </c>
      <c r="N4384" s="0" t="n">
        <v>1</v>
      </c>
      <c r="O4384" s="0" t="n">
        <v>2</v>
      </c>
      <c r="P4384" s="0" t="n">
        <v>150</v>
      </c>
      <c r="Q4384" s="0" t="n">
        <v>1</v>
      </c>
      <c r="R4384" s="0" t="str">
        <f aca="false">INDEX(Lookup!$B$4:$B$18,MATCH(C4384,Lookup!$A$4:$A$18,0))</f>
        <v>India</v>
      </c>
      <c r="S4384" s="20" t="n">
        <f aca="false">INDEX(Lookup!$D$4:$D$18,MATCH(C4384,Lookup!$A$4:$A$18,0))</f>
        <v>0.012</v>
      </c>
      <c r="T4384" s="21" t="n">
        <f aca="false">ROUND(P4384*S4384,2)</f>
        <v>1.8</v>
      </c>
      <c r="U4384" s="21" t="n">
        <f aca="false">IF(T4384&lt;=10,1,IF(T4384&lt;=20,2,IF(T4384&lt;=30,3,IF(T4384&lt;=40,4,IF(T4384&lt;=50,5,IF(T4384&lt;=100,6,IF(T4384&lt;=250,7,8)))))))</f>
        <v>1</v>
      </c>
      <c r="V4384" s="21" t="n">
        <f aca="false">IF(AND(OR(Dashboard!$T$3="All",R4384=Dashboard!$T$3),OR(Dashboard!$T$4="All",D4384=Dashboard!$T$4)),1,0)</f>
        <v>1</v>
      </c>
      <c r="W4384" s="21" t="n">
        <f aca="false">IF(V4384=1,T4384+ROW()/10000000,0)</f>
        <v>1.8004384</v>
      </c>
    </row>
    <row r="4385" customFormat="false" ht="15" hidden="false" customHeight="false" outlineLevel="0" collapsed="false">
      <c r="A4385" s="0" t="n">
        <v>18435830</v>
      </c>
      <c r="B4385" s="0" t="s">
        <v>7376</v>
      </c>
      <c r="C4385" s="0" t="n">
        <v>1</v>
      </c>
      <c r="D4385" s="0" t="s">
        <v>6924</v>
      </c>
      <c r="E4385" s="0" t="s">
        <v>10497</v>
      </c>
      <c r="F4385" s="0" t="s">
        <v>10468</v>
      </c>
      <c r="G4385" s="0" t="s">
        <v>10469</v>
      </c>
      <c r="H4385" s="0" t="s">
        <v>7378</v>
      </c>
      <c r="I4385" s="0" t="s">
        <v>2123</v>
      </c>
      <c r="J4385" s="0" t="s">
        <v>46</v>
      </c>
      <c r="K4385" s="0" t="s">
        <v>46</v>
      </c>
      <c r="L4385" s="0" t="s">
        <v>47</v>
      </c>
      <c r="M4385" s="0" t="s">
        <v>47</v>
      </c>
      <c r="N4385" s="0" t="n">
        <v>2</v>
      </c>
      <c r="O4385" s="0" t="n">
        <v>0</v>
      </c>
      <c r="P4385" s="0" t="n">
        <v>900</v>
      </c>
      <c r="Q4385" s="0" t="n">
        <v>1</v>
      </c>
      <c r="R4385" s="0" t="str">
        <f aca="false">INDEX(Lookup!$B$4:$B$18,MATCH(C4385,Lookup!$A$4:$A$18,0))</f>
        <v>India</v>
      </c>
      <c r="S4385" s="20" t="n">
        <f aca="false">INDEX(Lookup!$D$4:$D$18,MATCH(C4385,Lookup!$A$4:$A$18,0))</f>
        <v>0.012</v>
      </c>
      <c r="T4385" s="21" t="n">
        <f aca="false">ROUND(P4385*S4385,2)</f>
        <v>10.8</v>
      </c>
      <c r="U4385" s="21" t="n">
        <f aca="false">IF(T4385&lt;=10,1,IF(T4385&lt;=20,2,IF(T4385&lt;=30,3,IF(T4385&lt;=40,4,IF(T4385&lt;=50,5,IF(T4385&lt;=100,6,IF(T4385&lt;=250,7,8)))))))</f>
        <v>2</v>
      </c>
      <c r="V4385" s="21" t="n">
        <f aca="false">IF(AND(OR(Dashboard!$T$3="All",R4385=Dashboard!$T$3),OR(Dashboard!$T$4="All",D4385=Dashboard!$T$4)),1,0)</f>
        <v>1</v>
      </c>
      <c r="W4385" s="21" t="n">
        <f aca="false">IF(V4385=1,T4385+ROW()/10000000,0)</f>
        <v>10.8004385</v>
      </c>
    </row>
    <row r="4386" customFormat="false" ht="15" hidden="false" customHeight="false" outlineLevel="0" collapsed="false">
      <c r="A4386" s="0" t="n">
        <v>18473378</v>
      </c>
      <c r="B4386" s="0" t="s">
        <v>10498</v>
      </c>
      <c r="C4386" s="0" t="n">
        <v>1</v>
      </c>
      <c r="D4386" s="0" t="s">
        <v>6924</v>
      </c>
      <c r="E4386" s="0" t="s">
        <v>10499</v>
      </c>
      <c r="F4386" s="0" t="s">
        <v>10468</v>
      </c>
      <c r="G4386" s="0" t="s">
        <v>10469</v>
      </c>
      <c r="H4386" s="0" t="s">
        <v>8482</v>
      </c>
      <c r="I4386" s="0" t="s">
        <v>2123</v>
      </c>
      <c r="J4386" s="0" t="s">
        <v>47</v>
      </c>
      <c r="K4386" s="0" t="s">
        <v>47</v>
      </c>
      <c r="L4386" s="0" t="s">
        <v>47</v>
      </c>
      <c r="M4386" s="0" t="s">
        <v>47</v>
      </c>
      <c r="N4386" s="0" t="n">
        <v>2</v>
      </c>
      <c r="O4386" s="0" t="n">
        <v>1</v>
      </c>
      <c r="P4386" s="0" t="n">
        <v>700</v>
      </c>
      <c r="Q4386" s="0" t="n">
        <v>1</v>
      </c>
      <c r="R4386" s="0" t="str">
        <f aca="false">INDEX(Lookup!$B$4:$B$18,MATCH(C4386,Lookup!$A$4:$A$18,0))</f>
        <v>India</v>
      </c>
      <c r="S4386" s="20" t="n">
        <f aca="false">INDEX(Lookup!$D$4:$D$18,MATCH(C4386,Lookup!$A$4:$A$18,0))</f>
        <v>0.012</v>
      </c>
      <c r="T4386" s="21" t="n">
        <f aca="false">ROUND(P4386*S4386,2)</f>
        <v>8.4</v>
      </c>
      <c r="U4386" s="21" t="n">
        <f aca="false">IF(T4386&lt;=10,1,IF(T4386&lt;=20,2,IF(T4386&lt;=30,3,IF(T4386&lt;=40,4,IF(T4386&lt;=50,5,IF(T4386&lt;=100,6,IF(T4386&lt;=250,7,8)))))))</f>
        <v>1</v>
      </c>
      <c r="V4386" s="21" t="n">
        <f aca="false">IF(AND(OR(Dashboard!$T$3="All",R4386=Dashboard!$T$3),OR(Dashboard!$T$4="All",D4386=Dashboard!$T$4)),1,0)</f>
        <v>1</v>
      </c>
      <c r="W4386" s="21" t="n">
        <f aca="false">IF(V4386=1,T4386+ROW()/10000000,0)</f>
        <v>8.4004386</v>
      </c>
    </row>
    <row r="4387" customFormat="false" ht="15" hidden="false" customHeight="false" outlineLevel="0" collapsed="false">
      <c r="A4387" s="0" t="n">
        <v>18452241</v>
      </c>
      <c r="B4387" s="0" t="s">
        <v>10500</v>
      </c>
      <c r="C4387" s="0" t="n">
        <v>1</v>
      </c>
      <c r="D4387" s="0" t="s">
        <v>6924</v>
      </c>
      <c r="E4387" s="0" t="s">
        <v>10501</v>
      </c>
      <c r="F4387" s="0" t="s">
        <v>10468</v>
      </c>
      <c r="G4387" s="0" t="s">
        <v>10469</v>
      </c>
      <c r="H4387" s="0" t="s">
        <v>402</v>
      </c>
      <c r="I4387" s="0" t="s">
        <v>2123</v>
      </c>
      <c r="J4387" s="0" t="s">
        <v>47</v>
      </c>
      <c r="K4387" s="0" t="s">
        <v>47</v>
      </c>
      <c r="L4387" s="0" t="s">
        <v>47</v>
      </c>
      <c r="M4387" s="0" t="s">
        <v>47</v>
      </c>
      <c r="N4387" s="0" t="n">
        <v>1</v>
      </c>
      <c r="O4387" s="0" t="n">
        <v>0</v>
      </c>
      <c r="P4387" s="0" t="n">
        <v>400</v>
      </c>
      <c r="Q4387" s="0" t="n">
        <v>1</v>
      </c>
      <c r="R4387" s="0" t="str">
        <f aca="false">INDEX(Lookup!$B$4:$B$18,MATCH(C4387,Lookup!$A$4:$A$18,0))</f>
        <v>India</v>
      </c>
      <c r="S4387" s="20" t="n">
        <f aca="false">INDEX(Lookup!$D$4:$D$18,MATCH(C4387,Lookup!$A$4:$A$18,0))</f>
        <v>0.012</v>
      </c>
      <c r="T4387" s="21" t="n">
        <f aca="false">ROUND(P4387*S4387,2)</f>
        <v>4.8</v>
      </c>
      <c r="U4387" s="21" t="n">
        <f aca="false">IF(T4387&lt;=10,1,IF(T4387&lt;=20,2,IF(T4387&lt;=30,3,IF(T4387&lt;=40,4,IF(T4387&lt;=50,5,IF(T4387&lt;=100,6,IF(T4387&lt;=250,7,8)))))))</f>
        <v>1</v>
      </c>
      <c r="V4387" s="21" t="n">
        <f aca="false">IF(AND(OR(Dashboard!$T$3="All",R4387=Dashboard!$T$3),OR(Dashboard!$T$4="All",D4387=Dashboard!$T$4)),1,0)</f>
        <v>1</v>
      </c>
      <c r="W4387" s="21" t="n">
        <f aca="false">IF(V4387=1,T4387+ROW()/10000000,0)</f>
        <v>4.8004387</v>
      </c>
    </row>
    <row r="4388" customFormat="false" ht="15" hidden="false" customHeight="false" outlineLevel="0" collapsed="false">
      <c r="A4388" s="0" t="n">
        <v>3190</v>
      </c>
      <c r="B4388" s="0" t="s">
        <v>8713</v>
      </c>
      <c r="C4388" s="0" t="n">
        <v>1</v>
      </c>
      <c r="D4388" s="0" t="s">
        <v>6924</v>
      </c>
      <c r="E4388" s="0" t="s">
        <v>10502</v>
      </c>
      <c r="F4388" s="0" t="s">
        <v>10468</v>
      </c>
      <c r="G4388" s="0" t="s">
        <v>10469</v>
      </c>
      <c r="H4388" s="0" t="s">
        <v>8714</v>
      </c>
      <c r="I4388" s="0" t="s">
        <v>2123</v>
      </c>
      <c r="J4388" s="0" t="s">
        <v>47</v>
      </c>
      <c r="K4388" s="0" t="s">
        <v>47</v>
      </c>
      <c r="L4388" s="0" t="s">
        <v>47</v>
      </c>
      <c r="M4388" s="0" t="s">
        <v>47</v>
      </c>
      <c r="N4388" s="0" t="n">
        <v>3</v>
      </c>
      <c r="O4388" s="0" t="n">
        <v>1521</v>
      </c>
      <c r="P4388" s="0" t="n">
        <v>1500</v>
      </c>
      <c r="Q4388" s="0" t="n">
        <v>4.4</v>
      </c>
      <c r="R4388" s="0" t="str">
        <f aca="false">INDEX(Lookup!$B$4:$B$18,MATCH(C4388,Lookup!$A$4:$A$18,0))</f>
        <v>India</v>
      </c>
      <c r="S4388" s="20" t="n">
        <f aca="false">INDEX(Lookup!$D$4:$D$18,MATCH(C4388,Lookup!$A$4:$A$18,0))</f>
        <v>0.012</v>
      </c>
      <c r="T4388" s="21" t="n">
        <f aca="false">ROUND(P4388*S4388,2)</f>
        <v>18</v>
      </c>
      <c r="U4388" s="21" t="n">
        <f aca="false">IF(T4388&lt;=10,1,IF(T4388&lt;=20,2,IF(T4388&lt;=30,3,IF(T4388&lt;=40,4,IF(T4388&lt;=50,5,IF(T4388&lt;=100,6,IF(T4388&lt;=250,7,8)))))))</f>
        <v>2</v>
      </c>
      <c r="V4388" s="21" t="n">
        <f aca="false">IF(AND(OR(Dashboard!$T$3="All",R4388=Dashboard!$T$3),OR(Dashboard!$T$4="All",D4388=Dashboard!$T$4)),1,0)</f>
        <v>1</v>
      </c>
      <c r="W4388" s="21" t="n">
        <f aca="false">IF(V4388=1,T4388+ROW()/10000000,0)</f>
        <v>18.0004388</v>
      </c>
    </row>
    <row r="4389" customFormat="false" ht="15" hidden="false" customHeight="false" outlineLevel="0" collapsed="false">
      <c r="A4389" s="0" t="n">
        <v>3041</v>
      </c>
      <c r="B4389" s="0" t="s">
        <v>10503</v>
      </c>
      <c r="C4389" s="0" t="n">
        <v>1</v>
      </c>
      <c r="D4389" s="0" t="s">
        <v>6924</v>
      </c>
      <c r="E4389" s="0" t="s">
        <v>10504</v>
      </c>
      <c r="F4389" s="0" t="s">
        <v>10468</v>
      </c>
      <c r="G4389" s="0" t="s">
        <v>10469</v>
      </c>
      <c r="H4389" s="0" t="s">
        <v>10505</v>
      </c>
      <c r="I4389" s="0" t="s">
        <v>2123</v>
      </c>
      <c r="J4389" s="0" t="s">
        <v>47</v>
      </c>
      <c r="K4389" s="0" t="s">
        <v>47</v>
      </c>
      <c r="L4389" s="0" t="s">
        <v>47</v>
      </c>
      <c r="M4389" s="0" t="s">
        <v>47</v>
      </c>
      <c r="N4389" s="0" t="n">
        <v>1</v>
      </c>
      <c r="O4389" s="0" t="n">
        <v>729</v>
      </c>
      <c r="P4389" s="0" t="n">
        <v>300</v>
      </c>
      <c r="Q4389" s="0" t="n">
        <v>4.2</v>
      </c>
      <c r="R4389" s="0" t="str">
        <f aca="false">INDEX(Lookup!$B$4:$B$18,MATCH(C4389,Lookup!$A$4:$A$18,0))</f>
        <v>India</v>
      </c>
      <c r="S4389" s="20" t="n">
        <f aca="false">INDEX(Lookup!$D$4:$D$18,MATCH(C4389,Lookup!$A$4:$A$18,0))</f>
        <v>0.012</v>
      </c>
      <c r="T4389" s="21" t="n">
        <f aca="false">ROUND(P4389*S4389,2)</f>
        <v>3.6</v>
      </c>
      <c r="U4389" s="21" t="n">
        <f aca="false">IF(T4389&lt;=10,1,IF(T4389&lt;=20,2,IF(T4389&lt;=30,3,IF(T4389&lt;=40,4,IF(T4389&lt;=50,5,IF(T4389&lt;=100,6,IF(T4389&lt;=250,7,8)))))))</f>
        <v>1</v>
      </c>
      <c r="V4389" s="21" t="n">
        <f aca="false">IF(AND(OR(Dashboard!$T$3="All",R4389=Dashboard!$T$3),OR(Dashboard!$T$4="All",D4389=Dashboard!$T$4)),1,0)</f>
        <v>1</v>
      </c>
      <c r="W4389" s="21" t="n">
        <f aca="false">IF(V4389=1,T4389+ROW()/10000000,0)</f>
        <v>3.6004389</v>
      </c>
    </row>
    <row r="4390" customFormat="false" ht="15" hidden="false" customHeight="false" outlineLevel="0" collapsed="false">
      <c r="A4390" s="0" t="n">
        <v>18441798</v>
      </c>
      <c r="B4390" s="0" t="s">
        <v>10506</v>
      </c>
      <c r="C4390" s="0" t="n">
        <v>1</v>
      </c>
      <c r="D4390" s="0" t="s">
        <v>6924</v>
      </c>
      <c r="E4390" s="0" t="s">
        <v>10507</v>
      </c>
      <c r="F4390" s="0" t="s">
        <v>10468</v>
      </c>
      <c r="G4390" s="0" t="s">
        <v>10469</v>
      </c>
      <c r="H4390" s="0" t="s">
        <v>10508</v>
      </c>
      <c r="I4390" s="0" t="s">
        <v>2123</v>
      </c>
      <c r="J4390" s="0" t="s">
        <v>46</v>
      </c>
      <c r="K4390" s="0" t="s">
        <v>47</v>
      </c>
      <c r="L4390" s="0" t="s">
        <v>47</v>
      </c>
      <c r="M4390" s="0" t="s">
        <v>47</v>
      </c>
      <c r="N4390" s="0" t="n">
        <v>3</v>
      </c>
      <c r="O4390" s="0" t="n">
        <v>90</v>
      </c>
      <c r="P4390" s="0" t="n">
        <v>1500</v>
      </c>
      <c r="Q4390" s="0" t="n">
        <v>4.3</v>
      </c>
      <c r="R4390" s="0" t="str">
        <f aca="false">INDEX(Lookup!$B$4:$B$18,MATCH(C4390,Lookup!$A$4:$A$18,0))</f>
        <v>India</v>
      </c>
      <c r="S4390" s="20" t="n">
        <f aca="false">INDEX(Lookup!$D$4:$D$18,MATCH(C4390,Lookup!$A$4:$A$18,0))</f>
        <v>0.012</v>
      </c>
      <c r="T4390" s="21" t="n">
        <f aca="false">ROUND(P4390*S4390,2)</f>
        <v>18</v>
      </c>
      <c r="U4390" s="21" t="n">
        <f aca="false">IF(T4390&lt;=10,1,IF(T4390&lt;=20,2,IF(T4390&lt;=30,3,IF(T4390&lt;=40,4,IF(T4390&lt;=50,5,IF(T4390&lt;=100,6,IF(T4390&lt;=250,7,8)))))))</f>
        <v>2</v>
      </c>
      <c r="V4390" s="21" t="n">
        <f aca="false">IF(AND(OR(Dashboard!$T$3="All",R4390=Dashboard!$T$3),OR(Dashboard!$T$4="All",D4390=Dashboard!$T$4)),1,0)</f>
        <v>1</v>
      </c>
      <c r="W4390" s="21" t="n">
        <f aca="false">IF(V4390=1,T4390+ROW()/10000000,0)</f>
        <v>18.000439</v>
      </c>
    </row>
    <row r="4391" customFormat="false" ht="15" hidden="false" customHeight="false" outlineLevel="0" collapsed="false">
      <c r="A4391" s="0" t="n">
        <v>306505</v>
      </c>
      <c r="B4391" s="0" t="s">
        <v>10509</v>
      </c>
      <c r="C4391" s="0" t="n">
        <v>1</v>
      </c>
      <c r="D4391" s="0" t="s">
        <v>6924</v>
      </c>
      <c r="E4391" s="0" t="s">
        <v>10510</v>
      </c>
      <c r="F4391" s="0" t="s">
        <v>10511</v>
      </c>
      <c r="G4391" s="0" t="s">
        <v>10512</v>
      </c>
      <c r="H4391" s="0" t="s">
        <v>2868</v>
      </c>
      <c r="I4391" s="0" t="s">
        <v>2123</v>
      </c>
      <c r="J4391" s="0" t="s">
        <v>47</v>
      </c>
      <c r="K4391" s="0" t="s">
        <v>47</v>
      </c>
      <c r="L4391" s="0" t="s">
        <v>47</v>
      </c>
      <c r="M4391" s="0" t="s">
        <v>47</v>
      </c>
      <c r="N4391" s="0" t="n">
        <v>3</v>
      </c>
      <c r="O4391" s="0" t="n">
        <v>17</v>
      </c>
      <c r="P4391" s="0" t="n">
        <v>1750</v>
      </c>
      <c r="Q4391" s="0" t="n">
        <v>3.2</v>
      </c>
      <c r="R4391" s="0" t="str">
        <f aca="false">INDEX(Lookup!$B$4:$B$18,MATCH(C4391,Lookup!$A$4:$A$18,0))</f>
        <v>India</v>
      </c>
      <c r="S4391" s="20" t="n">
        <f aca="false">INDEX(Lookup!$D$4:$D$18,MATCH(C4391,Lookup!$A$4:$A$18,0))</f>
        <v>0.012</v>
      </c>
      <c r="T4391" s="21" t="n">
        <f aca="false">ROUND(P4391*S4391,2)</f>
        <v>21</v>
      </c>
      <c r="U4391" s="21" t="n">
        <f aca="false">IF(T4391&lt;=10,1,IF(T4391&lt;=20,2,IF(T4391&lt;=30,3,IF(T4391&lt;=40,4,IF(T4391&lt;=50,5,IF(T4391&lt;=100,6,IF(T4391&lt;=250,7,8)))))))</f>
        <v>3</v>
      </c>
      <c r="V4391" s="21" t="n">
        <f aca="false">IF(AND(OR(Dashboard!$T$3="All",R4391=Dashboard!$T$3),OR(Dashboard!$T$4="All",D4391=Dashboard!$T$4)),1,0)</f>
        <v>1</v>
      </c>
      <c r="W4391" s="21" t="n">
        <f aca="false">IF(V4391=1,T4391+ROW()/10000000,0)</f>
        <v>21.0004391</v>
      </c>
    </row>
    <row r="4392" customFormat="false" ht="15" hidden="false" customHeight="false" outlineLevel="0" collapsed="false">
      <c r="A4392" s="0" t="n">
        <v>302868</v>
      </c>
      <c r="B4392" s="0" t="s">
        <v>10513</v>
      </c>
      <c r="C4392" s="0" t="n">
        <v>1</v>
      </c>
      <c r="D4392" s="0" t="s">
        <v>6924</v>
      </c>
      <c r="E4392" s="0" t="s">
        <v>10514</v>
      </c>
      <c r="F4392" s="0" t="s">
        <v>10511</v>
      </c>
      <c r="G4392" s="0" t="s">
        <v>10512</v>
      </c>
      <c r="H4392" s="0" t="s">
        <v>3243</v>
      </c>
      <c r="I4392" s="0" t="s">
        <v>2123</v>
      </c>
      <c r="J4392" s="0" t="s">
        <v>47</v>
      </c>
      <c r="K4392" s="0" t="s">
        <v>47</v>
      </c>
      <c r="L4392" s="0" t="s">
        <v>47</v>
      </c>
      <c r="M4392" s="0" t="s">
        <v>47</v>
      </c>
      <c r="N4392" s="0" t="n">
        <v>1</v>
      </c>
      <c r="O4392" s="0" t="n">
        <v>11</v>
      </c>
      <c r="P4392" s="0" t="n">
        <v>250</v>
      </c>
      <c r="Q4392" s="0" t="n">
        <v>2.9</v>
      </c>
      <c r="R4392" s="0" t="str">
        <f aca="false">INDEX(Lookup!$B$4:$B$18,MATCH(C4392,Lookup!$A$4:$A$18,0))</f>
        <v>India</v>
      </c>
      <c r="S4392" s="20" t="n">
        <f aca="false">INDEX(Lookup!$D$4:$D$18,MATCH(C4392,Lookup!$A$4:$A$18,0))</f>
        <v>0.012</v>
      </c>
      <c r="T4392" s="21" t="n">
        <f aca="false">ROUND(P4392*S4392,2)</f>
        <v>3</v>
      </c>
      <c r="U4392" s="21" t="n">
        <f aca="false">IF(T4392&lt;=10,1,IF(T4392&lt;=20,2,IF(T4392&lt;=30,3,IF(T4392&lt;=40,4,IF(T4392&lt;=50,5,IF(T4392&lt;=100,6,IF(T4392&lt;=250,7,8)))))))</f>
        <v>1</v>
      </c>
      <c r="V4392" s="21" t="n">
        <f aca="false">IF(AND(OR(Dashboard!$T$3="All",R4392=Dashboard!$T$3),OR(Dashboard!$T$4="All",D4392=Dashboard!$T$4)),1,0)</f>
        <v>1</v>
      </c>
      <c r="W4392" s="21" t="n">
        <f aca="false">IF(V4392=1,T4392+ROW()/10000000,0)</f>
        <v>3.0004392</v>
      </c>
    </row>
    <row r="4393" customFormat="false" ht="15" hidden="false" customHeight="false" outlineLevel="0" collapsed="false">
      <c r="A4393" s="0" t="n">
        <v>7383</v>
      </c>
      <c r="B4393" s="0" t="s">
        <v>10515</v>
      </c>
      <c r="C4393" s="0" t="n">
        <v>1</v>
      </c>
      <c r="D4393" s="0" t="s">
        <v>6924</v>
      </c>
      <c r="E4393" s="0" t="s">
        <v>10516</v>
      </c>
      <c r="F4393" s="0" t="s">
        <v>10511</v>
      </c>
      <c r="G4393" s="0" t="s">
        <v>10512</v>
      </c>
      <c r="H4393" s="0" t="s">
        <v>10517</v>
      </c>
      <c r="I4393" s="0" t="s">
        <v>2123</v>
      </c>
      <c r="J4393" s="0" t="s">
        <v>47</v>
      </c>
      <c r="K4393" s="0" t="s">
        <v>47</v>
      </c>
      <c r="L4393" s="0" t="s">
        <v>47</v>
      </c>
      <c r="M4393" s="0" t="s">
        <v>47</v>
      </c>
      <c r="N4393" s="0" t="n">
        <v>1</v>
      </c>
      <c r="O4393" s="0" t="n">
        <v>38</v>
      </c>
      <c r="P4393" s="0" t="n">
        <v>300</v>
      </c>
      <c r="Q4393" s="0" t="n">
        <v>2.6</v>
      </c>
      <c r="R4393" s="0" t="str">
        <f aca="false">INDEX(Lookup!$B$4:$B$18,MATCH(C4393,Lookup!$A$4:$A$18,0))</f>
        <v>India</v>
      </c>
      <c r="S4393" s="20" t="n">
        <f aca="false">INDEX(Lookup!$D$4:$D$18,MATCH(C4393,Lookup!$A$4:$A$18,0))</f>
        <v>0.012</v>
      </c>
      <c r="T4393" s="21" t="n">
        <f aca="false">ROUND(P4393*S4393,2)</f>
        <v>3.6</v>
      </c>
      <c r="U4393" s="21" t="n">
        <f aca="false">IF(T4393&lt;=10,1,IF(T4393&lt;=20,2,IF(T4393&lt;=30,3,IF(T4393&lt;=40,4,IF(T4393&lt;=50,5,IF(T4393&lt;=100,6,IF(T4393&lt;=250,7,8)))))))</f>
        <v>1</v>
      </c>
      <c r="V4393" s="21" t="n">
        <f aca="false">IF(AND(OR(Dashboard!$T$3="All",R4393=Dashboard!$T$3),OR(Dashboard!$T$4="All",D4393=Dashboard!$T$4)),1,0)</f>
        <v>1</v>
      </c>
      <c r="W4393" s="21" t="n">
        <f aca="false">IF(V4393=1,T4393+ROW()/10000000,0)</f>
        <v>3.6004393</v>
      </c>
    </row>
    <row r="4394" customFormat="false" ht="15" hidden="false" customHeight="false" outlineLevel="0" collapsed="false">
      <c r="A4394" s="0" t="n">
        <v>302793</v>
      </c>
      <c r="B4394" s="0" t="s">
        <v>10518</v>
      </c>
      <c r="C4394" s="0" t="n">
        <v>1</v>
      </c>
      <c r="D4394" s="0" t="s">
        <v>6924</v>
      </c>
      <c r="E4394" s="0" t="s">
        <v>10519</v>
      </c>
      <c r="F4394" s="0" t="s">
        <v>10511</v>
      </c>
      <c r="G4394" s="0" t="s">
        <v>10512</v>
      </c>
      <c r="H4394" s="0" t="s">
        <v>3243</v>
      </c>
      <c r="I4394" s="0" t="s">
        <v>2123</v>
      </c>
      <c r="J4394" s="0" t="s">
        <v>47</v>
      </c>
      <c r="K4394" s="0" t="s">
        <v>47</v>
      </c>
      <c r="L4394" s="0" t="s">
        <v>47</v>
      </c>
      <c r="M4394" s="0" t="s">
        <v>47</v>
      </c>
      <c r="N4394" s="0" t="n">
        <v>1</v>
      </c>
      <c r="O4394" s="0" t="n">
        <v>9</v>
      </c>
      <c r="P4394" s="0" t="n">
        <v>100</v>
      </c>
      <c r="Q4394" s="0" t="n">
        <v>2.8</v>
      </c>
      <c r="R4394" s="0" t="str">
        <f aca="false">INDEX(Lookup!$B$4:$B$18,MATCH(C4394,Lookup!$A$4:$A$18,0))</f>
        <v>India</v>
      </c>
      <c r="S4394" s="20" t="n">
        <f aca="false">INDEX(Lookup!$D$4:$D$18,MATCH(C4394,Lookup!$A$4:$A$18,0))</f>
        <v>0.012</v>
      </c>
      <c r="T4394" s="21" t="n">
        <f aca="false">ROUND(P4394*S4394,2)</f>
        <v>1.2</v>
      </c>
      <c r="U4394" s="21" t="n">
        <f aca="false">IF(T4394&lt;=10,1,IF(T4394&lt;=20,2,IF(T4394&lt;=30,3,IF(T4394&lt;=40,4,IF(T4394&lt;=50,5,IF(T4394&lt;=100,6,IF(T4394&lt;=250,7,8)))))))</f>
        <v>1</v>
      </c>
      <c r="V4394" s="21" t="n">
        <f aca="false">IF(AND(OR(Dashboard!$T$3="All",R4394=Dashboard!$T$3),OR(Dashboard!$T$4="All",D4394=Dashboard!$T$4)),1,0)</f>
        <v>1</v>
      </c>
      <c r="W4394" s="21" t="n">
        <f aca="false">IF(V4394=1,T4394+ROW()/10000000,0)</f>
        <v>1.2004394</v>
      </c>
    </row>
    <row r="4395" customFormat="false" ht="15" hidden="false" customHeight="false" outlineLevel="0" collapsed="false">
      <c r="A4395" s="0" t="n">
        <v>9993</v>
      </c>
      <c r="B4395" s="0" t="s">
        <v>6997</v>
      </c>
      <c r="C4395" s="0" t="n">
        <v>1</v>
      </c>
      <c r="D4395" s="0" t="s">
        <v>6924</v>
      </c>
      <c r="E4395" s="0" t="s">
        <v>10520</v>
      </c>
      <c r="F4395" s="0" t="s">
        <v>10511</v>
      </c>
      <c r="G4395" s="0" t="s">
        <v>10512</v>
      </c>
      <c r="H4395" s="0" t="s">
        <v>7001</v>
      </c>
      <c r="I4395" s="0" t="s">
        <v>2123</v>
      </c>
      <c r="J4395" s="0" t="s">
        <v>47</v>
      </c>
      <c r="K4395" s="0" t="s">
        <v>47</v>
      </c>
      <c r="L4395" s="0" t="s">
        <v>47</v>
      </c>
      <c r="M4395" s="0" t="s">
        <v>47</v>
      </c>
      <c r="N4395" s="0" t="n">
        <v>1</v>
      </c>
      <c r="O4395" s="0" t="n">
        <v>16</v>
      </c>
      <c r="P4395" s="0" t="n">
        <v>300</v>
      </c>
      <c r="Q4395" s="0" t="n">
        <v>2.7</v>
      </c>
      <c r="R4395" s="0" t="str">
        <f aca="false">INDEX(Lookup!$B$4:$B$18,MATCH(C4395,Lookup!$A$4:$A$18,0))</f>
        <v>India</v>
      </c>
      <c r="S4395" s="20" t="n">
        <f aca="false">INDEX(Lookup!$D$4:$D$18,MATCH(C4395,Lookup!$A$4:$A$18,0))</f>
        <v>0.012</v>
      </c>
      <c r="T4395" s="21" t="n">
        <f aca="false">ROUND(P4395*S4395,2)</f>
        <v>3.6</v>
      </c>
      <c r="U4395" s="21" t="n">
        <f aca="false">IF(T4395&lt;=10,1,IF(T4395&lt;=20,2,IF(T4395&lt;=30,3,IF(T4395&lt;=40,4,IF(T4395&lt;=50,5,IF(T4395&lt;=100,6,IF(T4395&lt;=250,7,8)))))))</f>
        <v>1</v>
      </c>
      <c r="V4395" s="21" t="n">
        <f aca="false">IF(AND(OR(Dashboard!$T$3="All",R4395=Dashboard!$T$3),OR(Dashboard!$T$4="All",D4395=Dashboard!$T$4)),1,0)</f>
        <v>1</v>
      </c>
      <c r="W4395" s="21" t="n">
        <f aca="false">IF(V4395=1,T4395+ROW()/10000000,0)</f>
        <v>3.6004395</v>
      </c>
    </row>
    <row r="4396" customFormat="false" ht="15" hidden="false" customHeight="false" outlineLevel="0" collapsed="false">
      <c r="A4396" s="0" t="n">
        <v>9985</v>
      </c>
      <c r="B4396" s="0" t="s">
        <v>10521</v>
      </c>
      <c r="C4396" s="0" t="n">
        <v>1</v>
      </c>
      <c r="D4396" s="0" t="s">
        <v>6924</v>
      </c>
      <c r="E4396" s="0" t="s">
        <v>10522</v>
      </c>
      <c r="F4396" s="0" t="s">
        <v>10511</v>
      </c>
      <c r="G4396" s="0" t="s">
        <v>10512</v>
      </c>
      <c r="H4396" s="0" t="s">
        <v>3243</v>
      </c>
      <c r="I4396" s="0" t="s">
        <v>2123</v>
      </c>
      <c r="J4396" s="0" t="s">
        <v>47</v>
      </c>
      <c r="K4396" s="0" t="s">
        <v>47</v>
      </c>
      <c r="L4396" s="0" t="s">
        <v>47</v>
      </c>
      <c r="M4396" s="0" t="s">
        <v>47</v>
      </c>
      <c r="N4396" s="0" t="n">
        <v>1</v>
      </c>
      <c r="O4396" s="0" t="n">
        <v>7</v>
      </c>
      <c r="P4396" s="0" t="n">
        <v>150</v>
      </c>
      <c r="Q4396" s="0" t="n">
        <v>2.9</v>
      </c>
      <c r="R4396" s="0" t="str">
        <f aca="false">INDEX(Lookup!$B$4:$B$18,MATCH(C4396,Lookup!$A$4:$A$18,0))</f>
        <v>India</v>
      </c>
      <c r="S4396" s="20" t="n">
        <f aca="false">INDEX(Lookup!$D$4:$D$18,MATCH(C4396,Lookup!$A$4:$A$18,0))</f>
        <v>0.012</v>
      </c>
      <c r="T4396" s="21" t="n">
        <f aca="false">ROUND(P4396*S4396,2)</f>
        <v>1.8</v>
      </c>
      <c r="U4396" s="21" t="n">
        <f aca="false">IF(T4396&lt;=10,1,IF(T4396&lt;=20,2,IF(T4396&lt;=30,3,IF(T4396&lt;=40,4,IF(T4396&lt;=50,5,IF(T4396&lt;=100,6,IF(T4396&lt;=250,7,8)))))))</f>
        <v>1</v>
      </c>
      <c r="V4396" s="21" t="n">
        <f aca="false">IF(AND(OR(Dashboard!$T$3="All",R4396=Dashboard!$T$3),OR(Dashboard!$T$4="All",D4396=Dashboard!$T$4)),1,0)</f>
        <v>1</v>
      </c>
      <c r="W4396" s="21" t="n">
        <f aca="false">IF(V4396=1,T4396+ROW()/10000000,0)</f>
        <v>1.8004396</v>
      </c>
    </row>
    <row r="4397" customFormat="false" ht="15" hidden="false" customHeight="false" outlineLevel="0" collapsed="false">
      <c r="A4397" s="0" t="n">
        <v>18138461</v>
      </c>
      <c r="B4397" s="0" t="s">
        <v>10523</v>
      </c>
      <c r="C4397" s="0" t="n">
        <v>1</v>
      </c>
      <c r="D4397" s="0" t="s">
        <v>6924</v>
      </c>
      <c r="E4397" s="0" t="s">
        <v>10524</v>
      </c>
      <c r="F4397" s="0" t="s">
        <v>10511</v>
      </c>
      <c r="G4397" s="0" t="s">
        <v>10512</v>
      </c>
      <c r="H4397" s="0" t="s">
        <v>2050</v>
      </c>
      <c r="I4397" s="0" t="s">
        <v>2123</v>
      </c>
      <c r="J4397" s="0" t="s">
        <v>47</v>
      </c>
      <c r="K4397" s="0" t="s">
        <v>46</v>
      </c>
      <c r="L4397" s="0" t="s">
        <v>47</v>
      </c>
      <c r="M4397" s="0" t="s">
        <v>47</v>
      </c>
      <c r="N4397" s="0" t="n">
        <v>1</v>
      </c>
      <c r="O4397" s="0" t="n">
        <v>41</v>
      </c>
      <c r="P4397" s="0" t="n">
        <v>200</v>
      </c>
      <c r="Q4397" s="0" t="n">
        <v>3.4</v>
      </c>
      <c r="R4397" s="0" t="str">
        <f aca="false">INDEX(Lookup!$B$4:$B$18,MATCH(C4397,Lookup!$A$4:$A$18,0))</f>
        <v>India</v>
      </c>
      <c r="S4397" s="20" t="n">
        <f aca="false">INDEX(Lookup!$D$4:$D$18,MATCH(C4397,Lookup!$A$4:$A$18,0))</f>
        <v>0.012</v>
      </c>
      <c r="T4397" s="21" t="n">
        <f aca="false">ROUND(P4397*S4397,2)</f>
        <v>2.4</v>
      </c>
      <c r="U4397" s="21" t="n">
        <f aca="false">IF(T4397&lt;=10,1,IF(T4397&lt;=20,2,IF(T4397&lt;=30,3,IF(T4397&lt;=40,4,IF(T4397&lt;=50,5,IF(T4397&lt;=100,6,IF(T4397&lt;=250,7,8)))))))</f>
        <v>1</v>
      </c>
      <c r="V4397" s="21" t="n">
        <f aca="false">IF(AND(OR(Dashboard!$T$3="All",R4397=Dashboard!$T$3),OR(Dashboard!$T$4="All",D4397=Dashboard!$T$4)),1,0)</f>
        <v>1</v>
      </c>
      <c r="W4397" s="21" t="n">
        <f aca="false">IF(V4397=1,T4397+ROW()/10000000,0)</f>
        <v>2.4004397</v>
      </c>
    </row>
    <row r="4398" customFormat="false" ht="15" hidden="false" customHeight="false" outlineLevel="0" collapsed="false">
      <c r="A4398" s="0" t="n">
        <v>306957</v>
      </c>
      <c r="B4398" s="0" t="s">
        <v>10525</v>
      </c>
      <c r="C4398" s="0" t="n">
        <v>1</v>
      </c>
      <c r="D4398" s="0" t="s">
        <v>6924</v>
      </c>
      <c r="E4398" s="0" t="s">
        <v>10526</v>
      </c>
      <c r="F4398" s="0" t="s">
        <v>10511</v>
      </c>
      <c r="G4398" s="0" t="s">
        <v>10512</v>
      </c>
      <c r="H4398" s="0" t="s">
        <v>2662</v>
      </c>
      <c r="I4398" s="0" t="s">
        <v>2123</v>
      </c>
      <c r="J4398" s="0" t="s">
        <v>47</v>
      </c>
      <c r="K4398" s="0" t="s">
        <v>46</v>
      </c>
      <c r="L4398" s="0" t="s">
        <v>47</v>
      </c>
      <c r="M4398" s="0" t="s">
        <v>47</v>
      </c>
      <c r="N4398" s="0" t="n">
        <v>2</v>
      </c>
      <c r="O4398" s="0" t="n">
        <v>58</v>
      </c>
      <c r="P4398" s="0" t="n">
        <v>550</v>
      </c>
      <c r="Q4398" s="0" t="n">
        <v>2.6</v>
      </c>
      <c r="R4398" s="0" t="str">
        <f aca="false">INDEX(Lookup!$B$4:$B$18,MATCH(C4398,Lookup!$A$4:$A$18,0))</f>
        <v>India</v>
      </c>
      <c r="S4398" s="20" t="n">
        <f aca="false">INDEX(Lookup!$D$4:$D$18,MATCH(C4398,Lookup!$A$4:$A$18,0))</f>
        <v>0.012</v>
      </c>
      <c r="T4398" s="21" t="n">
        <f aca="false">ROUND(P4398*S4398,2)</f>
        <v>6.6</v>
      </c>
      <c r="U4398" s="21" t="n">
        <f aca="false">IF(T4398&lt;=10,1,IF(T4398&lt;=20,2,IF(T4398&lt;=30,3,IF(T4398&lt;=40,4,IF(T4398&lt;=50,5,IF(T4398&lt;=100,6,IF(T4398&lt;=250,7,8)))))))</f>
        <v>1</v>
      </c>
      <c r="V4398" s="21" t="n">
        <f aca="false">IF(AND(OR(Dashboard!$T$3="All",R4398=Dashboard!$T$3),OR(Dashboard!$T$4="All",D4398=Dashboard!$T$4)),1,0)</f>
        <v>1</v>
      </c>
      <c r="W4398" s="21" t="n">
        <f aca="false">IF(V4398=1,T4398+ROW()/10000000,0)</f>
        <v>6.6004398</v>
      </c>
    </row>
    <row r="4399" customFormat="false" ht="15" hidden="false" customHeight="false" outlineLevel="0" collapsed="false">
      <c r="A4399" s="0" t="n">
        <v>7590</v>
      </c>
      <c r="B4399" s="0" t="s">
        <v>10527</v>
      </c>
      <c r="C4399" s="0" t="n">
        <v>1</v>
      </c>
      <c r="D4399" s="0" t="s">
        <v>6924</v>
      </c>
      <c r="E4399" s="0" t="s">
        <v>10528</v>
      </c>
      <c r="F4399" s="0" t="s">
        <v>10511</v>
      </c>
      <c r="G4399" s="0" t="s">
        <v>10512</v>
      </c>
      <c r="H4399" s="0" t="s">
        <v>3243</v>
      </c>
      <c r="I4399" s="0" t="s">
        <v>2123</v>
      </c>
      <c r="J4399" s="0" t="s">
        <v>47</v>
      </c>
      <c r="K4399" s="0" t="s">
        <v>47</v>
      </c>
      <c r="L4399" s="0" t="s">
        <v>47</v>
      </c>
      <c r="M4399" s="0" t="s">
        <v>47</v>
      </c>
      <c r="N4399" s="0" t="n">
        <v>1</v>
      </c>
      <c r="O4399" s="0" t="n">
        <v>4</v>
      </c>
      <c r="P4399" s="0" t="n">
        <v>200</v>
      </c>
      <c r="Q4399" s="0" t="n">
        <v>2.9</v>
      </c>
      <c r="R4399" s="0" t="str">
        <f aca="false">INDEX(Lookup!$B$4:$B$18,MATCH(C4399,Lookup!$A$4:$A$18,0))</f>
        <v>India</v>
      </c>
      <c r="S4399" s="20" t="n">
        <f aca="false">INDEX(Lookup!$D$4:$D$18,MATCH(C4399,Lookup!$A$4:$A$18,0))</f>
        <v>0.012</v>
      </c>
      <c r="T4399" s="21" t="n">
        <f aca="false">ROUND(P4399*S4399,2)</f>
        <v>2.4</v>
      </c>
      <c r="U4399" s="21" t="n">
        <f aca="false">IF(T4399&lt;=10,1,IF(T4399&lt;=20,2,IF(T4399&lt;=30,3,IF(T4399&lt;=40,4,IF(T4399&lt;=50,5,IF(T4399&lt;=100,6,IF(T4399&lt;=250,7,8)))))))</f>
        <v>1</v>
      </c>
      <c r="V4399" s="21" t="n">
        <f aca="false">IF(AND(OR(Dashboard!$T$3="All",R4399=Dashboard!$T$3),OR(Dashboard!$T$4="All",D4399=Dashboard!$T$4)),1,0)</f>
        <v>1</v>
      </c>
      <c r="W4399" s="21" t="n">
        <f aca="false">IF(V4399=1,T4399+ROW()/10000000,0)</f>
        <v>2.4004399</v>
      </c>
    </row>
    <row r="4400" customFormat="false" ht="15" hidden="false" customHeight="false" outlineLevel="0" collapsed="false">
      <c r="A4400" s="0" t="n">
        <v>9620</v>
      </c>
      <c r="B4400" s="0" t="s">
        <v>3113</v>
      </c>
      <c r="C4400" s="0" t="n">
        <v>1</v>
      </c>
      <c r="D4400" s="0" t="s">
        <v>6924</v>
      </c>
      <c r="E4400" s="0" t="s">
        <v>10529</v>
      </c>
      <c r="F4400" s="0" t="s">
        <v>10511</v>
      </c>
      <c r="G4400" s="0" t="s">
        <v>10512</v>
      </c>
      <c r="H4400" s="0" t="s">
        <v>153</v>
      </c>
      <c r="I4400" s="0" t="s">
        <v>2123</v>
      </c>
      <c r="J4400" s="0" t="s">
        <v>47</v>
      </c>
      <c r="K4400" s="0" t="s">
        <v>46</v>
      </c>
      <c r="L4400" s="0" t="s">
        <v>47</v>
      </c>
      <c r="M4400" s="0" t="s">
        <v>47</v>
      </c>
      <c r="N4400" s="0" t="n">
        <v>1</v>
      </c>
      <c r="O4400" s="0" t="n">
        <v>33</v>
      </c>
      <c r="P4400" s="0" t="n">
        <v>450</v>
      </c>
      <c r="Q4400" s="0" t="n">
        <v>2.9</v>
      </c>
      <c r="R4400" s="0" t="str">
        <f aca="false">INDEX(Lookup!$B$4:$B$18,MATCH(C4400,Lookup!$A$4:$A$18,0))</f>
        <v>India</v>
      </c>
      <c r="S4400" s="20" t="n">
        <f aca="false">INDEX(Lookup!$D$4:$D$18,MATCH(C4400,Lookup!$A$4:$A$18,0))</f>
        <v>0.012</v>
      </c>
      <c r="T4400" s="21" t="n">
        <f aca="false">ROUND(P4400*S4400,2)</f>
        <v>5.4</v>
      </c>
      <c r="U4400" s="21" t="n">
        <f aca="false">IF(T4400&lt;=10,1,IF(T4400&lt;=20,2,IF(T4400&lt;=30,3,IF(T4400&lt;=40,4,IF(T4400&lt;=50,5,IF(T4400&lt;=100,6,IF(T4400&lt;=250,7,8)))))))</f>
        <v>1</v>
      </c>
      <c r="V4400" s="21" t="n">
        <f aca="false">IF(AND(OR(Dashboard!$T$3="All",R4400=Dashboard!$T$3),OR(Dashboard!$T$4="All",D4400=Dashboard!$T$4)),1,0)</f>
        <v>1</v>
      </c>
      <c r="W4400" s="21" t="n">
        <f aca="false">IF(V4400=1,T4400+ROW()/10000000,0)</f>
        <v>5.40044</v>
      </c>
    </row>
    <row r="4401" customFormat="false" ht="15" hidden="false" customHeight="false" outlineLevel="0" collapsed="false">
      <c r="A4401" s="0" t="n">
        <v>302884</v>
      </c>
      <c r="B4401" s="0" t="s">
        <v>10530</v>
      </c>
      <c r="C4401" s="0" t="n">
        <v>1</v>
      </c>
      <c r="D4401" s="0" t="s">
        <v>6924</v>
      </c>
      <c r="E4401" s="0" t="s">
        <v>10531</v>
      </c>
      <c r="F4401" s="0" t="s">
        <v>10511</v>
      </c>
      <c r="G4401" s="0" t="s">
        <v>10512</v>
      </c>
      <c r="H4401" s="0" t="s">
        <v>3942</v>
      </c>
      <c r="I4401" s="0" t="s">
        <v>2123</v>
      </c>
      <c r="J4401" s="0" t="s">
        <v>47</v>
      </c>
      <c r="K4401" s="0" t="s">
        <v>46</v>
      </c>
      <c r="L4401" s="0" t="s">
        <v>47</v>
      </c>
      <c r="M4401" s="0" t="s">
        <v>47</v>
      </c>
      <c r="N4401" s="0" t="n">
        <v>1</v>
      </c>
      <c r="O4401" s="0" t="n">
        <v>28</v>
      </c>
      <c r="P4401" s="0" t="n">
        <v>200</v>
      </c>
      <c r="Q4401" s="0" t="n">
        <v>3.1</v>
      </c>
      <c r="R4401" s="0" t="str">
        <f aca="false">INDEX(Lookup!$B$4:$B$18,MATCH(C4401,Lookup!$A$4:$A$18,0))</f>
        <v>India</v>
      </c>
      <c r="S4401" s="20" t="n">
        <f aca="false">INDEX(Lookup!$D$4:$D$18,MATCH(C4401,Lookup!$A$4:$A$18,0))</f>
        <v>0.012</v>
      </c>
      <c r="T4401" s="21" t="n">
        <f aca="false">ROUND(P4401*S4401,2)</f>
        <v>2.4</v>
      </c>
      <c r="U4401" s="21" t="n">
        <f aca="false">IF(T4401&lt;=10,1,IF(T4401&lt;=20,2,IF(T4401&lt;=30,3,IF(T4401&lt;=40,4,IF(T4401&lt;=50,5,IF(T4401&lt;=100,6,IF(T4401&lt;=250,7,8)))))))</f>
        <v>1</v>
      </c>
      <c r="V4401" s="21" t="n">
        <f aca="false">IF(AND(OR(Dashboard!$T$3="All",R4401=Dashboard!$T$3),OR(Dashboard!$T$4="All",D4401=Dashboard!$T$4)),1,0)</f>
        <v>1</v>
      </c>
      <c r="W4401" s="21" t="n">
        <f aca="false">IF(V4401=1,T4401+ROW()/10000000,0)</f>
        <v>2.4004401</v>
      </c>
    </row>
    <row r="4402" customFormat="false" ht="15" hidden="false" customHeight="false" outlineLevel="0" collapsed="false">
      <c r="A4402" s="0" t="n">
        <v>309238</v>
      </c>
      <c r="B4402" s="0" t="s">
        <v>10532</v>
      </c>
      <c r="C4402" s="0" t="n">
        <v>1</v>
      </c>
      <c r="D4402" s="0" t="s">
        <v>6924</v>
      </c>
      <c r="E4402" s="0" t="s">
        <v>10533</v>
      </c>
      <c r="F4402" s="0" t="s">
        <v>10511</v>
      </c>
      <c r="G4402" s="0" t="s">
        <v>10512</v>
      </c>
      <c r="H4402" s="0" t="s">
        <v>2349</v>
      </c>
      <c r="I4402" s="0" t="s">
        <v>2123</v>
      </c>
      <c r="J4402" s="0" t="s">
        <v>47</v>
      </c>
      <c r="K4402" s="0" t="s">
        <v>47</v>
      </c>
      <c r="L4402" s="0" t="s">
        <v>47</v>
      </c>
      <c r="M4402" s="0" t="s">
        <v>47</v>
      </c>
      <c r="N4402" s="0" t="n">
        <v>1</v>
      </c>
      <c r="O4402" s="0" t="n">
        <v>100</v>
      </c>
      <c r="P4402" s="0" t="n">
        <v>200</v>
      </c>
      <c r="Q4402" s="0" t="n">
        <v>3.1</v>
      </c>
      <c r="R4402" s="0" t="str">
        <f aca="false">INDEX(Lookup!$B$4:$B$18,MATCH(C4402,Lookup!$A$4:$A$18,0))</f>
        <v>India</v>
      </c>
      <c r="S4402" s="20" t="n">
        <f aca="false">INDEX(Lookup!$D$4:$D$18,MATCH(C4402,Lookup!$A$4:$A$18,0))</f>
        <v>0.012</v>
      </c>
      <c r="T4402" s="21" t="n">
        <f aca="false">ROUND(P4402*S4402,2)</f>
        <v>2.4</v>
      </c>
      <c r="U4402" s="21" t="n">
        <f aca="false">IF(T4402&lt;=10,1,IF(T4402&lt;=20,2,IF(T4402&lt;=30,3,IF(T4402&lt;=40,4,IF(T4402&lt;=50,5,IF(T4402&lt;=100,6,IF(T4402&lt;=250,7,8)))))))</f>
        <v>1</v>
      </c>
      <c r="V4402" s="21" t="n">
        <f aca="false">IF(AND(OR(Dashboard!$T$3="All",R4402=Dashboard!$T$3),OR(Dashboard!$T$4="All",D4402=Dashboard!$T$4)),1,0)</f>
        <v>1</v>
      </c>
      <c r="W4402" s="21" t="n">
        <f aca="false">IF(V4402=1,T4402+ROW()/10000000,0)</f>
        <v>2.4004402</v>
      </c>
    </row>
    <row r="4403" customFormat="false" ht="15" hidden="false" customHeight="false" outlineLevel="0" collapsed="false">
      <c r="A4403" s="0" t="n">
        <v>309609</v>
      </c>
      <c r="B4403" s="0" t="s">
        <v>10534</v>
      </c>
      <c r="C4403" s="0" t="n">
        <v>1</v>
      </c>
      <c r="D4403" s="0" t="s">
        <v>6924</v>
      </c>
      <c r="E4403" s="0" t="s">
        <v>10535</v>
      </c>
      <c r="F4403" s="0" t="s">
        <v>10511</v>
      </c>
      <c r="G4403" s="0" t="s">
        <v>10512</v>
      </c>
      <c r="H4403" s="0" t="s">
        <v>2288</v>
      </c>
      <c r="I4403" s="0" t="s">
        <v>2123</v>
      </c>
      <c r="J4403" s="0" t="s">
        <v>47</v>
      </c>
      <c r="K4403" s="0" t="s">
        <v>47</v>
      </c>
      <c r="L4403" s="0" t="s">
        <v>47</v>
      </c>
      <c r="M4403" s="0" t="s">
        <v>47</v>
      </c>
      <c r="N4403" s="0" t="n">
        <v>2</v>
      </c>
      <c r="O4403" s="0" t="n">
        <v>22</v>
      </c>
      <c r="P4403" s="0" t="n">
        <v>550</v>
      </c>
      <c r="Q4403" s="0" t="n">
        <v>3.2</v>
      </c>
      <c r="R4403" s="0" t="str">
        <f aca="false">INDEX(Lookup!$B$4:$B$18,MATCH(C4403,Lookup!$A$4:$A$18,0))</f>
        <v>India</v>
      </c>
      <c r="S4403" s="20" t="n">
        <f aca="false">INDEX(Lookup!$D$4:$D$18,MATCH(C4403,Lookup!$A$4:$A$18,0))</f>
        <v>0.012</v>
      </c>
      <c r="T4403" s="21" t="n">
        <f aca="false">ROUND(P4403*S4403,2)</f>
        <v>6.6</v>
      </c>
      <c r="U4403" s="21" t="n">
        <f aca="false">IF(T4403&lt;=10,1,IF(T4403&lt;=20,2,IF(T4403&lt;=30,3,IF(T4403&lt;=40,4,IF(T4403&lt;=50,5,IF(T4403&lt;=100,6,IF(T4403&lt;=250,7,8)))))))</f>
        <v>1</v>
      </c>
      <c r="V4403" s="21" t="n">
        <f aca="false">IF(AND(OR(Dashboard!$T$3="All",R4403=Dashboard!$T$3),OR(Dashboard!$T$4="All",D4403=Dashboard!$T$4)),1,0)</f>
        <v>1</v>
      </c>
      <c r="W4403" s="21" t="n">
        <f aca="false">IF(V4403=1,T4403+ROW()/10000000,0)</f>
        <v>6.6004403</v>
      </c>
    </row>
    <row r="4404" customFormat="false" ht="15" hidden="false" customHeight="false" outlineLevel="0" collapsed="false">
      <c r="A4404" s="0" t="n">
        <v>18414477</v>
      </c>
      <c r="B4404" s="0" t="s">
        <v>5099</v>
      </c>
      <c r="C4404" s="0" t="n">
        <v>1</v>
      </c>
      <c r="D4404" s="0" t="s">
        <v>6924</v>
      </c>
      <c r="E4404" s="0" t="s">
        <v>10536</v>
      </c>
      <c r="F4404" s="0" t="s">
        <v>10511</v>
      </c>
      <c r="G4404" s="0" t="s">
        <v>10512</v>
      </c>
      <c r="H4404" s="0" t="s">
        <v>2185</v>
      </c>
      <c r="I4404" s="0" t="s">
        <v>2123</v>
      </c>
      <c r="J4404" s="0" t="s">
        <v>47</v>
      </c>
      <c r="K4404" s="0" t="s">
        <v>46</v>
      </c>
      <c r="L4404" s="0" t="s">
        <v>47</v>
      </c>
      <c r="M4404" s="0" t="s">
        <v>47</v>
      </c>
      <c r="N4404" s="0" t="n">
        <v>2</v>
      </c>
      <c r="O4404" s="0" t="n">
        <v>4</v>
      </c>
      <c r="P4404" s="0" t="n">
        <v>600</v>
      </c>
      <c r="Q4404" s="0" t="n">
        <v>3</v>
      </c>
      <c r="R4404" s="0" t="str">
        <f aca="false">INDEX(Lookup!$B$4:$B$18,MATCH(C4404,Lookup!$A$4:$A$18,0))</f>
        <v>India</v>
      </c>
      <c r="S4404" s="20" t="n">
        <f aca="false">INDEX(Lookup!$D$4:$D$18,MATCH(C4404,Lookup!$A$4:$A$18,0))</f>
        <v>0.012</v>
      </c>
      <c r="T4404" s="21" t="n">
        <f aca="false">ROUND(P4404*S4404,2)</f>
        <v>7.2</v>
      </c>
      <c r="U4404" s="21" t="n">
        <f aca="false">IF(T4404&lt;=10,1,IF(T4404&lt;=20,2,IF(T4404&lt;=30,3,IF(T4404&lt;=40,4,IF(T4404&lt;=50,5,IF(T4404&lt;=100,6,IF(T4404&lt;=250,7,8)))))))</f>
        <v>1</v>
      </c>
      <c r="V4404" s="21" t="n">
        <f aca="false">IF(AND(OR(Dashboard!$T$3="All",R4404=Dashboard!$T$3),OR(Dashboard!$T$4="All",D4404=Dashboard!$T$4)),1,0)</f>
        <v>1</v>
      </c>
      <c r="W4404" s="21" t="n">
        <f aca="false">IF(V4404=1,T4404+ROW()/10000000,0)</f>
        <v>7.2004404</v>
      </c>
    </row>
    <row r="4405" customFormat="false" ht="15" hidden="false" customHeight="false" outlineLevel="0" collapsed="false">
      <c r="A4405" s="0" t="n">
        <v>9992</v>
      </c>
      <c r="B4405" s="0" t="s">
        <v>10537</v>
      </c>
      <c r="C4405" s="0" t="n">
        <v>1</v>
      </c>
      <c r="D4405" s="0" t="s">
        <v>6924</v>
      </c>
      <c r="E4405" s="0" t="s">
        <v>10538</v>
      </c>
      <c r="F4405" s="0" t="s">
        <v>10511</v>
      </c>
      <c r="G4405" s="0" t="s">
        <v>10512</v>
      </c>
      <c r="H4405" s="0" t="s">
        <v>2128</v>
      </c>
      <c r="I4405" s="0" t="s">
        <v>2123</v>
      </c>
      <c r="J4405" s="0" t="s">
        <v>47</v>
      </c>
      <c r="K4405" s="0" t="s">
        <v>47</v>
      </c>
      <c r="L4405" s="0" t="s">
        <v>47</v>
      </c>
      <c r="M4405" s="0" t="s">
        <v>47</v>
      </c>
      <c r="N4405" s="0" t="n">
        <v>1</v>
      </c>
      <c r="O4405" s="0" t="n">
        <v>14</v>
      </c>
      <c r="P4405" s="0" t="n">
        <v>400</v>
      </c>
      <c r="Q4405" s="0" t="n">
        <v>2.9</v>
      </c>
      <c r="R4405" s="0" t="str">
        <f aca="false">INDEX(Lookup!$B$4:$B$18,MATCH(C4405,Lookup!$A$4:$A$18,0))</f>
        <v>India</v>
      </c>
      <c r="S4405" s="20" t="n">
        <f aca="false">INDEX(Lookup!$D$4:$D$18,MATCH(C4405,Lookup!$A$4:$A$18,0))</f>
        <v>0.012</v>
      </c>
      <c r="T4405" s="21" t="n">
        <f aca="false">ROUND(P4405*S4405,2)</f>
        <v>4.8</v>
      </c>
      <c r="U4405" s="21" t="n">
        <f aca="false">IF(T4405&lt;=10,1,IF(T4405&lt;=20,2,IF(T4405&lt;=30,3,IF(T4405&lt;=40,4,IF(T4405&lt;=50,5,IF(T4405&lt;=100,6,IF(T4405&lt;=250,7,8)))))))</f>
        <v>1</v>
      </c>
      <c r="V4405" s="21" t="n">
        <f aca="false">IF(AND(OR(Dashboard!$T$3="All",R4405=Dashboard!$T$3),OR(Dashboard!$T$4="All",D4405=Dashboard!$T$4)),1,0)</f>
        <v>1</v>
      </c>
      <c r="W4405" s="21" t="n">
        <f aca="false">IF(V4405=1,T4405+ROW()/10000000,0)</f>
        <v>4.8004405</v>
      </c>
    </row>
    <row r="4406" customFormat="false" ht="15" hidden="false" customHeight="false" outlineLevel="0" collapsed="false">
      <c r="A4406" s="0" t="n">
        <v>18224572</v>
      </c>
      <c r="B4406" s="0" t="s">
        <v>10539</v>
      </c>
      <c r="C4406" s="0" t="n">
        <v>1</v>
      </c>
      <c r="D4406" s="0" t="s">
        <v>6924</v>
      </c>
      <c r="E4406" s="0" t="s">
        <v>10540</v>
      </c>
      <c r="F4406" s="0" t="s">
        <v>10511</v>
      </c>
      <c r="G4406" s="0" t="s">
        <v>10512</v>
      </c>
      <c r="H4406" s="0" t="s">
        <v>402</v>
      </c>
      <c r="I4406" s="0" t="s">
        <v>2123</v>
      </c>
      <c r="J4406" s="0" t="s">
        <v>47</v>
      </c>
      <c r="K4406" s="0" t="s">
        <v>46</v>
      </c>
      <c r="L4406" s="0" t="s">
        <v>47</v>
      </c>
      <c r="M4406" s="0" t="s">
        <v>47</v>
      </c>
      <c r="N4406" s="0" t="n">
        <v>1</v>
      </c>
      <c r="O4406" s="0" t="n">
        <v>13</v>
      </c>
      <c r="P4406" s="0" t="n">
        <v>250</v>
      </c>
      <c r="Q4406" s="0" t="n">
        <v>2.5</v>
      </c>
      <c r="R4406" s="0" t="str">
        <f aca="false">INDEX(Lookup!$B$4:$B$18,MATCH(C4406,Lookup!$A$4:$A$18,0))</f>
        <v>India</v>
      </c>
      <c r="S4406" s="20" t="n">
        <f aca="false">INDEX(Lookup!$D$4:$D$18,MATCH(C4406,Lookup!$A$4:$A$18,0))</f>
        <v>0.012</v>
      </c>
      <c r="T4406" s="21" t="n">
        <f aca="false">ROUND(P4406*S4406,2)</f>
        <v>3</v>
      </c>
      <c r="U4406" s="21" t="n">
        <f aca="false">IF(T4406&lt;=10,1,IF(T4406&lt;=20,2,IF(T4406&lt;=30,3,IF(T4406&lt;=40,4,IF(T4406&lt;=50,5,IF(T4406&lt;=100,6,IF(T4406&lt;=250,7,8)))))))</f>
        <v>1</v>
      </c>
      <c r="V4406" s="21" t="n">
        <f aca="false">IF(AND(OR(Dashboard!$T$3="All",R4406=Dashboard!$T$3),OR(Dashboard!$T$4="All",D4406=Dashboard!$T$4)),1,0)</f>
        <v>1</v>
      </c>
      <c r="W4406" s="21" t="n">
        <f aca="false">IF(V4406=1,T4406+ROW()/10000000,0)</f>
        <v>3.0004406</v>
      </c>
    </row>
    <row r="4407" customFormat="false" ht="15" hidden="false" customHeight="false" outlineLevel="0" collapsed="false">
      <c r="A4407" s="0" t="n">
        <v>312594</v>
      </c>
      <c r="B4407" s="0" t="s">
        <v>10541</v>
      </c>
      <c r="C4407" s="0" t="n">
        <v>1</v>
      </c>
      <c r="D4407" s="0" t="s">
        <v>6924</v>
      </c>
      <c r="E4407" s="0" t="s">
        <v>10542</v>
      </c>
      <c r="F4407" s="0" t="s">
        <v>10511</v>
      </c>
      <c r="G4407" s="0" t="s">
        <v>10512</v>
      </c>
      <c r="H4407" s="0" t="s">
        <v>2868</v>
      </c>
      <c r="I4407" s="0" t="s">
        <v>2123</v>
      </c>
      <c r="J4407" s="0" t="s">
        <v>47</v>
      </c>
      <c r="K4407" s="0" t="s">
        <v>47</v>
      </c>
      <c r="L4407" s="0" t="s">
        <v>47</v>
      </c>
      <c r="M4407" s="0" t="s">
        <v>47</v>
      </c>
      <c r="N4407" s="0" t="n">
        <v>2</v>
      </c>
      <c r="O4407" s="0" t="n">
        <v>8</v>
      </c>
      <c r="P4407" s="0" t="n">
        <v>600</v>
      </c>
      <c r="Q4407" s="0" t="n">
        <v>2.8</v>
      </c>
      <c r="R4407" s="0" t="str">
        <f aca="false">INDEX(Lookup!$B$4:$B$18,MATCH(C4407,Lookup!$A$4:$A$18,0))</f>
        <v>India</v>
      </c>
      <c r="S4407" s="20" t="n">
        <f aca="false">INDEX(Lookup!$D$4:$D$18,MATCH(C4407,Lookup!$A$4:$A$18,0))</f>
        <v>0.012</v>
      </c>
      <c r="T4407" s="21" t="n">
        <f aca="false">ROUND(P4407*S4407,2)</f>
        <v>7.2</v>
      </c>
      <c r="U4407" s="21" t="n">
        <f aca="false">IF(T4407&lt;=10,1,IF(T4407&lt;=20,2,IF(T4407&lt;=30,3,IF(T4407&lt;=40,4,IF(T4407&lt;=50,5,IF(T4407&lt;=100,6,IF(T4407&lt;=250,7,8)))))))</f>
        <v>1</v>
      </c>
      <c r="V4407" s="21" t="n">
        <f aca="false">IF(AND(OR(Dashboard!$T$3="All",R4407=Dashboard!$T$3),OR(Dashboard!$T$4="All",D4407=Dashboard!$T$4)),1,0)</f>
        <v>1</v>
      </c>
      <c r="W4407" s="21" t="n">
        <f aca="false">IF(V4407=1,T4407+ROW()/10000000,0)</f>
        <v>7.2004407</v>
      </c>
    </row>
    <row r="4408" customFormat="false" ht="15" hidden="false" customHeight="false" outlineLevel="0" collapsed="false">
      <c r="A4408" s="0" t="n">
        <v>312728</v>
      </c>
      <c r="B4408" s="0" t="s">
        <v>3154</v>
      </c>
      <c r="C4408" s="0" t="n">
        <v>1</v>
      </c>
      <c r="D4408" s="0" t="s">
        <v>6924</v>
      </c>
      <c r="E4408" s="0" t="s">
        <v>10543</v>
      </c>
      <c r="F4408" s="0" t="s">
        <v>10511</v>
      </c>
      <c r="G4408" s="0" t="s">
        <v>10512</v>
      </c>
      <c r="H4408" s="0" t="s">
        <v>3015</v>
      </c>
      <c r="I4408" s="0" t="s">
        <v>2123</v>
      </c>
      <c r="J4408" s="0" t="s">
        <v>47</v>
      </c>
      <c r="K4408" s="0" t="s">
        <v>46</v>
      </c>
      <c r="L4408" s="0" t="s">
        <v>47</v>
      </c>
      <c r="M4408" s="0" t="s">
        <v>47</v>
      </c>
      <c r="N4408" s="0" t="n">
        <v>1</v>
      </c>
      <c r="O4408" s="0" t="n">
        <v>17</v>
      </c>
      <c r="P4408" s="0" t="n">
        <v>400</v>
      </c>
      <c r="Q4408" s="0" t="n">
        <v>3.2</v>
      </c>
      <c r="R4408" s="0" t="str">
        <f aca="false">INDEX(Lookup!$B$4:$B$18,MATCH(C4408,Lookup!$A$4:$A$18,0))</f>
        <v>India</v>
      </c>
      <c r="S4408" s="20" t="n">
        <f aca="false">INDEX(Lookup!$D$4:$D$18,MATCH(C4408,Lookup!$A$4:$A$18,0))</f>
        <v>0.012</v>
      </c>
      <c r="T4408" s="21" t="n">
        <f aca="false">ROUND(P4408*S4408,2)</f>
        <v>4.8</v>
      </c>
      <c r="U4408" s="21" t="n">
        <f aca="false">IF(T4408&lt;=10,1,IF(T4408&lt;=20,2,IF(T4408&lt;=30,3,IF(T4408&lt;=40,4,IF(T4408&lt;=50,5,IF(T4408&lt;=100,6,IF(T4408&lt;=250,7,8)))))))</f>
        <v>1</v>
      </c>
      <c r="V4408" s="21" t="n">
        <f aca="false">IF(AND(OR(Dashboard!$T$3="All",R4408=Dashboard!$T$3),OR(Dashboard!$T$4="All",D4408=Dashboard!$T$4)),1,0)</f>
        <v>1</v>
      </c>
      <c r="W4408" s="21" t="n">
        <f aca="false">IF(V4408=1,T4408+ROW()/10000000,0)</f>
        <v>4.8004408</v>
      </c>
    </row>
    <row r="4409" customFormat="false" ht="15" hidden="false" customHeight="false" outlineLevel="0" collapsed="false">
      <c r="A4409" s="0" t="n">
        <v>18025133</v>
      </c>
      <c r="B4409" s="0" t="s">
        <v>10544</v>
      </c>
      <c r="C4409" s="0" t="n">
        <v>1</v>
      </c>
      <c r="D4409" s="0" t="s">
        <v>6924</v>
      </c>
      <c r="E4409" s="0" t="s">
        <v>10545</v>
      </c>
      <c r="F4409" s="0" t="s">
        <v>10511</v>
      </c>
      <c r="G4409" s="0" t="s">
        <v>10512</v>
      </c>
      <c r="H4409" s="0" t="s">
        <v>3015</v>
      </c>
      <c r="I4409" s="0" t="s">
        <v>2123</v>
      </c>
      <c r="J4409" s="0" t="s">
        <v>47</v>
      </c>
      <c r="K4409" s="0" t="s">
        <v>47</v>
      </c>
      <c r="L4409" s="0" t="s">
        <v>47</v>
      </c>
      <c r="M4409" s="0" t="s">
        <v>47</v>
      </c>
      <c r="N4409" s="0" t="n">
        <v>1</v>
      </c>
      <c r="O4409" s="0" t="n">
        <v>8</v>
      </c>
      <c r="P4409" s="0" t="n">
        <v>200</v>
      </c>
      <c r="Q4409" s="0" t="n">
        <v>3.2</v>
      </c>
      <c r="R4409" s="0" t="str">
        <f aca="false">INDEX(Lookup!$B$4:$B$18,MATCH(C4409,Lookup!$A$4:$A$18,0))</f>
        <v>India</v>
      </c>
      <c r="S4409" s="20" t="n">
        <f aca="false">INDEX(Lookup!$D$4:$D$18,MATCH(C4409,Lookup!$A$4:$A$18,0))</f>
        <v>0.012</v>
      </c>
      <c r="T4409" s="21" t="n">
        <f aca="false">ROUND(P4409*S4409,2)</f>
        <v>2.4</v>
      </c>
      <c r="U4409" s="21" t="n">
        <f aca="false">IF(T4409&lt;=10,1,IF(T4409&lt;=20,2,IF(T4409&lt;=30,3,IF(T4409&lt;=40,4,IF(T4409&lt;=50,5,IF(T4409&lt;=100,6,IF(T4409&lt;=250,7,8)))))))</f>
        <v>1</v>
      </c>
      <c r="V4409" s="21" t="n">
        <f aca="false">IF(AND(OR(Dashboard!$T$3="All",R4409=Dashboard!$T$3),OR(Dashboard!$T$4="All",D4409=Dashboard!$T$4)),1,0)</f>
        <v>1</v>
      </c>
      <c r="W4409" s="21" t="n">
        <f aca="false">IF(V4409=1,T4409+ROW()/10000000,0)</f>
        <v>2.4004409</v>
      </c>
    </row>
    <row r="4410" customFormat="false" ht="15" hidden="false" customHeight="false" outlineLevel="0" collapsed="false">
      <c r="A4410" s="0" t="n">
        <v>7329</v>
      </c>
      <c r="B4410" s="0" t="s">
        <v>2973</v>
      </c>
      <c r="C4410" s="0" t="n">
        <v>1</v>
      </c>
      <c r="D4410" s="0" t="s">
        <v>6924</v>
      </c>
      <c r="E4410" s="0" t="s">
        <v>10546</v>
      </c>
      <c r="F4410" s="0" t="s">
        <v>10511</v>
      </c>
      <c r="G4410" s="0" t="s">
        <v>10512</v>
      </c>
      <c r="H4410" s="0" t="s">
        <v>2975</v>
      </c>
      <c r="I4410" s="0" t="s">
        <v>2123</v>
      </c>
      <c r="J4410" s="0" t="s">
        <v>47</v>
      </c>
      <c r="K4410" s="0" t="s">
        <v>47</v>
      </c>
      <c r="L4410" s="0" t="s">
        <v>47</v>
      </c>
      <c r="M4410" s="0" t="s">
        <v>47</v>
      </c>
      <c r="N4410" s="0" t="n">
        <v>1</v>
      </c>
      <c r="O4410" s="0" t="n">
        <v>26</v>
      </c>
      <c r="P4410" s="0" t="n">
        <v>350</v>
      </c>
      <c r="Q4410" s="0" t="n">
        <v>3.2</v>
      </c>
      <c r="R4410" s="0" t="str">
        <f aca="false">INDEX(Lookup!$B$4:$B$18,MATCH(C4410,Lookup!$A$4:$A$18,0))</f>
        <v>India</v>
      </c>
      <c r="S4410" s="20" t="n">
        <f aca="false">INDEX(Lookup!$D$4:$D$18,MATCH(C4410,Lookup!$A$4:$A$18,0))</f>
        <v>0.012</v>
      </c>
      <c r="T4410" s="21" t="n">
        <f aca="false">ROUND(P4410*S4410,2)</f>
        <v>4.2</v>
      </c>
      <c r="U4410" s="21" t="n">
        <f aca="false">IF(T4410&lt;=10,1,IF(T4410&lt;=20,2,IF(T4410&lt;=30,3,IF(T4410&lt;=40,4,IF(T4410&lt;=50,5,IF(T4410&lt;=100,6,IF(T4410&lt;=250,7,8)))))))</f>
        <v>1</v>
      </c>
      <c r="V4410" s="21" t="n">
        <f aca="false">IF(AND(OR(Dashboard!$T$3="All",R4410=Dashboard!$T$3),OR(Dashboard!$T$4="All",D4410=Dashboard!$T$4)),1,0)</f>
        <v>1</v>
      </c>
      <c r="W4410" s="21" t="n">
        <f aca="false">IF(V4410=1,T4410+ROW()/10000000,0)</f>
        <v>4.200441</v>
      </c>
    </row>
    <row r="4411" customFormat="false" ht="15" hidden="false" customHeight="false" outlineLevel="0" collapsed="false">
      <c r="A4411" s="0" t="n">
        <v>302892</v>
      </c>
      <c r="B4411" s="0" t="s">
        <v>10547</v>
      </c>
      <c r="C4411" s="0" t="n">
        <v>1</v>
      </c>
      <c r="D4411" s="0" t="s">
        <v>6924</v>
      </c>
      <c r="E4411" s="0" t="s">
        <v>10548</v>
      </c>
      <c r="F4411" s="0" t="s">
        <v>10511</v>
      </c>
      <c r="G4411" s="0" t="s">
        <v>10512</v>
      </c>
      <c r="H4411" s="0" t="s">
        <v>2359</v>
      </c>
      <c r="I4411" s="0" t="s">
        <v>2123</v>
      </c>
      <c r="J4411" s="0" t="s">
        <v>47</v>
      </c>
      <c r="K4411" s="0" t="s">
        <v>46</v>
      </c>
      <c r="L4411" s="0" t="s">
        <v>47</v>
      </c>
      <c r="M4411" s="0" t="s">
        <v>47</v>
      </c>
      <c r="N4411" s="0" t="n">
        <v>2</v>
      </c>
      <c r="O4411" s="0" t="n">
        <v>85</v>
      </c>
      <c r="P4411" s="0" t="n">
        <v>500</v>
      </c>
      <c r="Q4411" s="0" t="n">
        <v>3.3</v>
      </c>
      <c r="R4411" s="0" t="str">
        <f aca="false">INDEX(Lookup!$B$4:$B$18,MATCH(C4411,Lookup!$A$4:$A$18,0))</f>
        <v>India</v>
      </c>
      <c r="S4411" s="20" t="n">
        <f aca="false">INDEX(Lookup!$D$4:$D$18,MATCH(C4411,Lookup!$A$4:$A$18,0))</f>
        <v>0.012</v>
      </c>
      <c r="T4411" s="21" t="n">
        <f aca="false">ROUND(P4411*S4411,2)</f>
        <v>6</v>
      </c>
      <c r="U4411" s="21" t="n">
        <f aca="false">IF(T4411&lt;=10,1,IF(T4411&lt;=20,2,IF(T4411&lt;=30,3,IF(T4411&lt;=40,4,IF(T4411&lt;=50,5,IF(T4411&lt;=100,6,IF(T4411&lt;=250,7,8)))))))</f>
        <v>1</v>
      </c>
      <c r="V4411" s="21" t="n">
        <f aca="false">IF(AND(OR(Dashboard!$T$3="All",R4411=Dashboard!$T$3),OR(Dashboard!$T$4="All",D4411=Dashboard!$T$4)),1,0)</f>
        <v>1</v>
      </c>
      <c r="W4411" s="21" t="n">
        <f aca="false">IF(V4411=1,T4411+ROW()/10000000,0)</f>
        <v>6.0004411</v>
      </c>
    </row>
    <row r="4412" customFormat="false" ht="15" hidden="false" customHeight="false" outlineLevel="0" collapsed="false">
      <c r="A4412" s="0" t="n">
        <v>302893</v>
      </c>
      <c r="B4412" s="0" t="s">
        <v>10549</v>
      </c>
      <c r="C4412" s="0" t="n">
        <v>1</v>
      </c>
      <c r="D4412" s="0" t="s">
        <v>6924</v>
      </c>
      <c r="E4412" s="0" t="s">
        <v>10550</v>
      </c>
      <c r="F4412" s="0" t="s">
        <v>10511</v>
      </c>
      <c r="G4412" s="0" t="s">
        <v>10512</v>
      </c>
      <c r="H4412" s="0" t="s">
        <v>2359</v>
      </c>
      <c r="I4412" s="0" t="s">
        <v>2123</v>
      </c>
      <c r="J4412" s="0" t="s">
        <v>47</v>
      </c>
      <c r="K4412" s="0" t="s">
        <v>47</v>
      </c>
      <c r="L4412" s="0" t="s">
        <v>47</v>
      </c>
      <c r="M4412" s="0" t="s">
        <v>47</v>
      </c>
      <c r="N4412" s="0" t="n">
        <v>2</v>
      </c>
      <c r="O4412" s="0" t="n">
        <v>14</v>
      </c>
      <c r="P4412" s="0" t="n">
        <v>500</v>
      </c>
      <c r="Q4412" s="0" t="n">
        <v>2.8</v>
      </c>
      <c r="R4412" s="0" t="str">
        <f aca="false">INDEX(Lookup!$B$4:$B$18,MATCH(C4412,Lookup!$A$4:$A$18,0))</f>
        <v>India</v>
      </c>
      <c r="S4412" s="20" t="n">
        <f aca="false">INDEX(Lookup!$D$4:$D$18,MATCH(C4412,Lookup!$A$4:$A$18,0))</f>
        <v>0.012</v>
      </c>
      <c r="T4412" s="21" t="n">
        <f aca="false">ROUND(P4412*S4412,2)</f>
        <v>6</v>
      </c>
      <c r="U4412" s="21" t="n">
        <f aca="false">IF(T4412&lt;=10,1,IF(T4412&lt;=20,2,IF(T4412&lt;=30,3,IF(T4412&lt;=40,4,IF(T4412&lt;=50,5,IF(T4412&lt;=100,6,IF(T4412&lt;=250,7,8)))))))</f>
        <v>1</v>
      </c>
      <c r="V4412" s="21" t="n">
        <f aca="false">IF(AND(OR(Dashboard!$T$3="All",R4412=Dashboard!$T$3),OR(Dashboard!$T$4="All",D4412=Dashboard!$T$4)),1,0)</f>
        <v>1</v>
      </c>
      <c r="W4412" s="21" t="n">
        <f aca="false">IF(V4412=1,T4412+ROW()/10000000,0)</f>
        <v>6.0004412</v>
      </c>
    </row>
    <row r="4413" customFormat="false" ht="15" hidden="false" customHeight="false" outlineLevel="0" collapsed="false">
      <c r="A4413" s="0" t="n">
        <v>309533</v>
      </c>
      <c r="B4413" s="0" t="s">
        <v>10551</v>
      </c>
      <c r="C4413" s="0" t="n">
        <v>1</v>
      </c>
      <c r="D4413" s="0" t="s">
        <v>6924</v>
      </c>
      <c r="E4413" s="0" t="s">
        <v>10552</v>
      </c>
      <c r="F4413" s="0" t="s">
        <v>10511</v>
      </c>
      <c r="G4413" s="0" t="s">
        <v>10512</v>
      </c>
      <c r="H4413" s="0" t="s">
        <v>2972</v>
      </c>
      <c r="I4413" s="0" t="s">
        <v>2123</v>
      </c>
      <c r="J4413" s="0" t="s">
        <v>47</v>
      </c>
      <c r="K4413" s="0" t="s">
        <v>47</v>
      </c>
      <c r="L4413" s="0" t="s">
        <v>47</v>
      </c>
      <c r="M4413" s="0" t="s">
        <v>47</v>
      </c>
      <c r="N4413" s="0" t="n">
        <v>1</v>
      </c>
      <c r="O4413" s="0" t="n">
        <v>25</v>
      </c>
      <c r="P4413" s="0" t="n">
        <v>250</v>
      </c>
      <c r="Q4413" s="0" t="n">
        <v>3.4</v>
      </c>
      <c r="R4413" s="0" t="str">
        <f aca="false">INDEX(Lookup!$B$4:$B$18,MATCH(C4413,Lookup!$A$4:$A$18,0))</f>
        <v>India</v>
      </c>
      <c r="S4413" s="20" t="n">
        <f aca="false">INDEX(Lookup!$D$4:$D$18,MATCH(C4413,Lookup!$A$4:$A$18,0))</f>
        <v>0.012</v>
      </c>
      <c r="T4413" s="21" t="n">
        <f aca="false">ROUND(P4413*S4413,2)</f>
        <v>3</v>
      </c>
      <c r="U4413" s="21" t="n">
        <f aca="false">IF(T4413&lt;=10,1,IF(T4413&lt;=20,2,IF(T4413&lt;=30,3,IF(T4413&lt;=40,4,IF(T4413&lt;=50,5,IF(T4413&lt;=100,6,IF(T4413&lt;=250,7,8)))))))</f>
        <v>1</v>
      </c>
      <c r="V4413" s="21" t="n">
        <f aca="false">IF(AND(OR(Dashboard!$T$3="All",R4413=Dashboard!$T$3),OR(Dashboard!$T$4="All",D4413=Dashboard!$T$4)),1,0)</f>
        <v>1</v>
      </c>
      <c r="W4413" s="21" t="n">
        <f aca="false">IF(V4413=1,T4413+ROW()/10000000,0)</f>
        <v>3.0004413</v>
      </c>
    </row>
    <row r="4414" customFormat="false" ht="15" hidden="false" customHeight="false" outlineLevel="0" collapsed="false">
      <c r="A4414" s="0" t="n">
        <v>18376487</v>
      </c>
      <c r="B4414" s="0" t="s">
        <v>3162</v>
      </c>
      <c r="C4414" s="0" t="n">
        <v>1</v>
      </c>
      <c r="D4414" s="0" t="s">
        <v>6924</v>
      </c>
      <c r="E4414" s="0" t="s">
        <v>10553</v>
      </c>
      <c r="F4414" s="0" t="s">
        <v>10511</v>
      </c>
      <c r="G4414" s="0" t="s">
        <v>10512</v>
      </c>
      <c r="H4414" s="0" t="s">
        <v>2342</v>
      </c>
      <c r="I4414" s="0" t="s">
        <v>2123</v>
      </c>
      <c r="J4414" s="0" t="s">
        <v>47</v>
      </c>
      <c r="K4414" s="0" t="s">
        <v>47</v>
      </c>
      <c r="L4414" s="0" t="s">
        <v>47</v>
      </c>
      <c r="M4414" s="0" t="s">
        <v>47</v>
      </c>
      <c r="N4414" s="0" t="n">
        <v>1</v>
      </c>
      <c r="O4414" s="0" t="n">
        <v>10</v>
      </c>
      <c r="P4414" s="0" t="n">
        <v>400</v>
      </c>
      <c r="Q4414" s="0" t="n">
        <v>3.2</v>
      </c>
      <c r="R4414" s="0" t="str">
        <f aca="false">INDEX(Lookup!$B$4:$B$18,MATCH(C4414,Lookup!$A$4:$A$18,0))</f>
        <v>India</v>
      </c>
      <c r="S4414" s="20" t="n">
        <f aca="false">INDEX(Lookup!$D$4:$D$18,MATCH(C4414,Lookup!$A$4:$A$18,0))</f>
        <v>0.012</v>
      </c>
      <c r="T4414" s="21" t="n">
        <f aca="false">ROUND(P4414*S4414,2)</f>
        <v>4.8</v>
      </c>
      <c r="U4414" s="21" t="n">
        <f aca="false">IF(T4414&lt;=10,1,IF(T4414&lt;=20,2,IF(T4414&lt;=30,3,IF(T4414&lt;=40,4,IF(T4414&lt;=50,5,IF(T4414&lt;=100,6,IF(T4414&lt;=250,7,8)))))))</f>
        <v>1</v>
      </c>
      <c r="V4414" s="21" t="n">
        <f aca="false">IF(AND(OR(Dashboard!$T$3="All",R4414=Dashboard!$T$3),OR(Dashboard!$T$4="All",D4414=Dashboard!$T$4)),1,0)</f>
        <v>1</v>
      </c>
      <c r="W4414" s="21" t="n">
        <f aca="false">IF(V4414=1,T4414+ROW()/10000000,0)</f>
        <v>4.8004414</v>
      </c>
    </row>
    <row r="4415" customFormat="false" ht="15" hidden="false" customHeight="false" outlineLevel="0" collapsed="false">
      <c r="A4415" s="0" t="n">
        <v>302895</v>
      </c>
      <c r="B4415" s="0" t="s">
        <v>10554</v>
      </c>
      <c r="C4415" s="0" t="n">
        <v>1</v>
      </c>
      <c r="D4415" s="0" t="s">
        <v>6924</v>
      </c>
      <c r="E4415" s="0" t="s">
        <v>10555</v>
      </c>
      <c r="F4415" s="0" t="s">
        <v>10511</v>
      </c>
      <c r="G4415" s="0" t="s">
        <v>10512</v>
      </c>
      <c r="H4415" s="0" t="s">
        <v>2128</v>
      </c>
      <c r="I4415" s="0" t="s">
        <v>2123</v>
      </c>
      <c r="J4415" s="0" t="s">
        <v>47</v>
      </c>
      <c r="K4415" s="0" t="s">
        <v>47</v>
      </c>
      <c r="L4415" s="0" t="s">
        <v>47</v>
      </c>
      <c r="M4415" s="0" t="s">
        <v>47</v>
      </c>
      <c r="N4415" s="0" t="n">
        <v>1</v>
      </c>
      <c r="O4415" s="0" t="n">
        <v>7</v>
      </c>
      <c r="P4415" s="0" t="n">
        <v>250</v>
      </c>
      <c r="Q4415" s="0" t="n">
        <v>2.8</v>
      </c>
      <c r="R4415" s="0" t="str">
        <f aca="false">INDEX(Lookup!$B$4:$B$18,MATCH(C4415,Lookup!$A$4:$A$18,0))</f>
        <v>India</v>
      </c>
      <c r="S4415" s="20" t="n">
        <f aca="false">INDEX(Lookup!$D$4:$D$18,MATCH(C4415,Lookup!$A$4:$A$18,0))</f>
        <v>0.012</v>
      </c>
      <c r="T4415" s="21" t="n">
        <f aca="false">ROUND(P4415*S4415,2)</f>
        <v>3</v>
      </c>
      <c r="U4415" s="21" t="n">
        <f aca="false">IF(T4415&lt;=10,1,IF(T4415&lt;=20,2,IF(T4415&lt;=30,3,IF(T4415&lt;=40,4,IF(T4415&lt;=50,5,IF(T4415&lt;=100,6,IF(T4415&lt;=250,7,8)))))))</f>
        <v>1</v>
      </c>
      <c r="V4415" s="21" t="n">
        <f aca="false">IF(AND(OR(Dashboard!$T$3="All",R4415=Dashboard!$T$3),OR(Dashboard!$T$4="All",D4415=Dashboard!$T$4)),1,0)</f>
        <v>1</v>
      </c>
      <c r="W4415" s="21" t="n">
        <f aca="false">IF(V4415=1,T4415+ROW()/10000000,0)</f>
        <v>3.0004415</v>
      </c>
    </row>
    <row r="4416" customFormat="false" ht="15" hidden="false" customHeight="false" outlineLevel="0" collapsed="false">
      <c r="A4416" s="0" t="n">
        <v>302896</v>
      </c>
      <c r="B4416" s="0" t="s">
        <v>10556</v>
      </c>
      <c r="C4416" s="0" t="n">
        <v>1</v>
      </c>
      <c r="D4416" s="0" t="s">
        <v>6924</v>
      </c>
      <c r="E4416" s="0" t="s">
        <v>10557</v>
      </c>
      <c r="F4416" s="0" t="s">
        <v>10511</v>
      </c>
      <c r="G4416" s="0" t="s">
        <v>10512</v>
      </c>
      <c r="H4416" s="0" t="s">
        <v>2050</v>
      </c>
      <c r="I4416" s="0" t="s">
        <v>2123</v>
      </c>
      <c r="J4416" s="0" t="s">
        <v>47</v>
      </c>
      <c r="K4416" s="0" t="s">
        <v>47</v>
      </c>
      <c r="L4416" s="0" t="s">
        <v>47</v>
      </c>
      <c r="M4416" s="0" t="s">
        <v>47</v>
      </c>
      <c r="N4416" s="0" t="n">
        <v>1</v>
      </c>
      <c r="O4416" s="0" t="n">
        <v>10</v>
      </c>
      <c r="P4416" s="0" t="n">
        <v>250</v>
      </c>
      <c r="Q4416" s="0" t="n">
        <v>2.9</v>
      </c>
      <c r="R4416" s="0" t="str">
        <f aca="false">INDEX(Lookup!$B$4:$B$18,MATCH(C4416,Lookup!$A$4:$A$18,0))</f>
        <v>India</v>
      </c>
      <c r="S4416" s="20" t="n">
        <f aca="false">INDEX(Lookup!$D$4:$D$18,MATCH(C4416,Lookup!$A$4:$A$18,0))</f>
        <v>0.012</v>
      </c>
      <c r="T4416" s="21" t="n">
        <f aca="false">ROUND(P4416*S4416,2)</f>
        <v>3</v>
      </c>
      <c r="U4416" s="21" t="n">
        <f aca="false">IF(T4416&lt;=10,1,IF(T4416&lt;=20,2,IF(T4416&lt;=30,3,IF(T4416&lt;=40,4,IF(T4416&lt;=50,5,IF(T4416&lt;=100,6,IF(T4416&lt;=250,7,8)))))))</f>
        <v>1</v>
      </c>
      <c r="V4416" s="21" t="n">
        <f aca="false">IF(AND(OR(Dashboard!$T$3="All",R4416=Dashboard!$T$3),OR(Dashboard!$T$4="All",D4416=Dashboard!$T$4)),1,0)</f>
        <v>1</v>
      </c>
      <c r="W4416" s="21" t="n">
        <f aca="false">IF(V4416=1,T4416+ROW()/10000000,0)</f>
        <v>3.0004416</v>
      </c>
    </row>
    <row r="4417" customFormat="false" ht="15" hidden="false" customHeight="false" outlineLevel="0" collapsed="false">
      <c r="A4417" s="0" t="n">
        <v>9776</v>
      </c>
      <c r="B4417" s="0" t="s">
        <v>10558</v>
      </c>
      <c r="C4417" s="0" t="n">
        <v>1</v>
      </c>
      <c r="D4417" s="0" t="s">
        <v>6924</v>
      </c>
      <c r="E4417" s="0" t="s">
        <v>10559</v>
      </c>
      <c r="F4417" s="0" t="s">
        <v>10511</v>
      </c>
      <c r="G4417" s="0" t="s">
        <v>10512</v>
      </c>
      <c r="H4417" s="0" t="s">
        <v>2128</v>
      </c>
      <c r="I4417" s="0" t="s">
        <v>2123</v>
      </c>
      <c r="J4417" s="0" t="s">
        <v>47</v>
      </c>
      <c r="K4417" s="0" t="s">
        <v>47</v>
      </c>
      <c r="L4417" s="0" t="s">
        <v>47</v>
      </c>
      <c r="M4417" s="0" t="s">
        <v>47</v>
      </c>
      <c r="N4417" s="0" t="n">
        <v>1</v>
      </c>
      <c r="O4417" s="0" t="n">
        <v>87</v>
      </c>
      <c r="P4417" s="0" t="n">
        <v>350</v>
      </c>
      <c r="Q4417" s="0" t="n">
        <v>3.2</v>
      </c>
      <c r="R4417" s="0" t="str">
        <f aca="false">INDEX(Lookup!$B$4:$B$18,MATCH(C4417,Lookup!$A$4:$A$18,0))</f>
        <v>India</v>
      </c>
      <c r="S4417" s="20" t="n">
        <f aca="false">INDEX(Lookup!$D$4:$D$18,MATCH(C4417,Lookup!$A$4:$A$18,0))</f>
        <v>0.012</v>
      </c>
      <c r="T4417" s="21" t="n">
        <f aca="false">ROUND(P4417*S4417,2)</f>
        <v>4.2</v>
      </c>
      <c r="U4417" s="21" t="n">
        <f aca="false">IF(T4417&lt;=10,1,IF(T4417&lt;=20,2,IF(T4417&lt;=30,3,IF(T4417&lt;=40,4,IF(T4417&lt;=50,5,IF(T4417&lt;=100,6,IF(T4417&lt;=250,7,8)))))))</f>
        <v>1</v>
      </c>
      <c r="V4417" s="21" t="n">
        <f aca="false">IF(AND(OR(Dashboard!$T$3="All",R4417=Dashboard!$T$3),OR(Dashboard!$T$4="All",D4417=Dashboard!$T$4)),1,0)</f>
        <v>1</v>
      </c>
      <c r="W4417" s="21" t="n">
        <f aca="false">IF(V4417=1,T4417+ROW()/10000000,0)</f>
        <v>4.2004417</v>
      </c>
    </row>
    <row r="4418" customFormat="false" ht="15" hidden="false" customHeight="false" outlineLevel="0" collapsed="false">
      <c r="A4418" s="0" t="n">
        <v>18245255</v>
      </c>
      <c r="B4418" s="0" t="s">
        <v>10560</v>
      </c>
      <c r="C4418" s="0" t="n">
        <v>1</v>
      </c>
      <c r="D4418" s="0" t="s">
        <v>6924</v>
      </c>
      <c r="E4418" s="0" t="s">
        <v>10561</v>
      </c>
      <c r="F4418" s="0" t="s">
        <v>10511</v>
      </c>
      <c r="G4418" s="0" t="s">
        <v>10512</v>
      </c>
      <c r="H4418" s="0" t="s">
        <v>402</v>
      </c>
      <c r="I4418" s="0" t="s">
        <v>2123</v>
      </c>
      <c r="J4418" s="0" t="s">
        <v>47</v>
      </c>
      <c r="K4418" s="0" t="s">
        <v>46</v>
      </c>
      <c r="L4418" s="0" t="s">
        <v>47</v>
      </c>
      <c r="M4418" s="0" t="s">
        <v>47</v>
      </c>
      <c r="N4418" s="0" t="n">
        <v>1</v>
      </c>
      <c r="O4418" s="0" t="n">
        <v>57</v>
      </c>
      <c r="P4418" s="0" t="n">
        <v>400</v>
      </c>
      <c r="Q4418" s="0" t="n">
        <v>3.2</v>
      </c>
      <c r="R4418" s="0" t="str">
        <f aca="false">INDEX(Lookup!$B$4:$B$18,MATCH(C4418,Lookup!$A$4:$A$18,0))</f>
        <v>India</v>
      </c>
      <c r="S4418" s="20" t="n">
        <f aca="false">INDEX(Lookup!$D$4:$D$18,MATCH(C4418,Lookup!$A$4:$A$18,0))</f>
        <v>0.012</v>
      </c>
      <c r="T4418" s="21" t="n">
        <f aca="false">ROUND(P4418*S4418,2)</f>
        <v>4.8</v>
      </c>
      <c r="U4418" s="21" t="n">
        <f aca="false">IF(T4418&lt;=10,1,IF(T4418&lt;=20,2,IF(T4418&lt;=30,3,IF(T4418&lt;=40,4,IF(T4418&lt;=50,5,IF(T4418&lt;=100,6,IF(T4418&lt;=250,7,8)))))))</f>
        <v>1</v>
      </c>
      <c r="V4418" s="21" t="n">
        <f aca="false">IF(AND(OR(Dashboard!$T$3="All",R4418=Dashboard!$T$3),OR(Dashboard!$T$4="All",D4418=Dashboard!$T$4)),1,0)</f>
        <v>1</v>
      </c>
      <c r="W4418" s="21" t="n">
        <f aca="false">IF(V4418=1,T4418+ROW()/10000000,0)</f>
        <v>4.8004418</v>
      </c>
    </row>
    <row r="4419" customFormat="false" ht="15" hidden="false" customHeight="false" outlineLevel="0" collapsed="false">
      <c r="A4419" s="0" t="n">
        <v>309648</v>
      </c>
      <c r="B4419" s="0" t="s">
        <v>8353</v>
      </c>
      <c r="C4419" s="0" t="n">
        <v>1</v>
      </c>
      <c r="D4419" s="0" t="s">
        <v>6924</v>
      </c>
      <c r="E4419" s="0" t="s">
        <v>10562</v>
      </c>
      <c r="F4419" s="0" t="s">
        <v>10511</v>
      </c>
      <c r="G4419" s="0" t="s">
        <v>10512</v>
      </c>
      <c r="H4419" s="0" t="s">
        <v>2863</v>
      </c>
      <c r="I4419" s="0" t="s">
        <v>2123</v>
      </c>
      <c r="J4419" s="0" t="s">
        <v>47</v>
      </c>
      <c r="K4419" s="0" t="s">
        <v>46</v>
      </c>
      <c r="L4419" s="0" t="s">
        <v>47</v>
      </c>
      <c r="M4419" s="0" t="s">
        <v>47</v>
      </c>
      <c r="N4419" s="0" t="n">
        <v>1</v>
      </c>
      <c r="O4419" s="0" t="n">
        <v>24</v>
      </c>
      <c r="P4419" s="0" t="n">
        <v>450</v>
      </c>
      <c r="Q4419" s="0" t="n">
        <v>2.6</v>
      </c>
      <c r="R4419" s="0" t="str">
        <f aca="false">INDEX(Lookup!$B$4:$B$18,MATCH(C4419,Lookup!$A$4:$A$18,0))</f>
        <v>India</v>
      </c>
      <c r="S4419" s="20" t="n">
        <f aca="false">INDEX(Lookup!$D$4:$D$18,MATCH(C4419,Lookup!$A$4:$A$18,0))</f>
        <v>0.012</v>
      </c>
      <c r="T4419" s="21" t="n">
        <f aca="false">ROUND(P4419*S4419,2)</f>
        <v>5.4</v>
      </c>
      <c r="U4419" s="21" t="n">
        <f aca="false">IF(T4419&lt;=10,1,IF(T4419&lt;=20,2,IF(T4419&lt;=30,3,IF(T4419&lt;=40,4,IF(T4419&lt;=50,5,IF(T4419&lt;=100,6,IF(T4419&lt;=250,7,8)))))))</f>
        <v>1</v>
      </c>
      <c r="V4419" s="21" t="n">
        <f aca="false">IF(AND(OR(Dashboard!$T$3="All",R4419=Dashboard!$T$3),OR(Dashboard!$T$4="All",D4419=Dashboard!$T$4)),1,0)</f>
        <v>1</v>
      </c>
      <c r="W4419" s="21" t="n">
        <f aca="false">IF(V4419=1,T4419+ROW()/10000000,0)</f>
        <v>5.4004419</v>
      </c>
    </row>
    <row r="4420" customFormat="false" ht="15" hidden="false" customHeight="false" outlineLevel="0" collapsed="false">
      <c r="A4420" s="0" t="n">
        <v>18285214</v>
      </c>
      <c r="B4420" s="0" t="s">
        <v>10563</v>
      </c>
      <c r="C4420" s="0" t="n">
        <v>1</v>
      </c>
      <c r="D4420" s="0" t="s">
        <v>6924</v>
      </c>
      <c r="E4420" s="0" t="s">
        <v>10564</v>
      </c>
      <c r="F4420" s="0" t="s">
        <v>10511</v>
      </c>
      <c r="G4420" s="0" t="s">
        <v>10512</v>
      </c>
      <c r="H4420" s="0" t="s">
        <v>2441</v>
      </c>
      <c r="I4420" s="0" t="s">
        <v>2123</v>
      </c>
      <c r="J4420" s="0" t="s">
        <v>47</v>
      </c>
      <c r="K4420" s="0" t="s">
        <v>47</v>
      </c>
      <c r="L4420" s="0" t="s">
        <v>47</v>
      </c>
      <c r="M4420" s="0" t="s">
        <v>47</v>
      </c>
      <c r="N4420" s="0" t="n">
        <v>1</v>
      </c>
      <c r="O4420" s="0" t="n">
        <v>5</v>
      </c>
      <c r="P4420" s="0" t="n">
        <v>400</v>
      </c>
      <c r="Q4420" s="0" t="n">
        <v>3</v>
      </c>
      <c r="R4420" s="0" t="str">
        <f aca="false">INDEX(Lookup!$B$4:$B$18,MATCH(C4420,Lookup!$A$4:$A$18,0))</f>
        <v>India</v>
      </c>
      <c r="S4420" s="20" t="n">
        <f aca="false">INDEX(Lookup!$D$4:$D$18,MATCH(C4420,Lookup!$A$4:$A$18,0))</f>
        <v>0.012</v>
      </c>
      <c r="T4420" s="21" t="n">
        <f aca="false">ROUND(P4420*S4420,2)</f>
        <v>4.8</v>
      </c>
      <c r="U4420" s="21" t="n">
        <f aca="false">IF(T4420&lt;=10,1,IF(T4420&lt;=20,2,IF(T4420&lt;=30,3,IF(T4420&lt;=40,4,IF(T4420&lt;=50,5,IF(T4420&lt;=100,6,IF(T4420&lt;=250,7,8)))))))</f>
        <v>1</v>
      </c>
      <c r="V4420" s="21" t="n">
        <f aca="false">IF(AND(OR(Dashboard!$T$3="All",R4420=Dashboard!$T$3),OR(Dashboard!$T$4="All",D4420=Dashboard!$T$4)),1,0)</f>
        <v>1</v>
      </c>
      <c r="W4420" s="21" t="n">
        <f aca="false">IF(V4420=1,T4420+ROW()/10000000,0)</f>
        <v>4.800442</v>
      </c>
    </row>
    <row r="4421" customFormat="false" ht="15" hidden="false" customHeight="false" outlineLevel="0" collapsed="false">
      <c r="A4421" s="0" t="n">
        <v>302938</v>
      </c>
      <c r="B4421" s="0" t="s">
        <v>10565</v>
      </c>
      <c r="C4421" s="0" t="n">
        <v>1</v>
      </c>
      <c r="D4421" s="0" t="s">
        <v>6924</v>
      </c>
      <c r="E4421" s="0" t="s">
        <v>10566</v>
      </c>
      <c r="F4421" s="0" t="s">
        <v>10511</v>
      </c>
      <c r="G4421" s="0" t="s">
        <v>10512</v>
      </c>
      <c r="H4421" s="0" t="s">
        <v>2128</v>
      </c>
      <c r="I4421" s="0" t="s">
        <v>2123</v>
      </c>
      <c r="J4421" s="0" t="s">
        <v>47</v>
      </c>
      <c r="K4421" s="0" t="s">
        <v>47</v>
      </c>
      <c r="L4421" s="0" t="s">
        <v>47</v>
      </c>
      <c r="M4421" s="0" t="s">
        <v>47</v>
      </c>
      <c r="N4421" s="0" t="n">
        <v>1</v>
      </c>
      <c r="O4421" s="0" t="n">
        <v>9</v>
      </c>
      <c r="P4421" s="0" t="n">
        <v>150</v>
      </c>
      <c r="Q4421" s="0" t="n">
        <v>3.1</v>
      </c>
      <c r="R4421" s="0" t="str">
        <f aca="false">INDEX(Lookup!$B$4:$B$18,MATCH(C4421,Lookup!$A$4:$A$18,0))</f>
        <v>India</v>
      </c>
      <c r="S4421" s="20" t="n">
        <f aca="false">INDEX(Lookup!$D$4:$D$18,MATCH(C4421,Lookup!$A$4:$A$18,0))</f>
        <v>0.012</v>
      </c>
      <c r="T4421" s="21" t="n">
        <f aca="false">ROUND(P4421*S4421,2)</f>
        <v>1.8</v>
      </c>
      <c r="U4421" s="21" t="n">
        <f aca="false">IF(T4421&lt;=10,1,IF(T4421&lt;=20,2,IF(T4421&lt;=30,3,IF(T4421&lt;=40,4,IF(T4421&lt;=50,5,IF(T4421&lt;=100,6,IF(T4421&lt;=250,7,8)))))))</f>
        <v>1</v>
      </c>
      <c r="V4421" s="21" t="n">
        <f aca="false">IF(AND(OR(Dashboard!$T$3="All",R4421=Dashboard!$T$3),OR(Dashboard!$T$4="All",D4421=Dashboard!$T$4)),1,0)</f>
        <v>1</v>
      </c>
      <c r="W4421" s="21" t="n">
        <f aca="false">IF(V4421=1,T4421+ROW()/10000000,0)</f>
        <v>1.8004421</v>
      </c>
    </row>
    <row r="4422" customFormat="false" ht="15" hidden="false" customHeight="false" outlineLevel="0" collapsed="false">
      <c r="A4422" s="0" t="n">
        <v>18396545</v>
      </c>
      <c r="B4422" s="0" t="s">
        <v>7281</v>
      </c>
      <c r="C4422" s="0" t="n">
        <v>1</v>
      </c>
      <c r="D4422" s="0" t="s">
        <v>6924</v>
      </c>
      <c r="E4422" s="0" t="s">
        <v>10567</v>
      </c>
      <c r="F4422" s="0" t="s">
        <v>10511</v>
      </c>
      <c r="G4422" s="0" t="s">
        <v>10512</v>
      </c>
      <c r="H4422" s="0" t="s">
        <v>2228</v>
      </c>
      <c r="I4422" s="0" t="s">
        <v>2123</v>
      </c>
      <c r="J4422" s="0" t="s">
        <v>47</v>
      </c>
      <c r="K4422" s="0" t="s">
        <v>47</v>
      </c>
      <c r="L4422" s="0" t="s">
        <v>47</v>
      </c>
      <c r="M4422" s="0" t="s">
        <v>47</v>
      </c>
      <c r="N4422" s="0" t="n">
        <v>1</v>
      </c>
      <c r="O4422" s="0" t="n">
        <v>14</v>
      </c>
      <c r="P4422" s="0" t="n">
        <v>250</v>
      </c>
      <c r="Q4422" s="0" t="n">
        <v>3.2</v>
      </c>
      <c r="R4422" s="0" t="str">
        <f aca="false">INDEX(Lookup!$B$4:$B$18,MATCH(C4422,Lookup!$A$4:$A$18,0))</f>
        <v>India</v>
      </c>
      <c r="S4422" s="20" t="n">
        <f aca="false">INDEX(Lookup!$D$4:$D$18,MATCH(C4422,Lookup!$A$4:$A$18,0))</f>
        <v>0.012</v>
      </c>
      <c r="T4422" s="21" t="n">
        <f aca="false">ROUND(P4422*S4422,2)</f>
        <v>3</v>
      </c>
      <c r="U4422" s="21" t="n">
        <f aca="false">IF(T4422&lt;=10,1,IF(T4422&lt;=20,2,IF(T4422&lt;=30,3,IF(T4422&lt;=40,4,IF(T4422&lt;=50,5,IF(T4422&lt;=100,6,IF(T4422&lt;=250,7,8)))))))</f>
        <v>1</v>
      </c>
      <c r="V4422" s="21" t="n">
        <f aca="false">IF(AND(OR(Dashboard!$T$3="All",R4422=Dashboard!$T$3),OR(Dashboard!$T$4="All",D4422=Dashboard!$T$4)),1,0)</f>
        <v>1</v>
      </c>
      <c r="W4422" s="21" t="n">
        <f aca="false">IF(V4422=1,T4422+ROW()/10000000,0)</f>
        <v>3.0004422</v>
      </c>
    </row>
    <row r="4423" customFormat="false" ht="15" hidden="false" customHeight="false" outlineLevel="0" collapsed="false">
      <c r="A4423" s="0" t="n">
        <v>18414495</v>
      </c>
      <c r="B4423" s="0" t="s">
        <v>10568</v>
      </c>
      <c r="C4423" s="0" t="n">
        <v>1</v>
      </c>
      <c r="D4423" s="0" t="s">
        <v>6924</v>
      </c>
      <c r="E4423" s="0" t="s">
        <v>10569</v>
      </c>
      <c r="F4423" s="0" t="s">
        <v>10511</v>
      </c>
      <c r="G4423" s="0" t="s">
        <v>10512</v>
      </c>
      <c r="H4423" s="0" t="s">
        <v>2359</v>
      </c>
      <c r="I4423" s="0" t="s">
        <v>2123</v>
      </c>
      <c r="J4423" s="0" t="s">
        <v>47</v>
      </c>
      <c r="K4423" s="0" t="s">
        <v>46</v>
      </c>
      <c r="L4423" s="0" t="s">
        <v>47</v>
      </c>
      <c r="M4423" s="0" t="s">
        <v>47</v>
      </c>
      <c r="N4423" s="0" t="n">
        <v>2</v>
      </c>
      <c r="O4423" s="0" t="n">
        <v>20</v>
      </c>
      <c r="P4423" s="0" t="n">
        <v>550</v>
      </c>
      <c r="Q4423" s="0" t="n">
        <v>3.4</v>
      </c>
      <c r="R4423" s="0" t="str">
        <f aca="false">INDEX(Lookup!$B$4:$B$18,MATCH(C4423,Lookup!$A$4:$A$18,0))</f>
        <v>India</v>
      </c>
      <c r="S4423" s="20" t="n">
        <f aca="false">INDEX(Lookup!$D$4:$D$18,MATCH(C4423,Lookup!$A$4:$A$18,0))</f>
        <v>0.012</v>
      </c>
      <c r="T4423" s="21" t="n">
        <f aca="false">ROUND(P4423*S4423,2)</f>
        <v>6.6</v>
      </c>
      <c r="U4423" s="21" t="n">
        <f aca="false">IF(T4423&lt;=10,1,IF(T4423&lt;=20,2,IF(T4423&lt;=30,3,IF(T4423&lt;=40,4,IF(T4423&lt;=50,5,IF(T4423&lt;=100,6,IF(T4423&lt;=250,7,8)))))))</f>
        <v>1</v>
      </c>
      <c r="V4423" s="21" t="n">
        <f aca="false">IF(AND(OR(Dashboard!$T$3="All",R4423=Dashboard!$T$3),OR(Dashboard!$T$4="All",D4423=Dashboard!$T$4)),1,0)</f>
        <v>1</v>
      </c>
      <c r="W4423" s="21" t="n">
        <f aca="false">IF(V4423=1,T4423+ROW()/10000000,0)</f>
        <v>6.6004423</v>
      </c>
    </row>
    <row r="4424" customFormat="false" ht="15" hidden="false" customHeight="false" outlineLevel="0" collapsed="false">
      <c r="A4424" s="0" t="n">
        <v>311891</v>
      </c>
      <c r="B4424" s="0" t="s">
        <v>10570</v>
      </c>
      <c r="C4424" s="0" t="n">
        <v>1</v>
      </c>
      <c r="D4424" s="0" t="s">
        <v>6924</v>
      </c>
      <c r="E4424" s="0" t="s">
        <v>10571</v>
      </c>
      <c r="F4424" s="0" t="s">
        <v>10511</v>
      </c>
      <c r="G4424" s="0" t="s">
        <v>10512</v>
      </c>
      <c r="H4424" s="0" t="s">
        <v>2868</v>
      </c>
      <c r="I4424" s="0" t="s">
        <v>2123</v>
      </c>
      <c r="J4424" s="0" t="s">
        <v>47</v>
      </c>
      <c r="K4424" s="0" t="s">
        <v>47</v>
      </c>
      <c r="L4424" s="0" t="s">
        <v>47</v>
      </c>
      <c r="M4424" s="0" t="s">
        <v>47</v>
      </c>
      <c r="N4424" s="0" t="n">
        <v>2</v>
      </c>
      <c r="O4424" s="0" t="n">
        <v>11</v>
      </c>
      <c r="P4424" s="0" t="n">
        <v>500</v>
      </c>
      <c r="Q4424" s="0" t="n">
        <v>3.1</v>
      </c>
      <c r="R4424" s="0" t="str">
        <f aca="false">INDEX(Lookup!$B$4:$B$18,MATCH(C4424,Lookup!$A$4:$A$18,0))</f>
        <v>India</v>
      </c>
      <c r="S4424" s="20" t="n">
        <f aca="false">INDEX(Lookup!$D$4:$D$18,MATCH(C4424,Lookup!$A$4:$A$18,0))</f>
        <v>0.012</v>
      </c>
      <c r="T4424" s="21" t="n">
        <f aca="false">ROUND(P4424*S4424,2)</f>
        <v>6</v>
      </c>
      <c r="U4424" s="21" t="n">
        <f aca="false">IF(T4424&lt;=10,1,IF(T4424&lt;=20,2,IF(T4424&lt;=30,3,IF(T4424&lt;=40,4,IF(T4424&lt;=50,5,IF(T4424&lt;=100,6,IF(T4424&lt;=250,7,8)))))))</f>
        <v>1</v>
      </c>
      <c r="V4424" s="21" t="n">
        <f aca="false">IF(AND(OR(Dashboard!$T$3="All",R4424=Dashboard!$T$3),OR(Dashboard!$T$4="All",D4424=Dashboard!$T$4)),1,0)</f>
        <v>1</v>
      </c>
      <c r="W4424" s="21" t="n">
        <f aca="false">IF(V4424=1,T4424+ROW()/10000000,0)</f>
        <v>6.0004424</v>
      </c>
    </row>
    <row r="4425" customFormat="false" ht="15" hidden="false" customHeight="false" outlineLevel="0" collapsed="false">
      <c r="A4425" s="0" t="n">
        <v>312372</v>
      </c>
      <c r="B4425" s="0" t="s">
        <v>10572</v>
      </c>
      <c r="C4425" s="0" t="n">
        <v>1</v>
      </c>
      <c r="D4425" s="0" t="s">
        <v>6924</v>
      </c>
      <c r="E4425" s="0" t="s">
        <v>10573</v>
      </c>
      <c r="F4425" s="0" t="s">
        <v>10511</v>
      </c>
      <c r="G4425" s="0" t="s">
        <v>10512</v>
      </c>
      <c r="H4425" s="0" t="s">
        <v>2122</v>
      </c>
      <c r="I4425" s="0" t="s">
        <v>2123</v>
      </c>
      <c r="J4425" s="0" t="s">
        <v>47</v>
      </c>
      <c r="K4425" s="0" t="s">
        <v>47</v>
      </c>
      <c r="L4425" s="0" t="s">
        <v>47</v>
      </c>
      <c r="M4425" s="0" t="s">
        <v>47</v>
      </c>
      <c r="N4425" s="0" t="n">
        <v>1</v>
      </c>
      <c r="O4425" s="0" t="n">
        <v>12</v>
      </c>
      <c r="P4425" s="0" t="n">
        <v>350</v>
      </c>
      <c r="Q4425" s="0" t="n">
        <v>3.2</v>
      </c>
      <c r="R4425" s="0" t="str">
        <f aca="false">INDEX(Lookup!$B$4:$B$18,MATCH(C4425,Lookup!$A$4:$A$18,0))</f>
        <v>India</v>
      </c>
      <c r="S4425" s="20" t="n">
        <f aca="false">INDEX(Lookup!$D$4:$D$18,MATCH(C4425,Lookup!$A$4:$A$18,0))</f>
        <v>0.012</v>
      </c>
      <c r="T4425" s="21" t="n">
        <f aca="false">ROUND(P4425*S4425,2)</f>
        <v>4.2</v>
      </c>
      <c r="U4425" s="21" t="n">
        <f aca="false">IF(T4425&lt;=10,1,IF(T4425&lt;=20,2,IF(T4425&lt;=30,3,IF(T4425&lt;=40,4,IF(T4425&lt;=50,5,IF(T4425&lt;=100,6,IF(T4425&lt;=250,7,8)))))))</f>
        <v>1</v>
      </c>
      <c r="V4425" s="21" t="n">
        <f aca="false">IF(AND(OR(Dashboard!$T$3="All",R4425=Dashboard!$T$3),OR(Dashboard!$T$4="All",D4425=Dashboard!$T$4)),1,0)</f>
        <v>1</v>
      </c>
      <c r="W4425" s="21" t="n">
        <f aca="false">IF(V4425=1,T4425+ROW()/10000000,0)</f>
        <v>4.2004425</v>
      </c>
    </row>
    <row r="4426" customFormat="false" ht="15" hidden="false" customHeight="false" outlineLevel="0" collapsed="false">
      <c r="A4426" s="0" t="n">
        <v>8949</v>
      </c>
      <c r="B4426" s="0" t="s">
        <v>10574</v>
      </c>
      <c r="C4426" s="0" t="n">
        <v>1</v>
      </c>
      <c r="D4426" s="0" t="s">
        <v>6924</v>
      </c>
      <c r="E4426" s="0" t="s">
        <v>10575</v>
      </c>
      <c r="F4426" s="0" t="s">
        <v>10511</v>
      </c>
      <c r="G4426" s="0" t="s">
        <v>10512</v>
      </c>
      <c r="H4426" s="0" t="s">
        <v>10576</v>
      </c>
      <c r="I4426" s="0" t="s">
        <v>2123</v>
      </c>
      <c r="J4426" s="0" t="s">
        <v>47</v>
      </c>
      <c r="K4426" s="0" t="s">
        <v>46</v>
      </c>
      <c r="L4426" s="0" t="s">
        <v>47</v>
      </c>
      <c r="M4426" s="0" t="s">
        <v>47</v>
      </c>
      <c r="N4426" s="0" t="n">
        <v>2</v>
      </c>
      <c r="O4426" s="0" t="n">
        <v>70</v>
      </c>
      <c r="P4426" s="0" t="n">
        <v>800</v>
      </c>
      <c r="Q4426" s="0" t="n">
        <v>3.1</v>
      </c>
      <c r="R4426" s="0" t="str">
        <f aca="false">INDEX(Lookup!$B$4:$B$18,MATCH(C4426,Lookup!$A$4:$A$18,0))</f>
        <v>India</v>
      </c>
      <c r="S4426" s="20" t="n">
        <f aca="false">INDEX(Lookup!$D$4:$D$18,MATCH(C4426,Lookup!$A$4:$A$18,0))</f>
        <v>0.012</v>
      </c>
      <c r="T4426" s="21" t="n">
        <f aca="false">ROUND(P4426*S4426,2)</f>
        <v>9.6</v>
      </c>
      <c r="U4426" s="21" t="n">
        <f aca="false">IF(T4426&lt;=10,1,IF(T4426&lt;=20,2,IF(T4426&lt;=30,3,IF(T4426&lt;=40,4,IF(T4426&lt;=50,5,IF(T4426&lt;=100,6,IF(T4426&lt;=250,7,8)))))))</f>
        <v>1</v>
      </c>
      <c r="V4426" s="21" t="n">
        <f aca="false">IF(AND(OR(Dashboard!$T$3="All",R4426=Dashboard!$T$3),OR(Dashboard!$T$4="All",D4426=Dashboard!$T$4)),1,0)</f>
        <v>1</v>
      </c>
      <c r="W4426" s="21" t="n">
        <f aca="false">IF(V4426=1,T4426+ROW()/10000000,0)</f>
        <v>9.6004426</v>
      </c>
    </row>
    <row r="4427" customFormat="false" ht="15" hidden="false" customHeight="false" outlineLevel="0" collapsed="false">
      <c r="A4427" s="0" t="n">
        <v>302898</v>
      </c>
      <c r="B4427" s="0" t="s">
        <v>10577</v>
      </c>
      <c r="C4427" s="0" t="n">
        <v>1</v>
      </c>
      <c r="D4427" s="0" t="s">
        <v>6924</v>
      </c>
      <c r="E4427" s="0" t="s">
        <v>10512</v>
      </c>
      <c r="F4427" s="0" t="s">
        <v>10511</v>
      </c>
      <c r="G4427" s="0" t="s">
        <v>10512</v>
      </c>
      <c r="H4427" s="0" t="s">
        <v>2128</v>
      </c>
      <c r="I4427" s="0" t="s">
        <v>2123</v>
      </c>
      <c r="J4427" s="0" t="s">
        <v>47</v>
      </c>
      <c r="K4427" s="0" t="s">
        <v>46</v>
      </c>
      <c r="L4427" s="0" t="s">
        <v>47</v>
      </c>
      <c r="M4427" s="0" t="s">
        <v>47</v>
      </c>
      <c r="N4427" s="0" t="n">
        <v>1</v>
      </c>
      <c r="O4427" s="0" t="n">
        <v>55</v>
      </c>
      <c r="P4427" s="0" t="n">
        <v>250</v>
      </c>
      <c r="Q4427" s="0" t="n">
        <v>3.3</v>
      </c>
      <c r="R4427" s="0" t="str">
        <f aca="false">INDEX(Lookup!$B$4:$B$18,MATCH(C4427,Lookup!$A$4:$A$18,0))</f>
        <v>India</v>
      </c>
      <c r="S4427" s="20" t="n">
        <f aca="false">INDEX(Lookup!$D$4:$D$18,MATCH(C4427,Lookup!$A$4:$A$18,0))</f>
        <v>0.012</v>
      </c>
      <c r="T4427" s="21" t="n">
        <f aca="false">ROUND(P4427*S4427,2)</f>
        <v>3</v>
      </c>
      <c r="U4427" s="21" t="n">
        <f aca="false">IF(T4427&lt;=10,1,IF(T4427&lt;=20,2,IF(T4427&lt;=30,3,IF(T4427&lt;=40,4,IF(T4427&lt;=50,5,IF(T4427&lt;=100,6,IF(T4427&lt;=250,7,8)))))))</f>
        <v>1</v>
      </c>
      <c r="V4427" s="21" t="n">
        <f aca="false">IF(AND(OR(Dashboard!$T$3="All",R4427=Dashboard!$T$3),OR(Dashboard!$T$4="All",D4427=Dashboard!$T$4)),1,0)</f>
        <v>1</v>
      </c>
      <c r="W4427" s="21" t="n">
        <f aca="false">IF(V4427=1,T4427+ROW()/10000000,0)</f>
        <v>3.0004427</v>
      </c>
    </row>
    <row r="4428" customFormat="false" ht="15" hidden="false" customHeight="false" outlineLevel="0" collapsed="false">
      <c r="A4428" s="0" t="n">
        <v>302710</v>
      </c>
      <c r="B4428" s="0" t="s">
        <v>10578</v>
      </c>
      <c r="C4428" s="0" t="n">
        <v>1</v>
      </c>
      <c r="D4428" s="0" t="s">
        <v>6924</v>
      </c>
      <c r="E4428" s="0" t="s">
        <v>10579</v>
      </c>
      <c r="F4428" s="0" t="s">
        <v>10511</v>
      </c>
      <c r="G4428" s="0" t="s">
        <v>10512</v>
      </c>
      <c r="H4428" s="0" t="s">
        <v>10580</v>
      </c>
      <c r="I4428" s="0" t="s">
        <v>2123</v>
      </c>
      <c r="J4428" s="0" t="s">
        <v>47</v>
      </c>
      <c r="K4428" s="0" t="s">
        <v>47</v>
      </c>
      <c r="L4428" s="0" t="s">
        <v>47</v>
      </c>
      <c r="M4428" s="0" t="s">
        <v>47</v>
      </c>
      <c r="N4428" s="0" t="n">
        <v>1</v>
      </c>
      <c r="O4428" s="0" t="n">
        <v>4</v>
      </c>
      <c r="P4428" s="0" t="n">
        <v>200</v>
      </c>
      <c r="Q4428" s="0" t="n">
        <v>2.9</v>
      </c>
      <c r="R4428" s="0" t="str">
        <f aca="false">INDEX(Lookup!$B$4:$B$18,MATCH(C4428,Lookup!$A$4:$A$18,0))</f>
        <v>India</v>
      </c>
      <c r="S4428" s="20" t="n">
        <f aca="false">INDEX(Lookup!$D$4:$D$18,MATCH(C4428,Lookup!$A$4:$A$18,0))</f>
        <v>0.012</v>
      </c>
      <c r="T4428" s="21" t="n">
        <f aca="false">ROUND(P4428*S4428,2)</f>
        <v>2.4</v>
      </c>
      <c r="U4428" s="21" t="n">
        <f aca="false">IF(T4428&lt;=10,1,IF(T4428&lt;=20,2,IF(T4428&lt;=30,3,IF(T4428&lt;=40,4,IF(T4428&lt;=50,5,IF(T4428&lt;=100,6,IF(T4428&lt;=250,7,8)))))))</f>
        <v>1</v>
      </c>
      <c r="V4428" s="21" t="n">
        <f aca="false">IF(AND(OR(Dashboard!$T$3="All",R4428=Dashboard!$T$3),OR(Dashboard!$T$4="All",D4428=Dashboard!$T$4)),1,0)</f>
        <v>1</v>
      </c>
      <c r="W4428" s="21" t="n">
        <f aca="false">IF(V4428=1,T4428+ROW()/10000000,0)</f>
        <v>2.4004428</v>
      </c>
    </row>
    <row r="4429" customFormat="false" ht="15" hidden="false" customHeight="false" outlineLevel="0" collapsed="false">
      <c r="A4429" s="0" t="n">
        <v>9998</v>
      </c>
      <c r="B4429" s="0" t="s">
        <v>10581</v>
      </c>
      <c r="C4429" s="0" t="n">
        <v>1</v>
      </c>
      <c r="D4429" s="0" t="s">
        <v>6924</v>
      </c>
      <c r="E4429" s="0" t="s">
        <v>10582</v>
      </c>
      <c r="F4429" s="0" t="s">
        <v>10511</v>
      </c>
      <c r="G4429" s="0" t="s">
        <v>10512</v>
      </c>
      <c r="H4429" s="0" t="s">
        <v>8929</v>
      </c>
      <c r="I4429" s="0" t="s">
        <v>2123</v>
      </c>
      <c r="J4429" s="0" t="s">
        <v>47</v>
      </c>
      <c r="K4429" s="0" t="s">
        <v>47</v>
      </c>
      <c r="L4429" s="0" t="s">
        <v>47</v>
      </c>
      <c r="M4429" s="0" t="s">
        <v>47</v>
      </c>
      <c r="N4429" s="0" t="n">
        <v>1</v>
      </c>
      <c r="O4429" s="0" t="n">
        <v>10</v>
      </c>
      <c r="P4429" s="0" t="n">
        <v>450</v>
      </c>
      <c r="Q4429" s="0" t="n">
        <v>3</v>
      </c>
      <c r="R4429" s="0" t="str">
        <f aca="false">INDEX(Lookup!$B$4:$B$18,MATCH(C4429,Lookup!$A$4:$A$18,0))</f>
        <v>India</v>
      </c>
      <c r="S4429" s="20" t="n">
        <f aca="false">INDEX(Lookup!$D$4:$D$18,MATCH(C4429,Lookup!$A$4:$A$18,0))</f>
        <v>0.012</v>
      </c>
      <c r="T4429" s="21" t="n">
        <f aca="false">ROUND(P4429*S4429,2)</f>
        <v>5.4</v>
      </c>
      <c r="U4429" s="21" t="n">
        <f aca="false">IF(T4429&lt;=10,1,IF(T4429&lt;=20,2,IF(T4429&lt;=30,3,IF(T4429&lt;=40,4,IF(T4429&lt;=50,5,IF(T4429&lt;=100,6,IF(T4429&lt;=250,7,8)))))))</f>
        <v>1</v>
      </c>
      <c r="V4429" s="21" t="n">
        <f aca="false">IF(AND(OR(Dashboard!$T$3="All",R4429=Dashboard!$T$3),OR(Dashboard!$T$4="All",D4429=Dashboard!$T$4)),1,0)</f>
        <v>1</v>
      </c>
      <c r="W4429" s="21" t="n">
        <f aca="false">IF(V4429=1,T4429+ROW()/10000000,0)</f>
        <v>5.4004429</v>
      </c>
    </row>
    <row r="4430" customFormat="false" ht="15" hidden="false" customHeight="false" outlineLevel="0" collapsed="false">
      <c r="A4430" s="0" t="n">
        <v>18317229</v>
      </c>
      <c r="B4430" s="0" t="s">
        <v>10583</v>
      </c>
      <c r="C4430" s="0" t="n">
        <v>1</v>
      </c>
      <c r="D4430" s="0" t="s">
        <v>6924</v>
      </c>
      <c r="E4430" s="0" t="s">
        <v>10584</v>
      </c>
      <c r="F4430" s="0" t="s">
        <v>10511</v>
      </c>
      <c r="G4430" s="0" t="s">
        <v>10512</v>
      </c>
      <c r="H4430" s="0" t="s">
        <v>2349</v>
      </c>
      <c r="I4430" s="0" t="s">
        <v>2123</v>
      </c>
      <c r="J4430" s="0" t="s">
        <v>47</v>
      </c>
      <c r="K4430" s="0" t="s">
        <v>47</v>
      </c>
      <c r="L4430" s="0" t="s">
        <v>47</v>
      </c>
      <c r="M4430" s="0" t="s">
        <v>47</v>
      </c>
      <c r="N4430" s="0" t="n">
        <v>1</v>
      </c>
      <c r="O4430" s="0" t="n">
        <v>10</v>
      </c>
      <c r="P4430" s="0" t="n">
        <v>150</v>
      </c>
      <c r="Q4430" s="0" t="n">
        <v>2.8</v>
      </c>
      <c r="R4430" s="0" t="str">
        <f aca="false">INDEX(Lookup!$B$4:$B$18,MATCH(C4430,Lookup!$A$4:$A$18,0))</f>
        <v>India</v>
      </c>
      <c r="S4430" s="20" t="n">
        <f aca="false">INDEX(Lookup!$D$4:$D$18,MATCH(C4430,Lookup!$A$4:$A$18,0))</f>
        <v>0.012</v>
      </c>
      <c r="T4430" s="21" t="n">
        <f aca="false">ROUND(P4430*S4430,2)</f>
        <v>1.8</v>
      </c>
      <c r="U4430" s="21" t="n">
        <f aca="false">IF(T4430&lt;=10,1,IF(T4430&lt;=20,2,IF(T4430&lt;=30,3,IF(T4430&lt;=40,4,IF(T4430&lt;=50,5,IF(T4430&lt;=100,6,IF(T4430&lt;=250,7,8)))))))</f>
        <v>1</v>
      </c>
      <c r="V4430" s="21" t="n">
        <f aca="false">IF(AND(OR(Dashboard!$T$3="All",R4430=Dashboard!$T$3),OR(Dashboard!$T$4="All",D4430=Dashboard!$T$4)),1,0)</f>
        <v>1</v>
      </c>
      <c r="W4430" s="21" t="n">
        <f aca="false">IF(V4430=1,T4430+ROW()/10000000,0)</f>
        <v>1.800443</v>
      </c>
    </row>
    <row r="4431" customFormat="false" ht="15" hidden="false" customHeight="false" outlineLevel="0" collapsed="false">
      <c r="A4431" s="0" t="n">
        <v>9623</v>
      </c>
      <c r="B4431" s="0" t="s">
        <v>10585</v>
      </c>
      <c r="C4431" s="0" t="n">
        <v>1</v>
      </c>
      <c r="D4431" s="0" t="s">
        <v>6924</v>
      </c>
      <c r="E4431" s="0" t="s">
        <v>10586</v>
      </c>
      <c r="F4431" s="0" t="s">
        <v>10511</v>
      </c>
      <c r="G4431" s="0" t="s">
        <v>10512</v>
      </c>
      <c r="H4431" s="0" t="s">
        <v>2310</v>
      </c>
      <c r="I4431" s="0" t="s">
        <v>2123</v>
      </c>
      <c r="J4431" s="0" t="s">
        <v>47</v>
      </c>
      <c r="K4431" s="0" t="s">
        <v>47</v>
      </c>
      <c r="L4431" s="0" t="s">
        <v>47</v>
      </c>
      <c r="M4431" s="0" t="s">
        <v>47</v>
      </c>
      <c r="N4431" s="0" t="n">
        <v>1</v>
      </c>
      <c r="O4431" s="0" t="n">
        <v>8</v>
      </c>
      <c r="P4431" s="0" t="n">
        <v>250</v>
      </c>
      <c r="Q4431" s="0" t="n">
        <v>3</v>
      </c>
      <c r="R4431" s="0" t="str">
        <f aca="false">INDEX(Lookup!$B$4:$B$18,MATCH(C4431,Lookup!$A$4:$A$18,0))</f>
        <v>India</v>
      </c>
      <c r="S4431" s="20" t="n">
        <f aca="false">INDEX(Lookup!$D$4:$D$18,MATCH(C4431,Lookup!$A$4:$A$18,0))</f>
        <v>0.012</v>
      </c>
      <c r="T4431" s="21" t="n">
        <f aca="false">ROUND(P4431*S4431,2)</f>
        <v>3</v>
      </c>
      <c r="U4431" s="21" t="n">
        <f aca="false">IF(T4431&lt;=10,1,IF(T4431&lt;=20,2,IF(T4431&lt;=30,3,IF(T4431&lt;=40,4,IF(T4431&lt;=50,5,IF(T4431&lt;=100,6,IF(T4431&lt;=250,7,8)))))))</f>
        <v>1</v>
      </c>
      <c r="V4431" s="21" t="n">
        <f aca="false">IF(AND(OR(Dashboard!$T$3="All",R4431=Dashboard!$T$3),OR(Dashboard!$T$4="All",D4431=Dashboard!$T$4)),1,0)</f>
        <v>1</v>
      </c>
      <c r="W4431" s="21" t="n">
        <f aca="false">IF(V4431=1,T4431+ROW()/10000000,0)</f>
        <v>3.0004431</v>
      </c>
    </row>
    <row r="4432" customFormat="false" ht="15" hidden="false" customHeight="false" outlineLevel="0" collapsed="false">
      <c r="A4432" s="0" t="n">
        <v>3634</v>
      </c>
      <c r="B4432" s="0" t="s">
        <v>10587</v>
      </c>
      <c r="C4432" s="0" t="n">
        <v>1</v>
      </c>
      <c r="D4432" s="0" t="s">
        <v>6924</v>
      </c>
      <c r="E4432" s="0" t="s">
        <v>10588</v>
      </c>
      <c r="F4432" s="0" t="s">
        <v>10511</v>
      </c>
      <c r="G4432" s="0" t="s">
        <v>10512</v>
      </c>
      <c r="H4432" s="0" t="s">
        <v>402</v>
      </c>
      <c r="I4432" s="0" t="s">
        <v>2123</v>
      </c>
      <c r="J4432" s="0" t="s">
        <v>47</v>
      </c>
      <c r="K4432" s="0" t="s">
        <v>47</v>
      </c>
      <c r="L4432" s="0" t="s">
        <v>47</v>
      </c>
      <c r="M4432" s="0" t="s">
        <v>47</v>
      </c>
      <c r="N4432" s="0" t="n">
        <v>1</v>
      </c>
      <c r="O4432" s="0" t="n">
        <v>91</v>
      </c>
      <c r="P4432" s="0" t="n">
        <v>250</v>
      </c>
      <c r="Q4432" s="0" t="n">
        <v>3.3</v>
      </c>
      <c r="R4432" s="0" t="str">
        <f aca="false">INDEX(Lookup!$B$4:$B$18,MATCH(C4432,Lookup!$A$4:$A$18,0))</f>
        <v>India</v>
      </c>
      <c r="S4432" s="20" t="n">
        <f aca="false">INDEX(Lookup!$D$4:$D$18,MATCH(C4432,Lookup!$A$4:$A$18,0))</f>
        <v>0.012</v>
      </c>
      <c r="T4432" s="21" t="n">
        <f aca="false">ROUND(P4432*S4432,2)</f>
        <v>3</v>
      </c>
      <c r="U4432" s="21" t="n">
        <f aca="false">IF(T4432&lt;=10,1,IF(T4432&lt;=20,2,IF(T4432&lt;=30,3,IF(T4432&lt;=40,4,IF(T4432&lt;=50,5,IF(T4432&lt;=100,6,IF(T4432&lt;=250,7,8)))))))</f>
        <v>1</v>
      </c>
      <c r="V4432" s="21" t="n">
        <f aca="false">IF(AND(OR(Dashboard!$T$3="All",R4432=Dashboard!$T$3),OR(Dashboard!$T$4="All",D4432=Dashboard!$T$4)),1,0)</f>
        <v>1</v>
      </c>
      <c r="W4432" s="21" t="n">
        <f aca="false">IF(V4432=1,T4432+ROW()/10000000,0)</f>
        <v>3.0004432</v>
      </c>
    </row>
    <row r="4433" customFormat="false" ht="15" hidden="false" customHeight="false" outlineLevel="0" collapsed="false">
      <c r="A4433" s="0" t="n">
        <v>7382</v>
      </c>
      <c r="B4433" s="0" t="s">
        <v>10589</v>
      </c>
      <c r="C4433" s="0" t="n">
        <v>1</v>
      </c>
      <c r="D4433" s="0" t="s">
        <v>6924</v>
      </c>
      <c r="E4433" s="0" t="s">
        <v>10590</v>
      </c>
      <c r="F4433" s="0" t="s">
        <v>10511</v>
      </c>
      <c r="G4433" s="0" t="s">
        <v>10512</v>
      </c>
      <c r="H4433" s="0" t="s">
        <v>2122</v>
      </c>
      <c r="I4433" s="0" t="s">
        <v>2123</v>
      </c>
      <c r="J4433" s="0" t="s">
        <v>47</v>
      </c>
      <c r="K4433" s="0" t="s">
        <v>47</v>
      </c>
      <c r="L4433" s="0" t="s">
        <v>47</v>
      </c>
      <c r="M4433" s="0" t="s">
        <v>47</v>
      </c>
      <c r="N4433" s="0" t="n">
        <v>2</v>
      </c>
      <c r="O4433" s="0" t="n">
        <v>67</v>
      </c>
      <c r="P4433" s="0" t="n">
        <v>700</v>
      </c>
      <c r="Q4433" s="0" t="n">
        <v>3.3</v>
      </c>
      <c r="R4433" s="0" t="str">
        <f aca="false">INDEX(Lookup!$B$4:$B$18,MATCH(C4433,Lookup!$A$4:$A$18,0))</f>
        <v>India</v>
      </c>
      <c r="S4433" s="20" t="n">
        <f aca="false">INDEX(Lookup!$D$4:$D$18,MATCH(C4433,Lookup!$A$4:$A$18,0))</f>
        <v>0.012</v>
      </c>
      <c r="T4433" s="21" t="n">
        <f aca="false">ROUND(P4433*S4433,2)</f>
        <v>8.4</v>
      </c>
      <c r="U4433" s="21" t="n">
        <f aca="false">IF(T4433&lt;=10,1,IF(T4433&lt;=20,2,IF(T4433&lt;=30,3,IF(T4433&lt;=40,4,IF(T4433&lt;=50,5,IF(T4433&lt;=100,6,IF(T4433&lt;=250,7,8)))))))</f>
        <v>1</v>
      </c>
      <c r="V4433" s="21" t="n">
        <f aca="false">IF(AND(OR(Dashboard!$T$3="All",R4433=Dashboard!$T$3),OR(Dashboard!$T$4="All",D4433=Dashboard!$T$4)),1,0)</f>
        <v>1</v>
      </c>
      <c r="W4433" s="21" t="n">
        <f aca="false">IF(V4433=1,T4433+ROW()/10000000,0)</f>
        <v>8.4004433</v>
      </c>
    </row>
    <row r="4434" customFormat="false" ht="15" hidden="false" customHeight="false" outlineLevel="0" collapsed="false">
      <c r="A4434" s="0" t="n">
        <v>1866</v>
      </c>
      <c r="B4434" s="0" t="s">
        <v>10591</v>
      </c>
      <c r="C4434" s="0" t="n">
        <v>1</v>
      </c>
      <c r="D4434" s="0" t="s">
        <v>6924</v>
      </c>
      <c r="E4434" s="0" t="s">
        <v>10592</v>
      </c>
      <c r="F4434" s="0" t="s">
        <v>10511</v>
      </c>
      <c r="G4434" s="0" t="s">
        <v>10512</v>
      </c>
      <c r="H4434" s="0" t="s">
        <v>2288</v>
      </c>
      <c r="I4434" s="0" t="s">
        <v>2123</v>
      </c>
      <c r="J4434" s="0" t="s">
        <v>47</v>
      </c>
      <c r="K4434" s="0" t="s">
        <v>47</v>
      </c>
      <c r="L4434" s="0" t="s">
        <v>47</v>
      </c>
      <c r="M4434" s="0" t="s">
        <v>47</v>
      </c>
      <c r="N4434" s="0" t="n">
        <v>2</v>
      </c>
      <c r="O4434" s="0" t="n">
        <v>92</v>
      </c>
      <c r="P4434" s="0" t="n">
        <v>550</v>
      </c>
      <c r="Q4434" s="0" t="n">
        <v>3.1</v>
      </c>
      <c r="R4434" s="0" t="str">
        <f aca="false">INDEX(Lookup!$B$4:$B$18,MATCH(C4434,Lookup!$A$4:$A$18,0))</f>
        <v>India</v>
      </c>
      <c r="S4434" s="20" t="n">
        <f aca="false">INDEX(Lookup!$D$4:$D$18,MATCH(C4434,Lookup!$A$4:$A$18,0))</f>
        <v>0.012</v>
      </c>
      <c r="T4434" s="21" t="n">
        <f aca="false">ROUND(P4434*S4434,2)</f>
        <v>6.6</v>
      </c>
      <c r="U4434" s="21" t="n">
        <f aca="false">IF(T4434&lt;=10,1,IF(T4434&lt;=20,2,IF(T4434&lt;=30,3,IF(T4434&lt;=40,4,IF(T4434&lt;=50,5,IF(T4434&lt;=100,6,IF(T4434&lt;=250,7,8)))))))</f>
        <v>1</v>
      </c>
      <c r="V4434" s="21" t="n">
        <f aca="false">IF(AND(OR(Dashboard!$T$3="All",R4434=Dashboard!$T$3),OR(Dashboard!$T$4="All",D4434=Dashboard!$T$4)),1,0)</f>
        <v>1</v>
      </c>
      <c r="W4434" s="21" t="n">
        <f aca="false">IF(V4434=1,T4434+ROW()/10000000,0)</f>
        <v>6.6004434</v>
      </c>
    </row>
    <row r="4435" customFormat="false" ht="15" hidden="false" customHeight="false" outlineLevel="0" collapsed="false">
      <c r="A4435" s="0" t="n">
        <v>304783</v>
      </c>
      <c r="B4435" s="0" t="s">
        <v>10593</v>
      </c>
      <c r="C4435" s="0" t="n">
        <v>1</v>
      </c>
      <c r="D4435" s="0" t="s">
        <v>6924</v>
      </c>
      <c r="E4435" s="0" t="s">
        <v>10594</v>
      </c>
      <c r="F4435" s="0" t="s">
        <v>10511</v>
      </c>
      <c r="G4435" s="0" t="s">
        <v>10512</v>
      </c>
      <c r="H4435" s="0" t="s">
        <v>2367</v>
      </c>
      <c r="I4435" s="0" t="s">
        <v>2123</v>
      </c>
      <c r="J4435" s="0" t="s">
        <v>47</v>
      </c>
      <c r="K4435" s="0" t="s">
        <v>46</v>
      </c>
      <c r="L4435" s="0" t="s">
        <v>47</v>
      </c>
      <c r="M4435" s="0" t="s">
        <v>47</v>
      </c>
      <c r="N4435" s="0" t="n">
        <v>1</v>
      </c>
      <c r="O4435" s="0" t="n">
        <v>6</v>
      </c>
      <c r="P4435" s="0" t="n">
        <v>350</v>
      </c>
      <c r="Q4435" s="0" t="n">
        <v>2.7</v>
      </c>
      <c r="R4435" s="0" t="str">
        <f aca="false">INDEX(Lookup!$B$4:$B$18,MATCH(C4435,Lookup!$A$4:$A$18,0))</f>
        <v>India</v>
      </c>
      <c r="S4435" s="20" t="n">
        <f aca="false">INDEX(Lookup!$D$4:$D$18,MATCH(C4435,Lookup!$A$4:$A$18,0))</f>
        <v>0.012</v>
      </c>
      <c r="T4435" s="21" t="n">
        <f aca="false">ROUND(P4435*S4435,2)</f>
        <v>4.2</v>
      </c>
      <c r="U4435" s="21" t="n">
        <f aca="false">IF(T4435&lt;=10,1,IF(T4435&lt;=20,2,IF(T4435&lt;=30,3,IF(T4435&lt;=40,4,IF(T4435&lt;=50,5,IF(T4435&lt;=100,6,IF(T4435&lt;=250,7,8)))))))</f>
        <v>1</v>
      </c>
      <c r="V4435" s="21" t="n">
        <f aca="false">IF(AND(OR(Dashboard!$T$3="All",R4435=Dashboard!$T$3),OR(Dashboard!$T$4="All",D4435=Dashboard!$T$4)),1,0)</f>
        <v>1</v>
      </c>
      <c r="W4435" s="21" t="n">
        <f aca="false">IF(V4435=1,T4435+ROW()/10000000,0)</f>
        <v>4.2004435</v>
      </c>
    </row>
    <row r="4436" customFormat="false" ht="15" hidden="false" customHeight="false" outlineLevel="0" collapsed="false">
      <c r="A4436" s="0" t="n">
        <v>302811</v>
      </c>
      <c r="B4436" s="0" t="s">
        <v>10595</v>
      </c>
      <c r="C4436" s="0" t="n">
        <v>1</v>
      </c>
      <c r="D4436" s="0" t="s">
        <v>6924</v>
      </c>
      <c r="E4436" s="0" t="s">
        <v>10596</v>
      </c>
      <c r="F4436" s="0" t="s">
        <v>10511</v>
      </c>
      <c r="G4436" s="0" t="s">
        <v>10512</v>
      </c>
      <c r="H4436" s="0" t="s">
        <v>2128</v>
      </c>
      <c r="I4436" s="0" t="s">
        <v>2123</v>
      </c>
      <c r="J4436" s="0" t="s">
        <v>47</v>
      </c>
      <c r="K4436" s="0" t="s">
        <v>46</v>
      </c>
      <c r="L4436" s="0" t="s">
        <v>47</v>
      </c>
      <c r="M4436" s="0" t="s">
        <v>47</v>
      </c>
      <c r="N4436" s="0" t="n">
        <v>1</v>
      </c>
      <c r="O4436" s="0" t="n">
        <v>24</v>
      </c>
      <c r="P4436" s="0" t="n">
        <v>450</v>
      </c>
      <c r="Q4436" s="0" t="n">
        <v>2.6</v>
      </c>
      <c r="R4436" s="0" t="str">
        <f aca="false">INDEX(Lookup!$B$4:$B$18,MATCH(C4436,Lookup!$A$4:$A$18,0))</f>
        <v>India</v>
      </c>
      <c r="S4436" s="20" t="n">
        <f aca="false">INDEX(Lookup!$D$4:$D$18,MATCH(C4436,Lookup!$A$4:$A$18,0))</f>
        <v>0.012</v>
      </c>
      <c r="T4436" s="21" t="n">
        <f aca="false">ROUND(P4436*S4436,2)</f>
        <v>5.4</v>
      </c>
      <c r="U4436" s="21" t="n">
        <f aca="false">IF(T4436&lt;=10,1,IF(T4436&lt;=20,2,IF(T4436&lt;=30,3,IF(T4436&lt;=40,4,IF(T4436&lt;=50,5,IF(T4436&lt;=100,6,IF(T4436&lt;=250,7,8)))))))</f>
        <v>1</v>
      </c>
      <c r="V4436" s="21" t="n">
        <f aca="false">IF(AND(OR(Dashboard!$T$3="All",R4436=Dashboard!$T$3),OR(Dashboard!$T$4="All",D4436=Dashboard!$T$4)),1,0)</f>
        <v>1</v>
      </c>
      <c r="W4436" s="21" t="n">
        <f aca="false">IF(V4436=1,T4436+ROW()/10000000,0)</f>
        <v>5.4004436</v>
      </c>
    </row>
    <row r="4437" customFormat="false" ht="15" hidden="false" customHeight="false" outlineLevel="0" collapsed="false">
      <c r="A4437" s="0" t="n">
        <v>308664</v>
      </c>
      <c r="B4437" s="0" t="s">
        <v>10597</v>
      </c>
      <c r="C4437" s="0" t="n">
        <v>1</v>
      </c>
      <c r="D4437" s="0" t="s">
        <v>6924</v>
      </c>
      <c r="E4437" s="0" t="s">
        <v>10598</v>
      </c>
      <c r="F4437" s="0" t="s">
        <v>10511</v>
      </c>
      <c r="G4437" s="0" t="s">
        <v>10512</v>
      </c>
      <c r="H4437" s="0" t="s">
        <v>3356</v>
      </c>
      <c r="I4437" s="0" t="s">
        <v>2123</v>
      </c>
      <c r="J4437" s="0" t="s">
        <v>47</v>
      </c>
      <c r="K4437" s="0" t="s">
        <v>47</v>
      </c>
      <c r="L4437" s="0" t="s">
        <v>47</v>
      </c>
      <c r="M4437" s="0" t="s">
        <v>47</v>
      </c>
      <c r="N4437" s="0" t="n">
        <v>2</v>
      </c>
      <c r="O4437" s="0" t="n">
        <v>26</v>
      </c>
      <c r="P4437" s="0" t="n">
        <v>650</v>
      </c>
      <c r="Q4437" s="0" t="n">
        <v>3.2</v>
      </c>
      <c r="R4437" s="0" t="str">
        <f aca="false">INDEX(Lookup!$B$4:$B$18,MATCH(C4437,Lookup!$A$4:$A$18,0))</f>
        <v>India</v>
      </c>
      <c r="S4437" s="20" t="n">
        <f aca="false">INDEX(Lookup!$D$4:$D$18,MATCH(C4437,Lookup!$A$4:$A$18,0))</f>
        <v>0.012</v>
      </c>
      <c r="T4437" s="21" t="n">
        <f aca="false">ROUND(P4437*S4437,2)</f>
        <v>7.8</v>
      </c>
      <c r="U4437" s="21" t="n">
        <f aca="false">IF(T4437&lt;=10,1,IF(T4437&lt;=20,2,IF(T4437&lt;=30,3,IF(T4437&lt;=40,4,IF(T4437&lt;=50,5,IF(T4437&lt;=100,6,IF(T4437&lt;=250,7,8)))))))</f>
        <v>1</v>
      </c>
      <c r="V4437" s="21" t="n">
        <f aca="false">IF(AND(OR(Dashboard!$T$3="All",R4437=Dashboard!$T$3),OR(Dashboard!$T$4="All",D4437=Dashboard!$T$4)),1,0)</f>
        <v>1</v>
      </c>
      <c r="W4437" s="21" t="n">
        <f aca="false">IF(V4437=1,T4437+ROW()/10000000,0)</f>
        <v>7.8004437</v>
      </c>
    </row>
    <row r="4438" customFormat="false" ht="15" hidden="false" customHeight="false" outlineLevel="0" collapsed="false">
      <c r="A4438" s="0" t="n">
        <v>18133506</v>
      </c>
      <c r="B4438" s="0" t="s">
        <v>10599</v>
      </c>
      <c r="C4438" s="0" t="n">
        <v>1</v>
      </c>
      <c r="D4438" s="0" t="s">
        <v>6924</v>
      </c>
      <c r="E4438" s="0" t="s">
        <v>10600</v>
      </c>
      <c r="F4438" s="0" t="s">
        <v>10511</v>
      </c>
      <c r="G4438" s="0" t="s">
        <v>10512</v>
      </c>
      <c r="H4438" s="0" t="s">
        <v>402</v>
      </c>
      <c r="I4438" s="0" t="s">
        <v>2123</v>
      </c>
      <c r="J4438" s="0" t="s">
        <v>47</v>
      </c>
      <c r="K4438" s="0" t="s">
        <v>47</v>
      </c>
      <c r="L4438" s="0" t="s">
        <v>47</v>
      </c>
      <c r="M4438" s="0" t="s">
        <v>47</v>
      </c>
      <c r="N4438" s="0" t="n">
        <v>2</v>
      </c>
      <c r="O4438" s="0" t="n">
        <v>17</v>
      </c>
      <c r="P4438" s="0" t="n">
        <v>700</v>
      </c>
      <c r="Q4438" s="0" t="n">
        <v>3.3</v>
      </c>
      <c r="R4438" s="0" t="str">
        <f aca="false">INDEX(Lookup!$B$4:$B$18,MATCH(C4438,Lookup!$A$4:$A$18,0))</f>
        <v>India</v>
      </c>
      <c r="S4438" s="20" t="n">
        <f aca="false">INDEX(Lookup!$D$4:$D$18,MATCH(C4438,Lookup!$A$4:$A$18,0))</f>
        <v>0.012</v>
      </c>
      <c r="T4438" s="21" t="n">
        <f aca="false">ROUND(P4438*S4438,2)</f>
        <v>8.4</v>
      </c>
      <c r="U4438" s="21" t="n">
        <f aca="false">IF(T4438&lt;=10,1,IF(T4438&lt;=20,2,IF(T4438&lt;=30,3,IF(T4438&lt;=40,4,IF(T4438&lt;=50,5,IF(T4438&lt;=100,6,IF(T4438&lt;=250,7,8)))))))</f>
        <v>1</v>
      </c>
      <c r="V4438" s="21" t="n">
        <f aca="false">IF(AND(OR(Dashboard!$T$3="All",R4438=Dashboard!$T$3),OR(Dashboard!$T$4="All",D4438=Dashboard!$T$4)),1,0)</f>
        <v>1</v>
      </c>
      <c r="W4438" s="21" t="n">
        <f aca="false">IF(V4438=1,T4438+ROW()/10000000,0)</f>
        <v>8.4004438</v>
      </c>
    </row>
    <row r="4439" customFormat="false" ht="15" hidden="false" customHeight="false" outlineLevel="0" collapsed="false">
      <c r="A4439" s="0" t="n">
        <v>305293</v>
      </c>
      <c r="B4439" s="0" t="s">
        <v>10601</v>
      </c>
      <c r="C4439" s="0" t="n">
        <v>1</v>
      </c>
      <c r="D4439" s="0" t="s">
        <v>6924</v>
      </c>
      <c r="E4439" s="0" t="s">
        <v>10602</v>
      </c>
      <c r="F4439" s="0" t="s">
        <v>10511</v>
      </c>
      <c r="G4439" s="0" t="s">
        <v>10512</v>
      </c>
      <c r="H4439" s="0" t="s">
        <v>69</v>
      </c>
      <c r="I4439" s="0" t="s">
        <v>2123</v>
      </c>
      <c r="J4439" s="0" t="s">
        <v>47</v>
      </c>
      <c r="K4439" s="0" t="s">
        <v>46</v>
      </c>
      <c r="L4439" s="0" t="s">
        <v>47</v>
      </c>
      <c r="M4439" s="0" t="s">
        <v>47</v>
      </c>
      <c r="N4439" s="0" t="n">
        <v>1</v>
      </c>
      <c r="O4439" s="0" t="n">
        <v>80</v>
      </c>
      <c r="P4439" s="0" t="n">
        <v>400</v>
      </c>
      <c r="Q4439" s="0" t="n">
        <v>3.4</v>
      </c>
      <c r="R4439" s="0" t="str">
        <f aca="false">INDEX(Lookup!$B$4:$B$18,MATCH(C4439,Lookup!$A$4:$A$18,0))</f>
        <v>India</v>
      </c>
      <c r="S4439" s="20" t="n">
        <f aca="false">INDEX(Lookup!$D$4:$D$18,MATCH(C4439,Lookup!$A$4:$A$18,0))</f>
        <v>0.012</v>
      </c>
      <c r="T4439" s="21" t="n">
        <f aca="false">ROUND(P4439*S4439,2)</f>
        <v>4.8</v>
      </c>
      <c r="U4439" s="21" t="n">
        <f aca="false">IF(T4439&lt;=10,1,IF(T4439&lt;=20,2,IF(T4439&lt;=30,3,IF(T4439&lt;=40,4,IF(T4439&lt;=50,5,IF(T4439&lt;=100,6,IF(T4439&lt;=250,7,8)))))))</f>
        <v>1</v>
      </c>
      <c r="V4439" s="21" t="n">
        <f aca="false">IF(AND(OR(Dashboard!$T$3="All",R4439=Dashboard!$T$3),OR(Dashboard!$T$4="All",D4439=Dashboard!$T$4)),1,0)</f>
        <v>1</v>
      </c>
      <c r="W4439" s="21" t="n">
        <f aca="false">IF(V4439=1,T4439+ROW()/10000000,0)</f>
        <v>4.8004439</v>
      </c>
    </row>
    <row r="4440" customFormat="false" ht="15" hidden="false" customHeight="false" outlineLevel="0" collapsed="false">
      <c r="A4440" s="0" t="n">
        <v>2211</v>
      </c>
      <c r="B4440" s="0" t="s">
        <v>8507</v>
      </c>
      <c r="C4440" s="0" t="n">
        <v>1</v>
      </c>
      <c r="D4440" s="0" t="s">
        <v>6924</v>
      </c>
      <c r="E4440" s="0" t="s">
        <v>10603</v>
      </c>
      <c r="F4440" s="0" t="s">
        <v>10511</v>
      </c>
      <c r="G4440" s="0" t="s">
        <v>10512</v>
      </c>
      <c r="H4440" s="0" t="s">
        <v>2128</v>
      </c>
      <c r="I4440" s="0" t="s">
        <v>2123</v>
      </c>
      <c r="J4440" s="0" t="s">
        <v>47</v>
      </c>
      <c r="K4440" s="0" t="s">
        <v>46</v>
      </c>
      <c r="L4440" s="0" t="s">
        <v>47</v>
      </c>
      <c r="M4440" s="0" t="s">
        <v>47</v>
      </c>
      <c r="N4440" s="0" t="n">
        <v>1</v>
      </c>
      <c r="O4440" s="0" t="n">
        <v>23</v>
      </c>
      <c r="P4440" s="0" t="n">
        <v>350</v>
      </c>
      <c r="Q4440" s="0" t="n">
        <v>2.6</v>
      </c>
      <c r="R4440" s="0" t="str">
        <f aca="false">INDEX(Lookup!$B$4:$B$18,MATCH(C4440,Lookup!$A$4:$A$18,0))</f>
        <v>India</v>
      </c>
      <c r="S4440" s="20" t="n">
        <f aca="false">INDEX(Lookup!$D$4:$D$18,MATCH(C4440,Lookup!$A$4:$A$18,0))</f>
        <v>0.012</v>
      </c>
      <c r="T4440" s="21" t="n">
        <f aca="false">ROUND(P4440*S4440,2)</f>
        <v>4.2</v>
      </c>
      <c r="U4440" s="21" t="n">
        <f aca="false">IF(T4440&lt;=10,1,IF(T4440&lt;=20,2,IF(T4440&lt;=30,3,IF(T4440&lt;=40,4,IF(T4440&lt;=50,5,IF(T4440&lt;=100,6,IF(T4440&lt;=250,7,8)))))))</f>
        <v>1</v>
      </c>
      <c r="V4440" s="21" t="n">
        <f aca="false">IF(AND(OR(Dashboard!$T$3="All",R4440=Dashboard!$T$3),OR(Dashboard!$T$4="All",D4440=Dashboard!$T$4)),1,0)</f>
        <v>1</v>
      </c>
      <c r="W4440" s="21" t="n">
        <f aca="false">IF(V4440=1,T4440+ROW()/10000000,0)</f>
        <v>4.200444</v>
      </c>
    </row>
    <row r="4441" customFormat="false" ht="15" hidden="false" customHeight="false" outlineLevel="0" collapsed="false">
      <c r="A4441" s="0" t="n">
        <v>9622</v>
      </c>
      <c r="B4441" s="0" t="s">
        <v>10604</v>
      </c>
      <c r="C4441" s="0" t="n">
        <v>1</v>
      </c>
      <c r="D4441" s="0" t="s">
        <v>6924</v>
      </c>
      <c r="E4441" s="0" t="s">
        <v>10605</v>
      </c>
      <c r="F4441" s="0" t="s">
        <v>10511</v>
      </c>
      <c r="G4441" s="0" t="s">
        <v>10512</v>
      </c>
      <c r="H4441" s="0" t="s">
        <v>2122</v>
      </c>
      <c r="I4441" s="0" t="s">
        <v>2123</v>
      </c>
      <c r="J4441" s="0" t="s">
        <v>47</v>
      </c>
      <c r="K4441" s="0" t="s">
        <v>46</v>
      </c>
      <c r="L4441" s="0" t="s">
        <v>47</v>
      </c>
      <c r="M4441" s="0" t="s">
        <v>47</v>
      </c>
      <c r="N4441" s="0" t="n">
        <v>2</v>
      </c>
      <c r="O4441" s="0" t="n">
        <v>52</v>
      </c>
      <c r="P4441" s="0" t="n">
        <v>550</v>
      </c>
      <c r="Q4441" s="0" t="n">
        <v>2.7</v>
      </c>
      <c r="R4441" s="0" t="str">
        <f aca="false">INDEX(Lookup!$B$4:$B$18,MATCH(C4441,Lookup!$A$4:$A$18,0))</f>
        <v>India</v>
      </c>
      <c r="S4441" s="20" t="n">
        <f aca="false">INDEX(Lookup!$D$4:$D$18,MATCH(C4441,Lookup!$A$4:$A$18,0))</f>
        <v>0.012</v>
      </c>
      <c r="T4441" s="21" t="n">
        <f aca="false">ROUND(P4441*S4441,2)</f>
        <v>6.6</v>
      </c>
      <c r="U4441" s="21" t="n">
        <f aca="false">IF(T4441&lt;=10,1,IF(T4441&lt;=20,2,IF(T4441&lt;=30,3,IF(T4441&lt;=40,4,IF(T4441&lt;=50,5,IF(T4441&lt;=100,6,IF(T4441&lt;=250,7,8)))))))</f>
        <v>1</v>
      </c>
      <c r="V4441" s="21" t="n">
        <f aca="false">IF(AND(OR(Dashboard!$T$3="All",R4441=Dashboard!$T$3),OR(Dashboard!$T$4="All",D4441=Dashboard!$T$4)),1,0)</f>
        <v>1</v>
      </c>
      <c r="W4441" s="21" t="n">
        <f aca="false">IF(V4441=1,T4441+ROW()/10000000,0)</f>
        <v>6.6004441</v>
      </c>
    </row>
    <row r="4442" customFormat="false" ht="15" hidden="false" customHeight="false" outlineLevel="0" collapsed="false">
      <c r="A4442" s="0" t="n">
        <v>18281989</v>
      </c>
      <c r="B4442" s="0" t="s">
        <v>10606</v>
      </c>
      <c r="C4442" s="0" t="n">
        <v>1</v>
      </c>
      <c r="D4442" s="0" t="s">
        <v>6924</v>
      </c>
      <c r="E4442" s="0" t="s">
        <v>10607</v>
      </c>
      <c r="F4442" s="0" t="s">
        <v>10511</v>
      </c>
      <c r="G4442" s="0" t="s">
        <v>10512</v>
      </c>
      <c r="H4442" s="0" t="s">
        <v>402</v>
      </c>
      <c r="I4442" s="0" t="s">
        <v>2123</v>
      </c>
      <c r="J4442" s="0" t="s">
        <v>47</v>
      </c>
      <c r="K4442" s="0" t="s">
        <v>47</v>
      </c>
      <c r="L4442" s="0" t="s">
        <v>47</v>
      </c>
      <c r="M4442" s="0" t="s">
        <v>47</v>
      </c>
      <c r="N4442" s="0" t="n">
        <v>1</v>
      </c>
      <c r="O4442" s="0" t="n">
        <v>11</v>
      </c>
      <c r="P4442" s="0" t="n">
        <v>300</v>
      </c>
      <c r="Q4442" s="0" t="n">
        <v>3.1</v>
      </c>
      <c r="R4442" s="0" t="str">
        <f aca="false">INDEX(Lookup!$B$4:$B$18,MATCH(C4442,Lookup!$A$4:$A$18,0))</f>
        <v>India</v>
      </c>
      <c r="S4442" s="20" t="n">
        <f aca="false">INDEX(Lookup!$D$4:$D$18,MATCH(C4442,Lookup!$A$4:$A$18,0))</f>
        <v>0.012</v>
      </c>
      <c r="T4442" s="21" t="n">
        <f aca="false">ROUND(P4442*S4442,2)</f>
        <v>3.6</v>
      </c>
      <c r="U4442" s="21" t="n">
        <f aca="false">IF(T4442&lt;=10,1,IF(T4442&lt;=20,2,IF(T4442&lt;=30,3,IF(T4442&lt;=40,4,IF(T4442&lt;=50,5,IF(T4442&lt;=100,6,IF(T4442&lt;=250,7,8)))))))</f>
        <v>1</v>
      </c>
      <c r="V4442" s="21" t="n">
        <f aca="false">IF(AND(OR(Dashboard!$T$3="All",R4442=Dashboard!$T$3),OR(Dashboard!$T$4="All",D4442=Dashboard!$T$4)),1,0)</f>
        <v>1</v>
      </c>
      <c r="W4442" s="21" t="n">
        <f aca="false">IF(V4442=1,T4442+ROW()/10000000,0)</f>
        <v>3.6004442</v>
      </c>
    </row>
    <row r="4443" customFormat="false" ht="15" hidden="false" customHeight="false" outlineLevel="0" collapsed="false">
      <c r="A4443" s="0" t="n">
        <v>18365855</v>
      </c>
      <c r="B4443" s="0" t="s">
        <v>3736</v>
      </c>
      <c r="C4443" s="0" t="n">
        <v>1</v>
      </c>
      <c r="D4443" s="0" t="s">
        <v>6924</v>
      </c>
      <c r="E4443" s="0" t="s">
        <v>10512</v>
      </c>
      <c r="F4443" s="0" t="s">
        <v>10511</v>
      </c>
      <c r="G4443" s="0" t="s">
        <v>10512</v>
      </c>
      <c r="H4443" s="0" t="s">
        <v>3356</v>
      </c>
      <c r="I4443" s="0" t="s">
        <v>2123</v>
      </c>
      <c r="J4443" s="0" t="s">
        <v>47</v>
      </c>
      <c r="K4443" s="0" t="s">
        <v>46</v>
      </c>
      <c r="L4443" s="0" t="s">
        <v>47</v>
      </c>
      <c r="M4443" s="0" t="s">
        <v>47</v>
      </c>
      <c r="N4443" s="0" t="n">
        <v>2</v>
      </c>
      <c r="O4443" s="0" t="n">
        <v>30</v>
      </c>
      <c r="P4443" s="0" t="n">
        <v>600</v>
      </c>
      <c r="Q4443" s="0" t="n">
        <v>3.6</v>
      </c>
      <c r="R4443" s="0" t="str">
        <f aca="false">INDEX(Lookup!$B$4:$B$18,MATCH(C4443,Lookup!$A$4:$A$18,0))</f>
        <v>India</v>
      </c>
      <c r="S4443" s="20" t="n">
        <f aca="false">INDEX(Lookup!$D$4:$D$18,MATCH(C4443,Lookup!$A$4:$A$18,0))</f>
        <v>0.012</v>
      </c>
      <c r="T4443" s="21" t="n">
        <f aca="false">ROUND(P4443*S4443,2)</f>
        <v>7.2</v>
      </c>
      <c r="U4443" s="21" t="n">
        <f aca="false">IF(T4443&lt;=10,1,IF(T4443&lt;=20,2,IF(T4443&lt;=30,3,IF(T4443&lt;=40,4,IF(T4443&lt;=50,5,IF(T4443&lt;=100,6,IF(T4443&lt;=250,7,8)))))))</f>
        <v>1</v>
      </c>
      <c r="V4443" s="21" t="n">
        <f aca="false">IF(AND(OR(Dashboard!$T$3="All",R4443=Dashboard!$T$3),OR(Dashboard!$T$4="All",D4443=Dashboard!$T$4)),1,0)</f>
        <v>1</v>
      </c>
      <c r="W4443" s="21" t="n">
        <f aca="false">IF(V4443=1,T4443+ROW()/10000000,0)</f>
        <v>7.2004443</v>
      </c>
    </row>
    <row r="4444" customFormat="false" ht="15" hidden="false" customHeight="false" outlineLevel="0" collapsed="false">
      <c r="A4444" s="0" t="n">
        <v>309737</v>
      </c>
      <c r="B4444" s="0" t="s">
        <v>10608</v>
      </c>
      <c r="C4444" s="0" t="n">
        <v>1</v>
      </c>
      <c r="D4444" s="0" t="s">
        <v>6924</v>
      </c>
      <c r="E4444" s="0" t="s">
        <v>10609</v>
      </c>
      <c r="F4444" s="0" t="s">
        <v>10511</v>
      </c>
      <c r="G4444" s="0" t="s">
        <v>10512</v>
      </c>
      <c r="H4444" s="0" t="s">
        <v>1124</v>
      </c>
      <c r="I4444" s="0" t="s">
        <v>2123</v>
      </c>
      <c r="J4444" s="0" t="s">
        <v>46</v>
      </c>
      <c r="K4444" s="0" t="s">
        <v>47</v>
      </c>
      <c r="L4444" s="0" t="s">
        <v>47</v>
      </c>
      <c r="M4444" s="0" t="s">
        <v>47</v>
      </c>
      <c r="N4444" s="0" t="n">
        <v>2</v>
      </c>
      <c r="O4444" s="0" t="n">
        <v>108</v>
      </c>
      <c r="P4444" s="0" t="n">
        <v>800</v>
      </c>
      <c r="Q4444" s="0" t="n">
        <v>3.6</v>
      </c>
      <c r="R4444" s="0" t="str">
        <f aca="false">INDEX(Lookup!$B$4:$B$18,MATCH(C4444,Lookup!$A$4:$A$18,0))</f>
        <v>India</v>
      </c>
      <c r="S4444" s="20" t="n">
        <f aca="false">INDEX(Lookup!$D$4:$D$18,MATCH(C4444,Lookup!$A$4:$A$18,0))</f>
        <v>0.012</v>
      </c>
      <c r="T4444" s="21" t="n">
        <f aca="false">ROUND(P4444*S4444,2)</f>
        <v>9.6</v>
      </c>
      <c r="U4444" s="21" t="n">
        <f aca="false">IF(T4444&lt;=10,1,IF(T4444&lt;=20,2,IF(T4444&lt;=30,3,IF(T4444&lt;=40,4,IF(T4444&lt;=50,5,IF(T4444&lt;=100,6,IF(T4444&lt;=250,7,8)))))))</f>
        <v>1</v>
      </c>
      <c r="V4444" s="21" t="n">
        <f aca="false">IF(AND(OR(Dashboard!$T$3="All",R4444=Dashboard!$T$3),OR(Dashboard!$T$4="All",D4444=Dashboard!$T$4)),1,0)</f>
        <v>1</v>
      </c>
      <c r="W4444" s="21" t="n">
        <f aca="false">IF(V4444=1,T4444+ROW()/10000000,0)</f>
        <v>9.6004444</v>
      </c>
    </row>
    <row r="4445" customFormat="false" ht="15" hidden="false" customHeight="false" outlineLevel="0" collapsed="false">
      <c r="A4445" s="0" t="n">
        <v>18386707</v>
      </c>
      <c r="B4445" s="0" t="s">
        <v>10610</v>
      </c>
      <c r="C4445" s="0" t="n">
        <v>1</v>
      </c>
      <c r="D4445" s="0" t="s">
        <v>6924</v>
      </c>
      <c r="E4445" s="0" t="s">
        <v>10611</v>
      </c>
      <c r="F4445" s="0" t="s">
        <v>10511</v>
      </c>
      <c r="G4445" s="0" t="s">
        <v>10512</v>
      </c>
      <c r="H4445" s="0" t="s">
        <v>10612</v>
      </c>
      <c r="I4445" s="0" t="s">
        <v>2123</v>
      </c>
      <c r="J4445" s="0" t="s">
        <v>47</v>
      </c>
      <c r="K4445" s="0" t="s">
        <v>46</v>
      </c>
      <c r="L4445" s="0" t="s">
        <v>47</v>
      </c>
      <c r="M4445" s="0" t="s">
        <v>47</v>
      </c>
      <c r="N4445" s="0" t="n">
        <v>2</v>
      </c>
      <c r="O4445" s="0" t="n">
        <v>22</v>
      </c>
      <c r="P4445" s="0" t="n">
        <v>600</v>
      </c>
      <c r="Q4445" s="0" t="n">
        <v>3.6</v>
      </c>
      <c r="R4445" s="0" t="str">
        <f aca="false">INDEX(Lookup!$B$4:$B$18,MATCH(C4445,Lookup!$A$4:$A$18,0))</f>
        <v>India</v>
      </c>
      <c r="S4445" s="20" t="n">
        <f aca="false">INDEX(Lookup!$D$4:$D$18,MATCH(C4445,Lookup!$A$4:$A$18,0))</f>
        <v>0.012</v>
      </c>
      <c r="T4445" s="21" t="n">
        <f aca="false">ROUND(P4445*S4445,2)</f>
        <v>7.2</v>
      </c>
      <c r="U4445" s="21" t="n">
        <f aca="false">IF(T4445&lt;=10,1,IF(T4445&lt;=20,2,IF(T4445&lt;=30,3,IF(T4445&lt;=40,4,IF(T4445&lt;=50,5,IF(T4445&lt;=100,6,IF(T4445&lt;=250,7,8)))))))</f>
        <v>1</v>
      </c>
      <c r="V4445" s="21" t="n">
        <f aca="false">IF(AND(OR(Dashboard!$T$3="All",R4445=Dashboard!$T$3),OR(Dashboard!$T$4="All",D4445=Dashboard!$T$4)),1,0)</f>
        <v>1</v>
      </c>
      <c r="W4445" s="21" t="n">
        <f aca="false">IF(V4445=1,T4445+ROW()/10000000,0)</f>
        <v>7.2004445</v>
      </c>
    </row>
    <row r="4446" customFormat="false" ht="15" hidden="false" customHeight="false" outlineLevel="0" collapsed="false">
      <c r="A4446" s="0" t="n">
        <v>309338</v>
      </c>
      <c r="B4446" s="0" t="s">
        <v>10613</v>
      </c>
      <c r="C4446" s="0" t="n">
        <v>1</v>
      </c>
      <c r="D4446" s="0" t="s">
        <v>6924</v>
      </c>
      <c r="E4446" s="0" t="s">
        <v>10512</v>
      </c>
      <c r="F4446" s="0" t="s">
        <v>10511</v>
      </c>
      <c r="G4446" s="0" t="s">
        <v>10512</v>
      </c>
      <c r="H4446" s="0" t="s">
        <v>2128</v>
      </c>
      <c r="I4446" s="0" t="s">
        <v>2123</v>
      </c>
      <c r="J4446" s="0" t="s">
        <v>47</v>
      </c>
      <c r="K4446" s="0" t="s">
        <v>46</v>
      </c>
      <c r="L4446" s="0" t="s">
        <v>47</v>
      </c>
      <c r="M4446" s="0" t="s">
        <v>47</v>
      </c>
      <c r="N4446" s="0" t="n">
        <v>2</v>
      </c>
      <c r="O4446" s="0" t="n">
        <v>89</v>
      </c>
      <c r="P4446" s="0" t="n">
        <v>750</v>
      </c>
      <c r="Q4446" s="0" t="n">
        <v>3.7</v>
      </c>
      <c r="R4446" s="0" t="str">
        <f aca="false">INDEX(Lookup!$B$4:$B$18,MATCH(C4446,Lookup!$A$4:$A$18,0))</f>
        <v>India</v>
      </c>
      <c r="S4446" s="20" t="n">
        <f aca="false">INDEX(Lookup!$D$4:$D$18,MATCH(C4446,Lookup!$A$4:$A$18,0))</f>
        <v>0.012</v>
      </c>
      <c r="T4446" s="21" t="n">
        <f aca="false">ROUND(P4446*S4446,2)</f>
        <v>9</v>
      </c>
      <c r="U4446" s="21" t="n">
        <f aca="false">IF(T4446&lt;=10,1,IF(T4446&lt;=20,2,IF(T4446&lt;=30,3,IF(T4446&lt;=40,4,IF(T4446&lt;=50,5,IF(T4446&lt;=100,6,IF(T4446&lt;=250,7,8)))))))</f>
        <v>1</v>
      </c>
      <c r="V4446" s="21" t="n">
        <f aca="false">IF(AND(OR(Dashboard!$T$3="All",R4446=Dashboard!$T$3),OR(Dashboard!$T$4="All",D4446=Dashboard!$T$4)),1,0)</f>
        <v>1</v>
      </c>
      <c r="W4446" s="21" t="n">
        <f aca="false">IF(V4446=1,T4446+ROW()/10000000,0)</f>
        <v>9.0004446</v>
      </c>
    </row>
    <row r="4447" customFormat="false" ht="15" hidden="false" customHeight="false" outlineLevel="0" collapsed="false">
      <c r="A4447" s="0" t="n">
        <v>18380155</v>
      </c>
      <c r="B4447" s="0" t="s">
        <v>10614</v>
      </c>
      <c r="C4447" s="0" t="n">
        <v>1</v>
      </c>
      <c r="D4447" s="0" t="s">
        <v>6924</v>
      </c>
      <c r="E4447" s="0" t="s">
        <v>10615</v>
      </c>
      <c r="F4447" s="0" t="s">
        <v>10511</v>
      </c>
      <c r="G4447" s="0" t="s">
        <v>10512</v>
      </c>
      <c r="H4447" s="0" t="s">
        <v>10616</v>
      </c>
      <c r="I4447" s="0" t="s">
        <v>2123</v>
      </c>
      <c r="J4447" s="0" t="s">
        <v>47</v>
      </c>
      <c r="K4447" s="0" t="s">
        <v>47</v>
      </c>
      <c r="L4447" s="0" t="s">
        <v>47</v>
      </c>
      <c r="M4447" s="0" t="s">
        <v>47</v>
      </c>
      <c r="N4447" s="0" t="n">
        <v>2</v>
      </c>
      <c r="O4447" s="0" t="n">
        <v>30</v>
      </c>
      <c r="P4447" s="0" t="n">
        <v>800</v>
      </c>
      <c r="Q4447" s="0" t="n">
        <v>3.5</v>
      </c>
      <c r="R4447" s="0" t="str">
        <f aca="false">INDEX(Lookup!$B$4:$B$18,MATCH(C4447,Lookup!$A$4:$A$18,0))</f>
        <v>India</v>
      </c>
      <c r="S4447" s="20" t="n">
        <f aca="false">INDEX(Lookup!$D$4:$D$18,MATCH(C4447,Lookup!$A$4:$A$18,0))</f>
        <v>0.012</v>
      </c>
      <c r="T4447" s="21" t="n">
        <f aca="false">ROUND(P4447*S4447,2)</f>
        <v>9.6</v>
      </c>
      <c r="U4447" s="21" t="n">
        <f aca="false">IF(T4447&lt;=10,1,IF(T4447&lt;=20,2,IF(T4447&lt;=30,3,IF(T4447&lt;=40,4,IF(T4447&lt;=50,5,IF(T4447&lt;=100,6,IF(T4447&lt;=250,7,8)))))))</f>
        <v>1</v>
      </c>
      <c r="V4447" s="21" t="n">
        <f aca="false">IF(AND(OR(Dashboard!$T$3="All",R4447=Dashboard!$T$3),OR(Dashboard!$T$4="All",D4447=Dashboard!$T$4)),1,0)</f>
        <v>1</v>
      </c>
      <c r="W4447" s="21" t="n">
        <f aca="false">IF(V4447=1,T4447+ROW()/10000000,0)</f>
        <v>9.6004447</v>
      </c>
    </row>
    <row r="4448" customFormat="false" ht="15" hidden="false" customHeight="false" outlineLevel="0" collapsed="false">
      <c r="A4448" s="0" t="n">
        <v>18372686</v>
      </c>
      <c r="B4448" s="0" t="s">
        <v>4546</v>
      </c>
      <c r="C4448" s="0" t="n">
        <v>1</v>
      </c>
      <c r="D4448" s="0" t="s">
        <v>6924</v>
      </c>
      <c r="E4448" s="0" t="s">
        <v>10617</v>
      </c>
      <c r="F4448" s="0" t="s">
        <v>10511</v>
      </c>
      <c r="G4448" s="0" t="s">
        <v>10512</v>
      </c>
      <c r="H4448" s="0" t="s">
        <v>4547</v>
      </c>
      <c r="I4448" s="0" t="s">
        <v>2123</v>
      </c>
      <c r="J4448" s="0" t="s">
        <v>47</v>
      </c>
      <c r="K4448" s="0" t="s">
        <v>46</v>
      </c>
      <c r="L4448" s="0" t="s">
        <v>47</v>
      </c>
      <c r="M4448" s="0" t="s">
        <v>47</v>
      </c>
      <c r="N4448" s="0" t="n">
        <v>2</v>
      </c>
      <c r="O4448" s="0" t="n">
        <v>36</v>
      </c>
      <c r="P4448" s="0" t="n">
        <v>600</v>
      </c>
      <c r="Q4448" s="0" t="n">
        <v>3.6</v>
      </c>
      <c r="R4448" s="0" t="str">
        <f aca="false">INDEX(Lookup!$B$4:$B$18,MATCH(C4448,Lookup!$A$4:$A$18,0))</f>
        <v>India</v>
      </c>
      <c r="S4448" s="20" t="n">
        <f aca="false">INDEX(Lookup!$D$4:$D$18,MATCH(C4448,Lookup!$A$4:$A$18,0))</f>
        <v>0.012</v>
      </c>
      <c r="T4448" s="21" t="n">
        <f aca="false">ROUND(P4448*S4448,2)</f>
        <v>7.2</v>
      </c>
      <c r="U4448" s="21" t="n">
        <f aca="false">IF(T4448&lt;=10,1,IF(T4448&lt;=20,2,IF(T4448&lt;=30,3,IF(T4448&lt;=40,4,IF(T4448&lt;=50,5,IF(T4448&lt;=100,6,IF(T4448&lt;=250,7,8)))))))</f>
        <v>1</v>
      </c>
      <c r="V4448" s="21" t="n">
        <f aca="false">IF(AND(OR(Dashboard!$T$3="All",R4448=Dashboard!$T$3),OR(Dashboard!$T$4="All",D4448=Dashboard!$T$4)),1,0)</f>
        <v>1</v>
      </c>
      <c r="W4448" s="21" t="n">
        <f aca="false">IF(V4448=1,T4448+ROW()/10000000,0)</f>
        <v>7.2004448</v>
      </c>
    </row>
    <row r="4449" customFormat="false" ht="15" hidden="false" customHeight="false" outlineLevel="0" collapsed="false">
      <c r="A4449" s="0" t="n">
        <v>3610</v>
      </c>
      <c r="B4449" s="0" t="s">
        <v>3011</v>
      </c>
      <c r="C4449" s="0" t="n">
        <v>1</v>
      </c>
      <c r="D4449" s="0" t="s">
        <v>6924</v>
      </c>
      <c r="E4449" s="0" t="s">
        <v>10618</v>
      </c>
      <c r="F4449" s="0" t="s">
        <v>10511</v>
      </c>
      <c r="G4449" s="0" t="s">
        <v>10512</v>
      </c>
      <c r="H4449" s="0" t="s">
        <v>3015</v>
      </c>
      <c r="I4449" s="0" t="s">
        <v>2123</v>
      </c>
      <c r="J4449" s="0" t="s">
        <v>47</v>
      </c>
      <c r="K4449" s="0" t="s">
        <v>46</v>
      </c>
      <c r="L4449" s="0" t="s">
        <v>47</v>
      </c>
      <c r="M4449" s="0" t="s">
        <v>47</v>
      </c>
      <c r="N4449" s="0" t="n">
        <v>1</v>
      </c>
      <c r="O4449" s="0" t="n">
        <v>80</v>
      </c>
      <c r="P4449" s="0" t="n">
        <v>400</v>
      </c>
      <c r="Q4449" s="0" t="n">
        <v>3.5</v>
      </c>
      <c r="R4449" s="0" t="str">
        <f aca="false">INDEX(Lookup!$B$4:$B$18,MATCH(C4449,Lookup!$A$4:$A$18,0))</f>
        <v>India</v>
      </c>
      <c r="S4449" s="20" t="n">
        <f aca="false">INDEX(Lookup!$D$4:$D$18,MATCH(C4449,Lookup!$A$4:$A$18,0))</f>
        <v>0.012</v>
      </c>
      <c r="T4449" s="21" t="n">
        <f aca="false">ROUND(P4449*S4449,2)</f>
        <v>4.8</v>
      </c>
      <c r="U4449" s="21" t="n">
        <f aca="false">IF(T4449&lt;=10,1,IF(T4449&lt;=20,2,IF(T4449&lt;=30,3,IF(T4449&lt;=40,4,IF(T4449&lt;=50,5,IF(T4449&lt;=100,6,IF(T4449&lt;=250,7,8)))))))</f>
        <v>1</v>
      </c>
      <c r="V4449" s="21" t="n">
        <f aca="false">IF(AND(OR(Dashboard!$T$3="All",R4449=Dashboard!$T$3),OR(Dashboard!$T$4="All",D4449=Dashboard!$T$4)),1,0)</f>
        <v>1</v>
      </c>
      <c r="W4449" s="21" t="n">
        <f aca="false">IF(V4449=1,T4449+ROW()/10000000,0)</f>
        <v>4.8004449</v>
      </c>
    </row>
    <row r="4450" customFormat="false" ht="15" hidden="false" customHeight="false" outlineLevel="0" collapsed="false">
      <c r="A4450" s="0" t="n">
        <v>3054</v>
      </c>
      <c r="B4450" s="0" t="s">
        <v>10619</v>
      </c>
      <c r="C4450" s="0" t="n">
        <v>1</v>
      </c>
      <c r="D4450" s="0" t="s">
        <v>6924</v>
      </c>
      <c r="E4450" s="0" t="s">
        <v>10620</v>
      </c>
      <c r="F4450" s="0" t="s">
        <v>10511</v>
      </c>
      <c r="G4450" s="0" t="s">
        <v>10512</v>
      </c>
      <c r="H4450" s="0" t="s">
        <v>10621</v>
      </c>
      <c r="I4450" s="0" t="s">
        <v>2123</v>
      </c>
      <c r="J4450" s="0" t="s">
        <v>47</v>
      </c>
      <c r="K4450" s="0" t="s">
        <v>47</v>
      </c>
      <c r="L4450" s="0" t="s">
        <v>47</v>
      </c>
      <c r="M4450" s="0" t="s">
        <v>47</v>
      </c>
      <c r="N4450" s="0" t="n">
        <v>1</v>
      </c>
      <c r="O4450" s="0" t="n">
        <v>71</v>
      </c>
      <c r="P4450" s="0" t="n">
        <v>200</v>
      </c>
      <c r="Q4450" s="0" t="n">
        <v>3.8</v>
      </c>
      <c r="R4450" s="0" t="str">
        <f aca="false">INDEX(Lookup!$B$4:$B$18,MATCH(C4450,Lookup!$A$4:$A$18,0))</f>
        <v>India</v>
      </c>
      <c r="S4450" s="20" t="n">
        <f aca="false">INDEX(Lookup!$D$4:$D$18,MATCH(C4450,Lookup!$A$4:$A$18,0))</f>
        <v>0.012</v>
      </c>
      <c r="T4450" s="21" t="n">
        <f aca="false">ROUND(P4450*S4450,2)</f>
        <v>2.4</v>
      </c>
      <c r="U4450" s="21" t="n">
        <f aca="false">IF(T4450&lt;=10,1,IF(T4450&lt;=20,2,IF(T4450&lt;=30,3,IF(T4450&lt;=40,4,IF(T4450&lt;=50,5,IF(T4450&lt;=100,6,IF(T4450&lt;=250,7,8)))))))</f>
        <v>1</v>
      </c>
      <c r="V4450" s="21" t="n">
        <f aca="false">IF(AND(OR(Dashboard!$T$3="All",R4450=Dashboard!$T$3),OR(Dashboard!$T$4="All",D4450=Dashboard!$T$4)),1,0)</f>
        <v>1</v>
      </c>
      <c r="W4450" s="21" t="n">
        <f aca="false">IF(V4450=1,T4450+ROW()/10000000,0)</f>
        <v>2.400445</v>
      </c>
    </row>
    <row r="4451" customFormat="false" ht="15" hidden="false" customHeight="false" outlineLevel="0" collapsed="false">
      <c r="A4451" s="0" t="n">
        <v>311267</v>
      </c>
      <c r="B4451" s="0" t="s">
        <v>3899</v>
      </c>
      <c r="C4451" s="0" t="n">
        <v>1</v>
      </c>
      <c r="D4451" s="0" t="s">
        <v>6924</v>
      </c>
      <c r="E4451" s="0" t="s">
        <v>10622</v>
      </c>
      <c r="F4451" s="0" t="s">
        <v>10511</v>
      </c>
      <c r="G4451" s="0" t="s">
        <v>10512</v>
      </c>
      <c r="H4451" s="0" t="s">
        <v>3392</v>
      </c>
      <c r="I4451" s="0" t="s">
        <v>2123</v>
      </c>
      <c r="J4451" s="0" t="s">
        <v>47</v>
      </c>
      <c r="K4451" s="0" t="s">
        <v>46</v>
      </c>
      <c r="L4451" s="0" t="s">
        <v>47</v>
      </c>
      <c r="M4451" s="0" t="s">
        <v>47</v>
      </c>
      <c r="N4451" s="0" t="n">
        <v>2</v>
      </c>
      <c r="O4451" s="0" t="n">
        <v>492</v>
      </c>
      <c r="P4451" s="0" t="n">
        <v>900</v>
      </c>
      <c r="Q4451" s="0" t="n">
        <v>3.8</v>
      </c>
      <c r="R4451" s="0" t="str">
        <f aca="false">INDEX(Lookup!$B$4:$B$18,MATCH(C4451,Lookup!$A$4:$A$18,0))</f>
        <v>India</v>
      </c>
      <c r="S4451" s="20" t="n">
        <f aca="false">INDEX(Lookup!$D$4:$D$18,MATCH(C4451,Lookup!$A$4:$A$18,0))</f>
        <v>0.012</v>
      </c>
      <c r="T4451" s="21" t="n">
        <f aca="false">ROUND(P4451*S4451,2)</f>
        <v>10.8</v>
      </c>
      <c r="U4451" s="21" t="n">
        <f aca="false">IF(T4451&lt;=10,1,IF(T4451&lt;=20,2,IF(T4451&lt;=30,3,IF(T4451&lt;=40,4,IF(T4451&lt;=50,5,IF(T4451&lt;=100,6,IF(T4451&lt;=250,7,8)))))))</f>
        <v>2</v>
      </c>
      <c r="V4451" s="21" t="n">
        <f aca="false">IF(AND(OR(Dashboard!$T$3="All",R4451=Dashboard!$T$3),OR(Dashboard!$T$4="All",D4451=Dashboard!$T$4)),1,0)</f>
        <v>1</v>
      </c>
      <c r="W4451" s="21" t="n">
        <f aca="false">IF(V4451=1,T4451+ROW()/10000000,0)</f>
        <v>10.8004451</v>
      </c>
    </row>
    <row r="4452" customFormat="false" ht="15" hidden="false" customHeight="false" outlineLevel="0" collapsed="false">
      <c r="A4452" s="0" t="n">
        <v>307951</v>
      </c>
      <c r="B4452" s="0" t="s">
        <v>10623</v>
      </c>
      <c r="C4452" s="0" t="n">
        <v>1</v>
      </c>
      <c r="D4452" s="0" t="s">
        <v>6924</v>
      </c>
      <c r="E4452" s="0" t="s">
        <v>10624</v>
      </c>
      <c r="F4452" s="0" t="s">
        <v>10511</v>
      </c>
      <c r="G4452" s="0" t="s">
        <v>10512</v>
      </c>
      <c r="H4452" s="0" t="s">
        <v>2349</v>
      </c>
      <c r="I4452" s="0" t="s">
        <v>2123</v>
      </c>
      <c r="J4452" s="0" t="s">
        <v>47</v>
      </c>
      <c r="K4452" s="0" t="s">
        <v>47</v>
      </c>
      <c r="L4452" s="0" t="s">
        <v>47</v>
      </c>
      <c r="M4452" s="0" t="s">
        <v>47</v>
      </c>
      <c r="N4452" s="0" t="n">
        <v>1</v>
      </c>
      <c r="O4452" s="0" t="n">
        <v>94</v>
      </c>
      <c r="P4452" s="0" t="n">
        <v>150</v>
      </c>
      <c r="Q4452" s="0" t="n">
        <v>3.6</v>
      </c>
      <c r="R4452" s="0" t="str">
        <f aca="false">INDEX(Lookup!$B$4:$B$18,MATCH(C4452,Lookup!$A$4:$A$18,0))</f>
        <v>India</v>
      </c>
      <c r="S4452" s="20" t="n">
        <f aca="false">INDEX(Lookup!$D$4:$D$18,MATCH(C4452,Lookup!$A$4:$A$18,0))</f>
        <v>0.012</v>
      </c>
      <c r="T4452" s="21" t="n">
        <f aca="false">ROUND(P4452*S4452,2)</f>
        <v>1.8</v>
      </c>
      <c r="U4452" s="21" t="n">
        <f aca="false">IF(T4452&lt;=10,1,IF(T4452&lt;=20,2,IF(T4452&lt;=30,3,IF(T4452&lt;=40,4,IF(T4452&lt;=50,5,IF(T4452&lt;=100,6,IF(T4452&lt;=250,7,8)))))))</f>
        <v>1</v>
      </c>
      <c r="V4452" s="21" t="n">
        <f aca="false">IF(AND(OR(Dashboard!$T$3="All",R4452=Dashboard!$T$3),OR(Dashboard!$T$4="All",D4452=Dashboard!$T$4)),1,0)</f>
        <v>1</v>
      </c>
      <c r="W4452" s="21" t="n">
        <f aca="false">IF(V4452=1,T4452+ROW()/10000000,0)</f>
        <v>1.8004452</v>
      </c>
    </row>
    <row r="4453" customFormat="false" ht="15" hidden="false" customHeight="false" outlineLevel="0" collapsed="false">
      <c r="A4453" s="0" t="n">
        <v>1876</v>
      </c>
      <c r="B4453" s="0" t="s">
        <v>10625</v>
      </c>
      <c r="C4453" s="0" t="n">
        <v>1</v>
      </c>
      <c r="D4453" s="0" t="s">
        <v>6924</v>
      </c>
      <c r="E4453" s="0" t="s">
        <v>10626</v>
      </c>
      <c r="F4453" s="0" t="s">
        <v>10511</v>
      </c>
      <c r="G4453" s="0" t="s">
        <v>10512</v>
      </c>
      <c r="H4453" s="0" t="s">
        <v>2359</v>
      </c>
      <c r="I4453" s="0" t="s">
        <v>2123</v>
      </c>
      <c r="J4453" s="0" t="s">
        <v>46</v>
      </c>
      <c r="K4453" s="0" t="s">
        <v>46</v>
      </c>
      <c r="L4453" s="0" t="s">
        <v>47</v>
      </c>
      <c r="M4453" s="0" t="s">
        <v>47</v>
      </c>
      <c r="N4453" s="0" t="n">
        <v>3</v>
      </c>
      <c r="O4453" s="0" t="n">
        <v>372</v>
      </c>
      <c r="P4453" s="0" t="n">
        <v>1300</v>
      </c>
      <c r="Q4453" s="0" t="n">
        <v>3.6</v>
      </c>
      <c r="R4453" s="0" t="str">
        <f aca="false">INDEX(Lookup!$B$4:$B$18,MATCH(C4453,Lookup!$A$4:$A$18,0))</f>
        <v>India</v>
      </c>
      <c r="S4453" s="20" t="n">
        <f aca="false">INDEX(Lookup!$D$4:$D$18,MATCH(C4453,Lookup!$A$4:$A$18,0))</f>
        <v>0.012</v>
      </c>
      <c r="T4453" s="21" t="n">
        <f aca="false">ROUND(P4453*S4453,2)</f>
        <v>15.6</v>
      </c>
      <c r="U4453" s="21" t="n">
        <f aca="false">IF(T4453&lt;=10,1,IF(T4453&lt;=20,2,IF(T4453&lt;=30,3,IF(T4453&lt;=40,4,IF(T4453&lt;=50,5,IF(T4453&lt;=100,6,IF(T4453&lt;=250,7,8)))))))</f>
        <v>2</v>
      </c>
      <c r="V4453" s="21" t="n">
        <f aca="false">IF(AND(OR(Dashboard!$T$3="All",R4453=Dashboard!$T$3),OR(Dashboard!$T$4="All",D4453=Dashboard!$T$4)),1,0)</f>
        <v>1</v>
      </c>
      <c r="W4453" s="21" t="n">
        <f aca="false">IF(V4453=1,T4453+ROW()/10000000,0)</f>
        <v>15.6004453</v>
      </c>
    </row>
    <row r="4454" customFormat="false" ht="15" hidden="false" customHeight="false" outlineLevel="0" collapsed="false">
      <c r="A4454" s="0" t="n">
        <v>412</v>
      </c>
      <c r="B4454" s="0" t="s">
        <v>8916</v>
      </c>
      <c r="C4454" s="0" t="n">
        <v>1</v>
      </c>
      <c r="D4454" s="0" t="s">
        <v>6924</v>
      </c>
      <c r="E4454" s="0" t="s">
        <v>10627</v>
      </c>
      <c r="F4454" s="0" t="s">
        <v>10511</v>
      </c>
      <c r="G4454" s="0" t="s">
        <v>10512</v>
      </c>
      <c r="H4454" s="0" t="s">
        <v>2050</v>
      </c>
      <c r="I4454" s="0" t="s">
        <v>2123</v>
      </c>
      <c r="J4454" s="0" t="s">
        <v>47</v>
      </c>
      <c r="K4454" s="0" t="s">
        <v>46</v>
      </c>
      <c r="L4454" s="0" t="s">
        <v>47</v>
      </c>
      <c r="M4454" s="0" t="s">
        <v>47</v>
      </c>
      <c r="N4454" s="0" t="n">
        <v>2</v>
      </c>
      <c r="O4454" s="0" t="n">
        <v>495</v>
      </c>
      <c r="P4454" s="0" t="n">
        <v>500</v>
      </c>
      <c r="Q4454" s="0" t="n">
        <v>3.8</v>
      </c>
      <c r="R4454" s="0" t="str">
        <f aca="false">INDEX(Lookup!$B$4:$B$18,MATCH(C4454,Lookup!$A$4:$A$18,0))</f>
        <v>India</v>
      </c>
      <c r="S4454" s="20" t="n">
        <f aca="false">INDEX(Lookup!$D$4:$D$18,MATCH(C4454,Lookup!$A$4:$A$18,0))</f>
        <v>0.012</v>
      </c>
      <c r="T4454" s="21" t="n">
        <f aca="false">ROUND(P4454*S4454,2)</f>
        <v>6</v>
      </c>
      <c r="U4454" s="21" t="n">
        <f aca="false">IF(T4454&lt;=10,1,IF(T4454&lt;=20,2,IF(T4454&lt;=30,3,IF(T4454&lt;=40,4,IF(T4454&lt;=50,5,IF(T4454&lt;=100,6,IF(T4454&lt;=250,7,8)))))))</f>
        <v>1</v>
      </c>
      <c r="V4454" s="21" t="n">
        <f aca="false">IF(AND(OR(Dashboard!$T$3="All",R4454=Dashboard!$T$3),OR(Dashboard!$T$4="All",D4454=Dashboard!$T$4)),1,0)</f>
        <v>1</v>
      </c>
      <c r="W4454" s="21" t="n">
        <f aca="false">IF(V4454=1,T4454+ROW()/10000000,0)</f>
        <v>6.0004454</v>
      </c>
    </row>
    <row r="4455" customFormat="false" ht="15" hidden="false" customHeight="false" outlineLevel="0" collapsed="false">
      <c r="A4455" s="0" t="n">
        <v>3635</v>
      </c>
      <c r="B4455" s="0" t="s">
        <v>10628</v>
      </c>
      <c r="C4455" s="0" t="n">
        <v>1</v>
      </c>
      <c r="D4455" s="0" t="s">
        <v>6924</v>
      </c>
      <c r="E4455" s="0" t="s">
        <v>10629</v>
      </c>
      <c r="F4455" s="0" t="s">
        <v>10511</v>
      </c>
      <c r="G4455" s="0" t="s">
        <v>10512</v>
      </c>
      <c r="H4455" s="0" t="s">
        <v>2128</v>
      </c>
      <c r="I4455" s="0" t="s">
        <v>2123</v>
      </c>
      <c r="J4455" s="0" t="s">
        <v>47</v>
      </c>
      <c r="K4455" s="0" t="s">
        <v>47</v>
      </c>
      <c r="L4455" s="0" t="s">
        <v>47</v>
      </c>
      <c r="M4455" s="0" t="s">
        <v>47</v>
      </c>
      <c r="N4455" s="0" t="n">
        <v>2</v>
      </c>
      <c r="O4455" s="0" t="n">
        <v>91</v>
      </c>
      <c r="P4455" s="0" t="n">
        <v>600</v>
      </c>
      <c r="Q4455" s="0" t="n">
        <v>3.6</v>
      </c>
      <c r="R4455" s="0" t="str">
        <f aca="false">INDEX(Lookup!$B$4:$B$18,MATCH(C4455,Lookup!$A$4:$A$18,0))</f>
        <v>India</v>
      </c>
      <c r="S4455" s="20" t="n">
        <f aca="false">INDEX(Lookup!$D$4:$D$18,MATCH(C4455,Lookup!$A$4:$A$18,0))</f>
        <v>0.012</v>
      </c>
      <c r="T4455" s="21" t="n">
        <f aca="false">ROUND(P4455*S4455,2)</f>
        <v>7.2</v>
      </c>
      <c r="U4455" s="21" t="n">
        <f aca="false">IF(T4455&lt;=10,1,IF(T4455&lt;=20,2,IF(T4455&lt;=30,3,IF(T4455&lt;=40,4,IF(T4455&lt;=50,5,IF(T4455&lt;=100,6,IF(T4455&lt;=250,7,8)))))))</f>
        <v>1</v>
      </c>
      <c r="V4455" s="21" t="n">
        <f aca="false">IF(AND(OR(Dashboard!$T$3="All",R4455=Dashboard!$T$3),OR(Dashboard!$T$4="All",D4455=Dashboard!$T$4)),1,0)</f>
        <v>1</v>
      </c>
      <c r="W4455" s="21" t="n">
        <f aca="false">IF(V4455=1,T4455+ROW()/10000000,0)</f>
        <v>7.2004455</v>
      </c>
    </row>
    <row r="4456" customFormat="false" ht="15" hidden="false" customHeight="false" outlineLevel="0" collapsed="false">
      <c r="A4456" s="0" t="n">
        <v>9654</v>
      </c>
      <c r="B4456" s="0" t="s">
        <v>10630</v>
      </c>
      <c r="C4456" s="0" t="n">
        <v>1</v>
      </c>
      <c r="D4456" s="0" t="s">
        <v>6924</v>
      </c>
      <c r="E4456" s="0" t="s">
        <v>10631</v>
      </c>
      <c r="F4456" s="0" t="s">
        <v>10511</v>
      </c>
      <c r="G4456" s="0" t="s">
        <v>10512</v>
      </c>
      <c r="H4456" s="0" t="s">
        <v>4736</v>
      </c>
      <c r="I4456" s="0" t="s">
        <v>2123</v>
      </c>
      <c r="J4456" s="0" t="s">
        <v>47</v>
      </c>
      <c r="K4456" s="0" t="s">
        <v>47</v>
      </c>
      <c r="L4456" s="0" t="s">
        <v>47</v>
      </c>
      <c r="M4456" s="0" t="s">
        <v>47</v>
      </c>
      <c r="N4456" s="0" t="n">
        <v>1</v>
      </c>
      <c r="O4456" s="0" t="n">
        <v>60</v>
      </c>
      <c r="P4456" s="0" t="n">
        <v>250</v>
      </c>
      <c r="Q4456" s="0" t="n">
        <v>3.5</v>
      </c>
      <c r="R4456" s="0" t="str">
        <f aca="false">INDEX(Lookup!$B$4:$B$18,MATCH(C4456,Lookup!$A$4:$A$18,0))</f>
        <v>India</v>
      </c>
      <c r="S4456" s="20" t="n">
        <f aca="false">INDEX(Lookup!$D$4:$D$18,MATCH(C4456,Lookup!$A$4:$A$18,0))</f>
        <v>0.012</v>
      </c>
      <c r="T4456" s="21" t="n">
        <f aca="false">ROUND(P4456*S4456,2)</f>
        <v>3</v>
      </c>
      <c r="U4456" s="21" t="n">
        <f aca="false">IF(T4456&lt;=10,1,IF(T4456&lt;=20,2,IF(T4456&lt;=30,3,IF(T4456&lt;=40,4,IF(T4456&lt;=50,5,IF(T4456&lt;=100,6,IF(T4456&lt;=250,7,8)))))))</f>
        <v>1</v>
      </c>
      <c r="V4456" s="21" t="n">
        <f aca="false">IF(AND(OR(Dashboard!$T$3="All",R4456=Dashboard!$T$3),OR(Dashboard!$T$4="All",D4456=Dashboard!$T$4)),1,0)</f>
        <v>1</v>
      </c>
      <c r="W4456" s="21" t="n">
        <f aca="false">IF(V4456=1,T4456+ROW()/10000000,0)</f>
        <v>3.0004456</v>
      </c>
    </row>
    <row r="4457" customFormat="false" ht="15" hidden="false" customHeight="false" outlineLevel="0" collapsed="false">
      <c r="A4457" s="0" t="n">
        <v>18354973</v>
      </c>
      <c r="B4457" s="0" t="s">
        <v>10632</v>
      </c>
      <c r="C4457" s="0" t="n">
        <v>1</v>
      </c>
      <c r="D4457" s="0" t="s">
        <v>6924</v>
      </c>
      <c r="E4457" s="0" t="s">
        <v>10633</v>
      </c>
      <c r="F4457" s="0" t="s">
        <v>10511</v>
      </c>
      <c r="G4457" s="0" t="s">
        <v>10512</v>
      </c>
      <c r="H4457" s="0" t="s">
        <v>2288</v>
      </c>
      <c r="I4457" s="0" t="s">
        <v>2123</v>
      </c>
      <c r="J4457" s="0" t="s">
        <v>47</v>
      </c>
      <c r="K4457" s="0" t="s">
        <v>46</v>
      </c>
      <c r="L4457" s="0" t="s">
        <v>47</v>
      </c>
      <c r="M4457" s="0" t="s">
        <v>47</v>
      </c>
      <c r="N4457" s="0" t="n">
        <v>2</v>
      </c>
      <c r="O4457" s="0" t="n">
        <v>23</v>
      </c>
      <c r="P4457" s="0" t="n">
        <v>850</v>
      </c>
      <c r="Q4457" s="0" t="n">
        <v>3.5</v>
      </c>
      <c r="R4457" s="0" t="str">
        <f aca="false">INDEX(Lookup!$B$4:$B$18,MATCH(C4457,Lookup!$A$4:$A$18,0))</f>
        <v>India</v>
      </c>
      <c r="S4457" s="20" t="n">
        <f aca="false">INDEX(Lookup!$D$4:$D$18,MATCH(C4457,Lookup!$A$4:$A$18,0))</f>
        <v>0.012</v>
      </c>
      <c r="T4457" s="21" t="n">
        <f aca="false">ROUND(P4457*S4457,2)</f>
        <v>10.2</v>
      </c>
      <c r="U4457" s="21" t="n">
        <f aca="false">IF(T4457&lt;=10,1,IF(T4457&lt;=20,2,IF(T4457&lt;=30,3,IF(T4457&lt;=40,4,IF(T4457&lt;=50,5,IF(T4457&lt;=100,6,IF(T4457&lt;=250,7,8)))))))</f>
        <v>2</v>
      </c>
      <c r="V4457" s="21" t="n">
        <f aca="false">IF(AND(OR(Dashboard!$T$3="All",R4457=Dashboard!$T$3),OR(Dashboard!$T$4="All",D4457=Dashboard!$T$4)),1,0)</f>
        <v>1</v>
      </c>
      <c r="W4457" s="21" t="n">
        <f aca="false">IF(V4457=1,T4457+ROW()/10000000,0)</f>
        <v>10.2004457</v>
      </c>
    </row>
    <row r="4458" customFormat="false" ht="15" hidden="false" customHeight="false" outlineLevel="0" collapsed="false">
      <c r="A4458" s="0" t="n">
        <v>18392883</v>
      </c>
      <c r="B4458" s="0" t="s">
        <v>10634</v>
      </c>
      <c r="C4458" s="0" t="n">
        <v>1</v>
      </c>
      <c r="D4458" s="0" t="s">
        <v>6924</v>
      </c>
      <c r="E4458" s="0" t="s">
        <v>10635</v>
      </c>
      <c r="F4458" s="0" t="s">
        <v>10511</v>
      </c>
      <c r="G4458" s="0" t="s">
        <v>10512</v>
      </c>
      <c r="H4458" s="0" t="s">
        <v>3142</v>
      </c>
      <c r="I4458" s="0" t="s">
        <v>2123</v>
      </c>
      <c r="J4458" s="0" t="s">
        <v>47</v>
      </c>
      <c r="K4458" s="0" t="s">
        <v>47</v>
      </c>
      <c r="L4458" s="0" t="s">
        <v>47</v>
      </c>
      <c r="M4458" s="0" t="s">
        <v>47</v>
      </c>
      <c r="N4458" s="0" t="n">
        <v>1</v>
      </c>
      <c r="O4458" s="0" t="n">
        <v>3</v>
      </c>
      <c r="P4458" s="0" t="n">
        <v>250</v>
      </c>
      <c r="Q4458" s="0" t="n">
        <v>1</v>
      </c>
      <c r="R4458" s="0" t="str">
        <f aca="false">INDEX(Lookup!$B$4:$B$18,MATCH(C4458,Lookup!$A$4:$A$18,0))</f>
        <v>India</v>
      </c>
      <c r="S4458" s="20" t="n">
        <f aca="false">INDEX(Lookup!$D$4:$D$18,MATCH(C4458,Lookup!$A$4:$A$18,0))</f>
        <v>0.012</v>
      </c>
      <c r="T4458" s="21" t="n">
        <f aca="false">ROUND(P4458*S4458,2)</f>
        <v>3</v>
      </c>
      <c r="U4458" s="21" t="n">
        <f aca="false">IF(T4458&lt;=10,1,IF(T4458&lt;=20,2,IF(T4458&lt;=30,3,IF(T4458&lt;=40,4,IF(T4458&lt;=50,5,IF(T4458&lt;=100,6,IF(T4458&lt;=250,7,8)))))))</f>
        <v>1</v>
      </c>
      <c r="V4458" s="21" t="n">
        <f aca="false">IF(AND(OR(Dashboard!$T$3="All",R4458=Dashboard!$T$3),OR(Dashboard!$T$4="All",D4458=Dashboard!$T$4)),1,0)</f>
        <v>1</v>
      </c>
      <c r="W4458" s="21" t="n">
        <f aca="false">IF(V4458=1,T4458+ROW()/10000000,0)</f>
        <v>3.0004458</v>
      </c>
    </row>
    <row r="4459" customFormat="false" ht="15" hidden="false" customHeight="false" outlineLevel="0" collapsed="false">
      <c r="A4459" s="0" t="n">
        <v>18446815</v>
      </c>
      <c r="B4459" s="0" t="s">
        <v>10636</v>
      </c>
      <c r="C4459" s="0" t="n">
        <v>1</v>
      </c>
      <c r="D4459" s="0" t="s">
        <v>6924</v>
      </c>
      <c r="E4459" s="0" t="s">
        <v>10637</v>
      </c>
      <c r="F4459" s="0" t="s">
        <v>10511</v>
      </c>
      <c r="G4459" s="0" t="s">
        <v>10512</v>
      </c>
      <c r="H4459" s="0" t="s">
        <v>69</v>
      </c>
      <c r="I4459" s="0" t="s">
        <v>2123</v>
      </c>
      <c r="J4459" s="0" t="s">
        <v>47</v>
      </c>
      <c r="K4459" s="0" t="s">
        <v>47</v>
      </c>
      <c r="L4459" s="0" t="s">
        <v>47</v>
      </c>
      <c r="M4459" s="0" t="s">
        <v>47</v>
      </c>
      <c r="N4459" s="0" t="n">
        <v>1</v>
      </c>
      <c r="O4459" s="0" t="n">
        <v>0</v>
      </c>
      <c r="P4459" s="0" t="n">
        <v>200</v>
      </c>
      <c r="Q4459" s="0" t="n">
        <v>1</v>
      </c>
      <c r="R4459" s="0" t="str">
        <f aca="false">INDEX(Lookup!$B$4:$B$18,MATCH(C4459,Lookup!$A$4:$A$18,0))</f>
        <v>India</v>
      </c>
      <c r="S4459" s="20" t="n">
        <f aca="false">INDEX(Lookup!$D$4:$D$18,MATCH(C4459,Lookup!$A$4:$A$18,0))</f>
        <v>0.012</v>
      </c>
      <c r="T4459" s="21" t="n">
        <f aca="false">ROUND(P4459*S4459,2)</f>
        <v>2.4</v>
      </c>
      <c r="U4459" s="21" t="n">
        <f aca="false">IF(T4459&lt;=10,1,IF(T4459&lt;=20,2,IF(T4459&lt;=30,3,IF(T4459&lt;=40,4,IF(T4459&lt;=50,5,IF(T4459&lt;=100,6,IF(T4459&lt;=250,7,8)))))))</f>
        <v>1</v>
      </c>
      <c r="V4459" s="21" t="n">
        <f aca="false">IF(AND(OR(Dashboard!$T$3="All",R4459=Dashboard!$T$3),OR(Dashboard!$T$4="All",D4459=Dashboard!$T$4)),1,0)</f>
        <v>1</v>
      </c>
      <c r="W4459" s="21" t="n">
        <f aca="false">IF(V4459=1,T4459+ROW()/10000000,0)</f>
        <v>2.4004459</v>
      </c>
    </row>
    <row r="4460" customFormat="false" ht="15" hidden="false" customHeight="false" outlineLevel="0" collapsed="false">
      <c r="A4460" s="0" t="n">
        <v>311014</v>
      </c>
      <c r="B4460" s="0" t="s">
        <v>10638</v>
      </c>
      <c r="C4460" s="0" t="n">
        <v>1</v>
      </c>
      <c r="D4460" s="0" t="s">
        <v>6924</v>
      </c>
      <c r="E4460" s="0" t="s">
        <v>10639</v>
      </c>
      <c r="F4460" s="0" t="s">
        <v>10511</v>
      </c>
      <c r="G4460" s="0" t="s">
        <v>10512</v>
      </c>
      <c r="H4460" s="0" t="s">
        <v>156</v>
      </c>
      <c r="I4460" s="0" t="s">
        <v>2123</v>
      </c>
      <c r="J4460" s="0" t="s">
        <v>47</v>
      </c>
      <c r="K4460" s="0" t="s">
        <v>47</v>
      </c>
      <c r="L4460" s="0" t="s">
        <v>47</v>
      </c>
      <c r="M4460" s="0" t="s">
        <v>47</v>
      </c>
      <c r="N4460" s="0" t="n">
        <v>1</v>
      </c>
      <c r="O4460" s="0" t="n">
        <v>3</v>
      </c>
      <c r="P4460" s="0" t="n">
        <v>200</v>
      </c>
      <c r="Q4460" s="0" t="n">
        <v>1</v>
      </c>
      <c r="R4460" s="0" t="str">
        <f aca="false">INDEX(Lookup!$B$4:$B$18,MATCH(C4460,Lookup!$A$4:$A$18,0))</f>
        <v>India</v>
      </c>
      <c r="S4460" s="20" t="n">
        <f aca="false">INDEX(Lookup!$D$4:$D$18,MATCH(C4460,Lookup!$A$4:$A$18,0))</f>
        <v>0.012</v>
      </c>
      <c r="T4460" s="21" t="n">
        <f aca="false">ROUND(P4460*S4460,2)</f>
        <v>2.4</v>
      </c>
      <c r="U4460" s="21" t="n">
        <f aca="false">IF(T4460&lt;=10,1,IF(T4460&lt;=20,2,IF(T4460&lt;=30,3,IF(T4460&lt;=40,4,IF(T4460&lt;=50,5,IF(T4460&lt;=100,6,IF(T4460&lt;=250,7,8)))))))</f>
        <v>1</v>
      </c>
      <c r="V4460" s="21" t="n">
        <f aca="false">IF(AND(OR(Dashboard!$T$3="All",R4460=Dashboard!$T$3),OR(Dashboard!$T$4="All",D4460=Dashboard!$T$4)),1,0)</f>
        <v>1</v>
      </c>
      <c r="W4460" s="21" t="n">
        <f aca="false">IF(V4460=1,T4460+ROW()/10000000,0)</f>
        <v>2.400446</v>
      </c>
    </row>
    <row r="4461" customFormat="false" ht="15" hidden="false" customHeight="false" outlineLevel="0" collapsed="false">
      <c r="A4461" s="0" t="n">
        <v>4325</v>
      </c>
      <c r="B4461" s="0" t="s">
        <v>2983</v>
      </c>
      <c r="C4461" s="0" t="n">
        <v>1</v>
      </c>
      <c r="D4461" s="0" t="s">
        <v>6924</v>
      </c>
      <c r="E4461" s="0" t="s">
        <v>10640</v>
      </c>
      <c r="F4461" s="0" t="s">
        <v>10511</v>
      </c>
      <c r="G4461" s="0" t="s">
        <v>10512</v>
      </c>
      <c r="H4461" s="0" t="s">
        <v>2128</v>
      </c>
      <c r="I4461" s="0" t="s">
        <v>2123</v>
      </c>
      <c r="J4461" s="0" t="s">
        <v>47</v>
      </c>
      <c r="K4461" s="0" t="s">
        <v>46</v>
      </c>
      <c r="L4461" s="0" t="s">
        <v>47</v>
      </c>
      <c r="M4461" s="0" t="s">
        <v>47</v>
      </c>
      <c r="N4461" s="0" t="n">
        <v>1</v>
      </c>
      <c r="O4461" s="0" t="n">
        <v>11</v>
      </c>
      <c r="P4461" s="0" t="n">
        <v>350</v>
      </c>
      <c r="Q4461" s="0" t="n">
        <v>2.4</v>
      </c>
      <c r="R4461" s="0" t="str">
        <f aca="false">INDEX(Lookup!$B$4:$B$18,MATCH(C4461,Lookup!$A$4:$A$18,0))</f>
        <v>India</v>
      </c>
      <c r="S4461" s="20" t="n">
        <f aca="false">INDEX(Lookup!$D$4:$D$18,MATCH(C4461,Lookup!$A$4:$A$18,0))</f>
        <v>0.012</v>
      </c>
      <c r="T4461" s="21" t="n">
        <f aca="false">ROUND(P4461*S4461,2)</f>
        <v>4.2</v>
      </c>
      <c r="U4461" s="21" t="n">
        <f aca="false">IF(T4461&lt;=10,1,IF(T4461&lt;=20,2,IF(T4461&lt;=30,3,IF(T4461&lt;=40,4,IF(T4461&lt;=50,5,IF(T4461&lt;=100,6,IF(T4461&lt;=250,7,8)))))))</f>
        <v>1</v>
      </c>
      <c r="V4461" s="21" t="n">
        <f aca="false">IF(AND(OR(Dashboard!$T$3="All",R4461=Dashboard!$T$3),OR(Dashboard!$T$4="All",D4461=Dashboard!$T$4)),1,0)</f>
        <v>1</v>
      </c>
      <c r="W4461" s="21" t="n">
        <f aca="false">IF(V4461=1,T4461+ROW()/10000000,0)</f>
        <v>4.2004461</v>
      </c>
    </row>
    <row r="4462" customFormat="false" ht="15" hidden="false" customHeight="false" outlineLevel="0" collapsed="false">
      <c r="A4462" s="0" t="n">
        <v>18322653</v>
      </c>
      <c r="B4462" s="0" t="s">
        <v>10641</v>
      </c>
      <c r="C4462" s="0" t="n">
        <v>1</v>
      </c>
      <c r="D4462" s="0" t="s">
        <v>6924</v>
      </c>
      <c r="E4462" s="0" t="s">
        <v>10642</v>
      </c>
      <c r="F4462" s="0" t="s">
        <v>10511</v>
      </c>
      <c r="G4462" s="0" t="s">
        <v>10512</v>
      </c>
      <c r="H4462" s="0" t="s">
        <v>2288</v>
      </c>
      <c r="I4462" s="0" t="s">
        <v>2123</v>
      </c>
      <c r="J4462" s="0" t="s">
        <v>47</v>
      </c>
      <c r="K4462" s="0" t="s">
        <v>46</v>
      </c>
      <c r="L4462" s="0" t="s">
        <v>47</v>
      </c>
      <c r="M4462" s="0" t="s">
        <v>47</v>
      </c>
      <c r="N4462" s="0" t="n">
        <v>1</v>
      </c>
      <c r="O4462" s="0" t="n">
        <v>9</v>
      </c>
      <c r="P4462" s="0" t="n">
        <v>400</v>
      </c>
      <c r="Q4462" s="0" t="n">
        <v>2.3</v>
      </c>
      <c r="R4462" s="0" t="str">
        <f aca="false">INDEX(Lookup!$B$4:$B$18,MATCH(C4462,Lookup!$A$4:$A$18,0))</f>
        <v>India</v>
      </c>
      <c r="S4462" s="20" t="n">
        <f aca="false">INDEX(Lookup!$D$4:$D$18,MATCH(C4462,Lookup!$A$4:$A$18,0))</f>
        <v>0.012</v>
      </c>
      <c r="T4462" s="21" t="n">
        <f aca="false">ROUND(P4462*S4462,2)</f>
        <v>4.8</v>
      </c>
      <c r="U4462" s="21" t="n">
        <f aca="false">IF(T4462&lt;=10,1,IF(T4462&lt;=20,2,IF(T4462&lt;=30,3,IF(T4462&lt;=40,4,IF(T4462&lt;=50,5,IF(T4462&lt;=100,6,IF(T4462&lt;=250,7,8)))))))</f>
        <v>1</v>
      </c>
      <c r="V4462" s="21" t="n">
        <f aca="false">IF(AND(OR(Dashboard!$T$3="All",R4462=Dashboard!$T$3),OR(Dashboard!$T$4="All",D4462=Dashboard!$T$4)),1,0)</f>
        <v>1</v>
      </c>
      <c r="W4462" s="21" t="n">
        <f aca="false">IF(V4462=1,T4462+ROW()/10000000,0)</f>
        <v>4.8004462</v>
      </c>
    </row>
    <row r="4463" customFormat="false" ht="15" hidden="false" customHeight="false" outlineLevel="0" collapsed="false">
      <c r="A4463" s="0" t="n">
        <v>9557</v>
      </c>
      <c r="B4463" s="0" t="s">
        <v>10643</v>
      </c>
      <c r="C4463" s="0" t="n">
        <v>1</v>
      </c>
      <c r="D4463" s="0" t="s">
        <v>6924</v>
      </c>
      <c r="E4463" s="0" t="s">
        <v>10644</v>
      </c>
      <c r="F4463" s="0" t="s">
        <v>10511</v>
      </c>
      <c r="G4463" s="0" t="s">
        <v>10512</v>
      </c>
      <c r="H4463" s="0" t="s">
        <v>3142</v>
      </c>
      <c r="I4463" s="0" t="s">
        <v>2123</v>
      </c>
      <c r="J4463" s="0" t="s">
        <v>47</v>
      </c>
      <c r="K4463" s="0" t="s">
        <v>46</v>
      </c>
      <c r="L4463" s="0" t="s">
        <v>47</v>
      </c>
      <c r="M4463" s="0" t="s">
        <v>47</v>
      </c>
      <c r="N4463" s="0" t="n">
        <v>1</v>
      </c>
      <c r="O4463" s="0" t="n">
        <v>19</v>
      </c>
      <c r="P4463" s="0" t="n">
        <v>400</v>
      </c>
      <c r="Q4463" s="0" t="n">
        <v>2.3</v>
      </c>
      <c r="R4463" s="0" t="str">
        <f aca="false">INDEX(Lookup!$B$4:$B$18,MATCH(C4463,Lookup!$A$4:$A$18,0))</f>
        <v>India</v>
      </c>
      <c r="S4463" s="20" t="n">
        <f aca="false">INDEX(Lookup!$D$4:$D$18,MATCH(C4463,Lookup!$A$4:$A$18,0))</f>
        <v>0.012</v>
      </c>
      <c r="T4463" s="21" t="n">
        <f aca="false">ROUND(P4463*S4463,2)</f>
        <v>4.8</v>
      </c>
      <c r="U4463" s="21" t="n">
        <f aca="false">IF(T4463&lt;=10,1,IF(T4463&lt;=20,2,IF(T4463&lt;=30,3,IF(T4463&lt;=40,4,IF(T4463&lt;=50,5,IF(T4463&lt;=100,6,IF(T4463&lt;=250,7,8)))))))</f>
        <v>1</v>
      </c>
      <c r="V4463" s="21" t="n">
        <f aca="false">IF(AND(OR(Dashboard!$T$3="All",R4463=Dashboard!$T$3),OR(Dashboard!$T$4="All",D4463=Dashboard!$T$4)),1,0)</f>
        <v>1</v>
      </c>
      <c r="W4463" s="21" t="n">
        <f aca="false">IF(V4463=1,T4463+ROW()/10000000,0)</f>
        <v>4.8004463</v>
      </c>
    </row>
    <row r="4464" customFormat="false" ht="15" hidden="false" customHeight="false" outlineLevel="0" collapsed="false">
      <c r="A4464" s="0" t="n">
        <v>9470</v>
      </c>
      <c r="B4464" s="0" t="s">
        <v>7222</v>
      </c>
      <c r="C4464" s="0" t="n">
        <v>1</v>
      </c>
      <c r="D4464" s="0" t="s">
        <v>6924</v>
      </c>
      <c r="E4464" s="0" t="s">
        <v>10645</v>
      </c>
      <c r="F4464" s="0" t="s">
        <v>10646</v>
      </c>
      <c r="G4464" s="0" t="s">
        <v>10647</v>
      </c>
      <c r="H4464" s="0" t="s">
        <v>402</v>
      </c>
      <c r="I4464" s="0" t="s">
        <v>2123</v>
      </c>
      <c r="J4464" s="0" t="s">
        <v>47</v>
      </c>
      <c r="K4464" s="0" t="s">
        <v>47</v>
      </c>
      <c r="L4464" s="0" t="s">
        <v>47</v>
      </c>
      <c r="M4464" s="0" t="s">
        <v>47</v>
      </c>
      <c r="N4464" s="0" t="n">
        <v>1</v>
      </c>
      <c r="O4464" s="0" t="n">
        <v>86</v>
      </c>
      <c r="P4464" s="0" t="n">
        <v>300</v>
      </c>
      <c r="Q4464" s="0" t="n">
        <v>3.3</v>
      </c>
      <c r="R4464" s="0" t="str">
        <f aca="false">INDEX(Lookup!$B$4:$B$18,MATCH(C4464,Lookup!$A$4:$A$18,0))</f>
        <v>India</v>
      </c>
      <c r="S4464" s="20" t="n">
        <f aca="false">INDEX(Lookup!$D$4:$D$18,MATCH(C4464,Lookup!$A$4:$A$18,0))</f>
        <v>0.012</v>
      </c>
      <c r="T4464" s="21" t="n">
        <f aca="false">ROUND(P4464*S4464,2)</f>
        <v>3.6</v>
      </c>
      <c r="U4464" s="21" t="n">
        <f aca="false">IF(T4464&lt;=10,1,IF(T4464&lt;=20,2,IF(T4464&lt;=30,3,IF(T4464&lt;=40,4,IF(T4464&lt;=50,5,IF(T4464&lt;=100,6,IF(T4464&lt;=250,7,8)))))))</f>
        <v>1</v>
      </c>
      <c r="V4464" s="21" t="n">
        <f aca="false">IF(AND(OR(Dashboard!$T$3="All",R4464=Dashboard!$T$3),OR(Dashboard!$T$4="All",D4464=Dashboard!$T$4)),1,0)</f>
        <v>1</v>
      </c>
      <c r="W4464" s="21" t="n">
        <f aca="false">IF(V4464=1,T4464+ROW()/10000000,0)</f>
        <v>3.6004464</v>
      </c>
    </row>
    <row r="4465" customFormat="false" ht="15" hidden="false" customHeight="false" outlineLevel="0" collapsed="false">
      <c r="A4465" s="0" t="n">
        <v>306491</v>
      </c>
      <c r="B4465" s="0" t="s">
        <v>10648</v>
      </c>
      <c r="C4465" s="0" t="n">
        <v>1</v>
      </c>
      <c r="D4465" s="0" t="s">
        <v>6924</v>
      </c>
      <c r="E4465" s="0" t="s">
        <v>10649</v>
      </c>
      <c r="F4465" s="0" t="s">
        <v>10646</v>
      </c>
      <c r="G4465" s="0" t="s">
        <v>10647</v>
      </c>
      <c r="H4465" s="0" t="s">
        <v>2288</v>
      </c>
      <c r="I4465" s="0" t="s">
        <v>2123</v>
      </c>
      <c r="J4465" s="0" t="s">
        <v>47</v>
      </c>
      <c r="K4465" s="0" t="s">
        <v>46</v>
      </c>
      <c r="L4465" s="0" t="s">
        <v>47</v>
      </c>
      <c r="M4465" s="0" t="s">
        <v>47</v>
      </c>
      <c r="N4465" s="0" t="n">
        <v>1</v>
      </c>
      <c r="O4465" s="0" t="n">
        <v>56</v>
      </c>
      <c r="P4465" s="0" t="n">
        <v>250</v>
      </c>
      <c r="Q4465" s="0" t="n">
        <v>2.5</v>
      </c>
      <c r="R4465" s="0" t="str">
        <f aca="false">INDEX(Lookup!$B$4:$B$18,MATCH(C4465,Lookup!$A$4:$A$18,0))</f>
        <v>India</v>
      </c>
      <c r="S4465" s="20" t="n">
        <f aca="false">INDEX(Lookup!$D$4:$D$18,MATCH(C4465,Lookup!$A$4:$A$18,0))</f>
        <v>0.012</v>
      </c>
      <c r="T4465" s="21" t="n">
        <f aca="false">ROUND(P4465*S4465,2)</f>
        <v>3</v>
      </c>
      <c r="U4465" s="21" t="n">
        <f aca="false">IF(T4465&lt;=10,1,IF(T4465&lt;=20,2,IF(T4465&lt;=30,3,IF(T4465&lt;=40,4,IF(T4465&lt;=50,5,IF(T4465&lt;=100,6,IF(T4465&lt;=250,7,8)))))))</f>
        <v>1</v>
      </c>
      <c r="V4465" s="21" t="n">
        <f aca="false">IF(AND(OR(Dashboard!$T$3="All",R4465=Dashboard!$T$3),OR(Dashboard!$T$4="All",D4465=Dashboard!$T$4)),1,0)</f>
        <v>1</v>
      </c>
      <c r="W4465" s="21" t="n">
        <f aca="false">IF(V4465=1,T4465+ROW()/10000000,0)</f>
        <v>3.0004465</v>
      </c>
    </row>
    <row r="4466" customFormat="false" ht="15" hidden="false" customHeight="false" outlineLevel="0" collapsed="false">
      <c r="A4466" s="0" t="n">
        <v>18416860</v>
      </c>
      <c r="B4466" s="0" t="s">
        <v>6986</v>
      </c>
      <c r="C4466" s="0" t="n">
        <v>1</v>
      </c>
      <c r="D4466" s="0" t="s">
        <v>6924</v>
      </c>
      <c r="E4466" s="0" t="s">
        <v>10650</v>
      </c>
      <c r="F4466" s="0" t="s">
        <v>10646</v>
      </c>
      <c r="G4466" s="0" t="s">
        <v>10647</v>
      </c>
      <c r="H4466" s="0" t="s">
        <v>10651</v>
      </c>
      <c r="I4466" s="0" t="s">
        <v>2123</v>
      </c>
      <c r="J4466" s="0" t="s">
        <v>47</v>
      </c>
      <c r="K4466" s="0" t="s">
        <v>47</v>
      </c>
      <c r="L4466" s="0" t="s">
        <v>47</v>
      </c>
      <c r="M4466" s="0" t="s">
        <v>47</v>
      </c>
      <c r="N4466" s="0" t="n">
        <v>1</v>
      </c>
      <c r="O4466" s="0" t="n">
        <v>10</v>
      </c>
      <c r="P4466" s="0" t="n">
        <v>400</v>
      </c>
      <c r="Q4466" s="0" t="n">
        <v>3.1</v>
      </c>
      <c r="R4466" s="0" t="str">
        <f aca="false">INDEX(Lookup!$B$4:$B$18,MATCH(C4466,Lookup!$A$4:$A$18,0))</f>
        <v>India</v>
      </c>
      <c r="S4466" s="20" t="n">
        <f aca="false">INDEX(Lookup!$D$4:$D$18,MATCH(C4466,Lookup!$A$4:$A$18,0))</f>
        <v>0.012</v>
      </c>
      <c r="T4466" s="21" t="n">
        <f aca="false">ROUND(P4466*S4466,2)</f>
        <v>4.8</v>
      </c>
      <c r="U4466" s="21" t="n">
        <f aca="false">IF(T4466&lt;=10,1,IF(T4466&lt;=20,2,IF(T4466&lt;=30,3,IF(T4466&lt;=40,4,IF(T4466&lt;=50,5,IF(T4466&lt;=100,6,IF(T4466&lt;=250,7,8)))))))</f>
        <v>1</v>
      </c>
      <c r="V4466" s="21" t="n">
        <f aca="false">IF(AND(OR(Dashboard!$T$3="All",R4466=Dashboard!$T$3),OR(Dashboard!$T$4="All",D4466=Dashboard!$T$4)),1,0)</f>
        <v>1</v>
      </c>
      <c r="W4466" s="21" t="n">
        <f aca="false">IF(V4466=1,T4466+ROW()/10000000,0)</f>
        <v>4.8004466</v>
      </c>
    </row>
    <row r="4467" customFormat="false" ht="15" hidden="false" customHeight="false" outlineLevel="0" collapsed="false">
      <c r="A4467" s="0" t="n">
        <v>640</v>
      </c>
      <c r="B4467" s="0" t="s">
        <v>3113</v>
      </c>
      <c r="C4467" s="0" t="n">
        <v>1</v>
      </c>
      <c r="D4467" s="0" t="s">
        <v>6924</v>
      </c>
      <c r="E4467" s="0" t="s">
        <v>10652</v>
      </c>
      <c r="F4467" s="0" t="s">
        <v>10646</v>
      </c>
      <c r="G4467" s="0" t="s">
        <v>10647</v>
      </c>
      <c r="H4467" s="0" t="s">
        <v>153</v>
      </c>
      <c r="I4467" s="0" t="s">
        <v>2123</v>
      </c>
      <c r="J4467" s="0" t="s">
        <v>47</v>
      </c>
      <c r="K4467" s="0" t="s">
        <v>47</v>
      </c>
      <c r="L4467" s="0" t="s">
        <v>47</v>
      </c>
      <c r="M4467" s="0" t="s">
        <v>47</v>
      </c>
      <c r="N4467" s="0" t="n">
        <v>1</v>
      </c>
      <c r="O4467" s="0" t="n">
        <v>82</v>
      </c>
      <c r="P4467" s="0" t="n">
        <v>450</v>
      </c>
      <c r="Q4467" s="0" t="n">
        <v>3.3</v>
      </c>
      <c r="R4467" s="0" t="str">
        <f aca="false">INDEX(Lookup!$B$4:$B$18,MATCH(C4467,Lookup!$A$4:$A$18,0))</f>
        <v>India</v>
      </c>
      <c r="S4467" s="20" t="n">
        <f aca="false">INDEX(Lookup!$D$4:$D$18,MATCH(C4467,Lookup!$A$4:$A$18,0))</f>
        <v>0.012</v>
      </c>
      <c r="T4467" s="21" t="n">
        <f aca="false">ROUND(P4467*S4467,2)</f>
        <v>5.4</v>
      </c>
      <c r="U4467" s="21" t="n">
        <f aca="false">IF(T4467&lt;=10,1,IF(T4467&lt;=20,2,IF(T4467&lt;=30,3,IF(T4467&lt;=40,4,IF(T4467&lt;=50,5,IF(T4467&lt;=100,6,IF(T4467&lt;=250,7,8)))))))</f>
        <v>1</v>
      </c>
      <c r="V4467" s="21" t="n">
        <f aca="false">IF(AND(OR(Dashboard!$T$3="All",R4467=Dashboard!$T$3),OR(Dashboard!$T$4="All",D4467=Dashboard!$T$4)),1,0)</f>
        <v>1</v>
      </c>
      <c r="W4467" s="21" t="n">
        <f aca="false">IF(V4467=1,T4467+ROW()/10000000,0)</f>
        <v>5.4004467</v>
      </c>
    </row>
    <row r="4468" customFormat="false" ht="15" hidden="false" customHeight="false" outlineLevel="0" collapsed="false">
      <c r="A4468" s="0" t="n">
        <v>305161</v>
      </c>
      <c r="B4468" s="0" t="s">
        <v>10653</v>
      </c>
      <c r="C4468" s="0" t="n">
        <v>1</v>
      </c>
      <c r="D4468" s="0" t="s">
        <v>6924</v>
      </c>
      <c r="E4468" s="0" t="s">
        <v>10654</v>
      </c>
      <c r="F4468" s="0" t="s">
        <v>10646</v>
      </c>
      <c r="G4468" s="0" t="s">
        <v>10647</v>
      </c>
      <c r="H4468" s="0" t="s">
        <v>2288</v>
      </c>
      <c r="I4468" s="0" t="s">
        <v>2123</v>
      </c>
      <c r="J4468" s="0" t="s">
        <v>47</v>
      </c>
      <c r="K4468" s="0" t="s">
        <v>47</v>
      </c>
      <c r="L4468" s="0" t="s">
        <v>47</v>
      </c>
      <c r="M4468" s="0" t="s">
        <v>47</v>
      </c>
      <c r="N4468" s="0" t="n">
        <v>2</v>
      </c>
      <c r="O4468" s="0" t="n">
        <v>26</v>
      </c>
      <c r="P4468" s="0" t="n">
        <v>650</v>
      </c>
      <c r="Q4468" s="0" t="n">
        <v>3.3</v>
      </c>
      <c r="R4468" s="0" t="str">
        <f aca="false">INDEX(Lookup!$B$4:$B$18,MATCH(C4468,Lookup!$A$4:$A$18,0))</f>
        <v>India</v>
      </c>
      <c r="S4468" s="20" t="n">
        <f aca="false">INDEX(Lookup!$D$4:$D$18,MATCH(C4468,Lookup!$A$4:$A$18,0))</f>
        <v>0.012</v>
      </c>
      <c r="T4468" s="21" t="n">
        <f aca="false">ROUND(P4468*S4468,2)</f>
        <v>7.8</v>
      </c>
      <c r="U4468" s="21" t="n">
        <f aca="false">IF(T4468&lt;=10,1,IF(T4468&lt;=20,2,IF(T4468&lt;=30,3,IF(T4468&lt;=40,4,IF(T4468&lt;=50,5,IF(T4468&lt;=100,6,IF(T4468&lt;=250,7,8)))))))</f>
        <v>1</v>
      </c>
      <c r="V4468" s="21" t="n">
        <f aca="false">IF(AND(OR(Dashboard!$T$3="All",R4468=Dashboard!$T$3),OR(Dashboard!$T$4="All",D4468=Dashboard!$T$4)),1,0)</f>
        <v>1</v>
      </c>
      <c r="W4468" s="21" t="n">
        <f aca="false">IF(V4468=1,T4468+ROW()/10000000,0)</f>
        <v>7.8004468</v>
      </c>
    </row>
    <row r="4469" customFormat="false" ht="15" hidden="false" customHeight="false" outlineLevel="0" collapsed="false">
      <c r="A4469" s="0" t="n">
        <v>306149</v>
      </c>
      <c r="B4469" s="0" t="s">
        <v>10655</v>
      </c>
      <c r="C4469" s="0" t="n">
        <v>1</v>
      </c>
      <c r="D4469" s="0" t="s">
        <v>6924</v>
      </c>
      <c r="E4469" s="0" t="s">
        <v>10656</v>
      </c>
      <c r="F4469" s="0" t="s">
        <v>10646</v>
      </c>
      <c r="G4469" s="0" t="s">
        <v>10647</v>
      </c>
      <c r="H4469" s="0" t="s">
        <v>2050</v>
      </c>
      <c r="I4469" s="0" t="s">
        <v>2123</v>
      </c>
      <c r="J4469" s="0" t="s">
        <v>47</v>
      </c>
      <c r="K4469" s="0" t="s">
        <v>47</v>
      </c>
      <c r="L4469" s="0" t="s">
        <v>47</v>
      </c>
      <c r="M4469" s="0" t="s">
        <v>47</v>
      </c>
      <c r="N4469" s="0" t="n">
        <v>1</v>
      </c>
      <c r="O4469" s="0" t="n">
        <v>75</v>
      </c>
      <c r="P4469" s="0" t="n">
        <v>300</v>
      </c>
      <c r="Q4469" s="0" t="n">
        <v>3.4</v>
      </c>
      <c r="R4469" s="0" t="str">
        <f aca="false">INDEX(Lookup!$B$4:$B$18,MATCH(C4469,Lookup!$A$4:$A$18,0))</f>
        <v>India</v>
      </c>
      <c r="S4469" s="20" t="n">
        <f aca="false">INDEX(Lookup!$D$4:$D$18,MATCH(C4469,Lookup!$A$4:$A$18,0))</f>
        <v>0.012</v>
      </c>
      <c r="T4469" s="21" t="n">
        <f aca="false">ROUND(P4469*S4469,2)</f>
        <v>3.6</v>
      </c>
      <c r="U4469" s="21" t="n">
        <f aca="false">IF(T4469&lt;=10,1,IF(T4469&lt;=20,2,IF(T4469&lt;=30,3,IF(T4469&lt;=40,4,IF(T4469&lt;=50,5,IF(T4469&lt;=100,6,IF(T4469&lt;=250,7,8)))))))</f>
        <v>1</v>
      </c>
      <c r="V4469" s="21" t="n">
        <f aca="false">IF(AND(OR(Dashboard!$T$3="All",R4469=Dashboard!$T$3),OR(Dashboard!$T$4="All",D4469=Dashboard!$T$4)),1,0)</f>
        <v>1</v>
      </c>
      <c r="W4469" s="21" t="n">
        <f aca="false">IF(V4469=1,T4469+ROW()/10000000,0)</f>
        <v>3.6004469</v>
      </c>
    </row>
    <row r="4470" customFormat="false" ht="15" hidden="false" customHeight="false" outlineLevel="0" collapsed="false">
      <c r="A4470" s="0" t="n">
        <v>1197</v>
      </c>
      <c r="B4470" s="0" t="s">
        <v>10657</v>
      </c>
      <c r="C4470" s="0" t="n">
        <v>1</v>
      </c>
      <c r="D4470" s="0" t="s">
        <v>6924</v>
      </c>
      <c r="E4470" s="0" t="s">
        <v>10658</v>
      </c>
      <c r="F4470" s="0" t="s">
        <v>10646</v>
      </c>
      <c r="G4470" s="0" t="s">
        <v>10647</v>
      </c>
      <c r="H4470" s="0" t="s">
        <v>2723</v>
      </c>
      <c r="I4470" s="0" t="s">
        <v>2123</v>
      </c>
      <c r="J4470" s="0" t="s">
        <v>47</v>
      </c>
      <c r="K4470" s="0" t="s">
        <v>47</v>
      </c>
      <c r="L4470" s="0" t="s">
        <v>47</v>
      </c>
      <c r="M4470" s="0" t="s">
        <v>47</v>
      </c>
      <c r="N4470" s="0" t="n">
        <v>2</v>
      </c>
      <c r="O4470" s="0" t="n">
        <v>77</v>
      </c>
      <c r="P4470" s="0" t="n">
        <v>800</v>
      </c>
      <c r="Q4470" s="0" t="n">
        <v>3.1</v>
      </c>
      <c r="R4470" s="0" t="str">
        <f aca="false">INDEX(Lookup!$B$4:$B$18,MATCH(C4470,Lookup!$A$4:$A$18,0))</f>
        <v>India</v>
      </c>
      <c r="S4470" s="20" t="n">
        <f aca="false">INDEX(Lookup!$D$4:$D$18,MATCH(C4470,Lookup!$A$4:$A$18,0))</f>
        <v>0.012</v>
      </c>
      <c r="T4470" s="21" t="n">
        <f aca="false">ROUND(P4470*S4470,2)</f>
        <v>9.6</v>
      </c>
      <c r="U4470" s="21" t="n">
        <f aca="false">IF(T4470&lt;=10,1,IF(T4470&lt;=20,2,IF(T4470&lt;=30,3,IF(T4470&lt;=40,4,IF(T4470&lt;=50,5,IF(T4470&lt;=100,6,IF(T4470&lt;=250,7,8)))))))</f>
        <v>1</v>
      </c>
      <c r="V4470" s="21" t="n">
        <f aca="false">IF(AND(OR(Dashboard!$T$3="All",R4470=Dashboard!$T$3),OR(Dashboard!$T$4="All",D4470=Dashboard!$T$4)),1,0)</f>
        <v>1</v>
      </c>
      <c r="W4470" s="21" t="n">
        <f aca="false">IF(V4470=1,T4470+ROW()/10000000,0)</f>
        <v>9.600447</v>
      </c>
    </row>
    <row r="4471" customFormat="false" ht="15" hidden="false" customHeight="false" outlineLevel="0" collapsed="false">
      <c r="A4471" s="0" t="n">
        <v>18198467</v>
      </c>
      <c r="B4471" s="0" t="s">
        <v>10659</v>
      </c>
      <c r="C4471" s="0" t="n">
        <v>1</v>
      </c>
      <c r="D4471" s="0" t="s">
        <v>6924</v>
      </c>
      <c r="E4471" s="0" t="s">
        <v>10660</v>
      </c>
      <c r="F4471" s="0" t="s">
        <v>10646</v>
      </c>
      <c r="G4471" s="0" t="s">
        <v>10647</v>
      </c>
      <c r="H4471" s="0" t="s">
        <v>10661</v>
      </c>
      <c r="I4471" s="0" t="s">
        <v>2123</v>
      </c>
      <c r="J4471" s="0" t="s">
        <v>47</v>
      </c>
      <c r="K4471" s="0" t="s">
        <v>47</v>
      </c>
      <c r="L4471" s="0" t="s">
        <v>47</v>
      </c>
      <c r="M4471" s="0" t="s">
        <v>47</v>
      </c>
      <c r="N4471" s="0" t="n">
        <v>1</v>
      </c>
      <c r="O4471" s="0" t="n">
        <v>38</v>
      </c>
      <c r="P4471" s="0" t="n">
        <v>450</v>
      </c>
      <c r="Q4471" s="0" t="n">
        <v>3.4</v>
      </c>
      <c r="R4471" s="0" t="str">
        <f aca="false">INDEX(Lookup!$B$4:$B$18,MATCH(C4471,Lookup!$A$4:$A$18,0))</f>
        <v>India</v>
      </c>
      <c r="S4471" s="20" t="n">
        <f aca="false">INDEX(Lookup!$D$4:$D$18,MATCH(C4471,Lookup!$A$4:$A$18,0))</f>
        <v>0.012</v>
      </c>
      <c r="T4471" s="21" t="n">
        <f aca="false">ROUND(P4471*S4471,2)</f>
        <v>5.4</v>
      </c>
      <c r="U4471" s="21" t="n">
        <f aca="false">IF(T4471&lt;=10,1,IF(T4471&lt;=20,2,IF(T4471&lt;=30,3,IF(T4471&lt;=40,4,IF(T4471&lt;=50,5,IF(T4471&lt;=100,6,IF(T4471&lt;=250,7,8)))))))</f>
        <v>1</v>
      </c>
      <c r="V4471" s="21" t="n">
        <f aca="false">IF(AND(OR(Dashboard!$T$3="All",R4471=Dashboard!$T$3),OR(Dashboard!$T$4="All",D4471=Dashboard!$T$4)),1,0)</f>
        <v>1</v>
      </c>
      <c r="W4471" s="21" t="n">
        <f aca="false">IF(V4471=1,T4471+ROW()/10000000,0)</f>
        <v>5.4004471</v>
      </c>
    </row>
    <row r="4472" customFormat="false" ht="15" hidden="false" customHeight="false" outlineLevel="0" collapsed="false">
      <c r="A4472" s="0" t="n">
        <v>311903</v>
      </c>
      <c r="B4472" s="0" t="s">
        <v>2408</v>
      </c>
      <c r="C4472" s="0" t="n">
        <v>1</v>
      </c>
      <c r="D4472" s="0" t="s">
        <v>6924</v>
      </c>
      <c r="E4472" s="0" t="s">
        <v>10662</v>
      </c>
      <c r="F4472" s="0" t="s">
        <v>10646</v>
      </c>
      <c r="G4472" s="0" t="s">
        <v>10647</v>
      </c>
      <c r="H4472" s="0" t="s">
        <v>3392</v>
      </c>
      <c r="I4472" s="0" t="s">
        <v>2123</v>
      </c>
      <c r="J4472" s="0" t="s">
        <v>47</v>
      </c>
      <c r="K4472" s="0" t="s">
        <v>47</v>
      </c>
      <c r="L4472" s="0" t="s">
        <v>47</v>
      </c>
      <c r="M4472" s="0" t="s">
        <v>47</v>
      </c>
      <c r="N4472" s="0" t="n">
        <v>2</v>
      </c>
      <c r="O4472" s="0" t="n">
        <v>36</v>
      </c>
      <c r="P4472" s="0" t="n">
        <v>700</v>
      </c>
      <c r="Q4472" s="0" t="n">
        <v>3.4</v>
      </c>
      <c r="R4472" s="0" t="str">
        <f aca="false">INDEX(Lookup!$B$4:$B$18,MATCH(C4472,Lookup!$A$4:$A$18,0))</f>
        <v>India</v>
      </c>
      <c r="S4472" s="20" t="n">
        <f aca="false">INDEX(Lookup!$D$4:$D$18,MATCH(C4472,Lookup!$A$4:$A$18,0))</f>
        <v>0.012</v>
      </c>
      <c r="T4472" s="21" t="n">
        <f aca="false">ROUND(P4472*S4472,2)</f>
        <v>8.4</v>
      </c>
      <c r="U4472" s="21" t="n">
        <f aca="false">IF(T4472&lt;=10,1,IF(T4472&lt;=20,2,IF(T4472&lt;=30,3,IF(T4472&lt;=40,4,IF(T4472&lt;=50,5,IF(T4472&lt;=100,6,IF(T4472&lt;=250,7,8)))))))</f>
        <v>1</v>
      </c>
      <c r="V4472" s="21" t="n">
        <f aca="false">IF(AND(OR(Dashboard!$T$3="All",R4472=Dashboard!$T$3),OR(Dashboard!$T$4="All",D4472=Dashboard!$T$4)),1,0)</f>
        <v>1</v>
      </c>
      <c r="W4472" s="21" t="n">
        <f aca="false">IF(V4472=1,T4472+ROW()/10000000,0)</f>
        <v>8.4004472</v>
      </c>
    </row>
    <row r="4473" customFormat="false" ht="15" hidden="false" customHeight="false" outlineLevel="0" collapsed="false">
      <c r="A4473" s="0" t="n">
        <v>18458665</v>
      </c>
      <c r="B4473" s="0" t="s">
        <v>10663</v>
      </c>
      <c r="C4473" s="0" t="n">
        <v>1</v>
      </c>
      <c r="D4473" s="0" t="s">
        <v>6924</v>
      </c>
      <c r="E4473" s="0" t="s">
        <v>10664</v>
      </c>
      <c r="F4473" s="0" t="s">
        <v>10646</v>
      </c>
      <c r="G4473" s="0" t="s">
        <v>10647</v>
      </c>
      <c r="H4473" s="0" t="s">
        <v>10665</v>
      </c>
      <c r="I4473" s="0" t="s">
        <v>2123</v>
      </c>
      <c r="J4473" s="0" t="s">
        <v>46</v>
      </c>
      <c r="K4473" s="0" t="s">
        <v>47</v>
      </c>
      <c r="L4473" s="0" t="s">
        <v>47</v>
      </c>
      <c r="M4473" s="0" t="s">
        <v>47</v>
      </c>
      <c r="N4473" s="0" t="n">
        <v>3</v>
      </c>
      <c r="O4473" s="0" t="n">
        <v>4</v>
      </c>
      <c r="P4473" s="0" t="n">
        <v>1200</v>
      </c>
      <c r="Q4473" s="0" t="n">
        <v>2.9</v>
      </c>
      <c r="R4473" s="0" t="str">
        <f aca="false">INDEX(Lookup!$B$4:$B$18,MATCH(C4473,Lookup!$A$4:$A$18,0))</f>
        <v>India</v>
      </c>
      <c r="S4473" s="20" t="n">
        <f aca="false">INDEX(Lookup!$D$4:$D$18,MATCH(C4473,Lookup!$A$4:$A$18,0))</f>
        <v>0.012</v>
      </c>
      <c r="T4473" s="21" t="n">
        <f aca="false">ROUND(P4473*S4473,2)</f>
        <v>14.4</v>
      </c>
      <c r="U4473" s="21" t="n">
        <f aca="false">IF(T4473&lt;=10,1,IF(T4473&lt;=20,2,IF(T4473&lt;=30,3,IF(T4473&lt;=40,4,IF(T4473&lt;=50,5,IF(T4473&lt;=100,6,IF(T4473&lt;=250,7,8)))))))</f>
        <v>2</v>
      </c>
      <c r="V4473" s="21" t="n">
        <f aca="false">IF(AND(OR(Dashboard!$T$3="All",R4473=Dashboard!$T$3),OR(Dashboard!$T$4="All",D4473=Dashboard!$T$4)),1,0)</f>
        <v>1</v>
      </c>
      <c r="W4473" s="21" t="n">
        <f aca="false">IF(V4473=1,T4473+ROW()/10000000,0)</f>
        <v>14.4004473</v>
      </c>
    </row>
    <row r="4474" customFormat="false" ht="15" hidden="false" customHeight="false" outlineLevel="0" collapsed="false">
      <c r="A4474" s="0" t="n">
        <v>6651</v>
      </c>
      <c r="B4474" s="0" t="s">
        <v>10666</v>
      </c>
      <c r="C4474" s="0" t="n">
        <v>1</v>
      </c>
      <c r="D4474" s="0" t="s">
        <v>6924</v>
      </c>
      <c r="E4474" s="0" t="s">
        <v>10667</v>
      </c>
      <c r="F4474" s="0" t="s">
        <v>10646</v>
      </c>
      <c r="G4474" s="0" t="s">
        <v>10647</v>
      </c>
      <c r="H4474" s="0" t="s">
        <v>153</v>
      </c>
      <c r="I4474" s="0" t="s">
        <v>2123</v>
      </c>
      <c r="J4474" s="0" t="s">
        <v>47</v>
      </c>
      <c r="K4474" s="0" t="s">
        <v>47</v>
      </c>
      <c r="L4474" s="0" t="s">
        <v>47</v>
      </c>
      <c r="M4474" s="0" t="s">
        <v>47</v>
      </c>
      <c r="N4474" s="0" t="n">
        <v>2</v>
      </c>
      <c r="O4474" s="0" t="n">
        <v>25</v>
      </c>
      <c r="P4474" s="0" t="n">
        <v>500</v>
      </c>
      <c r="Q4474" s="0" t="n">
        <v>2.8</v>
      </c>
      <c r="R4474" s="0" t="str">
        <f aca="false">INDEX(Lookup!$B$4:$B$18,MATCH(C4474,Lookup!$A$4:$A$18,0))</f>
        <v>India</v>
      </c>
      <c r="S4474" s="20" t="n">
        <f aca="false">INDEX(Lookup!$D$4:$D$18,MATCH(C4474,Lookup!$A$4:$A$18,0))</f>
        <v>0.012</v>
      </c>
      <c r="T4474" s="21" t="n">
        <f aca="false">ROUND(P4474*S4474,2)</f>
        <v>6</v>
      </c>
      <c r="U4474" s="21" t="n">
        <f aca="false">IF(T4474&lt;=10,1,IF(T4474&lt;=20,2,IF(T4474&lt;=30,3,IF(T4474&lt;=40,4,IF(T4474&lt;=50,5,IF(T4474&lt;=100,6,IF(T4474&lt;=250,7,8)))))))</f>
        <v>1</v>
      </c>
      <c r="V4474" s="21" t="n">
        <f aca="false">IF(AND(OR(Dashboard!$T$3="All",R4474=Dashboard!$T$3),OR(Dashboard!$T$4="All",D4474=Dashboard!$T$4)),1,0)</f>
        <v>1</v>
      </c>
      <c r="W4474" s="21" t="n">
        <f aca="false">IF(V4474=1,T4474+ROW()/10000000,0)</f>
        <v>6.0004474</v>
      </c>
    </row>
    <row r="4475" customFormat="false" ht="15" hidden="false" customHeight="false" outlineLevel="0" collapsed="false">
      <c r="A4475" s="0" t="n">
        <v>311076</v>
      </c>
      <c r="B4475" s="0" t="s">
        <v>3154</v>
      </c>
      <c r="C4475" s="0" t="n">
        <v>1</v>
      </c>
      <c r="D4475" s="0" t="s">
        <v>6924</v>
      </c>
      <c r="E4475" s="0" t="s">
        <v>10668</v>
      </c>
      <c r="F4475" s="0" t="s">
        <v>10646</v>
      </c>
      <c r="G4475" s="0" t="s">
        <v>10647</v>
      </c>
      <c r="H4475" s="0" t="s">
        <v>3015</v>
      </c>
      <c r="I4475" s="0" t="s">
        <v>2123</v>
      </c>
      <c r="J4475" s="0" t="s">
        <v>47</v>
      </c>
      <c r="K4475" s="0" t="s">
        <v>46</v>
      </c>
      <c r="L4475" s="0" t="s">
        <v>47</v>
      </c>
      <c r="M4475" s="0" t="s">
        <v>47</v>
      </c>
      <c r="N4475" s="0" t="n">
        <v>1</v>
      </c>
      <c r="O4475" s="0" t="n">
        <v>41</v>
      </c>
      <c r="P4475" s="0" t="n">
        <v>400</v>
      </c>
      <c r="Q4475" s="0" t="n">
        <v>3.4</v>
      </c>
      <c r="R4475" s="0" t="str">
        <f aca="false">INDEX(Lookup!$B$4:$B$18,MATCH(C4475,Lookup!$A$4:$A$18,0))</f>
        <v>India</v>
      </c>
      <c r="S4475" s="20" t="n">
        <f aca="false">INDEX(Lookup!$D$4:$D$18,MATCH(C4475,Lookup!$A$4:$A$18,0))</f>
        <v>0.012</v>
      </c>
      <c r="T4475" s="21" t="n">
        <f aca="false">ROUND(P4475*S4475,2)</f>
        <v>4.8</v>
      </c>
      <c r="U4475" s="21" t="n">
        <f aca="false">IF(T4475&lt;=10,1,IF(T4475&lt;=20,2,IF(T4475&lt;=30,3,IF(T4475&lt;=40,4,IF(T4475&lt;=50,5,IF(T4475&lt;=100,6,IF(T4475&lt;=250,7,8)))))))</f>
        <v>1</v>
      </c>
      <c r="V4475" s="21" t="n">
        <f aca="false">IF(AND(OR(Dashboard!$T$3="All",R4475=Dashboard!$T$3),OR(Dashboard!$T$4="All",D4475=Dashboard!$T$4)),1,0)</f>
        <v>1</v>
      </c>
      <c r="W4475" s="21" t="n">
        <f aca="false">IF(V4475=1,T4475+ROW()/10000000,0)</f>
        <v>4.8004475</v>
      </c>
    </row>
    <row r="4476" customFormat="false" ht="15" hidden="false" customHeight="false" outlineLevel="0" collapsed="false">
      <c r="A4476" s="0" t="n">
        <v>9001</v>
      </c>
      <c r="B4476" s="0" t="s">
        <v>10669</v>
      </c>
      <c r="C4476" s="0" t="n">
        <v>1</v>
      </c>
      <c r="D4476" s="0" t="s">
        <v>6924</v>
      </c>
      <c r="E4476" s="0" t="s">
        <v>10670</v>
      </c>
      <c r="F4476" s="0" t="s">
        <v>10646</v>
      </c>
      <c r="G4476" s="0" t="s">
        <v>10647</v>
      </c>
      <c r="H4476" s="0" t="s">
        <v>2122</v>
      </c>
      <c r="I4476" s="0" t="s">
        <v>2123</v>
      </c>
      <c r="J4476" s="0" t="s">
        <v>47</v>
      </c>
      <c r="K4476" s="0" t="s">
        <v>47</v>
      </c>
      <c r="L4476" s="0" t="s">
        <v>47</v>
      </c>
      <c r="M4476" s="0" t="s">
        <v>47</v>
      </c>
      <c r="N4476" s="0" t="n">
        <v>2</v>
      </c>
      <c r="O4476" s="0" t="n">
        <v>69</v>
      </c>
      <c r="P4476" s="0" t="n">
        <v>550</v>
      </c>
      <c r="Q4476" s="0" t="n">
        <v>3.1</v>
      </c>
      <c r="R4476" s="0" t="str">
        <f aca="false">INDEX(Lookup!$B$4:$B$18,MATCH(C4476,Lookup!$A$4:$A$18,0))</f>
        <v>India</v>
      </c>
      <c r="S4476" s="20" t="n">
        <f aca="false">INDEX(Lookup!$D$4:$D$18,MATCH(C4476,Lookup!$A$4:$A$18,0))</f>
        <v>0.012</v>
      </c>
      <c r="T4476" s="21" t="n">
        <f aca="false">ROUND(P4476*S4476,2)</f>
        <v>6.6</v>
      </c>
      <c r="U4476" s="21" t="n">
        <f aca="false">IF(T4476&lt;=10,1,IF(T4476&lt;=20,2,IF(T4476&lt;=30,3,IF(T4476&lt;=40,4,IF(T4476&lt;=50,5,IF(T4476&lt;=100,6,IF(T4476&lt;=250,7,8)))))))</f>
        <v>1</v>
      </c>
      <c r="V4476" s="21" t="n">
        <f aca="false">IF(AND(OR(Dashboard!$T$3="All",R4476=Dashboard!$T$3),OR(Dashboard!$T$4="All",D4476=Dashboard!$T$4)),1,0)</f>
        <v>1</v>
      </c>
      <c r="W4476" s="21" t="n">
        <f aca="false">IF(V4476=1,T4476+ROW()/10000000,0)</f>
        <v>6.6004476</v>
      </c>
    </row>
    <row r="4477" customFormat="false" ht="15" hidden="false" customHeight="false" outlineLevel="0" collapsed="false">
      <c r="A4477" s="0" t="n">
        <v>8995</v>
      </c>
      <c r="B4477" s="0" t="s">
        <v>10671</v>
      </c>
      <c r="C4477" s="0" t="n">
        <v>1</v>
      </c>
      <c r="D4477" s="0" t="s">
        <v>6924</v>
      </c>
      <c r="E4477" s="0" t="s">
        <v>10672</v>
      </c>
      <c r="F4477" s="0" t="s">
        <v>10646</v>
      </c>
      <c r="G4477" s="0" t="s">
        <v>10647</v>
      </c>
      <c r="H4477" s="0" t="s">
        <v>2860</v>
      </c>
      <c r="I4477" s="0" t="s">
        <v>2123</v>
      </c>
      <c r="J4477" s="0" t="s">
        <v>47</v>
      </c>
      <c r="K4477" s="0" t="s">
        <v>47</v>
      </c>
      <c r="L4477" s="0" t="s">
        <v>47</v>
      </c>
      <c r="M4477" s="0" t="s">
        <v>47</v>
      </c>
      <c r="N4477" s="0" t="n">
        <v>2</v>
      </c>
      <c r="O4477" s="0" t="n">
        <v>69</v>
      </c>
      <c r="P4477" s="0" t="n">
        <v>650</v>
      </c>
      <c r="Q4477" s="0" t="n">
        <v>3.2</v>
      </c>
      <c r="R4477" s="0" t="str">
        <f aca="false">INDEX(Lookup!$B$4:$B$18,MATCH(C4477,Lookup!$A$4:$A$18,0))</f>
        <v>India</v>
      </c>
      <c r="S4477" s="20" t="n">
        <f aca="false">INDEX(Lookup!$D$4:$D$18,MATCH(C4477,Lookup!$A$4:$A$18,0))</f>
        <v>0.012</v>
      </c>
      <c r="T4477" s="21" t="n">
        <f aca="false">ROUND(P4477*S4477,2)</f>
        <v>7.8</v>
      </c>
      <c r="U4477" s="21" t="n">
        <f aca="false">IF(T4477&lt;=10,1,IF(T4477&lt;=20,2,IF(T4477&lt;=30,3,IF(T4477&lt;=40,4,IF(T4477&lt;=50,5,IF(T4477&lt;=100,6,IF(T4477&lt;=250,7,8)))))))</f>
        <v>1</v>
      </c>
      <c r="V4477" s="21" t="n">
        <f aca="false">IF(AND(OR(Dashboard!$T$3="All",R4477=Dashboard!$T$3),OR(Dashboard!$T$4="All",D4477=Dashboard!$T$4)),1,0)</f>
        <v>1</v>
      </c>
      <c r="W4477" s="21" t="n">
        <f aca="false">IF(V4477=1,T4477+ROW()/10000000,0)</f>
        <v>7.8004477</v>
      </c>
    </row>
    <row r="4478" customFormat="false" ht="15" hidden="false" customHeight="false" outlineLevel="0" collapsed="false">
      <c r="A4478" s="0" t="n">
        <v>18489508</v>
      </c>
      <c r="B4478" s="0" t="s">
        <v>10163</v>
      </c>
      <c r="C4478" s="0" t="n">
        <v>1</v>
      </c>
      <c r="D4478" s="0" t="s">
        <v>6924</v>
      </c>
      <c r="E4478" s="0" t="s">
        <v>10647</v>
      </c>
      <c r="F4478" s="0" t="s">
        <v>10646</v>
      </c>
      <c r="G4478" s="0" t="s">
        <v>10647</v>
      </c>
      <c r="H4478" s="0" t="s">
        <v>10164</v>
      </c>
      <c r="I4478" s="0" t="s">
        <v>2123</v>
      </c>
      <c r="J4478" s="0" t="s">
        <v>47</v>
      </c>
      <c r="K4478" s="0" t="s">
        <v>47</v>
      </c>
      <c r="L4478" s="0" t="s">
        <v>47</v>
      </c>
      <c r="M4478" s="0" t="s">
        <v>47</v>
      </c>
      <c r="N4478" s="0" t="n">
        <v>2</v>
      </c>
      <c r="O4478" s="0" t="n">
        <v>6</v>
      </c>
      <c r="P4478" s="0" t="n">
        <v>800</v>
      </c>
      <c r="Q4478" s="0" t="n">
        <v>3.3</v>
      </c>
      <c r="R4478" s="0" t="str">
        <f aca="false">INDEX(Lookup!$B$4:$B$18,MATCH(C4478,Lookup!$A$4:$A$18,0))</f>
        <v>India</v>
      </c>
      <c r="S4478" s="20" t="n">
        <f aca="false">INDEX(Lookup!$D$4:$D$18,MATCH(C4478,Lookup!$A$4:$A$18,0))</f>
        <v>0.012</v>
      </c>
      <c r="T4478" s="21" t="n">
        <f aca="false">ROUND(P4478*S4478,2)</f>
        <v>9.6</v>
      </c>
      <c r="U4478" s="21" t="n">
        <f aca="false">IF(T4478&lt;=10,1,IF(T4478&lt;=20,2,IF(T4478&lt;=30,3,IF(T4478&lt;=40,4,IF(T4478&lt;=50,5,IF(T4478&lt;=100,6,IF(T4478&lt;=250,7,8)))))))</f>
        <v>1</v>
      </c>
      <c r="V4478" s="21" t="n">
        <f aca="false">IF(AND(OR(Dashboard!$T$3="All",R4478=Dashboard!$T$3),OR(Dashboard!$T$4="All",D4478=Dashboard!$T$4)),1,0)</f>
        <v>1</v>
      </c>
      <c r="W4478" s="21" t="n">
        <f aca="false">IF(V4478=1,T4478+ROW()/10000000,0)</f>
        <v>9.6004478</v>
      </c>
    </row>
    <row r="4479" customFormat="false" ht="15" hidden="false" customHeight="false" outlineLevel="0" collapsed="false">
      <c r="A4479" s="0" t="n">
        <v>7689</v>
      </c>
      <c r="B4479" s="0" t="s">
        <v>10673</v>
      </c>
      <c r="C4479" s="0" t="n">
        <v>1</v>
      </c>
      <c r="D4479" s="0" t="s">
        <v>6924</v>
      </c>
      <c r="E4479" s="0" t="s">
        <v>10674</v>
      </c>
      <c r="F4479" s="0" t="s">
        <v>10646</v>
      </c>
      <c r="G4479" s="0" t="s">
        <v>10647</v>
      </c>
      <c r="H4479" s="0" t="s">
        <v>3067</v>
      </c>
      <c r="I4479" s="0" t="s">
        <v>2123</v>
      </c>
      <c r="J4479" s="0" t="s">
        <v>47</v>
      </c>
      <c r="K4479" s="0" t="s">
        <v>47</v>
      </c>
      <c r="L4479" s="0" t="s">
        <v>47</v>
      </c>
      <c r="M4479" s="0" t="s">
        <v>47</v>
      </c>
      <c r="N4479" s="0" t="n">
        <v>1</v>
      </c>
      <c r="O4479" s="0" t="n">
        <v>49</v>
      </c>
      <c r="P4479" s="0" t="n">
        <v>150</v>
      </c>
      <c r="Q4479" s="0" t="n">
        <v>3.3</v>
      </c>
      <c r="R4479" s="0" t="str">
        <f aca="false">INDEX(Lookup!$B$4:$B$18,MATCH(C4479,Lookup!$A$4:$A$18,0))</f>
        <v>India</v>
      </c>
      <c r="S4479" s="20" t="n">
        <f aca="false">INDEX(Lookup!$D$4:$D$18,MATCH(C4479,Lookup!$A$4:$A$18,0))</f>
        <v>0.012</v>
      </c>
      <c r="T4479" s="21" t="n">
        <f aca="false">ROUND(P4479*S4479,2)</f>
        <v>1.8</v>
      </c>
      <c r="U4479" s="21" t="n">
        <f aca="false">IF(T4479&lt;=10,1,IF(T4479&lt;=20,2,IF(T4479&lt;=30,3,IF(T4479&lt;=40,4,IF(T4479&lt;=50,5,IF(T4479&lt;=100,6,IF(T4479&lt;=250,7,8)))))))</f>
        <v>1</v>
      </c>
      <c r="V4479" s="21" t="n">
        <f aca="false">IF(AND(OR(Dashboard!$T$3="All",R4479=Dashboard!$T$3),OR(Dashboard!$T$4="All",D4479=Dashboard!$T$4)),1,0)</f>
        <v>1</v>
      </c>
      <c r="W4479" s="21" t="n">
        <f aca="false">IF(V4479=1,T4479+ROW()/10000000,0)</f>
        <v>1.8004479</v>
      </c>
    </row>
    <row r="4480" customFormat="false" ht="15" hidden="false" customHeight="false" outlineLevel="0" collapsed="false">
      <c r="A4480" s="0" t="n">
        <v>307959</v>
      </c>
      <c r="B4480" s="0" t="s">
        <v>10675</v>
      </c>
      <c r="C4480" s="0" t="n">
        <v>1</v>
      </c>
      <c r="D4480" s="0" t="s">
        <v>6924</v>
      </c>
      <c r="E4480" s="0" t="s">
        <v>10676</v>
      </c>
      <c r="F4480" s="0" t="s">
        <v>10646</v>
      </c>
      <c r="G4480" s="0" t="s">
        <v>10647</v>
      </c>
      <c r="H4480" s="0" t="s">
        <v>10677</v>
      </c>
      <c r="I4480" s="0" t="s">
        <v>2123</v>
      </c>
      <c r="J4480" s="0" t="s">
        <v>46</v>
      </c>
      <c r="K4480" s="0" t="s">
        <v>47</v>
      </c>
      <c r="L4480" s="0" t="s">
        <v>47</v>
      </c>
      <c r="M4480" s="0" t="s">
        <v>47</v>
      </c>
      <c r="N4480" s="0" t="n">
        <v>2</v>
      </c>
      <c r="O4480" s="0" t="n">
        <v>145</v>
      </c>
      <c r="P4480" s="0" t="n">
        <v>800</v>
      </c>
      <c r="Q4480" s="0" t="n">
        <v>3.2</v>
      </c>
      <c r="R4480" s="0" t="str">
        <f aca="false">INDEX(Lookup!$B$4:$B$18,MATCH(C4480,Lookup!$A$4:$A$18,0))</f>
        <v>India</v>
      </c>
      <c r="S4480" s="20" t="n">
        <f aca="false">INDEX(Lookup!$D$4:$D$18,MATCH(C4480,Lookup!$A$4:$A$18,0))</f>
        <v>0.012</v>
      </c>
      <c r="T4480" s="21" t="n">
        <f aca="false">ROUND(P4480*S4480,2)</f>
        <v>9.6</v>
      </c>
      <c r="U4480" s="21" t="n">
        <f aca="false">IF(T4480&lt;=10,1,IF(T4480&lt;=20,2,IF(T4480&lt;=30,3,IF(T4480&lt;=40,4,IF(T4480&lt;=50,5,IF(T4480&lt;=100,6,IF(T4480&lt;=250,7,8)))))))</f>
        <v>1</v>
      </c>
      <c r="V4480" s="21" t="n">
        <f aca="false">IF(AND(OR(Dashboard!$T$3="All",R4480=Dashboard!$T$3),OR(Dashboard!$T$4="All",D4480=Dashboard!$T$4)),1,0)</f>
        <v>1</v>
      </c>
      <c r="W4480" s="21" t="n">
        <f aca="false">IF(V4480=1,T4480+ROW()/10000000,0)</f>
        <v>9.600448</v>
      </c>
    </row>
    <row r="4481" customFormat="false" ht="15" hidden="false" customHeight="false" outlineLevel="0" collapsed="false">
      <c r="A4481" s="0" t="n">
        <v>18222571</v>
      </c>
      <c r="B4481" s="0" t="s">
        <v>10678</v>
      </c>
      <c r="C4481" s="0" t="n">
        <v>1</v>
      </c>
      <c r="D4481" s="0" t="s">
        <v>6924</v>
      </c>
      <c r="E4481" s="0" t="s">
        <v>10679</v>
      </c>
      <c r="F4481" s="0" t="s">
        <v>10646</v>
      </c>
      <c r="G4481" s="0" t="s">
        <v>10647</v>
      </c>
      <c r="H4481" s="0" t="s">
        <v>2158</v>
      </c>
      <c r="I4481" s="0" t="s">
        <v>2123</v>
      </c>
      <c r="J4481" s="0" t="s">
        <v>47</v>
      </c>
      <c r="K4481" s="0" t="s">
        <v>46</v>
      </c>
      <c r="L4481" s="0" t="s">
        <v>47</v>
      </c>
      <c r="M4481" s="0" t="s">
        <v>47</v>
      </c>
      <c r="N4481" s="0" t="n">
        <v>2</v>
      </c>
      <c r="O4481" s="0" t="n">
        <v>41</v>
      </c>
      <c r="P4481" s="0" t="n">
        <v>650</v>
      </c>
      <c r="Q4481" s="0" t="n">
        <v>3.3</v>
      </c>
      <c r="R4481" s="0" t="str">
        <f aca="false">INDEX(Lookup!$B$4:$B$18,MATCH(C4481,Lookup!$A$4:$A$18,0))</f>
        <v>India</v>
      </c>
      <c r="S4481" s="20" t="n">
        <f aca="false">INDEX(Lookup!$D$4:$D$18,MATCH(C4481,Lookup!$A$4:$A$18,0))</f>
        <v>0.012</v>
      </c>
      <c r="T4481" s="21" t="n">
        <f aca="false">ROUND(P4481*S4481,2)</f>
        <v>7.8</v>
      </c>
      <c r="U4481" s="21" t="n">
        <f aca="false">IF(T4481&lt;=10,1,IF(T4481&lt;=20,2,IF(T4481&lt;=30,3,IF(T4481&lt;=40,4,IF(T4481&lt;=50,5,IF(T4481&lt;=100,6,IF(T4481&lt;=250,7,8)))))))</f>
        <v>1</v>
      </c>
      <c r="V4481" s="21" t="n">
        <f aca="false">IF(AND(OR(Dashboard!$T$3="All",R4481=Dashboard!$T$3),OR(Dashboard!$T$4="All",D4481=Dashboard!$T$4)),1,0)</f>
        <v>1</v>
      </c>
      <c r="W4481" s="21" t="n">
        <f aca="false">IF(V4481=1,T4481+ROW()/10000000,0)</f>
        <v>7.8004481</v>
      </c>
    </row>
    <row r="4482" customFormat="false" ht="15" hidden="false" customHeight="false" outlineLevel="0" collapsed="false">
      <c r="A4482" s="0" t="n">
        <v>310202</v>
      </c>
      <c r="B4482" s="0" t="s">
        <v>7030</v>
      </c>
      <c r="C4482" s="0" t="n">
        <v>1</v>
      </c>
      <c r="D4482" s="0" t="s">
        <v>6924</v>
      </c>
      <c r="E4482" s="0" t="s">
        <v>10680</v>
      </c>
      <c r="F4482" s="0" t="s">
        <v>10646</v>
      </c>
      <c r="G4482" s="0" t="s">
        <v>10647</v>
      </c>
      <c r="H4482" s="0" t="s">
        <v>2128</v>
      </c>
      <c r="I4482" s="0" t="s">
        <v>2123</v>
      </c>
      <c r="J4482" s="0" t="s">
        <v>47</v>
      </c>
      <c r="K4482" s="0" t="s">
        <v>46</v>
      </c>
      <c r="L4482" s="0" t="s">
        <v>47</v>
      </c>
      <c r="M4482" s="0" t="s">
        <v>47</v>
      </c>
      <c r="N4482" s="0" t="n">
        <v>1</v>
      </c>
      <c r="O4482" s="0" t="n">
        <v>15</v>
      </c>
      <c r="P4482" s="0" t="n">
        <v>400</v>
      </c>
      <c r="Q4482" s="0" t="n">
        <v>2.9</v>
      </c>
      <c r="R4482" s="0" t="str">
        <f aca="false">INDEX(Lookup!$B$4:$B$18,MATCH(C4482,Lookup!$A$4:$A$18,0))</f>
        <v>India</v>
      </c>
      <c r="S4482" s="20" t="n">
        <f aca="false">INDEX(Lookup!$D$4:$D$18,MATCH(C4482,Lookup!$A$4:$A$18,0))</f>
        <v>0.012</v>
      </c>
      <c r="T4482" s="21" t="n">
        <f aca="false">ROUND(P4482*S4482,2)</f>
        <v>4.8</v>
      </c>
      <c r="U4482" s="21" t="n">
        <f aca="false">IF(T4482&lt;=10,1,IF(T4482&lt;=20,2,IF(T4482&lt;=30,3,IF(T4482&lt;=40,4,IF(T4482&lt;=50,5,IF(T4482&lt;=100,6,IF(T4482&lt;=250,7,8)))))))</f>
        <v>1</v>
      </c>
      <c r="V4482" s="21" t="n">
        <f aca="false">IF(AND(OR(Dashboard!$T$3="All",R4482=Dashboard!$T$3),OR(Dashboard!$T$4="All",D4482=Dashboard!$T$4)),1,0)</f>
        <v>1</v>
      </c>
      <c r="W4482" s="21" t="n">
        <f aca="false">IF(V4482=1,T4482+ROW()/10000000,0)</f>
        <v>4.8004482</v>
      </c>
    </row>
    <row r="4483" customFormat="false" ht="15" hidden="false" customHeight="false" outlineLevel="0" collapsed="false">
      <c r="A4483" s="0" t="n">
        <v>301470</v>
      </c>
      <c r="B4483" s="0" t="s">
        <v>2321</v>
      </c>
      <c r="C4483" s="0" t="n">
        <v>1</v>
      </c>
      <c r="D4483" s="0" t="s">
        <v>6924</v>
      </c>
      <c r="E4483" s="0" t="s">
        <v>10681</v>
      </c>
      <c r="F4483" s="0" t="s">
        <v>10646</v>
      </c>
      <c r="G4483" s="0" t="s">
        <v>10647</v>
      </c>
      <c r="H4483" s="0" t="s">
        <v>2860</v>
      </c>
      <c r="I4483" s="0" t="s">
        <v>2123</v>
      </c>
      <c r="J4483" s="0" t="s">
        <v>47</v>
      </c>
      <c r="K4483" s="0" t="s">
        <v>46</v>
      </c>
      <c r="L4483" s="0" t="s">
        <v>47</v>
      </c>
      <c r="M4483" s="0" t="s">
        <v>47</v>
      </c>
      <c r="N4483" s="0" t="n">
        <v>2</v>
      </c>
      <c r="O4483" s="0" t="n">
        <v>109</v>
      </c>
      <c r="P4483" s="0" t="n">
        <v>600</v>
      </c>
      <c r="Q4483" s="0" t="n">
        <v>2.7</v>
      </c>
      <c r="R4483" s="0" t="str">
        <f aca="false">INDEX(Lookup!$B$4:$B$18,MATCH(C4483,Lookup!$A$4:$A$18,0))</f>
        <v>India</v>
      </c>
      <c r="S4483" s="20" t="n">
        <f aca="false">INDEX(Lookup!$D$4:$D$18,MATCH(C4483,Lookup!$A$4:$A$18,0))</f>
        <v>0.012</v>
      </c>
      <c r="T4483" s="21" t="n">
        <f aca="false">ROUND(P4483*S4483,2)</f>
        <v>7.2</v>
      </c>
      <c r="U4483" s="21" t="n">
        <f aca="false">IF(T4483&lt;=10,1,IF(T4483&lt;=20,2,IF(T4483&lt;=30,3,IF(T4483&lt;=40,4,IF(T4483&lt;=50,5,IF(T4483&lt;=100,6,IF(T4483&lt;=250,7,8)))))))</f>
        <v>1</v>
      </c>
      <c r="V4483" s="21" t="n">
        <f aca="false">IF(AND(OR(Dashboard!$T$3="All",R4483=Dashboard!$T$3),OR(Dashboard!$T$4="All",D4483=Dashboard!$T$4)),1,0)</f>
        <v>1</v>
      </c>
      <c r="W4483" s="21" t="n">
        <f aca="false">IF(V4483=1,T4483+ROW()/10000000,0)</f>
        <v>7.2004483</v>
      </c>
    </row>
    <row r="4484" customFormat="false" ht="15" hidden="false" customHeight="false" outlineLevel="0" collapsed="false">
      <c r="A4484" s="0" t="n">
        <v>5433</v>
      </c>
      <c r="B4484" s="0" t="s">
        <v>10682</v>
      </c>
      <c r="C4484" s="0" t="n">
        <v>1</v>
      </c>
      <c r="D4484" s="0" t="s">
        <v>6924</v>
      </c>
      <c r="E4484" s="0" t="s">
        <v>10683</v>
      </c>
      <c r="F4484" s="0" t="s">
        <v>10646</v>
      </c>
      <c r="G4484" s="0" t="s">
        <v>10647</v>
      </c>
      <c r="H4484" s="0" t="s">
        <v>2050</v>
      </c>
      <c r="I4484" s="0" t="s">
        <v>2123</v>
      </c>
      <c r="J4484" s="0" t="s">
        <v>47</v>
      </c>
      <c r="K4484" s="0" t="s">
        <v>47</v>
      </c>
      <c r="L4484" s="0" t="s">
        <v>47</v>
      </c>
      <c r="M4484" s="0" t="s">
        <v>47</v>
      </c>
      <c r="N4484" s="0" t="n">
        <v>1</v>
      </c>
      <c r="O4484" s="0" t="n">
        <v>41</v>
      </c>
      <c r="P4484" s="0" t="n">
        <v>300</v>
      </c>
      <c r="Q4484" s="0" t="n">
        <v>2.7</v>
      </c>
      <c r="R4484" s="0" t="str">
        <f aca="false">INDEX(Lookup!$B$4:$B$18,MATCH(C4484,Lookup!$A$4:$A$18,0))</f>
        <v>India</v>
      </c>
      <c r="S4484" s="20" t="n">
        <f aca="false">INDEX(Lookup!$D$4:$D$18,MATCH(C4484,Lookup!$A$4:$A$18,0))</f>
        <v>0.012</v>
      </c>
      <c r="T4484" s="21" t="n">
        <f aca="false">ROUND(P4484*S4484,2)</f>
        <v>3.6</v>
      </c>
      <c r="U4484" s="21" t="n">
        <f aca="false">IF(T4484&lt;=10,1,IF(T4484&lt;=20,2,IF(T4484&lt;=30,3,IF(T4484&lt;=40,4,IF(T4484&lt;=50,5,IF(T4484&lt;=100,6,IF(T4484&lt;=250,7,8)))))))</f>
        <v>1</v>
      </c>
      <c r="V4484" s="21" t="n">
        <f aca="false">IF(AND(OR(Dashboard!$T$3="All",R4484=Dashboard!$T$3),OR(Dashboard!$T$4="All",D4484=Dashboard!$T$4)),1,0)</f>
        <v>1</v>
      </c>
      <c r="W4484" s="21" t="n">
        <f aca="false">IF(V4484=1,T4484+ROW()/10000000,0)</f>
        <v>3.6004484</v>
      </c>
    </row>
    <row r="4485" customFormat="false" ht="15" hidden="false" customHeight="false" outlineLevel="0" collapsed="false">
      <c r="A4485" s="0" t="n">
        <v>18349733</v>
      </c>
      <c r="B4485" s="0" t="s">
        <v>10684</v>
      </c>
      <c r="C4485" s="0" t="n">
        <v>1</v>
      </c>
      <c r="D4485" s="0" t="s">
        <v>6924</v>
      </c>
      <c r="E4485" s="0" t="s">
        <v>10685</v>
      </c>
      <c r="F4485" s="0" t="s">
        <v>10646</v>
      </c>
      <c r="G4485" s="0" t="s">
        <v>10647</v>
      </c>
      <c r="H4485" s="0" t="s">
        <v>10686</v>
      </c>
      <c r="I4485" s="0" t="s">
        <v>2123</v>
      </c>
      <c r="J4485" s="0" t="s">
        <v>47</v>
      </c>
      <c r="K4485" s="0" t="s">
        <v>47</v>
      </c>
      <c r="L4485" s="0" t="s">
        <v>47</v>
      </c>
      <c r="M4485" s="0" t="s">
        <v>47</v>
      </c>
      <c r="N4485" s="0" t="n">
        <v>1</v>
      </c>
      <c r="O4485" s="0" t="n">
        <v>28</v>
      </c>
      <c r="P4485" s="0" t="n">
        <v>400</v>
      </c>
      <c r="Q4485" s="0" t="n">
        <v>3.2</v>
      </c>
      <c r="R4485" s="0" t="str">
        <f aca="false">INDEX(Lookup!$B$4:$B$18,MATCH(C4485,Lookup!$A$4:$A$18,0))</f>
        <v>India</v>
      </c>
      <c r="S4485" s="20" t="n">
        <f aca="false">INDEX(Lookup!$D$4:$D$18,MATCH(C4485,Lookup!$A$4:$A$18,0))</f>
        <v>0.012</v>
      </c>
      <c r="T4485" s="21" t="n">
        <f aca="false">ROUND(P4485*S4485,2)</f>
        <v>4.8</v>
      </c>
      <c r="U4485" s="21" t="n">
        <f aca="false">IF(T4485&lt;=10,1,IF(T4485&lt;=20,2,IF(T4485&lt;=30,3,IF(T4485&lt;=40,4,IF(T4485&lt;=50,5,IF(T4485&lt;=100,6,IF(T4485&lt;=250,7,8)))))))</f>
        <v>1</v>
      </c>
      <c r="V4485" s="21" t="n">
        <f aca="false">IF(AND(OR(Dashboard!$T$3="All",R4485=Dashboard!$T$3),OR(Dashboard!$T$4="All",D4485=Dashboard!$T$4)),1,0)</f>
        <v>1</v>
      </c>
      <c r="W4485" s="21" t="n">
        <f aca="false">IF(V4485=1,T4485+ROW()/10000000,0)</f>
        <v>4.8004485</v>
      </c>
    </row>
    <row r="4486" customFormat="false" ht="15" hidden="false" customHeight="false" outlineLevel="0" collapsed="false">
      <c r="A4486" s="0" t="n">
        <v>18421019</v>
      </c>
      <c r="B4486" s="0" t="s">
        <v>10687</v>
      </c>
      <c r="C4486" s="0" t="n">
        <v>1</v>
      </c>
      <c r="D4486" s="0" t="s">
        <v>6924</v>
      </c>
      <c r="E4486" s="0" t="s">
        <v>10688</v>
      </c>
      <c r="F4486" s="0" t="s">
        <v>10646</v>
      </c>
      <c r="G4486" s="0" t="s">
        <v>10647</v>
      </c>
      <c r="H4486" s="0" t="s">
        <v>2288</v>
      </c>
      <c r="I4486" s="0" t="s">
        <v>2123</v>
      </c>
      <c r="J4486" s="0" t="s">
        <v>47</v>
      </c>
      <c r="K4486" s="0" t="s">
        <v>47</v>
      </c>
      <c r="L4486" s="0" t="s">
        <v>47</v>
      </c>
      <c r="M4486" s="0" t="s">
        <v>47</v>
      </c>
      <c r="N4486" s="0" t="n">
        <v>2</v>
      </c>
      <c r="O4486" s="0" t="n">
        <v>21</v>
      </c>
      <c r="P4486" s="0" t="n">
        <v>750</v>
      </c>
      <c r="Q4486" s="0" t="n">
        <v>3.4</v>
      </c>
      <c r="R4486" s="0" t="str">
        <f aca="false">INDEX(Lookup!$B$4:$B$18,MATCH(C4486,Lookup!$A$4:$A$18,0))</f>
        <v>India</v>
      </c>
      <c r="S4486" s="20" t="n">
        <f aca="false">INDEX(Lookup!$D$4:$D$18,MATCH(C4486,Lookup!$A$4:$A$18,0))</f>
        <v>0.012</v>
      </c>
      <c r="T4486" s="21" t="n">
        <f aca="false">ROUND(P4486*S4486,2)</f>
        <v>9</v>
      </c>
      <c r="U4486" s="21" t="n">
        <f aca="false">IF(T4486&lt;=10,1,IF(T4486&lt;=20,2,IF(T4486&lt;=30,3,IF(T4486&lt;=40,4,IF(T4486&lt;=50,5,IF(T4486&lt;=100,6,IF(T4486&lt;=250,7,8)))))))</f>
        <v>1</v>
      </c>
      <c r="V4486" s="21" t="n">
        <f aca="false">IF(AND(OR(Dashboard!$T$3="All",R4486=Dashboard!$T$3),OR(Dashboard!$T$4="All",D4486=Dashboard!$T$4)),1,0)</f>
        <v>1</v>
      </c>
      <c r="W4486" s="21" t="n">
        <f aca="false">IF(V4486=1,T4486+ROW()/10000000,0)</f>
        <v>9.0004486</v>
      </c>
    </row>
    <row r="4487" customFormat="false" ht="15" hidden="false" customHeight="false" outlineLevel="0" collapsed="false">
      <c r="A4487" s="0" t="n">
        <v>18317510</v>
      </c>
      <c r="B4487" s="0" t="s">
        <v>10689</v>
      </c>
      <c r="C4487" s="0" t="n">
        <v>1</v>
      </c>
      <c r="D4487" s="0" t="s">
        <v>6924</v>
      </c>
      <c r="E4487" s="0" t="s">
        <v>10690</v>
      </c>
      <c r="F4487" s="0" t="s">
        <v>10646</v>
      </c>
      <c r="G4487" s="0" t="s">
        <v>10647</v>
      </c>
      <c r="H4487" s="0" t="s">
        <v>2243</v>
      </c>
      <c r="I4487" s="0" t="s">
        <v>2123</v>
      </c>
      <c r="J4487" s="0" t="s">
        <v>47</v>
      </c>
      <c r="K4487" s="0" t="s">
        <v>47</v>
      </c>
      <c r="L4487" s="0" t="s">
        <v>47</v>
      </c>
      <c r="M4487" s="0" t="s">
        <v>47</v>
      </c>
      <c r="N4487" s="0" t="n">
        <v>2</v>
      </c>
      <c r="O4487" s="0" t="n">
        <v>21</v>
      </c>
      <c r="P4487" s="0" t="n">
        <v>800</v>
      </c>
      <c r="Q4487" s="0" t="n">
        <v>3.4</v>
      </c>
      <c r="R4487" s="0" t="str">
        <f aca="false">INDEX(Lookup!$B$4:$B$18,MATCH(C4487,Lookup!$A$4:$A$18,0))</f>
        <v>India</v>
      </c>
      <c r="S4487" s="20" t="n">
        <f aca="false">INDEX(Lookup!$D$4:$D$18,MATCH(C4487,Lookup!$A$4:$A$18,0))</f>
        <v>0.012</v>
      </c>
      <c r="T4487" s="21" t="n">
        <f aca="false">ROUND(P4487*S4487,2)</f>
        <v>9.6</v>
      </c>
      <c r="U4487" s="21" t="n">
        <f aca="false">IF(T4487&lt;=10,1,IF(T4487&lt;=20,2,IF(T4487&lt;=30,3,IF(T4487&lt;=40,4,IF(T4487&lt;=50,5,IF(T4487&lt;=100,6,IF(T4487&lt;=250,7,8)))))))</f>
        <v>1</v>
      </c>
      <c r="V4487" s="21" t="n">
        <f aca="false">IF(AND(OR(Dashboard!$T$3="All",R4487=Dashboard!$T$3),OR(Dashboard!$T$4="All",D4487=Dashboard!$T$4)),1,0)</f>
        <v>1</v>
      </c>
      <c r="W4487" s="21" t="n">
        <f aca="false">IF(V4487=1,T4487+ROW()/10000000,0)</f>
        <v>9.6004487</v>
      </c>
    </row>
    <row r="4488" customFormat="false" ht="15" hidden="false" customHeight="false" outlineLevel="0" collapsed="false">
      <c r="A4488" s="0" t="n">
        <v>303104</v>
      </c>
      <c r="B4488" s="0" t="s">
        <v>3136</v>
      </c>
      <c r="C4488" s="0" t="n">
        <v>1</v>
      </c>
      <c r="D4488" s="0" t="s">
        <v>6924</v>
      </c>
      <c r="E4488" s="0" t="s">
        <v>10691</v>
      </c>
      <c r="F4488" s="0" t="s">
        <v>10646</v>
      </c>
      <c r="G4488" s="0" t="s">
        <v>10647</v>
      </c>
      <c r="H4488" s="0" t="s">
        <v>2972</v>
      </c>
      <c r="I4488" s="0" t="s">
        <v>2123</v>
      </c>
      <c r="J4488" s="0" t="s">
        <v>47</v>
      </c>
      <c r="K4488" s="0" t="s">
        <v>47</v>
      </c>
      <c r="L4488" s="0" t="s">
        <v>47</v>
      </c>
      <c r="M4488" s="0" t="s">
        <v>47</v>
      </c>
      <c r="N4488" s="0" t="n">
        <v>1</v>
      </c>
      <c r="O4488" s="0" t="n">
        <v>53</v>
      </c>
      <c r="P4488" s="0" t="n">
        <v>300</v>
      </c>
      <c r="Q4488" s="0" t="n">
        <v>3.3</v>
      </c>
      <c r="R4488" s="0" t="str">
        <f aca="false">INDEX(Lookup!$B$4:$B$18,MATCH(C4488,Lookup!$A$4:$A$18,0))</f>
        <v>India</v>
      </c>
      <c r="S4488" s="20" t="n">
        <f aca="false">INDEX(Lookup!$D$4:$D$18,MATCH(C4488,Lookup!$A$4:$A$18,0))</f>
        <v>0.012</v>
      </c>
      <c r="T4488" s="21" t="n">
        <f aca="false">ROUND(P4488*S4488,2)</f>
        <v>3.6</v>
      </c>
      <c r="U4488" s="21" t="n">
        <f aca="false">IF(T4488&lt;=10,1,IF(T4488&lt;=20,2,IF(T4488&lt;=30,3,IF(T4488&lt;=40,4,IF(T4488&lt;=50,5,IF(T4488&lt;=100,6,IF(T4488&lt;=250,7,8)))))))</f>
        <v>1</v>
      </c>
      <c r="V4488" s="21" t="n">
        <f aca="false">IF(AND(OR(Dashboard!$T$3="All",R4488=Dashboard!$T$3),OR(Dashboard!$T$4="All",D4488=Dashboard!$T$4)),1,0)</f>
        <v>1</v>
      </c>
      <c r="W4488" s="21" t="n">
        <f aca="false">IF(V4488=1,T4488+ROW()/10000000,0)</f>
        <v>3.6004488</v>
      </c>
    </row>
    <row r="4489" customFormat="false" ht="15" hidden="false" customHeight="false" outlineLevel="0" collapsed="false">
      <c r="A4489" s="0" t="n">
        <v>8991</v>
      </c>
      <c r="B4489" s="0" t="s">
        <v>10692</v>
      </c>
      <c r="C4489" s="0" t="n">
        <v>1</v>
      </c>
      <c r="D4489" s="0" t="s">
        <v>6924</v>
      </c>
      <c r="E4489" s="0" t="s">
        <v>10693</v>
      </c>
      <c r="F4489" s="0" t="s">
        <v>10646</v>
      </c>
      <c r="G4489" s="0" t="s">
        <v>10647</v>
      </c>
      <c r="H4489" s="0" t="s">
        <v>4091</v>
      </c>
      <c r="I4489" s="0" t="s">
        <v>2123</v>
      </c>
      <c r="J4489" s="0" t="s">
        <v>47</v>
      </c>
      <c r="K4489" s="0" t="s">
        <v>46</v>
      </c>
      <c r="L4489" s="0" t="s">
        <v>47</v>
      </c>
      <c r="M4489" s="0" t="s">
        <v>47</v>
      </c>
      <c r="N4489" s="0" t="n">
        <v>2</v>
      </c>
      <c r="O4489" s="0" t="n">
        <v>145</v>
      </c>
      <c r="P4489" s="0" t="n">
        <v>550</v>
      </c>
      <c r="Q4489" s="0" t="n">
        <v>3.3</v>
      </c>
      <c r="R4489" s="0" t="str">
        <f aca="false">INDEX(Lookup!$B$4:$B$18,MATCH(C4489,Lookup!$A$4:$A$18,0))</f>
        <v>India</v>
      </c>
      <c r="S4489" s="20" t="n">
        <f aca="false">INDEX(Lookup!$D$4:$D$18,MATCH(C4489,Lookup!$A$4:$A$18,0))</f>
        <v>0.012</v>
      </c>
      <c r="T4489" s="21" t="n">
        <f aca="false">ROUND(P4489*S4489,2)</f>
        <v>6.6</v>
      </c>
      <c r="U4489" s="21" t="n">
        <f aca="false">IF(T4489&lt;=10,1,IF(T4489&lt;=20,2,IF(T4489&lt;=30,3,IF(T4489&lt;=40,4,IF(T4489&lt;=50,5,IF(T4489&lt;=100,6,IF(T4489&lt;=250,7,8)))))))</f>
        <v>1</v>
      </c>
      <c r="V4489" s="21" t="n">
        <f aca="false">IF(AND(OR(Dashboard!$T$3="All",R4489=Dashboard!$T$3),OR(Dashboard!$T$4="All",D4489=Dashboard!$T$4)),1,0)</f>
        <v>1</v>
      </c>
      <c r="W4489" s="21" t="n">
        <f aca="false">IF(V4489=1,T4489+ROW()/10000000,0)</f>
        <v>6.6004489</v>
      </c>
    </row>
    <row r="4490" customFormat="false" ht="15" hidden="false" customHeight="false" outlineLevel="0" collapsed="false">
      <c r="A4490" s="0" t="n">
        <v>6662</v>
      </c>
      <c r="B4490" s="0" t="s">
        <v>10694</v>
      </c>
      <c r="C4490" s="0" t="n">
        <v>1</v>
      </c>
      <c r="D4490" s="0" t="s">
        <v>6924</v>
      </c>
      <c r="E4490" s="0" t="s">
        <v>10695</v>
      </c>
      <c r="F4490" s="0" t="s">
        <v>10646</v>
      </c>
      <c r="G4490" s="0" t="s">
        <v>10647</v>
      </c>
      <c r="H4490" s="0" t="s">
        <v>2128</v>
      </c>
      <c r="I4490" s="0" t="s">
        <v>2123</v>
      </c>
      <c r="J4490" s="0" t="s">
        <v>47</v>
      </c>
      <c r="K4490" s="0" t="s">
        <v>47</v>
      </c>
      <c r="L4490" s="0" t="s">
        <v>47</v>
      </c>
      <c r="M4490" s="0" t="s">
        <v>47</v>
      </c>
      <c r="N4490" s="0" t="n">
        <v>2</v>
      </c>
      <c r="O4490" s="0" t="n">
        <v>24</v>
      </c>
      <c r="P4490" s="0" t="n">
        <v>600</v>
      </c>
      <c r="Q4490" s="0" t="n">
        <v>3.1</v>
      </c>
      <c r="R4490" s="0" t="str">
        <f aca="false">INDEX(Lookup!$B$4:$B$18,MATCH(C4490,Lookup!$A$4:$A$18,0))</f>
        <v>India</v>
      </c>
      <c r="S4490" s="20" t="n">
        <f aca="false">INDEX(Lookup!$D$4:$D$18,MATCH(C4490,Lookup!$A$4:$A$18,0))</f>
        <v>0.012</v>
      </c>
      <c r="T4490" s="21" t="n">
        <f aca="false">ROUND(P4490*S4490,2)</f>
        <v>7.2</v>
      </c>
      <c r="U4490" s="21" t="n">
        <f aca="false">IF(T4490&lt;=10,1,IF(T4490&lt;=20,2,IF(T4490&lt;=30,3,IF(T4490&lt;=40,4,IF(T4490&lt;=50,5,IF(T4490&lt;=100,6,IF(T4490&lt;=250,7,8)))))))</f>
        <v>1</v>
      </c>
      <c r="V4490" s="21" t="n">
        <f aca="false">IF(AND(OR(Dashboard!$T$3="All",R4490=Dashboard!$T$3),OR(Dashboard!$T$4="All",D4490=Dashboard!$T$4)),1,0)</f>
        <v>1</v>
      </c>
      <c r="W4490" s="21" t="n">
        <f aca="false">IF(V4490=1,T4490+ROW()/10000000,0)</f>
        <v>7.200449</v>
      </c>
    </row>
    <row r="4491" customFormat="false" ht="15" hidden="false" customHeight="false" outlineLevel="0" collapsed="false">
      <c r="A4491" s="0" t="n">
        <v>18365889</v>
      </c>
      <c r="B4491" s="0" t="s">
        <v>10696</v>
      </c>
      <c r="C4491" s="0" t="n">
        <v>1</v>
      </c>
      <c r="D4491" s="0" t="s">
        <v>6924</v>
      </c>
      <c r="E4491" s="0" t="s">
        <v>10697</v>
      </c>
      <c r="F4491" s="0" t="s">
        <v>10646</v>
      </c>
      <c r="G4491" s="0" t="s">
        <v>10647</v>
      </c>
      <c r="H4491" s="0" t="s">
        <v>2128</v>
      </c>
      <c r="I4491" s="0" t="s">
        <v>2123</v>
      </c>
      <c r="J4491" s="0" t="s">
        <v>47</v>
      </c>
      <c r="K4491" s="0" t="s">
        <v>47</v>
      </c>
      <c r="L4491" s="0" t="s">
        <v>47</v>
      </c>
      <c r="M4491" s="0" t="s">
        <v>47</v>
      </c>
      <c r="N4491" s="0" t="n">
        <v>1</v>
      </c>
      <c r="O4491" s="0" t="n">
        <v>12</v>
      </c>
      <c r="P4491" s="0" t="n">
        <v>200</v>
      </c>
      <c r="Q4491" s="0" t="n">
        <v>3.5</v>
      </c>
      <c r="R4491" s="0" t="str">
        <f aca="false">INDEX(Lookup!$B$4:$B$18,MATCH(C4491,Lookup!$A$4:$A$18,0))</f>
        <v>India</v>
      </c>
      <c r="S4491" s="20" t="n">
        <f aca="false">INDEX(Lookup!$D$4:$D$18,MATCH(C4491,Lookup!$A$4:$A$18,0))</f>
        <v>0.012</v>
      </c>
      <c r="T4491" s="21" t="n">
        <f aca="false">ROUND(P4491*S4491,2)</f>
        <v>2.4</v>
      </c>
      <c r="U4491" s="21" t="n">
        <f aca="false">IF(T4491&lt;=10,1,IF(T4491&lt;=20,2,IF(T4491&lt;=30,3,IF(T4491&lt;=40,4,IF(T4491&lt;=50,5,IF(T4491&lt;=100,6,IF(T4491&lt;=250,7,8)))))))</f>
        <v>1</v>
      </c>
      <c r="V4491" s="21" t="n">
        <f aca="false">IF(AND(OR(Dashboard!$T$3="All",R4491=Dashboard!$T$3),OR(Dashboard!$T$4="All",D4491=Dashboard!$T$4)),1,0)</f>
        <v>1</v>
      </c>
      <c r="W4491" s="21" t="n">
        <f aca="false">IF(V4491=1,T4491+ROW()/10000000,0)</f>
        <v>2.4004491</v>
      </c>
    </row>
    <row r="4492" customFormat="false" ht="15" hidden="false" customHeight="false" outlineLevel="0" collapsed="false">
      <c r="A4492" s="0" t="n">
        <v>18245268</v>
      </c>
      <c r="B4492" s="0" t="s">
        <v>10698</v>
      </c>
      <c r="C4492" s="0" t="n">
        <v>1</v>
      </c>
      <c r="D4492" s="0" t="s">
        <v>6924</v>
      </c>
      <c r="E4492" s="0" t="s">
        <v>10699</v>
      </c>
      <c r="F4492" s="0" t="s">
        <v>10646</v>
      </c>
      <c r="G4492" s="0" t="s">
        <v>10647</v>
      </c>
      <c r="H4492" s="0" t="s">
        <v>2342</v>
      </c>
      <c r="I4492" s="0" t="s">
        <v>2123</v>
      </c>
      <c r="J4492" s="0" t="s">
        <v>47</v>
      </c>
      <c r="K4492" s="0" t="s">
        <v>47</v>
      </c>
      <c r="L4492" s="0" t="s">
        <v>47</v>
      </c>
      <c r="M4492" s="0" t="s">
        <v>47</v>
      </c>
      <c r="N4492" s="0" t="n">
        <v>1</v>
      </c>
      <c r="O4492" s="0" t="n">
        <v>55</v>
      </c>
      <c r="P4492" s="0" t="n">
        <v>150</v>
      </c>
      <c r="Q4492" s="0" t="n">
        <v>3.9</v>
      </c>
      <c r="R4492" s="0" t="str">
        <f aca="false">INDEX(Lookup!$B$4:$B$18,MATCH(C4492,Lookup!$A$4:$A$18,0))</f>
        <v>India</v>
      </c>
      <c r="S4492" s="20" t="n">
        <f aca="false">INDEX(Lookup!$D$4:$D$18,MATCH(C4492,Lookup!$A$4:$A$18,0))</f>
        <v>0.012</v>
      </c>
      <c r="T4492" s="21" t="n">
        <f aca="false">ROUND(P4492*S4492,2)</f>
        <v>1.8</v>
      </c>
      <c r="U4492" s="21" t="n">
        <f aca="false">IF(T4492&lt;=10,1,IF(T4492&lt;=20,2,IF(T4492&lt;=30,3,IF(T4492&lt;=40,4,IF(T4492&lt;=50,5,IF(T4492&lt;=100,6,IF(T4492&lt;=250,7,8)))))))</f>
        <v>1</v>
      </c>
      <c r="V4492" s="21" t="n">
        <f aca="false">IF(AND(OR(Dashboard!$T$3="All",R4492=Dashboard!$T$3),OR(Dashboard!$T$4="All",D4492=Dashboard!$T$4)),1,0)</f>
        <v>1</v>
      </c>
      <c r="W4492" s="21" t="n">
        <f aca="false">IF(V4492=1,T4492+ROW()/10000000,0)</f>
        <v>1.8004492</v>
      </c>
    </row>
    <row r="4493" customFormat="false" ht="15" hidden="false" customHeight="false" outlineLevel="0" collapsed="false">
      <c r="A4493" s="0" t="n">
        <v>309856</v>
      </c>
      <c r="B4493" s="0" t="s">
        <v>10700</v>
      </c>
      <c r="C4493" s="0" t="n">
        <v>1</v>
      </c>
      <c r="D4493" s="0" t="s">
        <v>6924</v>
      </c>
      <c r="E4493" s="0" t="s">
        <v>10701</v>
      </c>
      <c r="F4493" s="0" t="s">
        <v>10646</v>
      </c>
      <c r="G4493" s="0" t="s">
        <v>10647</v>
      </c>
      <c r="H4493" s="0" t="s">
        <v>3853</v>
      </c>
      <c r="I4493" s="0" t="s">
        <v>2123</v>
      </c>
      <c r="J4493" s="0" t="s">
        <v>47</v>
      </c>
      <c r="K4493" s="0" t="s">
        <v>47</v>
      </c>
      <c r="L4493" s="0" t="s">
        <v>47</v>
      </c>
      <c r="M4493" s="0" t="s">
        <v>47</v>
      </c>
      <c r="N4493" s="0" t="n">
        <v>1</v>
      </c>
      <c r="O4493" s="0" t="n">
        <v>36</v>
      </c>
      <c r="P4493" s="0" t="n">
        <v>300</v>
      </c>
      <c r="Q4493" s="0" t="n">
        <v>3.8</v>
      </c>
      <c r="R4493" s="0" t="str">
        <f aca="false">INDEX(Lookup!$B$4:$B$18,MATCH(C4493,Lookup!$A$4:$A$18,0))</f>
        <v>India</v>
      </c>
      <c r="S4493" s="20" t="n">
        <f aca="false">INDEX(Lookup!$D$4:$D$18,MATCH(C4493,Lookup!$A$4:$A$18,0))</f>
        <v>0.012</v>
      </c>
      <c r="T4493" s="21" t="n">
        <f aca="false">ROUND(P4493*S4493,2)</f>
        <v>3.6</v>
      </c>
      <c r="U4493" s="21" t="n">
        <f aca="false">IF(T4493&lt;=10,1,IF(T4493&lt;=20,2,IF(T4493&lt;=30,3,IF(T4493&lt;=40,4,IF(T4493&lt;=50,5,IF(T4493&lt;=100,6,IF(T4493&lt;=250,7,8)))))))</f>
        <v>1</v>
      </c>
      <c r="V4493" s="21" t="n">
        <f aca="false">IF(AND(OR(Dashboard!$T$3="All",R4493=Dashboard!$T$3),OR(Dashboard!$T$4="All",D4493=Dashboard!$T$4)),1,0)</f>
        <v>1</v>
      </c>
      <c r="W4493" s="21" t="n">
        <f aca="false">IF(V4493=1,T4493+ROW()/10000000,0)</f>
        <v>3.6004493</v>
      </c>
    </row>
    <row r="4494" customFormat="false" ht="15" hidden="false" customHeight="false" outlineLevel="0" collapsed="false">
      <c r="A4494" s="0" t="n">
        <v>309604</v>
      </c>
      <c r="B4494" s="0" t="s">
        <v>10702</v>
      </c>
      <c r="C4494" s="0" t="n">
        <v>1</v>
      </c>
      <c r="D4494" s="0" t="s">
        <v>6924</v>
      </c>
      <c r="E4494" s="0" t="s">
        <v>10703</v>
      </c>
      <c r="F4494" s="0" t="s">
        <v>10646</v>
      </c>
      <c r="G4494" s="0" t="s">
        <v>10647</v>
      </c>
      <c r="H4494" s="0" t="s">
        <v>3067</v>
      </c>
      <c r="I4494" s="0" t="s">
        <v>2123</v>
      </c>
      <c r="J4494" s="0" t="s">
        <v>47</v>
      </c>
      <c r="K4494" s="0" t="s">
        <v>46</v>
      </c>
      <c r="L4494" s="0" t="s">
        <v>47</v>
      </c>
      <c r="M4494" s="0" t="s">
        <v>47</v>
      </c>
      <c r="N4494" s="0" t="n">
        <v>1</v>
      </c>
      <c r="O4494" s="0" t="n">
        <v>108</v>
      </c>
      <c r="P4494" s="0" t="n">
        <v>250</v>
      </c>
      <c r="Q4494" s="0" t="n">
        <v>3.6</v>
      </c>
      <c r="R4494" s="0" t="str">
        <f aca="false">INDEX(Lookup!$B$4:$B$18,MATCH(C4494,Lookup!$A$4:$A$18,0))</f>
        <v>India</v>
      </c>
      <c r="S4494" s="20" t="n">
        <f aca="false">INDEX(Lookup!$D$4:$D$18,MATCH(C4494,Lookup!$A$4:$A$18,0))</f>
        <v>0.012</v>
      </c>
      <c r="T4494" s="21" t="n">
        <f aca="false">ROUND(P4494*S4494,2)</f>
        <v>3</v>
      </c>
      <c r="U4494" s="21" t="n">
        <f aca="false">IF(T4494&lt;=10,1,IF(T4494&lt;=20,2,IF(T4494&lt;=30,3,IF(T4494&lt;=40,4,IF(T4494&lt;=50,5,IF(T4494&lt;=100,6,IF(T4494&lt;=250,7,8)))))))</f>
        <v>1</v>
      </c>
      <c r="V4494" s="21" t="n">
        <f aca="false">IF(AND(OR(Dashboard!$T$3="All",R4494=Dashboard!$T$3),OR(Dashboard!$T$4="All",D4494=Dashboard!$T$4)),1,0)</f>
        <v>1</v>
      </c>
      <c r="W4494" s="21" t="n">
        <f aca="false">IF(V4494=1,T4494+ROW()/10000000,0)</f>
        <v>3.0004494</v>
      </c>
    </row>
    <row r="4495" customFormat="false" ht="15" hidden="false" customHeight="false" outlineLevel="0" collapsed="false">
      <c r="A4495" s="0" t="n">
        <v>18332062</v>
      </c>
      <c r="B4495" s="0" t="s">
        <v>10704</v>
      </c>
      <c r="C4495" s="0" t="n">
        <v>1</v>
      </c>
      <c r="D4495" s="0" t="s">
        <v>6924</v>
      </c>
      <c r="E4495" s="0" t="s">
        <v>10705</v>
      </c>
      <c r="F4495" s="0" t="s">
        <v>10646</v>
      </c>
      <c r="G4495" s="0" t="s">
        <v>10647</v>
      </c>
      <c r="H4495" s="0" t="s">
        <v>402</v>
      </c>
      <c r="I4495" s="0" t="s">
        <v>2123</v>
      </c>
      <c r="J4495" s="0" t="s">
        <v>47</v>
      </c>
      <c r="K4495" s="0" t="s">
        <v>46</v>
      </c>
      <c r="L4495" s="0" t="s">
        <v>47</v>
      </c>
      <c r="M4495" s="0" t="s">
        <v>47</v>
      </c>
      <c r="N4495" s="0" t="n">
        <v>1</v>
      </c>
      <c r="O4495" s="0" t="n">
        <v>151</v>
      </c>
      <c r="P4495" s="0" t="n">
        <v>250</v>
      </c>
      <c r="Q4495" s="0" t="n">
        <v>3.7</v>
      </c>
      <c r="R4495" s="0" t="str">
        <f aca="false">INDEX(Lookup!$B$4:$B$18,MATCH(C4495,Lookup!$A$4:$A$18,0))</f>
        <v>India</v>
      </c>
      <c r="S4495" s="20" t="n">
        <f aca="false">INDEX(Lookup!$D$4:$D$18,MATCH(C4495,Lookup!$A$4:$A$18,0))</f>
        <v>0.012</v>
      </c>
      <c r="T4495" s="21" t="n">
        <f aca="false">ROUND(P4495*S4495,2)</f>
        <v>3</v>
      </c>
      <c r="U4495" s="21" t="n">
        <f aca="false">IF(T4495&lt;=10,1,IF(T4495&lt;=20,2,IF(T4495&lt;=30,3,IF(T4495&lt;=40,4,IF(T4495&lt;=50,5,IF(T4495&lt;=100,6,IF(T4495&lt;=250,7,8)))))))</f>
        <v>1</v>
      </c>
      <c r="V4495" s="21" t="n">
        <f aca="false">IF(AND(OR(Dashboard!$T$3="All",R4495=Dashboard!$T$3),OR(Dashboard!$T$4="All",D4495=Dashboard!$T$4)),1,0)</f>
        <v>1</v>
      </c>
      <c r="W4495" s="21" t="n">
        <f aca="false">IF(V4495=1,T4495+ROW()/10000000,0)</f>
        <v>3.0004495</v>
      </c>
    </row>
    <row r="4496" customFormat="false" ht="15" hidden="false" customHeight="false" outlineLevel="0" collapsed="false">
      <c r="A4496" s="0" t="n">
        <v>6658</v>
      </c>
      <c r="B4496" s="0" t="s">
        <v>10706</v>
      </c>
      <c r="C4496" s="0" t="n">
        <v>1</v>
      </c>
      <c r="D4496" s="0" t="s">
        <v>6924</v>
      </c>
      <c r="E4496" s="0" t="s">
        <v>10707</v>
      </c>
      <c r="F4496" s="0" t="s">
        <v>10646</v>
      </c>
      <c r="G4496" s="0" t="s">
        <v>10647</v>
      </c>
      <c r="H4496" s="0" t="s">
        <v>2128</v>
      </c>
      <c r="I4496" s="0" t="s">
        <v>2123</v>
      </c>
      <c r="J4496" s="0" t="s">
        <v>47</v>
      </c>
      <c r="K4496" s="0" t="s">
        <v>47</v>
      </c>
      <c r="L4496" s="0" t="s">
        <v>47</v>
      </c>
      <c r="M4496" s="0" t="s">
        <v>47</v>
      </c>
      <c r="N4496" s="0" t="n">
        <v>2</v>
      </c>
      <c r="O4496" s="0" t="n">
        <v>91</v>
      </c>
      <c r="P4496" s="0" t="n">
        <v>550</v>
      </c>
      <c r="Q4496" s="0" t="n">
        <v>3.6</v>
      </c>
      <c r="R4496" s="0" t="str">
        <f aca="false">INDEX(Lookup!$B$4:$B$18,MATCH(C4496,Lookup!$A$4:$A$18,0))</f>
        <v>India</v>
      </c>
      <c r="S4496" s="20" t="n">
        <f aca="false">INDEX(Lookup!$D$4:$D$18,MATCH(C4496,Lookup!$A$4:$A$18,0))</f>
        <v>0.012</v>
      </c>
      <c r="T4496" s="21" t="n">
        <f aca="false">ROUND(P4496*S4496,2)</f>
        <v>6.6</v>
      </c>
      <c r="U4496" s="21" t="n">
        <f aca="false">IF(T4496&lt;=10,1,IF(T4496&lt;=20,2,IF(T4496&lt;=30,3,IF(T4496&lt;=40,4,IF(T4496&lt;=50,5,IF(T4496&lt;=100,6,IF(T4496&lt;=250,7,8)))))))</f>
        <v>1</v>
      </c>
      <c r="V4496" s="21" t="n">
        <f aca="false">IF(AND(OR(Dashboard!$T$3="All",R4496=Dashboard!$T$3),OR(Dashboard!$T$4="All",D4496=Dashboard!$T$4)),1,0)</f>
        <v>1</v>
      </c>
      <c r="W4496" s="21" t="n">
        <f aca="false">IF(V4496=1,T4496+ROW()/10000000,0)</f>
        <v>6.6004496</v>
      </c>
    </row>
    <row r="4497" customFormat="false" ht="15" hidden="false" customHeight="false" outlineLevel="0" collapsed="false">
      <c r="A4497" s="0" t="n">
        <v>9644</v>
      </c>
      <c r="B4497" s="0" t="s">
        <v>4168</v>
      </c>
      <c r="C4497" s="0" t="n">
        <v>1</v>
      </c>
      <c r="D4497" s="0" t="s">
        <v>6924</v>
      </c>
      <c r="E4497" s="0" t="s">
        <v>10664</v>
      </c>
      <c r="F4497" s="0" t="s">
        <v>10646</v>
      </c>
      <c r="G4497" s="0" t="s">
        <v>10647</v>
      </c>
      <c r="H4497" s="0" t="s">
        <v>4170</v>
      </c>
      <c r="I4497" s="0" t="s">
        <v>2123</v>
      </c>
      <c r="J4497" s="0" t="s">
        <v>47</v>
      </c>
      <c r="K4497" s="0" t="s">
        <v>46</v>
      </c>
      <c r="L4497" s="0" t="s">
        <v>47</v>
      </c>
      <c r="M4497" s="0" t="s">
        <v>47</v>
      </c>
      <c r="N4497" s="0" t="n">
        <v>2</v>
      </c>
      <c r="O4497" s="0" t="n">
        <v>393</v>
      </c>
      <c r="P4497" s="0" t="n">
        <v>650</v>
      </c>
      <c r="Q4497" s="0" t="n">
        <v>3.7</v>
      </c>
      <c r="R4497" s="0" t="str">
        <f aca="false">INDEX(Lookup!$B$4:$B$18,MATCH(C4497,Lookup!$A$4:$A$18,0))</f>
        <v>India</v>
      </c>
      <c r="S4497" s="20" t="n">
        <f aca="false">INDEX(Lookup!$D$4:$D$18,MATCH(C4497,Lookup!$A$4:$A$18,0))</f>
        <v>0.012</v>
      </c>
      <c r="T4497" s="21" t="n">
        <f aca="false">ROUND(P4497*S4497,2)</f>
        <v>7.8</v>
      </c>
      <c r="U4497" s="21" t="n">
        <f aca="false">IF(T4497&lt;=10,1,IF(T4497&lt;=20,2,IF(T4497&lt;=30,3,IF(T4497&lt;=40,4,IF(T4497&lt;=50,5,IF(T4497&lt;=100,6,IF(T4497&lt;=250,7,8)))))))</f>
        <v>1</v>
      </c>
      <c r="V4497" s="21" t="n">
        <f aca="false">IF(AND(OR(Dashboard!$T$3="All",R4497=Dashboard!$T$3),OR(Dashboard!$T$4="All",D4497=Dashboard!$T$4)),1,0)</f>
        <v>1</v>
      </c>
      <c r="W4497" s="21" t="n">
        <f aca="false">IF(V4497=1,T4497+ROW()/10000000,0)</f>
        <v>7.8004497</v>
      </c>
    </row>
    <row r="4498" customFormat="false" ht="15" hidden="false" customHeight="false" outlineLevel="0" collapsed="false">
      <c r="A4498" s="0" t="n">
        <v>18349974</v>
      </c>
      <c r="B4498" s="0" t="s">
        <v>10708</v>
      </c>
      <c r="C4498" s="0" t="n">
        <v>1</v>
      </c>
      <c r="D4498" s="0" t="s">
        <v>6924</v>
      </c>
      <c r="E4498" s="0" t="s">
        <v>10709</v>
      </c>
      <c r="F4498" s="0" t="s">
        <v>10646</v>
      </c>
      <c r="G4498" s="0" t="s">
        <v>10647</v>
      </c>
      <c r="H4498" s="0" t="s">
        <v>9035</v>
      </c>
      <c r="I4498" s="0" t="s">
        <v>2123</v>
      </c>
      <c r="J4498" s="0" t="s">
        <v>47</v>
      </c>
      <c r="K4498" s="0" t="s">
        <v>47</v>
      </c>
      <c r="L4498" s="0" t="s">
        <v>47</v>
      </c>
      <c r="M4498" s="0" t="s">
        <v>47</v>
      </c>
      <c r="N4498" s="0" t="n">
        <v>1</v>
      </c>
      <c r="O4498" s="0" t="n">
        <v>72</v>
      </c>
      <c r="P4498" s="0" t="n">
        <v>250</v>
      </c>
      <c r="Q4498" s="0" t="n">
        <v>3.9</v>
      </c>
      <c r="R4498" s="0" t="str">
        <f aca="false">INDEX(Lookup!$B$4:$B$18,MATCH(C4498,Lookup!$A$4:$A$18,0))</f>
        <v>India</v>
      </c>
      <c r="S4498" s="20" t="n">
        <f aca="false">INDEX(Lookup!$D$4:$D$18,MATCH(C4498,Lookup!$A$4:$A$18,0))</f>
        <v>0.012</v>
      </c>
      <c r="T4498" s="21" t="n">
        <f aca="false">ROUND(P4498*S4498,2)</f>
        <v>3</v>
      </c>
      <c r="U4498" s="21" t="n">
        <f aca="false">IF(T4498&lt;=10,1,IF(T4498&lt;=20,2,IF(T4498&lt;=30,3,IF(T4498&lt;=40,4,IF(T4498&lt;=50,5,IF(T4498&lt;=100,6,IF(T4498&lt;=250,7,8)))))))</f>
        <v>1</v>
      </c>
      <c r="V4498" s="21" t="n">
        <f aca="false">IF(AND(OR(Dashboard!$T$3="All",R4498=Dashboard!$T$3),OR(Dashboard!$T$4="All",D4498=Dashboard!$T$4)),1,0)</f>
        <v>1</v>
      </c>
      <c r="W4498" s="21" t="n">
        <f aca="false">IF(V4498=1,T4498+ROW()/10000000,0)</f>
        <v>3.0004498</v>
      </c>
    </row>
    <row r="4499" customFormat="false" ht="15" hidden="false" customHeight="false" outlineLevel="0" collapsed="false">
      <c r="A4499" s="0" t="n">
        <v>2267</v>
      </c>
      <c r="B4499" s="0" t="s">
        <v>3011</v>
      </c>
      <c r="C4499" s="0" t="n">
        <v>1</v>
      </c>
      <c r="D4499" s="0" t="s">
        <v>6924</v>
      </c>
      <c r="E4499" s="0" t="s">
        <v>10710</v>
      </c>
      <c r="F4499" s="0" t="s">
        <v>10646</v>
      </c>
      <c r="G4499" s="0" t="s">
        <v>10647</v>
      </c>
      <c r="H4499" s="0" t="s">
        <v>3015</v>
      </c>
      <c r="I4499" s="0" t="s">
        <v>2123</v>
      </c>
      <c r="J4499" s="0" t="s">
        <v>47</v>
      </c>
      <c r="K4499" s="0" t="s">
        <v>46</v>
      </c>
      <c r="L4499" s="0" t="s">
        <v>47</v>
      </c>
      <c r="M4499" s="0" t="s">
        <v>47</v>
      </c>
      <c r="N4499" s="0" t="n">
        <v>1</v>
      </c>
      <c r="O4499" s="0" t="n">
        <v>167</v>
      </c>
      <c r="P4499" s="0" t="n">
        <v>400</v>
      </c>
      <c r="Q4499" s="0" t="n">
        <v>3.8</v>
      </c>
      <c r="R4499" s="0" t="str">
        <f aca="false">INDEX(Lookup!$B$4:$B$18,MATCH(C4499,Lookup!$A$4:$A$18,0))</f>
        <v>India</v>
      </c>
      <c r="S4499" s="20" t="n">
        <f aca="false">INDEX(Lookup!$D$4:$D$18,MATCH(C4499,Lookup!$A$4:$A$18,0))</f>
        <v>0.012</v>
      </c>
      <c r="T4499" s="21" t="n">
        <f aca="false">ROUND(P4499*S4499,2)</f>
        <v>4.8</v>
      </c>
      <c r="U4499" s="21" t="n">
        <f aca="false">IF(T4499&lt;=10,1,IF(T4499&lt;=20,2,IF(T4499&lt;=30,3,IF(T4499&lt;=40,4,IF(T4499&lt;=50,5,IF(T4499&lt;=100,6,IF(T4499&lt;=250,7,8)))))))</f>
        <v>1</v>
      </c>
      <c r="V4499" s="21" t="n">
        <f aca="false">IF(AND(OR(Dashboard!$T$3="All",R4499=Dashboard!$T$3),OR(Dashboard!$T$4="All",D4499=Dashboard!$T$4)),1,0)</f>
        <v>1</v>
      </c>
      <c r="W4499" s="21" t="n">
        <f aca="false">IF(V4499=1,T4499+ROW()/10000000,0)</f>
        <v>4.8004499</v>
      </c>
    </row>
    <row r="4500" customFormat="false" ht="15" hidden="false" customHeight="false" outlineLevel="0" collapsed="false">
      <c r="A4500" s="0" t="n">
        <v>18377630</v>
      </c>
      <c r="B4500" s="0" t="s">
        <v>9646</v>
      </c>
      <c r="C4500" s="0" t="n">
        <v>1</v>
      </c>
      <c r="D4500" s="0" t="s">
        <v>6924</v>
      </c>
      <c r="E4500" s="0" t="s">
        <v>10711</v>
      </c>
      <c r="F4500" s="0" t="s">
        <v>10646</v>
      </c>
      <c r="G4500" s="0" t="s">
        <v>10647</v>
      </c>
      <c r="H4500" s="0" t="s">
        <v>3182</v>
      </c>
      <c r="I4500" s="0" t="s">
        <v>2123</v>
      </c>
      <c r="J4500" s="0" t="s">
        <v>47</v>
      </c>
      <c r="K4500" s="0" t="s">
        <v>46</v>
      </c>
      <c r="L4500" s="0" t="s">
        <v>47</v>
      </c>
      <c r="M4500" s="0" t="s">
        <v>47</v>
      </c>
      <c r="N4500" s="0" t="n">
        <v>1</v>
      </c>
      <c r="O4500" s="0" t="n">
        <v>20</v>
      </c>
      <c r="P4500" s="0" t="n">
        <v>200</v>
      </c>
      <c r="Q4500" s="0" t="n">
        <v>3.7</v>
      </c>
      <c r="R4500" s="0" t="str">
        <f aca="false">INDEX(Lookup!$B$4:$B$18,MATCH(C4500,Lookup!$A$4:$A$18,0))</f>
        <v>India</v>
      </c>
      <c r="S4500" s="20" t="n">
        <f aca="false">INDEX(Lookup!$D$4:$D$18,MATCH(C4500,Lookup!$A$4:$A$18,0))</f>
        <v>0.012</v>
      </c>
      <c r="T4500" s="21" t="n">
        <f aca="false">ROUND(P4500*S4500,2)</f>
        <v>2.4</v>
      </c>
      <c r="U4500" s="21" t="n">
        <f aca="false">IF(T4500&lt;=10,1,IF(T4500&lt;=20,2,IF(T4500&lt;=30,3,IF(T4500&lt;=40,4,IF(T4500&lt;=50,5,IF(T4500&lt;=100,6,IF(T4500&lt;=250,7,8)))))))</f>
        <v>1</v>
      </c>
      <c r="V4500" s="21" t="n">
        <f aca="false">IF(AND(OR(Dashboard!$T$3="All",R4500=Dashboard!$T$3),OR(Dashboard!$T$4="All",D4500=Dashboard!$T$4)),1,0)</f>
        <v>1</v>
      </c>
      <c r="W4500" s="21" t="n">
        <f aca="false">IF(V4500=1,T4500+ROW()/10000000,0)</f>
        <v>2.40045</v>
      </c>
    </row>
    <row r="4501" customFormat="false" ht="15" hidden="false" customHeight="false" outlineLevel="0" collapsed="false">
      <c r="A4501" s="0" t="n">
        <v>18289256</v>
      </c>
      <c r="B4501" s="0" t="s">
        <v>3162</v>
      </c>
      <c r="C4501" s="0" t="n">
        <v>1</v>
      </c>
      <c r="D4501" s="0" t="s">
        <v>6924</v>
      </c>
      <c r="E4501" s="0" t="s">
        <v>10712</v>
      </c>
      <c r="F4501" s="0" t="s">
        <v>10646</v>
      </c>
      <c r="G4501" s="0" t="s">
        <v>10647</v>
      </c>
      <c r="H4501" s="0" t="s">
        <v>2342</v>
      </c>
      <c r="I4501" s="0" t="s">
        <v>2123</v>
      </c>
      <c r="J4501" s="0" t="s">
        <v>47</v>
      </c>
      <c r="K4501" s="0" t="s">
        <v>47</v>
      </c>
      <c r="L4501" s="0" t="s">
        <v>47</v>
      </c>
      <c r="M4501" s="0" t="s">
        <v>47</v>
      </c>
      <c r="N4501" s="0" t="n">
        <v>1</v>
      </c>
      <c r="O4501" s="0" t="n">
        <v>61</v>
      </c>
      <c r="P4501" s="0" t="n">
        <v>250</v>
      </c>
      <c r="Q4501" s="0" t="n">
        <v>3.5</v>
      </c>
      <c r="R4501" s="0" t="str">
        <f aca="false">INDEX(Lookup!$B$4:$B$18,MATCH(C4501,Lookup!$A$4:$A$18,0))</f>
        <v>India</v>
      </c>
      <c r="S4501" s="20" t="n">
        <f aca="false">INDEX(Lookup!$D$4:$D$18,MATCH(C4501,Lookup!$A$4:$A$18,0))</f>
        <v>0.012</v>
      </c>
      <c r="T4501" s="21" t="n">
        <f aca="false">ROUND(P4501*S4501,2)</f>
        <v>3</v>
      </c>
      <c r="U4501" s="21" t="n">
        <f aca="false">IF(T4501&lt;=10,1,IF(T4501&lt;=20,2,IF(T4501&lt;=30,3,IF(T4501&lt;=40,4,IF(T4501&lt;=50,5,IF(T4501&lt;=100,6,IF(T4501&lt;=250,7,8)))))))</f>
        <v>1</v>
      </c>
      <c r="V4501" s="21" t="n">
        <f aca="false">IF(AND(OR(Dashboard!$T$3="All",R4501=Dashboard!$T$3),OR(Dashboard!$T$4="All",D4501=Dashboard!$T$4)),1,0)</f>
        <v>1</v>
      </c>
      <c r="W4501" s="21" t="n">
        <f aca="false">IF(V4501=1,T4501+ROW()/10000000,0)</f>
        <v>3.0004501</v>
      </c>
    </row>
    <row r="4502" customFormat="false" ht="15" hidden="false" customHeight="false" outlineLevel="0" collapsed="false">
      <c r="A4502" s="0" t="n">
        <v>300849</v>
      </c>
      <c r="B4502" s="0" t="s">
        <v>10713</v>
      </c>
      <c r="C4502" s="0" t="n">
        <v>1</v>
      </c>
      <c r="D4502" s="0" t="s">
        <v>6924</v>
      </c>
      <c r="E4502" s="0" t="s">
        <v>10714</v>
      </c>
      <c r="F4502" s="0" t="s">
        <v>10646</v>
      </c>
      <c r="G4502" s="0" t="s">
        <v>10647</v>
      </c>
      <c r="H4502" s="0" t="s">
        <v>10715</v>
      </c>
      <c r="I4502" s="0" t="s">
        <v>2123</v>
      </c>
      <c r="J4502" s="0" t="s">
        <v>47</v>
      </c>
      <c r="K4502" s="0" t="s">
        <v>47</v>
      </c>
      <c r="L4502" s="0" t="s">
        <v>47</v>
      </c>
      <c r="M4502" s="0" t="s">
        <v>47</v>
      </c>
      <c r="N4502" s="0" t="n">
        <v>1</v>
      </c>
      <c r="O4502" s="0" t="n">
        <v>83</v>
      </c>
      <c r="P4502" s="0" t="n">
        <v>200</v>
      </c>
      <c r="Q4502" s="0" t="n">
        <v>3.8</v>
      </c>
      <c r="R4502" s="0" t="str">
        <f aca="false">INDEX(Lookup!$B$4:$B$18,MATCH(C4502,Lookup!$A$4:$A$18,0))</f>
        <v>India</v>
      </c>
      <c r="S4502" s="20" t="n">
        <f aca="false">INDEX(Lookup!$D$4:$D$18,MATCH(C4502,Lookup!$A$4:$A$18,0))</f>
        <v>0.012</v>
      </c>
      <c r="T4502" s="21" t="n">
        <f aca="false">ROUND(P4502*S4502,2)</f>
        <v>2.4</v>
      </c>
      <c r="U4502" s="21" t="n">
        <f aca="false">IF(T4502&lt;=10,1,IF(T4502&lt;=20,2,IF(T4502&lt;=30,3,IF(T4502&lt;=40,4,IF(T4502&lt;=50,5,IF(T4502&lt;=100,6,IF(T4502&lt;=250,7,8)))))))</f>
        <v>1</v>
      </c>
      <c r="V4502" s="21" t="n">
        <f aca="false">IF(AND(OR(Dashboard!$T$3="All",R4502=Dashboard!$T$3),OR(Dashboard!$T$4="All",D4502=Dashboard!$T$4)),1,0)</f>
        <v>1</v>
      </c>
      <c r="W4502" s="21" t="n">
        <f aca="false">IF(V4502=1,T4502+ROW()/10000000,0)</f>
        <v>2.4004502</v>
      </c>
    </row>
    <row r="4503" customFormat="false" ht="15" hidden="false" customHeight="false" outlineLevel="0" collapsed="false">
      <c r="A4503" s="0" t="n">
        <v>6675</v>
      </c>
      <c r="B4503" s="0" t="s">
        <v>10713</v>
      </c>
      <c r="C4503" s="0" t="n">
        <v>1</v>
      </c>
      <c r="D4503" s="0" t="s">
        <v>6924</v>
      </c>
      <c r="E4503" s="0" t="s">
        <v>10716</v>
      </c>
      <c r="F4503" s="0" t="s">
        <v>10646</v>
      </c>
      <c r="G4503" s="0" t="s">
        <v>10647</v>
      </c>
      <c r="H4503" s="0" t="s">
        <v>7278</v>
      </c>
      <c r="I4503" s="0" t="s">
        <v>2123</v>
      </c>
      <c r="J4503" s="0" t="s">
        <v>47</v>
      </c>
      <c r="K4503" s="0" t="s">
        <v>47</v>
      </c>
      <c r="L4503" s="0" t="s">
        <v>47</v>
      </c>
      <c r="M4503" s="0" t="s">
        <v>47</v>
      </c>
      <c r="N4503" s="0" t="n">
        <v>1</v>
      </c>
      <c r="O4503" s="0" t="n">
        <v>62</v>
      </c>
      <c r="P4503" s="0" t="n">
        <v>200</v>
      </c>
      <c r="Q4503" s="0" t="n">
        <v>3.6</v>
      </c>
      <c r="R4503" s="0" t="str">
        <f aca="false">INDEX(Lookup!$B$4:$B$18,MATCH(C4503,Lookup!$A$4:$A$18,0))</f>
        <v>India</v>
      </c>
      <c r="S4503" s="20" t="n">
        <f aca="false">INDEX(Lookup!$D$4:$D$18,MATCH(C4503,Lookup!$A$4:$A$18,0))</f>
        <v>0.012</v>
      </c>
      <c r="T4503" s="21" t="n">
        <f aca="false">ROUND(P4503*S4503,2)</f>
        <v>2.4</v>
      </c>
      <c r="U4503" s="21" t="n">
        <f aca="false">IF(T4503&lt;=10,1,IF(T4503&lt;=20,2,IF(T4503&lt;=30,3,IF(T4503&lt;=40,4,IF(T4503&lt;=50,5,IF(T4503&lt;=100,6,IF(T4503&lt;=250,7,8)))))))</f>
        <v>1</v>
      </c>
      <c r="V4503" s="21" t="n">
        <f aca="false">IF(AND(OR(Dashboard!$T$3="All",R4503=Dashboard!$T$3),OR(Dashboard!$T$4="All",D4503=Dashboard!$T$4)),1,0)</f>
        <v>1</v>
      </c>
      <c r="W4503" s="21" t="n">
        <f aca="false">IF(V4503=1,T4503+ROW()/10000000,0)</f>
        <v>2.4004503</v>
      </c>
    </row>
    <row r="4504" customFormat="false" ht="15" hidden="false" customHeight="false" outlineLevel="0" collapsed="false">
      <c r="A4504" s="0" t="n">
        <v>18430598</v>
      </c>
      <c r="B4504" s="0" t="s">
        <v>4463</v>
      </c>
      <c r="C4504" s="0" t="n">
        <v>1</v>
      </c>
      <c r="D4504" s="0" t="s">
        <v>6924</v>
      </c>
      <c r="E4504" s="0" t="s">
        <v>10717</v>
      </c>
      <c r="F4504" s="0" t="s">
        <v>10646</v>
      </c>
      <c r="G4504" s="0" t="s">
        <v>10647</v>
      </c>
      <c r="H4504" s="0" t="s">
        <v>4467</v>
      </c>
      <c r="I4504" s="0" t="s">
        <v>2123</v>
      </c>
      <c r="J4504" s="0" t="s">
        <v>47</v>
      </c>
      <c r="K4504" s="0" t="s">
        <v>46</v>
      </c>
      <c r="L4504" s="0" t="s">
        <v>47</v>
      </c>
      <c r="M4504" s="0" t="s">
        <v>47</v>
      </c>
      <c r="N4504" s="0" t="n">
        <v>1</v>
      </c>
      <c r="O4504" s="0" t="n">
        <v>58</v>
      </c>
      <c r="P4504" s="0" t="n">
        <v>300</v>
      </c>
      <c r="Q4504" s="0" t="n">
        <v>3.7</v>
      </c>
      <c r="R4504" s="0" t="str">
        <f aca="false">INDEX(Lookup!$B$4:$B$18,MATCH(C4504,Lookup!$A$4:$A$18,0))</f>
        <v>India</v>
      </c>
      <c r="S4504" s="20" t="n">
        <f aca="false">INDEX(Lookup!$D$4:$D$18,MATCH(C4504,Lookup!$A$4:$A$18,0))</f>
        <v>0.012</v>
      </c>
      <c r="T4504" s="21" t="n">
        <f aca="false">ROUND(P4504*S4504,2)</f>
        <v>3.6</v>
      </c>
      <c r="U4504" s="21" t="n">
        <f aca="false">IF(T4504&lt;=10,1,IF(T4504&lt;=20,2,IF(T4504&lt;=30,3,IF(T4504&lt;=40,4,IF(T4504&lt;=50,5,IF(T4504&lt;=100,6,IF(T4504&lt;=250,7,8)))))))</f>
        <v>1</v>
      </c>
      <c r="V4504" s="21" t="n">
        <f aca="false">IF(AND(OR(Dashboard!$T$3="All",R4504=Dashboard!$T$3),OR(Dashboard!$T$4="All",D4504=Dashboard!$T$4)),1,0)</f>
        <v>1</v>
      </c>
      <c r="W4504" s="21" t="n">
        <f aca="false">IF(V4504=1,T4504+ROW()/10000000,0)</f>
        <v>3.6004504</v>
      </c>
    </row>
    <row r="4505" customFormat="false" ht="15" hidden="false" customHeight="false" outlineLevel="0" collapsed="false">
      <c r="A4505" s="0" t="n">
        <v>303082</v>
      </c>
      <c r="B4505" s="0" t="s">
        <v>10718</v>
      </c>
      <c r="C4505" s="0" t="n">
        <v>1</v>
      </c>
      <c r="D4505" s="0" t="s">
        <v>6924</v>
      </c>
      <c r="E4505" s="0" t="s">
        <v>10719</v>
      </c>
      <c r="F4505" s="0" t="s">
        <v>10646</v>
      </c>
      <c r="G4505" s="0" t="s">
        <v>10647</v>
      </c>
      <c r="H4505" s="0" t="s">
        <v>4594</v>
      </c>
      <c r="I4505" s="0" t="s">
        <v>2123</v>
      </c>
      <c r="J4505" s="0" t="s">
        <v>47</v>
      </c>
      <c r="K4505" s="0" t="s">
        <v>47</v>
      </c>
      <c r="L4505" s="0" t="s">
        <v>47</v>
      </c>
      <c r="M4505" s="0" t="s">
        <v>47</v>
      </c>
      <c r="N4505" s="0" t="n">
        <v>1</v>
      </c>
      <c r="O4505" s="0" t="n">
        <v>116</v>
      </c>
      <c r="P4505" s="0" t="n">
        <v>100</v>
      </c>
      <c r="Q4505" s="0" t="n">
        <v>3.7</v>
      </c>
      <c r="R4505" s="0" t="str">
        <f aca="false">INDEX(Lookup!$B$4:$B$18,MATCH(C4505,Lookup!$A$4:$A$18,0))</f>
        <v>India</v>
      </c>
      <c r="S4505" s="20" t="n">
        <f aca="false">INDEX(Lookup!$D$4:$D$18,MATCH(C4505,Lookup!$A$4:$A$18,0))</f>
        <v>0.012</v>
      </c>
      <c r="T4505" s="21" t="n">
        <f aca="false">ROUND(P4505*S4505,2)</f>
        <v>1.2</v>
      </c>
      <c r="U4505" s="21" t="n">
        <f aca="false">IF(T4505&lt;=10,1,IF(T4505&lt;=20,2,IF(T4505&lt;=30,3,IF(T4505&lt;=40,4,IF(T4505&lt;=50,5,IF(T4505&lt;=100,6,IF(T4505&lt;=250,7,8)))))))</f>
        <v>1</v>
      </c>
      <c r="V4505" s="21" t="n">
        <f aca="false">IF(AND(OR(Dashboard!$T$3="All",R4505=Dashboard!$T$3),OR(Dashboard!$T$4="All",D4505=Dashboard!$T$4)),1,0)</f>
        <v>1</v>
      </c>
      <c r="W4505" s="21" t="n">
        <f aca="false">IF(V4505=1,T4505+ROW()/10000000,0)</f>
        <v>1.2004505</v>
      </c>
    </row>
    <row r="4506" customFormat="false" ht="15" hidden="false" customHeight="false" outlineLevel="0" collapsed="false">
      <c r="A4506" s="0" t="n">
        <v>18445775</v>
      </c>
      <c r="B4506" s="0" t="s">
        <v>10720</v>
      </c>
      <c r="C4506" s="0" t="n">
        <v>1</v>
      </c>
      <c r="D4506" s="0" t="s">
        <v>6924</v>
      </c>
      <c r="E4506" s="0" t="s">
        <v>10721</v>
      </c>
      <c r="F4506" s="0" t="s">
        <v>10646</v>
      </c>
      <c r="G4506" s="0" t="s">
        <v>10647</v>
      </c>
      <c r="H4506" s="0" t="s">
        <v>2196</v>
      </c>
      <c r="I4506" s="0" t="s">
        <v>2123</v>
      </c>
      <c r="J4506" s="0" t="s">
        <v>46</v>
      </c>
      <c r="K4506" s="0" t="s">
        <v>47</v>
      </c>
      <c r="L4506" s="0" t="s">
        <v>47</v>
      </c>
      <c r="M4506" s="0" t="s">
        <v>47</v>
      </c>
      <c r="N4506" s="0" t="n">
        <v>2</v>
      </c>
      <c r="O4506" s="0" t="n">
        <v>21</v>
      </c>
      <c r="P4506" s="0" t="n">
        <v>600</v>
      </c>
      <c r="Q4506" s="0" t="n">
        <v>3.5</v>
      </c>
      <c r="R4506" s="0" t="str">
        <f aca="false">INDEX(Lookup!$B$4:$B$18,MATCH(C4506,Lookup!$A$4:$A$18,0))</f>
        <v>India</v>
      </c>
      <c r="S4506" s="20" t="n">
        <f aca="false">INDEX(Lookup!$D$4:$D$18,MATCH(C4506,Lookup!$A$4:$A$18,0))</f>
        <v>0.012</v>
      </c>
      <c r="T4506" s="21" t="n">
        <f aca="false">ROUND(P4506*S4506,2)</f>
        <v>7.2</v>
      </c>
      <c r="U4506" s="21" t="n">
        <f aca="false">IF(T4506&lt;=10,1,IF(T4506&lt;=20,2,IF(T4506&lt;=30,3,IF(T4506&lt;=40,4,IF(T4506&lt;=50,5,IF(T4506&lt;=100,6,IF(T4506&lt;=250,7,8)))))))</f>
        <v>1</v>
      </c>
      <c r="V4506" s="21" t="n">
        <f aca="false">IF(AND(OR(Dashboard!$T$3="All",R4506=Dashboard!$T$3),OR(Dashboard!$T$4="All",D4506=Dashboard!$T$4)),1,0)</f>
        <v>1</v>
      </c>
      <c r="W4506" s="21" t="n">
        <f aca="false">IF(V4506=1,T4506+ROW()/10000000,0)</f>
        <v>7.2004506</v>
      </c>
    </row>
    <row r="4507" customFormat="false" ht="15" hidden="false" customHeight="false" outlineLevel="0" collapsed="false">
      <c r="A4507" s="0" t="n">
        <v>309805</v>
      </c>
      <c r="B4507" s="0" t="s">
        <v>10722</v>
      </c>
      <c r="C4507" s="0" t="n">
        <v>1</v>
      </c>
      <c r="D4507" s="0" t="s">
        <v>6924</v>
      </c>
      <c r="E4507" s="0" t="s">
        <v>10723</v>
      </c>
      <c r="F4507" s="0" t="s">
        <v>10646</v>
      </c>
      <c r="G4507" s="0" t="s">
        <v>10647</v>
      </c>
      <c r="H4507" s="0" t="s">
        <v>1124</v>
      </c>
      <c r="I4507" s="0" t="s">
        <v>2123</v>
      </c>
      <c r="J4507" s="0" t="s">
        <v>47</v>
      </c>
      <c r="K4507" s="0" t="s">
        <v>47</v>
      </c>
      <c r="L4507" s="0" t="s">
        <v>47</v>
      </c>
      <c r="M4507" s="0" t="s">
        <v>47</v>
      </c>
      <c r="N4507" s="0" t="n">
        <v>2</v>
      </c>
      <c r="O4507" s="0" t="n">
        <v>133</v>
      </c>
      <c r="P4507" s="0" t="n">
        <v>500</v>
      </c>
      <c r="Q4507" s="0" t="n">
        <v>3.5</v>
      </c>
      <c r="R4507" s="0" t="str">
        <f aca="false">INDEX(Lookup!$B$4:$B$18,MATCH(C4507,Lookup!$A$4:$A$18,0))</f>
        <v>India</v>
      </c>
      <c r="S4507" s="20" t="n">
        <f aca="false">INDEX(Lookup!$D$4:$D$18,MATCH(C4507,Lookup!$A$4:$A$18,0))</f>
        <v>0.012</v>
      </c>
      <c r="T4507" s="21" t="n">
        <f aca="false">ROUND(P4507*S4507,2)</f>
        <v>6</v>
      </c>
      <c r="U4507" s="21" t="n">
        <f aca="false">IF(T4507&lt;=10,1,IF(T4507&lt;=20,2,IF(T4507&lt;=30,3,IF(T4507&lt;=40,4,IF(T4507&lt;=50,5,IF(T4507&lt;=100,6,IF(T4507&lt;=250,7,8)))))))</f>
        <v>1</v>
      </c>
      <c r="V4507" s="21" t="n">
        <f aca="false">IF(AND(OR(Dashboard!$T$3="All",R4507=Dashboard!$T$3),OR(Dashboard!$T$4="All",D4507=Dashboard!$T$4)),1,0)</f>
        <v>1</v>
      </c>
      <c r="W4507" s="21" t="n">
        <f aca="false">IF(V4507=1,T4507+ROW()/10000000,0)</f>
        <v>6.0004507</v>
      </c>
    </row>
    <row r="4508" customFormat="false" ht="15" hidden="false" customHeight="false" outlineLevel="0" collapsed="false">
      <c r="A4508" s="0" t="n">
        <v>302972</v>
      </c>
      <c r="B4508" s="0" t="s">
        <v>10724</v>
      </c>
      <c r="C4508" s="0" t="n">
        <v>1</v>
      </c>
      <c r="D4508" s="0" t="s">
        <v>6924</v>
      </c>
      <c r="E4508" s="0" t="s">
        <v>10725</v>
      </c>
      <c r="F4508" s="0" t="s">
        <v>10646</v>
      </c>
      <c r="G4508" s="0" t="s">
        <v>10647</v>
      </c>
      <c r="H4508" s="0" t="s">
        <v>3142</v>
      </c>
      <c r="I4508" s="0" t="s">
        <v>2123</v>
      </c>
      <c r="J4508" s="0" t="s">
        <v>47</v>
      </c>
      <c r="K4508" s="0" t="s">
        <v>47</v>
      </c>
      <c r="L4508" s="0" t="s">
        <v>47</v>
      </c>
      <c r="M4508" s="0" t="s">
        <v>47</v>
      </c>
      <c r="N4508" s="0" t="n">
        <v>1</v>
      </c>
      <c r="O4508" s="0" t="n">
        <v>150</v>
      </c>
      <c r="P4508" s="0" t="n">
        <v>200</v>
      </c>
      <c r="Q4508" s="0" t="n">
        <v>3.9</v>
      </c>
      <c r="R4508" s="0" t="str">
        <f aca="false">INDEX(Lookup!$B$4:$B$18,MATCH(C4508,Lookup!$A$4:$A$18,0))</f>
        <v>India</v>
      </c>
      <c r="S4508" s="20" t="n">
        <f aca="false">INDEX(Lookup!$D$4:$D$18,MATCH(C4508,Lookup!$A$4:$A$18,0))</f>
        <v>0.012</v>
      </c>
      <c r="T4508" s="21" t="n">
        <f aca="false">ROUND(P4508*S4508,2)</f>
        <v>2.4</v>
      </c>
      <c r="U4508" s="21" t="n">
        <f aca="false">IF(T4508&lt;=10,1,IF(T4508&lt;=20,2,IF(T4508&lt;=30,3,IF(T4508&lt;=40,4,IF(T4508&lt;=50,5,IF(T4508&lt;=100,6,IF(T4508&lt;=250,7,8)))))))</f>
        <v>1</v>
      </c>
      <c r="V4508" s="21" t="n">
        <f aca="false">IF(AND(OR(Dashboard!$T$3="All",R4508=Dashboard!$T$3),OR(Dashboard!$T$4="All",D4508=Dashboard!$T$4)),1,0)</f>
        <v>1</v>
      </c>
      <c r="W4508" s="21" t="n">
        <f aca="false">IF(V4508=1,T4508+ROW()/10000000,0)</f>
        <v>2.4004508</v>
      </c>
    </row>
    <row r="4509" customFormat="false" ht="15" hidden="false" customHeight="false" outlineLevel="0" collapsed="false">
      <c r="A4509" s="0" t="n">
        <v>7667</v>
      </c>
      <c r="B4509" s="0" t="s">
        <v>7990</v>
      </c>
      <c r="C4509" s="0" t="n">
        <v>1</v>
      </c>
      <c r="D4509" s="0" t="s">
        <v>6924</v>
      </c>
      <c r="E4509" s="0" t="s">
        <v>10726</v>
      </c>
      <c r="F4509" s="0" t="s">
        <v>10646</v>
      </c>
      <c r="G4509" s="0" t="s">
        <v>10647</v>
      </c>
      <c r="H4509" s="0" t="s">
        <v>4936</v>
      </c>
      <c r="I4509" s="0" t="s">
        <v>2123</v>
      </c>
      <c r="J4509" s="0" t="s">
        <v>47</v>
      </c>
      <c r="K4509" s="0" t="s">
        <v>47</v>
      </c>
      <c r="L4509" s="0" t="s">
        <v>47</v>
      </c>
      <c r="M4509" s="0" t="s">
        <v>47</v>
      </c>
      <c r="N4509" s="0" t="n">
        <v>1</v>
      </c>
      <c r="O4509" s="0" t="n">
        <v>261</v>
      </c>
      <c r="P4509" s="0" t="n">
        <v>400</v>
      </c>
      <c r="Q4509" s="0" t="n">
        <v>3.6</v>
      </c>
      <c r="R4509" s="0" t="str">
        <f aca="false">INDEX(Lookup!$B$4:$B$18,MATCH(C4509,Lookup!$A$4:$A$18,0))</f>
        <v>India</v>
      </c>
      <c r="S4509" s="20" t="n">
        <f aca="false">INDEX(Lookup!$D$4:$D$18,MATCH(C4509,Lookup!$A$4:$A$18,0))</f>
        <v>0.012</v>
      </c>
      <c r="T4509" s="21" t="n">
        <f aca="false">ROUND(P4509*S4509,2)</f>
        <v>4.8</v>
      </c>
      <c r="U4509" s="21" t="n">
        <f aca="false">IF(T4509&lt;=10,1,IF(T4509&lt;=20,2,IF(T4509&lt;=30,3,IF(T4509&lt;=40,4,IF(T4509&lt;=50,5,IF(T4509&lt;=100,6,IF(T4509&lt;=250,7,8)))))))</f>
        <v>1</v>
      </c>
      <c r="V4509" s="21" t="n">
        <f aca="false">IF(AND(OR(Dashboard!$T$3="All",R4509=Dashboard!$T$3),OR(Dashboard!$T$4="All",D4509=Dashboard!$T$4)),1,0)</f>
        <v>1</v>
      </c>
      <c r="W4509" s="21" t="n">
        <f aca="false">IF(V4509=1,T4509+ROW()/10000000,0)</f>
        <v>4.8004509</v>
      </c>
    </row>
    <row r="4510" customFormat="false" ht="15" hidden="false" customHeight="false" outlineLevel="0" collapsed="false">
      <c r="A4510" s="0" t="n">
        <v>307327</v>
      </c>
      <c r="B4510" s="0" t="s">
        <v>10727</v>
      </c>
      <c r="C4510" s="0" t="n">
        <v>1</v>
      </c>
      <c r="D4510" s="0" t="s">
        <v>6924</v>
      </c>
      <c r="E4510" s="0" t="s">
        <v>10728</v>
      </c>
      <c r="F4510" s="0" t="s">
        <v>10646</v>
      </c>
      <c r="G4510" s="0" t="s">
        <v>10647</v>
      </c>
      <c r="H4510" s="0" t="s">
        <v>2349</v>
      </c>
      <c r="I4510" s="0" t="s">
        <v>2123</v>
      </c>
      <c r="J4510" s="0" t="s">
        <v>47</v>
      </c>
      <c r="K4510" s="0" t="s">
        <v>47</v>
      </c>
      <c r="L4510" s="0" t="s">
        <v>47</v>
      </c>
      <c r="M4510" s="0" t="s">
        <v>47</v>
      </c>
      <c r="N4510" s="0" t="n">
        <v>1</v>
      </c>
      <c r="O4510" s="0" t="n">
        <v>131</v>
      </c>
      <c r="P4510" s="0" t="n">
        <v>50</v>
      </c>
      <c r="Q4510" s="0" t="n">
        <v>3.7</v>
      </c>
      <c r="R4510" s="0" t="str">
        <f aca="false">INDEX(Lookup!$B$4:$B$18,MATCH(C4510,Lookup!$A$4:$A$18,0))</f>
        <v>India</v>
      </c>
      <c r="S4510" s="20" t="n">
        <f aca="false">INDEX(Lookup!$D$4:$D$18,MATCH(C4510,Lookup!$A$4:$A$18,0))</f>
        <v>0.012</v>
      </c>
      <c r="T4510" s="21" t="n">
        <f aca="false">ROUND(P4510*S4510,2)</f>
        <v>0.6</v>
      </c>
      <c r="U4510" s="21" t="n">
        <f aca="false">IF(T4510&lt;=10,1,IF(T4510&lt;=20,2,IF(T4510&lt;=30,3,IF(T4510&lt;=40,4,IF(T4510&lt;=50,5,IF(T4510&lt;=100,6,IF(T4510&lt;=250,7,8)))))))</f>
        <v>1</v>
      </c>
      <c r="V4510" s="21" t="n">
        <f aca="false">IF(AND(OR(Dashboard!$T$3="All",R4510=Dashboard!$T$3),OR(Dashboard!$T$4="All",D4510=Dashboard!$T$4)),1,0)</f>
        <v>1</v>
      </c>
      <c r="W4510" s="21" t="n">
        <f aca="false">IF(V4510=1,T4510+ROW()/10000000,0)</f>
        <v>0.600451</v>
      </c>
    </row>
    <row r="4511" customFormat="false" ht="15" hidden="false" customHeight="false" outlineLevel="0" collapsed="false">
      <c r="A4511" s="0" t="n">
        <v>304461</v>
      </c>
      <c r="B4511" s="0" t="s">
        <v>10729</v>
      </c>
      <c r="C4511" s="0" t="n">
        <v>1</v>
      </c>
      <c r="D4511" s="0" t="s">
        <v>6924</v>
      </c>
      <c r="E4511" s="0" t="s">
        <v>10730</v>
      </c>
      <c r="F4511" s="0" t="s">
        <v>10646</v>
      </c>
      <c r="G4511" s="0" t="s">
        <v>10647</v>
      </c>
      <c r="H4511" s="0" t="s">
        <v>402</v>
      </c>
      <c r="I4511" s="0" t="s">
        <v>2123</v>
      </c>
      <c r="J4511" s="0" t="s">
        <v>47</v>
      </c>
      <c r="K4511" s="0" t="s">
        <v>47</v>
      </c>
      <c r="L4511" s="0" t="s">
        <v>47</v>
      </c>
      <c r="M4511" s="0" t="s">
        <v>47</v>
      </c>
      <c r="N4511" s="0" t="n">
        <v>1</v>
      </c>
      <c r="O4511" s="0" t="n">
        <v>234</v>
      </c>
      <c r="P4511" s="0" t="n">
        <v>300</v>
      </c>
      <c r="Q4511" s="0" t="n">
        <v>3.7</v>
      </c>
      <c r="R4511" s="0" t="str">
        <f aca="false">INDEX(Lookup!$B$4:$B$18,MATCH(C4511,Lookup!$A$4:$A$18,0))</f>
        <v>India</v>
      </c>
      <c r="S4511" s="20" t="n">
        <f aca="false">INDEX(Lookup!$D$4:$D$18,MATCH(C4511,Lookup!$A$4:$A$18,0))</f>
        <v>0.012</v>
      </c>
      <c r="T4511" s="21" t="n">
        <f aca="false">ROUND(P4511*S4511,2)</f>
        <v>3.6</v>
      </c>
      <c r="U4511" s="21" t="n">
        <f aca="false">IF(T4511&lt;=10,1,IF(T4511&lt;=20,2,IF(T4511&lt;=30,3,IF(T4511&lt;=40,4,IF(T4511&lt;=50,5,IF(T4511&lt;=100,6,IF(T4511&lt;=250,7,8)))))))</f>
        <v>1</v>
      </c>
      <c r="V4511" s="21" t="n">
        <f aca="false">IF(AND(OR(Dashboard!$T$3="All",R4511=Dashboard!$T$3),OR(Dashboard!$T$4="All",D4511=Dashboard!$T$4)),1,0)</f>
        <v>1</v>
      </c>
      <c r="W4511" s="21" t="n">
        <f aca="false">IF(V4511=1,T4511+ROW()/10000000,0)</f>
        <v>3.6004511</v>
      </c>
    </row>
    <row r="4512" customFormat="false" ht="15" hidden="false" customHeight="false" outlineLevel="0" collapsed="false">
      <c r="A4512" s="0" t="n">
        <v>300854</v>
      </c>
      <c r="B4512" s="0" t="s">
        <v>3017</v>
      </c>
      <c r="C4512" s="0" t="n">
        <v>1</v>
      </c>
      <c r="D4512" s="0" t="s">
        <v>6924</v>
      </c>
      <c r="E4512" s="0" t="s">
        <v>10731</v>
      </c>
      <c r="F4512" s="0" t="s">
        <v>10646</v>
      </c>
      <c r="G4512" s="0" t="s">
        <v>10647</v>
      </c>
      <c r="H4512" s="0" t="s">
        <v>2860</v>
      </c>
      <c r="I4512" s="0" t="s">
        <v>2123</v>
      </c>
      <c r="J4512" s="0" t="s">
        <v>47</v>
      </c>
      <c r="K4512" s="0" t="s">
        <v>46</v>
      </c>
      <c r="L4512" s="0" t="s">
        <v>47</v>
      </c>
      <c r="M4512" s="0" t="s">
        <v>47</v>
      </c>
      <c r="N4512" s="0" t="n">
        <v>2</v>
      </c>
      <c r="O4512" s="0" t="n">
        <v>85</v>
      </c>
      <c r="P4512" s="0" t="n">
        <v>800</v>
      </c>
      <c r="Q4512" s="0" t="n">
        <v>3.5</v>
      </c>
      <c r="R4512" s="0" t="str">
        <f aca="false">INDEX(Lookup!$B$4:$B$18,MATCH(C4512,Lookup!$A$4:$A$18,0))</f>
        <v>India</v>
      </c>
      <c r="S4512" s="20" t="n">
        <f aca="false">INDEX(Lookup!$D$4:$D$18,MATCH(C4512,Lookup!$A$4:$A$18,0))</f>
        <v>0.012</v>
      </c>
      <c r="T4512" s="21" t="n">
        <f aca="false">ROUND(P4512*S4512,2)</f>
        <v>9.6</v>
      </c>
      <c r="U4512" s="21" t="n">
        <f aca="false">IF(T4512&lt;=10,1,IF(T4512&lt;=20,2,IF(T4512&lt;=30,3,IF(T4512&lt;=40,4,IF(T4512&lt;=50,5,IF(T4512&lt;=100,6,IF(T4512&lt;=250,7,8)))))))</f>
        <v>1</v>
      </c>
      <c r="V4512" s="21" t="n">
        <f aca="false">IF(AND(OR(Dashboard!$T$3="All",R4512=Dashboard!$T$3),OR(Dashboard!$T$4="All",D4512=Dashboard!$T$4)),1,0)</f>
        <v>1</v>
      </c>
      <c r="W4512" s="21" t="n">
        <f aca="false">IF(V4512=1,T4512+ROW()/10000000,0)</f>
        <v>9.6004512</v>
      </c>
    </row>
    <row r="4513" customFormat="false" ht="15" hidden="false" customHeight="false" outlineLevel="0" collapsed="false">
      <c r="A4513" s="0" t="n">
        <v>306402</v>
      </c>
      <c r="B4513" s="0" t="s">
        <v>10732</v>
      </c>
      <c r="C4513" s="0" t="n">
        <v>1</v>
      </c>
      <c r="D4513" s="0" t="s">
        <v>6924</v>
      </c>
      <c r="E4513" s="0" t="s">
        <v>10733</v>
      </c>
      <c r="F4513" s="0" t="s">
        <v>10646</v>
      </c>
      <c r="G4513" s="0" t="s">
        <v>10647</v>
      </c>
      <c r="H4513" s="0" t="s">
        <v>3243</v>
      </c>
      <c r="I4513" s="0" t="s">
        <v>2123</v>
      </c>
      <c r="J4513" s="0" t="s">
        <v>47</v>
      </c>
      <c r="K4513" s="0" t="s">
        <v>47</v>
      </c>
      <c r="L4513" s="0" t="s">
        <v>47</v>
      </c>
      <c r="M4513" s="0" t="s">
        <v>47</v>
      </c>
      <c r="N4513" s="0" t="n">
        <v>1</v>
      </c>
      <c r="O4513" s="0" t="n">
        <v>36</v>
      </c>
      <c r="P4513" s="0" t="n">
        <v>150</v>
      </c>
      <c r="Q4513" s="0" t="n">
        <v>3.5</v>
      </c>
      <c r="R4513" s="0" t="str">
        <f aca="false">INDEX(Lookup!$B$4:$B$18,MATCH(C4513,Lookup!$A$4:$A$18,0))</f>
        <v>India</v>
      </c>
      <c r="S4513" s="20" t="n">
        <f aca="false">INDEX(Lookup!$D$4:$D$18,MATCH(C4513,Lookup!$A$4:$A$18,0))</f>
        <v>0.012</v>
      </c>
      <c r="T4513" s="21" t="n">
        <f aca="false">ROUND(P4513*S4513,2)</f>
        <v>1.8</v>
      </c>
      <c r="U4513" s="21" t="n">
        <f aca="false">IF(T4513&lt;=10,1,IF(T4513&lt;=20,2,IF(T4513&lt;=30,3,IF(T4513&lt;=40,4,IF(T4513&lt;=50,5,IF(T4513&lt;=100,6,IF(T4513&lt;=250,7,8)))))))</f>
        <v>1</v>
      </c>
      <c r="V4513" s="21" t="n">
        <f aca="false">IF(AND(OR(Dashboard!$T$3="All",R4513=Dashboard!$T$3),OR(Dashboard!$T$4="All",D4513=Dashboard!$T$4)),1,0)</f>
        <v>1</v>
      </c>
      <c r="W4513" s="21" t="n">
        <f aca="false">IF(V4513=1,T4513+ROW()/10000000,0)</f>
        <v>1.8004513</v>
      </c>
    </row>
    <row r="4514" customFormat="false" ht="15" hidden="false" customHeight="false" outlineLevel="0" collapsed="false">
      <c r="A4514" s="0" t="n">
        <v>18157402</v>
      </c>
      <c r="B4514" s="0" t="s">
        <v>10734</v>
      </c>
      <c r="C4514" s="0" t="n">
        <v>1</v>
      </c>
      <c r="D4514" s="0" t="s">
        <v>6924</v>
      </c>
      <c r="E4514" s="0" t="s">
        <v>10685</v>
      </c>
      <c r="F4514" s="0" t="s">
        <v>10646</v>
      </c>
      <c r="G4514" s="0" t="s">
        <v>10647</v>
      </c>
      <c r="H4514" s="0" t="s">
        <v>2288</v>
      </c>
      <c r="I4514" s="0" t="s">
        <v>2123</v>
      </c>
      <c r="J4514" s="0" t="s">
        <v>47</v>
      </c>
      <c r="K4514" s="0" t="s">
        <v>46</v>
      </c>
      <c r="L4514" s="0" t="s">
        <v>47</v>
      </c>
      <c r="M4514" s="0" t="s">
        <v>47</v>
      </c>
      <c r="N4514" s="0" t="n">
        <v>2</v>
      </c>
      <c r="O4514" s="0" t="n">
        <v>115</v>
      </c>
      <c r="P4514" s="0" t="n">
        <v>500</v>
      </c>
      <c r="Q4514" s="0" t="n">
        <v>3.8</v>
      </c>
      <c r="R4514" s="0" t="str">
        <f aca="false">INDEX(Lookup!$B$4:$B$18,MATCH(C4514,Lookup!$A$4:$A$18,0))</f>
        <v>India</v>
      </c>
      <c r="S4514" s="20" t="n">
        <f aca="false">INDEX(Lookup!$D$4:$D$18,MATCH(C4514,Lookup!$A$4:$A$18,0))</f>
        <v>0.012</v>
      </c>
      <c r="T4514" s="21" t="n">
        <f aca="false">ROUND(P4514*S4514,2)</f>
        <v>6</v>
      </c>
      <c r="U4514" s="21" t="n">
        <f aca="false">IF(T4514&lt;=10,1,IF(T4514&lt;=20,2,IF(T4514&lt;=30,3,IF(T4514&lt;=40,4,IF(T4514&lt;=50,5,IF(T4514&lt;=100,6,IF(T4514&lt;=250,7,8)))))))</f>
        <v>1</v>
      </c>
      <c r="V4514" s="21" t="n">
        <f aca="false">IF(AND(OR(Dashboard!$T$3="All",R4514=Dashboard!$T$3),OR(Dashboard!$T$4="All",D4514=Dashboard!$T$4)),1,0)</f>
        <v>1</v>
      </c>
      <c r="W4514" s="21" t="n">
        <f aca="false">IF(V4514=1,T4514+ROW()/10000000,0)</f>
        <v>6.0004514</v>
      </c>
    </row>
    <row r="4515" customFormat="false" ht="15" hidden="false" customHeight="false" outlineLevel="0" collapsed="false">
      <c r="A4515" s="0" t="n">
        <v>2272</v>
      </c>
      <c r="B4515" s="0" t="s">
        <v>2300</v>
      </c>
      <c r="C4515" s="0" t="n">
        <v>1</v>
      </c>
      <c r="D4515" s="0" t="s">
        <v>6924</v>
      </c>
      <c r="E4515" s="0" t="s">
        <v>10735</v>
      </c>
      <c r="F4515" s="0" t="s">
        <v>10646</v>
      </c>
      <c r="G4515" s="0" t="s">
        <v>10647</v>
      </c>
      <c r="H4515" s="0" t="s">
        <v>3005</v>
      </c>
      <c r="I4515" s="0" t="s">
        <v>2123</v>
      </c>
      <c r="J4515" s="0" t="s">
        <v>47</v>
      </c>
      <c r="K4515" s="0" t="s">
        <v>46</v>
      </c>
      <c r="L4515" s="0" t="s">
        <v>47</v>
      </c>
      <c r="M4515" s="0" t="s">
        <v>47</v>
      </c>
      <c r="N4515" s="0" t="n">
        <v>2</v>
      </c>
      <c r="O4515" s="0" t="n">
        <v>143</v>
      </c>
      <c r="P4515" s="0" t="n">
        <v>500</v>
      </c>
      <c r="Q4515" s="0" t="n">
        <v>3.5</v>
      </c>
      <c r="R4515" s="0" t="str">
        <f aca="false">INDEX(Lookup!$B$4:$B$18,MATCH(C4515,Lookup!$A$4:$A$18,0))</f>
        <v>India</v>
      </c>
      <c r="S4515" s="20" t="n">
        <f aca="false">INDEX(Lookup!$D$4:$D$18,MATCH(C4515,Lookup!$A$4:$A$18,0))</f>
        <v>0.012</v>
      </c>
      <c r="T4515" s="21" t="n">
        <f aca="false">ROUND(P4515*S4515,2)</f>
        <v>6</v>
      </c>
      <c r="U4515" s="21" t="n">
        <f aca="false">IF(T4515&lt;=10,1,IF(T4515&lt;=20,2,IF(T4515&lt;=30,3,IF(T4515&lt;=40,4,IF(T4515&lt;=50,5,IF(T4515&lt;=100,6,IF(T4515&lt;=250,7,8)))))))</f>
        <v>1</v>
      </c>
      <c r="V4515" s="21" t="n">
        <f aca="false">IF(AND(OR(Dashboard!$T$3="All",R4515=Dashboard!$T$3),OR(Dashboard!$T$4="All",D4515=Dashboard!$T$4)),1,0)</f>
        <v>1</v>
      </c>
      <c r="W4515" s="21" t="n">
        <f aca="false">IF(V4515=1,T4515+ROW()/10000000,0)</f>
        <v>6.0004515</v>
      </c>
    </row>
    <row r="4516" customFormat="false" ht="15" hidden="false" customHeight="false" outlineLevel="0" collapsed="false">
      <c r="A4516" s="0" t="n">
        <v>18261675</v>
      </c>
      <c r="B4516" s="0" t="s">
        <v>10736</v>
      </c>
      <c r="C4516" s="0" t="n">
        <v>1</v>
      </c>
      <c r="D4516" s="0" t="s">
        <v>6924</v>
      </c>
      <c r="E4516" s="0" t="s">
        <v>10737</v>
      </c>
      <c r="F4516" s="0" t="s">
        <v>10646</v>
      </c>
      <c r="G4516" s="0" t="s">
        <v>10647</v>
      </c>
      <c r="H4516" s="0" t="s">
        <v>2868</v>
      </c>
      <c r="I4516" s="0" t="s">
        <v>2123</v>
      </c>
      <c r="J4516" s="0" t="s">
        <v>47</v>
      </c>
      <c r="K4516" s="0" t="s">
        <v>47</v>
      </c>
      <c r="L4516" s="0" t="s">
        <v>47</v>
      </c>
      <c r="M4516" s="0" t="s">
        <v>47</v>
      </c>
      <c r="N4516" s="0" t="n">
        <v>1</v>
      </c>
      <c r="O4516" s="0" t="n">
        <v>47</v>
      </c>
      <c r="P4516" s="0" t="n">
        <v>400</v>
      </c>
      <c r="Q4516" s="0" t="n">
        <v>3.5</v>
      </c>
      <c r="R4516" s="0" t="str">
        <f aca="false">INDEX(Lookup!$B$4:$B$18,MATCH(C4516,Lookup!$A$4:$A$18,0))</f>
        <v>India</v>
      </c>
      <c r="S4516" s="20" t="n">
        <f aca="false">INDEX(Lookup!$D$4:$D$18,MATCH(C4516,Lookup!$A$4:$A$18,0))</f>
        <v>0.012</v>
      </c>
      <c r="T4516" s="21" t="n">
        <f aca="false">ROUND(P4516*S4516,2)</f>
        <v>4.8</v>
      </c>
      <c r="U4516" s="21" t="n">
        <f aca="false">IF(T4516&lt;=10,1,IF(T4516&lt;=20,2,IF(T4516&lt;=30,3,IF(T4516&lt;=40,4,IF(T4516&lt;=50,5,IF(T4516&lt;=100,6,IF(T4516&lt;=250,7,8)))))))</f>
        <v>1</v>
      </c>
      <c r="V4516" s="21" t="n">
        <f aca="false">IF(AND(OR(Dashboard!$T$3="All",R4516=Dashboard!$T$3),OR(Dashboard!$T$4="All",D4516=Dashboard!$T$4)),1,0)</f>
        <v>1</v>
      </c>
      <c r="W4516" s="21" t="n">
        <f aca="false">IF(V4516=1,T4516+ROW()/10000000,0)</f>
        <v>4.8004516</v>
      </c>
    </row>
    <row r="4517" customFormat="false" ht="15" hidden="false" customHeight="false" outlineLevel="0" collapsed="false">
      <c r="A4517" s="0" t="n">
        <v>18458347</v>
      </c>
      <c r="B4517" s="0" t="s">
        <v>10738</v>
      </c>
      <c r="C4517" s="0" t="n">
        <v>1</v>
      </c>
      <c r="D4517" s="0" t="s">
        <v>6924</v>
      </c>
      <c r="E4517" s="0" t="s">
        <v>10739</v>
      </c>
      <c r="F4517" s="0" t="s">
        <v>10646</v>
      </c>
      <c r="G4517" s="0" t="s">
        <v>10647</v>
      </c>
      <c r="H4517" s="0" t="s">
        <v>10740</v>
      </c>
      <c r="I4517" s="0" t="s">
        <v>2123</v>
      </c>
      <c r="J4517" s="0" t="s">
        <v>47</v>
      </c>
      <c r="K4517" s="0" t="s">
        <v>46</v>
      </c>
      <c r="L4517" s="0" t="s">
        <v>46</v>
      </c>
      <c r="M4517" s="0" t="s">
        <v>47</v>
      </c>
      <c r="N4517" s="0" t="n">
        <v>2</v>
      </c>
      <c r="O4517" s="0" t="n">
        <v>41</v>
      </c>
      <c r="P4517" s="0" t="n">
        <v>950</v>
      </c>
      <c r="Q4517" s="0" t="n">
        <v>3.8</v>
      </c>
      <c r="R4517" s="0" t="str">
        <f aca="false">INDEX(Lookup!$B$4:$B$18,MATCH(C4517,Lookup!$A$4:$A$18,0))</f>
        <v>India</v>
      </c>
      <c r="S4517" s="20" t="n">
        <f aca="false">INDEX(Lookup!$D$4:$D$18,MATCH(C4517,Lookup!$A$4:$A$18,0))</f>
        <v>0.012</v>
      </c>
      <c r="T4517" s="21" t="n">
        <f aca="false">ROUND(P4517*S4517,2)</f>
        <v>11.4</v>
      </c>
      <c r="U4517" s="21" t="n">
        <f aca="false">IF(T4517&lt;=10,1,IF(T4517&lt;=20,2,IF(T4517&lt;=30,3,IF(T4517&lt;=40,4,IF(T4517&lt;=50,5,IF(T4517&lt;=100,6,IF(T4517&lt;=250,7,8)))))))</f>
        <v>2</v>
      </c>
      <c r="V4517" s="21" t="n">
        <f aca="false">IF(AND(OR(Dashboard!$T$3="All",R4517=Dashboard!$T$3),OR(Dashboard!$T$4="All",D4517=Dashboard!$T$4)),1,0)</f>
        <v>1</v>
      </c>
      <c r="W4517" s="21" t="n">
        <f aca="false">IF(V4517=1,T4517+ROW()/10000000,0)</f>
        <v>11.4004517</v>
      </c>
    </row>
    <row r="4518" customFormat="false" ht="15" hidden="false" customHeight="false" outlineLevel="0" collapsed="false">
      <c r="A4518" s="0" t="n">
        <v>307415</v>
      </c>
      <c r="B4518" s="0" t="s">
        <v>10741</v>
      </c>
      <c r="C4518" s="0" t="n">
        <v>1</v>
      </c>
      <c r="D4518" s="0" t="s">
        <v>6924</v>
      </c>
      <c r="E4518" s="0" t="s">
        <v>10742</v>
      </c>
      <c r="F4518" s="0" t="s">
        <v>10646</v>
      </c>
      <c r="G4518" s="0" t="s">
        <v>10647</v>
      </c>
      <c r="H4518" s="0" t="s">
        <v>10743</v>
      </c>
      <c r="I4518" s="0" t="s">
        <v>2123</v>
      </c>
      <c r="J4518" s="0" t="s">
        <v>46</v>
      </c>
      <c r="K4518" s="0" t="s">
        <v>47</v>
      </c>
      <c r="L4518" s="0" t="s">
        <v>47</v>
      </c>
      <c r="M4518" s="0" t="s">
        <v>47</v>
      </c>
      <c r="N4518" s="0" t="n">
        <v>3</v>
      </c>
      <c r="O4518" s="0" t="n">
        <v>346</v>
      </c>
      <c r="P4518" s="0" t="n">
        <v>1900</v>
      </c>
      <c r="Q4518" s="0" t="n">
        <v>3.6</v>
      </c>
      <c r="R4518" s="0" t="str">
        <f aca="false">INDEX(Lookup!$B$4:$B$18,MATCH(C4518,Lookup!$A$4:$A$18,0))</f>
        <v>India</v>
      </c>
      <c r="S4518" s="20" t="n">
        <f aca="false">INDEX(Lookup!$D$4:$D$18,MATCH(C4518,Lookup!$A$4:$A$18,0))</f>
        <v>0.012</v>
      </c>
      <c r="T4518" s="21" t="n">
        <f aca="false">ROUND(P4518*S4518,2)</f>
        <v>22.8</v>
      </c>
      <c r="U4518" s="21" t="n">
        <f aca="false">IF(T4518&lt;=10,1,IF(T4518&lt;=20,2,IF(T4518&lt;=30,3,IF(T4518&lt;=40,4,IF(T4518&lt;=50,5,IF(T4518&lt;=100,6,IF(T4518&lt;=250,7,8)))))))</f>
        <v>3</v>
      </c>
      <c r="V4518" s="21" t="n">
        <f aca="false">IF(AND(OR(Dashboard!$T$3="All",R4518=Dashboard!$T$3),OR(Dashboard!$T$4="All",D4518=Dashboard!$T$4)),1,0)</f>
        <v>1</v>
      </c>
      <c r="W4518" s="21" t="n">
        <f aca="false">IF(V4518=1,T4518+ROW()/10000000,0)</f>
        <v>22.8004518</v>
      </c>
    </row>
    <row r="4519" customFormat="false" ht="15" hidden="false" customHeight="false" outlineLevel="0" collapsed="false">
      <c r="A4519" s="0" t="n">
        <v>8985</v>
      </c>
      <c r="B4519" s="0" t="s">
        <v>10744</v>
      </c>
      <c r="C4519" s="0" t="n">
        <v>1</v>
      </c>
      <c r="D4519" s="0" t="s">
        <v>6924</v>
      </c>
      <c r="E4519" s="0" t="s">
        <v>10697</v>
      </c>
      <c r="F4519" s="0" t="s">
        <v>10646</v>
      </c>
      <c r="G4519" s="0" t="s">
        <v>10647</v>
      </c>
      <c r="H4519" s="0" t="s">
        <v>2349</v>
      </c>
      <c r="I4519" s="0" t="s">
        <v>2123</v>
      </c>
      <c r="J4519" s="0" t="s">
        <v>47</v>
      </c>
      <c r="K4519" s="0" t="s">
        <v>47</v>
      </c>
      <c r="L4519" s="0" t="s">
        <v>47</v>
      </c>
      <c r="M4519" s="0" t="s">
        <v>47</v>
      </c>
      <c r="N4519" s="0" t="n">
        <v>1</v>
      </c>
      <c r="O4519" s="0" t="n">
        <v>223</v>
      </c>
      <c r="P4519" s="0" t="n">
        <v>150</v>
      </c>
      <c r="Q4519" s="0" t="n">
        <v>3.9</v>
      </c>
      <c r="R4519" s="0" t="str">
        <f aca="false">INDEX(Lookup!$B$4:$B$18,MATCH(C4519,Lookup!$A$4:$A$18,0))</f>
        <v>India</v>
      </c>
      <c r="S4519" s="20" t="n">
        <f aca="false">INDEX(Lookup!$D$4:$D$18,MATCH(C4519,Lookup!$A$4:$A$18,0))</f>
        <v>0.012</v>
      </c>
      <c r="T4519" s="21" t="n">
        <f aca="false">ROUND(P4519*S4519,2)</f>
        <v>1.8</v>
      </c>
      <c r="U4519" s="21" t="n">
        <f aca="false">IF(T4519&lt;=10,1,IF(T4519&lt;=20,2,IF(T4519&lt;=30,3,IF(T4519&lt;=40,4,IF(T4519&lt;=50,5,IF(T4519&lt;=100,6,IF(T4519&lt;=250,7,8)))))))</f>
        <v>1</v>
      </c>
      <c r="V4519" s="21" t="n">
        <f aca="false">IF(AND(OR(Dashboard!$T$3="All",R4519=Dashboard!$T$3),OR(Dashboard!$T$4="All",D4519=Dashboard!$T$4)),1,0)</f>
        <v>1</v>
      </c>
      <c r="W4519" s="21" t="n">
        <f aca="false">IF(V4519=1,T4519+ROW()/10000000,0)</f>
        <v>1.8004519</v>
      </c>
    </row>
    <row r="4520" customFormat="false" ht="15" hidden="false" customHeight="false" outlineLevel="0" collapsed="false">
      <c r="A4520" s="0" t="n">
        <v>6667</v>
      </c>
      <c r="B4520" s="0" t="s">
        <v>10745</v>
      </c>
      <c r="C4520" s="0" t="n">
        <v>1</v>
      </c>
      <c r="D4520" s="0" t="s">
        <v>6924</v>
      </c>
      <c r="E4520" s="0" t="s">
        <v>10746</v>
      </c>
      <c r="F4520" s="0" t="s">
        <v>10646</v>
      </c>
      <c r="G4520" s="0" t="s">
        <v>10647</v>
      </c>
      <c r="H4520" s="0" t="s">
        <v>2128</v>
      </c>
      <c r="I4520" s="0" t="s">
        <v>2123</v>
      </c>
      <c r="J4520" s="0" t="s">
        <v>47</v>
      </c>
      <c r="K4520" s="0" t="s">
        <v>47</v>
      </c>
      <c r="L4520" s="0" t="s">
        <v>47</v>
      </c>
      <c r="M4520" s="0" t="s">
        <v>47</v>
      </c>
      <c r="N4520" s="0" t="n">
        <v>1</v>
      </c>
      <c r="O4520" s="0" t="n">
        <v>97</v>
      </c>
      <c r="P4520" s="0" t="n">
        <v>300</v>
      </c>
      <c r="Q4520" s="0" t="n">
        <v>3.5</v>
      </c>
      <c r="R4520" s="0" t="str">
        <f aca="false">INDEX(Lookup!$B$4:$B$18,MATCH(C4520,Lookup!$A$4:$A$18,0))</f>
        <v>India</v>
      </c>
      <c r="S4520" s="20" t="n">
        <f aca="false">INDEX(Lookup!$D$4:$D$18,MATCH(C4520,Lookup!$A$4:$A$18,0))</f>
        <v>0.012</v>
      </c>
      <c r="T4520" s="21" t="n">
        <f aca="false">ROUND(P4520*S4520,2)</f>
        <v>3.6</v>
      </c>
      <c r="U4520" s="21" t="n">
        <f aca="false">IF(T4520&lt;=10,1,IF(T4520&lt;=20,2,IF(T4520&lt;=30,3,IF(T4520&lt;=40,4,IF(T4520&lt;=50,5,IF(T4520&lt;=100,6,IF(T4520&lt;=250,7,8)))))))</f>
        <v>1</v>
      </c>
      <c r="V4520" s="21" t="n">
        <f aca="false">IF(AND(OR(Dashboard!$T$3="All",R4520=Dashboard!$T$3),OR(Dashboard!$T$4="All",D4520=Dashboard!$T$4)),1,0)</f>
        <v>1</v>
      </c>
      <c r="W4520" s="21" t="n">
        <f aca="false">IF(V4520=1,T4520+ROW()/10000000,0)</f>
        <v>3.600452</v>
      </c>
    </row>
    <row r="4521" customFormat="false" ht="15" hidden="false" customHeight="false" outlineLevel="0" collapsed="false">
      <c r="A4521" s="0" t="n">
        <v>18294234</v>
      </c>
      <c r="B4521" s="0" t="s">
        <v>4181</v>
      </c>
      <c r="C4521" s="0" t="n">
        <v>1</v>
      </c>
      <c r="D4521" s="0" t="s">
        <v>6924</v>
      </c>
      <c r="E4521" s="0" t="s">
        <v>10747</v>
      </c>
      <c r="F4521" s="0" t="s">
        <v>10646</v>
      </c>
      <c r="G4521" s="0" t="s">
        <v>10647</v>
      </c>
      <c r="H4521" s="0" t="s">
        <v>2128</v>
      </c>
      <c r="I4521" s="0" t="s">
        <v>2123</v>
      </c>
      <c r="J4521" s="0" t="s">
        <v>47</v>
      </c>
      <c r="K4521" s="0" t="s">
        <v>46</v>
      </c>
      <c r="L4521" s="0" t="s">
        <v>47</v>
      </c>
      <c r="M4521" s="0" t="s">
        <v>47</v>
      </c>
      <c r="N4521" s="0" t="n">
        <v>2</v>
      </c>
      <c r="O4521" s="0" t="n">
        <v>24</v>
      </c>
      <c r="P4521" s="0" t="n">
        <v>500</v>
      </c>
      <c r="Q4521" s="0" t="n">
        <v>3.6</v>
      </c>
      <c r="R4521" s="0" t="str">
        <f aca="false">INDEX(Lookup!$B$4:$B$18,MATCH(C4521,Lookup!$A$4:$A$18,0))</f>
        <v>India</v>
      </c>
      <c r="S4521" s="20" t="n">
        <f aca="false">INDEX(Lookup!$D$4:$D$18,MATCH(C4521,Lookup!$A$4:$A$18,0))</f>
        <v>0.012</v>
      </c>
      <c r="T4521" s="21" t="n">
        <f aca="false">ROUND(P4521*S4521,2)</f>
        <v>6</v>
      </c>
      <c r="U4521" s="21" t="n">
        <f aca="false">IF(T4521&lt;=10,1,IF(T4521&lt;=20,2,IF(T4521&lt;=30,3,IF(T4521&lt;=40,4,IF(T4521&lt;=50,5,IF(T4521&lt;=100,6,IF(T4521&lt;=250,7,8)))))))</f>
        <v>1</v>
      </c>
      <c r="V4521" s="21" t="n">
        <f aca="false">IF(AND(OR(Dashboard!$T$3="All",R4521=Dashboard!$T$3),OR(Dashboard!$T$4="All",D4521=Dashboard!$T$4)),1,0)</f>
        <v>1</v>
      </c>
      <c r="W4521" s="21" t="n">
        <f aca="false">IF(V4521=1,T4521+ROW()/10000000,0)</f>
        <v>6.0004521</v>
      </c>
    </row>
    <row r="4522" customFormat="false" ht="15" hidden="false" customHeight="false" outlineLevel="0" collapsed="false">
      <c r="A4522" s="0" t="n">
        <v>18458013</v>
      </c>
      <c r="B4522" s="0" t="s">
        <v>10748</v>
      </c>
      <c r="C4522" s="0" t="n">
        <v>1</v>
      </c>
      <c r="D4522" s="0" t="s">
        <v>6924</v>
      </c>
      <c r="E4522" s="0" t="s">
        <v>10749</v>
      </c>
      <c r="F4522" s="0" t="s">
        <v>10646</v>
      </c>
      <c r="G4522" s="0" t="s">
        <v>10647</v>
      </c>
      <c r="H4522" s="0" t="s">
        <v>69</v>
      </c>
      <c r="I4522" s="0" t="s">
        <v>2123</v>
      </c>
      <c r="J4522" s="0" t="s">
        <v>47</v>
      </c>
      <c r="K4522" s="0" t="s">
        <v>46</v>
      </c>
      <c r="L4522" s="0" t="s">
        <v>47</v>
      </c>
      <c r="M4522" s="0" t="s">
        <v>47</v>
      </c>
      <c r="N4522" s="0" t="n">
        <v>1</v>
      </c>
      <c r="O4522" s="0" t="n">
        <v>25</v>
      </c>
      <c r="P4522" s="0" t="n">
        <v>300</v>
      </c>
      <c r="Q4522" s="0" t="n">
        <v>3.6</v>
      </c>
      <c r="R4522" s="0" t="str">
        <f aca="false">INDEX(Lookup!$B$4:$B$18,MATCH(C4522,Lookup!$A$4:$A$18,0))</f>
        <v>India</v>
      </c>
      <c r="S4522" s="20" t="n">
        <f aca="false">INDEX(Lookup!$D$4:$D$18,MATCH(C4522,Lookup!$A$4:$A$18,0))</f>
        <v>0.012</v>
      </c>
      <c r="T4522" s="21" t="n">
        <f aca="false">ROUND(P4522*S4522,2)</f>
        <v>3.6</v>
      </c>
      <c r="U4522" s="21" t="n">
        <f aca="false">IF(T4522&lt;=10,1,IF(T4522&lt;=20,2,IF(T4522&lt;=30,3,IF(T4522&lt;=40,4,IF(T4522&lt;=50,5,IF(T4522&lt;=100,6,IF(T4522&lt;=250,7,8)))))))</f>
        <v>1</v>
      </c>
      <c r="V4522" s="21" t="n">
        <f aca="false">IF(AND(OR(Dashboard!$T$3="All",R4522=Dashboard!$T$3),OR(Dashboard!$T$4="All",D4522=Dashboard!$T$4)),1,0)</f>
        <v>1</v>
      </c>
      <c r="W4522" s="21" t="n">
        <f aca="false">IF(V4522=1,T4522+ROW()/10000000,0)</f>
        <v>3.6004522</v>
      </c>
    </row>
    <row r="4523" customFormat="false" ht="15" hidden="false" customHeight="false" outlineLevel="0" collapsed="false">
      <c r="A4523" s="0" t="n">
        <v>18218265</v>
      </c>
      <c r="B4523" s="0" t="s">
        <v>10750</v>
      </c>
      <c r="C4523" s="0" t="n">
        <v>1</v>
      </c>
      <c r="D4523" s="0" t="s">
        <v>6924</v>
      </c>
      <c r="E4523" s="0" t="s">
        <v>10751</v>
      </c>
      <c r="F4523" s="0" t="s">
        <v>10646</v>
      </c>
      <c r="G4523" s="0" t="s">
        <v>10647</v>
      </c>
      <c r="H4523" s="0" t="s">
        <v>156</v>
      </c>
      <c r="I4523" s="0" t="s">
        <v>2123</v>
      </c>
      <c r="J4523" s="0" t="s">
        <v>47</v>
      </c>
      <c r="K4523" s="0" t="s">
        <v>46</v>
      </c>
      <c r="L4523" s="0" t="s">
        <v>47</v>
      </c>
      <c r="M4523" s="0" t="s">
        <v>47</v>
      </c>
      <c r="N4523" s="0" t="n">
        <v>1</v>
      </c>
      <c r="O4523" s="0" t="n">
        <v>15</v>
      </c>
      <c r="P4523" s="0" t="n">
        <v>100</v>
      </c>
      <c r="Q4523" s="0" t="n">
        <v>3.5</v>
      </c>
      <c r="R4523" s="0" t="str">
        <f aca="false">INDEX(Lookup!$B$4:$B$18,MATCH(C4523,Lookup!$A$4:$A$18,0))</f>
        <v>India</v>
      </c>
      <c r="S4523" s="20" t="n">
        <f aca="false">INDEX(Lookup!$D$4:$D$18,MATCH(C4523,Lookup!$A$4:$A$18,0))</f>
        <v>0.012</v>
      </c>
      <c r="T4523" s="21" t="n">
        <f aca="false">ROUND(P4523*S4523,2)</f>
        <v>1.2</v>
      </c>
      <c r="U4523" s="21" t="n">
        <f aca="false">IF(T4523&lt;=10,1,IF(T4523&lt;=20,2,IF(T4523&lt;=30,3,IF(T4523&lt;=40,4,IF(T4523&lt;=50,5,IF(T4523&lt;=100,6,IF(T4523&lt;=250,7,8)))))))</f>
        <v>1</v>
      </c>
      <c r="V4523" s="21" t="n">
        <f aca="false">IF(AND(OR(Dashboard!$T$3="All",R4523=Dashboard!$T$3),OR(Dashboard!$T$4="All",D4523=Dashboard!$T$4)),1,0)</f>
        <v>1</v>
      </c>
      <c r="W4523" s="21" t="n">
        <f aca="false">IF(V4523=1,T4523+ROW()/10000000,0)</f>
        <v>1.2004523</v>
      </c>
    </row>
    <row r="4524" customFormat="false" ht="15" hidden="false" customHeight="false" outlineLevel="0" collapsed="false">
      <c r="A4524" s="0" t="n">
        <v>18460325</v>
      </c>
      <c r="B4524" s="0" t="s">
        <v>10752</v>
      </c>
      <c r="C4524" s="0" t="n">
        <v>1</v>
      </c>
      <c r="D4524" s="0" t="s">
        <v>6924</v>
      </c>
      <c r="E4524" s="0" t="s">
        <v>10753</v>
      </c>
      <c r="F4524" s="0" t="s">
        <v>10646</v>
      </c>
      <c r="G4524" s="0" t="s">
        <v>10647</v>
      </c>
      <c r="H4524" s="0" t="s">
        <v>2147</v>
      </c>
      <c r="I4524" s="0" t="s">
        <v>2123</v>
      </c>
      <c r="J4524" s="0" t="s">
        <v>47</v>
      </c>
      <c r="K4524" s="0" t="s">
        <v>47</v>
      </c>
      <c r="L4524" s="0" t="s">
        <v>47</v>
      </c>
      <c r="M4524" s="0" t="s">
        <v>47</v>
      </c>
      <c r="N4524" s="0" t="n">
        <v>1</v>
      </c>
      <c r="O4524" s="0" t="n">
        <v>0</v>
      </c>
      <c r="P4524" s="0" t="n">
        <v>400</v>
      </c>
      <c r="Q4524" s="0" t="n">
        <v>1</v>
      </c>
      <c r="R4524" s="0" t="str">
        <f aca="false">INDEX(Lookup!$B$4:$B$18,MATCH(C4524,Lookup!$A$4:$A$18,0))</f>
        <v>India</v>
      </c>
      <c r="S4524" s="20" t="n">
        <f aca="false">INDEX(Lookup!$D$4:$D$18,MATCH(C4524,Lookup!$A$4:$A$18,0))</f>
        <v>0.012</v>
      </c>
      <c r="T4524" s="21" t="n">
        <f aca="false">ROUND(P4524*S4524,2)</f>
        <v>4.8</v>
      </c>
      <c r="U4524" s="21" t="n">
        <f aca="false">IF(T4524&lt;=10,1,IF(T4524&lt;=20,2,IF(T4524&lt;=30,3,IF(T4524&lt;=40,4,IF(T4524&lt;=50,5,IF(T4524&lt;=100,6,IF(T4524&lt;=250,7,8)))))))</f>
        <v>1</v>
      </c>
      <c r="V4524" s="21" t="n">
        <f aca="false">IF(AND(OR(Dashboard!$T$3="All",R4524=Dashboard!$T$3),OR(Dashboard!$T$4="All",D4524=Dashboard!$T$4)),1,0)</f>
        <v>1</v>
      </c>
      <c r="W4524" s="21" t="n">
        <f aca="false">IF(V4524=1,T4524+ROW()/10000000,0)</f>
        <v>4.8004524</v>
      </c>
    </row>
    <row r="4525" customFormat="false" ht="15" hidden="false" customHeight="false" outlineLevel="0" collapsed="false">
      <c r="A4525" s="0" t="n">
        <v>18458658</v>
      </c>
      <c r="B4525" s="0" t="s">
        <v>10754</v>
      </c>
      <c r="C4525" s="0" t="n">
        <v>1</v>
      </c>
      <c r="D4525" s="0" t="s">
        <v>6924</v>
      </c>
      <c r="E4525" s="0" t="s">
        <v>10755</v>
      </c>
      <c r="F4525" s="0" t="s">
        <v>10646</v>
      </c>
      <c r="G4525" s="0" t="s">
        <v>10647</v>
      </c>
      <c r="H4525" s="0" t="s">
        <v>2723</v>
      </c>
      <c r="I4525" s="0" t="s">
        <v>2123</v>
      </c>
      <c r="J4525" s="0" t="s">
        <v>47</v>
      </c>
      <c r="K4525" s="0" t="s">
        <v>47</v>
      </c>
      <c r="L4525" s="0" t="s">
        <v>47</v>
      </c>
      <c r="M4525" s="0" t="s">
        <v>47</v>
      </c>
      <c r="N4525" s="0" t="n">
        <v>2</v>
      </c>
      <c r="O4525" s="0" t="n">
        <v>0</v>
      </c>
      <c r="P4525" s="0" t="n">
        <v>500</v>
      </c>
      <c r="Q4525" s="0" t="n">
        <v>1</v>
      </c>
      <c r="R4525" s="0" t="str">
        <f aca="false">INDEX(Lookup!$B$4:$B$18,MATCH(C4525,Lookup!$A$4:$A$18,0))</f>
        <v>India</v>
      </c>
      <c r="S4525" s="20" t="n">
        <f aca="false">INDEX(Lookup!$D$4:$D$18,MATCH(C4525,Lookup!$A$4:$A$18,0))</f>
        <v>0.012</v>
      </c>
      <c r="T4525" s="21" t="n">
        <f aca="false">ROUND(P4525*S4525,2)</f>
        <v>6</v>
      </c>
      <c r="U4525" s="21" t="n">
        <f aca="false">IF(T4525&lt;=10,1,IF(T4525&lt;=20,2,IF(T4525&lt;=30,3,IF(T4525&lt;=40,4,IF(T4525&lt;=50,5,IF(T4525&lt;=100,6,IF(T4525&lt;=250,7,8)))))))</f>
        <v>1</v>
      </c>
      <c r="V4525" s="21" t="n">
        <f aca="false">IF(AND(OR(Dashboard!$T$3="All",R4525=Dashboard!$T$3),OR(Dashboard!$T$4="All",D4525=Dashboard!$T$4)),1,0)</f>
        <v>1</v>
      </c>
      <c r="W4525" s="21" t="n">
        <f aca="false">IF(V4525=1,T4525+ROW()/10000000,0)</f>
        <v>6.0004525</v>
      </c>
    </row>
    <row r="4526" customFormat="false" ht="15" hidden="false" customHeight="false" outlineLevel="0" collapsed="false">
      <c r="A4526" s="0" t="n">
        <v>18458655</v>
      </c>
      <c r="B4526" s="0" t="s">
        <v>10756</v>
      </c>
      <c r="C4526" s="0" t="n">
        <v>1</v>
      </c>
      <c r="D4526" s="0" t="s">
        <v>6924</v>
      </c>
      <c r="E4526" s="0" t="s">
        <v>10757</v>
      </c>
      <c r="F4526" s="0" t="s">
        <v>10646</v>
      </c>
      <c r="G4526" s="0" t="s">
        <v>10647</v>
      </c>
      <c r="H4526" s="0" t="s">
        <v>69</v>
      </c>
      <c r="I4526" s="0" t="s">
        <v>2123</v>
      </c>
      <c r="J4526" s="0" t="s">
        <v>47</v>
      </c>
      <c r="K4526" s="0" t="s">
        <v>47</v>
      </c>
      <c r="L4526" s="0" t="s">
        <v>47</v>
      </c>
      <c r="M4526" s="0" t="s">
        <v>47</v>
      </c>
      <c r="N4526" s="0" t="n">
        <v>1</v>
      </c>
      <c r="O4526" s="0" t="n">
        <v>0</v>
      </c>
      <c r="P4526" s="0" t="n">
        <v>200</v>
      </c>
      <c r="Q4526" s="0" t="n">
        <v>1</v>
      </c>
      <c r="R4526" s="0" t="str">
        <f aca="false">INDEX(Lookup!$B$4:$B$18,MATCH(C4526,Lookup!$A$4:$A$18,0))</f>
        <v>India</v>
      </c>
      <c r="S4526" s="20" t="n">
        <f aca="false">INDEX(Lookup!$D$4:$D$18,MATCH(C4526,Lookup!$A$4:$A$18,0))</f>
        <v>0.012</v>
      </c>
      <c r="T4526" s="21" t="n">
        <f aca="false">ROUND(P4526*S4526,2)</f>
        <v>2.4</v>
      </c>
      <c r="U4526" s="21" t="n">
        <f aca="false">IF(T4526&lt;=10,1,IF(T4526&lt;=20,2,IF(T4526&lt;=30,3,IF(T4526&lt;=40,4,IF(T4526&lt;=50,5,IF(T4526&lt;=100,6,IF(T4526&lt;=250,7,8)))))))</f>
        <v>1</v>
      </c>
      <c r="V4526" s="21" t="n">
        <f aca="false">IF(AND(OR(Dashboard!$T$3="All",R4526=Dashboard!$T$3),OR(Dashboard!$T$4="All",D4526=Dashboard!$T$4)),1,0)</f>
        <v>1</v>
      </c>
      <c r="W4526" s="21" t="n">
        <f aca="false">IF(V4526=1,T4526+ROW()/10000000,0)</f>
        <v>2.4004526</v>
      </c>
    </row>
    <row r="4527" customFormat="false" ht="15" hidden="false" customHeight="false" outlineLevel="0" collapsed="false">
      <c r="A4527" s="0" t="n">
        <v>4227</v>
      </c>
      <c r="B4527" s="0" t="s">
        <v>10758</v>
      </c>
      <c r="C4527" s="0" t="n">
        <v>1</v>
      </c>
      <c r="D4527" s="0" t="s">
        <v>6924</v>
      </c>
      <c r="E4527" s="0" t="s">
        <v>10759</v>
      </c>
      <c r="F4527" s="0" t="s">
        <v>10646</v>
      </c>
      <c r="G4527" s="0" t="s">
        <v>10647</v>
      </c>
      <c r="H4527" s="0" t="s">
        <v>8774</v>
      </c>
      <c r="I4527" s="0" t="s">
        <v>2123</v>
      </c>
      <c r="J4527" s="0" t="s">
        <v>46</v>
      </c>
      <c r="K4527" s="0" t="s">
        <v>46</v>
      </c>
      <c r="L4527" s="0" t="s">
        <v>47</v>
      </c>
      <c r="M4527" s="0" t="s">
        <v>47</v>
      </c>
      <c r="N4527" s="0" t="n">
        <v>2</v>
      </c>
      <c r="O4527" s="0" t="n">
        <v>300</v>
      </c>
      <c r="P4527" s="0" t="n">
        <v>600</v>
      </c>
      <c r="Q4527" s="0" t="n">
        <v>4.2</v>
      </c>
      <c r="R4527" s="0" t="str">
        <f aca="false">INDEX(Lookup!$B$4:$B$18,MATCH(C4527,Lookup!$A$4:$A$18,0))</f>
        <v>India</v>
      </c>
      <c r="S4527" s="20" t="n">
        <f aca="false">INDEX(Lookup!$D$4:$D$18,MATCH(C4527,Lookup!$A$4:$A$18,0))</f>
        <v>0.012</v>
      </c>
      <c r="T4527" s="21" t="n">
        <f aca="false">ROUND(P4527*S4527,2)</f>
        <v>7.2</v>
      </c>
      <c r="U4527" s="21" t="n">
        <f aca="false">IF(T4527&lt;=10,1,IF(T4527&lt;=20,2,IF(T4527&lt;=30,3,IF(T4527&lt;=40,4,IF(T4527&lt;=50,5,IF(T4527&lt;=100,6,IF(T4527&lt;=250,7,8)))))))</f>
        <v>1</v>
      </c>
      <c r="V4527" s="21" t="n">
        <f aca="false">IF(AND(OR(Dashboard!$T$3="All",R4527=Dashboard!$T$3),OR(Dashboard!$T$4="All",D4527=Dashboard!$T$4)),1,0)</f>
        <v>1</v>
      </c>
      <c r="W4527" s="21" t="n">
        <f aca="false">IF(V4527=1,T4527+ROW()/10000000,0)</f>
        <v>7.2004527</v>
      </c>
    </row>
    <row r="4528" customFormat="false" ht="15" hidden="false" customHeight="false" outlineLevel="0" collapsed="false">
      <c r="A4528" s="0" t="n">
        <v>18418240</v>
      </c>
      <c r="B4528" s="0" t="s">
        <v>10760</v>
      </c>
      <c r="C4528" s="0" t="n">
        <v>1</v>
      </c>
      <c r="D4528" s="0" t="s">
        <v>6924</v>
      </c>
      <c r="E4528" s="0" t="s">
        <v>10761</v>
      </c>
      <c r="F4528" s="0" t="s">
        <v>10646</v>
      </c>
      <c r="G4528" s="0" t="s">
        <v>10647</v>
      </c>
      <c r="H4528" s="0" t="s">
        <v>4936</v>
      </c>
      <c r="I4528" s="0" t="s">
        <v>2123</v>
      </c>
      <c r="J4528" s="0" t="s">
        <v>47</v>
      </c>
      <c r="K4528" s="0" t="s">
        <v>47</v>
      </c>
      <c r="L4528" s="0" t="s">
        <v>47</v>
      </c>
      <c r="M4528" s="0" t="s">
        <v>47</v>
      </c>
      <c r="N4528" s="0" t="n">
        <v>1</v>
      </c>
      <c r="O4528" s="0" t="n">
        <v>108</v>
      </c>
      <c r="P4528" s="0" t="n">
        <v>400</v>
      </c>
      <c r="Q4528" s="0" t="n">
        <v>4</v>
      </c>
      <c r="R4528" s="0" t="str">
        <f aca="false">INDEX(Lookup!$B$4:$B$18,MATCH(C4528,Lookup!$A$4:$A$18,0))</f>
        <v>India</v>
      </c>
      <c r="S4528" s="20" t="n">
        <f aca="false">INDEX(Lookup!$D$4:$D$18,MATCH(C4528,Lookup!$A$4:$A$18,0))</f>
        <v>0.012</v>
      </c>
      <c r="T4528" s="21" t="n">
        <f aca="false">ROUND(P4528*S4528,2)</f>
        <v>4.8</v>
      </c>
      <c r="U4528" s="21" t="n">
        <f aca="false">IF(T4528&lt;=10,1,IF(T4528&lt;=20,2,IF(T4528&lt;=30,3,IF(T4528&lt;=40,4,IF(T4528&lt;=50,5,IF(T4528&lt;=100,6,IF(T4528&lt;=250,7,8)))))))</f>
        <v>1</v>
      </c>
      <c r="V4528" s="21" t="n">
        <f aca="false">IF(AND(OR(Dashboard!$T$3="All",R4528=Dashboard!$T$3),OR(Dashboard!$T$4="All",D4528=Dashboard!$T$4)),1,0)</f>
        <v>1</v>
      </c>
      <c r="W4528" s="21" t="n">
        <f aca="false">IF(V4528=1,T4528+ROW()/10000000,0)</f>
        <v>4.8004528</v>
      </c>
    </row>
    <row r="4529" customFormat="false" ht="15" hidden="false" customHeight="false" outlineLevel="0" collapsed="false">
      <c r="A4529" s="0" t="n">
        <v>5083</v>
      </c>
      <c r="B4529" s="0" t="s">
        <v>10762</v>
      </c>
      <c r="C4529" s="0" t="n">
        <v>1</v>
      </c>
      <c r="D4529" s="0" t="s">
        <v>6924</v>
      </c>
      <c r="E4529" s="0" t="s">
        <v>10763</v>
      </c>
      <c r="F4529" s="0" t="s">
        <v>10764</v>
      </c>
      <c r="G4529" s="0" t="s">
        <v>10765</v>
      </c>
      <c r="H4529" s="0" t="s">
        <v>2128</v>
      </c>
      <c r="I4529" s="0" t="s">
        <v>2123</v>
      </c>
      <c r="J4529" s="0" t="s">
        <v>47</v>
      </c>
      <c r="K4529" s="0" t="s">
        <v>47</v>
      </c>
      <c r="L4529" s="0" t="s">
        <v>47</v>
      </c>
      <c r="M4529" s="0" t="s">
        <v>47</v>
      </c>
      <c r="N4529" s="0" t="n">
        <v>2</v>
      </c>
      <c r="O4529" s="0" t="n">
        <v>59</v>
      </c>
      <c r="P4529" s="0" t="n">
        <v>700</v>
      </c>
      <c r="Q4529" s="0" t="n">
        <v>3.1</v>
      </c>
      <c r="R4529" s="0" t="str">
        <f aca="false">INDEX(Lookup!$B$4:$B$18,MATCH(C4529,Lookup!$A$4:$A$18,0))</f>
        <v>India</v>
      </c>
      <c r="S4529" s="20" t="n">
        <f aca="false">INDEX(Lookup!$D$4:$D$18,MATCH(C4529,Lookup!$A$4:$A$18,0))</f>
        <v>0.012</v>
      </c>
      <c r="T4529" s="21" t="n">
        <f aca="false">ROUND(P4529*S4529,2)</f>
        <v>8.4</v>
      </c>
      <c r="U4529" s="21" t="n">
        <f aca="false">IF(T4529&lt;=10,1,IF(T4529&lt;=20,2,IF(T4529&lt;=30,3,IF(T4529&lt;=40,4,IF(T4529&lt;=50,5,IF(T4529&lt;=100,6,IF(T4529&lt;=250,7,8)))))))</f>
        <v>1</v>
      </c>
      <c r="V4529" s="21" t="n">
        <f aca="false">IF(AND(OR(Dashboard!$T$3="All",R4529=Dashboard!$T$3),OR(Dashboard!$T$4="All",D4529=Dashboard!$T$4)),1,0)</f>
        <v>1</v>
      </c>
      <c r="W4529" s="21" t="n">
        <f aca="false">IF(V4529=1,T4529+ROW()/10000000,0)</f>
        <v>8.4004529</v>
      </c>
    </row>
    <row r="4530" customFormat="false" ht="15" hidden="false" customHeight="false" outlineLevel="0" collapsed="false">
      <c r="A4530" s="0" t="n">
        <v>302254</v>
      </c>
      <c r="B4530" s="0" t="s">
        <v>10766</v>
      </c>
      <c r="C4530" s="0" t="n">
        <v>1</v>
      </c>
      <c r="D4530" s="0" t="s">
        <v>6924</v>
      </c>
      <c r="E4530" s="0" t="s">
        <v>10767</v>
      </c>
      <c r="F4530" s="0" t="s">
        <v>10764</v>
      </c>
      <c r="G4530" s="0" t="s">
        <v>10765</v>
      </c>
      <c r="H4530" s="0" t="s">
        <v>2128</v>
      </c>
      <c r="I4530" s="0" t="s">
        <v>2123</v>
      </c>
      <c r="J4530" s="0" t="s">
        <v>47</v>
      </c>
      <c r="K4530" s="0" t="s">
        <v>46</v>
      </c>
      <c r="L4530" s="0" t="s">
        <v>47</v>
      </c>
      <c r="M4530" s="0" t="s">
        <v>47</v>
      </c>
      <c r="N4530" s="0" t="n">
        <v>2</v>
      </c>
      <c r="O4530" s="0" t="n">
        <v>36</v>
      </c>
      <c r="P4530" s="0" t="n">
        <v>600</v>
      </c>
      <c r="Q4530" s="0" t="n">
        <v>3.3</v>
      </c>
      <c r="R4530" s="0" t="str">
        <f aca="false">INDEX(Lookup!$B$4:$B$18,MATCH(C4530,Lookup!$A$4:$A$18,0))</f>
        <v>India</v>
      </c>
      <c r="S4530" s="20" t="n">
        <f aca="false">INDEX(Lookup!$D$4:$D$18,MATCH(C4530,Lookup!$A$4:$A$18,0))</f>
        <v>0.012</v>
      </c>
      <c r="T4530" s="21" t="n">
        <f aca="false">ROUND(P4530*S4530,2)</f>
        <v>7.2</v>
      </c>
      <c r="U4530" s="21" t="n">
        <f aca="false">IF(T4530&lt;=10,1,IF(T4530&lt;=20,2,IF(T4530&lt;=30,3,IF(T4530&lt;=40,4,IF(T4530&lt;=50,5,IF(T4530&lt;=100,6,IF(T4530&lt;=250,7,8)))))))</f>
        <v>1</v>
      </c>
      <c r="V4530" s="21" t="n">
        <f aca="false">IF(AND(OR(Dashboard!$T$3="All",R4530=Dashboard!$T$3),OR(Dashboard!$T$4="All",D4530=Dashboard!$T$4)),1,0)</f>
        <v>1</v>
      </c>
      <c r="W4530" s="21" t="n">
        <f aca="false">IF(V4530=1,T4530+ROW()/10000000,0)</f>
        <v>7.200453</v>
      </c>
    </row>
    <row r="4531" customFormat="false" ht="15" hidden="false" customHeight="false" outlineLevel="0" collapsed="false">
      <c r="A4531" s="0" t="n">
        <v>300973</v>
      </c>
      <c r="B4531" s="0" t="s">
        <v>10768</v>
      </c>
      <c r="C4531" s="0" t="n">
        <v>1</v>
      </c>
      <c r="D4531" s="0" t="s">
        <v>6924</v>
      </c>
      <c r="E4531" s="0" t="s">
        <v>10769</v>
      </c>
      <c r="F4531" s="0" t="s">
        <v>10770</v>
      </c>
      <c r="G4531" s="0" t="s">
        <v>10771</v>
      </c>
      <c r="H4531" s="0" t="s">
        <v>2128</v>
      </c>
      <c r="I4531" s="0" t="s">
        <v>2123</v>
      </c>
      <c r="J4531" s="0" t="s">
        <v>47</v>
      </c>
      <c r="K4531" s="0" t="s">
        <v>47</v>
      </c>
      <c r="L4531" s="0" t="s">
        <v>47</v>
      </c>
      <c r="M4531" s="0" t="s">
        <v>47</v>
      </c>
      <c r="N4531" s="0" t="n">
        <v>2</v>
      </c>
      <c r="O4531" s="0" t="n">
        <v>62</v>
      </c>
      <c r="P4531" s="0" t="n">
        <v>600</v>
      </c>
      <c r="Q4531" s="0" t="n">
        <v>3.1</v>
      </c>
      <c r="R4531" s="0" t="str">
        <f aca="false">INDEX(Lookup!$B$4:$B$18,MATCH(C4531,Lookup!$A$4:$A$18,0))</f>
        <v>India</v>
      </c>
      <c r="S4531" s="20" t="n">
        <f aca="false">INDEX(Lookup!$D$4:$D$18,MATCH(C4531,Lookup!$A$4:$A$18,0))</f>
        <v>0.012</v>
      </c>
      <c r="T4531" s="21" t="n">
        <f aca="false">ROUND(P4531*S4531,2)</f>
        <v>7.2</v>
      </c>
      <c r="U4531" s="21" t="n">
        <f aca="false">IF(T4531&lt;=10,1,IF(T4531&lt;=20,2,IF(T4531&lt;=30,3,IF(T4531&lt;=40,4,IF(T4531&lt;=50,5,IF(T4531&lt;=100,6,IF(T4531&lt;=250,7,8)))))))</f>
        <v>1</v>
      </c>
      <c r="V4531" s="21" t="n">
        <f aca="false">IF(AND(OR(Dashboard!$T$3="All",R4531=Dashboard!$T$3),OR(Dashboard!$T$4="All",D4531=Dashboard!$T$4)),1,0)</f>
        <v>1</v>
      </c>
      <c r="W4531" s="21" t="n">
        <f aca="false">IF(V4531=1,T4531+ROW()/10000000,0)</f>
        <v>7.2004531</v>
      </c>
    </row>
    <row r="4532" customFormat="false" ht="15" hidden="false" customHeight="false" outlineLevel="0" collapsed="false">
      <c r="A4532" s="0" t="n">
        <v>307069</v>
      </c>
      <c r="B4532" s="0" t="s">
        <v>10772</v>
      </c>
      <c r="C4532" s="0" t="n">
        <v>1</v>
      </c>
      <c r="D4532" s="0" t="s">
        <v>6924</v>
      </c>
      <c r="E4532" s="0" t="s">
        <v>10773</v>
      </c>
      <c r="F4532" s="0" t="s">
        <v>10770</v>
      </c>
      <c r="G4532" s="0" t="s">
        <v>10771</v>
      </c>
      <c r="H4532" s="0" t="s">
        <v>2128</v>
      </c>
      <c r="I4532" s="0" t="s">
        <v>2123</v>
      </c>
      <c r="J4532" s="0" t="s">
        <v>47</v>
      </c>
      <c r="K4532" s="0" t="s">
        <v>46</v>
      </c>
      <c r="L4532" s="0" t="s">
        <v>47</v>
      </c>
      <c r="M4532" s="0" t="s">
        <v>47</v>
      </c>
      <c r="N4532" s="0" t="n">
        <v>1</v>
      </c>
      <c r="O4532" s="0" t="n">
        <v>44</v>
      </c>
      <c r="P4532" s="0" t="n">
        <v>450</v>
      </c>
      <c r="Q4532" s="0" t="n">
        <v>3.4</v>
      </c>
      <c r="R4532" s="0" t="str">
        <f aca="false">INDEX(Lookup!$B$4:$B$18,MATCH(C4532,Lookup!$A$4:$A$18,0))</f>
        <v>India</v>
      </c>
      <c r="S4532" s="20" t="n">
        <f aca="false">INDEX(Lookup!$D$4:$D$18,MATCH(C4532,Lookup!$A$4:$A$18,0))</f>
        <v>0.012</v>
      </c>
      <c r="T4532" s="21" t="n">
        <f aca="false">ROUND(P4532*S4532,2)</f>
        <v>5.4</v>
      </c>
      <c r="U4532" s="21" t="n">
        <f aca="false">IF(T4532&lt;=10,1,IF(T4532&lt;=20,2,IF(T4532&lt;=30,3,IF(T4532&lt;=40,4,IF(T4532&lt;=50,5,IF(T4532&lt;=100,6,IF(T4532&lt;=250,7,8)))))))</f>
        <v>1</v>
      </c>
      <c r="V4532" s="21" t="n">
        <f aca="false">IF(AND(OR(Dashboard!$T$3="All",R4532=Dashboard!$T$3),OR(Dashboard!$T$4="All",D4532=Dashboard!$T$4)),1,0)</f>
        <v>1</v>
      </c>
      <c r="W4532" s="21" t="n">
        <f aca="false">IF(V4532=1,T4532+ROW()/10000000,0)</f>
        <v>5.4004532</v>
      </c>
    </row>
    <row r="4533" customFormat="false" ht="15" hidden="false" customHeight="false" outlineLevel="0" collapsed="false">
      <c r="A4533" s="0" t="n">
        <v>305289</v>
      </c>
      <c r="B4533" s="0" t="s">
        <v>10774</v>
      </c>
      <c r="C4533" s="0" t="n">
        <v>1</v>
      </c>
      <c r="D4533" s="0" t="s">
        <v>6924</v>
      </c>
      <c r="E4533" s="0" t="s">
        <v>10775</v>
      </c>
      <c r="F4533" s="0" t="s">
        <v>10770</v>
      </c>
      <c r="G4533" s="0" t="s">
        <v>10771</v>
      </c>
      <c r="H4533" s="0" t="s">
        <v>2349</v>
      </c>
      <c r="I4533" s="0" t="s">
        <v>2123</v>
      </c>
      <c r="J4533" s="0" t="s">
        <v>47</v>
      </c>
      <c r="K4533" s="0" t="s">
        <v>47</v>
      </c>
      <c r="L4533" s="0" t="s">
        <v>47</v>
      </c>
      <c r="M4533" s="0" t="s">
        <v>47</v>
      </c>
      <c r="N4533" s="0" t="n">
        <v>1</v>
      </c>
      <c r="O4533" s="0" t="n">
        <v>187</v>
      </c>
      <c r="P4533" s="0" t="n">
        <v>100</v>
      </c>
      <c r="Q4533" s="0" t="n">
        <v>4.1</v>
      </c>
      <c r="R4533" s="0" t="str">
        <f aca="false">INDEX(Lookup!$B$4:$B$18,MATCH(C4533,Lookup!$A$4:$A$18,0))</f>
        <v>India</v>
      </c>
      <c r="S4533" s="20" t="n">
        <f aca="false">INDEX(Lookup!$D$4:$D$18,MATCH(C4533,Lookup!$A$4:$A$18,0))</f>
        <v>0.012</v>
      </c>
      <c r="T4533" s="21" t="n">
        <f aca="false">ROUND(P4533*S4533,2)</f>
        <v>1.2</v>
      </c>
      <c r="U4533" s="21" t="n">
        <f aca="false">IF(T4533&lt;=10,1,IF(T4533&lt;=20,2,IF(T4533&lt;=30,3,IF(T4533&lt;=40,4,IF(T4533&lt;=50,5,IF(T4533&lt;=100,6,IF(T4533&lt;=250,7,8)))))))</f>
        <v>1</v>
      </c>
      <c r="V4533" s="21" t="n">
        <f aca="false">IF(AND(OR(Dashboard!$T$3="All",R4533=Dashboard!$T$3),OR(Dashboard!$T$4="All",D4533=Dashboard!$T$4)),1,0)</f>
        <v>1</v>
      </c>
      <c r="W4533" s="21" t="n">
        <f aca="false">IF(V4533=1,T4533+ROW()/10000000,0)</f>
        <v>1.2004533</v>
      </c>
    </row>
    <row r="4534" customFormat="false" ht="15" hidden="false" customHeight="false" outlineLevel="0" collapsed="false">
      <c r="A4534" s="0" t="n">
        <v>18376493</v>
      </c>
      <c r="B4534" s="0" t="s">
        <v>10776</v>
      </c>
      <c r="C4534" s="0" t="n">
        <v>1</v>
      </c>
      <c r="D4534" s="0" t="s">
        <v>6924</v>
      </c>
      <c r="E4534" s="0" t="s">
        <v>10777</v>
      </c>
      <c r="F4534" s="0" t="s">
        <v>10778</v>
      </c>
      <c r="G4534" s="0" t="s">
        <v>10779</v>
      </c>
      <c r="H4534" s="0" t="s">
        <v>8307</v>
      </c>
      <c r="I4534" s="0" t="s">
        <v>2123</v>
      </c>
      <c r="J4534" s="0" t="s">
        <v>47</v>
      </c>
      <c r="K4534" s="0" t="s">
        <v>47</v>
      </c>
      <c r="L4534" s="0" t="s">
        <v>47</v>
      </c>
      <c r="M4534" s="0" t="s">
        <v>47</v>
      </c>
      <c r="N4534" s="0" t="n">
        <v>1</v>
      </c>
      <c r="O4534" s="0" t="n">
        <v>11</v>
      </c>
      <c r="P4534" s="0" t="n">
        <v>350</v>
      </c>
      <c r="Q4534" s="0" t="n">
        <v>3.2</v>
      </c>
      <c r="R4534" s="0" t="str">
        <f aca="false">INDEX(Lookup!$B$4:$B$18,MATCH(C4534,Lookup!$A$4:$A$18,0))</f>
        <v>India</v>
      </c>
      <c r="S4534" s="20" t="n">
        <f aca="false">INDEX(Lookup!$D$4:$D$18,MATCH(C4534,Lookup!$A$4:$A$18,0))</f>
        <v>0.012</v>
      </c>
      <c r="T4534" s="21" t="n">
        <f aca="false">ROUND(P4534*S4534,2)</f>
        <v>4.2</v>
      </c>
      <c r="U4534" s="21" t="n">
        <f aca="false">IF(T4534&lt;=10,1,IF(T4534&lt;=20,2,IF(T4534&lt;=30,3,IF(T4534&lt;=40,4,IF(T4534&lt;=50,5,IF(T4534&lt;=100,6,IF(T4534&lt;=250,7,8)))))))</f>
        <v>1</v>
      </c>
      <c r="V4534" s="21" t="n">
        <f aca="false">IF(AND(OR(Dashboard!$T$3="All",R4534=Dashboard!$T$3),OR(Dashboard!$T$4="All",D4534=Dashboard!$T$4)),1,0)</f>
        <v>1</v>
      </c>
      <c r="W4534" s="21" t="n">
        <f aca="false">IF(V4534=1,T4534+ROW()/10000000,0)</f>
        <v>4.2004534</v>
      </c>
    </row>
    <row r="4535" customFormat="false" ht="15" hidden="false" customHeight="false" outlineLevel="0" collapsed="false">
      <c r="A4535" s="0" t="n">
        <v>307989</v>
      </c>
      <c r="B4535" s="0" t="s">
        <v>10780</v>
      </c>
      <c r="C4535" s="0" t="n">
        <v>1</v>
      </c>
      <c r="D4535" s="0" t="s">
        <v>6924</v>
      </c>
      <c r="E4535" s="0" t="s">
        <v>10781</v>
      </c>
      <c r="F4535" s="0" t="s">
        <v>10778</v>
      </c>
      <c r="G4535" s="0" t="s">
        <v>10779</v>
      </c>
      <c r="H4535" s="0" t="s">
        <v>2288</v>
      </c>
      <c r="I4535" s="0" t="s">
        <v>2123</v>
      </c>
      <c r="J4535" s="0" t="s">
        <v>47</v>
      </c>
      <c r="K4535" s="0" t="s">
        <v>46</v>
      </c>
      <c r="L4535" s="0" t="s">
        <v>47</v>
      </c>
      <c r="M4535" s="0" t="s">
        <v>47</v>
      </c>
      <c r="N4535" s="0" t="n">
        <v>1</v>
      </c>
      <c r="O4535" s="0" t="n">
        <v>27</v>
      </c>
      <c r="P4535" s="0" t="n">
        <v>450</v>
      </c>
      <c r="Q4535" s="0" t="n">
        <v>3.2</v>
      </c>
      <c r="R4535" s="0" t="str">
        <f aca="false">INDEX(Lookup!$B$4:$B$18,MATCH(C4535,Lookup!$A$4:$A$18,0))</f>
        <v>India</v>
      </c>
      <c r="S4535" s="20" t="n">
        <f aca="false">INDEX(Lookup!$D$4:$D$18,MATCH(C4535,Lookup!$A$4:$A$18,0))</f>
        <v>0.012</v>
      </c>
      <c r="T4535" s="21" t="n">
        <f aca="false">ROUND(P4535*S4535,2)</f>
        <v>5.4</v>
      </c>
      <c r="U4535" s="21" t="n">
        <f aca="false">IF(T4535&lt;=10,1,IF(T4535&lt;=20,2,IF(T4535&lt;=30,3,IF(T4535&lt;=40,4,IF(T4535&lt;=50,5,IF(T4535&lt;=100,6,IF(T4535&lt;=250,7,8)))))))</f>
        <v>1</v>
      </c>
      <c r="V4535" s="21" t="n">
        <f aca="false">IF(AND(OR(Dashboard!$T$3="All",R4535=Dashboard!$T$3),OR(Dashboard!$T$4="All",D4535=Dashboard!$T$4)),1,0)</f>
        <v>1</v>
      </c>
      <c r="W4535" s="21" t="n">
        <f aca="false">IF(V4535=1,T4535+ROW()/10000000,0)</f>
        <v>5.4004535</v>
      </c>
    </row>
    <row r="4536" customFormat="false" ht="15" hidden="false" customHeight="false" outlineLevel="0" collapsed="false">
      <c r="A4536" s="0" t="n">
        <v>310899</v>
      </c>
      <c r="B4536" s="0" t="s">
        <v>2973</v>
      </c>
      <c r="C4536" s="0" t="n">
        <v>1</v>
      </c>
      <c r="D4536" s="0" t="s">
        <v>6924</v>
      </c>
      <c r="E4536" s="0" t="s">
        <v>10782</v>
      </c>
      <c r="F4536" s="0" t="s">
        <v>10778</v>
      </c>
      <c r="G4536" s="0" t="s">
        <v>10779</v>
      </c>
      <c r="H4536" s="0" t="s">
        <v>2975</v>
      </c>
      <c r="I4536" s="0" t="s">
        <v>2123</v>
      </c>
      <c r="J4536" s="0" t="s">
        <v>47</v>
      </c>
      <c r="K4536" s="0" t="s">
        <v>47</v>
      </c>
      <c r="L4536" s="0" t="s">
        <v>47</v>
      </c>
      <c r="M4536" s="0" t="s">
        <v>47</v>
      </c>
      <c r="N4536" s="0" t="n">
        <v>1</v>
      </c>
      <c r="O4536" s="0" t="n">
        <v>33</v>
      </c>
      <c r="P4536" s="0" t="n">
        <v>350</v>
      </c>
      <c r="Q4536" s="0" t="n">
        <v>3.4</v>
      </c>
      <c r="R4536" s="0" t="str">
        <f aca="false">INDEX(Lookup!$B$4:$B$18,MATCH(C4536,Lookup!$A$4:$A$18,0))</f>
        <v>India</v>
      </c>
      <c r="S4536" s="20" t="n">
        <f aca="false">INDEX(Lookup!$D$4:$D$18,MATCH(C4536,Lookup!$A$4:$A$18,0))</f>
        <v>0.012</v>
      </c>
      <c r="T4536" s="21" t="n">
        <f aca="false">ROUND(P4536*S4536,2)</f>
        <v>4.2</v>
      </c>
      <c r="U4536" s="21" t="n">
        <f aca="false">IF(T4536&lt;=10,1,IF(T4536&lt;=20,2,IF(T4536&lt;=30,3,IF(T4536&lt;=40,4,IF(T4536&lt;=50,5,IF(T4536&lt;=100,6,IF(T4536&lt;=250,7,8)))))))</f>
        <v>1</v>
      </c>
      <c r="V4536" s="21" t="n">
        <f aca="false">IF(AND(OR(Dashboard!$T$3="All",R4536=Dashboard!$T$3),OR(Dashboard!$T$4="All",D4536=Dashboard!$T$4)),1,0)</f>
        <v>1</v>
      </c>
      <c r="W4536" s="21" t="n">
        <f aca="false">IF(V4536=1,T4536+ROW()/10000000,0)</f>
        <v>4.2004536</v>
      </c>
    </row>
    <row r="4537" customFormat="false" ht="15" hidden="false" customHeight="false" outlineLevel="0" collapsed="false">
      <c r="A4537" s="0" t="n">
        <v>18322591</v>
      </c>
      <c r="B4537" s="0" t="s">
        <v>10783</v>
      </c>
      <c r="C4537" s="0" t="n">
        <v>1</v>
      </c>
      <c r="D4537" s="0" t="s">
        <v>6924</v>
      </c>
      <c r="E4537" s="0" t="s">
        <v>10784</v>
      </c>
      <c r="F4537" s="0" t="s">
        <v>10778</v>
      </c>
      <c r="G4537" s="0" t="s">
        <v>10779</v>
      </c>
      <c r="H4537" s="0" t="s">
        <v>2293</v>
      </c>
      <c r="I4537" s="0" t="s">
        <v>2123</v>
      </c>
      <c r="J4537" s="0" t="s">
        <v>47</v>
      </c>
      <c r="K4537" s="0" t="s">
        <v>47</v>
      </c>
      <c r="L4537" s="0" t="s">
        <v>47</v>
      </c>
      <c r="M4537" s="0" t="s">
        <v>47</v>
      </c>
      <c r="N4537" s="0" t="n">
        <v>1</v>
      </c>
      <c r="O4537" s="0" t="n">
        <v>32</v>
      </c>
      <c r="P4537" s="0" t="n">
        <v>300</v>
      </c>
      <c r="Q4537" s="0" t="n">
        <v>3.4</v>
      </c>
      <c r="R4537" s="0" t="str">
        <f aca="false">INDEX(Lookup!$B$4:$B$18,MATCH(C4537,Lookup!$A$4:$A$18,0))</f>
        <v>India</v>
      </c>
      <c r="S4537" s="20" t="n">
        <f aca="false">INDEX(Lookup!$D$4:$D$18,MATCH(C4537,Lookup!$A$4:$A$18,0))</f>
        <v>0.012</v>
      </c>
      <c r="T4537" s="21" t="n">
        <f aca="false">ROUND(P4537*S4537,2)</f>
        <v>3.6</v>
      </c>
      <c r="U4537" s="21" t="n">
        <f aca="false">IF(T4537&lt;=10,1,IF(T4537&lt;=20,2,IF(T4537&lt;=30,3,IF(T4537&lt;=40,4,IF(T4537&lt;=50,5,IF(T4537&lt;=100,6,IF(T4537&lt;=250,7,8)))))))</f>
        <v>1</v>
      </c>
      <c r="V4537" s="21" t="n">
        <f aca="false">IF(AND(OR(Dashboard!$T$3="All",R4537=Dashboard!$T$3),OR(Dashboard!$T$4="All",D4537=Dashboard!$T$4)),1,0)</f>
        <v>1</v>
      </c>
      <c r="W4537" s="21" t="n">
        <f aca="false">IF(V4537=1,T4537+ROW()/10000000,0)</f>
        <v>3.6004537</v>
      </c>
    </row>
    <row r="4538" customFormat="false" ht="15" hidden="false" customHeight="false" outlineLevel="0" collapsed="false">
      <c r="A4538" s="0" t="n">
        <v>18486915</v>
      </c>
      <c r="B4538" s="0" t="s">
        <v>10785</v>
      </c>
      <c r="C4538" s="0" t="n">
        <v>1</v>
      </c>
      <c r="D4538" s="0" t="s">
        <v>6924</v>
      </c>
      <c r="E4538" s="0" t="s">
        <v>10786</v>
      </c>
      <c r="F4538" s="0" t="s">
        <v>10778</v>
      </c>
      <c r="G4538" s="0" t="s">
        <v>10779</v>
      </c>
      <c r="H4538" s="0" t="s">
        <v>10787</v>
      </c>
      <c r="I4538" s="0" t="s">
        <v>2123</v>
      </c>
      <c r="J4538" s="0" t="s">
        <v>47</v>
      </c>
      <c r="K4538" s="0" t="s">
        <v>47</v>
      </c>
      <c r="L4538" s="0" t="s">
        <v>47</v>
      </c>
      <c r="M4538" s="0" t="s">
        <v>47</v>
      </c>
      <c r="N4538" s="0" t="n">
        <v>1</v>
      </c>
      <c r="O4538" s="0" t="n">
        <v>11</v>
      </c>
      <c r="P4538" s="0" t="n">
        <v>200</v>
      </c>
      <c r="Q4538" s="0" t="n">
        <v>3.3</v>
      </c>
      <c r="R4538" s="0" t="str">
        <f aca="false">INDEX(Lookup!$B$4:$B$18,MATCH(C4538,Lookup!$A$4:$A$18,0))</f>
        <v>India</v>
      </c>
      <c r="S4538" s="20" t="n">
        <f aca="false">INDEX(Lookup!$D$4:$D$18,MATCH(C4538,Lookup!$A$4:$A$18,0))</f>
        <v>0.012</v>
      </c>
      <c r="T4538" s="21" t="n">
        <f aca="false">ROUND(P4538*S4538,2)</f>
        <v>2.4</v>
      </c>
      <c r="U4538" s="21" t="n">
        <f aca="false">IF(T4538&lt;=10,1,IF(T4538&lt;=20,2,IF(T4538&lt;=30,3,IF(T4538&lt;=40,4,IF(T4538&lt;=50,5,IF(T4538&lt;=100,6,IF(T4538&lt;=250,7,8)))))))</f>
        <v>1</v>
      </c>
      <c r="V4538" s="21" t="n">
        <f aca="false">IF(AND(OR(Dashboard!$T$3="All",R4538=Dashboard!$T$3),OR(Dashboard!$T$4="All",D4538=Dashboard!$T$4)),1,0)</f>
        <v>1</v>
      </c>
      <c r="W4538" s="21" t="n">
        <f aca="false">IF(V4538=1,T4538+ROW()/10000000,0)</f>
        <v>2.4004538</v>
      </c>
    </row>
    <row r="4539" customFormat="false" ht="15" hidden="false" customHeight="false" outlineLevel="0" collapsed="false">
      <c r="A4539" s="0" t="n">
        <v>302488</v>
      </c>
      <c r="B4539" s="0" t="s">
        <v>10788</v>
      </c>
      <c r="C4539" s="0" t="n">
        <v>1</v>
      </c>
      <c r="D4539" s="0" t="s">
        <v>6924</v>
      </c>
      <c r="E4539" s="0" t="s">
        <v>10789</v>
      </c>
      <c r="F4539" s="0" t="s">
        <v>10778</v>
      </c>
      <c r="G4539" s="0" t="s">
        <v>10779</v>
      </c>
      <c r="H4539" s="0" t="s">
        <v>2359</v>
      </c>
      <c r="I4539" s="0" t="s">
        <v>2123</v>
      </c>
      <c r="J4539" s="0" t="s">
        <v>47</v>
      </c>
      <c r="K4539" s="0" t="s">
        <v>47</v>
      </c>
      <c r="L4539" s="0" t="s">
        <v>47</v>
      </c>
      <c r="M4539" s="0" t="s">
        <v>47</v>
      </c>
      <c r="N4539" s="0" t="n">
        <v>2</v>
      </c>
      <c r="O4539" s="0" t="n">
        <v>87</v>
      </c>
      <c r="P4539" s="0" t="n">
        <v>550</v>
      </c>
      <c r="Q4539" s="0" t="n">
        <v>3.3</v>
      </c>
      <c r="R4539" s="0" t="str">
        <f aca="false">INDEX(Lookup!$B$4:$B$18,MATCH(C4539,Lookup!$A$4:$A$18,0))</f>
        <v>India</v>
      </c>
      <c r="S4539" s="20" t="n">
        <f aca="false">INDEX(Lookup!$D$4:$D$18,MATCH(C4539,Lookup!$A$4:$A$18,0))</f>
        <v>0.012</v>
      </c>
      <c r="T4539" s="21" t="n">
        <f aca="false">ROUND(P4539*S4539,2)</f>
        <v>6.6</v>
      </c>
      <c r="U4539" s="21" t="n">
        <f aca="false">IF(T4539&lt;=10,1,IF(T4539&lt;=20,2,IF(T4539&lt;=30,3,IF(T4539&lt;=40,4,IF(T4539&lt;=50,5,IF(T4539&lt;=100,6,IF(T4539&lt;=250,7,8)))))))</f>
        <v>1</v>
      </c>
      <c r="V4539" s="21" t="n">
        <f aca="false">IF(AND(OR(Dashboard!$T$3="All",R4539=Dashboard!$T$3),OR(Dashboard!$T$4="All",D4539=Dashboard!$T$4)),1,0)</f>
        <v>1</v>
      </c>
      <c r="W4539" s="21" t="n">
        <f aca="false">IF(V4539=1,T4539+ROW()/10000000,0)</f>
        <v>6.6004539</v>
      </c>
    </row>
    <row r="4540" customFormat="false" ht="15" hidden="false" customHeight="false" outlineLevel="0" collapsed="false">
      <c r="A4540" s="0" t="n">
        <v>3173</v>
      </c>
      <c r="B4540" s="0" t="s">
        <v>2177</v>
      </c>
      <c r="C4540" s="0" t="n">
        <v>1</v>
      </c>
      <c r="D4540" s="0" t="s">
        <v>6924</v>
      </c>
      <c r="E4540" s="0" t="s">
        <v>10790</v>
      </c>
      <c r="F4540" s="0" t="s">
        <v>10778</v>
      </c>
      <c r="G4540" s="0" t="s">
        <v>10779</v>
      </c>
      <c r="H4540" s="0" t="s">
        <v>2122</v>
      </c>
      <c r="I4540" s="0" t="s">
        <v>2123</v>
      </c>
      <c r="J4540" s="0" t="s">
        <v>46</v>
      </c>
      <c r="K4540" s="0" t="s">
        <v>46</v>
      </c>
      <c r="L4540" s="0" t="s">
        <v>47</v>
      </c>
      <c r="M4540" s="0" t="s">
        <v>47</v>
      </c>
      <c r="N4540" s="0" t="n">
        <v>2</v>
      </c>
      <c r="O4540" s="0" t="n">
        <v>192</v>
      </c>
      <c r="P4540" s="0" t="n">
        <v>850</v>
      </c>
      <c r="Q4540" s="0" t="n">
        <v>2.6</v>
      </c>
      <c r="R4540" s="0" t="str">
        <f aca="false">INDEX(Lookup!$B$4:$B$18,MATCH(C4540,Lookup!$A$4:$A$18,0))</f>
        <v>India</v>
      </c>
      <c r="S4540" s="20" t="n">
        <f aca="false">INDEX(Lookup!$D$4:$D$18,MATCH(C4540,Lookup!$A$4:$A$18,0))</f>
        <v>0.012</v>
      </c>
      <c r="T4540" s="21" t="n">
        <f aca="false">ROUND(P4540*S4540,2)</f>
        <v>10.2</v>
      </c>
      <c r="U4540" s="21" t="n">
        <f aca="false">IF(T4540&lt;=10,1,IF(T4540&lt;=20,2,IF(T4540&lt;=30,3,IF(T4540&lt;=40,4,IF(T4540&lt;=50,5,IF(T4540&lt;=100,6,IF(T4540&lt;=250,7,8)))))))</f>
        <v>2</v>
      </c>
      <c r="V4540" s="21" t="n">
        <f aca="false">IF(AND(OR(Dashboard!$T$3="All",R4540=Dashboard!$T$3),OR(Dashboard!$T$4="All",D4540=Dashboard!$T$4)),1,0)</f>
        <v>1</v>
      </c>
      <c r="W4540" s="21" t="n">
        <f aca="false">IF(V4540=1,T4540+ROW()/10000000,0)</f>
        <v>10.200454</v>
      </c>
    </row>
    <row r="4541" customFormat="false" ht="15" hidden="false" customHeight="false" outlineLevel="0" collapsed="false">
      <c r="A4541" s="0" t="n">
        <v>313413</v>
      </c>
      <c r="B4541" s="0" t="s">
        <v>10791</v>
      </c>
      <c r="C4541" s="0" t="n">
        <v>1</v>
      </c>
      <c r="D4541" s="0" t="s">
        <v>6924</v>
      </c>
      <c r="E4541" s="0" t="s">
        <v>10792</v>
      </c>
      <c r="F4541" s="0" t="s">
        <v>10778</v>
      </c>
      <c r="G4541" s="0" t="s">
        <v>10779</v>
      </c>
      <c r="H4541" s="0" t="s">
        <v>2307</v>
      </c>
      <c r="I4541" s="0" t="s">
        <v>2123</v>
      </c>
      <c r="J4541" s="0" t="s">
        <v>46</v>
      </c>
      <c r="K4541" s="0" t="s">
        <v>47</v>
      </c>
      <c r="L4541" s="0" t="s">
        <v>47</v>
      </c>
      <c r="M4541" s="0" t="s">
        <v>47</v>
      </c>
      <c r="N4541" s="0" t="n">
        <v>3</v>
      </c>
      <c r="O4541" s="0" t="n">
        <v>232</v>
      </c>
      <c r="P4541" s="0" t="n">
        <v>1000</v>
      </c>
      <c r="Q4541" s="0" t="n">
        <v>3.4</v>
      </c>
      <c r="R4541" s="0" t="str">
        <f aca="false">INDEX(Lookup!$B$4:$B$18,MATCH(C4541,Lookup!$A$4:$A$18,0))</f>
        <v>India</v>
      </c>
      <c r="S4541" s="20" t="n">
        <f aca="false">INDEX(Lookup!$D$4:$D$18,MATCH(C4541,Lookup!$A$4:$A$18,0))</f>
        <v>0.012</v>
      </c>
      <c r="T4541" s="21" t="n">
        <f aca="false">ROUND(P4541*S4541,2)</f>
        <v>12</v>
      </c>
      <c r="U4541" s="21" t="n">
        <f aca="false">IF(T4541&lt;=10,1,IF(T4541&lt;=20,2,IF(T4541&lt;=30,3,IF(T4541&lt;=40,4,IF(T4541&lt;=50,5,IF(T4541&lt;=100,6,IF(T4541&lt;=250,7,8)))))))</f>
        <v>2</v>
      </c>
      <c r="V4541" s="21" t="n">
        <f aca="false">IF(AND(OR(Dashboard!$T$3="All",R4541=Dashboard!$T$3),OR(Dashboard!$T$4="All",D4541=Dashboard!$T$4)),1,0)</f>
        <v>1</v>
      </c>
      <c r="W4541" s="21" t="n">
        <f aca="false">IF(V4541=1,T4541+ROW()/10000000,0)</f>
        <v>12.0004541</v>
      </c>
    </row>
    <row r="4542" customFormat="false" ht="15" hidden="false" customHeight="false" outlineLevel="0" collapsed="false">
      <c r="A4542" s="0" t="n">
        <v>307818</v>
      </c>
      <c r="B4542" s="0" t="s">
        <v>10793</v>
      </c>
      <c r="C4542" s="0" t="n">
        <v>1</v>
      </c>
      <c r="D4542" s="0" t="s">
        <v>6924</v>
      </c>
      <c r="E4542" s="0" t="s">
        <v>10794</v>
      </c>
      <c r="F4542" s="0" t="s">
        <v>10778</v>
      </c>
      <c r="G4542" s="0" t="s">
        <v>10779</v>
      </c>
      <c r="H4542" s="0" t="s">
        <v>6521</v>
      </c>
      <c r="I4542" s="0" t="s">
        <v>2123</v>
      </c>
      <c r="J4542" s="0" t="s">
        <v>47</v>
      </c>
      <c r="K4542" s="0" t="s">
        <v>46</v>
      </c>
      <c r="L4542" s="0" t="s">
        <v>47</v>
      </c>
      <c r="M4542" s="0" t="s">
        <v>47</v>
      </c>
      <c r="N4542" s="0" t="n">
        <v>3</v>
      </c>
      <c r="O4542" s="0" t="n">
        <v>177</v>
      </c>
      <c r="P4542" s="0" t="n">
        <v>1300</v>
      </c>
      <c r="Q4542" s="0" t="n">
        <v>3.2</v>
      </c>
      <c r="R4542" s="0" t="str">
        <f aca="false">INDEX(Lookup!$B$4:$B$18,MATCH(C4542,Lookup!$A$4:$A$18,0))</f>
        <v>India</v>
      </c>
      <c r="S4542" s="20" t="n">
        <f aca="false">INDEX(Lookup!$D$4:$D$18,MATCH(C4542,Lookup!$A$4:$A$18,0))</f>
        <v>0.012</v>
      </c>
      <c r="T4542" s="21" t="n">
        <f aca="false">ROUND(P4542*S4542,2)</f>
        <v>15.6</v>
      </c>
      <c r="U4542" s="21" t="n">
        <f aca="false">IF(T4542&lt;=10,1,IF(T4542&lt;=20,2,IF(T4542&lt;=30,3,IF(T4542&lt;=40,4,IF(T4542&lt;=50,5,IF(T4542&lt;=100,6,IF(T4542&lt;=250,7,8)))))))</f>
        <v>2</v>
      </c>
      <c r="V4542" s="21" t="n">
        <f aca="false">IF(AND(OR(Dashboard!$T$3="All",R4542=Dashboard!$T$3),OR(Dashboard!$T$4="All",D4542=Dashboard!$T$4)),1,0)</f>
        <v>1</v>
      </c>
      <c r="W4542" s="21" t="n">
        <f aca="false">IF(V4542=1,T4542+ROW()/10000000,0)</f>
        <v>15.6004542</v>
      </c>
    </row>
    <row r="4543" customFormat="false" ht="15" hidden="false" customHeight="false" outlineLevel="0" collapsed="false">
      <c r="A4543" s="0" t="n">
        <v>310332</v>
      </c>
      <c r="B4543" s="0" t="s">
        <v>10795</v>
      </c>
      <c r="C4543" s="0" t="n">
        <v>1</v>
      </c>
      <c r="D4543" s="0" t="s">
        <v>6924</v>
      </c>
      <c r="E4543" s="0" t="s">
        <v>10796</v>
      </c>
      <c r="F4543" s="0" t="s">
        <v>10778</v>
      </c>
      <c r="G4543" s="0" t="s">
        <v>10779</v>
      </c>
      <c r="H4543" s="0" t="s">
        <v>9337</v>
      </c>
      <c r="I4543" s="0" t="s">
        <v>2123</v>
      </c>
      <c r="J4543" s="0" t="s">
        <v>46</v>
      </c>
      <c r="K4543" s="0" t="s">
        <v>47</v>
      </c>
      <c r="L4543" s="0" t="s">
        <v>47</v>
      </c>
      <c r="M4543" s="0" t="s">
        <v>47</v>
      </c>
      <c r="N4543" s="0" t="n">
        <v>3</v>
      </c>
      <c r="O4543" s="0" t="n">
        <v>286</v>
      </c>
      <c r="P4543" s="0" t="n">
        <v>1500</v>
      </c>
      <c r="Q4543" s="0" t="n">
        <v>3.2</v>
      </c>
      <c r="R4543" s="0" t="str">
        <f aca="false">INDEX(Lookup!$B$4:$B$18,MATCH(C4543,Lookup!$A$4:$A$18,0))</f>
        <v>India</v>
      </c>
      <c r="S4543" s="20" t="n">
        <f aca="false">INDEX(Lookup!$D$4:$D$18,MATCH(C4543,Lookup!$A$4:$A$18,0))</f>
        <v>0.012</v>
      </c>
      <c r="T4543" s="21" t="n">
        <f aca="false">ROUND(P4543*S4543,2)</f>
        <v>18</v>
      </c>
      <c r="U4543" s="21" t="n">
        <f aca="false">IF(T4543&lt;=10,1,IF(T4543&lt;=20,2,IF(T4543&lt;=30,3,IF(T4543&lt;=40,4,IF(T4543&lt;=50,5,IF(T4543&lt;=100,6,IF(T4543&lt;=250,7,8)))))))</f>
        <v>2</v>
      </c>
      <c r="V4543" s="21" t="n">
        <f aca="false">IF(AND(OR(Dashboard!$T$3="All",R4543=Dashboard!$T$3),OR(Dashboard!$T$4="All",D4543=Dashboard!$T$4)),1,0)</f>
        <v>1</v>
      </c>
      <c r="W4543" s="21" t="n">
        <f aca="false">IF(V4543=1,T4543+ROW()/10000000,0)</f>
        <v>18.0004543</v>
      </c>
    </row>
    <row r="4544" customFormat="false" ht="15" hidden="false" customHeight="false" outlineLevel="0" collapsed="false">
      <c r="A4544" s="0" t="n">
        <v>2295</v>
      </c>
      <c r="B4544" s="0" t="s">
        <v>10797</v>
      </c>
      <c r="C4544" s="0" t="n">
        <v>1</v>
      </c>
      <c r="D4544" s="0" t="s">
        <v>6924</v>
      </c>
      <c r="E4544" s="0" t="s">
        <v>10798</v>
      </c>
      <c r="F4544" s="0" t="s">
        <v>10778</v>
      </c>
      <c r="G4544" s="0" t="s">
        <v>10779</v>
      </c>
      <c r="H4544" s="0" t="s">
        <v>2359</v>
      </c>
      <c r="I4544" s="0" t="s">
        <v>2123</v>
      </c>
      <c r="J4544" s="0" t="s">
        <v>46</v>
      </c>
      <c r="K4544" s="0" t="s">
        <v>46</v>
      </c>
      <c r="L4544" s="0" t="s">
        <v>47</v>
      </c>
      <c r="M4544" s="0" t="s">
        <v>47</v>
      </c>
      <c r="N4544" s="0" t="n">
        <v>2</v>
      </c>
      <c r="O4544" s="0" t="n">
        <v>306</v>
      </c>
      <c r="P4544" s="0" t="n">
        <v>800</v>
      </c>
      <c r="Q4544" s="0" t="n">
        <v>3.6</v>
      </c>
      <c r="R4544" s="0" t="str">
        <f aca="false">INDEX(Lookup!$B$4:$B$18,MATCH(C4544,Lookup!$A$4:$A$18,0))</f>
        <v>India</v>
      </c>
      <c r="S4544" s="20" t="n">
        <f aca="false">INDEX(Lookup!$D$4:$D$18,MATCH(C4544,Lookup!$A$4:$A$18,0))</f>
        <v>0.012</v>
      </c>
      <c r="T4544" s="21" t="n">
        <f aca="false">ROUND(P4544*S4544,2)</f>
        <v>9.6</v>
      </c>
      <c r="U4544" s="21" t="n">
        <f aca="false">IF(T4544&lt;=10,1,IF(T4544&lt;=20,2,IF(T4544&lt;=30,3,IF(T4544&lt;=40,4,IF(T4544&lt;=50,5,IF(T4544&lt;=100,6,IF(T4544&lt;=250,7,8)))))))</f>
        <v>1</v>
      </c>
      <c r="V4544" s="21" t="n">
        <f aca="false">IF(AND(OR(Dashboard!$T$3="All",R4544=Dashboard!$T$3),OR(Dashboard!$T$4="All",D4544=Dashboard!$T$4)),1,0)</f>
        <v>1</v>
      </c>
      <c r="W4544" s="21" t="n">
        <f aca="false">IF(V4544=1,T4544+ROW()/10000000,0)</f>
        <v>9.6004544</v>
      </c>
    </row>
    <row r="4545" customFormat="false" ht="15" hidden="false" customHeight="false" outlineLevel="0" collapsed="false">
      <c r="A4545" s="0" t="n">
        <v>18361742</v>
      </c>
      <c r="B4545" s="0" t="s">
        <v>10799</v>
      </c>
      <c r="C4545" s="0" t="n">
        <v>1</v>
      </c>
      <c r="D4545" s="0" t="s">
        <v>6924</v>
      </c>
      <c r="E4545" s="0" t="s">
        <v>10800</v>
      </c>
      <c r="F4545" s="0" t="s">
        <v>10778</v>
      </c>
      <c r="G4545" s="0" t="s">
        <v>10779</v>
      </c>
      <c r="H4545" s="0" t="s">
        <v>10801</v>
      </c>
      <c r="I4545" s="0" t="s">
        <v>2123</v>
      </c>
      <c r="J4545" s="0" t="s">
        <v>47</v>
      </c>
      <c r="K4545" s="0" t="s">
        <v>46</v>
      </c>
      <c r="L4545" s="0" t="s">
        <v>47</v>
      </c>
      <c r="M4545" s="0" t="s">
        <v>47</v>
      </c>
      <c r="N4545" s="0" t="n">
        <v>3</v>
      </c>
      <c r="O4545" s="0" t="n">
        <v>63</v>
      </c>
      <c r="P4545" s="0" t="n">
        <v>1000</v>
      </c>
      <c r="Q4545" s="0" t="n">
        <v>3.5</v>
      </c>
      <c r="R4545" s="0" t="str">
        <f aca="false">INDEX(Lookup!$B$4:$B$18,MATCH(C4545,Lookup!$A$4:$A$18,0))</f>
        <v>India</v>
      </c>
      <c r="S4545" s="20" t="n">
        <f aca="false">INDEX(Lookup!$D$4:$D$18,MATCH(C4545,Lookup!$A$4:$A$18,0))</f>
        <v>0.012</v>
      </c>
      <c r="T4545" s="21" t="n">
        <f aca="false">ROUND(P4545*S4545,2)</f>
        <v>12</v>
      </c>
      <c r="U4545" s="21" t="n">
        <f aca="false">IF(T4545&lt;=10,1,IF(T4545&lt;=20,2,IF(T4545&lt;=30,3,IF(T4545&lt;=40,4,IF(T4545&lt;=50,5,IF(T4545&lt;=100,6,IF(T4545&lt;=250,7,8)))))))</f>
        <v>2</v>
      </c>
      <c r="V4545" s="21" t="n">
        <f aca="false">IF(AND(OR(Dashboard!$T$3="All",R4545=Dashboard!$T$3),OR(Dashboard!$T$4="All",D4545=Dashboard!$T$4)),1,0)</f>
        <v>1</v>
      </c>
      <c r="W4545" s="21" t="n">
        <f aca="false">IF(V4545=1,T4545+ROW()/10000000,0)</f>
        <v>12.0004545</v>
      </c>
    </row>
    <row r="4546" customFormat="false" ht="15" hidden="false" customHeight="false" outlineLevel="0" collapsed="false">
      <c r="A4546" s="0" t="n">
        <v>303578</v>
      </c>
      <c r="B4546" s="0" t="s">
        <v>8242</v>
      </c>
      <c r="C4546" s="0" t="n">
        <v>1</v>
      </c>
      <c r="D4546" s="0" t="s">
        <v>6924</v>
      </c>
      <c r="E4546" s="0" t="s">
        <v>10802</v>
      </c>
      <c r="F4546" s="0" t="s">
        <v>10778</v>
      </c>
      <c r="G4546" s="0" t="s">
        <v>10779</v>
      </c>
      <c r="H4546" s="0" t="s">
        <v>2128</v>
      </c>
      <c r="I4546" s="0" t="s">
        <v>2123</v>
      </c>
      <c r="J4546" s="0" t="s">
        <v>46</v>
      </c>
      <c r="K4546" s="0" t="s">
        <v>47</v>
      </c>
      <c r="L4546" s="0" t="s">
        <v>47</v>
      </c>
      <c r="M4546" s="0" t="s">
        <v>47</v>
      </c>
      <c r="N4546" s="0" t="n">
        <v>2</v>
      </c>
      <c r="O4546" s="0" t="n">
        <v>159</v>
      </c>
      <c r="P4546" s="0" t="n">
        <v>800</v>
      </c>
      <c r="Q4546" s="0" t="n">
        <v>3.5</v>
      </c>
      <c r="R4546" s="0" t="str">
        <f aca="false">INDEX(Lookup!$B$4:$B$18,MATCH(C4546,Lookup!$A$4:$A$18,0))</f>
        <v>India</v>
      </c>
      <c r="S4546" s="20" t="n">
        <f aca="false">INDEX(Lookup!$D$4:$D$18,MATCH(C4546,Lookup!$A$4:$A$18,0))</f>
        <v>0.012</v>
      </c>
      <c r="T4546" s="21" t="n">
        <f aca="false">ROUND(P4546*S4546,2)</f>
        <v>9.6</v>
      </c>
      <c r="U4546" s="21" t="n">
        <f aca="false">IF(T4546&lt;=10,1,IF(T4546&lt;=20,2,IF(T4546&lt;=30,3,IF(T4546&lt;=40,4,IF(T4546&lt;=50,5,IF(T4546&lt;=100,6,IF(T4546&lt;=250,7,8)))))))</f>
        <v>1</v>
      </c>
      <c r="V4546" s="21" t="n">
        <f aca="false">IF(AND(OR(Dashboard!$T$3="All",R4546=Dashboard!$T$3),OR(Dashboard!$T$4="All",D4546=Dashboard!$T$4)),1,0)</f>
        <v>1</v>
      </c>
      <c r="W4546" s="21" t="n">
        <f aca="false">IF(V4546=1,T4546+ROW()/10000000,0)</f>
        <v>9.6004546</v>
      </c>
    </row>
    <row r="4547" customFormat="false" ht="15" hidden="false" customHeight="false" outlineLevel="0" collapsed="false">
      <c r="A4547" s="0" t="n">
        <v>18429394</v>
      </c>
      <c r="B4547" s="0" t="s">
        <v>10803</v>
      </c>
      <c r="C4547" s="0" t="n">
        <v>1</v>
      </c>
      <c r="D4547" s="0" t="s">
        <v>6924</v>
      </c>
      <c r="E4547" s="0" t="s">
        <v>10804</v>
      </c>
      <c r="F4547" s="0" t="s">
        <v>10778</v>
      </c>
      <c r="G4547" s="0" t="s">
        <v>10779</v>
      </c>
      <c r="H4547" s="0" t="s">
        <v>2860</v>
      </c>
      <c r="I4547" s="0" t="s">
        <v>2123</v>
      </c>
      <c r="J4547" s="0" t="s">
        <v>46</v>
      </c>
      <c r="K4547" s="0" t="s">
        <v>47</v>
      </c>
      <c r="L4547" s="0" t="s">
        <v>47</v>
      </c>
      <c r="M4547" s="0" t="s">
        <v>47</v>
      </c>
      <c r="N4547" s="0" t="n">
        <v>2</v>
      </c>
      <c r="O4547" s="0" t="n">
        <v>28</v>
      </c>
      <c r="P4547" s="0" t="n">
        <v>800</v>
      </c>
      <c r="Q4547" s="0" t="n">
        <v>3.7</v>
      </c>
      <c r="R4547" s="0" t="str">
        <f aca="false">INDEX(Lookup!$B$4:$B$18,MATCH(C4547,Lookup!$A$4:$A$18,0))</f>
        <v>India</v>
      </c>
      <c r="S4547" s="20" t="n">
        <f aca="false">INDEX(Lookup!$D$4:$D$18,MATCH(C4547,Lookup!$A$4:$A$18,0))</f>
        <v>0.012</v>
      </c>
      <c r="T4547" s="21" t="n">
        <f aca="false">ROUND(P4547*S4547,2)</f>
        <v>9.6</v>
      </c>
      <c r="U4547" s="21" t="n">
        <f aca="false">IF(T4547&lt;=10,1,IF(T4547&lt;=20,2,IF(T4547&lt;=30,3,IF(T4547&lt;=40,4,IF(T4547&lt;=50,5,IF(T4547&lt;=100,6,IF(T4547&lt;=250,7,8)))))))</f>
        <v>1</v>
      </c>
      <c r="V4547" s="21" t="n">
        <f aca="false">IF(AND(OR(Dashboard!$T$3="All",R4547=Dashboard!$T$3),OR(Dashboard!$T$4="All",D4547=Dashboard!$T$4)),1,0)</f>
        <v>1</v>
      </c>
      <c r="W4547" s="21" t="n">
        <f aca="false">IF(V4547=1,T4547+ROW()/10000000,0)</f>
        <v>9.6004547</v>
      </c>
    </row>
    <row r="4548" customFormat="false" ht="15" hidden="false" customHeight="false" outlineLevel="0" collapsed="false">
      <c r="A4548" s="0" t="n">
        <v>6705</v>
      </c>
      <c r="B4548" s="0" t="s">
        <v>7292</v>
      </c>
      <c r="C4548" s="0" t="n">
        <v>1</v>
      </c>
      <c r="D4548" s="0" t="s">
        <v>6924</v>
      </c>
      <c r="E4548" s="0" t="s">
        <v>10805</v>
      </c>
      <c r="F4548" s="0" t="s">
        <v>10778</v>
      </c>
      <c r="G4548" s="0" t="s">
        <v>10779</v>
      </c>
      <c r="H4548" s="0" t="s">
        <v>4128</v>
      </c>
      <c r="I4548" s="0" t="s">
        <v>2123</v>
      </c>
      <c r="J4548" s="0" t="s">
        <v>47</v>
      </c>
      <c r="K4548" s="0" t="s">
        <v>47</v>
      </c>
      <c r="L4548" s="0" t="s">
        <v>47</v>
      </c>
      <c r="M4548" s="0" t="s">
        <v>47</v>
      </c>
      <c r="N4548" s="0" t="n">
        <v>1</v>
      </c>
      <c r="O4548" s="0" t="n">
        <v>40</v>
      </c>
      <c r="P4548" s="0" t="n">
        <v>400</v>
      </c>
      <c r="Q4548" s="0" t="n">
        <v>3.5</v>
      </c>
      <c r="R4548" s="0" t="str">
        <f aca="false">INDEX(Lookup!$B$4:$B$18,MATCH(C4548,Lookup!$A$4:$A$18,0))</f>
        <v>India</v>
      </c>
      <c r="S4548" s="20" t="n">
        <f aca="false">INDEX(Lookup!$D$4:$D$18,MATCH(C4548,Lookup!$A$4:$A$18,0))</f>
        <v>0.012</v>
      </c>
      <c r="T4548" s="21" t="n">
        <f aca="false">ROUND(P4548*S4548,2)</f>
        <v>4.8</v>
      </c>
      <c r="U4548" s="21" t="n">
        <f aca="false">IF(T4548&lt;=10,1,IF(T4548&lt;=20,2,IF(T4548&lt;=30,3,IF(T4548&lt;=40,4,IF(T4548&lt;=50,5,IF(T4548&lt;=100,6,IF(T4548&lt;=250,7,8)))))))</f>
        <v>1</v>
      </c>
      <c r="V4548" s="21" t="n">
        <f aca="false">IF(AND(OR(Dashboard!$T$3="All",R4548=Dashboard!$T$3),OR(Dashboard!$T$4="All",D4548=Dashboard!$T$4)),1,0)</f>
        <v>1</v>
      </c>
      <c r="W4548" s="21" t="n">
        <f aca="false">IF(V4548=1,T4548+ROW()/10000000,0)</f>
        <v>4.8004548</v>
      </c>
    </row>
    <row r="4549" customFormat="false" ht="15" hidden="false" customHeight="false" outlineLevel="0" collapsed="false">
      <c r="A4549" s="0" t="n">
        <v>18250020</v>
      </c>
      <c r="B4549" s="0" t="s">
        <v>10806</v>
      </c>
      <c r="C4549" s="0" t="n">
        <v>1</v>
      </c>
      <c r="D4549" s="0" t="s">
        <v>6924</v>
      </c>
      <c r="E4549" s="0" t="s">
        <v>10807</v>
      </c>
      <c r="F4549" s="0" t="s">
        <v>10778</v>
      </c>
      <c r="G4549" s="0" t="s">
        <v>10779</v>
      </c>
      <c r="H4549" s="0" t="s">
        <v>10808</v>
      </c>
      <c r="I4549" s="0" t="s">
        <v>2123</v>
      </c>
      <c r="J4549" s="0" t="s">
        <v>46</v>
      </c>
      <c r="K4549" s="0" t="s">
        <v>46</v>
      </c>
      <c r="L4549" s="0" t="s">
        <v>47</v>
      </c>
      <c r="M4549" s="0" t="s">
        <v>47</v>
      </c>
      <c r="N4549" s="0" t="n">
        <v>3</v>
      </c>
      <c r="O4549" s="0" t="n">
        <v>213</v>
      </c>
      <c r="P4549" s="0" t="n">
        <v>1600</v>
      </c>
      <c r="Q4549" s="0" t="n">
        <v>3.7</v>
      </c>
      <c r="R4549" s="0" t="str">
        <f aca="false">INDEX(Lookup!$B$4:$B$18,MATCH(C4549,Lookup!$A$4:$A$18,0))</f>
        <v>India</v>
      </c>
      <c r="S4549" s="20" t="n">
        <f aca="false">INDEX(Lookup!$D$4:$D$18,MATCH(C4549,Lookup!$A$4:$A$18,0))</f>
        <v>0.012</v>
      </c>
      <c r="T4549" s="21" t="n">
        <f aca="false">ROUND(P4549*S4549,2)</f>
        <v>19.2</v>
      </c>
      <c r="U4549" s="21" t="n">
        <f aca="false">IF(T4549&lt;=10,1,IF(T4549&lt;=20,2,IF(T4549&lt;=30,3,IF(T4549&lt;=40,4,IF(T4549&lt;=50,5,IF(T4549&lt;=100,6,IF(T4549&lt;=250,7,8)))))))</f>
        <v>2</v>
      </c>
      <c r="V4549" s="21" t="n">
        <f aca="false">IF(AND(OR(Dashboard!$T$3="All",R4549=Dashboard!$T$3),OR(Dashboard!$T$4="All",D4549=Dashboard!$T$4)),1,0)</f>
        <v>1</v>
      </c>
      <c r="W4549" s="21" t="n">
        <f aca="false">IF(V4549=1,T4549+ROW()/10000000,0)</f>
        <v>19.2004549</v>
      </c>
    </row>
    <row r="4550" customFormat="false" ht="15" hidden="false" customHeight="false" outlineLevel="0" collapsed="false">
      <c r="A4550" s="0" t="n">
        <v>18235498</v>
      </c>
      <c r="B4550" s="0" t="s">
        <v>10809</v>
      </c>
      <c r="C4550" s="0" t="n">
        <v>1</v>
      </c>
      <c r="D4550" s="0" t="s">
        <v>6924</v>
      </c>
      <c r="E4550" s="0" t="s">
        <v>10810</v>
      </c>
      <c r="F4550" s="0" t="s">
        <v>10778</v>
      </c>
      <c r="G4550" s="0" t="s">
        <v>10779</v>
      </c>
      <c r="H4550" s="0" t="s">
        <v>2359</v>
      </c>
      <c r="I4550" s="0" t="s">
        <v>2123</v>
      </c>
      <c r="J4550" s="0" t="s">
        <v>46</v>
      </c>
      <c r="K4550" s="0" t="s">
        <v>46</v>
      </c>
      <c r="L4550" s="0" t="s">
        <v>47</v>
      </c>
      <c r="M4550" s="0" t="s">
        <v>47</v>
      </c>
      <c r="N4550" s="0" t="n">
        <v>3</v>
      </c>
      <c r="O4550" s="0" t="n">
        <v>160</v>
      </c>
      <c r="P4550" s="0" t="n">
        <v>1150</v>
      </c>
      <c r="Q4550" s="0" t="n">
        <v>3.7</v>
      </c>
      <c r="R4550" s="0" t="str">
        <f aca="false">INDEX(Lookup!$B$4:$B$18,MATCH(C4550,Lookup!$A$4:$A$18,0))</f>
        <v>India</v>
      </c>
      <c r="S4550" s="20" t="n">
        <f aca="false">INDEX(Lookup!$D$4:$D$18,MATCH(C4550,Lookup!$A$4:$A$18,0))</f>
        <v>0.012</v>
      </c>
      <c r="T4550" s="21" t="n">
        <f aca="false">ROUND(P4550*S4550,2)</f>
        <v>13.8</v>
      </c>
      <c r="U4550" s="21" t="n">
        <f aca="false">IF(T4550&lt;=10,1,IF(T4550&lt;=20,2,IF(T4550&lt;=30,3,IF(T4550&lt;=40,4,IF(T4550&lt;=50,5,IF(T4550&lt;=100,6,IF(T4550&lt;=250,7,8)))))))</f>
        <v>2</v>
      </c>
      <c r="V4550" s="21" t="n">
        <f aca="false">IF(AND(OR(Dashboard!$T$3="All",R4550=Dashboard!$T$3),OR(Dashboard!$T$4="All",D4550=Dashboard!$T$4)),1,0)</f>
        <v>1</v>
      </c>
      <c r="W4550" s="21" t="n">
        <f aca="false">IF(V4550=1,T4550+ROW()/10000000,0)</f>
        <v>13.800455</v>
      </c>
    </row>
    <row r="4551" customFormat="false" ht="15" hidden="false" customHeight="false" outlineLevel="0" collapsed="false">
      <c r="A4551" s="0" t="n">
        <v>300910</v>
      </c>
      <c r="B4551" s="0" t="s">
        <v>10811</v>
      </c>
      <c r="C4551" s="0" t="n">
        <v>1</v>
      </c>
      <c r="D4551" s="0" t="s">
        <v>6924</v>
      </c>
      <c r="E4551" s="0" t="s">
        <v>10812</v>
      </c>
      <c r="F4551" s="0" t="s">
        <v>10778</v>
      </c>
      <c r="G4551" s="0" t="s">
        <v>10779</v>
      </c>
      <c r="H4551" s="0" t="s">
        <v>4594</v>
      </c>
      <c r="I4551" s="0" t="s">
        <v>2123</v>
      </c>
      <c r="J4551" s="0" t="s">
        <v>47</v>
      </c>
      <c r="K4551" s="0" t="s">
        <v>47</v>
      </c>
      <c r="L4551" s="0" t="s">
        <v>47</v>
      </c>
      <c r="M4551" s="0" t="s">
        <v>47</v>
      </c>
      <c r="N4551" s="0" t="n">
        <v>1</v>
      </c>
      <c r="O4551" s="0" t="n">
        <v>300</v>
      </c>
      <c r="P4551" s="0" t="n">
        <v>250</v>
      </c>
      <c r="Q4551" s="0" t="n">
        <v>3.8</v>
      </c>
      <c r="R4551" s="0" t="str">
        <f aca="false">INDEX(Lookup!$B$4:$B$18,MATCH(C4551,Lookup!$A$4:$A$18,0))</f>
        <v>India</v>
      </c>
      <c r="S4551" s="20" t="n">
        <f aca="false">INDEX(Lookup!$D$4:$D$18,MATCH(C4551,Lookup!$A$4:$A$18,0))</f>
        <v>0.012</v>
      </c>
      <c r="T4551" s="21" t="n">
        <f aca="false">ROUND(P4551*S4551,2)</f>
        <v>3</v>
      </c>
      <c r="U4551" s="21" t="n">
        <f aca="false">IF(T4551&lt;=10,1,IF(T4551&lt;=20,2,IF(T4551&lt;=30,3,IF(T4551&lt;=40,4,IF(T4551&lt;=50,5,IF(T4551&lt;=100,6,IF(T4551&lt;=250,7,8)))))))</f>
        <v>1</v>
      </c>
      <c r="V4551" s="21" t="n">
        <f aca="false">IF(AND(OR(Dashboard!$T$3="All",R4551=Dashboard!$T$3),OR(Dashboard!$T$4="All",D4551=Dashboard!$T$4)),1,0)</f>
        <v>1</v>
      </c>
      <c r="W4551" s="21" t="n">
        <f aca="false">IF(V4551=1,T4551+ROW()/10000000,0)</f>
        <v>3.0004551</v>
      </c>
    </row>
    <row r="4552" customFormat="false" ht="15" hidden="false" customHeight="false" outlineLevel="0" collapsed="false">
      <c r="A4552" s="0" t="n">
        <v>18317477</v>
      </c>
      <c r="B4552" s="0" t="s">
        <v>10065</v>
      </c>
      <c r="C4552" s="0" t="n">
        <v>1</v>
      </c>
      <c r="D4552" s="0" t="s">
        <v>6924</v>
      </c>
      <c r="E4552" s="0" t="s">
        <v>10813</v>
      </c>
      <c r="F4552" s="0" t="s">
        <v>10778</v>
      </c>
      <c r="G4552" s="0" t="s">
        <v>10779</v>
      </c>
      <c r="H4552" s="0" t="s">
        <v>2158</v>
      </c>
      <c r="I4552" s="0" t="s">
        <v>2123</v>
      </c>
      <c r="J4552" s="0" t="s">
        <v>47</v>
      </c>
      <c r="K4552" s="0" t="s">
        <v>47</v>
      </c>
      <c r="L4552" s="0" t="s">
        <v>47</v>
      </c>
      <c r="M4552" s="0" t="s">
        <v>47</v>
      </c>
      <c r="N4552" s="0" t="n">
        <v>3</v>
      </c>
      <c r="O4552" s="0" t="n">
        <v>248</v>
      </c>
      <c r="P4552" s="0" t="n">
        <v>1300</v>
      </c>
      <c r="Q4552" s="0" t="n">
        <v>3.8</v>
      </c>
      <c r="R4552" s="0" t="str">
        <f aca="false">INDEX(Lookup!$B$4:$B$18,MATCH(C4552,Lookup!$A$4:$A$18,0))</f>
        <v>India</v>
      </c>
      <c r="S4552" s="20" t="n">
        <f aca="false">INDEX(Lookup!$D$4:$D$18,MATCH(C4552,Lookup!$A$4:$A$18,0))</f>
        <v>0.012</v>
      </c>
      <c r="T4552" s="21" t="n">
        <f aca="false">ROUND(P4552*S4552,2)</f>
        <v>15.6</v>
      </c>
      <c r="U4552" s="21" t="n">
        <f aca="false">IF(T4552&lt;=10,1,IF(T4552&lt;=20,2,IF(T4552&lt;=30,3,IF(T4552&lt;=40,4,IF(T4552&lt;=50,5,IF(T4552&lt;=100,6,IF(T4552&lt;=250,7,8)))))))</f>
        <v>2</v>
      </c>
      <c r="V4552" s="21" t="n">
        <f aca="false">IF(AND(OR(Dashboard!$T$3="All",R4552=Dashboard!$T$3),OR(Dashboard!$T$4="All",D4552=Dashboard!$T$4)),1,0)</f>
        <v>1</v>
      </c>
      <c r="W4552" s="21" t="n">
        <f aca="false">IF(V4552=1,T4552+ROW()/10000000,0)</f>
        <v>15.6004552</v>
      </c>
    </row>
    <row r="4553" customFormat="false" ht="15" hidden="false" customHeight="false" outlineLevel="0" collapsed="false">
      <c r="A4553" s="0" t="n">
        <v>308638</v>
      </c>
      <c r="B4553" s="0" t="s">
        <v>10814</v>
      </c>
      <c r="C4553" s="0" t="n">
        <v>1</v>
      </c>
      <c r="D4553" s="0" t="s">
        <v>6924</v>
      </c>
      <c r="E4553" s="0" t="s">
        <v>10815</v>
      </c>
      <c r="F4553" s="0" t="s">
        <v>10778</v>
      </c>
      <c r="G4553" s="0" t="s">
        <v>10779</v>
      </c>
      <c r="H4553" s="0" t="s">
        <v>402</v>
      </c>
      <c r="I4553" s="0" t="s">
        <v>2123</v>
      </c>
      <c r="J4553" s="0" t="s">
        <v>47</v>
      </c>
      <c r="K4553" s="0" t="s">
        <v>47</v>
      </c>
      <c r="L4553" s="0" t="s">
        <v>47</v>
      </c>
      <c r="M4553" s="0" t="s">
        <v>47</v>
      </c>
      <c r="N4553" s="0" t="n">
        <v>1</v>
      </c>
      <c r="O4553" s="0" t="n">
        <v>109</v>
      </c>
      <c r="P4553" s="0" t="n">
        <v>250</v>
      </c>
      <c r="Q4553" s="0" t="n">
        <v>3.6</v>
      </c>
      <c r="R4553" s="0" t="str">
        <f aca="false">INDEX(Lookup!$B$4:$B$18,MATCH(C4553,Lookup!$A$4:$A$18,0))</f>
        <v>India</v>
      </c>
      <c r="S4553" s="20" t="n">
        <f aca="false">INDEX(Lookup!$D$4:$D$18,MATCH(C4553,Lookup!$A$4:$A$18,0))</f>
        <v>0.012</v>
      </c>
      <c r="T4553" s="21" t="n">
        <f aca="false">ROUND(P4553*S4553,2)</f>
        <v>3</v>
      </c>
      <c r="U4553" s="21" t="n">
        <f aca="false">IF(T4553&lt;=10,1,IF(T4553&lt;=20,2,IF(T4553&lt;=30,3,IF(T4553&lt;=40,4,IF(T4553&lt;=50,5,IF(T4553&lt;=100,6,IF(T4553&lt;=250,7,8)))))))</f>
        <v>1</v>
      </c>
      <c r="V4553" s="21" t="n">
        <f aca="false">IF(AND(OR(Dashboard!$T$3="All",R4553=Dashboard!$T$3),OR(Dashboard!$T$4="All",D4553=Dashboard!$T$4)),1,0)</f>
        <v>1</v>
      </c>
      <c r="W4553" s="21" t="n">
        <f aca="false">IF(V4553=1,T4553+ROW()/10000000,0)</f>
        <v>3.0004553</v>
      </c>
    </row>
    <row r="4554" customFormat="false" ht="15" hidden="false" customHeight="false" outlineLevel="0" collapsed="false">
      <c r="A4554" s="0" t="n">
        <v>1270</v>
      </c>
      <c r="B4554" s="0" t="s">
        <v>8615</v>
      </c>
      <c r="C4554" s="0" t="n">
        <v>1</v>
      </c>
      <c r="D4554" s="0" t="s">
        <v>6924</v>
      </c>
      <c r="E4554" s="0" t="s">
        <v>10816</v>
      </c>
      <c r="F4554" s="0" t="s">
        <v>10778</v>
      </c>
      <c r="G4554" s="0" t="s">
        <v>10779</v>
      </c>
      <c r="H4554" s="0" t="s">
        <v>2288</v>
      </c>
      <c r="I4554" s="0" t="s">
        <v>2123</v>
      </c>
      <c r="J4554" s="0" t="s">
        <v>46</v>
      </c>
      <c r="K4554" s="0" t="s">
        <v>47</v>
      </c>
      <c r="L4554" s="0" t="s">
        <v>47</v>
      </c>
      <c r="M4554" s="0" t="s">
        <v>47</v>
      </c>
      <c r="N4554" s="0" t="n">
        <v>2</v>
      </c>
      <c r="O4554" s="0" t="n">
        <v>132</v>
      </c>
      <c r="P4554" s="0" t="n">
        <v>750</v>
      </c>
      <c r="Q4554" s="0" t="n">
        <v>3.5</v>
      </c>
      <c r="R4554" s="0" t="str">
        <f aca="false">INDEX(Lookup!$B$4:$B$18,MATCH(C4554,Lookup!$A$4:$A$18,0))</f>
        <v>India</v>
      </c>
      <c r="S4554" s="20" t="n">
        <f aca="false">INDEX(Lookup!$D$4:$D$18,MATCH(C4554,Lookup!$A$4:$A$18,0))</f>
        <v>0.012</v>
      </c>
      <c r="T4554" s="21" t="n">
        <f aca="false">ROUND(P4554*S4554,2)</f>
        <v>9</v>
      </c>
      <c r="U4554" s="21" t="n">
        <f aca="false">IF(T4554&lt;=10,1,IF(T4554&lt;=20,2,IF(T4554&lt;=30,3,IF(T4554&lt;=40,4,IF(T4554&lt;=50,5,IF(T4554&lt;=100,6,IF(T4554&lt;=250,7,8)))))))</f>
        <v>1</v>
      </c>
      <c r="V4554" s="21" t="n">
        <f aca="false">IF(AND(OR(Dashboard!$T$3="All",R4554=Dashboard!$T$3),OR(Dashboard!$T$4="All",D4554=Dashboard!$T$4)),1,0)</f>
        <v>1</v>
      </c>
      <c r="W4554" s="21" t="n">
        <f aca="false">IF(V4554=1,T4554+ROW()/10000000,0)</f>
        <v>9.0004554</v>
      </c>
    </row>
    <row r="4555" customFormat="false" ht="15" hidden="false" customHeight="false" outlineLevel="0" collapsed="false">
      <c r="A4555" s="0" t="n">
        <v>18268715</v>
      </c>
      <c r="B4555" s="0" t="s">
        <v>10817</v>
      </c>
      <c r="C4555" s="0" t="n">
        <v>1</v>
      </c>
      <c r="D4555" s="0" t="s">
        <v>6924</v>
      </c>
      <c r="E4555" s="0" t="s">
        <v>10818</v>
      </c>
      <c r="F4555" s="0" t="s">
        <v>10778</v>
      </c>
      <c r="G4555" s="0" t="s">
        <v>10779</v>
      </c>
      <c r="H4555" s="0" t="s">
        <v>10819</v>
      </c>
      <c r="I4555" s="0" t="s">
        <v>2123</v>
      </c>
      <c r="J4555" s="0" t="s">
        <v>47</v>
      </c>
      <c r="K4555" s="0" t="s">
        <v>47</v>
      </c>
      <c r="L4555" s="0" t="s">
        <v>47</v>
      </c>
      <c r="M4555" s="0" t="s">
        <v>47</v>
      </c>
      <c r="N4555" s="0" t="n">
        <v>1</v>
      </c>
      <c r="O4555" s="0" t="n">
        <v>95</v>
      </c>
      <c r="P4555" s="0" t="n">
        <v>250</v>
      </c>
      <c r="Q4555" s="0" t="n">
        <v>4</v>
      </c>
      <c r="R4555" s="0" t="str">
        <f aca="false">INDEX(Lookup!$B$4:$B$18,MATCH(C4555,Lookup!$A$4:$A$18,0))</f>
        <v>India</v>
      </c>
      <c r="S4555" s="20" t="n">
        <f aca="false">INDEX(Lookup!$D$4:$D$18,MATCH(C4555,Lookup!$A$4:$A$18,0))</f>
        <v>0.012</v>
      </c>
      <c r="T4555" s="21" t="n">
        <f aca="false">ROUND(P4555*S4555,2)</f>
        <v>3</v>
      </c>
      <c r="U4555" s="21" t="n">
        <f aca="false">IF(T4555&lt;=10,1,IF(T4555&lt;=20,2,IF(T4555&lt;=30,3,IF(T4555&lt;=40,4,IF(T4555&lt;=50,5,IF(T4555&lt;=100,6,IF(T4555&lt;=250,7,8)))))))</f>
        <v>1</v>
      </c>
      <c r="V4555" s="21" t="n">
        <f aca="false">IF(AND(OR(Dashboard!$T$3="All",R4555=Dashboard!$T$3),OR(Dashboard!$T$4="All",D4555=Dashboard!$T$4)),1,0)</f>
        <v>1</v>
      </c>
      <c r="W4555" s="21" t="n">
        <f aca="false">IF(V4555=1,T4555+ROW()/10000000,0)</f>
        <v>3.0004555</v>
      </c>
    </row>
    <row r="4556" customFormat="false" ht="15" hidden="false" customHeight="false" outlineLevel="0" collapsed="false">
      <c r="A4556" s="0" t="n">
        <v>312518</v>
      </c>
      <c r="B4556" s="0" t="s">
        <v>10820</v>
      </c>
      <c r="C4556" s="0" t="n">
        <v>1</v>
      </c>
      <c r="D4556" s="0" t="s">
        <v>6924</v>
      </c>
      <c r="E4556" s="0" t="s">
        <v>10821</v>
      </c>
      <c r="F4556" s="0" t="s">
        <v>10778</v>
      </c>
      <c r="G4556" s="0" t="s">
        <v>10779</v>
      </c>
      <c r="H4556" s="0" t="s">
        <v>3015</v>
      </c>
      <c r="I4556" s="0" t="s">
        <v>2123</v>
      </c>
      <c r="J4556" s="0" t="s">
        <v>47</v>
      </c>
      <c r="K4556" s="0" t="s">
        <v>46</v>
      </c>
      <c r="L4556" s="0" t="s">
        <v>47</v>
      </c>
      <c r="M4556" s="0" t="s">
        <v>47</v>
      </c>
      <c r="N4556" s="0" t="n">
        <v>1</v>
      </c>
      <c r="O4556" s="0" t="n">
        <v>292</v>
      </c>
      <c r="P4556" s="0" t="n">
        <v>300</v>
      </c>
      <c r="Q4556" s="0" t="n">
        <v>4</v>
      </c>
      <c r="R4556" s="0" t="str">
        <f aca="false">INDEX(Lookup!$B$4:$B$18,MATCH(C4556,Lookup!$A$4:$A$18,0))</f>
        <v>India</v>
      </c>
      <c r="S4556" s="20" t="n">
        <f aca="false">INDEX(Lookup!$D$4:$D$18,MATCH(C4556,Lookup!$A$4:$A$18,0))</f>
        <v>0.012</v>
      </c>
      <c r="T4556" s="21" t="n">
        <f aca="false">ROUND(P4556*S4556,2)</f>
        <v>3.6</v>
      </c>
      <c r="U4556" s="21" t="n">
        <f aca="false">IF(T4556&lt;=10,1,IF(T4556&lt;=20,2,IF(T4556&lt;=30,3,IF(T4556&lt;=40,4,IF(T4556&lt;=50,5,IF(T4556&lt;=100,6,IF(T4556&lt;=250,7,8)))))))</f>
        <v>1</v>
      </c>
      <c r="V4556" s="21" t="n">
        <f aca="false">IF(AND(OR(Dashboard!$T$3="All",R4556=Dashboard!$T$3),OR(Dashboard!$T$4="All",D4556=Dashboard!$T$4)),1,0)</f>
        <v>1</v>
      </c>
      <c r="W4556" s="21" t="n">
        <f aca="false">IF(V4556=1,T4556+ROW()/10000000,0)</f>
        <v>3.6004556</v>
      </c>
    </row>
    <row r="4557" customFormat="false" ht="15" hidden="false" customHeight="false" outlineLevel="0" collapsed="false">
      <c r="A4557" s="0" t="n">
        <v>304028</v>
      </c>
      <c r="B4557" s="0" t="s">
        <v>9367</v>
      </c>
      <c r="C4557" s="0" t="n">
        <v>1</v>
      </c>
      <c r="D4557" s="0" t="s">
        <v>6924</v>
      </c>
      <c r="E4557" s="0" t="s">
        <v>10822</v>
      </c>
      <c r="F4557" s="0" t="s">
        <v>10823</v>
      </c>
      <c r="G4557" s="0" t="s">
        <v>10824</v>
      </c>
      <c r="H4557" s="0" t="s">
        <v>10825</v>
      </c>
      <c r="I4557" s="0" t="s">
        <v>2123</v>
      </c>
      <c r="J4557" s="0" t="s">
        <v>47</v>
      </c>
      <c r="K4557" s="0" t="s">
        <v>47</v>
      </c>
      <c r="L4557" s="0" t="s">
        <v>47</v>
      </c>
      <c r="M4557" s="0" t="s">
        <v>47</v>
      </c>
      <c r="N4557" s="0" t="n">
        <v>2</v>
      </c>
      <c r="O4557" s="0" t="n">
        <v>39</v>
      </c>
      <c r="P4557" s="0" t="n">
        <v>500</v>
      </c>
      <c r="Q4557" s="0" t="n">
        <v>2.8</v>
      </c>
      <c r="R4557" s="0" t="str">
        <f aca="false">INDEX(Lookup!$B$4:$B$18,MATCH(C4557,Lookup!$A$4:$A$18,0))</f>
        <v>India</v>
      </c>
      <c r="S4557" s="20" t="n">
        <f aca="false">INDEX(Lookup!$D$4:$D$18,MATCH(C4557,Lookup!$A$4:$A$18,0))</f>
        <v>0.012</v>
      </c>
      <c r="T4557" s="21" t="n">
        <f aca="false">ROUND(P4557*S4557,2)</f>
        <v>6</v>
      </c>
      <c r="U4557" s="21" t="n">
        <f aca="false">IF(T4557&lt;=10,1,IF(T4557&lt;=20,2,IF(T4557&lt;=30,3,IF(T4557&lt;=40,4,IF(T4557&lt;=50,5,IF(T4557&lt;=100,6,IF(T4557&lt;=250,7,8)))))))</f>
        <v>1</v>
      </c>
      <c r="V4557" s="21" t="n">
        <f aca="false">IF(AND(OR(Dashboard!$T$3="All",R4557=Dashboard!$T$3),OR(Dashboard!$T$4="All",D4557=Dashboard!$T$4)),1,0)</f>
        <v>1</v>
      </c>
      <c r="W4557" s="21" t="n">
        <f aca="false">IF(V4557=1,T4557+ROW()/10000000,0)</f>
        <v>6.0004557</v>
      </c>
    </row>
    <row r="4558" customFormat="false" ht="15" hidden="false" customHeight="false" outlineLevel="0" collapsed="false">
      <c r="A4558" s="0" t="n">
        <v>7422</v>
      </c>
      <c r="B4558" s="0" t="s">
        <v>10826</v>
      </c>
      <c r="C4558" s="0" t="n">
        <v>1</v>
      </c>
      <c r="D4558" s="0" t="s">
        <v>6924</v>
      </c>
      <c r="E4558" s="0" t="s">
        <v>10827</v>
      </c>
      <c r="F4558" s="0" t="s">
        <v>10823</v>
      </c>
      <c r="G4558" s="0" t="s">
        <v>10824</v>
      </c>
      <c r="H4558" s="0" t="s">
        <v>4091</v>
      </c>
      <c r="I4558" s="0" t="s">
        <v>2123</v>
      </c>
      <c r="J4558" s="0" t="s">
        <v>47</v>
      </c>
      <c r="K4558" s="0" t="s">
        <v>47</v>
      </c>
      <c r="L4558" s="0" t="s">
        <v>47</v>
      </c>
      <c r="M4558" s="0" t="s">
        <v>47</v>
      </c>
      <c r="N4558" s="0" t="n">
        <v>1</v>
      </c>
      <c r="O4558" s="0" t="n">
        <v>68</v>
      </c>
      <c r="P4558" s="0" t="n">
        <v>250</v>
      </c>
      <c r="Q4558" s="0" t="n">
        <v>3.4</v>
      </c>
      <c r="R4558" s="0" t="str">
        <f aca="false">INDEX(Lookup!$B$4:$B$18,MATCH(C4558,Lookup!$A$4:$A$18,0))</f>
        <v>India</v>
      </c>
      <c r="S4558" s="20" t="n">
        <f aca="false">INDEX(Lookup!$D$4:$D$18,MATCH(C4558,Lookup!$A$4:$A$18,0))</f>
        <v>0.012</v>
      </c>
      <c r="T4558" s="21" t="n">
        <f aca="false">ROUND(P4558*S4558,2)</f>
        <v>3</v>
      </c>
      <c r="U4558" s="21" t="n">
        <f aca="false">IF(T4558&lt;=10,1,IF(T4558&lt;=20,2,IF(T4558&lt;=30,3,IF(T4558&lt;=40,4,IF(T4558&lt;=50,5,IF(T4558&lt;=100,6,IF(T4558&lt;=250,7,8)))))))</f>
        <v>1</v>
      </c>
      <c r="V4558" s="21" t="n">
        <f aca="false">IF(AND(OR(Dashboard!$T$3="All",R4558=Dashboard!$T$3),OR(Dashboard!$T$4="All",D4558=Dashboard!$T$4)),1,0)</f>
        <v>1</v>
      </c>
      <c r="W4558" s="21" t="n">
        <f aca="false">IF(V4558=1,T4558+ROW()/10000000,0)</f>
        <v>3.0004558</v>
      </c>
    </row>
    <row r="4559" customFormat="false" ht="15" hidden="false" customHeight="false" outlineLevel="0" collapsed="false">
      <c r="A4559" s="0" t="n">
        <v>306096</v>
      </c>
      <c r="B4559" s="0" t="s">
        <v>10828</v>
      </c>
      <c r="C4559" s="0" t="n">
        <v>1</v>
      </c>
      <c r="D4559" s="0" t="s">
        <v>6924</v>
      </c>
      <c r="E4559" s="0" t="s">
        <v>10829</v>
      </c>
      <c r="F4559" s="0" t="s">
        <v>10823</v>
      </c>
      <c r="G4559" s="0" t="s">
        <v>10824</v>
      </c>
      <c r="H4559" s="0" t="s">
        <v>2128</v>
      </c>
      <c r="I4559" s="0" t="s">
        <v>2123</v>
      </c>
      <c r="J4559" s="0" t="s">
        <v>47</v>
      </c>
      <c r="K4559" s="0" t="s">
        <v>47</v>
      </c>
      <c r="L4559" s="0" t="s">
        <v>47</v>
      </c>
      <c r="M4559" s="0" t="s">
        <v>47</v>
      </c>
      <c r="N4559" s="0" t="n">
        <v>1</v>
      </c>
      <c r="O4559" s="0" t="n">
        <v>92</v>
      </c>
      <c r="P4559" s="0" t="n">
        <v>200</v>
      </c>
      <c r="Q4559" s="0" t="n">
        <v>2.9</v>
      </c>
      <c r="R4559" s="0" t="str">
        <f aca="false">INDEX(Lookup!$B$4:$B$18,MATCH(C4559,Lookup!$A$4:$A$18,0))</f>
        <v>India</v>
      </c>
      <c r="S4559" s="20" t="n">
        <f aca="false">INDEX(Lookup!$D$4:$D$18,MATCH(C4559,Lookup!$A$4:$A$18,0))</f>
        <v>0.012</v>
      </c>
      <c r="T4559" s="21" t="n">
        <f aca="false">ROUND(P4559*S4559,2)</f>
        <v>2.4</v>
      </c>
      <c r="U4559" s="21" t="n">
        <f aca="false">IF(T4559&lt;=10,1,IF(T4559&lt;=20,2,IF(T4559&lt;=30,3,IF(T4559&lt;=40,4,IF(T4559&lt;=50,5,IF(T4559&lt;=100,6,IF(T4559&lt;=250,7,8)))))))</f>
        <v>1</v>
      </c>
      <c r="V4559" s="21" t="n">
        <f aca="false">IF(AND(OR(Dashboard!$T$3="All",R4559=Dashboard!$T$3),OR(Dashboard!$T$4="All",D4559=Dashboard!$T$4)),1,0)</f>
        <v>1</v>
      </c>
      <c r="W4559" s="21" t="n">
        <f aca="false">IF(V4559=1,T4559+ROW()/10000000,0)</f>
        <v>2.4004559</v>
      </c>
    </row>
    <row r="4560" customFormat="false" ht="15" hidden="false" customHeight="false" outlineLevel="0" collapsed="false">
      <c r="A4560" s="0" t="n">
        <v>7450</v>
      </c>
      <c r="B4560" s="0" t="s">
        <v>10830</v>
      </c>
      <c r="C4560" s="0" t="n">
        <v>1</v>
      </c>
      <c r="D4560" s="0" t="s">
        <v>6924</v>
      </c>
      <c r="E4560" s="0" t="s">
        <v>10831</v>
      </c>
      <c r="F4560" s="0" t="s">
        <v>10823</v>
      </c>
      <c r="G4560" s="0" t="s">
        <v>10824</v>
      </c>
      <c r="H4560" s="0" t="s">
        <v>2288</v>
      </c>
      <c r="I4560" s="0" t="s">
        <v>2123</v>
      </c>
      <c r="J4560" s="0" t="s">
        <v>46</v>
      </c>
      <c r="K4560" s="0" t="s">
        <v>47</v>
      </c>
      <c r="L4560" s="0" t="s">
        <v>47</v>
      </c>
      <c r="M4560" s="0" t="s">
        <v>47</v>
      </c>
      <c r="N4560" s="0" t="n">
        <v>2</v>
      </c>
      <c r="O4560" s="0" t="n">
        <v>51</v>
      </c>
      <c r="P4560" s="0" t="n">
        <v>800</v>
      </c>
      <c r="Q4560" s="0" t="n">
        <v>3.4</v>
      </c>
      <c r="R4560" s="0" t="str">
        <f aca="false">INDEX(Lookup!$B$4:$B$18,MATCH(C4560,Lookup!$A$4:$A$18,0))</f>
        <v>India</v>
      </c>
      <c r="S4560" s="20" t="n">
        <f aca="false">INDEX(Lookup!$D$4:$D$18,MATCH(C4560,Lookup!$A$4:$A$18,0))</f>
        <v>0.012</v>
      </c>
      <c r="T4560" s="21" t="n">
        <f aca="false">ROUND(P4560*S4560,2)</f>
        <v>9.6</v>
      </c>
      <c r="U4560" s="21" t="n">
        <f aca="false">IF(T4560&lt;=10,1,IF(T4560&lt;=20,2,IF(T4560&lt;=30,3,IF(T4560&lt;=40,4,IF(T4560&lt;=50,5,IF(T4560&lt;=100,6,IF(T4560&lt;=250,7,8)))))))</f>
        <v>1</v>
      </c>
      <c r="V4560" s="21" t="n">
        <f aca="false">IF(AND(OR(Dashboard!$T$3="All",R4560=Dashboard!$T$3),OR(Dashboard!$T$4="All",D4560=Dashboard!$T$4)),1,0)</f>
        <v>1</v>
      </c>
      <c r="W4560" s="21" t="n">
        <f aca="false">IF(V4560=1,T4560+ROW()/10000000,0)</f>
        <v>9.600456</v>
      </c>
    </row>
    <row r="4561" customFormat="false" ht="15" hidden="false" customHeight="false" outlineLevel="0" collapsed="false">
      <c r="A4561" s="0" t="n">
        <v>306106</v>
      </c>
      <c r="B4561" s="0" t="s">
        <v>10832</v>
      </c>
      <c r="C4561" s="0" t="n">
        <v>1</v>
      </c>
      <c r="D4561" s="0" t="s">
        <v>6924</v>
      </c>
      <c r="E4561" s="0" t="s">
        <v>10833</v>
      </c>
      <c r="F4561" s="0" t="s">
        <v>10823</v>
      </c>
      <c r="G4561" s="0" t="s">
        <v>10824</v>
      </c>
      <c r="H4561" s="0" t="s">
        <v>2398</v>
      </c>
      <c r="I4561" s="0" t="s">
        <v>2123</v>
      </c>
      <c r="J4561" s="0" t="s">
        <v>46</v>
      </c>
      <c r="K4561" s="0" t="s">
        <v>46</v>
      </c>
      <c r="L4561" s="0" t="s">
        <v>47</v>
      </c>
      <c r="M4561" s="0" t="s">
        <v>47</v>
      </c>
      <c r="N4561" s="0" t="n">
        <v>3</v>
      </c>
      <c r="O4561" s="0" t="n">
        <v>142</v>
      </c>
      <c r="P4561" s="0" t="n">
        <v>1100</v>
      </c>
      <c r="Q4561" s="0" t="n">
        <v>3.2</v>
      </c>
      <c r="R4561" s="0" t="str">
        <f aca="false">INDEX(Lookup!$B$4:$B$18,MATCH(C4561,Lookup!$A$4:$A$18,0))</f>
        <v>India</v>
      </c>
      <c r="S4561" s="20" t="n">
        <f aca="false">INDEX(Lookup!$D$4:$D$18,MATCH(C4561,Lookup!$A$4:$A$18,0))</f>
        <v>0.012</v>
      </c>
      <c r="T4561" s="21" t="n">
        <f aca="false">ROUND(P4561*S4561,2)</f>
        <v>13.2</v>
      </c>
      <c r="U4561" s="21" t="n">
        <f aca="false">IF(T4561&lt;=10,1,IF(T4561&lt;=20,2,IF(T4561&lt;=30,3,IF(T4561&lt;=40,4,IF(T4561&lt;=50,5,IF(T4561&lt;=100,6,IF(T4561&lt;=250,7,8)))))))</f>
        <v>2</v>
      </c>
      <c r="V4561" s="21" t="n">
        <f aca="false">IF(AND(OR(Dashboard!$T$3="All",R4561=Dashboard!$T$3),OR(Dashboard!$T$4="All",D4561=Dashboard!$T$4)),1,0)</f>
        <v>1</v>
      </c>
      <c r="W4561" s="21" t="n">
        <f aca="false">IF(V4561=1,T4561+ROW()/10000000,0)</f>
        <v>13.2004561</v>
      </c>
    </row>
    <row r="4562" customFormat="false" ht="15" hidden="false" customHeight="false" outlineLevel="0" collapsed="false">
      <c r="A4562" s="0" t="n">
        <v>303963</v>
      </c>
      <c r="B4562" s="0" t="s">
        <v>3113</v>
      </c>
      <c r="C4562" s="0" t="n">
        <v>1</v>
      </c>
      <c r="D4562" s="0" t="s">
        <v>6924</v>
      </c>
      <c r="E4562" s="0" t="s">
        <v>10834</v>
      </c>
      <c r="F4562" s="0" t="s">
        <v>10823</v>
      </c>
      <c r="G4562" s="0" t="s">
        <v>10824</v>
      </c>
      <c r="H4562" s="0" t="s">
        <v>153</v>
      </c>
      <c r="I4562" s="0" t="s">
        <v>2123</v>
      </c>
      <c r="J4562" s="0" t="s">
        <v>47</v>
      </c>
      <c r="K4562" s="0" t="s">
        <v>47</v>
      </c>
      <c r="L4562" s="0" t="s">
        <v>47</v>
      </c>
      <c r="M4562" s="0" t="s">
        <v>47</v>
      </c>
      <c r="N4562" s="0" t="n">
        <v>1</v>
      </c>
      <c r="O4562" s="0" t="n">
        <v>21</v>
      </c>
      <c r="P4562" s="0" t="n">
        <v>450</v>
      </c>
      <c r="Q4562" s="0" t="n">
        <v>2.6</v>
      </c>
      <c r="R4562" s="0" t="str">
        <f aca="false">INDEX(Lookup!$B$4:$B$18,MATCH(C4562,Lookup!$A$4:$A$18,0))</f>
        <v>India</v>
      </c>
      <c r="S4562" s="20" t="n">
        <f aca="false">INDEX(Lookup!$D$4:$D$18,MATCH(C4562,Lookup!$A$4:$A$18,0))</f>
        <v>0.012</v>
      </c>
      <c r="T4562" s="21" t="n">
        <f aca="false">ROUND(P4562*S4562,2)</f>
        <v>5.4</v>
      </c>
      <c r="U4562" s="21" t="n">
        <f aca="false">IF(T4562&lt;=10,1,IF(T4562&lt;=20,2,IF(T4562&lt;=30,3,IF(T4562&lt;=40,4,IF(T4562&lt;=50,5,IF(T4562&lt;=100,6,IF(T4562&lt;=250,7,8)))))))</f>
        <v>1</v>
      </c>
      <c r="V4562" s="21" t="n">
        <f aca="false">IF(AND(OR(Dashboard!$T$3="All",R4562=Dashboard!$T$3),OR(Dashboard!$T$4="All",D4562=Dashboard!$T$4)),1,0)</f>
        <v>1</v>
      </c>
      <c r="W4562" s="21" t="n">
        <f aca="false">IF(V4562=1,T4562+ROW()/10000000,0)</f>
        <v>5.4004562</v>
      </c>
    </row>
    <row r="4563" customFormat="false" ht="15" hidden="false" customHeight="false" outlineLevel="0" collapsed="false">
      <c r="A4563" s="0" t="n">
        <v>18124379</v>
      </c>
      <c r="B4563" s="0" t="s">
        <v>8880</v>
      </c>
      <c r="C4563" s="0" t="n">
        <v>1</v>
      </c>
      <c r="D4563" s="0" t="s">
        <v>6924</v>
      </c>
      <c r="E4563" s="0" t="s">
        <v>10835</v>
      </c>
      <c r="F4563" s="0" t="s">
        <v>10823</v>
      </c>
      <c r="G4563" s="0" t="s">
        <v>10824</v>
      </c>
      <c r="H4563" s="0" t="s">
        <v>5382</v>
      </c>
      <c r="I4563" s="0" t="s">
        <v>2123</v>
      </c>
      <c r="J4563" s="0" t="s">
        <v>47</v>
      </c>
      <c r="K4563" s="0" t="s">
        <v>46</v>
      </c>
      <c r="L4563" s="0" t="s">
        <v>47</v>
      </c>
      <c r="M4563" s="0" t="s">
        <v>47</v>
      </c>
      <c r="N4563" s="0" t="n">
        <v>1</v>
      </c>
      <c r="O4563" s="0" t="n">
        <v>71</v>
      </c>
      <c r="P4563" s="0" t="n">
        <v>450</v>
      </c>
      <c r="Q4563" s="0" t="n">
        <v>2.5</v>
      </c>
      <c r="R4563" s="0" t="str">
        <f aca="false">INDEX(Lookup!$B$4:$B$18,MATCH(C4563,Lookup!$A$4:$A$18,0))</f>
        <v>India</v>
      </c>
      <c r="S4563" s="20" t="n">
        <f aca="false">INDEX(Lookup!$D$4:$D$18,MATCH(C4563,Lookup!$A$4:$A$18,0))</f>
        <v>0.012</v>
      </c>
      <c r="T4563" s="21" t="n">
        <f aca="false">ROUND(P4563*S4563,2)</f>
        <v>5.4</v>
      </c>
      <c r="U4563" s="21" t="n">
        <f aca="false">IF(T4563&lt;=10,1,IF(T4563&lt;=20,2,IF(T4563&lt;=30,3,IF(T4563&lt;=40,4,IF(T4563&lt;=50,5,IF(T4563&lt;=100,6,IF(T4563&lt;=250,7,8)))))))</f>
        <v>1</v>
      </c>
      <c r="V4563" s="21" t="n">
        <f aca="false">IF(AND(OR(Dashboard!$T$3="All",R4563=Dashboard!$T$3),OR(Dashboard!$T$4="All",D4563=Dashboard!$T$4)),1,0)</f>
        <v>1</v>
      </c>
      <c r="W4563" s="21" t="n">
        <f aca="false">IF(V4563=1,T4563+ROW()/10000000,0)</f>
        <v>5.4004563</v>
      </c>
    </row>
    <row r="4564" customFormat="false" ht="15" hidden="false" customHeight="false" outlineLevel="0" collapsed="false">
      <c r="A4564" s="0" t="n">
        <v>310758</v>
      </c>
      <c r="B4564" s="0" t="s">
        <v>10836</v>
      </c>
      <c r="C4564" s="0" t="n">
        <v>1</v>
      </c>
      <c r="D4564" s="0" t="s">
        <v>6924</v>
      </c>
      <c r="E4564" s="0" t="s">
        <v>10837</v>
      </c>
      <c r="F4564" s="0" t="s">
        <v>10823</v>
      </c>
      <c r="G4564" s="0" t="s">
        <v>10824</v>
      </c>
      <c r="H4564" s="0" t="s">
        <v>2662</v>
      </c>
      <c r="I4564" s="0" t="s">
        <v>2123</v>
      </c>
      <c r="J4564" s="0" t="s">
        <v>47</v>
      </c>
      <c r="K4564" s="0" t="s">
        <v>46</v>
      </c>
      <c r="L4564" s="0" t="s">
        <v>47</v>
      </c>
      <c r="M4564" s="0" t="s">
        <v>47</v>
      </c>
      <c r="N4564" s="0" t="n">
        <v>2</v>
      </c>
      <c r="O4564" s="0" t="n">
        <v>71</v>
      </c>
      <c r="P4564" s="0" t="n">
        <v>600</v>
      </c>
      <c r="Q4564" s="0" t="n">
        <v>3.2</v>
      </c>
      <c r="R4564" s="0" t="str">
        <f aca="false">INDEX(Lookup!$B$4:$B$18,MATCH(C4564,Lookup!$A$4:$A$18,0))</f>
        <v>India</v>
      </c>
      <c r="S4564" s="20" t="n">
        <f aca="false">INDEX(Lookup!$D$4:$D$18,MATCH(C4564,Lookup!$A$4:$A$18,0))</f>
        <v>0.012</v>
      </c>
      <c r="T4564" s="21" t="n">
        <f aca="false">ROUND(P4564*S4564,2)</f>
        <v>7.2</v>
      </c>
      <c r="U4564" s="21" t="n">
        <f aca="false">IF(T4564&lt;=10,1,IF(T4564&lt;=20,2,IF(T4564&lt;=30,3,IF(T4564&lt;=40,4,IF(T4564&lt;=50,5,IF(T4564&lt;=100,6,IF(T4564&lt;=250,7,8)))))))</f>
        <v>1</v>
      </c>
      <c r="V4564" s="21" t="n">
        <f aca="false">IF(AND(OR(Dashboard!$T$3="All",R4564=Dashboard!$T$3),OR(Dashboard!$T$4="All",D4564=Dashboard!$T$4)),1,0)</f>
        <v>1</v>
      </c>
      <c r="W4564" s="21" t="n">
        <f aca="false">IF(V4564=1,T4564+ROW()/10000000,0)</f>
        <v>7.2004564</v>
      </c>
    </row>
    <row r="4565" customFormat="false" ht="15" hidden="false" customHeight="false" outlineLevel="0" collapsed="false">
      <c r="A4565" s="0" t="n">
        <v>309606</v>
      </c>
      <c r="B4565" s="0" t="s">
        <v>10702</v>
      </c>
      <c r="C4565" s="0" t="n">
        <v>1</v>
      </c>
      <c r="D4565" s="0" t="s">
        <v>6924</v>
      </c>
      <c r="E4565" s="0" t="s">
        <v>10838</v>
      </c>
      <c r="F4565" s="0" t="s">
        <v>10823</v>
      </c>
      <c r="G4565" s="0" t="s">
        <v>10824</v>
      </c>
      <c r="H4565" s="0" t="s">
        <v>2288</v>
      </c>
      <c r="I4565" s="0" t="s">
        <v>2123</v>
      </c>
      <c r="J4565" s="0" t="s">
        <v>47</v>
      </c>
      <c r="K4565" s="0" t="s">
        <v>46</v>
      </c>
      <c r="L4565" s="0" t="s">
        <v>47</v>
      </c>
      <c r="M4565" s="0" t="s">
        <v>47</v>
      </c>
      <c r="N4565" s="0" t="n">
        <v>2</v>
      </c>
      <c r="O4565" s="0" t="n">
        <v>122</v>
      </c>
      <c r="P4565" s="0" t="n">
        <v>600</v>
      </c>
      <c r="Q4565" s="0" t="n">
        <v>3.4</v>
      </c>
      <c r="R4565" s="0" t="str">
        <f aca="false">INDEX(Lookup!$B$4:$B$18,MATCH(C4565,Lookup!$A$4:$A$18,0))</f>
        <v>India</v>
      </c>
      <c r="S4565" s="20" t="n">
        <f aca="false">INDEX(Lookup!$D$4:$D$18,MATCH(C4565,Lookup!$A$4:$A$18,0))</f>
        <v>0.012</v>
      </c>
      <c r="T4565" s="21" t="n">
        <f aca="false">ROUND(P4565*S4565,2)</f>
        <v>7.2</v>
      </c>
      <c r="U4565" s="21" t="n">
        <f aca="false">IF(T4565&lt;=10,1,IF(T4565&lt;=20,2,IF(T4565&lt;=30,3,IF(T4565&lt;=40,4,IF(T4565&lt;=50,5,IF(T4565&lt;=100,6,IF(T4565&lt;=250,7,8)))))))</f>
        <v>1</v>
      </c>
      <c r="V4565" s="21" t="n">
        <f aca="false">IF(AND(OR(Dashboard!$T$3="All",R4565=Dashboard!$T$3),OR(Dashboard!$T$4="All",D4565=Dashboard!$T$4)),1,0)</f>
        <v>1</v>
      </c>
      <c r="W4565" s="21" t="n">
        <f aca="false">IF(V4565=1,T4565+ROW()/10000000,0)</f>
        <v>7.2004565</v>
      </c>
    </row>
    <row r="4566" customFormat="false" ht="15" hidden="false" customHeight="false" outlineLevel="0" collapsed="false">
      <c r="A4566" s="0" t="n">
        <v>2408</v>
      </c>
      <c r="B4566" s="0" t="s">
        <v>10839</v>
      </c>
      <c r="C4566" s="0" t="n">
        <v>1</v>
      </c>
      <c r="D4566" s="0" t="s">
        <v>6924</v>
      </c>
      <c r="E4566" s="0" t="s">
        <v>10840</v>
      </c>
      <c r="F4566" s="0" t="s">
        <v>10823</v>
      </c>
      <c r="G4566" s="0" t="s">
        <v>10824</v>
      </c>
      <c r="H4566" s="0" t="s">
        <v>2136</v>
      </c>
      <c r="I4566" s="0" t="s">
        <v>2123</v>
      </c>
      <c r="J4566" s="0" t="s">
        <v>47</v>
      </c>
      <c r="K4566" s="0" t="s">
        <v>47</v>
      </c>
      <c r="L4566" s="0" t="s">
        <v>47</v>
      </c>
      <c r="M4566" s="0" t="s">
        <v>47</v>
      </c>
      <c r="N4566" s="0" t="n">
        <v>2</v>
      </c>
      <c r="O4566" s="0" t="n">
        <v>39</v>
      </c>
      <c r="P4566" s="0" t="n">
        <v>700</v>
      </c>
      <c r="Q4566" s="0" t="n">
        <v>3</v>
      </c>
      <c r="R4566" s="0" t="str">
        <f aca="false">INDEX(Lookup!$B$4:$B$18,MATCH(C4566,Lookup!$A$4:$A$18,0))</f>
        <v>India</v>
      </c>
      <c r="S4566" s="20" t="n">
        <f aca="false">INDEX(Lookup!$D$4:$D$18,MATCH(C4566,Lookup!$A$4:$A$18,0))</f>
        <v>0.012</v>
      </c>
      <c r="T4566" s="21" t="n">
        <f aca="false">ROUND(P4566*S4566,2)</f>
        <v>8.4</v>
      </c>
      <c r="U4566" s="21" t="n">
        <f aca="false">IF(T4566&lt;=10,1,IF(T4566&lt;=20,2,IF(T4566&lt;=30,3,IF(T4566&lt;=40,4,IF(T4566&lt;=50,5,IF(T4566&lt;=100,6,IF(T4566&lt;=250,7,8)))))))</f>
        <v>1</v>
      </c>
      <c r="V4566" s="21" t="n">
        <f aca="false">IF(AND(OR(Dashboard!$T$3="All",R4566=Dashboard!$T$3),OR(Dashboard!$T$4="All",D4566=Dashboard!$T$4)),1,0)</f>
        <v>1</v>
      </c>
      <c r="W4566" s="21" t="n">
        <f aca="false">IF(V4566=1,T4566+ROW()/10000000,0)</f>
        <v>8.4004566</v>
      </c>
    </row>
    <row r="4567" customFormat="false" ht="15" hidden="false" customHeight="false" outlineLevel="0" collapsed="false">
      <c r="A4567" s="0" t="n">
        <v>309560</v>
      </c>
      <c r="B4567" s="0" t="s">
        <v>2408</v>
      </c>
      <c r="C4567" s="0" t="n">
        <v>1</v>
      </c>
      <c r="D4567" s="0" t="s">
        <v>6924</v>
      </c>
      <c r="E4567" s="0" t="s">
        <v>10841</v>
      </c>
      <c r="F4567" s="0" t="s">
        <v>10823</v>
      </c>
      <c r="G4567" s="0" t="s">
        <v>10824</v>
      </c>
      <c r="H4567" s="0" t="s">
        <v>3392</v>
      </c>
      <c r="I4567" s="0" t="s">
        <v>2123</v>
      </c>
      <c r="J4567" s="0" t="s">
        <v>47</v>
      </c>
      <c r="K4567" s="0" t="s">
        <v>47</v>
      </c>
      <c r="L4567" s="0" t="s">
        <v>47</v>
      </c>
      <c r="M4567" s="0" t="s">
        <v>47</v>
      </c>
      <c r="N4567" s="0" t="n">
        <v>2</v>
      </c>
      <c r="O4567" s="0" t="n">
        <v>43</v>
      </c>
      <c r="P4567" s="0" t="n">
        <v>700</v>
      </c>
      <c r="Q4567" s="0" t="n">
        <v>3.4</v>
      </c>
      <c r="R4567" s="0" t="str">
        <f aca="false">INDEX(Lookup!$B$4:$B$18,MATCH(C4567,Lookup!$A$4:$A$18,0))</f>
        <v>India</v>
      </c>
      <c r="S4567" s="20" t="n">
        <f aca="false">INDEX(Lookup!$D$4:$D$18,MATCH(C4567,Lookup!$A$4:$A$18,0))</f>
        <v>0.012</v>
      </c>
      <c r="T4567" s="21" t="n">
        <f aca="false">ROUND(P4567*S4567,2)</f>
        <v>8.4</v>
      </c>
      <c r="U4567" s="21" t="n">
        <f aca="false">IF(T4567&lt;=10,1,IF(T4567&lt;=20,2,IF(T4567&lt;=30,3,IF(T4567&lt;=40,4,IF(T4567&lt;=50,5,IF(T4567&lt;=100,6,IF(T4567&lt;=250,7,8)))))))</f>
        <v>1</v>
      </c>
      <c r="V4567" s="21" t="n">
        <f aca="false">IF(AND(OR(Dashboard!$T$3="All",R4567=Dashboard!$T$3),OR(Dashboard!$T$4="All",D4567=Dashboard!$T$4)),1,0)</f>
        <v>1</v>
      </c>
      <c r="W4567" s="21" t="n">
        <f aca="false">IF(V4567=1,T4567+ROW()/10000000,0)</f>
        <v>8.4004567</v>
      </c>
    </row>
    <row r="4568" customFormat="false" ht="15" hidden="false" customHeight="false" outlineLevel="0" collapsed="false">
      <c r="A4568" s="0" t="n">
        <v>306405</v>
      </c>
      <c r="B4568" s="0" t="s">
        <v>3011</v>
      </c>
      <c r="C4568" s="0" t="n">
        <v>1</v>
      </c>
      <c r="D4568" s="0" t="s">
        <v>6924</v>
      </c>
      <c r="E4568" s="0" t="s">
        <v>10842</v>
      </c>
      <c r="F4568" s="0" t="s">
        <v>10823</v>
      </c>
      <c r="G4568" s="0" t="s">
        <v>10824</v>
      </c>
      <c r="H4568" s="0" t="s">
        <v>3015</v>
      </c>
      <c r="I4568" s="0" t="s">
        <v>2123</v>
      </c>
      <c r="J4568" s="0" t="s">
        <v>47</v>
      </c>
      <c r="K4568" s="0" t="s">
        <v>46</v>
      </c>
      <c r="L4568" s="0" t="s">
        <v>47</v>
      </c>
      <c r="M4568" s="0" t="s">
        <v>47</v>
      </c>
      <c r="N4568" s="0" t="n">
        <v>1</v>
      </c>
      <c r="O4568" s="0" t="n">
        <v>38</v>
      </c>
      <c r="P4568" s="0" t="n">
        <v>400</v>
      </c>
      <c r="Q4568" s="0" t="n">
        <v>3.4</v>
      </c>
      <c r="R4568" s="0" t="str">
        <f aca="false">INDEX(Lookup!$B$4:$B$18,MATCH(C4568,Lookup!$A$4:$A$18,0))</f>
        <v>India</v>
      </c>
      <c r="S4568" s="20" t="n">
        <f aca="false">INDEX(Lookup!$D$4:$D$18,MATCH(C4568,Lookup!$A$4:$A$18,0))</f>
        <v>0.012</v>
      </c>
      <c r="T4568" s="21" t="n">
        <f aca="false">ROUND(P4568*S4568,2)</f>
        <v>4.8</v>
      </c>
      <c r="U4568" s="21" t="n">
        <f aca="false">IF(T4568&lt;=10,1,IF(T4568&lt;=20,2,IF(T4568&lt;=30,3,IF(T4568&lt;=40,4,IF(T4568&lt;=50,5,IF(T4568&lt;=100,6,IF(T4568&lt;=250,7,8)))))))</f>
        <v>1</v>
      </c>
      <c r="V4568" s="21" t="n">
        <f aca="false">IF(AND(OR(Dashboard!$T$3="All",R4568=Dashboard!$T$3),OR(Dashboard!$T$4="All",D4568=Dashboard!$T$4)),1,0)</f>
        <v>1</v>
      </c>
      <c r="W4568" s="21" t="n">
        <f aca="false">IF(V4568=1,T4568+ROW()/10000000,0)</f>
        <v>4.8004568</v>
      </c>
    </row>
    <row r="4569" customFormat="false" ht="15" hidden="false" customHeight="false" outlineLevel="0" collapsed="false">
      <c r="A4569" s="0" t="n">
        <v>5529</v>
      </c>
      <c r="B4569" s="0" t="s">
        <v>3154</v>
      </c>
      <c r="C4569" s="0" t="n">
        <v>1</v>
      </c>
      <c r="D4569" s="0" t="s">
        <v>6924</v>
      </c>
      <c r="E4569" s="0" t="s">
        <v>10843</v>
      </c>
      <c r="F4569" s="0" t="s">
        <v>10823</v>
      </c>
      <c r="G4569" s="0" t="s">
        <v>10824</v>
      </c>
      <c r="H4569" s="0" t="s">
        <v>3015</v>
      </c>
      <c r="I4569" s="0" t="s">
        <v>2123</v>
      </c>
      <c r="J4569" s="0" t="s">
        <v>47</v>
      </c>
      <c r="K4569" s="0" t="s">
        <v>46</v>
      </c>
      <c r="L4569" s="0" t="s">
        <v>47</v>
      </c>
      <c r="M4569" s="0" t="s">
        <v>47</v>
      </c>
      <c r="N4569" s="0" t="n">
        <v>1</v>
      </c>
      <c r="O4569" s="0" t="n">
        <v>39</v>
      </c>
      <c r="P4569" s="0" t="n">
        <v>400</v>
      </c>
      <c r="Q4569" s="0" t="n">
        <v>2.7</v>
      </c>
      <c r="R4569" s="0" t="str">
        <f aca="false">INDEX(Lookup!$B$4:$B$18,MATCH(C4569,Lookup!$A$4:$A$18,0))</f>
        <v>India</v>
      </c>
      <c r="S4569" s="20" t="n">
        <f aca="false">INDEX(Lookup!$D$4:$D$18,MATCH(C4569,Lookup!$A$4:$A$18,0))</f>
        <v>0.012</v>
      </c>
      <c r="T4569" s="21" t="n">
        <f aca="false">ROUND(P4569*S4569,2)</f>
        <v>4.8</v>
      </c>
      <c r="U4569" s="21" t="n">
        <f aca="false">IF(T4569&lt;=10,1,IF(T4569&lt;=20,2,IF(T4569&lt;=30,3,IF(T4569&lt;=40,4,IF(T4569&lt;=50,5,IF(T4569&lt;=100,6,IF(T4569&lt;=250,7,8)))))))</f>
        <v>1</v>
      </c>
      <c r="V4569" s="21" t="n">
        <f aca="false">IF(AND(OR(Dashboard!$T$3="All",R4569=Dashboard!$T$3),OR(Dashboard!$T$4="All",D4569=Dashboard!$T$4)),1,0)</f>
        <v>1</v>
      </c>
      <c r="W4569" s="21" t="n">
        <f aca="false">IF(V4569=1,T4569+ROW()/10000000,0)</f>
        <v>4.8004569</v>
      </c>
    </row>
    <row r="4570" customFormat="false" ht="15" hidden="false" customHeight="false" outlineLevel="0" collapsed="false">
      <c r="A4570" s="0" t="n">
        <v>9459</v>
      </c>
      <c r="B4570" s="0" t="s">
        <v>10844</v>
      </c>
      <c r="C4570" s="0" t="n">
        <v>1</v>
      </c>
      <c r="D4570" s="0" t="s">
        <v>6924</v>
      </c>
      <c r="E4570" s="0" t="s">
        <v>10845</v>
      </c>
      <c r="F4570" s="0" t="s">
        <v>10823</v>
      </c>
      <c r="G4570" s="0" t="s">
        <v>10824</v>
      </c>
      <c r="H4570" s="0" t="s">
        <v>2288</v>
      </c>
      <c r="I4570" s="0" t="s">
        <v>2123</v>
      </c>
      <c r="J4570" s="0" t="s">
        <v>47</v>
      </c>
      <c r="K4570" s="0" t="s">
        <v>46</v>
      </c>
      <c r="L4570" s="0" t="s">
        <v>47</v>
      </c>
      <c r="M4570" s="0" t="s">
        <v>47</v>
      </c>
      <c r="N4570" s="0" t="n">
        <v>2</v>
      </c>
      <c r="O4570" s="0" t="n">
        <v>73</v>
      </c>
      <c r="P4570" s="0" t="n">
        <v>700</v>
      </c>
      <c r="Q4570" s="0" t="n">
        <v>3.1</v>
      </c>
      <c r="R4570" s="0" t="str">
        <f aca="false">INDEX(Lookup!$B$4:$B$18,MATCH(C4570,Lookup!$A$4:$A$18,0))</f>
        <v>India</v>
      </c>
      <c r="S4570" s="20" t="n">
        <f aca="false">INDEX(Lookup!$D$4:$D$18,MATCH(C4570,Lookup!$A$4:$A$18,0))</f>
        <v>0.012</v>
      </c>
      <c r="T4570" s="21" t="n">
        <f aca="false">ROUND(P4570*S4570,2)</f>
        <v>8.4</v>
      </c>
      <c r="U4570" s="21" t="n">
        <f aca="false">IF(T4570&lt;=10,1,IF(T4570&lt;=20,2,IF(T4570&lt;=30,3,IF(T4570&lt;=40,4,IF(T4570&lt;=50,5,IF(T4570&lt;=100,6,IF(T4570&lt;=250,7,8)))))))</f>
        <v>1</v>
      </c>
      <c r="V4570" s="21" t="n">
        <f aca="false">IF(AND(OR(Dashboard!$T$3="All",R4570=Dashboard!$T$3),OR(Dashboard!$T$4="All",D4570=Dashboard!$T$4)),1,0)</f>
        <v>1</v>
      </c>
      <c r="W4570" s="21" t="n">
        <f aca="false">IF(V4570=1,T4570+ROW()/10000000,0)</f>
        <v>8.400457</v>
      </c>
    </row>
    <row r="4571" customFormat="false" ht="15" hidden="false" customHeight="false" outlineLevel="0" collapsed="false">
      <c r="A4571" s="0" t="n">
        <v>300359</v>
      </c>
      <c r="B4571" s="0" t="s">
        <v>10846</v>
      </c>
      <c r="C4571" s="0" t="n">
        <v>1</v>
      </c>
      <c r="D4571" s="0" t="s">
        <v>6924</v>
      </c>
      <c r="E4571" s="0" t="s">
        <v>10847</v>
      </c>
      <c r="F4571" s="0" t="s">
        <v>10823</v>
      </c>
      <c r="G4571" s="0" t="s">
        <v>10824</v>
      </c>
      <c r="H4571" s="0" t="s">
        <v>10848</v>
      </c>
      <c r="I4571" s="0" t="s">
        <v>2123</v>
      </c>
      <c r="J4571" s="0" t="s">
        <v>47</v>
      </c>
      <c r="K4571" s="0" t="s">
        <v>47</v>
      </c>
      <c r="L4571" s="0" t="s">
        <v>47</v>
      </c>
      <c r="M4571" s="0" t="s">
        <v>47</v>
      </c>
      <c r="N4571" s="0" t="n">
        <v>1</v>
      </c>
      <c r="O4571" s="0" t="n">
        <v>10</v>
      </c>
      <c r="P4571" s="0" t="n">
        <v>200</v>
      </c>
      <c r="Q4571" s="0" t="n">
        <v>2.9</v>
      </c>
      <c r="R4571" s="0" t="str">
        <f aca="false">INDEX(Lookup!$B$4:$B$18,MATCH(C4571,Lookup!$A$4:$A$18,0))</f>
        <v>India</v>
      </c>
      <c r="S4571" s="20" t="n">
        <f aca="false">INDEX(Lookup!$D$4:$D$18,MATCH(C4571,Lookup!$A$4:$A$18,0))</f>
        <v>0.012</v>
      </c>
      <c r="T4571" s="21" t="n">
        <f aca="false">ROUND(P4571*S4571,2)</f>
        <v>2.4</v>
      </c>
      <c r="U4571" s="21" t="n">
        <f aca="false">IF(T4571&lt;=10,1,IF(T4571&lt;=20,2,IF(T4571&lt;=30,3,IF(T4571&lt;=40,4,IF(T4571&lt;=50,5,IF(T4571&lt;=100,6,IF(T4571&lt;=250,7,8)))))))</f>
        <v>1</v>
      </c>
      <c r="V4571" s="21" t="n">
        <f aca="false">IF(AND(OR(Dashboard!$T$3="All",R4571=Dashboard!$T$3),OR(Dashboard!$T$4="All",D4571=Dashboard!$T$4)),1,0)</f>
        <v>1</v>
      </c>
      <c r="W4571" s="21" t="n">
        <f aca="false">IF(V4571=1,T4571+ROW()/10000000,0)</f>
        <v>2.4004571</v>
      </c>
    </row>
    <row r="4572" customFormat="false" ht="15" hidden="false" customHeight="false" outlineLevel="0" collapsed="false">
      <c r="A4572" s="0" t="n">
        <v>18128869</v>
      </c>
      <c r="B4572" s="0" t="s">
        <v>6286</v>
      </c>
      <c r="C4572" s="0" t="n">
        <v>1</v>
      </c>
      <c r="D4572" s="0" t="s">
        <v>6924</v>
      </c>
      <c r="E4572" s="0" t="s">
        <v>10849</v>
      </c>
      <c r="F4572" s="0" t="s">
        <v>10823</v>
      </c>
      <c r="G4572" s="0" t="s">
        <v>10824</v>
      </c>
      <c r="H4572" s="0" t="s">
        <v>10850</v>
      </c>
      <c r="I4572" s="0" t="s">
        <v>2123</v>
      </c>
      <c r="J4572" s="0" t="s">
        <v>47</v>
      </c>
      <c r="K4572" s="0" t="s">
        <v>46</v>
      </c>
      <c r="L4572" s="0" t="s">
        <v>47</v>
      </c>
      <c r="M4572" s="0" t="s">
        <v>47</v>
      </c>
      <c r="N4572" s="0" t="n">
        <v>2</v>
      </c>
      <c r="O4572" s="0" t="n">
        <v>32</v>
      </c>
      <c r="P4572" s="0" t="n">
        <v>500</v>
      </c>
      <c r="Q4572" s="0" t="n">
        <v>2.7</v>
      </c>
      <c r="R4572" s="0" t="str">
        <f aca="false">INDEX(Lookup!$B$4:$B$18,MATCH(C4572,Lookup!$A$4:$A$18,0))</f>
        <v>India</v>
      </c>
      <c r="S4572" s="20" t="n">
        <f aca="false">INDEX(Lookup!$D$4:$D$18,MATCH(C4572,Lookup!$A$4:$A$18,0))</f>
        <v>0.012</v>
      </c>
      <c r="T4572" s="21" t="n">
        <f aca="false">ROUND(P4572*S4572,2)</f>
        <v>6</v>
      </c>
      <c r="U4572" s="21" t="n">
        <f aca="false">IF(T4572&lt;=10,1,IF(T4572&lt;=20,2,IF(T4572&lt;=30,3,IF(T4572&lt;=40,4,IF(T4572&lt;=50,5,IF(T4572&lt;=100,6,IF(T4572&lt;=250,7,8)))))))</f>
        <v>1</v>
      </c>
      <c r="V4572" s="21" t="n">
        <f aca="false">IF(AND(OR(Dashboard!$T$3="All",R4572=Dashboard!$T$3),OR(Dashboard!$T$4="All",D4572=Dashboard!$T$4)),1,0)</f>
        <v>1</v>
      </c>
      <c r="W4572" s="21" t="n">
        <f aca="false">IF(V4572=1,T4572+ROW()/10000000,0)</f>
        <v>6.0004572</v>
      </c>
    </row>
    <row r="4573" customFormat="false" ht="15" hidden="false" customHeight="false" outlineLevel="0" collapsed="false">
      <c r="A4573" s="0" t="n">
        <v>9011</v>
      </c>
      <c r="B4573" s="0" t="s">
        <v>10851</v>
      </c>
      <c r="C4573" s="0" t="n">
        <v>1</v>
      </c>
      <c r="D4573" s="0" t="s">
        <v>6924</v>
      </c>
      <c r="E4573" s="0" t="s">
        <v>10852</v>
      </c>
      <c r="F4573" s="0" t="s">
        <v>10823</v>
      </c>
      <c r="G4573" s="0" t="s">
        <v>10824</v>
      </c>
      <c r="H4573" s="0" t="s">
        <v>2050</v>
      </c>
      <c r="I4573" s="0" t="s">
        <v>2123</v>
      </c>
      <c r="J4573" s="0" t="s">
        <v>47</v>
      </c>
      <c r="K4573" s="0" t="s">
        <v>47</v>
      </c>
      <c r="L4573" s="0" t="s">
        <v>47</v>
      </c>
      <c r="M4573" s="0" t="s">
        <v>47</v>
      </c>
      <c r="N4573" s="0" t="n">
        <v>1</v>
      </c>
      <c r="O4573" s="0" t="n">
        <v>36</v>
      </c>
      <c r="P4573" s="0" t="n">
        <v>150</v>
      </c>
      <c r="Q4573" s="0" t="n">
        <v>2.9</v>
      </c>
      <c r="R4573" s="0" t="str">
        <f aca="false">INDEX(Lookup!$B$4:$B$18,MATCH(C4573,Lookup!$A$4:$A$18,0))</f>
        <v>India</v>
      </c>
      <c r="S4573" s="20" t="n">
        <f aca="false">INDEX(Lookup!$D$4:$D$18,MATCH(C4573,Lookup!$A$4:$A$18,0))</f>
        <v>0.012</v>
      </c>
      <c r="T4573" s="21" t="n">
        <f aca="false">ROUND(P4573*S4573,2)</f>
        <v>1.8</v>
      </c>
      <c r="U4573" s="21" t="n">
        <f aca="false">IF(T4573&lt;=10,1,IF(T4573&lt;=20,2,IF(T4573&lt;=30,3,IF(T4573&lt;=40,4,IF(T4573&lt;=50,5,IF(T4573&lt;=100,6,IF(T4573&lt;=250,7,8)))))))</f>
        <v>1</v>
      </c>
      <c r="V4573" s="21" t="n">
        <f aca="false">IF(AND(OR(Dashboard!$T$3="All",R4573=Dashboard!$T$3),OR(Dashboard!$T$4="All",D4573=Dashboard!$T$4)),1,0)</f>
        <v>1</v>
      </c>
      <c r="W4573" s="21" t="n">
        <f aca="false">IF(V4573=1,T4573+ROW()/10000000,0)</f>
        <v>1.8004573</v>
      </c>
    </row>
    <row r="4574" customFormat="false" ht="15" hidden="false" customHeight="false" outlineLevel="0" collapsed="false">
      <c r="A4574" s="0" t="n">
        <v>5507</v>
      </c>
      <c r="B4574" s="0" t="s">
        <v>10853</v>
      </c>
      <c r="C4574" s="0" t="n">
        <v>1</v>
      </c>
      <c r="D4574" s="0" t="s">
        <v>6924</v>
      </c>
      <c r="E4574" s="0" t="s">
        <v>10854</v>
      </c>
      <c r="F4574" s="0" t="s">
        <v>10823</v>
      </c>
      <c r="G4574" s="0" t="s">
        <v>10824</v>
      </c>
      <c r="H4574" s="0" t="s">
        <v>2372</v>
      </c>
      <c r="I4574" s="0" t="s">
        <v>2123</v>
      </c>
      <c r="J4574" s="0" t="s">
        <v>47</v>
      </c>
      <c r="K4574" s="0" t="s">
        <v>47</v>
      </c>
      <c r="L4574" s="0" t="s">
        <v>47</v>
      </c>
      <c r="M4574" s="0" t="s">
        <v>47</v>
      </c>
      <c r="N4574" s="0" t="n">
        <v>1</v>
      </c>
      <c r="O4574" s="0" t="n">
        <v>36</v>
      </c>
      <c r="P4574" s="0" t="n">
        <v>450</v>
      </c>
      <c r="Q4574" s="0" t="n">
        <v>3.3</v>
      </c>
      <c r="R4574" s="0" t="str">
        <f aca="false">INDEX(Lookup!$B$4:$B$18,MATCH(C4574,Lookup!$A$4:$A$18,0))</f>
        <v>India</v>
      </c>
      <c r="S4574" s="20" t="n">
        <f aca="false">INDEX(Lookup!$D$4:$D$18,MATCH(C4574,Lookup!$A$4:$A$18,0))</f>
        <v>0.012</v>
      </c>
      <c r="T4574" s="21" t="n">
        <f aca="false">ROUND(P4574*S4574,2)</f>
        <v>5.4</v>
      </c>
      <c r="U4574" s="21" t="n">
        <f aca="false">IF(T4574&lt;=10,1,IF(T4574&lt;=20,2,IF(T4574&lt;=30,3,IF(T4574&lt;=40,4,IF(T4574&lt;=50,5,IF(T4574&lt;=100,6,IF(T4574&lt;=250,7,8)))))))</f>
        <v>1</v>
      </c>
      <c r="V4574" s="21" t="n">
        <f aca="false">IF(AND(OR(Dashboard!$T$3="All",R4574=Dashboard!$T$3),OR(Dashboard!$T$4="All",D4574=Dashboard!$T$4)),1,0)</f>
        <v>1</v>
      </c>
      <c r="W4574" s="21" t="n">
        <f aca="false">IF(V4574=1,T4574+ROW()/10000000,0)</f>
        <v>5.4004574</v>
      </c>
    </row>
    <row r="4575" customFormat="false" ht="15" hidden="false" customHeight="false" outlineLevel="0" collapsed="false">
      <c r="A4575" s="0" t="n">
        <v>303704</v>
      </c>
      <c r="B4575" s="0" t="s">
        <v>10855</v>
      </c>
      <c r="C4575" s="0" t="n">
        <v>1</v>
      </c>
      <c r="D4575" s="0" t="s">
        <v>6924</v>
      </c>
      <c r="E4575" s="0" t="s">
        <v>10856</v>
      </c>
      <c r="F4575" s="0" t="s">
        <v>10823</v>
      </c>
      <c r="G4575" s="0" t="s">
        <v>10824</v>
      </c>
      <c r="H4575" s="0" t="s">
        <v>9997</v>
      </c>
      <c r="I4575" s="0" t="s">
        <v>2123</v>
      </c>
      <c r="J4575" s="0" t="s">
        <v>46</v>
      </c>
      <c r="K4575" s="0" t="s">
        <v>46</v>
      </c>
      <c r="L4575" s="0" t="s">
        <v>47</v>
      </c>
      <c r="M4575" s="0" t="s">
        <v>47</v>
      </c>
      <c r="N4575" s="0" t="n">
        <v>2</v>
      </c>
      <c r="O4575" s="0" t="n">
        <v>134</v>
      </c>
      <c r="P4575" s="0" t="n">
        <v>750</v>
      </c>
      <c r="Q4575" s="0" t="n">
        <v>3.1</v>
      </c>
      <c r="R4575" s="0" t="str">
        <f aca="false">INDEX(Lookup!$B$4:$B$18,MATCH(C4575,Lookup!$A$4:$A$18,0))</f>
        <v>India</v>
      </c>
      <c r="S4575" s="20" t="n">
        <f aca="false">INDEX(Lookup!$D$4:$D$18,MATCH(C4575,Lookup!$A$4:$A$18,0))</f>
        <v>0.012</v>
      </c>
      <c r="T4575" s="21" t="n">
        <f aca="false">ROUND(P4575*S4575,2)</f>
        <v>9</v>
      </c>
      <c r="U4575" s="21" t="n">
        <f aca="false">IF(T4575&lt;=10,1,IF(T4575&lt;=20,2,IF(T4575&lt;=30,3,IF(T4575&lt;=40,4,IF(T4575&lt;=50,5,IF(T4575&lt;=100,6,IF(T4575&lt;=250,7,8)))))))</f>
        <v>1</v>
      </c>
      <c r="V4575" s="21" t="n">
        <f aca="false">IF(AND(OR(Dashboard!$T$3="All",R4575=Dashboard!$T$3),OR(Dashboard!$T$4="All",D4575=Dashboard!$T$4)),1,0)</f>
        <v>1</v>
      </c>
      <c r="W4575" s="21" t="n">
        <f aca="false">IF(V4575=1,T4575+ROW()/10000000,0)</f>
        <v>9.0004575</v>
      </c>
    </row>
    <row r="4576" customFormat="false" ht="15" hidden="false" customHeight="false" outlineLevel="0" collapsed="false">
      <c r="A4576" s="0" t="n">
        <v>1924</v>
      </c>
      <c r="B4576" s="0" t="s">
        <v>10857</v>
      </c>
      <c r="C4576" s="0" t="n">
        <v>1</v>
      </c>
      <c r="D4576" s="0" t="s">
        <v>6924</v>
      </c>
      <c r="E4576" s="0" t="s">
        <v>10858</v>
      </c>
      <c r="F4576" s="0" t="s">
        <v>10823</v>
      </c>
      <c r="G4576" s="0" t="s">
        <v>10824</v>
      </c>
      <c r="H4576" s="0" t="s">
        <v>2128</v>
      </c>
      <c r="I4576" s="0" t="s">
        <v>2123</v>
      </c>
      <c r="J4576" s="0" t="s">
        <v>47</v>
      </c>
      <c r="K4576" s="0" t="s">
        <v>47</v>
      </c>
      <c r="L4576" s="0" t="s">
        <v>47</v>
      </c>
      <c r="M4576" s="0" t="s">
        <v>47</v>
      </c>
      <c r="N4576" s="0" t="n">
        <v>1</v>
      </c>
      <c r="O4576" s="0" t="n">
        <v>55</v>
      </c>
      <c r="P4576" s="0" t="n">
        <v>350</v>
      </c>
      <c r="Q4576" s="0" t="n">
        <v>3.3</v>
      </c>
      <c r="R4576" s="0" t="str">
        <f aca="false">INDEX(Lookup!$B$4:$B$18,MATCH(C4576,Lookup!$A$4:$A$18,0))</f>
        <v>India</v>
      </c>
      <c r="S4576" s="20" t="n">
        <f aca="false">INDEX(Lookup!$D$4:$D$18,MATCH(C4576,Lookup!$A$4:$A$18,0))</f>
        <v>0.012</v>
      </c>
      <c r="T4576" s="21" t="n">
        <f aca="false">ROUND(P4576*S4576,2)</f>
        <v>4.2</v>
      </c>
      <c r="U4576" s="21" t="n">
        <f aca="false">IF(T4576&lt;=10,1,IF(T4576&lt;=20,2,IF(T4576&lt;=30,3,IF(T4576&lt;=40,4,IF(T4576&lt;=50,5,IF(T4576&lt;=100,6,IF(T4576&lt;=250,7,8)))))))</f>
        <v>1</v>
      </c>
      <c r="V4576" s="21" t="n">
        <f aca="false">IF(AND(OR(Dashboard!$T$3="All",R4576=Dashboard!$T$3),OR(Dashboard!$T$4="All",D4576=Dashboard!$T$4)),1,0)</f>
        <v>1</v>
      </c>
      <c r="W4576" s="21" t="n">
        <f aca="false">IF(V4576=1,T4576+ROW()/10000000,0)</f>
        <v>4.2004576</v>
      </c>
    </row>
    <row r="4577" customFormat="false" ht="15" hidden="false" customHeight="false" outlineLevel="0" collapsed="false">
      <c r="A4577" s="0" t="n">
        <v>300257</v>
      </c>
      <c r="B4577" s="0" t="s">
        <v>10859</v>
      </c>
      <c r="C4577" s="0" t="n">
        <v>1</v>
      </c>
      <c r="D4577" s="0" t="s">
        <v>6924</v>
      </c>
      <c r="E4577" s="0" t="s">
        <v>10860</v>
      </c>
      <c r="F4577" s="0" t="s">
        <v>10823</v>
      </c>
      <c r="G4577" s="0" t="s">
        <v>10824</v>
      </c>
      <c r="H4577" s="0" t="s">
        <v>2122</v>
      </c>
      <c r="I4577" s="0" t="s">
        <v>2123</v>
      </c>
      <c r="J4577" s="0" t="s">
        <v>47</v>
      </c>
      <c r="K4577" s="0" t="s">
        <v>47</v>
      </c>
      <c r="L4577" s="0" t="s">
        <v>47</v>
      </c>
      <c r="M4577" s="0" t="s">
        <v>47</v>
      </c>
      <c r="N4577" s="0" t="n">
        <v>2</v>
      </c>
      <c r="O4577" s="0" t="n">
        <v>90</v>
      </c>
      <c r="P4577" s="0" t="n">
        <v>600</v>
      </c>
      <c r="Q4577" s="0" t="n">
        <v>2.9</v>
      </c>
      <c r="R4577" s="0" t="str">
        <f aca="false">INDEX(Lookup!$B$4:$B$18,MATCH(C4577,Lookup!$A$4:$A$18,0))</f>
        <v>India</v>
      </c>
      <c r="S4577" s="20" t="n">
        <f aca="false">INDEX(Lookup!$D$4:$D$18,MATCH(C4577,Lookup!$A$4:$A$18,0))</f>
        <v>0.012</v>
      </c>
      <c r="T4577" s="21" t="n">
        <f aca="false">ROUND(P4577*S4577,2)</f>
        <v>7.2</v>
      </c>
      <c r="U4577" s="21" t="n">
        <f aca="false">IF(T4577&lt;=10,1,IF(T4577&lt;=20,2,IF(T4577&lt;=30,3,IF(T4577&lt;=40,4,IF(T4577&lt;=50,5,IF(T4577&lt;=100,6,IF(T4577&lt;=250,7,8)))))))</f>
        <v>1</v>
      </c>
      <c r="V4577" s="21" t="n">
        <f aca="false">IF(AND(OR(Dashboard!$T$3="All",R4577=Dashboard!$T$3),OR(Dashboard!$T$4="All",D4577=Dashboard!$T$4)),1,0)</f>
        <v>1</v>
      </c>
      <c r="W4577" s="21" t="n">
        <f aca="false">IF(V4577=1,T4577+ROW()/10000000,0)</f>
        <v>7.2004577</v>
      </c>
    </row>
    <row r="4578" customFormat="false" ht="15" hidden="false" customHeight="false" outlineLevel="0" collapsed="false">
      <c r="A4578" s="0" t="n">
        <v>7534</v>
      </c>
      <c r="B4578" s="0" t="s">
        <v>10861</v>
      </c>
      <c r="C4578" s="0" t="n">
        <v>1</v>
      </c>
      <c r="D4578" s="0" t="s">
        <v>6924</v>
      </c>
      <c r="E4578" s="0" t="s">
        <v>10862</v>
      </c>
      <c r="F4578" s="0" t="s">
        <v>10823</v>
      </c>
      <c r="G4578" s="0" t="s">
        <v>10824</v>
      </c>
      <c r="H4578" s="0" t="s">
        <v>2128</v>
      </c>
      <c r="I4578" s="0" t="s">
        <v>2123</v>
      </c>
      <c r="J4578" s="0" t="s">
        <v>47</v>
      </c>
      <c r="K4578" s="0" t="s">
        <v>47</v>
      </c>
      <c r="L4578" s="0" t="s">
        <v>47</v>
      </c>
      <c r="M4578" s="0" t="s">
        <v>47</v>
      </c>
      <c r="N4578" s="0" t="n">
        <v>2</v>
      </c>
      <c r="O4578" s="0" t="n">
        <v>60</v>
      </c>
      <c r="P4578" s="0" t="n">
        <v>500</v>
      </c>
      <c r="Q4578" s="0" t="n">
        <v>3.2</v>
      </c>
      <c r="R4578" s="0" t="str">
        <f aca="false">INDEX(Lookup!$B$4:$B$18,MATCH(C4578,Lookup!$A$4:$A$18,0))</f>
        <v>India</v>
      </c>
      <c r="S4578" s="20" t="n">
        <f aca="false">INDEX(Lookup!$D$4:$D$18,MATCH(C4578,Lookup!$A$4:$A$18,0))</f>
        <v>0.012</v>
      </c>
      <c r="T4578" s="21" t="n">
        <f aca="false">ROUND(P4578*S4578,2)</f>
        <v>6</v>
      </c>
      <c r="U4578" s="21" t="n">
        <f aca="false">IF(T4578&lt;=10,1,IF(T4578&lt;=20,2,IF(T4578&lt;=30,3,IF(T4578&lt;=40,4,IF(T4578&lt;=50,5,IF(T4578&lt;=100,6,IF(T4578&lt;=250,7,8)))))))</f>
        <v>1</v>
      </c>
      <c r="V4578" s="21" t="n">
        <f aca="false">IF(AND(OR(Dashboard!$T$3="All",R4578=Dashboard!$T$3),OR(Dashboard!$T$4="All",D4578=Dashboard!$T$4)),1,0)</f>
        <v>1</v>
      </c>
      <c r="W4578" s="21" t="n">
        <f aca="false">IF(V4578=1,T4578+ROW()/10000000,0)</f>
        <v>6.0004578</v>
      </c>
    </row>
    <row r="4579" customFormat="false" ht="15" hidden="false" customHeight="false" outlineLevel="0" collapsed="false">
      <c r="A4579" s="0" t="n">
        <v>1925</v>
      </c>
      <c r="B4579" s="0" t="s">
        <v>10863</v>
      </c>
      <c r="C4579" s="0" t="n">
        <v>1</v>
      </c>
      <c r="D4579" s="0" t="s">
        <v>6924</v>
      </c>
      <c r="E4579" s="0" t="s">
        <v>10864</v>
      </c>
      <c r="F4579" s="0" t="s">
        <v>10823</v>
      </c>
      <c r="G4579" s="0" t="s">
        <v>10824</v>
      </c>
      <c r="H4579" s="0" t="s">
        <v>2050</v>
      </c>
      <c r="I4579" s="0" t="s">
        <v>2123</v>
      </c>
      <c r="J4579" s="0" t="s">
        <v>47</v>
      </c>
      <c r="K4579" s="0" t="s">
        <v>47</v>
      </c>
      <c r="L4579" s="0" t="s">
        <v>47</v>
      </c>
      <c r="M4579" s="0" t="s">
        <v>47</v>
      </c>
      <c r="N4579" s="0" t="n">
        <v>1</v>
      </c>
      <c r="O4579" s="0" t="n">
        <v>47</v>
      </c>
      <c r="P4579" s="0" t="n">
        <v>400</v>
      </c>
      <c r="Q4579" s="0" t="n">
        <v>2.7</v>
      </c>
      <c r="R4579" s="0" t="str">
        <f aca="false">INDEX(Lookup!$B$4:$B$18,MATCH(C4579,Lookup!$A$4:$A$18,0))</f>
        <v>India</v>
      </c>
      <c r="S4579" s="20" t="n">
        <f aca="false">INDEX(Lookup!$D$4:$D$18,MATCH(C4579,Lookup!$A$4:$A$18,0))</f>
        <v>0.012</v>
      </c>
      <c r="T4579" s="21" t="n">
        <f aca="false">ROUND(P4579*S4579,2)</f>
        <v>4.8</v>
      </c>
      <c r="U4579" s="21" t="n">
        <f aca="false">IF(T4579&lt;=10,1,IF(T4579&lt;=20,2,IF(T4579&lt;=30,3,IF(T4579&lt;=40,4,IF(T4579&lt;=50,5,IF(T4579&lt;=100,6,IF(T4579&lt;=250,7,8)))))))</f>
        <v>1</v>
      </c>
      <c r="V4579" s="21" t="n">
        <f aca="false">IF(AND(OR(Dashboard!$T$3="All",R4579=Dashboard!$T$3),OR(Dashboard!$T$4="All",D4579=Dashboard!$T$4)),1,0)</f>
        <v>1</v>
      </c>
      <c r="W4579" s="21" t="n">
        <f aca="false">IF(V4579=1,T4579+ROW()/10000000,0)</f>
        <v>4.8004579</v>
      </c>
    </row>
    <row r="4580" customFormat="false" ht="15" hidden="false" customHeight="false" outlineLevel="0" collapsed="false">
      <c r="A4580" s="0" t="n">
        <v>311719</v>
      </c>
      <c r="B4580" s="0" t="s">
        <v>10865</v>
      </c>
      <c r="C4580" s="0" t="n">
        <v>1</v>
      </c>
      <c r="D4580" s="0" t="s">
        <v>6924</v>
      </c>
      <c r="E4580" s="0" t="s">
        <v>10866</v>
      </c>
      <c r="F4580" s="0" t="s">
        <v>10823</v>
      </c>
      <c r="G4580" s="0" t="s">
        <v>10824</v>
      </c>
      <c r="H4580" s="0" t="s">
        <v>2128</v>
      </c>
      <c r="I4580" s="0" t="s">
        <v>2123</v>
      </c>
      <c r="J4580" s="0" t="s">
        <v>47</v>
      </c>
      <c r="K4580" s="0" t="s">
        <v>47</v>
      </c>
      <c r="L4580" s="0" t="s">
        <v>47</v>
      </c>
      <c r="M4580" s="0" t="s">
        <v>47</v>
      </c>
      <c r="N4580" s="0" t="n">
        <v>1</v>
      </c>
      <c r="O4580" s="0" t="n">
        <v>43</v>
      </c>
      <c r="P4580" s="0" t="n">
        <v>300</v>
      </c>
      <c r="Q4580" s="0" t="n">
        <v>3.4</v>
      </c>
      <c r="R4580" s="0" t="str">
        <f aca="false">INDEX(Lookup!$B$4:$B$18,MATCH(C4580,Lookup!$A$4:$A$18,0))</f>
        <v>India</v>
      </c>
      <c r="S4580" s="20" t="n">
        <f aca="false">INDEX(Lookup!$D$4:$D$18,MATCH(C4580,Lookup!$A$4:$A$18,0))</f>
        <v>0.012</v>
      </c>
      <c r="T4580" s="21" t="n">
        <f aca="false">ROUND(P4580*S4580,2)</f>
        <v>3.6</v>
      </c>
      <c r="U4580" s="21" t="n">
        <f aca="false">IF(T4580&lt;=10,1,IF(T4580&lt;=20,2,IF(T4580&lt;=30,3,IF(T4580&lt;=40,4,IF(T4580&lt;=50,5,IF(T4580&lt;=100,6,IF(T4580&lt;=250,7,8)))))))</f>
        <v>1</v>
      </c>
      <c r="V4580" s="21" t="n">
        <f aca="false">IF(AND(OR(Dashboard!$T$3="All",R4580=Dashboard!$T$3),OR(Dashboard!$T$4="All",D4580=Dashboard!$T$4)),1,0)</f>
        <v>1</v>
      </c>
      <c r="W4580" s="21" t="n">
        <f aca="false">IF(V4580=1,T4580+ROW()/10000000,0)</f>
        <v>3.600458</v>
      </c>
    </row>
    <row r="4581" customFormat="false" ht="15" hidden="false" customHeight="false" outlineLevel="0" collapsed="false">
      <c r="A4581" s="0" t="n">
        <v>1926</v>
      </c>
      <c r="B4581" s="0" t="s">
        <v>10867</v>
      </c>
      <c r="C4581" s="0" t="n">
        <v>1</v>
      </c>
      <c r="D4581" s="0" t="s">
        <v>6924</v>
      </c>
      <c r="E4581" s="0" t="s">
        <v>10868</v>
      </c>
      <c r="F4581" s="0" t="s">
        <v>10823</v>
      </c>
      <c r="G4581" s="0" t="s">
        <v>10824</v>
      </c>
      <c r="H4581" s="0" t="s">
        <v>10869</v>
      </c>
      <c r="I4581" s="0" t="s">
        <v>2123</v>
      </c>
      <c r="J4581" s="0" t="s">
        <v>47</v>
      </c>
      <c r="K4581" s="0" t="s">
        <v>47</v>
      </c>
      <c r="L4581" s="0" t="s">
        <v>47</v>
      </c>
      <c r="M4581" s="0" t="s">
        <v>47</v>
      </c>
      <c r="N4581" s="0" t="n">
        <v>1</v>
      </c>
      <c r="O4581" s="0" t="n">
        <v>236</v>
      </c>
      <c r="P4581" s="0" t="n">
        <v>350</v>
      </c>
      <c r="Q4581" s="0" t="n">
        <v>3.3</v>
      </c>
      <c r="R4581" s="0" t="str">
        <f aca="false">INDEX(Lookup!$B$4:$B$18,MATCH(C4581,Lookup!$A$4:$A$18,0))</f>
        <v>India</v>
      </c>
      <c r="S4581" s="20" t="n">
        <f aca="false">INDEX(Lookup!$D$4:$D$18,MATCH(C4581,Lookup!$A$4:$A$18,0))</f>
        <v>0.012</v>
      </c>
      <c r="T4581" s="21" t="n">
        <f aca="false">ROUND(P4581*S4581,2)</f>
        <v>4.2</v>
      </c>
      <c r="U4581" s="21" t="n">
        <f aca="false">IF(T4581&lt;=10,1,IF(T4581&lt;=20,2,IF(T4581&lt;=30,3,IF(T4581&lt;=40,4,IF(T4581&lt;=50,5,IF(T4581&lt;=100,6,IF(T4581&lt;=250,7,8)))))))</f>
        <v>1</v>
      </c>
      <c r="V4581" s="21" t="n">
        <f aca="false">IF(AND(OR(Dashboard!$T$3="All",R4581=Dashboard!$T$3),OR(Dashboard!$T$4="All",D4581=Dashboard!$T$4)),1,0)</f>
        <v>1</v>
      </c>
      <c r="W4581" s="21" t="n">
        <f aca="false">IF(V4581=1,T4581+ROW()/10000000,0)</f>
        <v>4.2004581</v>
      </c>
    </row>
    <row r="4582" customFormat="false" ht="15" hidden="false" customHeight="false" outlineLevel="0" collapsed="false">
      <c r="A4582" s="0" t="n">
        <v>306392</v>
      </c>
      <c r="B4582" s="0" t="s">
        <v>10870</v>
      </c>
      <c r="C4582" s="0" t="n">
        <v>1</v>
      </c>
      <c r="D4582" s="0" t="s">
        <v>6924</v>
      </c>
      <c r="E4582" s="0" t="s">
        <v>10871</v>
      </c>
      <c r="F4582" s="0" t="s">
        <v>10823</v>
      </c>
      <c r="G4582" s="0" t="s">
        <v>10824</v>
      </c>
      <c r="H4582" s="0" t="s">
        <v>2359</v>
      </c>
      <c r="I4582" s="0" t="s">
        <v>2123</v>
      </c>
      <c r="J4582" s="0" t="s">
        <v>46</v>
      </c>
      <c r="K4582" s="0" t="s">
        <v>46</v>
      </c>
      <c r="L4582" s="0" t="s">
        <v>47</v>
      </c>
      <c r="M4582" s="0" t="s">
        <v>47</v>
      </c>
      <c r="N4582" s="0" t="n">
        <v>3</v>
      </c>
      <c r="O4582" s="0" t="n">
        <v>31</v>
      </c>
      <c r="P4582" s="0" t="n">
        <v>1100</v>
      </c>
      <c r="Q4582" s="0" t="n">
        <v>2.6</v>
      </c>
      <c r="R4582" s="0" t="str">
        <f aca="false">INDEX(Lookup!$B$4:$B$18,MATCH(C4582,Lookup!$A$4:$A$18,0))</f>
        <v>India</v>
      </c>
      <c r="S4582" s="20" t="n">
        <f aca="false">INDEX(Lookup!$D$4:$D$18,MATCH(C4582,Lookup!$A$4:$A$18,0))</f>
        <v>0.012</v>
      </c>
      <c r="T4582" s="21" t="n">
        <f aca="false">ROUND(P4582*S4582,2)</f>
        <v>13.2</v>
      </c>
      <c r="U4582" s="21" t="n">
        <f aca="false">IF(T4582&lt;=10,1,IF(T4582&lt;=20,2,IF(T4582&lt;=30,3,IF(T4582&lt;=40,4,IF(T4582&lt;=50,5,IF(T4582&lt;=100,6,IF(T4582&lt;=250,7,8)))))))</f>
        <v>2</v>
      </c>
      <c r="V4582" s="21" t="n">
        <f aca="false">IF(AND(OR(Dashboard!$T$3="All",R4582=Dashboard!$T$3),OR(Dashboard!$T$4="All",D4582=Dashboard!$T$4)),1,0)</f>
        <v>1</v>
      </c>
      <c r="W4582" s="21" t="n">
        <f aca="false">IF(V4582=1,T4582+ROW()/10000000,0)</f>
        <v>13.2004582</v>
      </c>
    </row>
    <row r="4583" customFormat="false" ht="15" hidden="false" customHeight="false" outlineLevel="0" collapsed="false">
      <c r="A4583" s="0" t="n">
        <v>306338</v>
      </c>
      <c r="B4583" s="0" t="s">
        <v>10872</v>
      </c>
      <c r="C4583" s="0" t="n">
        <v>1</v>
      </c>
      <c r="D4583" s="0" t="s">
        <v>6924</v>
      </c>
      <c r="E4583" s="0" t="s">
        <v>10871</v>
      </c>
      <c r="F4583" s="0" t="s">
        <v>10823</v>
      </c>
      <c r="G4583" s="0" t="s">
        <v>10824</v>
      </c>
      <c r="H4583" s="0" t="s">
        <v>2359</v>
      </c>
      <c r="I4583" s="0" t="s">
        <v>2123</v>
      </c>
      <c r="J4583" s="0" t="s">
        <v>47</v>
      </c>
      <c r="K4583" s="0" t="s">
        <v>46</v>
      </c>
      <c r="L4583" s="0" t="s">
        <v>47</v>
      </c>
      <c r="M4583" s="0" t="s">
        <v>47</v>
      </c>
      <c r="N4583" s="0" t="n">
        <v>2</v>
      </c>
      <c r="O4583" s="0" t="n">
        <v>38</v>
      </c>
      <c r="P4583" s="0" t="n">
        <v>700</v>
      </c>
      <c r="Q4583" s="0" t="n">
        <v>2.5</v>
      </c>
      <c r="R4583" s="0" t="str">
        <f aca="false">INDEX(Lookup!$B$4:$B$18,MATCH(C4583,Lookup!$A$4:$A$18,0))</f>
        <v>India</v>
      </c>
      <c r="S4583" s="20" t="n">
        <f aca="false">INDEX(Lookup!$D$4:$D$18,MATCH(C4583,Lookup!$A$4:$A$18,0))</f>
        <v>0.012</v>
      </c>
      <c r="T4583" s="21" t="n">
        <f aca="false">ROUND(P4583*S4583,2)</f>
        <v>8.4</v>
      </c>
      <c r="U4583" s="21" t="n">
        <f aca="false">IF(T4583&lt;=10,1,IF(T4583&lt;=20,2,IF(T4583&lt;=30,3,IF(T4583&lt;=40,4,IF(T4583&lt;=50,5,IF(T4583&lt;=100,6,IF(T4583&lt;=250,7,8)))))))</f>
        <v>1</v>
      </c>
      <c r="V4583" s="21" t="n">
        <f aca="false">IF(AND(OR(Dashboard!$T$3="All",R4583=Dashboard!$T$3),OR(Dashboard!$T$4="All",D4583=Dashboard!$T$4)),1,0)</f>
        <v>1</v>
      </c>
      <c r="W4583" s="21" t="n">
        <f aca="false">IF(V4583=1,T4583+ROW()/10000000,0)</f>
        <v>8.4004583</v>
      </c>
    </row>
    <row r="4584" customFormat="false" ht="15" hidden="false" customHeight="false" outlineLevel="0" collapsed="false">
      <c r="A4584" s="0" t="n">
        <v>1905</v>
      </c>
      <c r="B4584" s="0" t="s">
        <v>10873</v>
      </c>
      <c r="C4584" s="0" t="n">
        <v>1</v>
      </c>
      <c r="D4584" s="0" t="s">
        <v>6924</v>
      </c>
      <c r="E4584" s="0" t="s">
        <v>10874</v>
      </c>
      <c r="F4584" s="0" t="s">
        <v>10823</v>
      </c>
      <c r="G4584" s="0" t="s">
        <v>10824</v>
      </c>
      <c r="H4584" s="0" t="s">
        <v>2616</v>
      </c>
      <c r="I4584" s="0" t="s">
        <v>2123</v>
      </c>
      <c r="J4584" s="0" t="s">
        <v>46</v>
      </c>
      <c r="K4584" s="0" t="s">
        <v>47</v>
      </c>
      <c r="L4584" s="0" t="s">
        <v>47</v>
      </c>
      <c r="M4584" s="0" t="s">
        <v>47</v>
      </c>
      <c r="N4584" s="0" t="n">
        <v>2</v>
      </c>
      <c r="O4584" s="0" t="n">
        <v>123</v>
      </c>
      <c r="P4584" s="0" t="n">
        <v>800</v>
      </c>
      <c r="Q4584" s="0" t="n">
        <v>3.1</v>
      </c>
      <c r="R4584" s="0" t="str">
        <f aca="false">INDEX(Lookup!$B$4:$B$18,MATCH(C4584,Lookup!$A$4:$A$18,0))</f>
        <v>India</v>
      </c>
      <c r="S4584" s="20" t="n">
        <f aca="false">INDEX(Lookup!$D$4:$D$18,MATCH(C4584,Lookup!$A$4:$A$18,0))</f>
        <v>0.012</v>
      </c>
      <c r="T4584" s="21" t="n">
        <f aca="false">ROUND(P4584*S4584,2)</f>
        <v>9.6</v>
      </c>
      <c r="U4584" s="21" t="n">
        <f aca="false">IF(T4584&lt;=10,1,IF(T4584&lt;=20,2,IF(T4584&lt;=30,3,IF(T4584&lt;=40,4,IF(T4584&lt;=50,5,IF(T4584&lt;=100,6,IF(T4584&lt;=250,7,8)))))))</f>
        <v>1</v>
      </c>
      <c r="V4584" s="21" t="n">
        <f aca="false">IF(AND(OR(Dashboard!$T$3="All",R4584=Dashboard!$T$3),OR(Dashboard!$T$4="All",D4584=Dashboard!$T$4)),1,0)</f>
        <v>1</v>
      </c>
      <c r="W4584" s="21" t="n">
        <f aca="false">IF(V4584=1,T4584+ROW()/10000000,0)</f>
        <v>9.6004584</v>
      </c>
    </row>
    <row r="4585" customFormat="false" ht="15" hidden="false" customHeight="false" outlineLevel="0" collapsed="false">
      <c r="A4585" s="0" t="n">
        <v>300350</v>
      </c>
      <c r="B4585" s="0" t="s">
        <v>10875</v>
      </c>
      <c r="C4585" s="0" t="n">
        <v>1</v>
      </c>
      <c r="D4585" s="0" t="s">
        <v>6924</v>
      </c>
      <c r="E4585" s="0" t="s">
        <v>10876</v>
      </c>
      <c r="F4585" s="0" t="s">
        <v>10823</v>
      </c>
      <c r="G4585" s="0" t="s">
        <v>10824</v>
      </c>
      <c r="H4585" s="0" t="s">
        <v>2382</v>
      </c>
      <c r="I4585" s="0" t="s">
        <v>2123</v>
      </c>
      <c r="J4585" s="0" t="s">
        <v>47</v>
      </c>
      <c r="K4585" s="0" t="s">
        <v>47</v>
      </c>
      <c r="L4585" s="0" t="s">
        <v>47</v>
      </c>
      <c r="M4585" s="0" t="s">
        <v>47</v>
      </c>
      <c r="N4585" s="0" t="n">
        <v>1</v>
      </c>
      <c r="O4585" s="0" t="n">
        <v>9</v>
      </c>
      <c r="P4585" s="0" t="n">
        <v>150</v>
      </c>
      <c r="Q4585" s="0" t="n">
        <v>2.8</v>
      </c>
      <c r="R4585" s="0" t="str">
        <f aca="false">INDEX(Lookup!$B$4:$B$18,MATCH(C4585,Lookup!$A$4:$A$18,0))</f>
        <v>India</v>
      </c>
      <c r="S4585" s="20" t="n">
        <f aca="false">INDEX(Lookup!$D$4:$D$18,MATCH(C4585,Lookup!$A$4:$A$18,0))</f>
        <v>0.012</v>
      </c>
      <c r="T4585" s="21" t="n">
        <f aca="false">ROUND(P4585*S4585,2)</f>
        <v>1.8</v>
      </c>
      <c r="U4585" s="21" t="n">
        <f aca="false">IF(T4585&lt;=10,1,IF(T4585&lt;=20,2,IF(T4585&lt;=30,3,IF(T4585&lt;=40,4,IF(T4585&lt;=50,5,IF(T4585&lt;=100,6,IF(T4585&lt;=250,7,8)))))))</f>
        <v>1</v>
      </c>
      <c r="V4585" s="21" t="n">
        <f aca="false">IF(AND(OR(Dashboard!$T$3="All",R4585=Dashboard!$T$3),OR(Dashboard!$T$4="All",D4585=Dashboard!$T$4)),1,0)</f>
        <v>1</v>
      </c>
      <c r="W4585" s="21" t="n">
        <f aca="false">IF(V4585=1,T4585+ROW()/10000000,0)</f>
        <v>1.8004585</v>
      </c>
    </row>
    <row r="4586" customFormat="false" ht="15" hidden="false" customHeight="false" outlineLevel="0" collapsed="false">
      <c r="A4586" s="0" t="n">
        <v>7424</v>
      </c>
      <c r="B4586" s="0" t="s">
        <v>10877</v>
      </c>
      <c r="C4586" s="0" t="n">
        <v>1</v>
      </c>
      <c r="D4586" s="0" t="s">
        <v>6924</v>
      </c>
      <c r="E4586" s="0" t="s">
        <v>10878</v>
      </c>
      <c r="F4586" s="0" t="s">
        <v>10823</v>
      </c>
      <c r="G4586" s="0" t="s">
        <v>10824</v>
      </c>
      <c r="H4586" s="0" t="s">
        <v>2438</v>
      </c>
      <c r="I4586" s="0" t="s">
        <v>2123</v>
      </c>
      <c r="J4586" s="0" t="s">
        <v>47</v>
      </c>
      <c r="K4586" s="0" t="s">
        <v>47</v>
      </c>
      <c r="L4586" s="0" t="s">
        <v>47</v>
      </c>
      <c r="M4586" s="0" t="s">
        <v>47</v>
      </c>
      <c r="N4586" s="0" t="n">
        <v>1</v>
      </c>
      <c r="O4586" s="0" t="n">
        <v>70</v>
      </c>
      <c r="P4586" s="0" t="n">
        <v>350</v>
      </c>
      <c r="Q4586" s="0" t="n">
        <v>3.3</v>
      </c>
      <c r="R4586" s="0" t="str">
        <f aca="false">INDEX(Lookup!$B$4:$B$18,MATCH(C4586,Lookup!$A$4:$A$18,0))</f>
        <v>India</v>
      </c>
      <c r="S4586" s="20" t="n">
        <f aca="false">INDEX(Lookup!$D$4:$D$18,MATCH(C4586,Lookup!$A$4:$A$18,0))</f>
        <v>0.012</v>
      </c>
      <c r="T4586" s="21" t="n">
        <f aca="false">ROUND(P4586*S4586,2)</f>
        <v>4.2</v>
      </c>
      <c r="U4586" s="21" t="n">
        <f aca="false">IF(T4586&lt;=10,1,IF(T4586&lt;=20,2,IF(T4586&lt;=30,3,IF(T4586&lt;=40,4,IF(T4586&lt;=50,5,IF(T4586&lt;=100,6,IF(T4586&lt;=250,7,8)))))))</f>
        <v>1</v>
      </c>
      <c r="V4586" s="21" t="n">
        <f aca="false">IF(AND(OR(Dashboard!$T$3="All",R4586=Dashboard!$T$3),OR(Dashboard!$T$4="All",D4586=Dashboard!$T$4)),1,0)</f>
        <v>1</v>
      </c>
      <c r="W4586" s="21" t="n">
        <f aca="false">IF(V4586=1,T4586+ROW()/10000000,0)</f>
        <v>4.2004586</v>
      </c>
    </row>
    <row r="4587" customFormat="false" ht="15" hidden="false" customHeight="false" outlineLevel="0" collapsed="false">
      <c r="A4587" s="0" t="n">
        <v>1906</v>
      </c>
      <c r="B4587" s="0" t="s">
        <v>10879</v>
      </c>
      <c r="C4587" s="0" t="n">
        <v>1</v>
      </c>
      <c r="D4587" s="0" t="s">
        <v>6924</v>
      </c>
      <c r="E4587" s="0" t="s">
        <v>10880</v>
      </c>
      <c r="F4587" s="0" t="s">
        <v>10823</v>
      </c>
      <c r="G4587" s="0" t="s">
        <v>10824</v>
      </c>
      <c r="H4587" s="0" t="s">
        <v>2288</v>
      </c>
      <c r="I4587" s="0" t="s">
        <v>2123</v>
      </c>
      <c r="J4587" s="0" t="s">
        <v>47</v>
      </c>
      <c r="K4587" s="0" t="s">
        <v>47</v>
      </c>
      <c r="L4587" s="0" t="s">
        <v>47</v>
      </c>
      <c r="M4587" s="0" t="s">
        <v>47</v>
      </c>
      <c r="N4587" s="0" t="n">
        <v>2</v>
      </c>
      <c r="O4587" s="0" t="n">
        <v>114</v>
      </c>
      <c r="P4587" s="0" t="n">
        <v>550</v>
      </c>
      <c r="Q4587" s="0" t="n">
        <v>3.4</v>
      </c>
      <c r="R4587" s="0" t="str">
        <f aca="false">INDEX(Lookup!$B$4:$B$18,MATCH(C4587,Lookup!$A$4:$A$18,0))</f>
        <v>India</v>
      </c>
      <c r="S4587" s="20" t="n">
        <f aca="false">INDEX(Lookup!$D$4:$D$18,MATCH(C4587,Lookup!$A$4:$A$18,0))</f>
        <v>0.012</v>
      </c>
      <c r="T4587" s="21" t="n">
        <f aca="false">ROUND(P4587*S4587,2)</f>
        <v>6.6</v>
      </c>
      <c r="U4587" s="21" t="n">
        <f aca="false">IF(T4587&lt;=10,1,IF(T4587&lt;=20,2,IF(T4587&lt;=30,3,IF(T4587&lt;=40,4,IF(T4587&lt;=50,5,IF(T4587&lt;=100,6,IF(T4587&lt;=250,7,8)))))))</f>
        <v>1</v>
      </c>
      <c r="V4587" s="21" t="n">
        <f aca="false">IF(AND(OR(Dashboard!$T$3="All",R4587=Dashboard!$T$3),OR(Dashboard!$T$4="All",D4587=Dashboard!$T$4)),1,0)</f>
        <v>1</v>
      </c>
      <c r="W4587" s="21" t="n">
        <f aca="false">IF(V4587=1,T4587+ROW()/10000000,0)</f>
        <v>6.6004587</v>
      </c>
    </row>
    <row r="4588" customFormat="false" ht="15" hidden="false" customHeight="false" outlineLevel="0" collapsed="false">
      <c r="A4588" s="0" t="n">
        <v>1908</v>
      </c>
      <c r="B4588" s="0" t="s">
        <v>10879</v>
      </c>
      <c r="C4588" s="0" t="n">
        <v>1</v>
      </c>
      <c r="D4588" s="0" t="s">
        <v>6924</v>
      </c>
      <c r="E4588" s="0" t="s">
        <v>10881</v>
      </c>
      <c r="F4588" s="0" t="s">
        <v>10823</v>
      </c>
      <c r="G4588" s="0" t="s">
        <v>10824</v>
      </c>
      <c r="H4588" s="0" t="s">
        <v>2288</v>
      </c>
      <c r="I4588" s="0" t="s">
        <v>2123</v>
      </c>
      <c r="J4588" s="0" t="s">
        <v>47</v>
      </c>
      <c r="K4588" s="0" t="s">
        <v>47</v>
      </c>
      <c r="L4588" s="0" t="s">
        <v>47</v>
      </c>
      <c r="M4588" s="0" t="s">
        <v>47</v>
      </c>
      <c r="N4588" s="0" t="n">
        <v>2</v>
      </c>
      <c r="O4588" s="0" t="n">
        <v>56</v>
      </c>
      <c r="P4588" s="0" t="n">
        <v>550</v>
      </c>
      <c r="Q4588" s="0" t="n">
        <v>2.7</v>
      </c>
      <c r="R4588" s="0" t="str">
        <f aca="false">INDEX(Lookup!$B$4:$B$18,MATCH(C4588,Lookup!$A$4:$A$18,0))</f>
        <v>India</v>
      </c>
      <c r="S4588" s="20" t="n">
        <f aca="false">INDEX(Lookup!$D$4:$D$18,MATCH(C4588,Lookup!$A$4:$A$18,0))</f>
        <v>0.012</v>
      </c>
      <c r="T4588" s="21" t="n">
        <f aca="false">ROUND(P4588*S4588,2)</f>
        <v>6.6</v>
      </c>
      <c r="U4588" s="21" t="n">
        <f aca="false">IF(T4588&lt;=10,1,IF(T4588&lt;=20,2,IF(T4588&lt;=30,3,IF(T4588&lt;=40,4,IF(T4588&lt;=50,5,IF(T4588&lt;=100,6,IF(T4588&lt;=250,7,8)))))))</f>
        <v>1</v>
      </c>
      <c r="V4588" s="21" t="n">
        <f aca="false">IF(AND(OR(Dashboard!$T$3="All",R4588=Dashboard!$T$3),OR(Dashboard!$T$4="All",D4588=Dashboard!$T$4)),1,0)</f>
        <v>1</v>
      </c>
      <c r="W4588" s="21" t="n">
        <f aca="false">IF(V4588=1,T4588+ROW()/10000000,0)</f>
        <v>6.6004588</v>
      </c>
    </row>
    <row r="4589" customFormat="false" ht="15" hidden="false" customHeight="false" outlineLevel="0" collapsed="false">
      <c r="A4589" s="0" t="n">
        <v>1618</v>
      </c>
      <c r="B4589" s="0" t="s">
        <v>10882</v>
      </c>
      <c r="C4589" s="0" t="n">
        <v>1</v>
      </c>
      <c r="D4589" s="0" t="s">
        <v>6924</v>
      </c>
      <c r="E4589" s="0" t="s">
        <v>10883</v>
      </c>
      <c r="F4589" s="0" t="s">
        <v>10823</v>
      </c>
      <c r="G4589" s="0" t="s">
        <v>10824</v>
      </c>
      <c r="H4589" s="0" t="s">
        <v>3500</v>
      </c>
      <c r="I4589" s="0" t="s">
        <v>2123</v>
      </c>
      <c r="J4589" s="0" t="s">
        <v>47</v>
      </c>
      <c r="K4589" s="0" t="s">
        <v>46</v>
      </c>
      <c r="L4589" s="0" t="s">
        <v>47</v>
      </c>
      <c r="M4589" s="0" t="s">
        <v>47</v>
      </c>
      <c r="N4589" s="0" t="n">
        <v>2</v>
      </c>
      <c r="O4589" s="0" t="n">
        <v>247</v>
      </c>
      <c r="P4589" s="0" t="n">
        <v>600</v>
      </c>
      <c r="Q4589" s="0" t="n">
        <v>3.1</v>
      </c>
      <c r="R4589" s="0" t="str">
        <f aca="false">INDEX(Lookup!$B$4:$B$18,MATCH(C4589,Lookup!$A$4:$A$18,0))</f>
        <v>India</v>
      </c>
      <c r="S4589" s="20" t="n">
        <f aca="false">INDEX(Lookup!$D$4:$D$18,MATCH(C4589,Lookup!$A$4:$A$18,0))</f>
        <v>0.012</v>
      </c>
      <c r="T4589" s="21" t="n">
        <f aca="false">ROUND(P4589*S4589,2)</f>
        <v>7.2</v>
      </c>
      <c r="U4589" s="21" t="n">
        <f aca="false">IF(T4589&lt;=10,1,IF(T4589&lt;=20,2,IF(T4589&lt;=30,3,IF(T4589&lt;=40,4,IF(T4589&lt;=50,5,IF(T4589&lt;=100,6,IF(T4589&lt;=250,7,8)))))))</f>
        <v>1</v>
      </c>
      <c r="V4589" s="21" t="n">
        <f aca="false">IF(AND(OR(Dashboard!$T$3="All",R4589=Dashboard!$T$3),OR(Dashboard!$T$4="All",D4589=Dashboard!$T$4)),1,0)</f>
        <v>1</v>
      </c>
      <c r="W4589" s="21" t="n">
        <f aca="false">IF(V4589=1,T4589+ROW()/10000000,0)</f>
        <v>7.2004589</v>
      </c>
    </row>
    <row r="4590" customFormat="false" ht="15" hidden="false" customHeight="false" outlineLevel="0" collapsed="false">
      <c r="A4590" s="0" t="n">
        <v>309064</v>
      </c>
      <c r="B4590" s="0" t="s">
        <v>6943</v>
      </c>
      <c r="C4590" s="0" t="n">
        <v>1</v>
      </c>
      <c r="D4590" s="0" t="s">
        <v>6924</v>
      </c>
      <c r="E4590" s="0" t="s">
        <v>10884</v>
      </c>
      <c r="F4590" s="0" t="s">
        <v>10823</v>
      </c>
      <c r="G4590" s="0" t="s">
        <v>10824</v>
      </c>
      <c r="H4590" s="0" t="s">
        <v>2050</v>
      </c>
      <c r="I4590" s="0" t="s">
        <v>2123</v>
      </c>
      <c r="J4590" s="0" t="s">
        <v>47</v>
      </c>
      <c r="K4590" s="0" t="s">
        <v>46</v>
      </c>
      <c r="L4590" s="0" t="s">
        <v>47</v>
      </c>
      <c r="M4590" s="0" t="s">
        <v>47</v>
      </c>
      <c r="N4590" s="0" t="n">
        <v>1</v>
      </c>
      <c r="O4590" s="0" t="n">
        <v>90</v>
      </c>
      <c r="P4590" s="0" t="n">
        <v>450</v>
      </c>
      <c r="Q4590" s="0" t="n">
        <v>3.1</v>
      </c>
      <c r="R4590" s="0" t="str">
        <f aca="false">INDEX(Lookup!$B$4:$B$18,MATCH(C4590,Lookup!$A$4:$A$18,0))</f>
        <v>India</v>
      </c>
      <c r="S4590" s="20" t="n">
        <f aca="false">INDEX(Lookup!$D$4:$D$18,MATCH(C4590,Lookup!$A$4:$A$18,0))</f>
        <v>0.012</v>
      </c>
      <c r="T4590" s="21" t="n">
        <f aca="false">ROUND(P4590*S4590,2)</f>
        <v>5.4</v>
      </c>
      <c r="U4590" s="21" t="n">
        <f aca="false">IF(T4590&lt;=10,1,IF(T4590&lt;=20,2,IF(T4590&lt;=30,3,IF(T4590&lt;=40,4,IF(T4590&lt;=50,5,IF(T4590&lt;=100,6,IF(T4590&lt;=250,7,8)))))))</f>
        <v>1</v>
      </c>
      <c r="V4590" s="21" t="n">
        <f aca="false">IF(AND(OR(Dashboard!$T$3="All",R4590=Dashboard!$T$3),OR(Dashboard!$T$4="All",D4590=Dashboard!$T$4)),1,0)</f>
        <v>1</v>
      </c>
      <c r="W4590" s="21" t="n">
        <f aca="false">IF(V4590=1,T4590+ROW()/10000000,0)</f>
        <v>5.400459</v>
      </c>
    </row>
    <row r="4591" customFormat="false" ht="15" hidden="false" customHeight="false" outlineLevel="0" collapsed="false">
      <c r="A4591" s="0" t="n">
        <v>1931</v>
      </c>
      <c r="B4591" s="0" t="s">
        <v>10885</v>
      </c>
      <c r="C4591" s="0" t="n">
        <v>1</v>
      </c>
      <c r="D4591" s="0" t="s">
        <v>6924</v>
      </c>
      <c r="E4591" s="0" t="s">
        <v>10886</v>
      </c>
      <c r="F4591" s="0" t="s">
        <v>10823</v>
      </c>
      <c r="G4591" s="0" t="s">
        <v>10824</v>
      </c>
      <c r="H4591" s="0" t="s">
        <v>2359</v>
      </c>
      <c r="I4591" s="0" t="s">
        <v>2123</v>
      </c>
      <c r="J4591" s="0" t="s">
        <v>46</v>
      </c>
      <c r="K4591" s="0" t="s">
        <v>47</v>
      </c>
      <c r="L4591" s="0" t="s">
        <v>47</v>
      </c>
      <c r="M4591" s="0" t="s">
        <v>47</v>
      </c>
      <c r="N4591" s="0" t="n">
        <v>2</v>
      </c>
      <c r="O4591" s="0" t="n">
        <v>84</v>
      </c>
      <c r="P4591" s="0" t="n">
        <v>900</v>
      </c>
      <c r="Q4591" s="0" t="n">
        <v>2.7</v>
      </c>
      <c r="R4591" s="0" t="str">
        <f aca="false">INDEX(Lookup!$B$4:$B$18,MATCH(C4591,Lookup!$A$4:$A$18,0))</f>
        <v>India</v>
      </c>
      <c r="S4591" s="20" t="n">
        <f aca="false">INDEX(Lookup!$D$4:$D$18,MATCH(C4591,Lookup!$A$4:$A$18,0))</f>
        <v>0.012</v>
      </c>
      <c r="T4591" s="21" t="n">
        <f aca="false">ROUND(P4591*S4591,2)</f>
        <v>10.8</v>
      </c>
      <c r="U4591" s="21" t="n">
        <f aca="false">IF(T4591&lt;=10,1,IF(T4591&lt;=20,2,IF(T4591&lt;=30,3,IF(T4591&lt;=40,4,IF(T4591&lt;=50,5,IF(T4591&lt;=100,6,IF(T4591&lt;=250,7,8)))))))</f>
        <v>2</v>
      </c>
      <c r="V4591" s="21" t="n">
        <f aca="false">IF(AND(OR(Dashboard!$T$3="All",R4591=Dashboard!$T$3),OR(Dashboard!$T$4="All",D4591=Dashboard!$T$4)),1,0)</f>
        <v>1</v>
      </c>
      <c r="W4591" s="21" t="n">
        <f aca="false">IF(V4591=1,T4591+ROW()/10000000,0)</f>
        <v>10.8004591</v>
      </c>
    </row>
    <row r="4592" customFormat="false" ht="15" hidden="false" customHeight="false" outlineLevel="0" collapsed="false">
      <c r="A4592" s="0" t="n">
        <v>18277018</v>
      </c>
      <c r="B4592" s="0" t="s">
        <v>10887</v>
      </c>
      <c r="C4592" s="0" t="n">
        <v>1</v>
      </c>
      <c r="D4592" s="0" t="s">
        <v>6924</v>
      </c>
      <c r="E4592" s="0" t="s">
        <v>10888</v>
      </c>
      <c r="F4592" s="0" t="s">
        <v>10823</v>
      </c>
      <c r="G4592" s="0" t="s">
        <v>10824</v>
      </c>
      <c r="H4592" s="0" t="s">
        <v>3119</v>
      </c>
      <c r="I4592" s="0" t="s">
        <v>2123</v>
      </c>
      <c r="J4592" s="0" t="s">
        <v>47</v>
      </c>
      <c r="K4592" s="0" t="s">
        <v>46</v>
      </c>
      <c r="L4592" s="0" t="s">
        <v>47</v>
      </c>
      <c r="M4592" s="0" t="s">
        <v>47</v>
      </c>
      <c r="N4592" s="0" t="n">
        <v>2</v>
      </c>
      <c r="O4592" s="0" t="n">
        <v>93</v>
      </c>
      <c r="P4592" s="0" t="n">
        <v>650</v>
      </c>
      <c r="Q4592" s="0" t="n">
        <v>3.3</v>
      </c>
      <c r="R4592" s="0" t="str">
        <f aca="false">INDEX(Lookup!$B$4:$B$18,MATCH(C4592,Lookup!$A$4:$A$18,0))</f>
        <v>India</v>
      </c>
      <c r="S4592" s="20" t="n">
        <f aca="false">INDEX(Lookup!$D$4:$D$18,MATCH(C4592,Lookup!$A$4:$A$18,0))</f>
        <v>0.012</v>
      </c>
      <c r="T4592" s="21" t="n">
        <f aca="false">ROUND(P4592*S4592,2)</f>
        <v>7.8</v>
      </c>
      <c r="U4592" s="21" t="n">
        <f aca="false">IF(T4592&lt;=10,1,IF(T4592&lt;=20,2,IF(T4592&lt;=30,3,IF(T4592&lt;=40,4,IF(T4592&lt;=50,5,IF(T4592&lt;=100,6,IF(T4592&lt;=250,7,8)))))))</f>
        <v>1</v>
      </c>
      <c r="V4592" s="21" t="n">
        <f aca="false">IF(AND(OR(Dashboard!$T$3="All",R4592=Dashboard!$T$3),OR(Dashboard!$T$4="All",D4592=Dashboard!$T$4)),1,0)</f>
        <v>1</v>
      </c>
      <c r="W4592" s="21" t="n">
        <f aca="false">IF(V4592=1,T4592+ROW()/10000000,0)</f>
        <v>7.8004592</v>
      </c>
    </row>
    <row r="4593" customFormat="false" ht="15" hidden="false" customHeight="false" outlineLevel="0" collapsed="false">
      <c r="A4593" s="0" t="n">
        <v>18425764</v>
      </c>
      <c r="B4593" s="0" t="s">
        <v>10889</v>
      </c>
      <c r="C4593" s="0" t="n">
        <v>1</v>
      </c>
      <c r="D4593" s="0" t="s">
        <v>6924</v>
      </c>
      <c r="E4593" s="0" t="s">
        <v>10890</v>
      </c>
      <c r="F4593" s="0" t="s">
        <v>10823</v>
      </c>
      <c r="G4593" s="0" t="s">
        <v>10824</v>
      </c>
      <c r="H4593" s="0" t="s">
        <v>10891</v>
      </c>
      <c r="I4593" s="0" t="s">
        <v>2123</v>
      </c>
      <c r="J4593" s="0" t="s">
        <v>47</v>
      </c>
      <c r="K4593" s="0" t="s">
        <v>46</v>
      </c>
      <c r="L4593" s="0" t="s">
        <v>46</v>
      </c>
      <c r="M4593" s="0" t="s">
        <v>47</v>
      </c>
      <c r="N4593" s="0" t="n">
        <v>2</v>
      </c>
      <c r="O4593" s="0" t="n">
        <v>44</v>
      </c>
      <c r="P4593" s="0" t="n">
        <v>650</v>
      </c>
      <c r="Q4593" s="0" t="n">
        <v>3.4</v>
      </c>
      <c r="R4593" s="0" t="str">
        <f aca="false">INDEX(Lookup!$B$4:$B$18,MATCH(C4593,Lookup!$A$4:$A$18,0))</f>
        <v>India</v>
      </c>
      <c r="S4593" s="20" t="n">
        <f aca="false">INDEX(Lookup!$D$4:$D$18,MATCH(C4593,Lookup!$A$4:$A$18,0))</f>
        <v>0.012</v>
      </c>
      <c r="T4593" s="21" t="n">
        <f aca="false">ROUND(P4593*S4593,2)</f>
        <v>7.8</v>
      </c>
      <c r="U4593" s="21" t="n">
        <f aca="false">IF(T4593&lt;=10,1,IF(T4593&lt;=20,2,IF(T4593&lt;=30,3,IF(T4593&lt;=40,4,IF(T4593&lt;=50,5,IF(T4593&lt;=100,6,IF(T4593&lt;=250,7,8)))))))</f>
        <v>1</v>
      </c>
      <c r="V4593" s="21" t="n">
        <f aca="false">IF(AND(OR(Dashboard!$T$3="All",R4593=Dashboard!$T$3),OR(Dashboard!$T$4="All",D4593=Dashboard!$T$4)),1,0)</f>
        <v>1</v>
      </c>
      <c r="W4593" s="21" t="n">
        <f aca="false">IF(V4593=1,T4593+ROW()/10000000,0)</f>
        <v>7.8004593</v>
      </c>
    </row>
    <row r="4594" customFormat="false" ht="15" hidden="false" customHeight="false" outlineLevel="0" collapsed="false">
      <c r="A4594" s="0" t="n">
        <v>1933</v>
      </c>
      <c r="B4594" s="0" t="s">
        <v>10892</v>
      </c>
      <c r="C4594" s="0" t="n">
        <v>1</v>
      </c>
      <c r="D4594" s="0" t="s">
        <v>6924</v>
      </c>
      <c r="E4594" s="0" t="s">
        <v>10893</v>
      </c>
      <c r="F4594" s="0" t="s">
        <v>10823</v>
      </c>
      <c r="G4594" s="0" t="s">
        <v>10824</v>
      </c>
      <c r="H4594" s="0" t="s">
        <v>2050</v>
      </c>
      <c r="I4594" s="0" t="s">
        <v>2123</v>
      </c>
      <c r="J4594" s="0" t="s">
        <v>47</v>
      </c>
      <c r="K4594" s="0" t="s">
        <v>47</v>
      </c>
      <c r="L4594" s="0" t="s">
        <v>47</v>
      </c>
      <c r="M4594" s="0" t="s">
        <v>47</v>
      </c>
      <c r="N4594" s="0" t="n">
        <v>1</v>
      </c>
      <c r="O4594" s="0" t="n">
        <v>27</v>
      </c>
      <c r="P4594" s="0" t="n">
        <v>400</v>
      </c>
      <c r="Q4594" s="0" t="n">
        <v>3</v>
      </c>
      <c r="R4594" s="0" t="str">
        <f aca="false">INDEX(Lookup!$B$4:$B$18,MATCH(C4594,Lookup!$A$4:$A$18,0))</f>
        <v>India</v>
      </c>
      <c r="S4594" s="20" t="n">
        <f aca="false">INDEX(Lookup!$D$4:$D$18,MATCH(C4594,Lookup!$A$4:$A$18,0))</f>
        <v>0.012</v>
      </c>
      <c r="T4594" s="21" t="n">
        <f aca="false">ROUND(P4594*S4594,2)</f>
        <v>4.8</v>
      </c>
      <c r="U4594" s="21" t="n">
        <f aca="false">IF(T4594&lt;=10,1,IF(T4594&lt;=20,2,IF(T4594&lt;=30,3,IF(T4594&lt;=40,4,IF(T4594&lt;=50,5,IF(T4594&lt;=100,6,IF(T4594&lt;=250,7,8)))))))</f>
        <v>1</v>
      </c>
      <c r="V4594" s="21" t="n">
        <f aca="false">IF(AND(OR(Dashboard!$T$3="All",R4594=Dashboard!$T$3),OR(Dashboard!$T$4="All",D4594=Dashboard!$T$4)),1,0)</f>
        <v>1</v>
      </c>
      <c r="W4594" s="21" t="n">
        <f aca="false">IF(V4594=1,T4594+ROW()/10000000,0)</f>
        <v>4.8004594</v>
      </c>
    </row>
    <row r="4595" customFormat="false" ht="15" hidden="false" customHeight="false" outlineLevel="0" collapsed="false">
      <c r="A4595" s="0" t="n">
        <v>2411</v>
      </c>
      <c r="B4595" s="0" t="s">
        <v>10894</v>
      </c>
      <c r="C4595" s="0" t="n">
        <v>1</v>
      </c>
      <c r="D4595" s="0" t="s">
        <v>6924</v>
      </c>
      <c r="E4595" s="0" t="s">
        <v>10895</v>
      </c>
      <c r="F4595" s="0" t="s">
        <v>10823</v>
      </c>
      <c r="G4595" s="0" t="s">
        <v>10824</v>
      </c>
      <c r="H4595" s="0" t="s">
        <v>4982</v>
      </c>
      <c r="I4595" s="0" t="s">
        <v>2123</v>
      </c>
      <c r="J4595" s="0" t="s">
        <v>46</v>
      </c>
      <c r="K4595" s="0" t="s">
        <v>46</v>
      </c>
      <c r="L4595" s="0" t="s">
        <v>47</v>
      </c>
      <c r="M4595" s="0" t="s">
        <v>47</v>
      </c>
      <c r="N4595" s="0" t="n">
        <v>2</v>
      </c>
      <c r="O4595" s="0" t="n">
        <v>68</v>
      </c>
      <c r="P4595" s="0" t="n">
        <v>750</v>
      </c>
      <c r="Q4595" s="0" t="n">
        <v>2.7</v>
      </c>
      <c r="R4595" s="0" t="str">
        <f aca="false">INDEX(Lookup!$B$4:$B$18,MATCH(C4595,Lookup!$A$4:$A$18,0))</f>
        <v>India</v>
      </c>
      <c r="S4595" s="20" t="n">
        <f aca="false">INDEX(Lookup!$D$4:$D$18,MATCH(C4595,Lookup!$A$4:$A$18,0))</f>
        <v>0.012</v>
      </c>
      <c r="T4595" s="21" t="n">
        <f aca="false">ROUND(P4595*S4595,2)</f>
        <v>9</v>
      </c>
      <c r="U4595" s="21" t="n">
        <f aca="false">IF(T4595&lt;=10,1,IF(T4595&lt;=20,2,IF(T4595&lt;=30,3,IF(T4595&lt;=40,4,IF(T4595&lt;=50,5,IF(T4595&lt;=100,6,IF(T4595&lt;=250,7,8)))))))</f>
        <v>1</v>
      </c>
      <c r="V4595" s="21" t="n">
        <f aca="false">IF(AND(OR(Dashboard!$T$3="All",R4595=Dashboard!$T$3),OR(Dashboard!$T$4="All",D4595=Dashboard!$T$4)),1,0)</f>
        <v>1</v>
      </c>
      <c r="W4595" s="21" t="n">
        <f aca="false">IF(V4595=1,T4595+ROW()/10000000,0)</f>
        <v>9.0004595</v>
      </c>
    </row>
    <row r="4596" customFormat="false" ht="15" hidden="false" customHeight="false" outlineLevel="0" collapsed="false">
      <c r="A4596" s="0" t="n">
        <v>18377922</v>
      </c>
      <c r="B4596" s="0" t="s">
        <v>10896</v>
      </c>
      <c r="C4596" s="0" t="n">
        <v>1</v>
      </c>
      <c r="D4596" s="0" t="s">
        <v>6924</v>
      </c>
      <c r="E4596" s="0" t="s">
        <v>10897</v>
      </c>
      <c r="F4596" s="0" t="s">
        <v>10823</v>
      </c>
      <c r="G4596" s="0" t="s">
        <v>10824</v>
      </c>
      <c r="H4596" s="0" t="s">
        <v>402</v>
      </c>
      <c r="I4596" s="0" t="s">
        <v>2123</v>
      </c>
      <c r="J4596" s="0" t="s">
        <v>47</v>
      </c>
      <c r="K4596" s="0" t="s">
        <v>46</v>
      </c>
      <c r="L4596" s="0" t="s">
        <v>47</v>
      </c>
      <c r="M4596" s="0" t="s">
        <v>47</v>
      </c>
      <c r="N4596" s="0" t="n">
        <v>1</v>
      </c>
      <c r="O4596" s="0" t="n">
        <v>23</v>
      </c>
      <c r="P4596" s="0" t="n">
        <v>400</v>
      </c>
      <c r="Q4596" s="0" t="n">
        <v>3.3</v>
      </c>
      <c r="R4596" s="0" t="str">
        <f aca="false">INDEX(Lookup!$B$4:$B$18,MATCH(C4596,Lookup!$A$4:$A$18,0))</f>
        <v>India</v>
      </c>
      <c r="S4596" s="20" t="n">
        <f aca="false">INDEX(Lookup!$D$4:$D$18,MATCH(C4596,Lookup!$A$4:$A$18,0))</f>
        <v>0.012</v>
      </c>
      <c r="T4596" s="21" t="n">
        <f aca="false">ROUND(P4596*S4596,2)</f>
        <v>4.8</v>
      </c>
      <c r="U4596" s="21" t="n">
        <f aca="false">IF(T4596&lt;=10,1,IF(T4596&lt;=20,2,IF(T4596&lt;=30,3,IF(T4596&lt;=40,4,IF(T4596&lt;=50,5,IF(T4596&lt;=100,6,IF(T4596&lt;=250,7,8)))))))</f>
        <v>1</v>
      </c>
      <c r="V4596" s="21" t="n">
        <f aca="false">IF(AND(OR(Dashboard!$T$3="All",R4596=Dashboard!$T$3),OR(Dashboard!$T$4="All",D4596=Dashboard!$T$4)),1,0)</f>
        <v>1</v>
      </c>
      <c r="W4596" s="21" t="n">
        <f aca="false">IF(V4596=1,T4596+ROW()/10000000,0)</f>
        <v>4.8004596</v>
      </c>
    </row>
    <row r="4597" customFormat="false" ht="15" hidden="false" customHeight="false" outlineLevel="0" collapsed="false">
      <c r="A4597" s="0" t="n">
        <v>18138437</v>
      </c>
      <c r="B4597" s="0" t="s">
        <v>10898</v>
      </c>
      <c r="C4597" s="0" t="n">
        <v>1</v>
      </c>
      <c r="D4597" s="0" t="s">
        <v>6924</v>
      </c>
      <c r="E4597" s="0" t="s">
        <v>10899</v>
      </c>
      <c r="F4597" s="0" t="s">
        <v>10823</v>
      </c>
      <c r="G4597" s="0" t="s">
        <v>10824</v>
      </c>
      <c r="H4597" s="0" t="s">
        <v>10900</v>
      </c>
      <c r="I4597" s="0" t="s">
        <v>2123</v>
      </c>
      <c r="J4597" s="0" t="s">
        <v>46</v>
      </c>
      <c r="K4597" s="0" t="s">
        <v>47</v>
      </c>
      <c r="L4597" s="0" t="s">
        <v>47</v>
      </c>
      <c r="M4597" s="0" t="s">
        <v>47</v>
      </c>
      <c r="N4597" s="0" t="n">
        <v>3</v>
      </c>
      <c r="O4597" s="0" t="n">
        <v>30</v>
      </c>
      <c r="P4597" s="0" t="n">
        <v>1400</v>
      </c>
      <c r="Q4597" s="0" t="n">
        <v>3.2</v>
      </c>
      <c r="R4597" s="0" t="str">
        <f aca="false">INDEX(Lookup!$B$4:$B$18,MATCH(C4597,Lookup!$A$4:$A$18,0))</f>
        <v>India</v>
      </c>
      <c r="S4597" s="20" t="n">
        <f aca="false">INDEX(Lookup!$D$4:$D$18,MATCH(C4597,Lookup!$A$4:$A$18,0))</f>
        <v>0.012</v>
      </c>
      <c r="T4597" s="21" t="n">
        <f aca="false">ROUND(P4597*S4597,2)</f>
        <v>16.8</v>
      </c>
      <c r="U4597" s="21" t="n">
        <f aca="false">IF(T4597&lt;=10,1,IF(T4597&lt;=20,2,IF(T4597&lt;=30,3,IF(T4597&lt;=40,4,IF(T4597&lt;=50,5,IF(T4597&lt;=100,6,IF(T4597&lt;=250,7,8)))))))</f>
        <v>2</v>
      </c>
      <c r="V4597" s="21" t="n">
        <f aca="false">IF(AND(OR(Dashboard!$T$3="All",R4597=Dashboard!$T$3),OR(Dashboard!$T$4="All",D4597=Dashboard!$T$4)),1,0)</f>
        <v>1</v>
      </c>
      <c r="W4597" s="21" t="n">
        <f aca="false">IF(V4597=1,T4597+ROW()/10000000,0)</f>
        <v>16.8004597</v>
      </c>
    </row>
    <row r="4598" customFormat="false" ht="15" hidden="false" customHeight="false" outlineLevel="0" collapsed="false">
      <c r="A4598" s="0" t="n">
        <v>4655</v>
      </c>
      <c r="B4598" s="0" t="s">
        <v>4828</v>
      </c>
      <c r="C4598" s="0" t="n">
        <v>1</v>
      </c>
      <c r="D4598" s="0" t="s">
        <v>6924</v>
      </c>
      <c r="E4598" s="0" t="s">
        <v>10901</v>
      </c>
      <c r="F4598" s="0" t="s">
        <v>10823</v>
      </c>
      <c r="G4598" s="0" t="s">
        <v>10824</v>
      </c>
      <c r="H4598" s="0" t="s">
        <v>2288</v>
      </c>
      <c r="I4598" s="0" t="s">
        <v>2123</v>
      </c>
      <c r="J4598" s="0" t="s">
        <v>47</v>
      </c>
      <c r="K4598" s="0" t="s">
        <v>46</v>
      </c>
      <c r="L4598" s="0" t="s">
        <v>47</v>
      </c>
      <c r="M4598" s="0" t="s">
        <v>47</v>
      </c>
      <c r="N4598" s="0" t="n">
        <v>2</v>
      </c>
      <c r="O4598" s="0" t="n">
        <v>69</v>
      </c>
      <c r="P4598" s="0" t="n">
        <v>500</v>
      </c>
      <c r="Q4598" s="0" t="n">
        <v>2.5</v>
      </c>
      <c r="R4598" s="0" t="str">
        <f aca="false">INDEX(Lookup!$B$4:$B$18,MATCH(C4598,Lookup!$A$4:$A$18,0))</f>
        <v>India</v>
      </c>
      <c r="S4598" s="20" t="n">
        <f aca="false">INDEX(Lookup!$D$4:$D$18,MATCH(C4598,Lookup!$A$4:$A$18,0))</f>
        <v>0.012</v>
      </c>
      <c r="T4598" s="21" t="n">
        <f aca="false">ROUND(P4598*S4598,2)</f>
        <v>6</v>
      </c>
      <c r="U4598" s="21" t="n">
        <f aca="false">IF(T4598&lt;=10,1,IF(T4598&lt;=20,2,IF(T4598&lt;=30,3,IF(T4598&lt;=40,4,IF(T4598&lt;=50,5,IF(T4598&lt;=100,6,IF(T4598&lt;=250,7,8)))))))</f>
        <v>1</v>
      </c>
      <c r="V4598" s="21" t="n">
        <f aca="false">IF(AND(OR(Dashboard!$T$3="All",R4598=Dashboard!$T$3),OR(Dashboard!$T$4="All",D4598=Dashboard!$T$4)),1,0)</f>
        <v>1</v>
      </c>
      <c r="W4598" s="21" t="n">
        <f aca="false">IF(V4598=1,T4598+ROW()/10000000,0)</f>
        <v>6.0004598</v>
      </c>
    </row>
    <row r="4599" customFormat="false" ht="15" hidden="false" customHeight="false" outlineLevel="0" collapsed="false">
      <c r="A4599" s="0" t="n">
        <v>18289258</v>
      </c>
      <c r="B4599" s="0" t="s">
        <v>5247</v>
      </c>
      <c r="C4599" s="0" t="n">
        <v>1</v>
      </c>
      <c r="D4599" s="0" t="s">
        <v>6924</v>
      </c>
      <c r="E4599" s="0" t="s">
        <v>10902</v>
      </c>
      <c r="F4599" s="0" t="s">
        <v>10823</v>
      </c>
      <c r="G4599" s="0" t="s">
        <v>10824</v>
      </c>
      <c r="H4599" s="0" t="s">
        <v>10903</v>
      </c>
      <c r="I4599" s="0" t="s">
        <v>2123</v>
      </c>
      <c r="J4599" s="0" t="s">
        <v>47</v>
      </c>
      <c r="K4599" s="0" t="s">
        <v>47</v>
      </c>
      <c r="L4599" s="0" t="s">
        <v>47</v>
      </c>
      <c r="M4599" s="0" t="s">
        <v>47</v>
      </c>
      <c r="N4599" s="0" t="n">
        <v>1</v>
      </c>
      <c r="O4599" s="0" t="n">
        <v>41</v>
      </c>
      <c r="P4599" s="0" t="n">
        <v>350</v>
      </c>
      <c r="Q4599" s="0" t="n">
        <v>2.6</v>
      </c>
      <c r="R4599" s="0" t="str">
        <f aca="false">INDEX(Lookup!$B$4:$B$18,MATCH(C4599,Lookup!$A$4:$A$18,0))</f>
        <v>India</v>
      </c>
      <c r="S4599" s="20" t="n">
        <f aca="false">INDEX(Lookup!$D$4:$D$18,MATCH(C4599,Lookup!$A$4:$A$18,0))</f>
        <v>0.012</v>
      </c>
      <c r="T4599" s="21" t="n">
        <f aca="false">ROUND(P4599*S4599,2)</f>
        <v>4.2</v>
      </c>
      <c r="U4599" s="21" t="n">
        <f aca="false">IF(T4599&lt;=10,1,IF(T4599&lt;=20,2,IF(T4599&lt;=30,3,IF(T4599&lt;=40,4,IF(T4599&lt;=50,5,IF(T4599&lt;=100,6,IF(T4599&lt;=250,7,8)))))))</f>
        <v>1</v>
      </c>
      <c r="V4599" s="21" t="n">
        <f aca="false">IF(AND(OR(Dashboard!$T$3="All",R4599=Dashboard!$T$3),OR(Dashboard!$T$4="All",D4599=Dashboard!$T$4)),1,0)</f>
        <v>1</v>
      </c>
      <c r="W4599" s="21" t="n">
        <f aca="false">IF(V4599=1,T4599+ROW()/10000000,0)</f>
        <v>4.2004599</v>
      </c>
    </row>
    <row r="4600" customFormat="false" ht="15" hidden="false" customHeight="false" outlineLevel="0" collapsed="false">
      <c r="A4600" s="0" t="n">
        <v>18198463</v>
      </c>
      <c r="B4600" s="0" t="s">
        <v>10904</v>
      </c>
      <c r="C4600" s="0" t="n">
        <v>1</v>
      </c>
      <c r="D4600" s="0" t="s">
        <v>6924</v>
      </c>
      <c r="E4600" s="0" t="s">
        <v>10905</v>
      </c>
      <c r="F4600" s="0" t="s">
        <v>10823</v>
      </c>
      <c r="G4600" s="0" t="s">
        <v>10824</v>
      </c>
      <c r="H4600" s="0" t="s">
        <v>2978</v>
      </c>
      <c r="I4600" s="0" t="s">
        <v>2123</v>
      </c>
      <c r="J4600" s="0" t="s">
        <v>47</v>
      </c>
      <c r="K4600" s="0" t="s">
        <v>46</v>
      </c>
      <c r="L4600" s="0" t="s">
        <v>47</v>
      </c>
      <c r="M4600" s="0" t="s">
        <v>47</v>
      </c>
      <c r="N4600" s="0" t="n">
        <v>1</v>
      </c>
      <c r="O4600" s="0" t="n">
        <v>36</v>
      </c>
      <c r="P4600" s="0" t="n">
        <v>400</v>
      </c>
      <c r="Q4600" s="0" t="n">
        <v>3.4</v>
      </c>
      <c r="R4600" s="0" t="str">
        <f aca="false">INDEX(Lookup!$B$4:$B$18,MATCH(C4600,Lookup!$A$4:$A$18,0))</f>
        <v>India</v>
      </c>
      <c r="S4600" s="20" t="n">
        <f aca="false">INDEX(Lookup!$D$4:$D$18,MATCH(C4600,Lookup!$A$4:$A$18,0))</f>
        <v>0.012</v>
      </c>
      <c r="T4600" s="21" t="n">
        <f aca="false">ROUND(P4600*S4600,2)</f>
        <v>4.8</v>
      </c>
      <c r="U4600" s="21" t="n">
        <f aca="false">IF(T4600&lt;=10,1,IF(T4600&lt;=20,2,IF(T4600&lt;=30,3,IF(T4600&lt;=40,4,IF(T4600&lt;=50,5,IF(T4600&lt;=100,6,IF(T4600&lt;=250,7,8)))))))</f>
        <v>1</v>
      </c>
      <c r="V4600" s="21" t="n">
        <f aca="false">IF(AND(OR(Dashboard!$T$3="All",R4600=Dashboard!$T$3),OR(Dashboard!$T$4="All",D4600=Dashboard!$T$4)),1,0)</f>
        <v>1</v>
      </c>
      <c r="W4600" s="21" t="n">
        <f aca="false">IF(V4600=1,T4600+ROW()/10000000,0)</f>
        <v>4.80046</v>
      </c>
    </row>
    <row r="4601" customFormat="false" ht="15" hidden="false" customHeight="false" outlineLevel="0" collapsed="false">
      <c r="A4601" s="0" t="n">
        <v>300347</v>
      </c>
      <c r="B4601" s="0" t="s">
        <v>10906</v>
      </c>
      <c r="C4601" s="0" t="n">
        <v>1</v>
      </c>
      <c r="D4601" s="0" t="s">
        <v>6924</v>
      </c>
      <c r="E4601" s="0" t="s">
        <v>10874</v>
      </c>
      <c r="F4601" s="0" t="s">
        <v>10823</v>
      </c>
      <c r="G4601" s="0" t="s">
        <v>10824</v>
      </c>
      <c r="H4601" s="0" t="s">
        <v>3942</v>
      </c>
      <c r="I4601" s="0" t="s">
        <v>2123</v>
      </c>
      <c r="J4601" s="0" t="s">
        <v>47</v>
      </c>
      <c r="K4601" s="0" t="s">
        <v>47</v>
      </c>
      <c r="L4601" s="0" t="s">
        <v>47</v>
      </c>
      <c r="M4601" s="0" t="s">
        <v>47</v>
      </c>
      <c r="N4601" s="0" t="n">
        <v>1</v>
      </c>
      <c r="O4601" s="0" t="n">
        <v>179</v>
      </c>
      <c r="P4601" s="0" t="n">
        <v>400</v>
      </c>
      <c r="Q4601" s="0" t="n">
        <v>3.6</v>
      </c>
      <c r="R4601" s="0" t="str">
        <f aca="false">INDEX(Lookup!$B$4:$B$18,MATCH(C4601,Lookup!$A$4:$A$18,0))</f>
        <v>India</v>
      </c>
      <c r="S4601" s="20" t="n">
        <f aca="false">INDEX(Lookup!$D$4:$D$18,MATCH(C4601,Lookup!$A$4:$A$18,0))</f>
        <v>0.012</v>
      </c>
      <c r="T4601" s="21" t="n">
        <f aca="false">ROUND(P4601*S4601,2)</f>
        <v>4.8</v>
      </c>
      <c r="U4601" s="21" t="n">
        <f aca="false">IF(T4601&lt;=10,1,IF(T4601&lt;=20,2,IF(T4601&lt;=30,3,IF(T4601&lt;=40,4,IF(T4601&lt;=50,5,IF(T4601&lt;=100,6,IF(T4601&lt;=250,7,8)))))))</f>
        <v>1</v>
      </c>
      <c r="V4601" s="21" t="n">
        <f aca="false">IF(AND(OR(Dashboard!$T$3="All",R4601=Dashboard!$T$3),OR(Dashboard!$T$4="All",D4601=Dashboard!$T$4)),1,0)</f>
        <v>1</v>
      </c>
      <c r="W4601" s="21" t="n">
        <f aca="false">IF(V4601=1,T4601+ROW()/10000000,0)</f>
        <v>4.8004601</v>
      </c>
    </row>
    <row r="4602" customFormat="false" ht="15" hidden="false" customHeight="false" outlineLevel="0" collapsed="false">
      <c r="A4602" s="0" t="n">
        <v>18423807</v>
      </c>
      <c r="B4602" s="0" t="s">
        <v>10907</v>
      </c>
      <c r="C4602" s="0" t="n">
        <v>1</v>
      </c>
      <c r="D4602" s="0" t="s">
        <v>6924</v>
      </c>
      <c r="E4602" s="0" t="s">
        <v>10908</v>
      </c>
      <c r="F4602" s="0" t="s">
        <v>10823</v>
      </c>
      <c r="G4602" s="0" t="s">
        <v>10824</v>
      </c>
      <c r="H4602" s="0" t="s">
        <v>2868</v>
      </c>
      <c r="I4602" s="0" t="s">
        <v>2123</v>
      </c>
      <c r="J4602" s="0" t="s">
        <v>47</v>
      </c>
      <c r="K4602" s="0" t="s">
        <v>47</v>
      </c>
      <c r="L4602" s="0" t="s">
        <v>47</v>
      </c>
      <c r="M4602" s="0" t="s">
        <v>47</v>
      </c>
      <c r="N4602" s="0" t="n">
        <v>1</v>
      </c>
      <c r="O4602" s="0" t="n">
        <v>22</v>
      </c>
      <c r="P4602" s="0" t="n">
        <v>450</v>
      </c>
      <c r="Q4602" s="0" t="n">
        <v>3.5</v>
      </c>
      <c r="R4602" s="0" t="str">
        <f aca="false">INDEX(Lookup!$B$4:$B$18,MATCH(C4602,Lookup!$A$4:$A$18,0))</f>
        <v>India</v>
      </c>
      <c r="S4602" s="20" t="n">
        <f aca="false">INDEX(Lookup!$D$4:$D$18,MATCH(C4602,Lookup!$A$4:$A$18,0))</f>
        <v>0.012</v>
      </c>
      <c r="T4602" s="21" t="n">
        <f aca="false">ROUND(P4602*S4602,2)</f>
        <v>5.4</v>
      </c>
      <c r="U4602" s="21" t="n">
        <f aca="false">IF(T4602&lt;=10,1,IF(T4602&lt;=20,2,IF(T4602&lt;=30,3,IF(T4602&lt;=40,4,IF(T4602&lt;=50,5,IF(T4602&lt;=100,6,IF(T4602&lt;=250,7,8)))))))</f>
        <v>1</v>
      </c>
      <c r="V4602" s="21" t="n">
        <f aca="false">IF(AND(OR(Dashboard!$T$3="All",R4602=Dashboard!$T$3),OR(Dashboard!$T$4="All",D4602=Dashboard!$T$4)),1,0)</f>
        <v>1</v>
      </c>
      <c r="W4602" s="21" t="n">
        <f aca="false">IF(V4602=1,T4602+ROW()/10000000,0)</f>
        <v>5.4004602</v>
      </c>
    </row>
    <row r="4603" customFormat="false" ht="15" hidden="false" customHeight="false" outlineLevel="0" collapsed="false">
      <c r="A4603" s="0" t="n">
        <v>300661</v>
      </c>
      <c r="B4603" s="0" t="s">
        <v>8174</v>
      </c>
      <c r="C4603" s="0" t="n">
        <v>1</v>
      </c>
      <c r="D4603" s="0" t="s">
        <v>6924</v>
      </c>
      <c r="E4603" s="0" t="s">
        <v>10909</v>
      </c>
      <c r="F4603" s="0" t="s">
        <v>10823</v>
      </c>
      <c r="G4603" s="0" t="s">
        <v>10824</v>
      </c>
      <c r="H4603" s="0" t="s">
        <v>2122</v>
      </c>
      <c r="I4603" s="0" t="s">
        <v>2123</v>
      </c>
      <c r="J4603" s="0" t="s">
        <v>47</v>
      </c>
      <c r="K4603" s="0" t="s">
        <v>46</v>
      </c>
      <c r="L4603" s="0" t="s">
        <v>47</v>
      </c>
      <c r="M4603" s="0" t="s">
        <v>47</v>
      </c>
      <c r="N4603" s="0" t="n">
        <v>2</v>
      </c>
      <c r="O4603" s="0" t="n">
        <v>456</v>
      </c>
      <c r="P4603" s="0" t="n">
        <v>650</v>
      </c>
      <c r="Q4603" s="0" t="n">
        <v>3.7</v>
      </c>
      <c r="R4603" s="0" t="str">
        <f aca="false">INDEX(Lookup!$B$4:$B$18,MATCH(C4603,Lookup!$A$4:$A$18,0))</f>
        <v>India</v>
      </c>
      <c r="S4603" s="20" t="n">
        <f aca="false">INDEX(Lookup!$D$4:$D$18,MATCH(C4603,Lookup!$A$4:$A$18,0))</f>
        <v>0.012</v>
      </c>
      <c r="T4603" s="21" t="n">
        <f aca="false">ROUND(P4603*S4603,2)</f>
        <v>7.8</v>
      </c>
      <c r="U4603" s="21" t="n">
        <f aca="false">IF(T4603&lt;=10,1,IF(T4603&lt;=20,2,IF(T4603&lt;=30,3,IF(T4603&lt;=40,4,IF(T4603&lt;=50,5,IF(T4603&lt;=100,6,IF(T4603&lt;=250,7,8)))))))</f>
        <v>1</v>
      </c>
      <c r="V4603" s="21" t="n">
        <f aca="false">IF(AND(OR(Dashboard!$T$3="All",R4603=Dashboard!$T$3),OR(Dashboard!$T$4="All",D4603=Dashboard!$T$4)),1,0)</f>
        <v>1</v>
      </c>
      <c r="W4603" s="21" t="n">
        <f aca="false">IF(V4603=1,T4603+ROW()/10000000,0)</f>
        <v>7.8004603</v>
      </c>
    </row>
    <row r="4604" customFormat="false" ht="15" hidden="false" customHeight="false" outlineLevel="0" collapsed="false">
      <c r="A4604" s="0" t="n">
        <v>18349796</v>
      </c>
      <c r="B4604" s="0" t="s">
        <v>10910</v>
      </c>
      <c r="C4604" s="0" t="n">
        <v>1</v>
      </c>
      <c r="D4604" s="0" t="s">
        <v>6924</v>
      </c>
      <c r="E4604" s="0" t="s">
        <v>10911</v>
      </c>
      <c r="F4604" s="0" t="s">
        <v>10823</v>
      </c>
      <c r="G4604" s="0" t="s">
        <v>10824</v>
      </c>
      <c r="H4604" s="0" t="s">
        <v>10912</v>
      </c>
      <c r="I4604" s="0" t="s">
        <v>2123</v>
      </c>
      <c r="J4604" s="0" t="s">
        <v>46</v>
      </c>
      <c r="K4604" s="0" t="s">
        <v>46</v>
      </c>
      <c r="L4604" s="0" t="s">
        <v>47</v>
      </c>
      <c r="M4604" s="0" t="s">
        <v>47</v>
      </c>
      <c r="N4604" s="0" t="n">
        <v>2</v>
      </c>
      <c r="O4604" s="0" t="n">
        <v>43</v>
      </c>
      <c r="P4604" s="0" t="n">
        <v>900</v>
      </c>
      <c r="Q4604" s="0" t="n">
        <v>3.6</v>
      </c>
      <c r="R4604" s="0" t="str">
        <f aca="false">INDEX(Lookup!$B$4:$B$18,MATCH(C4604,Lookup!$A$4:$A$18,0))</f>
        <v>India</v>
      </c>
      <c r="S4604" s="20" t="n">
        <f aca="false">INDEX(Lookup!$D$4:$D$18,MATCH(C4604,Lookup!$A$4:$A$18,0))</f>
        <v>0.012</v>
      </c>
      <c r="T4604" s="21" t="n">
        <f aca="false">ROUND(P4604*S4604,2)</f>
        <v>10.8</v>
      </c>
      <c r="U4604" s="21" t="n">
        <f aca="false">IF(T4604&lt;=10,1,IF(T4604&lt;=20,2,IF(T4604&lt;=30,3,IF(T4604&lt;=40,4,IF(T4604&lt;=50,5,IF(T4604&lt;=100,6,IF(T4604&lt;=250,7,8)))))))</f>
        <v>2</v>
      </c>
      <c r="V4604" s="21" t="n">
        <f aca="false">IF(AND(OR(Dashboard!$T$3="All",R4604=Dashboard!$T$3),OR(Dashboard!$T$4="All",D4604=Dashboard!$T$4)),1,0)</f>
        <v>1</v>
      </c>
      <c r="W4604" s="21" t="n">
        <f aca="false">IF(V4604=1,T4604+ROW()/10000000,0)</f>
        <v>10.8004604</v>
      </c>
    </row>
    <row r="4605" customFormat="false" ht="15" hidden="false" customHeight="false" outlineLevel="0" collapsed="false">
      <c r="A4605" s="0" t="n">
        <v>306643</v>
      </c>
      <c r="B4605" s="0" t="s">
        <v>10702</v>
      </c>
      <c r="C4605" s="0" t="n">
        <v>1</v>
      </c>
      <c r="D4605" s="0" t="s">
        <v>6924</v>
      </c>
      <c r="E4605" s="0" t="s">
        <v>10913</v>
      </c>
      <c r="F4605" s="0" t="s">
        <v>10823</v>
      </c>
      <c r="G4605" s="0" t="s">
        <v>10824</v>
      </c>
      <c r="H4605" s="0" t="s">
        <v>402</v>
      </c>
      <c r="I4605" s="0" t="s">
        <v>2123</v>
      </c>
      <c r="J4605" s="0" t="s">
        <v>47</v>
      </c>
      <c r="K4605" s="0" t="s">
        <v>46</v>
      </c>
      <c r="L4605" s="0" t="s">
        <v>47</v>
      </c>
      <c r="M4605" s="0" t="s">
        <v>47</v>
      </c>
      <c r="N4605" s="0" t="n">
        <v>1</v>
      </c>
      <c r="O4605" s="0" t="n">
        <v>120</v>
      </c>
      <c r="P4605" s="0" t="n">
        <v>200</v>
      </c>
      <c r="Q4605" s="0" t="n">
        <v>3.7</v>
      </c>
      <c r="R4605" s="0" t="str">
        <f aca="false">INDEX(Lookup!$B$4:$B$18,MATCH(C4605,Lookup!$A$4:$A$18,0))</f>
        <v>India</v>
      </c>
      <c r="S4605" s="20" t="n">
        <f aca="false">INDEX(Lookup!$D$4:$D$18,MATCH(C4605,Lookup!$A$4:$A$18,0))</f>
        <v>0.012</v>
      </c>
      <c r="T4605" s="21" t="n">
        <f aca="false">ROUND(P4605*S4605,2)</f>
        <v>2.4</v>
      </c>
      <c r="U4605" s="21" t="n">
        <f aca="false">IF(T4605&lt;=10,1,IF(T4605&lt;=20,2,IF(T4605&lt;=30,3,IF(T4605&lt;=40,4,IF(T4605&lt;=50,5,IF(T4605&lt;=100,6,IF(T4605&lt;=250,7,8)))))))</f>
        <v>1</v>
      </c>
      <c r="V4605" s="21" t="n">
        <f aca="false">IF(AND(OR(Dashboard!$T$3="All",R4605=Dashboard!$T$3),OR(Dashboard!$T$4="All",D4605=Dashboard!$T$4)),1,0)</f>
        <v>1</v>
      </c>
      <c r="W4605" s="21" t="n">
        <f aca="false">IF(V4605=1,T4605+ROW()/10000000,0)</f>
        <v>2.4004605</v>
      </c>
    </row>
    <row r="4606" customFormat="false" ht="15" hidden="false" customHeight="false" outlineLevel="0" collapsed="false">
      <c r="A4606" s="0" t="n">
        <v>305758</v>
      </c>
      <c r="B4606" s="0" t="s">
        <v>10914</v>
      </c>
      <c r="C4606" s="0" t="n">
        <v>1</v>
      </c>
      <c r="D4606" s="0" t="s">
        <v>6924</v>
      </c>
      <c r="E4606" s="0" t="s">
        <v>10915</v>
      </c>
      <c r="F4606" s="0" t="s">
        <v>10823</v>
      </c>
      <c r="G4606" s="0" t="s">
        <v>10824</v>
      </c>
      <c r="H4606" s="0" t="s">
        <v>10661</v>
      </c>
      <c r="I4606" s="0" t="s">
        <v>2123</v>
      </c>
      <c r="J4606" s="0" t="s">
        <v>47</v>
      </c>
      <c r="K4606" s="0" t="s">
        <v>46</v>
      </c>
      <c r="L4606" s="0" t="s">
        <v>47</v>
      </c>
      <c r="M4606" s="0" t="s">
        <v>47</v>
      </c>
      <c r="N4606" s="0" t="n">
        <v>2</v>
      </c>
      <c r="O4606" s="0" t="n">
        <v>230</v>
      </c>
      <c r="P4606" s="0" t="n">
        <v>700</v>
      </c>
      <c r="Q4606" s="0" t="n">
        <v>3.8</v>
      </c>
      <c r="R4606" s="0" t="str">
        <f aca="false">INDEX(Lookup!$B$4:$B$18,MATCH(C4606,Lookup!$A$4:$A$18,0))</f>
        <v>India</v>
      </c>
      <c r="S4606" s="20" t="n">
        <f aca="false">INDEX(Lookup!$D$4:$D$18,MATCH(C4606,Lookup!$A$4:$A$18,0))</f>
        <v>0.012</v>
      </c>
      <c r="T4606" s="21" t="n">
        <f aca="false">ROUND(P4606*S4606,2)</f>
        <v>8.4</v>
      </c>
      <c r="U4606" s="21" t="n">
        <f aca="false">IF(T4606&lt;=10,1,IF(T4606&lt;=20,2,IF(T4606&lt;=30,3,IF(T4606&lt;=40,4,IF(T4606&lt;=50,5,IF(T4606&lt;=100,6,IF(T4606&lt;=250,7,8)))))))</f>
        <v>1</v>
      </c>
      <c r="V4606" s="21" t="n">
        <f aca="false">IF(AND(OR(Dashboard!$T$3="All",R4606=Dashboard!$T$3),OR(Dashboard!$T$4="All",D4606=Dashboard!$T$4)),1,0)</f>
        <v>1</v>
      </c>
      <c r="W4606" s="21" t="n">
        <f aca="false">IF(V4606=1,T4606+ROW()/10000000,0)</f>
        <v>8.4004606</v>
      </c>
    </row>
    <row r="4607" customFormat="false" ht="15" hidden="false" customHeight="false" outlineLevel="0" collapsed="false">
      <c r="A4607" s="0" t="n">
        <v>18240475</v>
      </c>
      <c r="B4607" s="0" t="s">
        <v>10916</v>
      </c>
      <c r="C4607" s="0" t="n">
        <v>1</v>
      </c>
      <c r="D4607" s="0" t="s">
        <v>6924</v>
      </c>
      <c r="E4607" s="0" t="s">
        <v>10917</v>
      </c>
      <c r="F4607" s="0" t="s">
        <v>10823</v>
      </c>
      <c r="G4607" s="0" t="s">
        <v>10824</v>
      </c>
      <c r="H4607" s="0" t="s">
        <v>156</v>
      </c>
      <c r="I4607" s="0" t="s">
        <v>2123</v>
      </c>
      <c r="J4607" s="0" t="s">
        <v>47</v>
      </c>
      <c r="K4607" s="0" t="s">
        <v>46</v>
      </c>
      <c r="L4607" s="0" t="s">
        <v>47</v>
      </c>
      <c r="M4607" s="0" t="s">
        <v>47</v>
      </c>
      <c r="N4607" s="0" t="n">
        <v>1</v>
      </c>
      <c r="O4607" s="0" t="n">
        <v>26</v>
      </c>
      <c r="P4607" s="0" t="n">
        <v>300</v>
      </c>
      <c r="Q4607" s="0" t="n">
        <v>3.5</v>
      </c>
      <c r="R4607" s="0" t="str">
        <f aca="false">INDEX(Lookup!$B$4:$B$18,MATCH(C4607,Lookup!$A$4:$A$18,0))</f>
        <v>India</v>
      </c>
      <c r="S4607" s="20" t="n">
        <f aca="false">INDEX(Lookup!$D$4:$D$18,MATCH(C4607,Lookup!$A$4:$A$18,0))</f>
        <v>0.012</v>
      </c>
      <c r="T4607" s="21" t="n">
        <f aca="false">ROUND(P4607*S4607,2)</f>
        <v>3.6</v>
      </c>
      <c r="U4607" s="21" t="n">
        <f aca="false">IF(T4607&lt;=10,1,IF(T4607&lt;=20,2,IF(T4607&lt;=30,3,IF(T4607&lt;=40,4,IF(T4607&lt;=50,5,IF(T4607&lt;=100,6,IF(T4607&lt;=250,7,8)))))))</f>
        <v>1</v>
      </c>
      <c r="V4607" s="21" t="n">
        <f aca="false">IF(AND(OR(Dashboard!$T$3="All",R4607=Dashboard!$T$3),OR(Dashboard!$T$4="All",D4607=Dashboard!$T$4)),1,0)</f>
        <v>1</v>
      </c>
      <c r="W4607" s="21" t="n">
        <f aca="false">IF(V4607=1,T4607+ROW()/10000000,0)</f>
        <v>3.6004607</v>
      </c>
    </row>
    <row r="4608" customFormat="false" ht="15" hidden="false" customHeight="false" outlineLevel="0" collapsed="false">
      <c r="A4608" s="0" t="n">
        <v>18238241</v>
      </c>
      <c r="B4608" s="0" t="s">
        <v>10788</v>
      </c>
      <c r="C4608" s="0" t="n">
        <v>1</v>
      </c>
      <c r="D4608" s="0" t="s">
        <v>6924</v>
      </c>
      <c r="E4608" s="0" t="s">
        <v>10918</v>
      </c>
      <c r="F4608" s="0" t="s">
        <v>10823</v>
      </c>
      <c r="G4608" s="0" t="s">
        <v>10824</v>
      </c>
      <c r="H4608" s="0" t="s">
        <v>2723</v>
      </c>
      <c r="I4608" s="0" t="s">
        <v>2123</v>
      </c>
      <c r="J4608" s="0" t="s">
        <v>47</v>
      </c>
      <c r="K4608" s="0" t="s">
        <v>46</v>
      </c>
      <c r="L4608" s="0" t="s">
        <v>47</v>
      </c>
      <c r="M4608" s="0" t="s">
        <v>47</v>
      </c>
      <c r="N4608" s="0" t="n">
        <v>2</v>
      </c>
      <c r="O4608" s="0" t="n">
        <v>27</v>
      </c>
      <c r="P4608" s="0" t="n">
        <v>600</v>
      </c>
      <c r="Q4608" s="0" t="n">
        <v>3.5</v>
      </c>
      <c r="R4608" s="0" t="str">
        <f aca="false">INDEX(Lookup!$B$4:$B$18,MATCH(C4608,Lookup!$A$4:$A$18,0))</f>
        <v>India</v>
      </c>
      <c r="S4608" s="20" t="n">
        <f aca="false">INDEX(Lookup!$D$4:$D$18,MATCH(C4608,Lookup!$A$4:$A$18,0))</f>
        <v>0.012</v>
      </c>
      <c r="T4608" s="21" t="n">
        <f aca="false">ROUND(P4608*S4608,2)</f>
        <v>7.2</v>
      </c>
      <c r="U4608" s="21" t="n">
        <f aca="false">IF(T4608&lt;=10,1,IF(T4608&lt;=20,2,IF(T4608&lt;=30,3,IF(T4608&lt;=40,4,IF(T4608&lt;=50,5,IF(T4608&lt;=100,6,IF(T4608&lt;=250,7,8)))))))</f>
        <v>1</v>
      </c>
      <c r="V4608" s="21" t="n">
        <f aca="false">IF(AND(OR(Dashboard!$T$3="All",R4608=Dashboard!$T$3),OR(Dashboard!$T$4="All",D4608=Dashboard!$T$4)),1,0)</f>
        <v>1</v>
      </c>
      <c r="W4608" s="21" t="n">
        <f aca="false">IF(V4608=1,T4608+ROW()/10000000,0)</f>
        <v>7.2004608</v>
      </c>
    </row>
    <row r="4609" customFormat="false" ht="15" hidden="false" customHeight="false" outlineLevel="0" collapsed="false">
      <c r="A4609" s="0" t="n">
        <v>306071</v>
      </c>
      <c r="B4609" s="0" t="s">
        <v>10919</v>
      </c>
      <c r="C4609" s="0" t="n">
        <v>1</v>
      </c>
      <c r="D4609" s="0" t="s">
        <v>6924</v>
      </c>
      <c r="E4609" s="0" t="s">
        <v>10920</v>
      </c>
      <c r="F4609" s="0" t="s">
        <v>10823</v>
      </c>
      <c r="G4609" s="0" t="s">
        <v>10824</v>
      </c>
      <c r="H4609" s="0" t="s">
        <v>2349</v>
      </c>
      <c r="I4609" s="0" t="s">
        <v>2123</v>
      </c>
      <c r="J4609" s="0" t="s">
        <v>47</v>
      </c>
      <c r="K4609" s="0" t="s">
        <v>47</v>
      </c>
      <c r="L4609" s="0" t="s">
        <v>47</v>
      </c>
      <c r="M4609" s="0" t="s">
        <v>47</v>
      </c>
      <c r="N4609" s="0" t="n">
        <v>1</v>
      </c>
      <c r="O4609" s="0" t="n">
        <v>35</v>
      </c>
      <c r="P4609" s="0" t="n">
        <v>50</v>
      </c>
      <c r="Q4609" s="0" t="n">
        <v>3.6</v>
      </c>
      <c r="R4609" s="0" t="str">
        <f aca="false">INDEX(Lookup!$B$4:$B$18,MATCH(C4609,Lookup!$A$4:$A$18,0))</f>
        <v>India</v>
      </c>
      <c r="S4609" s="20" t="n">
        <f aca="false">INDEX(Lookup!$D$4:$D$18,MATCH(C4609,Lookup!$A$4:$A$18,0))</f>
        <v>0.012</v>
      </c>
      <c r="T4609" s="21" t="n">
        <f aca="false">ROUND(P4609*S4609,2)</f>
        <v>0.6</v>
      </c>
      <c r="U4609" s="21" t="n">
        <f aca="false">IF(T4609&lt;=10,1,IF(T4609&lt;=20,2,IF(T4609&lt;=30,3,IF(T4609&lt;=40,4,IF(T4609&lt;=50,5,IF(T4609&lt;=100,6,IF(T4609&lt;=250,7,8)))))))</f>
        <v>1</v>
      </c>
      <c r="V4609" s="21" t="n">
        <f aca="false">IF(AND(OR(Dashboard!$T$3="All",R4609=Dashboard!$T$3),OR(Dashboard!$T$4="All",D4609=Dashboard!$T$4)),1,0)</f>
        <v>1</v>
      </c>
      <c r="W4609" s="21" t="n">
        <f aca="false">IF(V4609=1,T4609+ROW()/10000000,0)</f>
        <v>0.6004609</v>
      </c>
    </row>
    <row r="4610" customFormat="false" ht="15" hidden="false" customHeight="false" outlineLevel="0" collapsed="false">
      <c r="A4610" s="0" t="n">
        <v>8864</v>
      </c>
      <c r="B4610" s="0" t="s">
        <v>10921</v>
      </c>
      <c r="C4610" s="0" t="n">
        <v>1</v>
      </c>
      <c r="D4610" s="0" t="s">
        <v>6924</v>
      </c>
      <c r="E4610" s="0" t="s">
        <v>10922</v>
      </c>
      <c r="F4610" s="0" t="s">
        <v>10823</v>
      </c>
      <c r="G4610" s="0" t="s">
        <v>10824</v>
      </c>
      <c r="H4610" s="0" t="s">
        <v>2128</v>
      </c>
      <c r="I4610" s="0" t="s">
        <v>2123</v>
      </c>
      <c r="J4610" s="0" t="s">
        <v>47</v>
      </c>
      <c r="K4610" s="0" t="s">
        <v>46</v>
      </c>
      <c r="L4610" s="0" t="s">
        <v>47</v>
      </c>
      <c r="M4610" s="0" t="s">
        <v>47</v>
      </c>
      <c r="N4610" s="0" t="n">
        <v>2</v>
      </c>
      <c r="O4610" s="0" t="n">
        <v>76</v>
      </c>
      <c r="P4610" s="0" t="n">
        <v>500</v>
      </c>
      <c r="Q4610" s="0" t="n">
        <v>3.6</v>
      </c>
      <c r="R4610" s="0" t="str">
        <f aca="false">INDEX(Lookup!$B$4:$B$18,MATCH(C4610,Lookup!$A$4:$A$18,0))</f>
        <v>India</v>
      </c>
      <c r="S4610" s="20" t="n">
        <f aca="false">INDEX(Lookup!$D$4:$D$18,MATCH(C4610,Lookup!$A$4:$A$18,0))</f>
        <v>0.012</v>
      </c>
      <c r="T4610" s="21" t="n">
        <f aca="false">ROUND(P4610*S4610,2)</f>
        <v>6</v>
      </c>
      <c r="U4610" s="21" t="n">
        <f aca="false">IF(T4610&lt;=10,1,IF(T4610&lt;=20,2,IF(T4610&lt;=30,3,IF(T4610&lt;=40,4,IF(T4610&lt;=50,5,IF(T4610&lt;=100,6,IF(T4610&lt;=250,7,8)))))))</f>
        <v>1</v>
      </c>
      <c r="V4610" s="21" t="n">
        <f aca="false">IF(AND(OR(Dashboard!$T$3="All",R4610=Dashboard!$T$3),OR(Dashboard!$T$4="All",D4610=Dashboard!$T$4)),1,0)</f>
        <v>1</v>
      </c>
      <c r="W4610" s="21" t="n">
        <f aca="false">IF(V4610=1,T4610+ROW()/10000000,0)</f>
        <v>6.000461</v>
      </c>
    </row>
    <row r="4611" customFormat="false" ht="15" hidden="false" customHeight="false" outlineLevel="0" collapsed="false">
      <c r="A4611" s="0" t="n">
        <v>9643</v>
      </c>
      <c r="B4611" s="0" t="s">
        <v>10923</v>
      </c>
      <c r="C4611" s="0" t="n">
        <v>1</v>
      </c>
      <c r="D4611" s="0" t="s">
        <v>6924</v>
      </c>
      <c r="E4611" s="0" t="s">
        <v>10924</v>
      </c>
      <c r="F4611" s="0" t="s">
        <v>10823</v>
      </c>
      <c r="G4611" s="0" t="s">
        <v>10824</v>
      </c>
      <c r="H4611" s="0" t="s">
        <v>2128</v>
      </c>
      <c r="I4611" s="0" t="s">
        <v>2123</v>
      </c>
      <c r="J4611" s="0" t="s">
        <v>47</v>
      </c>
      <c r="K4611" s="0" t="s">
        <v>47</v>
      </c>
      <c r="L4611" s="0" t="s">
        <v>47</v>
      </c>
      <c r="M4611" s="0" t="s">
        <v>47</v>
      </c>
      <c r="N4611" s="0" t="n">
        <v>2</v>
      </c>
      <c r="O4611" s="0" t="n">
        <v>177</v>
      </c>
      <c r="P4611" s="0" t="n">
        <v>650</v>
      </c>
      <c r="Q4611" s="0" t="n">
        <v>3.7</v>
      </c>
      <c r="R4611" s="0" t="str">
        <f aca="false">INDEX(Lookup!$B$4:$B$18,MATCH(C4611,Lookup!$A$4:$A$18,0))</f>
        <v>India</v>
      </c>
      <c r="S4611" s="20" t="n">
        <f aca="false">INDEX(Lookup!$D$4:$D$18,MATCH(C4611,Lookup!$A$4:$A$18,0))</f>
        <v>0.012</v>
      </c>
      <c r="T4611" s="21" t="n">
        <f aca="false">ROUND(P4611*S4611,2)</f>
        <v>7.8</v>
      </c>
      <c r="U4611" s="21" t="n">
        <f aca="false">IF(T4611&lt;=10,1,IF(T4611&lt;=20,2,IF(T4611&lt;=30,3,IF(T4611&lt;=40,4,IF(T4611&lt;=50,5,IF(T4611&lt;=100,6,IF(T4611&lt;=250,7,8)))))))</f>
        <v>1</v>
      </c>
      <c r="V4611" s="21" t="n">
        <f aca="false">IF(AND(OR(Dashboard!$T$3="All",R4611=Dashboard!$T$3),OR(Dashboard!$T$4="All",D4611=Dashboard!$T$4)),1,0)</f>
        <v>1</v>
      </c>
      <c r="W4611" s="21" t="n">
        <f aca="false">IF(V4611=1,T4611+ROW()/10000000,0)</f>
        <v>7.8004611</v>
      </c>
    </row>
    <row r="4612" customFormat="false" ht="15" hidden="false" customHeight="false" outlineLevel="0" collapsed="false">
      <c r="A4612" s="0" t="n">
        <v>9016</v>
      </c>
      <c r="B4612" s="0" t="s">
        <v>10925</v>
      </c>
      <c r="C4612" s="0" t="n">
        <v>1</v>
      </c>
      <c r="D4612" s="0" t="s">
        <v>6924</v>
      </c>
      <c r="E4612" s="0" t="s">
        <v>10926</v>
      </c>
      <c r="F4612" s="0" t="s">
        <v>10823</v>
      </c>
      <c r="G4612" s="0" t="s">
        <v>10824</v>
      </c>
      <c r="H4612" s="0" t="s">
        <v>1830</v>
      </c>
      <c r="I4612" s="0" t="s">
        <v>2123</v>
      </c>
      <c r="J4612" s="0" t="s">
        <v>47</v>
      </c>
      <c r="K4612" s="0" t="s">
        <v>47</v>
      </c>
      <c r="L4612" s="0" t="s">
        <v>47</v>
      </c>
      <c r="M4612" s="0" t="s">
        <v>47</v>
      </c>
      <c r="N4612" s="0" t="n">
        <v>1</v>
      </c>
      <c r="O4612" s="0" t="n">
        <v>99</v>
      </c>
      <c r="P4612" s="0" t="n">
        <v>150</v>
      </c>
      <c r="Q4612" s="0" t="n">
        <v>3.6</v>
      </c>
      <c r="R4612" s="0" t="str">
        <f aca="false">INDEX(Lookup!$B$4:$B$18,MATCH(C4612,Lookup!$A$4:$A$18,0))</f>
        <v>India</v>
      </c>
      <c r="S4612" s="20" t="n">
        <f aca="false">INDEX(Lookup!$D$4:$D$18,MATCH(C4612,Lookup!$A$4:$A$18,0))</f>
        <v>0.012</v>
      </c>
      <c r="T4612" s="21" t="n">
        <f aca="false">ROUND(P4612*S4612,2)</f>
        <v>1.8</v>
      </c>
      <c r="U4612" s="21" t="n">
        <f aca="false">IF(T4612&lt;=10,1,IF(T4612&lt;=20,2,IF(T4612&lt;=30,3,IF(T4612&lt;=40,4,IF(T4612&lt;=50,5,IF(T4612&lt;=100,6,IF(T4612&lt;=250,7,8)))))))</f>
        <v>1</v>
      </c>
      <c r="V4612" s="21" t="n">
        <f aca="false">IF(AND(OR(Dashboard!$T$3="All",R4612=Dashboard!$T$3),OR(Dashboard!$T$4="All",D4612=Dashboard!$T$4)),1,0)</f>
        <v>1</v>
      </c>
      <c r="W4612" s="21" t="n">
        <f aca="false">IF(V4612=1,T4612+ROW()/10000000,0)</f>
        <v>1.8004612</v>
      </c>
    </row>
    <row r="4613" customFormat="false" ht="15" hidden="false" customHeight="false" outlineLevel="0" collapsed="false">
      <c r="A4613" s="0" t="n">
        <v>300594</v>
      </c>
      <c r="B4613" s="0" t="s">
        <v>10927</v>
      </c>
      <c r="C4613" s="0" t="n">
        <v>1</v>
      </c>
      <c r="D4613" s="0" t="s">
        <v>6924</v>
      </c>
      <c r="E4613" s="0" t="s">
        <v>10928</v>
      </c>
      <c r="F4613" s="0" t="s">
        <v>10823</v>
      </c>
      <c r="G4613" s="0" t="s">
        <v>10824</v>
      </c>
      <c r="H4613" s="0" t="s">
        <v>402</v>
      </c>
      <c r="I4613" s="0" t="s">
        <v>2123</v>
      </c>
      <c r="J4613" s="0" t="s">
        <v>47</v>
      </c>
      <c r="K4613" s="0" t="s">
        <v>46</v>
      </c>
      <c r="L4613" s="0" t="s">
        <v>47</v>
      </c>
      <c r="M4613" s="0" t="s">
        <v>47</v>
      </c>
      <c r="N4613" s="0" t="n">
        <v>1</v>
      </c>
      <c r="O4613" s="0" t="n">
        <v>136</v>
      </c>
      <c r="P4613" s="0" t="n">
        <v>250</v>
      </c>
      <c r="Q4613" s="0" t="n">
        <v>3.7</v>
      </c>
      <c r="R4613" s="0" t="str">
        <f aca="false">INDEX(Lookup!$B$4:$B$18,MATCH(C4613,Lookup!$A$4:$A$18,0))</f>
        <v>India</v>
      </c>
      <c r="S4613" s="20" t="n">
        <f aca="false">INDEX(Lookup!$D$4:$D$18,MATCH(C4613,Lookup!$A$4:$A$18,0))</f>
        <v>0.012</v>
      </c>
      <c r="T4613" s="21" t="n">
        <f aca="false">ROUND(P4613*S4613,2)</f>
        <v>3</v>
      </c>
      <c r="U4613" s="21" t="n">
        <f aca="false">IF(T4613&lt;=10,1,IF(T4613&lt;=20,2,IF(T4613&lt;=30,3,IF(T4613&lt;=40,4,IF(T4613&lt;=50,5,IF(T4613&lt;=100,6,IF(T4613&lt;=250,7,8)))))))</f>
        <v>1</v>
      </c>
      <c r="V4613" s="21" t="n">
        <f aca="false">IF(AND(OR(Dashboard!$T$3="All",R4613=Dashboard!$T$3),OR(Dashboard!$T$4="All",D4613=Dashboard!$T$4)),1,0)</f>
        <v>1</v>
      </c>
      <c r="W4613" s="21" t="n">
        <f aca="false">IF(V4613=1,T4613+ROW()/10000000,0)</f>
        <v>3.0004613</v>
      </c>
    </row>
    <row r="4614" customFormat="false" ht="15" hidden="false" customHeight="false" outlineLevel="0" collapsed="false">
      <c r="A4614" s="0" t="n">
        <v>8872</v>
      </c>
      <c r="B4614" s="0" t="s">
        <v>10929</v>
      </c>
      <c r="C4614" s="0" t="n">
        <v>1</v>
      </c>
      <c r="D4614" s="0" t="s">
        <v>6924</v>
      </c>
      <c r="E4614" s="0" t="s">
        <v>10930</v>
      </c>
      <c r="F4614" s="0" t="s">
        <v>10823</v>
      </c>
      <c r="G4614" s="0" t="s">
        <v>10824</v>
      </c>
      <c r="H4614" s="0" t="s">
        <v>2288</v>
      </c>
      <c r="I4614" s="0" t="s">
        <v>2123</v>
      </c>
      <c r="J4614" s="0" t="s">
        <v>47</v>
      </c>
      <c r="K4614" s="0" t="s">
        <v>46</v>
      </c>
      <c r="L4614" s="0" t="s">
        <v>47</v>
      </c>
      <c r="M4614" s="0" t="s">
        <v>47</v>
      </c>
      <c r="N4614" s="0" t="n">
        <v>2</v>
      </c>
      <c r="O4614" s="0" t="n">
        <v>72</v>
      </c>
      <c r="P4614" s="0" t="n">
        <v>600</v>
      </c>
      <c r="Q4614" s="0" t="n">
        <v>3.5</v>
      </c>
      <c r="R4614" s="0" t="str">
        <f aca="false">INDEX(Lookup!$B$4:$B$18,MATCH(C4614,Lookup!$A$4:$A$18,0))</f>
        <v>India</v>
      </c>
      <c r="S4614" s="20" t="n">
        <f aca="false">INDEX(Lookup!$D$4:$D$18,MATCH(C4614,Lookup!$A$4:$A$18,0))</f>
        <v>0.012</v>
      </c>
      <c r="T4614" s="21" t="n">
        <f aca="false">ROUND(P4614*S4614,2)</f>
        <v>7.2</v>
      </c>
      <c r="U4614" s="21" t="n">
        <f aca="false">IF(T4614&lt;=10,1,IF(T4614&lt;=20,2,IF(T4614&lt;=30,3,IF(T4614&lt;=40,4,IF(T4614&lt;=50,5,IF(T4614&lt;=100,6,IF(T4614&lt;=250,7,8)))))))</f>
        <v>1</v>
      </c>
      <c r="V4614" s="21" t="n">
        <f aca="false">IF(AND(OR(Dashboard!$T$3="All",R4614=Dashboard!$T$3),OR(Dashboard!$T$4="All",D4614=Dashboard!$T$4)),1,0)</f>
        <v>1</v>
      </c>
      <c r="W4614" s="21" t="n">
        <f aca="false">IF(V4614=1,T4614+ROW()/10000000,0)</f>
        <v>7.2004614</v>
      </c>
    </row>
    <row r="4615" customFormat="false" ht="15" hidden="false" customHeight="false" outlineLevel="0" collapsed="false">
      <c r="A4615" s="0" t="n">
        <v>2407</v>
      </c>
      <c r="B4615" s="0" t="s">
        <v>9658</v>
      </c>
      <c r="C4615" s="0" t="n">
        <v>1</v>
      </c>
      <c r="D4615" s="0" t="s">
        <v>6924</v>
      </c>
      <c r="E4615" s="0" t="s">
        <v>10931</v>
      </c>
      <c r="F4615" s="0" t="s">
        <v>10823</v>
      </c>
      <c r="G4615" s="0" t="s">
        <v>10824</v>
      </c>
      <c r="H4615" s="0" t="s">
        <v>4091</v>
      </c>
      <c r="I4615" s="0" t="s">
        <v>2123</v>
      </c>
      <c r="J4615" s="0" t="s">
        <v>47</v>
      </c>
      <c r="K4615" s="0" t="s">
        <v>47</v>
      </c>
      <c r="L4615" s="0" t="s">
        <v>47</v>
      </c>
      <c r="M4615" s="0" t="s">
        <v>47</v>
      </c>
      <c r="N4615" s="0" t="n">
        <v>2</v>
      </c>
      <c r="O4615" s="0" t="n">
        <v>88</v>
      </c>
      <c r="P4615" s="0" t="n">
        <v>600</v>
      </c>
      <c r="Q4615" s="0" t="n">
        <v>3.5</v>
      </c>
      <c r="R4615" s="0" t="str">
        <f aca="false">INDEX(Lookup!$B$4:$B$18,MATCH(C4615,Lookup!$A$4:$A$18,0))</f>
        <v>India</v>
      </c>
      <c r="S4615" s="20" t="n">
        <f aca="false">INDEX(Lookup!$D$4:$D$18,MATCH(C4615,Lookup!$A$4:$A$18,0))</f>
        <v>0.012</v>
      </c>
      <c r="T4615" s="21" t="n">
        <f aca="false">ROUND(P4615*S4615,2)</f>
        <v>7.2</v>
      </c>
      <c r="U4615" s="21" t="n">
        <f aca="false">IF(T4615&lt;=10,1,IF(T4615&lt;=20,2,IF(T4615&lt;=30,3,IF(T4615&lt;=40,4,IF(T4615&lt;=50,5,IF(T4615&lt;=100,6,IF(T4615&lt;=250,7,8)))))))</f>
        <v>1</v>
      </c>
      <c r="V4615" s="21" t="n">
        <f aca="false">IF(AND(OR(Dashboard!$T$3="All",R4615=Dashboard!$T$3),OR(Dashboard!$T$4="All",D4615=Dashboard!$T$4)),1,0)</f>
        <v>1</v>
      </c>
      <c r="W4615" s="21" t="n">
        <f aca="false">IF(V4615=1,T4615+ROW()/10000000,0)</f>
        <v>7.2004615</v>
      </c>
    </row>
    <row r="4616" customFormat="false" ht="15" hidden="false" customHeight="false" outlineLevel="0" collapsed="false">
      <c r="A4616" s="0" t="n">
        <v>7526</v>
      </c>
      <c r="B4616" s="0" t="s">
        <v>10932</v>
      </c>
      <c r="C4616" s="0" t="n">
        <v>1</v>
      </c>
      <c r="D4616" s="0" t="s">
        <v>6924</v>
      </c>
      <c r="E4616" s="0" t="s">
        <v>10933</v>
      </c>
      <c r="F4616" s="0" t="s">
        <v>10823</v>
      </c>
      <c r="G4616" s="0" t="s">
        <v>10824</v>
      </c>
      <c r="H4616" s="0" t="s">
        <v>3243</v>
      </c>
      <c r="I4616" s="0" t="s">
        <v>2123</v>
      </c>
      <c r="J4616" s="0" t="s">
        <v>47</v>
      </c>
      <c r="K4616" s="0" t="s">
        <v>47</v>
      </c>
      <c r="L4616" s="0" t="s">
        <v>47</v>
      </c>
      <c r="M4616" s="0" t="s">
        <v>47</v>
      </c>
      <c r="N4616" s="0" t="n">
        <v>1</v>
      </c>
      <c r="O4616" s="0" t="n">
        <v>100</v>
      </c>
      <c r="P4616" s="0" t="n">
        <v>200</v>
      </c>
      <c r="Q4616" s="0" t="n">
        <v>3.8</v>
      </c>
      <c r="R4616" s="0" t="str">
        <f aca="false">INDEX(Lookup!$B$4:$B$18,MATCH(C4616,Lookup!$A$4:$A$18,0))</f>
        <v>India</v>
      </c>
      <c r="S4616" s="20" t="n">
        <f aca="false">INDEX(Lookup!$D$4:$D$18,MATCH(C4616,Lookup!$A$4:$A$18,0))</f>
        <v>0.012</v>
      </c>
      <c r="T4616" s="21" t="n">
        <f aca="false">ROUND(P4616*S4616,2)</f>
        <v>2.4</v>
      </c>
      <c r="U4616" s="21" t="n">
        <f aca="false">IF(T4616&lt;=10,1,IF(T4616&lt;=20,2,IF(T4616&lt;=30,3,IF(T4616&lt;=40,4,IF(T4616&lt;=50,5,IF(T4616&lt;=100,6,IF(T4616&lt;=250,7,8)))))))</f>
        <v>1</v>
      </c>
      <c r="V4616" s="21" t="n">
        <f aca="false">IF(AND(OR(Dashboard!$T$3="All",R4616=Dashboard!$T$3),OR(Dashboard!$T$4="All",D4616=Dashboard!$T$4)),1,0)</f>
        <v>1</v>
      </c>
      <c r="W4616" s="21" t="n">
        <f aca="false">IF(V4616=1,T4616+ROW()/10000000,0)</f>
        <v>2.4004616</v>
      </c>
    </row>
    <row r="4617" customFormat="false" ht="15" hidden="false" customHeight="false" outlineLevel="0" collapsed="false">
      <c r="A4617" s="0" t="n">
        <v>306403</v>
      </c>
      <c r="B4617" s="0" t="s">
        <v>2300</v>
      </c>
      <c r="C4617" s="0" t="n">
        <v>1</v>
      </c>
      <c r="D4617" s="0" t="s">
        <v>6924</v>
      </c>
      <c r="E4617" s="0" t="s">
        <v>10934</v>
      </c>
      <c r="F4617" s="0" t="s">
        <v>10823</v>
      </c>
      <c r="G4617" s="0" t="s">
        <v>10824</v>
      </c>
      <c r="H4617" s="0" t="s">
        <v>3005</v>
      </c>
      <c r="I4617" s="0" t="s">
        <v>2123</v>
      </c>
      <c r="J4617" s="0" t="s">
        <v>47</v>
      </c>
      <c r="K4617" s="0" t="s">
        <v>47</v>
      </c>
      <c r="L4617" s="0" t="s">
        <v>47</v>
      </c>
      <c r="M4617" s="0" t="s">
        <v>47</v>
      </c>
      <c r="N4617" s="0" t="n">
        <v>2</v>
      </c>
      <c r="O4617" s="0" t="n">
        <v>118</v>
      </c>
      <c r="P4617" s="0" t="n">
        <v>500</v>
      </c>
      <c r="Q4617" s="0" t="n">
        <v>3.6</v>
      </c>
      <c r="R4617" s="0" t="str">
        <f aca="false">INDEX(Lookup!$B$4:$B$18,MATCH(C4617,Lookup!$A$4:$A$18,0))</f>
        <v>India</v>
      </c>
      <c r="S4617" s="20" t="n">
        <f aca="false">INDEX(Lookup!$D$4:$D$18,MATCH(C4617,Lookup!$A$4:$A$18,0))</f>
        <v>0.012</v>
      </c>
      <c r="T4617" s="21" t="n">
        <f aca="false">ROUND(P4617*S4617,2)</f>
        <v>6</v>
      </c>
      <c r="U4617" s="21" t="n">
        <f aca="false">IF(T4617&lt;=10,1,IF(T4617&lt;=20,2,IF(T4617&lt;=30,3,IF(T4617&lt;=40,4,IF(T4617&lt;=50,5,IF(T4617&lt;=100,6,IF(T4617&lt;=250,7,8)))))))</f>
        <v>1</v>
      </c>
      <c r="V4617" s="21" t="n">
        <f aca="false">IF(AND(OR(Dashboard!$T$3="All",R4617=Dashboard!$T$3),OR(Dashboard!$T$4="All",D4617=Dashboard!$T$4)),1,0)</f>
        <v>1</v>
      </c>
      <c r="W4617" s="21" t="n">
        <f aca="false">IF(V4617=1,T4617+ROW()/10000000,0)</f>
        <v>6.0004617</v>
      </c>
    </row>
    <row r="4618" customFormat="false" ht="15" hidden="false" customHeight="false" outlineLevel="0" collapsed="false">
      <c r="A4618" s="0" t="n">
        <v>1301</v>
      </c>
      <c r="B4618" s="0" t="s">
        <v>2990</v>
      </c>
      <c r="C4618" s="0" t="n">
        <v>1</v>
      </c>
      <c r="D4618" s="0" t="s">
        <v>6924</v>
      </c>
      <c r="E4618" s="0" t="s">
        <v>10935</v>
      </c>
      <c r="F4618" s="0" t="s">
        <v>10823</v>
      </c>
      <c r="G4618" s="0" t="s">
        <v>10824</v>
      </c>
      <c r="H4618" s="0" t="s">
        <v>10936</v>
      </c>
      <c r="I4618" s="0" t="s">
        <v>2123</v>
      </c>
      <c r="J4618" s="0" t="s">
        <v>47</v>
      </c>
      <c r="K4618" s="0" t="s">
        <v>46</v>
      </c>
      <c r="L4618" s="0" t="s">
        <v>47</v>
      </c>
      <c r="M4618" s="0" t="s">
        <v>47</v>
      </c>
      <c r="N4618" s="0" t="n">
        <v>2</v>
      </c>
      <c r="O4618" s="0" t="n">
        <v>603</v>
      </c>
      <c r="P4618" s="0" t="n">
        <v>700</v>
      </c>
      <c r="Q4618" s="0" t="n">
        <v>3.8</v>
      </c>
      <c r="R4618" s="0" t="str">
        <f aca="false">INDEX(Lookup!$B$4:$B$18,MATCH(C4618,Lookup!$A$4:$A$18,0))</f>
        <v>India</v>
      </c>
      <c r="S4618" s="20" t="n">
        <f aca="false">INDEX(Lookup!$D$4:$D$18,MATCH(C4618,Lookup!$A$4:$A$18,0))</f>
        <v>0.012</v>
      </c>
      <c r="T4618" s="21" t="n">
        <f aca="false">ROUND(P4618*S4618,2)</f>
        <v>8.4</v>
      </c>
      <c r="U4618" s="21" t="n">
        <f aca="false">IF(T4618&lt;=10,1,IF(T4618&lt;=20,2,IF(T4618&lt;=30,3,IF(T4618&lt;=40,4,IF(T4618&lt;=50,5,IF(T4618&lt;=100,6,IF(T4618&lt;=250,7,8)))))))</f>
        <v>1</v>
      </c>
      <c r="V4618" s="21" t="n">
        <f aca="false">IF(AND(OR(Dashboard!$T$3="All",R4618=Dashboard!$T$3),OR(Dashboard!$T$4="All",D4618=Dashboard!$T$4)),1,0)</f>
        <v>1</v>
      </c>
      <c r="W4618" s="21" t="n">
        <f aca="false">IF(V4618=1,T4618+ROW()/10000000,0)</f>
        <v>8.4004618</v>
      </c>
    </row>
    <row r="4619" customFormat="false" ht="15" hidden="false" customHeight="false" outlineLevel="0" collapsed="false">
      <c r="A4619" s="0" t="n">
        <v>1904</v>
      </c>
      <c r="B4619" s="0" t="s">
        <v>10937</v>
      </c>
      <c r="C4619" s="0" t="n">
        <v>1</v>
      </c>
      <c r="D4619" s="0" t="s">
        <v>6924</v>
      </c>
      <c r="E4619" s="0" t="s">
        <v>10938</v>
      </c>
      <c r="F4619" s="0" t="s">
        <v>10823</v>
      </c>
      <c r="G4619" s="0" t="s">
        <v>10824</v>
      </c>
      <c r="H4619" s="0" t="s">
        <v>2128</v>
      </c>
      <c r="I4619" s="0" t="s">
        <v>2123</v>
      </c>
      <c r="J4619" s="0" t="s">
        <v>47</v>
      </c>
      <c r="K4619" s="0" t="s">
        <v>47</v>
      </c>
      <c r="L4619" s="0" t="s">
        <v>47</v>
      </c>
      <c r="M4619" s="0" t="s">
        <v>47</v>
      </c>
      <c r="N4619" s="0" t="n">
        <v>1</v>
      </c>
      <c r="O4619" s="0" t="n">
        <v>149</v>
      </c>
      <c r="P4619" s="0" t="n">
        <v>350</v>
      </c>
      <c r="Q4619" s="0" t="n">
        <v>3.5</v>
      </c>
      <c r="R4619" s="0" t="str">
        <f aca="false">INDEX(Lookup!$B$4:$B$18,MATCH(C4619,Lookup!$A$4:$A$18,0))</f>
        <v>India</v>
      </c>
      <c r="S4619" s="20" t="n">
        <f aca="false">INDEX(Lookup!$D$4:$D$18,MATCH(C4619,Lookup!$A$4:$A$18,0))</f>
        <v>0.012</v>
      </c>
      <c r="T4619" s="21" t="n">
        <f aca="false">ROUND(P4619*S4619,2)</f>
        <v>4.2</v>
      </c>
      <c r="U4619" s="21" t="n">
        <f aca="false">IF(T4619&lt;=10,1,IF(T4619&lt;=20,2,IF(T4619&lt;=30,3,IF(T4619&lt;=40,4,IF(T4619&lt;=50,5,IF(T4619&lt;=100,6,IF(T4619&lt;=250,7,8)))))))</f>
        <v>1</v>
      </c>
      <c r="V4619" s="21" t="n">
        <f aca="false">IF(AND(OR(Dashboard!$T$3="All",R4619=Dashboard!$T$3),OR(Dashboard!$T$4="All",D4619=Dashboard!$T$4)),1,0)</f>
        <v>1</v>
      </c>
      <c r="W4619" s="21" t="n">
        <f aca="false">IF(V4619=1,T4619+ROW()/10000000,0)</f>
        <v>4.2004619</v>
      </c>
    </row>
    <row r="4620" customFormat="false" ht="15" hidden="false" customHeight="false" outlineLevel="0" collapsed="false">
      <c r="A4620" s="0" t="n">
        <v>18322672</v>
      </c>
      <c r="B4620" s="0" t="s">
        <v>4414</v>
      </c>
      <c r="C4620" s="0" t="n">
        <v>1</v>
      </c>
      <c r="D4620" s="0" t="s">
        <v>6924</v>
      </c>
      <c r="E4620" s="0" t="s">
        <v>10824</v>
      </c>
      <c r="F4620" s="0" t="s">
        <v>10823</v>
      </c>
      <c r="G4620" s="0" t="s">
        <v>10824</v>
      </c>
      <c r="H4620" s="0" t="s">
        <v>4415</v>
      </c>
      <c r="I4620" s="0" t="s">
        <v>2123</v>
      </c>
      <c r="J4620" s="0" t="s">
        <v>47</v>
      </c>
      <c r="K4620" s="0" t="s">
        <v>46</v>
      </c>
      <c r="L4620" s="0" t="s">
        <v>47</v>
      </c>
      <c r="M4620" s="0" t="s">
        <v>47</v>
      </c>
      <c r="N4620" s="0" t="n">
        <v>2</v>
      </c>
      <c r="O4620" s="0" t="n">
        <v>39</v>
      </c>
      <c r="P4620" s="0" t="n">
        <v>700</v>
      </c>
      <c r="Q4620" s="0" t="n">
        <v>3.7</v>
      </c>
      <c r="R4620" s="0" t="str">
        <f aca="false">INDEX(Lookup!$B$4:$B$18,MATCH(C4620,Lookup!$A$4:$A$18,0))</f>
        <v>India</v>
      </c>
      <c r="S4620" s="20" t="n">
        <f aca="false">INDEX(Lookup!$D$4:$D$18,MATCH(C4620,Lookup!$A$4:$A$18,0))</f>
        <v>0.012</v>
      </c>
      <c r="T4620" s="21" t="n">
        <f aca="false">ROUND(P4620*S4620,2)</f>
        <v>8.4</v>
      </c>
      <c r="U4620" s="21" t="n">
        <f aca="false">IF(T4620&lt;=10,1,IF(T4620&lt;=20,2,IF(T4620&lt;=30,3,IF(T4620&lt;=40,4,IF(T4620&lt;=50,5,IF(T4620&lt;=100,6,IF(T4620&lt;=250,7,8)))))))</f>
        <v>1</v>
      </c>
      <c r="V4620" s="21" t="n">
        <f aca="false">IF(AND(OR(Dashboard!$T$3="All",R4620=Dashboard!$T$3),OR(Dashboard!$T$4="All",D4620=Dashboard!$T$4)),1,0)</f>
        <v>1</v>
      </c>
      <c r="W4620" s="21" t="n">
        <f aca="false">IF(V4620=1,T4620+ROW()/10000000,0)</f>
        <v>8.400462</v>
      </c>
    </row>
    <row r="4621" customFormat="false" ht="15" hidden="false" customHeight="false" outlineLevel="0" collapsed="false">
      <c r="A4621" s="0" t="n">
        <v>5560</v>
      </c>
      <c r="B4621" s="0" t="s">
        <v>10939</v>
      </c>
      <c r="C4621" s="0" t="n">
        <v>1</v>
      </c>
      <c r="D4621" s="0" t="s">
        <v>6924</v>
      </c>
      <c r="E4621" s="0" t="s">
        <v>10940</v>
      </c>
      <c r="F4621" s="0" t="s">
        <v>10823</v>
      </c>
      <c r="G4621" s="0" t="s">
        <v>10824</v>
      </c>
      <c r="H4621" s="0" t="s">
        <v>69</v>
      </c>
      <c r="I4621" s="0" t="s">
        <v>2123</v>
      </c>
      <c r="J4621" s="0" t="s">
        <v>47</v>
      </c>
      <c r="K4621" s="0" t="s">
        <v>47</v>
      </c>
      <c r="L4621" s="0" t="s">
        <v>47</v>
      </c>
      <c r="M4621" s="0" t="s">
        <v>47</v>
      </c>
      <c r="N4621" s="0" t="n">
        <v>1</v>
      </c>
      <c r="O4621" s="0" t="n">
        <v>109</v>
      </c>
      <c r="P4621" s="0" t="n">
        <v>350</v>
      </c>
      <c r="Q4621" s="0" t="n">
        <v>3.5</v>
      </c>
      <c r="R4621" s="0" t="str">
        <f aca="false">INDEX(Lookup!$B$4:$B$18,MATCH(C4621,Lookup!$A$4:$A$18,0))</f>
        <v>India</v>
      </c>
      <c r="S4621" s="20" t="n">
        <f aca="false">INDEX(Lookup!$D$4:$D$18,MATCH(C4621,Lookup!$A$4:$A$18,0))</f>
        <v>0.012</v>
      </c>
      <c r="T4621" s="21" t="n">
        <f aca="false">ROUND(P4621*S4621,2)</f>
        <v>4.2</v>
      </c>
      <c r="U4621" s="21" t="n">
        <f aca="false">IF(T4621&lt;=10,1,IF(T4621&lt;=20,2,IF(T4621&lt;=30,3,IF(T4621&lt;=40,4,IF(T4621&lt;=50,5,IF(T4621&lt;=100,6,IF(T4621&lt;=250,7,8)))))))</f>
        <v>1</v>
      </c>
      <c r="V4621" s="21" t="n">
        <f aca="false">IF(AND(OR(Dashboard!$T$3="All",R4621=Dashboard!$T$3),OR(Dashboard!$T$4="All",D4621=Dashboard!$T$4)),1,0)</f>
        <v>1</v>
      </c>
      <c r="W4621" s="21" t="n">
        <f aca="false">IF(V4621=1,T4621+ROW()/10000000,0)</f>
        <v>4.2004621</v>
      </c>
    </row>
    <row r="4622" customFormat="false" ht="15" hidden="false" customHeight="false" outlineLevel="0" collapsed="false">
      <c r="A4622" s="0" t="n">
        <v>307332</v>
      </c>
      <c r="B4622" s="0" t="s">
        <v>8912</v>
      </c>
      <c r="C4622" s="0" t="n">
        <v>1</v>
      </c>
      <c r="D4622" s="0" t="s">
        <v>6924</v>
      </c>
      <c r="E4622" s="0" t="s">
        <v>10941</v>
      </c>
      <c r="F4622" s="0" t="s">
        <v>10823</v>
      </c>
      <c r="G4622" s="0" t="s">
        <v>10824</v>
      </c>
      <c r="H4622" s="0" t="s">
        <v>3129</v>
      </c>
      <c r="I4622" s="0" t="s">
        <v>2123</v>
      </c>
      <c r="J4622" s="0" t="s">
        <v>47</v>
      </c>
      <c r="K4622" s="0" t="s">
        <v>46</v>
      </c>
      <c r="L4622" s="0" t="s">
        <v>47</v>
      </c>
      <c r="M4622" s="0" t="s">
        <v>47</v>
      </c>
      <c r="N4622" s="0" t="n">
        <v>1</v>
      </c>
      <c r="O4622" s="0" t="n">
        <v>214</v>
      </c>
      <c r="P4622" s="0" t="n">
        <v>350</v>
      </c>
      <c r="Q4622" s="0" t="n">
        <v>3.5</v>
      </c>
      <c r="R4622" s="0" t="str">
        <f aca="false">INDEX(Lookup!$B$4:$B$18,MATCH(C4622,Lookup!$A$4:$A$18,0))</f>
        <v>India</v>
      </c>
      <c r="S4622" s="20" t="n">
        <f aca="false">INDEX(Lookup!$D$4:$D$18,MATCH(C4622,Lookup!$A$4:$A$18,0))</f>
        <v>0.012</v>
      </c>
      <c r="T4622" s="21" t="n">
        <f aca="false">ROUND(P4622*S4622,2)</f>
        <v>4.2</v>
      </c>
      <c r="U4622" s="21" t="n">
        <f aca="false">IF(T4622&lt;=10,1,IF(T4622&lt;=20,2,IF(T4622&lt;=30,3,IF(T4622&lt;=40,4,IF(T4622&lt;=50,5,IF(T4622&lt;=100,6,IF(T4622&lt;=250,7,8)))))))</f>
        <v>1</v>
      </c>
      <c r="V4622" s="21" t="n">
        <f aca="false">IF(AND(OR(Dashboard!$T$3="All",R4622=Dashboard!$T$3),OR(Dashboard!$T$4="All",D4622=Dashboard!$T$4)),1,0)</f>
        <v>1</v>
      </c>
      <c r="W4622" s="21" t="n">
        <f aca="false">IF(V4622=1,T4622+ROW()/10000000,0)</f>
        <v>4.2004622</v>
      </c>
    </row>
    <row r="4623" customFormat="false" ht="15" hidden="false" customHeight="false" outlineLevel="0" collapsed="false">
      <c r="A4623" s="0" t="n">
        <v>311755</v>
      </c>
      <c r="B4623" s="0" t="s">
        <v>8912</v>
      </c>
      <c r="C4623" s="0" t="n">
        <v>1</v>
      </c>
      <c r="D4623" s="0" t="s">
        <v>6924</v>
      </c>
      <c r="E4623" s="0" t="s">
        <v>10942</v>
      </c>
      <c r="F4623" s="0" t="s">
        <v>10823</v>
      </c>
      <c r="G4623" s="0" t="s">
        <v>10824</v>
      </c>
      <c r="H4623" s="0" t="s">
        <v>3129</v>
      </c>
      <c r="I4623" s="0" t="s">
        <v>2123</v>
      </c>
      <c r="J4623" s="0" t="s">
        <v>47</v>
      </c>
      <c r="K4623" s="0" t="s">
        <v>46</v>
      </c>
      <c r="L4623" s="0" t="s">
        <v>47</v>
      </c>
      <c r="M4623" s="0" t="s">
        <v>47</v>
      </c>
      <c r="N4623" s="0" t="n">
        <v>1</v>
      </c>
      <c r="O4623" s="0" t="n">
        <v>64</v>
      </c>
      <c r="P4623" s="0" t="n">
        <v>350</v>
      </c>
      <c r="Q4623" s="0" t="n">
        <v>3.5</v>
      </c>
      <c r="R4623" s="0" t="str">
        <f aca="false">INDEX(Lookup!$B$4:$B$18,MATCH(C4623,Lookup!$A$4:$A$18,0))</f>
        <v>India</v>
      </c>
      <c r="S4623" s="20" t="n">
        <f aca="false">INDEX(Lookup!$D$4:$D$18,MATCH(C4623,Lookup!$A$4:$A$18,0))</f>
        <v>0.012</v>
      </c>
      <c r="T4623" s="21" t="n">
        <f aca="false">ROUND(P4623*S4623,2)</f>
        <v>4.2</v>
      </c>
      <c r="U4623" s="21" t="n">
        <f aca="false">IF(T4623&lt;=10,1,IF(T4623&lt;=20,2,IF(T4623&lt;=30,3,IF(T4623&lt;=40,4,IF(T4623&lt;=50,5,IF(T4623&lt;=100,6,IF(T4623&lt;=250,7,8)))))))</f>
        <v>1</v>
      </c>
      <c r="V4623" s="21" t="n">
        <f aca="false">IF(AND(OR(Dashboard!$T$3="All",R4623=Dashboard!$T$3),OR(Dashboard!$T$4="All",D4623=Dashboard!$T$4)),1,0)</f>
        <v>1</v>
      </c>
      <c r="W4623" s="21" t="n">
        <f aca="false">IF(V4623=1,T4623+ROW()/10000000,0)</f>
        <v>4.2004623</v>
      </c>
    </row>
    <row r="4624" customFormat="false" ht="15" hidden="false" customHeight="false" outlineLevel="0" collapsed="false">
      <c r="A4624" s="0" t="n">
        <v>18396684</v>
      </c>
      <c r="B4624" s="0" t="s">
        <v>10943</v>
      </c>
      <c r="C4624" s="0" t="n">
        <v>1</v>
      </c>
      <c r="D4624" s="0" t="s">
        <v>6924</v>
      </c>
      <c r="E4624" s="0" t="s">
        <v>10944</v>
      </c>
      <c r="F4624" s="0" t="s">
        <v>10823</v>
      </c>
      <c r="G4624" s="0" t="s">
        <v>10824</v>
      </c>
      <c r="H4624" s="0" t="s">
        <v>402</v>
      </c>
      <c r="I4624" s="0" t="s">
        <v>2123</v>
      </c>
      <c r="J4624" s="0" t="s">
        <v>47</v>
      </c>
      <c r="K4624" s="0" t="s">
        <v>47</v>
      </c>
      <c r="L4624" s="0" t="s">
        <v>47</v>
      </c>
      <c r="M4624" s="0" t="s">
        <v>47</v>
      </c>
      <c r="N4624" s="0" t="n">
        <v>1</v>
      </c>
      <c r="O4624" s="0" t="n">
        <v>0</v>
      </c>
      <c r="P4624" s="0" t="n">
        <v>200</v>
      </c>
      <c r="Q4624" s="0" t="n">
        <v>1</v>
      </c>
      <c r="R4624" s="0" t="str">
        <f aca="false">INDEX(Lookup!$B$4:$B$18,MATCH(C4624,Lookup!$A$4:$A$18,0))</f>
        <v>India</v>
      </c>
      <c r="S4624" s="20" t="n">
        <f aca="false">INDEX(Lookup!$D$4:$D$18,MATCH(C4624,Lookup!$A$4:$A$18,0))</f>
        <v>0.012</v>
      </c>
      <c r="T4624" s="21" t="n">
        <f aca="false">ROUND(P4624*S4624,2)</f>
        <v>2.4</v>
      </c>
      <c r="U4624" s="21" t="n">
        <f aca="false">IF(T4624&lt;=10,1,IF(T4624&lt;=20,2,IF(T4624&lt;=30,3,IF(T4624&lt;=40,4,IF(T4624&lt;=50,5,IF(T4624&lt;=100,6,IF(T4624&lt;=250,7,8)))))))</f>
        <v>1</v>
      </c>
      <c r="V4624" s="21" t="n">
        <f aca="false">IF(AND(OR(Dashboard!$T$3="All",R4624=Dashboard!$T$3),OR(Dashboard!$T$4="All",D4624=Dashboard!$T$4)),1,0)</f>
        <v>1</v>
      </c>
      <c r="W4624" s="21" t="n">
        <f aca="false">IF(V4624=1,T4624+ROW()/10000000,0)</f>
        <v>2.4004624</v>
      </c>
    </row>
    <row r="4625" customFormat="false" ht="15" hidden="false" customHeight="false" outlineLevel="0" collapsed="false">
      <c r="A4625" s="0" t="n">
        <v>18453049</v>
      </c>
      <c r="B4625" s="0" t="s">
        <v>10945</v>
      </c>
      <c r="C4625" s="0" t="n">
        <v>1</v>
      </c>
      <c r="D4625" s="0" t="s">
        <v>6924</v>
      </c>
      <c r="E4625" s="0" t="s">
        <v>10946</v>
      </c>
      <c r="F4625" s="0" t="s">
        <v>10823</v>
      </c>
      <c r="G4625" s="0" t="s">
        <v>10824</v>
      </c>
      <c r="H4625" s="0" t="s">
        <v>2128</v>
      </c>
      <c r="I4625" s="0" t="s">
        <v>2123</v>
      </c>
      <c r="J4625" s="0" t="s">
        <v>47</v>
      </c>
      <c r="K4625" s="0" t="s">
        <v>47</v>
      </c>
      <c r="L4625" s="0" t="s">
        <v>47</v>
      </c>
      <c r="M4625" s="0" t="s">
        <v>47</v>
      </c>
      <c r="N4625" s="0" t="n">
        <v>1</v>
      </c>
      <c r="O4625" s="0" t="n">
        <v>1</v>
      </c>
      <c r="P4625" s="0" t="n">
        <v>350</v>
      </c>
      <c r="Q4625" s="0" t="n">
        <v>1</v>
      </c>
      <c r="R4625" s="0" t="str">
        <f aca="false">INDEX(Lookup!$B$4:$B$18,MATCH(C4625,Lookup!$A$4:$A$18,0))</f>
        <v>India</v>
      </c>
      <c r="S4625" s="20" t="n">
        <f aca="false">INDEX(Lookup!$D$4:$D$18,MATCH(C4625,Lookup!$A$4:$A$18,0))</f>
        <v>0.012</v>
      </c>
      <c r="T4625" s="21" t="n">
        <f aca="false">ROUND(P4625*S4625,2)</f>
        <v>4.2</v>
      </c>
      <c r="U4625" s="21" t="n">
        <f aca="false">IF(T4625&lt;=10,1,IF(T4625&lt;=20,2,IF(T4625&lt;=30,3,IF(T4625&lt;=40,4,IF(T4625&lt;=50,5,IF(T4625&lt;=100,6,IF(T4625&lt;=250,7,8)))))))</f>
        <v>1</v>
      </c>
      <c r="V4625" s="21" t="n">
        <f aca="false">IF(AND(OR(Dashboard!$T$3="All",R4625=Dashboard!$T$3),OR(Dashboard!$T$4="All",D4625=Dashboard!$T$4)),1,0)</f>
        <v>1</v>
      </c>
      <c r="W4625" s="21" t="n">
        <f aca="false">IF(V4625=1,T4625+ROW()/10000000,0)</f>
        <v>4.2004625</v>
      </c>
    </row>
    <row r="4626" customFormat="false" ht="15" hidden="false" customHeight="false" outlineLevel="0" collapsed="false">
      <c r="A4626" s="0" t="n">
        <v>312000</v>
      </c>
      <c r="B4626" s="0" t="s">
        <v>10947</v>
      </c>
      <c r="C4626" s="0" t="n">
        <v>1</v>
      </c>
      <c r="D4626" s="0" t="s">
        <v>6924</v>
      </c>
      <c r="E4626" s="0" t="s">
        <v>10948</v>
      </c>
      <c r="F4626" s="0" t="s">
        <v>10823</v>
      </c>
      <c r="G4626" s="0" t="s">
        <v>10824</v>
      </c>
      <c r="H4626" s="0" t="s">
        <v>2128</v>
      </c>
      <c r="I4626" s="0" t="s">
        <v>2123</v>
      </c>
      <c r="J4626" s="0" t="s">
        <v>47</v>
      </c>
      <c r="K4626" s="0" t="s">
        <v>47</v>
      </c>
      <c r="L4626" s="0" t="s">
        <v>47</v>
      </c>
      <c r="M4626" s="0" t="s">
        <v>47</v>
      </c>
      <c r="N4626" s="0" t="n">
        <v>1</v>
      </c>
      <c r="O4626" s="0" t="n">
        <v>0</v>
      </c>
      <c r="P4626" s="0" t="n">
        <v>300</v>
      </c>
      <c r="Q4626" s="0" t="n">
        <v>1</v>
      </c>
      <c r="R4626" s="0" t="str">
        <f aca="false">INDEX(Lookup!$B$4:$B$18,MATCH(C4626,Lookup!$A$4:$A$18,0))</f>
        <v>India</v>
      </c>
      <c r="S4626" s="20" t="n">
        <f aca="false">INDEX(Lookup!$D$4:$D$18,MATCH(C4626,Lookup!$A$4:$A$18,0))</f>
        <v>0.012</v>
      </c>
      <c r="T4626" s="21" t="n">
        <f aca="false">ROUND(P4626*S4626,2)</f>
        <v>3.6</v>
      </c>
      <c r="U4626" s="21" t="n">
        <f aca="false">IF(T4626&lt;=10,1,IF(T4626&lt;=20,2,IF(T4626&lt;=30,3,IF(T4626&lt;=40,4,IF(T4626&lt;=50,5,IF(T4626&lt;=100,6,IF(T4626&lt;=250,7,8)))))))</f>
        <v>1</v>
      </c>
      <c r="V4626" s="21" t="n">
        <f aca="false">IF(AND(OR(Dashboard!$T$3="All",R4626=Dashboard!$T$3),OR(Dashboard!$T$4="All",D4626=Dashboard!$T$4)),1,0)</f>
        <v>1</v>
      </c>
      <c r="W4626" s="21" t="n">
        <f aca="false">IF(V4626=1,T4626+ROW()/10000000,0)</f>
        <v>3.6004626</v>
      </c>
    </row>
    <row r="4627" customFormat="false" ht="15" hidden="false" customHeight="false" outlineLevel="0" collapsed="false">
      <c r="A4627" s="0" t="n">
        <v>18203154</v>
      </c>
      <c r="B4627" s="0" t="s">
        <v>10949</v>
      </c>
      <c r="C4627" s="0" t="n">
        <v>1</v>
      </c>
      <c r="D4627" s="0" t="s">
        <v>6924</v>
      </c>
      <c r="E4627" s="0" t="s">
        <v>10950</v>
      </c>
      <c r="F4627" s="0" t="s">
        <v>10823</v>
      </c>
      <c r="G4627" s="0" t="s">
        <v>10824</v>
      </c>
      <c r="H4627" s="0" t="s">
        <v>69</v>
      </c>
      <c r="I4627" s="0" t="s">
        <v>2123</v>
      </c>
      <c r="J4627" s="0" t="s">
        <v>47</v>
      </c>
      <c r="K4627" s="0" t="s">
        <v>47</v>
      </c>
      <c r="L4627" s="0" t="s">
        <v>47</v>
      </c>
      <c r="M4627" s="0" t="s">
        <v>47</v>
      </c>
      <c r="N4627" s="0" t="n">
        <v>1</v>
      </c>
      <c r="O4627" s="0" t="n">
        <v>0</v>
      </c>
      <c r="P4627" s="0" t="n">
        <v>150</v>
      </c>
      <c r="Q4627" s="0" t="n">
        <v>1</v>
      </c>
      <c r="R4627" s="0" t="str">
        <f aca="false">INDEX(Lookup!$B$4:$B$18,MATCH(C4627,Lookup!$A$4:$A$18,0))</f>
        <v>India</v>
      </c>
      <c r="S4627" s="20" t="n">
        <f aca="false">INDEX(Lookup!$D$4:$D$18,MATCH(C4627,Lookup!$A$4:$A$18,0))</f>
        <v>0.012</v>
      </c>
      <c r="T4627" s="21" t="n">
        <f aca="false">ROUND(P4627*S4627,2)</f>
        <v>1.8</v>
      </c>
      <c r="U4627" s="21" t="n">
        <f aca="false">IF(T4627&lt;=10,1,IF(T4627&lt;=20,2,IF(T4627&lt;=30,3,IF(T4627&lt;=40,4,IF(T4627&lt;=50,5,IF(T4627&lt;=100,6,IF(T4627&lt;=250,7,8)))))))</f>
        <v>1</v>
      </c>
      <c r="V4627" s="21" t="n">
        <f aca="false">IF(AND(OR(Dashboard!$T$3="All",R4627=Dashboard!$T$3),OR(Dashboard!$T$4="All",D4627=Dashboard!$T$4)),1,0)</f>
        <v>1</v>
      </c>
      <c r="W4627" s="21" t="n">
        <f aca="false">IF(V4627=1,T4627+ROW()/10000000,0)</f>
        <v>1.8004627</v>
      </c>
    </row>
    <row r="4628" customFormat="false" ht="15" hidden="false" customHeight="false" outlineLevel="0" collapsed="false">
      <c r="A4628" s="0" t="n">
        <v>305360</v>
      </c>
      <c r="B4628" s="0" t="s">
        <v>3113</v>
      </c>
      <c r="C4628" s="0" t="n">
        <v>1</v>
      </c>
      <c r="D4628" s="0" t="s">
        <v>6924</v>
      </c>
      <c r="E4628" s="0" t="s">
        <v>10951</v>
      </c>
      <c r="F4628" s="0" t="s">
        <v>10823</v>
      </c>
      <c r="G4628" s="0" t="s">
        <v>10824</v>
      </c>
      <c r="H4628" s="0" t="s">
        <v>153</v>
      </c>
      <c r="I4628" s="0" t="s">
        <v>2123</v>
      </c>
      <c r="J4628" s="0" t="s">
        <v>47</v>
      </c>
      <c r="K4628" s="0" t="s">
        <v>47</v>
      </c>
      <c r="L4628" s="0" t="s">
        <v>47</v>
      </c>
      <c r="M4628" s="0" t="s">
        <v>47</v>
      </c>
      <c r="N4628" s="0" t="n">
        <v>1</v>
      </c>
      <c r="O4628" s="0" t="n">
        <v>32</v>
      </c>
      <c r="P4628" s="0" t="n">
        <v>450</v>
      </c>
      <c r="Q4628" s="0" t="n">
        <v>2.3</v>
      </c>
      <c r="R4628" s="0" t="str">
        <f aca="false">INDEX(Lookup!$B$4:$B$18,MATCH(C4628,Lookup!$A$4:$A$18,0))</f>
        <v>India</v>
      </c>
      <c r="S4628" s="20" t="n">
        <f aca="false">INDEX(Lookup!$D$4:$D$18,MATCH(C4628,Lookup!$A$4:$A$18,0))</f>
        <v>0.012</v>
      </c>
      <c r="T4628" s="21" t="n">
        <f aca="false">ROUND(P4628*S4628,2)</f>
        <v>5.4</v>
      </c>
      <c r="U4628" s="21" t="n">
        <f aca="false">IF(T4628&lt;=10,1,IF(T4628&lt;=20,2,IF(T4628&lt;=30,3,IF(T4628&lt;=40,4,IF(T4628&lt;=50,5,IF(T4628&lt;=100,6,IF(T4628&lt;=250,7,8)))))))</f>
        <v>1</v>
      </c>
      <c r="V4628" s="21" t="n">
        <f aca="false">IF(AND(OR(Dashboard!$T$3="All",R4628=Dashboard!$T$3),OR(Dashboard!$T$4="All",D4628=Dashboard!$T$4)),1,0)</f>
        <v>1</v>
      </c>
      <c r="W4628" s="21" t="n">
        <f aca="false">IF(V4628=1,T4628+ROW()/10000000,0)</f>
        <v>5.4004628</v>
      </c>
    </row>
    <row r="4629" customFormat="false" ht="15" hidden="false" customHeight="false" outlineLevel="0" collapsed="false">
      <c r="A4629" s="0" t="n">
        <v>1923</v>
      </c>
      <c r="B4629" s="0" t="s">
        <v>10952</v>
      </c>
      <c r="C4629" s="0" t="n">
        <v>1</v>
      </c>
      <c r="D4629" s="0" t="s">
        <v>6924</v>
      </c>
      <c r="E4629" s="0" t="s">
        <v>10953</v>
      </c>
      <c r="F4629" s="0" t="s">
        <v>10823</v>
      </c>
      <c r="G4629" s="0" t="s">
        <v>10824</v>
      </c>
      <c r="H4629" s="0" t="s">
        <v>1615</v>
      </c>
      <c r="I4629" s="0" t="s">
        <v>2123</v>
      </c>
      <c r="J4629" s="0" t="s">
        <v>46</v>
      </c>
      <c r="K4629" s="0" t="s">
        <v>47</v>
      </c>
      <c r="L4629" s="0" t="s">
        <v>47</v>
      </c>
      <c r="M4629" s="0" t="s">
        <v>47</v>
      </c>
      <c r="N4629" s="0" t="n">
        <v>3</v>
      </c>
      <c r="O4629" s="0" t="n">
        <v>52</v>
      </c>
      <c r="P4629" s="0" t="n">
        <v>1000</v>
      </c>
      <c r="Q4629" s="0" t="n">
        <v>2.4</v>
      </c>
      <c r="R4629" s="0" t="str">
        <f aca="false">INDEX(Lookup!$B$4:$B$18,MATCH(C4629,Lookup!$A$4:$A$18,0))</f>
        <v>India</v>
      </c>
      <c r="S4629" s="20" t="n">
        <f aca="false">INDEX(Lookup!$D$4:$D$18,MATCH(C4629,Lookup!$A$4:$A$18,0))</f>
        <v>0.012</v>
      </c>
      <c r="T4629" s="21" t="n">
        <f aca="false">ROUND(P4629*S4629,2)</f>
        <v>12</v>
      </c>
      <c r="U4629" s="21" t="n">
        <f aca="false">IF(T4629&lt;=10,1,IF(T4629&lt;=20,2,IF(T4629&lt;=30,3,IF(T4629&lt;=40,4,IF(T4629&lt;=50,5,IF(T4629&lt;=100,6,IF(T4629&lt;=250,7,8)))))))</f>
        <v>2</v>
      </c>
      <c r="V4629" s="21" t="n">
        <f aca="false">IF(AND(OR(Dashboard!$T$3="All",R4629=Dashboard!$T$3),OR(Dashboard!$T$4="All",D4629=Dashboard!$T$4)),1,0)</f>
        <v>1</v>
      </c>
      <c r="W4629" s="21" t="n">
        <f aca="false">IF(V4629=1,T4629+ROW()/10000000,0)</f>
        <v>12.0004629</v>
      </c>
    </row>
    <row r="4630" customFormat="false" ht="15" hidden="false" customHeight="false" outlineLevel="0" collapsed="false">
      <c r="A4630" s="0" t="n">
        <v>8933</v>
      </c>
      <c r="B4630" s="0" t="s">
        <v>10954</v>
      </c>
      <c r="C4630" s="0" t="n">
        <v>1</v>
      </c>
      <c r="D4630" s="0" t="s">
        <v>6924</v>
      </c>
      <c r="E4630" s="0" t="s">
        <v>10955</v>
      </c>
      <c r="F4630" s="0" t="s">
        <v>10823</v>
      </c>
      <c r="G4630" s="0" t="s">
        <v>10824</v>
      </c>
      <c r="H4630" s="0" t="s">
        <v>10956</v>
      </c>
      <c r="I4630" s="0" t="s">
        <v>2123</v>
      </c>
      <c r="J4630" s="0" t="s">
        <v>47</v>
      </c>
      <c r="K4630" s="0" t="s">
        <v>47</v>
      </c>
      <c r="L4630" s="0" t="s">
        <v>47</v>
      </c>
      <c r="M4630" s="0" t="s">
        <v>47</v>
      </c>
      <c r="N4630" s="0" t="n">
        <v>2</v>
      </c>
      <c r="O4630" s="0" t="n">
        <v>841</v>
      </c>
      <c r="P4630" s="0" t="n">
        <v>500</v>
      </c>
      <c r="Q4630" s="0" t="n">
        <v>4</v>
      </c>
      <c r="R4630" s="0" t="str">
        <f aca="false">INDEX(Lookup!$B$4:$B$18,MATCH(C4630,Lookup!$A$4:$A$18,0))</f>
        <v>India</v>
      </c>
      <c r="S4630" s="20" t="n">
        <f aca="false">INDEX(Lookup!$D$4:$D$18,MATCH(C4630,Lookup!$A$4:$A$18,0))</f>
        <v>0.012</v>
      </c>
      <c r="T4630" s="21" t="n">
        <f aca="false">ROUND(P4630*S4630,2)</f>
        <v>6</v>
      </c>
      <c r="U4630" s="21" t="n">
        <f aca="false">IF(T4630&lt;=10,1,IF(T4630&lt;=20,2,IF(T4630&lt;=30,3,IF(T4630&lt;=40,4,IF(T4630&lt;=50,5,IF(T4630&lt;=100,6,IF(T4630&lt;=250,7,8)))))))</f>
        <v>1</v>
      </c>
      <c r="V4630" s="21" t="n">
        <f aca="false">IF(AND(OR(Dashboard!$T$3="All",R4630=Dashboard!$T$3),OR(Dashboard!$T$4="All",D4630=Dashboard!$T$4)),1,0)</f>
        <v>1</v>
      </c>
      <c r="W4630" s="21" t="n">
        <f aca="false">IF(V4630=1,T4630+ROW()/10000000,0)</f>
        <v>6.000463</v>
      </c>
    </row>
    <row r="4631" customFormat="false" ht="15" hidden="false" customHeight="false" outlineLevel="0" collapsed="false">
      <c r="A4631" s="0" t="n">
        <v>312003</v>
      </c>
      <c r="B4631" s="0" t="s">
        <v>10957</v>
      </c>
      <c r="C4631" s="0" t="n">
        <v>1</v>
      </c>
      <c r="D4631" s="0" t="s">
        <v>6924</v>
      </c>
      <c r="E4631" s="0" t="s">
        <v>10958</v>
      </c>
      <c r="F4631" s="0" t="s">
        <v>10823</v>
      </c>
      <c r="G4631" s="0" t="s">
        <v>10824</v>
      </c>
      <c r="H4631" s="0" t="s">
        <v>2349</v>
      </c>
      <c r="I4631" s="0" t="s">
        <v>2123</v>
      </c>
      <c r="J4631" s="0" t="s">
        <v>47</v>
      </c>
      <c r="K4631" s="0" t="s">
        <v>47</v>
      </c>
      <c r="L4631" s="0" t="s">
        <v>47</v>
      </c>
      <c r="M4631" s="0" t="s">
        <v>47</v>
      </c>
      <c r="N4631" s="0" t="n">
        <v>1</v>
      </c>
      <c r="O4631" s="0" t="n">
        <v>74</v>
      </c>
      <c r="P4631" s="0" t="n">
        <v>200</v>
      </c>
      <c r="Q4631" s="0" t="n">
        <v>4</v>
      </c>
      <c r="R4631" s="0" t="str">
        <f aca="false">INDEX(Lookup!$B$4:$B$18,MATCH(C4631,Lookup!$A$4:$A$18,0))</f>
        <v>India</v>
      </c>
      <c r="S4631" s="20" t="n">
        <f aca="false">INDEX(Lookup!$D$4:$D$18,MATCH(C4631,Lookup!$A$4:$A$18,0))</f>
        <v>0.012</v>
      </c>
      <c r="T4631" s="21" t="n">
        <f aca="false">ROUND(P4631*S4631,2)</f>
        <v>2.4</v>
      </c>
      <c r="U4631" s="21" t="n">
        <f aca="false">IF(T4631&lt;=10,1,IF(T4631&lt;=20,2,IF(T4631&lt;=30,3,IF(T4631&lt;=40,4,IF(T4631&lt;=50,5,IF(T4631&lt;=100,6,IF(T4631&lt;=250,7,8)))))))</f>
        <v>1</v>
      </c>
      <c r="V4631" s="21" t="n">
        <f aca="false">IF(AND(OR(Dashboard!$T$3="All",R4631=Dashboard!$T$3),OR(Dashboard!$T$4="All",D4631=Dashboard!$T$4)),1,0)</f>
        <v>1</v>
      </c>
      <c r="W4631" s="21" t="n">
        <f aca="false">IF(V4631=1,T4631+ROW()/10000000,0)</f>
        <v>2.4004631</v>
      </c>
    </row>
    <row r="4632" customFormat="false" ht="15" hidden="false" customHeight="false" outlineLevel="0" collapsed="false">
      <c r="A4632" s="0" t="n">
        <v>18446504</v>
      </c>
      <c r="B4632" s="0" t="s">
        <v>10959</v>
      </c>
      <c r="C4632" s="0" t="n">
        <v>1</v>
      </c>
      <c r="D4632" s="0" t="s">
        <v>6924</v>
      </c>
      <c r="E4632" s="0" t="s">
        <v>10960</v>
      </c>
      <c r="F4632" s="0" t="s">
        <v>10823</v>
      </c>
      <c r="G4632" s="0" t="s">
        <v>10824</v>
      </c>
      <c r="H4632" s="0" t="s">
        <v>10961</v>
      </c>
      <c r="I4632" s="0" t="s">
        <v>2123</v>
      </c>
      <c r="J4632" s="0" t="s">
        <v>46</v>
      </c>
      <c r="K4632" s="0" t="s">
        <v>47</v>
      </c>
      <c r="L4632" s="0" t="s">
        <v>47</v>
      </c>
      <c r="M4632" s="0" t="s">
        <v>47</v>
      </c>
      <c r="N4632" s="0" t="n">
        <v>3</v>
      </c>
      <c r="O4632" s="0" t="n">
        <v>142</v>
      </c>
      <c r="P4632" s="0" t="n">
        <v>1050</v>
      </c>
      <c r="Q4632" s="0" t="n">
        <v>4.3</v>
      </c>
      <c r="R4632" s="0" t="str">
        <f aca="false">INDEX(Lookup!$B$4:$B$18,MATCH(C4632,Lookup!$A$4:$A$18,0))</f>
        <v>India</v>
      </c>
      <c r="S4632" s="20" t="n">
        <f aca="false">INDEX(Lookup!$D$4:$D$18,MATCH(C4632,Lookup!$A$4:$A$18,0))</f>
        <v>0.012</v>
      </c>
      <c r="T4632" s="21" t="n">
        <f aca="false">ROUND(P4632*S4632,2)</f>
        <v>12.6</v>
      </c>
      <c r="U4632" s="21" t="n">
        <f aca="false">IF(T4632&lt;=10,1,IF(T4632&lt;=20,2,IF(T4632&lt;=30,3,IF(T4632&lt;=40,4,IF(T4632&lt;=50,5,IF(T4632&lt;=100,6,IF(T4632&lt;=250,7,8)))))))</f>
        <v>2</v>
      </c>
      <c r="V4632" s="21" t="n">
        <f aca="false">IF(AND(OR(Dashboard!$T$3="All",R4632=Dashboard!$T$3),OR(Dashboard!$T$4="All",D4632=Dashboard!$T$4)),1,0)</f>
        <v>1</v>
      </c>
      <c r="W4632" s="21" t="n">
        <f aca="false">IF(V4632=1,T4632+ROW()/10000000,0)</f>
        <v>12.6004632</v>
      </c>
    </row>
    <row r="4633" customFormat="false" ht="15" hidden="false" customHeight="false" outlineLevel="0" collapsed="false">
      <c r="A4633" s="0" t="n">
        <v>3541</v>
      </c>
      <c r="B4633" s="0" t="s">
        <v>4300</v>
      </c>
      <c r="C4633" s="0" t="n">
        <v>1</v>
      </c>
      <c r="D4633" s="0" t="s">
        <v>6924</v>
      </c>
      <c r="E4633" s="0" t="s">
        <v>10962</v>
      </c>
      <c r="F4633" s="0" t="s">
        <v>10963</v>
      </c>
      <c r="G4633" s="0" t="s">
        <v>10964</v>
      </c>
      <c r="H4633" s="0" t="s">
        <v>2122</v>
      </c>
      <c r="I4633" s="0" t="s">
        <v>2123</v>
      </c>
      <c r="J4633" s="0" t="s">
        <v>47</v>
      </c>
      <c r="K4633" s="0" t="s">
        <v>47</v>
      </c>
      <c r="L4633" s="0" t="s">
        <v>47</v>
      </c>
      <c r="M4633" s="0" t="s">
        <v>47</v>
      </c>
      <c r="N4633" s="0" t="n">
        <v>4</v>
      </c>
      <c r="O4633" s="0" t="n">
        <v>524</v>
      </c>
      <c r="P4633" s="0" t="n">
        <v>2000</v>
      </c>
      <c r="Q4633" s="0" t="n">
        <v>4.5</v>
      </c>
      <c r="R4633" s="0" t="str">
        <f aca="false">INDEX(Lookup!$B$4:$B$18,MATCH(C4633,Lookup!$A$4:$A$18,0))</f>
        <v>India</v>
      </c>
      <c r="S4633" s="20" t="n">
        <f aca="false">INDEX(Lookup!$D$4:$D$18,MATCH(C4633,Lookup!$A$4:$A$18,0))</f>
        <v>0.012</v>
      </c>
      <c r="T4633" s="21" t="n">
        <f aca="false">ROUND(P4633*S4633,2)</f>
        <v>24</v>
      </c>
      <c r="U4633" s="21" t="n">
        <f aca="false">IF(T4633&lt;=10,1,IF(T4633&lt;=20,2,IF(T4633&lt;=30,3,IF(T4633&lt;=40,4,IF(T4633&lt;=50,5,IF(T4633&lt;=100,6,IF(T4633&lt;=250,7,8)))))))</f>
        <v>3</v>
      </c>
      <c r="V4633" s="21" t="n">
        <f aca="false">IF(AND(OR(Dashboard!$T$3="All",R4633=Dashboard!$T$3),OR(Dashboard!$T$4="All",D4633=Dashboard!$T$4)),1,0)</f>
        <v>1</v>
      </c>
      <c r="W4633" s="21" t="n">
        <f aca="false">IF(V4633=1,T4633+ROW()/10000000,0)</f>
        <v>24.0004633</v>
      </c>
    </row>
    <row r="4634" customFormat="false" ht="15" hidden="false" customHeight="false" outlineLevel="0" collapsed="false">
      <c r="A4634" s="0" t="n">
        <v>189</v>
      </c>
      <c r="B4634" s="0" t="s">
        <v>2296</v>
      </c>
      <c r="C4634" s="0" t="n">
        <v>1</v>
      </c>
      <c r="D4634" s="0" t="s">
        <v>6924</v>
      </c>
      <c r="E4634" s="0" t="s">
        <v>10965</v>
      </c>
      <c r="F4634" s="0" t="s">
        <v>10966</v>
      </c>
      <c r="G4634" s="0" t="s">
        <v>10967</v>
      </c>
      <c r="H4634" s="0" t="s">
        <v>1898</v>
      </c>
      <c r="I4634" s="0" t="s">
        <v>2123</v>
      </c>
      <c r="J4634" s="0" t="s">
        <v>47</v>
      </c>
      <c r="K4634" s="0" t="s">
        <v>47</v>
      </c>
      <c r="L4634" s="0" t="s">
        <v>47</v>
      </c>
      <c r="M4634" s="0" t="s">
        <v>47</v>
      </c>
      <c r="N4634" s="0" t="n">
        <v>2</v>
      </c>
      <c r="O4634" s="0" t="n">
        <v>132</v>
      </c>
      <c r="P4634" s="0" t="n">
        <v>500</v>
      </c>
      <c r="Q4634" s="0" t="n">
        <v>3.3</v>
      </c>
      <c r="R4634" s="0" t="str">
        <f aca="false">INDEX(Lookup!$B$4:$B$18,MATCH(C4634,Lookup!$A$4:$A$18,0))</f>
        <v>India</v>
      </c>
      <c r="S4634" s="20" t="n">
        <f aca="false">INDEX(Lookup!$D$4:$D$18,MATCH(C4634,Lookup!$A$4:$A$18,0))</f>
        <v>0.012</v>
      </c>
      <c r="T4634" s="21" t="n">
        <f aca="false">ROUND(P4634*S4634,2)</f>
        <v>6</v>
      </c>
      <c r="U4634" s="21" t="n">
        <f aca="false">IF(T4634&lt;=10,1,IF(T4634&lt;=20,2,IF(T4634&lt;=30,3,IF(T4634&lt;=40,4,IF(T4634&lt;=50,5,IF(T4634&lt;=100,6,IF(T4634&lt;=250,7,8)))))))</f>
        <v>1</v>
      </c>
      <c r="V4634" s="21" t="n">
        <f aca="false">IF(AND(OR(Dashboard!$T$3="All",R4634=Dashboard!$T$3),OR(Dashboard!$T$4="All",D4634=Dashboard!$T$4)),1,0)</f>
        <v>1</v>
      </c>
      <c r="W4634" s="21" t="n">
        <f aca="false">IF(V4634=1,T4634+ROW()/10000000,0)</f>
        <v>6.0004634</v>
      </c>
    </row>
    <row r="4635" customFormat="false" ht="15" hidden="false" customHeight="false" outlineLevel="0" collapsed="false">
      <c r="A4635" s="0" t="n">
        <v>18322651</v>
      </c>
      <c r="B4635" s="0" t="s">
        <v>4024</v>
      </c>
      <c r="C4635" s="0" t="n">
        <v>1</v>
      </c>
      <c r="D4635" s="0" t="s">
        <v>6924</v>
      </c>
      <c r="E4635" s="0" t="s">
        <v>10968</v>
      </c>
      <c r="F4635" s="0" t="s">
        <v>10969</v>
      </c>
      <c r="G4635" s="0" t="s">
        <v>10968</v>
      </c>
      <c r="H4635" s="0" t="s">
        <v>1651</v>
      </c>
      <c r="I4635" s="0" t="s">
        <v>2123</v>
      </c>
      <c r="J4635" s="0" t="s">
        <v>47</v>
      </c>
      <c r="K4635" s="0" t="s">
        <v>46</v>
      </c>
      <c r="L4635" s="0" t="s">
        <v>47</v>
      </c>
      <c r="M4635" s="0" t="s">
        <v>47</v>
      </c>
      <c r="N4635" s="0" t="n">
        <v>3</v>
      </c>
      <c r="O4635" s="0" t="n">
        <v>18</v>
      </c>
      <c r="P4635" s="0" t="n">
        <v>1000</v>
      </c>
      <c r="Q4635" s="0" t="n">
        <v>3.1</v>
      </c>
      <c r="R4635" s="0" t="str">
        <f aca="false">INDEX(Lookup!$B$4:$B$18,MATCH(C4635,Lookup!$A$4:$A$18,0))</f>
        <v>India</v>
      </c>
      <c r="S4635" s="20" t="n">
        <f aca="false">INDEX(Lookup!$D$4:$D$18,MATCH(C4635,Lookup!$A$4:$A$18,0))</f>
        <v>0.012</v>
      </c>
      <c r="T4635" s="21" t="n">
        <f aca="false">ROUND(P4635*S4635,2)</f>
        <v>12</v>
      </c>
      <c r="U4635" s="21" t="n">
        <f aca="false">IF(T4635&lt;=10,1,IF(T4635&lt;=20,2,IF(T4635&lt;=30,3,IF(T4635&lt;=40,4,IF(T4635&lt;=50,5,IF(T4635&lt;=100,6,IF(T4635&lt;=250,7,8)))))))</f>
        <v>2</v>
      </c>
      <c r="V4635" s="21" t="n">
        <f aca="false">IF(AND(OR(Dashboard!$T$3="All",R4635=Dashboard!$T$3),OR(Dashboard!$T$4="All",D4635=Dashboard!$T$4)),1,0)</f>
        <v>1</v>
      </c>
      <c r="W4635" s="21" t="n">
        <f aca="false">IF(V4635=1,T4635+ROW()/10000000,0)</f>
        <v>12.0004635</v>
      </c>
    </row>
    <row r="4636" customFormat="false" ht="15" hidden="false" customHeight="false" outlineLevel="0" collapsed="false">
      <c r="A4636" s="0" t="n">
        <v>5586</v>
      </c>
      <c r="B4636" s="0" t="s">
        <v>10970</v>
      </c>
      <c r="C4636" s="0" t="n">
        <v>1</v>
      </c>
      <c r="D4636" s="0" t="s">
        <v>6924</v>
      </c>
      <c r="E4636" s="0" t="s">
        <v>10971</v>
      </c>
      <c r="F4636" s="0" t="s">
        <v>10969</v>
      </c>
      <c r="G4636" s="0" t="s">
        <v>10968</v>
      </c>
      <c r="H4636" s="0" t="s">
        <v>2868</v>
      </c>
      <c r="I4636" s="0" t="s">
        <v>2123</v>
      </c>
      <c r="J4636" s="0" t="s">
        <v>47</v>
      </c>
      <c r="K4636" s="0" t="s">
        <v>47</v>
      </c>
      <c r="L4636" s="0" t="s">
        <v>47</v>
      </c>
      <c r="M4636" s="0" t="s">
        <v>47</v>
      </c>
      <c r="N4636" s="0" t="n">
        <v>1</v>
      </c>
      <c r="O4636" s="0" t="n">
        <v>29</v>
      </c>
      <c r="P4636" s="0" t="n">
        <v>300</v>
      </c>
      <c r="Q4636" s="0" t="n">
        <v>3.3</v>
      </c>
      <c r="R4636" s="0" t="str">
        <f aca="false">INDEX(Lookup!$B$4:$B$18,MATCH(C4636,Lookup!$A$4:$A$18,0))</f>
        <v>India</v>
      </c>
      <c r="S4636" s="20" t="n">
        <f aca="false">INDEX(Lookup!$D$4:$D$18,MATCH(C4636,Lookup!$A$4:$A$18,0))</f>
        <v>0.012</v>
      </c>
      <c r="T4636" s="21" t="n">
        <f aca="false">ROUND(P4636*S4636,2)</f>
        <v>3.6</v>
      </c>
      <c r="U4636" s="21" t="n">
        <f aca="false">IF(T4636&lt;=10,1,IF(T4636&lt;=20,2,IF(T4636&lt;=30,3,IF(T4636&lt;=40,4,IF(T4636&lt;=50,5,IF(T4636&lt;=100,6,IF(T4636&lt;=250,7,8)))))))</f>
        <v>1</v>
      </c>
      <c r="V4636" s="21" t="n">
        <f aca="false">IF(AND(OR(Dashboard!$T$3="All",R4636=Dashboard!$T$3),OR(Dashboard!$T$4="All",D4636=Dashboard!$T$4)),1,0)</f>
        <v>1</v>
      </c>
      <c r="W4636" s="21" t="n">
        <f aca="false">IF(V4636=1,T4636+ROW()/10000000,0)</f>
        <v>3.6004636</v>
      </c>
    </row>
    <row r="4637" customFormat="false" ht="15" hidden="false" customHeight="false" outlineLevel="0" collapsed="false">
      <c r="A4637" s="0" t="n">
        <v>303574</v>
      </c>
      <c r="B4637" s="0" t="s">
        <v>10972</v>
      </c>
      <c r="C4637" s="0" t="n">
        <v>1</v>
      </c>
      <c r="D4637" s="0" t="s">
        <v>6924</v>
      </c>
      <c r="E4637" s="0" t="s">
        <v>10973</v>
      </c>
      <c r="F4637" s="0" t="s">
        <v>10969</v>
      </c>
      <c r="G4637" s="0" t="s">
        <v>10968</v>
      </c>
      <c r="H4637" s="0" t="s">
        <v>10974</v>
      </c>
      <c r="I4637" s="0" t="s">
        <v>2123</v>
      </c>
      <c r="J4637" s="0" t="s">
        <v>47</v>
      </c>
      <c r="K4637" s="0" t="s">
        <v>46</v>
      </c>
      <c r="L4637" s="0" t="s">
        <v>47</v>
      </c>
      <c r="M4637" s="0" t="s">
        <v>47</v>
      </c>
      <c r="N4637" s="0" t="n">
        <v>2</v>
      </c>
      <c r="O4637" s="0" t="n">
        <v>120</v>
      </c>
      <c r="P4637" s="0" t="n">
        <v>650</v>
      </c>
      <c r="Q4637" s="0" t="n">
        <v>2.5</v>
      </c>
      <c r="R4637" s="0" t="str">
        <f aca="false">INDEX(Lookup!$B$4:$B$18,MATCH(C4637,Lookup!$A$4:$A$18,0))</f>
        <v>India</v>
      </c>
      <c r="S4637" s="20" t="n">
        <f aca="false">INDEX(Lookup!$D$4:$D$18,MATCH(C4637,Lookup!$A$4:$A$18,0))</f>
        <v>0.012</v>
      </c>
      <c r="T4637" s="21" t="n">
        <f aca="false">ROUND(P4637*S4637,2)</f>
        <v>7.8</v>
      </c>
      <c r="U4637" s="21" t="n">
        <f aca="false">IF(T4637&lt;=10,1,IF(T4637&lt;=20,2,IF(T4637&lt;=30,3,IF(T4637&lt;=40,4,IF(T4637&lt;=50,5,IF(T4637&lt;=100,6,IF(T4637&lt;=250,7,8)))))))</f>
        <v>1</v>
      </c>
      <c r="V4637" s="21" t="n">
        <f aca="false">IF(AND(OR(Dashboard!$T$3="All",R4637=Dashboard!$T$3),OR(Dashboard!$T$4="All",D4637=Dashboard!$T$4)),1,0)</f>
        <v>1</v>
      </c>
      <c r="W4637" s="21" t="n">
        <f aca="false">IF(V4637=1,T4637+ROW()/10000000,0)</f>
        <v>7.8004637</v>
      </c>
    </row>
    <row r="4638" customFormat="false" ht="15" hidden="false" customHeight="false" outlineLevel="0" collapsed="false">
      <c r="A4638" s="0" t="n">
        <v>304628</v>
      </c>
      <c r="B4638" s="0" t="s">
        <v>10975</v>
      </c>
      <c r="C4638" s="0" t="n">
        <v>1</v>
      </c>
      <c r="D4638" s="0" t="s">
        <v>6924</v>
      </c>
      <c r="E4638" s="0" t="s">
        <v>10976</v>
      </c>
      <c r="F4638" s="0" t="s">
        <v>10969</v>
      </c>
      <c r="G4638" s="0" t="s">
        <v>10968</v>
      </c>
      <c r="H4638" s="0" t="s">
        <v>2349</v>
      </c>
      <c r="I4638" s="0" t="s">
        <v>2123</v>
      </c>
      <c r="J4638" s="0" t="s">
        <v>47</v>
      </c>
      <c r="K4638" s="0" t="s">
        <v>47</v>
      </c>
      <c r="L4638" s="0" t="s">
        <v>47</v>
      </c>
      <c r="M4638" s="0" t="s">
        <v>47</v>
      </c>
      <c r="N4638" s="0" t="n">
        <v>1</v>
      </c>
      <c r="O4638" s="0" t="n">
        <v>242</v>
      </c>
      <c r="P4638" s="0" t="n">
        <v>150</v>
      </c>
      <c r="Q4638" s="0" t="n">
        <v>3.2</v>
      </c>
      <c r="R4638" s="0" t="str">
        <f aca="false">INDEX(Lookup!$B$4:$B$18,MATCH(C4638,Lookup!$A$4:$A$18,0))</f>
        <v>India</v>
      </c>
      <c r="S4638" s="20" t="n">
        <f aca="false">INDEX(Lookup!$D$4:$D$18,MATCH(C4638,Lookup!$A$4:$A$18,0))</f>
        <v>0.012</v>
      </c>
      <c r="T4638" s="21" t="n">
        <f aca="false">ROUND(P4638*S4638,2)</f>
        <v>1.8</v>
      </c>
      <c r="U4638" s="21" t="n">
        <f aca="false">IF(T4638&lt;=10,1,IF(T4638&lt;=20,2,IF(T4638&lt;=30,3,IF(T4638&lt;=40,4,IF(T4638&lt;=50,5,IF(T4638&lt;=100,6,IF(T4638&lt;=250,7,8)))))))</f>
        <v>1</v>
      </c>
      <c r="V4638" s="21" t="n">
        <f aca="false">IF(AND(OR(Dashboard!$T$3="All",R4638=Dashboard!$T$3),OR(Dashboard!$T$4="All",D4638=Dashboard!$T$4)),1,0)</f>
        <v>1</v>
      </c>
      <c r="W4638" s="21" t="n">
        <f aca="false">IF(V4638=1,T4638+ROW()/10000000,0)</f>
        <v>1.8004638</v>
      </c>
    </row>
    <row r="4639" customFormat="false" ht="15" hidden="false" customHeight="false" outlineLevel="0" collapsed="false">
      <c r="A4639" s="0" t="n">
        <v>4624</v>
      </c>
      <c r="B4639" s="0" t="s">
        <v>3951</v>
      </c>
      <c r="C4639" s="0" t="n">
        <v>1</v>
      </c>
      <c r="D4639" s="0" t="s">
        <v>6924</v>
      </c>
      <c r="E4639" s="0" t="s">
        <v>10977</v>
      </c>
      <c r="F4639" s="0" t="s">
        <v>10969</v>
      </c>
      <c r="G4639" s="0" t="s">
        <v>10968</v>
      </c>
      <c r="H4639" s="0" t="s">
        <v>3142</v>
      </c>
      <c r="I4639" s="0" t="s">
        <v>2123</v>
      </c>
      <c r="J4639" s="0" t="s">
        <v>47</v>
      </c>
      <c r="K4639" s="0" t="s">
        <v>47</v>
      </c>
      <c r="L4639" s="0" t="s">
        <v>47</v>
      </c>
      <c r="M4639" s="0" t="s">
        <v>47</v>
      </c>
      <c r="N4639" s="0" t="n">
        <v>2</v>
      </c>
      <c r="O4639" s="0" t="n">
        <v>89</v>
      </c>
      <c r="P4639" s="0" t="n">
        <v>800</v>
      </c>
      <c r="Q4639" s="0" t="n">
        <v>3.3</v>
      </c>
      <c r="R4639" s="0" t="str">
        <f aca="false">INDEX(Lookup!$B$4:$B$18,MATCH(C4639,Lookup!$A$4:$A$18,0))</f>
        <v>India</v>
      </c>
      <c r="S4639" s="20" t="n">
        <f aca="false">INDEX(Lookup!$D$4:$D$18,MATCH(C4639,Lookup!$A$4:$A$18,0))</f>
        <v>0.012</v>
      </c>
      <c r="T4639" s="21" t="n">
        <f aca="false">ROUND(P4639*S4639,2)</f>
        <v>9.6</v>
      </c>
      <c r="U4639" s="21" t="n">
        <f aca="false">IF(T4639&lt;=10,1,IF(T4639&lt;=20,2,IF(T4639&lt;=30,3,IF(T4639&lt;=40,4,IF(T4639&lt;=50,5,IF(T4639&lt;=100,6,IF(T4639&lt;=250,7,8)))))))</f>
        <v>1</v>
      </c>
      <c r="V4639" s="21" t="n">
        <f aca="false">IF(AND(OR(Dashboard!$T$3="All",R4639=Dashboard!$T$3),OR(Dashboard!$T$4="All",D4639=Dashboard!$T$4)),1,0)</f>
        <v>1</v>
      </c>
      <c r="W4639" s="21" t="n">
        <f aca="false">IF(V4639=1,T4639+ROW()/10000000,0)</f>
        <v>9.6004639</v>
      </c>
    </row>
    <row r="4640" customFormat="false" ht="15" hidden="false" customHeight="false" outlineLevel="0" collapsed="false">
      <c r="A4640" s="0" t="n">
        <v>1614</v>
      </c>
      <c r="B4640" s="0" t="s">
        <v>8713</v>
      </c>
      <c r="C4640" s="0" t="n">
        <v>1</v>
      </c>
      <c r="D4640" s="0" t="s">
        <v>6924</v>
      </c>
      <c r="E4640" s="0" t="s">
        <v>10978</v>
      </c>
      <c r="F4640" s="0" t="s">
        <v>10969</v>
      </c>
      <c r="G4640" s="0" t="s">
        <v>10968</v>
      </c>
      <c r="H4640" s="0" t="s">
        <v>8714</v>
      </c>
      <c r="I4640" s="0" t="s">
        <v>2123</v>
      </c>
      <c r="J4640" s="0" t="s">
        <v>47</v>
      </c>
      <c r="K4640" s="0" t="s">
        <v>47</v>
      </c>
      <c r="L4640" s="0" t="s">
        <v>47</v>
      </c>
      <c r="M4640" s="0" t="s">
        <v>47</v>
      </c>
      <c r="N4640" s="0" t="n">
        <v>3</v>
      </c>
      <c r="O4640" s="0" t="n">
        <v>4986</v>
      </c>
      <c r="P4640" s="0" t="n">
        <v>1500</v>
      </c>
      <c r="Q4640" s="0" t="n">
        <v>4.5</v>
      </c>
      <c r="R4640" s="0" t="str">
        <f aca="false">INDEX(Lookup!$B$4:$B$18,MATCH(C4640,Lookup!$A$4:$A$18,0))</f>
        <v>India</v>
      </c>
      <c r="S4640" s="20" t="n">
        <f aca="false">INDEX(Lookup!$D$4:$D$18,MATCH(C4640,Lookup!$A$4:$A$18,0))</f>
        <v>0.012</v>
      </c>
      <c r="T4640" s="21" t="n">
        <f aca="false">ROUND(P4640*S4640,2)</f>
        <v>18</v>
      </c>
      <c r="U4640" s="21" t="n">
        <f aca="false">IF(T4640&lt;=10,1,IF(T4640&lt;=20,2,IF(T4640&lt;=30,3,IF(T4640&lt;=40,4,IF(T4640&lt;=50,5,IF(T4640&lt;=100,6,IF(T4640&lt;=250,7,8)))))))</f>
        <v>2</v>
      </c>
      <c r="V4640" s="21" t="n">
        <f aca="false">IF(AND(OR(Dashboard!$T$3="All",R4640=Dashboard!$T$3),OR(Dashboard!$T$4="All",D4640=Dashboard!$T$4)),1,0)</f>
        <v>1</v>
      </c>
      <c r="W4640" s="21" t="n">
        <f aca="false">IF(V4640=1,T4640+ROW()/10000000,0)</f>
        <v>18.000464</v>
      </c>
    </row>
    <row r="4641" customFormat="false" ht="15" hidden="false" customHeight="false" outlineLevel="0" collapsed="false">
      <c r="A4641" s="0" t="n">
        <v>8244</v>
      </c>
      <c r="B4641" s="0" t="s">
        <v>8713</v>
      </c>
      <c r="C4641" s="0" t="n">
        <v>1</v>
      </c>
      <c r="D4641" s="0" t="s">
        <v>6924</v>
      </c>
      <c r="E4641" s="0" t="s">
        <v>10979</v>
      </c>
      <c r="F4641" s="0" t="s">
        <v>10969</v>
      </c>
      <c r="G4641" s="0" t="s">
        <v>10968</v>
      </c>
      <c r="H4641" s="0" t="s">
        <v>8714</v>
      </c>
      <c r="I4641" s="0" t="s">
        <v>2123</v>
      </c>
      <c r="J4641" s="0" t="s">
        <v>47</v>
      </c>
      <c r="K4641" s="0" t="s">
        <v>47</v>
      </c>
      <c r="L4641" s="0" t="s">
        <v>47</v>
      </c>
      <c r="M4641" s="0" t="s">
        <v>47</v>
      </c>
      <c r="N4641" s="0" t="n">
        <v>3</v>
      </c>
      <c r="O4641" s="0" t="n">
        <v>1569</v>
      </c>
      <c r="P4641" s="0" t="n">
        <v>1500</v>
      </c>
      <c r="Q4641" s="0" t="n">
        <v>4.6</v>
      </c>
      <c r="R4641" s="0" t="str">
        <f aca="false">INDEX(Lookup!$B$4:$B$18,MATCH(C4641,Lookup!$A$4:$A$18,0))</f>
        <v>India</v>
      </c>
      <c r="S4641" s="20" t="n">
        <f aca="false">INDEX(Lookup!$D$4:$D$18,MATCH(C4641,Lookup!$A$4:$A$18,0))</f>
        <v>0.012</v>
      </c>
      <c r="T4641" s="21" t="n">
        <f aca="false">ROUND(P4641*S4641,2)</f>
        <v>18</v>
      </c>
      <c r="U4641" s="21" t="n">
        <f aca="false">IF(T4641&lt;=10,1,IF(T4641&lt;=20,2,IF(T4641&lt;=30,3,IF(T4641&lt;=40,4,IF(T4641&lt;=50,5,IF(T4641&lt;=100,6,IF(T4641&lt;=250,7,8)))))))</f>
        <v>2</v>
      </c>
      <c r="V4641" s="21" t="n">
        <f aca="false">IF(AND(OR(Dashboard!$T$3="All",R4641=Dashboard!$T$3),OR(Dashboard!$T$4="All",D4641=Dashboard!$T$4)),1,0)</f>
        <v>1</v>
      </c>
      <c r="W4641" s="21" t="n">
        <f aca="false">IF(V4641=1,T4641+ROW()/10000000,0)</f>
        <v>18.0004641</v>
      </c>
    </row>
    <row r="4642" customFormat="false" ht="15" hidden="false" customHeight="false" outlineLevel="0" collapsed="false">
      <c r="A4642" s="0" t="n">
        <v>3406</v>
      </c>
      <c r="B4642" s="0" t="s">
        <v>3833</v>
      </c>
      <c r="C4642" s="0" t="n">
        <v>1</v>
      </c>
      <c r="D4642" s="0" t="s">
        <v>6924</v>
      </c>
      <c r="E4642" s="0" t="s">
        <v>10980</v>
      </c>
      <c r="F4642" s="0" t="s">
        <v>10969</v>
      </c>
      <c r="G4642" s="0" t="s">
        <v>10968</v>
      </c>
      <c r="H4642" s="0" t="s">
        <v>10981</v>
      </c>
      <c r="I4642" s="0" t="s">
        <v>2123</v>
      </c>
      <c r="J4642" s="0" t="s">
        <v>46</v>
      </c>
      <c r="K4642" s="0" t="s">
        <v>46</v>
      </c>
      <c r="L4642" s="0" t="s">
        <v>47</v>
      </c>
      <c r="M4642" s="0" t="s">
        <v>47</v>
      </c>
      <c r="N4642" s="0" t="n">
        <v>3</v>
      </c>
      <c r="O4642" s="0" t="n">
        <v>863</v>
      </c>
      <c r="P4642" s="0" t="n">
        <v>1200</v>
      </c>
      <c r="Q4642" s="0" t="n">
        <v>3.8</v>
      </c>
      <c r="R4642" s="0" t="str">
        <f aca="false">INDEX(Lookup!$B$4:$B$18,MATCH(C4642,Lookup!$A$4:$A$18,0))</f>
        <v>India</v>
      </c>
      <c r="S4642" s="20" t="n">
        <f aca="false">INDEX(Lookup!$D$4:$D$18,MATCH(C4642,Lookup!$A$4:$A$18,0))</f>
        <v>0.012</v>
      </c>
      <c r="T4642" s="21" t="n">
        <f aca="false">ROUND(P4642*S4642,2)</f>
        <v>14.4</v>
      </c>
      <c r="U4642" s="21" t="n">
        <f aca="false">IF(T4642&lt;=10,1,IF(T4642&lt;=20,2,IF(T4642&lt;=30,3,IF(T4642&lt;=40,4,IF(T4642&lt;=50,5,IF(T4642&lt;=100,6,IF(T4642&lt;=250,7,8)))))))</f>
        <v>2</v>
      </c>
      <c r="V4642" s="21" t="n">
        <f aca="false">IF(AND(OR(Dashboard!$T$3="All",R4642=Dashboard!$T$3),OR(Dashboard!$T$4="All",D4642=Dashboard!$T$4)),1,0)</f>
        <v>1</v>
      </c>
      <c r="W4642" s="21" t="n">
        <f aca="false">IF(V4642=1,T4642+ROW()/10000000,0)</f>
        <v>14.4004642</v>
      </c>
    </row>
    <row r="4643" customFormat="false" ht="15" hidden="false" customHeight="false" outlineLevel="0" collapsed="false">
      <c r="A4643" s="0" t="n">
        <v>309576</v>
      </c>
      <c r="B4643" s="0" t="s">
        <v>10982</v>
      </c>
      <c r="C4643" s="0" t="n">
        <v>1</v>
      </c>
      <c r="D4643" s="0" t="s">
        <v>6924</v>
      </c>
      <c r="E4643" s="0" t="s">
        <v>10983</v>
      </c>
      <c r="F4643" s="0" t="s">
        <v>10969</v>
      </c>
      <c r="G4643" s="0" t="s">
        <v>10968</v>
      </c>
      <c r="H4643" s="0" t="s">
        <v>2147</v>
      </c>
      <c r="I4643" s="0" t="s">
        <v>2123</v>
      </c>
      <c r="J4643" s="0" t="s">
        <v>47</v>
      </c>
      <c r="K4643" s="0" t="s">
        <v>47</v>
      </c>
      <c r="L4643" s="0" t="s">
        <v>47</v>
      </c>
      <c r="M4643" s="0" t="s">
        <v>47</v>
      </c>
      <c r="N4643" s="0" t="n">
        <v>2</v>
      </c>
      <c r="O4643" s="0" t="n">
        <v>157</v>
      </c>
      <c r="P4643" s="0" t="n">
        <v>600</v>
      </c>
      <c r="Q4643" s="0" t="n">
        <v>3.9</v>
      </c>
      <c r="R4643" s="0" t="str">
        <f aca="false">INDEX(Lookup!$B$4:$B$18,MATCH(C4643,Lookup!$A$4:$A$18,0))</f>
        <v>India</v>
      </c>
      <c r="S4643" s="20" t="n">
        <f aca="false">INDEX(Lookup!$D$4:$D$18,MATCH(C4643,Lookup!$A$4:$A$18,0))</f>
        <v>0.012</v>
      </c>
      <c r="T4643" s="21" t="n">
        <f aca="false">ROUND(P4643*S4643,2)</f>
        <v>7.2</v>
      </c>
      <c r="U4643" s="21" t="n">
        <f aca="false">IF(T4643&lt;=10,1,IF(T4643&lt;=20,2,IF(T4643&lt;=30,3,IF(T4643&lt;=40,4,IF(T4643&lt;=50,5,IF(T4643&lt;=100,6,IF(T4643&lt;=250,7,8)))))))</f>
        <v>1</v>
      </c>
      <c r="V4643" s="21" t="n">
        <f aca="false">IF(AND(OR(Dashboard!$T$3="All",R4643=Dashboard!$T$3),OR(Dashboard!$T$4="All",D4643=Dashboard!$T$4)),1,0)</f>
        <v>1</v>
      </c>
      <c r="W4643" s="21" t="n">
        <f aca="false">IF(V4643=1,T4643+ROW()/10000000,0)</f>
        <v>7.2004643</v>
      </c>
    </row>
    <row r="4644" customFormat="false" ht="15" hidden="false" customHeight="false" outlineLevel="0" collapsed="false">
      <c r="A4644" s="0" t="n">
        <v>4741</v>
      </c>
      <c r="B4644" s="0" t="s">
        <v>10984</v>
      </c>
      <c r="C4644" s="0" t="n">
        <v>1</v>
      </c>
      <c r="D4644" s="0" t="s">
        <v>6924</v>
      </c>
      <c r="E4644" s="0" t="s">
        <v>10985</v>
      </c>
      <c r="F4644" s="0" t="s">
        <v>10969</v>
      </c>
      <c r="G4644" s="0" t="s">
        <v>10968</v>
      </c>
      <c r="H4644" s="0" t="s">
        <v>10986</v>
      </c>
      <c r="I4644" s="0" t="s">
        <v>2123</v>
      </c>
      <c r="J4644" s="0" t="s">
        <v>46</v>
      </c>
      <c r="K4644" s="0" t="s">
        <v>47</v>
      </c>
      <c r="L4644" s="0" t="s">
        <v>47</v>
      </c>
      <c r="M4644" s="0" t="s">
        <v>47</v>
      </c>
      <c r="N4644" s="0" t="n">
        <v>4</v>
      </c>
      <c r="O4644" s="0" t="n">
        <v>1428</v>
      </c>
      <c r="P4644" s="0" t="n">
        <v>2000</v>
      </c>
      <c r="Q4644" s="0" t="n">
        <v>3.6</v>
      </c>
      <c r="R4644" s="0" t="str">
        <f aca="false">INDEX(Lookup!$B$4:$B$18,MATCH(C4644,Lookup!$A$4:$A$18,0))</f>
        <v>India</v>
      </c>
      <c r="S4644" s="20" t="n">
        <f aca="false">INDEX(Lookup!$D$4:$D$18,MATCH(C4644,Lookup!$A$4:$A$18,0))</f>
        <v>0.012</v>
      </c>
      <c r="T4644" s="21" t="n">
        <f aca="false">ROUND(P4644*S4644,2)</f>
        <v>24</v>
      </c>
      <c r="U4644" s="21" t="n">
        <f aca="false">IF(T4644&lt;=10,1,IF(T4644&lt;=20,2,IF(T4644&lt;=30,3,IF(T4644&lt;=40,4,IF(T4644&lt;=50,5,IF(T4644&lt;=100,6,IF(T4644&lt;=250,7,8)))))))</f>
        <v>3</v>
      </c>
      <c r="V4644" s="21" t="n">
        <f aca="false">IF(AND(OR(Dashboard!$T$3="All",R4644=Dashboard!$T$3),OR(Dashboard!$T$4="All",D4644=Dashboard!$T$4)),1,0)</f>
        <v>1</v>
      </c>
      <c r="W4644" s="21" t="n">
        <f aca="false">IF(V4644=1,T4644+ROW()/10000000,0)</f>
        <v>24.0004644</v>
      </c>
    </row>
    <row r="4645" customFormat="false" ht="15" hidden="false" customHeight="false" outlineLevel="0" collapsed="false">
      <c r="A4645" s="0" t="n">
        <v>310674</v>
      </c>
      <c r="B4645" s="0" t="s">
        <v>10987</v>
      </c>
      <c r="C4645" s="0" t="n">
        <v>1</v>
      </c>
      <c r="D4645" s="0" t="s">
        <v>6924</v>
      </c>
      <c r="E4645" s="0" t="s">
        <v>10988</v>
      </c>
      <c r="F4645" s="0" t="s">
        <v>10969</v>
      </c>
      <c r="G4645" s="0" t="s">
        <v>10968</v>
      </c>
      <c r="H4645" s="0" t="s">
        <v>10989</v>
      </c>
      <c r="I4645" s="0" t="s">
        <v>2123</v>
      </c>
      <c r="J4645" s="0" t="s">
        <v>46</v>
      </c>
      <c r="K4645" s="0" t="s">
        <v>46</v>
      </c>
      <c r="L4645" s="0" t="s">
        <v>47</v>
      </c>
      <c r="M4645" s="0" t="s">
        <v>47</v>
      </c>
      <c r="N4645" s="0" t="n">
        <v>4</v>
      </c>
      <c r="O4645" s="0" t="n">
        <v>300</v>
      </c>
      <c r="P4645" s="0" t="n">
        <v>2500</v>
      </c>
      <c r="Q4645" s="0" t="n">
        <v>3.6</v>
      </c>
      <c r="R4645" s="0" t="str">
        <f aca="false">INDEX(Lookup!$B$4:$B$18,MATCH(C4645,Lookup!$A$4:$A$18,0))</f>
        <v>India</v>
      </c>
      <c r="S4645" s="20" t="n">
        <f aca="false">INDEX(Lookup!$D$4:$D$18,MATCH(C4645,Lookup!$A$4:$A$18,0))</f>
        <v>0.012</v>
      </c>
      <c r="T4645" s="21" t="n">
        <f aca="false">ROUND(P4645*S4645,2)</f>
        <v>30</v>
      </c>
      <c r="U4645" s="21" t="n">
        <f aca="false">IF(T4645&lt;=10,1,IF(T4645&lt;=20,2,IF(T4645&lt;=30,3,IF(T4645&lt;=40,4,IF(T4645&lt;=50,5,IF(T4645&lt;=100,6,IF(T4645&lt;=250,7,8)))))))</f>
        <v>3</v>
      </c>
      <c r="V4645" s="21" t="n">
        <f aca="false">IF(AND(OR(Dashboard!$T$3="All",R4645=Dashboard!$T$3),OR(Dashboard!$T$4="All",D4645=Dashboard!$T$4)),1,0)</f>
        <v>1</v>
      </c>
      <c r="W4645" s="21" t="n">
        <f aca="false">IF(V4645=1,T4645+ROW()/10000000,0)</f>
        <v>30.0004645</v>
      </c>
    </row>
    <row r="4646" customFormat="false" ht="15" hidden="false" customHeight="false" outlineLevel="0" collapsed="false">
      <c r="A4646" s="0" t="n">
        <v>1901</v>
      </c>
      <c r="B4646" s="0" t="s">
        <v>9134</v>
      </c>
      <c r="C4646" s="0" t="n">
        <v>1</v>
      </c>
      <c r="D4646" s="0" t="s">
        <v>6924</v>
      </c>
      <c r="E4646" s="0" t="s">
        <v>10990</v>
      </c>
      <c r="F4646" s="0" t="s">
        <v>10969</v>
      </c>
      <c r="G4646" s="0" t="s">
        <v>10968</v>
      </c>
      <c r="H4646" s="0" t="s">
        <v>9136</v>
      </c>
      <c r="I4646" s="0" t="s">
        <v>2123</v>
      </c>
      <c r="J4646" s="0" t="s">
        <v>47</v>
      </c>
      <c r="K4646" s="0" t="s">
        <v>47</v>
      </c>
      <c r="L4646" s="0" t="s">
        <v>47</v>
      </c>
      <c r="M4646" s="0" t="s">
        <v>47</v>
      </c>
      <c r="N4646" s="0" t="n">
        <v>3</v>
      </c>
      <c r="O4646" s="0" t="n">
        <v>574</v>
      </c>
      <c r="P4646" s="0" t="n">
        <v>1000</v>
      </c>
      <c r="Q4646" s="0" t="n">
        <v>3.6</v>
      </c>
      <c r="R4646" s="0" t="str">
        <f aca="false">INDEX(Lookup!$B$4:$B$18,MATCH(C4646,Lookup!$A$4:$A$18,0))</f>
        <v>India</v>
      </c>
      <c r="S4646" s="20" t="n">
        <f aca="false">INDEX(Lookup!$D$4:$D$18,MATCH(C4646,Lookup!$A$4:$A$18,0))</f>
        <v>0.012</v>
      </c>
      <c r="T4646" s="21" t="n">
        <f aca="false">ROUND(P4646*S4646,2)</f>
        <v>12</v>
      </c>
      <c r="U4646" s="21" t="n">
        <f aca="false">IF(T4646&lt;=10,1,IF(T4646&lt;=20,2,IF(T4646&lt;=30,3,IF(T4646&lt;=40,4,IF(T4646&lt;=50,5,IF(T4646&lt;=100,6,IF(T4646&lt;=250,7,8)))))))</f>
        <v>2</v>
      </c>
      <c r="V4646" s="21" t="n">
        <f aca="false">IF(AND(OR(Dashboard!$T$3="All",R4646=Dashboard!$T$3),OR(Dashboard!$T$4="All",D4646=Dashboard!$T$4)),1,0)</f>
        <v>1</v>
      </c>
      <c r="W4646" s="21" t="n">
        <f aca="false">IF(V4646=1,T4646+ROW()/10000000,0)</f>
        <v>12.0004646</v>
      </c>
    </row>
    <row r="4647" customFormat="false" ht="15" hidden="false" customHeight="false" outlineLevel="0" collapsed="false">
      <c r="A4647" s="0" t="n">
        <v>813</v>
      </c>
      <c r="B4647" s="0" t="s">
        <v>10991</v>
      </c>
      <c r="C4647" s="0" t="n">
        <v>1</v>
      </c>
      <c r="D4647" s="0" t="s">
        <v>6924</v>
      </c>
      <c r="E4647" s="0" t="s">
        <v>10992</v>
      </c>
      <c r="F4647" s="0" t="s">
        <v>10969</v>
      </c>
      <c r="G4647" s="0" t="s">
        <v>10968</v>
      </c>
      <c r="H4647" s="0" t="s">
        <v>69</v>
      </c>
      <c r="I4647" s="0" t="s">
        <v>2123</v>
      </c>
      <c r="J4647" s="0" t="s">
        <v>47</v>
      </c>
      <c r="K4647" s="0" t="s">
        <v>47</v>
      </c>
      <c r="L4647" s="0" t="s">
        <v>47</v>
      </c>
      <c r="M4647" s="0" t="s">
        <v>47</v>
      </c>
      <c r="N4647" s="0" t="n">
        <v>3</v>
      </c>
      <c r="O4647" s="0" t="n">
        <v>243</v>
      </c>
      <c r="P4647" s="0" t="n">
        <v>1000</v>
      </c>
      <c r="Q4647" s="0" t="n">
        <v>3.7</v>
      </c>
      <c r="R4647" s="0" t="str">
        <f aca="false">INDEX(Lookup!$B$4:$B$18,MATCH(C4647,Lookup!$A$4:$A$18,0))</f>
        <v>India</v>
      </c>
      <c r="S4647" s="20" t="n">
        <f aca="false">INDEX(Lookup!$D$4:$D$18,MATCH(C4647,Lookup!$A$4:$A$18,0))</f>
        <v>0.012</v>
      </c>
      <c r="T4647" s="21" t="n">
        <f aca="false">ROUND(P4647*S4647,2)</f>
        <v>12</v>
      </c>
      <c r="U4647" s="21" t="n">
        <f aca="false">IF(T4647&lt;=10,1,IF(T4647&lt;=20,2,IF(T4647&lt;=30,3,IF(T4647&lt;=40,4,IF(T4647&lt;=50,5,IF(T4647&lt;=100,6,IF(T4647&lt;=250,7,8)))))))</f>
        <v>2</v>
      </c>
      <c r="V4647" s="21" t="n">
        <f aca="false">IF(AND(OR(Dashboard!$T$3="All",R4647=Dashboard!$T$3),OR(Dashboard!$T$4="All",D4647=Dashboard!$T$4)),1,0)</f>
        <v>1</v>
      </c>
      <c r="W4647" s="21" t="n">
        <f aca="false">IF(V4647=1,T4647+ROW()/10000000,0)</f>
        <v>12.0004647</v>
      </c>
    </row>
    <row r="4648" customFormat="false" ht="15" hidden="false" customHeight="false" outlineLevel="0" collapsed="false">
      <c r="A4648" s="0" t="n">
        <v>304989</v>
      </c>
      <c r="B4648" s="0" t="s">
        <v>5823</v>
      </c>
      <c r="C4648" s="0" t="n">
        <v>1</v>
      </c>
      <c r="D4648" s="0" t="s">
        <v>6924</v>
      </c>
      <c r="E4648" s="0" t="s">
        <v>10993</v>
      </c>
      <c r="F4648" s="0" t="s">
        <v>10969</v>
      </c>
      <c r="G4648" s="0" t="s">
        <v>10968</v>
      </c>
      <c r="H4648" s="0" t="s">
        <v>10994</v>
      </c>
      <c r="I4648" s="0" t="s">
        <v>2123</v>
      </c>
      <c r="J4648" s="0" t="s">
        <v>47</v>
      </c>
      <c r="K4648" s="0" t="s">
        <v>46</v>
      </c>
      <c r="L4648" s="0" t="s">
        <v>47</v>
      </c>
      <c r="M4648" s="0" t="s">
        <v>47</v>
      </c>
      <c r="N4648" s="0" t="n">
        <v>2</v>
      </c>
      <c r="O4648" s="0" t="n">
        <v>391</v>
      </c>
      <c r="P4648" s="0" t="n">
        <v>700</v>
      </c>
      <c r="Q4648" s="0" t="n">
        <v>3.8</v>
      </c>
      <c r="R4648" s="0" t="str">
        <f aca="false">INDEX(Lookup!$B$4:$B$18,MATCH(C4648,Lookup!$A$4:$A$18,0))</f>
        <v>India</v>
      </c>
      <c r="S4648" s="20" t="n">
        <f aca="false">INDEX(Lookup!$D$4:$D$18,MATCH(C4648,Lookup!$A$4:$A$18,0))</f>
        <v>0.012</v>
      </c>
      <c r="T4648" s="21" t="n">
        <f aca="false">ROUND(P4648*S4648,2)</f>
        <v>8.4</v>
      </c>
      <c r="U4648" s="21" t="n">
        <f aca="false">IF(T4648&lt;=10,1,IF(T4648&lt;=20,2,IF(T4648&lt;=30,3,IF(T4648&lt;=40,4,IF(T4648&lt;=50,5,IF(T4648&lt;=100,6,IF(T4648&lt;=250,7,8)))))))</f>
        <v>1</v>
      </c>
      <c r="V4648" s="21" t="n">
        <f aca="false">IF(AND(OR(Dashboard!$T$3="All",R4648=Dashboard!$T$3),OR(Dashboard!$T$4="All",D4648=Dashboard!$T$4)),1,0)</f>
        <v>1</v>
      </c>
      <c r="W4648" s="21" t="n">
        <f aca="false">IF(V4648=1,T4648+ROW()/10000000,0)</f>
        <v>8.4004648</v>
      </c>
    </row>
    <row r="4649" customFormat="false" ht="15" hidden="false" customHeight="false" outlineLevel="0" collapsed="false">
      <c r="A4649" s="0" t="n">
        <v>300642</v>
      </c>
      <c r="B4649" s="0" t="s">
        <v>10995</v>
      </c>
      <c r="C4649" s="0" t="n">
        <v>1</v>
      </c>
      <c r="D4649" s="0" t="s">
        <v>6924</v>
      </c>
      <c r="E4649" s="0" t="s">
        <v>10996</v>
      </c>
      <c r="F4649" s="0" t="s">
        <v>10969</v>
      </c>
      <c r="G4649" s="0" t="s">
        <v>10968</v>
      </c>
      <c r="H4649" s="0" t="s">
        <v>3942</v>
      </c>
      <c r="I4649" s="0" t="s">
        <v>2123</v>
      </c>
      <c r="J4649" s="0" t="s">
        <v>47</v>
      </c>
      <c r="K4649" s="0" t="s">
        <v>47</v>
      </c>
      <c r="L4649" s="0" t="s">
        <v>47</v>
      </c>
      <c r="M4649" s="0" t="s">
        <v>47</v>
      </c>
      <c r="N4649" s="0" t="n">
        <v>2</v>
      </c>
      <c r="O4649" s="0" t="n">
        <v>29</v>
      </c>
      <c r="P4649" s="0" t="n">
        <v>800</v>
      </c>
      <c r="Q4649" s="0" t="n">
        <v>3.6</v>
      </c>
      <c r="R4649" s="0" t="str">
        <f aca="false">INDEX(Lookup!$B$4:$B$18,MATCH(C4649,Lookup!$A$4:$A$18,0))</f>
        <v>India</v>
      </c>
      <c r="S4649" s="20" t="n">
        <f aca="false">INDEX(Lookup!$D$4:$D$18,MATCH(C4649,Lookup!$A$4:$A$18,0))</f>
        <v>0.012</v>
      </c>
      <c r="T4649" s="21" t="n">
        <f aca="false">ROUND(P4649*S4649,2)</f>
        <v>9.6</v>
      </c>
      <c r="U4649" s="21" t="n">
        <f aca="false">IF(T4649&lt;=10,1,IF(T4649&lt;=20,2,IF(T4649&lt;=30,3,IF(T4649&lt;=40,4,IF(T4649&lt;=50,5,IF(T4649&lt;=100,6,IF(T4649&lt;=250,7,8)))))))</f>
        <v>1</v>
      </c>
      <c r="V4649" s="21" t="n">
        <f aca="false">IF(AND(OR(Dashboard!$T$3="All",R4649=Dashboard!$T$3),OR(Dashboard!$T$4="All",D4649=Dashboard!$T$4)),1,0)</f>
        <v>1</v>
      </c>
      <c r="W4649" s="21" t="n">
        <f aca="false">IF(V4649=1,T4649+ROW()/10000000,0)</f>
        <v>9.6004649</v>
      </c>
    </row>
    <row r="4650" customFormat="false" ht="15" hidden="false" customHeight="false" outlineLevel="0" collapsed="false">
      <c r="A4650" s="0" t="n">
        <v>307284</v>
      </c>
      <c r="B4650" s="0" t="s">
        <v>10997</v>
      </c>
      <c r="C4650" s="0" t="n">
        <v>1</v>
      </c>
      <c r="D4650" s="0" t="s">
        <v>6924</v>
      </c>
      <c r="E4650" s="0" t="s">
        <v>10998</v>
      </c>
      <c r="F4650" s="0" t="s">
        <v>10969</v>
      </c>
      <c r="G4650" s="0" t="s">
        <v>10968</v>
      </c>
      <c r="H4650" s="0" t="s">
        <v>10999</v>
      </c>
      <c r="I4650" s="0" t="s">
        <v>2123</v>
      </c>
      <c r="J4650" s="0" t="s">
        <v>46</v>
      </c>
      <c r="K4650" s="0" t="s">
        <v>47</v>
      </c>
      <c r="L4650" s="0" t="s">
        <v>47</v>
      </c>
      <c r="M4650" s="0" t="s">
        <v>47</v>
      </c>
      <c r="N4650" s="0" t="n">
        <v>3</v>
      </c>
      <c r="O4650" s="0" t="n">
        <v>395</v>
      </c>
      <c r="P4650" s="0" t="n">
        <v>1700</v>
      </c>
      <c r="Q4650" s="0" t="n">
        <v>3.7</v>
      </c>
      <c r="R4650" s="0" t="str">
        <f aca="false">INDEX(Lookup!$B$4:$B$18,MATCH(C4650,Lookup!$A$4:$A$18,0))</f>
        <v>India</v>
      </c>
      <c r="S4650" s="20" t="n">
        <f aca="false">INDEX(Lookup!$D$4:$D$18,MATCH(C4650,Lookup!$A$4:$A$18,0))</f>
        <v>0.012</v>
      </c>
      <c r="T4650" s="21" t="n">
        <f aca="false">ROUND(P4650*S4650,2)</f>
        <v>20.4</v>
      </c>
      <c r="U4650" s="21" t="n">
        <f aca="false">IF(T4650&lt;=10,1,IF(T4650&lt;=20,2,IF(T4650&lt;=30,3,IF(T4650&lt;=40,4,IF(T4650&lt;=50,5,IF(T4650&lt;=100,6,IF(T4650&lt;=250,7,8)))))))</f>
        <v>3</v>
      </c>
      <c r="V4650" s="21" t="n">
        <f aca="false">IF(AND(OR(Dashboard!$T$3="All",R4650=Dashboard!$T$3),OR(Dashboard!$T$4="All",D4650=Dashboard!$T$4)),1,0)</f>
        <v>1</v>
      </c>
      <c r="W4650" s="21" t="n">
        <f aca="false">IF(V4650=1,T4650+ROW()/10000000,0)</f>
        <v>20.400465</v>
      </c>
    </row>
    <row r="4651" customFormat="false" ht="15" hidden="false" customHeight="false" outlineLevel="0" collapsed="false">
      <c r="A4651" s="0" t="n">
        <v>844</v>
      </c>
      <c r="B4651" s="0" t="s">
        <v>7934</v>
      </c>
      <c r="C4651" s="0" t="n">
        <v>1</v>
      </c>
      <c r="D4651" s="0" t="s">
        <v>6924</v>
      </c>
      <c r="E4651" s="0" t="s">
        <v>11000</v>
      </c>
      <c r="F4651" s="0" t="s">
        <v>10969</v>
      </c>
      <c r="G4651" s="0" t="s">
        <v>10968</v>
      </c>
      <c r="H4651" s="0" t="s">
        <v>2723</v>
      </c>
      <c r="I4651" s="0" t="s">
        <v>2123</v>
      </c>
      <c r="J4651" s="0" t="s">
        <v>47</v>
      </c>
      <c r="K4651" s="0" t="s">
        <v>47</v>
      </c>
      <c r="L4651" s="0" t="s">
        <v>47</v>
      </c>
      <c r="M4651" s="0" t="s">
        <v>47</v>
      </c>
      <c r="N4651" s="0" t="n">
        <v>2</v>
      </c>
      <c r="O4651" s="0" t="n">
        <v>2860</v>
      </c>
      <c r="P4651" s="0" t="n">
        <v>650</v>
      </c>
      <c r="Q4651" s="0" t="n">
        <v>3.7</v>
      </c>
      <c r="R4651" s="0" t="str">
        <f aca="false">INDEX(Lookup!$B$4:$B$18,MATCH(C4651,Lookup!$A$4:$A$18,0))</f>
        <v>India</v>
      </c>
      <c r="S4651" s="20" t="n">
        <f aca="false">INDEX(Lookup!$D$4:$D$18,MATCH(C4651,Lookup!$A$4:$A$18,0))</f>
        <v>0.012</v>
      </c>
      <c r="T4651" s="21" t="n">
        <f aca="false">ROUND(P4651*S4651,2)</f>
        <v>7.8</v>
      </c>
      <c r="U4651" s="21" t="n">
        <f aca="false">IF(T4651&lt;=10,1,IF(T4651&lt;=20,2,IF(T4651&lt;=30,3,IF(T4651&lt;=40,4,IF(T4651&lt;=50,5,IF(T4651&lt;=100,6,IF(T4651&lt;=250,7,8)))))))</f>
        <v>1</v>
      </c>
      <c r="V4651" s="21" t="n">
        <f aca="false">IF(AND(OR(Dashboard!$T$3="All",R4651=Dashboard!$T$3),OR(Dashboard!$T$4="All",D4651=Dashboard!$T$4)),1,0)</f>
        <v>1</v>
      </c>
      <c r="W4651" s="21" t="n">
        <f aca="false">IF(V4651=1,T4651+ROW()/10000000,0)</f>
        <v>7.8004651</v>
      </c>
    </row>
    <row r="4652" customFormat="false" ht="15" hidden="false" customHeight="false" outlineLevel="0" collapsed="false">
      <c r="A4652" s="0" t="n">
        <v>308337</v>
      </c>
      <c r="B4652" s="0" t="s">
        <v>11001</v>
      </c>
      <c r="C4652" s="0" t="n">
        <v>1</v>
      </c>
      <c r="D4652" s="0" t="s">
        <v>6924</v>
      </c>
      <c r="E4652" s="0" t="s">
        <v>11002</v>
      </c>
      <c r="F4652" s="0" t="s">
        <v>10969</v>
      </c>
      <c r="G4652" s="0" t="s">
        <v>10968</v>
      </c>
      <c r="H4652" s="0" t="s">
        <v>394</v>
      </c>
      <c r="I4652" s="0" t="s">
        <v>2123</v>
      </c>
      <c r="J4652" s="0" t="s">
        <v>46</v>
      </c>
      <c r="K4652" s="0" t="s">
        <v>46</v>
      </c>
      <c r="L4652" s="0" t="s">
        <v>47</v>
      </c>
      <c r="M4652" s="0" t="s">
        <v>47</v>
      </c>
      <c r="N4652" s="0" t="n">
        <v>3</v>
      </c>
      <c r="O4652" s="0" t="n">
        <v>505</v>
      </c>
      <c r="P4652" s="0" t="n">
        <v>1700</v>
      </c>
      <c r="Q4652" s="0" t="n">
        <v>3.6</v>
      </c>
      <c r="R4652" s="0" t="str">
        <f aca="false">INDEX(Lookup!$B$4:$B$18,MATCH(C4652,Lookup!$A$4:$A$18,0))</f>
        <v>India</v>
      </c>
      <c r="S4652" s="20" t="n">
        <f aca="false">INDEX(Lookup!$D$4:$D$18,MATCH(C4652,Lookup!$A$4:$A$18,0))</f>
        <v>0.012</v>
      </c>
      <c r="T4652" s="21" t="n">
        <f aca="false">ROUND(P4652*S4652,2)</f>
        <v>20.4</v>
      </c>
      <c r="U4652" s="21" t="n">
        <f aca="false">IF(T4652&lt;=10,1,IF(T4652&lt;=20,2,IF(T4652&lt;=30,3,IF(T4652&lt;=40,4,IF(T4652&lt;=50,5,IF(T4652&lt;=100,6,IF(T4652&lt;=250,7,8)))))))</f>
        <v>3</v>
      </c>
      <c r="V4652" s="21" t="n">
        <f aca="false">IF(AND(OR(Dashboard!$T$3="All",R4652=Dashboard!$T$3),OR(Dashboard!$T$4="All",D4652=Dashboard!$T$4)),1,0)</f>
        <v>1</v>
      </c>
      <c r="W4652" s="21" t="n">
        <f aca="false">IF(V4652=1,T4652+ROW()/10000000,0)</f>
        <v>20.4004652</v>
      </c>
    </row>
    <row r="4653" customFormat="false" ht="15" hidden="false" customHeight="false" outlineLevel="0" collapsed="false">
      <c r="A4653" s="0" t="n">
        <v>307822</v>
      </c>
      <c r="B4653" s="0" t="s">
        <v>11003</v>
      </c>
      <c r="C4653" s="0" t="n">
        <v>1</v>
      </c>
      <c r="D4653" s="0" t="s">
        <v>6924</v>
      </c>
      <c r="E4653" s="0" t="s">
        <v>11004</v>
      </c>
      <c r="F4653" s="0" t="s">
        <v>10969</v>
      </c>
      <c r="G4653" s="0" t="s">
        <v>10968</v>
      </c>
      <c r="H4653" s="0" t="s">
        <v>3886</v>
      </c>
      <c r="I4653" s="0" t="s">
        <v>2123</v>
      </c>
      <c r="J4653" s="0" t="s">
        <v>47</v>
      </c>
      <c r="K4653" s="0" t="s">
        <v>46</v>
      </c>
      <c r="L4653" s="0" t="s">
        <v>47</v>
      </c>
      <c r="M4653" s="0" t="s">
        <v>47</v>
      </c>
      <c r="N4653" s="0" t="n">
        <v>3</v>
      </c>
      <c r="O4653" s="0" t="n">
        <v>454</v>
      </c>
      <c r="P4653" s="0" t="n">
        <v>1400</v>
      </c>
      <c r="Q4653" s="0" t="n">
        <v>3.9</v>
      </c>
      <c r="R4653" s="0" t="str">
        <f aca="false">INDEX(Lookup!$B$4:$B$18,MATCH(C4653,Lookup!$A$4:$A$18,0))</f>
        <v>India</v>
      </c>
      <c r="S4653" s="20" t="n">
        <f aca="false">INDEX(Lookup!$D$4:$D$18,MATCH(C4653,Lookup!$A$4:$A$18,0))</f>
        <v>0.012</v>
      </c>
      <c r="T4653" s="21" t="n">
        <f aca="false">ROUND(P4653*S4653,2)</f>
        <v>16.8</v>
      </c>
      <c r="U4653" s="21" t="n">
        <f aca="false">IF(T4653&lt;=10,1,IF(T4653&lt;=20,2,IF(T4653&lt;=30,3,IF(T4653&lt;=40,4,IF(T4653&lt;=50,5,IF(T4653&lt;=100,6,IF(T4653&lt;=250,7,8)))))))</f>
        <v>2</v>
      </c>
      <c r="V4653" s="21" t="n">
        <f aca="false">IF(AND(OR(Dashboard!$T$3="All",R4653=Dashboard!$T$3),OR(Dashboard!$T$4="All",D4653=Dashboard!$T$4)),1,0)</f>
        <v>1</v>
      </c>
      <c r="W4653" s="21" t="n">
        <f aca="false">IF(V4653=1,T4653+ROW()/10000000,0)</f>
        <v>16.8004653</v>
      </c>
    </row>
    <row r="4654" customFormat="false" ht="15" hidden="false" customHeight="false" outlineLevel="0" collapsed="false">
      <c r="A4654" s="0" t="n">
        <v>3425</v>
      </c>
      <c r="B4654" s="0" t="s">
        <v>11005</v>
      </c>
      <c r="C4654" s="0" t="n">
        <v>1</v>
      </c>
      <c r="D4654" s="0" t="s">
        <v>6924</v>
      </c>
      <c r="E4654" s="0" t="s">
        <v>11006</v>
      </c>
      <c r="F4654" s="0" t="s">
        <v>10969</v>
      </c>
      <c r="G4654" s="0" t="s">
        <v>10968</v>
      </c>
      <c r="H4654" s="0" t="s">
        <v>11007</v>
      </c>
      <c r="I4654" s="0" t="s">
        <v>2123</v>
      </c>
      <c r="J4654" s="0" t="s">
        <v>46</v>
      </c>
      <c r="K4654" s="0" t="s">
        <v>47</v>
      </c>
      <c r="L4654" s="0" t="s">
        <v>47</v>
      </c>
      <c r="M4654" s="0" t="s">
        <v>47</v>
      </c>
      <c r="N4654" s="0" t="n">
        <v>4</v>
      </c>
      <c r="O4654" s="0" t="n">
        <v>203</v>
      </c>
      <c r="P4654" s="0" t="n">
        <v>2000</v>
      </c>
      <c r="Q4654" s="0" t="n">
        <v>3.8</v>
      </c>
      <c r="R4654" s="0" t="str">
        <f aca="false">INDEX(Lookup!$B$4:$B$18,MATCH(C4654,Lookup!$A$4:$A$18,0))</f>
        <v>India</v>
      </c>
      <c r="S4654" s="20" t="n">
        <f aca="false">INDEX(Lookup!$D$4:$D$18,MATCH(C4654,Lookup!$A$4:$A$18,0))</f>
        <v>0.012</v>
      </c>
      <c r="T4654" s="21" t="n">
        <f aca="false">ROUND(P4654*S4654,2)</f>
        <v>24</v>
      </c>
      <c r="U4654" s="21" t="n">
        <f aca="false">IF(T4654&lt;=10,1,IF(T4654&lt;=20,2,IF(T4654&lt;=30,3,IF(T4654&lt;=40,4,IF(T4654&lt;=50,5,IF(T4654&lt;=100,6,IF(T4654&lt;=250,7,8)))))))</f>
        <v>3</v>
      </c>
      <c r="V4654" s="21" t="n">
        <f aca="false">IF(AND(OR(Dashboard!$T$3="All",R4654=Dashboard!$T$3),OR(Dashboard!$T$4="All",D4654=Dashboard!$T$4)),1,0)</f>
        <v>1</v>
      </c>
      <c r="W4654" s="21" t="n">
        <f aca="false">IF(V4654=1,T4654+ROW()/10000000,0)</f>
        <v>24.0004654</v>
      </c>
    </row>
    <row r="4655" customFormat="false" ht="15" hidden="false" customHeight="false" outlineLevel="0" collapsed="false">
      <c r="A4655" s="0" t="n">
        <v>6271</v>
      </c>
      <c r="B4655" s="0" t="s">
        <v>11008</v>
      </c>
      <c r="C4655" s="0" t="n">
        <v>1</v>
      </c>
      <c r="D4655" s="0" t="s">
        <v>6924</v>
      </c>
      <c r="E4655" s="0" t="s">
        <v>11009</v>
      </c>
      <c r="F4655" s="0" t="s">
        <v>10969</v>
      </c>
      <c r="G4655" s="0" t="s">
        <v>10968</v>
      </c>
      <c r="H4655" s="0" t="s">
        <v>2147</v>
      </c>
      <c r="I4655" s="0" t="s">
        <v>2123</v>
      </c>
      <c r="J4655" s="0" t="s">
        <v>47</v>
      </c>
      <c r="K4655" s="0" t="s">
        <v>47</v>
      </c>
      <c r="L4655" s="0" t="s">
        <v>47</v>
      </c>
      <c r="M4655" s="0" t="s">
        <v>47</v>
      </c>
      <c r="N4655" s="0" t="n">
        <v>1</v>
      </c>
      <c r="O4655" s="0" t="n">
        <v>79</v>
      </c>
      <c r="P4655" s="0" t="n">
        <v>400</v>
      </c>
      <c r="Q4655" s="0" t="n">
        <v>3.7</v>
      </c>
      <c r="R4655" s="0" t="str">
        <f aca="false">INDEX(Lookup!$B$4:$B$18,MATCH(C4655,Lookup!$A$4:$A$18,0))</f>
        <v>India</v>
      </c>
      <c r="S4655" s="20" t="n">
        <f aca="false">INDEX(Lookup!$D$4:$D$18,MATCH(C4655,Lookup!$A$4:$A$18,0))</f>
        <v>0.012</v>
      </c>
      <c r="T4655" s="21" t="n">
        <f aca="false">ROUND(P4655*S4655,2)</f>
        <v>4.8</v>
      </c>
      <c r="U4655" s="21" t="n">
        <f aca="false">IF(T4655&lt;=10,1,IF(T4655&lt;=20,2,IF(T4655&lt;=30,3,IF(T4655&lt;=40,4,IF(T4655&lt;=50,5,IF(T4655&lt;=100,6,IF(T4655&lt;=250,7,8)))))))</f>
        <v>1</v>
      </c>
      <c r="V4655" s="21" t="n">
        <f aca="false">IF(AND(OR(Dashboard!$T$3="All",R4655=Dashboard!$T$3),OR(Dashboard!$T$4="All",D4655=Dashboard!$T$4)),1,0)</f>
        <v>1</v>
      </c>
      <c r="W4655" s="21" t="n">
        <f aca="false">IF(V4655=1,T4655+ROW()/10000000,0)</f>
        <v>4.8004655</v>
      </c>
    </row>
    <row r="4656" customFormat="false" ht="15" hidden="false" customHeight="false" outlineLevel="0" collapsed="false">
      <c r="A4656" s="0" t="n">
        <v>312710</v>
      </c>
      <c r="B4656" s="0" t="s">
        <v>11010</v>
      </c>
      <c r="C4656" s="0" t="n">
        <v>1</v>
      </c>
      <c r="D4656" s="0" t="s">
        <v>6924</v>
      </c>
      <c r="E4656" s="0" t="s">
        <v>11011</v>
      </c>
      <c r="F4656" s="0" t="s">
        <v>10969</v>
      </c>
      <c r="G4656" s="0" t="s">
        <v>10968</v>
      </c>
      <c r="H4656" s="0" t="s">
        <v>11012</v>
      </c>
      <c r="I4656" s="0" t="s">
        <v>2123</v>
      </c>
      <c r="J4656" s="0" t="s">
        <v>47</v>
      </c>
      <c r="K4656" s="0" t="s">
        <v>47</v>
      </c>
      <c r="L4656" s="0" t="s">
        <v>47</v>
      </c>
      <c r="M4656" s="0" t="s">
        <v>47</v>
      </c>
      <c r="N4656" s="0" t="n">
        <v>3</v>
      </c>
      <c r="O4656" s="0" t="n">
        <v>287</v>
      </c>
      <c r="P4656" s="0" t="n">
        <v>1200</v>
      </c>
      <c r="Q4656" s="0" t="n">
        <v>3.9</v>
      </c>
      <c r="R4656" s="0" t="str">
        <f aca="false">INDEX(Lookup!$B$4:$B$18,MATCH(C4656,Lookup!$A$4:$A$18,0))</f>
        <v>India</v>
      </c>
      <c r="S4656" s="20" t="n">
        <f aca="false">INDEX(Lookup!$D$4:$D$18,MATCH(C4656,Lookup!$A$4:$A$18,0))</f>
        <v>0.012</v>
      </c>
      <c r="T4656" s="21" t="n">
        <f aca="false">ROUND(P4656*S4656,2)</f>
        <v>14.4</v>
      </c>
      <c r="U4656" s="21" t="n">
        <f aca="false">IF(T4656&lt;=10,1,IF(T4656&lt;=20,2,IF(T4656&lt;=30,3,IF(T4656&lt;=40,4,IF(T4656&lt;=50,5,IF(T4656&lt;=100,6,IF(T4656&lt;=250,7,8)))))))</f>
        <v>2</v>
      </c>
      <c r="V4656" s="21" t="n">
        <f aca="false">IF(AND(OR(Dashboard!$T$3="All",R4656=Dashboard!$T$3),OR(Dashboard!$T$4="All",D4656=Dashboard!$T$4)),1,0)</f>
        <v>1</v>
      </c>
      <c r="W4656" s="21" t="n">
        <f aca="false">IF(V4656=1,T4656+ROW()/10000000,0)</f>
        <v>14.4004656</v>
      </c>
    </row>
    <row r="4657" customFormat="false" ht="15" hidden="false" customHeight="false" outlineLevel="0" collapsed="false">
      <c r="A4657" s="0" t="n">
        <v>18255125</v>
      </c>
      <c r="B4657" s="0" t="s">
        <v>11013</v>
      </c>
      <c r="C4657" s="0" t="n">
        <v>1</v>
      </c>
      <c r="D4657" s="0" t="s">
        <v>6924</v>
      </c>
      <c r="E4657" s="0" t="s">
        <v>11014</v>
      </c>
      <c r="F4657" s="0" t="s">
        <v>10969</v>
      </c>
      <c r="G4657" s="0" t="s">
        <v>10968</v>
      </c>
      <c r="H4657" s="0" t="s">
        <v>6502</v>
      </c>
      <c r="I4657" s="0" t="s">
        <v>2123</v>
      </c>
      <c r="J4657" s="0" t="s">
        <v>47</v>
      </c>
      <c r="K4657" s="0" t="s">
        <v>47</v>
      </c>
      <c r="L4657" s="0" t="s">
        <v>47</v>
      </c>
      <c r="M4657" s="0" t="s">
        <v>47</v>
      </c>
      <c r="N4657" s="0" t="n">
        <v>4</v>
      </c>
      <c r="O4657" s="0" t="n">
        <v>199</v>
      </c>
      <c r="P4657" s="0" t="n">
        <v>2100</v>
      </c>
      <c r="Q4657" s="0" t="n">
        <v>3.8</v>
      </c>
      <c r="R4657" s="0" t="str">
        <f aca="false">INDEX(Lookup!$B$4:$B$18,MATCH(C4657,Lookup!$A$4:$A$18,0))</f>
        <v>India</v>
      </c>
      <c r="S4657" s="20" t="n">
        <f aca="false">INDEX(Lookup!$D$4:$D$18,MATCH(C4657,Lookup!$A$4:$A$18,0))</f>
        <v>0.012</v>
      </c>
      <c r="T4657" s="21" t="n">
        <f aca="false">ROUND(P4657*S4657,2)</f>
        <v>25.2</v>
      </c>
      <c r="U4657" s="21" t="n">
        <f aca="false">IF(T4657&lt;=10,1,IF(T4657&lt;=20,2,IF(T4657&lt;=30,3,IF(T4657&lt;=40,4,IF(T4657&lt;=50,5,IF(T4657&lt;=100,6,IF(T4657&lt;=250,7,8)))))))</f>
        <v>3</v>
      </c>
      <c r="V4657" s="21" t="n">
        <f aca="false">IF(AND(OR(Dashboard!$T$3="All",R4657=Dashboard!$T$3),OR(Dashboard!$T$4="All",D4657=Dashboard!$T$4)),1,0)</f>
        <v>1</v>
      </c>
      <c r="W4657" s="21" t="n">
        <f aca="false">IF(V4657=1,T4657+ROW()/10000000,0)</f>
        <v>25.2004657</v>
      </c>
    </row>
    <row r="4658" customFormat="false" ht="15" hidden="false" customHeight="false" outlineLevel="0" collapsed="false">
      <c r="A4658" s="0" t="n">
        <v>18285728</v>
      </c>
      <c r="B4658" s="0" t="s">
        <v>11015</v>
      </c>
      <c r="C4658" s="0" t="n">
        <v>1</v>
      </c>
      <c r="D4658" s="0" t="s">
        <v>6924</v>
      </c>
      <c r="E4658" s="0" t="s">
        <v>11016</v>
      </c>
      <c r="F4658" s="0" t="s">
        <v>10969</v>
      </c>
      <c r="G4658" s="0" t="s">
        <v>10968</v>
      </c>
      <c r="H4658" s="0" t="s">
        <v>2147</v>
      </c>
      <c r="I4658" s="0" t="s">
        <v>2123</v>
      </c>
      <c r="J4658" s="0" t="s">
        <v>47</v>
      </c>
      <c r="K4658" s="0" t="s">
        <v>47</v>
      </c>
      <c r="L4658" s="0" t="s">
        <v>47</v>
      </c>
      <c r="M4658" s="0" t="s">
        <v>47</v>
      </c>
      <c r="N4658" s="0" t="n">
        <v>1</v>
      </c>
      <c r="O4658" s="0" t="n">
        <v>17</v>
      </c>
      <c r="P4658" s="0" t="n">
        <v>450</v>
      </c>
      <c r="Q4658" s="0" t="n">
        <v>3.5</v>
      </c>
      <c r="R4658" s="0" t="str">
        <f aca="false">INDEX(Lookup!$B$4:$B$18,MATCH(C4658,Lookup!$A$4:$A$18,0))</f>
        <v>India</v>
      </c>
      <c r="S4658" s="20" t="n">
        <f aca="false">INDEX(Lookup!$D$4:$D$18,MATCH(C4658,Lookup!$A$4:$A$18,0))</f>
        <v>0.012</v>
      </c>
      <c r="T4658" s="21" t="n">
        <f aca="false">ROUND(P4658*S4658,2)</f>
        <v>5.4</v>
      </c>
      <c r="U4658" s="21" t="n">
        <f aca="false">IF(T4658&lt;=10,1,IF(T4658&lt;=20,2,IF(T4658&lt;=30,3,IF(T4658&lt;=40,4,IF(T4658&lt;=50,5,IF(T4658&lt;=100,6,IF(T4658&lt;=250,7,8)))))))</f>
        <v>1</v>
      </c>
      <c r="V4658" s="21" t="n">
        <f aca="false">IF(AND(OR(Dashboard!$T$3="All",R4658=Dashboard!$T$3),OR(Dashboard!$T$4="All",D4658=Dashboard!$T$4)),1,0)</f>
        <v>1</v>
      </c>
      <c r="W4658" s="21" t="n">
        <f aca="false">IF(V4658=1,T4658+ROW()/10000000,0)</f>
        <v>5.4004658</v>
      </c>
    </row>
    <row r="4659" customFormat="false" ht="15" hidden="false" customHeight="false" outlineLevel="0" collapsed="false">
      <c r="A4659" s="0" t="n">
        <v>305686</v>
      </c>
      <c r="B4659" s="0" t="s">
        <v>4395</v>
      </c>
      <c r="C4659" s="0" t="n">
        <v>1</v>
      </c>
      <c r="D4659" s="0" t="s">
        <v>6924</v>
      </c>
      <c r="E4659" s="0" t="s">
        <v>11017</v>
      </c>
      <c r="F4659" s="0" t="s">
        <v>10969</v>
      </c>
      <c r="G4659" s="0" t="s">
        <v>10968</v>
      </c>
      <c r="H4659" s="0" t="s">
        <v>4397</v>
      </c>
      <c r="I4659" s="0" t="s">
        <v>2123</v>
      </c>
      <c r="J4659" s="0" t="s">
        <v>46</v>
      </c>
      <c r="K4659" s="0" t="s">
        <v>46</v>
      </c>
      <c r="L4659" s="0" t="s">
        <v>47</v>
      </c>
      <c r="M4659" s="0" t="s">
        <v>47</v>
      </c>
      <c r="N4659" s="0" t="n">
        <v>4</v>
      </c>
      <c r="O4659" s="0" t="n">
        <v>372</v>
      </c>
      <c r="P4659" s="0" t="n">
        <v>2000</v>
      </c>
      <c r="Q4659" s="0" t="n">
        <v>3.9</v>
      </c>
      <c r="R4659" s="0" t="str">
        <f aca="false">INDEX(Lookup!$B$4:$B$18,MATCH(C4659,Lookup!$A$4:$A$18,0))</f>
        <v>India</v>
      </c>
      <c r="S4659" s="20" t="n">
        <f aca="false">INDEX(Lookup!$D$4:$D$18,MATCH(C4659,Lookup!$A$4:$A$18,0))</f>
        <v>0.012</v>
      </c>
      <c r="T4659" s="21" t="n">
        <f aca="false">ROUND(P4659*S4659,2)</f>
        <v>24</v>
      </c>
      <c r="U4659" s="21" t="n">
        <f aca="false">IF(T4659&lt;=10,1,IF(T4659&lt;=20,2,IF(T4659&lt;=30,3,IF(T4659&lt;=40,4,IF(T4659&lt;=50,5,IF(T4659&lt;=100,6,IF(T4659&lt;=250,7,8)))))))</f>
        <v>3</v>
      </c>
      <c r="V4659" s="21" t="n">
        <f aca="false">IF(AND(OR(Dashboard!$T$3="All",R4659=Dashboard!$T$3),OR(Dashboard!$T$4="All",D4659=Dashboard!$T$4)),1,0)</f>
        <v>1</v>
      </c>
      <c r="W4659" s="21" t="n">
        <f aca="false">IF(V4659=1,T4659+ROW()/10000000,0)</f>
        <v>24.0004659</v>
      </c>
    </row>
    <row r="4660" customFormat="false" ht="15" hidden="false" customHeight="false" outlineLevel="0" collapsed="false">
      <c r="A4660" s="0" t="n">
        <v>154</v>
      </c>
      <c r="B4660" s="0" t="s">
        <v>2300</v>
      </c>
      <c r="C4660" s="0" t="n">
        <v>1</v>
      </c>
      <c r="D4660" s="0" t="s">
        <v>6924</v>
      </c>
      <c r="E4660" s="0" t="s">
        <v>11018</v>
      </c>
      <c r="F4660" s="0" t="s">
        <v>10969</v>
      </c>
      <c r="G4660" s="0" t="s">
        <v>10968</v>
      </c>
      <c r="H4660" s="0" t="s">
        <v>3005</v>
      </c>
      <c r="I4660" s="0" t="s">
        <v>2123</v>
      </c>
      <c r="J4660" s="0" t="s">
        <v>47</v>
      </c>
      <c r="K4660" s="0" t="s">
        <v>46</v>
      </c>
      <c r="L4660" s="0" t="s">
        <v>47</v>
      </c>
      <c r="M4660" s="0" t="s">
        <v>47</v>
      </c>
      <c r="N4660" s="0" t="n">
        <v>2</v>
      </c>
      <c r="O4660" s="0" t="n">
        <v>188</v>
      </c>
      <c r="P4660" s="0" t="n">
        <v>500</v>
      </c>
      <c r="Q4660" s="0" t="n">
        <v>3.7</v>
      </c>
      <c r="R4660" s="0" t="str">
        <f aca="false">INDEX(Lookup!$B$4:$B$18,MATCH(C4660,Lookup!$A$4:$A$18,0))</f>
        <v>India</v>
      </c>
      <c r="S4660" s="20" t="n">
        <f aca="false">INDEX(Lookup!$D$4:$D$18,MATCH(C4660,Lookup!$A$4:$A$18,0))</f>
        <v>0.012</v>
      </c>
      <c r="T4660" s="21" t="n">
        <f aca="false">ROUND(P4660*S4660,2)</f>
        <v>6</v>
      </c>
      <c r="U4660" s="21" t="n">
        <f aca="false">IF(T4660&lt;=10,1,IF(T4660&lt;=20,2,IF(T4660&lt;=30,3,IF(T4660&lt;=40,4,IF(T4660&lt;=50,5,IF(T4660&lt;=100,6,IF(T4660&lt;=250,7,8)))))))</f>
        <v>1</v>
      </c>
      <c r="V4660" s="21" t="n">
        <f aca="false">IF(AND(OR(Dashboard!$T$3="All",R4660=Dashboard!$T$3),OR(Dashboard!$T$4="All",D4660=Dashboard!$T$4)),1,0)</f>
        <v>1</v>
      </c>
      <c r="W4660" s="21" t="n">
        <f aca="false">IF(V4660=1,T4660+ROW()/10000000,0)</f>
        <v>6.000466</v>
      </c>
    </row>
    <row r="4661" customFormat="false" ht="15" hidden="false" customHeight="false" outlineLevel="0" collapsed="false">
      <c r="A4661" s="0" t="n">
        <v>18361747</v>
      </c>
      <c r="B4661" s="0" t="s">
        <v>11019</v>
      </c>
      <c r="C4661" s="0" t="n">
        <v>1</v>
      </c>
      <c r="D4661" s="0" t="s">
        <v>6924</v>
      </c>
      <c r="E4661" s="0" t="s">
        <v>11020</v>
      </c>
      <c r="F4661" s="0" t="s">
        <v>10969</v>
      </c>
      <c r="G4661" s="0" t="s">
        <v>10968</v>
      </c>
      <c r="H4661" s="0" t="s">
        <v>11021</v>
      </c>
      <c r="I4661" s="0" t="s">
        <v>2123</v>
      </c>
      <c r="J4661" s="0" t="s">
        <v>47</v>
      </c>
      <c r="K4661" s="0" t="s">
        <v>47</v>
      </c>
      <c r="L4661" s="0" t="s">
        <v>47</v>
      </c>
      <c r="M4661" s="0" t="s">
        <v>47</v>
      </c>
      <c r="N4661" s="0" t="n">
        <v>2</v>
      </c>
      <c r="O4661" s="0" t="n">
        <v>34</v>
      </c>
      <c r="P4661" s="0" t="n">
        <v>800</v>
      </c>
      <c r="Q4661" s="0" t="n">
        <v>3.6</v>
      </c>
      <c r="R4661" s="0" t="str">
        <f aca="false">INDEX(Lookup!$B$4:$B$18,MATCH(C4661,Lookup!$A$4:$A$18,0))</f>
        <v>India</v>
      </c>
      <c r="S4661" s="20" t="n">
        <f aca="false">INDEX(Lookup!$D$4:$D$18,MATCH(C4661,Lookup!$A$4:$A$18,0))</f>
        <v>0.012</v>
      </c>
      <c r="T4661" s="21" t="n">
        <f aca="false">ROUND(P4661*S4661,2)</f>
        <v>9.6</v>
      </c>
      <c r="U4661" s="21" t="n">
        <f aca="false">IF(T4661&lt;=10,1,IF(T4661&lt;=20,2,IF(T4661&lt;=30,3,IF(T4661&lt;=40,4,IF(T4661&lt;=50,5,IF(T4661&lt;=100,6,IF(T4661&lt;=250,7,8)))))))</f>
        <v>1</v>
      </c>
      <c r="V4661" s="21" t="n">
        <f aca="false">IF(AND(OR(Dashboard!$T$3="All",R4661=Dashboard!$T$3),OR(Dashboard!$T$4="All",D4661=Dashboard!$T$4)),1,0)</f>
        <v>1</v>
      </c>
      <c r="W4661" s="21" t="n">
        <f aca="false">IF(V4661=1,T4661+ROW()/10000000,0)</f>
        <v>9.6004661</v>
      </c>
    </row>
    <row r="4662" customFormat="false" ht="15" hidden="false" customHeight="false" outlineLevel="0" collapsed="false">
      <c r="A4662" s="0" t="n">
        <v>9618</v>
      </c>
      <c r="B4662" s="0" t="s">
        <v>11022</v>
      </c>
      <c r="C4662" s="0" t="n">
        <v>1</v>
      </c>
      <c r="D4662" s="0" t="s">
        <v>6924</v>
      </c>
      <c r="E4662" s="0" t="s">
        <v>11023</v>
      </c>
      <c r="F4662" s="0" t="s">
        <v>10969</v>
      </c>
      <c r="G4662" s="0" t="s">
        <v>10968</v>
      </c>
      <c r="H4662" s="0" t="s">
        <v>11024</v>
      </c>
      <c r="I4662" s="0" t="s">
        <v>2123</v>
      </c>
      <c r="J4662" s="0" t="s">
        <v>46</v>
      </c>
      <c r="K4662" s="0" t="s">
        <v>47</v>
      </c>
      <c r="L4662" s="0" t="s">
        <v>47</v>
      </c>
      <c r="M4662" s="0" t="s">
        <v>47</v>
      </c>
      <c r="N4662" s="0" t="n">
        <v>3</v>
      </c>
      <c r="O4662" s="0" t="n">
        <v>774</v>
      </c>
      <c r="P4662" s="0" t="n">
        <v>1700</v>
      </c>
      <c r="Q4662" s="0" t="n">
        <v>3.7</v>
      </c>
      <c r="R4662" s="0" t="str">
        <f aca="false">INDEX(Lookup!$B$4:$B$18,MATCH(C4662,Lookup!$A$4:$A$18,0))</f>
        <v>India</v>
      </c>
      <c r="S4662" s="20" t="n">
        <f aca="false">INDEX(Lookup!$D$4:$D$18,MATCH(C4662,Lookup!$A$4:$A$18,0))</f>
        <v>0.012</v>
      </c>
      <c r="T4662" s="21" t="n">
        <f aca="false">ROUND(P4662*S4662,2)</f>
        <v>20.4</v>
      </c>
      <c r="U4662" s="21" t="n">
        <f aca="false">IF(T4662&lt;=10,1,IF(T4662&lt;=20,2,IF(T4662&lt;=30,3,IF(T4662&lt;=40,4,IF(T4662&lt;=50,5,IF(T4662&lt;=100,6,IF(T4662&lt;=250,7,8)))))))</f>
        <v>3</v>
      </c>
      <c r="V4662" s="21" t="n">
        <f aca="false">IF(AND(OR(Dashboard!$T$3="All",R4662=Dashboard!$T$3),OR(Dashboard!$T$4="All",D4662=Dashboard!$T$4)),1,0)</f>
        <v>1</v>
      </c>
      <c r="W4662" s="21" t="n">
        <f aca="false">IF(V4662=1,T4662+ROW()/10000000,0)</f>
        <v>20.4004662</v>
      </c>
    </row>
    <row r="4663" customFormat="false" ht="15" hidden="false" customHeight="false" outlineLevel="0" collapsed="false">
      <c r="A4663" s="0" t="n">
        <v>307370</v>
      </c>
      <c r="B4663" s="0" t="s">
        <v>11025</v>
      </c>
      <c r="C4663" s="0" t="n">
        <v>1</v>
      </c>
      <c r="D4663" s="0" t="s">
        <v>6924</v>
      </c>
      <c r="E4663" s="0" t="s">
        <v>11026</v>
      </c>
      <c r="F4663" s="0" t="s">
        <v>10969</v>
      </c>
      <c r="G4663" s="0" t="s">
        <v>10968</v>
      </c>
      <c r="H4663" s="0" t="s">
        <v>153</v>
      </c>
      <c r="I4663" s="0" t="s">
        <v>2123</v>
      </c>
      <c r="J4663" s="0" t="s">
        <v>47</v>
      </c>
      <c r="K4663" s="0" t="s">
        <v>47</v>
      </c>
      <c r="L4663" s="0" t="s">
        <v>47</v>
      </c>
      <c r="M4663" s="0" t="s">
        <v>47</v>
      </c>
      <c r="N4663" s="0" t="n">
        <v>2</v>
      </c>
      <c r="O4663" s="0" t="n">
        <v>256</v>
      </c>
      <c r="P4663" s="0" t="n">
        <v>700</v>
      </c>
      <c r="Q4663" s="0" t="n">
        <v>3.8</v>
      </c>
      <c r="R4663" s="0" t="str">
        <f aca="false">INDEX(Lookup!$B$4:$B$18,MATCH(C4663,Lookup!$A$4:$A$18,0))</f>
        <v>India</v>
      </c>
      <c r="S4663" s="20" t="n">
        <f aca="false">INDEX(Lookup!$D$4:$D$18,MATCH(C4663,Lookup!$A$4:$A$18,0))</f>
        <v>0.012</v>
      </c>
      <c r="T4663" s="21" t="n">
        <f aca="false">ROUND(P4663*S4663,2)</f>
        <v>8.4</v>
      </c>
      <c r="U4663" s="21" t="n">
        <f aca="false">IF(T4663&lt;=10,1,IF(T4663&lt;=20,2,IF(T4663&lt;=30,3,IF(T4663&lt;=40,4,IF(T4663&lt;=50,5,IF(T4663&lt;=100,6,IF(T4663&lt;=250,7,8)))))))</f>
        <v>1</v>
      </c>
      <c r="V4663" s="21" t="n">
        <f aca="false">IF(AND(OR(Dashboard!$T$3="All",R4663=Dashboard!$T$3),OR(Dashboard!$T$4="All",D4663=Dashboard!$T$4)),1,0)</f>
        <v>1</v>
      </c>
      <c r="W4663" s="21" t="n">
        <f aca="false">IF(V4663=1,T4663+ROW()/10000000,0)</f>
        <v>8.4004663</v>
      </c>
    </row>
    <row r="4664" customFormat="false" ht="15" hidden="false" customHeight="false" outlineLevel="0" collapsed="false">
      <c r="A4664" s="0" t="n">
        <v>307802</v>
      </c>
      <c r="B4664" s="0" t="s">
        <v>2370</v>
      </c>
      <c r="C4664" s="0" t="n">
        <v>1</v>
      </c>
      <c r="D4664" s="0" t="s">
        <v>6924</v>
      </c>
      <c r="E4664" s="0" t="s">
        <v>11027</v>
      </c>
      <c r="F4664" s="0" t="s">
        <v>10969</v>
      </c>
      <c r="G4664" s="0" t="s">
        <v>10968</v>
      </c>
      <c r="H4664" s="0" t="s">
        <v>5820</v>
      </c>
      <c r="I4664" s="0" t="s">
        <v>2123</v>
      </c>
      <c r="J4664" s="0" t="s">
        <v>47</v>
      </c>
      <c r="K4664" s="0" t="s">
        <v>47</v>
      </c>
      <c r="L4664" s="0" t="s">
        <v>47</v>
      </c>
      <c r="M4664" s="0" t="s">
        <v>47</v>
      </c>
      <c r="N4664" s="0" t="n">
        <v>4</v>
      </c>
      <c r="O4664" s="0" t="n">
        <v>1186</v>
      </c>
      <c r="P4664" s="0" t="n">
        <v>2500</v>
      </c>
      <c r="Q4664" s="0" t="n">
        <v>3.8</v>
      </c>
      <c r="R4664" s="0" t="str">
        <f aca="false">INDEX(Lookup!$B$4:$B$18,MATCH(C4664,Lookup!$A$4:$A$18,0))</f>
        <v>India</v>
      </c>
      <c r="S4664" s="20" t="n">
        <f aca="false">INDEX(Lookup!$D$4:$D$18,MATCH(C4664,Lookup!$A$4:$A$18,0))</f>
        <v>0.012</v>
      </c>
      <c r="T4664" s="21" t="n">
        <f aca="false">ROUND(P4664*S4664,2)</f>
        <v>30</v>
      </c>
      <c r="U4664" s="21" t="n">
        <f aca="false">IF(T4664&lt;=10,1,IF(T4664&lt;=20,2,IF(T4664&lt;=30,3,IF(T4664&lt;=40,4,IF(T4664&lt;=50,5,IF(T4664&lt;=100,6,IF(T4664&lt;=250,7,8)))))))</f>
        <v>3</v>
      </c>
      <c r="V4664" s="21" t="n">
        <f aca="false">IF(AND(OR(Dashboard!$T$3="All",R4664=Dashboard!$T$3),OR(Dashboard!$T$4="All",D4664=Dashboard!$T$4)),1,0)</f>
        <v>1</v>
      </c>
      <c r="W4664" s="21" t="n">
        <f aca="false">IF(V4664=1,T4664+ROW()/10000000,0)</f>
        <v>30.0004664</v>
      </c>
    </row>
    <row r="4665" customFormat="false" ht="15" hidden="false" customHeight="false" outlineLevel="0" collapsed="false">
      <c r="A4665" s="0" t="n">
        <v>307799</v>
      </c>
      <c r="B4665" s="0" t="s">
        <v>11028</v>
      </c>
      <c r="C4665" s="0" t="n">
        <v>1</v>
      </c>
      <c r="D4665" s="0" t="s">
        <v>6924</v>
      </c>
      <c r="E4665" s="0" t="s">
        <v>11029</v>
      </c>
      <c r="F4665" s="0" t="s">
        <v>10969</v>
      </c>
      <c r="G4665" s="0" t="s">
        <v>10968</v>
      </c>
      <c r="H4665" s="0" t="s">
        <v>11030</v>
      </c>
      <c r="I4665" s="0" t="s">
        <v>2123</v>
      </c>
      <c r="J4665" s="0" t="s">
        <v>47</v>
      </c>
      <c r="K4665" s="0" t="s">
        <v>46</v>
      </c>
      <c r="L4665" s="0" t="s">
        <v>47</v>
      </c>
      <c r="M4665" s="0" t="s">
        <v>47</v>
      </c>
      <c r="N4665" s="0" t="n">
        <v>4</v>
      </c>
      <c r="O4665" s="0" t="n">
        <v>669</v>
      </c>
      <c r="P4665" s="0" t="n">
        <v>2000</v>
      </c>
      <c r="Q4665" s="0" t="n">
        <v>3.8</v>
      </c>
      <c r="R4665" s="0" t="str">
        <f aca="false">INDEX(Lookup!$B$4:$B$18,MATCH(C4665,Lookup!$A$4:$A$18,0))</f>
        <v>India</v>
      </c>
      <c r="S4665" s="20" t="n">
        <f aca="false">INDEX(Lookup!$D$4:$D$18,MATCH(C4665,Lookup!$A$4:$A$18,0))</f>
        <v>0.012</v>
      </c>
      <c r="T4665" s="21" t="n">
        <f aca="false">ROUND(P4665*S4665,2)</f>
        <v>24</v>
      </c>
      <c r="U4665" s="21" t="n">
        <f aca="false">IF(T4665&lt;=10,1,IF(T4665&lt;=20,2,IF(T4665&lt;=30,3,IF(T4665&lt;=40,4,IF(T4665&lt;=50,5,IF(T4665&lt;=100,6,IF(T4665&lt;=250,7,8)))))))</f>
        <v>3</v>
      </c>
      <c r="V4665" s="21" t="n">
        <f aca="false">IF(AND(OR(Dashboard!$T$3="All",R4665=Dashboard!$T$3),OR(Dashboard!$T$4="All",D4665=Dashboard!$T$4)),1,0)</f>
        <v>1</v>
      </c>
      <c r="W4665" s="21" t="n">
        <f aca="false">IF(V4665=1,T4665+ROW()/10000000,0)</f>
        <v>24.0004665</v>
      </c>
    </row>
    <row r="4666" customFormat="false" ht="15" hidden="false" customHeight="false" outlineLevel="0" collapsed="false">
      <c r="A4666" s="0" t="n">
        <v>18486842</v>
      </c>
      <c r="B4666" s="0" t="s">
        <v>3113</v>
      </c>
      <c r="C4666" s="0" t="n">
        <v>1</v>
      </c>
      <c r="D4666" s="0" t="s">
        <v>6924</v>
      </c>
      <c r="E4666" s="0" t="s">
        <v>11031</v>
      </c>
      <c r="F4666" s="0" t="s">
        <v>10969</v>
      </c>
      <c r="G4666" s="0" t="s">
        <v>10968</v>
      </c>
      <c r="H4666" s="0" t="s">
        <v>153</v>
      </c>
      <c r="I4666" s="0" t="s">
        <v>2123</v>
      </c>
      <c r="J4666" s="0" t="s">
        <v>47</v>
      </c>
      <c r="K4666" s="0" t="s">
        <v>47</v>
      </c>
      <c r="L4666" s="0" t="s">
        <v>47</v>
      </c>
      <c r="M4666" s="0" t="s">
        <v>47</v>
      </c>
      <c r="N4666" s="0" t="n">
        <v>1</v>
      </c>
      <c r="O4666" s="0" t="n">
        <v>2</v>
      </c>
      <c r="P4666" s="0" t="n">
        <v>450</v>
      </c>
      <c r="Q4666" s="0" t="n">
        <v>1</v>
      </c>
      <c r="R4666" s="0" t="str">
        <f aca="false">INDEX(Lookup!$B$4:$B$18,MATCH(C4666,Lookup!$A$4:$A$18,0))</f>
        <v>India</v>
      </c>
      <c r="S4666" s="20" t="n">
        <f aca="false">INDEX(Lookup!$D$4:$D$18,MATCH(C4666,Lookup!$A$4:$A$18,0))</f>
        <v>0.012</v>
      </c>
      <c r="T4666" s="21" t="n">
        <f aca="false">ROUND(P4666*S4666,2)</f>
        <v>5.4</v>
      </c>
      <c r="U4666" s="21" t="n">
        <f aca="false">IF(T4666&lt;=10,1,IF(T4666&lt;=20,2,IF(T4666&lt;=30,3,IF(T4666&lt;=40,4,IF(T4666&lt;=50,5,IF(T4666&lt;=100,6,IF(T4666&lt;=250,7,8)))))))</f>
        <v>1</v>
      </c>
      <c r="V4666" s="21" t="n">
        <f aca="false">IF(AND(OR(Dashboard!$T$3="All",R4666=Dashboard!$T$3),OR(Dashboard!$T$4="All",D4666=Dashboard!$T$4)),1,0)</f>
        <v>1</v>
      </c>
      <c r="W4666" s="21" t="n">
        <f aca="false">IF(V4666=1,T4666+ROW()/10000000,0)</f>
        <v>5.4004666</v>
      </c>
    </row>
    <row r="4667" customFormat="false" ht="15" hidden="false" customHeight="false" outlineLevel="0" collapsed="false">
      <c r="A4667" s="0" t="n">
        <v>18419910</v>
      </c>
      <c r="B4667" s="0" t="s">
        <v>11032</v>
      </c>
      <c r="C4667" s="0" t="n">
        <v>1</v>
      </c>
      <c r="D4667" s="0" t="s">
        <v>6924</v>
      </c>
      <c r="E4667" s="0" t="s">
        <v>11033</v>
      </c>
      <c r="F4667" s="0" t="s">
        <v>10969</v>
      </c>
      <c r="G4667" s="0" t="s">
        <v>10968</v>
      </c>
      <c r="H4667" s="0" t="s">
        <v>11034</v>
      </c>
      <c r="I4667" s="0" t="s">
        <v>2123</v>
      </c>
      <c r="J4667" s="0" t="s">
        <v>46</v>
      </c>
      <c r="K4667" s="0" t="s">
        <v>47</v>
      </c>
      <c r="L4667" s="0" t="s">
        <v>47</v>
      </c>
      <c r="M4667" s="0" t="s">
        <v>47</v>
      </c>
      <c r="N4667" s="0" t="n">
        <v>3</v>
      </c>
      <c r="O4667" s="0" t="n">
        <v>113</v>
      </c>
      <c r="P4667" s="0" t="n">
        <v>1700</v>
      </c>
      <c r="Q4667" s="0" t="n">
        <v>4.2</v>
      </c>
      <c r="R4667" s="0" t="str">
        <f aca="false">INDEX(Lookup!$B$4:$B$18,MATCH(C4667,Lookup!$A$4:$A$18,0))</f>
        <v>India</v>
      </c>
      <c r="S4667" s="20" t="n">
        <f aca="false">INDEX(Lookup!$D$4:$D$18,MATCH(C4667,Lookup!$A$4:$A$18,0))</f>
        <v>0.012</v>
      </c>
      <c r="T4667" s="21" t="n">
        <f aca="false">ROUND(P4667*S4667,2)</f>
        <v>20.4</v>
      </c>
      <c r="U4667" s="21" t="n">
        <f aca="false">IF(T4667&lt;=10,1,IF(T4667&lt;=20,2,IF(T4667&lt;=30,3,IF(T4667&lt;=40,4,IF(T4667&lt;=50,5,IF(T4667&lt;=100,6,IF(T4667&lt;=250,7,8)))))))</f>
        <v>3</v>
      </c>
      <c r="V4667" s="21" t="n">
        <f aca="false">IF(AND(OR(Dashboard!$T$3="All",R4667=Dashboard!$T$3),OR(Dashboard!$T$4="All",D4667=Dashboard!$T$4)),1,0)</f>
        <v>1</v>
      </c>
      <c r="W4667" s="21" t="n">
        <f aca="false">IF(V4667=1,T4667+ROW()/10000000,0)</f>
        <v>20.4004667</v>
      </c>
    </row>
    <row r="4668" customFormat="false" ht="15" hidden="false" customHeight="false" outlineLevel="0" collapsed="false">
      <c r="A4668" s="0" t="n">
        <v>4296</v>
      </c>
      <c r="B4668" s="0" t="s">
        <v>3940</v>
      </c>
      <c r="C4668" s="0" t="n">
        <v>1</v>
      </c>
      <c r="D4668" s="0" t="s">
        <v>6924</v>
      </c>
      <c r="E4668" s="0" t="s">
        <v>11035</v>
      </c>
      <c r="F4668" s="0" t="s">
        <v>10969</v>
      </c>
      <c r="G4668" s="0" t="s">
        <v>10968</v>
      </c>
      <c r="H4668" s="0" t="s">
        <v>3942</v>
      </c>
      <c r="I4668" s="0" t="s">
        <v>2123</v>
      </c>
      <c r="J4668" s="0" t="s">
        <v>47</v>
      </c>
      <c r="K4668" s="0" t="s">
        <v>46</v>
      </c>
      <c r="L4668" s="0" t="s">
        <v>47</v>
      </c>
      <c r="M4668" s="0" t="s">
        <v>47</v>
      </c>
      <c r="N4668" s="0" t="n">
        <v>1</v>
      </c>
      <c r="O4668" s="0" t="n">
        <v>518</v>
      </c>
      <c r="P4668" s="0" t="n">
        <v>400</v>
      </c>
      <c r="Q4668" s="0" t="n">
        <v>4</v>
      </c>
      <c r="R4668" s="0" t="str">
        <f aca="false">INDEX(Lookup!$B$4:$B$18,MATCH(C4668,Lookup!$A$4:$A$18,0))</f>
        <v>India</v>
      </c>
      <c r="S4668" s="20" t="n">
        <f aca="false">INDEX(Lookup!$D$4:$D$18,MATCH(C4668,Lookup!$A$4:$A$18,0))</f>
        <v>0.012</v>
      </c>
      <c r="T4668" s="21" t="n">
        <f aca="false">ROUND(P4668*S4668,2)</f>
        <v>4.8</v>
      </c>
      <c r="U4668" s="21" t="n">
        <f aca="false">IF(T4668&lt;=10,1,IF(T4668&lt;=20,2,IF(T4668&lt;=30,3,IF(T4668&lt;=40,4,IF(T4668&lt;=50,5,IF(T4668&lt;=100,6,IF(T4668&lt;=250,7,8)))))))</f>
        <v>1</v>
      </c>
      <c r="V4668" s="21" t="n">
        <f aca="false">IF(AND(OR(Dashboard!$T$3="All",R4668=Dashboard!$T$3),OR(Dashboard!$T$4="All",D4668=Dashboard!$T$4)),1,0)</f>
        <v>1</v>
      </c>
      <c r="W4668" s="21" t="n">
        <f aca="false">IF(V4668=1,T4668+ROW()/10000000,0)</f>
        <v>4.8004668</v>
      </c>
    </row>
    <row r="4669" customFormat="false" ht="15" hidden="false" customHeight="false" outlineLevel="0" collapsed="false">
      <c r="A4669" s="0" t="n">
        <v>2632</v>
      </c>
      <c r="B4669" s="0" t="s">
        <v>5192</v>
      </c>
      <c r="C4669" s="0" t="n">
        <v>1</v>
      </c>
      <c r="D4669" s="0" t="s">
        <v>6924</v>
      </c>
      <c r="E4669" s="0" t="s">
        <v>11036</v>
      </c>
      <c r="F4669" s="0" t="s">
        <v>10969</v>
      </c>
      <c r="G4669" s="0" t="s">
        <v>10968</v>
      </c>
      <c r="H4669" s="0" t="s">
        <v>5194</v>
      </c>
      <c r="I4669" s="0" t="s">
        <v>2123</v>
      </c>
      <c r="J4669" s="0" t="s">
        <v>46</v>
      </c>
      <c r="K4669" s="0" t="s">
        <v>46</v>
      </c>
      <c r="L4669" s="0" t="s">
        <v>47</v>
      </c>
      <c r="M4669" s="0" t="s">
        <v>47</v>
      </c>
      <c r="N4669" s="0" t="n">
        <v>3</v>
      </c>
      <c r="O4669" s="0" t="n">
        <v>1330</v>
      </c>
      <c r="P4669" s="0" t="n">
        <v>1600</v>
      </c>
      <c r="Q4669" s="0" t="n">
        <v>4.1</v>
      </c>
      <c r="R4669" s="0" t="str">
        <f aca="false">INDEX(Lookup!$B$4:$B$18,MATCH(C4669,Lookup!$A$4:$A$18,0))</f>
        <v>India</v>
      </c>
      <c r="S4669" s="20" t="n">
        <f aca="false">INDEX(Lookup!$D$4:$D$18,MATCH(C4669,Lookup!$A$4:$A$18,0))</f>
        <v>0.012</v>
      </c>
      <c r="T4669" s="21" t="n">
        <f aca="false">ROUND(P4669*S4669,2)</f>
        <v>19.2</v>
      </c>
      <c r="U4669" s="21" t="n">
        <f aca="false">IF(T4669&lt;=10,1,IF(T4669&lt;=20,2,IF(T4669&lt;=30,3,IF(T4669&lt;=40,4,IF(T4669&lt;=50,5,IF(T4669&lt;=100,6,IF(T4669&lt;=250,7,8)))))))</f>
        <v>2</v>
      </c>
      <c r="V4669" s="21" t="n">
        <f aca="false">IF(AND(OR(Dashboard!$T$3="All",R4669=Dashboard!$T$3),OR(Dashboard!$T$4="All",D4669=Dashboard!$T$4)),1,0)</f>
        <v>1</v>
      </c>
      <c r="W4669" s="21" t="n">
        <f aca="false">IF(V4669=1,T4669+ROW()/10000000,0)</f>
        <v>19.2004669</v>
      </c>
    </row>
    <row r="4670" customFormat="false" ht="15" hidden="false" customHeight="false" outlineLevel="0" collapsed="false">
      <c r="A4670" s="0" t="n">
        <v>7227</v>
      </c>
      <c r="B4670" s="0" t="s">
        <v>9739</v>
      </c>
      <c r="C4670" s="0" t="n">
        <v>1</v>
      </c>
      <c r="D4670" s="0" t="s">
        <v>6924</v>
      </c>
      <c r="E4670" s="0" t="s">
        <v>11037</v>
      </c>
      <c r="F4670" s="0" t="s">
        <v>10969</v>
      </c>
      <c r="G4670" s="0" t="s">
        <v>10968</v>
      </c>
      <c r="H4670" s="0" t="s">
        <v>11038</v>
      </c>
      <c r="I4670" s="0" t="s">
        <v>2123</v>
      </c>
      <c r="J4670" s="0" t="s">
        <v>46</v>
      </c>
      <c r="K4670" s="0" t="s">
        <v>47</v>
      </c>
      <c r="L4670" s="0" t="s">
        <v>47</v>
      </c>
      <c r="M4670" s="0" t="s">
        <v>47</v>
      </c>
      <c r="N4670" s="0" t="n">
        <v>3</v>
      </c>
      <c r="O4670" s="0" t="n">
        <v>1203</v>
      </c>
      <c r="P4670" s="0" t="n">
        <v>1550</v>
      </c>
      <c r="Q4670" s="0" t="n">
        <v>4</v>
      </c>
      <c r="R4670" s="0" t="str">
        <f aca="false">INDEX(Lookup!$B$4:$B$18,MATCH(C4670,Lookup!$A$4:$A$18,0))</f>
        <v>India</v>
      </c>
      <c r="S4670" s="20" t="n">
        <f aca="false">INDEX(Lookup!$D$4:$D$18,MATCH(C4670,Lookup!$A$4:$A$18,0))</f>
        <v>0.012</v>
      </c>
      <c r="T4670" s="21" t="n">
        <f aca="false">ROUND(P4670*S4670,2)</f>
        <v>18.6</v>
      </c>
      <c r="U4670" s="21" t="n">
        <f aca="false">IF(T4670&lt;=10,1,IF(T4670&lt;=20,2,IF(T4670&lt;=30,3,IF(T4670&lt;=40,4,IF(T4670&lt;=50,5,IF(T4670&lt;=100,6,IF(T4670&lt;=250,7,8)))))))</f>
        <v>2</v>
      </c>
      <c r="V4670" s="21" t="n">
        <f aca="false">IF(AND(OR(Dashboard!$T$3="All",R4670=Dashboard!$T$3),OR(Dashboard!$T$4="All",D4670=Dashboard!$T$4)),1,0)</f>
        <v>1</v>
      </c>
      <c r="W4670" s="21" t="n">
        <f aca="false">IF(V4670=1,T4670+ROW()/10000000,0)</f>
        <v>18.600467</v>
      </c>
    </row>
    <row r="4671" customFormat="false" ht="15" hidden="false" customHeight="false" outlineLevel="0" collapsed="false">
      <c r="A4671" s="0" t="n">
        <v>18221038</v>
      </c>
      <c r="B4671" s="0" t="s">
        <v>11039</v>
      </c>
      <c r="C4671" s="0" t="n">
        <v>1</v>
      </c>
      <c r="D4671" s="0" t="s">
        <v>6924</v>
      </c>
      <c r="E4671" s="0" t="s">
        <v>11040</v>
      </c>
      <c r="F4671" s="0" t="s">
        <v>10969</v>
      </c>
      <c r="G4671" s="0" t="s">
        <v>10968</v>
      </c>
      <c r="H4671" s="0" t="s">
        <v>2515</v>
      </c>
      <c r="I4671" s="0" t="s">
        <v>2123</v>
      </c>
      <c r="J4671" s="0" t="s">
        <v>46</v>
      </c>
      <c r="K4671" s="0" t="s">
        <v>47</v>
      </c>
      <c r="L4671" s="0" t="s">
        <v>47</v>
      </c>
      <c r="M4671" s="0" t="s">
        <v>47</v>
      </c>
      <c r="N4671" s="0" t="n">
        <v>4</v>
      </c>
      <c r="O4671" s="0" t="n">
        <v>79</v>
      </c>
      <c r="P4671" s="0" t="n">
        <v>2000</v>
      </c>
      <c r="Q4671" s="0" t="n">
        <v>4</v>
      </c>
      <c r="R4671" s="0" t="str">
        <f aca="false">INDEX(Lookup!$B$4:$B$18,MATCH(C4671,Lookup!$A$4:$A$18,0))</f>
        <v>India</v>
      </c>
      <c r="S4671" s="20" t="n">
        <f aca="false">INDEX(Lookup!$D$4:$D$18,MATCH(C4671,Lookup!$A$4:$A$18,0))</f>
        <v>0.012</v>
      </c>
      <c r="T4671" s="21" t="n">
        <f aca="false">ROUND(P4671*S4671,2)</f>
        <v>24</v>
      </c>
      <c r="U4671" s="21" t="n">
        <f aca="false">IF(T4671&lt;=10,1,IF(T4671&lt;=20,2,IF(T4671&lt;=30,3,IF(T4671&lt;=40,4,IF(T4671&lt;=50,5,IF(T4671&lt;=100,6,IF(T4671&lt;=250,7,8)))))))</f>
        <v>3</v>
      </c>
      <c r="V4671" s="21" t="n">
        <f aca="false">IF(AND(OR(Dashboard!$T$3="All",R4671=Dashboard!$T$3),OR(Dashboard!$T$4="All",D4671=Dashboard!$T$4)),1,0)</f>
        <v>1</v>
      </c>
      <c r="W4671" s="21" t="n">
        <f aca="false">IF(V4671=1,T4671+ROW()/10000000,0)</f>
        <v>24.0004671</v>
      </c>
    </row>
    <row r="4672" customFormat="false" ht="15" hidden="false" customHeight="false" outlineLevel="0" collapsed="false">
      <c r="A4672" s="0" t="n">
        <v>313299</v>
      </c>
      <c r="B4672" s="0" t="s">
        <v>11041</v>
      </c>
      <c r="C4672" s="0" t="n">
        <v>1</v>
      </c>
      <c r="D4672" s="0" t="s">
        <v>6924</v>
      </c>
      <c r="E4672" s="0" t="s">
        <v>11042</v>
      </c>
      <c r="F4672" s="0" t="s">
        <v>10969</v>
      </c>
      <c r="G4672" s="0" t="s">
        <v>10968</v>
      </c>
      <c r="H4672" s="0" t="s">
        <v>2760</v>
      </c>
      <c r="I4672" s="0" t="s">
        <v>2123</v>
      </c>
      <c r="J4672" s="0" t="s">
        <v>47</v>
      </c>
      <c r="K4672" s="0" t="s">
        <v>47</v>
      </c>
      <c r="L4672" s="0" t="s">
        <v>47</v>
      </c>
      <c r="M4672" s="0" t="s">
        <v>47</v>
      </c>
      <c r="N4672" s="0" t="n">
        <v>4</v>
      </c>
      <c r="O4672" s="0" t="n">
        <v>551</v>
      </c>
      <c r="P4672" s="0" t="n">
        <v>2000</v>
      </c>
      <c r="Q4672" s="0" t="n">
        <v>4.2</v>
      </c>
      <c r="R4672" s="0" t="str">
        <f aca="false">INDEX(Lookup!$B$4:$B$18,MATCH(C4672,Lookup!$A$4:$A$18,0))</f>
        <v>India</v>
      </c>
      <c r="S4672" s="20" t="n">
        <f aca="false">INDEX(Lookup!$D$4:$D$18,MATCH(C4672,Lookup!$A$4:$A$18,0))</f>
        <v>0.012</v>
      </c>
      <c r="T4672" s="21" t="n">
        <f aca="false">ROUND(P4672*S4672,2)</f>
        <v>24</v>
      </c>
      <c r="U4672" s="21" t="n">
        <f aca="false">IF(T4672&lt;=10,1,IF(T4672&lt;=20,2,IF(T4672&lt;=30,3,IF(T4672&lt;=40,4,IF(T4672&lt;=50,5,IF(T4672&lt;=100,6,IF(T4672&lt;=250,7,8)))))))</f>
        <v>3</v>
      </c>
      <c r="V4672" s="21" t="n">
        <f aca="false">IF(AND(OR(Dashboard!$T$3="All",R4672=Dashboard!$T$3),OR(Dashboard!$T$4="All",D4672=Dashboard!$T$4)),1,0)</f>
        <v>1</v>
      </c>
      <c r="W4672" s="21" t="n">
        <f aca="false">IF(V4672=1,T4672+ROW()/10000000,0)</f>
        <v>24.0004672</v>
      </c>
    </row>
    <row r="4673" customFormat="false" ht="15" hidden="false" customHeight="false" outlineLevel="0" collapsed="false">
      <c r="A4673" s="0" t="n">
        <v>300656</v>
      </c>
      <c r="B4673" s="0" t="s">
        <v>9753</v>
      </c>
      <c r="C4673" s="0" t="n">
        <v>1</v>
      </c>
      <c r="D4673" s="0" t="s">
        <v>6924</v>
      </c>
      <c r="E4673" s="0" t="s">
        <v>11043</v>
      </c>
      <c r="F4673" s="0" t="s">
        <v>10969</v>
      </c>
      <c r="G4673" s="0" t="s">
        <v>10968</v>
      </c>
      <c r="H4673" s="0" t="s">
        <v>11044</v>
      </c>
      <c r="I4673" s="0" t="s">
        <v>2123</v>
      </c>
      <c r="J4673" s="0" t="s">
        <v>46</v>
      </c>
      <c r="K4673" s="0" t="s">
        <v>47</v>
      </c>
      <c r="L4673" s="0" t="s">
        <v>47</v>
      </c>
      <c r="M4673" s="0" t="s">
        <v>47</v>
      </c>
      <c r="N4673" s="0" t="n">
        <v>3</v>
      </c>
      <c r="O4673" s="0" t="n">
        <v>1093</v>
      </c>
      <c r="P4673" s="0" t="n">
        <v>1650</v>
      </c>
      <c r="Q4673" s="0" t="n">
        <v>4</v>
      </c>
      <c r="R4673" s="0" t="str">
        <f aca="false">INDEX(Lookup!$B$4:$B$18,MATCH(C4673,Lookup!$A$4:$A$18,0))</f>
        <v>India</v>
      </c>
      <c r="S4673" s="20" t="n">
        <f aca="false">INDEX(Lookup!$D$4:$D$18,MATCH(C4673,Lookup!$A$4:$A$18,0))</f>
        <v>0.012</v>
      </c>
      <c r="T4673" s="21" t="n">
        <f aca="false">ROUND(P4673*S4673,2)</f>
        <v>19.8</v>
      </c>
      <c r="U4673" s="21" t="n">
        <f aca="false">IF(T4673&lt;=10,1,IF(T4673&lt;=20,2,IF(T4673&lt;=30,3,IF(T4673&lt;=40,4,IF(T4673&lt;=50,5,IF(T4673&lt;=100,6,IF(T4673&lt;=250,7,8)))))))</f>
        <v>2</v>
      </c>
      <c r="V4673" s="21" t="n">
        <f aca="false">IF(AND(OR(Dashboard!$T$3="All",R4673=Dashboard!$T$3),OR(Dashboard!$T$4="All",D4673=Dashboard!$T$4)),1,0)</f>
        <v>1</v>
      </c>
      <c r="W4673" s="21" t="n">
        <f aca="false">IF(V4673=1,T4673+ROW()/10000000,0)</f>
        <v>19.8004673</v>
      </c>
    </row>
    <row r="4674" customFormat="false" ht="15" hidden="false" customHeight="false" outlineLevel="0" collapsed="false">
      <c r="A4674" s="0" t="n">
        <v>313207</v>
      </c>
      <c r="B4674" s="0" t="s">
        <v>11045</v>
      </c>
      <c r="C4674" s="0" t="n">
        <v>1</v>
      </c>
      <c r="D4674" s="0" t="s">
        <v>6924</v>
      </c>
      <c r="E4674" s="0" t="s">
        <v>11046</v>
      </c>
      <c r="F4674" s="0" t="s">
        <v>10969</v>
      </c>
      <c r="G4674" s="0" t="s">
        <v>10968</v>
      </c>
      <c r="H4674" s="0" t="s">
        <v>11047</v>
      </c>
      <c r="I4674" s="0" t="s">
        <v>2123</v>
      </c>
      <c r="J4674" s="0" t="s">
        <v>46</v>
      </c>
      <c r="K4674" s="0" t="s">
        <v>46</v>
      </c>
      <c r="L4674" s="0" t="s">
        <v>47</v>
      </c>
      <c r="M4674" s="0" t="s">
        <v>47</v>
      </c>
      <c r="N4674" s="0" t="n">
        <v>4</v>
      </c>
      <c r="O4674" s="0" t="n">
        <v>578</v>
      </c>
      <c r="P4674" s="0" t="n">
        <v>2100</v>
      </c>
      <c r="Q4674" s="0" t="n">
        <v>4.2</v>
      </c>
      <c r="R4674" s="0" t="str">
        <f aca="false">INDEX(Lookup!$B$4:$B$18,MATCH(C4674,Lookup!$A$4:$A$18,0))</f>
        <v>India</v>
      </c>
      <c r="S4674" s="20" t="n">
        <f aca="false">INDEX(Lookup!$D$4:$D$18,MATCH(C4674,Lookup!$A$4:$A$18,0))</f>
        <v>0.012</v>
      </c>
      <c r="T4674" s="21" t="n">
        <f aca="false">ROUND(P4674*S4674,2)</f>
        <v>25.2</v>
      </c>
      <c r="U4674" s="21" t="n">
        <f aca="false">IF(T4674&lt;=10,1,IF(T4674&lt;=20,2,IF(T4674&lt;=30,3,IF(T4674&lt;=40,4,IF(T4674&lt;=50,5,IF(T4674&lt;=100,6,IF(T4674&lt;=250,7,8)))))))</f>
        <v>3</v>
      </c>
      <c r="V4674" s="21" t="n">
        <f aca="false">IF(AND(OR(Dashboard!$T$3="All",R4674=Dashboard!$T$3),OR(Dashboard!$T$4="All",D4674=Dashboard!$T$4)),1,0)</f>
        <v>1</v>
      </c>
      <c r="W4674" s="21" t="n">
        <f aca="false">IF(V4674=1,T4674+ROW()/10000000,0)</f>
        <v>25.2004674</v>
      </c>
    </row>
    <row r="4675" customFormat="false" ht="15" hidden="false" customHeight="false" outlineLevel="0" collapsed="false">
      <c r="A4675" s="0" t="n">
        <v>309788</v>
      </c>
      <c r="B4675" s="0" t="s">
        <v>3907</v>
      </c>
      <c r="C4675" s="0" t="n">
        <v>1</v>
      </c>
      <c r="D4675" s="0" t="s">
        <v>6924</v>
      </c>
      <c r="E4675" s="0" t="s">
        <v>11048</v>
      </c>
      <c r="F4675" s="0" t="s">
        <v>10969</v>
      </c>
      <c r="G4675" s="0" t="s">
        <v>10968</v>
      </c>
      <c r="H4675" s="0" t="s">
        <v>3909</v>
      </c>
      <c r="I4675" s="0" t="s">
        <v>2123</v>
      </c>
      <c r="J4675" s="0" t="s">
        <v>47</v>
      </c>
      <c r="K4675" s="0" t="s">
        <v>47</v>
      </c>
      <c r="L4675" s="0" t="s">
        <v>47</v>
      </c>
      <c r="M4675" s="0" t="s">
        <v>47</v>
      </c>
      <c r="N4675" s="0" t="n">
        <v>3</v>
      </c>
      <c r="O4675" s="0" t="n">
        <v>1914</v>
      </c>
      <c r="P4675" s="0" t="n">
        <v>1300</v>
      </c>
      <c r="Q4675" s="0" t="n">
        <v>4.2</v>
      </c>
      <c r="R4675" s="0" t="str">
        <f aca="false">INDEX(Lookup!$B$4:$B$18,MATCH(C4675,Lookup!$A$4:$A$18,0))</f>
        <v>India</v>
      </c>
      <c r="S4675" s="20" t="n">
        <f aca="false">INDEX(Lookup!$D$4:$D$18,MATCH(C4675,Lookup!$A$4:$A$18,0))</f>
        <v>0.012</v>
      </c>
      <c r="T4675" s="21" t="n">
        <f aca="false">ROUND(P4675*S4675,2)</f>
        <v>15.6</v>
      </c>
      <c r="U4675" s="21" t="n">
        <f aca="false">IF(T4675&lt;=10,1,IF(T4675&lt;=20,2,IF(T4675&lt;=30,3,IF(T4675&lt;=40,4,IF(T4675&lt;=50,5,IF(T4675&lt;=100,6,IF(T4675&lt;=250,7,8)))))))</f>
        <v>2</v>
      </c>
      <c r="V4675" s="21" t="n">
        <f aca="false">IF(AND(OR(Dashboard!$T$3="All",R4675=Dashboard!$T$3),OR(Dashboard!$T$4="All",D4675=Dashboard!$T$4)),1,0)</f>
        <v>1</v>
      </c>
      <c r="W4675" s="21" t="n">
        <f aca="false">IF(V4675=1,T4675+ROW()/10000000,0)</f>
        <v>15.6004675</v>
      </c>
    </row>
    <row r="4676" customFormat="false" ht="15" hidden="false" customHeight="false" outlineLevel="0" collapsed="false">
      <c r="A4676" s="0" t="n">
        <v>18082237</v>
      </c>
      <c r="B4676" s="0" t="s">
        <v>11049</v>
      </c>
      <c r="C4676" s="0" t="n">
        <v>1</v>
      </c>
      <c r="D4676" s="0" t="s">
        <v>6924</v>
      </c>
      <c r="E4676" s="0" t="s">
        <v>11050</v>
      </c>
      <c r="F4676" s="0" t="s">
        <v>10969</v>
      </c>
      <c r="G4676" s="0" t="s">
        <v>10968</v>
      </c>
      <c r="H4676" s="0" t="s">
        <v>3142</v>
      </c>
      <c r="I4676" s="0" t="s">
        <v>2123</v>
      </c>
      <c r="J4676" s="0" t="s">
        <v>47</v>
      </c>
      <c r="K4676" s="0" t="s">
        <v>47</v>
      </c>
      <c r="L4676" s="0" t="s">
        <v>47</v>
      </c>
      <c r="M4676" s="0" t="s">
        <v>47</v>
      </c>
      <c r="N4676" s="0" t="n">
        <v>2</v>
      </c>
      <c r="O4676" s="0" t="n">
        <v>220</v>
      </c>
      <c r="P4676" s="0" t="n">
        <v>600</v>
      </c>
      <c r="Q4676" s="0" t="n">
        <v>4</v>
      </c>
      <c r="R4676" s="0" t="str">
        <f aca="false">INDEX(Lookup!$B$4:$B$18,MATCH(C4676,Lookup!$A$4:$A$18,0))</f>
        <v>India</v>
      </c>
      <c r="S4676" s="20" t="n">
        <f aca="false">INDEX(Lookup!$D$4:$D$18,MATCH(C4676,Lookup!$A$4:$A$18,0))</f>
        <v>0.012</v>
      </c>
      <c r="T4676" s="21" t="n">
        <f aca="false">ROUND(P4676*S4676,2)</f>
        <v>7.2</v>
      </c>
      <c r="U4676" s="21" t="n">
        <f aca="false">IF(T4676&lt;=10,1,IF(T4676&lt;=20,2,IF(T4676&lt;=30,3,IF(T4676&lt;=40,4,IF(T4676&lt;=50,5,IF(T4676&lt;=100,6,IF(T4676&lt;=250,7,8)))))))</f>
        <v>1</v>
      </c>
      <c r="V4676" s="21" t="n">
        <f aca="false">IF(AND(OR(Dashboard!$T$3="All",R4676=Dashboard!$T$3),OR(Dashboard!$T$4="All",D4676=Dashboard!$T$4)),1,0)</f>
        <v>1</v>
      </c>
      <c r="W4676" s="21" t="n">
        <f aca="false">IF(V4676=1,T4676+ROW()/10000000,0)</f>
        <v>7.2004676</v>
      </c>
    </row>
    <row r="4677" customFormat="false" ht="15" hidden="false" customHeight="false" outlineLevel="0" collapsed="false">
      <c r="A4677" s="0" t="n">
        <v>311531</v>
      </c>
      <c r="B4677" s="0" t="s">
        <v>11051</v>
      </c>
      <c r="C4677" s="0" t="n">
        <v>1</v>
      </c>
      <c r="D4677" s="0" t="s">
        <v>6924</v>
      </c>
      <c r="E4677" s="0" t="s">
        <v>11052</v>
      </c>
      <c r="F4677" s="0" t="s">
        <v>10969</v>
      </c>
      <c r="G4677" s="0" t="s">
        <v>10968</v>
      </c>
      <c r="H4677" s="0" t="s">
        <v>2868</v>
      </c>
      <c r="I4677" s="0" t="s">
        <v>2123</v>
      </c>
      <c r="J4677" s="0" t="s">
        <v>47</v>
      </c>
      <c r="K4677" s="0" t="s">
        <v>47</v>
      </c>
      <c r="L4677" s="0" t="s">
        <v>47</v>
      </c>
      <c r="M4677" s="0" t="s">
        <v>47</v>
      </c>
      <c r="N4677" s="0" t="n">
        <v>2</v>
      </c>
      <c r="O4677" s="0" t="n">
        <v>912</v>
      </c>
      <c r="P4677" s="0" t="n">
        <v>700</v>
      </c>
      <c r="Q4677" s="0" t="n">
        <v>4.4</v>
      </c>
      <c r="R4677" s="0" t="str">
        <f aca="false">INDEX(Lookup!$B$4:$B$18,MATCH(C4677,Lookup!$A$4:$A$18,0))</f>
        <v>India</v>
      </c>
      <c r="S4677" s="20" t="n">
        <f aca="false">INDEX(Lookup!$D$4:$D$18,MATCH(C4677,Lookup!$A$4:$A$18,0))</f>
        <v>0.012</v>
      </c>
      <c r="T4677" s="21" t="n">
        <f aca="false">ROUND(P4677*S4677,2)</f>
        <v>8.4</v>
      </c>
      <c r="U4677" s="21" t="n">
        <f aca="false">IF(T4677&lt;=10,1,IF(T4677&lt;=20,2,IF(T4677&lt;=30,3,IF(T4677&lt;=40,4,IF(T4677&lt;=50,5,IF(T4677&lt;=100,6,IF(T4677&lt;=250,7,8)))))))</f>
        <v>1</v>
      </c>
      <c r="V4677" s="21" t="n">
        <f aca="false">IF(AND(OR(Dashboard!$T$3="All",R4677=Dashboard!$T$3),OR(Dashboard!$T$4="All",D4677=Dashboard!$T$4)),1,0)</f>
        <v>1</v>
      </c>
      <c r="W4677" s="21" t="n">
        <f aca="false">IF(V4677=1,T4677+ROW()/10000000,0)</f>
        <v>8.4004677</v>
      </c>
    </row>
    <row r="4678" customFormat="false" ht="15" hidden="false" customHeight="false" outlineLevel="0" collapsed="false">
      <c r="A4678" s="0" t="n">
        <v>18273615</v>
      </c>
      <c r="B4678" s="0" t="s">
        <v>8978</v>
      </c>
      <c r="C4678" s="0" t="n">
        <v>1</v>
      </c>
      <c r="D4678" s="0" t="s">
        <v>6924</v>
      </c>
      <c r="E4678" s="0" t="s">
        <v>11053</v>
      </c>
      <c r="F4678" s="0" t="s">
        <v>10969</v>
      </c>
      <c r="G4678" s="0" t="s">
        <v>10968</v>
      </c>
      <c r="H4678" s="0" t="s">
        <v>8979</v>
      </c>
      <c r="I4678" s="0" t="s">
        <v>2123</v>
      </c>
      <c r="J4678" s="0" t="s">
        <v>46</v>
      </c>
      <c r="K4678" s="0" t="s">
        <v>47</v>
      </c>
      <c r="L4678" s="0" t="s">
        <v>47</v>
      </c>
      <c r="M4678" s="0" t="s">
        <v>47</v>
      </c>
      <c r="N4678" s="0" t="n">
        <v>3</v>
      </c>
      <c r="O4678" s="0" t="n">
        <v>436</v>
      </c>
      <c r="P4678" s="0" t="n">
        <v>1800</v>
      </c>
      <c r="Q4678" s="0" t="n">
        <v>4.2</v>
      </c>
      <c r="R4678" s="0" t="str">
        <f aca="false">INDEX(Lookup!$B$4:$B$18,MATCH(C4678,Lookup!$A$4:$A$18,0))</f>
        <v>India</v>
      </c>
      <c r="S4678" s="20" t="n">
        <f aca="false">INDEX(Lookup!$D$4:$D$18,MATCH(C4678,Lookup!$A$4:$A$18,0))</f>
        <v>0.012</v>
      </c>
      <c r="T4678" s="21" t="n">
        <f aca="false">ROUND(P4678*S4678,2)</f>
        <v>21.6</v>
      </c>
      <c r="U4678" s="21" t="n">
        <f aca="false">IF(T4678&lt;=10,1,IF(T4678&lt;=20,2,IF(T4678&lt;=30,3,IF(T4678&lt;=40,4,IF(T4678&lt;=50,5,IF(T4678&lt;=100,6,IF(T4678&lt;=250,7,8)))))))</f>
        <v>3</v>
      </c>
      <c r="V4678" s="21" t="n">
        <f aca="false">IF(AND(OR(Dashboard!$T$3="All",R4678=Dashboard!$T$3),OR(Dashboard!$T$4="All",D4678=Dashboard!$T$4)),1,0)</f>
        <v>1</v>
      </c>
      <c r="W4678" s="21" t="n">
        <f aca="false">IF(V4678=1,T4678+ROW()/10000000,0)</f>
        <v>21.6004678</v>
      </c>
    </row>
    <row r="4679" customFormat="false" ht="15" hidden="false" customHeight="false" outlineLevel="0" collapsed="false">
      <c r="A4679" s="0" t="n">
        <v>17953908</v>
      </c>
      <c r="B4679" s="0" t="s">
        <v>11054</v>
      </c>
      <c r="C4679" s="0" t="n">
        <v>1</v>
      </c>
      <c r="D4679" s="0" t="s">
        <v>6924</v>
      </c>
      <c r="E4679" s="0" t="s">
        <v>11055</v>
      </c>
      <c r="F4679" s="0" t="s">
        <v>11056</v>
      </c>
      <c r="G4679" s="0" t="s">
        <v>11057</v>
      </c>
      <c r="H4679" s="0" t="s">
        <v>2288</v>
      </c>
      <c r="I4679" s="0" t="s">
        <v>2123</v>
      </c>
      <c r="J4679" s="0" t="s">
        <v>46</v>
      </c>
      <c r="K4679" s="0" t="s">
        <v>47</v>
      </c>
      <c r="L4679" s="0" t="s">
        <v>47</v>
      </c>
      <c r="M4679" s="0" t="s">
        <v>47</v>
      </c>
      <c r="N4679" s="0" t="n">
        <v>3</v>
      </c>
      <c r="O4679" s="0" t="n">
        <v>10</v>
      </c>
      <c r="P4679" s="0" t="n">
        <v>1100</v>
      </c>
      <c r="Q4679" s="0" t="n">
        <v>3.1</v>
      </c>
      <c r="R4679" s="0" t="str">
        <f aca="false">INDEX(Lookup!$B$4:$B$18,MATCH(C4679,Lookup!$A$4:$A$18,0))</f>
        <v>India</v>
      </c>
      <c r="S4679" s="20" t="n">
        <f aca="false">INDEX(Lookup!$D$4:$D$18,MATCH(C4679,Lookup!$A$4:$A$18,0))</f>
        <v>0.012</v>
      </c>
      <c r="T4679" s="21" t="n">
        <f aca="false">ROUND(P4679*S4679,2)</f>
        <v>13.2</v>
      </c>
      <c r="U4679" s="21" t="n">
        <f aca="false">IF(T4679&lt;=10,1,IF(T4679&lt;=20,2,IF(T4679&lt;=30,3,IF(T4679&lt;=40,4,IF(T4679&lt;=50,5,IF(T4679&lt;=100,6,IF(T4679&lt;=250,7,8)))))))</f>
        <v>2</v>
      </c>
      <c r="V4679" s="21" t="n">
        <f aca="false">IF(AND(OR(Dashboard!$T$3="All",R4679=Dashboard!$T$3),OR(Dashboard!$T$4="All",D4679=Dashboard!$T$4)),1,0)</f>
        <v>1</v>
      </c>
      <c r="W4679" s="21" t="n">
        <f aca="false">IF(V4679=1,T4679+ROW()/10000000,0)</f>
        <v>13.2004679</v>
      </c>
    </row>
    <row r="4680" customFormat="false" ht="15" hidden="false" customHeight="false" outlineLevel="0" collapsed="false">
      <c r="A4680" s="0" t="n">
        <v>305722</v>
      </c>
      <c r="B4680" s="0" t="s">
        <v>11058</v>
      </c>
      <c r="C4680" s="0" t="n">
        <v>1</v>
      </c>
      <c r="D4680" s="0" t="s">
        <v>6924</v>
      </c>
      <c r="E4680" s="0" t="s">
        <v>11059</v>
      </c>
      <c r="F4680" s="0" t="s">
        <v>11056</v>
      </c>
      <c r="G4680" s="0" t="s">
        <v>11057</v>
      </c>
      <c r="H4680" s="0" t="s">
        <v>2128</v>
      </c>
      <c r="I4680" s="0" t="s">
        <v>2123</v>
      </c>
      <c r="J4680" s="0" t="s">
        <v>47</v>
      </c>
      <c r="K4680" s="0" t="s">
        <v>47</v>
      </c>
      <c r="L4680" s="0" t="s">
        <v>47</v>
      </c>
      <c r="M4680" s="0" t="s">
        <v>47</v>
      </c>
      <c r="N4680" s="0" t="n">
        <v>1</v>
      </c>
      <c r="O4680" s="0" t="n">
        <v>12</v>
      </c>
      <c r="P4680" s="0" t="n">
        <v>250</v>
      </c>
      <c r="Q4680" s="0" t="n">
        <v>3.1</v>
      </c>
      <c r="R4680" s="0" t="str">
        <f aca="false">INDEX(Lookup!$B$4:$B$18,MATCH(C4680,Lookup!$A$4:$A$18,0))</f>
        <v>India</v>
      </c>
      <c r="S4680" s="20" t="n">
        <f aca="false">INDEX(Lookup!$D$4:$D$18,MATCH(C4680,Lookup!$A$4:$A$18,0))</f>
        <v>0.012</v>
      </c>
      <c r="T4680" s="21" t="n">
        <f aca="false">ROUND(P4680*S4680,2)</f>
        <v>3</v>
      </c>
      <c r="U4680" s="21" t="n">
        <f aca="false">IF(T4680&lt;=10,1,IF(T4680&lt;=20,2,IF(T4680&lt;=30,3,IF(T4680&lt;=40,4,IF(T4680&lt;=50,5,IF(T4680&lt;=100,6,IF(T4680&lt;=250,7,8)))))))</f>
        <v>1</v>
      </c>
      <c r="V4680" s="21" t="n">
        <f aca="false">IF(AND(OR(Dashboard!$T$3="All",R4680=Dashboard!$T$3),OR(Dashboard!$T$4="All",D4680=Dashboard!$T$4)),1,0)</f>
        <v>1</v>
      </c>
      <c r="W4680" s="21" t="n">
        <f aca="false">IF(V4680=1,T4680+ROW()/10000000,0)</f>
        <v>3.000468</v>
      </c>
    </row>
    <row r="4681" customFormat="false" ht="15" hidden="false" customHeight="false" outlineLevel="0" collapsed="false">
      <c r="A4681" s="0" t="n">
        <v>18430600</v>
      </c>
      <c r="B4681" s="0" t="s">
        <v>11060</v>
      </c>
      <c r="C4681" s="0" t="n">
        <v>1</v>
      </c>
      <c r="D4681" s="0" t="s">
        <v>6924</v>
      </c>
      <c r="E4681" s="0" t="s">
        <v>11061</v>
      </c>
      <c r="F4681" s="0" t="s">
        <v>11056</v>
      </c>
      <c r="G4681" s="0" t="s">
        <v>11057</v>
      </c>
      <c r="H4681" s="0" t="s">
        <v>11062</v>
      </c>
      <c r="I4681" s="0" t="s">
        <v>2123</v>
      </c>
      <c r="J4681" s="0" t="s">
        <v>47</v>
      </c>
      <c r="K4681" s="0" t="s">
        <v>46</v>
      </c>
      <c r="L4681" s="0" t="s">
        <v>47</v>
      </c>
      <c r="M4681" s="0" t="s">
        <v>47</v>
      </c>
      <c r="N4681" s="0" t="n">
        <v>1</v>
      </c>
      <c r="O4681" s="0" t="n">
        <v>13</v>
      </c>
      <c r="P4681" s="0" t="n">
        <v>450</v>
      </c>
      <c r="Q4681" s="0" t="n">
        <v>3.3</v>
      </c>
      <c r="R4681" s="0" t="str">
        <f aca="false">INDEX(Lookup!$B$4:$B$18,MATCH(C4681,Lookup!$A$4:$A$18,0))</f>
        <v>India</v>
      </c>
      <c r="S4681" s="20" t="n">
        <f aca="false">INDEX(Lookup!$D$4:$D$18,MATCH(C4681,Lookup!$A$4:$A$18,0))</f>
        <v>0.012</v>
      </c>
      <c r="T4681" s="21" t="n">
        <f aca="false">ROUND(P4681*S4681,2)</f>
        <v>5.4</v>
      </c>
      <c r="U4681" s="21" t="n">
        <f aca="false">IF(T4681&lt;=10,1,IF(T4681&lt;=20,2,IF(T4681&lt;=30,3,IF(T4681&lt;=40,4,IF(T4681&lt;=50,5,IF(T4681&lt;=100,6,IF(T4681&lt;=250,7,8)))))))</f>
        <v>1</v>
      </c>
      <c r="V4681" s="21" t="n">
        <f aca="false">IF(AND(OR(Dashboard!$T$3="All",R4681=Dashboard!$T$3),OR(Dashboard!$T$4="All",D4681=Dashboard!$T$4)),1,0)</f>
        <v>1</v>
      </c>
      <c r="W4681" s="21" t="n">
        <f aca="false">IF(V4681=1,T4681+ROW()/10000000,0)</f>
        <v>5.4004681</v>
      </c>
    </row>
    <row r="4682" customFormat="false" ht="15" hidden="false" customHeight="false" outlineLevel="0" collapsed="false">
      <c r="A4682" s="0" t="n">
        <v>18441800</v>
      </c>
      <c r="B4682" s="0" t="s">
        <v>11063</v>
      </c>
      <c r="C4682" s="0" t="n">
        <v>1</v>
      </c>
      <c r="D4682" s="0" t="s">
        <v>6924</v>
      </c>
      <c r="E4682" s="0" t="s">
        <v>11064</v>
      </c>
      <c r="F4682" s="0" t="s">
        <v>11056</v>
      </c>
      <c r="G4682" s="0" t="s">
        <v>11057</v>
      </c>
      <c r="H4682" s="0" t="s">
        <v>2288</v>
      </c>
      <c r="I4682" s="0" t="s">
        <v>2123</v>
      </c>
      <c r="J4682" s="0" t="s">
        <v>46</v>
      </c>
      <c r="K4682" s="0" t="s">
        <v>46</v>
      </c>
      <c r="L4682" s="0" t="s">
        <v>47</v>
      </c>
      <c r="M4682" s="0" t="s">
        <v>47</v>
      </c>
      <c r="N4682" s="0" t="n">
        <v>2</v>
      </c>
      <c r="O4682" s="0" t="n">
        <v>11</v>
      </c>
      <c r="P4682" s="0" t="n">
        <v>700</v>
      </c>
      <c r="Q4682" s="0" t="n">
        <v>3</v>
      </c>
      <c r="R4682" s="0" t="str">
        <f aca="false">INDEX(Lookup!$B$4:$B$18,MATCH(C4682,Lookup!$A$4:$A$18,0))</f>
        <v>India</v>
      </c>
      <c r="S4682" s="20" t="n">
        <f aca="false">INDEX(Lookup!$D$4:$D$18,MATCH(C4682,Lookup!$A$4:$A$18,0))</f>
        <v>0.012</v>
      </c>
      <c r="T4682" s="21" t="n">
        <f aca="false">ROUND(P4682*S4682,2)</f>
        <v>8.4</v>
      </c>
      <c r="U4682" s="21" t="n">
        <f aca="false">IF(T4682&lt;=10,1,IF(T4682&lt;=20,2,IF(T4682&lt;=30,3,IF(T4682&lt;=40,4,IF(T4682&lt;=50,5,IF(T4682&lt;=100,6,IF(T4682&lt;=250,7,8)))))))</f>
        <v>1</v>
      </c>
      <c r="V4682" s="21" t="n">
        <f aca="false">IF(AND(OR(Dashboard!$T$3="All",R4682=Dashboard!$T$3),OR(Dashboard!$T$4="All",D4682=Dashboard!$T$4)),1,0)</f>
        <v>1</v>
      </c>
      <c r="W4682" s="21" t="n">
        <f aca="false">IF(V4682=1,T4682+ROW()/10000000,0)</f>
        <v>8.4004682</v>
      </c>
    </row>
    <row r="4683" customFormat="false" ht="15" hidden="false" customHeight="false" outlineLevel="0" collapsed="false">
      <c r="A4683" s="0" t="n">
        <v>18337965</v>
      </c>
      <c r="B4683" s="0" t="s">
        <v>6986</v>
      </c>
      <c r="C4683" s="0" t="n">
        <v>1</v>
      </c>
      <c r="D4683" s="0" t="s">
        <v>6924</v>
      </c>
      <c r="E4683" s="0" t="s">
        <v>11065</v>
      </c>
      <c r="F4683" s="0" t="s">
        <v>11056</v>
      </c>
      <c r="G4683" s="0" t="s">
        <v>11057</v>
      </c>
      <c r="H4683" s="0" t="s">
        <v>3248</v>
      </c>
      <c r="I4683" s="0" t="s">
        <v>2123</v>
      </c>
      <c r="J4683" s="0" t="s">
        <v>47</v>
      </c>
      <c r="K4683" s="0" t="s">
        <v>47</v>
      </c>
      <c r="L4683" s="0" t="s">
        <v>47</v>
      </c>
      <c r="M4683" s="0" t="s">
        <v>47</v>
      </c>
      <c r="N4683" s="0" t="n">
        <v>1</v>
      </c>
      <c r="O4683" s="0" t="n">
        <v>19</v>
      </c>
      <c r="P4683" s="0" t="n">
        <v>400</v>
      </c>
      <c r="Q4683" s="0" t="n">
        <v>3.2</v>
      </c>
      <c r="R4683" s="0" t="str">
        <f aca="false">INDEX(Lookup!$B$4:$B$18,MATCH(C4683,Lookup!$A$4:$A$18,0))</f>
        <v>India</v>
      </c>
      <c r="S4683" s="20" t="n">
        <f aca="false">INDEX(Lookup!$D$4:$D$18,MATCH(C4683,Lookup!$A$4:$A$18,0))</f>
        <v>0.012</v>
      </c>
      <c r="T4683" s="21" t="n">
        <f aca="false">ROUND(P4683*S4683,2)</f>
        <v>4.8</v>
      </c>
      <c r="U4683" s="21" t="n">
        <f aca="false">IF(T4683&lt;=10,1,IF(T4683&lt;=20,2,IF(T4683&lt;=30,3,IF(T4683&lt;=40,4,IF(T4683&lt;=50,5,IF(T4683&lt;=100,6,IF(T4683&lt;=250,7,8)))))))</f>
        <v>1</v>
      </c>
      <c r="V4683" s="21" t="n">
        <f aca="false">IF(AND(OR(Dashboard!$T$3="All",R4683=Dashboard!$T$3),OR(Dashboard!$T$4="All",D4683=Dashboard!$T$4)),1,0)</f>
        <v>1</v>
      </c>
      <c r="W4683" s="21" t="n">
        <f aca="false">IF(V4683=1,T4683+ROW()/10000000,0)</f>
        <v>4.8004683</v>
      </c>
    </row>
    <row r="4684" customFormat="false" ht="15" hidden="false" customHeight="false" outlineLevel="0" collapsed="false">
      <c r="A4684" s="0" t="n">
        <v>300452</v>
      </c>
      <c r="B4684" s="0" t="s">
        <v>11066</v>
      </c>
      <c r="C4684" s="0" t="n">
        <v>1</v>
      </c>
      <c r="D4684" s="0" t="s">
        <v>6924</v>
      </c>
      <c r="E4684" s="0" t="s">
        <v>11067</v>
      </c>
      <c r="F4684" s="0" t="s">
        <v>11056</v>
      </c>
      <c r="G4684" s="0" t="s">
        <v>11057</v>
      </c>
      <c r="H4684" s="0" t="s">
        <v>2359</v>
      </c>
      <c r="I4684" s="0" t="s">
        <v>2123</v>
      </c>
      <c r="J4684" s="0" t="s">
        <v>47</v>
      </c>
      <c r="K4684" s="0" t="s">
        <v>47</v>
      </c>
      <c r="L4684" s="0" t="s">
        <v>47</v>
      </c>
      <c r="M4684" s="0" t="s">
        <v>47</v>
      </c>
      <c r="N4684" s="0" t="n">
        <v>1</v>
      </c>
      <c r="O4684" s="0" t="n">
        <v>73</v>
      </c>
      <c r="P4684" s="0" t="n">
        <v>450</v>
      </c>
      <c r="Q4684" s="0" t="n">
        <v>3.3</v>
      </c>
      <c r="R4684" s="0" t="str">
        <f aca="false">INDEX(Lookup!$B$4:$B$18,MATCH(C4684,Lookup!$A$4:$A$18,0))</f>
        <v>India</v>
      </c>
      <c r="S4684" s="20" t="n">
        <f aca="false">INDEX(Lookup!$D$4:$D$18,MATCH(C4684,Lookup!$A$4:$A$18,0))</f>
        <v>0.012</v>
      </c>
      <c r="T4684" s="21" t="n">
        <f aca="false">ROUND(P4684*S4684,2)</f>
        <v>5.4</v>
      </c>
      <c r="U4684" s="21" t="n">
        <f aca="false">IF(T4684&lt;=10,1,IF(T4684&lt;=20,2,IF(T4684&lt;=30,3,IF(T4684&lt;=40,4,IF(T4684&lt;=50,5,IF(T4684&lt;=100,6,IF(T4684&lt;=250,7,8)))))))</f>
        <v>1</v>
      </c>
      <c r="V4684" s="21" t="n">
        <f aca="false">IF(AND(OR(Dashboard!$T$3="All",R4684=Dashboard!$T$3),OR(Dashboard!$T$4="All",D4684=Dashboard!$T$4)),1,0)</f>
        <v>1</v>
      </c>
      <c r="W4684" s="21" t="n">
        <f aca="false">IF(V4684=1,T4684+ROW()/10000000,0)</f>
        <v>5.4004684</v>
      </c>
    </row>
    <row r="4685" customFormat="false" ht="15" hidden="false" customHeight="false" outlineLevel="0" collapsed="false">
      <c r="A4685" s="0" t="n">
        <v>5590</v>
      </c>
      <c r="B4685" s="0" t="s">
        <v>3113</v>
      </c>
      <c r="C4685" s="0" t="n">
        <v>1</v>
      </c>
      <c r="D4685" s="0" t="s">
        <v>6924</v>
      </c>
      <c r="E4685" s="0" t="s">
        <v>11068</v>
      </c>
      <c r="F4685" s="0" t="s">
        <v>11056</v>
      </c>
      <c r="G4685" s="0" t="s">
        <v>11057</v>
      </c>
      <c r="H4685" s="0" t="s">
        <v>153</v>
      </c>
      <c r="I4685" s="0" t="s">
        <v>2123</v>
      </c>
      <c r="J4685" s="0" t="s">
        <v>47</v>
      </c>
      <c r="K4685" s="0" t="s">
        <v>47</v>
      </c>
      <c r="L4685" s="0" t="s">
        <v>47</v>
      </c>
      <c r="M4685" s="0" t="s">
        <v>47</v>
      </c>
      <c r="N4685" s="0" t="n">
        <v>1</v>
      </c>
      <c r="O4685" s="0" t="n">
        <v>23</v>
      </c>
      <c r="P4685" s="0" t="n">
        <v>450</v>
      </c>
      <c r="Q4685" s="0" t="n">
        <v>3.2</v>
      </c>
      <c r="R4685" s="0" t="str">
        <f aca="false">INDEX(Lookup!$B$4:$B$18,MATCH(C4685,Lookup!$A$4:$A$18,0))</f>
        <v>India</v>
      </c>
      <c r="S4685" s="20" t="n">
        <f aca="false">INDEX(Lookup!$D$4:$D$18,MATCH(C4685,Lookup!$A$4:$A$18,0))</f>
        <v>0.012</v>
      </c>
      <c r="T4685" s="21" t="n">
        <f aca="false">ROUND(P4685*S4685,2)</f>
        <v>5.4</v>
      </c>
      <c r="U4685" s="21" t="n">
        <f aca="false">IF(T4685&lt;=10,1,IF(T4685&lt;=20,2,IF(T4685&lt;=30,3,IF(T4685&lt;=40,4,IF(T4685&lt;=50,5,IF(T4685&lt;=100,6,IF(T4685&lt;=250,7,8)))))))</f>
        <v>1</v>
      </c>
      <c r="V4685" s="21" t="n">
        <f aca="false">IF(AND(OR(Dashboard!$T$3="All",R4685=Dashboard!$T$3),OR(Dashboard!$T$4="All",D4685=Dashboard!$T$4)),1,0)</f>
        <v>1</v>
      </c>
      <c r="W4685" s="21" t="n">
        <f aca="false">IF(V4685=1,T4685+ROW()/10000000,0)</f>
        <v>5.4004685</v>
      </c>
    </row>
    <row r="4686" customFormat="false" ht="15" hidden="false" customHeight="false" outlineLevel="0" collapsed="false">
      <c r="A4686" s="0" t="n">
        <v>18070502</v>
      </c>
      <c r="B4686" s="0" t="s">
        <v>11069</v>
      </c>
      <c r="C4686" s="0" t="n">
        <v>1</v>
      </c>
      <c r="D4686" s="0" t="s">
        <v>6924</v>
      </c>
      <c r="E4686" s="0" t="s">
        <v>11070</v>
      </c>
      <c r="F4686" s="0" t="s">
        <v>11056</v>
      </c>
      <c r="G4686" s="0" t="s">
        <v>11057</v>
      </c>
      <c r="H4686" s="0" t="s">
        <v>402</v>
      </c>
      <c r="I4686" s="0" t="s">
        <v>2123</v>
      </c>
      <c r="J4686" s="0" t="s">
        <v>47</v>
      </c>
      <c r="K4686" s="0" t="s">
        <v>47</v>
      </c>
      <c r="L4686" s="0" t="s">
        <v>47</v>
      </c>
      <c r="M4686" s="0" t="s">
        <v>47</v>
      </c>
      <c r="N4686" s="0" t="n">
        <v>1</v>
      </c>
      <c r="O4686" s="0" t="n">
        <v>11</v>
      </c>
      <c r="P4686" s="0" t="n">
        <v>150</v>
      </c>
      <c r="Q4686" s="0" t="n">
        <v>3.2</v>
      </c>
      <c r="R4686" s="0" t="str">
        <f aca="false">INDEX(Lookup!$B$4:$B$18,MATCH(C4686,Lookup!$A$4:$A$18,0))</f>
        <v>India</v>
      </c>
      <c r="S4686" s="20" t="n">
        <f aca="false">INDEX(Lookup!$D$4:$D$18,MATCH(C4686,Lookup!$A$4:$A$18,0))</f>
        <v>0.012</v>
      </c>
      <c r="T4686" s="21" t="n">
        <f aca="false">ROUND(P4686*S4686,2)</f>
        <v>1.8</v>
      </c>
      <c r="U4686" s="21" t="n">
        <f aca="false">IF(T4686&lt;=10,1,IF(T4686&lt;=20,2,IF(T4686&lt;=30,3,IF(T4686&lt;=40,4,IF(T4686&lt;=50,5,IF(T4686&lt;=100,6,IF(T4686&lt;=250,7,8)))))))</f>
        <v>1</v>
      </c>
      <c r="V4686" s="21" t="n">
        <f aca="false">IF(AND(OR(Dashboard!$T$3="All",R4686=Dashboard!$T$3),OR(Dashboard!$T$4="All",D4686=Dashboard!$T$4)),1,0)</f>
        <v>1</v>
      </c>
      <c r="W4686" s="21" t="n">
        <f aca="false">IF(V4686=1,T4686+ROW()/10000000,0)</f>
        <v>1.8004686</v>
      </c>
    </row>
    <row r="4687" customFormat="false" ht="15" hidden="false" customHeight="false" outlineLevel="0" collapsed="false">
      <c r="A4687" s="0" t="n">
        <v>312098</v>
      </c>
      <c r="B4687" s="0" t="s">
        <v>11071</v>
      </c>
      <c r="C4687" s="0" t="n">
        <v>1</v>
      </c>
      <c r="D4687" s="0" t="s">
        <v>6924</v>
      </c>
      <c r="E4687" s="0" t="s">
        <v>11072</v>
      </c>
      <c r="F4687" s="0" t="s">
        <v>11056</v>
      </c>
      <c r="G4687" s="0" t="s">
        <v>11057</v>
      </c>
      <c r="H4687" s="0" t="s">
        <v>2662</v>
      </c>
      <c r="I4687" s="0" t="s">
        <v>2123</v>
      </c>
      <c r="J4687" s="0" t="s">
        <v>47</v>
      </c>
      <c r="K4687" s="0" t="s">
        <v>47</v>
      </c>
      <c r="L4687" s="0" t="s">
        <v>47</v>
      </c>
      <c r="M4687" s="0" t="s">
        <v>47</v>
      </c>
      <c r="N4687" s="0" t="n">
        <v>2</v>
      </c>
      <c r="O4687" s="0" t="n">
        <v>10</v>
      </c>
      <c r="P4687" s="0" t="n">
        <v>500</v>
      </c>
      <c r="Q4687" s="0" t="n">
        <v>3.1</v>
      </c>
      <c r="R4687" s="0" t="str">
        <f aca="false">INDEX(Lookup!$B$4:$B$18,MATCH(C4687,Lookup!$A$4:$A$18,0))</f>
        <v>India</v>
      </c>
      <c r="S4687" s="20" t="n">
        <f aca="false">INDEX(Lookup!$D$4:$D$18,MATCH(C4687,Lookup!$A$4:$A$18,0))</f>
        <v>0.012</v>
      </c>
      <c r="T4687" s="21" t="n">
        <f aca="false">ROUND(P4687*S4687,2)</f>
        <v>6</v>
      </c>
      <c r="U4687" s="21" t="n">
        <f aca="false">IF(T4687&lt;=10,1,IF(T4687&lt;=20,2,IF(T4687&lt;=30,3,IF(T4687&lt;=40,4,IF(T4687&lt;=50,5,IF(T4687&lt;=100,6,IF(T4687&lt;=250,7,8)))))))</f>
        <v>1</v>
      </c>
      <c r="V4687" s="21" t="n">
        <f aca="false">IF(AND(OR(Dashboard!$T$3="All",R4687=Dashboard!$T$3),OR(Dashboard!$T$4="All",D4687=Dashboard!$T$4)),1,0)</f>
        <v>1</v>
      </c>
      <c r="W4687" s="21" t="n">
        <f aca="false">IF(V4687=1,T4687+ROW()/10000000,0)</f>
        <v>6.0004687</v>
      </c>
    </row>
    <row r="4688" customFormat="false" ht="15" hidden="false" customHeight="false" outlineLevel="0" collapsed="false">
      <c r="A4688" s="0" t="n">
        <v>303635</v>
      </c>
      <c r="B4688" s="0" t="s">
        <v>11073</v>
      </c>
      <c r="C4688" s="0" t="n">
        <v>1</v>
      </c>
      <c r="D4688" s="0" t="s">
        <v>6924</v>
      </c>
      <c r="E4688" s="0" t="s">
        <v>11074</v>
      </c>
      <c r="F4688" s="0" t="s">
        <v>11056</v>
      </c>
      <c r="G4688" s="0" t="s">
        <v>11057</v>
      </c>
      <c r="H4688" s="0" t="s">
        <v>3129</v>
      </c>
      <c r="I4688" s="0" t="s">
        <v>2123</v>
      </c>
      <c r="J4688" s="0" t="s">
        <v>47</v>
      </c>
      <c r="K4688" s="0" t="s">
        <v>47</v>
      </c>
      <c r="L4688" s="0" t="s">
        <v>47</v>
      </c>
      <c r="M4688" s="0" t="s">
        <v>47</v>
      </c>
      <c r="N4688" s="0" t="n">
        <v>2</v>
      </c>
      <c r="O4688" s="0" t="n">
        <v>49</v>
      </c>
      <c r="P4688" s="0" t="n">
        <v>550</v>
      </c>
      <c r="Q4688" s="0" t="n">
        <v>2.6</v>
      </c>
      <c r="R4688" s="0" t="str">
        <f aca="false">INDEX(Lookup!$B$4:$B$18,MATCH(C4688,Lookup!$A$4:$A$18,0))</f>
        <v>India</v>
      </c>
      <c r="S4688" s="20" t="n">
        <f aca="false">INDEX(Lookup!$D$4:$D$18,MATCH(C4688,Lookup!$A$4:$A$18,0))</f>
        <v>0.012</v>
      </c>
      <c r="T4688" s="21" t="n">
        <f aca="false">ROUND(P4688*S4688,2)</f>
        <v>6.6</v>
      </c>
      <c r="U4688" s="21" t="n">
        <f aca="false">IF(T4688&lt;=10,1,IF(T4688&lt;=20,2,IF(T4688&lt;=30,3,IF(T4688&lt;=40,4,IF(T4688&lt;=50,5,IF(T4688&lt;=100,6,IF(T4688&lt;=250,7,8)))))))</f>
        <v>1</v>
      </c>
      <c r="V4688" s="21" t="n">
        <f aca="false">IF(AND(OR(Dashboard!$T$3="All",R4688=Dashboard!$T$3),OR(Dashboard!$T$4="All",D4688=Dashboard!$T$4)),1,0)</f>
        <v>1</v>
      </c>
      <c r="W4688" s="21" t="n">
        <f aca="false">IF(V4688=1,T4688+ROW()/10000000,0)</f>
        <v>6.6004688</v>
      </c>
    </row>
    <row r="4689" customFormat="false" ht="15" hidden="false" customHeight="false" outlineLevel="0" collapsed="false">
      <c r="A4689" s="0" t="n">
        <v>302456</v>
      </c>
      <c r="B4689" s="0" t="s">
        <v>11075</v>
      </c>
      <c r="C4689" s="0" t="n">
        <v>1</v>
      </c>
      <c r="D4689" s="0" t="s">
        <v>6924</v>
      </c>
      <c r="E4689" s="0" t="s">
        <v>11076</v>
      </c>
      <c r="F4689" s="0" t="s">
        <v>11056</v>
      </c>
      <c r="G4689" s="0" t="s">
        <v>11057</v>
      </c>
      <c r="H4689" s="0" t="s">
        <v>2158</v>
      </c>
      <c r="I4689" s="0" t="s">
        <v>2123</v>
      </c>
      <c r="J4689" s="0" t="s">
        <v>46</v>
      </c>
      <c r="K4689" s="0" t="s">
        <v>47</v>
      </c>
      <c r="L4689" s="0" t="s">
        <v>47</v>
      </c>
      <c r="M4689" s="0" t="s">
        <v>47</v>
      </c>
      <c r="N4689" s="0" t="n">
        <v>3</v>
      </c>
      <c r="O4689" s="0" t="n">
        <v>15</v>
      </c>
      <c r="P4689" s="0" t="n">
        <v>1200</v>
      </c>
      <c r="Q4689" s="0" t="n">
        <v>2.8</v>
      </c>
      <c r="R4689" s="0" t="str">
        <f aca="false">INDEX(Lookup!$B$4:$B$18,MATCH(C4689,Lookup!$A$4:$A$18,0))</f>
        <v>India</v>
      </c>
      <c r="S4689" s="20" t="n">
        <f aca="false">INDEX(Lookup!$D$4:$D$18,MATCH(C4689,Lookup!$A$4:$A$18,0))</f>
        <v>0.012</v>
      </c>
      <c r="T4689" s="21" t="n">
        <f aca="false">ROUND(P4689*S4689,2)</f>
        <v>14.4</v>
      </c>
      <c r="U4689" s="21" t="n">
        <f aca="false">IF(T4689&lt;=10,1,IF(T4689&lt;=20,2,IF(T4689&lt;=30,3,IF(T4689&lt;=40,4,IF(T4689&lt;=50,5,IF(T4689&lt;=100,6,IF(T4689&lt;=250,7,8)))))))</f>
        <v>2</v>
      </c>
      <c r="V4689" s="21" t="n">
        <f aca="false">IF(AND(OR(Dashboard!$T$3="All",R4689=Dashboard!$T$3),OR(Dashboard!$T$4="All",D4689=Dashboard!$T$4)),1,0)</f>
        <v>1</v>
      </c>
      <c r="W4689" s="21" t="n">
        <f aca="false">IF(V4689=1,T4689+ROW()/10000000,0)</f>
        <v>14.4004689</v>
      </c>
    </row>
    <row r="4690" customFormat="false" ht="15" hidden="false" customHeight="false" outlineLevel="0" collapsed="false">
      <c r="A4690" s="0" t="n">
        <v>9549</v>
      </c>
      <c r="B4690" s="0" t="s">
        <v>11077</v>
      </c>
      <c r="C4690" s="0" t="n">
        <v>1</v>
      </c>
      <c r="D4690" s="0" t="s">
        <v>6924</v>
      </c>
      <c r="E4690" s="0" t="s">
        <v>11078</v>
      </c>
      <c r="F4690" s="0" t="s">
        <v>11056</v>
      </c>
      <c r="G4690" s="0" t="s">
        <v>11057</v>
      </c>
      <c r="H4690" s="0" t="s">
        <v>3243</v>
      </c>
      <c r="I4690" s="0" t="s">
        <v>2123</v>
      </c>
      <c r="J4690" s="0" t="s">
        <v>47</v>
      </c>
      <c r="K4690" s="0" t="s">
        <v>47</v>
      </c>
      <c r="L4690" s="0" t="s">
        <v>47</v>
      </c>
      <c r="M4690" s="0" t="s">
        <v>47</v>
      </c>
      <c r="N4690" s="0" t="n">
        <v>1</v>
      </c>
      <c r="O4690" s="0" t="n">
        <v>100</v>
      </c>
      <c r="P4690" s="0" t="n">
        <v>200</v>
      </c>
      <c r="Q4690" s="0" t="n">
        <v>3.2</v>
      </c>
      <c r="R4690" s="0" t="str">
        <f aca="false">INDEX(Lookup!$B$4:$B$18,MATCH(C4690,Lookup!$A$4:$A$18,0))</f>
        <v>India</v>
      </c>
      <c r="S4690" s="20" t="n">
        <f aca="false">INDEX(Lookup!$D$4:$D$18,MATCH(C4690,Lookup!$A$4:$A$18,0))</f>
        <v>0.012</v>
      </c>
      <c r="T4690" s="21" t="n">
        <f aca="false">ROUND(P4690*S4690,2)</f>
        <v>2.4</v>
      </c>
      <c r="U4690" s="21" t="n">
        <f aca="false">IF(T4690&lt;=10,1,IF(T4690&lt;=20,2,IF(T4690&lt;=30,3,IF(T4690&lt;=40,4,IF(T4690&lt;=50,5,IF(T4690&lt;=100,6,IF(T4690&lt;=250,7,8)))))))</f>
        <v>1</v>
      </c>
      <c r="V4690" s="21" t="n">
        <f aca="false">IF(AND(OR(Dashboard!$T$3="All",R4690=Dashboard!$T$3),OR(Dashboard!$T$4="All",D4690=Dashboard!$T$4)),1,0)</f>
        <v>1</v>
      </c>
      <c r="W4690" s="21" t="n">
        <f aca="false">IF(V4690=1,T4690+ROW()/10000000,0)</f>
        <v>2.400469</v>
      </c>
    </row>
    <row r="4691" customFormat="false" ht="15" hidden="false" customHeight="false" outlineLevel="0" collapsed="false">
      <c r="A4691" s="0" t="n">
        <v>306488</v>
      </c>
      <c r="B4691" s="0" t="s">
        <v>11079</v>
      </c>
      <c r="C4691" s="0" t="n">
        <v>1</v>
      </c>
      <c r="D4691" s="0" t="s">
        <v>6924</v>
      </c>
      <c r="E4691" s="0" t="s">
        <v>11080</v>
      </c>
      <c r="F4691" s="0" t="s">
        <v>11056</v>
      </c>
      <c r="G4691" s="0" t="s">
        <v>11057</v>
      </c>
      <c r="H4691" s="0" t="s">
        <v>3298</v>
      </c>
      <c r="I4691" s="0" t="s">
        <v>2123</v>
      </c>
      <c r="J4691" s="0" t="s">
        <v>46</v>
      </c>
      <c r="K4691" s="0" t="s">
        <v>47</v>
      </c>
      <c r="L4691" s="0" t="s">
        <v>47</v>
      </c>
      <c r="M4691" s="0" t="s">
        <v>47</v>
      </c>
      <c r="N4691" s="0" t="n">
        <v>3</v>
      </c>
      <c r="O4691" s="0" t="n">
        <v>63</v>
      </c>
      <c r="P4691" s="0" t="n">
        <v>1100</v>
      </c>
      <c r="Q4691" s="0" t="n">
        <v>2.7</v>
      </c>
      <c r="R4691" s="0" t="str">
        <f aca="false">INDEX(Lookup!$B$4:$B$18,MATCH(C4691,Lookup!$A$4:$A$18,0))</f>
        <v>India</v>
      </c>
      <c r="S4691" s="20" t="n">
        <f aca="false">INDEX(Lookup!$D$4:$D$18,MATCH(C4691,Lookup!$A$4:$A$18,0))</f>
        <v>0.012</v>
      </c>
      <c r="T4691" s="21" t="n">
        <f aca="false">ROUND(P4691*S4691,2)</f>
        <v>13.2</v>
      </c>
      <c r="U4691" s="21" t="n">
        <f aca="false">IF(T4691&lt;=10,1,IF(T4691&lt;=20,2,IF(T4691&lt;=30,3,IF(T4691&lt;=40,4,IF(T4691&lt;=50,5,IF(T4691&lt;=100,6,IF(T4691&lt;=250,7,8)))))))</f>
        <v>2</v>
      </c>
      <c r="V4691" s="21" t="n">
        <f aca="false">IF(AND(OR(Dashboard!$T$3="All",R4691=Dashboard!$T$3),OR(Dashboard!$T$4="All",D4691=Dashboard!$T$4)),1,0)</f>
        <v>1</v>
      </c>
      <c r="W4691" s="21" t="n">
        <f aca="false">IF(V4691=1,T4691+ROW()/10000000,0)</f>
        <v>13.2004691</v>
      </c>
    </row>
    <row r="4692" customFormat="false" ht="15" hidden="false" customHeight="false" outlineLevel="0" collapsed="false">
      <c r="A4692" s="0" t="n">
        <v>302142</v>
      </c>
      <c r="B4692" s="0" t="s">
        <v>11081</v>
      </c>
      <c r="C4692" s="0" t="n">
        <v>1</v>
      </c>
      <c r="D4692" s="0" t="s">
        <v>6924</v>
      </c>
      <c r="E4692" s="0" t="s">
        <v>11082</v>
      </c>
      <c r="F4692" s="0" t="s">
        <v>11056</v>
      </c>
      <c r="G4692" s="0" t="s">
        <v>11057</v>
      </c>
      <c r="H4692" s="0" t="s">
        <v>2359</v>
      </c>
      <c r="I4692" s="0" t="s">
        <v>2123</v>
      </c>
      <c r="J4692" s="0" t="s">
        <v>46</v>
      </c>
      <c r="K4692" s="0" t="s">
        <v>46</v>
      </c>
      <c r="L4692" s="0" t="s">
        <v>47</v>
      </c>
      <c r="M4692" s="0" t="s">
        <v>47</v>
      </c>
      <c r="N4692" s="0" t="n">
        <v>2</v>
      </c>
      <c r="O4692" s="0" t="n">
        <v>45</v>
      </c>
      <c r="P4692" s="0" t="n">
        <v>800</v>
      </c>
      <c r="Q4692" s="0" t="n">
        <v>2.7</v>
      </c>
      <c r="R4692" s="0" t="str">
        <f aca="false">INDEX(Lookup!$B$4:$B$18,MATCH(C4692,Lookup!$A$4:$A$18,0))</f>
        <v>India</v>
      </c>
      <c r="S4692" s="20" t="n">
        <f aca="false">INDEX(Lookup!$D$4:$D$18,MATCH(C4692,Lookup!$A$4:$A$18,0))</f>
        <v>0.012</v>
      </c>
      <c r="T4692" s="21" t="n">
        <f aca="false">ROUND(P4692*S4692,2)</f>
        <v>9.6</v>
      </c>
      <c r="U4692" s="21" t="n">
        <f aca="false">IF(T4692&lt;=10,1,IF(T4692&lt;=20,2,IF(T4692&lt;=30,3,IF(T4692&lt;=40,4,IF(T4692&lt;=50,5,IF(T4692&lt;=100,6,IF(T4692&lt;=250,7,8)))))))</f>
        <v>1</v>
      </c>
      <c r="V4692" s="21" t="n">
        <f aca="false">IF(AND(OR(Dashboard!$T$3="All",R4692=Dashboard!$T$3),OR(Dashboard!$T$4="All",D4692=Dashboard!$T$4)),1,0)</f>
        <v>1</v>
      </c>
      <c r="W4692" s="21" t="n">
        <f aca="false">IF(V4692=1,T4692+ROW()/10000000,0)</f>
        <v>9.6004692</v>
      </c>
    </row>
    <row r="4693" customFormat="false" ht="15" hidden="false" customHeight="false" outlineLevel="0" collapsed="false">
      <c r="A4693" s="0" t="n">
        <v>18350118</v>
      </c>
      <c r="B4693" s="0" t="s">
        <v>11083</v>
      </c>
      <c r="C4693" s="0" t="n">
        <v>1</v>
      </c>
      <c r="D4693" s="0" t="s">
        <v>6924</v>
      </c>
      <c r="E4693" s="0" t="s">
        <v>11084</v>
      </c>
      <c r="F4693" s="0" t="s">
        <v>11056</v>
      </c>
      <c r="G4693" s="0" t="s">
        <v>11057</v>
      </c>
      <c r="H4693" s="0" t="s">
        <v>2769</v>
      </c>
      <c r="I4693" s="0" t="s">
        <v>2123</v>
      </c>
      <c r="J4693" s="0" t="s">
        <v>47</v>
      </c>
      <c r="K4693" s="0" t="s">
        <v>47</v>
      </c>
      <c r="L4693" s="0" t="s">
        <v>47</v>
      </c>
      <c r="M4693" s="0" t="s">
        <v>47</v>
      </c>
      <c r="N4693" s="0" t="n">
        <v>2</v>
      </c>
      <c r="O4693" s="0" t="n">
        <v>4</v>
      </c>
      <c r="P4693" s="0" t="n">
        <v>750</v>
      </c>
      <c r="Q4693" s="0" t="n">
        <v>3</v>
      </c>
      <c r="R4693" s="0" t="str">
        <f aca="false">INDEX(Lookup!$B$4:$B$18,MATCH(C4693,Lookup!$A$4:$A$18,0))</f>
        <v>India</v>
      </c>
      <c r="S4693" s="20" t="n">
        <f aca="false">INDEX(Lookup!$D$4:$D$18,MATCH(C4693,Lookup!$A$4:$A$18,0))</f>
        <v>0.012</v>
      </c>
      <c r="T4693" s="21" t="n">
        <f aca="false">ROUND(P4693*S4693,2)</f>
        <v>9</v>
      </c>
      <c r="U4693" s="21" t="n">
        <f aca="false">IF(T4693&lt;=10,1,IF(T4693&lt;=20,2,IF(T4693&lt;=30,3,IF(T4693&lt;=40,4,IF(T4693&lt;=50,5,IF(T4693&lt;=100,6,IF(T4693&lt;=250,7,8)))))))</f>
        <v>1</v>
      </c>
      <c r="V4693" s="21" t="n">
        <f aca="false">IF(AND(OR(Dashboard!$T$3="All",R4693=Dashboard!$T$3),OR(Dashboard!$T$4="All",D4693=Dashboard!$T$4)),1,0)</f>
        <v>1</v>
      </c>
      <c r="W4693" s="21" t="n">
        <f aca="false">IF(V4693=1,T4693+ROW()/10000000,0)</f>
        <v>9.0004693</v>
      </c>
    </row>
    <row r="4694" customFormat="false" ht="15" hidden="false" customHeight="false" outlineLevel="0" collapsed="false">
      <c r="A4694" s="0" t="n">
        <v>7396</v>
      </c>
      <c r="B4694" s="0" t="s">
        <v>2408</v>
      </c>
      <c r="C4694" s="0" t="n">
        <v>1</v>
      </c>
      <c r="D4694" s="0" t="s">
        <v>6924</v>
      </c>
      <c r="E4694" s="0" t="s">
        <v>11085</v>
      </c>
      <c r="F4694" s="0" t="s">
        <v>11056</v>
      </c>
      <c r="G4694" s="0" t="s">
        <v>11057</v>
      </c>
      <c r="H4694" s="0" t="s">
        <v>3392</v>
      </c>
      <c r="I4694" s="0" t="s">
        <v>2123</v>
      </c>
      <c r="J4694" s="0" t="s">
        <v>47</v>
      </c>
      <c r="K4694" s="0" t="s">
        <v>47</v>
      </c>
      <c r="L4694" s="0" t="s">
        <v>47</v>
      </c>
      <c r="M4694" s="0" t="s">
        <v>47</v>
      </c>
      <c r="N4694" s="0" t="n">
        <v>2</v>
      </c>
      <c r="O4694" s="0" t="n">
        <v>57</v>
      </c>
      <c r="P4694" s="0" t="n">
        <v>700</v>
      </c>
      <c r="Q4694" s="0" t="n">
        <v>3.3</v>
      </c>
      <c r="R4694" s="0" t="str">
        <f aca="false">INDEX(Lookup!$B$4:$B$18,MATCH(C4694,Lookup!$A$4:$A$18,0))</f>
        <v>India</v>
      </c>
      <c r="S4694" s="20" t="n">
        <f aca="false">INDEX(Lookup!$D$4:$D$18,MATCH(C4694,Lookup!$A$4:$A$18,0))</f>
        <v>0.012</v>
      </c>
      <c r="T4694" s="21" t="n">
        <f aca="false">ROUND(P4694*S4694,2)</f>
        <v>8.4</v>
      </c>
      <c r="U4694" s="21" t="n">
        <f aca="false">IF(T4694&lt;=10,1,IF(T4694&lt;=20,2,IF(T4694&lt;=30,3,IF(T4694&lt;=40,4,IF(T4694&lt;=50,5,IF(T4694&lt;=100,6,IF(T4694&lt;=250,7,8)))))))</f>
        <v>1</v>
      </c>
      <c r="V4694" s="21" t="n">
        <f aca="false">IF(AND(OR(Dashboard!$T$3="All",R4694=Dashboard!$T$3),OR(Dashboard!$T$4="All",D4694=Dashboard!$T$4)),1,0)</f>
        <v>1</v>
      </c>
      <c r="W4694" s="21" t="n">
        <f aca="false">IF(V4694=1,T4694+ROW()/10000000,0)</f>
        <v>8.4004694</v>
      </c>
    </row>
    <row r="4695" customFormat="false" ht="15" hidden="false" customHeight="false" outlineLevel="0" collapsed="false">
      <c r="A4695" s="0" t="n">
        <v>18435836</v>
      </c>
      <c r="B4695" s="0" t="s">
        <v>11086</v>
      </c>
      <c r="C4695" s="0" t="n">
        <v>1</v>
      </c>
      <c r="D4695" s="0" t="s">
        <v>6924</v>
      </c>
      <c r="E4695" s="0" t="s">
        <v>11087</v>
      </c>
      <c r="F4695" s="0" t="s">
        <v>11056</v>
      </c>
      <c r="G4695" s="0" t="s">
        <v>11057</v>
      </c>
      <c r="H4695" s="0" t="s">
        <v>2288</v>
      </c>
      <c r="I4695" s="0" t="s">
        <v>2123</v>
      </c>
      <c r="J4695" s="0" t="s">
        <v>47</v>
      </c>
      <c r="K4695" s="0" t="s">
        <v>47</v>
      </c>
      <c r="L4695" s="0" t="s">
        <v>47</v>
      </c>
      <c r="M4695" s="0" t="s">
        <v>47</v>
      </c>
      <c r="N4695" s="0" t="n">
        <v>2</v>
      </c>
      <c r="O4695" s="0" t="n">
        <v>12</v>
      </c>
      <c r="P4695" s="0" t="n">
        <v>650</v>
      </c>
      <c r="Q4695" s="0" t="n">
        <v>3.3</v>
      </c>
      <c r="R4695" s="0" t="str">
        <f aca="false">INDEX(Lookup!$B$4:$B$18,MATCH(C4695,Lookup!$A$4:$A$18,0))</f>
        <v>India</v>
      </c>
      <c r="S4695" s="20" t="n">
        <f aca="false">INDEX(Lookup!$D$4:$D$18,MATCH(C4695,Lookup!$A$4:$A$18,0))</f>
        <v>0.012</v>
      </c>
      <c r="T4695" s="21" t="n">
        <f aca="false">ROUND(P4695*S4695,2)</f>
        <v>7.8</v>
      </c>
      <c r="U4695" s="21" t="n">
        <f aca="false">IF(T4695&lt;=10,1,IF(T4695&lt;=20,2,IF(T4695&lt;=30,3,IF(T4695&lt;=40,4,IF(T4695&lt;=50,5,IF(T4695&lt;=100,6,IF(T4695&lt;=250,7,8)))))))</f>
        <v>1</v>
      </c>
      <c r="V4695" s="21" t="n">
        <f aca="false">IF(AND(OR(Dashboard!$T$3="All",R4695=Dashboard!$T$3),OR(Dashboard!$T$4="All",D4695=Dashboard!$T$4)),1,0)</f>
        <v>1</v>
      </c>
      <c r="W4695" s="21" t="n">
        <f aca="false">IF(V4695=1,T4695+ROW()/10000000,0)</f>
        <v>7.8004695</v>
      </c>
    </row>
    <row r="4696" customFormat="false" ht="15" hidden="false" customHeight="false" outlineLevel="0" collapsed="false">
      <c r="A4696" s="0" t="n">
        <v>18277180</v>
      </c>
      <c r="B4696" s="0" t="s">
        <v>11088</v>
      </c>
      <c r="C4696" s="0" t="n">
        <v>1</v>
      </c>
      <c r="D4696" s="0" t="s">
        <v>6924</v>
      </c>
      <c r="E4696" s="0" t="s">
        <v>11089</v>
      </c>
      <c r="F4696" s="0" t="s">
        <v>11056</v>
      </c>
      <c r="G4696" s="0" t="s">
        <v>11057</v>
      </c>
      <c r="H4696" s="0" t="s">
        <v>4023</v>
      </c>
      <c r="I4696" s="0" t="s">
        <v>2123</v>
      </c>
      <c r="J4696" s="0" t="s">
        <v>47</v>
      </c>
      <c r="K4696" s="0" t="s">
        <v>46</v>
      </c>
      <c r="L4696" s="0" t="s">
        <v>47</v>
      </c>
      <c r="M4696" s="0" t="s">
        <v>47</v>
      </c>
      <c r="N4696" s="0" t="n">
        <v>1</v>
      </c>
      <c r="O4696" s="0" t="n">
        <v>35</v>
      </c>
      <c r="P4696" s="0" t="n">
        <v>400</v>
      </c>
      <c r="Q4696" s="0" t="n">
        <v>3.3</v>
      </c>
      <c r="R4696" s="0" t="str">
        <f aca="false">INDEX(Lookup!$B$4:$B$18,MATCH(C4696,Lookup!$A$4:$A$18,0))</f>
        <v>India</v>
      </c>
      <c r="S4696" s="20" t="n">
        <f aca="false">INDEX(Lookup!$D$4:$D$18,MATCH(C4696,Lookup!$A$4:$A$18,0))</f>
        <v>0.012</v>
      </c>
      <c r="T4696" s="21" t="n">
        <f aca="false">ROUND(P4696*S4696,2)</f>
        <v>4.8</v>
      </c>
      <c r="U4696" s="21" t="n">
        <f aca="false">IF(T4696&lt;=10,1,IF(T4696&lt;=20,2,IF(T4696&lt;=30,3,IF(T4696&lt;=40,4,IF(T4696&lt;=50,5,IF(T4696&lt;=100,6,IF(T4696&lt;=250,7,8)))))))</f>
        <v>1</v>
      </c>
      <c r="V4696" s="21" t="n">
        <f aca="false">IF(AND(OR(Dashboard!$T$3="All",R4696=Dashboard!$T$3),OR(Dashboard!$T$4="All",D4696=Dashboard!$T$4)),1,0)</f>
        <v>1</v>
      </c>
      <c r="W4696" s="21" t="n">
        <f aca="false">IF(V4696=1,T4696+ROW()/10000000,0)</f>
        <v>4.8004696</v>
      </c>
    </row>
    <row r="4697" customFormat="false" ht="15" hidden="false" customHeight="false" outlineLevel="0" collapsed="false">
      <c r="A4697" s="0" t="n">
        <v>18366018</v>
      </c>
      <c r="B4697" s="0" t="s">
        <v>9979</v>
      </c>
      <c r="C4697" s="0" t="n">
        <v>1</v>
      </c>
      <c r="D4697" s="0" t="s">
        <v>6924</v>
      </c>
      <c r="E4697" s="0" t="s">
        <v>11090</v>
      </c>
      <c r="F4697" s="0" t="s">
        <v>11056</v>
      </c>
      <c r="G4697" s="0" t="s">
        <v>11057</v>
      </c>
      <c r="H4697" s="0" t="s">
        <v>69</v>
      </c>
      <c r="I4697" s="0" t="s">
        <v>2123</v>
      </c>
      <c r="J4697" s="0" t="s">
        <v>47</v>
      </c>
      <c r="K4697" s="0" t="s">
        <v>46</v>
      </c>
      <c r="L4697" s="0" t="s">
        <v>47</v>
      </c>
      <c r="M4697" s="0" t="s">
        <v>47</v>
      </c>
      <c r="N4697" s="0" t="n">
        <v>1</v>
      </c>
      <c r="O4697" s="0" t="n">
        <v>6</v>
      </c>
      <c r="P4697" s="0" t="n">
        <v>350</v>
      </c>
      <c r="Q4697" s="0" t="n">
        <v>3</v>
      </c>
      <c r="R4697" s="0" t="str">
        <f aca="false">INDEX(Lookup!$B$4:$B$18,MATCH(C4697,Lookup!$A$4:$A$18,0))</f>
        <v>India</v>
      </c>
      <c r="S4697" s="20" t="n">
        <f aca="false">INDEX(Lookup!$D$4:$D$18,MATCH(C4697,Lookup!$A$4:$A$18,0))</f>
        <v>0.012</v>
      </c>
      <c r="T4697" s="21" t="n">
        <f aca="false">ROUND(P4697*S4697,2)</f>
        <v>4.2</v>
      </c>
      <c r="U4697" s="21" t="n">
        <f aca="false">IF(T4697&lt;=10,1,IF(T4697&lt;=20,2,IF(T4697&lt;=30,3,IF(T4697&lt;=40,4,IF(T4697&lt;=50,5,IF(T4697&lt;=100,6,IF(T4697&lt;=250,7,8)))))))</f>
        <v>1</v>
      </c>
      <c r="V4697" s="21" t="n">
        <f aca="false">IF(AND(OR(Dashboard!$T$3="All",R4697=Dashboard!$T$3),OR(Dashboard!$T$4="All",D4697=Dashboard!$T$4)),1,0)</f>
        <v>1</v>
      </c>
      <c r="W4697" s="21" t="n">
        <f aca="false">IF(V4697=1,T4697+ROW()/10000000,0)</f>
        <v>4.2004697</v>
      </c>
    </row>
    <row r="4698" customFormat="false" ht="15" hidden="false" customHeight="false" outlineLevel="0" collapsed="false">
      <c r="A4698" s="0" t="n">
        <v>308555</v>
      </c>
      <c r="B4698" s="0" t="s">
        <v>11091</v>
      </c>
      <c r="C4698" s="0" t="n">
        <v>1</v>
      </c>
      <c r="D4698" s="0" t="s">
        <v>6924</v>
      </c>
      <c r="E4698" s="0" t="s">
        <v>11092</v>
      </c>
      <c r="F4698" s="0" t="s">
        <v>11056</v>
      </c>
      <c r="G4698" s="0" t="s">
        <v>11057</v>
      </c>
      <c r="H4698" s="0" t="s">
        <v>2359</v>
      </c>
      <c r="I4698" s="0" t="s">
        <v>2123</v>
      </c>
      <c r="J4698" s="0" t="s">
        <v>47</v>
      </c>
      <c r="K4698" s="0" t="s">
        <v>47</v>
      </c>
      <c r="L4698" s="0" t="s">
        <v>47</v>
      </c>
      <c r="M4698" s="0" t="s">
        <v>47</v>
      </c>
      <c r="N4698" s="0" t="n">
        <v>2</v>
      </c>
      <c r="O4698" s="0" t="n">
        <v>143</v>
      </c>
      <c r="P4698" s="0" t="n">
        <v>700</v>
      </c>
      <c r="Q4698" s="0" t="n">
        <v>3.4</v>
      </c>
      <c r="R4698" s="0" t="str">
        <f aca="false">INDEX(Lookup!$B$4:$B$18,MATCH(C4698,Lookup!$A$4:$A$18,0))</f>
        <v>India</v>
      </c>
      <c r="S4698" s="20" t="n">
        <f aca="false">INDEX(Lookup!$D$4:$D$18,MATCH(C4698,Lookup!$A$4:$A$18,0))</f>
        <v>0.012</v>
      </c>
      <c r="T4698" s="21" t="n">
        <f aca="false">ROUND(P4698*S4698,2)</f>
        <v>8.4</v>
      </c>
      <c r="U4698" s="21" t="n">
        <f aca="false">IF(T4698&lt;=10,1,IF(T4698&lt;=20,2,IF(T4698&lt;=30,3,IF(T4698&lt;=40,4,IF(T4698&lt;=50,5,IF(T4698&lt;=100,6,IF(T4698&lt;=250,7,8)))))))</f>
        <v>1</v>
      </c>
      <c r="V4698" s="21" t="n">
        <f aca="false">IF(AND(OR(Dashboard!$T$3="All",R4698=Dashboard!$T$3),OR(Dashboard!$T$4="All",D4698=Dashboard!$T$4)),1,0)</f>
        <v>1</v>
      </c>
      <c r="W4698" s="21" t="n">
        <f aca="false">IF(V4698=1,T4698+ROW()/10000000,0)</f>
        <v>8.4004698</v>
      </c>
    </row>
    <row r="4699" customFormat="false" ht="15" hidden="false" customHeight="false" outlineLevel="0" collapsed="false">
      <c r="A4699" s="0" t="n">
        <v>306662</v>
      </c>
      <c r="B4699" s="0" t="s">
        <v>2973</v>
      </c>
      <c r="C4699" s="0" t="n">
        <v>1</v>
      </c>
      <c r="D4699" s="0" t="s">
        <v>6924</v>
      </c>
      <c r="E4699" s="0" t="s">
        <v>11093</v>
      </c>
      <c r="F4699" s="0" t="s">
        <v>11056</v>
      </c>
      <c r="G4699" s="0" t="s">
        <v>11057</v>
      </c>
      <c r="H4699" s="0" t="s">
        <v>2975</v>
      </c>
      <c r="I4699" s="0" t="s">
        <v>2123</v>
      </c>
      <c r="J4699" s="0" t="s">
        <v>47</v>
      </c>
      <c r="K4699" s="0" t="s">
        <v>47</v>
      </c>
      <c r="L4699" s="0" t="s">
        <v>47</v>
      </c>
      <c r="M4699" s="0" t="s">
        <v>47</v>
      </c>
      <c r="N4699" s="0" t="n">
        <v>1</v>
      </c>
      <c r="O4699" s="0" t="n">
        <v>23</v>
      </c>
      <c r="P4699" s="0" t="n">
        <v>350</v>
      </c>
      <c r="Q4699" s="0" t="n">
        <v>2.7</v>
      </c>
      <c r="R4699" s="0" t="str">
        <f aca="false">INDEX(Lookup!$B$4:$B$18,MATCH(C4699,Lookup!$A$4:$A$18,0))</f>
        <v>India</v>
      </c>
      <c r="S4699" s="20" t="n">
        <f aca="false">INDEX(Lookup!$D$4:$D$18,MATCH(C4699,Lookup!$A$4:$A$18,0))</f>
        <v>0.012</v>
      </c>
      <c r="T4699" s="21" t="n">
        <f aca="false">ROUND(P4699*S4699,2)</f>
        <v>4.2</v>
      </c>
      <c r="U4699" s="21" t="n">
        <f aca="false">IF(T4699&lt;=10,1,IF(T4699&lt;=20,2,IF(T4699&lt;=30,3,IF(T4699&lt;=40,4,IF(T4699&lt;=50,5,IF(T4699&lt;=100,6,IF(T4699&lt;=250,7,8)))))))</f>
        <v>1</v>
      </c>
      <c r="V4699" s="21" t="n">
        <f aca="false">IF(AND(OR(Dashboard!$T$3="All",R4699=Dashboard!$T$3),OR(Dashboard!$T$4="All",D4699=Dashboard!$T$4)),1,0)</f>
        <v>1</v>
      </c>
      <c r="W4699" s="21" t="n">
        <f aca="false">IF(V4699=1,T4699+ROW()/10000000,0)</f>
        <v>4.2004699</v>
      </c>
    </row>
    <row r="4700" customFormat="false" ht="15" hidden="false" customHeight="false" outlineLevel="0" collapsed="false">
      <c r="A4700" s="0" t="n">
        <v>310253</v>
      </c>
      <c r="B4700" s="0" t="s">
        <v>11094</v>
      </c>
      <c r="C4700" s="0" t="n">
        <v>1</v>
      </c>
      <c r="D4700" s="0" t="s">
        <v>6924</v>
      </c>
      <c r="E4700" s="0" t="s">
        <v>11095</v>
      </c>
      <c r="F4700" s="0" t="s">
        <v>11056</v>
      </c>
      <c r="G4700" s="0" t="s">
        <v>11057</v>
      </c>
      <c r="H4700" s="0" t="s">
        <v>2158</v>
      </c>
      <c r="I4700" s="0" t="s">
        <v>2123</v>
      </c>
      <c r="J4700" s="0" t="s">
        <v>47</v>
      </c>
      <c r="K4700" s="0" t="s">
        <v>46</v>
      </c>
      <c r="L4700" s="0" t="s">
        <v>47</v>
      </c>
      <c r="M4700" s="0" t="s">
        <v>47</v>
      </c>
      <c r="N4700" s="0" t="n">
        <v>2</v>
      </c>
      <c r="O4700" s="0" t="n">
        <v>41</v>
      </c>
      <c r="P4700" s="0" t="n">
        <v>550</v>
      </c>
      <c r="Q4700" s="0" t="n">
        <v>2.7</v>
      </c>
      <c r="R4700" s="0" t="str">
        <f aca="false">INDEX(Lookup!$B$4:$B$18,MATCH(C4700,Lookup!$A$4:$A$18,0))</f>
        <v>India</v>
      </c>
      <c r="S4700" s="20" t="n">
        <f aca="false">INDEX(Lookup!$D$4:$D$18,MATCH(C4700,Lookup!$A$4:$A$18,0))</f>
        <v>0.012</v>
      </c>
      <c r="T4700" s="21" t="n">
        <f aca="false">ROUND(P4700*S4700,2)</f>
        <v>6.6</v>
      </c>
      <c r="U4700" s="21" t="n">
        <f aca="false">IF(T4700&lt;=10,1,IF(T4700&lt;=20,2,IF(T4700&lt;=30,3,IF(T4700&lt;=40,4,IF(T4700&lt;=50,5,IF(T4700&lt;=100,6,IF(T4700&lt;=250,7,8)))))))</f>
        <v>1</v>
      </c>
      <c r="V4700" s="21" t="n">
        <f aca="false">IF(AND(OR(Dashboard!$T$3="All",R4700=Dashboard!$T$3),OR(Dashboard!$T$4="All",D4700=Dashboard!$T$4)),1,0)</f>
        <v>1</v>
      </c>
      <c r="W4700" s="21" t="n">
        <f aca="false">IF(V4700=1,T4700+ROW()/10000000,0)</f>
        <v>6.60047</v>
      </c>
    </row>
    <row r="4701" customFormat="false" ht="15" hidden="false" customHeight="false" outlineLevel="0" collapsed="false">
      <c r="A4701" s="0" t="n">
        <v>5664</v>
      </c>
      <c r="B4701" s="0" t="s">
        <v>11096</v>
      </c>
      <c r="C4701" s="0" t="n">
        <v>1</v>
      </c>
      <c r="D4701" s="0" t="s">
        <v>6924</v>
      </c>
      <c r="E4701" s="0" t="s">
        <v>11097</v>
      </c>
      <c r="F4701" s="0" t="s">
        <v>11056</v>
      </c>
      <c r="G4701" s="0" t="s">
        <v>11057</v>
      </c>
      <c r="H4701" s="0" t="s">
        <v>2128</v>
      </c>
      <c r="I4701" s="0" t="s">
        <v>2123</v>
      </c>
      <c r="J4701" s="0" t="s">
        <v>47</v>
      </c>
      <c r="K4701" s="0" t="s">
        <v>46</v>
      </c>
      <c r="L4701" s="0" t="s">
        <v>47</v>
      </c>
      <c r="M4701" s="0" t="s">
        <v>47</v>
      </c>
      <c r="N4701" s="0" t="n">
        <v>1</v>
      </c>
      <c r="O4701" s="0" t="n">
        <v>29</v>
      </c>
      <c r="P4701" s="0" t="n">
        <v>300</v>
      </c>
      <c r="Q4701" s="0" t="n">
        <v>3.2</v>
      </c>
      <c r="R4701" s="0" t="str">
        <f aca="false">INDEX(Lookup!$B$4:$B$18,MATCH(C4701,Lookup!$A$4:$A$18,0))</f>
        <v>India</v>
      </c>
      <c r="S4701" s="20" t="n">
        <f aca="false">INDEX(Lookup!$D$4:$D$18,MATCH(C4701,Lookup!$A$4:$A$18,0))</f>
        <v>0.012</v>
      </c>
      <c r="T4701" s="21" t="n">
        <f aca="false">ROUND(P4701*S4701,2)</f>
        <v>3.6</v>
      </c>
      <c r="U4701" s="21" t="n">
        <f aca="false">IF(T4701&lt;=10,1,IF(T4701&lt;=20,2,IF(T4701&lt;=30,3,IF(T4701&lt;=40,4,IF(T4701&lt;=50,5,IF(T4701&lt;=100,6,IF(T4701&lt;=250,7,8)))))))</f>
        <v>1</v>
      </c>
      <c r="V4701" s="21" t="n">
        <f aca="false">IF(AND(OR(Dashboard!$T$3="All",R4701=Dashboard!$T$3),OR(Dashboard!$T$4="All",D4701=Dashboard!$T$4)),1,0)</f>
        <v>1</v>
      </c>
      <c r="W4701" s="21" t="n">
        <f aca="false">IF(V4701=1,T4701+ROW()/10000000,0)</f>
        <v>3.6004701</v>
      </c>
    </row>
    <row r="4702" customFormat="false" ht="15" hidden="false" customHeight="false" outlineLevel="0" collapsed="false">
      <c r="A4702" s="0" t="n">
        <v>18460329</v>
      </c>
      <c r="B4702" s="0" t="s">
        <v>11098</v>
      </c>
      <c r="C4702" s="0" t="n">
        <v>1</v>
      </c>
      <c r="D4702" s="0" t="s">
        <v>6924</v>
      </c>
      <c r="E4702" s="0" t="s">
        <v>11099</v>
      </c>
      <c r="F4702" s="0" t="s">
        <v>11056</v>
      </c>
      <c r="G4702" s="0" t="s">
        <v>11057</v>
      </c>
      <c r="H4702" s="0" t="s">
        <v>2288</v>
      </c>
      <c r="I4702" s="0" t="s">
        <v>2123</v>
      </c>
      <c r="J4702" s="0" t="s">
        <v>47</v>
      </c>
      <c r="K4702" s="0" t="s">
        <v>47</v>
      </c>
      <c r="L4702" s="0" t="s">
        <v>47</v>
      </c>
      <c r="M4702" s="0" t="s">
        <v>47</v>
      </c>
      <c r="N4702" s="0" t="n">
        <v>2</v>
      </c>
      <c r="O4702" s="0" t="n">
        <v>13</v>
      </c>
      <c r="P4702" s="0" t="n">
        <v>500</v>
      </c>
      <c r="Q4702" s="0" t="n">
        <v>3.3</v>
      </c>
      <c r="R4702" s="0" t="str">
        <f aca="false">INDEX(Lookup!$B$4:$B$18,MATCH(C4702,Lookup!$A$4:$A$18,0))</f>
        <v>India</v>
      </c>
      <c r="S4702" s="20" t="n">
        <f aca="false">INDEX(Lookup!$D$4:$D$18,MATCH(C4702,Lookup!$A$4:$A$18,0))</f>
        <v>0.012</v>
      </c>
      <c r="T4702" s="21" t="n">
        <f aca="false">ROUND(P4702*S4702,2)</f>
        <v>6</v>
      </c>
      <c r="U4702" s="21" t="n">
        <f aca="false">IF(T4702&lt;=10,1,IF(T4702&lt;=20,2,IF(T4702&lt;=30,3,IF(T4702&lt;=40,4,IF(T4702&lt;=50,5,IF(T4702&lt;=100,6,IF(T4702&lt;=250,7,8)))))))</f>
        <v>1</v>
      </c>
      <c r="V4702" s="21" t="n">
        <f aca="false">IF(AND(OR(Dashboard!$T$3="All",R4702=Dashboard!$T$3),OR(Dashboard!$T$4="All",D4702=Dashboard!$T$4)),1,0)</f>
        <v>1</v>
      </c>
      <c r="W4702" s="21" t="n">
        <f aca="false">IF(V4702=1,T4702+ROW()/10000000,0)</f>
        <v>6.0004702</v>
      </c>
    </row>
    <row r="4703" customFormat="false" ht="15" hidden="false" customHeight="false" outlineLevel="0" collapsed="false">
      <c r="A4703" s="0" t="n">
        <v>18360284</v>
      </c>
      <c r="B4703" s="0" t="s">
        <v>11100</v>
      </c>
      <c r="C4703" s="0" t="n">
        <v>1</v>
      </c>
      <c r="D4703" s="0" t="s">
        <v>6924</v>
      </c>
      <c r="E4703" s="0" t="s">
        <v>11101</v>
      </c>
      <c r="F4703" s="0" t="s">
        <v>11056</v>
      </c>
      <c r="G4703" s="0" t="s">
        <v>11057</v>
      </c>
      <c r="H4703" s="0" t="s">
        <v>3171</v>
      </c>
      <c r="I4703" s="0" t="s">
        <v>2123</v>
      </c>
      <c r="J4703" s="0" t="s">
        <v>47</v>
      </c>
      <c r="K4703" s="0" t="s">
        <v>47</v>
      </c>
      <c r="L4703" s="0" t="s">
        <v>47</v>
      </c>
      <c r="M4703" s="0" t="s">
        <v>47</v>
      </c>
      <c r="N4703" s="0" t="n">
        <v>1</v>
      </c>
      <c r="O4703" s="0" t="n">
        <v>16</v>
      </c>
      <c r="P4703" s="0" t="n">
        <v>350</v>
      </c>
      <c r="Q4703" s="0" t="n">
        <v>3.2</v>
      </c>
      <c r="R4703" s="0" t="str">
        <f aca="false">INDEX(Lookup!$B$4:$B$18,MATCH(C4703,Lookup!$A$4:$A$18,0))</f>
        <v>India</v>
      </c>
      <c r="S4703" s="20" t="n">
        <f aca="false">INDEX(Lookup!$D$4:$D$18,MATCH(C4703,Lookup!$A$4:$A$18,0))</f>
        <v>0.012</v>
      </c>
      <c r="T4703" s="21" t="n">
        <f aca="false">ROUND(P4703*S4703,2)</f>
        <v>4.2</v>
      </c>
      <c r="U4703" s="21" t="n">
        <f aca="false">IF(T4703&lt;=10,1,IF(T4703&lt;=20,2,IF(T4703&lt;=30,3,IF(T4703&lt;=40,4,IF(T4703&lt;=50,5,IF(T4703&lt;=100,6,IF(T4703&lt;=250,7,8)))))))</f>
        <v>1</v>
      </c>
      <c r="V4703" s="21" t="n">
        <f aca="false">IF(AND(OR(Dashboard!$T$3="All",R4703=Dashboard!$T$3),OR(Dashboard!$T$4="All",D4703=Dashboard!$T$4)),1,0)</f>
        <v>1</v>
      </c>
      <c r="W4703" s="21" t="n">
        <f aca="false">IF(V4703=1,T4703+ROW()/10000000,0)</f>
        <v>4.2004703</v>
      </c>
    </row>
    <row r="4704" customFormat="false" ht="15" hidden="false" customHeight="false" outlineLevel="0" collapsed="false">
      <c r="A4704" s="0" t="n">
        <v>9552</v>
      </c>
      <c r="B4704" s="0" t="s">
        <v>11102</v>
      </c>
      <c r="C4704" s="0" t="n">
        <v>1</v>
      </c>
      <c r="D4704" s="0" t="s">
        <v>6924</v>
      </c>
      <c r="E4704" s="0" t="s">
        <v>11103</v>
      </c>
      <c r="F4704" s="0" t="s">
        <v>11056</v>
      </c>
      <c r="G4704" s="0" t="s">
        <v>11057</v>
      </c>
      <c r="H4704" s="0" t="s">
        <v>2122</v>
      </c>
      <c r="I4704" s="0" t="s">
        <v>2123</v>
      </c>
      <c r="J4704" s="0" t="s">
        <v>47</v>
      </c>
      <c r="K4704" s="0" t="s">
        <v>47</v>
      </c>
      <c r="L4704" s="0" t="s">
        <v>47</v>
      </c>
      <c r="M4704" s="0" t="s">
        <v>47</v>
      </c>
      <c r="N4704" s="0" t="n">
        <v>2</v>
      </c>
      <c r="O4704" s="0" t="n">
        <v>31</v>
      </c>
      <c r="P4704" s="0" t="n">
        <v>600</v>
      </c>
      <c r="Q4704" s="0" t="n">
        <v>3.2</v>
      </c>
      <c r="R4704" s="0" t="str">
        <f aca="false">INDEX(Lookup!$B$4:$B$18,MATCH(C4704,Lookup!$A$4:$A$18,0))</f>
        <v>India</v>
      </c>
      <c r="S4704" s="20" t="n">
        <f aca="false">INDEX(Lookup!$D$4:$D$18,MATCH(C4704,Lookup!$A$4:$A$18,0))</f>
        <v>0.012</v>
      </c>
      <c r="T4704" s="21" t="n">
        <f aca="false">ROUND(P4704*S4704,2)</f>
        <v>7.2</v>
      </c>
      <c r="U4704" s="21" t="n">
        <f aca="false">IF(T4704&lt;=10,1,IF(T4704&lt;=20,2,IF(T4704&lt;=30,3,IF(T4704&lt;=40,4,IF(T4704&lt;=50,5,IF(T4704&lt;=100,6,IF(T4704&lt;=250,7,8)))))))</f>
        <v>1</v>
      </c>
      <c r="V4704" s="21" t="n">
        <f aca="false">IF(AND(OR(Dashboard!$T$3="All",R4704=Dashboard!$T$3),OR(Dashboard!$T$4="All",D4704=Dashboard!$T$4)),1,0)</f>
        <v>1</v>
      </c>
      <c r="W4704" s="21" t="n">
        <f aca="false">IF(V4704=1,T4704+ROW()/10000000,0)</f>
        <v>7.2004704</v>
      </c>
    </row>
    <row r="4705" customFormat="false" ht="15" hidden="false" customHeight="false" outlineLevel="0" collapsed="false">
      <c r="A4705" s="0" t="n">
        <v>308156</v>
      </c>
      <c r="B4705" s="0" t="s">
        <v>11104</v>
      </c>
      <c r="C4705" s="0" t="n">
        <v>1</v>
      </c>
      <c r="D4705" s="0" t="s">
        <v>6924</v>
      </c>
      <c r="E4705" s="0" t="s">
        <v>11105</v>
      </c>
      <c r="F4705" s="0" t="s">
        <v>11056</v>
      </c>
      <c r="G4705" s="0" t="s">
        <v>11057</v>
      </c>
      <c r="H4705" s="0" t="s">
        <v>6323</v>
      </c>
      <c r="I4705" s="0" t="s">
        <v>2123</v>
      </c>
      <c r="J4705" s="0" t="s">
        <v>47</v>
      </c>
      <c r="K4705" s="0" t="s">
        <v>46</v>
      </c>
      <c r="L4705" s="0" t="s">
        <v>46</v>
      </c>
      <c r="M4705" s="0" t="s">
        <v>47</v>
      </c>
      <c r="N4705" s="0" t="n">
        <v>2</v>
      </c>
      <c r="O4705" s="0" t="n">
        <v>46</v>
      </c>
      <c r="P4705" s="0" t="n">
        <v>550</v>
      </c>
      <c r="Q4705" s="0" t="n">
        <v>2.7</v>
      </c>
      <c r="R4705" s="0" t="str">
        <f aca="false">INDEX(Lookup!$B$4:$B$18,MATCH(C4705,Lookup!$A$4:$A$18,0))</f>
        <v>India</v>
      </c>
      <c r="S4705" s="20" t="n">
        <f aca="false">INDEX(Lookup!$D$4:$D$18,MATCH(C4705,Lookup!$A$4:$A$18,0))</f>
        <v>0.012</v>
      </c>
      <c r="T4705" s="21" t="n">
        <f aca="false">ROUND(P4705*S4705,2)</f>
        <v>6.6</v>
      </c>
      <c r="U4705" s="21" t="n">
        <f aca="false">IF(T4705&lt;=10,1,IF(T4705&lt;=20,2,IF(T4705&lt;=30,3,IF(T4705&lt;=40,4,IF(T4705&lt;=50,5,IF(T4705&lt;=100,6,IF(T4705&lt;=250,7,8)))))))</f>
        <v>1</v>
      </c>
      <c r="V4705" s="21" t="n">
        <f aca="false">IF(AND(OR(Dashboard!$T$3="All",R4705=Dashboard!$T$3),OR(Dashboard!$T$4="All",D4705=Dashboard!$T$4)),1,0)</f>
        <v>1</v>
      </c>
      <c r="W4705" s="21" t="n">
        <f aca="false">IF(V4705=1,T4705+ROW()/10000000,0)</f>
        <v>6.6004705</v>
      </c>
    </row>
    <row r="4706" customFormat="false" ht="15" hidden="false" customHeight="false" outlineLevel="0" collapsed="false">
      <c r="A4706" s="0" t="n">
        <v>308189</v>
      </c>
      <c r="B4706" s="0" t="s">
        <v>11106</v>
      </c>
      <c r="C4706" s="0" t="n">
        <v>1</v>
      </c>
      <c r="D4706" s="0" t="s">
        <v>6924</v>
      </c>
      <c r="E4706" s="0" t="s">
        <v>11107</v>
      </c>
      <c r="F4706" s="0" t="s">
        <v>11056</v>
      </c>
      <c r="G4706" s="0" t="s">
        <v>11057</v>
      </c>
      <c r="H4706" s="0" t="s">
        <v>11108</v>
      </c>
      <c r="I4706" s="0" t="s">
        <v>2123</v>
      </c>
      <c r="J4706" s="0" t="s">
        <v>47</v>
      </c>
      <c r="K4706" s="0" t="s">
        <v>47</v>
      </c>
      <c r="L4706" s="0" t="s">
        <v>47</v>
      </c>
      <c r="M4706" s="0" t="s">
        <v>47</v>
      </c>
      <c r="N4706" s="0" t="n">
        <v>1</v>
      </c>
      <c r="O4706" s="0" t="n">
        <v>9</v>
      </c>
      <c r="P4706" s="0" t="n">
        <v>300</v>
      </c>
      <c r="Q4706" s="0" t="n">
        <v>3.1</v>
      </c>
      <c r="R4706" s="0" t="str">
        <f aca="false">INDEX(Lookup!$B$4:$B$18,MATCH(C4706,Lookup!$A$4:$A$18,0))</f>
        <v>India</v>
      </c>
      <c r="S4706" s="20" t="n">
        <f aca="false">INDEX(Lookup!$D$4:$D$18,MATCH(C4706,Lookup!$A$4:$A$18,0))</f>
        <v>0.012</v>
      </c>
      <c r="T4706" s="21" t="n">
        <f aca="false">ROUND(P4706*S4706,2)</f>
        <v>3.6</v>
      </c>
      <c r="U4706" s="21" t="n">
        <f aca="false">IF(T4706&lt;=10,1,IF(T4706&lt;=20,2,IF(T4706&lt;=30,3,IF(T4706&lt;=40,4,IF(T4706&lt;=50,5,IF(T4706&lt;=100,6,IF(T4706&lt;=250,7,8)))))))</f>
        <v>1</v>
      </c>
      <c r="V4706" s="21" t="n">
        <f aca="false">IF(AND(OR(Dashboard!$T$3="All",R4706=Dashboard!$T$3),OR(Dashboard!$T$4="All",D4706=Dashboard!$T$4)),1,0)</f>
        <v>1</v>
      </c>
      <c r="W4706" s="21" t="n">
        <f aca="false">IF(V4706=1,T4706+ROW()/10000000,0)</f>
        <v>3.6004706</v>
      </c>
    </row>
    <row r="4707" customFormat="false" ht="15" hidden="false" customHeight="false" outlineLevel="0" collapsed="false">
      <c r="A4707" s="0" t="n">
        <v>300448</v>
      </c>
      <c r="B4707" s="0" t="s">
        <v>11109</v>
      </c>
      <c r="C4707" s="0" t="n">
        <v>1</v>
      </c>
      <c r="D4707" s="0" t="s">
        <v>6924</v>
      </c>
      <c r="E4707" s="0" t="s">
        <v>11110</v>
      </c>
      <c r="F4707" s="0" t="s">
        <v>11056</v>
      </c>
      <c r="G4707" s="0" t="s">
        <v>11057</v>
      </c>
      <c r="H4707" s="0" t="s">
        <v>11111</v>
      </c>
      <c r="I4707" s="0" t="s">
        <v>2123</v>
      </c>
      <c r="J4707" s="0" t="s">
        <v>47</v>
      </c>
      <c r="K4707" s="0" t="s">
        <v>47</v>
      </c>
      <c r="L4707" s="0" t="s">
        <v>47</v>
      </c>
      <c r="M4707" s="0" t="s">
        <v>47</v>
      </c>
      <c r="N4707" s="0" t="n">
        <v>1</v>
      </c>
      <c r="O4707" s="0" t="n">
        <v>23</v>
      </c>
      <c r="P4707" s="0" t="n">
        <v>300</v>
      </c>
      <c r="Q4707" s="0" t="n">
        <v>2.8</v>
      </c>
      <c r="R4707" s="0" t="str">
        <f aca="false">INDEX(Lookup!$B$4:$B$18,MATCH(C4707,Lookup!$A$4:$A$18,0))</f>
        <v>India</v>
      </c>
      <c r="S4707" s="20" t="n">
        <f aca="false">INDEX(Lookup!$D$4:$D$18,MATCH(C4707,Lookup!$A$4:$A$18,0))</f>
        <v>0.012</v>
      </c>
      <c r="T4707" s="21" t="n">
        <f aca="false">ROUND(P4707*S4707,2)</f>
        <v>3.6</v>
      </c>
      <c r="U4707" s="21" t="n">
        <f aca="false">IF(T4707&lt;=10,1,IF(T4707&lt;=20,2,IF(T4707&lt;=30,3,IF(T4707&lt;=40,4,IF(T4707&lt;=50,5,IF(T4707&lt;=100,6,IF(T4707&lt;=250,7,8)))))))</f>
        <v>1</v>
      </c>
      <c r="V4707" s="21" t="n">
        <f aca="false">IF(AND(OR(Dashboard!$T$3="All",R4707=Dashboard!$T$3),OR(Dashboard!$T$4="All",D4707=Dashboard!$T$4)),1,0)</f>
        <v>1</v>
      </c>
      <c r="W4707" s="21" t="n">
        <f aca="false">IF(V4707=1,T4707+ROW()/10000000,0)</f>
        <v>3.6004707</v>
      </c>
    </row>
    <row r="4708" customFormat="false" ht="15" hidden="false" customHeight="false" outlineLevel="0" collapsed="false">
      <c r="A4708" s="0" t="n">
        <v>311944</v>
      </c>
      <c r="B4708" s="0" t="s">
        <v>11112</v>
      </c>
      <c r="C4708" s="0" t="n">
        <v>1</v>
      </c>
      <c r="D4708" s="0" t="s">
        <v>6924</v>
      </c>
      <c r="E4708" s="0" t="s">
        <v>11113</v>
      </c>
      <c r="F4708" s="0" t="s">
        <v>11056</v>
      </c>
      <c r="G4708" s="0" t="s">
        <v>11057</v>
      </c>
      <c r="H4708" s="0" t="s">
        <v>3345</v>
      </c>
      <c r="I4708" s="0" t="s">
        <v>2123</v>
      </c>
      <c r="J4708" s="0" t="s">
        <v>47</v>
      </c>
      <c r="K4708" s="0" t="s">
        <v>47</v>
      </c>
      <c r="L4708" s="0" t="s">
        <v>47</v>
      </c>
      <c r="M4708" s="0" t="s">
        <v>47</v>
      </c>
      <c r="N4708" s="0" t="n">
        <v>1</v>
      </c>
      <c r="O4708" s="0" t="n">
        <v>7</v>
      </c>
      <c r="P4708" s="0" t="n">
        <v>400</v>
      </c>
      <c r="Q4708" s="0" t="n">
        <v>3.1</v>
      </c>
      <c r="R4708" s="0" t="str">
        <f aca="false">INDEX(Lookup!$B$4:$B$18,MATCH(C4708,Lookup!$A$4:$A$18,0))</f>
        <v>India</v>
      </c>
      <c r="S4708" s="20" t="n">
        <f aca="false">INDEX(Lookup!$D$4:$D$18,MATCH(C4708,Lookup!$A$4:$A$18,0))</f>
        <v>0.012</v>
      </c>
      <c r="T4708" s="21" t="n">
        <f aca="false">ROUND(P4708*S4708,2)</f>
        <v>4.8</v>
      </c>
      <c r="U4708" s="21" t="n">
        <f aca="false">IF(T4708&lt;=10,1,IF(T4708&lt;=20,2,IF(T4708&lt;=30,3,IF(T4708&lt;=40,4,IF(T4708&lt;=50,5,IF(T4708&lt;=100,6,IF(T4708&lt;=250,7,8)))))))</f>
        <v>1</v>
      </c>
      <c r="V4708" s="21" t="n">
        <f aca="false">IF(AND(OR(Dashboard!$T$3="All",R4708=Dashboard!$T$3),OR(Dashboard!$T$4="All",D4708=Dashboard!$T$4)),1,0)</f>
        <v>1</v>
      </c>
      <c r="W4708" s="21" t="n">
        <f aca="false">IF(V4708=1,T4708+ROW()/10000000,0)</f>
        <v>4.8004708</v>
      </c>
    </row>
    <row r="4709" customFormat="false" ht="15" hidden="false" customHeight="false" outlineLevel="0" collapsed="false">
      <c r="A4709" s="0" t="n">
        <v>9550</v>
      </c>
      <c r="B4709" s="0" t="s">
        <v>11114</v>
      </c>
      <c r="C4709" s="0" t="n">
        <v>1</v>
      </c>
      <c r="D4709" s="0" t="s">
        <v>6924</v>
      </c>
      <c r="E4709" s="0" t="s">
        <v>11115</v>
      </c>
      <c r="F4709" s="0" t="s">
        <v>11056</v>
      </c>
      <c r="G4709" s="0" t="s">
        <v>11057</v>
      </c>
      <c r="H4709" s="0" t="s">
        <v>2128</v>
      </c>
      <c r="I4709" s="0" t="s">
        <v>2123</v>
      </c>
      <c r="J4709" s="0" t="s">
        <v>47</v>
      </c>
      <c r="K4709" s="0" t="s">
        <v>47</v>
      </c>
      <c r="L4709" s="0" t="s">
        <v>47</v>
      </c>
      <c r="M4709" s="0" t="s">
        <v>47</v>
      </c>
      <c r="N4709" s="0" t="n">
        <v>1</v>
      </c>
      <c r="O4709" s="0" t="n">
        <v>15</v>
      </c>
      <c r="P4709" s="0" t="n">
        <v>450</v>
      </c>
      <c r="Q4709" s="0" t="n">
        <v>2.7</v>
      </c>
      <c r="R4709" s="0" t="str">
        <f aca="false">INDEX(Lookup!$B$4:$B$18,MATCH(C4709,Lookup!$A$4:$A$18,0))</f>
        <v>India</v>
      </c>
      <c r="S4709" s="20" t="n">
        <f aca="false">INDEX(Lookup!$D$4:$D$18,MATCH(C4709,Lookup!$A$4:$A$18,0))</f>
        <v>0.012</v>
      </c>
      <c r="T4709" s="21" t="n">
        <f aca="false">ROUND(P4709*S4709,2)</f>
        <v>5.4</v>
      </c>
      <c r="U4709" s="21" t="n">
        <f aca="false">IF(T4709&lt;=10,1,IF(T4709&lt;=20,2,IF(T4709&lt;=30,3,IF(T4709&lt;=40,4,IF(T4709&lt;=50,5,IF(T4709&lt;=100,6,IF(T4709&lt;=250,7,8)))))))</f>
        <v>1</v>
      </c>
      <c r="V4709" s="21" t="n">
        <f aca="false">IF(AND(OR(Dashboard!$T$3="All",R4709=Dashboard!$T$3),OR(Dashboard!$T$4="All",D4709=Dashboard!$T$4)),1,0)</f>
        <v>1</v>
      </c>
      <c r="W4709" s="21" t="n">
        <f aca="false">IF(V4709=1,T4709+ROW()/10000000,0)</f>
        <v>5.4004709</v>
      </c>
    </row>
    <row r="4710" customFormat="false" ht="15" hidden="false" customHeight="false" outlineLevel="0" collapsed="false">
      <c r="A4710" s="0" t="n">
        <v>18198179</v>
      </c>
      <c r="B4710" s="0" t="s">
        <v>11116</v>
      </c>
      <c r="C4710" s="0" t="n">
        <v>1</v>
      </c>
      <c r="D4710" s="0" t="s">
        <v>6924</v>
      </c>
      <c r="E4710" s="0" t="s">
        <v>11117</v>
      </c>
      <c r="F4710" s="0" t="s">
        <v>11056</v>
      </c>
      <c r="G4710" s="0" t="s">
        <v>11057</v>
      </c>
      <c r="H4710" s="0" t="s">
        <v>2128</v>
      </c>
      <c r="I4710" s="0" t="s">
        <v>2123</v>
      </c>
      <c r="J4710" s="0" t="s">
        <v>47</v>
      </c>
      <c r="K4710" s="0" t="s">
        <v>47</v>
      </c>
      <c r="L4710" s="0" t="s">
        <v>47</v>
      </c>
      <c r="M4710" s="0" t="s">
        <v>47</v>
      </c>
      <c r="N4710" s="0" t="n">
        <v>1</v>
      </c>
      <c r="O4710" s="0" t="n">
        <v>9</v>
      </c>
      <c r="P4710" s="0" t="n">
        <v>450</v>
      </c>
      <c r="Q4710" s="0" t="n">
        <v>3.2</v>
      </c>
      <c r="R4710" s="0" t="str">
        <f aca="false">INDEX(Lookup!$B$4:$B$18,MATCH(C4710,Lookup!$A$4:$A$18,0))</f>
        <v>India</v>
      </c>
      <c r="S4710" s="20" t="n">
        <f aca="false">INDEX(Lookup!$D$4:$D$18,MATCH(C4710,Lookup!$A$4:$A$18,0))</f>
        <v>0.012</v>
      </c>
      <c r="T4710" s="21" t="n">
        <f aca="false">ROUND(P4710*S4710,2)</f>
        <v>5.4</v>
      </c>
      <c r="U4710" s="21" t="n">
        <f aca="false">IF(T4710&lt;=10,1,IF(T4710&lt;=20,2,IF(T4710&lt;=30,3,IF(T4710&lt;=40,4,IF(T4710&lt;=50,5,IF(T4710&lt;=100,6,IF(T4710&lt;=250,7,8)))))))</f>
        <v>1</v>
      </c>
      <c r="V4710" s="21" t="n">
        <f aca="false">IF(AND(OR(Dashboard!$T$3="All",R4710=Dashboard!$T$3),OR(Dashboard!$T$4="All",D4710=Dashboard!$T$4)),1,0)</f>
        <v>1</v>
      </c>
      <c r="W4710" s="21" t="n">
        <f aca="false">IF(V4710=1,T4710+ROW()/10000000,0)</f>
        <v>5.400471</v>
      </c>
    </row>
    <row r="4711" customFormat="false" ht="15" hidden="false" customHeight="false" outlineLevel="0" collapsed="false">
      <c r="A4711" s="0" t="n">
        <v>7400</v>
      </c>
      <c r="B4711" s="0" t="s">
        <v>3970</v>
      </c>
      <c r="C4711" s="0" t="n">
        <v>1</v>
      </c>
      <c r="D4711" s="0" t="s">
        <v>6924</v>
      </c>
      <c r="E4711" s="0" t="s">
        <v>11118</v>
      </c>
      <c r="F4711" s="0" t="s">
        <v>11056</v>
      </c>
      <c r="G4711" s="0" t="s">
        <v>11057</v>
      </c>
      <c r="H4711" s="0" t="s">
        <v>3972</v>
      </c>
      <c r="I4711" s="0" t="s">
        <v>2123</v>
      </c>
      <c r="J4711" s="0" t="s">
        <v>47</v>
      </c>
      <c r="K4711" s="0" t="s">
        <v>46</v>
      </c>
      <c r="L4711" s="0" t="s">
        <v>47</v>
      </c>
      <c r="M4711" s="0" t="s">
        <v>47</v>
      </c>
      <c r="N4711" s="0" t="n">
        <v>2</v>
      </c>
      <c r="O4711" s="0" t="n">
        <v>67</v>
      </c>
      <c r="P4711" s="0" t="n">
        <v>800</v>
      </c>
      <c r="Q4711" s="0" t="n">
        <v>2.6</v>
      </c>
      <c r="R4711" s="0" t="str">
        <f aca="false">INDEX(Lookup!$B$4:$B$18,MATCH(C4711,Lookup!$A$4:$A$18,0))</f>
        <v>India</v>
      </c>
      <c r="S4711" s="20" t="n">
        <f aca="false">INDEX(Lookup!$D$4:$D$18,MATCH(C4711,Lookup!$A$4:$A$18,0))</f>
        <v>0.012</v>
      </c>
      <c r="T4711" s="21" t="n">
        <f aca="false">ROUND(P4711*S4711,2)</f>
        <v>9.6</v>
      </c>
      <c r="U4711" s="21" t="n">
        <f aca="false">IF(T4711&lt;=10,1,IF(T4711&lt;=20,2,IF(T4711&lt;=30,3,IF(T4711&lt;=40,4,IF(T4711&lt;=50,5,IF(T4711&lt;=100,6,IF(T4711&lt;=250,7,8)))))))</f>
        <v>1</v>
      </c>
      <c r="V4711" s="21" t="n">
        <f aca="false">IF(AND(OR(Dashboard!$T$3="All",R4711=Dashboard!$T$3),OR(Dashboard!$T$4="All",D4711=Dashboard!$T$4)),1,0)</f>
        <v>1</v>
      </c>
      <c r="W4711" s="21" t="n">
        <f aca="false">IF(V4711=1,T4711+ROW()/10000000,0)</f>
        <v>9.6004711</v>
      </c>
    </row>
    <row r="4712" customFormat="false" ht="15" hidden="false" customHeight="false" outlineLevel="0" collapsed="false">
      <c r="A4712" s="0" t="n">
        <v>309289</v>
      </c>
      <c r="B4712" s="0" t="s">
        <v>11119</v>
      </c>
      <c r="C4712" s="0" t="n">
        <v>1</v>
      </c>
      <c r="D4712" s="0" t="s">
        <v>6924</v>
      </c>
      <c r="E4712" s="0" t="s">
        <v>11120</v>
      </c>
      <c r="F4712" s="0" t="s">
        <v>11056</v>
      </c>
      <c r="G4712" s="0" t="s">
        <v>11057</v>
      </c>
      <c r="H4712" s="0" t="s">
        <v>7259</v>
      </c>
      <c r="I4712" s="0" t="s">
        <v>2123</v>
      </c>
      <c r="J4712" s="0" t="s">
        <v>47</v>
      </c>
      <c r="K4712" s="0" t="s">
        <v>47</v>
      </c>
      <c r="L4712" s="0" t="s">
        <v>47</v>
      </c>
      <c r="M4712" s="0" t="s">
        <v>47</v>
      </c>
      <c r="N4712" s="0" t="n">
        <v>1</v>
      </c>
      <c r="O4712" s="0" t="n">
        <v>17</v>
      </c>
      <c r="P4712" s="0" t="n">
        <v>400</v>
      </c>
      <c r="Q4712" s="0" t="n">
        <v>3.3</v>
      </c>
      <c r="R4712" s="0" t="str">
        <f aca="false">INDEX(Lookup!$B$4:$B$18,MATCH(C4712,Lookup!$A$4:$A$18,0))</f>
        <v>India</v>
      </c>
      <c r="S4712" s="20" t="n">
        <f aca="false">INDEX(Lookup!$D$4:$D$18,MATCH(C4712,Lookup!$A$4:$A$18,0))</f>
        <v>0.012</v>
      </c>
      <c r="T4712" s="21" t="n">
        <f aca="false">ROUND(P4712*S4712,2)</f>
        <v>4.8</v>
      </c>
      <c r="U4712" s="21" t="n">
        <f aca="false">IF(T4712&lt;=10,1,IF(T4712&lt;=20,2,IF(T4712&lt;=30,3,IF(T4712&lt;=40,4,IF(T4712&lt;=50,5,IF(T4712&lt;=100,6,IF(T4712&lt;=250,7,8)))))))</f>
        <v>1</v>
      </c>
      <c r="V4712" s="21" t="n">
        <f aca="false">IF(AND(OR(Dashboard!$T$3="All",R4712=Dashboard!$T$3),OR(Dashboard!$T$4="All",D4712=Dashboard!$T$4)),1,0)</f>
        <v>1</v>
      </c>
      <c r="W4712" s="21" t="n">
        <f aca="false">IF(V4712=1,T4712+ROW()/10000000,0)</f>
        <v>4.8004712</v>
      </c>
    </row>
    <row r="4713" customFormat="false" ht="15" hidden="false" customHeight="false" outlineLevel="0" collapsed="false">
      <c r="A4713" s="0" t="n">
        <v>18365872</v>
      </c>
      <c r="B4713" s="0" t="s">
        <v>11121</v>
      </c>
      <c r="C4713" s="0" t="n">
        <v>1</v>
      </c>
      <c r="D4713" s="0" t="s">
        <v>6924</v>
      </c>
      <c r="E4713" s="0" t="s">
        <v>11122</v>
      </c>
      <c r="F4713" s="0" t="s">
        <v>11056</v>
      </c>
      <c r="G4713" s="0" t="s">
        <v>11057</v>
      </c>
      <c r="H4713" s="0" t="s">
        <v>2330</v>
      </c>
      <c r="I4713" s="0" t="s">
        <v>2123</v>
      </c>
      <c r="J4713" s="0" t="s">
        <v>47</v>
      </c>
      <c r="K4713" s="0" t="s">
        <v>47</v>
      </c>
      <c r="L4713" s="0" t="s">
        <v>47</v>
      </c>
      <c r="M4713" s="0" t="s">
        <v>47</v>
      </c>
      <c r="N4713" s="0" t="n">
        <v>2</v>
      </c>
      <c r="O4713" s="0" t="n">
        <v>4</v>
      </c>
      <c r="P4713" s="0" t="n">
        <v>600</v>
      </c>
      <c r="Q4713" s="0" t="n">
        <v>2.8</v>
      </c>
      <c r="R4713" s="0" t="str">
        <f aca="false">INDEX(Lookup!$B$4:$B$18,MATCH(C4713,Lookup!$A$4:$A$18,0))</f>
        <v>India</v>
      </c>
      <c r="S4713" s="20" t="n">
        <f aca="false">INDEX(Lookup!$D$4:$D$18,MATCH(C4713,Lookup!$A$4:$A$18,0))</f>
        <v>0.012</v>
      </c>
      <c r="T4713" s="21" t="n">
        <f aca="false">ROUND(P4713*S4713,2)</f>
        <v>7.2</v>
      </c>
      <c r="U4713" s="21" t="n">
        <f aca="false">IF(T4713&lt;=10,1,IF(T4713&lt;=20,2,IF(T4713&lt;=30,3,IF(T4713&lt;=40,4,IF(T4713&lt;=50,5,IF(T4713&lt;=100,6,IF(T4713&lt;=250,7,8)))))))</f>
        <v>1</v>
      </c>
      <c r="V4713" s="21" t="n">
        <f aca="false">IF(AND(OR(Dashboard!$T$3="All",R4713=Dashboard!$T$3),OR(Dashboard!$T$4="All",D4713=Dashboard!$T$4)),1,0)</f>
        <v>1</v>
      </c>
      <c r="W4713" s="21" t="n">
        <f aca="false">IF(V4713=1,T4713+ROW()/10000000,0)</f>
        <v>7.2004713</v>
      </c>
    </row>
    <row r="4714" customFormat="false" ht="15" hidden="false" customHeight="false" outlineLevel="0" collapsed="false">
      <c r="A4714" s="0" t="n">
        <v>9050</v>
      </c>
      <c r="B4714" s="0" t="s">
        <v>11123</v>
      </c>
      <c r="C4714" s="0" t="n">
        <v>1</v>
      </c>
      <c r="D4714" s="0" t="s">
        <v>6924</v>
      </c>
      <c r="E4714" s="0" t="s">
        <v>11124</v>
      </c>
      <c r="F4714" s="0" t="s">
        <v>11056</v>
      </c>
      <c r="G4714" s="0" t="s">
        <v>11057</v>
      </c>
      <c r="H4714" s="0" t="s">
        <v>2136</v>
      </c>
      <c r="I4714" s="0" t="s">
        <v>2123</v>
      </c>
      <c r="J4714" s="0" t="s">
        <v>46</v>
      </c>
      <c r="K4714" s="0" t="s">
        <v>46</v>
      </c>
      <c r="L4714" s="0" t="s">
        <v>47</v>
      </c>
      <c r="M4714" s="0" t="s">
        <v>47</v>
      </c>
      <c r="N4714" s="0" t="n">
        <v>3</v>
      </c>
      <c r="O4714" s="0" t="n">
        <v>74</v>
      </c>
      <c r="P4714" s="0" t="n">
        <v>1200</v>
      </c>
      <c r="Q4714" s="0" t="n">
        <v>3.2</v>
      </c>
      <c r="R4714" s="0" t="str">
        <f aca="false">INDEX(Lookup!$B$4:$B$18,MATCH(C4714,Lookup!$A$4:$A$18,0))</f>
        <v>India</v>
      </c>
      <c r="S4714" s="20" t="n">
        <f aca="false">INDEX(Lookup!$D$4:$D$18,MATCH(C4714,Lookup!$A$4:$A$18,0))</f>
        <v>0.012</v>
      </c>
      <c r="T4714" s="21" t="n">
        <f aca="false">ROUND(P4714*S4714,2)</f>
        <v>14.4</v>
      </c>
      <c r="U4714" s="21" t="n">
        <f aca="false">IF(T4714&lt;=10,1,IF(T4714&lt;=20,2,IF(T4714&lt;=30,3,IF(T4714&lt;=40,4,IF(T4714&lt;=50,5,IF(T4714&lt;=100,6,IF(T4714&lt;=250,7,8)))))))</f>
        <v>2</v>
      </c>
      <c r="V4714" s="21" t="n">
        <f aca="false">IF(AND(OR(Dashboard!$T$3="All",R4714=Dashboard!$T$3),OR(Dashboard!$T$4="All",D4714=Dashboard!$T$4)),1,0)</f>
        <v>1</v>
      </c>
      <c r="W4714" s="21" t="n">
        <f aca="false">IF(V4714=1,T4714+ROW()/10000000,0)</f>
        <v>14.4004714</v>
      </c>
    </row>
    <row r="4715" customFormat="false" ht="15" hidden="false" customHeight="false" outlineLevel="0" collapsed="false">
      <c r="A4715" s="0" t="n">
        <v>18366011</v>
      </c>
      <c r="B4715" s="0" t="s">
        <v>11125</v>
      </c>
      <c r="C4715" s="0" t="n">
        <v>1</v>
      </c>
      <c r="D4715" s="0" t="s">
        <v>6924</v>
      </c>
      <c r="E4715" s="0" t="s">
        <v>11126</v>
      </c>
      <c r="F4715" s="0" t="s">
        <v>11056</v>
      </c>
      <c r="G4715" s="0" t="s">
        <v>11057</v>
      </c>
      <c r="H4715" s="0" t="s">
        <v>10157</v>
      </c>
      <c r="I4715" s="0" t="s">
        <v>2123</v>
      </c>
      <c r="J4715" s="0" t="s">
        <v>47</v>
      </c>
      <c r="K4715" s="0" t="s">
        <v>47</v>
      </c>
      <c r="L4715" s="0" t="s">
        <v>47</v>
      </c>
      <c r="M4715" s="0" t="s">
        <v>47</v>
      </c>
      <c r="N4715" s="0" t="n">
        <v>2</v>
      </c>
      <c r="O4715" s="0" t="n">
        <v>5</v>
      </c>
      <c r="P4715" s="0" t="n">
        <v>600</v>
      </c>
      <c r="Q4715" s="0" t="n">
        <v>3</v>
      </c>
      <c r="R4715" s="0" t="str">
        <f aca="false">INDEX(Lookup!$B$4:$B$18,MATCH(C4715,Lookup!$A$4:$A$18,0))</f>
        <v>India</v>
      </c>
      <c r="S4715" s="20" t="n">
        <f aca="false">INDEX(Lookup!$D$4:$D$18,MATCH(C4715,Lookup!$A$4:$A$18,0))</f>
        <v>0.012</v>
      </c>
      <c r="T4715" s="21" t="n">
        <f aca="false">ROUND(P4715*S4715,2)</f>
        <v>7.2</v>
      </c>
      <c r="U4715" s="21" t="n">
        <f aca="false">IF(T4715&lt;=10,1,IF(T4715&lt;=20,2,IF(T4715&lt;=30,3,IF(T4715&lt;=40,4,IF(T4715&lt;=50,5,IF(T4715&lt;=100,6,IF(T4715&lt;=250,7,8)))))))</f>
        <v>1</v>
      </c>
      <c r="V4715" s="21" t="n">
        <f aca="false">IF(AND(OR(Dashboard!$T$3="All",R4715=Dashboard!$T$3),OR(Dashboard!$T$4="All",D4715=Dashboard!$T$4)),1,0)</f>
        <v>1</v>
      </c>
      <c r="W4715" s="21" t="n">
        <f aca="false">IF(V4715=1,T4715+ROW()/10000000,0)</f>
        <v>7.2004715</v>
      </c>
    </row>
    <row r="4716" customFormat="false" ht="15" hidden="false" customHeight="false" outlineLevel="0" collapsed="false">
      <c r="A4716" s="0" t="n">
        <v>305720</v>
      </c>
      <c r="B4716" s="0" t="s">
        <v>11127</v>
      </c>
      <c r="C4716" s="0" t="n">
        <v>1</v>
      </c>
      <c r="D4716" s="0" t="s">
        <v>6924</v>
      </c>
      <c r="E4716" s="0" t="s">
        <v>11128</v>
      </c>
      <c r="F4716" s="0" t="s">
        <v>11056</v>
      </c>
      <c r="G4716" s="0" t="s">
        <v>11057</v>
      </c>
      <c r="H4716" s="0" t="s">
        <v>2349</v>
      </c>
      <c r="I4716" s="0" t="s">
        <v>2123</v>
      </c>
      <c r="J4716" s="0" t="s">
        <v>47</v>
      </c>
      <c r="K4716" s="0" t="s">
        <v>47</v>
      </c>
      <c r="L4716" s="0" t="s">
        <v>47</v>
      </c>
      <c r="M4716" s="0" t="s">
        <v>47</v>
      </c>
      <c r="N4716" s="0" t="n">
        <v>1</v>
      </c>
      <c r="O4716" s="0" t="n">
        <v>8</v>
      </c>
      <c r="P4716" s="0" t="n">
        <v>50</v>
      </c>
      <c r="Q4716" s="0" t="n">
        <v>2.8</v>
      </c>
      <c r="R4716" s="0" t="str">
        <f aca="false">INDEX(Lookup!$B$4:$B$18,MATCH(C4716,Lookup!$A$4:$A$18,0))</f>
        <v>India</v>
      </c>
      <c r="S4716" s="20" t="n">
        <f aca="false">INDEX(Lookup!$D$4:$D$18,MATCH(C4716,Lookup!$A$4:$A$18,0))</f>
        <v>0.012</v>
      </c>
      <c r="T4716" s="21" t="n">
        <f aca="false">ROUND(P4716*S4716,2)</f>
        <v>0.6</v>
      </c>
      <c r="U4716" s="21" t="n">
        <f aca="false">IF(T4716&lt;=10,1,IF(T4716&lt;=20,2,IF(T4716&lt;=30,3,IF(T4716&lt;=40,4,IF(T4716&lt;=50,5,IF(T4716&lt;=100,6,IF(T4716&lt;=250,7,8)))))))</f>
        <v>1</v>
      </c>
      <c r="V4716" s="21" t="n">
        <f aca="false">IF(AND(OR(Dashboard!$T$3="All",R4716=Dashboard!$T$3),OR(Dashboard!$T$4="All",D4716=Dashboard!$T$4)),1,0)</f>
        <v>1</v>
      </c>
      <c r="W4716" s="21" t="n">
        <f aca="false">IF(V4716=1,T4716+ROW()/10000000,0)</f>
        <v>0.6004716</v>
      </c>
    </row>
    <row r="4717" customFormat="false" ht="15" hidden="false" customHeight="false" outlineLevel="0" collapsed="false">
      <c r="A4717" s="0" t="n">
        <v>4036</v>
      </c>
      <c r="B4717" s="0" t="s">
        <v>11129</v>
      </c>
      <c r="C4717" s="0" t="n">
        <v>1</v>
      </c>
      <c r="D4717" s="0" t="s">
        <v>6924</v>
      </c>
      <c r="E4717" s="0" t="s">
        <v>11130</v>
      </c>
      <c r="F4717" s="0" t="s">
        <v>11056</v>
      </c>
      <c r="G4717" s="0" t="s">
        <v>11057</v>
      </c>
      <c r="H4717" s="0" t="s">
        <v>2288</v>
      </c>
      <c r="I4717" s="0" t="s">
        <v>2123</v>
      </c>
      <c r="J4717" s="0" t="s">
        <v>46</v>
      </c>
      <c r="K4717" s="0" t="s">
        <v>47</v>
      </c>
      <c r="L4717" s="0" t="s">
        <v>47</v>
      </c>
      <c r="M4717" s="0" t="s">
        <v>47</v>
      </c>
      <c r="N4717" s="0" t="n">
        <v>2</v>
      </c>
      <c r="O4717" s="0" t="n">
        <v>50</v>
      </c>
      <c r="P4717" s="0" t="n">
        <v>800</v>
      </c>
      <c r="Q4717" s="0" t="n">
        <v>3.2</v>
      </c>
      <c r="R4717" s="0" t="str">
        <f aca="false">INDEX(Lookup!$B$4:$B$18,MATCH(C4717,Lookup!$A$4:$A$18,0))</f>
        <v>India</v>
      </c>
      <c r="S4717" s="20" t="n">
        <f aca="false">INDEX(Lookup!$D$4:$D$18,MATCH(C4717,Lookup!$A$4:$A$18,0))</f>
        <v>0.012</v>
      </c>
      <c r="T4717" s="21" t="n">
        <f aca="false">ROUND(P4717*S4717,2)</f>
        <v>9.6</v>
      </c>
      <c r="U4717" s="21" t="n">
        <f aca="false">IF(T4717&lt;=10,1,IF(T4717&lt;=20,2,IF(T4717&lt;=30,3,IF(T4717&lt;=40,4,IF(T4717&lt;=50,5,IF(T4717&lt;=100,6,IF(T4717&lt;=250,7,8)))))))</f>
        <v>1</v>
      </c>
      <c r="V4717" s="21" t="n">
        <f aca="false">IF(AND(OR(Dashboard!$T$3="All",R4717=Dashboard!$T$3),OR(Dashboard!$T$4="All",D4717=Dashboard!$T$4)),1,0)</f>
        <v>1</v>
      </c>
      <c r="W4717" s="21" t="n">
        <f aca="false">IF(V4717=1,T4717+ROW()/10000000,0)</f>
        <v>9.6004717</v>
      </c>
    </row>
    <row r="4718" customFormat="false" ht="15" hidden="false" customHeight="false" outlineLevel="0" collapsed="false">
      <c r="A4718" s="0" t="n">
        <v>5658</v>
      </c>
      <c r="B4718" s="0" t="s">
        <v>11131</v>
      </c>
      <c r="C4718" s="0" t="n">
        <v>1</v>
      </c>
      <c r="D4718" s="0" t="s">
        <v>6924</v>
      </c>
      <c r="E4718" s="0" t="s">
        <v>11132</v>
      </c>
      <c r="F4718" s="0" t="s">
        <v>11056</v>
      </c>
      <c r="G4718" s="0" t="s">
        <v>11057</v>
      </c>
      <c r="H4718" s="0" t="s">
        <v>7121</v>
      </c>
      <c r="I4718" s="0" t="s">
        <v>2123</v>
      </c>
      <c r="J4718" s="0" t="s">
        <v>47</v>
      </c>
      <c r="K4718" s="0" t="s">
        <v>47</v>
      </c>
      <c r="L4718" s="0" t="s">
        <v>47</v>
      </c>
      <c r="M4718" s="0" t="s">
        <v>47</v>
      </c>
      <c r="N4718" s="0" t="n">
        <v>1</v>
      </c>
      <c r="O4718" s="0" t="n">
        <v>16</v>
      </c>
      <c r="P4718" s="0" t="n">
        <v>300</v>
      </c>
      <c r="Q4718" s="0" t="n">
        <v>2.9</v>
      </c>
      <c r="R4718" s="0" t="str">
        <f aca="false">INDEX(Lookup!$B$4:$B$18,MATCH(C4718,Lookup!$A$4:$A$18,0))</f>
        <v>India</v>
      </c>
      <c r="S4718" s="20" t="n">
        <f aca="false">INDEX(Lookup!$D$4:$D$18,MATCH(C4718,Lookup!$A$4:$A$18,0))</f>
        <v>0.012</v>
      </c>
      <c r="T4718" s="21" t="n">
        <f aca="false">ROUND(P4718*S4718,2)</f>
        <v>3.6</v>
      </c>
      <c r="U4718" s="21" t="n">
        <f aca="false">IF(T4718&lt;=10,1,IF(T4718&lt;=20,2,IF(T4718&lt;=30,3,IF(T4718&lt;=40,4,IF(T4718&lt;=50,5,IF(T4718&lt;=100,6,IF(T4718&lt;=250,7,8)))))))</f>
        <v>1</v>
      </c>
      <c r="V4718" s="21" t="n">
        <f aca="false">IF(AND(OR(Dashboard!$T$3="All",R4718=Dashboard!$T$3),OR(Dashboard!$T$4="All",D4718=Dashboard!$T$4)),1,0)</f>
        <v>1</v>
      </c>
      <c r="W4718" s="21" t="n">
        <f aca="false">IF(V4718=1,T4718+ROW()/10000000,0)</f>
        <v>3.6004718</v>
      </c>
    </row>
    <row r="4719" customFormat="false" ht="15" hidden="false" customHeight="false" outlineLevel="0" collapsed="false">
      <c r="A4719" s="0" t="n">
        <v>5659</v>
      </c>
      <c r="B4719" s="0" t="s">
        <v>11133</v>
      </c>
      <c r="C4719" s="0" t="n">
        <v>1</v>
      </c>
      <c r="D4719" s="0" t="s">
        <v>6924</v>
      </c>
      <c r="E4719" s="0" t="s">
        <v>11134</v>
      </c>
      <c r="F4719" s="0" t="s">
        <v>11056</v>
      </c>
      <c r="G4719" s="0" t="s">
        <v>11057</v>
      </c>
      <c r="H4719" s="0" t="s">
        <v>2128</v>
      </c>
      <c r="I4719" s="0" t="s">
        <v>2123</v>
      </c>
      <c r="J4719" s="0" t="s">
        <v>47</v>
      </c>
      <c r="K4719" s="0" t="s">
        <v>47</v>
      </c>
      <c r="L4719" s="0" t="s">
        <v>47</v>
      </c>
      <c r="M4719" s="0" t="s">
        <v>47</v>
      </c>
      <c r="N4719" s="0" t="n">
        <v>2</v>
      </c>
      <c r="O4719" s="0" t="n">
        <v>20</v>
      </c>
      <c r="P4719" s="0" t="n">
        <v>600</v>
      </c>
      <c r="Q4719" s="0" t="n">
        <v>3</v>
      </c>
      <c r="R4719" s="0" t="str">
        <f aca="false">INDEX(Lookup!$B$4:$B$18,MATCH(C4719,Lookup!$A$4:$A$18,0))</f>
        <v>India</v>
      </c>
      <c r="S4719" s="20" t="n">
        <f aca="false">INDEX(Lookup!$D$4:$D$18,MATCH(C4719,Lookup!$A$4:$A$18,0))</f>
        <v>0.012</v>
      </c>
      <c r="T4719" s="21" t="n">
        <f aca="false">ROUND(P4719*S4719,2)</f>
        <v>7.2</v>
      </c>
      <c r="U4719" s="21" t="n">
        <f aca="false">IF(T4719&lt;=10,1,IF(T4719&lt;=20,2,IF(T4719&lt;=30,3,IF(T4719&lt;=40,4,IF(T4719&lt;=50,5,IF(T4719&lt;=100,6,IF(T4719&lt;=250,7,8)))))))</f>
        <v>1</v>
      </c>
      <c r="V4719" s="21" t="n">
        <f aca="false">IF(AND(OR(Dashboard!$T$3="All",R4719=Dashboard!$T$3),OR(Dashboard!$T$4="All",D4719=Dashboard!$T$4)),1,0)</f>
        <v>1</v>
      </c>
      <c r="W4719" s="21" t="n">
        <f aca="false">IF(V4719=1,T4719+ROW()/10000000,0)</f>
        <v>7.2004719</v>
      </c>
    </row>
    <row r="4720" customFormat="false" ht="15" hidden="false" customHeight="false" outlineLevel="0" collapsed="false">
      <c r="A4720" s="0" t="n">
        <v>18265677</v>
      </c>
      <c r="B4720" s="0" t="s">
        <v>11135</v>
      </c>
      <c r="C4720" s="0" t="n">
        <v>1</v>
      </c>
      <c r="D4720" s="0" t="s">
        <v>6924</v>
      </c>
      <c r="E4720" s="0" t="s">
        <v>11124</v>
      </c>
      <c r="F4720" s="0" t="s">
        <v>11056</v>
      </c>
      <c r="G4720" s="0" t="s">
        <v>11057</v>
      </c>
      <c r="H4720" s="0" t="s">
        <v>6131</v>
      </c>
      <c r="I4720" s="0" t="s">
        <v>2123</v>
      </c>
      <c r="J4720" s="0" t="s">
        <v>46</v>
      </c>
      <c r="K4720" s="0" t="s">
        <v>47</v>
      </c>
      <c r="L4720" s="0" t="s">
        <v>47</v>
      </c>
      <c r="M4720" s="0" t="s">
        <v>47</v>
      </c>
      <c r="N4720" s="0" t="n">
        <v>4</v>
      </c>
      <c r="O4720" s="0" t="n">
        <v>14</v>
      </c>
      <c r="P4720" s="0" t="n">
        <v>2500</v>
      </c>
      <c r="Q4720" s="0" t="n">
        <v>3.2</v>
      </c>
      <c r="R4720" s="0" t="str">
        <f aca="false">INDEX(Lookup!$B$4:$B$18,MATCH(C4720,Lookup!$A$4:$A$18,0))</f>
        <v>India</v>
      </c>
      <c r="S4720" s="20" t="n">
        <f aca="false">INDEX(Lookup!$D$4:$D$18,MATCH(C4720,Lookup!$A$4:$A$18,0))</f>
        <v>0.012</v>
      </c>
      <c r="T4720" s="21" t="n">
        <f aca="false">ROUND(P4720*S4720,2)</f>
        <v>30</v>
      </c>
      <c r="U4720" s="21" t="n">
        <f aca="false">IF(T4720&lt;=10,1,IF(T4720&lt;=20,2,IF(T4720&lt;=30,3,IF(T4720&lt;=40,4,IF(T4720&lt;=50,5,IF(T4720&lt;=100,6,IF(T4720&lt;=250,7,8)))))))</f>
        <v>3</v>
      </c>
      <c r="V4720" s="21" t="n">
        <f aca="false">IF(AND(OR(Dashboard!$T$3="All",R4720=Dashboard!$T$3),OR(Dashboard!$T$4="All",D4720=Dashboard!$T$4)),1,0)</f>
        <v>1</v>
      </c>
      <c r="W4720" s="21" t="n">
        <f aca="false">IF(V4720=1,T4720+ROW()/10000000,0)</f>
        <v>30.000472</v>
      </c>
    </row>
    <row r="4721" customFormat="false" ht="15" hidden="false" customHeight="false" outlineLevel="0" collapsed="false">
      <c r="A4721" s="0" t="n">
        <v>309998</v>
      </c>
      <c r="B4721" s="0" t="s">
        <v>11136</v>
      </c>
      <c r="C4721" s="0" t="n">
        <v>1</v>
      </c>
      <c r="D4721" s="0" t="s">
        <v>6924</v>
      </c>
      <c r="E4721" s="0" t="s">
        <v>11137</v>
      </c>
      <c r="F4721" s="0" t="s">
        <v>11056</v>
      </c>
      <c r="G4721" s="0" t="s">
        <v>11057</v>
      </c>
      <c r="H4721" s="0" t="s">
        <v>3119</v>
      </c>
      <c r="I4721" s="0" t="s">
        <v>2123</v>
      </c>
      <c r="J4721" s="0" t="s">
        <v>46</v>
      </c>
      <c r="K4721" s="0" t="s">
        <v>47</v>
      </c>
      <c r="L4721" s="0" t="s">
        <v>47</v>
      </c>
      <c r="M4721" s="0" t="s">
        <v>47</v>
      </c>
      <c r="N4721" s="0" t="n">
        <v>3</v>
      </c>
      <c r="O4721" s="0" t="n">
        <v>74</v>
      </c>
      <c r="P4721" s="0" t="n">
        <v>1100</v>
      </c>
      <c r="Q4721" s="0" t="n">
        <v>3.4</v>
      </c>
      <c r="R4721" s="0" t="str">
        <f aca="false">INDEX(Lookup!$B$4:$B$18,MATCH(C4721,Lookup!$A$4:$A$18,0))</f>
        <v>India</v>
      </c>
      <c r="S4721" s="20" t="n">
        <f aca="false">INDEX(Lookup!$D$4:$D$18,MATCH(C4721,Lookup!$A$4:$A$18,0))</f>
        <v>0.012</v>
      </c>
      <c r="T4721" s="21" t="n">
        <f aca="false">ROUND(P4721*S4721,2)</f>
        <v>13.2</v>
      </c>
      <c r="U4721" s="21" t="n">
        <f aca="false">IF(T4721&lt;=10,1,IF(T4721&lt;=20,2,IF(T4721&lt;=30,3,IF(T4721&lt;=40,4,IF(T4721&lt;=50,5,IF(T4721&lt;=100,6,IF(T4721&lt;=250,7,8)))))))</f>
        <v>2</v>
      </c>
      <c r="V4721" s="21" t="n">
        <f aca="false">IF(AND(OR(Dashboard!$T$3="All",R4721=Dashboard!$T$3),OR(Dashboard!$T$4="All",D4721=Dashboard!$T$4)),1,0)</f>
        <v>1</v>
      </c>
      <c r="W4721" s="21" t="n">
        <f aca="false">IF(V4721=1,T4721+ROW()/10000000,0)</f>
        <v>13.2004721</v>
      </c>
    </row>
    <row r="4722" customFormat="false" ht="15" hidden="false" customHeight="false" outlineLevel="0" collapsed="false">
      <c r="A4722" s="0" t="n">
        <v>18201995</v>
      </c>
      <c r="B4722" s="0" t="s">
        <v>11138</v>
      </c>
      <c r="C4722" s="0" t="n">
        <v>1</v>
      </c>
      <c r="D4722" s="0" t="s">
        <v>6924</v>
      </c>
      <c r="E4722" s="0" t="s">
        <v>11139</v>
      </c>
      <c r="F4722" s="0" t="s">
        <v>11056</v>
      </c>
      <c r="G4722" s="0" t="s">
        <v>11057</v>
      </c>
      <c r="H4722" s="0" t="s">
        <v>11140</v>
      </c>
      <c r="I4722" s="0" t="s">
        <v>2123</v>
      </c>
      <c r="J4722" s="0" t="s">
        <v>47</v>
      </c>
      <c r="K4722" s="0" t="s">
        <v>47</v>
      </c>
      <c r="L4722" s="0" t="s">
        <v>47</v>
      </c>
      <c r="M4722" s="0" t="s">
        <v>47</v>
      </c>
      <c r="N4722" s="0" t="n">
        <v>2</v>
      </c>
      <c r="O4722" s="0" t="n">
        <v>20</v>
      </c>
      <c r="P4722" s="0" t="n">
        <v>550</v>
      </c>
      <c r="Q4722" s="0" t="n">
        <v>3.1</v>
      </c>
      <c r="R4722" s="0" t="str">
        <f aca="false">INDEX(Lookup!$B$4:$B$18,MATCH(C4722,Lookup!$A$4:$A$18,0))</f>
        <v>India</v>
      </c>
      <c r="S4722" s="20" t="n">
        <f aca="false">INDEX(Lookup!$D$4:$D$18,MATCH(C4722,Lookup!$A$4:$A$18,0))</f>
        <v>0.012</v>
      </c>
      <c r="T4722" s="21" t="n">
        <f aca="false">ROUND(P4722*S4722,2)</f>
        <v>6.6</v>
      </c>
      <c r="U4722" s="21" t="n">
        <f aca="false">IF(T4722&lt;=10,1,IF(T4722&lt;=20,2,IF(T4722&lt;=30,3,IF(T4722&lt;=40,4,IF(T4722&lt;=50,5,IF(T4722&lt;=100,6,IF(T4722&lt;=250,7,8)))))))</f>
        <v>1</v>
      </c>
      <c r="V4722" s="21" t="n">
        <f aca="false">IF(AND(OR(Dashboard!$T$3="All",R4722=Dashboard!$T$3),OR(Dashboard!$T$4="All",D4722=Dashboard!$T$4)),1,0)</f>
        <v>1</v>
      </c>
      <c r="W4722" s="21" t="n">
        <f aca="false">IF(V4722=1,T4722+ROW()/10000000,0)</f>
        <v>6.6004722</v>
      </c>
    </row>
    <row r="4723" customFormat="false" ht="15" hidden="false" customHeight="false" outlineLevel="0" collapsed="false">
      <c r="A4723" s="0" t="n">
        <v>306245</v>
      </c>
      <c r="B4723" s="0" t="s">
        <v>11141</v>
      </c>
      <c r="C4723" s="0" t="n">
        <v>1</v>
      </c>
      <c r="D4723" s="0" t="s">
        <v>6924</v>
      </c>
      <c r="E4723" s="0" t="s">
        <v>11142</v>
      </c>
      <c r="F4723" s="0" t="s">
        <v>11056</v>
      </c>
      <c r="G4723" s="0" t="s">
        <v>11057</v>
      </c>
      <c r="H4723" s="0" t="s">
        <v>11143</v>
      </c>
      <c r="I4723" s="0" t="s">
        <v>2123</v>
      </c>
      <c r="J4723" s="0" t="s">
        <v>46</v>
      </c>
      <c r="K4723" s="0" t="s">
        <v>46</v>
      </c>
      <c r="L4723" s="0" t="s">
        <v>47</v>
      </c>
      <c r="M4723" s="0" t="s">
        <v>47</v>
      </c>
      <c r="N4723" s="0" t="n">
        <v>3</v>
      </c>
      <c r="O4723" s="0" t="n">
        <v>133</v>
      </c>
      <c r="P4723" s="0" t="n">
        <v>1200</v>
      </c>
      <c r="Q4723" s="0" t="n">
        <v>3.5</v>
      </c>
      <c r="R4723" s="0" t="str">
        <f aca="false">INDEX(Lookup!$B$4:$B$18,MATCH(C4723,Lookup!$A$4:$A$18,0))</f>
        <v>India</v>
      </c>
      <c r="S4723" s="20" t="n">
        <f aca="false">INDEX(Lookup!$D$4:$D$18,MATCH(C4723,Lookup!$A$4:$A$18,0))</f>
        <v>0.012</v>
      </c>
      <c r="T4723" s="21" t="n">
        <f aca="false">ROUND(P4723*S4723,2)</f>
        <v>14.4</v>
      </c>
      <c r="U4723" s="21" t="n">
        <f aca="false">IF(T4723&lt;=10,1,IF(T4723&lt;=20,2,IF(T4723&lt;=30,3,IF(T4723&lt;=40,4,IF(T4723&lt;=50,5,IF(T4723&lt;=100,6,IF(T4723&lt;=250,7,8)))))))</f>
        <v>2</v>
      </c>
      <c r="V4723" s="21" t="n">
        <f aca="false">IF(AND(OR(Dashboard!$T$3="All",R4723=Dashboard!$T$3),OR(Dashboard!$T$4="All",D4723=Dashboard!$T$4)),1,0)</f>
        <v>1</v>
      </c>
      <c r="W4723" s="21" t="n">
        <f aca="false">IF(V4723=1,T4723+ROW()/10000000,0)</f>
        <v>14.4004723</v>
      </c>
    </row>
    <row r="4724" customFormat="false" ht="15" hidden="false" customHeight="false" outlineLevel="0" collapsed="false">
      <c r="A4724" s="0" t="n">
        <v>306168</v>
      </c>
      <c r="B4724" s="0" t="s">
        <v>11144</v>
      </c>
      <c r="C4724" s="0" t="n">
        <v>1</v>
      </c>
      <c r="D4724" s="0" t="s">
        <v>6924</v>
      </c>
      <c r="E4724" s="0" t="s">
        <v>11145</v>
      </c>
      <c r="F4724" s="0" t="s">
        <v>11056</v>
      </c>
      <c r="G4724" s="0" t="s">
        <v>11057</v>
      </c>
      <c r="H4724" s="0" t="s">
        <v>2359</v>
      </c>
      <c r="I4724" s="0" t="s">
        <v>2123</v>
      </c>
      <c r="J4724" s="0" t="s">
        <v>47</v>
      </c>
      <c r="K4724" s="0" t="s">
        <v>47</v>
      </c>
      <c r="L4724" s="0" t="s">
        <v>47</v>
      </c>
      <c r="M4724" s="0" t="s">
        <v>47</v>
      </c>
      <c r="N4724" s="0" t="n">
        <v>2</v>
      </c>
      <c r="O4724" s="0" t="n">
        <v>98</v>
      </c>
      <c r="P4724" s="0" t="n">
        <v>650</v>
      </c>
      <c r="Q4724" s="0" t="n">
        <v>3.5</v>
      </c>
      <c r="R4724" s="0" t="str">
        <f aca="false">INDEX(Lookup!$B$4:$B$18,MATCH(C4724,Lookup!$A$4:$A$18,0))</f>
        <v>India</v>
      </c>
      <c r="S4724" s="20" t="n">
        <f aca="false">INDEX(Lookup!$D$4:$D$18,MATCH(C4724,Lookup!$A$4:$A$18,0))</f>
        <v>0.012</v>
      </c>
      <c r="T4724" s="21" t="n">
        <f aca="false">ROUND(P4724*S4724,2)</f>
        <v>7.8</v>
      </c>
      <c r="U4724" s="21" t="n">
        <f aca="false">IF(T4724&lt;=10,1,IF(T4724&lt;=20,2,IF(T4724&lt;=30,3,IF(T4724&lt;=40,4,IF(T4724&lt;=50,5,IF(T4724&lt;=100,6,IF(T4724&lt;=250,7,8)))))))</f>
        <v>1</v>
      </c>
      <c r="V4724" s="21" t="n">
        <f aca="false">IF(AND(OR(Dashboard!$T$3="All",R4724=Dashboard!$T$3),OR(Dashboard!$T$4="All",D4724=Dashboard!$T$4)),1,0)</f>
        <v>1</v>
      </c>
      <c r="W4724" s="21" t="n">
        <f aca="false">IF(V4724=1,T4724+ROW()/10000000,0)</f>
        <v>7.8004724</v>
      </c>
    </row>
    <row r="4725" customFormat="false" ht="15" hidden="false" customHeight="false" outlineLevel="0" collapsed="false">
      <c r="A4725" s="0" t="n">
        <v>18365996</v>
      </c>
      <c r="B4725" s="0" t="s">
        <v>11146</v>
      </c>
      <c r="C4725" s="0" t="n">
        <v>1</v>
      </c>
      <c r="D4725" s="0" t="s">
        <v>6924</v>
      </c>
      <c r="E4725" s="0" t="s">
        <v>11147</v>
      </c>
      <c r="F4725" s="0" t="s">
        <v>11056</v>
      </c>
      <c r="G4725" s="0" t="s">
        <v>11057</v>
      </c>
      <c r="H4725" s="0" t="s">
        <v>2349</v>
      </c>
      <c r="I4725" s="0" t="s">
        <v>2123</v>
      </c>
      <c r="J4725" s="0" t="s">
        <v>47</v>
      </c>
      <c r="K4725" s="0" t="s">
        <v>47</v>
      </c>
      <c r="L4725" s="0" t="s">
        <v>47</v>
      </c>
      <c r="M4725" s="0" t="s">
        <v>47</v>
      </c>
      <c r="N4725" s="0" t="n">
        <v>1</v>
      </c>
      <c r="O4725" s="0" t="n">
        <v>26</v>
      </c>
      <c r="P4725" s="0" t="n">
        <v>250</v>
      </c>
      <c r="Q4725" s="0" t="n">
        <v>3.6</v>
      </c>
      <c r="R4725" s="0" t="str">
        <f aca="false">INDEX(Lookup!$B$4:$B$18,MATCH(C4725,Lookup!$A$4:$A$18,0))</f>
        <v>India</v>
      </c>
      <c r="S4725" s="20" t="n">
        <f aca="false">INDEX(Lookup!$D$4:$D$18,MATCH(C4725,Lookup!$A$4:$A$18,0))</f>
        <v>0.012</v>
      </c>
      <c r="T4725" s="21" t="n">
        <f aca="false">ROUND(P4725*S4725,2)</f>
        <v>3</v>
      </c>
      <c r="U4725" s="21" t="n">
        <f aca="false">IF(T4725&lt;=10,1,IF(T4725&lt;=20,2,IF(T4725&lt;=30,3,IF(T4725&lt;=40,4,IF(T4725&lt;=50,5,IF(T4725&lt;=100,6,IF(T4725&lt;=250,7,8)))))))</f>
        <v>1</v>
      </c>
      <c r="V4725" s="21" t="n">
        <f aca="false">IF(AND(OR(Dashboard!$T$3="All",R4725=Dashboard!$T$3),OR(Dashboard!$T$4="All",D4725=Dashboard!$T$4)),1,0)</f>
        <v>1</v>
      </c>
      <c r="W4725" s="21" t="n">
        <f aca="false">IF(V4725=1,T4725+ROW()/10000000,0)</f>
        <v>3.0004725</v>
      </c>
    </row>
    <row r="4726" customFormat="false" ht="15" hidden="false" customHeight="false" outlineLevel="0" collapsed="false">
      <c r="A4726" s="0" t="n">
        <v>311448</v>
      </c>
      <c r="B4726" s="0" t="s">
        <v>11148</v>
      </c>
      <c r="C4726" s="0" t="n">
        <v>1</v>
      </c>
      <c r="D4726" s="0" t="s">
        <v>6924</v>
      </c>
      <c r="E4726" s="0" t="s">
        <v>11149</v>
      </c>
      <c r="F4726" s="0" t="s">
        <v>11056</v>
      </c>
      <c r="G4726" s="0" t="s">
        <v>11057</v>
      </c>
      <c r="H4726" s="0" t="s">
        <v>156</v>
      </c>
      <c r="I4726" s="0" t="s">
        <v>2123</v>
      </c>
      <c r="J4726" s="0" t="s">
        <v>47</v>
      </c>
      <c r="K4726" s="0" t="s">
        <v>47</v>
      </c>
      <c r="L4726" s="0" t="s">
        <v>47</v>
      </c>
      <c r="M4726" s="0" t="s">
        <v>47</v>
      </c>
      <c r="N4726" s="0" t="n">
        <v>2</v>
      </c>
      <c r="O4726" s="0" t="n">
        <v>68</v>
      </c>
      <c r="P4726" s="0" t="n">
        <v>500</v>
      </c>
      <c r="Q4726" s="0" t="n">
        <v>3.7</v>
      </c>
      <c r="R4726" s="0" t="str">
        <f aca="false">INDEX(Lookup!$B$4:$B$18,MATCH(C4726,Lookup!$A$4:$A$18,0))</f>
        <v>India</v>
      </c>
      <c r="S4726" s="20" t="n">
        <f aca="false">INDEX(Lookup!$D$4:$D$18,MATCH(C4726,Lookup!$A$4:$A$18,0))</f>
        <v>0.012</v>
      </c>
      <c r="T4726" s="21" t="n">
        <f aca="false">ROUND(P4726*S4726,2)</f>
        <v>6</v>
      </c>
      <c r="U4726" s="21" t="n">
        <f aca="false">IF(T4726&lt;=10,1,IF(T4726&lt;=20,2,IF(T4726&lt;=30,3,IF(T4726&lt;=40,4,IF(T4726&lt;=50,5,IF(T4726&lt;=100,6,IF(T4726&lt;=250,7,8)))))))</f>
        <v>1</v>
      </c>
      <c r="V4726" s="21" t="n">
        <f aca="false">IF(AND(OR(Dashboard!$T$3="All",R4726=Dashboard!$T$3),OR(Dashboard!$T$4="All",D4726=Dashboard!$T$4)),1,0)</f>
        <v>1</v>
      </c>
      <c r="W4726" s="21" t="n">
        <f aca="false">IF(V4726=1,T4726+ROW()/10000000,0)</f>
        <v>6.0004726</v>
      </c>
    </row>
    <row r="4727" customFormat="false" ht="15" hidden="false" customHeight="false" outlineLevel="0" collapsed="false">
      <c r="A4727" s="0" t="n">
        <v>303350</v>
      </c>
      <c r="B4727" s="0" t="s">
        <v>11150</v>
      </c>
      <c r="C4727" s="0" t="n">
        <v>1</v>
      </c>
      <c r="D4727" s="0" t="s">
        <v>6924</v>
      </c>
      <c r="E4727" s="0" t="s">
        <v>11151</v>
      </c>
      <c r="F4727" s="0" t="s">
        <v>11056</v>
      </c>
      <c r="G4727" s="0" t="s">
        <v>11057</v>
      </c>
      <c r="H4727" s="0" t="s">
        <v>2122</v>
      </c>
      <c r="I4727" s="0" t="s">
        <v>2123</v>
      </c>
      <c r="J4727" s="0" t="s">
        <v>46</v>
      </c>
      <c r="K4727" s="0" t="s">
        <v>47</v>
      </c>
      <c r="L4727" s="0" t="s">
        <v>47</v>
      </c>
      <c r="M4727" s="0" t="s">
        <v>47</v>
      </c>
      <c r="N4727" s="0" t="n">
        <v>3</v>
      </c>
      <c r="O4727" s="0" t="n">
        <v>283</v>
      </c>
      <c r="P4727" s="0" t="n">
        <v>1000</v>
      </c>
      <c r="Q4727" s="0" t="n">
        <v>3.6</v>
      </c>
      <c r="R4727" s="0" t="str">
        <f aca="false">INDEX(Lookup!$B$4:$B$18,MATCH(C4727,Lookup!$A$4:$A$18,0))</f>
        <v>India</v>
      </c>
      <c r="S4727" s="20" t="n">
        <f aca="false">INDEX(Lookup!$D$4:$D$18,MATCH(C4727,Lookup!$A$4:$A$18,0))</f>
        <v>0.012</v>
      </c>
      <c r="T4727" s="21" t="n">
        <f aca="false">ROUND(P4727*S4727,2)</f>
        <v>12</v>
      </c>
      <c r="U4727" s="21" t="n">
        <f aca="false">IF(T4727&lt;=10,1,IF(T4727&lt;=20,2,IF(T4727&lt;=30,3,IF(T4727&lt;=40,4,IF(T4727&lt;=50,5,IF(T4727&lt;=100,6,IF(T4727&lt;=250,7,8)))))))</f>
        <v>2</v>
      </c>
      <c r="V4727" s="21" t="n">
        <f aca="false">IF(AND(OR(Dashboard!$T$3="All",R4727=Dashboard!$T$3),OR(Dashboard!$T$4="All",D4727=Dashboard!$T$4)),1,0)</f>
        <v>1</v>
      </c>
      <c r="W4727" s="21" t="n">
        <f aca="false">IF(V4727=1,T4727+ROW()/10000000,0)</f>
        <v>12.0004727</v>
      </c>
    </row>
    <row r="4728" customFormat="false" ht="15" hidden="false" customHeight="false" outlineLevel="0" collapsed="false">
      <c r="A4728" s="0" t="n">
        <v>18378056</v>
      </c>
      <c r="B4728" s="0" t="s">
        <v>11152</v>
      </c>
      <c r="C4728" s="0" t="n">
        <v>1</v>
      </c>
      <c r="D4728" s="0" t="s">
        <v>6924</v>
      </c>
      <c r="E4728" s="0" t="s">
        <v>11153</v>
      </c>
      <c r="F4728" s="0" t="s">
        <v>11056</v>
      </c>
      <c r="G4728" s="0" t="s">
        <v>11057</v>
      </c>
      <c r="H4728" s="0" t="s">
        <v>2398</v>
      </c>
      <c r="I4728" s="0" t="s">
        <v>2123</v>
      </c>
      <c r="J4728" s="0" t="s">
        <v>46</v>
      </c>
      <c r="K4728" s="0" t="s">
        <v>47</v>
      </c>
      <c r="L4728" s="0" t="s">
        <v>47</v>
      </c>
      <c r="M4728" s="0" t="s">
        <v>47</v>
      </c>
      <c r="N4728" s="0" t="n">
        <v>3</v>
      </c>
      <c r="O4728" s="0" t="n">
        <v>21</v>
      </c>
      <c r="P4728" s="0" t="n">
        <v>1200</v>
      </c>
      <c r="Q4728" s="0" t="n">
        <v>3.5</v>
      </c>
      <c r="R4728" s="0" t="str">
        <f aca="false">INDEX(Lookup!$B$4:$B$18,MATCH(C4728,Lookup!$A$4:$A$18,0))</f>
        <v>India</v>
      </c>
      <c r="S4728" s="20" t="n">
        <f aca="false">INDEX(Lookup!$D$4:$D$18,MATCH(C4728,Lookup!$A$4:$A$18,0))</f>
        <v>0.012</v>
      </c>
      <c r="T4728" s="21" t="n">
        <f aca="false">ROUND(P4728*S4728,2)</f>
        <v>14.4</v>
      </c>
      <c r="U4728" s="21" t="n">
        <f aca="false">IF(T4728&lt;=10,1,IF(T4728&lt;=20,2,IF(T4728&lt;=30,3,IF(T4728&lt;=40,4,IF(T4728&lt;=50,5,IF(T4728&lt;=100,6,IF(T4728&lt;=250,7,8)))))))</f>
        <v>2</v>
      </c>
      <c r="V4728" s="21" t="n">
        <f aca="false">IF(AND(OR(Dashboard!$T$3="All",R4728=Dashboard!$T$3),OR(Dashboard!$T$4="All",D4728=Dashboard!$T$4)),1,0)</f>
        <v>1</v>
      </c>
      <c r="W4728" s="21" t="n">
        <f aca="false">IF(V4728=1,T4728+ROW()/10000000,0)</f>
        <v>14.4004728</v>
      </c>
    </row>
    <row r="4729" customFormat="false" ht="15" hidden="false" customHeight="false" outlineLevel="0" collapsed="false">
      <c r="A4729" s="0" t="n">
        <v>9513</v>
      </c>
      <c r="B4729" s="0" t="s">
        <v>11154</v>
      </c>
      <c r="C4729" s="0" t="n">
        <v>1</v>
      </c>
      <c r="D4729" s="0" t="s">
        <v>6924</v>
      </c>
      <c r="E4729" s="0" t="s">
        <v>11155</v>
      </c>
      <c r="F4729" s="0" t="s">
        <v>11056</v>
      </c>
      <c r="G4729" s="0" t="s">
        <v>11057</v>
      </c>
      <c r="H4729" s="0" t="s">
        <v>2349</v>
      </c>
      <c r="I4729" s="0" t="s">
        <v>2123</v>
      </c>
      <c r="J4729" s="0" t="s">
        <v>47</v>
      </c>
      <c r="K4729" s="0" t="s">
        <v>47</v>
      </c>
      <c r="L4729" s="0" t="s">
        <v>47</v>
      </c>
      <c r="M4729" s="0" t="s">
        <v>47</v>
      </c>
      <c r="N4729" s="0" t="n">
        <v>1</v>
      </c>
      <c r="O4729" s="0" t="n">
        <v>23</v>
      </c>
      <c r="P4729" s="0" t="n">
        <v>150</v>
      </c>
      <c r="Q4729" s="0" t="n">
        <v>3.5</v>
      </c>
      <c r="R4729" s="0" t="str">
        <f aca="false">INDEX(Lookup!$B$4:$B$18,MATCH(C4729,Lookup!$A$4:$A$18,0))</f>
        <v>India</v>
      </c>
      <c r="S4729" s="20" t="n">
        <f aca="false">INDEX(Lookup!$D$4:$D$18,MATCH(C4729,Lookup!$A$4:$A$18,0))</f>
        <v>0.012</v>
      </c>
      <c r="T4729" s="21" t="n">
        <f aca="false">ROUND(P4729*S4729,2)</f>
        <v>1.8</v>
      </c>
      <c r="U4729" s="21" t="n">
        <f aca="false">IF(T4729&lt;=10,1,IF(T4729&lt;=20,2,IF(T4729&lt;=30,3,IF(T4729&lt;=40,4,IF(T4729&lt;=50,5,IF(T4729&lt;=100,6,IF(T4729&lt;=250,7,8)))))))</f>
        <v>1</v>
      </c>
      <c r="V4729" s="21" t="n">
        <f aca="false">IF(AND(OR(Dashboard!$T$3="All",R4729=Dashboard!$T$3),OR(Dashboard!$T$4="All",D4729=Dashboard!$T$4)),1,0)</f>
        <v>1</v>
      </c>
      <c r="W4729" s="21" t="n">
        <f aca="false">IF(V4729=1,T4729+ROW()/10000000,0)</f>
        <v>1.8004729</v>
      </c>
    </row>
    <row r="4730" customFormat="false" ht="15" hidden="false" customHeight="false" outlineLevel="0" collapsed="false">
      <c r="A4730" s="0" t="n">
        <v>18303704</v>
      </c>
      <c r="B4730" s="0" t="s">
        <v>11156</v>
      </c>
      <c r="C4730" s="0" t="n">
        <v>1</v>
      </c>
      <c r="D4730" s="0" t="s">
        <v>6924</v>
      </c>
      <c r="E4730" s="0" t="s">
        <v>11157</v>
      </c>
      <c r="F4730" s="0" t="s">
        <v>11056</v>
      </c>
      <c r="G4730" s="0" t="s">
        <v>11057</v>
      </c>
      <c r="H4730" s="0" t="s">
        <v>2288</v>
      </c>
      <c r="I4730" s="0" t="s">
        <v>2123</v>
      </c>
      <c r="J4730" s="0" t="s">
        <v>47</v>
      </c>
      <c r="K4730" s="0" t="s">
        <v>46</v>
      </c>
      <c r="L4730" s="0" t="s">
        <v>47</v>
      </c>
      <c r="M4730" s="0" t="s">
        <v>47</v>
      </c>
      <c r="N4730" s="0" t="n">
        <v>2</v>
      </c>
      <c r="O4730" s="0" t="n">
        <v>55</v>
      </c>
      <c r="P4730" s="0" t="n">
        <v>600</v>
      </c>
      <c r="Q4730" s="0" t="n">
        <v>3.6</v>
      </c>
      <c r="R4730" s="0" t="str">
        <f aca="false">INDEX(Lookup!$B$4:$B$18,MATCH(C4730,Lookup!$A$4:$A$18,0))</f>
        <v>India</v>
      </c>
      <c r="S4730" s="20" t="n">
        <f aca="false">INDEX(Lookup!$D$4:$D$18,MATCH(C4730,Lookup!$A$4:$A$18,0))</f>
        <v>0.012</v>
      </c>
      <c r="T4730" s="21" t="n">
        <f aca="false">ROUND(P4730*S4730,2)</f>
        <v>7.2</v>
      </c>
      <c r="U4730" s="21" t="n">
        <f aca="false">IF(T4730&lt;=10,1,IF(T4730&lt;=20,2,IF(T4730&lt;=30,3,IF(T4730&lt;=40,4,IF(T4730&lt;=50,5,IF(T4730&lt;=100,6,IF(T4730&lt;=250,7,8)))))))</f>
        <v>1</v>
      </c>
      <c r="V4730" s="21" t="n">
        <f aca="false">IF(AND(OR(Dashboard!$T$3="All",R4730=Dashboard!$T$3),OR(Dashboard!$T$4="All",D4730=Dashboard!$T$4)),1,0)</f>
        <v>1</v>
      </c>
      <c r="W4730" s="21" t="n">
        <f aca="false">IF(V4730=1,T4730+ROW()/10000000,0)</f>
        <v>7.200473</v>
      </c>
    </row>
    <row r="4731" customFormat="false" ht="15" hidden="false" customHeight="false" outlineLevel="0" collapsed="false">
      <c r="A4731" s="0" t="n">
        <v>308111</v>
      </c>
      <c r="B4731" s="0" t="s">
        <v>10687</v>
      </c>
      <c r="C4731" s="0" t="n">
        <v>1</v>
      </c>
      <c r="D4731" s="0" t="s">
        <v>6924</v>
      </c>
      <c r="E4731" s="0" t="s">
        <v>11158</v>
      </c>
      <c r="F4731" s="0" t="s">
        <v>11056</v>
      </c>
      <c r="G4731" s="0" t="s">
        <v>11057</v>
      </c>
      <c r="H4731" s="0" t="s">
        <v>2288</v>
      </c>
      <c r="I4731" s="0" t="s">
        <v>2123</v>
      </c>
      <c r="J4731" s="0" t="s">
        <v>47</v>
      </c>
      <c r="K4731" s="0" t="s">
        <v>46</v>
      </c>
      <c r="L4731" s="0" t="s">
        <v>47</v>
      </c>
      <c r="M4731" s="0" t="s">
        <v>47</v>
      </c>
      <c r="N4731" s="0" t="n">
        <v>2</v>
      </c>
      <c r="O4731" s="0" t="n">
        <v>102</v>
      </c>
      <c r="P4731" s="0" t="n">
        <v>750</v>
      </c>
      <c r="Q4731" s="0" t="n">
        <v>3.5</v>
      </c>
      <c r="R4731" s="0" t="str">
        <f aca="false">INDEX(Lookup!$B$4:$B$18,MATCH(C4731,Lookup!$A$4:$A$18,0))</f>
        <v>India</v>
      </c>
      <c r="S4731" s="20" t="n">
        <f aca="false">INDEX(Lookup!$D$4:$D$18,MATCH(C4731,Lookup!$A$4:$A$18,0))</f>
        <v>0.012</v>
      </c>
      <c r="T4731" s="21" t="n">
        <f aca="false">ROUND(P4731*S4731,2)</f>
        <v>9</v>
      </c>
      <c r="U4731" s="21" t="n">
        <f aca="false">IF(T4731&lt;=10,1,IF(T4731&lt;=20,2,IF(T4731&lt;=30,3,IF(T4731&lt;=40,4,IF(T4731&lt;=50,5,IF(T4731&lt;=100,6,IF(T4731&lt;=250,7,8)))))))</f>
        <v>1</v>
      </c>
      <c r="V4731" s="21" t="n">
        <f aca="false">IF(AND(OR(Dashboard!$T$3="All",R4731=Dashboard!$T$3),OR(Dashboard!$T$4="All",D4731=Dashboard!$T$4)),1,0)</f>
        <v>1</v>
      </c>
      <c r="W4731" s="21" t="n">
        <f aca="false">IF(V4731=1,T4731+ROW()/10000000,0)</f>
        <v>9.0004731</v>
      </c>
    </row>
    <row r="4732" customFormat="false" ht="15" hidden="false" customHeight="false" outlineLevel="0" collapsed="false">
      <c r="A4732" s="0" t="n">
        <v>312922</v>
      </c>
      <c r="B4732" s="0" t="s">
        <v>11159</v>
      </c>
      <c r="C4732" s="0" t="n">
        <v>1</v>
      </c>
      <c r="D4732" s="0" t="s">
        <v>6924</v>
      </c>
      <c r="E4732" s="0" t="s">
        <v>11160</v>
      </c>
      <c r="F4732" s="0" t="s">
        <v>11056</v>
      </c>
      <c r="G4732" s="0" t="s">
        <v>11057</v>
      </c>
      <c r="H4732" s="0" t="s">
        <v>3129</v>
      </c>
      <c r="I4732" s="0" t="s">
        <v>2123</v>
      </c>
      <c r="J4732" s="0" t="s">
        <v>47</v>
      </c>
      <c r="K4732" s="0" t="s">
        <v>47</v>
      </c>
      <c r="L4732" s="0" t="s">
        <v>47</v>
      </c>
      <c r="M4732" s="0" t="s">
        <v>47</v>
      </c>
      <c r="N4732" s="0" t="n">
        <v>2</v>
      </c>
      <c r="O4732" s="0" t="n">
        <v>20</v>
      </c>
      <c r="P4732" s="0" t="n">
        <v>500</v>
      </c>
      <c r="Q4732" s="0" t="n">
        <v>2.4</v>
      </c>
      <c r="R4732" s="0" t="str">
        <f aca="false">INDEX(Lookup!$B$4:$B$18,MATCH(C4732,Lookup!$A$4:$A$18,0))</f>
        <v>India</v>
      </c>
      <c r="S4732" s="20" t="n">
        <f aca="false">INDEX(Lookup!$D$4:$D$18,MATCH(C4732,Lookup!$A$4:$A$18,0))</f>
        <v>0.012</v>
      </c>
      <c r="T4732" s="21" t="n">
        <f aca="false">ROUND(P4732*S4732,2)</f>
        <v>6</v>
      </c>
      <c r="U4732" s="21" t="n">
        <f aca="false">IF(T4732&lt;=10,1,IF(T4732&lt;=20,2,IF(T4732&lt;=30,3,IF(T4732&lt;=40,4,IF(T4732&lt;=50,5,IF(T4732&lt;=100,6,IF(T4732&lt;=250,7,8)))))))</f>
        <v>1</v>
      </c>
      <c r="V4732" s="21" t="n">
        <f aca="false">IF(AND(OR(Dashboard!$T$3="All",R4732=Dashboard!$T$3),OR(Dashboard!$T$4="All",D4732=Dashboard!$T$4)),1,0)</f>
        <v>1</v>
      </c>
      <c r="W4732" s="21" t="n">
        <f aca="false">IF(V4732=1,T4732+ROW()/10000000,0)</f>
        <v>6.0004732</v>
      </c>
    </row>
    <row r="4733" customFormat="false" ht="15" hidden="false" customHeight="false" outlineLevel="0" collapsed="false">
      <c r="A4733" s="0" t="n">
        <v>3918</v>
      </c>
      <c r="B4733" s="0" t="s">
        <v>4828</v>
      </c>
      <c r="C4733" s="0" t="n">
        <v>1</v>
      </c>
      <c r="D4733" s="0" t="s">
        <v>6924</v>
      </c>
      <c r="E4733" s="0" t="s">
        <v>11161</v>
      </c>
      <c r="F4733" s="0" t="s">
        <v>11056</v>
      </c>
      <c r="G4733" s="0" t="s">
        <v>11057</v>
      </c>
      <c r="H4733" s="0" t="s">
        <v>2128</v>
      </c>
      <c r="I4733" s="0" t="s">
        <v>2123</v>
      </c>
      <c r="J4733" s="0" t="s">
        <v>47</v>
      </c>
      <c r="K4733" s="0" t="s">
        <v>47</v>
      </c>
      <c r="L4733" s="0" t="s">
        <v>47</v>
      </c>
      <c r="M4733" s="0" t="s">
        <v>47</v>
      </c>
      <c r="N4733" s="0" t="n">
        <v>1</v>
      </c>
      <c r="O4733" s="0" t="n">
        <v>54</v>
      </c>
      <c r="P4733" s="0" t="n">
        <v>350</v>
      </c>
      <c r="Q4733" s="0" t="n">
        <v>2.1</v>
      </c>
      <c r="R4733" s="0" t="str">
        <f aca="false">INDEX(Lookup!$B$4:$B$18,MATCH(C4733,Lookup!$A$4:$A$18,0))</f>
        <v>India</v>
      </c>
      <c r="S4733" s="20" t="n">
        <f aca="false">INDEX(Lookup!$D$4:$D$18,MATCH(C4733,Lookup!$A$4:$A$18,0))</f>
        <v>0.012</v>
      </c>
      <c r="T4733" s="21" t="n">
        <f aca="false">ROUND(P4733*S4733,2)</f>
        <v>4.2</v>
      </c>
      <c r="U4733" s="21" t="n">
        <f aca="false">IF(T4733&lt;=10,1,IF(T4733&lt;=20,2,IF(T4733&lt;=30,3,IF(T4733&lt;=40,4,IF(T4733&lt;=50,5,IF(T4733&lt;=100,6,IF(T4733&lt;=250,7,8)))))))</f>
        <v>1</v>
      </c>
      <c r="V4733" s="21" t="n">
        <f aca="false">IF(AND(OR(Dashboard!$T$3="All",R4733=Dashboard!$T$3),OR(Dashboard!$T$4="All",D4733=Dashboard!$T$4)),1,0)</f>
        <v>1</v>
      </c>
      <c r="W4733" s="21" t="n">
        <f aca="false">IF(V4733=1,T4733+ROW()/10000000,0)</f>
        <v>4.2004733</v>
      </c>
    </row>
    <row r="4734" customFormat="false" ht="15" hidden="false" customHeight="false" outlineLevel="0" collapsed="false">
      <c r="A4734" s="0" t="n">
        <v>308784</v>
      </c>
      <c r="B4734" s="0" t="s">
        <v>3009</v>
      </c>
      <c r="C4734" s="0" t="n">
        <v>1</v>
      </c>
      <c r="D4734" s="0" t="s">
        <v>6924</v>
      </c>
      <c r="E4734" s="0" t="s">
        <v>11162</v>
      </c>
      <c r="F4734" s="0" t="s">
        <v>11056</v>
      </c>
      <c r="G4734" s="0" t="s">
        <v>11057</v>
      </c>
      <c r="H4734" s="0" t="s">
        <v>69</v>
      </c>
      <c r="I4734" s="0" t="s">
        <v>2123</v>
      </c>
      <c r="J4734" s="0" t="s">
        <v>47</v>
      </c>
      <c r="K4734" s="0" t="s">
        <v>46</v>
      </c>
      <c r="L4734" s="0" t="s">
        <v>47</v>
      </c>
      <c r="M4734" s="0" t="s">
        <v>47</v>
      </c>
      <c r="N4734" s="0" t="n">
        <v>2</v>
      </c>
      <c r="O4734" s="0" t="n">
        <v>39</v>
      </c>
      <c r="P4734" s="0" t="n">
        <v>800</v>
      </c>
      <c r="Q4734" s="0" t="n">
        <v>2.4</v>
      </c>
      <c r="R4734" s="0" t="str">
        <f aca="false">INDEX(Lookup!$B$4:$B$18,MATCH(C4734,Lookup!$A$4:$A$18,0))</f>
        <v>India</v>
      </c>
      <c r="S4734" s="20" t="n">
        <f aca="false">INDEX(Lookup!$D$4:$D$18,MATCH(C4734,Lookup!$A$4:$A$18,0))</f>
        <v>0.012</v>
      </c>
      <c r="T4734" s="21" t="n">
        <f aca="false">ROUND(P4734*S4734,2)</f>
        <v>9.6</v>
      </c>
      <c r="U4734" s="21" t="n">
        <f aca="false">IF(T4734&lt;=10,1,IF(T4734&lt;=20,2,IF(T4734&lt;=30,3,IF(T4734&lt;=40,4,IF(T4734&lt;=50,5,IF(T4734&lt;=100,6,IF(T4734&lt;=250,7,8)))))))</f>
        <v>1</v>
      </c>
      <c r="V4734" s="21" t="n">
        <f aca="false">IF(AND(OR(Dashboard!$T$3="All",R4734=Dashboard!$T$3),OR(Dashboard!$T$4="All",D4734=Dashboard!$T$4)),1,0)</f>
        <v>1</v>
      </c>
      <c r="W4734" s="21" t="n">
        <f aca="false">IF(V4734=1,T4734+ROW()/10000000,0)</f>
        <v>9.6004734</v>
      </c>
    </row>
    <row r="4735" customFormat="false" ht="15" hidden="false" customHeight="false" outlineLevel="0" collapsed="false">
      <c r="A4735" s="0" t="n">
        <v>2316</v>
      </c>
      <c r="B4735" s="0" t="s">
        <v>11163</v>
      </c>
      <c r="C4735" s="0" t="n">
        <v>1</v>
      </c>
      <c r="D4735" s="0" t="s">
        <v>6924</v>
      </c>
      <c r="E4735" s="0" t="s">
        <v>11164</v>
      </c>
      <c r="F4735" s="0" t="s">
        <v>2911</v>
      </c>
      <c r="G4735" s="0" t="s">
        <v>11165</v>
      </c>
      <c r="H4735" s="0" t="s">
        <v>2128</v>
      </c>
      <c r="I4735" s="0" t="s">
        <v>2123</v>
      </c>
      <c r="J4735" s="0" t="s">
        <v>47</v>
      </c>
      <c r="K4735" s="0" t="s">
        <v>47</v>
      </c>
      <c r="L4735" s="0" t="s">
        <v>47</v>
      </c>
      <c r="M4735" s="0" t="s">
        <v>47</v>
      </c>
      <c r="N4735" s="0" t="n">
        <v>1</v>
      </c>
      <c r="O4735" s="0" t="n">
        <v>6</v>
      </c>
      <c r="P4735" s="0" t="n">
        <v>200</v>
      </c>
      <c r="Q4735" s="0" t="n">
        <v>2.9</v>
      </c>
      <c r="R4735" s="0" t="str">
        <f aca="false">INDEX(Lookup!$B$4:$B$18,MATCH(C4735,Lookup!$A$4:$A$18,0))</f>
        <v>India</v>
      </c>
      <c r="S4735" s="20" t="n">
        <f aca="false">INDEX(Lookup!$D$4:$D$18,MATCH(C4735,Lookup!$A$4:$A$18,0))</f>
        <v>0.012</v>
      </c>
      <c r="T4735" s="21" t="n">
        <f aca="false">ROUND(P4735*S4735,2)</f>
        <v>2.4</v>
      </c>
      <c r="U4735" s="21" t="n">
        <f aca="false">IF(T4735&lt;=10,1,IF(T4735&lt;=20,2,IF(T4735&lt;=30,3,IF(T4735&lt;=40,4,IF(T4735&lt;=50,5,IF(T4735&lt;=100,6,IF(T4735&lt;=250,7,8)))))))</f>
        <v>1</v>
      </c>
      <c r="V4735" s="21" t="n">
        <f aca="false">IF(AND(OR(Dashboard!$T$3="All",R4735=Dashboard!$T$3),OR(Dashboard!$T$4="All",D4735=Dashboard!$T$4)),1,0)</f>
        <v>1</v>
      </c>
      <c r="W4735" s="21" t="n">
        <f aca="false">IF(V4735=1,T4735+ROW()/10000000,0)</f>
        <v>2.4004735</v>
      </c>
    </row>
    <row r="4736" customFormat="false" ht="15" hidden="false" customHeight="false" outlineLevel="0" collapsed="false">
      <c r="A4736" s="0" t="n">
        <v>2315</v>
      </c>
      <c r="B4736" s="0" t="s">
        <v>2979</v>
      </c>
      <c r="C4736" s="0" t="n">
        <v>1</v>
      </c>
      <c r="D4736" s="0" t="s">
        <v>6924</v>
      </c>
      <c r="E4736" s="0" t="s">
        <v>11166</v>
      </c>
      <c r="F4736" s="0" t="s">
        <v>2911</v>
      </c>
      <c r="G4736" s="0" t="s">
        <v>11165</v>
      </c>
      <c r="H4736" s="0" t="s">
        <v>2128</v>
      </c>
      <c r="I4736" s="0" t="s">
        <v>2123</v>
      </c>
      <c r="J4736" s="0" t="s">
        <v>47</v>
      </c>
      <c r="K4736" s="0" t="s">
        <v>47</v>
      </c>
      <c r="L4736" s="0" t="s">
        <v>47</v>
      </c>
      <c r="M4736" s="0" t="s">
        <v>47</v>
      </c>
      <c r="N4736" s="0" t="n">
        <v>1</v>
      </c>
      <c r="O4736" s="0" t="n">
        <v>15</v>
      </c>
      <c r="P4736" s="0" t="n">
        <v>250</v>
      </c>
      <c r="Q4736" s="0" t="n">
        <v>3</v>
      </c>
      <c r="R4736" s="0" t="str">
        <f aca="false">INDEX(Lookup!$B$4:$B$18,MATCH(C4736,Lookup!$A$4:$A$18,0))</f>
        <v>India</v>
      </c>
      <c r="S4736" s="20" t="n">
        <f aca="false">INDEX(Lookup!$D$4:$D$18,MATCH(C4736,Lookup!$A$4:$A$18,0))</f>
        <v>0.012</v>
      </c>
      <c r="T4736" s="21" t="n">
        <f aca="false">ROUND(P4736*S4736,2)</f>
        <v>3</v>
      </c>
      <c r="U4736" s="21" t="n">
        <f aca="false">IF(T4736&lt;=10,1,IF(T4736&lt;=20,2,IF(T4736&lt;=30,3,IF(T4736&lt;=40,4,IF(T4736&lt;=50,5,IF(T4736&lt;=100,6,IF(T4736&lt;=250,7,8)))))))</f>
        <v>1</v>
      </c>
      <c r="V4736" s="21" t="n">
        <f aca="false">IF(AND(OR(Dashboard!$T$3="All",R4736=Dashboard!$T$3),OR(Dashboard!$T$4="All",D4736=Dashboard!$T$4)),1,0)</f>
        <v>1</v>
      </c>
      <c r="W4736" s="21" t="n">
        <f aca="false">IF(V4736=1,T4736+ROW()/10000000,0)</f>
        <v>3.0004736</v>
      </c>
    </row>
    <row r="4737" customFormat="false" ht="15" hidden="false" customHeight="false" outlineLevel="0" collapsed="false">
      <c r="A4737" s="0" t="n">
        <v>313307</v>
      </c>
      <c r="B4737" s="0" t="s">
        <v>11167</v>
      </c>
      <c r="C4737" s="0" t="n">
        <v>1</v>
      </c>
      <c r="D4737" s="0" t="s">
        <v>6924</v>
      </c>
      <c r="E4737" s="0" t="s">
        <v>11168</v>
      </c>
      <c r="F4737" s="0" t="s">
        <v>2911</v>
      </c>
      <c r="G4737" s="0" t="s">
        <v>11165</v>
      </c>
      <c r="H4737" s="0" t="s">
        <v>11169</v>
      </c>
      <c r="I4737" s="0" t="s">
        <v>2123</v>
      </c>
      <c r="J4737" s="0" t="s">
        <v>47</v>
      </c>
      <c r="K4737" s="0" t="s">
        <v>47</v>
      </c>
      <c r="L4737" s="0" t="s">
        <v>47</v>
      </c>
      <c r="M4737" s="0" t="s">
        <v>47</v>
      </c>
      <c r="N4737" s="0" t="n">
        <v>1</v>
      </c>
      <c r="O4737" s="0" t="n">
        <v>7</v>
      </c>
      <c r="P4737" s="0" t="n">
        <v>200</v>
      </c>
      <c r="Q4737" s="0" t="n">
        <v>2.9</v>
      </c>
      <c r="R4737" s="0" t="str">
        <f aca="false">INDEX(Lookup!$B$4:$B$18,MATCH(C4737,Lookup!$A$4:$A$18,0))</f>
        <v>India</v>
      </c>
      <c r="S4737" s="20" t="n">
        <f aca="false">INDEX(Lookup!$D$4:$D$18,MATCH(C4737,Lookup!$A$4:$A$18,0))</f>
        <v>0.012</v>
      </c>
      <c r="T4737" s="21" t="n">
        <f aca="false">ROUND(P4737*S4737,2)</f>
        <v>2.4</v>
      </c>
      <c r="U4737" s="21" t="n">
        <f aca="false">IF(T4737&lt;=10,1,IF(T4737&lt;=20,2,IF(T4737&lt;=30,3,IF(T4737&lt;=40,4,IF(T4737&lt;=50,5,IF(T4737&lt;=100,6,IF(T4737&lt;=250,7,8)))))))</f>
        <v>1</v>
      </c>
      <c r="V4737" s="21" t="n">
        <f aca="false">IF(AND(OR(Dashboard!$T$3="All",R4737=Dashboard!$T$3),OR(Dashboard!$T$4="All",D4737=Dashboard!$T$4)),1,0)</f>
        <v>1</v>
      </c>
      <c r="W4737" s="21" t="n">
        <f aca="false">IF(V4737=1,T4737+ROW()/10000000,0)</f>
        <v>2.4004737</v>
      </c>
    </row>
    <row r="4738" customFormat="false" ht="15" hidden="false" customHeight="false" outlineLevel="0" collapsed="false">
      <c r="A4738" s="0" t="n">
        <v>301208</v>
      </c>
      <c r="B4738" s="0" t="s">
        <v>4064</v>
      </c>
      <c r="C4738" s="0" t="n">
        <v>1</v>
      </c>
      <c r="D4738" s="0" t="s">
        <v>6924</v>
      </c>
      <c r="E4738" s="0" t="s">
        <v>11170</v>
      </c>
      <c r="F4738" s="0" t="s">
        <v>2911</v>
      </c>
      <c r="G4738" s="0" t="s">
        <v>11165</v>
      </c>
      <c r="H4738" s="0" t="s">
        <v>2288</v>
      </c>
      <c r="I4738" s="0" t="s">
        <v>2123</v>
      </c>
      <c r="J4738" s="0" t="s">
        <v>47</v>
      </c>
      <c r="K4738" s="0" t="s">
        <v>47</v>
      </c>
      <c r="L4738" s="0" t="s">
        <v>47</v>
      </c>
      <c r="M4738" s="0" t="s">
        <v>47</v>
      </c>
      <c r="N4738" s="0" t="n">
        <v>1</v>
      </c>
      <c r="O4738" s="0" t="n">
        <v>16</v>
      </c>
      <c r="P4738" s="0" t="n">
        <v>300</v>
      </c>
      <c r="Q4738" s="0" t="n">
        <v>2.9</v>
      </c>
      <c r="R4738" s="0" t="str">
        <f aca="false">INDEX(Lookup!$B$4:$B$18,MATCH(C4738,Lookup!$A$4:$A$18,0))</f>
        <v>India</v>
      </c>
      <c r="S4738" s="20" t="n">
        <f aca="false">INDEX(Lookup!$D$4:$D$18,MATCH(C4738,Lookup!$A$4:$A$18,0))</f>
        <v>0.012</v>
      </c>
      <c r="T4738" s="21" t="n">
        <f aca="false">ROUND(P4738*S4738,2)</f>
        <v>3.6</v>
      </c>
      <c r="U4738" s="21" t="n">
        <f aca="false">IF(T4738&lt;=10,1,IF(T4738&lt;=20,2,IF(T4738&lt;=30,3,IF(T4738&lt;=40,4,IF(T4738&lt;=50,5,IF(T4738&lt;=100,6,IF(T4738&lt;=250,7,8)))))))</f>
        <v>1</v>
      </c>
      <c r="V4738" s="21" t="n">
        <f aca="false">IF(AND(OR(Dashboard!$T$3="All",R4738=Dashboard!$T$3),OR(Dashboard!$T$4="All",D4738=Dashboard!$T$4)),1,0)</f>
        <v>1</v>
      </c>
      <c r="W4738" s="21" t="n">
        <f aca="false">IF(V4738=1,T4738+ROW()/10000000,0)</f>
        <v>3.6004738</v>
      </c>
    </row>
    <row r="4739" customFormat="false" ht="15" hidden="false" customHeight="false" outlineLevel="0" collapsed="false">
      <c r="A4739" s="0" t="n">
        <v>18386203</v>
      </c>
      <c r="B4739" s="0" t="s">
        <v>11171</v>
      </c>
      <c r="C4739" s="0" t="n">
        <v>1</v>
      </c>
      <c r="D4739" s="0" t="s">
        <v>6924</v>
      </c>
      <c r="E4739" s="0" t="s">
        <v>11172</v>
      </c>
      <c r="F4739" s="0" t="s">
        <v>2911</v>
      </c>
      <c r="G4739" s="0" t="s">
        <v>11165</v>
      </c>
      <c r="H4739" s="0" t="s">
        <v>156</v>
      </c>
      <c r="I4739" s="0" t="s">
        <v>2123</v>
      </c>
      <c r="J4739" s="0" t="s">
        <v>47</v>
      </c>
      <c r="K4739" s="0" t="s">
        <v>47</v>
      </c>
      <c r="L4739" s="0" t="s">
        <v>47</v>
      </c>
      <c r="M4739" s="0" t="s">
        <v>47</v>
      </c>
      <c r="N4739" s="0" t="n">
        <v>1</v>
      </c>
      <c r="O4739" s="0" t="n">
        <v>6</v>
      </c>
      <c r="P4739" s="0" t="n">
        <v>300</v>
      </c>
      <c r="Q4739" s="0" t="n">
        <v>3</v>
      </c>
      <c r="R4739" s="0" t="str">
        <f aca="false">INDEX(Lookup!$B$4:$B$18,MATCH(C4739,Lookup!$A$4:$A$18,0))</f>
        <v>India</v>
      </c>
      <c r="S4739" s="20" t="n">
        <f aca="false">INDEX(Lookup!$D$4:$D$18,MATCH(C4739,Lookup!$A$4:$A$18,0))</f>
        <v>0.012</v>
      </c>
      <c r="T4739" s="21" t="n">
        <f aca="false">ROUND(P4739*S4739,2)</f>
        <v>3.6</v>
      </c>
      <c r="U4739" s="21" t="n">
        <f aca="false">IF(T4739&lt;=10,1,IF(T4739&lt;=20,2,IF(T4739&lt;=30,3,IF(T4739&lt;=40,4,IF(T4739&lt;=50,5,IF(T4739&lt;=100,6,IF(T4739&lt;=250,7,8)))))))</f>
        <v>1</v>
      </c>
      <c r="V4739" s="21" t="n">
        <f aca="false">IF(AND(OR(Dashboard!$T$3="All",R4739=Dashboard!$T$3),OR(Dashboard!$T$4="All",D4739=Dashboard!$T$4)),1,0)</f>
        <v>1</v>
      </c>
      <c r="W4739" s="21" t="n">
        <f aca="false">IF(V4739=1,T4739+ROW()/10000000,0)</f>
        <v>3.6004739</v>
      </c>
    </row>
    <row r="4740" customFormat="false" ht="15" hidden="false" customHeight="false" outlineLevel="0" collapsed="false">
      <c r="A4740" s="0" t="n">
        <v>18258507</v>
      </c>
      <c r="B4740" s="0" t="s">
        <v>11173</v>
      </c>
      <c r="C4740" s="0" t="n">
        <v>1</v>
      </c>
      <c r="D4740" s="0" t="s">
        <v>6924</v>
      </c>
      <c r="E4740" s="0" t="s">
        <v>11174</v>
      </c>
      <c r="F4740" s="0" t="s">
        <v>2911</v>
      </c>
      <c r="G4740" s="0" t="s">
        <v>11165</v>
      </c>
      <c r="H4740" s="0" t="s">
        <v>2147</v>
      </c>
      <c r="I4740" s="0" t="s">
        <v>2123</v>
      </c>
      <c r="J4740" s="0" t="s">
        <v>47</v>
      </c>
      <c r="K4740" s="0" t="s">
        <v>47</v>
      </c>
      <c r="L4740" s="0" t="s">
        <v>47</v>
      </c>
      <c r="M4740" s="0" t="s">
        <v>47</v>
      </c>
      <c r="N4740" s="0" t="n">
        <v>1</v>
      </c>
      <c r="O4740" s="0" t="n">
        <v>9</v>
      </c>
      <c r="P4740" s="0" t="n">
        <v>400</v>
      </c>
      <c r="Q4740" s="0" t="n">
        <v>2.9</v>
      </c>
      <c r="R4740" s="0" t="str">
        <f aca="false">INDEX(Lookup!$B$4:$B$18,MATCH(C4740,Lookup!$A$4:$A$18,0))</f>
        <v>India</v>
      </c>
      <c r="S4740" s="20" t="n">
        <f aca="false">INDEX(Lookup!$D$4:$D$18,MATCH(C4740,Lookup!$A$4:$A$18,0))</f>
        <v>0.012</v>
      </c>
      <c r="T4740" s="21" t="n">
        <f aca="false">ROUND(P4740*S4740,2)</f>
        <v>4.8</v>
      </c>
      <c r="U4740" s="21" t="n">
        <f aca="false">IF(T4740&lt;=10,1,IF(T4740&lt;=20,2,IF(T4740&lt;=30,3,IF(T4740&lt;=40,4,IF(T4740&lt;=50,5,IF(T4740&lt;=100,6,IF(T4740&lt;=250,7,8)))))))</f>
        <v>1</v>
      </c>
      <c r="V4740" s="21" t="n">
        <f aca="false">IF(AND(OR(Dashboard!$T$3="All",R4740=Dashboard!$T$3),OR(Dashboard!$T$4="All",D4740=Dashboard!$T$4)),1,0)</f>
        <v>1</v>
      </c>
      <c r="W4740" s="21" t="n">
        <f aca="false">IF(V4740=1,T4740+ROW()/10000000,0)</f>
        <v>4.800474</v>
      </c>
    </row>
    <row r="4741" customFormat="false" ht="15" hidden="false" customHeight="false" outlineLevel="0" collapsed="false">
      <c r="A4741" s="0" t="n">
        <v>313091</v>
      </c>
      <c r="B4741" s="0" t="s">
        <v>11175</v>
      </c>
      <c r="C4741" s="0" t="n">
        <v>1</v>
      </c>
      <c r="D4741" s="0" t="s">
        <v>6924</v>
      </c>
      <c r="E4741" s="0" t="s">
        <v>11176</v>
      </c>
      <c r="F4741" s="0" t="s">
        <v>2911</v>
      </c>
      <c r="G4741" s="0" t="s">
        <v>11165</v>
      </c>
      <c r="H4741" s="0" t="s">
        <v>69</v>
      </c>
      <c r="I4741" s="0" t="s">
        <v>2123</v>
      </c>
      <c r="J4741" s="0" t="s">
        <v>47</v>
      </c>
      <c r="K4741" s="0" t="s">
        <v>47</v>
      </c>
      <c r="L4741" s="0" t="s">
        <v>47</v>
      </c>
      <c r="M4741" s="0" t="s">
        <v>47</v>
      </c>
      <c r="N4741" s="0" t="n">
        <v>1</v>
      </c>
      <c r="O4741" s="0" t="n">
        <v>5</v>
      </c>
      <c r="P4741" s="0" t="n">
        <v>350</v>
      </c>
      <c r="Q4741" s="0" t="n">
        <v>2.9</v>
      </c>
      <c r="R4741" s="0" t="str">
        <f aca="false">INDEX(Lookup!$B$4:$B$18,MATCH(C4741,Lookup!$A$4:$A$18,0))</f>
        <v>India</v>
      </c>
      <c r="S4741" s="20" t="n">
        <f aca="false">INDEX(Lookup!$D$4:$D$18,MATCH(C4741,Lookup!$A$4:$A$18,0))</f>
        <v>0.012</v>
      </c>
      <c r="T4741" s="21" t="n">
        <f aca="false">ROUND(P4741*S4741,2)</f>
        <v>4.2</v>
      </c>
      <c r="U4741" s="21" t="n">
        <f aca="false">IF(T4741&lt;=10,1,IF(T4741&lt;=20,2,IF(T4741&lt;=30,3,IF(T4741&lt;=40,4,IF(T4741&lt;=50,5,IF(T4741&lt;=100,6,IF(T4741&lt;=250,7,8)))))))</f>
        <v>1</v>
      </c>
      <c r="V4741" s="21" t="n">
        <f aca="false">IF(AND(OR(Dashboard!$T$3="All",R4741=Dashboard!$T$3),OR(Dashboard!$T$4="All",D4741=Dashboard!$T$4)),1,0)</f>
        <v>1</v>
      </c>
      <c r="W4741" s="21" t="n">
        <f aca="false">IF(V4741=1,T4741+ROW()/10000000,0)</f>
        <v>4.2004741</v>
      </c>
    </row>
    <row r="4742" customFormat="false" ht="15" hidden="false" customHeight="false" outlineLevel="0" collapsed="false">
      <c r="A4742" s="0" t="n">
        <v>313381</v>
      </c>
      <c r="B4742" s="0" t="s">
        <v>11177</v>
      </c>
      <c r="C4742" s="0" t="n">
        <v>1</v>
      </c>
      <c r="D4742" s="0" t="s">
        <v>6924</v>
      </c>
      <c r="E4742" s="0" t="s">
        <v>11178</v>
      </c>
      <c r="F4742" s="0" t="s">
        <v>2911</v>
      </c>
      <c r="G4742" s="0" t="s">
        <v>11165</v>
      </c>
      <c r="H4742" s="0" t="s">
        <v>2128</v>
      </c>
      <c r="I4742" s="0" t="s">
        <v>2123</v>
      </c>
      <c r="J4742" s="0" t="s">
        <v>47</v>
      </c>
      <c r="K4742" s="0" t="s">
        <v>47</v>
      </c>
      <c r="L4742" s="0" t="s">
        <v>47</v>
      </c>
      <c r="M4742" s="0" t="s">
        <v>47</v>
      </c>
      <c r="N4742" s="0" t="n">
        <v>1</v>
      </c>
      <c r="O4742" s="0" t="n">
        <v>4</v>
      </c>
      <c r="P4742" s="0" t="n">
        <v>150</v>
      </c>
      <c r="Q4742" s="0" t="n">
        <v>2.9</v>
      </c>
      <c r="R4742" s="0" t="str">
        <f aca="false">INDEX(Lookup!$B$4:$B$18,MATCH(C4742,Lookup!$A$4:$A$18,0))</f>
        <v>India</v>
      </c>
      <c r="S4742" s="20" t="n">
        <f aca="false">INDEX(Lookup!$D$4:$D$18,MATCH(C4742,Lookup!$A$4:$A$18,0))</f>
        <v>0.012</v>
      </c>
      <c r="T4742" s="21" t="n">
        <f aca="false">ROUND(P4742*S4742,2)</f>
        <v>1.8</v>
      </c>
      <c r="U4742" s="21" t="n">
        <f aca="false">IF(T4742&lt;=10,1,IF(T4742&lt;=20,2,IF(T4742&lt;=30,3,IF(T4742&lt;=40,4,IF(T4742&lt;=50,5,IF(T4742&lt;=100,6,IF(T4742&lt;=250,7,8)))))))</f>
        <v>1</v>
      </c>
      <c r="V4742" s="21" t="n">
        <f aca="false">IF(AND(OR(Dashboard!$T$3="All",R4742=Dashboard!$T$3),OR(Dashboard!$T$4="All",D4742=Dashboard!$T$4)),1,0)</f>
        <v>1</v>
      </c>
      <c r="W4742" s="21" t="n">
        <f aca="false">IF(V4742=1,T4742+ROW()/10000000,0)</f>
        <v>1.8004742</v>
      </c>
    </row>
    <row r="4743" customFormat="false" ht="15" hidden="false" customHeight="false" outlineLevel="0" collapsed="false">
      <c r="A4743" s="0" t="n">
        <v>301201</v>
      </c>
      <c r="B4743" s="0" t="s">
        <v>7692</v>
      </c>
      <c r="C4743" s="0" t="n">
        <v>1</v>
      </c>
      <c r="D4743" s="0" t="s">
        <v>6924</v>
      </c>
      <c r="E4743" s="0" t="s">
        <v>11179</v>
      </c>
      <c r="F4743" s="0" t="s">
        <v>2911</v>
      </c>
      <c r="G4743" s="0" t="s">
        <v>11165</v>
      </c>
      <c r="H4743" s="0" t="s">
        <v>2288</v>
      </c>
      <c r="I4743" s="0" t="s">
        <v>2123</v>
      </c>
      <c r="J4743" s="0" t="s">
        <v>47</v>
      </c>
      <c r="K4743" s="0" t="s">
        <v>46</v>
      </c>
      <c r="L4743" s="0" t="s">
        <v>47</v>
      </c>
      <c r="M4743" s="0" t="s">
        <v>47</v>
      </c>
      <c r="N4743" s="0" t="n">
        <v>2</v>
      </c>
      <c r="O4743" s="0" t="n">
        <v>50</v>
      </c>
      <c r="P4743" s="0" t="n">
        <v>500</v>
      </c>
      <c r="Q4743" s="0" t="n">
        <v>2.5</v>
      </c>
      <c r="R4743" s="0" t="str">
        <f aca="false">INDEX(Lookup!$B$4:$B$18,MATCH(C4743,Lookup!$A$4:$A$18,0))</f>
        <v>India</v>
      </c>
      <c r="S4743" s="20" t="n">
        <f aca="false">INDEX(Lookup!$D$4:$D$18,MATCH(C4743,Lookup!$A$4:$A$18,0))</f>
        <v>0.012</v>
      </c>
      <c r="T4743" s="21" t="n">
        <f aca="false">ROUND(P4743*S4743,2)</f>
        <v>6</v>
      </c>
      <c r="U4743" s="21" t="n">
        <f aca="false">IF(T4743&lt;=10,1,IF(T4743&lt;=20,2,IF(T4743&lt;=30,3,IF(T4743&lt;=40,4,IF(T4743&lt;=50,5,IF(T4743&lt;=100,6,IF(T4743&lt;=250,7,8)))))))</f>
        <v>1</v>
      </c>
      <c r="V4743" s="21" t="n">
        <f aca="false">IF(AND(OR(Dashboard!$T$3="All",R4743=Dashboard!$T$3),OR(Dashboard!$T$4="All",D4743=Dashboard!$T$4)),1,0)</f>
        <v>1</v>
      </c>
      <c r="W4743" s="21" t="n">
        <f aca="false">IF(V4743=1,T4743+ROW()/10000000,0)</f>
        <v>6.0004743</v>
      </c>
    </row>
    <row r="4744" customFormat="false" ht="15" hidden="false" customHeight="false" outlineLevel="0" collapsed="false">
      <c r="A4744" s="0" t="n">
        <v>309496</v>
      </c>
      <c r="B4744" s="0" t="s">
        <v>11180</v>
      </c>
      <c r="C4744" s="0" t="n">
        <v>1</v>
      </c>
      <c r="D4744" s="0" t="s">
        <v>6924</v>
      </c>
      <c r="E4744" s="0" t="s">
        <v>11181</v>
      </c>
      <c r="F4744" s="0" t="s">
        <v>2911</v>
      </c>
      <c r="G4744" s="0" t="s">
        <v>11165</v>
      </c>
      <c r="H4744" s="0" t="s">
        <v>2349</v>
      </c>
      <c r="I4744" s="0" t="s">
        <v>2123</v>
      </c>
      <c r="J4744" s="0" t="s">
        <v>47</v>
      </c>
      <c r="K4744" s="0" t="s">
        <v>47</v>
      </c>
      <c r="L4744" s="0" t="s">
        <v>47</v>
      </c>
      <c r="M4744" s="0" t="s">
        <v>47</v>
      </c>
      <c r="N4744" s="0" t="n">
        <v>1</v>
      </c>
      <c r="O4744" s="0" t="n">
        <v>12</v>
      </c>
      <c r="P4744" s="0" t="n">
        <v>100</v>
      </c>
      <c r="Q4744" s="0" t="n">
        <v>3.1</v>
      </c>
      <c r="R4744" s="0" t="str">
        <f aca="false">INDEX(Lookup!$B$4:$B$18,MATCH(C4744,Lookup!$A$4:$A$18,0))</f>
        <v>India</v>
      </c>
      <c r="S4744" s="20" t="n">
        <f aca="false">INDEX(Lookup!$D$4:$D$18,MATCH(C4744,Lookup!$A$4:$A$18,0))</f>
        <v>0.012</v>
      </c>
      <c r="T4744" s="21" t="n">
        <f aca="false">ROUND(P4744*S4744,2)</f>
        <v>1.2</v>
      </c>
      <c r="U4744" s="21" t="n">
        <f aca="false">IF(T4744&lt;=10,1,IF(T4744&lt;=20,2,IF(T4744&lt;=30,3,IF(T4744&lt;=40,4,IF(T4744&lt;=50,5,IF(T4744&lt;=100,6,IF(T4744&lt;=250,7,8)))))))</f>
        <v>1</v>
      </c>
      <c r="V4744" s="21" t="n">
        <f aca="false">IF(AND(OR(Dashboard!$T$3="All",R4744=Dashboard!$T$3),OR(Dashboard!$T$4="All",D4744=Dashboard!$T$4)),1,0)</f>
        <v>1</v>
      </c>
      <c r="W4744" s="21" t="n">
        <f aca="false">IF(V4744=1,T4744+ROW()/10000000,0)</f>
        <v>1.2004744</v>
      </c>
    </row>
    <row r="4745" customFormat="false" ht="15" hidden="false" customHeight="false" outlineLevel="0" collapsed="false">
      <c r="A4745" s="0" t="n">
        <v>2297</v>
      </c>
      <c r="B4745" s="0" t="s">
        <v>11182</v>
      </c>
      <c r="C4745" s="0" t="n">
        <v>1</v>
      </c>
      <c r="D4745" s="0" t="s">
        <v>6924</v>
      </c>
      <c r="E4745" s="0" t="s">
        <v>11183</v>
      </c>
      <c r="F4745" s="0" t="s">
        <v>2911</v>
      </c>
      <c r="G4745" s="0" t="s">
        <v>11165</v>
      </c>
      <c r="H4745" s="0" t="s">
        <v>5365</v>
      </c>
      <c r="I4745" s="0" t="s">
        <v>2123</v>
      </c>
      <c r="J4745" s="0" t="s">
        <v>47</v>
      </c>
      <c r="K4745" s="0" t="s">
        <v>47</v>
      </c>
      <c r="L4745" s="0" t="s">
        <v>47</v>
      </c>
      <c r="M4745" s="0" t="s">
        <v>47</v>
      </c>
      <c r="N4745" s="0" t="n">
        <v>2</v>
      </c>
      <c r="O4745" s="0" t="n">
        <v>79</v>
      </c>
      <c r="P4745" s="0" t="n">
        <v>500</v>
      </c>
      <c r="Q4745" s="0" t="n">
        <v>3.2</v>
      </c>
      <c r="R4745" s="0" t="str">
        <f aca="false">INDEX(Lookup!$B$4:$B$18,MATCH(C4745,Lookup!$A$4:$A$18,0))</f>
        <v>India</v>
      </c>
      <c r="S4745" s="20" t="n">
        <f aca="false">INDEX(Lookup!$D$4:$D$18,MATCH(C4745,Lookup!$A$4:$A$18,0))</f>
        <v>0.012</v>
      </c>
      <c r="T4745" s="21" t="n">
        <f aca="false">ROUND(P4745*S4745,2)</f>
        <v>6</v>
      </c>
      <c r="U4745" s="21" t="n">
        <f aca="false">IF(T4745&lt;=10,1,IF(T4745&lt;=20,2,IF(T4745&lt;=30,3,IF(T4745&lt;=40,4,IF(T4745&lt;=50,5,IF(T4745&lt;=100,6,IF(T4745&lt;=250,7,8)))))))</f>
        <v>1</v>
      </c>
      <c r="V4745" s="21" t="n">
        <f aca="false">IF(AND(OR(Dashboard!$T$3="All",R4745=Dashboard!$T$3),OR(Dashboard!$T$4="All",D4745=Dashboard!$T$4)),1,0)</f>
        <v>1</v>
      </c>
      <c r="W4745" s="21" t="n">
        <f aca="false">IF(V4745=1,T4745+ROW()/10000000,0)</f>
        <v>6.0004745</v>
      </c>
    </row>
    <row r="4746" customFormat="false" ht="15" hidden="false" customHeight="false" outlineLevel="0" collapsed="false">
      <c r="A4746" s="0" t="n">
        <v>305003</v>
      </c>
      <c r="B4746" s="0" t="s">
        <v>11184</v>
      </c>
      <c r="C4746" s="0" t="n">
        <v>1</v>
      </c>
      <c r="D4746" s="0" t="s">
        <v>6924</v>
      </c>
      <c r="E4746" s="0" t="s">
        <v>11185</v>
      </c>
      <c r="F4746" s="0" t="s">
        <v>2911</v>
      </c>
      <c r="G4746" s="0" t="s">
        <v>11165</v>
      </c>
      <c r="H4746" s="0" t="s">
        <v>7658</v>
      </c>
      <c r="I4746" s="0" t="s">
        <v>2123</v>
      </c>
      <c r="J4746" s="0" t="s">
        <v>47</v>
      </c>
      <c r="K4746" s="0" t="s">
        <v>47</v>
      </c>
      <c r="L4746" s="0" t="s">
        <v>47</v>
      </c>
      <c r="M4746" s="0" t="s">
        <v>47</v>
      </c>
      <c r="N4746" s="0" t="n">
        <v>1</v>
      </c>
      <c r="O4746" s="0" t="n">
        <v>20</v>
      </c>
      <c r="P4746" s="0" t="n">
        <v>150</v>
      </c>
      <c r="Q4746" s="0" t="n">
        <v>3.3</v>
      </c>
      <c r="R4746" s="0" t="str">
        <f aca="false">INDEX(Lookup!$B$4:$B$18,MATCH(C4746,Lookup!$A$4:$A$18,0))</f>
        <v>India</v>
      </c>
      <c r="S4746" s="20" t="n">
        <f aca="false">INDEX(Lookup!$D$4:$D$18,MATCH(C4746,Lookup!$A$4:$A$18,0))</f>
        <v>0.012</v>
      </c>
      <c r="T4746" s="21" t="n">
        <f aca="false">ROUND(P4746*S4746,2)</f>
        <v>1.8</v>
      </c>
      <c r="U4746" s="21" t="n">
        <f aca="false">IF(T4746&lt;=10,1,IF(T4746&lt;=20,2,IF(T4746&lt;=30,3,IF(T4746&lt;=40,4,IF(T4746&lt;=50,5,IF(T4746&lt;=100,6,IF(T4746&lt;=250,7,8)))))))</f>
        <v>1</v>
      </c>
      <c r="V4746" s="21" t="n">
        <f aca="false">IF(AND(OR(Dashboard!$T$3="All",R4746=Dashboard!$T$3),OR(Dashboard!$T$4="All",D4746=Dashboard!$T$4)),1,0)</f>
        <v>1</v>
      </c>
      <c r="W4746" s="21" t="n">
        <f aca="false">IF(V4746=1,T4746+ROW()/10000000,0)</f>
        <v>1.8004746</v>
      </c>
    </row>
    <row r="4747" customFormat="false" ht="15" hidden="false" customHeight="false" outlineLevel="0" collapsed="false">
      <c r="A4747" s="0" t="n">
        <v>306310</v>
      </c>
      <c r="B4747" s="0" t="s">
        <v>11186</v>
      </c>
      <c r="C4747" s="0" t="n">
        <v>1</v>
      </c>
      <c r="D4747" s="0" t="s">
        <v>6924</v>
      </c>
      <c r="E4747" s="0" t="s">
        <v>11187</v>
      </c>
      <c r="F4747" s="0" t="s">
        <v>2911</v>
      </c>
      <c r="G4747" s="0" t="s">
        <v>11165</v>
      </c>
      <c r="H4747" s="0" t="s">
        <v>2136</v>
      </c>
      <c r="I4747" s="0" t="s">
        <v>2123</v>
      </c>
      <c r="J4747" s="0" t="s">
        <v>47</v>
      </c>
      <c r="K4747" s="0" t="s">
        <v>46</v>
      </c>
      <c r="L4747" s="0" t="s">
        <v>47</v>
      </c>
      <c r="M4747" s="0" t="s">
        <v>47</v>
      </c>
      <c r="N4747" s="0" t="n">
        <v>2</v>
      </c>
      <c r="O4747" s="0" t="n">
        <v>52</v>
      </c>
      <c r="P4747" s="0" t="n">
        <v>650</v>
      </c>
      <c r="Q4747" s="0" t="n">
        <v>3.2</v>
      </c>
      <c r="R4747" s="0" t="str">
        <f aca="false">INDEX(Lookup!$B$4:$B$18,MATCH(C4747,Lookup!$A$4:$A$18,0))</f>
        <v>India</v>
      </c>
      <c r="S4747" s="20" t="n">
        <f aca="false">INDEX(Lookup!$D$4:$D$18,MATCH(C4747,Lookup!$A$4:$A$18,0))</f>
        <v>0.012</v>
      </c>
      <c r="T4747" s="21" t="n">
        <f aca="false">ROUND(P4747*S4747,2)</f>
        <v>7.8</v>
      </c>
      <c r="U4747" s="21" t="n">
        <f aca="false">IF(T4747&lt;=10,1,IF(T4747&lt;=20,2,IF(T4747&lt;=30,3,IF(T4747&lt;=40,4,IF(T4747&lt;=50,5,IF(T4747&lt;=100,6,IF(T4747&lt;=250,7,8)))))))</f>
        <v>1</v>
      </c>
      <c r="V4747" s="21" t="n">
        <f aca="false">IF(AND(OR(Dashboard!$T$3="All",R4747=Dashboard!$T$3),OR(Dashboard!$T$4="All",D4747=Dashboard!$T$4)),1,0)</f>
        <v>1</v>
      </c>
      <c r="W4747" s="21" t="n">
        <f aca="false">IF(V4747=1,T4747+ROW()/10000000,0)</f>
        <v>7.8004747</v>
      </c>
    </row>
    <row r="4748" customFormat="false" ht="15" hidden="false" customHeight="false" outlineLevel="0" collapsed="false">
      <c r="A4748" s="0" t="n">
        <v>18332058</v>
      </c>
      <c r="B4748" s="0" t="s">
        <v>11188</v>
      </c>
      <c r="C4748" s="0" t="n">
        <v>1</v>
      </c>
      <c r="D4748" s="0" t="s">
        <v>6924</v>
      </c>
      <c r="E4748" s="0" t="s">
        <v>11189</v>
      </c>
      <c r="F4748" s="0" t="s">
        <v>2911</v>
      </c>
      <c r="G4748" s="0" t="s">
        <v>11165</v>
      </c>
      <c r="H4748" s="0" t="s">
        <v>3500</v>
      </c>
      <c r="I4748" s="0" t="s">
        <v>2123</v>
      </c>
      <c r="J4748" s="0" t="s">
        <v>47</v>
      </c>
      <c r="K4748" s="0" t="s">
        <v>46</v>
      </c>
      <c r="L4748" s="0" t="s">
        <v>47</v>
      </c>
      <c r="M4748" s="0" t="s">
        <v>47</v>
      </c>
      <c r="N4748" s="0" t="n">
        <v>2</v>
      </c>
      <c r="O4748" s="0" t="n">
        <v>26</v>
      </c>
      <c r="P4748" s="0" t="n">
        <v>500</v>
      </c>
      <c r="Q4748" s="0" t="n">
        <v>3.3</v>
      </c>
      <c r="R4748" s="0" t="str">
        <f aca="false">INDEX(Lookup!$B$4:$B$18,MATCH(C4748,Lookup!$A$4:$A$18,0))</f>
        <v>India</v>
      </c>
      <c r="S4748" s="20" t="n">
        <f aca="false">INDEX(Lookup!$D$4:$D$18,MATCH(C4748,Lookup!$A$4:$A$18,0))</f>
        <v>0.012</v>
      </c>
      <c r="T4748" s="21" t="n">
        <f aca="false">ROUND(P4748*S4748,2)</f>
        <v>6</v>
      </c>
      <c r="U4748" s="21" t="n">
        <f aca="false">IF(T4748&lt;=10,1,IF(T4748&lt;=20,2,IF(T4748&lt;=30,3,IF(T4748&lt;=40,4,IF(T4748&lt;=50,5,IF(T4748&lt;=100,6,IF(T4748&lt;=250,7,8)))))))</f>
        <v>1</v>
      </c>
      <c r="V4748" s="21" t="n">
        <f aca="false">IF(AND(OR(Dashboard!$T$3="All",R4748=Dashboard!$T$3),OR(Dashboard!$T$4="All",D4748=Dashboard!$T$4)),1,0)</f>
        <v>1</v>
      </c>
      <c r="W4748" s="21" t="n">
        <f aca="false">IF(V4748=1,T4748+ROW()/10000000,0)</f>
        <v>6.0004748</v>
      </c>
    </row>
    <row r="4749" customFormat="false" ht="15" hidden="false" customHeight="false" outlineLevel="0" collapsed="false">
      <c r="A4749" s="0" t="n">
        <v>18128895</v>
      </c>
      <c r="B4749" s="0" t="s">
        <v>11190</v>
      </c>
      <c r="C4749" s="0" t="n">
        <v>1</v>
      </c>
      <c r="D4749" s="0" t="s">
        <v>6924</v>
      </c>
      <c r="E4749" s="0" t="s">
        <v>11191</v>
      </c>
      <c r="F4749" s="0" t="s">
        <v>2911</v>
      </c>
      <c r="G4749" s="0" t="s">
        <v>11165</v>
      </c>
      <c r="H4749" s="0" t="s">
        <v>11192</v>
      </c>
      <c r="I4749" s="0" t="s">
        <v>2123</v>
      </c>
      <c r="J4749" s="0" t="s">
        <v>47</v>
      </c>
      <c r="K4749" s="0" t="s">
        <v>47</v>
      </c>
      <c r="L4749" s="0" t="s">
        <v>47</v>
      </c>
      <c r="M4749" s="0" t="s">
        <v>47</v>
      </c>
      <c r="N4749" s="0" t="n">
        <v>1</v>
      </c>
      <c r="O4749" s="0" t="n">
        <v>11</v>
      </c>
      <c r="P4749" s="0" t="n">
        <v>350</v>
      </c>
      <c r="Q4749" s="0" t="n">
        <v>3.2</v>
      </c>
      <c r="R4749" s="0" t="str">
        <f aca="false">INDEX(Lookup!$B$4:$B$18,MATCH(C4749,Lookup!$A$4:$A$18,0))</f>
        <v>India</v>
      </c>
      <c r="S4749" s="20" t="n">
        <f aca="false">INDEX(Lookup!$D$4:$D$18,MATCH(C4749,Lookup!$A$4:$A$18,0))</f>
        <v>0.012</v>
      </c>
      <c r="T4749" s="21" t="n">
        <f aca="false">ROUND(P4749*S4749,2)</f>
        <v>4.2</v>
      </c>
      <c r="U4749" s="21" t="n">
        <f aca="false">IF(T4749&lt;=10,1,IF(T4749&lt;=20,2,IF(T4749&lt;=30,3,IF(T4749&lt;=40,4,IF(T4749&lt;=50,5,IF(T4749&lt;=100,6,IF(T4749&lt;=250,7,8)))))))</f>
        <v>1</v>
      </c>
      <c r="V4749" s="21" t="n">
        <f aca="false">IF(AND(OR(Dashboard!$T$3="All",R4749=Dashboard!$T$3),OR(Dashboard!$T$4="All",D4749=Dashboard!$T$4)),1,0)</f>
        <v>1</v>
      </c>
      <c r="W4749" s="21" t="n">
        <f aca="false">IF(V4749=1,T4749+ROW()/10000000,0)</f>
        <v>4.2004749</v>
      </c>
    </row>
    <row r="4750" customFormat="false" ht="15" hidden="false" customHeight="false" outlineLevel="0" collapsed="false">
      <c r="A4750" s="0" t="n">
        <v>312747</v>
      </c>
      <c r="B4750" s="0" t="s">
        <v>2408</v>
      </c>
      <c r="C4750" s="0" t="n">
        <v>1</v>
      </c>
      <c r="D4750" s="0" t="s">
        <v>6924</v>
      </c>
      <c r="E4750" s="0" t="s">
        <v>11193</v>
      </c>
      <c r="F4750" s="0" t="s">
        <v>2911</v>
      </c>
      <c r="G4750" s="0" t="s">
        <v>11165</v>
      </c>
      <c r="H4750" s="0" t="s">
        <v>3392</v>
      </c>
      <c r="I4750" s="0" t="s">
        <v>2123</v>
      </c>
      <c r="J4750" s="0" t="s">
        <v>47</v>
      </c>
      <c r="K4750" s="0" t="s">
        <v>47</v>
      </c>
      <c r="L4750" s="0" t="s">
        <v>47</v>
      </c>
      <c r="M4750" s="0" t="s">
        <v>47</v>
      </c>
      <c r="N4750" s="0" t="n">
        <v>2</v>
      </c>
      <c r="O4750" s="0" t="n">
        <v>13</v>
      </c>
      <c r="P4750" s="0" t="n">
        <v>700</v>
      </c>
      <c r="Q4750" s="0" t="n">
        <v>2.9</v>
      </c>
      <c r="R4750" s="0" t="str">
        <f aca="false">INDEX(Lookup!$B$4:$B$18,MATCH(C4750,Lookup!$A$4:$A$18,0))</f>
        <v>India</v>
      </c>
      <c r="S4750" s="20" t="n">
        <f aca="false">INDEX(Lookup!$D$4:$D$18,MATCH(C4750,Lookup!$A$4:$A$18,0))</f>
        <v>0.012</v>
      </c>
      <c r="T4750" s="21" t="n">
        <f aca="false">ROUND(P4750*S4750,2)</f>
        <v>8.4</v>
      </c>
      <c r="U4750" s="21" t="n">
        <f aca="false">IF(T4750&lt;=10,1,IF(T4750&lt;=20,2,IF(T4750&lt;=30,3,IF(T4750&lt;=40,4,IF(T4750&lt;=50,5,IF(T4750&lt;=100,6,IF(T4750&lt;=250,7,8)))))))</f>
        <v>1</v>
      </c>
      <c r="V4750" s="21" t="n">
        <f aca="false">IF(AND(OR(Dashboard!$T$3="All",R4750=Dashboard!$T$3),OR(Dashboard!$T$4="All",D4750=Dashboard!$T$4)),1,0)</f>
        <v>1</v>
      </c>
      <c r="W4750" s="21" t="n">
        <f aca="false">IF(V4750=1,T4750+ROW()/10000000,0)</f>
        <v>8.400475</v>
      </c>
    </row>
    <row r="4751" customFormat="false" ht="15" hidden="false" customHeight="false" outlineLevel="0" collapsed="false">
      <c r="A4751" s="0" t="n">
        <v>6128</v>
      </c>
      <c r="B4751" s="0" t="s">
        <v>2408</v>
      </c>
      <c r="C4751" s="0" t="n">
        <v>1</v>
      </c>
      <c r="D4751" s="0" t="s">
        <v>6924</v>
      </c>
      <c r="E4751" s="0" t="s">
        <v>11194</v>
      </c>
      <c r="F4751" s="0" t="s">
        <v>2911</v>
      </c>
      <c r="G4751" s="0" t="s">
        <v>11165</v>
      </c>
      <c r="H4751" s="0" t="s">
        <v>3392</v>
      </c>
      <c r="I4751" s="0" t="s">
        <v>2123</v>
      </c>
      <c r="J4751" s="0" t="s">
        <v>47</v>
      </c>
      <c r="K4751" s="0" t="s">
        <v>47</v>
      </c>
      <c r="L4751" s="0" t="s">
        <v>47</v>
      </c>
      <c r="M4751" s="0" t="s">
        <v>47</v>
      </c>
      <c r="N4751" s="0" t="n">
        <v>2</v>
      </c>
      <c r="O4751" s="0" t="n">
        <v>75</v>
      </c>
      <c r="P4751" s="0" t="n">
        <v>700</v>
      </c>
      <c r="Q4751" s="0" t="n">
        <v>3.1</v>
      </c>
      <c r="R4751" s="0" t="str">
        <f aca="false">INDEX(Lookup!$B$4:$B$18,MATCH(C4751,Lookup!$A$4:$A$18,0))</f>
        <v>India</v>
      </c>
      <c r="S4751" s="20" t="n">
        <f aca="false">INDEX(Lookup!$D$4:$D$18,MATCH(C4751,Lookup!$A$4:$A$18,0))</f>
        <v>0.012</v>
      </c>
      <c r="T4751" s="21" t="n">
        <f aca="false">ROUND(P4751*S4751,2)</f>
        <v>8.4</v>
      </c>
      <c r="U4751" s="21" t="n">
        <f aca="false">IF(T4751&lt;=10,1,IF(T4751&lt;=20,2,IF(T4751&lt;=30,3,IF(T4751&lt;=40,4,IF(T4751&lt;=50,5,IF(T4751&lt;=100,6,IF(T4751&lt;=250,7,8)))))))</f>
        <v>1</v>
      </c>
      <c r="V4751" s="21" t="n">
        <f aca="false">IF(AND(OR(Dashboard!$T$3="All",R4751=Dashboard!$T$3),OR(Dashboard!$T$4="All",D4751=Dashboard!$T$4)),1,0)</f>
        <v>1</v>
      </c>
      <c r="W4751" s="21" t="n">
        <f aca="false">IF(V4751=1,T4751+ROW()/10000000,0)</f>
        <v>8.4004751</v>
      </c>
    </row>
    <row r="4752" customFormat="false" ht="15" hidden="false" customHeight="false" outlineLevel="0" collapsed="false">
      <c r="A4752" s="0" t="n">
        <v>304994</v>
      </c>
      <c r="B4752" s="0" t="s">
        <v>11195</v>
      </c>
      <c r="C4752" s="0" t="n">
        <v>1</v>
      </c>
      <c r="D4752" s="0" t="s">
        <v>6924</v>
      </c>
      <c r="E4752" s="0" t="s">
        <v>11196</v>
      </c>
      <c r="F4752" s="0" t="s">
        <v>2911</v>
      </c>
      <c r="G4752" s="0" t="s">
        <v>11165</v>
      </c>
      <c r="H4752" s="0" t="s">
        <v>3142</v>
      </c>
      <c r="I4752" s="0" t="s">
        <v>2123</v>
      </c>
      <c r="J4752" s="0" t="s">
        <v>47</v>
      </c>
      <c r="K4752" s="0" t="s">
        <v>47</v>
      </c>
      <c r="L4752" s="0" t="s">
        <v>47</v>
      </c>
      <c r="M4752" s="0" t="s">
        <v>47</v>
      </c>
      <c r="N4752" s="0" t="n">
        <v>1</v>
      </c>
      <c r="O4752" s="0" t="n">
        <v>26</v>
      </c>
      <c r="P4752" s="0" t="n">
        <v>150</v>
      </c>
      <c r="Q4752" s="0" t="n">
        <v>3.3</v>
      </c>
      <c r="R4752" s="0" t="str">
        <f aca="false">INDEX(Lookup!$B$4:$B$18,MATCH(C4752,Lookup!$A$4:$A$18,0))</f>
        <v>India</v>
      </c>
      <c r="S4752" s="20" t="n">
        <f aca="false">INDEX(Lookup!$D$4:$D$18,MATCH(C4752,Lookup!$A$4:$A$18,0))</f>
        <v>0.012</v>
      </c>
      <c r="T4752" s="21" t="n">
        <f aca="false">ROUND(P4752*S4752,2)</f>
        <v>1.8</v>
      </c>
      <c r="U4752" s="21" t="n">
        <f aca="false">IF(T4752&lt;=10,1,IF(T4752&lt;=20,2,IF(T4752&lt;=30,3,IF(T4752&lt;=40,4,IF(T4752&lt;=50,5,IF(T4752&lt;=100,6,IF(T4752&lt;=250,7,8)))))))</f>
        <v>1</v>
      </c>
      <c r="V4752" s="21" t="n">
        <f aca="false">IF(AND(OR(Dashboard!$T$3="All",R4752=Dashboard!$T$3),OR(Dashboard!$T$4="All",D4752=Dashboard!$T$4)),1,0)</f>
        <v>1</v>
      </c>
      <c r="W4752" s="21" t="n">
        <f aca="false">IF(V4752=1,T4752+ROW()/10000000,0)</f>
        <v>1.8004752</v>
      </c>
    </row>
    <row r="4753" customFormat="false" ht="15" hidden="false" customHeight="false" outlineLevel="0" collapsed="false">
      <c r="A4753" s="0" t="n">
        <v>313132</v>
      </c>
      <c r="B4753" s="0" t="s">
        <v>11197</v>
      </c>
      <c r="C4753" s="0" t="n">
        <v>1</v>
      </c>
      <c r="D4753" s="0" t="s">
        <v>6924</v>
      </c>
      <c r="E4753" s="0" t="s">
        <v>11198</v>
      </c>
      <c r="F4753" s="0" t="s">
        <v>2911</v>
      </c>
      <c r="G4753" s="0" t="s">
        <v>11165</v>
      </c>
      <c r="H4753" s="0" t="s">
        <v>2288</v>
      </c>
      <c r="I4753" s="0" t="s">
        <v>2123</v>
      </c>
      <c r="J4753" s="0" t="s">
        <v>47</v>
      </c>
      <c r="K4753" s="0" t="s">
        <v>47</v>
      </c>
      <c r="L4753" s="0" t="s">
        <v>47</v>
      </c>
      <c r="M4753" s="0" t="s">
        <v>47</v>
      </c>
      <c r="N4753" s="0" t="n">
        <v>2</v>
      </c>
      <c r="O4753" s="0" t="n">
        <v>10</v>
      </c>
      <c r="P4753" s="0" t="n">
        <v>700</v>
      </c>
      <c r="Q4753" s="0" t="n">
        <v>2.9</v>
      </c>
      <c r="R4753" s="0" t="str">
        <f aca="false">INDEX(Lookup!$B$4:$B$18,MATCH(C4753,Lookup!$A$4:$A$18,0))</f>
        <v>India</v>
      </c>
      <c r="S4753" s="20" t="n">
        <f aca="false">INDEX(Lookup!$D$4:$D$18,MATCH(C4753,Lookup!$A$4:$A$18,0))</f>
        <v>0.012</v>
      </c>
      <c r="T4753" s="21" t="n">
        <f aca="false">ROUND(P4753*S4753,2)</f>
        <v>8.4</v>
      </c>
      <c r="U4753" s="21" t="n">
        <f aca="false">IF(T4753&lt;=10,1,IF(T4753&lt;=20,2,IF(T4753&lt;=30,3,IF(T4753&lt;=40,4,IF(T4753&lt;=50,5,IF(T4753&lt;=100,6,IF(T4753&lt;=250,7,8)))))))</f>
        <v>1</v>
      </c>
      <c r="V4753" s="21" t="n">
        <f aca="false">IF(AND(OR(Dashboard!$T$3="All",R4753=Dashboard!$T$3),OR(Dashboard!$T$4="All",D4753=Dashboard!$T$4)),1,0)</f>
        <v>1</v>
      </c>
      <c r="W4753" s="21" t="n">
        <f aca="false">IF(V4753=1,T4753+ROW()/10000000,0)</f>
        <v>8.4004753</v>
      </c>
    </row>
    <row r="4754" customFormat="false" ht="15" hidden="false" customHeight="false" outlineLevel="0" collapsed="false">
      <c r="A4754" s="0" t="n">
        <v>18423095</v>
      </c>
      <c r="B4754" s="0" t="s">
        <v>10820</v>
      </c>
      <c r="C4754" s="0" t="n">
        <v>1</v>
      </c>
      <c r="D4754" s="0" t="s">
        <v>6924</v>
      </c>
      <c r="E4754" s="0" t="s">
        <v>11199</v>
      </c>
      <c r="F4754" s="0" t="s">
        <v>2911</v>
      </c>
      <c r="G4754" s="0" t="s">
        <v>11165</v>
      </c>
      <c r="H4754" s="0" t="s">
        <v>3015</v>
      </c>
      <c r="I4754" s="0" t="s">
        <v>2123</v>
      </c>
      <c r="J4754" s="0" t="s">
        <v>47</v>
      </c>
      <c r="K4754" s="0" t="s">
        <v>47</v>
      </c>
      <c r="L4754" s="0" t="s">
        <v>47</v>
      </c>
      <c r="M4754" s="0" t="s">
        <v>47</v>
      </c>
      <c r="N4754" s="0" t="n">
        <v>1</v>
      </c>
      <c r="O4754" s="0" t="n">
        <v>6</v>
      </c>
      <c r="P4754" s="0" t="n">
        <v>300</v>
      </c>
      <c r="Q4754" s="0" t="n">
        <v>3.2</v>
      </c>
      <c r="R4754" s="0" t="str">
        <f aca="false">INDEX(Lookup!$B$4:$B$18,MATCH(C4754,Lookup!$A$4:$A$18,0))</f>
        <v>India</v>
      </c>
      <c r="S4754" s="20" t="n">
        <f aca="false">INDEX(Lookup!$D$4:$D$18,MATCH(C4754,Lookup!$A$4:$A$18,0))</f>
        <v>0.012</v>
      </c>
      <c r="T4754" s="21" t="n">
        <f aca="false">ROUND(P4754*S4754,2)</f>
        <v>3.6</v>
      </c>
      <c r="U4754" s="21" t="n">
        <f aca="false">IF(T4754&lt;=10,1,IF(T4754&lt;=20,2,IF(T4754&lt;=30,3,IF(T4754&lt;=40,4,IF(T4754&lt;=50,5,IF(T4754&lt;=100,6,IF(T4754&lt;=250,7,8)))))))</f>
        <v>1</v>
      </c>
      <c r="V4754" s="21" t="n">
        <f aca="false">IF(AND(OR(Dashboard!$T$3="All",R4754=Dashboard!$T$3),OR(Dashboard!$T$4="All",D4754=Dashboard!$T$4)),1,0)</f>
        <v>1</v>
      </c>
      <c r="W4754" s="21" t="n">
        <f aca="false">IF(V4754=1,T4754+ROW()/10000000,0)</f>
        <v>3.6004754</v>
      </c>
    </row>
    <row r="4755" customFormat="false" ht="15" hidden="false" customHeight="false" outlineLevel="0" collapsed="false">
      <c r="A4755" s="0" t="n">
        <v>18378024</v>
      </c>
      <c r="B4755" s="0" t="s">
        <v>3121</v>
      </c>
      <c r="C4755" s="0" t="n">
        <v>1</v>
      </c>
      <c r="D4755" s="0" t="s">
        <v>6924</v>
      </c>
      <c r="E4755" s="0" t="s">
        <v>11200</v>
      </c>
      <c r="F4755" s="0" t="s">
        <v>2911</v>
      </c>
      <c r="G4755" s="0" t="s">
        <v>11165</v>
      </c>
      <c r="H4755" s="0" t="s">
        <v>3255</v>
      </c>
      <c r="I4755" s="0" t="s">
        <v>2123</v>
      </c>
      <c r="J4755" s="0" t="s">
        <v>47</v>
      </c>
      <c r="K4755" s="0" t="s">
        <v>47</v>
      </c>
      <c r="L4755" s="0" t="s">
        <v>47</v>
      </c>
      <c r="M4755" s="0" t="s">
        <v>47</v>
      </c>
      <c r="N4755" s="0" t="n">
        <v>2</v>
      </c>
      <c r="O4755" s="0" t="n">
        <v>12</v>
      </c>
      <c r="P4755" s="0" t="n">
        <v>500</v>
      </c>
      <c r="Q4755" s="0" t="n">
        <v>3.3</v>
      </c>
      <c r="R4755" s="0" t="str">
        <f aca="false">INDEX(Lookup!$B$4:$B$18,MATCH(C4755,Lookup!$A$4:$A$18,0))</f>
        <v>India</v>
      </c>
      <c r="S4755" s="20" t="n">
        <f aca="false">INDEX(Lookup!$D$4:$D$18,MATCH(C4755,Lookup!$A$4:$A$18,0))</f>
        <v>0.012</v>
      </c>
      <c r="T4755" s="21" t="n">
        <f aca="false">ROUND(P4755*S4755,2)</f>
        <v>6</v>
      </c>
      <c r="U4755" s="21" t="n">
        <f aca="false">IF(T4755&lt;=10,1,IF(T4755&lt;=20,2,IF(T4755&lt;=30,3,IF(T4755&lt;=40,4,IF(T4755&lt;=50,5,IF(T4755&lt;=100,6,IF(T4755&lt;=250,7,8)))))))</f>
        <v>1</v>
      </c>
      <c r="V4755" s="21" t="n">
        <f aca="false">IF(AND(OR(Dashboard!$T$3="All",R4755=Dashboard!$T$3),OR(Dashboard!$T$4="All",D4755=Dashboard!$T$4)),1,0)</f>
        <v>1</v>
      </c>
      <c r="W4755" s="21" t="n">
        <f aca="false">IF(V4755=1,T4755+ROW()/10000000,0)</f>
        <v>6.0004755</v>
      </c>
    </row>
    <row r="4756" customFormat="false" ht="15" hidden="false" customHeight="false" outlineLevel="0" collapsed="false">
      <c r="A4756" s="0" t="n">
        <v>313508</v>
      </c>
      <c r="B4756" s="0" t="s">
        <v>11201</v>
      </c>
      <c r="C4756" s="0" t="n">
        <v>1</v>
      </c>
      <c r="D4756" s="0" t="s">
        <v>6924</v>
      </c>
      <c r="E4756" s="0" t="s">
        <v>11202</v>
      </c>
      <c r="F4756" s="0" t="s">
        <v>2911</v>
      </c>
      <c r="G4756" s="0" t="s">
        <v>11165</v>
      </c>
      <c r="H4756" s="0" t="s">
        <v>4046</v>
      </c>
      <c r="I4756" s="0" t="s">
        <v>2123</v>
      </c>
      <c r="J4756" s="0" t="s">
        <v>47</v>
      </c>
      <c r="K4756" s="0" t="s">
        <v>46</v>
      </c>
      <c r="L4756" s="0" t="s">
        <v>47</v>
      </c>
      <c r="M4756" s="0" t="s">
        <v>47</v>
      </c>
      <c r="N4756" s="0" t="n">
        <v>1</v>
      </c>
      <c r="O4756" s="0" t="n">
        <v>22</v>
      </c>
      <c r="P4756" s="0" t="n">
        <v>350</v>
      </c>
      <c r="Q4756" s="0" t="n">
        <v>3.1</v>
      </c>
      <c r="R4756" s="0" t="str">
        <f aca="false">INDEX(Lookup!$B$4:$B$18,MATCH(C4756,Lookup!$A$4:$A$18,0))</f>
        <v>India</v>
      </c>
      <c r="S4756" s="20" t="n">
        <f aca="false">INDEX(Lookup!$D$4:$D$18,MATCH(C4756,Lookup!$A$4:$A$18,0))</f>
        <v>0.012</v>
      </c>
      <c r="T4756" s="21" t="n">
        <f aca="false">ROUND(P4756*S4756,2)</f>
        <v>4.2</v>
      </c>
      <c r="U4756" s="21" t="n">
        <f aca="false">IF(T4756&lt;=10,1,IF(T4756&lt;=20,2,IF(T4756&lt;=30,3,IF(T4756&lt;=40,4,IF(T4756&lt;=50,5,IF(T4756&lt;=100,6,IF(T4756&lt;=250,7,8)))))))</f>
        <v>1</v>
      </c>
      <c r="V4756" s="21" t="n">
        <f aca="false">IF(AND(OR(Dashboard!$T$3="All",R4756=Dashboard!$T$3),OR(Dashboard!$T$4="All",D4756=Dashboard!$T$4)),1,0)</f>
        <v>1</v>
      </c>
      <c r="W4756" s="21" t="n">
        <f aca="false">IF(V4756=1,T4756+ROW()/10000000,0)</f>
        <v>4.2004756</v>
      </c>
    </row>
    <row r="4757" customFormat="false" ht="15" hidden="false" customHeight="false" outlineLevel="0" collapsed="false">
      <c r="A4757" s="0" t="n">
        <v>301213</v>
      </c>
      <c r="B4757" s="0" t="s">
        <v>11203</v>
      </c>
      <c r="C4757" s="0" t="n">
        <v>1</v>
      </c>
      <c r="D4757" s="0" t="s">
        <v>6924</v>
      </c>
      <c r="E4757" s="0" t="s">
        <v>11204</v>
      </c>
      <c r="F4757" s="0" t="s">
        <v>2911</v>
      </c>
      <c r="G4757" s="0" t="s">
        <v>11165</v>
      </c>
      <c r="H4757" s="0" t="s">
        <v>2128</v>
      </c>
      <c r="I4757" s="0" t="s">
        <v>2123</v>
      </c>
      <c r="J4757" s="0" t="s">
        <v>47</v>
      </c>
      <c r="K4757" s="0" t="s">
        <v>47</v>
      </c>
      <c r="L4757" s="0" t="s">
        <v>47</v>
      </c>
      <c r="M4757" s="0" t="s">
        <v>47</v>
      </c>
      <c r="N4757" s="0" t="n">
        <v>1</v>
      </c>
      <c r="O4757" s="0" t="n">
        <v>30</v>
      </c>
      <c r="P4757" s="0" t="n">
        <v>400</v>
      </c>
      <c r="Q4757" s="0" t="n">
        <v>3.2</v>
      </c>
      <c r="R4757" s="0" t="str">
        <f aca="false">INDEX(Lookup!$B$4:$B$18,MATCH(C4757,Lookup!$A$4:$A$18,0))</f>
        <v>India</v>
      </c>
      <c r="S4757" s="20" t="n">
        <f aca="false">INDEX(Lookup!$D$4:$D$18,MATCH(C4757,Lookup!$A$4:$A$18,0))</f>
        <v>0.012</v>
      </c>
      <c r="T4757" s="21" t="n">
        <f aca="false">ROUND(P4757*S4757,2)</f>
        <v>4.8</v>
      </c>
      <c r="U4757" s="21" t="n">
        <f aca="false">IF(T4757&lt;=10,1,IF(T4757&lt;=20,2,IF(T4757&lt;=30,3,IF(T4757&lt;=40,4,IF(T4757&lt;=50,5,IF(T4757&lt;=100,6,IF(T4757&lt;=250,7,8)))))))</f>
        <v>1</v>
      </c>
      <c r="V4757" s="21" t="n">
        <f aca="false">IF(AND(OR(Dashboard!$T$3="All",R4757=Dashboard!$T$3),OR(Dashboard!$T$4="All",D4757=Dashboard!$T$4)),1,0)</f>
        <v>1</v>
      </c>
      <c r="W4757" s="21" t="n">
        <f aca="false">IF(V4757=1,T4757+ROW()/10000000,0)</f>
        <v>4.8004757</v>
      </c>
    </row>
    <row r="4758" customFormat="false" ht="15" hidden="false" customHeight="false" outlineLevel="0" collapsed="false">
      <c r="A4758" s="0" t="n">
        <v>8293</v>
      </c>
      <c r="B4758" s="0" t="s">
        <v>11205</v>
      </c>
      <c r="C4758" s="0" t="n">
        <v>1</v>
      </c>
      <c r="D4758" s="0" t="s">
        <v>6924</v>
      </c>
      <c r="E4758" s="0" t="s">
        <v>11206</v>
      </c>
      <c r="F4758" s="0" t="s">
        <v>2911</v>
      </c>
      <c r="G4758" s="0" t="s">
        <v>11165</v>
      </c>
      <c r="H4758" s="0" t="s">
        <v>1830</v>
      </c>
      <c r="I4758" s="0" t="s">
        <v>2123</v>
      </c>
      <c r="J4758" s="0" t="s">
        <v>47</v>
      </c>
      <c r="K4758" s="0" t="s">
        <v>47</v>
      </c>
      <c r="L4758" s="0" t="s">
        <v>47</v>
      </c>
      <c r="M4758" s="0" t="s">
        <v>47</v>
      </c>
      <c r="N4758" s="0" t="n">
        <v>1</v>
      </c>
      <c r="O4758" s="0" t="n">
        <v>12</v>
      </c>
      <c r="P4758" s="0" t="n">
        <v>100</v>
      </c>
      <c r="Q4758" s="0" t="n">
        <v>3.3</v>
      </c>
      <c r="R4758" s="0" t="str">
        <f aca="false">INDEX(Lookup!$B$4:$B$18,MATCH(C4758,Lookup!$A$4:$A$18,0))</f>
        <v>India</v>
      </c>
      <c r="S4758" s="20" t="n">
        <f aca="false">INDEX(Lookup!$D$4:$D$18,MATCH(C4758,Lookup!$A$4:$A$18,0))</f>
        <v>0.012</v>
      </c>
      <c r="T4758" s="21" t="n">
        <f aca="false">ROUND(P4758*S4758,2)</f>
        <v>1.2</v>
      </c>
      <c r="U4758" s="21" t="n">
        <f aca="false">IF(T4758&lt;=10,1,IF(T4758&lt;=20,2,IF(T4758&lt;=30,3,IF(T4758&lt;=40,4,IF(T4758&lt;=50,5,IF(T4758&lt;=100,6,IF(T4758&lt;=250,7,8)))))))</f>
        <v>1</v>
      </c>
      <c r="V4758" s="21" t="n">
        <f aca="false">IF(AND(OR(Dashboard!$T$3="All",R4758=Dashboard!$T$3),OR(Dashboard!$T$4="All",D4758=Dashboard!$T$4)),1,0)</f>
        <v>1</v>
      </c>
      <c r="W4758" s="21" t="n">
        <f aca="false">IF(V4758=1,T4758+ROW()/10000000,0)</f>
        <v>1.2004758</v>
      </c>
    </row>
    <row r="4759" customFormat="false" ht="15" hidden="false" customHeight="false" outlineLevel="0" collapsed="false">
      <c r="A4759" s="0" t="n">
        <v>309495</v>
      </c>
      <c r="B4759" s="0" t="s">
        <v>11207</v>
      </c>
      <c r="C4759" s="0" t="n">
        <v>1</v>
      </c>
      <c r="D4759" s="0" t="s">
        <v>6924</v>
      </c>
      <c r="E4759" s="0" t="s">
        <v>11208</v>
      </c>
      <c r="F4759" s="0" t="s">
        <v>2911</v>
      </c>
      <c r="G4759" s="0" t="s">
        <v>11165</v>
      </c>
      <c r="H4759" s="0" t="s">
        <v>2128</v>
      </c>
      <c r="I4759" s="0" t="s">
        <v>2123</v>
      </c>
      <c r="J4759" s="0" t="s">
        <v>47</v>
      </c>
      <c r="K4759" s="0" t="s">
        <v>47</v>
      </c>
      <c r="L4759" s="0" t="s">
        <v>47</v>
      </c>
      <c r="M4759" s="0" t="s">
        <v>47</v>
      </c>
      <c r="N4759" s="0" t="n">
        <v>1</v>
      </c>
      <c r="O4759" s="0" t="n">
        <v>15</v>
      </c>
      <c r="P4759" s="0" t="n">
        <v>400</v>
      </c>
      <c r="Q4759" s="0" t="n">
        <v>2.6</v>
      </c>
      <c r="R4759" s="0" t="str">
        <f aca="false">INDEX(Lookup!$B$4:$B$18,MATCH(C4759,Lookup!$A$4:$A$18,0))</f>
        <v>India</v>
      </c>
      <c r="S4759" s="20" t="n">
        <f aca="false">INDEX(Lookup!$D$4:$D$18,MATCH(C4759,Lookup!$A$4:$A$18,0))</f>
        <v>0.012</v>
      </c>
      <c r="T4759" s="21" t="n">
        <f aca="false">ROUND(P4759*S4759,2)</f>
        <v>4.8</v>
      </c>
      <c r="U4759" s="21" t="n">
        <f aca="false">IF(T4759&lt;=10,1,IF(T4759&lt;=20,2,IF(T4759&lt;=30,3,IF(T4759&lt;=40,4,IF(T4759&lt;=50,5,IF(T4759&lt;=100,6,IF(T4759&lt;=250,7,8)))))))</f>
        <v>1</v>
      </c>
      <c r="V4759" s="21" t="n">
        <f aca="false">IF(AND(OR(Dashboard!$T$3="All",R4759=Dashboard!$T$3),OR(Dashboard!$T$4="All",D4759=Dashboard!$T$4)),1,0)</f>
        <v>1</v>
      </c>
      <c r="W4759" s="21" t="n">
        <f aca="false">IF(V4759=1,T4759+ROW()/10000000,0)</f>
        <v>4.8004759</v>
      </c>
    </row>
    <row r="4760" customFormat="false" ht="15" hidden="false" customHeight="false" outlineLevel="0" collapsed="false">
      <c r="A4760" s="0" t="n">
        <v>305565</v>
      </c>
      <c r="B4760" s="0" t="s">
        <v>11209</v>
      </c>
      <c r="C4760" s="0" t="n">
        <v>1</v>
      </c>
      <c r="D4760" s="0" t="s">
        <v>6924</v>
      </c>
      <c r="E4760" s="0" t="s">
        <v>11210</v>
      </c>
      <c r="F4760" s="0" t="s">
        <v>2911</v>
      </c>
      <c r="G4760" s="0" t="s">
        <v>11165</v>
      </c>
      <c r="H4760" s="0" t="s">
        <v>2128</v>
      </c>
      <c r="I4760" s="0" t="s">
        <v>2123</v>
      </c>
      <c r="J4760" s="0" t="s">
        <v>47</v>
      </c>
      <c r="K4760" s="0" t="s">
        <v>47</v>
      </c>
      <c r="L4760" s="0" t="s">
        <v>47</v>
      </c>
      <c r="M4760" s="0" t="s">
        <v>47</v>
      </c>
      <c r="N4760" s="0" t="n">
        <v>1</v>
      </c>
      <c r="O4760" s="0" t="n">
        <v>10</v>
      </c>
      <c r="P4760" s="0" t="n">
        <v>300</v>
      </c>
      <c r="Q4760" s="0" t="n">
        <v>3.2</v>
      </c>
      <c r="R4760" s="0" t="str">
        <f aca="false">INDEX(Lookup!$B$4:$B$18,MATCH(C4760,Lookup!$A$4:$A$18,0))</f>
        <v>India</v>
      </c>
      <c r="S4760" s="20" t="n">
        <f aca="false">INDEX(Lookup!$D$4:$D$18,MATCH(C4760,Lookup!$A$4:$A$18,0))</f>
        <v>0.012</v>
      </c>
      <c r="T4760" s="21" t="n">
        <f aca="false">ROUND(P4760*S4760,2)</f>
        <v>3.6</v>
      </c>
      <c r="U4760" s="21" t="n">
        <f aca="false">IF(T4760&lt;=10,1,IF(T4760&lt;=20,2,IF(T4760&lt;=30,3,IF(T4760&lt;=40,4,IF(T4760&lt;=50,5,IF(T4760&lt;=100,6,IF(T4760&lt;=250,7,8)))))))</f>
        <v>1</v>
      </c>
      <c r="V4760" s="21" t="n">
        <f aca="false">IF(AND(OR(Dashboard!$T$3="All",R4760=Dashboard!$T$3),OR(Dashboard!$T$4="All",D4760=Dashboard!$T$4)),1,0)</f>
        <v>1</v>
      </c>
      <c r="W4760" s="21" t="n">
        <f aca="false">IF(V4760=1,T4760+ROW()/10000000,0)</f>
        <v>3.600476</v>
      </c>
    </row>
    <row r="4761" customFormat="false" ht="15" hidden="false" customHeight="false" outlineLevel="0" collapsed="false">
      <c r="A4761" s="0" t="n">
        <v>309489</v>
      </c>
      <c r="B4761" s="0" t="s">
        <v>7169</v>
      </c>
      <c r="C4761" s="0" t="n">
        <v>1</v>
      </c>
      <c r="D4761" s="0" t="s">
        <v>6924</v>
      </c>
      <c r="E4761" s="0" t="s">
        <v>11211</v>
      </c>
      <c r="F4761" s="0" t="s">
        <v>2911</v>
      </c>
      <c r="G4761" s="0" t="s">
        <v>11165</v>
      </c>
      <c r="H4761" s="0" t="s">
        <v>2412</v>
      </c>
      <c r="I4761" s="0" t="s">
        <v>2123</v>
      </c>
      <c r="J4761" s="0" t="s">
        <v>47</v>
      </c>
      <c r="K4761" s="0" t="s">
        <v>47</v>
      </c>
      <c r="L4761" s="0" t="s">
        <v>47</v>
      </c>
      <c r="M4761" s="0" t="s">
        <v>47</v>
      </c>
      <c r="N4761" s="0" t="n">
        <v>1</v>
      </c>
      <c r="O4761" s="0" t="n">
        <v>11</v>
      </c>
      <c r="P4761" s="0" t="n">
        <v>400</v>
      </c>
      <c r="Q4761" s="0" t="n">
        <v>3</v>
      </c>
      <c r="R4761" s="0" t="str">
        <f aca="false">INDEX(Lookup!$B$4:$B$18,MATCH(C4761,Lookup!$A$4:$A$18,0))</f>
        <v>India</v>
      </c>
      <c r="S4761" s="20" t="n">
        <f aca="false">INDEX(Lookup!$D$4:$D$18,MATCH(C4761,Lookup!$A$4:$A$18,0))</f>
        <v>0.012</v>
      </c>
      <c r="T4761" s="21" t="n">
        <f aca="false">ROUND(P4761*S4761,2)</f>
        <v>4.8</v>
      </c>
      <c r="U4761" s="21" t="n">
        <f aca="false">IF(T4761&lt;=10,1,IF(T4761&lt;=20,2,IF(T4761&lt;=30,3,IF(T4761&lt;=40,4,IF(T4761&lt;=50,5,IF(T4761&lt;=100,6,IF(T4761&lt;=250,7,8)))))))</f>
        <v>1</v>
      </c>
      <c r="V4761" s="21" t="n">
        <f aca="false">IF(AND(OR(Dashboard!$T$3="All",R4761=Dashboard!$T$3),OR(Dashboard!$T$4="All",D4761=Dashboard!$T$4)),1,0)</f>
        <v>1</v>
      </c>
      <c r="W4761" s="21" t="n">
        <f aca="false">IF(V4761=1,T4761+ROW()/10000000,0)</f>
        <v>4.8004761</v>
      </c>
    </row>
    <row r="4762" customFormat="false" ht="15" hidden="false" customHeight="false" outlineLevel="0" collapsed="false">
      <c r="A4762" s="0" t="n">
        <v>3772</v>
      </c>
      <c r="B4762" s="0" t="s">
        <v>11212</v>
      </c>
      <c r="C4762" s="0" t="n">
        <v>1</v>
      </c>
      <c r="D4762" s="0" t="s">
        <v>6924</v>
      </c>
      <c r="E4762" s="0" t="s">
        <v>11213</v>
      </c>
      <c r="F4762" s="0" t="s">
        <v>2911</v>
      </c>
      <c r="G4762" s="0" t="s">
        <v>11165</v>
      </c>
      <c r="H4762" s="0" t="s">
        <v>2279</v>
      </c>
      <c r="I4762" s="0" t="s">
        <v>2123</v>
      </c>
      <c r="J4762" s="0" t="s">
        <v>47</v>
      </c>
      <c r="K4762" s="0" t="s">
        <v>47</v>
      </c>
      <c r="L4762" s="0" t="s">
        <v>47</v>
      </c>
      <c r="M4762" s="0" t="s">
        <v>47</v>
      </c>
      <c r="N4762" s="0" t="n">
        <v>1</v>
      </c>
      <c r="O4762" s="0" t="n">
        <v>16</v>
      </c>
      <c r="P4762" s="0" t="n">
        <v>400</v>
      </c>
      <c r="Q4762" s="0" t="n">
        <v>3</v>
      </c>
      <c r="R4762" s="0" t="str">
        <f aca="false">INDEX(Lookup!$B$4:$B$18,MATCH(C4762,Lookup!$A$4:$A$18,0))</f>
        <v>India</v>
      </c>
      <c r="S4762" s="20" t="n">
        <f aca="false">INDEX(Lookup!$D$4:$D$18,MATCH(C4762,Lookup!$A$4:$A$18,0))</f>
        <v>0.012</v>
      </c>
      <c r="T4762" s="21" t="n">
        <f aca="false">ROUND(P4762*S4762,2)</f>
        <v>4.8</v>
      </c>
      <c r="U4762" s="21" t="n">
        <f aca="false">IF(T4762&lt;=10,1,IF(T4762&lt;=20,2,IF(T4762&lt;=30,3,IF(T4762&lt;=40,4,IF(T4762&lt;=50,5,IF(T4762&lt;=100,6,IF(T4762&lt;=250,7,8)))))))</f>
        <v>1</v>
      </c>
      <c r="V4762" s="21" t="n">
        <f aca="false">IF(AND(OR(Dashboard!$T$3="All",R4762=Dashboard!$T$3),OR(Dashboard!$T$4="All",D4762=Dashboard!$T$4)),1,0)</f>
        <v>1</v>
      </c>
      <c r="W4762" s="21" t="n">
        <f aca="false">IF(V4762=1,T4762+ROW()/10000000,0)</f>
        <v>4.8004762</v>
      </c>
    </row>
    <row r="4763" customFormat="false" ht="15" hidden="false" customHeight="false" outlineLevel="0" collapsed="false">
      <c r="A4763" s="0" t="n">
        <v>301204</v>
      </c>
      <c r="B4763" s="0" t="s">
        <v>11214</v>
      </c>
      <c r="C4763" s="0" t="n">
        <v>1</v>
      </c>
      <c r="D4763" s="0" t="s">
        <v>6924</v>
      </c>
      <c r="E4763" s="0" t="s">
        <v>11215</v>
      </c>
      <c r="F4763" s="0" t="s">
        <v>2911</v>
      </c>
      <c r="G4763" s="0" t="s">
        <v>11165</v>
      </c>
      <c r="H4763" s="0" t="s">
        <v>2382</v>
      </c>
      <c r="I4763" s="0" t="s">
        <v>2123</v>
      </c>
      <c r="J4763" s="0" t="s">
        <v>47</v>
      </c>
      <c r="K4763" s="0" t="s">
        <v>47</v>
      </c>
      <c r="L4763" s="0" t="s">
        <v>47</v>
      </c>
      <c r="M4763" s="0" t="s">
        <v>47</v>
      </c>
      <c r="N4763" s="0" t="n">
        <v>1</v>
      </c>
      <c r="O4763" s="0" t="n">
        <v>15</v>
      </c>
      <c r="P4763" s="0" t="n">
        <v>100</v>
      </c>
      <c r="Q4763" s="0" t="n">
        <v>3.4</v>
      </c>
      <c r="R4763" s="0" t="str">
        <f aca="false">INDEX(Lookup!$B$4:$B$18,MATCH(C4763,Lookup!$A$4:$A$18,0))</f>
        <v>India</v>
      </c>
      <c r="S4763" s="20" t="n">
        <f aca="false">INDEX(Lookup!$D$4:$D$18,MATCH(C4763,Lookup!$A$4:$A$18,0))</f>
        <v>0.012</v>
      </c>
      <c r="T4763" s="21" t="n">
        <f aca="false">ROUND(P4763*S4763,2)</f>
        <v>1.2</v>
      </c>
      <c r="U4763" s="21" t="n">
        <f aca="false">IF(T4763&lt;=10,1,IF(T4763&lt;=20,2,IF(T4763&lt;=30,3,IF(T4763&lt;=40,4,IF(T4763&lt;=50,5,IF(T4763&lt;=100,6,IF(T4763&lt;=250,7,8)))))))</f>
        <v>1</v>
      </c>
      <c r="V4763" s="21" t="n">
        <f aca="false">IF(AND(OR(Dashboard!$T$3="All",R4763=Dashboard!$T$3),OR(Dashboard!$T$4="All",D4763=Dashboard!$T$4)),1,0)</f>
        <v>1</v>
      </c>
      <c r="W4763" s="21" t="n">
        <f aca="false">IF(V4763=1,T4763+ROW()/10000000,0)</f>
        <v>1.2004763</v>
      </c>
    </row>
    <row r="4764" customFormat="false" ht="15" hidden="false" customHeight="false" outlineLevel="0" collapsed="false">
      <c r="A4764" s="0" t="n">
        <v>18421495</v>
      </c>
      <c r="B4764" s="0" t="s">
        <v>11216</v>
      </c>
      <c r="C4764" s="0" t="n">
        <v>1</v>
      </c>
      <c r="D4764" s="0" t="s">
        <v>6924</v>
      </c>
      <c r="E4764" s="0" t="s">
        <v>11217</v>
      </c>
      <c r="F4764" s="0" t="s">
        <v>2911</v>
      </c>
      <c r="G4764" s="0" t="s">
        <v>11165</v>
      </c>
      <c r="H4764" s="0" t="s">
        <v>2128</v>
      </c>
      <c r="I4764" s="0" t="s">
        <v>2123</v>
      </c>
      <c r="J4764" s="0" t="s">
        <v>47</v>
      </c>
      <c r="K4764" s="0" t="s">
        <v>47</v>
      </c>
      <c r="L4764" s="0" t="s">
        <v>47</v>
      </c>
      <c r="M4764" s="0" t="s">
        <v>47</v>
      </c>
      <c r="N4764" s="0" t="n">
        <v>2</v>
      </c>
      <c r="O4764" s="0" t="n">
        <v>8</v>
      </c>
      <c r="P4764" s="0" t="n">
        <v>600</v>
      </c>
      <c r="Q4764" s="0" t="n">
        <v>3.1</v>
      </c>
      <c r="R4764" s="0" t="str">
        <f aca="false">INDEX(Lookup!$B$4:$B$18,MATCH(C4764,Lookup!$A$4:$A$18,0))</f>
        <v>India</v>
      </c>
      <c r="S4764" s="20" t="n">
        <f aca="false">INDEX(Lookup!$D$4:$D$18,MATCH(C4764,Lookup!$A$4:$A$18,0))</f>
        <v>0.012</v>
      </c>
      <c r="T4764" s="21" t="n">
        <f aca="false">ROUND(P4764*S4764,2)</f>
        <v>7.2</v>
      </c>
      <c r="U4764" s="21" t="n">
        <f aca="false">IF(T4764&lt;=10,1,IF(T4764&lt;=20,2,IF(T4764&lt;=30,3,IF(T4764&lt;=40,4,IF(T4764&lt;=50,5,IF(T4764&lt;=100,6,IF(T4764&lt;=250,7,8)))))))</f>
        <v>1</v>
      </c>
      <c r="V4764" s="21" t="n">
        <f aca="false">IF(AND(OR(Dashboard!$T$3="All",R4764=Dashboard!$T$3),OR(Dashboard!$T$4="All",D4764=Dashboard!$T$4)),1,0)</f>
        <v>1</v>
      </c>
      <c r="W4764" s="21" t="n">
        <f aca="false">IF(V4764=1,T4764+ROW()/10000000,0)</f>
        <v>7.2004764</v>
      </c>
    </row>
    <row r="4765" customFormat="false" ht="15" hidden="false" customHeight="false" outlineLevel="0" collapsed="false">
      <c r="A4765" s="0" t="n">
        <v>306656</v>
      </c>
      <c r="B4765" s="0" t="s">
        <v>11218</v>
      </c>
      <c r="C4765" s="0" t="n">
        <v>1</v>
      </c>
      <c r="D4765" s="0" t="s">
        <v>6924</v>
      </c>
      <c r="E4765" s="0" t="s">
        <v>11219</v>
      </c>
      <c r="F4765" s="0" t="s">
        <v>2911</v>
      </c>
      <c r="G4765" s="0" t="s">
        <v>11165</v>
      </c>
      <c r="H4765" s="0" t="s">
        <v>2128</v>
      </c>
      <c r="I4765" s="0" t="s">
        <v>2123</v>
      </c>
      <c r="J4765" s="0" t="s">
        <v>47</v>
      </c>
      <c r="K4765" s="0" t="s">
        <v>47</v>
      </c>
      <c r="L4765" s="0" t="s">
        <v>47</v>
      </c>
      <c r="M4765" s="0" t="s">
        <v>47</v>
      </c>
      <c r="N4765" s="0" t="n">
        <v>1</v>
      </c>
      <c r="O4765" s="0" t="n">
        <v>18</v>
      </c>
      <c r="P4765" s="0" t="n">
        <v>450</v>
      </c>
      <c r="Q4765" s="0" t="n">
        <v>2.7</v>
      </c>
      <c r="R4765" s="0" t="str">
        <f aca="false">INDEX(Lookup!$B$4:$B$18,MATCH(C4765,Lookup!$A$4:$A$18,0))</f>
        <v>India</v>
      </c>
      <c r="S4765" s="20" t="n">
        <f aca="false">INDEX(Lookup!$D$4:$D$18,MATCH(C4765,Lookup!$A$4:$A$18,0))</f>
        <v>0.012</v>
      </c>
      <c r="T4765" s="21" t="n">
        <f aca="false">ROUND(P4765*S4765,2)</f>
        <v>5.4</v>
      </c>
      <c r="U4765" s="21" t="n">
        <f aca="false">IF(T4765&lt;=10,1,IF(T4765&lt;=20,2,IF(T4765&lt;=30,3,IF(T4765&lt;=40,4,IF(T4765&lt;=50,5,IF(T4765&lt;=100,6,IF(T4765&lt;=250,7,8)))))))</f>
        <v>1</v>
      </c>
      <c r="V4765" s="21" t="n">
        <f aca="false">IF(AND(OR(Dashboard!$T$3="All",R4765=Dashboard!$T$3),OR(Dashboard!$T$4="All",D4765=Dashboard!$T$4)),1,0)</f>
        <v>1</v>
      </c>
      <c r="W4765" s="21" t="n">
        <f aca="false">IF(V4765=1,T4765+ROW()/10000000,0)</f>
        <v>5.4004765</v>
      </c>
    </row>
    <row r="4766" customFormat="false" ht="15" hidden="false" customHeight="false" outlineLevel="0" collapsed="false">
      <c r="A4766" s="0" t="n">
        <v>18126085</v>
      </c>
      <c r="B4766" s="0" t="s">
        <v>9038</v>
      </c>
      <c r="C4766" s="0" t="n">
        <v>1</v>
      </c>
      <c r="D4766" s="0" t="s">
        <v>6924</v>
      </c>
      <c r="E4766" s="0" t="s">
        <v>11220</v>
      </c>
      <c r="F4766" s="0" t="s">
        <v>2911</v>
      </c>
      <c r="G4766" s="0" t="s">
        <v>11165</v>
      </c>
      <c r="H4766" s="0" t="s">
        <v>2185</v>
      </c>
      <c r="I4766" s="0" t="s">
        <v>2123</v>
      </c>
      <c r="J4766" s="0" t="s">
        <v>47</v>
      </c>
      <c r="K4766" s="0" t="s">
        <v>47</v>
      </c>
      <c r="L4766" s="0" t="s">
        <v>47</v>
      </c>
      <c r="M4766" s="0" t="s">
        <v>47</v>
      </c>
      <c r="N4766" s="0" t="n">
        <v>1</v>
      </c>
      <c r="O4766" s="0" t="n">
        <v>10</v>
      </c>
      <c r="P4766" s="0" t="n">
        <v>400</v>
      </c>
      <c r="Q4766" s="0" t="n">
        <v>3.1</v>
      </c>
      <c r="R4766" s="0" t="str">
        <f aca="false">INDEX(Lookup!$B$4:$B$18,MATCH(C4766,Lookup!$A$4:$A$18,0))</f>
        <v>India</v>
      </c>
      <c r="S4766" s="20" t="n">
        <f aca="false">INDEX(Lookup!$D$4:$D$18,MATCH(C4766,Lookup!$A$4:$A$18,0))</f>
        <v>0.012</v>
      </c>
      <c r="T4766" s="21" t="n">
        <f aca="false">ROUND(P4766*S4766,2)</f>
        <v>4.8</v>
      </c>
      <c r="U4766" s="21" t="n">
        <f aca="false">IF(T4766&lt;=10,1,IF(T4766&lt;=20,2,IF(T4766&lt;=30,3,IF(T4766&lt;=40,4,IF(T4766&lt;=50,5,IF(T4766&lt;=100,6,IF(T4766&lt;=250,7,8)))))))</f>
        <v>1</v>
      </c>
      <c r="V4766" s="21" t="n">
        <f aca="false">IF(AND(OR(Dashboard!$T$3="All",R4766=Dashboard!$T$3),OR(Dashboard!$T$4="All",D4766=Dashboard!$T$4)),1,0)</f>
        <v>1</v>
      </c>
      <c r="W4766" s="21" t="n">
        <f aca="false">IF(V4766=1,T4766+ROW()/10000000,0)</f>
        <v>4.8004766</v>
      </c>
    </row>
    <row r="4767" customFormat="false" ht="15" hidden="false" customHeight="false" outlineLevel="0" collapsed="false">
      <c r="A4767" s="0" t="n">
        <v>308942</v>
      </c>
      <c r="B4767" s="0" t="s">
        <v>11221</v>
      </c>
      <c r="C4767" s="0" t="n">
        <v>1</v>
      </c>
      <c r="D4767" s="0" t="s">
        <v>6924</v>
      </c>
      <c r="E4767" s="0" t="s">
        <v>11222</v>
      </c>
      <c r="F4767" s="0" t="s">
        <v>2911</v>
      </c>
      <c r="G4767" s="0" t="s">
        <v>11165</v>
      </c>
      <c r="H4767" s="0" t="s">
        <v>2349</v>
      </c>
      <c r="I4767" s="0" t="s">
        <v>2123</v>
      </c>
      <c r="J4767" s="0" t="s">
        <v>47</v>
      </c>
      <c r="K4767" s="0" t="s">
        <v>47</v>
      </c>
      <c r="L4767" s="0" t="s">
        <v>47</v>
      </c>
      <c r="M4767" s="0" t="s">
        <v>47</v>
      </c>
      <c r="N4767" s="0" t="n">
        <v>1</v>
      </c>
      <c r="O4767" s="0" t="n">
        <v>20</v>
      </c>
      <c r="P4767" s="0" t="n">
        <v>100</v>
      </c>
      <c r="Q4767" s="0" t="n">
        <v>3.3</v>
      </c>
      <c r="R4767" s="0" t="str">
        <f aca="false">INDEX(Lookup!$B$4:$B$18,MATCH(C4767,Lookup!$A$4:$A$18,0))</f>
        <v>India</v>
      </c>
      <c r="S4767" s="20" t="n">
        <f aca="false">INDEX(Lookup!$D$4:$D$18,MATCH(C4767,Lookup!$A$4:$A$18,0))</f>
        <v>0.012</v>
      </c>
      <c r="T4767" s="21" t="n">
        <f aca="false">ROUND(P4767*S4767,2)</f>
        <v>1.2</v>
      </c>
      <c r="U4767" s="21" t="n">
        <f aca="false">IF(T4767&lt;=10,1,IF(T4767&lt;=20,2,IF(T4767&lt;=30,3,IF(T4767&lt;=40,4,IF(T4767&lt;=50,5,IF(T4767&lt;=100,6,IF(T4767&lt;=250,7,8)))))))</f>
        <v>1</v>
      </c>
      <c r="V4767" s="21" t="n">
        <f aca="false">IF(AND(OR(Dashboard!$T$3="All",R4767=Dashboard!$T$3),OR(Dashboard!$T$4="All",D4767=Dashboard!$T$4)),1,0)</f>
        <v>1</v>
      </c>
      <c r="W4767" s="21" t="n">
        <f aca="false">IF(V4767=1,T4767+ROW()/10000000,0)</f>
        <v>1.2004767</v>
      </c>
    </row>
    <row r="4768" customFormat="false" ht="15" hidden="false" customHeight="false" outlineLevel="0" collapsed="false">
      <c r="A4768" s="0" t="n">
        <v>309254</v>
      </c>
      <c r="B4768" s="0" t="s">
        <v>11223</v>
      </c>
      <c r="C4768" s="0" t="n">
        <v>1</v>
      </c>
      <c r="D4768" s="0" t="s">
        <v>6924</v>
      </c>
      <c r="E4768" s="0" t="s">
        <v>11224</v>
      </c>
      <c r="F4768" s="0" t="s">
        <v>2911</v>
      </c>
      <c r="G4768" s="0" t="s">
        <v>11165</v>
      </c>
      <c r="H4768" s="0" t="s">
        <v>2288</v>
      </c>
      <c r="I4768" s="0" t="s">
        <v>2123</v>
      </c>
      <c r="J4768" s="0" t="s">
        <v>47</v>
      </c>
      <c r="K4768" s="0" t="s">
        <v>47</v>
      </c>
      <c r="L4768" s="0" t="s">
        <v>47</v>
      </c>
      <c r="M4768" s="0" t="s">
        <v>47</v>
      </c>
      <c r="N4768" s="0" t="n">
        <v>2</v>
      </c>
      <c r="O4768" s="0" t="n">
        <v>16</v>
      </c>
      <c r="P4768" s="0" t="n">
        <v>550</v>
      </c>
      <c r="Q4768" s="0" t="n">
        <v>3.3</v>
      </c>
      <c r="R4768" s="0" t="str">
        <f aca="false">INDEX(Lookup!$B$4:$B$18,MATCH(C4768,Lookup!$A$4:$A$18,0))</f>
        <v>India</v>
      </c>
      <c r="S4768" s="20" t="n">
        <f aca="false">INDEX(Lookup!$D$4:$D$18,MATCH(C4768,Lookup!$A$4:$A$18,0))</f>
        <v>0.012</v>
      </c>
      <c r="T4768" s="21" t="n">
        <f aca="false">ROUND(P4768*S4768,2)</f>
        <v>6.6</v>
      </c>
      <c r="U4768" s="21" t="n">
        <f aca="false">IF(T4768&lt;=10,1,IF(T4768&lt;=20,2,IF(T4768&lt;=30,3,IF(T4768&lt;=40,4,IF(T4768&lt;=50,5,IF(T4768&lt;=100,6,IF(T4768&lt;=250,7,8)))))))</f>
        <v>1</v>
      </c>
      <c r="V4768" s="21" t="n">
        <f aca="false">IF(AND(OR(Dashboard!$T$3="All",R4768=Dashboard!$T$3),OR(Dashboard!$T$4="All",D4768=Dashboard!$T$4)),1,0)</f>
        <v>1</v>
      </c>
      <c r="W4768" s="21" t="n">
        <f aca="false">IF(V4768=1,T4768+ROW()/10000000,0)</f>
        <v>6.6004768</v>
      </c>
    </row>
    <row r="4769" customFormat="false" ht="15" hidden="false" customHeight="false" outlineLevel="0" collapsed="false">
      <c r="A4769" s="0" t="n">
        <v>301417</v>
      </c>
      <c r="B4769" s="0" t="s">
        <v>11225</v>
      </c>
      <c r="C4769" s="0" t="n">
        <v>1</v>
      </c>
      <c r="D4769" s="0" t="s">
        <v>6924</v>
      </c>
      <c r="E4769" s="0" t="s">
        <v>11226</v>
      </c>
      <c r="F4769" s="0" t="s">
        <v>2911</v>
      </c>
      <c r="G4769" s="0" t="s">
        <v>11165</v>
      </c>
      <c r="H4769" s="0" t="s">
        <v>2128</v>
      </c>
      <c r="I4769" s="0" t="s">
        <v>2123</v>
      </c>
      <c r="J4769" s="0" t="s">
        <v>47</v>
      </c>
      <c r="K4769" s="0" t="s">
        <v>47</v>
      </c>
      <c r="L4769" s="0" t="s">
        <v>47</v>
      </c>
      <c r="M4769" s="0" t="s">
        <v>47</v>
      </c>
      <c r="N4769" s="0" t="n">
        <v>2</v>
      </c>
      <c r="O4769" s="0" t="n">
        <v>39</v>
      </c>
      <c r="P4769" s="0" t="n">
        <v>500</v>
      </c>
      <c r="Q4769" s="0" t="n">
        <v>3.4</v>
      </c>
      <c r="R4769" s="0" t="str">
        <f aca="false">INDEX(Lookup!$B$4:$B$18,MATCH(C4769,Lookup!$A$4:$A$18,0))</f>
        <v>India</v>
      </c>
      <c r="S4769" s="20" t="n">
        <f aca="false">INDEX(Lookup!$D$4:$D$18,MATCH(C4769,Lookup!$A$4:$A$18,0))</f>
        <v>0.012</v>
      </c>
      <c r="T4769" s="21" t="n">
        <f aca="false">ROUND(P4769*S4769,2)</f>
        <v>6</v>
      </c>
      <c r="U4769" s="21" t="n">
        <f aca="false">IF(T4769&lt;=10,1,IF(T4769&lt;=20,2,IF(T4769&lt;=30,3,IF(T4769&lt;=40,4,IF(T4769&lt;=50,5,IF(T4769&lt;=100,6,IF(T4769&lt;=250,7,8)))))))</f>
        <v>1</v>
      </c>
      <c r="V4769" s="21" t="n">
        <f aca="false">IF(AND(OR(Dashboard!$T$3="All",R4769=Dashboard!$T$3),OR(Dashboard!$T$4="All",D4769=Dashboard!$T$4)),1,0)</f>
        <v>1</v>
      </c>
      <c r="W4769" s="21" t="n">
        <f aca="false">IF(V4769=1,T4769+ROW()/10000000,0)</f>
        <v>6.0004769</v>
      </c>
    </row>
    <row r="4770" customFormat="false" ht="15" hidden="false" customHeight="false" outlineLevel="0" collapsed="false">
      <c r="A4770" s="0" t="n">
        <v>301203</v>
      </c>
      <c r="B4770" s="0" t="s">
        <v>3017</v>
      </c>
      <c r="C4770" s="0" t="n">
        <v>1</v>
      </c>
      <c r="D4770" s="0" t="s">
        <v>6924</v>
      </c>
      <c r="E4770" s="0" t="s">
        <v>11227</v>
      </c>
      <c r="F4770" s="0" t="s">
        <v>2911</v>
      </c>
      <c r="G4770" s="0" t="s">
        <v>11165</v>
      </c>
      <c r="H4770" s="0" t="s">
        <v>2860</v>
      </c>
      <c r="I4770" s="0" t="s">
        <v>2123</v>
      </c>
      <c r="J4770" s="0" t="s">
        <v>47</v>
      </c>
      <c r="K4770" s="0" t="s">
        <v>46</v>
      </c>
      <c r="L4770" s="0" t="s">
        <v>47</v>
      </c>
      <c r="M4770" s="0" t="s">
        <v>47</v>
      </c>
      <c r="N4770" s="0" t="n">
        <v>2</v>
      </c>
      <c r="O4770" s="0" t="n">
        <v>66</v>
      </c>
      <c r="P4770" s="0" t="n">
        <v>800</v>
      </c>
      <c r="Q4770" s="0" t="n">
        <v>2.9</v>
      </c>
      <c r="R4770" s="0" t="str">
        <f aca="false">INDEX(Lookup!$B$4:$B$18,MATCH(C4770,Lookup!$A$4:$A$18,0))</f>
        <v>India</v>
      </c>
      <c r="S4770" s="20" t="n">
        <f aca="false">INDEX(Lookup!$D$4:$D$18,MATCH(C4770,Lookup!$A$4:$A$18,0))</f>
        <v>0.012</v>
      </c>
      <c r="T4770" s="21" t="n">
        <f aca="false">ROUND(P4770*S4770,2)</f>
        <v>9.6</v>
      </c>
      <c r="U4770" s="21" t="n">
        <f aca="false">IF(T4770&lt;=10,1,IF(T4770&lt;=20,2,IF(T4770&lt;=30,3,IF(T4770&lt;=40,4,IF(T4770&lt;=50,5,IF(T4770&lt;=100,6,IF(T4770&lt;=250,7,8)))))))</f>
        <v>1</v>
      </c>
      <c r="V4770" s="21" t="n">
        <f aca="false">IF(AND(OR(Dashboard!$T$3="All",R4770=Dashboard!$T$3),OR(Dashboard!$T$4="All",D4770=Dashboard!$T$4)),1,0)</f>
        <v>1</v>
      </c>
      <c r="W4770" s="21" t="n">
        <f aca="false">IF(V4770=1,T4770+ROW()/10000000,0)</f>
        <v>9.600477</v>
      </c>
    </row>
    <row r="4771" customFormat="false" ht="15" hidden="false" customHeight="false" outlineLevel="0" collapsed="false">
      <c r="A4771" s="0" t="n">
        <v>18014143</v>
      </c>
      <c r="B4771" s="0" t="s">
        <v>11228</v>
      </c>
      <c r="C4771" s="0" t="n">
        <v>1</v>
      </c>
      <c r="D4771" s="0" t="s">
        <v>6924</v>
      </c>
      <c r="E4771" s="0" t="s">
        <v>11229</v>
      </c>
      <c r="F4771" s="0" t="s">
        <v>2911</v>
      </c>
      <c r="G4771" s="0" t="s">
        <v>11165</v>
      </c>
      <c r="H4771" s="0" t="s">
        <v>2128</v>
      </c>
      <c r="I4771" s="0" t="s">
        <v>2123</v>
      </c>
      <c r="J4771" s="0" t="s">
        <v>47</v>
      </c>
      <c r="K4771" s="0" t="s">
        <v>47</v>
      </c>
      <c r="L4771" s="0" t="s">
        <v>47</v>
      </c>
      <c r="M4771" s="0" t="s">
        <v>47</v>
      </c>
      <c r="N4771" s="0" t="n">
        <v>1</v>
      </c>
      <c r="O4771" s="0" t="n">
        <v>7</v>
      </c>
      <c r="P4771" s="0" t="n">
        <v>250</v>
      </c>
      <c r="Q4771" s="0" t="n">
        <v>3.1</v>
      </c>
      <c r="R4771" s="0" t="str">
        <f aca="false">INDEX(Lookup!$B$4:$B$18,MATCH(C4771,Lookup!$A$4:$A$18,0))</f>
        <v>India</v>
      </c>
      <c r="S4771" s="20" t="n">
        <f aca="false">INDEX(Lookup!$D$4:$D$18,MATCH(C4771,Lookup!$A$4:$A$18,0))</f>
        <v>0.012</v>
      </c>
      <c r="T4771" s="21" t="n">
        <f aca="false">ROUND(P4771*S4771,2)</f>
        <v>3</v>
      </c>
      <c r="U4771" s="21" t="n">
        <f aca="false">IF(T4771&lt;=10,1,IF(T4771&lt;=20,2,IF(T4771&lt;=30,3,IF(T4771&lt;=40,4,IF(T4771&lt;=50,5,IF(T4771&lt;=100,6,IF(T4771&lt;=250,7,8)))))))</f>
        <v>1</v>
      </c>
      <c r="V4771" s="21" t="n">
        <f aca="false">IF(AND(OR(Dashboard!$T$3="All",R4771=Dashboard!$T$3),OR(Dashboard!$T$4="All",D4771=Dashboard!$T$4)),1,0)</f>
        <v>1</v>
      </c>
      <c r="W4771" s="21" t="n">
        <f aca="false">IF(V4771=1,T4771+ROW()/10000000,0)</f>
        <v>3.0004771</v>
      </c>
    </row>
    <row r="4772" customFormat="false" ht="15" hidden="false" customHeight="false" outlineLevel="0" collapsed="false">
      <c r="A4772" s="0" t="n">
        <v>309793</v>
      </c>
      <c r="B4772" s="0" t="s">
        <v>11230</v>
      </c>
      <c r="C4772" s="0" t="n">
        <v>1</v>
      </c>
      <c r="D4772" s="0" t="s">
        <v>6924</v>
      </c>
      <c r="E4772" s="0" t="s">
        <v>11231</v>
      </c>
      <c r="F4772" s="0" t="s">
        <v>2911</v>
      </c>
      <c r="G4772" s="0" t="s">
        <v>11165</v>
      </c>
      <c r="H4772" s="0" t="s">
        <v>2122</v>
      </c>
      <c r="I4772" s="0" t="s">
        <v>2123</v>
      </c>
      <c r="J4772" s="0" t="s">
        <v>47</v>
      </c>
      <c r="K4772" s="0" t="s">
        <v>46</v>
      </c>
      <c r="L4772" s="0" t="s">
        <v>47</v>
      </c>
      <c r="M4772" s="0" t="s">
        <v>47</v>
      </c>
      <c r="N4772" s="0" t="n">
        <v>2</v>
      </c>
      <c r="O4772" s="0" t="n">
        <v>54</v>
      </c>
      <c r="P4772" s="0" t="n">
        <v>500</v>
      </c>
      <c r="Q4772" s="0" t="n">
        <v>3.1</v>
      </c>
      <c r="R4772" s="0" t="str">
        <f aca="false">INDEX(Lookup!$B$4:$B$18,MATCH(C4772,Lookup!$A$4:$A$18,0))</f>
        <v>India</v>
      </c>
      <c r="S4772" s="20" t="n">
        <f aca="false">INDEX(Lookup!$D$4:$D$18,MATCH(C4772,Lookup!$A$4:$A$18,0))</f>
        <v>0.012</v>
      </c>
      <c r="T4772" s="21" t="n">
        <f aca="false">ROUND(P4772*S4772,2)</f>
        <v>6</v>
      </c>
      <c r="U4772" s="21" t="n">
        <f aca="false">IF(T4772&lt;=10,1,IF(T4772&lt;=20,2,IF(T4772&lt;=30,3,IF(T4772&lt;=40,4,IF(T4772&lt;=50,5,IF(T4772&lt;=100,6,IF(T4772&lt;=250,7,8)))))))</f>
        <v>1</v>
      </c>
      <c r="V4772" s="21" t="n">
        <f aca="false">IF(AND(OR(Dashboard!$T$3="All",R4772=Dashboard!$T$3),OR(Dashboard!$T$4="All",D4772=Dashboard!$T$4)),1,0)</f>
        <v>1</v>
      </c>
      <c r="W4772" s="21" t="n">
        <f aca="false">IF(V4772=1,T4772+ROW()/10000000,0)</f>
        <v>6.0004772</v>
      </c>
    </row>
    <row r="4773" customFormat="false" ht="15" hidden="false" customHeight="false" outlineLevel="0" collapsed="false">
      <c r="A4773" s="0" t="n">
        <v>6131</v>
      </c>
      <c r="B4773" s="0" t="s">
        <v>11232</v>
      </c>
      <c r="C4773" s="0" t="n">
        <v>1</v>
      </c>
      <c r="D4773" s="0" t="s">
        <v>6924</v>
      </c>
      <c r="E4773" s="0" t="s">
        <v>11233</v>
      </c>
      <c r="F4773" s="0" t="s">
        <v>2911</v>
      </c>
      <c r="G4773" s="0" t="s">
        <v>11165</v>
      </c>
      <c r="H4773" s="0" t="s">
        <v>11234</v>
      </c>
      <c r="I4773" s="0" t="s">
        <v>2123</v>
      </c>
      <c r="J4773" s="0" t="s">
        <v>47</v>
      </c>
      <c r="K4773" s="0" t="s">
        <v>47</v>
      </c>
      <c r="L4773" s="0" t="s">
        <v>47</v>
      </c>
      <c r="M4773" s="0" t="s">
        <v>47</v>
      </c>
      <c r="N4773" s="0" t="n">
        <v>2</v>
      </c>
      <c r="O4773" s="0" t="n">
        <v>44</v>
      </c>
      <c r="P4773" s="0" t="n">
        <v>500</v>
      </c>
      <c r="Q4773" s="0" t="n">
        <v>3.1</v>
      </c>
      <c r="R4773" s="0" t="str">
        <f aca="false">INDEX(Lookup!$B$4:$B$18,MATCH(C4773,Lookup!$A$4:$A$18,0))</f>
        <v>India</v>
      </c>
      <c r="S4773" s="20" t="n">
        <f aca="false">INDEX(Lookup!$D$4:$D$18,MATCH(C4773,Lookup!$A$4:$A$18,0))</f>
        <v>0.012</v>
      </c>
      <c r="T4773" s="21" t="n">
        <f aca="false">ROUND(P4773*S4773,2)</f>
        <v>6</v>
      </c>
      <c r="U4773" s="21" t="n">
        <f aca="false">IF(T4773&lt;=10,1,IF(T4773&lt;=20,2,IF(T4773&lt;=30,3,IF(T4773&lt;=40,4,IF(T4773&lt;=50,5,IF(T4773&lt;=100,6,IF(T4773&lt;=250,7,8)))))))</f>
        <v>1</v>
      </c>
      <c r="V4773" s="21" t="n">
        <f aca="false">IF(AND(OR(Dashboard!$T$3="All",R4773=Dashboard!$T$3),OR(Dashboard!$T$4="All",D4773=Dashboard!$T$4)),1,0)</f>
        <v>1</v>
      </c>
      <c r="W4773" s="21" t="n">
        <f aca="false">IF(V4773=1,T4773+ROW()/10000000,0)</f>
        <v>6.0004773</v>
      </c>
    </row>
    <row r="4774" customFormat="false" ht="15" hidden="false" customHeight="false" outlineLevel="0" collapsed="false">
      <c r="A4774" s="0" t="n">
        <v>309498</v>
      </c>
      <c r="B4774" s="0" t="s">
        <v>11235</v>
      </c>
      <c r="C4774" s="0" t="n">
        <v>1</v>
      </c>
      <c r="D4774" s="0" t="s">
        <v>6924</v>
      </c>
      <c r="E4774" s="0" t="s">
        <v>11236</v>
      </c>
      <c r="F4774" s="0" t="s">
        <v>2911</v>
      </c>
      <c r="G4774" s="0" t="s">
        <v>11165</v>
      </c>
      <c r="H4774" s="0" t="s">
        <v>2122</v>
      </c>
      <c r="I4774" s="0" t="s">
        <v>2123</v>
      </c>
      <c r="J4774" s="0" t="s">
        <v>47</v>
      </c>
      <c r="K4774" s="0" t="s">
        <v>47</v>
      </c>
      <c r="L4774" s="0" t="s">
        <v>47</v>
      </c>
      <c r="M4774" s="0" t="s">
        <v>47</v>
      </c>
      <c r="N4774" s="0" t="n">
        <v>2</v>
      </c>
      <c r="O4774" s="0" t="n">
        <v>15</v>
      </c>
      <c r="P4774" s="0" t="n">
        <v>600</v>
      </c>
      <c r="Q4774" s="0" t="n">
        <v>3.1</v>
      </c>
      <c r="R4774" s="0" t="str">
        <f aca="false">INDEX(Lookup!$B$4:$B$18,MATCH(C4774,Lookup!$A$4:$A$18,0))</f>
        <v>India</v>
      </c>
      <c r="S4774" s="20" t="n">
        <f aca="false">INDEX(Lookup!$D$4:$D$18,MATCH(C4774,Lookup!$A$4:$A$18,0))</f>
        <v>0.012</v>
      </c>
      <c r="T4774" s="21" t="n">
        <f aca="false">ROUND(P4774*S4774,2)</f>
        <v>7.2</v>
      </c>
      <c r="U4774" s="21" t="n">
        <f aca="false">IF(T4774&lt;=10,1,IF(T4774&lt;=20,2,IF(T4774&lt;=30,3,IF(T4774&lt;=40,4,IF(T4774&lt;=50,5,IF(T4774&lt;=100,6,IF(T4774&lt;=250,7,8)))))))</f>
        <v>1</v>
      </c>
      <c r="V4774" s="21" t="n">
        <f aca="false">IF(AND(OR(Dashboard!$T$3="All",R4774=Dashboard!$T$3),OR(Dashboard!$T$4="All",D4774=Dashboard!$T$4)),1,0)</f>
        <v>1</v>
      </c>
      <c r="W4774" s="21" t="n">
        <f aca="false">IF(V4774=1,T4774+ROW()/10000000,0)</f>
        <v>7.2004774</v>
      </c>
    </row>
    <row r="4775" customFormat="false" ht="15" hidden="false" customHeight="false" outlineLevel="0" collapsed="false">
      <c r="A4775" s="0" t="n">
        <v>1274</v>
      </c>
      <c r="B4775" s="0" t="s">
        <v>11237</v>
      </c>
      <c r="C4775" s="0" t="n">
        <v>1</v>
      </c>
      <c r="D4775" s="0" t="s">
        <v>6924</v>
      </c>
      <c r="E4775" s="0" t="s">
        <v>11238</v>
      </c>
      <c r="F4775" s="0" t="s">
        <v>2911</v>
      </c>
      <c r="G4775" s="0" t="s">
        <v>11165</v>
      </c>
      <c r="H4775" s="0" t="s">
        <v>2662</v>
      </c>
      <c r="I4775" s="0" t="s">
        <v>2123</v>
      </c>
      <c r="J4775" s="0" t="s">
        <v>46</v>
      </c>
      <c r="K4775" s="0" t="s">
        <v>47</v>
      </c>
      <c r="L4775" s="0" t="s">
        <v>47</v>
      </c>
      <c r="M4775" s="0" t="s">
        <v>47</v>
      </c>
      <c r="N4775" s="0" t="n">
        <v>2</v>
      </c>
      <c r="O4775" s="0" t="n">
        <v>14</v>
      </c>
      <c r="P4775" s="0" t="n">
        <v>800</v>
      </c>
      <c r="Q4775" s="0" t="n">
        <v>2.9</v>
      </c>
      <c r="R4775" s="0" t="str">
        <f aca="false">INDEX(Lookup!$B$4:$B$18,MATCH(C4775,Lookup!$A$4:$A$18,0))</f>
        <v>India</v>
      </c>
      <c r="S4775" s="20" t="n">
        <f aca="false">INDEX(Lookup!$D$4:$D$18,MATCH(C4775,Lookup!$A$4:$A$18,0))</f>
        <v>0.012</v>
      </c>
      <c r="T4775" s="21" t="n">
        <f aca="false">ROUND(P4775*S4775,2)</f>
        <v>9.6</v>
      </c>
      <c r="U4775" s="21" t="n">
        <f aca="false">IF(T4775&lt;=10,1,IF(T4775&lt;=20,2,IF(T4775&lt;=30,3,IF(T4775&lt;=40,4,IF(T4775&lt;=50,5,IF(T4775&lt;=100,6,IF(T4775&lt;=250,7,8)))))))</f>
        <v>1</v>
      </c>
      <c r="V4775" s="21" t="n">
        <f aca="false">IF(AND(OR(Dashboard!$T$3="All",R4775=Dashboard!$T$3),OR(Dashboard!$T$4="All",D4775=Dashboard!$T$4)),1,0)</f>
        <v>1</v>
      </c>
      <c r="W4775" s="21" t="n">
        <f aca="false">IF(V4775=1,T4775+ROW()/10000000,0)</f>
        <v>9.6004775</v>
      </c>
    </row>
    <row r="4776" customFormat="false" ht="15" hidden="false" customHeight="false" outlineLevel="0" collapsed="false">
      <c r="A4776" s="0" t="n">
        <v>18431416</v>
      </c>
      <c r="B4776" s="0" t="s">
        <v>11239</v>
      </c>
      <c r="C4776" s="0" t="n">
        <v>1</v>
      </c>
      <c r="D4776" s="0" t="s">
        <v>6924</v>
      </c>
      <c r="E4776" s="0" t="s">
        <v>11240</v>
      </c>
      <c r="F4776" s="0" t="s">
        <v>2911</v>
      </c>
      <c r="G4776" s="0" t="s">
        <v>11165</v>
      </c>
      <c r="H4776" s="0" t="s">
        <v>4982</v>
      </c>
      <c r="I4776" s="0" t="s">
        <v>2123</v>
      </c>
      <c r="J4776" s="0" t="s">
        <v>47</v>
      </c>
      <c r="K4776" s="0" t="s">
        <v>47</v>
      </c>
      <c r="L4776" s="0" t="s">
        <v>47</v>
      </c>
      <c r="M4776" s="0" t="s">
        <v>47</v>
      </c>
      <c r="N4776" s="0" t="n">
        <v>1</v>
      </c>
      <c r="O4776" s="0" t="n">
        <v>4</v>
      </c>
      <c r="P4776" s="0" t="n">
        <v>350</v>
      </c>
      <c r="Q4776" s="0" t="n">
        <v>3</v>
      </c>
      <c r="R4776" s="0" t="str">
        <f aca="false">INDEX(Lookup!$B$4:$B$18,MATCH(C4776,Lookup!$A$4:$A$18,0))</f>
        <v>India</v>
      </c>
      <c r="S4776" s="20" t="n">
        <f aca="false">INDEX(Lookup!$D$4:$D$18,MATCH(C4776,Lookup!$A$4:$A$18,0))</f>
        <v>0.012</v>
      </c>
      <c r="T4776" s="21" t="n">
        <f aca="false">ROUND(P4776*S4776,2)</f>
        <v>4.2</v>
      </c>
      <c r="U4776" s="21" t="n">
        <f aca="false">IF(T4776&lt;=10,1,IF(T4776&lt;=20,2,IF(T4776&lt;=30,3,IF(T4776&lt;=40,4,IF(T4776&lt;=50,5,IF(T4776&lt;=100,6,IF(T4776&lt;=250,7,8)))))))</f>
        <v>1</v>
      </c>
      <c r="V4776" s="21" t="n">
        <f aca="false">IF(AND(OR(Dashboard!$T$3="All",R4776=Dashboard!$T$3),OR(Dashboard!$T$4="All",D4776=Dashboard!$T$4)),1,0)</f>
        <v>1</v>
      </c>
      <c r="W4776" s="21" t="n">
        <f aca="false">IF(V4776=1,T4776+ROW()/10000000,0)</f>
        <v>4.2004776</v>
      </c>
    </row>
    <row r="4777" customFormat="false" ht="15" hidden="false" customHeight="false" outlineLevel="0" collapsed="false">
      <c r="A4777" s="0" t="n">
        <v>309481</v>
      </c>
      <c r="B4777" s="0" t="s">
        <v>11241</v>
      </c>
      <c r="C4777" s="0" t="n">
        <v>1</v>
      </c>
      <c r="D4777" s="0" t="s">
        <v>6924</v>
      </c>
      <c r="E4777" s="0" t="s">
        <v>11242</v>
      </c>
      <c r="F4777" s="0" t="s">
        <v>2911</v>
      </c>
      <c r="G4777" s="0" t="s">
        <v>11165</v>
      </c>
      <c r="H4777" s="0" t="s">
        <v>3129</v>
      </c>
      <c r="I4777" s="0" t="s">
        <v>2123</v>
      </c>
      <c r="J4777" s="0" t="s">
        <v>47</v>
      </c>
      <c r="K4777" s="0" t="s">
        <v>47</v>
      </c>
      <c r="L4777" s="0" t="s">
        <v>47</v>
      </c>
      <c r="M4777" s="0" t="s">
        <v>47</v>
      </c>
      <c r="N4777" s="0" t="n">
        <v>1</v>
      </c>
      <c r="O4777" s="0" t="n">
        <v>13</v>
      </c>
      <c r="P4777" s="0" t="n">
        <v>200</v>
      </c>
      <c r="Q4777" s="0" t="n">
        <v>3.1</v>
      </c>
      <c r="R4777" s="0" t="str">
        <f aca="false">INDEX(Lookup!$B$4:$B$18,MATCH(C4777,Lookup!$A$4:$A$18,0))</f>
        <v>India</v>
      </c>
      <c r="S4777" s="20" t="n">
        <f aca="false">INDEX(Lookup!$D$4:$D$18,MATCH(C4777,Lookup!$A$4:$A$18,0))</f>
        <v>0.012</v>
      </c>
      <c r="T4777" s="21" t="n">
        <f aca="false">ROUND(P4777*S4777,2)</f>
        <v>2.4</v>
      </c>
      <c r="U4777" s="21" t="n">
        <f aca="false">IF(T4777&lt;=10,1,IF(T4777&lt;=20,2,IF(T4777&lt;=30,3,IF(T4777&lt;=40,4,IF(T4777&lt;=50,5,IF(T4777&lt;=100,6,IF(T4777&lt;=250,7,8)))))))</f>
        <v>1</v>
      </c>
      <c r="V4777" s="21" t="n">
        <f aca="false">IF(AND(OR(Dashboard!$T$3="All",R4777=Dashboard!$T$3),OR(Dashboard!$T$4="All",D4777=Dashboard!$T$4)),1,0)</f>
        <v>1</v>
      </c>
      <c r="W4777" s="21" t="n">
        <f aca="false">IF(V4777=1,T4777+ROW()/10000000,0)</f>
        <v>2.4004777</v>
      </c>
    </row>
    <row r="4778" customFormat="false" ht="15" hidden="false" customHeight="false" outlineLevel="0" collapsed="false">
      <c r="A4778" s="0" t="n">
        <v>301207</v>
      </c>
      <c r="B4778" s="0" t="s">
        <v>11243</v>
      </c>
      <c r="C4778" s="0" t="n">
        <v>1</v>
      </c>
      <c r="D4778" s="0" t="s">
        <v>6924</v>
      </c>
      <c r="E4778" s="0" t="s">
        <v>11244</v>
      </c>
      <c r="F4778" s="0" t="s">
        <v>2911</v>
      </c>
      <c r="G4778" s="0" t="s">
        <v>11165</v>
      </c>
      <c r="H4778" s="0" t="s">
        <v>2372</v>
      </c>
      <c r="I4778" s="0" t="s">
        <v>2123</v>
      </c>
      <c r="J4778" s="0" t="s">
        <v>47</v>
      </c>
      <c r="K4778" s="0" t="s">
        <v>47</v>
      </c>
      <c r="L4778" s="0" t="s">
        <v>47</v>
      </c>
      <c r="M4778" s="0" t="s">
        <v>47</v>
      </c>
      <c r="N4778" s="0" t="n">
        <v>1</v>
      </c>
      <c r="O4778" s="0" t="n">
        <v>31</v>
      </c>
      <c r="P4778" s="0" t="n">
        <v>300</v>
      </c>
      <c r="Q4778" s="0" t="n">
        <v>3.2</v>
      </c>
      <c r="R4778" s="0" t="str">
        <f aca="false">INDEX(Lookup!$B$4:$B$18,MATCH(C4778,Lookup!$A$4:$A$18,0))</f>
        <v>India</v>
      </c>
      <c r="S4778" s="20" t="n">
        <f aca="false">INDEX(Lookup!$D$4:$D$18,MATCH(C4778,Lookup!$A$4:$A$18,0))</f>
        <v>0.012</v>
      </c>
      <c r="T4778" s="21" t="n">
        <f aca="false">ROUND(P4778*S4778,2)</f>
        <v>3.6</v>
      </c>
      <c r="U4778" s="21" t="n">
        <f aca="false">IF(T4778&lt;=10,1,IF(T4778&lt;=20,2,IF(T4778&lt;=30,3,IF(T4778&lt;=40,4,IF(T4778&lt;=50,5,IF(T4778&lt;=100,6,IF(T4778&lt;=250,7,8)))))))</f>
        <v>1</v>
      </c>
      <c r="V4778" s="21" t="n">
        <f aca="false">IF(AND(OR(Dashboard!$T$3="All",R4778=Dashboard!$T$3),OR(Dashboard!$T$4="All",D4778=Dashboard!$T$4)),1,0)</f>
        <v>1</v>
      </c>
      <c r="W4778" s="21" t="n">
        <f aca="false">IF(V4778=1,T4778+ROW()/10000000,0)</f>
        <v>3.6004778</v>
      </c>
    </row>
    <row r="4779" customFormat="false" ht="15" hidden="false" customHeight="false" outlineLevel="0" collapsed="false">
      <c r="A4779" s="0" t="n">
        <v>18409201</v>
      </c>
      <c r="B4779" s="0" t="s">
        <v>11245</v>
      </c>
      <c r="C4779" s="0" t="n">
        <v>1</v>
      </c>
      <c r="D4779" s="0" t="s">
        <v>6924</v>
      </c>
      <c r="E4779" s="0" t="s">
        <v>11199</v>
      </c>
      <c r="F4779" s="0" t="s">
        <v>2911</v>
      </c>
      <c r="G4779" s="0" t="s">
        <v>11165</v>
      </c>
      <c r="H4779" s="0" t="s">
        <v>2288</v>
      </c>
      <c r="I4779" s="0" t="s">
        <v>2123</v>
      </c>
      <c r="J4779" s="0" t="s">
        <v>47</v>
      </c>
      <c r="K4779" s="0" t="s">
        <v>47</v>
      </c>
      <c r="L4779" s="0" t="s">
        <v>47</v>
      </c>
      <c r="M4779" s="0" t="s">
        <v>47</v>
      </c>
      <c r="N4779" s="0" t="n">
        <v>2</v>
      </c>
      <c r="O4779" s="0" t="n">
        <v>22</v>
      </c>
      <c r="P4779" s="0" t="n">
        <v>550</v>
      </c>
      <c r="Q4779" s="0" t="n">
        <v>3.6</v>
      </c>
      <c r="R4779" s="0" t="str">
        <f aca="false">INDEX(Lookup!$B$4:$B$18,MATCH(C4779,Lookup!$A$4:$A$18,0))</f>
        <v>India</v>
      </c>
      <c r="S4779" s="20" t="n">
        <f aca="false">INDEX(Lookup!$D$4:$D$18,MATCH(C4779,Lookup!$A$4:$A$18,0))</f>
        <v>0.012</v>
      </c>
      <c r="T4779" s="21" t="n">
        <f aca="false">ROUND(P4779*S4779,2)</f>
        <v>6.6</v>
      </c>
      <c r="U4779" s="21" t="n">
        <f aca="false">IF(T4779&lt;=10,1,IF(T4779&lt;=20,2,IF(T4779&lt;=30,3,IF(T4779&lt;=40,4,IF(T4779&lt;=50,5,IF(T4779&lt;=100,6,IF(T4779&lt;=250,7,8)))))))</f>
        <v>1</v>
      </c>
      <c r="V4779" s="21" t="n">
        <f aca="false">IF(AND(OR(Dashboard!$T$3="All",R4779=Dashboard!$T$3),OR(Dashboard!$T$4="All",D4779=Dashboard!$T$4)),1,0)</f>
        <v>1</v>
      </c>
      <c r="W4779" s="21" t="n">
        <f aca="false">IF(V4779=1,T4779+ROW()/10000000,0)</f>
        <v>6.6004779</v>
      </c>
    </row>
    <row r="4780" customFormat="false" ht="15" hidden="false" customHeight="false" outlineLevel="0" collapsed="false">
      <c r="A4780" s="0" t="n">
        <v>308938</v>
      </c>
      <c r="B4780" s="0" t="s">
        <v>11246</v>
      </c>
      <c r="C4780" s="0" t="n">
        <v>1</v>
      </c>
      <c r="D4780" s="0" t="s">
        <v>6924</v>
      </c>
      <c r="E4780" s="0" t="s">
        <v>11247</v>
      </c>
      <c r="F4780" s="0" t="s">
        <v>2911</v>
      </c>
      <c r="G4780" s="0" t="s">
        <v>11165</v>
      </c>
      <c r="H4780" s="0" t="s">
        <v>3392</v>
      </c>
      <c r="I4780" s="0" t="s">
        <v>2123</v>
      </c>
      <c r="J4780" s="0" t="s">
        <v>47</v>
      </c>
      <c r="K4780" s="0" t="s">
        <v>47</v>
      </c>
      <c r="L4780" s="0" t="s">
        <v>47</v>
      </c>
      <c r="M4780" s="0" t="s">
        <v>47</v>
      </c>
      <c r="N4780" s="0" t="n">
        <v>1</v>
      </c>
      <c r="O4780" s="0" t="n">
        <v>21</v>
      </c>
      <c r="P4780" s="0" t="n">
        <v>450</v>
      </c>
      <c r="Q4780" s="0" t="n">
        <v>3.5</v>
      </c>
      <c r="R4780" s="0" t="str">
        <f aca="false">INDEX(Lookup!$B$4:$B$18,MATCH(C4780,Lookup!$A$4:$A$18,0))</f>
        <v>India</v>
      </c>
      <c r="S4780" s="20" t="n">
        <f aca="false">INDEX(Lookup!$D$4:$D$18,MATCH(C4780,Lookup!$A$4:$A$18,0))</f>
        <v>0.012</v>
      </c>
      <c r="T4780" s="21" t="n">
        <f aca="false">ROUND(P4780*S4780,2)</f>
        <v>5.4</v>
      </c>
      <c r="U4780" s="21" t="n">
        <f aca="false">IF(T4780&lt;=10,1,IF(T4780&lt;=20,2,IF(T4780&lt;=30,3,IF(T4780&lt;=40,4,IF(T4780&lt;=50,5,IF(T4780&lt;=100,6,IF(T4780&lt;=250,7,8)))))))</f>
        <v>1</v>
      </c>
      <c r="V4780" s="21" t="n">
        <f aca="false">IF(AND(OR(Dashboard!$T$3="All",R4780=Dashboard!$T$3),OR(Dashboard!$T$4="All",D4780=Dashboard!$T$4)),1,0)</f>
        <v>1</v>
      </c>
      <c r="W4780" s="21" t="n">
        <f aca="false">IF(V4780=1,T4780+ROW()/10000000,0)</f>
        <v>5.400478</v>
      </c>
    </row>
    <row r="4781" customFormat="false" ht="15" hidden="false" customHeight="false" outlineLevel="0" collapsed="false">
      <c r="A4781" s="0" t="n">
        <v>18282453</v>
      </c>
      <c r="B4781" s="0" t="s">
        <v>11248</v>
      </c>
      <c r="C4781" s="0" t="n">
        <v>1</v>
      </c>
      <c r="D4781" s="0" t="s">
        <v>6924</v>
      </c>
      <c r="E4781" s="0" t="s">
        <v>11249</v>
      </c>
      <c r="F4781" s="0" t="s">
        <v>2911</v>
      </c>
      <c r="G4781" s="0" t="s">
        <v>11165</v>
      </c>
      <c r="H4781" s="0" t="s">
        <v>2662</v>
      </c>
      <c r="I4781" s="0" t="s">
        <v>2123</v>
      </c>
      <c r="J4781" s="0" t="s">
        <v>47</v>
      </c>
      <c r="K4781" s="0" t="s">
        <v>47</v>
      </c>
      <c r="L4781" s="0" t="s">
        <v>47</v>
      </c>
      <c r="M4781" s="0" t="s">
        <v>47</v>
      </c>
      <c r="N4781" s="0" t="n">
        <v>1</v>
      </c>
      <c r="O4781" s="0" t="n">
        <v>2</v>
      </c>
      <c r="P4781" s="0" t="n">
        <v>300</v>
      </c>
      <c r="Q4781" s="0" t="n">
        <v>1</v>
      </c>
      <c r="R4781" s="0" t="str">
        <f aca="false">INDEX(Lookup!$B$4:$B$18,MATCH(C4781,Lookup!$A$4:$A$18,0))</f>
        <v>India</v>
      </c>
      <c r="S4781" s="20" t="n">
        <f aca="false">INDEX(Lookup!$D$4:$D$18,MATCH(C4781,Lookup!$A$4:$A$18,0))</f>
        <v>0.012</v>
      </c>
      <c r="T4781" s="21" t="n">
        <f aca="false">ROUND(P4781*S4781,2)</f>
        <v>3.6</v>
      </c>
      <c r="U4781" s="21" t="n">
        <f aca="false">IF(T4781&lt;=10,1,IF(T4781&lt;=20,2,IF(T4781&lt;=30,3,IF(T4781&lt;=40,4,IF(T4781&lt;=50,5,IF(T4781&lt;=100,6,IF(T4781&lt;=250,7,8)))))))</f>
        <v>1</v>
      </c>
      <c r="V4781" s="21" t="n">
        <f aca="false">IF(AND(OR(Dashboard!$T$3="All",R4781=Dashboard!$T$3),OR(Dashboard!$T$4="All",D4781=Dashboard!$T$4)),1,0)</f>
        <v>1</v>
      </c>
      <c r="W4781" s="21" t="n">
        <f aca="false">IF(V4781=1,T4781+ROW()/10000000,0)</f>
        <v>3.6004781</v>
      </c>
    </row>
    <row r="4782" customFormat="false" ht="15" hidden="false" customHeight="false" outlineLevel="0" collapsed="false">
      <c r="A4782" s="0" t="n">
        <v>18434966</v>
      </c>
      <c r="B4782" s="0" t="s">
        <v>11250</v>
      </c>
      <c r="C4782" s="0" t="n">
        <v>1</v>
      </c>
      <c r="D4782" s="0" t="s">
        <v>6924</v>
      </c>
      <c r="E4782" s="0" t="s">
        <v>11251</v>
      </c>
      <c r="F4782" s="0" t="s">
        <v>2911</v>
      </c>
      <c r="G4782" s="0" t="s">
        <v>11165</v>
      </c>
      <c r="H4782" s="0" t="s">
        <v>2349</v>
      </c>
      <c r="I4782" s="0" t="s">
        <v>2123</v>
      </c>
      <c r="J4782" s="0" t="s">
        <v>47</v>
      </c>
      <c r="K4782" s="0" t="s">
        <v>47</v>
      </c>
      <c r="L4782" s="0" t="s">
        <v>47</v>
      </c>
      <c r="M4782" s="0" t="s">
        <v>47</v>
      </c>
      <c r="N4782" s="0" t="n">
        <v>1</v>
      </c>
      <c r="O4782" s="0" t="n">
        <v>1</v>
      </c>
      <c r="P4782" s="0" t="n">
        <v>200</v>
      </c>
      <c r="Q4782" s="0" t="n">
        <v>1</v>
      </c>
      <c r="R4782" s="0" t="str">
        <f aca="false">INDEX(Lookup!$B$4:$B$18,MATCH(C4782,Lookup!$A$4:$A$18,0))</f>
        <v>India</v>
      </c>
      <c r="S4782" s="20" t="n">
        <f aca="false">INDEX(Lookup!$D$4:$D$18,MATCH(C4782,Lookup!$A$4:$A$18,0))</f>
        <v>0.012</v>
      </c>
      <c r="T4782" s="21" t="n">
        <f aca="false">ROUND(P4782*S4782,2)</f>
        <v>2.4</v>
      </c>
      <c r="U4782" s="21" t="n">
        <f aca="false">IF(T4782&lt;=10,1,IF(T4782&lt;=20,2,IF(T4782&lt;=30,3,IF(T4782&lt;=40,4,IF(T4782&lt;=50,5,IF(T4782&lt;=100,6,IF(T4782&lt;=250,7,8)))))))</f>
        <v>1</v>
      </c>
      <c r="V4782" s="21" t="n">
        <f aca="false">IF(AND(OR(Dashboard!$T$3="All",R4782=Dashboard!$T$3),OR(Dashboard!$T$4="All",D4782=Dashboard!$T$4)),1,0)</f>
        <v>1</v>
      </c>
      <c r="W4782" s="21" t="n">
        <f aca="false">IF(V4782=1,T4782+ROW()/10000000,0)</f>
        <v>2.4004782</v>
      </c>
    </row>
    <row r="4783" customFormat="false" ht="15" hidden="false" customHeight="false" outlineLevel="0" collapsed="false">
      <c r="A4783" s="0" t="n">
        <v>18349764</v>
      </c>
      <c r="B4783" s="0" t="s">
        <v>11252</v>
      </c>
      <c r="C4783" s="0" t="n">
        <v>1</v>
      </c>
      <c r="D4783" s="0" t="s">
        <v>6924</v>
      </c>
      <c r="E4783" s="0" t="s">
        <v>11253</v>
      </c>
      <c r="F4783" s="0" t="s">
        <v>2911</v>
      </c>
      <c r="G4783" s="0" t="s">
        <v>11165</v>
      </c>
      <c r="H4783" s="0" t="s">
        <v>2128</v>
      </c>
      <c r="I4783" s="0" t="s">
        <v>2123</v>
      </c>
      <c r="J4783" s="0" t="s">
        <v>47</v>
      </c>
      <c r="K4783" s="0" t="s">
        <v>47</v>
      </c>
      <c r="L4783" s="0" t="s">
        <v>47</v>
      </c>
      <c r="M4783" s="0" t="s">
        <v>47</v>
      </c>
      <c r="N4783" s="0" t="n">
        <v>2</v>
      </c>
      <c r="O4783" s="0" t="n">
        <v>0</v>
      </c>
      <c r="P4783" s="0" t="n">
        <v>600</v>
      </c>
      <c r="Q4783" s="0" t="n">
        <v>1</v>
      </c>
      <c r="R4783" s="0" t="str">
        <f aca="false">INDEX(Lookup!$B$4:$B$18,MATCH(C4783,Lookup!$A$4:$A$18,0))</f>
        <v>India</v>
      </c>
      <c r="S4783" s="20" t="n">
        <f aca="false">INDEX(Lookup!$D$4:$D$18,MATCH(C4783,Lookup!$A$4:$A$18,0))</f>
        <v>0.012</v>
      </c>
      <c r="T4783" s="21" t="n">
        <f aca="false">ROUND(P4783*S4783,2)</f>
        <v>7.2</v>
      </c>
      <c r="U4783" s="21" t="n">
        <f aca="false">IF(T4783&lt;=10,1,IF(T4783&lt;=20,2,IF(T4783&lt;=30,3,IF(T4783&lt;=40,4,IF(T4783&lt;=50,5,IF(T4783&lt;=100,6,IF(T4783&lt;=250,7,8)))))))</f>
        <v>1</v>
      </c>
      <c r="V4783" s="21" t="n">
        <f aca="false">IF(AND(OR(Dashboard!$T$3="All",R4783=Dashboard!$T$3),OR(Dashboard!$T$4="All",D4783=Dashboard!$T$4)),1,0)</f>
        <v>1</v>
      </c>
      <c r="W4783" s="21" t="n">
        <f aca="false">IF(V4783=1,T4783+ROW()/10000000,0)</f>
        <v>7.2004783</v>
      </c>
    </row>
    <row r="4784" customFormat="false" ht="15" hidden="false" customHeight="false" outlineLevel="0" collapsed="false">
      <c r="A4784" s="0" t="n">
        <v>18421474</v>
      </c>
      <c r="B4784" s="0" t="s">
        <v>11254</v>
      </c>
      <c r="C4784" s="0" t="n">
        <v>1</v>
      </c>
      <c r="D4784" s="0" t="s">
        <v>6924</v>
      </c>
      <c r="E4784" s="0" t="s">
        <v>11255</v>
      </c>
      <c r="F4784" s="0" t="s">
        <v>2911</v>
      </c>
      <c r="G4784" s="0" t="s">
        <v>11165</v>
      </c>
      <c r="H4784" s="0" t="s">
        <v>9105</v>
      </c>
      <c r="I4784" s="0" t="s">
        <v>2123</v>
      </c>
      <c r="J4784" s="0" t="s">
        <v>47</v>
      </c>
      <c r="K4784" s="0" t="s">
        <v>47</v>
      </c>
      <c r="L4784" s="0" t="s">
        <v>47</v>
      </c>
      <c r="M4784" s="0" t="s">
        <v>47</v>
      </c>
      <c r="N4784" s="0" t="n">
        <v>1</v>
      </c>
      <c r="O4784" s="0" t="n">
        <v>0</v>
      </c>
      <c r="P4784" s="0" t="n">
        <v>200</v>
      </c>
      <c r="Q4784" s="0" t="n">
        <v>1</v>
      </c>
      <c r="R4784" s="0" t="str">
        <f aca="false">INDEX(Lookup!$B$4:$B$18,MATCH(C4784,Lookup!$A$4:$A$18,0))</f>
        <v>India</v>
      </c>
      <c r="S4784" s="20" t="n">
        <f aca="false">INDEX(Lookup!$D$4:$D$18,MATCH(C4784,Lookup!$A$4:$A$18,0))</f>
        <v>0.012</v>
      </c>
      <c r="T4784" s="21" t="n">
        <f aca="false">ROUND(P4784*S4784,2)</f>
        <v>2.4</v>
      </c>
      <c r="U4784" s="21" t="n">
        <f aca="false">IF(T4784&lt;=10,1,IF(T4784&lt;=20,2,IF(T4784&lt;=30,3,IF(T4784&lt;=40,4,IF(T4784&lt;=50,5,IF(T4784&lt;=100,6,IF(T4784&lt;=250,7,8)))))))</f>
        <v>1</v>
      </c>
      <c r="V4784" s="21" t="n">
        <f aca="false">IF(AND(OR(Dashboard!$T$3="All",R4784=Dashboard!$T$3),OR(Dashboard!$T$4="All",D4784=Dashboard!$T$4)),1,0)</f>
        <v>1</v>
      </c>
      <c r="W4784" s="21" t="n">
        <f aca="false">IF(V4784=1,T4784+ROW()/10000000,0)</f>
        <v>2.4004784</v>
      </c>
    </row>
    <row r="4785" customFormat="false" ht="15" hidden="false" customHeight="false" outlineLevel="0" collapsed="false">
      <c r="A4785" s="0" t="n">
        <v>18377904</v>
      </c>
      <c r="B4785" s="0" t="s">
        <v>11256</v>
      </c>
      <c r="C4785" s="0" t="n">
        <v>1</v>
      </c>
      <c r="D4785" s="0" t="s">
        <v>6924</v>
      </c>
      <c r="E4785" s="0" t="s">
        <v>11231</v>
      </c>
      <c r="F4785" s="0" t="s">
        <v>2911</v>
      </c>
      <c r="G4785" s="0" t="s">
        <v>11165</v>
      </c>
      <c r="H4785" s="0" t="s">
        <v>2128</v>
      </c>
      <c r="I4785" s="0" t="s">
        <v>2123</v>
      </c>
      <c r="J4785" s="0" t="s">
        <v>47</v>
      </c>
      <c r="K4785" s="0" t="s">
        <v>47</v>
      </c>
      <c r="L4785" s="0" t="s">
        <v>47</v>
      </c>
      <c r="M4785" s="0" t="s">
        <v>47</v>
      </c>
      <c r="N4785" s="0" t="n">
        <v>1</v>
      </c>
      <c r="O4785" s="0" t="n">
        <v>0</v>
      </c>
      <c r="P4785" s="0" t="n">
        <v>200</v>
      </c>
      <c r="Q4785" s="0" t="n">
        <v>1</v>
      </c>
      <c r="R4785" s="0" t="str">
        <f aca="false">INDEX(Lookup!$B$4:$B$18,MATCH(C4785,Lookup!$A$4:$A$18,0))</f>
        <v>India</v>
      </c>
      <c r="S4785" s="20" t="n">
        <f aca="false">INDEX(Lookup!$D$4:$D$18,MATCH(C4785,Lookup!$A$4:$A$18,0))</f>
        <v>0.012</v>
      </c>
      <c r="T4785" s="21" t="n">
        <f aca="false">ROUND(P4785*S4785,2)</f>
        <v>2.4</v>
      </c>
      <c r="U4785" s="21" t="n">
        <f aca="false">IF(T4785&lt;=10,1,IF(T4785&lt;=20,2,IF(T4785&lt;=30,3,IF(T4785&lt;=40,4,IF(T4785&lt;=50,5,IF(T4785&lt;=100,6,IF(T4785&lt;=250,7,8)))))))</f>
        <v>1</v>
      </c>
      <c r="V4785" s="21" t="n">
        <f aca="false">IF(AND(OR(Dashboard!$T$3="All",R4785=Dashboard!$T$3),OR(Dashboard!$T$4="All",D4785=Dashboard!$T$4)),1,0)</f>
        <v>1</v>
      </c>
      <c r="W4785" s="21" t="n">
        <f aca="false">IF(V4785=1,T4785+ROW()/10000000,0)</f>
        <v>2.4004785</v>
      </c>
    </row>
    <row r="4786" customFormat="false" ht="15" hidden="false" customHeight="false" outlineLevel="0" collapsed="false">
      <c r="A4786" s="0" t="n">
        <v>18421482</v>
      </c>
      <c r="B4786" s="0" t="s">
        <v>11257</v>
      </c>
      <c r="C4786" s="0" t="n">
        <v>1</v>
      </c>
      <c r="D4786" s="0" t="s">
        <v>6924</v>
      </c>
      <c r="E4786" s="0" t="s">
        <v>11258</v>
      </c>
      <c r="F4786" s="0" t="s">
        <v>2911</v>
      </c>
      <c r="G4786" s="0" t="s">
        <v>11165</v>
      </c>
      <c r="H4786" s="0" t="s">
        <v>2128</v>
      </c>
      <c r="I4786" s="0" t="s">
        <v>2123</v>
      </c>
      <c r="J4786" s="0" t="s">
        <v>47</v>
      </c>
      <c r="K4786" s="0" t="s">
        <v>47</v>
      </c>
      <c r="L4786" s="0" t="s">
        <v>47</v>
      </c>
      <c r="M4786" s="0" t="s">
        <v>47</v>
      </c>
      <c r="N4786" s="0" t="n">
        <v>1</v>
      </c>
      <c r="O4786" s="0" t="n">
        <v>0</v>
      </c>
      <c r="P4786" s="0" t="n">
        <v>200</v>
      </c>
      <c r="Q4786" s="0" t="n">
        <v>1</v>
      </c>
      <c r="R4786" s="0" t="str">
        <f aca="false">INDEX(Lookup!$B$4:$B$18,MATCH(C4786,Lookup!$A$4:$A$18,0))</f>
        <v>India</v>
      </c>
      <c r="S4786" s="20" t="n">
        <f aca="false">INDEX(Lookup!$D$4:$D$18,MATCH(C4786,Lookup!$A$4:$A$18,0))</f>
        <v>0.012</v>
      </c>
      <c r="T4786" s="21" t="n">
        <f aca="false">ROUND(P4786*S4786,2)</f>
        <v>2.4</v>
      </c>
      <c r="U4786" s="21" t="n">
        <f aca="false">IF(T4786&lt;=10,1,IF(T4786&lt;=20,2,IF(T4786&lt;=30,3,IF(T4786&lt;=40,4,IF(T4786&lt;=50,5,IF(T4786&lt;=100,6,IF(T4786&lt;=250,7,8)))))))</f>
        <v>1</v>
      </c>
      <c r="V4786" s="21" t="n">
        <f aca="false">IF(AND(OR(Dashboard!$T$3="All",R4786=Dashboard!$T$3),OR(Dashboard!$T$4="All",D4786=Dashboard!$T$4)),1,0)</f>
        <v>1</v>
      </c>
      <c r="W4786" s="21" t="n">
        <f aca="false">IF(V4786=1,T4786+ROW()/10000000,0)</f>
        <v>2.4004786</v>
      </c>
    </row>
    <row r="4787" customFormat="false" ht="15" hidden="false" customHeight="false" outlineLevel="0" collapsed="false">
      <c r="A4787" s="0" t="n">
        <v>18433869</v>
      </c>
      <c r="B4787" s="0" t="s">
        <v>11259</v>
      </c>
      <c r="C4787" s="0" t="n">
        <v>1</v>
      </c>
      <c r="D4787" s="0" t="s">
        <v>6924</v>
      </c>
      <c r="E4787" s="0" t="s">
        <v>11260</v>
      </c>
      <c r="F4787" s="0" t="s">
        <v>2911</v>
      </c>
      <c r="G4787" s="0" t="s">
        <v>11165</v>
      </c>
      <c r="H4787" s="0" t="s">
        <v>164</v>
      </c>
      <c r="I4787" s="0" t="s">
        <v>2123</v>
      </c>
      <c r="J4787" s="0" t="s">
        <v>47</v>
      </c>
      <c r="K4787" s="0" t="s">
        <v>47</v>
      </c>
      <c r="L4787" s="0" t="s">
        <v>47</v>
      </c>
      <c r="M4787" s="0" t="s">
        <v>47</v>
      </c>
      <c r="N4787" s="0" t="n">
        <v>1</v>
      </c>
      <c r="O4787" s="0" t="n">
        <v>0</v>
      </c>
      <c r="P4787" s="0" t="n">
        <v>300</v>
      </c>
      <c r="Q4787" s="0" t="n">
        <v>1</v>
      </c>
      <c r="R4787" s="0" t="str">
        <f aca="false">INDEX(Lookup!$B$4:$B$18,MATCH(C4787,Lookup!$A$4:$A$18,0))</f>
        <v>India</v>
      </c>
      <c r="S4787" s="20" t="n">
        <f aca="false">INDEX(Lookup!$D$4:$D$18,MATCH(C4787,Lookup!$A$4:$A$18,0))</f>
        <v>0.012</v>
      </c>
      <c r="T4787" s="21" t="n">
        <f aca="false">ROUND(P4787*S4787,2)</f>
        <v>3.6</v>
      </c>
      <c r="U4787" s="21" t="n">
        <f aca="false">IF(T4787&lt;=10,1,IF(T4787&lt;=20,2,IF(T4787&lt;=30,3,IF(T4787&lt;=40,4,IF(T4787&lt;=50,5,IF(T4787&lt;=100,6,IF(T4787&lt;=250,7,8)))))))</f>
        <v>1</v>
      </c>
      <c r="V4787" s="21" t="n">
        <f aca="false">IF(AND(OR(Dashboard!$T$3="All",R4787=Dashboard!$T$3),OR(Dashboard!$T$4="All",D4787=Dashboard!$T$4)),1,0)</f>
        <v>1</v>
      </c>
      <c r="W4787" s="21" t="n">
        <f aca="false">IF(V4787=1,T4787+ROW()/10000000,0)</f>
        <v>3.6004787</v>
      </c>
    </row>
    <row r="4788" customFormat="false" ht="15" hidden="false" customHeight="false" outlineLevel="0" collapsed="false">
      <c r="A4788" s="0" t="n">
        <v>18376495</v>
      </c>
      <c r="B4788" s="0" t="s">
        <v>10384</v>
      </c>
      <c r="C4788" s="0" t="n">
        <v>1</v>
      </c>
      <c r="D4788" s="0" t="s">
        <v>6924</v>
      </c>
      <c r="E4788" s="0" t="s">
        <v>11261</v>
      </c>
      <c r="F4788" s="0" t="s">
        <v>2911</v>
      </c>
      <c r="G4788" s="0" t="s">
        <v>11165</v>
      </c>
      <c r="H4788" s="0" t="s">
        <v>4936</v>
      </c>
      <c r="I4788" s="0" t="s">
        <v>2123</v>
      </c>
      <c r="J4788" s="0" t="s">
        <v>47</v>
      </c>
      <c r="K4788" s="0" t="s">
        <v>47</v>
      </c>
      <c r="L4788" s="0" t="s">
        <v>47</v>
      </c>
      <c r="M4788" s="0" t="s">
        <v>47</v>
      </c>
      <c r="N4788" s="0" t="n">
        <v>1</v>
      </c>
      <c r="O4788" s="0" t="n">
        <v>0</v>
      </c>
      <c r="P4788" s="0" t="n">
        <v>150</v>
      </c>
      <c r="Q4788" s="0" t="n">
        <v>1</v>
      </c>
      <c r="R4788" s="0" t="str">
        <f aca="false">INDEX(Lookup!$B$4:$B$18,MATCH(C4788,Lookup!$A$4:$A$18,0))</f>
        <v>India</v>
      </c>
      <c r="S4788" s="20" t="n">
        <f aca="false">INDEX(Lookup!$D$4:$D$18,MATCH(C4788,Lookup!$A$4:$A$18,0))</f>
        <v>0.012</v>
      </c>
      <c r="T4788" s="21" t="n">
        <f aca="false">ROUND(P4788*S4788,2)</f>
        <v>1.8</v>
      </c>
      <c r="U4788" s="21" t="n">
        <f aca="false">IF(T4788&lt;=10,1,IF(T4788&lt;=20,2,IF(T4788&lt;=30,3,IF(T4788&lt;=40,4,IF(T4788&lt;=50,5,IF(T4788&lt;=100,6,IF(T4788&lt;=250,7,8)))))))</f>
        <v>1</v>
      </c>
      <c r="V4788" s="21" t="n">
        <f aca="false">IF(AND(OR(Dashboard!$T$3="All",R4788=Dashboard!$T$3),OR(Dashboard!$T$4="All",D4788=Dashboard!$T$4)),1,0)</f>
        <v>1</v>
      </c>
      <c r="W4788" s="21" t="n">
        <f aca="false">IF(V4788=1,T4788+ROW()/10000000,0)</f>
        <v>1.8004788</v>
      </c>
    </row>
    <row r="4789" customFormat="false" ht="15" hidden="false" customHeight="false" outlineLevel="0" collapsed="false">
      <c r="A4789" s="0" t="n">
        <v>309483</v>
      </c>
      <c r="B4789" s="0" t="s">
        <v>11262</v>
      </c>
      <c r="C4789" s="0" t="n">
        <v>1</v>
      </c>
      <c r="D4789" s="0" t="s">
        <v>6924</v>
      </c>
      <c r="E4789" s="0" t="s">
        <v>11263</v>
      </c>
      <c r="F4789" s="0" t="s">
        <v>2911</v>
      </c>
      <c r="G4789" s="0" t="s">
        <v>11165</v>
      </c>
      <c r="H4789" s="0" t="s">
        <v>2128</v>
      </c>
      <c r="I4789" s="0" t="s">
        <v>2123</v>
      </c>
      <c r="J4789" s="0" t="s">
        <v>47</v>
      </c>
      <c r="K4789" s="0" t="s">
        <v>47</v>
      </c>
      <c r="L4789" s="0" t="s">
        <v>47</v>
      </c>
      <c r="M4789" s="0" t="s">
        <v>47</v>
      </c>
      <c r="N4789" s="0" t="n">
        <v>2</v>
      </c>
      <c r="O4789" s="0" t="n">
        <v>2</v>
      </c>
      <c r="P4789" s="0" t="n">
        <v>500</v>
      </c>
      <c r="Q4789" s="0" t="n">
        <v>1</v>
      </c>
      <c r="R4789" s="0" t="str">
        <f aca="false">INDEX(Lookup!$B$4:$B$18,MATCH(C4789,Lookup!$A$4:$A$18,0))</f>
        <v>India</v>
      </c>
      <c r="S4789" s="20" t="n">
        <f aca="false">INDEX(Lookup!$D$4:$D$18,MATCH(C4789,Lookup!$A$4:$A$18,0))</f>
        <v>0.012</v>
      </c>
      <c r="T4789" s="21" t="n">
        <f aca="false">ROUND(P4789*S4789,2)</f>
        <v>6</v>
      </c>
      <c r="U4789" s="21" t="n">
        <f aca="false">IF(T4789&lt;=10,1,IF(T4789&lt;=20,2,IF(T4789&lt;=30,3,IF(T4789&lt;=40,4,IF(T4789&lt;=50,5,IF(T4789&lt;=100,6,IF(T4789&lt;=250,7,8)))))))</f>
        <v>1</v>
      </c>
      <c r="V4789" s="21" t="n">
        <f aca="false">IF(AND(OR(Dashboard!$T$3="All",R4789=Dashboard!$T$3),OR(Dashboard!$T$4="All",D4789=Dashboard!$T$4)),1,0)</f>
        <v>1</v>
      </c>
      <c r="W4789" s="21" t="n">
        <f aca="false">IF(V4789=1,T4789+ROW()/10000000,0)</f>
        <v>6.0004789</v>
      </c>
    </row>
    <row r="4790" customFormat="false" ht="15" hidden="false" customHeight="false" outlineLevel="0" collapsed="false">
      <c r="A4790" s="0" t="n">
        <v>18217428</v>
      </c>
      <c r="B4790" s="0" t="s">
        <v>11264</v>
      </c>
      <c r="C4790" s="0" t="n">
        <v>1</v>
      </c>
      <c r="D4790" s="0" t="s">
        <v>6924</v>
      </c>
      <c r="E4790" s="0" t="s">
        <v>11265</v>
      </c>
      <c r="F4790" s="0" t="s">
        <v>2911</v>
      </c>
      <c r="G4790" s="0" t="s">
        <v>11165</v>
      </c>
      <c r="H4790" s="0" t="s">
        <v>2464</v>
      </c>
      <c r="I4790" s="0" t="s">
        <v>2123</v>
      </c>
      <c r="J4790" s="0" t="s">
        <v>47</v>
      </c>
      <c r="K4790" s="0" t="s">
        <v>47</v>
      </c>
      <c r="L4790" s="0" t="s">
        <v>47</v>
      </c>
      <c r="M4790" s="0" t="s">
        <v>47</v>
      </c>
      <c r="N4790" s="0" t="n">
        <v>1</v>
      </c>
      <c r="O4790" s="0" t="n">
        <v>3</v>
      </c>
      <c r="P4790" s="0" t="n">
        <v>350</v>
      </c>
      <c r="Q4790" s="0" t="n">
        <v>1</v>
      </c>
      <c r="R4790" s="0" t="str">
        <f aca="false">INDEX(Lookup!$B$4:$B$18,MATCH(C4790,Lookup!$A$4:$A$18,0))</f>
        <v>India</v>
      </c>
      <c r="S4790" s="20" t="n">
        <f aca="false">INDEX(Lookup!$D$4:$D$18,MATCH(C4790,Lookup!$A$4:$A$18,0))</f>
        <v>0.012</v>
      </c>
      <c r="T4790" s="21" t="n">
        <f aca="false">ROUND(P4790*S4790,2)</f>
        <v>4.2</v>
      </c>
      <c r="U4790" s="21" t="n">
        <f aca="false">IF(T4790&lt;=10,1,IF(T4790&lt;=20,2,IF(T4790&lt;=30,3,IF(T4790&lt;=40,4,IF(T4790&lt;=50,5,IF(T4790&lt;=100,6,IF(T4790&lt;=250,7,8)))))))</f>
        <v>1</v>
      </c>
      <c r="V4790" s="21" t="n">
        <f aca="false">IF(AND(OR(Dashboard!$T$3="All",R4790=Dashboard!$T$3),OR(Dashboard!$T$4="All",D4790=Dashboard!$T$4)),1,0)</f>
        <v>1</v>
      </c>
      <c r="W4790" s="21" t="n">
        <f aca="false">IF(V4790=1,T4790+ROW()/10000000,0)</f>
        <v>4.200479</v>
      </c>
    </row>
    <row r="4791" customFormat="false" ht="15" hidden="false" customHeight="false" outlineLevel="0" collapsed="false">
      <c r="A4791" s="0" t="n">
        <v>18323446</v>
      </c>
      <c r="B4791" s="0" t="s">
        <v>11266</v>
      </c>
      <c r="C4791" s="0" t="n">
        <v>1</v>
      </c>
      <c r="D4791" s="0" t="s">
        <v>6924</v>
      </c>
      <c r="E4791" s="0" t="s">
        <v>11267</v>
      </c>
      <c r="F4791" s="0" t="s">
        <v>2911</v>
      </c>
      <c r="G4791" s="0" t="s">
        <v>11165</v>
      </c>
      <c r="H4791" s="0" t="s">
        <v>3142</v>
      </c>
      <c r="I4791" s="0" t="s">
        <v>2123</v>
      </c>
      <c r="J4791" s="0" t="s">
        <v>47</v>
      </c>
      <c r="K4791" s="0" t="s">
        <v>46</v>
      </c>
      <c r="L4791" s="0" t="s">
        <v>47</v>
      </c>
      <c r="M4791" s="0" t="s">
        <v>47</v>
      </c>
      <c r="N4791" s="0" t="n">
        <v>1</v>
      </c>
      <c r="O4791" s="0" t="n">
        <v>2</v>
      </c>
      <c r="P4791" s="0" t="n">
        <v>400</v>
      </c>
      <c r="Q4791" s="0" t="n">
        <v>1</v>
      </c>
      <c r="R4791" s="0" t="str">
        <f aca="false">INDEX(Lookup!$B$4:$B$18,MATCH(C4791,Lookup!$A$4:$A$18,0))</f>
        <v>India</v>
      </c>
      <c r="S4791" s="20" t="n">
        <f aca="false">INDEX(Lookup!$D$4:$D$18,MATCH(C4791,Lookup!$A$4:$A$18,0))</f>
        <v>0.012</v>
      </c>
      <c r="T4791" s="21" t="n">
        <f aca="false">ROUND(P4791*S4791,2)</f>
        <v>4.8</v>
      </c>
      <c r="U4791" s="21" t="n">
        <f aca="false">IF(T4791&lt;=10,1,IF(T4791&lt;=20,2,IF(T4791&lt;=30,3,IF(T4791&lt;=40,4,IF(T4791&lt;=50,5,IF(T4791&lt;=100,6,IF(T4791&lt;=250,7,8)))))))</f>
        <v>1</v>
      </c>
      <c r="V4791" s="21" t="n">
        <f aca="false">IF(AND(OR(Dashboard!$T$3="All",R4791=Dashboard!$T$3),OR(Dashboard!$T$4="All",D4791=Dashboard!$T$4)),1,0)</f>
        <v>1</v>
      </c>
      <c r="W4791" s="21" t="n">
        <f aca="false">IF(V4791=1,T4791+ROW()/10000000,0)</f>
        <v>4.8004791</v>
      </c>
    </row>
    <row r="4792" customFormat="false" ht="15" hidden="false" customHeight="false" outlineLevel="0" collapsed="false">
      <c r="A4792" s="0" t="n">
        <v>18423892</v>
      </c>
      <c r="B4792" s="0" t="s">
        <v>11268</v>
      </c>
      <c r="C4792" s="0" t="n">
        <v>1</v>
      </c>
      <c r="D4792" s="0" t="s">
        <v>6924</v>
      </c>
      <c r="E4792" s="0" t="s">
        <v>11269</v>
      </c>
      <c r="F4792" s="0" t="s">
        <v>2911</v>
      </c>
      <c r="G4792" s="0" t="s">
        <v>11165</v>
      </c>
      <c r="H4792" s="0" t="s">
        <v>4046</v>
      </c>
      <c r="I4792" s="0" t="s">
        <v>2123</v>
      </c>
      <c r="J4792" s="0" t="s">
        <v>47</v>
      </c>
      <c r="K4792" s="0" t="s">
        <v>47</v>
      </c>
      <c r="L4792" s="0" t="s">
        <v>47</v>
      </c>
      <c r="M4792" s="0" t="s">
        <v>47</v>
      </c>
      <c r="N4792" s="0" t="n">
        <v>1</v>
      </c>
      <c r="O4792" s="0" t="n">
        <v>0</v>
      </c>
      <c r="P4792" s="0" t="n">
        <v>350</v>
      </c>
      <c r="Q4792" s="0" t="n">
        <v>1</v>
      </c>
      <c r="R4792" s="0" t="str">
        <f aca="false">INDEX(Lookup!$B$4:$B$18,MATCH(C4792,Lookup!$A$4:$A$18,0))</f>
        <v>India</v>
      </c>
      <c r="S4792" s="20" t="n">
        <f aca="false">INDEX(Lookup!$D$4:$D$18,MATCH(C4792,Lookup!$A$4:$A$18,0))</f>
        <v>0.012</v>
      </c>
      <c r="T4792" s="21" t="n">
        <f aca="false">ROUND(P4792*S4792,2)</f>
        <v>4.2</v>
      </c>
      <c r="U4792" s="21" t="n">
        <f aca="false">IF(T4792&lt;=10,1,IF(T4792&lt;=20,2,IF(T4792&lt;=30,3,IF(T4792&lt;=40,4,IF(T4792&lt;=50,5,IF(T4792&lt;=100,6,IF(T4792&lt;=250,7,8)))))))</f>
        <v>1</v>
      </c>
      <c r="V4792" s="21" t="n">
        <f aca="false">IF(AND(OR(Dashboard!$T$3="All",R4792=Dashboard!$T$3),OR(Dashboard!$T$4="All",D4792=Dashboard!$T$4)),1,0)</f>
        <v>1</v>
      </c>
      <c r="W4792" s="21" t="n">
        <f aca="false">IF(V4792=1,T4792+ROW()/10000000,0)</f>
        <v>4.2004792</v>
      </c>
    </row>
    <row r="4793" customFormat="false" ht="15" hidden="false" customHeight="false" outlineLevel="0" collapsed="false">
      <c r="A4793" s="0" t="n">
        <v>18432000</v>
      </c>
      <c r="B4793" s="0" t="s">
        <v>11270</v>
      </c>
      <c r="C4793" s="0" t="n">
        <v>1</v>
      </c>
      <c r="D4793" s="0" t="s">
        <v>6924</v>
      </c>
      <c r="E4793" s="0" t="s">
        <v>11271</v>
      </c>
      <c r="F4793" s="0" t="s">
        <v>2911</v>
      </c>
      <c r="G4793" s="0" t="s">
        <v>11165</v>
      </c>
      <c r="H4793" s="0" t="s">
        <v>3129</v>
      </c>
      <c r="I4793" s="0" t="s">
        <v>2123</v>
      </c>
      <c r="J4793" s="0" t="s">
        <v>47</v>
      </c>
      <c r="K4793" s="0" t="s">
        <v>47</v>
      </c>
      <c r="L4793" s="0" t="s">
        <v>47</v>
      </c>
      <c r="M4793" s="0" t="s">
        <v>47</v>
      </c>
      <c r="N4793" s="0" t="n">
        <v>1</v>
      </c>
      <c r="O4793" s="0" t="n">
        <v>1</v>
      </c>
      <c r="P4793" s="0" t="n">
        <v>250</v>
      </c>
      <c r="Q4793" s="0" t="n">
        <v>1</v>
      </c>
      <c r="R4793" s="0" t="str">
        <f aca="false">INDEX(Lookup!$B$4:$B$18,MATCH(C4793,Lookup!$A$4:$A$18,0))</f>
        <v>India</v>
      </c>
      <c r="S4793" s="20" t="n">
        <f aca="false">INDEX(Lookup!$D$4:$D$18,MATCH(C4793,Lookup!$A$4:$A$18,0))</f>
        <v>0.012</v>
      </c>
      <c r="T4793" s="21" t="n">
        <f aca="false">ROUND(P4793*S4793,2)</f>
        <v>3</v>
      </c>
      <c r="U4793" s="21" t="n">
        <f aca="false">IF(T4793&lt;=10,1,IF(T4793&lt;=20,2,IF(T4793&lt;=30,3,IF(T4793&lt;=40,4,IF(T4793&lt;=50,5,IF(T4793&lt;=100,6,IF(T4793&lt;=250,7,8)))))))</f>
        <v>1</v>
      </c>
      <c r="V4793" s="21" t="n">
        <f aca="false">IF(AND(OR(Dashboard!$T$3="All",R4793=Dashboard!$T$3),OR(Dashboard!$T$4="All",D4793=Dashboard!$T$4)),1,0)</f>
        <v>1</v>
      </c>
      <c r="W4793" s="21" t="n">
        <f aca="false">IF(V4793=1,T4793+ROW()/10000000,0)</f>
        <v>3.0004793</v>
      </c>
    </row>
    <row r="4794" customFormat="false" ht="15" hidden="false" customHeight="false" outlineLevel="0" collapsed="false">
      <c r="A4794" s="0" t="n">
        <v>18261956</v>
      </c>
      <c r="B4794" s="0" t="s">
        <v>11272</v>
      </c>
      <c r="C4794" s="0" t="n">
        <v>1</v>
      </c>
      <c r="D4794" s="0" t="s">
        <v>6924</v>
      </c>
      <c r="E4794" s="0" t="s">
        <v>11273</v>
      </c>
      <c r="F4794" s="0" t="s">
        <v>2911</v>
      </c>
      <c r="G4794" s="0" t="s">
        <v>11165</v>
      </c>
      <c r="H4794" s="0" t="s">
        <v>2349</v>
      </c>
      <c r="I4794" s="0" t="s">
        <v>2123</v>
      </c>
      <c r="J4794" s="0" t="s">
        <v>47</v>
      </c>
      <c r="K4794" s="0" t="s">
        <v>47</v>
      </c>
      <c r="L4794" s="0" t="s">
        <v>47</v>
      </c>
      <c r="M4794" s="0" t="s">
        <v>47</v>
      </c>
      <c r="N4794" s="0" t="n">
        <v>1</v>
      </c>
      <c r="O4794" s="0" t="n">
        <v>0</v>
      </c>
      <c r="P4794" s="0" t="n">
        <v>100</v>
      </c>
      <c r="Q4794" s="0" t="n">
        <v>1</v>
      </c>
      <c r="R4794" s="0" t="str">
        <f aca="false">INDEX(Lookup!$B$4:$B$18,MATCH(C4794,Lookup!$A$4:$A$18,0))</f>
        <v>India</v>
      </c>
      <c r="S4794" s="20" t="n">
        <f aca="false">INDEX(Lookup!$D$4:$D$18,MATCH(C4794,Lookup!$A$4:$A$18,0))</f>
        <v>0.012</v>
      </c>
      <c r="T4794" s="21" t="n">
        <f aca="false">ROUND(P4794*S4794,2)</f>
        <v>1.2</v>
      </c>
      <c r="U4794" s="21" t="n">
        <f aca="false">IF(T4794&lt;=10,1,IF(T4794&lt;=20,2,IF(T4794&lt;=30,3,IF(T4794&lt;=40,4,IF(T4794&lt;=50,5,IF(T4794&lt;=100,6,IF(T4794&lt;=250,7,8)))))))</f>
        <v>1</v>
      </c>
      <c r="V4794" s="21" t="n">
        <f aca="false">IF(AND(OR(Dashboard!$T$3="All",R4794=Dashboard!$T$3),OR(Dashboard!$T$4="All",D4794=Dashboard!$T$4)),1,0)</f>
        <v>1</v>
      </c>
      <c r="W4794" s="21" t="n">
        <f aca="false">IF(V4794=1,T4794+ROW()/10000000,0)</f>
        <v>1.2004794</v>
      </c>
    </row>
    <row r="4795" customFormat="false" ht="15" hidden="false" customHeight="false" outlineLevel="0" collapsed="false">
      <c r="A4795" s="0" t="n">
        <v>18378017</v>
      </c>
      <c r="B4795" s="0" t="s">
        <v>2973</v>
      </c>
      <c r="C4795" s="0" t="n">
        <v>1</v>
      </c>
      <c r="D4795" s="0" t="s">
        <v>6924</v>
      </c>
      <c r="E4795" s="0" t="s">
        <v>11274</v>
      </c>
      <c r="F4795" s="0" t="s">
        <v>2911</v>
      </c>
      <c r="G4795" s="0" t="s">
        <v>11165</v>
      </c>
      <c r="H4795" s="0" t="s">
        <v>3345</v>
      </c>
      <c r="I4795" s="0" t="s">
        <v>2123</v>
      </c>
      <c r="J4795" s="0" t="s">
        <v>47</v>
      </c>
      <c r="K4795" s="0" t="s">
        <v>47</v>
      </c>
      <c r="L4795" s="0" t="s">
        <v>47</v>
      </c>
      <c r="M4795" s="0" t="s">
        <v>47</v>
      </c>
      <c r="N4795" s="0" t="n">
        <v>1</v>
      </c>
      <c r="O4795" s="0" t="n">
        <v>2</v>
      </c>
      <c r="P4795" s="0" t="n">
        <v>350</v>
      </c>
      <c r="Q4795" s="0" t="n">
        <v>1</v>
      </c>
      <c r="R4795" s="0" t="str">
        <f aca="false">INDEX(Lookup!$B$4:$B$18,MATCH(C4795,Lookup!$A$4:$A$18,0))</f>
        <v>India</v>
      </c>
      <c r="S4795" s="20" t="n">
        <f aca="false">INDEX(Lookup!$D$4:$D$18,MATCH(C4795,Lookup!$A$4:$A$18,0))</f>
        <v>0.012</v>
      </c>
      <c r="T4795" s="21" t="n">
        <f aca="false">ROUND(P4795*S4795,2)</f>
        <v>4.2</v>
      </c>
      <c r="U4795" s="21" t="n">
        <f aca="false">IF(T4795&lt;=10,1,IF(T4795&lt;=20,2,IF(T4795&lt;=30,3,IF(T4795&lt;=40,4,IF(T4795&lt;=50,5,IF(T4795&lt;=100,6,IF(T4795&lt;=250,7,8)))))))</f>
        <v>1</v>
      </c>
      <c r="V4795" s="21" t="n">
        <f aca="false">IF(AND(OR(Dashboard!$T$3="All",R4795=Dashboard!$T$3),OR(Dashboard!$T$4="All",D4795=Dashboard!$T$4)),1,0)</f>
        <v>1</v>
      </c>
      <c r="W4795" s="21" t="n">
        <f aca="false">IF(V4795=1,T4795+ROW()/10000000,0)</f>
        <v>4.2004795</v>
      </c>
    </row>
    <row r="4796" customFormat="false" ht="15" hidden="false" customHeight="false" outlineLevel="0" collapsed="false">
      <c r="A4796" s="0" t="n">
        <v>18126099</v>
      </c>
      <c r="B4796" s="0" t="s">
        <v>11275</v>
      </c>
      <c r="C4796" s="0" t="n">
        <v>1</v>
      </c>
      <c r="D4796" s="0" t="s">
        <v>6924</v>
      </c>
      <c r="E4796" s="0" t="s">
        <v>11276</v>
      </c>
      <c r="F4796" s="0" t="s">
        <v>2911</v>
      </c>
      <c r="G4796" s="0" t="s">
        <v>11165</v>
      </c>
      <c r="H4796" s="0" t="s">
        <v>402</v>
      </c>
      <c r="I4796" s="0" t="s">
        <v>2123</v>
      </c>
      <c r="J4796" s="0" t="s">
        <v>47</v>
      </c>
      <c r="K4796" s="0" t="s">
        <v>47</v>
      </c>
      <c r="L4796" s="0" t="s">
        <v>47</v>
      </c>
      <c r="M4796" s="0" t="s">
        <v>47</v>
      </c>
      <c r="N4796" s="0" t="n">
        <v>1</v>
      </c>
      <c r="O4796" s="0" t="n">
        <v>2</v>
      </c>
      <c r="P4796" s="0" t="n">
        <v>300</v>
      </c>
      <c r="Q4796" s="0" t="n">
        <v>1</v>
      </c>
      <c r="R4796" s="0" t="str">
        <f aca="false">INDEX(Lookup!$B$4:$B$18,MATCH(C4796,Lookup!$A$4:$A$18,0))</f>
        <v>India</v>
      </c>
      <c r="S4796" s="20" t="n">
        <f aca="false">INDEX(Lookup!$D$4:$D$18,MATCH(C4796,Lookup!$A$4:$A$18,0))</f>
        <v>0.012</v>
      </c>
      <c r="T4796" s="21" t="n">
        <f aca="false">ROUND(P4796*S4796,2)</f>
        <v>3.6</v>
      </c>
      <c r="U4796" s="21" t="n">
        <f aca="false">IF(T4796&lt;=10,1,IF(T4796&lt;=20,2,IF(T4796&lt;=30,3,IF(T4796&lt;=40,4,IF(T4796&lt;=50,5,IF(T4796&lt;=100,6,IF(T4796&lt;=250,7,8)))))))</f>
        <v>1</v>
      </c>
      <c r="V4796" s="21" t="n">
        <f aca="false">IF(AND(OR(Dashboard!$T$3="All",R4796=Dashboard!$T$3),OR(Dashboard!$T$4="All",D4796=Dashboard!$T$4)),1,0)</f>
        <v>1</v>
      </c>
      <c r="W4796" s="21" t="n">
        <f aca="false">IF(V4796=1,T4796+ROW()/10000000,0)</f>
        <v>3.6004796</v>
      </c>
    </row>
    <row r="4797" customFormat="false" ht="15" hidden="false" customHeight="false" outlineLevel="0" collapsed="false">
      <c r="A4797" s="0" t="n">
        <v>18423101</v>
      </c>
      <c r="B4797" s="0" t="s">
        <v>11277</v>
      </c>
      <c r="C4797" s="0" t="n">
        <v>1</v>
      </c>
      <c r="D4797" s="0" t="s">
        <v>6924</v>
      </c>
      <c r="E4797" s="0" t="s">
        <v>11278</v>
      </c>
      <c r="F4797" s="0" t="s">
        <v>2911</v>
      </c>
      <c r="G4797" s="0" t="s">
        <v>11165</v>
      </c>
      <c r="H4797" s="0" t="s">
        <v>2128</v>
      </c>
      <c r="I4797" s="0" t="s">
        <v>2123</v>
      </c>
      <c r="J4797" s="0" t="s">
        <v>47</v>
      </c>
      <c r="K4797" s="0" t="s">
        <v>47</v>
      </c>
      <c r="L4797" s="0" t="s">
        <v>47</v>
      </c>
      <c r="M4797" s="0" t="s">
        <v>47</v>
      </c>
      <c r="N4797" s="0" t="n">
        <v>2</v>
      </c>
      <c r="O4797" s="0" t="n">
        <v>0</v>
      </c>
      <c r="P4797" s="0" t="n">
        <v>550</v>
      </c>
      <c r="Q4797" s="0" t="n">
        <v>1</v>
      </c>
      <c r="R4797" s="0" t="str">
        <f aca="false">INDEX(Lookup!$B$4:$B$18,MATCH(C4797,Lookup!$A$4:$A$18,0))</f>
        <v>India</v>
      </c>
      <c r="S4797" s="20" t="n">
        <f aca="false">INDEX(Lookup!$D$4:$D$18,MATCH(C4797,Lookup!$A$4:$A$18,0))</f>
        <v>0.012</v>
      </c>
      <c r="T4797" s="21" t="n">
        <f aca="false">ROUND(P4797*S4797,2)</f>
        <v>6.6</v>
      </c>
      <c r="U4797" s="21" t="n">
        <f aca="false">IF(T4797&lt;=10,1,IF(T4797&lt;=20,2,IF(T4797&lt;=30,3,IF(T4797&lt;=40,4,IF(T4797&lt;=50,5,IF(T4797&lt;=100,6,IF(T4797&lt;=250,7,8)))))))</f>
        <v>1</v>
      </c>
      <c r="V4797" s="21" t="n">
        <f aca="false">IF(AND(OR(Dashboard!$T$3="All",R4797=Dashboard!$T$3),OR(Dashboard!$T$4="All",D4797=Dashboard!$T$4)),1,0)</f>
        <v>1</v>
      </c>
      <c r="W4797" s="21" t="n">
        <f aca="false">IF(V4797=1,T4797+ROW()/10000000,0)</f>
        <v>6.6004797</v>
      </c>
    </row>
    <row r="4798" customFormat="false" ht="15" hidden="false" customHeight="false" outlineLevel="0" collapsed="false">
      <c r="A4798" s="0" t="n">
        <v>18376513</v>
      </c>
      <c r="B4798" s="0" t="s">
        <v>11279</v>
      </c>
      <c r="C4798" s="0" t="n">
        <v>1</v>
      </c>
      <c r="D4798" s="0" t="s">
        <v>6924</v>
      </c>
      <c r="E4798" s="0" t="s">
        <v>11280</v>
      </c>
      <c r="F4798" s="0" t="s">
        <v>2911</v>
      </c>
      <c r="G4798" s="0" t="s">
        <v>11165</v>
      </c>
      <c r="H4798" s="0" t="s">
        <v>2128</v>
      </c>
      <c r="I4798" s="0" t="s">
        <v>2123</v>
      </c>
      <c r="J4798" s="0" t="s">
        <v>47</v>
      </c>
      <c r="K4798" s="0" t="s">
        <v>47</v>
      </c>
      <c r="L4798" s="0" t="s">
        <v>47</v>
      </c>
      <c r="M4798" s="0" t="s">
        <v>47</v>
      </c>
      <c r="N4798" s="0" t="n">
        <v>1</v>
      </c>
      <c r="O4798" s="0" t="n">
        <v>0</v>
      </c>
      <c r="P4798" s="0" t="n">
        <v>350</v>
      </c>
      <c r="Q4798" s="0" t="n">
        <v>1</v>
      </c>
      <c r="R4798" s="0" t="str">
        <f aca="false">INDEX(Lookup!$B$4:$B$18,MATCH(C4798,Lookup!$A$4:$A$18,0))</f>
        <v>India</v>
      </c>
      <c r="S4798" s="20" t="n">
        <f aca="false">INDEX(Lookup!$D$4:$D$18,MATCH(C4798,Lookup!$A$4:$A$18,0))</f>
        <v>0.012</v>
      </c>
      <c r="T4798" s="21" t="n">
        <f aca="false">ROUND(P4798*S4798,2)</f>
        <v>4.2</v>
      </c>
      <c r="U4798" s="21" t="n">
        <f aca="false">IF(T4798&lt;=10,1,IF(T4798&lt;=20,2,IF(T4798&lt;=30,3,IF(T4798&lt;=40,4,IF(T4798&lt;=50,5,IF(T4798&lt;=100,6,IF(T4798&lt;=250,7,8)))))))</f>
        <v>1</v>
      </c>
      <c r="V4798" s="21" t="n">
        <f aca="false">IF(AND(OR(Dashboard!$T$3="All",R4798=Dashboard!$T$3),OR(Dashboard!$T$4="All",D4798=Dashboard!$T$4)),1,0)</f>
        <v>1</v>
      </c>
      <c r="W4798" s="21" t="n">
        <f aca="false">IF(V4798=1,T4798+ROW()/10000000,0)</f>
        <v>4.2004798</v>
      </c>
    </row>
    <row r="4799" customFormat="false" ht="15" hidden="false" customHeight="false" outlineLevel="0" collapsed="false">
      <c r="A4799" s="0" t="n">
        <v>18432218</v>
      </c>
      <c r="B4799" s="0" t="s">
        <v>11281</v>
      </c>
      <c r="C4799" s="0" t="n">
        <v>1</v>
      </c>
      <c r="D4799" s="0" t="s">
        <v>6924</v>
      </c>
      <c r="E4799" s="0" t="s">
        <v>11282</v>
      </c>
      <c r="F4799" s="0" t="s">
        <v>2911</v>
      </c>
      <c r="G4799" s="0" t="s">
        <v>11165</v>
      </c>
      <c r="H4799" s="0" t="s">
        <v>164</v>
      </c>
      <c r="I4799" s="0" t="s">
        <v>2123</v>
      </c>
      <c r="J4799" s="0" t="s">
        <v>47</v>
      </c>
      <c r="K4799" s="0" t="s">
        <v>47</v>
      </c>
      <c r="L4799" s="0" t="s">
        <v>47</v>
      </c>
      <c r="M4799" s="0" t="s">
        <v>47</v>
      </c>
      <c r="N4799" s="0" t="n">
        <v>1</v>
      </c>
      <c r="O4799" s="0" t="n">
        <v>1</v>
      </c>
      <c r="P4799" s="0" t="n">
        <v>350</v>
      </c>
      <c r="Q4799" s="0" t="n">
        <v>1</v>
      </c>
      <c r="R4799" s="0" t="str">
        <f aca="false">INDEX(Lookup!$B$4:$B$18,MATCH(C4799,Lookup!$A$4:$A$18,0))</f>
        <v>India</v>
      </c>
      <c r="S4799" s="20" t="n">
        <f aca="false">INDEX(Lookup!$D$4:$D$18,MATCH(C4799,Lookup!$A$4:$A$18,0))</f>
        <v>0.012</v>
      </c>
      <c r="T4799" s="21" t="n">
        <f aca="false">ROUND(P4799*S4799,2)</f>
        <v>4.2</v>
      </c>
      <c r="U4799" s="21" t="n">
        <f aca="false">IF(T4799&lt;=10,1,IF(T4799&lt;=20,2,IF(T4799&lt;=30,3,IF(T4799&lt;=40,4,IF(T4799&lt;=50,5,IF(T4799&lt;=100,6,IF(T4799&lt;=250,7,8)))))))</f>
        <v>1</v>
      </c>
      <c r="V4799" s="21" t="n">
        <f aca="false">IF(AND(OR(Dashboard!$T$3="All",R4799=Dashboard!$T$3),OR(Dashboard!$T$4="All",D4799=Dashboard!$T$4)),1,0)</f>
        <v>1</v>
      </c>
      <c r="W4799" s="21" t="n">
        <f aca="false">IF(V4799=1,T4799+ROW()/10000000,0)</f>
        <v>4.2004799</v>
      </c>
    </row>
    <row r="4800" customFormat="false" ht="15" hidden="false" customHeight="false" outlineLevel="0" collapsed="false">
      <c r="A4800" s="0" t="n">
        <v>18255168</v>
      </c>
      <c r="B4800" s="0" t="s">
        <v>11283</v>
      </c>
      <c r="C4800" s="0" t="n">
        <v>1</v>
      </c>
      <c r="D4800" s="0" t="s">
        <v>6924</v>
      </c>
      <c r="E4800" s="0" t="s">
        <v>11284</v>
      </c>
      <c r="F4800" s="0" t="s">
        <v>2911</v>
      </c>
      <c r="G4800" s="0" t="s">
        <v>11165</v>
      </c>
      <c r="H4800" s="0" t="s">
        <v>2128</v>
      </c>
      <c r="I4800" s="0" t="s">
        <v>2123</v>
      </c>
      <c r="J4800" s="0" t="s">
        <v>47</v>
      </c>
      <c r="K4800" s="0" t="s">
        <v>47</v>
      </c>
      <c r="L4800" s="0" t="s">
        <v>47</v>
      </c>
      <c r="M4800" s="0" t="s">
        <v>47</v>
      </c>
      <c r="N4800" s="0" t="n">
        <v>1</v>
      </c>
      <c r="O4800" s="0" t="n">
        <v>2</v>
      </c>
      <c r="P4800" s="0" t="n">
        <v>450</v>
      </c>
      <c r="Q4800" s="0" t="n">
        <v>1</v>
      </c>
      <c r="R4800" s="0" t="str">
        <f aca="false">INDEX(Lookup!$B$4:$B$18,MATCH(C4800,Lookup!$A$4:$A$18,0))</f>
        <v>India</v>
      </c>
      <c r="S4800" s="20" t="n">
        <f aca="false">INDEX(Lookup!$D$4:$D$18,MATCH(C4800,Lookup!$A$4:$A$18,0))</f>
        <v>0.012</v>
      </c>
      <c r="T4800" s="21" t="n">
        <f aca="false">ROUND(P4800*S4800,2)</f>
        <v>5.4</v>
      </c>
      <c r="U4800" s="21" t="n">
        <f aca="false">IF(T4800&lt;=10,1,IF(T4800&lt;=20,2,IF(T4800&lt;=30,3,IF(T4800&lt;=40,4,IF(T4800&lt;=50,5,IF(T4800&lt;=100,6,IF(T4800&lt;=250,7,8)))))))</f>
        <v>1</v>
      </c>
      <c r="V4800" s="21" t="n">
        <f aca="false">IF(AND(OR(Dashboard!$T$3="All",R4800=Dashboard!$T$3),OR(Dashboard!$T$4="All",D4800=Dashboard!$T$4)),1,0)</f>
        <v>1</v>
      </c>
      <c r="W4800" s="21" t="n">
        <f aca="false">IF(V4800=1,T4800+ROW()/10000000,0)</f>
        <v>5.40048</v>
      </c>
    </row>
    <row r="4801" customFormat="false" ht="15" hidden="false" customHeight="false" outlineLevel="0" collapsed="false">
      <c r="A4801" s="0" t="n">
        <v>18384143</v>
      </c>
      <c r="B4801" s="0" t="s">
        <v>11285</v>
      </c>
      <c r="C4801" s="0" t="n">
        <v>1</v>
      </c>
      <c r="D4801" s="0" t="s">
        <v>6924</v>
      </c>
      <c r="E4801" s="0" t="s">
        <v>11286</v>
      </c>
      <c r="F4801" s="0" t="s">
        <v>2911</v>
      </c>
      <c r="G4801" s="0" t="s">
        <v>11165</v>
      </c>
      <c r="H4801" s="0" t="s">
        <v>2723</v>
      </c>
      <c r="I4801" s="0" t="s">
        <v>2123</v>
      </c>
      <c r="J4801" s="0" t="s">
        <v>47</v>
      </c>
      <c r="K4801" s="0" t="s">
        <v>47</v>
      </c>
      <c r="L4801" s="0" t="s">
        <v>47</v>
      </c>
      <c r="M4801" s="0" t="s">
        <v>47</v>
      </c>
      <c r="N4801" s="0" t="n">
        <v>1</v>
      </c>
      <c r="O4801" s="0" t="n">
        <v>0</v>
      </c>
      <c r="P4801" s="0" t="n">
        <v>350</v>
      </c>
      <c r="Q4801" s="0" t="n">
        <v>1</v>
      </c>
      <c r="R4801" s="0" t="str">
        <f aca="false">INDEX(Lookup!$B$4:$B$18,MATCH(C4801,Lookup!$A$4:$A$18,0))</f>
        <v>India</v>
      </c>
      <c r="S4801" s="20" t="n">
        <f aca="false">INDEX(Lookup!$D$4:$D$18,MATCH(C4801,Lookup!$A$4:$A$18,0))</f>
        <v>0.012</v>
      </c>
      <c r="T4801" s="21" t="n">
        <f aca="false">ROUND(P4801*S4801,2)</f>
        <v>4.2</v>
      </c>
      <c r="U4801" s="21" t="n">
        <f aca="false">IF(T4801&lt;=10,1,IF(T4801&lt;=20,2,IF(T4801&lt;=30,3,IF(T4801&lt;=40,4,IF(T4801&lt;=50,5,IF(T4801&lt;=100,6,IF(T4801&lt;=250,7,8)))))))</f>
        <v>1</v>
      </c>
      <c r="V4801" s="21" t="n">
        <f aca="false">IF(AND(OR(Dashboard!$T$3="All",R4801=Dashboard!$T$3),OR(Dashboard!$T$4="All",D4801=Dashboard!$T$4)),1,0)</f>
        <v>1</v>
      </c>
      <c r="W4801" s="21" t="n">
        <f aca="false">IF(V4801=1,T4801+ROW()/10000000,0)</f>
        <v>4.2004801</v>
      </c>
    </row>
    <row r="4802" customFormat="false" ht="15" hidden="false" customHeight="false" outlineLevel="0" collapsed="false">
      <c r="A4802" s="0" t="n">
        <v>18222598</v>
      </c>
      <c r="B4802" s="0" t="s">
        <v>11287</v>
      </c>
      <c r="C4802" s="0" t="n">
        <v>1</v>
      </c>
      <c r="D4802" s="0" t="s">
        <v>6924</v>
      </c>
      <c r="E4802" s="0" t="s">
        <v>11288</v>
      </c>
      <c r="F4802" s="0" t="s">
        <v>2911</v>
      </c>
      <c r="G4802" s="0" t="s">
        <v>11165</v>
      </c>
      <c r="H4802" s="0" t="s">
        <v>3142</v>
      </c>
      <c r="I4802" s="0" t="s">
        <v>2123</v>
      </c>
      <c r="J4802" s="0" t="s">
        <v>47</v>
      </c>
      <c r="K4802" s="0" t="s">
        <v>47</v>
      </c>
      <c r="L4802" s="0" t="s">
        <v>47</v>
      </c>
      <c r="M4802" s="0" t="s">
        <v>47</v>
      </c>
      <c r="N4802" s="0" t="n">
        <v>1</v>
      </c>
      <c r="O4802" s="0" t="n">
        <v>0</v>
      </c>
      <c r="P4802" s="0" t="n">
        <v>250</v>
      </c>
      <c r="Q4802" s="0" t="n">
        <v>1</v>
      </c>
      <c r="R4802" s="0" t="str">
        <f aca="false">INDEX(Lookup!$B$4:$B$18,MATCH(C4802,Lookup!$A$4:$A$18,0))</f>
        <v>India</v>
      </c>
      <c r="S4802" s="20" t="n">
        <f aca="false">INDEX(Lookup!$D$4:$D$18,MATCH(C4802,Lookup!$A$4:$A$18,0))</f>
        <v>0.012</v>
      </c>
      <c r="T4802" s="21" t="n">
        <f aca="false">ROUND(P4802*S4802,2)</f>
        <v>3</v>
      </c>
      <c r="U4802" s="21" t="n">
        <f aca="false">IF(T4802&lt;=10,1,IF(T4802&lt;=20,2,IF(T4802&lt;=30,3,IF(T4802&lt;=40,4,IF(T4802&lt;=50,5,IF(T4802&lt;=100,6,IF(T4802&lt;=250,7,8)))))))</f>
        <v>1</v>
      </c>
      <c r="V4802" s="21" t="n">
        <f aca="false">IF(AND(OR(Dashboard!$T$3="All",R4802=Dashboard!$T$3),OR(Dashboard!$T$4="All",D4802=Dashboard!$T$4)),1,0)</f>
        <v>1</v>
      </c>
      <c r="W4802" s="21" t="n">
        <f aca="false">IF(V4802=1,T4802+ROW()/10000000,0)</f>
        <v>3.0004802</v>
      </c>
    </row>
    <row r="4803" customFormat="false" ht="15" hidden="false" customHeight="false" outlineLevel="0" collapsed="false">
      <c r="A4803" s="0" t="n">
        <v>18431979</v>
      </c>
      <c r="B4803" s="0" t="s">
        <v>11289</v>
      </c>
      <c r="C4803" s="0" t="n">
        <v>1</v>
      </c>
      <c r="D4803" s="0" t="s">
        <v>6924</v>
      </c>
      <c r="E4803" s="0" t="s">
        <v>11290</v>
      </c>
      <c r="F4803" s="0" t="s">
        <v>2911</v>
      </c>
      <c r="G4803" s="0" t="s">
        <v>11165</v>
      </c>
      <c r="H4803" s="0" t="s">
        <v>11291</v>
      </c>
      <c r="I4803" s="0" t="s">
        <v>2123</v>
      </c>
      <c r="J4803" s="0" t="s">
        <v>47</v>
      </c>
      <c r="K4803" s="0" t="s">
        <v>47</v>
      </c>
      <c r="L4803" s="0" t="s">
        <v>47</v>
      </c>
      <c r="M4803" s="0" t="s">
        <v>47</v>
      </c>
      <c r="N4803" s="0" t="n">
        <v>1</v>
      </c>
      <c r="O4803" s="0" t="n">
        <v>0</v>
      </c>
      <c r="P4803" s="0" t="n">
        <v>300</v>
      </c>
      <c r="Q4803" s="0" t="n">
        <v>1</v>
      </c>
      <c r="R4803" s="0" t="str">
        <f aca="false">INDEX(Lookup!$B$4:$B$18,MATCH(C4803,Lookup!$A$4:$A$18,0))</f>
        <v>India</v>
      </c>
      <c r="S4803" s="20" t="n">
        <f aca="false">INDEX(Lookup!$D$4:$D$18,MATCH(C4803,Lookup!$A$4:$A$18,0))</f>
        <v>0.012</v>
      </c>
      <c r="T4803" s="21" t="n">
        <f aca="false">ROUND(P4803*S4803,2)</f>
        <v>3.6</v>
      </c>
      <c r="U4803" s="21" t="n">
        <f aca="false">IF(T4803&lt;=10,1,IF(T4803&lt;=20,2,IF(T4803&lt;=30,3,IF(T4803&lt;=40,4,IF(T4803&lt;=50,5,IF(T4803&lt;=100,6,IF(T4803&lt;=250,7,8)))))))</f>
        <v>1</v>
      </c>
      <c r="V4803" s="21" t="n">
        <f aca="false">IF(AND(OR(Dashboard!$T$3="All",R4803=Dashboard!$T$3),OR(Dashboard!$T$4="All",D4803=Dashboard!$T$4)),1,0)</f>
        <v>1</v>
      </c>
      <c r="W4803" s="21" t="n">
        <f aca="false">IF(V4803=1,T4803+ROW()/10000000,0)</f>
        <v>3.6004803</v>
      </c>
    </row>
    <row r="4804" customFormat="false" ht="15" hidden="false" customHeight="false" outlineLevel="0" collapsed="false">
      <c r="A4804" s="0" t="n">
        <v>313225</v>
      </c>
      <c r="B4804" s="0" t="s">
        <v>11292</v>
      </c>
      <c r="C4804" s="0" t="n">
        <v>1</v>
      </c>
      <c r="D4804" s="0" t="s">
        <v>6924</v>
      </c>
      <c r="E4804" s="0" t="s">
        <v>11293</v>
      </c>
      <c r="F4804" s="0" t="s">
        <v>2911</v>
      </c>
      <c r="G4804" s="0" t="s">
        <v>11165</v>
      </c>
      <c r="H4804" s="0" t="s">
        <v>2382</v>
      </c>
      <c r="I4804" s="0" t="s">
        <v>2123</v>
      </c>
      <c r="J4804" s="0" t="s">
        <v>47</v>
      </c>
      <c r="K4804" s="0" t="s">
        <v>47</v>
      </c>
      <c r="L4804" s="0" t="s">
        <v>47</v>
      </c>
      <c r="M4804" s="0" t="s">
        <v>47</v>
      </c>
      <c r="N4804" s="0" t="n">
        <v>1</v>
      </c>
      <c r="O4804" s="0" t="n">
        <v>1</v>
      </c>
      <c r="P4804" s="0" t="n">
        <v>200</v>
      </c>
      <c r="Q4804" s="0" t="n">
        <v>1</v>
      </c>
      <c r="R4804" s="0" t="str">
        <f aca="false">INDEX(Lookup!$B$4:$B$18,MATCH(C4804,Lookup!$A$4:$A$18,0))</f>
        <v>India</v>
      </c>
      <c r="S4804" s="20" t="n">
        <f aca="false">INDEX(Lookup!$D$4:$D$18,MATCH(C4804,Lookup!$A$4:$A$18,0))</f>
        <v>0.012</v>
      </c>
      <c r="T4804" s="21" t="n">
        <f aca="false">ROUND(P4804*S4804,2)</f>
        <v>2.4</v>
      </c>
      <c r="U4804" s="21" t="n">
        <f aca="false">IF(T4804&lt;=10,1,IF(T4804&lt;=20,2,IF(T4804&lt;=30,3,IF(T4804&lt;=40,4,IF(T4804&lt;=50,5,IF(T4804&lt;=100,6,IF(T4804&lt;=250,7,8)))))))</f>
        <v>1</v>
      </c>
      <c r="V4804" s="21" t="n">
        <f aca="false">IF(AND(OR(Dashboard!$T$3="All",R4804=Dashboard!$T$3),OR(Dashboard!$T$4="All",D4804=Dashboard!$T$4)),1,0)</f>
        <v>1</v>
      </c>
      <c r="W4804" s="21" t="n">
        <f aca="false">IF(V4804=1,T4804+ROW()/10000000,0)</f>
        <v>2.4004804</v>
      </c>
    </row>
    <row r="4805" customFormat="false" ht="15" hidden="false" customHeight="false" outlineLevel="0" collapsed="false">
      <c r="A4805" s="0" t="n">
        <v>18423103</v>
      </c>
      <c r="B4805" s="0" t="s">
        <v>11294</v>
      </c>
      <c r="C4805" s="0" t="n">
        <v>1</v>
      </c>
      <c r="D4805" s="0" t="s">
        <v>6924</v>
      </c>
      <c r="E4805" s="0" t="s">
        <v>11295</v>
      </c>
      <c r="F4805" s="0" t="s">
        <v>2911</v>
      </c>
      <c r="G4805" s="0" t="s">
        <v>11165</v>
      </c>
      <c r="H4805" s="0" t="s">
        <v>2382</v>
      </c>
      <c r="I4805" s="0" t="s">
        <v>2123</v>
      </c>
      <c r="J4805" s="0" t="s">
        <v>47</v>
      </c>
      <c r="K4805" s="0" t="s">
        <v>47</v>
      </c>
      <c r="L4805" s="0" t="s">
        <v>47</v>
      </c>
      <c r="M4805" s="0" t="s">
        <v>47</v>
      </c>
      <c r="N4805" s="0" t="n">
        <v>1</v>
      </c>
      <c r="O4805" s="0" t="n">
        <v>0</v>
      </c>
      <c r="P4805" s="0" t="n">
        <v>100</v>
      </c>
      <c r="Q4805" s="0" t="n">
        <v>1</v>
      </c>
      <c r="R4805" s="0" t="str">
        <f aca="false">INDEX(Lookup!$B$4:$B$18,MATCH(C4805,Lookup!$A$4:$A$18,0))</f>
        <v>India</v>
      </c>
      <c r="S4805" s="20" t="n">
        <f aca="false">INDEX(Lookup!$D$4:$D$18,MATCH(C4805,Lookup!$A$4:$A$18,0))</f>
        <v>0.012</v>
      </c>
      <c r="T4805" s="21" t="n">
        <f aca="false">ROUND(P4805*S4805,2)</f>
        <v>1.2</v>
      </c>
      <c r="U4805" s="21" t="n">
        <f aca="false">IF(T4805&lt;=10,1,IF(T4805&lt;=20,2,IF(T4805&lt;=30,3,IF(T4805&lt;=40,4,IF(T4805&lt;=50,5,IF(T4805&lt;=100,6,IF(T4805&lt;=250,7,8)))))))</f>
        <v>1</v>
      </c>
      <c r="V4805" s="21" t="n">
        <f aca="false">IF(AND(OR(Dashboard!$T$3="All",R4805=Dashboard!$T$3),OR(Dashboard!$T$4="All",D4805=Dashboard!$T$4)),1,0)</f>
        <v>1</v>
      </c>
      <c r="W4805" s="21" t="n">
        <f aca="false">IF(V4805=1,T4805+ROW()/10000000,0)</f>
        <v>1.2004805</v>
      </c>
    </row>
    <row r="4806" customFormat="false" ht="15" hidden="false" customHeight="false" outlineLevel="0" collapsed="false">
      <c r="A4806" s="0" t="n">
        <v>308940</v>
      </c>
      <c r="B4806" s="0" t="s">
        <v>11296</v>
      </c>
      <c r="C4806" s="0" t="n">
        <v>1</v>
      </c>
      <c r="D4806" s="0" t="s">
        <v>6924</v>
      </c>
      <c r="E4806" s="0" t="s">
        <v>11297</v>
      </c>
      <c r="F4806" s="0" t="s">
        <v>2911</v>
      </c>
      <c r="G4806" s="0" t="s">
        <v>11165</v>
      </c>
      <c r="H4806" s="0" t="s">
        <v>2128</v>
      </c>
      <c r="I4806" s="0" t="s">
        <v>2123</v>
      </c>
      <c r="J4806" s="0" t="s">
        <v>47</v>
      </c>
      <c r="K4806" s="0" t="s">
        <v>47</v>
      </c>
      <c r="L4806" s="0" t="s">
        <v>47</v>
      </c>
      <c r="M4806" s="0" t="s">
        <v>47</v>
      </c>
      <c r="N4806" s="0" t="n">
        <v>1</v>
      </c>
      <c r="O4806" s="0" t="n">
        <v>1</v>
      </c>
      <c r="P4806" s="0" t="n">
        <v>250</v>
      </c>
      <c r="Q4806" s="0" t="n">
        <v>1</v>
      </c>
      <c r="R4806" s="0" t="str">
        <f aca="false">INDEX(Lookup!$B$4:$B$18,MATCH(C4806,Lookup!$A$4:$A$18,0))</f>
        <v>India</v>
      </c>
      <c r="S4806" s="20" t="n">
        <f aca="false">INDEX(Lookup!$D$4:$D$18,MATCH(C4806,Lookup!$A$4:$A$18,0))</f>
        <v>0.012</v>
      </c>
      <c r="T4806" s="21" t="n">
        <f aca="false">ROUND(P4806*S4806,2)</f>
        <v>3</v>
      </c>
      <c r="U4806" s="21" t="n">
        <f aca="false">IF(T4806&lt;=10,1,IF(T4806&lt;=20,2,IF(T4806&lt;=30,3,IF(T4806&lt;=40,4,IF(T4806&lt;=50,5,IF(T4806&lt;=100,6,IF(T4806&lt;=250,7,8)))))))</f>
        <v>1</v>
      </c>
      <c r="V4806" s="21" t="n">
        <f aca="false">IF(AND(OR(Dashboard!$T$3="All",R4806=Dashboard!$T$3),OR(Dashboard!$T$4="All",D4806=Dashboard!$T$4)),1,0)</f>
        <v>1</v>
      </c>
      <c r="W4806" s="21" t="n">
        <f aca="false">IF(V4806=1,T4806+ROW()/10000000,0)</f>
        <v>3.0004806</v>
      </c>
    </row>
    <row r="4807" customFormat="false" ht="15" hidden="false" customHeight="false" outlineLevel="0" collapsed="false">
      <c r="A4807" s="0" t="n">
        <v>18433871</v>
      </c>
      <c r="B4807" s="0" t="s">
        <v>11298</v>
      </c>
      <c r="C4807" s="0" t="n">
        <v>1</v>
      </c>
      <c r="D4807" s="0" t="s">
        <v>6924</v>
      </c>
      <c r="E4807" s="0" t="s">
        <v>11297</v>
      </c>
      <c r="F4807" s="0" t="s">
        <v>2911</v>
      </c>
      <c r="G4807" s="0" t="s">
        <v>11165</v>
      </c>
      <c r="H4807" s="0" t="s">
        <v>2349</v>
      </c>
      <c r="I4807" s="0" t="s">
        <v>2123</v>
      </c>
      <c r="J4807" s="0" t="s">
        <v>47</v>
      </c>
      <c r="K4807" s="0" t="s">
        <v>47</v>
      </c>
      <c r="L4807" s="0" t="s">
        <v>47</v>
      </c>
      <c r="M4807" s="0" t="s">
        <v>47</v>
      </c>
      <c r="N4807" s="0" t="n">
        <v>1</v>
      </c>
      <c r="O4807" s="0" t="n">
        <v>0</v>
      </c>
      <c r="P4807" s="0" t="n">
        <v>200</v>
      </c>
      <c r="Q4807" s="0" t="n">
        <v>1</v>
      </c>
      <c r="R4807" s="0" t="str">
        <f aca="false">INDEX(Lookup!$B$4:$B$18,MATCH(C4807,Lookup!$A$4:$A$18,0))</f>
        <v>India</v>
      </c>
      <c r="S4807" s="20" t="n">
        <f aca="false">INDEX(Lookup!$D$4:$D$18,MATCH(C4807,Lookup!$A$4:$A$18,0))</f>
        <v>0.012</v>
      </c>
      <c r="T4807" s="21" t="n">
        <f aca="false">ROUND(P4807*S4807,2)</f>
        <v>2.4</v>
      </c>
      <c r="U4807" s="21" t="n">
        <f aca="false">IF(T4807&lt;=10,1,IF(T4807&lt;=20,2,IF(T4807&lt;=30,3,IF(T4807&lt;=40,4,IF(T4807&lt;=50,5,IF(T4807&lt;=100,6,IF(T4807&lt;=250,7,8)))))))</f>
        <v>1</v>
      </c>
      <c r="V4807" s="21" t="n">
        <f aca="false">IF(AND(OR(Dashboard!$T$3="All",R4807=Dashboard!$T$3),OR(Dashboard!$T$4="All",D4807=Dashboard!$T$4)),1,0)</f>
        <v>1</v>
      </c>
      <c r="W4807" s="21" t="n">
        <f aca="false">IF(V4807=1,T4807+ROW()/10000000,0)</f>
        <v>2.4004807</v>
      </c>
    </row>
    <row r="4808" customFormat="false" ht="15" hidden="false" customHeight="false" outlineLevel="0" collapsed="false">
      <c r="A4808" s="0" t="n">
        <v>308928</v>
      </c>
      <c r="B4808" s="0" t="s">
        <v>11299</v>
      </c>
      <c r="C4808" s="0" t="n">
        <v>1</v>
      </c>
      <c r="D4808" s="0" t="s">
        <v>6924</v>
      </c>
      <c r="E4808" s="0" t="s">
        <v>11300</v>
      </c>
      <c r="F4808" s="0" t="s">
        <v>2911</v>
      </c>
      <c r="G4808" s="0" t="s">
        <v>11165</v>
      </c>
      <c r="H4808" s="0" t="s">
        <v>2050</v>
      </c>
      <c r="I4808" s="0" t="s">
        <v>2123</v>
      </c>
      <c r="J4808" s="0" t="s">
        <v>47</v>
      </c>
      <c r="K4808" s="0" t="s">
        <v>47</v>
      </c>
      <c r="L4808" s="0" t="s">
        <v>47</v>
      </c>
      <c r="M4808" s="0" t="s">
        <v>47</v>
      </c>
      <c r="N4808" s="0" t="n">
        <v>1</v>
      </c>
      <c r="O4808" s="0" t="n">
        <v>3</v>
      </c>
      <c r="P4808" s="0" t="n">
        <v>250</v>
      </c>
      <c r="Q4808" s="0" t="n">
        <v>1</v>
      </c>
      <c r="R4808" s="0" t="str">
        <f aca="false">INDEX(Lookup!$B$4:$B$18,MATCH(C4808,Lookup!$A$4:$A$18,0))</f>
        <v>India</v>
      </c>
      <c r="S4808" s="20" t="n">
        <f aca="false">INDEX(Lookup!$D$4:$D$18,MATCH(C4808,Lookup!$A$4:$A$18,0))</f>
        <v>0.012</v>
      </c>
      <c r="T4808" s="21" t="n">
        <f aca="false">ROUND(P4808*S4808,2)</f>
        <v>3</v>
      </c>
      <c r="U4808" s="21" t="n">
        <f aca="false">IF(T4808&lt;=10,1,IF(T4808&lt;=20,2,IF(T4808&lt;=30,3,IF(T4808&lt;=40,4,IF(T4808&lt;=50,5,IF(T4808&lt;=100,6,IF(T4808&lt;=250,7,8)))))))</f>
        <v>1</v>
      </c>
      <c r="V4808" s="21" t="n">
        <f aca="false">IF(AND(OR(Dashboard!$T$3="All",R4808=Dashboard!$T$3),OR(Dashboard!$T$4="All",D4808=Dashboard!$T$4)),1,0)</f>
        <v>1</v>
      </c>
      <c r="W4808" s="21" t="n">
        <f aca="false">IF(V4808=1,T4808+ROW()/10000000,0)</f>
        <v>3.0004808</v>
      </c>
    </row>
    <row r="4809" customFormat="false" ht="15" hidden="false" customHeight="false" outlineLevel="0" collapsed="false">
      <c r="A4809" s="0" t="n">
        <v>18469838</v>
      </c>
      <c r="B4809" s="0" t="s">
        <v>11301</v>
      </c>
      <c r="C4809" s="0" t="n">
        <v>1</v>
      </c>
      <c r="D4809" s="0" t="s">
        <v>6924</v>
      </c>
      <c r="E4809" s="0" t="s">
        <v>11302</v>
      </c>
      <c r="F4809" s="0" t="s">
        <v>2911</v>
      </c>
      <c r="G4809" s="0" t="s">
        <v>11165</v>
      </c>
      <c r="H4809" s="0" t="s">
        <v>11303</v>
      </c>
      <c r="I4809" s="0" t="s">
        <v>2123</v>
      </c>
      <c r="J4809" s="0" t="s">
        <v>47</v>
      </c>
      <c r="K4809" s="0" t="s">
        <v>47</v>
      </c>
      <c r="L4809" s="0" t="s">
        <v>47</v>
      </c>
      <c r="M4809" s="0" t="s">
        <v>47</v>
      </c>
      <c r="N4809" s="0" t="n">
        <v>1</v>
      </c>
      <c r="O4809" s="0" t="n">
        <v>0</v>
      </c>
      <c r="P4809" s="0" t="n">
        <v>300</v>
      </c>
      <c r="Q4809" s="0" t="n">
        <v>1</v>
      </c>
      <c r="R4809" s="0" t="str">
        <f aca="false">INDEX(Lookup!$B$4:$B$18,MATCH(C4809,Lookup!$A$4:$A$18,0))</f>
        <v>India</v>
      </c>
      <c r="S4809" s="20" t="n">
        <f aca="false">INDEX(Lookup!$D$4:$D$18,MATCH(C4809,Lookup!$A$4:$A$18,0))</f>
        <v>0.012</v>
      </c>
      <c r="T4809" s="21" t="n">
        <f aca="false">ROUND(P4809*S4809,2)</f>
        <v>3.6</v>
      </c>
      <c r="U4809" s="21" t="n">
        <f aca="false">IF(T4809&lt;=10,1,IF(T4809&lt;=20,2,IF(T4809&lt;=30,3,IF(T4809&lt;=40,4,IF(T4809&lt;=50,5,IF(T4809&lt;=100,6,IF(T4809&lt;=250,7,8)))))))</f>
        <v>1</v>
      </c>
      <c r="V4809" s="21" t="n">
        <f aca="false">IF(AND(OR(Dashboard!$T$3="All",R4809=Dashboard!$T$3),OR(Dashboard!$T$4="All",D4809=Dashboard!$T$4)),1,0)</f>
        <v>1</v>
      </c>
      <c r="W4809" s="21" t="n">
        <f aca="false">IF(V4809=1,T4809+ROW()/10000000,0)</f>
        <v>3.6004809</v>
      </c>
    </row>
    <row r="4810" customFormat="false" ht="15" hidden="false" customHeight="false" outlineLevel="0" collapsed="false">
      <c r="A4810" s="0" t="n">
        <v>18458342</v>
      </c>
      <c r="B4810" s="0" t="s">
        <v>11304</v>
      </c>
      <c r="C4810" s="0" t="n">
        <v>1</v>
      </c>
      <c r="D4810" s="0" t="s">
        <v>6924</v>
      </c>
      <c r="E4810" s="0" t="s">
        <v>11305</v>
      </c>
      <c r="F4810" s="0" t="s">
        <v>2911</v>
      </c>
      <c r="G4810" s="0" t="s">
        <v>11165</v>
      </c>
      <c r="H4810" s="0" t="s">
        <v>156</v>
      </c>
      <c r="I4810" s="0" t="s">
        <v>2123</v>
      </c>
      <c r="J4810" s="0" t="s">
        <v>47</v>
      </c>
      <c r="K4810" s="0" t="s">
        <v>47</v>
      </c>
      <c r="L4810" s="0" t="s">
        <v>47</v>
      </c>
      <c r="M4810" s="0" t="s">
        <v>47</v>
      </c>
      <c r="N4810" s="0" t="n">
        <v>1</v>
      </c>
      <c r="O4810" s="0" t="n">
        <v>3</v>
      </c>
      <c r="P4810" s="0" t="n">
        <v>400</v>
      </c>
      <c r="Q4810" s="0" t="n">
        <v>1</v>
      </c>
      <c r="R4810" s="0" t="str">
        <f aca="false">INDEX(Lookup!$B$4:$B$18,MATCH(C4810,Lookup!$A$4:$A$18,0))</f>
        <v>India</v>
      </c>
      <c r="S4810" s="20" t="n">
        <f aca="false">INDEX(Lookup!$D$4:$D$18,MATCH(C4810,Lookup!$A$4:$A$18,0))</f>
        <v>0.012</v>
      </c>
      <c r="T4810" s="21" t="n">
        <f aca="false">ROUND(P4810*S4810,2)</f>
        <v>4.8</v>
      </c>
      <c r="U4810" s="21" t="n">
        <f aca="false">IF(T4810&lt;=10,1,IF(T4810&lt;=20,2,IF(T4810&lt;=30,3,IF(T4810&lt;=40,4,IF(T4810&lt;=50,5,IF(T4810&lt;=100,6,IF(T4810&lt;=250,7,8)))))))</f>
        <v>1</v>
      </c>
      <c r="V4810" s="21" t="n">
        <f aca="false">IF(AND(OR(Dashboard!$T$3="All",R4810=Dashboard!$T$3),OR(Dashboard!$T$4="All",D4810=Dashboard!$T$4)),1,0)</f>
        <v>1</v>
      </c>
      <c r="W4810" s="21" t="n">
        <f aca="false">IF(V4810=1,T4810+ROW()/10000000,0)</f>
        <v>4.800481</v>
      </c>
    </row>
    <row r="4811" customFormat="false" ht="15" hidden="false" customHeight="false" outlineLevel="0" collapsed="false">
      <c r="A4811" s="0" t="n">
        <v>18382338</v>
      </c>
      <c r="B4811" s="0" t="s">
        <v>11306</v>
      </c>
      <c r="C4811" s="0" t="n">
        <v>1</v>
      </c>
      <c r="D4811" s="0" t="s">
        <v>6924</v>
      </c>
      <c r="E4811" s="0" t="s">
        <v>11307</v>
      </c>
      <c r="F4811" s="0" t="s">
        <v>11308</v>
      </c>
      <c r="G4811" s="0" t="s">
        <v>11309</v>
      </c>
      <c r="H4811" s="0" t="s">
        <v>3142</v>
      </c>
      <c r="I4811" s="0" t="s">
        <v>2123</v>
      </c>
      <c r="J4811" s="0" t="s">
        <v>47</v>
      </c>
      <c r="K4811" s="0" t="s">
        <v>46</v>
      </c>
      <c r="L4811" s="0" t="s">
        <v>47</v>
      </c>
      <c r="M4811" s="0" t="s">
        <v>47</v>
      </c>
      <c r="N4811" s="0" t="n">
        <v>1</v>
      </c>
      <c r="O4811" s="0" t="n">
        <v>10</v>
      </c>
      <c r="P4811" s="0" t="n">
        <v>400</v>
      </c>
      <c r="Q4811" s="0" t="n">
        <v>3.1</v>
      </c>
      <c r="R4811" s="0" t="str">
        <f aca="false">INDEX(Lookup!$B$4:$B$18,MATCH(C4811,Lookup!$A$4:$A$18,0))</f>
        <v>India</v>
      </c>
      <c r="S4811" s="20" t="n">
        <f aca="false">INDEX(Lookup!$D$4:$D$18,MATCH(C4811,Lookup!$A$4:$A$18,0))</f>
        <v>0.012</v>
      </c>
      <c r="T4811" s="21" t="n">
        <f aca="false">ROUND(P4811*S4811,2)</f>
        <v>4.8</v>
      </c>
      <c r="U4811" s="21" t="n">
        <f aca="false">IF(T4811&lt;=10,1,IF(T4811&lt;=20,2,IF(T4811&lt;=30,3,IF(T4811&lt;=40,4,IF(T4811&lt;=50,5,IF(T4811&lt;=100,6,IF(T4811&lt;=250,7,8)))))))</f>
        <v>1</v>
      </c>
      <c r="V4811" s="21" t="n">
        <f aca="false">IF(AND(OR(Dashboard!$T$3="All",R4811=Dashboard!$T$3),OR(Dashboard!$T$4="All",D4811=Dashboard!$T$4)),1,0)</f>
        <v>1</v>
      </c>
      <c r="W4811" s="21" t="n">
        <f aca="false">IF(V4811=1,T4811+ROW()/10000000,0)</f>
        <v>4.8004811</v>
      </c>
    </row>
    <row r="4812" customFormat="false" ht="15" hidden="false" customHeight="false" outlineLevel="0" collapsed="false">
      <c r="A4812" s="0" t="n">
        <v>17977751</v>
      </c>
      <c r="B4812" s="0" t="s">
        <v>11310</v>
      </c>
      <c r="C4812" s="0" t="n">
        <v>1</v>
      </c>
      <c r="D4812" s="0" t="s">
        <v>6924</v>
      </c>
      <c r="E4812" s="0" t="s">
        <v>11311</v>
      </c>
      <c r="F4812" s="0" t="s">
        <v>11308</v>
      </c>
      <c r="G4812" s="0" t="s">
        <v>11309</v>
      </c>
      <c r="H4812" s="0" t="s">
        <v>2538</v>
      </c>
      <c r="I4812" s="0" t="s">
        <v>2123</v>
      </c>
      <c r="J4812" s="0" t="s">
        <v>46</v>
      </c>
      <c r="K4812" s="0" t="s">
        <v>47</v>
      </c>
      <c r="L4812" s="0" t="s">
        <v>47</v>
      </c>
      <c r="M4812" s="0" t="s">
        <v>47</v>
      </c>
      <c r="N4812" s="0" t="n">
        <v>4</v>
      </c>
      <c r="O4812" s="0" t="n">
        <v>218</v>
      </c>
      <c r="P4812" s="0" t="n">
        <v>2200</v>
      </c>
      <c r="Q4812" s="0" t="n">
        <v>3.5</v>
      </c>
      <c r="R4812" s="0" t="str">
        <f aca="false">INDEX(Lookup!$B$4:$B$18,MATCH(C4812,Lookup!$A$4:$A$18,0))</f>
        <v>India</v>
      </c>
      <c r="S4812" s="20" t="n">
        <f aca="false">INDEX(Lookup!$D$4:$D$18,MATCH(C4812,Lookup!$A$4:$A$18,0))</f>
        <v>0.012</v>
      </c>
      <c r="T4812" s="21" t="n">
        <f aca="false">ROUND(P4812*S4812,2)</f>
        <v>26.4</v>
      </c>
      <c r="U4812" s="21" t="n">
        <f aca="false">IF(T4812&lt;=10,1,IF(T4812&lt;=20,2,IF(T4812&lt;=30,3,IF(T4812&lt;=40,4,IF(T4812&lt;=50,5,IF(T4812&lt;=100,6,IF(T4812&lt;=250,7,8)))))))</f>
        <v>3</v>
      </c>
      <c r="V4812" s="21" t="n">
        <f aca="false">IF(AND(OR(Dashboard!$T$3="All",R4812=Dashboard!$T$3),OR(Dashboard!$T$4="All",D4812=Dashboard!$T$4)),1,0)</f>
        <v>1</v>
      </c>
      <c r="W4812" s="21" t="n">
        <f aca="false">IF(V4812=1,T4812+ROW()/10000000,0)</f>
        <v>26.4004812</v>
      </c>
    </row>
    <row r="4813" customFormat="false" ht="15" hidden="false" customHeight="false" outlineLevel="0" collapsed="false">
      <c r="A4813" s="0" t="n">
        <v>18382373</v>
      </c>
      <c r="B4813" s="0" t="s">
        <v>11312</v>
      </c>
      <c r="C4813" s="0" t="n">
        <v>1</v>
      </c>
      <c r="D4813" s="0" t="s">
        <v>6924</v>
      </c>
      <c r="E4813" s="0" t="s">
        <v>11313</v>
      </c>
      <c r="F4813" s="0" t="s">
        <v>11308</v>
      </c>
      <c r="G4813" s="0" t="s">
        <v>11309</v>
      </c>
      <c r="H4813" s="0" t="s">
        <v>402</v>
      </c>
      <c r="I4813" s="0" t="s">
        <v>2123</v>
      </c>
      <c r="J4813" s="0" t="s">
        <v>47</v>
      </c>
      <c r="K4813" s="0" t="s">
        <v>47</v>
      </c>
      <c r="L4813" s="0" t="s">
        <v>47</v>
      </c>
      <c r="M4813" s="0" t="s">
        <v>47</v>
      </c>
      <c r="N4813" s="0" t="n">
        <v>1</v>
      </c>
      <c r="O4813" s="0" t="n">
        <v>1</v>
      </c>
      <c r="P4813" s="0" t="n">
        <v>300</v>
      </c>
      <c r="Q4813" s="0" t="n">
        <v>1</v>
      </c>
      <c r="R4813" s="0" t="str">
        <f aca="false">INDEX(Lookup!$B$4:$B$18,MATCH(C4813,Lookup!$A$4:$A$18,0))</f>
        <v>India</v>
      </c>
      <c r="S4813" s="20" t="n">
        <f aca="false">INDEX(Lookup!$D$4:$D$18,MATCH(C4813,Lookup!$A$4:$A$18,0))</f>
        <v>0.012</v>
      </c>
      <c r="T4813" s="21" t="n">
        <f aca="false">ROUND(P4813*S4813,2)</f>
        <v>3.6</v>
      </c>
      <c r="U4813" s="21" t="n">
        <f aca="false">IF(T4813&lt;=10,1,IF(T4813&lt;=20,2,IF(T4813&lt;=30,3,IF(T4813&lt;=40,4,IF(T4813&lt;=50,5,IF(T4813&lt;=100,6,IF(T4813&lt;=250,7,8)))))))</f>
        <v>1</v>
      </c>
      <c r="V4813" s="21" t="n">
        <f aca="false">IF(AND(OR(Dashboard!$T$3="All",R4813=Dashboard!$T$3),OR(Dashboard!$T$4="All",D4813=Dashboard!$T$4)),1,0)</f>
        <v>1</v>
      </c>
      <c r="W4813" s="21" t="n">
        <f aca="false">IF(V4813=1,T4813+ROW()/10000000,0)</f>
        <v>3.6004813</v>
      </c>
    </row>
    <row r="4814" customFormat="false" ht="15" hidden="false" customHeight="false" outlineLevel="0" collapsed="false">
      <c r="A4814" s="0" t="n">
        <v>18485936</v>
      </c>
      <c r="B4814" s="0" t="s">
        <v>11314</v>
      </c>
      <c r="C4814" s="0" t="n">
        <v>1</v>
      </c>
      <c r="D4814" s="0" t="s">
        <v>6924</v>
      </c>
      <c r="E4814" s="0" t="s">
        <v>11315</v>
      </c>
      <c r="F4814" s="0" t="s">
        <v>11308</v>
      </c>
      <c r="G4814" s="0" t="s">
        <v>11309</v>
      </c>
      <c r="H4814" s="0" t="s">
        <v>11316</v>
      </c>
      <c r="I4814" s="0" t="s">
        <v>2123</v>
      </c>
      <c r="J4814" s="0" t="s">
        <v>46</v>
      </c>
      <c r="K4814" s="0" t="s">
        <v>47</v>
      </c>
      <c r="L4814" s="0" t="s">
        <v>47</v>
      </c>
      <c r="M4814" s="0" t="s">
        <v>47</v>
      </c>
      <c r="N4814" s="0" t="n">
        <v>3</v>
      </c>
      <c r="O4814" s="0" t="n">
        <v>1</v>
      </c>
      <c r="P4814" s="0" t="n">
        <v>1500</v>
      </c>
      <c r="Q4814" s="0" t="n">
        <v>1</v>
      </c>
      <c r="R4814" s="0" t="str">
        <f aca="false">INDEX(Lookup!$B$4:$B$18,MATCH(C4814,Lookup!$A$4:$A$18,0))</f>
        <v>India</v>
      </c>
      <c r="S4814" s="20" t="n">
        <f aca="false">INDEX(Lookup!$D$4:$D$18,MATCH(C4814,Lookup!$A$4:$A$18,0))</f>
        <v>0.012</v>
      </c>
      <c r="T4814" s="21" t="n">
        <f aca="false">ROUND(P4814*S4814,2)</f>
        <v>18</v>
      </c>
      <c r="U4814" s="21" t="n">
        <f aca="false">IF(T4814&lt;=10,1,IF(T4814&lt;=20,2,IF(T4814&lt;=30,3,IF(T4814&lt;=40,4,IF(T4814&lt;=50,5,IF(T4814&lt;=100,6,IF(T4814&lt;=250,7,8)))))))</f>
        <v>2</v>
      </c>
      <c r="V4814" s="21" t="n">
        <f aca="false">IF(AND(OR(Dashboard!$T$3="All",R4814=Dashboard!$T$3),OR(Dashboard!$T$4="All",D4814=Dashboard!$T$4)),1,0)</f>
        <v>1</v>
      </c>
      <c r="W4814" s="21" t="n">
        <f aca="false">IF(V4814=1,T4814+ROW()/10000000,0)</f>
        <v>18.0004814</v>
      </c>
    </row>
    <row r="4815" customFormat="false" ht="15" hidden="false" customHeight="false" outlineLevel="0" collapsed="false">
      <c r="A4815" s="0" t="n">
        <v>18415370</v>
      </c>
      <c r="B4815" s="0" t="s">
        <v>11317</v>
      </c>
      <c r="C4815" s="0" t="n">
        <v>1</v>
      </c>
      <c r="D4815" s="0" t="s">
        <v>6924</v>
      </c>
      <c r="E4815" s="0" t="s">
        <v>11318</v>
      </c>
      <c r="F4815" s="0" t="s">
        <v>11308</v>
      </c>
      <c r="G4815" s="0" t="s">
        <v>11309</v>
      </c>
      <c r="H4815" s="0" t="s">
        <v>2128</v>
      </c>
      <c r="I4815" s="0" t="s">
        <v>2123</v>
      </c>
      <c r="J4815" s="0" t="s">
        <v>47</v>
      </c>
      <c r="K4815" s="0" t="s">
        <v>47</v>
      </c>
      <c r="L4815" s="0" t="s">
        <v>47</v>
      </c>
      <c r="M4815" s="0" t="s">
        <v>47</v>
      </c>
      <c r="N4815" s="0" t="n">
        <v>2</v>
      </c>
      <c r="O4815" s="0" t="n">
        <v>0</v>
      </c>
      <c r="P4815" s="0" t="n">
        <v>600</v>
      </c>
      <c r="Q4815" s="0" t="n">
        <v>1</v>
      </c>
      <c r="R4815" s="0" t="str">
        <f aca="false">INDEX(Lookup!$B$4:$B$18,MATCH(C4815,Lookup!$A$4:$A$18,0))</f>
        <v>India</v>
      </c>
      <c r="S4815" s="20" t="n">
        <f aca="false">INDEX(Lookup!$D$4:$D$18,MATCH(C4815,Lookup!$A$4:$A$18,0))</f>
        <v>0.012</v>
      </c>
      <c r="T4815" s="21" t="n">
        <f aca="false">ROUND(P4815*S4815,2)</f>
        <v>7.2</v>
      </c>
      <c r="U4815" s="21" t="n">
        <f aca="false">IF(T4815&lt;=10,1,IF(T4815&lt;=20,2,IF(T4815&lt;=30,3,IF(T4815&lt;=40,4,IF(T4815&lt;=50,5,IF(T4815&lt;=100,6,IF(T4815&lt;=250,7,8)))))))</f>
        <v>1</v>
      </c>
      <c r="V4815" s="21" t="n">
        <f aca="false">IF(AND(OR(Dashboard!$T$3="All",R4815=Dashboard!$T$3),OR(Dashboard!$T$4="All",D4815=Dashboard!$T$4)),1,0)</f>
        <v>1</v>
      </c>
      <c r="W4815" s="21" t="n">
        <f aca="false">IF(V4815=1,T4815+ROW()/10000000,0)</f>
        <v>7.2004815</v>
      </c>
    </row>
    <row r="4816" customFormat="false" ht="15" hidden="false" customHeight="false" outlineLevel="0" collapsed="false">
      <c r="A4816" s="0" t="n">
        <v>18363216</v>
      </c>
      <c r="B4816" s="0" t="s">
        <v>11319</v>
      </c>
      <c r="C4816" s="0" t="n">
        <v>1</v>
      </c>
      <c r="D4816" s="0" t="s">
        <v>6924</v>
      </c>
      <c r="E4816" s="0" t="s">
        <v>11320</v>
      </c>
      <c r="F4816" s="0" t="s">
        <v>11308</v>
      </c>
      <c r="G4816" s="0" t="s">
        <v>11309</v>
      </c>
      <c r="H4816" s="0" t="s">
        <v>11321</v>
      </c>
      <c r="I4816" s="0" t="s">
        <v>2123</v>
      </c>
      <c r="J4816" s="0" t="s">
        <v>47</v>
      </c>
      <c r="K4816" s="0" t="s">
        <v>47</v>
      </c>
      <c r="L4816" s="0" t="s">
        <v>47</v>
      </c>
      <c r="M4816" s="0" t="s">
        <v>47</v>
      </c>
      <c r="N4816" s="0" t="n">
        <v>1</v>
      </c>
      <c r="O4816" s="0" t="n">
        <v>1</v>
      </c>
      <c r="P4816" s="0" t="n">
        <v>300</v>
      </c>
      <c r="Q4816" s="0" t="n">
        <v>1</v>
      </c>
      <c r="R4816" s="0" t="str">
        <f aca="false">INDEX(Lookup!$B$4:$B$18,MATCH(C4816,Lookup!$A$4:$A$18,0))</f>
        <v>India</v>
      </c>
      <c r="S4816" s="20" t="n">
        <f aca="false">INDEX(Lookup!$D$4:$D$18,MATCH(C4816,Lookup!$A$4:$A$18,0))</f>
        <v>0.012</v>
      </c>
      <c r="T4816" s="21" t="n">
        <f aca="false">ROUND(P4816*S4816,2)</f>
        <v>3.6</v>
      </c>
      <c r="U4816" s="21" t="n">
        <f aca="false">IF(T4816&lt;=10,1,IF(T4816&lt;=20,2,IF(T4816&lt;=30,3,IF(T4816&lt;=40,4,IF(T4816&lt;=50,5,IF(T4816&lt;=100,6,IF(T4816&lt;=250,7,8)))))))</f>
        <v>1</v>
      </c>
      <c r="V4816" s="21" t="n">
        <f aca="false">IF(AND(OR(Dashboard!$T$3="All",R4816=Dashboard!$T$3),OR(Dashboard!$T$4="All",D4816=Dashboard!$T$4)),1,0)</f>
        <v>1</v>
      </c>
      <c r="W4816" s="21" t="n">
        <f aca="false">IF(V4816=1,T4816+ROW()/10000000,0)</f>
        <v>3.6004816</v>
      </c>
    </row>
    <row r="4817" customFormat="false" ht="15" hidden="false" customHeight="false" outlineLevel="0" collapsed="false">
      <c r="A4817" s="0" t="n">
        <v>18472689</v>
      </c>
      <c r="B4817" s="0" t="s">
        <v>11322</v>
      </c>
      <c r="C4817" s="0" t="n">
        <v>1</v>
      </c>
      <c r="D4817" s="0" t="s">
        <v>6924</v>
      </c>
      <c r="E4817" s="0" t="s">
        <v>11323</v>
      </c>
      <c r="F4817" s="0" t="s">
        <v>11308</v>
      </c>
      <c r="G4817" s="0" t="s">
        <v>11309</v>
      </c>
      <c r="H4817" s="0" t="s">
        <v>402</v>
      </c>
      <c r="I4817" s="0" t="s">
        <v>2123</v>
      </c>
      <c r="J4817" s="0" t="s">
        <v>47</v>
      </c>
      <c r="K4817" s="0" t="s">
        <v>47</v>
      </c>
      <c r="L4817" s="0" t="s">
        <v>47</v>
      </c>
      <c r="M4817" s="0" t="s">
        <v>47</v>
      </c>
      <c r="N4817" s="0" t="n">
        <v>1</v>
      </c>
      <c r="O4817" s="0" t="n">
        <v>0</v>
      </c>
      <c r="P4817" s="0" t="n">
        <v>200</v>
      </c>
      <c r="Q4817" s="0" t="n">
        <v>1</v>
      </c>
      <c r="R4817" s="0" t="str">
        <f aca="false">INDEX(Lookup!$B$4:$B$18,MATCH(C4817,Lookup!$A$4:$A$18,0))</f>
        <v>India</v>
      </c>
      <c r="S4817" s="20" t="n">
        <f aca="false">INDEX(Lookup!$D$4:$D$18,MATCH(C4817,Lookup!$A$4:$A$18,0))</f>
        <v>0.012</v>
      </c>
      <c r="T4817" s="21" t="n">
        <f aca="false">ROUND(P4817*S4817,2)</f>
        <v>2.4</v>
      </c>
      <c r="U4817" s="21" t="n">
        <f aca="false">IF(T4817&lt;=10,1,IF(T4817&lt;=20,2,IF(T4817&lt;=30,3,IF(T4817&lt;=40,4,IF(T4817&lt;=50,5,IF(T4817&lt;=100,6,IF(T4817&lt;=250,7,8)))))))</f>
        <v>1</v>
      </c>
      <c r="V4817" s="21" t="n">
        <f aca="false">IF(AND(OR(Dashboard!$T$3="All",R4817=Dashboard!$T$3),OR(Dashboard!$T$4="All",D4817=Dashboard!$T$4)),1,0)</f>
        <v>1</v>
      </c>
      <c r="W4817" s="21" t="n">
        <f aca="false">IF(V4817=1,T4817+ROW()/10000000,0)</f>
        <v>2.4004817</v>
      </c>
    </row>
    <row r="4818" customFormat="false" ht="15" hidden="false" customHeight="false" outlineLevel="0" collapsed="false">
      <c r="A4818" s="0" t="n">
        <v>18385727</v>
      </c>
      <c r="B4818" s="0" t="s">
        <v>11324</v>
      </c>
      <c r="C4818" s="0" t="n">
        <v>1</v>
      </c>
      <c r="D4818" s="0" t="s">
        <v>6924</v>
      </c>
      <c r="E4818" s="0" t="s">
        <v>11325</v>
      </c>
      <c r="F4818" s="0" t="s">
        <v>11308</v>
      </c>
      <c r="G4818" s="0" t="s">
        <v>11309</v>
      </c>
      <c r="H4818" s="0" t="s">
        <v>2868</v>
      </c>
      <c r="I4818" s="0" t="s">
        <v>2123</v>
      </c>
      <c r="J4818" s="0" t="s">
        <v>47</v>
      </c>
      <c r="K4818" s="0" t="s">
        <v>47</v>
      </c>
      <c r="L4818" s="0" t="s">
        <v>47</v>
      </c>
      <c r="M4818" s="0" t="s">
        <v>47</v>
      </c>
      <c r="N4818" s="0" t="n">
        <v>1</v>
      </c>
      <c r="O4818" s="0" t="n">
        <v>1</v>
      </c>
      <c r="P4818" s="0" t="n">
        <v>200</v>
      </c>
      <c r="Q4818" s="0" t="n">
        <v>1</v>
      </c>
      <c r="R4818" s="0" t="str">
        <f aca="false">INDEX(Lookup!$B$4:$B$18,MATCH(C4818,Lookup!$A$4:$A$18,0))</f>
        <v>India</v>
      </c>
      <c r="S4818" s="20" t="n">
        <f aca="false">INDEX(Lookup!$D$4:$D$18,MATCH(C4818,Lookup!$A$4:$A$18,0))</f>
        <v>0.012</v>
      </c>
      <c r="T4818" s="21" t="n">
        <f aca="false">ROUND(P4818*S4818,2)</f>
        <v>2.4</v>
      </c>
      <c r="U4818" s="21" t="n">
        <f aca="false">IF(T4818&lt;=10,1,IF(T4818&lt;=20,2,IF(T4818&lt;=30,3,IF(T4818&lt;=40,4,IF(T4818&lt;=50,5,IF(T4818&lt;=100,6,IF(T4818&lt;=250,7,8)))))))</f>
        <v>1</v>
      </c>
      <c r="V4818" s="21" t="n">
        <f aca="false">IF(AND(OR(Dashboard!$T$3="All",R4818=Dashboard!$T$3),OR(Dashboard!$T$4="All",D4818=Dashboard!$T$4)),1,0)</f>
        <v>1</v>
      </c>
      <c r="W4818" s="21" t="n">
        <f aca="false">IF(V4818=1,T4818+ROW()/10000000,0)</f>
        <v>2.4004818</v>
      </c>
    </row>
    <row r="4819" customFormat="false" ht="15" hidden="false" customHeight="false" outlineLevel="0" collapsed="false">
      <c r="A4819" s="0" t="n">
        <v>18414508</v>
      </c>
      <c r="B4819" s="0" t="s">
        <v>11326</v>
      </c>
      <c r="C4819" s="0" t="n">
        <v>1</v>
      </c>
      <c r="D4819" s="0" t="s">
        <v>6924</v>
      </c>
      <c r="E4819" s="0" t="s">
        <v>11327</v>
      </c>
      <c r="F4819" s="0" t="s">
        <v>11308</v>
      </c>
      <c r="G4819" s="0" t="s">
        <v>11309</v>
      </c>
      <c r="H4819" s="0" t="s">
        <v>402</v>
      </c>
      <c r="I4819" s="0" t="s">
        <v>2123</v>
      </c>
      <c r="J4819" s="0" t="s">
        <v>47</v>
      </c>
      <c r="K4819" s="0" t="s">
        <v>47</v>
      </c>
      <c r="L4819" s="0" t="s">
        <v>47</v>
      </c>
      <c r="M4819" s="0" t="s">
        <v>47</v>
      </c>
      <c r="N4819" s="0" t="n">
        <v>1</v>
      </c>
      <c r="O4819" s="0" t="n">
        <v>1</v>
      </c>
      <c r="P4819" s="0" t="n">
        <v>300</v>
      </c>
      <c r="Q4819" s="0" t="n">
        <v>1</v>
      </c>
      <c r="R4819" s="0" t="str">
        <f aca="false">INDEX(Lookup!$B$4:$B$18,MATCH(C4819,Lookup!$A$4:$A$18,0))</f>
        <v>India</v>
      </c>
      <c r="S4819" s="20" t="n">
        <f aca="false">INDEX(Lookup!$D$4:$D$18,MATCH(C4819,Lookup!$A$4:$A$18,0))</f>
        <v>0.012</v>
      </c>
      <c r="T4819" s="21" t="n">
        <f aca="false">ROUND(P4819*S4819,2)</f>
        <v>3.6</v>
      </c>
      <c r="U4819" s="21" t="n">
        <f aca="false">IF(T4819&lt;=10,1,IF(T4819&lt;=20,2,IF(T4819&lt;=30,3,IF(T4819&lt;=40,4,IF(T4819&lt;=50,5,IF(T4819&lt;=100,6,IF(T4819&lt;=250,7,8)))))))</f>
        <v>1</v>
      </c>
      <c r="V4819" s="21" t="n">
        <f aca="false">IF(AND(OR(Dashboard!$T$3="All",R4819=Dashboard!$T$3),OR(Dashboard!$T$4="All",D4819=Dashboard!$T$4)),1,0)</f>
        <v>1</v>
      </c>
      <c r="W4819" s="21" t="n">
        <f aca="false">IF(V4819=1,T4819+ROW()/10000000,0)</f>
        <v>3.6004819</v>
      </c>
    </row>
    <row r="4820" customFormat="false" ht="15" hidden="false" customHeight="false" outlineLevel="0" collapsed="false">
      <c r="A4820" s="0" t="n">
        <v>9571</v>
      </c>
      <c r="B4820" s="0" t="s">
        <v>11328</v>
      </c>
      <c r="C4820" s="0" t="n">
        <v>1</v>
      </c>
      <c r="D4820" s="0" t="s">
        <v>6924</v>
      </c>
      <c r="E4820" s="0" t="s">
        <v>11329</v>
      </c>
      <c r="F4820" s="0" t="s">
        <v>11330</v>
      </c>
      <c r="G4820" s="0" t="s">
        <v>11331</v>
      </c>
      <c r="H4820" s="0" t="s">
        <v>402</v>
      </c>
      <c r="I4820" s="0" t="s">
        <v>2123</v>
      </c>
      <c r="J4820" s="0" t="s">
        <v>47</v>
      </c>
      <c r="K4820" s="0" t="s">
        <v>47</v>
      </c>
      <c r="L4820" s="0" t="s">
        <v>47</v>
      </c>
      <c r="M4820" s="0" t="s">
        <v>47</v>
      </c>
      <c r="N4820" s="0" t="n">
        <v>1</v>
      </c>
      <c r="O4820" s="0" t="n">
        <v>44</v>
      </c>
      <c r="P4820" s="0" t="n">
        <v>250</v>
      </c>
      <c r="Q4820" s="0" t="n">
        <v>3.4</v>
      </c>
      <c r="R4820" s="0" t="str">
        <f aca="false">INDEX(Lookup!$B$4:$B$18,MATCH(C4820,Lookup!$A$4:$A$18,0))</f>
        <v>India</v>
      </c>
      <c r="S4820" s="20" t="n">
        <f aca="false">INDEX(Lookup!$D$4:$D$18,MATCH(C4820,Lookup!$A$4:$A$18,0))</f>
        <v>0.012</v>
      </c>
      <c r="T4820" s="21" t="n">
        <f aca="false">ROUND(P4820*S4820,2)</f>
        <v>3</v>
      </c>
      <c r="U4820" s="21" t="n">
        <f aca="false">IF(T4820&lt;=10,1,IF(T4820&lt;=20,2,IF(T4820&lt;=30,3,IF(T4820&lt;=40,4,IF(T4820&lt;=50,5,IF(T4820&lt;=100,6,IF(T4820&lt;=250,7,8)))))))</f>
        <v>1</v>
      </c>
      <c r="V4820" s="21" t="n">
        <f aca="false">IF(AND(OR(Dashboard!$T$3="All",R4820=Dashboard!$T$3),OR(Dashboard!$T$4="All",D4820=Dashboard!$T$4)),1,0)</f>
        <v>1</v>
      </c>
      <c r="W4820" s="21" t="n">
        <f aca="false">IF(V4820=1,T4820+ROW()/10000000,0)</f>
        <v>3.000482</v>
      </c>
    </row>
    <row r="4821" customFormat="false" ht="15" hidden="false" customHeight="false" outlineLevel="0" collapsed="false">
      <c r="A4821" s="0" t="n">
        <v>313491</v>
      </c>
      <c r="B4821" s="0" t="s">
        <v>11332</v>
      </c>
      <c r="C4821" s="0" t="n">
        <v>1</v>
      </c>
      <c r="D4821" s="0" t="s">
        <v>6924</v>
      </c>
      <c r="E4821" s="0" t="s">
        <v>11333</v>
      </c>
      <c r="F4821" s="0" t="s">
        <v>11330</v>
      </c>
      <c r="G4821" s="0" t="s">
        <v>11331</v>
      </c>
      <c r="H4821" s="0" t="s">
        <v>2917</v>
      </c>
      <c r="I4821" s="0" t="s">
        <v>2123</v>
      </c>
      <c r="J4821" s="0" t="s">
        <v>47</v>
      </c>
      <c r="K4821" s="0" t="s">
        <v>47</v>
      </c>
      <c r="L4821" s="0" t="s">
        <v>47</v>
      </c>
      <c r="M4821" s="0" t="s">
        <v>47</v>
      </c>
      <c r="N4821" s="0" t="n">
        <v>2</v>
      </c>
      <c r="O4821" s="0" t="n">
        <v>7</v>
      </c>
      <c r="P4821" s="0" t="n">
        <v>500</v>
      </c>
      <c r="Q4821" s="0" t="n">
        <v>3</v>
      </c>
      <c r="R4821" s="0" t="str">
        <f aca="false">INDEX(Lookup!$B$4:$B$18,MATCH(C4821,Lookup!$A$4:$A$18,0))</f>
        <v>India</v>
      </c>
      <c r="S4821" s="20" t="n">
        <f aca="false">INDEX(Lookup!$D$4:$D$18,MATCH(C4821,Lookup!$A$4:$A$18,0))</f>
        <v>0.012</v>
      </c>
      <c r="T4821" s="21" t="n">
        <f aca="false">ROUND(P4821*S4821,2)</f>
        <v>6</v>
      </c>
      <c r="U4821" s="21" t="n">
        <f aca="false">IF(T4821&lt;=10,1,IF(T4821&lt;=20,2,IF(T4821&lt;=30,3,IF(T4821&lt;=40,4,IF(T4821&lt;=50,5,IF(T4821&lt;=100,6,IF(T4821&lt;=250,7,8)))))))</f>
        <v>1</v>
      </c>
      <c r="V4821" s="21" t="n">
        <f aca="false">IF(AND(OR(Dashboard!$T$3="All",R4821=Dashboard!$T$3),OR(Dashboard!$T$4="All",D4821=Dashboard!$T$4)),1,0)</f>
        <v>1</v>
      </c>
      <c r="W4821" s="21" t="n">
        <f aca="false">IF(V4821=1,T4821+ROW()/10000000,0)</f>
        <v>6.0004821</v>
      </c>
    </row>
    <row r="4822" customFormat="false" ht="15" hidden="false" customHeight="false" outlineLevel="0" collapsed="false">
      <c r="A4822" s="0" t="n">
        <v>18260714</v>
      </c>
      <c r="B4822" s="0" t="s">
        <v>11334</v>
      </c>
      <c r="C4822" s="0" t="n">
        <v>1</v>
      </c>
      <c r="D4822" s="0" t="s">
        <v>6924</v>
      </c>
      <c r="E4822" s="0" t="s">
        <v>11335</v>
      </c>
      <c r="F4822" s="0" t="s">
        <v>11330</v>
      </c>
      <c r="G4822" s="0" t="s">
        <v>11331</v>
      </c>
      <c r="H4822" s="0" t="s">
        <v>2349</v>
      </c>
      <c r="I4822" s="0" t="s">
        <v>2123</v>
      </c>
      <c r="J4822" s="0" t="s">
        <v>47</v>
      </c>
      <c r="K4822" s="0" t="s">
        <v>47</v>
      </c>
      <c r="L4822" s="0" t="s">
        <v>47</v>
      </c>
      <c r="M4822" s="0" t="s">
        <v>47</v>
      </c>
      <c r="N4822" s="0" t="n">
        <v>1</v>
      </c>
      <c r="O4822" s="0" t="n">
        <v>4</v>
      </c>
      <c r="P4822" s="0" t="n">
        <v>100</v>
      </c>
      <c r="Q4822" s="0" t="n">
        <v>3.1</v>
      </c>
      <c r="R4822" s="0" t="str">
        <f aca="false">INDEX(Lookup!$B$4:$B$18,MATCH(C4822,Lookup!$A$4:$A$18,0))</f>
        <v>India</v>
      </c>
      <c r="S4822" s="20" t="n">
        <f aca="false">INDEX(Lookup!$D$4:$D$18,MATCH(C4822,Lookup!$A$4:$A$18,0))</f>
        <v>0.012</v>
      </c>
      <c r="T4822" s="21" t="n">
        <f aca="false">ROUND(P4822*S4822,2)</f>
        <v>1.2</v>
      </c>
      <c r="U4822" s="21" t="n">
        <f aca="false">IF(T4822&lt;=10,1,IF(T4822&lt;=20,2,IF(T4822&lt;=30,3,IF(T4822&lt;=40,4,IF(T4822&lt;=50,5,IF(T4822&lt;=100,6,IF(T4822&lt;=250,7,8)))))))</f>
        <v>1</v>
      </c>
      <c r="V4822" s="21" t="n">
        <f aca="false">IF(AND(OR(Dashboard!$T$3="All",R4822=Dashboard!$T$3),OR(Dashboard!$T$4="All",D4822=Dashboard!$T$4)),1,0)</f>
        <v>1</v>
      </c>
      <c r="W4822" s="21" t="n">
        <f aca="false">IF(V4822=1,T4822+ROW()/10000000,0)</f>
        <v>1.2004822</v>
      </c>
    </row>
    <row r="4823" customFormat="false" ht="15" hidden="false" customHeight="false" outlineLevel="0" collapsed="false">
      <c r="A4823" s="0" t="n">
        <v>310344</v>
      </c>
      <c r="B4823" s="0" t="s">
        <v>11336</v>
      </c>
      <c r="C4823" s="0" t="n">
        <v>1</v>
      </c>
      <c r="D4823" s="0" t="s">
        <v>6924</v>
      </c>
      <c r="E4823" s="0" t="s">
        <v>11337</v>
      </c>
      <c r="F4823" s="0" t="s">
        <v>11330</v>
      </c>
      <c r="G4823" s="0" t="s">
        <v>11331</v>
      </c>
      <c r="H4823" s="0" t="s">
        <v>3129</v>
      </c>
      <c r="I4823" s="0" t="s">
        <v>2123</v>
      </c>
      <c r="J4823" s="0" t="s">
        <v>47</v>
      </c>
      <c r="K4823" s="0" t="s">
        <v>46</v>
      </c>
      <c r="L4823" s="0" t="s">
        <v>47</v>
      </c>
      <c r="M4823" s="0" t="s">
        <v>47</v>
      </c>
      <c r="N4823" s="0" t="n">
        <v>1</v>
      </c>
      <c r="O4823" s="0" t="n">
        <v>4</v>
      </c>
      <c r="P4823" s="0" t="n">
        <v>250</v>
      </c>
      <c r="Q4823" s="0" t="n">
        <v>2.7</v>
      </c>
      <c r="R4823" s="0" t="str">
        <f aca="false">INDEX(Lookup!$B$4:$B$18,MATCH(C4823,Lookup!$A$4:$A$18,0))</f>
        <v>India</v>
      </c>
      <c r="S4823" s="20" t="n">
        <f aca="false">INDEX(Lookup!$D$4:$D$18,MATCH(C4823,Lookup!$A$4:$A$18,0))</f>
        <v>0.012</v>
      </c>
      <c r="T4823" s="21" t="n">
        <f aca="false">ROUND(P4823*S4823,2)</f>
        <v>3</v>
      </c>
      <c r="U4823" s="21" t="n">
        <f aca="false">IF(T4823&lt;=10,1,IF(T4823&lt;=20,2,IF(T4823&lt;=30,3,IF(T4823&lt;=40,4,IF(T4823&lt;=50,5,IF(T4823&lt;=100,6,IF(T4823&lt;=250,7,8)))))))</f>
        <v>1</v>
      </c>
      <c r="V4823" s="21" t="n">
        <f aca="false">IF(AND(OR(Dashboard!$T$3="All",R4823=Dashboard!$T$3),OR(Dashboard!$T$4="All",D4823=Dashboard!$T$4)),1,0)</f>
        <v>1</v>
      </c>
      <c r="W4823" s="21" t="n">
        <f aca="false">IF(V4823=1,T4823+ROW()/10000000,0)</f>
        <v>3.0004823</v>
      </c>
    </row>
    <row r="4824" customFormat="false" ht="15" hidden="false" customHeight="false" outlineLevel="0" collapsed="false">
      <c r="A4824" s="0" t="n">
        <v>9875</v>
      </c>
      <c r="B4824" s="0" t="s">
        <v>11338</v>
      </c>
      <c r="C4824" s="0" t="n">
        <v>1</v>
      </c>
      <c r="D4824" s="0" t="s">
        <v>6924</v>
      </c>
      <c r="E4824" s="0" t="s">
        <v>11339</v>
      </c>
      <c r="F4824" s="0" t="s">
        <v>11330</v>
      </c>
      <c r="G4824" s="0" t="s">
        <v>11331</v>
      </c>
      <c r="H4824" s="0" t="s">
        <v>5533</v>
      </c>
      <c r="I4824" s="0" t="s">
        <v>2123</v>
      </c>
      <c r="J4824" s="0" t="s">
        <v>47</v>
      </c>
      <c r="K4824" s="0" t="s">
        <v>47</v>
      </c>
      <c r="L4824" s="0" t="s">
        <v>47</v>
      </c>
      <c r="M4824" s="0" t="s">
        <v>47</v>
      </c>
      <c r="N4824" s="0" t="n">
        <v>1</v>
      </c>
      <c r="O4824" s="0" t="n">
        <v>8</v>
      </c>
      <c r="P4824" s="0" t="n">
        <v>250</v>
      </c>
      <c r="Q4824" s="0" t="n">
        <v>2.8</v>
      </c>
      <c r="R4824" s="0" t="str">
        <f aca="false">INDEX(Lookup!$B$4:$B$18,MATCH(C4824,Lookup!$A$4:$A$18,0))</f>
        <v>India</v>
      </c>
      <c r="S4824" s="20" t="n">
        <f aca="false">INDEX(Lookup!$D$4:$D$18,MATCH(C4824,Lookup!$A$4:$A$18,0))</f>
        <v>0.012</v>
      </c>
      <c r="T4824" s="21" t="n">
        <f aca="false">ROUND(P4824*S4824,2)</f>
        <v>3</v>
      </c>
      <c r="U4824" s="21" t="n">
        <f aca="false">IF(T4824&lt;=10,1,IF(T4824&lt;=20,2,IF(T4824&lt;=30,3,IF(T4824&lt;=40,4,IF(T4824&lt;=50,5,IF(T4824&lt;=100,6,IF(T4824&lt;=250,7,8)))))))</f>
        <v>1</v>
      </c>
      <c r="V4824" s="21" t="n">
        <f aca="false">IF(AND(OR(Dashboard!$T$3="All",R4824=Dashboard!$T$3),OR(Dashboard!$T$4="All",D4824=Dashboard!$T$4)),1,0)</f>
        <v>1</v>
      </c>
      <c r="W4824" s="21" t="n">
        <f aca="false">IF(V4824=1,T4824+ROW()/10000000,0)</f>
        <v>3.0004824</v>
      </c>
    </row>
    <row r="4825" customFormat="false" ht="15" hidden="false" customHeight="false" outlineLevel="0" collapsed="false">
      <c r="A4825" s="0" t="n">
        <v>18396161</v>
      </c>
      <c r="B4825" s="0" t="s">
        <v>11340</v>
      </c>
      <c r="C4825" s="0" t="n">
        <v>1</v>
      </c>
      <c r="D4825" s="0" t="s">
        <v>6924</v>
      </c>
      <c r="E4825" s="0" t="s">
        <v>11341</v>
      </c>
      <c r="F4825" s="0" t="s">
        <v>11330</v>
      </c>
      <c r="G4825" s="0" t="s">
        <v>11331</v>
      </c>
      <c r="H4825" s="0" t="s">
        <v>2288</v>
      </c>
      <c r="I4825" s="0" t="s">
        <v>2123</v>
      </c>
      <c r="J4825" s="0" t="s">
        <v>47</v>
      </c>
      <c r="K4825" s="0" t="s">
        <v>46</v>
      </c>
      <c r="L4825" s="0" t="s">
        <v>47</v>
      </c>
      <c r="M4825" s="0" t="s">
        <v>47</v>
      </c>
      <c r="N4825" s="0" t="n">
        <v>1</v>
      </c>
      <c r="O4825" s="0" t="n">
        <v>7</v>
      </c>
      <c r="P4825" s="0" t="n">
        <v>400</v>
      </c>
      <c r="Q4825" s="0" t="n">
        <v>2.7</v>
      </c>
      <c r="R4825" s="0" t="str">
        <f aca="false">INDEX(Lookup!$B$4:$B$18,MATCH(C4825,Lookup!$A$4:$A$18,0))</f>
        <v>India</v>
      </c>
      <c r="S4825" s="20" t="n">
        <f aca="false">INDEX(Lookup!$D$4:$D$18,MATCH(C4825,Lookup!$A$4:$A$18,0))</f>
        <v>0.012</v>
      </c>
      <c r="T4825" s="21" t="n">
        <f aca="false">ROUND(P4825*S4825,2)</f>
        <v>4.8</v>
      </c>
      <c r="U4825" s="21" t="n">
        <f aca="false">IF(T4825&lt;=10,1,IF(T4825&lt;=20,2,IF(T4825&lt;=30,3,IF(T4825&lt;=40,4,IF(T4825&lt;=50,5,IF(T4825&lt;=100,6,IF(T4825&lt;=250,7,8)))))))</f>
        <v>1</v>
      </c>
      <c r="V4825" s="21" t="n">
        <f aca="false">IF(AND(OR(Dashboard!$T$3="All",R4825=Dashboard!$T$3),OR(Dashboard!$T$4="All",D4825=Dashboard!$T$4)),1,0)</f>
        <v>1</v>
      </c>
      <c r="W4825" s="21" t="n">
        <f aca="false">IF(V4825=1,T4825+ROW()/10000000,0)</f>
        <v>4.8004825</v>
      </c>
    </row>
    <row r="4826" customFormat="false" ht="15" hidden="false" customHeight="false" outlineLevel="0" collapsed="false">
      <c r="A4826" s="0" t="n">
        <v>9572</v>
      </c>
      <c r="B4826" s="0" t="s">
        <v>10208</v>
      </c>
      <c r="C4826" s="0" t="n">
        <v>1</v>
      </c>
      <c r="D4826" s="0" t="s">
        <v>6924</v>
      </c>
      <c r="E4826" s="0" t="s">
        <v>11342</v>
      </c>
      <c r="F4826" s="0" t="s">
        <v>11330</v>
      </c>
      <c r="G4826" s="0" t="s">
        <v>11331</v>
      </c>
      <c r="H4826" s="0" t="s">
        <v>3129</v>
      </c>
      <c r="I4826" s="0" t="s">
        <v>2123</v>
      </c>
      <c r="J4826" s="0" t="s">
        <v>47</v>
      </c>
      <c r="K4826" s="0" t="s">
        <v>46</v>
      </c>
      <c r="L4826" s="0" t="s">
        <v>47</v>
      </c>
      <c r="M4826" s="0" t="s">
        <v>47</v>
      </c>
      <c r="N4826" s="0" t="n">
        <v>1</v>
      </c>
      <c r="O4826" s="0" t="n">
        <v>56</v>
      </c>
      <c r="P4826" s="0" t="n">
        <v>450</v>
      </c>
      <c r="Q4826" s="0" t="n">
        <v>3.2</v>
      </c>
      <c r="R4826" s="0" t="str">
        <f aca="false">INDEX(Lookup!$B$4:$B$18,MATCH(C4826,Lookup!$A$4:$A$18,0))</f>
        <v>India</v>
      </c>
      <c r="S4826" s="20" t="n">
        <f aca="false">INDEX(Lookup!$D$4:$D$18,MATCH(C4826,Lookup!$A$4:$A$18,0))</f>
        <v>0.012</v>
      </c>
      <c r="T4826" s="21" t="n">
        <f aca="false">ROUND(P4826*S4826,2)</f>
        <v>5.4</v>
      </c>
      <c r="U4826" s="21" t="n">
        <f aca="false">IF(T4826&lt;=10,1,IF(T4826&lt;=20,2,IF(T4826&lt;=30,3,IF(T4826&lt;=40,4,IF(T4826&lt;=50,5,IF(T4826&lt;=100,6,IF(T4826&lt;=250,7,8)))))))</f>
        <v>1</v>
      </c>
      <c r="V4826" s="21" t="n">
        <f aca="false">IF(AND(OR(Dashboard!$T$3="All",R4826=Dashboard!$T$3),OR(Dashboard!$T$4="All",D4826=Dashboard!$T$4)),1,0)</f>
        <v>1</v>
      </c>
      <c r="W4826" s="21" t="n">
        <f aca="false">IF(V4826=1,T4826+ROW()/10000000,0)</f>
        <v>5.4004826</v>
      </c>
    </row>
    <row r="4827" customFormat="false" ht="15" hidden="false" customHeight="false" outlineLevel="0" collapsed="false">
      <c r="A4827" s="0" t="n">
        <v>18371289</v>
      </c>
      <c r="B4827" s="0" t="s">
        <v>11343</v>
      </c>
      <c r="C4827" s="0" t="n">
        <v>1</v>
      </c>
      <c r="D4827" s="0" t="s">
        <v>6924</v>
      </c>
      <c r="E4827" s="0" t="s">
        <v>11344</v>
      </c>
      <c r="F4827" s="0" t="s">
        <v>11330</v>
      </c>
      <c r="G4827" s="0" t="s">
        <v>11331</v>
      </c>
      <c r="H4827" s="0" t="s">
        <v>402</v>
      </c>
      <c r="I4827" s="0" t="s">
        <v>2123</v>
      </c>
      <c r="J4827" s="0" t="s">
        <v>47</v>
      </c>
      <c r="K4827" s="0" t="s">
        <v>46</v>
      </c>
      <c r="L4827" s="0" t="s">
        <v>47</v>
      </c>
      <c r="M4827" s="0" t="s">
        <v>47</v>
      </c>
      <c r="N4827" s="0" t="n">
        <v>1</v>
      </c>
      <c r="O4827" s="0" t="n">
        <v>6</v>
      </c>
      <c r="P4827" s="0" t="n">
        <v>150</v>
      </c>
      <c r="Q4827" s="0" t="n">
        <v>3.3</v>
      </c>
      <c r="R4827" s="0" t="str">
        <f aca="false">INDEX(Lookup!$B$4:$B$18,MATCH(C4827,Lookup!$A$4:$A$18,0))</f>
        <v>India</v>
      </c>
      <c r="S4827" s="20" t="n">
        <f aca="false">INDEX(Lookup!$D$4:$D$18,MATCH(C4827,Lookup!$A$4:$A$18,0))</f>
        <v>0.012</v>
      </c>
      <c r="T4827" s="21" t="n">
        <f aca="false">ROUND(P4827*S4827,2)</f>
        <v>1.8</v>
      </c>
      <c r="U4827" s="21" t="n">
        <f aca="false">IF(T4827&lt;=10,1,IF(T4827&lt;=20,2,IF(T4827&lt;=30,3,IF(T4827&lt;=40,4,IF(T4827&lt;=50,5,IF(T4827&lt;=100,6,IF(T4827&lt;=250,7,8)))))))</f>
        <v>1</v>
      </c>
      <c r="V4827" s="21" t="n">
        <f aca="false">IF(AND(OR(Dashboard!$T$3="All",R4827=Dashboard!$T$3),OR(Dashboard!$T$4="All",D4827=Dashboard!$T$4)),1,0)</f>
        <v>1</v>
      </c>
      <c r="W4827" s="21" t="n">
        <f aca="false">IF(V4827=1,T4827+ROW()/10000000,0)</f>
        <v>1.8004827</v>
      </c>
    </row>
    <row r="4828" customFormat="false" ht="15" hidden="false" customHeight="false" outlineLevel="0" collapsed="false">
      <c r="A4828" s="0" t="n">
        <v>18356840</v>
      </c>
      <c r="B4828" s="0" t="s">
        <v>11345</v>
      </c>
      <c r="C4828" s="0" t="n">
        <v>1</v>
      </c>
      <c r="D4828" s="0" t="s">
        <v>6924</v>
      </c>
      <c r="E4828" s="0" t="s">
        <v>11346</v>
      </c>
      <c r="F4828" s="0" t="s">
        <v>11330</v>
      </c>
      <c r="G4828" s="0" t="s">
        <v>11331</v>
      </c>
      <c r="H4828" s="0" t="s">
        <v>2868</v>
      </c>
      <c r="I4828" s="0" t="s">
        <v>2123</v>
      </c>
      <c r="J4828" s="0" t="s">
        <v>47</v>
      </c>
      <c r="K4828" s="0" t="s">
        <v>47</v>
      </c>
      <c r="L4828" s="0" t="s">
        <v>47</v>
      </c>
      <c r="M4828" s="0" t="s">
        <v>47</v>
      </c>
      <c r="N4828" s="0" t="n">
        <v>2</v>
      </c>
      <c r="O4828" s="0" t="n">
        <v>4</v>
      </c>
      <c r="P4828" s="0" t="n">
        <v>600</v>
      </c>
      <c r="Q4828" s="0" t="n">
        <v>3</v>
      </c>
      <c r="R4828" s="0" t="str">
        <f aca="false">INDEX(Lookup!$B$4:$B$18,MATCH(C4828,Lookup!$A$4:$A$18,0))</f>
        <v>India</v>
      </c>
      <c r="S4828" s="20" t="n">
        <f aca="false">INDEX(Lookup!$D$4:$D$18,MATCH(C4828,Lookup!$A$4:$A$18,0))</f>
        <v>0.012</v>
      </c>
      <c r="T4828" s="21" t="n">
        <f aca="false">ROUND(P4828*S4828,2)</f>
        <v>7.2</v>
      </c>
      <c r="U4828" s="21" t="n">
        <f aca="false">IF(T4828&lt;=10,1,IF(T4828&lt;=20,2,IF(T4828&lt;=30,3,IF(T4828&lt;=40,4,IF(T4828&lt;=50,5,IF(T4828&lt;=100,6,IF(T4828&lt;=250,7,8)))))))</f>
        <v>1</v>
      </c>
      <c r="V4828" s="21" t="n">
        <f aca="false">IF(AND(OR(Dashboard!$T$3="All",R4828=Dashboard!$T$3),OR(Dashboard!$T$4="All",D4828=Dashboard!$T$4)),1,0)</f>
        <v>1</v>
      </c>
      <c r="W4828" s="21" t="n">
        <f aca="false">IF(V4828=1,T4828+ROW()/10000000,0)</f>
        <v>7.2004828</v>
      </c>
    </row>
    <row r="4829" customFormat="false" ht="15" hidden="false" customHeight="false" outlineLevel="0" collapsed="false">
      <c r="A4829" s="0" t="n">
        <v>303784</v>
      </c>
      <c r="B4829" s="0" t="s">
        <v>11347</v>
      </c>
      <c r="C4829" s="0" t="n">
        <v>1</v>
      </c>
      <c r="D4829" s="0" t="s">
        <v>6924</v>
      </c>
      <c r="E4829" s="0" t="s">
        <v>11348</v>
      </c>
      <c r="F4829" s="0" t="s">
        <v>11330</v>
      </c>
      <c r="G4829" s="0" t="s">
        <v>11331</v>
      </c>
      <c r="H4829" s="0" t="s">
        <v>2128</v>
      </c>
      <c r="I4829" s="0" t="s">
        <v>2123</v>
      </c>
      <c r="J4829" s="0" t="s">
        <v>47</v>
      </c>
      <c r="K4829" s="0" t="s">
        <v>46</v>
      </c>
      <c r="L4829" s="0" t="s">
        <v>47</v>
      </c>
      <c r="M4829" s="0" t="s">
        <v>47</v>
      </c>
      <c r="N4829" s="0" t="n">
        <v>1</v>
      </c>
      <c r="O4829" s="0" t="n">
        <v>10</v>
      </c>
      <c r="P4829" s="0" t="n">
        <v>100</v>
      </c>
      <c r="Q4829" s="0" t="n">
        <v>2.6</v>
      </c>
      <c r="R4829" s="0" t="str">
        <f aca="false">INDEX(Lookup!$B$4:$B$18,MATCH(C4829,Lookup!$A$4:$A$18,0))</f>
        <v>India</v>
      </c>
      <c r="S4829" s="20" t="n">
        <f aca="false">INDEX(Lookup!$D$4:$D$18,MATCH(C4829,Lookup!$A$4:$A$18,0))</f>
        <v>0.012</v>
      </c>
      <c r="T4829" s="21" t="n">
        <f aca="false">ROUND(P4829*S4829,2)</f>
        <v>1.2</v>
      </c>
      <c r="U4829" s="21" t="n">
        <f aca="false">IF(T4829&lt;=10,1,IF(T4829&lt;=20,2,IF(T4829&lt;=30,3,IF(T4829&lt;=40,4,IF(T4829&lt;=50,5,IF(T4829&lt;=100,6,IF(T4829&lt;=250,7,8)))))))</f>
        <v>1</v>
      </c>
      <c r="V4829" s="21" t="n">
        <f aca="false">IF(AND(OR(Dashboard!$T$3="All",R4829=Dashboard!$T$3),OR(Dashboard!$T$4="All",D4829=Dashboard!$T$4)),1,0)</f>
        <v>1</v>
      </c>
      <c r="W4829" s="21" t="n">
        <f aca="false">IF(V4829=1,T4829+ROW()/10000000,0)</f>
        <v>1.2004829</v>
      </c>
    </row>
    <row r="4830" customFormat="false" ht="15" hidden="false" customHeight="false" outlineLevel="0" collapsed="false">
      <c r="A4830" s="0" t="n">
        <v>9906</v>
      </c>
      <c r="B4830" s="0" t="s">
        <v>11349</v>
      </c>
      <c r="C4830" s="0" t="n">
        <v>1</v>
      </c>
      <c r="D4830" s="0" t="s">
        <v>6924</v>
      </c>
      <c r="E4830" s="0" t="s">
        <v>11350</v>
      </c>
      <c r="F4830" s="0" t="s">
        <v>11330</v>
      </c>
      <c r="G4830" s="0" t="s">
        <v>11331</v>
      </c>
      <c r="H4830" s="0" t="s">
        <v>2662</v>
      </c>
      <c r="I4830" s="0" t="s">
        <v>2123</v>
      </c>
      <c r="J4830" s="0" t="s">
        <v>47</v>
      </c>
      <c r="K4830" s="0" t="s">
        <v>47</v>
      </c>
      <c r="L4830" s="0" t="s">
        <v>47</v>
      </c>
      <c r="M4830" s="0" t="s">
        <v>47</v>
      </c>
      <c r="N4830" s="0" t="n">
        <v>2</v>
      </c>
      <c r="O4830" s="0" t="n">
        <v>40</v>
      </c>
      <c r="P4830" s="0" t="n">
        <v>550</v>
      </c>
      <c r="Q4830" s="0" t="n">
        <v>3.3</v>
      </c>
      <c r="R4830" s="0" t="str">
        <f aca="false">INDEX(Lookup!$B$4:$B$18,MATCH(C4830,Lookup!$A$4:$A$18,0))</f>
        <v>India</v>
      </c>
      <c r="S4830" s="20" t="n">
        <f aca="false">INDEX(Lookup!$D$4:$D$18,MATCH(C4830,Lookup!$A$4:$A$18,0))</f>
        <v>0.012</v>
      </c>
      <c r="T4830" s="21" t="n">
        <f aca="false">ROUND(P4830*S4830,2)</f>
        <v>6.6</v>
      </c>
      <c r="U4830" s="21" t="n">
        <f aca="false">IF(T4830&lt;=10,1,IF(T4830&lt;=20,2,IF(T4830&lt;=30,3,IF(T4830&lt;=40,4,IF(T4830&lt;=50,5,IF(T4830&lt;=100,6,IF(T4830&lt;=250,7,8)))))))</f>
        <v>1</v>
      </c>
      <c r="V4830" s="21" t="n">
        <f aca="false">IF(AND(OR(Dashboard!$T$3="All",R4830=Dashboard!$T$3),OR(Dashboard!$T$4="All",D4830=Dashboard!$T$4)),1,0)</f>
        <v>1</v>
      </c>
      <c r="W4830" s="21" t="n">
        <f aca="false">IF(V4830=1,T4830+ROW()/10000000,0)</f>
        <v>6.600483</v>
      </c>
    </row>
    <row r="4831" customFormat="false" ht="15" hidden="false" customHeight="false" outlineLevel="0" collapsed="false">
      <c r="A4831" s="0" t="n">
        <v>305581</v>
      </c>
      <c r="B4831" s="0" t="s">
        <v>11351</v>
      </c>
      <c r="C4831" s="0" t="n">
        <v>1</v>
      </c>
      <c r="D4831" s="0" t="s">
        <v>6924</v>
      </c>
      <c r="E4831" s="0" t="s">
        <v>11352</v>
      </c>
      <c r="F4831" s="0" t="s">
        <v>11330</v>
      </c>
      <c r="G4831" s="0" t="s">
        <v>11331</v>
      </c>
      <c r="H4831" s="0" t="s">
        <v>3119</v>
      </c>
      <c r="I4831" s="0" t="s">
        <v>2123</v>
      </c>
      <c r="J4831" s="0" t="s">
        <v>47</v>
      </c>
      <c r="K4831" s="0" t="s">
        <v>46</v>
      </c>
      <c r="L4831" s="0" t="s">
        <v>47</v>
      </c>
      <c r="M4831" s="0" t="s">
        <v>47</v>
      </c>
      <c r="N4831" s="0" t="n">
        <v>2</v>
      </c>
      <c r="O4831" s="0" t="n">
        <v>49</v>
      </c>
      <c r="P4831" s="0" t="n">
        <v>700</v>
      </c>
      <c r="Q4831" s="0" t="n">
        <v>3.4</v>
      </c>
      <c r="R4831" s="0" t="str">
        <f aca="false">INDEX(Lookup!$B$4:$B$18,MATCH(C4831,Lookup!$A$4:$A$18,0))</f>
        <v>India</v>
      </c>
      <c r="S4831" s="20" t="n">
        <f aca="false">INDEX(Lookup!$D$4:$D$18,MATCH(C4831,Lookup!$A$4:$A$18,0))</f>
        <v>0.012</v>
      </c>
      <c r="T4831" s="21" t="n">
        <f aca="false">ROUND(P4831*S4831,2)</f>
        <v>8.4</v>
      </c>
      <c r="U4831" s="21" t="n">
        <f aca="false">IF(T4831&lt;=10,1,IF(T4831&lt;=20,2,IF(T4831&lt;=30,3,IF(T4831&lt;=40,4,IF(T4831&lt;=50,5,IF(T4831&lt;=100,6,IF(T4831&lt;=250,7,8)))))))</f>
        <v>1</v>
      </c>
      <c r="V4831" s="21" t="n">
        <f aca="false">IF(AND(OR(Dashboard!$T$3="All",R4831=Dashboard!$T$3),OR(Dashboard!$T$4="All",D4831=Dashboard!$T$4)),1,0)</f>
        <v>1</v>
      </c>
      <c r="W4831" s="21" t="n">
        <f aca="false">IF(V4831=1,T4831+ROW()/10000000,0)</f>
        <v>8.4004831</v>
      </c>
    </row>
    <row r="4832" customFormat="false" ht="15" hidden="false" customHeight="false" outlineLevel="0" collapsed="false">
      <c r="A4832" s="0" t="n">
        <v>9588</v>
      </c>
      <c r="B4832" s="0" t="s">
        <v>11353</v>
      </c>
      <c r="C4832" s="0" t="n">
        <v>1</v>
      </c>
      <c r="D4832" s="0" t="s">
        <v>6924</v>
      </c>
      <c r="E4832" s="0" t="s">
        <v>11354</v>
      </c>
      <c r="F4832" s="0" t="s">
        <v>11330</v>
      </c>
      <c r="G4832" s="0" t="s">
        <v>11331</v>
      </c>
      <c r="H4832" s="0" t="s">
        <v>2228</v>
      </c>
      <c r="I4832" s="0" t="s">
        <v>2123</v>
      </c>
      <c r="J4832" s="0" t="s">
        <v>47</v>
      </c>
      <c r="K4832" s="0" t="s">
        <v>47</v>
      </c>
      <c r="L4832" s="0" t="s">
        <v>47</v>
      </c>
      <c r="M4832" s="0" t="s">
        <v>47</v>
      </c>
      <c r="N4832" s="0" t="n">
        <v>1</v>
      </c>
      <c r="O4832" s="0" t="n">
        <v>4</v>
      </c>
      <c r="P4832" s="0" t="n">
        <v>100</v>
      </c>
      <c r="Q4832" s="0" t="n">
        <v>3</v>
      </c>
      <c r="R4832" s="0" t="str">
        <f aca="false">INDEX(Lookup!$B$4:$B$18,MATCH(C4832,Lookup!$A$4:$A$18,0))</f>
        <v>India</v>
      </c>
      <c r="S4832" s="20" t="n">
        <f aca="false">INDEX(Lookup!$D$4:$D$18,MATCH(C4832,Lookup!$A$4:$A$18,0))</f>
        <v>0.012</v>
      </c>
      <c r="T4832" s="21" t="n">
        <f aca="false">ROUND(P4832*S4832,2)</f>
        <v>1.2</v>
      </c>
      <c r="U4832" s="21" t="n">
        <f aca="false">IF(T4832&lt;=10,1,IF(T4832&lt;=20,2,IF(T4832&lt;=30,3,IF(T4832&lt;=40,4,IF(T4832&lt;=50,5,IF(T4832&lt;=100,6,IF(T4832&lt;=250,7,8)))))))</f>
        <v>1</v>
      </c>
      <c r="V4832" s="21" t="n">
        <f aca="false">IF(AND(OR(Dashboard!$T$3="All",R4832=Dashboard!$T$3),OR(Dashboard!$T$4="All",D4832=Dashboard!$T$4)),1,0)</f>
        <v>1</v>
      </c>
      <c r="W4832" s="21" t="n">
        <f aca="false">IF(V4832=1,T4832+ROW()/10000000,0)</f>
        <v>1.2004832</v>
      </c>
    </row>
    <row r="4833" customFormat="false" ht="15" hidden="false" customHeight="false" outlineLevel="0" collapsed="false">
      <c r="A4833" s="0" t="n">
        <v>312798</v>
      </c>
      <c r="B4833" s="0" t="s">
        <v>11355</v>
      </c>
      <c r="C4833" s="0" t="n">
        <v>1</v>
      </c>
      <c r="D4833" s="0" t="s">
        <v>6924</v>
      </c>
      <c r="E4833" s="0" t="s">
        <v>11356</v>
      </c>
      <c r="F4833" s="0" t="s">
        <v>11330</v>
      </c>
      <c r="G4833" s="0" t="s">
        <v>11331</v>
      </c>
      <c r="H4833" s="0" t="s">
        <v>4091</v>
      </c>
      <c r="I4833" s="0" t="s">
        <v>2123</v>
      </c>
      <c r="J4833" s="0" t="s">
        <v>47</v>
      </c>
      <c r="K4833" s="0" t="s">
        <v>47</v>
      </c>
      <c r="L4833" s="0" t="s">
        <v>47</v>
      </c>
      <c r="M4833" s="0" t="s">
        <v>47</v>
      </c>
      <c r="N4833" s="0" t="n">
        <v>1</v>
      </c>
      <c r="O4833" s="0" t="n">
        <v>9</v>
      </c>
      <c r="P4833" s="0" t="n">
        <v>400</v>
      </c>
      <c r="Q4833" s="0" t="n">
        <v>2.7</v>
      </c>
      <c r="R4833" s="0" t="str">
        <f aca="false">INDEX(Lookup!$B$4:$B$18,MATCH(C4833,Lookup!$A$4:$A$18,0))</f>
        <v>India</v>
      </c>
      <c r="S4833" s="20" t="n">
        <f aca="false">INDEX(Lookup!$D$4:$D$18,MATCH(C4833,Lookup!$A$4:$A$18,0))</f>
        <v>0.012</v>
      </c>
      <c r="T4833" s="21" t="n">
        <f aca="false">ROUND(P4833*S4833,2)</f>
        <v>4.8</v>
      </c>
      <c r="U4833" s="21" t="n">
        <f aca="false">IF(T4833&lt;=10,1,IF(T4833&lt;=20,2,IF(T4833&lt;=30,3,IF(T4833&lt;=40,4,IF(T4833&lt;=50,5,IF(T4833&lt;=100,6,IF(T4833&lt;=250,7,8)))))))</f>
        <v>1</v>
      </c>
      <c r="V4833" s="21" t="n">
        <f aca="false">IF(AND(OR(Dashboard!$T$3="All",R4833=Dashboard!$T$3),OR(Dashboard!$T$4="All",D4833=Dashboard!$T$4)),1,0)</f>
        <v>1</v>
      </c>
      <c r="W4833" s="21" t="n">
        <f aca="false">IF(V4833=1,T4833+ROW()/10000000,0)</f>
        <v>4.8004833</v>
      </c>
    </row>
    <row r="4834" customFormat="false" ht="15" hidden="false" customHeight="false" outlineLevel="0" collapsed="false">
      <c r="A4834" s="0" t="n">
        <v>18361738</v>
      </c>
      <c r="B4834" s="0" t="s">
        <v>11357</v>
      </c>
      <c r="C4834" s="0" t="n">
        <v>1</v>
      </c>
      <c r="D4834" s="0" t="s">
        <v>6924</v>
      </c>
      <c r="E4834" s="0" t="s">
        <v>11358</v>
      </c>
      <c r="F4834" s="0" t="s">
        <v>11330</v>
      </c>
      <c r="G4834" s="0" t="s">
        <v>11331</v>
      </c>
      <c r="H4834" s="0" t="s">
        <v>3119</v>
      </c>
      <c r="I4834" s="0" t="s">
        <v>2123</v>
      </c>
      <c r="J4834" s="0" t="s">
        <v>47</v>
      </c>
      <c r="K4834" s="0" t="s">
        <v>46</v>
      </c>
      <c r="L4834" s="0" t="s">
        <v>47</v>
      </c>
      <c r="M4834" s="0" t="s">
        <v>47</v>
      </c>
      <c r="N4834" s="0" t="n">
        <v>1</v>
      </c>
      <c r="O4834" s="0" t="n">
        <v>102</v>
      </c>
      <c r="P4834" s="0" t="n">
        <v>450</v>
      </c>
      <c r="Q4834" s="0" t="n">
        <v>2.6</v>
      </c>
      <c r="R4834" s="0" t="str">
        <f aca="false">INDEX(Lookup!$B$4:$B$18,MATCH(C4834,Lookup!$A$4:$A$18,0))</f>
        <v>India</v>
      </c>
      <c r="S4834" s="20" t="n">
        <f aca="false">INDEX(Lookup!$D$4:$D$18,MATCH(C4834,Lookup!$A$4:$A$18,0))</f>
        <v>0.012</v>
      </c>
      <c r="T4834" s="21" t="n">
        <f aca="false">ROUND(P4834*S4834,2)</f>
        <v>5.4</v>
      </c>
      <c r="U4834" s="21" t="n">
        <f aca="false">IF(T4834&lt;=10,1,IF(T4834&lt;=20,2,IF(T4834&lt;=30,3,IF(T4834&lt;=40,4,IF(T4834&lt;=50,5,IF(T4834&lt;=100,6,IF(T4834&lt;=250,7,8)))))))</f>
        <v>1</v>
      </c>
      <c r="V4834" s="21" t="n">
        <f aca="false">IF(AND(OR(Dashboard!$T$3="All",R4834=Dashboard!$T$3),OR(Dashboard!$T$4="All",D4834=Dashboard!$T$4)),1,0)</f>
        <v>1</v>
      </c>
      <c r="W4834" s="21" t="n">
        <f aca="false">IF(V4834=1,T4834+ROW()/10000000,0)</f>
        <v>5.4004834</v>
      </c>
    </row>
    <row r="4835" customFormat="false" ht="15" hidden="false" customHeight="false" outlineLevel="0" collapsed="false">
      <c r="A4835" s="0" t="n">
        <v>9579</v>
      </c>
      <c r="B4835" s="0" t="s">
        <v>11359</v>
      </c>
      <c r="C4835" s="0" t="n">
        <v>1</v>
      </c>
      <c r="D4835" s="0" t="s">
        <v>6924</v>
      </c>
      <c r="E4835" s="0" t="s">
        <v>11360</v>
      </c>
      <c r="F4835" s="0" t="s">
        <v>11330</v>
      </c>
      <c r="G4835" s="0" t="s">
        <v>11331</v>
      </c>
      <c r="H4835" s="0" t="s">
        <v>2367</v>
      </c>
      <c r="I4835" s="0" t="s">
        <v>2123</v>
      </c>
      <c r="J4835" s="0" t="s">
        <v>47</v>
      </c>
      <c r="K4835" s="0" t="s">
        <v>47</v>
      </c>
      <c r="L4835" s="0" t="s">
        <v>47</v>
      </c>
      <c r="M4835" s="0" t="s">
        <v>47</v>
      </c>
      <c r="N4835" s="0" t="n">
        <v>1</v>
      </c>
      <c r="O4835" s="0" t="n">
        <v>183</v>
      </c>
      <c r="P4835" s="0" t="n">
        <v>200</v>
      </c>
      <c r="Q4835" s="0" t="n">
        <v>3.8</v>
      </c>
      <c r="R4835" s="0" t="str">
        <f aca="false">INDEX(Lookup!$B$4:$B$18,MATCH(C4835,Lookup!$A$4:$A$18,0))</f>
        <v>India</v>
      </c>
      <c r="S4835" s="20" t="n">
        <f aca="false">INDEX(Lookup!$D$4:$D$18,MATCH(C4835,Lookup!$A$4:$A$18,0))</f>
        <v>0.012</v>
      </c>
      <c r="T4835" s="21" t="n">
        <f aca="false">ROUND(P4835*S4835,2)</f>
        <v>2.4</v>
      </c>
      <c r="U4835" s="21" t="n">
        <f aca="false">IF(T4835&lt;=10,1,IF(T4835&lt;=20,2,IF(T4835&lt;=30,3,IF(T4835&lt;=40,4,IF(T4835&lt;=50,5,IF(T4835&lt;=100,6,IF(T4835&lt;=250,7,8)))))))</f>
        <v>1</v>
      </c>
      <c r="V4835" s="21" t="n">
        <f aca="false">IF(AND(OR(Dashboard!$T$3="All",R4835=Dashboard!$T$3),OR(Dashboard!$T$4="All",D4835=Dashboard!$T$4)),1,0)</f>
        <v>1</v>
      </c>
      <c r="W4835" s="21" t="n">
        <f aca="false">IF(V4835=1,T4835+ROW()/10000000,0)</f>
        <v>2.4004835</v>
      </c>
    </row>
    <row r="4836" customFormat="false" ht="15" hidden="false" customHeight="false" outlineLevel="0" collapsed="false">
      <c r="A4836" s="0" t="n">
        <v>309816</v>
      </c>
      <c r="B4836" s="0" t="s">
        <v>4244</v>
      </c>
      <c r="C4836" s="0" t="n">
        <v>1</v>
      </c>
      <c r="D4836" s="0" t="s">
        <v>6924</v>
      </c>
      <c r="E4836" s="0" t="s">
        <v>11361</v>
      </c>
      <c r="F4836" s="0" t="s">
        <v>11330</v>
      </c>
      <c r="G4836" s="0" t="s">
        <v>11331</v>
      </c>
      <c r="H4836" s="0" t="s">
        <v>4246</v>
      </c>
      <c r="I4836" s="0" t="s">
        <v>2123</v>
      </c>
      <c r="J4836" s="0" t="s">
        <v>47</v>
      </c>
      <c r="K4836" s="0" t="s">
        <v>46</v>
      </c>
      <c r="L4836" s="0" t="s">
        <v>47</v>
      </c>
      <c r="M4836" s="0" t="s">
        <v>47</v>
      </c>
      <c r="N4836" s="0" t="n">
        <v>2</v>
      </c>
      <c r="O4836" s="0" t="n">
        <v>270</v>
      </c>
      <c r="P4836" s="0" t="n">
        <v>650</v>
      </c>
      <c r="Q4836" s="0" t="n">
        <v>3.7</v>
      </c>
      <c r="R4836" s="0" t="str">
        <f aca="false">INDEX(Lookup!$B$4:$B$18,MATCH(C4836,Lookup!$A$4:$A$18,0))</f>
        <v>India</v>
      </c>
      <c r="S4836" s="20" t="n">
        <f aca="false">INDEX(Lookup!$D$4:$D$18,MATCH(C4836,Lookup!$A$4:$A$18,0))</f>
        <v>0.012</v>
      </c>
      <c r="T4836" s="21" t="n">
        <f aca="false">ROUND(P4836*S4836,2)</f>
        <v>7.8</v>
      </c>
      <c r="U4836" s="21" t="n">
        <f aca="false">IF(T4836&lt;=10,1,IF(T4836&lt;=20,2,IF(T4836&lt;=30,3,IF(T4836&lt;=40,4,IF(T4836&lt;=50,5,IF(T4836&lt;=100,6,IF(T4836&lt;=250,7,8)))))))</f>
        <v>1</v>
      </c>
      <c r="V4836" s="21" t="n">
        <f aca="false">IF(AND(OR(Dashboard!$T$3="All",R4836=Dashboard!$T$3),OR(Dashboard!$T$4="All",D4836=Dashboard!$T$4)),1,0)</f>
        <v>1</v>
      </c>
      <c r="W4836" s="21" t="n">
        <f aca="false">IF(V4836=1,T4836+ROW()/10000000,0)</f>
        <v>7.8004836</v>
      </c>
    </row>
    <row r="4837" customFormat="false" ht="15" hidden="false" customHeight="false" outlineLevel="0" collapsed="false">
      <c r="A4837" s="0" t="n">
        <v>307283</v>
      </c>
      <c r="B4837" s="0" t="s">
        <v>8279</v>
      </c>
      <c r="C4837" s="0" t="n">
        <v>1</v>
      </c>
      <c r="D4837" s="0" t="s">
        <v>6924</v>
      </c>
      <c r="E4837" s="0" t="s">
        <v>11362</v>
      </c>
      <c r="F4837" s="0" t="s">
        <v>11330</v>
      </c>
      <c r="G4837" s="0" t="s">
        <v>11331</v>
      </c>
      <c r="H4837" s="0" t="s">
        <v>2128</v>
      </c>
      <c r="I4837" s="0" t="s">
        <v>2123</v>
      </c>
      <c r="J4837" s="0" t="s">
        <v>47</v>
      </c>
      <c r="K4837" s="0" t="s">
        <v>46</v>
      </c>
      <c r="L4837" s="0" t="s">
        <v>47</v>
      </c>
      <c r="M4837" s="0" t="s">
        <v>47</v>
      </c>
      <c r="N4837" s="0" t="n">
        <v>2</v>
      </c>
      <c r="O4837" s="0" t="n">
        <v>75</v>
      </c>
      <c r="P4837" s="0" t="n">
        <v>600</v>
      </c>
      <c r="Q4837" s="0" t="n">
        <v>3.6</v>
      </c>
      <c r="R4837" s="0" t="str">
        <f aca="false">INDEX(Lookup!$B$4:$B$18,MATCH(C4837,Lookup!$A$4:$A$18,0))</f>
        <v>India</v>
      </c>
      <c r="S4837" s="20" t="n">
        <f aca="false">INDEX(Lookup!$D$4:$D$18,MATCH(C4837,Lookup!$A$4:$A$18,0))</f>
        <v>0.012</v>
      </c>
      <c r="T4837" s="21" t="n">
        <f aca="false">ROUND(P4837*S4837,2)</f>
        <v>7.2</v>
      </c>
      <c r="U4837" s="21" t="n">
        <f aca="false">IF(T4837&lt;=10,1,IF(T4837&lt;=20,2,IF(T4837&lt;=30,3,IF(T4837&lt;=40,4,IF(T4837&lt;=50,5,IF(T4837&lt;=100,6,IF(T4837&lt;=250,7,8)))))))</f>
        <v>1</v>
      </c>
      <c r="V4837" s="21" t="n">
        <f aca="false">IF(AND(OR(Dashboard!$T$3="All",R4837=Dashboard!$T$3),OR(Dashboard!$T$4="All",D4837=Dashboard!$T$4)),1,0)</f>
        <v>1</v>
      </c>
      <c r="W4837" s="21" t="n">
        <f aca="false">IF(V4837=1,T4837+ROW()/10000000,0)</f>
        <v>7.2004837</v>
      </c>
    </row>
    <row r="4838" customFormat="false" ht="15" hidden="false" customHeight="false" outlineLevel="0" collapsed="false">
      <c r="A4838" s="0" t="n">
        <v>311150</v>
      </c>
      <c r="B4838" s="0" t="s">
        <v>11363</v>
      </c>
      <c r="C4838" s="0" t="n">
        <v>1</v>
      </c>
      <c r="D4838" s="0" t="s">
        <v>6924</v>
      </c>
      <c r="E4838" s="0" t="s">
        <v>11364</v>
      </c>
      <c r="F4838" s="0" t="s">
        <v>11330</v>
      </c>
      <c r="G4838" s="0" t="s">
        <v>11331</v>
      </c>
      <c r="H4838" s="0" t="s">
        <v>2122</v>
      </c>
      <c r="I4838" s="0" t="s">
        <v>2123</v>
      </c>
      <c r="J4838" s="0" t="s">
        <v>46</v>
      </c>
      <c r="K4838" s="0" t="s">
        <v>46</v>
      </c>
      <c r="L4838" s="0" t="s">
        <v>47</v>
      </c>
      <c r="M4838" s="0" t="s">
        <v>47</v>
      </c>
      <c r="N4838" s="0" t="n">
        <v>2</v>
      </c>
      <c r="O4838" s="0" t="n">
        <v>116</v>
      </c>
      <c r="P4838" s="0" t="n">
        <v>800</v>
      </c>
      <c r="Q4838" s="0" t="n">
        <v>3.5</v>
      </c>
      <c r="R4838" s="0" t="str">
        <f aca="false">INDEX(Lookup!$B$4:$B$18,MATCH(C4838,Lookup!$A$4:$A$18,0))</f>
        <v>India</v>
      </c>
      <c r="S4838" s="20" t="n">
        <f aca="false">INDEX(Lookup!$D$4:$D$18,MATCH(C4838,Lookup!$A$4:$A$18,0))</f>
        <v>0.012</v>
      </c>
      <c r="T4838" s="21" t="n">
        <f aca="false">ROUND(P4838*S4838,2)</f>
        <v>9.6</v>
      </c>
      <c r="U4838" s="21" t="n">
        <f aca="false">IF(T4838&lt;=10,1,IF(T4838&lt;=20,2,IF(T4838&lt;=30,3,IF(T4838&lt;=40,4,IF(T4838&lt;=50,5,IF(T4838&lt;=100,6,IF(T4838&lt;=250,7,8)))))))</f>
        <v>1</v>
      </c>
      <c r="V4838" s="21" t="n">
        <f aca="false">IF(AND(OR(Dashboard!$T$3="All",R4838=Dashboard!$T$3),OR(Dashboard!$T$4="All",D4838=Dashboard!$T$4)),1,0)</f>
        <v>1</v>
      </c>
      <c r="W4838" s="21" t="n">
        <f aca="false">IF(V4838=1,T4838+ROW()/10000000,0)</f>
        <v>9.6004838</v>
      </c>
    </row>
    <row r="4839" customFormat="false" ht="15" hidden="false" customHeight="false" outlineLevel="0" collapsed="false">
      <c r="A4839" s="0" t="n">
        <v>18294237</v>
      </c>
      <c r="B4839" s="0" t="s">
        <v>11365</v>
      </c>
      <c r="C4839" s="0" t="n">
        <v>1</v>
      </c>
      <c r="D4839" s="0" t="s">
        <v>6924</v>
      </c>
      <c r="E4839" s="0" t="s">
        <v>11366</v>
      </c>
      <c r="F4839" s="0" t="s">
        <v>11330</v>
      </c>
      <c r="G4839" s="0" t="s">
        <v>11331</v>
      </c>
      <c r="H4839" s="0" t="s">
        <v>2147</v>
      </c>
      <c r="I4839" s="0" t="s">
        <v>2123</v>
      </c>
      <c r="J4839" s="0" t="s">
        <v>47</v>
      </c>
      <c r="K4839" s="0" t="s">
        <v>47</v>
      </c>
      <c r="L4839" s="0" t="s">
        <v>47</v>
      </c>
      <c r="M4839" s="0" t="s">
        <v>47</v>
      </c>
      <c r="N4839" s="0" t="n">
        <v>1</v>
      </c>
      <c r="O4839" s="0" t="n">
        <v>0</v>
      </c>
      <c r="P4839" s="0" t="n">
        <v>250</v>
      </c>
      <c r="Q4839" s="0" t="n">
        <v>1</v>
      </c>
      <c r="R4839" s="0" t="str">
        <f aca="false">INDEX(Lookup!$B$4:$B$18,MATCH(C4839,Lookup!$A$4:$A$18,0))</f>
        <v>India</v>
      </c>
      <c r="S4839" s="20" t="n">
        <f aca="false">INDEX(Lookup!$D$4:$D$18,MATCH(C4839,Lookup!$A$4:$A$18,0))</f>
        <v>0.012</v>
      </c>
      <c r="T4839" s="21" t="n">
        <f aca="false">ROUND(P4839*S4839,2)</f>
        <v>3</v>
      </c>
      <c r="U4839" s="21" t="n">
        <f aca="false">IF(T4839&lt;=10,1,IF(T4839&lt;=20,2,IF(T4839&lt;=30,3,IF(T4839&lt;=40,4,IF(T4839&lt;=50,5,IF(T4839&lt;=100,6,IF(T4839&lt;=250,7,8)))))))</f>
        <v>1</v>
      </c>
      <c r="V4839" s="21" t="n">
        <f aca="false">IF(AND(OR(Dashboard!$T$3="All",R4839=Dashboard!$T$3),OR(Dashboard!$T$4="All",D4839=Dashboard!$T$4)),1,0)</f>
        <v>1</v>
      </c>
      <c r="W4839" s="21" t="n">
        <f aca="false">IF(V4839=1,T4839+ROW()/10000000,0)</f>
        <v>3.0004839</v>
      </c>
    </row>
    <row r="4840" customFormat="false" ht="15" hidden="false" customHeight="false" outlineLevel="0" collapsed="false">
      <c r="A4840" s="0" t="n">
        <v>18455557</v>
      </c>
      <c r="B4840" s="0" t="s">
        <v>11367</v>
      </c>
      <c r="C4840" s="0" t="n">
        <v>1</v>
      </c>
      <c r="D4840" s="0" t="s">
        <v>6924</v>
      </c>
      <c r="E4840" s="0" t="s">
        <v>11368</v>
      </c>
      <c r="F4840" s="0" t="s">
        <v>11330</v>
      </c>
      <c r="G4840" s="0" t="s">
        <v>11331</v>
      </c>
      <c r="H4840" s="0" t="s">
        <v>3500</v>
      </c>
      <c r="I4840" s="0" t="s">
        <v>2123</v>
      </c>
      <c r="J4840" s="0" t="s">
        <v>47</v>
      </c>
      <c r="K4840" s="0" t="s">
        <v>46</v>
      </c>
      <c r="L4840" s="0" t="s">
        <v>47</v>
      </c>
      <c r="M4840" s="0" t="s">
        <v>47</v>
      </c>
      <c r="N4840" s="0" t="n">
        <v>1</v>
      </c>
      <c r="O4840" s="0" t="n">
        <v>3</v>
      </c>
      <c r="P4840" s="0" t="n">
        <v>250</v>
      </c>
      <c r="Q4840" s="0" t="n">
        <v>1</v>
      </c>
      <c r="R4840" s="0" t="str">
        <f aca="false">INDEX(Lookup!$B$4:$B$18,MATCH(C4840,Lookup!$A$4:$A$18,0))</f>
        <v>India</v>
      </c>
      <c r="S4840" s="20" t="n">
        <f aca="false">INDEX(Lookup!$D$4:$D$18,MATCH(C4840,Lookup!$A$4:$A$18,0))</f>
        <v>0.012</v>
      </c>
      <c r="T4840" s="21" t="n">
        <f aca="false">ROUND(P4840*S4840,2)</f>
        <v>3</v>
      </c>
      <c r="U4840" s="21" t="n">
        <f aca="false">IF(T4840&lt;=10,1,IF(T4840&lt;=20,2,IF(T4840&lt;=30,3,IF(T4840&lt;=40,4,IF(T4840&lt;=50,5,IF(T4840&lt;=100,6,IF(T4840&lt;=250,7,8)))))))</f>
        <v>1</v>
      </c>
      <c r="V4840" s="21" t="n">
        <f aca="false">IF(AND(OR(Dashboard!$T$3="All",R4840=Dashboard!$T$3),OR(Dashboard!$T$4="All",D4840=Dashboard!$T$4)),1,0)</f>
        <v>1</v>
      </c>
      <c r="W4840" s="21" t="n">
        <f aca="false">IF(V4840=1,T4840+ROW()/10000000,0)</f>
        <v>3.000484</v>
      </c>
    </row>
    <row r="4841" customFormat="false" ht="15" hidden="false" customHeight="false" outlineLevel="0" collapsed="false">
      <c r="A4841" s="0" t="n">
        <v>18425773</v>
      </c>
      <c r="B4841" s="0" t="s">
        <v>11369</v>
      </c>
      <c r="C4841" s="0" t="n">
        <v>1</v>
      </c>
      <c r="D4841" s="0" t="s">
        <v>6924</v>
      </c>
      <c r="E4841" s="0" t="s">
        <v>11370</v>
      </c>
      <c r="F4841" s="0" t="s">
        <v>11330</v>
      </c>
      <c r="G4841" s="0" t="s">
        <v>11331</v>
      </c>
      <c r="H4841" s="0" t="s">
        <v>2050</v>
      </c>
      <c r="I4841" s="0" t="s">
        <v>2123</v>
      </c>
      <c r="J4841" s="0" t="s">
        <v>47</v>
      </c>
      <c r="K4841" s="0" t="s">
        <v>47</v>
      </c>
      <c r="L4841" s="0" t="s">
        <v>47</v>
      </c>
      <c r="M4841" s="0" t="s">
        <v>47</v>
      </c>
      <c r="N4841" s="0" t="n">
        <v>1</v>
      </c>
      <c r="O4841" s="0" t="n">
        <v>3</v>
      </c>
      <c r="P4841" s="0" t="n">
        <v>300</v>
      </c>
      <c r="Q4841" s="0" t="n">
        <v>1</v>
      </c>
      <c r="R4841" s="0" t="str">
        <f aca="false">INDEX(Lookup!$B$4:$B$18,MATCH(C4841,Lookup!$A$4:$A$18,0))</f>
        <v>India</v>
      </c>
      <c r="S4841" s="20" t="n">
        <f aca="false">INDEX(Lookup!$D$4:$D$18,MATCH(C4841,Lookup!$A$4:$A$18,0))</f>
        <v>0.012</v>
      </c>
      <c r="T4841" s="21" t="n">
        <f aca="false">ROUND(P4841*S4841,2)</f>
        <v>3.6</v>
      </c>
      <c r="U4841" s="21" t="n">
        <f aca="false">IF(T4841&lt;=10,1,IF(T4841&lt;=20,2,IF(T4841&lt;=30,3,IF(T4841&lt;=40,4,IF(T4841&lt;=50,5,IF(T4841&lt;=100,6,IF(T4841&lt;=250,7,8)))))))</f>
        <v>1</v>
      </c>
      <c r="V4841" s="21" t="n">
        <f aca="false">IF(AND(OR(Dashboard!$T$3="All",R4841=Dashboard!$T$3),OR(Dashboard!$T$4="All",D4841=Dashboard!$T$4)),1,0)</f>
        <v>1</v>
      </c>
      <c r="W4841" s="21" t="n">
        <f aca="false">IF(V4841=1,T4841+ROW()/10000000,0)</f>
        <v>3.6004841</v>
      </c>
    </row>
    <row r="4842" customFormat="false" ht="15" hidden="false" customHeight="false" outlineLevel="0" collapsed="false">
      <c r="A4842" s="0" t="n">
        <v>310358</v>
      </c>
      <c r="B4842" s="0" t="s">
        <v>11371</v>
      </c>
      <c r="C4842" s="0" t="n">
        <v>1</v>
      </c>
      <c r="D4842" s="0" t="s">
        <v>6924</v>
      </c>
      <c r="E4842" s="0" t="s">
        <v>11372</v>
      </c>
      <c r="F4842" s="0" t="s">
        <v>11330</v>
      </c>
      <c r="G4842" s="0" t="s">
        <v>11331</v>
      </c>
      <c r="H4842" s="0" t="s">
        <v>3345</v>
      </c>
      <c r="I4842" s="0" t="s">
        <v>2123</v>
      </c>
      <c r="J4842" s="0" t="s">
        <v>47</v>
      </c>
      <c r="K4842" s="0" t="s">
        <v>47</v>
      </c>
      <c r="L4842" s="0" t="s">
        <v>47</v>
      </c>
      <c r="M4842" s="0" t="s">
        <v>47</v>
      </c>
      <c r="N4842" s="0" t="n">
        <v>1</v>
      </c>
      <c r="O4842" s="0" t="n">
        <v>2</v>
      </c>
      <c r="P4842" s="0" t="n">
        <v>250</v>
      </c>
      <c r="Q4842" s="0" t="n">
        <v>1</v>
      </c>
      <c r="R4842" s="0" t="str">
        <f aca="false">INDEX(Lookup!$B$4:$B$18,MATCH(C4842,Lookup!$A$4:$A$18,0))</f>
        <v>India</v>
      </c>
      <c r="S4842" s="20" t="n">
        <f aca="false">INDEX(Lookup!$D$4:$D$18,MATCH(C4842,Lookup!$A$4:$A$18,0))</f>
        <v>0.012</v>
      </c>
      <c r="T4842" s="21" t="n">
        <f aca="false">ROUND(P4842*S4842,2)</f>
        <v>3</v>
      </c>
      <c r="U4842" s="21" t="n">
        <f aca="false">IF(T4842&lt;=10,1,IF(T4842&lt;=20,2,IF(T4842&lt;=30,3,IF(T4842&lt;=40,4,IF(T4842&lt;=50,5,IF(T4842&lt;=100,6,IF(T4842&lt;=250,7,8)))))))</f>
        <v>1</v>
      </c>
      <c r="V4842" s="21" t="n">
        <f aca="false">IF(AND(OR(Dashboard!$T$3="All",R4842=Dashboard!$T$3),OR(Dashboard!$T$4="All",D4842=Dashboard!$T$4)),1,0)</f>
        <v>1</v>
      </c>
      <c r="W4842" s="21" t="n">
        <f aca="false">IF(V4842=1,T4842+ROW()/10000000,0)</f>
        <v>3.0004842</v>
      </c>
    </row>
    <row r="4843" customFormat="false" ht="15" hidden="false" customHeight="false" outlineLevel="0" collapsed="false">
      <c r="A4843" s="0" t="n">
        <v>18425161</v>
      </c>
      <c r="B4843" s="0" t="s">
        <v>11373</v>
      </c>
      <c r="C4843" s="0" t="n">
        <v>1</v>
      </c>
      <c r="D4843" s="0" t="s">
        <v>6924</v>
      </c>
      <c r="E4843" s="0" t="s">
        <v>11374</v>
      </c>
      <c r="F4843" s="0" t="s">
        <v>11330</v>
      </c>
      <c r="G4843" s="0" t="s">
        <v>11331</v>
      </c>
      <c r="H4843" s="0" t="s">
        <v>2147</v>
      </c>
      <c r="I4843" s="0" t="s">
        <v>2123</v>
      </c>
      <c r="J4843" s="0" t="s">
        <v>47</v>
      </c>
      <c r="K4843" s="0" t="s">
        <v>47</v>
      </c>
      <c r="L4843" s="0" t="s">
        <v>47</v>
      </c>
      <c r="M4843" s="0" t="s">
        <v>47</v>
      </c>
      <c r="N4843" s="0" t="n">
        <v>1</v>
      </c>
      <c r="O4843" s="0" t="n">
        <v>1</v>
      </c>
      <c r="P4843" s="0" t="n">
        <v>300</v>
      </c>
      <c r="Q4843" s="0" t="n">
        <v>1</v>
      </c>
      <c r="R4843" s="0" t="str">
        <f aca="false">INDEX(Lookup!$B$4:$B$18,MATCH(C4843,Lookup!$A$4:$A$18,0))</f>
        <v>India</v>
      </c>
      <c r="S4843" s="20" t="n">
        <f aca="false">INDEX(Lookup!$D$4:$D$18,MATCH(C4843,Lookup!$A$4:$A$18,0))</f>
        <v>0.012</v>
      </c>
      <c r="T4843" s="21" t="n">
        <f aca="false">ROUND(P4843*S4843,2)</f>
        <v>3.6</v>
      </c>
      <c r="U4843" s="21" t="n">
        <f aca="false">IF(T4843&lt;=10,1,IF(T4843&lt;=20,2,IF(T4843&lt;=30,3,IF(T4843&lt;=40,4,IF(T4843&lt;=50,5,IF(T4843&lt;=100,6,IF(T4843&lt;=250,7,8)))))))</f>
        <v>1</v>
      </c>
      <c r="V4843" s="21" t="n">
        <f aca="false">IF(AND(OR(Dashboard!$T$3="All",R4843=Dashboard!$T$3),OR(Dashboard!$T$4="All",D4843=Dashboard!$T$4)),1,0)</f>
        <v>1</v>
      </c>
      <c r="W4843" s="21" t="n">
        <f aca="false">IF(V4843=1,T4843+ROW()/10000000,0)</f>
        <v>3.6004843</v>
      </c>
    </row>
    <row r="4844" customFormat="false" ht="15" hidden="false" customHeight="false" outlineLevel="0" collapsed="false">
      <c r="A4844" s="0" t="n">
        <v>308704</v>
      </c>
      <c r="B4844" s="0" t="s">
        <v>8246</v>
      </c>
      <c r="C4844" s="0" t="n">
        <v>1</v>
      </c>
      <c r="D4844" s="0" t="s">
        <v>6924</v>
      </c>
      <c r="E4844" s="0" t="s">
        <v>11375</v>
      </c>
      <c r="F4844" s="0" t="s">
        <v>11330</v>
      </c>
      <c r="G4844" s="0" t="s">
        <v>11331</v>
      </c>
      <c r="H4844" s="0" t="s">
        <v>2868</v>
      </c>
      <c r="I4844" s="0" t="s">
        <v>2123</v>
      </c>
      <c r="J4844" s="0" t="s">
        <v>47</v>
      </c>
      <c r="K4844" s="0" t="s">
        <v>46</v>
      </c>
      <c r="L4844" s="0" t="s">
        <v>47</v>
      </c>
      <c r="M4844" s="0" t="s">
        <v>47</v>
      </c>
      <c r="N4844" s="0" t="n">
        <v>1</v>
      </c>
      <c r="O4844" s="0" t="n">
        <v>2</v>
      </c>
      <c r="P4844" s="0" t="n">
        <v>300</v>
      </c>
      <c r="Q4844" s="0" t="n">
        <v>1</v>
      </c>
      <c r="R4844" s="0" t="str">
        <f aca="false">INDEX(Lookup!$B$4:$B$18,MATCH(C4844,Lookup!$A$4:$A$18,0))</f>
        <v>India</v>
      </c>
      <c r="S4844" s="20" t="n">
        <f aca="false">INDEX(Lookup!$D$4:$D$18,MATCH(C4844,Lookup!$A$4:$A$18,0))</f>
        <v>0.012</v>
      </c>
      <c r="T4844" s="21" t="n">
        <f aca="false">ROUND(P4844*S4844,2)</f>
        <v>3.6</v>
      </c>
      <c r="U4844" s="21" t="n">
        <f aca="false">IF(T4844&lt;=10,1,IF(T4844&lt;=20,2,IF(T4844&lt;=30,3,IF(T4844&lt;=40,4,IF(T4844&lt;=50,5,IF(T4844&lt;=100,6,IF(T4844&lt;=250,7,8)))))))</f>
        <v>1</v>
      </c>
      <c r="V4844" s="21" t="n">
        <f aca="false">IF(AND(OR(Dashboard!$T$3="All",R4844=Dashboard!$T$3),OR(Dashboard!$T$4="All",D4844=Dashboard!$T$4)),1,0)</f>
        <v>1</v>
      </c>
      <c r="W4844" s="21" t="n">
        <f aca="false">IF(V4844=1,T4844+ROW()/10000000,0)</f>
        <v>3.6004844</v>
      </c>
    </row>
    <row r="4845" customFormat="false" ht="15" hidden="false" customHeight="false" outlineLevel="0" collapsed="false">
      <c r="A4845" s="0" t="n">
        <v>18323603</v>
      </c>
      <c r="B4845" s="0" t="s">
        <v>11376</v>
      </c>
      <c r="C4845" s="0" t="n">
        <v>1</v>
      </c>
      <c r="D4845" s="0" t="s">
        <v>6924</v>
      </c>
      <c r="E4845" s="0" t="s">
        <v>11377</v>
      </c>
      <c r="F4845" s="0" t="s">
        <v>11330</v>
      </c>
      <c r="G4845" s="0" t="s">
        <v>11331</v>
      </c>
      <c r="H4845" s="0" t="s">
        <v>2868</v>
      </c>
      <c r="I4845" s="0" t="s">
        <v>2123</v>
      </c>
      <c r="J4845" s="0" t="s">
        <v>47</v>
      </c>
      <c r="K4845" s="0" t="s">
        <v>47</v>
      </c>
      <c r="L4845" s="0" t="s">
        <v>47</v>
      </c>
      <c r="M4845" s="0" t="s">
        <v>47</v>
      </c>
      <c r="N4845" s="0" t="n">
        <v>1</v>
      </c>
      <c r="O4845" s="0" t="n">
        <v>0</v>
      </c>
      <c r="P4845" s="0" t="n">
        <v>300</v>
      </c>
      <c r="Q4845" s="0" t="n">
        <v>1</v>
      </c>
      <c r="R4845" s="0" t="str">
        <f aca="false">INDEX(Lookup!$B$4:$B$18,MATCH(C4845,Lookup!$A$4:$A$18,0))</f>
        <v>India</v>
      </c>
      <c r="S4845" s="20" t="n">
        <f aca="false">INDEX(Lookup!$D$4:$D$18,MATCH(C4845,Lookup!$A$4:$A$18,0))</f>
        <v>0.012</v>
      </c>
      <c r="T4845" s="21" t="n">
        <f aca="false">ROUND(P4845*S4845,2)</f>
        <v>3.6</v>
      </c>
      <c r="U4845" s="21" t="n">
        <f aca="false">IF(T4845&lt;=10,1,IF(T4845&lt;=20,2,IF(T4845&lt;=30,3,IF(T4845&lt;=40,4,IF(T4845&lt;=50,5,IF(T4845&lt;=100,6,IF(T4845&lt;=250,7,8)))))))</f>
        <v>1</v>
      </c>
      <c r="V4845" s="21" t="n">
        <f aca="false">IF(AND(OR(Dashboard!$T$3="All",R4845=Dashboard!$T$3),OR(Dashboard!$T$4="All",D4845=Dashboard!$T$4)),1,0)</f>
        <v>1</v>
      </c>
      <c r="W4845" s="21" t="n">
        <f aca="false">IF(V4845=1,T4845+ROW()/10000000,0)</f>
        <v>3.6004845</v>
      </c>
    </row>
    <row r="4846" customFormat="false" ht="15" hidden="false" customHeight="false" outlineLevel="0" collapsed="false">
      <c r="A4846" s="0" t="n">
        <v>18025089</v>
      </c>
      <c r="B4846" s="0" t="s">
        <v>11378</v>
      </c>
      <c r="C4846" s="0" t="n">
        <v>1</v>
      </c>
      <c r="D4846" s="0" t="s">
        <v>6924</v>
      </c>
      <c r="E4846" s="0" t="s">
        <v>11379</v>
      </c>
      <c r="F4846" s="0" t="s">
        <v>11330</v>
      </c>
      <c r="G4846" s="0" t="s">
        <v>11331</v>
      </c>
      <c r="H4846" s="0" t="s">
        <v>2288</v>
      </c>
      <c r="I4846" s="0" t="s">
        <v>2123</v>
      </c>
      <c r="J4846" s="0" t="s">
        <v>47</v>
      </c>
      <c r="K4846" s="0" t="s">
        <v>47</v>
      </c>
      <c r="L4846" s="0" t="s">
        <v>47</v>
      </c>
      <c r="M4846" s="0" t="s">
        <v>47</v>
      </c>
      <c r="N4846" s="0" t="n">
        <v>2</v>
      </c>
      <c r="O4846" s="0" t="n">
        <v>2</v>
      </c>
      <c r="P4846" s="0" t="n">
        <v>600</v>
      </c>
      <c r="Q4846" s="0" t="n">
        <v>1</v>
      </c>
      <c r="R4846" s="0" t="str">
        <f aca="false">INDEX(Lookup!$B$4:$B$18,MATCH(C4846,Lookup!$A$4:$A$18,0))</f>
        <v>India</v>
      </c>
      <c r="S4846" s="20" t="n">
        <f aca="false">INDEX(Lookup!$D$4:$D$18,MATCH(C4846,Lookup!$A$4:$A$18,0))</f>
        <v>0.012</v>
      </c>
      <c r="T4846" s="21" t="n">
        <f aca="false">ROUND(P4846*S4846,2)</f>
        <v>7.2</v>
      </c>
      <c r="U4846" s="21" t="n">
        <f aca="false">IF(T4846&lt;=10,1,IF(T4846&lt;=20,2,IF(T4846&lt;=30,3,IF(T4846&lt;=40,4,IF(T4846&lt;=50,5,IF(T4846&lt;=100,6,IF(T4846&lt;=250,7,8)))))))</f>
        <v>1</v>
      </c>
      <c r="V4846" s="21" t="n">
        <f aca="false">IF(AND(OR(Dashboard!$T$3="All",R4846=Dashboard!$T$3),OR(Dashboard!$T$4="All",D4846=Dashboard!$T$4)),1,0)</f>
        <v>1</v>
      </c>
      <c r="W4846" s="21" t="n">
        <f aca="false">IF(V4846=1,T4846+ROW()/10000000,0)</f>
        <v>7.2004846</v>
      </c>
    </row>
    <row r="4847" customFormat="false" ht="15" hidden="false" customHeight="false" outlineLevel="0" collapsed="false">
      <c r="A4847" s="0" t="n">
        <v>18264993</v>
      </c>
      <c r="B4847" s="0" t="s">
        <v>11380</v>
      </c>
      <c r="C4847" s="0" t="n">
        <v>1</v>
      </c>
      <c r="D4847" s="0" t="s">
        <v>6924</v>
      </c>
      <c r="E4847" s="0" t="s">
        <v>11379</v>
      </c>
      <c r="F4847" s="0" t="s">
        <v>11330</v>
      </c>
      <c r="G4847" s="0" t="s">
        <v>11331</v>
      </c>
      <c r="H4847" s="0" t="s">
        <v>2128</v>
      </c>
      <c r="I4847" s="0" t="s">
        <v>2123</v>
      </c>
      <c r="J4847" s="0" t="s">
        <v>47</v>
      </c>
      <c r="K4847" s="0" t="s">
        <v>46</v>
      </c>
      <c r="L4847" s="0" t="s">
        <v>47</v>
      </c>
      <c r="M4847" s="0" t="s">
        <v>47</v>
      </c>
      <c r="N4847" s="0" t="n">
        <v>1</v>
      </c>
      <c r="O4847" s="0" t="n">
        <v>0</v>
      </c>
      <c r="P4847" s="0" t="n">
        <v>400</v>
      </c>
      <c r="Q4847" s="0" t="n">
        <v>1</v>
      </c>
      <c r="R4847" s="0" t="str">
        <f aca="false">INDEX(Lookup!$B$4:$B$18,MATCH(C4847,Lookup!$A$4:$A$18,0))</f>
        <v>India</v>
      </c>
      <c r="S4847" s="20" t="n">
        <f aca="false">INDEX(Lookup!$D$4:$D$18,MATCH(C4847,Lookup!$A$4:$A$18,0))</f>
        <v>0.012</v>
      </c>
      <c r="T4847" s="21" t="n">
        <f aca="false">ROUND(P4847*S4847,2)</f>
        <v>4.8</v>
      </c>
      <c r="U4847" s="21" t="n">
        <f aca="false">IF(T4847&lt;=10,1,IF(T4847&lt;=20,2,IF(T4847&lt;=30,3,IF(T4847&lt;=40,4,IF(T4847&lt;=50,5,IF(T4847&lt;=100,6,IF(T4847&lt;=250,7,8)))))))</f>
        <v>1</v>
      </c>
      <c r="V4847" s="21" t="n">
        <f aca="false">IF(AND(OR(Dashboard!$T$3="All",R4847=Dashboard!$T$3),OR(Dashboard!$T$4="All",D4847=Dashboard!$T$4)),1,0)</f>
        <v>1</v>
      </c>
      <c r="W4847" s="21" t="n">
        <f aca="false">IF(V4847=1,T4847+ROW()/10000000,0)</f>
        <v>4.8004847</v>
      </c>
    </row>
    <row r="4848" customFormat="false" ht="15" hidden="false" customHeight="false" outlineLevel="0" collapsed="false">
      <c r="A4848" s="0" t="n">
        <v>18429151</v>
      </c>
      <c r="B4848" s="0" t="s">
        <v>11381</v>
      </c>
      <c r="C4848" s="0" t="n">
        <v>1</v>
      </c>
      <c r="D4848" s="0" t="s">
        <v>6924</v>
      </c>
      <c r="E4848" s="0" t="s">
        <v>11382</v>
      </c>
      <c r="F4848" s="0" t="s">
        <v>11330</v>
      </c>
      <c r="G4848" s="0" t="s">
        <v>11331</v>
      </c>
      <c r="H4848" s="0" t="s">
        <v>69</v>
      </c>
      <c r="I4848" s="0" t="s">
        <v>2123</v>
      </c>
      <c r="J4848" s="0" t="s">
        <v>47</v>
      </c>
      <c r="K4848" s="0" t="s">
        <v>47</v>
      </c>
      <c r="L4848" s="0" t="s">
        <v>47</v>
      </c>
      <c r="M4848" s="0" t="s">
        <v>47</v>
      </c>
      <c r="N4848" s="0" t="n">
        <v>1</v>
      </c>
      <c r="O4848" s="0" t="n">
        <v>0</v>
      </c>
      <c r="P4848" s="0" t="n">
        <v>300</v>
      </c>
      <c r="Q4848" s="0" t="n">
        <v>1</v>
      </c>
      <c r="R4848" s="0" t="str">
        <f aca="false">INDEX(Lookup!$B$4:$B$18,MATCH(C4848,Lookup!$A$4:$A$18,0))</f>
        <v>India</v>
      </c>
      <c r="S4848" s="20" t="n">
        <f aca="false">INDEX(Lookup!$D$4:$D$18,MATCH(C4848,Lookup!$A$4:$A$18,0))</f>
        <v>0.012</v>
      </c>
      <c r="T4848" s="21" t="n">
        <f aca="false">ROUND(P4848*S4848,2)</f>
        <v>3.6</v>
      </c>
      <c r="U4848" s="21" t="n">
        <f aca="false">IF(T4848&lt;=10,1,IF(T4848&lt;=20,2,IF(T4848&lt;=30,3,IF(T4848&lt;=40,4,IF(T4848&lt;=50,5,IF(T4848&lt;=100,6,IF(T4848&lt;=250,7,8)))))))</f>
        <v>1</v>
      </c>
      <c r="V4848" s="21" t="n">
        <f aca="false">IF(AND(OR(Dashboard!$T$3="All",R4848=Dashboard!$T$3),OR(Dashboard!$T$4="All",D4848=Dashboard!$T$4)),1,0)</f>
        <v>1</v>
      </c>
      <c r="W4848" s="21" t="n">
        <f aca="false">IF(V4848=1,T4848+ROW()/10000000,0)</f>
        <v>3.6004848</v>
      </c>
    </row>
    <row r="4849" customFormat="false" ht="15" hidden="false" customHeight="false" outlineLevel="0" collapsed="false">
      <c r="A4849" s="0" t="n">
        <v>18429161</v>
      </c>
      <c r="B4849" s="0" t="s">
        <v>11383</v>
      </c>
      <c r="C4849" s="0" t="n">
        <v>1</v>
      </c>
      <c r="D4849" s="0" t="s">
        <v>6924</v>
      </c>
      <c r="E4849" s="0" t="s">
        <v>11384</v>
      </c>
      <c r="F4849" s="0" t="s">
        <v>11330</v>
      </c>
      <c r="G4849" s="0" t="s">
        <v>11331</v>
      </c>
      <c r="H4849" s="0" t="s">
        <v>2128</v>
      </c>
      <c r="I4849" s="0" t="s">
        <v>2123</v>
      </c>
      <c r="J4849" s="0" t="s">
        <v>47</v>
      </c>
      <c r="K4849" s="0" t="s">
        <v>47</v>
      </c>
      <c r="L4849" s="0" t="s">
        <v>47</v>
      </c>
      <c r="M4849" s="0" t="s">
        <v>47</v>
      </c>
      <c r="N4849" s="0" t="n">
        <v>1</v>
      </c>
      <c r="O4849" s="0" t="n">
        <v>0</v>
      </c>
      <c r="P4849" s="0" t="n">
        <v>150</v>
      </c>
      <c r="Q4849" s="0" t="n">
        <v>1</v>
      </c>
      <c r="R4849" s="0" t="str">
        <f aca="false">INDEX(Lookup!$B$4:$B$18,MATCH(C4849,Lookup!$A$4:$A$18,0))</f>
        <v>India</v>
      </c>
      <c r="S4849" s="20" t="n">
        <f aca="false">INDEX(Lookup!$D$4:$D$18,MATCH(C4849,Lookup!$A$4:$A$18,0))</f>
        <v>0.012</v>
      </c>
      <c r="T4849" s="21" t="n">
        <f aca="false">ROUND(P4849*S4849,2)</f>
        <v>1.8</v>
      </c>
      <c r="U4849" s="21" t="n">
        <f aca="false">IF(T4849&lt;=10,1,IF(T4849&lt;=20,2,IF(T4849&lt;=30,3,IF(T4849&lt;=40,4,IF(T4849&lt;=50,5,IF(T4849&lt;=100,6,IF(T4849&lt;=250,7,8)))))))</f>
        <v>1</v>
      </c>
      <c r="V4849" s="21" t="n">
        <f aca="false">IF(AND(OR(Dashboard!$T$3="All",R4849=Dashboard!$T$3),OR(Dashboard!$T$4="All",D4849=Dashboard!$T$4)),1,0)</f>
        <v>1</v>
      </c>
      <c r="W4849" s="21" t="n">
        <f aca="false">IF(V4849=1,T4849+ROW()/10000000,0)</f>
        <v>1.8004849</v>
      </c>
    </row>
    <row r="4850" customFormat="false" ht="15" hidden="false" customHeight="false" outlineLevel="0" collapsed="false">
      <c r="A4850" s="0" t="n">
        <v>18425781</v>
      </c>
      <c r="B4850" s="0" t="s">
        <v>11385</v>
      </c>
      <c r="C4850" s="0" t="n">
        <v>1</v>
      </c>
      <c r="D4850" s="0" t="s">
        <v>6924</v>
      </c>
      <c r="E4850" s="0" t="s">
        <v>11386</v>
      </c>
      <c r="F4850" s="0" t="s">
        <v>11330</v>
      </c>
      <c r="G4850" s="0" t="s">
        <v>11331</v>
      </c>
      <c r="H4850" s="0" t="s">
        <v>2349</v>
      </c>
      <c r="I4850" s="0" t="s">
        <v>2123</v>
      </c>
      <c r="J4850" s="0" t="s">
        <v>47</v>
      </c>
      <c r="K4850" s="0" t="s">
        <v>47</v>
      </c>
      <c r="L4850" s="0" t="s">
        <v>47</v>
      </c>
      <c r="M4850" s="0" t="s">
        <v>47</v>
      </c>
      <c r="N4850" s="0" t="n">
        <v>1</v>
      </c>
      <c r="O4850" s="0" t="n">
        <v>1</v>
      </c>
      <c r="P4850" s="0" t="n">
        <v>100</v>
      </c>
      <c r="Q4850" s="0" t="n">
        <v>1</v>
      </c>
      <c r="R4850" s="0" t="str">
        <f aca="false">INDEX(Lookup!$B$4:$B$18,MATCH(C4850,Lookup!$A$4:$A$18,0))</f>
        <v>India</v>
      </c>
      <c r="S4850" s="20" t="n">
        <f aca="false">INDEX(Lookup!$D$4:$D$18,MATCH(C4850,Lookup!$A$4:$A$18,0))</f>
        <v>0.012</v>
      </c>
      <c r="T4850" s="21" t="n">
        <f aca="false">ROUND(P4850*S4850,2)</f>
        <v>1.2</v>
      </c>
      <c r="U4850" s="21" t="n">
        <f aca="false">IF(T4850&lt;=10,1,IF(T4850&lt;=20,2,IF(T4850&lt;=30,3,IF(T4850&lt;=40,4,IF(T4850&lt;=50,5,IF(T4850&lt;=100,6,IF(T4850&lt;=250,7,8)))))))</f>
        <v>1</v>
      </c>
      <c r="V4850" s="21" t="n">
        <f aca="false">IF(AND(OR(Dashboard!$T$3="All",R4850=Dashboard!$T$3),OR(Dashboard!$T$4="All",D4850=Dashboard!$T$4)),1,0)</f>
        <v>1</v>
      </c>
      <c r="W4850" s="21" t="n">
        <f aca="false">IF(V4850=1,T4850+ROW()/10000000,0)</f>
        <v>1.200485</v>
      </c>
    </row>
    <row r="4851" customFormat="false" ht="15" hidden="false" customHeight="false" outlineLevel="0" collapsed="false">
      <c r="A4851" s="0" t="n">
        <v>18446391</v>
      </c>
      <c r="B4851" s="0" t="s">
        <v>11387</v>
      </c>
      <c r="C4851" s="0" t="n">
        <v>1</v>
      </c>
      <c r="D4851" s="0" t="s">
        <v>6924</v>
      </c>
      <c r="E4851" s="0" t="s">
        <v>11388</v>
      </c>
      <c r="F4851" s="0" t="s">
        <v>11330</v>
      </c>
      <c r="G4851" s="0" t="s">
        <v>11331</v>
      </c>
      <c r="H4851" s="0" t="s">
        <v>3142</v>
      </c>
      <c r="I4851" s="0" t="s">
        <v>2123</v>
      </c>
      <c r="J4851" s="0" t="s">
        <v>47</v>
      </c>
      <c r="K4851" s="0" t="s">
        <v>46</v>
      </c>
      <c r="L4851" s="0" t="s">
        <v>47</v>
      </c>
      <c r="M4851" s="0" t="s">
        <v>47</v>
      </c>
      <c r="N4851" s="0" t="n">
        <v>1</v>
      </c>
      <c r="O4851" s="0" t="n">
        <v>3</v>
      </c>
      <c r="P4851" s="0" t="n">
        <v>200</v>
      </c>
      <c r="Q4851" s="0" t="n">
        <v>1</v>
      </c>
      <c r="R4851" s="0" t="str">
        <f aca="false">INDEX(Lookup!$B$4:$B$18,MATCH(C4851,Lookup!$A$4:$A$18,0))</f>
        <v>India</v>
      </c>
      <c r="S4851" s="20" t="n">
        <f aca="false">INDEX(Lookup!$D$4:$D$18,MATCH(C4851,Lookup!$A$4:$A$18,0))</f>
        <v>0.012</v>
      </c>
      <c r="T4851" s="21" t="n">
        <f aca="false">ROUND(P4851*S4851,2)</f>
        <v>2.4</v>
      </c>
      <c r="U4851" s="21" t="n">
        <f aca="false">IF(T4851&lt;=10,1,IF(T4851&lt;=20,2,IF(T4851&lt;=30,3,IF(T4851&lt;=40,4,IF(T4851&lt;=50,5,IF(T4851&lt;=100,6,IF(T4851&lt;=250,7,8)))))))</f>
        <v>1</v>
      </c>
      <c r="V4851" s="21" t="n">
        <f aca="false">IF(AND(OR(Dashboard!$T$3="All",R4851=Dashboard!$T$3),OR(Dashboard!$T$4="All",D4851=Dashboard!$T$4)),1,0)</f>
        <v>1</v>
      </c>
      <c r="W4851" s="21" t="n">
        <f aca="false">IF(V4851=1,T4851+ROW()/10000000,0)</f>
        <v>2.4004851</v>
      </c>
    </row>
    <row r="4852" customFormat="false" ht="15" hidden="false" customHeight="false" outlineLevel="0" collapsed="false">
      <c r="A4852" s="0" t="n">
        <v>18481310</v>
      </c>
      <c r="B4852" s="0" t="s">
        <v>11389</v>
      </c>
      <c r="C4852" s="0" t="n">
        <v>1</v>
      </c>
      <c r="D4852" s="0" t="s">
        <v>6924</v>
      </c>
      <c r="E4852" s="0" t="s">
        <v>11390</v>
      </c>
      <c r="F4852" s="0" t="s">
        <v>11330</v>
      </c>
      <c r="G4852" s="0" t="s">
        <v>11331</v>
      </c>
      <c r="H4852" s="0" t="s">
        <v>2288</v>
      </c>
      <c r="I4852" s="0" t="s">
        <v>2123</v>
      </c>
      <c r="J4852" s="0" t="s">
        <v>47</v>
      </c>
      <c r="K4852" s="0" t="s">
        <v>46</v>
      </c>
      <c r="L4852" s="0" t="s">
        <v>47</v>
      </c>
      <c r="M4852" s="0" t="s">
        <v>47</v>
      </c>
      <c r="N4852" s="0" t="n">
        <v>1</v>
      </c>
      <c r="O4852" s="0" t="n">
        <v>1</v>
      </c>
      <c r="P4852" s="0" t="n">
        <v>350</v>
      </c>
      <c r="Q4852" s="0" t="n">
        <v>1</v>
      </c>
      <c r="R4852" s="0" t="str">
        <f aca="false">INDEX(Lookup!$B$4:$B$18,MATCH(C4852,Lookup!$A$4:$A$18,0))</f>
        <v>India</v>
      </c>
      <c r="S4852" s="20" t="n">
        <f aca="false">INDEX(Lookup!$D$4:$D$18,MATCH(C4852,Lookup!$A$4:$A$18,0))</f>
        <v>0.012</v>
      </c>
      <c r="T4852" s="21" t="n">
        <f aca="false">ROUND(P4852*S4852,2)</f>
        <v>4.2</v>
      </c>
      <c r="U4852" s="21" t="n">
        <f aca="false">IF(T4852&lt;=10,1,IF(T4852&lt;=20,2,IF(T4852&lt;=30,3,IF(T4852&lt;=40,4,IF(T4852&lt;=50,5,IF(T4852&lt;=100,6,IF(T4852&lt;=250,7,8)))))))</f>
        <v>1</v>
      </c>
      <c r="V4852" s="21" t="n">
        <f aca="false">IF(AND(OR(Dashboard!$T$3="All",R4852=Dashboard!$T$3),OR(Dashboard!$T$4="All",D4852=Dashboard!$T$4)),1,0)</f>
        <v>1</v>
      </c>
      <c r="W4852" s="21" t="n">
        <f aca="false">IF(V4852=1,T4852+ROW()/10000000,0)</f>
        <v>4.2004852</v>
      </c>
    </row>
    <row r="4853" customFormat="false" ht="15" hidden="false" customHeight="false" outlineLevel="0" collapsed="false">
      <c r="A4853" s="0" t="n">
        <v>18425777</v>
      </c>
      <c r="B4853" s="0" t="s">
        <v>11391</v>
      </c>
      <c r="C4853" s="0" t="n">
        <v>1</v>
      </c>
      <c r="D4853" s="0" t="s">
        <v>6924</v>
      </c>
      <c r="E4853" s="0" t="s">
        <v>11392</v>
      </c>
      <c r="F4853" s="0" t="s">
        <v>11330</v>
      </c>
      <c r="G4853" s="0" t="s">
        <v>11331</v>
      </c>
      <c r="H4853" s="0" t="s">
        <v>156</v>
      </c>
      <c r="I4853" s="0" t="s">
        <v>2123</v>
      </c>
      <c r="J4853" s="0" t="s">
        <v>47</v>
      </c>
      <c r="K4853" s="0" t="s">
        <v>46</v>
      </c>
      <c r="L4853" s="0" t="s">
        <v>47</v>
      </c>
      <c r="M4853" s="0" t="s">
        <v>47</v>
      </c>
      <c r="N4853" s="0" t="n">
        <v>1</v>
      </c>
      <c r="O4853" s="0" t="n">
        <v>0</v>
      </c>
      <c r="P4853" s="0" t="n">
        <v>300</v>
      </c>
      <c r="Q4853" s="0" t="n">
        <v>1</v>
      </c>
      <c r="R4853" s="0" t="str">
        <f aca="false">INDEX(Lookup!$B$4:$B$18,MATCH(C4853,Lookup!$A$4:$A$18,0))</f>
        <v>India</v>
      </c>
      <c r="S4853" s="20" t="n">
        <f aca="false">INDEX(Lookup!$D$4:$D$18,MATCH(C4853,Lookup!$A$4:$A$18,0))</f>
        <v>0.012</v>
      </c>
      <c r="T4853" s="21" t="n">
        <f aca="false">ROUND(P4853*S4853,2)</f>
        <v>3.6</v>
      </c>
      <c r="U4853" s="21" t="n">
        <f aca="false">IF(T4853&lt;=10,1,IF(T4853&lt;=20,2,IF(T4853&lt;=30,3,IF(T4853&lt;=40,4,IF(T4853&lt;=50,5,IF(T4853&lt;=100,6,IF(T4853&lt;=250,7,8)))))))</f>
        <v>1</v>
      </c>
      <c r="V4853" s="21" t="n">
        <f aca="false">IF(AND(OR(Dashboard!$T$3="All",R4853=Dashboard!$T$3),OR(Dashboard!$T$4="All",D4853=Dashboard!$T$4)),1,0)</f>
        <v>1</v>
      </c>
      <c r="W4853" s="21" t="n">
        <f aca="false">IF(V4853=1,T4853+ROW()/10000000,0)</f>
        <v>3.6004853</v>
      </c>
    </row>
    <row r="4854" customFormat="false" ht="15" hidden="false" customHeight="false" outlineLevel="0" collapsed="false">
      <c r="A4854" s="0" t="n">
        <v>18429157</v>
      </c>
      <c r="B4854" s="0" t="s">
        <v>11393</v>
      </c>
      <c r="C4854" s="0" t="n">
        <v>1</v>
      </c>
      <c r="D4854" s="0" t="s">
        <v>6924</v>
      </c>
      <c r="E4854" s="0" t="s">
        <v>11394</v>
      </c>
      <c r="F4854" s="0" t="s">
        <v>11330</v>
      </c>
      <c r="G4854" s="0" t="s">
        <v>11331</v>
      </c>
      <c r="H4854" s="0" t="s">
        <v>2050</v>
      </c>
      <c r="I4854" s="0" t="s">
        <v>2123</v>
      </c>
      <c r="J4854" s="0" t="s">
        <v>47</v>
      </c>
      <c r="K4854" s="0" t="s">
        <v>47</v>
      </c>
      <c r="L4854" s="0" t="s">
        <v>47</v>
      </c>
      <c r="M4854" s="0" t="s">
        <v>47</v>
      </c>
      <c r="N4854" s="0" t="n">
        <v>1</v>
      </c>
      <c r="O4854" s="0" t="n">
        <v>1</v>
      </c>
      <c r="P4854" s="0" t="n">
        <v>250</v>
      </c>
      <c r="Q4854" s="0" t="n">
        <v>1</v>
      </c>
      <c r="R4854" s="0" t="str">
        <f aca="false">INDEX(Lookup!$B$4:$B$18,MATCH(C4854,Lookup!$A$4:$A$18,0))</f>
        <v>India</v>
      </c>
      <c r="S4854" s="20" t="n">
        <f aca="false">INDEX(Lookup!$D$4:$D$18,MATCH(C4854,Lookup!$A$4:$A$18,0))</f>
        <v>0.012</v>
      </c>
      <c r="T4854" s="21" t="n">
        <f aca="false">ROUND(P4854*S4854,2)</f>
        <v>3</v>
      </c>
      <c r="U4854" s="21" t="n">
        <f aca="false">IF(T4854&lt;=10,1,IF(T4854&lt;=20,2,IF(T4854&lt;=30,3,IF(T4854&lt;=40,4,IF(T4854&lt;=50,5,IF(T4854&lt;=100,6,IF(T4854&lt;=250,7,8)))))))</f>
        <v>1</v>
      </c>
      <c r="V4854" s="21" t="n">
        <f aca="false">IF(AND(OR(Dashboard!$T$3="All",R4854=Dashboard!$T$3),OR(Dashboard!$T$4="All",D4854=Dashboard!$T$4)),1,0)</f>
        <v>1</v>
      </c>
      <c r="W4854" s="21" t="n">
        <f aca="false">IF(V4854=1,T4854+ROW()/10000000,0)</f>
        <v>3.0004854</v>
      </c>
    </row>
    <row r="4855" customFormat="false" ht="15" hidden="false" customHeight="false" outlineLevel="0" collapsed="false">
      <c r="A4855" s="0" t="n">
        <v>18265712</v>
      </c>
      <c r="B4855" s="0" t="s">
        <v>11395</v>
      </c>
      <c r="C4855" s="0" t="n">
        <v>1</v>
      </c>
      <c r="D4855" s="0" t="s">
        <v>6924</v>
      </c>
      <c r="E4855" s="0" t="s">
        <v>11396</v>
      </c>
      <c r="F4855" s="0" t="s">
        <v>11330</v>
      </c>
      <c r="G4855" s="0" t="s">
        <v>11331</v>
      </c>
      <c r="H4855" s="0" t="s">
        <v>2723</v>
      </c>
      <c r="I4855" s="0" t="s">
        <v>2123</v>
      </c>
      <c r="J4855" s="0" t="s">
        <v>47</v>
      </c>
      <c r="K4855" s="0" t="s">
        <v>47</v>
      </c>
      <c r="L4855" s="0" t="s">
        <v>47</v>
      </c>
      <c r="M4855" s="0" t="s">
        <v>47</v>
      </c>
      <c r="N4855" s="0" t="n">
        <v>2</v>
      </c>
      <c r="O4855" s="0" t="n">
        <v>0</v>
      </c>
      <c r="P4855" s="0" t="n">
        <v>500</v>
      </c>
      <c r="Q4855" s="0" t="n">
        <v>1</v>
      </c>
      <c r="R4855" s="0" t="str">
        <f aca="false">INDEX(Lookup!$B$4:$B$18,MATCH(C4855,Lookup!$A$4:$A$18,0))</f>
        <v>India</v>
      </c>
      <c r="S4855" s="20" t="n">
        <f aca="false">INDEX(Lookup!$D$4:$D$18,MATCH(C4855,Lookup!$A$4:$A$18,0))</f>
        <v>0.012</v>
      </c>
      <c r="T4855" s="21" t="n">
        <f aca="false">ROUND(P4855*S4855,2)</f>
        <v>6</v>
      </c>
      <c r="U4855" s="21" t="n">
        <f aca="false">IF(T4855&lt;=10,1,IF(T4855&lt;=20,2,IF(T4855&lt;=30,3,IF(T4855&lt;=40,4,IF(T4855&lt;=50,5,IF(T4855&lt;=100,6,IF(T4855&lt;=250,7,8)))))))</f>
        <v>1</v>
      </c>
      <c r="V4855" s="21" t="n">
        <f aca="false">IF(AND(OR(Dashboard!$T$3="All",R4855=Dashboard!$T$3),OR(Dashboard!$T$4="All",D4855=Dashboard!$T$4)),1,0)</f>
        <v>1</v>
      </c>
      <c r="W4855" s="21" t="n">
        <f aca="false">IF(V4855=1,T4855+ROW()/10000000,0)</f>
        <v>6.0004855</v>
      </c>
    </row>
    <row r="4856" customFormat="false" ht="15" hidden="false" customHeight="false" outlineLevel="0" collapsed="false">
      <c r="A4856" s="0" t="n">
        <v>9599</v>
      </c>
      <c r="B4856" s="0" t="s">
        <v>11397</v>
      </c>
      <c r="C4856" s="0" t="n">
        <v>1</v>
      </c>
      <c r="D4856" s="0" t="s">
        <v>6924</v>
      </c>
      <c r="E4856" s="0" t="s">
        <v>11398</v>
      </c>
      <c r="F4856" s="0" t="s">
        <v>11330</v>
      </c>
      <c r="G4856" s="0" t="s">
        <v>11331</v>
      </c>
      <c r="H4856" s="0" t="s">
        <v>3243</v>
      </c>
      <c r="I4856" s="0" t="s">
        <v>2123</v>
      </c>
      <c r="J4856" s="0" t="s">
        <v>47</v>
      </c>
      <c r="K4856" s="0" t="s">
        <v>47</v>
      </c>
      <c r="L4856" s="0" t="s">
        <v>47</v>
      </c>
      <c r="M4856" s="0" t="s">
        <v>47</v>
      </c>
      <c r="N4856" s="0" t="n">
        <v>1</v>
      </c>
      <c r="O4856" s="0" t="n">
        <v>2</v>
      </c>
      <c r="P4856" s="0" t="n">
        <v>150</v>
      </c>
      <c r="Q4856" s="0" t="n">
        <v>1</v>
      </c>
      <c r="R4856" s="0" t="str">
        <f aca="false">INDEX(Lookup!$B$4:$B$18,MATCH(C4856,Lookup!$A$4:$A$18,0))</f>
        <v>India</v>
      </c>
      <c r="S4856" s="20" t="n">
        <f aca="false">INDEX(Lookup!$D$4:$D$18,MATCH(C4856,Lookup!$A$4:$A$18,0))</f>
        <v>0.012</v>
      </c>
      <c r="T4856" s="21" t="n">
        <f aca="false">ROUND(P4856*S4856,2)</f>
        <v>1.8</v>
      </c>
      <c r="U4856" s="21" t="n">
        <f aca="false">IF(T4856&lt;=10,1,IF(T4856&lt;=20,2,IF(T4856&lt;=30,3,IF(T4856&lt;=40,4,IF(T4856&lt;=50,5,IF(T4856&lt;=100,6,IF(T4856&lt;=250,7,8)))))))</f>
        <v>1</v>
      </c>
      <c r="V4856" s="21" t="n">
        <f aca="false">IF(AND(OR(Dashboard!$T$3="All",R4856=Dashboard!$T$3),OR(Dashboard!$T$4="All",D4856=Dashboard!$T$4)),1,0)</f>
        <v>1</v>
      </c>
      <c r="W4856" s="21" t="n">
        <f aca="false">IF(V4856=1,T4856+ROW()/10000000,0)</f>
        <v>1.8004856</v>
      </c>
    </row>
    <row r="4857" customFormat="false" ht="15" hidden="false" customHeight="false" outlineLevel="0" collapsed="false">
      <c r="A4857" s="0" t="n">
        <v>18425148</v>
      </c>
      <c r="B4857" s="0" t="s">
        <v>11399</v>
      </c>
      <c r="C4857" s="0" t="n">
        <v>1</v>
      </c>
      <c r="D4857" s="0" t="s">
        <v>6924</v>
      </c>
      <c r="E4857" s="0" t="s">
        <v>11400</v>
      </c>
      <c r="F4857" s="0" t="s">
        <v>11330</v>
      </c>
      <c r="G4857" s="0" t="s">
        <v>11331</v>
      </c>
      <c r="H4857" s="0" t="s">
        <v>2128</v>
      </c>
      <c r="I4857" s="0" t="s">
        <v>2123</v>
      </c>
      <c r="J4857" s="0" t="s">
        <v>47</v>
      </c>
      <c r="K4857" s="0" t="s">
        <v>47</v>
      </c>
      <c r="L4857" s="0" t="s">
        <v>47</v>
      </c>
      <c r="M4857" s="0" t="s">
        <v>47</v>
      </c>
      <c r="N4857" s="0" t="n">
        <v>1</v>
      </c>
      <c r="O4857" s="0" t="n">
        <v>0</v>
      </c>
      <c r="P4857" s="0" t="n">
        <v>200</v>
      </c>
      <c r="Q4857" s="0" t="n">
        <v>1</v>
      </c>
      <c r="R4857" s="0" t="str">
        <f aca="false">INDEX(Lookup!$B$4:$B$18,MATCH(C4857,Lookup!$A$4:$A$18,0))</f>
        <v>India</v>
      </c>
      <c r="S4857" s="20" t="n">
        <f aca="false">INDEX(Lookup!$D$4:$D$18,MATCH(C4857,Lookup!$A$4:$A$18,0))</f>
        <v>0.012</v>
      </c>
      <c r="T4857" s="21" t="n">
        <f aca="false">ROUND(P4857*S4857,2)</f>
        <v>2.4</v>
      </c>
      <c r="U4857" s="21" t="n">
        <f aca="false">IF(T4857&lt;=10,1,IF(T4857&lt;=20,2,IF(T4857&lt;=30,3,IF(T4857&lt;=40,4,IF(T4857&lt;=50,5,IF(T4857&lt;=100,6,IF(T4857&lt;=250,7,8)))))))</f>
        <v>1</v>
      </c>
      <c r="V4857" s="21" t="n">
        <f aca="false">IF(AND(OR(Dashboard!$T$3="All",R4857=Dashboard!$T$3),OR(Dashboard!$T$4="All",D4857=Dashboard!$T$4)),1,0)</f>
        <v>1</v>
      </c>
      <c r="W4857" s="21" t="n">
        <f aca="false">IF(V4857=1,T4857+ROW()/10000000,0)</f>
        <v>2.4004857</v>
      </c>
    </row>
    <row r="4858" customFormat="false" ht="15" hidden="false" customHeight="false" outlineLevel="0" collapsed="false">
      <c r="A4858" s="0" t="n">
        <v>18265724</v>
      </c>
      <c r="B4858" s="0" t="s">
        <v>11401</v>
      </c>
      <c r="C4858" s="0" t="n">
        <v>1</v>
      </c>
      <c r="D4858" s="0" t="s">
        <v>6924</v>
      </c>
      <c r="E4858" s="0" t="s">
        <v>11402</v>
      </c>
      <c r="F4858" s="0" t="s">
        <v>11330</v>
      </c>
      <c r="G4858" s="0" t="s">
        <v>11331</v>
      </c>
      <c r="H4858" s="0" t="s">
        <v>2128</v>
      </c>
      <c r="I4858" s="0" t="s">
        <v>2123</v>
      </c>
      <c r="J4858" s="0" t="s">
        <v>47</v>
      </c>
      <c r="K4858" s="0" t="s">
        <v>46</v>
      </c>
      <c r="L4858" s="0" t="s">
        <v>47</v>
      </c>
      <c r="M4858" s="0" t="s">
        <v>47</v>
      </c>
      <c r="N4858" s="0" t="n">
        <v>1</v>
      </c>
      <c r="O4858" s="0" t="n">
        <v>3</v>
      </c>
      <c r="P4858" s="0" t="n">
        <v>200</v>
      </c>
      <c r="Q4858" s="0" t="n">
        <v>1</v>
      </c>
      <c r="R4858" s="0" t="str">
        <f aca="false">INDEX(Lookup!$B$4:$B$18,MATCH(C4858,Lookup!$A$4:$A$18,0))</f>
        <v>India</v>
      </c>
      <c r="S4858" s="20" t="n">
        <f aca="false">INDEX(Lookup!$D$4:$D$18,MATCH(C4858,Lookup!$A$4:$A$18,0))</f>
        <v>0.012</v>
      </c>
      <c r="T4858" s="21" t="n">
        <f aca="false">ROUND(P4858*S4858,2)</f>
        <v>2.4</v>
      </c>
      <c r="U4858" s="21" t="n">
        <f aca="false">IF(T4858&lt;=10,1,IF(T4858&lt;=20,2,IF(T4858&lt;=30,3,IF(T4858&lt;=40,4,IF(T4858&lt;=50,5,IF(T4858&lt;=100,6,IF(T4858&lt;=250,7,8)))))))</f>
        <v>1</v>
      </c>
      <c r="V4858" s="21" t="n">
        <f aca="false">IF(AND(OR(Dashboard!$T$3="All",R4858=Dashboard!$T$3),OR(Dashboard!$T$4="All",D4858=Dashboard!$T$4)),1,0)</f>
        <v>1</v>
      </c>
      <c r="W4858" s="21" t="n">
        <f aca="false">IF(V4858=1,T4858+ROW()/10000000,0)</f>
        <v>2.4004858</v>
      </c>
    </row>
    <row r="4859" customFormat="false" ht="15" hidden="false" customHeight="false" outlineLevel="0" collapsed="false">
      <c r="A4859" s="0" t="n">
        <v>18458659</v>
      </c>
      <c r="B4859" s="0" t="s">
        <v>11403</v>
      </c>
      <c r="C4859" s="0" t="n">
        <v>1</v>
      </c>
      <c r="D4859" s="0" t="s">
        <v>6924</v>
      </c>
      <c r="E4859" s="0" t="s">
        <v>11404</v>
      </c>
      <c r="F4859" s="0" t="s">
        <v>11330</v>
      </c>
      <c r="G4859" s="0" t="s">
        <v>11331</v>
      </c>
      <c r="H4859" s="0" t="s">
        <v>156</v>
      </c>
      <c r="I4859" s="0" t="s">
        <v>2123</v>
      </c>
      <c r="J4859" s="0" t="s">
        <v>47</v>
      </c>
      <c r="K4859" s="0" t="s">
        <v>47</v>
      </c>
      <c r="L4859" s="0" t="s">
        <v>47</v>
      </c>
      <c r="M4859" s="0" t="s">
        <v>47</v>
      </c>
      <c r="N4859" s="0" t="n">
        <v>1</v>
      </c>
      <c r="O4859" s="0" t="n">
        <v>0</v>
      </c>
      <c r="P4859" s="0" t="n">
        <v>400</v>
      </c>
      <c r="Q4859" s="0" t="n">
        <v>1</v>
      </c>
      <c r="R4859" s="0" t="str">
        <f aca="false">INDEX(Lookup!$B$4:$B$18,MATCH(C4859,Lookup!$A$4:$A$18,0))</f>
        <v>India</v>
      </c>
      <c r="S4859" s="20" t="n">
        <f aca="false">INDEX(Lookup!$D$4:$D$18,MATCH(C4859,Lookup!$A$4:$A$18,0))</f>
        <v>0.012</v>
      </c>
      <c r="T4859" s="21" t="n">
        <f aca="false">ROUND(P4859*S4859,2)</f>
        <v>4.8</v>
      </c>
      <c r="U4859" s="21" t="n">
        <f aca="false">IF(T4859&lt;=10,1,IF(T4859&lt;=20,2,IF(T4859&lt;=30,3,IF(T4859&lt;=40,4,IF(T4859&lt;=50,5,IF(T4859&lt;=100,6,IF(T4859&lt;=250,7,8)))))))</f>
        <v>1</v>
      </c>
      <c r="V4859" s="21" t="n">
        <f aca="false">IF(AND(OR(Dashboard!$T$3="All",R4859=Dashboard!$T$3),OR(Dashboard!$T$4="All",D4859=Dashboard!$T$4)),1,0)</f>
        <v>1</v>
      </c>
      <c r="W4859" s="21" t="n">
        <f aca="false">IF(V4859=1,T4859+ROW()/10000000,0)</f>
        <v>4.8004859</v>
      </c>
    </row>
    <row r="4860" customFormat="false" ht="15" hidden="false" customHeight="false" outlineLevel="0" collapsed="false">
      <c r="A4860" s="0" t="n">
        <v>18424905</v>
      </c>
      <c r="B4860" s="0" t="s">
        <v>11405</v>
      </c>
      <c r="C4860" s="0" t="n">
        <v>1</v>
      </c>
      <c r="D4860" s="0" t="s">
        <v>6924</v>
      </c>
      <c r="E4860" s="0" t="s">
        <v>11342</v>
      </c>
      <c r="F4860" s="0" t="s">
        <v>11330</v>
      </c>
      <c r="G4860" s="0" t="s">
        <v>11331</v>
      </c>
      <c r="H4860" s="0" t="s">
        <v>2128</v>
      </c>
      <c r="I4860" s="0" t="s">
        <v>2123</v>
      </c>
      <c r="J4860" s="0" t="s">
        <v>47</v>
      </c>
      <c r="K4860" s="0" t="s">
        <v>46</v>
      </c>
      <c r="L4860" s="0" t="s">
        <v>47</v>
      </c>
      <c r="M4860" s="0" t="s">
        <v>47</v>
      </c>
      <c r="N4860" s="0" t="n">
        <v>1</v>
      </c>
      <c r="O4860" s="0" t="n">
        <v>0</v>
      </c>
      <c r="P4860" s="0" t="n">
        <v>400</v>
      </c>
      <c r="Q4860" s="0" t="n">
        <v>1</v>
      </c>
      <c r="R4860" s="0" t="str">
        <f aca="false">INDEX(Lookup!$B$4:$B$18,MATCH(C4860,Lookup!$A$4:$A$18,0))</f>
        <v>India</v>
      </c>
      <c r="S4860" s="20" t="n">
        <f aca="false">INDEX(Lookup!$D$4:$D$18,MATCH(C4860,Lookup!$A$4:$A$18,0))</f>
        <v>0.012</v>
      </c>
      <c r="T4860" s="21" t="n">
        <f aca="false">ROUND(P4860*S4860,2)</f>
        <v>4.8</v>
      </c>
      <c r="U4860" s="21" t="n">
        <f aca="false">IF(T4860&lt;=10,1,IF(T4860&lt;=20,2,IF(T4860&lt;=30,3,IF(T4860&lt;=40,4,IF(T4860&lt;=50,5,IF(T4860&lt;=100,6,IF(T4860&lt;=250,7,8)))))))</f>
        <v>1</v>
      </c>
      <c r="V4860" s="21" t="n">
        <f aca="false">IF(AND(OR(Dashboard!$T$3="All",R4860=Dashboard!$T$3),OR(Dashboard!$T$4="All",D4860=Dashboard!$T$4)),1,0)</f>
        <v>1</v>
      </c>
      <c r="W4860" s="21" t="n">
        <f aca="false">IF(V4860=1,T4860+ROW()/10000000,0)</f>
        <v>4.800486</v>
      </c>
    </row>
    <row r="4861" customFormat="false" ht="15" hidden="false" customHeight="false" outlineLevel="0" collapsed="false">
      <c r="A4861" s="0" t="n">
        <v>18410302</v>
      </c>
      <c r="B4861" s="0" t="s">
        <v>11406</v>
      </c>
      <c r="C4861" s="0" t="n">
        <v>1</v>
      </c>
      <c r="D4861" s="0" t="s">
        <v>6924</v>
      </c>
      <c r="E4861" s="0" t="s">
        <v>11407</v>
      </c>
      <c r="F4861" s="0" t="s">
        <v>11330</v>
      </c>
      <c r="G4861" s="0" t="s">
        <v>11331</v>
      </c>
      <c r="H4861" s="0" t="s">
        <v>2128</v>
      </c>
      <c r="I4861" s="0" t="s">
        <v>2123</v>
      </c>
      <c r="J4861" s="0" t="s">
        <v>47</v>
      </c>
      <c r="K4861" s="0" t="s">
        <v>47</v>
      </c>
      <c r="L4861" s="0" t="s">
        <v>47</v>
      </c>
      <c r="M4861" s="0" t="s">
        <v>47</v>
      </c>
      <c r="N4861" s="0" t="n">
        <v>2</v>
      </c>
      <c r="O4861" s="0" t="n">
        <v>0</v>
      </c>
      <c r="P4861" s="0" t="n">
        <v>500</v>
      </c>
      <c r="Q4861" s="0" t="n">
        <v>1</v>
      </c>
      <c r="R4861" s="0" t="str">
        <f aca="false">INDEX(Lookup!$B$4:$B$18,MATCH(C4861,Lookup!$A$4:$A$18,0))</f>
        <v>India</v>
      </c>
      <c r="S4861" s="20" t="n">
        <f aca="false">INDEX(Lookup!$D$4:$D$18,MATCH(C4861,Lookup!$A$4:$A$18,0))</f>
        <v>0.012</v>
      </c>
      <c r="T4861" s="21" t="n">
        <f aca="false">ROUND(P4861*S4861,2)</f>
        <v>6</v>
      </c>
      <c r="U4861" s="21" t="n">
        <f aca="false">IF(T4861&lt;=10,1,IF(T4861&lt;=20,2,IF(T4861&lt;=30,3,IF(T4861&lt;=40,4,IF(T4861&lt;=50,5,IF(T4861&lt;=100,6,IF(T4861&lt;=250,7,8)))))))</f>
        <v>1</v>
      </c>
      <c r="V4861" s="21" t="n">
        <f aca="false">IF(AND(OR(Dashboard!$T$3="All",R4861=Dashboard!$T$3),OR(Dashboard!$T$4="All",D4861=Dashboard!$T$4)),1,0)</f>
        <v>1</v>
      </c>
      <c r="W4861" s="21" t="n">
        <f aca="false">IF(V4861=1,T4861+ROW()/10000000,0)</f>
        <v>6.0004861</v>
      </c>
    </row>
    <row r="4862" customFormat="false" ht="15" hidden="false" customHeight="false" outlineLevel="0" collapsed="false">
      <c r="A4862" s="0" t="n">
        <v>7856</v>
      </c>
      <c r="B4862" s="0" t="s">
        <v>2958</v>
      </c>
      <c r="C4862" s="0" t="n">
        <v>1</v>
      </c>
      <c r="D4862" s="0" t="s">
        <v>6924</v>
      </c>
      <c r="E4862" s="0" t="s">
        <v>11408</v>
      </c>
      <c r="F4862" s="0" t="s">
        <v>11409</v>
      </c>
      <c r="G4862" s="0" t="s">
        <v>11410</v>
      </c>
      <c r="H4862" s="0" t="s">
        <v>11411</v>
      </c>
      <c r="I4862" s="0" t="s">
        <v>2123</v>
      </c>
      <c r="J4862" s="0" t="s">
        <v>47</v>
      </c>
      <c r="K4862" s="0" t="s">
        <v>46</v>
      </c>
      <c r="L4862" s="0" t="s">
        <v>47</v>
      </c>
      <c r="M4862" s="0" t="s">
        <v>47</v>
      </c>
      <c r="N4862" s="0" t="n">
        <v>1</v>
      </c>
      <c r="O4862" s="0" t="n">
        <v>22</v>
      </c>
      <c r="P4862" s="0" t="n">
        <v>300</v>
      </c>
      <c r="Q4862" s="0" t="n">
        <v>3.4</v>
      </c>
      <c r="R4862" s="0" t="str">
        <f aca="false">INDEX(Lookup!$B$4:$B$18,MATCH(C4862,Lookup!$A$4:$A$18,0))</f>
        <v>India</v>
      </c>
      <c r="S4862" s="20" t="n">
        <f aca="false">INDEX(Lookup!$D$4:$D$18,MATCH(C4862,Lookup!$A$4:$A$18,0))</f>
        <v>0.012</v>
      </c>
      <c r="T4862" s="21" t="n">
        <f aca="false">ROUND(P4862*S4862,2)</f>
        <v>3.6</v>
      </c>
      <c r="U4862" s="21" t="n">
        <f aca="false">IF(T4862&lt;=10,1,IF(T4862&lt;=20,2,IF(T4862&lt;=30,3,IF(T4862&lt;=40,4,IF(T4862&lt;=50,5,IF(T4862&lt;=100,6,IF(T4862&lt;=250,7,8)))))))</f>
        <v>1</v>
      </c>
      <c r="V4862" s="21" t="n">
        <f aca="false">IF(AND(OR(Dashboard!$T$3="All",R4862=Dashboard!$T$3),OR(Dashboard!$T$4="All",D4862=Dashboard!$T$4)),1,0)</f>
        <v>1</v>
      </c>
      <c r="W4862" s="21" t="n">
        <f aca="false">IF(V4862=1,T4862+ROW()/10000000,0)</f>
        <v>3.6004862</v>
      </c>
    </row>
    <row r="4863" customFormat="false" ht="15" hidden="false" customHeight="false" outlineLevel="0" collapsed="false">
      <c r="A4863" s="0" t="n">
        <v>18365894</v>
      </c>
      <c r="B4863" s="0" t="s">
        <v>3736</v>
      </c>
      <c r="C4863" s="0" t="n">
        <v>1</v>
      </c>
      <c r="D4863" s="0" t="s">
        <v>6924</v>
      </c>
      <c r="E4863" s="0" t="s">
        <v>11410</v>
      </c>
      <c r="F4863" s="0" t="s">
        <v>11409</v>
      </c>
      <c r="G4863" s="0" t="s">
        <v>11410</v>
      </c>
      <c r="H4863" s="0" t="s">
        <v>3356</v>
      </c>
      <c r="I4863" s="0" t="s">
        <v>2123</v>
      </c>
      <c r="J4863" s="0" t="s">
        <v>47</v>
      </c>
      <c r="K4863" s="0" t="s">
        <v>46</v>
      </c>
      <c r="L4863" s="0" t="s">
        <v>47</v>
      </c>
      <c r="M4863" s="0" t="s">
        <v>47</v>
      </c>
      <c r="N4863" s="0" t="n">
        <v>2</v>
      </c>
      <c r="O4863" s="0" t="n">
        <v>32</v>
      </c>
      <c r="P4863" s="0" t="n">
        <v>600</v>
      </c>
      <c r="Q4863" s="0" t="n">
        <v>3</v>
      </c>
      <c r="R4863" s="0" t="str">
        <f aca="false">INDEX(Lookup!$B$4:$B$18,MATCH(C4863,Lookup!$A$4:$A$18,0))</f>
        <v>India</v>
      </c>
      <c r="S4863" s="20" t="n">
        <f aca="false">INDEX(Lookup!$D$4:$D$18,MATCH(C4863,Lookup!$A$4:$A$18,0))</f>
        <v>0.012</v>
      </c>
      <c r="T4863" s="21" t="n">
        <f aca="false">ROUND(P4863*S4863,2)</f>
        <v>7.2</v>
      </c>
      <c r="U4863" s="21" t="n">
        <f aca="false">IF(T4863&lt;=10,1,IF(T4863&lt;=20,2,IF(T4863&lt;=30,3,IF(T4863&lt;=40,4,IF(T4863&lt;=50,5,IF(T4863&lt;=100,6,IF(T4863&lt;=250,7,8)))))))</f>
        <v>1</v>
      </c>
      <c r="V4863" s="21" t="n">
        <f aca="false">IF(AND(OR(Dashboard!$T$3="All",R4863=Dashboard!$T$3),OR(Dashboard!$T$4="All",D4863=Dashboard!$T$4)),1,0)</f>
        <v>1</v>
      </c>
      <c r="W4863" s="21" t="n">
        <f aca="false">IF(V4863=1,T4863+ROW()/10000000,0)</f>
        <v>7.2004863</v>
      </c>
    </row>
    <row r="4864" customFormat="false" ht="15" hidden="false" customHeight="false" outlineLevel="0" collapsed="false">
      <c r="A4864" s="0" t="n">
        <v>18441523</v>
      </c>
      <c r="B4864" s="0" t="s">
        <v>8045</v>
      </c>
      <c r="C4864" s="0" t="n">
        <v>1</v>
      </c>
      <c r="D4864" s="0" t="s">
        <v>6924</v>
      </c>
      <c r="E4864" s="0" t="s">
        <v>11410</v>
      </c>
      <c r="F4864" s="0" t="s">
        <v>11409</v>
      </c>
      <c r="G4864" s="0" t="s">
        <v>11410</v>
      </c>
      <c r="H4864" s="0" t="s">
        <v>8047</v>
      </c>
      <c r="I4864" s="0" t="s">
        <v>2123</v>
      </c>
      <c r="J4864" s="0" t="s">
        <v>46</v>
      </c>
      <c r="K4864" s="0" t="s">
        <v>46</v>
      </c>
      <c r="L4864" s="0" t="s">
        <v>47</v>
      </c>
      <c r="M4864" s="0" t="s">
        <v>47</v>
      </c>
      <c r="N4864" s="0" t="n">
        <v>3</v>
      </c>
      <c r="O4864" s="0" t="n">
        <v>8</v>
      </c>
      <c r="P4864" s="0" t="n">
        <v>1000</v>
      </c>
      <c r="Q4864" s="0" t="n">
        <v>3.1</v>
      </c>
      <c r="R4864" s="0" t="str">
        <f aca="false">INDEX(Lookup!$B$4:$B$18,MATCH(C4864,Lookup!$A$4:$A$18,0))</f>
        <v>India</v>
      </c>
      <c r="S4864" s="20" t="n">
        <f aca="false">INDEX(Lookup!$D$4:$D$18,MATCH(C4864,Lookup!$A$4:$A$18,0))</f>
        <v>0.012</v>
      </c>
      <c r="T4864" s="21" t="n">
        <f aca="false">ROUND(P4864*S4864,2)</f>
        <v>12</v>
      </c>
      <c r="U4864" s="21" t="n">
        <f aca="false">IF(T4864&lt;=10,1,IF(T4864&lt;=20,2,IF(T4864&lt;=30,3,IF(T4864&lt;=40,4,IF(T4864&lt;=50,5,IF(T4864&lt;=100,6,IF(T4864&lt;=250,7,8)))))))</f>
        <v>2</v>
      </c>
      <c r="V4864" s="21" t="n">
        <f aca="false">IF(AND(OR(Dashboard!$T$3="All",R4864=Dashboard!$T$3),OR(Dashboard!$T$4="All",D4864=Dashboard!$T$4)),1,0)</f>
        <v>1</v>
      </c>
      <c r="W4864" s="21" t="n">
        <f aca="false">IF(V4864=1,T4864+ROW()/10000000,0)</f>
        <v>12.0004864</v>
      </c>
    </row>
    <row r="4865" customFormat="false" ht="15" hidden="false" customHeight="false" outlineLevel="0" collapsed="false">
      <c r="A4865" s="0" t="n">
        <v>18400728</v>
      </c>
      <c r="B4865" s="0" t="s">
        <v>3565</v>
      </c>
      <c r="C4865" s="0" t="n">
        <v>1</v>
      </c>
      <c r="D4865" s="0" t="s">
        <v>6924</v>
      </c>
      <c r="E4865" s="0" t="s">
        <v>11412</v>
      </c>
      <c r="F4865" s="0" t="s">
        <v>11409</v>
      </c>
      <c r="G4865" s="0" t="s">
        <v>11410</v>
      </c>
      <c r="H4865" s="0" t="s">
        <v>1358</v>
      </c>
      <c r="I4865" s="0" t="s">
        <v>2123</v>
      </c>
      <c r="J4865" s="0" t="s">
        <v>47</v>
      </c>
      <c r="K4865" s="0" t="s">
        <v>46</v>
      </c>
      <c r="L4865" s="0" t="s">
        <v>47</v>
      </c>
      <c r="M4865" s="0" t="s">
        <v>47</v>
      </c>
      <c r="N4865" s="0" t="n">
        <v>2</v>
      </c>
      <c r="O4865" s="0" t="n">
        <v>45</v>
      </c>
      <c r="P4865" s="0" t="n">
        <v>500</v>
      </c>
      <c r="Q4865" s="0" t="n">
        <v>3.4</v>
      </c>
      <c r="R4865" s="0" t="str">
        <f aca="false">INDEX(Lookup!$B$4:$B$18,MATCH(C4865,Lookup!$A$4:$A$18,0))</f>
        <v>India</v>
      </c>
      <c r="S4865" s="20" t="n">
        <f aca="false">INDEX(Lookup!$D$4:$D$18,MATCH(C4865,Lookup!$A$4:$A$18,0))</f>
        <v>0.012</v>
      </c>
      <c r="T4865" s="21" t="n">
        <f aca="false">ROUND(P4865*S4865,2)</f>
        <v>6</v>
      </c>
      <c r="U4865" s="21" t="n">
        <f aca="false">IF(T4865&lt;=10,1,IF(T4865&lt;=20,2,IF(T4865&lt;=30,3,IF(T4865&lt;=40,4,IF(T4865&lt;=50,5,IF(T4865&lt;=100,6,IF(T4865&lt;=250,7,8)))))))</f>
        <v>1</v>
      </c>
      <c r="V4865" s="21" t="n">
        <f aca="false">IF(AND(OR(Dashboard!$T$3="All",R4865=Dashboard!$T$3),OR(Dashboard!$T$4="All",D4865=Dashboard!$T$4)),1,0)</f>
        <v>1</v>
      </c>
      <c r="W4865" s="21" t="n">
        <f aca="false">IF(V4865=1,T4865+ROW()/10000000,0)</f>
        <v>6.0004865</v>
      </c>
    </row>
    <row r="4866" customFormat="false" ht="15" hidden="false" customHeight="false" outlineLevel="0" collapsed="false">
      <c r="A4866" s="0" t="n">
        <v>310345</v>
      </c>
      <c r="B4866" s="0" t="s">
        <v>2408</v>
      </c>
      <c r="C4866" s="0" t="n">
        <v>1</v>
      </c>
      <c r="D4866" s="0" t="s">
        <v>6924</v>
      </c>
      <c r="E4866" s="0" t="s">
        <v>11413</v>
      </c>
      <c r="F4866" s="0" t="s">
        <v>11409</v>
      </c>
      <c r="G4866" s="0" t="s">
        <v>11410</v>
      </c>
      <c r="H4866" s="0" t="s">
        <v>3392</v>
      </c>
      <c r="I4866" s="0" t="s">
        <v>2123</v>
      </c>
      <c r="J4866" s="0" t="s">
        <v>47</v>
      </c>
      <c r="K4866" s="0" t="s">
        <v>47</v>
      </c>
      <c r="L4866" s="0" t="s">
        <v>47</v>
      </c>
      <c r="M4866" s="0" t="s">
        <v>47</v>
      </c>
      <c r="N4866" s="0" t="n">
        <v>2</v>
      </c>
      <c r="O4866" s="0" t="n">
        <v>47</v>
      </c>
      <c r="P4866" s="0" t="n">
        <v>700</v>
      </c>
      <c r="Q4866" s="0" t="n">
        <v>2.5</v>
      </c>
      <c r="R4866" s="0" t="str">
        <f aca="false">INDEX(Lookup!$B$4:$B$18,MATCH(C4866,Lookup!$A$4:$A$18,0))</f>
        <v>India</v>
      </c>
      <c r="S4866" s="20" t="n">
        <f aca="false">INDEX(Lookup!$D$4:$D$18,MATCH(C4866,Lookup!$A$4:$A$18,0))</f>
        <v>0.012</v>
      </c>
      <c r="T4866" s="21" t="n">
        <f aca="false">ROUND(P4866*S4866,2)</f>
        <v>8.4</v>
      </c>
      <c r="U4866" s="21" t="n">
        <f aca="false">IF(T4866&lt;=10,1,IF(T4866&lt;=20,2,IF(T4866&lt;=30,3,IF(T4866&lt;=40,4,IF(T4866&lt;=50,5,IF(T4866&lt;=100,6,IF(T4866&lt;=250,7,8)))))))</f>
        <v>1</v>
      </c>
      <c r="V4866" s="21" t="n">
        <f aca="false">IF(AND(OR(Dashboard!$T$3="All",R4866=Dashboard!$T$3),OR(Dashboard!$T$4="All",D4866=Dashboard!$T$4)),1,0)</f>
        <v>1</v>
      </c>
      <c r="W4866" s="21" t="n">
        <f aca="false">IF(V4866=1,T4866+ROW()/10000000,0)</f>
        <v>8.4004866</v>
      </c>
    </row>
    <row r="4867" customFormat="false" ht="15" hidden="false" customHeight="false" outlineLevel="0" collapsed="false">
      <c r="A4867" s="0" t="n">
        <v>9596</v>
      </c>
      <c r="B4867" s="0" t="s">
        <v>11414</v>
      </c>
      <c r="C4867" s="0" t="n">
        <v>1</v>
      </c>
      <c r="D4867" s="0" t="s">
        <v>6924</v>
      </c>
      <c r="E4867" s="0" t="s">
        <v>11415</v>
      </c>
      <c r="F4867" s="0" t="s">
        <v>11409</v>
      </c>
      <c r="G4867" s="0" t="s">
        <v>11410</v>
      </c>
      <c r="H4867" s="0" t="s">
        <v>2122</v>
      </c>
      <c r="I4867" s="0" t="s">
        <v>2123</v>
      </c>
      <c r="J4867" s="0" t="s">
        <v>47</v>
      </c>
      <c r="K4867" s="0" t="s">
        <v>46</v>
      </c>
      <c r="L4867" s="0" t="s">
        <v>47</v>
      </c>
      <c r="M4867" s="0" t="s">
        <v>47</v>
      </c>
      <c r="N4867" s="0" t="n">
        <v>2</v>
      </c>
      <c r="O4867" s="0" t="n">
        <v>59</v>
      </c>
      <c r="P4867" s="0" t="n">
        <v>650</v>
      </c>
      <c r="Q4867" s="0" t="n">
        <v>3.4</v>
      </c>
      <c r="R4867" s="0" t="str">
        <f aca="false">INDEX(Lookup!$B$4:$B$18,MATCH(C4867,Lookup!$A$4:$A$18,0))</f>
        <v>India</v>
      </c>
      <c r="S4867" s="20" t="n">
        <f aca="false">INDEX(Lookup!$D$4:$D$18,MATCH(C4867,Lookup!$A$4:$A$18,0))</f>
        <v>0.012</v>
      </c>
      <c r="T4867" s="21" t="n">
        <f aca="false">ROUND(P4867*S4867,2)</f>
        <v>7.8</v>
      </c>
      <c r="U4867" s="21" t="n">
        <f aca="false">IF(T4867&lt;=10,1,IF(T4867&lt;=20,2,IF(T4867&lt;=30,3,IF(T4867&lt;=40,4,IF(T4867&lt;=50,5,IF(T4867&lt;=100,6,IF(T4867&lt;=250,7,8)))))))</f>
        <v>1</v>
      </c>
      <c r="V4867" s="21" t="n">
        <f aca="false">IF(AND(OR(Dashboard!$T$3="All",R4867=Dashboard!$T$3),OR(Dashboard!$T$4="All",D4867=Dashboard!$T$4)),1,0)</f>
        <v>1</v>
      </c>
      <c r="W4867" s="21" t="n">
        <f aca="false">IF(V4867=1,T4867+ROW()/10000000,0)</f>
        <v>7.8004867</v>
      </c>
    </row>
    <row r="4868" customFormat="false" ht="15" hidden="false" customHeight="false" outlineLevel="0" collapsed="false">
      <c r="A4868" s="0" t="n">
        <v>302577</v>
      </c>
      <c r="B4868" s="0" t="s">
        <v>11416</v>
      </c>
      <c r="C4868" s="0" t="n">
        <v>1</v>
      </c>
      <c r="D4868" s="0" t="s">
        <v>6924</v>
      </c>
      <c r="E4868" s="0" t="s">
        <v>11417</v>
      </c>
      <c r="F4868" s="0" t="s">
        <v>11409</v>
      </c>
      <c r="G4868" s="0" t="s">
        <v>11410</v>
      </c>
      <c r="H4868" s="0" t="s">
        <v>5286</v>
      </c>
      <c r="I4868" s="0" t="s">
        <v>2123</v>
      </c>
      <c r="J4868" s="0" t="s">
        <v>47</v>
      </c>
      <c r="K4868" s="0" t="s">
        <v>46</v>
      </c>
      <c r="L4868" s="0" t="s">
        <v>47</v>
      </c>
      <c r="M4868" s="0" t="s">
        <v>47</v>
      </c>
      <c r="N4868" s="0" t="n">
        <v>2</v>
      </c>
      <c r="O4868" s="0" t="n">
        <v>39</v>
      </c>
      <c r="P4868" s="0" t="n">
        <v>550</v>
      </c>
      <c r="Q4868" s="0" t="n">
        <v>2.9</v>
      </c>
      <c r="R4868" s="0" t="str">
        <f aca="false">INDEX(Lookup!$B$4:$B$18,MATCH(C4868,Lookup!$A$4:$A$18,0))</f>
        <v>India</v>
      </c>
      <c r="S4868" s="20" t="n">
        <f aca="false">INDEX(Lookup!$D$4:$D$18,MATCH(C4868,Lookup!$A$4:$A$18,0))</f>
        <v>0.012</v>
      </c>
      <c r="T4868" s="21" t="n">
        <f aca="false">ROUND(P4868*S4868,2)</f>
        <v>6.6</v>
      </c>
      <c r="U4868" s="21" t="n">
        <f aca="false">IF(T4868&lt;=10,1,IF(T4868&lt;=20,2,IF(T4868&lt;=30,3,IF(T4868&lt;=40,4,IF(T4868&lt;=50,5,IF(T4868&lt;=100,6,IF(T4868&lt;=250,7,8)))))))</f>
        <v>1</v>
      </c>
      <c r="V4868" s="21" t="n">
        <f aca="false">IF(AND(OR(Dashboard!$T$3="All",R4868=Dashboard!$T$3),OR(Dashboard!$T$4="All",D4868=Dashboard!$T$4)),1,0)</f>
        <v>1</v>
      </c>
      <c r="W4868" s="21" t="n">
        <f aca="false">IF(V4868=1,T4868+ROW()/10000000,0)</f>
        <v>6.6004868</v>
      </c>
    </row>
    <row r="4869" customFormat="false" ht="15" hidden="false" customHeight="false" outlineLevel="0" collapsed="false">
      <c r="A4869" s="0" t="n">
        <v>18334458</v>
      </c>
      <c r="B4869" s="0" t="s">
        <v>7934</v>
      </c>
      <c r="C4869" s="0" t="n">
        <v>1</v>
      </c>
      <c r="D4869" s="0" t="s">
        <v>6924</v>
      </c>
      <c r="E4869" s="0" t="s">
        <v>11418</v>
      </c>
      <c r="F4869" s="0" t="s">
        <v>11409</v>
      </c>
      <c r="G4869" s="0" t="s">
        <v>11410</v>
      </c>
      <c r="H4869" s="0" t="s">
        <v>2723</v>
      </c>
      <c r="I4869" s="0" t="s">
        <v>2123</v>
      </c>
      <c r="J4869" s="0" t="s">
        <v>47</v>
      </c>
      <c r="K4869" s="0" t="s">
        <v>46</v>
      </c>
      <c r="L4869" s="0" t="s">
        <v>47</v>
      </c>
      <c r="M4869" s="0" t="s">
        <v>47</v>
      </c>
      <c r="N4869" s="0" t="n">
        <v>2</v>
      </c>
      <c r="O4869" s="0" t="n">
        <v>31</v>
      </c>
      <c r="P4869" s="0" t="n">
        <v>650</v>
      </c>
      <c r="Q4869" s="0" t="n">
        <v>2.9</v>
      </c>
      <c r="R4869" s="0" t="str">
        <f aca="false">INDEX(Lookup!$B$4:$B$18,MATCH(C4869,Lookup!$A$4:$A$18,0))</f>
        <v>India</v>
      </c>
      <c r="S4869" s="20" t="n">
        <f aca="false">INDEX(Lookup!$D$4:$D$18,MATCH(C4869,Lookup!$A$4:$A$18,0))</f>
        <v>0.012</v>
      </c>
      <c r="T4869" s="21" t="n">
        <f aca="false">ROUND(P4869*S4869,2)</f>
        <v>7.8</v>
      </c>
      <c r="U4869" s="21" t="n">
        <f aca="false">IF(T4869&lt;=10,1,IF(T4869&lt;=20,2,IF(T4869&lt;=30,3,IF(T4869&lt;=40,4,IF(T4869&lt;=50,5,IF(T4869&lt;=100,6,IF(T4869&lt;=250,7,8)))))))</f>
        <v>1</v>
      </c>
      <c r="V4869" s="21" t="n">
        <f aca="false">IF(AND(OR(Dashboard!$T$3="All",R4869=Dashboard!$T$3),OR(Dashboard!$T$4="All",D4869=Dashboard!$T$4)),1,0)</f>
        <v>1</v>
      </c>
      <c r="W4869" s="21" t="n">
        <f aca="false">IF(V4869=1,T4869+ROW()/10000000,0)</f>
        <v>7.8004869</v>
      </c>
    </row>
    <row r="4870" customFormat="false" ht="15" hidden="false" customHeight="false" outlineLevel="0" collapsed="false">
      <c r="A4870" s="0" t="n">
        <v>4847</v>
      </c>
      <c r="B4870" s="0" t="s">
        <v>3970</v>
      </c>
      <c r="C4870" s="0" t="n">
        <v>1</v>
      </c>
      <c r="D4870" s="0" t="s">
        <v>6924</v>
      </c>
      <c r="E4870" s="0" t="s">
        <v>11419</v>
      </c>
      <c r="F4870" s="0" t="s">
        <v>11409</v>
      </c>
      <c r="G4870" s="0" t="s">
        <v>11410</v>
      </c>
      <c r="H4870" s="0" t="s">
        <v>3972</v>
      </c>
      <c r="I4870" s="0" t="s">
        <v>2123</v>
      </c>
      <c r="J4870" s="0" t="s">
        <v>47</v>
      </c>
      <c r="K4870" s="0" t="s">
        <v>46</v>
      </c>
      <c r="L4870" s="0" t="s">
        <v>47</v>
      </c>
      <c r="M4870" s="0" t="s">
        <v>47</v>
      </c>
      <c r="N4870" s="0" t="n">
        <v>2</v>
      </c>
      <c r="O4870" s="0" t="n">
        <v>54</v>
      </c>
      <c r="P4870" s="0" t="n">
        <v>800</v>
      </c>
      <c r="Q4870" s="0" t="n">
        <v>2.8</v>
      </c>
      <c r="R4870" s="0" t="str">
        <f aca="false">INDEX(Lookup!$B$4:$B$18,MATCH(C4870,Lookup!$A$4:$A$18,0))</f>
        <v>India</v>
      </c>
      <c r="S4870" s="20" t="n">
        <f aca="false">INDEX(Lookup!$D$4:$D$18,MATCH(C4870,Lookup!$A$4:$A$18,0))</f>
        <v>0.012</v>
      </c>
      <c r="T4870" s="21" t="n">
        <f aca="false">ROUND(P4870*S4870,2)</f>
        <v>9.6</v>
      </c>
      <c r="U4870" s="21" t="n">
        <f aca="false">IF(T4870&lt;=10,1,IF(T4870&lt;=20,2,IF(T4870&lt;=30,3,IF(T4870&lt;=40,4,IF(T4870&lt;=50,5,IF(T4870&lt;=100,6,IF(T4870&lt;=250,7,8)))))))</f>
        <v>1</v>
      </c>
      <c r="V4870" s="21" t="n">
        <f aca="false">IF(AND(OR(Dashboard!$T$3="All",R4870=Dashboard!$T$3),OR(Dashboard!$T$4="All",D4870=Dashboard!$T$4)),1,0)</f>
        <v>1</v>
      </c>
      <c r="W4870" s="21" t="n">
        <f aca="false">IF(V4870=1,T4870+ROW()/10000000,0)</f>
        <v>9.600487</v>
      </c>
    </row>
    <row r="4871" customFormat="false" ht="15" hidden="false" customHeight="false" outlineLevel="0" collapsed="false">
      <c r="A4871" s="0" t="n">
        <v>2601</v>
      </c>
      <c r="B4871" s="0" t="s">
        <v>11420</v>
      </c>
      <c r="C4871" s="0" t="n">
        <v>1</v>
      </c>
      <c r="D4871" s="0" t="s">
        <v>6924</v>
      </c>
      <c r="E4871" s="0" t="s">
        <v>11421</v>
      </c>
      <c r="F4871" s="0" t="s">
        <v>11409</v>
      </c>
      <c r="G4871" s="0" t="s">
        <v>11410</v>
      </c>
      <c r="H4871" s="0" t="s">
        <v>2367</v>
      </c>
      <c r="I4871" s="0" t="s">
        <v>2123</v>
      </c>
      <c r="J4871" s="0" t="s">
        <v>47</v>
      </c>
      <c r="K4871" s="0" t="s">
        <v>47</v>
      </c>
      <c r="L4871" s="0" t="s">
        <v>47</v>
      </c>
      <c r="M4871" s="0" t="s">
        <v>47</v>
      </c>
      <c r="N4871" s="0" t="n">
        <v>1</v>
      </c>
      <c r="O4871" s="0" t="n">
        <v>40</v>
      </c>
      <c r="P4871" s="0" t="n">
        <v>250</v>
      </c>
      <c r="Q4871" s="0" t="n">
        <v>3.3</v>
      </c>
      <c r="R4871" s="0" t="str">
        <f aca="false">INDEX(Lookup!$B$4:$B$18,MATCH(C4871,Lookup!$A$4:$A$18,0))</f>
        <v>India</v>
      </c>
      <c r="S4871" s="20" t="n">
        <f aca="false">INDEX(Lookup!$D$4:$D$18,MATCH(C4871,Lookup!$A$4:$A$18,0))</f>
        <v>0.012</v>
      </c>
      <c r="T4871" s="21" t="n">
        <f aca="false">ROUND(P4871*S4871,2)</f>
        <v>3</v>
      </c>
      <c r="U4871" s="21" t="n">
        <f aca="false">IF(T4871&lt;=10,1,IF(T4871&lt;=20,2,IF(T4871&lt;=30,3,IF(T4871&lt;=40,4,IF(T4871&lt;=50,5,IF(T4871&lt;=100,6,IF(T4871&lt;=250,7,8)))))))</f>
        <v>1</v>
      </c>
      <c r="V4871" s="21" t="n">
        <f aca="false">IF(AND(OR(Dashboard!$T$3="All",R4871=Dashboard!$T$3),OR(Dashboard!$T$4="All",D4871=Dashboard!$T$4)),1,0)</f>
        <v>1</v>
      </c>
      <c r="W4871" s="21" t="n">
        <f aca="false">IF(V4871=1,T4871+ROW()/10000000,0)</f>
        <v>3.0004871</v>
      </c>
    </row>
    <row r="4872" customFormat="false" ht="15" hidden="false" customHeight="false" outlineLevel="0" collapsed="false">
      <c r="A4872" s="0" t="n">
        <v>3490</v>
      </c>
      <c r="B4872" s="0" t="s">
        <v>11422</v>
      </c>
      <c r="C4872" s="0" t="n">
        <v>1</v>
      </c>
      <c r="D4872" s="0" t="s">
        <v>6924</v>
      </c>
      <c r="E4872" s="0" t="s">
        <v>11423</v>
      </c>
      <c r="F4872" s="0" t="s">
        <v>11409</v>
      </c>
      <c r="G4872" s="0" t="s">
        <v>11410</v>
      </c>
      <c r="H4872" s="0" t="s">
        <v>2293</v>
      </c>
      <c r="I4872" s="0" t="s">
        <v>2123</v>
      </c>
      <c r="J4872" s="0" t="s">
        <v>47</v>
      </c>
      <c r="K4872" s="0" t="s">
        <v>47</v>
      </c>
      <c r="L4872" s="0" t="s">
        <v>47</v>
      </c>
      <c r="M4872" s="0" t="s">
        <v>47</v>
      </c>
      <c r="N4872" s="0" t="n">
        <v>2</v>
      </c>
      <c r="O4872" s="0" t="n">
        <v>50</v>
      </c>
      <c r="P4872" s="0" t="n">
        <v>500</v>
      </c>
      <c r="Q4872" s="0" t="n">
        <v>2.6</v>
      </c>
      <c r="R4872" s="0" t="str">
        <f aca="false">INDEX(Lookup!$B$4:$B$18,MATCH(C4872,Lookup!$A$4:$A$18,0))</f>
        <v>India</v>
      </c>
      <c r="S4872" s="20" t="n">
        <f aca="false">INDEX(Lookup!$D$4:$D$18,MATCH(C4872,Lookup!$A$4:$A$18,0))</f>
        <v>0.012</v>
      </c>
      <c r="T4872" s="21" t="n">
        <f aca="false">ROUND(P4872*S4872,2)</f>
        <v>6</v>
      </c>
      <c r="U4872" s="21" t="n">
        <f aca="false">IF(T4872&lt;=10,1,IF(T4872&lt;=20,2,IF(T4872&lt;=30,3,IF(T4872&lt;=40,4,IF(T4872&lt;=50,5,IF(T4872&lt;=100,6,IF(T4872&lt;=250,7,8)))))))</f>
        <v>1</v>
      </c>
      <c r="V4872" s="21" t="n">
        <f aca="false">IF(AND(OR(Dashboard!$T$3="All",R4872=Dashboard!$T$3),OR(Dashboard!$T$4="All",D4872=Dashboard!$T$4)),1,0)</f>
        <v>1</v>
      </c>
      <c r="W4872" s="21" t="n">
        <f aca="false">IF(V4872=1,T4872+ROW()/10000000,0)</f>
        <v>6.0004872</v>
      </c>
    </row>
    <row r="4873" customFormat="false" ht="15" hidden="false" customHeight="false" outlineLevel="0" collapsed="false">
      <c r="A4873" s="0" t="n">
        <v>18349930</v>
      </c>
      <c r="B4873" s="0" t="s">
        <v>11424</v>
      </c>
      <c r="C4873" s="0" t="n">
        <v>1</v>
      </c>
      <c r="D4873" s="0" t="s">
        <v>6924</v>
      </c>
      <c r="E4873" s="0" t="s">
        <v>11425</v>
      </c>
      <c r="F4873" s="0" t="s">
        <v>11409</v>
      </c>
      <c r="G4873" s="0" t="s">
        <v>11410</v>
      </c>
      <c r="H4873" s="0" t="s">
        <v>2288</v>
      </c>
      <c r="I4873" s="0" t="s">
        <v>2123</v>
      </c>
      <c r="J4873" s="0" t="s">
        <v>47</v>
      </c>
      <c r="K4873" s="0" t="s">
        <v>47</v>
      </c>
      <c r="L4873" s="0" t="s">
        <v>47</v>
      </c>
      <c r="M4873" s="0" t="s">
        <v>47</v>
      </c>
      <c r="N4873" s="0" t="n">
        <v>2</v>
      </c>
      <c r="O4873" s="0" t="n">
        <v>18</v>
      </c>
      <c r="P4873" s="0" t="n">
        <v>600</v>
      </c>
      <c r="Q4873" s="0" t="n">
        <v>3.1</v>
      </c>
      <c r="R4873" s="0" t="str">
        <f aca="false">INDEX(Lookup!$B$4:$B$18,MATCH(C4873,Lookup!$A$4:$A$18,0))</f>
        <v>India</v>
      </c>
      <c r="S4873" s="20" t="n">
        <f aca="false">INDEX(Lookup!$D$4:$D$18,MATCH(C4873,Lookup!$A$4:$A$18,0))</f>
        <v>0.012</v>
      </c>
      <c r="T4873" s="21" t="n">
        <f aca="false">ROUND(P4873*S4873,2)</f>
        <v>7.2</v>
      </c>
      <c r="U4873" s="21" t="n">
        <f aca="false">IF(T4873&lt;=10,1,IF(T4873&lt;=20,2,IF(T4873&lt;=30,3,IF(T4873&lt;=40,4,IF(T4873&lt;=50,5,IF(T4873&lt;=100,6,IF(T4873&lt;=250,7,8)))))))</f>
        <v>1</v>
      </c>
      <c r="V4873" s="21" t="n">
        <f aca="false">IF(AND(OR(Dashboard!$T$3="All",R4873=Dashboard!$T$3),OR(Dashboard!$T$4="All",D4873=Dashboard!$T$4)),1,0)</f>
        <v>1</v>
      </c>
      <c r="W4873" s="21" t="n">
        <f aca="false">IF(V4873=1,T4873+ROW()/10000000,0)</f>
        <v>7.2004873</v>
      </c>
    </row>
    <row r="4874" customFormat="false" ht="15" hidden="false" customHeight="false" outlineLevel="0" collapsed="false">
      <c r="A4874" s="0" t="n">
        <v>7735</v>
      </c>
      <c r="B4874" s="0" t="s">
        <v>11426</v>
      </c>
      <c r="C4874" s="0" t="n">
        <v>1</v>
      </c>
      <c r="D4874" s="0" t="s">
        <v>6924</v>
      </c>
      <c r="E4874" s="0" t="s">
        <v>11427</v>
      </c>
      <c r="F4874" s="0" t="s">
        <v>11409</v>
      </c>
      <c r="G4874" s="0" t="s">
        <v>11410</v>
      </c>
      <c r="H4874" s="0" t="s">
        <v>11428</v>
      </c>
      <c r="I4874" s="0" t="s">
        <v>2123</v>
      </c>
      <c r="J4874" s="0" t="s">
        <v>47</v>
      </c>
      <c r="K4874" s="0" t="s">
        <v>47</v>
      </c>
      <c r="L4874" s="0" t="s">
        <v>47</v>
      </c>
      <c r="M4874" s="0" t="s">
        <v>47</v>
      </c>
      <c r="N4874" s="0" t="n">
        <v>2</v>
      </c>
      <c r="O4874" s="0" t="n">
        <v>33</v>
      </c>
      <c r="P4874" s="0" t="n">
        <v>500</v>
      </c>
      <c r="Q4874" s="0" t="n">
        <v>3.1</v>
      </c>
      <c r="R4874" s="0" t="str">
        <f aca="false">INDEX(Lookup!$B$4:$B$18,MATCH(C4874,Lookup!$A$4:$A$18,0))</f>
        <v>India</v>
      </c>
      <c r="S4874" s="20" t="n">
        <f aca="false">INDEX(Lookup!$D$4:$D$18,MATCH(C4874,Lookup!$A$4:$A$18,0))</f>
        <v>0.012</v>
      </c>
      <c r="T4874" s="21" t="n">
        <f aca="false">ROUND(P4874*S4874,2)</f>
        <v>6</v>
      </c>
      <c r="U4874" s="21" t="n">
        <f aca="false">IF(T4874&lt;=10,1,IF(T4874&lt;=20,2,IF(T4874&lt;=30,3,IF(T4874&lt;=40,4,IF(T4874&lt;=50,5,IF(T4874&lt;=100,6,IF(T4874&lt;=250,7,8)))))))</f>
        <v>1</v>
      </c>
      <c r="V4874" s="21" t="n">
        <f aca="false">IF(AND(OR(Dashboard!$T$3="All",R4874=Dashboard!$T$3),OR(Dashboard!$T$4="All",D4874=Dashboard!$T$4)),1,0)</f>
        <v>1</v>
      </c>
      <c r="W4874" s="21" t="n">
        <f aca="false">IF(V4874=1,T4874+ROW()/10000000,0)</f>
        <v>6.0004874</v>
      </c>
    </row>
    <row r="4875" customFormat="false" ht="15" hidden="false" customHeight="false" outlineLevel="0" collapsed="false">
      <c r="A4875" s="0" t="n">
        <v>301239</v>
      </c>
      <c r="B4875" s="0" t="s">
        <v>11429</v>
      </c>
      <c r="C4875" s="0" t="n">
        <v>1</v>
      </c>
      <c r="D4875" s="0" t="s">
        <v>6924</v>
      </c>
      <c r="E4875" s="0" t="s">
        <v>11430</v>
      </c>
      <c r="F4875" s="0" t="s">
        <v>11409</v>
      </c>
      <c r="G4875" s="0" t="s">
        <v>11410</v>
      </c>
      <c r="H4875" s="0" t="s">
        <v>11431</v>
      </c>
      <c r="I4875" s="0" t="s">
        <v>2123</v>
      </c>
      <c r="J4875" s="0" t="s">
        <v>47</v>
      </c>
      <c r="K4875" s="0" t="s">
        <v>46</v>
      </c>
      <c r="L4875" s="0" t="s">
        <v>47</v>
      </c>
      <c r="M4875" s="0" t="s">
        <v>47</v>
      </c>
      <c r="N4875" s="0" t="n">
        <v>1</v>
      </c>
      <c r="O4875" s="0" t="n">
        <v>41</v>
      </c>
      <c r="P4875" s="0" t="n">
        <v>300</v>
      </c>
      <c r="Q4875" s="0" t="n">
        <v>3</v>
      </c>
      <c r="R4875" s="0" t="str">
        <f aca="false">INDEX(Lookup!$B$4:$B$18,MATCH(C4875,Lookup!$A$4:$A$18,0))</f>
        <v>India</v>
      </c>
      <c r="S4875" s="20" t="n">
        <f aca="false">INDEX(Lookup!$D$4:$D$18,MATCH(C4875,Lookup!$A$4:$A$18,0))</f>
        <v>0.012</v>
      </c>
      <c r="T4875" s="21" t="n">
        <f aca="false">ROUND(P4875*S4875,2)</f>
        <v>3.6</v>
      </c>
      <c r="U4875" s="21" t="n">
        <f aca="false">IF(T4875&lt;=10,1,IF(T4875&lt;=20,2,IF(T4875&lt;=30,3,IF(T4875&lt;=40,4,IF(T4875&lt;=50,5,IF(T4875&lt;=100,6,IF(T4875&lt;=250,7,8)))))))</f>
        <v>1</v>
      </c>
      <c r="V4875" s="21" t="n">
        <f aca="false">IF(AND(OR(Dashboard!$T$3="All",R4875=Dashboard!$T$3),OR(Dashboard!$T$4="All",D4875=Dashboard!$T$4)),1,0)</f>
        <v>1</v>
      </c>
      <c r="W4875" s="21" t="n">
        <f aca="false">IF(V4875=1,T4875+ROW()/10000000,0)</f>
        <v>3.6004875</v>
      </c>
    </row>
    <row r="4876" customFormat="false" ht="15" hidden="false" customHeight="false" outlineLevel="0" collapsed="false">
      <c r="A4876" s="0" t="n">
        <v>7861</v>
      </c>
      <c r="B4876" s="0" t="s">
        <v>11432</v>
      </c>
      <c r="C4876" s="0" t="n">
        <v>1</v>
      </c>
      <c r="D4876" s="0" t="s">
        <v>6924</v>
      </c>
      <c r="E4876" s="0" t="s">
        <v>11433</v>
      </c>
      <c r="F4876" s="0" t="s">
        <v>11409</v>
      </c>
      <c r="G4876" s="0" t="s">
        <v>11410</v>
      </c>
      <c r="H4876" s="0" t="s">
        <v>156</v>
      </c>
      <c r="I4876" s="0" t="s">
        <v>2123</v>
      </c>
      <c r="J4876" s="0" t="s">
        <v>47</v>
      </c>
      <c r="K4876" s="0" t="s">
        <v>47</v>
      </c>
      <c r="L4876" s="0" t="s">
        <v>47</v>
      </c>
      <c r="M4876" s="0" t="s">
        <v>47</v>
      </c>
      <c r="N4876" s="0" t="n">
        <v>1</v>
      </c>
      <c r="O4876" s="0" t="n">
        <v>70</v>
      </c>
      <c r="P4876" s="0" t="n">
        <v>200</v>
      </c>
      <c r="Q4876" s="0" t="n">
        <v>3.5</v>
      </c>
      <c r="R4876" s="0" t="str">
        <f aca="false">INDEX(Lookup!$B$4:$B$18,MATCH(C4876,Lookup!$A$4:$A$18,0))</f>
        <v>India</v>
      </c>
      <c r="S4876" s="20" t="n">
        <f aca="false">INDEX(Lookup!$D$4:$D$18,MATCH(C4876,Lookup!$A$4:$A$18,0))</f>
        <v>0.012</v>
      </c>
      <c r="T4876" s="21" t="n">
        <f aca="false">ROUND(P4876*S4876,2)</f>
        <v>2.4</v>
      </c>
      <c r="U4876" s="21" t="n">
        <f aca="false">IF(T4876&lt;=10,1,IF(T4876&lt;=20,2,IF(T4876&lt;=30,3,IF(T4876&lt;=40,4,IF(T4876&lt;=50,5,IF(T4876&lt;=100,6,IF(T4876&lt;=250,7,8)))))))</f>
        <v>1</v>
      </c>
      <c r="V4876" s="21" t="n">
        <f aca="false">IF(AND(OR(Dashboard!$T$3="All",R4876=Dashboard!$T$3),OR(Dashboard!$T$4="All",D4876=Dashboard!$T$4)),1,0)</f>
        <v>1</v>
      </c>
      <c r="W4876" s="21" t="n">
        <f aca="false">IF(V4876=1,T4876+ROW()/10000000,0)</f>
        <v>2.4004876</v>
      </c>
    </row>
    <row r="4877" customFormat="false" ht="15" hidden="false" customHeight="false" outlineLevel="0" collapsed="false">
      <c r="A4877" s="0" t="n">
        <v>491</v>
      </c>
      <c r="B4877" s="0" t="s">
        <v>5138</v>
      </c>
      <c r="C4877" s="0" t="n">
        <v>1</v>
      </c>
      <c r="D4877" s="0" t="s">
        <v>6924</v>
      </c>
      <c r="E4877" s="0" t="s">
        <v>11434</v>
      </c>
      <c r="F4877" s="0" t="s">
        <v>11409</v>
      </c>
      <c r="G4877" s="0" t="s">
        <v>11410</v>
      </c>
      <c r="H4877" s="0" t="s">
        <v>5641</v>
      </c>
      <c r="I4877" s="0" t="s">
        <v>2123</v>
      </c>
      <c r="J4877" s="0" t="s">
        <v>47</v>
      </c>
      <c r="K4877" s="0" t="s">
        <v>46</v>
      </c>
      <c r="L4877" s="0" t="s">
        <v>47</v>
      </c>
      <c r="M4877" s="0" t="s">
        <v>47</v>
      </c>
      <c r="N4877" s="0" t="n">
        <v>2</v>
      </c>
      <c r="O4877" s="0" t="n">
        <v>269</v>
      </c>
      <c r="P4877" s="0" t="n">
        <v>550</v>
      </c>
      <c r="Q4877" s="0" t="n">
        <v>3.7</v>
      </c>
      <c r="R4877" s="0" t="str">
        <f aca="false">INDEX(Lookup!$B$4:$B$18,MATCH(C4877,Lookup!$A$4:$A$18,0))</f>
        <v>India</v>
      </c>
      <c r="S4877" s="20" t="n">
        <f aca="false">INDEX(Lookup!$D$4:$D$18,MATCH(C4877,Lookup!$A$4:$A$18,0))</f>
        <v>0.012</v>
      </c>
      <c r="T4877" s="21" t="n">
        <f aca="false">ROUND(P4877*S4877,2)</f>
        <v>6.6</v>
      </c>
      <c r="U4877" s="21" t="n">
        <f aca="false">IF(T4877&lt;=10,1,IF(T4877&lt;=20,2,IF(T4877&lt;=30,3,IF(T4877&lt;=40,4,IF(T4877&lt;=50,5,IF(T4877&lt;=100,6,IF(T4877&lt;=250,7,8)))))))</f>
        <v>1</v>
      </c>
      <c r="V4877" s="21" t="n">
        <f aca="false">IF(AND(OR(Dashboard!$T$3="All",R4877=Dashboard!$T$3),OR(Dashboard!$T$4="All",D4877=Dashboard!$T$4)),1,0)</f>
        <v>1</v>
      </c>
      <c r="W4877" s="21" t="n">
        <f aca="false">IF(V4877=1,T4877+ROW()/10000000,0)</f>
        <v>6.6004877</v>
      </c>
    </row>
    <row r="4878" customFormat="false" ht="15" hidden="false" customHeight="false" outlineLevel="0" collapsed="false">
      <c r="A4878" s="0" t="n">
        <v>553</v>
      </c>
      <c r="B4878" s="0" t="s">
        <v>3582</v>
      </c>
      <c r="C4878" s="0" t="n">
        <v>1</v>
      </c>
      <c r="D4878" s="0" t="s">
        <v>6924</v>
      </c>
      <c r="E4878" s="0" t="s">
        <v>11435</v>
      </c>
      <c r="F4878" s="0" t="s">
        <v>11409</v>
      </c>
      <c r="G4878" s="0" t="s">
        <v>11410</v>
      </c>
      <c r="H4878" s="0" t="s">
        <v>3583</v>
      </c>
      <c r="I4878" s="0" t="s">
        <v>2123</v>
      </c>
      <c r="J4878" s="0" t="s">
        <v>47</v>
      </c>
      <c r="K4878" s="0" t="s">
        <v>47</v>
      </c>
      <c r="L4878" s="0" t="s">
        <v>47</v>
      </c>
      <c r="M4878" s="0" t="s">
        <v>47</v>
      </c>
      <c r="N4878" s="0" t="n">
        <v>2</v>
      </c>
      <c r="O4878" s="0" t="n">
        <v>472</v>
      </c>
      <c r="P4878" s="0" t="n">
        <v>600</v>
      </c>
      <c r="Q4878" s="0" t="n">
        <v>3.8</v>
      </c>
      <c r="R4878" s="0" t="str">
        <f aca="false">INDEX(Lookup!$B$4:$B$18,MATCH(C4878,Lookup!$A$4:$A$18,0))</f>
        <v>India</v>
      </c>
      <c r="S4878" s="20" t="n">
        <f aca="false">INDEX(Lookup!$D$4:$D$18,MATCH(C4878,Lookup!$A$4:$A$18,0))</f>
        <v>0.012</v>
      </c>
      <c r="T4878" s="21" t="n">
        <f aca="false">ROUND(P4878*S4878,2)</f>
        <v>7.2</v>
      </c>
      <c r="U4878" s="21" t="n">
        <f aca="false">IF(T4878&lt;=10,1,IF(T4878&lt;=20,2,IF(T4878&lt;=30,3,IF(T4878&lt;=40,4,IF(T4878&lt;=50,5,IF(T4878&lt;=100,6,IF(T4878&lt;=250,7,8)))))))</f>
        <v>1</v>
      </c>
      <c r="V4878" s="21" t="n">
        <f aca="false">IF(AND(OR(Dashboard!$T$3="All",R4878=Dashboard!$T$3),OR(Dashboard!$T$4="All",D4878=Dashboard!$T$4)),1,0)</f>
        <v>1</v>
      </c>
      <c r="W4878" s="21" t="n">
        <f aca="false">IF(V4878=1,T4878+ROW()/10000000,0)</f>
        <v>7.2004878</v>
      </c>
    </row>
    <row r="4879" customFormat="false" ht="15" hidden="false" customHeight="false" outlineLevel="0" collapsed="false">
      <c r="A4879" s="0" t="n">
        <v>18426285</v>
      </c>
      <c r="B4879" s="0" t="s">
        <v>11436</v>
      </c>
      <c r="C4879" s="0" t="n">
        <v>1</v>
      </c>
      <c r="D4879" s="0" t="s">
        <v>6924</v>
      </c>
      <c r="E4879" s="0" t="s">
        <v>11437</v>
      </c>
      <c r="F4879" s="0" t="s">
        <v>11409</v>
      </c>
      <c r="G4879" s="0" t="s">
        <v>11410</v>
      </c>
      <c r="H4879" s="0" t="s">
        <v>1830</v>
      </c>
      <c r="I4879" s="0" t="s">
        <v>2123</v>
      </c>
      <c r="J4879" s="0" t="s">
        <v>47</v>
      </c>
      <c r="K4879" s="0" t="s">
        <v>46</v>
      </c>
      <c r="L4879" s="0" t="s">
        <v>47</v>
      </c>
      <c r="M4879" s="0" t="s">
        <v>47</v>
      </c>
      <c r="N4879" s="0" t="n">
        <v>2</v>
      </c>
      <c r="O4879" s="0" t="n">
        <v>21</v>
      </c>
      <c r="P4879" s="0" t="n">
        <v>500</v>
      </c>
      <c r="Q4879" s="0" t="n">
        <v>3.8</v>
      </c>
      <c r="R4879" s="0" t="str">
        <f aca="false">INDEX(Lookup!$B$4:$B$18,MATCH(C4879,Lookup!$A$4:$A$18,0))</f>
        <v>India</v>
      </c>
      <c r="S4879" s="20" t="n">
        <f aca="false">INDEX(Lookup!$D$4:$D$18,MATCH(C4879,Lookup!$A$4:$A$18,0))</f>
        <v>0.012</v>
      </c>
      <c r="T4879" s="21" t="n">
        <f aca="false">ROUND(P4879*S4879,2)</f>
        <v>6</v>
      </c>
      <c r="U4879" s="21" t="n">
        <f aca="false">IF(T4879&lt;=10,1,IF(T4879&lt;=20,2,IF(T4879&lt;=30,3,IF(T4879&lt;=40,4,IF(T4879&lt;=50,5,IF(T4879&lt;=100,6,IF(T4879&lt;=250,7,8)))))))</f>
        <v>1</v>
      </c>
      <c r="V4879" s="21" t="n">
        <f aca="false">IF(AND(OR(Dashboard!$T$3="All",R4879=Dashboard!$T$3),OR(Dashboard!$T$4="All",D4879=Dashboard!$T$4)),1,0)</f>
        <v>1</v>
      </c>
      <c r="W4879" s="21" t="n">
        <f aca="false">IF(V4879=1,T4879+ROW()/10000000,0)</f>
        <v>6.0004879</v>
      </c>
    </row>
    <row r="4880" customFormat="false" ht="15" hidden="false" customHeight="false" outlineLevel="0" collapsed="false">
      <c r="A4880" s="0" t="n">
        <v>18345810</v>
      </c>
      <c r="B4880" s="0" t="s">
        <v>11438</v>
      </c>
      <c r="C4880" s="0" t="n">
        <v>1</v>
      </c>
      <c r="D4880" s="0" t="s">
        <v>6924</v>
      </c>
      <c r="E4880" s="0" t="s">
        <v>11439</v>
      </c>
      <c r="F4880" s="0" t="s">
        <v>11409</v>
      </c>
      <c r="G4880" s="0" t="s">
        <v>11410</v>
      </c>
      <c r="H4880" s="0" t="s">
        <v>1234</v>
      </c>
      <c r="I4880" s="0" t="s">
        <v>2123</v>
      </c>
      <c r="J4880" s="0" t="s">
        <v>47</v>
      </c>
      <c r="K4880" s="0" t="s">
        <v>46</v>
      </c>
      <c r="L4880" s="0" t="s">
        <v>47</v>
      </c>
      <c r="M4880" s="0" t="s">
        <v>47</v>
      </c>
      <c r="N4880" s="0" t="n">
        <v>3</v>
      </c>
      <c r="O4880" s="0" t="n">
        <v>57</v>
      </c>
      <c r="P4880" s="0" t="n">
        <v>1000</v>
      </c>
      <c r="Q4880" s="0" t="n">
        <v>3.7</v>
      </c>
      <c r="R4880" s="0" t="str">
        <f aca="false">INDEX(Lookup!$B$4:$B$18,MATCH(C4880,Lookup!$A$4:$A$18,0))</f>
        <v>India</v>
      </c>
      <c r="S4880" s="20" t="n">
        <f aca="false">INDEX(Lookup!$D$4:$D$18,MATCH(C4880,Lookup!$A$4:$A$18,0))</f>
        <v>0.012</v>
      </c>
      <c r="T4880" s="21" t="n">
        <f aca="false">ROUND(P4880*S4880,2)</f>
        <v>12</v>
      </c>
      <c r="U4880" s="21" t="n">
        <f aca="false">IF(T4880&lt;=10,1,IF(T4880&lt;=20,2,IF(T4880&lt;=30,3,IF(T4880&lt;=40,4,IF(T4880&lt;=50,5,IF(T4880&lt;=100,6,IF(T4880&lt;=250,7,8)))))))</f>
        <v>2</v>
      </c>
      <c r="V4880" s="21" t="n">
        <f aca="false">IF(AND(OR(Dashboard!$T$3="All",R4880=Dashboard!$T$3),OR(Dashboard!$T$4="All",D4880=Dashboard!$T$4)),1,0)</f>
        <v>1</v>
      </c>
      <c r="W4880" s="21" t="n">
        <f aca="false">IF(V4880=1,T4880+ROW()/10000000,0)</f>
        <v>12.000488</v>
      </c>
    </row>
    <row r="4881" customFormat="false" ht="15" hidden="false" customHeight="false" outlineLevel="0" collapsed="false">
      <c r="A4881" s="0" t="n">
        <v>7906</v>
      </c>
      <c r="B4881" s="0" t="s">
        <v>11440</v>
      </c>
      <c r="C4881" s="0" t="n">
        <v>1</v>
      </c>
      <c r="D4881" s="0" t="s">
        <v>6924</v>
      </c>
      <c r="E4881" s="0" t="s">
        <v>11441</v>
      </c>
      <c r="F4881" s="0" t="s">
        <v>11409</v>
      </c>
      <c r="G4881" s="0" t="s">
        <v>11410</v>
      </c>
      <c r="H4881" s="0" t="s">
        <v>2293</v>
      </c>
      <c r="I4881" s="0" t="s">
        <v>2123</v>
      </c>
      <c r="J4881" s="0" t="s">
        <v>47</v>
      </c>
      <c r="K4881" s="0" t="s">
        <v>47</v>
      </c>
      <c r="L4881" s="0" t="s">
        <v>47</v>
      </c>
      <c r="M4881" s="0" t="s">
        <v>47</v>
      </c>
      <c r="N4881" s="0" t="n">
        <v>2</v>
      </c>
      <c r="O4881" s="0" t="n">
        <v>63</v>
      </c>
      <c r="P4881" s="0" t="n">
        <v>550</v>
      </c>
      <c r="Q4881" s="0" t="n">
        <v>3.8</v>
      </c>
      <c r="R4881" s="0" t="str">
        <f aca="false">INDEX(Lookup!$B$4:$B$18,MATCH(C4881,Lookup!$A$4:$A$18,0))</f>
        <v>India</v>
      </c>
      <c r="S4881" s="20" t="n">
        <f aca="false">INDEX(Lookup!$D$4:$D$18,MATCH(C4881,Lookup!$A$4:$A$18,0))</f>
        <v>0.012</v>
      </c>
      <c r="T4881" s="21" t="n">
        <f aca="false">ROUND(P4881*S4881,2)</f>
        <v>6.6</v>
      </c>
      <c r="U4881" s="21" t="n">
        <f aca="false">IF(T4881&lt;=10,1,IF(T4881&lt;=20,2,IF(T4881&lt;=30,3,IF(T4881&lt;=40,4,IF(T4881&lt;=50,5,IF(T4881&lt;=100,6,IF(T4881&lt;=250,7,8)))))))</f>
        <v>1</v>
      </c>
      <c r="V4881" s="21" t="n">
        <f aca="false">IF(AND(OR(Dashboard!$T$3="All",R4881=Dashboard!$T$3),OR(Dashboard!$T$4="All",D4881=Dashboard!$T$4)),1,0)</f>
        <v>1</v>
      </c>
      <c r="W4881" s="21" t="n">
        <f aca="false">IF(V4881=1,T4881+ROW()/10000000,0)</f>
        <v>6.6004881</v>
      </c>
    </row>
    <row r="4882" customFormat="false" ht="15" hidden="false" customHeight="false" outlineLevel="0" collapsed="false">
      <c r="A4882" s="0" t="n">
        <v>311593</v>
      </c>
      <c r="B4882" s="0" t="s">
        <v>9179</v>
      </c>
      <c r="C4882" s="0" t="n">
        <v>1</v>
      </c>
      <c r="D4882" s="0" t="s">
        <v>6924</v>
      </c>
      <c r="E4882" s="0" t="s">
        <v>11442</v>
      </c>
      <c r="F4882" s="0" t="s">
        <v>11409</v>
      </c>
      <c r="G4882" s="0" t="s">
        <v>11410</v>
      </c>
      <c r="H4882" s="0" t="s">
        <v>153</v>
      </c>
      <c r="I4882" s="0" t="s">
        <v>2123</v>
      </c>
      <c r="J4882" s="0" t="s">
        <v>47</v>
      </c>
      <c r="K4882" s="0" t="s">
        <v>47</v>
      </c>
      <c r="L4882" s="0" t="s">
        <v>47</v>
      </c>
      <c r="M4882" s="0" t="s">
        <v>47</v>
      </c>
      <c r="N4882" s="0" t="n">
        <v>2</v>
      </c>
      <c r="O4882" s="0" t="n">
        <v>54</v>
      </c>
      <c r="P4882" s="0" t="n">
        <v>550</v>
      </c>
      <c r="Q4882" s="0" t="n">
        <v>3.5</v>
      </c>
      <c r="R4882" s="0" t="str">
        <f aca="false">INDEX(Lookup!$B$4:$B$18,MATCH(C4882,Lookup!$A$4:$A$18,0))</f>
        <v>India</v>
      </c>
      <c r="S4882" s="20" t="n">
        <f aca="false">INDEX(Lookup!$D$4:$D$18,MATCH(C4882,Lookup!$A$4:$A$18,0))</f>
        <v>0.012</v>
      </c>
      <c r="T4882" s="21" t="n">
        <f aca="false">ROUND(P4882*S4882,2)</f>
        <v>6.6</v>
      </c>
      <c r="U4882" s="21" t="n">
        <f aca="false">IF(T4882&lt;=10,1,IF(T4882&lt;=20,2,IF(T4882&lt;=30,3,IF(T4882&lt;=40,4,IF(T4882&lt;=50,5,IF(T4882&lt;=100,6,IF(T4882&lt;=250,7,8)))))))</f>
        <v>1</v>
      </c>
      <c r="V4882" s="21" t="n">
        <f aca="false">IF(AND(OR(Dashboard!$T$3="All",R4882=Dashboard!$T$3),OR(Dashboard!$T$4="All",D4882=Dashboard!$T$4)),1,0)</f>
        <v>1</v>
      </c>
      <c r="W4882" s="21" t="n">
        <f aca="false">IF(V4882=1,T4882+ROW()/10000000,0)</f>
        <v>6.6004882</v>
      </c>
    </row>
    <row r="4883" customFormat="false" ht="15" hidden="false" customHeight="false" outlineLevel="0" collapsed="false">
      <c r="A4883" s="0" t="n">
        <v>18466740</v>
      </c>
      <c r="B4883" s="0" t="s">
        <v>11443</v>
      </c>
      <c r="C4883" s="0" t="n">
        <v>1</v>
      </c>
      <c r="D4883" s="0" t="s">
        <v>6924</v>
      </c>
      <c r="E4883" s="0" t="s">
        <v>11444</v>
      </c>
      <c r="F4883" s="0" t="s">
        <v>11409</v>
      </c>
      <c r="G4883" s="0" t="s">
        <v>11410</v>
      </c>
      <c r="H4883" s="0" t="s">
        <v>11445</v>
      </c>
      <c r="I4883" s="0" t="s">
        <v>2123</v>
      </c>
      <c r="J4883" s="0" t="s">
        <v>46</v>
      </c>
      <c r="K4883" s="0" t="s">
        <v>47</v>
      </c>
      <c r="L4883" s="0" t="s">
        <v>47</v>
      </c>
      <c r="M4883" s="0" t="s">
        <v>47</v>
      </c>
      <c r="N4883" s="0" t="n">
        <v>3</v>
      </c>
      <c r="O4883" s="0" t="n">
        <v>2</v>
      </c>
      <c r="P4883" s="0" t="n">
        <v>1000</v>
      </c>
      <c r="Q4883" s="0" t="n">
        <v>1</v>
      </c>
      <c r="R4883" s="0" t="str">
        <f aca="false">INDEX(Lookup!$B$4:$B$18,MATCH(C4883,Lookup!$A$4:$A$18,0))</f>
        <v>India</v>
      </c>
      <c r="S4883" s="20" t="n">
        <f aca="false">INDEX(Lookup!$D$4:$D$18,MATCH(C4883,Lookup!$A$4:$A$18,0))</f>
        <v>0.012</v>
      </c>
      <c r="T4883" s="21" t="n">
        <f aca="false">ROUND(P4883*S4883,2)</f>
        <v>12</v>
      </c>
      <c r="U4883" s="21" t="n">
        <f aca="false">IF(T4883&lt;=10,1,IF(T4883&lt;=20,2,IF(T4883&lt;=30,3,IF(T4883&lt;=40,4,IF(T4883&lt;=50,5,IF(T4883&lt;=100,6,IF(T4883&lt;=250,7,8)))))))</f>
        <v>2</v>
      </c>
      <c r="V4883" s="21" t="n">
        <f aca="false">IF(AND(OR(Dashboard!$T$3="All",R4883=Dashboard!$T$3),OR(Dashboard!$T$4="All",D4883=Dashboard!$T$4)),1,0)</f>
        <v>1</v>
      </c>
      <c r="W4883" s="21" t="n">
        <f aca="false">IF(V4883=1,T4883+ROW()/10000000,0)</f>
        <v>12.0004883</v>
      </c>
    </row>
    <row r="4884" customFormat="false" ht="15" hidden="false" customHeight="false" outlineLevel="0" collapsed="false">
      <c r="A4884" s="0" t="n">
        <v>1533</v>
      </c>
      <c r="B4884" s="0" t="s">
        <v>11446</v>
      </c>
      <c r="C4884" s="0" t="n">
        <v>1</v>
      </c>
      <c r="D4884" s="0" t="s">
        <v>6924</v>
      </c>
      <c r="E4884" s="0" t="s">
        <v>11447</v>
      </c>
      <c r="F4884" s="0" t="s">
        <v>11448</v>
      </c>
      <c r="G4884" s="0" t="s">
        <v>11449</v>
      </c>
      <c r="H4884" s="0" t="s">
        <v>11450</v>
      </c>
      <c r="I4884" s="0" t="s">
        <v>2123</v>
      </c>
      <c r="J4884" s="0" t="s">
        <v>47</v>
      </c>
      <c r="K4884" s="0" t="s">
        <v>47</v>
      </c>
      <c r="L4884" s="0" t="s">
        <v>47</v>
      </c>
      <c r="M4884" s="0" t="s">
        <v>47</v>
      </c>
      <c r="N4884" s="0" t="n">
        <v>2</v>
      </c>
      <c r="O4884" s="0" t="n">
        <v>515</v>
      </c>
      <c r="P4884" s="0" t="n">
        <v>500</v>
      </c>
      <c r="Q4884" s="0" t="n">
        <v>3.5</v>
      </c>
      <c r="R4884" s="0" t="str">
        <f aca="false">INDEX(Lookup!$B$4:$B$18,MATCH(C4884,Lookup!$A$4:$A$18,0))</f>
        <v>India</v>
      </c>
      <c r="S4884" s="20" t="n">
        <f aca="false">INDEX(Lookup!$D$4:$D$18,MATCH(C4884,Lookup!$A$4:$A$18,0))</f>
        <v>0.012</v>
      </c>
      <c r="T4884" s="21" t="n">
        <f aca="false">ROUND(P4884*S4884,2)</f>
        <v>6</v>
      </c>
      <c r="U4884" s="21" t="n">
        <f aca="false">IF(T4884&lt;=10,1,IF(T4884&lt;=20,2,IF(T4884&lt;=30,3,IF(T4884&lt;=40,4,IF(T4884&lt;=50,5,IF(T4884&lt;=100,6,IF(T4884&lt;=250,7,8)))))))</f>
        <v>1</v>
      </c>
      <c r="V4884" s="21" t="n">
        <f aca="false">IF(AND(OR(Dashboard!$T$3="All",R4884=Dashboard!$T$3),OR(Dashboard!$T$4="All",D4884=Dashboard!$T$4)),1,0)</f>
        <v>1</v>
      </c>
      <c r="W4884" s="21" t="n">
        <f aca="false">IF(V4884=1,T4884+ROW()/10000000,0)</f>
        <v>6.0004884</v>
      </c>
    </row>
    <row r="4885" customFormat="false" ht="15" hidden="false" customHeight="false" outlineLevel="0" collapsed="false">
      <c r="A4885" s="0" t="n">
        <v>9529</v>
      </c>
      <c r="B4885" s="0" t="s">
        <v>11451</v>
      </c>
      <c r="C4885" s="0" t="n">
        <v>1</v>
      </c>
      <c r="D4885" s="0" t="s">
        <v>6924</v>
      </c>
      <c r="E4885" s="0" t="s">
        <v>11452</v>
      </c>
      <c r="F4885" s="0" t="s">
        <v>11448</v>
      </c>
      <c r="G4885" s="0" t="s">
        <v>11449</v>
      </c>
      <c r="H4885" s="0" t="s">
        <v>2367</v>
      </c>
      <c r="I4885" s="0" t="s">
        <v>2123</v>
      </c>
      <c r="J4885" s="0" t="s">
        <v>47</v>
      </c>
      <c r="K4885" s="0" t="s">
        <v>47</v>
      </c>
      <c r="L4885" s="0" t="s">
        <v>47</v>
      </c>
      <c r="M4885" s="0" t="s">
        <v>47</v>
      </c>
      <c r="N4885" s="0" t="n">
        <v>1</v>
      </c>
      <c r="O4885" s="0" t="n">
        <v>577</v>
      </c>
      <c r="P4885" s="0" t="n">
        <v>150</v>
      </c>
      <c r="Q4885" s="0" t="n">
        <v>4.1</v>
      </c>
      <c r="R4885" s="0" t="str">
        <f aca="false">INDEX(Lookup!$B$4:$B$18,MATCH(C4885,Lookup!$A$4:$A$18,0))</f>
        <v>India</v>
      </c>
      <c r="S4885" s="20" t="n">
        <f aca="false">INDEX(Lookup!$D$4:$D$18,MATCH(C4885,Lookup!$A$4:$A$18,0))</f>
        <v>0.012</v>
      </c>
      <c r="T4885" s="21" t="n">
        <f aca="false">ROUND(P4885*S4885,2)</f>
        <v>1.8</v>
      </c>
      <c r="U4885" s="21" t="n">
        <f aca="false">IF(T4885&lt;=10,1,IF(T4885&lt;=20,2,IF(T4885&lt;=30,3,IF(T4885&lt;=40,4,IF(T4885&lt;=50,5,IF(T4885&lt;=100,6,IF(T4885&lt;=250,7,8)))))))</f>
        <v>1</v>
      </c>
      <c r="V4885" s="21" t="n">
        <f aca="false">IF(AND(OR(Dashboard!$T$3="All",R4885=Dashboard!$T$3),OR(Dashboard!$T$4="All",D4885=Dashboard!$T$4)),1,0)</f>
        <v>1</v>
      </c>
      <c r="W4885" s="21" t="n">
        <f aca="false">IF(V4885=1,T4885+ROW()/10000000,0)</f>
        <v>1.8004885</v>
      </c>
    </row>
    <row r="4886" customFormat="false" ht="15" hidden="false" customHeight="false" outlineLevel="0" collapsed="false">
      <c r="A4886" s="0" t="n">
        <v>311466</v>
      </c>
      <c r="B4886" s="0" t="s">
        <v>11453</v>
      </c>
      <c r="C4886" s="0" t="n">
        <v>1</v>
      </c>
      <c r="D4886" s="0" t="s">
        <v>6924</v>
      </c>
      <c r="E4886" s="0" t="s">
        <v>11454</v>
      </c>
      <c r="F4886" s="0" t="s">
        <v>11455</v>
      </c>
      <c r="G4886" s="0" t="s">
        <v>11456</v>
      </c>
      <c r="H4886" s="0" t="s">
        <v>402</v>
      </c>
      <c r="I4886" s="0" t="s">
        <v>2123</v>
      </c>
      <c r="J4886" s="0" t="s">
        <v>47</v>
      </c>
      <c r="K4886" s="0" t="s">
        <v>47</v>
      </c>
      <c r="L4886" s="0" t="s">
        <v>47</v>
      </c>
      <c r="M4886" s="0" t="s">
        <v>47</v>
      </c>
      <c r="N4886" s="0" t="n">
        <v>1</v>
      </c>
      <c r="O4886" s="0" t="n">
        <v>32</v>
      </c>
      <c r="P4886" s="0" t="n">
        <v>300</v>
      </c>
      <c r="Q4886" s="0" t="n">
        <v>3.4</v>
      </c>
      <c r="R4886" s="0" t="str">
        <f aca="false">INDEX(Lookup!$B$4:$B$18,MATCH(C4886,Lookup!$A$4:$A$18,0))</f>
        <v>India</v>
      </c>
      <c r="S4886" s="20" t="n">
        <f aca="false">INDEX(Lookup!$D$4:$D$18,MATCH(C4886,Lookup!$A$4:$A$18,0))</f>
        <v>0.012</v>
      </c>
      <c r="T4886" s="21" t="n">
        <f aca="false">ROUND(P4886*S4886,2)</f>
        <v>3.6</v>
      </c>
      <c r="U4886" s="21" t="n">
        <f aca="false">IF(T4886&lt;=10,1,IF(T4886&lt;=20,2,IF(T4886&lt;=30,3,IF(T4886&lt;=40,4,IF(T4886&lt;=50,5,IF(T4886&lt;=100,6,IF(T4886&lt;=250,7,8)))))))</f>
        <v>1</v>
      </c>
      <c r="V4886" s="21" t="n">
        <f aca="false">IF(AND(OR(Dashboard!$T$3="All",R4886=Dashboard!$T$3),OR(Dashboard!$T$4="All",D4886=Dashboard!$T$4)),1,0)</f>
        <v>1</v>
      </c>
      <c r="W4886" s="21" t="n">
        <f aca="false">IF(V4886=1,T4886+ROW()/10000000,0)</f>
        <v>3.6004886</v>
      </c>
    </row>
    <row r="4887" customFormat="false" ht="15" hidden="false" customHeight="false" outlineLevel="0" collapsed="false">
      <c r="A4887" s="0" t="n">
        <v>5358</v>
      </c>
      <c r="B4887" s="0" t="s">
        <v>11457</v>
      </c>
      <c r="C4887" s="0" t="n">
        <v>1</v>
      </c>
      <c r="D4887" s="0" t="s">
        <v>6924</v>
      </c>
      <c r="E4887" s="0" t="s">
        <v>11458</v>
      </c>
      <c r="F4887" s="0" t="s">
        <v>11455</v>
      </c>
      <c r="G4887" s="0" t="s">
        <v>11456</v>
      </c>
      <c r="H4887" s="0" t="s">
        <v>11459</v>
      </c>
      <c r="I4887" s="0" t="s">
        <v>2123</v>
      </c>
      <c r="J4887" s="0" t="s">
        <v>47</v>
      </c>
      <c r="K4887" s="0" t="s">
        <v>47</v>
      </c>
      <c r="L4887" s="0" t="s">
        <v>47</v>
      </c>
      <c r="M4887" s="0" t="s">
        <v>47</v>
      </c>
      <c r="N4887" s="0" t="n">
        <v>1</v>
      </c>
      <c r="O4887" s="0" t="n">
        <v>23</v>
      </c>
      <c r="P4887" s="0" t="n">
        <v>300</v>
      </c>
      <c r="Q4887" s="0" t="n">
        <v>3.2</v>
      </c>
      <c r="R4887" s="0" t="str">
        <f aca="false">INDEX(Lookup!$B$4:$B$18,MATCH(C4887,Lookup!$A$4:$A$18,0))</f>
        <v>India</v>
      </c>
      <c r="S4887" s="20" t="n">
        <f aca="false">INDEX(Lookup!$D$4:$D$18,MATCH(C4887,Lookup!$A$4:$A$18,0))</f>
        <v>0.012</v>
      </c>
      <c r="T4887" s="21" t="n">
        <f aca="false">ROUND(P4887*S4887,2)</f>
        <v>3.6</v>
      </c>
      <c r="U4887" s="21" t="n">
        <f aca="false">IF(T4887&lt;=10,1,IF(T4887&lt;=20,2,IF(T4887&lt;=30,3,IF(T4887&lt;=40,4,IF(T4887&lt;=50,5,IF(T4887&lt;=100,6,IF(T4887&lt;=250,7,8)))))))</f>
        <v>1</v>
      </c>
      <c r="V4887" s="21" t="n">
        <f aca="false">IF(AND(OR(Dashboard!$T$3="All",R4887=Dashboard!$T$3),OR(Dashboard!$T$4="All",D4887=Dashboard!$T$4)),1,0)</f>
        <v>1</v>
      </c>
      <c r="W4887" s="21" t="n">
        <f aca="false">IF(V4887=1,T4887+ROW()/10000000,0)</f>
        <v>3.6004887</v>
      </c>
    </row>
    <row r="4888" customFormat="false" ht="15" hidden="false" customHeight="false" outlineLevel="0" collapsed="false">
      <c r="A4888" s="0" t="n">
        <v>301532</v>
      </c>
      <c r="B4888" s="0" t="s">
        <v>11460</v>
      </c>
      <c r="C4888" s="0" t="n">
        <v>1</v>
      </c>
      <c r="D4888" s="0" t="s">
        <v>6924</v>
      </c>
      <c r="E4888" s="0" t="s">
        <v>11461</v>
      </c>
      <c r="F4888" s="0" t="s">
        <v>11455</v>
      </c>
      <c r="G4888" s="0" t="s">
        <v>11456</v>
      </c>
      <c r="H4888" s="0" t="s">
        <v>2723</v>
      </c>
      <c r="I4888" s="0" t="s">
        <v>2123</v>
      </c>
      <c r="J4888" s="0" t="s">
        <v>47</v>
      </c>
      <c r="K4888" s="0" t="s">
        <v>47</v>
      </c>
      <c r="L4888" s="0" t="s">
        <v>47</v>
      </c>
      <c r="M4888" s="0" t="s">
        <v>47</v>
      </c>
      <c r="N4888" s="0" t="n">
        <v>2</v>
      </c>
      <c r="O4888" s="0" t="n">
        <v>23</v>
      </c>
      <c r="P4888" s="0" t="n">
        <v>600</v>
      </c>
      <c r="Q4888" s="0" t="n">
        <v>3.3</v>
      </c>
      <c r="R4888" s="0" t="str">
        <f aca="false">INDEX(Lookup!$B$4:$B$18,MATCH(C4888,Lookup!$A$4:$A$18,0))</f>
        <v>India</v>
      </c>
      <c r="S4888" s="20" t="n">
        <f aca="false">INDEX(Lookup!$D$4:$D$18,MATCH(C4888,Lookup!$A$4:$A$18,0))</f>
        <v>0.012</v>
      </c>
      <c r="T4888" s="21" t="n">
        <f aca="false">ROUND(P4888*S4888,2)</f>
        <v>7.2</v>
      </c>
      <c r="U4888" s="21" t="n">
        <f aca="false">IF(T4888&lt;=10,1,IF(T4888&lt;=20,2,IF(T4888&lt;=30,3,IF(T4888&lt;=40,4,IF(T4888&lt;=50,5,IF(T4888&lt;=100,6,IF(T4888&lt;=250,7,8)))))))</f>
        <v>1</v>
      </c>
      <c r="V4888" s="21" t="n">
        <f aca="false">IF(AND(OR(Dashboard!$T$3="All",R4888=Dashboard!$T$3),OR(Dashboard!$T$4="All",D4888=Dashboard!$T$4)),1,0)</f>
        <v>1</v>
      </c>
      <c r="W4888" s="21" t="n">
        <f aca="false">IF(V4888=1,T4888+ROW()/10000000,0)</f>
        <v>7.2004888</v>
      </c>
    </row>
    <row r="4889" customFormat="false" ht="15" hidden="false" customHeight="false" outlineLevel="0" collapsed="false">
      <c r="A4889" s="0" t="n">
        <v>18336529</v>
      </c>
      <c r="B4889" s="0" t="s">
        <v>11462</v>
      </c>
      <c r="C4889" s="0" t="n">
        <v>1</v>
      </c>
      <c r="D4889" s="0" t="s">
        <v>6924</v>
      </c>
      <c r="E4889" s="0" t="s">
        <v>11463</v>
      </c>
      <c r="F4889" s="0" t="s">
        <v>11455</v>
      </c>
      <c r="G4889" s="0" t="s">
        <v>11456</v>
      </c>
      <c r="H4889" s="0" t="s">
        <v>153</v>
      </c>
      <c r="I4889" s="0" t="s">
        <v>2123</v>
      </c>
      <c r="J4889" s="0" t="s">
        <v>47</v>
      </c>
      <c r="K4889" s="0" t="s">
        <v>47</v>
      </c>
      <c r="L4889" s="0" t="s">
        <v>47</v>
      </c>
      <c r="M4889" s="0" t="s">
        <v>47</v>
      </c>
      <c r="N4889" s="0" t="n">
        <v>2</v>
      </c>
      <c r="O4889" s="0" t="n">
        <v>12</v>
      </c>
      <c r="P4889" s="0" t="n">
        <v>500</v>
      </c>
      <c r="Q4889" s="0" t="n">
        <v>3.3</v>
      </c>
      <c r="R4889" s="0" t="str">
        <f aca="false">INDEX(Lookup!$B$4:$B$18,MATCH(C4889,Lookup!$A$4:$A$18,0))</f>
        <v>India</v>
      </c>
      <c r="S4889" s="20" t="n">
        <f aca="false">INDEX(Lookup!$D$4:$D$18,MATCH(C4889,Lookup!$A$4:$A$18,0))</f>
        <v>0.012</v>
      </c>
      <c r="T4889" s="21" t="n">
        <f aca="false">ROUND(P4889*S4889,2)</f>
        <v>6</v>
      </c>
      <c r="U4889" s="21" t="n">
        <f aca="false">IF(T4889&lt;=10,1,IF(T4889&lt;=20,2,IF(T4889&lt;=30,3,IF(T4889&lt;=40,4,IF(T4889&lt;=50,5,IF(T4889&lt;=100,6,IF(T4889&lt;=250,7,8)))))))</f>
        <v>1</v>
      </c>
      <c r="V4889" s="21" t="n">
        <f aca="false">IF(AND(OR(Dashboard!$T$3="All",R4889=Dashboard!$T$3),OR(Dashboard!$T$4="All",D4889=Dashboard!$T$4)),1,0)</f>
        <v>1</v>
      </c>
      <c r="W4889" s="21" t="n">
        <f aca="false">IF(V4889=1,T4889+ROW()/10000000,0)</f>
        <v>6.0004889</v>
      </c>
    </row>
    <row r="4890" customFormat="false" ht="15" hidden="false" customHeight="false" outlineLevel="0" collapsed="false">
      <c r="A4890" s="0" t="n">
        <v>301530</v>
      </c>
      <c r="B4890" s="0" t="s">
        <v>7030</v>
      </c>
      <c r="C4890" s="0" t="n">
        <v>1</v>
      </c>
      <c r="D4890" s="0" t="s">
        <v>6924</v>
      </c>
      <c r="E4890" s="0" t="s">
        <v>11464</v>
      </c>
      <c r="F4890" s="0" t="s">
        <v>11455</v>
      </c>
      <c r="G4890" s="0" t="s">
        <v>11456</v>
      </c>
      <c r="H4890" s="0" t="s">
        <v>2185</v>
      </c>
      <c r="I4890" s="0" t="s">
        <v>2123</v>
      </c>
      <c r="J4890" s="0" t="s">
        <v>47</v>
      </c>
      <c r="K4890" s="0" t="s">
        <v>47</v>
      </c>
      <c r="L4890" s="0" t="s">
        <v>47</v>
      </c>
      <c r="M4890" s="0" t="s">
        <v>47</v>
      </c>
      <c r="N4890" s="0" t="n">
        <v>2</v>
      </c>
      <c r="O4890" s="0" t="n">
        <v>20</v>
      </c>
      <c r="P4890" s="0" t="n">
        <v>550</v>
      </c>
      <c r="Q4890" s="0" t="n">
        <v>3.1</v>
      </c>
      <c r="R4890" s="0" t="str">
        <f aca="false">INDEX(Lookup!$B$4:$B$18,MATCH(C4890,Lookup!$A$4:$A$18,0))</f>
        <v>India</v>
      </c>
      <c r="S4890" s="20" t="n">
        <f aca="false">INDEX(Lookup!$D$4:$D$18,MATCH(C4890,Lookup!$A$4:$A$18,0))</f>
        <v>0.012</v>
      </c>
      <c r="T4890" s="21" t="n">
        <f aca="false">ROUND(P4890*S4890,2)</f>
        <v>6.6</v>
      </c>
      <c r="U4890" s="21" t="n">
        <f aca="false">IF(T4890&lt;=10,1,IF(T4890&lt;=20,2,IF(T4890&lt;=30,3,IF(T4890&lt;=40,4,IF(T4890&lt;=50,5,IF(T4890&lt;=100,6,IF(T4890&lt;=250,7,8)))))))</f>
        <v>1</v>
      </c>
      <c r="V4890" s="21" t="n">
        <f aca="false">IF(AND(OR(Dashboard!$T$3="All",R4890=Dashboard!$T$3),OR(Dashboard!$T$4="All",D4890=Dashboard!$T$4)),1,0)</f>
        <v>1</v>
      </c>
      <c r="W4890" s="21" t="n">
        <f aca="false">IF(V4890=1,T4890+ROW()/10000000,0)</f>
        <v>6.600489</v>
      </c>
    </row>
    <row r="4891" customFormat="false" ht="15" hidden="false" customHeight="false" outlineLevel="0" collapsed="false">
      <c r="A4891" s="0" t="n">
        <v>18317975</v>
      </c>
      <c r="B4891" s="0" t="s">
        <v>11465</v>
      </c>
      <c r="C4891" s="0" t="n">
        <v>1</v>
      </c>
      <c r="D4891" s="0" t="s">
        <v>6924</v>
      </c>
      <c r="E4891" s="0" t="s">
        <v>11466</v>
      </c>
      <c r="F4891" s="0" t="s">
        <v>11455</v>
      </c>
      <c r="G4891" s="0" t="s">
        <v>11456</v>
      </c>
      <c r="H4891" s="0" t="s">
        <v>4467</v>
      </c>
      <c r="I4891" s="0" t="s">
        <v>2123</v>
      </c>
      <c r="J4891" s="0" t="s">
        <v>47</v>
      </c>
      <c r="K4891" s="0" t="s">
        <v>47</v>
      </c>
      <c r="L4891" s="0" t="s">
        <v>47</v>
      </c>
      <c r="M4891" s="0" t="s">
        <v>47</v>
      </c>
      <c r="N4891" s="0" t="n">
        <v>1</v>
      </c>
      <c r="O4891" s="0" t="n">
        <v>7</v>
      </c>
      <c r="P4891" s="0" t="n">
        <v>200</v>
      </c>
      <c r="Q4891" s="0" t="n">
        <v>3.3</v>
      </c>
      <c r="R4891" s="0" t="str">
        <f aca="false">INDEX(Lookup!$B$4:$B$18,MATCH(C4891,Lookup!$A$4:$A$18,0))</f>
        <v>India</v>
      </c>
      <c r="S4891" s="20" t="n">
        <f aca="false">INDEX(Lookup!$D$4:$D$18,MATCH(C4891,Lookup!$A$4:$A$18,0))</f>
        <v>0.012</v>
      </c>
      <c r="T4891" s="21" t="n">
        <f aca="false">ROUND(P4891*S4891,2)</f>
        <v>2.4</v>
      </c>
      <c r="U4891" s="21" t="n">
        <f aca="false">IF(T4891&lt;=10,1,IF(T4891&lt;=20,2,IF(T4891&lt;=30,3,IF(T4891&lt;=40,4,IF(T4891&lt;=50,5,IF(T4891&lt;=100,6,IF(T4891&lt;=250,7,8)))))))</f>
        <v>1</v>
      </c>
      <c r="V4891" s="21" t="n">
        <f aca="false">IF(AND(OR(Dashboard!$T$3="All",R4891=Dashboard!$T$3),OR(Dashboard!$T$4="All",D4891=Dashboard!$T$4)),1,0)</f>
        <v>1</v>
      </c>
      <c r="W4891" s="21" t="n">
        <f aca="false">IF(V4891=1,T4891+ROW()/10000000,0)</f>
        <v>2.4004891</v>
      </c>
    </row>
    <row r="4892" customFormat="false" ht="15" hidden="false" customHeight="false" outlineLevel="0" collapsed="false">
      <c r="A4892" s="0" t="n">
        <v>18469935</v>
      </c>
      <c r="B4892" s="0" t="s">
        <v>11467</v>
      </c>
      <c r="C4892" s="0" t="n">
        <v>1</v>
      </c>
      <c r="D4892" s="0" t="s">
        <v>6924</v>
      </c>
      <c r="E4892" s="0" t="s">
        <v>11468</v>
      </c>
      <c r="F4892" s="0" t="s">
        <v>11455</v>
      </c>
      <c r="G4892" s="0" t="s">
        <v>11456</v>
      </c>
      <c r="H4892" s="0" t="s">
        <v>7315</v>
      </c>
      <c r="I4892" s="0" t="s">
        <v>2123</v>
      </c>
      <c r="J4892" s="0" t="s">
        <v>47</v>
      </c>
      <c r="K4892" s="0" t="s">
        <v>47</v>
      </c>
      <c r="L4892" s="0" t="s">
        <v>47</v>
      </c>
      <c r="M4892" s="0" t="s">
        <v>47</v>
      </c>
      <c r="N4892" s="0" t="n">
        <v>1</v>
      </c>
      <c r="O4892" s="0" t="n">
        <v>11</v>
      </c>
      <c r="P4892" s="0" t="n">
        <v>450</v>
      </c>
      <c r="Q4892" s="0" t="n">
        <v>3.2</v>
      </c>
      <c r="R4892" s="0" t="str">
        <f aca="false">INDEX(Lookup!$B$4:$B$18,MATCH(C4892,Lookup!$A$4:$A$18,0))</f>
        <v>India</v>
      </c>
      <c r="S4892" s="20" t="n">
        <f aca="false">INDEX(Lookup!$D$4:$D$18,MATCH(C4892,Lookup!$A$4:$A$18,0))</f>
        <v>0.012</v>
      </c>
      <c r="T4892" s="21" t="n">
        <f aca="false">ROUND(P4892*S4892,2)</f>
        <v>5.4</v>
      </c>
      <c r="U4892" s="21" t="n">
        <f aca="false">IF(T4892&lt;=10,1,IF(T4892&lt;=20,2,IF(T4892&lt;=30,3,IF(T4892&lt;=40,4,IF(T4892&lt;=50,5,IF(T4892&lt;=100,6,IF(T4892&lt;=250,7,8)))))))</f>
        <v>1</v>
      </c>
      <c r="V4892" s="21" t="n">
        <f aca="false">IF(AND(OR(Dashboard!$T$3="All",R4892=Dashboard!$T$3),OR(Dashboard!$T$4="All",D4892=Dashboard!$T$4)),1,0)</f>
        <v>1</v>
      </c>
      <c r="W4892" s="21" t="n">
        <f aca="false">IF(V4892=1,T4892+ROW()/10000000,0)</f>
        <v>5.4004892</v>
      </c>
    </row>
    <row r="4893" customFormat="false" ht="15" hidden="false" customHeight="false" outlineLevel="0" collapsed="false">
      <c r="A4893" s="0" t="n">
        <v>300874</v>
      </c>
      <c r="B4893" s="0" t="s">
        <v>11469</v>
      </c>
      <c r="C4893" s="0" t="n">
        <v>1</v>
      </c>
      <c r="D4893" s="0" t="s">
        <v>6924</v>
      </c>
      <c r="E4893" s="0" t="s">
        <v>11470</v>
      </c>
      <c r="F4893" s="0" t="s">
        <v>11455</v>
      </c>
      <c r="G4893" s="0" t="s">
        <v>11456</v>
      </c>
      <c r="H4893" s="0" t="s">
        <v>3119</v>
      </c>
      <c r="I4893" s="0" t="s">
        <v>2123</v>
      </c>
      <c r="J4893" s="0" t="s">
        <v>47</v>
      </c>
      <c r="K4893" s="0" t="s">
        <v>46</v>
      </c>
      <c r="L4893" s="0" t="s">
        <v>47</v>
      </c>
      <c r="M4893" s="0" t="s">
        <v>47</v>
      </c>
      <c r="N4893" s="0" t="n">
        <v>1</v>
      </c>
      <c r="O4893" s="0" t="n">
        <v>13</v>
      </c>
      <c r="P4893" s="0" t="n">
        <v>450</v>
      </c>
      <c r="Q4893" s="0" t="n">
        <v>2.8</v>
      </c>
      <c r="R4893" s="0" t="str">
        <f aca="false">INDEX(Lookup!$B$4:$B$18,MATCH(C4893,Lookup!$A$4:$A$18,0))</f>
        <v>India</v>
      </c>
      <c r="S4893" s="20" t="n">
        <f aca="false">INDEX(Lookup!$D$4:$D$18,MATCH(C4893,Lookup!$A$4:$A$18,0))</f>
        <v>0.012</v>
      </c>
      <c r="T4893" s="21" t="n">
        <f aca="false">ROUND(P4893*S4893,2)</f>
        <v>5.4</v>
      </c>
      <c r="U4893" s="21" t="n">
        <f aca="false">IF(T4893&lt;=10,1,IF(T4893&lt;=20,2,IF(T4893&lt;=30,3,IF(T4893&lt;=40,4,IF(T4893&lt;=50,5,IF(T4893&lt;=100,6,IF(T4893&lt;=250,7,8)))))))</f>
        <v>1</v>
      </c>
      <c r="V4893" s="21" t="n">
        <f aca="false">IF(AND(OR(Dashboard!$T$3="All",R4893=Dashboard!$T$3),OR(Dashboard!$T$4="All",D4893=Dashboard!$T$4)),1,0)</f>
        <v>1</v>
      </c>
      <c r="W4893" s="21" t="n">
        <f aca="false">IF(V4893=1,T4893+ROW()/10000000,0)</f>
        <v>5.4004893</v>
      </c>
    </row>
    <row r="4894" customFormat="false" ht="15" hidden="false" customHeight="false" outlineLevel="0" collapsed="false">
      <c r="A4894" s="0" t="n">
        <v>18357561</v>
      </c>
      <c r="B4894" s="0" t="s">
        <v>11471</v>
      </c>
      <c r="C4894" s="0" t="n">
        <v>1</v>
      </c>
      <c r="D4894" s="0" t="s">
        <v>6924</v>
      </c>
      <c r="E4894" s="0" t="s">
        <v>11472</v>
      </c>
      <c r="F4894" s="0" t="s">
        <v>11455</v>
      </c>
      <c r="G4894" s="0" t="s">
        <v>11456</v>
      </c>
      <c r="H4894" s="0" t="s">
        <v>156</v>
      </c>
      <c r="I4894" s="0" t="s">
        <v>2123</v>
      </c>
      <c r="J4894" s="0" t="s">
        <v>47</v>
      </c>
      <c r="K4894" s="0" t="s">
        <v>47</v>
      </c>
      <c r="L4894" s="0" t="s">
        <v>47</v>
      </c>
      <c r="M4894" s="0" t="s">
        <v>47</v>
      </c>
      <c r="N4894" s="0" t="n">
        <v>1</v>
      </c>
      <c r="O4894" s="0" t="n">
        <v>0</v>
      </c>
      <c r="P4894" s="0" t="n">
        <v>100</v>
      </c>
      <c r="Q4894" s="0" t="n">
        <v>1</v>
      </c>
      <c r="R4894" s="0" t="str">
        <f aca="false">INDEX(Lookup!$B$4:$B$18,MATCH(C4894,Lookup!$A$4:$A$18,0))</f>
        <v>India</v>
      </c>
      <c r="S4894" s="20" t="n">
        <f aca="false">INDEX(Lookup!$D$4:$D$18,MATCH(C4894,Lookup!$A$4:$A$18,0))</f>
        <v>0.012</v>
      </c>
      <c r="T4894" s="21" t="n">
        <f aca="false">ROUND(P4894*S4894,2)</f>
        <v>1.2</v>
      </c>
      <c r="U4894" s="21" t="n">
        <f aca="false">IF(T4894&lt;=10,1,IF(T4894&lt;=20,2,IF(T4894&lt;=30,3,IF(T4894&lt;=40,4,IF(T4894&lt;=50,5,IF(T4894&lt;=100,6,IF(T4894&lt;=250,7,8)))))))</f>
        <v>1</v>
      </c>
      <c r="V4894" s="21" t="n">
        <f aca="false">IF(AND(OR(Dashboard!$T$3="All",R4894=Dashboard!$T$3),OR(Dashboard!$T$4="All",D4894=Dashboard!$T$4)),1,0)</f>
        <v>1</v>
      </c>
      <c r="W4894" s="21" t="n">
        <f aca="false">IF(V4894=1,T4894+ROW()/10000000,0)</f>
        <v>1.2004894</v>
      </c>
    </row>
    <row r="4895" customFormat="false" ht="15" hidden="false" customHeight="false" outlineLevel="0" collapsed="false">
      <c r="A4895" s="0" t="n">
        <v>18445793</v>
      </c>
      <c r="B4895" s="0" t="s">
        <v>11473</v>
      </c>
      <c r="C4895" s="0" t="n">
        <v>1</v>
      </c>
      <c r="D4895" s="0" t="s">
        <v>6924</v>
      </c>
      <c r="E4895" s="0" t="s">
        <v>11474</v>
      </c>
      <c r="F4895" s="0" t="s">
        <v>11455</v>
      </c>
      <c r="G4895" s="0" t="s">
        <v>11456</v>
      </c>
      <c r="H4895" s="0" t="s">
        <v>7121</v>
      </c>
      <c r="I4895" s="0" t="s">
        <v>2123</v>
      </c>
      <c r="J4895" s="0" t="s">
        <v>47</v>
      </c>
      <c r="K4895" s="0" t="s">
        <v>47</v>
      </c>
      <c r="L4895" s="0" t="s">
        <v>47</v>
      </c>
      <c r="M4895" s="0" t="s">
        <v>47</v>
      </c>
      <c r="N4895" s="0" t="n">
        <v>1</v>
      </c>
      <c r="O4895" s="0" t="n">
        <v>0</v>
      </c>
      <c r="P4895" s="0" t="n">
        <v>300</v>
      </c>
      <c r="Q4895" s="0" t="n">
        <v>1</v>
      </c>
      <c r="R4895" s="0" t="str">
        <f aca="false">INDEX(Lookup!$B$4:$B$18,MATCH(C4895,Lookup!$A$4:$A$18,0))</f>
        <v>India</v>
      </c>
      <c r="S4895" s="20" t="n">
        <f aca="false">INDEX(Lookup!$D$4:$D$18,MATCH(C4895,Lookup!$A$4:$A$18,0))</f>
        <v>0.012</v>
      </c>
      <c r="T4895" s="21" t="n">
        <f aca="false">ROUND(P4895*S4895,2)</f>
        <v>3.6</v>
      </c>
      <c r="U4895" s="21" t="n">
        <f aca="false">IF(T4895&lt;=10,1,IF(T4895&lt;=20,2,IF(T4895&lt;=30,3,IF(T4895&lt;=40,4,IF(T4895&lt;=50,5,IF(T4895&lt;=100,6,IF(T4895&lt;=250,7,8)))))))</f>
        <v>1</v>
      </c>
      <c r="V4895" s="21" t="n">
        <f aca="false">IF(AND(OR(Dashboard!$T$3="All",R4895=Dashboard!$T$3),OR(Dashboard!$T$4="All",D4895=Dashboard!$T$4)),1,0)</f>
        <v>1</v>
      </c>
      <c r="W4895" s="21" t="n">
        <f aca="false">IF(V4895=1,T4895+ROW()/10000000,0)</f>
        <v>3.6004895</v>
      </c>
    </row>
    <row r="4896" customFormat="false" ht="15" hidden="false" customHeight="false" outlineLevel="0" collapsed="false">
      <c r="A4896" s="0" t="n">
        <v>18458348</v>
      </c>
      <c r="B4896" s="0" t="s">
        <v>11475</v>
      </c>
      <c r="C4896" s="0" t="n">
        <v>1</v>
      </c>
      <c r="D4896" s="0" t="s">
        <v>6924</v>
      </c>
      <c r="E4896" s="0" t="s">
        <v>11476</v>
      </c>
      <c r="F4896" s="0" t="s">
        <v>11455</v>
      </c>
      <c r="G4896" s="0" t="s">
        <v>11456</v>
      </c>
      <c r="H4896" s="0" t="s">
        <v>3243</v>
      </c>
      <c r="I4896" s="0" t="s">
        <v>2123</v>
      </c>
      <c r="J4896" s="0" t="s">
        <v>47</v>
      </c>
      <c r="K4896" s="0" t="s">
        <v>47</v>
      </c>
      <c r="L4896" s="0" t="s">
        <v>47</v>
      </c>
      <c r="M4896" s="0" t="s">
        <v>47</v>
      </c>
      <c r="N4896" s="0" t="n">
        <v>1</v>
      </c>
      <c r="O4896" s="0" t="n">
        <v>0</v>
      </c>
      <c r="P4896" s="0" t="n">
        <v>300</v>
      </c>
      <c r="Q4896" s="0" t="n">
        <v>1</v>
      </c>
      <c r="R4896" s="0" t="str">
        <f aca="false">INDEX(Lookup!$B$4:$B$18,MATCH(C4896,Lookup!$A$4:$A$18,0))</f>
        <v>India</v>
      </c>
      <c r="S4896" s="20" t="n">
        <f aca="false">INDEX(Lookup!$D$4:$D$18,MATCH(C4896,Lookup!$A$4:$A$18,0))</f>
        <v>0.012</v>
      </c>
      <c r="T4896" s="21" t="n">
        <f aca="false">ROUND(P4896*S4896,2)</f>
        <v>3.6</v>
      </c>
      <c r="U4896" s="21" t="n">
        <f aca="false">IF(T4896&lt;=10,1,IF(T4896&lt;=20,2,IF(T4896&lt;=30,3,IF(T4896&lt;=40,4,IF(T4896&lt;=50,5,IF(T4896&lt;=100,6,IF(T4896&lt;=250,7,8)))))))</f>
        <v>1</v>
      </c>
      <c r="V4896" s="21" t="n">
        <f aca="false">IF(AND(OR(Dashboard!$T$3="All",R4896=Dashboard!$T$3),OR(Dashboard!$T$4="All",D4896=Dashboard!$T$4)),1,0)</f>
        <v>1</v>
      </c>
      <c r="W4896" s="21" t="n">
        <f aca="false">IF(V4896=1,T4896+ROW()/10000000,0)</f>
        <v>3.6004896</v>
      </c>
    </row>
    <row r="4897" customFormat="false" ht="15" hidden="false" customHeight="false" outlineLevel="0" collapsed="false">
      <c r="A4897" s="0" t="n">
        <v>18449646</v>
      </c>
      <c r="B4897" s="0" t="s">
        <v>11477</v>
      </c>
      <c r="C4897" s="0" t="n">
        <v>1</v>
      </c>
      <c r="D4897" s="0" t="s">
        <v>6924</v>
      </c>
      <c r="E4897" s="0" t="s">
        <v>11478</v>
      </c>
      <c r="F4897" s="0" t="s">
        <v>11455</v>
      </c>
      <c r="G4897" s="0" t="s">
        <v>11456</v>
      </c>
      <c r="H4897" s="0" t="s">
        <v>3129</v>
      </c>
      <c r="I4897" s="0" t="s">
        <v>2123</v>
      </c>
      <c r="J4897" s="0" t="s">
        <v>47</v>
      </c>
      <c r="K4897" s="0" t="s">
        <v>47</v>
      </c>
      <c r="L4897" s="0" t="s">
        <v>47</v>
      </c>
      <c r="M4897" s="0" t="s">
        <v>47</v>
      </c>
      <c r="N4897" s="0" t="n">
        <v>1</v>
      </c>
      <c r="O4897" s="0" t="n">
        <v>0</v>
      </c>
      <c r="P4897" s="0" t="n">
        <v>250</v>
      </c>
      <c r="Q4897" s="0" t="n">
        <v>1</v>
      </c>
      <c r="R4897" s="0" t="str">
        <f aca="false">INDEX(Lookup!$B$4:$B$18,MATCH(C4897,Lookup!$A$4:$A$18,0))</f>
        <v>India</v>
      </c>
      <c r="S4897" s="20" t="n">
        <f aca="false">INDEX(Lookup!$D$4:$D$18,MATCH(C4897,Lookup!$A$4:$A$18,0))</f>
        <v>0.012</v>
      </c>
      <c r="T4897" s="21" t="n">
        <f aca="false">ROUND(P4897*S4897,2)</f>
        <v>3</v>
      </c>
      <c r="U4897" s="21" t="n">
        <f aca="false">IF(T4897&lt;=10,1,IF(T4897&lt;=20,2,IF(T4897&lt;=30,3,IF(T4897&lt;=40,4,IF(T4897&lt;=50,5,IF(T4897&lt;=100,6,IF(T4897&lt;=250,7,8)))))))</f>
        <v>1</v>
      </c>
      <c r="V4897" s="21" t="n">
        <f aca="false">IF(AND(OR(Dashboard!$T$3="All",R4897=Dashboard!$T$3),OR(Dashboard!$T$4="All",D4897=Dashboard!$T$4)),1,0)</f>
        <v>1</v>
      </c>
      <c r="W4897" s="21" t="n">
        <f aca="false">IF(V4897=1,T4897+ROW()/10000000,0)</f>
        <v>3.0004897</v>
      </c>
    </row>
    <row r="4898" customFormat="false" ht="15" hidden="false" customHeight="false" outlineLevel="0" collapsed="false">
      <c r="A4898" s="0" t="n">
        <v>18445784</v>
      </c>
      <c r="B4898" s="0" t="s">
        <v>11479</v>
      </c>
      <c r="C4898" s="0" t="n">
        <v>1</v>
      </c>
      <c r="D4898" s="0" t="s">
        <v>6924</v>
      </c>
      <c r="E4898" s="0" t="s">
        <v>11480</v>
      </c>
      <c r="F4898" s="0" t="s">
        <v>11455</v>
      </c>
      <c r="G4898" s="0" t="s">
        <v>11456</v>
      </c>
      <c r="H4898" s="0" t="s">
        <v>2288</v>
      </c>
      <c r="I4898" s="0" t="s">
        <v>2123</v>
      </c>
      <c r="J4898" s="0" t="s">
        <v>47</v>
      </c>
      <c r="K4898" s="0" t="s">
        <v>47</v>
      </c>
      <c r="L4898" s="0" t="s">
        <v>47</v>
      </c>
      <c r="M4898" s="0" t="s">
        <v>47</v>
      </c>
      <c r="N4898" s="0" t="n">
        <v>2</v>
      </c>
      <c r="O4898" s="0" t="n">
        <v>0</v>
      </c>
      <c r="P4898" s="0" t="n">
        <v>700</v>
      </c>
      <c r="Q4898" s="0" t="n">
        <v>1</v>
      </c>
      <c r="R4898" s="0" t="str">
        <f aca="false">INDEX(Lookup!$B$4:$B$18,MATCH(C4898,Lookup!$A$4:$A$18,0))</f>
        <v>India</v>
      </c>
      <c r="S4898" s="20" t="n">
        <f aca="false">INDEX(Lookup!$D$4:$D$18,MATCH(C4898,Lookup!$A$4:$A$18,0))</f>
        <v>0.012</v>
      </c>
      <c r="T4898" s="21" t="n">
        <f aca="false">ROUND(P4898*S4898,2)</f>
        <v>8.4</v>
      </c>
      <c r="U4898" s="21" t="n">
        <f aca="false">IF(T4898&lt;=10,1,IF(T4898&lt;=20,2,IF(T4898&lt;=30,3,IF(T4898&lt;=40,4,IF(T4898&lt;=50,5,IF(T4898&lt;=100,6,IF(T4898&lt;=250,7,8)))))))</f>
        <v>1</v>
      </c>
      <c r="V4898" s="21" t="n">
        <f aca="false">IF(AND(OR(Dashboard!$T$3="All",R4898=Dashboard!$T$3),OR(Dashboard!$T$4="All",D4898=Dashboard!$T$4)),1,0)</f>
        <v>1</v>
      </c>
      <c r="W4898" s="21" t="n">
        <f aca="false">IF(V4898=1,T4898+ROW()/10000000,0)</f>
        <v>8.4004898</v>
      </c>
    </row>
    <row r="4899" customFormat="false" ht="15" hidden="false" customHeight="false" outlineLevel="0" collapsed="false">
      <c r="A4899" s="0" t="n">
        <v>18378861</v>
      </c>
      <c r="B4899" s="0" t="s">
        <v>11481</v>
      </c>
      <c r="C4899" s="0" t="n">
        <v>1</v>
      </c>
      <c r="D4899" s="0" t="s">
        <v>6924</v>
      </c>
      <c r="E4899" s="0" t="s">
        <v>11482</v>
      </c>
      <c r="F4899" s="0" t="s">
        <v>11455</v>
      </c>
      <c r="G4899" s="0" t="s">
        <v>11456</v>
      </c>
      <c r="H4899" s="0" t="s">
        <v>2185</v>
      </c>
      <c r="I4899" s="0" t="s">
        <v>2123</v>
      </c>
      <c r="J4899" s="0" t="s">
        <v>47</v>
      </c>
      <c r="K4899" s="0" t="s">
        <v>47</v>
      </c>
      <c r="L4899" s="0" t="s">
        <v>47</v>
      </c>
      <c r="M4899" s="0" t="s">
        <v>47</v>
      </c>
      <c r="N4899" s="0" t="n">
        <v>1</v>
      </c>
      <c r="O4899" s="0" t="n">
        <v>0</v>
      </c>
      <c r="P4899" s="0" t="n">
        <v>400</v>
      </c>
      <c r="Q4899" s="0" t="n">
        <v>1</v>
      </c>
      <c r="R4899" s="0" t="str">
        <f aca="false">INDEX(Lookup!$B$4:$B$18,MATCH(C4899,Lookup!$A$4:$A$18,0))</f>
        <v>India</v>
      </c>
      <c r="S4899" s="20" t="n">
        <f aca="false">INDEX(Lookup!$D$4:$D$18,MATCH(C4899,Lookup!$A$4:$A$18,0))</f>
        <v>0.012</v>
      </c>
      <c r="T4899" s="21" t="n">
        <f aca="false">ROUND(P4899*S4899,2)</f>
        <v>4.8</v>
      </c>
      <c r="U4899" s="21" t="n">
        <f aca="false">IF(T4899&lt;=10,1,IF(T4899&lt;=20,2,IF(T4899&lt;=30,3,IF(T4899&lt;=40,4,IF(T4899&lt;=50,5,IF(T4899&lt;=100,6,IF(T4899&lt;=250,7,8)))))))</f>
        <v>1</v>
      </c>
      <c r="V4899" s="21" t="n">
        <f aca="false">IF(AND(OR(Dashboard!$T$3="All",R4899=Dashboard!$T$3),OR(Dashboard!$T$4="All",D4899=Dashboard!$T$4)),1,0)</f>
        <v>1</v>
      </c>
      <c r="W4899" s="21" t="n">
        <f aca="false">IF(V4899=1,T4899+ROW()/10000000,0)</f>
        <v>4.8004899</v>
      </c>
    </row>
    <row r="4900" customFormat="false" ht="15" hidden="false" customHeight="false" outlineLevel="0" collapsed="false">
      <c r="A4900" s="0" t="n">
        <v>301677</v>
      </c>
      <c r="B4900" s="0" t="s">
        <v>11483</v>
      </c>
      <c r="C4900" s="0" t="n">
        <v>1</v>
      </c>
      <c r="D4900" s="0" t="s">
        <v>6924</v>
      </c>
      <c r="E4900" s="0" t="s">
        <v>11484</v>
      </c>
      <c r="F4900" s="0" t="s">
        <v>11455</v>
      </c>
      <c r="G4900" s="0" t="s">
        <v>11456</v>
      </c>
      <c r="H4900" s="0" t="s">
        <v>11485</v>
      </c>
      <c r="I4900" s="0" t="s">
        <v>2123</v>
      </c>
      <c r="J4900" s="0" t="s">
        <v>47</v>
      </c>
      <c r="K4900" s="0" t="s">
        <v>47</v>
      </c>
      <c r="L4900" s="0" t="s">
        <v>47</v>
      </c>
      <c r="M4900" s="0" t="s">
        <v>47</v>
      </c>
      <c r="N4900" s="0" t="n">
        <v>1</v>
      </c>
      <c r="O4900" s="0" t="n">
        <v>762</v>
      </c>
      <c r="P4900" s="0" t="n">
        <v>400</v>
      </c>
      <c r="Q4900" s="0" t="n">
        <v>4.2</v>
      </c>
      <c r="R4900" s="0" t="str">
        <f aca="false">INDEX(Lookup!$B$4:$B$18,MATCH(C4900,Lookup!$A$4:$A$18,0))</f>
        <v>India</v>
      </c>
      <c r="S4900" s="20" t="n">
        <f aca="false">INDEX(Lookup!$D$4:$D$18,MATCH(C4900,Lookup!$A$4:$A$18,0))</f>
        <v>0.012</v>
      </c>
      <c r="T4900" s="21" t="n">
        <f aca="false">ROUND(P4900*S4900,2)</f>
        <v>4.8</v>
      </c>
      <c r="U4900" s="21" t="n">
        <f aca="false">IF(T4900&lt;=10,1,IF(T4900&lt;=20,2,IF(T4900&lt;=30,3,IF(T4900&lt;=40,4,IF(T4900&lt;=50,5,IF(T4900&lt;=100,6,IF(T4900&lt;=250,7,8)))))))</f>
        <v>1</v>
      </c>
      <c r="V4900" s="21" t="n">
        <f aca="false">IF(AND(OR(Dashboard!$T$3="All",R4900=Dashboard!$T$3),OR(Dashboard!$T$4="All",D4900=Dashboard!$T$4)),1,0)</f>
        <v>1</v>
      </c>
      <c r="W4900" s="21" t="n">
        <f aca="false">IF(V4900=1,T4900+ROW()/10000000,0)</f>
        <v>4.80049</v>
      </c>
    </row>
    <row r="4901" customFormat="false" ht="15" hidden="false" customHeight="false" outlineLevel="0" collapsed="false">
      <c r="A4901" s="0" t="n">
        <v>8537</v>
      </c>
      <c r="B4901" s="0" t="s">
        <v>11486</v>
      </c>
      <c r="C4901" s="0" t="n">
        <v>1</v>
      </c>
      <c r="D4901" s="0" t="s">
        <v>6924</v>
      </c>
      <c r="E4901" s="0" t="s">
        <v>11487</v>
      </c>
      <c r="F4901" s="0" t="s">
        <v>11488</v>
      </c>
      <c r="G4901" s="0" t="s">
        <v>11489</v>
      </c>
      <c r="H4901" s="0" t="s">
        <v>3392</v>
      </c>
      <c r="I4901" s="0" t="s">
        <v>2123</v>
      </c>
      <c r="J4901" s="0" t="s">
        <v>47</v>
      </c>
      <c r="K4901" s="0" t="s">
        <v>47</v>
      </c>
      <c r="L4901" s="0" t="s">
        <v>47</v>
      </c>
      <c r="M4901" s="0" t="s">
        <v>47</v>
      </c>
      <c r="N4901" s="0" t="n">
        <v>1</v>
      </c>
      <c r="O4901" s="0" t="n">
        <v>8</v>
      </c>
      <c r="P4901" s="0" t="n">
        <v>250</v>
      </c>
      <c r="Q4901" s="0" t="n">
        <v>2.8</v>
      </c>
      <c r="R4901" s="0" t="str">
        <f aca="false">INDEX(Lookup!$B$4:$B$18,MATCH(C4901,Lookup!$A$4:$A$18,0))</f>
        <v>India</v>
      </c>
      <c r="S4901" s="20" t="n">
        <f aca="false">INDEX(Lookup!$D$4:$D$18,MATCH(C4901,Lookup!$A$4:$A$18,0))</f>
        <v>0.012</v>
      </c>
      <c r="T4901" s="21" t="n">
        <f aca="false">ROUND(P4901*S4901,2)</f>
        <v>3</v>
      </c>
      <c r="U4901" s="21" t="n">
        <f aca="false">IF(T4901&lt;=10,1,IF(T4901&lt;=20,2,IF(T4901&lt;=30,3,IF(T4901&lt;=40,4,IF(T4901&lt;=50,5,IF(T4901&lt;=100,6,IF(T4901&lt;=250,7,8)))))))</f>
        <v>1</v>
      </c>
      <c r="V4901" s="21" t="n">
        <f aca="false">IF(AND(OR(Dashboard!$T$3="All",R4901=Dashboard!$T$3),OR(Dashboard!$T$4="All",D4901=Dashboard!$T$4)),1,0)</f>
        <v>1</v>
      </c>
      <c r="W4901" s="21" t="n">
        <f aca="false">IF(V4901=1,T4901+ROW()/10000000,0)</f>
        <v>3.0004901</v>
      </c>
    </row>
    <row r="4902" customFormat="false" ht="15" hidden="false" customHeight="false" outlineLevel="0" collapsed="false">
      <c r="A4902" s="0" t="n">
        <v>18268367</v>
      </c>
      <c r="B4902" s="0" t="s">
        <v>11490</v>
      </c>
      <c r="C4902" s="0" t="n">
        <v>1</v>
      </c>
      <c r="D4902" s="0" t="s">
        <v>6924</v>
      </c>
      <c r="E4902" s="0" t="s">
        <v>11491</v>
      </c>
      <c r="F4902" s="0" t="s">
        <v>11488</v>
      </c>
      <c r="G4902" s="0" t="s">
        <v>11489</v>
      </c>
      <c r="H4902" s="0" t="s">
        <v>2288</v>
      </c>
      <c r="I4902" s="0" t="s">
        <v>2123</v>
      </c>
      <c r="J4902" s="0" t="s">
        <v>47</v>
      </c>
      <c r="K4902" s="0" t="s">
        <v>46</v>
      </c>
      <c r="L4902" s="0" t="s">
        <v>47</v>
      </c>
      <c r="M4902" s="0" t="s">
        <v>47</v>
      </c>
      <c r="N4902" s="0" t="n">
        <v>1</v>
      </c>
      <c r="O4902" s="0" t="n">
        <v>5</v>
      </c>
      <c r="P4902" s="0" t="n">
        <v>400</v>
      </c>
      <c r="Q4902" s="0" t="n">
        <v>2.6</v>
      </c>
      <c r="R4902" s="0" t="str">
        <f aca="false">INDEX(Lookup!$B$4:$B$18,MATCH(C4902,Lookup!$A$4:$A$18,0))</f>
        <v>India</v>
      </c>
      <c r="S4902" s="20" t="n">
        <f aca="false">INDEX(Lookup!$D$4:$D$18,MATCH(C4902,Lookup!$A$4:$A$18,0))</f>
        <v>0.012</v>
      </c>
      <c r="T4902" s="21" t="n">
        <f aca="false">ROUND(P4902*S4902,2)</f>
        <v>4.8</v>
      </c>
      <c r="U4902" s="21" t="n">
        <f aca="false">IF(T4902&lt;=10,1,IF(T4902&lt;=20,2,IF(T4902&lt;=30,3,IF(T4902&lt;=40,4,IF(T4902&lt;=50,5,IF(T4902&lt;=100,6,IF(T4902&lt;=250,7,8)))))))</f>
        <v>1</v>
      </c>
      <c r="V4902" s="21" t="n">
        <f aca="false">IF(AND(OR(Dashboard!$T$3="All",R4902=Dashboard!$T$3),OR(Dashboard!$T$4="All",D4902=Dashboard!$T$4)),1,0)</f>
        <v>1</v>
      </c>
      <c r="W4902" s="21" t="n">
        <f aca="false">IF(V4902=1,T4902+ROW()/10000000,0)</f>
        <v>4.8004902</v>
      </c>
    </row>
    <row r="4903" customFormat="false" ht="15" hidden="false" customHeight="false" outlineLevel="0" collapsed="false">
      <c r="A4903" s="0" t="n">
        <v>18244534</v>
      </c>
      <c r="B4903" s="0" t="s">
        <v>7154</v>
      </c>
      <c r="C4903" s="0" t="n">
        <v>1</v>
      </c>
      <c r="D4903" s="0" t="s">
        <v>6924</v>
      </c>
      <c r="E4903" s="0" t="s">
        <v>11492</v>
      </c>
      <c r="F4903" s="0" t="s">
        <v>11488</v>
      </c>
      <c r="G4903" s="0" t="s">
        <v>11489</v>
      </c>
      <c r="H4903" s="0" t="s">
        <v>11493</v>
      </c>
      <c r="I4903" s="0" t="s">
        <v>2123</v>
      </c>
      <c r="J4903" s="0" t="s">
        <v>47</v>
      </c>
      <c r="K4903" s="0" t="s">
        <v>47</v>
      </c>
      <c r="L4903" s="0" t="s">
        <v>47</v>
      </c>
      <c r="M4903" s="0" t="s">
        <v>47</v>
      </c>
      <c r="N4903" s="0" t="n">
        <v>1</v>
      </c>
      <c r="O4903" s="0" t="n">
        <v>13</v>
      </c>
      <c r="P4903" s="0" t="n">
        <v>250</v>
      </c>
      <c r="Q4903" s="0" t="n">
        <v>3.3</v>
      </c>
      <c r="R4903" s="0" t="str">
        <f aca="false">INDEX(Lookup!$B$4:$B$18,MATCH(C4903,Lookup!$A$4:$A$18,0))</f>
        <v>India</v>
      </c>
      <c r="S4903" s="20" t="n">
        <f aca="false">INDEX(Lookup!$D$4:$D$18,MATCH(C4903,Lookup!$A$4:$A$18,0))</f>
        <v>0.012</v>
      </c>
      <c r="T4903" s="21" t="n">
        <f aca="false">ROUND(P4903*S4903,2)</f>
        <v>3</v>
      </c>
      <c r="U4903" s="21" t="n">
        <f aca="false">IF(T4903&lt;=10,1,IF(T4903&lt;=20,2,IF(T4903&lt;=30,3,IF(T4903&lt;=40,4,IF(T4903&lt;=50,5,IF(T4903&lt;=100,6,IF(T4903&lt;=250,7,8)))))))</f>
        <v>1</v>
      </c>
      <c r="V4903" s="21" t="n">
        <f aca="false">IF(AND(OR(Dashboard!$T$3="All",R4903=Dashboard!$T$3),OR(Dashboard!$T$4="All",D4903=Dashboard!$T$4)),1,0)</f>
        <v>1</v>
      </c>
      <c r="W4903" s="21" t="n">
        <f aca="false">IF(V4903=1,T4903+ROW()/10000000,0)</f>
        <v>3.0004903</v>
      </c>
    </row>
    <row r="4904" customFormat="false" ht="15" hidden="false" customHeight="false" outlineLevel="0" collapsed="false">
      <c r="A4904" s="0" t="n">
        <v>8517</v>
      </c>
      <c r="B4904" s="0" t="s">
        <v>4064</v>
      </c>
      <c r="C4904" s="0" t="n">
        <v>1</v>
      </c>
      <c r="D4904" s="0" t="s">
        <v>6924</v>
      </c>
      <c r="E4904" s="0" t="s">
        <v>11494</v>
      </c>
      <c r="F4904" s="0" t="s">
        <v>11488</v>
      </c>
      <c r="G4904" s="0" t="s">
        <v>11489</v>
      </c>
      <c r="H4904" s="0" t="s">
        <v>2128</v>
      </c>
      <c r="I4904" s="0" t="s">
        <v>2123</v>
      </c>
      <c r="J4904" s="0" t="s">
        <v>47</v>
      </c>
      <c r="K4904" s="0" t="s">
        <v>47</v>
      </c>
      <c r="L4904" s="0" t="s">
        <v>47</v>
      </c>
      <c r="M4904" s="0" t="s">
        <v>47</v>
      </c>
      <c r="N4904" s="0" t="n">
        <v>1</v>
      </c>
      <c r="O4904" s="0" t="n">
        <v>24</v>
      </c>
      <c r="P4904" s="0" t="n">
        <v>400</v>
      </c>
      <c r="Q4904" s="0" t="n">
        <v>3.1</v>
      </c>
      <c r="R4904" s="0" t="str">
        <f aca="false">INDEX(Lookup!$B$4:$B$18,MATCH(C4904,Lookup!$A$4:$A$18,0))</f>
        <v>India</v>
      </c>
      <c r="S4904" s="20" t="n">
        <f aca="false">INDEX(Lookup!$D$4:$D$18,MATCH(C4904,Lookup!$A$4:$A$18,0))</f>
        <v>0.012</v>
      </c>
      <c r="T4904" s="21" t="n">
        <f aca="false">ROUND(P4904*S4904,2)</f>
        <v>4.8</v>
      </c>
      <c r="U4904" s="21" t="n">
        <f aca="false">IF(T4904&lt;=10,1,IF(T4904&lt;=20,2,IF(T4904&lt;=30,3,IF(T4904&lt;=40,4,IF(T4904&lt;=50,5,IF(T4904&lt;=100,6,IF(T4904&lt;=250,7,8)))))))</f>
        <v>1</v>
      </c>
      <c r="V4904" s="21" t="n">
        <f aca="false">IF(AND(OR(Dashboard!$T$3="All",R4904=Dashboard!$T$3),OR(Dashboard!$T$4="All",D4904=Dashboard!$T$4)),1,0)</f>
        <v>1</v>
      </c>
      <c r="W4904" s="21" t="n">
        <f aca="false">IF(V4904=1,T4904+ROW()/10000000,0)</f>
        <v>4.8004904</v>
      </c>
    </row>
    <row r="4905" customFormat="false" ht="15" hidden="false" customHeight="false" outlineLevel="0" collapsed="false">
      <c r="A4905" s="0" t="n">
        <v>310653</v>
      </c>
      <c r="B4905" s="0" t="s">
        <v>11495</v>
      </c>
      <c r="C4905" s="0" t="n">
        <v>1</v>
      </c>
      <c r="D4905" s="0" t="s">
        <v>6924</v>
      </c>
      <c r="E4905" s="0" t="s">
        <v>11496</v>
      </c>
      <c r="F4905" s="0" t="s">
        <v>11488</v>
      </c>
      <c r="G4905" s="0" t="s">
        <v>11489</v>
      </c>
      <c r="H4905" s="0" t="s">
        <v>402</v>
      </c>
      <c r="I4905" s="0" t="s">
        <v>2123</v>
      </c>
      <c r="J4905" s="0" t="s">
        <v>47</v>
      </c>
      <c r="K4905" s="0" t="s">
        <v>46</v>
      </c>
      <c r="L4905" s="0" t="s">
        <v>47</v>
      </c>
      <c r="M4905" s="0" t="s">
        <v>47</v>
      </c>
      <c r="N4905" s="0" t="n">
        <v>2</v>
      </c>
      <c r="O4905" s="0" t="n">
        <v>18</v>
      </c>
      <c r="P4905" s="0" t="n">
        <v>500</v>
      </c>
      <c r="Q4905" s="0" t="n">
        <v>3.1</v>
      </c>
      <c r="R4905" s="0" t="str">
        <f aca="false">INDEX(Lookup!$B$4:$B$18,MATCH(C4905,Lookup!$A$4:$A$18,0))</f>
        <v>India</v>
      </c>
      <c r="S4905" s="20" t="n">
        <f aca="false">INDEX(Lookup!$D$4:$D$18,MATCH(C4905,Lookup!$A$4:$A$18,0))</f>
        <v>0.012</v>
      </c>
      <c r="T4905" s="21" t="n">
        <f aca="false">ROUND(P4905*S4905,2)</f>
        <v>6</v>
      </c>
      <c r="U4905" s="21" t="n">
        <f aca="false">IF(T4905&lt;=10,1,IF(T4905&lt;=20,2,IF(T4905&lt;=30,3,IF(T4905&lt;=40,4,IF(T4905&lt;=50,5,IF(T4905&lt;=100,6,IF(T4905&lt;=250,7,8)))))))</f>
        <v>1</v>
      </c>
      <c r="V4905" s="21" t="n">
        <f aca="false">IF(AND(OR(Dashboard!$T$3="All",R4905=Dashboard!$T$3),OR(Dashboard!$T$4="All",D4905=Dashboard!$T$4)),1,0)</f>
        <v>1</v>
      </c>
      <c r="W4905" s="21" t="n">
        <f aca="false">IF(V4905=1,T4905+ROW()/10000000,0)</f>
        <v>6.0004905</v>
      </c>
    </row>
    <row r="4906" customFormat="false" ht="15" hidden="false" customHeight="false" outlineLevel="0" collapsed="false">
      <c r="A4906" s="0" t="n">
        <v>312479</v>
      </c>
      <c r="B4906" s="0" t="s">
        <v>11497</v>
      </c>
      <c r="C4906" s="0" t="n">
        <v>1</v>
      </c>
      <c r="D4906" s="0" t="s">
        <v>6924</v>
      </c>
      <c r="E4906" s="0" t="s">
        <v>11498</v>
      </c>
      <c r="F4906" s="0" t="s">
        <v>11488</v>
      </c>
      <c r="G4906" s="0" t="s">
        <v>11489</v>
      </c>
      <c r="H4906" s="0" t="s">
        <v>69</v>
      </c>
      <c r="I4906" s="0" t="s">
        <v>2123</v>
      </c>
      <c r="J4906" s="0" t="s">
        <v>47</v>
      </c>
      <c r="K4906" s="0" t="s">
        <v>47</v>
      </c>
      <c r="L4906" s="0" t="s">
        <v>47</v>
      </c>
      <c r="M4906" s="0" t="s">
        <v>47</v>
      </c>
      <c r="N4906" s="0" t="n">
        <v>1</v>
      </c>
      <c r="O4906" s="0" t="n">
        <v>13</v>
      </c>
      <c r="P4906" s="0" t="n">
        <v>350</v>
      </c>
      <c r="Q4906" s="0" t="n">
        <v>2.9</v>
      </c>
      <c r="R4906" s="0" t="str">
        <f aca="false">INDEX(Lookup!$B$4:$B$18,MATCH(C4906,Lookup!$A$4:$A$18,0))</f>
        <v>India</v>
      </c>
      <c r="S4906" s="20" t="n">
        <f aca="false">INDEX(Lookup!$D$4:$D$18,MATCH(C4906,Lookup!$A$4:$A$18,0))</f>
        <v>0.012</v>
      </c>
      <c r="T4906" s="21" t="n">
        <f aca="false">ROUND(P4906*S4906,2)</f>
        <v>4.2</v>
      </c>
      <c r="U4906" s="21" t="n">
        <f aca="false">IF(T4906&lt;=10,1,IF(T4906&lt;=20,2,IF(T4906&lt;=30,3,IF(T4906&lt;=40,4,IF(T4906&lt;=50,5,IF(T4906&lt;=100,6,IF(T4906&lt;=250,7,8)))))))</f>
        <v>1</v>
      </c>
      <c r="V4906" s="21" t="n">
        <f aca="false">IF(AND(OR(Dashboard!$T$3="All",R4906=Dashboard!$T$3),OR(Dashboard!$T$4="All",D4906=Dashboard!$T$4)),1,0)</f>
        <v>1</v>
      </c>
      <c r="W4906" s="21" t="n">
        <f aca="false">IF(V4906=1,T4906+ROW()/10000000,0)</f>
        <v>4.2004906</v>
      </c>
    </row>
    <row r="4907" customFormat="false" ht="15" hidden="false" customHeight="false" outlineLevel="0" collapsed="false">
      <c r="A4907" s="0" t="n">
        <v>18222593</v>
      </c>
      <c r="B4907" s="0" t="s">
        <v>11499</v>
      </c>
      <c r="C4907" s="0" t="n">
        <v>1</v>
      </c>
      <c r="D4907" s="0" t="s">
        <v>6924</v>
      </c>
      <c r="E4907" s="0" t="s">
        <v>11500</v>
      </c>
      <c r="F4907" s="0" t="s">
        <v>11488</v>
      </c>
      <c r="G4907" s="0" t="s">
        <v>11489</v>
      </c>
      <c r="H4907" s="0" t="s">
        <v>11501</v>
      </c>
      <c r="I4907" s="0" t="s">
        <v>2123</v>
      </c>
      <c r="J4907" s="0" t="s">
        <v>47</v>
      </c>
      <c r="K4907" s="0" t="s">
        <v>47</v>
      </c>
      <c r="L4907" s="0" t="s">
        <v>47</v>
      </c>
      <c r="M4907" s="0" t="s">
        <v>47</v>
      </c>
      <c r="N4907" s="0" t="n">
        <v>2</v>
      </c>
      <c r="O4907" s="0" t="n">
        <v>14</v>
      </c>
      <c r="P4907" s="0" t="n">
        <v>500</v>
      </c>
      <c r="Q4907" s="0" t="n">
        <v>2.8</v>
      </c>
      <c r="R4907" s="0" t="str">
        <f aca="false">INDEX(Lookup!$B$4:$B$18,MATCH(C4907,Lookup!$A$4:$A$18,0))</f>
        <v>India</v>
      </c>
      <c r="S4907" s="20" t="n">
        <f aca="false">INDEX(Lookup!$D$4:$D$18,MATCH(C4907,Lookup!$A$4:$A$18,0))</f>
        <v>0.012</v>
      </c>
      <c r="T4907" s="21" t="n">
        <f aca="false">ROUND(P4907*S4907,2)</f>
        <v>6</v>
      </c>
      <c r="U4907" s="21" t="n">
        <f aca="false">IF(T4907&lt;=10,1,IF(T4907&lt;=20,2,IF(T4907&lt;=30,3,IF(T4907&lt;=40,4,IF(T4907&lt;=50,5,IF(T4907&lt;=100,6,IF(T4907&lt;=250,7,8)))))))</f>
        <v>1</v>
      </c>
      <c r="V4907" s="21" t="n">
        <f aca="false">IF(AND(OR(Dashboard!$T$3="All",R4907=Dashboard!$T$3),OR(Dashboard!$T$4="All",D4907=Dashboard!$T$4)),1,0)</f>
        <v>1</v>
      </c>
      <c r="W4907" s="21" t="n">
        <f aca="false">IF(V4907=1,T4907+ROW()/10000000,0)</f>
        <v>6.0004907</v>
      </c>
    </row>
    <row r="4908" customFormat="false" ht="15" hidden="false" customHeight="false" outlineLevel="0" collapsed="false">
      <c r="A4908" s="0" t="n">
        <v>2012</v>
      </c>
      <c r="B4908" s="0" t="s">
        <v>7101</v>
      </c>
      <c r="C4908" s="0" t="n">
        <v>1</v>
      </c>
      <c r="D4908" s="0" t="s">
        <v>6924</v>
      </c>
      <c r="E4908" s="0" t="s">
        <v>11502</v>
      </c>
      <c r="F4908" s="0" t="s">
        <v>11488</v>
      </c>
      <c r="G4908" s="0" t="s">
        <v>11489</v>
      </c>
      <c r="H4908" s="0" t="s">
        <v>2349</v>
      </c>
      <c r="I4908" s="0" t="s">
        <v>2123</v>
      </c>
      <c r="J4908" s="0" t="s">
        <v>47</v>
      </c>
      <c r="K4908" s="0" t="s">
        <v>47</v>
      </c>
      <c r="L4908" s="0" t="s">
        <v>47</v>
      </c>
      <c r="M4908" s="0" t="s">
        <v>47</v>
      </c>
      <c r="N4908" s="0" t="n">
        <v>1</v>
      </c>
      <c r="O4908" s="0" t="n">
        <v>74</v>
      </c>
      <c r="P4908" s="0" t="n">
        <v>250</v>
      </c>
      <c r="Q4908" s="0" t="n">
        <v>3</v>
      </c>
      <c r="R4908" s="0" t="str">
        <f aca="false">INDEX(Lookup!$B$4:$B$18,MATCH(C4908,Lookup!$A$4:$A$18,0))</f>
        <v>India</v>
      </c>
      <c r="S4908" s="20" t="n">
        <f aca="false">INDEX(Lookup!$D$4:$D$18,MATCH(C4908,Lookup!$A$4:$A$18,0))</f>
        <v>0.012</v>
      </c>
      <c r="T4908" s="21" t="n">
        <f aca="false">ROUND(P4908*S4908,2)</f>
        <v>3</v>
      </c>
      <c r="U4908" s="21" t="n">
        <f aca="false">IF(T4908&lt;=10,1,IF(T4908&lt;=20,2,IF(T4908&lt;=30,3,IF(T4908&lt;=40,4,IF(T4908&lt;=50,5,IF(T4908&lt;=100,6,IF(T4908&lt;=250,7,8)))))))</f>
        <v>1</v>
      </c>
      <c r="V4908" s="21" t="n">
        <f aca="false">IF(AND(OR(Dashboard!$T$3="All",R4908=Dashboard!$T$3),OR(Dashboard!$T$4="All",D4908=Dashboard!$T$4)),1,0)</f>
        <v>1</v>
      </c>
      <c r="W4908" s="21" t="n">
        <f aca="false">IF(V4908=1,T4908+ROW()/10000000,0)</f>
        <v>3.0004908</v>
      </c>
    </row>
    <row r="4909" customFormat="false" ht="15" hidden="false" customHeight="false" outlineLevel="0" collapsed="false">
      <c r="A4909" s="0" t="n">
        <v>6265</v>
      </c>
      <c r="B4909" s="0" t="s">
        <v>3113</v>
      </c>
      <c r="C4909" s="0" t="n">
        <v>1</v>
      </c>
      <c r="D4909" s="0" t="s">
        <v>6924</v>
      </c>
      <c r="E4909" s="0" t="s">
        <v>11503</v>
      </c>
      <c r="F4909" s="0" t="s">
        <v>11488</v>
      </c>
      <c r="G4909" s="0" t="s">
        <v>11489</v>
      </c>
      <c r="H4909" s="0" t="s">
        <v>153</v>
      </c>
      <c r="I4909" s="0" t="s">
        <v>2123</v>
      </c>
      <c r="J4909" s="0" t="s">
        <v>47</v>
      </c>
      <c r="K4909" s="0" t="s">
        <v>47</v>
      </c>
      <c r="L4909" s="0" t="s">
        <v>47</v>
      </c>
      <c r="M4909" s="0" t="s">
        <v>47</v>
      </c>
      <c r="N4909" s="0" t="n">
        <v>1</v>
      </c>
      <c r="O4909" s="0" t="n">
        <v>18</v>
      </c>
      <c r="P4909" s="0" t="n">
        <v>450</v>
      </c>
      <c r="Q4909" s="0" t="n">
        <v>2.7</v>
      </c>
      <c r="R4909" s="0" t="str">
        <f aca="false">INDEX(Lookup!$B$4:$B$18,MATCH(C4909,Lookup!$A$4:$A$18,0))</f>
        <v>India</v>
      </c>
      <c r="S4909" s="20" t="n">
        <f aca="false">INDEX(Lookup!$D$4:$D$18,MATCH(C4909,Lookup!$A$4:$A$18,0))</f>
        <v>0.012</v>
      </c>
      <c r="T4909" s="21" t="n">
        <f aca="false">ROUND(P4909*S4909,2)</f>
        <v>5.4</v>
      </c>
      <c r="U4909" s="21" t="n">
        <f aca="false">IF(T4909&lt;=10,1,IF(T4909&lt;=20,2,IF(T4909&lt;=30,3,IF(T4909&lt;=40,4,IF(T4909&lt;=50,5,IF(T4909&lt;=100,6,IF(T4909&lt;=250,7,8)))))))</f>
        <v>1</v>
      </c>
      <c r="V4909" s="21" t="n">
        <f aca="false">IF(AND(OR(Dashboard!$T$3="All",R4909=Dashboard!$T$3),OR(Dashboard!$T$4="All",D4909=Dashboard!$T$4)),1,0)</f>
        <v>1</v>
      </c>
      <c r="W4909" s="21" t="n">
        <f aca="false">IF(V4909=1,T4909+ROW()/10000000,0)</f>
        <v>5.4004909</v>
      </c>
    </row>
    <row r="4910" customFormat="false" ht="15" hidden="false" customHeight="false" outlineLevel="0" collapsed="false">
      <c r="A4910" s="0" t="n">
        <v>9829</v>
      </c>
      <c r="B4910" s="0" t="s">
        <v>3113</v>
      </c>
      <c r="C4910" s="0" t="n">
        <v>1</v>
      </c>
      <c r="D4910" s="0" t="s">
        <v>6924</v>
      </c>
      <c r="E4910" s="0" t="s">
        <v>11504</v>
      </c>
      <c r="F4910" s="0" t="s">
        <v>11488</v>
      </c>
      <c r="G4910" s="0" t="s">
        <v>11489</v>
      </c>
      <c r="H4910" s="0" t="s">
        <v>153</v>
      </c>
      <c r="I4910" s="0" t="s">
        <v>2123</v>
      </c>
      <c r="J4910" s="0" t="s">
        <v>47</v>
      </c>
      <c r="K4910" s="0" t="s">
        <v>47</v>
      </c>
      <c r="L4910" s="0" t="s">
        <v>47</v>
      </c>
      <c r="M4910" s="0" t="s">
        <v>47</v>
      </c>
      <c r="N4910" s="0" t="n">
        <v>1</v>
      </c>
      <c r="O4910" s="0" t="n">
        <v>14</v>
      </c>
      <c r="P4910" s="0" t="n">
        <v>450</v>
      </c>
      <c r="Q4910" s="0" t="n">
        <v>2.8</v>
      </c>
      <c r="R4910" s="0" t="str">
        <f aca="false">INDEX(Lookup!$B$4:$B$18,MATCH(C4910,Lookup!$A$4:$A$18,0))</f>
        <v>India</v>
      </c>
      <c r="S4910" s="20" t="n">
        <f aca="false">INDEX(Lookup!$D$4:$D$18,MATCH(C4910,Lookup!$A$4:$A$18,0))</f>
        <v>0.012</v>
      </c>
      <c r="T4910" s="21" t="n">
        <f aca="false">ROUND(P4910*S4910,2)</f>
        <v>5.4</v>
      </c>
      <c r="U4910" s="21" t="n">
        <f aca="false">IF(T4910&lt;=10,1,IF(T4910&lt;=20,2,IF(T4910&lt;=30,3,IF(T4910&lt;=40,4,IF(T4910&lt;=50,5,IF(T4910&lt;=100,6,IF(T4910&lt;=250,7,8)))))))</f>
        <v>1</v>
      </c>
      <c r="V4910" s="21" t="n">
        <f aca="false">IF(AND(OR(Dashboard!$T$3="All",R4910=Dashboard!$T$3),OR(Dashboard!$T$4="All",D4910=Dashboard!$T$4)),1,0)</f>
        <v>1</v>
      </c>
      <c r="W4910" s="21" t="n">
        <f aca="false">IF(V4910=1,T4910+ROW()/10000000,0)</f>
        <v>5.400491</v>
      </c>
    </row>
    <row r="4911" customFormat="false" ht="15" hidden="false" customHeight="false" outlineLevel="0" collapsed="false">
      <c r="A4911" s="0" t="n">
        <v>311949</v>
      </c>
      <c r="B4911" s="0" t="s">
        <v>11505</v>
      </c>
      <c r="C4911" s="0" t="n">
        <v>1</v>
      </c>
      <c r="D4911" s="0" t="s">
        <v>6924</v>
      </c>
      <c r="E4911" s="0" t="s">
        <v>11506</v>
      </c>
      <c r="F4911" s="0" t="s">
        <v>11488</v>
      </c>
      <c r="G4911" s="0" t="s">
        <v>11489</v>
      </c>
      <c r="H4911" s="0" t="s">
        <v>2288</v>
      </c>
      <c r="I4911" s="0" t="s">
        <v>2123</v>
      </c>
      <c r="J4911" s="0" t="s">
        <v>47</v>
      </c>
      <c r="K4911" s="0" t="s">
        <v>47</v>
      </c>
      <c r="L4911" s="0" t="s">
        <v>47</v>
      </c>
      <c r="M4911" s="0" t="s">
        <v>47</v>
      </c>
      <c r="N4911" s="0" t="n">
        <v>1</v>
      </c>
      <c r="O4911" s="0" t="n">
        <v>7</v>
      </c>
      <c r="P4911" s="0" t="n">
        <v>200</v>
      </c>
      <c r="Q4911" s="0" t="n">
        <v>3</v>
      </c>
      <c r="R4911" s="0" t="str">
        <f aca="false">INDEX(Lookup!$B$4:$B$18,MATCH(C4911,Lookup!$A$4:$A$18,0))</f>
        <v>India</v>
      </c>
      <c r="S4911" s="20" t="n">
        <f aca="false">INDEX(Lookup!$D$4:$D$18,MATCH(C4911,Lookup!$A$4:$A$18,0))</f>
        <v>0.012</v>
      </c>
      <c r="T4911" s="21" t="n">
        <f aca="false">ROUND(P4911*S4911,2)</f>
        <v>2.4</v>
      </c>
      <c r="U4911" s="21" t="n">
        <f aca="false">IF(T4911&lt;=10,1,IF(T4911&lt;=20,2,IF(T4911&lt;=30,3,IF(T4911&lt;=40,4,IF(T4911&lt;=50,5,IF(T4911&lt;=100,6,IF(T4911&lt;=250,7,8)))))))</f>
        <v>1</v>
      </c>
      <c r="V4911" s="21" t="n">
        <f aca="false">IF(AND(OR(Dashboard!$T$3="All",R4911=Dashboard!$T$3),OR(Dashboard!$T$4="All",D4911=Dashboard!$T$4)),1,0)</f>
        <v>1</v>
      </c>
      <c r="W4911" s="21" t="n">
        <f aca="false">IF(V4911=1,T4911+ROW()/10000000,0)</f>
        <v>2.4004911</v>
      </c>
    </row>
    <row r="4912" customFormat="false" ht="15" hidden="false" customHeight="false" outlineLevel="0" collapsed="false">
      <c r="A4912" s="0" t="n">
        <v>18421027</v>
      </c>
      <c r="B4912" s="0" t="s">
        <v>10414</v>
      </c>
      <c r="C4912" s="0" t="n">
        <v>1</v>
      </c>
      <c r="D4912" s="0" t="s">
        <v>6924</v>
      </c>
      <c r="E4912" s="0" t="s">
        <v>11507</v>
      </c>
      <c r="F4912" s="0" t="s">
        <v>11488</v>
      </c>
      <c r="G4912" s="0" t="s">
        <v>11489</v>
      </c>
      <c r="H4912" s="0" t="s">
        <v>3067</v>
      </c>
      <c r="I4912" s="0" t="s">
        <v>2123</v>
      </c>
      <c r="J4912" s="0" t="s">
        <v>47</v>
      </c>
      <c r="K4912" s="0" t="s">
        <v>47</v>
      </c>
      <c r="L4912" s="0" t="s">
        <v>47</v>
      </c>
      <c r="M4912" s="0" t="s">
        <v>47</v>
      </c>
      <c r="N4912" s="0" t="n">
        <v>1</v>
      </c>
      <c r="O4912" s="0" t="n">
        <v>15</v>
      </c>
      <c r="P4912" s="0" t="n">
        <v>200</v>
      </c>
      <c r="Q4912" s="0" t="n">
        <v>3.2</v>
      </c>
      <c r="R4912" s="0" t="str">
        <f aca="false">INDEX(Lookup!$B$4:$B$18,MATCH(C4912,Lookup!$A$4:$A$18,0))</f>
        <v>India</v>
      </c>
      <c r="S4912" s="20" t="n">
        <f aca="false">INDEX(Lookup!$D$4:$D$18,MATCH(C4912,Lookup!$A$4:$A$18,0))</f>
        <v>0.012</v>
      </c>
      <c r="T4912" s="21" t="n">
        <f aca="false">ROUND(P4912*S4912,2)</f>
        <v>2.4</v>
      </c>
      <c r="U4912" s="21" t="n">
        <f aca="false">IF(T4912&lt;=10,1,IF(T4912&lt;=20,2,IF(T4912&lt;=30,3,IF(T4912&lt;=40,4,IF(T4912&lt;=50,5,IF(T4912&lt;=100,6,IF(T4912&lt;=250,7,8)))))))</f>
        <v>1</v>
      </c>
      <c r="V4912" s="21" t="n">
        <f aca="false">IF(AND(OR(Dashboard!$T$3="All",R4912=Dashboard!$T$3),OR(Dashboard!$T$4="All",D4912=Dashboard!$T$4)),1,0)</f>
        <v>1</v>
      </c>
      <c r="W4912" s="21" t="n">
        <f aca="false">IF(V4912=1,T4912+ROW()/10000000,0)</f>
        <v>2.4004912</v>
      </c>
    </row>
    <row r="4913" customFormat="false" ht="15" hidden="false" customHeight="false" outlineLevel="0" collapsed="false">
      <c r="A4913" s="0" t="n">
        <v>304957</v>
      </c>
      <c r="B4913" s="0" t="s">
        <v>11508</v>
      </c>
      <c r="C4913" s="0" t="n">
        <v>1</v>
      </c>
      <c r="D4913" s="0" t="s">
        <v>6924</v>
      </c>
      <c r="E4913" s="0" t="s">
        <v>11509</v>
      </c>
      <c r="F4913" s="0" t="s">
        <v>11488</v>
      </c>
      <c r="G4913" s="0" t="s">
        <v>11489</v>
      </c>
      <c r="H4913" s="0" t="s">
        <v>2128</v>
      </c>
      <c r="I4913" s="0" t="s">
        <v>2123</v>
      </c>
      <c r="J4913" s="0" t="s">
        <v>47</v>
      </c>
      <c r="K4913" s="0" t="s">
        <v>47</v>
      </c>
      <c r="L4913" s="0" t="s">
        <v>47</v>
      </c>
      <c r="M4913" s="0" t="s">
        <v>47</v>
      </c>
      <c r="N4913" s="0" t="n">
        <v>1</v>
      </c>
      <c r="O4913" s="0" t="n">
        <v>9</v>
      </c>
      <c r="P4913" s="0" t="n">
        <v>200</v>
      </c>
      <c r="Q4913" s="0" t="n">
        <v>2.8</v>
      </c>
      <c r="R4913" s="0" t="str">
        <f aca="false">INDEX(Lookup!$B$4:$B$18,MATCH(C4913,Lookup!$A$4:$A$18,0))</f>
        <v>India</v>
      </c>
      <c r="S4913" s="20" t="n">
        <f aca="false">INDEX(Lookup!$D$4:$D$18,MATCH(C4913,Lookup!$A$4:$A$18,0))</f>
        <v>0.012</v>
      </c>
      <c r="T4913" s="21" t="n">
        <f aca="false">ROUND(P4913*S4913,2)</f>
        <v>2.4</v>
      </c>
      <c r="U4913" s="21" t="n">
        <f aca="false">IF(T4913&lt;=10,1,IF(T4913&lt;=20,2,IF(T4913&lt;=30,3,IF(T4913&lt;=40,4,IF(T4913&lt;=50,5,IF(T4913&lt;=100,6,IF(T4913&lt;=250,7,8)))))))</f>
        <v>1</v>
      </c>
      <c r="V4913" s="21" t="n">
        <f aca="false">IF(AND(OR(Dashboard!$T$3="All",R4913=Dashboard!$T$3),OR(Dashboard!$T$4="All",D4913=Dashboard!$T$4)),1,0)</f>
        <v>1</v>
      </c>
      <c r="W4913" s="21" t="n">
        <f aca="false">IF(V4913=1,T4913+ROW()/10000000,0)</f>
        <v>2.4004913</v>
      </c>
    </row>
    <row r="4914" customFormat="false" ht="15" hidden="false" customHeight="false" outlineLevel="0" collapsed="false">
      <c r="A4914" s="0" t="n">
        <v>305948</v>
      </c>
      <c r="B4914" s="0" t="s">
        <v>11510</v>
      </c>
      <c r="C4914" s="0" t="n">
        <v>1</v>
      </c>
      <c r="D4914" s="0" t="s">
        <v>6924</v>
      </c>
      <c r="E4914" s="0" t="s">
        <v>11511</v>
      </c>
      <c r="F4914" s="0" t="s">
        <v>11488</v>
      </c>
      <c r="G4914" s="0" t="s">
        <v>11489</v>
      </c>
      <c r="H4914" s="0" t="s">
        <v>2128</v>
      </c>
      <c r="I4914" s="0" t="s">
        <v>2123</v>
      </c>
      <c r="J4914" s="0" t="s">
        <v>47</v>
      </c>
      <c r="K4914" s="0" t="s">
        <v>47</v>
      </c>
      <c r="L4914" s="0" t="s">
        <v>47</v>
      </c>
      <c r="M4914" s="0" t="s">
        <v>47</v>
      </c>
      <c r="N4914" s="0" t="n">
        <v>1</v>
      </c>
      <c r="O4914" s="0" t="n">
        <v>8</v>
      </c>
      <c r="P4914" s="0" t="n">
        <v>100</v>
      </c>
      <c r="Q4914" s="0" t="n">
        <v>3.1</v>
      </c>
      <c r="R4914" s="0" t="str">
        <f aca="false">INDEX(Lookup!$B$4:$B$18,MATCH(C4914,Lookup!$A$4:$A$18,0))</f>
        <v>India</v>
      </c>
      <c r="S4914" s="20" t="n">
        <f aca="false">INDEX(Lookup!$D$4:$D$18,MATCH(C4914,Lookup!$A$4:$A$18,0))</f>
        <v>0.012</v>
      </c>
      <c r="T4914" s="21" t="n">
        <f aca="false">ROUND(P4914*S4914,2)</f>
        <v>1.2</v>
      </c>
      <c r="U4914" s="21" t="n">
        <f aca="false">IF(T4914&lt;=10,1,IF(T4914&lt;=20,2,IF(T4914&lt;=30,3,IF(T4914&lt;=40,4,IF(T4914&lt;=50,5,IF(T4914&lt;=100,6,IF(T4914&lt;=250,7,8)))))))</f>
        <v>1</v>
      </c>
      <c r="V4914" s="21" t="n">
        <f aca="false">IF(AND(OR(Dashboard!$T$3="All",R4914=Dashboard!$T$3),OR(Dashboard!$T$4="All",D4914=Dashboard!$T$4)),1,0)</f>
        <v>1</v>
      </c>
      <c r="W4914" s="21" t="n">
        <f aca="false">IF(V4914=1,T4914+ROW()/10000000,0)</f>
        <v>1.2004914</v>
      </c>
    </row>
    <row r="4915" customFormat="false" ht="15" hidden="false" customHeight="false" outlineLevel="0" collapsed="false">
      <c r="A4915" s="0" t="n">
        <v>306113</v>
      </c>
      <c r="B4915" s="0" t="s">
        <v>11512</v>
      </c>
      <c r="C4915" s="0" t="n">
        <v>1</v>
      </c>
      <c r="D4915" s="0" t="s">
        <v>6924</v>
      </c>
      <c r="E4915" s="0" t="s">
        <v>11513</v>
      </c>
      <c r="F4915" s="0" t="s">
        <v>11488</v>
      </c>
      <c r="G4915" s="0" t="s">
        <v>11489</v>
      </c>
      <c r="H4915" s="0" t="s">
        <v>2382</v>
      </c>
      <c r="I4915" s="0" t="s">
        <v>2123</v>
      </c>
      <c r="J4915" s="0" t="s">
        <v>47</v>
      </c>
      <c r="K4915" s="0" t="s">
        <v>47</v>
      </c>
      <c r="L4915" s="0" t="s">
        <v>47</v>
      </c>
      <c r="M4915" s="0" t="s">
        <v>47</v>
      </c>
      <c r="N4915" s="0" t="n">
        <v>1</v>
      </c>
      <c r="O4915" s="0" t="n">
        <v>11</v>
      </c>
      <c r="P4915" s="0" t="n">
        <v>150</v>
      </c>
      <c r="Q4915" s="0" t="n">
        <v>3</v>
      </c>
      <c r="R4915" s="0" t="str">
        <f aca="false">INDEX(Lookup!$B$4:$B$18,MATCH(C4915,Lookup!$A$4:$A$18,0))</f>
        <v>India</v>
      </c>
      <c r="S4915" s="20" t="n">
        <f aca="false">INDEX(Lookup!$D$4:$D$18,MATCH(C4915,Lookup!$A$4:$A$18,0))</f>
        <v>0.012</v>
      </c>
      <c r="T4915" s="21" t="n">
        <f aca="false">ROUND(P4915*S4915,2)</f>
        <v>1.8</v>
      </c>
      <c r="U4915" s="21" t="n">
        <f aca="false">IF(T4915&lt;=10,1,IF(T4915&lt;=20,2,IF(T4915&lt;=30,3,IF(T4915&lt;=40,4,IF(T4915&lt;=50,5,IF(T4915&lt;=100,6,IF(T4915&lt;=250,7,8)))))))</f>
        <v>1</v>
      </c>
      <c r="V4915" s="21" t="n">
        <f aca="false">IF(AND(OR(Dashboard!$T$3="All",R4915=Dashboard!$T$3),OR(Dashboard!$T$4="All",D4915=Dashboard!$T$4)),1,0)</f>
        <v>1</v>
      </c>
      <c r="W4915" s="21" t="n">
        <f aca="false">IF(V4915=1,T4915+ROW()/10000000,0)</f>
        <v>1.8004915</v>
      </c>
    </row>
    <row r="4916" customFormat="false" ht="15" hidden="false" customHeight="false" outlineLevel="0" collapsed="false">
      <c r="A4916" s="0" t="n">
        <v>305987</v>
      </c>
      <c r="B4916" s="0" t="s">
        <v>11514</v>
      </c>
      <c r="C4916" s="0" t="n">
        <v>1</v>
      </c>
      <c r="D4916" s="0" t="s">
        <v>6924</v>
      </c>
      <c r="E4916" s="0" t="s">
        <v>11515</v>
      </c>
      <c r="F4916" s="0" t="s">
        <v>11488</v>
      </c>
      <c r="G4916" s="0" t="s">
        <v>11489</v>
      </c>
      <c r="H4916" s="0" t="s">
        <v>11516</v>
      </c>
      <c r="I4916" s="0" t="s">
        <v>2123</v>
      </c>
      <c r="J4916" s="0" t="s">
        <v>47</v>
      </c>
      <c r="K4916" s="0" t="s">
        <v>46</v>
      </c>
      <c r="L4916" s="0" t="s">
        <v>47</v>
      </c>
      <c r="M4916" s="0" t="s">
        <v>47</v>
      </c>
      <c r="N4916" s="0" t="n">
        <v>1</v>
      </c>
      <c r="O4916" s="0" t="n">
        <v>17</v>
      </c>
      <c r="P4916" s="0" t="n">
        <v>250</v>
      </c>
      <c r="Q4916" s="0" t="n">
        <v>3.4</v>
      </c>
      <c r="R4916" s="0" t="str">
        <f aca="false">INDEX(Lookup!$B$4:$B$18,MATCH(C4916,Lookup!$A$4:$A$18,0))</f>
        <v>India</v>
      </c>
      <c r="S4916" s="20" t="n">
        <f aca="false">INDEX(Lookup!$D$4:$D$18,MATCH(C4916,Lookup!$A$4:$A$18,0))</f>
        <v>0.012</v>
      </c>
      <c r="T4916" s="21" t="n">
        <f aca="false">ROUND(P4916*S4916,2)</f>
        <v>3</v>
      </c>
      <c r="U4916" s="21" t="n">
        <f aca="false">IF(T4916&lt;=10,1,IF(T4916&lt;=20,2,IF(T4916&lt;=30,3,IF(T4916&lt;=40,4,IF(T4916&lt;=50,5,IF(T4916&lt;=100,6,IF(T4916&lt;=250,7,8)))))))</f>
        <v>1</v>
      </c>
      <c r="V4916" s="21" t="n">
        <f aca="false">IF(AND(OR(Dashboard!$T$3="All",R4916=Dashboard!$T$3),OR(Dashboard!$T$4="All",D4916=Dashboard!$T$4)),1,0)</f>
        <v>1</v>
      </c>
      <c r="W4916" s="21" t="n">
        <f aca="false">IF(V4916=1,T4916+ROW()/10000000,0)</f>
        <v>3.0004916</v>
      </c>
    </row>
    <row r="4917" customFormat="false" ht="15" hidden="false" customHeight="false" outlineLevel="0" collapsed="false">
      <c r="A4917" s="0" t="n">
        <v>4935</v>
      </c>
      <c r="B4917" s="0" t="s">
        <v>7382</v>
      </c>
      <c r="C4917" s="0" t="n">
        <v>1</v>
      </c>
      <c r="D4917" s="0" t="s">
        <v>6924</v>
      </c>
      <c r="E4917" s="0" t="s">
        <v>11517</v>
      </c>
      <c r="F4917" s="0" t="s">
        <v>11488</v>
      </c>
      <c r="G4917" s="0" t="s">
        <v>11489</v>
      </c>
      <c r="H4917" s="0" t="s">
        <v>69</v>
      </c>
      <c r="I4917" s="0" t="s">
        <v>2123</v>
      </c>
      <c r="J4917" s="0" t="s">
        <v>47</v>
      </c>
      <c r="K4917" s="0" t="s">
        <v>47</v>
      </c>
      <c r="L4917" s="0" t="s">
        <v>47</v>
      </c>
      <c r="M4917" s="0" t="s">
        <v>47</v>
      </c>
      <c r="N4917" s="0" t="n">
        <v>1</v>
      </c>
      <c r="O4917" s="0" t="n">
        <v>11</v>
      </c>
      <c r="P4917" s="0" t="n">
        <v>250</v>
      </c>
      <c r="Q4917" s="0" t="n">
        <v>2.9</v>
      </c>
      <c r="R4917" s="0" t="str">
        <f aca="false">INDEX(Lookup!$B$4:$B$18,MATCH(C4917,Lookup!$A$4:$A$18,0))</f>
        <v>India</v>
      </c>
      <c r="S4917" s="20" t="n">
        <f aca="false">INDEX(Lookup!$D$4:$D$18,MATCH(C4917,Lookup!$A$4:$A$18,0))</f>
        <v>0.012</v>
      </c>
      <c r="T4917" s="21" t="n">
        <f aca="false">ROUND(P4917*S4917,2)</f>
        <v>3</v>
      </c>
      <c r="U4917" s="21" t="n">
        <f aca="false">IF(T4917&lt;=10,1,IF(T4917&lt;=20,2,IF(T4917&lt;=30,3,IF(T4917&lt;=40,4,IF(T4917&lt;=50,5,IF(T4917&lt;=100,6,IF(T4917&lt;=250,7,8)))))))</f>
        <v>1</v>
      </c>
      <c r="V4917" s="21" t="n">
        <f aca="false">IF(AND(OR(Dashboard!$T$3="All",R4917=Dashboard!$T$3),OR(Dashboard!$T$4="All",D4917=Dashboard!$T$4)),1,0)</f>
        <v>1</v>
      </c>
      <c r="W4917" s="21" t="n">
        <f aca="false">IF(V4917=1,T4917+ROW()/10000000,0)</f>
        <v>3.0004917</v>
      </c>
    </row>
    <row r="4918" customFormat="false" ht="15" hidden="false" customHeight="false" outlineLevel="0" collapsed="false">
      <c r="A4918" s="0" t="n">
        <v>313265</v>
      </c>
      <c r="B4918" s="0" t="s">
        <v>2408</v>
      </c>
      <c r="C4918" s="0" t="n">
        <v>1</v>
      </c>
      <c r="D4918" s="0" t="s">
        <v>6924</v>
      </c>
      <c r="E4918" s="0" t="s">
        <v>11518</v>
      </c>
      <c r="F4918" s="0" t="s">
        <v>11488</v>
      </c>
      <c r="G4918" s="0" t="s">
        <v>11489</v>
      </c>
      <c r="H4918" s="0" t="s">
        <v>3392</v>
      </c>
      <c r="I4918" s="0" t="s">
        <v>2123</v>
      </c>
      <c r="J4918" s="0" t="s">
        <v>47</v>
      </c>
      <c r="K4918" s="0" t="s">
        <v>47</v>
      </c>
      <c r="L4918" s="0" t="s">
        <v>47</v>
      </c>
      <c r="M4918" s="0" t="s">
        <v>47</v>
      </c>
      <c r="N4918" s="0" t="n">
        <v>2</v>
      </c>
      <c r="O4918" s="0" t="n">
        <v>46</v>
      </c>
      <c r="P4918" s="0" t="n">
        <v>700</v>
      </c>
      <c r="Q4918" s="0" t="n">
        <v>2.6</v>
      </c>
      <c r="R4918" s="0" t="str">
        <f aca="false">INDEX(Lookup!$B$4:$B$18,MATCH(C4918,Lookup!$A$4:$A$18,0))</f>
        <v>India</v>
      </c>
      <c r="S4918" s="20" t="n">
        <f aca="false">INDEX(Lookup!$D$4:$D$18,MATCH(C4918,Lookup!$A$4:$A$18,0))</f>
        <v>0.012</v>
      </c>
      <c r="T4918" s="21" t="n">
        <f aca="false">ROUND(P4918*S4918,2)</f>
        <v>8.4</v>
      </c>
      <c r="U4918" s="21" t="n">
        <f aca="false">IF(T4918&lt;=10,1,IF(T4918&lt;=20,2,IF(T4918&lt;=30,3,IF(T4918&lt;=40,4,IF(T4918&lt;=50,5,IF(T4918&lt;=100,6,IF(T4918&lt;=250,7,8)))))))</f>
        <v>1</v>
      </c>
      <c r="V4918" s="21" t="n">
        <f aca="false">IF(AND(OR(Dashboard!$T$3="All",R4918=Dashboard!$T$3),OR(Dashboard!$T$4="All",D4918=Dashboard!$T$4)),1,0)</f>
        <v>1</v>
      </c>
      <c r="W4918" s="21" t="n">
        <f aca="false">IF(V4918=1,T4918+ROW()/10000000,0)</f>
        <v>8.4004918</v>
      </c>
    </row>
    <row r="4919" customFormat="false" ht="15" hidden="false" customHeight="false" outlineLevel="0" collapsed="false">
      <c r="A4919" s="0" t="n">
        <v>18414470</v>
      </c>
      <c r="B4919" s="0" t="s">
        <v>5099</v>
      </c>
      <c r="C4919" s="0" t="n">
        <v>1</v>
      </c>
      <c r="D4919" s="0" t="s">
        <v>6924</v>
      </c>
      <c r="E4919" s="0" t="s">
        <v>11519</v>
      </c>
      <c r="F4919" s="0" t="s">
        <v>11488</v>
      </c>
      <c r="G4919" s="0" t="s">
        <v>11489</v>
      </c>
      <c r="H4919" s="0" t="s">
        <v>2185</v>
      </c>
      <c r="I4919" s="0" t="s">
        <v>2123</v>
      </c>
      <c r="J4919" s="0" t="s">
        <v>47</v>
      </c>
      <c r="K4919" s="0" t="s">
        <v>46</v>
      </c>
      <c r="L4919" s="0" t="s">
        <v>47</v>
      </c>
      <c r="M4919" s="0" t="s">
        <v>47</v>
      </c>
      <c r="N4919" s="0" t="n">
        <v>2</v>
      </c>
      <c r="O4919" s="0" t="n">
        <v>10</v>
      </c>
      <c r="P4919" s="0" t="n">
        <v>600</v>
      </c>
      <c r="Q4919" s="0" t="n">
        <v>2.6</v>
      </c>
      <c r="R4919" s="0" t="str">
        <f aca="false">INDEX(Lookup!$B$4:$B$18,MATCH(C4919,Lookup!$A$4:$A$18,0))</f>
        <v>India</v>
      </c>
      <c r="S4919" s="20" t="n">
        <f aca="false">INDEX(Lookup!$D$4:$D$18,MATCH(C4919,Lookup!$A$4:$A$18,0))</f>
        <v>0.012</v>
      </c>
      <c r="T4919" s="21" t="n">
        <f aca="false">ROUND(P4919*S4919,2)</f>
        <v>7.2</v>
      </c>
      <c r="U4919" s="21" t="n">
        <f aca="false">IF(T4919&lt;=10,1,IF(T4919&lt;=20,2,IF(T4919&lt;=30,3,IF(T4919&lt;=40,4,IF(T4919&lt;=50,5,IF(T4919&lt;=100,6,IF(T4919&lt;=250,7,8)))))))</f>
        <v>1</v>
      </c>
      <c r="V4919" s="21" t="n">
        <f aca="false">IF(AND(OR(Dashboard!$T$3="All",R4919=Dashboard!$T$3),OR(Dashboard!$T$4="All",D4919=Dashboard!$T$4)),1,0)</f>
        <v>1</v>
      </c>
      <c r="W4919" s="21" t="n">
        <f aca="false">IF(V4919=1,T4919+ROW()/10000000,0)</f>
        <v>7.2004919</v>
      </c>
    </row>
    <row r="4920" customFormat="false" ht="15" hidden="false" customHeight="false" outlineLevel="0" collapsed="false">
      <c r="A4920" s="0" t="n">
        <v>18377903</v>
      </c>
      <c r="B4920" s="0" t="s">
        <v>11520</v>
      </c>
      <c r="C4920" s="0" t="n">
        <v>1</v>
      </c>
      <c r="D4920" s="0" t="s">
        <v>6924</v>
      </c>
      <c r="E4920" s="0" t="s">
        <v>11521</v>
      </c>
      <c r="F4920" s="0" t="s">
        <v>11488</v>
      </c>
      <c r="G4920" s="0" t="s">
        <v>11489</v>
      </c>
      <c r="H4920" s="0" t="s">
        <v>402</v>
      </c>
      <c r="I4920" s="0" t="s">
        <v>2123</v>
      </c>
      <c r="J4920" s="0" t="s">
        <v>47</v>
      </c>
      <c r="K4920" s="0" t="s">
        <v>46</v>
      </c>
      <c r="L4920" s="0" t="s">
        <v>47</v>
      </c>
      <c r="M4920" s="0" t="s">
        <v>47</v>
      </c>
      <c r="N4920" s="0" t="n">
        <v>1</v>
      </c>
      <c r="O4920" s="0" t="n">
        <v>4</v>
      </c>
      <c r="P4920" s="0" t="n">
        <v>250</v>
      </c>
      <c r="Q4920" s="0" t="n">
        <v>3.2</v>
      </c>
      <c r="R4920" s="0" t="str">
        <f aca="false">INDEX(Lookup!$B$4:$B$18,MATCH(C4920,Lookup!$A$4:$A$18,0))</f>
        <v>India</v>
      </c>
      <c r="S4920" s="20" t="n">
        <f aca="false">INDEX(Lookup!$D$4:$D$18,MATCH(C4920,Lookup!$A$4:$A$18,0))</f>
        <v>0.012</v>
      </c>
      <c r="T4920" s="21" t="n">
        <f aca="false">ROUND(P4920*S4920,2)</f>
        <v>3</v>
      </c>
      <c r="U4920" s="21" t="n">
        <f aca="false">IF(T4920&lt;=10,1,IF(T4920&lt;=20,2,IF(T4920&lt;=30,3,IF(T4920&lt;=40,4,IF(T4920&lt;=50,5,IF(T4920&lt;=100,6,IF(T4920&lt;=250,7,8)))))))</f>
        <v>1</v>
      </c>
      <c r="V4920" s="21" t="n">
        <f aca="false">IF(AND(OR(Dashboard!$T$3="All",R4920=Dashboard!$T$3),OR(Dashboard!$T$4="All",D4920=Dashboard!$T$4)),1,0)</f>
        <v>1</v>
      </c>
      <c r="W4920" s="21" t="n">
        <f aca="false">IF(V4920=1,T4920+ROW()/10000000,0)</f>
        <v>3.000492</v>
      </c>
    </row>
    <row r="4921" customFormat="false" ht="15" hidden="false" customHeight="false" outlineLevel="0" collapsed="false">
      <c r="A4921" s="0" t="n">
        <v>300729</v>
      </c>
      <c r="B4921" s="0" t="s">
        <v>3516</v>
      </c>
      <c r="C4921" s="0" t="n">
        <v>1</v>
      </c>
      <c r="D4921" s="0" t="s">
        <v>6924</v>
      </c>
      <c r="E4921" s="0" t="s">
        <v>11522</v>
      </c>
      <c r="F4921" s="0" t="s">
        <v>11488</v>
      </c>
      <c r="G4921" s="0" t="s">
        <v>11489</v>
      </c>
      <c r="H4921" s="0" t="s">
        <v>3142</v>
      </c>
      <c r="I4921" s="0" t="s">
        <v>2123</v>
      </c>
      <c r="J4921" s="0" t="s">
        <v>47</v>
      </c>
      <c r="K4921" s="0" t="s">
        <v>46</v>
      </c>
      <c r="L4921" s="0" t="s">
        <v>47</v>
      </c>
      <c r="M4921" s="0" t="s">
        <v>47</v>
      </c>
      <c r="N4921" s="0" t="n">
        <v>1</v>
      </c>
      <c r="O4921" s="0" t="n">
        <v>188</v>
      </c>
      <c r="P4921" s="0" t="n">
        <v>200</v>
      </c>
      <c r="Q4921" s="0" t="n">
        <v>3.4</v>
      </c>
      <c r="R4921" s="0" t="str">
        <f aca="false">INDEX(Lookup!$B$4:$B$18,MATCH(C4921,Lookup!$A$4:$A$18,0))</f>
        <v>India</v>
      </c>
      <c r="S4921" s="20" t="n">
        <f aca="false">INDEX(Lookup!$D$4:$D$18,MATCH(C4921,Lookup!$A$4:$A$18,0))</f>
        <v>0.012</v>
      </c>
      <c r="T4921" s="21" t="n">
        <f aca="false">ROUND(P4921*S4921,2)</f>
        <v>2.4</v>
      </c>
      <c r="U4921" s="21" t="n">
        <f aca="false">IF(T4921&lt;=10,1,IF(T4921&lt;=20,2,IF(T4921&lt;=30,3,IF(T4921&lt;=40,4,IF(T4921&lt;=50,5,IF(T4921&lt;=100,6,IF(T4921&lt;=250,7,8)))))))</f>
        <v>1</v>
      </c>
      <c r="V4921" s="21" t="n">
        <f aca="false">IF(AND(OR(Dashboard!$T$3="All",R4921=Dashboard!$T$3),OR(Dashboard!$T$4="All",D4921=Dashboard!$T$4)),1,0)</f>
        <v>1</v>
      </c>
      <c r="W4921" s="21" t="n">
        <f aca="false">IF(V4921=1,T4921+ROW()/10000000,0)</f>
        <v>2.4004921</v>
      </c>
    </row>
    <row r="4922" customFormat="false" ht="15" hidden="false" customHeight="false" outlineLevel="0" collapsed="false">
      <c r="A4922" s="0" t="n">
        <v>9850</v>
      </c>
      <c r="B4922" s="0" t="s">
        <v>11523</v>
      </c>
      <c r="C4922" s="0" t="n">
        <v>1</v>
      </c>
      <c r="D4922" s="0" t="s">
        <v>6924</v>
      </c>
      <c r="E4922" s="0" t="s">
        <v>11524</v>
      </c>
      <c r="F4922" s="0" t="s">
        <v>11488</v>
      </c>
      <c r="G4922" s="0" t="s">
        <v>11489</v>
      </c>
      <c r="H4922" s="0" t="s">
        <v>156</v>
      </c>
      <c r="I4922" s="0" t="s">
        <v>2123</v>
      </c>
      <c r="J4922" s="0" t="s">
        <v>47</v>
      </c>
      <c r="K4922" s="0" t="s">
        <v>47</v>
      </c>
      <c r="L4922" s="0" t="s">
        <v>47</v>
      </c>
      <c r="M4922" s="0" t="s">
        <v>47</v>
      </c>
      <c r="N4922" s="0" t="n">
        <v>1</v>
      </c>
      <c r="O4922" s="0" t="n">
        <v>9</v>
      </c>
      <c r="P4922" s="0" t="n">
        <v>200</v>
      </c>
      <c r="Q4922" s="0" t="n">
        <v>3</v>
      </c>
      <c r="R4922" s="0" t="str">
        <f aca="false">INDEX(Lookup!$B$4:$B$18,MATCH(C4922,Lookup!$A$4:$A$18,0))</f>
        <v>India</v>
      </c>
      <c r="S4922" s="20" t="n">
        <f aca="false">INDEX(Lookup!$D$4:$D$18,MATCH(C4922,Lookup!$A$4:$A$18,0))</f>
        <v>0.012</v>
      </c>
      <c r="T4922" s="21" t="n">
        <f aca="false">ROUND(P4922*S4922,2)</f>
        <v>2.4</v>
      </c>
      <c r="U4922" s="21" t="n">
        <f aca="false">IF(T4922&lt;=10,1,IF(T4922&lt;=20,2,IF(T4922&lt;=30,3,IF(T4922&lt;=40,4,IF(T4922&lt;=50,5,IF(T4922&lt;=100,6,IF(T4922&lt;=250,7,8)))))))</f>
        <v>1</v>
      </c>
      <c r="V4922" s="21" t="n">
        <f aca="false">IF(AND(OR(Dashboard!$T$3="All",R4922=Dashboard!$T$3),OR(Dashboard!$T$4="All",D4922=Dashboard!$T$4)),1,0)</f>
        <v>1</v>
      </c>
      <c r="W4922" s="21" t="n">
        <f aca="false">IF(V4922=1,T4922+ROW()/10000000,0)</f>
        <v>2.4004922</v>
      </c>
    </row>
    <row r="4923" customFormat="false" ht="15" hidden="false" customHeight="false" outlineLevel="0" collapsed="false">
      <c r="A4923" s="0" t="n">
        <v>4939</v>
      </c>
      <c r="B4923" s="0" t="s">
        <v>11525</v>
      </c>
      <c r="C4923" s="0" t="n">
        <v>1</v>
      </c>
      <c r="D4923" s="0" t="s">
        <v>6924</v>
      </c>
      <c r="E4923" s="0" t="s">
        <v>11526</v>
      </c>
      <c r="F4923" s="0" t="s">
        <v>11488</v>
      </c>
      <c r="G4923" s="0" t="s">
        <v>11489</v>
      </c>
      <c r="H4923" s="0" t="s">
        <v>2288</v>
      </c>
      <c r="I4923" s="0" t="s">
        <v>2123</v>
      </c>
      <c r="J4923" s="0" t="s">
        <v>47</v>
      </c>
      <c r="K4923" s="0" t="s">
        <v>46</v>
      </c>
      <c r="L4923" s="0" t="s">
        <v>47</v>
      </c>
      <c r="M4923" s="0" t="s">
        <v>47</v>
      </c>
      <c r="N4923" s="0" t="n">
        <v>2</v>
      </c>
      <c r="O4923" s="0" t="n">
        <v>8</v>
      </c>
      <c r="P4923" s="0" t="n">
        <v>500</v>
      </c>
      <c r="Q4923" s="0" t="n">
        <v>2.6</v>
      </c>
      <c r="R4923" s="0" t="str">
        <f aca="false">INDEX(Lookup!$B$4:$B$18,MATCH(C4923,Lookup!$A$4:$A$18,0))</f>
        <v>India</v>
      </c>
      <c r="S4923" s="20" t="n">
        <f aca="false">INDEX(Lookup!$D$4:$D$18,MATCH(C4923,Lookup!$A$4:$A$18,0))</f>
        <v>0.012</v>
      </c>
      <c r="T4923" s="21" t="n">
        <f aca="false">ROUND(P4923*S4923,2)</f>
        <v>6</v>
      </c>
      <c r="U4923" s="21" t="n">
        <f aca="false">IF(T4923&lt;=10,1,IF(T4923&lt;=20,2,IF(T4923&lt;=30,3,IF(T4923&lt;=40,4,IF(T4923&lt;=50,5,IF(T4923&lt;=100,6,IF(T4923&lt;=250,7,8)))))))</f>
        <v>1</v>
      </c>
      <c r="V4923" s="21" t="n">
        <f aca="false">IF(AND(OR(Dashboard!$T$3="All",R4923=Dashboard!$T$3),OR(Dashboard!$T$4="All",D4923=Dashboard!$T$4)),1,0)</f>
        <v>1</v>
      </c>
      <c r="W4923" s="21" t="n">
        <f aca="false">IF(V4923=1,T4923+ROW()/10000000,0)</f>
        <v>6.0004923</v>
      </c>
    </row>
    <row r="4924" customFormat="false" ht="15" hidden="false" customHeight="false" outlineLevel="0" collapsed="false">
      <c r="A4924" s="0" t="n">
        <v>18416369</v>
      </c>
      <c r="B4924" s="0" t="s">
        <v>11527</v>
      </c>
      <c r="C4924" s="0" t="n">
        <v>1</v>
      </c>
      <c r="D4924" s="0" t="s">
        <v>6924</v>
      </c>
      <c r="E4924" s="0" t="s">
        <v>11528</v>
      </c>
      <c r="F4924" s="0" t="s">
        <v>11488</v>
      </c>
      <c r="G4924" s="0" t="s">
        <v>11489</v>
      </c>
      <c r="H4924" s="0" t="s">
        <v>2441</v>
      </c>
      <c r="I4924" s="0" t="s">
        <v>2123</v>
      </c>
      <c r="J4924" s="0" t="s">
        <v>47</v>
      </c>
      <c r="K4924" s="0" t="s">
        <v>47</v>
      </c>
      <c r="L4924" s="0" t="s">
        <v>47</v>
      </c>
      <c r="M4924" s="0" t="s">
        <v>47</v>
      </c>
      <c r="N4924" s="0" t="n">
        <v>1</v>
      </c>
      <c r="O4924" s="0" t="n">
        <v>7</v>
      </c>
      <c r="P4924" s="0" t="n">
        <v>400</v>
      </c>
      <c r="Q4924" s="0" t="n">
        <v>3.1</v>
      </c>
      <c r="R4924" s="0" t="str">
        <f aca="false">INDEX(Lookup!$B$4:$B$18,MATCH(C4924,Lookup!$A$4:$A$18,0))</f>
        <v>India</v>
      </c>
      <c r="S4924" s="20" t="n">
        <f aca="false">INDEX(Lookup!$D$4:$D$18,MATCH(C4924,Lookup!$A$4:$A$18,0))</f>
        <v>0.012</v>
      </c>
      <c r="T4924" s="21" t="n">
        <f aca="false">ROUND(P4924*S4924,2)</f>
        <v>4.8</v>
      </c>
      <c r="U4924" s="21" t="n">
        <f aca="false">IF(T4924&lt;=10,1,IF(T4924&lt;=20,2,IF(T4924&lt;=30,3,IF(T4924&lt;=40,4,IF(T4924&lt;=50,5,IF(T4924&lt;=100,6,IF(T4924&lt;=250,7,8)))))))</f>
        <v>1</v>
      </c>
      <c r="V4924" s="21" t="n">
        <f aca="false">IF(AND(OR(Dashboard!$T$3="All",R4924=Dashboard!$T$3),OR(Dashboard!$T$4="All",D4924=Dashboard!$T$4)),1,0)</f>
        <v>1</v>
      </c>
      <c r="W4924" s="21" t="n">
        <f aca="false">IF(V4924=1,T4924+ROW()/10000000,0)</f>
        <v>4.8004924</v>
      </c>
    </row>
    <row r="4925" customFormat="false" ht="15" hidden="false" customHeight="false" outlineLevel="0" collapsed="false">
      <c r="A4925" s="0" t="n">
        <v>311194</v>
      </c>
      <c r="B4925" s="0" t="s">
        <v>8178</v>
      </c>
      <c r="C4925" s="0" t="n">
        <v>1</v>
      </c>
      <c r="D4925" s="0" t="s">
        <v>6924</v>
      </c>
      <c r="E4925" s="0" t="s">
        <v>11529</v>
      </c>
      <c r="F4925" s="0" t="s">
        <v>11488</v>
      </c>
      <c r="G4925" s="0" t="s">
        <v>11489</v>
      </c>
      <c r="H4925" s="0" t="s">
        <v>2122</v>
      </c>
      <c r="I4925" s="0" t="s">
        <v>2123</v>
      </c>
      <c r="J4925" s="0" t="s">
        <v>47</v>
      </c>
      <c r="K4925" s="0" t="s">
        <v>46</v>
      </c>
      <c r="L4925" s="0" t="s">
        <v>47</v>
      </c>
      <c r="M4925" s="0" t="s">
        <v>47</v>
      </c>
      <c r="N4925" s="0" t="n">
        <v>2</v>
      </c>
      <c r="O4925" s="0" t="n">
        <v>64</v>
      </c>
      <c r="P4925" s="0" t="n">
        <v>500</v>
      </c>
      <c r="Q4925" s="0" t="n">
        <v>2.7</v>
      </c>
      <c r="R4925" s="0" t="str">
        <f aca="false">INDEX(Lookup!$B$4:$B$18,MATCH(C4925,Lookup!$A$4:$A$18,0))</f>
        <v>India</v>
      </c>
      <c r="S4925" s="20" t="n">
        <f aca="false">INDEX(Lookup!$D$4:$D$18,MATCH(C4925,Lookup!$A$4:$A$18,0))</f>
        <v>0.012</v>
      </c>
      <c r="T4925" s="21" t="n">
        <f aca="false">ROUND(P4925*S4925,2)</f>
        <v>6</v>
      </c>
      <c r="U4925" s="21" t="n">
        <f aca="false">IF(T4925&lt;=10,1,IF(T4925&lt;=20,2,IF(T4925&lt;=30,3,IF(T4925&lt;=40,4,IF(T4925&lt;=50,5,IF(T4925&lt;=100,6,IF(T4925&lt;=250,7,8)))))))</f>
        <v>1</v>
      </c>
      <c r="V4925" s="21" t="n">
        <f aca="false">IF(AND(OR(Dashboard!$T$3="All",R4925=Dashboard!$T$3),OR(Dashboard!$T$4="All",D4925=Dashboard!$T$4)),1,0)</f>
        <v>1</v>
      </c>
      <c r="W4925" s="21" t="n">
        <f aca="false">IF(V4925=1,T4925+ROW()/10000000,0)</f>
        <v>6.0004925</v>
      </c>
    </row>
    <row r="4926" customFormat="false" ht="15" hidden="false" customHeight="false" outlineLevel="0" collapsed="false">
      <c r="A4926" s="0" t="n">
        <v>1205</v>
      </c>
      <c r="B4926" s="0" t="s">
        <v>11530</v>
      </c>
      <c r="C4926" s="0" t="n">
        <v>1</v>
      </c>
      <c r="D4926" s="0" t="s">
        <v>6924</v>
      </c>
      <c r="E4926" s="0" t="s">
        <v>11531</v>
      </c>
      <c r="F4926" s="0" t="s">
        <v>11488</v>
      </c>
      <c r="G4926" s="0" t="s">
        <v>11489</v>
      </c>
      <c r="H4926" s="0" t="s">
        <v>8806</v>
      </c>
      <c r="I4926" s="0" t="s">
        <v>2123</v>
      </c>
      <c r="J4926" s="0" t="s">
        <v>47</v>
      </c>
      <c r="K4926" s="0" t="s">
        <v>47</v>
      </c>
      <c r="L4926" s="0" t="s">
        <v>47</v>
      </c>
      <c r="M4926" s="0" t="s">
        <v>47</v>
      </c>
      <c r="N4926" s="0" t="n">
        <v>1</v>
      </c>
      <c r="O4926" s="0" t="n">
        <v>61</v>
      </c>
      <c r="P4926" s="0" t="n">
        <v>400</v>
      </c>
      <c r="Q4926" s="0" t="n">
        <v>3.3</v>
      </c>
      <c r="R4926" s="0" t="str">
        <f aca="false">INDEX(Lookup!$B$4:$B$18,MATCH(C4926,Lookup!$A$4:$A$18,0))</f>
        <v>India</v>
      </c>
      <c r="S4926" s="20" t="n">
        <f aca="false">INDEX(Lookup!$D$4:$D$18,MATCH(C4926,Lookup!$A$4:$A$18,0))</f>
        <v>0.012</v>
      </c>
      <c r="T4926" s="21" t="n">
        <f aca="false">ROUND(P4926*S4926,2)</f>
        <v>4.8</v>
      </c>
      <c r="U4926" s="21" t="n">
        <f aca="false">IF(T4926&lt;=10,1,IF(T4926&lt;=20,2,IF(T4926&lt;=30,3,IF(T4926&lt;=40,4,IF(T4926&lt;=50,5,IF(T4926&lt;=100,6,IF(T4926&lt;=250,7,8)))))))</f>
        <v>1</v>
      </c>
      <c r="V4926" s="21" t="n">
        <f aca="false">IF(AND(OR(Dashboard!$T$3="All",R4926=Dashboard!$T$3),OR(Dashboard!$T$4="All",D4926=Dashboard!$T$4)),1,0)</f>
        <v>1</v>
      </c>
      <c r="W4926" s="21" t="n">
        <f aca="false">IF(V4926=1,T4926+ROW()/10000000,0)</f>
        <v>4.8004926</v>
      </c>
    </row>
    <row r="4927" customFormat="false" ht="15" hidden="false" customHeight="false" outlineLevel="0" collapsed="false">
      <c r="A4927" s="0" t="n">
        <v>305949</v>
      </c>
      <c r="B4927" s="0" t="s">
        <v>11532</v>
      </c>
      <c r="C4927" s="0" t="n">
        <v>1</v>
      </c>
      <c r="D4927" s="0" t="s">
        <v>6924</v>
      </c>
      <c r="E4927" s="0" t="s">
        <v>11533</v>
      </c>
      <c r="F4927" s="0" t="s">
        <v>11488</v>
      </c>
      <c r="G4927" s="0" t="s">
        <v>11489</v>
      </c>
      <c r="H4927" s="0" t="s">
        <v>2128</v>
      </c>
      <c r="I4927" s="0" t="s">
        <v>2123</v>
      </c>
      <c r="J4927" s="0" t="s">
        <v>47</v>
      </c>
      <c r="K4927" s="0" t="s">
        <v>47</v>
      </c>
      <c r="L4927" s="0" t="s">
        <v>47</v>
      </c>
      <c r="M4927" s="0" t="s">
        <v>47</v>
      </c>
      <c r="N4927" s="0" t="n">
        <v>1</v>
      </c>
      <c r="O4927" s="0" t="n">
        <v>13</v>
      </c>
      <c r="P4927" s="0" t="n">
        <v>300</v>
      </c>
      <c r="Q4927" s="0" t="n">
        <v>3</v>
      </c>
      <c r="R4927" s="0" t="str">
        <f aca="false">INDEX(Lookup!$B$4:$B$18,MATCH(C4927,Lookup!$A$4:$A$18,0))</f>
        <v>India</v>
      </c>
      <c r="S4927" s="20" t="n">
        <f aca="false">INDEX(Lookup!$D$4:$D$18,MATCH(C4927,Lookup!$A$4:$A$18,0))</f>
        <v>0.012</v>
      </c>
      <c r="T4927" s="21" t="n">
        <f aca="false">ROUND(P4927*S4927,2)</f>
        <v>3.6</v>
      </c>
      <c r="U4927" s="21" t="n">
        <f aca="false">IF(T4927&lt;=10,1,IF(T4927&lt;=20,2,IF(T4927&lt;=30,3,IF(T4927&lt;=40,4,IF(T4927&lt;=50,5,IF(T4927&lt;=100,6,IF(T4927&lt;=250,7,8)))))))</f>
        <v>1</v>
      </c>
      <c r="V4927" s="21" t="n">
        <f aca="false">IF(AND(OR(Dashboard!$T$3="All",R4927=Dashboard!$T$3),OR(Dashboard!$T$4="All",D4927=Dashboard!$T$4)),1,0)</f>
        <v>1</v>
      </c>
      <c r="W4927" s="21" t="n">
        <f aca="false">IF(V4927=1,T4927+ROW()/10000000,0)</f>
        <v>3.6004927</v>
      </c>
    </row>
    <row r="4928" customFormat="false" ht="15" hidden="false" customHeight="false" outlineLevel="0" collapsed="false">
      <c r="A4928" s="0" t="n">
        <v>18400760</v>
      </c>
      <c r="B4928" s="0" t="s">
        <v>11534</v>
      </c>
      <c r="C4928" s="0" t="n">
        <v>1</v>
      </c>
      <c r="D4928" s="0" t="s">
        <v>6924</v>
      </c>
      <c r="E4928" s="0" t="s">
        <v>11535</v>
      </c>
      <c r="F4928" s="0" t="s">
        <v>11488</v>
      </c>
      <c r="G4928" s="0" t="s">
        <v>11489</v>
      </c>
      <c r="H4928" s="0" t="s">
        <v>2288</v>
      </c>
      <c r="I4928" s="0" t="s">
        <v>2123</v>
      </c>
      <c r="J4928" s="0" t="s">
        <v>47</v>
      </c>
      <c r="K4928" s="0" t="s">
        <v>47</v>
      </c>
      <c r="L4928" s="0" t="s">
        <v>47</v>
      </c>
      <c r="M4928" s="0" t="s">
        <v>47</v>
      </c>
      <c r="N4928" s="0" t="n">
        <v>2</v>
      </c>
      <c r="O4928" s="0" t="n">
        <v>7</v>
      </c>
      <c r="P4928" s="0" t="n">
        <v>600</v>
      </c>
      <c r="Q4928" s="0" t="n">
        <v>2.9</v>
      </c>
      <c r="R4928" s="0" t="str">
        <f aca="false">INDEX(Lookup!$B$4:$B$18,MATCH(C4928,Lookup!$A$4:$A$18,0))</f>
        <v>India</v>
      </c>
      <c r="S4928" s="20" t="n">
        <f aca="false">INDEX(Lookup!$D$4:$D$18,MATCH(C4928,Lookup!$A$4:$A$18,0))</f>
        <v>0.012</v>
      </c>
      <c r="T4928" s="21" t="n">
        <f aca="false">ROUND(P4928*S4928,2)</f>
        <v>7.2</v>
      </c>
      <c r="U4928" s="21" t="n">
        <f aca="false">IF(T4928&lt;=10,1,IF(T4928&lt;=20,2,IF(T4928&lt;=30,3,IF(T4928&lt;=40,4,IF(T4928&lt;=50,5,IF(T4928&lt;=100,6,IF(T4928&lt;=250,7,8)))))))</f>
        <v>1</v>
      </c>
      <c r="V4928" s="21" t="n">
        <f aca="false">IF(AND(OR(Dashboard!$T$3="All",R4928=Dashboard!$T$3),OR(Dashboard!$T$4="All",D4928=Dashboard!$T$4)),1,0)</f>
        <v>1</v>
      </c>
      <c r="W4928" s="21" t="n">
        <f aca="false">IF(V4928=1,T4928+ROW()/10000000,0)</f>
        <v>7.2004928</v>
      </c>
    </row>
    <row r="4929" customFormat="false" ht="15" hidden="false" customHeight="false" outlineLevel="0" collapsed="false">
      <c r="A4929" s="0" t="n">
        <v>18372696</v>
      </c>
      <c r="B4929" s="0" t="s">
        <v>11536</v>
      </c>
      <c r="C4929" s="0" t="n">
        <v>1</v>
      </c>
      <c r="D4929" s="0" t="s">
        <v>6924</v>
      </c>
      <c r="E4929" s="0" t="s">
        <v>11537</v>
      </c>
      <c r="F4929" s="0" t="s">
        <v>11488</v>
      </c>
      <c r="G4929" s="0" t="s">
        <v>11489</v>
      </c>
      <c r="H4929" s="0" t="s">
        <v>2288</v>
      </c>
      <c r="I4929" s="0" t="s">
        <v>2123</v>
      </c>
      <c r="J4929" s="0" t="s">
        <v>47</v>
      </c>
      <c r="K4929" s="0" t="s">
        <v>46</v>
      </c>
      <c r="L4929" s="0" t="s">
        <v>47</v>
      </c>
      <c r="M4929" s="0" t="s">
        <v>47</v>
      </c>
      <c r="N4929" s="0" t="n">
        <v>2</v>
      </c>
      <c r="O4929" s="0" t="n">
        <v>31</v>
      </c>
      <c r="P4929" s="0" t="n">
        <v>900</v>
      </c>
      <c r="Q4929" s="0" t="n">
        <v>3.4</v>
      </c>
      <c r="R4929" s="0" t="str">
        <f aca="false">INDEX(Lookup!$B$4:$B$18,MATCH(C4929,Lookup!$A$4:$A$18,0))</f>
        <v>India</v>
      </c>
      <c r="S4929" s="20" t="n">
        <f aca="false">INDEX(Lookup!$D$4:$D$18,MATCH(C4929,Lookup!$A$4:$A$18,0))</f>
        <v>0.012</v>
      </c>
      <c r="T4929" s="21" t="n">
        <f aca="false">ROUND(P4929*S4929,2)</f>
        <v>10.8</v>
      </c>
      <c r="U4929" s="21" t="n">
        <f aca="false">IF(T4929&lt;=10,1,IF(T4929&lt;=20,2,IF(T4929&lt;=30,3,IF(T4929&lt;=40,4,IF(T4929&lt;=50,5,IF(T4929&lt;=100,6,IF(T4929&lt;=250,7,8)))))))</f>
        <v>2</v>
      </c>
      <c r="V4929" s="21" t="n">
        <f aca="false">IF(AND(OR(Dashboard!$T$3="All",R4929=Dashboard!$T$3),OR(Dashboard!$T$4="All",D4929=Dashboard!$T$4)),1,0)</f>
        <v>1</v>
      </c>
      <c r="W4929" s="21" t="n">
        <f aca="false">IF(V4929=1,T4929+ROW()/10000000,0)</f>
        <v>10.8004929</v>
      </c>
    </row>
    <row r="4930" customFormat="false" ht="15" hidden="false" customHeight="false" outlineLevel="0" collapsed="false">
      <c r="A4930" s="0" t="n">
        <v>9849</v>
      </c>
      <c r="B4930" s="0" t="s">
        <v>11538</v>
      </c>
      <c r="C4930" s="0" t="n">
        <v>1</v>
      </c>
      <c r="D4930" s="0" t="s">
        <v>6924</v>
      </c>
      <c r="E4930" s="0" t="s">
        <v>11539</v>
      </c>
      <c r="F4930" s="0" t="s">
        <v>11488</v>
      </c>
      <c r="G4930" s="0" t="s">
        <v>11489</v>
      </c>
      <c r="H4930" s="0" t="s">
        <v>2412</v>
      </c>
      <c r="I4930" s="0" t="s">
        <v>2123</v>
      </c>
      <c r="J4930" s="0" t="s">
        <v>47</v>
      </c>
      <c r="K4930" s="0" t="s">
        <v>46</v>
      </c>
      <c r="L4930" s="0" t="s">
        <v>47</v>
      </c>
      <c r="M4930" s="0" t="s">
        <v>47</v>
      </c>
      <c r="N4930" s="0" t="n">
        <v>1</v>
      </c>
      <c r="O4930" s="0" t="n">
        <v>8</v>
      </c>
      <c r="P4930" s="0" t="n">
        <v>300</v>
      </c>
      <c r="Q4930" s="0" t="n">
        <v>3</v>
      </c>
      <c r="R4930" s="0" t="str">
        <f aca="false">INDEX(Lookup!$B$4:$B$18,MATCH(C4930,Lookup!$A$4:$A$18,0))</f>
        <v>India</v>
      </c>
      <c r="S4930" s="20" t="n">
        <f aca="false">INDEX(Lookup!$D$4:$D$18,MATCH(C4930,Lookup!$A$4:$A$18,0))</f>
        <v>0.012</v>
      </c>
      <c r="T4930" s="21" t="n">
        <f aca="false">ROUND(P4930*S4930,2)</f>
        <v>3.6</v>
      </c>
      <c r="U4930" s="21" t="n">
        <f aca="false">IF(T4930&lt;=10,1,IF(T4930&lt;=20,2,IF(T4930&lt;=30,3,IF(T4930&lt;=40,4,IF(T4930&lt;=50,5,IF(T4930&lt;=100,6,IF(T4930&lt;=250,7,8)))))))</f>
        <v>1</v>
      </c>
      <c r="V4930" s="21" t="n">
        <f aca="false">IF(AND(OR(Dashboard!$T$3="All",R4930=Dashboard!$T$3),OR(Dashboard!$T$4="All",D4930=Dashboard!$T$4)),1,0)</f>
        <v>1</v>
      </c>
      <c r="W4930" s="21" t="n">
        <f aca="false">IF(V4930=1,T4930+ROW()/10000000,0)</f>
        <v>3.600493</v>
      </c>
    </row>
    <row r="4931" customFormat="false" ht="15" hidden="false" customHeight="false" outlineLevel="0" collapsed="false">
      <c r="A4931" s="0" t="n">
        <v>305298</v>
      </c>
      <c r="B4931" s="0" t="s">
        <v>11540</v>
      </c>
      <c r="C4931" s="0" t="n">
        <v>1</v>
      </c>
      <c r="D4931" s="0" t="s">
        <v>6924</v>
      </c>
      <c r="E4931" s="0" t="s">
        <v>11541</v>
      </c>
      <c r="F4931" s="0" t="s">
        <v>11488</v>
      </c>
      <c r="G4931" s="0" t="s">
        <v>11489</v>
      </c>
      <c r="H4931" s="0" t="s">
        <v>3243</v>
      </c>
      <c r="I4931" s="0" t="s">
        <v>2123</v>
      </c>
      <c r="J4931" s="0" t="s">
        <v>47</v>
      </c>
      <c r="K4931" s="0" t="s">
        <v>47</v>
      </c>
      <c r="L4931" s="0" t="s">
        <v>47</v>
      </c>
      <c r="M4931" s="0" t="s">
        <v>47</v>
      </c>
      <c r="N4931" s="0" t="n">
        <v>1</v>
      </c>
      <c r="O4931" s="0" t="n">
        <v>8</v>
      </c>
      <c r="P4931" s="0" t="n">
        <v>200</v>
      </c>
      <c r="Q4931" s="0" t="n">
        <v>2.8</v>
      </c>
      <c r="R4931" s="0" t="str">
        <f aca="false">INDEX(Lookup!$B$4:$B$18,MATCH(C4931,Lookup!$A$4:$A$18,0))</f>
        <v>India</v>
      </c>
      <c r="S4931" s="20" t="n">
        <f aca="false">INDEX(Lookup!$D$4:$D$18,MATCH(C4931,Lookup!$A$4:$A$18,0))</f>
        <v>0.012</v>
      </c>
      <c r="T4931" s="21" t="n">
        <f aca="false">ROUND(P4931*S4931,2)</f>
        <v>2.4</v>
      </c>
      <c r="U4931" s="21" t="n">
        <f aca="false">IF(T4931&lt;=10,1,IF(T4931&lt;=20,2,IF(T4931&lt;=30,3,IF(T4931&lt;=40,4,IF(T4931&lt;=50,5,IF(T4931&lt;=100,6,IF(T4931&lt;=250,7,8)))))))</f>
        <v>1</v>
      </c>
      <c r="V4931" s="21" t="n">
        <f aca="false">IF(AND(OR(Dashboard!$T$3="All",R4931=Dashboard!$T$3),OR(Dashboard!$T$4="All",D4931=Dashboard!$T$4)),1,0)</f>
        <v>1</v>
      </c>
      <c r="W4931" s="21" t="n">
        <f aca="false">IF(V4931=1,T4931+ROW()/10000000,0)</f>
        <v>2.4004931</v>
      </c>
    </row>
    <row r="4932" customFormat="false" ht="15" hidden="false" customHeight="false" outlineLevel="0" collapsed="false">
      <c r="A4932" s="0" t="n">
        <v>18451584</v>
      </c>
      <c r="B4932" s="0" t="s">
        <v>5101</v>
      </c>
      <c r="C4932" s="0" t="n">
        <v>1</v>
      </c>
      <c r="D4932" s="0" t="s">
        <v>6924</v>
      </c>
      <c r="E4932" s="0" t="s">
        <v>11489</v>
      </c>
      <c r="F4932" s="0" t="s">
        <v>11488</v>
      </c>
      <c r="G4932" s="0" t="s">
        <v>11489</v>
      </c>
      <c r="H4932" s="0" t="s">
        <v>3392</v>
      </c>
      <c r="I4932" s="0" t="s">
        <v>2123</v>
      </c>
      <c r="J4932" s="0" t="s">
        <v>47</v>
      </c>
      <c r="K4932" s="0" t="s">
        <v>46</v>
      </c>
      <c r="L4932" s="0" t="s">
        <v>47</v>
      </c>
      <c r="M4932" s="0" t="s">
        <v>47</v>
      </c>
      <c r="N4932" s="0" t="n">
        <v>2</v>
      </c>
      <c r="O4932" s="0" t="n">
        <v>17</v>
      </c>
      <c r="P4932" s="0" t="n">
        <v>500</v>
      </c>
      <c r="Q4932" s="0" t="n">
        <v>2.9</v>
      </c>
      <c r="R4932" s="0" t="str">
        <f aca="false">INDEX(Lookup!$B$4:$B$18,MATCH(C4932,Lookup!$A$4:$A$18,0))</f>
        <v>India</v>
      </c>
      <c r="S4932" s="20" t="n">
        <f aca="false">INDEX(Lookup!$D$4:$D$18,MATCH(C4932,Lookup!$A$4:$A$18,0))</f>
        <v>0.012</v>
      </c>
      <c r="T4932" s="21" t="n">
        <f aca="false">ROUND(P4932*S4932,2)</f>
        <v>6</v>
      </c>
      <c r="U4932" s="21" t="n">
        <f aca="false">IF(T4932&lt;=10,1,IF(T4932&lt;=20,2,IF(T4932&lt;=30,3,IF(T4932&lt;=40,4,IF(T4932&lt;=50,5,IF(T4932&lt;=100,6,IF(T4932&lt;=250,7,8)))))))</f>
        <v>1</v>
      </c>
      <c r="V4932" s="21" t="n">
        <f aca="false">IF(AND(OR(Dashboard!$T$3="All",R4932=Dashboard!$T$3),OR(Dashboard!$T$4="All",D4932=Dashboard!$T$4)),1,0)</f>
        <v>1</v>
      </c>
      <c r="W4932" s="21" t="n">
        <f aca="false">IF(V4932=1,T4932+ROW()/10000000,0)</f>
        <v>6.0004932</v>
      </c>
    </row>
    <row r="4933" customFormat="false" ht="15" hidden="false" customHeight="false" outlineLevel="0" collapsed="false">
      <c r="A4933" s="0" t="n">
        <v>18291212</v>
      </c>
      <c r="B4933" s="0" t="s">
        <v>11542</v>
      </c>
      <c r="C4933" s="0" t="n">
        <v>1</v>
      </c>
      <c r="D4933" s="0" t="s">
        <v>6924</v>
      </c>
      <c r="E4933" s="0" t="s">
        <v>11543</v>
      </c>
      <c r="F4933" s="0" t="s">
        <v>11488</v>
      </c>
      <c r="G4933" s="0" t="s">
        <v>11489</v>
      </c>
      <c r="H4933" s="0" t="s">
        <v>11321</v>
      </c>
      <c r="I4933" s="0" t="s">
        <v>2123</v>
      </c>
      <c r="J4933" s="0" t="s">
        <v>47</v>
      </c>
      <c r="K4933" s="0" t="s">
        <v>47</v>
      </c>
      <c r="L4933" s="0" t="s">
        <v>47</v>
      </c>
      <c r="M4933" s="0" t="s">
        <v>47</v>
      </c>
      <c r="N4933" s="0" t="n">
        <v>1</v>
      </c>
      <c r="O4933" s="0" t="n">
        <v>34</v>
      </c>
      <c r="P4933" s="0" t="n">
        <v>400</v>
      </c>
      <c r="Q4933" s="0" t="n">
        <v>2.8</v>
      </c>
      <c r="R4933" s="0" t="str">
        <f aca="false">INDEX(Lookup!$B$4:$B$18,MATCH(C4933,Lookup!$A$4:$A$18,0))</f>
        <v>India</v>
      </c>
      <c r="S4933" s="20" t="n">
        <f aca="false">INDEX(Lookup!$D$4:$D$18,MATCH(C4933,Lookup!$A$4:$A$18,0))</f>
        <v>0.012</v>
      </c>
      <c r="T4933" s="21" t="n">
        <f aca="false">ROUND(P4933*S4933,2)</f>
        <v>4.8</v>
      </c>
      <c r="U4933" s="21" t="n">
        <f aca="false">IF(T4933&lt;=10,1,IF(T4933&lt;=20,2,IF(T4933&lt;=30,3,IF(T4933&lt;=40,4,IF(T4933&lt;=50,5,IF(T4933&lt;=100,6,IF(T4933&lt;=250,7,8)))))))</f>
        <v>1</v>
      </c>
      <c r="V4933" s="21" t="n">
        <f aca="false">IF(AND(OR(Dashboard!$T$3="All",R4933=Dashboard!$T$3),OR(Dashboard!$T$4="All",D4933=Dashboard!$T$4)),1,0)</f>
        <v>1</v>
      </c>
      <c r="W4933" s="21" t="n">
        <f aca="false">IF(V4933=1,T4933+ROW()/10000000,0)</f>
        <v>4.8004933</v>
      </c>
    </row>
    <row r="4934" customFormat="false" ht="15" hidden="false" customHeight="false" outlineLevel="0" collapsed="false">
      <c r="A4934" s="0" t="n">
        <v>6072</v>
      </c>
      <c r="B4934" s="0" t="s">
        <v>11544</v>
      </c>
      <c r="C4934" s="0" t="n">
        <v>1</v>
      </c>
      <c r="D4934" s="0" t="s">
        <v>6924</v>
      </c>
      <c r="E4934" s="0" t="s">
        <v>11545</v>
      </c>
      <c r="F4934" s="0" t="s">
        <v>11488</v>
      </c>
      <c r="G4934" s="0" t="s">
        <v>11489</v>
      </c>
      <c r="H4934" s="0" t="s">
        <v>2050</v>
      </c>
      <c r="I4934" s="0" t="s">
        <v>2123</v>
      </c>
      <c r="J4934" s="0" t="s">
        <v>47</v>
      </c>
      <c r="K4934" s="0" t="s">
        <v>47</v>
      </c>
      <c r="L4934" s="0" t="s">
        <v>47</v>
      </c>
      <c r="M4934" s="0" t="s">
        <v>47</v>
      </c>
      <c r="N4934" s="0" t="n">
        <v>1</v>
      </c>
      <c r="O4934" s="0" t="n">
        <v>29</v>
      </c>
      <c r="P4934" s="0" t="n">
        <v>300</v>
      </c>
      <c r="Q4934" s="0" t="n">
        <v>3.3</v>
      </c>
      <c r="R4934" s="0" t="str">
        <f aca="false">INDEX(Lookup!$B$4:$B$18,MATCH(C4934,Lookup!$A$4:$A$18,0))</f>
        <v>India</v>
      </c>
      <c r="S4934" s="20" t="n">
        <f aca="false">INDEX(Lookup!$D$4:$D$18,MATCH(C4934,Lookup!$A$4:$A$18,0))</f>
        <v>0.012</v>
      </c>
      <c r="T4934" s="21" t="n">
        <f aca="false">ROUND(P4934*S4934,2)</f>
        <v>3.6</v>
      </c>
      <c r="U4934" s="21" t="n">
        <f aca="false">IF(T4934&lt;=10,1,IF(T4934&lt;=20,2,IF(T4934&lt;=30,3,IF(T4934&lt;=40,4,IF(T4934&lt;=50,5,IF(T4934&lt;=100,6,IF(T4934&lt;=250,7,8)))))))</f>
        <v>1</v>
      </c>
      <c r="V4934" s="21" t="n">
        <f aca="false">IF(AND(OR(Dashboard!$T$3="All",R4934=Dashboard!$T$3),OR(Dashboard!$T$4="All",D4934=Dashboard!$T$4)),1,0)</f>
        <v>1</v>
      </c>
      <c r="W4934" s="21" t="n">
        <f aca="false">IF(V4934=1,T4934+ROW()/10000000,0)</f>
        <v>3.6004934</v>
      </c>
    </row>
    <row r="4935" customFormat="false" ht="15" hidden="false" customHeight="false" outlineLevel="0" collapsed="false">
      <c r="A4935" s="0" t="n">
        <v>308253</v>
      </c>
      <c r="B4935" s="0" t="s">
        <v>4193</v>
      </c>
      <c r="C4935" s="0" t="n">
        <v>1</v>
      </c>
      <c r="D4935" s="0" t="s">
        <v>6924</v>
      </c>
      <c r="E4935" s="0" t="s">
        <v>11546</v>
      </c>
      <c r="F4935" s="0" t="s">
        <v>11488</v>
      </c>
      <c r="G4935" s="0" t="s">
        <v>11489</v>
      </c>
      <c r="H4935" s="0" t="s">
        <v>2128</v>
      </c>
      <c r="I4935" s="0" t="s">
        <v>2123</v>
      </c>
      <c r="J4935" s="0" t="s">
        <v>47</v>
      </c>
      <c r="K4935" s="0" t="s">
        <v>47</v>
      </c>
      <c r="L4935" s="0" t="s">
        <v>47</v>
      </c>
      <c r="M4935" s="0" t="s">
        <v>47</v>
      </c>
      <c r="N4935" s="0" t="n">
        <v>1</v>
      </c>
      <c r="O4935" s="0" t="n">
        <v>21</v>
      </c>
      <c r="P4935" s="0" t="n">
        <v>350</v>
      </c>
      <c r="Q4935" s="0" t="n">
        <v>3.1</v>
      </c>
      <c r="R4935" s="0" t="str">
        <f aca="false">INDEX(Lookup!$B$4:$B$18,MATCH(C4935,Lookup!$A$4:$A$18,0))</f>
        <v>India</v>
      </c>
      <c r="S4935" s="20" t="n">
        <f aca="false">INDEX(Lookup!$D$4:$D$18,MATCH(C4935,Lookup!$A$4:$A$18,0))</f>
        <v>0.012</v>
      </c>
      <c r="T4935" s="21" t="n">
        <f aca="false">ROUND(P4935*S4935,2)</f>
        <v>4.2</v>
      </c>
      <c r="U4935" s="21" t="n">
        <f aca="false">IF(T4935&lt;=10,1,IF(T4935&lt;=20,2,IF(T4935&lt;=30,3,IF(T4935&lt;=40,4,IF(T4935&lt;=50,5,IF(T4935&lt;=100,6,IF(T4935&lt;=250,7,8)))))))</f>
        <v>1</v>
      </c>
      <c r="V4935" s="21" t="n">
        <f aca="false">IF(AND(OR(Dashboard!$T$3="All",R4935=Dashboard!$T$3),OR(Dashboard!$T$4="All",D4935=Dashboard!$T$4)),1,0)</f>
        <v>1</v>
      </c>
      <c r="W4935" s="21" t="n">
        <f aca="false">IF(V4935=1,T4935+ROW()/10000000,0)</f>
        <v>4.2004935</v>
      </c>
    </row>
    <row r="4936" customFormat="false" ht="15" hidden="false" customHeight="false" outlineLevel="0" collapsed="false">
      <c r="A4936" s="0" t="n">
        <v>18354257</v>
      </c>
      <c r="B4936" s="0" t="s">
        <v>11547</v>
      </c>
      <c r="C4936" s="0" t="n">
        <v>1</v>
      </c>
      <c r="D4936" s="0" t="s">
        <v>6924</v>
      </c>
      <c r="E4936" s="0" t="s">
        <v>11548</v>
      </c>
      <c r="F4936" s="0" t="s">
        <v>11488</v>
      </c>
      <c r="G4936" s="0" t="s">
        <v>11489</v>
      </c>
      <c r="H4936" s="0" t="s">
        <v>11549</v>
      </c>
      <c r="I4936" s="0" t="s">
        <v>2123</v>
      </c>
      <c r="J4936" s="0" t="s">
        <v>47</v>
      </c>
      <c r="K4936" s="0" t="s">
        <v>46</v>
      </c>
      <c r="L4936" s="0" t="s">
        <v>47</v>
      </c>
      <c r="M4936" s="0" t="s">
        <v>47</v>
      </c>
      <c r="N4936" s="0" t="n">
        <v>1</v>
      </c>
      <c r="O4936" s="0" t="n">
        <v>7</v>
      </c>
      <c r="P4936" s="0" t="n">
        <v>200</v>
      </c>
      <c r="Q4936" s="0" t="n">
        <v>2.8</v>
      </c>
      <c r="R4936" s="0" t="str">
        <f aca="false">INDEX(Lookup!$B$4:$B$18,MATCH(C4936,Lookup!$A$4:$A$18,0))</f>
        <v>India</v>
      </c>
      <c r="S4936" s="20" t="n">
        <f aca="false">INDEX(Lookup!$D$4:$D$18,MATCH(C4936,Lookup!$A$4:$A$18,0))</f>
        <v>0.012</v>
      </c>
      <c r="T4936" s="21" t="n">
        <f aca="false">ROUND(P4936*S4936,2)</f>
        <v>2.4</v>
      </c>
      <c r="U4936" s="21" t="n">
        <f aca="false">IF(T4936&lt;=10,1,IF(T4936&lt;=20,2,IF(T4936&lt;=30,3,IF(T4936&lt;=40,4,IF(T4936&lt;=50,5,IF(T4936&lt;=100,6,IF(T4936&lt;=250,7,8)))))))</f>
        <v>1</v>
      </c>
      <c r="V4936" s="21" t="n">
        <f aca="false">IF(AND(OR(Dashboard!$T$3="All",R4936=Dashboard!$T$3),OR(Dashboard!$T$4="All",D4936=Dashboard!$T$4)),1,0)</f>
        <v>1</v>
      </c>
      <c r="W4936" s="21" t="n">
        <f aca="false">IF(V4936=1,T4936+ROW()/10000000,0)</f>
        <v>2.4004936</v>
      </c>
    </row>
    <row r="4937" customFormat="false" ht="15" hidden="false" customHeight="false" outlineLevel="0" collapsed="false">
      <c r="A4937" s="0" t="n">
        <v>6095</v>
      </c>
      <c r="B4937" s="0" t="s">
        <v>11550</v>
      </c>
      <c r="C4937" s="0" t="n">
        <v>1</v>
      </c>
      <c r="D4937" s="0" t="s">
        <v>6924</v>
      </c>
      <c r="E4937" s="0" t="s">
        <v>11551</v>
      </c>
      <c r="F4937" s="0" t="s">
        <v>11488</v>
      </c>
      <c r="G4937" s="0" t="s">
        <v>11489</v>
      </c>
      <c r="H4937" s="0" t="s">
        <v>2128</v>
      </c>
      <c r="I4937" s="0" t="s">
        <v>2123</v>
      </c>
      <c r="J4937" s="0" t="s">
        <v>47</v>
      </c>
      <c r="K4937" s="0" t="s">
        <v>47</v>
      </c>
      <c r="L4937" s="0" t="s">
        <v>47</v>
      </c>
      <c r="M4937" s="0" t="s">
        <v>47</v>
      </c>
      <c r="N4937" s="0" t="n">
        <v>2</v>
      </c>
      <c r="O4937" s="0" t="n">
        <v>25</v>
      </c>
      <c r="P4937" s="0" t="n">
        <v>500</v>
      </c>
      <c r="Q4937" s="0" t="n">
        <v>2.7</v>
      </c>
      <c r="R4937" s="0" t="str">
        <f aca="false">INDEX(Lookup!$B$4:$B$18,MATCH(C4937,Lookup!$A$4:$A$18,0))</f>
        <v>India</v>
      </c>
      <c r="S4937" s="20" t="n">
        <f aca="false">INDEX(Lookup!$D$4:$D$18,MATCH(C4937,Lookup!$A$4:$A$18,0))</f>
        <v>0.012</v>
      </c>
      <c r="T4937" s="21" t="n">
        <f aca="false">ROUND(P4937*S4937,2)</f>
        <v>6</v>
      </c>
      <c r="U4937" s="21" t="n">
        <f aca="false">IF(T4937&lt;=10,1,IF(T4937&lt;=20,2,IF(T4937&lt;=30,3,IF(T4937&lt;=40,4,IF(T4937&lt;=50,5,IF(T4937&lt;=100,6,IF(T4937&lt;=250,7,8)))))))</f>
        <v>1</v>
      </c>
      <c r="V4937" s="21" t="n">
        <f aca="false">IF(AND(OR(Dashboard!$T$3="All",R4937=Dashboard!$T$3),OR(Dashboard!$T$4="All",D4937=Dashboard!$T$4)),1,0)</f>
        <v>1</v>
      </c>
      <c r="W4937" s="21" t="n">
        <f aca="false">IF(V4937=1,T4937+ROW()/10000000,0)</f>
        <v>6.0004937</v>
      </c>
    </row>
    <row r="4938" customFormat="false" ht="15" hidden="false" customHeight="false" outlineLevel="0" collapsed="false">
      <c r="A4938" s="0" t="n">
        <v>305942</v>
      </c>
      <c r="B4938" s="0" t="s">
        <v>11552</v>
      </c>
      <c r="C4938" s="0" t="n">
        <v>1</v>
      </c>
      <c r="D4938" s="0" t="s">
        <v>6924</v>
      </c>
      <c r="E4938" s="0" t="s">
        <v>11553</v>
      </c>
      <c r="F4938" s="0" t="s">
        <v>11488</v>
      </c>
      <c r="G4938" s="0" t="s">
        <v>11489</v>
      </c>
      <c r="H4938" s="0" t="s">
        <v>69</v>
      </c>
      <c r="I4938" s="0" t="s">
        <v>2123</v>
      </c>
      <c r="J4938" s="0" t="s">
        <v>47</v>
      </c>
      <c r="K4938" s="0" t="s">
        <v>47</v>
      </c>
      <c r="L4938" s="0" t="s">
        <v>47</v>
      </c>
      <c r="M4938" s="0" t="s">
        <v>47</v>
      </c>
      <c r="N4938" s="0" t="n">
        <v>1</v>
      </c>
      <c r="O4938" s="0" t="n">
        <v>31</v>
      </c>
      <c r="P4938" s="0" t="n">
        <v>300</v>
      </c>
      <c r="Q4938" s="0" t="n">
        <v>3.4</v>
      </c>
      <c r="R4938" s="0" t="str">
        <f aca="false">INDEX(Lookup!$B$4:$B$18,MATCH(C4938,Lookup!$A$4:$A$18,0))</f>
        <v>India</v>
      </c>
      <c r="S4938" s="20" t="n">
        <f aca="false">INDEX(Lookup!$D$4:$D$18,MATCH(C4938,Lookup!$A$4:$A$18,0))</f>
        <v>0.012</v>
      </c>
      <c r="T4938" s="21" t="n">
        <f aca="false">ROUND(P4938*S4938,2)</f>
        <v>3.6</v>
      </c>
      <c r="U4938" s="21" t="n">
        <f aca="false">IF(T4938&lt;=10,1,IF(T4938&lt;=20,2,IF(T4938&lt;=30,3,IF(T4938&lt;=40,4,IF(T4938&lt;=50,5,IF(T4938&lt;=100,6,IF(T4938&lt;=250,7,8)))))))</f>
        <v>1</v>
      </c>
      <c r="V4938" s="21" t="n">
        <f aca="false">IF(AND(OR(Dashboard!$T$3="All",R4938=Dashboard!$T$3),OR(Dashboard!$T$4="All",D4938=Dashboard!$T$4)),1,0)</f>
        <v>1</v>
      </c>
      <c r="W4938" s="21" t="n">
        <f aca="false">IF(V4938=1,T4938+ROW()/10000000,0)</f>
        <v>3.6004938</v>
      </c>
    </row>
    <row r="4939" customFormat="false" ht="15" hidden="false" customHeight="false" outlineLevel="0" collapsed="false">
      <c r="A4939" s="0" t="n">
        <v>18208895</v>
      </c>
      <c r="B4939" s="0" t="s">
        <v>9044</v>
      </c>
      <c r="C4939" s="0" t="n">
        <v>1</v>
      </c>
      <c r="D4939" s="0" t="s">
        <v>6924</v>
      </c>
      <c r="E4939" s="0" t="s">
        <v>11554</v>
      </c>
      <c r="F4939" s="0" t="s">
        <v>11488</v>
      </c>
      <c r="G4939" s="0" t="s">
        <v>11489</v>
      </c>
      <c r="H4939" s="0" t="s">
        <v>3129</v>
      </c>
      <c r="I4939" s="0" t="s">
        <v>2123</v>
      </c>
      <c r="J4939" s="0" t="s">
        <v>47</v>
      </c>
      <c r="K4939" s="0" t="s">
        <v>47</v>
      </c>
      <c r="L4939" s="0" t="s">
        <v>47</v>
      </c>
      <c r="M4939" s="0" t="s">
        <v>47</v>
      </c>
      <c r="N4939" s="0" t="n">
        <v>1</v>
      </c>
      <c r="O4939" s="0" t="n">
        <v>10</v>
      </c>
      <c r="P4939" s="0" t="n">
        <v>350</v>
      </c>
      <c r="Q4939" s="0" t="n">
        <v>3</v>
      </c>
      <c r="R4939" s="0" t="str">
        <f aca="false">INDEX(Lookup!$B$4:$B$18,MATCH(C4939,Lookup!$A$4:$A$18,0))</f>
        <v>India</v>
      </c>
      <c r="S4939" s="20" t="n">
        <f aca="false">INDEX(Lookup!$D$4:$D$18,MATCH(C4939,Lookup!$A$4:$A$18,0))</f>
        <v>0.012</v>
      </c>
      <c r="T4939" s="21" t="n">
        <f aca="false">ROUND(P4939*S4939,2)</f>
        <v>4.2</v>
      </c>
      <c r="U4939" s="21" t="n">
        <f aca="false">IF(T4939&lt;=10,1,IF(T4939&lt;=20,2,IF(T4939&lt;=30,3,IF(T4939&lt;=40,4,IF(T4939&lt;=50,5,IF(T4939&lt;=100,6,IF(T4939&lt;=250,7,8)))))))</f>
        <v>1</v>
      </c>
      <c r="V4939" s="21" t="n">
        <f aca="false">IF(AND(OR(Dashboard!$T$3="All",R4939=Dashboard!$T$3),OR(Dashboard!$T$4="All",D4939=Dashboard!$T$4)),1,0)</f>
        <v>1</v>
      </c>
      <c r="W4939" s="21" t="n">
        <f aca="false">IF(V4939=1,T4939+ROW()/10000000,0)</f>
        <v>4.2004939</v>
      </c>
    </row>
    <row r="4940" customFormat="false" ht="15" hidden="false" customHeight="false" outlineLevel="0" collapsed="false">
      <c r="A4940" s="0" t="n">
        <v>309190</v>
      </c>
      <c r="B4940" s="0" t="s">
        <v>9044</v>
      </c>
      <c r="C4940" s="0" t="n">
        <v>1</v>
      </c>
      <c r="D4940" s="0" t="s">
        <v>6924</v>
      </c>
      <c r="E4940" s="0" t="s">
        <v>11555</v>
      </c>
      <c r="F4940" s="0" t="s">
        <v>11488</v>
      </c>
      <c r="G4940" s="0" t="s">
        <v>11489</v>
      </c>
      <c r="H4940" s="0" t="s">
        <v>3129</v>
      </c>
      <c r="I4940" s="0" t="s">
        <v>2123</v>
      </c>
      <c r="J4940" s="0" t="s">
        <v>47</v>
      </c>
      <c r="K4940" s="0" t="s">
        <v>46</v>
      </c>
      <c r="L4940" s="0" t="s">
        <v>47</v>
      </c>
      <c r="M4940" s="0" t="s">
        <v>47</v>
      </c>
      <c r="N4940" s="0" t="n">
        <v>1</v>
      </c>
      <c r="O4940" s="0" t="n">
        <v>23</v>
      </c>
      <c r="P4940" s="0" t="n">
        <v>300</v>
      </c>
      <c r="Q4940" s="0" t="n">
        <v>3.2</v>
      </c>
      <c r="R4940" s="0" t="str">
        <f aca="false">INDEX(Lookup!$B$4:$B$18,MATCH(C4940,Lookup!$A$4:$A$18,0))</f>
        <v>India</v>
      </c>
      <c r="S4940" s="20" t="n">
        <f aca="false">INDEX(Lookup!$D$4:$D$18,MATCH(C4940,Lookup!$A$4:$A$18,0))</f>
        <v>0.012</v>
      </c>
      <c r="T4940" s="21" t="n">
        <f aca="false">ROUND(P4940*S4940,2)</f>
        <v>3.6</v>
      </c>
      <c r="U4940" s="21" t="n">
        <f aca="false">IF(T4940&lt;=10,1,IF(T4940&lt;=20,2,IF(T4940&lt;=30,3,IF(T4940&lt;=40,4,IF(T4940&lt;=50,5,IF(T4940&lt;=100,6,IF(T4940&lt;=250,7,8)))))))</f>
        <v>1</v>
      </c>
      <c r="V4940" s="21" t="n">
        <f aca="false">IF(AND(OR(Dashboard!$T$3="All",R4940=Dashboard!$T$3),OR(Dashboard!$T$4="All",D4940=Dashboard!$T$4)),1,0)</f>
        <v>1</v>
      </c>
      <c r="W4940" s="21" t="n">
        <f aca="false">IF(V4940=1,T4940+ROW()/10000000,0)</f>
        <v>3.600494</v>
      </c>
    </row>
    <row r="4941" customFormat="false" ht="15" hidden="false" customHeight="false" outlineLevel="0" collapsed="false">
      <c r="A4941" s="0" t="n">
        <v>18472702</v>
      </c>
      <c r="B4941" s="0" t="s">
        <v>11556</v>
      </c>
      <c r="C4941" s="0" t="n">
        <v>1</v>
      </c>
      <c r="D4941" s="0" t="s">
        <v>6924</v>
      </c>
      <c r="E4941" s="0" t="s">
        <v>11557</v>
      </c>
      <c r="F4941" s="0" t="s">
        <v>11488</v>
      </c>
      <c r="G4941" s="0" t="s">
        <v>11489</v>
      </c>
      <c r="H4941" s="0" t="s">
        <v>69</v>
      </c>
      <c r="I4941" s="0" t="s">
        <v>2123</v>
      </c>
      <c r="J4941" s="0" t="s">
        <v>47</v>
      </c>
      <c r="K4941" s="0" t="s">
        <v>47</v>
      </c>
      <c r="L4941" s="0" t="s">
        <v>47</v>
      </c>
      <c r="M4941" s="0" t="s">
        <v>47</v>
      </c>
      <c r="N4941" s="0" t="n">
        <v>1</v>
      </c>
      <c r="O4941" s="0" t="n">
        <v>7</v>
      </c>
      <c r="P4941" s="0" t="n">
        <v>350</v>
      </c>
      <c r="Q4941" s="0" t="n">
        <v>3.1</v>
      </c>
      <c r="R4941" s="0" t="str">
        <f aca="false">INDEX(Lookup!$B$4:$B$18,MATCH(C4941,Lookup!$A$4:$A$18,0))</f>
        <v>India</v>
      </c>
      <c r="S4941" s="20" t="n">
        <f aca="false">INDEX(Lookup!$D$4:$D$18,MATCH(C4941,Lookup!$A$4:$A$18,0))</f>
        <v>0.012</v>
      </c>
      <c r="T4941" s="21" t="n">
        <f aca="false">ROUND(P4941*S4941,2)</f>
        <v>4.2</v>
      </c>
      <c r="U4941" s="21" t="n">
        <f aca="false">IF(T4941&lt;=10,1,IF(T4941&lt;=20,2,IF(T4941&lt;=30,3,IF(T4941&lt;=40,4,IF(T4941&lt;=50,5,IF(T4941&lt;=100,6,IF(T4941&lt;=250,7,8)))))))</f>
        <v>1</v>
      </c>
      <c r="V4941" s="21" t="n">
        <f aca="false">IF(AND(OR(Dashboard!$T$3="All",R4941=Dashboard!$T$3),OR(Dashboard!$T$4="All",D4941=Dashboard!$T$4)),1,0)</f>
        <v>1</v>
      </c>
      <c r="W4941" s="21" t="n">
        <f aca="false">IF(V4941=1,T4941+ROW()/10000000,0)</f>
        <v>4.2004941</v>
      </c>
    </row>
    <row r="4942" customFormat="false" ht="15" hidden="false" customHeight="false" outlineLevel="0" collapsed="false">
      <c r="A4942" s="0" t="n">
        <v>311331</v>
      </c>
      <c r="B4942" s="0" t="s">
        <v>3136</v>
      </c>
      <c r="C4942" s="0" t="n">
        <v>1</v>
      </c>
      <c r="D4942" s="0" t="s">
        <v>6924</v>
      </c>
      <c r="E4942" s="0" t="s">
        <v>11558</v>
      </c>
      <c r="F4942" s="0" t="s">
        <v>11488</v>
      </c>
      <c r="G4942" s="0" t="s">
        <v>11489</v>
      </c>
      <c r="H4942" s="0" t="s">
        <v>402</v>
      </c>
      <c r="I4942" s="0" t="s">
        <v>2123</v>
      </c>
      <c r="J4942" s="0" t="s">
        <v>47</v>
      </c>
      <c r="K4942" s="0" t="s">
        <v>47</v>
      </c>
      <c r="L4942" s="0" t="s">
        <v>47</v>
      </c>
      <c r="M4942" s="0" t="s">
        <v>47</v>
      </c>
      <c r="N4942" s="0" t="n">
        <v>1</v>
      </c>
      <c r="O4942" s="0" t="n">
        <v>13</v>
      </c>
      <c r="P4942" s="0" t="n">
        <v>250</v>
      </c>
      <c r="Q4942" s="0" t="n">
        <v>3.1</v>
      </c>
      <c r="R4942" s="0" t="str">
        <f aca="false">INDEX(Lookup!$B$4:$B$18,MATCH(C4942,Lookup!$A$4:$A$18,0))</f>
        <v>India</v>
      </c>
      <c r="S4942" s="20" t="n">
        <f aca="false">INDEX(Lookup!$D$4:$D$18,MATCH(C4942,Lookup!$A$4:$A$18,0))</f>
        <v>0.012</v>
      </c>
      <c r="T4942" s="21" t="n">
        <f aca="false">ROUND(P4942*S4942,2)</f>
        <v>3</v>
      </c>
      <c r="U4942" s="21" t="n">
        <f aca="false">IF(T4942&lt;=10,1,IF(T4942&lt;=20,2,IF(T4942&lt;=30,3,IF(T4942&lt;=40,4,IF(T4942&lt;=50,5,IF(T4942&lt;=100,6,IF(T4942&lt;=250,7,8)))))))</f>
        <v>1</v>
      </c>
      <c r="V4942" s="21" t="n">
        <f aca="false">IF(AND(OR(Dashboard!$T$3="All",R4942=Dashboard!$T$3),OR(Dashboard!$T$4="All",D4942=Dashboard!$T$4)),1,0)</f>
        <v>1</v>
      </c>
      <c r="W4942" s="21" t="n">
        <f aca="false">IF(V4942=1,T4942+ROW()/10000000,0)</f>
        <v>3.0004942</v>
      </c>
    </row>
    <row r="4943" customFormat="false" ht="15" hidden="false" customHeight="false" outlineLevel="0" collapsed="false">
      <c r="A4943" s="0" t="n">
        <v>18418242</v>
      </c>
      <c r="B4943" s="0" t="s">
        <v>11559</v>
      </c>
      <c r="C4943" s="0" t="n">
        <v>1</v>
      </c>
      <c r="D4943" s="0" t="s">
        <v>6924</v>
      </c>
      <c r="E4943" s="0" t="s">
        <v>11560</v>
      </c>
      <c r="F4943" s="0" t="s">
        <v>11488</v>
      </c>
      <c r="G4943" s="0" t="s">
        <v>11489</v>
      </c>
      <c r="H4943" s="0" t="s">
        <v>2662</v>
      </c>
      <c r="I4943" s="0" t="s">
        <v>2123</v>
      </c>
      <c r="J4943" s="0" t="s">
        <v>47</v>
      </c>
      <c r="K4943" s="0" t="s">
        <v>47</v>
      </c>
      <c r="L4943" s="0" t="s">
        <v>47</v>
      </c>
      <c r="M4943" s="0" t="s">
        <v>47</v>
      </c>
      <c r="N4943" s="0" t="n">
        <v>1</v>
      </c>
      <c r="O4943" s="0" t="n">
        <v>10</v>
      </c>
      <c r="P4943" s="0" t="n">
        <v>250</v>
      </c>
      <c r="Q4943" s="0" t="n">
        <v>3.1</v>
      </c>
      <c r="R4943" s="0" t="str">
        <f aca="false">INDEX(Lookup!$B$4:$B$18,MATCH(C4943,Lookup!$A$4:$A$18,0))</f>
        <v>India</v>
      </c>
      <c r="S4943" s="20" t="n">
        <f aca="false">INDEX(Lookup!$D$4:$D$18,MATCH(C4943,Lookup!$A$4:$A$18,0))</f>
        <v>0.012</v>
      </c>
      <c r="T4943" s="21" t="n">
        <f aca="false">ROUND(P4943*S4943,2)</f>
        <v>3</v>
      </c>
      <c r="U4943" s="21" t="n">
        <f aca="false">IF(T4943&lt;=10,1,IF(T4943&lt;=20,2,IF(T4943&lt;=30,3,IF(T4943&lt;=40,4,IF(T4943&lt;=50,5,IF(T4943&lt;=100,6,IF(T4943&lt;=250,7,8)))))))</f>
        <v>1</v>
      </c>
      <c r="V4943" s="21" t="n">
        <f aca="false">IF(AND(OR(Dashboard!$T$3="All",R4943=Dashboard!$T$3),OR(Dashboard!$T$4="All",D4943=Dashboard!$T$4)),1,0)</f>
        <v>1</v>
      </c>
      <c r="W4943" s="21" t="n">
        <f aca="false">IF(V4943=1,T4943+ROW()/10000000,0)</f>
        <v>3.0004943</v>
      </c>
    </row>
    <row r="4944" customFormat="false" ht="15" hidden="false" customHeight="false" outlineLevel="0" collapsed="false">
      <c r="A4944" s="0" t="n">
        <v>18365372</v>
      </c>
      <c r="B4944" s="0" t="s">
        <v>3736</v>
      </c>
      <c r="C4944" s="0" t="n">
        <v>1</v>
      </c>
      <c r="D4944" s="0" t="s">
        <v>6924</v>
      </c>
      <c r="E4944" s="0" t="s">
        <v>11489</v>
      </c>
      <c r="F4944" s="0" t="s">
        <v>11488</v>
      </c>
      <c r="G4944" s="0" t="s">
        <v>11489</v>
      </c>
      <c r="H4944" s="0" t="s">
        <v>3356</v>
      </c>
      <c r="I4944" s="0" t="s">
        <v>2123</v>
      </c>
      <c r="J4944" s="0" t="s">
        <v>47</v>
      </c>
      <c r="K4944" s="0" t="s">
        <v>46</v>
      </c>
      <c r="L4944" s="0" t="s">
        <v>47</v>
      </c>
      <c r="M4944" s="0" t="s">
        <v>47</v>
      </c>
      <c r="N4944" s="0" t="n">
        <v>2</v>
      </c>
      <c r="O4944" s="0" t="n">
        <v>22</v>
      </c>
      <c r="P4944" s="0" t="n">
        <v>600</v>
      </c>
      <c r="Q4944" s="0" t="n">
        <v>3.5</v>
      </c>
      <c r="R4944" s="0" t="str">
        <f aca="false">INDEX(Lookup!$B$4:$B$18,MATCH(C4944,Lookup!$A$4:$A$18,0))</f>
        <v>India</v>
      </c>
      <c r="S4944" s="20" t="n">
        <f aca="false">INDEX(Lookup!$D$4:$D$18,MATCH(C4944,Lookup!$A$4:$A$18,0))</f>
        <v>0.012</v>
      </c>
      <c r="T4944" s="21" t="n">
        <f aca="false">ROUND(P4944*S4944,2)</f>
        <v>7.2</v>
      </c>
      <c r="U4944" s="21" t="n">
        <f aca="false">IF(T4944&lt;=10,1,IF(T4944&lt;=20,2,IF(T4944&lt;=30,3,IF(T4944&lt;=40,4,IF(T4944&lt;=50,5,IF(T4944&lt;=100,6,IF(T4944&lt;=250,7,8)))))))</f>
        <v>1</v>
      </c>
      <c r="V4944" s="21" t="n">
        <f aca="false">IF(AND(OR(Dashboard!$T$3="All",R4944=Dashboard!$T$3),OR(Dashboard!$T$4="All",D4944=Dashboard!$T$4)),1,0)</f>
        <v>1</v>
      </c>
      <c r="W4944" s="21" t="n">
        <f aca="false">IF(V4944=1,T4944+ROW()/10000000,0)</f>
        <v>7.2004944</v>
      </c>
    </row>
    <row r="4945" customFormat="false" ht="15" hidden="false" customHeight="false" outlineLevel="0" collapsed="false">
      <c r="A4945" s="0" t="n">
        <v>18415367</v>
      </c>
      <c r="B4945" s="0" t="s">
        <v>3565</v>
      </c>
      <c r="C4945" s="0" t="n">
        <v>1</v>
      </c>
      <c r="D4945" s="0" t="s">
        <v>6924</v>
      </c>
      <c r="E4945" s="0" t="s">
        <v>11561</v>
      </c>
      <c r="F4945" s="0" t="s">
        <v>11488</v>
      </c>
      <c r="G4945" s="0" t="s">
        <v>11489</v>
      </c>
      <c r="H4945" s="0" t="s">
        <v>1358</v>
      </c>
      <c r="I4945" s="0" t="s">
        <v>2123</v>
      </c>
      <c r="J4945" s="0" t="s">
        <v>47</v>
      </c>
      <c r="K4945" s="0" t="s">
        <v>46</v>
      </c>
      <c r="L4945" s="0" t="s">
        <v>47</v>
      </c>
      <c r="M4945" s="0" t="s">
        <v>47</v>
      </c>
      <c r="N4945" s="0" t="n">
        <v>2</v>
      </c>
      <c r="O4945" s="0" t="n">
        <v>66</v>
      </c>
      <c r="P4945" s="0" t="n">
        <v>500</v>
      </c>
      <c r="Q4945" s="0" t="n">
        <v>3.5</v>
      </c>
      <c r="R4945" s="0" t="str">
        <f aca="false">INDEX(Lookup!$B$4:$B$18,MATCH(C4945,Lookup!$A$4:$A$18,0))</f>
        <v>India</v>
      </c>
      <c r="S4945" s="20" t="n">
        <f aca="false">INDEX(Lookup!$D$4:$D$18,MATCH(C4945,Lookup!$A$4:$A$18,0))</f>
        <v>0.012</v>
      </c>
      <c r="T4945" s="21" t="n">
        <f aca="false">ROUND(P4945*S4945,2)</f>
        <v>6</v>
      </c>
      <c r="U4945" s="21" t="n">
        <f aca="false">IF(T4945&lt;=10,1,IF(T4945&lt;=20,2,IF(T4945&lt;=30,3,IF(T4945&lt;=40,4,IF(T4945&lt;=50,5,IF(T4945&lt;=100,6,IF(T4945&lt;=250,7,8)))))))</f>
        <v>1</v>
      </c>
      <c r="V4945" s="21" t="n">
        <f aca="false">IF(AND(OR(Dashboard!$T$3="All",R4945=Dashboard!$T$3),OR(Dashboard!$T$4="All",D4945=Dashboard!$T$4)),1,0)</f>
        <v>1</v>
      </c>
      <c r="W4945" s="21" t="n">
        <f aca="false">IF(V4945=1,T4945+ROW()/10000000,0)</f>
        <v>6.0004945</v>
      </c>
    </row>
    <row r="4946" customFormat="false" ht="15" hidden="false" customHeight="false" outlineLevel="0" collapsed="false">
      <c r="A4946" s="0" t="n">
        <v>18382755</v>
      </c>
      <c r="B4946" s="0" t="s">
        <v>11562</v>
      </c>
      <c r="C4946" s="0" t="n">
        <v>1</v>
      </c>
      <c r="D4946" s="0" t="s">
        <v>6924</v>
      </c>
      <c r="E4946" s="0" t="s">
        <v>11563</v>
      </c>
      <c r="F4946" s="0" t="s">
        <v>11488</v>
      </c>
      <c r="G4946" s="0" t="s">
        <v>11489</v>
      </c>
      <c r="H4946" s="0" t="s">
        <v>2349</v>
      </c>
      <c r="I4946" s="0" t="s">
        <v>2123</v>
      </c>
      <c r="J4946" s="0" t="s">
        <v>47</v>
      </c>
      <c r="K4946" s="0" t="s">
        <v>47</v>
      </c>
      <c r="L4946" s="0" t="s">
        <v>47</v>
      </c>
      <c r="M4946" s="0" t="s">
        <v>47</v>
      </c>
      <c r="N4946" s="0" t="n">
        <v>1</v>
      </c>
      <c r="O4946" s="0" t="n">
        <v>70</v>
      </c>
      <c r="P4946" s="0" t="n">
        <v>200</v>
      </c>
      <c r="Q4946" s="0" t="n">
        <v>3.8</v>
      </c>
      <c r="R4946" s="0" t="str">
        <f aca="false">INDEX(Lookup!$B$4:$B$18,MATCH(C4946,Lookup!$A$4:$A$18,0))</f>
        <v>India</v>
      </c>
      <c r="S4946" s="20" t="n">
        <f aca="false">INDEX(Lookup!$D$4:$D$18,MATCH(C4946,Lookup!$A$4:$A$18,0))</f>
        <v>0.012</v>
      </c>
      <c r="T4946" s="21" t="n">
        <f aca="false">ROUND(P4946*S4946,2)</f>
        <v>2.4</v>
      </c>
      <c r="U4946" s="21" t="n">
        <f aca="false">IF(T4946&lt;=10,1,IF(T4946&lt;=20,2,IF(T4946&lt;=30,3,IF(T4946&lt;=40,4,IF(T4946&lt;=50,5,IF(T4946&lt;=100,6,IF(T4946&lt;=250,7,8)))))))</f>
        <v>1</v>
      </c>
      <c r="V4946" s="21" t="n">
        <f aca="false">IF(AND(OR(Dashboard!$T$3="All",R4946=Dashboard!$T$3),OR(Dashboard!$T$4="All",D4946=Dashboard!$T$4)),1,0)</f>
        <v>1</v>
      </c>
      <c r="W4946" s="21" t="n">
        <f aca="false">IF(V4946=1,T4946+ROW()/10000000,0)</f>
        <v>2.4004946</v>
      </c>
    </row>
    <row r="4947" customFormat="false" ht="15" hidden="false" customHeight="false" outlineLevel="0" collapsed="false">
      <c r="A4947" s="0" t="n">
        <v>312385</v>
      </c>
      <c r="B4947" s="0" t="s">
        <v>11564</v>
      </c>
      <c r="C4947" s="0" t="n">
        <v>1</v>
      </c>
      <c r="D4947" s="0" t="s">
        <v>6924</v>
      </c>
      <c r="E4947" s="0" t="s">
        <v>11565</v>
      </c>
      <c r="F4947" s="0" t="s">
        <v>11488</v>
      </c>
      <c r="G4947" s="0" t="s">
        <v>11489</v>
      </c>
      <c r="H4947" s="0" t="s">
        <v>120</v>
      </c>
      <c r="I4947" s="0" t="s">
        <v>2123</v>
      </c>
      <c r="J4947" s="0" t="s">
        <v>47</v>
      </c>
      <c r="K4947" s="0" t="s">
        <v>46</v>
      </c>
      <c r="L4947" s="0" t="s">
        <v>47</v>
      </c>
      <c r="M4947" s="0" t="s">
        <v>47</v>
      </c>
      <c r="N4947" s="0" t="n">
        <v>2</v>
      </c>
      <c r="O4947" s="0" t="n">
        <v>270</v>
      </c>
      <c r="P4947" s="0" t="n">
        <v>600</v>
      </c>
      <c r="Q4947" s="0" t="n">
        <v>3.8</v>
      </c>
      <c r="R4947" s="0" t="str">
        <f aca="false">INDEX(Lookup!$B$4:$B$18,MATCH(C4947,Lookup!$A$4:$A$18,0))</f>
        <v>India</v>
      </c>
      <c r="S4947" s="20" t="n">
        <f aca="false">INDEX(Lookup!$D$4:$D$18,MATCH(C4947,Lookup!$A$4:$A$18,0))</f>
        <v>0.012</v>
      </c>
      <c r="T4947" s="21" t="n">
        <f aca="false">ROUND(P4947*S4947,2)</f>
        <v>7.2</v>
      </c>
      <c r="U4947" s="21" t="n">
        <f aca="false">IF(T4947&lt;=10,1,IF(T4947&lt;=20,2,IF(T4947&lt;=30,3,IF(T4947&lt;=40,4,IF(T4947&lt;=50,5,IF(T4947&lt;=100,6,IF(T4947&lt;=250,7,8)))))))</f>
        <v>1</v>
      </c>
      <c r="V4947" s="21" t="n">
        <f aca="false">IF(AND(OR(Dashboard!$T$3="All",R4947=Dashboard!$T$3),OR(Dashboard!$T$4="All",D4947=Dashboard!$T$4)),1,0)</f>
        <v>1</v>
      </c>
      <c r="W4947" s="21" t="n">
        <f aca="false">IF(V4947=1,T4947+ROW()/10000000,0)</f>
        <v>7.2004947</v>
      </c>
    </row>
    <row r="4948" customFormat="false" ht="15" hidden="false" customHeight="false" outlineLevel="0" collapsed="false">
      <c r="A4948" s="0" t="n">
        <v>18345730</v>
      </c>
      <c r="B4948" s="0" t="s">
        <v>11566</v>
      </c>
      <c r="C4948" s="0" t="n">
        <v>1</v>
      </c>
      <c r="D4948" s="0" t="s">
        <v>6924</v>
      </c>
      <c r="E4948" s="0" t="s">
        <v>11567</v>
      </c>
      <c r="F4948" s="0" t="s">
        <v>11488</v>
      </c>
      <c r="G4948" s="0" t="s">
        <v>11489</v>
      </c>
      <c r="H4948" s="0" t="s">
        <v>11568</v>
      </c>
      <c r="I4948" s="0" t="s">
        <v>2123</v>
      </c>
      <c r="J4948" s="0" t="s">
        <v>47</v>
      </c>
      <c r="K4948" s="0" t="s">
        <v>46</v>
      </c>
      <c r="L4948" s="0" t="s">
        <v>47</v>
      </c>
      <c r="M4948" s="0" t="s">
        <v>47</v>
      </c>
      <c r="N4948" s="0" t="n">
        <v>2</v>
      </c>
      <c r="O4948" s="0" t="n">
        <v>40</v>
      </c>
      <c r="P4948" s="0" t="n">
        <v>800</v>
      </c>
      <c r="Q4948" s="0" t="n">
        <v>3.7</v>
      </c>
      <c r="R4948" s="0" t="str">
        <f aca="false">INDEX(Lookup!$B$4:$B$18,MATCH(C4948,Lookup!$A$4:$A$18,0))</f>
        <v>India</v>
      </c>
      <c r="S4948" s="20" t="n">
        <f aca="false">INDEX(Lookup!$D$4:$D$18,MATCH(C4948,Lookup!$A$4:$A$18,0))</f>
        <v>0.012</v>
      </c>
      <c r="T4948" s="21" t="n">
        <f aca="false">ROUND(P4948*S4948,2)</f>
        <v>9.6</v>
      </c>
      <c r="U4948" s="21" t="n">
        <f aca="false">IF(T4948&lt;=10,1,IF(T4948&lt;=20,2,IF(T4948&lt;=30,3,IF(T4948&lt;=40,4,IF(T4948&lt;=50,5,IF(T4948&lt;=100,6,IF(T4948&lt;=250,7,8)))))))</f>
        <v>1</v>
      </c>
      <c r="V4948" s="21" t="n">
        <f aca="false">IF(AND(OR(Dashboard!$T$3="All",R4948=Dashboard!$T$3),OR(Dashboard!$T$4="All",D4948=Dashboard!$T$4)),1,0)</f>
        <v>1</v>
      </c>
      <c r="W4948" s="21" t="n">
        <f aca="false">IF(V4948=1,T4948+ROW()/10000000,0)</f>
        <v>9.6004948</v>
      </c>
    </row>
    <row r="4949" customFormat="false" ht="15" hidden="false" customHeight="false" outlineLevel="0" collapsed="false">
      <c r="A4949" s="0" t="n">
        <v>312639</v>
      </c>
      <c r="B4949" s="0" t="s">
        <v>11569</v>
      </c>
      <c r="C4949" s="0" t="n">
        <v>1</v>
      </c>
      <c r="D4949" s="0" t="s">
        <v>6924</v>
      </c>
      <c r="E4949" s="0" t="s">
        <v>11570</v>
      </c>
      <c r="F4949" s="0" t="s">
        <v>11488</v>
      </c>
      <c r="G4949" s="0" t="s">
        <v>11489</v>
      </c>
      <c r="H4949" s="0" t="s">
        <v>11571</v>
      </c>
      <c r="I4949" s="0" t="s">
        <v>2123</v>
      </c>
      <c r="J4949" s="0" t="s">
        <v>47</v>
      </c>
      <c r="K4949" s="0" t="s">
        <v>47</v>
      </c>
      <c r="L4949" s="0" t="s">
        <v>47</v>
      </c>
      <c r="M4949" s="0" t="s">
        <v>47</v>
      </c>
      <c r="N4949" s="0" t="n">
        <v>2</v>
      </c>
      <c r="O4949" s="0" t="n">
        <v>54</v>
      </c>
      <c r="P4949" s="0" t="n">
        <v>500</v>
      </c>
      <c r="Q4949" s="0" t="n">
        <v>3.5</v>
      </c>
      <c r="R4949" s="0" t="str">
        <f aca="false">INDEX(Lookup!$B$4:$B$18,MATCH(C4949,Lookup!$A$4:$A$18,0))</f>
        <v>India</v>
      </c>
      <c r="S4949" s="20" t="n">
        <f aca="false">INDEX(Lookup!$D$4:$D$18,MATCH(C4949,Lookup!$A$4:$A$18,0))</f>
        <v>0.012</v>
      </c>
      <c r="T4949" s="21" t="n">
        <f aca="false">ROUND(P4949*S4949,2)</f>
        <v>6</v>
      </c>
      <c r="U4949" s="21" t="n">
        <f aca="false">IF(T4949&lt;=10,1,IF(T4949&lt;=20,2,IF(T4949&lt;=30,3,IF(T4949&lt;=40,4,IF(T4949&lt;=50,5,IF(T4949&lt;=100,6,IF(T4949&lt;=250,7,8)))))))</f>
        <v>1</v>
      </c>
      <c r="V4949" s="21" t="n">
        <f aca="false">IF(AND(OR(Dashboard!$T$3="All",R4949=Dashboard!$T$3),OR(Dashboard!$T$4="All",D4949=Dashboard!$T$4)),1,0)</f>
        <v>1</v>
      </c>
      <c r="W4949" s="21" t="n">
        <f aca="false">IF(V4949=1,T4949+ROW()/10000000,0)</f>
        <v>6.0004949</v>
      </c>
    </row>
    <row r="4950" customFormat="false" ht="15" hidden="false" customHeight="false" outlineLevel="0" collapsed="false">
      <c r="A4950" s="0" t="n">
        <v>18381652</v>
      </c>
      <c r="B4950" s="0" t="s">
        <v>8242</v>
      </c>
      <c r="C4950" s="0" t="n">
        <v>1</v>
      </c>
      <c r="D4950" s="0" t="s">
        <v>6924</v>
      </c>
      <c r="E4950" s="0" t="s">
        <v>11572</v>
      </c>
      <c r="F4950" s="0" t="s">
        <v>11488</v>
      </c>
      <c r="G4950" s="0" t="s">
        <v>11489</v>
      </c>
      <c r="H4950" s="0" t="s">
        <v>2122</v>
      </c>
      <c r="I4950" s="0" t="s">
        <v>2123</v>
      </c>
      <c r="J4950" s="0" t="s">
        <v>47</v>
      </c>
      <c r="K4950" s="0" t="s">
        <v>47</v>
      </c>
      <c r="L4950" s="0" t="s">
        <v>47</v>
      </c>
      <c r="M4950" s="0" t="s">
        <v>47</v>
      </c>
      <c r="N4950" s="0" t="n">
        <v>2</v>
      </c>
      <c r="O4950" s="0" t="n">
        <v>3</v>
      </c>
      <c r="P4950" s="0" t="n">
        <v>500</v>
      </c>
      <c r="Q4950" s="0" t="n">
        <v>1</v>
      </c>
      <c r="R4950" s="0" t="str">
        <f aca="false">INDEX(Lookup!$B$4:$B$18,MATCH(C4950,Lookup!$A$4:$A$18,0))</f>
        <v>India</v>
      </c>
      <c r="S4950" s="20" t="n">
        <f aca="false">INDEX(Lookup!$D$4:$D$18,MATCH(C4950,Lookup!$A$4:$A$18,0))</f>
        <v>0.012</v>
      </c>
      <c r="T4950" s="21" t="n">
        <f aca="false">ROUND(P4950*S4950,2)</f>
        <v>6</v>
      </c>
      <c r="U4950" s="21" t="n">
        <f aca="false">IF(T4950&lt;=10,1,IF(T4950&lt;=20,2,IF(T4950&lt;=30,3,IF(T4950&lt;=40,4,IF(T4950&lt;=50,5,IF(T4950&lt;=100,6,IF(T4950&lt;=250,7,8)))))))</f>
        <v>1</v>
      </c>
      <c r="V4950" s="21" t="n">
        <f aca="false">IF(AND(OR(Dashboard!$T$3="All",R4950=Dashboard!$T$3),OR(Dashboard!$T$4="All",D4950=Dashboard!$T$4)),1,0)</f>
        <v>1</v>
      </c>
      <c r="W4950" s="21" t="n">
        <f aca="false">IF(V4950=1,T4950+ROW()/10000000,0)</f>
        <v>6.000495</v>
      </c>
    </row>
    <row r="4951" customFormat="false" ht="15" hidden="false" customHeight="false" outlineLevel="0" collapsed="false">
      <c r="A4951" s="0" t="n">
        <v>18440186</v>
      </c>
      <c r="B4951" s="0" t="s">
        <v>11573</v>
      </c>
      <c r="C4951" s="0" t="n">
        <v>1</v>
      </c>
      <c r="D4951" s="0" t="s">
        <v>6924</v>
      </c>
      <c r="E4951" s="0" t="s">
        <v>11574</v>
      </c>
      <c r="F4951" s="0" t="s">
        <v>11488</v>
      </c>
      <c r="G4951" s="0" t="s">
        <v>11489</v>
      </c>
      <c r="H4951" s="0" t="s">
        <v>2050</v>
      </c>
      <c r="I4951" s="0" t="s">
        <v>2123</v>
      </c>
      <c r="J4951" s="0" t="s">
        <v>47</v>
      </c>
      <c r="K4951" s="0" t="s">
        <v>47</v>
      </c>
      <c r="L4951" s="0" t="s">
        <v>47</v>
      </c>
      <c r="M4951" s="0" t="s">
        <v>47</v>
      </c>
      <c r="N4951" s="0" t="n">
        <v>1</v>
      </c>
      <c r="O4951" s="0" t="n">
        <v>0</v>
      </c>
      <c r="P4951" s="0" t="n">
        <v>250</v>
      </c>
      <c r="Q4951" s="0" t="n">
        <v>1</v>
      </c>
      <c r="R4951" s="0" t="str">
        <f aca="false">INDEX(Lookup!$B$4:$B$18,MATCH(C4951,Lookup!$A$4:$A$18,0))</f>
        <v>India</v>
      </c>
      <c r="S4951" s="20" t="n">
        <f aca="false">INDEX(Lookup!$D$4:$D$18,MATCH(C4951,Lookup!$A$4:$A$18,0))</f>
        <v>0.012</v>
      </c>
      <c r="T4951" s="21" t="n">
        <f aca="false">ROUND(P4951*S4951,2)</f>
        <v>3</v>
      </c>
      <c r="U4951" s="21" t="n">
        <f aca="false">IF(T4951&lt;=10,1,IF(T4951&lt;=20,2,IF(T4951&lt;=30,3,IF(T4951&lt;=40,4,IF(T4951&lt;=50,5,IF(T4951&lt;=100,6,IF(T4951&lt;=250,7,8)))))))</f>
        <v>1</v>
      </c>
      <c r="V4951" s="21" t="n">
        <f aca="false">IF(AND(OR(Dashboard!$T$3="All",R4951=Dashboard!$T$3),OR(Dashboard!$T$4="All",D4951=Dashboard!$T$4)),1,0)</f>
        <v>1</v>
      </c>
      <c r="W4951" s="21" t="n">
        <f aca="false">IF(V4951=1,T4951+ROW()/10000000,0)</f>
        <v>3.0004951</v>
      </c>
    </row>
    <row r="4952" customFormat="false" ht="15" hidden="false" customHeight="false" outlineLevel="0" collapsed="false">
      <c r="A4952" s="0" t="n">
        <v>18421464</v>
      </c>
      <c r="B4952" s="0" t="s">
        <v>11575</v>
      </c>
      <c r="C4952" s="0" t="n">
        <v>1</v>
      </c>
      <c r="D4952" s="0" t="s">
        <v>6924</v>
      </c>
      <c r="E4952" s="0" t="s">
        <v>11576</v>
      </c>
      <c r="F4952" s="0" t="s">
        <v>11488</v>
      </c>
      <c r="G4952" s="0" t="s">
        <v>11489</v>
      </c>
      <c r="H4952" s="0" t="s">
        <v>402</v>
      </c>
      <c r="I4952" s="0" t="s">
        <v>2123</v>
      </c>
      <c r="J4952" s="0" t="s">
        <v>47</v>
      </c>
      <c r="K4952" s="0" t="s">
        <v>47</v>
      </c>
      <c r="L4952" s="0" t="s">
        <v>47</v>
      </c>
      <c r="M4952" s="0" t="s">
        <v>47</v>
      </c>
      <c r="N4952" s="0" t="n">
        <v>1</v>
      </c>
      <c r="O4952" s="0" t="n">
        <v>0</v>
      </c>
      <c r="P4952" s="0" t="n">
        <v>350</v>
      </c>
      <c r="Q4952" s="0" t="n">
        <v>1</v>
      </c>
      <c r="R4952" s="0" t="str">
        <f aca="false">INDEX(Lookup!$B$4:$B$18,MATCH(C4952,Lookup!$A$4:$A$18,0))</f>
        <v>India</v>
      </c>
      <c r="S4952" s="20" t="n">
        <f aca="false">INDEX(Lookup!$D$4:$D$18,MATCH(C4952,Lookup!$A$4:$A$18,0))</f>
        <v>0.012</v>
      </c>
      <c r="T4952" s="21" t="n">
        <f aca="false">ROUND(P4952*S4952,2)</f>
        <v>4.2</v>
      </c>
      <c r="U4952" s="21" t="n">
        <f aca="false">IF(T4952&lt;=10,1,IF(T4952&lt;=20,2,IF(T4952&lt;=30,3,IF(T4952&lt;=40,4,IF(T4952&lt;=50,5,IF(T4952&lt;=100,6,IF(T4952&lt;=250,7,8)))))))</f>
        <v>1</v>
      </c>
      <c r="V4952" s="21" t="n">
        <f aca="false">IF(AND(OR(Dashboard!$T$3="All",R4952=Dashboard!$T$3),OR(Dashboard!$T$4="All",D4952=Dashboard!$T$4)),1,0)</f>
        <v>1</v>
      </c>
      <c r="W4952" s="21" t="n">
        <f aca="false">IF(V4952=1,T4952+ROW()/10000000,0)</f>
        <v>4.2004952</v>
      </c>
    </row>
    <row r="4953" customFormat="false" ht="15" hidden="false" customHeight="false" outlineLevel="0" collapsed="false">
      <c r="A4953" s="0" t="n">
        <v>18440394</v>
      </c>
      <c r="B4953" s="0" t="s">
        <v>11577</v>
      </c>
      <c r="C4953" s="0" t="n">
        <v>1</v>
      </c>
      <c r="D4953" s="0" t="s">
        <v>6924</v>
      </c>
      <c r="E4953" s="0" t="s">
        <v>11578</v>
      </c>
      <c r="F4953" s="0" t="s">
        <v>11488</v>
      </c>
      <c r="G4953" s="0" t="s">
        <v>11489</v>
      </c>
      <c r="H4953" s="0" t="s">
        <v>7512</v>
      </c>
      <c r="I4953" s="0" t="s">
        <v>2123</v>
      </c>
      <c r="J4953" s="0" t="s">
        <v>47</v>
      </c>
      <c r="K4953" s="0" t="s">
        <v>47</v>
      </c>
      <c r="L4953" s="0" t="s">
        <v>47</v>
      </c>
      <c r="M4953" s="0" t="s">
        <v>47</v>
      </c>
      <c r="N4953" s="0" t="n">
        <v>1</v>
      </c>
      <c r="O4953" s="0" t="n">
        <v>0</v>
      </c>
      <c r="P4953" s="0" t="n">
        <v>350</v>
      </c>
      <c r="Q4953" s="0" t="n">
        <v>1</v>
      </c>
      <c r="R4953" s="0" t="str">
        <f aca="false">INDEX(Lookup!$B$4:$B$18,MATCH(C4953,Lookup!$A$4:$A$18,0))</f>
        <v>India</v>
      </c>
      <c r="S4953" s="20" t="n">
        <f aca="false">INDEX(Lookup!$D$4:$D$18,MATCH(C4953,Lookup!$A$4:$A$18,0))</f>
        <v>0.012</v>
      </c>
      <c r="T4953" s="21" t="n">
        <f aca="false">ROUND(P4953*S4953,2)</f>
        <v>4.2</v>
      </c>
      <c r="U4953" s="21" t="n">
        <f aca="false">IF(T4953&lt;=10,1,IF(T4953&lt;=20,2,IF(T4953&lt;=30,3,IF(T4953&lt;=40,4,IF(T4953&lt;=50,5,IF(T4953&lt;=100,6,IF(T4953&lt;=250,7,8)))))))</f>
        <v>1</v>
      </c>
      <c r="V4953" s="21" t="n">
        <f aca="false">IF(AND(OR(Dashboard!$T$3="All",R4953=Dashboard!$T$3),OR(Dashboard!$T$4="All",D4953=Dashboard!$T$4)),1,0)</f>
        <v>1</v>
      </c>
      <c r="W4953" s="21" t="n">
        <f aca="false">IF(V4953=1,T4953+ROW()/10000000,0)</f>
        <v>4.2004953</v>
      </c>
    </row>
    <row r="4954" customFormat="false" ht="15" hidden="false" customHeight="false" outlineLevel="0" collapsed="false">
      <c r="A4954" s="0" t="n">
        <v>18441680</v>
      </c>
      <c r="B4954" s="0" t="s">
        <v>11579</v>
      </c>
      <c r="C4954" s="0" t="n">
        <v>1</v>
      </c>
      <c r="D4954" s="0" t="s">
        <v>6924</v>
      </c>
      <c r="E4954" s="0" t="s">
        <v>11580</v>
      </c>
      <c r="F4954" s="0" t="s">
        <v>11488</v>
      </c>
      <c r="G4954" s="0" t="s">
        <v>11489</v>
      </c>
      <c r="H4954" s="0" t="s">
        <v>2662</v>
      </c>
      <c r="I4954" s="0" t="s">
        <v>2123</v>
      </c>
      <c r="J4954" s="0" t="s">
        <v>47</v>
      </c>
      <c r="K4954" s="0" t="s">
        <v>47</v>
      </c>
      <c r="L4954" s="0" t="s">
        <v>47</v>
      </c>
      <c r="M4954" s="0" t="s">
        <v>47</v>
      </c>
      <c r="N4954" s="0" t="n">
        <v>1</v>
      </c>
      <c r="O4954" s="0" t="n">
        <v>0</v>
      </c>
      <c r="P4954" s="0" t="n">
        <v>300</v>
      </c>
      <c r="Q4954" s="0" t="n">
        <v>1</v>
      </c>
      <c r="R4954" s="0" t="str">
        <f aca="false">INDEX(Lookup!$B$4:$B$18,MATCH(C4954,Lookup!$A$4:$A$18,0))</f>
        <v>India</v>
      </c>
      <c r="S4954" s="20" t="n">
        <f aca="false">INDEX(Lookup!$D$4:$D$18,MATCH(C4954,Lookup!$A$4:$A$18,0))</f>
        <v>0.012</v>
      </c>
      <c r="T4954" s="21" t="n">
        <f aca="false">ROUND(P4954*S4954,2)</f>
        <v>3.6</v>
      </c>
      <c r="U4954" s="21" t="n">
        <f aca="false">IF(T4954&lt;=10,1,IF(T4954&lt;=20,2,IF(T4954&lt;=30,3,IF(T4954&lt;=40,4,IF(T4954&lt;=50,5,IF(T4954&lt;=100,6,IF(T4954&lt;=250,7,8)))))))</f>
        <v>1</v>
      </c>
      <c r="V4954" s="21" t="n">
        <f aca="false">IF(AND(OR(Dashboard!$T$3="All",R4954=Dashboard!$T$3),OR(Dashboard!$T$4="All",D4954=Dashboard!$T$4)),1,0)</f>
        <v>1</v>
      </c>
      <c r="W4954" s="21" t="n">
        <f aca="false">IF(V4954=1,T4954+ROW()/10000000,0)</f>
        <v>3.6004954</v>
      </c>
    </row>
    <row r="4955" customFormat="false" ht="15" hidden="false" customHeight="false" outlineLevel="0" collapsed="false">
      <c r="A4955" s="0" t="n">
        <v>6122</v>
      </c>
      <c r="B4955" s="0" t="s">
        <v>11581</v>
      </c>
      <c r="C4955" s="0" t="n">
        <v>1</v>
      </c>
      <c r="D4955" s="0" t="s">
        <v>6924</v>
      </c>
      <c r="E4955" s="0" t="s">
        <v>11582</v>
      </c>
      <c r="F4955" s="0" t="s">
        <v>11488</v>
      </c>
      <c r="G4955" s="0" t="s">
        <v>11489</v>
      </c>
      <c r="H4955" s="0" t="s">
        <v>11583</v>
      </c>
      <c r="I4955" s="0" t="s">
        <v>2123</v>
      </c>
      <c r="J4955" s="0" t="s">
        <v>47</v>
      </c>
      <c r="K4955" s="0" t="s">
        <v>46</v>
      </c>
      <c r="L4955" s="0" t="s">
        <v>47</v>
      </c>
      <c r="M4955" s="0" t="s">
        <v>47</v>
      </c>
      <c r="N4955" s="0" t="n">
        <v>2</v>
      </c>
      <c r="O4955" s="0" t="n">
        <v>41</v>
      </c>
      <c r="P4955" s="0" t="n">
        <v>800</v>
      </c>
      <c r="Q4955" s="0" t="n">
        <v>2.4</v>
      </c>
      <c r="R4955" s="0" t="str">
        <f aca="false">INDEX(Lookup!$B$4:$B$18,MATCH(C4955,Lookup!$A$4:$A$18,0))</f>
        <v>India</v>
      </c>
      <c r="S4955" s="20" t="n">
        <f aca="false">INDEX(Lookup!$D$4:$D$18,MATCH(C4955,Lookup!$A$4:$A$18,0))</f>
        <v>0.012</v>
      </c>
      <c r="T4955" s="21" t="n">
        <f aca="false">ROUND(P4955*S4955,2)</f>
        <v>9.6</v>
      </c>
      <c r="U4955" s="21" t="n">
        <f aca="false">IF(T4955&lt;=10,1,IF(T4955&lt;=20,2,IF(T4955&lt;=30,3,IF(T4955&lt;=40,4,IF(T4955&lt;=50,5,IF(T4955&lt;=100,6,IF(T4955&lt;=250,7,8)))))))</f>
        <v>1</v>
      </c>
      <c r="V4955" s="21" t="n">
        <f aca="false">IF(AND(OR(Dashboard!$T$3="All",R4955=Dashboard!$T$3),OR(Dashboard!$T$4="All",D4955=Dashboard!$T$4)),1,0)</f>
        <v>1</v>
      </c>
      <c r="W4955" s="21" t="n">
        <f aca="false">IF(V4955=1,T4955+ROW()/10000000,0)</f>
        <v>9.6004955</v>
      </c>
    </row>
    <row r="4956" customFormat="false" ht="15" hidden="false" customHeight="false" outlineLevel="0" collapsed="false">
      <c r="A4956" s="0" t="n">
        <v>584</v>
      </c>
      <c r="B4956" s="0" t="s">
        <v>7356</v>
      </c>
      <c r="C4956" s="0" t="n">
        <v>1</v>
      </c>
      <c r="D4956" s="0" t="s">
        <v>6924</v>
      </c>
      <c r="E4956" s="0" t="s">
        <v>11584</v>
      </c>
      <c r="F4956" s="0" t="s">
        <v>11488</v>
      </c>
      <c r="G4956" s="0" t="s">
        <v>11489</v>
      </c>
      <c r="H4956" s="0" t="s">
        <v>11585</v>
      </c>
      <c r="I4956" s="0" t="s">
        <v>2123</v>
      </c>
      <c r="J4956" s="0" t="s">
        <v>47</v>
      </c>
      <c r="K4956" s="0" t="s">
        <v>46</v>
      </c>
      <c r="L4956" s="0" t="s">
        <v>47</v>
      </c>
      <c r="M4956" s="0" t="s">
        <v>47</v>
      </c>
      <c r="N4956" s="0" t="n">
        <v>1</v>
      </c>
      <c r="O4956" s="0" t="n">
        <v>121</v>
      </c>
      <c r="P4956" s="0" t="n">
        <v>400</v>
      </c>
      <c r="Q4956" s="0" t="n">
        <v>2.1</v>
      </c>
      <c r="R4956" s="0" t="str">
        <f aca="false">INDEX(Lookup!$B$4:$B$18,MATCH(C4956,Lookup!$A$4:$A$18,0))</f>
        <v>India</v>
      </c>
      <c r="S4956" s="20" t="n">
        <f aca="false">INDEX(Lookup!$D$4:$D$18,MATCH(C4956,Lookup!$A$4:$A$18,0))</f>
        <v>0.012</v>
      </c>
      <c r="T4956" s="21" t="n">
        <f aca="false">ROUND(P4956*S4956,2)</f>
        <v>4.8</v>
      </c>
      <c r="U4956" s="21" t="n">
        <f aca="false">IF(T4956&lt;=10,1,IF(T4956&lt;=20,2,IF(T4956&lt;=30,3,IF(T4956&lt;=40,4,IF(T4956&lt;=50,5,IF(T4956&lt;=100,6,IF(T4956&lt;=250,7,8)))))))</f>
        <v>1</v>
      </c>
      <c r="V4956" s="21" t="n">
        <f aca="false">IF(AND(OR(Dashboard!$T$3="All",R4956=Dashboard!$T$3),OR(Dashboard!$T$4="All",D4956=Dashboard!$T$4)),1,0)</f>
        <v>1</v>
      </c>
      <c r="W4956" s="21" t="n">
        <f aca="false">IF(V4956=1,T4956+ROW()/10000000,0)</f>
        <v>4.8004956</v>
      </c>
    </row>
    <row r="4957" customFormat="false" ht="15" hidden="false" customHeight="false" outlineLevel="0" collapsed="false">
      <c r="A4957" s="0" t="n">
        <v>4725</v>
      </c>
      <c r="B4957" s="0" t="s">
        <v>4828</v>
      </c>
      <c r="C4957" s="0" t="n">
        <v>1</v>
      </c>
      <c r="D4957" s="0" t="s">
        <v>6924</v>
      </c>
      <c r="E4957" s="0" t="s">
        <v>11586</v>
      </c>
      <c r="F4957" s="0" t="s">
        <v>11488</v>
      </c>
      <c r="G4957" s="0" t="s">
        <v>11489</v>
      </c>
      <c r="H4957" s="0" t="s">
        <v>2288</v>
      </c>
      <c r="I4957" s="0" t="s">
        <v>2123</v>
      </c>
      <c r="J4957" s="0" t="s">
        <v>47</v>
      </c>
      <c r="K4957" s="0" t="s">
        <v>46</v>
      </c>
      <c r="L4957" s="0" t="s">
        <v>47</v>
      </c>
      <c r="M4957" s="0" t="s">
        <v>47</v>
      </c>
      <c r="N4957" s="0" t="n">
        <v>2</v>
      </c>
      <c r="O4957" s="0" t="n">
        <v>120</v>
      </c>
      <c r="P4957" s="0" t="n">
        <v>500</v>
      </c>
      <c r="Q4957" s="0" t="n">
        <v>2.2</v>
      </c>
      <c r="R4957" s="0" t="str">
        <f aca="false">INDEX(Lookup!$B$4:$B$18,MATCH(C4957,Lookup!$A$4:$A$18,0))</f>
        <v>India</v>
      </c>
      <c r="S4957" s="20" t="n">
        <f aca="false">INDEX(Lookup!$D$4:$D$18,MATCH(C4957,Lookup!$A$4:$A$18,0))</f>
        <v>0.012</v>
      </c>
      <c r="T4957" s="21" t="n">
        <f aca="false">ROUND(P4957*S4957,2)</f>
        <v>6</v>
      </c>
      <c r="U4957" s="21" t="n">
        <f aca="false">IF(T4957&lt;=10,1,IF(T4957&lt;=20,2,IF(T4957&lt;=30,3,IF(T4957&lt;=40,4,IF(T4957&lt;=50,5,IF(T4957&lt;=100,6,IF(T4957&lt;=250,7,8)))))))</f>
        <v>1</v>
      </c>
      <c r="V4957" s="21" t="n">
        <f aca="false">IF(AND(OR(Dashboard!$T$3="All",R4957=Dashboard!$T$3),OR(Dashboard!$T$4="All",D4957=Dashboard!$T$4)),1,0)</f>
        <v>1</v>
      </c>
      <c r="W4957" s="21" t="n">
        <f aca="false">IF(V4957=1,T4957+ROW()/10000000,0)</f>
        <v>6.0004957</v>
      </c>
    </row>
    <row r="4958" customFormat="false" ht="15" hidden="false" customHeight="false" outlineLevel="0" collapsed="false">
      <c r="A4958" s="0" t="n">
        <v>18070486</v>
      </c>
      <c r="B4958" s="0" t="s">
        <v>8477</v>
      </c>
      <c r="C4958" s="0" t="n">
        <v>1</v>
      </c>
      <c r="D4958" s="0" t="s">
        <v>6924</v>
      </c>
      <c r="E4958" s="0" t="s">
        <v>11587</v>
      </c>
      <c r="F4958" s="0" t="s">
        <v>11488</v>
      </c>
      <c r="G4958" s="0" t="s">
        <v>11489</v>
      </c>
      <c r="H4958" s="0" t="s">
        <v>8479</v>
      </c>
      <c r="I4958" s="0" t="s">
        <v>2123</v>
      </c>
      <c r="J4958" s="0" t="s">
        <v>47</v>
      </c>
      <c r="K4958" s="0" t="s">
        <v>46</v>
      </c>
      <c r="L4958" s="0" t="s">
        <v>47</v>
      </c>
      <c r="M4958" s="0" t="s">
        <v>47</v>
      </c>
      <c r="N4958" s="0" t="n">
        <v>2</v>
      </c>
      <c r="O4958" s="0" t="n">
        <v>675</v>
      </c>
      <c r="P4958" s="0" t="n">
        <v>800</v>
      </c>
      <c r="Q4958" s="0" t="n">
        <v>4.1</v>
      </c>
      <c r="R4958" s="0" t="str">
        <f aca="false">INDEX(Lookup!$B$4:$B$18,MATCH(C4958,Lookup!$A$4:$A$18,0))</f>
        <v>India</v>
      </c>
      <c r="S4958" s="20" t="n">
        <f aca="false">INDEX(Lookup!$D$4:$D$18,MATCH(C4958,Lookup!$A$4:$A$18,0))</f>
        <v>0.012</v>
      </c>
      <c r="T4958" s="21" t="n">
        <f aca="false">ROUND(P4958*S4958,2)</f>
        <v>9.6</v>
      </c>
      <c r="U4958" s="21" t="n">
        <f aca="false">IF(T4958&lt;=10,1,IF(T4958&lt;=20,2,IF(T4958&lt;=30,3,IF(T4958&lt;=40,4,IF(T4958&lt;=50,5,IF(T4958&lt;=100,6,IF(T4958&lt;=250,7,8)))))))</f>
        <v>1</v>
      </c>
      <c r="V4958" s="21" t="n">
        <f aca="false">IF(AND(OR(Dashboard!$T$3="All",R4958=Dashboard!$T$3),OR(Dashboard!$T$4="All",D4958=Dashboard!$T$4)),1,0)</f>
        <v>1</v>
      </c>
      <c r="W4958" s="21" t="n">
        <f aca="false">IF(V4958=1,T4958+ROW()/10000000,0)</f>
        <v>9.6004958</v>
      </c>
    </row>
    <row r="4959" customFormat="false" ht="15" hidden="false" customHeight="false" outlineLevel="0" collapsed="false">
      <c r="A4959" s="0" t="n">
        <v>3943</v>
      </c>
      <c r="B4959" s="0" t="s">
        <v>11588</v>
      </c>
      <c r="C4959" s="0" t="n">
        <v>1</v>
      </c>
      <c r="D4959" s="0" t="s">
        <v>6924</v>
      </c>
      <c r="E4959" s="0" t="s">
        <v>11589</v>
      </c>
      <c r="F4959" s="0" t="s">
        <v>11590</v>
      </c>
      <c r="G4959" s="0" t="s">
        <v>11591</v>
      </c>
      <c r="H4959" s="0" t="s">
        <v>1615</v>
      </c>
      <c r="I4959" s="0" t="s">
        <v>2123</v>
      </c>
      <c r="J4959" s="0" t="s">
        <v>47</v>
      </c>
      <c r="K4959" s="0" t="s">
        <v>47</v>
      </c>
      <c r="L4959" s="0" t="s">
        <v>47</v>
      </c>
      <c r="M4959" s="0" t="s">
        <v>47</v>
      </c>
      <c r="N4959" s="0" t="n">
        <v>4</v>
      </c>
      <c r="O4959" s="0" t="n">
        <v>20</v>
      </c>
      <c r="P4959" s="0" t="n">
        <v>2000</v>
      </c>
      <c r="Q4959" s="0" t="n">
        <v>3.3</v>
      </c>
      <c r="R4959" s="0" t="str">
        <f aca="false">INDEX(Lookup!$B$4:$B$18,MATCH(C4959,Lookup!$A$4:$A$18,0))</f>
        <v>India</v>
      </c>
      <c r="S4959" s="20" t="n">
        <f aca="false">INDEX(Lookup!$D$4:$D$18,MATCH(C4959,Lookup!$A$4:$A$18,0))</f>
        <v>0.012</v>
      </c>
      <c r="T4959" s="21" t="n">
        <f aca="false">ROUND(P4959*S4959,2)</f>
        <v>24</v>
      </c>
      <c r="U4959" s="21" t="n">
        <f aca="false">IF(T4959&lt;=10,1,IF(T4959&lt;=20,2,IF(T4959&lt;=30,3,IF(T4959&lt;=40,4,IF(T4959&lt;=50,5,IF(T4959&lt;=100,6,IF(T4959&lt;=250,7,8)))))))</f>
        <v>3</v>
      </c>
      <c r="V4959" s="21" t="n">
        <f aca="false">IF(AND(OR(Dashboard!$T$3="All",R4959=Dashboard!$T$3),OR(Dashboard!$T$4="All",D4959=Dashboard!$T$4)),1,0)</f>
        <v>1</v>
      </c>
      <c r="W4959" s="21" t="n">
        <f aca="false">IF(V4959=1,T4959+ROW()/10000000,0)</f>
        <v>24.0004959</v>
      </c>
    </row>
    <row r="4960" customFormat="false" ht="15" hidden="false" customHeight="false" outlineLevel="0" collapsed="false">
      <c r="A4960" s="0" t="n">
        <v>3246</v>
      </c>
      <c r="B4960" s="0" t="s">
        <v>11592</v>
      </c>
      <c r="C4960" s="0" t="n">
        <v>1</v>
      </c>
      <c r="D4960" s="0" t="s">
        <v>6924</v>
      </c>
      <c r="E4960" s="0" t="s">
        <v>11589</v>
      </c>
      <c r="F4960" s="0" t="s">
        <v>11590</v>
      </c>
      <c r="G4960" s="0" t="s">
        <v>11591</v>
      </c>
      <c r="H4960" s="0" t="s">
        <v>69</v>
      </c>
      <c r="I4960" s="0" t="s">
        <v>2123</v>
      </c>
      <c r="J4960" s="0" t="s">
        <v>46</v>
      </c>
      <c r="K4960" s="0" t="s">
        <v>47</v>
      </c>
      <c r="L4960" s="0" t="s">
        <v>47</v>
      </c>
      <c r="M4960" s="0" t="s">
        <v>47</v>
      </c>
      <c r="N4960" s="0" t="n">
        <v>4</v>
      </c>
      <c r="O4960" s="0" t="n">
        <v>114</v>
      </c>
      <c r="P4960" s="0" t="n">
        <v>5000</v>
      </c>
      <c r="Q4960" s="0" t="n">
        <v>3.5</v>
      </c>
      <c r="R4960" s="0" t="str">
        <f aca="false">INDEX(Lookup!$B$4:$B$18,MATCH(C4960,Lookup!$A$4:$A$18,0))</f>
        <v>India</v>
      </c>
      <c r="S4960" s="20" t="n">
        <f aca="false">INDEX(Lookup!$D$4:$D$18,MATCH(C4960,Lookup!$A$4:$A$18,0))</f>
        <v>0.012</v>
      </c>
      <c r="T4960" s="21" t="n">
        <f aca="false">ROUND(P4960*S4960,2)</f>
        <v>60</v>
      </c>
      <c r="U4960" s="21" t="n">
        <f aca="false">IF(T4960&lt;=10,1,IF(T4960&lt;=20,2,IF(T4960&lt;=30,3,IF(T4960&lt;=40,4,IF(T4960&lt;=50,5,IF(T4960&lt;=100,6,IF(T4960&lt;=250,7,8)))))))</f>
        <v>6</v>
      </c>
      <c r="V4960" s="21" t="n">
        <f aca="false">IF(AND(OR(Dashboard!$T$3="All",R4960=Dashboard!$T$3),OR(Dashboard!$T$4="All",D4960=Dashboard!$T$4)),1,0)</f>
        <v>1</v>
      </c>
      <c r="W4960" s="21" t="n">
        <f aca="false">IF(V4960=1,T4960+ROW()/10000000,0)</f>
        <v>60.000496</v>
      </c>
    </row>
    <row r="4961" customFormat="false" ht="15" hidden="false" customHeight="false" outlineLevel="0" collapsed="false">
      <c r="A4961" s="0" t="n">
        <v>4380</v>
      </c>
      <c r="B4961" s="0" t="s">
        <v>11593</v>
      </c>
      <c r="C4961" s="0" t="n">
        <v>1</v>
      </c>
      <c r="D4961" s="0" t="s">
        <v>6924</v>
      </c>
      <c r="E4961" s="0" t="s">
        <v>11589</v>
      </c>
      <c r="F4961" s="0" t="s">
        <v>11590</v>
      </c>
      <c r="G4961" s="0" t="s">
        <v>11591</v>
      </c>
      <c r="H4961" s="0" t="s">
        <v>153</v>
      </c>
      <c r="I4961" s="0" t="s">
        <v>2123</v>
      </c>
      <c r="J4961" s="0" t="s">
        <v>47</v>
      </c>
      <c r="K4961" s="0" t="s">
        <v>47</v>
      </c>
      <c r="L4961" s="0" t="s">
        <v>47</v>
      </c>
      <c r="M4961" s="0" t="s">
        <v>47</v>
      </c>
      <c r="N4961" s="0" t="n">
        <v>4</v>
      </c>
      <c r="O4961" s="0" t="n">
        <v>90</v>
      </c>
      <c r="P4961" s="0" t="n">
        <v>2000</v>
      </c>
      <c r="Q4961" s="0" t="n">
        <v>3.9</v>
      </c>
      <c r="R4961" s="0" t="str">
        <f aca="false">INDEX(Lookup!$B$4:$B$18,MATCH(C4961,Lookup!$A$4:$A$18,0))</f>
        <v>India</v>
      </c>
      <c r="S4961" s="20" t="n">
        <f aca="false">INDEX(Lookup!$D$4:$D$18,MATCH(C4961,Lookup!$A$4:$A$18,0))</f>
        <v>0.012</v>
      </c>
      <c r="T4961" s="21" t="n">
        <f aca="false">ROUND(P4961*S4961,2)</f>
        <v>24</v>
      </c>
      <c r="U4961" s="21" t="n">
        <f aca="false">IF(T4961&lt;=10,1,IF(T4961&lt;=20,2,IF(T4961&lt;=30,3,IF(T4961&lt;=40,4,IF(T4961&lt;=50,5,IF(T4961&lt;=100,6,IF(T4961&lt;=250,7,8)))))))</f>
        <v>3</v>
      </c>
      <c r="V4961" s="21" t="n">
        <f aca="false">IF(AND(OR(Dashboard!$T$3="All",R4961=Dashboard!$T$3),OR(Dashboard!$T$4="All",D4961=Dashboard!$T$4)),1,0)</f>
        <v>1</v>
      </c>
      <c r="W4961" s="21" t="n">
        <f aca="false">IF(V4961=1,T4961+ROW()/10000000,0)</f>
        <v>24.0004961</v>
      </c>
    </row>
    <row r="4962" customFormat="false" ht="15" hidden="false" customHeight="false" outlineLevel="0" collapsed="false">
      <c r="A4962" s="0" t="n">
        <v>6600</v>
      </c>
      <c r="B4962" s="0" t="s">
        <v>11594</v>
      </c>
      <c r="C4962" s="0" t="n">
        <v>1</v>
      </c>
      <c r="D4962" s="0" t="s">
        <v>6924</v>
      </c>
      <c r="E4962" s="0" t="s">
        <v>11589</v>
      </c>
      <c r="F4962" s="0" t="s">
        <v>11590</v>
      </c>
      <c r="G4962" s="0" t="s">
        <v>11591</v>
      </c>
      <c r="H4962" s="0" t="s">
        <v>1615</v>
      </c>
      <c r="I4962" s="0" t="s">
        <v>2123</v>
      </c>
      <c r="J4962" s="0" t="s">
        <v>46</v>
      </c>
      <c r="K4962" s="0" t="s">
        <v>47</v>
      </c>
      <c r="L4962" s="0" t="s">
        <v>47</v>
      </c>
      <c r="M4962" s="0" t="s">
        <v>47</v>
      </c>
      <c r="N4962" s="0" t="n">
        <v>4</v>
      </c>
      <c r="O4962" s="0" t="n">
        <v>39</v>
      </c>
      <c r="P4962" s="0" t="n">
        <v>3000</v>
      </c>
      <c r="Q4962" s="0" t="n">
        <v>3.5</v>
      </c>
      <c r="R4962" s="0" t="str">
        <f aca="false">INDEX(Lookup!$B$4:$B$18,MATCH(C4962,Lookup!$A$4:$A$18,0))</f>
        <v>India</v>
      </c>
      <c r="S4962" s="20" t="n">
        <f aca="false">INDEX(Lookup!$D$4:$D$18,MATCH(C4962,Lookup!$A$4:$A$18,0))</f>
        <v>0.012</v>
      </c>
      <c r="T4962" s="21" t="n">
        <f aca="false">ROUND(P4962*S4962,2)</f>
        <v>36</v>
      </c>
      <c r="U4962" s="21" t="n">
        <f aca="false">IF(T4962&lt;=10,1,IF(T4962&lt;=20,2,IF(T4962&lt;=30,3,IF(T4962&lt;=40,4,IF(T4962&lt;=50,5,IF(T4962&lt;=100,6,IF(T4962&lt;=250,7,8)))))))</f>
        <v>4</v>
      </c>
      <c r="V4962" s="21" t="n">
        <f aca="false">IF(AND(OR(Dashboard!$T$3="All",R4962=Dashboard!$T$3),OR(Dashboard!$T$4="All",D4962=Dashboard!$T$4)),1,0)</f>
        <v>1</v>
      </c>
      <c r="W4962" s="21" t="n">
        <f aca="false">IF(V4962=1,T4962+ROW()/10000000,0)</f>
        <v>36.0004962</v>
      </c>
    </row>
    <row r="4963" customFormat="false" ht="15" hidden="false" customHeight="false" outlineLevel="0" collapsed="false">
      <c r="A4963" s="0" t="n">
        <v>3937</v>
      </c>
      <c r="B4963" s="0" t="s">
        <v>11595</v>
      </c>
      <c r="C4963" s="0" t="n">
        <v>1</v>
      </c>
      <c r="D4963" s="0" t="s">
        <v>6924</v>
      </c>
      <c r="E4963" s="0" t="s">
        <v>11589</v>
      </c>
      <c r="F4963" s="0" t="s">
        <v>11590</v>
      </c>
      <c r="G4963" s="0" t="s">
        <v>11591</v>
      </c>
      <c r="H4963" s="0" t="s">
        <v>2274</v>
      </c>
      <c r="I4963" s="0" t="s">
        <v>2123</v>
      </c>
      <c r="J4963" s="0" t="s">
        <v>46</v>
      </c>
      <c r="K4963" s="0" t="s">
        <v>47</v>
      </c>
      <c r="L4963" s="0" t="s">
        <v>47</v>
      </c>
      <c r="M4963" s="0" t="s">
        <v>47</v>
      </c>
      <c r="N4963" s="0" t="n">
        <v>4</v>
      </c>
      <c r="O4963" s="0" t="n">
        <v>273</v>
      </c>
      <c r="P4963" s="0" t="n">
        <v>4500</v>
      </c>
      <c r="Q4963" s="0" t="n">
        <v>3.8</v>
      </c>
      <c r="R4963" s="0" t="str">
        <f aca="false">INDEX(Lookup!$B$4:$B$18,MATCH(C4963,Lookup!$A$4:$A$18,0))</f>
        <v>India</v>
      </c>
      <c r="S4963" s="20" t="n">
        <f aca="false">INDEX(Lookup!$D$4:$D$18,MATCH(C4963,Lookup!$A$4:$A$18,0))</f>
        <v>0.012</v>
      </c>
      <c r="T4963" s="21" t="n">
        <f aca="false">ROUND(P4963*S4963,2)</f>
        <v>54</v>
      </c>
      <c r="U4963" s="21" t="n">
        <f aca="false">IF(T4963&lt;=10,1,IF(T4963&lt;=20,2,IF(T4963&lt;=30,3,IF(T4963&lt;=40,4,IF(T4963&lt;=50,5,IF(T4963&lt;=100,6,IF(T4963&lt;=250,7,8)))))))</f>
        <v>6</v>
      </c>
      <c r="V4963" s="21" t="n">
        <f aca="false">IF(AND(OR(Dashboard!$T$3="All",R4963=Dashboard!$T$3),OR(Dashboard!$T$4="All",D4963=Dashboard!$T$4)),1,0)</f>
        <v>1</v>
      </c>
      <c r="W4963" s="21" t="n">
        <f aca="false">IF(V4963=1,T4963+ROW()/10000000,0)</f>
        <v>54.0004963</v>
      </c>
    </row>
    <row r="4964" customFormat="false" ht="15" hidden="false" customHeight="false" outlineLevel="0" collapsed="false">
      <c r="A4964" s="0" t="n">
        <v>3235</v>
      </c>
      <c r="B4964" s="0" t="s">
        <v>11596</v>
      </c>
      <c r="C4964" s="0" t="n">
        <v>1</v>
      </c>
      <c r="D4964" s="0" t="s">
        <v>6924</v>
      </c>
      <c r="E4964" s="0" t="s">
        <v>11589</v>
      </c>
      <c r="F4964" s="0" t="s">
        <v>11590</v>
      </c>
      <c r="G4964" s="0" t="s">
        <v>11591</v>
      </c>
      <c r="H4964" s="0" t="s">
        <v>11597</v>
      </c>
      <c r="I4964" s="0" t="s">
        <v>2123</v>
      </c>
      <c r="J4964" s="0" t="s">
        <v>46</v>
      </c>
      <c r="K4964" s="0" t="s">
        <v>47</v>
      </c>
      <c r="L4964" s="0" t="s">
        <v>47</v>
      </c>
      <c r="M4964" s="0" t="s">
        <v>47</v>
      </c>
      <c r="N4964" s="0" t="n">
        <v>4</v>
      </c>
      <c r="O4964" s="0" t="n">
        <v>189</v>
      </c>
      <c r="P4964" s="0" t="n">
        <v>4500</v>
      </c>
      <c r="Q4964" s="0" t="n">
        <v>4</v>
      </c>
      <c r="R4964" s="0" t="str">
        <f aca="false">INDEX(Lookup!$B$4:$B$18,MATCH(C4964,Lookup!$A$4:$A$18,0))</f>
        <v>India</v>
      </c>
      <c r="S4964" s="20" t="n">
        <f aca="false">INDEX(Lookup!$D$4:$D$18,MATCH(C4964,Lookup!$A$4:$A$18,0))</f>
        <v>0.012</v>
      </c>
      <c r="T4964" s="21" t="n">
        <f aca="false">ROUND(P4964*S4964,2)</f>
        <v>54</v>
      </c>
      <c r="U4964" s="21" t="n">
        <f aca="false">IF(T4964&lt;=10,1,IF(T4964&lt;=20,2,IF(T4964&lt;=30,3,IF(T4964&lt;=40,4,IF(T4964&lt;=50,5,IF(T4964&lt;=100,6,IF(T4964&lt;=250,7,8)))))))</f>
        <v>6</v>
      </c>
      <c r="V4964" s="21" t="n">
        <f aca="false">IF(AND(OR(Dashboard!$T$3="All",R4964=Dashboard!$T$3),OR(Dashboard!$T$4="All",D4964=Dashboard!$T$4)),1,0)</f>
        <v>1</v>
      </c>
      <c r="W4964" s="21" t="n">
        <f aca="false">IF(V4964=1,T4964+ROW()/10000000,0)</f>
        <v>54.0004964</v>
      </c>
    </row>
    <row r="4965" customFormat="false" ht="15" hidden="false" customHeight="false" outlineLevel="0" collapsed="false">
      <c r="A4965" s="0" t="n">
        <v>306815</v>
      </c>
      <c r="B4965" s="0" t="s">
        <v>11598</v>
      </c>
      <c r="C4965" s="0" t="n">
        <v>1</v>
      </c>
      <c r="D4965" s="0" t="s">
        <v>6924</v>
      </c>
      <c r="E4965" s="0" t="s">
        <v>11599</v>
      </c>
      <c r="F4965" s="0" t="s">
        <v>11600</v>
      </c>
      <c r="G4965" s="0" t="s">
        <v>11601</v>
      </c>
      <c r="H4965" s="0" t="s">
        <v>2128</v>
      </c>
      <c r="I4965" s="0" t="s">
        <v>2123</v>
      </c>
      <c r="J4965" s="0" t="s">
        <v>46</v>
      </c>
      <c r="K4965" s="0" t="s">
        <v>47</v>
      </c>
      <c r="L4965" s="0" t="s">
        <v>47</v>
      </c>
      <c r="M4965" s="0" t="s">
        <v>47</v>
      </c>
      <c r="N4965" s="0" t="n">
        <v>3</v>
      </c>
      <c r="O4965" s="0" t="n">
        <v>26</v>
      </c>
      <c r="P4965" s="0" t="n">
        <v>1000</v>
      </c>
      <c r="Q4965" s="0" t="n">
        <v>3.5</v>
      </c>
      <c r="R4965" s="0" t="str">
        <f aca="false">INDEX(Lookup!$B$4:$B$18,MATCH(C4965,Lookup!$A$4:$A$18,0))</f>
        <v>India</v>
      </c>
      <c r="S4965" s="20" t="n">
        <f aca="false">INDEX(Lookup!$D$4:$D$18,MATCH(C4965,Lookup!$A$4:$A$18,0))</f>
        <v>0.012</v>
      </c>
      <c r="T4965" s="21" t="n">
        <f aca="false">ROUND(P4965*S4965,2)</f>
        <v>12</v>
      </c>
      <c r="U4965" s="21" t="n">
        <f aca="false">IF(T4965&lt;=10,1,IF(T4965&lt;=20,2,IF(T4965&lt;=30,3,IF(T4965&lt;=40,4,IF(T4965&lt;=50,5,IF(T4965&lt;=100,6,IF(T4965&lt;=250,7,8)))))))</f>
        <v>2</v>
      </c>
      <c r="V4965" s="21" t="n">
        <f aca="false">IF(AND(OR(Dashboard!$T$3="All",R4965=Dashboard!$T$3),OR(Dashboard!$T$4="All",D4965=Dashboard!$T$4)),1,0)</f>
        <v>1</v>
      </c>
      <c r="W4965" s="21" t="n">
        <f aca="false">IF(V4965=1,T4965+ROW()/10000000,0)</f>
        <v>12.0004965</v>
      </c>
    </row>
    <row r="4966" customFormat="false" ht="15" hidden="false" customHeight="false" outlineLevel="0" collapsed="false">
      <c r="A4966" s="0" t="n">
        <v>5869</v>
      </c>
      <c r="B4966" s="0" t="s">
        <v>3106</v>
      </c>
      <c r="C4966" s="0" t="n">
        <v>1</v>
      </c>
      <c r="D4966" s="0" t="s">
        <v>6924</v>
      </c>
      <c r="E4966" s="0" t="s">
        <v>11602</v>
      </c>
      <c r="F4966" s="0" t="s">
        <v>11603</v>
      </c>
      <c r="G4966" s="0" t="s">
        <v>11604</v>
      </c>
      <c r="H4966" s="0" t="s">
        <v>2288</v>
      </c>
      <c r="I4966" s="0" t="s">
        <v>2123</v>
      </c>
      <c r="J4966" s="0" t="s">
        <v>47</v>
      </c>
      <c r="K4966" s="0" t="s">
        <v>47</v>
      </c>
      <c r="L4966" s="0" t="s">
        <v>47</v>
      </c>
      <c r="M4966" s="0" t="s">
        <v>47</v>
      </c>
      <c r="N4966" s="0" t="n">
        <v>2</v>
      </c>
      <c r="O4966" s="0" t="n">
        <v>66</v>
      </c>
      <c r="P4966" s="0" t="n">
        <v>600</v>
      </c>
      <c r="Q4966" s="0" t="n">
        <v>2.5</v>
      </c>
      <c r="R4966" s="0" t="str">
        <f aca="false">INDEX(Lookup!$B$4:$B$18,MATCH(C4966,Lookup!$A$4:$A$18,0))</f>
        <v>India</v>
      </c>
      <c r="S4966" s="20" t="n">
        <f aca="false">INDEX(Lookup!$D$4:$D$18,MATCH(C4966,Lookup!$A$4:$A$18,0))</f>
        <v>0.012</v>
      </c>
      <c r="T4966" s="21" t="n">
        <f aca="false">ROUND(P4966*S4966,2)</f>
        <v>7.2</v>
      </c>
      <c r="U4966" s="21" t="n">
        <f aca="false">IF(T4966&lt;=10,1,IF(T4966&lt;=20,2,IF(T4966&lt;=30,3,IF(T4966&lt;=40,4,IF(T4966&lt;=50,5,IF(T4966&lt;=100,6,IF(T4966&lt;=250,7,8)))))))</f>
        <v>1</v>
      </c>
      <c r="V4966" s="21" t="n">
        <f aca="false">IF(AND(OR(Dashboard!$T$3="All",R4966=Dashboard!$T$3),OR(Dashboard!$T$4="All",D4966=Dashboard!$T$4)),1,0)</f>
        <v>1</v>
      </c>
      <c r="W4966" s="21" t="n">
        <f aca="false">IF(V4966=1,T4966+ROW()/10000000,0)</f>
        <v>7.2004966</v>
      </c>
    </row>
    <row r="4967" customFormat="false" ht="15" hidden="false" customHeight="false" outlineLevel="0" collapsed="false">
      <c r="A4967" s="0" t="n">
        <v>18273623</v>
      </c>
      <c r="B4967" s="0" t="s">
        <v>11605</v>
      </c>
      <c r="C4967" s="0" t="n">
        <v>1</v>
      </c>
      <c r="D4967" s="0" t="s">
        <v>6924</v>
      </c>
      <c r="E4967" s="0" t="s">
        <v>11606</v>
      </c>
      <c r="F4967" s="0" t="s">
        <v>11603</v>
      </c>
      <c r="G4967" s="0" t="s">
        <v>11604</v>
      </c>
      <c r="H4967" s="0" t="s">
        <v>2359</v>
      </c>
      <c r="I4967" s="0" t="s">
        <v>2123</v>
      </c>
      <c r="J4967" s="0" t="s">
        <v>47</v>
      </c>
      <c r="K4967" s="0" t="s">
        <v>47</v>
      </c>
      <c r="L4967" s="0" t="s">
        <v>47</v>
      </c>
      <c r="M4967" s="0" t="s">
        <v>47</v>
      </c>
      <c r="N4967" s="0" t="n">
        <v>2</v>
      </c>
      <c r="O4967" s="0" t="n">
        <v>15</v>
      </c>
      <c r="P4967" s="0" t="n">
        <v>650</v>
      </c>
      <c r="Q4967" s="0" t="n">
        <v>3.1</v>
      </c>
      <c r="R4967" s="0" t="str">
        <f aca="false">INDEX(Lookup!$B$4:$B$18,MATCH(C4967,Lookup!$A$4:$A$18,0))</f>
        <v>India</v>
      </c>
      <c r="S4967" s="20" t="n">
        <f aca="false">INDEX(Lookup!$D$4:$D$18,MATCH(C4967,Lookup!$A$4:$A$18,0))</f>
        <v>0.012</v>
      </c>
      <c r="T4967" s="21" t="n">
        <f aca="false">ROUND(P4967*S4967,2)</f>
        <v>7.8</v>
      </c>
      <c r="U4967" s="21" t="n">
        <f aca="false">IF(T4967&lt;=10,1,IF(T4967&lt;=20,2,IF(T4967&lt;=30,3,IF(T4967&lt;=40,4,IF(T4967&lt;=50,5,IF(T4967&lt;=100,6,IF(T4967&lt;=250,7,8)))))))</f>
        <v>1</v>
      </c>
      <c r="V4967" s="21" t="n">
        <f aca="false">IF(AND(OR(Dashboard!$T$3="All",R4967=Dashboard!$T$3),OR(Dashboard!$T$4="All",D4967=Dashboard!$T$4)),1,0)</f>
        <v>1</v>
      </c>
      <c r="W4967" s="21" t="n">
        <f aca="false">IF(V4967=1,T4967+ROW()/10000000,0)</f>
        <v>7.8004967</v>
      </c>
    </row>
    <row r="4968" customFormat="false" ht="15" hidden="false" customHeight="false" outlineLevel="0" collapsed="false">
      <c r="A4968" s="0" t="n">
        <v>2997</v>
      </c>
      <c r="B4968" s="0" t="s">
        <v>10608</v>
      </c>
      <c r="C4968" s="0" t="n">
        <v>1</v>
      </c>
      <c r="D4968" s="0" t="s">
        <v>6924</v>
      </c>
      <c r="E4968" s="0" t="s">
        <v>11607</v>
      </c>
      <c r="F4968" s="0" t="s">
        <v>11603</v>
      </c>
      <c r="G4968" s="0" t="s">
        <v>11604</v>
      </c>
      <c r="H4968" s="0" t="s">
        <v>1124</v>
      </c>
      <c r="I4968" s="0" t="s">
        <v>2123</v>
      </c>
      <c r="J4968" s="0" t="s">
        <v>47</v>
      </c>
      <c r="K4968" s="0" t="s">
        <v>47</v>
      </c>
      <c r="L4968" s="0" t="s">
        <v>47</v>
      </c>
      <c r="M4968" s="0" t="s">
        <v>47</v>
      </c>
      <c r="N4968" s="0" t="n">
        <v>2</v>
      </c>
      <c r="O4968" s="0" t="n">
        <v>81</v>
      </c>
      <c r="P4968" s="0" t="n">
        <v>650</v>
      </c>
      <c r="Q4968" s="0" t="n">
        <v>3.1</v>
      </c>
      <c r="R4968" s="0" t="str">
        <f aca="false">INDEX(Lookup!$B$4:$B$18,MATCH(C4968,Lookup!$A$4:$A$18,0))</f>
        <v>India</v>
      </c>
      <c r="S4968" s="20" t="n">
        <f aca="false">INDEX(Lookup!$D$4:$D$18,MATCH(C4968,Lookup!$A$4:$A$18,0))</f>
        <v>0.012</v>
      </c>
      <c r="T4968" s="21" t="n">
        <f aca="false">ROUND(P4968*S4968,2)</f>
        <v>7.8</v>
      </c>
      <c r="U4968" s="21" t="n">
        <f aca="false">IF(T4968&lt;=10,1,IF(T4968&lt;=20,2,IF(T4968&lt;=30,3,IF(T4968&lt;=40,4,IF(T4968&lt;=50,5,IF(T4968&lt;=100,6,IF(T4968&lt;=250,7,8)))))))</f>
        <v>1</v>
      </c>
      <c r="V4968" s="21" t="n">
        <f aca="false">IF(AND(OR(Dashboard!$T$3="All",R4968=Dashboard!$T$3),OR(Dashboard!$T$4="All",D4968=Dashboard!$T$4)),1,0)</f>
        <v>1</v>
      </c>
      <c r="W4968" s="21" t="n">
        <f aca="false">IF(V4968=1,T4968+ROW()/10000000,0)</f>
        <v>7.8004968</v>
      </c>
    </row>
    <row r="4969" customFormat="false" ht="15" hidden="false" customHeight="false" outlineLevel="0" collapsed="false">
      <c r="A4969" s="0" t="n">
        <v>3371</v>
      </c>
      <c r="B4969" s="0" t="s">
        <v>6986</v>
      </c>
      <c r="C4969" s="0" t="n">
        <v>1</v>
      </c>
      <c r="D4969" s="0" t="s">
        <v>6924</v>
      </c>
      <c r="E4969" s="0" t="s">
        <v>11608</v>
      </c>
      <c r="F4969" s="0" t="s">
        <v>11603</v>
      </c>
      <c r="G4969" s="0" t="s">
        <v>11604</v>
      </c>
      <c r="H4969" s="0" t="s">
        <v>11609</v>
      </c>
      <c r="I4969" s="0" t="s">
        <v>2123</v>
      </c>
      <c r="J4969" s="0" t="s">
        <v>47</v>
      </c>
      <c r="K4969" s="0" t="s">
        <v>47</v>
      </c>
      <c r="L4969" s="0" t="s">
        <v>47</v>
      </c>
      <c r="M4969" s="0" t="s">
        <v>47</v>
      </c>
      <c r="N4969" s="0" t="n">
        <v>1</v>
      </c>
      <c r="O4969" s="0" t="n">
        <v>205</v>
      </c>
      <c r="P4969" s="0" t="n">
        <v>400</v>
      </c>
      <c r="Q4969" s="0" t="n">
        <v>3.3</v>
      </c>
      <c r="R4969" s="0" t="str">
        <f aca="false">INDEX(Lookup!$B$4:$B$18,MATCH(C4969,Lookup!$A$4:$A$18,0))</f>
        <v>India</v>
      </c>
      <c r="S4969" s="20" t="n">
        <f aca="false">INDEX(Lookup!$D$4:$D$18,MATCH(C4969,Lookup!$A$4:$A$18,0))</f>
        <v>0.012</v>
      </c>
      <c r="T4969" s="21" t="n">
        <f aca="false">ROUND(P4969*S4969,2)</f>
        <v>4.8</v>
      </c>
      <c r="U4969" s="21" t="n">
        <f aca="false">IF(T4969&lt;=10,1,IF(T4969&lt;=20,2,IF(T4969&lt;=30,3,IF(T4969&lt;=40,4,IF(T4969&lt;=50,5,IF(T4969&lt;=100,6,IF(T4969&lt;=250,7,8)))))))</f>
        <v>1</v>
      </c>
      <c r="V4969" s="21" t="n">
        <f aca="false">IF(AND(OR(Dashboard!$T$3="All",R4969=Dashboard!$T$3),OR(Dashboard!$T$4="All",D4969=Dashboard!$T$4)),1,0)</f>
        <v>1</v>
      </c>
      <c r="W4969" s="21" t="n">
        <f aca="false">IF(V4969=1,T4969+ROW()/10000000,0)</f>
        <v>4.8004969</v>
      </c>
    </row>
    <row r="4970" customFormat="false" ht="15" hidden="false" customHeight="false" outlineLevel="0" collapsed="false">
      <c r="A4970" s="0" t="n">
        <v>3003</v>
      </c>
      <c r="B4970" s="0" t="s">
        <v>11610</v>
      </c>
      <c r="C4970" s="0" t="n">
        <v>1</v>
      </c>
      <c r="D4970" s="0" t="s">
        <v>6924</v>
      </c>
      <c r="E4970" s="0" t="s">
        <v>11611</v>
      </c>
      <c r="F4970" s="0" t="s">
        <v>11603</v>
      </c>
      <c r="G4970" s="0" t="s">
        <v>11604</v>
      </c>
      <c r="H4970" s="0" t="s">
        <v>2122</v>
      </c>
      <c r="I4970" s="0" t="s">
        <v>2123</v>
      </c>
      <c r="J4970" s="0" t="s">
        <v>46</v>
      </c>
      <c r="K4970" s="0" t="s">
        <v>47</v>
      </c>
      <c r="L4970" s="0" t="s">
        <v>47</v>
      </c>
      <c r="M4970" s="0" t="s">
        <v>47</v>
      </c>
      <c r="N4970" s="0" t="n">
        <v>3</v>
      </c>
      <c r="O4970" s="0" t="n">
        <v>54</v>
      </c>
      <c r="P4970" s="0" t="n">
        <v>1000</v>
      </c>
      <c r="Q4970" s="0" t="n">
        <v>3.1</v>
      </c>
      <c r="R4970" s="0" t="str">
        <f aca="false">INDEX(Lookup!$B$4:$B$18,MATCH(C4970,Lookup!$A$4:$A$18,0))</f>
        <v>India</v>
      </c>
      <c r="S4970" s="20" t="n">
        <f aca="false">INDEX(Lookup!$D$4:$D$18,MATCH(C4970,Lookup!$A$4:$A$18,0))</f>
        <v>0.012</v>
      </c>
      <c r="T4970" s="21" t="n">
        <f aca="false">ROUND(P4970*S4970,2)</f>
        <v>12</v>
      </c>
      <c r="U4970" s="21" t="n">
        <f aca="false">IF(T4970&lt;=10,1,IF(T4970&lt;=20,2,IF(T4970&lt;=30,3,IF(T4970&lt;=40,4,IF(T4970&lt;=50,5,IF(T4970&lt;=100,6,IF(T4970&lt;=250,7,8)))))))</f>
        <v>2</v>
      </c>
      <c r="V4970" s="21" t="n">
        <f aca="false">IF(AND(OR(Dashboard!$T$3="All",R4970=Dashboard!$T$3),OR(Dashboard!$T$4="All",D4970=Dashboard!$T$4)),1,0)</f>
        <v>1</v>
      </c>
      <c r="W4970" s="21" t="n">
        <f aca="false">IF(V4970=1,T4970+ROW()/10000000,0)</f>
        <v>12.000497</v>
      </c>
    </row>
    <row r="4971" customFormat="false" ht="15" hidden="false" customHeight="false" outlineLevel="0" collapsed="false">
      <c r="A4971" s="0" t="n">
        <v>3004</v>
      </c>
      <c r="B4971" s="0" t="s">
        <v>2408</v>
      </c>
      <c r="C4971" s="0" t="n">
        <v>1</v>
      </c>
      <c r="D4971" s="0" t="s">
        <v>6924</v>
      </c>
      <c r="E4971" s="0" t="s">
        <v>11612</v>
      </c>
      <c r="F4971" s="0" t="s">
        <v>11603</v>
      </c>
      <c r="G4971" s="0" t="s">
        <v>11604</v>
      </c>
      <c r="H4971" s="0" t="s">
        <v>3392</v>
      </c>
      <c r="I4971" s="0" t="s">
        <v>2123</v>
      </c>
      <c r="J4971" s="0" t="s">
        <v>47</v>
      </c>
      <c r="K4971" s="0" t="s">
        <v>47</v>
      </c>
      <c r="L4971" s="0" t="s">
        <v>47</v>
      </c>
      <c r="M4971" s="0" t="s">
        <v>47</v>
      </c>
      <c r="N4971" s="0" t="n">
        <v>2</v>
      </c>
      <c r="O4971" s="0" t="n">
        <v>81</v>
      </c>
      <c r="P4971" s="0" t="n">
        <v>700</v>
      </c>
      <c r="Q4971" s="0" t="n">
        <v>2.5</v>
      </c>
      <c r="R4971" s="0" t="str">
        <f aca="false">INDEX(Lookup!$B$4:$B$18,MATCH(C4971,Lookup!$A$4:$A$18,0))</f>
        <v>India</v>
      </c>
      <c r="S4971" s="20" t="n">
        <f aca="false">INDEX(Lookup!$D$4:$D$18,MATCH(C4971,Lookup!$A$4:$A$18,0))</f>
        <v>0.012</v>
      </c>
      <c r="T4971" s="21" t="n">
        <f aca="false">ROUND(P4971*S4971,2)</f>
        <v>8.4</v>
      </c>
      <c r="U4971" s="21" t="n">
        <f aca="false">IF(T4971&lt;=10,1,IF(T4971&lt;=20,2,IF(T4971&lt;=30,3,IF(T4971&lt;=40,4,IF(T4971&lt;=50,5,IF(T4971&lt;=100,6,IF(T4971&lt;=250,7,8)))))))</f>
        <v>1</v>
      </c>
      <c r="V4971" s="21" t="n">
        <f aca="false">IF(AND(OR(Dashboard!$T$3="All",R4971=Dashboard!$T$3),OR(Dashboard!$T$4="All",D4971=Dashboard!$T$4)),1,0)</f>
        <v>1</v>
      </c>
      <c r="W4971" s="21" t="n">
        <f aca="false">IF(V4971=1,T4971+ROW()/10000000,0)</f>
        <v>8.4004971</v>
      </c>
    </row>
    <row r="4972" customFormat="false" ht="15" hidden="false" customHeight="false" outlineLevel="0" collapsed="false">
      <c r="A4972" s="0" t="n">
        <v>3744</v>
      </c>
      <c r="B4972" s="0" t="s">
        <v>11613</v>
      </c>
      <c r="C4972" s="0" t="n">
        <v>1</v>
      </c>
      <c r="D4972" s="0" t="s">
        <v>6924</v>
      </c>
      <c r="E4972" s="0" t="s">
        <v>11614</v>
      </c>
      <c r="F4972" s="0" t="s">
        <v>11603</v>
      </c>
      <c r="G4972" s="0" t="s">
        <v>11604</v>
      </c>
      <c r="H4972" s="0" t="s">
        <v>2359</v>
      </c>
      <c r="I4972" s="0" t="s">
        <v>2123</v>
      </c>
      <c r="J4972" s="0" t="s">
        <v>47</v>
      </c>
      <c r="K4972" s="0" t="s">
        <v>46</v>
      </c>
      <c r="L4972" s="0" t="s">
        <v>47</v>
      </c>
      <c r="M4972" s="0" t="s">
        <v>47</v>
      </c>
      <c r="N4972" s="0" t="n">
        <v>2</v>
      </c>
      <c r="O4972" s="0" t="n">
        <v>67</v>
      </c>
      <c r="P4972" s="0" t="n">
        <v>650</v>
      </c>
      <c r="Q4972" s="0" t="n">
        <v>3.2</v>
      </c>
      <c r="R4972" s="0" t="str">
        <f aca="false">INDEX(Lookup!$B$4:$B$18,MATCH(C4972,Lookup!$A$4:$A$18,0))</f>
        <v>India</v>
      </c>
      <c r="S4972" s="20" t="n">
        <f aca="false">INDEX(Lookup!$D$4:$D$18,MATCH(C4972,Lookup!$A$4:$A$18,0))</f>
        <v>0.012</v>
      </c>
      <c r="T4972" s="21" t="n">
        <f aca="false">ROUND(P4972*S4972,2)</f>
        <v>7.8</v>
      </c>
      <c r="U4972" s="21" t="n">
        <f aca="false">IF(T4972&lt;=10,1,IF(T4972&lt;=20,2,IF(T4972&lt;=30,3,IF(T4972&lt;=40,4,IF(T4972&lt;=50,5,IF(T4972&lt;=100,6,IF(T4972&lt;=250,7,8)))))))</f>
        <v>1</v>
      </c>
      <c r="V4972" s="21" t="n">
        <f aca="false">IF(AND(OR(Dashboard!$T$3="All",R4972=Dashboard!$T$3),OR(Dashboard!$T$4="All",D4972=Dashboard!$T$4)),1,0)</f>
        <v>1</v>
      </c>
      <c r="W4972" s="21" t="n">
        <f aca="false">IF(V4972=1,T4972+ROW()/10000000,0)</f>
        <v>7.8004972</v>
      </c>
    </row>
    <row r="4973" customFormat="false" ht="15" hidden="false" customHeight="false" outlineLevel="0" collapsed="false">
      <c r="A4973" s="0" t="n">
        <v>9996</v>
      </c>
      <c r="B4973" s="0" t="s">
        <v>11615</v>
      </c>
      <c r="C4973" s="0" t="n">
        <v>1</v>
      </c>
      <c r="D4973" s="0" t="s">
        <v>6924</v>
      </c>
      <c r="E4973" s="0" t="s">
        <v>11616</v>
      </c>
      <c r="F4973" s="0" t="s">
        <v>11603</v>
      </c>
      <c r="G4973" s="0" t="s">
        <v>11604</v>
      </c>
      <c r="H4973" s="0" t="s">
        <v>11617</v>
      </c>
      <c r="I4973" s="0" t="s">
        <v>2123</v>
      </c>
      <c r="J4973" s="0" t="s">
        <v>47</v>
      </c>
      <c r="K4973" s="0" t="s">
        <v>47</v>
      </c>
      <c r="L4973" s="0" t="s">
        <v>47</v>
      </c>
      <c r="M4973" s="0" t="s">
        <v>47</v>
      </c>
      <c r="N4973" s="0" t="n">
        <v>1</v>
      </c>
      <c r="O4973" s="0" t="n">
        <v>8</v>
      </c>
      <c r="P4973" s="0" t="n">
        <v>150</v>
      </c>
      <c r="Q4973" s="0" t="n">
        <v>2.9</v>
      </c>
      <c r="R4973" s="0" t="str">
        <f aca="false">INDEX(Lookup!$B$4:$B$18,MATCH(C4973,Lookup!$A$4:$A$18,0))</f>
        <v>India</v>
      </c>
      <c r="S4973" s="20" t="n">
        <f aca="false">INDEX(Lookup!$D$4:$D$18,MATCH(C4973,Lookup!$A$4:$A$18,0))</f>
        <v>0.012</v>
      </c>
      <c r="T4973" s="21" t="n">
        <f aca="false">ROUND(P4973*S4973,2)</f>
        <v>1.8</v>
      </c>
      <c r="U4973" s="21" t="n">
        <f aca="false">IF(T4973&lt;=10,1,IF(T4973&lt;=20,2,IF(T4973&lt;=30,3,IF(T4973&lt;=40,4,IF(T4973&lt;=50,5,IF(T4973&lt;=100,6,IF(T4973&lt;=250,7,8)))))))</f>
        <v>1</v>
      </c>
      <c r="V4973" s="21" t="n">
        <f aca="false">IF(AND(OR(Dashboard!$T$3="All",R4973=Dashboard!$T$3),OR(Dashboard!$T$4="All",D4973=Dashboard!$T$4)),1,0)</f>
        <v>1</v>
      </c>
      <c r="W4973" s="21" t="n">
        <f aca="false">IF(V4973=1,T4973+ROW()/10000000,0)</f>
        <v>1.8004973</v>
      </c>
    </row>
    <row r="4974" customFormat="false" ht="15" hidden="false" customHeight="false" outlineLevel="0" collapsed="false">
      <c r="A4974" s="0" t="n">
        <v>2999</v>
      </c>
      <c r="B4974" s="0" t="s">
        <v>2326</v>
      </c>
      <c r="C4974" s="0" t="n">
        <v>1</v>
      </c>
      <c r="D4974" s="0" t="s">
        <v>6924</v>
      </c>
      <c r="E4974" s="0" t="s">
        <v>11618</v>
      </c>
      <c r="F4974" s="0" t="s">
        <v>11603</v>
      </c>
      <c r="G4974" s="0" t="s">
        <v>11604</v>
      </c>
      <c r="H4974" s="0" t="s">
        <v>2359</v>
      </c>
      <c r="I4974" s="0" t="s">
        <v>2123</v>
      </c>
      <c r="J4974" s="0" t="s">
        <v>46</v>
      </c>
      <c r="K4974" s="0" t="s">
        <v>46</v>
      </c>
      <c r="L4974" s="0" t="s">
        <v>47</v>
      </c>
      <c r="M4974" s="0" t="s">
        <v>47</v>
      </c>
      <c r="N4974" s="0" t="n">
        <v>3</v>
      </c>
      <c r="O4974" s="0" t="n">
        <v>72</v>
      </c>
      <c r="P4974" s="0" t="n">
        <v>1000</v>
      </c>
      <c r="Q4974" s="0" t="n">
        <v>2.6</v>
      </c>
      <c r="R4974" s="0" t="str">
        <f aca="false">INDEX(Lookup!$B$4:$B$18,MATCH(C4974,Lookup!$A$4:$A$18,0))</f>
        <v>India</v>
      </c>
      <c r="S4974" s="20" t="n">
        <f aca="false">INDEX(Lookup!$D$4:$D$18,MATCH(C4974,Lookup!$A$4:$A$18,0))</f>
        <v>0.012</v>
      </c>
      <c r="T4974" s="21" t="n">
        <f aca="false">ROUND(P4974*S4974,2)</f>
        <v>12</v>
      </c>
      <c r="U4974" s="21" t="n">
        <f aca="false">IF(T4974&lt;=10,1,IF(T4974&lt;=20,2,IF(T4974&lt;=30,3,IF(T4974&lt;=40,4,IF(T4974&lt;=50,5,IF(T4974&lt;=100,6,IF(T4974&lt;=250,7,8)))))))</f>
        <v>2</v>
      </c>
      <c r="V4974" s="21" t="n">
        <f aca="false">IF(AND(OR(Dashboard!$T$3="All",R4974=Dashboard!$T$3),OR(Dashboard!$T$4="All",D4974=Dashboard!$T$4)),1,0)</f>
        <v>1</v>
      </c>
      <c r="W4974" s="21" t="n">
        <f aca="false">IF(V4974=1,T4974+ROW()/10000000,0)</f>
        <v>12.0004974</v>
      </c>
    </row>
    <row r="4975" customFormat="false" ht="15" hidden="false" customHeight="false" outlineLevel="0" collapsed="false">
      <c r="A4975" s="0" t="n">
        <v>9929</v>
      </c>
      <c r="B4975" s="0" t="s">
        <v>9299</v>
      </c>
      <c r="C4975" s="0" t="n">
        <v>1</v>
      </c>
      <c r="D4975" s="0" t="s">
        <v>6924</v>
      </c>
      <c r="E4975" s="0" t="s">
        <v>11619</v>
      </c>
      <c r="F4975" s="0" t="s">
        <v>11603</v>
      </c>
      <c r="G4975" s="0" t="s">
        <v>11604</v>
      </c>
      <c r="H4975" s="0" t="s">
        <v>3942</v>
      </c>
      <c r="I4975" s="0" t="s">
        <v>2123</v>
      </c>
      <c r="J4975" s="0" t="s">
        <v>47</v>
      </c>
      <c r="K4975" s="0" t="s">
        <v>47</v>
      </c>
      <c r="L4975" s="0" t="s">
        <v>47</v>
      </c>
      <c r="M4975" s="0" t="s">
        <v>47</v>
      </c>
      <c r="N4975" s="0" t="n">
        <v>1</v>
      </c>
      <c r="O4975" s="0" t="n">
        <v>51</v>
      </c>
      <c r="P4975" s="0" t="n">
        <v>250</v>
      </c>
      <c r="Q4975" s="0" t="n">
        <v>3.4</v>
      </c>
      <c r="R4975" s="0" t="str">
        <f aca="false">INDEX(Lookup!$B$4:$B$18,MATCH(C4975,Lookup!$A$4:$A$18,0))</f>
        <v>India</v>
      </c>
      <c r="S4975" s="20" t="n">
        <f aca="false">INDEX(Lookup!$D$4:$D$18,MATCH(C4975,Lookup!$A$4:$A$18,0))</f>
        <v>0.012</v>
      </c>
      <c r="T4975" s="21" t="n">
        <f aca="false">ROUND(P4975*S4975,2)</f>
        <v>3</v>
      </c>
      <c r="U4975" s="21" t="n">
        <f aca="false">IF(T4975&lt;=10,1,IF(T4975&lt;=20,2,IF(T4975&lt;=30,3,IF(T4975&lt;=40,4,IF(T4975&lt;=50,5,IF(T4975&lt;=100,6,IF(T4975&lt;=250,7,8)))))))</f>
        <v>1</v>
      </c>
      <c r="V4975" s="21" t="n">
        <f aca="false">IF(AND(OR(Dashboard!$T$3="All",R4975=Dashboard!$T$3),OR(Dashboard!$T$4="All",D4975=Dashboard!$T$4)),1,0)</f>
        <v>1</v>
      </c>
      <c r="W4975" s="21" t="n">
        <f aca="false">IF(V4975=1,T4975+ROW()/10000000,0)</f>
        <v>3.0004975</v>
      </c>
    </row>
    <row r="4976" customFormat="false" ht="15" hidden="false" customHeight="false" outlineLevel="0" collapsed="false">
      <c r="A4976" s="0" t="n">
        <v>3002</v>
      </c>
      <c r="B4976" s="0" t="s">
        <v>9247</v>
      </c>
      <c r="C4976" s="0" t="n">
        <v>1</v>
      </c>
      <c r="D4976" s="0" t="s">
        <v>6924</v>
      </c>
      <c r="E4976" s="0" t="s">
        <v>11620</v>
      </c>
      <c r="F4976" s="0" t="s">
        <v>11603</v>
      </c>
      <c r="G4976" s="0" t="s">
        <v>11604</v>
      </c>
      <c r="H4976" s="0" t="s">
        <v>2359</v>
      </c>
      <c r="I4976" s="0" t="s">
        <v>2123</v>
      </c>
      <c r="J4976" s="0" t="s">
        <v>47</v>
      </c>
      <c r="K4976" s="0" t="s">
        <v>46</v>
      </c>
      <c r="L4976" s="0" t="s">
        <v>47</v>
      </c>
      <c r="M4976" s="0" t="s">
        <v>47</v>
      </c>
      <c r="N4976" s="0" t="n">
        <v>2</v>
      </c>
      <c r="O4976" s="0" t="n">
        <v>75</v>
      </c>
      <c r="P4976" s="0" t="n">
        <v>700</v>
      </c>
      <c r="Q4976" s="0" t="n">
        <v>3.2</v>
      </c>
      <c r="R4976" s="0" t="str">
        <f aca="false">INDEX(Lookup!$B$4:$B$18,MATCH(C4976,Lookup!$A$4:$A$18,0))</f>
        <v>India</v>
      </c>
      <c r="S4976" s="20" t="n">
        <f aca="false">INDEX(Lookup!$D$4:$D$18,MATCH(C4976,Lookup!$A$4:$A$18,0))</f>
        <v>0.012</v>
      </c>
      <c r="T4976" s="21" t="n">
        <f aca="false">ROUND(P4976*S4976,2)</f>
        <v>8.4</v>
      </c>
      <c r="U4976" s="21" t="n">
        <f aca="false">IF(T4976&lt;=10,1,IF(T4976&lt;=20,2,IF(T4976&lt;=30,3,IF(T4976&lt;=40,4,IF(T4976&lt;=50,5,IF(T4976&lt;=100,6,IF(T4976&lt;=250,7,8)))))))</f>
        <v>1</v>
      </c>
      <c r="V4976" s="21" t="n">
        <f aca="false">IF(AND(OR(Dashboard!$T$3="All",R4976=Dashboard!$T$3),OR(Dashboard!$T$4="All",D4976=Dashboard!$T$4)),1,0)</f>
        <v>1</v>
      </c>
      <c r="W4976" s="21" t="n">
        <f aca="false">IF(V4976=1,T4976+ROW()/10000000,0)</f>
        <v>8.4004976</v>
      </c>
    </row>
    <row r="4977" customFormat="false" ht="15" hidden="false" customHeight="false" outlineLevel="0" collapsed="false">
      <c r="A4977" s="0" t="n">
        <v>5899</v>
      </c>
      <c r="B4977" s="0" t="s">
        <v>10587</v>
      </c>
      <c r="C4977" s="0" t="n">
        <v>1</v>
      </c>
      <c r="D4977" s="0" t="s">
        <v>6924</v>
      </c>
      <c r="E4977" s="0" t="s">
        <v>11621</v>
      </c>
      <c r="F4977" s="0" t="s">
        <v>11603</v>
      </c>
      <c r="G4977" s="0" t="s">
        <v>11604</v>
      </c>
      <c r="H4977" s="0" t="s">
        <v>402</v>
      </c>
      <c r="I4977" s="0" t="s">
        <v>2123</v>
      </c>
      <c r="J4977" s="0" t="s">
        <v>47</v>
      </c>
      <c r="K4977" s="0" t="s">
        <v>47</v>
      </c>
      <c r="L4977" s="0" t="s">
        <v>47</v>
      </c>
      <c r="M4977" s="0" t="s">
        <v>47</v>
      </c>
      <c r="N4977" s="0" t="n">
        <v>1</v>
      </c>
      <c r="O4977" s="0" t="n">
        <v>27</v>
      </c>
      <c r="P4977" s="0" t="n">
        <v>250</v>
      </c>
      <c r="Q4977" s="0" t="n">
        <v>2.7</v>
      </c>
      <c r="R4977" s="0" t="str">
        <f aca="false">INDEX(Lookup!$B$4:$B$18,MATCH(C4977,Lookup!$A$4:$A$18,0))</f>
        <v>India</v>
      </c>
      <c r="S4977" s="20" t="n">
        <f aca="false">INDEX(Lookup!$D$4:$D$18,MATCH(C4977,Lookup!$A$4:$A$18,0))</f>
        <v>0.012</v>
      </c>
      <c r="T4977" s="21" t="n">
        <f aca="false">ROUND(P4977*S4977,2)</f>
        <v>3</v>
      </c>
      <c r="U4977" s="21" t="n">
        <f aca="false">IF(T4977&lt;=10,1,IF(T4977&lt;=20,2,IF(T4977&lt;=30,3,IF(T4977&lt;=40,4,IF(T4977&lt;=50,5,IF(T4977&lt;=100,6,IF(T4977&lt;=250,7,8)))))))</f>
        <v>1</v>
      </c>
      <c r="V4977" s="21" t="n">
        <f aca="false">IF(AND(OR(Dashboard!$T$3="All",R4977=Dashboard!$T$3),OR(Dashboard!$T$4="All",D4977=Dashboard!$T$4)),1,0)</f>
        <v>1</v>
      </c>
      <c r="W4977" s="21" t="n">
        <f aca="false">IF(V4977=1,T4977+ROW()/10000000,0)</f>
        <v>3.0004977</v>
      </c>
    </row>
    <row r="4978" customFormat="false" ht="15" hidden="false" customHeight="false" outlineLevel="0" collapsed="false">
      <c r="A4978" s="0" t="n">
        <v>2995</v>
      </c>
      <c r="B4978" s="0" t="s">
        <v>11622</v>
      </c>
      <c r="C4978" s="0" t="n">
        <v>1</v>
      </c>
      <c r="D4978" s="0" t="s">
        <v>6924</v>
      </c>
      <c r="E4978" s="0" t="s">
        <v>11623</v>
      </c>
      <c r="F4978" s="0" t="s">
        <v>11603</v>
      </c>
      <c r="G4978" s="0" t="s">
        <v>11604</v>
      </c>
      <c r="H4978" s="0" t="s">
        <v>3015</v>
      </c>
      <c r="I4978" s="0" t="s">
        <v>2123</v>
      </c>
      <c r="J4978" s="0" t="s">
        <v>47</v>
      </c>
      <c r="K4978" s="0" t="s">
        <v>47</v>
      </c>
      <c r="L4978" s="0" t="s">
        <v>47</v>
      </c>
      <c r="M4978" s="0" t="s">
        <v>47</v>
      </c>
      <c r="N4978" s="0" t="n">
        <v>1</v>
      </c>
      <c r="O4978" s="0" t="n">
        <v>15</v>
      </c>
      <c r="P4978" s="0" t="n">
        <v>200</v>
      </c>
      <c r="Q4978" s="0" t="n">
        <v>3.2</v>
      </c>
      <c r="R4978" s="0" t="str">
        <f aca="false">INDEX(Lookup!$B$4:$B$18,MATCH(C4978,Lookup!$A$4:$A$18,0))</f>
        <v>India</v>
      </c>
      <c r="S4978" s="20" t="n">
        <f aca="false">INDEX(Lookup!$D$4:$D$18,MATCH(C4978,Lookup!$A$4:$A$18,0))</f>
        <v>0.012</v>
      </c>
      <c r="T4978" s="21" t="n">
        <f aca="false">ROUND(P4978*S4978,2)</f>
        <v>2.4</v>
      </c>
      <c r="U4978" s="21" t="n">
        <f aca="false">IF(T4978&lt;=10,1,IF(T4978&lt;=20,2,IF(T4978&lt;=30,3,IF(T4978&lt;=40,4,IF(T4978&lt;=50,5,IF(T4978&lt;=100,6,IF(T4978&lt;=250,7,8)))))))</f>
        <v>1</v>
      </c>
      <c r="V4978" s="21" t="n">
        <f aca="false">IF(AND(OR(Dashboard!$T$3="All",R4978=Dashboard!$T$3),OR(Dashboard!$T$4="All",D4978=Dashboard!$T$4)),1,0)</f>
        <v>1</v>
      </c>
      <c r="W4978" s="21" t="n">
        <f aca="false">IF(V4978=1,T4978+ROW()/10000000,0)</f>
        <v>2.4004978</v>
      </c>
    </row>
    <row r="4979" customFormat="false" ht="15" hidden="false" customHeight="false" outlineLevel="0" collapsed="false">
      <c r="A4979" s="0" t="n">
        <v>9316</v>
      </c>
      <c r="B4979" s="0" t="s">
        <v>11624</v>
      </c>
      <c r="C4979" s="0" t="n">
        <v>1</v>
      </c>
      <c r="D4979" s="0" t="s">
        <v>6924</v>
      </c>
      <c r="E4979" s="0" t="s">
        <v>11625</v>
      </c>
      <c r="F4979" s="0" t="s">
        <v>11626</v>
      </c>
      <c r="G4979" s="0" t="s">
        <v>11627</v>
      </c>
      <c r="H4979" s="0" t="s">
        <v>11628</v>
      </c>
      <c r="I4979" s="0" t="s">
        <v>2123</v>
      </c>
      <c r="J4979" s="0" t="s">
        <v>47</v>
      </c>
      <c r="K4979" s="0" t="s">
        <v>47</v>
      </c>
      <c r="L4979" s="0" t="s">
        <v>47</v>
      </c>
      <c r="M4979" s="0" t="s">
        <v>47</v>
      </c>
      <c r="N4979" s="0" t="n">
        <v>1</v>
      </c>
      <c r="O4979" s="0" t="n">
        <v>32</v>
      </c>
      <c r="P4979" s="0" t="n">
        <v>400</v>
      </c>
      <c r="Q4979" s="0" t="n">
        <v>2.6</v>
      </c>
      <c r="R4979" s="0" t="str">
        <f aca="false">INDEX(Lookup!$B$4:$B$18,MATCH(C4979,Lookup!$A$4:$A$18,0))</f>
        <v>India</v>
      </c>
      <c r="S4979" s="20" t="n">
        <f aca="false">INDEX(Lookup!$D$4:$D$18,MATCH(C4979,Lookup!$A$4:$A$18,0))</f>
        <v>0.012</v>
      </c>
      <c r="T4979" s="21" t="n">
        <f aca="false">ROUND(P4979*S4979,2)</f>
        <v>4.8</v>
      </c>
      <c r="U4979" s="21" t="n">
        <f aca="false">IF(T4979&lt;=10,1,IF(T4979&lt;=20,2,IF(T4979&lt;=30,3,IF(T4979&lt;=40,4,IF(T4979&lt;=50,5,IF(T4979&lt;=100,6,IF(T4979&lt;=250,7,8)))))))</f>
        <v>1</v>
      </c>
      <c r="V4979" s="21" t="n">
        <f aca="false">IF(AND(OR(Dashboard!$T$3="All",R4979=Dashboard!$T$3),OR(Dashboard!$T$4="All",D4979=Dashboard!$T$4)),1,0)</f>
        <v>1</v>
      </c>
      <c r="W4979" s="21" t="n">
        <f aca="false">IF(V4979=1,T4979+ROW()/10000000,0)</f>
        <v>4.8004979</v>
      </c>
    </row>
    <row r="4980" customFormat="false" ht="15" hidden="false" customHeight="false" outlineLevel="0" collapsed="false">
      <c r="A4980" s="0" t="n">
        <v>311766</v>
      </c>
      <c r="B4980" s="0" t="s">
        <v>11629</v>
      </c>
      <c r="C4980" s="0" t="n">
        <v>1</v>
      </c>
      <c r="D4980" s="0" t="s">
        <v>6924</v>
      </c>
      <c r="E4980" s="0" t="s">
        <v>11630</v>
      </c>
      <c r="F4980" s="0" t="s">
        <v>11626</v>
      </c>
      <c r="G4980" s="0" t="s">
        <v>11627</v>
      </c>
      <c r="H4980" s="0" t="s">
        <v>838</v>
      </c>
      <c r="I4980" s="0" t="s">
        <v>2123</v>
      </c>
      <c r="J4980" s="0" t="s">
        <v>46</v>
      </c>
      <c r="K4980" s="0" t="s">
        <v>47</v>
      </c>
      <c r="L4980" s="0" t="s">
        <v>47</v>
      </c>
      <c r="M4980" s="0" t="s">
        <v>47</v>
      </c>
      <c r="N4980" s="0" t="n">
        <v>3</v>
      </c>
      <c r="O4980" s="0" t="n">
        <v>7</v>
      </c>
      <c r="P4980" s="0" t="n">
        <v>1500</v>
      </c>
      <c r="Q4980" s="0" t="n">
        <v>3</v>
      </c>
      <c r="R4980" s="0" t="str">
        <f aca="false">INDEX(Lookup!$B$4:$B$18,MATCH(C4980,Lookup!$A$4:$A$18,0))</f>
        <v>India</v>
      </c>
      <c r="S4980" s="20" t="n">
        <f aca="false">INDEX(Lookup!$D$4:$D$18,MATCH(C4980,Lookup!$A$4:$A$18,0))</f>
        <v>0.012</v>
      </c>
      <c r="T4980" s="21" t="n">
        <f aca="false">ROUND(P4980*S4980,2)</f>
        <v>18</v>
      </c>
      <c r="U4980" s="21" t="n">
        <f aca="false">IF(T4980&lt;=10,1,IF(T4980&lt;=20,2,IF(T4980&lt;=30,3,IF(T4980&lt;=40,4,IF(T4980&lt;=50,5,IF(T4980&lt;=100,6,IF(T4980&lt;=250,7,8)))))))</f>
        <v>2</v>
      </c>
      <c r="V4980" s="21" t="n">
        <f aca="false">IF(AND(OR(Dashboard!$T$3="All",R4980=Dashboard!$T$3),OR(Dashboard!$T$4="All",D4980=Dashboard!$T$4)),1,0)</f>
        <v>1</v>
      </c>
      <c r="W4980" s="21" t="n">
        <f aca="false">IF(V4980=1,T4980+ROW()/10000000,0)</f>
        <v>18.000498</v>
      </c>
    </row>
    <row r="4981" customFormat="false" ht="15" hidden="false" customHeight="false" outlineLevel="0" collapsed="false">
      <c r="A4981" s="0" t="n">
        <v>3493</v>
      </c>
      <c r="B4981" s="0" t="s">
        <v>11631</v>
      </c>
      <c r="C4981" s="0" t="n">
        <v>1</v>
      </c>
      <c r="D4981" s="0" t="s">
        <v>6924</v>
      </c>
      <c r="E4981" s="0" t="s">
        <v>11632</v>
      </c>
      <c r="F4981" s="0" t="s">
        <v>11626</v>
      </c>
      <c r="G4981" s="0" t="s">
        <v>11627</v>
      </c>
      <c r="H4981" s="0" t="s">
        <v>2136</v>
      </c>
      <c r="I4981" s="0" t="s">
        <v>2123</v>
      </c>
      <c r="J4981" s="0" t="s">
        <v>47</v>
      </c>
      <c r="K4981" s="0" t="s">
        <v>47</v>
      </c>
      <c r="L4981" s="0" t="s">
        <v>47</v>
      </c>
      <c r="M4981" s="0" t="s">
        <v>47</v>
      </c>
      <c r="N4981" s="0" t="n">
        <v>1</v>
      </c>
      <c r="O4981" s="0" t="n">
        <v>49</v>
      </c>
      <c r="P4981" s="0" t="n">
        <v>450</v>
      </c>
      <c r="Q4981" s="0" t="n">
        <v>2.9</v>
      </c>
      <c r="R4981" s="0" t="str">
        <f aca="false">INDEX(Lookup!$B$4:$B$18,MATCH(C4981,Lookup!$A$4:$A$18,0))</f>
        <v>India</v>
      </c>
      <c r="S4981" s="20" t="n">
        <f aca="false">INDEX(Lookup!$D$4:$D$18,MATCH(C4981,Lookup!$A$4:$A$18,0))</f>
        <v>0.012</v>
      </c>
      <c r="T4981" s="21" t="n">
        <f aca="false">ROUND(P4981*S4981,2)</f>
        <v>5.4</v>
      </c>
      <c r="U4981" s="21" t="n">
        <f aca="false">IF(T4981&lt;=10,1,IF(T4981&lt;=20,2,IF(T4981&lt;=30,3,IF(T4981&lt;=40,4,IF(T4981&lt;=50,5,IF(T4981&lt;=100,6,IF(T4981&lt;=250,7,8)))))))</f>
        <v>1</v>
      </c>
      <c r="V4981" s="21" t="n">
        <f aca="false">IF(AND(OR(Dashboard!$T$3="All",R4981=Dashboard!$T$3),OR(Dashboard!$T$4="All",D4981=Dashboard!$T$4)),1,0)</f>
        <v>1</v>
      </c>
      <c r="W4981" s="21" t="n">
        <f aca="false">IF(V4981=1,T4981+ROW()/10000000,0)</f>
        <v>5.4004981</v>
      </c>
    </row>
    <row r="4982" customFormat="false" ht="15" hidden="false" customHeight="false" outlineLevel="0" collapsed="false">
      <c r="A4982" s="0" t="n">
        <v>18027962</v>
      </c>
      <c r="B4982" s="0" t="s">
        <v>11633</v>
      </c>
      <c r="C4982" s="0" t="n">
        <v>1</v>
      </c>
      <c r="D4982" s="0" t="s">
        <v>6924</v>
      </c>
      <c r="E4982" s="0" t="s">
        <v>11634</v>
      </c>
      <c r="F4982" s="0" t="s">
        <v>11626</v>
      </c>
      <c r="G4982" s="0" t="s">
        <v>11627</v>
      </c>
      <c r="H4982" s="0" t="s">
        <v>156</v>
      </c>
      <c r="I4982" s="0" t="s">
        <v>2123</v>
      </c>
      <c r="J4982" s="0" t="s">
        <v>47</v>
      </c>
      <c r="K4982" s="0" t="s">
        <v>47</v>
      </c>
      <c r="L4982" s="0" t="s">
        <v>47</v>
      </c>
      <c r="M4982" s="0" t="s">
        <v>47</v>
      </c>
      <c r="N4982" s="0" t="n">
        <v>1</v>
      </c>
      <c r="O4982" s="0" t="n">
        <v>12</v>
      </c>
      <c r="P4982" s="0" t="n">
        <v>400</v>
      </c>
      <c r="Q4982" s="0" t="n">
        <v>3.1</v>
      </c>
      <c r="R4982" s="0" t="str">
        <f aca="false">INDEX(Lookup!$B$4:$B$18,MATCH(C4982,Lookup!$A$4:$A$18,0))</f>
        <v>India</v>
      </c>
      <c r="S4982" s="20" t="n">
        <f aca="false">INDEX(Lookup!$D$4:$D$18,MATCH(C4982,Lookup!$A$4:$A$18,0))</f>
        <v>0.012</v>
      </c>
      <c r="T4982" s="21" t="n">
        <f aca="false">ROUND(P4982*S4982,2)</f>
        <v>4.8</v>
      </c>
      <c r="U4982" s="21" t="n">
        <f aca="false">IF(T4982&lt;=10,1,IF(T4982&lt;=20,2,IF(T4982&lt;=30,3,IF(T4982&lt;=40,4,IF(T4982&lt;=50,5,IF(T4982&lt;=100,6,IF(T4982&lt;=250,7,8)))))))</f>
        <v>1</v>
      </c>
      <c r="V4982" s="21" t="n">
        <f aca="false">IF(AND(OR(Dashboard!$T$3="All",R4982=Dashboard!$T$3),OR(Dashboard!$T$4="All",D4982=Dashboard!$T$4)),1,0)</f>
        <v>1</v>
      </c>
      <c r="W4982" s="21" t="n">
        <f aca="false">IF(V4982=1,T4982+ROW()/10000000,0)</f>
        <v>4.8004982</v>
      </c>
    </row>
    <row r="4983" customFormat="false" ht="15" hidden="false" customHeight="false" outlineLevel="0" collapsed="false">
      <c r="A4983" s="0" t="n">
        <v>1407</v>
      </c>
      <c r="B4983" s="0" t="s">
        <v>11635</v>
      </c>
      <c r="C4983" s="0" t="n">
        <v>1</v>
      </c>
      <c r="D4983" s="0" t="s">
        <v>6924</v>
      </c>
      <c r="E4983" s="0" t="s">
        <v>11636</v>
      </c>
      <c r="F4983" s="0" t="s">
        <v>11626</v>
      </c>
      <c r="G4983" s="0" t="s">
        <v>11627</v>
      </c>
      <c r="H4983" s="0" t="s">
        <v>5570</v>
      </c>
      <c r="I4983" s="0" t="s">
        <v>2123</v>
      </c>
      <c r="J4983" s="0" t="s">
        <v>47</v>
      </c>
      <c r="K4983" s="0" t="s">
        <v>47</v>
      </c>
      <c r="L4983" s="0" t="s">
        <v>47</v>
      </c>
      <c r="M4983" s="0" t="s">
        <v>47</v>
      </c>
      <c r="N4983" s="0" t="n">
        <v>2</v>
      </c>
      <c r="O4983" s="0" t="n">
        <v>26</v>
      </c>
      <c r="P4983" s="0" t="n">
        <v>500</v>
      </c>
      <c r="Q4983" s="0" t="n">
        <v>2.6</v>
      </c>
      <c r="R4983" s="0" t="str">
        <f aca="false">INDEX(Lookup!$B$4:$B$18,MATCH(C4983,Lookup!$A$4:$A$18,0))</f>
        <v>India</v>
      </c>
      <c r="S4983" s="20" t="n">
        <f aca="false">INDEX(Lookup!$D$4:$D$18,MATCH(C4983,Lookup!$A$4:$A$18,0))</f>
        <v>0.012</v>
      </c>
      <c r="T4983" s="21" t="n">
        <f aca="false">ROUND(P4983*S4983,2)</f>
        <v>6</v>
      </c>
      <c r="U4983" s="21" t="n">
        <f aca="false">IF(T4983&lt;=10,1,IF(T4983&lt;=20,2,IF(T4983&lt;=30,3,IF(T4983&lt;=40,4,IF(T4983&lt;=50,5,IF(T4983&lt;=100,6,IF(T4983&lt;=250,7,8)))))))</f>
        <v>1</v>
      </c>
      <c r="V4983" s="21" t="n">
        <f aca="false">IF(AND(OR(Dashboard!$T$3="All",R4983=Dashboard!$T$3),OR(Dashboard!$T$4="All",D4983=Dashboard!$T$4)),1,0)</f>
        <v>1</v>
      </c>
      <c r="W4983" s="21" t="n">
        <f aca="false">IF(V4983=1,T4983+ROW()/10000000,0)</f>
        <v>6.0004983</v>
      </c>
    </row>
    <row r="4984" customFormat="false" ht="15" hidden="false" customHeight="false" outlineLevel="0" collapsed="false">
      <c r="A4984" s="0" t="n">
        <v>1917</v>
      </c>
      <c r="B4984" s="0" t="s">
        <v>5523</v>
      </c>
      <c r="C4984" s="0" t="n">
        <v>1</v>
      </c>
      <c r="D4984" s="0" t="s">
        <v>6924</v>
      </c>
      <c r="E4984" s="0" t="s">
        <v>11637</v>
      </c>
      <c r="F4984" s="0" t="s">
        <v>11626</v>
      </c>
      <c r="G4984" s="0" t="s">
        <v>11627</v>
      </c>
      <c r="H4984" s="0" t="s">
        <v>3243</v>
      </c>
      <c r="I4984" s="0" t="s">
        <v>2123</v>
      </c>
      <c r="J4984" s="0" t="s">
        <v>47</v>
      </c>
      <c r="K4984" s="0" t="s">
        <v>47</v>
      </c>
      <c r="L4984" s="0" t="s">
        <v>47</v>
      </c>
      <c r="M4984" s="0" t="s">
        <v>47</v>
      </c>
      <c r="N4984" s="0" t="n">
        <v>1</v>
      </c>
      <c r="O4984" s="0" t="n">
        <v>25</v>
      </c>
      <c r="P4984" s="0" t="n">
        <v>250</v>
      </c>
      <c r="Q4984" s="0" t="n">
        <v>3.3</v>
      </c>
      <c r="R4984" s="0" t="str">
        <f aca="false">INDEX(Lookup!$B$4:$B$18,MATCH(C4984,Lookup!$A$4:$A$18,0))</f>
        <v>India</v>
      </c>
      <c r="S4984" s="20" t="n">
        <f aca="false">INDEX(Lookup!$D$4:$D$18,MATCH(C4984,Lookup!$A$4:$A$18,0))</f>
        <v>0.012</v>
      </c>
      <c r="T4984" s="21" t="n">
        <f aca="false">ROUND(P4984*S4984,2)</f>
        <v>3</v>
      </c>
      <c r="U4984" s="21" t="n">
        <f aca="false">IF(T4984&lt;=10,1,IF(T4984&lt;=20,2,IF(T4984&lt;=30,3,IF(T4984&lt;=40,4,IF(T4984&lt;=50,5,IF(T4984&lt;=100,6,IF(T4984&lt;=250,7,8)))))))</f>
        <v>1</v>
      </c>
      <c r="V4984" s="21" t="n">
        <f aca="false">IF(AND(OR(Dashboard!$T$3="All",R4984=Dashboard!$T$3),OR(Dashboard!$T$4="All",D4984=Dashboard!$T$4)),1,0)</f>
        <v>1</v>
      </c>
      <c r="W4984" s="21" t="n">
        <f aca="false">IF(V4984=1,T4984+ROW()/10000000,0)</f>
        <v>3.0004984</v>
      </c>
    </row>
    <row r="4985" customFormat="false" ht="15" hidden="false" customHeight="false" outlineLevel="0" collapsed="false">
      <c r="A4985" s="0" t="n">
        <v>3497</v>
      </c>
      <c r="B4985" s="0" t="s">
        <v>2973</v>
      </c>
      <c r="C4985" s="0" t="n">
        <v>1</v>
      </c>
      <c r="D4985" s="0" t="s">
        <v>6924</v>
      </c>
      <c r="E4985" s="0" t="s">
        <v>11638</v>
      </c>
      <c r="F4985" s="0" t="s">
        <v>11626</v>
      </c>
      <c r="G4985" s="0" t="s">
        <v>11627</v>
      </c>
      <c r="H4985" s="0" t="s">
        <v>2975</v>
      </c>
      <c r="I4985" s="0" t="s">
        <v>2123</v>
      </c>
      <c r="J4985" s="0" t="s">
        <v>47</v>
      </c>
      <c r="K4985" s="0" t="s">
        <v>47</v>
      </c>
      <c r="L4985" s="0" t="s">
        <v>47</v>
      </c>
      <c r="M4985" s="0" t="s">
        <v>47</v>
      </c>
      <c r="N4985" s="0" t="n">
        <v>1</v>
      </c>
      <c r="O4985" s="0" t="n">
        <v>12</v>
      </c>
      <c r="P4985" s="0" t="n">
        <v>350</v>
      </c>
      <c r="Q4985" s="0" t="n">
        <v>2.9</v>
      </c>
      <c r="R4985" s="0" t="str">
        <f aca="false">INDEX(Lookup!$B$4:$B$18,MATCH(C4985,Lookup!$A$4:$A$18,0))</f>
        <v>India</v>
      </c>
      <c r="S4985" s="20" t="n">
        <f aca="false">INDEX(Lookup!$D$4:$D$18,MATCH(C4985,Lookup!$A$4:$A$18,0))</f>
        <v>0.012</v>
      </c>
      <c r="T4985" s="21" t="n">
        <f aca="false">ROUND(P4985*S4985,2)</f>
        <v>4.2</v>
      </c>
      <c r="U4985" s="21" t="n">
        <f aca="false">IF(T4985&lt;=10,1,IF(T4985&lt;=20,2,IF(T4985&lt;=30,3,IF(T4985&lt;=40,4,IF(T4985&lt;=50,5,IF(T4985&lt;=100,6,IF(T4985&lt;=250,7,8)))))))</f>
        <v>1</v>
      </c>
      <c r="V4985" s="21" t="n">
        <f aca="false">IF(AND(OR(Dashboard!$T$3="All",R4985=Dashboard!$T$3),OR(Dashboard!$T$4="All",D4985=Dashboard!$T$4)),1,0)</f>
        <v>1</v>
      </c>
      <c r="W4985" s="21" t="n">
        <f aca="false">IF(V4985=1,T4985+ROW()/10000000,0)</f>
        <v>4.2004985</v>
      </c>
    </row>
    <row r="4986" customFormat="false" ht="15" hidden="false" customHeight="false" outlineLevel="0" collapsed="false">
      <c r="A4986" s="0" t="n">
        <v>3494</v>
      </c>
      <c r="B4986" s="0" t="s">
        <v>11639</v>
      </c>
      <c r="C4986" s="0" t="n">
        <v>1</v>
      </c>
      <c r="D4986" s="0" t="s">
        <v>6924</v>
      </c>
      <c r="E4986" s="0" t="s">
        <v>11640</v>
      </c>
      <c r="F4986" s="0" t="s">
        <v>11626</v>
      </c>
      <c r="G4986" s="0" t="s">
        <v>11627</v>
      </c>
      <c r="H4986" s="0" t="s">
        <v>2136</v>
      </c>
      <c r="I4986" s="0" t="s">
        <v>2123</v>
      </c>
      <c r="J4986" s="0" t="s">
        <v>46</v>
      </c>
      <c r="K4986" s="0" t="s">
        <v>47</v>
      </c>
      <c r="L4986" s="0" t="s">
        <v>47</v>
      </c>
      <c r="M4986" s="0" t="s">
        <v>47</v>
      </c>
      <c r="N4986" s="0" t="n">
        <v>2</v>
      </c>
      <c r="O4986" s="0" t="n">
        <v>55</v>
      </c>
      <c r="P4986" s="0" t="n">
        <v>850</v>
      </c>
      <c r="Q4986" s="0" t="n">
        <v>2.5</v>
      </c>
      <c r="R4986" s="0" t="str">
        <f aca="false">INDEX(Lookup!$B$4:$B$18,MATCH(C4986,Lookup!$A$4:$A$18,0))</f>
        <v>India</v>
      </c>
      <c r="S4986" s="20" t="n">
        <f aca="false">INDEX(Lookup!$D$4:$D$18,MATCH(C4986,Lookup!$A$4:$A$18,0))</f>
        <v>0.012</v>
      </c>
      <c r="T4986" s="21" t="n">
        <f aca="false">ROUND(P4986*S4986,2)</f>
        <v>10.2</v>
      </c>
      <c r="U4986" s="21" t="n">
        <f aca="false">IF(T4986&lt;=10,1,IF(T4986&lt;=20,2,IF(T4986&lt;=30,3,IF(T4986&lt;=40,4,IF(T4986&lt;=50,5,IF(T4986&lt;=100,6,IF(T4986&lt;=250,7,8)))))))</f>
        <v>2</v>
      </c>
      <c r="V4986" s="21" t="n">
        <f aca="false">IF(AND(OR(Dashboard!$T$3="All",R4986=Dashboard!$T$3),OR(Dashboard!$T$4="All",D4986=Dashboard!$T$4)),1,0)</f>
        <v>1</v>
      </c>
      <c r="W4986" s="21" t="n">
        <f aca="false">IF(V4986=1,T4986+ROW()/10000000,0)</f>
        <v>10.2004986</v>
      </c>
    </row>
    <row r="4987" customFormat="false" ht="15" hidden="false" customHeight="false" outlineLevel="0" collapsed="false">
      <c r="A4987" s="0" t="n">
        <v>18222557</v>
      </c>
      <c r="B4987" s="0" t="s">
        <v>11641</v>
      </c>
      <c r="C4987" s="0" t="n">
        <v>1</v>
      </c>
      <c r="D4987" s="0" t="s">
        <v>6924</v>
      </c>
      <c r="E4987" s="0" t="s">
        <v>11630</v>
      </c>
      <c r="F4987" s="0" t="s">
        <v>11626</v>
      </c>
      <c r="G4987" s="0" t="s">
        <v>11627</v>
      </c>
      <c r="H4987" s="0" t="s">
        <v>2662</v>
      </c>
      <c r="I4987" s="0" t="s">
        <v>2123</v>
      </c>
      <c r="J4987" s="0" t="s">
        <v>46</v>
      </c>
      <c r="K4987" s="0" t="s">
        <v>47</v>
      </c>
      <c r="L4987" s="0" t="s">
        <v>47</v>
      </c>
      <c r="M4987" s="0" t="s">
        <v>47</v>
      </c>
      <c r="N4987" s="0" t="n">
        <v>3</v>
      </c>
      <c r="O4987" s="0" t="n">
        <v>18</v>
      </c>
      <c r="P4987" s="0" t="n">
        <v>1000</v>
      </c>
      <c r="Q4987" s="0" t="n">
        <v>3.2</v>
      </c>
      <c r="R4987" s="0" t="str">
        <f aca="false">INDEX(Lookup!$B$4:$B$18,MATCH(C4987,Lookup!$A$4:$A$18,0))</f>
        <v>India</v>
      </c>
      <c r="S4987" s="20" t="n">
        <f aca="false">INDEX(Lookup!$D$4:$D$18,MATCH(C4987,Lookup!$A$4:$A$18,0))</f>
        <v>0.012</v>
      </c>
      <c r="T4987" s="21" t="n">
        <f aca="false">ROUND(P4987*S4987,2)</f>
        <v>12</v>
      </c>
      <c r="U4987" s="21" t="n">
        <f aca="false">IF(T4987&lt;=10,1,IF(T4987&lt;=20,2,IF(T4987&lt;=30,3,IF(T4987&lt;=40,4,IF(T4987&lt;=50,5,IF(T4987&lt;=100,6,IF(T4987&lt;=250,7,8)))))))</f>
        <v>2</v>
      </c>
      <c r="V4987" s="21" t="n">
        <f aca="false">IF(AND(OR(Dashboard!$T$3="All",R4987=Dashboard!$T$3),OR(Dashboard!$T$4="All",D4987=Dashboard!$T$4)),1,0)</f>
        <v>1</v>
      </c>
      <c r="W4987" s="21" t="n">
        <f aca="false">IF(V4987=1,T4987+ROW()/10000000,0)</f>
        <v>12.0004987</v>
      </c>
    </row>
    <row r="4988" customFormat="false" ht="15" hidden="false" customHeight="false" outlineLevel="0" collapsed="false">
      <c r="A4988" s="0" t="n">
        <v>1397</v>
      </c>
      <c r="B4988" s="0" t="s">
        <v>11642</v>
      </c>
      <c r="C4988" s="0" t="n">
        <v>1</v>
      </c>
      <c r="D4988" s="0" t="s">
        <v>6924</v>
      </c>
      <c r="E4988" s="0" t="s">
        <v>11643</v>
      </c>
      <c r="F4988" s="0" t="s">
        <v>11626</v>
      </c>
      <c r="G4988" s="0" t="s">
        <v>11627</v>
      </c>
      <c r="H4988" s="0" t="s">
        <v>10850</v>
      </c>
      <c r="I4988" s="0" t="s">
        <v>2123</v>
      </c>
      <c r="J4988" s="0" t="s">
        <v>47</v>
      </c>
      <c r="K4988" s="0" t="s">
        <v>46</v>
      </c>
      <c r="L4988" s="0" t="s">
        <v>47</v>
      </c>
      <c r="M4988" s="0" t="s">
        <v>47</v>
      </c>
      <c r="N4988" s="0" t="n">
        <v>2</v>
      </c>
      <c r="O4988" s="0" t="n">
        <v>98</v>
      </c>
      <c r="P4988" s="0" t="n">
        <v>700</v>
      </c>
      <c r="Q4988" s="0" t="n">
        <v>3.4</v>
      </c>
      <c r="R4988" s="0" t="str">
        <f aca="false">INDEX(Lookup!$B$4:$B$18,MATCH(C4988,Lookup!$A$4:$A$18,0))</f>
        <v>India</v>
      </c>
      <c r="S4988" s="20" t="n">
        <f aca="false">INDEX(Lookup!$D$4:$D$18,MATCH(C4988,Lookup!$A$4:$A$18,0))</f>
        <v>0.012</v>
      </c>
      <c r="T4988" s="21" t="n">
        <f aca="false">ROUND(P4988*S4988,2)</f>
        <v>8.4</v>
      </c>
      <c r="U4988" s="21" t="n">
        <f aca="false">IF(T4988&lt;=10,1,IF(T4988&lt;=20,2,IF(T4988&lt;=30,3,IF(T4988&lt;=40,4,IF(T4988&lt;=50,5,IF(T4988&lt;=100,6,IF(T4988&lt;=250,7,8)))))))</f>
        <v>1</v>
      </c>
      <c r="V4988" s="21" t="n">
        <f aca="false">IF(AND(OR(Dashboard!$T$3="All",R4988=Dashboard!$T$3),OR(Dashboard!$T$4="All",D4988=Dashboard!$T$4)),1,0)</f>
        <v>1</v>
      </c>
      <c r="W4988" s="21" t="n">
        <f aca="false">IF(V4988=1,T4988+ROW()/10000000,0)</f>
        <v>8.4004988</v>
      </c>
    </row>
    <row r="4989" customFormat="false" ht="15" hidden="false" customHeight="false" outlineLevel="0" collapsed="false">
      <c r="A4989" s="0" t="n">
        <v>18346857</v>
      </c>
      <c r="B4989" s="0" t="s">
        <v>11644</v>
      </c>
      <c r="C4989" s="0" t="n">
        <v>1</v>
      </c>
      <c r="D4989" s="0" t="s">
        <v>6924</v>
      </c>
      <c r="E4989" s="0" t="s">
        <v>11645</v>
      </c>
      <c r="F4989" s="0" t="s">
        <v>11626</v>
      </c>
      <c r="G4989" s="0" t="s">
        <v>11627</v>
      </c>
      <c r="H4989" s="0" t="s">
        <v>402</v>
      </c>
      <c r="I4989" s="0" t="s">
        <v>2123</v>
      </c>
      <c r="J4989" s="0" t="s">
        <v>47</v>
      </c>
      <c r="K4989" s="0" t="s">
        <v>47</v>
      </c>
      <c r="L4989" s="0" t="s">
        <v>47</v>
      </c>
      <c r="M4989" s="0" t="s">
        <v>47</v>
      </c>
      <c r="N4989" s="0" t="n">
        <v>1</v>
      </c>
      <c r="O4989" s="0" t="n">
        <v>8</v>
      </c>
      <c r="P4989" s="0" t="n">
        <v>200</v>
      </c>
      <c r="Q4989" s="0" t="n">
        <v>3.1</v>
      </c>
      <c r="R4989" s="0" t="str">
        <f aca="false">INDEX(Lookup!$B$4:$B$18,MATCH(C4989,Lookup!$A$4:$A$18,0))</f>
        <v>India</v>
      </c>
      <c r="S4989" s="20" t="n">
        <f aca="false">INDEX(Lookup!$D$4:$D$18,MATCH(C4989,Lookup!$A$4:$A$18,0))</f>
        <v>0.012</v>
      </c>
      <c r="T4989" s="21" t="n">
        <f aca="false">ROUND(P4989*S4989,2)</f>
        <v>2.4</v>
      </c>
      <c r="U4989" s="21" t="n">
        <f aca="false">IF(T4989&lt;=10,1,IF(T4989&lt;=20,2,IF(T4989&lt;=30,3,IF(T4989&lt;=40,4,IF(T4989&lt;=50,5,IF(T4989&lt;=100,6,IF(T4989&lt;=250,7,8)))))))</f>
        <v>1</v>
      </c>
      <c r="V4989" s="21" t="n">
        <f aca="false">IF(AND(OR(Dashboard!$T$3="All",R4989=Dashboard!$T$3),OR(Dashboard!$T$4="All",D4989=Dashboard!$T$4)),1,0)</f>
        <v>1</v>
      </c>
      <c r="W4989" s="21" t="n">
        <f aca="false">IF(V4989=1,T4989+ROW()/10000000,0)</f>
        <v>2.4004989</v>
      </c>
    </row>
    <row r="4990" customFormat="false" ht="15" hidden="false" customHeight="false" outlineLevel="0" collapsed="false">
      <c r="A4990" s="0" t="n">
        <v>6222</v>
      </c>
      <c r="B4990" s="0" t="s">
        <v>11646</v>
      </c>
      <c r="C4990" s="0" t="n">
        <v>1</v>
      </c>
      <c r="D4990" s="0" t="s">
        <v>6924</v>
      </c>
      <c r="E4990" s="0" t="s">
        <v>11647</v>
      </c>
      <c r="F4990" s="0" t="s">
        <v>11626</v>
      </c>
      <c r="G4990" s="0" t="s">
        <v>11627</v>
      </c>
      <c r="H4990" s="0" t="s">
        <v>3243</v>
      </c>
      <c r="I4990" s="0" t="s">
        <v>2123</v>
      </c>
      <c r="J4990" s="0" t="s">
        <v>47</v>
      </c>
      <c r="K4990" s="0" t="s">
        <v>47</v>
      </c>
      <c r="L4990" s="0" t="s">
        <v>47</v>
      </c>
      <c r="M4990" s="0" t="s">
        <v>47</v>
      </c>
      <c r="N4990" s="0" t="n">
        <v>1</v>
      </c>
      <c r="O4990" s="0" t="n">
        <v>6</v>
      </c>
      <c r="P4990" s="0" t="n">
        <v>350</v>
      </c>
      <c r="Q4990" s="0" t="n">
        <v>2.9</v>
      </c>
      <c r="R4990" s="0" t="str">
        <f aca="false">INDEX(Lookup!$B$4:$B$18,MATCH(C4990,Lookup!$A$4:$A$18,0))</f>
        <v>India</v>
      </c>
      <c r="S4990" s="20" t="n">
        <f aca="false">INDEX(Lookup!$D$4:$D$18,MATCH(C4990,Lookup!$A$4:$A$18,0))</f>
        <v>0.012</v>
      </c>
      <c r="T4990" s="21" t="n">
        <f aca="false">ROUND(P4990*S4990,2)</f>
        <v>4.2</v>
      </c>
      <c r="U4990" s="21" t="n">
        <f aca="false">IF(T4990&lt;=10,1,IF(T4990&lt;=20,2,IF(T4990&lt;=30,3,IF(T4990&lt;=40,4,IF(T4990&lt;=50,5,IF(T4990&lt;=100,6,IF(T4990&lt;=250,7,8)))))))</f>
        <v>1</v>
      </c>
      <c r="V4990" s="21" t="n">
        <f aca="false">IF(AND(OR(Dashboard!$T$3="All",R4990=Dashboard!$T$3),OR(Dashboard!$T$4="All",D4990=Dashboard!$T$4)),1,0)</f>
        <v>1</v>
      </c>
      <c r="W4990" s="21" t="n">
        <f aca="false">IF(V4990=1,T4990+ROW()/10000000,0)</f>
        <v>4.200499</v>
      </c>
    </row>
    <row r="4991" customFormat="false" ht="15" hidden="false" customHeight="false" outlineLevel="0" collapsed="false">
      <c r="A4991" s="0" t="n">
        <v>5727</v>
      </c>
      <c r="B4991" s="0" t="s">
        <v>3343</v>
      </c>
      <c r="C4991" s="0" t="n">
        <v>1</v>
      </c>
      <c r="D4991" s="0" t="s">
        <v>6924</v>
      </c>
      <c r="E4991" s="0" t="s">
        <v>11648</v>
      </c>
      <c r="F4991" s="0" t="s">
        <v>11626</v>
      </c>
      <c r="G4991" s="0" t="s">
        <v>11627</v>
      </c>
      <c r="H4991" s="0" t="s">
        <v>3345</v>
      </c>
      <c r="I4991" s="0" t="s">
        <v>2123</v>
      </c>
      <c r="J4991" s="0" t="s">
        <v>47</v>
      </c>
      <c r="K4991" s="0" t="s">
        <v>47</v>
      </c>
      <c r="L4991" s="0" t="s">
        <v>47</v>
      </c>
      <c r="M4991" s="0" t="s">
        <v>47</v>
      </c>
      <c r="N4991" s="0" t="n">
        <v>1</v>
      </c>
      <c r="O4991" s="0" t="n">
        <v>10</v>
      </c>
      <c r="P4991" s="0" t="n">
        <v>400</v>
      </c>
      <c r="Q4991" s="0" t="n">
        <v>2.7</v>
      </c>
      <c r="R4991" s="0" t="str">
        <f aca="false">INDEX(Lookup!$B$4:$B$18,MATCH(C4991,Lookup!$A$4:$A$18,0))</f>
        <v>India</v>
      </c>
      <c r="S4991" s="20" t="n">
        <f aca="false">INDEX(Lookup!$D$4:$D$18,MATCH(C4991,Lookup!$A$4:$A$18,0))</f>
        <v>0.012</v>
      </c>
      <c r="T4991" s="21" t="n">
        <f aca="false">ROUND(P4991*S4991,2)</f>
        <v>4.8</v>
      </c>
      <c r="U4991" s="21" t="n">
        <f aca="false">IF(T4991&lt;=10,1,IF(T4991&lt;=20,2,IF(T4991&lt;=30,3,IF(T4991&lt;=40,4,IF(T4991&lt;=50,5,IF(T4991&lt;=100,6,IF(T4991&lt;=250,7,8)))))))</f>
        <v>1</v>
      </c>
      <c r="V4991" s="21" t="n">
        <f aca="false">IF(AND(OR(Dashboard!$T$3="All",R4991=Dashboard!$T$3),OR(Dashboard!$T$4="All",D4991=Dashboard!$T$4)),1,0)</f>
        <v>1</v>
      </c>
      <c r="W4991" s="21" t="n">
        <f aca="false">IF(V4991=1,T4991+ROW()/10000000,0)</f>
        <v>4.8004991</v>
      </c>
    </row>
    <row r="4992" customFormat="false" ht="15" hidden="false" customHeight="false" outlineLevel="0" collapsed="false">
      <c r="A4992" s="0" t="n">
        <v>776</v>
      </c>
      <c r="B4992" s="0" t="s">
        <v>8510</v>
      </c>
      <c r="C4992" s="0" t="n">
        <v>1</v>
      </c>
      <c r="D4992" s="0" t="s">
        <v>6924</v>
      </c>
      <c r="E4992" s="0" t="s">
        <v>11649</v>
      </c>
      <c r="F4992" s="0" t="s">
        <v>11626</v>
      </c>
      <c r="G4992" s="0" t="s">
        <v>11627</v>
      </c>
      <c r="H4992" s="0" t="s">
        <v>8512</v>
      </c>
      <c r="I4992" s="0" t="s">
        <v>2123</v>
      </c>
      <c r="J4992" s="0" t="s">
        <v>46</v>
      </c>
      <c r="K4992" s="0" t="s">
        <v>46</v>
      </c>
      <c r="L4992" s="0" t="s">
        <v>47</v>
      </c>
      <c r="M4992" s="0" t="s">
        <v>47</v>
      </c>
      <c r="N4992" s="0" t="n">
        <v>2</v>
      </c>
      <c r="O4992" s="0" t="n">
        <v>171</v>
      </c>
      <c r="P4992" s="0" t="n">
        <v>700</v>
      </c>
      <c r="Q4992" s="0" t="n">
        <v>3.3</v>
      </c>
      <c r="R4992" s="0" t="str">
        <f aca="false">INDEX(Lookup!$B$4:$B$18,MATCH(C4992,Lookup!$A$4:$A$18,0))</f>
        <v>India</v>
      </c>
      <c r="S4992" s="20" t="n">
        <f aca="false">INDEX(Lookup!$D$4:$D$18,MATCH(C4992,Lookup!$A$4:$A$18,0))</f>
        <v>0.012</v>
      </c>
      <c r="T4992" s="21" t="n">
        <f aca="false">ROUND(P4992*S4992,2)</f>
        <v>8.4</v>
      </c>
      <c r="U4992" s="21" t="n">
        <f aca="false">IF(T4992&lt;=10,1,IF(T4992&lt;=20,2,IF(T4992&lt;=30,3,IF(T4992&lt;=40,4,IF(T4992&lt;=50,5,IF(T4992&lt;=100,6,IF(T4992&lt;=250,7,8)))))))</f>
        <v>1</v>
      </c>
      <c r="V4992" s="21" t="n">
        <f aca="false">IF(AND(OR(Dashboard!$T$3="All",R4992=Dashboard!$T$3),OR(Dashboard!$T$4="All",D4992=Dashboard!$T$4)),1,0)</f>
        <v>1</v>
      </c>
      <c r="W4992" s="21" t="n">
        <f aca="false">IF(V4992=1,T4992+ROW()/10000000,0)</f>
        <v>8.4004992</v>
      </c>
    </row>
    <row r="4993" customFormat="false" ht="15" hidden="false" customHeight="false" outlineLevel="0" collapsed="false">
      <c r="A4993" s="0" t="n">
        <v>305604</v>
      </c>
      <c r="B4993" s="0" t="s">
        <v>2300</v>
      </c>
      <c r="C4993" s="0" t="n">
        <v>1</v>
      </c>
      <c r="D4993" s="0" t="s">
        <v>6924</v>
      </c>
      <c r="E4993" s="0" t="s">
        <v>11650</v>
      </c>
      <c r="F4993" s="0" t="s">
        <v>11626</v>
      </c>
      <c r="G4993" s="0" t="s">
        <v>11627</v>
      </c>
      <c r="H4993" s="0" t="s">
        <v>3005</v>
      </c>
      <c r="I4993" s="0" t="s">
        <v>2123</v>
      </c>
      <c r="J4993" s="0" t="s">
        <v>47</v>
      </c>
      <c r="K4993" s="0" t="s">
        <v>46</v>
      </c>
      <c r="L4993" s="0" t="s">
        <v>47</v>
      </c>
      <c r="M4993" s="0" t="s">
        <v>47</v>
      </c>
      <c r="N4993" s="0" t="n">
        <v>2</v>
      </c>
      <c r="O4993" s="0" t="n">
        <v>66</v>
      </c>
      <c r="P4993" s="0" t="n">
        <v>500</v>
      </c>
      <c r="Q4993" s="0" t="n">
        <v>3.2</v>
      </c>
      <c r="R4993" s="0" t="str">
        <f aca="false">INDEX(Lookup!$B$4:$B$18,MATCH(C4993,Lookup!$A$4:$A$18,0))</f>
        <v>India</v>
      </c>
      <c r="S4993" s="20" t="n">
        <f aca="false">INDEX(Lookup!$D$4:$D$18,MATCH(C4993,Lookup!$A$4:$A$18,0))</f>
        <v>0.012</v>
      </c>
      <c r="T4993" s="21" t="n">
        <f aca="false">ROUND(P4993*S4993,2)</f>
        <v>6</v>
      </c>
      <c r="U4993" s="21" t="n">
        <f aca="false">IF(T4993&lt;=10,1,IF(T4993&lt;=20,2,IF(T4993&lt;=30,3,IF(T4993&lt;=40,4,IF(T4993&lt;=50,5,IF(T4993&lt;=100,6,IF(T4993&lt;=250,7,8)))))))</f>
        <v>1</v>
      </c>
      <c r="V4993" s="21" t="n">
        <f aca="false">IF(AND(OR(Dashboard!$T$3="All",R4993=Dashboard!$T$3),OR(Dashboard!$T$4="All",D4993=Dashboard!$T$4)),1,0)</f>
        <v>1</v>
      </c>
      <c r="W4993" s="21" t="n">
        <f aca="false">IF(V4993=1,T4993+ROW()/10000000,0)</f>
        <v>6.0004993</v>
      </c>
    </row>
    <row r="4994" customFormat="false" ht="15" hidden="false" customHeight="false" outlineLevel="0" collapsed="false">
      <c r="A4994" s="0" t="n">
        <v>18391309</v>
      </c>
      <c r="B4994" s="0" t="s">
        <v>11651</v>
      </c>
      <c r="C4994" s="0" t="n">
        <v>1</v>
      </c>
      <c r="D4994" s="0" t="s">
        <v>6924</v>
      </c>
      <c r="E4994" s="0" t="s">
        <v>11652</v>
      </c>
      <c r="F4994" s="0" t="s">
        <v>11626</v>
      </c>
      <c r="G4994" s="0" t="s">
        <v>11627</v>
      </c>
      <c r="H4994" s="0" t="s">
        <v>153</v>
      </c>
      <c r="I4994" s="0" t="s">
        <v>2123</v>
      </c>
      <c r="J4994" s="0" t="s">
        <v>47</v>
      </c>
      <c r="K4994" s="0" t="s">
        <v>47</v>
      </c>
      <c r="L4994" s="0" t="s">
        <v>47</v>
      </c>
      <c r="M4994" s="0" t="s">
        <v>47</v>
      </c>
      <c r="N4994" s="0" t="n">
        <v>2</v>
      </c>
      <c r="O4994" s="0" t="n">
        <v>11</v>
      </c>
      <c r="P4994" s="0" t="n">
        <v>600</v>
      </c>
      <c r="Q4994" s="0" t="n">
        <v>3.1</v>
      </c>
      <c r="R4994" s="0" t="str">
        <f aca="false">INDEX(Lookup!$B$4:$B$18,MATCH(C4994,Lookup!$A$4:$A$18,0))</f>
        <v>India</v>
      </c>
      <c r="S4994" s="20" t="n">
        <f aca="false">INDEX(Lookup!$D$4:$D$18,MATCH(C4994,Lookup!$A$4:$A$18,0))</f>
        <v>0.012</v>
      </c>
      <c r="T4994" s="21" t="n">
        <f aca="false">ROUND(P4994*S4994,2)</f>
        <v>7.2</v>
      </c>
      <c r="U4994" s="21" t="n">
        <f aca="false">IF(T4994&lt;=10,1,IF(T4994&lt;=20,2,IF(T4994&lt;=30,3,IF(T4994&lt;=40,4,IF(T4994&lt;=50,5,IF(T4994&lt;=100,6,IF(T4994&lt;=250,7,8)))))))</f>
        <v>1</v>
      </c>
      <c r="V4994" s="21" t="n">
        <f aca="false">IF(AND(OR(Dashboard!$T$3="All",R4994=Dashboard!$T$3),OR(Dashboard!$T$4="All",D4994=Dashboard!$T$4)),1,0)</f>
        <v>1</v>
      </c>
      <c r="W4994" s="21" t="n">
        <f aca="false">IF(V4994=1,T4994+ROW()/10000000,0)</f>
        <v>7.2004994</v>
      </c>
    </row>
    <row r="4995" customFormat="false" ht="15" hidden="false" customHeight="false" outlineLevel="0" collapsed="false">
      <c r="A4995" s="0" t="n">
        <v>18255171</v>
      </c>
      <c r="B4995" s="0" t="s">
        <v>11653</v>
      </c>
      <c r="C4995" s="0" t="n">
        <v>1</v>
      </c>
      <c r="D4995" s="0" t="s">
        <v>6924</v>
      </c>
      <c r="E4995" s="0" t="s">
        <v>11654</v>
      </c>
      <c r="F4995" s="0" t="s">
        <v>11626</v>
      </c>
      <c r="G4995" s="0" t="s">
        <v>11627</v>
      </c>
      <c r="H4995" s="0" t="s">
        <v>11655</v>
      </c>
      <c r="I4995" s="0" t="s">
        <v>2123</v>
      </c>
      <c r="J4995" s="0" t="s">
        <v>46</v>
      </c>
      <c r="K4995" s="0" t="s">
        <v>47</v>
      </c>
      <c r="L4995" s="0" t="s">
        <v>47</v>
      </c>
      <c r="M4995" s="0" t="s">
        <v>47</v>
      </c>
      <c r="N4995" s="0" t="n">
        <v>4</v>
      </c>
      <c r="O4995" s="0" t="n">
        <v>10</v>
      </c>
      <c r="P4995" s="0" t="n">
        <v>2200</v>
      </c>
      <c r="Q4995" s="0" t="n">
        <v>3.1</v>
      </c>
      <c r="R4995" s="0" t="str">
        <f aca="false">INDEX(Lookup!$B$4:$B$18,MATCH(C4995,Lookup!$A$4:$A$18,0))</f>
        <v>India</v>
      </c>
      <c r="S4995" s="20" t="n">
        <f aca="false">INDEX(Lookup!$D$4:$D$18,MATCH(C4995,Lookup!$A$4:$A$18,0))</f>
        <v>0.012</v>
      </c>
      <c r="T4995" s="21" t="n">
        <f aca="false">ROUND(P4995*S4995,2)</f>
        <v>26.4</v>
      </c>
      <c r="U4995" s="21" t="n">
        <f aca="false">IF(T4995&lt;=10,1,IF(T4995&lt;=20,2,IF(T4995&lt;=30,3,IF(T4995&lt;=40,4,IF(T4995&lt;=50,5,IF(T4995&lt;=100,6,IF(T4995&lt;=250,7,8)))))))</f>
        <v>3</v>
      </c>
      <c r="V4995" s="21" t="n">
        <f aca="false">IF(AND(OR(Dashboard!$T$3="All",R4995=Dashboard!$T$3),OR(Dashboard!$T$4="All",D4995=Dashboard!$T$4)),1,0)</f>
        <v>1</v>
      </c>
      <c r="W4995" s="21" t="n">
        <f aca="false">IF(V4995=1,T4995+ROW()/10000000,0)</f>
        <v>26.4004995</v>
      </c>
    </row>
    <row r="4996" customFormat="false" ht="15" hidden="false" customHeight="false" outlineLevel="0" collapsed="false">
      <c r="A4996" s="0" t="n">
        <v>313280</v>
      </c>
      <c r="B4996" s="0" t="s">
        <v>11656</v>
      </c>
      <c r="C4996" s="0" t="n">
        <v>1</v>
      </c>
      <c r="D4996" s="0" t="s">
        <v>6924</v>
      </c>
      <c r="E4996" s="0" t="s">
        <v>11657</v>
      </c>
      <c r="F4996" s="0" t="s">
        <v>11626</v>
      </c>
      <c r="G4996" s="0" t="s">
        <v>11627</v>
      </c>
      <c r="H4996" s="0" t="s">
        <v>3182</v>
      </c>
      <c r="I4996" s="0" t="s">
        <v>2123</v>
      </c>
      <c r="J4996" s="0" t="s">
        <v>47</v>
      </c>
      <c r="K4996" s="0" t="s">
        <v>47</v>
      </c>
      <c r="L4996" s="0" t="s">
        <v>47</v>
      </c>
      <c r="M4996" s="0" t="s">
        <v>47</v>
      </c>
      <c r="N4996" s="0" t="n">
        <v>1</v>
      </c>
      <c r="O4996" s="0" t="n">
        <v>26</v>
      </c>
      <c r="P4996" s="0" t="n">
        <v>300</v>
      </c>
      <c r="Q4996" s="0" t="n">
        <v>3.6</v>
      </c>
      <c r="R4996" s="0" t="str">
        <f aca="false">INDEX(Lookup!$B$4:$B$18,MATCH(C4996,Lookup!$A$4:$A$18,0))</f>
        <v>India</v>
      </c>
      <c r="S4996" s="20" t="n">
        <f aca="false">INDEX(Lookup!$D$4:$D$18,MATCH(C4996,Lookup!$A$4:$A$18,0))</f>
        <v>0.012</v>
      </c>
      <c r="T4996" s="21" t="n">
        <f aca="false">ROUND(P4996*S4996,2)</f>
        <v>3.6</v>
      </c>
      <c r="U4996" s="21" t="n">
        <f aca="false">IF(T4996&lt;=10,1,IF(T4996&lt;=20,2,IF(T4996&lt;=30,3,IF(T4996&lt;=40,4,IF(T4996&lt;=50,5,IF(T4996&lt;=100,6,IF(T4996&lt;=250,7,8)))))))</f>
        <v>1</v>
      </c>
      <c r="V4996" s="21" t="n">
        <f aca="false">IF(AND(OR(Dashboard!$T$3="All",R4996=Dashboard!$T$3),OR(Dashboard!$T$4="All",D4996=Dashboard!$T$4)),1,0)</f>
        <v>1</v>
      </c>
      <c r="W4996" s="21" t="n">
        <f aca="false">IF(V4996=1,T4996+ROW()/10000000,0)</f>
        <v>3.6004996</v>
      </c>
    </row>
    <row r="4997" customFormat="false" ht="15" hidden="false" customHeight="false" outlineLevel="0" collapsed="false">
      <c r="A4997" s="0" t="n">
        <v>18279453</v>
      </c>
      <c r="B4997" s="0" t="s">
        <v>11658</v>
      </c>
      <c r="C4997" s="0" t="n">
        <v>1</v>
      </c>
      <c r="D4997" s="0" t="s">
        <v>6924</v>
      </c>
      <c r="E4997" s="0" t="s">
        <v>11659</v>
      </c>
      <c r="F4997" s="0" t="s">
        <v>11626</v>
      </c>
      <c r="G4997" s="0" t="s">
        <v>11627</v>
      </c>
      <c r="H4997" s="0" t="s">
        <v>10994</v>
      </c>
      <c r="I4997" s="0" t="s">
        <v>2123</v>
      </c>
      <c r="J4997" s="0" t="s">
        <v>47</v>
      </c>
      <c r="K4997" s="0" t="s">
        <v>47</v>
      </c>
      <c r="L4997" s="0" t="s">
        <v>47</v>
      </c>
      <c r="M4997" s="0" t="s">
        <v>47</v>
      </c>
      <c r="N4997" s="0" t="n">
        <v>2</v>
      </c>
      <c r="O4997" s="0" t="n">
        <v>14</v>
      </c>
      <c r="P4997" s="0" t="n">
        <v>500</v>
      </c>
      <c r="Q4997" s="0" t="n">
        <v>3.5</v>
      </c>
      <c r="R4997" s="0" t="str">
        <f aca="false">INDEX(Lookup!$B$4:$B$18,MATCH(C4997,Lookup!$A$4:$A$18,0))</f>
        <v>India</v>
      </c>
      <c r="S4997" s="20" t="n">
        <f aca="false">INDEX(Lookup!$D$4:$D$18,MATCH(C4997,Lookup!$A$4:$A$18,0))</f>
        <v>0.012</v>
      </c>
      <c r="T4997" s="21" t="n">
        <f aca="false">ROUND(P4997*S4997,2)</f>
        <v>6</v>
      </c>
      <c r="U4997" s="21" t="n">
        <f aca="false">IF(T4997&lt;=10,1,IF(T4997&lt;=20,2,IF(T4997&lt;=30,3,IF(T4997&lt;=40,4,IF(T4997&lt;=50,5,IF(T4997&lt;=100,6,IF(T4997&lt;=250,7,8)))))))</f>
        <v>1</v>
      </c>
      <c r="V4997" s="21" t="n">
        <f aca="false">IF(AND(OR(Dashboard!$T$3="All",R4997=Dashboard!$T$3),OR(Dashboard!$T$4="All",D4997=Dashboard!$T$4)),1,0)</f>
        <v>1</v>
      </c>
      <c r="W4997" s="21" t="n">
        <f aca="false">IF(V4997=1,T4997+ROW()/10000000,0)</f>
        <v>6.0004997</v>
      </c>
    </row>
    <row r="4998" customFormat="false" ht="15" hidden="false" customHeight="false" outlineLevel="0" collapsed="false">
      <c r="A4998" s="0" t="n">
        <v>9315</v>
      </c>
      <c r="B4998" s="0" t="s">
        <v>11660</v>
      </c>
      <c r="C4998" s="0" t="n">
        <v>1</v>
      </c>
      <c r="D4998" s="0" t="s">
        <v>6924</v>
      </c>
      <c r="E4998" s="0" t="s">
        <v>11661</v>
      </c>
      <c r="F4998" s="0" t="s">
        <v>11626</v>
      </c>
      <c r="G4998" s="0" t="s">
        <v>11627</v>
      </c>
      <c r="H4998" s="0" t="s">
        <v>11321</v>
      </c>
      <c r="I4998" s="0" t="s">
        <v>2123</v>
      </c>
      <c r="J4998" s="0" t="s">
        <v>47</v>
      </c>
      <c r="K4998" s="0" t="s">
        <v>46</v>
      </c>
      <c r="L4998" s="0" t="s">
        <v>47</v>
      </c>
      <c r="M4998" s="0" t="s">
        <v>47</v>
      </c>
      <c r="N4998" s="0" t="n">
        <v>1</v>
      </c>
      <c r="O4998" s="0" t="n">
        <v>330</v>
      </c>
      <c r="P4998" s="0" t="n">
        <v>400</v>
      </c>
      <c r="Q4998" s="0" t="n">
        <v>3.8</v>
      </c>
      <c r="R4998" s="0" t="str">
        <f aca="false">INDEX(Lookup!$B$4:$B$18,MATCH(C4998,Lookup!$A$4:$A$18,0))</f>
        <v>India</v>
      </c>
      <c r="S4998" s="20" t="n">
        <f aca="false">INDEX(Lookup!$D$4:$D$18,MATCH(C4998,Lookup!$A$4:$A$18,0))</f>
        <v>0.012</v>
      </c>
      <c r="T4998" s="21" t="n">
        <f aca="false">ROUND(P4998*S4998,2)</f>
        <v>4.8</v>
      </c>
      <c r="U4998" s="21" t="n">
        <f aca="false">IF(T4998&lt;=10,1,IF(T4998&lt;=20,2,IF(T4998&lt;=30,3,IF(T4998&lt;=40,4,IF(T4998&lt;=50,5,IF(T4998&lt;=100,6,IF(T4998&lt;=250,7,8)))))))</f>
        <v>1</v>
      </c>
      <c r="V4998" s="21" t="n">
        <f aca="false">IF(AND(OR(Dashboard!$T$3="All",R4998=Dashboard!$T$3),OR(Dashboard!$T$4="All",D4998=Dashboard!$T$4)),1,0)</f>
        <v>1</v>
      </c>
      <c r="W4998" s="21" t="n">
        <f aca="false">IF(V4998=1,T4998+ROW()/10000000,0)</f>
        <v>4.8004998</v>
      </c>
    </row>
    <row r="4999" customFormat="false" ht="15" hidden="false" customHeight="false" outlineLevel="0" collapsed="false">
      <c r="A4999" s="0" t="n">
        <v>18438416</v>
      </c>
      <c r="B4999" s="0" t="s">
        <v>11662</v>
      </c>
      <c r="C4999" s="0" t="n">
        <v>1</v>
      </c>
      <c r="D4999" s="0" t="s">
        <v>6924</v>
      </c>
      <c r="E4999" s="0" t="s">
        <v>11663</v>
      </c>
      <c r="F4999" s="0" t="s">
        <v>11626</v>
      </c>
      <c r="G4999" s="0" t="s">
        <v>11627</v>
      </c>
      <c r="H4999" s="0" t="s">
        <v>11664</v>
      </c>
      <c r="I4999" s="0" t="s">
        <v>2123</v>
      </c>
      <c r="J4999" s="0" t="s">
        <v>47</v>
      </c>
      <c r="K4999" s="0" t="s">
        <v>46</v>
      </c>
      <c r="L4999" s="0" t="s">
        <v>47</v>
      </c>
      <c r="M4999" s="0" t="s">
        <v>47</v>
      </c>
      <c r="N4999" s="0" t="n">
        <v>3</v>
      </c>
      <c r="O4999" s="0" t="n">
        <v>25</v>
      </c>
      <c r="P4999" s="0" t="n">
        <v>1000</v>
      </c>
      <c r="Q4999" s="0" t="n">
        <v>3.8</v>
      </c>
      <c r="R4999" s="0" t="str">
        <f aca="false">INDEX(Lookup!$B$4:$B$18,MATCH(C4999,Lookup!$A$4:$A$18,0))</f>
        <v>India</v>
      </c>
      <c r="S4999" s="20" t="n">
        <f aca="false">INDEX(Lookup!$D$4:$D$18,MATCH(C4999,Lookup!$A$4:$A$18,0))</f>
        <v>0.012</v>
      </c>
      <c r="T4999" s="21" t="n">
        <f aca="false">ROUND(P4999*S4999,2)</f>
        <v>12</v>
      </c>
      <c r="U4999" s="21" t="n">
        <f aca="false">IF(T4999&lt;=10,1,IF(T4999&lt;=20,2,IF(T4999&lt;=30,3,IF(T4999&lt;=40,4,IF(T4999&lt;=50,5,IF(T4999&lt;=100,6,IF(T4999&lt;=250,7,8)))))))</f>
        <v>2</v>
      </c>
      <c r="V4999" s="21" t="n">
        <f aca="false">IF(AND(OR(Dashboard!$T$3="All",R4999=Dashboard!$T$3),OR(Dashboard!$T$4="All",D4999=Dashboard!$T$4)),1,0)</f>
        <v>1</v>
      </c>
      <c r="W4999" s="21" t="n">
        <f aca="false">IF(V4999=1,T4999+ROW()/10000000,0)</f>
        <v>12.0004999</v>
      </c>
    </row>
    <row r="5000" customFormat="false" ht="15" hidden="false" customHeight="false" outlineLevel="0" collapsed="false">
      <c r="A5000" s="0" t="n">
        <v>303753</v>
      </c>
      <c r="B5000" s="0" t="s">
        <v>11665</v>
      </c>
      <c r="C5000" s="0" t="n">
        <v>1</v>
      </c>
      <c r="D5000" s="0" t="s">
        <v>6924</v>
      </c>
      <c r="E5000" s="0" t="s">
        <v>11666</v>
      </c>
      <c r="F5000" s="0" t="s">
        <v>11626</v>
      </c>
      <c r="G5000" s="0" t="s">
        <v>11627</v>
      </c>
      <c r="H5000" s="0" t="s">
        <v>11667</v>
      </c>
      <c r="I5000" s="0" t="s">
        <v>2123</v>
      </c>
      <c r="J5000" s="0" t="s">
        <v>46</v>
      </c>
      <c r="K5000" s="0" t="s">
        <v>46</v>
      </c>
      <c r="L5000" s="0" t="s">
        <v>47</v>
      </c>
      <c r="M5000" s="0" t="s">
        <v>47</v>
      </c>
      <c r="N5000" s="0" t="n">
        <v>4</v>
      </c>
      <c r="O5000" s="0" t="n">
        <v>393</v>
      </c>
      <c r="P5000" s="0" t="n">
        <v>2000</v>
      </c>
      <c r="Q5000" s="0" t="n">
        <v>3.7</v>
      </c>
      <c r="R5000" s="0" t="str">
        <f aca="false">INDEX(Lookup!$B$4:$B$18,MATCH(C5000,Lookup!$A$4:$A$18,0))</f>
        <v>India</v>
      </c>
      <c r="S5000" s="20" t="n">
        <f aca="false">INDEX(Lookup!$D$4:$D$18,MATCH(C5000,Lookup!$A$4:$A$18,0))</f>
        <v>0.012</v>
      </c>
      <c r="T5000" s="21" t="n">
        <f aca="false">ROUND(P5000*S5000,2)</f>
        <v>24</v>
      </c>
      <c r="U5000" s="21" t="n">
        <f aca="false">IF(T5000&lt;=10,1,IF(T5000&lt;=20,2,IF(T5000&lt;=30,3,IF(T5000&lt;=40,4,IF(T5000&lt;=50,5,IF(T5000&lt;=100,6,IF(T5000&lt;=250,7,8)))))))</f>
        <v>3</v>
      </c>
      <c r="V5000" s="21" t="n">
        <f aca="false">IF(AND(OR(Dashboard!$T$3="All",R5000=Dashboard!$T$3),OR(Dashboard!$T$4="All",D5000=Dashboard!$T$4)),1,0)</f>
        <v>1</v>
      </c>
      <c r="W5000" s="21" t="n">
        <f aca="false">IF(V5000=1,T5000+ROW()/10000000,0)</f>
        <v>24.0005</v>
      </c>
    </row>
    <row r="5001" customFormat="false" ht="15" hidden="false" customHeight="false" outlineLevel="0" collapsed="false">
      <c r="A5001" s="0" t="n">
        <v>7515</v>
      </c>
      <c r="B5001" s="0" t="s">
        <v>11668</v>
      </c>
      <c r="C5001" s="0" t="n">
        <v>1</v>
      </c>
      <c r="D5001" s="0" t="s">
        <v>6924</v>
      </c>
      <c r="E5001" s="0" t="s">
        <v>11669</v>
      </c>
      <c r="F5001" s="0" t="s">
        <v>11626</v>
      </c>
      <c r="G5001" s="0" t="s">
        <v>11627</v>
      </c>
      <c r="H5001" s="0" t="s">
        <v>11670</v>
      </c>
      <c r="I5001" s="0" t="s">
        <v>2123</v>
      </c>
      <c r="J5001" s="0" t="s">
        <v>47</v>
      </c>
      <c r="K5001" s="0" t="s">
        <v>46</v>
      </c>
      <c r="L5001" s="0" t="s">
        <v>47</v>
      </c>
      <c r="M5001" s="0" t="s">
        <v>47</v>
      </c>
      <c r="N5001" s="0" t="n">
        <v>1</v>
      </c>
      <c r="O5001" s="0" t="n">
        <v>200</v>
      </c>
      <c r="P5001" s="0" t="n">
        <v>300</v>
      </c>
      <c r="Q5001" s="0" t="n">
        <v>3.9</v>
      </c>
      <c r="R5001" s="0" t="str">
        <f aca="false">INDEX(Lookup!$B$4:$B$18,MATCH(C5001,Lookup!$A$4:$A$18,0))</f>
        <v>India</v>
      </c>
      <c r="S5001" s="20" t="n">
        <f aca="false">INDEX(Lookup!$D$4:$D$18,MATCH(C5001,Lookup!$A$4:$A$18,0))</f>
        <v>0.012</v>
      </c>
      <c r="T5001" s="21" t="n">
        <f aca="false">ROUND(P5001*S5001,2)</f>
        <v>3.6</v>
      </c>
      <c r="U5001" s="21" t="n">
        <f aca="false">IF(T5001&lt;=10,1,IF(T5001&lt;=20,2,IF(T5001&lt;=30,3,IF(T5001&lt;=40,4,IF(T5001&lt;=50,5,IF(T5001&lt;=100,6,IF(T5001&lt;=250,7,8)))))))</f>
        <v>1</v>
      </c>
      <c r="V5001" s="21" t="n">
        <f aca="false">IF(AND(OR(Dashboard!$T$3="All",R5001=Dashboard!$T$3),OR(Dashboard!$T$4="All",D5001=Dashboard!$T$4)),1,0)</f>
        <v>1</v>
      </c>
      <c r="W5001" s="21" t="n">
        <f aca="false">IF(V5001=1,T5001+ROW()/10000000,0)</f>
        <v>3.6005001</v>
      </c>
    </row>
    <row r="5002" customFormat="false" ht="15" hidden="false" customHeight="false" outlineLevel="0" collapsed="false">
      <c r="A5002" s="0" t="n">
        <v>308195</v>
      </c>
      <c r="B5002" s="0" t="s">
        <v>11671</v>
      </c>
      <c r="C5002" s="0" t="n">
        <v>1</v>
      </c>
      <c r="D5002" s="0" t="s">
        <v>6924</v>
      </c>
      <c r="E5002" s="0" t="s">
        <v>11672</v>
      </c>
      <c r="F5002" s="0" t="s">
        <v>11626</v>
      </c>
      <c r="G5002" s="0" t="s">
        <v>11627</v>
      </c>
      <c r="H5002" s="0" t="s">
        <v>2723</v>
      </c>
      <c r="I5002" s="0" t="s">
        <v>2123</v>
      </c>
      <c r="J5002" s="0" t="s">
        <v>46</v>
      </c>
      <c r="K5002" s="0" t="s">
        <v>46</v>
      </c>
      <c r="L5002" s="0" t="s">
        <v>47</v>
      </c>
      <c r="M5002" s="0" t="s">
        <v>47</v>
      </c>
      <c r="N5002" s="0" t="n">
        <v>3</v>
      </c>
      <c r="O5002" s="0" t="n">
        <v>148</v>
      </c>
      <c r="P5002" s="0" t="n">
        <v>1800</v>
      </c>
      <c r="Q5002" s="0" t="n">
        <v>3.5</v>
      </c>
      <c r="R5002" s="0" t="str">
        <f aca="false">INDEX(Lookup!$B$4:$B$18,MATCH(C5002,Lookup!$A$4:$A$18,0))</f>
        <v>India</v>
      </c>
      <c r="S5002" s="20" t="n">
        <f aca="false">INDEX(Lookup!$D$4:$D$18,MATCH(C5002,Lookup!$A$4:$A$18,0))</f>
        <v>0.012</v>
      </c>
      <c r="T5002" s="21" t="n">
        <f aca="false">ROUND(P5002*S5002,2)</f>
        <v>21.6</v>
      </c>
      <c r="U5002" s="21" t="n">
        <f aca="false">IF(T5002&lt;=10,1,IF(T5002&lt;=20,2,IF(T5002&lt;=30,3,IF(T5002&lt;=40,4,IF(T5002&lt;=50,5,IF(T5002&lt;=100,6,IF(T5002&lt;=250,7,8)))))))</f>
        <v>3</v>
      </c>
      <c r="V5002" s="21" t="n">
        <f aca="false">IF(AND(OR(Dashboard!$T$3="All",R5002=Dashboard!$T$3),OR(Dashboard!$T$4="All",D5002=Dashboard!$T$4)),1,0)</f>
        <v>1</v>
      </c>
      <c r="W5002" s="21" t="n">
        <f aca="false">IF(V5002=1,T5002+ROW()/10000000,0)</f>
        <v>21.6005002</v>
      </c>
    </row>
    <row r="5003" customFormat="false" ht="15" hidden="false" customHeight="false" outlineLevel="0" collapsed="false">
      <c r="A5003" s="0" t="n">
        <v>306088</v>
      </c>
      <c r="B5003" s="0" t="s">
        <v>11673</v>
      </c>
      <c r="C5003" s="0" t="n">
        <v>1</v>
      </c>
      <c r="D5003" s="0" t="s">
        <v>6924</v>
      </c>
      <c r="E5003" s="0" t="s">
        <v>11674</v>
      </c>
      <c r="F5003" s="0" t="s">
        <v>11626</v>
      </c>
      <c r="G5003" s="0" t="s">
        <v>11627</v>
      </c>
      <c r="H5003" s="0" t="s">
        <v>2359</v>
      </c>
      <c r="I5003" s="0" t="s">
        <v>2123</v>
      </c>
      <c r="J5003" s="0" t="s">
        <v>47</v>
      </c>
      <c r="K5003" s="0" t="s">
        <v>47</v>
      </c>
      <c r="L5003" s="0" t="s">
        <v>47</v>
      </c>
      <c r="M5003" s="0" t="s">
        <v>47</v>
      </c>
      <c r="N5003" s="0" t="n">
        <v>2</v>
      </c>
      <c r="O5003" s="0" t="n">
        <v>202</v>
      </c>
      <c r="P5003" s="0" t="n">
        <v>600</v>
      </c>
      <c r="Q5003" s="0" t="n">
        <v>3.8</v>
      </c>
      <c r="R5003" s="0" t="str">
        <f aca="false">INDEX(Lookup!$B$4:$B$18,MATCH(C5003,Lookup!$A$4:$A$18,0))</f>
        <v>India</v>
      </c>
      <c r="S5003" s="20" t="n">
        <f aca="false">INDEX(Lookup!$D$4:$D$18,MATCH(C5003,Lookup!$A$4:$A$18,0))</f>
        <v>0.012</v>
      </c>
      <c r="T5003" s="21" t="n">
        <f aca="false">ROUND(P5003*S5003,2)</f>
        <v>7.2</v>
      </c>
      <c r="U5003" s="21" t="n">
        <f aca="false">IF(T5003&lt;=10,1,IF(T5003&lt;=20,2,IF(T5003&lt;=30,3,IF(T5003&lt;=40,4,IF(T5003&lt;=50,5,IF(T5003&lt;=100,6,IF(T5003&lt;=250,7,8)))))))</f>
        <v>1</v>
      </c>
      <c r="V5003" s="21" t="n">
        <f aca="false">IF(AND(OR(Dashboard!$T$3="All",R5003=Dashboard!$T$3),OR(Dashboard!$T$4="All",D5003=Dashboard!$T$4)),1,0)</f>
        <v>1</v>
      </c>
      <c r="W5003" s="21" t="n">
        <f aca="false">IF(V5003=1,T5003+ROW()/10000000,0)</f>
        <v>7.2005003</v>
      </c>
    </row>
    <row r="5004" customFormat="false" ht="15" hidden="false" customHeight="false" outlineLevel="0" collapsed="false">
      <c r="A5004" s="0" t="n">
        <v>307223</v>
      </c>
      <c r="B5004" s="0" t="s">
        <v>11675</v>
      </c>
      <c r="C5004" s="0" t="n">
        <v>1</v>
      </c>
      <c r="D5004" s="0" t="s">
        <v>6924</v>
      </c>
      <c r="E5004" s="0" t="s">
        <v>11676</v>
      </c>
      <c r="F5004" s="0" t="s">
        <v>11626</v>
      </c>
      <c r="G5004" s="0" t="s">
        <v>11627</v>
      </c>
      <c r="H5004" s="0" t="s">
        <v>5918</v>
      </c>
      <c r="I5004" s="0" t="s">
        <v>2123</v>
      </c>
      <c r="J5004" s="0" t="s">
        <v>47</v>
      </c>
      <c r="K5004" s="0" t="s">
        <v>47</v>
      </c>
      <c r="L5004" s="0" t="s">
        <v>47</v>
      </c>
      <c r="M5004" s="0" t="s">
        <v>47</v>
      </c>
      <c r="N5004" s="0" t="n">
        <v>1</v>
      </c>
      <c r="O5004" s="0" t="n">
        <v>58</v>
      </c>
      <c r="P5004" s="0" t="n">
        <v>300</v>
      </c>
      <c r="Q5004" s="0" t="n">
        <v>3.6</v>
      </c>
      <c r="R5004" s="0" t="str">
        <f aca="false">INDEX(Lookup!$B$4:$B$18,MATCH(C5004,Lookup!$A$4:$A$18,0))</f>
        <v>India</v>
      </c>
      <c r="S5004" s="20" t="n">
        <f aca="false">INDEX(Lookup!$D$4:$D$18,MATCH(C5004,Lookup!$A$4:$A$18,0))</f>
        <v>0.012</v>
      </c>
      <c r="T5004" s="21" t="n">
        <f aca="false">ROUND(P5004*S5004,2)</f>
        <v>3.6</v>
      </c>
      <c r="U5004" s="21" t="n">
        <f aca="false">IF(T5004&lt;=10,1,IF(T5004&lt;=20,2,IF(T5004&lt;=30,3,IF(T5004&lt;=40,4,IF(T5004&lt;=50,5,IF(T5004&lt;=100,6,IF(T5004&lt;=250,7,8)))))))</f>
        <v>1</v>
      </c>
      <c r="V5004" s="21" t="n">
        <f aca="false">IF(AND(OR(Dashboard!$T$3="All",R5004=Dashboard!$T$3),OR(Dashboard!$T$4="All",D5004=Dashboard!$T$4)),1,0)</f>
        <v>1</v>
      </c>
      <c r="W5004" s="21" t="n">
        <f aca="false">IF(V5004=1,T5004+ROW()/10000000,0)</f>
        <v>3.6005004</v>
      </c>
    </row>
    <row r="5005" customFormat="false" ht="15" hidden="false" customHeight="false" outlineLevel="0" collapsed="false">
      <c r="A5005" s="0" t="n">
        <v>18472648</v>
      </c>
      <c r="B5005" s="0" t="s">
        <v>11677</v>
      </c>
      <c r="C5005" s="0" t="n">
        <v>1</v>
      </c>
      <c r="D5005" s="0" t="s">
        <v>6924</v>
      </c>
      <c r="E5005" s="0" t="s">
        <v>11659</v>
      </c>
      <c r="F5005" s="0" t="s">
        <v>11626</v>
      </c>
      <c r="G5005" s="0" t="s">
        <v>11627</v>
      </c>
      <c r="H5005" s="0" t="s">
        <v>153</v>
      </c>
      <c r="I5005" s="0" t="s">
        <v>2123</v>
      </c>
      <c r="J5005" s="0" t="s">
        <v>46</v>
      </c>
      <c r="K5005" s="0" t="s">
        <v>47</v>
      </c>
      <c r="L5005" s="0" t="s">
        <v>47</v>
      </c>
      <c r="M5005" s="0" t="s">
        <v>47</v>
      </c>
      <c r="N5005" s="0" t="n">
        <v>3</v>
      </c>
      <c r="O5005" s="0" t="n">
        <v>2</v>
      </c>
      <c r="P5005" s="0" t="n">
        <v>1000</v>
      </c>
      <c r="Q5005" s="0" t="n">
        <v>1</v>
      </c>
      <c r="R5005" s="0" t="str">
        <f aca="false">INDEX(Lookup!$B$4:$B$18,MATCH(C5005,Lookup!$A$4:$A$18,0))</f>
        <v>India</v>
      </c>
      <c r="S5005" s="20" t="n">
        <f aca="false">INDEX(Lookup!$D$4:$D$18,MATCH(C5005,Lookup!$A$4:$A$18,0))</f>
        <v>0.012</v>
      </c>
      <c r="T5005" s="21" t="n">
        <f aca="false">ROUND(P5005*S5005,2)</f>
        <v>12</v>
      </c>
      <c r="U5005" s="21" t="n">
        <f aca="false">IF(T5005&lt;=10,1,IF(T5005&lt;=20,2,IF(T5005&lt;=30,3,IF(T5005&lt;=40,4,IF(T5005&lt;=50,5,IF(T5005&lt;=100,6,IF(T5005&lt;=250,7,8)))))))</f>
        <v>2</v>
      </c>
      <c r="V5005" s="21" t="n">
        <f aca="false">IF(AND(OR(Dashboard!$T$3="All",R5005=Dashboard!$T$3),OR(Dashboard!$T$4="All",D5005=Dashboard!$T$4)),1,0)</f>
        <v>1</v>
      </c>
      <c r="W5005" s="21" t="n">
        <f aca="false">IF(V5005=1,T5005+ROW()/10000000,0)</f>
        <v>12.0005005</v>
      </c>
    </row>
    <row r="5006" customFormat="false" ht="15" hidden="false" customHeight="false" outlineLevel="0" collapsed="false">
      <c r="A5006" s="0" t="n">
        <v>658</v>
      </c>
      <c r="B5006" s="0" t="s">
        <v>3113</v>
      </c>
      <c r="C5006" s="0" t="n">
        <v>1</v>
      </c>
      <c r="D5006" s="0" t="s">
        <v>6924</v>
      </c>
      <c r="E5006" s="0" t="s">
        <v>11678</v>
      </c>
      <c r="F5006" s="0" t="s">
        <v>11626</v>
      </c>
      <c r="G5006" s="0" t="s">
        <v>11627</v>
      </c>
      <c r="H5006" s="0" t="s">
        <v>153</v>
      </c>
      <c r="I5006" s="0" t="s">
        <v>2123</v>
      </c>
      <c r="J5006" s="0" t="s">
        <v>47</v>
      </c>
      <c r="K5006" s="0" t="s">
        <v>47</v>
      </c>
      <c r="L5006" s="0" t="s">
        <v>47</v>
      </c>
      <c r="M5006" s="0" t="s">
        <v>47</v>
      </c>
      <c r="N5006" s="0" t="n">
        <v>1</v>
      </c>
      <c r="O5006" s="0" t="n">
        <v>52</v>
      </c>
      <c r="P5006" s="0" t="n">
        <v>450</v>
      </c>
      <c r="Q5006" s="0" t="n">
        <v>2.3</v>
      </c>
      <c r="R5006" s="0" t="str">
        <f aca="false">INDEX(Lookup!$B$4:$B$18,MATCH(C5006,Lookup!$A$4:$A$18,0))</f>
        <v>India</v>
      </c>
      <c r="S5006" s="20" t="n">
        <f aca="false">INDEX(Lookup!$D$4:$D$18,MATCH(C5006,Lookup!$A$4:$A$18,0))</f>
        <v>0.012</v>
      </c>
      <c r="T5006" s="21" t="n">
        <f aca="false">ROUND(P5006*S5006,2)</f>
        <v>5.4</v>
      </c>
      <c r="U5006" s="21" t="n">
        <f aca="false">IF(T5006&lt;=10,1,IF(T5006&lt;=20,2,IF(T5006&lt;=30,3,IF(T5006&lt;=40,4,IF(T5006&lt;=50,5,IF(T5006&lt;=100,6,IF(T5006&lt;=250,7,8)))))))</f>
        <v>1</v>
      </c>
      <c r="V5006" s="21" t="n">
        <f aca="false">IF(AND(OR(Dashboard!$T$3="All",R5006=Dashboard!$T$3),OR(Dashboard!$T$4="All",D5006=Dashboard!$T$4)),1,0)</f>
        <v>1</v>
      </c>
      <c r="W5006" s="21" t="n">
        <f aca="false">IF(V5006=1,T5006+ROW()/10000000,0)</f>
        <v>5.4005006</v>
      </c>
    </row>
    <row r="5007" customFormat="false" ht="15" hidden="false" customHeight="false" outlineLevel="0" collapsed="false">
      <c r="A5007" s="0" t="n">
        <v>304931</v>
      </c>
      <c r="B5007" s="0" t="s">
        <v>11679</v>
      </c>
      <c r="C5007" s="0" t="n">
        <v>1</v>
      </c>
      <c r="D5007" s="0" t="s">
        <v>6924</v>
      </c>
      <c r="E5007" s="0" t="s">
        <v>11654</v>
      </c>
      <c r="F5007" s="0" t="s">
        <v>11626</v>
      </c>
      <c r="G5007" s="0" t="s">
        <v>11627</v>
      </c>
      <c r="H5007" s="0" t="s">
        <v>63</v>
      </c>
      <c r="I5007" s="0" t="s">
        <v>2123</v>
      </c>
      <c r="J5007" s="0" t="s">
        <v>46</v>
      </c>
      <c r="K5007" s="0" t="s">
        <v>47</v>
      </c>
      <c r="L5007" s="0" t="s">
        <v>47</v>
      </c>
      <c r="M5007" s="0" t="s">
        <v>47</v>
      </c>
      <c r="N5007" s="0" t="n">
        <v>4</v>
      </c>
      <c r="O5007" s="0" t="n">
        <v>665</v>
      </c>
      <c r="P5007" s="0" t="n">
        <v>2900</v>
      </c>
      <c r="Q5007" s="0" t="n">
        <v>4.1</v>
      </c>
      <c r="R5007" s="0" t="str">
        <f aca="false">INDEX(Lookup!$B$4:$B$18,MATCH(C5007,Lookup!$A$4:$A$18,0))</f>
        <v>India</v>
      </c>
      <c r="S5007" s="20" t="n">
        <f aca="false">INDEX(Lookup!$D$4:$D$18,MATCH(C5007,Lookup!$A$4:$A$18,0))</f>
        <v>0.012</v>
      </c>
      <c r="T5007" s="21" t="n">
        <f aca="false">ROUND(P5007*S5007,2)</f>
        <v>34.8</v>
      </c>
      <c r="U5007" s="21" t="n">
        <f aca="false">IF(T5007&lt;=10,1,IF(T5007&lt;=20,2,IF(T5007&lt;=30,3,IF(T5007&lt;=40,4,IF(T5007&lt;=50,5,IF(T5007&lt;=100,6,IF(T5007&lt;=250,7,8)))))))</f>
        <v>4</v>
      </c>
      <c r="V5007" s="21" t="n">
        <f aca="false">IF(AND(OR(Dashboard!$T$3="All",R5007=Dashboard!$T$3),OR(Dashboard!$T$4="All",D5007=Dashboard!$T$4)),1,0)</f>
        <v>1</v>
      </c>
      <c r="W5007" s="21" t="n">
        <f aca="false">IF(V5007=1,T5007+ROW()/10000000,0)</f>
        <v>34.8005007</v>
      </c>
    </row>
    <row r="5008" customFormat="false" ht="15" hidden="false" customHeight="false" outlineLevel="0" collapsed="false">
      <c r="A5008" s="0" t="n">
        <v>18277165</v>
      </c>
      <c r="B5008" s="0" t="s">
        <v>11680</v>
      </c>
      <c r="C5008" s="0" t="n">
        <v>1</v>
      </c>
      <c r="D5008" s="0" t="s">
        <v>6924</v>
      </c>
      <c r="E5008" s="0" t="s">
        <v>11681</v>
      </c>
      <c r="F5008" s="0" t="s">
        <v>11626</v>
      </c>
      <c r="G5008" s="0" t="s">
        <v>11627</v>
      </c>
      <c r="H5008" s="0" t="s">
        <v>838</v>
      </c>
      <c r="I5008" s="0" t="s">
        <v>2123</v>
      </c>
      <c r="J5008" s="0" t="s">
        <v>46</v>
      </c>
      <c r="K5008" s="0" t="s">
        <v>47</v>
      </c>
      <c r="L5008" s="0" t="s">
        <v>47</v>
      </c>
      <c r="M5008" s="0" t="s">
        <v>47</v>
      </c>
      <c r="N5008" s="0" t="n">
        <v>4</v>
      </c>
      <c r="O5008" s="0" t="n">
        <v>278</v>
      </c>
      <c r="P5008" s="0" t="n">
        <v>2100</v>
      </c>
      <c r="Q5008" s="0" t="n">
        <v>4.1</v>
      </c>
      <c r="R5008" s="0" t="str">
        <f aca="false">INDEX(Lookup!$B$4:$B$18,MATCH(C5008,Lookup!$A$4:$A$18,0))</f>
        <v>India</v>
      </c>
      <c r="S5008" s="20" t="n">
        <f aca="false">INDEX(Lookup!$D$4:$D$18,MATCH(C5008,Lookup!$A$4:$A$18,0))</f>
        <v>0.012</v>
      </c>
      <c r="T5008" s="21" t="n">
        <f aca="false">ROUND(P5008*S5008,2)</f>
        <v>25.2</v>
      </c>
      <c r="U5008" s="21" t="n">
        <f aca="false">IF(T5008&lt;=10,1,IF(T5008&lt;=20,2,IF(T5008&lt;=30,3,IF(T5008&lt;=40,4,IF(T5008&lt;=50,5,IF(T5008&lt;=100,6,IF(T5008&lt;=250,7,8)))))))</f>
        <v>3</v>
      </c>
      <c r="V5008" s="21" t="n">
        <f aca="false">IF(AND(OR(Dashboard!$T$3="All",R5008=Dashboard!$T$3),OR(Dashboard!$T$4="All",D5008=Dashboard!$T$4)),1,0)</f>
        <v>1</v>
      </c>
      <c r="W5008" s="21" t="n">
        <f aca="false">IF(V5008=1,T5008+ROW()/10000000,0)</f>
        <v>25.2005008</v>
      </c>
    </row>
    <row r="5009" customFormat="false" ht="15" hidden="false" customHeight="false" outlineLevel="0" collapsed="false">
      <c r="A5009" s="0" t="n">
        <v>1819</v>
      </c>
      <c r="B5009" s="0" t="s">
        <v>11682</v>
      </c>
      <c r="C5009" s="0" t="n">
        <v>1</v>
      </c>
      <c r="D5009" s="0" t="s">
        <v>6924</v>
      </c>
      <c r="E5009" s="0" t="s">
        <v>11683</v>
      </c>
      <c r="F5009" s="0" t="s">
        <v>11626</v>
      </c>
      <c r="G5009" s="0" t="s">
        <v>11627</v>
      </c>
      <c r="H5009" s="0" t="s">
        <v>1651</v>
      </c>
      <c r="I5009" s="0" t="s">
        <v>2123</v>
      </c>
      <c r="J5009" s="0" t="s">
        <v>47</v>
      </c>
      <c r="K5009" s="0" t="s">
        <v>47</v>
      </c>
      <c r="L5009" s="0" t="s">
        <v>47</v>
      </c>
      <c r="M5009" s="0" t="s">
        <v>47</v>
      </c>
      <c r="N5009" s="0" t="n">
        <v>3</v>
      </c>
      <c r="O5009" s="0" t="n">
        <v>3495</v>
      </c>
      <c r="P5009" s="0" t="n">
        <v>1000</v>
      </c>
      <c r="Q5009" s="0" t="n">
        <v>4.1</v>
      </c>
      <c r="R5009" s="0" t="str">
        <f aca="false">INDEX(Lookup!$B$4:$B$18,MATCH(C5009,Lookup!$A$4:$A$18,0))</f>
        <v>India</v>
      </c>
      <c r="S5009" s="20" t="n">
        <f aca="false">INDEX(Lookup!$D$4:$D$18,MATCH(C5009,Lookup!$A$4:$A$18,0))</f>
        <v>0.012</v>
      </c>
      <c r="T5009" s="21" t="n">
        <f aca="false">ROUND(P5009*S5009,2)</f>
        <v>12</v>
      </c>
      <c r="U5009" s="21" t="n">
        <f aca="false">IF(T5009&lt;=10,1,IF(T5009&lt;=20,2,IF(T5009&lt;=30,3,IF(T5009&lt;=40,4,IF(T5009&lt;=50,5,IF(T5009&lt;=100,6,IF(T5009&lt;=250,7,8)))))))</f>
        <v>2</v>
      </c>
      <c r="V5009" s="21" t="n">
        <f aca="false">IF(AND(OR(Dashboard!$T$3="All",R5009=Dashboard!$T$3),OR(Dashboard!$T$4="All",D5009=Dashboard!$T$4)),1,0)</f>
        <v>1</v>
      </c>
      <c r="W5009" s="21" t="n">
        <f aca="false">IF(V5009=1,T5009+ROW()/10000000,0)</f>
        <v>12.0005009</v>
      </c>
    </row>
    <row r="5010" customFormat="false" ht="15" hidden="false" customHeight="false" outlineLevel="0" collapsed="false">
      <c r="A5010" s="0" t="n">
        <v>6203</v>
      </c>
      <c r="B5010" s="0" t="s">
        <v>11684</v>
      </c>
      <c r="C5010" s="0" t="n">
        <v>1</v>
      </c>
      <c r="D5010" s="0" t="s">
        <v>6924</v>
      </c>
      <c r="E5010" s="0" t="s">
        <v>11685</v>
      </c>
      <c r="F5010" s="0" t="s">
        <v>11686</v>
      </c>
      <c r="G5010" s="0" t="s">
        <v>11687</v>
      </c>
      <c r="H5010" s="0" t="s">
        <v>2293</v>
      </c>
      <c r="I5010" s="0" t="s">
        <v>2123</v>
      </c>
      <c r="J5010" s="0" t="s">
        <v>47</v>
      </c>
      <c r="K5010" s="0" t="s">
        <v>47</v>
      </c>
      <c r="L5010" s="0" t="s">
        <v>47</v>
      </c>
      <c r="M5010" s="0" t="s">
        <v>47</v>
      </c>
      <c r="N5010" s="0" t="n">
        <v>2</v>
      </c>
      <c r="O5010" s="0" t="n">
        <v>8</v>
      </c>
      <c r="P5010" s="0" t="n">
        <v>500</v>
      </c>
      <c r="Q5010" s="0" t="n">
        <v>2.8</v>
      </c>
      <c r="R5010" s="0" t="str">
        <f aca="false">INDEX(Lookup!$B$4:$B$18,MATCH(C5010,Lookup!$A$4:$A$18,0))</f>
        <v>India</v>
      </c>
      <c r="S5010" s="20" t="n">
        <f aca="false">INDEX(Lookup!$D$4:$D$18,MATCH(C5010,Lookup!$A$4:$A$18,0))</f>
        <v>0.012</v>
      </c>
      <c r="T5010" s="21" t="n">
        <f aca="false">ROUND(P5010*S5010,2)</f>
        <v>6</v>
      </c>
      <c r="U5010" s="21" t="n">
        <f aca="false">IF(T5010&lt;=10,1,IF(T5010&lt;=20,2,IF(T5010&lt;=30,3,IF(T5010&lt;=40,4,IF(T5010&lt;=50,5,IF(T5010&lt;=100,6,IF(T5010&lt;=250,7,8)))))))</f>
        <v>1</v>
      </c>
      <c r="V5010" s="21" t="n">
        <f aca="false">IF(AND(OR(Dashboard!$T$3="All",R5010=Dashboard!$T$3),OR(Dashboard!$T$4="All",D5010=Dashboard!$T$4)),1,0)</f>
        <v>1</v>
      </c>
      <c r="W5010" s="21" t="n">
        <f aca="false">IF(V5010=1,T5010+ROW()/10000000,0)</f>
        <v>6.000501</v>
      </c>
    </row>
    <row r="5011" customFormat="false" ht="15" hidden="false" customHeight="false" outlineLevel="0" collapsed="false">
      <c r="A5011" s="0" t="n">
        <v>5840</v>
      </c>
      <c r="B5011" s="0" t="s">
        <v>11688</v>
      </c>
      <c r="C5011" s="0" t="n">
        <v>1</v>
      </c>
      <c r="D5011" s="0" t="s">
        <v>6924</v>
      </c>
      <c r="E5011" s="0" t="s">
        <v>11689</v>
      </c>
      <c r="F5011" s="0" t="s">
        <v>11686</v>
      </c>
      <c r="G5011" s="0" t="s">
        <v>11687</v>
      </c>
      <c r="H5011" s="0" t="s">
        <v>69</v>
      </c>
      <c r="I5011" s="0" t="s">
        <v>2123</v>
      </c>
      <c r="J5011" s="0" t="s">
        <v>47</v>
      </c>
      <c r="K5011" s="0" t="s">
        <v>47</v>
      </c>
      <c r="L5011" s="0" t="s">
        <v>47</v>
      </c>
      <c r="M5011" s="0" t="s">
        <v>47</v>
      </c>
      <c r="N5011" s="0" t="n">
        <v>1</v>
      </c>
      <c r="O5011" s="0" t="n">
        <v>63</v>
      </c>
      <c r="P5011" s="0" t="n">
        <v>450</v>
      </c>
      <c r="Q5011" s="0" t="n">
        <v>3</v>
      </c>
      <c r="R5011" s="0" t="str">
        <f aca="false">INDEX(Lookup!$B$4:$B$18,MATCH(C5011,Lookup!$A$4:$A$18,0))</f>
        <v>India</v>
      </c>
      <c r="S5011" s="20" t="n">
        <f aca="false">INDEX(Lookup!$D$4:$D$18,MATCH(C5011,Lookup!$A$4:$A$18,0))</f>
        <v>0.012</v>
      </c>
      <c r="T5011" s="21" t="n">
        <f aca="false">ROUND(P5011*S5011,2)</f>
        <v>5.4</v>
      </c>
      <c r="U5011" s="21" t="n">
        <f aca="false">IF(T5011&lt;=10,1,IF(T5011&lt;=20,2,IF(T5011&lt;=30,3,IF(T5011&lt;=40,4,IF(T5011&lt;=50,5,IF(T5011&lt;=100,6,IF(T5011&lt;=250,7,8)))))))</f>
        <v>1</v>
      </c>
      <c r="V5011" s="21" t="n">
        <f aca="false">IF(AND(OR(Dashboard!$T$3="All",R5011=Dashboard!$T$3),OR(Dashboard!$T$4="All",D5011=Dashboard!$T$4)),1,0)</f>
        <v>1</v>
      </c>
      <c r="W5011" s="21" t="n">
        <f aca="false">IF(V5011=1,T5011+ROW()/10000000,0)</f>
        <v>5.4005011</v>
      </c>
    </row>
    <row r="5012" customFormat="false" ht="15" hidden="false" customHeight="false" outlineLevel="0" collapsed="false">
      <c r="A5012" s="0" t="n">
        <v>307695</v>
      </c>
      <c r="B5012" s="0" t="s">
        <v>11690</v>
      </c>
      <c r="C5012" s="0" t="n">
        <v>1</v>
      </c>
      <c r="D5012" s="0" t="s">
        <v>6924</v>
      </c>
      <c r="E5012" s="0" t="s">
        <v>11691</v>
      </c>
      <c r="F5012" s="0" t="s">
        <v>11686</v>
      </c>
      <c r="G5012" s="0" t="s">
        <v>11687</v>
      </c>
      <c r="H5012" s="0" t="s">
        <v>2349</v>
      </c>
      <c r="I5012" s="0" t="s">
        <v>2123</v>
      </c>
      <c r="J5012" s="0" t="s">
        <v>47</v>
      </c>
      <c r="K5012" s="0" t="s">
        <v>47</v>
      </c>
      <c r="L5012" s="0" t="s">
        <v>47</v>
      </c>
      <c r="M5012" s="0" t="s">
        <v>47</v>
      </c>
      <c r="N5012" s="0" t="n">
        <v>1</v>
      </c>
      <c r="O5012" s="0" t="n">
        <v>13</v>
      </c>
      <c r="P5012" s="0" t="n">
        <v>400</v>
      </c>
      <c r="Q5012" s="0" t="n">
        <v>3.3</v>
      </c>
      <c r="R5012" s="0" t="str">
        <f aca="false">INDEX(Lookup!$B$4:$B$18,MATCH(C5012,Lookup!$A$4:$A$18,0))</f>
        <v>India</v>
      </c>
      <c r="S5012" s="20" t="n">
        <f aca="false">INDEX(Lookup!$D$4:$D$18,MATCH(C5012,Lookup!$A$4:$A$18,0))</f>
        <v>0.012</v>
      </c>
      <c r="T5012" s="21" t="n">
        <f aca="false">ROUND(P5012*S5012,2)</f>
        <v>4.8</v>
      </c>
      <c r="U5012" s="21" t="n">
        <f aca="false">IF(T5012&lt;=10,1,IF(T5012&lt;=20,2,IF(T5012&lt;=30,3,IF(T5012&lt;=40,4,IF(T5012&lt;=50,5,IF(T5012&lt;=100,6,IF(T5012&lt;=250,7,8)))))))</f>
        <v>1</v>
      </c>
      <c r="V5012" s="21" t="n">
        <f aca="false">IF(AND(OR(Dashboard!$T$3="All",R5012=Dashboard!$T$3),OR(Dashboard!$T$4="All",D5012=Dashboard!$T$4)),1,0)</f>
        <v>1</v>
      </c>
      <c r="W5012" s="21" t="n">
        <f aca="false">IF(V5012=1,T5012+ROW()/10000000,0)</f>
        <v>4.8005012</v>
      </c>
    </row>
    <row r="5013" customFormat="false" ht="15" hidden="false" customHeight="false" outlineLevel="0" collapsed="false">
      <c r="A5013" s="0" t="n">
        <v>307693</v>
      </c>
      <c r="B5013" s="0" t="s">
        <v>11692</v>
      </c>
      <c r="C5013" s="0" t="n">
        <v>1</v>
      </c>
      <c r="D5013" s="0" t="s">
        <v>6924</v>
      </c>
      <c r="E5013" s="0" t="s">
        <v>11691</v>
      </c>
      <c r="F5013" s="0" t="s">
        <v>11686</v>
      </c>
      <c r="G5013" s="0" t="s">
        <v>11687</v>
      </c>
      <c r="H5013" s="0" t="s">
        <v>1124</v>
      </c>
      <c r="I5013" s="0" t="s">
        <v>2123</v>
      </c>
      <c r="J5013" s="0" t="s">
        <v>47</v>
      </c>
      <c r="K5013" s="0" t="s">
        <v>47</v>
      </c>
      <c r="L5013" s="0" t="s">
        <v>47</v>
      </c>
      <c r="M5013" s="0" t="s">
        <v>47</v>
      </c>
      <c r="N5013" s="0" t="n">
        <v>2</v>
      </c>
      <c r="O5013" s="0" t="n">
        <v>19</v>
      </c>
      <c r="P5013" s="0" t="n">
        <v>500</v>
      </c>
      <c r="Q5013" s="0" t="n">
        <v>2.7</v>
      </c>
      <c r="R5013" s="0" t="str">
        <f aca="false">INDEX(Lookup!$B$4:$B$18,MATCH(C5013,Lookup!$A$4:$A$18,0))</f>
        <v>India</v>
      </c>
      <c r="S5013" s="20" t="n">
        <f aca="false">INDEX(Lookup!$D$4:$D$18,MATCH(C5013,Lookup!$A$4:$A$18,0))</f>
        <v>0.012</v>
      </c>
      <c r="T5013" s="21" t="n">
        <f aca="false">ROUND(P5013*S5013,2)</f>
        <v>6</v>
      </c>
      <c r="U5013" s="21" t="n">
        <f aca="false">IF(T5013&lt;=10,1,IF(T5013&lt;=20,2,IF(T5013&lt;=30,3,IF(T5013&lt;=40,4,IF(T5013&lt;=50,5,IF(T5013&lt;=100,6,IF(T5013&lt;=250,7,8)))))))</f>
        <v>1</v>
      </c>
      <c r="V5013" s="21" t="n">
        <f aca="false">IF(AND(OR(Dashboard!$T$3="All",R5013=Dashboard!$T$3),OR(Dashboard!$T$4="All",D5013=Dashboard!$T$4)),1,0)</f>
        <v>1</v>
      </c>
      <c r="W5013" s="21" t="n">
        <f aca="false">IF(V5013=1,T5013+ROW()/10000000,0)</f>
        <v>6.0005013</v>
      </c>
    </row>
    <row r="5014" customFormat="false" ht="15" hidden="false" customHeight="false" outlineLevel="0" collapsed="false">
      <c r="A5014" s="0" t="n">
        <v>301654</v>
      </c>
      <c r="B5014" s="0" t="s">
        <v>11693</v>
      </c>
      <c r="C5014" s="0" t="n">
        <v>1</v>
      </c>
      <c r="D5014" s="0" t="s">
        <v>6924</v>
      </c>
      <c r="E5014" s="0" t="s">
        <v>11694</v>
      </c>
      <c r="F5014" s="0" t="s">
        <v>11686</v>
      </c>
      <c r="G5014" s="0" t="s">
        <v>11687</v>
      </c>
      <c r="H5014" s="0" t="s">
        <v>2288</v>
      </c>
      <c r="I5014" s="0" t="s">
        <v>2123</v>
      </c>
      <c r="J5014" s="0" t="s">
        <v>47</v>
      </c>
      <c r="K5014" s="0" t="s">
        <v>47</v>
      </c>
      <c r="L5014" s="0" t="s">
        <v>47</v>
      </c>
      <c r="M5014" s="0" t="s">
        <v>47</v>
      </c>
      <c r="N5014" s="0" t="n">
        <v>2</v>
      </c>
      <c r="O5014" s="0" t="n">
        <v>55</v>
      </c>
      <c r="P5014" s="0" t="n">
        <v>700</v>
      </c>
      <c r="Q5014" s="0" t="n">
        <v>3.1</v>
      </c>
      <c r="R5014" s="0" t="str">
        <f aca="false">INDEX(Lookup!$B$4:$B$18,MATCH(C5014,Lookup!$A$4:$A$18,0))</f>
        <v>India</v>
      </c>
      <c r="S5014" s="20" t="n">
        <f aca="false">INDEX(Lookup!$D$4:$D$18,MATCH(C5014,Lookup!$A$4:$A$18,0))</f>
        <v>0.012</v>
      </c>
      <c r="T5014" s="21" t="n">
        <f aca="false">ROUND(P5014*S5014,2)</f>
        <v>8.4</v>
      </c>
      <c r="U5014" s="21" t="n">
        <f aca="false">IF(T5014&lt;=10,1,IF(T5014&lt;=20,2,IF(T5014&lt;=30,3,IF(T5014&lt;=40,4,IF(T5014&lt;=50,5,IF(T5014&lt;=100,6,IF(T5014&lt;=250,7,8)))))))</f>
        <v>1</v>
      </c>
      <c r="V5014" s="21" t="n">
        <f aca="false">IF(AND(OR(Dashboard!$T$3="All",R5014=Dashboard!$T$3),OR(Dashboard!$T$4="All",D5014=Dashboard!$T$4)),1,0)</f>
        <v>1</v>
      </c>
      <c r="W5014" s="21" t="n">
        <f aca="false">IF(V5014=1,T5014+ROW()/10000000,0)</f>
        <v>8.4005014</v>
      </c>
    </row>
    <row r="5015" customFormat="false" ht="15" hidden="false" customHeight="false" outlineLevel="0" collapsed="false">
      <c r="A5015" s="0" t="n">
        <v>307696</v>
      </c>
      <c r="B5015" s="0" t="s">
        <v>8698</v>
      </c>
      <c r="C5015" s="0" t="n">
        <v>1</v>
      </c>
      <c r="D5015" s="0" t="s">
        <v>6924</v>
      </c>
      <c r="E5015" s="0" t="s">
        <v>11691</v>
      </c>
      <c r="F5015" s="0" t="s">
        <v>11686</v>
      </c>
      <c r="G5015" s="0" t="s">
        <v>11687</v>
      </c>
      <c r="H5015" s="0" t="s">
        <v>2128</v>
      </c>
      <c r="I5015" s="0" t="s">
        <v>2123</v>
      </c>
      <c r="J5015" s="0" t="s">
        <v>47</v>
      </c>
      <c r="K5015" s="0" t="s">
        <v>47</v>
      </c>
      <c r="L5015" s="0" t="s">
        <v>47</v>
      </c>
      <c r="M5015" s="0" t="s">
        <v>47</v>
      </c>
      <c r="N5015" s="0" t="n">
        <v>2</v>
      </c>
      <c r="O5015" s="0" t="n">
        <v>53</v>
      </c>
      <c r="P5015" s="0" t="n">
        <v>550</v>
      </c>
      <c r="Q5015" s="0" t="n">
        <v>3.1</v>
      </c>
      <c r="R5015" s="0" t="str">
        <f aca="false">INDEX(Lookup!$B$4:$B$18,MATCH(C5015,Lookup!$A$4:$A$18,0))</f>
        <v>India</v>
      </c>
      <c r="S5015" s="20" t="n">
        <f aca="false">INDEX(Lookup!$D$4:$D$18,MATCH(C5015,Lookup!$A$4:$A$18,0))</f>
        <v>0.012</v>
      </c>
      <c r="T5015" s="21" t="n">
        <f aca="false">ROUND(P5015*S5015,2)</f>
        <v>6.6</v>
      </c>
      <c r="U5015" s="21" t="n">
        <f aca="false">IF(T5015&lt;=10,1,IF(T5015&lt;=20,2,IF(T5015&lt;=30,3,IF(T5015&lt;=40,4,IF(T5015&lt;=50,5,IF(T5015&lt;=100,6,IF(T5015&lt;=250,7,8)))))))</f>
        <v>1</v>
      </c>
      <c r="V5015" s="21" t="n">
        <f aca="false">IF(AND(OR(Dashboard!$T$3="All",R5015=Dashboard!$T$3),OR(Dashboard!$T$4="All",D5015=Dashboard!$T$4)),1,0)</f>
        <v>1</v>
      </c>
      <c r="W5015" s="21" t="n">
        <f aca="false">IF(V5015=1,T5015+ROW()/10000000,0)</f>
        <v>6.6005015</v>
      </c>
    </row>
    <row r="5016" customFormat="false" ht="15" hidden="false" customHeight="false" outlineLevel="0" collapsed="false">
      <c r="A5016" s="0" t="n">
        <v>6202</v>
      </c>
      <c r="B5016" s="0" t="s">
        <v>11695</v>
      </c>
      <c r="C5016" s="0" t="n">
        <v>1</v>
      </c>
      <c r="D5016" s="0" t="s">
        <v>6924</v>
      </c>
      <c r="E5016" s="0" t="s">
        <v>11696</v>
      </c>
      <c r="F5016" s="0" t="s">
        <v>11686</v>
      </c>
      <c r="G5016" s="0" t="s">
        <v>11687</v>
      </c>
      <c r="H5016" s="0" t="s">
        <v>2128</v>
      </c>
      <c r="I5016" s="0" t="s">
        <v>2123</v>
      </c>
      <c r="J5016" s="0" t="s">
        <v>47</v>
      </c>
      <c r="K5016" s="0" t="s">
        <v>47</v>
      </c>
      <c r="L5016" s="0" t="s">
        <v>47</v>
      </c>
      <c r="M5016" s="0" t="s">
        <v>47</v>
      </c>
      <c r="N5016" s="0" t="n">
        <v>1</v>
      </c>
      <c r="O5016" s="0" t="n">
        <v>13</v>
      </c>
      <c r="P5016" s="0" t="n">
        <v>300</v>
      </c>
      <c r="Q5016" s="0" t="n">
        <v>2.9</v>
      </c>
      <c r="R5016" s="0" t="str">
        <f aca="false">INDEX(Lookup!$B$4:$B$18,MATCH(C5016,Lookup!$A$4:$A$18,0))</f>
        <v>India</v>
      </c>
      <c r="S5016" s="20" t="n">
        <f aca="false">INDEX(Lookup!$D$4:$D$18,MATCH(C5016,Lookup!$A$4:$A$18,0))</f>
        <v>0.012</v>
      </c>
      <c r="T5016" s="21" t="n">
        <f aca="false">ROUND(P5016*S5016,2)</f>
        <v>3.6</v>
      </c>
      <c r="U5016" s="21" t="n">
        <f aca="false">IF(T5016&lt;=10,1,IF(T5016&lt;=20,2,IF(T5016&lt;=30,3,IF(T5016&lt;=40,4,IF(T5016&lt;=50,5,IF(T5016&lt;=100,6,IF(T5016&lt;=250,7,8)))))))</f>
        <v>1</v>
      </c>
      <c r="V5016" s="21" t="n">
        <f aca="false">IF(AND(OR(Dashboard!$T$3="All",R5016=Dashboard!$T$3),OR(Dashboard!$T$4="All",D5016=Dashboard!$T$4)),1,0)</f>
        <v>1</v>
      </c>
      <c r="W5016" s="21" t="n">
        <f aca="false">IF(V5016=1,T5016+ROW()/10000000,0)</f>
        <v>3.6005016</v>
      </c>
    </row>
    <row r="5017" customFormat="false" ht="15" hidden="false" customHeight="false" outlineLevel="0" collapsed="false">
      <c r="A5017" s="0" t="n">
        <v>300888</v>
      </c>
      <c r="B5017" s="0" t="s">
        <v>11697</v>
      </c>
      <c r="C5017" s="0" t="n">
        <v>1</v>
      </c>
      <c r="D5017" s="0" t="s">
        <v>6924</v>
      </c>
      <c r="E5017" s="0" t="s">
        <v>11698</v>
      </c>
      <c r="F5017" s="0" t="s">
        <v>11686</v>
      </c>
      <c r="G5017" s="0" t="s">
        <v>11687</v>
      </c>
      <c r="H5017" s="0" t="s">
        <v>2128</v>
      </c>
      <c r="I5017" s="0" t="s">
        <v>2123</v>
      </c>
      <c r="J5017" s="0" t="s">
        <v>47</v>
      </c>
      <c r="K5017" s="0" t="s">
        <v>47</v>
      </c>
      <c r="L5017" s="0" t="s">
        <v>47</v>
      </c>
      <c r="M5017" s="0" t="s">
        <v>47</v>
      </c>
      <c r="N5017" s="0" t="n">
        <v>1</v>
      </c>
      <c r="O5017" s="0" t="n">
        <v>7</v>
      </c>
      <c r="P5017" s="0" t="n">
        <v>150</v>
      </c>
      <c r="Q5017" s="0" t="n">
        <v>2.9</v>
      </c>
      <c r="R5017" s="0" t="str">
        <f aca="false">INDEX(Lookup!$B$4:$B$18,MATCH(C5017,Lookup!$A$4:$A$18,0))</f>
        <v>India</v>
      </c>
      <c r="S5017" s="20" t="n">
        <f aca="false">INDEX(Lookup!$D$4:$D$18,MATCH(C5017,Lookup!$A$4:$A$18,0))</f>
        <v>0.012</v>
      </c>
      <c r="T5017" s="21" t="n">
        <f aca="false">ROUND(P5017*S5017,2)</f>
        <v>1.8</v>
      </c>
      <c r="U5017" s="21" t="n">
        <f aca="false">IF(T5017&lt;=10,1,IF(T5017&lt;=20,2,IF(T5017&lt;=30,3,IF(T5017&lt;=40,4,IF(T5017&lt;=50,5,IF(T5017&lt;=100,6,IF(T5017&lt;=250,7,8)))))))</f>
        <v>1</v>
      </c>
      <c r="V5017" s="21" t="n">
        <f aca="false">IF(AND(OR(Dashboard!$T$3="All",R5017=Dashboard!$T$3),OR(Dashboard!$T$4="All",D5017=Dashboard!$T$4)),1,0)</f>
        <v>1</v>
      </c>
      <c r="W5017" s="21" t="n">
        <f aca="false">IF(V5017=1,T5017+ROW()/10000000,0)</f>
        <v>1.8005017</v>
      </c>
    </row>
    <row r="5018" customFormat="false" ht="15" hidden="false" customHeight="false" outlineLevel="0" collapsed="false">
      <c r="A5018" s="0" t="n">
        <v>307694</v>
      </c>
      <c r="B5018" s="0" t="s">
        <v>11699</v>
      </c>
      <c r="C5018" s="0" t="n">
        <v>1</v>
      </c>
      <c r="D5018" s="0" t="s">
        <v>6924</v>
      </c>
      <c r="E5018" s="0" t="s">
        <v>11691</v>
      </c>
      <c r="F5018" s="0" t="s">
        <v>11686</v>
      </c>
      <c r="G5018" s="0" t="s">
        <v>11687</v>
      </c>
      <c r="H5018" s="0" t="s">
        <v>3392</v>
      </c>
      <c r="I5018" s="0" t="s">
        <v>2123</v>
      </c>
      <c r="J5018" s="0" t="s">
        <v>47</v>
      </c>
      <c r="K5018" s="0" t="s">
        <v>47</v>
      </c>
      <c r="L5018" s="0" t="s">
        <v>47</v>
      </c>
      <c r="M5018" s="0" t="s">
        <v>47</v>
      </c>
      <c r="N5018" s="0" t="n">
        <v>2</v>
      </c>
      <c r="O5018" s="0" t="n">
        <v>19</v>
      </c>
      <c r="P5018" s="0" t="n">
        <v>500</v>
      </c>
      <c r="Q5018" s="0" t="n">
        <v>3.2</v>
      </c>
      <c r="R5018" s="0" t="str">
        <f aca="false">INDEX(Lookup!$B$4:$B$18,MATCH(C5018,Lookup!$A$4:$A$18,0))</f>
        <v>India</v>
      </c>
      <c r="S5018" s="20" t="n">
        <f aca="false">INDEX(Lookup!$D$4:$D$18,MATCH(C5018,Lookup!$A$4:$A$18,0))</f>
        <v>0.012</v>
      </c>
      <c r="T5018" s="21" t="n">
        <f aca="false">ROUND(P5018*S5018,2)</f>
        <v>6</v>
      </c>
      <c r="U5018" s="21" t="n">
        <f aca="false">IF(T5018&lt;=10,1,IF(T5018&lt;=20,2,IF(T5018&lt;=30,3,IF(T5018&lt;=40,4,IF(T5018&lt;=50,5,IF(T5018&lt;=100,6,IF(T5018&lt;=250,7,8)))))))</f>
        <v>1</v>
      </c>
      <c r="V5018" s="21" t="n">
        <f aca="false">IF(AND(OR(Dashboard!$T$3="All",R5018=Dashboard!$T$3),OR(Dashboard!$T$4="All",D5018=Dashboard!$T$4)),1,0)</f>
        <v>1</v>
      </c>
      <c r="W5018" s="21" t="n">
        <f aca="false">IF(V5018=1,T5018+ROW()/10000000,0)</f>
        <v>6.0005018</v>
      </c>
    </row>
    <row r="5019" customFormat="false" ht="15" hidden="false" customHeight="false" outlineLevel="0" collapsed="false">
      <c r="A5019" s="0" t="n">
        <v>311470</v>
      </c>
      <c r="B5019" s="0" t="s">
        <v>11700</v>
      </c>
      <c r="C5019" s="0" t="n">
        <v>1</v>
      </c>
      <c r="D5019" s="0" t="s">
        <v>6924</v>
      </c>
      <c r="E5019" s="0" t="s">
        <v>11701</v>
      </c>
      <c r="F5019" s="0" t="s">
        <v>11686</v>
      </c>
      <c r="G5019" s="0" t="s">
        <v>11687</v>
      </c>
      <c r="H5019" s="0" t="s">
        <v>741</v>
      </c>
      <c r="I5019" s="0" t="s">
        <v>2123</v>
      </c>
      <c r="J5019" s="0" t="s">
        <v>46</v>
      </c>
      <c r="K5019" s="0" t="s">
        <v>47</v>
      </c>
      <c r="L5019" s="0" t="s">
        <v>47</v>
      </c>
      <c r="M5019" s="0" t="s">
        <v>47</v>
      </c>
      <c r="N5019" s="0" t="n">
        <v>4</v>
      </c>
      <c r="O5019" s="0" t="n">
        <v>131</v>
      </c>
      <c r="P5019" s="0" t="n">
        <v>2000</v>
      </c>
      <c r="Q5019" s="0" t="n">
        <v>3.7</v>
      </c>
      <c r="R5019" s="0" t="str">
        <f aca="false">INDEX(Lookup!$B$4:$B$18,MATCH(C5019,Lookup!$A$4:$A$18,0))</f>
        <v>India</v>
      </c>
      <c r="S5019" s="20" t="n">
        <f aca="false">INDEX(Lookup!$D$4:$D$18,MATCH(C5019,Lookup!$A$4:$A$18,0))</f>
        <v>0.012</v>
      </c>
      <c r="T5019" s="21" t="n">
        <f aca="false">ROUND(P5019*S5019,2)</f>
        <v>24</v>
      </c>
      <c r="U5019" s="21" t="n">
        <f aca="false">IF(T5019&lt;=10,1,IF(T5019&lt;=20,2,IF(T5019&lt;=30,3,IF(T5019&lt;=40,4,IF(T5019&lt;=50,5,IF(T5019&lt;=100,6,IF(T5019&lt;=250,7,8)))))))</f>
        <v>3</v>
      </c>
      <c r="V5019" s="21" t="n">
        <f aca="false">IF(AND(OR(Dashboard!$T$3="All",R5019=Dashboard!$T$3),OR(Dashboard!$T$4="All",D5019=Dashboard!$T$4)),1,0)</f>
        <v>1</v>
      </c>
      <c r="W5019" s="21" t="n">
        <f aca="false">IF(V5019=1,T5019+ROW()/10000000,0)</f>
        <v>24.0005019</v>
      </c>
    </row>
    <row r="5020" customFormat="false" ht="15" hidden="false" customHeight="false" outlineLevel="0" collapsed="false">
      <c r="A5020" s="0" t="n">
        <v>307692</v>
      </c>
      <c r="B5020" s="0" t="s">
        <v>11702</v>
      </c>
      <c r="C5020" s="0" t="n">
        <v>1</v>
      </c>
      <c r="D5020" s="0" t="s">
        <v>6924</v>
      </c>
      <c r="E5020" s="0" t="s">
        <v>11691</v>
      </c>
      <c r="F5020" s="0" t="s">
        <v>11686</v>
      </c>
      <c r="G5020" s="0" t="s">
        <v>11687</v>
      </c>
      <c r="H5020" s="0" t="s">
        <v>3942</v>
      </c>
      <c r="I5020" s="0" t="s">
        <v>2123</v>
      </c>
      <c r="J5020" s="0" t="s">
        <v>47</v>
      </c>
      <c r="K5020" s="0" t="s">
        <v>47</v>
      </c>
      <c r="L5020" s="0" t="s">
        <v>47</v>
      </c>
      <c r="M5020" s="0" t="s">
        <v>47</v>
      </c>
      <c r="N5020" s="0" t="n">
        <v>1</v>
      </c>
      <c r="O5020" s="0" t="n">
        <v>25</v>
      </c>
      <c r="P5020" s="0" t="n">
        <v>200</v>
      </c>
      <c r="Q5020" s="0" t="n">
        <v>3.6</v>
      </c>
      <c r="R5020" s="0" t="str">
        <f aca="false">INDEX(Lookup!$B$4:$B$18,MATCH(C5020,Lookup!$A$4:$A$18,0))</f>
        <v>India</v>
      </c>
      <c r="S5020" s="20" t="n">
        <f aca="false">INDEX(Lookup!$D$4:$D$18,MATCH(C5020,Lookup!$A$4:$A$18,0))</f>
        <v>0.012</v>
      </c>
      <c r="T5020" s="21" t="n">
        <f aca="false">ROUND(P5020*S5020,2)</f>
        <v>2.4</v>
      </c>
      <c r="U5020" s="21" t="n">
        <f aca="false">IF(T5020&lt;=10,1,IF(T5020&lt;=20,2,IF(T5020&lt;=30,3,IF(T5020&lt;=40,4,IF(T5020&lt;=50,5,IF(T5020&lt;=100,6,IF(T5020&lt;=250,7,8)))))))</f>
        <v>1</v>
      </c>
      <c r="V5020" s="21" t="n">
        <f aca="false">IF(AND(OR(Dashboard!$T$3="All",R5020=Dashboard!$T$3),OR(Dashboard!$T$4="All",D5020=Dashboard!$T$4)),1,0)</f>
        <v>1</v>
      </c>
      <c r="W5020" s="21" t="n">
        <f aca="false">IF(V5020=1,T5020+ROW()/10000000,0)</f>
        <v>2.400502</v>
      </c>
    </row>
    <row r="5021" customFormat="false" ht="15" hidden="false" customHeight="false" outlineLevel="0" collapsed="false">
      <c r="A5021" s="0" t="n">
        <v>4924</v>
      </c>
      <c r="B5021" s="0" t="s">
        <v>2719</v>
      </c>
      <c r="C5021" s="0" t="n">
        <v>1</v>
      </c>
      <c r="D5021" s="0" t="s">
        <v>6924</v>
      </c>
      <c r="E5021" s="0" t="s">
        <v>11703</v>
      </c>
      <c r="F5021" s="0" t="s">
        <v>11686</v>
      </c>
      <c r="G5021" s="0" t="s">
        <v>11687</v>
      </c>
      <c r="H5021" s="0" t="s">
        <v>2122</v>
      </c>
      <c r="I5021" s="0" t="s">
        <v>2123</v>
      </c>
      <c r="J5021" s="0" t="s">
        <v>46</v>
      </c>
      <c r="K5021" s="0" t="s">
        <v>47</v>
      </c>
      <c r="L5021" s="0" t="s">
        <v>47</v>
      </c>
      <c r="M5021" s="0" t="s">
        <v>47</v>
      </c>
      <c r="N5021" s="0" t="n">
        <v>3</v>
      </c>
      <c r="O5021" s="0" t="n">
        <v>194</v>
      </c>
      <c r="P5021" s="0" t="n">
        <v>1000</v>
      </c>
      <c r="Q5021" s="0" t="n">
        <v>3.8</v>
      </c>
      <c r="R5021" s="0" t="str">
        <f aca="false">INDEX(Lookup!$B$4:$B$18,MATCH(C5021,Lookup!$A$4:$A$18,0))</f>
        <v>India</v>
      </c>
      <c r="S5021" s="20" t="n">
        <f aca="false">INDEX(Lookup!$D$4:$D$18,MATCH(C5021,Lookup!$A$4:$A$18,0))</f>
        <v>0.012</v>
      </c>
      <c r="T5021" s="21" t="n">
        <f aca="false">ROUND(P5021*S5021,2)</f>
        <v>12</v>
      </c>
      <c r="U5021" s="21" t="n">
        <f aca="false">IF(T5021&lt;=10,1,IF(T5021&lt;=20,2,IF(T5021&lt;=30,3,IF(T5021&lt;=40,4,IF(T5021&lt;=50,5,IF(T5021&lt;=100,6,IF(T5021&lt;=250,7,8)))))))</f>
        <v>2</v>
      </c>
      <c r="V5021" s="21" t="n">
        <f aca="false">IF(AND(OR(Dashboard!$T$3="All",R5021=Dashboard!$T$3),OR(Dashboard!$T$4="All",D5021=Dashboard!$T$4)),1,0)</f>
        <v>1</v>
      </c>
      <c r="W5021" s="21" t="n">
        <f aca="false">IF(V5021=1,T5021+ROW()/10000000,0)</f>
        <v>12.0005021</v>
      </c>
    </row>
    <row r="5022" customFormat="false" ht="15" hidden="false" customHeight="false" outlineLevel="0" collapsed="false">
      <c r="A5022" s="0" t="n">
        <v>302742</v>
      </c>
      <c r="B5022" s="0" t="s">
        <v>11704</v>
      </c>
      <c r="C5022" s="0" t="n">
        <v>1</v>
      </c>
      <c r="D5022" s="0" t="s">
        <v>6924</v>
      </c>
      <c r="E5022" s="0" t="s">
        <v>11705</v>
      </c>
      <c r="F5022" s="0" t="s">
        <v>11686</v>
      </c>
      <c r="G5022" s="0" t="s">
        <v>11687</v>
      </c>
      <c r="H5022" s="0" t="s">
        <v>2147</v>
      </c>
      <c r="I5022" s="0" t="s">
        <v>2123</v>
      </c>
      <c r="J5022" s="0" t="s">
        <v>47</v>
      </c>
      <c r="K5022" s="0" t="s">
        <v>47</v>
      </c>
      <c r="L5022" s="0" t="s">
        <v>47</v>
      </c>
      <c r="M5022" s="0" t="s">
        <v>47</v>
      </c>
      <c r="N5022" s="0" t="n">
        <v>1</v>
      </c>
      <c r="O5022" s="0" t="n">
        <v>162</v>
      </c>
      <c r="P5022" s="0" t="n">
        <v>450</v>
      </c>
      <c r="Q5022" s="0" t="n">
        <v>3.7</v>
      </c>
      <c r="R5022" s="0" t="str">
        <f aca="false">INDEX(Lookup!$B$4:$B$18,MATCH(C5022,Lookup!$A$4:$A$18,0))</f>
        <v>India</v>
      </c>
      <c r="S5022" s="20" t="n">
        <f aca="false">INDEX(Lookup!$D$4:$D$18,MATCH(C5022,Lookup!$A$4:$A$18,0))</f>
        <v>0.012</v>
      </c>
      <c r="T5022" s="21" t="n">
        <f aca="false">ROUND(P5022*S5022,2)</f>
        <v>5.4</v>
      </c>
      <c r="U5022" s="21" t="n">
        <f aca="false">IF(T5022&lt;=10,1,IF(T5022&lt;=20,2,IF(T5022&lt;=30,3,IF(T5022&lt;=40,4,IF(T5022&lt;=50,5,IF(T5022&lt;=100,6,IF(T5022&lt;=250,7,8)))))))</f>
        <v>1</v>
      </c>
      <c r="V5022" s="21" t="n">
        <f aca="false">IF(AND(OR(Dashboard!$T$3="All",R5022=Dashboard!$T$3),OR(Dashboard!$T$4="All",D5022=Dashboard!$T$4)),1,0)</f>
        <v>1</v>
      </c>
      <c r="W5022" s="21" t="n">
        <f aca="false">IF(V5022=1,T5022+ROW()/10000000,0)</f>
        <v>5.4005022</v>
      </c>
    </row>
    <row r="5023" customFormat="false" ht="15" hidden="false" customHeight="false" outlineLevel="0" collapsed="false">
      <c r="A5023" s="0" t="n">
        <v>18471330</v>
      </c>
      <c r="B5023" s="0" t="s">
        <v>10104</v>
      </c>
      <c r="C5023" s="0" t="n">
        <v>1</v>
      </c>
      <c r="D5023" s="0" t="s">
        <v>6924</v>
      </c>
      <c r="E5023" s="0" t="s">
        <v>11706</v>
      </c>
      <c r="F5023" s="0" t="s">
        <v>11686</v>
      </c>
      <c r="G5023" s="0" t="s">
        <v>11687</v>
      </c>
      <c r="H5023" s="0" t="s">
        <v>156</v>
      </c>
      <c r="I5023" s="0" t="s">
        <v>2123</v>
      </c>
      <c r="J5023" s="0" t="s">
        <v>47</v>
      </c>
      <c r="K5023" s="0" t="s">
        <v>47</v>
      </c>
      <c r="L5023" s="0" t="s">
        <v>47</v>
      </c>
      <c r="M5023" s="0" t="s">
        <v>47</v>
      </c>
      <c r="N5023" s="0" t="n">
        <v>1</v>
      </c>
      <c r="O5023" s="0" t="n">
        <v>1</v>
      </c>
      <c r="P5023" s="0" t="n">
        <v>400</v>
      </c>
      <c r="Q5023" s="0" t="n">
        <v>1</v>
      </c>
      <c r="R5023" s="0" t="str">
        <f aca="false">INDEX(Lookup!$B$4:$B$18,MATCH(C5023,Lookup!$A$4:$A$18,0))</f>
        <v>India</v>
      </c>
      <c r="S5023" s="20" t="n">
        <f aca="false">INDEX(Lookup!$D$4:$D$18,MATCH(C5023,Lookup!$A$4:$A$18,0))</f>
        <v>0.012</v>
      </c>
      <c r="T5023" s="21" t="n">
        <f aca="false">ROUND(P5023*S5023,2)</f>
        <v>4.8</v>
      </c>
      <c r="U5023" s="21" t="n">
        <f aca="false">IF(T5023&lt;=10,1,IF(T5023&lt;=20,2,IF(T5023&lt;=30,3,IF(T5023&lt;=40,4,IF(T5023&lt;=50,5,IF(T5023&lt;=100,6,IF(T5023&lt;=250,7,8)))))))</f>
        <v>1</v>
      </c>
      <c r="V5023" s="21" t="n">
        <f aca="false">IF(AND(OR(Dashboard!$T$3="All",R5023=Dashboard!$T$3),OR(Dashboard!$T$4="All",D5023=Dashboard!$T$4)),1,0)</f>
        <v>1</v>
      </c>
      <c r="W5023" s="21" t="n">
        <f aca="false">IF(V5023=1,T5023+ROW()/10000000,0)</f>
        <v>4.8005023</v>
      </c>
    </row>
    <row r="5024" customFormat="false" ht="15" hidden="false" customHeight="false" outlineLevel="0" collapsed="false">
      <c r="A5024" s="0" t="n">
        <v>6269</v>
      </c>
      <c r="B5024" s="0" t="s">
        <v>11707</v>
      </c>
      <c r="C5024" s="0" t="n">
        <v>1</v>
      </c>
      <c r="D5024" s="0" t="s">
        <v>6924</v>
      </c>
      <c r="E5024" s="0" t="s">
        <v>11708</v>
      </c>
      <c r="F5024" s="0" t="s">
        <v>11686</v>
      </c>
      <c r="G5024" s="0" t="s">
        <v>11687</v>
      </c>
      <c r="H5024" s="0" t="s">
        <v>2382</v>
      </c>
      <c r="I5024" s="0" t="s">
        <v>2123</v>
      </c>
      <c r="J5024" s="0" t="s">
        <v>47</v>
      </c>
      <c r="K5024" s="0" t="s">
        <v>47</v>
      </c>
      <c r="L5024" s="0" t="s">
        <v>47</v>
      </c>
      <c r="M5024" s="0" t="s">
        <v>47</v>
      </c>
      <c r="N5024" s="0" t="n">
        <v>1</v>
      </c>
      <c r="O5024" s="0" t="n">
        <v>2</v>
      </c>
      <c r="P5024" s="0" t="n">
        <v>250</v>
      </c>
      <c r="Q5024" s="0" t="n">
        <v>1</v>
      </c>
      <c r="R5024" s="0" t="str">
        <f aca="false">INDEX(Lookup!$B$4:$B$18,MATCH(C5024,Lookup!$A$4:$A$18,0))</f>
        <v>India</v>
      </c>
      <c r="S5024" s="20" t="n">
        <f aca="false">INDEX(Lookup!$D$4:$D$18,MATCH(C5024,Lookup!$A$4:$A$18,0))</f>
        <v>0.012</v>
      </c>
      <c r="T5024" s="21" t="n">
        <f aca="false">ROUND(P5024*S5024,2)</f>
        <v>3</v>
      </c>
      <c r="U5024" s="21" t="n">
        <f aca="false">IF(T5024&lt;=10,1,IF(T5024&lt;=20,2,IF(T5024&lt;=30,3,IF(T5024&lt;=40,4,IF(T5024&lt;=50,5,IF(T5024&lt;=100,6,IF(T5024&lt;=250,7,8)))))))</f>
        <v>1</v>
      </c>
      <c r="V5024" s="21" t="n">
        <f aca="false">IF(AND(OR(Dashboard!$T$3="All",R5024=Dashboard!$T$3),OR(Dashboard!$T$4="All",D5024=Dashboard!$T$4)),1,0)</f>
        <v>1</v>
      </c>
      <c r="W5024" s="21" t="n">
        <f aca="false">IF(V5024=1,T5024+ROW()/10000000,0)</f>
        <v>3.0005024</v>
      </c>
    </row>
    <row r="5025" customFormat="false" ht="15" hidden="false" customHeight="false" outlineLevel="0" collapsed="false">
      <c r="A5025" s="0" t="n">
        <v>18423145</v>
      </c>
      <c r="B5025" s="0" t="s">
        <v>11709</v>
      </c>
      <c r="C5025" s="0" t="n">
        <v>1</v>
      </c>
      <c r="D5025" s="0" t="s">
        <v>6924</v>
      </c>
      <c r="E5025" s="0" t="s">
        <v>11710</v>
      </c>
      <c r="F5025" s="0" t="s">
        <v>11686</v>
      </c>
      <c r="G5025" s="0" t="s">
        <v>11687</v>
      </c>
      <c r="H5025" s="0" t="s">
        <v>2128</v>
      </c>
      <c r="I5025" s="0" t="s">
        <v>2123</v>
      </c>
      <c r="J5025" s="0" t="s">
        <v>47</v>
      </c>
      <c r="K5025" s="0" t="s">
        <v>47</v>
      </c>
      <c r="L5025" s="0" t="s">
        <v>47</v>
      </c>
      <c r="M5025" s="0" t="s">
        <v>47</v>
      </c>
      <c r="N5025" s="0" t="n">
        <v>1</v>
      </c>
      <c r="O5025" s="0" t="n">
        <v>0</v>
      </c>
      <c r="P5025" s="0" t="n">
        <v>400</v>
      </c>
      <c r="Q5025" s="0" t="n">
        <v>1</v>
      </c>
      <c r="R5025" s="0" t="str">
        <f aca="false">INDEX(Lookup!$B$4:$B$18,MATCH(C5025,Lookup!$A$4:$A$18,0))</f>
        <v>India</v>
      </c>
      <c r="S5025" s="20" t="n">
        <f aca="false">INDEX(Lookup!$D$4:$D$18,MATCH(C5025,Lookup!$A$4:$A$18,0))</f>
        <v>0.012</v>
      </c>
      <c r="T5025" s="21" t="n">
        <f aca="false">ROUND(P5025*S5025,2)</f>
        <v>4.8</v>
      </c>
      <c r="U5025" s="21" t="n">
        <f aca="false">IF(T5025&lt;=10,1,IF(T5025&lt;=20,2,IF(T5025&lt;=30,3,IF(T5025&lt;=40,4,IF(T5025&lt;=50,5,IF(T5025&lt;=100,6,IF(T5025&lt;=250,7,8)))))))</f>
        <v>1</v>
      </c>
      <c r="V5025" s="21" t="n">
        <f aca="false">IF(AND(OR(Dashboard!$T$3="All",R5025=Dashboard!$T$3),OR(Dashboard!$T$4="All",D5025=Dashboard!$T$4)),1,0)</f>
        <v>1</v>
      </c>
      <c r="W5025" s="21" t="n">
        <f aca="false">IF(V5025=1,T5025+ROW()/10000000,0)</f>
        <v>4.8005025</v>
      </c>
    </row>
    <row r="5026" customFormat="false" ht="15" hidden="false" customHeight="false" outlineLevel="0" collapsed="false">
      <c r="A5026" s="0" t="n">
        <v>18444040</v>
      </c>
      <c r="B5026" s="0" t="s">
        <v>11711</v>
      </c>
      <c r="C5026" s="0" t="n">
        <v>1</v>
      </c>
      <c r="D5026" s="0" t="s">
        <v>6924</v>
      </c>
      <c r="E5026" s="0" t="s">
        <v>11712</v>
      </c>
      <c r="F5026" s="0" t="s">
        <v>11686</v>
      </c>
      <c r="G5026" s="0" t="s">
        <v>11687</v>
      </c>
      <c r="H5026" s="0" t="s">
        <v>69</v>
      </c>
      <c r="I5026" s="0" t="s">
        <v>2123</v>
      </c>
      <c r="J5026" s="0" t="s">
        <v>47</v>
      </c>
      <c r="K5026" s="0" t="s">
        <v>47</v>
      </c>
      <c r="L5026" s="0" t="s">
        <v>47</v>
      </c>
      <c r="M5026" s="0" t="s">
        <v>47</v>
      </c>
      <c r="N5026" s="0" t="n">
        <v>1</v>
      </c>
      <c r="O5026" s="0" t="n">
        <v>0</v>
      </c>
      <c r="P5026" s="0" t="n">
        <v>300</v>
      </c>
      <c r="Q5026" s="0" t="n">
        <v>1</v>
      </c>
      <c r="R5026" s="0" t="str">
        <f aca="false">INDEX(Lookup!$B$4:$B$18,MATCH(C5026,Lookup!$A$4:$A$18,0))</f>
        <v>India</v>
      </c>
      <c r="S5026" s="20" t="n">
        <f aca="false">INDEX(Lookup!$D$4:$D$18,MATCH(C5026,Lookup!$A$4:$A$18,0))</f>
        <v>0.012</v>
      </c>
      <c r="T5026" s="21" t="n">
        <f aca="false">ROUND(P5026*S5026,2)</f>
        <v>3.6</v>
      </c>
      <c r="U5026" s="21" t="n">
        <f aca="false">IF(T5026&lt;=10,1,IF(T5026&lt;=20,2,IF(T5026&lt;=30,3,IF(T5026&lt;=40,4,IF(T5026&lt;=50,5,IF(T5026&lt;=100,6,IF(T5026&lt;=250,7,8)))))))</f>
        <v>1</v>
      </c>
      <c r="V5026" s="21" t="n">
        <f aca="false">IF(AND(OR(Dashboard!$T$3="All",R5026=Dashboard!$T$3),OR(Dashboard!$T$4="All",D5026=Dashboard!$T$4)),1,0)</f>
        <v>1</v>
      </c>
      <c r="W5026" s="21" t="n">
        <f aca="false">IF(V5026=1,T5026+ROW()/10000000,0)</f>
        <v>3.6005026</v>
      </c>
    </row>
    <row r="5027" customFormat="false" ht="15" hidden="false" customHeight="false" outlineLevel="0" collapsed="false">
      <c r="A5027" s="0" t="n">
        <v>18391691</v>
      </c>
      <c r="B5027" s="0" t="s">
        <v>11713</v>
      </c>
      <c r="C5027" s="0" t="n">
        <v>1</v>
      </c>
      <c r="D5027" s="0" t="s">
        <v>6924</v>
      </c>
      <c r="E5027" s="0" t="s">
        <v>11714</v>
      </c>
      <c r="F5027" s="0" t="s">
        <v>11686</v>
      </c>
      <c r="G5027" s="0" t="s">
        <v>11687</v>
      </c>
      <c r="H5027" s="0" t="s">
        <v>5356</v>
      </c>
      <c r="I5027" s="0" t="s">
        <v>2123</v>
      </c>
      <c r="J5027" s="0" t="s">
        <v>47</v>
      </c>
      <c r="K5027" s="0" t="s">
        <v>47</v>
      </c>
      <c r="L5027" s="0" t="s">
        <v>47</v>
      </c>
      <c r="M5027" s="0" t="s">
        <v>47</v>
      </c>
      <c r="N5027" s="0" t="n">
        <v>1</v>
      </c>
      <c r="O5027" s="0" t="n">
        <v>2</v>
      </c>
      <c r="P5027" s="0" t="n">
        <v>300</v>
      </c>
      <c r="Q5027" s="0" t="n">
        <v>1</v>
      </c>
      <c r="R5027" s="0" t="str">
        <f aca="false">INDEX(Lookup!$B$4:$B$18,MATCH(C5027,Lookup!$A$4:$A$18,0))</f>
        <v>India</v>
      </c>
      <c r="S5027" s="20" t="n">
        <f aca="false">INDEX(Lookup!$D$4:$D$18,MATCH(C5027,Lookup!$A$4:$A$18,0))</f>
        <v>0.012</v>
      </c>
      <c r="T5027" s="21" t="n">
        <f aca="false">ROUND(P5027*S5027,2)</f>
        <v>3.6</v>
      </c>
      <c r="U5027" s="21" t="n">
        <f aca="false">IF(T5027&lt;=10,1,IF(T5027&lt;=20,2,IF(T5027&lt;=30,3,IF(T5027&lt;=40,4,IF(T5027&lt;=50,5,IF(T5027&lt;=100,6,IF(T5027&lt;=250,7,8)))))))</f>
        <v>1</v>
      </c>
      <c r="V5027" s="21" t="n">
        <f aca="false">IF(AND(OR(Dashboard!$T$3="All",R5027=Dashboard!$T$3),OR(Dashboard!$T$4="All",D5027=Dashboard!$T$4)),1,0)</f>
        <v>1</v>
      </c>
      <c r="W5027" s="21" t="n">
        <f aca="false">IF(V5027=1,T5027+ROW()/10000000,0)</f>
        <v>3.6005027</v>
      </c>
    </row>
    <row r="5028" customFormat="false" ht="15" hidden="false" customHeight="false" outlineLevel="0" collapsed="false">
      <c r="A5028" s="0" t="n">
        <v>1188</v>
      </c>
      <c r="B5028" s="0" t="s">
        <v>11715</v>
      </c>
      <c r="C5028" s="0" t="n">
        <v>1</v>
      </c>
      <c r="D5028" s="0" t="s">
        <v>6924</v>
      </c>
      <c r="E5028" s="0" t="s">
        <v>11716</v>
      </c>
      <c r="F5028" s="0" t="s">
        <v>11686</v>
      </c>
      <c r="G5028" s="0" t="s">
        <v>11687</v>
      </c>
      <c r="H5028" s="0" t="s">
        <v>11717</v>
      </c>
      <c r="I5028" s="0" t="s">
        <v>2123</v>
      </c>
      <c r="J5028" s="0" t="s">
        <v>46</v>
      </c>
      <c r="K5028" s="0" t="s">
        <v>46</v>
      </c>
      <c r="L5028" s="0" t="s">
        <v>47</v>
      </c>
      <c r="M5028" s="0" t="s">
        <v>47</v>
      </c>
      <c r="N5028" s="0" t="n">
        <v>4</v>
      </c>
      <c r="O5028" s="0" t="n">
        <v>2549</v>
      </c>
      <c r="P5028" s="0" t="n">
        <v>2600</v>
      </c>
      <c r="Q5028" s="0" t="n">
        <v>4.2</v>
      </c>
      <c r="R5028" s="0" t="str">
        <f aca="false">INDEX(Lookup!$B$4:$B$18,MATCH(C5028,Lookup!$A$4:$A$18,0))</f>
        <v>India</v>
      </c>
      <c r="S5028" s="20" t="n">
        <f aca="false">INDEX(Lookup!$D$4:$D$18,MATCH(C5028,Lookup!$A$4:$A$18,0))</f>
        <v>0.012</v>
      </c>
      <c r="T5028" s="21" t="n">
        <f aca="false">ROUND(P5028*S5028,2)</f>
        <v>31.2</v>
      </c>
      <c r="U5028" s="21" t="n">
        <f aca="false">IF(T5028&lt;=10,1,IF(T5028&lt;=20,2,IF(T5028&lt;=30,3,IF(T5028&lt;=40,4,IF(T5028&lt;=50,5,IF(T5028&lt;=100,6,IF(T5028&lt;=250,7,8)))))))</f>
        <v>4</v>
      </c>
      <c r="V5028" s="21" t="n">
        <f aca="false">IF(AND(OR(Dashboard!$T$3="All",R5028=Dashboard!$T$3),OR(Dashboard!$T$4="All",D5028=Dashboard!$T$4)),1,0)</f>
        <v>1</v>
      </c>
      <c r="W5028" s="21" t="n">
        <f aca="false">IF(V5028=1,T5028+ROW()/10000000,0)</f>
        <v>31.2005028</v>
      </c>
    </row>
    <row r="5029" customFormat="false" ht="15" hidden="false" customHeight="false" outlineLevel="0" collapsed="false">
      <c r="A5029" s="0" t="n">
        <v>7353</v>
      </c>
      <c r="B5029" s="0" t="s">
        <v>5951</v>
      </c>
      <c r="C5029" s="0" t="n">
        <v>1</v>
      </c>
      <c r="D5029" s="0" t="s">
        <v>6924</v>
      </c>
      <c r="E5029" s="0" t="s">
        <v>11718</v>
      </c>
      <c r="F5029" s="0" t="s">
        <v>11719</v>
      </c>
      <c r="G5029" s="0" t="s">
        <v>11720</v>
      </c>
      <c r="H5029" s="0" t="s">
        <v>11721</v>
      </c>
      <c r="I5029" s="0" t="s">
        <v>2123</v>
      </c>
      <c r="J5029" s="0" t="s">
        <v>47</v>
      </c>
      <c r="K5029" s="0" t="s">
        <v>47</v>
      </c>
      <c r="L5029" s="0" t="s">
        <v>47</v>
      </c>
      <c r="M5029" s="0" t="s">
        <v>47</v>
      </c>
      <c r="N5029" s="0" t="n">
        <v>1</v>
      </c>
      <c r="O5029" s="0" t="n">
        <v>11</v>
      </c>
      <c r="P5029" s="0" t="n">
        <v>400</v>
      </c>
      <c r="Q5029" s="0" t="n">
        <v>2.7</v>
      </c>
      <c r="R5029" s="0" t="str">
        <f aca="false">INDEX(Lookup!$B$4:$B$18,MATCH(C5029,Lookup!$A$4:$A$18,0))</f>
        <v>India</v>
      </c>
      <c r="S5029" s="20" t="n">
        <f aca="false">INDEX(Lookup!$D$4:$D$18,MATCH(C5029,Lookup!$A$4:$A$18,0))</f>
        <v>0.012</v>
      </c>
      <c r="T5029" s="21" t="n">
        <f aca="false">ROUND(P5029*S5029,2)</f>
        <v>4.8</v>
      </c>
      <c r="U5029" s="21" t="n">
        <f aca="false">IF(T5029&lt;=10,1,IF(T5029&lt;=20,2,IF(T5029&lt;=30,3,IF(T5029&lt;=40,4,IF(T5029&lt;=50,5,IF(T5029&lt;=100,6,IF(T5029&lt;=250,7,8)))))))</f>
        <v>1</v>
      </c>
      <c r="V5029" s="21" t="n">
        <f aca="false">IF(AND(OR(Dashboard!$T$3="All",R5029=Dashboard!$T$3),OR(Dashboard!$T$4="All",D5029=Dashboard!$T$4)),1,0)</f>
        <v>1</v>
      </c>
      <c r="W5029" s="21" t="n">
        <f aca="false">IF(V5029=1,T5029+ROW()/10000000,0)</f>
        <v>4.8005029</v>
      </c>
    </row>
    <row r="5030" customFormat="false" ht="15" hidden="false" customHeight="false" outlineLevel="0" collapsed="false">
      <c r="A5030" s="0" t="n">
        <v>7365</v>
      </c>
      <c r="B5030" s="0" t="s">
        <v>11722</v>
      </c>
      <c r="C5030" s="0" t="n">
        <v>1</v>
      </c>
      <c r="D5030" s="0" t="s">
        <v>6924</v>
      </c>
      <c r="E5030" s="0" t="s">
        <v>11723</v>
      </c>
      <c r="F5030" s="0" t="s">
        <v>11719</v>
      </c>
      <c r="G5030" s="0" t="s">
        <v>11720</v>
      </c>
      <c r="H5030" s="0" t="s">
        <v>2128</v>
      </c>
      <c r="I5030" s="0" t="s">
        <v>2123</v>
      </c>
      <c r="J5030" s="0" t="s">
        <v>47</v>
      </c>
      <c r="K5030" s="0" t="s">
        <v>47</v>
      </c>
      <c r="L5030" s="0" t="s">
        <v>47</v>
      </c>
      <c r="M5030" s="0" t="s">
        <v>47</v>
      </c>
      <c r="N5030" s="0" t="n">
        <v>1</v>
      </c>
      <c r="O5030" s="0" t="n">
        <v>5</v>
      </c>
      <c r="P5030" s="0" t="n">
        <v>200</v>
      </c>
      <c r="Q5030" s="0" t="n">
        <v>2.9</v>
      </c>
      <c r="R5030" s="0" t="str">
        <f aca="false">INDEX(Lookup!$B$4:$B$18,MATCH(C5030,Lookup!$A$4:$A$18,0))</f>
        <v>India</v>
      </c>
      <c r="S5030" s="20" t="n">
        <f aca="false">INDEX(Lookup!$D$4:$D$18,MATCH(C5030,Lookup!$A$4:$A$18,0))</f>
        <v>0.012</v>
      </c>
      <c r="T5030" s="21" t="n">
        <f aca="false">ROUND(P5030*S5030,2)</f>
        <v>2.4</v>
      </c>
      <c r="U5030" s="21" t="n">
        <f aca="false">IF(T5030&lt;=10,1,IF(T5030&lt;=20,2,IF(T5030&lt;=30,3,IF(T5030&lt;=40,4,IF(T5030&lt;=50,5,IF(T5030&lt;=100,6,IF(T5030&lt;=250,7,8)))))))</f>
        <v>1</v>
      </c>
      <c r="V5030" s="21" t="n">
        <f aca="false">IF(AND(OR(Dashboard!$T$3="All",R5030=Dashboard!$T$3),OR(Dashboard!$T$4="All",D5030=Dashboard!$T$4)),1,0)</f>
        <v>1</v>
      </c>
      <c r="W5030" s="21" t="n">
        <f aca="false">IF(V5030=1,T5030+ROW()/10000000,0)</f>
        <v>2.400503</v>
      </c>
    </row>
    <row r="5031" customFormat="false" ht="15" hidden="false" customHeight="false" outlineLevel="0" collapsed="false">
      <c r="A5031" s="0" t="n">
        <v>303851</v>
      </c>
      <c r="B5031" s="0" t="s">
        <v>11724</v>
      </c>
      <c r="C5031" s="0" t="n">
        <v>1</v>
      </c>
      <c r="D5031" s="0" t="s">
        <v>6924</v>
      </c>
      <c r="E5031" s="0" t="s">
        <v>11725</v>
      </c>
      <c r="F5031" s="0" t="s">
        <v>11719</v>
      </c>
      <c r="G5031" s="0" t="s">
        <v>11720</v>
      </c>
      <c r="H5031" s="0" t="s">
        <v>2293</v>
      </c>
      <c r="I5031" s="0" t="s">
        <v>2123</v>
      </c>
      <c r="J5031" s="0" t="s">
        <v>46</v>
      </c>
      <c r="K5031" s="0" t="s">
        <v>47</v>
      </c>
      <c r="L5031" s="0" t="s">
        <v>47</v>
      </c>
      <c r="M5031" s="0" t="s">
        <v>47</v>
      </c>
      <c r="N5031" s="0" t="n">
        <v>3</v>
      </c>
      <c r="O5031" s="0" t="n">
        <v>7</v>
      </c>
      <c r="P5031" s="0" t="n">
        <v>1000</v>
      </c>
      <c r="Q5031" s="0" t="n">
        <v>2.9</v>
      </c>
      <c r="R5031" s="0" t="str">
        <f aca="false">INDEX(Lookup!$B$4:$B$18,MATCH(C5031,Lookup!$A$4:$A$18,0))</f>
        <v>India</v>
      </c>
      <c r="S5031" s="20" t="n">
        <f aca="false">INDEX(Lookup!$D$4:$D$18,MATCH(C5031,Lookup!$A$4:$A$18,0))</f>
        <v>0.012</v>
      </c>
      <c r="T5031" s="21" t="n">
        <f aca="false">ROUND(P5031*S5031,2)</f>
        <v>12</v>
      </c>
      <c r="U5031" s="21" t="n">
        <f aca="false">IF(T5031&lt;=10,1,IF(T5031&lt;=20,2,IF(T5031&lt;=30,3,IF(T5031&lt;=40,4,IF(T5031&lt;=50,5,IF(T5031&lt;=100,6,IF(T5031&lt;=250,7,8)))))))</f>
        <v>2</v>
      </c>
      <c r="V5031" s="21" t="n">
        <f aca="false">IF(AND(OR(Dashboard!$T$3="All",R5031=Dashboard!$T$3),OR(Dashboard!$T$4="All",D5031=Dashboard!$T$4)),1,0)</f>
        <v>1</v>
      </c>
      <c r="W5031" s="21" t="n">
        <f aca="false">IF(V5031=1,T5031+ROW()/10000000,0)</f>
        <v>12.0005031</v>
      </c>
    </row>
    <row r="5032" customFormat="false" ht="15" hidden="false" customHeight="false" outlineLevel="0" collapsed="false">
      <c r="A5032" s="0" t="n">
        <v>9097</v>
      </c>
      <c r="B5032" s="0" t="s">
        <v>5031</v>
      </c>
      <c r="C5032" s="0" t="n">
        <v>1</v>
      </c>
      <c r="D5032" s="0" t="s">
        <v>6924</v>
      </c>
      <c r="E5032" s="0" t="s">
        <v>11726</v>
      </c>
      <c r="F5032" s="0" t="s">
        <v>11719</v>
      </c>
      <c r="G5032" s="0" t="s">
        <v>11720</v>
      </c>
      <c r="H5032" s="0" t="s">
        <v>2382</v>
      </c>
      <c r="I5032" s="0" t="s">
        <v>2123</v>
      </c>
      <c r="J5032" s="0" t="s">
        <v>47</v>
      </c>
      <c r="K5032" s="0" t="s">
        <v>47</v>
      </c>
      <c r="L5032" s="0" t="s">
        <v>47</v>
      </c>
      <c r="M5032" s="0" t="s">
        <v>47</v>
      </c>
      <c r="N5032" s="0" t="n">
        <v>1</v>
      </c>
      <c r="O5032" s="0" t="n">
        <v>14</v>
      </c>
      <c r="P5032" s="0" t="n">
        <v>200</v>
      </c>
      <c r="Q5032" s="0" t="n">
        <v>2.7</v>
      </c>
      <c r="R5032" s="0" t="str">
        <f aca="false">INDEX(Lookup!$B$4:$B$18,MATCH(C5032,Lookup!$A$4:$A$18,0))</f>
        <v>India</v>
      </c>
      <c r="S5032" s="20" t="n">
        <f aca="false">INDEX(Lookup!$D$4:$D$18,MATCH(C5032,Lookup!$A$4:$A$18,0))</f>
        <v>0.012</v>
      </c>
      <c r="T5032" s="21" t="n">
        <f aca="false">ROUND(P5032*S5032,2)</f>
        <v>2.4</v>
      </c>
      <c r="U5032" s="21" t="n">
        <f aca="false">IF(T5032&lt;=10,1,IF(T5032&lt;=20,2,IF(T5032&lt;=30,3,IF(T5032&lt;=40,4,IF(T5032&lt;=50,5,IF(T5032&lt;=100,6,IF(T5032&lt;=250,7,8)))))))</f>
        <v>1</v>
      </c>
      <c r="V5032" s="21" t="n">
        <f aca="false">IF(AND(OR(Dashboard!$T$3="All",R5032=Dashboard!$T$3),OR(Dashboard!$T$4="All",D5032=Dashboard!$T$4)),1,0)</f>
        <v>1</v>
      </c>
      <c r="W5032" s="21" t="n">
        <f aca="false">IF(V5032=1,T5032+ROW()/10000000,0)</f>
        <v>2.4005032</v>
      </c>
    </row>
    <row r="5033" customFormat="false" ht="15" hidden="false" customHeight="false" outlineLevel="0" collapsed="false">
      <c r="A5033" s="0" t="n">
        <v>7317</v>
      </c>
      <c r="B5033" s="0" t="s">
        <v>11727</v>
      </c>
      <c r="C5033" s="0" t="n">
        <v>1</v>
      </c>
      <c r="D5033" s="0" t="s">
        <v>6924</v>
      </c>
      <c r="E5033" s="0" t="s">
        <v>11728</v>
      </c>
      <c r="F5033" s="0" t="s">
        <v>11719</v>
      </c>
      <c r="G5033" s="0" t="s">
        <v>11720</v>
      </c>
      <c r="H5033" s="0" t="s">
        <v>11428</v>
      </c>
      <c r="I5033" s="0" t="s">
        <v>2123</v>
      </c>
      <c r="J5033" s="0" t="s">
        <v>47</v>
      </c>
      <c r="K5033" s="0" t="s">
        <v>47</v>
      </c>
      <c r="L5033" s="0" t="s">
        <v>47</v>
      </c>
      <c r="M5033" s="0" t="s">
        <v>47</v>
      </c>
      <c r="N5033" s="0" t="n">
        <v>2</v>
      </c>
      <c r="O5033" s="0" t="n">
        <v>6</v>
      </c>
      <c r="P5033" s="0" t="n">
        <v>600</v>
      </c>
      <c r="Q5033" s="0" t="n">
        <v>2.9</v>
      </c>
      <c r="R5033" s="0" t="str">
        <f aca="false">INDEX(Lookup!$B$4:$B$18,MATCH(C5033,Lookup!$A$4:$A$18,0))</f>
        <v>India</v>
      </c>
      <c r="S5033" s="20" t="n">
        <f aca="false">INDEX(Lookup!$D$4:$D$18,MATCH(C5033,Lookup!$A$4:$A$18,0))</f>
        <v>0.012</v>
      </c>
      <c r="T5033" s="21" t="n">
        <f aca="false">ROUND(P5033*S5033,2)</f>
        <v>7.2</v>
      </c>
      <c r="U5033" s="21" t="n">
        <f aca="false">IF(T5033&lt;=10,1,IF(T5033&lt;=20,2,IF(T5033&lt;=30,3,IF(T5033&lt;=40,4,IF(T5033&lt;=50,5,IF(T5033&lt;=100,6,IF(T5033&lt;=250,7,8)))))))</f>
        <v>1</v>
      </c>
      <c r="V5033" s="21" t="n">
        <f aca="false">IF(AND(OR(Dashboard!$T$3="All",R5033=Dashboard!$T$3),OR(Dashboard!$T$4="All",D5033=Dashboard!$T$4)),1,0)</f>
        <v>1</v>
      </c>
      <c r="W5033" s="21" t="n">
        <f aca="false">IF(V5033=1,T5033+ROW()/10000000,0)</f>
        <v>7.2005033</v>
      </c>
    </row>
    <row r="5034" customFormat="false" ht="15" hidden="false" customHeight="false" outlineLevel="0" collapsed="false">
      <c r="A5034" s="0" t="n">
        <v>311067</v>
      </c>
      <c r="B5034" s="0" t="s">
        <v>11729</v>
      </c>
      <c r="C5034" s="0" t="n">
        <v>1</v>
      </c>
      <c r="D5034" s="0" t="s">
        <v>6924</v>
      </c>
      <c r="E5034" s="0" t="s">
        <v>11730</v>
      </c>
      <c r="F5034" s="0" t="s">
        <v>11719</v>
      </c>
      <c r="G5034" s="0" t="s">
        <v>11720</v>
      </c>
      <c r="H5034" s="0" t="s">
        <v>2288</v>
      </c>
      <c r="I5034" s="0" t="s">
        <v>2123</v>
      </c>
      <c r="J5034" s="0" t="s">
        <v>47</v>
      </c>
      <c r="K5034" s="0" t="s">
        <v>47</v>
      </c>
      <c r="L5034" s="0" t="s">
        <v>47</v>
      </c>
      <c r="M5034" s="0" t="s">
        <v>47</v>
      </c>
      <c r="N5034" s="0" t="n">
        <v>2</v>
      </c>
      <c r="O5034" s="0" t="n">
        <v>5</v>
      </c>
      <c r="P5034" s="0" t="n">
        <v>550</v>
      </c>
      <c r="Q5034" s="0" t="n">
        <v>3</v>
      </c>
      <c r="R5034" s="0" t="str">
        <f aca="false">INDEX(Lookup!$B$4:$B$18,MATCH(C5034,Lookup!$A$4:$A$18,0))</f>
        <v>India</v>
      </c>
      <c r="S5034" s="20" t="n">
        <f aca="false">INDEX(Lookup!$D$4:$D$18,MATCH(C5034,Lookup!$A$4:$A$18,0))</f>
        <v>0.012</v>
      </c>
      <c r="T5034" s="21" t="n">
        <f aca="false">ROUND(P5034*S5034,2)</f>
        <v>6.6</v>
      </c>
      <c r="U5034" s="21" t="n">
        <f aca="false">IF(T5034&lt;=10,1,IF(T5034&lt;=20,2,IF(T5034&lt;=30,3,IF(T5034&lt;=40,4,IF(T5034&lt;=50,5,IF(T5034&lt;=100,6,IF(T5034&lt;=250,7,8)))))))</f>
        <v>1</v>
      </c>
      <c r="V5034" s="21" t="n">
        <f aca="false">IF(AND(OR(Dashboard!$T$3="All",R5034=Dashboard!$T$3),OR(Dashboard!$T$4="All",D5034=Dashboard!$T$4)),1,0)</f>
        <v>1</v>
      </c>
      <c r="W5034" s="21" t="n">
        <f aca="false">IF(V5034=1,T5034+ROW()/10000000,0)</f>
        <v>6.6005034</v>
      </c>
    </row>
    <row r="5035" customFormat="false" ht="15" hidden="false" customHeight="false" outlineLevel="0" collapsed="false">
      <c r="A5035" s="0" t="n">
        <v>305201</v>
      </c>
      <c r="B5035" s="0" t="s">
        <v>11731</v>
      </c>
      <c r="C5035" s="0" t="n">
        <v>1</v>
      </c>
      <c r="D5035" s="0" t="s">
        <v>6924</v>
      </c>
      <c r="E5035" s="0" t="s">
        <v>11732</v>
      </c>
      <c r="F5035" s="0" t="s">
        <v>11719</v>
      </c>
      <c r="G5035" s="0" t="s">
        <v>11720</v>
      </c>
      <c r="H5035" s="0" t="s">
        <v>69</v>
      </c>
      <c r="I5035" s="0" t="s">
        <v>2123</v>
      </c>
      <c r="J5035" s="0" t="s">
        <v>47</v>
      </c>
      <c r="K5035" s="0" t="s">
        <v>47</v>
      </c>
      <c r="L5035" s="0" t="s">
        <v>47</v>
      </c>
      <c r="M5035" s="0" t="s">
        <v>47</v>
      </c>
      <c r="N5035" s="0" t="n">
        <v>1</v>
      </c>
      <c r="O5035" s="0" t="n">
        <v>17</v>
      </c>
      <c r="P5035" s="0" t="n">
        <v>300</v>
      </c>
      <c r="Q5035" s="0" t="n">
        <v>3.2</v>
      </c>
      <c r="R5035" s="0" t="str">
        <f aca="false">INDEX(Lookup!$B$4:$B$18,MATCH(C5035,Lookup!$A$4:$A$18,0))</f>
        <v>India</v>
      </c>
      <c r="S5035" s="20" t="n">
        <f aca="false">INDEX(Lookup!$D$4:$D$18,MATCH(C5035,Lookup!$A$4:$A$18,0))</f>
        <v>0.012</v>
      </c>
      <c r="T5035" s="21" t="n">
        <f aca="false">ROUND(P5035*S5035,2)</f>
        <v>3.6</v>
      </c>
      <c r="U5035" s="21" t="n">
        <f aca="false">IF(T5035&lt;=10,1,IF(T5035&lt;=20,2,IF(T5035&lt;=30,3,IF(T5035&lt;=40,4,IF(T5035&lt;=50,5,IF(T5035&lt;=100,6,IF(T5035&lt;=250,7,8)))))))</f>
        <v>1</v>
      </c>
      <c r="V5035" s="21" t="n">
        <f aca="false">IF(AND(OR(Dashboard!$T$3="All",R5035=Dashboard!$T$3),OR(Dashboard!$T$4="All",D5035=Dashboard!$T$4)),1,0)</f>
        <v>1</v>
      </c>
      <c r="W5035" s="21" t="n">
        <f aca="false">IF(V5035=1,T5035+ROW()/10000000,0)</f>
        <v>3.6005035</v>
      </c>
    </row>
    <row r="5036" customFormat="false" ht="15" hidden="false" customHeight="false" outlineLevel="0" collapsed="false">
      <c r="A5036" s="0" t="n">
        <v>18312458</v>
      </c>
      <c r="B5036" s="0" t="s">
        <v>8809</v>
      </c>
      <c r="C5036" s="0" t="n">
        <v>1</v>
      </c>
      <c r="D5036" s="0" t="s">
        <v>6924</v>
      </c>
      <c r="E5036" s="0" t="s">
        <v>11733</v>
      </c>
      <c r="F5036" s="0" t="s">
        <v>11719</v>
      </c>
      <c r="G5036" s="0" t="s">
        <v>11720</v>
      </c>
      <c r="H5036" s="0" t="s">
        <v>2079</v>
      </c>
      <c r="I5036" s="0" t="s">
        <v>2123</v>
      </c>
      <c r="J5036" s="0" t="s">
        <v>47</v>
      </c>
      <c r="K5036" s="0" t="s">
        <v>46</v>
      </c>
      <c r="L5036" s="0" t="s">
        <v>47</v>
      </c>
      <c r="M5036" s="0" t="s">
        <v>47</v>
      </c>
      <c r="N5036" s="0" t="n">
        <v>2</v>
      </c>
      <c r="O5036" s="0" t="n">
        <v>6</v>
      </c>
      <c r="P5036" s="0" t="n">
        <v>600</v>
      </c>
      <c r="Q5036" s="0" t="n">
        <v>2.5</v>
      </c>
      <c r="R5036" s="0" t="str">
        <f aca="false">INDEX(Lookup!$B$4:$B$18,MATCH(C5036,Lookup!$A$4:$A$18,0))</f>
        <v>India</v>
      </c>
      <c r="S5036" s="20" t="n">
        <f aca="false">INDEX(Lookup!$D$4:$D$18,MATCH(C5036,Lookup!$A$4:$A$18,0))</f>
        <v>0.012</v>
      </c>
      <c r="T5036" s="21" t="n">
        <f aca="false">ROUND(P5036*S5036,2)</f>
        <v>7.2</v>
      </c>
      <c r="U5036" s="21" t="n">
        <f aca="false">IF(T5036&lt;=10,1,IF(T5036&lt;=20,2,IF(T5036&lt;=30,3,IF(T5036&lt;=40,4,IF(T5036&lt;=50,5,IF(T5036&lt;=100,6,IF(T5036&lt;=250,7,8)))))))</f>
        <v>1</v>
      </c>
      <c r="V5036" s="21" t="n">
        <f aca="false">IF(AND(OR(Dashboard!$T$3="All",R5036=Dashboard!$T$3),OR(Dashboard!$T$4="All",D5036=Dashboard!$T$4)),1,0)</f>
        <v>1</v>
      </c>
      <c r="W5036" s="21" t="n">
        <f aca="false">IF(V5036=1,T5036+ROW()/10000000,0)</f>
        <v>7.2005036</v>
      </c>
    </row>
    <row r="5037" customFormat="false" ht="15" hidden="false" customHeight="false" outlineLevel="0" collapsed="false">
      <c r="A5037" s="0" t="n">
        <v>7332</v>
      </c>
      <c r="B5037" s="0" t="s">
        <v>11734</v>
      </c>
      <c r="C5037" s="0" t="n">
        <v>1</v>
      </c>
      <c r="D5037" s="0" t="s">
        <v>6924</v>
      </c>
      <c r="E5037" s="0" t="s">
        <v>11735</v>
      </c>
      <c r="F5037" s="0" t="s">
        <v>11719</v>
      </c>
      <c r="G5037" s="0" t="s">
        <v>11720</v>
      </c>
      <c r="H5037" s="0" t="s">
        <v>2128</v>
      </c>
      <c r="I5037" s="0" t="s">
        <v>2123</v>
      </c>
      <c r="J5037" s="0" t="s">
        <v>47</v>
      </c>
      <c r="K5037" s="0" t="s">
        <v>47</v>
      </c>
      <c r="L5037" s="0" t="s">
        <v>47</v>
      </c>
      <c r="M5037" s="0" t="s">
        <v>47</v>
      </c>
      <c r="N5037" s="0" t="n">
        <v>2</v>
      </c>
      <c r="O5037" s="0" t="n">
        <v>16</v>
      </c>
      <c r="P5037" s="0" t="n">
        <v>600</v>
      </c>
      <c r="Q5037" s="0" t="n">
        <v>3.1</v>
      </c>
      <c r="R5037" s="0" t="str">
        <f aca="false">INDEX(Lookup!$B$4:$B$18,MATCH(C5037,Lookup!$A$4:$A$18,0))</f>
        <v>India</v>
      </c>
      <c r="S5037" s="20" t="n">
        <f aca="false">INDEX(Lookup!$D$4:$D$18,MATCH(C5037,Lookup!$A$4:$A$18,0))</f>
        <v>0.012</v>
      </c>
      <c r="T5037" s="21" t="n">
        <f aca="false">ROUND(P5037*S5037,2)</f>
        <v>7.2</v>
      </c>
      <c r="U5037" s="21" t="n">
        <f aca="false">IF(T5037&lt;=10,1,IF(T5037&lt;=20,2,IF(T5037&lt;=30,3,IF(T5037&lt;=40,4,IF(T5037&lt;=50,5,IF(T5037&lt;=100,6,IF(T5037&lt;=250,7,8)))))))</f>
        <v>1</v>
      </c>
      <c r="V5037" s="21" t="n">
        <f aca="false">IF(AND(OR(Dashboard!$T$3="All",R5037=Dashboard!$T$3),OR(Dashboard!$T$4="All",D5037=Dashboard!$T$4)),1,0)</f>
        <v>1</v>
      </c>
      <c r="W5037" s="21" t="n">
        <f aca="false">IF(V5037=1,T5037+ROW()/10000000,0)</f>
        <v>7.2005037</v>
      </c>
    </row>
    <row r="5038" customFormat="false" ht="15" hidden="false" customHeight="false" outlineLevel="0" collapsed="false">
      <c r="A5038" s="0" t="n">
        <v>305180</v>
      </c>
      <c r="B5038" s="0" t="s">
        <v>11736</v>
      </c>
      <c r="C5038" s="0" t="n">
        <v>1</v>
      </c>
      <c r="D5038" s="0" t="s">
        <v>6924</v>
      </c>
      <c r="E5038" s="0" t="s">
        <v>11737</v>
      </c>
      <c r="F5038" s="0" t="s">
        <v>11719</v>
      </c>
      <c r="G5038" s="0" t="s">
        <v>11720</v>
      </c>
      <c r="H5038" s="0" t="s">
        <v>69</v>
      </c>
      <c r="I5038" s="0" t="s">
        <v>2123</v>
      </c>
      <c r="J5038" s="0" t="s">
        <v>47</v>
      </c>
      <c r="K5038" s="0" t="s">
        <v>47</v>
      </c>
      <c r="L5038" s="0" t="s">
        <v>47</v>
      </c>
      <c r="M5038" s="0" t="s">
        <v>47</v>
      </c>
      <c r="N5038" s="0" t="n">
        <v>1</v>
      </c>
      <c r="O5038" s="0" t="n">
        <v>12</v>
      </c>
      <c r="P5038" s="0" t="n">
        <v>400</v>
      </c>
      <c r="Q5038" s="0" t="n">
        <v>3.1</v>
      </c>
      <c r="R5038" s="0" t="str">
        <f aca="false">INDEX(Lookup!$B$4:$B$18,MATCH(C5038,Lookup!$A$4:$A$18,0))</f>
        <v>India</v>
      </c>
      <c r="S5038" s="20" t="n">
        <f aca="false">INDEX(Lookup!$D$4:$D$18,MATCH(C5038,Lookup!$A$4:$A$18,0))</f>
        <v>0.012</v>
      </c>
      <c r="T5038" s="21" t="n">
        <f aca="false">ROUND(P5038*S5038,2)</f>
        <v>4.8</v>
      </c>
      <c r="U5038" s="21" t="n">
        <f aca="false">IF(T5038&lt;=10,1,IF(T5038&lt;=20,2,IF(T5038&lt;=30,3,IF(T5038&lt;=40,4,IF(T5038&lt;=50,5,IF(T5038&lt;=100,6,IF(T5038&lt;=250,7,8)))))))</f>
        <v>1</v>
      </c>
      <c r="V5038" s="21" t="n">
        <f aca="false">IF(AND(OR(Dashboard!$T$3="All",R5038=Dashboard!$T$3),OR(Dashboard!$T$4="All",D5038=Dashboard!$T$4)),1,0)</f>
        <v>1</v>
      </c>
      <c r="W5038" s="21" t="n">
        <f aca="false">IF(V5038=1,T5038+ROW()/10000000,0)</f>
        <v>4.8005038</v>
      </c>
    </row>
    <row r="5039" customFormat="false" ht="15" hidden="false" customHeight="false" outlineLevel="0" collapsed="false">
      <c r="A5039" s="0" t="n">
        <v>4312</v>
      </c>
      <c r="B5039" s="0" t="s">
        <v>11738</v>
      </c>
      <c r="C5039" s="0" t="n">
        <v>1</v>
      </c>
      <c r="D5039" s="0" t="s">
        <v>6924</v>
      </c>
      <c r="E5039" s="0" t="s">
        <v>11739</v>
      </c>
      <c r="F5039" s="0" t="s">
        <v>11719</v>
      </c>
      <c r="G5039" s="0" t="s">
        <v>11720</v>
      </c>
      <c r="H5039" s="0" t="s">
        <v>3119</v>
      </c>
      <c r="I5039" s="0" t="s">
        <v>2123</v>
      </c>
      <c r="J5039" s="0" t="s">
        <v>47</v>
      </c>
      <c r="K5039" s="0" t="s">
        <v>47</v>
      </c>
      <c r="L5039" s="0" t="s">
        <v>47</v>
      </c>
      <c r="M5039" s="0" t="s">
        <v>47</v>
      </c>
      <c r="N5039" s="0" t="n">
        <v>2</v>
      </c>
      <c r="O5039" s="0" t="n">
        <v>11</v>
      </c>
      <c r="P5039" s="0" t="n">
        <v>600</v>
      </c>
      <c r="Q5039" s="0" t="n">
        <v>2.9</v>
      </c>
      <c r="R5039" s="0" t="str">
        <f aca="false">INDEX(Lookup!$B$4:$B$18,MATCH(C5039,Lookup!$A$4:$A$18,0))</f>
        <v>India</v>
      </c>
      <c r="S5039" s="20" t="n">
        <f aca="false">INDEX(Lookup!$D$4:$D$18,MATCH(C5039,Lookup!$A$4:$A$18,0))</f>
        <v>0.012</v>
      </c>
      <c r="T5039" s="21" t="n">
        <f aca="false">ROUND(P5039*S5039,2)</f>
        <v>7.2</v>
      </c>
      <c r="U5039" s="21" t="n">
        <f aca="false">IF(T5039&lt;=10,1,IF(T5039&lt;=20,2,IF(T5039&lt;=30,3,IF(T5039&lt;=40,4,IF(T5039&lt;=50,5,IF(T5039&lt;=100,6,IF(T5039&lt;=250,7,8)))))))</f>
        <v>1</v>
      </c>
      <c r="V5039" s="21" t="n">
        <f aca="false">IF(AND(OR(Dashboard!$T$3="All",R5039=Dashboard!$T$3),OR(Dashboard!$T$4="All",D5039=Dashboard!$T$4)),1,0)</f>
        <v>1</v>
      </c>
      <c r="W5039" s="21" t="n">
        <f aca="false">IF(V5039=1,T5039+ROW()/10000000,0)</f>
        <v>7.2005039</v>
      </c>
    </row>
    <row r="5040" customFormat="false" ht="15" hidden="false" customHeight="false" outlineLevel="0" collapsed="false">
      <c r="A5040" s="0" t="n">
        <v>18356811</v>
      </c>
      <c r="B5040" s="0" t="s">
        <v>11740</v>
      </c>
      <c r="C5040" s="0" t="n">
        <v>1</v>
      </c>
      <c r="D5040" s="0" t="s">
        <v>6924</v>
      </c>
      <c r="E5040" s="0" t="s">
        <v>11741</v>
      </c>
      <c r="F5040" s="0" t="s">
        <v>11719</v>
      </c>
      <c r="G5040" s="0" t="s">
        <v>11720</v>
      </c>
      <c r="H5040" s="0" t="s">
        <v>2136</v>
      </c>
      <c r="I5040" s="0" t="s">
        <v>2123</v>
      </c>
      <c r="J5040" s="0" t="s">
        <v>47</v>
      </c>
      <c r="K5040" s="0" t="s">
        <v>47</v>
      </c>
      <c r="L5040" s="0" t="s">
        <v>47</v>
      </c>
      <c r="M5040" s="0" t="s">
        <v>47</v>
      </c>
      <c r="N5040" s="0" t="n">
        <v>2</v>
      </c>
      <c r="O5040" s="0" t="n">
        <v>6</v>
      </c>
      <c r="P5040" s="0" t="n">
        <v>700</v>
      </c>
      <c r="Q5040" s="0" t="n">
        <v>3.1</v>
      </c>
      <c r="R5040" s="0" t="str">
        <f aca="false">INDEX(Lookup!$B$4:$B$18,MATCH(C5040,Lookup!$A$4:$A$18,0))</f>
        <v>India</v>
      </c>
      <c r="S5040" s="20" t="n">
        <f aca="false">INDEX(Lookup!$D$4:$D$18,MATCH(C5040,Lookup!$A$4:$A$18,0))</f>
        <v>0.012</v>
      </c>
      <c r="T5040" s="21" t="n">
        <f aca="false">ROUND(P5040*S5040,2)</f>
        <v>8.4</v>
      </c>
      <c r="U5040" s="21" t="n">
        <f aca="false">IF(T5040&lt;=10,1,IF(T5040&lt;=20,2,IF(T5040&lt;=30,3,IF(T5040&lt;=40,4,IF(T5040&lt;=50,5,IF(T5040&lt;=100,6,IF(T5040&lt;=250,7,8)))))))</f>
        <v>1</v>
      </c>
      <c r="V5040" s="21" t="n">
        <f aca="false">IF(AND(OR(Dashboard!$T$3="All",R5040=Dashboard!$T$3),OR(Dashboard!$T$4="All",D5040=Dashboard!$T$4)),1,0)</f>
        <v>1</v>
      </c>
      <c r="W5040" s="21" t="n">
        <f aca="false">IF(V5040=1,T5040+ROW()/10000000,0)</f>
        <v>8.400504</v>
      </c>
    </row>
    <row r="5041" customFormat="false" ht="15" hidden="false" customHeight="false" outlineLevel="0" collapsed="false">
      <c r="A5041" s="0" t="n">
        <v>7315</v>
      </c>
      <c r="B5041" s="0" t="s">
        <v>11742</v>
      </c>
      <c r="C5041" s="0" t="n">
        <v>1</v>
      </c>
      <c r="D5041" s="0" t="s">
        <v>6924</v>
      </c>
      <c r="E5041" s="0" t="s">
        <v>11743</v>
      </c>
      <c r="F5041" s="0" t="s">
        <v>11719</v>
      </c>
      <c r="G5041" s="0" t="s">
        <v>11720</v>
      </c>
      <c r="H5041" s="0" t="s">
        <v>2288</v>
      </c>
      <c r="I5041" s="0" t="s">
        <v>2123</v>
      </c>
      <c r="J5041" s="0" t="s">
        <v>46</v>
      </c>
      <c r="K5041" s="0" t="s">
        <v>47</v>
      </c>
      <c r="L5041" s="0" t="s">
        <v>47</v>
      </c>
      <c r="M5041" s="0" t="s">
        <v>47</v>
      </c>
      <c r="N5041" s="0" t="n">
        <v>2</v>
      </c>
      <c r="O5041" s="0" t="n">
        <v>17</v>
      </c>
      <c r="P5041" s="0" t="n">
        <v>950</v>
      </c>
      <c r="Q5041" s="0" t="n">
        <v>2.8</v>
      </c>
      <c r="R5041" s="0" t="str">
        <f aca="false">INDEX(Lookup!$B$4:$B$18,MATCH(C5041,Lookup!$A$4:$A$18,0))</f>
        <v>India</v>
      </c>
      <c r="S5041" s="20" t="n">
        <f aca="false">INDEX(Lookup!$D$4:$D$18,MATCH(C5041,Lookup!$A$4:$A$18,0))</f>
        <v>0.012</v>
      </c>
      <c r="T5041" s="21" t="n">
        <f aca="false">ROUND(P5041*S5041,2)</f>
        <v>11.4</v>
      </c>
      <c r="U5041" s="21" t="n">
        <f aca="false">IF(T5041&lt;=10,1,IF(T5041&lt;=20,2,IF(T5041&lt;=30,3,IF(T5041&lt;=40,4,IF(T5041&lt;=50,5,IF(T5041&lt;=100,6,IF(T5041&lt;=250,7,8)))))))</f>
        <v>2</v>
      </c>
      <c r="V5041" s="21" t="n">
        <f aca="false">IF(AND(OR(Dashboard!$T$3="All",R5041=Dashboard!$T$3),OR(Dashboard!$T$4="All",D5041=Dashboard!$T$4)),1,0)</f>
        <v>1</v>
      </c>
      <c r="W5041" s="21" t="n">
        <f aca="false">IF(V5041=1,T5041+ROW()/10000000,0)</f>
        <v>11.4005041</v>
      </c>
    </row>
    <row r="5042" customFormat="false" ht="15" hidden="false" customHeight="false" outlineLevel="0" collapsed="false">
      <c r="A5042" s="0" t="n">
        <v>9145</v>
      </c>
      <c r="B5042" s="0" t="s">
        <v>2326</v>
      </c>
      <c r="C5042" s="0" t="n">
        <v>1</v>
      </c>
      <c r="D5042" s="0" t="s">
        <v>6924</v>
      </c>
      <c r="E5042" s="0" t="s">
        <v>11744</v>
      </c>
      <c r="F5042" s="0" t="s">
        <v>11719</v>
      </c>
      <c r="G5042" s="0" t="s">
        <v>11720</v>
      </c>
      <c r="H5042" s="0" t="s">
        <v>2359</v>
      </c>
      <c r="I5042" s="0" t="s">
        <v>2123</v>
      </c>
      <c r="J5042" s="0" t="s">
        <v>46</v>
      </c>
      <c r="K5042" s="0" t="s">
        <v>47</v>
      </c>
      <c r="L5042" s="0" t="s">
        <v>47</v>
      </c>
      <c r="M5042" s="0" t="s">
        <v>47</v>
      </c>
      <c r="N5042" s="0" t="n">
        <v>2</v>
      </c>
      <c r="O5042" s="0" t="n">
        <v>22</v>
      </c>
      <c r="P5042" s="0" t="n">
        <v>800</v>
      </c>
      <c r="Q5042" s="0" t="n">
        <v>3</v>
      </c>
      <c r="R5042" s="0" t="str">
        <f aca="false">INDEX(Lookup!$B$4:$B$18,MATCH(C5042,Lookup!$A$4:$A$18,0))</f>
        <v>India</v>
      </c>
      <c r="S5042" s="20" t="n">
        <f aca="false">INDEX(Lookup!$D$4:$D$18,MATCH(C5042,Lookup!$A$4:$A$18,0))</f>
        <v>0.012</v>
      </c>
      <c r="T5042" s="21" t="n">
        <f aca="false">ROUND(P5042*S5042,2)</f>
        <v>9.6</v>
      </c>
      <c r="U5042" s="21" t="n">
        <f aca="false">IF(T5042&lt;=10,1,IF(T5042&lt;=20,2,IF(T5042&lt;=30,3,IF(T5042&lt;=40,4,IF(T5042&lt;=50,5,IF(T5042&lt;=100,6,IF(T5042&lt;=250,7,8)))))))</f>
        <v>1</v>
      </c>
      <c r="V5042" s="21" t="n">
        <f aca="false">IF(AND(OR(Dashboard!$T$3="All",R5042=Dashboard!$T$3),OR(Dashboard!$T$4="All",D5042=Dashboard!$T$4)),1,0)</f>
        <v>1</v>
      </c>
      <c r="W5042" s="21" t="n">
        <f aca="false">IF(V5042=1,T5042+ROW()/10000000,0)</f>
        <v>9.6005042</v>
      </c>
    </row>
    <row r="5043" customFormat="false" ht="15" hidden="false" customHeight="false" outlineLevel="0" collapsed="false">
      <c r="A5043" s="0" t="n">
        <v>18025111</v>
      </c>
      <c r="B5043" s="0" t="s">
        <v>11745</v>
      </c>
      <c r="C5043" s="0" t="n">
        <v>1</v>
      </c>
      <c r="D5043" s="0" t="s">
        <v>6924</v>
      </c>
      <c r="E5043" s="0" t="s">
        <v>11746</v>
      </c>
      <c r="F5043" s="0" t="s">
        <v>11719</v>
      </c>
      <c r="G5043" s="0" t="s">
        <v>11720</v>
      </c>
      <c r="H5043" s="0" t="s">
        <v>11747</v>
      </c>
      <c r="I5043" s="0" t="s">
        <v>2123</v>
      </c>
      <c r="J5043" s="0" t="s">
        <v>47</v>
      </c>
      <c r="K5043" s="0" t="s">
        <v>47</v>
      </c>
      <c r="L5043" s="0" t="s">
        <v>47</v>
      </c>
      <c r="M5043" s="0" t="s">
        <v>47</v>
      </c>
      <c r="N5043" s="0" t="n">
        <v>2</v>
      </c>
      <c r="O5043" s="0" t="n">
        <v>5</v>
      </c>
      <c r="P5043" s="0" t="n">
        <v>550</v>
      </c>
      <c r="Q5043" s="0" t="n">
        <v>3</v>
      </c>
      <c r="R5043" s="0" t="str">
        <f aca="false">INDEX(Lookup!$B$4:$B$18,MATCH(C5043,Lookup!$A$4:$A$18,0))</f>
        <v>India</v>
      </c>
      <c r="S5043" s="20" t="n">
        <f aca="false">INDEX(Lookup!$D$4:$D$18,MATCH(C5043,Lookup!$A$4:$A$18,0))</f>
        <v>0.012</v>
      </c>
      <c r="T5043" s="21" t="n">
        <f aca="false">ROUND(P5043*S5043,2)</f>
        <v>6.6</v>
      </c>
      <c r="U5043" s="21" t="n">
        <f aca="false">IF(T5043&lt;=10,1,IF(T5043&lt;=20,2,IF(T5043&lt;=30,3,IF(T5043&lt;=40,4,IF(T5043&lt;=50,5,IF(T5043&lt;=100,6,IF(T5043&lt;=250,7,8)))))))</f>
        <v>1</v>
      </c>
      <c r="V5043" s="21" t="n">
        <f aca="false">IF(AND(OR(Dashboard!$T$3="All",R5043=Dashboard!$T$3),OR(Dashboard!$T$4="All",D5043=Dashboard!$T$4)),1,0)</f>
        <v>1</v>
      </c>
      <c r="W5043" s="21" t="n">
        <f aca="false">IF(V5043=1,T5043+ROW()/10000000,0)</f>
        <v>6.6005043</v>
      </c>
    </row>
    <row r="5044" customFormat="false" ht="15" hidden="false" customHeight="false" outlineLevel="0" collapsed="false">
      <c r="A5044" s="0" t="n">
        <v>303958</v>
      </c>
      <c r="B5044" s="0" t="s">
        <v>11748</v>
      </c>
      <c r="C5044" s="0" t="n">
        <v>1</v>
      </c>
      <c r="D5044" s="0" t="s">
        <v>6924</v>
      </c>
      <c r="E5044" s="0" t="s">
        <v>11749</v>
      </c>
      <c r="F5044" s="0" t="s">
        <v>11719</v>
      </c>
      <c r="G5044" s="0" t="s">
        <v>11720</v>
      </c>
      <c r="H5044" s="0" t="s">
        <v>11750</v>
      </c>
      <c r="I5044" s="0" t="s">
        <v>2123</v>
      </c>
      <c r="J5044" s="0" t="s">
        <v>47</v>
      </c>
      <c r="K5044" s="0" t="s">
        <v>47</v>
      </c>
      <c r="L5044" s="0" t="s">
        <v>47</v>
      </c>
      <c r="M5044" s="0" t="s">
        <v>47</v>
      </c>
      <c r="N5044" s="0" t="n">
        <v>2</v>
      </c>
      <c r="O5044" s="0" t="n">
        <v>8</v>
      </c>
      <c r="P5044" s="0" t="n">
        <v>500</v>
      </c>
      <c r="Q5044" s="0" t="n">
        <v>3.1</v>
      </c>
      <c r="R5044" s="0" t="str">
        <f aca="false">INDEX(Lookup!$B$4:$B$18,MATCH(C5044,Lookup!$A$4:$A$18,0))</f>
        <v>India</v>
      </c>
      <c r="S5044" s="20" t="n">
        <f aca="false">INDEX(Lookup!$D$4:$D$18,MATCH(C5044,Lookup!$A$4:$A$18,0))</f>
        <v>0.012</v>
      </c>
      <c r="T5044" s="21" t="n">
        <f aca="false">ROUND(P5044*S5044,2)</f>
        <v>6</v>
      </c>
      <c r="U5044" s="21" t="n">
        <f aca="false">IF(T5044&lt;=10,1,IF(T5044&lt;=20,2,IF(T5044&lt;=30,3,IF(T5044&lt;=40,4,IF(T5044&lt;=50,5,IF(T5044&lt;=100,6,IF(T5044&lt;=250,7,8)))))))</f>
        <v>1</v>
      </c>
      <c r="V5044" s="21" t="n">
        <f aca="false">IF(AND(OR(Dashboard!$T$3="All",R5044=Dashboard!$T$3),OR(Dashboard!$T$4="All",D5044=Dashboard!$T$4)),1,0)</f>
        <v>1</v>
      </c>
      <c r="W5044" s="21" t="n">
        <f aca="false">IF(V5044=1,T5044+ROW()/10000000,0)</f>
        <v>6.0005044</v>
      </c>
    </row>
    <row r="5045" customFormat="false" ht="15" hidden="false" customHeight="false" outlineLevel="0" collapsed="false">
      <c r="A5045" s="0" t="n">
        <v>4311</v>
      </c>
      <c r="B5045" s="0" t="s">
        <v>11751</v>
      </c>
      <c r="C5045" s="0" t="n">
        <v>1</v>
      </c>
      <c r="D5045" s="0" t="s">
        <v>6924</v>
      </c>
      <c r="E5045" s="0" t="s">
        <v>11752</v>
      </c>
      <c r="F5045" s="0" t="s">
        <v>11719</v>
      </c>
      <c r="G5045" s="0" t="s">
        <v>11720</v>
      </c>
      <c r="H5045" s="0" t="s">
        <v>11753</v>
      </c>
      <c r="I5045" s="0" t="s">
        <v>2123</v>
      </c>
      <c r="J5045" s="0" t="s">
        <v>46</v>
      </c>
      <c r="K5045" s="0" t="s">
        <v>47</v>
      </c>
      <c r="L5045" s="0" t="s">
        <v>47</v>
      </c>
      <c r="M5045" s="0" t="s">
        <v>47</v>
      </c>
      <c r="N5045" s="0" t="n">
        <v>2</v>
      </c>
      <c r="O5045" s="0" t="n">
        <v>10</v>
      </c>
      <c r="P5045" s="0" t="n">
        <v>900</v>
      </c>
      <c r="Q5045" s="0" t="n">
        <v>2.8</v>
      </c>
      <c r="R5045" s="0" t="str">
        <f aca="false">INDEX(Lookup!$B$4:$B$18,MATCH(C5045,Lookup!$A$4:$A$18,0))</f>
        <v>India</v>
      </c>
      <c r="S5045" s="20" t="n">
        <f aca="false">INDEX(Lookup!$D$4:$D$18,MATCH(C5045,Lookup!$A$4:$A$18,0))</f>
        <v>0.012</v>
      </c>
      <c r="T5045" s="21" t="n">
        <f aca="false">ROUND(P5045*S5045,2)</f>
        <v>10.8</v>
      </c>
      <c r="U5045" s="21" t="n">
        <f aca="false">IF(T5045&lt;=10,1,IF(T5045&lt;=20,2,IF(T5045&lt;=30,3,IF(T5045&lt;=40,4,IF(T5045&lt;=50,5,IF(T5045&lt;=100,6,IF(T5045&lt;=250,7,8)))))))</f>
        <v>2</v>
      </c>
      <c r="V5045" s="21" t="n">
        <f aca="false">IF(AND(OR(Dashboard!$T$3="All",R5045=Dashboard!$T$3),OR(Dashboard!$T$4="All",D5045=Dashboard!$T$4)),1,0)</f>
        <v>1</v>
      </c>
      <c r="W5045" s="21" t="n">
        <f aca="false">IF(V5045=1,T5045+ROW()/10000000,0)</f>
        <v>10.8005045</v>
      </c>
    </row>
    <row r="5046" customFormat="false" ht="15" hidden="false" customHeight="false" outlineLevel="0" collapsed="false">
      <c r="A5046" s="0" t="n">
        <v>7309</v>
      </c>
      <c r="B5046" s="0" t="s">
        <v>11754</v>
      </c>
      <c r="C5046" s="0" t="n">
        <v>1</v>
      </c>
      <c r="D5046" s="0" t="s">
        <v>6924</v>
      </c>
      <c r="E5046" s="0" t="s">
        <v>11755</v>
      </c>
      <c r="F5046" s="0" t="s">
        <v>11719</v>
      </c>
      <c r="G5046" s="0" t="s">
        <v>11720</v>
      </c>
      <c r="H5046" s="0" t="s">
        <v>11756</v>
      </c>
      <c r="I5046" s="0" t="s">
        <v>2123</v>
      </c>
      <c r="J5046" s="0" t="s">
        <v>47</v>
      </c>
      <c r="K5046" s="0" t="s">
        <v>47</v>
      </c>
      <c r="L5046" s="0" t="s">
        <v>47</v>
      </c>
      <c r="M5046" s="0" t="s">
        <v>47</v>
      </c>
      <c r="N5046" s="0" t="n">
        <v>2</v>
      </c>
      <c r="O5046" s="0" t="n">
        <v>15</v>
      </c>
      <c r="P5046" s="0" t="n">
        <v>500</v>
      </c>
      <c r="Q5046" s="0" t="n">
        <v>2.9</v>
      </c>
      <c r="R5046" s="0" t="str">
        <f aca="false">INDEX(Lookup!$B$4:$B$18,MATCH(C5046,Lookup!$A$4:$A$18,0))</f>
        <v>India</v>
      </c>
      <c r="S5046" s="20" t="n">
        <f aca="false">INDEX(Lookup!$D$4:$D$18,MATCH(C5046,Lookup!$A$4:$A$18,0))</f>
        <v>0.012</v>
      </c>
      <c r="T5046" s="21" t="n">
        <f aca="false">ROUND(P5046*S5046,2)</f>
        <v>6</v>
      </c>
      <c r="U5046" s="21" t="n">
        <f aca="false">IF(T5046&lt;=10,1,IF(T5046&lt;=20,2,IF(T5046&lt;=30,3,IF(T5046&lt;=40,4,IF(T5046&lt;=50,5,IF(T5046&lt;=100,6,IF(T5046&lt;=250,7,8)))))))</f>
        <v>1</v>
      </c>
      <c r="V5046" s="21" t="n">
        <f aca="false">IF(AND(OR(Dashboard!$T$3="All",R5046=Dashboard!$T$3),OR(Dashboard!$T$4="All",D5046=Dashboard!$T$4)),1,0)</f>
        <v>1</v>
      </c>
      <c r="W5046" s="21" t="n">
        <f aca="false">IF(V5046=1,T5046+ROW()/10000000,0)</f>
        <v>6.0005046</v>
      </c>
    </row>
    <row r="5047" customFormat="false" ht="15" hidden="false" customHeight="false" outlineLevel="0" collapsed="false">
      <c r="A5047" s="0" t="n">
        <v>7307</v>
      </c>
      <c r="B5047" s="0" t="s">
        <v>11757</v>
      </c>
      <c r="C5047" s="0" t="n">
        <v>1</v>
      </c>
      <c r="D5047" s="0" t="s">
        <v>6924</v>
      </c>
      <c r="E5047" s="0" t="s">
        <v>11758</v>
      </c>
      <c r="F5047" s="0" t="s">
        <v>11719</v>
      </c>
      <c r="G5047" s="0" t="s">
        <v>11720</v>
      </c>
      <c r="H5047" s="0" t="s">
        <v>2288</v>
      </c>
      <c r="I5047" s="0" t="s">
        <v>2123</v>
      </c>
      <c r="J5047" s="0" t="s">
        <v>46</v>
      </c>
      <c r="K5047" s="0" t="s">
        <v>47</v>
      </c>
      <c r="L5047" s="0" t="s">
        <v>47</v>
      </c>
      <c r="M5047" s="0" t="s">
        <v>47</v>
      </c>
      <c r="N5047" s="0" t="n">
        <v>2</v>
      </c>
      <c r="O5047" s="0" t="n">
        <v>6</v>
      </c>
      <c r="P5047" s="0" t="n">
        <v>900</v>
      </c>
      <c r="Q5047" s="0" t="n">
        <v>2.9</v>
      </c>
      <c r="R5047" s="0" t="str">
        <f aca="false">INDEX(Lookup!$B$4:$B$18,MATCH(C5047,Lookup!$A$4:$A$18,0))</f>
        <v>India</v>
      </c>
      <c r="S5047" s="20" t="n">
        <f aca="false">INDEX(Lookup!$D$4:$D$18,MATCH(C5047,Lookup!$A$4:$A$18,0))</f>
        <v>0.012</v>
      </c>
      <c r="T5047" s="21" t="n">
        <f aca="false">ROUND(P5047*S5047,2)</f>
        <v>10.8</v>
      </c>
      <c r="U5047" s="21" t="n">
        <f aca="false">IF(T5047&lt;=10,1,IF(T5047&lt;=20,2,IF(T5047&lt;=30,3,IF(T5047&lt;=40,4,IF(T5047&lt;=50,5,IF(T5047&lt;=100,6,IF(T5047&lt;=250,7,8)))))))</f>
        <v>2</v>
      </c>
      <c r="V5047" s="21" t="n">
        <f aca="false">IF(AND(OR(Dashboard!$T$3="All",R5047=Dashboard!$T$3),OR(Dashboard!$T$4="All",D5047=Dashboard!$T$4)),1,0)</f>
        <v>1</v>
      </c>
      <c r="W5047" s="21" t="n">
        <f aca="false">IF(V5047=1,T5047+ROW()/10000000,0)</f>
        <v>10.8005047</v>
      </c>
    </row>
    <row r="5048" customFormat="false" ht="15" hidden="false" customHeight="false" outlineLevel="0" collapsed="false">
      <c r="A5048" s="0" t="n">
        <v>4315</v>
      </c>
      <c r="B5048" s="0" t="s">
        <v>11759</v>
      </c>
      <c r="C5048" s="0" t="n">
        <v>1</v>
      </c>
      <c r="D5048" s="0" t="s">
        <v>6924</v>
      </c>
      <c r="E5048" s="0" t="s">
        <v>11760</v>
      </c>
      <c r="F5048" s="0" t="s">
        <v>11719</v>
      </c>
      <c r="G5048" s="0" t="s">
        <v>11720</v>
      </c>
      <c r="H5048" s="0" t="s">
        <v>11761</v>
      </c>
      <c r="I5048" s="0" t="s">
        <v>2123</v>
      </c>
      <c r="J5048" s="0" t="s">
        <v>47</v>
      </c>
      <c r="K5048" s="0" t="s">
        <v>47</v>
      </c>
      <c r="L5048" s="0" t="s">
        <v>47</v>
      </c>
      <c r="M5048" s="0" t="s">
        <v>47</v>
      </c>
      <c r="N5048" s="0" t="n">
        <v>1</v>
      </c>
      <c r="O5048" s="0" t="n">
        <v>5</v>
      </c>
      <c r="P5048" s="0" t="n">
        <v>300</v>
      </c>
      <c r="Q5048" s="0" t="n">
        <v>2.8</v>
      </c>
      <c r="R5048" s="0" t="str">
        <f aca="false">INDEX(Lookup!$B$4:$B$18,MATCH(C5048,Lookup!$A$4:$A$18,0))</f>
        <v>India</v>
      </c>
      <c r="S5048" s="20" t="n">
        <f aca="false">INDEX(Lookup!$D$4:$D$18,MATCH(C5048,Lookup!$A$4:$A$18,0))</f>
        <v>0.012</v>
      </c>
      <c r="T5048" s="21" t="n">
        <f aca="false">ROUND(P5048*S5048,2)</f>
        <v>3.6</v>
      </c>
      <c r="U5048" s="21" t="n">
        <f aca="false">IF(T5048&lt;=10,1,IF(T5048&lt;=20,2,IF(T5048&lt;=30,3,IF(T5048&lt;=40,4,IF(T5048&lt;=50,5,IF(T5048&lt;=100,6,IF(T5048&lt;=250,7,8)))))))</f>
        <v>1</v>
      </c>
      <c r="V5048" s="21" t="n">
        <f aca="false">IF(AND(OR(Dashboard!$T$3="All",R5048=Dashboard!$T$3),OR(Dashboard!$T$4="All",D5048=Dashboard!$T$4)),1,0)</f>
        <v>1</v>
      </c>
      <c r="W5048" s="21" t="n">
        <f aca="false">IF(V5048=1,T5048+ROW()/10000000,0)</f>
        <v>3.6005048</v>
      </c>
    </row>
    <row r="5049" customFormat="false" ht="15" hidden="false" customHeight="false" outlineLevel="0" collapsed="false">
      <c r="A5049" s="0" t="n">
        <v>305151</v>
      </c>
      <c r="B5049" s="0" t="s">
        <v>11762</v>
      </c>
      <c r="C5049" s="0" t="n">
        <v>1</v>
      </c>
      <c r="D5049" s="0" t="s">
        <v>6924</v>
      </c>
      <c r="E5049" s="0" t="s">
        <v>11763</v>
      </c>
      <c r="F5049" s="0" t="s">
        <v>11719</v>
      </c>
      <c r="G5049" s="0" t="s">
        <v>11720</v>
      </c>
      <c r="H5049" s="0" t="s">
        <v>2288</v>
      </c>
      <c r="I5049" s="0" t="s">
        <v>2123</v>
      </c>
      <c r="J5049" s="0" t="s">
        <v>47</v>
      </c>
      <c r="K5049" s="0" t="s">
        <v>47</v>
      </c>
      <c r="L5049" s="0" t="s">
        <v>47</v>
      </c>
      <c r="M5049" s="0" t="s">
        <v>47</v>
      </c>
      <c r="N5049" s="0" t="n">
        <v>2</v>
      </c>
      <c r="O5049" s="0" t="n">
        <v>5</v>
      </c>
      <c r="P5049" s="0" t="n">
        <v>550</v>
      </c>
      <c r="Q5049" s="0" t="n">
        <v>2.9</v>
      </c>
      <c r="R5049" s="0" t="str">
        <f aca="false">INDEX(Lookup!$B$4:$B$18,MATCH(C5049,Lookup!$A$4:$A$18,0))</f>
        <v>India</v>
      </c>
      <c r="S5049" s="20" t="n">
        <f aca="false">INDEX(Lookup!$D$4:$D$18,MATCH(C5049,Lookup!$A$4:$A$18,0))</f>
        <v>0.012</v>
      </c>
      <c r="T5049" s="21" t="n">
        <f aca="false">ROUND(P5049*S5049,2)</f>
        <v>6.6</v>
      </c>
      <c r="U5049" s="21" t="n">
        <f aca="false">IF(T5049&lt;=10,1,IF(T5049&lt;=20,2,IF(T5049&lt;=30,3,IF(T5049&lt;=40,4,IF(T5049&lt;=50,5,IF(T5049&lt;=100,6,IF(T5049&lt;=250,7,8)))))))</f>
        <v>1</v>
      </c>
      <c r="V5049" s="21" t="n">
        <f aca="false">IF(AND(OR(Dashboard!$T$3="All",R5049=Dashboard!$T$3),OR(Dashboard!$T$4="All",D5049=Dashboard!$T$4)),1,0)</f>
        <v>1</v>
      </c>
      <c r="W5049" s="21" t="n">
        <f aca="false">IF(V5049=1,T5049+ROW()/10000000,0)</f>
        <v>6.6005049</v>
      </c>
    </row>
    <row r="5050" customFormat="false" ht="15" hidden="false" customHeight="false" outlineLevel="0" collapsed="false">
      <c r="A5050" s="0" t="n">
        <v>7366</v>
      </c>
      <c r="B5050" s="0" t="s">
        <v>11764</v>
      </c>
      <c r="C5050" s="0" t="n">
        <v>1</v>
      </c>
      <c r="D5050" s="0" t="s">
        <v>6924</v>
      </c>
      <c r="E5050" s="0" t="s">
        <v>11765</v>
      </c>
      <c r="F5050" s="0" t="s">
        <v>11719</v>
      </c>
      <c r="G5050" s="0" t="s">
        <v>11720</v>
      </c>
      <c r="H5050" s="0" t="s">
        <v>11766</v>
      </c>
      <c r="I5050" s="0" t="s">
        <v>2123</v>
      </c>
      <c r="J5050" s="0" t="s">
        <v>46</v>
      </c>
      <c r="K5050" s="0" t="s">
        <v>47</v>
      </c>
      <c r="L5050" s="0" t="s">
        <v>47</v>
      </c>
      <c r="M5050" s="0" t="s">
        <v>47</v>
      </c>
      <c r="N5050" s="0" t="n">
        <v>3</v>
      </c>
      <c r="O5050" s="0" t="n">
        <v>16</v>
      </c>
      <c r="P5050" s="0" t="n">
        <v>1000</v>
      </c>
      <c r="Q5050" s="0" t="n">
        <v>3.1</v>
      </c>
      <c r="R5050" s="0" t="str">
        <f aca="false">INDEX(Lookup!$B$4:$B$18,MATCH(C5050,Lookup!$A$4:$A$18,0))</f>
        <v>India</v>
      </c>
      <c r="S5050" s="20" t="n">
        <f aca="false">INDEX(Lookup!$D$4:$D$18,MATCH(C5050,Lookup!$A$4:$A$18,0))</f>
        <v>0.012</v>
      </c>
      <c r="T5050" s="21" t="n">
        <f aca="false">ROUND(P5050*S5050,2)</f>
        <v>12</v>
      </c>
      <c r="U5050" s="21" t="n">
        <f aca="false">IF(T5050&lt;=10,1,IF(T5050&lt;=20,2,IF(T5050&lt;=30,3,IF(T5050&lt;=40,4,IF(T5050&lt;=50,5,IF(T5050&lt;=100,6,IF(T5050&lt;=250,7,8)))))))</f>
        <v>2</v>
      </c>
      <c r="V5050" s="21" t="n">
        <f aca="false">IF(AND(OR(Dashboard!$T$3="All",R5050=Dashboard!$T$3),OR(Dashboard!$T$4="All",D5050=Dashboard!$T$4)),1,0)</f>
        <v>1</v>
      </c>
      <c r="W5050" s="21" t="n">
        <f aca="false">IF(V5050=1,T5050+ROW()/10000000,0)</f>
        <v>12.000505</v>
      </c>
    </row>
    <row r="5051" customFormat="false" ht="15" hidden="false" customHeight="false" outlineLevel="0" collapsed="false">
      <c r="A5051" s="0" t="n">
        <v>9141</v>
      </c>
      <c r="B5051" s="0" t="s">
        <v>11767</v>
      </c>
      <c r="C5051" s="0" t="n">
        <v>1</v>
      </c>
      <c r="D5051" s="0" t="s">
        <v>6924</v>
      </c>
      <c r="E5051" s="0" t="s">
        <v>11768</v>
      </c>
      <c r="F5051" s="0" t="s">
        <v>11719</v>
      </c>
      <c r="G5051" s="0" t="s">
        <v>11720</v>
      </c>
      <c r="H5051" s="0" t="s">
        <v>2128</v>
      </c>
      <c r="I5051" s="0" t="s">
        <v>2123</v>
      </c>
      <c r="J5051" s="0" t="s">
        <v>47</v>
      </c>
      <c r="K5051" s="0" t="s">
        <v>47</v>
      </c>
      <c r="L5051" s="0" t="s">
        <v>47</v>
      </c>
      <c r="M5051" s="0" t="s">
        <v>47</v>
      </c>
      <c r="N5051" s="0" t="n">
        <v>1</v>
      </c>
      <c r="O5051" s="0" t="n">
        <v>5</v>
      </c>
      <c r="P5051" s="0" t="n">
        <v>200</v>
      </c>
      <c r="Q5051" s="0" t="n">
        <v>2.9</v>
      </c>
      <c r="R5051" s="0" t="str">
        <f aca="false">INDEX(Lookup!$B$4:$B$18,MATCH(C5051,Lookup!$A$4:$A$18,0))</f>
        <v>India</v>
      </c>
      <c r="S5051" s="20" t="n">
        <f aca="false">INDEX(Lookup!$D$4:$D$18,MATCH(C5051,Lookup!$A$4:$A$18,0))</f>
        <v>0.012</v>
      </c>
      <c r="T5051" s="21" t="n">
        <f aca="false">ROUND(P5051*S5051,2)</f>
        <v>2.4</v>
      </c>
      <c r="U5051" s="21" t="n">
        <f aca="false">IF(T5051&lt;=10,1,IF(T5051&lt;=20,2,IF(T5051&lt;=30,3,IF(T5051&lt;=40,4,IF(T5051&lt;=50,5,IF(T5051&lt;=100,6,IF(T5051&lt;=250,7,8)))))))</f>
        <v>1</v>
      </c>
      <c r="V5051" s="21" t="n">
        <f aca="false">IF(AND(OR(Dashboard!$T$3="All",R5051=Dashboard!$T$3),OR(Dashboard!$T$4="All",D5051=Dashboard!$T$4)),1,0)</f>
        <v>1</v>
      </c>
      <c r="W5051" s="21" t="n">
        <f aca="false">IF(V5051=1,T5051+ROW()/10000000,0)</f>
        <v>2.4005051</v>
      </c>
    </row>
    <row r="5052" customFormat="false" ht="15" hidden="false" customHeight="false" outlineLevel="0" collapsed="false">
      <c r="A5052" s="0" t="n">
        <v>18333396</v>
      </c>
      <c r="B5052" s="0" t="s">
        <v>4828</v>
      </c>
      <c r="C5052" s="0" t="n">
        <v>1</v>
      </c>
      <c r="D5052" s="0" t="s">
        <v>6924</v>
      </c>
      <c r="E5052" s="0" t="s">
        <v>11769</v>
      </c>
      <c r="F5052" s="0" t="s">
        <v>11719</v>
      </c>
      <c r="G5052" s="0" t="s">
        <v>11720</v>
      </c>
      <c r="H5052" s="0" t="s">
        <v>2288</v>
      </c>
      <c r="I5052" s="0" t="s">
        <v>2123</v>
      </c>
      <c r="J5052" s="0" t="s">
        <v>47</v>
      </c>
      <c r="K5052" s="0" t="s">
        <v>47</v>
      </c>
      <c r="L5052" s="0" t="s">
        <v>47</v>
      </c>
      <c r="M5052" s="0" t="s">
        <v>47</v>
      </c>
      <c r="N5052" s="0" t="n">
        <v>1</v>
      </c>
      <c r="O5052" s="0" t="n">
        <v>6</v>
      </c>
      <c r="P5052" s="0" t="n">
        <v>450</v>
      </c>
      <c r="Q5052" s="0" t="n">
        <v>2.9</v>
      </c>
      <c r="R5052" s="0" t="str">
        <f aca="false">INDEX(Lookup!$B$4:$B$18,MATCH(C5052,Lookup!$A$4:$A$18,0))</f>
        <v>India</v>
      </c>
      <c r="S5052" s="20" t="n">
        <f aca="false">INDEX(Lookup!$D$4:$D$18,MATCH(C5052,Lookup!$A$4:$A$18,0))</f>
        <v>0.012</v>
      </c>
      <c r="T5052" s="21" t="n">
        <f aca="false">ROUND(P5052*S5052,2)</f>
        <v>5.4</v>
      </c>
      <c r="U5052" s="21" t="n">
        <f aca="false">IF(T5052&lt;=10,1,IF(T5052&lt;=20,2,IF(T5052&lt;=30,3,IF(T5052&lt;=40,4,IF(T5052&lt;=50,5,IF(T5052&lt;=100,6,IF(T5052&lt;=250,7,8)))))))</f>
        <v>1</v>
      </c>
      <c r="V5052" s="21" t="n">
        <f aca="false">IF(AND(OR(Dashboard!$T$3="All",R5052=Dashboard!$T$3),OR(Dashboard!$T$4="All",D5052=Dashboard!$T$4)),1,0)</f>
        <v>1</v>
      </c>
      <c r="W5052" s="21" t="n">
        <f aca="false">IF(V5052=1,T5052+ROW()/10000000,0)</f>
        <v>5.4005052</v>
      </c>
    </row>
    <row r="5053" customFormat="false" ht="15" hidden="false" customHeight="false" outlineLevel="0" collapsed="false">
      <c r="A5053" s="0" t="n">
        <v>7363</v>
      </c>
      <c r="B5053" s="0" t="s">
        <v>11770</v>
      </c>
      <c r="C5053" s="0" t="n">
        <v>1</v>
      </c>
      <c r="D5053" s="0" t="s">
        <v>6924</v>
      </c>
      <c r="E5053" s="0" t="s">
        <v>11771</v>
      </c>
      <c r="F5053" s="0" t="s">
        <v>11719</v>
      </c>
      <c r="G5053" s="0" t="s">
        <v>11720</v>
      </c>
      <c r="H5053" s="0" t="s">
        <v>10161</v>
      </c>
      <c r="I5053" s="0" t="s">
        <v>2123</v>
      </c>
      <c r="J5053" s="0" t="s">
        <v>47</v>
      </c>
      <c r="K5053" s="0" t="s">
        <v>47</v>
      </c>
      <c r="L5053" s="0" t="s">
        <v>47</v>
      </c>
      <c r="M5053" s="0" t="s">
        <v>47</v>
      </c>
      <c r="N5053" s="0" t="n">
        <v>2</v>
      </c>
      <c r="O5053" s="0" t="n">
        <v>23</v>
      </c>
      <c r="P5053" s="0" t="n">
        <v>700</v>
      </c>
      <c r="Q5053" s="0" t="n">
        <v>3.9</v>
      </c>
      <c r="R5053" s="0" t="str">
        <f aca="false">INDEX(Lookup!$B$4:$B$18,MATCH(C5053,Lookup!$A$4:$A$18,0))</f>
        <v>India</v>
      </c>
      <c r="S5053" s="20" t="n">
        <f aca="false">INDEX(Lookup!$D$4:$D$18,MATCH(C5053,Lookup!$A$4:$A$18,0))</f>
        <v>0.012</v>
      </c>
      <c r="T5053" s="21" t="n">
        <f aca="false">ROUND(P5053*S5053,2)</f>
        <v>8.4</v>
      </c>
      <c r="U5053" s="21" t="n">
        <f aca="false">IF(T5053&lt;=10,1,IF(T5053&lt;=20,2,IF(T5053&lt;=30,3,IF(T5053&lt;=40,4,IF(T5053&lt;=50,5,IF(T5053&lt;=100,6,IF(T5053&lt;=250,7,8)))))))</f>
        <v>1</v>
      </c>
      <c r="V5053" s="21" t="n">
        <f aca="false">IF(AND(OR(Dashboard!$T$3="All",R5053=Dashboard!$T$3),OR(Dashboard!$T$4="All",D5053=Dashboard!$T$4)),1,0)</f>
        <v>1</v>
      </c>
      <c r="W5053" s="21" t="n">
        <f aca="false">IF(V5053=1,T5053+ROW()/10000000,0)</f>
        <v>8.4005053</v>
      </c>
    </row>
    <row r="5054" customFormat="false" ht="15" hidden="false" customHeight="false" outlineLevel="0" collapsed="false">
      <c r="A5054" s="0" t="n">
        <v>305181</v>
      </c>
      <c r="B5054" s="0" t="s">
        <v>11772</v>
      </c>
      <c r="C5054" s="0" t="n">
        <v>1</v>
      </c>
      <c r="D5054" s="0" t="s">
        <v>6924</v>
      </c>
      <c r="E5054" s="0" t="s">
        <v>11773</v>
      </c>
      <c r="F5054" s="0" t="s">
        <v>11719</v>
      </c>
      <c r="G5054" s="0" t="s">
        <v>11720</v>
      </c>
      <c r="H5054" s="0" t="s">
        <v>3243</v>
      </c>
      <c r="I5054" s="0" t="s">
        <v>2123</v>
      </c>
      <c r="J5054" s="0" t="s">
        <v>47</v>
      </c>
      <c r="K5054" s="0" t="s">
        <v>47</v>
      </c>
      <c r="L5054" s="0" t="s">
        <v>47</v>
      </c>
      <c r="M5054" s="0" t="s">
        <v>47</v>
      </c>
      <c r="N5054" s="0" t="n">
        <v>1</v>
      </c>
      <c r="O5054" s="0" t="n">
        <v>0</v>
      </c>
      <c r="P5054" s="0" t="n">
        <v>150</v>
      </c>
      <c r="Q5054" s="0" t="n">
        <v>1</v>
      </c>
      <c r="R5054" s="0" t="str">
        <f aca="false">INDEX(Lookup!$B$4:$B$18,MATCH(C5054,Lookup!$A$4:$A$18,0))</f>
        <v>India</v>
      </c>
      <c r="S5054" s="20" t="n">
        <f aca="false">INDEX(Lookup!$D$4:$D$18,MATCH(C5054,Lookup!$A$4:$A$18,0))</f>
        <v>0.012</v>
      </c>
      <c r="T5054" s="21" t="n">
        <f aca="false">ROUND(P5054*S5054,2)</f>
        <v>1.8</v>
      </c>
      <c r="U5054" s="21" t="n">
        <f aca="false">IF(T5054&lt;=10,1,IF(T5054&lt;=20,2,IF(T5054&lt;=30,3,IF(T5054&lt;=40,4,IF(T5054&lt;=50,5,IF(T5054&lt;=100,6,IF(T5054&lt;=250,7,8)))))))</f>
        <v>1</v>
      </c>
      <c r="V5054" s="21" t="n">
        <f aca="false">IF(AND(OR(Dashboard!$T$3="All",R5054=Dashboard!$T$3),OR(Dashboard!$T$4="All",D5054=Dashboard!$T$4)),1,0)</f>
        <v>1</v>
      </c>
      <c r="W5054" s="21" t="n">
        <f aca="false">IF(V5054=1,T5054+ROW()/10000000,0)</f>
        <v>1.8005054</v>
      </c>
    </row>
    <row r="5055" customFormat="false" ht="15" hidden="false" customHeight="false" outlineLevel="0" collapsed="false">
      <c r="A5055" s="0" t="n">
        <v>18403469</v>
      </c>
      <c r="B5055" s="0" t="s">
        <v>11774</v>
      </c>
      <c r="C5055" s="0" t="n">
        <v>1</v>
      </c>
      <c r="D5055" s="0" t="s">
        <v>6924</v>
      </c>
      <c r="E5055" s="0" t="s">
        <v>11775</v>
      </c>
      <c r="F5055" s="0" t="s">
        <v>11719</v>
      </c>
      <c r="G5055" s="0" t="s">
        <v>11720</v>
      </c>
      <c r="H5055" s="0" t="s">
        <v>2128</v>
      </c>
      <c r="I5055" s="0" t="s">
        <v>2123</v>
      </c>
      <c r="J5055" s="0" t="s">
        <v>47</v>
      </c>
      <c r="K5055" s="0" t="s">
        <v>47</v>
      </c>
      <c r="L5055" s="0" t="s">
        <v>47</v>
      </c>
      <c r="M5055" s="0" t="s">
        <v>47</v>
      </c>
      <c r="N5055" s="0" t="n">
        <v>2</v>
      </c>
      <c r="O5055" s="0" t="n">
        <v>0</v>
      </c>
      <c r="P5055" s="0" t="n">
        <v>500</v>
      </c>
      <c r="Q5055" s="0" t="n">
        <v>1</v>
      </c>
      <c r="R5055" s="0" t="str">
        <f aca="false">INDEX(Lookup!$B$4:$B$18,MATCH(C5055,Lookup!$A$4:$A$18,0))</f>
        <v>India</v>
      </c>
      <c r="S5055" s="20" t="n">
        <f aca="false">INDEX(Lookup!$D$4:$D$18,MATCH(C5055,Lookup!$A$4:$A$18,0))</f>
        <v>0.012</v>
      </c>
      <c r="T5055" s="21" t="n">
        <f aca="false">ROUND(P5055*S5055,2)</f>
        <v>6</v>
      </c>
      <c r="U5055" s="21" t="n">
        <f aca="false">IF(T5055&lt;=10,1,IF(T5055&lt;=20,2,IF(T5055&lt;=30,3,IF(T5055&lt;=40,4,IF(T5055&lt;=50,5,IF(T5055&lt;=100,6,IF(T5055&lt;=250,7,8)))))))</f>
        <v>1</v>
      </c>
      <c r="V5055" s="21" t="n">
        <f aca="false">IF(AND(OR(Dashboard!$T$3="All",R5055=Dashboard!$T$3),OR(Dashboard!$T$4="All",D5055=Dashboard!$T$4)),1,0)</f>
        <v>1</v>
      </c>
      <c r="W5055" s="21" t="n">
        <f aca="false">IF(V5055=1,T5055+ROW()/10000000,0)</f>
        <v>6.0005055</v>
      </c>
    </row>
    <row r="5056" customFormat="false" ht="15" hidden="false" customHeight="false" outlineLevel="0" collapsed="false">
      <c r="A5056" s="0" t="n">
        <v>18416845</v>
      </c>
      <c r="B5056" s="0" t="s">
        <v>11776</v>
      </c>
      <c r="C5056" s="0" t="n">
        <v>1</v>
      </c>
      <c r="D5056" s="0" t="s">
        <v>6924</v>
      </c>
      <c r="E5056" s="0" t="s">
        <v>11777</v>
      </c>
      <c r="F5056" s="0" t="s">
        <v>11719</v>
      </c>
      <c r="G5056" s="0" t="s">
        <v>11720</v>
      </c>
      <c r="H5056" s="0" t="s">
        <v>2128</v>
      </c>
      <c r="I5056" s="0" t="s">
        <v>2123</v>
      </c>
      <c r="J5056" s="0" t="s">
        <v>47</v>
      </c>
      <c r="K5056" s="0" t="s">
        <v>47</v>
      </c>
      <c r="L5056" s="0" t="s">
        <v>47</v>
      </c>
      <c r="M5056" s="0" t="s">
        <v>47</v>
      </c>
      <c r="N5056" s="0" t="n">
        <v>1</v>
      </c>
      <c r="O5056" s="0" t="n">
        <v>0</v>
      </c>
      <c r="P5056" s="0" t="n">
        <v>350</v>
      </c>
      <c r="Q5056" s="0" t="n">
        <v>1</v>
      </c>
      <c r="R5056" s="0" t="str">
        <f aca="false">INDEX(Lookup!$B$4:$B$18,MATCH(C5056,Lookup!$A$4:$A$18,0))</f>
        <v>India</v>
      </c>
      <c r="S5056" s="20" t="n">
        <f aca="false">INDEX(Lookup!$D$4:$D$18,MATCH(C5056,Lookup!$A$4:$A$18,0))</f>
        <v>0.012</v>
      </c>
      <c r="T5056" s="21" t="n">
        <f aca="false">ROUND(P5056*S5056,2)</f>
        <v>4.2</v>
      </c>
      <c r="U5056" s="21" t="n">
        <f aca="false">IF(T5056&lt;=10,1,IF(T5056&lt;=20,2,IF(T5056&lt;=30,3,IF(T5056&lt;=40,4,IF(T5056&lt;=50,5,IF(T5056&lt;=100,6,IF(T5056&lt;=250,7,8)))))))</f>
        <v>1</v>
      </c>
      <c r="V5056" s="21" t="n">
        <f aca="false">IF(AND(OR(Dashboard!$T$3="All",R5056=Dashboard!$T$3),OR(Dashboard!$T$4="All",D5056=Dashboard!$T$4)),1,0)</f>
        <v>1</v>
      </c>
      <c r="W5056" s="21" t="n">
        <f aca="false">IF(V5056=1,T5056+ROW()/10000000,0)</f>
        <v>4.2005056</v>
      </c>
    </row>
    <row r="5057" customFormat="false" ht="15" hidden="false" customHeight="false" outlineLevel="0" collapsed="false">
      <c r="A5057" s="0" t="n">
        <v>302475</v>
      </c>
      <c r="B5057" s="0" t="s">
        <v>11778</v>
      </c>
      <c r="C5057" s="0" t="n">
        <v>1</v>
      </c>
      <c r="D5057" s="0" t="s">
        <v>6924</v>
      </c>
      <c r="E5057" s="0" t="s">
        <v>11779</v>
      </c>
      <c r="F5057" s="0" t="s">
        <v>11719</v>
      </c>
      <c r="G5057" s="0" t="s">
        <v>11720</v>
      </c>
      <c r="H5057" s="0" t="s">
        <v>2128</v>
      </c>
      <c r="I5057" s="0" t="s">
        <v>2123</v>
      </c>
      <c r="J5057" s="0" t="s">
        <v>47</v>
      </c>
      <c r="K5057" s="0" t="s">
        <v>47</v>
      </c>
      <c r="L5057" s="0" t="s">
        <v>47</v>
      </c>
      <c r="M5057" s="0" t="s">
        <v>47</v>
      </c>
      <c r="N5057" s="0" t="n">
        <v>1</v>
      </c>
      <c r="O5057" s="0" t="n">
        <v>1</v>
      </c>
      <c r="P5057" s="0" t="n">
        <v>150</v>
      </c>
      <c r="Q5057" s="0" t="n">
        <v>1</v>
      </c>
      <c r="R5057" s="0" t="str">
        <f aca="false">INDEX(Lookup!$B$4:$B$18,MATCH(C5057,Lookup!$A$4:$A$18,0))</f>
        <v>India</v>
      </c>
      <c r="S5057" s="20" t="n">
        <f aca="false">INDEX(Lookup!$D$4:$D$18,MATCH(C5057,Lookup!$A$4:$A$18,0))</f>
        <v>0.012</v>
      </c>
      <c r="T5057" s="21" t="n">
        <f aca="false">ROUND(P5057*S5057,2)</f>
        <v>1.8</v>
      </c>
      <c r="U5057" s="21" t="n">
        <f aca="false">IF(T5057&lt;=10,1,IF(T5057&lt;=20,2,IF(T5057&lt;=30,3,IF(T5057&lt;=40,4,IF(T5057&lt;=50,5,IF(T5057&lt;=100,6,IF(T5057&lt;=250,7,8)))))))</f>
        <v>1</v>
      </c>
      <c r="V5057" s="21" t="n">
        <f aca="false">IF(AND(OR(Dashboard!$T$3="All",R5057=Dashboard!$T$3),OR(Dashboard!$T$4="All",D5057=Dashboard!$T$4)),1,0)</f>
        <v>1</v>
      </c>
      <c r="W5057" s="21" t="n">
        <f aca="false">IF(V5057=1,T5057+ROW()/10000000,0)</f>
        <v>1.8005057</v>
      </c>
    </row>
    <row r="5058" customFormat="false" ht="15" hidden="false" customHeight="false" outlineLevel="0" collapsed="false">
      <c r="A5058" s="0" t="n">
        <v>18489805</v>
      </c>
      <c r="B5058" s="0" t="s">
        <v>11780</v>
      </c>
      <c r="C5058" s="0" t="n">
        <v>1</v>
      </c>
      <c r="D5058" s="0" t="s">
        <v>6924</v>
      </c>
      <c r="E5058" s="0" t="s">
        <v>11781</v>
      </c>
      <c r="F5058" s="0" t="s">
        <v>11719</v>
      </c>
      <c r="G5058" s="0" t="s">
        <v>11720</v>
      </c>
      <c r="H5058" s="0" t="s">
        <v>1358</v>
      </c>
      <c r="I5058" s="0" t="s">
        <v>2123</v>
      </c>
      <c r="J5058" s="0" t="s">
        <v>47</v>
      </c>
      <c r="K5058" s="0" t="s">
        <v>47</v>
      </c>
      <c r="L5058" s="0" t="s">
        <v>47</v>
      </c>
      <c r="M5058" s="0" t="s">
        <v>47</v>
      </c>
      <c r="N5058" s="0" t="n">
        <v>1</v>
      </c>
      <c r="O5058" s="0" t="n">
        <v>1</v>
      </c>
      <c r="P5058" s="0" t="n">
        <v>200</v>
      </c>
      <c r="Q5058" s="0" t="n">
        <v>1</v>
      </c>
      <c r="R5058" s="0" t="str">
        <f aca="false">INDEX(Lookup!$B$4:$B$18,MATCH(C5058,Lookup!$A$4:$A$18,0))</f>
        <v>India</v>
      </c>
      <c r="S5058" s="20" t="n">
        <f aca="false">INDEX(Lookup!$D$4:$D$18,MATCH(C5058,Lookup!$A$4:$A$18,0))</f>
        <v>0.012</v>
      </c>
      <c r="T5058" s="21" t="n">
        <f aca="false">ROUND(P5058*S5058,2)</f>
        <v>2.4</v>
      </c>
      <c r="U5058" s="21" t="n">
        <f aca="false">IF(T5058&lt;=10,1,IF(T5058&lt;=20,2,IF(T5058&lt;=30,3,IF(T5058&lt;=40,4,IF(T5058&lt;=50,5,IF(T5058&lt;=100,6,IF(T5058&lt;=250,7,8)))))))</f>
        <v>1</v>
      </c>
      <c r="V5058" s="21" t="n">
        <f aca="false">IF(AND(OR(Dashboard!$T$3="All",R5058=Dashboard!$T$3),OR(Dashboard!$T$4="All",D5058=Dashboard!$T$4)),1,0)</f>
        <v>1</v>
      </c>
      <c r="W5058" s="21" t="n">
        <f aca="false">IF(V5058=1,T5058+ROW()/10000000,0)</f>
        <v>2.4005058</v>
      </c>
    </row>
    <row r="5059" customFormat="false" ht="15" hidden="false" customHeight="false" outlineLevel="0" collapsed="false">
      <c r="A5059" s="0" t="n">
        <v>302473</v>
      </c>
      <c r="B5059" s="0" t="s">
        <v>11782</v>
      </c>
      <c r="C5059" s="0" t="n">
        <v>1</v>
      </c>
      <c r="D5059" s="0" t="s">
        <v>6924</v>
      </c>
      <c r="E5059" s="0" t="s">
        <v>11779</v>
      </c>
      <c r="F5059" s="0" t="s">
        <v>11719</v>
      </c>
      <c r="G5059" s="0" t="s">
        <v>11720</v>
      </c>
      <c r="H5059" s="0" t="s">
        <v>2978</v>
      </c>
      <c r="I5059" s="0" t="s">
        <v>2123</v>
      </c>
      <c r="J5059" s="0" t="s">
        <v>47</v>
      </c>
      <c r="K5059" s="0" t="s">
        <v>47</v>
      </c>
      <c r="L5059" s="0" t="s">
        <v>47</v>
      </c>
      <c r="M5059" s="0" t="s">
        <v>47</v>
      </c>
      <c r="N5059" s="0" t="n">
        <v>1</v>
      </c>
      <c r="O5059" s="0" t="n">
        <v>0</v>
      </c>
      <c r="P5059" s="0" t="n">
        <v>250</v>
      </c>
      <c r="Q5059" s="0" t="n">
        <v>1</v>
      </c>
      <c r="R5059" s="0" t="str">
        <f aca="false">INDEX(Lookup!$B$4:$B$18,MATCH(C5059,Lookup!$A$4:$A$18,0))</f>
        <v>India</v>
      </c>
      <c r="S5059" s="20" t="n">
        <f aca="false">INDEX(Lookup!$D$4:$D$18,MATCH(C5059,Lookup!$A$4:$A$18,0))</f>
        <v>0.012</v>
      </c>
      <c r="T5059" s="21" t="n">
        <f aca="false">ROUND(P5059*S5059,2)</f>
        <v>3</v>
      </c>
      <c r="U5059" s="21" t="n">
        <f aca="false">IF(T5059&lt;=10,1,IF(T5059&lt;=20,2,IF(T5059&lt;=30,3,IF(T5059&lt;=40,4,IF(T5059&lt;=50,5,IF(T5059&lt;=100,6,IF(T5059&lt;=250,7,8)))))))</f>
        <v>1</v>
      </c>
      <c r="V5059" s="21" t="n">
        <f aca="false">IF(AND(OR(Dashboard!$T$3="All",R5059=Dashboard!$T$3),OR(Dashboard!$T$4="All",D5059=Dashboard!$T$4)),1,0)</f>
        <v>1</v>
      </c>
      <c r="W5059" s="21" t="n">
        <f aca="false">IF(V5059=1,T5059+ROW()/10000000,0)</f>
        <v>3.0005059</v>
      </c>
    </row>
    <row r="5060" customFormat="false" ht="15" hidden="false" customHeight="false" outlineLevel="0" collapsed="false">
      <c r="A5060" s="0" t="n">
        <v>18361932</v>
      </c>
      <c r="B5060" s="0" t="s">
        <v>4083</v>
      </c>
      <c r="C5060" s="0" t="n">
        <v>1</v>
      </c>
      <c r="D5060" s="0" t="s">
        <v>6924</v>
      </c>
      <c r="E5060" s="0" t="s">
        <v>11783</v>
      </c>
      <c r="F5060" s="0" t="s">
        <v>11719</v>
      </c>
      <c r="G5060" s="0" t="s">
        <v>11720</v>
      </c>
      <c r="H5060" s="0" t="s">
        <v>2868</v>
      </c>
      <c r="I5060" s="0" t="s">
        <v>2123</v>
      </c>
      <c r="J5060" s="0" t="s">
        <v>47</v>
      </c>
      <c r="K5060" s="0" t="s">
        <v>46</v>
      </c>
      <c r="L5060" s="0" t="s">
        <v>47</v>
      </c>
      <c r="M5060" s="0" t="s">
        <v>47</v>
      </c>
      <c r="N5060" s="0" t="n">
        <v>2</v>
      </c>
      <c r="O5060" s="0" t="n">
        <v>0</v>
      </c>
      <c r="P5060" s="0" t="n">
        <v>600</v>
      </c>
      <c r="Q5060" s="0" t="n">
        <v>1</v>
      </c>
      <c r="R5060" s="0" t="str">
        <f aca="false">INDEX(Lookup!$B$4:$B$18,MATCH(C5060,Lookup!$A$4:$A$18,0))</f>
        <v>India</v>
      </c>
      <c r="S5060" s="20" t="n">
        <f aca="false">INDEX(Lookup!$D$4:$D$18,MATCH(C5060,Lookup!$A$4:$A$18,0))</f>
        <v>0.012</v>
      </c>
      <c r="T5060" s="21" t="n">
        <f aca="false">ROUND(P5060*S5060,2)</f>
        <v>7.2</v>
      </c>
      <c r="U5060" s="21" t="n">
        <f aca="false">IF(T5060&lt;=10,1,IF(T5060&lt;=20,2,IF(T5060&lt;=30,3,IF(T5060&lt;=40,4,IF(T5060&lt;=50,5,IF(T5060&lt;=100,6,IF(T5060&lt;=250,7,8)))))))</f>
        <v>1</v>
      </c>
      <c r="V5060" s="21" t="n">
        <f aca="false">IF(AND(OR(Dashboard!$T$3="All",R5060=Dashboard!$T$3),OR(Dashboard!$T$4="All",D5060=Dashboard!$T$4)),1,0)</f>
        <v>1</v>
      </c>
      <c r="W5060" s="21" t="n">
        <f aca="false">IF(V5060=1,T5060+ROW()/10000000,0)</f>
        <v>7.200506</v>
      </c>
    </row>
    <row r="5061" customFormat="false" ht="15" hidden="false" customHeight="false" outlineLevel="0" collapsed="false">
      <c r="A5061" s="0" t="n">
        <v>18414467</v>
      </c>
      <c r="B5061" s="0" t="s">
        <v>11784</v>
      </c>
      <c r="C5061" s="0" t="n">
        <v>1</v>
      </c>
      <c r="D5061" s="0" t="s">
        <v>6924</v>
      </c>
      <c r="E5061" s="0" t="s">
        <v>11785</v>
      </c>
      <c r="F5061" s="0" t="s">
        <v>11719</v>
      </c>
      <c r="G5061" s="0" t="s">
        <v>11720</v>
      </c>
      <c r="H5061" s="0" t="s">
        <v>2128</v>
      </c>
      <c r="I5061" s="0" t="s">
        <v>2123</v>
      </c>
      <c r="J5061" s="0" t="s">
        <v>47</v>
      </c>
      <c r="K5061" s="0" t="s">
        <v>47</v>
      </c>
      <c r="L5061" s="0" t="s">
        <v>47</v>
      </c>
      <c r="M5061" s="0" t="s">
        <v>47</v>
      </c>
      <c r="N5061" s="0" t="n">
        <v>1</v>
      </c>
      <c r="O5061" s="0" t="n">
        <v>0</v>
      </c>
      <c r="P5061" s="0" t="n">
        <v>100</v>
      </c>
      <c r="Q5061" s="0" t="n">
        <v>1</v>
      </c>
      <c r="R5061" s="0" t="str">
        <f aca="false">INDEX(Lookup!$B$4:$B$18,MATCH(C5061,Lookup!$A$4:$A$18,0))</f>
        <v>India</v>
      </c>
      <c r="S5061" s="20" t="n">
        <f aca="false">INDEX(Lookup!$D$4:$D$18,MATCH(C5061,Lookup!$A$4:$A$18,0))</f>
        <v>0.012</v>
      </c>
      <c r="T5061" s="21" t="n">
        <f aca="false">ROUND(P5061*S5061,2)</f>
        <v>1.2</v>
      </c>
      <c r="U5061" s="21" t="n">
        <f aca="false">IF(T5061&lt;=10,1,IF(T5061&lt;=20,2,IF(T5061&lt;=30,3,IF(T5061&lt;=40,4,IF(T5061&lt;=50,5,IF(T5061&lt;=100,6,IF(T5061&lt;=250,7,8)))))))</f>
        <v>1</v>
      </c>
      <c r="V5061" s="21" t="n">
        <f aca="false">IF(AND(OR(Dashboard!$T$3="All",R5061=Dashboard!$T$3),OR(Dashboard!$T$4="All",D5061=Dashboard!$T$4)),1,0)</f>
        <v>1</v>
      </c>
      <c r="W5061" s="21" t="n">
        <f aca="false">IF(V5061=1,T5061+ROW()/10000000,0)</f>
        <v>1.2005061</v>
      </c>
    </row>
    <row r="5062" customFormat="false" ht="15" hidden="false" customHeight="false" outlineLevel="0" collapsed="false">
      <c r="A5062" s="0" t="n">
        <v>18358665</v>
      </c>
      <c r="B5062" s="0" t="s">
        <v>11786</v>
      </c>
      <c r="C5062" s="0" t="n">
        <v>1</v>
      </c>
      <c r="D5062" s="0" t="s">
        <v>6924</v>
      </c>
      <c r="E5062" s="0" t="s">
        <v>11787</v>
      </c>
      <c r="F5062" s="0" t="s">
        <v>11719</v>
      </c>
      <c r="G5062" s="0" t="s">
        <v>11720</v>
      </c>
      <c r="H5062" s="0" t="s">
        <v>11788</v>
      </c>
      <c r="I5062" s="0" t="s">
        <v>2123</v>
      </c>
      <c r="J5062" s="0" t="s">
        <v>47</v>
      </c>
      <c r="K5062" s="0" t="s">
        <v>47</v>
      </c>
      <c r="L5062" s="0" t="s">
        <v>47</v>
      </c>
      <c r="M5062" s="0" t="s">
        <v>47</v>
      </c>
      <c r="N5062" s="0" t="n">
        <v>3</v>
      </c>
      <c r="O5062" s="0" t="n">
        <v>0</v>
      </c>
      <c r="P5062" s="0" t="n">
        <v>1000</v>
      </c>
      <c r="Q5062" s="0" t="n">
        <v>1</v>
      </c>
      <c r="R5062" s="0" t="str">
        <f aca="false">INDEX(Lookup!$B$4:$B$18,MATCH(C5062,Lookup!$A$4:$A$18,0))</f>
        <v>India</v>
      </c>
      <c r="S5062" s="20" t="n">
        <f aca="false">INDEX(Lookup!$D$4:$D$18,MATCH(C5062,Lookup!$A$4:$A$18,0))</f>
        <v>0.012</v>
      </c>
      <c r="T5062" s="21" t="n">
        <f aca="false">ROUND(P5062*S5062,2)</f>
        <v>12</v>
      </c>
      <c r="U5062" s="21" t="n">
        <f aca="false">IF(T5062&lt;=10,1,IF(T5062&lt;=20,2,IF(T5062&lt;=30,3,IF(T5062&lt;=40,4,IF(T5062&lt;=50,5,IF(T5062&lt;=100,6,IF(T5062&lt;=250,7,8)))))))</f>
        <v>2</v>
      </c>
      <c r="V5062" s="21" t="n">
        <f aca="false">IF(AND(OR(Dashboard!$T$3="All",R5062=Dashboard!$T$3),OR(Dashboard!$T$4="All",D5062=Dashboard!$T$4)),1,0)</f>
        <v>1</v>
      </c>
      <c r="W5062" s="21" t="n">
        <f aca="false">IF(V5062=1,T5062+ROW()/10000000,0)</f>
        <v>12.0005062</v>
      </c>
    </row>
    <row r="5063" customFormat="false" ht="15" hidden="false" customHeight="false" outlineLevel="0" collapsed="false">
      <c r="A5063" s="0" t="n">
        <v>18427203</v>
      </c>
      <c r="B5063" s="0" t="s">
        <v>11789</v>
      </c>
      <c r="C5063" s="0" t="n">
        <v>1</v>
      </c>
      <c r="D5063" s="0" t="s">
        <v>6924</v>
      </c>
      <c r="E5063" s="0" t="s">
        <v>11790</v>
      </c>
      <c r="F5063" s="0" t="s">
        <v>11719</v>
      </c>
      <c r="G5063" s="0" t="s">
        <v>11720</v>
      </c>
      <c r="H5063" s="0" t="s">
        <v>2136</v>
      </c>
      <c r="I5063" s="0" t="s">
        <v>2123</v>
      </c>
      <c r="J5063" s="0" t="s">
        <v>47</v>
      </c>
      <c r="K5063" s="0" t="s">
        <v>47</v>
      </c>
      <c r="L5063" s="0" t="s">
        <v>47</v>
      </c>
      <c r="M5063" s="0" t="s">
        <v>47</v>
      </c>
      <c r="N5063" s="0" t="n">
        <v>2</v>
      </c>
      <c r="O5063" s="0" t="n">
        <v>0</v>
      </c>
      <c r="P5063" s="0" t="n">
        <v>600</v>
      </c>
      <c r="Q5063" s="0" t="n">
        <v>1</v>
      </c>
      <c r="R5063" s="0" t="str">
        <f aca="false">INDEX(Lookup!$B$4:$B$18,MATCH(C5063,Lookup!$A$4:$A$18,0))</f>
        <v>India</v>
      </c>
      <c r="S5063" s="20" t="n">
        <f aca="false">INDEX(Lookup!$D$4:$D$18,MATCH(C5063,Lookup!$A$4:$A$18,0))</f>
        <v>0.012</v>
      </c>
      <c r="T5063" s="21" t="n">
        <f aca="false">ROUND(P5063*S5063,2)</f>
        <v>7.2</v>
      </c>
      <c r="U5063" s="21" t="n">
        <f aca="false">IF(T5063&lt;=10,1,IF(T5063&lt;=20,2,IF(T5063&lt;=30,3,IF(T5063&lt;=40,4,IF(T5063&lt;=50,5,IF(T5063&lt;=100,6,IF(T5063&lt;=250,7,8)))))))</f>
        <v>1</v>
      </c>
      <c r="V5063" s="21" t="n">
        <f aca="false">IF(AND(OR(Dashboard!$T$3="All",R5063=Dashboard!$T$3),OR(Dashboard!$T$4="All",D5063=Dashboard!$T$4)),1,0)</f>
        <v>1</v>
      </c>
      <c r="W5063" s="21" t="n">
        <f aca="false">IF(V5063=1,T5063+ROW()/10000000,0)</f>
        <v>7.2005063</v>
      </c>
    </row>
    <row r="5064" customFormat="false" ht="15" hidden="false" customHeight="false" outlineLevel="0" collapsed="false">
      <c r="A5064" s="0" t="n">
        <v>18358663</v>
      </c>
      <c r="B5064" s="0" t="s">
        <v>11791</v>
      </c>
      <c r="C5064" s="0" t="n">
        <v>1</v>
      </c>
      <c r="D5064" s="0" t="s">
        <v>6924</v>
      </c>
      <c r="E5064" s="0" t="s">
        <v>11792</v>
      </c>
      <c r="F5064" s="0" t="s">
        <v>11719</v>
      </c>
      <c r="G5064" s="0" t="s">
        <v>11720</v>
      </c>
      <c r="H5064" s="0" t="s">
        <v>2128</v>
      </c>
      <c r="I5064" s="0" t="s">
        <v>2123</v>
      </c>
      <c r="J5064" s="0" t="s">
        <v>47</v>
      </c>
      <c r="K5064" s="0" t="s">
        <v>47</v>
      </c>
      <c r="L5064" s="0" t="s">
        <v>47</v>
      </c>
      <c r="M5064" s="0" t="s">
        <v>47</v>
      </c>
      <c r="N5064" s="0" t="n">
        <v>1</v>
      </c>
      <c r="O5064" s="0" t="n">
        <v>0</v>
      </c>
      <c r="P5064" s="0" t="n">
        <v>150</v>
      </c>
      <c r="Q5064" s="0" t="n">
        <v>1</v>
      </c>
      <c r="R5064" s="0" t="str">
        <f aca="false">INDEX(Lookup!$B$4:$B$18,MATCH(C5064,Lookup!$A$4:$A$18,0))</f>
        <v>India</v>
      </c>
      <c r="S5064" s="20" t="n">
        <f aca="false">INDEX(Lookup!$D$4:$D$18,MATCH(C5064,Lookup!$A$4:$A$18,0))</f>
        <v>0.012</v>
      </c>
      <c r="T5064" s="21" t="n">
        <f aca="false">ROUND(P5064*S5064,2)</f>
        <v>1.8</v>
      </c>
      <c r="U5064" s="21" t="n">
        <f aca="false">IF(T5064&lt;=10,1,IF(T5064&lt;=20,2,IF(T5064&lt;=30,3,IF(T5064&lt;=40,4,IF(T5064&lt;=50,5,IF(T5064&lt;=100,6,IF(T5064&lt;=250,7,8)))))))</f>
        <v>1</v>
      </c>
      <c r="V5064" s="21" t="n">
        <f aca="false">IF(AND(OR(Dashboard!$T$3="All",R5064=Dashboard!$T$3),OR(Dashboard!$T$4="All",D5064=Dashboard!$T$4)),1,0)</f>
        <v>1</v>
      </c>
      <c r="W5064" s="21" t="n">
        <f aca="false">IF(V5064=1,T5064+ROW()/10000000,0)</f>
        <v>1.8005064</v>
      </c>
    </row>
    <row r="5065" customFormat="false" ht="15" hidden="false" customHeight="false" outlineLevel="0" collapsed="false">
      <c r="A5065" s="0" t="n">
        <v>18489807</v>
      </c>
      <c r="B5065" s="0" t="s">
        <v>11793</v>
      </c>
      <c r="C5065" s="0" t="n">
        <v>1</v>
      </c>
      <c r="D5065" s="0" t="s">
        <v>6924</v>
      </c>
      <c r="E5065" s="0" t="s">
        <v>11794</v>
      </c>
      <c r="F5065" s="0" t="s">
        <v>11719</v>
      </c>
      <c r="G5065" s="0" t="s">
        <v>11720</v>
      </c>
      <c r="H5065" s="0" t="s">
        <v>2359</v>
      </c>
      <c r="I5065" s="0" t="s">
        <v>2123</v>
      </c>
      <c r="J5065" s="0" t="s">
        <v>47</v>
      </c>
      <c r="K5065" s="0" t="s">
        <v>47</v>
      </c>
      <c r="L5065" s="0" t="s">
        <v>47</v>
      </c>
      <c r="M5065" s="0" t="s">
        <v>47</v>
      </c>
      <c r="N5065" s="0" t="n">
        <v>1</v>
      </c>
      <c r="O5065" s="0" t="n">
        <v>0</v>
      </c>
      <c r="P5065" s="0" t="n">
        <v>300</v>
      </c>
      <c r="Q5065" s="0" t="n">
        <v>1</v>
      </c>
      <c r="R5065" s="0" t="str">
        <f aca="false">INDEX(Lookup!$B$4:$B$18,MATCH(C5065,Lookup!$A$4:$A$18,0))</f>
        <v>India</v>
      </c>
      <c r="S5065" s="20" t="n">
        <f aca="false">INDEX(Lookup!$D$4:$D$18,MATCH(C5065,Lookup!$A$4:$A$18,0))</f>
        <v>0.012</v>
      </c>
      <c r="T5065" s="21" t="n">
        <f aca="false">ROUND(P5065*S5065,2)</f>
        <v>3.6</v>
      </c>
      <c r="U5065" s="21" t="n">
        <f aca="false">IF(T5065&lt;=10,1,IF(T5065&lt;=20,2,IF(T5065&lt;=30,3,IF(T5065&lt;=40,4,IF(T5065&lt;=50,5,IF(T5065&lt;=100,6,IF(T5065&lt;=250,7,8)))))))</f>
        <v>1</v>
      </c>
      <c r="V5065" s="21" t="n">
        <f aca="false">IF(AND(OR(Dashboard!$T$3="All",R5065=Dashboard!$T$3),OR(Dashboard!$T$4="All",D5065=Dashboard!$T$4)),1,0)</f>
        <v>1</v>
      </c>
      <c r="W5065" s="21" t="n">
        <f aca="false">IF(V5065=1,T5065+ROW()/10000000,0)</f>
        <v>3.6005065</v>
      </c>
    </row>
    <row r="5066" customFormat="false" ht="15" hidden="false" customHeight="false" outlineLevel="0" collapsed="false">
      <c r="A5066" s="0" t="n">
        <v>305183</v>
      </c>
      <c r="B5066" s="0" t="s">
        <v>11795</v>
      </c>
      <c r="C5066" s="0" t="n">
        <v>1</v>
      </c>
      <c r="D5066" s="0" t="s">
        <v>6924</v>
      </c>
      <c r="E5066" s="0" t="s">
        <v>11796</v>
      </c>
      <c r="F5066" s="0" t="s">
        <v>11719</v>
      </c>
      <c r="G5066" s="0" t="s">
        <v>11720</v>
      </c>
      <c r="H5066" s="0" t="s">
        <v>156</v>
      </c>
      <c r="I5066" s="0" t="s">
        <v>2123</v>
      </c>
      <c r="J5066" s="0" t="s">
        <v>47</v>
      </c>
      <c r="K5066" s="0" t="s">
        <v>47</v>
      </c>
      <c r="L5066" s="0" t="s">
        <v>47</v>
      </c>
      <c r="M5066" s="0" t="s">
        <v>47</v>
      </c>
      <c r="N5066" s="0" t="n">
        <v>1</v>
      </c>
      <c r="O5066" s="0" t="n">
        <v>2</v>
      </c>
      <c r="P5066" s="0" t="n">
        <v>300</v>
      </c>
      <c r="Q5066" s="0" t="n">
        <v>1</v>
      </c>
      <c r="R5066" s="0" t="str">
        <f aca="false">INDEX(Lookup!$B$4:$B$18,MATCH(C5066,Lookup!$A$4:$A$18,0))</f>
        <v>India</v>
      </c>
      <c r="S5066" s="20" t="n">
        <f aca="false">INDEX(Lookup!$D$4:$D$18,MATCH(C5066,Lookup!$A$4:$A$18,0))</f>
        <v>0.012</v>
      </c>
      <c r="T5066" s="21" t="n">
        <f aca="false">ROUND(P5066*S5066,2)</f>
        <v>3.6</v>
      </c>
      <c r="U5066" s="21" t="n">
        <f aca="false">IF(T5066&lt;=10,1,IF(T5066&lt;=20,2,IF(T5066&lt;=30,3,IF(T5066&lt;=40,4,IF(T5066&lt;=50,5,IF(T5066&lt;=100,6,IF(T5066&lt;=250,7,8)))))))</f>
        <v>1</v>
      </c>
      <c r="V5066" s="21" t="n">
        <f aca="false">IF(AND(OR(Dashboard!$T$3="All",R5066=Dashboard!$T$3),OR(Dashboard!$T$4="All",D5066=Dashboard!$T$4)),1,0)</f>
        <v>1</v>
      </c>
      <c r="W5066" s="21" t="n">
        <f aca="false">IF(V5066=1,T5066+ROW()/10000000,0)</f>
        <v>3.6005066</v>
      </c>
    </row>
    <row r="5067" customFormat="false" ht="15" hidden="false" customHeight="false" outlineLevel="0" collapsed="false">
      <c r="A5067" s="0" t="n">
        <v>305153</v>
      </c>
      <c r="B5067" s="0" t="s">
        <v>11797</v>
      </c>
      <c r="C5067" s="0" t="n">
        <v>1</v>
      </c>
      <c r="D5067" s="0" t="s">
        <v>6924</v>
      </c>
      <c r="E5067" s="0" t="s">
        <v>11798</v>
      </c>
      <c r="F5067" s="0" t="s">
        <v>11719</v>
      </c>
      <c r="G5067" s="0" t="s">
        <v>11720</v>
      </c>
      <c r="H5067" s="0" t="s">
        <v>3119</v>
      </c>
      <c r="I5067" s="0" t="s">
        <v>2123</v>
      </c>
      <c r="J5067" s="0" t="s">
        <v>47</v>
      </c>
      <c r="K5067" s="0" t="s">
        <v>47</v>
      </c>
      <c r="L5067" s="0" t="s">
        <v>47</v>
      </c>
      <c r="M5067" s="0" t="s">
        <v>47</v>
      </c>
      <c r="N5067" s="0" t="n">
        <v>2</v>
      </c>
      <c r="O5067" s="0" t="n">
        <v>0</v>
      </c>
      <c r="P5067" s="0" t="n">
        <v>650</v>
      </c>
      <c r="Q5067" s="0" t="n">
        <v>1</v>
      </c>
      <c r="R5067" s="0" t="str">
        <f aca="false">INDEX(Lookup!$B$4:$B$18,MATCH(C5067,Lookup!$A$4:$A$18,0))</f>
        <v>India</v>
      </c>
      <c r="S5067" s="20" t="n">
        <f aca="false">INDEX(Lookup!$D$4:$D$18,MATCH(C5067,Lookup!$A$4:$A$18,0))</f>
        <v>0.012</v>
      </c>
      <c r="T5067" s="21" t="n">
        <f aca="false">ROUND(P5067*S5067,2)</f>
        <v>7.8</v>
      </c>
      <c r="U5067" s="21" t="n">
        <f aca="false">IF(T5067&lt;=10,1,IF(T5067&lt;=20,2,IF(T5067&lt;=30,3,IF(T5067&lt;=40,4,IF(T5067&lt;=50,5,IF(T5067&lt;=100,6,IF(T5067&lt;=250,7,8)))))))</f>
        <v>1</v>
      </c>
      <c r="V5067" s="21" t="n">
        <f aca="false">IF(AND(OR(Dashboard!$T$3="All",R5067=Dashboard!$T$3),OR(Dashboard!$T$4="All",D5067=Dashboard!$T$4)),1,0)</f>
        <v>1</v>
      </c>
      <c r="W5067" s="21" t="n">
        <f aca="false">IF(V5067=1,T5067+ROW()/10000000,0)</f>
        <v>7.8005067</v>
      </c>
    </row>
    <row r="5068" customFormat="false" ht="15" hidden="false" customHeight="false" outlineLevel="0" collapsed="false">
      <c r="A5068" s="0" t="n">
        <v>18372674</v>
      </c>
      <c r="B5068" s="0" t="s">
        <v>11799</v>
      </c>
      <c r="C5068" s="0" t="n">
        <v>1</v>
      </c>
      <c r="D5068" s="0" t="s">
        <v>6924</v>
      </c>
      <c r="E5068" s="0" t="s">
        <v>11800</v>
      </c>
      <c r="F5068" s="0" t="s">
        <v>11719</v>
      </c>
      <c r="G5068" s="0" t="s">
        <v>11720</v>
      </c>
      <c r="H5068" s="0" t="s">
        <v>2359</v>
      </c>
      <c r="I5068" s="0" t="s">
        <v>2123</v>
      </c>
      <c r="J5068" s="0" t="s">
        <v>47</v>
      </c>
      <c r="K5068" s="0" t="s">
        <v>47</v>
      </c>
      <c r="L5068" s="0" t="s">
        <v>47</v>
      </c>
      <c r="M5068" s="0" t="s">
        <v>47</v>
      </c>
      <c r="N5068" s="0" t="n">
        <v>2</v>
      </c>
      <c r="O5068" s="0" t="n">
        <v>2</v>
      </c>
      <c r="P5068" s="0" t="n">
        <v>600</v>
      </c>
      <c r="Q5068" s="0" t="n">
        <v>1</v>
      </c>
      <c r="R5068" s="0" t="str">
        <f aca="false">INDEX(Lookup!$B$4:$B$18,MATCH(C5068,Lookup!$A$4:$A$18,0))</f>
        <v>India</v>
      </c>
      <c r="S5068" s="20" t="n">
        <f aca="false">INDEX(Lookup!$D$4:$D$18,MATCH(C5068,Lookup!$A$4:$A$18,0))</f>
        <v>0.012</v>
      </c>
      <c r="T5068" s="21" t="n">
        <f aca="false">ROUND(P5068*S5068,2)</f>
        <v>7.2</v>
      </c>
      <c r="U5068" s="21" t="n">
        <f aca="false">IF(T5068&lt;=10,1,IF(T5068&lt;=20,2,IF(T5068&lt;=30,3,IF(T5068&lt;=40,4,IF(T5068&lt;=50,5,IF(T5068&lt;=100,6,IF(T5068&lt;=250,7,8)))))))</f>
        <v>1</v>
      </c>
      <c r="V5068" s="21" t="n">
        <f aca="false">IF(AND(OR(Dashboard!$T$3="All",R5068=Dashboard!$T$3),OR(Dashboard!$T$4="All",D5068=Dashboard!$T$4)),1,0)</f>
        <v>1</v>
      </c>
      <c r="W5068" s="21" t="n">
        <f aca="false">IF(V5068=1,T5068+ROW()/10000000,0)</f>
        <v>7.2005068</v>
      </c>
    </row>
    <row r="5069" customFormat="false" ht="15" hidden="false" customHeight="false" outlineLevel="0" collapsed="false">
      <c r="A5069" s="0" t="n">
        <v>18356797</v>
      </c>
      <c r="B5069" s="0" t="s">
        <v>11801</v>
      </c>
      <c r="C5069" s="0" t="n">
        <v>1</v>
      </c>
      <c r="D5069" s="0" t="s">
        <v>6924</v>
      </c>
      <c r="E5069" s="0" t="s">
        <v>11802</v>
      </c>
      <c r="F5069" s="0" t="s">
        <v>11719</v>
      </c>
      <c r="G5069" s="0" t="s">
        <v>11720</v>
      </c>
      <c r="H5069" s="0" t="s">
        <v>8806</v>
      </c>
      <c r="I5069" s="0" t="s">
        <v>2123</v>
      </c>
      <c r="J5069" s="0" t="s">
        <v>47</v>
      </c>
      <c r="K5069" s="0" t="s">
        <v>47</v>
      </c>
      <c r="L5069" s="0" t="s">
        <v>47</v>
      </c>
      <c r="M5069" s="0" t="s">
        <v>47</v>
      </c>
      <c r="N5069" s="0" t="n">
        <v>1</v>
      </c>
      <c r="O5069" s="0" t="n">
        <v>1</v>
      </c>
      <c r="P5069" s="0" t="n">
        <v>300</v>
      </c>
      <c r="Q5069" s="0" t="n">
        <v>1</v>
      </c>
      <c r="R5069" s="0" t="str">
        <f aca="false">INDEX(Lookup!$B$4:$B$18,MATCH(C5069,Lookup!$A$4:$A$18,0))</f>
        <v>India</v>
      </c>
      <c r="S5069" s="20" t="n">
        <f aca="false">INDEX(Lookup!$D$4:$D$18,MATCH(C5069,Lookup!$A$4:$A$18,0))</f>
        <v>0.012</v>
      </c>
      <c r="T5069" s="21" t="n">
        <f aca="false">ROUND(P5069*S5069,2)</f>
        <v>3.6</v>
      </c>
      <c r="U5069" s="21" t="n">
        <f aca="false">IF(T5069&lt;=10,1,IF(T5069&lt;=20,2,IF(T5069&lt;=30,3,IF(T5069&lt;=40,4,IF(T5069&lt;=50,5,IF(T5069&lt;=100,6,IF(T5069&lt;=250,7,8)))))))</f>
        <v>1</v>
      </c>
      <c r="V5069" s="21" t="n">
        <f aca="false">IF(AND(OR(Dashboard!$T$3="All",R5069=Dashboard!$T$3),OR(Dashboard!$T$4="All",D5069=Dashboard!$T$4)),1,0)</f>
        <v>1</v>
      </c>
      <c r="W5069" s="21" t="n">
        <f aca="false">IF(V5069=1,T5069+ROW()/10000000,0)</f>
        <v>3.6005069</v>
      </c>
    </row>
    <row r="5070" customFormat="false" ht="15" hidden="false" customHeight="false" outlineLevel="0" collapsed="false">
      <c r="A5070" s="0" t="n">
        <v>18414511</v>
      </c>
      <c r="B5070" s="0" t="s">
        <v>11803</v>
      </c>
      <c r="C5070" s="0" t="n">
        <v>1</v>
      </c>
      <c r="D5070" s="0" t="s">
        <v>6924</v>
      </c>
      <c r="E5070" s="0" t="s">
        <v>11804</v>
      </c>
      <c r="F5070" s="0" t="s">
        <v>11719</v>
      </c>
      <c r="G5070" s="0" t="s">
        <v>11720</v>
      </c>
      <c r="H5070" s="0" t="s">
        <v>2288</v>
      </c>
      <c r="I5070" s="0" t="s">
        <v>2123</v>
      </c>
      <c r="J5070" s="0" t="s">
        <v>47</v>
      </c>
      <c r="K5070" s="0" t="s">
        <v>47</v>
      </c>
      <c r="L5070" s="0" t="s">
        <v>47</v>
      </c>
      <c r="M5070" s="0" t="s">
        <v>47</v>
      </c>
      <c r="N5070" s="0" t="n">
        <v>1</v>
      </c>
      <c r="O5070" s="0" t="n">
        <v>0</v>
      </c>
      <c r="P5070" s="0" t="n">
        <v>350</v>
      </c>
      <c r="Q5070" s="0" t="n">
        <v>1</v>
      </c>
      <c r="R5070" s="0" t="str">
        <f aca="false">INDEX(Lookup!$B$4:$B$18,MATCH(C5070,Lookup!$A$4:$A$18,0))</f>
        <v>India</v>
      </c>
      <c r="S5070" s="20" t="n">
        <f aca="false">INDEX(Lookup!$D$4:$D$18,MATCH(C5070,Lookup!$A$4:$A$18,0))</f>
        <v>0.012</v>
      </c>
      <c r="T5070" s="21" t="n">
        <f aca="false">ROUND(P5070*S5070,2)</f>
        <v>4.2</v>
      </c>
      <c r="U5070" s="21" t="n">
        <f aca="false">IF(T5070&lt;=10,1,IF(T5070&lt;=20,2,IF(T5070&lt;=30,3,IF(T5070&lt;=40,4,IF(T5070&lt;=50,5,IF(T5070&lt;=100,6,IF(T5070&lt;=250,7,8)))))))</f>
        <v>1</v>
      </c>
      <c r="V5070" s="21" t="n">
        <f aca="false">IF(AND(OR(Dashboard!$T$3="All",R5070=Dashboard!$T$3),OR(Dashboard!$T$4="All",D5070=Dashboard!$T$4)),1,0)</f>
        <v>1</v>
      </c>
      <c r="W5070" s="21" t="n">
        <f aca="false">IF(V5070=1,T5070+ROW()/10000000,0)</f>
        <v>4.200507</v>
      </c>
    </row>
    <row r="5071" customFormat="false" ht="15" hidden="false" customHeight="false" outlineLevel="0" collapsed="false">
      <c r="A5071" s="0" t="n">
        <v>18408033</v>
      </c>
      <c r="B5071" s="0" t="s">
        <v>10623</v>
      </c>
      <c r="C5071" s="0" t="n">
        <v>1</v>
      </c>
      <c r="D5071" s="0" t="s">
        <v>6924</v>
      </c>
      <c r="E5071" s="0" t="s">
        <v>11805</v>
      </c>
      <c r="F5071" s="0" t="s">
        <v>11719</v>
      </c>
      <c r="G5071" s="0" t="s">
        <v>11720</v>
      </c>
      <c r="H5071" s="0" t="s">
        <v>2349</v>
      </c>
      <c r="I5071" s="0" t="s">
        <v>2123</v>
      </c>
      <c r="J5071" s="0" t="s">
        <v>47</v>
      </c>
      <c r="K5071" s="0" t="s">
        <v>47</v>
      </c>
      <c r="L5071" s="0" t="s">
        <v>47</v>
      </c>
      <c r="M5071" s="0" t="s">
        <v>47</v>
      </c>
      <c r="N5071" s="0" t="n">
        <v>1</v>
      </c>
      <c r="O5071" s="0" t="n">
        <v>0</v>
      </c>
      <c r="P5071" s="0" t="n">
        <v>150</v>
      </c>
      <c r="Q5071" s="0" t="n">
        <v>1</v>
      </c>
      <c r="R5071" s="0" t="str">
        <f aca="false">INDEX(Lookup!$B$4:$B$18,MATCH(C5071,Lookup!$A$4:$A$18,0))</f>
        <v>India</v>
      </c>
      <c r="S5071" s="20" t="n">
        <f aca="false">INDEX(Lookup!$D$4:$D$18,MATCH(C5071,Lookup!$A$4:$A$18,0))</f>
        <v>0.012</v>
      </c>
      <c r="T5071" s="21" t="n">
        <f aca="false">ROUND(P5071*S5071,2)</f>
        <v>1.8</v>
      </c>
      <c r="U5071" s="21" t="n">
        <f aca="false">IF(T5071&lt;=10,1,IF(T5071&lt;=20,2,IF(T5071&lt;=30,3,IF(T5071&lt;=40,4,IF(T5071&lt;=50,5,IF(T5071&lt;=100,6,IF(T5071&lt;=250,7,8)))))))</f>
        <v>1</v>
      </c>
      <c r="V5071" s="21" t="n">
        <f aca="false">IF(AND(OR(Dashboard!$T$3="All",R5071=Dashboard!$T$3),OR(Dashboard!$T$4="All",D5071=Dashboard!$T$4)),1,0)</f>
        <v>1</v>
      </c>
      <c r="W5071" s="21" t="n">
        <f aca="false">IF(V5071=1,T5071+ROW()/10000000,0)</f>
        <v>1.8005071</v>
      </c>
    </row>
    <row r="5072" customFormat="false" ht="15" hidden="false" customHeight="false" outlineLevel="0" collapsed="false">
      <c r="A5072" s="0" t="n">
        <v>18358661</v>
      </c>
      <c r="B5072" s="0" t="s">
        <v>11806</v>
      </c>
      <c r="C5072" s="0" t="n">
        <v>1</v>
      </c>
      <c r="D5072" s="0" t="s">
        <v>6924</v>
      </c>
      <c r="E5072" s="0" t="s">
        <v>11807</v>
      </c>
      <c r="F5072" s="0" t="s">
        <v>11719</v>
      </c>
      <c r="G5072" s="0" t="s">
        <v>11720</v>
      </c>
      <c r="H5072" s="0" t="s">
        <v>2128</v>
      </c>
      <c r="I5072" s="0" t="s">
        <v>2123</v>
      </c>
      <c r="J5072" s="0" t="s">
        <v>47</v>
      </c>
      <c r="K5072" s="0" t="s">
        <v>47</v>
      </c>
      <c r="L5072" s="0" t="s">
        <v>47</v>
      </c>
      <c r="M5072" s="0" t="s">
        <v>47</v>
      </c>
      <c r="N5072" s="0" t="n">
        <v>1</v>
      </c>
      <c r="O5072" s="0" t="n">
        <v>0</v>
      </c>
      <c r="P5072" s="0" t="n">
        <v>350</v>
      </c>
      <c r="Q5072" s="0" t="n">
        <v>1</v>
      </c>
      <c r="R5072" s="0" t="str">
        <f aca="false">INDEX(Lookup!$B$4:$B$18,MATCH(C5072,Lookup!$A$4:$A$18,0))</f>
        <v>India</v>
      </c>
      <c r="S5072" s="20" t="n">
        <f aca="false">INDEX(Lookup!$D$4:$D$18,MATCH(C5072,Lookup!$A$4:$A$18,0))</f>
        <v>0.012</v>
      </c>
      <c r="T5072" s="21" t="n">
        <f aca="false">ROUND(P5072*S5072,2)</f>
        <v>4.2</v>
      </c>
      <c r="U5072" s="21" t="n">
        <f aca="false">IF(T5072&lt;=10,1,IF(T5072&lt;=20,2,IF(T5072&lt;=30,3,IF(T5072&lt;=40,4,IF(T5072&lt;=50,5,IF(T5072&lt;=100,6,IF(T5072&lt;=250,7,8)))))))</f>
        <v>1</v>
      </c>
      <c r="V5072" s="21" t="n">
        <f aca="false">IF(AND(OR(Dashboard!$T$3="All",R5072=Dashboard!$T$3),OR(Dashboard!$T$4="All",D5072=Dashboard!$T$4)),1,0)</f>
        <v>1</v>
      </c>
      <c r="W5072" s="21" t="n">
        <f aca="false">IF(V5072=1,T5072+ROW()/10000000,0)</f>
        <v>4.2005072</v>
      </c>
    </row>
    <row r="5073" customFormat="false" ht="15" hidden="false" customHeight="false" outlineLevel="0" collapsed="false">
      <c r="A5073" s="0" t="n">
        <v>18180072</v>
      </c>
      <c r="B5073" s="0" t="s">
        <v>11808</v>
      </c>
      <c r="C5073" s="0" t="n">
        <v>1</v>
      </c>
      <c r="D5073" s="0" t="s">
        <v>6924</v>
      </c>
      <c r="E5073" s="0" t="s">
        <v>11809</v>
      </c>
      <c r="F5073" s="0" t="s">
        <v>11719</v>
      </c>
      <c r="G5073" s="0" t="s">
        <v>11720</v>
      </c>
      <c r="H5073" s="0" t="s">
        <v>2128</v>
      </c>
      <c r="I5073" s="0" t="s">
        <v>2123</v>
      </c>
      <c r="J5073" s="0" t="s">
        <v>47</v>
      </c>
      <c r="K5073" s="0" t="s">
        <v>47</v>
      </c>
      <c r="L5073" s="0" t="s">
        <v>47</v>
      </c>
      <c r="M5073" s="0" t="s">
        <v>47</v>
      </c>
      <c r="N5073" s="0" t="n">
        <v>1</v>
      </c>
      <c r="O5073" s="0" t="n">
        <v>0</v>
      </c>
      <c r="P5073" s="0" t="n">
        <v>100</v>
      </c>
      <c r="Q5073" s="0" t="n">
        <v>1</v>
      </c>
      <c r="R5073" s="0" t="str">
        <f aca="false">INDEX(Lookup!$B$4:$B$18,MATCH(C5073,Lookup!$A$4:$A$18,0))</f>
        <v>India</v>
      </c>
      <c r="S5073" s="20" t="n">
        <f aca="false">INDEX(Lookup!$D$4:$D$18,MATCH(C5073,Lookup!$A$4:$A$18,0))</f>
        <v>0.012</v>
      </c>
      <c r="T5073" s="21" t="n">
        <f aca="false">ROUND(P5073*S5073,2)</f>
        <v>1.2</v>
      </c>
      <c r="U5073" s="21" t="n">
        <f aca="false">IF(T5073&lt;=10,1,IF(T5073&lt;=20,2,IF(T5073&lt;=30,3,IF(T5073&lt;=40,4,IF(T5073&lt;=50,5,IF(T5073&lt;=100,6,IF(T5073&lt;=250,7,8)))))))</f>
        <v>1</v>
      </c>
      <c r="V5073" s="21" t="n">
        <f aca="false">IF(AND(OR(Dashboard!$T$3="All",R5073=Dashboard!$T$3),OR(Dashboard!$T$4="All",D5073=Dashboard!$T$4)),1,0)</f>
        <v>1</v>
      </c>
      <c r="W5073" s="21" t="n">
        <f aca="false">IF(V5073=1,T5073+ROW()/10000000,0)</f>
        <v>1.2005073</v>
      </c>
    </row>
    <row r="5074" customFormat="false" ht="15" hidden="false" customHeight="false" outlineLevel="0" collapsed="false">
      <c r="A5074" s="0" t="n">
        <v>18311961</v>
      </c>
      <c r="B5074" s="0" t="s">
        <v>11810</v>
      </c>
      <c r="C5074" s="0" t="n">
        <v>1</v>
      </c>
      <c r="D5074" s="0" t="s">
        <v>6924</v>
      </c>
      <c r="E5074" s="0" t="s">
        <v>11811</v>
      </c>
      <c r="F5074" s="0" t="s">
        <v>11719</v>
      </c>
      <c r="G5074" s="0" t="s">
        <v>11720</v>
      </c>
      <c r="H5074" s="0" t="s">
        <v>2128</v>
      </c>
      <c r="I5074" s="0" t="s">
        <v>2123</v>
      </c>
      <c r="J5074" s="0" t="s">
        <v>47</v>
      </c>
      <c r="K5074" s="0" t="s">
        <v>47</v>
      </c>
      <c r="L5074" s="0" t="s">
        <v>47</v>
      </c>
      <c r="M5074" s="0" t="s">
        <v>47</v>
      </c>
      <c r="N5074" s="0" t="n">
        <v>1</v>
      </c>
      <c r="O5074" s="0" t="n">
        <v>3</v>
      </c>
      <c r="P5074" s="0" t="n">
        <v>400</v>
      </c>
      <c r="Q5074" s="0" t="n">
        <v>1</v>
      </c>
      <c r="R5074" s="0" t="str">
        <f aca="false">INDEX(Lookup!$B$4:$B$18,MATCH(C5074,Lookup!$A$4:$A$18,0))</f>
        <v>India</v>
      </c>
      <c r="S5074" s="20" t="n">
        <f aca="false">INDEX(Lookup!$D$4:$D$18,MATCH(C5074,Lookup!$A$4:$A$18,0))</f>
        <v>0.012</v>
      </c>
      <c r="T5074" s="21" t="n">
        <f aca="false">ROUND(P5074*S5074,2)</f>
        <v>4.8</v>
      </c>
      <c r="U5074" s="21" t="n">
        <f aca="false">IF(T5074&lt;=10,1,IF(T5074&lt;=20,2,IF(T5074&lt;=30,3,IF(T5074&lt;=40,4,IF(T5074&lt;=50,5,IF(T5074&lt;=100,6,IF(T5074&lt;=250,7,8)))))))</f>
        <v>1</v>
      </c>
      <c r="V5074" s="21" t="n">
        <f aca="false">IF(AND(OR(Dashboard!$T$3="All",R5074=Dashboard!$T$3),OR(Dashboard!$T$4="All",D5074=Dashboard!$T$4)),1,0)</f>
        <v>1</v>
      </c>
      <c r="W5074" s="21" t="n">
        <f aca="false">IF(V5074=1,T5074+ROW()/10000000,0)</f>
        <v>4.8005074</v>
      </c>
    </row>
    <row r="5075" customFormat="false" ht="15" hidden="false" customHeight="false" outlineLevel="0" collapsed="false">
      <c r="A5075" s="0" t="n">
        <v>18416830</v>
      </c>
      <c r="B5075" s="0" t="s">
        <v>11812</v>
      </c>
      <c r="C5075" s="0" t="n">
        <v>1</v>
      </c>
      <c r="D5075" s="0" t="s">
        <v>6924</v>
      </c>
      <c r="E5075" s="0" t="s">
        <v>11813</v>
      </c>
      <c r="F5075" s="0" t="s">
        <v>11719</v>
      </c>
      <c r="G5075" s="0" t="s">
        <v>11720</v>
      </c>
      <c r="H5075" s="0" t="s">
        <v>402</v>
      </c>
      <c r="I5075" s="0" t="s">
        <v>2123</v>
      </c>
      <c r="J5075" s="0" t="s">
        <v>47</v>
      </c>
      <c r="K5075" s="0" t="s">
        <v>47</v>
      </c>
      <c r="L5075" s="0" t="s">
        <v>47</v>
      </c>
      <c r="M5075" s="0" t="s">
        <v>47</v>
      </c>
      <c r="N5075" s="0" t="n">
        <v>1</v>
      </c>
      <c r="O5075" s="0" t="n">
        <v>3</v>
      </c>
      <c r="P5075" s="0" t="n">
        <v>450</v>
      </c>
      <c r="Q5075" s="0" t="n">
        <v>1</v>
      </c>
      <c r="R5075" s="0" t="str">
        <f aca="false">INDEX(Lookup!$B$4:$B$18,MATCH(C5075,Lookup!$A$4:$A$18,0))</f>
        <v>India</v>
      </c>
      <c r="S5075" s="20" t="n">
        <f aca="false">INDEX(Lookup!$D$4:$D$18,MATCH(C5075,Lookup!$A$4:$A$18,0))</f>
        <v>0.012</v>
      </c>
      <c r="T5075" s="21" t="n">
        <f aca="false">ROUND(P5075*S5075,2)</f>
        <v>5.4</v>
      </c>
      <c r="U5075" s="21" t="n">
        <f aca="false">IF(T5075&lt;=10,1,IF(T5075&lt;=20,2,IF(T5075&lt;=30,3,IF(T5075&lt;=40,4,IF(T5075&lt;=50,5,IF(T5075&lt;=100,6,IF(T5075&lt;=250,7,8)))))))</f>
        <v>1</v>
      </c>
      <c r="V5075" s="21" t="n">
        <f aca="false">IF(AND(OR(Dashboard!$T$3="All",R5075=Dashboard!$T$3),OR(Dashboard!$T$4="All",D5075=Dashboard!$T$4)),1,0)</f>
        <v>1</v>
      </c>
      <c r="W5075" s="21" t="n">
        <f aca="false">IF(V5075=1,T5075+ROW()/10000000,0)</f>
        <v>5.4005075</v>
      </c>
    </row>
    <row r="5076" customFormat="false" ht="15" hidden="false" customHeight="false" outlineLevel="0" collapsed="false">
      <c r="A5076" s="0" t="n">
        <v>18357534</v>
      </c>
      <c r="B5076" s="0" t="s">
        <v>11814</v>
      </c>
      <c r="C5076" s="0" t="n">
        <v>1</v>
      </c>
      <c r="D5076" s="0" t="s">
        <v>6924</v>
      </c>
      <c r="E5076" s="0" t="s">
        <v>11815</v>
      </c>
      <c r="F5076" s="0" t="s">
        <v>11719</v>
      </c>
      <c r="G5076" s="0" t="s">
        <v>11720</v>
      </c>
      <c r="H5076" s="0" t="s">
        <v>6337</v>
      </c>
      <c r="I5076" s="0" t="s">
        <v>2123</v>
      </c>
      <c r="J5076" s="0" t="s">
        <v>47</v>
      </c>
      <c r="K5076" s="0" t="s">
        <v>47</v>
      </c>
      <c r="L5076" s="0" t="s">
        <v>47</v>
      </c>
      <c r="M5076" s="0" t="s">
        <v>47</v>
      </c>
      <c r="N5076" s="0" t="n">
        <v>1</v>
      </c>
      <c r="O5076" s="0" t="n">
        <v>0</v>
      </c>
      <c r="P5076" s="0" t="n">
        <v>350</v>
      </c>
      <c r="Q5076" s="0" t="n">
        <v>1</v>
      </c>
      <c r="R5076" s="0" t="str">
        <f aca="false">INDEX(Lookup!$B$4:$B$18,MATCH(C5076,Lookup!$A$4:$A$18,0))</f>
        <v>India</v>
      </c>
      <c r="S5076" s="20" t="n">
        <f aca="false">INDEX(Lookup!$D$4:$D$18,MATCH(C5076,Lookup!$A$4:$A$18,0))</f>
        <v>0.012</v>
      </c>
      <c r="T5076" s="21" t="n">
        <f aca="false">ROUND(P5076*S5076,2)</f>
        <v>4.2</v>
      </c>
      <c r="U5076" s="21" t="n">
        <f aca="false">IF(T5076&lt;=10,1,IF(T5076&lt;=20,2,IF(T5076&lt;=30,3,IF(T5076&lt;=40,4,IF(T5076&lt;=50,5,IF(T5076&lt;=100,6,IF(T5076&lt;=250,7,8)))))))</f>
        <v>1</v>
      </c>
      <c r="V5076" s="21" t="n">
        <f aca="false">IF(AND(OR(Dashboard!$T$3="All",R5076=Dashboard!$T$3),OR(Dashboard!$T$4="All",D5076=Dashboard!$T$4)),1,0)</f>
        <v>1</v>
      </c>
      <c r="W5076" s="21" t="n">
        <f aca="false">IF(V5076=1,T5076+ROW()/10000000,0)</f>
        <v>4.2005076</v>
      </c>
    </row>
    <row r="5077" customFormat="false" ht="15" hidden="false" customHeight="false" outlineLevel="0" collapsed="false">
      <c r="A5077" s="0" t="n">
        <v>18356819</v>
      </c>
      <c r="B5077" s="0" t="s">
        <v>11816</v>
      </c>
      <c r="C5077" s="0" t="n">
        <v>1</v>
      </c>
      <c r="D5077" s="0" t="s">
        <v>6924</v>
      </c>
      <c r="E5077" s="0" t="s">
        <v>11817</v>
      </c>
      <c r="F5077" s="0" t="s">
        <v>11719</v>
      </c>
      <c r="G5077" s="0" t="s">
        <v>11720</v>
      </c>
      <c r="H5077" s="0" t="s">
        <v>3500</v>
      </c>
      <c r="I5077" s="0" t="s">
        <v>2123</v>
      </c>
      <c r="J5077" s="0" t="s">
        <v>47</v>
      </c>
      <c r="K5077" s="0" t="s">
        <v>47</v>
      </c>
      <c r="L5077" s="0" t="s">
        <v>47</v>
      </c>
      <c r="M5077" s="0" t="s">
        <v>47</v>
      </c>
      <c r="N5077" s="0" t="n">
        <v>1</v>
      </c>
      <c r="O5077" s="0" t="n">
        <v>0</v>
      </c>
      <c r="P5077" s="0" t="n">
        <v>250</v>
      </c>
      <c r="Q5077" s="0" t="n">
        <v>1</v>
      </c>
      <c r="R5077" s="0" t="str">
        <f aca="false">INDEX(Lookup!$B$4:$B$18,MATCH(C5077,Lookup!$A$4:$A$18,0))</f>
        <v>India</v>
      </c>
      <c r="S5077" s="20" t="n">
        <f aca="false">INDEX(Lookup!$D$4:$D$18,MATCH(C5077,Lookup!$A$4:$A$18,0))</f>
        <v>0.012</v>
      </c>
      <c r="T5077" s="21" t="n">
        <f aca="false">ROUND(P5077*S5077,2)</f>
        <v>3</v>
      </c>
      <c r="U5077" s="21" t="n">
        <f aca="false">IF(T5077&lt;=10,1,IF(T5077&lt;=20,2,IF(T5077&lt;=30,3,IF(T5077&lt;=40,4,IF(T5077&lt;=50,5,IF(T5077&lt;=100,6,IF(T5077&lt;=250,7,8)))))))</f>
        <v>1</v>
      </c>
      <c r="V5077" s="21" t="n">
        <f aca="false">IF(AND(OR(Dashboard!$T$3="All",R5077=Dashboard!$T$3),OR(Dashboard!$T$4="All",D5077=Dashboard!$T$4)),1,0)</f>
        <v>1</v>
      </c>
      <c r="W5077" s="21" t="n">
        <f aca="false">IF(V5077=1,T5077+ROW()/10000000,0)</f>
        <v>3.0005077</v>
      </c>
    </row>
    <row r="5078" customFormat="false" ht="15" hidden="false" customHeight="false" outlineLevel="0" collapsed="false">
      <c r="A5078" s="0" t="n">
        <v>18356795</v>
      </c>
      <c r="B5078" s="0" t="s">
        <v>11818</v>
      </c>
      <c r="C5078" s="0" t="n">
        <v>1</v>
      </c>
      <c r="D5078" s="0" t="s">
        <v>6924</v>
      </c>
      <c r="E5078" s="0" t="s">
        <v>11819</v>
      </c>
      <c r="F5078" s="0" t="s">
        <v>11719</v>
      </c>
      <c r="G5078" s="0" t="s">
        <v>11720</v>
      </c>
      <c r="H5078" s="0" t="s">
        <v>2288</v>
      </c>
      <c r="I5078" s="0" t="s">
        <v>2123</v>
      </c>
      <c r="J5078" s="0" t="s">
        <v>47</v>
      </c>
      <c r="K5078" s="0" t="s">
        <v>47</v>
      </c>
      <c r="L5078" s="0" t="s">
        <v>47</v>
      </c>
      <c r="M5078" s="0" t="s">
        <v>47</v>
      </c>
      <c r="N5078" s="0" t="n">
        <v>2</v>
      </c>
      <c r="O5078" s="0" t="n">
        <v>1</v>
      </c>
      <c r="P5078" s="0" t="n">
        <v>500</v>
      </c>
      <c r="Q5078" s="0" t="n">
        <v>1</v>
      </c>
      <c r="R5078" s="0" t="str">
        <f aca="false">INDEX(Lookup!$B$4:$B$18,MATCH(C5078,Lookup!$A$4:$A$18,0))</f>
        <v>India</v>
      </c>
      <c r="S5078" s="20" t="n">
        <f aca="false">INDEX(Lookup!$D$4:$D$18,MATCH(C5078,Lookup!$A$4:$A$18,0))</f>
        <v>0.012</v>
      </c>
      <c r="T5078" s="21" t="n">
        <f aca="false">ROUND(P5078*S5078,2)</f>
        <v>6</v>
      </c>
      <c r="U5078" s="21" t="n">
        <f aca="false">IF(T5078&lt;=10,1,IF(T5078&lt;=20,2,IF(T5078&lt;=30,3,IF(T5078&lt;=40,4,IF(T5078&lt;=50,5,IF(T5078&lt;=100,6,IF(T5078&lt;=250,7,8)))))))</f>
        <v>1</v>
      </c>
      <c r="V5078" s="21" t="n">
        <f aca="false">IF(AND(OR(Dashboard!$T$3="All",R5078=Dashboard!$T$3),OR(Dashboard!$T$4="All",D5078=Dashboard!$T$4)),1,0)</f>
        <v>1</v>
      </c>
      <c r="W5078" s="21" t="n">
        <f aca="false">IF(V5078=1,T5078+ROW()/10000000,0)</f>
        <v>6.0005078</v>
      </c>
    </row>
    <row r="5079" customFormat="false" ht="15" hidden="false" customHeight="false" outlineLevel="0" collapsed="false">
      <c r="A5079" s="0" t="n">
        <v>18357529</v>
      </c>
      <c r="B5079" s="0" t="s">
        <v>11820</v>
      </c>
      <c r="C5079" s="0" t="n">
        <v>1</v>
      </c>
      <c r="D5079" s="0" t="s">
        <v>6924</v>
      </c>
      <c r="E5079" s="0" t="s">
        <v>11821</v>
      </c>
      <c r="F5079" s="0" t="s">
        <v>11719</v>
      </c>
      <c r="G5079" s="0" t="s">
        <v>11720</v>
      </c>
      <c r="H5079" s="0" t="s">
        <v>156</v>
      </c>
      <c r="I5079" s="0" t="s">
        <v>2123</v>
      </c>
      <c r="J5079" s="0" t="s">
        <v>47</v>
      </c>
      <c r="K5079" s="0" t="s">
        <v>47</v>
      </c>
      <c r="L5079" s="0" t="s">
        <v>47</v>
      </c>
      <c r="M5079" s="0" t="s">
        <v>47</v>
      </c>
      <c r="N5079" s="0" t="n">
        <v>1</v>
      </c>
      <c r="O5079" s="0" t="n">
        <v>2</v>
      </c>
      <c r="P5079" s="0" t="n">
        <v>250</v>
      </c>
      <c r="Q5079" s="0" t="n">
        <v>1</v>
      </c>
      <c r="R5079" s="0" t="str">
        <f aca="false">INDEX(Lookup!$B$4:$B$18,MATCH(C5079,Lookup!$A$4:$A$18,0))</f>
        <v>India</v>
      </c>
      <c r="S5079" s="20" t="n">
        <f aca="false">INDEX(Lookup!$D$4:$D$18,MATCH(C5079,Lookup!$A$4:$A$18,0))</f>
        <v>0.012</v>
      </c>
      <c r="T5079" s="21" t="n">
        <f aca="false">ROUND(P5079*S5079,2)</f>
        <v>3</v>
      </c>
      <c r="U5079" s="21" t="n">
        <f aca="false">IF(T5079&lt;=10,1,IF(T5079&lt;=20,2,IF(T5079&lt;=30,3,IF(T5079&lt;=40,4,IF(T5079&lt;=50,5,IF(T5079&lt;=100,6,IF(T5079&lt;=250,7,8)))))))</f>
        <v>1</v>
      </c>
      <c r="V5079" s="21" t="n">
        <f aca="false">IF(AND(OR(Dashboard!$T$3="All",R5079=Dashboard!$T$3),OR(Dashboard!$T$4="All",D5079=Dashboard!$T$4)),1,0)</f>
        <v>1</v>
      </c>
      <c r="W5079" s="21" t="n">
        <f aca="false">IF(V5079=1,T5079+ROW()/10000000,0)</f>
        <v>3.0005079</v>
      </c>
    </row>
    <row r="5080" customFormat="false" ht="15" hidden="false" customHeight="false" outlineLevel="0" collapsed="false">
      <c r="A5080" s="0" t="n">
        <v>311666</v>
      </c>
      <c r="B5080" s="0" t="s">
        <v>11822</v>
      </c>
      <c r="C5080" s="0" t="n">
        <v>1</v>
      </c>
      <c r="D5080" s="0" t="s">
        <v>6924</v>
      </c>
      <c r="E5080" s="0" t="s">
        <v>11823</v>
      </c>
      <c r="F5080" s="0" t="s">
        <v>11719</v>
      </c>
      <c r="G5080" s="0" t="s">
        <v>11720</v>
      </c>
      <c r="H5080" s="0" t="s">
        <v>2723</v>
      </c>
      <c r="I5080" s="0" t="s">
        <v>2123</v>
      </c>
      <c r="J5080" s="0" t="s">
        <v>47</v>
      </c>
      <c r="K5080" s="0" t="s">
        <v>47</v>
      </c>
      <c r="L5080" s="0" t="s">
        <v>47</v>
      </c>
      <c r="M5080" s="0" t="s">
        <v>47</v>
      </c>
      <c r="N5080" s="0" t="n">
        <v>2</v>
      </c>
      <c r="O5080" s="0" t="n">
        <v>0</v>
      </c>
      <c r="P5080" s="0" t="n">
        <v>500</v>
      </c>
      <c r="Q5080" s="0" t="n">
        <v>1</v>
      </c>
      <c r="R5080" s="0" t="str">
        <f aca="false">INDEX(Lookup!$B$4:$B$18,MATCH(C5080,Lookup!$A$4:$A$18,0))</f>
        <v>India</v>
      </c>
      <c r="S5080" s="20" t="n">
        <f aca="false">INDEX(Lookup!$D$4:$D$18,MATCH(C5080,Lookup!$A$4:$A$18,0))</f>
        <v>0.012</v>
      </c>
      <c r="T5080" s="21" t="n">
        <f aca="false">ROUND(P5080*S5080,2)</f>
        <v>6</v>
      </c>
      <c r="U5080" s="21" t="n">
        <f aca="false">IF(T5080&lt;=10,1,IF(T5080&lt;=20,2,IF(T5080&lt;=30,3,IF(T5080&lt;=40,4,IF(T5080&lt;=50,5,IF(T5080&lt;=100,6,IF(T5080&lt;=250,7,8)))))))</f>
        <v>1</v>
      </c>
      <c r="V5080" s="21" t="n">
        <f aca="false">IF(AND(OR(Dashboard!$T$3="All",R5080=Dashboard!$T$3),OR(Dashboard!$T$4="All",D5080=Dashboard!$T$4)),1,0)</f>
        <v>1</v>
      </c>
      <c r="W5080" s="21" t="n">
        <f aca="false">IF(V5080=1,T5080+ROW()/10000000,0)</f>
        <v>6.000508</v>
      </c>
    </row>
    <row r="5081" customFormat="false" ht="15" hidden="false" customHeight="false" outlineLevel="0" collapsed="false">
      <c r="A5081" s="0" t="n">
        <v>18357541</v>
      </c>
      <c r="B5081" s="0" t="s">
        <v>11824</v>
      </c>
      <c r="C5081" s="0" t="n">
        <v>1</v>
      </c>
      <c r="D5081" s="0" t="s">
        <v>6924</v>
      </c>
      <c r="E5081" s="0" t="s">
        <v>11825</v>
      </c>
      <c r="F5081" s="0" t="s">
        <v>11719</v>
      </c>
      <c r="G5081" s="0" t="s">
        <v>11720</v>
      </c>
      <c r="H5081" s="0" t="s">
        <v>2128</v>
      </c>
      <c r="I5081" s="0" t="s">
        <v>2123</v>
      </c>
      <c r="J5081" s="0" t="s">
        <v>47</v>
      </c>
      <c r="K5081" s="0" t="s">
        <v>47</v>
      </c>
      <c r="L5081" s="0" t="s">
        <v>47</v>
      </c>
      <c r="M5081" s="0" t="s">
        <v>47</v>
      </c>
      <c r="N5081" s="0" t="n">
        <v>1</v>
      </c>
      <c r="O5081" s="0" t="n">
        <v>0</v>
      </c>
      <c r="P5081" s="0" t="n">
        <v>300</v>
      </c>
      <c r="Q5081" s="0" t="n">
        <v>1</v>
      </c>
      <c r="R5081" s="0" t="str">
        <f aca="false">INDEX(Lookup!$B$4:$B$18,MATCH(C5081,Lookup!$A$4:$A$18,0))</f>
        <v>India</v>
      </c>
      <c r="S5081" s="20" t="n">
        <f aca="false">INDEX(Lookup!$D$4:$D$18,MATCH(C5081,Lookup!$A$4:$A$18,0))</f>
        <v>0.012</v>
      </c>
      <c r="T5081" s="21" t="n">
        <f aca="false">ROUND(P5081*S5081,2)</f>
        <v>3.6</v>
      </c>
      <c r="U5081" s="21" t="n">
        <f aca="false">IF(T5081&lt;=10,1,IF(T5081&lt;=20,2,IF(T5081&lt;=30,3,IF(T5081&lt;=40,4,IF(T5081&lt;=50,5,IF(T5081&lt;=100,6,IF(T5081&lt;=250,7,8)))))))</f>
        <v>1</v>
      </c>
      <c r="V5081" s="21" t="n">
        <f aca="false">IF(AND(OR(Dashboard!$T$3="All",R5081=Dashboard!$T$3),OR(Dashboard!$T$4="All",D5081=Dashboard!$T$4)),1,0)</f>
        <v>1</v>
      </c>
      <c r="W5081" s="21" t="n">
        <f aca="false">IF(V5081=1,T5081+ROW()/10000000,0)</f>
        <v>3.6005081</v>
      </c>
    </row>
    <row r="5082" customFormat="false" ht="15" hidden="false" customHeight="false" outlineLevel="0" collapsed="false">
      <c r="A5082" s="0" t="n">
        <v>312970</v>
      </c>
      <c r="B5082" s="0" t="s">
        <v>11826</v>
      </c>
      <c r="C5082" s="0" t="n">
        <v>1</v>
      </c>
      <c r="D5082" s="0" t="s">
        <v>6924</v>
      </c>
      <c r="E5082" s="0" t="s">
        <v>11827</v>
      </c>
      <c r="F5082" s="0" t="s">
        <v>11719</v>
      </c>
      <c r="G5082" s="0" t="s">
        <v>11720</v>
      </c>
      <c r="H5082" s="0" t="s">
        <v>2128</v>
      </c>
      <c r="I5082" s="0" t="s">
        <v>2123</v>
      </c>
      <c r="J5082" s="0" t="s">
        <v>47</v>
      </c>
      <c r="K5082" s="0" t="s">
        <v>47</v>
      </c>
      <c r="L5082" s="0" t="s">
        <v>47</v>
      </c>
      <c r="M5082" s="0" t="s">
        <v>47</v>
      </c>
      <c r="N5082" s="0" t="n">
        <v>1</v>
      </c>
      <c r="O5082" s="0" t="n">
        <v>0</v>
      </c>
      <c r="P5082" s="0" t="n">
        <v>300</v>
      </c>
      <c r="Q5082" s="0" t="n">
        <v>1</v>
      </c>
      <c r="R5082" s="0" t="str">
        <f aca="false">INDEX(Lookup!$B$4:$B$18,MATCH(C5082,Lookup!$A$4:$A$18,0))</f>
        <v>India</v>
      </c>
      <c r="S5082" s="20" t="n">
        <f aca="false">INDEX(Lookup!$D$4:$D$18,MATCH(C5082,Lookup!$A$4:$A$18,0))</f>
        <v>0.012</v>
      </c>
      <c r="T5082" s="21" t="n">
        <f aca="false">ROUND(P5082*S5082,2)</f>
        <v>3.6</v>
      </c>
      <c r="U5082" s="21" t="n">
        <f aca="false">IF(T5082&lt;=10,1,IF(T5082&lt;=20,2,IF(T5082&lt;=30,3,IF(T5082&lt;=40,4,IF(T5082&lt;=50,5,IF(T5082&lt;=100,6,IF(T5082&lt;=250,7,8)))))))</f>
        <v>1</v>
      </c>
      <c r="V5082" s="21" t="n">
        <f aca="false">IF(AND(OR(Dashboard!$T$3="All",R5082=Dashboard!$T$3),OR(Dashboard!$T$4="All",D5082=Dashboard!$T$4)),1,0)</f>
        <v>1</v>
      </c>
      <c r="W5082" s="21" t="n">
        <f aca="false">IF(V5082=1,T5082+ROW()/10000000,0)</f>
        <v>3.6005082</v>
      </c>
    </row>
    <row r="5083" customFormat="false" ht="15" hidden="false" customHeight="false" outlineLevel="0" collapsed="false">
      <c r="A5083" s="0" t="n">
        <v>305190</v>
      </c>
      <c r="B5083" s="0" t="s">
        <v>11828</v>
      </c>
      <c r="C5083" s="0" t="n">
        <v>1</v>
      </c>
      <c r="D5083" s="0" t="s">
        <v>6924</v>
      </c>
      <c r="E5083" s="0" t="s">
        <v>11829</v>
      </c>
      <c r="F5083" s="0" t="s">
        <v>11719</v>
      </c>
      <c r="G5083" s="0" t="s">
        <v>11720</v>
      </c>
      <c r="H5083" s="0" t="s">
        <v>2863</v>
      </c>
      <c r="I5083" s="0" t="s">
        <v>2123</v>
      </c>
      <c r="J5083" s="0" t="s">
        <v>47</v>
      </c>
      <c r="K5083" s="0" t="s">
        <v>47</v>
      </c>
      <c r="L5083" s="0" t="s">
        <v>47</v>
      </c>
      <c r="M5083" s="0" t="s">
        <v>47</v>
      </c>
      <c r="N5083" s="0" t="n">
        <v>1</v>
      </c>
      <c r="O5083" s="0" t="n">
        <v>2</v>
      </c>
      <c r="P5083" s="0" t="n">
        <v>150</v>
      </c>
      <c r="Q5083" s="0" t="n">
        <v>1</v>
      </c>
      <c r="R5083" s="0" t="str">
        <f aca="false">INDEX(Lookup!$B$4:$B$18,MATCH(C5083,Lookup!$A$4:$A$18,0))</f>
        <v>India</v>
      </c>
      <c r="S5083" s="20" t="n">
        <f aca="false">INDEX(Lookup!$D$4:$D$18,MATCH(C5083,Lookup!$A$4:$A$18,0))</f>
        <v>0.012</v>
      </c>
      <c r="T5083" s="21" t="n">
        <f aca="false">ROUND(P5083*S5083,2)</f>
        <v>1.8</v>
      </c>
      <c r="U5083" s="21" t="n">
        <f aca="false">IF(T5083&lt;=10,1,IF(T5083&lt;=20,2,IF(T5083&lt;=30,3,IF(T5083&lt;=40,4,IF(T5083&lt;=50,5,IF(T5083&lt;=100,6,IF(T5083&lt;=250,7,8)))))))</f>
        <v>1</v>
      </c>
      <c r="V5083" s="21" t="n">
        <f aca="false">IF(AND(OR(Dashboard!$T$3="All",R5083=Dashboard!$T$3),OR(Dashboard!$T$4="All",D5083=Dashboard!$T$4)),1,0)</f>
        <v>1</v>
      </c>
      <c r="W5083" s="21" t="n">
        <f aca="false">IF(V5083=1,T5083+ROW()/10000000,0)</f>
        <v>1.8005083</v>
      </c>
    </row>
    <row r="5084" customFormat="false" ht="15" hidden="false" customHeight="false" outlineLevel="0" collapsed="false">
      <c r="A5084" s="0" t="n">
        <v>303149</v>
      </c>
      <c r="B5084" s="0" t="s">
        <v>4664</v>
      </c>
      <c r="C5084" s="0" t="n">
        <v>1</v>
      </c>
      <c r="D5084" s="0" t="s">
        <v>6924</v>
      </c>
      <c r="E5084" s="0" t="s">
        <v>11830</v>
      </c>
      <c r="F5084" s="0" t="s">
        <v>11719</v>
      </c>
      <c r="G5084" s="0" t="s">
        <v>11720</v>
      </c>
      <c r="H5084" s="0" t="s">
        <v>3119</v>
      </c>
      <c r="I5084" s="0" t="s">
        <v>2123</v>
      </c>
      <c r="J5084" s="0" t="s">
        <v>47</v>
      </c>
      <c r="K5084" s="0" t="s">
        <v>47</v>
      </c>
      <c r="L5084" s="0" t="s">
        <v>47</v>
      </c>
      <c r="M5084" s="0" t="s">
        <v>47</v>
      </c>
      <c r="N5084" s="0" t="n">
        <v>2</v>
      </c>
      <c r="O5084" s="0" t="n">
        <v>1</v>
      </c>
      <c r="P5084" s="0" t="n">
        <v>500</v>
      </c>
      <c r="Q5084" s="0" t="n">
        <v>1</v>
      </c>
      <c r="R5084" s="0" t="str">
        <f aca="false">INDEX(Lookup!$B$4:$B$18,MATCH(C5084,Lookup!$A$4:$A$18,0))</f>
        <v>India</v>
      </c>
      <c r="S5084" s="20" t="n">
        <f aca="false">INDEX(Lookup!$D$4:$D$18,MATCH(C5084,Lookup!$A$4:$A$18,0))</f>
        <v>0.012</v>
      </c>
      <c r="T5084" s="21" t="n">
        <f aca="false">ROUND(P5084*S5084,2)</f>
        <v>6</v>
      </c>
      <c r="U5084" s="21" t="n">
        <f aca="false">IF(T5084&lt;=10,1,IF(T5084&lt;=20,2,IF(T5084&lt;=30,3,IF(T5084&lt;=40,4,IF(T5084&lt;=50,5,IF(T5084&lt;=100,6,IF(T5084&lt;=250,7,8)))))))</f>
        <v>1</v>
      </c>
      <c r="V5084" s="21" t="n">
        <f aca="false">IF(AND(OR(Dashboard!$T$3="All",R5084=Dashboard!$T$3),OR(Dashboard!$T$4="All",D5084=Dashboard!$T$4)),1,0)</f>
        <v>1</v>
      </c>
      <c r="W5084" s="21" t="n">
        <f aca="false">IF(V5084=1,T5084+ROW()/10000000,0)</f>
        <v>6.0005084</v>
      </c>
    </row>
    <row r="5085" customFormat="false" ht="15" hidden="false" customHeight="false" outlineLevel="0" collapsed="false">
      <c r="A5085" s="0" t="n">
        <v>18168164</v>
      </c>
      <c r="B5085" s="0" t="s">
        <v>11831</v>
      </c>
      <c r="C5085" s="0" t="n">
        <v>1</v>
      </c>
      <c r="D5085" s="0" t="s">
        <v>6924</v>
      </c>
      <c r="E5085" s="0" t="s">
        <v>11832</v>
      </c>
      <c r="F5085" s="0" t="s">
        <v>11719</v>
      </c>
      <c r="G5085" s="0" t="s">
        <v>11720</v>
      </c>
      <c r="H5085" s="0" t="s">
        <v>3392</v>
      </c>
      <c r="I5085" s="0" t="s">
        <v>2123</v>
      </c>
      <c r="J5085" s="0" t="s">
        <v>47</v>
      </c>
      <c r="K5085" s="0" t="s">
        <v>47</v>
      </c>
      <c r="L5085" s="0" t="s">
        <v>47</v>
      </c>
      <c r="M5085" s="0" t="s">
        <v>47</v>
      </c>
      <c r="N5085" s="0" t="n">
        <v>1</v>
      </c>
      <c r="O5085" s="0" t="n">
        <v>2</v>
      </c>
      <c r="P5085" s="0" t="n">
        <v>250</v>
      </c>
      <c r="Q5085" s="0" t="n">
        <v>1</v>
      </c>
      <c r="R5085" s="0" t="str">
        <f aca="false">INDEX(Lookup!$B$4:$B$18,MATCH(C5085,Lookup!$A$4:$A$18,0))</f>
        <v>India</v>
      </c>
      <c r="S5085" s="20" t="n">
        <f aca="false">INDEX(Lookup!$D$4:$D$18,MATCH(C5085,Lookup!$A$4:$A$18,0))</f>
        <v>0.012</v>
      </c>
      <c r="T5085" s="21" t="n">
        <f aca="false">ROUND(P5085*S5085,2)</f>
        <v>3</v>
      </c>
      <c r="U5085" s="21" t="n">
        <f aca="false">IF(T5085&lt;=10,1,IF(T5085&lt;=20,2,IF(T5085&lt;=30,3,IF(T5085&lt;=40,4,IF(T5085&lt;=50,5,IF(T5085&lt;=100,6,IF(T5085&lt;=250,7,8)))))))</f>
        <v>1</v>
      </c>
      <c r="V5085" s="21" t="n">
        <f aca="false">IF(AND(OR(Dashboard!$T$3="All",R5085=Dashboard!$T$3),OR(Dashboard!$T$4="All",D5085=Dashboard!$T$4)),1,0)</f>
        <v>1</v>
      </c>
      <c r="W5085" s="21" t="n">
        <f aca="false">IF(V5085=1,T5085+ROW()/10000000,0)</f>
        <v>3.0005085</v>
      </c>
    </row>
    <row r="5086" customFormat="false" ht="15" hidden="false" customHeight="false" outlineLevel="0" collapsed="false">
      <c r="A5086" s="0" t="n">
        <v>18489540</v>
      </c>
      <c r="B5086" s="0" t="s">
        <v>11833</v>
      </c>
      <c r="C5086" s="0" t="n">
        <v>1</v>
      </c>
      <c r="D5086" s="0" t="s">
        <v>6924</v>
      </c>
      <c r="E5086" s="0" t="s">
        <v>11834</v>
      </c>
      <c r="F5086" s="0" t="s">
        <v>11719</v>
      </c>
      <c r="G5086" s="0" t="s">
        <v>11720</v>
      </c>
      <c r="H5086" s="0" t="s">
        <v>11835</v>
      </c>
      <c r="I5086" s="0" t="s">
        <v>2123</v>
      </c>
      <c r="J5086" s="0" t="s">
        <v>47</v>
      </c>
      <c r="K5086" s="0" t="s">
        <v>47</v>
      </c>
      <c r="L5086" s="0" t="s">
        <v>47</v>
      </c>
      <c r="M5086" s="0" t="s">
        <v>47</v>
      </c>
      <c r="N5086" s="0" t="n">
        <v>1</v>
      </c>
      <c r="O5086" s="0" t="n">
        <v>1</v>
      </c>
      <c r="P5086" s="0" t="n">
        <v>450</v>
      </c>
      <c r="Q5086" s="0" t="n">
        <v>1</v>
      </c>
      <c r="R5086" s="0" t="str">
        <f aca="false">INDEX(Lookup!$B$4:$B$18,MATCH(C5086,Lookup!$A$4:$A$18,0))</f>
        <v>India</v>
      </c>
      <c r="S5086" s="20" t="n">
        <f aca="false">INDEX(Lookup!$D$4:$D$18,MATCH(C5086,Lookup!$A$4:$A$18,0))</f>
        <v>0.012</v>
      </c>
      <c r="T5086" s="21" t="n">
        <f aca="false">ROUND(P5086*S5086,2)</f>
        <v>5.4</v>
      </c>
      <c r="U5086" s="21" t="n">
        <f aca="false">IF(T5086&lt;=10,1,IF(T5086&lt;=20,2,IF(T5086&lt;=30,3,IF(T5086&lt;=40,4,IF(T5086&lt;=50,5,IF(T5086&lt;=100,6,IF(T5086&lt;=250,7,8)))))))</f>
        <v>1</v>
      </c>
      <c r="V5086" s="21" t="n">
        <f aca="false">IF(AND(OR(Dashboard!$T$3="All",R5086=Dashboard!$T$3),OR(Dashboard!$T$4="All",D5086=Dashboard!$T$4)),1,0)</f>
        <v>1</v>
      </c>
      <c r="W5086" s="21" t="n">
        <f aca="false">IF(V5086=1,T5086+ROW()/10000000,0)</f>
        <v>5.4005086</v>
      </c>
    </row>
    <row r="5087" customFormat="false" ht="15" hidden="false" customHeight="false" outlineLevel="0" collapsed="false">
      <c r="A5087" s="0" t="n">
        <v>18268344</v>
      </c>
      <c r="B5087" s="0" t="s">
        <v>4123</v>
      </c>
      <c r="C5087" s="0" t="n">
        <v>1</v>
      </c>
      <c r="D5087" s="0" t="s">
        <v>6924</v>
      </c>
      <c r="E5087" s="0" t="s">
        <v>11836</v>
      </c>
      <c r="F5087" s="0" t="s">
        <v>11719</v>
      </c>
      <c r="G5087" s="0" t="s">
        <v>11720</v>
      </c>
      <c r="H5087" s="0" t="s">
        <v>2128</v>
      </c>
      <c r="I5087" s="0" t="s">
        <v>2123</v>
      </c>
      <c r="J5087" s="0" t="s">
        <v>47</v>
      </c>
      <c r="K5087" s="0" t="s">
        <v>47</v>
      </c>
      <c r="L5087" s="0" t="s">
        <v>47</v>
      </c>
      <c r="M5087" s="0" t="s">
        <v>47</v>
      </c>
      <c r="N5087" s="0" t="n">
        <v>2</v>
      </c>
      <c r="O5087" s="0" t="n">
        <v>1</v>
      </c>
      <c r="P5087" s="0" t="n">
        <v>500</v>
      </c>
      <c r="Q5087" s="0" t="n">
        <v>1</v>
      </c>
      <c r="R5087" s="0" t="str">
        <f aca="false">INDEX(Lookup!$B$4:$B$18,MATCH(C5087,Lookup!$A$4:$A$18,0))</f>
        <v>India</v>
      </c>
      <c r="S5087" s="20" t="n">
        <f aca="false">INDEX(Lookup!$D$4:$D$18,MATCH(C5087,Lookup!$A$4:$A$18,0))</f>
        <v>0.012</v>
      </c>
      <c r="T5087" s="21" t="n">
        <f aca="false">ROUND(P5087*S5087,2)</f>
        <v>6</v>
      </c>
      <c r="U5087" s="21" t="n">
        <f aca="false">IF(T5087&lt;=10,1,IF(T5087&lt;=20,2,IF(T5087&lt;=30,3,IF(T5087&lt;=40,4,IF(T5087&lt;=50,5,IF(T5087&lt;=100,6,IF(T5087&lt;=250,7,8)))))))</f>
        <v>1</v>
      </c>
      <c r="V5087" s="21" t="n">
        <f aca="false">IF(AND(OR(Dashboard!$T$3="All",R5087=Dashboard!$T$3),OR(Dashboard!$T$4="All",D5087=Dashboard!$T$4)),1,0)</f>
        <v>1</v>
      </c>
      <c r="W5087" s="21" t="n">
        <f aca="false">IF(V5087=1,T5087+ROW()/10000000,0)</f>
        <v>6.0005087</v>
      </c>
    </row>
    <row r="5088" customFormat="false" ht="15" hidden="false" customHeight="false" outlineLevel="0" collapsed="false">
      <c r="A5088" s="0" t="n">
        <v>309219</v>
      </c>
      <c r="B5088" s="0" t="s">
        <v>11837</v>
      </c>
      <c r="C5088" s="0" t="n">
        <v>1</v>
      </c>
      <c r="D5088" s="0" t="s">
        <v>6924</v>
      </c>
      <c r="E5088" s="0" t="s">
        <v>11838</v>
      </c>
      <c r="F5088" s="0" t="s">
        <v>11719</v>
      </c>
      <c r="G5088" s="0" t="s">
        <v>11720</v>
      </c>
      <c r="H5088" s="0" t="s">
        <v>2128</v>
      </c>
      <c r="I5088" s="0" t="s">
        <v>2123</v>
      </c>
      <c r="J5088" s="0" t="s">
        <v>47</v>
      </c>
      <c r="K5088" s="0" t="s">
        <v>47</v>
      </c>
      <c r="L5088" s="0" t="s">
        <v>47</v>
      </c>
      <c r="M5088" s="0" t="s">
        <v>47</v>
      </c>
      <c r="N5088" s="0" t="n">
        <v>1</v>
      </c>
      <c r="O5088" s="0" t="n">
        <v>2</v>
      </c>
      <c r="P5088" s="0" t="n">
        <v>450</v>
      </c>
      <c r="Q5088" s="0" t="n">
        <v>1</v>
      </c>
      <c r="R5088" s="0" t="str">
        <f aca="false">INDEX(Lookup!$B$4:$B$18,MATCH(C5088,Lookup!$A$4:$A$18,0))</f>
        <v>India</v>
      </c>
      <c r="S5088" s="20" t="n">
        <f aca="false">INDEX(Lookup!$D$4:$D$18,MATCH(C5088,Lookup!$A$4:$A$18,0))</f>
        <v>0.012</v>
      </c>
      <c r="T5088" s="21" t="n">
        <f aca="false">ROUND(P5088*S5088,2)</f>
        <v>5.4</v>
      </c>
      <c r="U5088" s="21" t="n">
        <f aca="false">IF(T5088&lt;=10,1,IF(T5088&lt;=20,2,IF(T5088&lt;=30,3,IF(T5088&lt;=40,4,IF(T5088&lt;=50,5,IF(T5088&lt;=100,6,IF(T5088&lt;=250,7,8)))))))</f>
        <v>1</v>
      </c>
      <c r="V5088" s="21" t="n">
        <f aca="false">IF(AND(OR(Dashboard!$T$3="All",R5088=Dashboard!$T$3),OR(Dashboard!$T$4="All",D5088=Dashboard!$T$4)),1,0)</f>
        <v>1</v>
      </c>
      <c r="W5088" s="21" t="n">
        <f aca="false">IF(V5088=1,T5088+ROW()/10000000,0)</f>
        <v>5.4005088</v>
      </c>
    </row>
    <row r="5089" customFormat="false" ht="15" hidden="false" customHeight="false" outlineLevel="0" collapsed="false">
      <c r="A5089" s="0" t="n">
        <v>9129</v>
      </c>
      <c r="B5089" s="0" t="s">
        <v>11839</v>
      </c>
      <c r="C5089" s="0" t="n">
        <v>1</v>
      </c>
      <c r="D5089" s="0" t="s">
        <v>6924</v>
      </c>
      <c r="E5089" s="0" t="s">
        <v>11840</v>
      </c>
      <c r="F5089" s="0" t="s">
        <v>11719</v>
      </c>
      <c r="G5089" s="0" t="s">
        <v>11720</v>
      </c>
      <c r="H5089" s="0" t="s">
        <v>69</v>
      </c>
      <c r="I5089" s="0" t="s">
        <v>2123</v>
      </c>
      <c r="J5089" s="0" t="s">
        <v>47</v>
      </c>
      <c r="K5089" s="0" t="s">
        <v>47</v>
      </c>
      <c r="L5089" s="0" t="s">
        <v>47</v>
      </c>
      <c r="M5089" s="0" t="s">
        <v>47</v>
      </c>
      <c r="N5089" s="0" t="n">
        <v>1</v>
      </c>
      <c r="O5089" s="0" t="n">
        <v>1</v>
      </c>
      <c r="P5089" s="0" t="n">
        <v>300</v>
      </c>
      <c r="Q5089" s="0" t="n">
        <v>1</v>
      </c>
      <c r="R5089" s="0" t="str">
        <f aca="false">INDEX(Lookup!$B$4:$B$18,MATCH(C5089,Lookup!$A$4:$A$18,0))</f>
        <v>India</v>
      </c>
      <c r="S5089" s="20" t="n">
        <f aca="false">INDEX(Lookup!$D$4:$D$18,MATCH(C5089,Lookup!$A$4:$A$18,0))</f>
        <v>0.012</v>
      </c>
      <c r="T5089" s="21" t="n">
        <f aca="false">ROUND(P5089*S5089,2)</f>
        <v>3.6</v>
      </c>
      <c r="U5089" s="21" t="n">
        <f aca="false">IF(T5089&lt;=10,1,IF(T5089&lt;=20,2,IF(T5089&lt;=30,3,IF(T5089&lt;=40,4,IF(T5089&lt;=50,5,IF(T5089&lt;=100,6,IF(T5089&lt;=250,7,8)))))))</f>
        <v>1</v>
      </c>
      <c r="V5089" s="21" t="n">
        <f aca="false">IF(AND(OR(Dashboard!$T$3="All",R5089=Dashboard!$T$3),OR(Dashboard!$T$4="All",D5089=Dashboard!$T$4)),1,0)</f>
        <v>1</v>
      </c>
      <c r="W5089" s="21" t="n">
        <f aca="false">IF(V5089=1,T5089+ROW()/10000000,0)</f>
        <v>3.6005089</v>
      </c>
    </row>
    <row r="5090" customFormat="false" ht="15" hidden="false" customHeight="false" outlineLevel="0" collapsed="false">
      <c r="A5090" s="0" t="n">
        <v>18358657</v>
      </c>
      <c r="B5090" s="0" t="s">
        <v>11841</v>
      </c>
      <c r="C5090" s="0" t="n">
        <v>1</v>
      </c>
      <c r="D5090" s="0" t="s">
        <v>6924</v>
      </c>
      <c r="E5090" s="0" t="s">
        <v>11842</v>
      </c>
      <c r="F5090" s="0" t="s">
        <v>11719</v>
      </c>
      <c r="G5090" s="0" t="s">
        <v>11720</v>
      </c>
      <c r="H5090" s="0" t="s">
        <v>2147</v>
      </c>
      <c r="I5090" s="0" t="s">
        <v>2123</v>
      </c>
      <c r="J5090" s="0" t="s">
        <v>47</v>
      </c>
      <c r="K5090" s="0" t="s">
        <v>47</v>
      </c>
      <c r="L5090" s="0" t="s">
        <v>47</v>
      </c>
      <c r="M5090" s="0" t="s">
        <v>47</v>
      </c>
      <c r="N5090" s="0" t="n">
        <v>1</v>
      </c>
      <c r="O5090" s="0" t="n">
        <v>1</v>
      </c>
      <c r="P5090" s="0" t="n">
        <v>300</v>
      </c>
      <c r="Q5090" s="0" t="n">
        <v>1</v>
      </c>
      <c r="R5090" s="0" t="str">
        <f aca="false">INDEX(Lookup!$B$4:$B$18,MATCH(C5090,Lookup!$A$4:$A$18,0))</f>
        <v>India</v>
      </c>
      <c r="S5090" s="20" t="n">
        <f aca="false">INDEX(Lookup!$D$4:$D$18,MATCH(C5090,Lookup!$A$4:$A$18,0))</f>
        <v>0.012</v>
      </c>
      <c r="T5090" s="21" t="n">
        <f aca="false">ROUND(P5090*S5090,2)</f>
        <v>3.6</v>
      </c>
      <c r="U5090" s="21" t="n">
        <f aca="false">IF(T5090&lt;=10,1,IF(T5090&lt;=20,2,IF(T5090&lt;=30,3,IF(T5090&lt;=40,4,IF(T5090&lt;=50,5,IF(T5090&lt;=100,6,IF(T5090&lt;=250,7,8)))))))</f>
        <v>1</v>
      </c>
      <c r="V5090" s="21" t="n">
        <f aca="false">IF(AND(OR(Dashboard!$T$3="All",R5090=Dashboard!$T$3),OR(Dashboard!$T$4="All",D5090=Dashboard!$T$4)),1,0)</f>
        <v>1</v>
      </c>
      <c r="W5090" s="21" t="n">
        <f aca="false">IF(V5090=1,T5090+ROW()/10000000,0)</f>
        <v>3.600509</v>
      </c>
    </row>
    <row r="5091" customFormat="false" ht="15" hidden="false" customHeight="false" outlineLevel="0" collapsed="false">
      <c r="A5091" s="0" t="n">
        <v>312972</v>
      </c>
      <c r="B5091" s="0" t="s">
        <v>11843</v>
      </c>
      <c r="C5091" s="0" t="n">
        <v>1</v>
      </c>
      <c r="D5091" s="0" t="s">
        <v>6924</v>
      </c>
      <c r="E5091" s="0" t="s">
        <v>11844</v>
      </c>
      <c r="F5091" s="0" t="s">
        <v>11719</v>
      </c>
      <c r="G5091" s="0" t="s">
        <v>11720</v>
      </c>
      <c r="H5091" s="0" t="s">
        <v>2863</v>
      </c>
      <c r="I5091" s="0" t="s">
        <v>2123</v>
      </c>
      <c r="J5091" s="0" t="s">
        <v>47</v>
      </c>
      <c r="K5091" s="0" t="s">
        <v>47</v>
      </c>
      <c r="L5091" s="0" t="s">
        <v>47</v>
      </c>
      <c r="M5091" s="0" t="s">
        <v>47</v>
      </c>
      <c r="N5091" s="0" t="n">
        <v>1</v>
      </c>
      <c r="O5091" s="0" t="n">
        <v>2</v>
      </c>
      <c r="P5091" s="0" t="n">
        <v>250</v>
      </c>
      <c r="Q5091" s="0" t="n">
        <v>1</v>
      </c>
      <c r="R5091" s="0" t="str">
        <f aca="false">INDEX(Lookup!$B$4:$B$18,MATCH(C5091,Lookup!$A$4:$A$18,0))</f>
        <v>India</v>
      </c>
      <c r="S5091" s="20" t="n">
        <f aca="false">INDEX(Lookup!$D$4:$D$18,MATCH(C5091,Lookup!$A$4:$A$18,0))</f>
        <v>0.012</v>
      </c>
      <c r="T5091" s="21" t="n">
        <f aca="false">ROUND(P5091*S5091,2)</f>
        <v>3</v>
      </c>
      <c r="U5091" s="21" t="n">
        <f aca="false">IF(T5091&lt;=10,1,IF(T5091&lt;=20,2,IF(T5091&lt;=30,3,IF(T5091&lt;=40,4,IF(T5091&lt;=50,5,IF(T5091&lt;=100,6,IF(T5091&lt;=250,7,8)))))))</f>
        <v>1</v>
      </c>
      <c r="V5091" s="21" t="n">
        <f aca="false">IF(AND(OR(Dashboard!$T$3="All",R5091=Dashboard!$T$3),OR(Dashboard!$T$4="All",D5091=Dashboard!$T$4)),1,0)</f>
        <v>1</v>
      </c>
      <c r="W5091" s="21" t="n">
        <f aca="false">IF(V5091=1,T5091+ROW()/10000000,0)</f>
        <v>3.0005091</v>
      </c>
    </row>
    <row r="5092" customFormat="false" ht="15" hidden="false" customHeight="false" outlineLevel="0" collapsed="false">
      <c r="A5092" s="0" t="n">
        <v>18415377</v>
      </c>
      <c r="B5092" s="0" t="s">
        <v>11845</v>
      </c>
      <c r="C5092" s="0" t="n">
        <v>1</v>
      </c>
      <c r="D5092" s="0" t="s">
        <v>6924</v>
      </c>
      <c r="E5092" s="0" t="s">
        <v>11846</v>
      </c>
      <c r="F5092" s="0" t="s">
        <v>11719</v>
      </c>
      <c r="G5092" s="0" t="s">
        <v>11720</v>
      </c>
      <c r="H5092" s="0" t="s">
        <v>2128</v>
      </c>
      <c r="I5092" s="0" t="s">
        <v>2123</v>
      </c>
      <c r="J5092" s="0" t="s">
        <v>47</v>
      </c>
      <c r="K5092" s="0" t="s">
        <v>47</v>
      </c>
      <c r="L5092" s="0" t="s">
        <v>47</v>
      </c>
      <c r="M5092" s="0" t="s">
        <v>47</v>
      </c>
      <c r="N5092" s="0" t="n">
        <v>1</v>
      </c>
      <c r="O5092" s="0" t="n">
        <v>0</v>
      </c>
      <c r="P5092" s="0" t="n">
        <v>150</v>
      </c>
      <c r="Q5092" s="0" t="n">
        <v>1</v>
      </c>
      <c r="R5092" s="0" t="str">
        <f aca="false">INDEX(Lookup!$B$4:$B$18,MATCH(C5092,Lookup!$A$4:$A$18,0))</f>
        <v>India</v>
      </c>
      <c r="S5092" s="20" t="n">
        <f aca="false">INDEX(Lookup!$D$4:$D$18,MATCH(C5092,Lookup!$A$4:$A$18,0))</f>
        <v>0.012</v>
      </c>
      <c r="T5092" s="21" t="n">
        <f aca="false">ROUND(P5092*S5092,2)</f>
        <v>1.8</v>
      </c>
      <c r="U5092" s="21" t="n">
        <f aca="false">IF(T5092&lt;=10,1,IF(T5092&lt;=20,2,IF(T5092&lt;=30,3,IF(T5092&lt;=40,4,IF(T5092&lt;=50,5,IF(T5092&lt;=100,6,IF(T5092&lt;=250,7,8)))))))</f>
        <v>1</v>
      </c>
      <c r="V5092" s="21" t="n">
        <f aca="false">IF(AND(OR(Dashboard!$T$3="All",R5092=Dashboard!$T$3),OR(Dashboard!$T$4="All",D5092=Dashboard!$T$4)),1,0)</f>
        <v>1</v>
      </c>
      <c r="W5092" s="21" t="n">
        <f aca="false">IF(V5092=1,T5092+ROW()/10000000,0)</f>
        <v>1.8005092</v>
      </c>
    </row>
    <row r="5093" customFormat="false" ht="15" hidden="false" customHeight="false" outlineLevel="0" collapsed="false">
      <c r="A5093" s="0" t="n">
        <v>18489534</v>
      </c>
      <c r="B5093" s="0" t="s">
        <v>11847</v>
      </c>
      <c r="C5093" s="0" t="n">
        <v>1</v>
      </c>
      <c r="D5093" s="0" t="s">
        <v>6924</v>
      </c>
      <c r="E5093" s="0" t="s">
        <v>11848</v>
      </c>
      <c r="F5093" s="0" t="s">
        <v>11719</v>
      </c>
      <c r="G5093" s="0" t="s">
        <v>11720</v>
      </c>
      <c r="H5093" s="0" t="s">
        <v>2128</v>
      </c>
      <c r="I5093" s="0" t="s">
        <v>2123</v>
      </c>
      <c r="J5093" s="0" t="s">
        <v>47</v>
      </c>
      <c r="K5093" s="0" t="s">
        <v>47</v>
      </c>
      <c r="L5093" s="0" t="s">
        <v>47</v>
      </c>
      <c r="M5093" s="0" t="s">
        <v>47</v>
      </c>
      <c r="N5093" s="0" t="n">
        <v>1</v>
      </c>
      <c r="O5093" s="0" t="n">
        <v>0</v>
      </c>
      <c r="P5093" s="0" t="n">
        <v>250</v>
      </c>
      <c r="Q5093" s="0" t="n">
        <v>1</v>
      </c>
      <c r="R5093" s="0" t="str">
        <f aca="false">INDEX(Lookup!$B$4:$B$18,MATCH(C5093,Lookup!$A$4:$A$18,0))</f>
        <v>India</v>
      </c>
      <c r="S5093" s="20" t="n">
        <f aca="false">INDEX(Lookup!$D$4:$D$18,MATCH(C5093,Lookup!$A$4:$A$18,0))</f>
        <v>0.012</v>
      </c>
      <c r="T5093" s="21" t="n">
        <f aca="false">ROUND(P5093*S5093,2)</f>
        <v>3</v>
      </c>
      <c r="U5093" s="21" t="n">
        <f aca="false">IF(T5093&lt;=10,1,IF(T5093&lt;=20,2,IF(T5093&lt;=30,3,IF(T5093&lt;=40,4,IF(T5093&lt;=50,5,IF(T5093&lt;=100,6,IF(T5093&lt;=250,7,8)))))))</f>
        <v>1</v>
      </c>
      <c r="V5093" s="21" t="n">
        <f aca="false">IF(AND(OR(Dashboard!$T$3="All",R5093=Dashboard!$T$3),OR(Dashboard!$T$4="All",D5093=Dashboard!$T$4)),1,0)</f>
        <v>1</v>
      </c>
      <c r="W5093" s="21" t="n">
        <f aca="false">IF(V5093=1,T5093+ROW()/10000000,0)</f>
        <v>3.0005093</v>
      </c>
    </row>
    <row r="5094" customFormat="false" ht="15" hidden="false" customHeight="false" outlineLevel="0" collapsed="false">
      <c r="A5094" s="0" t="n">
        <v>18313112</v>
      </c>
      <c r="B5094" s="0" t="s">
        <v>641</v>
      </c>
      <c r="C5094" s="0" t="n">
        <v>1</v>
      </c>
      <c r="D5094" s="0" t="s">
        <v>6924</v>
      </c>
      <c r="E5094" s="0" t="s">
        <v>11849</v>
      </c>
      <c r="F5094" s="0" t="s">
        <v>11719</v>
      </c>
      <c r="G5094" s="0" t="s">
        <v>11720</v>
      </c>
      <c r="H5094" s="0" t="s">
        <v>2359</v>
      </c>
      <c r="I5094" s="0" t="s">
        <v>2123</v>
      </c>
      <c r="J5094" s="0" t="s">
        <v>46</v>
      </c>
      <c r="K5094" s="0" t="s">
        <v>47</v>
      </c>
      <c r="L5094" s="0" t="s">
        <v>47</v>
      </c>
      <c r="M5094" s="0" t="s">
        <v>47</v>
      </c>
      <c r="N5094" s="0" t="n">
        <v>3</v>
      </c>
      <c r="O5094" s="0" t="n">
        <v>0</v>
      </c>
      <c r="P5094" s="0" t="n">
        <v>1000</v>
      </c>
      <c r="Q5094" s="0" t="n">
        <v>1</v>
      </c>
      <c r="R5094" s="0" t="str">
        <f aca="false">INDEX(Lookup!$B$4:$B$18,MATCH(C5094,Lookup!$A$4:$A$18,0))</f>
        <v>India</v>
      </c>
      <c r="S5094" s="20" t="n">
        <f aca="false">INDEX(Lookup!$D$4:$D$18,MATCH(C5094,Lookup!$A$4:$A$18,0))</f>
        <v>0.012</v>
      </c>
      <c r="T5094" s="21" t="n">
        <f aca="false">ROUND(P5094*S5094,2)</f>
        <v>12</v>
      </c>
      <c r="U5094" s="21" t="n">
        <f aca="false">IF(T5094&lt;=10,1,IF(T5094&lt;=20,2,IF(T5094&lt;=30,3,IF(T5094&lt;=40,4,IF(T5094&lt;=50,5,IF(T5094&lt;=100,6,IF(T5094&lt;=250,7,8)))))))</f>
        <v>2</v>
      </c>
      <c r="V5094" s="21" t="n">
        <f aca="false">IF(AND(OR(Dashboard!$T$3="All",R5094=Dashboard!$T$3),OR(Dashboard!$T$4="All",D5094=Dashboard!$T$4)),1,0)</f>
        <v>1</v>
      </c>
      <c r="W5094" s="21" t="n">
        <f aca="false">IF(V5094=1,T5094+ROW()/10000000,0)</f>
        <v>12.0005094</v>
      </c>
    </row>
    <row r="5095" customFormat="false" ht="15" hidden="false" customHeight="false" outlineLevel="0" collapsed="false">
      <c r="A5095" s="0" t="n">
        <v>18416842</v>
      </c>
      <c r="B5095" s="0" t="s">
        <v>11850</v>
      </c>
      <c r="C5095" s="0" t="n">
        <v>1</v>
      </c>
      <c r="D5095" s="0" t="s">
        <v>6924</v>
      </c>
      <c r="E5095" s="0" t="s">
        <v>11851</v>
      </c>
      <c r="F5095" s="0" t="s">
        <v>11719</v>
      </c>
      <c r="G5095" s="0" t="s">
        <v>11720</v>
      </c>
      <c r="H5095" s="0" t="s">
        <v>3356</v>
      </c>
      <c r="I5095" s="0" t="s">
        <v>2123</v>
      </c>
      <c r="J5095" s="0" t="s">
        <v>47</v>
      </c>
      <c r="K5095" s="0" t="s">
        <v>47</v>
      </c>
      <c r="L5095" s="0" t="s">
        <v>47</v>
      </c>
      <c r="M5095" s="0" t="s">
        <v>47</v>
      </c>
      <c r="N5095" s="0" t="n">
        <v>1</v>
      </c>
      <c r="O5095" s="0" t="n">
        <v>0</v>
      </c>
      <c r="P5095" s="0" t="n">
        <v>350</v>
      </c>
      <c r="Q5095" s="0" t="n">
        <v>1</v>
      </c>
      <c r="R5095" s="0" t="str">
        <f aca="false">INDEX(Lookup!$B$4:$B$18,MATCH(C5095,Lookup!$A$4:$A$18,0))</f>
        <v>India</v>
      </c>
      <c r="S5095" s="20" t="n">
        <f aca="false">INDEX(Lookup!$D$4:$D$18,MATCH(C5095,Lookup!$A$4:$A$18,0))</f>
        <v>0.012</v>
      </c>
      <c r="T5095" s="21" t="n">
        <f aca="false">ROUND(P5095*S5095,2)</f>
        <v>4.2</v>
      </c>
      <c r="U5095" s="21" t="n">
        <f aca="false">IF(T5095&lt;=10,1,IF(T5095&lt;=20,2,IF(T5095&lt;=30,3,IF(T5095&lt;=40,4,IF(T5095&lt;=50,5,IF(T5095&lt;=100,6,IF(T5095&lt;=250,7,8)))))))</f>
        <v>1</v>
      </c>
      <c r="V5095" s="21" t="n">
        <f aca="false">IF(AND(OR(Dashboard!$T$3="All",R5095=Dashboard!$T$3),OR(Dashboard!$T$4="All",D5095=Dashboard!$T$4)),1,0)</f>
        <v>1</v>
      </c>
      <c r="W5095" s="21" t="n">
        <f aca="false">IF(V5095=1,T5095+ROW()/10000000,0)</f>
        <v>4.2005095</v>
      </c>
    </row>
    <row r="5096" customFormat="false" ht="15" hidden="false" customHeight="false" outlineLevel="0" collapsed="false">
      <c r="A5096" s="0" t="n">
        <v>7362</v>
      </c>
      <c r="B5096" s="0" t="s">
        <v>11852</v>
      </c>
      <c r="C5096" s="0" t="n">
        <v>1</v>
      </c>
      <c r="D5096" s="0" t="s">
        <v>6924</v>
      </c>
      <c r="E5096" s="0" t="s">
        <v>11853</v>
      </c>
      <c r="F5096" s="0" t="s">
        <v>11719</v>
      </c>
      <c r="G5096" s="0" t="s">
        <v>11720</v>
      </c>
      <c r="H5096" s="0" t="s">
        <v>2128</v>
      </c>
      <c r="I5096" s="0" t="s">
        <v>2123</v>
      </c>
      <c r="J5096" s="0" t="s">
        <v>47</v>
      </c>
      <c r="K5096" s="0" t="s">
        <v>47</v>
      </c>
      <c r="L5096" s="0" t="s">
        <v>47</v>
      </c>
      <c r="M5096" s="0" t="s">
        <v>47</v>
      </c>
      <c r="N5096" s="0" t="n">
        <v>1</v>
      </c>
      <c r="O5096" s="0" t="n">
        <v>0</v>
      </c>
      <c r="P5096" s="0" t="n">
        <v>200</v>
      </c>
      <c r="Q5096" s="0" t="n">
        <v>1</v>
      </c>
      <c r="R5096" s="0" t="str">
        <f aca="false">INDEX(Lookup!$B$4:$B$18,MATCH(C5096,Lookup!$A$4:$A$18,0))</f>
        <v>India</v>
      </c>
      <c r="S5096" s="20" t="n">
        <f aca="false">INDEX(Lookup!$D$4:$D$18,MATCH(C5096,Lookup!$A$4:$A$18,0))</f>
        <v>0.012</v>
      </c>
      <c r="T5096" s="21" t="n">
        <f aca="false">ROUND(P5096*S5096,2)</f>
        <v>2.4</v>
      </c>
      <c r="U5096" s="21" t="n">
        <f aca="false">IF(T5096&lt;=10,1,IF(T5096&lt;=20,2,IF(T5096&lt;=30,3,IF(T5096&lt;=40,4,IF(T5096&lt;=50,5,IF(T5096&lt;=100,6,IF(T5096&lt;=250,7,8)))))))</f>
        <v>1</v>
      </c>
      <c r="V5096" s="21" t="n">
        <f aca="false">IF(AND(OR(Dashboard!$T$3="All",R5096=Dashboard!$T$3),OR(Dashboard!$T$4="All",D5096=Dashboard!$T$4)),1,0)</f>
        <v>1</v>
      </c>
      <c r="W5096" s="21" t="n">
        <f aca="false">IF(V5096=1,T5096+ROW()/10000000,0)</f>
        <v>2.4005096</v>
      </c>
    </row>
    <row r="5097" customFormat="false" ht="15" hidden="false" customHeight="false" outlineLevel="0" collapsed="false">
      <c r="A5097" s="0" t="n">
        <v>305189</v>
      </c>
      <c r="B5097" s="0" t="s">
        <v>11854</v>
      </c>
      <c r="C5097" s="0" t="n">
        <v>1</v>
      </c>
      <c r="D5097" s="0" t="s">
        <v>6924</v>
      </c>
      <c r="E5097" s="0" t="s">
        <v>11855</v>
      </c>
      <c r="F5097" s="0" t="s">
        <v>11719</v>
      </c>
      <c r="G5097" s="0" t="s">
        <v>11720</v>
      </c>
      <c r="H5097" s="0" t="s">
        <v>3243</v>
      </c>
      <c r="I5097" s="0" t="s">
        <v>2123</v>
      </c>
      <c r="J5097" s="0" t="s">
        <v>47</v>
      </c>
      <c r="K5097" s="0" t="s">
        <v>47</v>
      </c>
      <c r="L5097" s="0" t="s">
        <v>47</v>
      </c>
      <c r="M5097" s="0" t="s">
        <v>47</v>
      </c>
      <c r="N5097" s="0" t="n">
        <v>1</v>
      </c>
      <c r="O5097" s="0" t="n">
        <v>1</v>
      </c>
      <c r="P5097" s="0" t="n">
        <v>150</v>
      </c>
      <c r="Q5097" s="0" t="n">
        <v>1</v>
      </c>
      <c r="R5097" s="0" t="str">
        <f aca="false">INDEX(Lookup!$B$4:$B$18,MATCH(C5097,Lookup!$A$4:$A$18,0))</f>
        <v>India</v>
      </c>
      <c r="S5097" s="20" t="n">
        <f aca="false">INDEX(Lookup!$D$4:$D$18,MATCH(C5097,Lookup!$A$4:$A$18,0))</f>
        <v>0.012</v>
      </c>
      <c r="T5097" s="21" t="n">
        <f aca="false">ROUND(P5097*S5097,2)</f>
        <v>1.8</v>
      </c>
      <c r="U5097" s="21" t="n">
        <f aca="false">IF(T5097&lt;=10,1,IF(T5097&lt;=20,2,IF(T5097&lt;=30,3,IF(T5097&lt;=40,4,IF(T5097&lt;=50,5,IF(T5097&lt;=100,6,IF(T5097&lt;=250,7,8)))))))</f>
        <v>1</v>
      </c>
      <c r="V5097" s="21" t="n">
        <f aca="false">IF(AND(OR(Dashboard!$T$3="All",R5097=Dashboard!$T$3),OR(Dashboard!$T$4="All",D5097=Dashboard!$T$4)),1,0)</f>
        <v>1</v>
      </c>
      <c r="W5097" s="21" t="n">
        <f aca="false">IF(V5097=1,T5097+ROW()/10000000,0)</f>
        <v>1.8005097</v>
      </c>
    </row>
    <row r="5098" customFormat="false" ht="15" hidden="false" customHeight="false" outlineLevel="0" collapsed="false">
      <c r="A5098" s="0" t="n">
        <v>3286</v>
      </c>
      <c r="B5098" s="0" t="s">
        <v>11856</v>
      </c>
      <c r="C5098" s="0" t="n">
        <v>1</v>
      </c>
      <c r="D5098" s="0" t="s">
        <v>6924</v>
      </c>
      <c r="E5098" s="0" t="s">
        <v>11857</v>
      </c>
      <c r="F5098" s="0" t="s">
        <v>11858</v>
      </c>
      <c r="G5098" s="0" t="s">
        <v>11859</v>
      </c>
      <c r="H5098" s="0" t="s">
        <v>1615</v>
      </c>
      <c r="I5098" s="0" t="s">
        <v>2123</v>
      </c>
      <c r="J5098" s="0" t="s">
        <v>46</v>
      </c>
      <c r="K5098" s="0" t="s">
        <v>47</v>
      </c>
      <c r="L5098" s="0" t="s">
        <v>47</v>
      </c>
      <c r="M5098" s="0" t="s">
        <v>47</v>
      </c>
      <c r="N5098" s="0" t="n">
        <v>4</v>
      </c>
      <c r="O5098" s="0" t="n">
        <v>17</v>
      </c>
      <c r="P5098" s="0" t="n">
        <v>2000</v>
      </c>
      <c r="Q5098" s="0" t="n">
        <v>2.7</v>
      </c>
      <c r="R5098" s="0" t="str">
        <f aca="false">INDEX(Lookup!$B$4:$B$18,MATCH(C5098,Lookup!$A$4:$A$18,0))</f>
        <v>India</v>
      </c>
      <c r="S5098" s="20" t="n">
        <f aca="false">INDEX(Lookup!$D$4:$D$18,MATCH(C5098,Lookup!$A$4:$A$18,0))</f>
        <v>0.012</v>
      </c>
      <c r="T5098" s="21" t="n">
        <f aca="false">ROUND(P5098*S5098,2)</f>
        <v>24</v>
      </c>
      <c r="U5098" s="21" t="n">
        <f aca="false">IF(T5098&lt;=10,1,IF(T5098&lt;=20,2,IF(T5098&lt;=30,3,IF(T5098&lt;=40,4,IF(T5098&lt;=50,5,IF(T5098&lt;=100,6,IF(T5098&lt;=250,7,8)))))))</f>
        <v>3</v>
      </c>
      <c r="V5098" s="21" t="n">
        <f aca="false">IF(AND(OR(Dashboard!$T$3="All",R5098=Dashboard!$T$3),OR(Dashboard!$T$4="All",D5098=Dashboard!$T$4)),1,0)</f>
        <v>1</v>
      </c>
      <c r="W5098" s="21" t="n">
        <f aca="false">IF(V5098=1,T5098+ROW()/10000000,0)</f>
        <v>24.0005098</v>
      </c>
    </row>
    <row r="5099" customFormat="false" ht="15" hidden="false" customHeight="false" outlineLevel="0" collapsed="false">
      <c r="A5099" s="0" t="n">
        <v>4374</v>
      </c>
      <c r="B5099" s="0" t="s">
        <v>11860</v>
      </c>
      <c r="C5099" s="0" t="n">
        <v>1</v>
      </c>
      <c r="D5099" s="0" t="s">
        <v>6924</v>
      </c>
      <c r="E5099" s="0" t="s">
        <v>11857</v>
      </c>
      <c r="F5099" s="0" t="s">
        <v>11858</v>
      </c>
      <c r="G5099" s="0" t="s">
        <v>11859</v>
      </c>
      <c r="H5099" s="0" t="s">
        <v>11861</v>
      </c>
      <c r="I5099" s="0" t="s">
        <v>2123</v>
      </c>
      <c r="J5099" s="0" t="s">
        <v>46</v>
      </c>
      <c r="K5099" s="0" t="s">
        <v>47</v>
      </c>
      <c r="L5099" s="0" t="s">
        <v>47</v>
      </c>
      <c r="M5099" s="0" t="s">
        <v>47</v>
      </c>
      <c r="N5099" s="0" t="n">
        <v>4</v>
      </c>
      <c r="O5099" s="0" t="n">
        <v>39</v>
      </c>
      <c r="P5099" s="0" t="n">
        <v>3200</v>
      </c>
      <c r="Q5099" s="0" t="n">
        <v>3.4</v>
      </c>
      <c r="R5099" s="0" t="str">
        <f aca="false">INDEX(Lookup!$B$4:$B$18,MATCH(C5099,Lookup!$A$4:$A$18,0))</f>
        <v>India</v>
      </c>
      <c r="S5099" s="20" t="n">
        <f aca="false">INDEX(Lookup!$D$4:$D$18,MATCH(C5099,Lookup!$A$4:$A$18,0))</f>
        <v>0.012</v>
      </c>
      <c r="T5099" s="21" t="n">
        <f aca="false">ROUND(P5099*S5099,2)</f>
        <v>38.4</v>
      </c>
      <c r="U5099" s="21" t="n">
        <f aca="false">IF(T5099&lt;=10,1,IF(T5099&lt;=20,2,IF(T5099&lt;=30,3,IF(T5099&lt;=40,4,IF(T5099&lt;=50,5,IF(T5099&lt;=100,6,IF(T5099&lt;=250,7,8)))))))</f>
        <v>4</v>
      </c>
      <c r="V5099" s="21" t="n">
        <f aca="false">IF(AND(OR(Dashboard!$T$3="All",R5099=Dashboard!$T$3),OR(Dashboard!$T$4="All",D5099=Dashboard!$T$4)),1,0)</f>
        <v>1</v>
      </c>
      <c r="W5099" s="21" t="n">
        <f aca="false">IF(V5099=1,T5099+ROW()/10000000,0)</f>
        <v>38.4005099</v>
      </c>
    </row>
    <row r="5100" customFormat="false" ht="15" hidden="false" customHeight="false" outlineLevel="0" collapsed="false">
      <c r="A5100" s="0" t="n">
        <v>4373</v>
      </c>
      <c r="B5100" s="0" t="s">
        <v>11862</v>
      </c>
      <c r="C5100" s="0" t="n">
        <v>1</v>
      </c>
      <c r="D5100" s="0" t="s">
        <v>6924</v>
      </c>
      <c r="E5100" s="0" t="s">
        <v>11857</v>
      </c>
      <c r="F5100" s="0" t="s">
        <v>11858</v>
      </c>
      <c r="G5100" s="0" t="s">
        <v>11859</v>
      </c>
      <c r="H5100" s="0" t="s">
        <v>2802</v>
      </c>
      <c r="I5100" s="0" t="s">
        <v>2123</v>
      </c>
      <c r="J5100" s="0" t="s">
        <v>46</v>
      </c>
      <c r="K5100" s="0" t="s">
        <v>47</v>
      </c>
      <c r="L5100" s="0" t="s">
        <v>47</v>
      </c>
      <c r="M5100" s="0" t="s">
        <v>47</v>
      </c>
      <c r="N5100" s="0" t="n">
        <v>4</v>
      </c>
      <c r="O5100" s="0" t="n">
        <v>57</v>
      </c>
      <c r="P5100" s="0" t="n">
        <v>3000</v>
      </c>
      <c r="Q5100" s="0" t="n">
        <v>3.3</v>
      </c>
      <c r="R5100" s="0" t="str">
        <f aca="false">INDEX(Lookup!$B$4:$B$18,MATCH(C5100,Lookup!$A$4:$A$18,0))</f>
        <v>India</v>
      </c>
      <c r="S5100" s="20" t="n">
        <f aca="false">INDEX(Lookup!$D$4:$D$18,MATCH(C5100,Lookup!$A$4:$A$18,0))</f>
        <v>0.012</v>
      </c>
      <c r="T5100" s="21" t="n">
        <f aca="false">ROUND(P5100*S5100,2)</f>
        <v>36</v>
      </c>
      <c r="U5100" s="21" t="n">
        <f aca="false">IF(T5100&lt;=10,1,IF(T5100&lt;=20,2,IF(T5100&lt;=30,3,IF(T5100&lt;=40,4,IF(T5100&lt;=50,5,IF(T5100&lt;=100,6,IF(T5100&lt;=250,7,8)))))))</f>
        <v>4</v>
      </c>
      <c r="V5100" s="21" t="n">
        <f aca="false">IF(AND(OR(Dashboard!$T$3="All",R5100=Dashboard!$T$3),OR(Dashboard!$T$4="All",D5100=Dashboard!$T$4)),1,0)</f>
        <v>1</v>
      </c>
      <c r="W5100" s="21" t="n">
        <f aca="false">IF(V5100=1,T5100+ROW()/10000000,0)</f>
        <v>36.00051</v>
      </c>
    </row>
    <row r="5101" customFormat="false" ht="15" hidden="false" customHeight="false" outlineLevel="0" collapsed="false">
      <c r="A5101" s="0" t="n">
        <v>18232577</v>
      </c>
      <c r="B5101" s="0" t="s">
        <v>11863</v>
      </c>
      <c r="C5101" s="0" t="n">
        <v>1</v>
      </c>
      <c r="D5101" s="0" t="s">
        <v>6924</v>
      </c>
      <c r="E5101" s="0" t="s">
        <v>11864</v>
      </c>
      <c r="F5101" s="0" t="s">
        <v>11865</v>
      </c>
      <c r="G5101" s="0" t="s">
        <v>11866</v>
      </c>
      <c r="H5101" s="0" t="s">
        <v>2662</v>
      </c>
      <c r="I5101" s="0" t="s">
        <v>2123</v>
      </c>
      <c r="J5101" s="0" t="s">
        <v>47</v>
      </c>
      <c r="K5101" s="0" t="s">
        <v>47</v>
      </c>
      <c r="L5101" s="0" t="s">
        <v>47</v>
      </c>
      <c r="M5101" s="0" t="s">
        <v>47</v>
      </c>
      <c r="N5101" s="0" t="n">
        <v>2</v>
      </c>
      <c r="O5101" s="0" t="n">
        <v>8</v>
      </c>
      <c r="P5101" s="0" t="n">
        <v>500</v>
      </c>
      <c r="Q5101" s="0" t="n">
        <v>3</v>
      </c>
      <c r="R5101" s="0" t="str">
        <f aca="false">INDEX(Lookup!$B$4:$B$18,MATCH(C5101,Lookup!$A$4:$A$18,0))</f>
        <v>India</v>
      </c>
      <c r="S5101" s="20" t="n">
        <f aca="false">INDEX(Lookup!$D$4:$D$18,MATCH(C5101,Lookup!$A$4:$A$18,0))</f>
        <v>0.012</v>
      </c>
      <c r="T5101" s="21" t="n">
        <f aca="false">ROUND(P5101*S5101,2)</f>
        <v>6</v>
      </c>
      <c r="U5101" s="21" t="n">
        <f aca="false">IF(T5101&lt;=10,1,IF(T5101&lt;=20,2,IF(T5101&lt;=30,3,IF(T5101&lt;=40,4,IF(T5101&lt;=50,5,IF(T5101&lt;=100,6,IF(T5101&lt;=250,7,8)))))))</f>
        <v>1</v>
      </c>
      <c r="V5101" s="21" t="n">
        <f aca="false">IF(AND(OR(Dashboard!$T$3="All",R5101=Dashboard!$T$3),OR(Dashboard!$T$4="All",D5101=Dashboard!$T$4)),1,0)</f>
        <v>1</v>
      </c>
      <c r="W5101" s="21" t="n">
        <f aca="false">IF(V5101=1,T5101+ROW()/10000000,0)</f>
        <v>6.0005101</v>
      </c>
    </row>
    <row r="5102" customFormat="false" ht="15" hidden="false" customHeight="false" outlineLevel="0" collapsed="false">
      <c r="A5102" s="0" t="n">
        <v>18317502</v>
      </c>
      <c r="B5102" s="0" t="s">
        <v>11867</v>
      </c>
      <c r="C5102" s="0" t="n">
        <v>1</v>
      </c>
      <c r="D5102" s="0" t="s">
        <v>6924</v>
      </c>
      <c r="E5102" s="0" t="s">
        <v>11868</v>
      </c>
      <c r="F5102" s="0" t="s">
        <v>11865</v>
      </c>
      <c r="G5102" s="0" t="s">
        <v>11866</v>
      </c>
      <c r="H5102" s="0" t="s">
        <v>153</v>
      </c>
      <c r="I5102" s="0" t="s">
        <v>2123</v>
      </c>
      <c r="J5102" s="0" t="s">
        <v>47</v>
      </c>
      <c r="K5102" s="0" t="s">
        <v>47</v>
      </c>
      <c r="L5102" s="0" t="s">
        <v>47</v>
      </c>
      <c r="M5102" s="0" t="s">
        <v>47</v>
      </c>
      <c r="N5102" s="0" t="n">
        <v>2</v>
      </c>
      <c r="O5102" s="0" t="n">
        <v>13</v>
      </c>
      <c r="P5102" s="0" t="n">
        <v>500</v>
      </c>
      <c r="Q5102" s="0" t="n">
        <v>3.2</v>
      </c>
      <c r="R5102" s="0" t="str">
        <f aca="false">INDEX(Lookup!$B$4:$B$18,MATCH(C5102,Lookup!$A$4:$A$18,0))</f>
        <v>India</v>
      </c>
      <c r="S5102" s="20" t="n">
        <f aca="false">INDEX(Lookup!$D$4:$D$18,MATCH(C5102,Lookup!$A$4:$A$18,0))</f>
        <v>0.012</v>
      </c>
      <c r="T5102" s="21" t="n">
        <f aca="false">ROUND(P5102*S5102,2)</f>
        <v>6</v>
      </c>
      <c r="U5102" s="21" t="n">
        <f aca="false">IF(T5102&lt;=10,1,IF(T5102&lt;=20,2,IF(T5102&lt;=30,3,IF(T5102&lt;=40,4,IF(T5102&lt;=50,5,IF(T5102&lt;=100,6,IF(T5102&lt;=250,7,8)))))))</f>
        <v>1</v>
      </c>
      <c r="V5102" s="21" t="n">
        <f aca="false">IF(AND(OR(Dashboard!$T$3="All",R5102=Dashboard!$T$3),OR(Dashboard!$T$4="All",D5102=Dashboard!$T$4)),1,0)</f>
        <v>1</v>
      </c>
      <c r="W5102" s="21" t="n">
        <f aca="false">IF(V5102=1,T5102+ROW()/10000000,0)</f>
        <v>6.0005102</v>
      </c>
    </row>
    <row r="5103" customFormat="false" ht="15" hidden="false" customHeight="false" outlineLevel="0" collapsed="false">
      <c r="A5103" s="0" t="n">
        <v>18410770</v>
      </c>
      <c r="B5103" s="0" t="s">
        <v>11869</v>
      </c>
      <c r="C5103" s="0" t="n">
        <v>1</v>
      </c>
      <c r="D5103" s="0" t="s">
        <v>6924</v>
      </c>
      <c r="E5103" s="0" t="s">
        <v>11870</v>
      </c>
      <c r="F5103" s="0" t="s">
        <v>11865</v>
      </c>
      <c r="G5103" s="0" t="s">
        <v>11866</v>
      </c>
      <c r="H5103" s="0" t="s">
        <v>11871</v>
      </c>
      <c r="I5103" s="0" t="s">
        <v>2123</v>
      </c>
      <c r="J5103" s="0" t="s">
        <v>47</v>
      </c>
      <c r="K5103" s="0" t="s">
        <v>47</v>
      </c>
      <c r="L5103" s="0" t="s">
        <v>47</v>
      </c>
      <c r="M5103" s="0" t="s">
        <v>47</v>
      </c>
      <c r="N5103" s="0" t="n">
        <v>1</v>
      </c>
      <c r="O5103" s="0" t="n">
        <v>7</v>
      </c>
      <c r="P5103" s="0" t="n">
        <v>450</v>
      </c>
      <c r="Q5103" s="0" t="n">
        <v>3.1</v>
      </c>
      <c r="R5103" s="0" t="str">
        <f aca="false">INDEX(Lookup!$B$4:$B$18,MATCH(C5103,Lookup!$A$4:$A$18,0))</f>
        <v>India</v>
      </c>
      <c r="S5103" s="20" t="n">
        <f aca="false">INDEX(Lookup!$D$4:$D$18,MATCH(C5103,Lookup!$A$4:$A$18,0))</f>
        <v>0.012</v>
      </c>
      <c r="T5103" s="21" t="n">
        <f aca="false">ROUND(P5103*S5103,2)</f>
        <v>5.4</v>
      </c>
      <c r="U5103" s="21" t="n">
        <f aca="false">IF(T5103&lt;=10,1,IF(T5103&lt;=20,2,IF(T5103&lt;=30,3,IF(T5103&lt;=40,4,IF(T5103&lt;=50,5,IF(T5103&lt;=100,6,IF(T5103&lt;=250,7,8)))))))</f>
        <v>1</v>
      </c>
      <c r="V5103" s="21" t="n">
        <f aca="false">IF(AND(OR(Dashboard!$T$3="All",R5103=Dashboard!$T$3),OR(Dashboard!$T$4="All",D5103=Dashboard!$T$4)),1,0)</f>
        <v>1</v>
      </c>
      <c r="W5103" s="21" t="n">
        <f aca="false">IF(V5103=1,T5103+ROW()/10000000,0)</f>
        <v>5.4005103</v>
      </c>
    </row>
    <row r="5104" customFormat="false" ht="15" hidden="false" customHeight="false" outlineLevel="0" collapsed="false">
      <c r="A5104" s="0" t="n">
        <v>18303701</v>
      </c>
      <c r="B5104" s="0" t="s">
        <v>11872</v>
      </c>
      <c r="C5104" s="0" t="n">
        <v>1</v>
      </c>
      <c r="D5104" s="0" t="s">
        <v>6924</v>
      </c>
      <c r="E5104" s="0" t="s">
        <v>11873</v>
      </c>
      <c r="F5104" s="0" t="s">
        <v>11865</v>
      </c>
      <c r="G5104" s="0" t="s">
        <v>11866</v>
      </c>
      <c r="H5104" s="0" t="s">
        <v>11450</v>
      </c>
      <c r="I5104" s="0" t="s">
        <v>2123</v>
      </c>
      <c r="J5104" s="0" t="s">
        <v>47</v>
      </c>
      <c r="K5104" s="0" t="s">
        <v>47</v>
      </c>
      <c r="L5104" s="0" t="s">
        <v>47</v>
      </c>
      <c r="M5104" s="0" t="s">
        <v>47</v>
      </c>
      <c r="N5104" s="0" t="n">
        <v>1</v>
      </c>
      <c r="O5104" s="0" t="n">
        <v>8</v>
      </c>
      <c r="P5104" s="0" t="n">
        <v>450</v>
      </c>
      <c r="Q5104" s="0" t="n">
        <v>3.1</v>
      </c>
      <c r="R5104" s="0" t="str">
        <f aca="false">INDEX(Lookup!$B$4:$B$18,MATCH(C5104,Lookup!$A$4:$A$18,0))</f>
        <v>India</v>
      </c>
      <c r="S5104" s="20" t="n">
        <f aca="false">INDEX(Lookup!$D$4:$D$18,MATCH(C5104,Lookup!$A$4:$A$18,0))</f>
        <v>0.012</v>
      </c>
      <c r="T5104" s="21" t="n">
        <f aca="false">ROUND(P5104*S5104,2)</f>
        <v>5.4</v>
      </c>
      <c r="U5104" s="21" t="n">
        <f aca="false">IF(T5104&lt;=10,1,IF(T5104&lt;=20,2,IF(T5104&lt;=30,3,IF(T5104&lt;=40,4,IF(T5104&lt;=50,5,IF(T5104&lt;=100,6,IF(T5104&lt;=250,7,8)))))))</f>
        <v>1</v>
      </c>
      <c r="V5104" s="21" t="n">
        <f aca="false">IF(AND(OR(Dashboard!$T$3="All",R5104=Dashboard!$T$3),OR(Dashboard!$T$4="All",D5104=Dashboard!$T$4)),1,0)</f>
        <v>1</v>
      </c>
      <c r="W5104" s="21" t="n">
        <f aca="false">IF(V5104=1,T5104+ROW()/10000000,0)</f>
        <v>5.4005104</v>
      </c>
    </row>
    <row r="5105" customFormat="false" ht="15" hidden="false" customHeight="false" outlineLevel="0" collapsed="false">
      <c r="A5105" s="0" t="n">
        <v>18272391</v>
      </c>
      <c r="B5105" s="0" t="s">
        <v>11874</v>
      </c>
      <c r="C5105" s="0" t="n">
        <v>1</v>
      </c>
      <c r="D5105" s="0" t="s">
        <v>6924</v>
      </c>
      <c r="E5105" s="0" t="s">
        <v>11875</v>
      </c>
      <c r="F5105" s="0" t="s">
        <v>11865</v>
      </c>
      <c r="G5105" s="0" t="s">
        <v>11866</v>
      </c>
      <c r="H5105" s="0" t="s">
        <v>2288</v>
      </c>
      <c r="I5105" s="0" t="s">
        <v>2123</v>
      </c>
      <c r="J5105" s="0" t="s">
        <v>47</v>
      </c>
      <c r="K5105" s="0" t="s">
        <v>47</v>
      </c>
      <c r="L5105" s="0" t="s">
        <v>47</v>
      </c>
      <c r="M5105" s="0" t="s">
        <v>47</v>
      </c>
      <c r="N5105" s="0" t="n">
        <v>1</v>
      </c>
      <c r="O5105" s="0" t="n">
        <v>0</v>
      </c>
      <c r="P5105" s="0" t="n">
        <v>300</v>
      </c>
      <c r="Q5105" s="0" t="n">
        <v>1</v>
      </c>
      <c r="R5105" s="0" t="str">
        <f aca="false">INDEX(Lookup!$B$4:$B$18,MATCH(C5105,Lookup!$A$4:$A$18,0))</f>
        <v>India</v>
      </c>
      <c r="S5105" s="20" t="n">
        <f aca="false">INDEX(Lookup!$D$4:$D$18,MATCH(C5105,Lookup!$A$4:$A$18,0))</f>
        <v>0.012</v>
      </c>
      <c r="T5105" s="21" t="n">
        <f aca="false">ROUND(P5105*S5105,2)</f>
        <v>3.6</v>
      </c>
      <c r="U5105" s="21" t="n">
        <f aca="false">IF(T5105&lt;=10,1,IF(T5105&lt;=20,2,IF(T5105&lt;=30,3,IF(T5105&lt;=40,4,IF(T5105&lt;=50,5,IF(T5105&lt;=100,6,IF(T5105&lt;=250,7,8)))))))</f>
        <v>1</v>
      </c>
      <c r="V5105" s="21" t="n">
        <f aca="false">IF(AND(OR(Dashboard!$T$3="All",R5105=Dashboard!$T$3),OR(Dashboard!$T$4="All",D5105=Dashboard!$T$4)),1,0)</f>
        <v>1</v>
      </c>
      <c r="W5105" s="21" t="n">
        <f aca="false">IF(V5105=1,T5105+ROW()/10000000,0)</f>
        <v>3.6005105</v>
      </c>
    </row>
    <row r="5106" customFormat="false" ht="15" hidden="false" customHeight="false" outlineLevel="0" collapsed="false">
      <c r="A5106" s="0" t="n">
        <v>18422748</v>
      </c>
      <c r="B5106" s="0" t="s">
        <v>11876</v>
      </c>
      <c r="C5106" s="0" t="n">
        <v>1</v>
      </c>
      <c r="D5106" s="0" t="s">
        <v>6924</v>
      </c>
      <c r="E5106" s="0" t="s">
        <v>11877</v>
      </c>
      <c r="F5106" s="0" t="s">
        <v>11865</v>
      </c>
      <c r="G5106" s="0" t="s">
        <v>11866</v>
      </c>
      <c r="H5106" s="0" t="s">
        <v>69</v>
      </c>
      <c r="I5106" s="0" t="s">
        <v>2123</v>
      </c>
      <c r="J5106" s="0" t="s">
        <v>47</v>
      </c>
      <c r="K5106" s="0" t="s">
        <v>47</v>
      </c>
      <c r="L5106" s="0" t="s">
        <v>47</v>
      </c>
      <c r="M5106" s="0" t="s">
        <v>47</v>
      </c>
      <c r="N5106" s="0" t="n">
        <v>1</v>
      </c>
      <c r="O5106" s="0" t="n">
        <v>1</v>
      </c>
      <c r="P5106" s="0" t="n">
        <v>400</v>
      </c>
      <c r="Q5106" s="0" t="n">
        <v>1</v>
      </c>
      <c r="R5106" s="0" t="str">
        <f aca="false">INDEX(Lookup!$B$4:$B$18,MATCH(C5106,Lookup!$A$4:$A$18,0))</f>
        <v>India</v>
      </c>
      <c r="S5106" s="20" t="n">
        <f aca="false">INDEX(Lookup!$D$4:$D$18,MATCH(C5106,Lookup!$A$4:$A$18,0))</f>
        <v>0.012</v>
      </c>
      <c r="T5106" s="21" t="n">
        <f aca="false">ROUND(P5106*S5106,2)</f>
        <v>4.8</v>
      </c>
      <c r="U5106" s="21" t="n">
        <f aca="false">IF(T5106&lt;=10,1,IF(T5106&lt;=20,2,IF(T5106&lt;=30,3,IF(T5106&lt;=40,4,IF(T5106&lt;=50,5,IF(T5106&lt;=100,6,IF(T5106&lt;=250,7,8)))))))</f>
        <v>1</v>
      </c>
      <c r="V5106" s="21" t="n">
        <f aca="false">IF(AND(OR(Dashboard!$T$3="All",R5106=Dashboard!$T$3),OR(Dashboard!$T$4="All",D5106=Dashboard!$T$4)),1,0)</f>
        <v>1</v>
      </c>
      <c r="W5106" s="21" t="n">
        <f aca="false">IF(V5106=1,T5106+ROW()/10000000,0)</f>
        <v>4.8005106</v>
      </c>
    </row>
    <row r="5107" customFormat="false" ht="15" hidden="false" customHeight="false" outlineLevel="0" collapsed="false">
      <c r="A5107" s="0" t="n">
        <v>18424643</v>
      </c>
      <c r="B5107" s="0" t="s">
        <v>11878</v>
      </c>
      <c r="C5107" s="0" t="n">
        <v>1</v>
      </c>
      <c r="D5107" s="0" t="s">
        <v>6924</v>
      </c>
      <c r="E5107" s="0" t="s">
        <v>11879</v>
      </c>
      <c r="F5107" s="0" t="s">
        <v>11865</v>
      </c>
      <c r="G5107" s="0" t="s">
        <v>11866</v>
      </c>
      <c r="H5107" s="0" t="s">
        <v>11880</v>
      </c>
      <c r="I5107" s="0" t="s">
        <v>2123</v>
      </c>
      <c r="J5107" s="0" t="s">
        <v>47</v>
      </c>
      <c r="K5107" s="0" t="s">
        <v>47</v>
      </c>
      <c r="L5107" s="0" t="s">
        <v>47</v>
      </c>
      <c r="M5107" s="0" t="s">
        <v>47</v>
      </c>
      <c r="N5107" s="0" t="n">
        <v>1</v>
      </c>
      <c r="O5107" s="0" t="n">
        <v>0</v>
      </c>
      <c r="P5107" s="0" t="n">
        <v>400</v>
      </c>
      <c r="Q5107" s="0" t="n">
        <v>1</v>
      </c>
      <c r="R5107" s="0" t="str">
        <f aca="false">INDEX(Lookup!$B$4:$B$18,MATCH(C5107,Lookup!$A$4:$A$18,0))</f>
        <v>India</v>
      </c>
      <c r="S5107" s="20" t="n">
        <f aca="false">INDEX(Lookup!$D$4:$D$18,MATCH(C5107,Lookup!$A$4:$A$18,0))</f>
        <v>0.012</v>
      </c>
      <c r="T5107" s="21" t="n">
        <f aca="false">ROUND(P5107*S5107,2)</f>
        <v>4.8</v>
      </c>
      <c r="U5107" s="21" t="n">
        <f aca="false">IF(T5107&lt;=10,1,IF(T5107&lt;=20,2,IF(T5107&lt;=30,3,IF(T5107&lt;=40,4,IF(T5107&lt;=50,5,IF(T5107&lt;=100,6,IF(T5107&lt;=250,7,8)))))))</f>
        <v>1</v>
      </c>
      <c r="V5107" s="21" t="n">
        <f aca="false">IF(AND(OR(Dashboard!$T$3="All",R5107=Dashboard!$T$3),OR(Dashboard!$T$4="All",D5107=Dashboard!$T$4)),1,0)</f>
        <v>1</v>
      </c>
      <c r="W5107" s="21" t="n">
        <f aca="false">IF(V5107=1,T5107+ROW()/10000000,0)</f>
        <v>4.8005107</v>
      </c>
    </row>
    <row r="5108" customFormat="false" ht="15" hidden="false" customHeight="false" outlineLevel="0" collapsed="false">
      <c r="A5108" s="0" t="n">
        <v>18481209</v>
      </c>
      <c r="B5108" s="0" t="s">
        <v>11881</v>
      </c>
      <c r="C5108" s="0" t="n">
        <v>1</v>
      </c>
      <c r="D5108" s="0" t="s">
        <v>6924</v>
      </c>
      <c r="E5108" s="0" t="s">
        <v>11882</v>
      </c>
      <c r="F5108" s="0" t="s">
        <v>11865</v>
      </c>
      <c r="G5108" s="0" t="s">
        <v>11866</v>
      </c>
      <c r="H5108" s="0" t="s">
        <v>11883</v>
      </c>
      <c r="I5108" s="0" t="s">
        <v>2123</v>
      </c>
      <c r="J5108" s="0" t="s">
        <v>47</v>
      </c>
      <c r="K5108" s="0" t="s">
        <v>47</v>
      </c>
      <c r="L5108" s="0" t="s">
        <v>47</v>
      </c>
      <c r="M5108" s="0" t="s">
        <v>47</v>
      </c>
      <c r="N5108" s="0" t="n">
        <v>2</v>
      </c>
      <c r="O5108" s="0" t="n">
        <v>0</v>
      </c>
      <c r="P5108" s="0" t="n">
        <v>600</v>
      </c>
      <c r="Q5108" s="0" t="n">
        <v>1</v>
      </c>
      <c r="R5108" s="0" t="str">
        <f aca="false">INDEX(Lookup!$B$4:$B$18,MATCH(C5108,Lookup!$A$4:$A$18,0))</f>
        <v>India</v>
      </c>
      <c r="S5108" s="20" t="n">
        <f aca="false">INDEX(Lookup!$D$4:$D$18,MATCH(C5108,Lookup!$A$4:$A$18,0))</f>
        <v>0.012</v>
      </c>
      <c r="T5108" s="21" t="n">
        <f aca="false">ROUND(P5108*S5108,2)</f>
        <v>7.2</v>
      </c>
      <c r="U5108" s="21" t="n">
        <f aca="false">IF(T5108&lt;=10,1,IF(T5108&lt;=20,2,IF(T5108&lt;=30,3,IF(T5108&lt;=40,4,IF(T5108&lt;=50,5,IF(T5108&lt;=100,6,IF(T5108&lt;=250,7,8)))))))</f>
        <v>1</v>
      </c>
      <c r="V5108" s="21" t="n">
        <f aca="false">IF(AND(OR(Dashboard!$T$3="All",R5108=Dashboard!$T$3),OR(Dashboard!$T$4="All",D5108=Dashboard!$T$4)),1,0)</f>
        <v>1</v>
      </c>
      <c r="W5108" s="21" t="n">
        <f aca="false">IF(V5108=1,T5108+ROW()/10000000,0)</f>
        <v>7.2005108</v>
      </c>
    </row>
    <row r="5109" customFormat="false" ht="15" hidden="false" customHeight="false" outlineLevel="0" collapsed="false">
      <c r="A5109" s="0" t="n">
        <v>304280</v>
      </c>
      <c r="B5109" s="0" t="s">
        <v>11884</v>
      </c>
      <c r="C5109" s="0" t="n">
        <v>1</v>
      </c>
      <c r="D5109" s="0" t="s">
        <v>6924</v>
      </c>
      <c r="E5109" s="0" t="s">
        <v>11885</v>
      </c>
      <c r="F5109" s="0" t="s">
        <v>11865</v>
      </c>
      <c r="G5109" s="0" t="s">
        <v>11866</v>
      </c>
      <c r="H5109" s="0" t="s">
        <v>11450</v>
      </c>
      <c r="I5109" s="0" t="s">
        <v>2123</v>
      </c>
      <c r="J5109" s="0" t="s">
        <v>47</v>
      </c>
      <c r="K5109" s="0" t="s">
        <v>47</v>
      </c>
      <c r="L5109" s="0" t="s">
        <v>47</v>
      </c>
      <c r="M5109" s="0" t="s">
        <v>47</v>
      </c>
      <c r="N5109" s="0" t="n">
        <v>1</v>
      </c>
      <c r="O5109" s="0" t="n">
        <v>3</v>
      </c>
      <c r="P5109" s="0" t="n">
        <v>400</v>
      </c>
      <c r="Q5109" s="0" t="n">
        <v>1</v>
      </c>
      <c r="R5109" s="0" t="str">
        <f aca="false">INDEX(Lookup!$B$4:$B$18,MATCH(C5109,Lookup!$A$4:$A$18,0))</f>
        <v>India</v>
      </c>
      <c r="S5109" s="20" t="n">
        <f aca="false">INDEX(Lookup!$D$4:$D$18,MATCH(C5109,Lookup!$A$4:$A$18,0))</f>
        <v>0.012</v>
      </c>
      <c r="T5109" s="21" t="n">
        <f aca="false">ROUND(P5109*S5109,2)</f>
        <v>4.8</v>
      </c>
      <c r="U5109" s="21" t="n">
        <f aca="false">IF(T5109&lt;=10,1,IF(T5109&lt;=20,2,IF(T5109&lt;=30,3,IF(T5109&lt;=40,4,IF(T5109&lt;=50,5,IF(T5109&lt;=100,6,IF(T5109&lt;=250,7,8)))))))</f>
        <v>1</v>
      </c>
      <c r="V5109" s="21" t="n">
        <f aca="false">IF(AND(OR(Dashboard!$T$3="All",R5109=Dashboard!$T$3),OR(Dashboard!$T$4="All",D5109=Dashboard!$T$4)),1,0)</f>
        <v>1</v>
      </c>
      <c r="W5109" s="21" t="n">
        <f aca="false">IF(V5109=1,T5109+ROW()/10000000,0)</f>
        <v>4.8005109</v>
      </c>
    </row>
    <row r="5110" customFormat="false" ht="15" hidden="false" customHeight="false" outlineLevel="0" collapsed="false">
      <c r="A5110" s="0" t="n">
        <v>18272389</v>
      </c>
      <c r="B5110" s="0" t="s">
        <v>11886</v>
      </c>
      <c r="C5110" s="0" t="n">
        <v>1</v>
      </c>
      <c r="D5110" s="0" t="s">
        <v>6924</v>
      </c>
      <c r="E5110" s="0" t="s">
        <v>11887</v>
      </c>
      <c r="F5110" s="0" t="s">
        <v>11865</v>
      </c>
      <c r="G5110" s="0" t="s">
        <v>11866</v>
      </c>
      <c r="H5110" s="0" t="s">
        <v>11888</v>
      </c>
      <c r="I5110" s="0" t="s">
        <v>2123</v>
      </c>
      <c r="J5110" s="0" t="s">
        <v>47</v>
      </c>
      <c r="K5110" s="0" t="s">
        <v>47</v>
      </c>
      <c r="L5110" s="0" t="s">
        <v>47</v>
      </c>
      <c r="M5110" s="0" t="s">
        <v>47</v>
      </c>
      <c r="N5110" s="0" t="n">
        <v>2</v>
      </c>
      <c r="O5110" s="0" t="n">
        <v>0</v>
      </c>
      <c r="P5110" s="0" t="n">
        <v>500</v>
      </c>
      <c r="Q5110" s="0" t="n">
        <v>1</v>
      </c>
      <c r="R5110" s="0" t="str">
        <f aca="false">INDEX(Lookup!$B$4:$B$18,MATCH(C5110,Lookup!$A$4:$A$18,0))</f>
        <v>India</v>
      </c>
      <c r="S5110" s="20" t="n">
        <f aca="false">INDEX(Lookup!$D$4:$D$18,MATCH(C5110,Lookup!$A$4:$A$18,0))</f>
        <v>0.012</v>
      </c>
      <c r="T5110" s="21" t="n">
        <f aca="false">ROUND(P5110*S5110,2)</f>
        <v>6</v>
      </c>
      <c r="U5110" s="21" t="n">
        <f aca="false">IF(T5110&lt;=10,1,IF(T5110&lt;=20,2,IF(T5110&lt;=30,3,IF(T5110&lt;=40,4,IF(T5110&lt;=50,5,IF(T5110&lt;=100,6,IF(T5110&lt;=250,7,8)))))))</f>
        <v>1</v>
      </c>
      <c r="V5110" s="21" t="n">
        <f aca="false">IF(AND(OR(Dashboard!$T$3="All",R5110=Dashboard!$T$3),OR(Dashboard!$T$4="All",D5110=Dashboard!$T$4)),1,0)</f>
        <v>1</v>
      </c>
      <c r="W5110" s="21" t="n">
        <f aca="false">IF(V5110=1,T5110+ROW()/10000000,0)</f>
        <v>6.000511</v>
      </c>
    </row>
    <row r="5111" customFormat="false" ht="15" hidden="false" customHeight="false" outlineLevel="0" collapsed="false">
      <c r="A5111" s="0" t="n">
        <v>18261164</v>
      </c>
      <c r="B5111" s="0" t="s">
        <v>11889</v>
      </c>
      <c r="C5111" s="0" t="n">
        <v>1</v>
      </c>
      <c r="D5111" s="0" t="s">
        <v>6924</v>
      </c>
      <c r="E5111" s="0" t="s">
        <v>11890</v>
      </c>
      <c r="F5111" s="0" t="s">
        <v>11865</v>
      </c>
      <c r="G5111" s="0" t="s">
        <v>11866</v>
      </c>
      <c r="H5111" s="0" t="s">
        <v>11891</v>
      </c>
      <c r="I5111" s="0" t="s">
        <v>2123</v>
      </c>
      <c r="J5111" s="0" t="s">
        <v>47</v>
      </c>
      <c r="K5111" s="0" t="s">
        <v>47</v>
      </c>
      <c r="L5111" s="0" t="s">
        <v>47</v>
      </c>
      <c r="M5111" s="0" t="s">
        <v>47</v>
      </c>
      <c r="N5111" s="0" t="n">
        <v>2</v>
      </c>
      <c r="O5111" s="0" t="n">
        <v>0</v>
      </c>
      <c r="P5111" s="0" t="n">
        <v>550</v>
      </c>
      <c r="Q5111" s="0" t="n">
        <v>1</v>
      </c>
      <c r="R5111" s="0" t="str">
        <f aca="false">INDEX(Lookup!$B$4:$B$18,MATCH(C5111,Lookup!$A$4:$A$18,0))</f>
        <v>India</v>
      </c>
      <c r="S5111" s="20" t="n">
        <f aca="false">INDEX(Lookup!$D$4:$D$18,MATCH(C5111,Lookup!$A$4:$A$18,0))</f>
        <v>0.012</v>
      </c>
      <c r="T5111" s="21" t="n">
        <f aca="false">ROUND(P5111*S5111,2)</f>
        <v>6.6</v>
      </c>
      <c r="U5111" s="21" t="n">
        <f aca="false">IF(T5111&lt;=10,1,IF(T5111&lt;=20,2,IF(T5111&lt;=30,3,IF(T5111&lt;=40,4,IF(T5111&lt;=50,5,IF(T5111&lt;=100,6,IF(T5111&lt;=250,7,8)))))))</f>
        <v>1</v>
      </c>
      <c r="V5111" s="21" t="n">
        <f aca="false">IF(AND(OR(Dashboard!$T$3="All",R5111=Dashboard!$T$3),OR(Dashboard!$T$4="All",D5111=Dashboard!$T$4)),1,0)</f>
        <v>1</v>
      </c>
      <c r="W5111" s="21" t="n">
        <f aca="false">IF(V5111=1,T5111+ROW()/10000000,0)</f>
        <v>6.6005111</v>
      </c>
    </row>
    <row r="5112" customFormat="false" ht="15" hidden="false" customHeight="false" outlineLevel="0" collapsed="false">
      <c r="A5112" s="0" t="n">
        <v>18391757</v>
      </c>
      <c r="B5112" s="0" t="s">
        <v>11892</v>
      </c>
      <c r="C5112" s="0" t="n">
        <v>1</v>
      </c>
      <c r="D5112" s="0" t="s">
        <v>6924</v>
      </c>
      <c r="E5112" s="0" t="s">
        <v>11893</v>
      </c>
      <c r="F5112" s="0" t="s">
        <v>11865</v>
      </c>
      <c r="G5112" s="0" t="s">
        <v>11866</v>
      </c>
      <c r="H5112" s="0" t="s">
        <v>3182</v>
      </c>
      <c r="I5112" s="0" t="s">
        <v>2123</v>
      </c>
      <c r="J5112" s="0" t="s">
        <v>47</v>
      </c>
      <c r="K5112" s="0" t="s">
        <v>47</v>
      </c>
      <c r="L5112" s="0" t="s">
        <v>47</v>
      </c>
      <c r="M5112" s="0" t="s">
        <v>47</v>
      </c>
      <c r="N5112" s="0" t="n">
        <v>1</v>
      </c>
      <c r="O5112" s="0" t="n">
        <v>0</v>
      </c>
      <c r="P5112" s="0" t="n">
        <v>250</v>
      </c>
      <c r="Q5112" s="0" t="n">
        <v>1</v>
      </c>
      <c r="R5112" s="0" t="str">
        <f aca="false">INDEX(Lookup!$B$4:$B$18,MATCH(C5112,Lookup!$A$4:$A$18,0))</f>
        <v>India</v>
      </c>
      <c r="S5112" s="20" t="n">
        <f aca="false">INDEX(Lookup!$D$4:$D$18,MATCH(C5112,Lookup!$A$4:$A$18,0))</f>
        <v>0.012</v>
      </c>
      <c r="T5112" s="21" t="n">
        <f aca="false">ROUND(P5112*S5112,2)</f>
        <v>3</v>
      </c>
      <c r="U5112" s="21" t="n">
        <f aca="false">IF(T5112&lt;=10,1,IF(T5112&lt;=20,2,IF(T5112&lt;=30,3,IF(T5112&lt;=40,4,IF(T5112&lt;=50,5,IF(T5112&lt;=100,6,IF(T5112&lt;=250,7,8)))))))</f>
        <v>1</v>
      </c>
      <c r="V5112" s="21" t="n">
        <f aca="false">IF(AND(OR(Dashboard!$T$3="All",R5112=Dashboard!$T$3),OR(Dashboard!$T$4="All",D5112=Dashboard!$T$4)),1,0)</f>
        <v>1</v>
      </c>
      <c r="W5112" s="21" t="n">
        <f aca="false">IF(V5112=1,T5112+ROW()/10000000,0)</f>
        <v>3.0005112</v>
      </c>
    </row>
    <row r="5113" customFormat="false" ht="15" hidden="false" customHeight="false" outlineLevel="0" collapsed="false">
      <c r="A5113" s="0" t="n">
        <v>18273526</v>
      </c>
      <c r="B5113" s="0" t="s">
        <v>11894</v>
      </c>
      <c r="C5113" s="0" t="n">
        <v>1</v>
      </c>
      <c r="D5113" s="0" t="s">
        <v>6924</v>
      </c>
      <c r="E5113" s="0" t="s">
        <v>11895</v>
      </c>
      <c r="F5113" s="0" t="s">
        <v>11865</v>
      </c>
      <c r="G5113" s="0" t="s">
        <v>11866</v>
      </c>
      <c r="H5113" s="0" t="s">
        <v>69</v>
      </c>
      <c r="I5113" s="0" t="s">
        <v>2123</v>
      </c>
      <c r="J5113" s="0" t="s">
        <v>47</v>
      </c>
      <c r="K5113" s="0" t="s">
        <v>47</v>
      </c>
      <c r="L5113" s="0" t="s">
        <v>47</v>
      </c>
      <c r="M5113" s="0" t="s">
        <v>47</v>
      </c>
      <c r="N5113" s="0" t="n">
        <v>1</v>
      </c>
      <c r="O5113" s="0" t="n">
        <v>0</v>
      </c>
      <c r="P5113" s="0" t="n">
        <v>300</v>
      </c>
      <c r="Q5113" s="0" t="n">
        <v>1</v>
      </c>
      <c r="R5113" s="0" t="str">
        <f aca="false">INDEX(Lookup!$B$4:$B$18,MATCH(C5113,Lookup!$A$4:$A$18,0))</f>
        <v>India</v>
      </c>
      <c r="S5113" s="20" t="n">
        <f aca="false">INDEX(Lookup!$D$4:$D$18,MATCH(C5113,Lookup!$A$4:$A$18,0))</f>
        <v>0.012</v>
      </c>
      <c r="T5113" s="21" t="n">
        <f aca="false">ROUND(P5113*S5113,2)</f>
        <v>3.6</v>
      </c>
      <c r="U5113" s="21" t="n">
        <f aca="false">IF(T5113&lt;=10,1,IF(T5113&lt;=20,2,IF(T5113&lt;=30,3,IF(T5113&lt;=40,4,IF(T5113&lt;=50,5,IF(T5113&lt;=100,6,IF(T5113&lt;=250,7,8)))))))</f>
        <v>1</v>
      </c>
      <c r="V5113" s="21" t="n">
        <f aca="false">IF(AND(OR(Dashboard!$T$3="All",R5113=Dashboard!$T$3),OR(Dashboard!$T$4="All",D5113=Dashboard!$T$4)),1,0)</f>
        <v>1</v>
      </c>
      <c r="W5113" s="21" t="n">
        <f aca="false">IF(V5113=1,T5113+ROW()/10000000,0)</f>
        <v>3.6005113</v>
      </c>
    </row>
    <row r="5114" customFormat="false" ht="15" hidden="false" customHeight="false" outlineLevel="0" collapsed="false">
      <c r="A5114" s="0" t="n">
        <v>309101</v>
      </c>
      <c r="B5114" s="0" t="s">
        <v>11896</v>
      </c>
      <c r="C5114" s="0" t="n">
        <v>1</v>
      </c>
      <c r="D5114" s="0" t="s">
        <v>6924</v>
      </c>
      <c r="E5114" s="0" t="s">
        <v>11897</v>
      </c>
      <c r="F5114" s="0" t="s">
        <v>11865</v>
      </c>
      <c r="G5114" s="0" t="s">
        <v>11866</v>
      </c>
      <c r="H5114" s="0" t="s">
        <v>11898</v>
      </c>
      <c r="I5114" s="0" t="s">
        <v>2123</v>
      </c>
      <c r="J5114" s="0" t="s">
        <v>47</v>
      </c>
      <c r="K5114" s="0" t="s">
        <v>47</v>
      </c>
      <c r="L5114" s="0" t="s">
        <v>47</v>
      </c>
      <c r="M5114" s="0" t="s">
        <v>47</v>
      </c>
      <c r="N5114" s="0" t="n">
        <v>1</v>
      </c>
      <c r="O5114" s="0" t="n">
        <v>0</v>
      </c>
      <c r="P5114" s="0" t="n">
        <v>400</v>
      </c>
      <c r="Q5114" s="0" t="n">
        <v>1</v>
      </c>
      <c r="R5114" s="0" t="str">
        <f aca="false">INDEX(Lookup!$B$4:$B$18,MATCH(C5114,Lookup!$A$4:$A$18,0))</f>
        <v>India</v>
      </c>
      <c r="S5114" s="20" t="n">
        <f aca="false">INDEX(Lookup!$D$4:$D$18,MATCH(C5114,Lookup!$A$4:$A$18,0))</f>
        <v>0.012</v>
      </c>
      <c r="T5114" s="21" t="n">
        <f aca="false">ROUND(P5114*S5114,2)</f>
        <v>4.8</v>
      </c>
      <c r="U5114" s="21" t="n">
        <f aca="false">IF(T5114&lt;=10,1,IF(T5114&lt;=20,2,IF(T5114&lt;=30,3,IF(T5114&lt;=40,4,IF(T5114&lt;=50,5,IF(T5114&lt;=100,6,IF(T5114&lt;=250,7,8)))))))</f>
        <v>1</v>
      </c>
      <c r="V5114" s="21" t="n">
        <f aca="false">IF(AND(OR(Dashboard!$T$3="All",R5114=Dashboard!$T$3),OR(Dashboard!$T$4="All",D5114=Dashboard!$T$4)),1,0)</f>
        <v>1</v>
      </c>
      <c r="W5114" s="21" t="n">
        <f aca="false">IF(V5114=1,T5114+ROW()/10000000,0)</f>
        <v>4.8005114</v>
      </c>
    </row>
    <row r="5115" customFormat="false" ht="15" hidden="false" customHeight="false" outlineLevel="0" collapsed="false">
      <c r="A5115" s="0" t="n">
        <v>18446419</v>
      </c>
      <c r="B5115" s="0" t="s">
        <v>11899</v>
      </c>
      <c r="C5115" s="0" t="n">
        <v>1</v>
      </c>
      <c r="D5115" s="0" t="s">
        <v>6924</v>
      </c>
      <c r="E5115" s="0" t="s">
        <v>11873</v>
      </c>
      <c r="F5115" s="0" t="s">
        <v>11865</v>
      </c>
      <c r="G5115" s="0" t="s">
        <v>11866</v>
      </c>
      <c r="H5115" s="0" t="s">
        <v>9194</v>
      </c>
      <c r="I5115" s="0" t="s">
        <v>2123</v>
      </c>
      <c r="J5115" s="0" t="s">
        <v>47</v>
      </c>
      <c r="K5115" s="0" t="s">
        <v>47</v>
      </c>
      <c r="L5115" s="0" t="s">
        <v>47</v>
      </c>
      <c r="M5115" s="0" t="s">
        <v>47</v>
      </c>
      <c r="N5115" s="0" t="n">
        <v>1</v>
      </c>
      <c r="O5115" s="0" t="n">
        <v>0</v>
      </c>
      <c r="P5115" s="0" t="n">
        <v>300</v>
      </c>
      <c r="Q5115" s="0" t="n">
        <v>1</v>
      </c>
      <c r="R5115" s="0" t="str">
        <f aca="false">INDEX(Lookup!$B$4:$B$18,MATCH(C5115,Lookup!$A$4:$A$18,0))</f>
        <v>India</v>
      </c>
      <c r="S5115" s="20" t="n">
        <f aca="false">INDEX(Lookup!$D$4:$D$18,MATCH(C5115,Lookup!$A$4:$A$18,0))</f>
        <v>0.012</v>
      </c>
      <c r="T5115" s="21" t="n">
        <f aca="false">ROUND(P5115*S5115,2)</f>
        <v>3.6</v>
      </c>
      <c r="U5115" s="21" t="n">
        <f aca="false">IF(T5115&lt;=10,1,IF(T5115&lt;=20,2,IF(T5115&lt;=30,3,IF(T5115&lt;=40,4,IF(T5115&lt;=50,5,IF(T5115&lt;=100,6,IF(T5115&lt;=250,7,8)))))))</f>
        <v>1</v>
      </c>
      <c r="V5115" s="21" t="n">
        <f aca="false">IF(AND(OR(Dashboard!$T$3="All",R5115=Dashboard!$T$3),OR(Dashboard!$T$4="All",D5115=Dashboard!$T$4)),1,0)</f>
        <v>1</v>
      </c>
      <c r="W5115" s="21" t="n">
        <f aca="false">IF(V5115=1,T5115+ROW()/10000000,0)</f>
        <v>3.6005115</v>
      </c>
    </row>
    <row r="5116" customFormat="false" ht="15" hidden="false" customHeight="false" outlineLevel="0" collapsed="false">
      <c r="A5116" s="0" t="n">
        <v>18424639</v>
      </c>
      <c r="B5116" s="0" t="s">
        <v>11900</v>
      </c>
      <c r="C5116" s="0" t="n">
        <v>1</v>
      </c>
      <c r="D5116" s="0" t="s">
        <v>6924</v>
      </c>
      <c r="E5116" s="0" t="s">
        <v>11901</v>
      </c>
      <c r="F5116" s="0" t="s">
        <v>11865</v>
      </c>
      <c r="G5116" s="0" t="s">
        <v>11866</v>
      </c>
      <c r="H5116" s="0" t="s">
        <v>11450</v>
      </c>
      <c r="I5116" s="0" t="s">
        <v>2123</v>
      </c>
      <c r="J5116" s="0" t="s">
        <v>47</v>
      </c>
      <c r="K5116" s="0" t="s">
        <v>47</v>
      </c>
      <c r="L5116" s="0" t="s">
        <v>47</v>
      </c>
      <c r="M5116" s="0" t="s">
        <v>47</v>
      </c>
      <c r="N5116" s="0" t="n">
        <v>1</v>
      </c>
      <c r="O5116" s="0" t="n">
        <v>0</v>
      </c>
      <c r="P5116" s="0" t="n">
        <v>300</v>
      </c>
      <c r="Q5116" s="0" t="n">
        <v>1</v>
      </c>
      <c r="R5116" s="0" t="str">
        <f aca="false">INDEX(Lookup!$B$4:$B$18,MATCH(C5116,Lookup!$A$4:$A$18,0))</f>
        <v>India</v>
      </c>
      <c r="S5116" s="20" t="n">
        <f aca="false">INDEX(Lookup!$D$4:$D$18,MATCH(C5116,Lookup!$A$4:$A$18,0))</f>
        <v>0.012</v>
      </c>
      <c r="T5116" s="21" t="n">
        <f aca="false">ROUND(P5116*S5116,2)</f>
        <v>3.6</v>
      </c>
      <c r="U5116" s="21" t="n">
        <f aca="false">IF(T5116&lt;=10,1,IF(T5116&lt;=20,2,IF(T5116&lt;=30,3,IF(T5116&lt;=40,4,IF(T5116&lt;=50,5,IF(T5116&lt;=100,6,IF(T5116&lt;=250,7,8)))))))</f>
        <v>1</v>
      </c>
      <c r="V5116" s="21" t="n">
        <f aca="false">IF(AND(OR(Dashboard!$T$3="All",R5116=Dashboard!$T$3),OR(Dashboard!$T$4="All",D5116=Dashboard!$T$4)),1,0)</f>
        <v>1</v>
      </c>
      <c r="W5116" s="21" t="n">
        <f aca="false">IF(V5116=1,T5116+ROW()/10000000,0)</f>
        <v>3.6005116</v>
      </c>
    </row>
    <row r="5117" customFormat="false" ht="15" hidden="false" customHeight="false" outlineLevel="0" collapsed="false">
      <c r="A5117" s="0" t="n">
        <v>18446411</v>
      </c>
      <c r="B5117" s="0" t="s">
        <v>11902</v>
      </c>
      <c r="C5117" s="0" t="n">
        <v>1</v>
      </c>
      <c r="D5117" s="0" t="s">
        <v>6924</v>
      </c>
      <c r="E5117" s="0" t="s">
        <v>11903</v>
      </c>
      <c r="F5117" s="0" t="s">
        <v>11865</v>
      </c>
      <c r="G5117" s="0" t="s">
        <v>11866</v>
      </c>
      <c r="H5117" s="0" t="s">
        <v>9194</v>
      </c>
      <c r="I5117" s="0" t="s">
        <v>2123</v>
      </c>
      <c r="J5117" s="0" t="s">
        <v>47</v>
      </c>
      <c r="K5117" s="0" t="s">
        <v>47</v>
      </c>
      <c r="L5117" s="0" t="s">
        <v>47</v>
      </c>
      <c r="M5117" s="0" t="s">
        <v>47</v>
      </c>
      <c r="N5117" s="0" t="n">
        <v>1</v>
      </c>
      <c r="O5117" s="0" t="n">
        <v>0</v>
      </c>
      <c r="P5117" s="0" t="n">
        <v>300</v>
      </c>
      <c r="Q5117" s="0" t="n">
        <v>1</v>
      </c>
      <c r="R5117" s="0" t="str">
        <f aca="false">INDEX(Lookup!$B$4:$B$18,MATCH(C5117,Lookup!$A$4:$A$18,0))</f>
        <v>India</v>
      </c>
      <c r="S5117" s="20" t="n">
        <f aca="false">INDEX(Lookup!$D$4:$D$18,MATCH(C5117,Lookup!$A$4:$A$18,0))</f>
        <v>0.012</v>
      </c>
      <c r="T5117" s="21" t="n">
        <f aca="false">ROUND(P5117*S5117,2)</f>
        <v>3.6</v>
      </c>
      <c r="U5117" s="21" t="n">
        <f aca="false">IF(T5117&lt;=10,1,IF(T5117&lt;=20,2,IF(T5117&lt;=30,3,IF(T5117&lt;=40,4,IF(T5117&lt;=50,5,IF(T5117&lt;=100,6,IF(T5117&lt;=250,7,8)))))))</f>
        <v>1</v>
      </c>
      <c r="V5117" s="21" t="n">
        <f aca="false">IF(AND(OR(Dashboard!$T$3="All",R5117=Dashboard!$T$3),OR(Dashboard!$T$4="All",D5117=Dashboard!$T$4)),1,0)</f>
        <v>1</v>
      </c>
      <c r="W5117" s="21" t="n">
        <f aca="false">IF(V5117=1,T5117+ROW()/10000000,0)</f>
        <v>3.6005117</v>
      </c>
    </row>
    <row r="5118" customFormat="false" ht="15" hidden="false" customHeight="false" outlineLevel="0" collapsed="false">
      <c r="A5118" s="0" t="n">
        <v>18424646</v>
      </c>
      <c r="B5118" s="0" t="s">
        <v>11904</v>
      </c>
      <c r="C5118" s="0" t="n">
        <v>1</v>
      </c>
      <c r="D5118" s="0" t="s">
        <v>6924</v>
      </c>
      <c r="E5118" s="0" t="s">
        <v>11905</v>
      </c>
      <c r="F5118" s="0" t="s">
        <v>11865</v>
      </c>
      <c r="G5118" s="0" t="s">
        <v>11866</v>
      </c>
      <c r="H5118" s="0" t="s">
        <v>11906</v>
      </c>
      <c r="I5118" s="0" t="s">
        <v>2123</v>
      </c>
      <c r="J5118" s="0" t="s">
        <v>47</v>
      </c>
      <c r="K5118" s="0" t="s">
        <v>47</v>
      </c>
      <c r="L5118" s="0" t="s">
        <v>47</v>
      </c>
      <c r="M5118" s="0" t="s">
        <v>47</v>
      </c>
      <c r="N5118" s="0" t="n">
        <v>1</v>
      </c>
      <c r="O5118" s="0" t="n">
        <v>0</v>
      </c>
      <c r="P5118" s="0" t="n">
        <v>300</v>
      </c>
      <c r="Q5118" s="0" t="n">
        <v>1</v>
      </c>
      <c r="R5118" s="0" t="str">
        <f aca="false">INDEX(Lookup!$B$4:$B$18,MATCH(C5118,Lookup!$A$4:$A$18,0))</f>
        <v>India</v>
      </c>
      <c r="S5118" s="20" t="n">
        <f aca="false">INDEX(Lookup!$D$4:$D$18,MATCH(C5118,Lookup!$A$4:$A$18,0))</f>
        <v>0.012</v>
      </c>
      <c r="T5118" s="21" t="n">
        <f aca="false">ROUND(P5118*S5118,2)</f>
        <v>3.6</v>
      </c>
      <c r="U5118" s="21" t="n">
        <f aca="false">IF(T5118&lt;=10,1,IF(T5118&lt;=20,2,IF(T5118&lt;=30,3,IF(T5118&lt;=40,4,IF(T5118&lt;=50,5,IF(T5118&lt;=100,6,IF(T5118&lt;=250,7,8)))))))</f>
        <v>1</v>
      </c>
      <c r="V5118" s="21" t="n">
        <f aca="false">IF(AND(OR(Dashboard!$T$3="All",R5118=Dashboard!$T$3),OR(Dashboard!$T$4="All",D5118=Dashboard!$T$4)),1,0)</f>
        <v>1</v>
      </c>
      <c r="W5118" s="21" t="n">
        <f aca="false">IF(V5118=1,T5118+ROW()/10000000,0)</f>
        <v>3.6005118</v>
      </c>
    </row>
    <row r="5119" customFormat="false" ht="15" hidden="false" customHeight="false" outlineLevel="0" collapsed="false">
      <c r="A5119" s="0" t="n">
        <v>18261162</v>
      </c>
      <c r="B5119" s="0" t="s">
        <v>11907</v>
      </c>
      <c r="C5119" s="0" t="n">
        <v>1</v>
      </c>
      <c r="D5119" s="0" t="s">
        <v>6924</v>
      </c>
      <c r="E5119" s="0" t="s">
        <v>11908</v>
      </c>
      <c r="F5119" s="0" t="s">
        <v>11865</v>
      </c>
      <c r="G5119" s="0" t="s">
        <v>11866</v>
      </c>
      <c r="H5119" s="0" t="s">
        <v>11450</v>
      </c>
      <c r="I5119" s="0" t="s">
        <v>2123</v>
      </c>
      <c r="J5119" s="0" t="s">
        <v>47</v>
      </c>
      <c r="K5119" s="0" t="s">
        <v>47</v>
      </c>
      <c r="L5119" s="0" t="s">
        <v>47</v>
      </c>
      <c r="M5119" s="0" t="s">
        <v>47</v>
      </c>
      <c r="N5119" s="0" t="n">
        <v>2</v>
      </c>
      <c r="O5119" s="0" t="n">
        <v>1</v>
      </c>
      <c r="P5119" s="0" t="n">
        <v>600</v>
      </c>
      <c r="Q5119" s="0" t="n">
        <v>1</v>
      </c>
      <c r="R5119" s="0" t="str">
        <f aca="false">INDEX(Lookup!$B$4:$B$18,MATCH(C5119,Lookup!$A$4:$A$18,0))</f>
        <v>India</v>
      </c>
      <c r="S5119" s="20" t="n">
        <f aca="false">INDEX(Lookup!$D$4:$D$18,MATCH(C5119,Lookup!$A$4:$A$18,0))</f>
        <v>0.012</v>
      </c>
      <c r="T5119" s="21" t="n">
        <f aca="false">ROUND(P5119*S5119,2)</f>
        <v>7.2</v>
      </c>
      <c r="U5119" s="21" t="n">
        <f aca="false">IF(T5119&lt;=10,1,IF(T5119&lt;=20,2,IF(T5119&lt;=30,3,IF(T5119&lt;=40,4,IF(T5119&lt;=50,5,IF(T5119&lt;=100,6,IF(T5119&lt;=250,7,8)))))))</f>
        <v>1</v>
      </c>
      <c r="V5119" s="21" t="n">
        <f aca="false">IF(AND(OR(Dashboard!$T$3="All",R5119=Dashboard!$T$3),OR(Dashboard!$T$4="All",D5119=Dashboard!$T$4)),1,0)</f>
        <v>1</v>
      </c>
      <c r="W5119" s="21" t="n">
        <f aca="false">IF(V5119=1,T5119+ROW()/10000000,0)</f>
        <v>7.2005119</v>
      </c>
    </row>
    <row r="5120" customFormat="false" ht="15" hidden="false" customHeight="false" outlineLevel="0" collapsed="false">
      <c r="A5120" s="0" t="n">
        <v>18273530</v>
      </c>
      <c r="B5120" s="0" t="s">
        <v>11909</v>
      </c>
      <c r="C5120" s="0" t="n">
        <v>1</v>
      </c>
      <c r="D5120" s="0" t="s">
        <v>6924</v>
      </c>
      <c r="E5120" s="0" t="s">
        <v>11910</v>
      </c>
      <c r="F5120" s="0" t="s">
        <v>11865</v>
      </c>
      <c r="G5120" s="0" t="s">
        <v>11866</v>
      </c>
      <c r="H5120" s="0" t="s">
        <v>2279</v>
      </c>
      <c r="I5120" s="0" t="s">
        <v>2123</v>
      </c>
      <c r="J5120" s="0" t="s">
        <v>47</v>
      </c>
      <c r="K5120" s="0" t="s">
        <v>47</v>
      </c>
      <c r="L5120" s="0" t="s">
        <v>47</v>
      </c>
      <c r="M5120" s="0" t="s">
        <v>47</v>
      </c>
      <c r="N5120" s="0" t="n">
        <v>1</v>
      </c>
      <c r="O5120" s="0" t="n">
        <v>0</v>
      </c>
      <c r="P5120" s="0" t="n">
        <v>400</v>
      </c>
      <c r="Q5120" s="0" t="n">
        <v>1</v>
      </c>
      <c r="R5120" s="0" t="str">
        <f aca="false">INDEX(Lookup!$B$4:$B$18,MATCH(C5120,Lookup!$A$4:$A$18,0))</f>
        <v>India</v>
      </c>
      <c r="S5120" s="20" t="n">
        <f aca="false">INDEX(Lookup!$D$4:$D$18,MATCH(C5120,Lookup!$A$4:$A$18,0))</f>
        <v>0.012</v>
      </c>
      <c r="T5120" s="21" t="n">
        <f aca="false">ROUND(P5120*S5120,2)</f>
        <v>4.8</v>
      </c>
      <c r="U5120" s="21" t="n">
        <f aca="false">IF(T5120&lt;=10,1,IF(T5120&lt;=20,2,IF(T5120&lt;=30,3,IF(T5120&lt;=40,4,IF(T5120&lt;=50,5,IF(T5120&lt;=100,6,IF(T5120&lt;=250,7,8)))))))</f>
        <v>1</v>
      </c>
      <c r="V5120" s="21" t="n">
        <f aca="false">IF(AND(OR(Dashboard!$T$3="All",R5120=Dashboard!$T$3),OR(Dashboard!$T$4="All",D5120=Dashboard!$T$4)),1,0)</f>
        <v>1</v>
      </c>
      <c r="W5120" s="21" t="n">
        <f aca="false">IF(V5120=1,T5120+ROW()/10000000,0)</f>
        <v>4.800512</v>
      </c>
    </row>
    <row r="5121" customFormat="false" ht="15" hidden="false" customHeight="false" outlineLevel="0" collapsed="false">
      <c r="A5121" s="0" t="n">
        <v>18446424</v>
      </c>
      <c r="B5121" s="0" t="s">
        <v>11911</v>
      </c>
      <c r="C5121" s="0" t="n">
        <v>1</v>
      </c>
      <c r="D5121" s="0" t="s">
        <v>6924</v>
      </c>
      <c r="E5121" s="0" t="s">
        <v>11912</v>
      </c>
      <c r="F5121" s="0" t="s">
        <v>11865</v>
      </c>
      <c r="G5121" s="0" t="s">
        <v>11866</v>
      </c>
      <c r="H5121" s="0" t="s">
        <v>11913</v>
      </c>
      <c r="I5121" s="0" t="s">
        <v>2123</v>
      </c>
      <c r="J5121" s="0" t="s">
        <v>47</v>
      </c>
      <c r="K5121" s="0" t="s">
        <v>47</v>
      </c>
      <c r="L5121" s="0" t="s">
        <v>47</v>
      </c>
      <c r="M5121" s="0" t="s">
        <v>47</v>
      </c>
      <c r="N5121" s="0" t="n">
        <v>1</v>
      </c>
      <c r="O5121" s="0" t="n">
        <v>0</v>
      </c>
      <c r="P5121" s="0" t="n">
        <v>300</v>
      </c>
      <c r="Q5121" s="0" t="n">
        <v>1</v>
      </c>
      <c r="R5121" s="0" t="str">
        <f aca="false">INDEX(Lookup!$B$4:$B$18,MATCH(C5121,Lookup!$A$4:$A$18,0))</f>
        <v>India</v>
      </c>
      <c r="S5121" s="20" t="n">
        <f aca="false">INDEX(Lookup!$D$4:$D$18,MATCH(C5121,Lookup!$A$4:$A$18,0))</f>
        <v>0.012</v>
      </c>
      <c r="T5121" s="21" t="n">
        <f aca="false">ROUND(P5121*S5121,2)</f>
        <v>3.6</v>
      </c>
      <c r="U5121" s="21" t="n">
        <f aca="false">IF(T5121&lt;=10,1,IF(T5121&lt;=20,2,IF(T5121&lt;=30,3,IF(T5121&lt;=40,4,IF(T5121&lt;=50,5,IF(T5121&lt;=100,6,IF(T5121&lt;=250,7,8)))))))</f>
        <v>1</v>
      </c>
      <c r="V5121" s="21" t="n">
        <f aca="false">IF(AND(OR(Dashboard!$T$3="All",R5121=Dashboard!$T$3),OR(Dashboard!$T$4="All",D5121=Dashboard!$T$4)),1,0)</f>
        <v>1</v>
      </c>
      <c r="W5121" s="21" t="n">
        <f aca="false">IF(V5121=1,T5121+ROW()/10000000,0)</f>
        <v>3.6005121</v>
      </c>
    </row>
    <row r="5122" customFormat="false" ht="15" hidden="false" customHeight="false" outlineLevel="0" collapsed="false">
      <c r="A5122" s="0" t="n">
        <v>18272385</v>
      </c>
      <c r="B5122" s="0" t="s">
        <v>11914</v>
      </c>
      <c r="C5122" s="0" t="n">
        <v>1</v>
      </c>
      <c r="D5122" s="0" t="s">
        <v>6924</v>
      </c>
      <c r="E5122" s="0" t="s">
        <v>11887</v>
      </c>
      <c r="F5122" s="0" t="s">
        <v>11865</v>
      </c>
      <c r="G5122" s="0" t="s">
        <v>11866</v>
      </c>
      <c r="H5122" s="0" t="s">
        <v>69</v>
      </c>
      <c r="I5122" s="0" t="s">
        <v>2123</v>
      </c>
      <c r="J5122" s="0" t="s">
        <v>47</v>
      </c>
      <c r="K5122" s="0" t="s">
        <v>47</v>
      </c>
      <c r="L5122" s="0" t="s">
        <v>47</v>
      </c>
      <c r="M5122" s="0" t="s">
        <v>47</v>
      </c>
      <c r="N5122" s="0" t="n">
        <v>1</v>
      </c>
      <c r="O5122" s="0" t="n">
        <v>3</v>
      </c>
      <c r="P5122" s="0" t="n">
        <v>450</v>
      </c>
      <c r="Q5122" s="0" t="n">
        <v>1</v>
      </c>
      <c r="R5122" s="0" t="str">
        <f aca="false">INDEX(Lookup!$B$4:$B$18,MATCH(C5122,Lookup!$A$4:$A$18,0))</f>
        <v>India</v>
      </c>
      <c r="S5122" s="20" t="n">
        <f aca="false">INDEX(Lookup!$D$4:$D$18,MATCH(C5122,Lookup!$A$4:$A$18,0))</f>
        <v>0.012</v>
      </c>
      <c r="T5122" s="21" t="n">
        <f aca="false">ROUND(P5122*S5122,2)</f>
        <v>5.4</v>
      </c>
      <c r="U5122" s="21" t="n">
        <f aca="false">IF(T5122&lt;=10,1,IF(T5122&lt;=20,2,IF(T5122&lt;=30,3,IF(T5122&lt;=40,4,IF(T5122&lt;=50,5,IF(T5122&lt;=100,6,IF(T5122&lt;=250,7,8)))))))</f>
        <v>1</v>
      </c>
      <c r="V5122" s="21" t="n">
        <f aca="false">IF(AND(OR(Dashboard!$T$3="All",R5122=Dashboard!$T$3),OR(Dashboard!$T$4="All",D5122=Dashboard!$T$4)),1,0)</f>
        <v>1</v>
      </c>
      <c r="W5122" s="21" t="n">
        <f aca="false">IF(V5122=1,T5122+ROW()/10000000,0)</f>
        <v>5.4005122</v>
      </c>
    </row>
    <row r="5123" customFormat="false" ht="15" hidden="false" customHeight="false" outlineLevel="0" collapsed="false">
      <c r="A5123" s="0" t="n">
        <v>18424635</v>
      </c>
      <c r="B5123" s="0" t="s">
        <v>11915</v>
      </c>
      <c r="C5123" s="0" t="n">
        <v>1</v>
      </c>
      <c r="D5123" s="0" t="s">
        <v>6924</v>
      </c>
      <c r="E5123" s="0" t="s">
        <v>11916</v>
      </c>
      <c r="F5123" s="0" t="s">
        <v>11865</v>
      </c>
      <c r="G5123" s="0" t="s">
        <v>11866</v>
      </c>
      <c r="H5123" s="0" t="s">
        <v>741</v>
      </c>
      <c r="I5123" s="0" t="s">
        <v>2123</v>
      </c>
      <c r="J5123" s="0" t="s">
        <v>47</v>
      </c>
      <c r="K5123" s="0" t="s">
        <v>47</v>
      </c>
      <c r="L5123" s="0" t="s">
        <v>47</v>
      </c>
      <c r="M5123" s="0" t="s">
        <v>47</v>
      </c>
      <c r="N5123" s="0" t="n">
        <v>2</v>
      </c>
      <c r="O5123" s="0" t="n">
        <v>0</v>
      </c>
      <c r="P5123" s="0" t="n">
        <v>500</v>
      </c>
      <c r="Q5123" s="0" t="n">
        <v>1</v>
      </c>
      <c r="R5123" s="0" t="str">
        <f aca="false">INDEX(Lookup!$B$4:$B$18,MATCH(C5123,Lookup!$A$4:$A$18,0))</f>
        <v>India</v>
      </c>
      <c r="S5123" s="20" t="n">
        <f aca="false">INDEX(Lookup!$D$4:$D$18,MATCH(C5123,Lookup!$A$4:$A$18,0))</f>
        <v>0.012</v>
      </c>
      <c r="T5123" s="21" t="n">
        <f aca="false">ROUND(P5123*S5123,2)</f>
        <v>6</v>
      </c>
      <c r="U5123" s="21" t="n">
        <f aca="false">IF(T5123&lt;=10,1,IF(T5123&lt;=20,2,IF(T5123&lt;=30,3,IF(T5123&lt;=40,4,IF(T5123&lt;=50,5,IF(T5123&lt;=100,6,IF(T5123&lt;=250,7,8)))))))</f>
        <v>1</v>
      </c>
      <c r="V5123" s="21" t="n">
        <f aca="false">IF(AND(OR(Dashboard!$T$3="All",R5123=Dashboard!$T$3),OR(Dashboard!$T$4="All",D5123=Dashboard!$T$4)),1,0)</f>
        <v>1</v>
      </c>
      <c r="W5123" s="21" t="n">
        <f aca="false">IF(V5123=1,T5123+ROW()/10000000,0)</f>
        <v>6.0005123</v>
      </c>
    </row>
    <row r="5124" customFormat="false" ht="15" hidden="false" customHeight="false" outlineLevel="0" collapsed="false">
      <c r="A5124" s="0" t="n">
        <v>18272376</v>
      </c>
      <c r="B5124" s="0" t="s">
        <v>11917</v>
      </c>
      <c r="C5124" s="0" t="n">
        <v>1</v>
      </c>
      <c r="D5124" s="0" t="s">
        <v>6924</v>
      </c>
      <c r="E5124" s="0" t="s">
        <v>11918</v>
      </c>
      <c r="F5124" s="0" t="s">
        <v>11865</v>
      </c>
      <c r="G5124" s="0" t="s">
        <v>11866</v>
      </c>
      <c r="H5124" s="0" t="s">
        <v>2185</v>
      </c>
      <c r="I5124" s="0" t="s">
        <v>2123</v>
      </c>
      <c r="J5124" s="0" t="s">
        <v>47</v>
      </c>
      <c r="K5124" s="0" t="s">
        <v>47</v>
      </c>
      <c r="L5124" s="0" t="s">
        <v>47</v>
      </c>
      <c r="M5124" s="0" t="s">
        <v>47</v>
      </c>
      <c r="N5124" s="0" t="n">
        <v>1</v>
      </c>
      <c r="O5124" s="0" t="n">
        <v>0</v>
      </c>
      <c r="P5124" s="0" t="n">
        <v>350</v>
      </c>
      <c r="Q5124" s="0" t="n">
        <v>1</v>
      </c>
      <c r="R5124" s="0" t="str">
        <f aca="false">INDEX(Lookup!$B$4:$B$18,MATCH(C5124,Lookup!$A$4:$A$18,0))</f>
        <v>India</v>
      </c>
      <c r="S5124" s="20" t="n">
        <f aca="false">INDEX(Lookup!$D$4:$D$18,MATCH(C5124,Lookup!$A$4:$A$18,0))</f>
        <v>0.012</v>
      </c>
      <c r="T5124" s="21" t="n">
        <f aca="false">ROUND(P5124*S5124,2)</f>
        <v>4.2</v>
      </c>
      <c r="U5124" s="21" t="n">
        <f aca="false">IF(T5124&lt;=10,1,IF(T5124&lt;=20,2,IF(T5124&lt;=30,3,IF(T5124&lt;=40,4,IF(T5124&lt;=50,5,IF(T5124&lt;=100,6,IF(T5124&lt;=250,7,8)))))))</f>
        <v>1</v>
      </c>
      <c r="V5124" s="21" t="n">
        <f aca="false">IF(AND(OR(Dashboard!$T$3="All",R5124=Dashboard!$T$3),OR(Dashboard!$T$4="All",D5124=Dashboard!$T$4)),1,0)</f>
        <v>1</v>
      </c>
      <c r="W5124" s="21" t="n">
        <f aca="false">IF(V5124=1,T5124+ROW()/10000000,0)</f>
        <v>4.2005124</v>
      </c>
    </row>
    <row r="5125" customFormat="false" ht="15" hidden="false" customHeight="false" outlineLevel="0" collapsed="false">
      <c r="A5125" s="0" t="n">
        <v>18368943</v>
      </c>
      <c r="B5125" s="0" t="s">
        <v>11919</v>
      </c>
      <c r="C5125" s="0" t="n">
        <v>1</v>
      </c>
      <c r="D5125" s="0" t="s">
        <v>6924</v>
      </c>
      <c r="E5125" s="0" t="s">
        <v>11920</v>
      </c>
      <c r="F5125" s="0" t="s">
        <v>11865</v>
      </c>
      <c r="G5125" s="0" t="s">
        <v>11866</v>
      </c>
      <c r="H5125" s="0" t="s">
        <v>11898</v>
      </c>
      <c r="I5125" s="0" t="s">
        <v>2123</v>
      </c>
      <c r="J5125" s="0" t="s">
        <v>47</v>
      </c>
      <c r="K5125" s="0" t="s">
        <v>47</v>
      </c>
      <c r="L5125" s="0" t="s">
        <v>47</v>
      </c>
      <c r="M5125" s="0" t="s">
        <v>47</v>
      </c>
      <c r="N5125" s="0" t="n">
        <v>2</v>
      </c>
      <c r="O5125" s="0" t="n">
        <v>1</v>
      </c>
      <c r="P5125" s="0" t="n">
        <v>600</v>
      </c>
      <c r="Q5125" s="0" t="n">
        <v>1</v>
      </c>
      <c r="R5125" s="0" t="str">
        <f aca="false">INDEX(Lookup!$B$4:$B$18,MATCH(C5125,Lookup!$A$4:$A$18,0))</f>
        <v>India</v>
      </c>
      <c r="S5125" s="20" t="n">
        <f aca="false">INDEX(Lookup!$D$4:$D$18,MATCH(C5125,Lookup!$A$4:$A$18,0))</f>
        <v>0.012</v>
      </c>
      <c r="T5125" s="21" t="n">
        <f aca="false">ROUND(P5125*S5125,2)</f>
        <v>7.2</v>
      </c>
      <c r="U5125" s="21" t="n">
        <f aca="false">IF(T5125&lt;=10,1,IF(T5125&lt;=20,2,IF(T5125&lt;=30,3,IF(T5125&lt;=40,4,IF(T5125&lt;=50,5,IF(T5125&lt;=100,6,IF(T5125&lt;=250,7,8)))))))</f>
        <v>1</v>
      </c>
      <c r="V5125" s="21" t="n">
        <f aca="false">IF(AND(OR(Dashboard!$T$3="All",R5125=Dashboard!$T$3),OR(Dashboard!$T$4="All",D5125=Dashboard!$T$4)),1,0)</f>
        <v>1</v>
      </c>
      <c r="W5125" s="21" t="n">
        <f aca="false">IF(V5125=1,T5125+ROW()/10000000,0)</f>
        <v>7.2005125</v>
      </c>
    </row>
    <row r="5126" customFormat="false" ht="15" hidden="false" customHeight="false" outlineLevel="0" collapsed="false">
      <c r="A5126" s="0" t="n">
        <v>308286</v>
      </c>
      <c r="B5126" s="0" t="s">
        <v>11921</v>
      </c>
      <c r="C5126" s="0" t="n">
        <v>1</v>
      </c>
      <c r="D5126" s="0" t="s">
        <v>6924</v>
      </c>
      <c r="E5126" s="0" t="s">
        <v>11922</v>
      </c>
      <c r="F5126" s="0" t="s">
        <v>6236</v>
      </c>
      <c r="G5126" s="0" t="s">
        <v>11923</v>
      </c>
      <c r="H5126" s="0" t="s">
        <v>2122</v>
      </c>
      <c r="I5126" s="0" t="s">
        <v>2123</v>
      </c>
      <c r="J5126" s="0" t="s">
        <v>47</v>
      </c>
      <c r="K5126" s="0" t="s">
        <v>46</v>
      </c>
      <c r="L5126" s="0" t="s">
        <v>47</v>
      </c>
      <c r="M5126" s="0" t="s">
        <v>47</v>
      </c>
      <c r="N5126" s="0" t="n">
        <v>2</v>
      </c>
      <c r="O5126" s="0" t="n">
        <v>93</v>
      </c>
      <c r="P5126" s="0" t="n">
        <v>700</v>
      </c>
      <c r="Q5126" s="0" t="n">
        <v>3.2</v>
      </c>
      <c r="R5126" s="0" t="str">
        <f aca="false">INDEX(Lookup!$B$4:$B$18,MATCH(C5126,Lookup!$A$4:$A$18,0))</f>
        <v>India</v>
      </c>
      <c r="S5126" s="20" t="n">
        <f aca="false">INDEX(Lookup!$D$4:$D$18,MATCH(C5126,Lookup!$A$4:$A$18,0))</f>
        <v>0.012</v>
      </c>
      <c r="T5126" s="21" t="n">
        <f aca="false">ROUND(P5126*S5126,2)</f>
        <v>8.4</v>
      </c>
      <c r="U5126" s="21" t="n">
        <f aca="false">IF(T5126&lt;=10,1,IF(T5126&lt;=20,2,IF(T5126&lt;=30,3,IF(T5126&lt;=40,4,IF(T5126&lt;=50,5,IF(T5126&lt;=100,6,IF(T5126&lt;=250,7,8)))))))</f>
        <v>1</v>
      </c>
      <c r="V5126" s="21" t="n">
        <f aca="false">IF(AND(OR(Dashboard!$T$3="All",R5126=Dashboard!$T$3),OR(Dashboard!$T$4="All",D5126=Dashboard!$T$4)),1,0)</f>
        <v>1</v>
      </c>
      <c r="W5126" s="21" t="n">
        <f aca="false">IF(V5126=1,T5126+ROW()/10000000,0)</f>
        <v>8.4005126</v>
      </c>
    </row>
    <row r="5127" customFormat="false" ht="15" hidden="false" customHeight="false" outlineLevel="0" collapsed="false">
      <c r="A5127" s="0" t="n">
        <v>18261723</v>
      </c>
      <c r="B5127" s="0" t="s">
        <v>3143</v>
      </c>
      <c r="C5127" s="0" t="n">
        <v>1</v>
      </c>
      <c r="D5127" s="0" t="s">
        <v>6924</v>
      </c>
      <c r="E5127" s="0" t="s">
        <v>11924</v>
      </c>
      <c r="F5127" s="0" t="s">
        <v>6236</v>
      </c>
      <c r="G5127" s="0" t="s">
        <v>11923</v>
      </c>
      <c r="H5127" s="0" t="s">
        <v>1358</v>
      </c>
      <c r="I5127" s="0" t="s">
        <v>2123</v>
      </c>
      <c r="J5127" s="0" t="s">
        <v>47</v>
      </c>
      <c r="K5127" s="0" t="s">
        <v>47</v>
      </c>
      <c r="L5127" s="0" t="s">
        <v>47</v>
      </c>
      <c r="M5127" s="0" t="s">
        <v>47</v>
      </c>
      <c r="N5127" s="0" t="n">
        <v>1</v>
      </c>
      <c r="O5127" s="0" t="n">
        <v>78</v>
      </c>
      <c r="P5127" s="0" t="n">
        <v>400</v>
      </c>
      <c r="Q5127" s="0" t="n">
        <v>3.3</v>
      </c>
      <c r="R5127" s="0" t="str">
        <f aca="false">INDEX(Lookup!$B$4:$B$18,MATCH(C5127,Lookup!$A$4:$A$18,0))</f>
        <v>India</v>
      </c>
      <c r="S5127" s="20" t="n">
        <f aca="false">INDEX(Lookup!$D$4:$D$18,MATCH(C5127,Lookup!$A$4:$A$18,0))</f>
        <v>0.012</v>
      </c>
      <c r="T5127" s="21" t="n">
        <f aca="false">ROUND(P5127*S5127,2)</f>
        <v>4.8</v>
      </c>
      <c r="U5127" s="21" t="n">
        <f aca="false">IF(T5127&lt;=10,1,IF(T5127&lt;=20,2,IF(T5127&lt;=30,3,IF(T5127&lt;=40,4,IF(T5127&lt;=50,5,IF(T5127&lt;=100,6,IF(T5127&lt;=250,7,8)))))))</f>
        <v>1</v>
      </c>
      <c r="V5127" s="21" t="n">
        <f aca="false">IF(AND(OR(Dashboard!$T$3="All",R5127=Dashboard!$T$3),OR(Dashboard!$T$4="All",D5127=Dashboard!$T$4)),1,0)</f>
        <v>1</v>
      </c>
      <c r="W5127" s="21" t="n">
        <f aca="false">IF(V5127=1,T5127+ROW()/10000000,0)</f>
        <v>4.8005127</v>
      </c>
    </row>
    <row r="5128" customFormat="false" ht="15" hidden="false" customHeight="false" outlineLevel="0" collapsed="false">
      <c r="A5128" s="0" t="n">
        <v>18463424</v>
      </c>
      <c r="B5128" s="0" t="s">
        <v>11925</v>
      </c>
      <c r="C5128" s="0" t="n">
        <v>1</v>
      </c>
      <c r="D5128" s="0" t="s">
        <v>6924</v>
      </c>
      <c r="E5128" s="0" t="s">
        <v>11926</v>
      </c>
      <c r="F5128" s="0" t="s">
        <v>6236</v>
      </c>
      <c r="G5128" s="0" t="s">
        <v>11923</v>
      </c>
      <c r="H5128" s="0" t="s">
        <v>2917</v>
      </c>
      <c r="I5128" s="0" t="s">
        <v>2123</v>
      </c>
      <c r="J5128" s="0" t="s">
        <v>47</v>
      </c>
      <c r="K5128" s="0" t="s">
        <v>47</v>
      </c>
      <c r="L5128" s="0" t="s">
        <v>47</v>
      </c>
      <c r="M5128" s="0" t="s">
        <v>47</v>
      </c>
      <c r="N5128" s="0" t="n">
        <v>1</v>
      </c>
      <c r="O5128" s="0" t="n">
        <v>7</v>
      </c>
      <c r="P5128" s="0" t="n">
        <v>450</v>
      </c>
      <c r="Q5128" s="0" t="n">
        <v>3.1</v>
      </c>
      <c r="R5128" s="0" t="str">
        <f aca="false">INDEX(Lookup!$B$4:$B$18,MATCH(C5128,Lookup!$A$4:$A$18,0))</f>
        <v>India</v>
      </c>
      <c r="S5128" s="20" t="n">
        <f aca="false">INDEX(Lookup!$D$4:$D$18,MATCH(C5128,Lookup!$A$4:$A$18,0))</f>
        <v>0.012</v>
      </c>
      <c r="T5128" s="21" t="n">
        <f aca="false">ROUND(P5128*S5128,2)</f>
        <v>5.4</v>
      </c>
      <c r="U5128" s="21" t="n">
        <f aca="false">IF(T5128&lt;=10,1,IF(T5128&lt;=20,2,IF(T5128&lt;=30,3,IF(T5128&lt;=40,4,IF(T5128&lt;=50,5,IF(T5128&lt;=100,6,IF(T5128&lt;=250,7,8)))))))</f>
        <v>1</v>
      </c>
      <c r="V5128" s="21" t="n">
        <f aca="false">IF(AND(OR(Dashboard!$T$3="All",R5128=Dashboard!$T$3),OR(Dashboard!$T$4="All",D5128=Dashboard!$T$4)),1,0)</f>
        <v>1</v>
      </c>
      <c r="W5128" s="21" t="n">
        <f aca="false">IF(V5128=1,T5128+ROW()/10000000,0)</f>
        <v>5.4005128</v>
      </c>
    </row>
    <row r="5129" customFormat="false" ht="15" hidden="false" customHeight="false" outlineLevel="0" collapsed="false">
      <c r="A5129" s="0" t="n">
        <v>650</v>
      </c>
      <c r="B5129" s="0" t="s">
        <v>3113</v>
      </c>
      <c r="C5129" s="0" t="n">
        <v>1</v>
      </c>
      <c r="D5129" s="0" t="s">
        <v>6924</v>
      </c>
      <c r="E5129" s="0" t="s">
        <v>11927</v>
      </c>
      <c r="F5129" s="0" t="s">
        <v>6236</v>
      </c>
      <c r="G5129" s="0" t="s">
        <v>11923</v>
      </c>
      <c r="H5129" s="0" t="s">
        <v>153</v>
      </c>
      <c r="I5129" s="0" t="s">
        <v>2123</v>
      </c>
      <c r="J5129" s="0" t="s">
        <v>47</v>
      </c>
      <c r="K5129" s="0" t="s">
        <v>47</v>
      </c>
      <c r="L5129" s="0" t="s">
        <v>47</v>
      </c>
      <c r="M5129" s="0" t="s">
        <v>47</v>
      </c>
      <c r="N5129" s="0" t="n">
        <v>1</v>
      </c>
      <c r="O5129" s="0" t="n">
        <v>52</v>
      </c>
      <c r="P5129" s="0" t="n">
        <v>450</v>
      </c>
      <c r="Q5129" s="0" t="n">
        <v>2.5</v>
      </c>
      <c r="R5129" s="0" t="str">
        <f aca="false">INDEX(Lookup!$B$4:$B$18,MATCH(C5129,Lookup!$A$4:$A$18,0))</f>
        <v>India</v>
      </c>
      <c r="S5129" s="20" t="n">
        <f aca="false">INDEX(Lookup!$D$4:$D$18,MATCH(C5129,Lookup!$A$4:$A$18,0))</f>
        <v>0.012</v>
      </c>
      <c r="T5129" s="21" t="n">
        <f aca="false">ROUND(P5129*S5129,2)</f>
        <v>5.4</v>
      </c>
      <c r="U5129" s="21" t="n">
        <f aca="false">IF(T5129&lt;=10,1,IF(T5129&lt;=20,2,IF(T5129&lt;=30,3,IF(T5129&lt;=40,4,IF(T5129&lt;=50,5,IF(T5129&lt;=100,6,IF(T5129&lt;=250,7,8)))))))</f>
        <v>1</v>
      </c>
      <c r="V5129" s="21" t="n">
        <f aca="false">IF(AND(OR(Dashboard!$T$3="All",R5129=Dashboard!$T$3),OR(Dashboard!$T$4="All",D5129=Dashboard!$T$4)),1,0)</f>
        <v>1</v>
      </c>
      <c r="W5129" s="21" t="n">
        <f aca="false">IF(V5129=1,T5129+ROW()/10000000,0)</f>
        <v>5.4005129</v>
      </c>
    </row>
    <row r="5130" customFormat="false" ht="15" hidden="false" customHeight="false" outlineLevel="0" collapsed="false">
      <c r="A5130" s="0" t="n">
        <v>1037</v>
      </c>
      <c r="B5130" s="0" t="s">
        <v>11928</v>
      </c>
      <c r="C5130" s="0" t="n">
        <v>1</v>
      </c>
      <c r="D5130" s="0" t="s">
        <v>6924</v>
      </c>
      <c r="E5130" s="0" t="s">
        <v>11929</v>
      </c>
      <c r="F5130" s="0" t="s">
        <v>6236</v>
      </c>
      <c r="G5130" s="0" t="s">
        <v>11923</v>
      </c>
      <c r="H5130" s="0" t="s">
        <v>11930</v>
      </c>
      <c r="I5130" s="0" t="s">
        <v>2123</v>
      </c>
      <c r="J5130" s="0" t="s">
        <v>46</v>
      </c>
      <c r="K5130" s="0" t="s">
        <v>46</v>
      </c>
      <c r="L5130" s="0" t="s">
        <v>47</v>
      </c>
      <c r="M5130" s="0" t="s">
        <v>47</v>
      </c>
      <c r="N5130" s="0" t="n">
        <v>3</v>
      </c>
      <c r="O5130" s="0" t="n">
        <v>191</v>
      </c>
      <c r="P5130" s="0" t="n">
        <v>1550</v>
      </c>
      <c r="Q5130" s="0" t="n">
        <v>3.3</v>
      </c>
      <c r="R5130" s="0" t="str">
        <f aca="false">INDEX(Lookup!$B$4:$B$18,MATCH(C5130,Lookup!$A$4:$A$18,0))</f>
        <v>India</v>
      </c>
      <c r="S5130" s="20" t="n">
        <f aca="false">INDEX(Lookup!$D$4:$D$18,MATCH(C5130,Lookup!$A$4:$A$18,0))</f>
        <v>0.012</v>
      </c>
      <c r="T5130" s="21" t="n">
        <f aca="false">ROUND(P5130*S5130,2)</f>
        <v>18.6</v>
      </c>
      <c r="U5130" s="21" t="n">
        <f aca="false">IF(T5130&lt;=10,1,IF(T5130&lt;=20,2,IF(T5130&lt;=30,3,IF(T5130&lt;=40,4,IF(T5130&lt;=50,5,IF(T5130&lt;=100,6,IF(T5130&lt;=250,7,8)))))))</f>
        <v>2</v>
      </c>
      <c r="V5130" s="21" t="n">
        <f aca="false">IF(AND(OR(Dashboard!$T$3="All",R5130=Dashboard!$T$3),OR(Dashboard!$T$4="All",D5130=Dashboard!$T$4)),1,0)</f>
        <v>1</v>
      </c>
      <c r="W5130" s="21" t="n">
        <f aca="false">IF(V5130=1,T5130+ROW()/10000000,0)</f>
        <v>18.600513</v>
      </c>
    </row>
    <row r="5131" customFormat="false" ht="15" hidden="false" customHeight="false" outlineLevel="0" collapsed="false">
      <c r="A5131" s="0" t="n">
        <v>6377</v>
      </c>
      <c r="B5131" s="0" t="s">
        <v>9580</v>
      </c>
      <c r="C5131" s="0" t="n">
        <v>1</v>
      </c>
      <c r="D5131" s="0" t="s">
        <v>6924</v>
      </c>
      <c r="E5131" s="0" t="s">
        <v>11931</v>
      </c>
      <c r="F5131" s="0" t="s">
        <v>6236</v>
      </c>
      <c r="G5131" s="0" t="s">
        <v>11923</v>
      </c>
      <c r="H5131" s="0" t="s">
        <v>2868</v>
      </c>
      <c r="I5131" s="0" t="s">
        <v>2123</v>
      </c>
      <c r="J5131" s="0" t="s">
        <v>47</v>
      </c>
      <c r="K5131" s="0" t="s">
        <v>47</v>
      </c>
      <c r="L5131" s="0" t="s">
        <v>47</v>
      </c>
      <c r="M5131" s="0" t="s">
        <v>47</v>
      </c>
      <c r="N5131" s="0" t="n">
        <v>2</v>
      </c>
      <c r="O5131" s="0" t="n">
        <v>75</v>
      </c>
      <c r="P5131" s="0" t="n">
        <v>500</v>
      </c>
      <c r="Q5131" s="0" t="n">
        <v>3.4</v>
      </c>
      <c r="R5131" s="0" t="str">
        <f aca="false">INDEX(Lookup!$B$4:$B$18,MATCH(C5131,Lookup!$A$4:$A$18,0))</f>
        <v>India</v>
      </c>
      <c r="S5131" s="20" t="n">
        <f aca="false">INDEX(Lookup!$D$4:$D$18,MATCH(C5131,Lookup!$A$4:$A$18,0))</f>
        <v>0.012</v>
      </c>
      <c r="T5131" s="21" t="n">
        <f aca="false">ROUND(P5131*S5131,2)</f>
        <v>6</v>
      </c>
      <c r="U5131" s="21" t="n">
        <f aca="false">IF(T5131&lt;=10,1,IF(T5131&lt;=20,2,IF(T5131&lt;=30,3,IF(T5131&lt;=40,4,IF(T5131&lt;=50,5,IF(T5131&lt;=100,6,IF(T5131&lt;=250,7,8)))))))</f>
        <v>1</v>
      </c>
      <c r="V5131" s="21" t="n">
        <f aca="false">IF(AND(OR(Dashboard!$T$3="All",R5131=Dashboard!$T$3),OR(Dashboard!$T$4="All",D5131=Dashboard!$T$4)),1,0)</f>
        <v>1</v>
      </c>
      <c r="W5131" s="21" t="n">
        <f aca="false">IF(V5131=1,T5131+ROW()/10000000,0)</f>
        <v>6.0005131</v>
      </c>
    </row>
    <row r="5132" customFormat="false" ht="15" hidden="false" customHeight="false" outlineLevel="0" collapsed="false">
      <c r="A5132" s="0" t="n">
        <v>311609</v>
      </c>
      <c r="B5132" s="0" t="s">
        <v>11932</v>
      </c>
      <c r="C5132" s="0" t="n">
        <v>1</v>
      </c>
      <c r="D5132" s="0" t="s">
        <v>6924</v>
      </c>
      <c r="E5132" s="0" t="s">
        <v>11933</v>
      </c>
      <c r="F5132" s="0" t="s">
        <v>6236</v>
      </c>
      <c r="G5132" s="0" t="s">
        <v>11923</v>
      </c>
      <c r="H5132" s="0" t="s">
        <v>4594</v>
      </c>
      <c r="I5132" s="0" t="s">
        <v>2123</v>
      </c>
      <c r="J5132" s="0" t="s">
        <v>47</v>
      </c>
      <c r="K5132" s="0" t="s">
        <v>47</v>
      </c>
      <c r="L5132" s="0" t="s">
        <v>47</v>
      </c>
      <c r="M5132" s="0" t="s">
        <v>47</v>
      </c>
      <c r="N5132" s="0" t="n">
        <v>1</v>
      </c>
      <c r="O5132" s="0" t="n">
        <v>51</v>
      </c>
      <c r="P5132" s="0" t="n">
        <v>350</v>
      </c>
      <c r="Q5132" s="0" t="n">
        <v>3.3</v>
      </c>
      <c r="R5132" s="0" t="str">
        <f aca="false">INDEX(Lookup!$B$4:$B$18,MATCH(C5132,Lookup!$A$4:$A$18,0))</f>
        <v>India</v>
      </c>
      <c r="S5132" s="20" t="n">
        <f aca="false">INDEX(Lookup!$D$4:$D$18,MATCH(C5132,Lookup!$A$4:$A$18,0))</f>
        <v>0.012</v>
      </c>
      <c r="T5132" s="21" t="n">
        <f aca="false">ROUND(P5132*S5132,2)</f>
        <v>4.2</v>
      </c>
      <c r="U5132" s="21" t="n">
        <f aca="false">IF(T5132&lt;=10,1,IF(T5132&lt;=20,2,IF(T5132&lt;=30,3,IF(T5132&lt;=40,4,IF(T5132&lt;=50,5,IF(T5132&lt;=100,6,IF(T5132&lt;=250,7,8)))))))</f>
        <v>1</v>
      </c>
      <c r="V5132" s="21" t="n">
        <f aca="false">IF(AND(OR(Dashboard!$T$3="All",R5132=Dashboard!$T$3),OR(Dashboard!$T$4="All",D5132=Dashboard!$T$4)),1,0)</f>
        <v>1</v>
      </c>
      <c r="W5132" s="21" t="n">
        <f aca="false">IF(V5132=1,T5132+ROW()/10000000,0)</f>
        <v>4.2005132</v>
      </c>
    </row>
    <row r="5133" customFormat="false" ht="15" hidden="false" customHeight="false" outlineLevel="0" collapsed="false">
      <c r="A5133" s="0" t="n">
        <v>18175252</v>
      </c>
      <c r="B5133" s="0" t="s">
        <v>11934</v>
      </c>
      <c r="C5133" s="0" t="n">
        <v>1</v>
      </c>
      <c r="D5133" s="0" t="s">
        <v>6924</v>
      </c>
      <c r="E5133" s="0" t="s">
        <v>11935</v>
      </c>
      <c r="F5133" s="0" t="s">
        <v>6236</v>
      </c>
      <c r="G5133" s="0" t="s">
        <v>11923</v>
      </c>
      <c r="H5133" s="0" t="s">
        <v>1124</v>
      </c>
      <c r="I5133" s="0" t="s">
        <v>2123</v>
      </c>
      <c r="J5133" s="0" t="s">
        <v>47</v>
      </c>
      <c r="K5133" s="0" t="s">
        <v>46</v>
      </c>
      <c r="L5133" s="0" t="s">
        <v>47</v>
      </c>
      <c r="M5133" s="0" t="s">
        <v>47</v>
      </c>
      <c r="N5133" s="0" t="n">
        <v>2</v>
      </c>
      <c r="O5133" s="0" t="n">
        <v>35</v>
      </c>
      <c r="P5133" s="0" t="n">
        <v>650</v>
      </c>
      <c r="Q5133" s="0" t="n">
        <v>3.3</v>
      </c>
      <c r="R5133" s="0" t="str">
        <f aca="false">INDEX(Lookup!$B$4:$B$18,MATCH(C5133,Lookup!$A$4:$A$18,0))</f>
        <v>India</v>
      </c>
      <c r="S5133" s="20" t="n">
        <f aca="false">INDEX(Lookup!$D$4:$D$18,MATCH(C5133,Lookup!$A$4:$A$18,0))</f>
        <v>0.012</v>
      </c>
      <c r="T5133" s="21" t="n">
        <f aca="false">ROUND(P5133*S5133,2)</f>
        <v>7.8</v>
      </c>
      <c r="U5133" s="21" t="n">
        <f aca="false">IF(T5133&lt;=10,1,IF(T5133&lt;=20,2,IF(T5133&lt;=30,3,IF(T5133&lt;=40,4,IF(T5133&lt;=50,5,IF(T5133&lt;=100,6,IF(T5133&lt;=250,7,8)))))))</f>
        <v>1</v>
      </c>
      <c r="V5133" s="21" t="n">
        <f aca="false">IF(AND(OR(Dashboard!$T$3="All",R5133=Dashboard!$T$3),OR(Dashboard!$T$4="All",D5133=Dashboard!$T$4)),1,0)</f>
        <v>1</v>
      </c>
      <c r="W5133" s="21" t="n">
        <f aca="false">IF(V5133=1,T5133+ROW()/10000000,0)</f>
        <v>7.8005133</v>
      </c>
    </row>
    <row r="5134" customFormat="false" ht="15" hidden="false" customHeight="false" outlineLevel="0" collapsed="false">
      <c r="A5134" s="0" t="n">
        <v>309448</v>
      </c>
      <c r="B5134" s="0" t="s">
        <v>5512</v>
      </c>
      <c r="C5134" s="0" t="n">
        <v>1</v>
      </c>
      <c r="D5134" s="0" t="s">
        <v>6924</v>
      </c>
      <c r="E5134" s="0" t="s">
        <v>11936</v>
      </c>
      <c r="F5134" s="0" t="s">
        <v>6236</v>
      </c>
      <c r="G5134" s="0" t="s">
        <v>11923</v>
      </c>
      <c r="H5134" s="0" t="s">
        <v>2122</v>
      </c>
      <c r="I5134" s="0" t="s">
        <v>2123</v>
      </c>
      <c r="J5134" s="0" t="s">
        <v>47</v>
      </c>
      <c r="K5134" s="0" t="s">
        <v>46</v>
      </c>
      <c r="L5134" s="0" t="s">
        <v>47</v>
      </c>
      <c r="M5134" s="0" t="s">
        <v>47</v>
      </c>
      <c r="N5134" s="0" t="n">
        <v>2</v>
      </c>
      <c r="O5134" s="0" t="n">
        <v>297</v>
      </c>
      <c r="P5134" s="0" t="n">
        <v>800</v>
      </c>
      <c r="Q5134" s="0" t="n">
        <v>3.4</v>
      </c>
      <c r="R5134" s="0" t="str">
        <f aca="false">INDEX(Lookup!$B$4:$B$18,MATCH(C5134,Lookup!$A$4:$A$18,0))</f>
        <v>India</v>
      </c>
      <c r="S5134" s="20" t="n">
        <f aca="false">INDEX(Lookup!$D$4:$D$18,MATCH(C5134,Lookup!$A$4:$A$18,0))</f>
        <v>0.012</v>
      </c>
      <c r="T5134" s="21" t="n">
        <f aca="false">ROUND(P5134*S5134,2)</f>
        <v>9.6</v>
      </c>
      <c r="U5134" s="21" t="n">
        <f aca="false">IF(T5134&lt;=10,1,IF(T5134&lt;=20,2,IF(T5134&lt;=30,3,IF(T5134&lt;=40,4,IF(T5134&lt;=50,5,IF(T5134&lt;=100,6,IF(T5134&lt;=250,7,8)))))))</f>
        <v>1</v>
      </c>
      <c r="V5134" s="21" t="n">
        <f aca="false">IF(AND(OR(Dashboard!$T$3="All",R5134=Dashboard!$T$3),OR(Dashboard!$T$4="All",D5134=Dashboard!$T$4)),1,0)</f>
        <v>1</v>
      </c>
      <c r="W5134" s="21" t="n">
        <f aca="false">IF(V5134=1,T5134+ROW()/10000000,0)</f>
        <v>9.6005134</v>
      </c>
    </row>
    <row r="5135" customFormat="false" ht="15" hidden="false" customHeight="false" outlineLevel="0" collapsed="false">
      <c r="A5135" s="0" t="n">
        <v>2863</v>
      </c>
      <c r="B5135" s="0" t="s">
        <v>11937</v>
      </c>
      <c r="C5135" s="0" t="n">
        <v>1</v>
      </c>
      <c r="D5135" s="0" t="s">
        <v>6924</v>
      </c>
      <c r="E5135" s="0" t="s">
        <v>11938</v>
      </c>
      <c r="F5135" s="0" t="s">
        <v>6236</v>
      </c>
      <c r="G5135" s="0" t="s">
        <v>11923</v>
      </c>
      <c r="H5135" s="0" t="s">
        <v>2136</v>
      </c>
      <c r="I5135" s="0" t="s">
        <v>2123</v>
      </c>
      <c r="J5135" s="0" t="s">
        <v>47</v>
      </c>
      <c r="K5135" s="0" t="s">
        <v>47</v>
      </c>
      <c r="L5135" s="0" t="s">
        <v>47</v>
      </c>
      <c r="M5135" s="0" t="s">
        <v>47</v>
      </c>
      <c r="N5135" s="0" t="n">
        <v>2</v>
      </c>
      <c r="O5135" s="0" t="n">
        <v>245</v>
      </c>
      <c r="P5135" s="0" t="n">
        <v>800</v>
      </c>
      <c r="Q5135" s="0" t="n">
        <v>3.2</v>
      </c>
      <c r="R5135" s="0" t="str">
        <f aca="false">INDEX(Lookup!$B$4:$B$18,MATCH(C5135,Lookup!$A$4:$A$18,0))</f>
        <v>India</v>
      </c>
      <c r="S5135" s="20" t="n">
        <f aca="false">INDEX(Lookup!$D$4:$D$18,MATCH(C5135,Lookup!$A$4:$A$18,0))</f>
        <v>0.012</v>
      </c>
      <c r="T5135" s="21" t="n">
        <f aca="false">ROUND(P5135*S5135,2)</f>
        <v>9.6</v>
      </c>
      <c r="U5135" s="21" t="n">
        <f aca="false">IF(T5135&lt;=10,1,IF(T5135&lt;=20,2,IF(T5135&lt;=30,3,IF(T5135&lt;=40,4,IF(T5135&lt;=50,5,IF(T5135&lt;=100,6,IF(T5135&lt;=250,7,8)))))))</f>
        <v>1</v>
      </c>
      <c r="V5135" s="21" t="n">
        <f aca="false">IF(AND(OR(Dashboard!$T$3="All",R5135=Dashboard!$T$3),OR(Dashboard!$T$4="All",D5135=Dashboard!$T$4)),1,0)</f>
        <v>1</v>
      </c>
      <c r="W5135" s="21" t="n">
        <f aca="false">IF(V5135=1,T5135+ROW()/10000000,0)</f>
        <v>9.6005135</v>
      </c>
    </row>
    <row r="5136" customFormat="false" ht="15" hidden="false" customHeight="false" outlineLevel="0" collapsed="false">
      <c r="A5136" s="0" t="n">
        <v>5135</v>
      </c>
      <c r="B5136" s="0" t="s">
        <v>11939</v>
      </c>
      <c r="C5136" s="0" t="n">
        <v>1</v>
      </c>
      <c r="D5136" s="0" t="s">
        <v>6924</v>
      </c>
      <c r="E5136" s="0" t="s">
        <v>11940</v>
      </c>
      <c r="F5136" s="0" t="s">
        <v>6236</v>
      </c>
      <c r="G5136" s="0" t="s">
        <v>11923</v>
      </c>
      <c r="H5136" s="0" t="s">
        <v>2136</v>
      </c>
      <c r="I5136" s="0" t="s">
        <v>2123</v>
      </c>
      <c r="J5136" s="0" t="s">
        <v>47</v>
      </c>
      <c r="K5136" s="0" t="s">
        <v>46</v>
      </c>
      <c r="L5136" s="0" t="s">
        <v>47</v>
      </c>
      <c r="M5136" s="0" t="s">
        <v>47</v>
      </c>
      <c r="N5136" s="0" t="n">
        <v>2</v>
      </c>
      <c r="O5136" s="0" t="n">
        <v>68</v>
      </c>
      <c r="P5136" s="0" t="n">
        <v>650</v>
      </c>
      <c r="Q5136" s="0" t="n">
        <v>2.7</v>
      </c>
      <c r="R5136" s="0" t="str">
        <f aca="false">INDEX(Lookup!$B$4:$B$18,MATCH(C5136,Lookup!$A$4:$A$18,0))</f>
        <v>India</v>
      </c>
      <c r="S5136" s="20" t="n">
        <f aca="false">INDEX(Lookup!$D$4:$D$18,MATCH(C5136,Lookup!$A$4:$A$18,0))</f>
        <v>0.012</v>
      </c>
      <c r="T5136" s="21" t="n">
        <f aca="false">ROUND(P5136*S5136,2)</f>
        <v>7.8</v>
      </c>
      <c r="U5136" s="21" t="n">
        <f aca="false">IF(T5136&lt;=10,1,IF(T5136&lt;=20,2,IF(T5136&lt;=30,3,IF(T5136&lt;=40,4,IF(T5136&lt;=50,5,IF(T5136&lt;=100,6,IF(T5136&lt;=250,7,8)))))))</f>
        <v>1</v>
      </c>
      <c r="V5136" s="21" t="n">
        <f aca="false">IF(AND(OR(Dashboard!$T$3="All",R5136=Dashboard!$T$3),OR(Dashboard!$T$4="All",D5136=Dashboard!$T$4)),1,0)</f>
        <v>1</v>
      </c>
      <c r="W5136" s="21" t="n">
        <f aca="false">IF(V5136=1,T5136+ROW()/10000000,0)</f>
        <v>7.8005136</v>
      </c>
    </row>
    <row r="5137" customFormat="false" ht="15" hidden="false" customHeight="false" outlineLevel="0" collapsed="false">
      <c r="A5137" s="0" t="n">
        <v>300828</v>
      </c>
      <c r="B5137" s="0" t="s">
        <v>11941</v>
      </c>
      <c r="C5137" s="0" t="n">
        <v>1</v>
      </c>
      <c r="D5137" s="0" t="s">
        <v>6924</v>
      </c>
      <c r="E5137" s="0" t="s">
        <v>11942</v>
      </c>
      <c r="F5137" s="0" t="s">
        <v>6236</v>
      </c>
      <c r="G5137" s="0" t="s">
        <v>11923</v>
      </c>
      <c r="H5137" s="0" t="s">
        <v>2288</v>
      </c>
      <c r="I5137" s="0" t="s">
        <v>2123</v>
      </c>
      <c r="J5137" s="0" t="s">
        <v>47</v>
      </c>
      <c r="K5137" s="0" t="s">
        <v>47</v>
      </c>
      <c r="L5137" s="0" t="s">
        <v>47</v>
      </c>
      <c r="M5137" s="0" t="s">
        <v>47</v>
      </c>
      <c r="N5137" s="0" t="n">
        <v>2</v>
      </c>
      <c r="O5137" s="0" t="n">
        <v>105</v>
      </c>
      <c r="P5137" s="0" t="n">
        <v>500</v>
      </c>
      <c r="Q5137" s="0" t="n">
        <v>3.3</v>
      </c>
      <c r="R5137" s="0" t="str">
        <f aca="false">INDEX(Lookup!$B$4:$B$18,MATCH(C5137,Lookup!$A$4:$A$18,0))</f>
        <v>India</v>
      </c>
      <c r="S5137" s="20" t="n">
        <f aca="false">INDEX(Lookup!$D$4:$D$18,MATCH(C5137,Lookup!$A$4:$A$18,0))</f>
        <v>0.012</v>
      </c>
      <c r="T5137" s="21" t="n">
        <f aca="false">ROUND(P5137*S5137,2)</f>
        <v>6</v>
      </c>
      <c r="U5137" s="21" t="n">
        <f aca="false">IF(T5137&lt;=10,1,IF(T5137&lt;=20,2,IF(T5137&lt;=30,3,IF(T5137&lt;=40,4,IF(T5137&lt;=50,5,IF(T5137&lt;=100,6,IF(T5137&lt;=250,7,8)))))))</f>
        <v>1</v>
      </c>
      <c r="V5137" s="21" t="n">
        <f aca="false">IF(AND(OR(Dashboard!$T$3="All",R5137=Dashboard!$T$3),OR(Dashboard!$T$4="All",D5137=Dashboard!$T$4)),1,0)</f>
        <v>1</v>
      </c>
      <c r="W5137" s="21" t="n">
        <f aca="false">IF(V5137=1,T5137+ROW()/10000000,0)</f>
        <v>6.0005137</v>
      </c>
    </row>
    <row r="5138" customFormat="false" ht="15" hidden="false" customHeight="false" outlineLevel="0" collapsed="false">
      <c r="A5138" s="0" t="n">
        <v>18238307</v>
      </c>
      <c r="B5138" s="0" t="s">
        <v>11943</v>
      </c>
      <c r="C5138" s="0" t="n">
        <v>1</v>
      </c>
      <c r="D5138" s="0" t="s">
        <v>6924</v>
      </c>
      <c r="E5138" s="0" t="s">
        <v>11944</v>
      </c>
      <c r="F5138" s="0" t="s">
        <v>6236</v>
      </c>
      <c r="G5138" s="0" t="s">
        <v>11923</v>
      </c>
      <c r="H5138" s="0" t="s">
        <v>4046</v>
      </c>
      <c r="I5138" s="0" t="s">
        <v>2123</v>
      </c>
      <c r="J5138" s="0" t="s">
        <v>47</v>
      </c>
      <c r="K5138" s="0" t="s">
        <v>46</v>
      </c>
      <c r="L5138" s="0" t="s">
        <v>47</v>
      </c>
      <c r="M5138" s="0" t="s">
        <v>47</v>
      </c>
      <c r="N5138" s="0" t="n">
        <v>1</v>
      </c>
      <c r="O5138" s="0" t="n">
        <v>45</v>
      </c>
      <c r="P5138" s="0" t="n">
        <v>200</v>
      </c>
      <c r="Q5138" s="0" t="n">
        <v>3.4</v>
      </c>
      <c r="R5138" s="0" t="str">
        <f aca="false">INDEX(Lookup!$B$4:$B$18,MATCH(C5138,Lookup!$A$4:$A$18,0))</f>
        <v>India</v>
      </c>
      <c r="S5138" s="20" t="n">
        <f aca="false">INDEX(Lookup!$D$4:$D$18,MATCH(C5138,Lookup!$A$4:$A$18,0))</f>
        <v>0.012</v>
      </c>
      <c r="T5138" s="21" t="n">
        <f aca="false">ROUND(P5138*S5138,2)</f>
        <v>2.4</v>
      </c>
      <c r="U5138" s="21" t="n">
        <f aca="false">IF(T5138&lt;=10,1,IF(T5138&lt;=20,2,IF(T5138&lt;=30,3,IF(T5138&lt;=40,4,IF(T5138&lt;=50,5,IF(T5138&lt;=100,6,IF(T5138&lt;=250,7,8)))))))</f>
        <v>1</v>
      </c>
      <c r="V5138" s="21" t="n">
        <f aca="false">IF(AND(OR(Dashboard!$T$3="All",R5138=Dashboard!$T$3),OR(Dashboard!$T$4="All",D5138=Dashboard!$T$4)),1,0)</f>
        <v>1</v>
      </c>
      <c r="W5138" s="21" t="n">
        <f aca="false">IF(V5138=1,T5138+ROW()/10000000,0)</f>
        <v>2.4005138</v>
      </c>
    </row>
    <row r="5139" customFormat="false" ht="15" hidden="false" customHeight="false" outlineLevel="0" collapsed="false">
      <c r="A5139" s="0" t="n">
        <v>1040</v>
      </c>
      <c r="B5139" s="0" t="s">
        <v>2719</v>
      </c>
      <c r="C5139" s="0" t="n">
        <v>1</v>
      </c>
      <c r="D5139" s="0" t="s">
        <v>6924</v>
      </c>
      <c r="E5139" s="0" t="s">
        <v>11945</v>
      </c>
      <c r="F5139" s="0" t="s">
        <v>6236</v>
      </c>
      <c r="G5139" s="0" t="s">
        <v>11923</v>
      </c>
      <c r="H5139" s="0" t="s">
        <v>2723</v>
      </c>
      <c r="I5139" s="0" t="s">
        <v>2123</v>
      </c>
      <c r="J5139" s="0" t="s">
        <v>46</v>
      </c>
      <c r="K5139" s="0" t="s">
        <v>46</v>
      </c>
      <c r="L5139" s="0" t="s">
        <v>47</v>
      </c>
      <c r="M5139" s="0" t="s">
        <v>47</v>
      </c>
      <c r="N5139" s="0" t="n">
        <v>2</v>
      </c>
      <c r="O5139" s="0" t="n">
        <v>183</v>
      </c>
      <c r="P5139" s="0" t="n">
        <v>800</v>
      </c>
      <c r="Q5139" s="0" t="n">
        <v>3</v>
      </c>
      <c r="R5139" s="0" t="str">
        <f aca="false">INDEX(Lookup!$B$4:$B$18,MATCH(C5139,Lookup!$A$4:$A$18,0))</f>
        <v>India</v>
      </c>
      <c r="S5139" s="20" t="n">
        <f aca="false">INDEX(Lookup!$D$4:$D$18,MATCH(C5139,Lookup!$A$4:$A$18,0))</f>
        <v>0.012</v>
      </c>
      <c r="T5139" s="21" t="n">
        <f aca="false">ROUND(P5139*S5139,2)</f>
        <v>9.6</v>
      </c>
      <c r="U5139" s="21" t="n">
        <f aca="false">IF(T5139&lt;=10,1,IF(T5139&lt;=20,2,IF(T5139&lt;=30,3,IF(T5139&lt;=40,4,IF(T5139&lt;=50,5,IF(T5139&lt;=100,6,IF(T5139&lt;=250,7,8)))))))</f>
        <v>1</v>
      </c>
      <c r="V5139" s="21" t="n">
        <f aca="false">IF(AND(OR(Dashboard!$T$3="All",R5139=Dashboard!$T$3),OR(Dashboard!$T$4="All",D5139=Dashboard!$T$4)),1,0)</f>
        <v>1</v>
      </c>
      <c r="W5139" s="21" t="n">
        <f aca="false">IF(V5139=1,T5139+ROW()/10000000,0)</f>
        <v>9.6005139</v>
      </c>
    </row>
    <row r="5140" customFormat="false" ht="15" hidden="false" customHeight="false" outlineLevel="0" collapsed="false">
      <c r="A5140" s="0" t="n">
        <v>18285199</v>
      </c>
      <c r="B5140" s="0" t="s">
        <v>11946</v>
      </c>
      <c r="C5140" s="0" t="n">
        <v>1</v>
      </c>
      <c r="D5140" s="0" t="s">
        <v>6924</v>
      </c>
      <c r="E5140" s="0" t="s">
        <v>11947</v>
      </c>
      <c r="F5140" s="0" t="s">
        <v>6236</v>
      </c>
      <c r="G5140" s="0" t="s">
        <v>11923</v>
      </c>
      <c r="H5140" s="0" t="s">
        <v>2050</v>
      </c>
      <c r="I5140" s="0" t="s">
        <v>2123</v>
      </c>
      <c r="J5140" s="0" t="s">
        <v>47</v>
      </c>
      <c r="K5140" s="0" t="s">
        <v>47</v>
      </c>
      <c r="L5140" s="0" t="s">
        <v>47</v>
      </c>
      <c r="M5140" s="0" t="s">
        <v>47</v>
      </c>
      <c r="N5140" s="0" t="n">
        <v>1</v>
      </c>
      <c r="O5140" s="0" t="n">
        <v>15</v>
      </c>
      <c r="P5140" s="0" t="n">
        <v>200</v>
      </c>
      <c r="Q5140" s="0" t="n">
        <v>3</v>
      </c>
      <c r="R5140" s="0" t="str">
        <f aca="false">INDEX(Lookup!$B$4:$B$18,MATCH(C5140,Lookup!$A$4:$A$18,0))</f>
        <v>India</v>
      </c>
      <c r="S5140" s="20" t="n">
        <f aca="false">INDEX(Lookup!$D$4:$D$18,MATCH(C5140,Lookup!$A$4:$A$18,0))</f>
        <v>0.012</v>
      </c>
      <c r="T5140" s="21" t="n">
        <f aca="false">ROUND(P5140*S5140,2)</f>
        <v>2.4</v>
      </c>
      <c r="U5140" s="21" t="n">
        <f aca="false">IF(T5140&lt;=10,1,IF(T5140&lt;=20,2,IF(T5140&lt;=30,3,IF(T5140&lt;=40,4,IF(T5140&lt;=50,5,IF(T5140&lt;=100,6,IF(T5140&lt;=250,7,8)))))))</f>
        <v>1</v>
      </c>
      <c r="V5140" s="21" t="n">
        <f aca="false">IF(AND(OR(Dashboard!$T$3="All",R5140=Dashboard!$T$3),OR(Dashboard!$T$4="All",D5140=Dashboard!$T$4)),1,0)</f>
        <v>1</v>
      </c>
      <c r="W5140" s="21" t="n">
        <f aca="false">IF(V5140=1,T5140+ROW()/10000000,0)</f>
        <v>2.400514</v>
      </c>
    </row>
    <row r="5141" customFormat="false" ht="15" hidden="false" customHeight="false" outlineLevel="0" collapsed="false">
      <c r="A5141" s="0" t="n">
        <v>303423</v>
      </c>
      <c r="B5141" s="0" t="s">
        <v>11948</v>
      </c>
      <c r="C5141" s="0" t="n">
        <v>1</v>
      </c>
      <c r="D5141" s="0" t="s">
        <v>6924</v>
      </c>
      <c r="E5141" s="0" t="s">
        <v>11949</v>
      </c>
      <c r="F5141" s="0" t="s">
        <v>6236</v>
      </c>
      <c r="G5141" s="0" t="s">
        <v>11923</v>
      </c>
      <c r="H5141" s="0" t="s">
        <v>8416</v>
      </c>
      <c r="I5141" s="0" t="s">
        <v>2123</v>
      </c>
      <c r="J5141" s="0" t="s">
        <v>47</v>
      </c>
      <c r="K5141" s="0" t="s">
        <v>46</v>
      </c>
      <c r="L5141" s="0" t="s">
        <v>47</v>
      </c>
      <c r="M5141" s="0" t="s">
        <v>47</v>
      </c>
      <c r="N5141" s="0" t="n">
        <v>1</v>
      </c>
      <c r="O5141" s="0" t="n">
        <v>75</v>
      </c>
      <c r="P5141" s="0" t="n">
        <v>400</v>
      </c>
      <c r="Q5141" s="0" t="n">
        <v>2.8</v>
      </c>
      <c r="R5141" s="0" t="str">
        <f aca="false">INDEX(Lookup!$B$4:$B$18,MATCH(C5141,Lookup!$A$4:$A$18,0))</f>
        <v>India</v>
      </c>
      <c r="S5141" s="20" t="n">
        <f aca="false">INDEX(Lookup!$D$4:$D$18,MATCH(C5141,Lookup!$A$4:$A$18,0))</f>
        <v>0.012</v>
      </c>
      <c r="T5141" s="21" t="n">
        <f aca="false">ROUND(P5141*S5141,2)</f>
        <v>4.8</v>
      </c>
      <c r="U5141" s="21" t="n">
        <f aca="false">IF(T5141&lt;=10,1,IF(T5141&lt;=20,2,IF(T5141&lt;=30,3,IF(T5141&lt;=40,4,IF(T5141&lt;=50,5,IF(T5141&lt;=100,6,IF(T5141&lt;=250,7,8)))))))</f>
        <v>1</v>
      </c>
      <c r="V5141" s="21" t="n">
        <f aca="false">IF(AND(OR(Dashboard!$T$3="All",R5141=Dashboard!$T$3),OR(Dashboard!$T$4="All",D5141=Dashboard!$T$4)),1,0)</f>
        <v>1</v>
      </c>
      <c r="W5141" s="21" t="n">
        <f aca="false">IF(V5141=1,T5141+ROW()/10000000,0)</f>
        <v>4.8005141</v>
      </c>
    </row>
    <row r="5142" customFormat="false" ht="15" hidden="false" customHeight="false" outlineLevel="0" collapsed="false">
      <c r="A5142" s="0" t="n">
        <v>18354972</v>
      </c>
      <c r="B5142" s="0" t="s">
        <v>11950</v>
      </c>
      <c r="C5142" s="0" t="n">
        <v>1</v>
      </c>
      <c r="D5142" s="0" t="s">
        <v>6924</v>
      </c>
      <c r="E5142" s="0" t="s">
        <v>11951</v>
      </c>
      <c r="F5142" s="0" t="s">
        <v>6236</v>
      </c>
      <c r="G5142" s="0" t="s">
        <v>11923</v>
      </c>
      <c r="H5142" s="0" t="s">
        <v>5249</v>
      </c>
      <c r="I5142" s="0" t="s">
        <v>2123</v>
      </c>
      <c r="J5142" s="0" t="s">
        <v>47</v>
      </c>
      <c r="K5142" s="0" t="s">
        <v>46</v>
      </c>
      <c r="L5142" s="0" t="s">
        <v>47</v>
      </c>
      <c r="M5142" s="0" t="s">
        <v>47</v>
      </c>
      <c r="N5142" s="0" t="n">
        <v>1</v>
      </c>
      <c r="O5142" s="0" t="n">
        <v>17</v>
      </c>
      <c r="P5142" s="0" t="n">
        <v>400</v>
      </c>
      <c r="Q5142" s="0" t="n">
        <v>3.2</v>
      </c>
      <c r="R5142" s="0" t="str">
        <f aca="false">INDEX(Lookup!$B$4:$B$18,MATCH(C5142,Lookup!$A$4:$A$18,0))</f>
        <v>India</v>
      </c>
      <c r="S5142" s="20" t="n">
        <f aca="false">INDEX(Lookup!$D$4:$D$18,MATCH(C5142,Lookup!$A$4:$A$18,0))</f>
        <v>0.012</v>
      </c>
      <c r="T5142" s="21" t="n">
        <f aca="false">ROUND(P5142*S5142,2)</f>
        <v>4.8</v>
      </c>
      <c r="U5142" s="21" t="n">
        <f aca="false">IF(T5142&lt;=10,1,IF(T5142&lt;=20,2,IF(T5142&lt;=30,3,IF(T5142&lt;=40,4,IF(T5142&lt;=50,5,IF(T5142&lt;=100,6,IF(T5142&lt;=250,7,8)))))))</f>
        <v>1</v>
      </c>
      <c r="V5142" s="21" t="n">
        <f aca="false">IF(AND(OR(Dashboard!$T$3="All",R5142=Dashboard!$T$3),OR(Dashboard!$T$4="All",D5142=Dashboard!$T$4)),1,0)</f>
        <v>1</v>
      </c>
      <c r="W5142" s="21" t="n">
        <f aca="false">IF(V5142=1,T5142+ROW()/10000000,0)</f>
        <v>4.8005142</v>
      </c>
    </row>
    <row r="5143" customFormat="false" ht="15" hidden="false" customHeight="false" outlineLevel="0" collapsed="false">
      <c r="A5143" s="0" t="n">
        <v>18332076</v>
      </c>
      <c r="B5143" s="0" t="s">
        <v>11952</v>
      </c>
      <c r="C5143" s="0" t="n">
        <v>1</v>
      </c>
      <c r="D5143" s="0" t="s">
        <v>6924</v>
      </c>
      <c r="E5143" s="0" t="s">
        <v>11953</v>
      </c>
      <c r="F5143" s="0" t="s">
        <v>6236</v>
      </c>
      <c r="G5143" s="0" t="s">
        <v>11923</v>
      </c>
      <c r="H5143" s="0" t="s">
        <v>2444</v>
      </c>
      <c r="I5143" s="0" t="s">
        <v>2123</v>
      </c>
      <c r="J5143" s="0" t="s">
        <v>47</v>
      </c>
      <c r="K5143" s="0" t="s">
        <v>46</v>
      </c>
      <c r="L5143" s="0" t="s">
        <v>47</v>
      </c>
      <c r="M5143" s="0" t="s">
        <v>47</v>
      </c>
      <c r="N5143" s="0" t="n">
        <v>1</v>
      </c>
      <c r="O5143" s="0" t="n">
        <v>20</v>
      </c>
      <c r="P5143" s="0" t="n">
        <v>300</v>
      </c>
      <c r="Q5143" s="0" t="n">
        <v>3.3</v>
      </c>
      <c r="R5143" s="0" t="str">
        <f aca="false">INDEX(Lookup!$B$4:$B$18,MATCH(C5143,Lookup!$A$4:$A$18,0))</f>
        <v>India</v>
      </c>
      <c r="S5143" s="20" t="n">
        <f aca="false">INDEX(Lookup!$D$4:$D$18,MATCH(C5143,Lookup!$A$4:$A$18,0))</f>
        <v>0.012</v>
      </c>
      <c r="T5143" s="21" t="n">
        <f aca="false">ROUND(P5143*S5143,2)</f>
        <v>3.6</v>
      </c>
      <c r="U5143" s="21" t="n">
        <f aca="false">IF(T5143&lt;=10,1,IF(T5143&lt;=20,2,IF(T5143&lt;=30,3,IF(T5143&lt;=40,4,IF(T5143&lt;=50,5,IF(T5143&lt;=100,6,IF(T5143&lt;=250,7,8)))))))</f>
        <v>1</v>
      </c>
      <c r="V5143" s="21" t="n">
        <f aca="false">IF(AND(OR(Dashboard!$T$3="All",R5143=Dashboard!$T$3),OR(Dashboard!$T$4="All",D5143=Dashboard!$T$4)),1,0)</f>
        <v>1</v>
      </c>
      <c r="W5143" s="21" t="n">
        <f aca="false">IF(V5143=1,T5143+ROW()/10000000,0)</f>
        <v>3.6005143</v>
      </c>
    </row>
    <row r="5144" customFormat="false" ht="15" hidden="false" customHeight="false" outlineLevel="0" collapsed="false">
      <c r="A5144" s="0" t="n">
        <v>1406</v>
      </c>
      <c r="B5144" s="0" t="s">
        <v>11954</v>
      </c>
      <c r="C5144" s="0" t="n">
        <v>1</v>
      </c>
      <c r="D5144" s="0" t="s">
        <v>6924</v>
      </c>
      <c r="E5144" s="0" t="s">
        <v>11955</v>
      </c>
      <c r="F5144" s="0" t="s">
        <v>6236</v>
      </c>
      <c r="G5144" s="0" t="s">
        <v>11923</v>
      </c>
      <c r="H5144" s="0" t="s">
        <v>2972</v>
      </c>
      <c r="I5144" s="0" t="s">
        <v>2123</v>
      </c>
      <c r="J5144" s="0" t="s">
        <v>47</v>
      </c>
      <c r="K5144" s="0" t="s">
        <v>47</v>
      </c>
      <c r="L5144" s="0" t="s">
        <v>47</v>
      </c>
      <c r="M5144" s="0" t="s">
        <v>47</v>
      </c>
      <c r="N5144" s="0" t="n">
        <v>1</v>
      </c>
      <c r="O5144" s="0" t="n">
        <v>214</v>
      </c>
      <c r="P5144" s="0" t="n">
        <v>300</v>
      </c>
      <c r="Q5144" s="0" t="n">
        <v>3.4</v>
      </c>
      <c r="R5144" s="0" t="str">
        <f aca="false">INDEX(Lookup!$B$4:$B$18,MATCH(C5144,Lookup!$A$4:$A$18,0))</f>
        <v>India</v>
      </c>
      <c r="S5144" s="20" t="n">
        <f aca="false">INDEX(Lookup!$D$4:$D$18,MATCH(C5144,Lookup!$A$4:$A$18,0))</f>
        <v>0.012</v>
      </c>
      <c r="T5144" s="21" t="n">
        <f aca="false">ROUND(P5144*S5144,2)</f>
        <v>3.6</v>
      </c>
      <c r="U5144" s="21" t="n">
        <f aca="false">IF(T5144&lt;=10,1,IF(T5144&lt;=20,2,IF(T5144&lt;=30,3,IF(T5144&lt;=40,4,IF(T5144&lt;=50,5,IF(T5144&lt;=100,6,IF(T5144&lt;=250,7,8)))))))</f>
        <v>1</v>
      </c>
      <c r="V5144" s="21" t="n">
        <f aca="false">IF(AND(OR(Dashboard!$T$3="All",R5144=Dashboard!$T$3),OR(Dashboard!$T$4="All",D5144=Dashboard!$T$4)),1,0)</f>
        <v>1</v>
      </c>
      <c r="W5144" s="21" t="n">
        <f aca="false">IF(V5144=1,T5144+ROW()/10000000,0)</f>
        <v>3.6005144</v>
      </c>
    </row>
    <row r="5145" customFormat="false" ht="15" hidden="false" customHeight="false" outlineLevel="0" collapsed="false">
      <c r="A5145" s="0" t="n">
        <v>308444</v>
      </c>
      <c r="B5145" s="0" t="s">
        <v>11956</v>
      </c>
      <c r="C5145" s="0" t="n">
        <v>1</v>
      </c>
      <c r="D5145" s="0" t="s">
        <v>6924</v>
      </c>
      <c r="E5145" s="0" t="s">
        <v>11957</v>
      </c>
      <c r="F5145" s="0" t="s">
        <v>6236</v>
      </c>
      <c r="G5145" s="0" t="s">
        <v>11923</v>
      </c>
      <c r="H5145" s="0" t="s">
        <v>2288</v>
      </c>
      <c r="I5145" s="0" t="s">
        <v>2123</v>
      </c>
      <c r="J5145" s="0" t="s">
        <v>47</v>
      </c>
      <c r="K5145" s="0" t="s">
        <v>46</v>
      </c>
      <c r="L5145" s="0" t="s">
        <v>47</v>
      </c>
      <c r="M5145" s="0" t="s">
        <v>47</v>
      </c>
      <c r="N5145" s="0" t="n">
        <v>2</v>
      </c>
      <c r="O5145" s="0" t="n">
        <v>146</v>
      </c>
      <c r="P5145" s="0" t="n">
        <v>600</v>
      </c>
      <c r="Q5145" s="0" t="n">
        <v>2.6</v>
      </c>
      <c r="R5145" s="0" t="str">
        <f aca="false">INDEX(Lookup!$B$4:$B$18,MATCH(C5145,Lookup!$A$4:$A$18,0))</f>
        <v>India</v>
      </c>
      <c r="S5145" s="20" t="n">
        <f aca="false">INDEX(Lookup!$D$4:$D$18,MATCH(C5145,Lookup!$A$4:$A$18,0))</f>
        <v>0.012</v>
      </c>
      <c r="T5145" s="21" t="n">
        <f aca="false">ROUND(P5145*S5145,2)</f>
        <v>7.2</v>
      </c>
      <c r="U5145" s="21" t="n">
        <f aca="false">IF(T5145&lt;=10,1,IF(T5145&lt;=20,2,IF(T5145&lt;=30,3,IF(T5145&lt;=40,4,IF(T5145&lt;=50,5,IF(T5145&lt;=100,6,IF(T5145&lt;=250,7,8)))))))</f>
        <v>1</v>
      </c>
      <c r="V5145" s="21" t="n">
        <f aca="false">IF(AND(OR(Dashboard!$T$3="All",R5145=Dashboard!$T$3),OR(Dashboard!$T$4="All",D5145=Dashboard!$T$4)),1,0)</f>
        <v>1</v>
      </c>
      <c r="W5145" s="21" t="n">
        <f aca="false">IF(V5145=1,T5145+ROW()/10000000,0)</f>
        <v>7.2005145</v>
      </c>
    </row>
    <row r="5146" customFormat="false" ht="15" hidden="false" customHeight="false" outlineLevel="0" collapsed="false">
      <c r="A5146" s="0" t="n">
        <v>309452</v>
      </c>
      <c r="B5146" s="0" t="s">
        <v>9299</v>
      </c>
      <c r="C5146" s="0" t="n">
        <v>1</v>
      </c>
      <c r="D5146" s="0" t="s">
        <v>6924</v>
      </c>
      <c r="E5146" s="0" t="s">
        <v>11958</v>
      </c>
      <c r="F5146" s="0" t="s">
        <v>6236</v>
      </c>
      <c r="G5146" s="0" t="s">
        <v>11923</v>
      </c>
      <c r="H5146" s="0" t="s">
        <v>3942</v>
      </c>
      <c r="I5146" s="0" t="s">
        <v>2123</v>
      </c>
      <c r="J5146" s="0" t="s">
        <v>47</v>
      </c>
      <c r="K5146" s="0" t="s">
        <v>46</v>
      </c>
      <c r="L5146" s="0" t="s">
        <v>47</v>
      </c>
      <c r="M5146" s="0" t="s">
        <v>47</v>
      </c>
      <c r="N5146" s="0" t="n">
        <v>1</v>
      </c>
      <c r="O5146" s="0" t="n">
        <v>103</v>
      </c>
      <c r="P5146" s="0" t="n">
        <v>250</v>
      </c>
      <c r="Q5146" s="0" t="n">
        <v>3.4</v>
      </c>
      <c r="R5146" s="0" t="str">
        <f aca="false">INDEX(Lookup!$B$4:$B$18,MATCH(C5146,Lookup!$A$4:$A$18,0))</f>
        <v>India</v>
      </c>
      <c r="S5146" s="20" t="n">
        <f aca="false">INDEX(Lookup!$D$4:$D$18,MATCH(C5146,Lookup!$A$4:$A$18,0))</f>
        <v>0.012</v>
      </c>
      <c r="T5146" s="21" t="n">
        <f aca="false">ROUND(P5146*S5146,2)</f>
        <v>3</v>
      </c>
      <c r="U5146" s="21" t="n">
        <f aca="false">IF(T5146&lt;=10,1,IF(T5146&lt;=20,2,IF(T5146&lt;=30,3,IF(T5146&lt;=40,4,IF(T5146&lt;=50,5,IF(T5146&lt;=100,6,IF(T5146&lt;=250,7,8)))))))</f>
        <v>1</v>
      </c>
      <c r="V5146" s="21" t="n">
        <f aca="false">IF(AND(OR(Dashboard!$T$3="All",R5146=Dashboard!$T$3),OR(Dashboard!$T$4="All",D5146=Dashboard!$T$4)),1,0)</f>
        <v>1</v>
      </c>
      <c r="W5146" s="21" t="n">
        <f aca="false">IF(V5146=1,T5146+ROW()/10000000,0)</f>
        <v>3.0005146</v>
      </c>
    </row>
    <row r="5147" customFormat="false" ht="15" hidden="false" customHeight="false" outlineLevel="0" collapsed="false">
      <c r="A5147" s="0" t="n">
        <v>310312</v>
      </c>
      <c r="B5147" s="0" t="s">
        <v>11959</v>
      </c>
      <c r="C5147" s="0" t="n">
        <v>1</v>
      </c>
      <c r="D5147" s="0" t="s">
        <v>6924</v>
      </c>
      <c r="E5147" s="0" t="s">
        <v>11960</v>
      </c>
      <c r="F5147" s="0" t="s">
        <v>6236</v>
      </c>
      <c r="G5147" s="0" t="s">
        <v>11923</v>
      </c>
      <c r="H5147" s="0" t="s">
        <v>3067</v>
      </c>
      <c r="I5147" s="0" t="s">
        <v>2123</v>
      </c>
      <c r="J5147" s="0" t="s">
        <v>47</v>
      </c>
      <c r="K5147" s="0" t="s">
        <v>46</v>
      </c>
      <c r="L5147" s="0" t="s">
        <v>47</v>
      </c>
      <c r="M5147" s="0" t="s">
        <v>47</v>
      </c>
      <c r="N5147" s="0" t="n">
        <v>2</v>
      </c>
      <c r="O5147" s="0" t="n">
        <v>250</v>
      </c>
      <c r="P5147" s="0" t="n">
        <v>550</v>
      </c>
      <c r="Q5147" s="0" t="n">
        <v>3.3</v>
      </c>
      <c r="R5147" s="0" t="str">
        <f aca="false">INDEX(Lookup!$B$4:$B$18,MATCH(C5147,Lookup!$A$4:$A$18,0))</f>
        <v>India</v>
      </c>
      <c r="S5147" s="20" t="n">
        <f aca="false">INDEX(Lookup!$D$4:$D$18,MATCH(C5147,Lookup!$A$4:$A$18,0))</f>
        <v>0.012</v>
      </c>
      <c r="T5147" s="21" t="n">
        <f aca="false">ROUND(P5147*S5147,2)</f>
        <v>6.6</v>
      </c>
      <c r="U5147" s="21" t="n">
        <f aca="false">IF(T5147&lt;=10,1,IF(T5147&lt;=20,2,IF(T5147&lt;=30,3,IF(T5147&lt;=40,4,IF(T5147&lt;=50,5,IF(T5147&lt;=100,6,IF(T5147&lt;=250,7,8)))))))</f>
        <v>1</v>
      </c>
      <c r="V5147" s="21" t="n">
        <f aca="false">IF(AND(OR(Dashboard!$T$3="All",R5147=Dashboard!$T$3),OR(Dashboard!$T$4="All",D5147=Dashboard!$T$4)),1,0)</f>
        <v>1</v>
      </c>
      <c r="W5147" s="21" t="n">
        <f aca="false">IF(V5147=1,T5147+ROW()/10000000,0)</f>
        <v>6.6005147</v>
      </c>
    </row>
    <row r="5148" customFormat="false" ht="15" hidden="false" customHeight="false" outlineLevel="0" collapsed="false">
      <c r="A5148" s="0" t="n">
        <v>305162</v>
      </c>
      <c r="B5148" s="0" t="s">
        <v>11961</v>
      </c>
      <c r="C5148" s="0" t="n">
        <v>1</v>
      </c>
      <c r="D5148" s="0" t="s">
        <v>6924</v>
      </c>
      <c r="E5148" s="0" t="s">
        <v>11962</v>
      </c>
      <c r="F5148" s="0" t="s">
        <v>6236</v>
      </c>
      <c r="G5148" s="0" t="s">
        <v>11923</v>
      </c>
      <c r="H5148" s="0" t="s">
        <v>3119</v>
      </c>
      <c r="I5148" s="0" t="s">
        <v>2123</v>
      </c>
      <c r="J5148" s="0" t="s">
        <v>47</v>
      </c>
      <c r="K5148" s="0" t="s">
        <v>46</v>
      </c>
      <c r="L5148" s="0" t="s">
        <v>47</v>
      </c>
      <c r="M5148" s="0" t="s">
        <v>47</v>
      </c>
      <c r="N5148" s="0" t="n">
        <v>2</v>
      </c>
      <c r="O5148" s="0" t="n">
        <v>50</v>
      </c>
      <c r="P5148" s="0" t="n">
        <v>800</v>
      </c>
      <c r="Q5148" s="0" t="n">
        <v>3.4</v>
      </c>
      <c r="R5148" s="0" t="str">
        <f aca="false">INDEX(Lookup!$B$4:$B$18,MATCH(C5148,Lookup!$A$4:$A$18,0))</f>
        <v>India</v>
      </c>
      <c r="S5148" s="20" t="n">
        <f aca="false">INDEX(Lookup!$D$4:$D$18,MATCH(C5148,Lookup!$A$4:$A$18,0))</f>
        <v>0.012</v>
      </c>
      <c r="T5148" s="21" t="n">
        <f aca="false">ROUND(P5148*S5148,2)</f>
        <v>9.6</v>
      </c>
      <c r="U5148" s="21" t="n">
        <f aca="false">IF(T5148&lt;=10,1,IF(T5148&lt;=20,2,IF(T5148&lt;=30,3,IF(T5148&lt;=40,4,IF(T5148&lt;=50,5,IF(T5148&lt;=100,6,IF(T5148&lt;=250,7,8)))))))</f>
        <v>1</v>
      </c>
      <c r="V5148" s="21" t="n">
        <f aca="false">IF(AND(OR(Dashboard!$T$3="All",R5148=Dashboard!$T$3),OR(Dashboard!$T$4="All",D5148=Dashboard!$T$4)),1,0)</f>
        <v>1</v>
      </c>
      <c r="W5148" s="21" t="n">
        <f aca="false">IF(V5148=1,T5148+ROW()/10000000,0)</f>
        <v>9.6005148</v>
      </c>
    </row>
    <row r="5149" customFormat="false" ht="15" hidden="false" customHeight="false" outlineLevel="0" collapsed="false">
      <c r="A5149" s="0" t="n">
        <v>18471299</v>
      </c>
      <c r="B5149" s="0" t="s">
        <v>11963</v>
      </c>
      <c r="C5149" s="0" t="n">
        <v>1</v>
      </c>
      <c r="D5149" s="0" t="s">
        <v>6924</v>
      </c>
      <c r="E5149" s="0" t="s">
        <v>11964</v>
      </c>
      <c r="F5149" s="0" t="s">
        <v>6236</v>
      </c>
      <c r="G5149" s="0" t="s">
        <v>11923</v>
      </c>
      <c r="H5149" s="0" t="s">
        <v>69</v>
      </c>
      <c r="I5149" s="0" t="s">
        <v>2123</v>
      </c>
      <c r="J5149" s="0" t="s">
        <v>47</v>
      </c>
      <c r="K5149" s="0" t="s">
        <v>47</v>
      </c>
      <c r="L5149" s="0" t="s">
        <v>47</v>
      </c>
      <c r="M5149" s="0" t="s">
        <v>47</v>
      </c>
      <c r="N5149" s="0" t="n">
        <v>1</v>
      </c>
      <c r="O5149" s="0" t="n">
        <v>14</v>
      </c>
      <c r="P5149" s="0" t="n">
        <v>400</v>
      </c>
      <c r="Q5149" s="0" t="n">
        <v>3.2</v>
      </c>
      <c r="R5149" s="0" t="str">
        <f aca="false">INDEX(Lookup!$B$4:$B$18,MATCH(C5149,Lookup!$A$4:$A$18,0))</f>
        <v>India</v>
      </c>
      <c r="S5149" s="20" t="n">
        <f aca="false">INDEX(Lookup!$D$4:$D$18,MATCH(C5149,Lookup!$A$4:$A$18,0))</f>
        <v>0.012</v>
      </c>
      <c r="T5149" s="21" t="n">
        <f aca="false">ROUND(P5149*S5149,2)</f>
        <v>4.8</v>
      </c>
      <c r="U5149" s="21" t="n">
        <f aca="false">IF(T5149&lt;=10,1,IF(T5149&lt;=20,2,IF(T5149&lt;=30,3,IF(T5149&lt;=40,4,IF(T5149&lt;=50,5,IF(T5149&lt;=100,6,IF(T5149&lt;=250,7,8)))))))</f>
        <v>1</v>
      </c>
      <c r="V5149" s="21" t="n">
        <f aca="false">IF(AND(OR(Dashboard!$T$3="All",R5149=Dashboard!$T$3),OR(Dashboard!$T$4="All",D5149=Dashboard!$T$4)),1,0)</f>
        <v>1</v>
      </c>
      <c r="W5149" s="21" t="n">
        <f aca="false">IF(V5149=1,T5149+ROW()/10000000,0)</f>
        <v>4.8005149</v>
      </c>
    </row>
    <row r="5150" customFormat="false" ht="15" hidden="false" customHeight="false" outlineLevel="0" collapsed="false">
      <c r="A5150" s="0" t="n">
        <v>4855</v>
      </c>
      <c r="B5150" s="0" t="s">
        <v>3970</v>
      </c>
      <c r="C5150" s="0" t="n">
        <v>1</v>
      </c>
      <c r="D5150" s="0" t="s">
        <v>6924</v>
      </c>
      <c r="E5150" s="0" t="s">
        <v>11965</v>
      </c>
      <c r="F5150" s="0" t="s">
        <v>6236</v>
      </c>
      <c r="G5150" s="0" t="s">
        <v>11923</v>
      </c>
      <c r="H5150" s="0" t="s">
        <v>3972</v>
      </c>
      <c r="I5150" s="0" t="s">
        <v>2123</v>
      </c>
      <c r="J5150" s="0" t="s">
        <v>47</v>
      </c>
      <c r="K5150" s="0" t="s">
        <v>46</v>
      </c>
      <c r="L5150" s="0" t="s">
        <v>47</v>
      </c>
      <c r="M5150" s="0" t="s">
        <v>47</v>
      </c>
      <c r="N5150" s="0" t="n">
        <v>2</v>
      </c>
      <c r="O5150" s="0" t="n">
        <v>120</v>
      </c>
      <c r="P5150" s="0" t="n">
        <v>800</v>
      </c>
      <c r="Q5150" s="0" t="n">
        <v>2.8</v>
      </c>
      <c r="R5150" s="0" t="str">
        <f aca="false">INDEX(Lookup!$B$4:$B$18,MATCH(C5150,Lookup!$A$4:$A$18,0))</f>
        <v>India</v>
      </c>
      <c r="S5150" s="20" t="n">
        <f aca="false">INDEX(Lookup!$D$4:$D$18,MATCH(C5150,Lookup!$A$4:$A$18,0))</f>
        <v>0.012</v>
      </c>
      <c r="T5150" s="21" t="n">
        <f aca="false">ROUND(P5150*S5150,2)</f>
        <v>9.6</v>
      </c>
      <c r="U5150" s="21" t="n">
        <f aca="false">IF(T5150&lt;=10,1,IF(T5150&lt;=20,2,IF(T5150&lt;=30,3,IF(T5150&lt;=40,4,IF(T5150&lt;=50,5,IF(T5150&lt;=100,6,IF(T5150&lt;=250,7,8)))))))</f>
        <v>1</v>
      </c>
      <c r="V5150" s="21" t="n">
        <f aca="false">IF(AND(OR(Dashboard!$T$3="All",R5150=Dashboard!$T$3),OR(Dashboard!$T$4="All",D5150=Dashboard!$T$4)),1,0)</f>
        <v>1</v>
      </c>
      <c r="W5150" s="21" t="n">
        <f aca="false">IF(V5150=1,T5150+ROW()/10000000,0)</f>
        <v>9.600515</v>
      </c>
    </row>
    <row r="5151" customFormat="false" ht="15" hidden="false" customHeight="false" outlineLevel="0" collapsed="false">
      <c r="A5151" s="0" t="n">
        <v>18272382</v>
      </c>
      <c r="B5151" s="0" t="s">
        <v>8281</v>
      </c>
      <c r="C5151" s="0" t="n">
        <v>1</v>
      </c>
      <c r="D5151" s="0" t="s">
        <v>6924</v>
      </c>
      <c r="E5151" s="0" t="s">
        <v>11966</v>
      </c>
      <c r="F5151" s="0" t="s">
        <v>6236</v>
      </c>
      <c r="G5151" s="0" t="s">
        <v>11923</v>
      </c>
      <c r="H5151" s="0" t="s">
        <v>2288</v>
      </c>
      <c r="I5151" s="0" t="s">
        <v>2123</v>
      </c>
      <c r="J5151" s="0" t="s">
        <v>47</v>
      </c>
      <c r="K5151" s="0" t="s">
        <v>46</v>
      </c>
      <c r="L5151" s="0" t="s">
        <v>47</v>
      </c>
      <c r="M5151" s="0" t="s">
        <v>47</v>
      </c>
      <c r="N5151" s="0" t="n">
        <v>2</v>
      </c>
      <c r="O5151" s="0" t="n">
        <v>34</v>
      </c>
      <c r="P5151" s="0" t="n">
        <v>700</v>
      </c>
      <c r="Q5151" s="0" t="n">
        <v>3</v>
      </c>
      <c r="R5151" s="0" t="str">
        <f aca="false">INDEX(Lookup!$B$4:$B$18,MATCH(C5151,Lookup!$A$4:$A$18,0))</f>
        <v>India</v>
      </c>
      <c r="S5151" s="20" t="n">
        <f aca="false">INDEX(Lookup!$D$4:$D$18,MATCH(C5151,Lookup!$A$4:$A$18,0))</f>
        <v>0.012</v>
      </c>
      <c r="T5151" s="21" t="n">
        <f aca="false">ROUND(P5151*S5151,2)</f>
        <v>8.4</v>
      </c>
      <c r="U5151" s="21" t="n">
        <f aca="false">IF(T5151&lt;=10,1,IF(T5151&lt;=20,2,IF(T5151&lt;=30,3,IF(T5151&lt;=40,4,IF(T5151&lt;=50,5,IF(T5151&lt;=100,6,IF(T5151&lt;=250,7,8)))))))</f>
        <v>1</v>
      </c>
      <c r="V5151" s="21" t="n">
        <f aca="false">IF(AND(OR(Dashboard!$T$3="All",R5151=Dashboard!$T$3),OR(Dashboard!$T$4="All",D5151=Dashboard!$T$4)),1,0)</f>
        <v>1</v>
      </c>
      <c r="W5151" s="21" t="n">
        <f aca="false">IF(V5151=1,T5151+ROW()/10000000,0)</f>
        <v>8.4005151</v>
      </c>
    </row>
    <row r="5152" customFormat="false" ht="15" hidden="false" customHeight="false" outlineLevel="0" collapsed="false">
      <c r="A5152" s="0" t="n">
        <v>313398</v>
      </c>
      <c r="B5152" s="0" t="s">
        <v>11967</v>
      </c>
      <c r="C5152" s="0" t="n">
        <v>1</v>
      </c>
      <c r="D5152" s="0" t="s">
        <v>6924</v>
      </c>
      <c r="E5152" s="0" t="s">
        <v>11968</v>
      </c>
      <c r="F5152" s="0" t="s">
        <v>6236</v>
      </c>
      <c r="G5152" s="0" t="s">
        <v>11923</v>
      </c>
      <c r="H5152" s="0" t="s">
        <v>4594</v>
      </c>
      <c r="I5152" s="0" t="s">
        <v>2123</v>
      </c>
      <c r="J5152" s="0" t="s">
        <v>47</v>
      </c>
      <c r="K5152" s="0" t="s">
        <v>46</v>
      </c>
      <c r="L5152" s="0" t="s">
        <v>47</v>
      </c>
      <c r="M5152" s="0" t="s">
        <v>47</v>
      </c>
      <c r="N5152" s="0" t="n">
        <v>1</v>
      </c>
      <c r="O5152" s="0" t="n">
        <v>62</v>
      </c>
      <c r="P5152" s="0" t="n">
        <v>150</v>
      </c>
      <c r="Q5152" s="0" t="n">
        <v>3.3</v>
      </c>
      <c r="R5152" s="0" t="str">
        <f aca="false">INDEX(Lookup!$B$4:$B$18,MATCH(C5152,Lookup!$A$4:$A$18,0))</f>
        <v>India</v>
      </c>
      <c r="S5152" s="20" t="n">
        <f aca="false">INDEX(Lookup!$D$4:$D$18,MATCH(C5152,Lookup!$A$4:$A$18,0))</f>
        <v>0.012</v>
      </c>
      <c r="T5152" s="21" t="n">
        <f aca="false">ROUND(P5152*S5152,2)</f>
        <v>1.8</v>
      </c>
      <c r="U5152" s="21" t="n">
        <f aca="false">IF(T5152&lt;=10,1,IF(T5152&lt;=20,2,IF(T5152&lt;=30,3,IF(T5152&lt;=40,4,IF(T5152&lt;=50,5,IF(T5152&lt;=100,6,IF(T5152&lt;=250,7,8)))))))</f>
        <v>1</v>
      </c>
      <c r="V5152" s="21" t="n">
        <f aca="false">IF(AND(OR(Dashboard!$T$3="All",R5152=Dashboard!$T$3),OR(Dashboard!$T$4="All",D5152=Dashboard!$T$4)),1,0)</f>
        <v>1</v>
      </c>
      <c r="W5152" s="21" t="n">
        <f aca="false">IF(V5152=1,T5152+ROW()/10000000,0)</f>
        <v>1.8005152</v>
      </c>
    </row>
    <row r="5153" customFormat="false" ht="15" hidden="false" customHeight="false" outlineLevel="0" collapsed="false">
      <c r="A5153" s="0" t="n">
        <v>307746</v>
      </c>
      <c r="B5153" s="0" t="s">
        <v>5651</v>
      </c>
      <c r="C5153" s="0" t="n">
        <v>1</v>
      </c>
      <c r="D5153" s="0" t="s">
        <v>6924</v>
      </c>
      <c r="E5153" s="0" t="s">
        <v>11966</v>
      </c>
      <c r="F5153" s="0" t="s">
        <v>6236</v>
      </c>
      <c r="G5153" s="0" t="s">
        <v>11923</v>
      </c>
      <c r="H5153" s="0" t="s">
        <v>2616</v>
      </c>
      <c r="I5153" s="0" t="s">
        <v>2123</v>
      </c>
      <c r="J5153" s="0" t="s">
        <v>47</v>
      </c>
      <c r="K5153" s="0" t="s">
        <v>46</v>
      </c>
      <c r="L5153" s="0" t="s">
        <v>47</v>
      </c>
      <c r="M5153" s="0" t="s">
        <v>47</v>
      </c>
      <c r="N5153" s="0" t="n">
        <v>2</v>
      </c>
      <c r="O5153" s="0" t="n">
        <v>218</v>
      </c>
      <c r="P5153" s="0" t="n">
        <v>500</v>
      </c>
      <c r="Q5153" s="0" t="n">
        <v>3.4</v>
      </c>
      <c r="R5153" s="0" t="str">
        <f aca="false">INDEX(Lookup!$B$4:$B$18,MATCH(C5153,Lookup!$A$4:$A$18,0))</f>
        <v>India</v>
      </c>
      <c r="S5153" s="20" t="n">
        <f aca="false">INDEX(Lookup!$D$4:$D$18,MATCH(C5153,Lookup!$A$4:$A$18,0))</f>
        <v>0.012</v>
      </c>
      <c r="T5153" s="21" t="n">
        <f aca="false">ROUND(P5153*S5153,2)</f>
        <v>6</v>
      </c>
      <c r="U5153" s="21" t="n">
        <f aca="false">IF(T5153&lt;=10,1,IF(T5153&lt;=20,2,IF(T5153&lt;=30,3,IF(T5153&lt;=40,4,IF(T5153&lt;=50,5,IF(T5153&lt;=100,6,IF(T5153&lt;=250,7,8)))))))</f>
        <v>1</v>
      </c>
      <c r="V5153" s="21" t="n">
        <f aca="false">IF(AND(OR(Dashboard!$T$3="All",R5153=Dashboard!$T$3),OR(Dashboard!$T$4="All",D5153=Dashboard!$T$4)),1,0)</f>
        <v>1</v>
      </c>
      <c r="W5153" s="21" t="n">
        <f aca="false">IF(V5153=1,T5153+ROW()/10000000,0)</f>
        <v>6.0005153</v>
      </c>
    </row>
    <row r="5154" customFormat="false" ht="15" hidden="false" customHeight="false" outlineLevel="0" collapsed="false">
      <c r="A5154" s="0" t="n">
        <v>3043</v>
      </c>
      <c r="B5154" s="0" t="s">
        <v>11969</v>
      </c>
      <c r="C5154" s="0" t="n">
        <v>1</v>
      </c>
      <c r="D5154" s="0" t="s">
        <v>6924</v>
      </c>
      <c r="E5154" s="0" t="s">
        <v>11970</v>
      </c>
      <c r="F5154" s="0" t="s">
        <v>6236</v>
      </c>
      <c r="G5154" s="0" t="s">
        <v>11923</v>
      </c>
      <c r="H5154" s="0" t="s">
        <v>69</v>
      </c>
      <c r="I5154" s="0" t="s">
        <v>2123</v>
      </c>
      <c r="J5154" s="0" t="s">
        <v>47</v>
      </c>
      <c r="K5154" s="0" t="s">
        <v>46</v>
      </c>
      <c r="L5154" s="0" t="s">
        <v>47</v>
      </c>
      <c r="M5154" s="0" t="s">
        <v>47</v>
      </c>
      <c r="N5154" s="0" t="n">
        <v>2</v>
      </c>
      <c r="O5154" s="0" t="n">
        <v>217</v>
      </c>
      <c r="P5154" s="0" t="n">
        <v>800</v>
      </c>
      <c r="Q5154" s="0" t="n">
        <v>3.4</v>
      </c>
      <c r="R5154" s="0" t="str">
        <f aca="false">INDEX(Lookup!$B$4:$B$18,MATCH(C5154,Lookup!$A$4:$A$18,0))</f>
        <v>India</v>
      </c>
      <c r="S5154" s="20" t="n">
        <f aca="false">INDEX(Lookup!$D$4:$D$18,MATCH(C5154,Lookup!$A$4:$A$18,0))</f>
        <v>0.012</v>
      </c>
      <c r="T5154" s="21" t="n">
        <f aca="false">ROUND(P5154*S5154,2)</f>
        <v>9.6</v>
      </c>
      <c r="U5154" s="21" t="n">
        <f aca="false">IF(T5154&lt;=10,1,IF(T5154&lt;=20,2,IF(T5154&lt;=30,3,IF(T5154&lt;=40,4,IF(T5154&lt;=50,5,IF(T5154&lt;=100,6,IF(T5154&lt;=250,7,8)))))))</f>
        <v>1</v>
      </c>
      <c r="V5154" s="21" t="n">
        <f aca="false">IF(AND(OR(Dashboard!$T$3="All",R5154=Dashboard!$T$3),OR(Dashboard!$T$4="All",D5154=Dashboard!$T$4)),1,0)</f>
        <v>1</v>
      </c>
      <c r="W5154" s="21" t="n">
        <f aca="false">IF(V5154=1,T5154+ROW()/10000000,0)</f>
        <v>9.6005154</v>
      </c>
    </row>
    <row r="5155" customFormat="false" ht="15" hidden="false" customHeight="false" outlineLevel="0" collapsed="false">
      <c r="A5155" s="0" t="n">
        <v>301190</v>
      </c>
      <c r="B5155" s="0" t="s">
        <v>2300</v>
      </c>
      <c r="C5155" s="0" t="n">
        <v>1</v>
      </c>
      <c r="D5155" s="0" t="s">
        <v>6924</v>
      </c>
      <c r="E5155" s="0" t="s">
        <v>11971</v>
      </c>
      <c r="F5155" s="0" t="s">
        <v>6236</v>
      </c>
      <c r="G5155" s="0" t="s">
        <v>11923</v>
      </c>
      <c r="H5155" s="0" t="s">
        <v>3005</v>
      </c>
      <c r="I5155" s="0" t="s">
        <v>2123</v>
      </c>
      <c r="J5155" s="0" t="s">
        <v>47</v>
      </c>
      <c r="K5155" s="0" t="s">
        <v>46</v>
      </c>
      <c r="L5155" s="0" t="s">
        <v>47</v>
      </c>
      <c r="M5155" s="0" t="s">
        <v>47</v>
      </c>
      <c r="N5155" s="0" t="n">
        <v>2</v>
      </c>
      <c r="O5155" s="0" t="n">
        <v>183</v>
      </c>
      <c r="P5155" s="0" t="n">
        <v>500</v>
      </c>
      <c r="Q5155" s="0" t="n">
        <v>2.8</v>
      </c>
      <c r="R5155" s="0" t="str">
        <f aca="false">INDEX(Lookup!$B$4:$B$18,MATCH(C5155,Lookup!$A$4:$A$18,0))</f>
        <v>India</v>
      </c>
      <c r="S5155" s="20" t="n">
        <f aca="false">INDEX(Lookup!$D$4:$D$18,MATCH(C5155,Lookup!$A$4:$A$18,0))</f>
        <v>0.012</v>
      </c>
      <c r="T5155" s="21" t="n">
        <f aca="false">ROUND(P5155*S5155,2)</f>
        <v>6</v>
      </c>
      <c r="U5155" s="21" t="n">
        <f aca="false">IF(T5155&lt;=10,1,IF(T5155&lt;=20,2,IF(T5155&lt;=30,3,IF(T5155&lt;=40,4,IF(T5155&lt;=50,5,IF(T5155&lt;=100,6,IF(T5155&lt;=250,7,8)))))))</f>
        <v>1</v>
      </c>
      <c r="V5155" s="21" t="n">
        <f aca="false">IF(AND(OR(Dashboard!$T$3="All",R5155=Dashboard!$T$3),OR(Dashboard!$T$4="All",D5155=Dashboard!$T$4)),1,0)</f>
        <v>1</v>
      </c>
      <c r="W5155" s="21" t="n">
        <f aca="false">IF(V5155=1,T5155+ROW()/10000000,0)</f>
        <v>6.0005155</v>
      </c>
    </row>
    <row r="5156" customFormat="false" ht="15" hidden="false" customHeight="false" outlineLevel="0" collapsed="false">
      <c r="A5156" s="0" t="n">
        <v>18233599</v>
      </c>
      <c r="B5156" s="0" t="s">
        <v>2998</v>
      </c>
      <c r="C5156" s="0" t="n">
        <v>1</v>
      </c>
      <c r="D5156" s="0" t="s">
        <v>6924</v>
      </c>
      <c r="E5156" s="0" t="s">
        <v>11972</v>
      </c>
      <c r="F5156" s="0" t="s">
        <v>6236</v>
      </c>
      <c r="G5156" s="0" t="s">
        <v>11923</v>
      </c>
      <c r="H5156" s="0" t="s">
        <v>11973</v>
      </c>
      <c r="I5156" s="0" t="s">
        <v>2123</v>
      </c>
      <c r="J5156" s="0" t="s">
        <v>46</v>
      </c>
      <c r="K5156" s="0" t="s">
        <v>46</v>
      </c>
      <c r="L5156" s="0" t="s">
        <v>47</v>
      </c>
      <c r="M5156" s="0" t="s">
        <v>47</v>
      </c>
      <c r="N5156" s="0" t="n">
        <v>2</v>
      </c>
      <c r="O5156" s="0" t="n">
        <v>155</v>
      </c>
      <c r="P5156" s="0" t="n">
        <v>850</v>
      </c>
      <c r="Q5156" s="0" t="n">
        <v>3.4</v>
      </c>
      <c r="R5156" s="0" t="str">
        <f aca="false">INDEX(Lookup!$B$4:$B$18,MATCH(C5156,Lookup!$A$4:$A$18,0))</f>
        <v>India</v>
      </c>
      <c r="S5156" s="20" t="n">
        <f aca="false">INDEX(Lookup!$D$4:$D$18,MATCH(C5156,Lookup!$A$4:$A$18,0))</f>
        <v>0.012</v>
      </c>
      <c r="T5156" s="21" t="n">
        <f aca="false">ROUND(P5156*S5156,2)</f>
        <v>10.2</v>
      </c>
      <c r="U5156" s="21" t="n">
        <f aca="false">IF(T5156&lt;=10,1,IF(T5156&lt;=20,2,IF(T5156&lt;=30,3,IF(T5156&lt;=40,4,IF(T5156&lt;=50,5,IF(T5156&lt;=100,6,IF(T5156&lt;=250,7,8)))))))</f>
        <v>2</v>
      </c>
      <c r="V5156" s="21" t="n">
        <f aca="false">IF(AND(OR(Dashboard!$T$3="All",R5156=Dashboard!$T$3),OR(Dashboard!$T$4="All",D5156=Dashboard!$T$4)),1,0)</f>
        <v>1</v>
      </c>
      <c r="W5156" s="21" t="n">
        <f aca="false">IF(V5156=1,T5156+ROW()/10000000,0)</f>
        <v>10.2005156</v>
      </c>
    </row>
    <row r="5157" customFormat="false" ht="15" hidden="false" customHeight="false" outlineLevel="0" collapsed="false">
      <c r="A5157" s="0" t="n">
        <v>1036</v>
      </c>
      <c r="B5157" s="0" t="s">
        <v>11974</v>
      </c>
      <c r="C5157" s="0" t="n">
        <v>1</v>
      </c>
      <c r="D5157" s="0" t="s">
        <v>6924</v>
      </c>
      <c r="E5157" s="0" t="s">
        <v>11975</v>
      </c>
      <c r="F5157" s="0" t="s">
        <v>6236</v>
      </c>
      <c r="G5157" s="0" t="s">
        <v>11923</v>
      </c>
      <c r="H5157" s="0" t="s">
        <v>2359</v>
      </c>
      <c r="I5157" s="0" t="s">
        <v>2123</v>
      </c>
      <c r="J5157" s="0" t="s">
        <v>46</v>
      </c>
      <c r="K5157" s="0" t="s">
        <v>46</v>
      </c>
      <c r="L5157" s="0" t="s">
        <v>47</v>
      </c>
      <c r="M5157" s="0" t="s">
        <v>47</v>
      </c>
      <c r="N5157" s="0" t="n">
        <v>2</v>
      </c>
      <c r="O5157" s="0" t="n">
        <v>198</v>
      </c>
      <c r="P5157" s="0" t="n">
        <v>800</v>
      </c>
      <c r="Q5157" s="0" t="n">
        <v>2.8</v>
      </c>
      <c r="R5157" s="0" t="str">
        <f aca="false">INDEX(Lookup!$B$4:$B$18,MATCH(C5157,Lookup!$A$4:$A$18,0))</f>
        <v>India</v>
      </c>
      <c r="S5157" s="20" t="n">
        <f aca="false">INDEX(Lookup!$D$4:$D$18,MATCH(C5157,Lookup!$A$4:$A$18,0))</f>
        <v>0.012</v>
      </c>
      <c r="T5157" s="21" t="n">
        <f aca="false">ROUND(P5157*S5157,2)</f>
        <v>9.6</v>
      </c>
      <c r="U5157" s="21" t="n">
        <f aca="false">IF(T5157&lt;=10,1,IF(T5157&lt;=20,2,IF(T5157&lt;=30,3,IF(T5157&lt;=40,4,IF(T5157&lt;=50,5,IF(T5157&lt;=100,6,IF(T5157&lt;=250,7,8)))))))</f>
        <v>1</v>
      </c>
      <c r="V5157" s="21" t="n">
        <f aca="false">IF(AND(OR(Dashboard!$T$3="All",R5157=Dashboard!$T$3),OR(Dashboard!$T$4="All",D5157=Dashboard!$T$4)),1,0)</f>
        <v>1</v>
      </c>
      <c r="W5157" s="21" t="n">
        <f aca="false">IF(V5157=1,T5157+ROW()/10000000,0)</f>
        <v>9.6005157</v>
      </c>
    </row>
    <row r="5158" customFormat="false" ht="15" hidden="false" customHeight="false" outlineLevel="0" collapsed="false">
      <c r="A5158" s="0" t="n">
        <v>310665</v>
      </c>
      <c r="B5158" s="0" t="s">
        <v>11976</v>
      </c>
      <c r="C5158" s="0" t="n">
        <v>1</v>
      </c>
      <c r="D5158" s="0" t="s">
        <v>6924</v>
      </c>
      <c r="E5158" s="0" t="s">
        <v>11923</v>
      </c>
      <c r="F5158" s="0" t="s">
        <v>6236</v>
      </c>
      <c r="G5158" s="0" t="s">
        <v>11923</v>
      </c>
      <c r="H5158" s="0" t="s">
        <v>2359</v>
      </c>
      <c r="I5158" s="0" t="s">
        <v>2123</v>
      </c>
      <c r="J5158" s="0" t="s">
        <v>47</v>
      </c>
      <c r="K5158" s="0" t="s">
        <v>46</v>
      </c>
      <c r="L5158" s="0" t="s">
        <v>46</v>
      </c>
      <c r="M5158" s="0" t="s">
        <v>47</v>
      </c>
      <c r="N5158" s="0" t="n">
        <v>2</v>
      </c>
      <c r="O5158" s="0" t="n">
        <v>485</v>
      </c>
      <c r="P5158" s="0" t="n">
        <v>600</v>
      </c>
      <c r="Q5158" s="0" t="n">
        <v>3.4</v>
      </c>
      <c r="R5158" s="0" t="str">
        <f aca="false">INDEX(Lookup!$B$4:$B$18,MATCH(C5158,Lookup!$A$4:$A$18,0))</f>
        <v>India</v>
      </c>
      <c r="S5158" s="20" t="n">
        <f aca="false">INDEX(Lookup!$D$4:$D$18,MATCH(C5158,Lookup!$A$4:$A$18,0))</f>
        <v>0.012</v>
      </c>
      <c r="T5158" s="21" t="n">
        <f aca="false">ROUND(P5158*S5158,2)</f>
        <v>7.2</v>
      </c>
      <c r="U5158" s="21" t="n">
        <f aca="false">IF(T5158&lt;=10,1,IF(T5158&lt;=20,2,IF(T5158&lt;=30,3,IF(T5158&lt;=40,4,IF(T5158&lt;=50,5,IF(T5158&lt;=100,6,IF(T5158&lt;=250,7,8)))))))</f>
        <v>1</v>
      </c>
      <c r="V5158" s="21" t="n">
        <f aca="false">IF(AND(OR(Dashboard!$T$3="All",R5158=Dashboard!$T$3),OR(Dashboard!$T$4="All",D5158=Dashboard!$T$4)),1,0)</f>
        <v>1</v>
      </c>
      <c r="W5158" s="21" t="n">
        <f aca="false">IF(V5158=1,T5158+ROW()/10000000,0)</f>
        <v>7.2005158</v>
      </c>
    </row>
    <row r="5159" customFormat="false" ht="15" hidden="false" customHeight="false" outlineLevel="0" collapsed="false">
      <c r="A5159" s="0" t="n">
        <v>18322671</v>
      </c>
      <c r="B5159" s="0" t="s">
        <v>11977</v>
      </c>
      <c r="C5159" s="0" t="n">
        <v>1</v>
      </c>
      <c r="D5159" s="0" t="s">
        <v>6924</v>
      </c>
      <c r="E5159" s="0" t="s">
        <v>11978</v>
      </c>
      <c r="F5159" s="0" t="s">
        <v>6236</v>
      </c>
      <c r="G5159" s="0" t="s">
        <v>11923</v>
      </c>
      <c r="H5159" s="0" t="s">
        <v>2359</v>
      </c>
      <c r="I5159" s="0" t="s">
        <v>2123</v>
      </c>
      <c r="J5159" s="0" t="s">
        <v>47</v>
      </c>
      <c r="K5159" s="0" t="s">
        <v>46</v>
      </c>
      <c r="L5159" s="0" t="s">
        <v>46</v>
      </c>
      <c r="M5159" s="0" t="s">
        <v>47</v>
      </c>
      <c r="N5159" s="0" t="n">
        <v>2</v>
      </c>
      <c r="O5159" s="0" t="n">
        <v>134</v>
      </c>
      <c r="P5159" s="0" t="n">
        <v>600</v>
      </c>
      <c r="Q5159" s="0" t="n">
        <v>3.2</v>
      </c>
      <c r="R5159" s="0" t="str">
        <f aca="false">INDEX(Lookup!$B$4:$B$18,MATCH(C5159,Lookup!$A$4:$A$18,0))</f>
        <v>India</v>
      </c>
      <c r="S5159" s="20" t="n">
        <f aca="false">INDEX(Lookup!$D$4:$D$18,MATCH(C5159,Lookup!$A$4:$A$18,0))</f>
        <v>0.012</v>
      </c>
      <c r="T5159" s="21" t="n">
        <f aca="false">ROUND(P5159*S5159,2)</f>
        <v>7.2</v>
      </c>
      <c r="U5159" s="21" t="n">
        <f aca="false">IF(T5159&lt;=10,1,IF(T5159&lt;=20,2,IF(T5159&lt;=30,3,IF(T5159&lt;=40,4,IF(T5159&lt;=50,5,IF(T5159&lt;=100,6,IF(T5159&lt;=250,7,8)))))))</f>
        <v>1</v>
      </c>
      <c r="V5159" s="21" t="n">
        <f aca="false">IF(AND(OR(Dashboard!$T$3="All",R5159=Dashboard!$T$3),OR(Dashboard!$T$4="All",D5159=Dashboard!$T$4)),1,0)</f>
        <v>1</v>
      </c>
      <c r="W5159" s="21" t="n">
        <f aca="false">IF(V5159=1,T5159+ROW()/10000000,0)</f>
        <v>7.2005159</v>
      </c>
    </row>
    <row r="5160" customFormat="false" ht="15" hidden="false" customHeight="false" outlineLevel="0" collapsed="false">
      <c r="A5160" s="0" t="n">
        <v>18353692</v>
      </c>
      <c r="B5160" s="0" t="s">
        <v>11979</v>
      </c>
      <c r="C5160" s="0" t="n">
        <v>1</v>
      </c>
      <c r="D5160" s="0" t="s">
        <v>6924</v>
      </c>
      <c r="E5160" s="0" t="s">
        <v>11980</v>
      </c>
      <c r="F5160" s="0" t="s">
        <v>6236</v>
      </c>
      <c r="G5160" s="0" t="s">
        <v>11923</v>
      </c>
      <c r="H5160" s="0" t="s">
        <v>3269</v>
      </c>
      <c r="I5160" s="0" t="s">
        <v>2123</v>
      </c>
      <c r="J5160" s="0" t="s">
        <v>47</v>
      </c>
      <c r="K5160" s="0" t="s">
        <v>46</v>
      </c>
      <c r="L5160" s="0" t="s">
        <v>47</v>
      </c>
      <c r="M5160" s="0" t="s">
        <v>47</v>
      </c>
      <c r="N5160" s="0" t="n">
        <v>1</v>
      </c>
      <c r="O5160" s="0" t="n">
        <v>37</v>
      </c>
      <c r="P5160" s="0" t="n">
        <v>350</v>
      </c>
      <c r="Q5160" s="0" t="n">
        <v>3.3</v>
      </c>
      <c r="R5160" s="0" t="str">
        <f aca="false">INDEX(Lookup!$B$4:$B$18,MATCH(C5160,Lookup!$A$4:$A$18,0))</f>
        <v>India</v>
      </c>
      <c r="S5160" s="20" t="n">
        <f aca="false">INDEX(Lookup!$D$4:$D$18,MATCH(C5160,Lookup!$A$4:$A$18,0))</f>
        <v>0.012</v>
      </c>
      <c r="T5160" s="21" t="n">
        <f aca="false">ROUND(P5160*S5160,2)</f>
        <v>4.2</v>
      </c>
      <c r="U5160" s="21" t="n">
        <f aca="false">IF(T5160&lt;=10,1,IF(T5160&lt;=20,2,IF(T5160&lt;=30,3,IF(T5160&lt;=40,4,IF(T5160&lt;=50,5,IF(T5160&lt;=100,6,IF(T5160&lt;=250,7,8)))))))</f>
        <v>1</v>
      </c>
      <c r="V5160" s="21" t="n">
        <f aca="false">IF(AND(OR(Dashboard!$T$3="All",R5160=Dashboard!$T$3),OR(Dashboard!$T$4="All",D5160=Dashboard!$T$4)),1,0)</f>
        <v>1</v>
      </c>
      <c r="W5160" s="21" t="n">
        <f aca="false">IF(V5160=1,T5160+ROW()/10000000,0)</f>
        <v>4.200516</v>
      </c>
    </row>
    <row r="5161" customFormat="false" ht="15" hidden="false" customHeight="false" outlineLevel="0" collapsed="false">
      <c r="A5161" s="0" t="n">
        <v>18365877</v>
      </c>
      <c r="B5161" s="0" t="s">
        <v>3736</v>
      </c>
      <c r="C5161" s="0" t="n">
        <v>1</v>
      </c>
      <c r="D5161" s="0" t="s">
        <v>6924</v>
      </c>
      <c r="E5161" s="0" t="s">
        <v>11923</v>
      </c>
      <c r="F5161" s="0" t="s">
        <v>6236</v>
      </c>
      <c r="G5161" s="0" t="s">
        <v>11923</v>
      </c>
      <c r="H5161" s="0" t="s">
        <v>3356</v>
      </c>
      <c r="I5161" s="0" t="s">
        <v>2123</v>
      </c>
      <c r="J5161" s="0" t="s">
        <v>47</v>
      </c>
      <c r="K5161" s="0" t="s">
        <v>46</v>
      </c>
      <c r="L5161" s="0" t="s">
        <v>47</v>
      </c>
      <c r="M5161" s="0" t="s">
        <v>47</v>
      </c>
      <c r="N5161" s="0" t="n">
        <v>2</v>
      </c>
      <c r="O5161" s="0" t="n">
        <v>61</v>
      </c>
      <c r="P5161" s="0" t="n">
        <v>600</v>
      </c>
      <c r="Q5161" s="0" t="n">
        <v>3.6</v>
      </c>
      <c r="R5161" s="0" t="str">
        <f aca="false">INDEX(Lookup!$B$4:$B$18,MATCH(C5161,Lookup!$A$4:$A$18,0))</f>
        <v>India</v>
      </c>
      <c r="S5161" s="20" t="n">
        <f aca="false">INDEX(Lookup!$D$4:$D$18,MATCH(C5161,Lookup!$A$4:$A$18,0))</f>
        <v>0.012</v>
      </c>
      <c r="T5161" s="21" t="n">
        <f aca="false">ROUND(P5161*S5161,2)</f>
        <v>7.2</v>
      </c>
      <c r="U5161" s="21" t="n">
        <f aca="false">IF(T5161&lt;=10,1,IF(T5161&lt;=20,2,IF(T5161&lt;=30,3,IF(T5161&lt;=40,4,IF(T5161&lt;=50,5,IF(T5161&lt;=100,6,IF(T5161&lt;=250,7,8)))))))</f>
        <v>1</v>
      </c>
      <c r="V5161" s="21" t="n">
        <f aca="false">IF(AND(OR(Dashboard!$T$3="All",R5161=Dashboard!$T$3),OR(Dashboard!$T$4="All",D5161=Dashboard!$T$4)),1,0)</f>
        <v>1</v>
      </c>
      <c r="W5161" s="21" t="n">
        <f aca="false">IF(V5161=1,T5161+ROW()/10000000,0)</f>
        <v>7.2005161</v>
      </c>
    </row>
    <row r="5162" customFormat="false" ht="15" hidden="false" customHeight="false" outlineLevel="0" collapsed="false">
      <c r="A5162" s="0" t="n">
        <v>310848</v>
      </c>
      <c r="B5162" s="0" t="s">
        <v>10247</v>
      </c>
      <c r="C5162" s="0" t="n">
        <v>1</v>
      </c>
      <c r="D5162" s="0" t="s">
        <v>6924</v>
      </c>
      <c r="E5162" s="0" t="s">
        <v>11981</v>
      </c>
      <c r="F5162" s="0" t="s">
        <v>6236</v>
      </c>
      <c r="G5162" s="0" t="s">
        <v>11923</v>
      </c>
      <c r="H5162" s="0" t="s">
        <v>2359</v>
      </c>
      <c r="I5162" s="0" t="s">
        <v>2123</v>
      </c>
      <c r="J5162" s="0" t="s">
        <v>47</v>
      </c>
      <c r="K5162" s="0" t="s">
        <v>46</v>
      </c>
      <c r="L5162" s="0" t="s">
        <v>47</v>
      </c>
      <c r="M5162" s="0" t="s">
        <v>47</v>
      </c>
      <c r="N5162" s="0" t="n">
        <v>2</v>
      </c>
      <c r="O5162" s="0" t="n">
        <v>226</v>
      </c>
      <c r="P5162" s="0" t="n">
        <v>900</v>
      </c>
      <c r="Q5162" s="0" t="n">
        <v>3.5</v>
      </c>
      <c r="R5162" s="0" t="str">
        <f aca="false">INDEX(Lookup!$B$4:$B$18,MATCH(C5162,Lookup!$A$4:$A$18,0))</f>
        <v>India</v>
      </c>
      <c r="S5162" s="20" t="n">
        <f aca="false">INDEX(Lookup!$D$4:$D$18,MATCH(C5162,Lookup!$A$4:$A$18,0))</f>
        <v>0.012</v>
      </c>
      <c r="T5162" s="21" t="n">
        <f aca="false">ROUND(P5162*S5162,2)</f>
        <v>10.8</v>
      </c>
      <c r="U5162" s="21" t="n">
        <f aca="false">IF(T5162&lt;=10,1,IF(T5162&lt;=20,2,IF(T5162&lt;=30,3,IF(T5162&lt;=40,4,IF(T5162&lt;=50,5,IF(T5162&lt;=100,6,IF(T5162&lt;=250,7,8)))))))</f>
        <v>2</v>
      </c>
      <c r="V5162" s="21" t="n">
        <f aca="false">IF(AND(OR(Dashboard!$T$3="All",R5162=Dashboard!$T$3),OR(Dashboard!$T$4="All",D5162=Dashboard!$T$4)),1,0)</f>
        <v>1</v>
      </c>
      <c r="W5162" s="21" t="n">
        <f aca="false">IF(V5162=1,T5162+ROW()/10000000,0)</f>
        <v>10.8005162</v>
      </c>
    </row>
    <row r="5163" customFormat="false" ht="15" hidden="false" customHeight="false" outlineLevel="0" collapsed="false">
      <c r="A5163" s="0" t="n">
        <v>18398602</v>
      </c>
      <c r="B5163" s="0" t="s">
        <v>11982</v>
      </c>
      <c r="C5163" s="0" t="n">
        <v>1</v>
      </c>
      <c r="D5163" s="0" t="s">
        <v>6924</v>
      </c>
      <c r="E5163" s="0" t="s">
        <v>11983</v>
      </c>
      <c r="F5163" s="0" t="s">
        <v>6236</v>
      </c>
      <c r="G5163" s="0" t="s">
        <v>11923</v>
      </c>
      <c r="H5163" s="0" t="s">
        <v>2136</v>
      </c>
      <c r="I5163" s="0" t="s">
        <v>2123</v>
      </c>
      <c r="J5163" s="0" t="s">
        <v>47</v>
      </c>
      <c r="K5163" s="0" t="s">
        <v>46</v>
      </c>
      <c r="L5163" s="0" t="s">
        <v>47</v>
      </c>
      <c r="M5163" s="0" t="s">
        <v>47</v>
      </c>
      <c r="N5163" s="0" t="n">
        <v>2</v>
      </c>
      <c r="O5163" s="0" t="n">
        <v>100</v>
      </c>
      <c r="P5163" s="0" t="n">
        <v>500</v>
      </c>
      <c r="Q5163" s="0" t="n">
        <v>3.9</v>
      </c>
      <c r="R5163" s="0" t="str">
        <f aca="false">INDEX(Lookup!$B$4:$B$18,MATCH(C5163,Lookup!$A$4:$A$18,0))</f>
        <v>India</v>
      </c>
      <c r="S5163" s="20" t="n">
        <f aca="false">INDEX(Lookup!$D$4:$D$18,MATCH(C5163,Lookup!$A$4:$A$18,0))</f>
        <v>0.012</v>
      </c>
      <c r="T5163" s="21" t="n">
        <f aca="false">ROUND(P5163*S5163,2)</f>
        <v>6</v>
      </c>
      <c r="U5163" s="21" t="n">
        <f aca="false">IF(T5163&lt;=10,1,IF(T5163&lt;=20,2,IF(T5163&lt;=30,3,IF(T5163&lt;=40,4,IF(T5163&lt;=50,5,IF(T5163&lt;=100,6,IF(T5163&lt;=250,7,8)))))))</f>
        <v>1</v>
      </c>
      <c r="V5163" s="21" t="n">
        <f aca="false">IF(AND(OR(Dashboard!$T$3="All",R5163=Dashboard!$T$3),OR(Dashboard!$T$4="All",D5163=Dashboard!$T$4)),1,0)</f>
        <v>1</v>
      </c>
      <c r="W5163" s="21" t="n">
        <f aca="false">IF(V5163=1,T5163+ROW()/10000000,0)</f>
        <v>6.0005163</v>
      </c>
    </row>
    <row r="5164" customFormat="false" ht="15" hidden="false" customHeight="false" outlineLevel="0" collapsed="false">
      <c r="A5164" s="0" t="n">
        <v>18376472</v>
      </c>
      <c r="B5164" s="0" t="s">
        <v>8045</v>
      </c>
      <c r="C5164" s="0" t="n">
        <v>1</v>
      </c>
      <c r="D5164" s="0" t="s">
        <v>6924</v>
      </c>
      <c r="E5164" s="0" t="s">
        <v>11984</v>
      </c>
      <c r="F5164" s="0" t="s">
        <v>6236</v>
      </c>
      <c r="G5164" s="0" t="s">
        <v>11923</v>
      </c>
      <c r="H5164" s="0" t="s">
        <v>8047</v>
      </c>
      <c r="I5164" s="0" t="s">
        <v>2123</v>
      </c>
      <c r="J5164" s="0" t="s">
        <v>47</v>
      </c>
      <c r="K5164" s="0" t="s">
        <v>46</v>
      </c>
      <c r="L5164" s="0" t="s">
        <v>47</v>
      </c>
      <c r="M5164" s="0" t="s">
        <v>47</v>
      </c>
      <c r="N5164" s="0" t="n">
        <v>3</v>
      </c>
      <c r="O5164" s="0" t="n">
        <v>113</v>
      </c>
      <c r="P5164" s="0" t="n">
        <v>1000</v>
      </c>
      <c r="Q5164" s="0" t="n">
        <v>3.9</v>
      </c>
      <c r="R5164" s="0" t="str">
        <f aca="false">INDEX(Lookup!$B$4:$B$18,MATCH(C5164,Lookup!$A$4:$A$18,0))</f>
        <v>India</v>
      </c>
      <c r="S5164" s="20" t="n">
        <f aca="false">INDEX(Lookup!$D$4:$D$18,MATCH(C5164,Lookup!$A$4:$A$18,0))</f>
        <v>0.012</v>
      </c>
      <c r="T5164" s="21" t="n">
        <f aca="false">ROUND(P5164*S5164,2)</f>
        <v>12</v>
      </c>
      <c r="U5164" s="21" t="n">
        <f aca="false">IF(T5164&lt;=10,1,IF(T5164&lt;=20,2,IF(T5164&lt;=30,3,IF(T5164&lt;=40,4,IF(T5164&lt;=50,5,IF(T5164&lt;=100,6,IF(T5164&lt;=250,7,8)))))))</f>
        <v>2</v>
      </c>
      <c r="V5164" s="21" t="n">
        <f aca="false">IF(AND(OR(Dashboard!$T$3="All",R5164=Dashboard!$T$3),OR(Dashboard!$T$4="All",D5164=Dashboard!$T$4)),1,0)</f>
        <v>1</v>
      </c>
      <c r="W5164" s="21" t="n">
        <f aca="false">IF(V5164=1,T5164+ROW()/10000000,0)</f>
        <v>12.0005164</v>
      </c>
    </row>
    <row r="5165" customFormat="false" ht="15" hidden="false" customHeight="false" outlineLevel="0" collapsed="false">
      <c r="A5165" s="0" t="n">
        <v>18455531</v>
      </c>
      <c r="B5165" s="0" t="s">
        <v>4236</v>
      </c>
      <c r="C5165" s="0" t="n">
        <v>1</v>
      </c>
      <c r="D5165" s="0" t="s">
        <v>6924</v>
      </c>
      <c r="E5165" s="0" t="s">
        <v>11923</v>
      </c>
      <c r="F5165" s="0" t="s">
        <v>6236</v>
      </c>
      <c r="G5165" s="0" t="s">
        <v>11923</v>
      </c>
      <c r="H5165" s="0" t="s">
        <v>4237</v>
      </c>
      <c r="I5165" s="0" t="s">
        <v>2123</v>
      </c>
      <c r="J5165" s="0" t="s">
        <v>47</v>
      </c>
      <c r="K5165" s="0" t="s">
        <v>46</v>
      </c>
      <c r="L5165" s="0" t="s">
        <v>47</v>
      </c>
      <c r="M5165" s="0" t="s">
        <v>47</v>
      </c>
      <c r="N5165" s="0" t="n">
        <v>2</v>
      </c>
      <c r="O5165" s="0" t="n">
        <v>50</v>
      </c>
      <c r="P5165" s="0" t="n">
        <v>850</v>
      </c>
      <c r="Q5165" s="0" t="n">
        <v>3.9</v>
      </c>
      <c r="R5165" s="0" t="str">
        <f aca="false">INDEX(Lookup!$B$4:$B$18,MATCH(C5165,Lookup!$A$4:$A$18,0))</f>
        <v>India</v>
      </c>
      <c r="S5165" s="20" t="n">
        <f aca="false">INDEX(Lookup!$D$4:$D$18,MATCH(C5165,Lookup!$A$4:$A$18,0))</f>
        <v>0.012</v>
      </c>
      <c r="T5165" s="21" t="n">
        <f aca="false">ROUND(P5165*S5165,2)</f>
        <v>10.2</v>
      </c>
      <c r="U5165" s="21" t="n">
        <f aca="false">IF(T5165&lt;=10,1,IF(T5165&lt;=20,2,IF(T5165&lt;=30,3,IF(T5165&lt;=40,4,IF(T5165&lt;=50,5,IF(T5165&lt;=100,6,IF(T5165&lt;=250,7,8)))))))</f>
        <v>2</v>
      </c>
      <c r="V5165" s="21" t="n">
        <f aca="false">IF(AND(OR(Dashboard!$T$3="All",R5165=Dashboard!$T$3),OR(Dashboard!$T$4="All",D5165=Dashboard!$T$4)),1,0)</f>
        <v>1</v>
      </c>
      <c r="W5165" s="21" t="n">
        <f aca="false">IF(V5165=1,T5165+ROW()/10000000,0)</f>
        <v>10.2005165</v>
      </c>
    </row>
    <row r="5166" customFormat="false" ht="15" hidden="false" customHeight="false" outlineLevel="0" collapsed="false">
      <c r="A5166" s="0" t="n">
        <v>18208912</v>
      </c>
      <c r="B5166" s="0" t="s">
        <v>11985</v>
      </c>
      <c r="C5166" s="0" t="n">
        <v>1</v>
      </c>
      <c r="D5166" s="0" t="s">
        <v>6924</v>
      </c>
      <c r="E5166" s="0" t="s">
        <v>11986</v>
      </c>
      <c r="F5166" s="0" t="s">
        <v>6236</v>
      </c>
      <c r="G5166" s="0" t="s">
        <v>11923</v>
      </c>
      <c r="H5166" s="0" t="s">
        <v>69</v>
      </c>
      <c r="I5166" s="0" t="s">
        <v>2123</v>
      </c>
      <c r="J5166" s="0" t="s">
        <v>47</v>
      </c>
      <c r="K5166" s="0" t="s">
        <v>46</v>
      </c>
      <c r="L5166" s="0" t="s">
        <v>47</v>
      </c>
      <c r="M5166" s="0" t="s">
        <v>47</v>
      </c>
      <c r="N5166" s="0" t="n">
        <v>2</v>
      </c>
      <c r="O5166" s="0" t="n">
        <v>306</v>
      </c>
      <c r="P5166" s="0" t="n">
        <v>650</v>
      </c>
      <c r="Q5166" s="0" t="n">
        <v>3.8</v>
      </c>
      <c r="R5166" s="0" t="str">
        <f aca="false">INDEX(Lookup!$B$4:$B$18,MATCH(C5166,Lookup!$A$4:$A$18,0))</f>
        <v>India</v>
      </c>
      <c r="S5166" s="20" t="n">
        <f aca="false">INDEX(Lookup!$D$4:$D$18,MATCH(C5166,Lookup!$A$4:$A$18,0))</f>
        <v>0.012</v>
      </c>
      <c r="T5166" s="21" t="n">
        <f aca="false">ROUND(P5166*S5166,2)</f>
        <v>7.8</v>
      </c>
      <c r="U5166" s="21" t="n">
        <f aca="false">IF(T5166&lt;=10,1,IF(T5166&lt;=20,2,IF(T5166&lt;=30,3,IF(T5166&lt;=40,4,IF(T5166&lt;=50,5,IF(T5166&lt;=100,6,IF(T5166&lt;=250,7,8)))))))</f>
        <v>1</v>
      </c>
      <c r="V5166" s="21" t="n">
        <f aca="false">IF(AND(OR(Dashboard!$T$3="All",R5166=Dashboard!$T$3),OR(Dashboard!$T$4="All",D5166=Dashboard!$T$4)),1,0)</f>
        <v>1</v>
      </c>
      <c r="W5166" s="21" t="n">
        <f aca="false">IF(V5166=1,T5166+ROW()/10000000,0)</f>
        <v>7.8005166</v>
      </c>
    </row>
    <row r="5167" customFormat="false" ht="15" hidden="false" customHeight="false" outlineLevel="0" collapsed="false">
      <c r="A5167" s="0" t="n">
        <v>2586</v>
      </c>
      <c r="B5167" s="0" t="s">
        <v>11987</v>
      </c>
      <c r="C5167" s="0" t="n">
        <v>1</v>
      </c>
      <c r="D5167" s="0" t="s">
        <v>6924</v>
      </c>
      <c r="E5167" s="0" t="s">
        <v>11988</v>
      </c>
      <c r="F5167" s="0" t="s">
        <v>6236</v>
      </c>
      <c r="G5167" s="0" t="s">
        <v>11923</v>
      </c>
      <c r="H5167" s="0" t="s">
        <v>2288</v>
      </c>
      <c r="I5167" s="0" t="s">
        <v>2123</v>
      </c>
      <c r="J5167" s="0" t="s">
        <v>47</v>
      </c>
      <c r="K5167" s="0" t="s">
        <v>46</v>
      </c>
      <c r="L5167" s="0" t="s">
        <v>47</v>
      </c>
      <c r="M5167" s="0" t="s">
        <v>47</v>
      </c>
      <c r="N5167" s="0" t="n">
        <v>2</v>
      </c>
      <c r="O5167" s="0" t="n">
        <v>361</v>
      </c>
      <c r="P5167" s="0" t="n">
        <v>750</v>
      </c>
      <c r="Q5167" s="0" t="n">
        <v>3.5</v>
      </c>
      <c r="R5167" s="0" t="str">
        <f aca="false">INDEX(Lookup!$B$4:$B$18,MATCH(C5167,Lookup!$A$4:$A$18,0))</f>
        <v>India</v>
      </c>
      <c r="S5167" s="20" t="n">
        <f aca="false">INDEX(Lookup!$D$4:$D$18,MATCH(C5167,Lookup!$A$4:$A$18,0))</f>
        <v>0.012</v>
      </c>
      <c r="T5167" s="21" t="n">
        <f aca="false">ROUND(P5167*S5167,2)</f>
        <v>9</v>
      </c>
      <c r="U5167" s="21" t="n">
        <f aca="false">IF(T5167&lt;=10,1,IF(T5167&lt;=20,2,IF(T5167&lt;=30,3,IF(T5167&lt;=40,4,IF(T5167&lt;=50,5,IF(T5167&lt;=100,6,IF(T5167&lt;=250,7,8)))))))</f>
        <v>1</v>
      </c>
      <c r="V5167" s="21" t="n">
        <f aca="false">IF(AND(OR(Dashboard!$T$3="All",R5167=Dashboard!$T$3),OR(Dashboard!$T$4="All",D5167=Dashboard!$T$4)),1,0)</f>
        <v>1</v>
      </c>
      <c r="W5167" s="21" t="n">
        <f aca="false">IF(V5167=1,T5167+ROW()/10000000,0)</f>
        <v>9.0005167</v>
      </c>
    </row>
    <row r="5168" customFormat="false" ht="15" hidden="false" customHeight="false" outlineLevel="0" collapsed="false">
      <c r="A5168" s="0" t="n">
        <v>301722</v>
      </c>
      <c r="B5168" s="0" t="s">
        <v>2995</v>
      </c>
      <c r="C5168" s="0" t="n">
        <v>1</v>
      </c>
      <c r="D5168" s="0" t="s">
        <v>6924</v>
      </c>
      <c r="E5168" s="0" t="s">
        <v>11989</v>
      </c>
      <c r="F5168" s="0" t="s">
        <v>6236</v>
      </c>
      <c r="G5168" s="0" t="s">
        <v>11923</v>
      </c>
      <c r="H5168" s="0" t="s">
        <v>2997</v>
      </c>
      <c r="I5168" s="0" t="s">
        <v>2123</v>
      </c>
      <c r="J5168" s="0" t="s">
        <v>47</v>
      </c>
      <c r="K5168" s="0" t="s">
        <v>46</v>
      </c>
      <c r="L5168" s="0" t="s">
        <v>47</v>
      </c>
      <c r="M5168" s="0" t="s">
        <v>47</v>
      </c>
      <c r="N5168" s="0" t="n">
        <v>2</v>
      </c>
      <c r="O5168" s="0" t="n">
        <v>290</v>
      </c>
      <c r="P5168" s="0" t="n">
        <v>600</v>
      </c>
      <c r="Q5168" s="0" t="n">
        <v>3.6</v>
      </c>
      <c r="R5168" s="0" t="str">
        <f aca="false">INDEX(Lookup!$B$4:$B$18,MATCH(C5168,Lookup!$A$4:$A$18,0))</f>
        <v>India</v>
      </c>
      <c r="S5168" s="20" t="n">
        <f aca="false">INDEX(Lookup!$D$4:$D$18,MATCH(C5168,Lookup!$A$4:$A$18,0))</f>
        <v>0.012</v>
      </c>
      <c r="T5168" s="21" t="n">
        <f aca="false">ROUND(P5168*S5168,2)</f>
        <v>7.2</v>
      </c>
      <c r="U5168" s="21" t="n">
        <f aca="false">IF(T5168&lt;=10,1,IF(T5168&lt;=20,2,IF(T5168&lt;=30,3,IF(T5168&lt;=40,4,IF(T5168&lt;=50,5,IF(T5168&lt;=100,6,IF(T5168&lt;=250,7,8)))))))</f>
        <v>1</v>
      </c>
      <c r="V5168" s="21" t="n">
        <f aca="false">IF(AND(OR(Dashboard!$T$3="All",R5168=Dashboard!$T$3),OR(Dashboard!$T$4="All",D5168=Dashboard!$T$4)),1,0)</f>
        <v>1</v>
      </c>
      <c r="W5168" s="21" t="n">
        <f aca="false">IF(V5168=1,T5168+ROW()/10000000,0)</f>
        <v>7.2005168</v>
      </c>
    </row>
    <row r="5169" customFormat="false" ht="15" hidden="false" customHeight="false" outlineLevel="0" collapsed="false">
      <c r="A5169" s="0" t="n">
        <v>18285729</v>
      </c>
      <c r="B5169" s="0" t="s">
        <v>11990</v>
      </c>
      <c r="C5169" s="0" t="n">
        <v>1</v>
      </c>
      <c r="D5169" s="0" t="s">
        <v>6924</v>
      </c>
      <c r="E5169" s="0" t="s">
        <v>11991</v>
      </c>
      <c r="F5169" s="0" t="s">
        <v>6236</v>
      </c>
      <c r="G5169" s="0" t="s">
        <v>11923</v>
      </c>
      <c r="H5169" s="0" t="s">
        <v>2288</v>
      </c>
      <c r="I5169" s="0" t="s">
        <v>2123</v>
      </c>
      <c r="J5169" s="0" t="s">
        <v>47</v>
      </c>
      <c r="K5169" s="0" t="s">
        <v>46</v>
      </c>
      <c r="L5169" s="0" t="s">
        <v>47</v>
      </c>
      <c r="M5169" s="0" t="s">
        <v>47</v>
      </c>
      <c r="N5169" s="0" t="n">
        <v>2</v>
      </c>
      <c r="O5169" s="0" t="n">
        <v>93</v>
      </c>
      <c r="P5169" s="0" t="n">
        <v>800</v>
      </c>
      <c r="Q5169" s="0" t="n">
        <v>3.7</v>
      </c>
      <c r="R5169" s="0" t="str">
        <f aca="false">INDEX(Lookup!$B$4:$B$18,MATCH(C5169,Lookup!$A$4:$A$18,0))</f>
        <v>India</v>
      </c>
      <c r="S5169" s="20" t="n">
        <f aca="false">INDEX(Lookup!$D$4:$D$18,MATCH(C5169,Lookup!$A$4:$A$18,0))</f>
        <v>0.012</v>
      </c>
      <c r="T5169" s="21" t="n">
        <f aca="false">ROUND(P5169*S5169,2)</f>
        <v>9.6</v>
      </c>
      <c r="U5169" s="21" t="n">
        <f aca="false">IF(T5169&lt;=10,1,IF(T5169&lt;=20,2,IF(T5169&lt;=30,3,IF(T5169&lt;=40,4,IF(T5169&lt;=50,5,IF(T5169&lt;=100,6,IF(T5169&lt;=250,7,8)))))))</f>
        <v>1</v>
      </c>
      <c r="V5169" s="21" t="n">
        <f aca="false">IF(AND(OR(Dashboard!$T$3="All",R5169=Dashboard!$T$3),OR(Dashboard!$T$4="All",D5169=Dashboard!$T$4)),1,0)</f>
        <v>1</v>
      </c>
      <c r="W5169" s="21" t="n">
        <f aca="false">IF(V5169=1,T5169+ROW()/10000000,0)</f>
        <v>9.6005169</v>
      </c>
    </row>
    <row r="5170" customFormat="false" ht="15" hidden="false" customHeight="false" outlineLevel="0" collapsed="false">
      <c r="A5170" s="0" t="n">
        <v>305526</v>
      </c>
      <c r="B5170" s="0" t="s">
        <v>11992</v>
      </c>
      <c r="C5170" s="0" t="n">
        <v>1</v>
      </c>
      <c r="D5170" s="0" t="s">
        <v>6924</v>
      </c>
      <c r="E5170" s="0" t="s">
        <v>11993</v>
      </c>
      <c r="F5170" s="0" t="s">
        <v>6236</v>
      </c>
      <c r="G5170" s="0" t="s">
        <v>11923</v>
      </c>
      <c r="H5170" s="0" t="s">
        <v>2050</v>
      </c>
      <c r="I5170" s="0" t="s">
        <v>2123</v>
      </c>
      <c r="J5170" s="0" t="s">
        <v>47</v>
      </c>
      <c r="K5170" s="0" t="s">
        <v>46</v>
      </c>
      <c r="L5170" s="0" t="s">
        <v>47</v>
      </c>
      <c r="M5170" s="0" t="s">
        <v>47</v>
      </c>
      <c r="N5170" s="0" t="n">
        <v>1</v>
      </c>
      <c r="O5170" s="0" t="n">
        <v>370</v>
      </c>
      <c r="P5170" s="0" t="n">
        <v>400</v>
      </c>
      <c r="Q5170" s="0" t="n">
        <v>3.7</v>
      </c>
      <c r="R5170" s="0" t="str">
        <f aca="false">INDEX(Lookup!$B$4:$B$18,MATCH(C5170,Lookup!$A$4:$A$18,0))</f>
        <v>India</v>
      </c>
      <c r="S5170" s="20" t="n">
        <f aca="false">INDEX(Lookup!$D$4:$D$18,MATCH(C5170,Lookup!$A$4:$A$18,0))</f>
        <v>0.012</v>
      </c>
      <c r="T5170" s="21" t="n">
        <f aca="false">ROUND(P5170*S5170,2)</f>
        <v>4.8</v>
      </c>
      <c r="U5170" s="21" t="n">
        <f aca="false">IF(T5170&lt;=10,1,IF(T5170&lt;=20,2,IF(T5170&lt;=30,3,IF(T5170&lt;=40,4,IF(T5170&lt;=50,5,IF(T5170&lt;=100,6,IF(T5170&lt;=250,7,8)))))))</f>
        <v>1</v>
      </c>
      <c r="V5170" s="21" t="n">
        <f aca="false">IF(AND(OR(Dashboard!$T$3="All",R5170=Dashboard!$T$3),OR(Dashboard!$T$4="All",D5170=Dashboard!$T$4)),1,0)</f>
        <v>1</v>
      </c>
      <c r="W5170" s="21" t="n">
        <f aca="false">IF(V5170=1,T5170+ROW()/10000000,0)</f>
        <v>4.800517</v>
      </c>
    </row>
    <row r="5171" customFormat="false" ht="15" hidden="false" customHeight="false" outlineLevel="0" collapsed="false">
      <c r="A5171" s="0" t="n">
        <v>18357542</v>
      </c>
      <c r="B5171" s="0" t="s">
        <v>11994</v>
      </c>
      <c r="C5171" s="0" t="n">
        <v>1</v>
      </c>
      <c r="D5171" s="0" t="s">
        <v>6924</v>
      </c>
      <c r="E5171" s="0" t="s">
        <v>11995</v>
      </c>
      <c r="F5171" s="0" t="s">
        <v>6236</v>
      </c>
      <c r="G5171" s="0" t="s">
        <v>11923</v>
      </c>
      <c r="H5171" s="0" t="s">
        <v>11996</v>
      </c>
      <c r="I5171" s="0" t="s">
        <v>2123</v>
      </c>
      <c r="J5171" s="0" t="s">
        <v>47</v>
      </c>
      <c r="K5171" s="0" t="s">
        <v>46</v>
      </c>
      <c r="L5171" s="0" t="s">
        <v>47</v>
      </c>
      <c r="M5171" s="0" t="s">
        <v>47</v>
      </c>
      <c r="N5171" s="0" t="n">
        <v>2</v>
      </c>
      <c r="O5171" s="0" t="n">
        <v>55</v>
      </c>
      <c r="P5171" s="0" t="n">
        <v>700</v>
      </c>
      <c r="Q5171" s="0" t="n">
        <v>3.8</v>
      </c>
      <c r="R5171" s="0" t="str">
        <f aca="false">INDEX(Lookup!$B$4:$B$18,MATCH(C5171,Lookup!$A$4:$A$18,0))</f>
        <v>India</v>
      </c>
      <c r="S5171" s="20" t="n">
        <f aca="false">INDEX(Lookup!$D$4:$D$18,MATCH(C5171,Lookup!$A$4:$A$18,0))</f>
        <v>0.012</v>
      </c>
      <c r="T5171" s="21" t="n">
        <f aca="false">ROUND(P5171*S5171,2)</f>
        <v>8.4</v>
      </c>
      <c r="U5171" s="21" t="n">
        <f aca="false">IF(T5171&lt;=10,1,IF(T5171&lt;=20,2,IF(T5171&lt;=30,3,IF(T5171&lt;=40,4,IF(T5171&lt;=50,5,IF(T5171&lt;=100,6,IF(T5171&lt;=250,7,8)))))))</f>
        <v>1</v>
      </c>
      <c r="V5171" s="21" t="n">
        <f aca="false">IF(AND(OR(Dashboard!$T$3="All",R5171=Dashboard!$T$3),OR(Dashboard!$T$4="All",D5171=Dashboard!$T$4)),1,0)</f>
        <v>1</v>
      </c>
      <c r="W5171" s="21" t="n">
        <f aca="false">IF(V5171=1,T5171+ROW()/10000000,0)</f>
        <v>8.4005171</v>
      </c>
    </row>
    <row r="5172" customFormat="false" ht="15" hidden="false" customHeight="false" outlineLevel="0" collapsed="false">
      <c r="A5172" s="0" t="n">
        <v>18291199</v>
      </c>
      <c r="B5172" s="0" t="s">
        <v>4546</v>
      </c>
      <c r="C5172" s="0" t="n">
        <v>1</v>
      </c>
      <c r="D5172" s="0" t="s">
        <v>6924</v>
      </c>
      <c r="E5172" s="0" t="s">
        <v>11997</v>
      </c>
      <c r="F5172" s="0" t="s">
        <v>6236</v>
      </c>
      <c r="G5172" s="0" t="s">
        <v>11923</v>
      </c>
      <c r="H5172" s="0" t="s">
        <v>4547</v>
      </c>
      <c r="I5172" s="0" t="s">
        <v>2123</v>
      </c>
      <c r="J5172" s="0" t="s">
        <v>47</v>
      </c>
      <c r="K5172" s="0" t="s">
        <v>46</v>
      </c>
      <c r="L5172" s="0" t="s">
        <v>47</v>
      </c>
      <c r="M5172" s="0" t="s">
        <v>47</v>
      </c>
      <c r="N5172" s="0" t="n">
        <v>2</v>
      </c>
      <c r="O5172" s="0" t="n">
        <v>132</v>
      </c>
      <c r="P5172" s="0" t="n">
        <v>600</v>
      </c>
      <c r="Q5172" s="0" t="n">
        <v>3.7</v>
      </c>
      <c r="R5172" s="0" t="str">
        <f aca="false">INDEX(Lookup!$B$4:$B$18,MATCH(C5172,Lookup!$A$4:$A$18,0))</f>
        <v>India</v>
      </c>
      <c r="S5172" s="20" t="n">
        <f aca="false">INDEX(Lookup!$D$4:$D$18,MATCH(C5172,Lookup!$A$4:$A$18,0))</f>
        <v>0.012</v>
      </c>
      <c r="T5172" s="21" t="n">
        <f aca="false">ROUND(P5172*S5172,2)</f>
        <v>7.2</v>
      </c>
      <c r="U5172" s="21" t="n">
        <f aca="false">IF(T5172&lt;=10,1,IF(T5172&lt;=20,2,IF(T5172&lt;=30,3,IF(T5172&lt;=40,4,IF(T5172&lt;=50,5,IF(T5172&lt;=100,6,IF(T5172&lt;=250,7,8)))))))</f>
        <v>1</v>
      </c>
      <c r="V5172" s="21" t="n">
        <f aca="false">IF(AND(OR(Dashboard!$T$3="All",R5172=Dashboard!$T$3),OR(Dashboard!$T$4="All",D5172=Dashboard!$T$4)),1,0)</f>
        <v>1</v>
      </c>
      <c r="W5172" s="21" t="n">
        <f aca="false">IF(V5172=1,T5172+ROW()/10000000,0)</f>
        <v>7.2005172</v>
      </c>
    </row>
    <row r="5173" customFormat="false" ht="15" hidden="false" customHeight="false" outlineLevel="0" collapsed="false">
      <c r="A5173" s="0" t="n">
        <v>5726</v>
      </c>
      <c r="B5173" s="0" t="s">
        <v>3011</v>
      </c>
      <c r="C5173" s="0" t="n">
        <v>1</v>
      </c>
      <c r="D5173" s="0" t="s">
        <v>6924</v>
      </c>
      <c r="E5173" s="0" t="s">
        <v>11998</v>
      </c>
      <c r="F5173" s="0" t="s">
        <v>6236</v>
      </c>
      <c r="G5173" s="0" t="s">
        <v>11923</v>
      </c>
      <c r="H5173" s="0" t="s">
        <v>3015</v>
      </c>
      <c r="I5173" s="0" t="s">
        <v>2123</v>
      </c>
      <c r="J5173" s="0" t="s">
        <v>47</v>
      </c>
      <c r="K5173" s="0" t="s">
        <v>46</v>
      </c>
      <c r="L5173" s="0" t="s">
        <v>47</v>
      </c>
      <c r="M5173" s="0" t="s">
        <v>47</v>
      </c>
      <c r="N5173" s="0" t="n">
        <v>1</v>
      </c>
      <c r="O5173" s="0" t="n">
        <v>145</v>
      </c>
      <c r="P5173" s="0" t="n">
        <v>400</v>
      </c>
      <c r="Q5173" s="0" t="n">
        <v>3.7</v>
      </c>
      <c r="R5173" s="0" t="str">
        <f aca="false">INDEX(Lookup!$B$4:$B$18,MATCH(C5173,Lookup!$A$4:$A$18,0))</f>
        <v>India</v>
      </c>
      <c r="S5173" s="20" t="n">
        <f aca="false">INDEX(Lookup!$D$4:$D$18,MATCH(C5173,Lookup!$A$4:$A$18,0))</f>
        <v>0.012</v>
      </c>
      <c r="T5173" s="21" t="n">
        <f aca="false">ROUND(P5173*S5173,2)</f>
        <v>4.8</v>
      </c>
      <c r="U5173" s="21" t="n">
        <f aca="false">IF(T5173&lt;=10,1,IF(T5173&lt;=20,2,IF(T5173&lt;=30,3,IF(T5173&lt;=40,4,IF(T5173&lt;=50,5,IF(T5173&lt;=100,6,IF(T5173&lt;=250,7,8)))))))</f>
        <v>1</v>
      </c>
      <c r="V5173" s="21" t="n">
        <f aca="false">IF(AND(OR(Dashboard!$T$3="All",R5173=Dashboard!$T$3),OR(Dashboard!$T$4="All",D5173=Dashboard!$T$4)),1,0)</f>
        <v>1</v>
      </c>
      <c r="W5173" s="21" t="n">
        <f aca="false">IF(V5173=1,T5173+ROW()/10000000,0)</f>
        <v>4.8005173</v>
      </c>
    </row>
    <row r="5174" customFormat="false" ht="15" hidden="false" customHeight="false" outlineLevel="0" collapsed="false">
      <c r="A5174" s="0" t="n">
        <v>302922</v>
      </c>
      <c r="B5174" s="0" t="s">
        <v>5523</v>
      </c>
      <c r="C5174" s="0" t="n">
        <v>1</v>
      </c>
      <c r="D5174" s="0" t="s">
        <v>6924</v>
      </c>
      <c r="E5174" s="0" t="s">
        <v>11999</v>
      </c>
      <c r="F5174" s="0" t="s">
        <v>6236</v>
      </c>
      <c r="G5174" s="0" t="s">
        <v>11923</v>
      </c>
      <c r="H5174" s="0" t="s">
        <v>3243</v>
      </c>
      <c r="I5174" s="0" t="s">
        <v>2123</v>
      </c>
      <c r="J5174" s="0" t="s">
        <v>47</v>
      </c>
      <c r="K5174" s="0" t="s">
        <v>47</v>
      </c>
      <c r="L5174" s="0" t="s">
        <v>47</v>
      </c>
      <c r="M5174" s="0" t="s">
        <v>47</v>
      </c>
      <c r="N5174" s="0" t="n">
        <v>1</v>
      </c>
      <c r="O5174" s="0" t="n">
        <v>45</v>
      </c>
      <c r="P5174" s="0" t="n">
        <v>250</v>
      </c>
      <c r="Q5174" s="0" t="n">
        <v>3.8</v>
      </c>
      <c r="R5174" s="0" t="str">
        <f aca="false">INDEX(Lookup!$B$4:$B$18,MATCH(C5174,Lookup!$A$4:$A$18,0))</f>
        <v>India</v>
      </c>
      <c r="S5174" s="20" t="n">
        <f aca="false">INDEX(Lookup!$D$4:$D$18,MATCH(C5174,Lookup!$A$4:$A$18,0))</f>
        <v>0.012</v>
      </c>
      <c r="T5174" s="21" t="n">
        <f aca="false">ROUND(P5174*S5174,2)</f>
        <v>3</v>
      </c>
      <c r="U5174" s="21" t="n">
        <f aca="false">IF(T5174&lt;=10,1,IF(T5174&lt;=20,2,IF(T5174&lt;=30,3,IF(T5174&lt;=40,4,IF(T5174&lt;=50,5,IF(T5174&lt;=100,6,IF(T5174&lt;=250,7,8)))))))</f>
        <v>1</v>
      </c>
      <c r="V5174" s="21" t="n">
        <f aca="false">IF(AND(OR(Dashboard!$T$3="All",R5174=Dashboard!$T$3),OR(Dashboard!$T$4="All",D5174=Dashboard!$T$4)),1,0)</f>
        <v>1</v>
      </c>
      <c r="W5174" s="21" t="n">
        <f aca="false">IF(V5174=1,T5174+ROW()/10000000,0)</f>
        <v>3.0005174</v>
      </c>
    </row>
    <row r="5175" customFormat="false" ht="15" hidden="false" customHeight="false" outlineLevel="0" collapsed="false">
      <c r="A5175" s="0" t="n">
        <v>7658</v>
      </c>
      <c r="B5175" s="0" t="s">
        <v>2973</v>
      </c>
      <c r="C5175" s="0" t="n">
        <v>1</v>
      </c>
      <c r="D5175" s="0" t="s">
        <v>6924</v>
      </c>
      <c r="E5175" s="0" t="s">
        <v>12000</v>
      </c>
      <c r="F5175" s="0" t="s">
        <v>6236</v>
      </c>
      <c r="G5175" s="0" t="s">
        <v>11923</v>
      </c>
      <c r="H5175" s="0" t="s">
        <v>2975</v>
      </c>
      <c r="I5175" s="0" t="s">
        <v>2123</v>
      </c>
      <c r="J5175" s="0" t="s">
        <v>47</v>
      </c>
      <c r="K5175" s="0" t="s">
        <v>47</v>
      </c>
      <c r="L5175" s="0" t="s">
        <v>47</v>
      </c>
      <c r="M5175" s="0" t="s">
        <v>47</v>
      </c>
      <c r="N5175" s="0" t="n">
        <v>1</v>
      </c>
      <c r="O5175" s="0" t="n">
        <v>52</v>
      </c>
      <c r="P5175" s="0" t="n">
        <v>350</v>
      </c>
      <c r="Q5175" s="0" t="n">
        <v>3.5</v>
      </c>
      <c r="R5175" s="0" t="str">
        <f aca="false">INDEX(Lookup!$B$4:$B$18,MATCH(C5175,Lookup!$A$4:$A$18,0))</f>
        <v>India</v>
      </c>
      <c r="S5175" s="20" t="n">
        <f aca="false">INDEX(Lookup!$D$4:$D$18,MATCH(C5175,Lookup!$A$4:$A$18,0))</f>
        <v>0.012</v>
      </c>
      <c r="T5175" s="21" t="n">
        <f aca="false">ROUND(P5175*S5175,2)</f>
        <v>4.2</v>
      </c>
      <c r="U5175" s="21" t="n">
        <f aca="false">IF(T5175&lt;=10,1,IF(T5175&lt;=20,2,IF(T5175&lt;=30,3,IF(T5175&lt;=40,4,IF(T5175&lt;=50,5,IF(T5175&lt;=100,6,IF(T5175&lt;=250,7,8)))))))</f>
        <v>1</v>
      </c>
      <c r="V5175" s="21" t="n">
        <f aca="false">IF(AND(OR(Dashboard!$T$3="All",R5175=Dashboard!$T$3),OR(Dashboard!$T$4="All",D5175=Dashboard!$T$4)),1,0)</f>
        <v>1</v>
      </c>
      <c r="W5175" s="21" t="n">
        <f aca="false">IF(V5175=1,T5175+ROW()/10000000,0)</f>
        <v>4.2005175</v>
      </c>
    </row>
    <row r="5176" customFormat="false" ht="15" hidden="false" customHeight="false" outlineLevel="0" collapsed="false">
      <c r="A5176" s="0" t="n">
        <v>18286490</v>
      </c>
      <c r="B5176" s="0" t="s">
        <v>12001</v>
      </c>
      <c r="C5176" s="0" t="n">
        <v>1</v>
      </c>
      <c r="D5176" s="0" t="s">
        <v>6924</v>
      </c>
      <c r="E5176" s="0" t="s">
        <v>11923</v>
      </c>
      <c r="F5176" s="0" t="s">
        <v>6236</v>
      </c>
      <c r="G5176" s="0" t="s">
        <v>11923</v>
      </c>
      <c r="H5176" s="0" t="s">
        <v>12002</v>
      </c>
      <c r="I5176" s="0" t="s">
        <v>2123</v>
      </c>
      <c r="J5176" s="0" t="s">
        <v>47</v>
      </c>
      <c r="K5176" s="0" t="s">
        <v>46</v>
      </c>
      <c r="L5176" s="0" t="s">
        <v>47</v>
      </c>
      <c r="M5176" s="0" t="s">
        <v>47</v>
      </c>
      <c r="N5176" s="0" t="n">
        <v>2</v>
      </c>
      <c r="O5176" s="0" t="n">
        <v>99</v>
      </c>
      <c r="P5176" s="0" t="n">
        <v>500</v>
      </c>
      <c r="Q5176" s="0" t="n">
        <v>3.7</v>
      </c>
      <c r="R5176" s="0" t="str">
        <f aca="false">INDEX(Lookup!$B$4:$B$18,MATCH(C5176,Lookup!$A$4:$A$18,0))</f>
        <v>India</v>
      </c>
      <c r="S5176" s="20" t="n">
        <f aca="false">INDEX(Lookup!$D$4:$D$18,MATCH(C5176,Lookup!$A$4:$A$18,0))</f>
        <v>0.012</v>
      </c>
      <c r="T5176" s="21" t="n">
        <f aca="false">ROUND(P5176*S5176,2)</f>
        <v>6</v>
      </c>
      <c r="U5176" s="21" t="n">
        <f aca="false">IF(T5176&lt;=10,1,IF(T5176&lt;=20,2,IF(T5176&lt;=30,3,IF(T5176&lt;=40,4,IF(T5176&lt;=50,5,IF(T5176&lt;=100,6,IF(T5176&lt;=250,7,8)))))))</f>
        <v>1</v>
      </c>
      <c r="V5176" s="21" t="n">
        <f aca="false">IF(AND(OR(Dashboard!$T$3="All",R5176=Dashboard!$T$3),OR(Dashboard!$T$4="All",D5176=Dashboard!$T$4)),1,0)</f>
        <v>1</v>
      </c>
      <c r="W5176" s="21" t="n">
        <f aca="false">IF(V5176=1,T5176+ROW()/10000000,0)</f>
        <v>6.0005176</v>
      </c>
    </row>
    <row r="5177" customFormat="false" ht="15" hidden="false" customHeight="false" outlineLevel="0" collapsed="false">
      <c r="A5177" s="0" t="n">
        <v>7654</v>
      </c>
      <c r="B5177" s="0" t="s">
        <v>12003</v>
      </c>
      <c r="C5177" s="0" t="n">
        <v>1</v>
      </c>
      <c r="D5177" s="0" t="s">
        <v>6924</v>
      </c>
      <c r="E5177" s="0" t="s">
        <v>12004</v>
      </c>
      <c r="F5177" s="0" t="s">
        <v>6236</v>
      </c>
      <c r="G5177" s="0" t="s">
        <v>11923</v>
      </c>
      <c r="H5177" s="0" t="s">
        <v>402</v>
      </c>
      <c r="I5177" s="0" t="s">
        <v>2123</v>
      </c>
      <c r="J5177" s="0" t="s">
        <v>47</v>
      </c>
      <c r="K5177" s="0" t="s">
        <v>47</v>
      </c>
      <c r="L5177" s="0" t="s">
        <v>47</v>
      </c>
      <c r="M5177" s="0" t="s">
        <v>47</v>
      </c>
      <c r="N5177" s="0" t="n">
        <v>1</v>
      </c>
      <c r="O5177" s="0" t="n">
        <v>82</v>
      </c>
      <c r="P5177" s="0" t="n">
        <v>150</v>
      </c>
      <c r="Q5177" s="0" t="n">
        <v>3.6</v>
      </c>
      <c r="R5177" s="0" t="str">
        <f aca="false">INDEX(Lookup!$B$4:$B$18,MATCH(C5177,Lookup!$A$4:$A$18,0))</f>
        <v>India</v>
      </c>
      <c r="S5177" s="20" t="n">
        <f aca="false">INDEX(Lookup!$D$4:$D$18,MATCH(C5177,Lookup!$A$4:$A$18,0))</f>
        <v>0.012</v>
      </c>
      <c r="T5177" s="21" t="n">
        <f aca="false">ROUND(P5177*S5177,2)</f>
        <v>1.8</v>
      </c>
      <c r="U5177" s="21" t="n">
        <f aca="false">IF(T5177&lt;=10,1,IF(T5177&lt;=20,2,IF(T5177&lt;=30,3,IF(T5177&lt;=40,4,IF(T5177&lt;=50,5,IF(T5177&lt;=100,6,IF(T5177&lt;=250,7,8)))))))</f>
        <v>1</v>
      </c>
      <c r="V5177" s="21" t="n">
        <f aca="false">IF(AND(OR(Dashboard!$T$3="All",R5177=Dashboard!$T$3),OR(Dashboard!$T$4="All",D5177=Dashboard!$T$4)),1,0)</f>
        <v>1</v>
      </c>
      <c r="W5177" s="21" t="n">
        <f aca="false">IF(V5177=1,T5177+ROW()/10000000,0)</f>
        <v>1.8005177</v>
      </c>
    </row>
    <row r="5178" customFormat="false" ht="15" hidden="false" customHeight="false" outlineLevel="0" collapsed="false">
      <c r="A5178" s="0" t="n">
        <v>18254534</v>
      </c>
      <c r="B5178" s="0" t="s">
        <v>12005</v>
      </c>
      <c r="C5178" s="0" t="n">
        <v>1</v>
      </c>
      <c r="D5178" s="0" t="s">
        <v>6924</v>
      </c>
      <c r="E5178" s="0" t="s">
        <v>12006</v>
      </c>
      <c r="F5178" s="0" t="s">
        <v>6236</v>
      </c>
      <c r="G5178" s="0" t="s">
        <v>11923</v>
      </c>
      <c r="H5178" s="0" t="s">
        <v>2359</v>
      </c>
      <c r="I5178" s="0" t="s">
        <v>2123</v>
      </c>
      <c r="J5178" s="0" t="s">
        <v>46</v>
      </c>
      <c r="K5178" s="0" t="s">
        <v>46</v>
      </c>
      <c r="L5178" s="0" t="s">
        <v>47</v>
      </c>
      <c r="M5178" s="0" t="s">
        <v>47</v>
      </c>
      <c r="N5178" s="0" t="n">
        <v>2</v>
      </c>
      <c r="O5178" s="0" t="n">
        <v>99</v>
      </c>
      <c r="P5178" s="0" t="n">
        <v>850</v>
      </c>
      <c r="Q5178" s="0" t="n">
        <v>3.5</v>
      </c>
      <c r="R5178" s="0" t="str">
        <f aca="false">INDEX(Lookup!$B$4:$B$18,MATCH(C5178,Lookup!$A$4:$A$18,0))</f>
        <v>India</v>
      </c>
      <c r="S5178" s="20" t="n">
        <f aca="false">INDEX(Lookup!$D$4:$D$18,MATCH(C5178,Lookup!$A$4:$A$18,0))</f>
        <v>0.012</v>
      </c>
      <c r="T5178" s="21" t="n">
        <f aca="false">ROUND(P5178*S5178,2)</f>
        <v>10.2</v>
      </c>
      <c r="U5178" s="21" t="n">
        <f aca="false">IF(T5178&lt;=10,1,IF(T5178&lt;=20,2,IF(T5178&lt;=30,3,IF(T5178&lt;=40,4,IF(T5178&lt;=50,5,IF(T5178&lt;=100,6,IF(T5178&lt;=250,7,8)))))))</f>
        <v>2</v>
      </c>
      <c r="V5178" s="21" t="n">
        <f aca="false">IF(AND(OR(Dashboard!$T$3="All",R5178=Dashboard!$T$3),OR(Dashboard!$T$4="All",D5178=Dashboard!$T$4)),1,0)</f>
        <v>1</v>
      </c>
      <c r="W5178" s="21" t="n">
        <f aca="false">IF(V5178=1,T5178+ROW()/10000000,0)</f>
        <v>10.2005178</v>
      </c>
    </row>
    <row r="5179" customFormat="false" ht="15" hidden="false" customHeight="false" outlineLevel="0" collapsed="false">
      <c r="A5179" s="0" t="n">
        <v>9100</v>
      </c>
      <c r="B5179" s="0" t="s">
        <v>12007</v>
      </c>
      <c r="C5179" s="0" t="n">
        <v>1</v>
      </c>
      <c r="D5179" s="0" t="s">
        <v>6924</v>
      </c>
      <c r="E5179" s="0" t="s">
        <v>12008</v>
      </c>
      <c r="F5179" s="0" t="s">
        <v>6236</v>
      </c>
      <c r="G5179" s="0" t="s">
        <v>11923</v>
      </c>
      <c r="H5179" s="0" t="s">
        <v>3243</v>
      </c>
      <c r="I5179" s="0" t="s">
        <v>2123</v>
      </c>
      <c r="J5179" s="0" t="s">
        <v>47</v>
      </c>
      <c r="K5179" s="0" t="s">
        <v>47</v>
      </c>
      <c r="L5179" s="0" t="s">
        <v>47</v>
      </c>
      <c r="M5179" s="0" t="s">
        <v>47</v>
      </c>
      <c r="N5179" s="0" t="n">
        <v>1</v>
      </c>
      <c r="O5179" s="0" t="n">
        <v>114</v>
      </c>
      <c r="P5179" s="0" t="n">
        <v>100</v>
      </c>
      <c r="Q5179" s="0" t="n">
        <v>3.6</v>
      </c>
      <c r="R5179" s="0" t="str">
        <f aca="false">INDEX(Lookup!$B$4:$B$18,MATCH(C5179,Lookup!$A$4:$A$18,0))</f>
        <v>India</v>
      </c>
      <c r="S5179" s="20" t="n">
        <f aca="false">INDEX(Lookup!$D$4:$D$18,MATCH(C5179,Lookup!$A$4:$A$18,0))</f>
        <v>0.012</v>
      </c>
      <c r="T5179" s="21" t="n">
        <f aca="false">ROUND(P5179*S5179,2)</f>
        <v>1.2</v>
      </c>
      <c r="U5179" s="21" t="n">
        <f aca="false">IF(T5179&lt;=10,1,IF(T5179&lt;=20,2,IF(T5179&lt;=30,3,IF(T5179&lt;=40,4,IF(T5179&lt;=50,5,IF(T5179&lt;=100,6,IF(T5179&lt;=250,7,8)))))))</f>
        <v>1</v>
      </c>
      <c r="V5179" s="21" t="n">
        <f aca="false">IF(AND(OR(Dashboard!$T$3="All",R5179=Dashboard!$T$3),OR(Dashboard!$T$4="All",D5179=Dashboard!$T$4)),1,0)</f>
        <v>1</v>
      </c>
      <c r="W5179" s="21" t="n">
        <f aca="false">IF(V5179=1,T5179+ROW()/10000000,0)</f>
        <v>1.2005179</v>
      </c>
    </row>
    <row r="5180" customFormat="false" ht="15" hidden="false" customHeight="false" outlineLevel="0" collapsed="false">
      <c r="A5180" s="0" t="n">
        <v>6475</v>
      </c>
      <c r="B5180" s="0" t="s">
        <v>10788</v>
      </c>
      <c r="C5180" s="0" t="n">
        <v>1</v>
      </c>
      <c r="D5180" s="0" t="s">
        <v>6924</v>
      </c>
      <c r="E5180" s="0" t="s">
        <v>12009</v>
      </c>
      <c r="F5180" s="0" t="s">
        <v>6236</v>
      </c>
      <c r="G5180" s="0" t="s">
        <v>11923</v>
      </c>
      <c r="H5180" s="0" t="s">
        <v>2359</v>
      </c>
      <c r="I5180" s="0" t="s">
        <v>2123</v>
      </c>
      <c r="J5180" s="0" t="s">
        <v>47</v>
      </c>
      <c r="K5180" s="0" t="s">
        <v>47</v>
      </c>
      <c r="L5180" s="0" t="s">
        <v>47</v>
      </c>
      <c r="M5180" s="0" t="s">
        <v>47</v>
      </c>
      <c r="N5180" s="0" t="n">
        <v>2</v>
      </c>
      <c r="O5180" s="0" t="n">
        <v>427</v>
      </c>
      <c r="P5180" s="0" t="n">
        <v>650</v>
      </c>
      <c r="Q5180" s="0" t="n">
        <v>3.6</v>
      </c>
      <c r="R5180" s="0" t="str">
        <f aca="false">INDEX(Lookup!$B$4:$B$18,MATCH(C5180,Lookup!$A$4:$A$18,0))</f>
        <v>India</v>
      </c>
      <c r="S5180" s="20" t="n">
        <f aca="false">INDEX(Lookup!$D$4:$D$18,MATCH(C5180,Lookup!$A$4:$A$18,0))</f>
        <v>0.012</v>
      </c>
      <c r="T5180" s="21" t="n">
        <f aca="false">ROUND(P5180*S5180,2)</f>
        <v>7.8</v>
      </c>
      <c r="U5180" s="21" t="n">
        <f aca="false">IF(T5180&lt;=10,1,IF(T5180&lt;=20,2,IF(T5180&lt;=30,3,IF(T5180&lt;=40,4,IF(T5180&lt;=50,5,IF(T5180&lt;=100,6,IF(T5180&lt;=250,7,8)))))))</f>
        <v>1</v>
      </c>
      <c r="V5180" s="21" t="n">
        <f aca="false">IF(AND(OR(Dashboard!$T$3="All",R5180=Dashboard!$T$3),OR(Dashboard!$T$4="All",D5180=Dashboard!$T$4)),1,0)</f>
        <v>1</v>
      </c>
      <c r="W5180" s="21" t="n">
        <f aca="false">IF(V5180=1,T5180+ROW()/10000000,0)</f>
        <v>7.800518</v>
      </c>
    </row>
    <row r="5181" customFormat="false" ht="15" hidden="false" customHeight="false" outlineLevel="0" collapsed="false">
      <c r="A5181" s="0" t="n">
        <v>300302</v>
      </c>
      <c r="B5181" s="0" t="s">
        <v>12010</v>
      </c>
      <c r="C5181" s="0" t="n">
        <v>1</v>
      </c>
      <c r="D5181" s="0" t="s">
        <v>6924</v>
      </c>
      <c r="E5181" s="0" t="s">
        <v>12011</v>
      </c>
      <c r="F5181" s="0" t="s">
        <v>6236</v>
      </c>
      <c r="G5181" s="0" t="s">
        <v>11923</v>
      </c>
      <c r="H5181" s="0" t="s">
        <v>1124</v>
      </c>
      <c r="I5181" s="0" t="s">
        <v>2123</v>
      </c>
      <c r="J5181" s="0" t="s">
        <v>47</v>
      </c>
      <c r="K5181" s="0" t="s">
        <v>47</v>
      </c>
      <c r="L5181" s="0" t="s">
        <v>47</v>
      </c>
      <c r="M5181" s="0" t="s">
        <v>47</v>
      </c>
      <c r="N5181" s="0" t="n">
        <v>2</v>
      </c>
      <c r="O5181" s="0" t="n">
        <v>408</v>
      </c>
      <c r="P5181" s="0" t="n">
        <v>600</v>
      </c>
      <c r="Q5181" s="0" t="n">
        <v>3.7</v>
      </c>
      <c r="R5181" s="0" t="str">
        <f aca="false">INDEX(Lookup!$B$4:$B$18,MATCH(C5181,Lookup!$A$4:$A$18,0))</f>
        <v>India</v>
      </c>
      <c r="S5181" s="20" t="n">
        <f aca="false">INDEX(Lookup!$D$4:$D$18,MATCH(C5181,Lookup!$A$4:$A$18,0))</f>
        <v>0.012</v>
      </c>
      <c r="T5181" s="21" t="n">
        <f aca="false">ROUND(P5181*S5181,2)</f>
        <v>7.2</v>
      </c>
      <c r="U5181" s="21" t="n">
        <f aca="false">IF(T5181&lt;=10,1,IF(T5181&lt;=20,2,IF(T5181&lt;=30,3,IF(T5181&lt;=40,4,IF(T5181&lt;=50,5,IF(T5181&lt;=100,6,IF(T5181&lt;=250,7,8)))))))</f>
        <v>1</v>
      </c>
      <c r="V5181" s="21" t="n">
        <f aca="false">IF(AND(OR(Dashboard!$T$3="All",R5181=Dashboard!$T$3),OR(Dashboard!$T$4="All",D5181=Dashboard!$T$4)),1,0)</f>
        <v>1</v>
      </c>
      <c r="W5181" s="21" t="n">
        <f aca="false">IF(V5181=1,T5181+ROW()/10000000,0)</f>
        <v>7.2005181</v>
      </c>
    </row>
    <row r="5182" customFormat="false" ht="15" hidden="false" customHeight="false" outlineLevel="0" collapsed="false">
      <c r="A5182" s="0" t="n">
        <v>304302</v>
      </c>
      <c r="B5182" s="0" t="s">
        <v>12012</v>
      </c>
      <c r="C5182" s="0" t="n">
        <v>1</v>
      </c>
      <c r="D5182" s="0" t="s">
        <v>6924</v>
      </c>
      <c r="E5182" s="0" t="s">
        <v>12013</v>
      </c>
      <c r="F5182" s="0" t="s">
        <v>6236</v>
      </c>
      <c r="G5182" s="0" t="s">
        <v>11923</v>
      </c>
      <c r="H5182" s="0" t="s">
        <v>1124</v>
      </c>
      <c r="I5182" s="0" t="s">
        <v>2123</v>
      </c>
      <c r="J5182" s="0" t="s">
        <v>47</v>
      </c>
      <c r="K5182" s="0" t="s">
        <v>46</v>
      </c>
      <c r="L5182" s="0" t="s">
        <v>47</v>
      </c>
      <c r="M5182" s="0" t="s">
        <v>47</v>
      </c>
      <c r="N5182" s="0" t="n">
        <v>2</v>
      </c>
      <c r="O5182" s="0" t="n">
        <v>60</v>
      </c>
      <c r="P5182" s="0" t="n">
        <v>700</v>
      </c>
      <c r="Q5182" s="0" t="n">
        <v>3.5</v>
      </c>
      <c r="R5182" s="0" t="str">
        <f aca="false">INDEX(Lookup!$B$4:$B$18,MATCH(C5182,Lookup!$A$4:$A$18,0))</f>
        <v>India</v>
      </c>
      <c r="S5182" s="20" t="n">
        <f aca="false">INDEX(Lookup!$D$4:$D$18,MATCH(C5182,Lookup!$A$4:$A$18,0))</f>
        <v>0.012</v>
      </c>
      <c r="T5182" s="21" t="n">
        <f aca="false">ROUND(P5182*S5182,2)</f>
        <v>8.4</v>
      </c>
      <c r="U5182" s="21" t="n">
        <f aca="false">IF(T5182&lt;=10,1,IF(T5182&lt;=20,2,IF(T5182&lt;=30,3,IF(T5182&lt;=40,4,IF(T5182&lt;=50,5,IF(T5182&lt;=100,6,IF(T5182&lt;=250,7,8)))))))</f>
        <v>1</v>
      </c>
      <c r="V5182" s="21" t="n">
        <f aca="false">IF(AND(OR(Dashboard!$T$3="All",R5182=Dashboard!$T$3),OR(Dashboard!$T$4="All",D5182=Dashboard!$T$4)),1,0)</f>
        <v>1</v>
      </c>
      <c r="W5182" s="21" t="n">
        <f aca="false">IF(V5182=1,T5182+ROW()/10000000,0)</f>
        <v>8.4005182</v>
      </c>
    </row>
    <row r="5183" customFormat="false" ht="15" hidden="false" customHeight="false" outlineLevel="0" collapsed="false">
      <c r="A5183" s="0" t="n">
        <v>306166</v>
      </c>
      <c r="B5183" s="0" t="s">
        <v>12014</v>
      </c>
      <c r="C5183" s="0" t="n">
        <v>1</v>
      </c>
      <c r="D5183" s="0" t="s">
        <v>6924</v>
      </c>
      <c r="E5183" s="0" t="s">
        <v>12015</v>
      </c>
      <c r="F5183" s="0" t="s">
        <v>6236</v>
      </c>
      <c r="G5183" s="0" t="s">
        <v>11923</v>
      </c>
      <c r="H5183" s="0" t="s">
        <v>12016</v>
      </c>
      <c r="I5183" s="0" t="s">
        <v>2123</v>
      </c>
      <c r="J5183" s="0" t="s">
        <v>47</v>
      </c>
      <c r="K5183" s="0" t="s">
        <v>46</v>
      </c>
      <c r="L5183" s="0" t="s">
        <v>47</v>
      </c>
      <c r="M5183" s="0" t="s">
        <v>47</v>
      </c>
      <c r="N5183" s="0" t="n">
        <v>2</v>
      </c>
      <c r="O5183" s="0" t="n">
        <v>412</v>
      </c>
      <c r="P5183" s="0" t="n">
        <v>700</v>
      </c>
      <c r="Q5183" s="0" t="n">
        <v>3.6</v>
      </c>
      <c r="R5183" s="0" t="str">
        <f aca="false">INDEX(Lookup!$B$4:$B$18,MATCH(C5183,Lookup!$A$4:$A$18,0))</f>
        <v>India</v>
      </c>
      <c r="S5183" s="20" t="n">
        <f aca="false">INDEX(Lookup!$D$4:$D$18,MATCH(C5183,Lookup!$A$4:$A$18,0))</f>
        <v>0.012</v>
      </c>
      <c r="T5183" s="21" t="n">
        <f aca="false">ROUND(P5183*S5183,2)</f>
        <v>8.4</v>
      </c>
      <c r="U5183" s="21" t="n">
        <f aca="false">IF(T5183&lt;=10,1,IF(T5183&lt;=20,2,IF(T5183&lt;=30,3,IF(T5183&lt;=40,4,IF(T5183&lt;=50,5,IF(T5183&lt;=100,6,IF(T5183&lt;=250,7,8)))))))</f>
        <v>1</v>
      </c>
      <c r="V5183" s="21" t="n">
        <f aca="false">IF(AND(OR(Dashboard!$T$3="All",R5183=Dashboard!$T$3),OR(Dashboard!$T$4="All",D5183=Dashboard!$T$4)),1,0)</f>
        <v>1</v>
      </c>
      <c r="W5183" s="21" t="n">
        <f aca="false">IF(V5183=1,T5183+ROW()/10000000,0)</f>
        <v>8.4005183</v>
      </c>
    </row>
    <row r="5184" customFormat="false" ht="15" hidden="false" customHeight="false" outlineLevel="0" collapsed="false">
      <c r="A5184" s="0" t="n">
        <v>18345755</v>
      </c>
      <c r="B5184" s="0" t="s">
        <v>12017</v>
      </c>
      <c r="C5184" s="0" t="n">
        <v>1</v>
      </c>
      <c r="D5184" s="0" t="s">
        <v>6924</v>
      </c>
      <c r="E5184" s="0" t="s">
        <v>12018</v>
      </c>
      <c r="F5184" s="0" t="s">
        <v>6236</v>
      </c>
      <c r="G5184" s="0" t="s">
        <v>11923</v>
      </c>
      <c r="H5184" s="0" t="s">
        <v>12019</v>
      </c>
      <c r="I5184" s="0" t="s">
        <v>2123</v>
      </c>
      <c r="J5184" s="0" t="s">
        <v>47</v>
      </c>
      <c r="K5184" s="0" t="s">
        <v>47</v>
      </c>
      <c r="L5184" s="0" t="s">
        <v>47</v>
      </c>
      <c r="M5184" s="0" t="s">
        <v>47</v>
      </c>
      <c r="N5184" s="0" t="n">
        <v>3</v>
      </c>
      <c r="O5184" s="0" t="n">
        <v>38</v>
      </c>
      <c r="P5184" s="0" t="n">
        <v>1500</v>
      </c>
      <c r="Q5184" s="0" t="n">
        <v>3.9</v>
      </c>
      <c r="R5184" s="0" t="str">
        <f aca="false">INDEX(Lookup!$B$4:$B$18,MATCH(C5184,Lookup!$A$4:$A$18,0))</f>
        <v>India</v>
      </c>
      <c r="S5184" s="20" t="n">
        <f aca="false">INDEX(Lookup!$D$4:$D$18,MATCH(C5184,Lookup!$A$4:$A$18,0))</f>
        <v>0.012</v>
      </c>
      <c r="T5184" s="21" t="n">
        <f aca="false">ROUND(P5184*S5184,2)</f>
        <v>18</v>
      </c>
      <c r="U5184" s="21" t="n">
        <f aca="false">IF(T5184&lt;=10,1,IF(T5184&lt;=20,2,IF(T5184&lt;=30,3,IF(T5184&lt;=40,4,IF(T5184&lt;=50,5,IF(T5184&lt;=100,6,IF(T5184&lt;=250,7,8)))))))</f>
        <v>2</v>
      </c>
      <c r="V5184" s="21" t="n">
        <f aca="false">IF(AND(OR(Dashboard!$T$3="All",R5184=Dashboard!$T$3),OR(Dashboard!$T$4="All",D5184=Dashboard!$T$4)),1,0)</f>
        <v>1</v>
      </c>
      <c r="W5184" s="21" t="n">
        <f aca="false">IF(V5184=1,T5184+ROW()/10000000,0)</f>
        <v>18.0005184</v>
      </c>
    </row>
    <row r="5185" customFormat="false" ht="15" hidden="false" customHeight="false" outlineLevel="0" collapsed="false">
      <c r="A5185" s="0" t="n">
        <v>9751</v>
      </c>
      <c r="B5185" s="0" t="s">
        <v>10146</v>
      </c>
      <c r="C5185" s="0" t="n">
        <v>1</v>
      </c>
      <c r="D5185" s="0" t="s">
        <v>6924</v>
      </c>
      <c r="E5185" s="0" t="s">
        <v>12020</v>
      </c>
      <c r="F5185" s="0" t="s">
        <v>6236</v>
      </c>
      <c r="G5185" s="0" t="s">
        <v>11923</v>
      </c>
      <c r="H5185" s="0" t="s">
        <v>3142</v>
      </c>
      <c r="I5185" s="0" t="s">
        <v>2123</v>
      </c>
      <c r="J5185" s="0" t="s">
        <v>47</v>
      </c>
      <c r="K5185" s="0" t="s">
        <v>47</v>
      </c>
      <c r="L5185" s="0" t="s">
        <v>47</v>
      </c>
      <c r="M5185" s="0" t="s">
        <v>47</v>
      </c>
      <c r="N5185" s="0" t="n">
        <v>1</v>
      </c>
      <c r="O5185" s="0" t="n">
        <v>137</v>
      </c>
      <c r="P5185" s="0" t="n">
        <v>450</v>
      </c>
      <c r="Q5185" s="0" t="n">
        <v>3.7</v>
      </c>
      <c r="R5185" s="0" t="str">
        <f aca="false">INDEX(Lookup!$B$4:$B$18,MATCH(C5185,Lookup!$A$4:$A$18,0))</f>
        <v>India</v>
      </c>
      <c r="S5185" s="20" t="n">
        <f aca="false">INDEX(Lookup!$D$4:$D$18,MATCH(C5185,Lookup!$A$4:$A$18,0))</f>
        <v>0.012</v>
      </c>
      <c r="T5185" s="21" t="n">
        <f aca="false">ROUND(P5185*S5185,2)</f>
        <v>5.4</v>
      </c>
      <c r="U5185" s="21" t="n">
        <f aca="false">IF(T5185&lt;=10,1,IF(T5185&lt;=20,2,IF(T5185&lt;=30,3,IF(T5185&lt;=40,4,IF(T5185&lt;=50,5,IF(T5185&lt;=100,6,IF(T5185&lt;=250,7,8)))))))</f>
        <v>1</v>
      </c>
      <c r="V5185" s="21" t="n">
        <f aca="false">IF(AND(OR(Dashboard!$T$3="All",R5185=Dashboard!$T$3),OR(Dashboard!$T$4="All",D5185=Dashboard!$T$4)),1,0)</f>
        <v>1</v>
      </c>
      <c r="W5185" s="21" t="n">
        <f aca="false">IF(V5185=1,T5185+ROW()/10000000,0)</f>
        <v>5.4005185</v>
      </c>
    </row>
    <row r="5186" customFormat="false" ht="15" hidden="false" customHeight="false" outlineLevel="0" collapsed="false">
      <c r="A5186" s="0" t="n">
        <v>2867</v>
      </c>
      <c r="B5186" s="0" t="s">
        <v>12021</v>
      </c>
      <c r="C5186" s="0" t="n">
        <v>1</v>
      </c>
      <c r="D5186" s="0" t="s">
        <v>6924</v>
      </c>
      <c r="E5186" s="0" t="s">
        <v>12022</v>
      </c>
      <c r="F5186" s="0" t="s">
        <v>6236</v>
      </c>
      <c r="G5186" s="0" t="s">
        <v>11923</v>
      </c>
      <c r="H5186" s="0" t="s">
        <v>2330</v>
      </c>
      <c r="I5186" s="0" t="s">
        <v>2123</v>
      </c>
      <c r="J5186" s="0" t="s">
        <v>47</v>
      </c>
      <c r="K5186" s="0" t="s">
        <v>46</v>
      </c>
      <c r="L5186" s="0" t="s">
        <v>47</v>
      </c>
      <c r="M5186" s="0" t="s">
        <v>47</v>
      </c>
      <c r="N5186" s="0" t="n">
        <v>2</v>
      </c>
      <c r="O5186" s="0" t="n">
        <v>259</v>
      </c>
      <c r="P5186" s="0" t="n">
        <v>700</v>
      </c>
      <c r="Q5186" s="0" t="n">
        <v>3.5</v>
      </c>
      <c r="R5186" s="0" t="str">
        <f aca="false">INDEX(Lookup!$B$4:$B$18,MATCH(C5186,Lookup!$A$4:$A$18,0))</f>
        <v>India</v>
      </c>
      <c r="S5186" s="20" t="n">
        <f aca="false">INDEX(Lookup!$D$4:$D$18,MATCH(C5186,Lookup!$A$4:$A$18,0))</f>
        <v>0.012</v>
      </c>
      <c r="T5186" s="21" t="n">
        <f aca="false">ROUND(P5186*S5186,2)</f>
        <v>8.4</v>
      </c>
      <c r="U5186" s="21" t="n">
        <f aca="false">IF(T5186&lt;=10,1,IF(T5186&lt;=20,2,IF(T5186&lt;=30,3,IF(T5186&lt;=40,4,IF(T5186&lt;=50,5,IF(T5186&lt;=100,6,IF(T5186&lt;=250,7,8)))))))</f>
        <v>1</v>
      </c>
      <c r="V5186" s="21" t="n">
        <f aca="false">IF(AND(OR(Dashboard!$T$3="All",R5186=Dashboard!$T$3),OR(Dashboard!$T$4="All",D5186=Dashboard!$T$4)),1,0)</f>
        <v>1</v>
      </c>
      <c r="W5186" s="21" t="n">
        <f aca="false">IF(V5186=1,T5186+ROW()/10000000,0)</f>
        <v>8.4005186</v>
      </c>
    </row>
    <row r="5187" customFormat="false" ht="15" hidden="false" customHeight="false" outlineLevel="0" collapsed="false">
      <c r="A5187" s="0" t="n">
        <v>8346</v>
      </c>
      <c r="B5187" s="0" t="s">
        <v>12023</v>
      </c>
      <c r="C5187" s="0" t="n">
        <v>1</v>
      </c>
      <c r="D5187" s="0" t="s">
        <v>6924</v>
      </c>
      <c r="E5187" s="0" t="s">
        <v>12024</v>
      </c>
      <c r="F5187" s="0" t="s">
        <v>6236</v>
      </c>
      <c r="G5187" s="0" t="s">
        <v>11923</v>
      </c>
      <c r="H5187" s="0" t="s">
        <v>12025</v>
      </c>
      <c r="I5187" s="0" t="s">
        <v>2123</v>
      </c>
      <c r="J5187" s="0" t="s">
        <v>47</v>
      </c>
      <c r="K5187" s="0" t="s">
        <v>46</v>
      </c>
      <c r="L5187" s="0" t="s">
        <v>47</v>
      </c>
      <c r="M5187" s="0" t="s">
        <v>47</v>
      </c>
      <c r="N5187" s="0" t="n">
        <v>3</v>
      </c>
      <c r="O5187" s="0" t="n">
        <v>148</v>
      </c>
      <c r="P5187" s="0" t="n">
        <v>1500</v>
      </c>
      <c r="Q5187" s="0" t="n">
        <v>3.6</v>
      </c>
      <c r="R5187" s="0" t="str">
        <f aca="false">INDEX(Lookup!$B$4:$B$18,MATCH(C5187,Lookup!$A$4:$A$18,0))</f>
        <v>India</v>
      </c>
      <c r="S5187" s="20" t="n">
        <f aca="false">INDEX(Lookup!$D$4:$D$18,MATCH(C5187,Lookup!$A$4:$A$18,0))</f>
        <v>0.012</v>
      </c>
      <c r="T5187" s="21" t="n">
        <f aca="false">ROUND(P5187*S5187,2)</f>
        <v>18</v>
      </c>
      <c r="U5187" s="21" t="n">
        <f aca="false">IF(T5187&lt;=10,1,IF(T5187&lt;=20,2,IF(T5187&lt;=30,3,IF(T5187&lt;=40,4,IF(T5187&lt;=50,5,IF(T5187&lt;=100,6,IF(T5187&lt;=250,7,8)))))))</f>
        <v>2</v>
      </c>
      <c r="V5187" s="21" t="n">
        <f aca="false">IF(AND(OR(Dashboard!$T$3="All",R5187=Dashboard!$T$3),OR(Dashboard!$T$4="All",D5187=Dashboard!$T$4)),1,0)</f>
        <v>1</v>
      </c>
      <c r="W5187" s="21" t="n">
        <f aca="false">IF(V5187=1,T5187+ROW()/10000000,0)</f>
        <v>18.0005187</v>
      </c>
    </row>
    <row r="5188" customFormat="false" ht="15" hidden="false" customHeight="false" outlineLevel="0" collapsed="false">
      <c r="A5188" s="0" t="n">
        <v>305871</v>
      </c>
      <c r="B5188" s="0" t="s">
        <v>5653</v>
      </c>
      <c r="C5188" s="0" t="n">
        <v>1</v>
      </c>
      <c r="D5188" s="0" t="s">
        <v>6924</v>
      </c>
      <c r="E5188" s="0" t="s">
        <v>12026</v>
      </c>
      <c r="F5188" s="0" t="s">
        <v>6236</v>
      </c>
      <c r="G5188" s="0" t="s">
        <v>11923</v>
      </c>
      <c r="H5188" s="0" t="s">
        <v>1124</v>
      </c>
      <c r="I5188" s="0" t="s">
        <v>2123</v>
      </c>
      <c r="J5188" s="0" t="s">
        <v>47</v>
      </c>
      <c r="K5188" s="0" t="s">
        <v>46</v>
      </c>
      <c r="L5188" s="0" t="s">
        <v>47</v>
      </c>
      <c r="M5188" s="0" t="s">
        <v>47</v>
      </c>
      <c r="N5188" s="0" t="n">
        <v>2</v>
      </c>
      <c r="O5188" s="0" t="n">
        <v>268</v>
      </c>
      <c r="P5188" s="0" t="n">
        <v>850</v>
      </c>
      <c r="Q5188" s="0" t="n">
        <v>3.6</v>
      </c>
      <c r="R5188" s="0" t="str">
        <f aca="false">INDEX(Lookup!$B$4:$B$18,MATCH(C5188,Lookup!$A$4:$A$18,0))</f>
        <v>India</v>
      </c>
      <c r="S5188" s="20" t="n">
        <f aca="false">INDEX(Lookup!$D$4:$D$18,MATCH(C5188,Lookup!$A$4:$A$18,0))</f>
        <v>0.012</v>
      </c>
      <c r="T5188" s="21" t="n">
        <f aca="false">ROUND(P5188*S5188,2)</f>
        <v>10.2</v>
      </c>
      <c r="U5188" s="21" t="n">
        <f aca="false">IF(T5188&lt;=10,1,IF(T5188&lt;=20,2,IF(T5188&lt;=30,3,IF(T5188&lt;=40,4,IF(T5188&lt;=50,5,IF(T5188&lt;=100,6,IF(T5188&lt;=250,7,8)))))))</f>
        <v>2</v>
      </c>
      <c r="V5188" s="21" t="n">
        <f aca="false">IF(AND(OR(Dashboard!$T$3="All",R5188=Dashboard!$T$3),OR(Dashboard!$T$4="All",D5188=Dashboard!$T$4)),1,0)</f>
        <v>1</v>
      </c>
      <c r="W5188" s="21" t="n">
        <f aca="false">IF(V5188=1,T5188+ROW()/10000000,0)</f>
        <v>10.2005188</v>
      </c>
    </row>
    <row r="5189" customFormat="false" ht="15" hidden="false" customHeight="false" outlineLevel="0" collapsed="false">
      <c r="A5189" s="0" t="n">
        <v>18425151</v>
      </c>
      <c r="B5189" s="0" t="s">
        <v>12027</v>
      </c>
      <c r="C5189" s="0" t="n">
        <v>1</v>
      </c>
      <c r="D5189" s="0" t="s">
        <v>6924</v>
      </c>
      <c r="E5189" s="0" t="s">
        <v>12028</v>
      </c>
      <c r="F5189" s="0" t="s">
        <v>6236</v>
      </c>
      <c r="G5189" s="0" t="s">
        <v>11923</v>
      </c>
      <c r="H5189" s="0" t="s">
        <v>2274</v>
      </c>
      <c r="I5189" s="0" t="s">
        <v>2123</v>
      </c>
      <c r="J5189" s="0" t="s">
        <v>47</v>
      </c>
      <c r="K5189" s="0" t="s">
        <v>46</v>
      </c>
      <c r="L5189" s="0" t="s">
        <v>47</v>
      </c>
      <c r="M5189" s="0" t="s">
        <v>47</v>
      </c>
      <c r="N5189" s="0" t="n">
        <v>1</v>
      </c>
      <c r="O5189" s="0" t="n">
        <v>91</v>
      </c>
      <c r="P5189" s="0" t="n">
        <v>400</v>
      </c>
      <c r="Q5189" s="0" t="n">
        <v>3.9</v>
      </c>
      <c r="R5189" s="0" t="str">
        <f aca="false">INDEX(Lookup!$B$4:$B$18,MATCH(C5189,Lookup!$A$4:$A$18,0))</f>
        <v>India</v>
      </c>
      <c r="S5189" s="20" t="n">
        <f aca="false">INDEX(Lookup!$D$4:$D$18,MATCH(C5189,Lookup!$A$4:$A$18,0))</f>
        <v>0.012</v>
      </c>
      <c r="T5189" s="21" t="n">
        <f aca="false">ROUND(P5189*S5189,2)</f>
        <v>4.8</v>
      </c>
      <c r="U5189" s="21" t="n">
        <f aca="false">IF(T5189&lt;=10,1,IF(T5189&lt;=20,2,IF(T5189&lt;=30,3,IF(T5189&lt;=40,4,IF(T5189&lt;=50,5,IF(T5189&lt;=100,6,IF(T5189&lt;=250,7,8)))))))</f>
        <v>1</v>
      </c>
      <c r="V5189" s="21" t="n">
        <f aca="false">IF(AND(OR(Dashboard!$T$3="All",R5189=Dashboard!$T$3),OR(Dashboard!$T$4="All",D5189=Dashboard!$T$4)),1,0)</f>
        <v>1</v>
      </c>
      <c r="W5189" s="21" t="n">
        <f aca="false">IF(V5189=1,T5189+ROW()/10000000,0)</f>
        <v>4.8005189</v>
      </c>
    </row>
    <row r="5190" customFormat="false" ht="15" hidden="false" customHeight="false" outlineLevel="0" collapsed="false">
      <c r="A5190" s="0" t="n">
        <v>998</v>
      </c>
      <c r="B5190" s="0" t="s">
        <v>12029</v>
      </c>
      <c r="C5190" s="0" t="n">
        <v>1</v>
      </c>
      <c r="D5190" s="0" t="s">
        <v>6924</v>
      </c>
      <c r="E5190" s="0" t="s">
        <v>12030</v>
      </c>
      <c r="F5190" s="0" t="s">
        <v>6236</v>
      </c>
      <c r="G5190" s="0" t="s">
        <v>11923</v>
      </c>
      <c r="H5190" s="0" t="s">
        <v>12031</v>
      </c>
      <c r="I5190" s="0" t="s">
        <v>2123</v>
      </c>
      <c r="J5190" s="0" t="s">
        <v>46</v>
      </c>
      <c r="K5190" s="0" t="s">
        <v>46</v>
      </c>
      <c r="L5190" s="0" t="s">
        <v>47</v>
      </c>
      <c r="M5190" s="0" t="s">
        <v>47</v>
      </c>
      <c r="N5190" s="0" t="n">
        <v>3</v>
      </c>
      <c r="O5190" s="0" t="n">
        <v>104</v>
      </c>
      <c r="P5190" s="0" t="n">
        <v>1500</v>
      </c>
      <c r="Q5190" s="0" t="n">
        <v>3.5</v>
      </c>
      <c r="R5190" s="0" t="str">
        <f aca="false">INDEX(Lookup!$B$4:$B$18,MATCH(C5190,Lookup!$A$4:$A$18,0))</f>
        <v>India</v>
      </c>
      <c r="S5190" s="20" t="n">
        <f aca="false">INDEX(Lookup!$D$4:$D$18,MATCH(C5190,Lookup!$A$4:$A$18,0))</f>
        <v>0.012</v>
      </c>
      <c r="T5190" s="21" t="n">
        <f aca="false">ROUND(P5190*S5190,2)</f>
        <v>18</v>
      </c>
      <c r="U5190" s="21" t="n">
        <f aca="false">IF(T5190&lt;=10,1,IF(T5190&lt;=20,2,IF(T5190&lt;=30,3,IF(T5190&lt;=40,4,IF(T5190&lt;=50,5,IF(T5190&lt;=100,6,IF(T5190&lt;=250,7,8)))))))</f>
        <v>2</v>
      </c>
      <c r="V5190" s="21" t="n">
        <f aca="false">IF(AND(OR(Dashboard!$T$3="All",R5190=Dashboard!$T$3),OR(Dashboard!$T$4="All",D5190=Dashboard!$T$4)),1,0)</f>
        <v>1</v>
      </c>
      <c r="W5190" s="21" t="n">
        <f aca="false">IF(V5190=1,T5190+ROW()/10000000,0)</f>
        <v>18.000519</v>
      </c>
    </row>
    <row r="5191" customFormat="false" ht="15" hidden="false" customHeight="false" outlineLevel="0" collapsed="false">
      <c r="A5191" s="0" t="n">
        <v>452</v>
      </c>
      <c r="B5191" s="0" t="s">
        <v>5167</v>
      </c>
      <c r="C5191" s="0" t="n">
        <v>1</v>
      </c>
      <c r="D5191" s="0" t="s">
        <v>6924</v>
      </c>
      <c r="E5191" s="0" t="s">
        <v>12032</v>
      </c>
      <c r="F5191" s="0" t="s">
        <v>6236</v>
      </c>
      <c r="G5191" s="0" t="s">
        <v>11923</v>
      </c>
      <c r="H5191" s="0" t="s">
        <v>12033</v>
      </c>
      <c r="I5191" s="0" t="s">
        <v>2123</v>
      </c>
      <c r="J5191" s="0" t="s">
        <v>46</v>
      </c>
      <c r="K5191" s="0" t="s">
        <v>47</v>
      </c>
      <c r="L5191" s="0" t="s">
        <v>47</v>
      </c>
      <c r="M5191" s="0" t="s">
        <v>47</v>
      </c>
      <c r="N5191" s="0" t="n">
        <v>3</v>
      </c>
      <c r="O5191" s="0" t="n">
        <v>168</v>
      </c>
      <c r="P5191" s="0" t="n">
        <v>1500</v>
      </c>
      <c r="Q5191" s="0" t="n">
        <v>3.5</v>
      </c>
      <c r="R5191" s="0" t="str">
        <f aca="false">INDEX(Lookup!$B$4:$B$18,MATCH(C5191,Lookup!$A$4:$A$18,0))</f>
        <v>India</v>
      </c>
      <c r="S5191" s="20" t="n">
        <f aca="false">INDEX(Lookup!$D$4:$D$18,MATCH(C5191,Lookup!$A$4:$A$18,0))</f>
        <v>0.012</v>
      </c>
      <c r="T5191" s="21" t="n">
        <f aca="false">ROUND(P5191*S5191,2)</f>
        <v>18</v>
      </c>
      <c r="U5191" s="21" t="n">
        <f aca="false">IF(T5191&lt;=10,1,IF(T5191&lt;=20,2,IF(T5191&lt;=30,3,IF(T5191&lt;=40,4,IF(T5191&lt;=50,5,IF(T5191&lt;=100,6,IF(T5191&lt;=250,7,8)))))))</f>
        <v>2</v>
      </c>
      <c r="V5191" s="21" t="n">
        <f aca="false">IF(AND(OR(Dashboard!$T$3="All",R5191=Dashboard!$T$3),OR(Dashboard!$T$4="All",D5191=Dashboard!$T$4)),1,0)</f>
        <v>1</v>
      </c>
      <c r="W5191" s="21" t="n">
        <f aca="false">IF(V5191=1,T5191+ROW()/10000000,0)</f>
        <v>18.0005191</v>
      </c>
    </row>
    <row r="5192" customFormat="false" ht="15" hidden="false" customHeight="false" outlineLevel="0" collapsed="false">
      <c r="A5192" s="0" t="n">
        <v>18163892</v>
      </c>
      <c r="B5192" s="0" t="s">
        <v>12034</v>
      </c>
      <c r="C5192" s="0" t="n">
        <v>1</v>
      </c>
      <c r="D5192" s="0" t="s">
        <v>6924</v>
      </c>
      <c r="E5192" s="0" t="s">
        <v>12035</v>
      </c>
      <c r="F5192" s="0" t="s">
        <v>6236</v>
      </c>
      <c r="G5192" s="0" t="s">
        <v>11923</v>
      </c>
      <c r="H5192" s="0" t="s">
        <v>12036</v>
      </c>
      <c r="I5192" s="0" t="s">
        <v>2123</v>
      </c>
      <c r="J5192" s="0" t="s">
        <v>46</v>
      </c>
      <c r="K5192" s="0" t="s">
        <v>46</v>
      </c>
      <c r="L5192" s="0" t="s">
        <v>47</v>
      </c>
      <c r="M5192" s="0" t="s">
        <v>47</v>
      </c>
      <c r="N5192" s="0" t="n">
        <v>3</v>
      </c>
      <c r="O5192" s="0" t="n">
        <v>305</v>
      </c>
      <c r="P5192" s="0" t="n">
        <v>1000</v>
      </c>
      <c r="Q5192" s="0" t="n">
        <v>3.6</v>
      </c>
      <c r="R5192" s="0" t="str">
        <f aca="false">INDEX(Lookup!$B$4:$B$18,MATCH(C5192,Lookup!$A$4:$A$18,0))</f>
        <v>India</v>
      </c>
      <c r="S5192" s="20" t="n">
        <f aca="false">INDEX(Lookup!$D$4:$D$18,MATCH(C5192,Lookup!$A$4:$A$18,0))</f>
        <v>0.012</v>
      </c>
      <c r="T5192" s="21" t="n">
        <f aca="false">ROUND(P5192*S5192,2)</f>
        <v>12</v>
      </c>
      <c r="U5192" s="21" t="n">
        <f aca="false">IF(T5192&lt;=10,1,IF(T5192&lt;=20,2,IF(T5192&lt;=30,3,IF(T5192&lt;=40,4,IF(T5192&lt;=50,5,IF(T5192&lt;=100,6,IF(T5192&lt;=250,7,8)))))))</f>
        <v>2</v>
      </c>
      <c r="V5192" s="21" t="n">
        <f aca="false">IF(AND(OR(Dashboard!$T$3="All",R5192=Dashboard!$T$3),OR(Dashboard!$T$4="All",D5192=Dashboard!$T$4)),1,0)</f>
        <v>1</v>
      </c>
      <c r="W5192" s="21" t="n">
        <f aca="false">IF(V5192=1,T5192+ROW()/10000000,0)</f>
        <v>12.0005192</v>
      </c>
    </row>
    <row r="5193" customFormat="false" ht="15" hidden="false" customHeight="false" outlineLevel="0" collapsed="false">
      <c r="A5193" s="0" t="n">
        <v>18432219</v>
      </c>
      <c r="B5193" s="0" t="s">
        <v>12037</v>
      </c>
      <c r="C5193" s="0" t="n">
        <v>1</v>
      </c>
      <c r="D5193" s="0" t="s">
        <v>6924</v>
      </c>
      <c r="E5193" s="0" t="s">
        <v>12038</v>
      </c>
      <c r="F5193" s="0" t="s">
        <v>6236</v>
      </c>
      <c r="G5193" s="0" t="s">
        <v>11923</v>
      </c>
      <c r="H5193" s="0" t="s">
        <v>2122</v>
      </c>
      <c r="I5193" s="0" t="s">
        <v>2123</v>
      </c>
      <c r="J5193" s="0" t="s">
        <v>47</v>
      </c>
      <c r="K5193" s="0" t="s">
        <v>46</v>
      </c>
      <c r="L5193" s="0" t="s">
        <v>47</v>
      </c>
      <c r="M5193" s="0" t="s">
        <v>47</v>
      </c>
      <c r="N5193" s="0" t="n">
        <v>2</v>
      </c>
      <c r="O5193" s="0" t="n">
        <v>75</v>
      </c>
      <c r="P5193" s="0" t="n">
        <v>650</v>
      </c>
      <c r="Q5193" s="0" t="n">
        <v>3.8</v>
      </c>
      <c r="R5193" s="0" t="str">
        <f aca="false">INDEX(Lookup!$B$4:$B$18,MATCH(C5193,Lookup!$A$4:$A$18,0))</f>
        <v>India</v>
      </c>
      <c r="S5193" s="20" t="n">
        <f aca="false">INDEX(Lookup!$D$4:$D$18,MATCH(C5193,Lookup!$A$4:$A$18,0))</f>
        <v>0.012</v>
      </c>
      <c r="T5193" s="21" t="n">
        <f aca="false">ROUND(P5193*S5193,2)</f>
        <v>7.8</v>
      </c>
      <c r="U5193" s="21" t="n">
        <f aca="false">IF(T5193&lt;=10,1,IF(T5193&lt;=20,2,IF(T5193&lt;=30,3,IF(T5193&lt;=40,4,IF(T5193&lt;=50,5,IF(T5193&lt;=100,6,IF(T5193&lt;=250,7,8)))))))</f>
        <v>1</v>
      </c>
      <c r="V5193" s="21" t="n">
        <f aca="false">IF(AND(OR(Dashboard!$T$3="All",R5193=Dashboard!$T$3),OR(Dashboard!$T$4="All",D5193=Dashboard!$T$4)),1,0)</f>
        <v>1</v>
      </c>
      <c r="W5193" s="21" t="n">
        <f aca="false">IF(V5193=1,T5193+ROW()/10000000,0)</f>
        <v>7.8005193</v>
      </c>
    </row>
    <row r="5194" customFormat="false" ht="15" hidden="false" customHeight="false" outlineLevel="0" collapsed="false">
      <c r="A5194" s="0" t="n">
        <v>18458339</v>
      </c>
      <c r="B5194" s="0" t="s">
        <v>10738</v>
      </c>
      <c r="C5194" s="0" t="n">
        <v>1</v>
      </c>
      <c r="D5194" s="0" t="s">
        <v>6924</v>
      </c>
      <c r="E5194" s="0" t="s">
        <v>12039</v>
      </c>
      <c r="F5194" s="0" t="s">
        <v>6236</v>
      </c>
      <c r="G5194" s="0" t="s">
        <v>11923</v>
      </c>
      <c r="H5194" s="0" t="s">
        <v>10740</v>
      </c>
      <c r="I5194" s="0" t="s">
        <v>2123</v>
      </c>
      <c r="J5194" s="0" t="s">
        <v>47</v>
      </c>
      <c r="K5194" s="0" t="s">
        <v>46</v>
      </c>
      <c r="L5194" s="0" t="s">
        <v>47</v>
      </c>
      <c r="M5194" s="0" t="s">
        <v>47</v>
      </c>
      <c r="N5194" s="0" t="n">
        <v>2</v>
      </c>
      <c r="O5194" s="0" t="n">
        <v>41</v>
      </c>
      <c r="P5194" s="0" t="n">
        <v>950</v>
      </c>
      <c r="Q5194" s="0" t="n">
        <v>3.7</v>
      </c>
      <c r="R5194" s="0" t="str">
        <f aca="false">INDEX(Lookup!$B$4:$B$18,MATCH(C5194,Lookup!$A$4:$A$18,0))</f>
        <v>India</v>
      </c>
      <c r="S5194" s="20" t="n">
        <f aca="false">INDEX(Lookup!$D$4:$D$18,MATCH(C5194,Lookup!$A$4:$A$18,0))</f>
        <v>0.012</v>
      </c>
      <c r="T5194" s="21" t="n">
        <f aca="false">ROUND(P5194*S5194,2)</f>
        <v>11.4</v>
      </c>
      <c r="U5194" s="21" t="n">
        <f aca="false">IF(T5194&lt;=10,1,IF(T5194&lt;=20,2,IF(T5194&lt;=30,3,IF(T5194&lt;=40,4,IF(T5194&lt;=50,5,IF(T5194&lt;=100,6,IF(T5194&lt;=250,7,8)))))))</f>
        <v>2</v>
      </c>
      <c r="V5194" s="21" t="n">
        <f aca="false">IF(AND(OR(Dashboard!$T$3="All",R5194=Dashboard!$T$3),OR(Dashboard!$T$4="All",D5194=Dashboard!$T$4)),1,0)</f>
        <v>1</v>
      </c>
      <c r="W5194" s="21" t="n">
        <f aca="false">IF(V5194=1,T5194+ROW()/10000000,0)</f>
        <v>11.4005194</v>
      </c>
    </row>
    <row r="5195" customFormat="false" ht="15" hidden="false" customHeight="false" outlineLevel="0" collapsed="false">
      <c r="A5195" s="0" t="n">
        <v>18375421</v>
      </c>
      <c r="B5195" s="0" t="s">
        <v>12040</v>
      </c>
      <c r="C5195" s="0" t="n">
        <v>1</v>
      </c>
      <c r="D5195" s="0" t="s">
        <v>6924</v>
      </c>
      <c r="E5195" s="0" t="s">
        <v>12041</v>
      </c>
      <c r="F5195" s="0" t="s">
        <v>6236</v>
      </c>
      <c r="G5195" s="0" t="s">
        <v>11923</v>
      </c>
      <c r="H5195" s="0" t="s">
        <v>3864</v>
      </c>
      <c r="I5195" s="0" t="s">
        <v>2123</v>
      </c>
      <c r="J5195" s="0" t="s">
        <v>47</v>
      </c>
      <c r="K5195" s="0" t="s">
        <v>46</v>
      </c>
      <c r="L5195" s="0" t="s">
        <v>47</v>
      </c>
      <c r="M5195" s="0" t="s">
        <v>47</v>
      </c>
      <c r="N5195" s="0" t="n">
        <v>2</v>
      </c>
      <c r="O5195" s="0" t="n">
        <v>34</v>
      </c>
      <c r="P5195" s="0" t="n">
        <v>800</v>
      </c>
      <c r="Q5195" s="0" t="n">
        <v>3.5</v>
      </c>
      <c r="R5195" s="0" t="str">
        <f aca="false">INDEX(Lookup!$B$4:$B$18,MATCH(C5195,Lookup!$A$4:$A$18,0))</f>
        <v>India</v>
      </c>
      <c r="S5195" s="20" t="n">
        <f aca="false">INDEX(Lookup!$D$4:$D$18,MATCH(C5195,Lookup!$A$4:$A$18,0))</f>
        <v>0.012</v>
      </c>
      <c r="T5195" s="21" t="n">
        <f aca="false">ROUND(P5195*S5195,2)</f>
        <v>9.6</v>
      </c>
      <c r="U5195" s="21" t="n">
        <f aca="false">IF(T5195&lt;=10,1,IF(T5195&lt;=20,2,IF(T5195&lt;=30,3,IF(T5195&lt;=40,4,IF(T5195&lt;=50,5,IF(T5195&lt;=100,6,IF(T5195&lt;=250,7,8)))))))</f>
        <v>1</v>
      </c>
      <c r="V5195" s="21" t="n">
        <f aca="false">IF(AND(OR(Dashboard!$T$3="All",R5195=Dashboard!$T$3),OR(Dashboard!$T$4="All",D5195=Dashboard!$T$4)),1,0)</f>
        <v>1</v>
      </c>
      <c r="W5195" s="21" t="n">
        <f aca="false">IF(V5195=1,T5195+ROW()/10000000,0)</f>
        <v>9.6005195</v>
      </c>
    </row>
    <row r="5196" customFormat="false" ht="15" hidden="false" customHeight="false" outlineLevel="0" collapsed="false">
      <c r="A5196" s="0" t="n">
        <v>209</v>
      </c>
      <c r="B5196" s="0" t="s">
        <v>2408</v>
      </c>
      <c r="C5196" s="0" t="n">
        <v>1</v>
      </c>
      <c r="D5196" s="0" t="s">
        <v>6924</v>
      </c>
      <c r="E5196" s="0" t="s">
        <v>12042</v>
      </c>
      <c r="F5196" s="0" t="s">
        <v>6236</v>
      </c>
      <c r="G5196" s="0" t="s">
        <v>11923</v>
      </c>
      <c r="H5196" s="0" t="s">
        <v>3392</v>
      </c>
      <c r="I5196" s="0" t="s">
        <v>2123</v>
      </c>
      <c r="J5196" s="0" t="s">
        <v>47</v>
      </c>
      <c r="K5196" s="0" t="s">
        <v>47</v>
      </c>
      <c r="L5196" s="0" t="s">
        <v>47</v>
      </c>
      <c r="M5196" s="0" t="s">
        <v>47</v>
      </c>
      <c r="N5196" s="0" t="n">
        <v>2</v>
      </c>
      <c r="O5196" s="0" t="n">
        <v>185</v>
      </c>
      <c r="P5196" s="0" t="n">
        <v>700</v>
      </c>
      <c r="Q5196" s="0" t="n">
        <v>2.3</v>
      </c>
      <c r="R5196" s="0" t="str">
        <f aca="false">INDEX(Lookup!$B$4:$B$18,MATCH(C5196,Lookup!$A$4:$A$18,0))</f>
        <v>India</v>
      </c>
      <c r="S5196" s="20" t="n">
        <f aca="false">INDEX(Lookup!$D$4:$D$18,MATCH(C5196,Lookup!$A$4:$A$18,0))</f>
        <v>0.012</v>
      </c>
      <c r="T5196" s="21" t="n">
        <f aca="false">ROUND(P5196*S5196,2)</f>
        <v>8.4</v>
      </c>
      <c r="U5196" s="21" t="n">
        <f aca="false">IF(T5196&lt;=10,1,IF(T5196&lt;=20,2,IF(T5196&lt;=30,3,IF(T5196&lt;=40,4,IF(T5196&lt;=50,5,IF(T5196&lt;=100,6,IF(T5196&lt;=250,7,8)))))))</f>
        <v>1</v>
      </c>
      <c r="V5196" s="21" t="n">
        <f aca="false">IF(AND(OR(Dashboard!$T$3="All",R5196=Dashboard!$T$3),OR(Dashboard!$T$4="All",D5196=Dashboard!$T$4)),1,0)</f>
        <v>1</v>
      </c>
      <c r="W5196" s="21" t="n">
        <f aca="false">IF(V5196=1,T5196+ROW()/10000000,0)</f>
        <v>8.4005196</v>
      </c>
    </row>
    <row r="5197" customFormat="false" ht="15" hidden="false" customHeight="false" outlineLevel="0" collapsed="false">
      <c r="A5197" s="0" t="n">
        <v>18428394</v>
      </c>
      <c r="B5197" s="0" t="s">
        <v>12043</v>
      </c>
      <c r="C5197" s="0" t="n">
        <v>1</v>
      </c>
      <c r="D5197" s="0" t="s">
        <v>6924</v>
      </c>
      <c r="E5197" s="0" t="s">
        <v>12044</v>
      </c>
      <c r="F5197" s="0" t="s">
        <v>6236</v>
      </c>
      <c r="G5197" s="0" t="s">
        <v>11923</v>
      </c>
      <c r="H5197" s="0" t="s">
        <v>2359</v>
      </c>
      <c r="I5197" s="0" t="s">
        <v>2123</v>
      </c>
      <c r="J5197" s="0" t="s">
        <v>47</v>
      </c>
      <c r="K5197" s="0" t="s">
        <v>46</v>
      </c>
      <c r="L5197" s="0" t="s">
        <v>47</v>
      </c>
      <c r="M5197" s="0" t="s">
        <v>47</v>
      </c>
      <c r="N5197" s="0" t="n">
        <v>1</v>
      </c>
      <c r="O5197" s="0" t="n">
        <v>18</v>
      </c>
      <c r="P5197" s="0" t="n">
        <v>450</v>
      </c>
      <c r="Q5197" s="0" t="n">
        <v>2.3</v>
      </c>
      <c r="R5197" s="0" t="str">
        <f aca="false">INDEX(Lookup!$B$4:$B$18,MATCH(C5197,Lookup!$A$4:$A$18,0))</f>
        <v>India</v>
      </c>
      <c r="S5197" s="20" t="n">
        <f aca="false">INDEX(Lookup!$D$4:$D$18,MATCH(C5197,Lookup!$A$4:$A$18,0))</f>
        <v>0.012</v>
      </c>
      <c r="T5197" s="21" t="n">
        <f aca="false">ROUND(P5197*S5197,2)</f>
        <v>5.4</v>
      </c>
      <c r="U5197" s="21" t="n">
        <f aca="false">IF(T5197&lt;=10,1,IF(T5197&lt;=20,2,IF(T5197&lt;=30,3,IF(T5197&lt;=40,4,IF(T5197&lt;=50,5,IF(T5197&lt;=100,6,IF(T5197&lt;=250,7,8)))))))</f>
        <v>1</v>
      </c>
      <c r="V5197" s="21" t="n">
        <f aca="false">IF(AND(OR(Dashboard!$T$3="All",R5197=Dashboard!$T$3),OR(Dashboard!$T$4="All",D5197=Dashboard!$T$4)),1,0)</f>
        <v>1</v>
      </c>
      <c r="W5197" s="21" t="n">
        <f aca="false">IF(V5197=1,T5197+ROW()/10000000,0)</f>
        <v>5.4005197</v>
      </c>
    </row>
    <row r="5198" customFormat="false" ht="15" hidden="false" customHeight="false" outlineLevel="0" collapsed="false">
      <c r="A5198" s="0" t="n">
        <v>1030</v>
      </c>
      <c r="B5198" s="0" t="s">
        <v>12045</v>
      </c>
      <c r="C5198" s="0" t="n">
        <v>1</v>
      </c>
      <c r="D5198" s="0" t="s">
        <v>6924</v>
      </c>
      <c r="E5198" s="0" t="s">
        <v>12046</v>
      </c>
      <c r="F5198" s="0" t="s">
        <v>6236</v>
      </c>
      <c r="G5198" s="0" t="s">
        <v>11923</v>
      </c>
      <c r="H5198" s="0" t="s">
        <v>12047</v>
      </c>
      <c r="I5198" s="0" t="s">
        <v>2123</v>
      </c>
      <c r="J5198" s="0" t="s">
        <v>47</v>
      </c>
      <c r="K5198" s="0" t="s">
        <v>46</v>
      </c>
      <c r="L5198" s="0" t="s">
        <v>47</v>
      </c>
      <c r="M5198" s="0" t="s">
        <v>47</v>
      </c>
      <c r="N5198" s="0" t="n">
        <v>2</v>
      </c>
      <c r="O5198" s="0" t="n">
        <v>137</v>
      </c>
      <c r="P5198" s="0" t="n">
        <v>550</v>
      </c>
      <c r="Q5198" s="0" t="n">
        <v>2.4</v>
      </c>
      <c r="R5198" s="0" t="str">
        <f aca="false">INDEX(Lookup!$B$4:$B$18,MATCH(C5198,Lookup!$A$4:$A$18,0))</f>
        <v>India</v>
      </c>
      <c r="S5198" s="20" t="n">
        <f aca="false">INDEX(Lookup!$D$4:$D$18,MATCH(C5198,Lookup!$A$4:$A$18,0))</f>
        <v>0.012</v>
      </c>
      <c r="T5198" s="21" t="n">
        <f aca="false">ROUND(P5198*S5198,2)</f>
        <v>6.6</v>
      </c>
      <c r="U5198" s="21" t="n">
        <f aca="false">IF(T5198&lt;=10,1,IF(T5198&lt;=20,2,IF(T5198&lt;=30,3,IF(T5198&lt;=40,4,IF(T5198&lt;=50,5,IF(T5198&lt;=100,6,IF(T5198&lt;=250,7,8)))))))</f>
        <v>1</v>
      </c>
      <c r="V5198" s="21" t="n">
        <f aca="false">IF(AND(OR(Dashboard!$T$3="All",R5198=Dashboard!$T$3),OR(Dashboard!$T$4="All",D5198=Dashboard!$T$4)),1,0)</f>
        <v>1</v>
      </c>
      <c r="W5198" s="21" t="n">
        <f aca="false">IF(V5198=1,T5198+ROW()/10000000,0)</f>
        <v>6.6005198</v>
      </c>
    </row>
    <row r="5199" customFormat="false" ht="15" hidden="false" customHeight="false" outlineLevel="0" collapsed="false">
      <c r="A5199" s="0" t="n">
        <v>7661</v>
      </c>
      <c r="B5199" s="0" t="s">
        <v>12048</v>
      </c>
      <c r="C5199" s="0" t="n">
        <v>1</v>
      </c>
      <c r="D5199" s="0" t="s">
        <v>6924</v>
      </c>
      <c r="E5199" s="0" t="s">
        <v>12049</v>
      </c>
      <c r="F5199" s="0" t="s">
        <v>6236</v>
      </c>
      <c r="G5199" s="0" t="s">
        <v>11923</v>
      </c>
      <c r="H5199" s="0" t="s">
        <v>2359</v>
      </c>
      <c r="I5199" s="0" t="s">
        <v>2123</v>
      </c>
      <c r="J5199" s="0" t="s">
        <v>47</v>
      </c>
      <c r="K5199" s="0" t="s">
        <v>46</v>
      </c>
      <c r="L5199" s="0" t="s">
        <v>47</v>
      </c>
      <c r="M5199" s="0" t="s">
        <v>47</v>
      </c>
      <c r="N5199" s="0" t="n">
        <v>1</v>
      </c>
      <c r="O5199" s="0" t="n">
        <v>84</v>
      </c>
      <c r="P5199" s="0" t="n">
        <v>400</v>
      </c>
      <c r="Q5199" s="0" t="n">
        <v>2</v>
      </c>
      <c r="R5199" s="0" t="str">
        <f aca="false">INDEX(Lookup!$B$4:$B$18,MATCH(C5199,Lookup!$A$4:$A$18,0))</f>
        <v>India</v>
      </c>
      <c r="S5199" s="20" t="n">
        <f aca="false">INDEX(Lookup!$D$4:$D$18,MATCH(C5199,Lookup!$A$4:$A$18,0))</f>
        <v>0.012</v>
      </c>
      <c r="T5199" s="21" t="n">
        <f aca="false">ROUND(P5199*S5199,2)</f>
        <v>4.8</v>
      </c>
      <c r="U5199" s="21" t="n">
        <f aca="false">IF(T5199&lt;=10,1,IF(T5199&lt;=20,2,IF(T5199&lt;=30,3,IF(T5199&lt;=40,4,IF(T5199&lt;=50,5,IF(T5199&lt;=100,6,IF(T5199&lt;=250,7,8)))))))</f>
        <v>1</v>
      </c>
      <c r="V5199" s="21" t="n">
        <f aca="false">IF(AND(OR(Dashboard!$T$3="All",R5199=Dashboard!$T$3),OR(Dashboard!$T$4="All",D5199=Dashboard!$T$4)),1,0)</f>
        <v>1</v>
      </c>
      <c r="W5199" s="21" t="n">
        <f aca="false">IF(V5199=1,T5199+ROW()/10000000,0)</f>
        <v>4.8005199</v>
      </c>
    </row>
    <row r="5200" customFormat="false" ht="15" hidden="false" customHeight="false" outlineLevel="0" collapsed="false">
      <c r="A5200" s="0" t="n">
        <v>6179</v>
      </c>
      <c r="B5200" s="0" t="s">
        <v>12050</v>
      </c>
      <c r="C5200" s="0" t="n">
        <v>1</v>
      </c>
      <c r="D5200" s="0" t="s">
        <v>6924</v>
      </c>
      <c r="E5200" s="0" t="s">
        <v>12051</v>
      </c>
      <c r="F5200" s="0" t="s">
        <v>6236</v>
      </c>
      <c r="G5200" s="0" t="s">
        <v>11923</v>
      </c>
      <c r="H5200" s="0" t="s">
        <v>12052</v>
      </c>
      <c r="I5200" s="0" t="s">
        <v>2123</v>
      </c>
      <c r="J5200" s="0" t="s">
        <v>47</v>
      </c>
      <c r="K5200" s="0" t="s">
        <v>46</v>
      </c>
      <c r="L5200" s="0" t="s">
        <v>47</v>
      </c>
      <c r="M5200" s="0" t="s">
        <v>47</v>
      </c>
      <c r="N5200" s="0" t="n">
        <v>2</v>
      </c>
      <c r="O5200" s="0" t="n">
        <v>182</v>
      </c>
      <c r="P5200" s="0" t="n">
        <v>600</v>
      </c>
      <c r="Q5200" s="0" t="n">
        <v>2.2</v>
      </c>
      <c r="R5200" s="0" t="str">
        <f aca="false">INDEX(Lookup!$B$4:$B$18,MATCH(C5200,Lookup!$A$4:$A$18,0))</f>
        <v>India</v>
      </c>
      <c r="S5200" s="20" t="n">
        <f aca="false">INDEX(Lookup!$D$4:$D$18,MATCH(C5200,Lookup!$A$4:$A$18,0))</f>
        <v>0.012</v>
      </c>
      <c r="T5200" s="21" t="n">
        <f aca="false">ROUND(P5200*S5200,2)</f>
        <v>7.2</v>
      </c>
      <c r="U5200" s="21" t="n">
        <f aca="false">IF(T5200&lt;=10,1,IF(T5200&lt;=20,2,IF(T5200&lt;=30,3,IF(T5200&lt;=40,4,IF(T5200&lt;=50,5,IF(T5200&lt;=100,6,IF(T5200&lt;=250,7,8)))))))</f>
        <v>1</v>
      </c>
      <c r="V5200" s="21" t="n">
        <f aca="false">IF(AND(OR(Dashboard!$T$3="All",R5200=Dashboard!$T$3),OR(Dashboard!$T$4="All",D5200=Dashboard!$T$4)),1,0)</f>
        <v>1</v>
      </c>
      <c r="W5200" s="21" t="n">
        <f aca="false">IF(V5200=1,T5200+ROW()/10000000,0)</f>
        <v>7.20052</v>
      </c>
    </row>
    <row r="5201" customFormat="false" ht="15" hidden="false" customHeight="false" outlineLevel="0" collapsed="false">
      <c r="A5201" s="0" t="n">
        <v>18446475</v>
      </c>
      <c r="B5201" s="0" t="s">
        <v>9322</v>
      </c>
      <c r="C5201" s="0" t="n">
        <v>1</v>
      </c>
      <c r="D5201" s="0" t="s">
        <v>6924</v>
      </c>
      <c r="E5201" s="0" t="s">
        <v>12053</v>
      </c>
      <c r="F5201" s="0" t="s">
        <v>6236</v>
      </c>
      <c r="G5201" s="0" t="s">
        <v>11923</v>
      </c>
      <c r="H5201" s="0" t="s">
        <v>2122</v>
      </c>
      <c r="I5201" s="0" t="s">
        <v>2123</v>
      </c>
      <c r="J5201" s="0" t="s">
        <v>47</v>
      </c>
      <c r="K5201" s="0" t="s">
        <v>46</v>
      </c>
      <c r="L5201" s="0" t="s">
        <v>47</v>
      </c>
      <c r="M5201" s="0" t="s">
        <v>47</v>
      </c>
      <c r="N5201" s="0" t="n">
        <v>2</v>
      </c>
      <c r="O5201" s="0" t="n">
        <v>84</v>
      </c>
      <c r="P5201" s="0" t="n">
        <v>700</v>
      </c>
      <c r="Q5201" s="0" t="n">
        <v>4.4</v>
      </c>
      <c r="R5201" s="0" t="str">
        <f aca="false">INDEX(Lookup!$B$4:$B$18,MATCH(C5201,Lookup!$A$4:$A$18,0))</f>
        <v>India</v>
      </c>
      <c r="S5201" s="20" t="n">
        <f aca="false">INDEX(Lookup!$D$4:$D$18,MATCH(C5201,Lookup!$A$4:$A$18,0))</f>
        <v>0.012</v>
      </c>
      <c r="T5201" s="21" t="n">
        <f aca="false">ROUND(P5201*S5201,2)</f>
        <v>8.4</v>
      </c>
      <c r="U5201" s="21" t="n">
        <f aca="false">IF(T5201&lt;=10,1,IF(T5201&lt;=20,2,IF(T5201&lt;=30,3,IF(T5201&lt;=40,4,IF(T5201&lt;=50,5,IF(T5201&lt;=100,6,IF(T5201&lt;=250,7,8)))))))</f>
        <v>1</v>
      </c>
      <c r="V5201" s="21" t="n">
        <f aca="false">IF(AND(OR(Dashboard!$T$3="All",R5201=Dashboard!$T$3),OR(Dashboard!$T$4="All",D5201=Dashboard!$T$4)),1,0)</f>
        <v>1</v>
      </c>
      <c r="W5201" s="21" t="n">
        <f aca="false">IF(V5201=1,T5201+ROW()/10000000,0)</f>
        <v>8.4005201</v>
      </c>
    </row>
    <row r="5202" customFormat="false" ht="15" hidden="false" customHeight="false" outlineLevel="0" collapsed="false">
      <c r="A5202" s="0" t="n">
        <v>311161</v>
      </c>
      <c r="B5202" s="0" t="s">
        <v>8777</v>
      </c>
      <c r="C5202" s="0" t="n">
        <v>1</v>
      </c>
      <c r="D5202" s="0" t="s">
        <v>6924</v>
      </c>
      <c r="E5202" s="0" t="s">
        <v>12054</v>
      </c>
      <c r="F5202" s="0" t="s">
        <v>6236</v>
      </c>
      <c r="G5202" s="0" t="s">
        <v>11923</v>
      </c>
      <c r="H5202" s="0" t="s">
        <v>8545</v>
      </c>
      <c r="I5202" s="0" t="s">
        <v>2123</v>
      </c>
      <c r="J5202" s="0" t="s">
        <v>47</v>
      </c>
      <c r="K5202" s="0" t="s">
        <v>46</v>
      </c>
      <c r="L5202" s="0" t="s">
        <v>47</v>
      </c>
      <c r="M5202" s="0" t="s">
        <v>47</v>
      </c>
      <c r="N5202" s="0" t="n">
        <v>1</v>
      </c>
      <c r="O5202" s="0" t="n">
        <v>308</v>
      </c>
      <c r="P5202" s="0" t="n">
        <v>300</v>
      </c>
      <c r="Q5202" s="0" t="n">
        <v>4</v>
      </c>
      <c r="R5202" s="0" t="str">
        <f aca="false">INDEX(Lookup!$B$4:$B$18,MATCH(C5202,Lookup!$A$4:$A$18,0))</f>
        <v>India</v>
      </c>
      <c r="S5202" s="20" t="n">
        <f aca="false">INDEX(Lookup!$D$4:$D$18,MATCH(C5202,Lookup!$A$4:$A$18,0))</f>
        <v>0.012</v>
      </c>
      <c r="T5202" s="21" t="n">
        <f aca="false">ROUND(P5202*S5202,2)</f>
        <v>3.6</v>
      </c>
      <c r="U5202" s="21" t="n">
        <f aca="false">IF(T5202&lt;=10,1,IF(T5202&lt;=20,2,IF(T5202&lt;=30,3,IF(T5202&lt;=40,4,IF(T5202&lt;=50,5,IF(T5202&lt;=100,6,IF(T5202&lt;=250,7,8)))))))</f>
        <v>1</v>
      </c>
      <c r="V5202" s="21" t="n">
        <f aca="false">IF(AND(OR(Dashboard!$T$3="All",R5202=Dashboard!$T$3),OR(Dashboard!$T$4="All",D5202=Dashboard!$T$4)),1,0)</f>
        <v>1</v>
      </c>
      <c r="W5202" s="21" t="n">
        <f aca="false">IF(V5202=1,T5202+ROW()/10000000,0)</f>
        <v>3.6005202</v>
      </c>
    </row>
    <row r="5203" customFormat="false" ht="15" hidden="false" customHeight="false" outlineLevel="0" collapsed="false">
      <c r="A5203" s="0" t="n">
        <v>313206</v>
      </c>
      <c r="B5203" s="0" t="s">
        <v>7963</v>
      </c>
      <c r="C5203" s="0" t="n">
        <v>1</v>
      </c>
      <c r="D5203" s="0" t="s">
        <v>6924</v>
      </c>
      <c r="E5203" s="0" t="s">
        <v>12055</v>
      </c>
      <c r="F5203" s="0" t="s">
        <v>6236</v>
      </c>
      <c r="G5203" s="0" t="s">
        <v>11923</v>
      </c>
      <c r="H5203" s="0" t="s">
        <v>2185</v>
      </c>
      <c r="I5203" s="0" t="s">
        <v>2123</v>
      </c>
      <c r="J5203" s="0" t="s">
        <v>46</v>
      </c>
      <c r="K5203" s="0" t="s">
        <v>46</v>
      </c>
      <c r="L5203" s="0" t="s">
        <v>47</v>
      </c>
      <c r="M5203" s="0" t="s">
        <v>47</v>
      </c>
      <c r="N5203" s="0" t="n">
        <v>2</v>
      </c>
      <c r="O5203" s="0" t="n">
        <v>153</v>
      </c>
      <c r="P5203" s="0" t="n">
        <v>900</v>
      </c>
      <c r="Q5203" s="0" t="n">
        <v>4</v>
      </c>
      <c r="R5203" s="0" t="str">
        <f aca="false">INDEX(Lookup!$B$4:$B$18,MATCH(C5203,Lookup!$A$4:$A$18,0))</f>
        <v>India</v>
      </c>
      <c r="S5203" s="20" t="n">
        <f aca="false">INDEX(Lookup!$D$4:$D$18,MATCH(C5203,Lookup!$A$4:$A$18,0))</f>
        <v>0.012</v>
      </c>
      <c r="T5203" s="21" t="n">
        <f aca="false">ROUND(P5203*S5203,2)</f>
        <v>10.8</v>
      </c>
      <c r="U5203" s="21" t="n">
        <f aca="false">IF(T5203&lt;=10,1,IF(T5203&lt;=20,2,IF(T5203&lt;=30,3,IF(T5203&lt;=40,4,IF(T5203&lt;=50,5,IF(T5203&lt;=100,6,IF(T5203&lt;=250,7,8)))))))</f>
        <v>2</v>
      </c>
      <c r="V5203" s="21" t="n">
        <f aca="false">IF(AND(OR(Dashboard!$T$3="All",R5203=Dashboard!$T$3),OR(Dashboard!$T$4="All",D5203=Dashboard!$T$4)),1,0)</f>
        <v>1</v>
      </c>
      <c r="W5203" s="21" t="n">
        <f aca="false">IF(V5203=1,T5203+ROW()/10000000,0)</f>
        <v>10.8005203</v>
      </c>
    </row>
    <row r="5204" customFormat="false" ht="15" hidden="false" customHeight="false" outlineLevel="0" collapsed="false">
      <c r="A5204" s="0" t="n">
        <v>18334452</v>
      </c>
      <c r="B5204" s="0" t="s">
        <v>12056</v>
      </c>
      <c r="C5204" s="0" t="n">
        <v>1</v>
      </c>
      <c r="D5204" s="0" t="s">
        <v>6924</v>
      </c>
      <c r="E5204" s="0" t="s">
        <v>12057</v>
      </c>
      <c r="F5204" s="0" t="s">
        <v>6236</v>
      </c>
      <c r="G5204" s="0" t="s">
        <v>11923</v>
      </c>
      <c r="H5204" s="0" t="s">
        <v>12058</v>
      </c>
      <c r="I5204" s="0" t="s">
        <v>2123</v>
      </c>
      <c r="J5204" s="0" t="s">
        <v>47</v>
      </c>
      <c r="K5204" s="0" t="s">
        <v>46</v>
      </c>
      <c r="L5204" s="0" t="s">
        <v>47</v>
      </c>
      <c r="M5204" s="0" t="s">
        <v>47</v>
      </c>
      <c r="N5204" s="0" t="n">
        <v>2</v>
      </c>
      <c r="O5204" s="0" t="n">
        <v>244</v>
      </c>
      <c r="P5204" s="0" t="n">
        <v>500</v>
      </c>
      <c r="Q5204" s="0" t="n">
        <v>4</v>
      </c>
      <c r="R5204" s="0" t="str">
        <f aca="false">INDEX(Lookup!$B$4:$B$18,MATCH(C5204,Lookup!$A$4:$A$18,0))</f>
        <v>India</v>
      </c>
      <c r="S5204" s="20" t="n">
        <f aca="false">INDEX(Lookup!$D$4:$D$18,MATCH(C5204,Lookup!$A$4:$A$18,0))</f>
        <v>0.012</v>
      </c>
      <c r="T5204" s="21" t="n">
        <f aca="false">ROUND(P5204*S5204,2)</f>
        <v>6</v>
      </c>
      <c r="U5204" s="21" t="n">
        <f aca="false">IF(T5204&lt;=10,1,IF(T5204&lt;=20,2,IF(T5204&lt;=30,3,IF(T5204&lt;=40,4,IF(T5204&lt;=50,5,IF(T5204&lt;=100,6,IF(T5204&lt;=250,7,8)))))))</f>
        <v>1</v>
      </c>
      <c r="V5204" s="21" t="n">
        <f aca="false">IF(AND(OR(Dashboard!$T$3="All",R5204=Dashboard!$T$3),OR(Dashboard!$T$4="All",D5204=Dashboard!$T$4)),1,0)</f>
        <v>1</v>
      </c>
      <c r="W5204" s="21" t="n">
        <f aca="false">IF(V5204=1,T5204+ROW()/10000000,0)</f>
        <v>6.0005204</v>
      </c>
    </row>
    <row r="5205" customFormat="false" ht="15" hidden="false" customHeight="false" outlineLevel="0" collapsed="false">
      <c r="A5205" s="0" t="n">
        <v>18253111</v>
      </c>
      <c r="B5205" s="0" t="s">
        <v>12059</v>
      </c>
      <c r="C5205" s="0" t="n">
        <v>1</v>
      </c>
      <c r="D5205" s="0" t="s">
        <v>6924</v>
      </c>
      <c r="E5205" s="0" t="s">
        <v>12060</v>
      </c>
      <c r="F5205" s="0" t="s">
        <v>6236</v>
      </c>
      <c r="G5205" s="0" t="s">
        <v>11923</v>
      </c>
      <c r="H5205" s="0" t="s">
        <v>12061</v>
      </c>
      <c r="I5205" s="0" t="s">
        <v>2123</v>
      </c>
      <c r="J5205" s="0" t="s">
        <v>47</v>
      </c>
      <c r="K5205" s="0" t="s">
        <v>46</v>
      </c>
      <c r="L5205" s="0" t="s">
        <v>47</v>
      </c>
      <c r="M5205" s="0" t="s">
        <v>47</v>
      </c>
      <c r="N5205" s="0" t="n">
        <v>2</v>
      </c>
      <c r="O5205" s="0" t="n">
        <v>84</v>
      </c>
      <c r="P5205" s="0" t="n">
        <v>700</v>
      </c>
      <c r="Q5205" s="0" t="n">
        <v>4.1</v>
      </c>
      <c r="R5205" s="0" t="str">
        <f aca="false">INDEX(Lookup!$B$4:$B$18,MATCH(C5205,Lookup!$A$4:$A$18,0))</f>
        <v>India</v>
      </c>
      <c r="S5205" s="20" t="n">
        <f aca="false">INDEX(Lookup!$D$4:$D$18,MATCH(C5205,Lookup!$A$4:$A$18,0))</f>
        <v>0.012</v>
      </c>
      <c r="T5205" s="21" t="n">
        <f aca="false">ROUND(P5205*S5205,2)</f>
        <v>8.4</v>
      </c>
      <c r="U5205" s="21" t="n">
        <f aca="false">IF(T5205&lt;=10,1,IF(T5205&lt;=20,2,IF(T5205&lt;=30,3,IF(T5205&lt;=40,4,IF(T5205&lt;=50,5,IF(T5205&lt;=100,6,IF(T5205&lt;=250,7,8)))))))</f>
        <v>1</v>
      </c>
      <c r="V5205" s="21" t="n">
        <f aca="false">IF(AND(OR(Dashboard!$T$3="All",R5205=Dashboard!$T$3),OR(Dashboard!$T$4="All",D5205=Dashboard!$T$4)),1,0)</f>
        <v>1</v>
      </c>
      <c r="W5205" s="21" t="n">
        <f aca="false">IF(V5205=1,T5205+ROW()/10000000,0)</f>
        <v>8.4005205</v>
      </c>
    </row>
    <row r="5206" customFormat="false" ht="15" hidden="false" customHeight="false" outlineLevel="0" collapsed="false">
      <c r="A5206" s="0" t="n">
        <v>18219545</v>
      </c>
      <c r="B5206" s="0" t="s">
        <v>12062</v>
      </c>
      <c r="C5206" s="0" t="n">
        <v>1</v>
      </c>
      <c r="D5206" s="0" t="s">
        <v>6924</v>
      </c>
      <c r="E5206" s="0" t="s">
        <v>12063</v>
      </c>
      <c r="F5206" s="0" t="s">
        <v>6236</v>
      </c>
      <c r="G5206" s="0" t="s">
        <v>11923</v>
      </c>
      <c r="H5206" s="0" t="s">
        <v>3864</v>
      </c>
      <c r="I5206" s="0" t="s">
        <v>2123</v>
      </c>
      <c r="J5206" s="0" t="s">
        <v>47</v>
      </c>
      <c r="K5206" s="0" t="s">
        <v>46</v>
      </c>
      <c r="L5206" s="0" t="s">
        <v>47</v>
      </c>
      <c r="M5206" s="0" t="s">
        <v>47</v>
      </c>
      <c r="N5206" s="0" t="n">
        <v>2</v>
      </c>
      <c r="O5206" s="0" t="n">
        <v>255</v>
      </c>
      <c r="P5206" s="0" t="n">
        <v>800</v>
      </c>
      <c r="Q5206" s="0" t="n">
        <v>4</v>
      </c>
      <c r="R5206" s="0" t="str">
        <f aca="false">INDEX(Lookup!$B$4:$B$18,MATCH(C5206,Lookup!$A$4:$A$18,0))</f>
        <v>India</v>
      </c>
      <c r="S5206" s="20" t="n">
        <f aca="false">INDEX(Lookup!$D$4:$D$18,MATCH(C5206,Lookup!$A$4:$A$18,0))</f>
        <v>0.012</v>
      </c>
      <c r="T5206" s="21" t="n">
        <f aca="false">ROUND(P5206*S5206,2)</f>
        <v>9.6</v>
      </c>
      <c r="U5206" s="21" t="n">
        <f aca="false">IF(T5206&lt;=10,1,IF(T5206&lt;=20,2,IF(T5206&lt;=30,3,IF(T5206&lt;=40,4,IF(T5206&lt;=50,5,IF(T5206&lt;=100,6,IF(T5206&lt;=250,7,8)))))))</f>
        <v>1</v>
      </c>
      <c r="V5206" s="21" t="n">
        <f aca="false">IF(AND(OR(Dashboard!$T$3="All",R5206=Dashboard!$T$3),OR(Dashboard!$T$4="All",D5206=Dashboard!$T$4)),1,0)</f>
        <v>1</v>
      </c>
      <c r="W5206" s="21" t="n">
        <f aca="false">IF(V5206=1,T5206+ROW()/10000000,0)</f>
        <v>9.6005206</v>
      </c>
    </row>
    <row r="5207" customFormat="false" ht="15" hidden="false" customHeight="false" outlineLevel="0" collapsed="false">
      <c r="A5207" s="0" t="n">
        <v>18348970</v>
      </c>
      <c r="B5207" s="0" t="s">
        <v>9209</v>
      </c>
      <c r="C5207" s="0" t="n">
        <v>1</v>
      </c>
      <c r="D5207" s="0" t="s">
        <v>6924</v>
      </c>
      <c r="E5207" s="0" t="s">
        <v>12064</v>
      </c>
      <c r="F5207" s="0" t="s">
        <v>6236</v>
      </c>
      <c r="G5207" s="0" t="s">
        <v>11923</v>
      </c>
      <c r="H5207" s="0" t="s">
        <v>3000</v>
      </c>
      <c r="I5207" s="0" t="s">
        <v>2123</v>
      </c>
      <c r="J5207" s="0" t="s">
        <v>47</v>
      </c>
      <c r="K5207" s="0" t="s">
        <v>46</v>
      </c>
      <c r="L5207" s="0" t="s">
        <v>47</v>
      </c>
      <c r="M5207" s="0" t="s">
        <v>47</v>
      </c>
      <c r="N5207" s="0" t="n">
        <v>1</v>
      </c>
      <c r="O5207" s="0" t="n">
        <v>126</v>
      </c>
      <c r="P5207" s="0" t="n">
        <v>300</v>
      </c>
      <c r="Q5207" s="0" t="n">
        <v>4.3</v>
      </c>
      <c r="R5207" s="0" t="str">
        <f aca="false">INDEX(Lookup!$B$4:$B$18,MATCH(C5207,Lookup!$A$4:$A$18,0))</f>
        <v>India</v>
      </c>
      <c r="S5207" s="20" t="n">
        <f aca="false">INDEX(Lookup!$D$4:$D$18,MATCH(C5207,Lookup!$A$4:$A$18,0))</f>
        <v>0.012</v>
      </c>
      <c r="T5207" s="21" t="n">
        <f aca="false">ROUND(P5207*S5207,2)</f>
        <v>3.6</v>
      </c>
      <c r="U5207" s="21" t="n">
        <f aca="false">IF(T5207&lt;=10,1,IF(T5207&lt;=20,2,IF(T5207&lt;=30,3,IF(T5207&lt;=40,4,IF(T5207&lt;=50,5,IF(T5207&lt;=100,6,IF(T5207&lt;=250,7,8)))))))</f>
        <v>1</v>
      </c>
      <c r="V5207" s="21" t="n">
        <f aca="false">IF(AND(OR(Dashboard!$T$3="All",R5207=Dashboard!$T$3),OR(Dashboard!$T$4="All",D5207=Dashboard!$T$4)),1,0)</f>
        <v>1</v>
      </c>
      <c r="W5207" s="21" t="n">
        <f aca="false">IF(V5207=1,T5207+ROW()/10000000,0)</f>
        <v>3.6005207</v>
      </c>
    </row>
    <row r="5208" customFormat="false" ht="15" hidden="false" customHeight="false" outlineLevel="0" collapsed="false">
      <c r="A5208" s="0" t="n">
        <v>18334465</v>
      </c>
      <c r="B5208" s="0" t="s">
        <v>12065</v>
      </c>
      <c r="C5208" s="0" t="n">
        <v>1</v>
      </c>
      <c r="D5208" s="0" t="s">
        <v>6924</v>
      </c>
      <c r="E5208" s="0" t="s">
        <v>12066</v>
      </c>
      <c r="F5208" s="0" t="s">
        <v>6236</v>
      </c>
      <c r="G5208" s="0" t="s">
        <v>11923</v>
      </c>
      <c r="H5208" s="0" t="s">
        <v>12067</v>
      </c>
      <c r="I5208" s="0" t="s">
        <v>2123</v>
      </c>
      <c r="J5208" s="0" t="s">
        <v>47</v>
      </c>
      <c r="K5208" s="0" t="s">
        <v>46</v>
      </c>
      <c r="L5208" s="0" t="s">
        <v>47</v>
      </c>
      <c r="M5208" s="0" t="s">
        <v>47</v>
      </c>
      <c r="N5208" s="0" t="n">
        <v>3</v>
      </c>
      <c r="O5208" s="0" t="n">
        <v>53</v>
      </c>
      <c r="P5208" s="0" t="n">
        <v>1000</v>
      </c>
      <c r="Q5208" s="0" t="n">
        <v>4</v>
      </c>
      <c r="R5208" s="0" t="str">
        <f aca="false">INDEX(Lookup!$B$4:$B$18,MATCH(C5208,Lookup!$A$4:$A$18,0))</f>
        <v>India</v>
      </c>
      <c r="S5208" s="20" t="n">
        <f aca="false">INDEX(Lookup!$D$4:$D$18,MATCH(C5208,Lookup!$A$4:$A$18,0))</f>
        <v>0.012</v>
      </c>
      <c r="T5208" s="21" t="n">
        <f aca="false">ROUND(P5208*S5208,2)</f>
        <v>12</v>
      </c>
      <c r="U5208" s="21" t="n">
        <f aca="false">IF(T5208&lt;=10,1,IF(T5208&lt;=20,2,IF(T5208&lt;=30,3,IF(T5208&lt;=40,4,IF(T5208&lt;=50,5,IF(T5208&lt;=100,6,IF(T5208&lt;=250,7,8)))))))</f>
        <v>2</v>
      </c>
      <c r="V5208" s="21" t="n">
        <f aca="false">IF(AND(OR(Dashboard!$T$3="All",R5208=Dashboard!$T$3),OR(Dashboard!$T$4="All",D5208=Dashboard!$T$4)),1,0)</f>
        <v>1</v>
      </c>
      <c r="W5208" s="21" t="n">
        <f aca="false">IF(V5208=1,T5208+ROW()/10000000,0)</f>
        <v>12.0005208</v>
      </c>
    </row>
    <row r="5209" customFormat="false" ht="15" hidden="false" customHeight="false" outlineLevel="0" collapsed="false">
      <c r="A5209" s="0" t="n">
        <v>18272370</v>
      </c>
      <c r="B5209" s="0" t="s">
        <v>12068</v>
      </c>
      <c r="C5209" s="0" t="n">
        <v>1</v>
      </c>
      <c r="D5209" s="0" t="s">
        <v>6924</v>
      </c>
      <c r="E5209" s="0" t="s">
        <v>12069</v>
      </c>
      <c r="F5209" s="0" t="s">
        <v>6236</v>
      </c>
      <c r="G5209" s="0" t="s">
        <v>11923</v>
      </c>
      <c r="H5209" s="0" t="s">
        <v>12070</v>
      </c>
      <c r="I5209" s="0" t="s">
        <v>2123</v>
      </c>
      <c r="J5209" s="0" t="s">
        <v>47</v>
      </c>
      <c r="K5209" s="0" t="s">
        <v>46</v>
      </c>
      <c r="L5209" s="0" t="s">
        <v>47</v>
      </c>
      <c r="M5209" s="0" t="s">
        <v>47</v>
      </c>
      <c r="N5209" s="0" t="n">
        <v>1</v>
      </c>
      <c r="O5209" s="0" t="n">
        <v>135</v>
      </c>
      <c r="P5209" s="0" t="n">
        <v>250</v>
      </c>
      <c r="Q5209" s="0" t="n">
        <v>4.1</v>
      </c>
      <c r="R5209" s="0" t="str">
        <f aca="false">INDEX(Lookup!$B$4:$B$18,MATCH(C5209,Lookup!$A$4:$A$18,0))</f>
        <v>India</v>
      </c>
      <c r="S5209" s="20" t="n">
        <f aca="false">INDEX(Lookup!$D$4:$D$18,MATCH(C5209,Lookup!$A$4:$A$18,0))</f>
        <v>0.012</v>
      </c>
      <c r="T5209" s="21" t="n">
        <f aca="false">ROUND(P5209*S5209,2)</f>
        <v>3</v>
      </c>
      <c r="U5209" s="21" t="n">
        <f aca="false">IF(T5209&lt;=10,1,IF(T5209&lt;=20,2,IF(T5209&lt;=30,3,IF(T5209&lt;=40,4,IF(T5209&lt;=50,5,IF(T5209&lt;=100,6,IF(T5209&lt;=250,7,8)))))))</f>
        <v>1</v>
      </c>
      <c r="V5209" s="21" t="n">
        <f aca="false">IF(AND(OR(Dashboard!$T$3="All",R5209=Dashboard!$T$3),OR(Dashboard!$T$4="All",D5209=Dashboard!$T$4)),1,0)</f>
        <v>1</v>
      </c>
      <c r="W5209" s="21" t="n">
        <f aca="false">IF(V5209=1,T5209+ROW()/10000000,0)</f>
        <v>3.0005209</v>
      </c>
    </row>
    <row r="5210" customFormat="false" ht="15" hidden="false" customHeight="false" outlineLevel="0" collapsed="false">
      <c r="A5210" s="0" t="n">
        <v>311846</v>
      </c>
      <c r="B5210" s="0" t="s">
        <v>12071</v>
      </c>
      <c r="C5210" s="0" t="n">
        <v>1</v>
      </c>
      <c r="D5210" s="0" t="s">
        <v>6924</v>
      </c>
      <c r="E5210" s="0" t="s">
        <v>12072</v>
      </c>
      <c r="F5210" s="0" t="s">
        <v>12073</v>
      </c>
      <c r="G5210" s="0" t="s">
        <v>12074</v>
      </c>
      <c r="H5210" s="0" t="s">
        <v>69</v>
      </c>
      <c r="I5210" s="0" t="s">
        <v>2123</v>
      </c>
      <c r="J5210" s="0" t="s">
        <v>47</v>
      </c>
      <c r="K5210" s="0" t="s">
        <v>47</v>
      </c>
      <c r="L5210" s="0" t="s">
        <v>47</v>
      </c>
      <c r="M5210" s="0" t="s">
        <v>47</v>
      </c>
      <c r="N5210" s="0" t="n">
        <v>1</v>
      </c>
      <c r="O5210" s="0" t="n">
        <v>10</v>
      </c>
      <c r="P5210" s="0" t="n">
        <v>300</v>
      </c>
      <c r="Q5210" s="0" t="n">
        <v>3.2</v>
      </c>
      <c r="R5210" s="0" t="str">
        <f aca="false">INDEX(Lookup!$B$4:$B$18,MATCH(C5210,Lookup!$A$4:$A$18,0))</f>
        <v>India</v>
      </c>
      <c r="S5210" s="20" t="n">
        <f aca="false">INDEX(Lookup!$D$4:$D$18,MATCH(C5210,Lookup!$A$4:$A$18,0))</f>
        <v>0.012</v>
      </c>
      <c r="T5210" s="21" t="n">
        <f aca="false">ROUND(P5210*S5210,2)</f>
        <v>3.6</v>
      </c>
      <c r="U5210" s="21" t="n">
        <f aca="false">IF(T5210&lt;=10,1,IF(T5210&lt;=20,2,IF(T5210&lt;=30,3,IF(T5210&lt;=40,4,IF(T5210&lt;=50,5,IF(T5210&lt;=100,6,IF(T5210&lt;=250,7,8)))))))</f>
        <v>1</v>
      </c>
      <c r="V5210" s="21" t="n">
        <f aca="false">IF(AND(OR(Dashboard!$T$3="All",R5210=Dashboard!$T$3),OR(Dashboard!$T$4="All",D5210=Dashboard!$T$4)),1,0)</f>
        <v>1</v>
      </c>
      <c r="W5210" s="21" t="n">
        <f aca="false">IF(V5210=1,T5210+ROW()/10000000,0)</f>
        <v>3.600521</v>
      </c>
    </row>
    <row r="5211" customFormat="false" ht="15" hidden="false" customHeight="false" outlineLevel="0" collapsed="false">
      <c r="A5211" s="0" t="n">
        <v>311432</v>
      </c>
      <c r="B5211" s="0" t="s">
        <v>12075</v>
      </c>
      <c r="C5211" s="0" t="n">
        <v>1</v>
      </c>
      <c r="D5211" s="0" t="s">
        <v>6924</v>
      </c>
      <c r="E5211" s="0" t="s">
        <v>12072</v>
      </c>
      <c r="F5211" s="0" t="s">
        <v>12073</v>
      </c>
      <c r="G5211" s="0" t="s">
        <v>12074</v>
      </c>
      <c r="H5211" s="0" t="s">
        <v>69</v>
      </c>
      <c r="I5211" s="0" t="s">
        <v>2123</v>
      </c>
      <c r="J5211" s="0" t="s">
        <v>47</v>
      </c>
      <c r="K5211" s="0" t="s">
        <v>47</v>
      </c>
      <c r="L5211" s="0" t="s">
        <v>47</v>
      </c>
      <c r="M5211" s="0" t="s">
        <v>47</v>
      </c>
      <c r="N5211" s="0" t="n">
        <v>1</v>
      </c>
      <c r="O5211" s="0" t="n">
        <v>47</v>
      </c>
      <c r="P5211" s="0" t="n">
        <v>300</v>
      </c>
      <c r="Q5211" s="0" t="n">
        <v>3.3</v>
      </c>
      <c r="R5211" s="0" t="str">
        <f aca="false">INDEX(Lookup!$B$4:$B$18,MATCH(C5211,Lookup!$A$4:$A$18,0))</f>
        <v>India</v>
      </c>
      <c r="S5211" s="20" t="n">
        <f aca="false">INDEX(Lookup!$D$4:$D$18,MATCH(C5211,Lookup!$A$4:$A$18,0))</f>
        <v>0.012</v>
      </c>
      <c r="T5211" s="21" t="n">
        <f aca="false">ROUND(P5211*S5211,2)</f>
        <v>3.6</v>
      </c>
      <c r="U5211" s="21" t="n">
        <f aca="false">IF(T5211&lt;=10,1,IF(T5211&lt;=20,2,IF(T5211&lt;=30,3,IF(T5211&lt;=40,4,IF(T5211&lt;=50,5,IF(T5211&lt;=100,6,IF(T5211&lt;=250,7,8)))))))</f>
        <v>1</v>
      </c>
      <c r="V5211" s="21" t="n">
        <f aca="false">IF(AND(OR(Dashboard!$T$3="All",R5211=Dashboard!$T$3),OR(Dashboard!$T$4="All",D5211=Dashboard!$T$4)),1,0)</f>
        <v>1</v>
      </c>
      <c r="W5211" s="21" t="n">
        <f aca="false">IF(V5211=1,T5211+ROW()/10000000,0)</f>
        <v>3.6005211</v>
      </c>
    </row>
    <row r="5212" customFormat="false" ht="15" hidden="false" customHeight="false" outlineLevel="0" collapsed="false">
      <c r="A5212" s="0" t="n">
        <v>304972</v>
      </c>
      <c r="B5212" s="0" t="s">
        <v>12076</v>
      </c>
      <c r="C5212" s="0" t="n">
        <v>1</v>
      </c>
      <c r="D5212" s="0" t="s">
        <v>6924</v>
      </c>
      <c r="E5212" s="0" t="s">
        <v>12077</v>
      </c>
      <c r="F5212" s="0" t="s">
        <v>12073</v>
      </c>
      <c r="G5212" s="0" t="s">
        <v>12074</v>
      </c>
      <c r="H5212" s="0" t="s">
        <v>402</v>
      </c>
      <c r="I5212" s="0" t="s">
        <v>2123</v>
      </c>
      <c r="J5212" s="0" t="s">
        <v>47</v>
      </c>
      <c r="K5212" s="0" t="s">
        <v>47</v>
      </c>
      <c r="L5212" s="0" t="s">
        <v>47</v>
      </c>
      <c r="M5212" s="0" t="s">
        <v>47</v>
      </c>
      <c r="N5212" s="0" t="n">
        <v>1</v>
      </c>
      <c r="O5212" s="0" t="n">
        <v>1</v>
      </c>
      <c r="P5212" s="0" t="n">
        <v>100</v>
      </c>
      <c r="Q5212" s="0" t="n">
        <v>1</v>
      </c>
      <c r="R5212" s="0" t="str">
        <f aca="false">INDEX(Lookup!$B$4:$B$18,MATCH(C5212,Lookup!$A$4:$A$18,0))</f>
        <v>India</v>
      </c>
      <c r="S5212" s="20" t="n">
        <f aca="false">INDEX(Lookup!$D$4:$D$18,MATCH(C5212,Lookup!$A$4:$A$18,0))</f>
        <v>0.012</v>
      </c>
      <c r="T5212" s="21" t="n">
        <f aca="false">ROUND(P5212*S5212,2)</f>
        <v>1.2</v>
      </c>
      <c r="U5212" s="21" t="n">
        <f aca="false">IF(T5212&lt;=10,1,IF(T5212&lt;=20,2,IF(T5212&lt;=30,3,IF(T5212&lt;=40,4,IF(T5212&lt;=50,5,IF(T5212&lt;=100,6,IF(T5212&lt;=250,7,8)))))))</f>
        <v>1</v>
      </c>
      <c r="V5212" s="21" t="n">
        <f aca="false">IF(AND(OR(Dashboard!$T$3="All",R5212=Dashboard!$T$3),OR(Dashboard!$T$4="All",D5212=Dashboard!$T$4)),1,0)</f>
        <v>1</v>
      </c>
      <c r="W5212" s="21" t="n">
        <f aca="false">IF(V5212=1,T5212+ROW()/10000000,0)</f>
        <v>1.2005212</v>
      </c>
    </row>
    <row r="5213" customFormat="false" ht="15" hidden="false" customHeight="false" outlineLevel="0" collapsed="false">
      <c r="A5213" s="0" t="n">
        <v>18356812</v>
      </c>
      <c r="B5213" s="0" t="s">
        <v>12078</v>
      </c>
      <c r="C5213" s="0" t="n">
        <v>1</v>
      </c>
      <c r="D5213" s="0" t="s">
        <v>6924</v>
      </c>
      <c r="E5213" s="0" t="s">
        <v>12079</v>
      </c>
      <c r="F5213" s="0" t="s">
        <v>12073</v>
      </c>
      <c r="G5213" s="0" t="s">
        <v>12074</v>
      </c>
      <c r="H5213" s="0" t="s">
        <v>156</v>
      </c>
      <c r="I5213" s="0" t="s">
        <v>2123</v>
      </c>
      <c r="J5213" s="0" t="s">
        <v>47</v>
      </c>
      <c r="K5213" s="0" t="s">
        <v>47</v>
      </c>
      <c r="L5213" s="0" t="s">
        <v>47</v>
      </c>
      <c r="M5213" s="0" t="s">
        <v>47</v>
      </c>
      <c r="N5213" s="0" t="n">
        <v>2</v>
      </c>
      <c r="O5213" s="0" t="n">
        <v>2</v>
      </c>
      <c r="P5213" s="0" t="n">
        <v>600</v>
      </c>
      <c r="Q5213" s="0" t="n">
        <v>1</v>
      </c>
      <c r="R5213" s="0" t="str">
        <f aca="false">INDEX(Lookup!$B$4:$B$18,MATCH(C5213,Lookup!$A$4:$A$18,0))</f>
        <v>India</v>
      </c>
      <c r="S5213" s="20" t="n">
        <f aca="false">INDEX(Lookup!$D$4:$D$18,MATCH(C5213,Lookup!$A$4:$A$18,0))</f>
        <v>0.012</v>
      </c>
      <c r="T5213" s="21" t="n">
        <f aca="false">ROUND(P5213*S5213,2)</f>
        <v>7.2</v>
      </c>
      <c r="U5213" s="21" t="n">
        <f aca="false">IF(T5213&lt;=10,1,IF(T5213&lt;=20,2,IF(T5213&lt;=30,3,IF(T5213&lt;=40,4,IF(T5213&lt;=50,5,IF(T5213&lt;=100,6,IF(T5213&lt;=250,7,8)))))))</f>
        <v>1</v>
      </c>
      <c r="V5213" s="21" t="n">
        <f aca="false">IF(AND(OR(Dashboard!$T$3="All",R5213=Dashboard!$T$3),OR(Dashboard!$T$4="All",D5213=Dashboard!$T$4)),1,0)</f>
        <v>1</v>
      </c>
      <c r="W5213" s="21" t="n">
        <f aca="false">IF(V5213=1,T5213+ROW()/10000000,0)</f>
        <v>7.2005213</v>
      </c>
    </row>
    <row r="5214" customFormat="false" ht="15" hidden="false" customHeight="false" outlineLevel="0" collapsed="false">
      <c r="A5214" s="0" t="n">
        <v>18294392</v>
      </c>
      <c r="B5214" s="0" t="s">
        <v>12080</v>
      </c>
      <c r="C5214" s="0" t="n">
        <v>1</v>
      </c>
      <c r="D5214" s="0" t="s">
        <v>6924</v>
      </c>
      <c r="E5214" s="0" t="s">
        <v>12081</v>
      </c>
      <c r="F5214" s="0" t="s">
        <v>12082</v>
      </c>
      <c r="G5214" s="0" t="s">
        <v>12083</v>
      </c>
      <c r="H5214" s="0" t="s">
        <v>2802</v>
      </c>
      <c r="I5214" s="0" t="s">
        <v>2123</v>
      </c>
      <c r="J5214" s="0" t="s">
        <v>47</v>
      </c>
      <c r="K5214" s="0" t="s">
        <v>47</v>
      </c>
      <c r="L5214" s="0" t="s">
        <v>47</v>
      </c>
      <c r="M5214" s="0" t="s">
        <v>47</v>
      </c>
      <c r="N5214" s="0" t="n">
        <v>1</v>
      </c>
      <c r="O5214" s="0" t="n">
        <v>2</v>
      </c>
      <c r="P5214" s="0" t="n">
        <v>300</v>
      </c>
      <c r="Q5214" s="0" t="n">
        <v>1</v>
      </c>
      <c r="R5214" s="0" t="str">
        <f aca="false">INDEX(Lookup!$B$4:$B$18,MATCH(C5214,Lookup!$A$4:$A$18,0))</f>
        <v>India</v>
      </c>
      <c r="S5214" s="20" t="n">
        <f aca="false">INDEX(Lookup!$D$4:$D$18,MATCH(C5214,Lookup!$A$4:$A$18,0))</f>
        <v>0.012</v>
      </c>
      <c r="T5214" s="21" t="n">
        <f aca="false">ROUND(P5214*S5214,2)</f>
        <v>3.6</v>
      </c>
      <c r="U5214" s="21" t="n">
        <f aca="false">IF(T5214&lt;=10,1,IF(T5214&lt;=20,2,IF(T5214&lt;=30,3,IF(T5214&lt;=40,4,IF(T5214&lt;=50,5,IF(T5214&lt;=100,6,IF(T5214&lt;=250,7,8)))))))</f>
        <v>1</v>
      </c>
      <c r="V5214" s="21" t="n">
        <f aca="false">IF(AND(OR(Dashboard!$T$3="All",R5214=Dashboard!$T$3),OR(Dashboard!$T$4="All",D5214=Dashboard!$T$4)),1,0)</f>
        <v>1</v>
      </c>
      <c r="W5214" s="21" t="n">
        <f aca="false">IF(V5214=1,T5214+ROW()/10000000,0)</f>
        <v>3.6005214</v>
      </c>
    </row>
    <row r="5215" customFormat="false" ht="15" hidden="false" customHeight="false" outlineLevel="0" collapsed="false">
      <c r="A5215" s="0" t="n">
        <v>308489</v>
      </c>
      <c r="B5215" s="0" t="s">
        <v>12084</v>
      </c>
      <c r="C5215" s="0" t="n">
        <v>1</v>
      </c>
      <c r="D5215" s="0" t="s">
        <v>6924</v>
      </c>
      <c r="E5215" s="0" t="s">
        <v>12085</v>
      </c>
      <c r="F5215" s="0" t="s">
        <v>12086</v>
      </c>
      <c r="G5215" s="0" t="s">
        <v>12087</v>
      </c>
      <c r="H5215" s="0" t="s">
        <v>2128</v>
      </c>
      <c r="I5215" s="0" t="s">
        <v>2123</v>
      </c>
      <c r="J5215" s="0" t="s">
        <v>47</v>
      </c>
      <c r="K5215" s="0" t="s">
        <v>47</v>
      </c>
      <c r="L5215" s="0" t="s">
        <v>47</v>
      </c>
      <c r="M5215" s="0" t="s">
        <v>47</v>
      </c>
      <c r="N5215" s="0" t="n">
        <v>2</v>
      </c>
      <c r="O5215" s="0" t="n">
        <v>2</v>
      </c>
      <c r="P5215" s="0" t="n">
        <v>500</v>
      </c>
      <c r="Q5215" s="0" t="n">
        <v>1</v>
      </c>
      <c r="R5215" s="0" t="str">
        <f aca="false">INDEX(Lookup!$B$4:$B$18,MATCH(C5215,Lookup!$A$4:$A$18,0))</f>
        <v>India</v>
      </c>
      <c r="S5215" s="20" t="n">
        <f aca="false">INDEX(Lookup!$D$4:$D$18,MATCH(C5215,Lookup!$A$4:$A$18,0))</f>
        <v>0.012</v>
      </c>
      <c r="T5215" s="21" t="n">
        <f aca="false">ROUND(P5215*S5215,2)</f>
        <v>6</v>
      </c>
      <c r="U5215" s="21" t="n">
        <f aca="false">IF(T5215&lt;=10,1,IF(T5215&lt;=20,2,IF(T5215&lt;=30,3,IF(T5215&lt;=40,4,IF(T5215&lt;=50,5,IF(T5215&lt;=100,6,IF(T5215&lt;=250,7,8)))))))</f>
        <v>1</v>
      </c>
      <c r="V5215" s="21" t="n">
        <f aca="false">IF(AND(OR(Dashboard!$T$3="All",R5215=Dashboard!$T$3),OR(Dashboard!$T$4="All",D5215=Dashboard!$T$4)),1,0)</f>
        <v>1</v>
      </c>
      <c r="W5215" s="21" t="n">
        <f aca="false">IF(V5215=1,T5215+ROW()/10000000,0)</f>
        <v>6.0005215</v>
      </c>
    </row>
    <row r="5216" customFormat="false" ht="15" hidden="false" customHeight="false" outlineLevel="0" collapsed="false">
      <c r="A5216" s="0" t="n">
        <v>313175</v>
      </c>
      <c r="B5216" s="0" t="s">
        <v>12088</v>
      </c>
      <c r="C5216" s="0" t="n">
        <v>1</v>
      </c>
      <c r="D5216" s="0" t="s">
        <v>6924</v>
      </c>
      <c r="E5216" s="0" t="s">
        <v>12089</v>
      </c>
      <c r="F5216" s="0" t="s">
        <v>12086</v>
      </c>
      <c r="G5216" s="0" t="s">
        <v>12087</v>
      </c>
      <c r="H5216" s="0" t="s">
        <v>2288</v>
      </c>
      <c r="I5216" s="0" t="s">
        <v>2123</v>
      </c>
      <c r="J5216" s="0" t="s">
        <v>46</v>
      </c>
      <c r="K5216" s="0" t="s">
        <v>46</v>
      </c>
      <c r="L5216" s="0" t="s">
        <v>47</v>
      </c>
      <c r="M5216" s="0" t="s">
        <v>47</v>
      </c>
      <c r="N5216" s="0" t="n">
        <v>3</v>
      </c>
      <c r="O5216" s="0" t="n">
        <v>278</v>
      </c>
      <c r="P5216" s="0" t="n">
        <v>1200</v>
      </c>
      <c r="Q5216" s="0" t="n">
        <v>4.2</v>
      </c>
      <c r="R5216" s="0" t="str">
        <f aca="false">INDEX(Lookup!$B$4:$B$18,MATCH(C5216,Lookup!$A$4:$A$18,0))</f>
        <v>India</v>
      </c>
      <c r="S5216" s="20" t="n">
        <f aca="false">INDEX(Lookup!$D$4:$D$18,MATCH(C5216,Lookup!$A$4:$A$18,0))</f>
        <v>0.012</v>
      </c>
      <c r="T5216" s="21" t="n">
        <f aca="false">ROUND(P5216*S5216,2)</f>
        <v>14.4</v>
      </c>
      <c r="U5216" s="21" t="n">
        <f aca="false">IF(T5216&lt;=10,1,IF(T5216&lt;=20,2,IF(T5216&lt;=30,3,IF(T5216&lt;=40,4,IF(T5216&lt;=50,5,IF(T5216&lt;=100,6,IF(T5216&lt;=250,7,8)))))))</f>
        <v>2</v>
      </c>
      <c r="V5216" s="21" t="n">
        <f aca="false">IF(AND(OR(Dashboard!$T$3="All",R5216=Dashboard!$T$3),OR(Dashboard!$T$4="All",D5216=Dashboard!$T$4)),1,0)</f>
        <v>1</v>
      </c>
      <c r="W5216" s="21" t="n">
        <f aca="false">IF(V5216=1,T5216+ROW()/10000000,0)</f>
        <v>14.4005216</v>
      </c>
    </row>
    <row r="5217" customFormat="false" ht="15" hidden="false" customHeight="false" outlineLevel="0" collapsed="false">
      <c r="A5217" s="0" t="n">
        <v>301842</v>
      </c>
      <c r="B5217" s="0" t="s">
        <v>12090</v>
      </c>
      <c r="C5217" s="0" t="n">
        <v>1</v>
      </c>
      <c r="D5217" s="0" t="s">
        <v>6924</v>
      </c>
      <c r="E5217" s="0" t="s">
        <v>12091</v>
      </c>
      <c r="F5217" s="0" t="s">
        <v>12092</v>
      </c>
      <c r="G5217" s="0" t="s">
        <v>12093</v>
      </c>
      <c r="H5217" s="0" t="s">
        <v>2128</v>
      </c>
      <c r="I5217" s="0" t="s">
        <v>2123</v>
      </c>
      <c r="J5217" s="0" t="s">
        <v>47</v>
      </c>
      <c r="K5217" s="0" t="s">
        <v>47</v>
      </c>
      <c r="L5217" s="0" t="s">
        <v>47</v>
      </c>
      <c r="M5217" s="0" t="s">
        <v>47</v>
      </c>
      <c r="N5217" s="0" t="n">
        <v>1</v>
      </c>
      <c r="O5217" s="0" t="n">
        <v>20</v>
      </c>
      <c r="P5217" s="0" t="n">
        <v>300</v>
      </c>
      <c r="Q5217" s="0" t="n">
        <v>3.2</v>
      </c>
      <c r="R5217" s="0" t="str">
        <f aca="false">INDEX(Lookup!$B$4:$B$18,MATCH(C5217,Lookup!$A$4:$A$18,0))</f>
        <v>India</v>
      </c>
      <c r="S5217" s="20" t="n">
        <f aca="false">INDEX(Lookup!$D$4:$D$18,MATCH(C5217,Lookup!$A$4:$A$18,0))</f>
        <v>0.012</v>
      </c>
      <c r="T5217" s="21" t="n">
        <f aca="false">ROUND(P5217*S5217,2)</f>
        <v>3.6</v>
      </c>
      <c r="U5217" s="21" t="n">
        <f aca="false">IF(T5217&lt;=10,1,IF(T5217&lt;=20,2,IF(T5217&lt;=30,3,IF(T5217&lt;=40,4,IF(T5217&lt;=50,5,IF(T5217&lt;=100,6,IF(T5217&lt;=250,7,8)))))))</f>
        <v>1</v>
      </c>
      <c r="V5217" s="21" t="n">
        <f aca="false">IF(AND(OR(Dashboard!$T$3="All",R5217=Dashboard!$T$3),OR(Dashboard!$T$4="All",D5217=Dashboard!$T$4)),1,0)</f>
        <v>1</v>
      </c>
      <c r="W5217" s="21" t="n">
        <f aca="false">IF(V5217=1,T5217+ROW()/10000000,0)</f>
        <v>3.6005217</v>
      </c>
    </row>
    <row r="5218" customFormat="false" ht="15" hidden="false" customHeight="false" outlineLevel="0" collapsed="false">
      <c r="A5218" s="0" t="n">
        <v>311378</v>
      </c>
      <c r="B5218" s="0" t="s">
        <v>2973</v>
      </c>
      <c r="C5218" s="0" t="n">
        <v>1</v>
      </c>
      <c r="D5218" s="0" t="s">
        <v>6924</v>
      </c>
      <c r="E5218" s="0" t="s">
        <v>12094</v>
      </c>
      <c r="F5218" s="0" t="s">
        <v>12092</v>
      </c>
      <c r="G5218" s="0" t="s">
        <v>12093</v>
      </c>
      <c r="H5218" s="0" t="s">
        <v>2975</v>
      </c>
      <c r="I5218" s="0" t="s">
        <v>2123</v>
      </c>
      <c r="J5218" s="0" t="s">
        <v>47</v>
      </c>
      <c r="K5218" s="0" t="s">
        <v>46</v>
      </c>
      <c r="L5218" s="0" t="s">
        <v>47</v>
      </c>
      <c r="M5218" s="0" t="s">
        <v>47</v>
      </c>
      <c r="N5218" s="0" t="n">
        <v>1</v>
      </c>
      <c r="O5218" s="0" t="n">
        <v>7</v>
      </c>
      <c r="P5218" s="0" t="n">
        <v>350</v>
      </c>
      <c r="Q5218" s="0" t="n">
        <v>2.7</v>
      </c>
      <c r="R5218" s="0" t="str">
        <f aca="false">INDEX(Lookup!$B$4:$B$18,MATCH(C5218,Lookup!$A$4:$A$18,0))</f>
        <v>India</v>
      </c>
      <c r="S5218" s="20" t="n">
        <f aca="false">INDEX(Lookup!$D$4:$D$18,MATCH(C5218,Lookup!$A$4:$A$18,0))</f>
        <v>0.012</v>
      </c>
      <c r="T5218" s="21" t="n">
        <f aca="false">ROUND(P5218*S5218,2)</f>
        <v>4.2</v>
      </c>
      <c r="U5218" s="21" t="n">
        <f aca="false">IF(T5218&lt;=10,1,IF(T5218&lt;=20,2,IF(T5218&lt;=30,3,IF(T5218&lt;=40,4,IF(T5218&lt;=50,5,IF(T5218&lt;=100,6,IF(T5218&lt;=250,7,8)))))))</f>
        <v>1</v>
      </c>
      <c r="V5218" s="21" t="n">
        <f aca="false">IF(AND(OR(Dashboard!$T$3="All",R5218=Dashboard!$T$3),OR(Dashboard!$T$4="All",D5218=Dashboard!$T$4)),1,0)</f>
        <v>1</v>
      </c>
      <c r="W5218" s="21" t="n">
        <f aca="false">IF(V5218=1,T5218+ROW()/10000000,0)</f>
        <v>4.2005218</v>
      </c>
    </row>
    <row r="5219" customFormat="false" ht="15" hidden="false" customHeight="false" outlineLevel="0" collapsed="false">
      <c r="A5219" s="0" t="n">
        <v>301830</v>
      </c>
      <c r="B5219" s="0" t="s">
        <v>12095</v>
      </c>
      <c r="C5219" s="0" t="n">
        <v>1</v>
      </c>
      <c r="D5219" s="0" t="s">
        <v>6924</v>
      </c>
      <c r="E5219" s="0" t="s">
        <v>12096</v>
      </c>
      <c r="F5219" s="0" t="s">
        <v>12092</v>
      </c>
      <c r="G5219" s="0" t="s">
        <v>12093</v>
      </c>
      <c r="H5219" s="0" t="s">
        <v>2310</v>
      </c>
      <c r="I5219" s="0" t="s">
        <v>2123</v>
      </c>
      <c r="J5219" s="0" t="s">
        <v>47</v>
      </c>
      <c r="K5219" s="0" t="s">
        <v>47</v>
      </c>
      <c r="L5219" s="0" t="s">
        <v>47</v>
      </c>
      <c r="M5219" s="0" t="s">
        <v>47</v>
      </c>
      <c r="N5219" s="0" t="n">
        <v>1</v>
      </c>
      <c r="O5219" s="0" t="n">
        <v>6</v>
      </c>
      <c r="P5219" s="0" t="n">
        <v>350</v>
      </c>
      <c r="Q5219" s="0" t="n">
        <v>3</v>
      </c>
      <c r="R5219" s="0" t="str">
        <f aca="false">INDEX(Lookup!$B$4:$B$18,MATCH(C5219,Lookup!$A$4:$A$18,0))</f>
        <v>India</v>
      </c>
      <c r="S5219" s="20" t="n">
        <f aca="false">INDEX(Lookup!$D$4:$D$18,MATCH(C5219,Lookup!$A$4:$A$18,0))</f>
        <v>0.012</v>
      </c>
      <c r="T5219" s="21" t="n">
        <f aca="false">ROUND(P5219*S5219,2)</f>
        <v>4.2</v>
      </c>
      <c r="U5219" s="21" t="n">
        <f aca="false">IF(T5219&lt;=10,1,IF(T5219&lt;=20,2,IF(T5219&lt;=30,3,IF(T5219&lt;=40,4,IF(T5219&lt;=50,5,IF(T5219&lt;=100,6,IF(T5219&lt;=250,7,8)))))))</f>
        <v>1</v>
      </c>
      <c r="V5219" s="21" t="n">
        <f aca="false">IF(AND(OR(Dashboard!$T$3="All",R5219=Dashboard!$T$3),OR(Dashboard!$T$4="All",D5219=Dashboard!$T$4)),1,0)</f>
        <v>1</v>
      </c>
      <c r="W5219" s="21" t="n">
        <f aca="false">IF(V5219=1,T5219+ROW()/10000000,0)</f>
        <v>4.2005219</v>
      </c>
    </row>
    <row r="5220" customFormat="false" ht="15" hidden="false" customHeight="false" outlineLevel="0" collapsed="false">
      <c r="A5220" s="0" t="n">
        <v>18323144</v>
      </c>
      <c r="B5220" s="0" t="s">
        <v>12097</v>
      </c>
      <c r="C5220" s="0" t="n">
        <v>1</v>
      </c>
      <c r="D5220" s="0" t="s">
        <v>6924</v>
      </c>
      <c r="E5220" s="0" t="s">
        <v>12098</v>
      </c>
      <c r="F5220" s="0" t="s">
        <v>12092</v>
      </c>
      <c r="G5220" s="0" t="s">
        <v>12093</v>
      </c>
      <c r="H5220" s="0" t="s">
        <v>12099</v>
      </c>
      <c r="I5220" s="0" t="s">
        <v>2123</v>
      </c>
      <c r="J5220" s="0" t="s">
        <v>47</v>
      </c>
      <c r="K5220" s="0" t="s">
        <v>47</v>
      </c>
      <c r="L5220" s="0" t="s">
        <v>47</v>
      </c>
      <c r="M5220" s="0" t="s">
        <v>47</v>
      </c>
      <c r="N5220" s="0" t="n">
        <v>1</v>
      </c>
      <c r="O5220" s="0" t="n">
        <v>13</v>
      </c>
      <c r="P5220" s="0" t="n">
        <v>400</v>
      </c>
      <c r="Q5220" s="0" t="n">
        <v>3.2</v>
      </c>
      <c r="R5220" s="0" t="str">
        <f aca="false">INDEX(Lookup!$B$4:$B$18,MATCH(C5220,Lookup!$A$4:$A$18,0))</f>
        <v>India</v>
      </c>
      <c r="S5220" s="20" t="n">
        <f aca="false">INDEX(Lookup!$D$4:$D$18,MATCH(C5220,Lookup!$A$4:$A$18,0))</f>
        <v>0.012</v>
      </c>
      <c r="T5220" s="21" t="n">
        <f aca="false">ROUND(P5220*S5220,2)</f>
        <v>4.8</v>
      </c>
      <c r="U5220" s="21" t="n">
        <f aca="false">IF(T5220&lt;=10,1,IF(T5220&lt;=20,2,IF(T5220&lt;=30,3,IF(T5220&lt;=40,4,IF(T5220&lt;=50,5,IF(T5220&lt;=100,6,IF(T5220&lt;=250,7,8)))))))</f>
        <v>1</v>
      </c>
      <c r="V5220" s="21" t="n">
        <f aca="false">IF(AND(OR(Dashboard!$T$3="All",R5220=Dashboard!$T$3),OR(Dashboard!$T$4="All",D5220=Dashboard!$T$4)),1,0)</f>
        <v>1</v>
      </c>
      <c r="W5220" s="21" t="n">
        <f aca="false">IF(V5220=1,T5220+ROW()/10000000,0)</f>
        <v>4.800522</v>
      </c>
    </row>
    <row r="5221" customFormat="false" ht="15" hidden="false" customHeight="false" outlineLevel="0" collapsed="false">
      <c r="A5221" s="0" t="n">
        <v>311377</v>
      </c>
      <c r="B5221" s="0" t="s">
        <v>12100</v>
      </c>
      <c r="C5221" s="0" t="n">
        <v>1</v>
      </c>
      <c r="D5221" s="0" t="s">
        <v>6924</v>
      </c>
      <c r="E5221" s="0" t="s">
        <v>12101</v>
      </c>
      <c r="F5221" s="0" t="s">
        <v>12092</v>
      </c>
      <c r="G5221" s="0" t="s">
        <v>12093</v>
      </c>
      <c r="H5221" s="0" t="s">
        <v>2310</v>
      </c>
      <c r="I5221" s="0" t="s">
        <v>2123</v>
      </c>
      <c r="J5221" s="0" t="s">
        <v>47</v>
      </c>
      <c r="K5221" s="0" t="s">
        <v>47</v>
      </c>
      <c r="L5221" s="0" t="s">
        <v>47</v>
      </c>
      <c r="M5221" s="0" t="s">
        <v>47</v>
      </c>
      <c r="N5221" s="0" t="n">
        <v>1</v>
      </c>
      <c r="O5221" s="0" t="n">
        <v>14</v>
      </c>
      <c r="P5221" s="0" t="n">
        <v>300</v>
      </c>
      <c r="Q5221" s="0" t="n">
        <v>3.1</v>
      </c>
      <c r="R5221" s="0" t="str">
        <f aca="false">INDEX(Lookup!$B$4:$B$18,MATCH(C5221,Lookup!$A$4:$A$18,0))</f>
        <v>India</v>
      </c>
      <c r="S5221" s="20" t="n">
        <f aca="false">INDEX(Lookup!$D$4:$D$18,MATCH(C5221,Lookup!$A$4:$A$18,0))</f>
        <v>0.012</v>
      </c>
      <c r="T5221" s="21" t="n">
        <f aca="false">ROUND(P5221*S5221,2)</f>
        <v>3.6</v>
      </c>
      <c r="U5221" s="21" t="n">
        <f aca="false">IF(T5221&lt;=10,1,IF(T5221&lt;=20,2,IF(T5221&lt;=30,3,IF(T5221&lt;=40,4,IF(T5221&lt;=50,5,IF(T5221&lt;=100,6,IF(T5221&lt;=250,7,8)))))))</f>
        <v>1</v>
      </c>
      <c r="V5221" s="21" t="n">
        <f aca="false">IF(AND(OR(Dashboard!$T$3="All",R5221=Dashboard!$T$3),OR(Dashboard!$T$4="All",D5221=Dashboard!$T$4)),1,0)</f>
        <v>1</v>
      </c>
      <c r="W5221" s="21" t="n">
        <f aca="false">IF(V5221=1,T5221+ROW()/10000000,0)</f>
        <v>3.6005221</v>
      </c>
    </row>
    <row r="5222" customFormat="false" ht="15" hidden="false" customHeight="false" outlineLevel="0" collapsed="false">
      <c r="A5222" s="0" t="n">
        <v>301848</v>
      </c>
      <c r="B5222" s="0" t="s">
        <v>12102</v>
      </c>
      <c r="C5222" s="0" t="n">
        <v>1</v>
      </c>
      <c r="D5222" s="0" t="s">
        <v>6924</v>
      </c>
      <c r="E5222" s="0" t="s">
        <v>12103</v>
      </c>
      <c r="F5222" s="0" t="s">
        <v>12092</v>
      </c>
      <c r="G5222" s="0" t="s">
        <v>12093</v>
      </c>
      <c r="H5222" s="0" t="s">
        <v>3243</v>
      </c>
      <c r="I5222" s="0" t="s">
        <v>2123</v>
      </c>
      <c r="J5222" s="0" t="s">
        <v>47</v>
      </c>
      <c r="K5222" s="0" t="s">
        <v>47</v>
      </c>
      <c r="L5222" s="0" t="s">
        <v>47</v>
      </c>
      <c r="M5222" s="0" t="s">
        <v>47</v>
      </c>
      <c r="N5222" s="0" t="n">
        <v>1</v>
      </c>
      <c r="O5222" s="0" t="n">
        <v>18</v>
      </c>
      <c r="P5222" s="0" t="n">
        <v>150</v>
      </c>
      <c r="Q5222" s="0" t="n">
        <v>2.9</v>
      </c>
      <c r="R5222" s="0" t="str">
        <f aca="false">INDEX(Lookup!$B$4:$B$18,MATCH(C5222,Lookup!$A$4:$A$18,0))</f>
        <v>India</v>
      </c>
      <c r="S5222" s="20" t="n">
        <f aca="false">INDEX(Lookup!$D$4:$D$18,MATCH(C5222,Lookup!$A$4:$A$18,0))</f>
        <v>0.012</v>
      </c>
      <c r="T5222" s="21" t="n">
        <f aca="false">ROUND(P5222*S5222,2)</f>
        <v>1.8</v>
      </c>
      <c r="U5222" s="21" t="n">
        <f aca="false">IF(T5222&lt;=10,1,IF(T5222&lt;=20,2,IF(T5222&lt;=30,3,IF(T5222&lt;=40,4,IF(T5222&lt;=50,5,IF(T5222&lt;=100,6,IF(T5222&lt;=250,7,8)))))))</f>
        <v>1</v>
      </c>
      <c r="V5222" s="21" t="n">
        <f aca="false">IF(AND(OR(Dashboard!$T$3="All",R5222=Dashboard!$T$3),OR(Dashboard!$T$4="All",D5222=Dashboard!$T$4)),1,0)</f>
        <v>1</v>
      </c>
      <c r="W5222" s="21" t="n">
        <f aca="false">IF(V5222=1,T5222+ROW()/10000000,0)</f>
        <v>1.8005222</v>
      </c>
    </row>
    <row r="5223" customFormat="false" ht="15" hidden="false" customHeight="false" outlineLevel="0" collapsed="false">
      <c r="A5223" s="0" t="n">
        <v>307998</v>
      </c>
      <c r="B5223" s="0" t="s">
        <v>12104</v>
      </c>
      <c r="C5223" s="0" t="n">
        <v>1</v>
      </c>
      <c r="D5223" s="0" t="s">
        <v>6924</v>
      </c>
      <c r="E5223" s="0" t="s">
        <v>12105</v>
      </c>
      <c r="F5223" s="0" t="s">
        <v>12092</v>
      </c>
      <c r="G5223" s="0" t="s">
        <v>12093</v>
      </c>
      <c r="H5223" s="0" t="s">
        <v>3392</v>
      </c>
      <c r="I5223" s="0" t="s">
        <v>2123</v>
      </c>
      <c r="J5223" s="0" t="s">
        <v>47</v>
      </c>
      <c r="K5223" s="0" t="s">
        <v>47</v>
      </c>
      <c r="L5223" s="0" t="s">
        <v>47</v>
      </c>
      <c r="M5223" s="0" t="s">
        <v>47</v>
      </c>
      <c r="N5223" s="0" t="n">
        <v>1</v>
      </c>
      <c r="O5223" s="0" t="n">
        <v>6</v>
      </c>
      <c r="P5223" s="0" t="n">
        <v>250</v>
      </c>
      <c r="Q5223" s="0" t="n">
        <v>3</v>
      </c>
      <c r="R5223" s="0" t="str">
        <f aca="false">INDEX(Lookup!$B$4:$B$18,MATCH(C5223,Lookup!$A$4:$A$18,0))</f>
        <v>India</v>
      </c>
      <c r="S5223" s="20" t="n">
        <f aca="false">INDEX(Lookup!$D$4:$D$18,MATCH(C5223,Lookup!$A$4:$A$18,0))</f>
        <v>0.012</v>
      </c>
      <c r="T5223" s="21" t="n">
        <f aca="false">ROUND(P5223*S5223,2)</f>
        <v>3</v>
      </c>
      <c r="U5223" s="21" t="n">
        <f aca="false">IF(T5223&lt;=10,1,IF(T5223&lt;=20,2,IF(T5223&lt;=30,3,IF(T5223&lt;=40,4,IF(T5223&lt;=50,5,IF(T5223&lt;=100,6,IF(T5223&lt;=250,7,8)))))))</f>
        <v>1</v>
      </c>
      <c r="V5223" s="21" t="n">
        <f aca="false">IF(AND(OR(Dashboard!$T$3="All",R5223=Dashboard!$T$3),OR(Dashboard!$T$4="All",D5223=Dashboard!$T$4)),1,0)</f>
        <v>1</v>
      </c>
      <c r="W5223" s="21" t="n">
        <f aca="false">IF(V5223=1,T5223+ROW()/10000000,0)</f>
        <v>3.0005223</v>
      </c>
    </row>
    <row r="5224" customFormat="false" ht="15" hidden="false" customHeight="false" outlineLevel="0" collapsed="false">
      <c r="A5224" s="0" t="n">
        <v>5940</v>
      </c>
      <c r="B5224" s="0" t="s">
        <v>10146</v>
      </c>
      <c r="C5224" s="0" t="n">
        <v>1</v>
      </c>
      <c r="D5224" s="0" t="s">
        <v>6924</v>
      </c>
      <c r="E5224" s="0" t="s">
        <v>12106</v>
      </c>
      <c r="F5224" s="0" t="s">
        <v>12092</v>
      </c>
      <c r="G5224" s="0" t="s">
        <v>12093</v>
      </c>
      <c r="H5224" s="0" t="s">
        <v>3142</v>
      </c>
      <c r="I5224" s="0" t="s">
        <v>2123</v>
      </c>
      <c r="J5224" s="0" t="s">
        <v>47</v>
      </c>
      <c r="K5224" s="0" t="s">
        <v>47</v>
      </c>
      <c r="L5224" s="0" t="s">
        <v>47</v>
      </c>
      <c r="M5224" s="0" t="s">
        <v>47</v>
      </c>
      <c r="N5224" s="0" t="n">
        <v>1</v>
      </c>
      <c r="O5224" s="0" t="n">
        <v>7</v>
      </c>
      <c r="P5224" s="0" t="n">
        <v>450</v>
      </c>
      <c r="Q5224" s="0" t="n">
        <v>3.1</v>
      </c>
      <c r="R5224" s="0" t="str">
        <f aca="false">INDEX(Lookup!$B$4:$B$18,MATCH(C5224,Lookup!$A$4:$A$18,0))</f>
        <v>India</v>
      </c>
      <c r="S5224" s="20" t="n">
        <f aca="false">INDEX(Lookup!$D$4:$D$18,MATCH(C5224,Lookup!$A$4:$A$18,0))</f>
        <v>0.012</v>
      </c>
      <c r="T5224" s="21" t="n">
        <f aca="false">ROUND(P5224*S5224,2)</f>
        <v>5.4</v>
      </c>
      <c r="U5224" s="21" t="n">
        <f aca="false">IF(T5224&lt;=10,1,IF(T5224&lt;=20,2,IF(T5224&lt;=30,3,IF(T5224&lt;=40,4,IF(T5224&lt;=50,5,IF(T5224&lt;=100,6,IF(T5224&lt;=250,7,8)))))))</f>
        <v>1</v>
      </c>
      <c r="V5224" s="21" t="n">
        <f aca="false">IF(AND(OR(Dashboard!$T$3="All",R5224=Dashboard!$T$3),OR(Dashboard!$T$4="All",D5224=Dashboard!$T$4)),1,0)</f>
        <v>1</v>
      </c>
      <c r="W5224" s="21" t="n">
        <f aca="false">IF(V5224=1,T5224+ROW()/10000000,0)</f>
        <v>5.4005224</v>
      </c>
    </row>
    <row r="5225" customFormat="false" ht="15" hidden="false" customHeight="false" outlineLevel="0" collapsed="false">
      <c r="A5225" s="0" t="n">
        <v>301826</v>
      </c>
      <c r="B5225" s="0" t="s">
        <v>12107</v>
      </c>
      <c r="C5225" s="0" t="n">
        <v>1</v>
      </c>
      <c r="D5225" s="0" t="s">
        <v>6924</v>
      </c>
      <c r="E5225" s="0" t="s">
        <v>12108</v>
      </c>
      <c r="F5225" s="0" t="s">
        <v>12092</v>
      </c>
      <c r="G5225" s="0" t="s">
        <v>12093</v>
      </c>
      <c r="H5225" s="0" t="s">
        <v>69</v>
      </c>
      <c r="I5225" s="0" t="s">
        <v>2123</v>
      </c>
      <c r="J5225" s="0" t="s">
        <v>47</v>
      </c>
      <c r="K5225" s="0" t="s">
        <v>47</v>
      </c>
      <c r="L5225" s="0" t="s">
        <v>47</v>
      </c>
      <c r="M5225" s="0" t="s">
        <v>47</v>
      </c>
      <c r="N5225" s="0" t="n">
        <v>1</v>
      </c>
      <c r="O5225" s="0" t="n">
        <v>10</v>
      </c>
      <c r="P5225" s="0" t="n">
        <v>350</v>
      </c>
      <c r="Q5225" s="0" t="n">
        <v>3.1</v>
      </c>
      <c r="R5225" s="0" t="str">
        <f aca="false">INDEX(Lookup!$B$4:$B$18,MATCH(C5225,Lookup!$A$4:$A$18,0))</f>
        <v>India</v>
      </c>
      <c r="S5225" s="20" t="n">
        <f aca="false">INDEX(Lookup!$D$4:$D$18,MATCH(C5225,Lookup!$A$4:$A$18,0))</f>
        <v>0.012</v>
      </c>
      <c r="T5225" s="21" t="n">
        <f aca="false">ROUND(P5225*S5225,2)</f>
        <v>4.2</v>
      </c>
      <c r="U5225" s="21" t="n">
        <f aca="false">IF(T5225&lt;=10,1,IF(T5225&lt;=20,2,IF(T5225&lt;=30,3,IF(T5225&lt;=40,4,IF(T5225&lt;=50,5,IF(T5225&lt;=100,6,IF(T5225&lt;=250,7,8)))))))</f>
        <v>1</v>
      </c>
      <c r="V5225" s="21" t="n">
        <f aca="false">IF(AND(OR(Dashboard!$T$3="All",R5225=Dashboard!$T$3),OR(Dashboard!$T$4="All",D5225=Dashboard!$T$4)),1,0)</f>
        <v>1</v>
      </c>
      <c r="W5225" s="21" t="n">
        <f aca="false">IF(V5225=1,T5225+ROW()/10000000,0)</f>
        <v>4.2005225</v>
      </c>
    </row>
    <row r="5226" customFormat="false" ht="15" hidden="false" customHeight="false" outlineLevel="0" collapsed="false">
      <c r="A5226" s="0" t="n">
        <v>312923</v>
      </c>
      <c r="B5226" s="0" t="s">
        <v>12109</v>
      </c>
      <c r="C5226" s="0" t="n">
        <v>1</v>
      </c>
      <c r="D5226" s="0" t="s">
        <v>6924</v>
      </c>
      <c r="E5226" s="0" t="s">
        <v>12110</v>
      </c>
      <c r="F5226" s="0" t="s">
        <v>12092</v>
      </c>
      <c r="G5226" s="0" t="s">
        <v>12093</v>
      </c>
      <c r="H5226" s="0" t="s">
        <v>2359</v>
      </c>
      <c r="I5226" s="0" t="s">
        <v>2123</v>
      </c>
      <c r="J5226" s="0" t="s">
        <v>47</v>
      </c>
      <c r="K5226" s="0" t="s">
        <v>47</v>
      </c>
      <c r="L5226" s="0" t="s">
        <v>47</v>
      </c>
      <c r="M5226" s="0" t="s">
        <v>47</v>
      </c>
      <c r="N5226" s="0" t="n">
        <v>2</v>
      </c>
      <c r="O5226" s="0" t="n">
        <v>21</v>
      </c>
      <c r="P5226" s="0" t="n">
        <v>700</v>
      </c>
      <c r="Q5226" s="0" t="n">
        <v>3.2</v>
      </c>
      <c r="R5226" s="0" t="str">
        <f aca="false">INDEX(Lookup!$B$4:$B$18,MATCH(C5226,Lookup!$A$4:$A$18,0))</f>
        <v>India</v>
      </c>
      <c r="S5226" s="20" t="n">
        <f aca="false">INDEX(Lookup!$D$4:$D$18,MATCH(C5226,Lookup!$A$4:$A$18,0))</f>
        <v>0.012</v>
      </c>
      <c r="T5226" s="21" t="n">
        <f aca="false">ROUND(P5226*S5226,2)</f>
        <v>8.4</v>
      </c>
      <c r="U5226" s="21" t="n">
        <f aca="false">IF(T5226&lt;=10,1,IF(T5226&lt;=20,2,IF(T5226&lt;=30,3,IF(T5226&lt;=40,4,IF(T5226&lt;=50,5,IF(T5226&lt;=100,6,IF(T5226&lt;=250,7,8)))))))</f>
        <v>1</v>
      </c>
      <c r="V5226" s="21" t="n">
        <f aca="false">IF(AND(OR(Dashboard!$T$3="All",R5226=Dashboard!$T$3),OR(Dashboard!$T$4="All",D5226=Dashboard!$T$4)),1,0)</f>
        <v>1</v>
      </c>
      <c r="W5226" s="21" t="n">
        <f aca="false">IF(V5226=1,T5226+ROW()/10000000,0)</f>
        <v>8.4005226</v>
      </c>
    </row>
    <row r="5227" customFormat="false" ht="15" hidden="false" customHeight="false" outlineLevel="0" collapsed="false">
      <c r="A5227" s="0" t="n">
        <v>301817</v>
      </c>
      <c r="B5227" s="0" t="s">
        <v>12111</v>
      </c>
      <c r="C5227" s="0" t="n">
        <v>1</v>
      </c>
      <c r="D5227" s="0" t="s">
        <v>6924</v>
      </c>
      <c r="E5227" s="0" t="s">
        <v>12112</v>
      </c>
      <c r="F5227" s="0" t="s">
        <v>12092</v>
      </c>
      <c r="G5227" s="0" t="s">
        <v>12093</v>
      </c>
      <c r="H5227" s="0" t="s">
        <v>2128</v>
      </c>
      <c r="I5227" s="0" t="s">
        <v>2123</v>
      </c>
      <c r="J5227" s="0" t="s">
        <v>47</v>
      </c>
      <c r="K5227" s="0" t="s">
        <v>47</v>
      </c>
      <c r="L5227" s="0" t="s">
        <v>47</v>
      </c>
      <c r="M5227" s="0" t="s">
        <v>47</v>
      </c>
      <c r="N5227" s="0" t="n">
        <v>1</v>
      </c>
      <c r="O5227" s="0" t="n">
        <v>25</v>
      </c>
      <c r="P5227" s="0" t="n">
        <v>350</v>
      </c>
      <c r="Q5227" s="0" t="n">
        <v>3.5</v>
      </c>
      <c r="R5227" s="0" t="str">
        <f aca="false">INDEX(Lookup!$B$4:$B$18,MATCH(C5227,Lookup!$A$4:$A$18,0))</f>
        <v>India</v>
      </c>
      <c r="S5227" s="20" t="n">
        <f aca="false">INDEX(Lookup!$D$4:$D$18,MATCH(C5227,Lookup!$A$4:$A$18,0))</f>
        <v>0.012</v>
      </c>
      <c r="T5227" s="21" t="n">
        <f aca="false">ROUND(P5227*S5227,2)</f>
        <v>4.2</v>
      </c>
      <c r="U5227" s="21" t="n">
        <f aca="false">IF(T5227&lt;=10,1,IF(T5227&lt;=20,2,IF(T5227&lt;=30,3,IF(T5227&lt;=40,4,IF(T5227&lt;=50,5,IF(T5227&lt;=100,6,IF(T5227&lt;=250,7,8)))))))</f>
        <v>1</v>
      </c>
      <c r="V5227" s="21" t="n">
        <f aca="false">IF(AND(OR(Dashboard!$T$3="All",R5227=Dashboard!$T$3),OR(Dashboard!$T$4="All",D5227=Dashboard!$T$4)),1,0)</f>
        <v>1</v>
      </c>
      <c r="W5227" s="21" t="n">
        <f aca="false">IF(V5227=1,T5227+ROW()/10000000,0)</f>
        <v>4.2005227</v>
      </c>
    </row>
    <row r="5228" customFormat="false" ht="15" hidden="false" customHeight="false" outlineLevel="0" collapsed="false">
      <c r="A5228" s="0" t="n">
        <v>301820</v>
      </c>
      <c r="B5228" s="0" t="s">
        <v>12113</v>
      </c>
      <c r="C5228" s="0" t="n">
        <v>1</v>
      </c>
      <c r="D5228" s="0" t="s">
        <v>6924</v>
      </c>
      <c r="E5228" s="0" t="s">
        <v>12114</v>
      </c>
      <c r="F5228" s="0" t="s">
        <v>12092</v>
      </c>
      <c r="G5228" s="0" t="s">
        <v>12093</v>
      </c>
      <c r="H5228" s="0" t="s">
        <v>2288</v>
      </c>
      <c r="I5228" s="0" t="s">
        <v>2123</v>
      </c>
      <c r="J5228" s="0" t="s">
        <v>47</v>
      </c>
      <c r="K5228" s="0" t="s">
        <v>46</v>
      </c>
      <c r="L5228" s="0" t="s">
        <v>47</v>
      </c>
      <c r="M5228" s="0" t="s">
        <v>47</v>
      </c>
      <c r="N5228" s="0" t="n">
        <v>2</v>
      </c>
      <c r="O5228" s="0" t="n">
        <v>24</v>
      </c>
      <c r="P5228" s="0" t="n">
        <v>600</v>
      </c>
      <c r="Q5228" s="0" t="n">
        <v>3.5</v>
      </c>
      <c r="R5228" s="0" t="str">
        <f aca="false">INDEX(Lookup!$B$4:$B$18,MATCH(C5228,Lookup!$A$4:$A$18,0))</f>
        <v>India</v>
      </c>
      <c r="S5228" s="20" t="n">
        <f aca="false">INDEX(Lookup!$D$4:$D$18,MATCH(C5228,Lookup!$A$4:$A$18,0))</f>
        <v>0.012</v>
      </c>
      <c r="T5228" s="21" t="n">
        <f aca="false">ROUND(P5228*S5228,2)</f>
        <v>7.2</v>
      </c>
      <c r="U5228" s="21" t="n">
        <f aca="false">IF(T5228&lt;=10,1,IF(T5228&lt;=20,2,IF(T5228&lt;=30,3,IF(T5228&lt;=40,4,IF(T5228&lt;=50,5,IF(T5228&lt;=100,6,IF(T5228&lt;=250,7,8)))))))</f>
        <v>1</v>
      </c>
      <c r="V5228" s="21" t="n">
        <f aca="false">IF(AND(OR(Dashboard!$T$3="All",R5228=Dashboard!$T$3),OR(Dashboard!$T$4="All",D5228=Dashboard!$T$4)),1,0)</f>
        <v>1</v>
      </c>
      <c r="W5228" s="21" t="n">
        <f aca="false">IF(V5228=1,T5228+ROW()/10000000,0)</f>
        <v>7.2005228</v>
      </c>
    </row>
    <row r="5229" customFormat="false" ht="15" hidden="false" customHeight="false" outlineLevel="0" collapsed="false">
      <c r="A5229" s="0" t="n">
        <v>18460315</v>
      </c>
      <c r="B5229" s="0" t="s">
        <v>12115</v>
      </c>
      <c r="C5229" s="0" t="n">
        <v>1</v>
      </c>
      <c r="D5229" s="0" t="s">
        <v>6924</v>
      </c>
      <c r="E5229" s="0" t="s">
        <v>12116</v>
      </c>
      <c r="F5229" s="0" t="s">
        <v>12092</v>
      </c>
      <c r="G5229" s="0" t="s">
        <v>12093</v>
      </c>
      <c r="H5229" s="0" t="s">
        <v>2662</v>
      </c>
      <c r="I5229" s="0" t="s">
        <v>2123</v>
      </c>
      <c r="J5229" s="0" t="s">
        <v>47</v>
      </c>
      <c r="K5229" s="0" t="s">
        <v>47</v>
      </c>
      <c r="L5229" s="0" t="s">
        <v>47</v>
      </c>
      <c r="M5229" s="0" t="s">
        <v>47</v>
      </c>
      <c r="N5229" s="0" t="n">
        <v>1</v>
      </c>
      <c r="O5229" s="0" t="n">
        <v>3</v>
      </c>
      <c r="P5229" s="0" t="n">
        <v>300</v>
      </c>
      <c r="Q5229" s="0" t="n">
        <v>1</v>
      </c>
      <c r="R5229" s="0" t="str">
        <f aca="false">INDEX(Lookup!$B$4:$B$18,MATCH(C5229,Lookup!$A$4:$A$18,0))</f>
        <v>India</v>
      </c>
      <c r="S5229" s="20" t="n">
        <f aca="false">INDEX(Lookup!$D$4:$D$18,MATCH(C5229,Lookup!$A$4:$A$18,0))</f>
        <v>0.012</v>
      </c>
      <c r="T5229" s="21" t="n">
        <f aca="false">ROUND(P5229*S5229,2)</f>
        <v>3.6</v>
      </c>
      <c r="U5229" s="21" t="n">
        <f aca="false">IF(T5229&lt;=10,1,IF(T5229&lt;=20,2,IF(T5229&lt;=30,3,IF(T5229&lt;=40,4,IF(T5229&lt;=50,5,IF(T5229&lt;=100,6,IF(T5229&lt;=250,7,8)))))))</f>
        <v>1</v>
      </c>
      <c r="V5229" s="21" t="n">
        <f aca="false">IF(AND(OR(Dashboard!$T$3="All",R5229=Dashboard!$T$3),OR(Dashboard!$T$4="All",D5229=Dashboard!$T$4)),1,0)</f>
        <v>1</v>
      </c>
      <c r="W5229" s="21" t="n">
        <f aca="false">IF(V5229=1,T5229+ROW()/10000000,0)</f>
        <v>3.6005229</v>
      </c>
    </row>
    <row r="5230" customFormat="false" ht="15" hidden="false" customHeight="false" outlineLevel="0" collapsed="false">
      <c r="A5230" s="0" t="n">
        <v>301809</v>
      </c>
      <c r="B5230" s="0" t="s">
        <v>12117</v>
      </c>
      <c r="C5230" s="0" t="n">
        <v>1</v>
      </c>
      <c r="D5230" s="0" t="s">
        <v>6924</v>
      </c>
      <c r="E5230" s="0" t="s">
        <v>12118</v>
      </c>
      <c r="F5230" s="0" t="s">
        <v>12092</v>
      </c>
      <c r="G5230" s="0" t="s">
        <v>12093</v>
      </c>
      <c r="H5230" s="0" t="s">
        <v>2128</v>
      </c>
      <c r="I5230" s="0" t="s">
        <v>2123</v>
      </c>
      <c r="J5230" s="0" t="s">
        <v>47</v>
      </c>
      <c r="K5230" s="0" t="s">
        <v>47</v>
      </c>
      <c r="L5230" s="0" t="s">
        <v>47</v>
      </c>
      <c r="M5230" s="0" t="s">
        <v>47</v>
      </c>
      <c r="N5230" s="0" t="n">
        <v>1</v>
      </c>
      <c r="O5230" s="0" t="n">
        <v>3</v>
      </c>
      <c r="P5230" s="0" t="n">
        <v>200</v>
      </c>
      <c r="Q5230" s="0" t="n">
        <v>1</v>
      </c>
      <c r="R5230" s="0" t="str">
        <f aca="false">INDEX(Lookup!$B$4:$B$18,MATCH(C5230,Lookup!$A$4:$A$18,0))</f>
        <v>India</v>
      </c>
      <c r="S5230" s="20" t="n">
        <f aca="false">INDEX(Lookup!$D$4:$D$18,MATCH(C5230,Lookup!$A$4:$A$18,0))</f>
        <v>0.012</v>
      </c>
      <c r="T5230" s="21" t="n">
        <f aca="false">ROUND(P5230*S5230,2)</f>
        <v>2.4</v>
      </c>
      <c r="U5230" s="21" t="n">
        <f aca="false">IF(T5230&lt;=10,1,IF(T5230&lt;=20,2,IF(T5230&lt;=30,3,IF(T5230&lt;=40,4,IF(T5230&lt;=50,5,IF(T5230&lt;=100,6,IF(T5230&lt;=250,7,8)))))))</f>
        <v>1</v>
      </c>
      <c r="V5230" s="21" t="n">
        <f aca="false">IF(AND(OR(Dashboard!$T$3="All",R5230=Dashboard!$T$3),OR(Dashboard!$T$4="All",D5230=Dashboard!$T$4)),1,0)</f>
        <v>1</v>
      </c>
      <c r="W5230" s="21" t="n">
        <f aca="false">IF(V5230=1,T5230+ROW()/10000000,0)</f>
        <v>2.400523</v>
      </c>
    </row>
    <row r="5231" customFormat="false" ht="15" hidden="false" customHeight="false" outlineLevel="0" collapsed="false">
      <c r="A5231" s="0" t="n">
        <v>18368012</v>
      </c>
      <c r="B5231" s="0" t="s">
        <v>12119</v>
      </c>
      <c r="C5231" s="0" t="n">
        <v>1</v>
      </c>
      <c r="D5231" s="0" t="s">
        <v>6924</v>
      </c>
      <c r="E5231" s="0" t="s">
        <v>12120</v>
      </c>
      <c r="F5231" s="0" t="s">
        <v>12092</v>
      </c>
      <c r="G5231" s="0" t="s">
        <v>12093</v>
      </c>
      <c r="H5231" s="0" t="s">
        <v>2288</v>
      </c>
      <c r="I5231" s="0" t="s">
        <v>2123</v>
      </c>
      <c r="J5231" s="0" t="s">
        <v>47</v>
      </c>
      <c r="K5231" s="0" t="s">
        <v>47</v>
      </c>
      <c r="L5231" s="0" t="s">
        <v>47</v>
      </c>
      <c r="M5231" s="0" t="s">
        <v>47</v>
      </c>
      <c r="N5231" s="0" t="n">
        <v>1</v>
      </c>
      <c r="O5231" s="0" t="n">
        <v>2</v>
      </c>
      <c r="P5231" s="0" t="n">
        <v>450</v>
      </c>
      <c r="Q5231" s="0" t="n">
        <v>1</v>
      </c>
      <c r="R5231" s="0" t="str">
        <f aca="false">INDEX(Lookup!$B$4:$B$18,MATCH(C5231,Lookup!$A$4:$A$18,0))</f>
        <v>India</v>
      </c>
      <c r="S5231" s="20" t="n">
        <f aca="false">INDEX(Lookup!$D$4:$D$18,MATCH(C5231,Lookup!$A$4:$A$18,0))</f>
        <v>0.012</v>
      </c>
      <c r="T5231" s="21" t="n">
        <f aca="false">ROUND(P5231*S5231,2)</f>
        <v>5.4</v>
      </c>
      <c r="U5231" s="21" t="n">
        <f aca="false">IF(T5231&lt;=10,1,IF(T5231&lt;=20,2,IF(T5231&lt;=30,3,IF(T5231&lt;=40,4,IF(T5231&lt;=50,5,IF(T5231&lt;=100,6,IF(T5231&lt;=250,7,8)))))))</f>
        <v>1</v>
      </c>
      <c r="V5231" s="21" t="n">
        <f aca="false">IF(AND(OR(Dashboard!$T$3="All",R5231=Dashboard!$T$3),OR(Dashboard!$T$4="All",D5231=Dashboard!$T$4)),1,0)</f>
        <v>1</v>
      </c>
      <c r="W5231" s="21" t="n">
        <f aca="false">IF(V5231=1,T5231+ROW()/10000000,0)</f>
        <v>5.4005231</v>
      </c>
    </row>
    <row r="5232" customFormat="false" ht="15" hidden="false" customHeight="false" outlineLevel="0" collapsed="false">
      <c r="A5232" s="0" t="n">
        <v>18429423</v>
      </c>
      <c r="B5232" s="0" t="s">
        <v>12121</v>
      </c>
      <c r="C5232" s="0" t="n">
        <v>1</v>
      </c>
      <c r="D5232" s="0" t="s">
        <v>6924</v>
      </c>
      <c r="E5232" s="0" t="s">
        <v>12122</v>
      </c>
      <c r="F5232" s="0" t="s">
        <v>12123</v>
      </c>
      <c r="G5232" s="0" t="s">
        <v>12124</v>
      </c>
      <c r="H5232" s="0" t="s">
        <v>402</v>
      </c>
      <c r="I5232" s="0" t="s">
        <v>2123</v>
      </c>
      <c r="J5232" s="0" t="s">
        <v>47</v>
      </c>
      <c r="K5232" s="0" t="s">
        <v>46</v>
      </c>
      <c r="L5232" s="0" t="s">
        <v>47</v>
      </c>
      <c r="M5232" s="0" t="s">
        <v>47</v>
      </c>
      <c r="N5232" s="0" t="n">
        <v>1</v>
      </c>
      <c r="O5232" s="0" t="n">
        <v>4</v>
      </c>
      <c r="P5232" s="0" t="n">
        <v>300</v>
      </c>
      <c r="Q5232" s="0" t="n">
        <v>2.6</v>
      </c>
      <c r="R5232" s="0" t="str">
        <f aca="false">INDEX(Lookup!$B$4:$B$18,MATCH(C5232,Lookup!$A$4:$A$18,0))</f>
        <v>India</v>
      </c>
      <c r="S5232" s="20" t="n">
        <f aca="false">INDEX(Lookup!$D$4:$D$18,MATCH(C5232,Lookup!$A$4:$A$18,0))</f>
        <v>0.012</v>
      </c>
      <c r="T5232" s="21" t="n">
        <f aca="false">ROUND(P5232*S5232,2)</f>
        <v>3.6</v>
      </c>
      <c r="U5232" s="21" t="n">
        <f aca="false">IF(T5232&lt;=10,1,IF(T5232&lt;=20,2,IF(T5232&lt;=30,3,IF(T5232&lt;=40,4,IF(T5232&lt;=50,5,IF(T5232&lt;=100,6,IF(T5232&lt;=250,7,8)))))))</f>
        <v>1</v>
      </c>
      <c r="V5232" s="21" t="n">
        <f aca="false">IF(AND(OR(Dashboard!$T$3="All",R5232=Dashboard!$T$3),OR(Dashboard!$T$4="All",D5232=Dashboard!$T$4)),1,0)</f>
        <v>1</v>
      </c>
      <c r="W5232" s="21" t="n">
        <f aca="false">IF(V5232=1,T5232+ROW()/10000000,0)</f>
        <v>3.6005232</v>
      </c>
    </row>
    <row r="5233" customFormat="false" ht="15" hidden="false" customHeight="false" outlineLevel="0" collapsed="false">
      <c r="A5233" s="0" t="n">
        <v>6180</v>
      </c>
      <c r="B5233" s="0" t="s">
        <v>12125</v>
      </c>
      <c r="C5233" s="0" t="n">
        <v>1</v>
      </c>
      <c r="D5233" s="0" t="s">
        <v>6924</v>
      </c>
      <c r="E5233" s="0" t="s">
        <v>12126</v>
      </c>
      <c r="F5233" s="0" t="s">
        <v>12123</v>
      </c>
      <c r="G5233" s="0" t="s">
        <v>12124</v>
      </c>
      <c r="H5233" s="0" t="s">
        <v>2662</v>
      </c>
      <c r="I5233" s="0" t="s">
        <v>2123</v>
      </c>
      <c r="J5233" s="0" t="s">
        <v>47</v>
      </c>
      <c r="K5233" s="0" t="s">
        <v>47</v>
      </c>
      <c r="L5233" s="0" t="s">
        <v>47</v>
      </c>
      <c r="M5233" s="0" t="s">
        <v>47</v>
      </c>
      <c r="N5233" s="0" t="n">
        <v>1</v>
      </c>
      <c r="O5233" s="0" t="n">
        <v>19</v>
      </c>
      <c r="P5233" s="0" t="n">
        <v>450</v>
      </c>
      <c r="Q5233" s="0" t="n">
        <v>3.2</v>
      </c>
      <c r="R5233" s="0" t="str">
        <f aca="false">INDEX(Lookup!$B$4:$B$18,MATCH(C5233,Lookup!$A$4:$A$18,0))</f>
        <v>India</v>
      </c>
      <c r="S5233" s="20" t="n">
        <f aca="false">INDEX(Lookup!$D$4:$D$18,MATCH(C5233,Lookup!$A$4:$A$18,0))</f>
        <v>0.012</v>
      </c>
      <c r="T5233" s="21" t="n">
        <f aca="false">ROUND(P5233*S5233,2)</f>
        <v>5.4</v>
      </c>
      <c r="U5233" s="21" t="n">
        <f aca="false">IF(T5233&lt;=10,1,IF(T5233&lt;=20,2,IF(T5233&lt;=30,3,IF(T5233&lt;=40,4,IF(T5233&lt;=50,5,IF(T5233&lt;=100,6,IF(T5233&lt;=250,7,8)))))))</f>
        <v>1</v>
      </c>
      <c r="V5233" s="21" t="n">
        <f aca="false">IF(AND(OR(Dashboard!$T$3="All",R5233=Dashboard!$T$3),OR(Dashboard!$T$4="All",D5233=Dashboard!$T$4)),1,0)</f>
        <v>1</v>
      </c>
      <c r="W5233" s="21" t="n">
        <f aca="false">IF(V5233=1,T5233+ROW()/10000000,0)</f>
        <v>5.4005233</v>
      </c>
    </row>
    <row r="5234" customFormat="false" ht="15" hidden="false" customHeight="false" outlineLevel="0" collapsed="false">
      <c r="A5234" s="0" t="n">
        <v>301108</v>
      </c>
      <c r="B5234" s="0" t="s">
        <v>12127</v>
      </c>
      <c r="C5234" s="0" t="n">
        <v>1</v>
      </c>
      <c r="D5234" s="0" t="s">
        <v>6924</v>
      </c>
      <c r="E5234" s="0" t="s">
        <v>12128</v>
      </c>
      <c r="F5234" s="0" t="s">
        <v>12123</v>
      </c>
      <c r="G5234" s="0" t="s">
        <v>12124</v>
      </c>
      <c r="H5234" s="0" t="s">
        <v>3243</v>
      </c>
      <c r="I5234" s="0" t="s">
        <v>2123</v>
      </c>
      <c r="J5234" s="0" t="s">
        <v>47</v>
      </c>
      <c r="K5234" s="0" t="s">
        <v>47</v>
      </c>
      <c r="L5234" s="0" t="s">
        <v>47</v>
      </c>
      <c r="M5234" s="0" t="s">
        <v>47</v>
      </c>
      <c r="N5234" s="0" t="n">
        <v>1</v>
      </c>
      <c r="O5234" s="0" t="n">
        <v>5</v>
      </c>
      <c r="P5234" s="0" t="n">
        <v>150</v>
      </c>
      <c r="Q5234" s="0" t="n">
        <v>2.9</v>
      </c>
      <c r="R5234" s="0" t="str">
        <f aca="false">INDEX(Lookup!$B$4:$B$18,MATCH(C5234,Lookup!$A$4:$A$18,0))</f>
        <v>India</v>
      </c>
      <c r="S5234" s="20" t="n">
        <f aca="false">INDEX(Lookup!$D$4:$D$18,MATCH(C5234,Lookup!$A$4:$A$18,0))</f>
        <v>0.012</v>
      </c>
      <c r="T5234" s="21" t="n">
        <f aca="false">ROUND(P5234*S5234,2)</f>
        <v>1.8</v>
      </c>
      <c r="U5234" s="21" t="n">
        <f aca="false">IF(T5234&lt;=10,1,IF(T5234&lt;=20,2,IF(T5234&lt;=30,3,IF(T5234&lt;=40,4,IF(T5234&lt;=50,5,IF(T5234&lt;=100,6,IF(T5234&lt;=250,7,8)))))))</f>
        <v>1</v>
      </c>
      <c r="V5234" s="21" t="n">
        <f aca="false">IF(AND(OR(Dashboard!$T$3="All",R5234=Dashboard!$T$3),OR(Dashboard!$T$4="All",D5234=Dashboard!$T$4)),1,0)</f>
        <v>1</v>
      </c>
      <c r="W5234" s="21" t="n">
        <f aca="false">IF(V5234=1,T5234+ROW()/10000000,0)</f>
        <v>1.8005234</v>
      </c>
    </row>
    <row r="5235" customFormat="false" ht="15" hidden="false" customHeight="false" outlineLevel="0" collapsed="false">
      <c r="A5235" s="0" t="n">
        <v>8105</v>
      </c>
      <c r="B5235" s="0" t="s">
        <v>12129</v>
      </c>
      <c r="C5235" s="0" t="n">
        <v>1</v>
      </c>
      <c r="D5235" s="0" t="s">
        <v>6924</v>
      </c>
      <c r="E5235" s="0" t="s">
        <v>12130</v>
      </c>
      <c r="F5235" s="0" t="s">
        <v>12123</v>
      </c>
      <c r="G5235" s="0" t="s">
        <v>12124</v>
      </c>
      <c r="H5235" s="0" t="s">
        <v>2128</v>
      </c>
      <c r="I5235" s="0" t="s">
        <v>2123</v>
      </c>
      <c r="J5235" s="0" t="s">
        <v>47</v>
      </c>
      <c r="K5235" s="0" t="s">
        <v>47</v>
      </c>
      <c r="L5235" s="0" t="s">
        <v>47</v>
      </c>
      <c r="M5235" s="0" t="s">
        <v>47</v>
      </c>
      <c r="N5235" s="0" t="n">
        <v>1</v>
      </c>
      <c r="O5235" s="0" t="n">
        <v>7</v>
      </c>
      <c r="P5235" s="0" t="n">
        <v>150</v>
      </c>
      <c r="Q5235" s="0" t="n">
        <v>2.9</v>
      </c>
      <c r="R5235" s="0" t="str">
        <f aca="false">INDEX(Lookup!$B$4:$B$18,MATCH(C5235,Lookup!$A$4:$A$18,0))</f>
        <v>India</v>
      </c>
      <c r="S5235" s="20" t="n">
        <f aca="false">INDEX(Lookup!$D$4:$D$18,MATCH(C5235,Lookup!$A$4:$A$18,0))</f>
        <v>0.012</v>
      </c>
      <c r="T5235" s="21" t="n">
        <f aca="false">ROUND(P5235*S5235,2)</f>
        <v>1.8</v>
      </c>
      <c r="U5235" s="21" t="n">
        <f aca="false">IF(T5235&lt;=10,1,IF(T5235&lt;=20,2,IF(T5235&lt;=30,3,IF(T5235&lt;=40,4,IF(T5235&lt;=50,5,IF(T5235&lt;=100,6,IF(T5235&lt;=250,7,8)))))))</f>
        <v>1</v>
      </c>
      <c r="V5235" s="21" t="n">
        <f aca="false">IF(AND(OR(Dashboard!$T$3="All",R5235=Dashboard!$T$3),OR(Dashboard!$T$4="All",D5235=Dashboard!$T$4)),1,0)</f>
        <v>1</v>
      </c>
      <c r="W5235" s="21" t="n">
        <f aca="false">IF(V5235=1,T5235+ROW()/10000000,0)</f>
        <v>1.8005235</v>
      </c>
    </row>
    <row r="5236" customFormat="false" ht="15" hidden="false" customHeight="false" outlineLevel="0" collapsed="false">
      <c r="A5236" s="0" t="n">
        <v>313185</v>
      </c>
      <c r="B5236" s="0" t="s">
        <v>12131</v>
      </c>
      <c r="C5236" s="0" t="n">
        <v>1</v>
      </c>
      <c r="D5236" s="0" t="s">
        <v>6924</v>
      </c>
      <c r="E5236" s="0" t="s">
        <v>12132</v>
      </c>
      <c r="F5236" s="0" t="s">
        <v>12123</v>
      </c>
      <c r="G5236" s="0" t="s">
        <v>12124</v>
      </c>
      <c r="H5236" s="0" t="s">
        <v>2359</v>
      </c>
      <c r="I5236" s="0" t="s">
        <v>2123</v>
      </c>
      <c r="J5236" s="0" t="s">
        <v>47</v>
      </c>
      <c r="K5236" s="0" t="s">
        <v>46</v>
      </c>
      <c r="L5236" s="0" t="s">
        <v>47</v>
      </c>
      <c r="M5236" s="0" t="s">
        <v>47</v>
      </c>
      <c r="N5236" s="0" t="n">
        <v>1</v>
      </c>
      <c r="O5236" s="0" t="n">
        <v>7</v>
      </c>
      <c r="P5236" s="0" t="n">
        <v>350</v>
      </c>
      <c r="Q5236" s="0" t="n">
        <v>2.8</v>
      </c>
      <c r="R5236" s="0" t="str">
        <f aca="false">INDEX(Lookup!$B$4:$B$18,MATCH(C5236,Lookup!$A$4:$A$18,0))</f>
        <v>India</v>
      </c>
      <c r="S5236" s="20" t="n">
        <f aca="false">INDEX(Lookup!$D$4:$D$18,MATCH(C5236,Lookup!$A$4:$A$18,0))</f>
        <v>0.012</v>
      </c>
      <c r="T5236" s="21" t="n">
        <f aca="false">ROUND(P5236*S5236,2)</f>
        <v>4.2</v>
      </c>
      <c r="U5236" s="21" t="n">
        <f aca="false">IF(T5236&lt;=10,1,IF(T5236&lt;=20,2,IF(T5236&lt;=30,3,IF(T5236&lt;=40,4,IF(T5236&lt;=50,5,IF(T5236&lt;=100,6,IF(T5236&lt;=250,7,8)))))))</f>
        <v>1</v>
      </c>
      <c r="V5236" s="21" t="n">
        <f aca="false">IF(AND(OR(Dashboard!$T$3="All",R5236=Dashboard!$T$3),OR(Dashboard!$T$4="All",D5236=Dashboard!$T$4)),1,0)</f>
        <v>1</v>
      </c>
      <c r="W5236" s="21" t="n">
        <f aca="false">IF(V5236=1,T5236+ROW()/10000000,0)</f>
        <v>4.2005236</v>
      </c>
    </row>
    <row r="5237" customFormat="false" ht="15" hidden="false" customHeight="false" outlineLevel="0" collapsed="false">
      <c r="A5237" s="0" t="n">
        <v>8109</v>
      </c>
      <c r="B5237" s="0" t="s">
        <v>12133</v>
      </c>
      <c r="C5237" s="0" t="n">
        <v>1</v>
      </c>
      <c r="D5237" s="0" t="s">
        <v>6924</v>
      </c>
      <c r="E5237" s="0" t="s">
        <v>12134</v>
      </c>
      <c r="F5237" s="0" t="s">
        <v>12123</v>
      </c>
      <c r="G5237" s="0" t="s">
        <v>12124</v>
      </c>
      <c r="H5237" s="0" t="s">
        <v>2128</v>
      </c>
      <c r="I5237" s="0" t="s">
        <v>2123</v>
      </c>
      <c r="J5237" s="0" t="s">
        <v>47</v>
      </c>
      <c r="K5237" s="0" t="s">
        <v>47</v>
      </c>
      <c r="L5237" s="0" t="s">
        <v>47</v>
      </c>
      <c r="M5237" s="0" t="s">
        <v>47</v>
      </c>
      <c r="N5237" s="0" t="n">
        <v>1</v>
      </c>
      <c r="O5237" s="0" t="n">
        <v>4</v>
      </c>
      <c r="P5237" s="0" t="n">
        <v>300</v>
      </c>
      <c r="Q5237" s="0" t="n">
        <v>2.9</v>
      </c>
      <c r="R5237" s="0" t="str">
        <f aca="false">INDEX(Lookup!$B$4:$B$18,MATCH(C5237,Lookup!$A$4:$A$18,0))</f>
        <v>India</v>
      </c>
      <c r="S5237" s="20" t="n">
        <f aca="false">INDEX(Lookup!$D$4:$D$18,MATCH(C5237,Lookup!$A$4:$A$18,0))</f>
        <v>0.012</v>
      </c>
      <c r="T5237" s="21" t="n">
        <f aca="false">ROUND(P5237*S5237,2)</f>
        <v>3.6</v>
      </c>
      <c r="U5237" s="21" t="n">
        <f aca="false">IF(T5237&lt;=10,1,IF(T5237&lt;=20,2,IF(T5237&lt;=30,3,IF(T5237&lt;=40,4,IF(T5237&lt;=50,5,IF(T5237&lt;=100,6,IF(T5237&lt;=250,7,8)))))))</f>
        <v>1</v>
      </c>
      <c r="V5237" s="21" t="n">
        <f aca="false">IF(AND(OR(Dashboard!$T$3="All",R5237=Dashboard!$T$3),OR(Dashboard!$T$4="All",D5237=Dashboard!$T$4)),1,0)</f>
        <v>1</v>
      </c>
      <c r="W5237" s="21" t="n">
        <f aca="false">IF(V5237=1,T5237+ROW()/10000000,0)</f>
        <v>3.6005237</v>
      </c>
    </row>
    <row r="5238" customFormat="false" ht="15" hidden="false" customHeight="false" outlineLevel="0" collapsed="false">
      <c r="A5238" s="0" t="n">
        <v>304267</v>
      </c>
      <c r="B5238" s="0" t="s">
        <v>12135</v>
      </c>
      <c r="C5238" s="0" t="n">
        <v>1</v>
      </c>
      <c r="D5238" s="0" t="s">
        <v>6924</v>
      </c>
      <c r="E5238" s="0" t="s">
        <v>12136</v>
      </c>
      <c r="F5238" s="0" t="s">
        <v>12123</v>
      </c>
      <c r="G5238" s="0" t="s">
        <v>12124</v>
      </c>
      <c r="H5238" s="0" t="s">
        <v>7658</v>
      </c>
      <c r="I5238" s="0" t="s">
        <v>2123</v>
      </c>
      <c r="J5238" s="0" t="s">
        <v>47</v>
      </c>
      <c r="K5238" s="0" t="s">
        <v>47</v>
      </c>
      <c r="L5238" s="0" t="s">
        <v>47</v>
      </c>
      <c r="M5238" s="0" t="s">
        <v>47</v>
      </c>
      <c r="N5238" s="0" t="n">
        <v>1</v>
      </c>
      <c r="O5238" s="0" t="n">
        <v>20</v>
      </c>
      <c r="P5238" s="0" t="n">
        <v>150</v>
      </c>
      <c r="Q5238" s="0" t="n">
        <v>2.7</v>
      </c>
      <c r="R5238" s="0" t="str">
        <f aca="false">INDEX(Lookup!$B$4:$B$18,MATCH(C5238,Lookup!$A$4:$A$18,0))</f>
        <v>India</v>
      </c>
      <c r="S5238" s="20" t="n">
        <f aca="false">INDEX(Lookup!$D$4:$D$18,MATCH(C5238,Lookup!$A$4:$A$18,0))</f>
        <v>0.012</v>
      </c>
      <c r="T5238" s="21" t="n">
        <f aca="false">ROUND(P5238*S5238,2)</f>
        <v>1.8</v>
      </c>
      <c r="U5238" s="21" t="n">
        <f aca="false">IF(T5238&lt;=10,1,IF(T5238&lt;=20,2,IF(T5238&lt;=30,3,IF(T5238&lt;=40,4,IF(T5238&lt;=50,5,IF(T5238&lt;=100,6,IF(T5238&lt;=250,7,8)))))))</f>
        <v>1</v>
      </c>
      <c r="V5238" s="21" t="n">
        <f aca="false">IF(AND(OR(Dashboard!$T$3="All",R5238=Dashboard!$T$3),OR(Dashboard!$T$4="All",D5238=Dashboard!$T$4)),1,0)</f>
        <v>1</v>
      </c>
      <c r="W5238" s="21" t="n">
        <f aca="false">IF(V5238=1,T5238+ROW()/10000000,0)</f>
        <v>1.8005238</v>
      </c>
    </row>
    <row r="5239" customFormat="false" ht="15" hidden="false" customHeight="false" outlineLevel="0" collapsed="false">
      <c r="A5239" s="0" t="n">
        <v>313351</v>
      </c>
      <c r="B5239" s="0" t="s">
        <v>3180</v>
      </c>
      <c r="C5239" s="0" t="n">
        <v>1</v>
      </c>
      <c r="D5239" s="0" t="s">
        <v>6924</v>
      </c>
      <c r="E5239" s="0" t="s">
        <v>12137</v>
      </c>
      <c r="F5239" s="0" t="s">
        <v>12123</v>
      </c>
      <c r="G5239" s="0" t="s">
        <v>12124</v>
      </c>
      <c r="H5239" s="0" t="s">
        <v>3182</v>
      </c>
      <c r="I5239" s="0" t="s">
        <v>2123</v>
      </c>
      <c r="J5239" s="0" t="s">
        <v>47</v>
      </c>
      <c r="K5239" s="0" t="s">
        <v>46</v>
      </c>
      <c r="L5239" s="0" t="s">
        <v>47</v>
      </c>
      <c r="M5239" s="0" t="s">
        <v>47</v>
      </c>
      <c r="N5239" s="0" t="n">
        <v>1</v>
      </c>
      <c r="O5239" s="0" t="n">
        <v>13</v>
      </c>
      <c r="P5239" s="0" t="n">
        <v>300</v>
      </c>
      <c r="Q5239" s="0" t="n">
        <v>3.1</v>
      </c>
      <c r="R5239" s="0" t="str">
        <f aca="false">INDEX(Lookup!$B$4:$B$18,MATCH(C5239,Lookup!$A$4:$A$18,0))</f>
        <v>India</v>
      </c>
      <c r="S5239" s="20" t="n">
        <f aca="false">INDEX(Lookup!$D$4:$D$18,MATCH(C5239,Lookup!$A$4:$A$18,0))</f>
        <v>0.012</v>
      </c>
      <c r="T5239" s="21" t="n">
        <f aca="false">ROUND(P5239*S5239,2)</f>
        <v>3.6</v>
      </c>
      <c r="U5239" s="21" t="n">
        <f aca="false">IF(T5239&lt;=10,1,IF(T5239&lt;=20,2,IF(T5239&lt;=30,3,IF(T5239&lt;=40,4,IF(T5239&lt;=50,5,IF(T5239&lt;=100,6,IF(T5239&lt;=250,7,8)))))))</f>
        <v>1</v>
      </c>
      <c r="V5239" s="21" t="n">
        <f aca="false">IF(AND(OR(Dashboard!$T$3="All",R5239=Dashboard!$T$3),OR(Dashboard!$T$4="All",D5239=Dashboard!$T$4)),1,0)</f>
        <v>1</v>
      </c>
      <c r="W5239" s="21" t="n">
        <f aca="false">IF(V5239=1,T5239+ROW()/10000000,0)</f>
        <v>3.6005239</v>
      </c>
    </row>
    <row r="5240" customFormat="false" ht="15" hidden="false" customHeight="false" outlineLevel="0" collapsed="false">
      <c r="A5240" s="0" t="n">
        <v>309227</v>
      </c>
      <c r="B5240" s="0" t="s">
        <v>12138</v>
      </c>
      <c r="C5240" s="0" t="n">
        <v>1</v>
      </c>
      <c r="D5240" s="0" t="s">
        <v>6924</v>
      </c>
      <c r="E5240" s="0" t="s">
        <v>12139</v>
      </c>
      <c r="F5240" s="0" t="s">
        <v>12123</v>
      </c>
      <c r="G5240" s="0" t="s">
        <v>12124</v>
      </c>
      <c r="H5240" s="0" t="s">
        <v>2136</v>
      </c>
      <c r="I5240" s="0" t="s">
        <v>2123</v>
      </c>
      <c r="J5240" s="0" t="s">
        <v>46</v>
      </c>
      <c r="K5240" s="0" t="s">
        <v>46</v>
      </c>
      <c r="L5240" s="0" t="s">
        <v>47</v>
      </c>
      <c r="M5240" s="0" t="s">
        <v>47</v>
      </c>
      <c r="N5240" s="0" t="n">
        <v>3</v>
      </c>
      <c r="O5240" s="0" t="n">
        <v>51</v>
      </c>
      <c r="P5240" s="0" t="n">
        <v>1100</v>
      </c>
      <c r="Q5240" s="0" t="n">
        <v>3.2</v>
      </c>
      <c r="R5240" s="0" t="str">
        <f aca="false">INDEX(Lookup!$B$4:$B$18,MATCH(C5240,Lookup!$A$4:$A$18,0))</f>
        <v>India</v>
      </c>
      <c r="S5240" s="20" t="n">
        <f aca="false">INDEX(Lookup!$D$4:$D$18,MATCH(C5240,Lookup!$A$4:$A$18,0))</f>
        <v>0.012</v>
      </c>
      <c r="T5240" s="21" t="n">
        <f aca="false">ROUND(P5240*S5240,2)</f>
        <v>13.2</v>
      </c>
      <c r="U5240" s="21" t="n">
        <f aca="false">IF(T5240&lt;=10,1,IF(T5240&lt;=20,2,IF(T5240&lt;=30,3,IF(T5240&lt;=40,4,IF(T5240&lt;=50,5,IF(T5240&lt;=100,6,IF(T5240&lt;=250,7,8)))))))</f>
        <v>2</v>
      </c>
      <c r="V5240" s="21" t="n">
        <f aca="false">IF(AND(OR(Dashboard!$T$3="All",R5240=Dashboard!$T$3),OR(Dashboard!$T$4="All",D5240=Dashboard!$T$4)),1,0)</f>
        <v>1</v>
      </c>
      <c r="W5240" s="21" t="n">
        <f aca="false">IF(V5240=1,T5240+ROW()/10000000,0)</f>
        <v>13.200524</v>
      </c>
    </row>
    <row r="5241" customFormat="false" ht="15" hidden="false" customHeight="false" outlineLevel="0" collapsed="false">
      <c r="A5241" s="0" t="n">
        <v>18285695</v>
      </c>
      <c r="B5241" s="0" t="s">
        <v>12140</v>
      </c>
      <c r="C5241" s="0" t="n">
        <v>1</v>
      </c>
      <c r="D5241" s="0" t="s">
        <v>6924</v>
      </c>
      <c r="E5241" s="0" t="s">
        <v>12141</v>
      </c>
      <c r="F5241" s="0" t="s">
        <v>12123</v>
      </c>
      <c r="G5241" s="0" t="s">
        <v>12124</v>
      </c>
      <c r="H5241" s="0" t="s">
        <v>2288</v>
      </c>
      <c r="I5241" s="0" t="s">
        <v>2123</v>
      </c>
      <c r="J5241" s="0" t="s">
        <v>47</v>
      </c>
      <c r="K5241" s="0" t="s">
        <v>47</v>
      </c>
      <c r="L5241" s="0" t="s">
        <v>47</v>
      </c>
      <c r="M5241" s="0" t="s">
        <v>47</v>
      </c>
      <c r="N5241" s="0" t="n">
        <v>2</v>
      </c>
      <c r="O5241" s="0" t="n">
        <v>14</v>
      </c>
      <c r="P5241" s="0" t="n">
        <v>500</v>
      </c>
      <c r="Q5241" s="0" t="n">
        <v>2.7</v>
      </c>
      <c r="R5241" s="0" t="str">
        <f aca="false">INDEX(Lookup!$B$4:$B$18,MATCH(C5241,Lookup!$A$4:$A$18,0))</f>
        <v>India</v>
      </c>
      <c r="S5241" s="20" t="n">
        <f aca="false">INDEX(Lookup!$D$4:$D$18,MATCH(C5241,Lookup!$A$4:$A$18,0))</f>
        <v>0.012</v>
      </c>
      <c r="T5241" s="21" t="n">
        <f aca="false">ROUND(P5241*S5241,2)</f>
        <v>6</v>
      </c>
      <c r="U5241" s="21" t="n">
        <f aca="false">IF(T5241&lt;=10,1,IF(T5241&lt;=20,2,IF(T5241&lt;=30,3,IF(T5241&lt;=40,4,IF(T5241&lt;=50,5,IF(T5241&lt;=100,6,IF(T5241&lt;=250,7,8)))))))</f>
        <v>1</v>
      </c>
      <c r="V5241" s="21" t="n">
        <f aca="false">IF(AND(OR(Dashboard!$T$3="All",R5241=Dashboard!$T$3),OR(Dashboard!$T$4="All",D5241=Dashboard!$T$4)),1,0)</f>
        <v>1</v>
      </c>
      <c r="W5241" s="21" t="n">
        <f aca="false">IF(V5241=1,T5241+ROW()/10000000,0)</f>
        <v>6.0005241</v>
      </c>
    </row>
    <row r="5242" customFormat="false" ht="15" hidden="false" customHeight="false" outlineLevel="0" collapsed="false">
      <c r="A5242" s="0" t="n">
        <v>18146358</v>
      </c>
      <c r="B5242" s="0" t="s">
        <v>12142</v>
      </c>
      <c r="C5242" s="0" t="n">
        <v>1</v>
      </c>
      <c r="D5242" s="0" t="s">
        <v>6924</v>
      </c>
      <c r="E5242" s="0" t="s">
        <v>12143</v>
      </c>
      <c r="F5242" s="0" t="s">
        <v>12123</v>
      </c>
      <c r="G5242" s="0" t="s">
        <v>12124</v>
      </c>
      <c r="H5242" s="0" t="s">
        <v>2128</v>
      </c>
      <c r="I5242" s="0" t="s">
        <v>2123</v>
      </c>
      <c r="J5242" s="0" t="s">
        <v>47</v>
      </c>
      <c r="K5242" s="0" t="s">
        <v>47</v>
      </c>
      <c r="L5242" s="0" t="s">
        <v>47</v>
      </c>
      <c r="M5242" s="0" t="s">
        <v>47</v>
      </c>
      <c r="N5242" s="0" t="n">
        <v>1</v>
      </c>
      <c r="O5242" s="0" t="n">
        <v>8</v>
      </c>
      <c r="P5242" s="0" t="n">
        <v>250</v>
      </c>
      <c r="Q5242" s="0" t="n">
        <v>3</v>
      </c>
      <c r="R5242" s="0" t="str">
        <f aca="false">INDEX(Lookup!$B$4:$B$18,MATCH(C5242,Lookup!$A$4:$A$18,0))</f>
        <v>India</v>
      </c>
      <c r="S5242" s="20" t="n">
        <f aca="false">INDEX(Lookup!$D$4:$D$18,MATCH(C5242,Lookup!$A$4:$A$18,0))</f>
        <v>0.012</v>
      </c>
      <c r="T5242" s="21" t="n">
        <f aca="false">ROUND(P5242*S5242,2)</f>
        <v>3</v>
      </c>
      <c r="U5242" s="21" t="n">
        <f aca="false">IF(T5242&lt;=10,1,IF(T5242&lt;=20,2,IF(T5242&lt;=30,3,IF(T5242&lt;=40,4,IF(T5242&lt;=50,5,IF(T5242&lt;=100,6,IF(T5242&lt;=250,7,8)))))))</f>
        <v>1</v>
      </c>
      <c r="V5242" s="21" t="n">
        <f aca="false">IF(AND(OR(Dashboard!$T$3="All",R5242=Dashboard!$T$3),OR(Dashboard!$T$4="All",D5242=Dashboard!$T$4)),1,0)</f>
        <v>1</v>
      </c>
      <c r="W5242" s="21" t="n">
        <f aca="false">IF(V5242=1,T5242+ROW()/10000000,0)</f>
        <v>3.0005242</v>
      </c>
    </row>
    <row r="5243" customFormat="false" ht="15" hidden="false" customHeight="false" outlineLevel="0" collapsed="false">
      <c r="A5243" s="0" t="n">
        <v>312715</v>
      </c>
      <c r="B5243" s="0" t="s">
        <v>5458</v>
      </c>
      <c r="C5243" s="0" t="n">
        <v>1</v>
      </c>
      <c r="D5243" s="0" t="s">
        <v>6924</v>
      </c>
      <c r="E5243" s="0" t="s">
        <v>12144</v>
      </c>
      <c r="F5243" s="0" t="s">
        <v>12123</v>
      </c>
      <c r="G5243" s="0" t="s">
        <v>12124</v>
      </c>
      <c r="H5243" s="0" t="s">
        <v>2122</v>
      </c>
      <c r="I5243" s="0" t="s">
        <v>2123</v>
      </c>
      <c r="J5243" s="0" t="s">
        <v>46</v>
      </c>
      <c r="K5243" s="0" t="s">
        <v>47</v>
      </c>
      <c r="L5243" s="0" t="s">
        <v>47</v>
      </c>
      <c r="M5243" s="0" t="s">
        <v>47</v>
      </c>
      <c r="N5243" s="0" t="n">
        <v>2</v>
      </c>
      <c r="O5243" s="0" t="n">
        <v>29</v>
      </c>
      <c r="P5243" s="0" t="n">
        <v>750</v>
      </c>
      <c r="Q5243" s="0" t="n">
        <v>2.7</v>
      </c>
      <c r="R5243" s="0" t="str">
        <f aca="false">INDEX(Lookup!$B$4:$B$18,MATCH(C5243,Lookup!$A$4:$A$18,0))</f>
        <v>India</v>
      </c>
      <c r="S5243" s="20" t="n">
        <f aca="false">INDEX(Lookup!$D$4:$D$18,MATCH(C5243,Lookup!$A$4:$A$18,0))</f>
        <v>0.012</v>
      </c>
      <c r="T5243" s="21" t="n">
        <f aca="false">ROUND(P5243*S5243,2)</f>
        <v>9</v>
      </c>
      <c r="U5243" s="21" t="n">
        <f aca="false">IF(T5243&lt;=10,1,IF(T5243&lt;=20,2,IF(T5243&lt;=30,3,IF(T5243&lt;=40,4,IF(T5243&lt;=50,5,IF(T5243&lt;=100,6,IF(T5243&lt;=250,7,8)))))))</f>
        <v>1</v>
      </c>
      <c r="V5243" s="21" t="n">
        <f aca="false">IF(AND(OR(Dashboard!$T$3="All",R5243=Dashboard!$T$3),OR(Dashboard!$T$4="All",D5243=Dashboard!$T$4)),1,0)</f>
        <v>1</v>
      </c>
      <c r="W5243" s="21" t="n">
        <f aca="false">IF(V5243=1,T5243+ROW()/10000000,0)</f>
        <v>9.0005243</v>
      </c>
    </row>
    <row r="5244" customFormat="false" ht="15" hidden="false" customHeight="false" outlineLevel="0" collapsed="false">
      <c r="A5244" s="0" t="n">
        <v>311245</v>
      </c>
      <c r="B5244" s="0" t="s">
        <v>7382</v>
      </c>
      <c r="C5244" s="0" t="n">
        <v>1</v>
      </c>
      <c r="D5244" s="0" t="s">
        <v>6924</v>
      </c>
      <c r="E5244" s="0" t="s">
        <v>12145</v>
      </c>
      <c r="F5244" s="0" t="s">
        <v>12123</v>
      </c>
      <c r="G5244" s="0" t="s">
        <v>12124</v>
      </c>
      <c r="H5244" s="0" t="s">
        <v>69</v>
      </c>
      <c r="I5244" s="0" t="s">
        <v>2123</v>
      </c>
      <c r="J5244" s="0" t="s">
        <v>47</v>
      </c>
      <c r="K5244" s="0" t="s">
        <v>46</v>
      </c>
      <c r="L5244" s="0" t="s">
        <v>47</v>
      </c>
      <c r="M5244" s="0" t="s">
        <v>47</v>
      </c>
      <c r="N5244" s="0" t="n">
        <v>1</v>
      </c>
      <c r="O5244" s="0" t="n">
        <v>11</v>
      </c>
      <c r="P5244" s="0" t="n">
        <v>300</v>
      </c>
      <c r="Q5244" s="0" t="n">
        <v>2.7</v>
      </c>
      <c r="R5244" s="0" t="str">
        <f aca="false">INDEX(Lookup!$B$4:$B$18,MATCH(C5244,Lookup!$A$4:$A$18,0))</f>
        <v>India</v>
      </c>
      <c r="S5244" s="20" t="n">
        <f aca="false">INDEX(Lookup!$D$4:$D$18,MATCH(C5244,Lookup!$A$4:$A$18,0))</f>
        <v>0.012</v>
      </c>
      <c r="T5244" s="21" t="n">
        <f aca="false">ROUND(P5244*S5244,2)</f>
        <v>3.6</v>
      </c>
      <c r="U5244" s="21" t="n">
        <f aca="false">IF(T5244&lt;=10,1,IF(T5244&lt;=20,2,IF(T5244&lt;=30,3,IF(T5244&lt;=40,4,IF(T5244&lt;=50,5,IF(T5244&lt;=100,6,IF(T5244&lt;=250,7,8)))))))</f>
        <v>1</v>
      </c>
      <c r="V5244" s="21" t="n">
        <f aca="false">IF(AND(OR(Dashboard!$T$3="All",R5244=Dashboard!$T$3),OR(Dashboard!$T$4="All",D5244=Dashboard!$T$4)),1,0)</f>
        <v>1</v>
      </c>
      <c r="W5244" s="21" t="n">
        <f aca="false">IF(V5244=1,T5244+ROW()/10000000,0)</f>
        <v>3.6005244</v>
      </c>
    </row>
    <row r="5245" customFormat="false" ht="15" hidden="false" customHeight="false" outlineLevel="0" collapsed="false">
      <c r="A5245" s="0" t="n">
        <v>6173</v>
      </c>
      <c r="B5245" s="0" t="s">
        <v>7382</v>
      </c>
      <c r="C5245" s="0" t="n">
        <v>1</v>
      </c>
      <c r="D5245" s="0" t="s">
        <v>6924</v>
      </c>
      <c r="E5245" s="0" t="s">
        <v>12146</v>
      </c>
      <c r="F5245" s="0" t="s">
        <v>12123</v>
      </c>
      <c r="G5245" s="0" t="s">
        <v>12124</v>
      </c>
      <c r="H5245" s="0" t="s">
        <v>69</v>
      </c>
      <c r="I5245" s="0" t="s">
        <v>2123</v>
      </c>
      <c r="J5245" s="0" t="s">
        <v>47</v>
      </c>
      <c r="K5245" s="0" t="s">
        <v>47</v>
      </c>
      <c r="L5245" s="0" t="s">
        <v>47</v>
      </c>
      <c r="M5245" s="0" t="s">
        <v>47</v>
      </c>
      <c r="N5245" s="0" t="n">
        <v>1</v>
      </c>
      <c r="O5245" s="0" t="n">
        <v>28</v>
      </c>
      <c r="P5245" s="0" t="n">
        <v>350</v>
      </c>
      <c r="Q5245" s="0" t="n">
        <v>2.7</v>
      </c>
      <c r="R5245" s="0" t="str">
        <f aca="false">INDEX(Lookup!$B$4:$B$18,MATCH(C5245,Lookup!$A$4:$A$18,0))</f>
        <v>India</v>
      </c>
      <c r="S5245" s="20" t="n">
        <f aca="false">INDEX(Lookup!$D$4:$D$18,MATCH(C5245,Lookup!$A$4:$A$18,0))</f>
        <v>0.012</v>
      </c>
      <c r="T5245" s="21" t="n">
        <f aca="false">ROUND(P5245*S5245,2)</f>
        <v>4.2</v>
      </c>
      <c r="U5245" s="21" t="n">
        <f aca="false">IF(T5245&lt;=10,1,IF(T5245&lt;=20,2,IF(T5245&lt;=30,3,IF(T5245&lt;=40,4,IF(T5245&lt;=50,5,IF(T5245&lt;=100,6,IF(T5245&lt;=250,7,8)))))))</f>
        <v>1</v>
      </c>
      <c r="V5245" s="21" t="n">
        <f aca="false">IF(AND(OR(Dashboard!$T$3="All",R5245=Dashboard!$T$3),OR(Dashboard!$T$4="All",D5245=Dashboard!$T$4)),1,0)</f>
        <v>1</v>
      </c>
      <c r="W5245" s="21" t="n">
        <f aca="false">IF(V5245=1,T5245+ROW()/10000000,0)</f>
        <v>4.2005245</v>
      </c>
    </row>
    <row r="5246" customFormat="false" ht="15" hidden="false" customHeight="false" outlineLevel="0" collapsed="false">
      <c r="A5246" s="0" t="n">
        <v>301353</v>
      </c>
      <c r="B5246" s="0" t="s">
        <v>12147</v>
      </c>
      <c r="C5246" s="0" t="n">
        <v>1</v>
      </c>
      <c r="D5246" s="0" t="s">
        <v>6924</v>
      </c>
      <c r="E5246" s="0" t="s">
        <v>12148</v>
      </c>
      <c r="F5246" s="0" t="s">
        <v>12123</v>
      </c>
      <c r="G5246" s="0" t="s">
        <v>12124</v>
      </c>
      <c r="H5246" s="0" t="s">
        <v>3142</v>
      </c>
      <c r="I5246" s="0" t="s">
        <v>2123</v>
      </c>
      <c r="J5246" s="0" t="s">
        <v>47</v>
      </c>
      <c r="K5246" s="0" t="s">
        <v>47</v>
      </c>
      <c r="L5246" s="0" t="s">
        <v>47</v>
      </c>
      <c r="M5246" s="0" t="s">
        <v>47</v>
      </c>
      <c r="N5246" s="0" t="n">
        <v>1</v>
      </c>
      <c r="O5246" s="0" t="n">
        <v>25</v>
      </c>
      <c r="P5246" s="0" t="n">
        <v>150</v>
      </c>
      <c r="Q5246" s="0" t="n">
        <v>2.6</v>
      </c>
      <c r="R5246" s="0" t="str">
        <f aca="false">INDEX(Lookup!$B$4:$B$18,MATCH(C5246,Lookup!$A$4:$A$18,0))</f>
        <v>India</v>
      </c>
      <c r="S5246" s="20" t="n">
        <f aca="false">INDEX(Lookup!$D$4:$D$18,MATCH(C5246,Lookup!$A$4:$A$18,0))</f>
        <v>0.012</v>
      </c>
      <c r="T5246" s="21" t="n">
        <f aca="false">ROUND(P5246*S5246,2)</f>
        <v>1.8</v>
      </c>
      <c r="U5246" s="21" t="n">
        <f aca="false">IF(T5246&lt;=10,1,IF(T5246&lt;=20,2,IF(T5246&lt;=30,3,IF(T5246&lt;=40,4,IF(T5246&lt;=50,5,IF(T5246&lt;=100,6,IF(T5246&lt;=250,7,8)))))))</f>
        <v>1</v>
      </c>
      <c r="V5246" s="21" t="n">
        <f aca="false">IF(AND(OR(Dashboard!$T$3="All",R5246=Dashboard!$T$3),OR(Dashboard!$T$4="All",D5246=Dashboard!$T$4)),1,0)</f>
        <v>1</v>
      </c>
      <c r="W5246" s="21" t="n">
        <f aca="false">IF(V5246=1,T5246+ROW()/10000000,0)</f>
        <v>1.8005246</v>
      </c>
    </row>
    <row r="5247" customFormat="false" ht="15" hidden="false" customHeight="false" outlineLevel="0" collapsed="false">
      <c r="A5247" s="0" t="n">
        <v>300957</v>
      </c>
      <c r="B5247" s="0" t="s">
        <v>12149</v>
      </c>
      <c r="C5247" s="0" t="n">
        <v>1</v>
      </c>
      <c r="D5247" s="0" t="s">
        <v>6924</v>
      </c>
      <c r="E5247" s="0" t="s">
        <v>12150</v>
      </c>
      <c r="F5247" s="0" t="s">
        <v>12123</v>
      </c>
      <c r="G5247" s="0" t="s">
        <v>12124</v>
      </c>
      <c r="H5247" s="0" t="s">
        <v>2359</v>
      </c>
      <c r="I5247" s="0" t="s">
        <v>2123</v>
      </c>
      <c r="J5247" s="0" t="s">
        <v>47</v>
      </c>
      <c r="K5247" s="0" t="s">
        <v>47</v>
      </c>
      <c r="L5247" s="0" t="s">
        <v>47</v>
      </c>
      <c r="M5247" s="0" t="s">
        <v>47</v>
      </c>
      <c r="N5247" s="0" t="n">
        <v>2</v>
      </c>
      <c r="O5247" s="0" t="n">
        <v>86</v>
      </c>
      <c r="P5247" s="0" t="n">
        <v>650</v>
      </c>
      <c r="Q5247" s="0" t="n">
        <v>3.2</v>
      </c>
      <c r="R5247" s="0" t="str">
        <f aca="false">INDEX(Lookup!$B$4:$B$18,MATCH(C5247,Lookup!$A$4:$A$18,0))</f>
        <v>India</v>
      </c>
      <c r="S5247" s="20" t="n">
        <f aca="false">INDEX(Lookup!$D$4:$D$18,MATCH(C5247,Lookup!$A$4:$A$18,0))</f>
        <v>0.012</v>
      </c>
      <c r="T5247" s="21" t="n">
        <f aca="false">ROUND(P5247*S5247,2)</f>
        <v>7.8</v>
      </c>
      <c r="U5247" s="21" t="n">
        <f aca="false">IF(T5247&lt;=10,1,IF(T5247&lt;=20,2,IF(T5247&lt;=30,3,IF(T5247&lt;=40,4,IF(T5247&lt;=50,5,IF(T5247&lt;=100,6,IF(T5247&lt;=250,7,8)))))))</f>
        <v>1</v>
      </c>
      <c r="V5247" s="21" t="n">
        <f aca="false">IF(AND(OR(Dashboard!$T$3="All",R5247=Dashboard!$T$3),OR(Dashboard!$T$4="All",D5247=Dashboard!$T$4)),1,0)</f>
        <v>1</v>
      </c>
      <c r="W5247" s="21" t="n">
        <f aca="false">IF(V5247=1,T5247+ROW()/10000000,0)</f>
        <v>7.8005247</v>
      </c>
    </row>
    <row r="5248" customFormat="false" ht="15" hidden="false" customHeight="false" outlineLevel="0" collapsed="false">
      <c r="A5248" s="0" t="n">
        <v>312703</v>
      </c>
      <c r="B5248" s="0" t="s">
        <v>12151</v>
      </c>
      <c r="C5248" s="0" t="n">
        <v>1</v>
      </c>
      <c r="D5248" s="0" t="s">
        <v>6924</v>
      </c>
      <c r="E5248" s="0" t="s">
        <v>12152</v>
      </c>
      <c r="F5248" s="0" t="s">
        <v>12123</v>
      </c>
      <c r="G5248" s="0" t="s">
        <v>12124</v>
      </c>
      <c r="H5248" s="0" t="s">
        <v>2978</v>
      </c>
      <c r="I5248" s="0" t="s">
        <v>2123</v>
      </c>
      <c r="J5248" s="0" t="s">
        <v>47</v>
      </c>
      <c r="K5248" s="0" t="s">
        <v>47</v>
      </c>
      <c r="L5248" s="0" t="s">
        <v>47</v>
      </c>
      <c r="M5248" s="0" t="s">
        <v>47</v>
      </c>
      <c r="N5248" s="0" t="n">
        <v>1</v>
      </c>
      <c r="O5248" s="0" t="n">
        <v>6</v>
      </c>
      <c r="P5248" s="0" t="n">
        <v>200</v>
      </c>
      <c r="Q5248" s="0" t="n">
        <v>2.9</v>
      </c>
      <c r="R5248" s="0" t="str">
        <f aca="false">INDEX(Lookup!$B$4:$B$18,MATCH(C5248,Lookup!$A$4:$A$18,0))</f>
        <v>India</v>
      </c>
      <c r="S5248" s="20" t="n">
        <f aca="false">INDEX(Lookup!$D$4:$D$18,MATCH(C5248,Lookup!$A$4:$A$18,0))</f>
        <v>0.012</v>
      </c>
      <c r="T5248" s="21" t="n">
        <f aca="false">ROUND(P5248*S5248,2)</f>
        <v>2.4</v>
      </c>
      <c r="U5248" s="21" t="n">
        <f aca="false">IF(T5248&lt;=10,1,IF(T5248&lt;=20,2,IF(T5248&lt;=30,3,IF(T5248&lt;=40,4,IF(T5248&lt;=50,5,IF(T5248&lt;=100,6,IF(T5248&lt;=250,7,8)))))))</f>
        <v>1</v>
      </c>
      <c r="V5248" s="21" t="n">
        <f aca="false">IF(AND(OR(Dashboard!$T$3="All",R5248=Dashboard!$T$3),OR(Dashboard!$T$4="All",D5248=Dashboard!$T$4)),1,0)</f>
        <v>1</v>
      </c>
      <c r="W5248" s="21" t="n">
        <f aca="false">IF(V5248=1,T5248+ROW()/10000000,0)</f>
        <v>2.4005248</v>
      </c>
    </row>
    <row r="5249" customFormat="false" ht="15" hidden="false" customHeight="false" outlineLevel="0" collapsed="false">
      <c r="A5249" s="0" t="n">
        <v>6183</v>
      </c>
      <c r="B5249" s="0" t="s">
        <v>12153</v>
      </c>
      <c r="C5249" s="0" t="n">
        <v>1</v>
      </c>
      <c r="D5249" s="0" t="s">
        <v>6924</v>
      </c>
      <c r="E5249" s="0" t="s">
        <v>12154</v>
      </c>
      <c r="F5249" s="0" t="s">
        <v>12123</v>
      </c>
      <c r="G5249" s="0" t="s">
        <v>12124</v>
      </c>
      <c r="H5249" s="0" t="s">
        <v>2288</v>
      </c>
      <c r="I5249" s="0" t="s">
        <v>2123</v>
      </c>
      <c r="J5249" s="0" t="s">
        <v>47</v>
      </c>
      <c r="K5249" s="0" t="s">
        <v>47</v>
      </c>
      <c r="L5249" s="0" t="s">
        <v>47</v>
      </c>
      <c r="M5249" s="0" t="s">
        <v>47</v>
      </c>
      <c r="N5249" s="0" t="n">
        <v>2</v>
      </c>
      <c r="O5249" s="0" t="n">
        <v>33</v>
      </c>
      <c r="P5249" s="0" t="n">
        <v>500</v>
      </c>
      <c r="Q5249" s="0" t="n">
        <v>2.7</v>
      </c>
      <c r="R5249" s="0" t="str">
        <f aca="false">INDEX(Lookup!$B$4:$B$18,MATCH(C5249,Lookup!$A$4:$A$18,0))</f>
        <v>India</v>
      </c>
      <c r="S5249" s="20" t="n">
        <f aca="false">INDEX(Lookup!$D$4:$D$18,MATCH(C5249,Lookup!$A$4:$A$18,0))</f>
        <v>0.012</v>
      </c>
      <c r="T5249" s="21" t="n">
        <f aca="false">ROUND(P5249*S5249,2)</f>
        <v>6</v>
      </c>
      <c r="U5249" s="21" t="n">
        <f aca="false">IF(T5249&lt;=10,1,IF(T5249&lt;=20,2,IF(T5249&lt;=30,3,IF(T5249&lt;=40,4,IF(T5249&lt;=50,5,IF(T5249&lt;=100,6,IF(T5249&lt;=250,7,8)))))))</f>
        <v>1</v>
      </c>
      <c r="V5249" s="21" t="n">
        <f aca="false">IF(AND(OR(Dashboard!$T$3="All",R5249=Dashboard!$T$3),OR(Dashboard!$T$4="All",D5249=Dashboard!$T$4)),1,0)</f>
        <v>1</v>
      </c>
      <c r="W5249" s="21" t="n">
        <f aca="false">IF(V5249=1,T5249+ROW()/10000000,0)</f>
        <v>6.0005249</v>
      </c>
    </row>
    <row r="5250" customFormat="false" ht="15" hidden="false" customHeight="false" outlineLevel="0" collapsed="false">
      <c r="A5250" s="0" t="n">
        <v>301037</v>
      </c>
      <c r="B5250" s="0" t="s">
        <v>12155</v>
      </c>
      <c r="C5250" s="0" t="n">
        <v>1</v>
      </c>
      <c r="D5250" s="0" t="s">
        <v>6924</v>
      </c>
      <c r="E5250" s="0" t="s">
        <v>12156</v>
      </c>
      <c r="F5250" s="0" t="s">
        <v>12123</v>
      </c>
      <c r="G5250" s="0" t="s">
        <v>12124</v>
      </c>
      <c r="H5250" s="0" t="s">
        <v>156</v>
      </c>
      <c r="I5250" s="0" t="s">
        <v>2123</v>
      </c>
      <c r="J5250" s="0" t="s">
        <v>47</v>
      </c>
      <c r="K5250" s="0" t="s">
        <v>47</v>
      </c>
      <c r="L5250" s="0" t="s">
        <v>47</v>
      </c>
      <c r="M5250" s="0" t="s">
        <v>47</v>
      </c>
      <c r="N5250" s="0" t="n">
        <v>1</v>
      </c>
      <c r="O5250" s="0" t="n">
        <v>34</v>
      </c>
      <c r="P5250" s="0" t="n">
        <v>200</v>
      </c>
      <c r="Q5250" s="0" t="n">
        <v>3.1</v>
      </c>
      <c r="R5250" s="0" t="str">
        <f aca="false">INDEX(Lookup!$B$4:$B$18,MATCH(C5250,Lookup!$A$4:$A$18,0))</f>
        <v>India</v>
      </c>
      <c r="S5250" s="20" t="n">
        <f aca="false">INDEX(Lookup!$D$4:$D$18,MATCH(C5250,Lookup!$A$4:$A$18,0))</f>
        <v>0.012</v>
      </c>
      <c r="T5250" s="21" t="n">
        <f aca="false">ROUND(P5250*S5250,2)</f>
        <v>2.4</v>
      </c>
      <c r="U5250" s="21" t="n">
        <f aca="false">IF(T5250&lt;=10,1,IF(T5250&lt;=20,2,IF(T5250&lt;=30,3,IF(T5250&lt;=40,4,IF(T5250&lt;=50,5,IF(T5250&lt;=100,6,IF(T5250&lt;=250,7,8)))))))</f>
        <v>1</v>
      </c>
      <c r="V5250" s="21" t="n">
        <f aca="false">IF(AND(OR(Dashboard!$T$3="All",R5250=Dashboard!$T$3),OR(Dashboard!$T$4="All",D5250=Dashboard!$T$4)),1,0)</f>
        <v>1</v>
      </c>
      <c r="W5250" s="21" t="n">
        <f aca="false">IF(V5250=1,T5250+ROW()/10000000,0)</f>
        <v>2.400525</v>
      </c>
    </row>
    <row r="5251" customFormat="false" ht="15" hidden="false" customHeight="false" outlineLevel="0" collapsed="false">
      <c r="A5251" s="0" t="n">
        <v>8069</v>
      </c>
      <c r="B5251" s="0" t="s">
        <v>12157</v>
      </c>
      <c r="C5251" s="0" t="n">
        <v>1</v>
      </c>
      <c r="D5251" s="0" t="s">
        <v>6924</v>
      </c>
      <c r="E5251" s="0" t="s">
        <v>12158</v>
      </c>
      <c r="F5251" s="0" t="s">
        <v>12123</v>
      </c>
      <c r="G5251" s="0" t="s">
        <v>12124</v>
      </c>
      <c r="H5251" s="0" t="s">
        <v>3243</v>
      </c>
      <c r="I5251" s="0" t="s">
        <v>2123</v>
      </c>
      <c r="J5251" s="0" t="s">
        <v>47</v>
      </c>
      <c r="K5251" s="0" t="s">
        <v>47</v>
      </c>
      <c r="L5251" s="0" t="s">
        <v>47</v>
      </c>
      <c r="M5251" s="0" t="s">
        <v>47</v>
      </c>
      <c r="N5251" s="0" t="n">
        <v>1</v>
      </c>
      <c r="O5251" s="0" t="n">
        <v>8</v>
      </c>
      <c r="P5251" s="0" t="n">
        <v>100</v>
      </c>
      <c r="Q5251" s="0" t="n">
        <v>3</v>
      </c>
      <c r="R5251" s="0" t="str">
        <f aca="false">INDEX(Lookup!$B$4:$B$18,MATCH(C5251,Lookup!$A$4:$A$18,0))</f>
        <v>India</v>
      </c>
      <c r="S5251" s="20" t="n">
        <f aca="false">INDEX(Lookup!$D$4:$D$18,MATCH(C5251,Lookup!$A$4:$A$18,0))</f>
        <v>0.012</v>
      </c>
      <c r="T5251" s="21" t="n">
        <f aca="false">ROUND(P5251*S5251,2)</f>
        <v>1.2</v>
      </c>
      <c r="U5251" s="21" t="n">
        <f aca="false">IF(T5251&lt;=10,1,IF(T5251&lt;=20,2,IF(T5251&lt;=30,3,IF(T5251&lt;=40,4,IF(T5251&lt;=50,5,IF(T5251&lt;=100,6,IF(T5251&lt;=250,7,8)))))))</f>
        <v>1</v>
      </c>
      <c r="V5251" s="21" t="n">
        <f aca="false">IF(AND(OR(Dashboard!$T$3="All",R5251=Dashboard!$T$3),OR(Dashboard!$T$4="All",D5251=Dashboard!$T$4)),1,0)</f>
        <v>1</v>
      </c>
      <c r="W5251" s="21" t="n">
        <f aca="false">IF(V5251=1,T5251+ROW()/10000000,0)</f>
        <v>1.2005251</v>
      </c>
    </row>
    <row r="5252" customFormat="false" ht="15" hidden="false" customHeight="false" outlineLevel="0" collapsed="false">
      <c r="A5252" s="0" t="n">
        <v>306107</v>
      </c>
      <c r="B5252" s="0" t="s">
        <v>12159</v>
      </c>
      <c r="C5252" s="0" t="n">
        <v>1</v>
      </c>
      <c r="D5252" s="0" t="s">
        <v>6924</v>
      </c>
      <c r="E5252" s="0" t="s">
        <v>12160</v>
      </c>
      <c r="F5252" s="0" t="s">
        <v>12123</v>
      </c>
      <c r="G5252" s="0" t="s">
        <v>12124</v>
      </c>
      <c r="H5252" s="0" t="s">
        <v>2136</v>
      </c>
      <c r="I5252" s="0" t="s">
        <v>2123</v>
      </c>
      <c r="J5252" s="0" t="s">
        <v>46</v>
      </c>
      <c r="K5252" s="0" t="s">
        <v>46</v>
      </c>
      <c r="L5252" s="0" t="s">
        <v>47</v>
      </c>
      <c r="M5252" s="0" t="s">
        <v>47</v>
      </c>
      <c r="N5252" s="0" t="n">
        <v>2</v>
      </c>
      <c r="O5252" s="0" t="n">
        <v>77</v>
      </c>
      <c r="P5252" s="0" t="n">
        <v>900</v>
      </c>
      <c r="Q5252" s="0" t="n">
        <v>3.1</v>
      </c>
      <c r="R5252" s="0" t="str">
        <f aca="false">INDEX(Lookup!$B$4:$B$18,MATCH(C5252,Lookup!$A$4:$A$18,0))</f>
        <v>India</v>
      </c>
      <c r="S5252" s="20" t="n">
        <f aca="false">INDEX(Lookup!$D$4:$D$18,MATCH(C5252,Lookup!$A$4:$A$18,0))</f>
        <v>0.012</v>
      </c>
      <c r="T5252" s="21" t="n">
        <f aca="false">ROUND(P5252*S5252,2)</f>
        <v>10.8</v>
      </c>
      <c r="U5252" s="21" t="n">
        <f aca="false">IF(T5252&lt;=10,1,IF(T5252&lt;=20,2,IF(T5252&lt;=30,3,IF(T5252&lt;=40,4,IF(T5252&lt;=50,5,IF(T5252&lt;=100,6,IF(T5252&lt;=250,7,8)))))))</f>
        <v>2</v>
      </c>
      <c r="V5252" s="21" t="n">
        <f aca="false">IF(AND(OR(Dashboard!$T$3="All",R5252=Dashboard!$T$3),OR(Dashboard!$T$4="All",D5252=Dashboard!$T$4)),1,0)</f>
        <v>1</v>
      </c>
      <c r="W5252" s="21" t="n">
        <f aca="false">IF(V5252=1,T5252+ROW()/10000000,0)</f>
        <v>10.8005252</v>
      </c>
    </row>
    <row r="5253" customFormat="false" ht="15" hidden="false" customHeight="false" outlineLevel="0" collapsed="false">
      <c r="A5253" s="0" t="n">
        <v>308359</v>
      </c>
      <c r="B5253" s="0" t="s">
        <v>2973</v>
      </c>
      <c r="C5253" s="0" t="n">
        <v>1</v>
      </c>
      <c r="D5253" s="0" t="s">
        <v>6924</v>
      </c>
      <c r="E5253" s="0" t="s">
        <v>12161</v>
      </c>
      <c r="F5253" s="0" t="s">
        <v>12123</v>
      </c>
      <c r="G5253" s="0" t="s">
        <v>12124</v>
      </c>
      <c r="H5253" s="0" t="s">
        <v>2975</v>
      </c>
      <c r="I5253" s="0" t="s">
        <v>2123</v>
      </c>
      <c r="J5253" s="0" t="s">
        <v>47</v>
      </c>
      <c r="K5253" s="0" t="s">
        <v>47</v>
      </c>
      <c r="L5253" s="0" t="s">
        <v>47</v>
      </c>
      <c r="M5253" s="0" t="s">
        <v>47</v>
      </c>
      <c r="N5253" s="0" t="n">
        <v>1</v>
      </c>
      <c r="O5253" s="0" t="n">
        <v>24</v>
      </c>
      <c r="P5253" s="0" t="n">
        <v>350</v>
      </c>
      <c r="Q5253" s="0" t="n">
        <v>3.2</v>
      </c>
      <c r="R5253" s="0" t="str">
        <f aca="false">INDEX(Lookup!$B$4:$B$18,MATCH(C5253,Lookup!$A$4:$A$18,0))</f>
        <v>India</v>
      </c>
      <c r="S5253" s="20" t="n">
        <f aca="false">INDEX(Lookup!$D$4:$D$18,MATCH(C5253,Lookup!$A$4:$A$18,0))</f>
        <v>0.012</v>
      </c>
      <c r="T5253" s="21" t="n">
        <f aca="false">ROUND(P5253*S5253,2)</f>
        <v>4.2</v>
      </c>
      <c r="U5253" s="21" t="n">
        <f aca="false">IF(T5253&lt;=10,1,IF(T5253&lt;=20,2,IF(T5253&lt;=30,3,IF(T5253&lt;=40,4,IF(T5253&lt;=50,5,IF(T5253&lt;=100,6,IF(T5253&lt;=250,7,8)))))))</f>
        <v>1</v>
      </c>
      <c r="V5253" s="21" t="n">
        <f aca="false">IF(AND(OR(Dashboard!$T$3="All",R5253=Dashboard!$T$3),OR(Dashboard!$T$4="All",D5253=Dashboard!$T$4)),1,0)</f>
        <v>1</v>
      </c>
      <c r="W5253" s="21" t="n">
        <f aca="false">IF(V5253=1,T5253+ROW()/10000000,0)</f>
        <v>4.2005253</v>
      </c>
    </row>
    <row r="5254" customFormat="false" ht="15" hidden="false" customHeight="false" outlineLevel="0" collapsed="false">
      <c r="A5254" s="0" t="n">
        <v>18260604</v>
      </c>
      <c r="B5254" s="0" t="s">
        <v>12162</v>
      </c>
      <c r="C5254" s="0" t="n">
        <v>1</v>
      </c>
      <c r="D5254" s="0" t="s">
        <v>6924</v>
      </c>
      <c r="E5254" s="0" t="s">
        <v>12163</v>
      </c>
      <c r="F5254" s="0" t="s">
        <v>12123</v>
      </c>
      <c r="G5254" s="0" t="s">
        <v>12124</v>
      </c>
      <c r="H5254" s="0" t="s">
        <v>2128</v>
      </c>
      <c r="I5254" s="0" t="s">
        <v>2123</v>
      </c>
      <c r="J5254" s="0" t="s">
        <v>47</v>
      </c>
      <c r="K5254" s="0" t="s">
        <v>47</v>
      </c>
      <c r="L5254" s="0" t="s">
        <v>47</v>
      </c>
      <c r="M5254" s="0" t="s">
        <v>47</v>
      </c>
      <c r="N5254" s="0" t="n">
        <v>1</v>
      </c>
      <c r="O5254" s="0" t="n">
        <v>14</v>
      </c>
      <c r="P5254" s="0" t="n">
        <v>250</v>
      </c>
      <c r="Q5254" s="0" t="n">
        <v>2.7</v>
      </c>
      <c r="R5254" s="0" t="str">
        <f aca="false">INDEX(Lookup!$B$4:$B$18,MATCH(C5254,Lookup!$A$4:$A$18,0))</f>
        <v>India</v>
      </c>
      <c r="S5254" s="20" t="n">
        <f aca="false">INDEX(Lookup!$D$4:$D$18,MATCH(C5254,Lookup!$A$4:$A$18,0))</f>
        <v>0.012</v>
      </c>
      <c r="T5254" s="21" t="n">
        <f aca="false">ROUND(P5254*S5254,2)</f>
        <v>3</v>
      </c>
      <c r="U5254" s="21" t="n">
        <f aca="false">IF(T5254&lt;=10,1,IF(T5254&lt;=20,2,IF(T5254&lt;=30,3,IF(T5254&lt;=40,4,IF(T5254&lt;=50,5,IF(T5254&lt;=100,6,IF(T5254&lt;=250,7,8)))))))</f>
        <v>1</v>
      </c>
      <c r="V5254" s="21" t="n">
        <f aca="false">IF(AND(OR(Dashboard!$T$3="All",R5254=Dashboard!$T$3),OR(Dashboard!$T$4="All",D5254=Dashboard!$T$4)),1,0)</f>
        <v>1</v>
      </c>
      <c r="W5254" s="21" t="n">
        <f aca="false">IF(V5254=1,T5254+ROW()/10000000,0)</f>
        <v>3.0005254</v>
      </c>
    </row>
    <row r="5255" customFormat="false" ht="15" hidden="false" customHeight="false" outlineLevel="0" collapsed="false">
      <c r="A5255" s="0" t="n">
        <v>6185</v>
      </c>
      <c r="B5255" s="0" t="s">
        <v>12164</v>
      </c>
      <c r="C5255" s="0" t="n">
        <v>1</v>
      </c>
      <c r="D5255" s="0" t="s">
        <v>6924</v>
      </c>
      <c r="E5255" s="0" t="s">
        <v>12165</v>
      </c>
      <c r="F5255" s="0" t="s">
        <v>12123</v>
      </c>
      <c r="G5255" s="0" t="s">
        <v>12124</v>
      </c>
      <c r="H5255" s="0" t="s">
        <v>2359</v>
      </c>
      <c r="I5255" s="0" t="s">
        <v>2123</v>
      </c>
      <c r="J5255" s="0" t="s">
        <v>47</v>
      </c>
      <c r="K5255" s="0" t="s">
        <v>47</v>
      </c>
      <c r="L5255" s="0" t="s">
        <v>47</v>
      </c>
      <c r="M5255" s="0" t="s">
        <v>47</v>
      </c>
      <c r="N5255" s="0" t="n">
        <v>2</v>
      </c>
      <c r="O5255" s="0" t="n">
        <v>46</v>
      </c>
      <c r="P5255" s="0" t="n">
        <v>500</v>
      </c>
      <c r="Q5255" s="0" t="n">
        <v>2.7</v>
      </c>
      <c r="R5255" s="0" t="str">
        <f aca="false">INDEX(Lookup!$B$4:$B$18,MATCH(C5255,Lookup!$A$4:$A$18,0))</f>
        <v>India</v>
      </c>
      <c r="S5255" s="20" t="n">
        <f aca="false">INDEX(Lookup!$D$4:$D$18,MATCH(C5255,Lookup!$A$4:$A$18,0))</f>
        <v>0.012</v>
      </c>
      <c r="T5255" s="21" t="n">
        <f aca="false">ROUND(P5255*S5255,2)</f>
        <v>6</v>
      </c>
      <c r="U5255" s="21" t="n">
        <f aca="false">IF(T5255&lt;=10,1,IF(T5255&lt;=20,2,IF(T5255&lt;=30,3,IF(T5255&lt;=40,4,IF(T5255&lt;=50,5,IF(T5255&lt;=100,6,IF(T5255&lt;=250,7,8)))))))</f>
        <v>1</v>
      </c>
      <c r="V5255" s="21" t="n">
        <f aca="false">IF(AND(OR(Dashboard!$T$3="All",R5255=Dashboard!$T$3),OR(Dashboard!$T$4="All",D5255=Dashboard!$T$4)),1,0)</f>
        <v>1</v>
      </c>
      <c r="W5255" s="21" t="n">
        <f aca="false">IF(V5255=1,T5255+ROW()/10000000,0)</f>
        <v>6.0005255</v>
      </c>
    </row>
    <row r="5256" customFormat="false" ht="15" hidden="false" customHeight="false" outlineLevel="0" collapsed="false">
      <c r="A5256" s="0" t="n">
        <v>304259</v>
      </c>
      <c r="B5256" s="0" t="s">
        <v>12166</v>
      </c>
      <c r="C5256" s="0" t="n">
        <v>1</v>
      </c>
      <c r="D5256" s="0" t="s">
        <v>6924</v>
      </c>
      <c r="E5256" s="0" t="s">
        <v>12167</v>
      </c>
      <c r="F5256" s="0" t="s">
        <v>12123</v>
      </c>
      <c r="G5256" s="0" t="s">
        <v>12124</v>
      </c>
      <c r="H5256" s="0" t="s">
        <v>3129</v>
      </c>
      <c r="I5256" s="0" t="s">
        <v>2123</v>
      </c>
      <c r="J5256" s="0" t="s">
        <v>47</v>
      </c>
      <c r="K5256" s="0" t="s">
        <v>47</v>
      </c>
      <c r="L5256" s="0" t="s">
        <v>47</v>
      </c>
      <c r="M5256" s="0" t="s">
        <v>47</v>
      </c>
      <c r="N5256" s="0" t="n">
        <v>1</v>
      </c>
      <c r="O5256" s="0" t="n">
        <v>61</v>
      </c>
      <c r="P5256" s="0" t="n">
        <v>350</v>
      </c>
      <c r="Q5256" s="0" t="n">
        <v>2.6</v>
      </c>
      <c r="R5256" s="0" t="str">
        <f aca="false">INDEX(Lookup!$B$4:$B$18,MATCH(C5256,Lookup!$A$4:$A$18,0))</f>
        <v>India</v>
      </c>
      <c r="S5256" s="20" t="n">
        <f aca="false">INDEX(Lookup!$D$4:$D$18,MATCH(C5256,Lookup!$A$4:$A$18,0))</f>
        <v>0.012</v>
      </c>
      <c r="T5256" s="21" t="n">
        <f aca="false">ROUND(P5256*S5256,2)</f>
        <v>4.2</v>
      </c>
      <c r="U5256" s="21" t="n">
        <f aca="false">IF(T5256&lt;=10,1,IF(T5256&lt;=20,2,IF(T5256&lt;=30,3,IF(T5256&lt;=40,4,IF(T5256&lt;=50,5,IF(T5256&lt;=100,6,IF(T5256&lt;=250,7,8)))))))</f>
        <v>1</v>
      </c>
      <c r="V5256" s="21" t="n">
        <f aca="false">IF(AND(OR(Dashboard!$T$3="All",R5256=Dashboard!$T$3),OR(Dashboard!$T$4="All",D5256=Dashboard!$T$4)),1,0)</f>
        <v>1</v>
      </c>
      <c r="W5256" s="21" t="n">
        <f aca="false">IF(V5256=1,T5256+ROW()/10000000,0)</f>
        <v>4.2005256</v>
      </c>
    </row>
    <row r="5257" customFormat="false" ht="15" hidden="false" customHeight="false" outlineLevel="0" collapsed="false">
      <c r="A5257" s="0" t="n">
        <v>300959</v>
      </c>
      <c r="B5257" s="0" t="s">
        <v>12168</v>
      </c>
      <c r="C5257" s="0" t="n">
        <v>1</v>
      </c>
      <c r="D5257" s="0" t="s">
        <v>6924</v>
      </c>
      <c r="E5257" s="0" t="s">
        <v>12169</v>
      </c>
      <c r="F5257" s="0" t="s">
        <v>12123</v>
      </c>
      <c r="G5257" s="0" t="s">
        <v>12124</v>
      </c>
      <c r="H5257" s="0" t="s">
        <v>8047</v>
      </c>
      <c r="I5257" s="0" t="s">
        <v>2123</v>
      </c>
      <c r="J5257" s="0" t="s">
        <v>47</v>
      </c>
      <c r="K5257" s="0" t="s">
        <v>46</v>
      </c>
      <c r="L5257" s="0" t="s">
        <v>47</v>
      </c>
      <c r="M5257" s="0" t="s">
        <v>47</v>
      </c>
      <c r="N5257" s="0" t="n">
        <v>2</v>
      </c>
      <c r="O5257" s="0" t="n">
        <v>60</v>
      </c>
      <c r="P5257" s="0" t="n">
        <v>650</v>
      </c>
      <c r="Q5257" s="0" t="n">
        <v>2.7</v>
      </c>
      <c r="R5257" s="0" t="str">
        <f aca="false">INDEX(Lookup!$B$4:$B$18,MATCH(C5257,Lookup!$A$4:$A$18,0))</f>
        <v>India</v>
      </c>
      <c r="S5257" s="20" t="n">
        <f aca="false">INDEX(Lookup!$D$4:$D$18,MATCH(C5257,Lookup!$A$4:$A$18,0))</f>
        <v>0.012</v>
      </c>
      <c r="T5257" s="21" t="n">
        <f aca="false">ROUND(P5257*S5257,2)</f>
        <v>7.8</v>
      </c>
      <c r="U5257" s="21" t="n">
        <f aca="false">IF(T5257&lt;=10,1,IF(T5257&lt;=20,2,IF(T5257&lt;=30,3,IF(T5257&lt;=40,4,IF(T5257&lt;=50,5,IF(T5257&lt;=100,6,IF(T5257&lt;=250,7,8)))))))</f>
        <v>1</v>
      </c>
      <c r="V5257" s="21" t="n">
        <f aca="false">IF(AND(OR(Dashboard!$T$3="All",R5257=Dashboard!$T$3),OR(Dashboard!$T$4="All",D5257=Dashboard!$T$4)),1,0)</f>
        <v>1</v>
      </c>
      <c r="W5257" s="21" t="n">
        <f aca="false">IF(V5257=1,T5257+ROW()/10000000,0)</f>
        <v>7.8005257</v>
      </c>
    </row>
    <row r="5258" customFormat="false" ht="15" hidden="false" customHeight="false" outlineLevel="0" collapsed="false">
      <c r="A5258" s="0" t="n">
        <v>18238249</v>
      </c>
      <c r="B5258" s="0" t="s">
        <v>12170</v>
      </c>
      <c r="C5258" s="0" t="n">
        <v>1</v>
      </c>
      <c r="D5258" s="0" t="s">
        <v>6924</v>
      </c>
      <c r="E5258" s="0" t="s">
        <v>12171</v>
      </c>
      <c r="F5258" s="0" t="s">
        <v>12123</v>
      </c>
      <c r="G5258" s="0" t="s">
        <v>12124</v>
      </c>
      <c r="H5258" s="0" t="s">
        <v>2288</v>
      </c>
      <c r="I5258" s="0" t="s">
        <v>2123</v>
      </c>
      <c r="J5258" s="0" t="s">
        <v>47</v>
      </c>
      <c r="K5258" s="0" t="s">
        <v>46</v>
      </c>
      <c r="L5258" s="0" t="s">
        <v>47</v>
      </c>
      <c r="M5258" s="0" t="s">
        <v>47</v>
      </c>
      <c r="N5258" s="0" t="n">
        <v>1</v>
      </c>
      <c r="O5258" s="0" t="n">
        <v>20</v>
      </c>
      <c r="P5258" s="0" t="n">
        <v>400</v>
      </c>
      <c r="Q5258" s="0" t="n">
        <v>3</v>
      </c>
      <c r="R5258" s="0" t="str">
        <f aca="false">INDEX(Lookup!$B$4:$B$18,MATCH(C5258,Lookup!$A$4:$A$18,0))</f>
        <v>India</v>
      </c>
      <c r="S5258" s="20" t="n">
        <f aca="false">INDEX(Lookup!$D$4:$D$18,MATCH(C5258,Lookup!$A$4:$A$18,0))</f>
        <v>0.012</v>
      </c>
      <c r="T5258" s="21" t="n">
        <f aca="false">ROUND(P5258*S5258,2)</f>
        <v>4.8</v>
      </c>
      <c r="U5258" s="21" t="n">
        <f aca="false">IF(T5258&lt;=10,1,IF(T5258&lt;=20,2,IF(T5258&lt;=30,3,IF(T5258&lt;=40,4,IF(T5258&lt;=50,5,IF(T5258&lt;=100,6,IF(T5258&lt;=250,7,8)))))))</f>
        <v>1</v>
      </c>
      <c r="V5258" s="21" t="n">
        <f aca="false">IF(AND(OR(Dashboard!$T$3="All",R5258=Dashboard!$T$3),OR(Dashboard!$T$4="All",D5258=Dashboard!$T$4)),1,0)</f>
        <v>1</v>
      </c>
      <c r="W5258" s="21" t="n">
        <f aca="false">IF(V5258=1,T5258+ROW()/10000000,0)</f>
        <v>4.8005258</v>
      </c>
    </row>
    <row r="5259" customFormat="false" ht="15" hidden="false" customHeight="false" outlineLevel="0" collapsed="false">
      <c r="A5259" s="0" t="n">
        <v>309346</v>
      </c>
      <c r="B5259" s="0" t="s">
        <v>10456</v>
      </c>
      <c r="C5259" s="0" t="n">
        <v>1</v>
      </c>
      <c r="D5259" s="0" t="s">
        <v>6924</v>
      </c>
      <c r="E5259" s="0" t="s">
        <v>12172</v>
      </c>
      <c r="F5259" s="0" t="s">
        <v>12123</v>
      </c>
      <c r="G5259" s="0" t="s">
        <v>12124</v>
      </c>
      <c r="H5259" s="0" t="s">
        <v>6337</v>
      </c>
      <c r="I5259" s="0" t="s">
        <v>2123</v>
      </c>
      <c r="J5259" s="0" t="s">
        <v>47</v>
      </c>
      <c r="K5259" s="0" t="s">
        <v>47</v>
      </c>
      <c r="L5259" s="0" t="s">
        <v>47</v>
      </c>
      <c r="M5259" s="0" t="s">
        <v>47</v>
      </c>
      <c r="N5259" s="0" t="n">
        <v>1</v>
      </c>
      <c r="O5259" s="0" t="n">
        <v>45</v>
      </c>
      <c r="P5259" s="0" t="n">
        <v>300</v>
      </c>
      <c r="Q5259" s="0" t="n">
        <v>3.3</v>
      </c>
      <c r="R5259" s="0" t="str">
        <f aca="false">INDEX(Lookup!$B$4:$B$18,MATCH(C5259,Lookup!$A$4:$A$18,0))</f>
        <v>India</v>
      </c>
      <c r="S5259" s="20" t="n">
        <f aca="false">INDEX(Lookup!$D$4:$D$18,MATCH(C5259,Lookup!$A$4:$A$18,0))</f>
        <v>0.012</v>
      </c>
      <c r="T5259" s="21" t="n">
        <f aca="false">ROUND(P5259*S5259,2)</f>
        <v>3.6</v>
      </c>
      <c r="U5259" s="21" t="n">
        <f aca="false">IF(T5259&lt;=10,1,IF(T5259&lt;=20,2,IF(T5259&lt;=30,3,IF(T5259&lt;=40,4,IF(T5259&lt;=50,5,IF(T5259&lt;=100,6,IF(T5259&lt;=250,7,8)))))))</f>
        <v>1</v>
      </c>
      <c r="V5259" s="21" t="n">
        <f aca="false">IF(AND(OR(Dashboard!$T$3="All",R5259=Dashboard!$T$3),OR(Dashboard!$T$4="All",D5259=Dashboard!$T$4)),1,0)</f>
        <v>1</v>
      </c>
      <c r="W5259" s="21" t="n">
        <f aca="false">IF(V5259=1,T5259+ROW()/10000000,0)</f>
        <v>3.6005259</v>
      </c>
    </row>
    <row r="5260" customFormat="false" ht="15" hidden="false" customHeight="false" outlineLevel="0" collapsed="false">
      <c r="A5260" s="0" t="n">
        <v>307306</v>
      </c>
      <c r="B5260" s="0" t="s">
        <v>12173</v>
      </c>
      <c r="C5260" s="0" t="n">
        <v>1</v>
      </c>
      <c r="D5260" s="0" t="s">
        <v>6924</v>
      </c>
      <c r="E5260" s="0" t="s">
        <v>12174</v>
      </c>
      <c r="F5260" s="0" t="s">
        <v>12123</v>
      </c>
      <c r="G5260" s="0" t="s">
        <v>12124</v>
      </c>
      <c r="H5260" s="0" t="s">
        <v>156</v>
      </c>
      <c r="I5260" s="0" t="s">
        <v>2123</v>
      </c>
      <c r="J5260" s="0" t="s">
        <v>47</v>
      </c>
      <c r="K5260" s="0" t="s">
        <v>46</v>
      </c>
      <c r="L5260" s="0" t="s">
        <v>47</v>
      </c>
      <c r="M5260" s="0" t="s">
        <v>47</v>
      </c>
      <c r="N5260" s="0" t="n">
        <v>1</v>
      </c>
      <c r="O5260" s="0" t="n">
        <v>8</v>
      </c>
      <c r="P5260" s="0" t="n">
        <v>300</v>
      </c>
      <c r="Q5260" s="0" t="n">
        <v>2.8</v>
      </c>
      <c r="R5260" s="0" t="str">
        <f aca="false">INDEX(Lookup!$B$4:$B$18,MATCH(C5260,Lookup!$A$4:$A$18,0))</f>
        <v>India</v>
      </c>
      <c r="S5260" s="20" t="n">
        <f aca="false">INDEX(Lookup!$D$4:$D$18,MATCH(C5260,Lookup!$A$4:$A$18,0))</f>
        <v>0.012</v>
      </c>
      <c r="T5260" s="21" t="n">
        <f aca="false">ROUND(P5260*S5260,2)</f>
        <v>3.6</v>
      </c>
      <c r="U5260" s="21" t="n">
        <f aca="false">IF(T5260&lt;=10,1,IF(T5260&lt;=20,2,IF(T5260&lt;=30,3,IF(T5260&lt;=40,4,IF(T5260&lt;=50,5,IF(T5260&lt;=100,6,IF(T5260&lt;=250,7,8)))))))</f>
        <v>1</v>
      </c>
      <c r="V5260" s="21" t="n">
        <f aca="false">IF(AND(OR(Dashboard!$T$3="All",R5260=Dashboard!$T$3),OR(Dashboard!$T$4="All",D5260=Dashboard!$T$4)),1,0)</f>
        <v>1</v>
      </c>
      <c r="W5260" s="21" t="n">
        <f aca="false">IF(V5260=1,T5260+ROW()/10000000,0)</f>
        <v>3.600526</v>
      </c>
    </row>
    <row r="5261" customFormat="false" ht="15" hidden="false" customHeight="false" outlineLevel="0" collapsed="false">
      <c r="A5261" s="0" t="n">
        <v>18203881</v>
      </c>
      <c r="B5261" s="0" t="s">
        <v>12175</v>
      </c>
      <c r="C5261" s="0" t="n">
        <v>1</v>
      </c>
      <c r="D5261" s="0" t="s">
        <v>6924</v>
      </c>
      <c r="E5261" s="0" t="s">
        <v>12176</v>
      </c>
      <c r="F5261" s="0" t="s">
        <v>12123</v>
      </c>
      <c r="G5261" s="0" t="s">
        <v>12124</v>
      </c>
      <c r="H5261" s="0" t="s">
        <v>12177</v>
      </c>
      <c r="I5261" s="0" t="s">
        <v>2123</v>
      </c>
      <c r="J5261" s="0" t="s">
        <v>47</v>
      </c>
      <c r="K5261" s="0" t="s">
        <v>46</v>
      </c>
      <c r="L5261" s="0" t="s">
        <v>47</v>
      </c>
      <c r="M5261" s="0" t="s">
        <v>47</v>
      </c>
      <c r="N5261" s="0" t="n">
        <v>2</v>
      </c>
      <c r="O5261" s="0" t="n">
        <v>21</v>
      </c>
      <c r="P5261" s="0" t="n">
        <v>500</v>
      </c>
      <c r="Q5261" s="0" t="n">
        <v>3.3</v>
      </c>
      <c r="R5261" s="0" t="str">
        <f aca="false">INDEX(Lookup!$B$4:$B$18,MATCH(C5261,Lookup!$A$4:$A$18,0))</f>
        <v>India</v>
      </c>
      <c r="S5261" s="20" t="n">
        <f aca="false">INDEX(Lookup!$D$4:$D$18,MATCH(C5261,Lookup!$A$4:$A$18,0))</f>
        <v>0.012</v>
      </c>
      <c r="T5261" s="21" t="n">
        <f aca="false">ROUND(P5261*S5261,2)</f>
        <v>6</v>
      </c>
      <c r="U5261" s="21" t="n">
        <f aca="false">IF(T5261&lt;=10,1,IF(T5261&lt;=20,2,IF(T5261&lt;=30,3,IF(T5261&lt;=40,4,IF(T5261&lt;=50,5,IF(T5261&lt;=100,6,IF(T5261&lt;=250,7,8)))))))</f>
        <v>1</v>
      </c>
      <c r="V5261" s="21" t="n">
        <f aca="false">IF(AND(OR(Dashboard!$T$3="All",R5261=Dashboard!$T$3),OR(Dashboard!$T$4="All",D5261=Dashboard!$T$4)),1,0)</f>
        <v>1</v>
      </c>
      <c r="W5261" s="21" t="n">
        <f aca="false">IF(V5261=1,T5261+ROW()/10000000,0)</f>
        <v>6.0005261</v>
      </c>
    </row>
    <row r="5262" customFormat="false" ht="15" hidden="false" customHeight="false" outlineLevel="0" collapsed="false">
      <c r="A5262" s="0" t="n">
        <v>18138441</v>
      </c>
      <c r="B5262" s="0" t="s">
        <v>12178</v>
      </c>
      <c r="C5262" s="0" t="n">
        <v>1</v>
      </c>
      <c r="D5262" s="0" t="s">
        <v>6924</v>
      </c>
      <c r="E5262" s="0" t="s">
        <v>12179</v>
      </c>
      <c r="F5262" s="0" t="s">
        <v>12123</v>
      </c>
      <c r="G5262" s="0" t="s">
        <v>12124</v>
      </c>
      <c r="H5262" s="0" t="s">
        <v>12180</v>
      </c>
      <c r="I5262" s="0" t="s">
        <v>2123</v>
      </c>
      <c r="J5262" s="0" t="s">
        <v>47</v>
      </c>
      <c r="K5262" s="0" t="s">
        <v>47</v>
      </c>
      <c r="L5262" s="0" t="s">
        <v>47</v>
      </c>
      <c r="M5262" s="0" t="s">
        <v>47</v>
      </c>
      <c r="N5262" s="0" t="n">
        <v>1</v>
      </c>
      <c r="O5262" s="0" t="n">
        <v>5</v>
      </c>
      <c r="P5262" s="0" t="n">
        <v>250</v>
      </c>
      <c r="Q5262" s="0" t="n">
        <v>2.9</v>
      </c>
      <c r="R5262" s="0" t="str">
        <f aca="false">INDEX(Lookup!$B$4:$B$18,MATCH(C5262,Lookup!$A$4:$A$18,0))</f>
        <v>India</v>
      </c>
      <c r="S5262" s="20" t="n">
        <f aca="false">INDEX(Lookup!$D$4:$D$18,MATCH(C5262,Lookup!$A$4:$A$18,0))</f>
        <v>0.012</v>
      </c>
      <c r="T5262" s="21" t="n">
        <f aca="false">ROUND(P5262*S5262,2)</f>
        <v>3</v>
      </c>
      <c r="U5262" s="21" t="n">
        <f aca="false">IF(T5262&lt;=10,1,IF(T5262&lt;=20,2,IF(T5262&lt;=30,3,IF(T5262&lt;=40,4,IF(T5262&lt;=50,5,IF(T5262&lt;=100,6,IF(T5262&lt;=250,7,8)))))))</f>
        <v>1</v>
      </c>
      <c r="V5262" s="21" t="n">
        <f aca="false">IF(AND(OR(Dashboard!$T$3="All",R5262=Dashboard!$T$3),OR(Dashboard!$T$4="All",D5262=Dashboard!$T$4)),1,0)</f>
        <v>1</v>
      </c>
      <c r="W5262" s="21" t="n">
        <f aca="false">IF(V5262=1,T5262+ROW()/10000000,0)</f>
        <v>3.0005262</v>
      </c>
    </row>
    <row r="5263" customFormat="false" ht="15" hidden="false" customHeight="false" outlineLevel="0" collapsed="false">
      <c r="A5263" s="0" t="n">
        <v>8531</v>
      </c>
      <c r="B5263" s="0" t="s">
        <v>12181</v>
      </c>
      <c r="C5263" s="0" t="n">
        <v>1</v>
      </c>
      <c r="D5263" s="0" t="s">
        <v>6924</v>
      </c>
      <c r="E5263" s="0" t="s">
        <v>12182</v>
      </c>
      <c r="F5263" s="0" t="s">
        <v>12123</v>
      </c>
      <c r="G5263" s="0" t="s">
        <v>12124</v>
      </c>
      <c r="H5263" s="0" t="s">
        <v>3142</v>
      </c>
      <c r="I5263" s="0" t="s">
        <v>2123</v>
      </c>
      <c r="J5263" s="0" t="s">
        <v>47</v>
      </c>
      <c r="K5263" s="0" t="s">
        <v>47</v>
      </c>
      <c r="L5263" s="0" t="s">
        <v>47</v>
      </c>
      <c r="M5263" s="0" t="s">
        <v>47</v>
      </c>
      <c r="N5263" s="0" t="n">
        <v>1</v>
      </c>
      <c r="O5263" s="0" t="n">
        <v>22</v>
      </c>
      <c r="P5263" s="0" t="n">
        <v>100</v>
      </c>
      <c r="Q5263" s="0" t="n">
        <v>3</v>
      </c>
      <c r="R5263" s="0" t="str">
        <f aca="false">INDEX(Lookup!$B$4:$B$18,MATCH(C5263,Lookup!$A$4:$A$18,0))</f>
        <v>India</v>
      </c>
      <c r="S5263" s="20" t="n">
        <f aca="false">INDEX(Lookup!$D$4:$D$18,MATCH(C5263,Lookup!$A$4:$A$18,0))</f>
        <v>0.012</v>
      </c>
      <c r="T5263" s="21" t="n">
        <f aca="false">ROUND(P5263*S5263,2)</f>
        <v>1.2</v>
      </c>
      <c r="U5263" s="21" t="n">
        <f aca="false">IF(T5263&lt;=10,1,IF(T5263&lt;=20,2,IF(T5263&lt;=30,3,IF(T5263&lt;=40,4,IF(T5263&lt;=50,5,IF(T5263&lt;=100,6,IF(T5263&lt;=250,7,8)))))))</f>
        <v>1</v>
      </c>
      <c r="V5263" s="21" t="n">
        <f aca="false">IF(AND(OR(Dashboard!$T$3="All",R5263=Dashboard!$T$3),OR(Dashboard!$T$4="All",D5263=Dashboard!$T$4)),1,0)</f>
        <v>1</v>
      </c>
      <c r="W5263" s="21" t="n">
        <f aca="false">IF(V5263=1,T5263+ROW()/10000000,0)</f>
        <v>1.2005263</v>
      </c>
    </row>
    <row r="5264" customFormat="false" ht="15" hidden="false" customHeight="false" outlineLevel="0" collapsed="false">
      <c r="A5264" s="0" t="n">
        <v>18267785</v>
      </c>
      <c r="B5264" s="0" t="s">
        <v>12183</v>
      </c>
      <c r="C5264" s="0" t="n">
        <v>1</v>
      </c>
      <c r="D5264" s="0" t="s">
        <v>6924</v>
      </c>
      <c r="E5264" s="0" t="s">
        <v>12184</v>
      </c>
      <c r="F5264" s="0" t="s">
        <v>12123</v>
      </c>
      <c r="G5264" s="0" t="s">
        <v>12124</v>
      </c>
      <c r="H5264" s="0" t="s">
        <v>2288</v>
      </c>
      <c r="I5264" s="0" t="s">
        <v>2123</v>
      </c>
      <c r="J5264" s="0" t="s">
        <v>47</v>
      </c>
      <c r="K5264" s="0" t="s">
        <v>46</v>
      </c>
      <c r="L5264" s="0" t="s">
        <v>47</v>
      </c>
      <c r="M5264" s="0" t="s">
        <v>47</v>
      </c>
      <c r="N5264" s="0" t="n">
        <v>2</v>
      </c>
      <c r="O5264" s="0" t="n">
        <v>5</v>
      </c>
      <c r="P5264" s="0" t="n">
        <v>500</v>
      </c>
      <c r="Q5264" s="0" t="n">
        <v>2.7</v>
      </c>
      <c r="R5264" s="0" t="str">
        <f aca="false">INDEX(Lookup!$B$4:$B$18,MATCH(C5264,Lookup!$A$4:$A$18,0))</f>
        <v>India</v>
      </c>
      <c r="S5264" s="20" t="n">
        <f aca="false">INDEX(Lookup!$D$4:$D$18,MATCH(C5264,Lookup!$A$4:$A$18,0))</f>
        <v>0.012</v>
      </c>
      <c r="T5264" s="21" t="n">
        <f aca="false">ROUND(P5264*S5264,2)</f>
        <v>6</v>
      </c>
      <c r="U5264" s="21" t="n">
        <f aca="false">IF(T5264&lt;=10,1,IF(T5264&lt;=20,2,IF(T5264&lt;=30,3,IF(T5264&lt;=40,4,IF(T5264&lt;=50,5,IF(T5264&lt;=100,6,IF(T5264&lt;=250,7,8)))))))</f>
        <v>1</v>
      </c>
      <c r="V5264" s="21" t="n">
        <f aca="false">IF(AND(OR(Dashboard!$T$3="All",R5264=Dashboard!$T$3),OR(Dashboard!$T$4="All",D5264=Dashboard!$T$4)),1,0)</f>
        <v>1</v>
      </c>
      <c r="W5264" s="21" t="n">
        <f aca="false">IF(V5264=1,T5264+ROW()/10000000,0)</f>
        <v>6.0005264</v>
      </c>
    </row>
    <row r="5265" customFormat="false" ht="15" hidden="false" customHeight="false" outlineLevel="0" collapsed="false">
      <c r="A5265" s="0" t="n">
        <v>8110</v>
      </c>
      <c r="B5265" s="0" t="s">
        <v>12185</v>
      </c>
      <c r="C5265" s="0" t="n">
        <v>1</v>
      </c>
      <c r="D5265" s="0" t="s">
        <v>6924</v>
      </c>
      <c r="E5265" s="0" t="s">
        <v>12186</v>
      </c>
      <c r="F5265" s="0" t="s">
        <v>12123</v>
      </c>
      <c r="G5265" s="0" t="s">
        <v>12124</v>
      </c>
      <c r="H5265" s="0" t="s">
        <v>2367</v>
      </c>
      <c r="I5265" s="0" t="s">
        <v>2123</v>
      </c>
      <c r="J5265" s="0" t="s">
        <v>47</v>
      </c>
      <c r="K5265" s="0" t="s">
        <v>47</v>
      </c>
      <c r="L5265" s="0" t="s">
        <v>47</v>
      </c>
      <c r="M5265" s="0" t="s">
        <v>47</v>
      </c>
      <c r="N5265" s="0" t="n">
        <v>1</v>
      </c>
      <c r="O5265" s="0" t="n">
        <v>5</v>
      </c>
      <c r="P5265" s="0" t="n">
        <v>250</v>
      </c>
      <c r="Q5265" s="0" t="n">
        <v>2.9</v>
      </c>
      <c r="R5265" s="0" t="str">
        <f aca="false">INDEX(Lookup!$B$4:$B$18,MATCH(C5265,Lookup!$A$4:$A$18,0))</f>
        <v>India</v>
      </c>
      <c r="S5265" s="20" t="n">
        <f aca="false">INDEX(Lookup!$D$4:$D$18,MATCH(C5265,Lookup!$A$4:$A$18,0))</f>
        <v>0.012</v>
      </c>
      <c r="T5265" s="21" t="n">
        <f aca="false">ROUND(P5265*S5265,2)</f>
        <v>3</v>
      </c>
      <c r="U5265" s="21" t="n">
        <f aca="false">IF(T5265&lt;=10,1,IF(T5265&lt;=20,2,IF(T5265&lt;=30,3,IF(T5265&lt;=40,4,IF(T5265&lt;=50,5,IF(T5265&lt;=100,6,IF(T5265&lt;=250,7,8)))))))</f>
        <v>1</v>
      </c>
      <c r="V5265" s="21" t="n">
        <f aca="false">IF(AND(OR(Dashboard!$T$3="All",R5265=Dashboard!$T$3),OR(Dashboard!$T$4="All",D5265=Dashboard!$T$4)),1,0)</f>
        <v>1</v>
      </c>
      <c r="W5265" s="21" t="n">
        <f aca="false">IF(V5265=1,T5265+ROW()/10000000,0)</f>
        <v>3.0005265</v>
      </c>
    </row>
    <row r="5266" customFormat="false" ht="15" hidden="false" customHeight="false" outlineLevel="0" collapsed="false">
      <c r="A5266" s="0" t="n">
        <v>18281964</v>
      </c>
      <c r="B5266" s="0" t="s">
        <v>12187</v>
      </c>
      <c r="C5266" s="0" t="n">
        <v>1</v>
      </c>
      <c r="D5266" s="0" t="s">
        <v>6924</v>
      </c>
      <c r="E5266" s="0" t="s">
        <v>12188</v>
      </c>
      <c r="F5266" s="0" t="s">
        <v>12123</v>
      </c>
      <c r="G5266" s="0" t="s">
        <v>12124</v>
      </c>
      <c r="H5266" s="0" t="s">
        <v>2128</v>
      </c>
      <c r="I5266" s="0" t="s">
        <v>2123</v>
      </c>
      <c r="J5266" s="0" t="s">
        <v>47</v>
      </c>
      <c r="K5266" s="0" t="s">
        <v>47</v>
      </c>
      <c r="L5266" s="0" t="s">
        <v>47</v>
      </c>
      <c r="M5266" s="0" t="s">
        <v>47</v>
      </c>
      <c r="N5266" s="0" t="n">
        <v>1</v>
      </c>
      <c r="O5266" s="0" t="n">
        <v>4</v>
      </c>
      <c r="P5266" s="0" t="n">
        <v>400</v>
      </c>
      <c r="Q5266" s="0" t="n">
        <v>3</v>
      </c>
      <c r="R5266" s="0" t="str">
        <f aca="false">INDEX(Lookup!$B$4:$B$18,MATCH(C5266,Lookup!$A$4:$A$18,0))</f>
        <v>India</v>
      </c>
      <c r="S5266" s="20" t="n">
        <f aca="false">INDEX(Lookup!$D$4:$D$18,MATCH(C5266,Lookup!$A$4:$A$18,0))</f>
        <v>0.012</v>
      </c>
      <c r="T5266" s="21" t="n">
        <f aca="false">ROUND(P5266*S5266,2)</f>
        <v>4.8</v>
      </c>
      <c r="U5266" s="21" t="n">
        <f aca="false">IF(T5266&lt;=10,1,IF(T5266&lt;=20,2,IF(T5266&lt;=30,3,IF(T5266&lt;=40,4,IF(T5266&lt;=50,5,IF(T5266&lt;=100,6,IF(T5266&lt;=250,7,8)))))))</f>
        <v>1</v>
      </c>
      <c r="V5266" s="21" t="n">
        <f aca="false">IF(AND(OR(Dashboard!$T$3="All",R5266=Dashboard!$T$3),OR(Dashboard!$T$4="All",D5266=Dashboard!$T$4)),1,0)</f>
        <v>1</v>
      </c>
      <c r="W5266" s="21" t="n">
        <f aca="false">IF(V5266=1,T5266+ROW()/10000000,0)</f>
        <v>4.8005266</v>
      </c>
    </row>
    <row r="5267" customFormat="false" ht="15" hidden="false" customHeight="false" outlineLevel="0" collapsed="false">
      <c r="A5267" s="0" t="n">
        <v>2932</v>
      </c>
      <c r="B5267" s="0" t="s">
        <v>12189</v>
      </c>
      <c r="C5267" s="0" t="n">
        <v>1</v>
      </c>
      <c r="D5267" s="0" t="s">
        <v>6924</v>
      </c>
      <c r="E5267" s="0" t="s">
        <v>12190</v>
      </c>
      <c r="F5267" s="0" t="s">
        <v>12123</v>
      </c>
      <c r="G5267" s="0" t="s">
        <v>12124</v>
      </c>
      <c r="H5267" s="0" t="s">
        <v>2288</v>
      </c>
      <c r="I5267" s="0" t="s">
        <v>2123</v>
      </c>
      <c r="J5267" s="0" t="s">
        <v>47</v>
      </c>
      <c r="K5267" s="0" t="s">
        <v>46</v>
      </c>
      <c r="L5267" s="0" t="s">
        <v>47</v>
      </c>
      <c r="M5267" s="0" t="s">
        <v>47</v>
      </c>
      <c r="N5267" s="0" t="n">
        <v>2</v>
      </c>
      <c r="O5267" s="0" t="n">
        <v>53</v>
      </c>
      <c r="P5267" s="0" t="n">
        <v>600</v>
      </c>
      <c r="Q5267" s="0" t="n">
        <v>2.6</v>
      </c>
      <c r="R5267" s="0" t="str">
        <f aca="false">INDEX(Lookup!$B$4:$B$18,MATCH(C5267,Lookup!$A$4:$A$18,0))</f>
        <v>India</v>
      </c>
      <c r="S5267" s="20" t="n">
        <f aca="false">INDEX(Lookup!$D$4:$D$18,MATCH(C5267,Lookup!$A$4:$A$18,0))</f>
        <v>0.012</v>
      </c>
      <c r="T5267" s="21" t="n">
        <f aca="false">ROUND(P5267*S5267,2)</f>
        <v>7.2</v>
      </c>
      <c r="U5267" s="21" t="n">
        <f aca="false">IF(T5267&lt;=10,1,IF(T5267&lt;=20,2,IF(T5267&lt;=30,3,IF(T5267&lt;=40,4,IF(T5267&lt;=50,5,IF(T5267&lt;=100,6,IF(T5267&lt;=250,7,8)))))))</f>
        <v>1</v>
      </c>
      <c r="V5267" s="21" t="n">
        <f aca="false">IF(AND(OR(Dashboard!$T$3="All",R5267=Dashboard!$T$3),OR(Dashboard!$T$4="All",D5267=Dashboard!$T$4)),1,0)</f>
        <v>1</v>
      </c>
      <c r="W5267" s="21" t="n">
        <f aca="false">IF(V5267=1,T5267+ROW()/10000000,0)</f>
        <v>7.2005267</v>
      </c>
    </row>
    <row r="5268" customFormat="false" ht="15" hidden="false" customHeight="false" outlineLevel="0" collapsed="false">
      <c r="A5268" s="0" t="n">
        <v>6182</v>
      </c>
      <c r="B5268" s="0" t="s">
        <v>3343</v>
      </c>
      <c r="C5268" s="0" t="n">
        <v>1</v>
      </c>
      <c r="D5268" s="0" t="s">
        <v>6924</v>
      </c>
      <c r="E5268" s="0" t="s">
        <v>12191</v>
      </c>
      <c r="F5268" s="0" t="s">
        <v>12123</v>
      </c>
      <c r="G5268" s="0" t="s">
        <v>12124</v>
      </c>
      <c r="H5268" s="0" t="s">
        <v>3345</v>
      </c>
      <c r="I5268" s="0" t="s">
        <v>2123</v>
      </c>
      <c r="J5268" s="0" t="s">
        <v>47</v>
      </c>
      <c r="K5268" s="0" t="s">
        <v>47</v>
      </c>
      <c r="L5268" s="0" t="s">
        <v>47</v>
      </c>
      <c r="M5268" s="0" t="s">
        <v>47</v>
      </c>
      <c r="N5268" s="0" t="n">
        <v>1</v>
      </c>
      <c r="O5268" s="0" t="n">
        <v>11</v>
      </c>
      <c r="P5268" s="0" t="n">
        <v>400</v>
      </c>
      <c r="Q5268" s="0" t="n">
        <v>2.8</v>
      </c>
      <c r="R5268" s="0" t="str">
        <f aca="false">INDEX(Lookup!$B$4:$B$18,MATCH(C5268,Lookup!$A$4:$A$18,0))</f>
        <v>India</v>
      </c>
      <c r="S5268" s="20" t="n">
        <f aca="false">INDEX(Lookup!$D$4:$D$18,MATCH(C5268,Lookup!$A$4:$A$18,0))</f>
        <v>0.012</v>
      </c>
      <c r="T5268" s="21" t="n">
        <f aca="false">ROUND(P5268*S5268,2)</f>
        <v>4.8</v>
      </c>
      <c r="U5268" s="21" t="n">
        <f aca="false">IF(T5268&lt;=10,1,IF(T5268&lt;=20,2,IF(T5268&lt;=30,3,IF(T5268&lt;=40,4,IF(T5268&lt;=50,5,IF(T5268&lt;=100,6,IF(T5268&lt;=250,7,8)))))))</f>
        <v>1</v>
      </c>
      <c r="V5268" s="21" t="n">
        <f aca="false">IF(AND(OR(Dashboard!$T$3="All",R5268=Dashboard!$T$3),OR(Dashboard!$T$4="All",D5268=Dashboard!$T$4)),1,0)</f>
        <v>1</v>
      </c>
      <c r="W5268" s="21" t="n">
        <f aca="false">IF(V5268=1,T5268+ROW()/10000000,0)</f>
        <v>4.8005268</v>
      </c>
    </row>
    <row r="5269" customFormat="false" ht="15" hidden="false" customHeight="false" outlineLevel="0" collapsed="false">
      <c r="A5269" s="0" t="n">
        <v>18324529</v>
      </c>
      <c r="B5269" s="0" t="s">
        <v>12192</v>
      </c>
      <c r="C5269" s="0" t="n">
        <v>1</v>
      </c>
      <c r="D5269" s="0" t="s">
        <v>6924</v>
      </c>
      <c r="E5269" s="0" t="s">
        <v>12193</v>
      </c>
      <c r="F5269" s="0" t="s">
        <v>12123</v>
      </c>
      <c r="G5269" s="0" t="s">
        <v>12124</v>
      </c>
      <c r="H5269" s="0" t="s">
        <v>402</v>
      </c>
      <c r="I5269" s="0" t="s">
        <v>2123</v>
      </c>
      <c r="J5269" s="0" t="s">
        <v>47</v>
      </c>
      <c r="K5269" s="0" t="s">
        <v>46</v>
      </c>
      <c r="L5269" s="0" t="s">
        <v>47</v>
      </c>
      <c r="M5269" s="0" t="s">
        <v>47</v>
      </c>
      <c r="N5269" s="0" t="n">
        <v>1</v>
      </c>
      <c r="O5269" s="0" t="n">
        <v>58</v>
      </c>
      <c r="P5269" s="0" t="n">
        <v>350</v>
      </c>
      <c r="Q5269" s="0" t="n">
        <v>3.3</v>
      </c>
      <c r="R5269" s="0" t="str">
        <f aca="false">INDEX(Lookup!$B$4:$B$18,MATCH(C5269,Lookup!$A$4:$A$18,0))</f>
        <v>India</v>
      </c>
      <c r="S5269" s="20" t="n">
        <f aca="false">INDEX(Lookup!$D$4:$D$18,MATCH(C5269,Lookup!$A$4:$A$18,0))</f>
        <v>0.012</v>
      </c>
      <c r="T5269" s="21" t="n">
        <f aca="false">ROUND(P5269*S5269,2)</f>
        <v>4.2</v>
      </c>
      <c r="U5269" s="21" t="n">
        <f aca="false">IF(T5269&lt;=10,1,IF(T5269&lt;=20,2,IF(T5269&lt;=30,3,IF(T5269&lt;=40,4,IF(T5269&lt;=50,5,IF(T5269&lt;=100,6,IF(T5269&lt;=250,7,8)))))))</f>
        <v>1</v>
      </c>
      <c r="V5269" s="21" t="n">
        <f aca="false">IF(AND(OR(Dashboard!$T$3="All",R5269=Dashboard!$T$3),OR(Dashboard!$T$4="All",D5269=Dashboard!$T$4)),1,0)</f>
        <v>1</v>
      </c>
      <c r="W5269" s="21" t="n">
        <f aca="false">IF(V5269=1,T5269+ROW()/10000000,0)</f>
        <v>4.2005269</v>
      </c>
    </row>
    <row r="5270" customFormat="false" ht="15" hidden="false" customHeight="false" outlineLevel="0" collapsed="false">
      <c r="A5270" s="0" t="n">
        <v>308237</v>
      </c>
      <c r="B5270" s="0" t="s">
        <v>12194</v>
      </c>
      <c r="C5270" s="0" t="n">
        <v>1</v>
      </c>
      <c r="D5270" s="0" t="s">
        <v>6924</v>
      </c>
      <c r="E5270" s="0" t="s">
        <v>12195</v>
      </c>
      <c r="F5270" s="0" t="s">
        <v>12123</v>
      </c>
      <c r="G5270" s="0" t="s">
        <v>12124</v>
      </c>
      <c r="H5270" s="0" t="s">
        <v>3942</v>
      </c>
      <c r="I5270" s="0" t="s">
        <v>2123</v>
      </c>
      <c r="J5270" s="0" t="s">
        <v>47</v>
      </c>
      <c r="K5270" s="0" t="s">
        <v>46</v>
      </c>
      <c r="L5270" s="0" t="s">
        <v>47</v>
      </c>
      <c r="M5270" s="0" t="s">
        <v>47</v>
      </c>
      <c r="N5270" s="0" t="n">
        <v>1</v>
      </c>
      <c r="O5270" s="0" t="n">
        <v>15</v>
      </c>
      <c r="P5270" s="0" t="n">
        <v>350</v>
      </c>
      <c r="Q5270" s="0" t="n">
        <v>2.8</v>
      </c>
      <c r="R5270" s="0" t="str">
        <f aca="false">INDEX(Lookup!$B$4:$B$18,MATCH(C5270,Lookup!$A$4:$A$18,0))</f>
        <v>India</v>
      </c>
      <c r="S5270" s="20" t="n">
        <f aca="false">INDEX(Lookup!$D$4:$D$18,MATCH(C5270,Lookup!$A$4:$A$18,0))</f>
        <v>0.012</v>
      </c>
      <c r="T5270" s="21" t="n">
        <f aca="false">ROUND(P5270*S5270,2)</f>
        <v>4.2</v>
      </c>
      <c r="U5270" s="21" t="n">
        <f aca="false">IF(T5270&lt;=10,1,IF(T5270&lt;=20,2,IF(T5270&lt;=30,3,IF(T5270&lt;=40,4,IF(T5270&lt;=50,5,IF(T5270&lt;=100,6,IF(T5270&lt;=250,7,8)))))))</f>
        <v>1</v>
      </c>
      <c r="V5270" s="21" t="n">
        <f aca="false">IF(AND(OR(Dashboard!$T$3="All",R5270=Dashboard!$T$3),OR(Dashboard!$T$4="All",D5270=Dashboard!$T$4)),1,0)</f>
        <v>1</v>
      </c>
      <c r="W5270" s="21" t="n">
        <f aca="false">IF(V5270=1,T5270+ROW()/10000000,0)</f>
        <v>4.200527</v>
      </c>
    </row>
    <row r="5271" customFormat="false" ht="15" hidden="false" customHeight="false" outlineLevel="0" collapsed="false">
      <c r="A5271" s="0" t="n">
        <v>311894</v>
      </c>
      <c r="B5271" s="0" t="s">
        <v>12196</v>
      </c>
      <c r="C5271" s="0" t="n">
        <v>1</v>
      </c>
      <c r="D5271" s="0" t="s">
        <v>6924</v>
      </c>
      <c r="E5271" s="0" t="s">
        <v>12197</v>
      </c>
      <c r="F5271" s="0" t="s">
        <v>12123</v>
      </c>
      <c r="G5271" s="0" t="s">
        <v>12124</v>
      </c>
      <c r="H5271" s="0" t="s">
        <v>3129</v>
      </c>
      <c r="I5271" s="0" t="s">
        <v>2123</v>
      </c>
      <c r="J5271" s="0" t="s">
        <v>47</v>
      </c>
      <c r="K5271" s="0" t="s">
        <v>47</v>
      </c>
      <c r="L5271" s="0" t="s">
        <v>47</v>
      </c>
      <c r="M5271" s="0" t="s">
        <v>47</v>
      </c>
      <c r="N5271" s="0" t="n">
        <v>1</v>
      </c>
      <c r="O5271" s="0" t="n">
        <v>26</v>
      </c>
      <c r="P5271" s="0" t="n">
        <v>300</v>
      </c>
      <c r="Q5271" s="0" t="n">
        <v>3.1</v>
      </c>
      <c r="R5271" s="0" t="str">
        <f aca="false">INDEX(Lookup!$B$4:$B$18,MATCH(C5271,Lookup!$A$4:$A$18,0))</f>
        <v>India</v>
      </c>
      <c r="S5271" s="20" t="n">
        <f aca="false">INDEX(Lookup!$D$4:$D$18,MATCH(C5271,Lookup!$A$4:$A$18,0))</f>
        <v>0.012</v>
      </c>
      <c r="T5271" s="21" t="n">
        <f aca="false">ROUND(P5271*S5271,2)</f>
        <v>3.6</v>
      </c>
      <c r="U5271" s="21" t="n">
        <f aca="false">IF(T5271&lt;=10,1,IF(T5271&lt;=20,2,IF(T5271&lt;=30,3,IF(T5271&lt;=40,4,IF(T5271&lt;=50,5,IF(T5271&lt;=100,6,IF(T5271&lt;=250,7,8)))))))</f>
        <v>1</v>
      </c>
      <c r="V5271" s="21" t="n">
        <f aca="false">IF(AND(OR(Dashboard!$T$3="All",R5271=Dashboard!$T$3),OR(Dashboard!$T$4="All",D5271=Dashboard!$T$4)),1,0)</f>
        <v>1</v>
      </c>
      <c r="W5271" s="21" t="n">
        <f aca="false">IF(V5271=1,T5271+ROW()/10000000,0)</f>
        <v>3.6005271</v>
      </c>
    </row>
    <row r="5272" customFormat="false" ht="15" hidden="false" customHeight="false" outlineLevel="0" collapsed="false">
      <c r="A5272" s="0" t="n">
        <v>300960</v>
      </c>
      <c r="B5272" s="0" t="s">
        <v>12198</v>
      </c>
      <c r="C5272" s="0" t="n">
        <v>1</v>
      </c>
      <c r="D5272" s="0" t="s">
        <v>6924</v>
      </c>
      <c r="E5272" s="0" t="s">
        <v>12199</v>
      </c>
      <c r="F5272" s="0" t="s">
        <v>12123</v>
      </c>
      <c r="G5272" s="0" t="s">
        <v>12124</v>
      </c>
      <c r="H5272" s="0" t="s">
        <v>2310</v>
      </c>
      <c r="I5272" s="0" t="s">
        <v>2123</v>
      </c>
      <c r="J5272" s="0" t="s">
        <v>47</v>
      </c>
      <c r="K5272" s="0" t="s">
        <v>47</v>
      </c>
      <c r="L5272" s="0" t="s">
        <v>47</v>
      </c>
      <c r="M5272" s="0" t="s">
        <v>47</v>
      </c>
      <c r="N5272" s="0" t="n">
        <v>1</v>
      </c>
      <c r="O5272" s="0" t="n">
        <v>18</v>
      </c>
      <c r="P5272" s="0" t="n">
        <v>200</v>
      </c>
      <c r="Q5272" s="0" t="n">
        <v>3</v>
      </c>
      <c r="R5272" s="0" t="str">
        <f aca="false">INDEX(Lookup!$B$4:$B$18,MATCH(C5272,Lookup!$A$4:$A$18,0))</f>
        <v>India</v>
      </c>
      <c r="S5272" s="20" t="n">
        <f aca="false">INDEX(Lookup!$D$4:$D$18,MATCH(C5272,Lookup!$A$4:$A$18,0))</f>
        <v>0.012</v>
      </c>
      <c r="T5272" s="21" t="n">
        <f aca="false">ROUND(P5272*S5272,2)</f>
        <v>2.4</v>
      </c>
      <c r="U5272" s="21" t="n">
        <f aca="false">IF(T5272&lt;=10,1,IF(T5272&lt;=20,2,IF(T5272&lt;=30,3,IF(T5272&lt;=40,4,IF(T5272&lt;=50,5,IF(T5272&lt;=100,6,IF(T5272&lt;=250,7,8)))))))</f>
        <v>1</v>
      </c>
      <c r="V5272" s="21" t="n">
        <f aca="false">IF(AND(OR(Dashboard!$T$3="All",R5272=Dashboard!$T$3),OR(Dashboard!$T$4="All",D5272=Dashboard!$T$4)),1,0)</f>
        <v>1</v>
      </c>
      <c r="W5272" s="21" t="n">
        <f aca="false">IF(V5272=1,T5272+ROW()/10000000,0)</f>
        <v>2.4005272</v>
      </c>
    </row>
    <row r="5273" customFormat="false" ht="15" hidden="false" customHeight="false" outlineLevel="0" collapsed="false">
      <c r="A5273" s="0" t="n">
        <v>308222</v>
      </c>
      <c r="B5273" s="0" t="s">
        <v>12200</v>
      </c>
      <c r="C5273" s="0" t="n">
        <v>1</v>
      </c>
      <c r="D5273" s="0" t="s">
        <v>6924</v>
      </c>
      <c r="E5273" s="0" t="s">
        <v>12201</v>
      </c>
      <c r="F5273" s="0" t="s">
        <v>12123</v>
      </c>
      <c r="G5273" s="0" t="s">
        <v>12124</v>
      </c>
      <c r="H5273" s="0" t="s">
        <v>2780</v>
      </c>
      <c r="I5273" s="0" t="s">
        <v>2123</v>
      </c>
      <c r="J5273" s="0" t="s">
        <v>47</v>
      </c>
      <c r="K5273" s="0" t="s">
        <v>47</v>
      </c>
      <c r="L5273" s="0" t="s">
        <v>47</v>
      </c>
      <c r="M5273" s="0" t="s">
        <v>47</v>
      </c>
      <c r="N5273" s="0" t="n">
        <v>2</v>
      </c>
      <c r="O5273" s="0" t="n">
        <v>49</v>
      </c>
      <c r="P5273" s="0" t="n">
        <v>600</v>
      </c>
      <c r="Q5273" s="0" t="n">
        <v>2.8</v>
      </c>
      <c r="R5273" s="0" t="str">
        <f aca="false">INDEX(Lookup!$B$4:$B$18,MATCH(C5273,Lookup!$A$4:$A$18,0))</f>
        <v>India</v>
      </c>
      <c r="S5273" s="20" t="n">
        <f aca="false">INDEX(Lookup!$D$4:$D$18,MATCH(C5273,Lookup!$A$4:$A$18,0))</f>
        <v>0.012</v>
      </c>
      <c r="T5273" s="21" t="n">
        <f aca="false">ROUND(P5273*S5273,2)</f>
        <v>7.2</v>
      </c>
      <c r="U5273" s="21" t="n">
        <f aca="false">IF(T5273&lt;=10,1,IF(T5273&lt;=20,2,IF(T5273&lt;=30,3,IF(T5273&lt;=40,4,IF(T5273&lt;=50,5,IF(T5273&lt;=100,6,IF(T5273&lt;=250,7,8)))))))</f>
        <v>1</v>
      </c>
      <c r="V5273" s="21" t="n">
        <f aca="false">IF(AND(OR(Dashboard!$T$3="All",R5273=Dashboard!$T$3),OR(Dashboard!$T$4="All",D5273=Dashboard!$T$4)),1,0)</f>
        <v>1</v>
      </c>
      <c r="W5273" s="21" t="n">
        <f aca="false">IF(V5273=1,T5273+ROW()/10000000,0)</f>
        <v>7.2005273</v>
      </c>
    </row>
    <row r="5274" customFormat="false" ht="15" hidden="false" customHeight="false" outlineLevel="0" collapsed="false">
      <c r="A5274" s="0" t="n">
        <v>18258510</v>
      </c>
      <c r="B5274" s="0" t="s">
        <v>12202</v>
      </c>
      <c r="C5274" s="0" t="n">
        <v>1</v>
      </c>
      <c r="D5274" s="0" t="s">
        <v>6924</v>
      </c>
      <c r="E5274" s="0" t="s">
        <v>12203</v>
      </c>
      <c r="F5274" s="0" t="s">
        <v>12123</v>
      </c>
      <c r="G5274" s="0" t="s">
        <v>12124</v>
      </c>
      <c r="H5274" s="0" t="s">
        <v>2122</v>
      </c>
      <c r="I5274" s="0" t="s">
        <v>2123</v>
      </c>
      <c r="J5274" s="0" t="s">
        <v>47</v>
      </c>
      <c r="K5274" s="0" t="s">
        <v>47</v>
      </c>
      <c r="L5274" s="0" t="s">
        <v>47</v>
      </c>
      <c r="M5274" s="0" t="s">
        <v>47</v>
      </c>
      <c r="N5274" s="0" t="n">
        <v>1</v>
      </c>
      <c r="O5274" s="0" t="n">
        <v>7</v>
      </c>
      <c r="P5274" s="0" t="n">
        <v>400</v>
      </c>
      <c r="Q5274" s="0" t="n">
        <v>3.1</v>
      </c>
      <c r="R5274" s="0" t="str">
        <f aca="false">INDEX(Lookup!$B$4:$B$18,MATCH(C5274,Lookup!$A$4:$A$18,0))</f>
        <v>India</v>
      </c>
      <c r="S5274" s="20" t="n">
        <f aca="false">INDEX(Lookup!$D$4:$D$18,MATCH(C5274,Lookup!$A$4:$A$18,0))</f>
        <v>0.012</v>
      </c>
      <c r="T5274" s="21" t="n">
        <f aca="false">ROUND(P5274*S5274,2)</f>
        <v>4.8</v>
      </c>
      <c r="U5274" s="21" t="n">
        <f aca="false">IF(T5274&lt;=10,1,IF(T5274&lt;=20,2,IF(T5274&lt;=30,3,IF(T5274&lt;=40,4,IF(T5274&lt;=50,5,IF(T5274&lt;=100,6,IF(T5274&lt;=250,7,8)))))))</f>
        <v>1</v>
      </c>
      <c r="V5274" s="21" t="n">
        <f aca="false">IF(AND(OR(Dashboard!$T$3="All",R5274=Dashboard!$T$3),OR(Dashboard!$T$4="All",D5274=Dashboard!$T$4)),1,0)</f>
        <v>1</v>
      </c>
      <c r="W5274" s="21" t="n">
        <f aca="false">IF(V5274=1,T5274+ROW()/10000000,0)</f>
        <v>4.8005274</v>
      </c>
    </row>
    <row r="5275" customFormat="false" ht="15" hidden="false" customHeight="false" outlineLevel="0" collapsed="false">
      <c r="A5275" s="0" t="n">
        <v>308526</v>
      </c>
      <c r="B5275" s="0" t="s">
        <v>12204</v>
      </c>
      <c r="C5275" s="0" t="n">
        <v>1</v>
      </c>
      <c r="D5275" s="0" t="s">
        <v>6924</v>
      </c>
      <c r="E5275" s="0" t="s">
        <v>12205</v>
      </c>
      <c r="F5275" s="0" t="s">
        <v>12123</v>
      </c>
      <c r="G5275" s="0" t="s">
        <v>12124</v>
      </c>
      <c r="H5275" s="0" t="s">
        <v>2868</v>
      </c>
      <c r="I5275" s="0" t="s">
        <v>2123</v>
      </c>
      <c r="J5275" s="0" t="s">
        <v>47</v>
      </c>
      <c r="K5275" s="0" t="s">
        <v>47</v>
      </c>
      <c r="L5275" s="0" t="s">
        <v>47</v>
      </c>
      <c r="M5275" s="0" t="s">
        <v>47</v>
      </c>
      <c r="N5275" s="0" t="n">
        <v>1</v>
      </c>
      <c r="O5275" s="0" t="n">
        <v>7</v>
      </c>
      <c r="P5275" s="0" t="n">
        <v>250</v>
      </c>
      <c r="Q5275" s="0" t="n">
        <v>3.1</v>
      </c>
      <c r="R5275" s="0" t="str">
        <f aca="false">INDEX(Lookup!$B$4:$B$18,MATCH(C5275,Lookup!$A$4:$A$18,0))</f>
        <v>India</v>
      </c>
      <c r="S5275" s="20" t="n">
        <f aca="false">INDEX(Lookup!$D$4:$D$18,MATCH(C5275,Lookup!$A$4:$A$18,0))</f>
        <v>0.012</v>
      </c>
      <c r="T5275" s="21" t="n">
        <f aca="false">ROUND(P5275*S5275,2)</f>
        <v>3</v>
      </c>
      <c r="U5275" s="21" t="n">
        <f aca="false">IF(T5275&lt;=10,1,IF(T5275&lt;=20,2,IF(T5275&lt;=30,3,IF(T5275&lt;=40,4,IF(T5275&lt;=50,5,IF(T5275&lt;=100,6,IF(T5275&lt;=250,7,8)))))))</f>
        <v>1</v>
      </c>
      <c r="V5275" s="21" t="n">
        <f aca="false">IF(AND(OR(Dashboard!$T$3="All",R5275=Dashboard!$T$3),OR(Dashboard!$T$4="All",D5275=Dashboard!$T$4)),1,0)</f>
        <v>1</v>
      </c>
      <c r="W5275" s="21" t="n">
        <f aca="false">IF(V5275=1,T5275+ROW()/10000000,0)</f>
        <v>3.0005275</v>
      </c>
    </row>
    <row r="5276" customFormat="false" ht="15" hidden="false" customHeight="false" outlineLevel="0" collapsed="false">
      <c r="A5276" s="0" t="n">
        <v>301118</v>
      </c>
      <c r="B5276" s="0" t="s">
        <v>12206</v>
      </c>
      <c r="C5276" s="0" t="n">
        <v>1</v>
      </c>
      <c r="D5276" s="0" t="s">
        <v>6924</v>
      </c>
      <c r="E5276" s="0" t="s">
        <v>12207</v>
      </c>
      <c r="F5276" s="0" t="s">
        <v>12123</v>
      </c>
      <c r="G5276" s="0" t="s">
        <v>12124</v>
      </c>
      <c r="H5276" s="0" t="s">
        <v>2288</v>
      </c>
      <c r="I5276" s="0" t="s">
        <v>2123</v>
      </c>
      <c r="J5276" s="0" t="s">
        <v>47</v>
      </c>
      <c r="K5276" s="0" t="s">
        <v>46</v>
      </c>
      <c r="L5276" s="0" t="s">
        <v>47</v>
      </c>
      <c r="M5276" s="0" t="s">
        <v>47</v>
      </c>
      <c r="N5276" s="0" t="n">
        <v>2</v>
      </c>
      <c r="O5276" s="0" t="n">
        <v>23</v>
      </c>
      <c r="P5276" s="0" t="n">
        <v>600</v>
      </c>
      <c r="Q5276" s="0" t="n">
        <v>3.2</v>
      </c>
      <c r="R5276" s="0" t="str">
        <f aca="false">INDEX(Lookup!$B$4:$B$18,MATCH(C5276,Lookup!$A$4:$A$18,0))</f>
        <v>India</v>
      </c>
      <c r="S5276" s="20" t="n">
        <f aca="false">INDEX(Lookup!$D$4:$D$18,MATCH(C5276,Lookup!$A$4:$A$18,0))</f>
        <v>0.012</v>
      </c>
      <c r="T5276" s="21" t="n">
        <f aca="false">ROUND(P5276*S5276,2)</f>
        <v>7.2</v>
      </c>
      <c r="U5276" s="21" t="n">
        <f aca="false">IF(T5276&lt;=10,1,IF(T5276&lt;=20,2,IF(T5276&lt;=30,3,IF(T5276&lt;=40,4,IF(T5276&lt;=50,5,IF(T5276&lt;=100,6,IF(T5276&lt;=250,7,8)))))))</f>
        <v>1</v>
      </c>
      <c r="V5276" s="21" t="n">
        <f aca="false">IF(AND(OR(Dashboard!$T$3="All",R5276=Dashboard!$T$3),OR(Dashboard!$T$4="All",D5276=Dashboard!$T$4)),1,0)</f>
        <v>1</v>
      </c>
      <c r="W5276" s="21" t="n">
        <f aca="false">IF(V5276=1,T5276+ROW()/10000000,0)</f>
        <v>7.2005276</v>
      </c>
    </row>
    <row r="5277" customFormat="false" ht="15" hidden="false" customHeight="false" outlineLevel="0" collapsed="false">
      <c r="A5277" s="0" t="n">
        <v>309551</v>
      </c>
      <c r="B5277" s="0" t="s">
        <v>12208</v>
      </c>
      <c r="C5277" s="0" t="n">
        <v>1</v>
      </c>
      <c r="D5277" s="0" t="s">
        <v>6924</v>
      </c>
      <c r="E5277" s="0" t="s">
        <v>12209</v>
      </c>
      <c r="F5277" s="0" t="s">
        <v>12123</v>
      </c>
      <c r="G5277" s="0" t="s">
        <v>12124</v>
      </c>
      <c r="H5277" s="0" t="s">
        <v>2978</v>
      </c>
      <c r="I5277" s="0" t="s">
        <v>2123</v>
      </c>
      <c r="J5277" s="0" t="s">
        <v>47</v>
      </c>
      <c r="K5277" s="0" t="s">
        <v>46</v>
      </c>
      <c r="L5277" s="0" t="s">
        <v>47</v>
      </c>
      <c r="M5277" s="0" t="s">
        <v>47</v>
      </c>
      <c r="N5277" s="0" t="n">
        <v>1</v>
      </c>
      <c r="O5277" s="0" t="n">
        <v>53</v>
      </c>
      <c r="P5277" s="0" t="n">
        <v>400</v>
      </c>
      <c r="Q5277" s="0" t="n">
        <v>3.1</v>
      </c>
      <c r="R5277" s="0" t="str">
        <f aca="false">INDEX(Lookup!$B$4:$B$18,MATCH(C5277,Lookup!$A$4:$A$18,0))</f>
        <v>India</v>
      </c>
      <c r="S5277" s="20" t="n">
        <f aca="false">INDEX(Lookup!$D$4:$D$18,MATCH(C5277,Lookup!$A$4:$A$18,0))</f>
        <v>0.012</v>
      </c>
      <c r="T5277" s="21" t="n">
        <f aca="false">ROUND(P5277*S5277,2)</f>
        <v>4.8</v>
      </c>
      <c r="U5277" s="21" t="n">
        <f aca="false">IF(T5277&lt;=10,1,IF(T5277&lt;=20,2,IF(T5277&lt;=30,3,IF(T5277&lt;=40,4,IF(T5277&lt;=50,5,IF(T5277&lt;=100,6,IF(T5277&lt;=250,7,8)))))))</f>
        <v>1</v>
      </c>
      <c r="V5277" s="21" t="n">
        <f aca="false">IF(AND(OR(Dashboard!$T$3="All",R5277=Dashboard!$T$3),OR(Dashboard!$T$4="All",D5277=Dashboard!$T$4)),1,0)</f>
        <v>1</v>
      </c>
      <c r="W5277" s="21" t="n">
        <f aca="false">IF(V5277=1,T5277+ROW()/10000000,0)</f>
        <v>4.8005277</v>
      </c>
    </row>
    <row r="5278" customFormat="false" ht="15" hidden="false" customHeight="false" outlineLevel="0" collapsed="false">
      <c r="A5278" s="0" t="n">
        <v>9736</v>
      </c>
      <c r="B5278" s="0" t="s">
        <v>12210</v>
      </c>
      <c r="C5278" s="0" t="n">
        <v>1</v>
      </c>
      <c r="D5278" s="0" t="s">
        <v>6924</v>
      </c>
      <c r="E5278" s="0" t="s">
        <v>12211</v>
      </c>
      <c r="F5278" s="0" t="s">
        <v>12123</v>
      </c>
      <c r="G5278" s="0" t="s">
        <v>12124</v>
      </c>
      <c r="H5278" s="0" t="s">
        <v>12212</v>
      </c>
      <c r="I5278" s="0" t="s">
        <v>2123</v>
      </c>
      <c r="J5278" s="0" t="s">
        <v>46</v>
      </c>
      <c r="K5278" s="0" t="s">
        <v>47</v>
      </c>
      <c r="L5278" s="0" t="s">
        <v>47</v>
      </c>
      <c r="M5278" s="0" t="s">
        <v>47</v>
      </c>
      <c r="N5278" s="0" t="n">
        <v>4</v>
      </c>
      <c r="O5278" s="0" t="n">
        <v>80</v>
      </c>
      <c r="P5278" s="0" t="n">
        <v>2000</v>
      </c>
      <c r="Q5278" s="0" t="n">
        <v>3.1</v>
      </c>
      <c r="R5278" s="0" t="str">
        <f aca="false">INDEX(Lookup!$B$4:$B$18,MATCH(C5278,Lookup!$A$4:$A$18,0))</f>
        <v>India</v>
      </c>
      <c r="S5278" s="20" t="n">
        <f aca="false">INDEX(Lookup!$D$4:$D$18,MATCH(C5278,Lookup!$A$4:$A$18,0))</f>
        <v>0.012</v>
      </c>
      <c r="T5278" s="21" t="n">
        <f aca="false">ROUND(P5278*S5278,2)</f>
        <v>24</v>
      </c>
      <c r="U5278" s="21" t="n">
        <f aca="false">IF(T5278&lt;=10,1,IF(T5278&lt;=20,2,IF(T5278&lt;=30,3,IF(T5278&lt;=40,4,IF(T5278&lt;=50,5,IF(T5278&lt;=100,6,IF(T5278&lt;=250,7,8)))))))</f>
        <v>3</v>
      </c>
      <c r="V5278" s="21" t="n">
        <f aca="false">IF(AND(OR(Dashboard!$T$3="All",R5278=Dashboard!$T$3),OR(Dashboard!$T$4="All",D5278=Dashboard!$T$4)),1,0)</f>
        <v>1</v>
      </c>
      <c r="W5278" s="21" t="n">
        <f aca="false">IF(V5278=1,T5278+ROW()/10000000,0)</f>
        <v>24.0005278</v>
      </c>
    </row>
    <row r="5279" customFormat="false" ht="15" hidden="false" customHeight="false" outlineLevel="0" collapsed="false">
      <c r="A5279" s="0" t="n">
        <v>18022625</v>
      </c>
      <c r="B5279" s="0" t="s">
        <v>12213</v>
      </c>
      <c r="C5279" s="0" t="n">
        <v>1</v>
      </c>
      <c r="D5279" s="0" t="s">
        <v>6924</v>
      </c>
      <c r="E5279" s="0" t="s">
        <v>12214</v>
      </c>
      <c r="F5279" s="0" t="s">
        <v>12123</v>
      </c>
      <c r="G5279" s="0" t="s">
        <v>12124</v>
      </c>
      <c r="H5279" s="0" t="s">
        <v>4155</v>
      </c>
      <c r="I5279" s="0" t="s">
        <v>2123</v>
      </c>
      <c r="J5279" s="0" t="s">
        <v>47</v>
      </c>
      <c r="K5279" s="0" t="s">
        <v>46</v>
      </c>
      <c r="L5279" s="0" t="s">
        <v>47</v>
      </c>
      <c r="M5279" s="0" t="s">
        <v>47</v>
      </c>
      <c r="N5279" s="0" t="n">
        <v>2</v>
      </c>
      <c r="O5279" s="0" t="n">
        <v>33</v>
      </c>
      <c r="P5279" s="0" t="n">
        <v>550</v>
      </c>
      <c r="Q5279" s="0" t="n">
        <v>3.4</v>
      </c>
      <c r="R5279" s="0" t="str">
        <f aca="false">INDEX(Lookup!$B$4:$B$18,MATCH(C5279,Lookup!$A$4:$A$18,0))</f>
        <v>India</v>
      </c>
      <c r="S5279" s="20" t="n">
        <f aca="false">INDEX(Lookup!$D$4:$D$18,MATCH(C5279,Lookup!$A$4:$A$18,0))</f>
        <v>0.012</v>
      </c>
      <c r="T5279" s="21" t="n">
        <f aca="false">ROUND(P5279*S5279,2)</f>
        <v>6.6</v>
      </c>
      <c r="U5279" s="21" t="n">
        <f aca="false">IF(T5279&lt;=10,1,IF(T5279&lt;=20,2,IF(T5279&lt;=30,3,IF(T5279&lt;=40,4,IF(T5279&lt;=50,5,IF(T5279&lt;=100,6,IF(T5279&lt;=250,7,8)))))))</f>
        <v>1</v>
      </c>
      <c r="V5279" s="21" t="n">
        <f aca="false">IF(AND(OR(Dashboard!$T$3="All",R5279=Dashboard!$T$3),OR(Dashboard!$T$4="All",D5279=Dashboard!$T$4)),1,0)</f>
        <v>1</v>
      </c>
      <c r="W5279" s="21" t="n">
        <f aca="false">IF(V5279=1,T5279+ROW()/10000000,0)</f>
        <v>6.6005279</v>
      </c>
    </row>
    <row r="5280" customFormat="false" ht="15" hidden="false" customHeight="false" outlineLevel="0" collapsed="false">
      <c r="A5280" s="0" t="n">
        <v>18420679</v>
      </c>
      <c r="B5280" s="0" t="s">
        <v>12215</v>
      </c>
      <c r="C5280" s="0" t="n">
        <v>1</v>
      </c>
      <c r="D5280" s="0" t="s">
        <v>6924</v>
      </c>
      <c r="E5280" s="0" t="s">
        <v>12216</v>
      </c>
      <c r="F5280" s="0" t="s">
        <v>12123</v>
      </c>
      <c r="G5280" s="0" t="s">
        <v>12124</v>
      </c>
      <c r="H5280" s="0" t="s">
        <v>2868</v>
      </c>
      <c r="I5280" s="0" t="s">
        <v>2123</v>
      </c>
      <c r="J5280" s="0" t="s">
        <v>47</v>
      </c>
      <c r="K5280" s="0" t="s">
        <v>47</v>
      </c>
      <c r="L5280" s="0" t="s">
        <v>47</v>
      </c>
      <c r="M5280" s="0" t="s">
        <v>47</v>
      </c>
      <c r="N5280" s="0" t="n">
        <v>1</v>
      </c>
      <c r="O5280" s="0" t="n">
        <v>39</v>
      </c>
      <c r="P5280" s="0" t="n">
        <v>150</v>
      </c>
      <c r="Q5280" s="0" t="n">
        <v>3.7</v>
      </c>
      <c r="R5280" s="0" t="str">
        <f aca="false">INDEX(Lookup!$B$4:$B$18,MATCH(C5280,Lookup!$A$4:$A$18,0))</f>
        <v>India</v>
      </c>
      <c r="S5280" s="20" t="n">
        <f aca="false">INDEX(Lookup!$D$4:$D$18,MATCH(C5280,Lookup!$A$4:$A$18,0))</f>
        <v>0.012</v>
      </c>
      <c r="T5280" s="21" t="n">
        <f aca="false">ROUND(P5280*S5280,2)</f>
        <v>1.8</v>
      </c>
      <c r="U5280" s="21" t="n">
        <f aca="false">IF(T5280&lt;=10,1,IF(T5280&lt;=20,2,IF(T5280&lt;=30,3,IF(T5280&lt;=40,4,IF(T5280&lt;=50,5,IF(T5280&lt;=100,6,IF(T5280&lt;=250,7,8)))))))</f>
        <v>1</v>
      </c>
      <c r="V5280" s="21" t="n">
        <f aca="false">IF(AND(OR(Dashboard!$T$3="All",R5280=Dashboard!$T$3),OR(Dashboard!$T$4="All",D5280=Dashboard!$T$4)),1,0)</f>
        <v>1</v>
      </c>
      <c r="W5280" s="21" t="n">
        <f aca="false">IF(V5280=1,T5280+ROW()/10000000,0)</f>
        <v>1.800528</v>
      </c>
    </row>
    <row r="5281" customFormat="false" ht="15" hidden="false" customHeight="false" outlineLevel="0" collapsed="false">
      <c r="A5281" s="0" t="n">
        <v>301361</v>
      </c>
      <c r="B5281" s="0" t="s">
        <v>11495</v>
      </c>
      <c r="C5281" s="0" t="n">
        <v>1</v>
      </c>
      <c r="D5281" s="0" t="s">
        <v>6924</v>
      </c>
      <c r="E5281" s="0" t="s">
        <v>12217</v>
      </c>
      <c r="F5281" s="0" t="s">
        <v>12123</v>
      </c>
      <c r="G5281" s="0" t="s">
        <v>12124</v>
      </c>
      <c r="H5281" s="0" t="s">
        <v>12218</v>
      </c>
      <c r="I5281" s="0" t="s">
        <v>2123</v>
      </c>
      <c r="J5281" s="0" t="s">
        <v>47</v>
      </c>
      <c r="K5281" s="0" t="s">
        <v>46</v>
      </c>
      <c r="L5281" s="0" t="s">
        <v>47</v>
      </c>
      <c r="M5281" s="0" t="s">
        <v>47</v>
      </c>
      <c r="N5281" s="0" t="n">
        <v>2</v>
      </c>
      <c r="O5281" s="0" t="n">
        <v>165</v>
      </c>
      <c r="P5281" s="0" t="n">
        <v>500</v>
      </c>
      <c r="Q5281" s="0" t="n">
        <v>3.6</v>
      </c>
      <c r="R5281" s="0" t="str">
        <f aca="false">INDEX(Lookup!$B$4:$B$18,MATCH(C5281,Lookup!$A$4:$A$18,0))</f>
        <v>India</v>
      </c>
      <c r="S5281" s="20" t="n">
        <f aca="false">INDEX(Lookup!$D$4:$D$18,MATCH(C5281,Lookup!$A$4:$A$18,0))</f>
        <v>0.012</v>
      </c>
      <c r="T5281" s="21" t="n">
        <f aca="false">ROUND(P5281*S5281,2)</f>
        <v>6</v>
      </c>
      <c r="U5281" s="21" t="n">
        <f aca="false">IF(T5281&lt;=10,1,IF(T5281&lt;=20,2,IF(T5281&lt;=30,3,IF(T5281&lt;=40,4,IF(T5281&lt;=50,5,IF(T5281&lt;=100,6,IF(T5281&lt;=250,7,8)))))))</f>
        <v>1</v>
      </c>
      <c r="V5281" s="21" t="n">
        <f aca="false">IF(AND(OR(Dashboard!$T$3="All",R5281=Dashboard!$T$3),OR(Dashboard!$T$4="All",D5281=Dashboard!$T$4)),1,0)</f>
        <v>1</v>
      </c>
      <c r="W5281" s="21" t="n">
        <f aca="false">IF(V5281=1,T5281+ROW()/10000000,0)</f>
        <v>6.0005281</v>
      </c>
    </row>
    <row r="5282" customFormat="false" ht="15" hidden="false" customHeight="false" outlineLevel="0" collapsed="false">
      <c r="A5282" s="0" t="n">
        <v>312991</v>
      </c>
      <c r="B5282" s="0" t="s">
        <v>12219</v>
      </c>
      <c r="C5282" s="0" t="n">
        <v>1</v>
      </c>
      <c r="D5282" s="0" t="s">
        <v>6924</v>
      </c>
      <c r="E5282" s="0" t="s">
        <v>12220</v>
      </c>
      <c r="F5282" s="0" t="s">
        <v>12123</v>
      </c>
      <c r="G5282" s="0" t="s">
        <v>12124</v>
      </c>
      <c r="H5282" s="0" t="s">
        <v>153</v>
      </c>
      <c r="I5282" s="0" t="s">
        <v>2123</v>
      </c>
      <c r="J5282" s="0" t="s">
        <v>47</v>
      </c>
      <c r="K5282" s="0" t="s">
        <v>47</v>
      </c>
      <c r="L5282" s="0" t="s">
        <v>47</v>
      </c>
      <c r="M5282" s="0" t="s">
        <v>47</v>
      </c>
      <c r="N5282" s="0" t="n">
        <v>1</v>
      </c>
      <c r="O5282" s="0" t="n">
        <v>72</v>
      </c>
      <c r="P5282" s="0" t="n">
        <v>250</v>
      </c>
      <c r="Q5282" s="0" t="n">
        <v>3.7</v>
      </c>
      <c r="R5282" s="0" t="str">
        <f aca="false">INDEX(Lookup!$B$4:$B$18,MATCH(C5282,Lookup!$A$4:$A$18,0))</f>
        <v>India</v>
      </c>
      <c r="S5282" s="20" t="n">
        <f aca="false">INDEX(Lookup!$D$4:$D$18,MATCH(C5282,Lookup!$A$4:$A$18,0))</f>
        <v>0.012</v>
      </c>
      <c r="T5282" s="21" t="n">
        <f aca="false">ROUND(P5282*S5282,2)</f>
        <v>3</v>
      </c>
      <c r="U5282" s="21" t="n">
        <f aca="false">IF(T5282&lt;=10,1,IF(T5282&lt;=20,2,IF(T5282&lt;=30,3,IF(T5282&lt;=40,4,IF(T5282&lt;=50,5,IF(T5282&lt;=100,6,IF(T5282&lt;=250,7,8)))))))</f>
        <v>1</v>
      </c>
      <c r="V5282" s="21" t="n">
        <f aca="false">IF(AND(OR(Dashboard!$T$3="All",R5282=Dashboard!$T$3),OR(Dashboard!$T$4="All",D5282=Dashboard!$T$4)),1,0)</f>
        <v>1</v>
      </c>
      <c r="W5282" s="21" t="n">
        <f aca="false">IF(V5282=1,T5282+ROW()/10000000,0)</f>
        <v>3.0005282</v>
      </c>
    </row>
    <row r="5283" customFormat="false" ht="15" hidden="false" customHeight="false" outlineLevel="0" collapsed="false">
      <c r="A5283" s="0" t="n">
        <v>18277153</v>
      </c>
      <c r="B5283" s="0" t="s">
        <v>12221</v>
      </c>
      <c r="C5283" s="0" t="n">
        <v>1</v>
      </c>
      <c r="D5283" s="0" t="s">
        <v>6924</v>
      </c>
      <c r="E5283" s="0" t="s">
        <v>12222</v>
      </c>
      <c r="F5283" s="0" t="s">
        <v>12123</v>
      </c>
      <c r="G5283" s="0" t="s">
        <v>12124</v>
      </c>
      <c r="H5283" s="0" t="s">
        <v>402</v>
      </c>
      <c r="I5283" s="0" t="s">
        <v>2123</v>
      </c>
      <c r="J5283" s="0" t="s">
        <v>47</v>
      </c>
      <c r="K5283" s="0" t="s">
        <v>46</v>
      </c>
      <c r="L5283" s="0" t="s">
        <v>47</v>
      </c>
      <c r="M5283" s="0" t="s">
        <v>47</v>
      </c>
      <c r="N5283" s="0" t="n">
        <v>2</v>
      </c>
      <c r="O5283" s="0" t="n">
        <v>49</v>
      </c>
      <c r="P5283" s="0" t="n">
        <v>500</v>
      </c>
      <c r="Q5283" s="0" t="n">
        <v>3.7</v>
      </c>
      <c r="R5283" s="0" t="str">
        <f aca="false">INDEX(Lookup!$B$4:$B$18,MATCH(C5283,Lookup!$A$4:$A$18,0))</f>
        <v>India</v>
      </c>
      <c r="S5283" s="20" t="n">
        <f aca="false">INDEX(Lookup!$D$4:$D$18,MATCH(C5283,Lookup!$A$4:$A$18,0))</f>
        <v>0.012</v>
      </c>
      <c r="T5283" s="21" t="n">
        <f aca="false">ROUND(P5283*S5283,2)</f>
        <v>6</v>
      </c>
      <c r="U5283" s="21" t="n">
        <f aca="false">IF(T5283&lt;=10,1,IF(T5283&lt;=20,2,IF(T5283&lt;=30,3,IF(T5283&lt;=40,4,IF(T5283&lt;=50,5,IF(T5283&lt;=100,6,IF(T5283&lt;=250,7,8)))))))</f>
        <v>1</v>
      </c>
      <c r="V5283" s="21" t="n">
        <f aca="false">IF(AND(OR(Dashboard!$T$3="All",R5283=Dashboard!$T$3),OR(Dashboard!$T$4="All",D5283=Dashboard!$T$4)),1,0)</f>
        <v>1</v>
      </c>
      <c r="W5283" s="21" t="n">
        <f aca="false">IF(V5283=1,T5283+ROW()/10000000,0)</f>
        <v>6.0005283</v>
      </c>
    </row>
    <row r="5284" customFormat="false" ht="15" hidden="false" customHeight="false" outlineLevel="0" collapsed="false">
      <c r="A5284" s="0" t="n">
        <v>18273548</v>
      </c>
      <c r="B5284" s="0" t="s">
        <v>12223</v>
      </c>
      <c r="C5284" s="0" t="n">
        <v>1</v>
      </c>
      <c r="D5284" s="0" t="s">
        <v>6924</v>
      </c>
      <c r="E5284" s="0" t="s">
        <v>12224</v>
      </c>
      <c r="F5284" s="0" t="s">
        <v>12123</v>
      </c>
      <c r="G5284" s="0" t="s">
        <v>12124</v>
      </c>
      <c r="H5284" s="0" t="s">
        <v>12225</v>
      </c>
      <c r="I5284" s="0" t="s">
        <v>2123</v>
      </c>
      <c r="J5284" s="0" t="s">
        <v>47</v>
      </c>
      <c r="K5284" s="0" t="s">
        <v>47</v>
      </c>
      <c r="L5284" s="0" t="s">
        <v>47</v>
      </c>
      <c r="M5284" s="0" t="s">
        <v>47</v>
      </c>
      <c r="N5284" s="0" t="n">
        <v>2</v>
      </c>
      <c r="O5284" s="0" t="n">
        <v>57</v>
      </c>
      <c r="P5284" s="0" t="n">
        <v>550</v>
      </c>
      <c r="Q5284" s="0" t="n">
        <v>3.7</v>
      </c>
      <c r="R5284" s="0" t="str">
        <f aca="false">INDEX(Lookup!$B$4:$B$18,MATCH(C5284,Lookup!$A$4:$A$18,0))</f>
        <v>India</v>
      </c>
      <c r="S5284" s="20" t="n">
        <f aca="false">INDEX(Lookup!$D$4:$D$18,MATCH(C5284,Lookup!$A$4:$A$18,0))</f>
        <v>0.012</v>
      </c>
      <c r="T5284" s="21" t="n">
        <f aca="false">ROUND(P5284*S5284,2)</f>
        <v>6.6</v>
      </c>
      <c r="U5284" s="21" t="n">
        <f aca="false">IF(T5284&lt;=10,1,IF(T5284&lt;=20,2,IF(T5284&lt;=30,3,IF(T5284&lt;=40,4,IF(T5284&lt;=50,5,IF(T5284&lt;=100,6,IF(T5284&lt;=250,7,8)))))))</f>
        <v>1</v>
      </c>
      <c r="V5284" s="21" t="n">
        <f aca="false">IF(AND(OR(Dashboard!$T$3="All",R5284=Dashboard!$T$3),OR(Dashboard!$T$4="All",D5284=Dashboard!$T$4)),1,0)</f>
        <v>1</v>
      </c>
      <c r="W5284" s="21" t="n">
        <f aca="false">IF(V5284=1,T5284+ROW()/10000000,0)</f>
        <v>6.6005284</v>
      </c>
    </row>
    <row r="5285" customFormat="false" ht="15" hidden="false" customHeight="false" outlineLevel="0" collapsed="false">
      <c r="A5285" s="0" t="n">
        <v>18399818</v>
      </c>
      <c r="B5285" s="0" t="s">
        <v>12226</v>
      </c>
      <c r="C5285" s="0" t="n">
        <v>1</v>
      </c>
      <c r="D5285" s="0" t="s">
        <v>6924</v>
      </c>
      <c r="E5285" s="0" t="s">
        <v>12227</v>
      </c>
      <c r="F5285" s="0" t="s">
        <v>12123</v>
      </c>
      <c r="G5285" s="0" t="s">
        <v>12124</v>
      </c>
      <c r="H5285" s="0" t="s">
        <v>12228</v>
      </c>
      <c r="I5285" s="0" t="s">
        <v>2123</v>
      </c>
      <c r="J5285" s="0" t="s">
        <v>47</v>
      </c>
      <c r="K5285" s="0" t="s">
        <v>46</v>
      </c>
      <c r="L5285" s="0" t="s">
        <v>47</v>
      </c>
      <c r="M5285" s="0" t="s">
        <v>47</v>
      </c>
      <c r="N5285" s="0" t="n">
        <v>1</v>
      </c>
      <c r="O5285" s="0" t="n">
        <v>65</v>
      </c>
      <c r="P5285" s="0" t="n">
        <v>300</v>
      </c>
      <c r="Q5285" s="0" t="n">
        <v>3.7</v>
      </c>
      <c r="R5285" s="0" t="str">
        <f aca="false">INDEX(Lookup!$B$4:$B$18,MATCH(C5285,Lookup!$A$4:$A$18,0))</f>
        <v>India</v>
      </c>
      <c r="S5285" s="20" t="n">
        <f aca="false">INDEX(Lookup!$D$4:$D$18,MATCH(C5285,Lookup!$A$4:$A$18,0))</f>
        <v>0.012</v>
      </c>
      <c r="T5285" s="21" t="n">
        <f aca="false">ROUND(P5285*S5285,2)</f>
        <v>3.6</v>
      </c>
      <c r="U5285" s="21" t="n">
        <f aca="false">IF(T5285&lt;=10,1,IF(T5285&lt;=20,2,IF(T5285&lt;=30,3,IF(T5285&lt;=40,4,IF(T5285&lt;=50,5,IF(T5285&lt;=100,6,IF(T5285&lt;=250,7,8)))))))</f>
        <v>1</v>
      </c>
      <c r="V5285" s="21" t="n">
        <f aca="false">IF(AND(OR(Dashboard!$T$3="All",R5285=Dashboard!$T$3),OR(Dashboard!$T$4="All",D5285=Dashboard!$T$4)),1,0)</f>
        <v>1</v>
      </c>
      <c r="W5285" s="21" t="n">
        <f aca="false">IF(V5285=1,T5285+ROW()/10000000,0)</f>
        <v>3.6005285</v>
      </c>
    </row>
    <row r="5286" customFormat="false" ht="15" hidden="false" customHeight="false" outlineLevel="0" collapsed="false">
      <c r="A5286" s="0" t="n">
        <v>8062</v>
      </c>
      <c r="B5286" s="0" t="s">
        <v>12229</v>
      </c>
      <c r="C5286" s="0" t="n">
        <v>1</v>
      </c>
      <c r="D5286" s="0" t="s">
        <v>6924</v>
      </c>
      <c r="E5286" s="0" t="s">
        <v>12230</v>
      </c>
      <c r="F5286" s="0" t="s">
        <v>12123</v>
      </c>
      <c r="G5286" s="0" t="s">
        <v>12124</v>
      </c>
      <c r="H5286" s="0" t="s">
        <v>2128</v>
      </c>
      <c r="I5286" s="0" t="s">
        <v>2123</v>
      </c>
      <c r="J5286" s="0" t="s">
        <v>47</v>
      </c>
      <c r="K5286" s="0" t="s">
        <v>47</v>
      </c>
      <c r="L5286" s="0" t="s">
        <v>47</v>
      </c>
      <c r="M5286" s="0" t="s">
        <v>47</v>
      </c>
      <c r="N5286" s="0" t="n">
        <v>1</v>
      </c>
      <c r="O5286" s="0" t="n">
        <v>1</v>
      </c>
      <c r="P5286" s="0" t="n">
        <v>150</v>
      </c>
      <c r="Q5286" s="0" t="n">
        <v>1</v>
      </c>
      <c r="R5286" s="0" t="str">
        <f aca="false">INDEX(Lookup!$B$4:$B$18,MATCH(C5286,Lookup!$A$4:$A$18,0))</f>
        <v>India</v>
      </c>
      <c r="S5286" s="20" t="n">
        <f aca="false">INDEX(Lookup!$D$4:$D$18,MATCH(C5286,Lookup!$A$4:$A$18,0))</f>
        <v>0.012</v>
      </c>
      <c r="T5286" s="21" t="n">
        <f aca="false">ROUND(P5286*S5286,2)</f>
        <v>1.8</v>
      </c>
      <c r="U5286" s="21" t="n">
        <f aca="false">IF(T5286&lt;=10,1,IF(T5286&lt;=20,2,IF(T5286&lt;=30,3,IF(T5286&lt;=40,4,IF(T5286&lt;=50,5,IF(T5286&lt;=100,6,IF(T5286&lt;=250,7,8)))))))</f>
        <v>1</v>
      </c>
      <c r="V5286" s="21" t="n">
        <f aca="false">IF(AND(OR(Dashboard!$T$3="All",R5286=Dashboard!$T$3),OR(Dashboard!$T$4="All",D5286=Dashboard!$T$4)),1,0)</f>
        <v>1</v>
      </c>
      <c r="W5286" s="21" t="n">
        <f aca="false">IF(V5286=1,T5286+ROW()/10000000,0)</f>
        <v>1.8005286</v>
      </c>
    </row>
    <row r="5287" customFormat="false" ht="15" hidden="false" customHeight="false" outlineLevel="0" collapsed="false">
      <c r="A5287" s="0" t="n">
        <v>304254</v>
      </c>
      <c r="B5287" s="0" t="s">
        <v>12231</v>
      </c>
      <c r="C5287" s="0" t="n">
        <v>1</v>
      </c>
      <c r="D5287" s="0" t="s">
        <v>6924</v>
      </c>
      <c r="E5287" s="0" t="s">
        <v>12232</v>
      </c>
      <c r="F5287" s="0" t="s">
        <v>12123</v>
      </c>
      <c r="G5287" s="0" t="s">
        <v>12124</v>
      </c>
      <c r="H5287" s="0" t="s">
        <v>2128</v>
      </c>
      <c r="I5287" s="0" t="s">
        <v>2123</v>
      </c>
      <c r="J5287" s="0" t="s">
        <v>47</v>
      </c>
      <c r="K5287" s="0" t="s">
        <v>47</v>
      </c>
      <c r="L5287" s="0" t="s">
        <v>47</v>
      </c>
      <c r="M5287" s="0" t="s">
        <v>47</v>
      </c>
      <c r="N5287" s="0" t="n">
        <v>1</v>
      </c>
      <c r="O5287" s="0" t="n">
        <v>2</v>
      </c>
      <c r="P5287" s="0" t="n">
        <v>200</v>
      </c>
      <c r="Q5287" s="0" t="n">
        <v>1</v>
      </c>
      <c r="R5287" s="0" t="str">
        <f aca="false">INDEX(Lookup!$B$4:$B$18,MATCH(C5287,Lookup!$A$4:$A$18,0))</f>
        <v>India</v>
      </c>
      <c r="S5287" s="20" t="n">
        <f aca="false">INDEX(Lookup!$D$4:$D$18,MATCH(C5287,Lookup!$A$4:$A$18,0))</f>
        <v>0.012</v>
      </c>
      <c r="T5287" s="21" t="n">
        <f aca="false">ROUND(P5287*S5287,2)</f>
        <v>2.4</v>
      </c>
      <c r="U5287" s="21" t="n">
        <f aca="false">IF(T5287&lt;=10,1,IF(T5287&lt;=20,2,IF(T5287&lt;=30,3,IF(T5287&lt;=40,4,IF(T5287&lt;=50,5,IF(T5287&lt;=100,6,IF(T5287&lt;=250,7,8)))))))</f>
        <v>1</v>
      </c>
      <c r="V5287" s="21" t="n">
        <f aca="false">IF(AND(OR(Dashboard!$T$3="All",R5287=Dashboard!$T$3),OR(Dashboard!$T$4="All",D5287=Dashboard!$T$4)),1,0)</f>
        <v>1</v>
      </c>
      <c r="W5287" s="21" t="n">
        <f aca="false">IF(V5287=1,T5287+ROW()/10000000,0)</f>
        <v>2.4005287</v>
      </c>
    </row>
    <row r="5288" customFormat="false" ht="15" hidden="false" customHeight="false" outlineLevel="0" collapsed="false">
      <c r="A5288" s="0" t="n">
        <v>18469823</v>
      </c>
      <c r="B5288" s="0" t="s">
        <v>12233</v>
      </c>
      <c r="C5288" s="0" t="n">
        <v>1</v>
      </c>
      <c r="D5288" s="0" t="s">
        <v>6924</v>
      </c>
      <c r="E5288" s="0" t="s">
        <v>12234</v>
      </c>
      <c r="F5288" s="0" t="s">
        <v>12123</v>
      </c>
      <c r="G5288" s="0" t="s">
        <v>12124</v>
      </c>
      <c r="H5288" s="0" t="s">
        <v>2868</v>
      </c>
      <c r="I5288" s="0" t="s">
        <v>2123</v>
      </c>
      <c r="J5288" s="0" t="s">
        <v>47</v>
      </c>
      <c r="K5288" s="0" t="s">
        <v>47</v>
      </c>
      <c r="L5288" s="0" t="s">
        <v>47</v>
      </c>
      <c r="M5288" s="0" t="s">
        <v>47</v>
      </c>
      <c r="N5288" s="0" t="n">
        <v>1</v>
      </c>
      <c r="O5288" s="0" t="n">
        <v>0</v>
      </c>
      <c r="P5288" s="0" t="n">
        <v>300</v>
      </c>
      <c r="Q5288" s="0" t="n">
        <v>1</v>
      </c>
      <c r="R5288" s="0" t="str">
        <f aca="false">INDEX(Lookup!$B$4:$B$18,MATCH(C5288,Lookup!$A$4:$A$18,0))</f>
        <v>India</v>
      </c>
      <c r="S5288" s="20" t="n">
        <f aca="false">INDEX(Lookup!$D$4:$D$18,MATCH(C5288,Lookup!$A$4:$A$18,0))</f>
        <v>0.012</v>
      </c>
      <c r="T5288" s="21" t="n">
        <f aca="false">ROUND(P5288*S5288,2)</f>
        <v>3.6</v>
      </c>
      <c r="U5288" s="21" t="n">
        <f aca="false">IF(T5288&lt;=10,1,IF(T5288&lt;=20,2,IF(T5288&lt;=30,3,IF(T5288&lt;=40,4,IF(T5288&lt;=50,5,IF(T5288&lt;=100,6,IF(T5288&lt;=250,7,8)))))))</f>
        <v>1</v>
      </c>
      <c r="V5288" s="21" t="n">
        <f aca="false">IF(AND(OR(Dashboard!$T$3="All",R5288=Dashboard!$T$3),OR(Dashboard!$T$4="All",D5288=Dashboard!$T$4)),1,0)</f>
        <v>1</v>
      </c>
      <c r="W5288" s="21" t="n">
        <f aca="false">IF(V5288=1,T5288+ROW()/10000000,0)</f>
        <v>3.6005288</v>
      </c>
    </row>
    <row r="5289" customFormat="false" ht="15" hidden="false" customHeight="false" outlineLevel="0" collapsed="false">
      <c r="A5289" s="0" t="n">
        <v>18057803</v>
      </c>
      <c r="B5289" s="0" t="s">
        <v>12235</v>
      </c>
      <c r="C5289" s="0" t="n">
        <v>1</v>
      </c>
      <c r="D5289" s="0" t="s">
        <v>6924</v>
      </c>
      <c r="E5289" s="0" t="s">
        <v>12236</v>
      </c>
      <c r="F5289" s="0" t="s">
        <v>12123</v>
      </c>
      <c r="G5289" s="0" t="s">
        <v>12124</v>
      </c>
      <c r="H5289" s="0" t="s">
        <v>2868</v>
      </c>
      <c r="I5289" s="0" t="s">
        <v>2123</v>
      </c>
      <c r="J5289" s="0" t="s">
        <v>47</v>
      </c>
      <c r="K5289" s="0" t="s">
        <v>47</v>
      </c>
      <c r="L5289" s="0" t="s">
        <v>47</v>
      </c>
      <c r="M5289" s="0" t="s">
        <v>47</v>
      </c>
      <c r="N5289" s="0" t="n">
        <v>1</v>
      </c>
      <c r="O5289" s="0" t="n">
        <v>0</v>
      </c>
      <c r="P5289" s="0" t="n">
        <v>300</v>
      </c>
      <c r="Q5289" s="0" t="n">
        <v>1</v>
      </c>
      <c r="R5289" s="0" t="str">
        <f aca="false">INDEX(Lookup!$B$4:$B$18,MATCH(C5289,Lookup!$A$4:$A$18,0))</f>
        <v>India</v>
      </c>
      <c r="S5289" s="20" t="n">
        <f aca="false">INDEX(Lookup!$D$4:$D$18,MATCH(C5289,Lookup!$A$4:$A$18,0))</f>
        <v>0.012</v>
      </c>
      <c r="T5289" s="21" t="n">
        <f aca="false">ROUND(P5289*S5289,2)</f>
        <v>3.6</v>
      </c>
      <c r="U5289" s="21" t="n">
        <f aca="false">IF(T5289&lt;=10,1,IF(T5289&lt;=20,2,IF(T5289&lt;=30,3,IF(T5289&lt;=40,4,IF(T5289&lt;=50,5,IF(T5289&lt;=100,6,IF(T5289&lt;=250,7,8)))))))</f>
        <v>1</v>
      </c>
      <c r="V5289" s="21" t="n">
        <f aca="false">IF(AND(OR(Dashboard!$T$3="All",R5289=Dashboard!$T$3),OR(Dashboard!$T$4="All",D5289=Dashboard!$T$4)),1,0)</f>
        <v>1</v>
      </c>
      <c r="W5289" s="21" t="n">
        <f aca="false">IF(V5289=1,T5289+ROW()/10000000,0)</f>
        <v>3.6005289</v>
      </c>
    </row>
    <row r="5290" customFormat="false" ht="15" hidden="false" customHeight="false" outlineLevel="0" collapsed="false">
      <c r="A5290" s="0" t="n">
        <v>18208900</v>
      </c>
      <c r="B5290" s="0" t="s">
        <v>12237</v>
      </c>
      <c r="C5290" s="0" t="n">
        <v>1</v>
      </c>
      <c r="D5290" s="0" t="s">
        <v>6924</v>
      </c>
      <c r="E5290" s="0" t="s">
        <v>12238</v>
      </c>
      <c r="F5290" s="0" t="s">
        <v>12123</v>
      </c>
      <c r="G5290" s="0" t="s">
        <v>12124</v>
      </c>
      <c r="H5290" s="0" t="s">
        <v>402</v>
      </c>
      <c r="I5290" s="0" t="s">
        <v>2123</v>
      </c>
      <c r="J5290" s="0" t="s">
        <v>47</v>
      </c>
      <c r="K5290" s="0" t="s">
        <v>47</v>
      </c>
      <c r="L5290" s="0" t="s">
        <v>47</v>
      </c>
      <c r="M5290" s="0" t="s">
        <v>47</v>
      </c>
      <c r="N5290" s="0" t="n">
        <v>1</v>
      </c>
      <c r="O5290" s="0" t="n">
        <v>2</v>
      </c>
      <c r="P5290" s="0" t="n">
        <v>250</v>
      </c>
      <c r="Q5290" s="0" t="n">
        <v>1</v>
      </c>
      <c r="R5290" s="0" t="str">
        <f aca="false">INDEX(Lookup!$B$4:$B$18,MATCH(C5290,Lookup!$A$4:$A$18,0))</f>
        <v>India</v>
      </c>
      <c r="S5290" s="20" t="n">
        <f aca="false">INDEX(Lookup!$D$4:$D$18,MATCH(C5290,Lookup!$A$4:$A$18,0))</f>
        <v>0.012</v>
      </c>
      <c r="T5290" s="21" t="n">
        <f aca="false">ROUND(P5290*S5290,2)</f>
        <v>3</v>
      </c>
      <c r="U5290" s="21" t="n">
        <f aca="false">IF(T5290&lt;=10,1,IF(T5290&lt;=20,2,IF(T5290&lt;=30,3,IF(T5290&lt;=40,4,IF(T5290&lt;=50,5,IF(T5290&lt;=100,6,IF(T5290&lt;=250,7,8)))))))</f>
        <v>1</v>
      </c>
      <c r="V5290" s="21" t="n">
        <f aca="false">IF(AND(OR(Dashboard!$T$3="All",R5290=Dashboard!$T$3),OR(Dashboard!$T$4="All",D5290=Dashboard!$T$4)),1,0)</f>
        <v>1</v>
      </c>
      <c r="W5290" s="21" t="n">
        <f aca="false">IF(V5290=1,T5290+ROW()/10000000,0)</f>
        <v>3.000529</v>
      </c>
    </row>
    <row r="5291" customFormat="false" ht="15" hidden="false" customHeight="false" outlineLevel="0" collapsed="false">
      <c r="A5291" s="0" t="n">
        <v>18420694</v>
      </c>
      <c r="B5291" s="0" t="s">
        <v>12239</v>
      </c>
      <c r="C5291" s="0" t="n">
        <v>1</v>
      </c>
      <c r="D5291" s="0" t="s">
        <v>6924</v>
      </c>
      <c r="E5291" s="0" t="s">
        <v>12240</v>
      </c>
      <c r="F5291" s="0" t="s">
        <v>12123</v>
      </c>
      <c r="G5291" s="0" t="s">
        <v>12124</v>
      </c>
      <c r="H5291" s="0" t="s">
        <v>2122</v>
      </c>
      <c r="I5291" s="0" t="s">
        <v>2123</v>
      </c>
      <c r="J5291" s="0" t="s">
        <v>47</v>
      </c>
      <c r="K5291" s="0" t="s">
        <v>47</v>
      </c>
      <c r="L5291" s="0" t="s">
        <v>47</v>
      </c>
      <c r="M5291" s="0" t="s">
        <v>47</v>
      </c>
      <c r="N5291" s="0" t="n">
        <v>2</v>
      </c>
      <c r="O5291" s="0" t="n">
        <v>1</v>
      </c>
      <c r="P5291" s="0" t="n">
        <v>500</v>
      </c>
      <c r="Q5291" s="0" t="n">
        <v>1</v>
      </c>
      <c r="R5291" s="0" t="str">
        <f aca="false">INDEX(Lookup!$B$4:$B$18,MATCH(C5291,Lookup!$A$4:$A$18,0))</f>
        <v>India</v>
      </c>
      <c r="S5291" s="20" t="n">
        <f aca="false">INDEX(Lookup!$D$4:$D$18,MATCH(C5291,Lookup!$A$4:$A$18,0))</f>
        <v>0.012</v>
      </c>
      <c r="T5291" s="21" t="n">
        <f aca="false">ROUND(P5291*S5291,2)</f>
        <v>6</v>
      </c>
      <c r="U5291" s="21" t="n">
        <f aca="false">IF(T5291&lt;=10,1,IF(T5291&lt;=20,2,IF(T5291&lt;=30,3,IF(T5291&lt;=40,4,IF(T5291&lt;=50,5,IF(T5291&lt;=100,6,IF(T5291&lt;=250,7,8)))))))</f>
        <v>1</v>
      </c>
      <c r="V5291" s="21" t="n">
        <f aca="false">IF(AND(OR(Dashboard!$T$3="All",R5291=Dashboard!$T$3),OR(Dashboard!$T$4="All",D5291=Dashboard!$T$4)),1,0)</f>
        <v>1</v>
      </c>
      <c r="W5291" s="21" t="n">
        <f aca="false">IF(V5291=1,T5291+ROW()/10000000,0)</f>
        <v>6.0005291</v>
      </c>
    </row>
    <row r="5292" customFormat="false" ht="15" hidden="false" customHeight="false" outlineLevel="0" collapsed="false">
      <c r="A5292" s="0" t="n">
        <v>18438463</v>
      </c>
      <c r="B5292" s="0" t="s">
        <v>12241</v>
      </c>
      <c r="C5292" s="0" t="n">
        <v>1</v>
      </c>
      <c r="D5292" s="0" t="s">
        <v>6924</v>
      </c>
      <c r="E5292" s="0" t="s">
        <v>12124</v>
      </c>
      <c r="F5292" s="0" t="s">
        <v>12123</v>
      </c>
      <c r="G5292" s="0" t="s">
        <v>12124</v>
      </c>
      <c r="H5292" s="0" t="s">
        <v>69</v>
      </c>
      <c r="I5292" s="0" t="s">
        <v>2123</v>
      </c>
      <c r="J5292" s="0" t="s">
        <v>47</v>
      </c>
      <c r="K5292" s="0" t="s">
        <v>47</v>
      </c>
      <c r="L5292" s="0" t="s">
        <v>47</v>
      </c>
      <c r="M5292" s="0" t="s">
        <v>47</v>
      </c>
      <c r="N5292" s="0" t="n">
        <v>1</v>
      </c>
      <c r="O5292" s="0" t="n">
        <v>0</v>
      </c>
      <c r="P5292" s="0" t="n">
        <v>200</v>
      </c>
      <c r="Q5292" s="0" t="n">
        <v>1</v>
      </c>
      <c r="R5292" s="0" t="str">
        <f aca="false">INDEX(Lookup!$B$4:$B$18,MATCH(C5292,Lookup!$A$4:$A$18,0))</f>
        <v>India</v>
      </c>
      <c r="S5292" s="20" t="n">
        <f aca="false">INDEX(Lookup!$D$4:$D$18,MATCH(C5292,Lookup!$A$4:$A$18,0))</f>
        <v>0.012</v>
      </c>
      <c r="T5292" s="21" t="n">
        <f aca="false">ROUND(P5292*S5292,2)</f>
        <v>2.4</v>
      </c>
      <c r="U5292" s="21" t="n">
        <f aca="false">IF(T5292&lt;=10,1,IF(T5292&lt;=20,2,IF(T5292&lt;=30,3,IF(T5292&lt;=40,4,IF(T5292&lt;=50,5,IF(T5292&lt;=100,6,IF(T5292&lt;=250,7,8)))))))</f>
        <v>1</v>
      </c>
      <c r="V5292" s="21" t="n">
        <f aca="false">IF(AND(OR(Dashboard!$T$3="All",R5292=Dashboard!$T$3),OR(Dashboard!$T$4="All",D5292=Dashboard!$T$4)),1,0)</f>
        <v>1</v>
      </c>
      <c r="W5292" s="21" t="n">
        <f aca="false">IF(V5292=1,T5292+ROW()/10000000,0)</f>
        <v>2.4005292</v>
      </c>
    </row>
    <row r="5293" customFormat="false" ht="15" hidden="false" customHeight="false" outlineLevel="0" collapsed="false">
      <c r="A5293" s="0" t="n">
        <v>18317329</v>
      </c>
      <c r="B5293" s="0" t="s">
        <v>12242</v>
      </c>
      <c r="C5293" s="0" t="n">
        <v>1</v>
      </c>
      <c r="D5293" s="0" t="s">
        <v>6924</v>
      </c>
      <c r="E5293" s="0" t="s">
        <v>12243</v>
      </c>
      <c r="F5293" s="0" t="s">
        <v>12123</v>
      </c>
      <c r="G5293" s="0" t="s">
        <v>12124</v>
      </c>
      <c r="H5293" s="0" t="s">
        <v>2288</v>
      </c>
      <c r="I5293" s="0" t="s">
        <v>2123</v>
      </c>
      <c r="J5293" s="0" t="s">
        <v>47</v>
      </c>
      <c r="K5293" s="0" t="s">
        <v>47</v>
      </c>
      <c r="L5293" s="0" t="s">
        <v>47</v>
      </c>
      <c r="M5293" s="0" t="s">
        <v>47</v>
      </c>
      <c r="N5293" s="0" t="n">
        <v>1</v>
      </c>
      <c r="O5293" s="0" t="n">
        <v>0</v>
      </c>
      <c r="P5293" s="0" t="n">
        <v>400</v>
      </c>
      <c r="Q5293" s="0" t="n">
        <v>1</v>
      </c>
      <c r="R5293" s="0" t="str">
        <f aca="false">INDEX(Lookup!$B$4:$B$18,MATCH(C5293,Lookup!$A$4:$A$18,0))</f>
        <v>India</v>
      </c>
      <c r="S5293" s="20" t="n">
        <f aca="false">INDEX(Lookup!$D$4:$D$18,MATCH(C5293,Lookup!$A$4:$A$18,0))</f>
        <v>0.012</v>
      </c>
      <c r="T5293" s="21" t="n">
        <f aca="false">ROUND(P5293*S5293,2)</f>
        <v>4.8</v>
      </c>
      <c r="U5293" s="21" t="n">
        <f aca="false">IF(T5293&lt;=10,1,IF(T5293&lt;=20,2,IF(T5293&lt;=30,3,IF(T5293&lt;=40,4,IF(T5293&lt;=50,5,IF(T5293&lt;=100,6,IF(T5293&lt;=250,7,8)))))))</f>
        <v>1</v>
      </c>
      <c r="V5293" s="21" t="n">
        <f aca="false">IF(AND(OR(Dashboard!$T$3="All",R5293=Dashboard!$T$3),OR(Dashboard!$T$4="All",D5293=Dashboard!$T$4)),1,0)</f>
        <v>1</v>
      </c>
      <c r="W5293" s="21" t="n">
        <f aca="false">IF(V5293=1,T5293+ROW()/10000000,0)</f>
        <v>4.8005293</v>
      </c>
    </row>
    <row r="5294" customFormat="false" ht="15" hidden="false" customHeight="false" outlineLevel="0" collapsed="false">
      <c r="A5294" s="0" t="n">
        <v>18442896</v>
      </c>
      <c r="B5294" s="0" t="s">
        <v>12244</v>
      </c>
      <c r="C5294" s="0" t="n">
        <v>1</v>
      </c>
      <c r="D5294" s="0" t="s">
        <v>6924</v>
      </c>
      <c r="E5294" s="0" t="s">
        <v>12245</v>
      </c>
      <c r="F5294" s="0" t="s">
        <v>12123</v>
      </c>
      <c r="G5294" s="0" t="s">
        <v>12124</v>
      </c>
      <c r="H5294" s="0" t="s">
        <v>2185</v>
      </c>
      <c r="I5294" s="0" t="s">
        <v>2123</v>
      </c>
      <c r="J5294" s="0" t="s">
        <v>47</v>
      </c>
      <c r="K5294" s="0" t="s">
        <v>47</v>
      </c>
      <c r="L5294" s="0" t="s">
        <v>47</v>
      </c>
      <c r="M5294" s="0" t="s">
        <v>47</v>
      </c>
      <c r="N5294" s="0" t="n">
        <v>1</v>
      </c>
      <c r="O5294" s="0" t="n">
        <v>0</v>
      </c>
      <c r="P5294" s="0" t="n">
        <v>150</v>
      </c>
      <c r="Q5294" s="0" t="n">
        <v>1</v>
      </c>
      <c r="R5294" s="0" t="str">
        <f aca="false">INDEX(Lookup!$B$4:$B$18,MATCH(C5294,Lookup!$A$4:$A$18,0))</f>
        <v>India</v>
      </c>
      <c r="S5294" s="20" t="n">
        <f aca="false">INDEX(Lookup!$D$4:$D$18,MATCH(C5294,Lookup!$A$4:$A$18,0))</f>
        <v>0.012</v>
      </c>
      <c r="T5294" s="21" t="n">
        <f aca="false">ROUND(P5294*S5294,2)</f>
        <v>1.8</v>
      </c>
      <c r="U5294" s="21" t="n">
        <f aca="false">IF(T5294&lt;=10,1,IF(T5294&lt;=20,2,IF(T5294&lt;=30,3,IF(T5294&lt;=40,4,IF(T5294&lt;=50,5,IF(T5294&lt;=100,6,IF(T5294&lt;=250,7,8)))))))</f>
        <v>1</v>
      </c>
      <c r="V5294" s="21" t="n">
        <f aca="false">IF(AND(OR(Dashboard!$T$3="All",R5294=Dashboard!$T$3),OR(Dashboard!$T$4="All",D5294=Dashboard!$T$4)),1,0)</f>
        <v>1</v>
      </c>
      <c r="W5294" s="21" t="n">
        <f aca="false">IF(V5294=1,T5294+ROW()/10000000,0)</f>
        <v>1.8005294</v>
      </c>
    </row>
    <row r="5295" customFormat="false" ht="15" hidden="false" customHeight="false" outlineLevel="0" collapsed="false">
      <c r="A5295" s="0" t="n">
        <v>18494989</v>
      </c>
      <c r="B5295" s="0" t="s">
        <v>12246</v>
      </c>
      <c r="C5295" s="0" t="n">
        <v>1</v>
      </c>
      <c r="D5295" s="0" t="s">
        <v>6924</v>
      </c>
      <c r="E5295" s="0" t="s">
        <v>12247</v>
      </c>
      <c r="F5295" s="0" t="s">
        <v>12123</v>
      </c>
      <c r="G5295" s="0" t="s">
        <v>12124</v>
      </c>
      <c r="H5295" s="0" t="s">
        <v>3671</v>
      </c>
      <c r="I5295" s="0" t="s">
        <v>2123</v>
      </c>
      <c r="J5295" s="0" t="s">
        <v>47</v>
      </c>
      <c r="K5295" s="0" t="s">
        <v>47</v>
      </c>
      <c r="L5295" s="0" t="s">
        <v>47</v>
      </c>
      <c r="M5295" s="0" t="s">
        <v>47</v>
      </c>
      <c r="N5295" s="0" t="n">
        <v>1</v>
      </c>
      <c r="O5295" s="0" t="n">
        <v>0</v>
      </c>
      <c r="P5295" s="0" t="n">
        <v>200</v>
      </c>
      <c r="Q5295" s="0" t="n">
        <v>1</v>
      </c>
      <c r="R5295" s="0" t="str">
        <f aca="false">INDEX(Lookup!$B$4:$B$18,MATCH(C5295,Lookup!$A$4:$A$18,0))</f>
        <v>India</v>
      </c>
      <c r="S5295" s="20" t="n">
        <f aca="false">INDEX(Lookup!$D$4:$D$18,MATCH(C5295,Lookup!$A$4:$A$18,0))</f>
        <v>0.012</v>
      </c>
      <c r="T5295" s="21" t="n">
        <f aca="false">ROUND(P5295*S5295,2)</f>
        <v>2.4</v>
      </c>
      <c r="U5295" s="21" t="n">
        <f aca="false">IF(T5295&lt;=10,1,IF(T5295&lt;=20,2,IF(T5295&lt;=30,3,IF(T5295&lt;=40,4,IF(T5295&lt;=50,5,IF(T5295&lt;=100,6,IF(T5295&lt;=250,7,8)))))))</f>
        <v>1</v>
      </c>
      <c r="V5295" s="21" t="n">
        <f aca="false">IF(AND(OR(Dashboard!$T$3="All",R5295=Dashboard!$T$3),OR(Dashboard!$T$4="All",D5295=Dashboard!$T$4)),1,0)</f>
        <v>1</v>
      </c>
      <c r="W5295" s="21" t="n">
        <f aca="false">IF(V5295=1,T5295+ROW()/10000000,0)</f>
        <v>2.4005295</v>
      </c>
    </row>
    <row r="5296" customFormat="false" ht="15" hidden="false" customHeight="false" outlineLevel="0" collapsed="false">
      <c r="A5296" s="0" t="n">
        <v>18432170</v>
      </c>
      <c r="B5296" s="0" t="s">
        <v>12248</v>
      </c>
      <c r="C5296" s="0" t="n">
        <v>1</v>
      </c>
      <c r="D5296" s="0" t="s">
        <v>6924</v>
      </c>
      <c r="E5296" s="0" t="s">
        <v>12249</v>
      </c>
      <c r="F5296" s="0" t="s">
        <v>12123</v>
      </c>
      <c r="G5296" s="0" t="s">
        <v>12124</v>
      </c>
      <c r="H5296" s="0" t="s">
        <v>2978</v>
      </c>
      <c r="I5296" s="0" t="s">
        <v>2123</v>
      </c>
      <c r="J5296" s="0" t="s">
        <v>47</v>
      </c>
      <c r="K5296" s="0" t="s">
        <v>47</v>
      </c>
      <c r="L5296" s="0" t="s">
        <v>47</v>
      </c>
      <c r="M5296" s="0" t="s">
        <v>47</v>
      </c>
      <c r="N5296" s="0" t="n">
        <v>1</v>
      </c>
      <c r="O5296" s="0" t="n">
        <v>1</v>
      </c>
      <c r="P5296" s="0" t="n">
        <v>400</v>
      </c>
      <c r="Q5296" s="0" t="n">
        <v>1</v>
      </c>
      <c r="R5296" s="0" t="str">
        <f aca="false">INDEX(Lookup!$B$4:$B$18,MATCH(C5296,Lookup!$A$4:$A$18,0))</f>
        <v>India</v>
      </c>
      <c r="S5296" s="20" t="n">
        <f aca="false">INDEX(Lookup!$D$4:$D$18,MATCH(C5296,Lookup!$A$4:$A$18,0))</f>
        <v>0.012</v>
      </c>
      <c r="T5296" s="21" t="n">
        <f aca="false">ROUND(P5296*S5296,2)</f>
        <v>4.8</v>
      </c>
      <c r="U5296" s="21" t="n">
        <f aca="false">IF(T5296&lt;=10,1,IF(T5296&lt;=20,2,IF(T5296&lt;=30,3,IF(T5296&lt;=40,4,IF(T5296&lt;=50,5,IF(T5296&lt;=100,6,IF(T5296&lt;=250,7,8)))))))</f>
        <v>1</v>
      </c>
      <c r="V5296" s="21" t="n">
        <f aca="false">IF(AND(OR(Dashboard!$T$3="All",R5296=Dashboard!$T$3),OR(Dashboard!$T$4="All",D5296=Dashboard!$T$4)),1,0)</f>
        <v>1</v>
      </c>
      <c r="W5296" s="21" t="n">
        <f aca="false">IF(V5296=1,T5296+ROW()/10000000,0)</f>
        <v>4.8005296</v>
      </c>
    </row>
    <row r="5297" customFormat="false" ht="15" hidden="false" customHeight="false" outlineLevel="0" collapsed="false">
      <c r="A5297" s="0" t="n">
        <v>18489526</v>
      </c>
      <c r="B5297" s="0" t="s">
        <v>12250</v>
      </c>
      <c r="C5297" s="0" t="n">
        <v>1</v>
      </c>
      <c r="D5297" s="0" t="s">
        <v>6924</v>
      </c>
      <c r="E5297" s="0" t="s">
        <v>12251</v>
      </c>
      <c r="F5297" s="0" t="s">
        <v>12123</v>
      </c>
      <c r="G5297" s="0" t="s">
        <v>12124</v>
      </c>
      <c r="H5297" s="0" t="s">
        <v>402</v>
      </c>
      <c r="I5297" s="0" t="s">
        <v>2123</v>
      </c>
      <c r="J5297" s="0" t="s">
        <v>47</v>
      </c>
      <c r="K5297" s="0" t="s">
        <v>47</v>
      </c>
      <c r="L5297" s="0" t="s">
        <v>47</v>
      </c>
      <c r="M5297" s="0" t="s">
        <v>47</v>
      </c>
      <c r="N5297" s="0" t="n">
        <v>1</v>
      </c>
      <c r="O5297" s="0" t="n">
        <v>0</v>
      </c>
      <c r="P5297" s="0" t="n">
        <v>300</v>
      </c>
      <c r="Q5297" s="0" t="n">
        <v>1</v>
      </c>
      <c r="R5297" s="0" t="str">
        <f aca="false">INDEX(Lookup!$B$4:$B$18,MATCH(C5297,Lookup!$A$4:$A$18,0))</f>
        <v>India</v>
      </c>
      <c r="S5297" s="20" t="n">
        <f aca="false">INDEX(Lookup!$D$4:$D$18,MATCH(C5297,Lookup!$A$4:$A$18,0))</f>
        <v>0.012</v>
      </c>
      <c r="T5297" s="21" t="n">
        <f aca="false">ROUND(P5297*S5297,2)</f>
        <v>3.6</v>
      </c>
      <c r="U5297" s="21" t="n">
        <f aca="false">IF(T5297&lt;=10,1,IF(T5297&lt;=20,2,IF(T5297&lt;=30,3,IF(T5297&lt;=40,4,IF(T5297&lt;=50,5,IF(T5297&lt;=100,6,IF(T5297&lt;=250,7,8)))))))</f>
        <v>1</v>
      </c>
      <c r="V5297" s="21" t="n">
        <f aca="false">IF(AND(OR(Dashboard!$T$3="All",R5297=Dashboard!$T$3),OR(Dashboard!$T$4="All",D5297=Dashboard!$T$4)),1,0)</f>
        <v>1</v>
      </c>
      <c r="W5297" s="21" t="n">
        <f aca="false">IF(V5297=1,T5297+ROW()/10000000,0)</f>
        <v>3.6005297</v>
      </c>
    </row>
    <row r="5298" customFormat="false" ht="15" hidden="false" customHeight="false" outlineLevel="0" collapsed="false">
      <c r="A5298" s="0" t="n">
        <v>18375372</v>
      </c>
      <c r="B5298" s="0" t="s">
        <v>12181</v>
      </c>
      <c r="C5298" s="0" t="n">
        <v>1</v>
      </c>
      <c r="D5298" s="0" t="s">
        <v>6924</v>
      </c>
      <c r="E5298" s="0" t="s">
        <v>12252</v>
      </c>
      <c r="F5298" s="0" t="s">
        <v>12123</v>
      </c>
      <c r="G5298" s="0" t="s">
        <v>12124</v>
      </c>
      <c r="H5298" s="0" t="s">
        <v>156</v>
      </c>
      <c r="I5298" s="0" t="s">
        <v>2123</v>
      </c>
      <c r="J5298" s="0" t="s">
        <v>47</v>
      </c>
      <c r="K5298" s="0" t="s">
        <v>47</v>
      </c>
      <c r="L5298" s="0" t="s">
        <v>47</v>
      </c>
      <c r="M5298" s="0" t="s">
        <v>47</v>
      </c>
      <c r="N5298" s="0" t="n">
        <v>1</v>
      </c>
      <c r="O5298" s="0" t="n">
        <v>1</v>
      </c>
      <c r="P5298" s="0" t="n">
        <v>250</v>
      </c>
      <c r="Q5298" s="0" t="n">
        <v>1</v>
      </c>
      <c r="R5298" s="0" t="str">
        <f aca="false">INDEX(Lookup!$B$4:$B$18,MATCH(C5298,Lookup!$A$4:$A$18,0))</f>
        <v>India</v>
      </c>
      <c r="S5298" s="20" t="n">
        <f aca="false">INDEX(Lookup!$D$4:$D$18,MATCH(C5298,Lookup!$A$4:$A$18,0))</f>
        <v>0.012</v>
      </c>
      <c r="T5298" s="21" t="n">
        <f aca="false">ROUND(P5298*S5298,2)</f>
        <v>3</v>
      </c>
      <c r="U5298" s="21" t="n">
        <f aca="false">IF(T5298&lt;=10,1,IF(T5298&lt;=20,2,IF(T5298&lt;=30,3,IF(T5298&lt;=40,4,IF(T5298&lt;=50,5,IF(T5298&lt;=100,6,IF(T5298&lt;=250,7,8)))))))</f>
        <v>1</v>
      </c>
      <c r="V5298" s="21" t="n">
        <f aca="false">IF(AND(OR(Dashboard!$T$3="All",R5298=Dashboard!$T$3),OR(Dashboard!$T$4="All",D5298=Dashboard!$T$4)),1,0)</f>
        <v>1</v>
      </c>
      <c r="W5298" s="21" t="n">
        <f aca="false">IF(V5298=1,T5298+ROW()/10000000,0)</f>
        <v>3.0005298</v>
      </c>
    </row>
    <row r="5299" customFormat="false" ht="15" hidden="false" customHeight="false" outlineLevel="0" collapsed="false">
      <c r="A5299" s="0" t="n">
        <v>8108</v>
      </c>
      <c r="B5299" s="0" t="s">
        <v>12253</v>
      </c>
      <c r="C5299" s="0" t="n">
        <v>1</v>
      </c>
      <c r="D5299" s="0" t="s">
        <v>6924</v>
      </c>
      <c r="E5299" s="0" t="s">
        <v>12254</v>
      </c>
      <c r="F5299" s="0" t="s">
        <v>12123</v>
      </c>
      <c r="G5299" s="0" t="s">
        <v>12124</v>
      </c>
      <c r="H5299" s="0" t="s">
        <v>2128</v>
      </c>
      <c r="I5299" s="0" t="s">
        <v>2123</v>
      </c>
      <c r="J5299" s="0" t="s">
        <v>47</v>
      </c>
      <c r="K5299" s="0" t="s">
        <v>47</v>
      </c>
      <c r="L5299" s="0" t="s">
        <v>47</v>
      </c>
      <c r="M5299" s="0" t="s">
        <v>47</v>
      </c>
      <c r="N5299" s="0" t="n">
        <v>1</v>
      </c>
      <c r="O5299" s="0" t="n">
        <v>3</v>
      </c>
      <c r="P5299" s="0" t="n">
        <v>450</v>
      </c>
      <c r="Q5299" s="0" t="n">
        <v>1</v>
      </c>
      <c r="R5299" s="0" t="str">
        <f aca="false">INDEX(Lookup!$B$4:$B$18,MATCH(C5299,Lookup!$A$4:$A$18,0))</f>
        <v>India</v>
      </c>
      <c r="S5299" s="20" t="n">
        <f aca="false">INDEX(Lookup!$D$4:$D$18,MATCH(C5299,Lookup!$A$4:$A$18,0))</f>
        <v>0.012</v>
      </c>
      <c r="T5299" s="21" t="n">
        <f aca="false">ROUND(P5299*S5299,2)</f>
        <v>5.4</v>
      </c>
      <c r="U5299" s="21" t="n">
        <f aca="false">IF(T5299&lt;=10,1,IF(T5299&lt;=20,2,IF(T5299&lt;=30,3,IF(T5299&lt;=40,4,IF(T5299&lt;=50,5,IF(T5299&lt;=100,6,IF(T5299&lt;=250,7,8)))))))</f>
        <v>1</v>
      </c>
      <c r="V5299" s="21" t="n">
        <f aca="false">IF(AND(OR(Dashboard!$T$3="All",R5299=Dashboard!$T$3),OR(Dashboard!$T$4="All",D5299=Dashboard!$T$4)),1,0)</f>
        <v>1</v>
      </c>
      <c r="W5299" s="21" t="n">
        <f aca="false">IF(V5299=1,T5299+ROW()/10000000,0)</f>
        <v>5.4005299</v>
      </c>
    </row>
    <row r="5300" customFormat="false" ht="15" hidden="false" customHeight="false" outlineLevel="0" collapsed="false">
      <c r="A5300" s="0" t="n">
        <v>6237</v>
      </c>
      <c r="B5300" s="0" t="s">
        <v>12255</v>
      </c>
      <c r="C5300" s="0" t="n">
        <v>1</v>
      </c>
      <c r="D5300" s="0" t="s">
        <v>6924</v>
      </c>
      <c r="E5300" s="0" t="s">
        <v>12256</v>
      </c>
      <c r="F5300" s="0" t="s">
        <v>12123</v>
      </c>
      <c r="G5300" s="0" t="s">
        <v>12124</v>
      </c>
      <c r="H5300" s="0" t="s">
        <v>2122</v>
      </c>
      <c r="I5300" s="0" t="s">
        <v>2123</v>
      </c>
      <c r="J5300" s="0" t="s">
        <v>47</v>
      </c>
      <c r="K5300" s="0" t="s">
        <v>47</v>
      </c>
      <c r="L5300" s="0" t="s">
        <v>47</v>
      </c>
      <c r="M5300" s="0" t="s">
        <v>47</v>
      </c>
      <c r="N5300" s="0" t="n">
        <v>2</v>
      </c>
      <c r="O5300" s="0" t="n">
        <v>2</v>
      </c>
      <c r="P5300" s="0" t="n">
        <v>600</v>
      </c>
      <c r="Q5300" s="0" t="n">
        <v>1</v>
      </c>
      <c r="R5300" s="0" t="str">
        <f aca="false">INDEX(Lookup!$B$4:$B$18,MATCH(C5300,Lookup!$A$4:$A$18,0))</f>
        <v>India</v>
      </c>
      <c r="S5300" s="20" t="n">
        <f aca="false">INDEX(Lookup!$D$4:$D$18,MATCH(C5300,Lookup!$A$4:$A$18,0))</f>
        <v>0.012</v>
      </c>
      <c r="T5300" s="21" t="n">
        <f aca="false">ROUND(P5300*S5300,2)</f>
        <v>7.2</v>
      </c>
      <c r="U5300" s="21" t="n">
        <f aca="false">IF(T5300&lt;=10,1,IF(T5300&lt;=20,2,IF(T5300&lt;=30,3,IF(T5300&lt;=40,4,IF(T5300&lt;=50,5,IF(T5300&lt;=100,6,IF(T5300&lt;=250,7,8)))))))</f>
        <v>1</v>
      </c>
      <c r="V5300" s="21" t="n">
        <f aca="false">IF(AND(OR(Dashboard!$T$3="All",R5300=Dashboard!$T$3),OR(Dashboard!$T$4="All",D5300=Dashboard!$T$4)),1,0)</f>
        <v>1</v>
      </c>
      <c r="W5300" s="21" t="n">
        <f aca="false">IF(V5300=1,T5300+ROW()/10000000,0)</f>
        <v>7.20053</v>
      </c>
    </row>
    <row r="5301" customFormat="false" ht="15" hidden="false" customHeight="false" outlineLevel="0" collapsed="false">
      <c r="A5301" s="0" t="n">
        <v>311993</v>
      </c>
      <c r="B5301" s="0" t="s">
        <v>12257</v>
      </c>
      <c r="C5301" s="0" t="n">
        <v>1</v>
      </c>
      <c r="D5301" s="0" t="s">
        <v>6924</v>
      </c>
      <c r="E5301" s="0" t="s">
        <v>12258</v>
      </c>
      <c r="F5301" s="0" t="s">
        <v>12123</v>
      </c>
      <c r="G5301" s="0" t="s">
        <v>12124</v>
      </c>
      <c r="H5301" s="0" t="s">
        <v>2185</v>
      </c>
      <c r="I5301" s="0" t="s">
        <v>2123</v>
      </c>
      <c r="J5301" s="0" t="s">
        <v>47</v>
      </c>
      <c r="K5301" s="0" t="s">
        <v>47</v>
      </c>
      <c r="L5301" s="0" t="s">
        <v>47</v>
      </c>
      <c r="M5301" s="0" t="s">
        <v>47</v>
      </c>
      <c r="N5301" s="0" t="n">
        <v>1</v>
      </c>
      <c r="O5301" s="0" t="n">
        <v>2</v>
      </c>
      <c r="P5301" s="0" t="n">
        <v>200</v>
      </c>
      <c r="Q5301" s="0" t="n">
        <v>1</v>
      </c>
      <c r="R5301" s="0" t="str">
        <f aca="false">INDEX(Lookup!$B$4:$B$18,MATCH(C5301,Lookup!$A$4:$A$18,0))</f>
        <v>India</v>
      </c>
      <c r="S5301" s="20" t="n">
        <f aca="false">INDEX(Lookup!$D$4:$D$18,MATCH(C5301,Lookup!$A$4:$A$18,0))</f>
        <v>0.012</v>
      </c>
      <c r="T5301" s="21" t="n">
        <f aca="false">ROUND(P5301*S5301,2)</f>
        <v>2.4</v>
      </c>
      <c r="U5301" s="21" t="n">
        <f aca="false">IF(T5301&lt;=10,1,IF(T5301&lt;=20,2,IF(T5301&lt;=30,3,IF(T5301&lt;=40,4,IF(T5301&lt;=50,5,IF(T5301&lt;=100,6,IF(T5301&lt;=250,7,8)))))))</f>
        <v>1</v>
      </c>
      <c r="V5301" s="21" t="n">
        <f aca="false">IF(AND(OR(Dashboard!$T$3="All",R5301=Dashboard!$T$3),OR(Dashboard!$T$4="All",D5301=Dashboard!$T$4)),1,0)</f>
        <v>1</v>
      </c>
      <c r="W5301" s="21" t="n">
        <f aca="false">IF(V5301=1,T5301+ROW()/10000000,0)</f>
        <v>2.4005301</v>
      </c>
    </row>
    <row r="5302" customFormat="false" ht="15" hidden="false" customHeight="false" outlineLevel="0" collapsed="false">
      <c r="A5302" s="0" t="n">
        <v>18479003</v>
      </c>
      <c r="B5302" s="0" t="s">
        <v>12259</v>
      </c>
      <c r="C5302" s="0" t="n">
        <v>1</v>
      </c>
      <c r="D5302" s="0" t="s">
        <v>6924</v>
      </c>
      <c r="E5302" s="0" t="s">
        <v>12260</v>
      </c>
      <c r="F5302" s="0" t="s">
        <v>12123</v>
      </c>
      <c r="G5302" s="0" t="s">
        <v>12124</v>
      </c>
      <c r="H5302" s="0" t="s">
        <v>2359</v>
      </c>
      <c r="I5302" s="0" t="s">
        <v>2123</v>
      </c>
      <c r="J5302" s="0" t="s">
        <v>47</v>
      </c>
      <c r="K5302" s="0" t="s">
        <v>47</v>
      </c>
      <c r="L5302" s="0" t="s">
        <v>47</v>
      </c>
      <c r="M5302" s="0" t="s">
        <v>47</v>
      </c>
      <c r="N5302" s="0" t="n">
        <v>2</v>
      </c>
      <c r="O5302" s="0" t="n">
        <v>0</v>
      </c>
      <c r="P5302" s="0" t="n">
        <v>550</v>
      </c>
      <c r="Q5302" s="0" t="n">
        <v>1</v>
      </c>
      <c r="R5302" s="0" t="str">
        <f aca="false">INDEX(Lookup!$B$4:$B$18,MATCH(C5302,Lookup!$A$4:$A$18,0))</f>
        <v>India</v>
      </c>
      <c r="S5302" s="20" t="n">
        <f aca="false">INDEX(Lookup!$D$4:$D$18,MATCH(C5302,Lookup!$A$4:$A$18,0))</f>
        <v>0.012</v>
      </c>
      <c r="T5302" s="21" t="n">
        <f aca="false">ROUND(P5302*S5302,2)</f>
        <v>6.6</v>
      </c>
      <c r="U5302" s="21" t="n">
        <f aca="false">IF(T5302&lt;=10,1,IF(T5302&lt;=20,2,IF(T5302&lt;=30,3,IF(T5302&lt;=40,4,IF(T5302&lt;=50,5,IF(T5302&lt;=100,6,IF(T5302&lt;=250,7,8)))))))</f>
        <v>1</v>
      </c>
      <c r="V5302" s="21" t="n">
        <f aca="false">IF(AND(OR(Dashboard!$T$3="All",R5302=Dashboard!$T$3),OR(Dashboard!$T$4="All",D5302=Dashboard!$T$4)),1,0)</f>
        <v>1</v>
      </c>
      <c r="W5302" s="21" t="n">
        <f aca="false">IF(V5302=1,T5302+ROW()/10000000,0)</f>
        <v>6.6005302</v>
      </c>
    </row>
    <row r="5303" customFormat="false" ht="15" hidden="false" customHeight="false" outlineLevel="0" collapsed="false">
      <c r="A5303" s="0" t="n">
        <v>18472612</v>
      </c>
      <c r="B5303" s="0" t="s">
        <v>12261</v>
      </c>
      <c r="C5303" s="0" t="n">
        <v>1</v>
      </c>
      <c r="D5303" s="0" t="s">
        <v>6924</v>
      </c>
      <c r="E5303" s="0" t="s">
        <v>12262</v>
      </c>
      <c r="F5303" s="0" t="s">
        <v>12123</v>
      </c>
      <c r="G5303" s="0" t="s">
        <v>12124</v>
      </c>
      <c r="H5303" s="0" t="s">
        <v>2293</v>
      </c>
      <c r="I5303" s="0" t="s">
        <v>2123</v>
      </c>
      <c r="J5303" s="0" t="s">
        <v>47</v>
      </c>
      <c r="K5303" s="0" t="s">
        <v>47</v>
      </c>
      <c r="L5303" s="0" t="s">
        <v>47</v>
      </c>
      <c r="M5303" s="0" t="s">
        <v>47</v>
      </c>
      <c r="N5303" s="0" t="n">
        <v>1</v>
      </c>
      <c r="O5303" s="0" t="n">
        <v>0</v>
      </c>
      <c r="P5303" s="0" t="n">
        <v>200</v>
      </c>
      <c r="Q5303" s="0" t="n">
        <v>1</v>
      </c>
      <c r="R5303" s="0" t="str">
        <f aca="false">INDEX(Lookup!$B$4:$B$18,MATCH(C5303,Lookup!$A$4:$A$18,0))</f>
        <v>India</v>
      </c>
      <c r="S5303" s="20" t="n">
        <f aca="false">INDEX(Lookup!$D$4:$D$18,MATCH(C5303,Lookup!$A$4:$A$18,0))</f>
        <v>0.012</v>
      </c>
      <c r="T5303" s="21" t="n">
        <f aca="false">ROUND(P5303*S5303,2)</f>
        <v>2.4</v>
      </c>
      <c r="U5303" s="21" t="n">
        <f aca="false">IF(T5303&lt;=10,1,IF(T5303&lt;=20,2,IF(T5303&lt;=30,3,IF(T5303&lt;=40,4,IF(T5303&lt;=50,5,IF(T5303&lt;=100,6,IF(T5303&lt;=250,7,8)))))))</f>
        <v>1</v>
      </c>
      <c r="V5303" s="21" t="n">
        <f aca="false">IF(AND(OR(Dashboard!$T$3="All",R5303=Dashboard!$T$3),OR(Dashboard!$T$4="All",D5303=Dashboard!$T$4)),1,0)</f>
        <v>1</v>
      </c>
      <c r="W5303" s="21" t="n">
        <f aca="false">IF(V5303=1,T5303+ROW()/10000000,0)</f>
        <v>2.4005303</v>
      </c>
    </row>
    <row r="5304" customFormat="false" ht="15" hidden="false" customHeight="false" outlineLevel="0" collapsed="false">
      <c r="A5304" s="0" t="n">
        <v>18357972</v>
      </c>
      <c r="B5304" s="0" t="s">
        <v>12263</v>
      </c>
      <c r="C5304" s="0" t="n">
        <v>1</v>
      </c>
      <c r="D5304" s="0" t="s">
        <v>6924</v>
      </c>
      <c r="E5304" s="0" t="s">
        <v>12264</v>
      </c>
      <c r="F5304" s="0" t="s">
        <v>12123</v>
      </c>
      <c r="G5304" s="0" t="s">
        <v>12124</v>
      </c>
      <c r="H5304" s="0" t="s">
        <v>2128</v>
      </c>
      <c r="I5304" s="0" t="s">
        <v>2123</v>
      </c>
      <c r="J5304" s="0" t="s">
        <v>47</v>
      </c>
      <c r="K5304" s="0" t="s">
        <v>47</v>
      </c>
      <c r="L5304" s="0" t="s">
        <v>47</v>
      </c>
      <c r="M5304" s="0" t="s">
        <v>47</v>
      </c>
      <c r="N5304" s="0" t="n">
        <v>1</v>
      </c>
      <c r="O5304" s="0" t="n">
        <v>0</v>
      </c>
      <c r="P5304" s="0" t="n">
        <v>300</v>
      </c>
      <c r="Q5304" s="0" t="n">
        <v>1</v>
      </c>
      <c r="R5304" s="0" t="str">
        <f aca="false">INDEX(Lookup!$B$4:$B$18,MATCH(C5304,Lookup!$A$4:$A$18,0))</f>
        <v>India</v>
      </c>
      <c r="S5304" s="20" t="n">
        <f aca="false">INDEX(Lookup!$D$4:$D$18,MATCH(C5304,Lookup!$A$4:$A$18,0))</f>
        <v>0.012</v>
      </c>
      <c r="T5304" s="21" t="n">
        <f aca="false">ROUND(P5304*S5304,2)</f>
        <v>3.6</v>
      </c>
      <c r="U5304" s="21" t="n">
        <f aca="false">IF(T5304&lt;=10,1,IF(T5304&lt;=20,2,IF(T5304&lt;=30,3,IF(T5304&lt;=40,4,IF(T5304&lt;=50,5,IF(T5304&lt;=100,6,IF(T5304&lt;=250,7,8)))))))</f>
        <v>1</v>
      </c>
      <c r="V5304" s="21" t="n">
        <f aca="false">IF(AND(OR(Dashboard!$T$3="All",R5304=Dashboard!$T$3),OR(Dashboard!$T$4="All",D5304=Dashboard!$T$4)),1,0)</f>
        <v>1</v>
      </c>
      <c r="W5304" s="21" t="n">
        <f aca="false">IF(V5304=1,T5304+ROW()/10000000,0)</f>
        <v>3.6005304</v>
      </c>
    </row>
    <row r="5305" customFormat="false" ht="15" hidden="false" customHeight="false" outlineLevel="0" collapsed="false">
      <c r="A5305" s="0" t="n">
        <v>18375388</v>
      </c>
      <c r="B5305" s="0" t="s">
        <v>12223</v>
      </c>
      <c r="C5305" s="0" t="n">
        <v>1</v>
      </c>
      <c r="D5305" s="0" t="s">
        <v>6924</v>
      </c>
      <c r="E5305" s="0" t="s">
        <v>12265</v>
      </c>
      <c r="F5305" s="0" t="s">
        <v>12123</v>
      </c>
      <c r="G5305" s="0" t="s">
        <v>12124</v>
      </c>
      <c r="H5305" s="0" t="s">
        <v>394</v>
      </c>
      <c r="I5305" s="0" t="s">
        <v>2123</v>
      </c>
      <c r="J5305" s="0" t="s">
        <v>47</v>
      </c>
      <c r="K5305" s="0" t="s">
        <v>47</v>
      </c>
      <c r="L5305" s="0" t="s">
        <v>47</v>
      </c>
      <c r="M5305" s="0" t="s">
        <v>47</v>
      </c>
      <c r="N5305" s="0" t="n">
        <v>1</v>
      </c>
      <c r="O5305" s="0" t="n">
        <v>3</v>
      </c>
      <c r="P5305" s="0" t="n">
        <v>300</v>
      </c>
      <c r="Q5305" s="0" t="n">
        <v>1</v>
      </c>
      <c r="R5305" s="0" t="str">
        <f aca="false">INDEX(Lookup!$B$4:$B$18,MATCH(C5305,Lookup!$A$4:$A$18,0))</f>
        <v>India</v>
      </c>
      <c r="S5305" s="20" t="n">
        <f aca="false">INDEX(Lookup!$D$4:$D$18,MATCH(C5305,Lookup!$A$4:$A$18,0))</f>
        <v>0.012</v>
      </c>
      <c r="T5305" s="21" t="n">
        <f aca="false">ROUND(P5305*S5305,2)</f>
        <v>3.6</v>
      </c>
      <c r="U5305" s="21" t="n">
        <f aca="false">IF(T5305&lt;=10,1,IF(T5305&lt;=20,2,IF(T5305&lt;=30,3,IF(T5305&lt;=40,4,IF(T5305&lt;=50,5,IF(T5305&lt;=100,6,IF(T5305&lt;=250,7,8)))))))</f>
        <v>1</v>
      </c>
      <c r="V5305" s="21" t="n">
        <f aca="false">IF(AND(OR(Dashboard!$T$3="All",R5305=Dashboard!$T$3),OR(Dashboard!$T$4="All",D5305=Dashboard!$T$4)),1,0)</f>
        <v>1</v>
      </c>
      <c r="W5305" s="21" t="n">
        <f aca="false">IF(V5305=1,T5305+ROW()/10000000,0)</f>
        <v>3.6005305</v>
      </c>
    </row>
    <row r="5306" customFormat="false" ht="15" hidden="false" customHeight="false" outlineLevel="0" collapsed="false">
      <c r="A5306" s="0" t="n">
        <v>18292453</v>
      </c>
      <c r="B5306" s="0" t="s">
        <v>12266</v>
      </c>
      <c r="C5306" s="0" t="n">
        <v>1</v>
      </c>
      <c r="D5306" s="0" t="s">
        <v>6924</v>
      </c>
      <c r="E5306" s="0" t="s">
        <v>12267</v>
      </c>
      <c r="F5306" s="0" t="s">
        <v>12123</v>
      </c>
      <c r="G5306" s="0" t="s">
        <v>12124</v>
      </c>
      <c r="H5306" s="0" t="s">
        <v>2128</v>
      </c>
      <c r="I5306" s="0" t="s">
        <v>2123</v>
      </c>
      <c r="J5306" s="0" t="s">
        <v>47</v>
      </c>
      <c r="K5306" s="0" t="s">
        <v>47</v>
      </c>
      <c r="L5306" s="0" t="s">
        <v>47</v>
      </c>
      <c r="M5306" s="0" t="s">
        <v>47</v>
      </c>
      <c r="N5306" s="0" t="n">
        <v>1</v>
      </c>
      <c r="O5306" s="0" t="n">
        <v>0</v>
      </c>
      <c r="P5306" s="0" t="n">
        <v>200</v>
      </c>
      <c r="Q5306" s="0" t="n">
        <v>1</v>
      </c>
      <c r="R5306" s="0" t="str">
        <f aca="false">INDEX(Lookup!$B$4:$B$18,MATCH(C5306,Lookup!$A$4:$A$18,0))</f>
        <v>India</v>
      </c>
      <c r="S5306" s="20" t="n">
        <f aca="false">INDEX(Lookup!$D$4:$D$18,MATCH(C5306,Lookup!$A$4:$A$18,0))</f>
        <v>0.012</v>
      </c>
      <c r="T5306" s="21" t="n">
        <f aca="false">ROUND(P5306*S5306,2)</f>
        <v>2.4</v>
      </c>
      <c r="U5306" s="21" t="n">
        <f aca="false">IF(T5306&lt;=10,1,IF(T5306&lt;=20,2,IF(T5306&lt;=30,3,IF(T5306&lt;=40,4,IF(T5306&lt;=50,5,IF(T5306&lt;=100,6,IF(T5306&lt;=250,7,8)))))))</f>
        <v>1</v>
      </c>
      <c r="V5306" s="21" t="n">
        <f aca="false">IF(AND(OR(Dashboard!$T$3="All",R5306=Dashboard!$T$3),OR(Dashboard!$T$4="All",D5306=Dashboard!$T$4)),1,0)</f>
        <v>1</v>
      </c>
      <c r="W5306" s="21" t="n">
        <f aca="false">IF(V5306=1,T5306+ROW()/10000000,0)</f>
        <v>2.4005306</v>
      </c>
    </row>
    <row r="5307" customFormat="false" ht="15" hidden="false" customHeight="false" outlineLevel="0" collapsed="false">
      <c r="A5307" s="0" t="n">
        <v>18421494</v>
      </c>
      <c r="B5307" s="0" t="s">
        <v>2050</v>
      </c>
      <c r="C5307" s="0" t="n">
        <v>1</v>
      </c>
      <c r="D5307" s="0" t="s">
        <v>6924</v>
      </c>
      <c r="E5307" s="0" t="s">
        <v>12268</v>
      </c>
      <c r="F5307" s="0" t="s">
        <v>12123</v>
      </c>
      <c r="G5307" s="0" t="s">
        <v>12124</v>
      </c>
      <c r="H5307" s="0" t="s">
        <v>2050</v>
      </c>
      <c r="I5307" s="0" t="s">
        <v>2123</v>
      </c>
      <c r="J5307" s="0" t="s">
        <v>47</v>
      </c>
      <c r="K5307" s="0" t="s">
        <v>47</v>
      </c>
      <c r="L5307" s="0" t="s">
        <v>47</v>
      </c>
      <c r="M5307" s="0" t="s">
        <v>47</v>
      </c>
      <c r="N5307" s="0" t="n">
        <v>1</v>
      </c>
      <c r="O5307" s="0" t="n">
        <v>0</v>
      </c>
      <c r="P5307" s="0" t="n">
        <v>150</v>
      </c>
      <c r="Q5307" s="0" t="n">
        <v>1</v>
      </c>
      <c r="R5307" s="0" t="str">
        <f aca="false">INDEX(Lookup!$B$4:$B$18,MATCH(C5307,Lookup!$A$4:$A$18,0))</f>
        <v>India</v>
      </c>
      <c r="S5307" s="20" t="n">
        <f aca="false">INDEX(Lookup!$D$4:$D$18,MATCH(C5307,Lookup!$A$4:$A$18,0))</f>
        <v>0.012</v>
      </c>
      <c r="T5307" s="21" t="n">
        <f aca="false">ROUND(P5307*S5307,2)</f>
        <v>1.8</v>
      </c>
      <c r="U5307" s="21" t="n">
        <f aca="false">IF(T5307&lt;=10,1,IF(T5307&lt;=20,2,IF(T5307&lt;=30,3,IF(T5307&lt;=40,4,IF(T5307&lt;=50,5,IF(T5307&lt;=100,6,IF(T5307&lt;=250,7,8)))))))</f>
        <v>1</v>
      </c>
      <c r="V5307" s="21" t="n">
        <f aca="false">IF(AND(OR(Dashboard!$T$3="All",R5307=Dashboard!$T$3),OR(Dashboard!$T$4="All",D5307=Dashboard!$T$4)),1,0)</f>
        <v>1</v>
      </c>
      <c r="W5307" s="21" t="n">
        <f aca="false">IF(V5307=1,T5307+ROW()/10000000,0)</f>
        <v>1.8005307</v>
      </c>
    </row>
    <row r="5308" customFormat="false" ht="15" hidden="false" customHeight="false" outlineLevel="0" collapsed="false">
      <c r="A5308" s="0" t="n">
        <v>8033</v>
      </c>
      <c r="B5308" s="0" t="s">
        <v>12269</v>
      </c>
      <c r="C5308" s="0" t="n">
        <v>1</v>
      </c>
      <c r="D5308" s="0" t="s">
        <v>6924</v>
      </c>
      <c r="E5308" s="0" t="s">
        <v>12270</v>
      </c>
      <c r="F5308" s="0" t="s">
        <v>12123</v>
      </c>
      <c r="G5308" s="0" t="s">
        <v>12124</v>
      </c>
      <c r="H5308" s="0" t="s">
        <v>2128</v>
      </c>
      <c r="I5308" s="0" t="s">
        <v>2123</v>
      </c>
      <c r="J5308" s="0" t="s">
        <v>47</v>
      </c>
      <c r="K5308" s="0" t="s">
        <v>47</v>
      </c>
      <c r="L5308" s="0" t="s">
        <v>47</v>
      </c>
      <c r="M5308" s="0" t="s">
        <v>47</v>
      </c>
      <c r="N5308" s="0" t="n">
        <v>1</v>
      </c>
      <c r="O5308" s="0" t="n">
        <v>0</v>
      </c>
      <c r="P5308" s="0" t="n">
        <v>100</v>
      </c>
      <c r="Q5308" s="0" t="n">
        <v>1</v>
      </c>
      <c r="R5308" s="0" t="str">
        <f aca="false">INDEX(Lookup!$B$4:$B$18,MATCH(C5308,Lookup!$A$4:$A$18,0))</f>
        <v>India</v>
      </c>
      <c r="S5308" s="20" t="n">
        <f aca="false">INDEX(Lookup!$D$4:$D$18,MATCH(C5308,Lookup!$A$4:$A$18,0))</f>
        <v>0.012</v>
      </c>
      <c r="T5308" s="21" t="n">
        <f aca="false">ROUND(P5308*S5308,2)</f>
        <v>1.2</v>
      </c>
      <c r="U5308" s="21" t="n">
        <f aca="false">IF(T5308&lt;=10,1,IF(T5308&lt;=20,2,IF(T5308&lt;=30,3,IF(T5308&lt;=40,4,IF(T5308&lt;=50,5,IF(T5308&lt;=100,6,IF(T5308&lt;=250,7,8)))))))</f>
        <v>1</v>
      </c>
      <c r="V5308" s="21" t="n">
        <f aca="false">IF(AND(OR(Dashboard!$T$3="All",R5308=Dashboard!$T$3),OR(Dashboard!$T$4="All",D5308=Dashboard!$T$4)),1,0)</f>
        <v>1</v>
      </c>
      <c r="W5308" s="21" t="n">
        <f aca="false">IF(V5308=1,T5308+ROW()/10000000,0)</f>
        <v>1.2005308</v>
      </c>
    </row>
    <row r="5309" customFormat="false" ht="15" hidden="false" customHeight="false" outlineLevel="0" collapsed="false">
      <c r="A5309" s="0" t="n">
        <v>18360957</v>
      </c>
      <c r="B5309" s="0" t="s">
        <v>12271</v>
      </c>
      <c r="C5309" s="0" t="n">
        <v>1</v>
      </c>
      <c r="D5309" s="0" t="s">
        <v>6924</v>
      </c>
      <c r="E5309" s="0" t="s">
        <v>12124</v>
      </c>
      <c r="F5309" s="0" t="s">
        <v>12123</v>
      </c>
      <c r="G5309" s="0" t="s">
        <v>12124</v>
      </c>
      <c r="H5309" s="0" t="s">
        <v>2868</v>
      </c>
      <c r="I5309" s="0" t="s">
        <v>2123</v>
      </c>
      <c r="J5309" s="0" t="s">
        <v>47</v>
      </c>
      <c r="K5309" s="0" t="s">
        <v>47</v>
      </c>
      <c r="L5309" s="0" t="s">
        <v>47</v>
      </c>
      <c r="M5309" s="0" t="s">
        <v>47</v>
      </c>
      <c r="N5309" s="0" t="n">
        <v>1</v>
      </c>
      <c r="O5309" s="0" t="n">
        <v>0</v>
      </c>
      <c r="P5309" s="0" t="n">
        <v>300</v>
      </c>
      <c r="Q5309" s="0" t="n">
        <v>1</v>
      </c>
      <c r="R5309" s="0" t="str">
        <f aca="false">INDEX(Lookup!$B$4:$B$18,MATCH(C5309,Lookup!$A$4:$A$18,0))</f>
        <v>India</v>
      </c>
      <c r="S5309" s="20" t="n">
        <f aca="false">INDEX(Lookup!$D$4:$D$18,MATCH(C5309,Lookup!$A$4:$A$18,0))</f>
        <v>0.012</v>
      </c>
      <c r="T5309" s="21" t="n">
        <f aca="false">ROUND(P5309*S5309,2)</f>
        <v>3.6</v>
      </c>
      <c r="U5309" s="21" t="n">
        <f aca="false">IF(T5309&lt;=10,1,IF(T5309&lt;=20,2,IF(T5309&lt;=30,3,IF(T5309&lt;=40,4,IF(T5309&lt;=50,5,IF(T5309&lt;=100,6,IF(T5309&lt;=250,7,8)))))))</f>
        <v>1</v>
      </c>
      <c r="V5309" s="21" t="n">
        <f aca="false">IF(AND(OR(Dashboard!$T$3="All",R5309=Dashboard!$T$3),OR(Dashboard!$T$4="All",D5309=Dashboard!$T$4)),1,0)</f>
        <v>1</v>
      </c>
      <c r="W5309" s="21" t="n">
        <f aca="false">IF(V5309=1,T5309+ROW()/10000000,0)</f>
        <v>3.6005309</v>
      </c>
    </row>
    <row r="5310" customFormat="false" ht="15" hidden="false" customHeight="false" outlineLevel="0" collapsed="false">
      <c r="A5310" s="0" t="n">
        <v>18281993</v>
      </c>
      <c r="B5310" s="0" t="s">
        <v>12272</v>
      </c>
      <c r="C5310" s="0" t="n">
        <v>1</v>
      </c>
      <c r="D5310" s="0" t="s">
        <v>6924</v>
      </c>
      <c r="E5310" s="0" t="s">
        <v>12273</v>
      </c>
      <c r="F5310" s="0" t="s">
        <v>12123</v>
      </c>
      <c r="G5310" s="0" t="s">
        <v>12124</v>
      </c>
      <c r="H5310" s="0" t="s">
        <v>2050</v>
      </c>
      <c r="I5310" s="0" t="s">
        <v>2123</v>
      </c>
      <c r="J5310" s="0" t="s">
        <v>47</v>
      </c>
      <c r="K5310" s="0" t="s">
        <v>47</v>
      </c>
      <c r="L5310" s="0" t="s">
        <v>47</v>
      </c>
      <c r="M5310" s="0" t="s">
        <v>47</v>
      </c>
      <c r="N5310" s="0" t="n">
        <v>1</v>
      </c>
      <c r="O5310" s="0" t="n">
        <v>1</v>
      </c>
      <c r="P5310" s="0" t="n">
        <v>200</v>
      </c>
      <c r="Q5310" s="0" t="n">
        <v>1</v>
      </c>
      <c r="R5310" s="0" t="str">
        <f aca="false">INDEX(Lookup!$B$4:$B$18,MATCH(C5310,Lookup!$A$4:$A$18,0))</f>
        <v>India</v>
      </c>
      <c r="S5310" s="20" t="n">
        <f aca="false">INDEX(Lookup!$D$4:$D$18,MATCH(C5310,Lookup!$A$4:$A$18,0))</f>
        <v>0.012</v>
      </c>
      <c r="T5310" s="21" t="n">
        <f aca="false">ROUND(P5310*S5310,2)</f>
        <v>2.4</v>
      </c>
      <c r="U5310" s="21" t="n">
        <f aca="false">IF(T5310&lt;=10,1,IF(T5310&lt;=20,2,IF(T5310&lt;=30,3,IF(T5310&lt;=40,4,IF(T5310&lt;=50,5,IF(T5310&lt;=100,6,IF(T5310&lt;=250,7,8)))))))</f>
        <v>1</v>
      </c>
      <c r="V5310" s="21" t="n">
        <f aca="false">IF(AND(OR(Dashboard!$T$3="All",R5310=Dashboard!$T$3),OR(Dashboard!$T$4="All",D5310=Dashboard!$T$4)),1,0)</f>
        <v>1</v>
      </c>
      <c r="W5310" s="21" t="n">
        <f aca="false">IF(V5310=1,T5310+ROW()/10000000,0)</f>
        <v>2.400531</v>
      </c>
    </row>
    <row r="5311" customFormat="false" ht="15" hidden="false" customHeight="false" outlineLevel="0" collapsed="false">
      <c r="A5311" s="0" t="n">
        <v>18282003</v>
      </c>
      <c r="B5311" s="0" t="s">
        <v>12274</v>
      </c>
      <c r="C5311" s="0" t="n">
        <v>1</v>
      </c>
      <c r="D5311" s="0" t="s">
        <v>6924</v>
      </c>
      <c r="E5311" s="0" t="s">
        <v>12275</v>
      </c>
      <c r="F5311" s="0" t="s">
        <v>12123</v>
      </c>
      <c r="G5311" s="0" t="s">
        <v>12124</v>
      </c>
      <c r="H5311" s="0" t="s">
        <v>156</v>
      </c>
      <c r="I5311" s="0" t="s">
        <v>2123</v>
      </c>
      <c r="J5311" s="0" t="s">
        <v>47</v>
      </c>
      <c r="K5311" s="0" t="s">
        <v>47</v>
      </c>
      <c r="L5311" s="0" t="s">
        <v>47</v>
      </c>
      <c r="M5311" s="0" t="s">
        <v>47</v>
      </c>
      <c r="N5311" s="0" t="n">
        <v>1</v>
      </c>
      <c r="O5311" s="0" t="n">
        <v>3</v>
      </c>
      <c r="P5311" s="0" t="n">
        <v>150</v>
      </c>
      <c r="Q5311" s="0" t="n">
        <v>1</v>
      </c>
      <c r="R5311" s="0" t="str">
        <f aca="false">INDEX(Lookup!$B$4:$B$18,MATCH(C5311,Lookup!$A$4:$A$18,0))</f>
        <v>India</v>
      </c>
      <c r="S5311" s="20" t="n">
        <f aca="false">INDEX(Lookup!$D$4:$D$18,MATCH(C5311,Lookup!$A$4:$A$18,0))</f>
        <v>0.012</v>
      </c>
      <c r="T5311" s="21" t="n">
        <f aca="false">ROUND(P5311*S5311,2)</f>
        <v>1.8</v>
      </c>
      <c r="U5311" s="21" t="n">
        <f aca="false">IF(T5311&lt;=10,1,IF(T5311&lt;=20,2,IF(T5311&lt;=30,3,IF(T5311&lt;=40,4,IF(T5311&lt;=50,5,IF(T5311&lt;=100,6,IF(T5311&lt;=250,7,8)))))))</f>
        <v>1</v>
      </c>
      <c r="V5311" s="21" t="n">
        <f aca="false">IF(AND(OR(Dashboard!$T$3="All",R5311=Dashboard!$T$3),OR(Dashboard!$T$4="All",D5311=Dashboard!$T$4)),1,0)</f>
        <v>1</v>
      </c>
      <c r="W5311" s="21" t="n">
        <f aca="false">IF(V5311=1,T5311+ROW()/10000000,0)</f>
        <v>1.8005311</v>
      </c>
    </row>
    <row r="5312" customFormat="false" ht="15" hidden="false" customHeight="false" outlineLevel="0" collapsed="false">
      <c r="A5312" s="0" t="n">
        <v>18421492</v>
      </c>
      <c r="B5312" s="0" t="s">
        <v>12276</v>
      </c>
      <c r="C5312" s="0" t="n">
        <v>1</v>
      </c>
      <c r="D5312" s="0" t="s">
        <v>6924</v>
      </c>
      <c r="E5312" s="0" t="s">
        <v>12277</v>
      </c>
      <c r="F5312" s="0" t="s">
        <v>12123</v>
      </c>
      <c r="G5312" s="0" t="s">
        <v>12124</v>
      </c>
      <c r="H5312" s="0" t="s">
        <v>2863</v>
      </c>
      <c r="I5312" s="0" t="s">
        <v>2123</v>
      </c>
      <c r="J5312" s="0" t="s">
        <v>47</v>
      </c>
      <c r="K5312" s="0" t="s">
        <v>47</v>
      </c>
      <c r="L5312" s="0" t="s">
        <v>47</v>
      </c>
      <c r="M5312" s="0" t="s">
        <v>47</v>
      </c>
      <c r="N5312" s="0" t="n">
        <v>1</v>
      </c>
      <c r="O5312" s="0" t="n">
        <v>0</v>
      </c>
      <c r="P5312" s="0" t="n">
        <v>300</v>
      </c>
      <c r="Q5312" s="0" t="n">
        <v>1</v>
      </c>
      <c r="R5312" s="0" t="str">
        <f aca="false">INDEX(Lookup!$B$4:$B$18,MATCH(C5312,Lookup!$A$4:$A$18,0))</f>
        <v>India</v>
      </c>
      <c r="S5312" s="20" t="n">
        <f aca="false">INDEX(Lookup!$D$4:$D$18,MATCH(C5312,Lookup!$A$4:$A$18,0))</f>
        <v>0.012</v>
      </c>
      <c r="T5312" s="21" t="n">
        <f aca="false">ROUND(P5312*S5312,2)</f>
        <v>3.6</v>
      </c>
      <c r="U5312" s="21" t="n">
        <f aca="false">IF(T5312&lt;=10,1,IF(T5312&lt;=20,2,IF(T5312&lt;=30,3,IF(T5312&lt;=40,4,IF(T5312&lt;=50,5,IF(T5312&lt;=100,6,IF(T5312&lt;=250,7,8)))))))</f>
        <v>1</v>
      </c>
      <c r="V5312" s="21" t="n">
        <f aca="false">IF(AND(OR(Dashboard!$T$3="All",R5312=Dashboard!$T$3),OR(Dashboard!$T$4="All",D5312=Dashboard!$T$4)),1,0)</f>
        <v>1</v>
      </c>
      <c r="W5312" s="21" t="n">
        <f aca="false">IF(V5312=1,T5312+ROW()/10000000,0)</f>
        <v>3.6005312</v>
      </c>
    </row>
    <row r="5313" customFormat="false" ht="15" hidden="false" customHeight="false" outlineLevel="0" collapsed="false">
      <c r="A5313" s="0" t="n">
        <v>6190</v>
      </c>
      <c r="B5313" s="0" t="s">
        <v>3113</v>
      </c>
      <c r="C5313" s="0" t="n">
        <v>1</v>
      </c>
      <c r="D5313" s="0" t="s">
        <v>6924</v>
      </c>
      <c r="E5313" s="0" t="s">
        <v>12278</v>
      </c>
      <c r="F5313" s="0" t="s">
        <v>12123</v>
      </c>
      <c r="G5313" s="0" t="s">
        <v>12124</v>
      </c>
      <c r="H5313" s="0" t="s">
        <v>153</v>
      </c>
      <c r="I5313" s="0" t="s">
        <v>2123</v>
      </c>
      <c r="J5313" s="0" t="s">
        <v>47</v>
      </c>
      <c r="K5313" s="0" t="s">
        <v>47</v>
      </c>
      <c r="L5313" s="0" t="s">
        <v>47</v>
      </c>
      <c r="M5313" s="0" t="s">
        <v>47</v>
      </c>
      <c r="N5313" s="0" t="n">
        <v>1</v>
      </c>
      <c r="O5313" s="0" t="n">
        <v>49</v>
      </c>
      <c r="P5313" s="0" t="n">
        <v>450</v>
      </c>
      <c r="Q5313" s="0" t="n">
        <v>2.4</v>
      </c>
      <c r="R5313" s="0" t="str">
        <f aca="false">INDEX(Lookup!$B$4:$B$18,MATCH(C5313,Lookup!$A$4:$A$18,0))</f>
        <v>India</v>
      </c>
      <c r="S5313" s="20" t="n">
        <f aca="false">INDEX(Lookup!$D$4:$D$18,MATCH(C5313,Lookup!$A$4:$A$18,0))</f>
        <v>0.012</v>
      </c>
      <c r="T5313" s="21" t="n">
        <f aca="false">ROUND(P5313*S5313,2)</f>
        <v>5.4</v>
      </c>
      <c r="U5313" s="21" t="n">
        <f aca="false">IF(T5313&lt;=10,1,IF(T5313&lt;=20,2,IF(T5313&lt;=30,3,IF(T5313&lt;=40,4,IF(T5313&lt;=50,5,IF(T5313&lt;=100,6,IF(T5313&lt;=250,7,8)))))))</f>
        <v>1</v>
      </c>
      <c r="V5313" s="21" t="n">
        <f aca="false">IF(AND(OR(Dashboard!$T$3="All",R5313=Dashboard!$T$3),OR(Dashboard!$T$4="All",D5313=Dashboard!$T$4)),1,0)</f>
        <v>1</v>
      </c>
      <c r="W5313" s="21" t="n">
        <f aca="false">IF(V5313=1,T5313+ROW()/10000000,0)</f>
        <v>5.4005313</v>
      </c>
    </row>
    <row r="5314" customFormat="false" ht="15" hidden="false" customHeight="false" outlineLevel="0" collapsed="false">
      <c r="A5314" s="0" t="n">
        <v>2017</v>
      </c>
      <c r="B5314" s="0" t="s">
        <v>12279</v>
      </c>
      <c r="C5314" s="0" t="n">
        <v>1</v>
      </c>
      <c r="D5314" s="0" t="s">
        <v>6924</v>
      </c>
      <c r="E5314" s="0" t="s">
        <v>12280</v>
      </c>
      <c r="F5314" s="0" t="s">
        <v>12123</v>
      </c>
      <c r="G5314" s="0" t="s">
        <v>12124</v>
      </c>
      <c r="H5314" s="0" t="s">
        <v>3119</v>
      </c>
      <c r="I5314" s="0" t="s">
        <v>2123</v>
      </c>
      <c r="J5314" s="0" t="s">
        <v>47</v>
      </c>
      <c r="K5314" s="0" t="s">
        <v>46</v>
      </c>
      <c r="L5314" s="0" t="s">
        <v>47</v>
      </c>
      <c r="M5314" s="0" t="s">
        <v>47</v>
      </c>
      <c r="N5314" s="0" t="n">
        <v>2</v>
      </c>
      <c r="O5314" s="0" t="n">
        <v>76</v>
      </c>
      <c r="P5314" s="0" t="n">
        <v>500</v>
      </c>
      <c r="Q5314" s="0" t="n">
        <v>2.4</v>
      </c>
      <c r="R5314" s="0" t="str">
        <f aca="false">INDEX(Lookup!$B$4:$B$18,MATCH(C5314,Lookup!$A$4:$A$18,0))</f>
        <v>India</v>
      </c>
      <c r="S5314" s="20" t="n">
        <f aca="false">INDEX(Lookup!$D$4:$D$18,MATCH(C5314,Lookup!$A$4:$A$18,0))</f>
        <v>0.012</v>
      </c>
      <c r="T5314" s="21" t="n">
        <f aca="false">ROUND(P5314*S5314,2)</f>
        <v>6</v>
      </c>
      <c r="U5314" s="21" t="n">
        <f aca="false">IF(T5314&lt;=10,1,IF(T5314&lt;=20,2,IF(T5314&lt;=30,3,IF(T5314&lt;=40,4,IF(T5314&lt;=50,5,IF(T5314&lt;=100,6,IF(T5314&lt;=250,7,8)))))))</f>
        <v>1</v>
      </c>
      <c r="V5314" s="21" t="n">
        <f aca="false">IF(AND(OR(Dashboard!$T$3="All",R5314=Dashboard!$T$3),OR(Dashboard!$T$4="All",D5314=Dashboard!$T$4)),1,0)</f>
        <v>1</v>
      </c>
      <c r="W5314" s="21" t="n">
        <f aca="false">IF(V5314=1,T5314+ROW()/10000000,0)</f>
        <v>6.0005314</v>
      </c>
    </row>
    <row r="5315" customFormat="false" ht="15" hidden="false" customHeight="false" outlineLevel="0" collapsed="false">
      <c r="A5315" s="0" t="n">
        <v>308812</v>
      </c>
      <c r="B5315" s="0" t="s">
        <v>12281</v>
      </c>
      <c r="C5315" s="0" t="n">
        <v>1</v>
      </c>
      <c r="D5315" s="0" t="s">
        <v>6924</v>
      </c>
      <c r="E5315" s="0" t="s">
        <v>12282</v>
      </c>
      <c r="F5315" s="0" t="s">
        <v>12123</v>
      </c>
      <c r="G5315" s="0" t="s">
        <v>12124</v>
      </c>
      <c r="H5315" s="0" t="s">
        <v>69</v>
      </c>
      <c r="I5315" s="0" t="s">
        <v>2123</v>
      </c>
      <c r="J5315" s="0" t="s">
        <v>47</v>
      </c>
      <c r="K5315" s="0" t="s">
        <v>46</v>
      </c>
      <c r="L5315" s="0" t="s">
        <v>47</v>
      </c>
      <c r="M5315" s="0" t="s">
        <v>47</v>
      </c>
      <c r="N5315" s="0" t="n">
        <v>1</v>
      </c>
      <c r="O5315" s="0" t="n">
        <v>36</v>
      </c>
      <c r="P5315" s="0" t="n">
        <v>300</v>
      </c>
      <c r="Q5315" s="0" t="n">
        <v>2.4</v>
      </c>
      <c r="R5315" s="0" t="str">
        <f aca="false">INDEX(Lookup!$B$4:$B$18,MATCH(C5315,Lookup!$A$4:$A$18,0))</f>
        <v>India</v>
      </c>
      <c r="S5315" s="20" t="n">
        <f aca="false">INDEX(Lookup!$D$4:$D$18,MATCH(C5315,Lookup!$A$4:$A$18,0))</f>
        <v>0.012</v>
      </c>
      <c r="T5315" s="21" t="n">
        <f aca="false">ROUND(P5315*S5315,2)</f>
        <v>3.6</v>
      </c>
      <c r="U5315" s="21" t="n">
        <f aca="false">IF(T5315&lt;=10,1,IF(T5315&lt;=20,2,IF(T5315&lt;=30,3,IF(T5315&lt;=40,4,IF(T5315&lt;=50,5,IF(T5315&lt;=100,6,IF(T5315&lt;=250,7,8)))))))</f>
        <v>1</v>
      </c>
      <c r="V5315" s="21" t="n">
        <f aca="false">IF(AND(OR(Dashboard!$T$3="All",R5315=Dashboard!$T$3),OR(Dashboard!$T$4="All",D5315=Dashboard!$T$4)),1,0)</f>
        <v>1</v>
      </c>
      <c r="W5315" s="21" t="n">
        <f aca="false">IF(V5315=1,T5315+ROW()/10000000,0)</f>
        <v>3.6005315</v>
      </c>
    </row>
    <row r="5316" customFormat="false" ht="15" hidden="false" customHeight="false" outlineLevel="0" collapsed="false">
      <c r="A5316" s="0" t="n">
        <v>308848</v>
      </c>
      <c r="B5316" s="0" t="s">
        <v>12283</v>
      </c>
      <c r="C5316" s="0" t="n">
        <v>1</v>
      </c>
      <c r="D5316" s="0" t="s">
        <v>6924</v>
      </c>
      <c r="E5316" s="0" t="s">
        <v>12284</v>
      </c>
      <c r="F5316" s="0" t="s">
        <v>12285</v>
      </c>
      <c r="G5316" s="0" t="s">
        <v>12286</v>
      </c>
      <c r="H5316" s="0" t="s">
        <v>3243</v>
      </c>
      <c r="I5316" s="0" t="s">
        <v>2123</v>
      </c>
      <c r="J5316" s="0" t="s">
        <v>47</v>
      </c>
      <c r="K5316" s="0" t="s">
        <v>47</v>
      </c>
      <c r="L5316" s="0" t="s">
        <v>47</v>
      </c>
      <c r="M5316" s="0" t="s">
        <v>47</v>
      </c>
      <c r="N5316" s="0" t="n">
        <v>1</v>
      </c>
      <c r="O5316" s="0" t="n">
        <v>12</v>
      </c>
      <c r="P5316" s="0" t="n">
        <v>100</v>
      </c>
      <c r="Q5316" s="0" t="n">
        <v>3.1</v>
      </c>
      <c r="R5316" s="0" t="str">
        <f aca="false">INDEX(Lookup!$B$4:$B$18,MATCH(C5316,Lookup!$A$4:$A$18,0))</f>
        <v>India</v>
      </c>
      <c r="S5316" s="20" t="n">
        <f aca="false">INDEX(Lookup!$D$4:$D$18,MATCH(C5316,Lookup!$A$4:$A$18,0))</f>
        <v>0.012</v>
      </c>
      <c r="T5316" s="21" t="n">
        <f aca="false">ROUND(P5316*S5316,2)</f>
        <v>1.2</v>
      </c>
      <c r="U5316" s="21" t="n">
        <f aca="false">IF(T5316&lt;=10,1,IF(T5316&lt;=20,2,IF(T5316&lt;=30,3,IF(T5316&lt;=40,4,IF(T5316&lt;=50,5,IF(T5316&lt;=100,6,IF(T5316&lt;=250,7,8)))))))</f>
        <v>1</v>
      </c>
      <c r="V5316" s="21" t="n">
        <f aca="false">IF(AND(OR(Dashboard!$T$3="All",R5316=Dashboard!$T$3),OR(Dashboard!$T$4="All",D5316=Dashboard!$T$4)),1,0)</f>
        <v>1</v>
      </c>
      <c r="W5316" s="21" t="n">
        <f aca="false">IF(V5316=1,T5316+ROW()/10000000,0)</f>
        <v>1.2005316</v>
      </c>
    </row>
    <row r="5317" customFormat="false" ht="15" hidden="false" customHeight="false" outlineLevel="0" collapsed="false">
      <c r="A5317" s="0" t="n">
        <v>301056</v>
      </c>
      <c r="B5317" s="0" t="s">
        <v>5031</v>
      </c>
      <c r="C5317" s="0" t="n">
        <v>1</v>
      </c>
      <c r="D5317" s="0" t="s">
        <v>6924</v>
      </c>
      <c r="E5317" s="0" t="s">
        <v>12287</v>
      </c>
      <c r="F5317" s="0" t="s">
        <v>12285</v>
      </c>
      <c r="G5317" s="0" t="s">
        <v>12286</v>
      </c>
      <c r="H5317" s="0" t="s">
        <v>2382</v>
      </c>
      <c r="I5317" s="0" t="s">
        <v>2123</v>
      </c>
      <c r="J5317" s="0" t="s">
        <v>47</v>
      </c>
      <c r="K5317" s="0" t="s">
        <v>47</v>
      </c>
      <c r="L5317" s="0" t="s">
        <v>47</v>
      </c>
      <c r="M5317" s="0" t="s">
        <v>47</v>
      </c>
      <c r="N5317" s="0" t="n">
        <v>1</v>
      </c>
      <c r="O5317" s="0" t="n">
        <v>14</v>
      </c>
      <c r="P5317" s="0" t="n">
        <v>100</v>
      </c>
      <c r="Q5317" s="0" t="n">
        <v>2.8</v>
      </c>
      <c r="R5317" s="0" t="str">
        <f aca="false">INDEX(Lookup!$B$4:$B$18,MATCH(C5317,Lookup!$A$4:$A$18,0))</f>
        <v>India</v>
      </c>
      <c r="S5317" s="20" t="n">
        <f aca="false">INDEX(Lookup!$D$4:$D$18,MATCH(C5317,Lookup!$A$4:$A$18,0))</f>
        <v>0.012</v>
      </c>
      <c r="T5317" s="21" t="n">
        <f aca="false">ROUND(P5317*S5317,2)</f>
        <v>1.2</v>
      </c>
      <c r="U5317" s="21" t="n">
        <f aca="false">IF(T5317&lt;=10,1,IF(T5317&lt;=20,2,IF(T5317&lt;=30,3,IF(T5317&lt;=40,4,IF(T5317&lt;=50,5,IF(T5317&lt;=100,6,IF(T5317&lt;=250,7,8)))))))</f>
        <v>1</v>
      </c>
      <c r="V5317" s="21" t="n">
        <f aca="false">IF(AND(OR(Dashboard!$T$3="All",R5317=Dashboard!$T$3),OR(Dashboard!$T$4="All",D5317=Dashboard!$T$4)),1,0)</f>
        <v>1</v>
      </c>
      <c r="W5317" s="21" t="n">
        <f aca="false">IF(V5317=1,T5317+ROW()/10000000,0)</f>
        <v>1.2005317</v>
      </c>
    </row>
    <row r="5318" customFormat="false" ht="15" hidden="false" customHeight="false" outlineLevel="0" collapsed="false">
      <c r="A5318" s="0" t="n">
        <v>301692</v>
      </c>
      <c r="B5318" s="0" t="s">
        <v>12288</v>
      </c>
      <c r="C5318" s="0" t="n">
        <v>1</v>
      </c>
      <c r="D5318" s="0" t="s">
        <v>6924</v>
      </c>
      <c r="E5318" s="0" t="s">
        <v>12289</v>
      </c>
      <c r="F5318" s="0" t="s">
        <v>12285</v>
      </c>
      <c r="G5318" s="0" t="s">
        <v>12286</v>
      </c>
      <c r="H5318" s="0" t="s">
        <v>3142</v>
      </c>
      <c r="I5318" s="0" t="s">
        <v>2123</v>
      </c>
      <c r="J5318" s="0" t="s">
        <v>47</v>
      </c>
      <c r="K5318" s="0" t="s">
        <v>46</v>
      </c>
      <c r="L5318" s="0" t="s">
        <v>47</v>
      </c>
      <c r="M5318" s="0" t="s">
        <v>47</v>
      </c>
      <c r="N5318" s="0" t="n">
        <v>1</v>
      </c>
      <c r="O5318" s="0" t="n">
        <v>48</v>
      </c>
      <c r="P5318" s="0" t="n">
        <v>300</v>
      </c>
      <c r="Q5318" s="0" t="n">
        <v>3.3</v>
      </c>
      <c r="R5318" s="0" t="str">
        <f aca="false">INDEX(Lookup!$B$4:$B$18,MATCH(C5318,Lookup!$A$4:$A$18,0))</f>
        <v>India</v>
      </c>
      <c r="S5318" s="20" t="n">
        <f aca="false">INDEX(Lookup!$D$4:$D$18,MATCH(C5318,Lookup!$A$4:$A$18,0))</f>
        <v>0.012</v>
      </c>
      <c r="T5318" s="21" t="n">
        <f aca="false">ROUND(P5318*S5318,2)</f>
        <v>3.6</v>
      </c>
      <c r="U5318" s="21" t="n">
        <f aca="false">IF(T5318&lt;=10,1,IF(T5318&lt;=20,2,IF(T5318&lt;=30,3,IF(T5318&lt;=40,4,IF(T5318&lt;=50,5,IF(T5318&lt;=100,6,IF(T5318&lt;=250,7,8)))))))</f>
        <v>1</v>
      </c>
      <c r="V5318" s="21" t="n">
        <f aca="false">IF(AND(OR(Dashboard!$T$3="All",R5318=Dashboard!$T$3),OR(Dashboard!$T$4="All",D5318=Dashboard!$T$4)),1,0)</f>
        <v>1</v>
      </c>
      <c r="W5318" s="21" t="n">
        <f aca="false">IF(V5318=1,T5318+ROW()/10000000,0)</f>
        <v>3.6005318</v>
      </c>
    </row>
    <row r="5319" customFormat="false" ht="15" hidden="false" customHeight="false" outlineLevel="0" collapsed="false">
      <c r="A5319" s="0" t="n">
        <v>18265707</v>
      </c>
      <c r="B5319" s="0" t="s">
        <v>12290</v>
      </c>
      <c r="C5319" s="0" t="n">
        <v>1</v>
      </c>
      <c r="D5319" s="0" t="s">
        <v>6924</v>
      </c>
      <c r="E5319" s="0" t="s">
        <v>12291</v>
      </c>
      <c r="F5319" s="0" t="s">
        <v>12285</v>
      </c>
      <c r="G5319" s="0" t="s">
        <v>12286</v>
      </c>
      <c r="H5319" s="0" t="s">
        <v>2288</v>
      </c>
      <c r="I5319" s="0" t="s">
        <v>2123</v>
      </c>
      <c r="J5319" s="0" t="s">
        <v>47</v>
      </c>
      <c r="K5319" s="0" t="s">
        <v>47</v>
      </c>
      <c r="L5319" s="0" t="s">
        <v>47</v>
      </c>
      <c r="M5319" s="0" t="s">
        <v>47</v>
      </c>
      <c r="N5319" s="0" t="n">
        <v>1</v>
      </c>
      <c r="O5319" s="0" t="n">
        <v>12</v>
      </c>
      <c r="P5319" s="0" t="n">
        <v>350</v>
      </c>
      <c r="Q5319" s="0" t="n">
        <v>3.2</v>
      </c>
      <c r="R5319" s="0" t="str">
        <f aca="false">INDEX(Lookup!$B$4:$B$18,MATCH(C5319,Lookup!$A$4:$A$18,0))</f>
        <v>India</v>
      </c>
      <c r="S5319" s="20" t="n">
        <f aca="false">INDEX(Lookup!$D$4:$D$18,MATCH(C5319,Lookup!$A$4:$A$18,0))</f>
        <v>0.012</v>
      </c>
      <c r="T5319" s="21" t="n">
        <f aca="false">ROUND(P5319*S5319,2)</f>
        <v>4.2</v>
      </c>
      <c r="U5319" s="21" t="n">
        <f aca="false">IF(T5319&lt;=10,1,IF(T5319&lt;=20,2,IF(T5319&lt;=30,3,IF(T5319&lt;=40,4,IF(T5319&lt;=50,5,IF(T5319&lt;=100,6,IF(T5319&lt;=250,7,8)))))))</f>
        <v>1</v>
      </c>
      <c r="V5319" s="21" t="n">
        <f aca="false">IF(AND(OR(Dashboard!$T$3="All",R5319=Dashboard!$T$3),OR(Dashboard!$T$4="All",D5319=Dashboard!$T$4)),1,0)</f>
        <v>1</v>
      </c>
      <c r="W5319" s="21" t="n">
        <f aca="false">IF(V5319=1,T5319+ROW()/10000000,0)</f>
        <v>4.2005319</v>
      </c>
    </row>
    <row r="5320" customFormat="false" ht="15" hidden="false" customHeight="false" outlineLevel="0" collapsed="false">
      <c r="A5320" s="0" t="n">
        <v>18368006</v>
      </c>
      <c r="B5320" s="0" t="s">
        <v>12292</v>
      </c>
      <c r="C5320" s="0" t="n">
        <v>1</v>
      </c>
      <c r="D5320" s="0" t="s">
        <v>6924</v>
      </c>
      <c r="E5320" s="0" t="s">
        <v>12293</v>
      </c>
      <c r="F5320" s="0" t="s">
        <v>12285</v>
      </c>
      <c r="G5320" s="0" t="s">
        <v>12286</v>
      </c>
      <c r="H5320" s="0" t="s">
        <v>69</v>
      </c>
      <c r="I5320" s="0" t="s">
        <v>2123</v>
      </c>
      <c r="J5320" s="0" t="s">
        <v>47</v>
      </c>
      <c r="K5320" s="0" t="s">
        <v>47</v>
      </c>
      <c r="L5320" s="0" t="s">
        <v>47</v>
      </c>
      <c r="M5320" s="0" t="s">
        <v>47</v>
      </c>
      <c r="N5320" s="0" t="n">
        <v>1</v>
      </c>
      <c r="O5320" s="0" t="n">
        <v>4</v>
      </c>
      <c r="P5320" s="0" t="n">
        <v>300</v>
      </c>
      <c r="Q5320" s="0" t="n">
        <v>2.9</v>
      </c>
      <c r="R5320" s="0" t="str">
        <f aca="false">INDEX(Lookup!$B$4:$B$18,MATCH(C5320,Lookup!$A$4:$A$18,0))</f>
        <v>India</v>
      </c>
      <c r="S5320" s="20" t="n">
        <f aca="false">INDEX(Lookup!$D$4:$D$18,MATCH(C5320,Lookup!$A$4:$A$18,0))</f>
        <v>0.012</v>
      </c>
      <c r="T5320" s="21" t="n">
        <f aca="false">ROUND(P5320*S5320,2)</f>
        <v>3.6</v>
      </c>
      <c r="U5320" s="21" t="n">
        <f aca="false">IF(T5320&lt;=10,1,IF(T5320&lt;=20,2,IF(T5320&lt;=30,3,IF(T5320&lt;=40,4,IF(T5320&lt;=50,5,IF(T5320&lt;=100,6,IF(T5320&lt;=250,7,8)))))))</f>
        <v>1</v>
      </c>
      <c r="V5320" s="21" t="n">
        <f aca="false">IF(AND(OR(Dashboard!$T$3="All",R5320=Dashboard!$T$3),OR(Dashboard!$T$4="All",D5320=Dashboard!$T$4)),1,0)</f>
        <v>1</v>
      </c>
      <c r="W5320" s="21" t="n">
        <f aca="false">IF(V5320=1,T5320+ROW()/10000000,0)</f>
        <v>3.600532</v>
      </c>
    </row>
    <row r="5321" customFormat="false" ht="15" hidden="false" customHeight="false" outlineLevel="0" collapsed="false">
      <c r="A5321" s="0" t="n">
        <v>18225277</v>
      </c>
      <c r="B5321" s="0" t="s">
        <v>12294</v>
      </c>
      <c r="C5321" s="0" t="n">
        <v>1</v>
      </c>
      <c r="D5321" s="0" t="s">
        <v>6924</v>
      </c>
      <c r="E5321" s="0" t="s">
        <v>12295</v>
      </c>
      <c r="F5321" s="0" t="s">
        <v>12285</v>
      </c>
      <c r="G5321" s="0" t="s">
        <v>12286</v>
      </c>
      <c r="H5321" s="0" t="s">
        <v>3129</v>
      </c>
      <c r="I5321" s="0" t="s">
        <v>2123</v>
      </c>
      <c r="J5321" s="0" t="s">
        <v>47</v>
      </c>
      <c r="K5321" s="0" t="s">
        <v>47</v>
      </c>
      <c r="L5321" s="0" t="s">
        <v>47</v>
      </c>
      <c r="M5321" s="0" t="s">
        <v>47</v>
      </c>
      <c r="N5321" s="0" t="n">
        <v>1</v>
      </c>
      <c r="O5321" s="0" t="n">
        <v>7</v>
      </c>
      <c r="P5321" s="0" t="n">
        <v>300</v>
      </c>
      <c r="Q5321" s="0" t="n">
        <v>3</v>
      </c>
      <c r="R5321" s="0" t="str">
        <f aca="false">INDEX(Lookup!$B$4:$B$18,MATCH(C5321,Lookup!$A$4:$A$18,0))</f>
        <v>India</v>
      </c>
      <c r="S5321" s="20" t="n">
        <f aca="false">INDEX(Lookup!$D$4:$D$18,MATCH(C5321,Lookup!$A$4:$A$18,0))</f>
        <v>0.012</v>
      </c>
      <c r="T5321" s="21" t="n">
        <f aca="false">ROUND(P5321*S5321,2)</f>
        <v>3.6</v>
      </c>
      <c r="U5321" s="21" t="n">
        <f aca="false">IF(T5321&lt;=10,1,IF(T5321&lt;=20,2,IF(T5321&lt;=30,3,IF(T5321&lt;=40,4,IF(T5321&lt;=50,5,IF(T5321&lt;=100,6,IF(T5321&lt;=250,7,8)))))))</f>
        <v>1</v>
      </c>
      <c r="V5321" s="21" t="n">
        <f aca="false">IF(AND(OR(Dashboard!$T$3="All",R5321=Dashboard!$T$3),OR(Dashboard!$T$4="All",D5321=Dashboard!$T$4)),1,0)</f>
        <v>1</v>
      </c>
      <c r="W5321" s="21" t="n">
        <f aca="false">IF(V5321=1,T5321+ROW()/10000000,0)</f>
        <v>3.6005321</v>
      </c>
    </row>
    <row r="5322" customFormat="false" ht="15" hidden="false" customHeight="false" outlineLevel="0" collapsed="false">
      <c r="A5322" s="0" t="n">
        <v>2936</v>
      </c>
      <c r="B5322" s="0" t="s">
        <v>12296</v>
      </c>
      <c r="C5322" s="0" t="n">
        <v>1</v>
      </c>
      <c r="D5322" s="0" t="s">
        <v>6924</v>
      </c>
      <c r="E5322" s="0" t="s">
        <v>12297</v>
      </c>
      <c r="F5322" s="0" t="s">
        <v>12285</v>
      </c>
      <c r="G5322" s="0" t="s">
        <v>12286</v>
      </c>
      <c r="H5322" s="0" t="s">
        <v>2185</v>
      </c>
      <c r="I5322" s="0" t="s">
        <v>2123</v>
      </c>
      <c r="J5322" s="0" t="s">
        <v>47</v>
      </c>
      <c r="K5322" s="0" t="s">
        <v>46</v>
      </c>
      <c r="L5322" s="0" t="s">
        <v>47</v>
      </c>
      <c r="M5322" s="0" t="s">
        <v>47</v>
      </c>
      <c r="N5322" s="0" t="n">
        <v>2</v>
      </c>
      <c r="O5322" s="0" t="n">
        <v>49</v>
      </c>
      <c r="P5322" s="0" t="n">
        <v>500</v>
      </c>
      <c r="Q5322" s="0" t="n">
        <v>2.7</v>
      </c>
      <c r="R5322" s="0" t="str">
        <f aca="false">INDEX(Lookup!$B$4:$B$18,MATCH(C5322,Lookup!$A$4:$A$18,0))</f>
        <v>India</v>
      </c>
      <c r="S5322" s="20" t="n">
        <f aca="false">INDEX(Lookup!$D$4:$D$18,MATCH(C5322,Lookup!$A$4:$A$18,0))</f>
        <v>0.012</v>
      </c>
      <c r="T5322" s="21" t="n">
        <f aca="false">ROUND(P5322*S5322,2)</f>
        <v>6</v>
      </c>
      <c r="U5322" s="21" t="n">
        <f aca="false">IF(T5322&lt;=10,1,IF(T5322&lt;=20,2,IF(T5322&lt;=30,3,IF(T5322&lt;=40,4,IF(T5322&lt;=50,5,IF(T5322&lt;=100,6,IF(T5322&lt;=250,7,8)))))))</f>
        <v>1</v>
      </c>
      <c r="V5322" s="21" t="n">
        <f aca="false">IF(AND(OR(Dashboard!$T$3="All",R5322=Dashboard!$T$3),OR(Dashboard!$T$4="All",D5322=Dashboard!$T$4)),1,0)</f>
        <v>1</v>
      </c>
      <c r="W5322" s="21" t="n">
        <f aca="false">IF(V5322=1,T5322+ROW()/10000000,0)</f>
        <v>6.0005322</v>
      </c>
    </row>
    <row r="5323" customFormat="false" ht="15" hidden="false" customHeight="false" outlineLevel="0" collapsed="false">
      <c r="A5323" s="0" t="n">
        <v>18291201</v>
      </c>
      <c r="B5323" s="0" t="s">
        <v>12298</v>
      </c>
      <c r="C5323" s="0" t="n">
        <v>1</v>
      </c>
      <c r="D5323" s="0" t="s">
        <v>6924</v>
      </c>
      <c r="E5323" s="0" t="s">
        <v>12299</v>
      </c>
      <c r="F5323" s="0" t="s">
        <v>12285</v>
      </c>
      <c r="G5323" s="0" t="s">
        <v>12286</v>
      </c>
      <c r="H5323" s="0" t="s">
        <v>3269</v>
      </c>
      <c r="I5323" s="0" t="s">
        <v>2123</v>
      </c>
      <c r="J5323" s="0" t="s">
        <v>47</v>
      </c>
      <c r="K5323" s="0" t="s">
        <v>47</v>
      </c>
      <c r="L5323" s="0" t="s">
        <v>47</v>
      </c>
      <c r="M5323" s="0" t="s">
        <v>47</v>
      </c>
      <c r="N5323" s="0" t="n">
        <v>1</v>
      </c>
      <c r="O5323" s="0" t="n">
        <v>5</v>
      </c>
      <c r="P5323" s="0" t="n">
        <v>300</v>
      </c>
      <c r="Q5323" s="0" t="n">
        <v>3</v>
      </c>
      <c r="R5323" s="0" t="str">
        <f aca="false">INDEX(Lookup!$B$4:$B$18,MATCH(C5323,Lookup!$A$4:$A$18,0))</f>
        <v>India</v>
      </c>
      <c r="S5323" s="20" t="n">
        <f aca="false">INDEX(Lookup!$D$4:$D$18,MATCH(C5323,Lookup!$A$4:$A$18,0))</f>
        <v>0.012</v>
      </c>
      <c r="T5323" s="21" t="n">
        <f aca="false">ROUND(P5323*S5323,2)</f>
        <v>3.6</v>
      </c>
      <c r="U5323" s="21" t="n">
        <f aca="false">IF(T5323&lt;=10,1,IF(T5323&lt;=20,2,IF(T5323&lt;=30,3,IF(T5323&lt;=40,4,IF(T5323&lt;=50,5,IF(T5323&lt;=100,6,IF(T5323&lt;=250,7,8)))))))</f>
        <v>1</v>
      </c>
      <c r="V5323" s="21" t="n">
        <f aca="false">IF(AND(OR(Dashboard!$T$3="All",R5323=Dashboard!$T$3),OR(Dashboard!$T$4="All",D5323=Dashboard!$T$4)),1,0)</f>
        <v>1</v>
      </c>
      <c r="W5323" s="21" t="n">
        <f aca="false">IF(V5323=1,T5323+ROW()/10000000,0)</f>
        <v>3.6005323</v>
      </c>
    </row>
    <row r="5324" customFormat="false" ht="15" hidden="false" customHeight="false" outlineLevel="0" collapsed="false">
      <c r="A5324" s="0" t="n">
        <v>3854</v>
      </c>
      <c r="B5324" s="0" t="s">
        <v>12300</v>
      </c>
      <c r="C5324" s="0" t="n">
        <v>1</v>
      </c>
      <c r="D5324" s="0" t="s">
        <v>6924</v>
      </c>
      <c r="E5324" s="0" t="s">
        <v>12301</v>
      </c>
      <c r="F5324" s="0" t="s">
        <v>12285</v>
      </c>
      <c r="G5324" s="0" t="s">
        <v>12286</v>
      </c>
      <c r="H5324" s="0" t="s">
        <v>2863</v>
      </c>
      <c r="I5324" s="0" t="s">
        <v>2123</v>
      </c>
      <c r="J5324" s="0" t="s">
        <v>47</v>
      </c>
      <c r="K5324" s="0" t="s">
        <v>46</v>
      </c>
      <c r="L5324" s="0" t="s">
        <v>47</v>
      </c>
      <c r="M5324" s="0" t="s">
        <v>47</v>
      </c>
      <c r="N5324" s="0" t="n">
        <v>2</v>
      </c>
      <c r="O5324" s="0" t="n">
        <v>25</v>
      </c>
      <c r="P5324" s="0" t="n">
        <v>500</v>
      </c>
      <c r="Q5324" s="0" t="n">
        <v>2.5</v>
      </c>
      <c r="R5324" s="0" t="str">
        <f aca="false">INDEX(Lookup!$B$4:$B$18,MATCH(C5324,Lookup!$A$4:$A$18,0))</f>
        <v>India</v>
      </c>
      <c r="S5324" s="20" t="n">
        <f aca="false">INDEX(Lookup!$D$4:$D$18,MATCH(C5324,Lookup!$A$4:$A$18,0))</f>
        <v>0.012</v>
      </c>
      <c r="T5324" s="21" t="n">
        <f aca="false">ROUND(P5324*S5324,2)</f>
        <v>6</v>
      </c>
      <c r="U5324" s="21" t="n">
        <f aca="false">IF(T5324&lt;=10,1,IF(T5324&lt;=20,2,IF(T5324&lt;=30,3,IF(T5324&lt;=40,4,IF(T5324&lt;=50,5,IF(T5324&lt;=100,6,IF(T5324&lt;=250,7,8)))))))</f>
        <v>1</v>
      </c>
      <c r="V5324" s="21" t="n">
        <f aca="false">IF(AND(OR(Dashboard!$T$3="All",R5324=Dashboard!$T$3),OR(Dashboard!$T$4="All",D5324=Dashboard!$T$4)),1,0)</f>
        <v>1</v>
      </c>
      <c r="W5324" s="21" t="n">
        <f aca="false">IF(V5324=1,T5324+ROW()/10000000,0)</f>
        <v>6.0005324</v>
      </c>
    </row>
    <row r="5325" customFormat="false" ht="15" hidden="false" customHeight="false" outlineLevel="0" collapsed="false">
      <c r="A5325" s="0" t="n">
        <v>308831</v>
      </c>
      <c r="B5325" s="0" t="s">
        <v>12302</v>
      </c>
      <c r="C5325" s="0" t="n">
        <v>1</v>
      </c>
      <c r="D5325" s="0" t="s">
        <v>6924</v>
      </c>
      <c r="E5325" s="0" t="s">
        <v>12303</v>
      </c>
      <c r="F5325" s="0" t="s">
        <v>12285</v>
      </c>
      <c r="G5325" s="0" t="s">
        <v>12286</v>
      </c>
      <c r="H5325" s="0" t="s">
        <v>2050</v>
      </c>
      <c r="I5325" s="0" t="s">
        <v>2123</v>
      </c>
      <c r="J5325" s="0" t="s">
        <v>47</v>
      </c>
      <c r="K5325" s="0" t="s">
        <v>47</v>
      </c>
      <c r="L5325" s="0" t="s">
        <v>47</v>
      </c>
      <c r="M5325" s="0" t="s">
        <v>47</v>
      </c>
      <c r="N5325" s="0" t="n">
        <v>1</v>
      </c>
      <c r="O5325" s="0" t="n">
        <v>11</v>
      </c>
      <c r="P5325" s="0" t="n">
        <v>250</v>
      </c>
      <c r="Q5325" s="0" t="n">
        <v>2.8</v>
      </c>
      <c r="R5325" s="0" t="str">
        <f aca="false">INDEX(Lookup!$B$4:$B$18,MATCH(C5325,Lookup!$A$4:$A$18,0))</f>
        <v>India</v>
      </c>
      <c r="S5325" s="20" t="n">
        <f aca="false">INDEX(Lookup!$D$4:$D$18,MATCH(C5325,Lookup!$A$4:$A$18,0))</f>
        <v>0.012</v>
      </c>
      <c r="T5325" s="21" t="n">
        <f aca="false">ROUND(P5325*S5325,2)</f>
        <v>3</v>
      </c>
      <c r="U5325" s="21" t="n">
        <f aca="false">IF(T5325&lt;=10,1,IF(T5325&lt;=20,2,IF(T5325&lt;=30,3,IF(T5325&lt;=40,4,IF(T5325&lt;=50,5,IF(T5325&lt;=100,6,IF(T5325&lt;=250,7,8)))))))</f>
        <v>1</v>
      </c>
      <c r="V5325" s="21" t="n">
        <f aca="false">IF(AND(OR(Dashboard!$T$3="All",R5325=Dashboard!$T$3),OR(Dashboard!$T$4="All",D5325=Dashboard!$T$4)),1,0)</f>
        <v>1</v>
      </c>
      <c r="W5325" s="21" t="n">
        <f aca="false">IF(V5325=1,T5325+ROW()/10000000,0)</f>
        <v>3.0005325</v>
      </c>
    </row>
    <row r="5326" customFormat="false" ht="15" hidden="false" customHeight="false" outlineLevel="0" collapsed="false">
      <c r="A5326" s="0" t="n">
        <v>301062</v>
      </c>
      <c r="B5326" s="0" t="s">
        <v>10587</v>
      </c>
      <c r="C5326" s="0" t="n">
        <v>1</v>
      </c>
      <c r="D5326" s="0" t="s">
        <v>6924</v>
      </c>
      <c r="E5326" s="0" t="s">
        <v>12304</v>
      </c>
      <c r="F5326" s="0" t="s">
        <v>12285</v>
      </c>
      <c r="G5326" s="0" t="s">
        <v>12286</v>
      </c>
      <c r="H5326" s="0" t="s">
        <v>402</v>
      </c>
      <c r="I5326" s="0" t="s">
        <v>2123</v>
      </c>
      <c r="J5326" s="0" t="s">
        <v>47</v>
      </c>
      <c r="K5326" s="0" t="s">
        <v>47</v>
      </c>
      <c r="L5326" s="0" t="s">
        <v>47</v>
      </c>
      <c r="M5326" s="0" t="s">
        <v>47</v>
      </c>
      <c r="N5326" s="0" t="n">
        <v>1</v>
      </c>
      <c r="O5326" s="0" t="n">
        <v>44</v>
      </c>
      <c r="P5326" s="0" t="n">
        <v>250</v>
      </c>
      <c r="Q5326" s="0" t="n">
        <v>3.2</v>
      </c>
      <c r="R5326" s="0" t="str">
        <f aca="false">INDEX(Lookup!$B$4:$B$18,MATCH(C5326,Lookup!$A$4:$A$18,0))</f>
        <v>India</v>
      </c>
      <c r="S5326" s="20" t="n">
        <f aca="false">INDEX(Lookup!$D$4:$D$18,MATCH(C5326,Lookup!$A$4:$A$18,0))</f>
        <v>0.012</v>
      </c>
      <c r="T5326" s="21" t="n">
        <f aca="false">ROUND(P5326*S5326,2)</f>
        <v>3</v>
      </c>
      <c r="U5326" s="21" t="n">
        <f aca="false">IF(T5326&lt;=10,1,IF(T5326&lt;=20,2,IF(T5326&lt;=30,3,IF(T5326&lt;=40,4,IF(T5326&lt;=50,5,IF(T5326&lt;=100,6,IF(T5326&lt;=250,7,8)))))))</f>
        <v>1</v>
      </c>
      <c r="V5326" s="21" t="n">
        <f aca="false">IF(AND(OR(Dashboard!$T$3="All",R5326=Dashboard!$T$3),OR(Dashboard!$T$4="All",D5326=Dashboard!$T$4)),1,0)</f>
        <v>1</v>
      </c>
      <c r="W5326" s="21" t="n">
        <f aca="false">IF(V5326=1,T5326+ROW()/10000000,0)</f>
        <v>3.0005326</v>
      </c>
    </row>
    <row r="5327" customFormat="false" ht="15" hidden="false" customHeight="false" outlineLevel="0" collapsed="false">
      <c r="A5327" s="0" t="n">
        <v>5186</v>
      </c>
      <c r="B5327" s="0" t="s">
        <v>12305</v>
      </c>
      <c r="C5327" s="0" t="n">
        <v>1</v>
      </c>
      <c r="D5327" s="0" t="s">
        <v>6924</v>
      </c>
      <c r="E5327" s="0" t="s">
        <v>12306</v>
      </c>
      <c r="F5327" s="0" t="s">
        <v>12285</v>
      </c>
      <c r="G5327" s="0" t="s">
        <v>12286</v>
      </c>
      <c r="H5327" s="0" t="s">
        <v>2367</v>
      </c>
      <c r="I5327" s="0" t="s">
        <v>2123</v>
      </c>
      <c r="J5327" s="0" t="s">
        <v>47</v>
      </c>
      <c r="K5327" s="0" t="s">
        <v>47</v>
      </c>
      <c r="L5327" s="0" t="s">
        <v>47</v>
      </c>
      <c r="M5327" s="0" t="s">
        <v>47</v>
      </c>
      <c r="N5327" s="0" t="n">
        <v>1</v>
      </c>
      <c r="O5327" s="0" t="n">
        <v>8</v>
      </c>
      <c r="P5327" s="0" t="n">
        <v>250</v>
      </c>
      <c r="Q5327" s="0" t="n">
        <v>2.8</v>
      </c>
      <c r="R5327" s="0" t="str">
        <f aca="false">INDEX(Lookup!$B$4:$B$18,MATCH(C5327,Lookup!$A$4:$A$18,0))</f>
        <v>India</v>
      </c>
      <c r="S5327" s="20" t="n">
        <f aca="false">INDEX(Lookup!$D$4:$D$18,MATCH(C5327,Lookup!$A$4:$A$18,0))</f>
        <v>0.012</v>
      </c>
      <c r="T5327" s="21" t="n">
        <f aca="false">ROUND(P5327*S5327,2)</f>
        <v>3</v>
      </c>
      <c r="U5327" s="21" t="n">
        <f aca="false">IF(T5327&lt;=10,1,IF(T5327&lt;=20,2,IF(T5327&lt;=30,3,IF(T5327&lt;=40,4,IF(T5327&lt;=50,5,IF(T5327&lt;=100,6,IF(T5327&lt;=250,7,8)))))))</f>
        <v>1</v>
      </c>
      <c r="V5327" s="21" t="n">
        <f aca="false">IF(AND(OR(Dashboard!$T$3="All",R5327=Dashboard!$T$3),OR(Dashboard!$T$4="All",D5327=Dashboard!$T$4)),1,0)</f>
        <v>1</v>
      </c>
      <c r="W5327" s="21" t="n">
        <f aca="false">IF(V5327=1,T5327+ROW()/10000000,0)</f>
        <v>3.0005327</v>
      </c>
    </row>
    <row r="5328" customFormat="false" ht="15" hidden="false" customHeight="false" outlineLevel="0" collapsed="false">
      <c r="A5328" s="0" t="n">
        <v>3851</v>
      </c>
      <c r="B5328" s="0" t="s">
        <v>12307</v>
      </c>
      <c r="C5328" s="0" t="n">
        <v>1</v>
      </c>
      <c r="D5328" s="0" t="s">
        <v>6924</v>
      </c>
      <c r="E5328" s="0" t="s">
        <v>12308</v>
      </c>
      <c r="F5328" s="0" t="s">
        <v>12285</v>
      </c>
      <c r="G5328" s="0" t="s">
        <v>12286</v>
      </c>
      <c r="H5328" s="0" t="s">
        <v>2128</v>
      </c>
      <c r="I5328" s="0" t="s">
        <v>2123</v>
      </c>
      <c r="J5328" s="0" t="s">
        <v>47</v>
      </c>
      <c r="K5328" s="0" t="s">
        <v>47</v>
      </c>
      <c r="L5328" s="0" t="s">
        <v>47</v>
      </c>
      <c r="M5328" s="0" t="s">
        <v>47</v>
      </c>
      <c r="N5328" s="0" t="n">
        <v>2</v>
      </c>
      <c r="O5328" s="0" t="n">
        <v>22</v>
      </c>
      <c r="P5328" s="0" t="n">
        <v>500</v>
      </c>
      <c r="Q5328" s="0" t="n">
        <v>3.1</v>
      </c>
      <c r="R5328" s="0" t="str">
        <f aca="false">INDEX(Lookup!$B$4:$B$18,MATCH(C5328,Lookup!$A$4:$A$18,0))</f>
        <v>India</v>
      </c>
      <c r="S5328" s="20" t="n">
        <f aca="false">INDEX(Lookup!$D$4:$D$18,MATCH(C5328,Lookup!$A$4:$A$18,0))</f>
        <v>0.012</v>
      </c>
      <c r="T5328" s="21" t="n">
        <f aca="false">ROUND(P5328*S5328,2)</f>
        <v>6</v>
      </c>
      <c r="U5328" s="21" t="n">
        <f aca="false">IF(T5328&lt;=10,1,IF(T5328&lt;=20,2,IF(T5328&lt;=30,3,IF(T5328&lt;=40,4,IF(T5328&lt;=50,5,IF(T5328&lt;=100,6,IF(T5328&lt;=250,7,8)))))))</f>
        <v>1</v>
      </c>
      <c r="V5328" s="21" t="n">
        <f aca="false">IF(AND(OR(Dashboard!$T$3="All",R5328=Dashboard!$T$3),OR(Dashboard!$T$4="All",D5328=Dashboard!$T$4)),1,0)</f>
        <v>1</v>
      </c>
      <c r="W5328" s="21" t="n">
        <f aca="false">IF(V5328=1,T5328+ROW()/10000000,0)</f>
        <v>6.0005328</v>
      </c>
    </row>
    <row r="5329" customFormat="false" ht="15" hidden="false" customHeight="false" outlineLevel="0" collapsed="false">
      <c r="A5329" s="0" t="n">
        <v>305357</v>
      </c>
      <c r="B5329" s="0" t="s">
        <v>12309</v>
      </c>
      <c r="C5329" s="0" t="n">
        <v>1</v>
      </c>
      <c r="D5329" s="0" t="s">
        <v>6924</v>
      </c>
      <c r="E5329" s="0" t="s">
        <v>12310</v>
      </c>
      <c r="F5329" s="0" t="s">
        <v>12285</v>
      </c>
      <c r="G5329" s="0" t="s">
        <v>12286</v>
      </c>
      <c r="H5329" s="0" t="s">
        <v>2050</v>
      </c>
      <c r="I5329" s="0" t="s">
        <v>2123</v>
      </c>
      <c r="J5329" s="0" t="s">
        <v>47</v>
      </c>
      <c r="K5329" s="0" t="s">
        <v>47</v>
      </c>
      <c r="L5329" s="0" t="s">
        <v>47</v>
      </c>
      <c r="M5329" s="0" t="s">
        <v>47</v>
      </c>
      <c r="N5329" s="0" t="n">
        <v>1</v>
      </c>
      <c r="O5329" s="0" t="n">
        <v>23</v>
      </c>
      <c r="P5329" s="0" t="n">
        <v>300</v>
      </c>
      <c r="Q5329" s="0" t="n">
        <v>3.3</v>
      </c>
      <c r="R5329" s="0" t="str">
        <f aca="false">INDEX(Lookup!$B$4:$B$18,MATCH(C5329,Lookup!$A$4:$A$18,0))</f>
        <v>India</v>
      </c>
      <c r="S5329" s="20" t="n">
        <f aca="false">INDEX(Lookup!$D$4:$D$18,MATCH(C5329,Lookup!$A$4:$A$18,0))</f>
        <v>0.012</v>
      </c>
      <c r="T5329" s="21" t="n">
        <f aca="false">ROUND(P5329*S5329,2)</f>
        <v>3.6</v>
      </c>
      <c r="U5329" s="21" t="n">
        <f aca="false">IF(T5329&lt;=10,1,IF(T5329&lt;=20,2,IF(T5329&lt;=30,3,IF(T5329&lt;=40,4,IF(T5329&lt;=50,5,IF(T5329&lt;=100,6,IF(T5329&lt;=250,7,8)))))))</f>
        <v>1</v>
      </c>
      <c r="V5329" s="21" t="n">
        <f aca="false">IF(AND(OR(Dashboard!$T$3="All",R5329=Dashboard!$T$3),OR(Dashboard!$T$4="All",D5329=Dashboard!$T$4)),1,0)</f>
        <v>1</v>
      </c>
      <c r="W5329" s="21" t="n">
        <f aca="false">IF(V5329=1,T5329+ROW()/10000000,0)</f>
        <v>3.6005329</v>
      </c>
    </row>
    <row r="5330" customFormat="false" ht="15" hidden="false" customHeight="false" outlineLevel="0" collapsed="false">
      <c r="A5330" s="0" t="n">
        <v>2019</v>
      </c>
      <c r="B5330" s="0" t="s">
        <v>12311</v>
      </c>
      <c r="C5330" s="0" t="n">
        <v>1</v>
      </c>
      <c r="D5330" s="0" t="s">
        <v>6924</v>
      </c>
      <c r="E5330" s="0" t="s">
        <v>12312</v>
      </c>
      <c r="F5330" s="0" t="s">
        <v>12285</v>
      </c>
      <c r="G5330" s="0" t="s">
        <v>12286</v>
      </c>
      <c r="H5330" s="0" t="s">
        <v>2464</v>
      </c>
      <c r="I5330" s="0" t="s">
        <v>2123</v>
      </c>
      <c r="J5330" s="0" t="s">
        <v>47</v>
      </c>
      <c r="K5330" s="0" t="s">
        <v>47</v>
      </c>
      <c r="L5330" s="0" t="s">
        <v>47</v>
      </c>
      <c r="M5330" s="0" t="s">
        <v>47</v>
      </c>
      <c r="N5330" s="0" t="n">
        <v>1</v>
      </c>
      <c r="O5330" s="0" t="n">
        <v>69</v>
      </c>
      <c r="P5330" s="0" t="n">
        <v>400</v>
      </c>
      <c r="Q5330" s="0" t="n">
        <v>2.8</v>
      </c>
      <c r="R5330" s="0" t="str">
        <f aca="false">INDEX(Lookup!$B$4:$B$18,MATCH(C5330,Lookup!$A$4:$A$18,0))</f>
        <v>India</v>
      </c>
      <c r="S5330" s="20" t="n">
        <f aca="false">INDEX(Lookup!$D$4:$D$18,MATCH(C5330,Lookup!$A$4:$A$18,0))</f>
        <v>0.012</v>
      </c>
      <c r="T5330" s="21" t="n">
        <f aca="false">ROUND(P5330*S5330,2)</f>
        <v>4.8</v>
      </c>
      <c r="U5330" s="21" t="n">
        <f aca="false">IF(T5330&lt;=10,1,IF(T5330&lt;=20,2,IF(T5330&lt;=30,3,IF(T5330&lt;=40,4,IF(T5330&lt;=50,5,IF(T5330&lt;=100,6,IF(T5330&lt;=250,7,8)))))))</f>
        <v>1</v>
      </c>
      <c r="V5330" s="21" t="n">
        <f aca="false">IF(AND(OR(Dashboard!$T$3="All",R5330=Dashboard!$T$3),OR(Dashboard!$T$4="All",D5330=Dashboard!$T$4)),1,0)</f>
        <v>1</v>
      </c>
      <c r="W5330" s="21" t="n">
        <f aca="false">IF(V5330=1,T5330+ROW()/10000000,0)</f>
        <v>4.800533</v>
      </c>
    </row>
    <row r="5331" customFormat="false" ht="15" hidden="false" customHeight="false" outlineLevel="0" collapsed="false">
      <c r="A5331" s="0" t="n">
        <v>305370</v>
      </c>
      <c r="B5331" s="0" t="s">
        <v>12313</v>
      </c>
      <c r="C5331" s="0" t="n">
        <v>1</v>
      </c>
      <c r="D5331" s="0" t="s">
        <v>6924</v>
      </c>
      <c r="E5331" s="0" t="s">
        <v>12314</v>
      </c>
      <c r="F5331" s="0" t="s">
        <v>12285</v>
      </c>
      <c r="G5331" s="0" t="s">
        <v>12286</v>
      </c>
      <c r="H5331" s="0" t="s">
        <v>2288</v>
      </c>
      <c r="I5331" s="0" t="s">
        <v>2123</v>
      </c>
      <c r="J5331" s="0" t="s">
        <v>46</v>
      </c>
      <c r="K5331" s="0" t="s">
        <v>46</v>
      </c>
      <c r="L5331" s="0" t="s">
        <v>47</v>
      </c>
      <c r="M5331" s="0" t="s">
        <v>47</v>
      </c>
      <c r="N5331" s="0" t="n">
        <v>3</v>
      </c>
      <c r="O5331" s="0" t="n">
        <v>94</v>
      </c>
      <c r="P5331" s="0" t="n">
        <v>1000</v>
      </c>
      <c r="Q5331" s="0" t="n">
        <v>2.6</v>
      </c>
      <c r="R5331" s="0" t="str">
        <f aca="false">INDEX(Lookup!$B$4:$B$18,MATCH(C5331,Lookup!$A$4:$A$18,0))</f>
        <v>India</v>
      </c>
      <c r="S5331" s="20" t="n">
        <f aca="false">INDEX(Lookup!$D$4:$D$18,MATCH(C5331,Lookup!$A$4:$A$18,0))</f>
        <v>0.012</v>
      </c>
      <c r="T5331" s="21" t="n">
        <f aca="false">ROUND(P5331*S5331,2)</f>
        <v>12</v>
      </c>
      <c r="U5331" s="21" t="n">
        <f aca="false">IF(T5331&lt;=10,1,IF(T5331&lt;=20,2,IF(T5331&lt;=30,3,IF(T5331&lt;=40,4,IF(T5331&lt;=50,5,IF(T5331&lt;=100,6,IF(T5331&lt;=250,7,8)))))))</f>
        <v>2</v>
      </c>
      <c r="V5331" s="21" t="n">
        <f aca="false">IF(AND(OR(Dashboard!$T$3="All",R5331=Dashboard!$T$3),OR(Dashboard!$T$4="All",D5331=Dashboard!$T$4)),1,0)</f>
        <v>1</v>
      </c>
      <c r="W5331" s="21" t="n">
        <f aca="false">IF(V5331=1,T5331+ROW()/10000000,0)</f>
        <v>12.0005331</v>
      </c>
    </row>
    <row r="5332" customFormat="false" ht="15" hidden="false" customHeight="false" outlineLevel="0" collapsed="false">
      <c r="A5332" s="0" t="n">
        <v>301053</v>
      </c>
      <c r="B5332" s="0" t="s">
        <v>4828</v>
      </c>
      <c r="C5332" s="0" t="n">
        <v>1</v>
      </c>
      <c r="D5332" s="0" t="s">
        <v>6924</v>
      </c>
      <c r="E5332" s="0" t="s">
        <v>12315</v>
      </c>
      <c r="F5332" s="0" t="s">
        <v>12285</v>
      </c>
      <c r="G5332" s="0" t="s">
        <v>12286</v>
      </c>
      <c r="H5332" s="0" t="s">
        <v>2185</v>
      </c>
      <c r="I5332" s="0" t="s">
        <v>2123</v>
      </c>
      <c r="J5332" s="0" t="s">
        <v>47</v>
      </c>
      <c r="K5332" s="0" t="s">
        <v>46</v>
      </c>
      <c r="L5332" s="0" t="s">
        <v>47</v>
      </c>
      <c r="M5332" s="0" t="s">
        <v>47</v>
      </c>
      <c r="N5332" s="0" t="n">
        <v>1</v>
      </c>
      <c r="O5332" s="0" t="n">
        <v>81</v>
      </c>
      <c r="P5332" s="0" t="n">
        <v>400</v>
      </c>
      <c r="Q5332" s="0" t="n">
        <v>3.1</v>
      </c>
      <c r="R5332" s="0" t="str">
        <f aca="false">INDEX(Lookup!$B$4:$B$18,MATCH(C5332,Lookup!$A$4:$A$18,0))</f>
        <v>India</v>
      </c>
      <c r="S5332" s="20" t="n">
        <f aca="false">INDEX(Lookup!$D$4:$D$18,MATCH(C5332,Lookup!$A$4:$A$18,0))</f>
        <v>0.012</v>
      </c>
      <c r="T5332" s="21" t="n">
        <f aca="false">ROUND(P5332*S5332,2)</f>
        <v>4.8</v>
      </c>
      <c r="U5332" s="21" t="n">
        <f aca="false">IF(T5332&lt;=10,1,IF(T5332&lt;=20,2,IF(T5332&lt;=30,3,IF(T5332&lt;=40,4,IF(T5332&lt;=50,5,IF(T5332&lt;=100,6,IF(T5332&lt;=250,7,8)))))))</f>
        <v>1</v>
      </c>
      <c r="V5332" s="21" t="n">
        <f aca="false">IF(AND(OR(Dashboard!$T$3="All",R5332=Dashboard!$T$3),OR(Dashboard!$T$4="All",D5332=Dashboard!$T$4)),1,0)</f>
        <v>1</v>
      </c>
      <c r="W5332" s="21" t="n">
        <f aca="false">IF(V5332=1,T5332+ROW()/10000000,0)</f>
        <v>4.8005332</v>
      </c>
    </row>
    <row r="5333" customFormat="false" ht="15" hidden="false" customHeight="false" outlineLevel="0" collapsed="false">
      <c r="A5333" s="0" t="n">
        <v>308844</v>
      </c>
      <c r="B5333" s="0" t="s">
        <v>12316</v>
      </c>
      <c r="C5333" s="0" t="n">
        <v>1</v>
      </c>
      <c r="D5333" s="0" t="s">
        <v>6924</v>
      </c>
      <c r="E5333" s="0" t="s">
        <v>12317</v>
      </c>
      <c r="F5333" s="0" t="s">
        <v>12285</v>
      </c>
      <c r="G5333" s="0" t="s">
        <v>12286</v>
      </c>
      <c r="H5333" s="0" t="s">
        <v>2349</v>
      </c>
      <c r="I5333" s="0" t="s">
        <v>2123</v>
      </c>
      <c r="J5333" s="0" t="s">
        <v>47</v>
      </c>
      <c r="K5333" s="0" t="s">
        <v>47</v>
      </c>
      <c r="L5333" s="0" t="s">
        <v>47</v>
      </c>
      <c r="M5333" s="0" t="s">
        <v>47</v>
      </c>
      <c r="N5333" s="0" t="n">
        <v>1</v>
      </c>
      <c r="O5333" s="0" t="n">
        <v>16</v>
      </c>
      <c r="P5333" s="0" t="n">
        <v>150</v>
      </c>
      <c r="Q5333" s="0" t="n">
        <v>3.3</v>
      </c>
      <c r="R5333" s="0" t="str">
        <f aca="false">INDEX(Lookup!$B$4:$B$18,MATCH(C5333,Lookup!$A$4:$A$18,0))</f>
        <v>India</v>
      </c>
      <c r="S5333" s="20" t="n">
        <f aca="false">INDEX(Lookup!$D$4:$D$18,MATCH(C5333,Lookup!$A$4:$A$18,0))</f>
        <v>0.012</v>
      </c>
      <c r="T5333" s="21" t="n">
        <f aca="false">ROUND(P5333*S5333,2)</f>
        <v>1.8</v>
      </c>
      <c r="U5333" s="21" t="n">
        <f aca="false">IF(T5333&lt;=10,1,IF(T5333&lt;=20,2,IF(T5333&lt;=30,3,IF(T5333&lt;=40,4,IF(T5333&lt;=50,5,IF(T5333&lt;=100,6,IF(T5333&lt;=250,7,8)))))))</f>
        <v>1</v>
      </c>
      <c r="V5333" s="21" t="n">
        <f aca="false">IF(AND(OR(Dashboard!$T$3="All",R5333=Dashboard!$T$3),OR(Dashboard!$T$4="All",D5333=Dashboard!$T$4)),1,0)</f>
        <v>1</v>
      </c>
      <c r="W5333" s="21" t="n">
        <f aca="false">IF(V5333=1,T5333+ROW()/10000000,0)</f>
        <v>1.8005333</v>
      </c>
    </row>
    <row r="5334" customFormat="false" ht="15" hidden="false" customHeight="false" outlineLevel="0" collapsed="false">
      <c r="A5334" s="0" t="n">
        <v>308839</v>
      </c>
      <c r="B5334" s="0" t="s">
        <v>12318</v>
      </c>
      <c r="C5334" s="0" t="n">
        <v>1</v>
      </c>
      <c r="D5334" s="0" t="s">
        <v>6924</v>
      </c>
      <c r="E5334" s="0" t="s">
        <v>12319</v>
      </c>
      <c r="F5334" s="0" t="s">
        <v>12285</v>
      </c>
      <c r="G5334" s="0" t="s">
        <v>12286</v>
      </c>
      <c r="H5334" s="0" t="s">
        <v>2349</v>
      </c>
      <c r="I5334" s="0" t="s">
        <v>2123</v>
      </c>
      <c r="J5334" s="0" t="s">
        <v>47</v>
      </c>
      <c r="K5334" s="0" t="s">
        <v>47</v>
      </c>
      <c r="L5334" s="0" t="s">
        <v>47</v>
      </c>
      <c r="M5334" s="0" t="s">
        <v>47</v>
      </c>
      <c r="N5334" s="0" t="n">
        <v>1</v>
      </c>
      <c r="O5334" s="0" t="n">
        <v>32</v>
      </c>
      <c r="P5334" s="0" t="n">
        <v>50</v>
      </c>
      <c r="Q5334" s="0" t="n">
        <v>3.6</v>
      </c>
      <c r="R5334" s="0" t="str">
        <f aca="false">INDEX(Lookup!$B$4:$B$18,MATCH(C5334,Lookup!$A$4:$A$18,0))</f>
        <v>India</v>
      </c>
      <c r="S5334" s="20" t="n">
        <f aca="false">INDEX(Lookup!$D$4:$D$18,MATCH(C5334,Lookup!$A$4:$A$18,0))</f>
        <v>0.012</v>
      </c>
      <c r="T5334" s="21" t="n">
        <f aca="false">ROUND(P5334*S5334,2)</f>
        <v>0.6</v>
      </c>
      <c r="U5334" s="21" t="n">
        <f aca="false">IF(T5334&lt;=10,1,IF(T5334&lt;=20,2,IF(T5334&lt;=30,3,IF(T5334&lt;=40,4,IF(T5334&lt;=50,5,IF(T5334&lt;=100,6,IF(T5334&lt;=250,7,8)))))))</f>
        <v>1</v>
      </c>
      <c r="V5334" s="21" t="n">
        <f aca="false">IF(AND(OR(Dashboard!$T$3="All",R5334=Dashboard!$T$3),OR(Dashboard!$T$4="All",D5334=Dashboard!$T$4)),1,0)</f>
        <v>1</v>
      </c>
      <c r="W5334" s="21" t="n">
        <f aca="false">IF(V5334=1,T5334+ROW()/10000000,0)</f>
        <v>0.6005334</v>
      </c>
    </row>
    <row r="5335" customFormat="false" ht="15" hidden="false" customHeight="false" outlineLevel="0" collapsed="false">
      <c r="A5335" s="0" t="n">
        <v>18440191</v>
      </c>
      <c r="B5335" s="0" t="s">
        <v>12320</v>
      </c>
      <c r="C5335" s="0" t="n">
        <v>1</v>
      </c>
      <c r="D5335" s="0" t="s">
        <v>6924</v>
      </c>
      <c r="E5335" s="0" t="s">
        <v>12321</v>
      </c>
      <c r="F5335" s="0" t="s">
        <v>12285</v>
      </c>
      <c r="G5335" s="0" t="s">
        <v>12286</v>
      </c>
      <c r="H5335" s="0" t="s">
        <v>2349</v>
      </c>
      <c r="I5335" s="0" t="s">
        <v>2123</v>
      </c>
      <c r="J5335" s="0" t="s">
        <v>47</v>
      </c>
      <c r="K5335" s="0" t="s">
        <v>47</v>
      </c>
      <c r="L5335" s="0" t="s">
        <v>47</v>
      </c>
      <c r="M5335" s="0" t="s">
        <v>47</v>
      </c>
      <c r="N5335" s="0" t="n">
        <v>1</v>
      </c>
      <c r="O5335" s="0" t="n">
        <v>16</v>
      </c>
      <c r="P5335" s="0" t="n">
        <v>150</v>
      </c>
      <c r="Q5335" s="0" t="n">
        <v>3.5</v>
      </c>
      <c r="R5335" s="0" t="str">
        <f aca="false">INDEX(Lookup!$B$4:$B$18,MATCH(C5335,Lookup!$A$4:$A$18,0))</f>
        <v>India</v>
      </c>
      <c r="S5335" s="20" t="n">
        <f aca="false">INDEX(Lookup!$D$4:$D$18,MATCH(C5335,Lookup!$A$4:$A$18,0))</f>
        <v>0.012</v>
      </c>
      <c r="T5335" s="21" t="n">
        <f aca="false">ROUND(P5335*S5335,2)</f>
        <v>1.8</v>
      </c>
      <c r="U5335" s="21" t="n">
        <f aca="false">IF(T5335&lt;=10,1,IF(T5335&lt;=20,2,IF(T5335&lt;=30,3,IF(T5335&lt;=40,4,IF(T5335&lt;=50,5,IF(T5335&lt;=100,6,IF(T5335&lt;=250,7,8)))))))</f>
        <v>1</v>
      </c>
      <c r="V5335" s="21" t="n">
        <f aca="false">IF(AND(OR(Dashboard!$T$3="All",R5335=Dashboard!$T$3),OR(Dashboard!$T$4="All",D5335=Dashboard!$T$4)),1,0)</f>
        <v>1</v>
      </c>
      <c r="W5335" s="21" t="n">
        <f aca="false">IF(V5335=1,T5335+ROW()/10000000,0)</f>
        <v>1.8005335</v>
      </c>
    </row>
    <row r="5336" customFormat="false" ht="15" hidden="false" customHeight="false" outlineLevel="0" collapsed="false">
      <c r="A5336" s="0" t="n">
        <v>18203185</v>
      </c>
      <c r="B5336" s="0" t="s">
        <v>12322</v>
      </c>
      <c r="C5336" s="0" t="n">
        <v>1</v>
      </c>
      <c r="D5336" s="0" t="s">
        <v>6924</v>
      </c>
      <c r="E5336" s="0" t="s">
        <v>12323</v>
      </c>
      <c r="F5336" s="0" t="s">
        <v>12285</v>
      </c>
      <c r="G5336" s="0" t="s">
        <v>12286</v>
      </c>
      <c r="H5336" s="0" t="s">
        <v>153</v>
      </c>
      <c r="I5336" s="0" t="s">
        <v>2123</v>
      </c>
      <c r="J5336" s="0" t="s">
        <v>47</v>
      </c>
      <c r="K5336" s="0" t="s">
        <v>46</v>
      </c>
      <c r="L5336" s="0" t="s">
        <v>47</v>
      </c>
      <c r="M5336" s="0" t="s">
        <v>47</v>
      </c>
      <c r="N5336" s="0" t="n">
        <v>1</v>
      </c>
      <c r="O5336" s="0" t="n">
        <v>79</v>
      </c>
      <c r="P5336" s="0" t="n">
        <v>400</v>
      </c>
      <c r="Q5336" s="0" t="n">
        <v>3.7</v>
      </c>
      <c r="R5336" s="0" t="str">
        <f aca="false">INDEX(Lookup!$B$4:$B$18,MATCH(C5336,Lookup!$A$4:$A$18,0))</f>
        <v>India</v>
      </c>
      <c r="S5336" s="20" t="n">
        <f aca="false">INDEX(Lookup!$D$4:$D$18,MATCH(C5336,Lookup!$A$4:$A$18,0))</f>
        <v>0.012</v>
      </c>
      <c r="T5336" s="21" t="n">
        <f aca="false">ROUND(P5336*S5336,2)</f>
        <v>4.8</v>
      </c>
      <c r="U5336" s="21" t="n">
        <f aca="false">IF(T5336&lt;=10,1,IF(T5336&lt;=20,2,IF(T5336&lt;=30,3,IF(T5336&lt;=40,4,IF(T5336&lt;=50,5,IF(T5336&lt;=100,6,IF(T5336&lt;=250,7,8)))))))</f>
        <v>1</v>
      </c>
      <c r="V5336" s="21" t="n">
        <f aca="false">IF(AND(OR(Dashboard!$T$3="All",R5336=Dashboard!$T$3),OR(Dashboard!$T$4="All",D5336=Dashboard!$T$4)),1,0)</f>
        <v>1</v>
      </c>
      <c r="W5336" s="21" t="n">
        <f aca="false">IF(V5336=1,T5336+ROW()/10000000,0)</f>
        <v>4.8005336</v>
      </c>
    </row>
    <row r="5337" customFormat="false" ht="15" hidden="false" customHeight="false" outlineLevel="0" collapsed="false">
      <c r="A5337" s="0" t="n">
        <v>301047</v>
      </c>
      <c r="B5337" s="0" t="s">
        <v>12324</v>
      </c>
      <c r="C5337" s="0" t="n">
        <v>1</v>
      </c>
      <c r="D5337" s="0" t="s">
        <v>6924</v>
      </c>
      <c r="E5337" s="0" t="s">
        <v>12325</v>
      </c>
      <c r="F5337" s="0" t="s">
        <v>12285</v>
      </c>
      <c r="G5337" s="0" t="s">
        <v>12286</v>
      </c>
      <c r="H5337" s="0" t="s">
        <v>2349</v>
      </c>
      <c r="I5337" s="0" t="s">
        <v>2123</v>
      </c>
      <c r="J5337" s="0" t="s">
        <v>47</v>
      </c>
      <c r="K5337" s="0" t="s">
        <v>47</v>
      </c>
      <c r="L5337" s="0" t="s">
        <v>47</v>
      </c>
      <c r="M5337" s="0" t="s">
        <v>47</v>
      </c>
      <c r="N5337" s="0" t="n">
        <v>1</v>
      </c>
      <c r="O5337" s="0" t="n">
        <v>94</v>
      </c>
      <c r="P5337" s="0" t="n">
        <v>200</v>
      </c>
      <c r="Q5337" s="0" t="n">
        <v>3.8</v>
      </c>
      <c r="R5337" s="0" t="str">
        <f aca="false">INDEX(Lookup!$B$4:$B$18,MATCH(C5337,Lookup!$A$4:$A$18,0))</f>
        <v>India</v>
      </c>
      <c r="S5337" s="20" t="n">
        <f aca="false">INDEX(Lookup!$D$4:$D$18,MATCH(C5337,Lookup!$A$4:$A$18,0))</f>
        <v>0.012</v>
      </c>
      <c r="T5337" s="21" t="n">
        <f aca="false">ROUND(P5337*S5337,2)</f>
        <v>2.4</v>
      </c>
      <c r="U5337" s="21" t="n">
        <f aca="false">IF(T5337&lt;=10,1,IF(T5337&lt;=20,2,IF(T5337&lt;=30,3,IF(T5337&lt;=40,4,IF(T5337&lt;=50,5,IF(T5337&lt;=100,6,IF(T5337&lt;=250,7,8)))))))</f>
        <v>1</v>
      </c>
      <c r="V5337" s="21" t="n">
        <f aca="false">IF(AND(OR(Dashboard!$T$3="All",R5337=Dashboard!$T$3),OR(Dashboard!$T$4="All",D5337=Dashboard!$T$4)),1,0)</f>
        <v>1</v>
      </c>
      <c r="W5337" s="21" t="n">
        <f aca="false">IF(V5337=1,T5337+ROW()/10000000,0)</f>
        <v>2.4005337</v>
      </c>
    </row>
    <row r="5338" customFormat="false" ht="15" hidden="false" customHeight="false" outlineLevel="0" collapsed="false">
      <c r="A5338" s="0" t="n">
        <v>312492</v>
      </c>
      <c r="B5338" s="0" t="s">
        <v>12326</v>
      </c>
      <c r="C5338" s="0" t="n">
        <v>1</v>
      </c>
      <c r="D5338" s="0" t="s">
        <v>6924</v>
      </c>
      <c r="E5338" s="0" t="s">
        <v>12327</v>
      </c>
      <c r="F5338" s="0" t="s">
        <v>12285</v>
      </c>
      <c r="G5338" s="0" t="s">
        <v>12286</v>
      </c>
      <c r="H5338" s="0" t="s">
        <v>153</v>
      </c>
      <c r="I5338" s="0" t="s">
        <v>2123</v>
      </c>
      <c r="J5338" s="0" t="s">
        <v>47</v>
      </c>
      <c r="K5338" s="0" t="s">
        <v>46</v>
      </c>
      <c r="L5338" s="0" t="s">
        <v>47</v>
      </c>
      <c r="M5338" s="0" t="s">
        <v>47</v>
      </c>
      <c r="N5338" s="0" t="n">
        <v>2</v>
      </c>
      <c r="O5338" s="0" t="n">
        <v>254</v>
      </c>
      <c r="P5338" s="0" t="n">
        <v>500</v>
      </c>
      <c r="Q5338" s="0" t="n">
        <v>3.9</v>
      </c>
      <c r="R5338" s="0" t="str">
        <f aca="false">INDEX(Lookup!$B$4:$B$18,MATCH(C5338,Lookup!$A$4:$A$18,0))</f>
        <v>India</v>
      </c>
      <c r="S5338" s="20" t="n">
        <f aca="false">INDEX(Lookup!$D$4:$D$18,MATCH(C5338,Lookup!$A$4:$A$18,0))</f>
        <v>0.012</v>
      </c>
      <c r="T5338" s="21" t="n">
        <f aca="false">ROUND(P5338*S5338,2)</f>
        <v>6</v>
      </c>
      <c r="U5338" s="21" t="n">
        <f aca="false">IF(T5338&lt;=10,1,IF(T5338&lt;=20,2,IF(T5338&lt;=30,3,IF(T5338&lt;=40,4,IF(T5338&lt;=50,5,IF(T5338&lt;=100,6,IF(T5338&lt;=250,7,8)))))))</f>
        <v>1</v>
      </c>
      <c r="V5338" s="21" t="n">
        <f aca="false">IF(AND(OR(Dashboard!$T$3="All",R5338=Dashboard!$T$3),OR(Dashboard!$T$4="All",D5338=Dashboard!$T$4)),1,0)</f>
        <v>1</v>
      </c>
      <c r="W5338" s="21" t="n">
        <f aca="false">IF(V5338=1,T5338+ROW()/10000000,0)</f>
        <v>6.0005338</v>
      </c>
    </row>
    <row r="5339" customFormat="false" ht="15" hidden="false" customHeight="false" outlineLevel="0" collapsed="false">
      <c r="A5339" s="0" t="n">
        <v>4672</v>
      </c>
      <c r="B5339" s="0" t="s">
        <v>12328</v>
      </c>
      <c r="C5339" s="0" t="n">
        <v>1</v>
      </c>
      <c r="D5339" s="0" t="s">
        <v>6924</v>
      </c>
      <c r="E5339" s="0" t="s">
        <v>12329</v>
      </c>
      <c r="F5339" s="0" t="s">
        <v>12285</v>
      </c>
      <c r="G5339" s="0" t="s">
        <v>12286</v>
      </c>
      <c r="H5339" s="0" t="s">
        <v>3129</v>
      </c>
      <c r="I5339" s="0" t="s">
        <v>2123</v>
      </c>
      <c r="J5339" s="0" t="s">
        <v>47</v>
      </c>
      <c r="K5339" s="0" t="s">
        <v>46</v>
      </c>
      <c r="L5339" s="0" t="s">
        <v>47</v>
      </c>
      <c r="M5339" s="0" t="s">
        <v>47</v>
      </c>
      <c r="N5339" s="0" t="n">
        <v>1</v>
      </c>
      <c r="O5339" s="0" t="n">
        <v>410</v>
      </c>
      <c r="P5339" s="0" t="n">
        <v>400</v>
      </c>
      <c r="Q5339" s="0" t="n">
        <v>3.7</v>
      </c>
      <c r="R5339" s="0" t="str">
        <f aca="false">INDEX(Lookup!$B$4:$B$18,MATCH(C5339,Lookup!$A$4:$A$18,0))</f>
        <v>India</v>
      </c>
      <c r="S5339" s="20" t="n">
        <f aca="false">INDEX(Lookup!$D$4:$D$18,MATCH(C5339,Lookup!$A$4:$A$18,0))</f>
        <v>0.012</v>
      </c>
      <c r="T5339" s="21" t="n">
        <f aca="false">ROUND(P5339*S5339,2)</f>
        <v>4.8</v>
      </c>
      <c r="U5339" s="21" t="n">
        <f aca="false">IF(T5339&lt;=10,1,IF(T5339&lt;=20,2,IF(T5339&lt;=30,3,IF(T5339&lt;=40,4,IF(T5339&lt;=50,5,IF(T5339&lt;=100,6,IF(T5339&lt;=250,7,8)))))))</f>
        <v>1</v>
      </c>
      <c r="V5339" s="21" t="n">
        <f aca="false">IF(AND(OR(Dashboard!$T$3="All",R5339=Dashboard!$T$3),OR(Dashboard!$T$4="All",D5339=Dashboard!$T$4)),1,0)</f>
        <v>1</v>
      </c>
      <c r="W5339" s="21" t="n">
        <f aca="false">IF(V5339=1,T5339+ROW()/10000000,0)</f>
        <v>4.8005339</v>
      </c>
    </row>
    <row r="5340" customFormat="false" ht="15" hidden="false" customHeight="false" outlineLevel="0" collapsed="false">
      <c r="A5340" s="0" t="n">
        <v>311336</v>
      </c>
      <c r="B5340" s="0" t="s">
        <v>12330</v>
      </c>
      <c r="C5340" s="0" t="n">
        <v>1</v>
      </c>
      <c r="D5340" s="0" t="s">
        <v>6924</v>
      </c>
      <c r="E5340" s="0" t="s">
        <v>12331</v>
      </c>
      <c r="F5340" s="0" t="s">
        <v>12285</v>
      </c>
      <c r="G5340" s="0" t="s">
        <v>12286</v>
      </c>
      <c r="H5340" s="0" t="s">
        <v>10161</v>
      </c>
      <c r="I5340" s="0" t="s">
        <v>2123</v>
      </c>
      <c r="J5340" s="0" t="s">
        <v>47</v>
      </c>
      <c r="K5340" s="0" t="s">
        <v>46</v>
      </c>
      <c r="L5340" s="0" t="s">
        <v>47</v>
      </c>
      <c r="M5340" s="0" t="s">
        <v>47</v>
      </c>
      <c r="N5340" s="0" t="n">
        <v>1</v>
      </c>
      <c r="O5340" s="0" t="n">
        <v>100</v>
      </c>
      <c r="P5340" s="0" t="n">
        <v>450</v>
      </c>
      <c r="Q5340" s="0" t="n">
        <v>3.6</v>
      </c>
      <c r="R5340" s="0" t="str">
        <f aca="false">INDEX(Lookup!$B$4:$B$18,MATCH(C5340,Lookup!$A$4:$A$18,0))</f>
        <v>India</v>
      </c>
      <c r="S5340" s="20" t="n">
        <f aca="false">INDEX(Lookup!$D$4:$D$18,MATCH(C5340,Lookup!$A$4:$A$18,0))</f>
        <v>0.012</v>
      </c>
      <c r="T5340" s="21" t="n">
        <f aca="false">ROUND(P5340*S5340,2)</f>
        <v>5.4</v>
      </c>
      <c r="U5340" s="21" t="n">
        <f aca="false">IF(T5340&lt;=10,1,IF(T5340&lt;=20,2,IF(T5340&lt;=30,3,IF(T5340&lt;=40,4,IF(T5340&lt;=50,5,IF(T5340&lt;=100,6,IF(T5340&lt;=250,7,8)))))))</f>
        <v>1</v>
      </c>
      <c r="V5340" s="21" t="n">
        <f aca="false">IF(AND(OR(Dashboard!$T$3="All",R5340=Dashboard!$T$3),OR(Dashboard!$T$4="All",D5340=Dashboard!$T$4)),1,0)</f>
        <v>1</v>
      </c>
      <c r="W5340" s="21" t="n">
        <f aca="false">IF(V5340=1,T5340+ROW()/10000000,0)</f>
        <v>5.400534</v>
      </c>
    </row>
    <row r="5341" customFormat="false" ht="15" hidden="false" customHeight="false" outlineLevel="0" collapsed="false">
      <c r="A5341" s="0" t="n">
        <v>18379056</v>
      </c>
      <c r="B5341" s="0" t="s">
        <v>12332</v>
      </c>
      <c r="C5341" s="0" t="n">
        <v>1</v>
      </c>
      <c r="D5341" s="0" t="s">
        <v>6924</v>
      </c>
      <c r="E5341" s="0" t="s">
        <v>12333</v>
      </c>
      <c r="F5341" s="0" t="s">
        <v>12285</v>
      </c>
      <c r="G5341" s="0" t="s">
        <v>12286</v>
      </c>
      <c r="H5341" s="0" t="s">
        <v>156</v>
      </c>
      <c r="I5341" s="0" t="s">
        <v>2123</v>
      </c>
      <c r="J5341" s="0" t="s">
        <v>47</v>
      </c>
      <c r="K5341" s="0" t="s">
        <v>47</v>
      </c>
      <c r="L5341" s="0" t="s">
        <v>47</v>
      </c>
      <c r="M5341" s="0" t="s">
        <v>47</v>
      </c>
      <c r="N5341" s="0" t="n">
        <v>1</v>
      </c>
      <c r="O5341" s="0" t="n">
        <v>0</v>
      </c>
      <c r="P5341" s="0" t="n">
        <v>300</v>
      </c>
      <c r="Q5341" s="0" t="n">
        <v>1</v>
      </c>
      <c r="R5341" s="0" t="str">
        <f aca="false">INDEX(Lookup!$B$4:$B$18,MATCH(C5341,Lookup!$A$4:$A$18,0))</f>
        <v>India</v>
      </c>
      <c r="S5341" s="20" t="n">
        <f aca="false">INDEX(Lookup!$D$4:$D$18,MATCH(C5341,Lookup!$A$4:$A$18,0))</f>
        <v>0.012</v>
      </c>
      <c r="T5341" s="21" t="n">
        <f aca="false">ROUND(P5341*S5341,2)</f>
        <v>3.6</v>
      </c>
      <c r="U5341" s="21" t="n">
        <f aca="false">IF(T5341&lt;=10,1,IF(T5341&lt;=20,2,IF(T5341&lt;=30,3,IF(T5341&lt;=40,4,IF(T5341&lt;=50,5,IF(T5341&lt;=100,6,IF(T5341&lt;=250,7,8)))))))</f>
        <v>1</v>
      </c>
      <c r="V5341" s="21" t="n">
        <f aca="false">IF(AND(OR(Dashboard!$T$3="All",R5341=Dashboard!$T$3),OR(Dashboard!$T$4="All",D5341=Dashboard!$T$4)),1,0)</f>
        <v>1</v>
      </c>
      <c r="W5341" s="21" t="n">
        <f aca="false">IF(V5341=1,T5341+ROW()/10000000,0)</f>
        <v>3.6005341</v>
      </c>
    </row>
    <row r="5342" customFormat="false" ht="15" hidden="false" customHeight="false" outlineLevel="0" collapsed="false">
      <c r="A5342" s="0" t="n">
        <v>18440185</v>
      </c>
      <c r="B5342" s="0" t="s">
        <v>12334</v>
      </c>
      <c r="C5342" s="0" t="n">
        <v>1</v>
      </c>
      <c r="D5342" s="0" t="s">
        <v>6924</v>
      </c>
      <c r="E5342" s="0" t="s">
        <v>12335</v>
      </c>
      <c r="F5342" s="0" t="s">
        <v>12285</v>
      </c>
      <c r="G5342" s="0" t="s">
        <v>12286</v>
      </c>
      <c r="H5342" s="0" t="s">
        <v>12336</v>
      </c>
      <c r="I5342" s="0" t="s">
        <v>2123</v>
      </c>
      <c r="J5342" s="0" t="s">
        <v>47</v>
      </c>
      <c r="K5342" s="0" t="s">
        <v>47</v>
      </c>
      <c r="L5342" s="0" t="s">
        <v>47</v>
      </c>
      <c r="M5342" s="0" t="s">
        <v>47</v>
      </c>
      <c r="N5342" s="0" t="n">
        <v>1</v>
      </c>
      <c r="O5342" s="0" t="n">
        <v>3</v>
      </c>
      <c r="P5342" s="0" t="n">
        <v>350</v>
      </c>
      <c r="Q5342" s="0" t="n">
        <v>1</v>
      </c>
      <c r="R5342" s="0" t="str">
        <f aca="false">INDEX(Lookup!$B$4:$B$18,MATCH(C5342,Lookup!$A$4:$A$18,0))</f>
        <v>India</v>
      </c>
      <c r="S5342" s="20" t="n">
        <f aca="false">INDEX(Lookup!$D$4:$D$18,MATCH(C5342,Lookup!$A$4:$A$18,0))</f>
        <v>0.012</v>
      </c>
      <c r="T5342" s="21" t="n">
        <f aca="false">ROUND(P5342*S5342,2)</f>
        <v>4.2</v>
      </c>
      <c r="U5342" s="21" t="n">
        <f aca="false">IF(T5342&lt;=10,1,IF(T5342&lt;=20,2,IF(T5342&lt;=30,3,IF(T5342&lt;=40,4,IF(T5342&lt;=50,5,IF(T5342&lt;=100,6,IF(T5342&lt;=250,7,8)))))))</f>
        <v>1</v>
      </c>
      <c r="V5342" s="21" t="n">
        <f aca="false">IF(AND(OR(Dashboard!$T$3="All",R5342=Dashboard!$T$3),OR(Dashboard!$T$4="All",D5342=Dashboard!$T$4)),1,0)</f>
        <v>1</v>
      </c>
      <c r="W5342" s="21" t="n">
        <f aca="false">IF(V5342=1,T5342+ROW()/10000000,0)</f>
        <v>4.2005342</v>
      </c>
    </row>
    <row r="5343" customFormat="false" ht="15" hidden="false" customHeight="false" outlineLevel="0" collapsed="false">
      <c r="A5343" s="0" t="n">
        <v>18440429</v>
      </c>
      <c r="B5343" s="0" t="s">
        <v>12337</v>
      </c>
      <c r="C5343" s="0" t="n">
        <v>1</v>
      </c>
      <c r="D5343" s="0" t="s">
        <v>6924</v>
      </c>
      <c r="E5343" s="0" t="s">
        <v>12338</v>
      </c>
      <c r="F5343" s="0" t="s">
        <v>12285</v>
      </c>
      <c r="G5343" s="0" t="s">
        <v>12286</v>
      </c>
      <c r="H5343" s="0" t="s">
        <v>2128</v>
      </c>
      <c r="I5343" s="0" t="s">
        <v>2123</v>
      </c>
      <c r="J5343" s="0" t="s">
        <v>47</v>
      </c>
      <c r="K5343" s="0" t="s">
        <v>47</v>
      </c>
      <c r="L5343" s="0" t="s">
        <v>47</v>
      </c>
      <c r="M5343" s="0" t="s">
        <v>47</v>
      </c>
      <c r="N5343" s="0" t="n">
        <v>1</v>
      </c>
      <c r="O5343" s="0" t="n">
        <v>0</v>
      </c>
      <c r="P5343" s="0" t="n">
        <v>300</v>
      </c>
      <c r="Q5343" s="0" t="n">
        <v>1</v>
      </c>
      <c r="R5343" s="0" t="str">
        <f aca="false">INDEX(Lookup!$B$4:$B$18,MATCH(C5343,Lookup!$A$4:$A$18,0))</f>
        <v>India</v>
      </c>
      <c r="S5343" s="20" t="n">
        <f aca="false">INDEX(Lookup!$D$4:$D$18,MATCH(C5343,Lookup!$A$4:$A$18,0))</f>
        <v>0.012</v>
      </c>
      <c r="T5343" s="21" t="n">
        <f aca="false">ROUND(P5343*S5343,2)</f>
        <v>3.6</v>
      </c>
      <c r="U5343" s="21" t="n">
        <f aca="false">IF(T5343&lt;=10,1,IF(T5343&lt;=20,2,IF(T5343&lt;=30,3,IF(T5343&lt;=40,4,IF(T5343&lt;=50,5,IF(T5343&lt;=100,6,IF(T5343&lt;=250,7,8)))))))</f>
        <v>1</v>
      </c>
      <c r="V5343" s="21" t="n">
        <f aca="false">IF(AND(OR(Dashboard!$T$3="All",R5343=Dashboard!$T$3),OR(Dashboard!$T$4="All",D5343=Dashboard!$T$4)),1,0)</f>
        <v>1</v>
      </c>
      <c r="W5343" s="21" t="n">
        <f aca="false">IF(V5343=1,T5343+ROW()/10000000,0)</f>
        <v>3.6005343</v>
      </c>
    </row>
    <row r="5344" customFormat="false" ht="15" hidden="false" customHeight="false" outlineLevel="0" collapsed="false">
      <c r="A5344" s="0" t="n">
        <v>2942</v>
      </c>
      <c r="B5344" s="0" t="s">
        <v>12339</v>
      </c>
      <c r="C5344" s="0" t="n">
        <v>1</v>
      </c>
      <c r="D5344" s="0" t="s">
        <v>6924</v>
      </c>
      <c r="E5344" s="0" t="s">
        <v>12340</v>
      </c>
      <c r="F5344" s="0" t="s">
        <v>12285</v>
      </c>
      <c r="G5344" s="0" t="s">
        <v>12286</v>
      </c>
      <c r="H5344" s="0" t="s">
        <v>8512</v>
      </c>
      <c r="I5344" s="0" t="s">
        <v>2123</v>
      </c>
      <c r="J5344" s="0" t="s">
        <v>47</v>
      </c>
      <c r="K5344" s="0" t="s">
        <v>46</v>
      </c>
      <c r="L5344" s="0" t="s">
        <v>47</v>
      </c>
      <c r="M5344" s="0" t="s">
        <v>47</v>
      </c>
      <c r="N5344" s="0" t="n">
        <v>2</v>
      </c>
      <c r="O5344" s="0" t="n">
        <v>119</v>
      </c>
      <c r="P5344" s="0" t="n">
        <v>700</v>
      </c>
      <c r="Q5344" s="0" t="n">
        <v>2.2</v>
      </c>
      <c r="R5344" s="0" t="str">
        <f aca="false">INDEX(Lookup!$B$4:$B$18,MATCH(C5344,Lookup!$A$4:$A$18,0))</f>
        <v>India</v>
      </c>
      <c r="S5344" s="20" t="n">
        <f aca="false">INDEX(Lookup!$D$4:$D$18,MATCH(C5344,Lookup!$A$4:$A$18,0))</f>
        <v>0.012</v>
      </c>
      <c r="T5344" s="21" t="n">
        <f aca="false">ROUND(P5344*S5344,2)</f>
        <v>8.4</v>
      </c>
      <c r="U5344" s="21" t="n">
        <f aca="false">IF(T5344&lt;=10,1,IF(T5344&lt;=20,2,IF(T5344&lt;=30,3,IF(T5344&lt;=40,4,IF(T5344&lt;=50,5,IF(T5344&lt;=100,6,IF(T5344&lt;=250,7,8)))))))</f>
        <v>1</v>
      </c>
      <c r="V5344" s="21" t="n">
        <f aca="false">IF(AND(OR(Dashboard!$T$3="All",R5344=Dashboard!$T$3),OR(Dashboard!$T$4="All",D5344=Dashboard!$T$4)),1,0)</f>
        <v>1</v>
      </c>
      <c r="W5344" s="21" t="n">
        <f aca="false">IF(V5344=1,T5344+ROW()/10000000,0)</f>
        <v>8.4005344</v>
      </c>
    </row>
    <row r="5345" customFormat="false" ht="15" hidden="false" customHeight="false" outlineLevel="0" collapsed="false">
      <c r="A5345" s="0" t="n">
        <v>301103</v>
      </c>
      <c r="B5345" s="0" t="s">
        <v>12341</v>
      </c>
      <c r="C5345" s="0" t="n">
        <v>1</v>
      </c>
      <c r="D5345" s="0" t="s">
        <v>6924</v>
      </c>
      <c r="E5345" s="0" t="s">
        <v>12342</v>
      </c>
      <c r="F5345" s="0" t="s">
        <v>12343</v>
      </c>
      <c r="G5345" s="0" t="s">
        <v>12344</v>
      </c>
      <c r="H5345" s="0" t="s">
        <v>2288</v>
      </c>
      <c r="I5345" s="0" t="s">
        <v>2123</v>
      </c>
      <c r="J5345" s="0" t="s">
        <v>47</v>
      </c>
      <c r="K5345" s="0" t="s">
        <v>47</v>
      </c>
      <c r="L5345" s="0" t="s">
        <v>47</v>
      </c>
      <c r="M5345" s="0" t="s">
        <v>47</v>
      </c>
      <c r="N5345" s="0" t="n">
        <v>2</v>
      </c>
      <c r="O5345" s="0" t="n">
        <v>27</v>
      </c>
      <c r="P5345" s="0" t="n">
        <v>700</v>
      </c>
      <c r="Q5345" s="0" t="n">
        <v>2.6</v>
      </c>
      <c r="R5345" s="0" t="str">
        <f aca="false">INDEX(Lookup!$B$4:$B$18,MATCH(C5345,Lookup!$A$4:$A$18,0))</f>
        <v>India</v>
      </c>
      <c r="S5345" s="20" t="n">
        <f aca="false">INDEX(Lookup!$D$4:$D$18,MATCH(C5345,Lookup!$A$4:$A$18,0))</f>
        <v>0.012</v>
      </c>
      <c r="T5345" s="21" t="n">
        <f aca="false">ROUND(P5345*S5345,2)</f>
        <v>8.4</v>
      </c>
      <c r="U5345" s="21" t="n">
        <f aca="false">IF(T5345&lt;=10,1,IF(T5345&lt;=20,2,IF(T5345&lt;=30,3,IF(T5345&lt;=40,4,IF(T5345&lt;=50,5,IF(T5345&lt;=100,6,IF(T5345&lt;=250,7,8)))))))</f>
        <v>1</v>
      </c>
      <c r="V5345" s="21" t="n">
        <f aca="false">IF(AND(OR(Dashboard!$T$3="All",R5345=Dashboard!$T$3),OR(Dashboard!$T$4="All",D5345=Dashboard!$T$4)),1,0)</f>
        <v>1</v>
      </c>
      <c r="W5345" s="21" t="n">
        <f aca="false">IF(V5345=1,T5345+ROW()/10000000,0)</f>
        <v>8.4005345</v>
      </c>
    </row>
    <row r="5346" customFormat="false" ht="15" hidden="false" customHeight="false" outlineLevel="0" collapsed="false">
      <c r="A5346" s="0" t="n">
        <v>18292451</v>
      </c>
      <c r="B5346" s="0" t="s">
        <v>12345</v>
      </c>
      <c r="C5346" s="0" t="n">
        <v>1</v>
      </c>
      <c r="D5346" s="0" t="s">
        <v>6924</v>
      </c>
      <c r="E5346" s="0" t="s">
        <v>12346</v>
      </c>
      <c r="F5346" s="0" t="s">
        <v>12343</v>
      </c>
      <c r="G5346" s="0" t="s">
        <v>12344</v>
      </c>
      <c r="H5346" s="0" t="s">
        <v>2122</v>
      </c>
      <c r="I5346" s="0" t="s">
        <v>2123</v>
      </c>
      <c r="J5346" s="0" t="s">
        <v>47</v>
      </c>
      <c r="K5346" s="0" t="s">
        <v>47</v>
      </c>
      <c r="L5346" s="0" t="s">
        <v>47</v>
      </c>
      <c r="M5346" s="0" t="s">
        <v>47</v>
      </c>
      <c r="N5346" s="0" t="n">
        <v>1</v>
      </c>
      <c r="O5346" s="0" t="n">
        <v>5</v>
      </c>
      <c r="P5346" s="0" t="n">
        <v>450</v>
      </c>
      <c r="Q5346" s="0" t="n">
        <v>3.1</v>
      </c>
      <c r="R5346" s="0" t="str">
        <f aca="false">INDEX(Lookup!$B$4:$B$18,MATCH(C5346,Lookup!$A$4:$A$18,0))</f>
        <v>India</v>
      </c>
      <c r="S5346" s="20" t="n">
        <f aca="false">INDEX(Lookup!$D$4:$D$18,MATCH(C5346,Lookup!$A$4:$A$18,0))</f>
        <v>0.012</v>
      </c>
      <c r="T5346" s="21" t="n">
        <f aca="false">ROUND(P5346*S5346,2)</f>
        <v>5.4</v>
      </c>
      <c r="U5346" s="21" t="n">
        <f aca="false">IF(T5346&lt;=10,1,IF(T5346&lt;=20,2,IF(T5346&lt;=30,3,IF(T5346&lt;=40,4,IF(T5346&lt;=50,5,IF(T5346&lt;=100,6,IF(T5346&lt;=250,7,8)))))))</f>
        <v>1</v>
      </c>
      <c r="V5346" s="21" t="n">
        <f aca="false">IF(AND(OR(Dashboard!$T$3="All",R5346=Dashboard!$T$3),OR(Dashboard!$T$4="All",D5346=Dashboard!$T$4)),1,0)</f>
        <v>1</v>
      </c>
      <c r="W5346" s="21" t="n">
        <f aca="false">IF(V5346=1,T5346+ROW()/10000000,0)</f>
        <v>5.4005346</v>
      </c>
    </row>
    <row r="5347" customFormat="false" ht="15" hidden="false" customHeight="false" outlineLevel="0" collapsed="false">
      <c r="A5347" s="0" t="n">
        <v>9740</v>
      </c>
      <c r="B5347" s="0" t="s">
        <v>6972</v>
      </c>
      <c r="C5347" s="0" t="n">
        <v>1</v>
      </c>
      <c r="D5347" s="0" t="s">
        <v>6924</v>
      </c>
      <c r="E5347" s="0" t="s">
        <v>12347</v>
      </c>
      <c r="F5347" s="0" t="s">
        <v>12343</v>
      </c>
      <c r="G5347" s="0" t="s">
        <v>12344</v>
      </c>
      <c r="H5347" s="0" t="s">
        <v>3539</v>
      </c>
      <c r="I5347" s="0" t="s">
        <v>2123</v>
      </c>
      <c r="J5347" s="0" t="s">
        <v>46</v>
      </c>
      <c r="K5347" s="0" t="s">
        <v>47</v>
      </c>
      <c r="L5347" s="0" t="s">
        <v>47</v>
      </c>
      <c r="M5347" s="0" t="s">
        <v>47</v>
      </c>
      <c r="N5347" s="0" t="n">
        <v>2</v>
      </c>
      <c r="O5347" s="0" t="n">
        <v>25</v>
      </c>
      <c r="P5347" s="0" t="n">
        <v>900</v>
      </c>
      <c r="Q5347" s="0" t="n">
        <v>3</v>
      </c>
      <c r="R5347" s="0" t="str">
        <f aca="false">INDEX(Lookup!$B$4:$B$18,MATCH(C5347,Lookup!$A$4:$A$18,0))</f>
        <v>India</v>
      </c>
      <c r="S5347" s="20" t="n">
        <f aca="false">INDEX(Lookup!$D$4:$D$18,MATCH(C5347,Lookup!$A$4:$A$18,0))</f>
        <v>0.012</v>
      </c>
      <c r="T5347" s="21" t="n">
        <f aca="false">ROUND(P5347*S5347,2)</f>
        <v>10.8</v>
      </c>
      <c r="U5347" s="21" t="n">
        <f aca="false">IF(T5347&lt;=10,1,IF(T5347&lt;=20,2,IF(T5347&lt;=30,3,IF(T5347&lt;=40,4,IF(T5347&lt;=50,5,IF(T5347&lt;=100,6,IF(T5347&lt;=250,7,8)))))))</f>
        <v>2</v>
      </c>
      <c r="V5347" s="21" t="n">
        <f aca="false">IF(AND(OR(Dashboard!$T$3="All",R5347=Dashboard!$T$3),OR(Dashboard!$T$4="All",D5347=Dashboard!$T$4)),1,0)</f>
        <v>1</v>
      </c>
      <c r="W5347" s="21" t="n">
        <f aca="false">IF(V5347=1,T5347+ROW()/10000000,0)</f>
        <v>10.8005347</v>
      </c>
    </row>
    <row r="5348" customFormat="false" ht="15" hidden="false" customHeight="false" outlineLevel="0" collapsed="false">
      <c r="A5348" s="0" t="n">
        <v>301106</v>
      </c>
      <c r="B5348" s="0" t="s">
        <v>12348</v>
      </c>
      <c r="C5348" s="0" t="n">
        <v>1</v>
      </c>
      <c r="D5348" s="0" t="s">
        <v>6924</v>
      </c>
      <c r="E5348" s="0" t="s">
        <v>12349</v>
      </c>
      <c r="F5348" s="0" t="s">
        <v>12343</v>
      </c>
      <c r="G5348" s="0" t="s">
        <v>12344</v>
      </c>
      <c r="H5348" s="0" t="s">
        <v>2288</v>
      </c>
      <c r="I5348" s="0" t="s">
        <v>2123</v>
      </c>
      <c r="J5348" s="0" t="s">
        <v>47</v>
      </c>
      <c r="K5348" s="0" t="s">
        <v>47</v>
      </c>
      <c r="L5348" s="0" t="s">
        <v>47</v>
      </c>
      <c r="M5348" s="0" t="s">
        <v>47</v>
      </c>
      <c r="N5348" s="0" t="n">
        <v>1</v>
      </c>
      <c r="O5348" s="0" t="n">
        <v>4</v>
      </c>
      <c r="P5348" s="0" t="n">
        <v>300</v>
      </c>
      <c r="Q5348" s="0" t="n">
        <v>2.8</v>
      </c>
      <c r="R5348" s="0" t="str">
        <f aca="false">INDEX(Lookup!$B$4:$B$18,MATCH(C5348,Lookup!$A$4:$A$18,0))</f>
        <v>India</v>
      </c>
      <c r="S5348" s="20" t="n">
        <f aca="false">INDEX(Lookup!$D$4:$D$18,MATCH(C5348,Lookup!$A$4:$A$18,0))</f>
        <v>0.012</v>
      </c>
      <c r="T5348" s="21" t="n">
        <f aca="false">ROUND(P5348*S5348,2)</f>
        <v>3.6</v>
      </c>
      <c r="U5348" s="21" t="n">
        <f aca="false">IF(T5348&lt;=10,1,IF(T5348&lt;=20,2,IF(T5348&lt;=30,3,IF(T5348&lt;=40,4,IF(T5348&lt;=50,5,IF(T5348&lt;=100,6,IF(T5348&lt;=250,7,8)))))))</f>
        <v>1</v>
      </c>
      <c r="V5348" s="21" t="n">
        <f aca="false">IF(AND(OR(Dashboard!$T$3="All",R5348=Dashboard!$T$3),OR(Dashboard!$T$4="All",D5348=Dashboard!$T$4)),1,0)</f>
        <v>1</v>
      </c>
      <c r="W5348" s="21" t="n">
        <f aca="false">IF(V5348=1,T5348+ROW()/10000000,0)</f>
        <v>3.6005348</v>
      </c>
    </row>
    <row r="5349" customFormat="false" ht="15" hidden="false" customHeight="false" outlineLevel="0" collapsed="false">
      <c r="A5349" s="0" t="n">
        <v>6225</v>
      </c>
      <c r="B5349" s="0" t="s">
        <v>12350</v>
      </c>
      <c r="C5349" s="0" t="n">
        <v>1</v>
      </c>
      <c r="D5349" s="0" t="s">
        <v>6924</v>
      </c>
      <c r="E5349" s="0" t="s">
        <v>12351</v>
      </c>
      <c r="F5349" s="0" t="s">
        <v>12343</v>
      </c>
      <c r="G5349" s="0" t="s">
        <v>12344</v>
      </c>
      <c r="H5349" s="0" t="s">
        <v>6337</v>
      </c>
      <c r="I5349" s="0" t="s">
        <v>2123</v>
      </c>
      <c r="J5349" s="0" t="s">
        <v>47</v>
      </c>
      <c r="K5349" s="0" t="s">
        <v>47</v>
      </c>
      <c r="L5349" s="0" t="s">
        <v>47</v>
      </c>
      <c r="M5349" s="0" t="s">
        <v>47</v>
      </c>
      <c r="N5349" s="0" t="n">
        <v>1</v>
      </c>
      <c r="O5349" s="0" t="n">
        <v>24</v>
      </c>
      <c r="P5349" s="0" t="n">
        <v>300</v>
      </c>
      <c r="Q5349" s="0" t="n">
        <v>3</v>
      </c>
      <c r="R5349" s="0" t="str">
        <f aca="false">INDEX(Lookup!$B$4:$B$18,MATCH(C5349,Lookup!$A$4:$A$18,0))</f>
        <v>India</v>
      </c>
      <c r="S5349" s="20" t="n">
        <f aca="false">INDEX(Lookup!$D$4:$D$18,MATCH(C5349,Lookup!$A$4:$A$18,0))</f>
        <v>0.012</v>
      </c>
      <c r="T5349" s="21" t="n">
        <f aca="false">ROUND(P5349*S5349,2)</f>
        <v>3.6</v>
      </c>
      <c r="U5349" s="21" t="n">
        <f aca="false">IF(T5349&lt;=10,1,IF(T5349&lt;=20,2,IF(T5349&lt;=30,3,IF(T5349&lt;=40,4,IF(T5349&lt;=50,5,IF(T5349&lt;=100,6,IF(T5349&lt;=250,7,8)))))))</f>
        <v>1</v>
      </c>
      <c r="V5349" s="21" t="n">
        <f aca="false">IF(AND(OR(Dashboard!$T$3="All",R5349=Dashboard!$T$3),OR(Dashboard!$T$4="All",D5349=Dashboard!$T$4)),1,0)</f>
        <v>1</v>
      </c>
      <c r="W5349" s="21" t="n">
        <f aca="false">IF(V5349=1,T5349+ROW()/10000000,0)</f>
        <v>3.6005349</v>
      </c>
    </row>
    <row r="5350" customFormat="false" ht="15" hidden="false" customHeight="false" outlineLevel="0" collapsed="false">
      <c r="A5350" s="0" t="n">
        <v>301120</v>
      </c>
      <c r="B5350" s="0" t="s">
        <v>12352</v>
      </c>
      <c r="C5350" s="0" t="n">
        <v>1</v>
      </c>
      <c r="D5350" s="0" t="s">
        <v>6924</v>
      </c>
      <c r="E5350" s="0" t="s">
        <v>12353</v>
      </c>
      <c r="F5350" s="0" t="s">
        <v>12343</v>
      </c>
      <c r="G5350" s="0" t="s">
        <v>12344</v>
      </c>
      <c r="H5350" s="0" t="s">
        <v>3129</v>
      </c>
      <c r="I5350" s="0" t="s">
        <v>2123</v>
      </c>
      <c r="J5350" s="0" t="s">
        <v>47</v>
      </c>
      <c r="K5350" s="0" t="s">
        <v>47</v>
      </c>
      <c r="L5350" s="0" t="s">
        <v>47</v>
      </c>
      <c r="M5350" s="0" t="s">
        <v>47</v>
      </c>
      <c r="N5350" s="0" t="n">
        <v>1</v>
      </c>
      <c r="O5350" s="0" t="n">
        <v>30</v>
      </c>
      <c r="P5350" s="0" t="n">
        <v>400</v>
      </c>
      <c r="Q5350" s="0" t="n">
        <v>3</v>
      </c>
      <c r="R5350" s="0" t="str">
        <f aca="false">INDEX(Lookup!$B$4:$B$18,MATCH(C5350,Lookup!$A$4:$A$18,0))</f>
        <v>India</v>
      </c>
      <c r="S5350" s="20" t="n">
        <f aca="false">INDEX(Lookup!$D$4:$D$18,MATCH(C5350,Lookup!$A$4:$A$18,0))</f>
        <v>0.012</v>
      </c>
      <c r="T5350" s="21" t="n">
        <f aca="false">ROUND(P5350*S5350,2)</f>
        <v>4.8</v>
      </c>
      <c r="U5350" s="21" t="n">
        <f aca="false">IF(T5350&lt;=10,1,IF(T5350&lt;=20,2,IF(T5350&lt;=30,3,IF(T5350&lt;=40,4,IF(T5350&lt;=50,5,IF(T5350&lt;=100,6,IF(T5350&lt;=250,7,8)))))))</f>
        <v>1</v>
      </c>
      <c r="V5350" s="21" t="n">
        <f aca="false">IF(AND(OR(Dashboard!$T$3="All",R5350=Dashboard!$T$3),OR(Dashboard!$T$4="All",D5350=Dashboard!$T$4)),1,0)</f>
        <v>1</v>
      </c>
      <c r="W5350" s="21" t="n">
        <f aca="false">IF(V5350=1,T5350+ROW()/10000000,0)</f>
        <v>4.800535</v>
      </c>
    </row>
    <row r="5351" customFormat="false" ht="15" hidden="false" customHeight="false" outlineLevel="0" collapsed="false">
      <c r="A5351" s="0" t="n">
        <v>307850</v>
      </c>
      <c r="B5351" s="0" t="s">
        <v>12354</v>
      </c>
      <c r="C5351" s="0" t="n">
        <v>1</v>
      </c>
      <c r="D5351" s="0" t="s">
        <v>6924</v>
      </c>
      <c r="E5351" s="0" t="s">
        <v>12355</v>
      </c>
      <c r="F5351" s="0" t="s">
        <v>12343</v>
      </c>
      <c r="G5351" s="0" t="s">
        <v>12344</v>
      </c>
      <c r="H5351" s="0" t="s">
        <v>2293</v>
      </c>
      <c r="I5351" s="0" t="s">
        <v>2123</v>
      </c>
      <c r="J5351" s="0" t="s">
        <v>47</v>
      </c>
      <c r="K5351" s="0" t="s">
        <v>47</v>
      </c>
      <c r="L5351" s="0" t="s">
        <v>47</v>
      </c>
      <c r="M5351" s="0" t="s">
        <v>47</v>
      </c>
      <c r="N5351" s="0" t="n">
        <v>1</v>
      </c>
      <c r="O5351" s="0" t="n">
        <v>19</v>
      </c>
      <c r="P5351" s="0" t="n">
        <v>400</v>
      </c>
      <c r="Q5351" s="0" t="n">
        <v>2.8</v>
      </c>
      <c r="R5351" s="0" t="str">
        <f aca="false">INDEX(Lookup!$B$4:$B$18,MATCH(C5351,Lookup!$A$4:$A$18,0))</f>
        <v>India</v>
      </c>
      <c r="S5351" s="20" t="n">
        <f aca="false">INDEX(Lookup!$D$4:$D$18,MATCH(C5351,Lookup!$A$4:$A$18,0))</f>
        <v>0.012</v>
      </c>
      <c r="T5351" s="21" t="n">
        <f aca="false">ROUND(P5351*S5351,2)</f>
        <v>4.8</v>
      </c>
      <c r="U5351" s="21" t="n">
        <f aca="false">IF(T5351&lt;=10,1,IF(T5351&lt;=20,2,IF(T5351&lt;=30,3,IF(T5351&lt;=40,4,IF(T5351&lt;=50,5,IF(T5351&lt;=100,6,IF(T5351&lt;=250,7,8)))))))</f>
        <v>1</v>
      </c>
      <c r="V5351" s="21" t="n">
        <f aca="false">IF(AND(OR(Dashboard!$T$3="All",R5351=Dashboard!$T$3),OR(Dashboard!$T$4="All",D5351=Dashboard!$T$4)),1,0)</f>
        <v>1</v>
      </c>
      <c r="W5351" s="21" t="n">
        <f aca="false">IF(V5351=1,T5351+ROW()/10000000,0)</f>
        <v>4.8005351</v>
      </c>
    </row>
    <row r="5352" customFormat="false" ht="15" hidden="false" customHeight="false" outlineLevel="0" collapsed="false">
      <c r="A5352" s="0" t="n">
        <v>18292449</v>
      </c>
      <c r="B5352" s="0" t="s">
        <v>12356</v>
      </c>
      <c r="C5352" s="0" t="n">
        <v>1</v>
      </c>
      <c r="D5352" s="0" t="s">
        <v>6924</v>
      </c>
      <c r="E5352" s="0" t="s">
        <v>12357</v>
      </c>
      <c r="F5352" s="0" t="s">
        <v>12343</v>
      </c>
      <c r="G5352" s="0" t="s">
        <v>12344</v>
      </c>
      <c r="H5352" s="0" t="s">
        <v>1651</v>
      </c>
      <c r="I5352" s="0" t="s">
        <v>2123</v>
      </c>
      <c r="J5352" s="0" t="s">
        <v>47</v>
      </c>
      <c r="K5352" s="0" t="s">
        <v>47</v>
      </c>
      <c r="L5352" s="0" t="s">
        <v>47</v>
      </c>
      <c r="M5352" s="0" t="s">
        <v>47</v>
      </c>
      <c r="N5352" s="0" t="n">
        <v>1</v>
      </c>
      <c r="O5352" s="0" t="n">
        <v>35</v>
      </c>
      <c r="P5352" s="0" t="n">
        <v>400</v>
      </c>
      <c r="Q5352" s="0" t="n">
        <v>2.6</v>
      </c>
      <c r="R5352" s="0" t="str">
        <f aca="false">INDEX(Lookup!$B$4:$B$18,MATCH(C5352,Lookup!$A$4:$A$18,0))</f>
        <v>India</v>
      </c>
      <c r="S5352" s="20" t="n">
        <f aca="false">INDEX(Lookup!$D$4:$D$18,MATCH(C5352,Lookup!$A$4:$A$18,0))</f>
        <v>0.012</v>
      </c>
      <c r="T5352" s="21" t="n">
        <f aca="false">ROUND(P5352*S5352,2)</f>
        <v>4.8</v>
      </c>
      <c r="U5352" s="21" t="n">
        <f aca="false">IF(T5352&lt;=10,1,IF(T5352&lt;=20,2,IF(T5352&lt;=30,3,IF(T5352&lt;=40,4,IF(T5352&lt;=50,5,IF(T5352&lt;=100,6,IF(T5352&lt;=250,7,8)))))))</f>
        <v>1</v>
      </c>
      <c r="V5352" s="21" t="n">
        <f aca="false">IF(AND(OR(Dashboard!$T$3="All",R5352=Dashboard!$T$3),OR(Dashboard!$T$4="All",D5352=Dashboard!$T$4)),1,0)</f>
        <v>1</v>
      </c>
      <c r="W5352" s="21" t="n">
        <f aca="false">IF(V5352=1,T5352+ROW()/10000000,0)</f>
        <v>4.8005352</v>
      </c>
    </row>
    <row r="5353" customFormat="false" ht="15" hidden="false" customHeight="false" outlineLevel="0" collapsed="false">
      <c r="A5353" s="0" t="n">
        <v>301116</v>
      </c>
      <c r="B5353" s="0" t="s">
        <v>12358</v>
      </c>
      <c r="C5353" s="0" t="n">
        <v>1</v>
      </c>
      <c r="D5353" s="0" t="s">
        <v>6924</v>
      </c>
      <c r="E5353" s="0" t="s">
        <v>12359</v>
      </c>
      <c r="F5353" s="0" t="s">
        <v>12343</v>
      </c>
      <c r="G5353" s="0" t="s">
        <v>12344</v>
      </c>
      <c r="H5353" s="0" t="s">
        <v>2128</v>
      </c>
      <c r="I5353" s="0" t="s">
        <v>2123</v>
      </c>
      <c r="J5353" s="0" t="s">
        <v>47</v>
      </c>
      <c r="K5353" s="0" t="s">
        <v>47</v>
      </c>
      <c r="L5353" s="0" t="s">
        <v>47</v>
      </c>
      <c r="M5353" s="0" t="s">
        <v>47</v>
      </c>
      <c r="N5353" s="0" t="n">
        <v>1</v>
      </c>
      <c r="O5353" s="0" t="n">
        <v>28</v>
      </c>
      <c r="P5353" s="0" t="n">
        <v>450</v>
      </c>
      <c r="Q5353" s="0" t="n">
        <v>3.3</v>
      </c>
      <c r="R5353" s="0" t="str">
        <f aca="false">INDEX(Lookup!$B$4:$B$18,MATCH(C5353,Lookup!$A$4:$A$18,0))</f>
        <v>India</v>
      </c>
      <c r="S5353" s="20" t="n">
        <f aca="false">INDEX(Lookup!$D$4:$D$18,MATCH(C5353,Lookup!$A$4:$A$18,0))</f>
        <v>0.012</v>
      </c>
      <c r="T5353" s="21" t="n">
        <f aca="false">ROUND(P5353*S5353,2)</f>
        <v>5.4</v>
      </c>
      <c r="U5353" s="21" t="n">
        <f aca="false">IF(T5353&lt;=10,1,IF(T5353&lt;=20,2,IF(T5353&lt;=30,3,IF(T5353&lt;=40,4,IF(T5353&lt;=50,5,IF(T5353&lt;=100,6,IF(T5353&lt;=250,7,8)))))))</f>
        <v>1</v>
      </c>
      <c r="V5353" s="21" t="n">
        <f aca="false">IF(AND(OR(Dashboard!$T$3="All",R5353=Dashboard!$T$3),OR(Dashboard!$T$4="All",D5353=Dashboard!$T$4)),1,0)</f>
        <v>1</v>
      </c>
      <c r="W5353" s="21" t="n">
        <f aca="false">IF(V5353=1,T5353+ROW()/10000000,0)</f>
        <v>5.4005353</v>
      </c>
    </row>
    <row r="5354" customFormat="false" ht="15" hidden="false" customHeight="false" outlineLevel="0" collapsed="false">
      <c r="A5354" s="0" t="n">
        <v>8462</v>
      </c>
      <c r="B5354" s="0" t="s">
        <v>12360</v>
      </c>
      <c r="C5354" s="0" t="n">
        <v>1</v>
      </c>
      <c r="D5354" s="0" t="s">
        <v>6924</v>
      </c>
      <c r="E5354" s="0" t="s">
        <v>12361</v>
      </c>
      <c r="F5354" s="0" t="s">
        <v>12343</v>
      </c>
      <c r="G5354" s="0" t="s">
        <v>12344</v>
      </c>
      <c r="H5354" s="0" t="s">
        <v>2382</v>
      </c>
      <c r="I5354" s="0" t="s">
        <v>2123</v>
      </c>
      <c r="J5354" s="0" t="s">
        <v>47</v>
      </c>
      <c r="K5354" s="0" t="s">
        <v>47</v>
      </c>
      <c r="L5354" s="0" t="s">
        <v>47</v>
      </c>
      <c r="M5354" s="0" t="s">
        <v>47</v>
      </c>
      <c r="N5354" s="0" t="n">
        <v>1</v>
      </c>
      <c r="O5354" s="0" t="n">
        <v>11</v>
      </c>
      <c r="P5354" s="0" t="n">
        <v>100</v>
      </c>
      <c r="Q5354" s="0" t="n">
        <v>2.7</v>
      </c>
      <c r="R5354" s="0" t="str">
        <f aca="false">INDEX(Lookup!$B$4:$B$18,MATCH(C5354,Lookup!$A$4:$A$18,0))</f>
        <v>India</v>
      </c>
      <c r="S5354" s="20" t="n">
        <f aca="false">INDEX(Lookup!$D$4:$D$18,MATCH(C5354,Lookup!$A$4:$A$18,0))</f>
        <v>0.012</v>
      </c>
      <c r="T5354" s="21" t="n">
        <f aca="false">ROUND(P5354*S5354,2)</f>
        <v>1.2</v>
      </c>
      <c r="U5354" s="21" t="n">
        <f aca="false">IF(T5354&lt;=10,1,IF(T5354&lt;=20,2,IF(T5354&lt;=30,3,IF(T5354&lt;=40,4,IF(T5354&lt;=50,5,IF(T5354&lt;=100,6,IF(T5354&lt;=250,7,8)))))))</f>
        <v>1</v>
      </c>
      <c r="V5354" s="21" t="n">
        <f aca="false">IF(AND(OR(Dashboard!$T$3="All",R5354=Dashboard!$T$3),OR(Dashboard!$T$4="All",D5354=Dashboard!$T$4)),1,0)</f>
        <v>1</v>
      </c>
      <c r="W5354" s="21" t="n">
        <f aca="false">IF(V5354=1,T5354+ROW()/10000000,0)</f>
        <v>1.2005354</v>
      </c>
    </row>
    <row r="5355" customFormat="false" ht="15" hidden="false" customHeight="false" outlineLevel="0" collapsed="false">
      <c r="A5355" s="0" t="n">
        <v>309599</v>
      </c>
      <c r="B5355" s="0" t="s">
        <v>12362</v>
      </c>
      <c r="C5355" s="0" t="n">
        <v>1</v>
      </c>
      <c r="D5355" s="0" t="s">
        <v>6924</v>
      </c>
      <c r="E5355" s="0" t="s">
        <v>12363</v>
      </c>
      <c r="F5355" s="0" t="s">
        <v>12343</v>
      </c>
      <c r="G5355" s="0" t="s">
        <v>12344</v>
      </c>
      <c r="H5355" s="0" t="s">
        <v>3392</v>
      </c>
      <c r="I5355" s="0" t="s">
        <v>2123</v>
      </c>
      <c r="J5355" s="0" t="s">
        <v>47</v>
      </c>
      <c r="K5355" s="0" t="s">
        <v>46</v>
      </c>
      <c r="L5355" s="0" t="s">
        <v>47</v>
      </c>
      <c r="M5355" s="0" t="s">
        <v>47</v>
      </c>
      <c r="N5355" s="0" t="n">
        <v>2</v>
      </c>
      <c r="O5355" s="0" t="n">
        <v>29</v>
      </c>
      <c r="P5355" s="0" t="n">
        <v>500</v>
      </c>
      <c r="Q5355" s="0" t="n">
        <v>2.7</v>
      </c>
      <c r="R5355" s="0" t="str">
        <f aca="false">INDEX(Lookup!$B$4:$B$18,MATCH(C5355,Lookup!$A$4:$A$18,0))</f>
        <v>India</v>
      </c>
      <c r="S5355" s="20" t="n">
        <f aca="false">INDEX(Lookup!$D$4:$D$18,MATCH(C5355,Lookup!$A$4:$A$18,0))</f>
        <v>0.012</v>
      </c>
      <c r="T5355" s="21" t="n">
        <f aca="false">ROUND(P5355*S5355,2)</f>
        <v>6</v>
      </c>
      <c r="U5355" s="21" t="n">
        <f aca="false">IF(T5355&lt;=10,1,IF(T5355&lt;=20,2,IF(T5355&lt;=30,3,IF(T5355&lt;=40,4,IF(T5355&lt;=50,5,IF(T5355&lt;=100,6,IF(T5355&lt;=250,7,8)))))))</f>
        <v>1</v>
      </c>
      <c r="V5355" s="21" t="n">
        <f aca="false">IF(AND(OR(Dashboard!$T$3="All",R5355=Dashboard!$T$3),OR(Dashboard!$T$4="All",D5355=Dashboard!$T$4)),1,0)</f>
        <v>1</v>
      </c>
      <c r="W5355" s="21" t="n">
        <f aca="false">IF(V5355=1,T5355+ROW()/10000000,0)</f>
        <v>6.0005355</v>
      </c>
    </row>
    <row r="5356" customFormat="false" ht="15" hidden="false" customHeight="false" outlineLevel="0" collapsed="false">
      <c r="A5356" s="0" t="n">
        <v>309499</v>
      </c>
      <c r="B5356" s="0" t="s">
        <v>12364</v>
      </c>
      <c r="C5356" s="0" t="n">
        <v>1</v>
      </c>
      <c r="D5356" s="0" t="s">
        <v>6924</v>
      </c>
      <c r="E5356" s="0" t="s">
        <v>12365</v>
      </c>
      <c r="F5356" s="0" t="s">
        <v>12343</v>
      </c>
      <c r="G5356" s="0" t="s">
        <v>12344</v>
      </c>
      <c r="H5356" s="0" t="s">
        <v>2128</v>
      </c>
      <c r="I5356" s="0" t="s">
        <v>2123</v>
      </c>
      <c r="J5356" s="0" t="s">
        <v>47</v>
      </c>
      <c r="K5356" s="0" t="s">
        <v>47</v>
      </c>
      <c r="L5356" s="0" t="s">
        <v>47</v>
      </c>
      <c r="M5356" s="0" t="s">
        <v>47</v>
      </c>
      <c r="N5356" s="0" t="n">
        <v>1</v>
      </c>
      <c r="O5356" s="0" t="n">
        <v>6</v>
      </c>
      <c r="P5356" s="0" t="n">
        <v>200</v>
      </c>
      <c r="Q5356" s="0" t="n">
        <v>3</v>
      </c>
      <c r="R5356" s="0" t="str">
        <f aca="false">INDEX(Lookup!$B$4:$B$18,MATCH(C5356,Lookup!$A$4:$A$18,0))</f>
        <v>India</v>
      </c>
      <c r="S5356" s="20" t="n">
        <f aca="false">INDEX(Lookup!$D$4:$D$18,MATCH(C5356,Lookup!$A$4:$A$18,0))</f>
        <v>0.012</v>
      </c>
      <c r="T5356" s="21" t="n">
        <f aca="false">ROUND(P5356*S5356,2)</f>
        <v>2.4</v>
      </c>
      <c r="U5356" s="21" t="n">
        <f aca="false">IF(T5356&lt;=10,1,IF(T5356&lt;=20,2,IF(T5356&lt;=30,3,IF(T5356&lt;=40,4,IF(T5356&lt;=50,5,IF(T5356&lt;=100,6,IF(T5356&lt;=250,7,8)))))))</f>
        <v>1</v>
      </c>
      <c r="V5356" s="21" t="n">
        <f aca="false">IF(AND(OR(Dashboard!$T$3="All",R5356=Dashboard!$T$3),OR(Dashboard!$T$4="All",D5356=Dashboard!$T$4)),1,0)</f>
        <v>1</v>
      </c>
      <c r="W5356" s="21" t="n">
        <f aca="false">IF(V5356=1,T5356+ROW()/10000000,0)</f>
        <v>2.4005356</v>
      </c>
    </row>
    <row r="5357" customFormat="false" ht="15" hidden="false" customHeight="false" outlineLevel="0" collapsed="false">
      <c r="A5357" s="0" t="n">
        <v>300958</v>
      </c>
      <c r="B5357" s="0" t="s">
        <v>12366</v>
      </c>
      <c r="C5357" s="0" t="n">
        <v>1</v>
      </c>
      <c r="D5357" s="0" t="s">
        <v>6924</v>
      </c>
      <c r="E5357" s="0" t="s">
        <v>12367</v>
      </c>
      <c r="F5357" s="0" t="s">
        <v>12343</v>
      </c>
      <c r="G5357" s="0" t="s">
        <v>12344</v>
      </c>
      <c r="H5357" s="0" t="s">
        <v>2128</v>
      </c>
      <c r="I5357" s="0" t="s">
        <v>2123</v>
      </c>
      <c r="J5357" s="0" t="s">
        <v>47</v>
      </c>
      <c r="K5357" s="0" t="s">
        <v>47</v>
      </c>
      <c r="L5357" s="0" t="s">
        <v>47</v>
      </c>
      <c r="M5357" s="0" t="s">
        <v>47</v>
      </c>
      <c r="N5357" s="0" t="n">
        <v>1</v>
      </c>
      <c r="O5357" s="0" t="n">
        <v>6</v>
      </c>
      <c r="P5357" s="0" t="n">
        <v>200</v>
      </c>
      <c r="Q5357" s="0" t="n">
        <v>3</v>
      </c>
      <c r="R5357" s="0" t="str">
        <f aca="false">INDEX(Lookup!$B$4:$B$18,MATCH(C5357,Lookup!$A$4:$A$18,0))</f>
        <v>India</v>
      </c>
      <c r="S5357" s="20" t="n">
        <f aca="false">INDEX(Lookup!$D$4:$D$18,MATCH(C5357,Lookup!$A$4:$A$18,0))</f>
        <v>0.012</v>
      </c>
      <c r="T5357" s="21" t="n">
        <f aca="false">ROUND(P5357*S5357,2)</f>
        <v>2.4</v>
      </c>
      <c r="U5357" s="21" t="n">
        <f aca="false">IF(T5357&lt;=10,1,IF(T5357&lt;=20,2,IF(T5357&lt;=30,3,IF(T5357&lt;=40,4,IF(T5357&lt;=50,5,IF(T5357&lt;=100,6,IF(T5357&lt;=250,7,8)))))))</f>
        <v>1</v>
      </c>
      <c r="V5357" s="21" t="n">
        <f aca="false">IF(AND(OR(Dashboard!$T$3="All",R5357=Dashboard!$T$3),OR(Dashboard!$T$4="All",D5357=Dashboard!$T$4)),1,0)</f>
        <v>1</v>
      </c>
      <c r="W5357" s="21" t="n">
        <f aca="false">IF(V5357=1,T5357+ROW()/10000000,0)</f>
        <v>2.4005357</v>
      </c>
    </row>
    <row r="5358" customFormat="false" ht="15" hidden="false" customHeight="false" outlineLevel="0" collapsed="false">
      <c r="A5358" s="0" t="n">
        <v>301105</v>
      </c>
      <c r="B5358" s="0" t="s">
        <v>12368</v>
      </c>
      <c r="C5358" s="0" t="n">
        <v>1</v>
      </c>
      <c r="D5358" s="0" t="s">
        <v>6924</v>
      </c>
      <c r="E5358" s="0" t="s">
        <v>12369</v>
      </c>
      <c r="F5358" s="0" t="s">
        <v>12343</v>
      </c>
      <c r="G5358" s="0" t="s">
        <v>12344</v>
      </c>
      <c r="H5358" s="0" t="s">
        <v>69</v>
      </c>
      <c r="I5358" s="0" t="s">
        <v>2123</v>
      </c>
      <c r="J5358" s="0" t="s">
        <v>47</v>
      </c>
      <c r="K5358" s="0" t="s">
        <v>47</v>
      </c>
      <c r="L5358" s="0" t="s">
        <v>47</v>
      </c>
      <c r="M5358" s="0" t="s">
        <v>47</v>
      </c>
      <c r="N5358" s="0" t="n">
        <v>1</v>
      </c>
      <c r="O5358" s="0" t="n">
        <v>9</v>
      </c>
      <c r="P5358" s="0" t="n">
        <v>300</v>
      </c>
      <c r="Q5358" s="0" t="n">
        <v>2.9</v>
      </c>
      <c r="R5358" s="0" t="str">
        <f aca="false">INDEX(Lookup!$B$4:$B$18,MATCH(C5358,Lookup!$A$4:$A$18,0))</f>
        <v>India</v>
      </c>
      <c r="S5358" s="20" t="n">
        <f aca="false">INDEX(Lookup!$D$4:$D$18,MATCH(C5358,Lookup!$A$4:$A$18,0))</f>
        <v>0.012</v>
      </c>
      <c r="T5358" s="21" t="n">
        <f aca="false">ROUND(P5358*S5358,2)</f>
        <v>3.6</v>
      </c>
      <c r="U5358" s="21" t="n">
        <f aca="false">IF(T5358&lt;=10,1,IF(T5358&lt;=20,2,IF(T5358&lt;=30,3,IF(T5358&lt;=40,4,IF(T5358&lt;=50,5,IF(T5358&lt;=100,6,IF(T5358&lt;=250,7,8)))))))</f>
        <v>1</v>
      </c>
      <c r="V5358" s="21" t="n">
        <f aca="false">IF(AND(OR(Dashboard!$T$3="All",R5358=Dashboard!$T$3),OR(Dashboard!$T$4="All",D5358=Dashboard!$T$4)),1,0)</f>
        <v>1</v>
      </c>
      <c r="W5358" s="21" t="n">
        <f aca="false">IF(V5358=1,T5358+ROW()/10000000,0)</f>
        <v>3.6005358</v>
      </c>
    </row>
    <row r="5359" customFormat="false" ht="15" hidden="false" customHeight="false" outlineLevel="0" collapsed="false">
      <c r="A5359" s="0" t="n">
        <v>311228</v>
      </c>
      <c r="B5359" s="0" t="s">
        <v>12370</v>
      </c>
      <c r="C5359" s="0" t="n">
        <v>1</v>
      </c>
      <c r="D5359" s="0" t="s">
        <v>6924</v>
      </c>
      <c r="E5359" s="0" t="s">
        <v>12371</v>
      </c>
      <c r="F5359" s="0" t="s">
        <v>12343</v>
      </c>
      <c r="G5359" s="0" t="s">
        <v>12344</v>
      </c>
      <c r="H5359" s="0" t="s">
        <v>2128</v>
      </c>
      <c r="I5359" s="0" t="s">
        <v>2123</v>
      </c>
      <c r="J5359" s="0" t="s">
        <v>47</v>
      </c>
      <c r="K5359" s="0" t="s">
        <v>47</v>
      </c>
      <c r="L5359" s="0" t="s">
        <v>47</v>
      </c>
      <c r="M5359" s="0" t="s">
        <v>47</v>
      </c>
      <c r="N5359" s="0" t="n">
        <v>1</v>
      </c>
      <c r="O5359" s="0" t="n">
        <v>5</v>
      </c>
      <c r="P5359" s="0" t="n">
        <v>400</v>
      </c>
      <c r="Q5359" s="0" t="n">
        <v>2.9</v>
      </c>
      <c r="R5359" s="0" t="str">
        <f aca="false">INDEX(Lookup!$B$4:$B$18,MATCH(C5359,Lookup!$A$4:$A$18,0))</f>
        <v>India</v>
      </c>
      <c r="S5359" s="20" t="n">
        <f aca="false">INDEX(Lookup!$D$4:$D$18,MATCH(C5359,Lookup!$A$4:$A$18,0))</f>
        <v>0.012</v>
      </c>
      <c r="T5359" s="21" t="n">
        <f aca="false">ROUND(P5359*S5359,2)</f>
        <v>4.8</v>
      </c>
      <c r="U5359" s="21" t="n">
        <f aca="false">IF(T5359&lt;=10,1,IF(T5359&lt;=20,2,IF(T5359&lt;=30,3,IF(T5359&lt;=40,4,IF(T5359&lt;=50,5,IF(T5359&lt;=100,6,IF(T5359&lt;=250,7,8)))))))</f>
        <v>1</v>
      </c>
      <c r="V5359" s="21" t="n">
        <f aca="false">IF(AND(OR(Dashboard!$T$3="All",R5359=Dashboard!$T$3),OR(Dashboard!$T$4="All",D5359=Dashboard!$T$4)),1,0)</f>
        <v>1</v>
      </c>
      <c r="W5359" s="21" t="n">
        <f aca="false">IF(V5359=1,T5359+ROW()/10000000,0)</f>
        <v>4.8005359</v>
      </c>
    </row>
    <row r="5360" customFormat="false" ht="15" hidden="false" customHeight="false" outlineLevel="0" collapsed="false">
      <c r="A5360" s="0" t="n">
        <v>6226</v>
      </c>
      <c r="B5360" s="0" t="s">
        <v>12372</v>
      </c>
      <c r="C5360" s="0" t="n">
        <v>1</v>
      </c>
      <c r="D5360" s="0" t="s">
        <v>6924</v>
      </c>
      <c r="E5360" s="0" t="s">
        <v>12373</v>
      </c>
      <c r="F5360" s="0" t="s">
        <v>12343</v>
      </c>
      <c r="G5360" s="0" t="s">
        <v>12344</v>
      </c>
      <c r="H5360" s="0" t="s">
        <v>2128</v>
      </c>
      <c r="I5360" s="0" t="s">
        <v>2123</v>
      </c>
      <c r="J5360" s="0" t="s">
        <v>47</v>
      </c>
      <c r="K5360" s="0" t="s">
        <v>47</v>
      </c>
      <c r="L5360" s="0" t="s">
        <v>47</v>
      </c>
      <c r="M5360" s="0" t="s">
        <v>47</v>
      </c>
      <c r="N5360" s="0" t="n">
        <v>1</v>
      </c>
      <c r="O5360" s="0" t="n">
        <v>10</v>
      </c>
      <c r="P5360" s="0" t="n">
        <v>250</v>
      </c>
      <c r="Q5360" s="0" t="n">
        <v>2.8</v>
      </c>
      <c r="R5360" s="0" t="str">
        <f aca="false">INDEX(Lookup!$B$4:$B$18,MATCH(C5360,Lookup!$A$4:$A$18,0))</f>
        <v>India</v>
      </c>
      <c r="S5360" s="20" t="n">
        <f aca="false">INDEX(Lookup!$D$4:$D$18,MATCH(C5360,Lookup!$A$4:$A$18,0))</f>
        <v>0.012</v>
      </c>
      <c r="T5360" s="21" t="n">
        <f aca="false">ROUND(P5360*S5360,2)</f>
        <v>3</v>
      </c>
      <c r="U5360" s="21" t="n">
        <f aca="false">IF(T5360&lt;=10,1,IF(T5360&lt;=20,2,IF(T5360&lt;=30,3,IF(T5360&lt;=40,4,IF(T5360&lt;=50,5,IF(T5360&lt;=100,6,IF(T5360&lt;=250,7,8)))))))</f>
        <v>1</v>
      </c>
      <c r="V5360" s="21" t="n">
        <f aca="false">IF(AND(OR(Dashboard!$T$3="All",R5360=Dashboard!$T$3),OR(Dashboard!$T$4="All",D5360=Dashboard!$T$4)),1,0)</f>
        <v>1</v>
      </c>
      <c r="W5360" s="21" t="n">
        <f aca="false">IF(V5360=1,T5360+ROW()/10000000,0)</f>
        <v>3.000536</v>
      </c>
    </row>
    <row r="5361" customFormat="false" ht="15" hidden="false" customHeight="false" outlineLevel="0" collapsed="false">
      <c r="A5361" s="0" t="n">
        <v>311229</v>
      </c>
      <c r="B5361" s="0" t="s">
        <v>12374</v>
      </c>
      <c r="C5361" s="0" t="n">
        <v>1</v>
      </c>
      <c r="D5361" s="0" t="s">
        <v>6924</v>
      </c>
      <c r="E5361" s="0" t="s">
        <v>12375</v>
      </c>
      <c r="F5361" s="0" t="s">
        <v>12343</v>
      </c>
      <c r="G5361" s="0" t="s">
        <v>12344</v>
      </c>
      <c r="H5361" s="0" t="s">
        <v>2128</v>
      </c>
      <c r="I5361" s="0" t="s">
        <v>2123</v>
      </c>
      <c r="J5361" s="0" t="s">
        <v>47</v>
      </c>
      <c r="K5361" s="0" t="s">
        <v>47</v>
      </c>
      <c r="L5361" s="0" t="s">
        <v>47</v>
      </c>
      <c r="M5361" s="0" t="s">
        <v>47</v>
      </c>
      <c r="N5361" s="0" t="n">
        <v>2</v>
      </c>
      <c r="O5361" s="0" t="n">
        <v>4</v>
      </c>
      <c r="P5361" s="0" t="n">
        <v>500</v>
      </c>
      <c r="Q5361" s="0" t="n">
        <v>2.9</v>
      </c>
      <c r="R5361" s="0" t="str">
        <f aca="false">INDEX(Lookup!$B$4:$B$18,MATCH(C5361,Lookup!$A$4:$A$18,0))</f>
        <v>India</v>
      </c>
      <c r="S5361" s="20" t="n">
        <f aca="false">INDEX(Lookup!$D$4:$D$18,MATCH(C5361,Lookup!$A$4:$A$18,0))</f>
        <v>0.012</v>
      </c>
      <c r="T5361" s="21" t="n">
        <f aca="false">ROUND(P5361*S5361,2)</f>
        <v>6</v>
      </c>
      <c r="U5361" s="21" t="n">
        <f aca="false">IF(T5361&lt;=10,1,IF(T5361&lt;=20,2,IF(T5361&lt;=30,3,IF(T5361&lt;=40,4,IF(T5361&lt;=50,5,IF(T5361&lt;=100,6,IF(T5361&lt;=250,7,8)))))))</f>
        <v>1</v>
      </c>
      <c r="V5361" s="21" t="n">
        <f aca="false">IF(AND(OR(Dashboard!$T$3="All",R5361=Dashboard!$T$3),OR(Dashboard!$T$4="All",D5361=Dashboard!$T$4)),1,0)</f>
        <v>1</v>
      </c>
      <c r="W5361" s="21" t="n">
        <f aca="false">IF(V5361=1,T5361+ROW()/10000000,0)</f>
        <v>6.0005361</v>
      </c>
    </row>
    <row r="5362" customFormat="false" ht="15" hidden="false" customHeight="false" outlineLevel="0" collapsed="false">
      <c r="A5362" s="0" t="n">
        <v>306555</v>
      </c>
      <c r="B5362" s="0" t="s">
        <v>12376</v>
      </c>
      <c r="C5362" s="0" t="n">
        <v>1</v>
      </c>
      <c r="D5362" s="0" t="s">
        <v>6924</v>
      </c>
      <c r="E5362" s="0" t="s">
        <v>12377</v>
      </c>
      <c r="F5362" s="0" t="s">
        <v>12343</v>
      </c>
      <c r="G5362" s="0" t="s">
        <v>12344</v>
      </c>
      <c r="H5362" s="0" t="s">
        <v>2662</v>
      </c>
      <c r="I5362" s="0" t="s">
        <v>2123</v>
      </c>
      <c r="J5362" s="0" t="s">
        <v>46</v>
      </c>
      <c r="K5362" s="0" t="s">
        <v>47</v>
      </c>
      <c r="L5362" s="0" t="s">
        <v>47</v>
      </c>
      <c r="M5362" s="0" t="s">
        <v>47</v>
      </c>
      <c r="N5362" s="0" t="n">
        <v>2</v>
      </c>
      <c r="O5362" s="0" t="n">
        <v>26</v>
      </c>
      <c r="P5362" s="0" t="n">
        <v>900</v>
      </c>
      <c r="Q5362" s="0" t="n">
        <v>3.3</v>
      </c>
      <c r="R5362" s="0" t="str">
        <f aca="false">INDEX(Lookup!$B$4:$B$18,MATCH(C5362,Lookup!$A$4:$A$18,0))</f>
        <v>India</v>
      </c>
      <c r="S5362" s="20" t="n">
        <f aca="false">INDEX(Lookup!$D$4:$D$18,MATCH(C5362,Lookup!$A$4:$A$18,0))</f>
        <v>0.012</v>
      </c>
      <c r="T5362" s="21" t="n">
        <f aca="false">ROUND(P5362*S5362,2)</f>
        <v>10.8</v>
      </c>
      <c r="U5362" s="21" t="n">
        <f aca="false">IF(T5362&lt;=10,1,IF(T5362&lt;=20,2,IF(T5362&lt;=30,3,IF(T5362&lt;=40,4,IF(T5362&lt;=50,5,IF(T5362&lt;=100,6,IF(T5362&lt;=250,7,8)))))))</f>
        <v>2</v>
      </c>
      <c r="V5362" s="21" t="n">
        <f aca="false">IF(AND(OR(Dashboard!$T$3="All",R5362=Dashboard!$T$3),OR(Dashboard!$T$4="All",D5362=Dashboard!$T$4)),1,0)</f>
        <v>1</v>
      </c>
      <c r="W5362" s="21" t="n">
        <f aca="false">IF(V5362=1,T5362+ROW()/10000000,0)</f>
        <v>10.8005362</v>
      </c>
    </row>
    <row r="5363" customFormat="false" ht="15" hidden="false" customHeight="false" outlineLevel="0" collapsed="false">
      <c r="A5363" s="0" t="n">
        <v>301110</v>
      </c>
      <c r="B5363" s="0" t="s">
        <v>12378</v>
      </c>
      <c r="C5363" s="0" t="n">
        <v>1</v>
      </c>
      <c r="D5363" s="0" t="s">
        <v>6924</v>
      </c>
      <c r="E5363" s="0" t="s">
        <v>12379</v>
      </c>
      <c r="F5363" s="0" t="s">
        <v>12343</v>
      </c>
      <c r="G5363" s="0" t="s">
        <v>12344</v>
      </c>
      <c r="H5363" s="0" t="s">
        <v>402</v>
      </c>
      <c r="I5363" s="0" t="s">
        <v>2123</v>
      </c>
      <c r="J5363" s="0" t="s">
        <v>47</v>
      </c>
      <c r="K5363" s="0" t="s">
        <v>47</v>
      </c>
      <c r="L5363" s="0" t="s">
        <v>47</v>
      </c>
      <c r="M5363" s="0" t="s">
        <v>47</v>
      </c>
      <c r="N5363" s="0" t="n">
        <v>1</v>
      </c>
      <c r="O5363" s="0" t="n">
        <v>13</v>
      </c>
      <c r="P5363" s="0" t="n">
        <v>150</v>
      </c>
      <c r="Q5363" s="0" t="n">
        <v>3</v>
      </c>
      <c r="R5363" s="0" t="str">
        <f aca="false">INDEX(Lookup!$B$4:$B$18,MATCH(C5363,Lookup!$A$4:$A$18,0))</f>
        <v>India</v>
      </c>
      <c r="S5363" s="20" t="n">
        <f aca="false">INDEX(Lookup!$D$4:$D$18,MATCH(C5363,Lookup!$A$4:$A$18,0))</f>
        <v>0.012</v>
      </c>
      <c r="T5363" s="21" t="n">
        <f aca="false">ROUND(P5363*S5363,2)</f>
        <v>1.8</v>
      </c>
      <c r="U5363" s="21" t="n">
        <f aca="false">IF(T5363&lt;=10,1,IF(T5363&lt;=20,2,IF(T5363&lt;=30,3,IF(T5363&lt;=40,4,IF(T5363&lt;=50,5,IF(T5363&lt;=100,6,IF(T5363&lt;=250,7,8)))))))</f>
        <v>1</v>
      </c>
      <c r="V5363" s="21" t="n">
        <f aca="false">IF(AND(OR(Dashboard!$T$3="All",R5363=Dashboard!$T$3),OR(Dashboard!$T$4="All",D5363=Dashboard!$T$4)),1,0)</f>
        <v>1</v>
      </c>
      <c r="W5363" s="21" t="n">
        <f aca="false">IF(V5363=1,T5363+ROW()/10000000,0)</f>
        <v>1.8005363</v>
      </c>
    </row>
    <row r="5364" customFormat="false" ht="15" hidden="false" customHeight="false" outlineLevel="0" collapsed="false">
      <c r="A5364" s="0" t="n">
        <v>304986</v>
      </c>
      <c r="B5364" s="0" t="s">
        <v>11495</v>
      </c>
      <c r="C5364" s="0" t="n">
        <v>1</v>
      </c>
      <c r="D5364" s="0" t="s">
        <v>6924</v>
      </c>
      <c r="E5364" s="0" t="s">
        <v>12380</v>
      </c>
      <c r="F5364" s="0" t="s">
        <v>12343</v>
      </c>
      <c r="G5364" s="0" t="s">
        <v>12344</v>
      </c>
      <c r="H5364" s="0" t="s">
        <v>402</v>
      </c>
      <c r="I5364" s="0" t="s">
        <v>2123</v>
      </c>
      <c r="J5364" s="0" t="s">
        <v>47</v>
      </c>
      <c r="K5364" s="0" t="s">
        <v>46</v>
      </c>
      <c r="L5364" s="0" t="s">
        <v>47</v>
      </c>
      <c r="M5364" s="0" t="s">
        <v>47</v>
      </c>
      <c r="N5364" s="0" t="n">
        <v>2</v>
      </c>
      <c r="O5364" s="0" t="n">
        <v>90</v>
      </c>
      <c r="P5364" s="0" t="n">
        <v>500</v>
      </c>
      <c r="Q5364" s="0" t="n">
        <v>3.5</v>
      </c>
      <c r="R5364" s="0" t="str">
        <f aca="false">INDEX(Lookup!$B$4:$B$18,MATCH(C5364,Lookup!$A$4:$A$18,0))</f>
        <v>India</v>
      </c>
      <c r="S5364" s="20" t="n">
        <f aca="false">INDEX(Lookup!$D$4:$D$18,MATCH(C5364,Lookup!$A$4:$A$18,0))</f>
        <v>0.012</v>
      </c>
      <c r="T5364" s="21" t="n">
        <f aca="false">ROUND(P5364*S5364,2)</f>
        <v>6</v>
      </c>
      <c r="U5364" s="21" t="n">
        <f aca="false">IF(T5364&lt;=10,1,IF(T5364&lt;=20,2,IF(T5364&lt;=30,3,IF(T5364&lt;=40,4,IF(T5364&lt;=50,5,IF(T5364&lt;=100,6,IF(T5364&lt;=250,7,8)))))))</f>
        <v>1</v>
      </c>
      <c r="V5364" s="21" t="n">
        <f aca="false">IF(AND(OR(Dashboard!$T$3="All",R5364=Dashboard!$T$3),OR(Dashboard!$T$4="All",D5364=Dashboard!$T$4)),1,0)</f>
        <v>1</v>
      </c>
      <c r="W5364" s="21" t="n">
        <f aca="false">IF(V5364=1,T5364+ROW()/10000000,0)</f>
        <v>6.0005364</v>
      </c>
    </row>
    <row r="5365" customFormat="false" ht="15" hidden="false" customHeight="false" outlineLevel="0" collapsed="false">
      <c r="A5365" s="0" t="n">
        <v>311256</v>
      </c>
      <c r="B5365" s="0" t="s">
        <v>12381</v>
      </c>
      <c r="C5365" s="0" t="n">
        <v>1</v>
      </c>
      <c r="D5365" s="0" t="s">
        <v>6924</v>
      </c>
      <c r="E5365" s="0" t="s">
        <v>12382</v>
      </c>
      <c r="F5365" s="0" t="s">
        <v>12343</v>
      </c>
      <c r="G5365" s="0" t="s">
        <v>12344</v>
      </c>
      <c r="H5365" s="0" t="s">
        <v>2128</v>
      </c>
      <c r="I5365" s="0" t="s">
        <v>2123</v>
      </c>
      <c r="J5365" s="0" t="s">
        <v>47</v>
      </c>
      <c r="K5365" s="0" t="s">
        <v>47</v>
      </c>
      <c r="L5365" s="0" t="s">
        <v>47</v>
      </c>
      <c r="M5365" s="0" t="s">
        <v>47</v>
      </c>
      <c r="N5365" s="0" t="n">
        <v>1</v>
      </c>
      <c r="O5365" s="0" t="n">
        <v>3</v>
      </c>
      <c r="P5365" s="0" t="n">
        <v>300</v>
      </c>
      <c r="Q5365" s="0" t="n">
        <v>1</v>
      </c>
      <c r="R5365" s="0" t="str">
        <f aca="false">INDEX(Lookup!$B$4:$B$18,MATCH(C5365,Lookup!$A$4:$A$18,0))</f>
        <v>India</v>
      </c>
      <c r="S5365" s="20" t="n">
        <f aca="false">INDEX(Lookup!$D$4:$D$18,MATCH(C5365,Lookup!$A$4:$A$18,0))</f>
        <v>0.012</v>
      </c>
      <c r="T5365" s="21" t="n">
        <f aca="false">ROUND(P5365*S5365,2)</f>
        <v>3.6</v>
      </c>
      <c r="U5365" s="21" t="n">
        <f aca="false">IF(T5365&lt;=10,1,IF(T5365&lt;=20,2,IF(T5365&lt;=30,3,IF(T5365&lt;=40,4,IF(T5365&lt;=50,5,IF(T5365&lt;=100,6,IF(T5365&lt;=250,7,8)))))))</f>
        <v>1</v>
      </c>
      <c r="V5365" s="21" t="n">
        <f aca="false">IF(AND(OR(Dashboard!$T$3="All",R5365=Dashboard!$T$3),OR(Dashboard!$T$4="All",D5365=Dashboard!$T$4)),1,0)</f>
        <v>1</v>
      </c>
      <c r="W5365" s="21" t="n">
        <f aca="false">IF(V5365=1,T5365+ROW()/10000000,0)</f>
        <v>3.6005365</v>
      </c>
    </row>
    <row r="5366" customFormat="false" ht="15" hidden="false" customHeight="false" outlineLevel="0" collapsed="false">
      <c r="A5366" s="0" t="n">
        <v>307847</v>
      </c>
      <c r="B5366" s="0" t="s">
        <v>12383</v>
      </c>
      <c r="C5366" s="0" t="n">
        <v>1</v>
      </c>
      <c r="D5366" s="0" t="s">
        <v>6924</v>
      </c>
      <c r="E5366" s="0" t="s">
        <v>12384</v>
      </c>
      <c r="F5366" s="0" t="s">
        <v>12343</v>
      </c>
      <c r="G5366" s="0" t="s">
        <v>12344</v>
      </c>
      <c r="H5366" s="0" t="s">
        <v>2128</v>
      </c>
      <c r="I5366" s="0" t="s">
        <v>2123</v>
      </c>
      <c r="J5366" s="0" t="s">
        <v>47</v>
      </c>
      <c r="K5366" s="0" t="s">
        <v>47</v>
      </c>
      <c r="L5366" s="0" t="s">
        <v>47</v>
      </c>
      <c r="M5366" s="0" t="s">
        <v>47</v>
      </c>
      <c r="N5366" s="0" t="n">
        <v>1</v>
      </c>
      <c r="O5366" s="0" t="n">
        <v>1</v>
      </c>
      <c r="P5366" s="0" t="n">
        <v>100</v>
      </c>
      <c r="Q5366" s="0" t="n">
        <v>1</v>
      </c>
      <c r="R5366" s="0" t="str">
        <f aca="false">INDEX(Lookup!$B$4:$B$18,MATCH(C5366,Lookup!$A$4:$A$18,0))</f>
        <v>India</v>
      </c>
      <c r="S5366" s="20" t="n">
        <f aca="false">INDEX(Lookup!$D$4:$D$18,MATCH(C5366,Lookup!$A$4:$A$18,0))</f>
        <v>0.012</v>
      </c>
      <c r="T5366" s="21" t="n">
        <f aca="false">ROUND(P5366*S5366,2)</f>
        <v>1.2</v>
      </c>
      <c r="U5366" s="21" t="n">
        <f aca="false">IF(T5366&lt;=10,1,IF(T5366&lt;=20,2,IF(T5366&lt;=30,3,IF(T5366&lt;=40,4,IF(T5366&lt;=50,5,IF(T5366&lt;=100,6,IF(T5366&lt;=250,7,8)))))))</f>
        <v>1</v>
      </c>
      <c r="V5366" s="21" t="n">
        <f aca="false">IF(AND(OR(Dashboard!$T$3="All",R5366=Dashboard!$T$3),OR(Dashboard!$T$4="All",D5366=Dashboard!$T$4)),1,0)</f>
        <v>1</v>
      </c>
      <c r="W5366" s="21" t="n">
        <f aca="false">IF(V5366=1,T5366+ROW()/10000000,0)</f>
        <v>1.2005366</v>
      </c>
    </row>
    <row r="5367" customFormat="false" ht="15" hidden="false" customHeight="false" outlineLevel="0" collapsed="false">
      <c r="A5367" s="0" t="n">
        <v>18376492</v>
      </c>
      <c r="B5367" s="0" t="s">
        <v>12385</v>
      </c>
      <c r="C5367" s="0" t="n">
        <v>1</v>
      </c>
      <c r="D5367" s="0" t="s">
        <v>6924</v>
      </c>
      <c r="E5367" s="0" t="s">
        <v>12386</v>
      </c>
      <c r="F5367" s="0" t="s">
        <v>12343</v>
      </c>
      <c r="G5367" s="0" t="s">
        <v>12344</v>
      </c>
      <c r="H5367" s="0" t="s">
        <v>156</v>
      </c>
      <c r="I5367" s="0" t="s">
        <v>2123</v>
      </c>
      <c r="J5367" s="0" t="s">
        <v>47</v>
      </c>
      <c r="K5367" s="0" t="s">
        <v>47</v>
      </c>
      <c r="L5367" s="0" t="s">
        <v>47</v>
      </c>
      <c r="M5367" s="0" t="s">
        <v>47</v>
      </c>
      <c r="N5367" s="0" t="n">
        <v>1</v>
      </c>
      <c r="O5367" s="0" t="n">
        <v>2</v>
      </c>
      <c r="P5367" s="0" t="n">
        <v>200</v>
      </c>
      <c r="Q5367" s="0" t="n">
        <v>1</v>
      </c>
      <c r="R5367" s="0" t="str">
        <f aca="false">INDEX(Lookup!$B$4:$B$18,MATCH(C5367,Lookup!$A$4:$A$18,0))</f>
        <v>India</v>
      </c>
      <c r="S5367" s="20" t="n">
        <f aca="false">INDEX(Lookup!$D$4:$D$18,MATCH(C5367,Lookup!$A$4:$A$18,0))</f>
        <v>0.012</v>
      </c>
      <c r="T5367" s="21" t="n">
        <f aca="false">ROUND(P5367*S5367,2)</f>
        <v>2.4</v>
      </c>
      <c r="U5367" s="21" t="n">
        <f aca="false">IF(T5367&lt;=10,1,IF(T5367&lt;=20,2,IF(T5367&lt;=30,3,IF(T5367&lt;=40,4,IF(T5367&lt;=50,5,IF(T5367&lt;=100,6,IF(T5367&lt;=250,7,8)))))))</f>
        <v>1</v>
      </c>
      <c r="V5367" s="21" t="n">
        <f aca="false">IF(AND(OR(Dashboard!$T$3="All",R5367=Dashboard!$T$3),OR(Dashboard!$T$4="All",D5367=Dashboard!$T$4)),1,0)</f>
        <v>1</v>
      </c>
      <c r="W5367" s="21" t="n">
        <f aca="false">IF(V5367=1,T5367+ROW()/10000000,0)</f>
        <v>2.4005367</v>
      </c>
    </row>
    <row r="5368" customFormat="false" ht="15" hidden="false" customHeight="false" outlineLevel="0" collapsed="false">
      <c r="A5368" s="0" t="n">
        <v>6216</v>
      </c>
      <c r="B5368" s="0" t="s">
        <v>12387</v>
      </c>
      <c r="C5368" s="0" t="n">
        <v>1</v>
      </c>
      <c r="D5368" s="0" t="s">
        <v>6924</v>
      </c>
      <c r="E5368" s="0" t="s">
        <v>12388</v>
      </c>
      <c r="F5368" s="0" t="s">
        <v>12343</v>
      </c>
      <c r="G5368" s="0" t="s">
        <v>12344</v>
      </c>
      <c r="H5368" s="0" t="s">
        <v>2128</v>
      </c>
      <c r="I5368" s="0" t="s">
        <v>2123</v>
      </c>
      <c r="J5368" s="0" t="s">
        <v>47</v>
      </c>
      <c r="K5368" s="0" t="s">
        <v>47</v>
      </c>
      <c r="L5368" s="0" t="s">
        <v>47</v>
      </c>
      <c r="M5368" s="0" t="s">
        <v>47</v>
      </c>
      <c r="N5368" s="0" t="n">
        <v>1</v>
      </c>
      <c r="O5368" s="0" t="n">
        <v>1</v>
      </c>
      <c r="P5368" s="0" t="n">
        <v>300</v>
      </c>
      <c r="Q5368" s="0" t="n">
        <v>1</v>
      </c>
      <c r="R5368" s="0" t="str">
        <f aca="false">INDEX(Lookup!$B$4:$B$18,MATCH(C5368,Lookup!$A$4:$A$18,0))</f>
        <v>India</v>
      </c>
      <c r="S5368" s="20" t="n">
        <f aca="false">INDEX(Lookup!$D$4:$D$18,MATCH(C5368,Lookup!$A$4:$A$18,0))</f>
        <v>0.012</v>
      </c>
      <c r="T5368" s="21" t="n">
        <f aca="false">ROUND(P5368*S5368,2)</f>
        <v>3.6</v>
      </c>
      <c r="U5368" s="21" t="n">
        <f aca="false">IF(T5368&lt;=10,1,IF(T5368&lt;=20,2,IF(T5368&lt;=30,3,IF(T5368&lt;=40,4,IF(T5368&lt;=50,5,IF(T5368&lt;=100,6,IF(T5368&lt;=250,7,8)))))))</f>
        <v>1</v>
      </c>
      <c r="V5368" s="21" t="n">
        <f aca="false">IF(AND(OR(Dashboard!$T$3="All",R5368=Dashboard!$T$3),OR(Dashboard!$T$4="All",D5368=Dashboard!$T$4)),1,0)</f>
        <v>1</v>
      </c>
      <c r="W5368" s="21" t="n">
        <f aca="false">IF(V5368=1,T5368+ROW()/10000000,0)</f>
        <v>3.6005368</v>
      </c>
    </row>
    <row r="5369" customFormat="false" ht="15" hidden="false" customHeight="false" outlineLevel="0" collapsed="false">
      <c r="A5369" s="0" t="n">
        <v>313360</v>
      </c>
      <c r="B5369" s="0" t="s">
        <v>12389</v>
      </c>
      <c r="C5369" s="0" t="n">
        <v>1</v>
      </c>
      <c r="D5369" s="0" t="s">
        <v>6924</v>
      </c>
      <c r="E5369" s="0" t="s">
        <v>12390</v>
      </c>
      <c r="F5369" s="0" t="s">
        <v>12343</v>
      </c>
      <c r="G5369" s="0" t="s">
        <v>12344</v>
      </c>
      <c r="H5369" s="0" t="s">
        <v>2288</v>
      </c>
      <c r="I5369" s="0" t="s">
        <v>2123</v>
      </c>
      <c r="J5369" s="0" t="s">
        <v>47</v>
      </c>
      <c r="K5369" s="0" t="s">
        <v>47</v>
      </c>
      <c r="L5369" s="0" t="s">
        <v>47</v>
      </c>
      <c r="M5369" s="0" t="s">
        <v>47</v>
      </c>
      <c r="N5369" s="0" t="n">
        <v>1</v>
      </c>
      <c r="O5369" s="0" t="n">
        <v>2</v>
      </c>
      <c r="P5369" s="0" t="n">
        <v>200</v>
      </c>
      <c r="Q5369" s="0" t="n">
        <v>1</v>
      </c>
      <c r="R5369" s="0" t="str">
        <f aca="false">INDEX(Lookup!$B$4:$B$18,MATCH(C5369,Lookup!$A$4:$A$18,0))</f>
        <v>India</v>
      </c>
      <c r="S5369" s="20" t="n">
        <f aca="false">INDEX(Lookup!$D$4:$D$18,MATCH(C5369,Lookup!$A$4:$A$18,0))</f>
        <v>0.012</v>
      </c>
      <c r="T5369" s="21" t="n">
        <f aca="false">ROUND(P5369*S5369,2)</f>
        <v>2.4</v>
      </c>
      <c r="U5369" s="21" t="n">
        <f aca="false">IF(T5369&lt;=10,1,IF(T5369&lt;=20,2,IF(T5369&lt;=30,3,IF(T5369&lt;=40,4,IF(T5369&lt;=50,5,IF(T5369&lt;=100,6,IF(T5369&lt;=250,7,8)))))))</f>
        <v>1</v>
      </c>
      <c r="V5369" s="21" t="n">
        <f aca="false">IF(AND(OR(Dashboard!$T$3="All",R5369=Dashboard!$T$3),OR(Dashboard!$T$4="All",D5369=Dashboard!$T$4)),1,0)</f>
        <v>1</v>
      </c>
      <c r="W5369" s="21" t="n">
        <f aca="false">IF(V5369=1,T5369+ROW()/10000000,0)</f>
        <v>2.4005369</v>
      </c>
    </row>
    <row r="5370" customFormat="false" ht="15" hidden="false" customHeight="false" outlineLevel="0" collapsed="false">
      <c r="A5370" s="0" t="n">
        <v>18490756</v>
      </c>
      <c r="B5370" s="0" t="s">
        <v>12391</v>
      </c>
      <c r="C5370" s="0" t="n">
        <v>1</v>
      </c>
      <c r="D5370" s="0" t="s">
        <v>6924</v>
      </c>
      <c r="E5370" s="0" t="s">
        <v>12344</v>
      </c>
      <c r="F5370" s="0" t="s">
        <v>12343</v>
      </c>
      <c r="G5370" s="0" t="s">
        <v>12344</v>
      </c>
      <c r="H5370" s="0" t="s">
        <v>12392</v>
      </c>
      <c r="I5370" s="0" t="s">
        <v>2123</v>
      </c>
      <c r="J5370" s="0" t="s">
        <v>47</v>
      </c>
      <c r="K5370" s="0" t="s">
        <v>47</v>
      </c>
      <c r="L5370" s="0" t="s">
        <v>47</v>
      </c>
      <c r="M5370" s="0" t="s">
        <v>47</v>
      </c>
      <c r="N5370" s="0" t="n">
        <v>1</v>
      </c>
      <c r="O5370" s="0" t="n">
        <v>1</v>
      </c>
      <c r="P5370" s="0" t="n">
        <v>300</v>
      </c>
      <c r="Q5370" s="0" t="n">
        <v>1</v>
      </c>
      <c r="R5370" s="0" t="str">
        <f aca="false">INDEX(Lookup!$B$4:$B$18,MATCH(C5370,Lookup!$A$4:$A$18,0))</f>
        <v>India</v>
      </c>
      <c r="S5370" s="20" t="n">
        <f aca="false">INDEX(Lookup!$D$4:$D$18,MATCH(C5370,Lookup!$A$4:$A$18,0))</f>
        <v>0.012</v>
      </c>
      <c r="T5370" s="21" t="n">
        <f aca="false">ROUND(P5370*S5370,2)</f>
        <v>3.6</v>
      </c>
      <c r="U5370" s="21" t="n">
        <f aca="false">IF(T5370&lt;=10,1,IF(T5370&lt;=20,2,IF(T5370&lt;=30,3,IF(T5370&lt;=40,4,IF(T5370&lt;=50,5,IF(T5370&lt;=100,6,IF(T5370&lt;=250,7,8)))))))</f>
        <v>1</v>
      </c>
      <c r="V5370" s="21" t="n">
        <f aca="false">IF(AND(OR(Dashboard!$T$3="All",R5370=Dashboard!$T$3),OR(Dashboard!$T$4="All",D5370=Dashboard!$T$4)),1,0)</f>
        <v>1</v>
      </c>
      <c r="W5370" s="21" t="n">
        <f aca="false">IF(V5370=1,T5370+ROW()/10000000,0)</f>
        <v>3.600537</v>
      </c>
    </row>
    <row r="5371" customFormat="false" ht="15" hidden="false" customHeight="false" outlineLevel="0" collapsed="false">
      <c r="A5371" s="0" t="n">
        <v>18375376</v>
      </c>
      <c r="B5371" s="0" t="s">
        <v>12393</v>
      </c>
      <c r="C5371" s="0" t="n">
        <v>1</v>
      </c>
      <c r="D5371" s="0" t="s">
        <v>6924</v>
      </c>
      <c r="E5371" s="0" t="s">
        <v>12394</v>
      </c>
      <c r="F5371" s="0" t="s">
        <v>12343</v>
      </c>
      <c r="G5371" s="0" t="s">
        <v>12344</v>
      </c>
      <c r="H5371" s="0" t="s">
        <v>2147</v>
      </c>
      <c r="I5371" s="0" t="s">
        <v>2123</v>
      </c>
      <c r="J5371" s="0" t="s">
        <v>47</v>
      </c>
      <c r="K5371" s="0" t="s">
        <v>47</v>
      </c>
      <c r="L5371" s="0" t="s">
        <v>47</v>
      </c>
      <c r="M5371" s="0" t="s">
        <v>47</v>
      </c>
      <c r="N5371" s="0" t="n">
        <v>2</v>
      </c>
      <c r="O5371" s="0" t="n">
        <v>3</v>
      </c>
      <c r="P5371" s="0" t="n">
        <v>500</v>
      </c>
      <c r="Q5371" s="0" t="n">
        <v>1</v>
      </c>
      <c r="R5371" s="0" t="str">
        <f aca="false">INDEX(Lookup!$B$4:$B$18,MATCH(C5371,Lookup!$A$4:$A$18,0))</f>
        <v>India</v>
      </c>
      <c r="S5371" s="20" t="n">
        <f aca="false">INDEX(Lookup!$D$4:$D$18,MATCH(C5371,Lookup!$A$4:$A$18,0))</f>
        <v>0.012</v>
      </c>
      <c r="T5371" s="21" t="n">
        <f aca="false">ROUND(P5371*S5371,2)</f>
        <v>6</v>
      </c>
      <c r="U5371" s="21" t="n">
        <f aca="false">IF(T5371&lt;=10,1,IF(T5371&lt;=20,2,IF(T5371&lt;=30,3,IF(T5371&lt;=40,4,IF(T5371&lt;=50,5,IF(T5371&lt;=100,6,IF(T5371&lt;=250,7,8)))))))</f>
        <v>1</v>
      </c>
      <c r="V5371" s="21" t="n">
        <f aca="false">IF(AND(OR(Dashboard!$T$3="All",R5371=Dashboard!$T$3),OR(Dashboard!$T$4="All",D5371=Dashboard!$T$4)),1,0)</f>
        <v>1</v>
      </c>
      <c r="W5371" s="21" t="n">
        <f aca="false">IF(V5371=1,T5371+ROW()/10000000,0)</f>
        <v>6.0005371</v>
      </c>
    </row>
    <row r="5372" customFormat="false" ht="15" hidden="false" customHeight="false" outlineLevel="0" collapsed="false">
      <c r="A5372" s="0" t="n">
        <v>18089212</v>
      </c>
      <c r="B5372" s="0" t="s">
        <v>9623</v>
      </c>
      <c r="C5372" s="0" t="n">
        <v>1</v>
      </c>
      <c r="D5372" s="0" t="s">
        <v>6924</v>
      </c>
      <c r="E5372" s="0" t="s">
        <v>12395</v>
      </c>
      <c r="F5372" s="0" t="s">
        <v>12343</v>
      </c>
      <c r="G5372" s="0" t="s">
        <v>12344</v>
      </c>
      <c r="H5372" s="0" t="s">
        <v>3356</v>
      </c>
      <c r="I5372" s="0" t="s">
        <v>2123</v>
      </c>
      <c r="J5372" s="0" t="s">
        <v>47</v>
      </c>
      <c r="K5372" s="0" t="s">
        <v>47</v>
      </c>
      <c r="L5372" s="0" t="s">
        <v>47</v>
      </c>
      <c r="M5372" s="0" t="s">
        <v>47</v>
      </c>
      <c r="N5372" s="0" t="n">
        <v>1</v>
      </c>
      <c r="O5372" s="0" t="n">
        <v>1</v>
      </c>
      <c r="P5372" s="0" t="n">
        <v>300</v>
      </c>
      <c r="Q5372" s="0" t="n">
        <v>1</v>
      </c>
      <c r="R5372" s="0" t="str">
        <f aca="false">INDEX(Lookup!$B$4:$B$18,MATCH(C5372,Lookup!$A$4:$A$18,0))</f>
        <v>India</v>
      </c>
      <c r="S5372" s="20" t="n">
        <f aca="false">INDEX(Lookup!$D$4:$D$18,MATCH(C5372,Lookup!$A$4:$A$18,0))</f>
        <v>0.012</v>
      </c>
      <c r="T5372" s="21" t="n">
        <f aca="false">ROUND(P5372*S5372,2)</f>
        <v>3.6</v>
      </c>
      <c r="U5372" s="21" t="n">
        <f aca="false">IF(T5372&lt;=10,1,IF(T5372&lt;=20,2,IF(T5372&lt;=30,3,IF(T5372&lt;=40,4,IF(T5372&lt;=50,5,IF(T5372&lt;=100,6,IF(T5372&lt;=250,7,8)))))))</f>
        <v>1</v>
      </c>
      <c r="V5372" s="21" t="n">
        <f aca="false">IF(AND(OR(Dashboard!$T$3="All",R5372=Dashboard!$T$3),OR(Dashboard!$T$4="All",D5372=Dashboard!$T$4)),1,0)</f>
        <v>1</v>
      </c>
      <c r="W5372" s="21" t="n">
        <f aca="false">IF(V5372=1,T5372+ROW()/10000000,0)</f>
        <v>3.6005372</v>
      </c>
    </row>
    <row r="5373" customFormat="false" ht="15" hidden="false" customHeight="false" outlineLevel="0" collapsed="false">
      <c r="A5373" s="0" t="n">
        <v>18375395</v>
      </c>
      <c r="B5373" s="0" t="s">
        <v>12396</v>
      </c>
      <c r="C5373" s="0" t="n">
        <v>1</v>
      </c>
      <c r="D5373" s="0" t="s">
        <v>6924</v>
      </c>
      <c r="E5373" s="0" t="s">
        <v>12397</v>
      </c>
      <c r="F5373" s="0" t="s">
        <v>12343</v>
      </c>
      <c r="G5373" s="0" t="s">
        <v>12344</v>
      </c>
      <c r="H5373" s="0" t="s">
        <v>164</v>
      </c>
      <c r="I5373" s="0" t="s">
        <v>2123</v>
      </c>
      <c r="J5373" s="0" t="s">
        <v>47</v>
      </c>
      <c r="K5373" s="0" t="s">
        <v>47</v>
      </c>
      <c r="L5373" s="0" t="s">
        <v>47</v>
      </c>
      <c r="M5373" s="0" t="s">
        <v>47</v>
      </c>
      <c r="N5373" s="0" t="n">
        <v>1</v>
      </c>
      <c r="O5373" s="0" t="n">
        <v>0</v>
      </c>
      <c r="P5373" s="0" t="n">
        <v>300</v>
      </c>
      <c r="Q5373" s="0" t="n">
        <v>1</v>
      </c>
      <c r="R5373" s="0" t="str">
        <f aca="false">INDEX(Lookup!$B$4:$B$18,MATCH(C5373,Lookup!$A$4:$A$18,0))</f>
        <v>India</v>
      </c>
      <c r="S5373" s="20" t="n">
        <f aca="false">INDEX(Lookup!$D$4:$D$18,MATCH(C5373,Lookup!$A$4:$A$18,0))</f>
        <v>0.012</v>
      </c>
      <c r="T5373" s="21" t="n">
        <f aca="false">ROUND(P5373*S5373,2)</f>
        <v>3.6</v>
      </c>
      <c r="U5373" s="21" t="n">
        <f aca="false">IF(T5373&lt;=10,1,IF(T5373&lt;=20,2,IF(T5373&lt;=30,3,IF(T5373&lt;=40,4,IF(T5373&lt;=50,5,IF(T5373&lt;=100,6,IF(T5373&lt;=250,7,8)))))))</f>
        <v>1</v>
      </c>
      <c r="V5373" s="21" t="n">
        <f aca="false">IF(AND(OR(Dashboard!$T$3="All",R5373=Dashboard!$T$3),OR(Dashboard!$T$4="All",D5373=Dashboard!$T$4)),1,0)</f>
        <v>1</v>
      </c>
      <c r="W5373" s="21" t="n">
        <f aca="false">IF(V5373=1,T5373+ROW()/10000000,0)</f>
        <v>3.6005373</v>
      </c>
    </row>
    <row r="5374" customFormat="false" ht="15" hidden="false" customHeight="false" outlineLevel="0" collapsed="false">
      <c r="A5374" s="0" t="n">
        <v>18237719</v>
      </c>
      <c r="B5374" s="0" t="s">
        <v>12398</v>
      </c>
      <c r="C5374" s="0" t="n">
        <v>1</v>
      </c>
      <c r="D5374" s="0" t="s">
        <v>6924</v>
      </c>
      <c r="E5374" s="0" t="s">
        <v>12399</v>
      </c>
      <c r="F5374" s="0" t="s">
        <v>12343</v>
      </c>
      <c r="G5374" s="0" t="s">
        <v>12344</v>
      </c>
      <c r="H5374" s="0" t="s">
        <v>6775</v>
      </c>
      <c r="I5374" s="0" t="s">
        <v>2123</v>
      </c>
      <c r="J5374" s="0" t="s">
        <v>47</v>
      </c>
      <c r="K5374" s="0" t="s">
        <v>47</v>
      </c>
      <c r="L5374" s="0" t="s">
        <v>47</v>
      </c>
      <c r="M5374" s="0" t="s">
        <v>47</v>
      </c>
      <c r="N5374" s="0" t="n">
        <v>2</v>
      </c>
      <c r="O5374" s="0" t="n">
        <v>1</v>
      </c>
      <c r="P5374" s="0" t="n">
        <v>500</v>
      </c>
      <c r="Q5374" s="0" t="n">
        <v>1</v>
      </c>
      <c r="R5374" s="0" t="str">
        <f aca="false">INDEX(Lookup!$B$4:$B$18,MATCH(C5374,Lookup!$A$4:$A$18,0))</f>
        <v>India</v>
      </c>
      <c r="S5374" s="20" t="n">
        <f aca="false">INDEX(Lookup!$D$4:$D$18,MATCH(C5374,Lookup!$A$4:$A$18,0))</f>
        <v>0.012</v>
      </c>
      <c r="T5374" s="21" t="n">
        <f aca="false">ROUND(P5374*S5374,2)</f>
        <v>6</v>
      </c>
      <c r="U5374" s="21" t="n">
        <f aca="false">IF(T5374&lt;=10,1,IF(T5374&lt;=20,2,IF(T5374&lt;=30,3,IF(T5374&lt;=40,4,IF(T5374&lt;=50,5,IF(T5374&lt;=100,6,IF(T5374&lt;=250,7,8)))))))</f>
        <v>1</v>
      </c>
      <c r="V5374" s="21" t="n">
        <f aca="false">IF(AND(OR(Dashboard!$T$3="All",R5374=Dashboard!$T$3),OR(Dashboard!$T$4="All",D5374=Dashboard!$T$4)),1,0)</f>
        <v>1</v>
      </c>
      <c r="W5374" s="21" t="n">
        <f aca="false">IF(V5374=1,T5374+ROW()/10000000,0)</f>
        <v>6.0005374</v>
      </c>
    </row>
    <row r="5375" customFormat="false" ht="15" hidden="false" customHeight="false" outlineLevel="0" collapsed="false">
      <c r="A5375" s="0" t="n">
        <v>18082236</v>
      </c>
      <c r="B5375" s="0" t="s">
        <v>12400</v>
      </c>
      <c r="C5375" s="0" t="n">
        <v>1</v>
      </c>
      <c r="D5375" s="0" t="s">
        <v>6924</v>
      </c>
      <c r="E5375" s="0" t="s">
        <v>12401</v>
      </c>
      <c r="F5375" s="0" t="s">
        <v>12343</v>
      </c>
      <c r="G5375" s="0" t="s">
        <v>12344</v>
      </c>
      <c r="H5375" s="0" t="s">
        <v>2128</v>
      </c>
      <c r="I5375" s="0" t="s">
        <v>2123</v>
      </c>
      <c r="J5375" s="0" t="s">
        <v>47</v>
      </c>
      <c r="K5375" s="0" t="s">
        <v>47</v>
      </c>
      <c r="L5375" s="0" t="s">
        <v>47</v>
      </c>
      <c r="M5375" s="0" t="s">
        <v>47</v>
      </c>
      <c r="N5375" s="0" t="n">
        <v>1</v>
      </c>
      <c r="O5375" s="0" t="n">
        <v>2</v>
      </c>
      <c r="P5375" s="0" t="n">
        <v>250</v>
      </c>
      <c r="Q5375" s="0" t="n">
        <v>1</v>
      </c>
      <c r="R5375" s="0" t="str">
        <f aca="false">INDEX(Lookup!$B$4:$B$18,MATCH(C5375,Lookup!$A$4:$A$18,0))</f>
        <v>India</v>
      </c>
      <c r="S5375" s="20" t="n">
        <f aca="false">INDEX(Lookup!$D$4:$D$18,MATCH(C5375,Lookup!$A$4:$A$18,0))</f>
        <v>0.012</v>
      </c>
      <c r="T5375" s="21" t="n">
        <f aca="false">ROUND(P5375*S5375,2)</f>
        <v>3</v>
      </c>
      <c r="U5375" s="21" t="n">
        <f aca="false">IF(T5375&lt;=10,1,IF(T5375&lt;=20,2,IF(T5375&lt;=30,3,IF(T5375&lt;=40,4,IF(T5375&lt;=50,5,IF(T5375&lt;=100,6,IF(T5375&lt;=250,7,8)))))))</f>
        <v>1</v>
      </c>
      <c r="V5375" s="21" t="n">
        <f aca="false">IF(AND(OR(Dashboard!$T$3="All",R5375=Dashboard!$T$3),OR(Dashboard!$T$4="All",D5375=Dashboard!$T$4)),1,0)</f>
        <v>1</v>
      </c>
      <c r="W5375" s="21" t="n">
        <f aca="false">IF(V5375=1,T5375+ROW()/10000000,0)</f>
        <v>3.0005375</v>
      </c>
    </row>
    <row r="5376" customFormat="false" ht="15" hidden="false" customHeight="false" outlineLevel="0" collapsed="false">
      <c r="A5376" s="0" t="n">
        <v>18375383</v>
      </c>
      <c r="B5376" s="0" t="s">
        <v>12402</v>
      </c>
      <c r="C5376" s="0" t="n">
        <v>1</v>
      </c>
      <c r="D5376" s="0" t="s">
        <v>6924</v>
      </c>
      <c r="E5376" s="0" t="s">
        <v>12403</v>
      </c>
      <c r="F5376" s="0" t="s">
        <v>12343</v>
      </c>
      <c r="G5376" s="0" t="s">
        <v>12344</v>
      </c>
      <c r="H5376" s="0" t="s">
        <v>2128</v>
      </c>
      <c r="I5376" s="0" t="s">
        <v>2123</v>
      </c>
      <c r="J5376" s="0" t="s">
        <v>47</v>
      </c>
      <c r="K5376" s="0" t="s">
        <v>47</v>
      </c>
      <c r="L5376" s="0" t="s">
        <v>47</v>
      </c>
      <c r="M5376" s="0" t="s">
        <v>47</v>
      </c>
      <c r="N5376" s="0" t="n">
        <v>2</v>
      </c>
      <c r="O5376" s="0" t="n">
        <v>0</v>
      </c>
      <c r="P5376" s="0" t="n">
        <v>500</v>
      </c>
      <c r="Q5376" s="0" t="n">
        <v>1</v>
      </c>
      <c r="R5376" s="0" t="str">
        <f aca="false">INDEX(Lookup!$B$4:$B$18,MATCH(C5376,Lookup!$A$4:$A$18,0))</f>
        <v>India</v>
      </c>
      <c r="S5376" s="20" t="n">
        <f aca="false">INDEX(Lookup!$D$4:$D$18,MATCH(C5376,Lookup!$A$4:$A$18,0))</f>
        <v>0.012</v>
      </c>
      <c r="T5376" s="21" t="n">
        <f aca="false">ROUND(P5376*S5376,2)</f>
        <v>6</v>
      </c>
      <c r="U5376" s="21" t="n">
        <f aca="false">IF(T5376&lt;=10,1,IF(T5376&lt;=20,2,IF(T5376&lt;=30,3,IF(T5376&lt;=40,4,IF(T5376&lt;=50,5,IF(T5376&lt;=100,6,IF(T5376&lt;=250,7,8)))))))</f>
        <v>1</v>
      </c>
      <c r="V5376" s="21" t="n">
        <f aca="false">IF(AND(OR(Dashboard!$T$3="All",R5376=Dashboard!$T$3),OR(Dashboard!$T$4="All",D5376=Dashboard!$T$4)),1,0)</f>
        <v>1</v>
      </c>
      <c r="W5376" s="21" t="n">
        <f aca="false">IF(V5376=1,T5376+ROW()/10000000,0)</f>
        <v>6.0005376</v>
      </c>
    </row>
    <row r="5377" customFormat="false" ht="15" hidden="false" customHeight="false" outlineLevel="0" collapsed="false">
      <c r="A5377" s="0" t="n">
        <v>309979</v>
      </c>
      <c r="B5377" s="0" t="s">
        <v>2973</v>
      </c>
      <c r="C5377" s="0" t="n">
        <v>1</v>
      </c>
      <c r="D5377" s="0" t="s">
        <v>6924</v>
      </c>
      <c r="E5377" s="0" t="s">
        <v>12404</v>
      </c>
      <c r="F5377" s="0" t="s">
        <v>12405</v>
      </c>
      <c r="G5377" s="0" t="s">
        <v>12406</v>
      </c>
      <c r="H5377" s="0" t="s">
        <v>2975</v>
      </c>
      <c r="I5377" s="0" t="s">
        <v>2123</v>
      </c>
      <c r="J5377" s="0" t="s">
        <v>47</v>
      </c>
      <c r="K5377" s="0" t="s">
        <v>47</v>
      </c>
      <c r="L5377" s="0" t="s">
        <v>47</v>
      </c>
      <c r="M5377" s="0" t="s">
        <v>47</v>
      </c>
      <c r="N5377" s="0" t="n">
        <v>1</v>
      </c>
      <c r="O5377" s="0" t="n">
        <v>7</v>
      </c>
      <c r="P5377" s="0" t="n">
        <v>350</v>
      </c>
      <c r="Q5377" s="0" t="n">
        <v>3</v>
      </c>
      <c r="R5377" s="0" t="str">
        <f aca="false">INDEX(Lookup!$B$4:$B$18,MATCH(C5377,Lookup!$A$4:$A$18,0))</f>
        <v>India</v>
      </c>
      <c r="S5377" s="20" t="n">
        <f aca="false">INDEX(Lookup!$D$4:$D$18,MATCH(C5377,Lookup!$A$4:$A$18,0))</f>
        <v>0.012</v>
      </c>
      <c r="T5377" s="21" t="n">
        <f aca="false">ROUND(P5377*S5377,2)</f>
        <v>4.2</v>
      </c>
      <c r="U5377" s="21" t="n">
        <f aca="false">IF(T5377&lt;=10,1,IF(T5377&lt;=20,2,IF(T5377&lt;=30,3,IF(T5377&lt;=40,4,IF(T5377&lt;=50,5,IF(T5377&lt;=100,6,IF(T5377&lt;=250,7,8)))))))</f>
        <v>1</v>
      </c>
      <c r="V5377" s="21" t="n">
        <f aca="false">IF(AND(OR(Dashboard!$T$3="All",R5377=Dashboard!$T$3),OR(Dashboard!$T$4="All",D5377=Dashboard!$T$4)),1,0)</f>
        <v>1</v>
      </c>
      <c r="W5377" s="21" t="n">
        <f aca="false">IF(V5377=1,T5377+ROW()/10000000,0)</f>
        <v>4.2005377</v>
      </c>
    </row>
    <row r="5378" customFormat="false" ht="15" hidden="false" customHeight="false" outlineLevel="0" collapsed="false">
      <c r="A5378" s="0" t="n">
        <v>18025093</v>
      </c>
      <c r="B5378" s="0" t="s">
        <v>12407</v>
      </c>
      <c r="C5378" s="0" t="n">
        <v>1</v>
      </c>
      <c r="D5378" s="0" t="s">
        <v>6924</v>
      </c>
      <c r="E5378" s="0" t="s">
        <v>12408</v>
      </c>
      <c r="F5378" s="0" t="s">
        <v>12405</v>
      </c>
      <c r="G5378" s="0" t="s">
        <v>12406</v>
      </c>
      <c r="H5378" s="0" t="s">
        <v>2412</v>
      </c>
      <c r="I5378" s="0" t="s">
        <v>2123</v>
      </c>
      <c r="J5378" s="0" t="s">
        <v>47</v>
      </c>
      <c r="K5378" s="0" t="s">
        <v>47</v>
      </c>
      <c r="L5378" s="0" t="s">
        <v>47</v>
      </c>
      <c r="M5378" s="0" t="s">
        <v>47</v>
      </c>
      <c r="N5378" s="0" t="n">
        <v>1</v>
      </c>
      <c r="O5378" s="0" t="n">
        <v>4</v>
      </c>
      <c r="P5378" s="0" t="n">
        <v>400</v>
      </c>
      <c r="Q5378" s="0" t="n">
        <v>2.9</v>
      </c>
      <c r="R5378" s="0" t="str">
        <f aca="false">INDEX(Lookup!$B$4:$B$18,MATCH(C5378,Lookup!$A$4:$A$18,0))</f>
        <v>India</v>
      </c>
      <c r="S5378" s="20" t="n">
        <f aca="false">INDEX(Lookup!$D$4:$D$18,MATCH(C5378,Lookup!$A$4:$A$18,0))</f>
        <v>0.012</v>
      </c>
      <c r="T5378" s="21" t="n">
        <f aca="false">ROUND(P5378*S5378,2)</f>
        <v>4.8</v>
      </c>
      <c r="U5378" s="21" t="n">
        <f aca="false">IF(T5378&lt;=10,1,IF(T5378&lt;=20,2,IF(T5378&lt;=30,3,IF(T5378&lt;=40,4,IF(T5378&lt;=50,5,IF(T5378&lt;=100,6,IF(T5378&lt;=250,7,8)))))))</f>
        <v>1</v>
      </c>
      <c r="V5378" s="21" t="n">
        <f aca="false">IF(AND(OR(Dashboard!$T$3="All",R5378=Dashboard!$T$3),OR(Dashboard!$T$4="All",D5378=Dashboard!$T$4)),1,0)</f>
        <v>1</v>
      </c>
      <c r="W5378" s="21" t="n">
        <f aca="false">IF(V5378=1,T5378+ROW()/10000000,0)</f>
        <v>4.8005378</v>
      </c>
    </row>
    <row r="5379" customFormat="false" ht="15" hidden="false" customHeight="false" outlineLevel="0" collapsed="false">
      <c r="A5379" s="0" t="n">
        <v>307990</v>
      </c>
      <c r="B5379" s="0" t="s">
        <v>12409</v>
      </c>
      <c r="C5379" s="0" t="n">
        <v>1</v>
      </c>
      <c r="D5379" s="0" t="s">
        <v>6924</v>
      </c>
      <c r="E5379" s="0" t="s">
        <v>12410</v>
      </c>
      <c r="F5379" s="0" t="s">
        <v>12405</v>
      </c>
      <c r="G5379" s="0" t="s">
        <v>12406</v>
      </c>
      <c r="H5379" s="0" t="s">
        <v>2128</v>
      </c>
      <c r="I5379" s="0" t="s">
        <v>2123</v>
      </c>
      <c r="J5379" s="0" t="s">
        <v>47</v>
      </c>
      <c r="K5379" s="0" t="s">
        <v>47</v>
      </c>
      <c r="L5379" s="0" t="s">
        <v>47</v>
      </c>
      <c r="M5379" s="0" t="s">
        <v>47</v>
      </c>
      <c r="N5379" s="0" t="n">
        <v>1</v>
      </c>
      <c r="O5379" s="0" t="n">
        <v>9</v>
      </c>
      <c r="P5379" s="0" t="n">
        <v>250</v>
      </c>
      <c r="Q5379" s="0" t="n">
        <v>2.9</v>
      </c>
      <c r="R5379" s="0" t="str">
        <f aca="false">INDEX(Lookup!$B$4:$B$18,MATCH(C5379,Lookup!$A$4:$A$18,0))</f>
        <v>India</v>
      </c>
      <c r="S5379" s="20" t="n">
        <f aca="false">INDEX(Lookup!$D$4:$D$18,MATCH(C5379,Lookup!$A$4:$A$18,0))</f>
        <v>0.012</v>
      </c>
      <c r="T5379" s="21" t="n">
        <f aca="false">ROUND(P5379*S5379,2)</f>
        <v>3</v>
      </c>
      <c r="U5379" s="21" t="n">
        <f aca="false">IF(T5379&lt;=10,1,IF(T5379&lt;=20,2,IF(T5379&lt;=30,3,IF(T5379&lt;=40,4,IF(T5379&lt;=50,5,IF(T5379&lt;=100,6,IF(T5379&lt;=250,7,8)))))))</f>
        <v>1</v>
      </c>
      <c r="V5379" s="21" t="n">
        <f aca="false">IF(AND(OR(Dashboard!$T$3="All",R5379=Dashboard!$T$3),OR(Dashboard!$T$4="All",D5379=Dashboard!$T$4)),1,0)</f>
        <v>1</v>
      </c>
      <c r="W5379" s="21" t="n">
        <f aca="false">IF(V5379=1,T5379+ROW()/10000000,0)</f>
        <v>3.0005379</v>
      </c>
    </row>
    <row r="5380" customFormat="false" ht="15" hidden="false" customHeight="false" outlineLevel="0" collapsed="false">
      <c r="A5380" s="0" t="n">
        <v>309517</v>
      </c>
      <c r="B5380" s="0" t="s">
        <v>12411</v>
      </c>
      <c r="C5380" s="0" t="n">
        <v>1</v>
      </c>
      <c r="D5380" s="0" t="s">
        <v>6924</v>
      </c>
      <c r="E5380" s="0" t="s">
        <v>12412</v>
      </c>
      <c r="F5380" s="0" t="s">
        <v>12405</v>
      </c>
      <c r="G5380" s="0" t="s">
        <v>12406</v>
      </c>
      <c r="H5380" s="0" t="s">
        <v>2288</v>
      </c>
      <c r="I5380" s="0" t="s">
        <v>2123</v>
      </c>
      <c r="J5380" s="0" t="s">
        <v>47</v>
      </c>
      <c r="K5380" s="0" t="s">
        <v>47</v>
      </c>
      <c r="L5380" s="0" t="s">
        <v>47</v>
      </c>
      <c r="M5380" s="0" t="s">
        <v>47</v>
      </c>
      <c r="N5380" s="0" t="n">
        <v>1</v>
      </c>
      <c r="O5380" s="0" t="n">
        <v>6</v>
      </c>
      <c r="P5380" s="0" t="n">
        <v>400</v>
      </c>
      <c r="Q5380" s="0" t="n">
        <v>2.9</v>
      </c>
      <c r="R5380" s="0" t="str">
        <f aca="false">INDEX(Lookup!$B$4:$B$18,MATCH(C5380,Lookup!$A$4:$A$18,0))</f>
        <v>India</v>
      </c>
      <c r="S5380" s="20" t="n">
        <f aca="false">INDEX(Lookup!$D$4:$D$18,MATCH(C5380,Lookup!$A$4:$A$18,0))</f>
        <v>0.012</v>
      </c>
      <c r="T5380" s="21" t="n">
        <f aca="false">ROUND(P5380*S5380,2)</f>
        <v>4.8</v>
      </c>
      <c r="U5380" s="21" t="n">
        <f aca="false">IF(T5380&lt;=10,1,IF(T5380&lt;=20,2,IF(T5380&lt;=30,3,IF(T5380&lt;=40,4,IF(T5380&lt;=50,5,IF(T5380&lt;=100,6,IF(T5380&lt;=250,7,8)))))))</f>
        <v>1</v>
      </c>
      <c r="V5380" s="21" t="n">
        <f aca="false">IF(AND(OR(Dashboard!$T$3="All",R5380=Dashboard!$T$3),OR(Dashboard!$T$4="All",D5380=Dashboard!$T$4)),1,0)</f>
        <v>1</v>
      </c>
      <c r="W5380" s="21" t="n">
        <f aca="false">IF(V5380=1,T5380+ROW()/10000000,0)</f>
        <v>4.800538</v>
      </c>
    </row>
    <row r="5381" customFormat="false" ht="15" hidden="false" customHeight="false" outlineLevel="0" collapsed="false">
      <c r="A5381" s="0" t="n">
        <v>18489842</v>
      </c>
      <c r="B5381" s="0" t="s">
        <v>12413</v>
      </c>
      <c r="C5381" s="0" t="n">
        <v>1</v>
      </c>
      <c r="D5381" s="0" t="s">
        <v>6924</v>
      </c>
      <c r="E5381" s="0" t="s">
        <v>12414</v>
      </c>
      <c r="F5381" s="0" t="s">
        <v>12405</v>
      </c>
      <c r="G5381" s="0" t="s">
        <v>12406</v>
      </c>
      <c r="H5381" s="0" t="s">
        <v>153</v>
      </c>
      <c r="I5381" s="0" t="s">
        <v>2123</v>
      </c>
      <c r="J5381" s="0" t="s">
        <v>47</v>
      </c>
      <c r="K5381" s="0" t="s">
        <v>47</v>
      </c>
      <c r="L5381" s="0" t="s">
        <v>47</v>
      </c>
      <c r="M5381" s="0" t="s">
        <v>47</v>
      </c>
      <c r="N5381" s="0" t="n">
        <v>2</v>
      </c>
      <c r="O5381" s="0" t="n">
        <v>0</v>
      </c>
      <c r="P5381" s="0" t="n">
        <v>500</v>
      </c>
      <c r="Q5381" s="0" t="n">
        <v>1</v>
      </c>
      <c r="R5381" s="0" t="str">
        <f aca="false">INDEX(Lookup!$B$4:$B$18,MATCH(C5381,Lookup!$A$4:$A$18,0))</f>
        <v>India</v>
      </c>
      <c r="S5381" s="20" t="n">
        <f aca="false">INDEX(Lookup!$D$4:$D$18,MATCH(C5381,Lookup!$A$4:$A$18,0))</f>
        <v>0.012</v>
      </c>
      <c r="T5381" s="21" t="n">
        <f aca="false">ROUND(P5381*S5381,2)</f>
        <v>6</v>
      </c>
      <c r="U5381" s="21" t="n">
        <f aca="false">IF(T5381&lt;=10,1,IF(T5381&lt;=20,2,IF(T5381&lt;=30,3,IF(T5381&lt;=40,4,IF(T5381&lt;=50,5,IF(T5381&lt;=100,6,IF(T5381&lt;=250,7,8)))))))</f>
        <v>1</v>
      </c>
      <c r="V5381" s="21" t="n">
        <f aca="false">IF(AND(OR(Dashboard!$T$3="All",R5381=Dashboard!$T$3),OR(Dashboard!$T$4="All",D5381=Dashboard!$T$4)),1,0)</f>
        <v>1</v>
      </c>
      <c r="W5381" s="21" t="n">
        <f aca="false">IF(V5381=1,T5381+ROW()/10000000,0)</f>
        <v>6.0005381</v>
      </c>
    </row>
    <row r="5382" customFormat="false" ht="15" hidden="false" customHeight="false" outlineLevel="0" collapsed="false">
      <c r="A5382" s="0" t="n">
        <v>18350159</v>
      </c>
      <c r="B5382" s="0" t="s">
        <v>12415</v>
      </c>
      <c r="C5382" s="0" t="n">
        <v>1</v>
      </c>
      <c r="D5382" s="0" t="s">
        <v>6924</v>
      </c>
      <c r="E5382" s="0" t="s">
        <v>12416</v>
      </c>
      <c r="F5382" s="0" t="s">
        <v>12405</v>
      </c>
      <c r="G5382" s="0" t="s">
        <v>12406</v>
      </c>
      <c r="H5382" s="0" t="s">
        <v>2147</v>
      </c>
      <c r="I5382" s="0" t="s">
        <v>2123</v>
      </c>
      <c r="J5382" s="0" t="s">
        <v>47</v>
      </c>
      <c r="K5382" s="0" t="s">
        <v>47</v>
      </c>
      <c r="L5382" s="0" t="s">
        <v>47</v>
      </c>
      <c r="M5382" s="0" t="s">
        <v>47</v>
      </c>
      <c r="N5382" s="0" t="n">
        <v>1</v>
      </c>
      <c r="O5382" s="0" t="n">
        <v>1</v>
      </c>
      <c r="P5382" s="0" t="n">
        <v>300</v>
      </c>
      <c r="Q5382" s="0" t="n">
        <v>1</v>
      </c>
      <c r="R5382" s="0" t="str">
        <f aca="false">INDEX(Lookup!$B$4:$B$18,MATCH(C5382,Lookup!$A$4:$A$18,0))</f>
        <v>India</v>
      </c>
      <c r="S5382" s="20" t="n">
        <f aca="false">INDEX(Lookup!$D$4:$D$18,MATCH(C5382,Lookup!$A$4:$A$18,0))</f>
        <v>0.012</v>
      </c>
      <c r="T5382" s="21" t="n">
        <f aca="false">ROUND(P5382*S5382,2)</f>
        <v>3.6</v>
      </c>
      <c r="U5382" s="21" t="n">
        <f aca="false">IF(T5382&lt;=10,1,IF(T5382&lt;=20,2,IF(T5382&lt;=30,3,IF(T5382&lt;=40,4,IF(T5382&lt;=50,5,IF(T5382&lt;=100,6,IF(T5382&lt;=250,7,8)))))))</f>
        <v>1</v>
      </c>
      <c r="V5382" s="21" t="n">
        <f aca="false">IF(AND(OR(Dashboard!$T$3="All",R5382=Dashboard!$T$3),OR(Dashboard!$T$4="All",D5382=Dashboard!$T$4)),1,0)</f>
        <v>1</v>
      </c>
      <c r="W5382" s="21" t="n">
        <f aca="false">IF(V5382=1,T5382+ROW()/10000000,0)</f>
        <v>3.6005382</v>
      </c>
    </row>
    <row r="5383" customFormat="false" ht="15" hidden="false" customHeight="false" outlineLevel="0" collapsed="false">
      <c r="A5383" s="0" t="n">
        <v>18375201</v>
      </c>
      <c r="B5383" s="0" t="s">
        <v>12417</v>
      </c>
      <c r="C5383" s="0" t="n">
        <v>1</v>
      </c>
      <c r="D5383" s="0" t="s">
        <v>6924</v>
      </c>
      <c r="E5383" s="0" t="s">
        <v>12418</v>
      </c>
      <c r="F5383" s="0" t="s">
        <v>12405</v>
      </c>
      <c r="G5383" s="0" t="s">
        <v>12406</v>
      </c>
      <c r="H5383" s="0" t="s">
        <v>2158</v>
      </c>
      <c r="I5383" s="0" t="s">
        <v>2123</v>
      </c>
      <c r="J5383" s="0" t="s">
        <v>47</v>
      </c>
      <c r="K5383" s="0" t="s">
        <v>47</v>
      </c>
      <c r="L5383" s="0" t="s">
        <v>47</v>
      </c>
      <c r="M5383" s="0" t="s">
        <v>47</v>
      </c>
      <c r="N5383" s="0" t="n">
        <v>2</v>
      </c>
      <c r="O5383" s="0" t="n">
        <v>0</v>
      </c>
      <c r="P5383" s="0" t="n">
        <v>700</v>
      </c>
      <c r="Q5383" s="0" t="n">
        <v>1</v>
      </c>
      <c r="R5383" s="0" t="str">
        <f aca="false">INDEX(Lookup!$B$4:$B$18,MATCH(C5383,Lookup!$A$4:$A$18,0))</f>
        <v>India</v>
      </c>
      <c r="S5383" s="20" t="n">
        <f aca="false">INDEX(Lookup!$D$4:$D$18,MATCH(C5383,Lookup!$A$4:$A$18,0))</f>
        <v>0.012</v>
      </c>
      <c r="T5383" s="21" t="n">
        <f aca="false">ROUND(P5383*S5383,2)</f>
        <v>8.4</v>
      </c>
      <c r="U5383" s="21" t="n">
        <f aca="false">IF(T5383&lt;=10,1,IF(T5383&lt;=20,2,IF(T5383&lt;=30,3,IF(T5383&lt;=40,4,IF(T5383&lt;=50,5,IF(T5383&lt;=100,6,IF(T5383&lt;=250,7,8)))))))</f>
        <v>1</v>
      </c>
      <c r="V5383" s="21" t="n">
        <f aca="false">IF(AND(OR(Dashboard!$T$3="All",R5383=Dashboard!$T$3),OR(Dashboard!$T$4="All",D5383=Dashboard!$T$4)),1,0)</f>
        <v>1</v>
      </c>
      <c r="W5383" s="21" t="n">
        <f aca="false">IF(V5383=1,T5383+ROW()/10000000,0)</f>
        <v>8.4005383</v>
      </c>
    </row>
    <row r="5384" customFormat="false" ht="15" hidden="false" customHeight="false" outlineLevel="0" collapsed="false">
      <c r="A5384" s="0" t="n">
        <v>18025127</v>
      </c>
      <c r="B5384" s="0" t="s">
        <v>12419</v>
      </c>
      <c r="C5384" s="0" t="n">
        <v>1</v>
      </c>
      <c r="D5384" s="0" t="s">
        <v>6924</v>
      </c>
      <c r="E5384" s="0" t="s">
        <v>12420</v>
      </c>
      <c r="F5384" s="0" t="s">
        <v>12405</v>
      </c>
      <c r="G5384" s="0" t="s">
        <v>12406</v>
      </c>
      <c r="H5384" s="0" t="s">
        <v>3942</v>
      </c>
      <c r="I5384" s="0" t="s">
        <v>2123</v>
      </c>
      <c r="J5384" s="0" t="s">
        <v>47</v>
      </c>
      <c r="K5384" s="0" t="s">
        <v>47</v>
      </c>
      <c r="L5384" s="0" t="s">
        <v>47</v>
      </c>
      <c r="M5384" s="0" t="s">
        <v>47</v>
      </c>
      <c r="N5384" s="0" t="n">
        <v>1</v>
      </c>
      <c r="O5384" s="0" t="n">
        <v>2</v>
      </c>
      <c r="P5384" s="0" t="n">
        <v>250</v>
      </c>
      <c r="Q5384" s="0" t="n">
        <v>1</v>
      </c>
      <c r="R5384" s="0" t="str">
        <f aca="false">INDEX(Lookup!$B$4:$B$18,MATCH(C5384,Lookup!$A$4:$A$18,0))</f>
        <v>India</v>
      </c>
      <c r="S5384" s="20" t="n">
        <f aca="false">INDEX(Lookup!$D$4:$D$18,MATCH(C5384,Lookup!$A$4:$A$18,0))</f>
        <v>0.012</v>
      </c>
      <c r="T5384" s="21" t="n">
        <f aca="false">ROUND(P5384*S5384,2)</f>
        <v>3</v>
      </c>
      <c r="U5384" s="21" t="n">
        <f aca="false">IF(T5384&lt;=10,1,IF(T5384&lt;=20,2,IF(T5384&lt;=30,3,IF(T5384&lt;=40,4,IF(T5384&lt;=50,5,IF(T5384&lt;=100,6,IF(T5384&lt;=250,7,8)))))))</f>
        <v>1</v>
      </c>
      <c r="V5384" s="21" t="n">
        <f aca="false">IF(AND(OR(Dashboard!$T$3="All",R5384=Dashboard!$T$3),OR(Dashboard!$T$4="All",D5384=Dashboard!$T$4)),1,0)</f>
        <v>1</v>
      </c>
      <c r="W5384" s="21" t="n">
        <f aca="false">IF(V5384=1,T5384+ROW()/10000000,0)</f>
        <v>3.0005384</v>
      </c>
    </row>
    <row r="5385" customFormat="false" ht="15" hidden="false" customHeight="false" outlineLevel="0" collapsed="false">
      <c r="A5385" s="0" t="n">
        <v>18478990</v>
      </c>
      <c r="B5385" s="0" t="s">
        <v>12421</v>
      </c>
      <c r="C5385" s="0" t="n">
        <v>1</v>
      </c>
      <c r="D5385" s="0" t="s">
        <v>6924</v>
      </c>
      <c r="E5385" s="0" t="s">
        <v>12420</v>
      </c>
      <c r="F5385" s="0" t="s">
        <v>12405</v>
      </c>
      <c r="G5385" s="0" t="s">
        <v>12406</v>
      </c>
      <c r="H5385" s="0" t="s">
        <v>2185</v>
      </c>
      <c r="I5385" s="0" t="s">
        <v>2123</v>
      </c>
      <c r="J5385" s="0" t="s">
        <v>47</v>
      </c>
      <c r="K5385" s="0" t="s">
        <v>47</v>
      </c>
      <c r="L5385" s="0" t="s">
        <v>47</v>
      </c>
      <c r="M5385" s="0" t="s">
        <v>47</v>
      </c>
      <c r="N5385" s="0" t="n">
        <v>1</v>
      </c>
      <c r="O5385" s="0" t="n">
        <v>0</v>
      </c>
      <c r="P5385" s="0" t="n">
        <v>250</v>
      </c>
      <c r="Q5385" s="0" t="n">
        <v>1</v>
      </c>
      <c r="R5385" s="0" t="str">
        <f aca="false">INDEX(Lookup!$B$4:$B$18,MATCH(C5385,Lookup!$A$4:$A$18,0))</f>
        <v>India</v>
      </c>
      <c r="S5385" s="20" t="n">
        <f aca="false">INDEX(Lookup!$D$4:$D$18,MATCH(C5385,Lookup!$A$4:$A$18,0))</f>
        <v>0.012</v>
      </c>
      <c r="T5385" s="21" t="n">
        <f aca="false">ROUND(P5385*S5385,2)</f>
        <v>3</v>
      </c>
      <c r="U5385" s="21" t="n">
        <f aca="false">IF(T5385&lt;=10,1,IF(T5385&lt;=20,2,IF(T5385&lt;=30,3,IF(T5385&lt;=40,4,IF(T5385&lt;=50,5,IF(T5385&lt;=100,6,IF(T5385&lt;=250,7,8)))))))</f>
        <v>1</v>
      </c>
      <c r="V5385" s="21" t="n">
        <f aca="false">IF(AND(OR(Dashboard!$T$3="All",R5385=Dashboard!$T$3),OR(Dashboard!$T$4="All",D5385=Dashboard!$T$4)),1,0)</f>
        <v>1</v>
      </c>
      <c r="W5385" s="21" t="n">
        <f aca="false">IF(V5385=1,T5385+ROW()/10000000,0)</f>
        <v>3.0005385</v>
      </c>
    </row>
    <row r="5386" customFormat="false" ht="15" hidden="false" customHeight="false" outlineLevel="0" collapsed="false">
      <c r="A5386" s="0" t="n">
        <v>18433297</v>
      </c>
      <c r="B5386" s="0" t="s">
        <v>12422</v>
      </c>
      <c r="C5386" s="0" t="n">
        <v>1</v>
      </c>
      <c r="D5386" s="0" t="s">
        <v>6924</v>
      </c>
      <c r="E5386" s="0" t="s">
        <v>12423</v>
      </c>
      <c r="F5386" s="0" t="s">
        <v>12405</v>
      </c>
      <c r="G5386" s="0" t="s">
        <v>12406</v>
      </c>
      <c r="H5386" s="0" t="s">
        <v>3129</v>
      </c>
      <c r="I5386" s="0" t="s">
        <v>2123</v>
      </c>
      <c r="J5386" s="0" t="s">
        <v>47</v>
      </c>
      <c r="K5386" s="0" t="s">
        <v>47</v>
      </c>
      <c r="L5386" s="0" t="s">
        <v>47</v>
      </c>
      <c r="M5386" s="0" t="s">
        <v>47</v>
      </c>
      <c r="N5386" s="0" t="n">
        <v>1</v>
      </c>
      <c r="O5386" s="0" t="n">
        <v>0</v>
      </c>
      <c r="P5386" s="0" t="n">
        <v>200</v>
      </c>
      <c r="Q5386" s="0" t="n">
        <v>1</v>
      </c>
      <c r="R5386" s="0" t="str">
        <f aca="false">INDEX(Lookup!$B$4:$B$18,MATCH(C5386,Lookup!$A$4:$A$18,0))</f>
        <v>India</v>
      </c>
      <c r="S5386" s="20" t="n">
        <f aca="false">INDEX(Lookup!$D$4:$D$18,MATCH(C5386,Lookup!$A$4:$A$18,0))</f>
        <v>0.012</v>
      </c>
      <c r="T5386" s="21" t="n">
        <f aca="false">ROUND(P5386*S5386,2)</f>
        <v>2.4</v>
      </c>
      <c r="U5386" s="21" t="n">
        <f aca="false">IF(T5386&lt;=10,1,IF(T5386&lt;=20,2,IF(T5386&lt;=30,3,IF(T5386&lt;=40,4,IF(T5386&lt;=50,5,IF(T5386&lt;=100,6,IF(T5386&lt;=250,7,8)))))))</f>
        <v>1</v>
      </c>
      <c r="V5386" s="21" t="n">
        <f aca="false">IF(AND(OR(Dashboard!$T$3="All",R5386=Dashboard!$T$3),OR(Dashboard!$T$4="All",D5386=Dashboard!$T$4)),1,0)</f>
        <v>1</v>
      </c>
      <c r="W5386" s="21" t="n">
        <f aca="false">IF(V5386=1,T5386+ROW()/10000000,0)</f>
        <v>2.4005386</v>
      </c>
    </row>
    <row r="5387" customFormat="false" ht="15" hidden="false" customHeight="false" outlineLevel="0" collapsed="false">
      <c r="A5387" s="0" t="n">
        <v>18472695</v>
      </c>
      <c r="B5387" s="0" t="s">
        <v>5359</v>
      </c>
      <c r="C5387" s="0" t="n">
        <v>1</v>
      </c>
      <c r="D5387" s="0" t="s">
        <v>6924</v>
      </c>
      <c r="E5387" s="0" t="s">
        <v>12406</v>
      </c>
      <c r="F5387" s="0" t="s">
        <v>12405</v>
      </c>
      <c r="G5387" s="0" t="s">
        <v>12406</v>
      </c>
      <c r="H5387" s="0" t="s">
        <v>3129</v>
      </c>
      <c r="I5387" s="0" t="s">
        <v>2123</v>
      </c>
      <c r="J5387" s="0" t="s">
        <v>47</v>
      </c>
      <c r="K5387" s="0" t="s">
        <v>47</v>
      </c>
      <c r="L5387" s="0" t="s">
        <v>47</v>
      </c>
      <c r="M5387" s="0" t="s">
        <v>47</v>
      </c>
      <c r="N5387" s="0" t="n">
        <v>1</v>
      </c>
      <c r="O5387" s="0" t="n">
        <v>0</v>
      </c>
      <c r="P5387" s="0" t="n">
        <v>200</v>
      </c>
      <c r="Q5387" s="0" t="n">
        <v>1</v>
      </c>
      <c r="R5387" s="0" t="str">
        <f aca="false">INDEX(Lookup!$B$4:$B$18,MATCH(C5387,Lookup!$A$4:$A$18,0))</f>
        <v>India</v>
      </c>
      <c r="S5387" s="20" t="n">
        <f aca="false">INDEX(Lookup!$D$4:$D$18,MATCH(C5387,Lookup!$A$4:$A$18,0))</f>
        <v>0.012</v>
      </c>
      <c r="T5387" s="21" t="n">
        <f aca="false">ROUND(P5387*S5387,2)</f>
        <v>2.4</v>
      </c>
      <c r="U5387" s="21" t="n">
        <f aca="false">IF(T5387&lt;=10,1,IF(T5387&lt;=20,2,IF(T5387&lt;=30,3,IF(T5387&lt;=40,4,IF(T5387&lt;=50,5,IF(T5387&lt;=100,6,IF(T5387&lt;=250,7,8)))))))</f>
        <v>1</v>
      </c>
      <c r="V5387" s="21" t="n">
        <f aca="false">IF(AND(OR(Dashboard!$T$3="All",R5387=Dashboard!$T$3),OR(Dashboard!$T$4="All",D5387=Dashboard!$T$4)),1,0)</f>
        <v>1</v>
      </c>
      <c r="W5387" s="21" t="n">
        <f aca="false">IF(V5387=1,T5387+ROW()/10000000,0)</f>
        <v>2.4005387</v>
      </c>
    </row>
    <row r="5388" customFormat="false" ht="15" hidden="false" customHeight="false" outlineLevel="0" collapsed="false">
      <c r="A5388" s="0" t="n">
        <v>18415339</v>
      </c>
      <c r="B5388" s="0" t="s">
        <v>12424</v>
      </c>
      <c r="C5388" s="0" t="n">
        <v>1</v>
      </c>
      <c r="D5388" s="0" t="s">
        <v>6924</v>
      </c>
      <c r="E5388" s="0" t="s">
        <v>12425</v>
      </c>
      <c r="F5388" s="0" t="s">
        <v>12405</v>
      </c>
      <c r="G5388" s="0" t="s">
        <v>12406</v>
      </c>
      <c r="H5388" s="0" t="s">
        <v>2128</v>
      </c>
      <c r="I5388" s="0" t="s">
        <v>2123</v>
      </c>
      <c r="J5388" s="0" t="s">
        <v>47</v>
      </c>
      <c r="K5388" s="0" t="s">
        <v>47</v>
      </c>
      <c r="L5388" s="0" t="s">
        <v>47</v>
      </c>
      <c r="M5388" s="0" t="s">
        <v>47</v>
      </c>
      <c r="N5388" s="0" t="n">
        <v>2</v>
      </c>
      <c r="O5388" s="0" t="n">
        <v>3</v>
      </c>
      <c r="P5388" s="0" t="n">
        <v>500</v>
      </c>
      <c r="Q5388" s="0" t="n">
        <v>1</v>
      </c>
      <c r="R5388" s="0" t="str">
        <f aca="false">INDEX(Lookup!$B$4:$B$18,MATCH(C5388,Lookup!$A$4:$A$18,0))</f>
        <v>India</v>
      </c>
      <c r="S5388" s="20" t="n">
        <f aca="false">INDEX(Lookup!$D$4:$D$18,MATCH(C5388,Lookup!$A$4:$A$18,0))</f>
        <v>0.012</v>
      </c>
      <c r="T5388" s="21" t="n">
        <f aca="false">ROUND(P5388*S5388,2)</f>
        <v>6</v>
      </c>
      <c r="U5388" s="21" t="n">
        <f aca="false">IF(T5388&lt;=10,1,IF(T5388&lt;=20,2,IF(T5388&lt;=30,3,IF(T5388&lt;=40,4,IF(T5388&lt;=50,5,IF(T5388&lt;=100,6,IF(T5388&lt;=250,7,8)))))))</f>
        <v>1</v>
      </c>
      <c r="V5388" s="21" t="n">
        <f aca="false">IF(AND(OR(Dashboard!$T$3="All",R5388=Dashboard!$T$3),OR(Dashboard!$T$4="All",D5388=Dashboard!$T$4)),1,0)</f>
        <v>1</v>
      </c>
      <c r="W5388" s="21" t="n">
        <f aca="false">IF(V5388=1,T5388+ROW()/10000000,0)</f>
        <v>6.0005388</v>
      </c>
    </row>
    <row r="5389" customFormat="false" ht="15" hidden="false" customHeight="false" outlineLevel="0" collapsed="false">
      <c r="A5389" s="0" t="n">
        <v>311683</v>
      </c>
      <c r="B5389" s="0" t="s">
        <v>12426</v>
      </c>
      <c r="C5389" s="0" t="n">
        <v>1</v>
      </c>
      <c r="D5389" s="0" t="s">
        <v>6924</v>
      </c>
      <c r="E5389" s="0" t="s">
        <v>12427</v>
      </c>
      <c r="F5389" s="0" t="s">
        <v>12405</v>
      </c>
      <c r="G5389" s="0" t="s">
        <v>12406</v>
      </c>
      <c r="H5389" s="0" t="s">
        <v>69</v>
      </c>
      <c r="I5389" s="0" t="s">
        <v>2123</v>
      </c>
      <c r="J5389" s="0" t="s">
        <v>47</v>
      </c>
      <c r="K5389" s="0" t="s">
        <v>47</v>
      </c>
      <c r="L5389" s="0" t="s">
        <v>47</v>
      </c>
      <c r="M5389" s="0" t="s">
        <v>47</v>
      </c>
      <c r="N5389" s="0" t="n">
        <v>1</v>
      </c>
      <c r="O5389" s="0" t="n">
        <v>1</v>
      </c>
      <c r="P5389" s="0" t="n">
        <v>400</v>
      </c>
      <c r="Q5389" s="0" t="n">
        <v>1</v>
      </c>
      <c r="R5389" s="0" t="str">
        <f aca="false">INDEX(Lookup!$B$4:$B$18,MATCH(C5389,Lookup!$A$4:$A$18,0))</f>
        <v>India</v>
      </c>
      <c r="S5389" s="20" t="n">
        <f aca="false">INDEX(Lookup!$D$4:$D$18,MATCH(C5389,Lookup!$A$4:$A$18,0))</f>
        <v>0.012</v>
      </c>
      <c r="T5389" s="21" t="n">
        <f aca="false">ROUND(P5389*S5389,2)</f>
        <v>4.8</v>
      </c>
      <c r="U5389" s="21" t="n">
        <f aca="false">IF(T5389&lt;=10,1,IF(T5389&lt;=20,2,IF(T5389&lt;=30,3,IF(T5389&lt;=40,4,IF(T5389&lt;=50,5,IF(T5389&lt;=100,6,IF(T5389&lt;=250,7,8)))))))</f>
        <v>1</v>
      </c>
      <c r="V5389" s="21" t="n">
        <f aca="false">IF(AND(OR(Dashboard!$T$3="All",R5389=Dashboard!$T$3),OR(Dashboard!$T$4="All",D5389=Dashboard!$T$4)),1,0)</f>
        <v>1</v>
      </c>
      <c r="W5389" s="21" t="n">
        <f aca="false">IF(V5389=1,T5389+ROW()/10000000,0)</f>
        <v>4.8005389</v>
      </c>
    </row>
    <row r="5390" customFormat="false" ht="15" hidden="false" customHeight="false" outlineLevel="0" collapsed="false">
      <c r="A5390" s="0" t="n">
        <v>313073</v>
      </c>
      <c r="B5390" s="0" t="s">
        <v>3011</v>
      </c>
      <c r="C5390" s="0" t="n">
        <v>1</v>
      </c>
      <c r="D5390" s="0" t="s">
        <v>6924</v>
      </c>
      <c r="E5390" s="0" t="s">
        <v>12428</v>
      </c>
      <c r="F5390" s="0" t="s">
        <v>12405</v>
      </c>
      <c r="G5390" s="0" t="s">
        <v>12406</v>
      </c>
      <c r="H5390" s="0" t="s">
        <v>3015</v>
      </c>
      <c r="I5390" s="0" t="s">
        <v>2123</v>
      </c>
      <c r="J5390" s="0" t="s">
        <v>47</v>
      </c>
      <c r="K5390" s="0" t="s">
        <v>47</v>
      </c>
      <c r="L5390" s="0" t="s">
        <v>47</v>
      </c>
      <c r="M5390" s="0" t="s">
        <v>47</v>
      </c>
      <c r="N5390" s="0" t="n">
        <v>1</v>
      </c>
      <c r="O5390" s="0" t="n">
        <v>3</v>
      </c>
      <c r="P5390" s="0" t="n">
        <v>400</v>
      </c>
      <c r="Q5390" s="0" t="n">
        <v>1</v>
      </c>
      <c r="R5390" s="0" t="str">
        <f aca="false">INDEX(Lookup!$B$4:$B$18,MATCH(C5390,Lookup!$A$4:$A$18,0))</f>
        <v>India</v>
      </c>
      <c r="S5390" s="20" t="n">
        <f aca="false">INDEX(Lookup!$D$4:$D$18,MATCH(C5390,Lookup!$A$4:$A$18,0))</f>
        <v>0.012</v>
      </c>
      <c r="T5390" s="21" t="n">
        <f aca="false">ROUND(P5390*S5390,2)</f>
        <v>4.8</v>
      </c>
      <c r="U5390" s="21" t="n">
        <f aca="false">IF(T5390&lt;=10,1,IF(T5390&lt;=20,2,IF(T5390&lt;=30,3,IF(T5390&lt;=40,4,IF(T5390&lt;=50,5,IF(T5390&lt;=100,6,IF(T5390&lt;=250,7,8)))))))</f>
        <v>1</v>
      </c>
      <c r="V5390" s="21" t="n">
        <f aca="false">IF(AND(OR(Dashboard!$T$3="All",R5390=Dashboard!$T$3),OR(Dashboard!$T$4="All",D5390=Dashboard!$T$4)),1,0)</f>
        <v>1</v>
      </c>
      <c r="W5390" s="21" t="n">
        <f aca="false">IF(V5390=1,T5390+ROW()/10000000,0)</f>
        <v>4.800539</v>
      </c>
    </row>
    <row r="5391" customFormat="false" ht="15" hidden="false" customHeight="false" outlineLevel="0" collapsed="false">
      <c r="A5391" s="0" t="n">
        <v>18415338</v>
      </c>
      <c r="B5391" s="0" t="s">
        <v>12429</v>
      </c>
      <c r="C5391" s="0" t="n">
        <v>1</v>
      </c>
      <c r="D5391" s="0" t="s">
        <v>6924</v>
      </c>
      <c r="E5391" s="0" t="s">
        <v>12430</v>
      </c>
      <c r="F5391" s="0" t="s">
        <v>12405</v>
      </c>
      <c r="G5391" s="0" t="s">
        <v>12406</v>
      </c>
      <c r="H5391" s="0" t="s">
        <v>402</v>
      </c>
      <c r="I5391" s="0" t="s">
        <v>2123</v>
      </c>
      <c r="J5391" s="0" t="s">
        <v>47</v>
      </c>
      <c r="K5391" s="0" t="s">
        <v>47</v>
      </c>
      <c r="L5391" s="0" t="s">
        <v>47</v>
      </c>
      <c r="M5391" s="0" t="s">
        <v>47</v>
      </c>
      <c r="N5391" s="0" t="n">
        <v>1</v>
      </c>
      <c r="O5391" s="0" t="n">
        <v>0</v>
      </c>
      <c r="P5391" s="0" t="n">
        <v>200</v>
      </c>
      <c r="Q5391" s="0" t="n">
        <v>1</v>
      </c>
      <c r="R5391" s="0" t="str">
        <f aca="false">INDEX(Lookup!$B$4:$B$18,MATCH(C5391,Lookup!$A$4:$A$18,0))</f>
        <v>India</v>
      </c>
      <c r="S5391" s="20" t="n">
        <f aca="false">INDEX(Lookup!$D$4:$D$18,MATCH(C5391,Lookup!$A$4:$A$18,0))</f>
        <v>0.012</v>
      </c>
      <c r="T5391" s="21" t="n">
        <f aca="false">ROUND(P5391*S5391,2)</f>
        <v>2.4</v>
      </c>
      <c r="U5391" s="21" t="n">
        <f aca="false">IF(T5391&lt;=10,1,IF(T5391&lt;=20,2,IF(T5391&lt;=30,3,IF(T5391&lt;=40,4,IF(T5391&lt;=50,5,IF(T5391&lt;=100,6,IF(T5391&lt;=250,7,8)))))))</f>
        <v>1</v>
      </c>
      <c r="V5391" s="21" t="n">
        <f aca="false">IF(AND(OR(Dashboard!$T$3="All",R5391=Dashboard!$T$3),OR(Dashboard!$T$4="All",D5391=Dashboard!$T$4)),1,0)</f>
        <v>1</v>
      </c>
      <c r="W5391" s="21" t="n">
        <f aca="false">IF(V5391=1,T5391+ROW()/10000000,0)</f>
        <v>2.4005391</v>
      </c>
    </row>
    <row r="5392" customFormat="false" ht="15" hidden="false" customHeight="false" outlineLevel="0" collapsed="false">
      <c r="A5392" s="0" t="n">
        <v>18168122</v>
      </c>
      <c r="B5392" s="0" t="s">
        <v>12431</v>
      </c>
      <c r="C5392" s="0" t="n">
        <v>1</v>
      </c>
      <c r="D5392" s="0" t="s">
        <v>6924</v>
      </c>
      <c r="E5392" s="0" t="s">
        <v>12432</v>
      </c>
      <c r="F5392" s="0" t="s">
        <v>12405</v>
      </c>
      <c r="G5392" s="0" t="s">
        <v>12406</v>
      </c>
      <c r="H5392" s="0" t="s">
        <v>2050</v>
      </c>
      <c r="I5392" s="0" t="s">
        <v>2123</v>
      </c>
      <c r="J5392" s="0" t="s">
        <v>47</v>
      </c>
      <c r="K5392" s="0" t="s">
        <v>47</v>
      </c>
      <c r="L5392" s="0" t="s">
        <v>47</v>
      </c>
      <c r="M5392" s="0" t="s">
        <v>47</v>
      </c>
      <c r="N5392" s="0" t="n">
        <v>1</v>
      </c>
      <c r="O5392" s="0" t="n">
        <v>0</v>
      </c>
      <c r="P5392" s="0" t="n">
        <v>250</v>
      </c>
      <c r="Q5392" s="0" t="n">
        <v>1</v>
      </c>
      <c r="R5392" s="0" t="str">
        <f aca="false">INDEX(Lookup!$B$4:$B$18,MATCH(C5392,Lookup!$A$4:$A$18,0))</f>
        <v>India</v>
      </c>
      <c r="S5392" s="20" t="n">
        <f aca="false">INDEX(Lookup!$D$4:$D$18,MATCH(C5392,Lookup!$A$4:$A$18,0))</f>
        <v>0.012</v>
      </c>
      <c r="T5392" s="21" t="n">
        <f aca="false">ROUND(P5392*S5392,2)</f>
        <v>3</v>
      </c>
      <c r="U5392" s="21" t="n">
        <f aca="false">IF(T5392&lt;=10,1,IF(T5392&lt;=20,2,IF(T5392&lt;=30,3,IF(T5392&lt;=40,4,IF(T5392&lt;=50,5,IF(T5392&lt;=100,6,IF(T5392&lt;=250,7,8)))))))</f>
        <v>1</v>
      </c>
      <c r="V5392" s="21" t="n">
        <f aca="false">IF(AND(OR(Dashboard!$T$3="All",R5392=Dashboard!$T$3),OR(Dashboard!$T$4="All",D5392=Dashboard!$T$4)),1,0)</f>
        <v>1</v>
      </c>
      <c r="W5392" s="21" t="n">
        <f aca="false">IF(V5392=1,T5392+ROW()/10000000,0)</f>
        <v>3.0005392</v>
      </c>
    </row>
    <row r="5393" customFormat="false" ht="15" hidden="false" customHeight="false" outlineLevel="0" collapsed="false">
      <c r="A5393" s="0" t="n">
        <v>18478992</v>
      </c>
      <c r="B5393" s="0" t="s">
        <v>12433</v>
      </c>
      <c r="C5393" s="0" t="n">
        <v>1</v>
      </c>
      <c r="D5393" s="0" t="s">
        <v>6924</v>
      </c>
      <c r="E5393" s="0" t="s">
        <v>12434</v>
      </c>
      <c r="F5393" s="0" t="s">
        <v>12405</v>
      </c>
      <c r="G5393" s="0" t="s">
        <v>12406</v>
      </c>
      <c r="H5393" s="0" t="s">
        <v>2662</v>
      </c>
      <c r="I5393" s="0" t="s">
        <v>2123</v>
      </c>
      <c r="J5393" s="0" t="s">
        <v>47</v>
      </c>
      <c r="K5393" s="0" t="s">
        <v>47</v>
      </c>
      <c r="L5393" s="0" t="s">
        <v>47</v>
      </c>
      <c r="M5393" s="0" t="s">
        <v>47</v>
      </c>
      <c r="N5393" s="0" t="n">
        <v>1</v>
      </c>
      <c r="O5393" s="0" t="n">
        <v>0</v>
      </c>
      <c r="P5393" s="0" t="n">
        <v>300</v>
      </c>
      <c r="Q5393" s="0" t="n">
        <v>1</v>
      </c>
      <c r="R5393" s="0" t="str">
        <f aca="false">INDEX(Lookup!$B$4:$B$18,MATCH(C5393,Lookup!$A$4:$A$18,0))</f>
        <v>India</v>
      </c>
      <c r="S5393" s="20" t="n">
        <f aca="false">INDEX(Lookup!$D$4:$D$18,MATCH(C5393,Lookup!$A$4:$A$18,0))</f>
        <v>0.012</v>
      </c>
      <c r="T5393" s="21" t="n">
        <f aca="false">ROUND(P5393*S5393,2)</f>
        <v>3.6</v>
      </c>
      <c r="U5393" s="21" t="n">
        <f aca="false">IF(T5393&lt;=10,1,IF(T5393&lt;=20,2,IF(T5393&lt;=30,3,IF(T5393&lt;=40,4,IF(T5393&lt;=50,5,IF(T5393&lt;=100,6,IF(T5393&lt;=250,7,8)))))))</f>
        <v>1</v>
      </c>
      <c r="V5393" s="21" t="n">
        <f aca="false">IF(AND(OR(Dashboard!$T$3="All",R5393=Dashboard!$T$3),OR(Dashboard!$T$4="All",D5393=Dashboard!$T$4)),1,0)</f>
        <v>1</v>
      </c>
      <c r="W5393" s="21" t="n">
        <f aca="false">IF(V5393=1,T5393+ROW()/10000000,0)</f>
        <v>3.6005393</v>
      </c>
    </row>
    <row r="5394" customFormat="false" ht="15" hidden="false" customHeight="false" outlineLevel="0" collapsed="false">
      <c r="A5394" s="0" t="n">
        <v>18168124</v>
      </c>
      <c r="B5394" s="0" t="s">
        <v>12435</v>
      </c>
      <c r="C5394" s="0" t="n">
        <v>1</v>
      </c>
      <c r="D5394" s="0" t="s">
        <v>6924</v>
      </c>
      <c r="E5394" s="0" t="s">
        <v>12436</v>
      </c>
      <c r="F5394" s="0" t="s">
        <v>12405</v>
      </c>
      <c r="G5394" s="0" t="s">
        <v>12406</v>
      </c>
      <c r="H5394" s="0" t="s">
        <v>69</v>
      </c>
      <c r="I5394" s="0" t="s">
        <v>2123</v>
      </c>
      <c r="J5394" s="0" t="s">
        <v>47</v>
      </c>
      <c r="K5394" s="0" t="s">
        <v>47</v>
      </c>
      <c r="L5394" s="0" t="s">
        <v>47</v>
      </c>
      <c r="M5394" s="0" t="s">
        <v>47</v>
      </c>
      <c r="N5394" s="0" t="n">
        <v>1</v>
      </c>
      <c r="O5394" s="0" t="n">
        <v>1</v>
      </c>
      <c r="P5394" s="0" t="n">
        <v>250</v>
      </c>
      <c r="Q5394" s="0" t="n">
        <v>1</v>
      </c>
      <c r="R5394" s="0" t="str">
        <f aca="false">INDEX(Lookup!$B$4:$B$18,MATCH(C5394,Lookup!$A$4:$A$18,0))</f>
        <v>India</v>
      </c>
      <c r="S5394" s="20" t="n">
        <f aca="false">INDEX(Lookup!$D$4:$D$18,MATCH(C5394,Lookup!$A$4:$A$18,0))</f>
        <v>0.012</v>
      </c>
      <c r="T5394" s="21" t="n">
        <f aca="false">ROUND(P5394*S5394,2)</f>
        <v>3</v>
      </c>
      <c r="U5394" s="21" t="n">
        <f aca="false">IF(T5394&lt;=10,1,IF(T5394&lt;=20,2,IF(T5394&lt;=30,3,IF(T5394&lt;=40,4,IF(T5394&lt;=50,5,IF(T5394&lt;=100,6,IF(T5394&lt;=250,7,8)))))))</f>
        <v>1</v>
      </c>
      <c r="V5394" s="21" t="n">
        <f aca="false">IF(AND(OR(Dashboard!$T$3="All",R5394=Dashboard!$T$3),OR(Dashboard!$T$4="All",D5394=Dashboard!$T$4)),1,0)</f>
        <v>1</v>
      </c>
      <c r="W5394" s="21" t="n">
        <f aca="false">IF(V5394=1,T5394+ROW()/10000000,0)</f>
        <v>3.0005394</v>
      </c>
    </row>
    <row r="5395" customFormat="false" ht="15" hidden="false" customHeight="false" outlineLevel="0" collapsed="false">
      <c r="A5395" s="0" t="n">
        <v>18414506</v>
      </c>
      <c r="B5395" s="0" t="s">
        <v>12437</v>
      </c>
      <c r="C5395" s="0" t="n">
        <v>1</v>
      </c>
      <c r="D5395" s="0" t="s">
        <v>6924</v>
      </c>
      <c r="E5395" s="0" t="s">
        <v>12438</v>
      </c>
      <c r="F5395" s="0" t="s">
        <v>12405</v>
      </c>
      <c r="G5395" s="0" t="s">
        <v>12406</v>
      </c>
      <c r="H5395" s="0" t="s">
        <v>2128</v>
      </c>
      <c r="I5395" s="0" t="s">
        <v>2123</v>
      </c>
      <c r="J5395" s="0" t="s">
        <v>47</v>
      </c>
      <c r="K5395" s="0" t="s">
        <v>47</v>
      </c>
      <c r="L5395" s="0" t="s">
        <v>47</v>
      </c>
      <c r="M5395" s="0" t="s">
        <v>47</v>
      </c>
      <c r="N5395" s="0" t="n">
        <v>2</v>
      </c>
      <c r="O5395" s="0" t="n">
        <v>1</v>
      </c>
      <c r="P5395" s="0" t="n">
        <v>600</v>
      </c>
      <c r="Q5395" s="0" t="n">
        <v>1</v>
      </c>
      <c r="R5395" s="0" t="str">
        <f aca="false">INDEX(Lookup!$B$4:$B$18,MATCH(C5395,Lookup!$A$4:$A$18,0))</f>
        <v>India</v>
      </c>
      <c r="S5395" s="20" t="n">
        <f aca="false">INDEX(Lookup!$D$4:$D$18,MATCH(C5395,Lookup!$A$4:$A$18,0))</f>
        <v>0.012</v>
      </c>
      <c r="T5395" s="21" t="n">
        <f aca="false">ROUND(P5395*S5395,2)</f>
        <v>7.2</v>
      </c>
      <c r="U5395" s="21" t="n">
        <f aca="false">IF(T5395&lt;=10,1,IF(T5395&lt;=20,2,IF(T5395&lt;=30,3,IF(T5395&lt;=40,4,IF(T5395&lt;=50,5,IF(T5395&lt;=100,6,IF(T5395&lt;=250,7,8)))))))</f>
        <v>1</v>
      </c>
      <c r="V5395" s="21" t="n">
        <f aca="false">IF(AND(OR(Dashboard!$T$3="All",R5395=Dashboard!$T$3),OR(Dashboard!$T$4="All",D5395=Dashboard!$T$4)),1,0)</f>
        <v>1</v>
      </c>
      <c r="W5395" s="21" t="n">
        <f aca="false">IF(V5395=1,T5395+ROW()/10000000,0)</f>
        <v>7.2005395</v>
      </c>
    </row>
    <row r="5396" customFormat="false" ht="15" hidden="false" customHeight="false" outlineLevel="0" collapsed="false">
      <c r="A5396" s="0" t="n">
        <v>18409207</v>
      </c>
      <c r="B5396" s="0" t="s">
        <v>3136</v>
      </c>
      <c r="C5396" s="0" t="n">
        <v>1</v>
      </c>
      <c r="D5396" s="0" t="s">
        <v>6924</v>
      </c>
      <c r="E5396" s="0" t="s">
        <v>12439</v>
      </c>
      <c r="F5396" s="0" t="s">
        <v>12405</v>
      </c>
      <c r="G5396" s="0" t="s">
        <v>12406</v>
      </c>
      <c r="H5396" s="0" t="s">
        <v>2972</v>
      </c>
      <c r="I5396" s="0" t="s">
        <v>2123</v>
      </c>
      <c r="J5396" s="0" t="s">
        <v>47</v>
      </c>
      <c r="K5396" s="0" t="s">
        <v>47</v>
      </c>
      <c r="L5396" s="0" t="s">
        <v>47</v>
      </c>
      <c r="M5396" s="0" t="s">
        <v>47</v>
      </c>
      <c r="N5396" s="0" t="n">
        <v>1</v>
      </c>
      <c r="O5396" s="0" t="n">
        <v>0</v>
      </c>
      <c r="P5396" s="0" t="n">
        <v>300</v>
      </c>
      <c r="Q5396" s="0" t="n">
        <v>1</v>
      </c>
      <c r="R5396" s="0" t="str">
        <f aca="false">INDEX(Lookup!$B$4:$B$18,MATCH(C5396,Lookup!$A$4:$A$18,0))</f>
        <v>India</v>
      </c>
      <c r="S5396" s="20" t="n">
        <f aca="false">INDEX(Lookup!$D$4:$D$18,MATCH(C5396,Lookup!$A$4:$A$18,0))</f>
        <v>0.012</v>
      </c>
      <c r="T5396" s="21" t="n">
        <f aca="false">ROUND(P5396*S5396,2)</f>
        <v>3.6</v>
      </c>
      <c r="U5396" s="21" t="n">
        <f aca="false">IF(T5396&lt;=10,1,IF(T5396&lt;=20,2,IF(T5396&lt;=30,3,IF(T5396&lt;=40,4,IF(T5396&lt;=50,5,IF(T5396&lt;=100,6,IF(T5396&lt;=250,7,8)))))))</f>
        <v>1</v>
      </c>
      <c r="V5396" s="21" t="n">
        <f aca="false">IF(AND(OR(Dashboard!$T$3="All",R5396=Dashboard!$T$3),OR(Dashboard!$T$4="All",D5396=Dashboard!$T$4)),1,0)</f>
        <v>1</v>
      </c>
      <c r="W5396" s="21" t="n">
        <f aca="false">IF(V5396=1,T5396+ROW()/10000000,0)</f>
        <v>3.6005396</v>
      </c>
    </row>
    <row r="5397" customFormat="false" ht="15" hidden="false" customHeight="false" outlineLevel="0" collapsed="false">
      <c r="A5397" s="0" t="n">
        <v>6341</v>
      </c>
      <c r="B5397" s="0" t="s">
        <v>2296</v>
      </c>
      <c r="C5397" s="0" t="n">
        <v>1</v>
      </c>
      <c r="D5397" s="0" t="s">
        <v>6924</v>
      </c>
      <c r="E5397" s="0" t="s">
        <v>12440</v>
      </c>
      <c r="F5397" s="0" t="s">
        <v>12441</v>
      </c>
      <c r="G5397" s="0" t="s">
        <v>12442</v>
      </c>
      <c r="H5397" s="0" t="s">
        <v>1898</v>
      </c>
      <c r="I5397" s="0" t="s">
        <v>2123</v>
      </c>
      <c r="J5397" s="0" t="s">
        <v>47</v>
      </c>
      <c r="K5397" s="0" t="s">
        <v>47</v>
      </c>
      <c r="L5397" s="0" t="s">
        <v>47</v>
      </c>
      <c r="M5397" s="0" t="s">
        <v>47</v>
      </c>
      <c r="N5397" s="0" t="n">
        <v>2</v>
      </c>
      <c r="O5397" s="0" t="n">
        <v>91</v>
      </c>
      <c r="P5397" s="0" t="n">
        <v>500</v>
      </c>
      <c r="Q5397" s="0" t="n">
        <v>3.4</v>
      </c>
      <c r="R5397" s="0" t="str">
        <f aca="false">INDEX(Lookup!$B$4:$B$18,MATCH(C5397,Lookup!$A$4:$A$18,0))</f>
        <v>India</v>
      </c>
      <c r="S5397" s="20" t="n">
        <f aca="false">INDEX(Lookup!$D$4:$D$18,MATCH(C5397,Lookup!$A$4:$A$18,0))</f>
        <v>0.012</v>
      </c>
      <c r="T5397" s="21" t="n">
        <f aca="false">ROUND(P5397*S5397,2)</f>
        <v>6</v>
      </c>
      <c r="U5397" s="21" t="n">
        <f aca="false">IF(T5397&lt;=10,1,IF(T5397&lt;=20,2,IF(T5397&lt;=30,3,IF(T5397&lt;=40,4,IF(T5397&lt;=50,5,IF(T5397&lt;=100,6,IF(T5397&lt;=250,7,8)))))))</f>
        <v>1</v>
      </c>
      <c r="V5397" s="21" t="n">
        <f aca="false">IF(AND(OR(Dashboard!$T$3="All",R5397=Dashboard!$T$3),OR(Dashboard!$T$4="All",D5397=Dashboard!$T$4)),1,0)</f>
        <v>1</v>
      </c>
      <c r="W5397" s="21" t="n">
        <f aca="false">IF(V5397=1,T5397+ROW()/10000000,0)</f>
        <v>6.0005397</v>
      </c>
    </row>
    <row r="5398" customFormat="false" ht="15" hidden="false" customHeight="false" outlineLevel="0" collapsed="false">
      <c r="A5398" s="0" t="n">
        <v>1951</v>
      </c>
      <c r="B5398" s="0" t="s">
        <v>4948</v>
      </c>
      <c r="C5398" s="0" t="n">
        <v>1</v>
      </c>
      <c r="D5398" s="0" t="s">
        <v>6924</v>
      </c>
      <c r="E5398" s="0" t="s">
        <v>12443</v>
      </c>
      <c r="F5398" s="0" t="s">
        <v>12441</v>
      </c>
      <c r="G5398" s="0" t="s">
        <v>12442</v>
      </c>
      <c r="H5398" s="0" t="s">
        <v>2359</v>
      </c>
      <c r="I5398" s="0" t="s">
        <v>2123</v>
      </c>
      <c r="J5398" s="0" t="s">
        <v>46</v>
      </c>
      <c r="K5398" s="0" t="s">
        <v>46</v>
      </c>
      <c r="L5398" s="0" t="s">
        <v>47</v>
      </c>
      <c r="M5398" s="0" t="s">
        <v>47</v>
      </c>
      <c r="N5398" s="0" t="n">
        <v>3</v>
      </c>
      <c r="O5398" s="0" t="n">
        <v>151</v>
      </c>
      <c r="P5398" s="0" t="n">
        <v>1000</v>
      </c>
      <c r="Q5398" s="0" t="n">
        <v>3.2</v>
      </c>
      <c r="R5398" s="0" t="str">
        <f aca="false">INDEX(Lookup!$B$4:$B$18,MATCH(C5398,Lookup!$A$4:$A$18,0))</f>
        <v>India</v>
      </c>
      <c r="S5398" s="20" t="n">
        <f aca="false">INDEX(Lookup!$D$4:$D$18,MATCH(C5398,Lookup!$A$4:$A$18,0))</f>
        <v>0.012</v>
      </c>
      <c r="T5398" s="21" t="n">
        <f aca="false">ROUND(P5398*S5398,2)</f>
        <v>12</v>
      </c>
      <c r="U5398" s="21" t="n">
        <f aca="false">IF(T5398&lt;=10,1,IF(T5398&lt;=20,2,IF(T5398&lt;=30,3,IF(T5398&lt;=40,4,IF(T5398&lt;=50,5,IF(T5398&lt;=100,6,IF(T5398&lt;=250,7,8)))))))</f>
        <v>2</v>
      </c>
      <c r="V5398" s="21" t="n">
        <f aca="false">IF(AND(OR(Dashboard!$T$3="All",R5398=Dashboard!$T$3),OR(Dashboard!$T$4="All",D5398=Dashboard!$T$4)),1,0)</f>
        <v>1</v>
      </c>
      <c r="W5398" s="21" t="n">
        <f aca="false">IF(V5398=1,T5398+ROW()/10000000,0)</f>
        <v>12.0005398</v>
      </c>
    </row>
    <row r="5399" customFormat="false" ht="15" hidden="false" customHeight="false" outlineLevel="0" collapsed="false">
      <c r="A5399" s="0" t="n">
        <v>250</v>
      </c>
      <c r="B5399" s="0" t="s">
        <v>2075</v>
      </c>
      <c r="C5399" s="0" t="n">
        <v>1</v>
      </c>
      <c r="D5399" s="0" t="s">
        <v>6924</v>
      </c>
      <c r="E5399" s="0" t="s">
        <v>12444</v>
      </c>
      <c r="F5399" s="0" t="s">
        <v>12441</v>
      </c>
      <c r="G5399" s="0" t="s">
        <v>12442</v>
      </c>
      <c r="H5399" s="0" t="s">
        <v>3972</v>
      </c>
      <c r="I5399" s="0" t="s">
        <v>2123</v>
      </c>
      <c r="J5399" s="0" t="s">
        <v>47</v>
      </c>
      <c r="K5399" s="0" t="s">
        <v>47</v>
      </c>
      <c r="L5399" s="0" t="s">
        <v>47</v>
      </c>
      <c r="M5399" s="0" t="s">
        <v>47</v>
      </c>
      <c r="N5399" s="0" t="n">
        <v>3</v>
      </c>
      <c r="O5399" s="0" t="n">
        <v>83</v>
      </c>
      <c r="P5399" s="0" t="n">
        <v>1000</v>
      </c>
      <c r="Q5399" s="0" t="n">
        <v>2.8</v>
      </c>
      <c r="R5399" s="0" t="str">
        <f aca="false">INDEX(Lookup!$B$4:$B$18,MATCH(C5399,Lookup!$A$4:$A$18,0))</f>
        <v>India</v>
      </c>
      <c r="S5399" s="20" t="n">
        <f aca="false">INDEX(Lookup!$D$4:$D$18,MATCH(C5399,Lookup!$A$4:$A$18,0))</f>
        <v>0.012</v>
      </c>
      <c r="T5399" s="21" t="n">
        <f aca="false">ROUND(P5399*S5399,2)</f>
        <v>12</v>
      </c>
      <c r="U5399" s="21" t="n">
        <f aca="false">IF(T5399&lt;=10,1,IF(T5399&lt;=20,2,IF(T5399&lt;=30,3,IF(T5399&lt;=40,4,IF(T5399&lt;=50,5,IF(T5399&lt;=100,6,IF(T5399&lt;=250,7,8)))))))</f>
        <v>2</v>
      </c>
      <c r="V5399" s="21" t="n">
        <f aca="false">IF(AND(OR(Dashboard!$T$3="All",R5399=Dashboard!$T$3),OR(Dashboard!$T$4="All",D5399=Dashboard!$T$4)),1,0)</f>
        <v>1</v>
      </c>
      <c r="W5399" s="21" t="n">
        <f aca="false">IF(V5399=1,T5399+ROW()/10000000,0)</f>
        <v>12.0005399</v>
      </c>
    </row>
    <row r="5400" customFormat="false" ht="15" hidden="false" customHeight="false" outlineLevel="0" collapsed="false">
      <c r="A5400" s="0" t="n">
        <v>312753</v>
      </c>
      <c r="B5400" s="0" t="s">
        <v>12445</v>
      </c>
      <c r="C5400" s="0" t="n">
        <v>1</v>
      </c>
      <c r="D5400" s="0" t="s">
        <v>6924</v>
      </c>
      <c r="E5400" s="0" t="s">
        <v>12446</v>
      </c>
      <c r="F5400" s="0" t="s">
        <v>4505</v>
      </c>
      <c r="G5400" s="0" t="s">
        <v>12447</v>
      </c>
      <c r="H5400" s="0" t="s">
        <v>2122</v>
      </c>
      <c r="I5400" s="0" t="s">
        <v>2123</v>
      </c>
      <c r="J5400" s="0" t="s">
        <v>47</v>
      </c>
      <c r="K5400" s="0" t="s">
        <v>47</v>
      </c>
      <c r="L5400" s="0" t="s">
        <v>47</v>
      </c>
      <c r="M5400" s="0" t="s">
        <v>47</v>
      </c>
      <c r="N5400" s="0" t="n">
        <v>2</v>
      </c>
      <c r="O5400" s="0" t="n">
        <v>4</v>
      </c>
      <c r="P5400" s="0" t="n">
        <v>700</v>
      </c>
      <c r="Q5400" s="0" t="n">
        <v>2.9</v>
      </c>
      <c r="R5400" s="0" t="str">
        <f aca="false">INDEX(Lookup!$B$4:$B$18,MATCH(C5400,Lookup!$A$4:$A$18,0))</f>
        <v>India</v>
      </c>
      <c r="S5400" s="20" t="n">
        <f aca="false">INDEX(Lookup!$D$4:$D$18,MATCH(C5400,Lookup!$A$4:$A$18,0))</f>
        <v>0.012</v>
      </c>
      <c r="T5400" s="21" t="n">
        <f aca="false">ROUND(P5400*S5400,2)</f>
        <v>8.4</v>
      </c>
      <c r="U5400" s="21" t="n">
        <f aca="false">IF(T5400&lt;=10,1,IF(T5400&lt;=20,2,IF(T5400&lt;=30,3,IF(T5400&lt;=40,4,IF(T5400&lt;=50,5,IF(T5400&lt;=100,6,IF(T5400&lt;=250,7,8)))))))</f>
        <v>1</v>
      </c>
      <c r="V5400" s="21" t="n">
        <f aca="false">IF(AND(OR(Dashboard!$T$3="All",R5400=Dashboard!$T$3),OR(Dashboard!$T$4="All",D5400=Dashboard!$T$4)),1,0)</f>
        <v>1</v>
      </c>
      <c r="W5400" s="21" t="n">
        <f aca="false">IF(V5400=1,T5400+ROW()/10000000,0)</f>
        <v>8.40054</v>
      </c>
    </row>
    <row r="5401" customFormat="false" ht="15" hidden="false" customHeight="false" outlineLevel="0" collapsed="false">
      <c r="A5401" s="0" t="n">
        <v>312983</v>
      </c>
      <c r="B5401" s="0" t="s">
        <v>12448</v>
      </c>
      <c r="C5401" s="0" t="n">
        <v>1</v>
      </c>
      <c r="D5401" s="0" t="s">
        <v>6924</v>
      </c>
      <c r="E5401" s="0" t="s">
        <v>12449</v>
      </c>
      <c r="F5401" s="0" t="s">
        <v>4505</v>
      </c>
      <c r="G5401" s="0" t="s">
        <v>12447</v>
      </c>
      <c r="H5401" s="0" t="s">
        <v>2128</v>
      </c>
      <c r="I5401" s="0" t="s">
        <v>2123</v>
      </c>
      <c r="J5401" s="0" t="s">
        <v>47</v>
      </c>
      <c r="K5401" s="0" t="s">
        <v>47</v>
      </c>
      <c r="L5401" s="0" t="s">
        <v>47</v>
      </c>
      <c r="M5401" s="0" t="s">
        <v>47</v>
      </c>
      <c r="N5401" s="0" t="n">
        <v>2</v>
      </c>
      <c r="O5401" s="0" t="n">
        <v>4</v>
      </c>
      <c r="P5401" s="0" t="n">
        <v>500</v>
      </c>
      <c r="Q5401" s="0" t="n">
        <v>3</v>
      </c>
      <c r="R5401" s="0" t="str">
        <f aca="false">INDEX(Lookup!$B$4:$B$18,MATCH(C5401,Lookup!$A$4:$A$18,0))</f>
        <v>India</v>
      </c>
      <c r="S5401" s="20" t="n">
        <f aca="false">INDEX(Lookup!$D$4:$D$18,MATCH(C5401,Lookup!$A$4:$A$18,0))</f>
        <v>0.012</v>
      </c>
      <c r="T5401" s="21" t="n">
        <f aca="false">ROUND(P5401*S5401,2)</f>
        <v>6</v>
      </c>
      <c r="U5401" s="21" t="n">
        <f aca="false">IF(T5401&lt;=10,1,IF(T5401&lt;=20,2,IF(T5401&lt;=30,3,IF(T5401&lt;=40,4,IF(T5401&lt;=50,5,IF(T5401&lt;=100,6,IF(T5401&lt;=250,7,8)))))))</f>
        <v>1</v>
      </c>
      <c r="V5401" s="21" t="n">
        <f aca="false">IF(AND(OR(Dashboard!$T$3="All",R5401=Dashboard!$T$3),OR(Dashboard!$T$4="All",D5401=Dashboard!$T$4)),1,0)</f>
        <v>1</v>
      </c>
      <c r="W5401" s="21" t="n">
        <f aca="false">IF(V5401=1,T5401+ROW()/10000000,0)</f>
        <v>6.0005401</v>
      </c>
    </row>
    <row r="5402" customFormat="false" ht="15" hidden="false" customHeight="false" outlineLevel="0" collapsed="false">
      <c r="A5402" s="0" t="n">
        <v>18492029</v>
      </c>
      <c r="B5402" s="0" t="s">
        <v>9541</v>
      </c>
      <c r="C5402" s="0" t="n">
        <v>1</v>
      </c>
      <c r="D5402" s="0" t="s">
        <v>6924</v>
      </c>
      <c r="E5402" s="0" t="s">
        <v>12450</v>
      </c>
      <c r="F5402" s="0" t="s">
        <v>4505</v>
      </c>
      <c r="G5402" s="0" t="s">
        <v>12447</v>
      </c>
      <c r="H5402" s="0" t="s">
        <v>2723</v>
      </c>
      <c r="I5402" s="0" t="s">
        <v>2123</v>
      </c>
      <c r="J5402" s="0" t="s">
        <v>47</v>
      </c>
      <c r="K5402" s="0" t="s">
        <v>47</v>
      </c>
      <c r="L5402" s="0" t="s">
        <v>47</v>
      </c>
      <c r="M5402" s="0" t="s">
        <v>47</v>
      </c>
      <c r="N5402" s="0" t="n">
        <v>1</v>
      </c>
      <c r="O5402" s="0" t="n">
        <v>0</v>
      </c>
      <c r="P5402" s="0" t="n">
        <v>400</v>
      </c>
      <c r="Q5402" s="0" t="n">
        <v>1</v>
      </c>
      <c r="R5402" s="0" t="str">
        <f aca="false">INDEX(Lookup!$B$4:$B$18,MATCH(C5402,Lookup!$A$4:$A$18,0))</f>
        <v>India</v>
      </c>
      <c r="S5402" s="20" t="n">
        <f aca="false">INDEX(Lookup!$D$4:$D$18,MATCH(C5402,Lookup!$A$4:$A$18,0))</f>
        <v>0.012</v>
      </c>
      <c r="T5402" s="21" t="n">
        <f aca="false">ROUND(P5402*S5402,2)</f>
        <v>4.8</v>
      </c>
      <c r="U5402" s="21" t="n">
        <f aca="false">IF(T5402&lt;=10,1,IF(T5402&lt;=20,2,IF(T5402&lt;=30,3,IF(T5402&lt;=40,4,IF(T5402&lt;=50,5,IF(T5402&lt;=100,6,IF(T5402&lt;=250,7,8)))))))</f>
        <v>1</v>
      </c>
      <c r="V5402" s="21" t="n">
        <f aca="false">IF(AND(OR(Dashboard!$T$3="All",R5402=Dashboard!$T$3),OR(Dashboard!$T$4="All",D5402=Dashboard!$T$4)),1,0)</f>
        <v>1</v>
      </c>
      <c r="W5402" s="21" t="n">
        <f aca="false">IF(V5402=1,T5402+ROW()/10000000,0)</f>
        <v>4.8005402</v>
      </c>
    </row>
    <row r="5403" customFormat="false" ht="15" hidden="false" customHeight="false" outlineLevel="0" collapsed="false">
      <c r="A5403" s="0" t="n">
        <v>18489541</v>
      </c>
      <c r="B5403" s="0" t="s">
        <v>8748</v>
      </c>
      <c r="C5403" s="0" t="n">
        <v>1</v>
      </c>
      <c r="D5403" s="0" t="s">
        <v>6924</v>
      </c>
      <c r="E5403" s="0" t="s">
        <v>12451</v>
      </c>
      <c r="F5403" s="0" t="s">
        <v>4505</v>
      </c>
      <c r="G5403" s="0" t="s">
        <v>12447</v>
      </c>
      <c r="H5403" s="0" t="s">
        <v>9889</v>
      </c>
      <c r="I5403" s="0" t="s">
        <v>2123</v>
      </c>
      <c r="J5403" s="0" t="s">
        <v>47</v>
      </c>
      <c r="K5403" s="0" t="s">
        <v>47</v>
      </c>
      <c r="L5403" s="0" t="s">
        <v>47</v>
      </c>
      <c r="M5403" s="0" t="s">
        <v>47</v>
      </c>
      <c r="N5403" s="0" t="n">
        <v>1</v>
      </c>
      <c r="O5403" s="0" t="n">
        <v>0</v>
      </c>
      <c r="P5403" s="0" t="n">
        <v>250</v>
      </c>
      <c r="Q5403" s="0" t="n">
        <v>1</v>
      </c>
      <c r="R5403" s="0" t="str">
        <f aca="false">INDEX(Lookup!$B$4:$B$18,MATCH(C5403,Lookup!$A$4:$A$18,0))</f>
        <v>India</v>
      </c>
      <c r="S5403" s="20" t="n">
        <f aca="false">INDEX(Lookup!$D$4:$D$18,MATCH(C5403,Lookup!$A$4:$A$18,0))</f>
        <v>0.012</v>
      </c>
      <c r="T5403" s="21" t="n">
        <f aca="false">ROUND(P5403*S5403,2)</f>
        <v>3</v>
      </c>
      <c r="U5403" s="21" t="n">
        <f aca="false">IF(T5403&lt;=10,1,IF(T5403&lt;=20,2,IF(T5403&lt;=30,3,IF(T5403&lt;=40,4,IF(T5403&lt;=50,5,IF(T5403&lt;=100,6,IF(T5403&lt;=250,7,8)))))))</f>
        <v>1</v>
      </c>
      <c r="V5403" s="21" t="n">
        <f aca="false">IF(AND(OR(Dashboard!$T$3="All",R5403=Dashboard!$T$3),OR(Dashboard!$T$4="All",D5403=Dashboard!$T$4)),1,0)</f>
        <v>1</v>
      </c>
      <c r="W5403" s="21" t="n">
        <f aca="false">IF(V5403=1,T5403+ROW()/10000000,0)</f>
        <v>3.0005403</v>
      </c>
    </row>
    <row r="5404" customFormat="false" ht="15" hidden="false" customHeight="false" outlineLevel="0" collapsed="false">
      <c r="A5404" s="0" t="n">
        <v>18486862</v>
      </c>
      <c r="B5404" s="0" t="s">
        <v>3180</v>
      </c>
      <c r="C5404" s="0" t="n">
        <v>1</v>
      </c>
      <c r="D5404" s="0" t="s">
        <v>6924</v>
      </c>
      <c r="E5404" s="0" t="s">
        <v>12452</v>
      </c>
      <c r="F5404" s="0" t="s">
        <v>4505</v>
      </c>
      <c r="G5404" s="0" t="s">
        <v>12447</v>
      </c>
      <c r="H5404" s="0" t="s">
        <v>3182</v>
      </c>
      <c r="I5404" s="0" t="s">
        <v>2123</v>
      </c>
      <c r="J5404" s="0" t="s">
        <v>47</v>
      </c>
      <c r="K5404" s="0" t="s">
        <v>47</v>
      </c>
      <c r="L5404" s="0" t="s">
        <v>47</v>
      </c>
      <c r="M5404" s="0" t="s">
        <v>47</v>
      </c>
      <c r="N5404" s="0" t="n">
        <v>1</v>
      </c>
      <c r="O5404" s="0" t="n">
        <v>1</v>
      </c>
      <c r="P5404" s="0" t="n">
        <v>300</v>
      </c>
      <c r="Q5404" s="0" t="n">
        <v>1</v>
      </c>
      <c r="R5404" s="0" t="str">
        <f aca="false">INDEX(Lookup!$B$4:$B$18,MATCH(C5404,Lookup!$A$4:$A$18,0))</f>
        <v>India</v>
      </c>
      <c r="S5404" s="20" t="n">
        <f aca="false">INDEX(Lookup!$D$4:$D$18,MATCH(C5404,Lookup!$A$4:$A$18,0))</f>
        <v>0.012</v>
      </c>
      <c r="T5404" s="21" t="n">
        <f aca="false">ROUND(P5404*S5404,2)</f>
        <v>3.6</v>
      </c>
      <c r="U5404" s="21" t="n">
        <f aca="false">IF(T5404&lt;=10,1,IF(T5404&lt;=20,2,IF(T5404&lt;=30,3,IF(T5404&lt;=40,4,IF(T5404&lt;=50,5,IF(T5404&lt;=100,6,IF(T5404&lt;=250,7,8)))))))</f>
        <v>1</v>
      </c>
      <c r="V5404" s="21" t="n">
        <f aca="false">IF(AND(OR(Dashboard!$T$3="All",R5404=Dashboard!$T$3),OR(Dashboard!$T$4="All",D5404=Dashboard!$T$4)),1,0)</f>
        <v>1</v>
      </c>
      <c r="W5404" s="21" t="n">
        <f aca="false">IF(V5404=1,T5404+ROW()/10000000,0)</f>
        <v>3.6005404</v>
      </c>
    </row>
    <row r="5405" customFormat="false" ht="15" hidden="false" customHeight="false" outlineLevel="0" collapsed="false">
      <c r="A5405" s="0" t="n">
        <v>18492025</v>
      </c>
      <c r="B5405" s="0" t="s">
        <v>5031</v>
      </c>
      <c r="C5405" s="0" t="n">
        <v>1</v>
      </c>
      <c r="D5405" s="0" t="s">
        <v>6924</v>
      </c>
      <c r="E5405" s="0" t="s">
        <v>12453</v>
      </c>
      <c r="F5405" s="0" t="s">
        <v>4505</v>
      </c>
      <c r="G5405" s="0" t="s">
        <v>12447</v>
      </c>
      <c r="H5405" s="0" t="s">
        <v>12454</v>
      </c>
      <c r="I5405" s="0" t="s">
        <v>2123</v>
      </c>
      <c r="J5405" s="0" t="s">
        <v>47</v>
      </c>
      <c r="K5405" s="0" t="s">
        <v>47</v>
      </c>
      <c r="L5405" s="0" t="s">
        <v>47</v>
      </c>
      <c r="M5405" s="0" t="s">
        <v>47</v>
      </c>
      <c r="N5405" s="0" t="n">
        <v>1</v>
      </c>
      <c r="O5405" s="0" t="n">
        <v>0</v>
      </c>
      <c r="P5405" s="0" t="n">
        <v>400</v>
      </c>
      <c r="Q5405" s="0" t="n">
        <v>1</v>
      </c>
      <c r="R5405" s="0" t="str">
        <f aca="false">INDEX(Lookup!$B$4:$B$18,MATCH(C5405,Lookup!$A$4:$A$18,0))</f>
        <v>India</v>
      </c>
      <c r="S5405" s="20" t="n">
        <f aca="false">INDEX(Lookup!$D$4:$D$18,MATCH(C5405,Lookup!$A$4:$A$18,0))</f>
        <v>0.012</v>
      </c>
      <c r="T5405" s="21" t="n">
        <f aca="false">ROUND(P5405*S5405,2)</f>
        <v>4.8</v>
      </c>
      <c r="U5405" s="21" t="n">
        <f aca="false">IF(T5405&lt;=10,1,IF(T5405&lt;=20,2,IF(T5405&lt;=30,3,IF(T5405&lt;=40,4,IF(T5405&lt;=50,5,IF(T5405&lt;=100,6,IF(T5405&lt;=250,7,8)))))))</f>
        <v>1</v>
      </c>
      <c r="V5405" s="21" t="n">
        <f aca="false">IF(AND(OR(Dashboard!$T$3="All",R5405=Dashboard!$T$3),OR(Dashboard!$T$4="All",D5405=Dashboard!$T$4)),1,0)</f>
        <v>1</v>
      </c>
      <c r="W5405" s="21" t="n">
        <f aca="false">IF(V5405=1,T5405+ROW()/10000000,0)</f>
        <v>4.8005405</v>
      </c>
    </row>
    <row r="5406" customFormat="false" ht="15" hidden="false" customHeight="false" outlineLevel="0" collapsed="false">
      <c r="A5406" s="0" t="n">
        <v>18352672</v>
      </c>
      <c r="B5406" s="0" t="s">
        <v>12455</v>
      </c>
      <c r="C5406" s="0" t="n">
        <v>1</v>
      </c>
      <c r="D5406" s="0" t="s">
        <v>6924</v>
      </c>
      <c r="E5406" s="0" t="s">
        <v>12456</v>
      </c>
      <c r="F5406" s="0" t="s">
        <v>4505</v>
      </c>
      <c r="G5406" s="0" t="s">
        <v>12447</v>
      </c>
      <c r="H5406" s="0" t="s">
        <v>2185</v>
      </c>
      <c r="I5406" s="0" t="s">
        <v>2123</v>
      </c>
      <c r="J5406" s="0" t="s">
        <v>47</v>
      </c>
      <c r="K5406" s="0" t="s">
        <v>47</v>
      </c>
      <c r="L5406" s="0" t="s">
        <v>47</v>
      </c>
      <c r="M5406" s="0" t="s">
        <v>47</v>
      </c>
      <c r="N5406" s="0" t="n">
        <v>1</v>
      </c>
      <c r="O5406" s="0" t="n">
        <v>0</v>
      </c>
      <c r="P5406" s="0" t="n">
        <v>150</v>
      </c>
      <c r="Q5406" s="0" t="n">
        <v>1</v>
      </c>
      <c r="R5406" s="0" t="str">
        <f aca="false">INDEX(Lookup!$B$4:$B$18,MATCH(C5406,Lookup!$A$4:$A$18,0))</f>
        <v>India</v>
      </c>
      <c r="S5406" s="20" t="n">
        <f aca="false">INDEX(Lookup!$D$4:$D$18,MATCH(C5406,Lookup!$A$4:$A$18,0))</f>
        <v>0.012</v>
      </c>
      <c r="T5406" s="21" t="n">
        <f aca="false">ROUND(P5406*S5406,2)</f>
        <v>1.8</v>
      </c>
      <c r="U5406" s="21" t="n">
        <f aca="false">IF(T5406&lt;=10,1,IF(T5406&lt;=20,2,IF(T5406&lt;=30,3,IF(T5406&lt;=40,4,IF(T5406&lt;=50,5,IF(T5406&lt;=100,6,IF(T5406&lt;=250,7,8)))))))</f>
        <v>1</v>
      </c>
      <c r="V5406" s="21" t="n">
        <f aca="false">IF(AND(OR(Dashboard!$T$3="All",R5406=Dashboard!$T$3),OR(Dashboard!$T$4="All",D5406=Dashboard!$T$4)),1,0)</f>
        <v>1</v>
      </c>
      <c r="W5406" s="21" t="n">
        <f aca="false">IF(V5406=1,T5406+ROW()/10000000,0)</f>
        <v>1.8005406</v>
      </c>
    </row>
    <row r="5407" customFormat="false" ht="15" hidden="false" customHeight="false" outlineLevel="0" collapsed="false">
      <c r="A5407" s="0" t="n">
        <v>18489825</v>
      </c>
      <c r="B5407" s="0" t="s">
        <v>12457</v>
      </c>
      <c r="C5407" s="0" t="n">
        <v>1</v>
      </c>
      <c r="D5407" s="0" t="s">
        <v>6924</v>
      </c>
      <c r="E5407" s="0" t="s">
        <v>12451</v>
      </c>
      <c r="F5407" s="0" t="s">
        <v>4505</v>
      </c>
      <c r="G5407" s="0" t="s">
        <v>12447</v>
      </c>
      <c r="H5407" s="0" t="s">
        <v>156</v>
      </c>
      <c r="I5407" s="0" t="s">
        <v>2123</v>
      </c>
      <c r="J5407" s="0" t="s">
        <v>47</v>
      </c>
      <c r="K5407" s="0" t="s">
        <v>47</v>
      </c>
      <c r="L5407" s="0" t="s">
        <v>47</v>
      </c>
      <c r="M5407" s="0" t="s">
        <v>47</v>
      </c>
      <c r="N5407" s="0" t="n">
        <v>1</v>
      </c>
      <c r="O5407" s="0" t="n">
        <v>0</v>
      </c>
      <c r="P5407" s="0" t="n">
        <v>200</v>
      </c>
      <c r="Q5407" s="0" t="n">
        <v>1</v>
      </c>
      <c r="R5407" s="0" t="str">
        <f aca="false">INDEX(Lookup!$B$4:$B$18,MATCH(C5407,Lookup!$A$4:$A$18,0))</f>
        <v>India</v>
      </c>
      <c r="S5407" s="20" t="n">
        <f aca="false">INDEX(Lookup!$D$4:$D$18,MATCH(C5407,Lookup!$A$4:$A$18,0))</f>
        <v>0.012</v>
      </c>
      <c r="T5407" s="21" t="n">
        <f aca="false">ROUND(P5407*S5407,2)</f>
        <v>2.4</v>
      </c>
      <c r="U5407" s="21" t="n">
        <f aca="false">IF(T5407&lt;=10,1,IF(T5407&lt;=20,2,IF(T5407&lt;=30,3,IF(T5407&lt;=40,4,IF(T5407&lt;=50,5,IF(T5407&lt;=100,6,IF(T5407&lt;=250,7,8)))))))</f>
        <v>1</v>
      </c>
      <c r="V5407" s="21" t="n">
        <f aca="false">IF(AND(OR(Dashboard!$T$3="All",R5407=Dashboard!$T$3),OR(Dashboard!$T$4="All",D5407=Dashboard!$T$4)),1,0)</f>
        <v>1</v>
      </c>
      <c r="W5407" s="21" t="n">
        <f aca="false">IF(V5407=1,T5407+ROW()/10000000,0)</f>
        <v>2.4005407</v>
      </c>
    </row>
    <row r="5408" customFormat="false" ht="15" hidden="false" customHeight="false" outlineLevel="0" collapsed="false">
      <c r="A5408" s="0" t="n">
        <v>18340302</v>
      </c>
      <c r="B5408" s="0" t="s">
        <v>4083</v>
      </c>
      <c r="C5408" s="0" t="n">
        <v>1</v>
      </c>
      <c r="D5408" s="0" t="s">
        <v>6924</v>
      </c>
      <c r="E5408" s="0" t="s">
        <v>12458</v>
      </c>
      <c r="F5408" s="0" t="s">
        <v>4505</v>
      </c>
      <c r="G5408" s="0" t="s">
        <v>12447</v>
      </c>
      <c r="H5408" s="0" t="s">
        <v>2868</v>
      </c>
      <c r="I5408" s="0" t="s">
        <v>2123</v>
      </c>
      <c r="J5408" s="0" t="s">
        <v>47</v>
      </c>
      <c r="K5408" s="0" t="s">
        <v>46</v>
      </c>
      <c r="L5408" s="0" t="s">
        <v>47</v>
      </c>
      <c r="M5408" s="0" t="s">
        <v>47</v>
      </c>
      <c r="N5408" s="0" t="n">
        <v>2</v>
      </c>
      <c r="O5408" s="0" t="n">
        <v>0</v>
      </c>
      <c r="P5408" s="0" t="n">
        <v>600</v>
      </c>
      <c r="Q5408" s="0" t="n">
        <v>1</v>
      </c>
      <c r="R5408" s="0" t="str">
        <f aca="false">INDEX(Lookup!$B$4:$B$18,MATCH(C5408,Lookup!$A$4:$A$18,0))</f>
        <v>India</v>
      </c>
      <c r="S5408" s="20" t="n">
        <f aca="false">INDEX(Lookup!$D$4:$D$18,MATCH(C5408,Lookup!$A$4:$A$18,0))</f>
        <v>0.012</v>
      </c>
      <c r="T5408" s="21" t="n">
        <f aca="false">ROUND(P5408*S5408,2)</f>
        <v>7.2</v>
      </c>
      <c r="U5408" s="21" t="n">
        <f aca="false">IF(T5408&lt;=10,1,IF(T5408&lt;=20,2,IF(T5408&lt;=30,3,IF(T5408&lt;=40,4,IF(T5408&lt;=50,5,IF(T5408&lt;=100,6,IF(T5408&lt;=250,7,8)))))))</f>
        <v>1</v>
      </c>
      <c r="V5408" s="21" t="n">
        <f aca="false">IF(AND(OR(Dashboard!$T$3="All",R5408=Dashboard!$T$3),OR(Dashboard!$T$4="All",D5408=Dashboard!$T$4)),1,0)</f>
        <v>1</v>
      </c>
      <c r="W5408" s="21" t="n">
        <f aca="false">IF(V5408=1,T5408+ROW()/10000000,0)</f>
        <v>7.2005408</v>
      </c>
    </row>
    <row r="5409" customFormat="false" ht="15" hidden="false" customHeight="false" outlineLevel="0" collapsed="false">
      <c r="A5409" s="0" t="n">
        <v>18489819</v>
      </c>
      <c r="B5409" s="0" t="s">
        <v>5979</v>
      </c>
      <c r="C5409" s="0" t="n">
        <v>1</v>
      </c>
      <c r="D5409" s="0" t="s">
        <v>6924</v>
      </c>
      <c r="E5409" s="0" t="s">
        <v>12451</v>
      </c>
      <c r="F5409" s="0" t="s">
        <v>4505</v>
      </c>
      <c r="G5409" s="0" t="s">
        <v>12447</v>
      </c>
      <c r="H5409" s="0" t="s">
        <v>69</v>
      </c>
      <c r="I5409" s="0" t="s">
        <v>2123</v>
      </c>
      <c r="J5409" s="0" t="s">
        <v>47</v>
      </c>
      <c r="K5409" s="0" t="s">
        <v>47</v>
      </c>
      <c r="L5409" s="0" t="s">
        <v>47</v>
      </c>
      <c r="M5409" s="0" t="s">
        <v>47</v>
      </c>
      <c r="N5409" s="0" t="n">
        <v>1</v>
      </c>
      <c r="O5409" s="0" t="n">
        <v>0</v>
      </c>
      <c r="P5409" s="0" t="n">
        <v>150</v>
      </c>
      <c r="Q5409" s="0" t="n">
        <v>1</v>
      </c>
      <c r="R5409" s="0" t="str">
        <f aca="false">INDEX(Lookup!$B$4:$B$18,MATCH(C5409,Lookup!$A$4:$A$18,0))</f>
        <v>India</v>
      </c>
      <c r="S5409" s="20" t="n">
        <f aca="false">INDEX(Lookup!$D$4:$D$18,MATCH(C5409,Lookup!$A$4:$A$18,0))</f>
        <v>0.012</v>
      </c>
      <c r="T5409" s="21" t="n">
        <f aca="false">ROUND(P5409*S5409,2)</f>
        <v>1.8</v>
      </c>
      <c r="U5409" s="21" t="n">
        <f aca="false">IF(T5409&lt;=10,1,IF(T5409&lt;=20,2,IF(T5409&lt;=30,3,IF(T5409&lt;=40,4,IF(T5409&lt;=50,5,IF(T5409&lt;=100,6,IF(T5409&lt;=250,7,8)))))))</f>
        <v>1</v>
      </c>
      <c r="V5409" s="21" t="n">
        <f aca="false">IF(AND(OR(Dashboard!$T$3="All",R5409=Dashboard!$T$3),OR(Dashboard!$T$4="All",D5409=Dashboard!$T$4)),1,0)</f>
        <v>1</v>
      </c>
      <c r="W5409" s="21" t="n">
        <f aca="false">IF(V5409=1,T5409+ROW()/10000000,0)</f>
        <v>1.8005409</v>
      </c>
    </row>
    <row r="5410" customFormat="false" ht="15" hidden="false" customHeight="false" outlineLevel="0" collapsed="false">
      <c r="A5410" s="0" t="n">
        <v>18175297</v>
      </c>
      <c r="B5410" s="0" t="s">
        <v>12459</v>
      </c>
      <c r="C5410" s="0" t="n">
        <v>1</v>
      </c>
      <c r="D5410" s="0" t="s">
        <v>6924</v>
      </c>
      <c r="E5410" s="0" t="s">
        <v>12451</v>
      </c>
      <c r="F5410" s="0" t="s">
        <v>4505</v>
      </c>
      <c r="G5410" s="0" t="s">
        <v>12447</v>
      </c>
      <c r="H5410" s="0" t="s">
        <v>2128</v>
      </c>
      <c r="I5410" s="0" t="s">
        <v>2123</v>
      </c>
      <c r="J5410" s="0" t="s">
        <v>47</v>
      </c>
      <c r="K5410" s="0" t="s">
        <v>47</v>
      </c>
      <c r="L5410" s="0" t="s">
        <v>47</v>
      </c>
      <c r="M5410" s="0" t="s">
        <v>47</v>
      </c>
      <c r="N5410" s="0" t="n">
        <v>1</v>
      </c>
      <c r="O5410" s="0" t="n">
        <v>2</v>
      </c>
      <c r="P5410" s="0" t="n">
        <v>350</v>
      </c>
      <c r="Q5410" s="0" t="n">
        <v>1</v>
      </c>
      <c r="R5410" s="0" t="str">
        <f aca="false">INDEX(Lookup!$B$4:$B$18,MATCH(C5410,Lookup!$A$4:$A$18,0))</f>
        <v>India</v>
      </c>
      <c r="S5410" s="20" t="n">
        <f aca="false">INDEX(Lookup!$D$4:$D$18,MATCH(C5410,Lookup!$A$4:$A$18,0))</f>
        <v>0.012</v>
      </c>
      <c r="T5410" s="21" t="n">
        <f aca="false">ROUND(P5410*S5410,2)</f>
        <v>4.2</v>
      </c>
      <c r="U5410" s="21" t="n">
        <f aca="false">IF(T5410&lt;=10,1,IF(T5410&lt;=20,2,IF(T5410&lt;=30,3,IF(T5410&lt;=40,4,IF(T5410&lt;=50,5,IF(T5410&lt;=100,6,IF(T5410&lt;=250,7,8)))))))</f>
        <v>1</v>
      </c>
      <c r="V5410" s="21" t="n">
        <f aca="false">IF(AND(OR(Dashboard!$T$3="All",R5410=Dashboard!$T$3),OR(Dashboard!$T$4="All",D5410=Dashboard!$T$4)),1,0)</f>
        <v>1</v>
      </c>
      <c r="W5410" s="21" t="n">
        <f aca="false">IF(V5410=1,T5410+ROW()/10000000,0)</f>
        <v>4.200541</v>
      </c>
    </row>
    <row r="5411" customFormat="false" ht="15" hidden="false" customHeight="false" outlineLevel="0" collapsed="false">
      <c r="A5411" s="0" t="n">
        <v>18034037</v>
      </c>
      <c r="B5411" s="0" t="s">
        <v>2973</v>
      </c>
      <c r="C5411" s="0" t="n">
        <v>1</v>
      </c>
      <c r="D5411" s="0" t="s">
        <v>6924</v>
      </c>
      <c r="E5411" s="0" t="s">
        <v>12460</v>
      </c>
      <c r="F5411" s="0" t="s">
        <v>4505</v>
      </c>
      <c r="G5411" s="0" t="s">
        <v>12447</v>
      </c>
      <c r="H5411" s="0" t="s">
        <v>2975</v>
      </c>
      <c r="I5411" s="0" t="s">
        <v>2123</v>
      </c>
      <c r="J5411" s="0" t="s">
        <v>47</v>
      </c>
      <c r="K5411" s="0" t="s">
        <v>47</v>
      </c>
      <c r="L5411" s="0" t="s">
        <v>47</v>
      </c>
      <c r="M5411" s="0" t="s">
        <v>47</v>
      </c>
      <c r="N5411" s="0" t="n">
        <v>1</v>
      </c>
      <c r="O5411" s="0" t="n">
        <v>0</v>
      </c>
      <c r="P5411" s="0" t="n">
        <v>350</v>
      </c>
      <c r="Q5411" s="0" t="n">
        <v>1</v>
      </c>
      <c r="R5411" s="0" t="str">
        <f aca="false">INDEX(Lookup!$B$4:$B$18,MATCH(C5411,Lookup!$A$4:$A$18,0))</f>
        <v>India</v>
      </c>
      <c r="S5411" s="20" t="n">
        <f aca="false">INDEX(Lookup!$D$4:$D$18,MATCH(C5411,Lookup!$A$4:$A$18,0))</f>
        <v>0.012</v>
      </c>
      <c r="T5411" s="21" t="n">
        <f aca="false">ROUND(P5411*S5411,2)</f>
        <v>4.2</v>
      </c>
      <c r="U5411" s="21" t="n">
        <f aca="false">IF(T5411&lt;=10,1,IF(T5411&lt;=20,2,IF(T5411&lt;=30,3,IF(T5411&lt;=40,4,IF(T5411&lt;=50,5,IF(T5411&lt;=100,6,IF(T5411&lt;=250,7,8)))))))</f>
        <v>1</v>
      </c>
      <c r="V5411" s="21" t="n">
        <f aca="false">IF(AND(OR(Dashboard!$T$3="All",R5411=Dashboard!$T$3),OR(Dashboard!$T$4="All",D5411=Dashboard!$T$4)),1,0)</f>
        <v>1</v>
      </c>
      <c r="W5411" s="21" t="n">
        <f aca="false">IF(V5411=1,T5411+ROW()/10000000,0)</f>
        <v>4.2005411</v>
      </c>
    </row>
    <row r="5412" customFormat="false" ht="15" hidden="false" customHeight="false" outlineLevel="0" collapsed="false">
      <c r="A5412" s="0" t="n">
        <v>18175282</v>
      </c>
      <c r="B5412" s="0" t="s">
        <v>2973</v>
      </c>
      <c r="C5412" s="0" t="n">
        <v>1</v>
      </c>
      <c r="D5412" s="0" t="s">
        <v>6924</v>
      </c>
      <c r="E5412" s="0" t="s">
        <v>12461</v>
      </c>
      <c r="F5412" s="0" t="s">
        <v>4505</v>
      </c>
      <c r="G5412" s="0" t="s">
        <v>12447</v>
      </c>
      <c r="H5412" s="0" t="s">
        <v>2975</v>
      </c>
      <c r="I5412" s="0" t="s">
        <v>2123</v>
      </c>
      <c r="J5412" s="0" t="s">
        <v>47</v>
      </c>
      <c r="K5412" s="0" t="s">
        <v>47</v>
      </c>
      <c r="L5412" s="0" t="s">
        <v>47</v>
      </c>
      <c r="M5412" s="0" t="s">
        <v>47</v>
      </c>
      <c r="N5412" s="0" t="n">
        <v>1</v>
      </c>
      <c r="O5412" s="0" t="n">
        <v>3</v>
      </c>
      <c r="P5412" s="0" t="n">
        <v>350</v>
      </c>
      <c r="Q5412" s="0" t="n">
        <v>1</v>
      </c>
      <c r="R5412" s="0" t="str">
        <f aca="false">INDEX(Lookup!$B$4:$B$18,MATCH(C5412,Lookup!$A$4:$A$18,0))</f>
        <v>India</v>
      </c>
      <c r="S5412" s="20" t="n">
        <f aca="false">INDEX(Lookup!$D$4:$D$18,MATCH(C5412,Lookup!$A$4:$A$18,0))</f>
        <v>0.012</v>
      </c>
      <c r="T5412" s="21" t="n">
        <f aca="false">ROUND(P5412*S5412,2)</f>
        <v>4.2</v>
      </c>
      <c r="U5412" s="21" t="n">
        <f aca="false">IF(T5412&lt;=10,1,IF(T5412&lt;=20,2,IF(T5412&lt;=30,3,IF(T5412&lt;=40,4,IF(T5412&lt;=50,5,IF(T5412&lt;=100,6,IF(T5412&lt;=250,7,8)))))))</f>
        <v>1</v>
      </c>
      <c r="V5412" s="21" t="n">
        <f aca="false">IF(AND(OR(Dashboard!$T$3="All",R5412=Dashboard!$T$3),OR(Dashboard!$T$4="All",D5412=Dashboard!$T$4)),1,0)</f>
        <v>1</v>
      </c>
      <c r="W5412" s="21" t="n">
        <f aca="false">IF(V5412=1,T5412+ROW()/10000000,0)</f>
        <v>4.2005412</v>
      </c>
    </row>
    <row r="5413" customFormat="false" ht="15" hidden="false" customHeight="false" outlineLevel="0" collapsed="false">
      <c r="A5413" s="0" t="n">
        <v>18489532</v>
      </c>
      <c r="B5413" s="0" t="s">
        <v>12462</v>
      </c>
      <c r="C5413" s="0" t="n">
        <v>1</v>
      </c>
      <c r="D5413" s="0" t="s">
        <v>6924</v>
      </c>
      <c r="E5413" s="0" t="s">
        <v>12463</v>
      </c>
      <c r="F5413" s="0" t="s">
        <v>4505</v>
      </c>
      <c r="G5413" s="0" t="s">
        <v>12447</v>
      </c>
      <c r="H5413" s="0" t="s">
        <v>2723</v>
      </c>
      <c r="I5413" s="0" t="s">
        <v>2123</v>
      </c>
      <c r="J5413" s="0" t="s">
        <v>47</v>
      </c>
      <c r="K5413" s="0" t="s">
        <v>47</v>
      </c>
      <c r="L5413" s="0" t="s">
        <v>47</v>
      </c>
      <c r="M5413" s="0" t="s">
        <v>47</v>
      </c>
      <c r="N5413" s="0" t="n">
        <v>1</v>
      </c>
      <c r="O5413" s="0" t="n">
        <v>0</v>
      </c>
      <c r="P5413" s="0" t="n">
        <v>200</v>
      </c>
      <c r="Q5413" s="0" t="n">
        <v>1</v>
      </c>
      <c r="R5413" s="0" t="str">
        <f aca="false">INDEX(Lookup!$B$4:$B$18,MATCH(C5413,Lookup!$A$4:$A$18,0))</f>
        <v>India</v>
      </c>
      <c r="S5413" s="20" t="n">
        <f aca="false">INDEX(Lookup!$D$4:$D$18,MATCH(C5413,Lookup!$A$4:$A$18,0))</f>
        <v>0.012</v>
      </c>
      <c r="T5413" s="21" t="n">
        <f aca="false">ROUND(P5413*S5413,2)</f>
        <v>2.4</v>
      </c>
      <c r="U5413" s="21" t="n">
        <f aca="false">IF(T5413&lt;=10,1,IF(T5413&lt;=20,2,IF(T5413&lt;=30,3,IF(T5413&lt;=40,4,IF(T5413&lt;=50,5,IF(T5413&lt;=100,6,IF(T5413&lt;=250,7,8)))))))</f>
        <v>1</v>
      </c>
      <c r="V5413" s="21" t="n">
        <f aca="false">IF(AND(OR(Dashboard!$T$3="All",R5413=Dashboard!$T$3),OR(Dashboard!$T$4="All",D5413=Dashboard!$T$4)),1,0)</f>
        <v>1</v>
      </c>
      <c r="W5413" s="21" t="n">
        <f aca="false">IF(V5413=1,T5413+ROW()/10000000,0)</f>
        <v>2.4005413</v>
      </c>
    </row>
    <row r="5414" customFormat="false" ht="15" hidden="false" customHeight="false" outlineLevel="0" collapsed="false">
      <c r="A5414" s="0" t="n">
        <v>18277178</v>
      </c>
      <c r="B5414" s="0" t="s">
        <v>12464</v>
      </c>
      <c r="C5414" s="0" t="n">
        <v>1</v>
      </c>
      <c r="D5414" s="0" t="s">
        <v>6924</v>
      </c>
      <c r="E5414" s="0" t="s">
        <v>12465</v>
      </c>
      <c r="F5414" s="0" t="s">
        <v>4505</v>
      </c>
      <c r="G5414" s="0" t="s">
        <v>12447</v>
      </c>
      <c r="H5414" s="0" t="s">
        <v>2128</v>
      </c>
      <c r="I5414" s="0" t="s">
        <v>2123</v>
      </c>
      <c r="J5414" s="0" t="s">
        <v>47</v>
      </c>
      <c r="K5414" s="0" t="s">
        <v>47</v>
      </c>
      <c r="L5414" s="0" t="s">
        <v>47</v>
      </c>
      <c r="M5414" s="0" t="s">
        <v>47</v>
      </c>
      <c r="N5414" s="0" t="n">
        <v>1</v>
      </c>
      <c r="O5414" s="0" t="n">
        <v>1</v>
      </c>
      <c r="P5414" s="0" t="n">
        <v>200</v>
      </c>
      <c r="Q5414" s="0" t="n">
        <v>1</v>
      </c>
      <c r="R5414" s="0" t="str">
        <f aca="false">INDEX(Lookup!$B$4:$B$18,MATCH(C5414,Lookup!$A$4:$A$18,0))</f>
        <v>India</v>
      </c>
      <c r="S5414" s="20" t="n">
        <f aca="false">INDEX(Lookup!$D$4:$D$18,MATCH(C5414,Lookup!$A$4:$A$18,0))</f>
        <v>0.012</v>
      </c>
      <c r="T5414" s="21" t="n">
        <f aca="false">ROUND(P5414*S5414,2)</f>
        <v>2.4</v>
      </c>
      <c r="U5414" s="21" t="n">
        <f aca="false">IF(T5414&lt;=10,1,IF(T5414&lt;=20,2,IF(T5414&lt;=30,3,IF(T5414&lt;=40,4,IF(T5414&lt;=50,5,IF(T5414&lt;=100,6,IF(T5414&lt;=250,7,8)))))))</f>
        <v>1</v>
      </c>
      <c r="V5414" s="21" t="n">
        <f aca="false">IF(AND(OR(Dashboard!$T$3="All",R5414=Dashboard!$T$3),OR(Dashboard!$T$4="All",D5414=Dashboard!$T$4)),1,0)</f>
        <v>1</v>
      </c>
      <c r="W5414" s="21" t="n">
        <f aca="false">IF(V5414=1,T5414+ROW()/10000000,0)</f>
        <v>2.4005414</v>
      </c>
    </row>
    <row r="5415" customFormat="false" ht="15" hidden="false" customHeight="false" outlineLevel="0" collapsed="false">
      <c r="A5415" s="0" t="n">
        <v>18408079</v>
      </c>
      <c r="B5415" s="0" t="s">
        <v>12466</v>
      </c>
      <c r="C5415" s="0" t="n">
        <v>1</v>
      </c>
      <c r="D5415" s="0" t="s">
        <v>6924</v>
      </c>
      <c r="E5415" s="0" t="s">
        <v>12467</v>
      </c>
      <c r="F5415" s="0" t="s">
        <v>4505</v>
      </c>
      <c r="G5415" s="0" t="s">
        <v>12447</v>
      </c>
      <c r="H5415" s="0" t="s">
        <v>2128</v>
      </c>
      <c r="I5415" s="0" t="s">
        <v>2123</v>
      </c>
      <c r="J5415" s="0" t="s">
        <v>47</v>
      </c>
      <c r="K5415" s="0" t="s">
        <v>47</v>
      </c>
      <c r="L5415" s="0" t="s">
        <v>47</v>
      </c>
      <c r="M5415" s="0" t="s">
        <v>47</v>
      </c>
      <c r="N5415" s="0" t="n">
        <v>2</v>
      </c>
      <c r="O5415" s="0" t="n">
        <v>2</v>
      </c>
      <c r="P5415" s="0" t="n">
        <v>500</v>
      </c>
      <c r="Q5415" s="0" t="n">
        <v>1</v>
      </c>
      <c r="R5415" s="0" t="str">
        <f aca="false">INDEX(Lookup!$B$4:$B$18,MATCH(C5415,Lookup!$A$4:$A$18,0))</f>
        <v>India</v>
      </c>
      <c r="S5415" s="20" t="n">
        <f aca="false">INDEX(Lookup!$D$4:$D$18,MATCH(C5415,Lookup!$A$4:$A$18,0))</f>
        <v>0.012</v>
      </c>
      <c r="T5415" s="21" t="n">
        <f aca="false">ROUND(P5415*S5415,2)</f>
        <v>6</v>
      </c>
      <c r="U5415" s="21" t="n">
        <f aca="false">IF(T5415&lt;=10,1,IF(T5415&lt;=20,2,IF(T5415&lt;=30,3,IF(T5415&lt;=40,4,IF(T5415&lt;=50,5,IF(T5415&lt;=100,6,IF(T5415&lt;=250,7,8)))))))</f>
        <v>1</v>
      </c>
      <c r="V5415" s="21" t="n">
        <f aca="false">IF(AND(OR(Dashboard!$T$3="All",R5415=Dashboard!$T$3),OR(Dashboard!$T$4="All",D5415=Dashboard!$T$4)),1,0)</f>
        <v>1</v>
      </c>
      <c r="W5415" s="21" t="n">
        <f aca="false">IF(V5415=1,T5415+ROW()/10000000,0)</f>
        <v>6.0005415</v>
      </c>
    </row>
    <row r="5416" customFormat="false" ht="15" hidden="false" customHeight="false" outlineLevel="0" collapsed="false">
      <c r="A5416" s="0" t="n">
        <v>18232989</v>
      </c>
      <c r="B5416" s="0" t="s">
        <v>12468</v>
      </c>
      <c r="C5416" s="0" t="n">
        <v>1</v>
      </c>
      <c r="D5416" s="0" t="s">
        <v>6924</v>
      </c>
      <c r="E5416" s="0" t="s">
        <v>12469</v>
      </c>
      <c r="F5416" s="0" t="s">
        <v>4505</v>
      </c>
      <c r="G5416" s="0" t="s">
        <v>12447</v>
      </c>
      <c r="H5416" s="0" t="s">
        <v>2288</v>
      </c>
      <c r="I5416" s="0" t="s">
        <v>2123</v>
      </c>
      <c r="J5416" s="0" t="s">
        <v>47</v>
      </c>
      <c r="K5416" s="0" t="s">
        <v>47</v>
      </c>
      <c r="L5416" s="0" t="s">
        <v>47</v>
      </c>
      <c r="M5416" s="0" t="s">
        <v>47</v>
      </c>
      <c r="N5416" s="0" t="n">
        <v>1</v>
      </c>
      <c r="O5416" s="0" t="n">
        <v>0</v>
      </c>
      <c r="P5416" s="0" t="n">
        <v>200</v>
      </c>
      <c r="Q5416" s="0" t="n">
        <v>1</v>
      </c>
      <c r="R5416" s="0" t="str">
        <f aca="false">INDEX(Lookup!$B$4:$B$18,MATCH(C5416,Lookup!$A$4:$A$18,0))</f>
        <v>India</v>
      </c>
      <c r="S5416" s="20" t="n">
        <f aca="false">INDEX(Lookup!$D$4:$D$18,MATCH(C5416,Lookup!$A$4:$A$18,0))</f>
        <v>0.012</v>
      </c>
      <c r="T5416" s="21" t="n">
        <f aca="false">ROUND(P5416*S5416,2)</f>
        <v>2.4</v>
      </c>
      <c r="U5416" s="21" t="n">
        <f aca="false">IF(T5416&lt;=10,1,IF(T5416&lt;=20,2,IF(T5416&lt;=30,3,IF(T5416&lt;=40,4,IF(T5416&lt;=50,5,IF(T5416&lt;=100,6,IF(T5416&lt;=250,7,8)))))))</f>
        <v>1</v>
      </c>
      <c r="V5416" s="21" t="n">
        <f aca="false">IF(AND(OR(Dashboard!$T$3="All",R5416=Dashboard!$T$3),OR(Dashboard!$T$4="All",D5416=Dashboard!$T$4)),1,0)</f>
        <v>1</v>
      </c>
      <c r="W5416" s="21" t="n">
        <f aca="false">IF(V5416=1,T5416+ROW()/10000000,0)</f>
        <v>2.4005416</v>
      </c>
    </row>
    <row r="5417" customFormat="false" ht="15" hidden="false" customHeight="false" outlineLevel="0" collapsed="false">
      <c r="A5417" s="0" t="n">
        <v>18492033</v>
      </c>
      <c r="B5417" s="0" t="s">
        <v>12470</v>
      </c>
      <c r="C5417" s="0" t="n">
        <v>1</v>
      </c>
      <c r="D5417" s="0" t="s">
        <v>6924</v>
      </c>
      <c r="E5417" s="0" t="s">
        <v>12471</v>
      </c>
      <c r="F5417" s="0" t="s">
        <v>4505</v>
      </c>
      <c r="G5417" s="0" t="s">
        <v>12447</v>
      </c>
      <c r="H5417" s="0" t="s">
        <v>2147</v>
      </c>
      <c r="I5417" s="0" t="s">
        <v>2123</v>
      </c>
      <c r="J5417" s="0" t="s">
        <v>47</v>
      </c>
      <c r="K5417" s="0" t="s">
        <v>47</v>
      </c>
      <c r="L5417" s="0" t="s">
        <v>47</v>
      </c>
      <c r="M5417" s="0" t="s">
        <v>47</v>
      </c>
      <c r="N5417" s="0" t="n">
        <v>1</v>
      </c>
      <c r="O5417" s="0" t="n">
        <v>0</v>
      </c>
      <c r="P5417" s="0" t="n">
        <v>350</v>
      </c>
      <c r="Q5417" s="0" t="n">
        <v>1</v>
      </c>
      <c r="R5417" s="0" t="str">
        <f aca="false">INDEX(Lookup!$B$4:$B$18,MATCH(C5417,Lookup!$A$4:$A$18,0))</f>
        <v>India</v>
      </c>
      <c r="S5417" s="20" t="n">
        <f aca="false">INDEX(Lookup!$D$4:$D$18,MATCH(C5417,Lookup!$A$4:$A$18,0))</f>
        <v>0.012</v>
      </c>
      <c r="T5417" s="21" t="n">
        <f aca="false">ROUND(P5417*S5417,2)</f>
        <v>4.2</v>
      </c>
      <c r="U5417" s="21" t="n">
        <f aca="false">IF(T5417&lt;=10,1,IF(T5417&lt;=20,2,IF(T5417&lt;=30,3,IF(T5417&lt;=40,4,IF(T5417&lt;=50,5,IF(T5417&lt;=100,6,IF(T5417&lt;=250,7,8)))))))</f>
        <v>1</v>
      </c>
      <c r="V5417" s="21" t="n">
        <f aca="false">IF(AND(OR(Dashboard!$T$3="All",R5417=Dashboard!$T$3),OR(Dashboard!$T$4="All",D5417=Dashboard!$T$4)),1,0)</f>
        <v>1</v>
      </c>
      <c r="W5417" s="21" t="n">
        <f aca="false">IF(V5417=1,T5417+ROW()/10000000,0)</f>
        <v>4.2005417</v>
      </c>
    </row>
    <row r="5418" customFormat="false" ht="15" hidden="false" customHeight="false" outlineLevel="0" collapsed="false">
      <c r="A5418" s="0" t="n">
        <v>18489832</v>
      </c>
      <c r="B5418" s="0" t="s">
        <v>12472</v>
      </c>
      <c r="C5418" s="0" t="n">
        <v>1</v>
      </c>
      <c r="D5418" s="0" t="s">
        <v>6924</v>
      </c>
      <c r="E5418" s="0" t="s">
        <v>12473</v>
      </c>
      <c r="F5418" s="0" t="s">
        <v>4505</v>
      </c>
      <c r="G5418" s="0" t="s">
        <v>12447</v>
      </c>
      <c r="H5418" s="0" t="s">
        <v>2128</v>
      </c>
      <c r="I5418" s="0" t="s">
        <v>2123</v>
      </c>
      <c r="J5418" s="0" t="s">
        <v>47</v>
      </c>
      <c r="K5418" s="0" t="s">
        <v>47</v>
      </c>
      <c r="L5418" s="0" t="s">
        <v>47</v>
      </c>
      <c r="M5418" s="0" t="s">
        <v>47</v>
      </c>
      <c r="N5418" s="0" t="n">
        <v>1</v>
      </c>
      <c r="O5418" s="0" t="n">
        <v>0</v>
      </c>
      <c r="P5418" s="0" t="n">
        <v>100</v>
      </c>
      <c r="Q5418" s="0" t="n">
        <v>1</v>
      </c>
      <c r="R5418" s="0" t="str">
        <f aca="false">INDEX(Lookup!$B$4:$B$18,MATCH(C5418,Lookup!$A$4:$A$18,0))</f>
        <v>India</v>
      </c>
      <c r="S5418" s="20" t="n">
        <f aca="false">INDEX(Lookup!$D$4:$D$18,MATCH(C5418,Lookup!$A$4:$A$18,0))</f>
        <v>0.012</v>
      </c>
      <c r="T5418" s="21" t="n">
        <f aca="false">ROUND(P5418*S5418,2)</f>
        <v>1.2</v>
      </c>
      <c r="U5418" s="21" t="n">
        <f aca="false">IF(T5418&lt;=10,1,IF(T5418&lt;=20,2,IF(T5418&lt;=30,3,IF(T5418&lt;=40,4,IF(T5418&lt;=50,5,IF(T5418&lt;=100,6,IF(T5418&lt;=250,7,8)))))))</f>
        <v>1</v>
      </c>
      <c r="V5418" s="21" t="n">
        <f aca="false">IF(AND(OR(Dashboard!$T$3="All",R5418=Dashboard!$T$3),OR(Dashboard!$T$4="All",D5418=Dashboard!$T$4)),1,0)</f>
        <v>1</v>
      </c>
      <c r="W5418" s="21" t="n">
        <f aca="false">IF(V5418=1,T5418+ROW()/10000000,0)</f>
        <v>1.2005418</v>
      </c>
    </row>
    <row r="5419" customFormat="false" ht="15" hidden="false" customHeight="false" outlineLevel="0" collapsed="false">
      <c r="A5419" s="0" t="n">
        <v>18467388</v>
      </c>
      <c r="B5419" s="0" t="s">
        <v>12474</v>
      </c>
      <c r="C5419" s="0" t="n">
        <v>1</v>
      </c>
      <c r="D5419" s="0" t="s">
        <v>6924</v>
      </c>
      <c r="E5419" s="0" t="s">
        <v>12475</v>
      </c>
      <c r="F5419" s="0" t="s">
        <v>4505</v>
      </c>
      <c r="G5419" s="0" t="s">
        <v>12447</v>
      </c>
      <c r="H5419" s="0" t="s">
        <v>52</v>
      </c>
      <c r="I5419" s="0" t="s">
        <v>2123</v>
      </c>
      <c r="J5419" s="0" t="s">
        <v>46</v>
      </c>
      <c r="K5419" s="0" t="s">
        <v>47</v>
      </c>
      <c r="L5419" s="0" t="s">
        <v>47</v>
      </c>
      <c r="M5419" s="0" t="s">
        <v>47</v>
      </c>
      <c r="N5419" s="0" t="n">
        <v>3</v>
      </c>
      <c r="O5419" s="0" t="n">
        <v>0</v>
      </c>
      <c r="P5419" s="0" t="n">
        <v>1000</v>
      </c>
      <c r="Q5419" s="0" t="n">
        <v>1</v>
      </c>
      <c r="R5419" s="0" t="str">
        <f aca="false">INDEX(Lookup!$B$4:$B$18,MATCH(C5419,Lookup!$A$4:$A$18,0))</f>
        <v>India</v>
      </c>
      <c r="S5419" s="20" t="n">
        <f aca="false">INDEX(Lookup!$D$4:$D$18,MATCH(C5419,Lookup!$A$4:$A$18,0))</f>
        <v>0.012</v>
      </c>
      <c r="T5419" s="21" t="n">
        <f aca="false">ROUND(P5419*S5419,2)</f>
        <v>12</v>
      </c>
      <c r="U5419" s="21" t="n">
        <f aca="false">IF(T5419&lt;=10,1,IF(T5419&lt;=20,2,IF(T5419&lt;=30,3,IF(T5419&lt;=40,4,IF(T5419&lt;=50,5,IF(T5419&lt;=100,6,IF(T5419&lt;=250,7,8)))))))</f>
        <v>2</v>
      </c>
      <c r="V5419" s="21" t="n">
        <f aca="false">IF(AND(OR(Dashboard!$T$3="All",R5419=Dashboard!$T$3),OR(Dashboard!$T$4="All",D5419=Dashboard!$T$4)),1,0)</f>
        <v>1</v>
      </c>
      <c r="W5419" s="21" t="n">
        <f aca="false">IF(V5419=1,T5419+ROW()/10000000,0)</f>
        <v>12.0005419</v>
      </c>
    </row>
    <row r="5420" customFormat="false" ht="15" hidden="false" customHeight="false" outlineLevel="0" collapsed="false">
      <c r="A5420" s="0" t="n">
        <v>18175299</v>
      </c>
      <c r="B5420" s="0" t="s">
        <v>12476</v>
      </c>
      <c r="C5420" s="0" t="n">
        <v>1</v>
      </c>
      <c r="D5420" s="0" t="s">
        <v>6924</v>
      </c>
      <c r="E5420" s="0" t="s">
        <v>12451</v>
      </c>
      <c r="F5420" s="0" t="s">
        <v>4505</v>
      </c>
      <c r="G5420" s="0" t="s">
        <v>12447</v>
      </c>
      <c r="H5420" s="0" t="s">
        <v>12477</v>
      </c>
      <c r="I5420" s="0" t="s">
        <v>2123</v>
      </c>
      <c r="J5420" s="0" t="s">
        <v>47</v>
      </c>
      <c r="K5420" s="0" t="s">
        <v>47</v>
      </c>
      <c r="L5420" s="0" t="s">
        <v>47</v>
      </c>
      <c r="M5420" s="0" t="s">
        <v>47</v>
      </c>
      <c r="N5420" s="0" t="n">
        <v>1</v>
      </c>
      <c r="O5420" s="0" t="n">
        <v>1</v>
      </c>
      <c r="P5420" s="0" t="n">
        <v>200</v>
      </c>
      <c r="Q5420" s="0" t="n">
        <v>1</v>
      </c>
      <c r="R5420" s="0" t="str">
        <f aca="false">INDEX(Lookup!$B$4:$B$18,MATCH(C5420,Lookup!$A$4:$A$18,0))</f>
        <v>India</v>
      </c>
      <c r="S5420" s="20" t="n">
        <f aca="false">INDEX(Lookup!$D$4:$D$18,MATCH(C5420,Lookup!$A$4:$A$18,0))</f>
        <v>0.012</v>
      </c>
      <c r="T5420" s="21" t="n">
        <f aca="false">ROUND(P5420*S5420,2)</f>
        <v>2.4</v>
      </c>
      <c r="U5420" s="21" t="n">
        <f aca="false">IF(T5420&lt;=10,1,IF(T5420&lt;=20,2,IF(T5420&lt;=30,3,IF(T5420&lt;=40,4,IF(T5420&lt;=50,5,IF(T5420&lt;=100,6,IF(T5420&lt;=250,7,8)))))))</f>
        <v>1</v>
      </c>
      <c r="V5420" s="21" t="n">
        <f aca="false">IF(AND(OR(Dashboard!$T$3="All",R5420=Dashboard!$T$3),OR(Dashboard!$T$4="All",D5420=Dashboard!$T$4)),1,0)</f>
        <v>1</v>
      </c>
      <c r="W5420" s="21" t="n">
        <f aca="false">IF(V5420=1,T5420+ROW()/10000000,0)</f>
        <v>2.400542</v>
      </c>
    </row>
    <row r="5421" customFormat="false" ht="15" hidden="false" customHeight="false" outlineLevel="0" collapsed="false">
      <c r="A5421" s="0" t="n">
        <v>18337908</v>
      </c>
      <c r="B5421" s="0" t="s">
        <v>12478</v>
      </c>
      <c r="C5421" s="0" t="n">
        <v>1</v>
      </c>
      <c r="D5421" s="0" t="s">
        <v>6924</v>
      </c>
      <c r="E5421" s="0" t="s">
        <v>12479</v>
      </c>
      <c r="F5421" s="0" t="s">
        <v>4505</v>
      </c>
      <c r="G5421" s="0" t="s">
        <v>12447</v>
      </c>
      <c r="H5421" s="0" t="s">
        <v>2307</v>
      </c>
      <c r="I5421" s="0" t="s">
        <v>2123</v>
      </c>
      <c r="J5421" s="0" t="s">
        <v>47</v>
      </c>
      <c r="K5421" s="0" t="s">
        <v>47</v>
      </c>
      <c r="L5421" s="0" t="s">
        <v>47</v>
      </c>
      <c r="M5421" s="0" t="s">
        <v>47</v>
      </c>
      <c r="N5421" s="0" t="n">
        <v>3</v>
      </c>
      <c r="O5421" s="0" t="n">
        <v>1</v>
      </c>
      <c r="P5421" s="0" t="n">
        <v>1200</v>
      </c>
      <c r="Q5421" s="0" t="n">
        <v>1</v>
      </c>
      <c r="R5421" s="0" t="str">
        <f aca="false">INDEX(Lookup!$B$4:$B$18,MATCH(C5421,Lookup!$A$4:$A$18,0))</f>
        <v>India</v>
      </c>
      <c r="S5421" s="20" t="n">
        <f aca="false">INDEX(Lookup!$D$4:$D$18,MATCH(C5421,Lookup!$A$4:$A$18,0))</f>
        <v>0.012</v>
      </c>
      <c r="T5421" s="21" t="n">
        <f aca="false">ROUND(P5421*S5421,2)</f>
        <v>14.4</v>
      </c>
      <c r="U5421" s="21" t="n">
        <f aca="false">IF(T5421&lt;=10,1,IF(T5421&lt;=20,2,IF(T5421&lt;=30,3,IF(T5421&lt;=40,4,IF(T5421&lt;=50,5,IF(T5421&lt;=100,6,IF(T5421&lt;=250,7,8)))))))</f>
        <v>2</v>
      </c>
      <c r="V5421" s="21" t="n">
        <f aca="false">IF(AND(OR(Dashboard!$T$3="All",R5421=Dashboard!$T$3),OR(Dashboard!$T$4="All",D5421=Dashboard!$T$4)),1,0)</f>
        <v>1</v>
      </c>
      <c r="W5421" s="21" t="n">
        <f aca="false">IF(V5421=1,T5421+ROW()/10000000,0)</f>
        <v>14.4005421</v>
      </c>
    </row>
    <row r="5422" customFormat="false" ht="15" hidden="false" customHeight="false" outlineLevel="0" collapsed="false">
      <c r="A5422" s="0" t="n">
        <v>18463608</v>
      </c>
      <c r="B5422" s="0" t="s">
        <v>10560</v>
      </c>
      <c r="C5422" s="0" t="n">
        <v>1</v>
      </c>
      <c r="D5422" s="0" t="s">
        <v>6924</v>
      </c>
      <c r="E5422" s="0" t="s">
        <v>12480</v>
      </c>
      <c r="F5422" s="0" t="s">
        <v>4505</v>
      </c>
      <c r="G5422" s="0" t="s">
        <v>12447</v>
      </c>
      <c r="H5422" s="0" t="s">
        <v>402</v>
      </c>
      <c r="I5422" s="0" t="s">
        <v>2123</v>
      </c>
      <c r="J5422" s="0" t="s">
        <v>47</v>
      </c>
      <c r="K5422" s="0" t="s">
        <v>47</v>
      </c>
      <c r="L5422" s="0" t="s">
        <v>47</v>
      </c>
      <c r="M5422" s="0" t="s">
        <v>47</v>
      </c>
      <c r="N5422" s="0" t="n">
        <v>1</v>
      </c>
      <c r="O5422" s="0" t="n">
        <v>2</v>
      </c>
      <c r="P5422" s="0" t="n">
        <v>400</v>
      </c>
      <c r="Q5422" s="0" t="n">
        <v>1</v>
      </c>
      <c r="R5422" s="0" t="str">
        <f aca="false">INDEX(Lookup!$B$4:$B$18,MATCH(C5422,Lookup!$A$4:$A$18,0))</f>
        <v>India</v>
      </c>
      <c r="S5422" s="20" t="n">
        <f aca="false">INDEX(Lookup!$D$4:$D$18,MATCH(C5422,Lookup!$A$4:$A$18,0))</f>
        <v>0.012</v>
      </c>
      <c r="T5422" s="21" t="n">
        <f aca="false">ROUND(P5422*S5422,2)</f>
        <v>4.8</v>
      </c>
      <c r="U5422" s="21" t="n">
        <f aca="false">IF(T5422&lt;=10,1,IF(T5422&lt;=20,2,IF(T5422&lt;=30,3,IF(T5422&lt;=40,4,IF(T5422&lt;=50,5,IF(T5422&lt;=100,6,IF(T5422&lt;=250,7,8)))))))</f>
        <v>1</v>
      </c>
      <c r="V5422" s="21" t="n">
        <f aca="false">IF(AND(OR(Dashboard!$T$3="All",R5422=Dashboard!$T$3),OR(Dashboard!$T$4="All",D5422=Dashboard!$T$4)),1,0)</f>
        <v>1</v>
      </c>
      <c r="W5422" s="21" t="n">
        <f aca="false">IF(V5422=1,T5422+ROW()/10000000,0)</f>
        <v>4.8005422</v>
      </c>
    </row>
    <row r="5423" customFormat="false" ht="15" hidden="false" customHeight="false" outlineLevel="0" collapsed="false">
      <c r="A5423" s="0" t="n">
        <v>18489836</v>
      </c>
      <c r="B5423" s="0" t="s">
        <v>12481</v>
      </c>
      <c r="C5423" s="0" t="n">
        <v>1</v>
      </c>
      <c r="D5423" s="0" t="s">
        <v>6924</v>
      </c>
      <c r="E5423" s="0" t="s">
        <v>12482</v>
      </c>
      <c r="F5423" s="0" t="s">
        <v>4505</v>
      </c>
      <c r="G5423" s="0" t="s">
        <v>12447</v>
      </c>
      <c r="H5423" s="0" t="s">
        <v>2128</v>
      </c>
      <c r="I5423" s="0" t="s">
        <v>2123</v>
      </c>
      <c r="J5423" s="0" t="s">
        <v>47</v>
      </c>
      <c r="K5423" s="0" t="s">
        <v>47</v>
      </c>
      <c r="L5423" s="0" t="s">
        <v>47</v>
      </c>
      <c r="M5423" s="0" t="s">
        <v>47</v>
      </c>
      <c r="N5423" s="0" t="n">
        <v>1</v>
      </c>
      <c r="O5423" s="0" t="n">
        <v>0</v>
      </c>
      <c r="P5423" s="0" t="n">
        <v>250</v>
      </c>
      <c r="Q5423" s="0" t="n">
        <v>1</v>
      </c>
      <c r="R5423" s="0" t="str">
        <f aca="false">INDEX(Lookup!$B$4:$B$18,MATCH(C5423,Lookup!$A$4:$A$18,0))</f>
        <v>India</v>
      </c>
      <c r="S5423" s="20" t="n">
        <f aca="false">INDEX(Lookup!$D$4:$D$18,MATCH(C5423,Lookup!$A$4:$A$18,0))</f>
        <v>0.012</v>
      </c>
      <c r="T5423" s="21" t="n">
        <f aca="false">ROUND(P5423*S5423,2)</f>
        <v>3</v>
      </c>
      <c r="U5423" s="21" t="n">
        <f aca="false">IF(T5423&lt;=10,1,IF(T5423&lt;=20,2,IF(T5423&lt;=30,3,IF(T5423&lt;=40,4,IF(T5423&lt;=50,5,IF(T5423&lt;=100,6,IF(T5423&lt;=250,7,8)))))))</f>
        <v>1</v>
      </c>
      <c r="V5423" s="21" t="n">
        <f aca="false">IF(AND(OR(Dashboard!$T$3="All",R5423=Dashboard!$T$3),OR(Dashboard!$T$4="All",D5423=Dashboard!$T$4)),1,0)</f>
        <v>1</v>
      </c>
      <c r="W5423" s="21" t="n">
        <f aca="false">IF(V5423=1,T5423+ROW()/10000000,0)</f>
        <v>3.0005423</v>
      </c>
    </row>
    <row r="5424" customFormat="false" ht="15" hidden="false" customHeight="false" outlineLevel="0" collapsed="false">
      <c r="A5424" s="0" t="n">
        <v>18277163</v>
      </c>
      <c r="B5424" s="0" t="s">
        <v>12483</v>
      </c>
      <c r="C5424" s="0" t="n">
        <v>1</v>
      </c>
      <c r="D5424" s="0" t="s">
        <v>6924</v>
      </c>
      <c r="E5424" s="0" t="s">
        <v>12473</v>
      </c>
      <c r="F5424" s="0" t="s">
        <v>4505</v>
      </c>
      <c r="G5424" s="0" t="s">
        <v>12447</v>
      </c>
      <c r="H5424" s="0" t="s">
        <v>2128</v>
      </c>
      <c r="I5424" s="0" t="s">
        <v>2123</v>
      </c>
      <c r="J5424" s="0" t="s">
        <v>47</v>
      </c>
      <c r="K5424" s="0" t="s">
        <v>46</v>
      </c>
      <c r="L5424" s="0" t="s">
        <v>47</v>
      </c>
      <c r="M5424" s="0" t="s">
        <v>47</v>
      </c>
      <c r="N5424" s="0" t="n">
        <v>1</v>
      </c>
      <c r="O5424" s="0" t="n">
        <v>2</v>
      </c>
      <c r="P5424" s="0" t="n">
        <v>250</v>
      </c>
      <c r="Q5424" s="0" t="n">
        <v>1</v>
      </c>
      <c r="R5424" s="0" t="str">
        <f aca="false">INDEX(Lookup!$B$4:$B$18,MATCH(C5424,Lookup!$A$4:$A$18,0))</f>
        <v>India</v>
      </c>
      <c r="S5424" s="20" t="n">
        <f aca="false">INDEX(Lookup!$D$4:$D$18,MATCH(C5424,Lookup!$A$4:$A$18,0))</f>
        <v>0.012</v>
      </c>
      <c r="T5424" s="21" t="n">
        <f aca="false">ROUND(P5424*S5424,2)</f>
        <v>3</v>
      </c>
      <c r="U5424" s="21" t="n">
        <f aca="false">IF(T5424&lt;=10,1,IF(T5424&lt;=20,2,IF(T5424&lt;=30,3,IF(T5424&lt;=40,4,IF(T5424&lt;=50,5,IF(T5424&lt;=100,6,IF(T5424&lt;=250,7,8)))))))</f>
        <v>1</v>
      </c>
      <c r="V5424" s="21" t="n">
        <f aca="false">IF(AND(OR(Dashboard!$T$3="All",R5424=Dashboard!$T$3),OR(Dashboard!$T$4="All",D5424=Dashboard!$T$4)),1,0)</f>
        <v>1</v>
      </c>
      <c r="W5424" s="21" t="n">
        <f aca="false">IF(V5424=1,T5424+ROW()/10000000,0)</f>
        <v>3.0005424</v>
      </c>
    </row>
    <row r="5425" customFormat="false" ht="15" hidden="false" customHeight="false" outlineLevel="0" collapsed="false">
      <c r="A5425" s="0" t="n">
        <v>18489545</v>
      </c>
      <c r="B5425" s="0" t="s">
        <v>8217</v>
      </c>
      <c r="C5425" s="0" t="n">
        <v>1</v>
      </c>
      <c r="D5425" s="0" t="s">
        <v>6924</v>
      </c>
      <c r="E5425" s="0" t="s">
        <v>12484</v>
      </c>
      <c r="F5425" s="0" t="s">
        <v>4505</v>
      </c>
      <c r="G5425" s="0" t="s">
        <v>12447</v>
      </c>
      <c r="H5425" s="0" t="s">
        <v>2128</v>
      </c>
      <c r="I5425" s="0" t="s">
        <v>2123</v>
      </c>
      <c r="J5425" s="0" t="s">
        <v>47</v>
      </c>
      <c r="K5425" s="0" t="s">
        <v>47</v>
      </c>
      <c r="L5425" s="0" t="s">
        <v>47</v>
      </c>
      <c r="M5425" s="0" t="s">
        <v>47</v>
      </c>
      <c r="N5425" s="0" t="n">
        <v>1</v>
      </c>
      <c r="O5425" s="0" t="n">
        <v>0</v>
      </c>
      <c r="P5425" s="0" t="n">
        <v>200</v>
      </c>
      <c r="Q5425" s="0" t="n">
        <v>1</v>
      </c>
      <c r="R5425" s="0" t="str">
        <f aca="false">INDEX(Lookup!$B$4:$B$18,MATCH(C5425,Lookup!$A$4:$A$18,0))</f>
        <v>India</v>
      </c>
      <c r="S5425" s="20" t="n">
        <f aca="false">INDEX(Lookup!$D$4:$D$18,MATCH(C5425,Lookup!$A$4:$A$18,0))</f>
        <v>0.012</v>
      </c>
      <c r="T5425" s="21" t="n">
        <f aca="false">ROUND(P5425*S5425,2)</f>
        <v>2.4</v>
      </c>
      <c r="U5425" s="21" t="n">
        <f aca="false">IF(T5425&lt;=10,1,IF(T5425&lt;=20,2,IF(T5425&lt;=30,3,IF(T5425&lt;=40,4,IF(T5425&lt;=50,5,IF(T5425&lt;=100,6,IF(T5425&lt;=250,7,8)))))))</f>
        <v>1</v>
      </c>
      <c r="V5425" s="21" t="n">
        <f aca="false">IF(AND(OR(Dashboard!$T$3="All",R5425=Dashboard!$T$3),OR(Dashboard!$T$4="All",D5425=Dashboard!$T$4)),1,0)</f>
        <v>1</v>
      </c>
      <c r="W5425" s="21" t="n">
        <f aca="false">IF(V5425=1,T5425+ROW()/10000000,0)</f>
        <v>2.4005425</v>
      </c>
    </row>
    <row r="5426" customFormat="false" ht="15" hidden="false" customHeight="false" outlineLevel="0" collapsed="false">
      <c r="A5426" s="0" t="n">
        <v>18277176</v>
      </c>
      <c r="B5426" s="0" t="s">
        <v>12485</v>
      </c>
      <c r="C5426" s="0" t="n">
        <v>1</v>
      </c>
      <c r="D5426" s="0" t="s">
        <v>6924</v>
      </c>
      <c r="E5426" s="0" t="s">
        <v>12486</v>
      </c>
      <c r="F5426" s="0" t="s">
        <v>4505</v>
      </c>
      <c r="G5426" s="0" t="s">
        <v>12447</v>
      </c>
      <c r="H5426" s="0" t="s">
        <v>4155</v>
      </c>
      <c r="I5426" s="0" t="s">
        <v>2123</v>
      </c>
      <c r="J5426" s="0" t="s">
        <v>47</v>
      </c>
      <c r="K5426" s="0" t="s">
        <v>47</v>
      </c>
      <c r="L5426" s="0" t="s">
        <v>47</v>
      </c>
      <c r="M5426" s="0" t="s">
        <v>47</v>
      </c>
      <c r="N5426" s="0" t="n">
        <v>1</v>
      </c>
      <c r="O5426" s="0" t="n">
        <v>1</v>
      </c>
      <c r="P5426" s="0" t="n">
        <v>250</v>
      </c>
      <c r="Q5426" s="0" t="n">
        <v>1</v>
      </c>
      <c r="R5426" s="0" t="str">
        <f aca="false">INDEX(Lookup!$B$4:$B$18,MATCH(C5426,Lookup!$A$4:$A$18,0))</f>
        <v>India</v>
      </c>
      <c r="S5426" s="20" t="n">
        <f aca="false">INDEX(Lookup!$D$4:$D$18,MATCH(C5426,Lookup!$A$4:$A$18,0))</f>
        <v>0.012</v>
      </c>
      <c r="T5426" s="21" t="n">
        <f aca="false">ROUND(P5426*S5426,2)</f>
        <v>3</v>
      </c>
      <c r="U5426" s="21" t="n">
        <f aca="false">IF(T5426&lt;=10,1,IF(T5426&lt;=20,2,IF(T5426&lt;=30,3,IF(T5426&lt;=40,4,IF(T5426&lt;=50,5,IF(T5426&lt;=100,6,IF(T5426&lt;=250,7,8)))))))</f>
        <v>1</v>
      </c>
      <c r="V5426" s="21" t="n">
        <f aca="false">IF(AND(OR(Dashboard!$T$3="All",R5426=Dashboard!$T$3),OR(Dashboard!$T$4="All",D5426=Dashboard!$T$4)),1,0)</f>
        <v>1</v>
      </c>
      <c r="W5426" s="21" t="n">
        <f aca="false">IF(V5426=1,T5426+ROW()/10000000,0)</f>
        <v>3.0005426</v>
      </c>
    </row>
    <row r="5427" customFormat="false" ht="15" hidden="false" customHeight="false" outlineLevel="0" collapsed="false">
      <c r="A5427" s="0" t="n">
        <v>18175278</v>
      </c>
      <c r="B5427" s="0" t="s">
        <v>12487</v>
      </c>
      <c r="C5427" s="0" t="n">
        <v>1</v>
      </c>
      <c r="D5427" s="0" t="s">
        <v>6924</v>
      </c>
      <c r="E5427" s="0" t="s">
        <v>12451</v>
      </c>
      <c r="F5427" s="0" t="s">
        <v>4505</v>
      </c>
      <c r="G5427" s="0" t="s">
        <v>12447</v>
      </c>
      <c r="H5427" s="0" t="s">
        <v>2128</v>
      </c>
      <c r="I5427" s="0" t="s">
        <v>2123</v>
      </c>
      <c r="J5427" s="0" t="s">
        <v>47</v>
      </c>
      <c r="K5427" s="0" t="s">
        <v>47</v>
      </c>
      <c r="L5427" s="0" t="s">
        <v>47</v>
      </c>
      <c r="M5427" s="0" t="s">
        <v>47</v>
      </c>
      <c r="N5427" s="0" t="n">
        <v>1</v>
      </c>
      <c r="O5427" s="0" t="n">
        <v>1</v>
      </c>
      <c r="P5427" s="0" t="n">
        <v>250</v>
      </c>
      <c r="Q5427" s="0" t="n">
        <v>1</v>
      </c>
      <c r="R5427" s="0" t="str">
        <f aca="false">INDEX(Lookup!$B$4:$B$18,MATCH(C5427,Lookup!$A$4:$A$18,0))</f>
        <v>India</v>
      </c>
      <c r="S5427" s="20" t="n">
        <f aca="false">INDEX(Lookup!$D$4:$D$18,MATCH(C5427,Lookup!$A$4:$A$18,0))</f>
        <v>0.012</v>
      </c>
      <c r="T5427" s="21" t="n">
        <f aca="false">ROUND(P5427*S5427,2)</f>
        <v>3</v>
      </c>
      <c r="U5427" s="21" t="n">
        <f aca="false">IF(T5427&lt;=10,1,IF(T5427&lt;=20,2,IF(T5427&lt;=30,3,IF(T5427&lt;=40,4,IF(T5427&lt;=50,5,IF(T5427&lt;=100,6,IF(T5427&lt;=250,7,8)))))))</f>
        <v>1</v>
      </c>
      <c r="V5427" s="21" t="n">
        <f aca="false">IF(AND(OR(Dashboard!$T$3="All",R5427=Dashboard!$T$3),OR(Dashboard!$T$4="All",D5427=Dashboard!$T$4)),1,0)</f>
        <v>1</v>
      </c>
      <c r="W5427" s="21" t="n">
        <f aca="false">IF(V5427=1,T5427+ROW()/10000000,0)</f>
        <v>3.0005427</v>
      </c>
    </row>
    <row r="5428" customFormat="false" ht="15" hidden="false" customHeight="false" outlineLevel="0" collapsed="false">
      <c r="A5428" s="0" t="n">
        <v>18489808</v>
      </c>
      <c r="B5428" s="0" t="s">
        <v>12488</v>
      </c>
      <c r="C5428" s="0" t="n">
        <v>1</v>
      </c>
      <c r="D5428" s="0" t="s">
        <v>6924</v>
      </c>
      <c r="E5428" s="0" t="s">
        <v>12489</v>
      </c>
      <c r="F5428" s="0" t="s">
        <v>4505</v>
      </c>
      <c r="G5428" s="0" t="s">
        <v>12447</v>
      </c>
      <c r="H5428" s="0" t="s">
        <v>2662</v>
      </c>
      <c r="I5428" s="0" t="s">
        <v>2123</v>
      </c>
      <c r="J5428" s="0" t="s">
        <v>47</v>
      </c>
      <c r="K5428" s="0" t="s">
        <v>47</v>
      </c>
      <c r="L5428" s="0" t="s">
        <v>47</v>
      </c>
      <c r="M5428" s="0" t="s">
        <v>47</v>
      </c>
      <c r="N5428" s="0" t="n">
        <v>1</v>
      </c>
      <c r="O5428" s="0" t="n">
        <v>2</v>
      </c>
      <c r="P5428" s="0" t="n">
        <v>200</v>
      </c>
      <c r="Q5428" s="0" t="n">
        <v>1</v>
      </c>
      <c r="R5428" s="0" t="str">
        <f aca="false">INDEX(Lookup!$B$4:$B$18,MATCH(C5428,Lookup!$A$4:$A$18,0))</f>
        <v>India</v>
      </c>
      <c r="S5428" s="20" t="n">
        <f aca="false">INDEX(Lookup!$D$4:$D$18,MATCH(C5428,Lookup!$A$4:$A$18,0))</f>
        <v>0.012</v>
      </c>
      <c r="T5428" s="21" t="n">
        <f aca="false">ROUND(P5428*S5428,2)</f>
        <v>2.4</v>
      </c>
      <c r="U5428" s="21" t="n">
        <f aca="false">IF(T5428&lt;=10,1,IF(T5428&lt;=20,2,IF(T5428&lt;=30,3,IF(T5428&lt;=40,4,IF(T5428&lt;=50,5,IF(T5428&lt;=100,6,IF(T5428&lt;=250,7,8)))))))</f>
        <v>1</v>
      </c>
      <c r="V5428" s="21" t="n">
        <f aca="false">IF(AND(OR(Dashboard!$T$3="All",R5428=Dashboard!$T$3),OR(Dashboard!$T$4="All",D5428=Dashboard!$T$4)),1,0)</f>
        <v>1</v>
      </c>
      <c r="W5428" s="21" t="n">
        <f aca="false">IF(V5428=1,T5428+ROW()/10000000,0)</f>
        <v>2.4005428</v>
      </c>
    </row>
    <row r="5429" customFormat="false" ht="15" hidden="false" customHeight="false" outlineLevel="0" collapsed="false">
      <c r="A5429" s="0" t="n">
        <v>18446867</v>
      </c>
      <c r="B5429" s="0" t="s">
        <v>12490</v>
      </c>
      <c r="C5429" s="0" t="n">
        <v>1</v>
      </c>
      <c r="D5429" s="0" t="s">
        <v>6924</v>
      </c>
      <c r="E5429" s="0" t="s">
        <v>12491</v>
      </c>
      <c r="F5429" s="0" t="s">
        <v>4505</v>
      </c>
      <c r="G5429" s="0" t="s">
        <v>12447</v>
      </c>
      <c r="H5429" s="0" t="s">
        <v>156</v>
      </c>
      <c r="I5429" s="0" t="s">
        <v>2123</v>
      </c>
      <c r="J5429" s="0" t="s">
        <v>47</v>
      </c>
      <c r="K5429" s="0" t="s">
        <v>47</v>
      </c>
      <c r="L5429" s="0" t="s">
        <v>47</v>
      </c>
      <c r="M5429" s="0" t="s">
        <v>47</v>
      </c>
      <c r="N5429" s="0" t="n">
        <v>2</v>
      </c>
      <c r="O5429" s="0" t="n">
        <v>0</v>
      </c>
      <c r="P5429" s="0" t="n">
        <v>500</v>
      </c>
      <c r="Q5429" s="0" t="n">
        <v>1</v>
      </c>
      <c r="R5429" s="0" t="str">
        <f aca="false">INDEX(Lookup!$B$4:$B$18,MATCH(C5429,Lookup!$A$4:$A$18,0))</f>
        <v>India</v>
      </c>
      <c r="S5429" s="20" t="n">
        <f aca="false">INDEX(Lookup!$D$4:$D$18,MATCH(C5429,Lookup!$A$4:$A$18,0))</f>
        <v>0.012</v>
      </c>
      <c r="T5429" s="21" t="n">
        <f aca="false">ROUND(P5429*S5429,2)</f>
        <v>6</v>
      </c>
      <c r="U5429" s="21" t="n">
        <f aca="false">IF(T5429&lt;=10,1,IF(T5429&lt;=20,2,IF(T5429&lt;=30,3,IF(T5429&lt;=40,4,IF(T5429&lt;=50,5,IF(T5429&lt;=100,6,IF(T5429&lt;=250,7,8)))))))</f>
        <v>1</v>
      </c>
      <c r="V5429" s="21" t="n">
        <f aca="false">IF(AND(OR(Dashboard!$T$3="All",R5429=Dashboard!$T$3),OR(Dashboard!$T$4="All",D5429=Dashboard!$T$4)),1,0)</f>
        <v>1</v>
      </c>
      <c r="W5429" s="21" t="n">
        <f aca="false">IF(V5429=1,T5429+ROW()/10000000,0)</f>
        <v>6.0005429</v>
      </c>
    </row>
    <row r="5430" customFormat="false" ht="15" hidden="false" customHeight="false" outlineLevel="0" collapsed="false">
      <c r="A5430" s="0" t="n">
        <v>18486879</v>
      </c>
      <c r="B5430" s="0" t="s">
        <v>12492</v>
      </c>
      <c r="C5430" s="0" t="n">
        <v>1</v>
      </c>
      <c r="D5430" s="0" t="s">
        <v>6924</v>
      </c>
      <c r="E5430" s="0" t="s">
        <v>12493</v>
      </c>
      <c r="F5430" s="0" t="s">
        <v>4505</v>
      </c>
      <c r="G5430" s="0" t="s">
        <v>12447</v>
      </c>
      <c r="H5430" s="0" t="s">
        <v>2285</v>
      </c>
      <c r="I5430" s="0" t="s">
        <v>2123</v>
      </c>
      <c r="J5430" s="0" t="s">
        <v>47</v>
      </c>
      <c r="K5430" s="0" t="s">
        <v>47</v>
      </c>
      <c r="L5430" s="0" t="s">
        <v>47</v>
      </c>
      <c r="M5430" s="0" t="s">
        <v>47</v>
      </c>
      <c r="N5430" s="0" t="n">
        <v>1</v>
      </c>
      <c r="O5430" s="0" t="n">
        <v>0</v>
      </c>
      <c r="P5430" s="0" t="n">
        <v>200</v>
      </c>
      <c r="Q5430" s="0" t="n">
        <v>1</v>
      </c>
      <c r="R5430" s="0" t="str">
        <f aca="false">INDEX(Lookup!$B$4:$B$18,MATCH(C5430,Lookup!$A$4:$A$18,0))</f>
        <v>India</v>
      </c>
      <c r="S5430" s="20" t="n">
        <f aca="false">INDEX(Lookup!$D$4:$D$18,MATCH(C5430,Lookup!$A$4:$A$18,0))</f>
        <v>0.012</v>
      </c>
      <c r="T5430" s="21" t="n">
        <f aca="false">ROUND(P5430*S5430,2)</f>
        <v>2.4</v>
      </c>
      <c r="U5430" s="21" t="n">
        <f aca="false">IF(T5430&lt;=10,1,IF(T5430&lt;=20,2,IF(T5430&lt;=30,3,IF(T5430&lt;=40,4,IF(T5430&lt;=50,5,IF(T5430&lt;=100,6,IF(T5430&lt;=250,7,8)))))))</f>
        <v>1</v>
      </c>
      <c r="V5430" s="21" t="n">
        <f aca="false">IF(AND(OR(Dashboard!$T$3="All",R5430=Dashboard!$T$3),OR(Dashboard!$T$4="All",D5430=Dashboard!$T$4)),1,0)</f>
        <v>1</v>
      </c>
      <c r="W5430" s="21" t="n">
        <f aca="false">IF(V5430=1,T5430+ROW()/10000000,0)</f>
        <v>2.400543</v>
      </c>
    </row>
    <row r="5431" customFormat="false" ht="15" hidden="false" customHeight="false" outlineLevel="0" collapsed="false">
      <c r="A5431" s="0" t="n">
        <v>18489852</v>
      </c>
      <c r="B5431" s="0" t="s">
        <v>12494</v>
      </c>
      <c r="C5431" s="0" t="n">
        <v>1</v>
      </c>
      <c r="D5431" s="0" t="s">
        <v>6924</v>
      </c>
      <c r="E5431" s="0" t="s">
        <v>12495</v>
      </c>
      <c r="F5431" s="0" t="s">
        <v>4505</v>
      </c>
      <c r="G5431" s="0" t="s">
        <v>12447</v>
      </c>
      <c r="H5431" s="0" t="s">
        <v>2128</v>
      </c>
      <c r="I5431" s="0" t="s">
        <v>2123</v>
      </c>
      <c r="J5431" s="0" t="s">
        <v>47</v>
      </c>
      <c r="K5431" s="0" t="s">
        <v>47</v>
      </c>
      <c r="L5431" s="0" t="s">
        <v>47</v>
      </c>
      <c r="M5431" s="0" t="s">
        <v>47</v>
      </c>
      <c r="N5431" s="0" t="n">
        <v>1</v>
      </c>
      <c r="O5431" s="0" t="n">
        <v>0</v>
      </c>
      <c r="P5431" s="0" t="n">
        <v>200</v>
      </c>
      <c r="Q5431" s="0" t="n">
        <v>1</v>
      </c>
      <c r="R5431" s="0" t="str">
        <f aca="false">INDEX(Lookup!$B$4:$B$18,MATCH(C5431,Lookup!$A$4:$A$18,0))</f>
        <v>India</v>
      </c>
      <c r="S5431" s="20" t="n">
        <f aca="false">INDEX(Lookup!$D$4:$D$18,MATCH(C5431,Lookup!$A$4:$A$18,0))</f>
        <v>0.012</v>
      </c>
      <c r="T5431" s="21" t="n">
        <f aca="false">ROUND(P5431*S5431,2)</f>
        <v>2.4</v>
      </c>
      <c r="U5431" s="21" t="n">
        <f aca="false">IF(T5431&lt;=10,1,IF(T5431&lt;=20,2,IF(T5431&lt;=30,3,IF(T5431&lt;=40,4,IF(T5431&lt;=50,5,IF(T5431&lt;=100,6,IF(T5431&lt;=250,7,8)))))))</f>
        <v>1</v>
      </c>
      <c r="V5431" s="21" t="n">
        <f aca="false">IF(AND(OR(Dashboard!$T$3="All",R5431=Dashboard!$T$3),OR(Dashboard!$T$4="All",D5431=Dashboard!$T$4)),1,0)</f>
        <v>1</v>
      </c>
      <c r="W5431" s="21" t="n">
        <f aca="false">IF(V5431=1,T5431+ROW()/10000000,0)</f>
        <v>2.4005431</v>
      </c>
    </row>
    <row r="5432" customFormat="false" ht="15" hidden="false" customHeight="false" outlineLevel="0" collapsed="false">
      <c r="A5432" s="0" t="n">
        <v>18489804</v>
      </c>
      <c r="B5432" s="0" t="s">
        <v>12496</v>
      </c>
      <c r="C5432" s="0" t="n">
        <v>1</v>
      </c>
      <c r="D5432" s="0" t="s">
        <v>6924</v>
      </c>
      <c r="E5432" s="0" t="s">
        <v>12497</v>
      </c>
      <c r="F5432" s="0" t="s">
        <v>4505</v>
      </c>
      <c r="G5432" s="0" t="s">
        <v>12447</v>
      </c>
      <c r="H5432" s="0" t="s">
        <v>12498</v>
      </c>
      <c r="I5432" s="0" t="s">
        <v>2123</v>
      </c>
      <c r="J5432" s="0" t="s">
        <v>47</v>
      </c>
      <c r="K5432" s="0" t="s">
        <v>47</v>
      </c>
      <c r="L5432" s="0" t="s">
        <v>47</v>
      </c>
      <c r="M5432" s="0" t="s">
        <v>47</v>
      </c>
      <c r="N5432" s="0" t="n">
        <v>1</v>
      </c>
      <c r="O5432" s="0" t="n">
        <v>0</v>
      </c>
      <c r="P5432" s="0" t="n">
        <v>150</v>
      </c>
      <c r="Q5432" s="0" t="n">
        <v>1</v>
      </c>
      <c r="R5432" s="0" t="str">
        <f aca="false">INDEX(Lookup!$B$4:$B$18,MATCH(C5432,Lookup!$A$4:$A$18,0))</f>
        <v>India</v>
      </c>
      <c r="S5432" s="20" t="n">
        <f aca="false">INDEX(Lookup!$D$4:$D$18,MATCH(C5432,Lookup!$A$4:$A$18,0))</f>
        <v>0.012</v>
      </c>
      <c r="T5432" s="21" t="n">
        <f aca="false">ROUND(P5432*S5432,2)</f>
        <v>1.8</v>
      </c>
      <c r="U5432" s="21" t="n">
        <f aca="false">IF(T5432&lt;=10,1,IF(T5432&lt;=20,2,IF(T5432&lt;=30,3,IF(T5432&lt;=40,4,IF(T5432&lt;=50,5,IF(T5432&lt;=100,6,IF(T5432&lt;=250,7,8)))))))</f>
        <v>1</v>
      </c>
      <c r="V5432" s="21" t="n">
        <f aca="false">IF(AND(OR(Dashboard!$T$3="All",R5432=Dashboard!$T$3),OR(Dashboard!$T$4="All",D5432=Dashboard!$T$4)),1,0)</f>
        <v>1</v>
      </c>
      <c r="W5432" s="21" t="n">
        <f aca="false">IF(V5432=1,T5432+ROW()/10000000,0)</f>
        <v>1.8005432</v>
      </c>
    </row>
    <row r="5433" customFormat="false" ht="15" hidden="false" customHeight="false" outlineLevel="0" collapsed="false">
      <c r="A5433" s="0" t="n">
        <v>18489802</v>
      </c>
      <c r="B5433" s="0" t="s">
        <v>12499</v>
      </c>
      <c r="C5433" s="0" t="n">
        <v>1</v>
      </c>
      <c r="D5433" s="0" t="s">
        <v>6924</v>
      </c>
      <c r="E5433" s="0" t="s">
        <v>12451</v>
      </c>
      <c r="F5433" s="0" t="s">
        <v>4505</v>
      </c>
      <c r="G5433" s="0" t="s">
        <v>12447</v>
      </c>
      <c r="H5433" s="0" t="s">
        <v>2723</v>
      </c>
      <c r="I5433" s="0" t="s">
        <v>2123</v>
      </c>
      <c r="J5433" s="0" t="s">
        <v>47</v>
      </c>
      <c r="K5433" s="0" t="s">
        <v>47</v>
      </c>
      <c r="L5433" s="0" t="s">
        <v>47</v>
      </c>
      <c r="M5433" s="0" t="s">
        <v>47</v>
      </c>
      <c r="N5433" s="0" t="n">
        <v>1</v>
      </c>
      <c r="O5433" s="0" t="n">
        <v>0</v>
      </c>
      <c r="P5433" s="0" t="n">
        <v>350</v>
      </c>
      <c r="Q5433" s="0" t="n">
        <v>1</v>
      </c>
      <c r="R5433" s="0" t="str">
        <f aca="false">INDEX(Lookup!$B$4:$B$18,MATCH(C5433,Lookup!$A$4:$A$18,0))</f>
        <v>India</v>
      </c>
      <c r="S5433" s="20" t="n">
        <f aca="false">INDEX(Lookup!$D$4:$D$18,MATCH(C5433,Lookup!$A$4:$A$18,0))</f>
        <v>0.012</v>
      </c>
      <c r="T5433" s="21" t="n">
        <f aca="false">ROUND(P5433*S5433,2)</f>
        <v>4.2</v>
      </c>
      <c r="U5433" s="21" t="n">
        <f aca="false">IF(T5433&lt;=10,1,IF(T5433&lt;=20,2,IF(T5433&lt;=30,3,IF(T5433&lt;=40,4,IF(T5433&lt;=50,5,IF(T5433&lt;=100,6,IF(T5433&lt;=250,7,8)))))))</f>
        <v>1</v>
      </c>
      <c r="V5433" s="21" t="n">
        <f aca="false">IF(AND(OR(Dashboard!$T$3="All",R5433=Dashboard!$T$3),OR(Dashboard!$T$4="All",D5433=Dashboard!$T$4)),1,0)</f>
        <v>1</v>
      </c>
      <c r="W5433" s="21" t="n">
        <f aca="false">IF(V5433=1,T5433+ROW()/10000000,0)</f>
        <v>4.2005433</v>
      </c>
    </row>
    <row r="5434" customFormat="false" ht="15" hidden="false" customHeight="false" outlineLevel="0" collapsed="false">
      <c r="A5434" s="0" t="n">
        <v>3207</v>
      </c>
      <c r="B5434" s="0" t="s">
        <v>12500</v>
      </c>
      <c r="C5434" s="0" t="n">
        <v>1</v>
      </c>
      <c r="D5434" s="0" t="s">
        <v>6924</v>
      </c>
      <c r="E5434" s="0" t="s">
        <v>12501</v>
      </c>
      <c r="F5434" s="0" t="s">
        <v>12502</v>
      </c>
      <c r="G5434" s="0" t="s">
        <v>12503</v>
      </c>
      <c r="H5434" s="0" t="s">
        <v>12504</v>
      </c>
      <c r="I5434" s="0" t="s">
        <v>2123</v>
      </c>
      <c r="J5434" s="0" t="s">
        <v>47</v>
      </c>
      <c r="K5434" s="0" t="s">
        <v>46</v>
      </c>
      <c r="L5434" s="0" t="s">
        <v>47</v>
      </c>
      <c r="M5434" s="0" t="s">
        <v>47</v>
      </c>
      <c r="N5434" s="0" t="n">
        <v>4</v>
      </c>
      <c r="O5434" s="0" t="n">
        <v>220</v>
      </c>
      <c r="P5434" s="0" t="n">
        <v>2000</v>
      </c>
      <c r="Q5434" s="0" t="n">
        <v>3.4</v>
      </c>
      <c r="R5434" s="0" t="str">
        <f aca="false">INDEX(Lookup!$B$4:$B$18,MATCH(C5434,Lookup!$A$4:$A$18,0))</f>
        <v>India</v>
      </c>
      <c r="S5434" s="20" t="n">
        <f aca="false">INDEX(Lookup!$D$4:$D$18,MATCH(C5434,Lookup!$A$4:$A$18,0))</f>
        <v>0.012</v>
      </c>
      <c r="T5434" s="21" t="n">
        <f aca="false">ROUND(P5434*S5434,2)</f>
        <v>24</v>
      </c>
      <c r="U5434" s="21" t="n">
        <f aca="false">IF(T5434&lt;=10,1,IF(T5434&lt;=20,2,IF(T5434&lt;=30,3,IF(T5434&lt;=40,4,IF(T5434&lt;=50,5,IF(T5434&lt;=100,6,IF(T5434&lt;=250,7,8)))))))</f>
        <v>3</v>
      </c>
      <c r="V5434" s="21" t="n">
        <f aca="false">IF(AND(OR(Dashboard!$T$3="All",R5434=Dashboard!$T$3),OR(Dashboard!$T$4="All",D5434=Dashboard!$T$4)),1,0)</f>
        <v>1</v>
      </c>
      <c r="W5434" s="21" t="n">
        <f aca="false">IF(V5434=1,T5434+ROW()/10000000,0)</f>
        <v>24.0005434</v>
      </c>
    </row>
    <row r="5435" customFormat="false" ht="15" hidden="false" customHeight="false" outlineLevel="0" collapsed="false">
      <c r="A5435" s="0" t="n">
        <v>4752</v>
      </c>
      <c r="B5435" s="0" t="s">
        <v>12505</v>
      </c>
      <c r="C5435" s="0" t="n">
        <v>1</v>
      </c>
      <c r="D5435" s="0" t="s">
        <v>6924</v>
      </c>
      <c r="E5435" s="0" t="s">
        <v>12506</v>
      </c>
      <c r="F5435" s="0" t="s">
        <v>12502</v>
      </c>
      <c r="G5435" s="0" t="s">
        <v>12503</v>
      </c>
      <c r="H5435" s="0" t="s">
        <v>12507</v>
      </c>
      <c r="I5435" s="0" t="s">
        <v>2123</v>
      </c>
      <c r="J5435" s="0" t="s">
        <v>46</v>
      </c>
      <c r="K5435" s="0" t="s">
        <v>47</v>
      </c>
      <c r="L5435" s="0" t="s">
        <v>47</v>
      </c>
      <c r="M5435" s="0" t="s">
        <v>47</v>
      </c>
      <c r="N5435" s="0" t="n">
        <v>4</v>
      </c>
      <c r="O5435" s="0" t="n">
        <v>570</v>
      </c>
      <c r="P5435" s="0" t="n">
        <v>2100</v>
      </c>
      <c r="Q5435" s="0" t="n">
        <v>3.4</v>
      </c>
      <c r="R5435" s="0" t="str">
        <f aca="false">INDEX(Lookup!$B$4:$B$18,MATCH(C5435,Lookup!$A$4:$A$18,0))</f>
        <v>India</v>
      </c>
      <c r="S5435" s="20" t="n">
        <f aca="false">INDEX(Lookup!$D$4:$D$18,MATCH(C5435,Lookup!$A$4:$A$18,0))</f>
        <v>0.012</v>
      </c>
      <c r="T5435" s="21" t="n">
        <f aca="false">ROUND(P5435*S5435,2)</f>
        <v>25.2</v>
      </c>
      <c r="U5435" s="21" t="n">
        <f aca="false">IF(T5435&lt;=10,1,IF(T5435&lt;=20,2,IF(T5435&lt;=30,3,IF(T5435&lt;=40,4,IF(T5435&lt;=50,5,IF(T5435&lt;=100,6,IF(T5435&lt;=250,7,8)))))))</f>
        <v>3</v>
      </c>
      <c r="V5435" s="21" t="n">
        <f aca="false">IF(AND(OR(Dashboard!$T$3="All",R5435=Dashboard!$T$3),OR(Dashboard!$T$4="All",D5435=Dashboard!$T$4)),1,0)</f>
        <v>1</v>
      </c>
      <c r="W5435" s="21" t="n">
        <f aca="false">IF(V5435=1,T5435+ROW()/10000000,0)</f>
        <v>25.2005435</v>
      </c>
    </row>
    <row r="5436" customFormat="false" ht="15" hidden="false" customHeight="false" outlineLevel="0" collapsed="false">
      <c r="A5436" s="0" t="n">
        <v>4830</v>
      </c>
      <c r="B5436" s="0" t="s">
        <v>2993</v>
      </c>
      <c r="C5436" s="0" t="n">
        <v>1</v>
      </c>
      <c r="D5436" s="0" t="s">
        <v>6924</v>
      </c>
      <c r="E5436" s="0" t="s">
        <v>12508</v>
      </c>
      <c r="F5436" s="0" t="s">
        <v>12502</v>
      </c>
      <c r="G5436" s="0" t="s">
        <v>12503</v>
      </c>
      <c r="H5436" s="0" t="s">
        <v>1124</v>
      </c>
      <c r="I5436" s="0" t="s">
        <v>2123</v>
      </c>
      <c r="J5436" s="0" t="s">
        <v>47</v>
      </c>
      <c r="K5436" s="0" t="s">
        <v>46</v>
      </c>
      <c r="L5436" s="0" t="s">
        <v>47</v>
      </c>
      <c r="M5436" s="0" t="s">
        <v>47</v>
      </c>
      <c r="N5436" s="0" t="n">
        <v>3</v>
      </c>
      <c r="O5436" s="0" t="n">
        <v>565</v>
      </c>
      <c r="P5436" s="0" t="n">
        <v>1100</v>
      </c>
      <c r="Q5436" s="0" t="n">
        <v>3.8</v>
      </c>
      <c r="R5436" s="0" t="str">
        <f aca="false">INDEX(Lookup!$B$4:$B$18,MATCH(C5436,Lookup!$A$4:$A$18,0))</f>
        <v>India</v>
      </c>
      <c r="S5436" s="20" t="n">
        <f aca="false">INDEX(Lookup!$D$4:$D$18,MATCH(C5436,Lookup!$A$4:$A$18,0))</f>
        <v>0.012</v>
      </c>
      <c r="T5436" s="21" t="n">
        <f aca="false">ROUND(P5436*S5436,2)</f>
        <v>13.2</v>
      </c>
      <c r="U5436" s="21" t="n">
        <f aca="false">IF(T5436&lt;=10,1,IF(T5436&lt;=20,2,IF(T5436&lt;=30,3,IF(T5436&lt;=40,4,IF(T5436&lt;=50,5,IF(T5436&lt;=100,6,IF(T5436&lt;=250,7,8)))))))</f>
        <v>2</v>
      </c>
      <c r="V5436" s="21" t="n">
        <f aca="false">IF(AND(OR(Dashboard!$T$3="All",R5436=Dashboard!$T$3),OR(Dashboard!$T$4="All",D5436=Dashboard!$T$4)),1,0)</f>
        <v>1</v>
      </c>
      <c r="W5436" s="21" t="n">
        <f aca="false">IF(V5436=1,T5436+ROW()/10000000,0)</f>
        <v>13.2005436</v>
      </c>
    </row>
    <row r="5437" customFormat="false" ht="15" hidden="false" customHeight="false" outlineLevel="0" collapsed="false">
      <c r="A5437" s="0" t="n">
        <v>4341</v>
      </c>
      <c r="B5437" s="0" t="s">
        <v>12509</v>
      </c>
      <c r="C5437" s="0" t="n">
        <v>1</v>
      </c>
      <c r="D5437" s="0" t="s">
        <v>6924</v>
      </c>
      <c r="E5437" s="0" t="s">
        <v>12510</v>
      </c>
      <c r="F5437" s="0" t="s">
        <v>12502</v>
      </c>
      <c r="G5437" s="0" t="s">
        <v>12503</v>
      </c>
      <c r="H5437" s="0" t="s">
        <v>2122</v>
      </c>
      <c r="I5437" s="0" t="s">
        <v>2123</v>
      </c>
      <c r="J5437" s="0" t="s">
        <v>46</v>
      </c>
      <c r="K5437" s="0" t="s">
        <v>46</v>
      </c>
      <c r="L5437" s="0" t="s">
        <v>47</v>
      </c>
      <c r="M5437" s="0" t="s">
        <v>47</v>
      </c>
      <c r="N5437" s="0" t="n">
        <v>4</v>
      </c>
      <c r="O5437" s="0" t="n">
        <v>498</v>
      </c>
      <c r="P5437" s="0" t="n">
        <v>2200</v>
      </c>
      <c r="Q5437" s="0" t="n">
        <v>3.5</v>
      </c>
      <c r="R5437" s="0" t="str">
        <f aca="false">INDEX(Lookup!$B$4:$B$18,MATCH(C5437,Lookup!$A$4:$A$18,0))</f>
        <v>India</v>
      </c>
      <c r="S5437" s="20" t="n">
        <f aca="false">INDEX(Lookup!$D$4:$D$18,MATCH(C5437,Lookup!$A$4:$A$18,0))</f>
        <v>0.012</v>
      </c>
      <c r="T5437" s="21" t="n">
        <f aca="false">ROUND(P5437*S5437,2)</f>
        <v>26.4</v>
      </c>
      <c r="U5437" s="21" t="n">
        <f aca="false">IF(T5437&lt;=10,1,IF(T5437&lt;=20,2,IF(T5437&lt;=30,3,IF(T5437&lt;=40,4,IF(T5437&lt;=50,5,IF(T5437&lt;=100,6,IF(T5437&lt;=250,7,8)))))))</f>
        <v>3</v>
      </c>
      <c r="V5437" s="21" t="n">
        <f aca="false">IF(AND(OR(Dashboard!$T$3="All",R5437=Dashboard!$T$3),OR(Dashboard!$T$4="All",D5437=Dashboard!$T$4)),1,0)</f>
        <v>1</v>
      </c>
      <c r="W5437" s="21" t="n">
        <f aca="false">IF(V5437=1,T5437+ROW()/10000000,0)</f>
        <v>26.4005437</v>
      </c>
    </row>
    <row r="5438" customFormat="false" ht="15" hidden="false" customHeight="false" outlineLevel="0" collapsed="false">
      <c r="A5438" s="0" t="n">
        <v>307237</v>
      </c>
      <c r="B5438" s="0" t="s">
        <v>12511</v>
      </c>
      <c r="C5438" s="0" t="n">
        <v>1</v>
      </c>
      <c r="D5438" s="0" t="s">
        <v>6924</v>
      </c>
      <c r="E5438" s="0" t="s">
        <v>12512</v>
      </c>
      <c r="F5438" s="0" t="s">
        <v>12502</v>
      </c>
      <c r="G5438" s="0" t="s">
        <v>12503</v>
      </c>
      <c r="H5438" s="0" t="s">
        <v>3671</v>
      </c>
      <c r="I5438" s="0" t="s">
        <v>2123</v>
      </c>
      <c r="J5438" s="0" t="s">
        <v>47</v>
      </c>
      <c r="K5438" s="0" t="s">
        <v>47</v>
      </c>
      <c r="L5438" s="0" t="s">
        <v>47</v>
      </c>
      <c r="M5438" s="0" t="s">
        <v>47</v>
      </c>
      <c r="N5438" s="0" t="n">
        <v>2</v>
      </c>
      <c r="O5438" s="0" t="n">
        <v>92</v>
      </c>
      <c r="P5438" s="0" t="n">
        <v>700</v>
      </c>
      <c r="Q5438" s="0" t="n">
        <v>4.1</v>
      </c>
      <c r="R5438" s="0" t="str">
        <f aca="false">INDEX(Lookup!$B$4:$B$18,MATCH(C5438,Lookup!$A$4:$A$18,0))</f>
        <v>India</v>
      </c>
      <c r="S5438" s="20" t="n">
        <f aca="false">INDEX(Lookup!$D$4:$D$18,MATCH(C5438,Lookup!$A$4:$A$18,0))</f>
        <v>0.012</v>
      </c>
      <c r="T5438" s="21" t="n">
        <f aca="false">ROUND(P5438*S5438,2)</f>
        <v>8.4</v>
      </c>
      <c r="U5438" s="21" t="n">
        <f aca="false">IF(T5438&lt;=10,1,IF(T5438&lt;=20,2,IF(T5438&lt;=30,3,IF(T5438&lt;=40,4,IF(T5438&lt;=50,5,IF(T5438&lt;=100,6,IF(T5438&lt;=250,7,8)))))))</f>
        <v>1</v>
      </c>
      <c r="V5438" s="21" t="n">
        <f aca="false">IF(AND(OR(Dashboard!$T$3="All",R5438=Dashboard!$T$3),OR(Dashboard!$T$4="All",D5438=Dashboard!$T$4)),1,0)</f>
        <v>1</v>
      </c>
      <c r="W5438" s="21" t="n">
        <f aca="false">IF(V5438=1,T5438+ROW()/10000000,0)</f>
        <v>8.4005438</v>
      </c>
    </row>
    <row r="5439" customFormat="false" ht="15" hidden="false" customHeight="false" outlineLevel="0" collapsed="false">
      <c r="A5439" s="0" t="n">
        <v>18260028</v>
      </c>
      <c r="B5439" s="0" t="s">
        <v>12513</v>
      </c>
      <c r="C5439" s="0" t="n">
        <v>1</v>
      </c>
      <c r="D5439" s="0" t="s">
        <v>6924</v>
      </c>
      <c r="E5439" s="0" t="s">
        <v>12514</v>
      </c>
      <c r="F5439" s="0" t="s">
        <v>12515</v>
      </c>
      <c r="G5439" s="0" t="s">
        <v>12516</v>
      </c>
      <c r="H5439" s="0" t="s">
        <v>2288</v>
      </c>
      <c r="I5439" s="0" t="s">
        <v>2123</v>
      </c>
      <c r="J5439" s="0" t="s">
        <v>46</v>
      </c>
      <c r="K5439" s="0" t="s">
        <v>47</v>
      </c>
      <c r="L5439" s="0" t="s">
        <v>47</v>
      </c>
      <c r="M5439" s="0" t="s">
        <v>47</v>
      </c>
      <c r="N5439" s="0" t="n">
        <v>3</v>
      </c>
      <c r="O5439" s="0" t="n">
        <v>20</v>
      </c>
      <c r="P5439" s="0" t="n">
        <v>1200</v>
      </c>
      <c r="Q5439" s="0" t="n">
        <v>3.2</v>
      </c>
      <c r="R5439" s="0" t="str">
        <f aca="false">INDEX(Lookup!$B$4:$B$18,MATCH(C5439,Lookup!$A$4:$A$18,0))</f>
        <v>India</v>
      </c>
      <c r="S5439" s="20" t="n">
        <f aca="false">INDEX(Lookup!$D$4:$D$18,MATCH(C5439,Lookup!$A$4:$A$18,0))</f>
        <v>0.012</v>
      </c>
      <c r="T5439" s="21" t="n">
        <f aca="false">ROUND(P5439*S5439,2)</f>
        <v>14.4</v>
      </c>
      <c r="U5439" s="21" t="n">
        <f aca="false">IF(T5439&lt;=10,1,IF(T5439&lt;=20,2,IF(T5439&lt;=30,3,IF(T5439&lt;=40,4,IF(T5439&lt;=50,5,IF(T5439&lt;=100,6,IF(T5439&lt;=250,7,8)))))))</f>
        <v>2</v>
      </c>
      <c r="V5439" s="21" t="n">
        <f aca="false">IF(AND(OR(Dashboard!$T$3="All",R5439=Dashboard!$T$3),OR(Dashboard!$T$4="All",D5439=Dashboard!$T$4)),1,0)</f>
        <v>1</v>
      </c>
      <c r="W5439" s="21" t="n">
        <f aca="false">IF(V5439=1,T5439+ROW()/10000000,0)</f>
        <v>14.4005439</v>
      </c>
    </row>
    <row r="5440" customFormat="false" ht="15" hidden="false" customHeight="false" outlineLevel="0" collapsed="false">
      <c r="A5440" s="0" t="n">
        <v>18317481</v>
      </c>
      <c r="B5440" s="0" t="s">
        <v>12517</v>
      </c>
      <c r="C5440" s="0" t="n">
        <v>1</v>
      </c>
      <c r="D5440" s="0" t="s">
        <v>6924</v>
      </c>
      <c r="E5440" s="0" t="s">
        <v>12514</v>
      </c>
      <c r="F5440" s="0" t="s">
        <v>12515</v>
      </c>
      <c r="G5440" s="0" t="s">
        <v>12516</v>
      </c>
      <c r="H5440" s="0" t="s">
        <v>1615</v>
      </c>
      <c r="I5440" s="0" t="s">
        <v>2123</v>
      </c>
      <c r="J5440" s="0" t="s">
        <v>46</v>
      </c>
      <c r="K5440" s="0" t="s">
        <v>47</v>
      </c>
      <c r="L5440" s="0" t="s">
        <v>47</v>
      </c>
      <c r="M5440" s="0" t="s">
        <v>47</v>
      </c>
      <c r="N5440" s="0" t="n">
        <v>4</v>
      </c>
      <c r="O5440" s="0" t="n">
        <v>2</v>
      </c>
      <c r="P5440" s="0" t="n">
        <v>2000</v>
      </c>
      <c r="Q5440" s="0" t="n">
        <v>1</v>
      </c>
      <c r="R5440" s="0" t="str">
        <f aca="false">INDEX(Lookup!$B$4:$B$18,MATCH(C5440,Lookup!$A$4:$A$18,0))</f>
        <v>India</v>
      </c>
      <c r="S5440" s="20" t="n">
        <f aca="false">INDEX(Lookup!$D$4:$D$18,MATCH(C5440,Lookup!$A$4:$A$18,0))</f>
        <v>0.012</v>
      </c>
      <c r="T5440" s="21" t="n">
        <f aca="false">ROUND(P5440*S5440,2)</f>
        <v>24</v>
      </c>
      <c r="U5440" s="21" t="n">
        <f aca="false">IF(T5440&lt;=10,1,IF(T5440&lt;=20,2,IF(T5440&lt;=30,3,IF(T5440&lt;=40,4,IF(T5440&lt;=50,5,IF(T5440&lt;=100,6,IF(T5440&lt;=250,7,8)))))))</f>
        <v>3</v>
      </c>
      <c r="V5440" s="21" t="n">
        <f aca="false">IF(AND(OR(Dashboard!$T$3="All",R5440=Dashboard!$T$3),OR(Dashboard!$T$4="All",D5440=Dashboard!$T$4)),1,0)</f>
        <v>1</v>
      </c>
      <c r="W5440" s="21" t="n">
        <f aca="false">IF(V5440=1,T5440+ROW()/10000000,0)</f>
        <v>24.000544</v>
      </c>
    </row>
    <row r="5441" customFormat="false" ht="15" hidden="false" customHeight="false" outlineLevel="0" collapsed="false">
      <c r="A5441" s="0" t="n">
        <v>18317473</v>
      </c>
      <c r="B5441" s="0" t="s">
        <v>12518</v>
      </c>
      <c r="C5441" s="0" t="n">
        <v>1</v>
      </c>
      <c r="D5441" s="0" t="s">
        <v>6924</v>
      </c>
      <c r="E5441" s="0" t="s">
        <v>12514</v>
      </c>
      <c r="F5441" s="0" t="s">
        <v>12515</v>
      </c>
      <c r="G5441" s="0" t="s">
        <v>12516</v>
      </c>
      <c r="H5441" s="0" t="s">
        <v>1615</v>
      </c>
      <c r="I5441" s="0" t="s">
        <v>2123</v>
      </c>
      <c r="J5441" s="0" t="s">
        <v>46</v>
      </c>
      <c r="K5441" s="0" t="s">
        <v>47</v>
      </c>
      <c r="L5441" s="0" t="s">
        <v>47</v>
      </c>
      <c r="M5441" s="0" t="s">
        <v>47</v>
      </c>
      <c r="N5441" s="0" t="n">
        <v>3</v>
      </c>
      <c r="O5441" s="0" t="n">
        <v>0</v>
      </c>
      <c r="P5441" s="0" t="n">
        <v>1000</v>
      </c>
      <c r="Q5441" s="0" t="n">
        <v>1</v>
      </c>
      <c r="R5441" s="0" t="str">
        <f aca="false">INDEX(Lookup!$B$4:$B$18,MATCH(C5441,Lookup!$A$4:$A$18,0))</f>
        <v>India</v>
      </c>
      <c r="S5441" s="20" t="n">
        <f aca="false">INDEX(Lookup!$D$4:$D$18,MATCH(C5441,Lookup!$A$4:$A$18,0))</f>
        <v>0.012</v>
      </c>
      <c r="T5441" s="21" t="n">
        <f aca="false">ROUND(P5441*S5441,2)</f>
        <v>12</v>
      </c>
      <c r="U5441" s="21" t="n">
        <f aca="false">IF(T5441&lt;=10,1,IF(T5441&lt;=20,2,IF(T5441&lt;=30,3,IF(T5441&lt;=40,4,IF(T5441&lt;=50,5,IF(T5441&lt;=100,6,IF(T5441&lt;=250,7,8)))))))</f>
        <v>2</v>
      </c>
      <c r="V5441" s="21" t="n">
        <f aca="false">IF(AND(OR(Dashboard!$T$3="All",R5441=Dashboard!$T$3),OR(Dashboard!$T$4="All",D5441=Dashboard!$T$4)),1,0)</f>
        <v>1</v>
      </c>
      <c r="W5441" s="21" t="n">
        <f aca="false">IF(V5441=1,T5441+ROW()/10000000,0)</f>
        <v>12.0005441</v>
      </c>
    </row>
    <row r="5442" customFormat="false" ht="15" hidden="false" customHeight="false" outlineLevel="0" collapsed="false">
      <c r="A5442" s="0" t="n">
        <v>18317479</v>
      </c>
      <c r="B5442" s="0" t="s">
        <v>12519</v>
      </c>
      <c r="C5442" s="0" t="n">
        <v>1</v>
      </c>
      <c r="D5442" s="0" t="s">
        <v>6924</v>
      </c>
      <c r="E5442" s="0" t="s">
        <v>12514</v>
      </c>
      <c r="F5442" s="0" t="s">
        <v>12515</v>
      </c>
      <c r="G5442" s="0" t="s">
        <v>12516</v>
      </c>
      <c r="H5442" s="0" t="s">
        <v>1615</v>
      </c>
      <c r="I5442" s="0" t="s">
        <v>2123</v>
      </c>
      <c r="J5442" s="0" t="s">
        <v>46</v>
      </c>
      <c r="K5442" s="0" t="s">
        <v>47</v>
      </c>
      <c r="L5442" s="0" t="s">
        <v>47</v>
      </c>
      <c r="M5442" s="0" t="s">
        <v>47</v>
      </c>
      <c r="N5442" s="0" t="n">
        <v>4</v>
      </c>
      <c r="O5442" s="0" t="n">
        <v>0</v>
      </c>
      <c r="P5442" s="0" t="n">
        <v>2000</v>
      </c>
      <c r="Q5442" s="0" t="n">
        <v>1</v>
      </c>
      <c r="R5442" s="0" t="str">
        <f aca="false">INDEX(Lookup!$B$4:$B$18,MATCH(C5442,Lookup!$A$4:$A$18,0))</f>
        <v>India</v>
      </c>
      <c r="S5442" s="20" t="n">
        <f aca="false">INDEX(Lookup!$D$4:$D$18,MATCH(C5442,Lookup!$A$4:$A$18,0))</f>
        <v>0.012</v>
      </c>
      <c r="T5442" s="21" t="n">
        <f aca="false">ROUND(P5442*S5442,2)</f>
        <v>24</v>
      </c>
      <c r="U5442" s="21" t="n">
        <f aca="false">IF(T5442&lt;=10,1,IF(T5442&lt;=20,2,IF(T5442&lt;=30,3,IF(T5442&lt;=40,4,IF(T5442&lt;=50,5,IF(T5442&lt;=100,6,IF(T5442&lt;=250,7,8)))))))</f>
        <v>3</v>
      </c>
      <c r="V5442" s="21" t="n">
        <f aca="false">IF(AND(OR(Dashboard!$T$3="All",R5442=Dashboard!$T$3),OR(Dashboard!$T$4="All",D5442=Dashboard!$T$4)),1,0)</f>
        <v>1</v>
      </c>
      <c r="W5442" s="21" t="n">
        <f aca="false">IF(V5442=1,T5442+ROW()/10000000,0)</f>
        <v>24.0005442</v>
      </c>
    </row>
    <row r="5443" customFormat="false" ht="15" hidden="false" customHeight="false" outlineLevel="0" collapsed="false">
      <c r="A5443" s="0" t="n">
        <v>18317476</v>
      </c>
      <c r="B5443" s="0" t="s">
        <v>12520</v>
      </c>
      <c r="C5443" s="0" t="n">
        <v>1</v>
      </c>
      <c r="D5443" s="0" t="s">
        <v>6924</v>
      </c>
      <c r="E5443" s="0" t="s">
        <v>12514</v>
      </c>
      <c r="F5443" s="0" t="s">
        <v>12515</v>
      </c>
      <c r="G5443" s="0" t="s">
        <v>12516</v>
      </c>
      <c r="H5443" s="0" t="s">
        <v>1615</v>
      </c>
      <c r="I5443" s="0" t="s">
        <v>2123</v>
      </c>
      <c r="J5443" s="0" t="s">
        <v>46</v>
      </c>
      <c r="K5443" s="0" t="s">
        <v>47</v>
      </c>
      <c r="L5443" s="0" t="s">
        <v>47</v>
      </c>
      <c r="M5443" s="0" t="s">
        <v>47</v>
      </c>
      <c r="N5443" s="0" t="n">
        <v>4</v>
      </c>
      <c r="O5443" s="0" t="n">
        <v>1</v>
      </c>
      <c r="P5443" s="0" t="n">
        <v>2000</v>
      </c>
      <c r="Q5443" s="0" t="n">
        <v>1</v>
      </c>
      <c r="R5443" s="0" t="str">
        <f aca="false">INDEX(Lookup!$B$4:$B$18,MATCH(C5443,Lookup!$A$4:$A$18,0))</f>
        <v>India</v>
      </c>
      <c r="S5443" s="20" t="n">
        <f aca="false">INDEX(Lookup!$D$4:$D$18,MATCH(C5443,Lookup!$A$4:$A$18,0))</f>
        <v>0.012</v>
      </c>
      <c r="T5443" s="21" t="n">
        <f aca="false">ROUND(P5443*S5443,2)</f>
        <v>24</v>
      </c>
      <c r="U5443" s="21" t="n">
        <f aca="false">IF(T5443&lt;=10,1,IF(T5443&lt;=20,2,IF(T5443&lt;=30,3,IF(T5443&lt;=40,4,IF(T5443&lt;=50,5,IF(T5443&lt;=100,6,IF(T5443&lt;=250,7,8)))))))</f>
        <v>3</v>
      </c>
      <c r="V5443" s="21" t="n">
        <f aca="false">IF(AND(OR(Dashboard!$T$3="All",R5443=Dashboard!$T$3),OR(Dashboard!$T$4="All",D5443=Dashboard!$T$4)),1,0)</f>
        <v>1</v>
      </c>
      <c r="W5443" s="21" t="n">
        <f aca="false">IF(V5443=1,T5443+ROW()/10000000,0)</f>
        <v>24.0005443</v>
      </c>
    </row>
    <row r="5444" customFormat="false" ht="15" hidden="false" customHeight="false" outlineLevel="0" collapsed="false">
      <c r="A5444" s="0" t="n">
        <v>18317483</v>
      </c>
      <c r="B5444" s="0" t="s">
        <v>12521</v>
      </c>
      <c r="C5444" s="0" t="n">
        <v>1</v>
      </c>
      <c r="D5444" s="0" t="s">
        <v>6924</v>
      </c>
      <c r="E5444" s="0" t="s">
        <v>12514</v>
      </c>
      <c r="F5444" s="0" t="s">
        <v>12515</v>
      </c>
      <c r="G5444" s="0" t="s">
        <v>12516</v>
      </c>
      <c r="H5444" s="0" t="s">
        <v>153</v>
      </c>
      <c r="I5444" s="0" t="s">
        <v>2123</v>
      </c>
      <c r="J5444" s="0" t="s">
        <v>47</v>
      </c>
      <c r="K5444" s="0" t="s">
        <v>47</v>
      </c>
      <c r="L5444" s="0" t="s">
        <v>47</v>
      </c>
      <c r="M5444" s="0" t="s">
        <v>47</v>
      </c>
      <c r="N5444" s="0" t="n">
        <v>3</v>
      </c>
      <c r="O5444" s="0" t="n">
        <v>0</v>
      </c>
      <c r="P5444" s="0" t="n">
        <v>1000</v>
      </c>
      <c r="Q5444" s="0" t="n">
        <v>1</v>
      </c>
      <c r="R5444" s="0" t="str">
        <f aca="false">INDEX(Lookup!$B$4:$B$18,MATCH(C5444,Lookup!$A$4:$A$18,0))</f>
        <v>India</v>
      </c>
      <c r="S5444" s="20" t="n">
        <f aca="false">INDEX(Lookup!$D$4:$D$18,MATCH(C5444,Lookup!$A$4:$A$18,0))</f>
        <v>0.012</v>
      </c>
      <c r="T5444" s="21" t="n">
        <f aca="false">ROUND(P5444*S5444,2)</f>
        <v>12</v>
      </c>
      <c r="U5444" s="21" t="n">
        <f aca="false">IF(T5444&lt;=10,1,IF(T5444&lt;=20,2,IF(T5444&lt;=30,3,IF(T5444&lt;=40,4,IF(T5444&lt;=50,5,IF(T5444&lt;=100,6,IF(T5444&lt;=250,7,8)))))))</f>
        <v>2</v>
      </c>
      <c r="V5444" s="21" t="n">
        <f aca="false">IF(AND(OR(Dashboard!$T$3="All",R5444=Dashboard!$T$3),OR(Dashboard!$T$4="All",D5444=Dashboard!$T$4)),1,0)</f>
        <v>1</v>
      </c>
      <c r="W5444" s="21" t="n">
        <f aca="false">IF(V5444=1,T5444+ROW()/10000000,0)</f>
        <v>12.0005444</v>
      </c>
    </row>
    <row r="5445" customFormat="false" ht="15" hidden="false" customHeight="false" outlineLevel="0" collapsed="false">
      <c r="A5445" s="0" t="n">
        <v>312576</v>
      </c>
      <c r="B5445" s="0" t="s">
        <v>7340</v>
      </c>
      <c r="C5445" s="0" t="n">
        <v>1</v>
      </c>
      <c r="D5445" s="0" t="s">
        <v>6924</v>
      </c>
      <c r="E5445" s="0" t="s">
        <v>12522</v>
      </c>
      <c r="F5445" s="0" t="s">
        <v>12523</v>
      </c>
      <c r="G5445" s="0" t="s">
        <v>12522</v>
      </c>
      <c r="H5445" s="0" t="s">
        <v>3129</v>
      </c>
      <c r="I5445" s="0" t="s">
        <v>2123</v>
      </c>
      <c r="J5445" s="0" t="s">
        <v>47</v>
      </c>
      <c r="K5445" s="0" t="s">
        <v>46</v>
      </c>
      <c r="L5445" s="0" t="s">
        <v>46</v>
      </c>
      <c r="M5445" s="0" t="s">
        <v>47</v>
      </c>
      <c r="N5445" s="0" t="n">
        <v>1</v>
      </c>
      <c r="O5445" s="0" t="n">
        <v>727</v>
      </c>
      <c r="P5445" s="0" t="n">
        <v>350</v>
      </c>
      <c r="Q5445" s="0" t="n">
        <v>3.8</v>
      </c>
      <c r="R5445" s="0" t="str">
        <f aca="false">INDEX(Lookup!$B$4:$B$18,MATCH(C5445,Lookup!$A$4:$A$18,0))</f>
        <v>India</v>
      </c>
      <c r="S5445" s="20" t="n">
        <f aca="false">INDEX(Lookup!$D$4:$D$18,MATCH(C5445,Lookup!$A$4:$A$18,0))</f>
        <v>0.012</v>
      </c>
      <c r="T5445" s="21" t="n">
        <f aca="false">ROUND(P5445*S5445,2)</f>
        <v>4.2</v>
      </c>
      <c r="U5445" s="21" t="n">
        <f aca="false">IF(T5445&lt;=10,1,IF(T5445&lt;=20,2,IF(T5445&lt;=30,3,IF(T5445&lt;=40,4,IF(T5445&lt;=50,5,IF(T5445&lt;=100,6,IF(T5445&lt;=250,7,8)))))))</f>
        <v>1</v>
      </c>
      <c r="V5445" s="21" t="n">
        <f aca="false">IF(AND(OR(Dashboard!$T$3="All",R5445=Dashboard!$T$3),OR(Dashboard!$T$4="All",D5445=Dashboard!$T$4)),1,0)</f>
        <v>1</v>
      </c>
      <c r="W5445" s="21" t="n">
        <f aca="false">IF(V5445=1,T5445+ROW()/10000000,0)</f>
        <v>4.2005445</v>
      </c>
    </row>
    <row r="5446" customFormat="false" ht="15" hidden="false" customHeight="false" outlineLevel="0" collapsed="false">
      <c r="A5446" s="0" t="n">
        <v>5347</v>
      </c>
      <c r="B5446" s="0" t="s">
        <v>7222</v>
      </c>
      <c r="C5446" s="0" t="n">
        <v>1</v>
      </c>
      <c r="D5446" s="0" t="s">
        <v>6924</v>
      </c>
      <c r="E5446" s="0" t="s">
        <v>12524</v>
      </c>
      <c r="F5446" s="0" t="s">
        <v>12525</v>
      </c>
      <c r="G5446" s="0" t="s">
        <v>12526</v>
      </c>
      <c r="H5446" s="0" t="s">
        <v>402</v>
      </c>
      <c r="I5446" s="0" t="s">
        <v>2123</v>
      </c>
      <c r="J5446" s="0" t="s">
        <v>47</v>
      </c>
      <c r="K5446" s="0" t="s">
        <v>47</v>
      </c>
      <c r="L5446" s="0" t="s">
        <v>47</v>
      </c>
      <c r="M5446" s="0" t="s">
        <v>47</v>
      </c>
      <c r="N5446" s="0" t="n">
        <v>1</v>
      </c>
      <c r="O5446" s="0" t="n">
        <v>62</v>
      </c>
      <c r="P5446" s="0" t="n">
        <v>250</v>
      </c>
      <c r="Q5446" s="0" t="n">
        <v>3.2</v>
      </c>
      <c r="R5446" s="0" t="str">
        <f aca="false">INDEX(Lookup!$B$4:$B$18,MATCH(C5446,Lookup!$A$4:$A$18,0))</f>
        <v>India</v>
      </c>
      <c r="S5446" s="20" t="n">
        <f aca="false">INDEX(Lookup!$D$4:$D$18,MATCH(C5446,Lookup!$A$4:$A$18,0))</f>
        <v>0.012</v>
      </c>
      <c r="T5446" s="21" t="n">
        <f aca="false">ROUND(P5446*S5446,2)</f>
        <v>3</v>
      </c>
      <c r="U5446" s="21" t="n">
        <f aca="false">IF(T5446&lt;=10,1,IF(T5446&lt;=20,2,IF(T5446&lt;=30,3,IF(T5446&lt;=40,4,IF(T5446&lt;=50,5,IF(T5446&lt;=100,6,IF(T5446&lt;=250,7,8)))))))</f>
        <v>1</v>
      </c>
      <c r="V5446" s="21" t="n">
        <f aca="false">IF(AND(OR(Dashboard!$T$3="All",R5446=Dashboard!$T$3),OR(Dashboard!$T$4="All",D5446=Dashboard!$T$4)),1,0)</f>
        <v>1</v>
      </c>
      <c r="W5446" s="21" t="n">
        <f aca="false">IF(V5446=1,T5446+ROW()/10000000,0)</f>
        <v>3.0005446</v>
      </c>
    </row>
    <row r="5447" customFormat="false" ht="15" hidden="false" customHeight="false" outlineLevel="0" collapsed="false">
      <c r="A5447" s="0" t="n">
        <v>300945</v>
      </c>
      <c r="B5447" s="0" t="s">
        <v>12527</v>
      </c>
      <c r="C5447" s="0" t="n">
        <v>1</v>
      </c>
      <c r="D5447" s="0" t="s">
        <v>6924</v>
      </c>
      <c r="E5447" s="0" t="s">
        <v>12528</v>
      </c>
      <c r="F5447" s="0" t="s">
        <v>12525</v>
      </c>
      <c r="G5447" s="0" t="s">
        <v>12526</v>
      </c>
      <c r="H5447" s="0" t="s">
        <v>3067</v>
      </c>
      <c r="I5447" s="0" t="s">
        <v>2123</v>
      </c>
      <c r="J5447" s="0" t="s">
        <v>47</v>
      </c>
      <c r="K5447" s="0" t="s">
        <v>46</v>
      </c>
      <c r="L5447" s="0" t="s">
        <v>47</v>
      </c>
      <c r="M5447" s="0" t="s">
        <v>47</v>
      </c>
      <c r="N5447" s="0" t="n">
        <v>1</v>
      </c>
      <c r="O5447" s="0" t="n">
        <v>52</v>
      </c>
      <c r="P5447" s="0" t="n">
        <v>400</v>
      </c>
      <c r="Q5447" s="0" t="n">
        <v>2.6</v>
      </c>
      <c r="R5447" s="0" t="str">
        <f aca="false">INDEX(Lookup!$B$4:$B$18,MATCH(C5447,Lookup!$A$4:$A$18,0))</f>
        <v>India</v>
      </c>
      <c r="S5447" s="20" t="n">
        <f aca="false">INDEX(Lookup!$D$4:$D$18,MATCH(C5447,Lookup!$A$4:$A$18,0))</f>
        <v>0.012</v>
      </c>
      <c r="T5447" s="21" t="n">
        <f aca="false">ROUND(P5447*S5447,2)</f>
        <v>4.8</v>
      </c>
      <c r="U5447" s="21" t="n">
        <f aca="false">IF(T5447&lt;=10,1,IF(T5447&lt;=20,2,IF(T5447&lt;=30,3,IF(T5447&lt;=40,4,IF(T5447&lt;=50,5,IF(T5447&lt;=100,6,IF(T5447&lt;=250,7,8)))))))</f>
        <v>1</v>
      </c>
      <c r="V5447" s="21" t="n">
        <f aca="false">IF(AND(OR(Dashboard!$T$3="All",R5447=Dashboard!$T$3),OR(Dashboard!$T$4="All",D5447=Dashboard!$T$4)),1,0)</f>
        <v>1</v>
      </c>
      <c r="W5447" s="21" t="n">
        <f aca="false">IF(V5447=1,T5447+ROW()/10000000,0)</f>
        <v>4.8005447</v>
      </c>
    </row>
    <row r="5448" customFormat="false" ht="15" hidden="false" customHeight="false" outlineLevel="0" collapsed="false">
      <c r="A5448" s="0" t="n">
        <v>300934</v>
      </c>
      <c r="B5448" s="0" t="s">
        <v>12529</v>
      </c>
      <c r="C5448" s="0" t="n">
        <v>1</v>
      </c>
      <c r="D5448" s="0" t="s">
        <v>6924</v>
      </c>
      <c r="E5448" s="0" t="s">
        <v>12530</v>
      </c>
      <c r="F5448" s="0" t="s">
        <v>12525</v>
      </c>
      <c r="G5448" s="0" t="s">
        <v>12526</v>
      </c>
      <c r="H5448" s="0" t="s">
        <v>2382</v>
      </c>
      <c r="I5448" s="0" t="s">
        <v>2123</v>
      </c>
      <c r="J5448" s="0" t="s">
        <v>47</v>
      </c>
      <c r="K5448" s="0" t="s">
        <v>47</v>
      </c>
      <c r="L5448" s="0" t="s">
        <v>47</v>
      </c>
      <c r="M5448" s="0" t="s">
        <v>47</v>
      </c>
      <c r="N5448" s="0" t="n">
        <v>1</v>
      </c>
      <c r="O5448" s="0" t="n">
        <v>16</v>
      </c>
      <c r="P5448" s="0" t="n">
        <v>200</v>
      </c>
      <c r="Q5448" s="0" t="n">
        <v>3.2</v>
      </c>
      <c r="R5448" s="0" t="str">
        <f aca="false">INDEX(Lookup!$B$4:$B$18,MATCH(C5448,Lookup!$A$4:$A$18,0))</f>
        <v>India</v>
      </c>
      <c r="S5448" s="20" t="n">
        <f aca="false">INDEX(Lookup!$D$4:$D$18,MATCH(C5448,Lookup!$A$4:$A$18,0))</f>
        <v>0.012</v>
      </c>
      <c r="T5448" s="21" t="n">
        <f aca="false">ROUND(P5448*S5448,2)</f>
        <v>2.4</v>
      </c>
      <c r="U5448" s="21" t="n">
        <f aca="false">IF(T5448&lt;=10,1,IF(T5448&lt;=20,2,IF(T5448&lt;=30,3,IF(T5448&lt;=40,4,IF(T5448&lt;=50,5,IF(T5448&lt;=100,6,IF(T5448&lt;=250,7,8)))))))</f>
        <v>1</v>
      </c>
      <c r="V5448" s="21" t="n">
        <f aca="false">IF(AND(OR(Dashboard!$T$3="All",R5448=Dashboard!$T$3),OR(Dashboard!$T$4="All",D5448=Dashboard!$T$4)),1,0)</f>
        <v>1</v>
      </c>
      <c r="W5448" s="21" t="n">
        <f aca="false">IF(V5448=1,T5448+ROW()/10000000,0)</f>
        <v>2.4005448</v>
      </c>
    </row>
    <row r="5449" customFormat="false" ht="15" hidden="false" customHeight="false" outlineLevel="0" collapsed="false">
      <c r="A5449" s="0" t="n">
        <v>3223</v>
      </c>
      <c r="B5449" s="0" t="s">
        <v>2408</v>
      </c>
      <c r="C5449" s="0" t="n">
        <v>1</v>
      </c>
      <c r="D5449" s="0" t="s">
        <v>6924</v>
      </c>
      <c r="E5449" s="0" t="s">
        <v>12531</v>
      </c>
      <c r="F5449" s="0" t="s">
        <v>12525</v>
      </c>
      <c r="G5449" s="0" t="s">
        <v>12526</v>
      </c>
      <c r="H5449" s="0" t="s">
        <v>3392</v>
      </c>
      <c r="I5449" s="0" t="s">
        <v>2123</v>
      </c>
      <c r="J5449" s="0" t="s">
        <v>47</v>
      </c>
      <c r="K5449" s="0" t="s">
        <v>47</v>
      </c>
      <c r="L5449" s="0" t="s">
        <v>47</v>
      </c>
      <c r="M5449" s="0" t="s">
        <v>47</v>
      </c>
      <c r="N5449" s="0" t="n">
        <v>2</v>
      </c>
      <c r="O5449" s="0" t="n">
        <v>94</v>
      </c>
      <c r="P5449" s="0" t="n">
        <v>700</v>
      </c>
      <c r="Q5449" s="0" t="n">
        <v>2.8</v>
      </c>
      <c r="R5449" s="0" t="str">
        <f aca="false">INDEX(Lookup!$B$4:$B$18,MATCH(C5449,Lookup!$A$4:$A$18,0))</f>
        <v>India</v>
      </c>
      <c r="S5449" s="20" t="n">
        <f aca="false">INDEX(Lookup!$D$4:$D$18,MATCH(C5449,Lookup!$A$4:$A$18,0))</f>
        <v>0.012</v>
      </c>
      <c r="T5449" s="21" t="n">
        <f aca="false">ROUND(P5449*S5449,2)</f>
        <v>8.4</v>
      </c>
      <c r="U5449" s="21" t="n">
        <f aca="false">IF(T5449&lt;=10,1,IF(T5449&lt;=20,2,IF(T5449&lt;=30,3,IF(T5449&lt;=40,4,IF(T5449&lt;=50,5,IF(T5449&lt;=100,6,IF(T5449&lt;=250,7,8)))))))</f>
        <v>1</v>
      </c>
      <c r="V5449" s="21" t="n">
        <f aca="false">IF(AND(OR(Dashboard!$T$3="All",R5449=Dashboard!$T$3),OR(Dashboard!$T$4="All",D5449=Dashboard!$T$4)),1,0)</f>
        <v>1</v>
      </c>
      <c r="W5449" s="21" t="n">
        <f aca="false">IF(V5449=1,T5449+ROW()/10000000,0)</f>
        <v>8.4005449</v>
      </c>
    </row>
    <row r="5450" customFormat="false" ht="15" hidden="false" customHeight="false" outlineLevel="0" collapsed="false">
      <c r="A5450" s="0" t="n">
        <v>307554</v>
      </c>
      <c r="B5450" s="0" t="s">
        <v>3154</v>
      </c>
      <c r="C5450" s="0" t="n">
        <v>1</v>
      </c>
      <c r="D5450" s="0" t="s">
        <v>6924</v>
      </c>
      <c r="E5450" s="0" t="s">
        <v>12530</v>
      </c>
      <c r="F5450" s="0" t="s">
        <v>12525</v>
      </c>
      <c r="G5450" s="0" t="s">
        <v>12526</v>
      </c>
      <c r="H5450" s="0" t="s">
        <v>3015</v>
      </c>
      <c r="I5450" s="0" t="s">
        <v>2123</v>
      </c>
      <c r="J5450" s="0" t="s">
        <v>47</v>
      </c>
      <c r="K5450" s="0" t="s">
        <v>46</v>
      </c>
      <c r="L5450" s="0" t="s">
        <v>47</v>
      </c>
      <c r="M5450" s="0" t="s">
        <v>47</v>
      </c>
      <c r="N5450" s="0" t="n">
        <v>1</v>
      </c>
      <c r="O5450" s="0" t="n">
        <v>39</v>
      </c>
      <c r="P5450" s="0" t="n">
        <v>400</v>
      </c>
      <c r="Q5450" s="0" t="n">
        <v>2.9</v>
      </c>
      <c r="R5450" s="0" t="str">
        <f aca="false">INDEX(Lookup!$B$4:$B$18,MATCH(C5450,Lookup!$A$4:$A$18,0))</f>
        <v>India</v>
      </c>
      <c r="S5450" s="20" t="n">
        <f aca="false">INDEX(Lookup!$D$4:$D$18,MATCH(C5450,Lookup!$A$4:$A$18,0))</f>
        <v>0.012</v>
      </c>
      <c r="T5450" s="21" t="n">
        <f aca="false">ROUND(P5450*S5450,2)</f>
        <v>4.8</v>
      </c>
      <c r="U5450" s="21" t="n">
        <f aca="false">IF(T5450&lt;=10,1,IF(T5450&lt;=20,2,IF(T5450&lt;=30,3,IF(T5450&lt;=40,4,IF(T5450&lt;=50,5,IF(T5450&lt;=100,6,IF(T5450&lt;=250,7,8)))))))</f>
        <v>1</v>
      </c>
      <c r="V5450" s="21" t="n">
        <f aca="false">IF(AND(OR(Dashboard!$T$3="All",R5450=Dashboard!$T$3),OR(Dashboard!$T$4="All",D5450=Dashboard!$T$4)),1,0)</f>
        <v>1</v>
      </c>
      <c r="W5450" s="21" t="n">
        <f aca="false">IF(V5450=1,T5450+ROW()/10000000,0)</f>
        <v>4.800545</v>
      </c>
    </row>
    <row r="5451" customFormat="false" ht="15" hidden="false" customHeight="false" outlineLevel="0" collapsed="false">
      <c r="A5451" s="0" t="n">
        <v>967</v>
      </c>
      <c r="B5451" s="0" t="s">
        <v>12532</v>
      </c>
      <c r="C5451" s="0" t="n">
        <v>1</v>
      </c>
      <c r="D5451" s="0" t="s">
        <v>6924</v>
      </c>
      <c r="E5451" s="0" t="s">
        <v>12533</v>
      </c>
      <c r="F5451" s="0" t="s">
        <v>12525</v>
      </c>
      <c r="G5451" s="0" t="s">
        <v>12526</v>
      </c>
      <c r="H5451" s="0" t="s">
        <v>3119</v>
      </c>
      <c r="I5451" s="0" t="s">
        <v>2123</v>
      </c>
      <c r="J5451" s="0" t="s">
        <v>47</v>
      </c>
      <c r="K5451" s="0" t="s">
        <v>46</v>
      </c>
      <c r="L5451" s="0" t="s">
        <v>47</v>
      </c>
      <c r="M5451" s="0" t="s">
        <v>47</v>
      </c>
      <c r="N5451" s="0" t="n">
        <v>2</v>
      </c>
      <c r="O5451" s="0" t="n">
        <v>255</v>
      </c>
      <c r="P5451" s="0" t="n">
        <v>800</v>
      </c>
      <c r="Q5451" s="0" t="n">
        <v>3.3</v>
      </c>
      <c r="R5451" s="0" t="str">
        <f aca="false">INDEX(Lookup!$B$4:$B$18,MATCH(C5451,Lookup!$A$4:$A$18,0))</f>
        <v>India</v>
      </c>
      <c r="S5451" s="20" t="n">
        <f aca="false">INDEX(Lookup!$D$4:$D$18,MATCH(C5451,Lookup!$A$4:$A$18,0))</f>
        <v>0.012</v>
      </c>
      <c r="T5451" s="21" t="n">
        <f aca="false">ROUND(P5451*S5451,2)</f>
        <v>9.6</v>
      </c>
      <c r="U5451" s="21" t="n">
        <f aca="false">IF(T5451&lt;=10,1,IF(T5451&lt;=20,2,IF(T5451&lt;=30,3,IF(T5451&lt;=40,4,IF(T5451&lt;=50,5,IF(T5451&lt;=100,6,IF(T5451&lt;=250,7,8)))))))</f>
        <v>1</v>
      </c>
      <c r="V5451" s="21" t="n">
        <f aca="false">IF(AND(OR(Dashboard!$T$3="All",R5451=Dashboard!$T$3),OR(Dashboard!$T$4="All",D5451=Dashboard!$T$4)),1,0)</f>
        <v>1</v>
      </c>
      <c r="W5451" s="21" t="n">
        <f aca="false">IF(V5451=1,T5451+ROW()/10000000,0)</f>
        <v>9.6005451</v>
      </c>
    </row>
    <row r="5452" customFormat="false" ht="15" hidden="false" customHeight="false" outlineLevel="0" collapsed="false">
      <c r="A5452" s="0" t="n">
        <v>6196</v>
      </c>
      <c r="B5452" s="0" t="s">
        <v>12534</v>
      </c>
      <c r="C5452" s="0" t="n">
        <v>1</v>
      </c>
      <c r="D5452" s="0" t="s">
        <v>6924</v>
      </c>
      <c r="E5452" s="0" t="s">
        <v>12535</v>
      </c>
      <c r="F5452" s="0" t="s">
        <v>12525</v>
      </c>
      <c r="G5452" s="0" t="s">
        <v>12526</v>
      </c>
      <c r="H5452" s="0" t="s">
        <v>2359</v>
      </c>
      <c r="I5452" s="0" t="s">
        <v>2123</v>
      </c>
      <c r="J5452" s="0" t="s">
        <v>47</v>
      </c>
      <c r="K5452" s="0" t="s">
        <v>47</v>
      </c>
      <c r="L5452" s="0" t="s">
        <v>47</v>
      </c>
      <c r="M5452" s="0" t="s">
        <v>47</v>
      </c>
      <c r="N5452" s="0" t="n">
        <v>3</v>
      </c>
      <c r="O5452" s="0" t="n">
        <v>47</v>
      </c>
      <c r="P5452" s="0" t="n">
        <v>1200</v>
      </c>
      <c r="Q5452" s="0" t="n">
        <v>2.7</v>
      </c>
      <c r="R5452" s="0" t="str">
        <f aca="false">INDEX(Lookup!$B$4:$B$18,MATCH(C5452,Lookup!$A$4:$A$18,0))</f>
        <v>India</v>
      </c>
      <c r="S5452" s="20" t="n">
        <f aca="false">INDEX(Lookup!$D$4:$D$18,MATCH(C5452,Lookup!$A$4:$A$18,0))</f>
        <v>0.012</v>
      </c>
      <c r="T5452" s="21" t="n">
        <f aca="false">ROUND(P5452*S5452,2)</f>
        <v>14.4</v>
      </c>
      <c r="U5452" s="21" t="n">
        <f aca="false">IF(T5452&lt;=10,1,IF(T5452&lt;=20,2,IF(T5452&lt;=30,3,IF(T5452&lt;=40,4,IF(T5452&lt;=50,5,IF(T5452&lt;=100,6,IF(T5452&lt;=250,7,8)))))))</f>
        <v>2</v>
      </c>
      <c r="V5452" s="21" t="n">
        <f aca="false">IF(AND(OR(Dashboard!$T$3="All",R5452=Dashboard!$T$3),OR(Dashboard!$T$4="All",D5452=Dashboard!$T$4)),1,0)</f>
        <v>1</v>
      </c>
      <c r="W5452" s="21" t="n">
        <f aca="false">IF(V5452=1,T5452+ROW()/10000000,0)</f>
        <v>14.4005452</v>
      </c>
    </row>
    <row r="5453" customFormat="false" ht="15" hidden="false" customHeight="false" outlineLevel="0" collapsed="false">
      <c r="A5453" s="0" t="n">
        <v>18381220</v>
      </c>
      <c r="B5453" s="0" t="s">
        <v>12536</v>
      </c>
      <c r="C5453" s="0" t="n">
        <v>1</v>
      </c>
      <c r="D5453" s="0" t="s">
        <v>6924</v>
      </c>
      <c r="E5453" s="0" t="s">
        <v>12526</v>
      </c>
      <c r="F5453" s="0" t="s">
        <v>12525</v>
      </c>
      <c r="G5453" s="0" t="s">
        <v>12526</v>
      </c>
      <c r="H5453" s="0" t="s">
        <v>12537</v>
      </c>
      <c r="I5453" s="0" t="s">
        <v>2123</v>
      </c>
      <c r="J5453" s="0" t="s">
        <v>47</v>
      </c>
      <c r="K5453" s="0" t="s">
        <v>46</v>
      </c>
      <c r="L5453" s="0" t="s">
        <v>47</v>
      </c>
      <c r="M5453" s="0" t="s">
        <v>47</v>
      </c>
      <c r="N5453" s="0" t="n">
        <v>1</v>
      </c>
      <c r="O5453" s="0" t="n">
        <v>25</v>
      </c>
      <c r="P5453" s="0" t="n">
        <v>400</v>
      </c>
      <c r="Q5453" s="0" t="n">
        <v>3.1</v>
      </c>
      <c r="R5453" s="0" t="str">
        <f aca="false">INDEX(Lookup!$B$4:$B$18,MATCH(C5453,Lookup!$A$4:$A$18,0))</f>
        <v>India</v>
      </c>
      <c r="S5453" s="20" t="n">
        <f aca="false">INDEX(Lookup!$D$4:$D$18,MATCH(C5453,Lookup!$A$4:$A$18,0))</f>
        <v>0.012</v>
      </c>
      <c r="T5453" s="21" t="n">
        <f aca="false">ROUND(P5453*S5453,2)</f>
        <v>4.8</v>
      </c>
      <c r="U5453" s="21" t="n">
        <f aca="false">IF(T5453&lt;=10,1,IF(T5453&lt;=20,2,IF(T5453&lt;=30,3,IF(T5453&lt;=40,4,IF(T5453&lt;=50,5,IF(T5453&lt;=100,6,IF(T5453&lt;=250,7,8)))))))</f>
        <v>1</v>
      </c>
      <c r="V5453" s="21" t="n">
        <f aca="false">IF(AND(OR(Dashboard!$T$3="All",R5453=Dashboard!$T$3),OR(Dashboard!$T$4="All",D5453=Dashboard!$T$4)),1,0)</f>
        <v>1</v>
      </c>
      <c r="W5453" s="21" t="n">
        <f aca="false">IF(V5453=1,T5453+ROW()/10000000,0)</f>
        <v>4.8005453</v>
      </c>
    </row>
    <row r="5454" customFormat="false" ht="15" hidden="false" customHeight="false" outlineLevel="0" collapsed="false">
      <c r="A5454" s="0" t="n">
        <v>2491</v>
      </c>
      <c r="B5454" s="0" t="s">
        <v>12538</v>
      </c>
      <c r="C5454" s="0" t="n">
        <v>1</v>
      </c>
      <c r="D5454" s="0" t="s">
        <v>6924</v>
      </c>
      <c r="E5454" s="0" t="s">
        <v>12539</v>
      </c>
      <c r="F5454" s="0" t="s">
        <v>12525</v>
      </c>
      <c r="G5454" s="0" t="s">
        <v>12526</v>
      </c>
      <c r="H5454" s="0" t="s">
        <v>69</v>
      </c>
      <c r="I5454" s="0" t="s">
        <v>2123</v>
      </c>
      <c r="J5454" s="0" t="s">
        <v>47</v>
      </c>
      <c r="K5454" s="0" t="s">
        <v>47</v>
      </c>
      <c r="L5454" s="0" t="s">
        <v>47</v>
      </c>
      <c r="M5454" s="0" t="s">
        <v>47</v>
      </c>
      <c r="N5454" s="0" t="n">
        <v>2</v>
      </c>
      <c r="O5454" s="0" t="n">
        <v>16</v>
      </c>
      <c r="P5454" s="0" t="n">
        <v>500</v>
      </c>
      <c r="Q5454" s="0" t="n">
        <v>3.1</v>
      </c>
      <c r="R5454" s="0" t="str">
        <f aca="false">INDEX(Lookup!$B$4:$B$18,MATCH(C5454,Lookup!$A$4:$A$18,0))</f>
        <v>India</v>
      </c>
      <c r="S5454" s="20" t="n">
        <f aca="false">INDEX(Lookup!$D$4:$D$18,MATCH(C5454,Lookup!$A$4:$A$18,0))</f>
        <v>0.012</v>
      </c>
      <c r="T5454" s="21" t="n">
        <f aca="false">ROUND(P5454*S5454,2)</f>
        <v>6</v>
      </c>
      <c r="U5454" s="21" t="n">
        <f aca="false">IF(T5454&lt;=10,1,IF(T5454&lt;=20,2,IF(T5454&lt;=30,3,IF(T5454&lt;=40,4,IF(T5454&lt;=50,5,IF(T5454&lt;=100,6,IF(T5454&lt;=250,7,8)))))))</f>
        <v>1</v>
      </c>
      <c r="V5454" s="21" t="n">
        <f aca="false">IF(AND(OR(Dashboard!$T$3="All",R5454=Dashboard!$T$3),OR(Dashboard!$T$4="All",D5454=Dashboard!$T$4)),1,0)</f>
        <v>1</v>
      </c>
      <c r="W5454" s="21" t="n">
        <f aca="false">IF(V5454=1,T5454+ROW()/10000000,0)</f>
        <v>6.0005454</v>
      </c>
    </row>
    <row r="5455" customFormat="false" ht="15" hidden="false" customHeight="false" outlineLevel="0" collapsed="false">
      <c r="A5455" s="0" t="n">
        <v>1041</v>
      </c>
      <c r="B5455" s="0" t="s">
        <v>7808</v>
      </c>
      <c r="C5455" s="0" t="n">
        <v>1</v>
      </c>
      <c r="D5455" s="0" t="s">
        <v>6924</v>
      </c>
      <c r="E5455" s="0" t="s">
        <v>12540</v>
      </c>
      <c r="F5455" s="0" t="s">
        <v>12525</v>
      </c>
      <c r="G5455" s="0" t="s">
        <v>12526</v>
      </c>
      <c r="H5455" s="0" t="s">
        <v>69</v>
      </c>
      <c r="I5455" s="0" t="s">
        <v>2123</v>
      </c>
      <c r="J5455" s="0" t="s">
        <v>47</v>
      </c>
      <c r="K5455" s="0" t="s">
        <v>47</v>
      </c>
      <c r="L5455" s="0" t="s">
        <v>47</v>
      </c>
      <c r="M5455" s="0" t="s">
        <v>47</v>
      </c>
      <c r="N5455" s="0" t="n">
        <v>2</v>
      </c>
      <c r="O5455" s="0" t="n">
        <v>105</v>
      </c>
      <c r="P5455" s="0" t="n">
        <v>500</v>
      </c>
      <c r="Q5455" s="0" t="n">
        <v>3.1</v>
      </c>
      <c r="R5455" s="0" t="str">
        <f aca="false">INDEX(Lookup!$B$4:$B$18,MATCH(C5455,Lookup!$A$4:$A$18,0))</f>
        <v>India</v>
      </c>
      <c r="S5455" s="20" t="n">
        <f aca="false">INDEX(Lookup!$D$4:$D$18,MATCH(C5455,Lookup!$A$4:$A$18,0))</f>
        <v>0.012</v>
      </c>
      <c r="T5455" s="21" t="n">
        <f aca="false">ROUND(P5455*S5455,2)</f>
        <v>6</v>
      </c>
      <c r="U5455" s="21" t="n">
        <f aca="false">IF(T5455&lt;=10,1,IF(T5455&lt;=20,2,IF(T5455&lt;=30,3,IF(T5455&lt;=40,4,IF(T5455&lt;=50,5,IF(T5455&lt;=100,6,IF(T5455&lt;=250,7,8)))))))</f>
        <v>1</v>
      </c>
      <c r="V5455" s="21" t="n">
        <f aca="false">IF(AND(OR(Dashboard!$T$3="All",R5455=Dashboard!$T$3),OR(Dashboard!$T$4="All",D5455=Dashboard!$T$4)),1,0)</f>
        <v>1</v>
      </c>
      <c r="W5455" s="21" t="n">
        <f aca="false">IF(V5455=1,T5455+ROW()/10000000,0)</f>
        <v>6.0005455</v>
      </c>
    </row>
    <row r="5456" customFormat="false" ht="15" hidden="false" customHeight="false" outlineLevel="0" collapsed="false">
      <c r="A5456" s="0" t="n">
        <v>982</v>
      </c>
      <c r="B5456" s="0" t="s">
        <v>12541</v>
      </c>
      <c r="C5456" s="0" t="n">
        <v>1</v>
      </c>
      <c r="D5456" s="0" t="s">
        <v>6924</v>
      </c>
      <c r="E5456" s="0" t="s">
        <v>12542</v>
      </c>
      <c r="F5456" s="0" t="s">
        <v>12525</v>
      </c>
      <c r="G5456" s="0" t="s">
        <v>12526</v>
      </c>
      <c r="H5456" s="0" t="s">
        <v>2359</v>
      </c>
      <c r="I5456" s="0" t="s">
        <v>2123</v>
      </c>
      <c r="J5456" s="0" t="s">
        <v>47</v>
      </c>
      <c r="K5456" s="0" t="s">
        <v>47</v>
      </c>
      <c r="L5456" s="0" t="s">
        <v>47</v>
      </c>
      <c r="M5456" s="0" t="s">
        <v>47</v>
      </c>
      <c r="N5456" s="0" t="n">
        <v>2</v>
      </c>
      <c r="O5456" s="0" t="n">
        <v>12</v>
      </c>
      <c r="P5456" s="0" t="n">
        <v>700</v>
      </c>
      <c r="Q5456" s="0" t="n">
        <v>3</v>
      </c>
      <c r="R5456" s="0" t="str">
        <f aca="false">INDEX(Lookup!$B$4:$B$18,MATCH(C5456,Lookup!$A$4:$A$18,0))</f>
        <v>India</v>
      </c>
      <c r="S5456" s="20" t="n">
        <f aca="false">INDEX(Lookup!$D$4:$D$18,MATCH(C5456,Lookup!$A$4:$A$18,0))</f>
        <v>0.012</v>
      </c>
      <c r="T5456" s="21" t="n">
        <f aca="false">ROUND(P5456*S5456,2)</f>
        <v>8.4</v>
      </c>
      <c r="U5456" s="21" t="n">
        <f aca="false">IF(T5456&lt;=10,1,IF(T5456&lt;=20,2,IF(T5456&lt;=30,3,IF(T5456&lt;=40,4,IF(T5456&lt;=50,5,IF(T5456&lt;=100,6,IF(T5456&lt;=250,7,8)))))))</f>
        <v>1</v>
      </c>
      <c r="V5456" s="21" t="n">
        <f aca="false">IF(AND(OR(Dashboard!$T$3="All",R5456=Dashboard!$T$3),OR(Dashboard!$T$4="All",D5456=Dashboard!$T$4)),1,0)</f>
        <v>1</v>
      </c>
      <c r="W5456" s="21" t="n">
        <f aca="false">IF(V5456=1,T5456+ROW()/10000000,0)</f>
        <v>8.4005456</v>
      </c>
    </row>
    <row r="5457" customFormat="false" ht="15" hidden="false" customHeight="false" outlineLevel="0" collapsed="false">
      <c r="A5457" s="0" t="n">
        <v>18352186</v>
      </c>
      <c r="B5457" s="0" t="s">
        <v>3162</v>
      </c>
      <c r="C5457" s="0" t="n">
        <v>1</v>
      </c>
      <c r="D5457" s="0" t="s">
        <v>6924</v>
      </c>
      <c r="E5457" s="0" t="s">
        <v>12543</v>
      </c>
      <c r="F5457" s="0" t="s">
        <v>12525</v>
      </c>
      <c r="G5457" s="0" t="s">
        <v>12526</v>
      </c>
      <c r="H5457" s="0" t="s">
        <v>2342</v>
      </c>
      <c r="I5457" s="0" t="s">
        <v>2123</v>
      </c>
      <c r="J5457" s="0" t="s">
        <v>47</v>
      </c>
      <c r="K5457" s="0" t="s">
        <v>47</v>
      </c>
      <c r="L5457" s="0" t="s">
        <v>47</v>
      </c>
      <c r="M5457" s="0" t="s">
        <v>47</v>
      </c>
      <c r="N5457" s="0" t="n">
        <v>1</v>
      </c>
      <c r="O5457" s="0" t="n">
        <v>17</v>
      </c>
      <c r="P5457" s="0" t="n">
        <v>400</v>
      </c>
      <c r="Q5457" s="0" t="n">
        <v>3.1</v>
      </c>
      <c r="R5457" s="0" t="str">
        <f aca="false">INDEX(Lookup!$B$4:$B$18,MATCH(C5457,Lookup!$A$4:$A$18,0))</f>
        <v>India</v>
      </c>
      <c r="S5457" s="20" t="n">
        <f aca="false">INDEX(Lookup!$D$4:$D$18,MATCH(C5457,Lookup!$A$4:$A$18,0))</f>
        <v>0.012</v>
      </c>
      <c r="T5457" s="21" t="n">
        <f aca="false">ROUND(P5457*S5457,2)</f>
        <v>4.8</v>
      </c>
      <c r="U5457" s="21" t="n">
        <f aca="false">IF(T5457&lt;=10,1,IF(T5457&lt;=20,2,IF(T5457&lt;=30,3,IF(T5457&lt;=40,4,IF(T5457&lt;=50,5,IF(T5457&lt;=100,6,IF(T5457&lt;=250,7,8)))))))</f>
        <v>1</v>
      </c>
      <c r="V5457" s="21" t="n">
        <f aca="false">IF(AND(OR(Dashboard!$T$3="All",R5457=Dashboard!$T$3),OR(Dashboard!$T$4="All",D5457=Dashboard!$T$4)),1,0)</f>
        <v>1</v>
      </c>
      <c r="W5457" s="21" t="n">
        <f aca="false">IF(V5457=1,T5457+ROW()/10000000,0)</f>
        <v>4.8005457</v>
      </c>
    </row>
    <row r="5458" customFormat="false" ht="15" hidden="false" customHeight="false" outlineLevel="0" collapsed="false">
      <c r="A5458" s="0" t="n">
        <v>9380</v>
      </c>
      <c r="B5458" s="0" t="s">
        <v>12544</v>
      </c>
      <c r="C5458" s="0" t="n">
        <v>1</v>
      </c>
      <c r="D5458" s="0" t="s">
        <v>6924</v>
      </c>
      <c r="E5458" s="0" t="s">
        <v>12545</v>
      </c>
      <c r="F5458" s="0" t="s">
        <v>12525</v>
      </c>
      <c r="G5458" s="0" t="s">
        <v>12526</v>
      </c>
      <c r="H5458" s="0" t="s">
        <v>12546</v>
      </c>
      <c r="I5458" s="0" t="s">
        <v>2123</v>
      </c>
      <c r="J5458" s="0" t="s">
        <v>47</v>
      </c>
      <c r="K5458" s="0" t="s">
        <v>47</v>
      </c>
      <c r="L5458" s="0" t="s">
        <v>47</v>
      </c>
      <c r="M5458" s="0" t="s">
        <v>47</v>
      </c>
      <c r="N5458" s="0" t="n">
        <v>1</v>
      </c>
      <c r="O5458" s="0" t="n">
        <v>32</v>
      </c>
      <c r="P5458" s="0" t="n">
        <v>200</v>
      </c>
      <c r="Q5458" s="0" t="n">
        <v>3.3</v>
      </c>
      <c r="R5458" s="0" t="str">
        <f aca="false">INDEX(Lookup!$B$4:$B$18,MATCH(C5458,Lookup!$A$4:$A$18,0))</f>
        <v>India</v>
      </c>
      <c r="S5458" s="20" t="n">
        <f aca="false">INDEX(Lookup!$D$4:$D$18,MATCH(C5458,Lookup!$A$4:$A$18,0))</f>
        <v>0.012</v>
      </c>
      <c r="T5458" s="21" t="n">
        <f aca="false">ROUND(P5458*S5458,2)</f>
        <v>2.4</v>
      </c>
      <c r="U5458" s="21" t="n">
        <f aca="false">IF(T5458&lt;=10,1,IF(T5458&lt;=20,2,IF(T5458&lt;=30,3,IF(T5458&lt;=40,4,IF(T5458&lt;=50,5,IF(T5458&lt;=100,6,IF(T5458&lt;=250,7,8)))))))</f>
        <v>1</v>
      </c>
      <c r="V5458" s="21" t="n">
        <f aca="false">IF(AND(OR(Dashboard!$T$3="All",R5458=Dashboard!$T$3),OR(Dashboard!$T$4="All",D5458=Dashboard!$T$4)),1,0)</f>
        <v>1</v>
      </c>
      <c r="W5458" s="21" t="n">
        <f aca="false">IF(V5458=1,T5458+ROW()/10000000,0)</f>
        <v>2.4005458</v>
      </c>
    </row>
    <row r="5459" customFormat="false" ht="15" hidden="false" customHeight="false" outlineLevel="0" collapsed="false">
      <c r="A5459" s="0" t="n">
        <v>1303</v>
      </c>
      <c r="B5459" s="0" t="s">
        <v>12547</v>
      </c>
      <c r="C5459" s="0" t="n">
        <v>1</v>
      </c>
      <c r="D5459" s="0" t="s">
        <v>6924</v>
      </c>
      <c r="E5459" s="0" t="s">
        <v>12548</v>
      </c>
      <c r="F5459" s="0" t="s">
        <v>12525</v>
      </c>
      <c r="G5459" s="0" t="s">
        <v>12526</v>
      </c>
      <c r="H5459" s="0" t="s">
        <v>2288</v>
      </c>
      <c r="I5459" s="0" t="s">
        <v>2123</v>
      </c>
      <c r="J5459" s="0" t="s">
        <v>46</v>
      </c>
      <c r="K5459" s="0" t="s">
        <v>46</v>
      </c>
      <c r="L5459" s="0" t="s">
        <v>47</v>
      </c>
      <c r="M5459" s="0" t="s">
        <v>47</v>
      </c>
      <c r="N5459" s="0" t="n">
        <v>2</v>
      </c>
      <c r="O5459" s="0" t="n">
        <v>101</v>
      </c>
      <c r="P5459" s="0" t="n">
        <v>850</v>
      </c>
      <c r="Q5459" s="0" t="n">
        <v>3.4</v>
      </c>
      <c r="R5459" s="0" t="str">
        <f aca="false">INDEX(Lookup!$B$4:$B$18,MATCH(C5459,Lookup!$A$4:$A$18,0))</f>
        <v>India</v>
      </c>
      <c r="S5459" s="20" t="n">
        <f aca="false">INDEX(Lookup!$D$4:$D$18,MATCH(C5459,Lookup!$A$4:$A$18,0))</f>
        <v>0.012</v>
      </c>
      <c r="T5459" s="21" t="n">
        <f aca="false">ROUND(P5459*S5459,2)</f>
        <v>10.2</v>
      </c>
      <c r="U5459" s="21" t="n">
        <f aca="false">IF(T5459&lt;=10,1,IF(T5459&lt;=20,2,IF(T5459&lt;=30,3,IF(T5459&lt;=40,4,IF(T5459&lt;=50,5,IF(T5459&lt;=100,6,IF(T5459&lt;=250,7,8)))))))</f>
        <v>2</v>
      </c>
      <c r="V5459" s="21" t="n">
        <f aca="false">IF(AND(OR(Dashboard!$T$3="All",R5459=Dashboard!$T$3),OR(Dashboard!$T$4="All",D5459=Dashboard!$T$4)),1,0)</f>
        <v>1</v>
      </c>
      <c r="W5459" s="21" t="n">
        <f aca="false">IF(V5459=1,T5459+ROW()/10000000,0)</f>
        <v>10.2005459</v>
      </c>
    </row>
    <row r="5460" customFormat="false" ht="15" hidden="false" customHeight="false" outlineLevel="0" collapsed="false">
      <c r="A5460" s="0" t="n">
        <v>18168462</v>
      </c>
      <c r="B5460" s="0" t="s">
        <v>12549</v>
      </c>
      <c r="C5460" s="0" t="n">
        <v>1</v>
      </c>
      <c r="D5460" s="0" t="s">
        <v>6924</v>
      </c>
      <c r="E5460" s="0" t="s">
        <v>12550</v>
      </c>
      <c r="F5460" s="0" t="s">
        <v>12525</v>
      </c>
      <c r="G5460" s="0" t="s">
        <v>12526</v>
      </c>
      <c r="H5460" s="0" t="s">
        <v>4467</v>
      </c>
      <c r="I5460" s="0" t="s">
        <v>2123</v>
      </c>
      <c r="J5460" s="0" t="s">
        <v>47</v>
      </c>
      <c r="K5460" s="0" t="s">
        <v>47</v>
      </c>
      <c r="L5460" s="0" t="s">
        <v>47</v>
      </c>
      <c r="M5460" s="0" t="s">
        <v>47</v>
      </c>
      <c r="N5460" s="0" t="n">
        <v>1</v>
      </c>
      <c r="O5460" s="0" t="n">
        <v>8</v>
      </c>
      <c r="P5460" s="0" t="n">
        <v>300</v>
      </c>
      <c r="Q5460" s="0" t="n">
        <v>3.2</v>
      </c>
      <c r="R5460" s="0" t="str">
        <f aca="false">INDEX(Lookup!$B$4:$B$18,MATCH(C5460,Lookup!$A$4:$A$18,0))</f>
        <v>India</v>
      </c>
      <c r="S5460" s="20" t="n">
        <f aca="false">INDEX(Lookup!$D$4:$D$18,MATCH(C5460,Lookup!$A$4:$A$18,0))</f>
        <v>0.012</v>
      </c>
      <c r="T5460" s="21" t="n">
        <f aca="false">ROUND(P5460*S5460,2)</f>
        <v>3.6</v>
      </c>
      <c r="U5460" s="21" t="n">
        <f aca="false">IF(T5460&lt;=10,1,IF(T5460&lt;=20,2,IF(T5460&lt;=30,3,IF(T5460&lt;=40,4,IF(T5460&lt;=50,5,IF(T5460&lt;=100,6,IF(T5460&lt;=250,7,8)))))))</f>
        <v>1</v>
      </c>
      <c r="V5460" s="21" t="n">
        <f aca="false">IF(AND(OR(Dashboard!$T$3="All",R5460=Dashboard!$T$3),OR(Dashboard!$T$4="All",D5460=Dashboard!$T$4)),1,0)</f>
        <v>1</v>
      </c>
      <c r="W5460" s="21" t="n">
        <f aca="false">IF(V5460=1,T5460+ROW()/10000000,0)</f>
        <v>3.600546</v>
      </c>
    </row>
    <row r="5461" customFormat="false" ht="15" hidden="false" customHeight="false" outlineLevel="0" collapsed="false">
      <c r="A5461" s="0" t="n">
        <v>311734</v>
      </c>
      <c r="B5461" s="0" t="s">
        <v>2300</v>
      </c>
      <c r="C5461" s="0" t="n">
        <v>1</v>
      </c>
      <c r="D5461" s="0" t="s">
        <v>6924</v>
      </c>
      <c r="E5461" s="0" t="s">
        <v>12551</v>
      </c>
      <c r="F5461" s="0" t="s">
        <v>12525</v>
      </c>
      <c r="G5461" s="0" t="s">
        <v>12526</v>
      </c>
      <c r="H5461" s="0" t="s">
        <v>3005</v>
      </c>
      <c r="I5461" s="0" t="s">
        <v>2123</v>
      </c>
      <c r="J5461" s="0" t="s">
        <v>47</v>
      </c>
      <c r="K5461" s="0" t="s">
        <v>46</v>
      </c>
      <c r="L5461" s="0" t="s">
        <v>47</v>
      </c>
      <c r="M5461" s="0" t="s">
        <v>47</v>
      </c>
      <c r="N5461" s="0" t="n">
        <v>2</v>
      </c>
      <c r="O5461" s="0" t="n">
        <v>68</v>
      </c>
      <c r="P5461" s="0" t="n">
        <v>500</v>
      </c>
      <c r="Q5461" s="0" t="n">
        <v>3.4</v>
      </c>
      <c r="R5461" s="0" t="str">
        <f aca="false">INDEX(Lookup!$B$4:$B$18,MATCH(C5461,Lookup!$A$4:$A$18,0))</f>
        <v>India</v>
      </c>
      <c r="S5461" s="20" t="n">
        <f aca="false">INDEX(Lookup!$D$4:$D$18,MATCH(C5461,Lookup!$A$4:$A$18,0))</f>
        <v>0.012</v>
      </c>
      <c r="T5461" s="21" t="n">
        <f aca="false">ROUND(P5461*S5461,2)</f>
        <v>6</v>
      </c>
      <c r="U5461" s="21" t="n">
        <f aca="false">IF(T5461&lt;=10,1,IF(T5461&lt;=20,2,IF(T5461&lt;=30,3,IF(T5461&lt;=40,4,IF(T5461&lt;=50,5,IF(T5461&lt;=100,6,IF(T5461&lt;=250,7,8)))))))</f>
        <v>1</v>
      </c>
      <c r="V5461" s="21" t="n">
        <f aca="false">IF(AND(OR(Dashboard!$T$3="All",R5461=Dashboard!$T$3),OR(Dashboard!$T$4="All",D5461=Dashboard!$T$4)),1,0)</f>
        <v>1</v>
      </c>
      <c r="W5461" s="21" t="n">
        <f aca="false">IF(V5461=1,T5461+ROW()/10000000,0)</f>
        <v>6.0005461</v>
      </c>
    </row>
    <row r="5462" customFormat="false" ht="15" hidden="false" customHeight="false" outlineLevel="0" collapsed="false">
      <c r="A5462" s="0" t="n">
        <v>2291</v>
      </c>
      <c r="B5462" s="0" t="s">
        <v>12552</v>
      </c>
      <c r="C5462" s="0" t="n">
        <v>1</v>
      </c>
      <c r="D5462" s="0" t="s">
        <v>6924</v>
      </c>
      <c r="E5462" s="0" t="s">
        <v>12553</v>
      </c>
      <c r="F5462" s="0" t="s">
        <v>12525</v>
      </c>
      <c r="G5462" s="0" t="s">
        <v>12526</v>
      </c>
      <c r="H5462" s="0" t="s">
        <v>69</v>
      </c>
      <c r="I5462" s="0" t="s">
        <v>2123</v>
      </c>
      <c r="J5462" s="0" t="s">
        <v>47</v>
      </c>
      <c r="K5462" s="0" t="s">
        <v>47</v>
      </c>
      <c r="L5462" s="0" t="s">
        <v>47</v>
      </c>
      <c r="M5462" s="0" t="s">
        <v>47</v>
      </c>
      <c r="N5462" s="0" t="n">
        <v>1</v>
      </c>
      <c r="O5462" s="0" t="n">
        <v>20</v>
      </c>
      <c r="P5462" s="0" t="n">
        <v>450</v>
      </c>
      <c r="Q5462" s="0" t="n">
        <v>2.7</v>
      </c>
      <c r="R5462" s="0" t="str">
        <f aca="false">INDEX(Lookup!$B$4:$B$18,MATCH(C5462,Lookup!$A$4:$A$18,0))</f>
        <v>India</v>
      </c>
      <c r="S5462" s="20" t="n">
        <f aca="false">INDEX(Lookup!$D$4:$D$18,MATCH(C5462,Lookup!$A$4:$A$18,0))</f>
        <v>0.012</v>
      </c>
      <c r="T5462" s="21" t="n">
        <f aca="false">ROUND(P5462*S5462,2)</f>
        <v>5.4</v>
      </c>
      <c r="U5462" s="21" t="n">
        <f aca="false">IF(T5462&lt;=10,1,IF(T5462&lt;=20,2,IF(T5462&lt;=30,3,IF(T5462&lt;=40,4,IF(T5462&lt;=50,5,IF(T5462&lt;=100,6,IF(T5462&lt;=250,7,8)))))))</f>
        <v>1</v>
      </c>
      <c r="V5462" s="21" t="n">
        <f aca="false">IF(AND(OR(Dashboard!$T$3="All",R5462=Dashboard!$T$3),OR(Dashboard!$T$4="All",D5462=Dashboard!$T$4)),1,0)</f>
        <v>1</v>
      </c>
      <c r="W5462" s="21" t="n">
        <f aca="false">IF(V5462=1,T5462+ROW()/10000000,0)</f>
        <v>5.4005462</v>
      </c>
    </row>
    <row r="5463" customFormat="false" ht="15" hidden="false" customHeight="false" outlineLevel="0" collapsed="false">
      <c r="A5463" s="0" t="n">
        <v>9427</v>
      </c>
      <c r="B5463" s="0" t="s">
        <v>12554</v>
      </c>
      <c r="C5463" s="0" t="n">
        <v>1</v>
      </c>
      <c r="D5463" s="0" t="s">
        <v>6924</v>
      </c>
      <c r="E5463" s="0" t="s">
        <v>12555</v>
      </c>
      <c r="F5463" s="0" t="s">
        <v>12525</v>
      </c>
      <c r="G5463" s="0" t="s">
        <v>12526</v>
      </c>
      <c r="H5463" s="0" t="s">
        <v>2349</v>
      </c>
      <c r="I5463" s="0" t="s">
        <v>2123</v>
      </c>
      <c r="J5463" s="0" t="s">
        <v>47</v>
      </c>
      <c r="K5463" s="0" t="s">
        <v>47</v>
      </c>
      <c r="L5463" s="0" t="s">
        <v>47</v>
      </c>
      <c r="M5463" s="0" t="s">
        <v>47</v>
      </c>
      <c r="N5463" s="0" t="n">
        <v>1</v>
      </c>
      <c r="O5463" s="0" t="n">
        <v>78</v>
      </c>
      <c r="P5463" s="0" t="n">
        <v>100</v>
      </c>
      <c r="Q5463" s="0" t="n">
        <v>3.7</v>
      </c>
      <c r="R5463" s="0" t="str">
        <f aca="false">INDEX(Lookup!$B$4:$B$18,MATCH(C5463,Lookup!$A$4:$A$18,0))</f>
        <v>India</v>
      </c>
      <c r="S5463" s="20" t="n">
        <f aca="false">INDEX(Lookup!$D$4:$D$18,MATCH(C5463,Lookup!$A$4:$A$18,0))</f>
        <v>0.012</v>
      </c>
      <c r="T5463" s="21" t="n">
        <f aca="false">ROUND(P5463*S5463,2)</f>
        <v>1.2</v>
      </c>
      <c r="U5463" s="21" t="n">
        <f aca="false">IF(T5463&lt;=10,1,IF(T5463&lt;=20,2,IF(T5463&lt;=30,3,IF(T5463&lt;=40,4,IF(T5463&lt;=50,5,IF(T5463&lt;=100,6,IF(T5463&lt;=250,7,8)))))))</f>
        <v>1</v>
      </c>
      <c r="V5463" s="21" t="n">
        <f aca="false">IF(AND(OR(Dashboard!$T$3="All",R5463=Dashboard!$T$3),OR(Dashboard!$T$4="All",D5463=Dashboard!$T$4)),1,0)</f>
        <v>1</v>
      </c>
      <c r="W5463" s="21" t="n">
        <f aca="false">IF(V5463=1,T5463+ROW()/10000000,0)</f>
        <v>1.2005463</v>
      </c>
    </row>
    <row r="5464" customFormat="false" ht="15" hidden="false" customHeight="false" outlineLevel="0" collapsed="false">
      <c r="A5464" s="0" t="n">
        <v>5874</v>
      </c>
      <c r="B5464" s="0" t="s">
        <v>8308</v>
      </c>
      <c r="C5464" s="0" t="n">
        <v>1</v>
      </c>
      <c r="D5464" s="0" t="s">
        <v>6924</v>
      </c>
      <c r="E5464" s="0" t="s">
        <v>12556</v>
      </c>
      <c r="F5464" s="0" t="s">
        <v>12525</v>
      </c>
      <c r="G5464" s="0" t="s">
        <v>12526</v>
      </c>
      <c r="H5464" s="0" t="s">
        <v>1830</v>
      </c>
      <c r="I5464" s="0" t="s">
        <v>2123</v>
      </c>
      <c r="J5464" s="0" t="s">
        <v>47</v>
      </c>
      <c r="K5464" s="0" t="s">
        <v>47</v>
      </c>
      <c r="L5464" s="0" t="s">
        <v>47</v>
      </c>
      <c r="M5464" s="0" t="s">
        <v>47</v>
      </c>
      <c r="N5464" s="0" t="n">
        <v>1</v>
      </c>
      <c r="O5464" s="0" t="n">
        <v>62</v>
      </c>
      <c r="P5464" s="0" t="n">
        <v>300</v>
      </c>
      <c r="Q5464" s="0" t="n">
        <v>3.5</v>
      </c>
      <c r="R5464" s="0" t="str">
        <f aca="false">INDEX(Lookup!$B$4:$B$18,MATCH(C5464,Lookup!$A$4:$A$18,0))</f>
        <v>India</v>
      </c>
      <c r="S5464" s="20" t="n">
        <f aca="false">INDEX(Lookup!$D$4:$D$18,MATCH(C5464,Lookup!$A$4:$A$18,0))</f>
        <v>0.012</v>
      </c>
      <c r="T5464" s="21" t="n">
        <f aca="false">ROUND(P5464*S5464,2)</f>
        <v>3.6</v>
      </c>
      <c r="U5464" s="21" t="n">
        <f aca="false">IF(T5464&lt;=10,1,IF(T5464&lt;=20,2,IF(T5464&lt;=30,3,IF(T5464&lt;=40,4,IF(T5464&lt;=50,5,IF(T5464&lt;=100,6,IF(T5464&lt;=250,7,8)))))))</f>
        <v>1</v>
      </c>
      <c r="V5464" s="21" t="n">
        <f aca="false">IF(AND(OR(Dashboard!$T$3="All",R5464=Dashboard!$T$3),OR(Dashboard!$T$4="All",D5464=Dashboard!$T$4)),1,0)</f>
        <v>1</v>
      </c>
      <c r="W5464" s="21" t="n">
        <f aca="false">IF(V5464=1,T5464+ROW()/10000000,0)</f>
        <v>3.6005464</v>
      </c>
    </row>
    <row r="5465" customFormat="false" ht="15" hidden="false" customHeight="false" outlineLevel="0" collapsed="false">
      <c r="A5465" s="0" t="n">
        <v>3375</v>
      </c>
      <c r="B5465" s="0" t="s">
        <v>12557</v>
      </c>
      <c r="C5465" s="0" t="n">
        <v>1</v>
      </c>
      <c r="D5465" s="0" t="s">
        <v>6924</v>
      </c>
      <c r="E5465" s="0" t="s">
        <v>12558</v>
      </c>
      <c r="F5465" s="0" t="s">
        <v>12525</v>
      </c>
      <c r="G5465" s="0" t="s">
        <v>12526</v>
      </c>
      <c r="H5465" s="0" t="s">
        <v>12559</v>
      </c>
      <c r="I5465" s="0" t="s">
        <v>2123</v>
      </c>
      <c r="J5465" s="0" t="s">
        <v>47</v>
      </c>
      <c r="K5465" s="0" t="s">
        <v>47</v>
      </c>
      <c r="L5465" s="0" t="s">
        <v>47</v>
      </c>
      <c r="M5465" s="0" t="s">
        <v>47</v>
      </c>
      <c r="N5465" s="0" t="n">
        <v>1</v>
      </c>
      <c r="O5465" s="0" t="n">
        <v>142</v>
      </c>
      <c r="P5465" s="0" t="n">
        <v>300</v>
      </c>
      <c r="Q5465" s="0" t="n">
        <v>3.7</v>
      </c>
      <c r="R5465" s="0" t="str">
        <f aca="false">INDEX(Lookup!$B$4:$B$18,MATCH(C5465,Lookup!$A$4:$A$18,0))</f>
        <v>India</v>
      </c>
      <c r="S5465" s="20" t="n">
        <f aca="false">INDEX(Lookup!$D$4:$D$18,MATCH(C5465,Lookup!$A$4:$A$18,0))</f>
        <v>0.012</v>
      </c>
      <c r="T5465" s="21" t="n">
        <f aca="false">ROUND(P5465*S5465,2)</f>
        <v>3.6</v>
      </c>
      <c r="U5465" s="21" t="n">
        <f aca="false">IF(T5465&lt;=10,1,IF(T5465&lt;=20,2,IF(T5465&lt;=30,3,IF(T5465&lt;=40,4,IF(T5465&lt;=50,5,IF(T5465&lt;=100,6,IF(T5465&lt;=250,7,8)))))))</f>
        <v>1</v>
      </c>
      <c r="V5465" s="21" t="n">
        <f aca="false">IF(AND(OR(Dashboard!$T$3="All",R5465=Dashboard!$T$3),OR(Dashboard!$T$4="All",D5465=Dashboard!$T$4)),1,0)</f>
        <v>1</v>
      </c>
      <c r="W5465" s="21" t="n">
        <f aca="false">IF(V5465=1,T5465+ROW()/10000000,0)</f>
        <v>3.6005465</v>
      </c>
    </row>
    <row r="5466" customFormat="false" ht="15" hidden="false" customHeight="false" outlineLevel="0" collapsed="false">
      <c r="A5466" s="0" t="n">
        <v>312353</v>
      </c>
      <c r="B5466" s="0" t="s">
        <v>12560</v>
      </c>
      <c r="C5466" s="0" t="n">
        <v>1</v>
      </c>
      <c r="D5466" s="0" t="s">
        <v>6924</v>
      </c>
      <c r="E5466" s="0" t="s">
        <v>12561</v>
      </c>
      <c r="F5466" s="0" t="s">
        <v>12525</v>
      </c>
      <c r="G5466" s="0" t="s">
        <v>12526</v>
      </c>
      <c r="H5466" s="0" t="s">
        <v>156</v>
      </c>
      <c r="I5466" s="0" t="s">
        <v>2123</v>
      </c>
      <c r="J5466" s="0" t="s">
        <v>47</v>
      </c>
      <c r="K5466" s="0" t="s">
        <v>47</v>
      </c>
      <c r="L5466" s="0" t="s">
        <v>47</v>
      </c>
      <c r="M5466" s="0" t="s">
        <v>47</v>
      </c>
      <c r="N5466" s="0" t="n">
        <v>1</v>
      </c>
      <c r="O5466" s="0" t="n">
        <v>41</v>
      </c>
      <c r="P5466" s="0" t="n">
        <v>300</v>
      </c>
      <c r="Q5466" s="0" t="n">
        <v>3.5</v>
      </c>
      <c r="R5466" s="0" t="str">
        <f aca="false">INDEX(Lookup!$B$4:$B$18,MATCH(C5466,Lookup!$A$4:$A$18,0))</f>
        <v>India</v>
      </c>
      <c r="S5466" s="20" t="n">
        <f aca="false">INDEX(Lookup!$D$4:$D$18,MATCH(C5466,Lookup!$A$4:$A$18,0))</f>
        <v>0.012</v>
      </c>
      <c r="T5466" s="21" t="n">
        <f aca="false">ROUND(P5466*S5466,2)</f>
        <v>3.6</v>
      </c>
      <c r="U5466" s="21" t="n">
        <f aca="false">IF(T5466&lt;=10,1,IF(T5466&lt;=20,2,IF(T5466&lt;=30,3,IF(T5466&lt;=40,4,IF(T5466&lt;=50,5,IF(T5466&lt;=100,6,IF(T5466&lt;=250,7,8)))))))</f>
        <v>1</v>
      </c>
      <c r="V5466" s="21" t="n">
        <f aca="false">IF(AND(OR(Dashboard!$T$3="All",R5466=Dashboard!$T$3),OR(Dashboard!$T$4="All",D5466=Dashboard!$T$4)),1,0)</f>
        <v>1</v>
      </c>
      <c r="W5466" s="21" t="n">
        <f aca="false">IF(V5466=1,T5466+ROW()/10000000,0)</f>
        <v>3.6005466</v>
      </c>
    </row>
    <row r="5467" customFormat="false" ht="15" hidden="false" customHeight="false" outlineLevel="0" collapsed="false">
      <c r="A5467" s="0" t="n">
        <v>180</v>
      </c>
      <c r="B5467" s="0" t="s">
        <v>2296</v>
      </c>
      <c r="C5467" s="0" t="n">
        <v>1</v>
      </c>
      <c r="D5467" s="0" t="s">
        <v>6924</v>
      </c>
      <c r="E5467" s="0" t="s">
        <v>12562</v>
      </c>
      <c r="F5467" s="0" t="s">
        <v>12525</v>
      </c>
      <c r="G5467" s="0" t="s">
        <v>12526</v>
      </c>
      <c r="H5467" s="0" t="s">
        <v>1898</v>
      </c>
      <c r="I5467" s="0" t="s">
        <v>2123</v>
      </c>
      <c r="J5467" s="0" t="s">
        <v>47</v>
      </c>
      <c r="K5467" s="0" t="s">
        <v>46</v>
      </c>
      <c r="L5467" s="0" t="s">
        <v>47</v>
      </c>
      <c r="M5467" s="0" t="s">
        <v>47</v>
      </c>
      <c r="N5467" s="0" t="n">
        <v>2</v>
      </c>
      <c r="O5467" s="0" t="n">
        <v>122</v>
      </c>
      <c r="P5467" s="0" t="n">
        <v>500</v>
      </c>
      <c r="Q5467" s="0" t="n">
        <v>3.6</v>
      </c>
      <c r="R5467" s="0" t="str">
        <f aca="false">INDEX(Lookup!$B$4:$B$18,MATCH(C5467,Lookup!$A$4:$A$18,0))</f>
        <v>India</v>
      </c>
      <c r="S5467" s="20" t="n">
        <f aca="false">INDEX(Lookup!$D$4:$D$18,MATCH(C5467,Lookup!$A$4:$A$18,0))</f>
        <v>0.012</v>
      </c>
      <c r="T5467" s="21" t="n">
        <f aca="false">ROUND(P5467*S5467,2)</f>
        <v>6</v>
      </c>
      <c r="U5467" s="21" t="n">
        <f aca="false">IF(T5467&lt;=10,1,IF(T5467&lt;=20,2,IF(T5467&lt;=30,3,IF(T5467&lt;=40,4,IF(T5467&lt;=50,5,IF(T5467&lt;=100,6,IF(T5467&lt;=250,7,8)))))))</f>
        <v>1</v>
      </c>
      <c r="V5467" s="21" t="n">
        <f aca="false">IF(AND(OR(Dashboard!$T$3="All",R5467=Dashboard!$T$3),OR(Dashboard!$T$4="All",D5467=Dashboard!$T$4)),1,0)</f>
        <v>1</v>
      </c>
      <c r="W5467" s="21" t="n">
        <f aca="false">IF(V5467=1,T5467+ROW()/10000000,0)</f>
        <v>6.0005467</v>
      </c>
    </row>
    <row r="5468" customFormat="false" ht="15" hidden="false" customHeight="false" outlineLevel="0" collapsed="false">
      <c r="A5468" s="0" t="n">
        <v>18057822</v>
      </c>
      <c r="B5468" s="0" t="s">
        <v>8593</v>
      </c>
      <c r="C5468" s="0" t="n">
        <v>1</v>
      </c>
      <c r="D5468" s="0" t="s">
        <v>6924</v>
      </c>
      <c r="E5468" s="0" t="s">
        <v>12563</v>
      </c>
      <c r="F5468" s="0" t="s">
        <v>12525</v>
      </c>
      <c r="G5468" s="0" t="s">
        <v>12526</v>
      </c>
      <c r="H5468" s="0" t="s">
        <v>164</v>
      </c>
      <c r="I5468" s="0" t="s">
        <v>2123</v>
      </c>
      <c r="J5468" s="0" t="s">
        <v>47</v>
      </c>
      <c r="K5468" s="0" t="s">
        <v>47</v>
      </c>
      <c r="L5468" s="0" t="s">
        <v>47</v>
      </c>
      <c r="M5468" s="0" t="s">
        <v>47</v>
      </c>
      <c r="N5468" s="0" t="n">
        <v>1</v>
      </c>
      <c r="O5468" s="0" t="n">
        <v>20</v>
      </c>
      <c r="P5468" s="0" t="n">
        <v>300</v>
      </c>
      <c r="Q5468" s="0" t="n">
        <v>3.5</v>
      </c>
      <c r="R5468" s="0" t="str">
        <f aca="false">INDEX(Lookup!$B$4:$B$18,MATCH(C5468,Lookup!$A$4:$A$18,0))</f>
        <v>India</v>
      </c>
      <c r="S5468" s="20" t="n">
        <f aca="false">INDEX(Lookup!$D$4:$D$18,MATCH(C5468,Lookup!$A$4:$A$18,0))</f>
        <v>0.012</v>
      </c>
      <c r="T5468" s="21" t="n">
        <f aca="false">ROUND(P5468*S5468,2)</f>
        <v>3.6</v>
      </c>
      <c r="U5468" s="21" t="n">
        <f aca="false">IF(T5468&lt;=10,1,IF(T5468&lt;=20,2,IF(T5468&lt;=30,3,IF(T5468&lt;=40,4,IF(T5468&lt;=50,5,IF(T5468&lt;=100,6,IF(T5468&lt;=250,7,8)))))))</f>
        <v>1</v>
      </c>
      <c r="V5468" s="21" t="n">
        <f aca="false">IF(AND(OR(Dashboard!$T$3="All",R5468=Dashboard!$T$3),OR(Dashboard!$T$4="All",D5468=Dashboard!$T$4)),1,0)</f>
        <v>1</v>
      </c>
      <c r="W5468" s="21" t="n">
        <f aca="false">IF(V5468=1,T5468+ROW()/10000000,0)</f>
        <v>3.6005468</v>
      </c>
    </row>
    <row r="5469" customFormat="false" ht="15" hidden="false" customHeight="false" outlineLevel="0" collapsed="false">
      <c r="A5469" s="0" t="n">
        <v>6607</v>
      </c>
      <c r="B5469" s="0" t="s">
        <v>6993</v>
      </c>
      <c r="C5469" s="0" t="n">
        <v>1</v>
      </c>
      <c r="D5469" s="0" t="s">
        <v>6924</v>
      </c>
      <c r="E5469" s="0" t="s">
        <v>12530</v>
      </c>
      <c r="F5469" s="0" t="s">
        <v>12525</v>
      </c>
      <c r="G5469" s="0" t="s">
        <v>12526</v>
      </c>
      <c r="H5469" s="0" t="s">
        <v>3142</v>
      </c>
      <c r="I5469" s="0" t="s">
        <v>2123</v>
      </c>
      <c r="J5469" s="0" t="s">
        <v>47</v>
      </c>
      <c r="K5469" s="0" t="s">
        <v>47</v>
      </c>
      <c r="L5469" s="0" t="s">
        <v>47</v>
      </c>
      <c r="M5469" s="0" t="s">
        <v>47</v>
      </c>
      <c r="N5469" s="0" t="n">
        <v>1</v>
      </c>
      <c r="O5469" s="0" t="n">
        <v>128</v>
      </c>
      <c r="P5469" s="0" t="n">
        <v>300</v>
      </c>
      <c r="Q5469" s="0" t="n">
        <v>3.7</v>
      </c>
      <c r="R5469" s="0" t="str">
        <f aca="false">INDEX(Lookup!$B$4:$B$18,MATCH(C5469,Lookup!$A$4:$A$18,0))</f>
        <v>India</v>
      </c>
      <c r="S5469" s="20" t="n">
        <f aca="false">INDEX(Lookup!$D$4:$D$18,MATCH(C5469,Lookup!$A$4:$A$18,0))</f>
        <v>0.012</v>
      </c>
      <c r="T5469" s="21" t="n">
        <f aca="false">ROUND(P5469*S5469,2)</f>
        <v>3.6</v>
      </c>
      <c r="U5469" s="21" t="n">
        <f aca="false">IF(T5469&lt;=10,1,IF(T5469&lt;=20,2,IF(T5469&lt;=30,3,IF(T5469&lt;=40,4,IF(T5469&lt;=50,5,IF(T5469&lt;=100,6,IF(T5469&lt;=250,7,8)))))))</f>
        <v>1</v>
      </c>
      <c r="V5469" s="21" t="n">
        <f aca="false">IF(AND(OR(Dashboard!$T$3="All",R5469=Dashboard!$T$3),OR(Dashboard!$T$4="All",D5469=Dashboard!$T$4)),1,0)</f>
        <v>1</v>
      </c>
      <c r="W5469" s="21" t="n">
        <f aca="false">IF(V5469=1,T5469+ROW()/10000000,0)</f>
        <v>3.6005469</v>
      </c>
    </row>
    <row r="5470" customFormat="false" ht="15" hidden="false" customHeight="false" outlineLevel="0" collapsed="false">
      <c r="A5470" s="0" t="n">
        <v>18247031</v>
      </c>
      <c r="B5470" s="0" t="s">
        <v>12564</v>
      </c>
      <c r="C5470" s="0" t="n">
        <v>1</v>
      </c>
      <c r="D5470" s="0" t="s">
        <v>6924</v>
      </c>
      <c r="E5470" s="0" t="s">
        <v>12565</v>
      </c>
      <c r="F5470" s="0" t="s">
        <v>12525</v>
      </c>
      <c r="G5470" s="0" t="s">
        <v>12526</v>
      </c>
      <c r="H5470" s="0" t="s">
        <v>2398</v>
      </c>
      <c r="I5470" s="0" t="s">
        <v>2123</v>
      </c>
      <c r="J5470" s="0" t="s">
        <v>46</v>
      </c>
      <c r="K5470" s="0" t="s">
        <v>46</v>
      </c>
      <c r="L5470" s="0" t="s">
        <v>47</v>
      </c>
      <c r="M5470" s="0" t="s">
        <v>47</v>
      </c>
      <c r="N5470" s="0" t="n">
        <v>3</v>
      </c>
      <c r="O5470" s="0" t="n">
        <v>155</v>
      </c>
      <c r="P5470" s="0" t="n">
        <v>1600</v>
      </c>
      <c r="Q5470" s="0" t="n">
        <v>4.1</v>
      </c>
      <c r="R5470" s="0" t="str">
        <f aca="false">INDEX(Lookup!$B$4:$B$18,MATCH(C5470,Lookup!$A$4:$A$18,0))</f>
        <v>India</v>
      </c>
      <c r="S5470" s="20" t="n">
        <f aca="false">INDEX(Lookup!$D$4:$D$18,MATCH(C5470,Lookup!$A$4:$A$18,0))</f>
        <v>0.012</v>
      </c>
      <c r="T5470" s="21" t="n">
        <f aca="false">ROUND(P5470*S5470,2)</f>
        <v>19.2</v>
      </c>
      <c r="U5470" s="21" t="n">
        <f aca="false">IF(T5470&lt;=10,1,IF(T5470&lt;=20,2,IF(T5470&lt;=30,3,IF(T5470&lt;=40,4,IF(T5470&lt;=50,5,IF(T5470&lt;=100,6,IF(T5470&lt;=250,7,8)))))))</f>
        <v>2</v>
      </c>
      <c r="V5470" s="21" t="n">
        <f aca="false">IF(AND(OR(Dashboard!$T$3="All",R5470=Dashboard!$T$3),OR(Dashboard!$T$4="All",D5470=Dashboard!$T$4)),1,0)</f>
        <v>1</v>
      </c>
      <c r="W5470" s="21" t="n">
        <f aca="false">IF(V5470=1,T5470+ROW()/10000000,0)</f>
        <v>19.200547</v>
      </c>
    </row>
    <row r="5471" customFormat="false" ht="15" hidden="false" customHeight="false" outlineLevel="0" collapsed="false">
      <c r="A5471" s="0" t="n">
        <v>18264447</v>
      </c>
      <c r="B5471" s="0" t="s">
        <v>12566</v>
      </c>
      <c r="C5471" s="0" t="n">
        <v>1</v>
      </c>
      <c r="D5471" s="0" t="s">
        <v>6924</v>
      </c>
      <c r="E5471" s="0" t="s">
        <v>12567</v>
      </c>
      <c r="F5471" s="0" t="s">
        <v>12568</v>
      </c>
      <c r="G5471" s="0" t="s">
        <v>12569</v>
      </c>
      <c r="H5471" s="0" t="s">
        <v>2122</v>
      </c>
      <c r="I5471" s="0" t="s">
        <v>2123</v>
      </c>
      <c r="J5471" s="0" t="s">
        <v>47</v>
      </c>
      <c r="K5471" s="0" t="s">
        <v>46</v>
      </c>
      <c r="L5471" s="0" t="s">
        <v>47</v>
      </c>
      <c r="M5471" s="0" t="s">
        <v>47</v>
      </c>
      <c r="N5471" s="0" t="n">
        <v>2</v>
      </c>
      <c r="O5471" s="0" t="n">
        <v>28</v>
      </c>
      <c r="P5471" s="0" t="n">
        <v>600</v>
      </c>
      <c r="Q5471" s="0" t="n">
        <v>3.3</v>
      </c>
      <c r="R5471" s="0" t="str">
        <f aca="false">INDEX(Lookup!$B$4:$B$18,MATCH(C5471,Lookup!$A$4:$A$18,0))</f>
        <v>India</v>
      </c>
      <c r="S5471" s="20" t="n">
        <f aca="false">INDEX(Lookup!$D$4:$D$18,MATCH(C5471,Lookup!$A$4:$A$18,0))</f>
        <v>0.012</v>
      </c>
      <c r="T5471" s="21" t="n">
        <f aca="false">ROUND(P5471*S5471,2)</f>
        <v>7.2</v>
      </c>
      <c r="U5471" s="21" t="n">
        <f aca="false">IF(T5471&lt;=10,1,IF(T5471&lt;=20,2,IF(T5471&lt;=30,3,IF(T5471&lt;=40,4,IF(T5471&lt;=50,5,IF(T5471&lt;=100,6,IF(T5471&lt;=250,7,8)))))))</f>
        <v>1</v>
      </c>
      <c r="V5471" s="21" t="n">
        <f aca="false">IF(AND(OR(Dashboard!$T$3="All",R5471=Dashboard!$T$3),OR(Dashboard!$T$4="All",D5471=Dashboard!$T$4)),1,0)</f>
        <v>1</v>
      </c>
      <c r="W5471" s="21" t="n">
        <f aca="false">IF(V5471=1,T5471+ROW()/10000000,0)</f>
        <v>7.2005471</v>
      </c>
    </row>
    <row r="5472" customFormat="false" ht="15" hidden="false" customHeight="false" outlineLevel="0" collapsed="false">
      <c r="A5472" s="0" t="n">
        <v>300911</v>
      </c>
      <c r="B5472" s="0" t="s">
        <v>3094</v>
      </c>
      <c r="C5472" s="0" t="n">
        <v>1</v>
      </c>
      <c r="D5472" s="0" t="s">
        <v>6924</v>
      </c>
      <c r="E5472" s="0" t="s">
        <v>12570</v>
      </c>
      <c r="F5472" s="0" t="s">
        <v>12568</v>
      </c>
      <c r="G5472" s="0" t="s">
        <v>12569</v>
      </c>
      <c r="H5472" s="0" t="s">
        <v>156</v>
      </c>
      <c r="I5472" s="0" t="s">
        <v>2123</v>
      </c>
      <c r="J5472" s="0" t="s">
        <v>47</v>
      </c>
      <c r="K5472" s="0" t="s">
        <v>47</v>
      </c>
      <c r="L5472" s="0" t="s">
        <v>47</v>
      </c>
      <c r="M5472" s="0" t="s">
        <v>47</v>
      </c>
      <c r="N5472" s="0" t="n">
        <v>1</v>
      </c>
      <c r="O5472" s="0" t="n">
        <v>15</v>
      </c>
      <c r="P5472" s="0" t="n">
        <v>200</v>
      </c>
      <c r="Q5472" s="0" t="n">
        <v>3.2</v>
      </c>
      <c r="R5472" s="0" t="str">
        <f aca="false">INDEX(Lookup!$B$4:$B$18,MATCH(C5472,Lookup!$A$4:$A$18,0))</f>
        <v>India</v>
      </c>
      <c r="S5472" s="20" t="n">
        <f aca="false">INDEX(Lookup!$D$4:$D$18,MATCH(C5472,Lookup!$A$4:$A$18,0))</f>
        <v>0.012</v>
      </c>
      <c r="T5472" s="21" t="n">
        <f aca="false">ROUND(P5472*S5472,2)</f>
        <v>2.4</v>
      </c>
      <c r="U5472" s="21" t="n">
        <f aca="false">IF(T5472&lt;=10,1,IF(T5472&lt;=20,2,IF(T5472&lt;=30,3,IF(T5472&lt;=40,4,IF(T5472&lt;=50,5,IF(T5472&lt;=100,6,IF(T5472&lt;=250,7,8)))))))</f>
        <v>1</v>
      </c>
      <c r="V5472" s="21" t="n">
        <f aca="false">IF(AND(OR(Dashboard!$T$3="All",R5472=Dashboard!$T$3),OR(Dashboard!$T$4="All",D5472=Dashboard!$T$4)),1,0)</f>
        <v>1</v>
      </c>
      <c r="W5472" s="21" t="n">
        <f aca="false">IF(V5472=1,T5472+ROW()/10000000,0)</f>
        <v>2.4005472</v>
      </c>
    </row>
    <row r="5473" customFormat="false" ht="15" hidden="false" customHeight="false" outlineLevel="0" collapsed="false">
      <c r="A5473" s="0" t="n">
        <v>4090</v>
      </c>
      <c r="B5473" s="0" t="s">
        <v>12571</v>
      </c>
      <c r="C5473" s="0" t="n">
        <v>1</v>
      </c>
      <c r="D5473" s="0" t="s">
        <v>6924</v>
      </c>
      <c r="E5473" s="0" t="s">
        <v>12572</v>
      </c>
      <c r="F5473" s="0" t="s">
        <v>12568</v>
      </c>
      <c r="G5473" s="0" t="s">
        <v>12569</v>
      </c>
      <c r="H5473" s="0" t="s">
        <v>2128</v>
      </c>
      <c r="I5473" s="0" t="s">
        <v>2123</v>
      </c>
      <c r="J5473" s="0" t="s">
        <v>47</v>
      </c>
      <c r="K5473" s="0" t="s">
        <v>47</v>
      </c>
      <c r="L5473" s="0" t="s">
        <v>47</v>
      </c>
      <c r="M5473" s="0" t="s">
        <v>47</v>
      </c>
      <c r="N5473" s="0" t="n">
        <v>1</v>
      </c>
      <c r="O5473" s="0" t="n">
        <v>21</v>
      </c>
      <c r="P5473" s="0" t="n">
        <v>400</v>
      </c>
      <c r="Q5473" s="0" t="n">
        <v>3.2</v>
      </c>
      <c r="R5473" s="0" t="str">
        <f aca="false">INDEX(Lookup!$B$4:$B$18,MATCH(C5473,Lookup!$A$4:$A$18,0))</f>
        <v>India</v>
      </c>
      <c r="S5473" s="20" t="n">
        <f aca="false">INDEX(Lookup!$D$4:$D$18,MATCH(C5473,Lookup!$A$4:$A$18,0))</f>
        <v>0.012</v>
      </c>
      <c r="T5473" s="21" t="n">
        <f aca="false">ROUND(P5473*S5473,2)</f>
        <v>4.8</v>
      </c>
      <c r="U5473" s="21" t="n">
        <f aca="false">IF(T5473&lt;=10,1,IF(T5473&lt;=20,2,IF(T5473&lt;=30,3,IF(T5473&lt;=40,4,IF(T5473&lt;=50,5,IF(T5473&lt;=100,6,IF(T5473&lt;=250,7,8)))))))</f>
        <v>1</v>
      </c>
      <c r="V5473" s="21" t="n">
        <f aca="false">IF(AND(OR(Dashboard!$T$3="All",R5473=Dashboard!$T$3),OR(Dashboard!$T$4="All",D5473=Dashboard!$T$4)),1,0)</f>
        <v>1</v>
      </c>
      <c r="W5473" s="21" t="n">
        <f aca="false">IF(V5473=1,T5473+ROW()/10000000,0)</f>
        <v>4.8005473</v>
      </c>
    </row>
    <row r="5474" customFormat="false" ht="15" hidden="false" customHeight="false" outlineLevel="0" collapsed="false">
      <c r="A5474" s="0" t="n">
        <v>5729</v>
      </c>
      <c r="B5474" s="0" t="s">
        <v>12573</v>
      </c>
      <c r="C5474" s="0" t="n">
        <v>1</v>
      </c>
      <c r="D5474" s="0" t="s">
        <v>6924</v>
      </c>
      <c r="E5474" s="0" t="s">
        <v>12574</v>
      </c>
      <c r="F5474" s="0" t="s">
        <v>12568</v>
      </c>
      <c r="G5474" s="0" t="s">
        <v>12569</v>
      </c>
      <c r="H5474" s="0" t="s">
        <v>69</v>
      </c>
      <c r="I5474" s="0" t="s">
        <v>2123</v>
      </c>
      <c r="J5474" s="0" t="s">
        <v>47</v>
      </c>
      <c r="K5474" s="0" t="s">
        <v>47</v>
      </c>
      <c r="L5474" s="0" t="s">
        <v>47</v>
      </c>
      <c r="M5474" s="0" t="s">
        <v>47</v>
      </c>
      <c r="N5474" s="0" t="n">
        <v>1</v>
      </c>
      <c r="O5474" s="0" t="n">
        <v>9</v>
      </c>
      <c r="P5474" s="0" t="n">
        <v>400</v>
      </c>
      <c r="Q5474" s="0" t="n">
        <v>2.7</v>
      </c>
      <c r="R5474" s="0" t="str">
        <f aca="false">INDEX(Lookup!$B$4:$B$18,MATCH(C5474,Lookup!$A$4:$A$18,0))</f>
        <v>India</v>
      </c>
      <c r="S5474" s="20" t="n">
        <f aca="false">INDEX(Lookup!$D$4:$D$18,MATCH(C5474,Lookup!$A$4:$A$18,0))</f>
        <v>0.012</v>
      </c>
      <c r="T5474" s="21" t="n">
        <f aca="false">ROUND(P5474*S5474,2)</f>
        <v>4.8</v>
      </c>
      <c r="U5474" s="21" t="n">
        <f aca="false">IF(T5474&lt;=10,1,IF(T5474&lt;=20,2,IF(T5474&lt;=30,3,IF(T5474&lt;=40,4,IF(T5474&lt;=50,5,IF(T5474&lt;=100,6,IF(T5474&lt;=250,7,8)))))))</f>
        <v>1</v>
      </c>
      <c r="V5474" s="21" t="n">
        <f aca="false">IF(AND(OR(Dashboard!$T$3="All",R5474=Dashboard!$T$3),OR(Dashboard!$T$4="All",D5474=Dashboard!$T$4)),1,0)</f>
        <v>1</v>
      </c>
      <c r="W5474" s="21" t="n">
        <f aca="false">IF(V5474=1,T5474+ROW()/10000000,0)</f>
        <v>4.8005474</v>
      </c>
    </row>
    <row r="5475" customFormat="false" ht="15" hidden="false" customHeight="false" outlineLevel="0" collapsed="false">
      <c r="A5475" s="0" t="n">
        <v>309704</v>
      </c>
      <c r="B5475" s="0" t="s">
        <v>3422</v>
      </c>
      <c r="C5475" s="0" t="n">
        <v>1</v>
      </c>
      <c r="D5475" s="0" t="s">
        <v>6924</v>
      </c>
      <c r="E5475" s="0" t="s">
        <v>12575</v>
      </c>
      <c r="F5475" s="0" t="s">
        <v>12568</v>
      </c>
      <c r="G5475" s="0" t="s">
        <v>12569</v>
      </c>
      <c r="H5475" s="0" t="s">
        <v>3426</v>
      </c>
      <c r="I5475" s="0" t="s">
        <v>2123</v>
      </c>
      <c r="J5475" s="0" t="s">
        <v>47</v>
      </c>
      <c r="K5475" s="0" t="s">
        <v>47</v>
      </c>
      <c r="L5475" s="0" t="s">
        <v>47</v>
      </c>
      <c r="M5475" s="0" t="s">
        <v>47</v>
      </c>
      <c r="N5475" s="0" t="n">
        <v>1</v>
      </c>
      <c r="O5475" s="0" t="n">
        <v>13</v>
      </c>
      <c r="P5475" s="0" t="n">
        <v>150</v>
      </c>
      <c r="Q5475" s="0" t="n">
        <v>2.8</v>
      </c>
      <c r="R5475" s="0" t="str">
        <f aca="false">INDEX(Lookup!$B$4:$B$18,MATCH(C5475,Lookup!$A$4:$A$18,0))</f>
        <v>India</v>
      </c>
      <c r="S5475" s="20" t="n">
        <f aca="false">INDEX(Lookup!$D$4:$D$18,MATCH(C5475,Lookup!$A$4:$A$18,0))</f>
        <v>0.012</v>
      </c>
      <c r="T5475" s="21" t="n">
        <f aca="false">ROUND(P5475*S5475,2)</f>
        <v>1.8</v>
      </c>
      <c r="U5475" s="21" t="n">
        <f aca="false">IF(T5475&lt;=10,1,IF(T5475&lt;=20,2,IF(T5475&lt;=30,3,IF(T5475&lt;=40,4,IF(T5475&lt;=50,5,IF(T5475&lt;=100,6,IF(T5475&lt;=250,7,8)))))))</f>
        <v>1</v>
      </c>
      <c r="V5475" s="21" t="n">
        <f aca="false">IF(AND(OR(Dashboard!$T$3="All",R5475=Dashboard!$T$3),OR(Dashboard!$T$4="All",D5475=Dashboard!$T$4)),1,0)</f>
        <v>1</v>
      </c>
      <c r="W5475" s="21" t="n">
        <f aca="false">IF(V5475=1,T5475+ROW()/10000000,0)</f>
        <v>1.8005475</v>
      </c>
    </row>
    <row r="5476" customFormat="false" ht="15" hidden="false" customHeight="false" outlineLevel="0" collapsed="false">
      <c r="A5476" s="0" t="n">
        <v>964</v>
      </c>
      <c r="B5476" s="0" t="s">
        <v>12576</v>
      </c>
      <c r="C5476" s="0" t="n">
        <v>1</v>
      </c>
      <c r="D5476" s="0" t="s">
        <v>6924</v>
      </c>
      <c r="E5476" s="0" t="s">
        <v>12577</v>
      </c>
      <c r="F5476" s="0" t="s">
        <v>12568</v>
      </c>
      <c r="G5476" s="0" t="s">
        <v>12569</v>
      </c>
      <c r="H5476" s="0" t="s">
        <v>69</v>
      </c>
      <c r="I5476" s="0" t="s">
        <v>2123</v>
      </c>
      <c r="J5476" s="0" t="s">
        <v>46</v>
      </c>
      <c r="K5476" s="0" t="s">
        <v>47</v>
      </c>
      <c r="L5476" s="0" t="s">
        <v>47</v>
      </c>
      <c r="M5476" s="0" t="s">
        <v>47</v>
      </c>
      <c r="N5476" s="0" t="n">
        <v>2</v>
      </c>
      <c r="O5476" s="0" t="n">
        <v>97</v>
      </c>
      <c r="P5476" s="0" t="n">
        <v>800</v>
      </c>
      <c r="Q5476" s="0" t="n">
        <v>3.3</v>
      </c>
      <c r="R5476" s="0" t="str">
        <f aca="false">INDEX(Lookup!$B$4:$B$18,MATCH(C5476,Lookup!$A$4:$A$18,0))</f>
        <v>India</v>
      </c>
      <c r="S5476" s="20" t="n">
        <f aca="false">INDEX(Lookup!$D$4:$D$18,MATCH(C5476,Lookup!$A$4:$A$18,0))</f>
        <v>0.012</v>
      </c>
      <c r="T5476" s="21" t="n">
        <f aca="false">ROUND(P5476*S5476,2)</f>
        <v>9.6</v>
      </c>
      <c r="U5476" s="21" t="n">
        <f aca="false">IF(T5476&lt;=10,1,IF(T5476&lt;=20,2,IF(T5476&lt;=30,3,IF(T5476&lt;=40,4,IF(T5476&lt;=50,5,IF(T5476&lt;=100,6,IF(T5476&lt;=250,7,8)))))))</f>
        <v>1</v>
      </c>
      <c r="V5476" s="21" t="n">
        <f aca="false">IF(AND(OR(Dashboard!$T$3="All",R5476=Dashboard!$T$3),OR(Dashboard!$T$4="All",D5476=Dashboard!$T$4)),1,0)</f>
        <v>1</v>
      </c>
      <c r="W5476" s="21" t="n">
        <f aca="false">IF(V5476=1,T5476+ROW()/10000000,0)</f>
        <v>9.6005476</v>
      </c>
    </row>
    <row r="5477" customFormat="false" ht="15" hidden="false" customHeight="false" outlineLevel="0" collapsed="false">
      <c r="A5477" s="0" t="n">
        <v>307333</v>
      </c>
      <c r="B5477" s="0" t="s">
        <v>2973</v>
      </c>
      <c r="C5477" s="0" t="n">
        <v>1</v>
      </c>
      <c r="D5477" s="0" t="s">
        <v>6924</v>
      </c>
      <c r="E5477" s="0" t="s">
        <v>12578</v>
      </c>
      <c r="F5477" s="0" t="s">
        <v>12568</v>
      </c>
      <c r="G5477" s="0" t="s">
        <v>12569</v>
      </c>
      <c r="H5477" s="0" t="s">
        <v>2975</v>
      </c>
      <c r="I5477" s="0" t="s">
        <v>2123</v>
      </c>
      <c r="J5477" s="0" t="s">
        <v>47</v>
      </c>
      <c r="K5477" s="0" t="s">
        <v>47</v>
      </c>
      <c r="L5477" s="0" t="s">
        <v>47</v>
      </c>
      <c r="M5477" s="0" t="s">
        <v>47</v>
      </c>
      <c r="N5477" s="0" t="n">
        <v>1</v>
      </c>
      <c r="O5477" s="0" t="n">
        <v>38</v>
      </c>
      <c r="P5477" s="0" t="n">
        <v>350</v>
      </c>
      <c r="Q5477" s="0" t="n">
        <v>3.5</v>
      </c>
      <c r="R5477" s="0" t="str">
        <f aca="false">INDEX(Lookup!$B$4:$B$18,MATCH(C5477,Lookup!$A$4:$A$18,0))</f>
        <v>India</v>
      </c>
      <c r="S5477" s="20" t="n">
        <f aca="false">INDEX(Lookup!$D$4:$D$18,MATCH(C5477,Lookup!$A$4:$A$18,0))</f>
        <v>0.012</v>
      </c>
      <c r="T5477" s="21" t="n">
        <f aca="false">ROUND(P5477*S5477,2)</f>
        <v>4.2</v>
      </c>
      <c r="U5477" s="21" t="n">
        <f aca="false">IF(T5477&lt;=10,1,IF(T5477&lt;=20,2,IF(T5477&lt;=30,3,IF(T5477&lt;=40,4,IF(T5477&lt;=50,5,IF(T5477&lt;=100,6,IF(T5477&lt;=250,7,8)))))))</f>
        <v>1</v>
      </c>
      <c r="V5477" s="21" t="n">
        <f aca="false">IF(AND(OR(Dashboard!$T$3="All",R5477=Dashboard!$T$3),OR(Dashboard!$T$4="All",D5477=Dashboard!$T$4)),1,0)</f>
        <v>1</v>
      </c>
      <c r="W5477" s="21" t="n">
        <f aca="false">IF(V5477=1,T5477+ROW()/10000000,0)</f>
        <v>4.2005477</v>
      </c>
    </row>
    <row r="5478" customFormat="false" ht="15" hidden="false" customHeight="false" outlineLevel="0" collapsed="false">
      <c r="A5478" s="0" t="n">
        <v>5765</v>
      </c>
      <c r="B5478" s="0" t="s">
        <v>12579</v>
      </c>
      <c r="C5478" s="0" t="n">
        <v>1</v>
      </c>
      <c r="D5478" s="0" t="s">
        <v>6924</v>
      </c>
      <c r="E5478" s="0" t="s">
        <v>12580</v>
      </c>
      <c r="F5478" s="0" t="s">
        <v>12568</v>
      </c>
      <c r="G5478" s="0" t="s">
        <v>12569</v>
      </c>
      <c r="H5478" s="0" t="s">
        <v>2349</v>
      </c>
      <c r="I5478" s="0" t="s">
        <v>2123</v>
      </c>
      <c r="J5478" s="0" t="s">
        <v>47</v>
      </c>
      <c r="K5478" s="0" t="s">
        <v>47</v>
      </c>
      <c r="L5478" s="0" t="s">
        <v>47</v>
      </c>
      <c r="M5478" s="0" t="s">
        <v>47</v>
      </c>
      <c r="N5478" s="0" t="n">
        <v>1</v>
      </c>
      <c r="O5478" s="0" t="n">
        <v>234</v>
      </c>
      <c r="P5478" s="0" t="n">
        <v>250</v>
      </c>
      <c r="Q5478" s="0" t="n">
        <v>3.8</v>
      </c>
      <c r="R5478" s="0" t="str">
        <f aca="false">INDEX(Lookup!$B$4:$B$18,MATCH(C5478,Lookup!$A$4:$A$18,0))</f>
        <v>India</v>
      </c>
      <c r="S5478" s="20" t="n">
        <f aca="false">INDEX(Lookup!$D$4:$D$18,MATCH(C5478,Lookup!$A$4:$A$18,0))</f>
        <v>0.012</v>
      </c>
      <c r="T5478" s="21" t="n">
        <f aca="false">ROUND(P5478*S5478,2)</f>
        <v>3</v>
      </c>
      <c r="U5478" s="21" t="n">
        <f aca="false">IF(T5478&lt;=10,1,IF(T5478&lt;=20,2,IF(T5478&lt;=30,3,IF(T5478&lt;=40,4,IF(T5478&lt;=50,5,IF(T5478&lt;=100,6,IF(T5478&lt;=250,7,8)))))))</f>
        <v>1</v>
      </c>
      <c r="V5478" s="21" t="n">
        <f aca="false">IF(AND(OR(Dashboard!$T$3="All",R5478=Dashboard!$T$3),OR(Dashboard!$T$4="All",D5478=Dashboard!$T$4)),1,0)</f>
        <v>1</v>
      </c>
      <c r="W5478" s="21" t="n">
        <f aca="false">IF(V5478=1,T5478+ROW()/10000000,0)</f>
        <v>3.0005478</v>
      </c>
    </row>
    <row r="5479" customFormat="false" ht="15" hidden="false" customHeight="false" outlineLevel="0" collapsed="false">
      <c r="A5479" s="0" t="n">
        <v>18037821</v>
      </c>
      <c r="B5479" s="0" t="s">
        <v>12581</v>
      </c>
      <c r="C5479" s="0" t="n">
        <v>1</v>
      </c>
      <c r="D5479" s="0" t="s">
        <v>6924</v>
      </c>
      <c r="E5479" s="0" t="s">
        <v>12582</v>
      </c>
      <c r="F5479" s="0" t="s">
        <v>12568</v>
      </c>
      <c r="G5479" s="0" t="s">
        <v>12569</v>
      </c>
      <c r="H5479" s="0" t="s">
        <v>156</v>
      </c>
      <c r="I5479" s="0" t="s">
        <v>2123</v>
      </c>
      <c r="J5479" s="0" t="s">
        <v>47</v>
      </c>
      <c r="K5479" s="0" t="s">
        <v>47</v>
      </c>
      <c r="L5479" s="0" t="s">
        <v>47</v>
      </c>
      <c r="M5479" s="0" t="s">
        <v>47</v>
      </c>
      <c r="N5479" s="0" t="n">
        <v>1</v>
      </c>
      <c r="O5479" s="0" t="n">
        <v>3</v>
      </c>
      <c r="P5479" s="0" t="n">
        <v>300</v>
      </c>
      <c r="Q5479" s="0" t="n">
        <v>1</v>
      </c>
      <c r="R5479" s="0" t="str">
        <f aca="false">INDEX(Lookup!$B$4:$B$18,MATCH(C5479,Lookup!$A$4:$A$18,0))</f>
        <v>India</v>
      </c>
      <c r="S5479" s="20" t="n">
        <f aca="false">INDEX(Lookup!$D$4:$D$18,MATCH(C5479,Lookup!$A$4:$A$18,0))</f>
        <v>0.012</v>
      </c>
      <c r="T5479" s="21" t="n">
        <f aca="false">ROUND(P5479*S5479,2)</f>
        <v>3.6</v>
      </c>
      <c r="U5479" s="21" t="n">
        <f aca="false">IF(T5479&lt;=10,1,IF(T5479&lt;=20,2,IF(T5479&lt;=30,3,IF(T5479&lt;=40,4,IF(T5479&lt;=50,5,IF(T5479&lt;=100,6,IF(T5479&lt;=250,7,8)))))))</f>
        <v>1</v>
      </c>
      <c r="V5479" s="21" t="n">
        <f aca="false">IF(AND(OR(Dashboard!$T$3="All",R5479=Dashboard!$T$3),OR(Dashboard!$T$4="All",D5479=Dashboard!$T$4)),1,0)</f>
        <v>1</v>
      </c>
      <c r="W5479" s="21" t="n">
        <f aca="false">IF(V5479=1,T5479+ROW()/10000000,0)</f>
        <v>3.6005479</v>
      </c>
    </row>
    <row r="5480" customFormat="false" ht="15" hidden="false" customHeight="false" outlineLevel="0" collapsed="false">
      <c r="A5480" s="0" t="n">
        <v>18400738</v>
      </c>
      <c r="B5480" s="0" t="s">
        <v>12583</v>
      </c>
      <c r="C5480" s="0" t="n">
        <v>1</v>
      </c>
      <c r="D5480" s="0" t="s">
        <v>6924</v>
      </c>
      <c r="E5480" s="0" t="s">
        <v>12584</v>
      </c>
      <c r="F5480" s="0" t="s">
        <v>12568</v>
      </c>
      <c r="G5480" s="0" t="s">
        <v>12569</v>
      </c>
      <c r="H5480" s="0" t="s">
        <v>2398</v>
      </c>
      <c r="I5480" s="0" t="s">
        <v>2123</v>
      </c>
      <c r="J5480" s="0" t="s">
        <v>46</v>
      </c>
      <c r="K5480" s="0" t="s">
        <v>47</v>
      </c>
      <c r="L5480" s="0" t="s">
        <v>47</v>
      </c>
      <c r="M5480" s="0" t="s">
        <v>47</v>
      </c>
      <c r="N5480" s="0" t="n">
        <v>3</v>
      </c>
      <c r="O5480" s="0" t="n">
        <v>113</v>
      </c>
      <c r="P5480" s="0" t="n">
        <v>1200</v>
      </c>
      <c r="Q5480" s="0" t="n">
        <v>4.3</v>
      </c>
      <c r="R5480" s="0" t="str">
        <f aca="false">INDEX(Lookup!$B$4:$B$18,MATCH(C5480,Lookup!$A$4:$A$18,0))</f>
        <v>India</v>
      </c>
      <c r="S5480" s="20" t="n">
        <f aca="false">INDEX(Lookup!$D$4:$D$18,MATCH(C5480,Lookup!$A$4:$A$18,0))</f>
        <v>0.012</v>
      </c>
      <c r="T5480" s="21" t="n">
        <f aca="false">ROUND(P5480*S5480,2)</f>
        <v>14.4</v>
      </c>
      <c r="U5480" s="21" t="n">
        <f aca="false">IF(T5480&lt;=10,1,IF(T5480&lt;=20,2,IF(T5480&lt;=30,3,IF(T5480&lt;=40,4,IF(T5480&lt;=50,5,IF(T5480&lt;=100,6,IF(T5480&lt;=250,7,8)))))))</f>
        <v>2</v>
      </c>
      <c r="V5480" s="21" t="n">
        <f aca="false">IF(AND(OR(Dashboard!$T$3="All",R5480=Dashboard!$T$3),OR(Dashboard!$T$4="All",D5480=Dashboard!$T$4)),1,0)</f>
        <v>1</v>
      </c>
      <c r="W5480" s="21" t="n">
        <f aca="false">IF(V5480=1,T5480+ROW()/10000000,0)</f>
        <v>14.400548</v>
      </c>
    </row>
    <row r="5481" customFormat="false" ht="15" hidden="false" customHeight="false" outlineLevel="0" collapsed="false">
      <c r="A5481" s="0" t="n">
        <v>307730</v>
      </c>
      <c r="B5481" s="0" t="s">
        <v>12585</v>
      </c>
      <c r="C5481" s="0" t="n">
        <v>1</v>
      </c>
      <c r="D5481" s="0" t="s">
        <v>6924</v>
      </c>
      <c r="E5481" s="0" t="s">
        <v>12586</v>
      </c>
      <c r="F5481" s="0" t="s">
        <v>12587</v>
      </c>
      <c r="G5481" s="0" t="s">
        <v>12588</v>
      </c>
      <c r="H5481" s="0" t="s">
        <v>2128</v>
      </c>
      <c r="I5481" s="0" t="s">
        <v>2123</v>
      </c>
      <c r="J5481" s="0" t="s">
        <v>47</v>
      </c>
      <c r="K5481" s="0" t="s">
        <v>47</v>
      </c>
      <c r="L5481" s="0" t="s">
        <v>47</v>
      </c>
      <c r="M5481" s="0" t="s">
        <v>47</v>
      </c>
      <c r="N5481" s="0" t="n">
        <v>1</v>
      </c>
      <c r="O5481" s="0" t="n">
        <v>33</v>
      </c>
      <c r="P5481" s="0" t="n">
        <v>400</v>
      </c>
      <c r="Q5481" s="0" t="n">
        <v>3.4</v>
      </c>
      <c r="R5481" s="0" t="str">
        <f aca="false">INDEX(Lookup!$B$4:$B$18,MATCH(C5481,Lookup!$A$4:$A$18,0))</f>
        <v>India</v>
      </c>
      <c r="S5481" s="20" t="n">
        <f aca="false">INDEX(Lookup!$D$4:$D$18,MATCH(C5481,Lookup!$A$4:$A$18,0))</f>
        <v>0.012</v>
      </c>
      <c r="T5481" s="21" t="n">
        <f aca="false">ROUND(P5481*S5481,2)</f>
        <v>4.8</v>
      </c>
      <c r="U5481" s="21" t="n">
        <f aca="false">IF(T5481&lt;=10,1,IF(T5481&lt;=20,2,IF(T5481&lt;=30,3,IF(T5481&lt;=40,4,IF(T5481&lt;=50,5,IF(T5481&lt;=100,6,IF(T5481&lt;=250,7,8)))))))</f>
        <v>1</v>
      </c>
      <c r="V5481" s="21" t="n">
        <f aca="false">IF(AND(OR(Dashboard!$T$3="All",R5481=Dashboard!$T$3),OR(Dashboard!$T$4="All",D5481=Dashboard!$T$4)),1,0)</f>
        <v>1</v>
      </c>
      <c r="W5481" s="21" t="n">
        <f aca="false">IF(V5481=1,T5481+ROW()/10000000,0)</f>
        <v>4.8005481</v>
      </c>
    </row>
    <row r="5482" customFormat="false" ht="15" hidden="false" customHeight="false" outlineLevel="0" collapsed="false">
      <c r="A5482" s="0" t="n">
        <v>305251</v>
      </c>
      <c r="B5482" s="0" t="s">
        <v>3562</v>
      </c>
      <c r="C5482" s="0" t="n">
        <v>1</v>
      </c>
      <c r="D5482" s="0" t="s">
        <v>6924</v>
      </c>
      <c r="E5482" s="0" t="s">
        <v>12588</v>
      </c>
      <c r="F5482" s="0" t="s">
        <v>12587</v>
      </c>
      <c r="G5482" s="0" t="s">
        <v>12588</v>
      </c>
      <c r="H5482" s="0" t="s">
        <v>153</v>
      </c>
      <c r="I5482" s="0" t="s">
        <v>2123</v>
      </c>
      <c r="J5482" s="0" t="s">
        <v>47</v>
      </c>
      <c r="K5482" s="0" t="s">
        <v>47</v>
      </c>
      <c r="L5482" s="0" t="s">
        <v>47</v>
      </c>
      <c r="M5482" s="0" t="s">
        <v>47</v>
      </c>
      <c r="N5482" s="0" t="n">
        <v>2</v>
      </c>
      <c r="O5482" s="0" t="n">
        <v>18</v>
      </c>
      <c r="P5482" s="0" t="n">
        <v>650</v>
      </c>
      <c r="Q5482" s="0" t="n">
        <v>3.1</v>
      </c>
      <c r="R5482" s="0" t="str">
        <f aca="false">INDEX(Lookup!$B$4:$B$18,MATCH(C5482,Lookup!$A$4:$A$18,0))</f>
        <v>India</v>
      </c>
      <c r="S5482" s="20" t="n">
        <f aca="false">INDEX(Lookup!$D$4:$D$18,MATCH(C5482,Lookup!$A$4:$A$18,0))</f>
        <v>0.012</v>
      </c>
      <c r="T5482" s="21" t="n">
        <f aca="false">ROUND(P5482*S5482,2)</f>
        <v>7.8</v>
      </c>
      <c r="U5482" s="21" t="n">
        <f aca="false">IF(T5482&lt;=10,1,IF(T5482&lt;=20,2,IF(T5482&lt;=30,3,IF(T5482&lt;=40,4,IF(T5482&lt;=50,5,IF(T5482&lt;=100,6,IF(T5482&lt;=250,7,8)))))))</f>
        <v>1</v>
      </c>
      <c r="V5482" s="21" t="n">
        <f aca="false">IF(AND(OR(Dashboard!$T$3="All",R5482=Dashboard!$T$3),OR(Dashboard!$T$4="All",D5482=Dashboard!$T$4)),1,0)</f>
        <v>1</v>
      </c>
      <c r="W5482" s="21" t="n">
        <f aca="false">IF(V5482=1,T5482+ROW()/10000000,0)</f>
        <v>7.8005482</v>
      </c>
    </row>
    <row r="5483" customFormat="false" ht="15" hidden="false" customHeight="false" outlineLevel="0" collapsed="false">
      <c r="A5483" s="0" t="n">
        <v>312087</v>
      </c>
      <c r="B5483" s="0" t="s">
        <v>3180</v>
      </c>
      <c r="C5483" s="0" t="n">
        <v>1</v>
      </c>
      <c r="D5483" s="0" t="s">
        <v>6924</v>
      </c>
      <c r="E5483" s="0" t="s">
        <v>12589</v>
      </c>
      <c r="F5483" s="0" t="s">
        <v>12587</v>
      </c>
      <c r="G5483" s="0" t="s">
        <v>12588</v>
      </c>
      <c r="H5483" s="0" t="s">
        <v>3182</v>
      </c>
      <c r="I5483" s="0" t="s">
        <v>2123</v>
      </c>
      <c r="J5483" s="0" t="s">
        <v>47</v>
      </c>
      <c r="K5483" s="0" t="s">
        <v>47</v>
      </c>
      <c r="L5483" s="0" t="s">
        <v>47</v>
      </c>
      <c r="M5483" s="0" t="s">
        <v>47</v>
      </c>
      <c r="N5483" s="0" t="n">
        <v>1</v>
      </c>
      <c r="O5483" s="0" t="n">
        <v>6</v>
      </c>
      <c r="P5483" s="0" t="n">
        <v>300</v>
      </c>
      <c r="Q5483" s="0" t="n">
        <v>3.1</v>
      </c>
      <c r="R5483" s="0" t="str">
        <f aca="false">INDEX(Lookup!$B$4:$B$18,MATCH(C5483,Lookup!$A$4:$A$18,0))</f>
        <v>India</v>
      </c>
      <c r="S5483" s="20" t="n">
        <f aca="false">INDEX(Lookup!$D$4:$D$18,MATCH(C5483,Lookup!$A$4:$A$18,0))</f>
        <v>0.012</v>
      </c>
      <c r="T5483" s="21" t="n">
        <f aca="false">ROUND(P5483*S5483,2)</f>
        <v>3.6</v>
      </c>
      <c r="U5483" s="21" t="n">
        <f aca="false">IF(T5483&lt;=10,1,IF(T5483&lt;=20,2,IF(T5483&lt;=30,3,IF(T5483&lt;=40,4,IF(T5483&lt;=50,5,IF(T5483&lt;=100,6,IF(T5483&lt;=250,7,8)))))))</f>
        <v>1</v>
      </c>
      <c r="V5483" s="21" t="n">
        <f aca="false">IF(AND(OR(Dashboard!$T$3="All",R5483=Dashboard!$T$3),OR(Dashboard!$T$4="All",D5483=Dashboard!$T$4)),1,0)</f>
        <v>1</v>
      </c>
      <c r="W5483" s="21" t="n">
        <f aca="false">IF(V5483=1,T5483+ROW()/10000000,0)</f>
        <v>3.6005483</v>
      </c>
    </row>
    <row r="5484" customFormat="false" ht="15" hidden="false" customHeight="false" outlineLevel="0" collapsed="false">
      <c r="A5484" s="0" t="n">
        <v>18070503</v>
      </c>
      <c r="B5484" s="0" t="s">
        <v>12590</v>
      </c>
      <c r="C5484" s="0" t="n">
        <v>1</v>
      </c>
      <c r="D5484" s="0" t="s">
        <v>6924</v>
      </c>
      <c r="E5484" s="0" t="s">
        <v>12588</v>
      </c>
      <c r="F5484" s="0" t="s">
        <v>12587</v>
      </c>
      <c r="G5484" s="0" t="s">
        <v>12588</v>
      </c>
      <c r="H5484" s="0" t="s">
        <v>12591</v>
      </c>
      <c r="I5484" s="0" t="s">
        <v>2123</v>
      </c>
      <c r="J5484" s="0" t="s">
        <v>47</v>
      </c>
      <c r="K5484" s="0" t="s">
        <v>47</v>
      </c>
      <c r="L5484" s="0" t="s">
        <v>47</v>
      </c>
      <c r="M5484" s="0" t="s">
        <v>47</v>
      </c>
      <c r="N5484" s="0" t="n">
        <v>2</v>
      </c>
      <c r="O5484" s="0" t="n">
        <v>31</v>
      </c>
      <c r="P5484" s="0" t="n">
        <v>500</v>
      </c>
      <c r="Q5484" s="0" t="n">
        <v>2.7</v>
      </c>
      <c r="R5484" s="0" t="str">
        <f aca="false">INDEX(Lookup!$B$4:$B$18,MATCH(C5484,Lookup!$A$4:$A$18,0))</f>
        <v>India</v>
      </c>
      <c r="S5484" s="20" t="n">
        <f aca="false">INDEX(Lookup!$D$4:$D$18,MATCH(C5484,Lookup!$A$4:$A$18,0))</f>
        <v>0.012</v>
      </c>
      <c r="T5484" s="21" t="n">
        <f aca="false">ROUND(P5484*S5484,2)</f>
        <v>6</v>
      </c>
      <c r="U5484" s="21" t="n">
        <f aca="false">IF(T5484&lt;=10,1,IF(T5484&lt;=20,2,IF(T5484&lt;=30,3,IF(T5484&lt;=40,4,IF(T5484&lt;=50,5,IF(T5484&lt;=100,6,IF(T5484&lt;=250,7,8)))))))</f>
        <v>1</v>
      </c>
      <c r="V5484" s="21" t="n">
        <f aca="false">IF(AND(OR(Dashboard!$T$3="All",R5484=Dashboard!$T$3),OR(Dashboard!$T$4="All",D5484=Dashboard!$T$4)),1,0)</f>
        <v>1</v>
      </c>
      <c r="W5484" s="21" t="n">
        <f aca="false">IF(V5484=1,T5484+ROW()/10000000,0)</f>
        <v>6.0005484</v>
      </c>
    </row>
    <row r="5485" customFormat="false" ht="15" hidden="false" customHeight="false" outlineLevel="0" collapsed="false">
      <c r="A5485" s="0" t="n">
        <v>18454460</v>
      </c>
      <c r="B5485" s="0" t="s">
        <v>5544</v>
      </c>
      <c r="C5485" s="0" t="n">
        <v>1</v>
      </c>
      <c r="D5485" s="0" t="s">
        <v>6924</v>
      </c>
      <c r="E5485" s="0" t="s">
        <v>12592</v>
      </c>
      <c r="F5485" s="0" t="s">
        <v>12587</v>
      </c>
      <c r="G5485" s="0" t="s">
        <v>12588</v>
      </c>
      <c r="H5485" s="0" t="s">
        <v>1358</v>
      </c>
      <c r="I5485" s="0" t="s">
        <v>2123</v>
      </c>
      <c r="J5485" s="0" t="s">
        <v>47</v>
      </c>
      <c r="K5485" s="0" t="s">
        <v>46</v>
      </c>
      <c r="L5485" s="0" t="s">
        <v>47</v>
      </c>
      <c r="M5485" s="0" t="s">
        <v>47</v>
      </c>
      <c r="N5485" s="0" t="n">
        <v>2</v>
      </c>
      <c r="O5485" s="0" t="n">
        <v>19</v>
      </c>
      <c r="P5485" s="0" t="n">
        <v>500</v>
      </c>
      <c r="Q5485" s="0" t="n">
        <v>3.3</v>
      </c>
      <c r="R5485" s="0" t="str">
        <f aca="false">INDEX(Lookup!$B$4:$B$18,MATCH(C5485,Lookup!$A$4:$A$18,0))</f>
        <v>India</v>
      </c>
      <c r="S5485" s="20" t="n">
        <f aca="false">INDEX(Lookup!$D$4:$D$18,MATCH(C5485,Lookup!$A$4:$A$18,0))</f>
        <v>0.012</v>
      </c>
      <c r="T5485" s="21" t="n">
        <f aca="false">ROUND(P5485*S5485,2)</f>
        <v>6</v>
      </c>
      <c r="U5485" s="21" t="n">
        <f aca="false">IF(T5485&lt;=10,1,IF(T5485&lt;=20,2,IF(T5485&lt;=30,3,IF(T5485&lt;=40,4,IF(T5485&lt;=50,5,IF(T5485&lt;=100,6,IF(T5485&lt;=250,7,8)))))))</f>
        <v>1</v>
      </c>
      <c r="V5485" s="21" t="n">
        <f aca="false">IF(AND(OR(Dashboard!$T$3="All",R5485=Dashboard!$T$3),OR(Dashboard!$T$4="All",D5485=Dashboard!$T$4)),1,0)</f>
        <v>1</v>
      </c>
      <c r="W5485" s="21" t="n">
        <f aca="false">IF(V5485=1,T5485+ROW()/10000000,0)</f>
        <v>6.0005485</v>
      </c>
    </row>
    <row r="5486" customFormat="false" ht="15" hidden="false" customHeight="false" outlineLevel="0" collapsed="false">
      <c r="A5486" s="0" t="n">
        <v>18419902</v>
      </c>
      <c r="B5486" s="0" t="s">
        <v>12593</v>
      </c>
      <c r="C5486" s="0" t="n">
        <v>1</v>
      </c>
      <c r="D5486" s="0" t="s">
        <v>6924</v>
      </c>
      <c r="E5486" s="0" t="s">
        <v>12589</v>
      </c>
      <c r="F5486" s="0" t="s">
        <v>12587</v>
      </c>
      <c r="G5486" s="0" t="s">
        <v>12588</v>
      </c>
      <c r="H5486" s="0" t="s">
        <v>3129</v>
      </c>
      <c r="I5486" s="0" t="s">
        <v>2123</v>
      </c>
      <c r="J5486" s="0" t="s">
        <v>47</v>
      </c>
      <c r="K5486" s="0" t="s">
        <v>47</v>
      </c>
      <c r="L5486" s="0" t="s">
        <v>47</v>
      </c>
      <c r="M5486" s="0" t="s">
        <v>47</v>
      </c>
      <c r="N5486" s="0" t="n">
        <v>1</v>
      </c>
      <c r="O5486" s="0" t="n">
        <v>13</v>
      </c>
      <c r="P5486" s="0" t="n">
        <v>300</v>
      </c>
      <c r="Q5486" s="0" t="n">
        <v>3.2</v>
      </c>
      <c r="R5486" s="0" t="str">
        <f aca="false">INDEX(Lookup!$B$4:$B$18,MATCH(C5486,Lookup!$A$4:$A$18,0))</f>
        <v>India</v>
      </c>
      <c r="S5486" s="20" t="n">
        <f aca="false">INDEX(Lookup!$D$4:$D$18,MATCH(C5486,Lookup!$A$4:$A$18,0))</f>
        <v>0.012</v>
      </c>
      <c r="T5486" s="21" t="n">
        <f aca="false">ROUND(P5486*S5486,2)</f>
        <v>3.6</v>
      </c>
      <c r="U5486" s="21" t="n">
        <f aca="false">IF(T5486&lt;=10,1,IF(T5486&lt;=20,2,IF(T5486&lt;=30,3,IF(T5486&lt;=40,4,IF(T5486&lt;=50,5,IF(T5486&lt;=100,6,IF(T5486&lt;=250,7,8)))))))</f>
        <v>1</v>
      </c>
      <c r="V5486" s="21" t="n">
        <f aca="false">IF(AND(OR(Dashboard!$T$3="All",R5486=Dashboard!$T$3),OR(Dashboard!$T$4="All",D5486=Dashboard!$T$4)),1,0)</f>
        <v>1</v>
      </c>
      <c r="W5486" s="21" t="n">
        <f aca="false">IF(V5486=1,T5486+ROW()/10000000,0)</f>
        <v>3.6005486</v>
      </c>
    </row>
    <row r="5487" customFormat="false" ht="15" hidden="false" customHeight="false" outlineLevel="0" collapsed="false">
      <c r="A5487" s="0" t="n">
        <v>307356</v>
      </c>
      <c r="B5487" s="0" t="s">
        <v>3115</v>
      </c>
      <c r="C5487" s="0" t="n">
        <v>1</v>
      </c>
      <c r="D5487" s="0" t="s">
        <v>6924</v>
      </c>
      <c r="E5487" s="0" t="s">
        <v>12586</v>
      </c>
      <c r="F5487" s="0" t="s">
        <v>12587</v>
      </c>
      <c r="G5487" s="0" t="s">
        <v>12588</v>
      </c>
      <c r="H5487" s="0" t="s">
        <v>164</v>
      </c>
      <c r="I5487" s="0" t="s">
        <v>2123</v>
      </c>
      <c r="J5487" s="0" t="s">
        <v>47</v>
      </c>
      <c r="K5487" s="0" t="s">
        <v>47</v>
      </c>
      <c r="L5487" s="0" t="s">
        <v>47</v>
      </c>
      <c r="M5487" s="0" t="s">
        <v>47</v>
      </c>
      <c r="N5487" s="0" t="n">
        <v>2</v>
      </c>
      <c r="O5487" s="0" t="n">
        <v>48</v>
      </c>
      <c r="P5487" s="0" t="n">
        <v>800</v>
      </c>
      <c r="Q5487" s="0" t="n">
        <v>2.9</v>
      </c>
      <c r="R5487" s="0" t="str">
        <f aca="false">INDEX(Lookup!$B$4:$B$18,MATCH(C5487,Lookup!$A$4:$A$18,0))</f>
        <v>India</v>
      </c>
      <c r="S5487" s="20" t="n">
        <f aca="false">INDEX(Lookup!$D$4:$D$18,MATCH(C5487,Lookup!$A$4:$A$18,0))</f>
        <v>0.012</v>
      </c>
      <c r="T5487" s="21" t="n">
        <f aca="false">ROUND(P5487*S5487,2)</f>
        <v>9.6</v>
      </c>
      <c r="U5487" s="21" t="n">
        <f aca="false">IF(T5487&lt;=10,1,IF(T5487&lt;=20,2,IF(T5487&lt;=30,3,IF(T5487&lt;=40,4,IF(T5487&lt;=50,5,IF(T5487&lt;=100,6,IF(T5487&lt;=250,7,8)))))))</f>
        <v>1</v>
      </c>
      <c r="V5487" s="21" t="n">
        <f aca="false">IF(AND(OR(Dashboard!$T$3="All",R5487=Dashboard!$T$3),OR(Dashboard!$T$4="All",D5487=Dashboard!$T$4)),1,0)</f>
        <v>1</v>
      </c>
      <c r="W5487" s="21" t="n">
        <f aca="false">IF(V5487=1,T5487+ROW()/10000000,0)</f>
        <v>9.6005487</v>
      </c>
    </row>
    <row r="5488" customFormat="false" ht="15" hidden="false" customHeight="false" outlineLevel="0" collapsed="false">
      <c r="A5488" s="0" t="n">
        <v>8580</v>
      </c>
      <c r="B5488" s="0" t="s">
        <v>8308</v>
      </c>
      <c r="C5488" s="0" t="n">
        <v>1</v>
      </c>
      <c r="D5488" s="0" t="s">
        <v>6924</v>
      </c>
      <c r="E5488" s="0" t="s">
        <v>12594</v>
      </c>
      <c r="F5488" s="0" t="s">
        <v>12587</v>
      </c>
      <c r="G5488" s="0" t="s">
        <v>12588</v>
      </c>
      <c r="H5488" s="0" t="s">
        <v>1830</v>
      </c>
      <c r="I5488" s="0" t="s">
        <v>2123</v>
      </c>
      <c r="J5488" s="0" t="s">
        <v>47</v>
      </c>
      <c r="K5488" s="0" t="s">
        <v>47</v>
      </c>
      <c r="L5488" s="0" t="s">
        <v>47</v>
      </c>
      <c r="M5488" s="0" t="s">
        <v>47</v>
      </c>
      <c r="N5488" s="0" t="n">
        <v>1</v>
      </c>
      <c r="O5488" s="0" t="n">
        <v>25</v>
      </c>
      <c r="P5488" s="0" t="n">
        <v>300</v>
      </c>
      <c r="Q5488" s="0" t="n">
        <v>3.1</v>
      </c>
      <c r="R5488" s="0" t="str">
        <f aca="false">INDEX(Lookup!$B$4:$B$18,MATCH(C5488,Lookup!$A$4:$A$18,0))</f>
        <v>India</v>
      </c>
      <c r="S5488" s="20" t="n">
        <f aca="false">INDEX(Lookup!$D$4:$D$18,MATCH(C5488,Lookup!$A$4:$A$18,0))</f>
        <v>0.012</v>
      </c>
      <c r="T5488" s="21" t="n">
        <f aca="false">ROUND(P5488*S5488,2)</f>
        <v>3.6</v>
      </c>
      <c r="U5488" s="21" t="n">
        <f aca="false">IF(T5488&lt;=10,1,IF(T5488&lt;=20,2,IF(T5488&lt;=30,3,IF(T5488&lt;=40,4,IF(T5488&lt;=50,5,IF(T5488&lt;=100,6,IF(T5488&lt;=250,7,8)))))))</f>
        <v>1</v>
      </c>
      <c r="V5488" s="21" t="n">
        <f aca="false">IF(AND(OR(Dashboard!$T$3="All",R5488=Dashboard!$T$3),OR(Dashboard!$T$4="All",D5488=Dashboard!$T$4)),1,0)</f>
        <v>1</v>
      </c>
      <c r="W5488" s="21" t="n">
        <f aca="false">IF(V5488=1,T5488+ROW()/10000000,0)</f>
        <v>3.6005488</v>
      </c>
    </row>
    <row r="5489" customFormat="false" ht="15" hidden="false" customHeight="false" outlineLevel="0" collapsed="false">
      <c r="A5489" s="0" t="n">
        <v>18324914</v>
      </c>
      <c r="B5489" s="0" t="s">
        <v>12595</v>
      </c>
      <c r="C5489" s="0" t="n">
        <v>1</v>
      </c>
      <c r="D5489" s="0" t="s">
        <v>6924</v>
      </c>
      <c r="E5489" s="0" t="s">
        <v>12596</v>
      </c>
      <c r="F5489" s="0" t="s">
        <v>12587</v>
      </c>
      <c r="G5489" s="0" t="s">
        <v>12588</v>
      </c>
      <c r="H5489" s="0" t="s">
        <v>2050</v>
      </c>
      <c r="I5489" s="0" t="s">
        <v>2123</v>
      </c>
      <c r="J5489" s="0" t="s">
        <v>47</v>
      </c>
      <c r="K5489" s="0" t="s">
        <v>47</v>
      </c>
      <c r="L5489" s="0" t="s">
        <v>47</v>
      </c>
      <c r="M5489" s="0" t="s">
        <v>47</v>
      </c>
      <c r="N5489" s="0" t="n">
        <v>1</v>
      </c>
      <c r="O5489" s="0" t="n">
        <v>13</v>
      </c>
      <c r="P5489" s="0" t="n">
        <v>400</v>
      </c>
      <c r="Q5489" s="0" t="n">
        <v>3.2</v>
      </c>
      <c r="R5489" s="0" t="str">
        <f aca="false">INDEX(Lookup!$B$4:$B$18,MATCH(C5489,Lookup!$A$4:$A$18,0))</f>
        <v>India</v>
      </c>
      <c r="S5489" s="20" t="n">
        <f aca="false">INDEX(Lookup!$D$4:$D$18,MATCH(C5489,Lookup!$A$4:$A$18,0))</f>
        <v>0.012</v>
      </c>
      <c r="T5489" s="21" t="n">
        <f aca="false">ROUND(P5489*S5489,2)</f>
        <v>4.8</v>
      </c>
      <c r="U5489" s="21" t="n">
        <f aca="false">IF(T5489&lt;=10,1,IF(T5489&lt;=20,2,IF(T5489&lt;=30,3,IF(T5489&lt;=40,4,IF(T5489&lt;=50,5,IF(T5489&lt;=100,6,IF(T5489&lt;=250,7,8)))))))</f>
        <v>1</v>
      </c>
      <c r="V5489" s="21" t="n">
        <f aca="false">IF(AND(OR(Dashboard!$T$3="All",R5489=Dashboard!$T$3),OR(Dashboard!$T$4="All",D5489=Dashboard!$T$4)),1,0)</f>
        <v>1</v>
      </c>
      <c r="W5489" s="21" t="n">
        <f aca="false">IF(V5489=1,T5489+ROW()/10000000,0)</f>
        <v>4.8005489</v>
      </c>
    </row>
    <row r="5490" customFormat="false" ht="15" hidden="false" customHeight="false" outlineLevel="0" collapsed="false">
      <c r="A5490" s="0" t="n">
        <v>300473</v>
      </c>
      <c r="B5490" s="0" t="s">
        <v>2719</v>
      </c>
      <c r="C5490" s="0" t="n">
        <v>1</v>
      </c>
      <c r="D5490" s="0" t="s">
        <v>6924</v>
      </c>
      <c r="E5490" s="0" t="s">
        <v>12597</v>
      </c>
      <c r="F5490" s="0" t="s">
        <v>12587</v>
      </c>
      <c r="G5490" s="0" t="s">
        <v>12588</v>
      </c>
      <c r="H5490" s="0" t="s">
        <v>2122</v>
      </c>
      <c r="I5490" s="0" t="s">
        <v>2123</v>
      </c>
      <c r="J5490" s="0" t="s">
        <v>47</v>
      </c>
      <c r="K5490" s="0" t="s">
        <v>47</v>
      </c>
      <c r="L5490" s="0" t="s">
        <v>47</v>
      </c>
      <c r="M5490" s="0" t="s">
        <v>47</v>
      </c>
      <c r="N5490" s="0" t="n">
        <v>2</v>
      </c>
      <c r="O5490" s="0" t="n">
        <v>79</v>
      </c>
      <c r="P5490" s="0" t="n">
        <v>700</v>
      </c>
      <c r="Q5490" s="0" t="n">
        <v>3.3</v>
      </c>
      <c r="R5490" s="0" t="str">
        <f aca="false">INDEX(Lookup!$B$4:$B$18,MATCH(C5490,Lookup!$A$4:$A$18,0))</f>
        <v>India</v>
      </c>
      <c r="S5490" s="20" t="n">
        <f aca="false">INDEX(Lookup!$D$4:$D$18,MATCH(C5490,Lookup!$A$4:$A$18,0))</f>
        <v>0.012</v>
      </c>
      <c r="T5490" s="21" t="n">
        <f aca="false">ROUND(P5490*S5490,2)</f>
        <v>8.4</v>
      </c>
      <c r="U5490" s="21" t="n">
        <f aca="false">IF(T5490&lt;=10,1,IF(T5490&lt;=20,2,IF(T5490&lt;=30,3,IF(T5490&lt;=40,4,IF(T5490&lt;=50,5,IF(T5490&lt;=100,6,IF(T5490&lt;=250,7,8)))))))</f>
        <v>1</v>
      </c>
      <c r="V5490" s="21" t="n">
        <f aca="false">IF(AND(OR(Dashboard!$T$3="All",R5490=Dashboard!$T$3),OR(Dashboard!$T$4="All",D5490=Dashboard!$T$4)),1,0)</f>
        <v>1</v>
      </c>
      <c r="W5490" s="21" t="n">
        <f aca="false">IF(V5490=1,T5490+ROW()/10000000,0)</f>
        <v>8.400549</v>
      </c>
    </row>
    <row r="5491" customFormat="false" ht="15" hidden="false" customHeight="false" outlineLevel="0" collapsed="false">
      <c r="A5491" s="0" t="n">
        <v>306250</v>
      </c>
      <c r="B5491" s="0" t="s">
        <v>2985</v>
      </c>
      <c r="C5491" s="0" t="n">
        <v>1</v>
      </c>
      <c r="D5491" s="0" t="s">
        <v>6924</v>
      </c>
      <c r="E5491" s="0" t="s">
        <v>12598</v>
      </c>
      <c r="F5491" s="0" t="s">
        <v>12587</v>
      </c>
      <c r="G5491" s="0" t="s">
        <v>12588</v>
      </c>
      <c r="H5491" s="0" t="s">
        <v>2122</v>
      </c>
      <c r="I5491" s="0" t="s">
        <v>2123</v>
      </c>
      <c r="J5491" s="0" t="s">
        <v>47</v>
      </c>
      <c r="K5491" s="0" t="s">
        <v>47</v>
      </c>
      <c r="L5491" s="0" t="s">
        <v>47</v>
      </c>
      <c r="M5491" s="0" t="s">
        <v>47</v>
      </c>
      <c r="N5491" s="0" t="n">
        <v>2</v>
      </c>
      <c r="O5491" s="0" t="n">
        <v>32</v>
      </c>
      <c r="P5491" s="0" t="n">
        <v>600</v>
      </c>
      <c r="Q5491" s="0" t="n">
        <v>3.2</v>
      </c>
      <c r="R5491" s="0" t="str">
        <f aca="false">INDEX(Lookup!$B$4:$B$18,MATCH(C5491,Lookup!$A$4:$A$18,0))</f>
        <v>India</v>
      </c>
      <c r="S5491" s="20" t="n">
        <f aca="false">INDEX(Lookup!$D$4:$D$18,MATCH(C5491,Lookup!$A$4:$A$18,0))</f>
        <v>0.012</v>
      </c>
      <c r="T5491" s="21" t="n">
        <f aca="false">ROUND(P5491*S5491,2)</f>
        <v>7.2</v>
      </c>
      <c r="U5491" s="21" t="n">
        <f aca="false">IF(T5491&lt;=10,1,IF(T5491&lt;=20,2,IF(T5491&lt;=30,3,IF(T5491&lt;=40,4,IF(T5491&lt;=50,5,IF(T5491&lt;=100,6,IF(T5491&lt;=250,7,8)))))))</f>
        <v>1</v>
      </c>
      <c r="V5491" s="21" t="n">
        <f aca="false">IF(AND(OR(Dashboard!$T$3="All",R5491=Dashboard!$T$3),OR(Dashboard!$T$4="All",D5491=Dashboard!$T$4)),1,0)</f>
        <v>1</v>
      </c>
      <c r="W5491" s="21" t="n">
        <f aca="false">IF(V5491=1,T5491+ROW()/10000000,0)</f>
        <v>7.2005491</v>
      </c>
    </row>
    <row r="5492" customFormat="false" ht="15" hidden="false" customHeight="false" outlineLevel="0" collapsed="false">
      <c r="A5492" s="0" t="n">
        <v>18356784</v>
      </c>
      <c r="B5492" s="0" t="s">
        <v>3162</v>
      </c>
      <c r="C5492" s="0" t="n">
        <v>1</v>
      </c>
      <c r="D5492" s="0" t="s">
        <v>6924</v>
      </c>
      <c r="E5492" s="0" t="s">
        <v>12599</v>
      </c>
      <c r="F5492" s="0" t="s">
        <v>12587</v>
      </c>
      <c r="G5492" s="0" t="s">
        <v>12588</v>
      </c>
      <c r="H5492" s="0" t="s">
        <v>2342</v>
      </c>
      <c r="I5492" s="0" t="s">
        <v>2123</v>
      </c>
      <c r="J5492" s="0" t="s">
        <v>47</v>
      </c>
      <c r="K5492" s="0" t="s">
        <v>47</v>
      </c>
      <c r="L5492" s="0" t="s">
        <v>47</v>
      </c>
      <c r="M5492" s="0" t="s">
        <v>47</v>
      </c>
      <c r="N5492" s="0" t="n">
        <v>1</v>
      </c>
      <c r="O5492" s="0" t="n">
        <v>11</v>
      </c>
      <c r="P5492" s="0" t="n">
        <v>400</v>
      </c>
      <c r="Q5492" s="0" t="n">
        <v>3.3</v>
      </c>
      <c r="R5492" s="0" t="str">
        <f aca="false">INDEX(Lookup!$B$4:$B$18,MATCH(C5492,Lookup!$A$4:$A$18,0))</f>
        <v>India</v>
      </c>
      <c r="S5492" s="20" t="n">
        <f aca="false">INDEX(Lookup!$D$4:$D$18,MATCH(C5492,Lookup!$A$4:$A$18,0))</f>
        <v>0.012</v>
      </c>
      <c r="T5492" s="21" t="n">
        <f aca="false">ROUND(P5492*S5492,2)</f>
        <v>4.8</v>
      </c>
      <c r="U5492" s="21" t="n">
        <f aca="false">IF(T5492&lt;=10,1,IF(T5492&lt;=20,2,IF(T5492&lt;=30,3,IF(T5492&lt;=40,4,IF(T5492&lt;=50,5,IF(T5492&lt;=100,6,IF(T5492&lt;=250,7,8)))))))</f>
        <v>1</v>
      </c>
      <c r="V5492" s="21" t="n">
        <f aca="false">IF(AND(OR(Dashboard!$T$3="All",R5492=Dashboard!$T$3),OR(Dashboard!$T$4="All",D5492=Dashboard!$T$4)),1,0)</f>
        <v>1</v>
      </c>
      <c r="W5492" s="21" t="n">
        <f aca="false">IF(V5492=1,T5492+ROW()/10000000,0)</f>
        <v>4.8005492</v>
      </c>
    </row>
    <row r="5493" customFormat="false" ht="15" hidden="false" customHeight="false" outlineLevel="0" collapsed="false">
      <c r="A5493" s="0" t="n">
        <v>8373</v>
      </c>
      <c r="B5493" s="0" t="s">
        <v>2294</v>
      </c>
      <c r="C5493" s="0" t="n">
        <v>1</v>
      </c>
      <c r="D5493" s="0" t="s">
        <v>6924</v>
      </c>
      <c r="E5493" s="0" t="s">
        <v>12600</v>
      </c>
      <c r="F5493" s="0" t="s">
        <v>12587</v>
      </c>
      <c r="G5493" s="0" t="s">
        <v>12588</v>
      </c>
      <c r="H5493" s="0" t="s">
        <v>1651</v>
      </c>
      <c r="I5493" s="0" t="s">
        <v>2123</v>
      </c>
      <c r="J5493" s="0" t="s">
        <v>47</v>
      </c>
      <c r="K5493" s="0" t="s">
        <v>46</v>
      </c>
      <c r="L5493" s="0" t="s">
        <v>47</v>
      </c>
      <c r="M5493" s="0" t="s">
        <v>47</v>
      </c>
      <c r="N5493" s="0" t="n">
        <v>2</v>
      </c>
      <c r="O5493" s="0" t="n">
        <v>87</v>
      </c>
      <c r="P5493" s="0" t="n">
        <v>500</v>
      </c>
      <c r="Q5493" s="0" t="n">
        <v>2.6</v>
      </c>
      <c r="R5493" s="0" t="str">
        <f aca="false">INDEX(Lookup!$B$4:$B$18,MATCH(C5493,Lookup!$A$4:$A$18,0))</f>
        <v>India</v>
      </c>
      <c r="S5493" s="20" t="n">
        <f aca="false">INDEX(Lookup!$D$4:$D$18,MATCH(C5493,Lookup!$A$4:$A$18,0))</f>
        <v>0.012</v>
      </c>
      <c r="T5493" s="21" t="n">
        <f aca="false">ROUND(P5493*S5493,2)</f>
        <v>6</v>
      </c>
      <c r="U5493" s="21" t="n">
        <f aca="false">IF(T5493&lt;=10,1,IF(T5493&lt;=20,2,IF(T5493&lt;=30,3,IF(T5493&lt;=40,4,IF(T5493&lt;=50,5,IF(T5493&lt;=100,6,IF(T5493&lt;=250,7,8)))))))</f>
        <v>1</v>
      </c>
      <c r="V5493" s="21" t="n">
        <f aca="false">IF(AND(OR(Dashboard!$T$3="All",R5493=Dashboard!$T$3),OR(Dashboard!$T$4="All",D5493=Dashboard!$T$4)),1,0)</f>
        <v>1</v>
      </c>
      <c r="W5493" s="21" t="n">
        <f aca="false">IF(V5493=1,T5493+ROW()/10000000,0)</f>
        <v>6.0005493</v>
      </c>
    </row>
    <row r="5494" customFormat="false" ht="15" hidden="false" customHeight="false" outlineLevel="0" collapsed="false">
      <c r="A5494" s="0" t="n">
        <v>308101</v>
      </c>
      <c r="B5494" s="0" t="s">
        <v>12601</v>
      </c>
      <c r="C5494" s="0" t="n">
        <v>1</v>
      </c>
      <c r="D5494" s="0" t="s">
        <v>6924</v>
      </c>
      <c r="E5494" s="0" t="s">
        <v>12602</v>
      </c>
      <c r="F5494" s="0" t="s">
        <v>12587</v>
      </c>
      <c r="G5494" s="0" t="s">
        <v>12588</v>
      </c>
      <c r="H5494" s="0" t="s">
        <v>2367</v>
      </c>
      <c r="I5494" s="0" t="s">
        <v>2123</v>
      </c>
      <c r="J5494" s="0" t="s">
        <v>47</v>
      </c>
      <c r="K5494" s="0" t="s">
        <v>47</v>
      </c>
      <c r="L5494" s="0" t="s">
        <v>47</v>
      </c>
      <c r="M5494" s="0" t="s">
        <v>47</v>
      </c>
      <c r="N5494" s="0" t="n">
        <v>1</v>
      </c>
      <c r="O5494" s="0" t="n">
        <v>28</v>
      </c>
      <c r="P5494" s="0" t="n">
        <v>350</v>
      </c>
      <c r="Q5494" s="0" t="n">
        <v>3.3</v>
      </c>
      <c r="R5494" s="0" t="str">
        <f aca="false">INDEX(Lookup!$B$4:$B$18,MATCH(C5494,Lookup!$A$4:$A$18,0))</f>
        <v>India</v>
      </c>
      <c r="S5494" s="20" t="n">
        <f aca="false">INDEX(Lookup!$D$4:$D$18,MATCH(C5494,Lookup!$A$4:$A$18,0))</f>
        <v>0.012</v>
      </c>
      <c r="T5494" s="21" t="n">
        <f aca="false">ROUND(P5494*S5494,2)</f>
        <v>4.2</v>
      </c>
      <c r="U5494" s="21" t="n">
        <f aca="false">IF(T5494&lt;=10,1,IF(T5494&lt;=20,2,IF(T5494&lt;=30,3,IF(T5494&lt;=40,4,IF(T5494&lt;=50,5,IF(T5494&lt;=100,6,IF(T5494&lt;=250,7,8)))))))</f>
        <v>1</v>
      </c>
      <c r="V5494" s="21" t="n">
        <f aca="false">IF(AND(OR(Dashboard!$T$3="All",R5494=Dashboard!$T$3),OR(Dashboard!$T$4="All",D5494=Dashboard!$T$4)),1,0)</f>
        <v>1</v>
      </c>
      <c r="W5494" s="21" t="n">
        <f aca="false">IF(V5494=1,T5494+ROW()/10000000,0)</f>
        <v>4.2005494</v>
      </c>
    </row>
    <row r="5495" customFormat="false" ht="15" hidden="false" customHeight="false" outlineLevel="0" collapsed="false">
      <c r="A5495" s="0" t="n">
        <v>8840</v>
      </c>
      <c r="B5495" s="0" t="s">
        <v>2300</v>
      </c>
      <c r="C5495" s="0" t="n">
        <v>1</v>
      </c>
      <c r="D5495" s="0" t="s">
        <v>6924</v>
      </c>
      <c r="E5495" s="0" t="s">
        <v>12586</v>
      </c>
      <c r="F5495" s="0" t="s">
        <v>12587</v>
      </c>
      <c r="G5495" s="0" t="s">
        <v>12588</v>
      </c>
      <c r="H5495" s="0" t="s">
        <v>3005</v>
      </c>
      <c r="I5495" s="0" t="s">
        <v>2123</v>
      </c>
      <c r="J5495" s="0" t="s">
        <v>47</v>
      </c>
      <c r="K5495" s="0" t="s">
        <v>46</v>
      </c>
      <c r="L5495" s="0" t="s">
        <v>47</v>
      </c>
      <c r="M5495" s="0" t="s">
        <v>47</v>
      </c>
      <c r="N5495" s="0" t="n">
        <v>2</v>
      </c>
      <c r="O5495" s="0" t="n">
        <v>69</v>
      </c>
      <c r="P5495" s="0" t="n">
        <v>500</v>
      </c>
      <c r="Q5495" s="0" t="n">
        <v>2.6</v>
      </c>
      <c r="R5495" s="0" t="str">
        <f aca="false">INDEX(Lookup!$B$4:$B$18,MATCH(C5495,Lookup!$A$4:$A$18,0))</f>
        <v>India</v>
      </c>
      <c r="S5495" s="20" t="n">
        <f aca="false">INDEX(Lookup!$D$4:$D$18,MATCH(C5495,Lookup!$A$4:$A$18,0))</f>
        <v>0.012</v>
      </c>
      <c r="T5495" s="21" t="n">
        <f aca="false">ROUND(P5495*S5495,2)</f>
        <v>6</v>
      </c>
      <c r="U5495" s="21" t="n">
        <f aca="false">IF(T5495&lt;=10,1,IF(T5495&lt;=20,2,IF(T5495&lt;=30,3,IF(T5495&lt;=40,4,IF(T5495&lt;=50,5,IF(T5495&lt;=100,6,IF(T5495&lt;=250,7,8)))))))</f>
        <v>1</v>
      </c>
      <c r="V5495" s="21" t="n">
        <f aca="false">IF(AND(OR(Dashboard!$T$3="All",R5495=Dashboard!$T$3),OR(Dashboard!$T$4="All",D5495=Dashboard!$T$4)),1,0)</f>
        <v>1</v>
      </c>
      <c r="W5495" s="21" t="n">
        <f aca="false">IF(V5495=1,T5495+ROW()/10000000,0)</f>
        <v>6.0005495</v>
      </c>
    </row>
    <row r="5496" customFormat="false" ht="15" hidden="false" customHeight="false" outlineLevel="0" collapsed="false">
      <c r="A5496" s="0" t="n">
        <v>18228870</v>
      </c>
      <c r="B5496" s="0" t="s">
        <v>5247</v>
      </c>
      <c r="C5496" s="0" t="n">
        <v>1</v>
      </c>
      <c r="D5496" s="0" t="s">
        <v>6924</v>
      </c>
      <c r="E5496" s="0" t="s">
        <v>12603</v>
      </c>
      <c r="F5496" s="0" t="s">
        <v>12587</v>
      </c>
      <c r="G5496" s="0" t="s">
        <v>12588</v>
      </c>
      <c r="H5496" s="0" t="s">
        <v>11450</v>
      </c>
      <c r="I5496" s="0" t="s">
        <v>2123</v>
      </c>
      <c r="J5496" s="0" t="s">
        <v>47</v>
      </c>
      <c r="K5496" s="0" t="s">
        <v>47</v>
      </c>
      <c r="L5496" s="0" t="s">
        <v>47</v>
      </c>
      <c r="M5496" s="0" t="s">
        <v>47</v>
      </c>
      <c r="N5496" s="0" t="n">
        <v>1</v>
      </c>
      <c r="O5496" s="0" t="n">
        <v>41</v>
      </c>
      <c r="P5496" s="0" t="n">
        <v>350</v>
      </c>
      <c r="Q5496" s="0" t="n">
        <v>3.2</v>
      </c>
      <c r="R5496" s="0" t="str">
        <f aca="false">INDEX(Lookup!$B$4:$B$18,MATCH(C5496,Lookup!$A$4:$A$18,0))</f>
        <v>India</v>
      </c>
      <c r="S5496" s="20" t="n">
        <f aca="false">INDEX(Lookup!$D$4:$D$18,MATCH(C5496,Lookup!$A$4:$A$18,0))</f>
        <v>0.012</v>
      </c>
      <c r="T5496" s="21" t="n">
        <f aca="false">ROUND(P5496*S5496,2)</f>
        <v>4.2</v>
      </c>
      <c r="U5496" s="21" t="n">
        <f aca="false">IF(T5496&lt;=10,1,IF(T5496&lt;=20,2,IF(T5496&lt;=30,3,IF(T5496&lt;=40,4,IF(T5496&lt;=50,5,IF(T5496&lt;=100,6,IF(T5496&lt;=250,7,8)))))))</f>
        <v>1</v>
      </c>
      <c r="V5496" s="21" t="n">
        <f aca="false">IF(AND(OR(Dashboard!$T$3="All",R5496=Dashboard!$T$3),OR(Dashboard!$T$4="All",D5496=Dashboard!$T$4)),1,0)</f>
        <v>1</v>
      </c>
      <c r="W5496" s="21" t="n">
        <f aca="false">IF(V5496=1,T5496+ROW()/10000000,0)</f>
        <v>4.2005496</v>
      </c>
    </row>
    <row r="5497" customFormat="false" ht="15" hidden="false" customHeight="false" outlineLevel="0" collapsed="false">
      <c r="A5497" s="0" t="n">
        <v>7066</v>
      </c>
      <c r="B5497" s="0" t="s">
        <v>2993</v>
      </c>
      <c r="C5497" s="0" t="n">
        <v>1</v>
      </c>
      <c r="D5497" s="0" t="s">
        <v>6924</v>
      </c>
      <c r="E5497" s="0" t="s">
        <v>12596</v>
      </c>
      <c r="F5497" s="0" t="s">
        <v>12587</v>
      </c>
      <c r="G5497" s="0" t="s">
        <v>12588</v>
      </c>
      <c r="H5497" s="0" t="s">
        <v>1124</v>
      </c>
      <c r="I5497" s="0" t="s">
        <v>2123</v>
      </c>
      <c r="J5497" s="0" t="s">
        <v>47</v>
      </c>
      <c r="K5497" s="0" t="s">
        <v>46</v>
      </c>
      <c r="L5497" s="0" t="s">
        <v>47</v>
      </c>
      <c r="M5497" s="0" t="s">
        <v>47</v>
      </c>
      <c r="N5497" s="0" t="n">
        <v>3</v>
      </c>
      <c r="O5497" s="0" t="n">
        <v>120</v>
      </c>
      <c r="P5497" s="0" t="n">
        <v>1100</v>
      </c>
      <c r="Q5497" s="0" t="n">
        <v>3.5</v>
      </c>
      <c r="R5497" s="0" t="str">
        <f aca="false">INDEX(Lookup!$B$4:$B$18,MATCH(C5497,Lookup!$A$4:$A$18,0))</f>
        <v>India</v>
      </c>
      <c r="S5497" s="20" t="n">
        <f aca="false">INDEX(Lookup!$D$4:$D$18,MATCH(C5497,Lookup!$A$4:$A$18,0))</f>
        <v>0.012</v>
      </c>
      <c r="T5497" s="21" t="n">
        <f aca="false">ROUND(P5497*S5497,2)</f>
        <v>13.2</v>
      </c>
      <c r="U5497" s="21" t="n">
        <f aca="false">IF(T5497&lt;=10,1,IF(T5497&lt;=20,2,IF(T5497&lt;=30,3,IF(T5497&lt;=40,4,IF(T5497&lt;=50,5,IF(T5497&lt;=100,6,IF(T5497&lt;=250,7,8)))))))</f>
        <v>2</v>
      </c>
      <c r="V5497" s="21" t="n">
        <f aca="false">IF(AND(OR(Dashboard!$T$3="All",R5497=Dashboard!$T$3),OR(Dashboard!$T$4="All",D5497=Dashboard!$T$4)),1,0)</f>
        <v>1</v>
      </c>
      <c r="W5497" s="21" t="n">
        <f aca="false">IF(V5497=1,T5497+ROW()/10000000,0)</f>
        <v>13.2005497</v>
      </c>
    </row>
    <row r="5498" customFormat="false" ht="15" hidden="false" customHeight="false" outlineLevel="0" collapsed="false">
      <c r="A5498" s="0" t="n">
        <v>305479</v>
      </c>
      <c r="B5498" s="0" t="s">
        <v>2995</v>
      </c>
      <c r="C5498" s="0" t="n">
        <v>1</v>
      </c>
      <c r="D5498" s="0" t="s">
        <v>6924</v>
      </c>
      <c r="E5498" s="0" t="s">
        <v>12604</v>
      </c>
      <c r="F5498" s="0" t="s">
        <v>12587</v>
      </c>
      <c r="G5498" s="0" t="s">
        <v>12588</v>
      </c>
      <c r="H5498" s="0" t="s">
        <v>2997</v>
      </c>
      <c r="I5498" s="0" t="s">
        <v>2123</v>
      </c>
      <c r="J5498" s="0" t="s">
        <v>47</v>
      </c>
      <c r="K5498" s="0" t="s">
        <v>47</v>
      </c>
      <c r="L5498" s="0" t="s">
        <v>47</v>
      </c>
      <c r="M5498" s="0" t="s">
        <v>47</v>
      </c>
      <c r="N5498" s="0" t="n">
        <v>2</v>
      </c>
      <c r="O5498" s="0" t="n">
        <v>107</v>
      </c>
      <c r="P5498" s="0" t="n">
        <v>600</v>
      </c>
      <c r="Q5498" s="0" t="n">
        <v>3.5</v>
      </c>
      <c r="R5498" s="0" t="str">
        <f aca="false">INDEX(Lookup!$B$4:$B$18,MATCH(C5498,Lookup!$A$4:$A$18,0))</f>
        <v>India</v>
      </c>
      <c r="S5498" s="20" t="n">
        <f aca="false">INDEX(Lookup!$D$4:$D$18,MATCH(C5498,Lookup!$A$4:$A$18,0))</f>
        <v>0.012</v>
      </c>
      <c r="T5498" s="21" t="n">
        <f aca="false">ROUND(P5498*S5498,2)</f>
        <v>7.2</v>
      </c>
      <c r="U5498" s="21" t="n">
        <f aca="false">IF(T5498&lt;=10,1,IF(T5498&lt;=20,2,IF(T5498&lt;=30,3,IF(T5498&lt;=40,4,IF(T5498&lt;=50,5,IF(T5498&lt;=100,6,IF(T5498&lt;=250,7,8)))))))</f>
        <v>1</v>
      </c>
      <c r="V5498" s="21" t="n">
        <f aca="false">IF(AND(OR(Dashboard!$T$3="All",R5498=Dashboard!$T$3),OR(Dashboard!$T$4="All",D5498=Dashboard!$T$4)),1,0)</f>
        <v>1</v>
      </c>
      <c r="W5498" s="21" t="n">
        <f aca="false">IF(V5498=1,T5498+ROW()/10000000,0)</f>
        <v>7.2005498</v>
      </c>
    </row>
    <row r="5499" customFormat="false" ht="15" hidden="false" customHeight="false" outlineLevel="0" collapsed="false">
      <c r="A5499" s="0" t="n">
        <v>8845</v>
      </c>
      <c r="B5499" s="0" t="s">
        <v>3011</v>
      </c>
      <c r="C5499" s="0" t="n">
        <v>1</v>
      </c>
      <c r="D5499" s="0" t="s">
        <v>6924</v>
      </c>
      <c r="E5499" s="0" t="s">
        <v>12605</v>
      </c>
      <c r="F5499" s="0" t="s">
        <v>12587</v>
      </c>
      <c r="G5499" s="0" t="s">
        <v>12588</v>
      </c>
      <c r="H5499" s="0" t="s">
        <v>3015</v>
      </c>
      <c r="I5499" s="0" t="s">
        <v>2123</v>
      </c>
      <c r="J5499" s="0" t="s">
        <v>47</v>
      </c>
      <c r="K5499" s="0" t="s">
        <v>47</v>
      </c>
      <c r="L5499" s="0" t="s">
        <v>47</v>
      </c>
      <c r="M5499" s="0" t="s">
        <v>47</v>
      </c>
      <c r="N5499" s="0" t="n">
        <v>1</v>
      </c>
      <c r="O5499" s="0" t="n">
        <v>33</v>
      </c>
      <c r="P5499" s="0" t="n">
        <v>400</v>
      </c>
      <c r="Q5499" s="0" t="n">
        <v>3.5</v>
      </c>
      <c r="R5499" s="0" t="str">
        <f aca="false">INDEX(Lookup!$B$4:$B$18,MATCH(C5499,Lookup!$A$4:$A$18,0))</f>
        <v>India</v>
      </c>
      <c r="S5499" s="20" t="n">
        <f aca="false">INDEX(Lookup!$D$4:$D$18,MATCH(C5499,Lookup!$A$4:$A$18,0))</f>
        <v>0.012</v>
      </c>
      <c r="T5499" s="21" t="n">
        <f aca="false">ROUND(P5499*S5499,2)</f>
        <v>4.8</v>
      </c>
      <c r="U5499" s="21" t="n">
        <f aca="false">IF(T5499&lt;=10,1,IF(T5499&lt;=20,2,IF(T5499&lt;=30,3,IF(T5499&lt;=40,4,IF(T5499&lt;=50,5,IF(T5499&lt;=100,6,IF(T5499&lt;=250,7,8)))))))</f>
        <v>1</v>
      </c>
      <c r="V5499" s="21" t="n">
        <f aca="false">IF(AND(OR(Dashboard!$T$3="All",R5499=Dashboard!$T$3),OR(Dashboard!$T$4="All",D5499=Dashboard!$T$4)),1,0)</f>
        <v>1</v>
      </c>
      <c r="W5499" s="21" t="n">
        <f aca="false">IF(V5499=1,T5499+ROW()/10000000,0)</f>
        <v>4.8005499</v>
      </c>
    </row>
    <row r="5500" customFormat="false" ht="15" hidden="false" customHeight="false" outlineLevel="0" collapsed="false">
      <c r="A5500" s="0" t="n">
        <v>7509</v>
      </c>
      <c r="B5500" s="0" t="s">
        <v>8711</v>
      </c>
      <c r="C5500" s="0" t="n">
        <v>1</v>
      </c>
      <c r="D5500" s="0" t="s">
        <v>6924</v>
      </c>
      <c r="E5500" s="0" t="s">
        <v>12606</v>
      </c>
      <c r="F5500" s="0" t="s">
        <v>12587</v>
      </c>
      <c r="G5500" s="0" t="s">
        <v>12588</v>
      </c>
      <c r="H5500" s="0" t="s">
        <v>10355</v>
      </c>
      <c r="I5500" s="0" t="s">
        <v>2123</v>
      </c>
      <c r="J5500" s="0" t="s">
        <v>46</v>
      </c>
      <c r="K5500" s="0" t="s">
        <v>47</v>
      </c>
      <c r="L5500" s="0" t="s">
        <v>47</v>
      </c>
      <c r="M5500" s="0" t="s">
        <v>47</v>
      </c>
      <c r="N5500" s="0" t="n">
        <v>3</v>
      </c>
      <c r="O5500" s="0" t="n">
        <v>371</v>
      </c>
      <c r="P5500" s="0" t="n">
        <v>1200</v>
      </c>
      <c r="Q5500" s="0" t="n">
        <v>3.8</v>
      </c>
      <c r="R5500" s="0" t="str">
        <f aca="false">INDEX(Lookup!$B$4:$B$18,MATCH(C5500,Lookup!$A$4:$A$18,0))</f>
        <v>India</v>
      </c>
      <c r="S5500" s="20" t="n">
        <f aca="false">INDEX(Lookup!$D$4:$D$18,MATCH(C5500,Lookup!$A$4:$A$18,0))</f>
        <v>0.012</v>
      </c>
      <c r="T5500" s="21" t="n">
        <f aca="false">ROUND(P5500*S5500,2)</f>
        <v>14.4</v>
      </c>
      <c r="U5500" s="21" t="n">
        <f aca="false">IF(T5500&lt;=10,1,IF(T5500&lt;=20,2,IF(T5500&lt;=30,3,IF(T5500&lt;=40,4,IF(T5500&lt;=50,5,IF(T5500&lt;=100,6,IF(T5500&lt;=250,7,8)))))))</f>
        <v>2</v>
      </c>
      <c r="V5500" s="21" t="n">
        <f aca="false">IF(AND(OR(Dashboard!$T$3="All",R5500=Dashboard!$T$3),OR(Dashboard!$T$4="All",D5500=Dashboard!$T$4)),1,0)</f>
        <v>1</v>
      </c>
      <c r="W5500" s="21" t="n">
        <f aca="false">IF(V5500=1,T5500+ROW()/10000000,0)</f>
        <v>14.40055</v>
      </c>
    </row>
    <row r="5501" customFormat="false" ht="15" hidden="false" customHeight="false" outlineLevel="0" collapsed="false">
      <c r="A5501" s="0" t="n">
        <v>302715</v>
      </c>
      <c r="B5501" s="0" t="s">
        <v>12607</v>
      </c>
      <c r="C5501" s="0" t="n">
        <v>1</v>
      </c>
      <c r="D5501" s="0" t="s">
        <v>6924</v>
      </c>
      <c r="E5501" s="0" t="s">
        <v>12608</v>
      </c>
      <c r="F5501" s="0" t="s">
        <v>12587</v>
      </c>
      <c r="G5501" s="0" t="s">
        <v>12588</v>
      </c>
      <c r="H5501" s="0" t="s">
        <v>9244</v>
      </c>
      <c r="I5501" s="0" t="s">
        <v>2123</v>
      </c>
      <c r="J5501" s="0" t="s">
        <v>46</v>
      </c>
      <c r="K5501" s="0" t="s">
        <v>46</v>
      </c>
      <c r="L5501" s="0" t="s">
        <v>47</v>
      </c>
      <c r="M5501" s="0" t="s">
        <v>47</v>
      </c>
      <c r="N5501" s="0" t="n">
        <v>3</v>
      </c>
      <c r="O5501" s="0" t="n">
        <v>96</v>
      </c>
      <c r="P5501" s="0" t="n">
        <v>1000</v>
      </c>
      <c r="Q5501" s="0" t="n">
        <v>2.4</v>
      </c>
      <c r="R5501" s="0" t="str">
        <f aca="false">INDEX(Lookup!$B$4:$B$18,MATCH(C5501,Lookup!$A$4:$A$18,0))</f>
        <v>India</v>
      </c>
      <c r="S5501" s="20" t="n">
        <f aca="false">INDEX(Lookup!$D$4:$D$18,MATCH(C5501,Lookup!$A$4:$A$18,0))</f>
        <v>0.012</v>
      </c>
      <c r="T5501" s="21" t="n">
        <f aca="false">ROUND(P5501*S5501,2)</f>
        <v>12</v>
      </c>
      <c r="U5501" s="21" t="n">
        <f aca="false">IF(T5501&lt;=10,1,IF(T5501&lt;=20,2,IF(T5501&lt;=30,3,IF(T5501&lt;=40,4,IF(T5501&lt;=50,5,IF(T5501&lt;=100,6,IF(T5501&lt;=250,7,8)))))))</f>
        <v>2</v>
      </c>
      <c r="V5501" s="21" t="n">
        <f aca="false">IF(AND(OR(Dashboard!$T$3="All",R5501=Dashboard!$T$3),OR(Dashboard!$T$4="All",D5501=Dashboard!$T$4)),1,0)</f>
        <v>1</v>
      </c>
      <c r="W5501" s="21" t="n">
        <f aca="false">IF(V5501=1,T5501+ROW()/10000000,0)</f>
        <v>12.0005501</v>
      </c>
    </row>
    <row r="5502" customFormat="false" ht="15" hidden="false" customHeight="false" outlineLevel="0" collapsed="false">
      <c r="A5502" s="0" t="n">
        <v>18241509</v>
      </c>
      <c r="B5502" s="0" t="s">
        <v>3755</v>
      </c>
      <c r="C5502" s="0" t="n">
        <v>1</v>
      </c>
      <c r="D5502" s="0" t="s">
        <v>6924</v>
      </c>
      <c r="E5502" s="0" t="s">
        <v>12609</v>
      </c>
      <c r="F5502" s="0" t="s">
        <v>12587</v>
      </c>
      <c r="G5502" s="0" t="s">
        <v>12588</v>
      </c>
      <c r="H5502" s="0" t="s">
        <v>2659</v>
      </c>
      <c r="I5502" s="0" t="s">
        <v>2123</v>
      </c>
      <c r="J5502" s="0" t="s">
        <v>47</v>
      </c>
      <c r="K5502" s="0" t="s">
        <v>47</v>
      </c>
      <c r="L5502" s="0" t="s">
        <v>47</v>
      </c>
      <c r="M5502" s="0" t="s">
        <v>47</v>
      </c>
      <c r="N5502" s="0" t="n">
        <v>1</v>
      </c>
      <c r="O5502" s="0" t="n">
        <v>60</v>
      </c>
      <c r="P5502" s="0" t="n">
        <v>400</v>
      </c>
      <c r="Q5502" s="0" t="n">
        <v>4.1</v>
      </c>
      <c r="R5502" s="0" t="str">
        <f aca="false">INDEX(Lookup!$B$4:$B$18,MATCH(C5502,Lookup!$A$4:$A$18,0))</f>
        <v>India</v>
      </c>
      <c r="S5502" s="20" t="n">
        <f aca="false">INDEX(Lookup!$D$4:$D$18,MATCH(C5502,Lookup!$A$4:$A$18,0))</f>
        <v>0.012</v>
      </c>
      <c r="T5502" s="21" t="n">
        <f aca="false">ROUND(P5502*S5502,2)</f>
        <v>4.8</v>
      </c>
      <c r="U5502" s="21" t="n">
        <f aca="false">IF(T5502&lt;=10,1,IF(T5502&lt;=20,2,IF(T5502&lt;=30,3,IF(T5502&lt;=40,4,IF(T5502&lt;=50,5,IF(T5502&lt;=100,6,IF(T5502&lt;=250,7,8)))))))</f>
        <v>1</v>
      </c>
      <c r="V5502" s="21" t="n">
        <f aca="false">IF(AND(OR(Dashboard!$T$3="All",R5502=Dashboard!$T$3),OR(Dashboard!$T$4="All",D5502=Dashboard!$T$4)),1,0)</f>
        <v>1</v>
      </c>
      <c r="W5502" s="21" t="n">
        <f aca="false">IF(V5502=1,T5502+ROW()/10000000,0)</f>
        <v>4.8005502</v>
      </c>
    </row>
    <row r="5503" customFormat="false" ht="15" hidden="false" customHeight="false" outlineLevel="0" collapsed="false">
      <c r="A5503" s="0" t="n">
        <v>18277003</v>
      </c>
      <c r="B5503" s="0" t="s">
        <v>8477</v>
      </c>
      <c r="C5503" s="0" t="n">
        <v>1</v>
      </c>
      <c r="D5503" s="0" t="s">
        <v>6924</v>
      </c>
      <c r="E5503" s="0" t="s">
        <v>12586</v>
      </c>
      <c r="F5503" s="0" t="s">
        <v>12587</v>
      </c>
      <c r="G5503" s="0" t="s">
        <v>12588</v>
      </c>
      <c r="H5503" s="0" t="s">
        <v>8479</v>
      </c>
      <c r="I5503" s="0" t="s">
        <v>2123</v>
      </c>
      <c r="J5503" s="0" t="s">
        <v>47</v>
      </c>
      <c r="K5503" s="0" t="s">
        <v>46</v>
      </c>
      <c r="L5503" s="0" t="s">
        <v>47</v>
      </c>
      <c r="M5503" s="0" t="s">
        <v>47</v>
      </c>
      <c r="N5503" s="0" t="n">
        <v>2</v>
      </c>
      <c r="O5503" s="0" t="n">
        <v>137</v>
      </c>
      <c r="P5503" s="0" t="n">
        <v>800</v>
      </c>
      <c r="Q5503" s="0" t="n">
        <v>4.1</v>
      </c>
      <c r="R5503" s="0" t="str">
        <f aca="false">INDEX(Lookup!$B$4:$B$18,MATCH(C5503,Lookup!$A$4:$A$18,0))</f>
        <v>India</v>
      </c>
      <c r="S5503" s="20" t="n">
        <f aca="false">INDEX(Lookup!$D$4:$D$18,MATCH(C5503,Lookup!$A$4:$A$18,0))</f>
        <v>0.012</v>
      </c>
      <c r="T5503" s="21" t="n">
        <f aca="false">ROUND(P5503*S5503,2)</f>
        <v>9.6</v>
      </c>
      <c r="U5503" s="21" t="n">
        <f aca="false">IF(T5503&lt;=10,1,IF(T5503&lt;=20,2,IF(T5503&lt;=30,3,IF(T5503&lt;=40,4,IF(T5503&lt;=50,5,IF(T5503&lt;=100,6,IF(T5503&lt;=250,7,8)))))))</f>
        <v>1</v>
      </c>
      <c r="V5503" s="21" t="n">
        <f aca="false">IF(AND(OR(Dashboard!$T$3="All",R5503=Dashboard!$T$3),OR(Dashboard!$T$4="All",D5503=Dashboard!$T$4)),1,0)</f>
        <v>1</v>
      </c>
      <c r="W5503" s="21" t="n">
        <f aca="false">IF(V5503=1,T5503+ROW()/10000000,0)</f>
        <v>9.6005503</v>
      </c>
    </row>
    <row r="5504" customFormat="false" ht="15" hidden="false" customHeight="false" outlineLevel="0" collapsed="false">
      <c r="A5504" s="0" t="n">
        <v>7547</v>
      </c>
      <c r="B5504" s="0" t="s">
        <v>12610</v>
      </c>
      <c r="C5504" s="0" t="n">
        <v>1</v>
      </c>
      <c r="D5504" s="0" t="s">
        <v>6924</v>
      </c>
      <c r="E5504" s="0" t="s">
        <v>12611</v>
      </c>
      <c r="F5504" s="0" t="s">
        <v>12612</v>
      </c>
      <c r="G5504" s="0" t="s">
        <v>12613</v>
      </c>
      <c r="H5504" s="0" t="s">
        <v>2330</v>
      </c>
      <c r="I5504" s="0" t="s">
        <v>2123</v>
      </c>
      <c r="J5504" s="0" t="s">
        <v>47</v>
      </c>
      <c r="K5504" s="0" t="s">
        <v>46</v>
      </c>
      <c r="L5504" s="0" t="s">
        <v>47</v>
      </c>
      <c r="M5504" s="0" t="s">
        <v>47</v>
      </c>
      <c r="N5504" s="0" t="n">
        <v>2</v>
      </c>
      <c r="O5504" s="0" t="n">
        <v>34</v>
      </c>
      <c r="P5504" s="0" t="n">
        <v>700</v>
      </c>
      <c r="Q5504" s="0" t="n">
        <v>2.6</v>
      </c>
      <c r="R5504" s="0" t="str">
        <f aca="false">INDEX(Lookup!$B$4:$B$18,MATCH(C5504,Lookup!$A$4:$A$18,0))</f>
        <v>India</v>
      </c>
      <c r="S5504" s="20" t="n">
        <f aca="false">INDEX(Lookup!$D$4:$D$18,MATCH(C5504,Lookup!$A$4:$A$18,0))</f>
        <v>0.012</v>
      </c>
      <c r="T5504" s="21" t="n">
        <f aca="false">ROUND(P5504*S5504,2)</f>
        <v>8.4</v>
      </c>
      <c r="U5504" s="21" t="n">
        <f aca="false">IF(T5504&lt;=10,1,IF(T5504&lt;=20,2,IF(T5504&lt;=30,3,IF(T5504&lt;=40,4,IF(T5504&lt;=50,5,IF(T5504&lt;=100,6,IF(T5504&lt;=250,7,8)))))))</f>
        <v>1</v>
      </c>
      <c r="V5504" s="21" t="n">
        <f aca="false">IF(AND(OR(Dashboard!$T$3="All",R5504=Dashboard!$T$3),OR(Dashboard!$T$4="All",D5504=Dashboard!$T$4)),1,0)</f>
        <v>1</v>
      </c>
      <c r="W5504" s="21" t="n">
        <f aca="false">IF(V5504=1,T5504+ROW()/10000000,0)</f>
        <v>8.4005504</v>
      </c>
    </row>
    <row r="5505" customFormat="false" ht="15" hidden="false" customHeight="false" outlineLevel="0" collapsed="false">
      <c r="A5505" s="0" t="n">
        <v>301236</v>
      </c>
      <c r="B5505" s="0" t="s">
        <v>12614</v>
      </c>
      <c r="C5505" s="0" t="n">
        <v>1</v>
      </c>
      <c r="D5505" s="0" t="s">
        <v>6924</v>
      </c>
      <c r="E5505" s="0" t="s">
        <v>12615</v>
      </c>
      <c r="F5505" s="0" t="s">
        <v>12612</v>
      </c>
      <c r="G5505" s="0" t="s">
        <v>12613</v>
      </c>
      <c r="H5505" s="0" t="s">
        <v>3129</v>
      </c>
      <c r="I5505" s="0" t="s">
        <v>2123</v>
      </c>
      <c r="J5505" s="0" t="s">
        <v>47</v>
      </c>
      <c r="K5505" s="0" t="s">
        <v>47</v>
      </c>
      <c r="L5505" s="0" t="s">
        <v>47</v>
      </c>
      <c r="M5505" s="0" t="s">
        <v>47</v>
      </c>
      <c r="N5505" s="0" t="n">
        <v>1</v>
      </c>
      <c r="O5505" s="0" t="n">
        <v>22</v>
      </c>
      <c r="P5505" s="0" t="n">
        <v>250</v>
      </c>
      <c r="Q5505" s="0" t="n">
        <v>2.9</v>
      </c>
      <c r="R5505" s="0" t="str">
        <f aca="false">INDEX(Lookup!$B$4:$B$18,MATCH(C5505,Lookup!$A$4:$A$18,0))</f>
        <v>India</v>
      </c>
      <c r="S5505" s="20" t="n">
        <f aca="false">INDEX(Lookup!$D$4:$D$18,MATCH(C5505,Lookup!$A$4:$A$18,0))</f>
        <v>0.012</v>
      </c>
      <c r="T5505" s="21" t="n">
        <f aca="false">ROUND(P5505*S5505,2)</f>
        <v>3</v>
      </c>
      <c r="U5505" s="21" t="n">
        <f aca="false">IF(T5505&lt;=10,1,IF(T5505&lt;=20,2,IF(T5505&lt;=30,3,IF(T5505&lt;=40,4,IF(T5505&lt;=50,5,IF(T5505&lt;=100,6,IF(T5505&lt;=250,7,8)))))))</f>
        <v>1</v>
      </c>
      <c r="V5505" s="21" t="n">
        <f aca="false">IF(AND(OR(Dashboard!$T$3="All",R5505=Dashboard!$T$3),OR(Dashboard!$T$4="All",D5505=Dashboard!$T$4)),1,0)</f>
        <v>1</v>
      </c>
      <c r="W5505" s="21" t="n">
        <f aca="false">IF(V5505=1,T5505+ROW()/10000000,0)</f>
        <v>3.0005505</v>
      </c>
    </row>
    <row r="5506" customFormat="false" ht="15" hidden="false" customHeight="false" outlineLevel="0" collapsed="false">
      <c r="A5506" s="0" t="n">
        <v>18082630</v>
      </c>
      <c r="B5506" s="0" t="s">
        <v>12616</v>
      </c>
      <c r="C5506" s="0" t="n">
        <v>1</v>
      </c>
      <c r="D5506" s="0" t="s">
        <v>6924</v>
      </c>
      <c r="E5506" s="0" t="s">
        <v>12617</v>
      </c>
      <c r="F5506" s="0" t="s">
        <v>12612</v>
      </c>
      <c r="G5506" s="0" t="s">
        <v>12613</v>
      </c>
      <c r="H5506" s="0" t="s">
        <v>2128</v>
      </c>
      <c r="I5506" s="0" t="s">
        <v>2123</v>
      </c>
      <c r="J5506" s="0" t="s">
        <v>46</v>
      </c>
      <c r="K5506" s="0" t="s">
        <v>46</v>
      </c>
      <c r="L5506" s="0" t="s">
        <v>47</v>
      </c>
      <c r="M5506" s="0" t="s">
        <v>47</v>
      </c>
      <c r="N5506" s="0" t="n">
        <v>2</v>
      </c>
      <c r="O5506" s="0" t="n">
        <v>27</v>
      </c>
      <c r="P5506" s="0" t="n">
        <v>750</v>
      </c>
      <c r="Q5506" s="0" t="n">
        <v>3.3</v>
      </c>
      <c r="R5506" s="0" t="str">
        <f aca="false">INDEX(Lookup!$B$4:$B$18,MATCH(C5506,Lookup!$A$4:$A$18,0))</f>
        <v>India</v>
      </c>
      <c r="S5506" s="20" t="n">
        <f aca="false">INDEX(Lookup!$D$4:$D$18,MATCH(C5506,Lookup!$A$4:$A$18,0))</f>
        <v>0.012</v>
      </c>
      <c r="T5506" s="21" t="n">
        <f aca="false">ROUND(P5506*S5506,2)</f>
        <v>9</v>
      </c>
      <c r="U5506" s="21" t="n">
        <f aca="false">IF(T5506&lt;=10,1,IF(T5506&lt;=20,2,IF(T5506&lt;=30,3,IF(T5506&lt;=40,4,IF(T5506&lt;=50,5,IF(T5506&lt;=100,6,IF(T5506&lt;=250,7,8)))))))</f>
        <v>1</v>
      </c>
      <c r="V5506" s="21" t="n">
        <f aca="false">IF(AND(OR(Dashboard!$T$3="All",R5506=Dashboard!$T$3),OR(Dashboard!$T$4="All",D5506=Dashboard!$T$4)),1,0)</f>
        <v>1</v>
      </c>
      <c r="W5506" s="21" t="n">
        <f aca="false">IF(V5506=1,T5506+ROW()/10000000,0)</f>
        <v>9.0005506</v>
      </c>
    </row>
    <row r="5507" customFormat="false" ht="15" hidden="false" customHeight="false" outlineLevel="0" collapsed="false">
      <c r="A5507" s="0" t="n">
        <v>7548</v>
      </c>
      <c r="B5507" s="0" t="s">
        <v>12618</v>
      </c>
      <c r="C5507" s="0" t="n">
        <v>1</v>
      </c>
      <c r="D5507" s="0" t="s">
        <v>6924</v>
      </c>
      <c r="E5507" s="0" t="s">
        <v>12619</v>
      </c>
      <c r="F5507" s="0" t="s">
        <v>12612</v>
      </c>
      <c r="G5507" s="0" t="s">
        <v>12613</v>
      </c>
      <c r="H5507" s="0" t="s">
        <v>2122</v>
      </c>
      <c r="I5507" s="0" t="s">
        <v>2123</v>
      </c>
      <c r="J5507" s="0" t="s">
        <v>47</v>
      </c>
      <c r="K5507" s="0" t="s">
        <v>47</v>
      </c>
      <c r="L5507" s="0" t="s">
        <v>47</v>
      </c>
      <c r="M5507" s="0" t="s">
        <v>47</v>
      </c>
      <c r="N5507" s="0" t="n">
        <v>2</v>
      </c>
      <c r="O5507" s="0" t="n">
        <v>62</v>
      </c>
      <c r="P5507" s="0" t="n">
        <v>600</v>
      </c>
      <c r="Q5507" s="0" t="n">
        <v>3.6</v>
      </c>
      <c r="R5507" s="0" t="str">
        <f aca="false">INDEX(Lookup!$B$4:$B$18,MATCH(C5507,Lookup!$A$4:$A$18,0))</f>
        <v>India</v>
      </c>
      <c r="S5507" s="20" t="n">
        <f aca="false">INDEX(Lookup!$D$4:$D$18,MATCH(C5507,Lookup!$A$4:$A$18,0))</f>
        <v>0.012</v>
      </c>
      <c r="T5507" s="21" t="n">
        <f aca="false">ROUND(P5507*S5507,2)</f>
        <v>7.2</v>
      </c>
      <c r="U5507" s="21" t="n">
        <f aca="false">IF(T5507&lt;=10,1,IF(T5507&lt;=20,2,IF(T5507&lt;=30,3,IF(T5507&lt;=40,4,IF(T5507&lt;=50,5,IF(T5507&lt;=100,6,IF(T5507&lt;=250,7,8)))))))</f>
        <v>1</v>
      </c>
      <c r="V5507" s="21" t="n">
        <f aca="false">IF(AND(OR(Dashboard!$T$3="All",R5507=Dashboard!$T$3),OR(Dashboard!$T$4="All",D5507=Dashboard!$T$4)),1,0)</f>
        <v>1</v>
      </c>
      <c r="W5507" s="21" t="n">
        <f aca="false">IF(V5507=1,T5507+ROW()/10000000,0)</f>
        <v>7.2005507</v>
      </c>
    </row>
    <row r="5508" customFormat="false" ht="15" hidden="false" customHeight="false" outlineLevel="0" collapsed="false">
      <c r="A5508" s="0" t="n">
        <v>310419</v>
      </c>
      <c r="B5508" s="0" t="s">
        <v>4848</v>
      </c>
      <c r="C5508" s="0" t="n">
        <v>1</v>
      </c>
      <c r="D5508" s="0" t="s">
        <v>6924</v>
      </c>
      <c r="E5508" s="0" t="s">
        <v>12620</v>
      </c>
      <c r="F5508" s="0" t="s">
        <v>12612</v>
      </c>
      <c r="G5508" s="0" t="s">
        <v>12613</v>
      </c>
      <c r="H5508" s="0" t="s">
        <v>3942</v>
      </c>
      <c r="I5508" s="0" t="s">
        <v>2123</v>
      </c>
      <c r="J5508" s="0" t="s">
        <v>47</v>
      </c>
      <c r="K5508" s="0" t="s">
        <v>46</v>
      </c>
      <c r="L5508" s="0" t="s">
        <v>47</v>
      </c>
      <c r="M5508" s="0" t="s">
        <v>47</v>
      </c>
      <c r="N5508" s="0" t="n">
        <v>1</v>
      </c>
      <c r="O5508" s="0" t="n">
        <v>57</v>
      </c>
      <c r="P5508" s="0" t="n">
        <v>350</v>
      </c>
      <c r="Q5508" s="0" t="n">
        <v>3.5</v>
      </c>
      <c r="R5508" s="0" t="str">
        <f aca="false">INDEX(Lookup!$B$4:$B$18,MATCH(C5508,Lookup!$A$4:$A$18,0))</f>
        <v>India</v>
      </c>
      <c r="S5508" s="20" t="n">
        <f aca="false">INDEX(Lookup!$D$4:$D$18,MATCH(C5508,Lookup!$A$4:$A$18,0))</f>
        <v>0.012</v>
      </c>
      <c r="T5508" s="21" t="n">
        <f aca="false">ROUND(P5508*S5508,2)</f>
        <v>4.2</v>
      </c>
      <c r="U5508" s="21" t="n">
        <f aca="false">IF(T5508&lt;=10,1,IF(T5508&lt;=20,2,IF(T5508&lt;=30,3,IF(T5508&lt;=40,4,IF(T5508&lt;=50,5,IF(T5508&lt;=100,6,IF(T5508&lt;=250,7,8)))))))</f>
        <v>1</v>
      </c>
      <c r="V5508" s="21" t="n">
        <f aca="false">IF(AND(OR(Dashboard!$T$3="All",R5508=Dashboard!$T$3),OR(Dashboard!$T$4="All",D5508=Dashboard!$T$4)),1,0)</f>
        <v>1</v>
      </c>
      <c r="W5508" s="21" t="n">
        <f aca="false">IF(V5508=1,T5508+ROW()/10000000,0)</f>
        <v>4.2005508</v>
      </c>
    </row>
    <row r="5509" customFormat="false" ht="15" hidden="false" customHeight="false" outlineLevel="0" collapsed="false">
      <c r="A5509" s="0" t="n">
        <v>4634</v>
      </c>
      <c r="B5509" s="0" t="s">
        <v>2979</v>
      </c>
      <c r="C5509" s="0" t="n">
        <v>1</v>
      </c>
      <c r="D5509" s="0" t="s">
        <v>6924</v>
      </c>
      <c r="E5509" s="0" t="s">
        <v>12621</v>
      </c>
      <c r="F5509" s="0" t="s">
        <v>12622</v>
      </c>
      <c r="G5509" s="0" t="s">
        <v>12623</v>
      </c>
      <c r="H5509" s="0" t="s">
        <v>2128</v>
      </c>
      <c r="I5509" s="0" t="s">
        <v>2123</v>
      </c>
      <c r="J5509" s="0" t="s">
        <v>47</v>
      </c>
      <c r="K5509" s="0" t="s">
        <v>47</v>
      </c>
      <c r="L5509" s="0" t="s">
        <v>47</v>
      </c>
      <c r="M5509" s="0" t="s">
        <v>47</v>
      </c>
      <c r="N5509" s="0" t="n">
        <v>1</v>
      </c>
      <c r="O5509" s="0" t="n">
        <v>15</v>
      </c>
      <c r="P5509" s="0" t="n">
        <v>300</v>
      </c>
      <c r="Q5509" s="0" t="n">
        <v>3.1</v>
      </c>
      <c r="R5509" s="0" t="str">
        <f aca="false">INDEX(Lookup!$B$4:$B$18,MATCH(C5509,Lookup!$A$4:$A$18,0))</f>
        <v>India</v>
      </c>
      <c r="S5509" s="20" t="n">
        <f aca="false">INDEX(Lookup!$D$4:$D$18,MATCH(C5509,Lookup!$A$4:$A$18,0))</f>
        <v>0.012</v>
      </c>
      <c r="T5509" s="21" t="n">
        <f aca="false">ROUND(P5509*S5509,2)</f>
        <v>3.6</v>
      </c>
      <c r="U5509" s="21" t="n">
        <f aca="false">IF(T5509&lt;=10,1,IF(T5509&lt;=20,2,IF(T5509&lt;=30,3,IF(T5509&lt;=40,4,IF(T5509&lt;=50,5,IF(T5509&lt;=100,6,IF(T5509&lt;=250,7,8)))))))</f>
        <v>1</v>
      </c>
      <c r="V5509" s="21" t="n">
        <f aca="false">IF(AND(OR(Dashboard!$T$3="All",R5509=Dashboard!$T$3),OR(Dashboard!$T$4="All",D5509=Dashboard!$T$4)),1,0)</f>
        <v>1</v>
      </c>
      <c r="W5509" s="21" t="n">
        <f aca="false">IF(V5509=1,T5509+ROW()/10000000,0)</f>
        <v>3.6005509</v>
      </c>
    </row>
    <row r="5510" customFormat="false" ht="15" hidden="false" customHeight="false" outlineLevel="0" collapsed="false">
      <c r="A5510" s="0" t="n">
        <v>18228874</v>
      </c>
      <c r="B5510" s="0" t="s">
        <v>12624</v>
      </c>
      <c r="C5510" s="0" t="n">
        <v>1</v>
      </c>
      <c r="D5510" s="0" t="s">
        <v>6924</v>
      </c>
      <c r="E5510" s="0" t="s">
        <v>12625</v>
      </c>
      <c r="F5510" s="0" t="s">
        <v>12622</v>
      </c>
      <c r="G5510" s="0" t="s">
        <v>12623</v>
      </c>
      <c r="H5510" s="0" t="s">
        <v>2185</v>
      </c>
      <c r="I5510" s="0" t="s">
        <v>2123</v>
      </c>
      <c r="J5510" s="0" t="s">
        <v>47</v>
      </c>
      <c r="K5510" s="0" t="s">
        <v>47</v>
      </c>
      <c r="L5510" s="0" t="s">
        <v>47</v>
      </c>
      <c r="M5510" s="0" t="s">
        <v>47</v>
      </c>
      <c r="N5510" s="0" t="n">
        <v>2</v>
      </c>
      <c r="O5510" s="0" t="n">
        <v>17</v>
      </c>
      <c r="P5510" s="0" t="n">
        <v>700</v>
      </c>
      <c r="Q5510" s="0" t="n">
        <v>3.1</v>
      </c>
      <c r="R5510" s="0" t="str">
        <f aca="false">INDEX(Lookup!$B$4:$B$18,MATCH(C5510,Lookup!$A$4:$A$18,0))</f>
        <v>India</v>
      </c>
      <c r="S5510" s="20" t="n">
        <f aca="false">INDEX(Lookup!$D$4:$D$18,MATCH(C5510,Lookup!$A$4:$A$18,0))</f>
        <v>0.012</v>
      </c>
      <c r="T5510" s="21" t="n">
        <f aca="false">ROUND(P5510*S5510,2)</f>
        <v>8.4</v>
      </c>
      <c r="U5510" s="21" t="n">
        <f aca="false">IF(T5510&lt;=10,1,IF(T5510&lt;=20,2,IF(T5510&lt;=30,3,IF(T5510&lt;=40,4,IF(T5510&lt;=50,5,IF(T5510&lt;=100,6,IF(T5510&lt;=250,7,8)))))))</f>
        <v>1</v>
      </c>
      <c r="V5510" s="21" t="n">
        <f aca="false">IF(AND(OR(Dashboard!$T$3="All",R5510=Dashboard!$T$3),OR(Dashboard!$T$4="All",D5510=Dashboard!$T$4)),1,0)</f>
        <v>1</v>
      </c>
      <c r="W5510" s="21" t="n">
        <f aca="false">IF(V5510=1,T5510+ROW()/10000000,0)</f>
        <v>8.400551</v>
      </c>
    </row>
    <row r="5511" customFormat="false" ht="15" hidden="false" customHeight="false" outlineLevel="0" collapsed="false">
      <c r="A5511" s="0" t="n">
        <v>18433904</v>
      </c>
      <c r="B5511" s="0" t="s">
        <v>12626</v>
      </c>
      <c r="C5511" s="0" t="n">
        <v>1</v>
      </c>
      <c r="D5511" s="0" t="s">
        <v>6924</v>
      </c>
      <c r="E5511" s="0" t="s">
        <v>12623</v>
      </c>
      <c r="F5511" s="0" t="s">
        <v>12622</v>
      </c>
      <c r="G5511" s="0" t="s">
        <v>12623</v>
      </c>
      <c r="H5511" s="0" t="s">
        <v>156</v>
      </c>
      <c r="I5511" s="0" t="s">
        <v>2123</v>
      </c>
      <c r="J5511" s="0" t="s">
        <v>47</v>
      </c>
      <c r="K5511" s="0" t="s">
        <v>47</v>
      </c>
      <c r="L5511" s="0" t="s">
        <v>47</v>
      </c>
      <c r="M5511" s="0" t="s">
        <v>47</v>
      </c>
      <c r="N5511" s="0" t="n">
        <v>1</v>
      </c>
      <c r="O5511" s="0" t="n">
        <v>10</v>
      </c>
      <c r="P5511" s="0" t="n">
        <v>400</v>
      </c>
      <c r="Q5511" s="0" t="n">
        <v>3.2</v>
      </c>
      <c r="R5511" s="0" t="str">
        <f aca="false">INDEX(Lookup!$B$4:$B$18,MATCH(C5511,Lookup!$A$4:$A$18,0))</f>
        <v>India</v>
      </c>
      <c r="S5511" s="20" t="n">
        <f aca="false">INDEX(Lookup!$D$4:$D$18,MATCH(C5511,Lookup!$A$4:$A$18,0))</f>
        <v>0.012</v>
      </c>
      <c r="T5511" s="21" t="n">
        <f aca="false">ROUND(P5511*S5511,2)</f>
        <v>4.8</v>
      </c>
      <c r="U5511" s="21" t="n">
        <f aca="false">IF(T5511&lt;=10,1,IF(T5511&lt;=20,2,IF(T5511&lt;=30,3,IF(T5511&lt;=40,4,IF(T5511&lt;=50,5,IF(T5511&lt;=100,6,IF(T5511&lt;=250,7,8)))))))</f>
        <v>1</v>
      </c>
      <c r="V5511" s="21" t="n">
        <f aca="false">IF(AND(OR(Dashboard!$T$3="All",R5511=Dashboard!$T$3),OR(Dashboard!$T$4="All",D5511=Dashboard!$T$4)),1,0)</f>
        <v>1</v>
      </c>
      <c r="W5511" s="21" t="n">
        <f aca="false">IF(V5511=1,T5511+ROW()/10000000,0)</f>
        <v>4.8005511</v>
      </c>
    </row>
    <row r="5512" customFormat="false" ht="15" hidden="false" customHeight="false" outlineLevel="0" collapsed="false">
      <c r="A5512" s="0" t="n">
        <v>312145</v>
      </c>
      <c r="B5512" s="0" t="s">
        <v>12627</v>
      </c>
      <c r="C5512" s="0" t="n">
        <v>1</v>
      </c>
      <c r="D5512" s="0" t="s">
        <v>6924</v>
      </c>
      <c r="E5512" s="0" t="s">
        <v>12628</v>
      </c>
      <c r="F5512" s="0" t="s">
        <v>12622</v>
      </c>
      <c r="G5512" s="0" t="s">
        <v>12623</v>
      </c>
      <c r="H5512" s="0" t="s">
        <v>1898</v>
      </c>
      <c r="I5512" s="0" t="s">
        <v>2123</v>
      </c>
      <c r="J5512" s="0" t="s">
        <v>47</v>
      </c>
      <c r="K5512" s="0" t="s">
        <v>47</v>
      </c>
      <c r="L5512" s="0" t="s">
        <v>47</v>
      </c>
      <c r="M5512" s="0" t="s">
        <v>47</v>
      </c>
      <c r="N5512" s="0" t="n">
        <v>1</v>
      </c>
      <c r="O5512" s="0" t="n">
        <v>21</v>
      </c>
      <c r="P5512" s="0" t="n">
        <v>300</v>
      </c>
      <c r="Q5512" s="0" t="n">
        <v>3.1</v>
      </c>
      <c r="R5512" s="0" t="str">
        <f aca="false">INDEX(Lookup!$B$4:$B$18,MATCH(C5512,Lookup!$A$4:$A$18,0))</f>
        <v>India</v>
      </c>
      <c r="S5512" s="20" t="n">
        <f aca="false">INDEX(Lookup!$D$4:$D$18,MATCH(C5512,Lookup!$A$4:$A$18,0))</f>
        <v>0.012</v>
      </c>
      <c r="T5512" s="21" t="n">
        <f aca="false">ROUND(P5512*S5512,2)</f>
        <v>3.6</v>
      </c>
      <c r="U5512" s="21" t="n">
        <f aca="false">IF(T5512&lt;=10,1,IF(T5512&lt;=20,2,IF(T5512&lt;=30,3,IF(T5512&lt;=40,4,IF(T5512&lt;=50,5,IF(T5512&lt;=100,6,IF(T5512&lt;=250,7,8)))))))</f>
        <v>1</v>
      </c>
      <c r="V5512" s="21" t="n">
        <f aca="false">IF(AND(OR(Dashboard!$T$3="All",R5512=Dashboard!$T$3),OR(Dashboard!$T$4="All",D5512=Dashboard!$T$4)),1,0)</f>
        <v>1</v>
      </c>
      <c r="W5512" s="21" t="n">
        <f aca="false">IF(V5512=1,T5512+ROW()/10000000,0)</f>
        <v>3.6005512</v>
      </c>
    </row>
    <row r="5513" customFormat="false" ht="15" hidden="false" customHeight="false" outlineLevel="0" collapsed="false">
      <c r="A5513" s="0" t="n">
        <v>304585</v>
      </c>
      <c r="B5513" s="0" t="s">
        <v>12629</v>
      </c>
      <c r="C5513" s="0" t="n">
        <v>1</v>
      </c>
      <c r="D5513" s="0" t="s">
        <v>6924</v>
      </c>
      <c r="E5513" s="0" t="s">
        <v>12630</v>
      </c>
      <c r="F5513" s="0" t="s">
        <v>12622</v>
      </c>
      <c r="G5513" s="0" t="s">
        <v>12623</v>
      </c>
      <c r="H5513" s="0" t="s">
        <v>2662</v>
      </c>
      <c r="I5513" s="0" t="s">
        <v>2123</v>
      </c>
      <c r="J5513" s="0" t="s">
        <v>47</v>
      </c>
      <c r="K5513" s="0" t="s">
        <v>47</v>
      </c>
      <c r="L5513" s="0" t="s">
        <v>47</v>
      </c>
      <c r="M5513" s="0" t="s">
        <v>47</v>
      </c>
      <c r="N5513" s="0" t="n">
        <v>2</v>
      </c>
      <c r="O5513" s="0" t="n">
        <v>20</v>
      </c>
      <c r="P5513" s="0" t="n">
        <v>500</v>
      </c>
      <c r="Q5513" s="0" t="n">
        <v>2.5</v>
      </c>
      <c r="R5513" s="0" t="str">
        <f aca="false">INDEX(Lookup!$B$4:$B$18,MATCH(C5513,Lookup!$A$4:$A$18,0))</f>
        <v>India</v>
      </c>
      <c r="S5513" s="20" t="n">
        <f aca="false">INDEX(Lookup!$D$4:$D$18,MATCH(C5513,Lookup!$A$4:$A$18,0))</f>
        <v>0.012</v>
      </c>
      <c r="T5513" s="21" t="n">
        <f aca="false">ROUND(P5513*S5513,2)</f>
        <v>6</v>
      </c>
      <c r="U5513" s="21" t="n">
        <f aca="false">IF(T5513&lt;=10,1,IF(T5513&lt;=20,2,IF(T5513&lt;=30,3,IF(T5513&lt;=40,4,IF(T5513&lt;=50,5,IF(T5513&lt;=100,6,IF(T5513&lt;=250,7,8)))))))</f>
        <v>1</v>
      </c>
      <c r="V5513" s="21" t="n">
        <f aca="false">IF(AND(OR(Dashboard!$T$3="All",R5513=Dashboard!$T$3),OR(Dashboard!$T$4="All",D5513=Dashboard!$T$4)),1,0)</f>
        <v>1</v>
      </c>
      <c r="W5513" s="21" t="n">
        <f aca="false">IF(V5513=1,T5513+ROW()/10000000,0)</f>
        <v>6.0005513</v>
      </c>
    </row>
    <row r="5514" customFormat="false" ht="15" hidden="false" customHeight="false" outlineLevel="0" collapsed="false">
      <c r="A5514" s="0" t="n">
        <v>312916</v>
      </c>
      <c r="B5514" s="0" t="s">
        <v>12631</v>
      </c>
      <c r="C5514" s="0" t="n">
        <v>1</v>
      </c>
      <c r="D5514" s="0" t="s">
        <v>6924</v>
      </c>
      <c r="E5514" s="0" t="s">
        <v>12632</v>
      </c>
      <c r="F5514" s="0" t="s">
        <v>12622</v>
      </c>
      <c r="G5514" s="0" t="s">
        <v>12623</v>
      </c>
      <c r="H5514" s="0" t="s">
        <v>2349</v>
      </c>
      <c r="I5514" s="0" t="s">
        <v>2123</v>
      </c>
      <c r="J5514" s="0" t="s">
        <v>47</v>
      </c>
      <c r="K5514" s="0" t="s">
        <v>47</v>
      </c>
      <c r="L5514" s="0" t="s">
        <v>47</v>
      </c>
      <c r="M5514" s="0" t="s">
        <v>47</v>
      </c>
      <c r="N5514" s="0" t="n">
        <v>1</v>
      </c>
      <c r="O5514" s="0" t="n">
        <v>7</v>
      </c>
      <c r="P5514" s="0" t="n">
        <v>150</v>
      </c>
      <c r="Q5514" s="0" t="n">
        <v>3.1</v>
      </c>
      <c r="R5514" s="0" t="str">
        <f aca="false">INDEX(Lookup!$B$4:$B$18,MATCH(C5514,Lookup!$A$4:$A$18,0))</f>
        <v>India</v>
      </c>
      <c r="S5514" s="20" t="n">
        <f aca="false">INDEX(Lookup!$D$4:$D$18,MATCH(C5514,Lookup!$A$4:$A$18,0))</f>
        <v>0.012</v>
      </c>
      <c r="T5514" s="21" t="n">
        <f aca="false">ROUND(P5514*S5514,2)</f>
        <v>1.8</v>
      </c>
      <c r="U5514" s="21" t="n">
        <f aca="false">IF(T5514&lt;=10,1,IF(T5514&lt;=20,2,IF(T5514&lt;=30,3,IF(T5514&lt;=40,4,IF(T5514&lt;=50,5,IF(T5514&lt;=100,6,IF(T5514&lt;=250,7,8)))))))</f>
        <v>1</v>
      </c>
      <c r="V5514" s="21" t="n">
        <f aca="false">IF(AND(OR(Dashboard!$T$3="All",R5514=Dashboard!$T$3),OR(Dashboard!$T$4="All",D5514=Dashboard!$T$4)),1,0)</f>
        <v>1</v>
      </c>
      <c r="W5514" s="21" t="n">
        <f aca="false">IF(V5514=1,T5514+ROW()/10000000,0)</f>
        <v>1.8005514</v>
      </c>
    </row>
    <row r="5515" customFormat="false" ht="15" hidden="false" customHeight="false" outlineLevel="0" collapsed="false">
      <c r="A5515" s="0" t="n">
        <v>313006</v>
      </c>
      <c r="B5515" s="0" t="s">
        <v>12633</v>
      </c>
      <c r="C5515" s="0" t="n">
        <v>1</v>
      </c>
      <c r="D5515" s="0" t="s">
        <v>6924</v>
      </c>
      <c r="E5515" s="0" t="s">
        <v>12634</v>
      </c>
      <c r="F5515" s="0" t="s">
        <v>12622</v>
      </c>
      <c r="G5515" s="0" t="s">
        <v>12623</v>
      </c>
      <c r="H5515" s="0" t="s">
        <v>2122</v>
      </c>
      <c r="I5515" s="0" t="s">
        <v>2123</v>
      </c>
      <c r="J5515" s="0" t="s">
        <v>47</v>
      </c>
      <c r="K5515" s="0" t="s">
        <v>47</v>
      </c>
      <c r="L5515" s="0" t="s">
        <v>47</v>
      </c>
      <c r="M5515" s="0" t="s">
        <v>47</v>
      </c>
      <c r="N5515" s="0" t="n">
        <v>2</v>
      </c>
      <c r="O5515" s="0" t="n">
        <v>5</v>
      </c>
      <c r="P5515" s="0" t="n">
        <v>500</v>
      </c>
      <c r="Q5515" s="0" t="n">
        <v>3</v>
      </c>
      <c r="R5515" s="0" t="str">
        <f aca="false">INDEX(Lookup!$B$4:$B$18,MATCH(C5515,Lookup!$A$4:$A$18,0))</f>
        <v>India</v>
      </c>
      <c r="S5515" s="20" t="n">
        <f aca="false">INDEX(Lookup!$D$4:$D$18,MATCH(C5515,Lookup!$A$4:$A$18,0))</f>
        <v>0.012</v>
      </c>
      <c r="T5515" s="21" t="n">
        <f aca="false">ROUND(P5515*S5515,2)</f>
        <v>6</v>
      </c>
      <c r="U5515" s="21" t="n">
        <f aca="false">IF(T5515&lt;=10,1,IF(T5515&lt;=20,2,IF(T5515&lt;=30,3,IF(T5515&lt;=40,4,IF(T5515&lt;=50,5,IF(T5515&lt;=100,6,IF(T5515&lt;=250,7,8)))))))</f>
        <v>1</v>
      </c>
      <c r="V5515" s="21" t="n">
        <f aca="false">IF(AND(OR(Dashboard!$T$3="All",R5515=Dashboard!$T$3),OR(Dashboard!$T$4="All",D5515=Dashboard!$T$4)),1,0)</f>
        <v>1</v>
      </c>
      <c r="W5515" s="21" t="n">
        <f aca="false">IF(V5515=1,T5515+ROW()/10000000,0)</f>
        <v>6.0005515</v>
      </c>
    </row>
    <row r="5516" customFormat="false" ht="15" hidden="false" customHeight="false" outlineLevel="0" collapsed="false">
      <c r="A5516" s="0" t="n">
        <v>305861</v>
      </c>
      <c r="B5516" s="0" t="s">
        <v>12635</v>
      </c>
      <c r="C5516" s="0" t="n">
        <v>1</v>
      </c>
      <c r="D5516" s="0" t="s">
        <v>6924</v>
      </c>
      <c r="E5516" s="0" t="s">
        <v>12636</v>
      </c>
      <c r="F5516" s="0" t="s">
        <v>12622</v>
      </c>
      <c r="G5516" s="0" t="s">
        <v>12623</v>
      </c>
      <c r="H5516" s="0" t="s">
        <v>3182</v>
      </c>
      <c r="I5516" s="0" t="s">
        <v>2123</v>
      </c>
      <c r="J5516" s="0" t="s">
        <v>47</v>
      </c>
      <c r="K5516" s="0" t="s">
        <v>47</v>
      </c>
      <c r="L5516" s="0" t="s">
        <v>47</v>
      </c>
      <c r="M5516" s="0" t="s">
        <v>47</v>
      </c>
      <c r="N5516" s="0" t="n">
        <v>1</v>
      </c>
      <c r="O5516" s="0" t="n">
        <v>7</v>
      </c>
      <c r="P5516" s="0" t="n">
        <v>150</v>
      </c>
      <c r="Q5516" s="0" t="n">
        <v>3.2</v>
      </c>
      <c r="R5516" s="0" t="str">
        <f aca="false">INDEX(Lookup!$B$4:$B$18,MATCH(C5516,Lookup!$A$4:$A$18,0))</f>
        <v>India</v>
      </c>
      <c r="S5516" s="20" t="n">
        <f aca="false">INDEX(Lookup!$D$4:$D$18,MATCH(C5516,Lookup!$A$4:$A$18,0))</f>
        <v>0.012</v>
      </c>
      <c r="T5516" s="21" t="n">
        <f aca="false">ROUND(P5516*S5516,2)</f>
        <v>1.8</v>
      </c>
      <c r="U5516" s="21" t="n">
        <f aca="false">IF(T5516&lt;=10,1,IF(T5516&lt;=20,2,IF(T5516&lt;=30,3,IF(T5516&lt;=40,4,IF(T5516&lt;=50,5,IF(T5516&lt;=100,6,IF(T5516&lt;=250,7,8)))))))</f>
        <v>1</v>
      </c>
      <c r="V5516" s="21" t="n">
        <f aca="false">IF(AND(OR(Dashboard!$T$3="All",R5516=Dashboard!$T$3),OR(Dashboard!$T$4="All",D5516=Dashboard!$T$4)),1,0)</f>
        <v>1</v>
      </c>
      <c r="W5516" s="21" t="n">
        <f aca="false">IF(V5516=1,T5516+ROW()/10000000,0)</f>
        <v>1.8005516</v>
      </c>
    </row>
    <row r="5517" customFormat="false" ht="15" hidden="false" customHeight="false" outlineLevel="0" collapsed="false">
      <c r="A5517" s="0" t="n">
        <v>9026</v>
      </c>
      <c r="B5517" s="0" t="s">
        <v>12637</v>
      </c>
      <c r="C5517" s="0" t="n">
        <v>1</v>
      </c>
      <c r="D5517" s="0" t="s">
        <v>6924</v>
      </c>
      <c r="E5517" s="0" t="s">
        <v>12638</v>
      </c>
      <c r="F5517" s="0" t="s">
        <v>12622</v>
      </c>
      <c r="G5517" s="0" t="s">
        <v>12623</v>
      </c>
      <c r="H5517" s="0" t="s">
        <v>2122</v>
      </c>
      <c r="I5517" s="0" t="s">
        <v>2123</v>
      </c>
      <c r="J5517" s="0" t="s">
        <v>47</v>
      </c>
      <c r="K5517" s="0" t="s">
        <v>47</v>
      </c>
      <c r="L5517" s="0" t="s">
        <v>47</v>
      </c>
      <c r="M5517" s="0" t="s">
        <v>47</v>
      </c>
      <c r="N5517" s="0" t="n">
        <v>2</v>
      </c>
      <c r="O5517" s="0" t="n">
        <v>57</v>
      </c>
      <c r="P5517" s="0" t="n">
        <v>700</v>
      </c>
      <c r="Q5517" s="0" t="n">
        <v>3.4</v>
      </c>
      <c r="R5517" s="0" t="str">
        <f aca="false">INDEX(Lookup!$B$4:$B$18,MATCH(C5517,Lookup!$A$4:$A$18,0))</f>
        <v>India</v>
      </c>
      <c r="S5517" s="20" t="n">
        <f aca="false">INDEX(Lookup!$D$4:$D$18,MATCH(C5517,Lookup!$A$4:$A$18,0))</f>
        <v>0.012</v>
      </c>
      <c r="T5517" s="21" t="n">
        <f aca="false">ROUND(P5517*S5517,2)</f>
        <v>8.4</v>
      </c>
      <c r="U5517" s="21" t="n">
        <f aca="false">IF(T5517&lt;=10,1,IF(T5517&lt;=20,2,IF(T5517&lt;=30,3,IF(T5517&lt;=40,4,IF(T5517&lt;=50,5,IF(T5517&lt;=100,6,IF(T5517&lt;=250,7,8)))))))</f>
        <v>1</v>
      </c>
      <c r="V5517" s="21" t="n">
        <f aca="false">IF(AND(OR(Dashboard!$T$3="All",R5517=Dashboard!$T$3),OR(Dashboard!$T$4="All",D5517=Dashboard!$T$4)),1,0)</f>
        <v>1</v>
      </c>
      <c r="W5517" s="21" t="n">
        <f aca="false">IF(V5517=1,T5517+ROW()/10000000,0)</f>
        <v>8.4005517</v>
      </c>
    </row>
    <row r="5518" customFormat="false" ht="15" hidden="false" customHeight="false" outlineLevel="0" collapsed="false">
      <c r="A5518" s="0" t="n">
        <v>309178</v>
      </c>
      <c r="B5518" s="0" t="s">
        <v>12639</v>
      </c>
      <c r="C5518" s="0" t="n">
        <v>1</v>
      </c>
      <c r="D5518" s="0" t="s">
        <v>6924</v>
      </c>
      <c r="E5518" s="0" t="s">
        <v>12640</v>
      </c>
      <c r="F5518" s="0" t="s">
        <v>12622</v>
      </c>
      <c r="G5518" s="0" t="s">
        <v>12623</v>
      </c>
      <c r="H5518" s="0" t="s">
        <v>3142</v>
      </c>
      <c r="I5518" s="0" t="s">
        <v>2123</v>
      </c>
      <c r="J5518" s="0" t="s">
        <v>47</v>
      </c>
      <c r="K5518" s="0" t="s">
        <v>47</v>
      </c>
      <c r="L5518" s="0" t="s">
        <v>47</v>
      </c>
      <c r="M5518" s="0" t="s">
        <v>47</v>
      </c>
      <c r="N5518" s="0" t="n">
        <v>1</v>
      </c>
      <c r="O5518" s="0" t="n">
        <v>31</v>
      </c>
      <c r="P5518" s="0" t="n">
        <v>300</v>
      </c>
      <c r="Q5518" s="0" t="n">
        <v>3.2</v>
      </c>
      <c r="R5518" s="0" t="str">
        <f aca="false">INDEX(Lookup!$B$4:$B$18,MATCH(C5518,Lookup!$A$4:$A$18,0))</f>
        <v>India</v>
      </c>
      <c r="S5518" s="20" t="n">
        <f aca="false">INDEX(Lookup!$D$4:$D$18,MATCH(C5518,Lookup!$A$4:$A$18,0))</f>
        <v>0.012</v>
      </c>
      <c r="T5518" s="21" t="n">
        <f aca="false">ROUND(P5518*S5518,2)</f>
        <v>3.6</v>
      </c>
      <c r="U5518" s="21" t="n">
        <f aca="false">IF(T5518&lt;=10,1,IF(T5518&lt;=20,2,IF(T5518&lt;=30,3,IF(T5518&lt;=40,4,IF(T5518&lt;=50,5,IF(T5518&lt;=100,6,IF(T5518&lt;=250,7,8)))))))</f>
        <v>1</v>
      </c>
      <c r="V5518" s="21" t="n">
        <f aca="false">IF(AND(OR(Dashboard!$T$3="All",R5518=Dashboard!$T$3),OR(Dashboard!$T$4="All",D5518=Dashboard!$T$4)),1,0)</f>
        <v>1</v>
      </c>
      <c r="W5518" s="21" t="n">
        <f aca="false">IF(V5518=1,T5518+ROW()/10000000,0)</f>
        <v>3.6005518</v>
      </c>
    </row>
    <row r="5519" customFormat="false" ht="15" hidden="false" customHeight="false" outlineLevel="0" collapsed="false">
      <c r="A5519" s="0" t="n">
        <v>18249097</v>
      </c>
      <c r="B5519" s="0" t="s">
        <v>12641</v>
      </c>
      <c r="C5519" s="0" t="n">
        <v>1</v>
      </c>
      <c r="D5519" s="0" t="s">
        <v>6924</v>
      </c>
      <c r="E5519" s="0" t="s">
        <v>12642</v>
      </c>
      <c r="F5519" s="0" t="s">
        <v>12622</v>
      </c>
      <c r="G5519" s="0" t="s">
        <v>12623</v>
      </c>
      <c r="H5519" s="0" t="s">
        <v>2128</v>
      </c>
      <c r="I5519" s="0" t="s">
        <v>2123</v>
      </c>
      <c r="J5519" s="0" t="s">
        <v>47</v>
      </c>
      <c r="K5519" s="0" t="s">
        <v>47</v>
      </c>
      <c r="L5519" s="0" t="s">
        <v>47</v>
      </c>
      <c r="M5519" s="0" t="s">
        <v>47</v>
      </c>
      <c r="N5519" s="0" t="n">
        <v>2</v>
      </c>
      <c r="O5519" s="0" t="n">
        <v>6</v>
      </c>
      <c r="P5519" s="0" t="n">
        <v>600</v>
      </c>
      <c r="Q5519" s="0" t="n">
        <v>3</v>
      </c>
      <c r="R5519" s="0" t="str">
        <f aca="false">INDEX(Lookup!$B$4:$B$18,MATCH(C5519,Lookup!$A$4:$A$18,0))</f>
        <v>India</v>
      </c>
      <c r="S5519" s="20" t="n">
        <f aca="false">INDEX(Lookup!$D$4:$D$18,MATCH(C5519,Lookup!$A$4:$A$18,0))</f>
        <v>0.012</v>
      </c>
      <c r="T5519" s="21" t="n">
        <f aca="false">ROUND(P5519*S5519,2)</f>
        <v>7.2</v>
      </c>
      <c r="U5519" s="21" t="n">
        <f aca="false">IF(T5519&lt;=10,1,IF(T5519&lt;=20,2,IF(T5519&lt;=30,3,IF(T5519&lt;=40,4,IF(T5519&lt;=50,5,IF(T5519&lt;=100,6,IF(T5519&lt;=250,7,8)))))))</f>
        <v>1</v>
      </c>
      <c r="V5519" s="21" t="n">
        <f aca="false">IF(AND(OR(Dashboard!$T$3="All",R5519=Dashboard!$T$3),OR(Dashboard!$T$4="All",D5519=Dashboard!$T$4)),1,0)</f>
        <v>1</v>
      </c>
      <c r="W5519" s="21" t="n">
        <f aca="false">IF(V5519=1,T5519+ROW()/10000000,0)</f>
        <v>7.2005519</v>
      </c>
    </row>
    <row r="5520" customFormat="false" ht="15" hidden="false" customHeight="false" outlineLevel="0" collapsed="false">
      <c r="A5520" s="0" t="n">
        <v>308880</v>
      </c>
      <c r="B5520" s="0" t="s">
        <v>12643</v>
      </c>
      <c r="C5520" s="0" t="n">
        <v>1</v>
      </c>
      <c r="D5520" s="0" t="s">
        <v>6924</v>
      </c>
      <c r="E5520" s="0" t="s">
        <v>12644</v>
      </c>
      <c r="F5520" s="0" t="s">
        <v>12622</v>
      </c>
      <c r="G5520" s="0" t="s">
        <v>12623</v>
      </c>
      <c r="H5520" s="0" t="s">
        <v>4006</v>
      </c>
      <c r="I5520" s="0" t="s">
        <v>2123</v>
      </c>
      <c r="J5520" s="0" t="s">
        <v>47</v>
      </c>
      <c r="K5520" s="0" t="s">
        <v>47</v>
      </c>
      <c r="L5520" s="0" t="s">
        <v>47</v>
      </c>
      <c r="M5520" s="0" t="s">
        <v>47</v>
      </c>
      <c r="N5520" s="0" t="n">
        <v>2</v>
      </c>
      <c r="O5520" s="0" t="n">
        <v>8</v>
      </c>
      <c r="P5520" s="0" t="n">
        <v>550</v>
      </c>
      <c r="Q5520" s="0" t="n">
        <v>2.9</v>
      </c>
      <c r="R5520" s="0" t="str">
        <f aca="false">INDEX(Lookup!$B$4:$B$18,MATCH(C5520,Lookup!$A$4:$A$18,0))</f>
        <v>India</v>
      </c>
      <c r="S5520" s="20" t="n">
        <f aca="false">INDEX(Lookup!$D$4:$D$18,MATCH(C5520,Lookup!$A$4:$A$18,0))</f>
        <v>0.012</v>
      </c>
      <c r="T5520" s="21" t="n">
        <f aca="false">ROUND(P5520*S5520,2)</f>
        <v>6.6</v>
      </c>
      <c r="U5520" s="21" t="n">
        <f aca="false">IF(T5520&lt;=10,1,IF(T5520&lt;=20,2,IF(T5520&lt;=30,3,IF(T5520&lt;=40,4,IF(T5520&lt;=50,5,IF(T5520&lt;=100,6,IF(T5520&lt;=250,7,8)))))))</f>
        <v>1</v>
      </c>
      <c r="V5520" s="21" t="n">
        <f aca="false">IF(AND(OR(Dashboard!$T$3="All",R5520=Dashboard!$T$3),OR(Dashboard!$T$4="All",D5520=Dashboard!$T$4)),1,0)</f>
        <v>1</v>
      </c>
      <c r="W5520" s="21" t="n">
        <f aca="false">IF(V5520=1,T5520+ROW()/10000000,0)</f>
        <v>6.600552</v>
      </c>
    </row>
    <row r="5521" customFormat="false" ht="15" hidden="false" customHeight="false" outlineLevel="0" collapsed="false">
      <c r="A5521" s="0" t="n">
        <v>18382113</v>
      </c>
      <c r="B5521" s="0" t="s">
        <v>12645</v>
      </c>
      <c r="C5521" s="0" t="n">
        <v>1</v>
      </c>
      <c r="D5521" s="0" t="s">
        <v>6924</v>
      </c>
      <c r="E5521" s="0" t="s">
        <v>12646</v>
      </c>
      <c r="F5521" s="0" t="s">
        <v>12622</v>
      </c>
      <c r="G5521" s="0" t="s">
        <v>12623</v>
      </c>
      <c r="H5521" s="0" t="s">
        <v>2147</v>
      </c>
      <c r="I5521" s="0" t="s">
        <v>2123</v>
      </c>
      <c r="J5521" s="0" t="s">
        <v>47</v>
      </c>
      <c r="K5521" s="0" t="s">
        <v>47</v>
      </c>
      <c r="L5521" s="0" t="s">
        <v>47</v>
      </c>
      <c r="M5521" s="0" t="s">
        <v>47</v>
      </c>
      <c r="N5521" s="0" t="n">
        <v>2</v>
      </c>
      <c r="O5521" s="0" t="n">
        <v>4</v>
      </c>
      <c r="P5521" s="0" t="n">
        <v>500</v>
      </c>
      <c r="Q5521" s="0" t="n">
        <v>3</v>
      </c>
      <c r="R5521" s="0" t="str">
        <f aca="false">INDEX(Lookup!$B$4:$B$18,MATCH(C5521,Lookup!$A$4:$A$18,0))</f>
        <v>India</v>
      </c>
      <c r="S5521" s="20" t="n">
        <f aca="false">INDEX(Lookup!$D$4:$D$18,MATCH(C5521,Lookup!$A$4:$A$18,0))</f>
        <v>0.012</v>
      </c>
      <c r="T5521" s="21" t="n">
        <f aca="false">ROUND(P5521*S5521,2)</f>
        <v>6</v>
      </c>
      <c r="U5521" s="21" t="n">
        <f aca="false">IF(T5521&lt;=10,1,IF(T5521&lt;=20,2,IF(T5521&lt;=30,3,IF(T5521&lt;=40,4,IF(T5521&lt;=50,5,IF(T5521&lt;=100,6,IF(T5521&lt;=250,7,8)))))))</f>
        <v>1</v>
      </c>
      <c r="V5521" s="21" t="n">
        <f aca="false">IF(AND(OR(Dashboard!$T$3="All",R5521=Dashboard!$T$3),OR(Dashboard!$T$4="All",D5521=Dashboard!$T$4)),1,0)</f>
        <v>1</v>
      </c>
      <c r="W5521" s="21" t="n">
        <f aca="false">IF(V5521=1,T5521+ROW()/10000000,0)</f>
        <v>6.0005521</v>
      </c>
    </row>
    <row r="5522" customFormat="false" ht="15" hidden="false" customHeight="false" outlineLevel="0" collapsed="false">
      <c r="A5522" s="0" t="n">
        <v>18241861</v>
      </c>
      <c r="B5522" s="0" t="s">
        <v>12647</v>
      </c>
      <c r="C5522" s="0" t="n">
        <v>1</v>
      </c>
      <c r="D5522" s="0" t="s">
        <v>6924</v>
      </c>
      <c r="E5522" s="0" t="s">
        <v>12648</v>
      </c>
      <c r="F5522" s="0" t="s">
        <v>12622</v>
      </c>
      <c r="G5522" s="0" t="s">
        <v>12623</v>
      </c>
      <c r="H5522" s="0" t="s">
        <v>3119</v>
      </c>
      <c r="I5522" s="0" t="s">
        <v>2123</v>
      </c>
      <c r="J5522" s="0" t="s">
        <v>46</v>
      </c>
      <c r="K5522" s="0" t="s">
        <v>47</v>
      </c>
      <c r="L5522" s="0" t="s">
        <v>47</v>
      </c>
      <c r="M5522" s="0" t="s">
        <v>47</v>
      </c>
      <c r="N5522" s="0" t="n">
        <v>2</v>
      </c>
      <c r="O5522" s="0" t="n">
        <v>8</v>
      </c>
      <c r="P5522" s="0" t="n">
        <v>900</v>
      </c>
      <c r="Q5522" s="0" t="n">
        <v>3</v>
      </c>
      <c r="R5522" s="0" t="str">
        <f aca="false">INDEX(Lookup!$B$4:$B$18,MATCH(C5522,Lookup!$A$4:$A$18,0))</f>
        <v>India</v>
      </c>
      <c r="S5522" s="20" t="n">
        <f aca="false">INDEX(Lookup!$D$4:$D$18,MATCH(C5522,Lookup!$A$4:$A$18,0))</f>
        <v>0.012</v>
      </c>
      <c r="T5522" s="21" t="n">
        <f aca="false">ROUND(P5522*S5522,2)</f>
        <v>10.8</v>
      </c>
      <c r="U5522" s="21" t="n">
        <f aca="false">IF(T5522&lt;=10,1,IF(T5522&lt;=20,2,IF(T5522&lt;=30,3,IF(T5522&lt;=40,4,IF(T5522&lt;=50,5,IF(T5522&lt;=100,6,IF(T5522&lt;=250,7,8)))))))</f>
        <v>2</v>
      </c>
      <c r="V5522" s="21" t="n">
        <f aca="false">IF(AND(OR(Dashboard!$T$3="All",R5522=Dashboard!$T$3),OR(Dashboard!$T$4="All",D5522=Dashboard!$T$4)),1,0)</f>
        <v>1</v>
      </c>
      <c r="W5522" s="21" t="n">
        <f aca="false">IF(V5522=1,T5522+ROW()/10000000,0)</f>
        <v>10.8005522</v>
      </c>
    </row>
    <row r="5523" customFormat="false" ht="15" hidden="false" customHeight="false" outlineLevel="0" collapsed="false">
      <c r="A5523" s="0" t="n">
        <v>310162</v>
      </c>
      <c r="B5523" s="0" t="s">
        <v>12649</v>
      </c>
      <c r="C5523" s="0" t="n">
        <v>1</v>
      </c>
      <c r="D5523" s="0" t="s">
        <v>6924</v>
      </c>
      <c r="E5523" s="0" t="s">
        <v>12650</v>
      </c>
      <c r="F5523" s="0" t="s">
        <v>12622</v>
      </c>
      <c r="G5523" s="0" t="s">
        <v>12623</v>
      </c>
      <c r="H5523" s="0" t="s">
        <v>2662</v>
      </c>
      <c r="I5523" s="0" t="s">
        <v>2123</v>
      </c>
      <c r="J5523" s="0" t="s">
        <v>47</v>
      </c>
      <c r="K5523" s="0" t="s">
        <v>47</v>
      </c>
      <c r="L5523" s="0" t="s">
        <v>47</v>
      </c>
      <c r="M5523" s="0" t="s">
        <v>47</v>
      </c>
      <c r="N5523" s="0" t="n">
        <v>2</v>
      </c>
      <c r="O5523" s="0" t="n">
        <v>9</v>
      </c>
      <c r="P5523" s="0" t="n">
        <v>500</v>
      </c>
      <c r="Q5523" s="0" t="n">
        <v>3.1</v>
      </c>
      <c r="R5523" s="0" t="str">
        <f aca="false">INDEX(Lookup!$B$4:$B$18,MATCH(C5523,Lookup!$A$4:$A$18,0))</f>
        <v>India</v>
      </c>
      <c r="S5523" s="20" t="n">
        <f aca="false">INDEX(Lookup!$D$4:$D$18,MATCH(C5523,Lookup!$A$4:$A$18,0))</f>
        <v>0.012</v>
      </c>
      <c r="T5523" s="21" t="n">
        <f aca="false">ROUND(P5523*S5523,2)</f>
        <v>6</v>
      </c>
      <c r="U5523" s="21" t="n">
        <f aca="false">IF(T5523&lt;=10,1,IF(T5523&lt;=20,2,IF(T5523&lt;=30,3,IF(T5523&lt;=40,4,IF(T5523&lt;=50,5,IF(T5523&lt;=100,6,IF(T5523&lt;=250,7,8)))))))</f>
        <v>1</v>
      </c>
      <c r="V5523" s="21" t="n">
        <f aca="false">IF(AND(OR(Dashboard!$T$3="All",R5523=Dashboard!$T$3),OR(Dashboard!$T$4="All",D5523=Dashboard!$T$4)),1,0)</f>
        <v>1</v>
      </c>
      <c r="W5523" s="21" t="n">
        <f aca="false">IF(V5523=1,T5523+ROW()/10000000,0)</f>
        <v>6.0005523</v>
      </c>
    </row>
    <row r="5524" customFormat="false" ht="15" hidden="false" customHeight="false" outlineLevel="0" collapsed="false">
      <c r="A5524" s="0" t="n">
        <v>303589</v>
      </c>
      <c r="B5524" s="0" t="s">
        <v>12651</v>
      </c>
      <c r="C5524" s="0" t="n">
        <v>1</v>
      </c>
      <c r="D5524" s="0" t="s">
        <v>6924</v>
      </c>
      <c r="E5524" s="0" t="s">
        <v>12652</v>
      </c>
      <c r="F5524" s="0" t="s">
        <v>12622</v>
      </c>
      <c r="G5524" s="0" t="s">
        <v>12623</v>
      </c>
      <c r="H5524" s="0" t="s">
        <v>2868</v>
      </c>
      <c r="I5524" s="0" t="s">
        <v>2123</v>
      </c>
      <c r="J5524" s="0" t="s">
        <v>47</v>
      </c>
      <c r="K5524" s="0" t="s">
        <v>47</v>
      </c>
      <c r="L5524" s="0" t="s">
        <v>47</v>
      </c>
      <c r="M5524" s="0" t="s">
        <v>47</v>
      </c>
      <c r="N5524" s="0" t="n">
        <v>1</v>
      </c>
      <c r="O5524" s="0" t="n">
        <v>5</v>
      </c>
      <c r="P5524" s="0" t="n">
        <v>200</v>
      </c>
      <c r="Q5524" s="0" t="n">
        <v>2.9</v>
      </c>
      <c r="R5524" s="0" t="str">
        <f aca="false">INDEX(Lookup!$B$4:$B$18,MATCH(C5524,Lookup!$A$4:$A$18,0))</f>
        <v>India</v>
      </c>
      <c r="S5524" s="20" t="n">
        <f aca="false">INDEX(Lookup!$D$4:$D$18,MATCH(C5524,Lookup!$A$4:$A$18,0))</f>
        <v>0.012</v>
      </c>
      <c r="T5524" s="21" t="n">
        <f aca="false">ROUND(P5524*S5524,2)</f>
        <v>2.4</v>
      </c>
      <c r="U5524" s="21" t="n">
        <f aca="false">IF(T5524&lt;=10,1,IF(T5524&lt;=20,2,IF(T5524&lt;=30,3,IF(T5524&lt;=40,4,IF(T5524&lt;=50,5,IF(T5524&lt;=100,6,IF(T5524&lt;=250,7,8)))))))</f>
        <v>1</v>
      </c>
      <c r="V5524" s="21" t="n">
        <f aca="false">IF(AND(OR(Dashboard!$T$3="All",R5524=Dashboard!$T$3),OR(Dashboard!$T$4="All",D5524=Dashboard!$T$4)),1,0)</f>
        <v>1</v>
      </c>
      <c r="W5524" s="21" t="n">
        <f aca="false">IF(V5524=1,T5524+ROW()/10000000,0)</f>
        <v>2.4005524</v>
      </c>
    </row>
    <row r="5525" customFormat="false" ht="15" hidden="false" customHeight="false" outlineLevel="0" collapsed="false">
      <c r="A5525" s="0" t="n">
        <v>311459</v>
      </c>
      <c r="B5525" s="0" t="s">
        <v>12653</v>
      </c>
      <c r="C5525" s="0" t="n">
        <v>1</v>
      </c>
      <c r="D5525" s="0" t="s">
        <v>6924</v>
      </c>
      <c r="E5525" s="0" t="s">
        <v>12654</v>
      </c>
      <c r="F5525" s="0" t="s">
        <v>12622</v>
      </c>
      <c r="G5525" s="0" t="s">
        <v>12623</v>
      </c>
      <c r="H5525" s="0" t="s">
        <v>2185</v>
      </c>
      <c r="I5525" s="0" t="s">
        <v>2123</v>
      </c>
      <c r="J5525" s="0" t="s">
        <v>47</v>
      </c>
      <c r="K5525" s="0" t="s">
        <v>46</v>
      </c>
      <c r="L5525" s="0" t="s">
        <v>47</v>
      </c>
      <c r="M5525" s="0" t="s">
        <v>47</v>
      </c>
      <c r="N5525" s="0" t="n">
        <v>1</v>
      </c>
      <c r="O5525" s="0" t="n">
        <v>25</v>
      </c>
      <c r="P5525" s="0" t="n">
        <v>400</v>
      </c>
      <c r="Q5525" s="0" t="n">
        <v>3.4</v>
      </c>
      <c r="R5525" s="0" t="str">
        <f aca="false">INDEX(Lookup!$B$4:$B$18,MATCH(C5525,Lookup!$A$4:$A$18,0))</f>
        <v>India</v>
      </c>
      <c r="S5525" s="20" t="n">
        <f aca="false">INDEX(Lookup!$D$4:$D$18,MATCH(C5525,Lookup!$A$4:$A$18,0))</f>
        <v>0.012</v>
      </c>
      <c r="T5525" s="21" t="n">
        <f aca="false">ROUND(P5525*S5525,2)</f>
        <v>4.8</v>
      </c>
      <c r="U5525" s="21" t="n">
        <f aca="false">IF(T5525&lt;=10,1,IF(T5525&lt;=20,2,IF(T5525&lt;=30,3,IF(T5525&lt;=40,4,IF(T5525&lt;=50,5,IF(T5525&lt;=100,6,IF(T5525&lt;=250,7,8)))))))</f>
        <v>1</v>
      </c>
      <c r="V5525" s="21" t="n">
        <f aca="false">IF(AND(OR(Dashboard!$T$3="All",R5525=Dashboard!$T$3),OR(Dashboard!$T$4="All",D5525=Dashboard!$T$4)),1,0)</f>
        <v>1</v>
      </c>
      <c r="W5525" s="21" t="n">
        <f aca="false">IF(V5525=1,T5525+ROW()/10000000,0)</f>
        <v>4.8005525</v>
      </c>
    </row>
    <row r="5526" customFormat="false" ht="15" hidden="false" customHeight="false" outlineLevel="0" collapsed="false">
      <c r="A5526" s="0" t="n">
        <v>9053</v>
      </c>
      <c r="B5526" s="0" t="s">
        <v>12655</v>
      </c>
      <c r="C5526" s="0" t="n">
        <v>1</v>
      </c>
      <c r="D5526" s="0" t="s">
        <v>6924</v>
      </c>
      <c r="E5526" s="0" t="s">
        <v>12656</v>
      </c>
      <c r="F5526" s="0" t="s">
        <v>12622</v>
      </c>
      <c r="G5526" s="0" t="s">
        <v>12623</v>
      </c>
      <c r="H5526" s="0" t="s">
        <v>2349</v>
      </c>
      <c r="I5526" s="0" t="s">
        <v>2123</v>
      </c>
      <c r="J5526" s="0" t="s">
        <v>47</v>
      </c>
      <c r="K5526" s="0" t="s">
        <v>46</v>
      </c>
      <c r="L5526" s="0" t="s">
        <v>47</v>
      </c>
      <c r="M5526" s="0" t="s">
        <v>47</v>
      </c>
      <c r="N5526" s="0" t="n">
        <v>1</v>
      </c>
      <c r="O5526" s="0" t="n">
        <v>85</v>
      </c>
      <c r="P5526" s="0" t="n">
        <v>100</v>
      </c>
      <c r="Q5526" s="0" t="n">
        <v>3.8</v>
      </c>
      <c r="R5526" s="0" t="str">
        <f aca="false">INDEX(Lookup!$B$4:$B$18,MATCH(C5526,Lookup!$A$4:$A$18,0))</f>
        <v>India</v>
      </c>
      <c r="S5526" s="20" t="n">
        <f aca="false">INDEX(Lookup!$D$4:$D$18,MATCH(C5526,Lookup!$A$4:$A$18,0))</f>
        <v>0.012</v>
      </c>
      <c r="T5526" s="21" t="n">
        <f aca="false">ROUND(P5526*S5526,2)</f>
        <v>1.2</v>
      </c>
      <c r="U5526" s="21" t="n">
        <f aca="false">IF(T5526&lt;=10,1,IF(T5526&lt;=20,2,IF(T5526&lt;=30,3,IF(T5526&lt;=40,4,IF(T5526&lt;=50,5,IF(T5526&lt;=100,6,IF(T5526&lt;=250,7,8)))))))</f>
        <v>1</v>
      </c>
      <c r="V5526" s="21" t="n">
        <f aca="false">IF(AND(OR(Dashboard!$T$3="All",R5526=Dashboard!$T$3),OR(Dashboard!$T$4="All",D5526=Dashboard!$T$4)),1,0)</f>
        <v>1</v>
      </c>
      <c r="W5526" s="21" t="n">
        <f aca="false">IF(V5526=1,T5526+ROW()/10000000,0)</f>
        <v>1.2005526</v>
      </c>
    </row>
    <row r="5527" customFormat="false" ht="15" hidden="false" customHeight="false" outlineLevel="0" collapsed="false">
      <c r="A5527" s="0" t="n">
        <v>312893</v>
      </c>
      <c r="B5527" s="0" t="s">
        <v>12657</v>
      </c>
      <c r="C5527" s="0" t="n">
        <v>1</v>
      </c>
      <c r="D5527" s="0" t="s">
        <v>6924</v>
      </c>
      <c r="E5527" s="0" t="s">
        <v>12658</v>
      </c>
      <c r="F5527" s="0" t="s">
        <v>12622</v>
      </c>
      <c r="G5527" s="0" t="s">
        <v>12623</v>
      </c>
      <c r="H5527" s="0" t="s">
        <v>2288</v>
      </c>
      <c r="I5527" s="0" t="s">
        <v>2123</v>
      </c>
      <c r="J5527" s="0" t="s">
        <v>47</v>
      </c>
      <c r="K5527" s="0" t="s">
        <v>47</v>
      </c>
      <c r="L5527" s="0" t="s">
        <v>47</v>
      </c>
      <c r="M5527" s="0" t="s">
        <v>47</v>
      </c>
      <c r="N5527" s="0" t="n">
        <v>2</v>
      </c>
      <c r="O5527" s="0" t="n">
        <v>53</v>
      </c>
      <c r="P5527" s="0" t="n">
        <v>500</v>
      </c>
      <c r="Q5527" s="0" t="n">
        <v>3.5</v>
      </c>
      <c r="R5527" s="0" t="str">
        <f aca="false">INDEX(Lookup!$B$4:$B$18,MATCH(C5527,Lookup!$A$4:$A$18,0))</f>
        <v>India</v>
      </c>
      <c r="S5527" s="20" t="n">
        <f aca="false">INDEX(Lookup!$D$4:$D$18,MATCH(C5527,Lookup!$A$4:$A$18,0))</f>
        <v>0.012</v>
      </c>
      <c r="T5527" s="21" t="n">
        <f aca="false">ROUND(P5527*S5527,2)</f>
        <v>6</v>
      </c>
      <c r="U5527" s="21" t="n">
        <f aca="false">IF(T5527&lt;=10,1,IF(T5527&lt;=20,2,IF(T5527&lt;=30,3,IF(T5527&lt;=40,4,IF(T5527&lt;=50,5,IF(T5527&lt;=100,6,IF(T5527&lt;=250,7,8)))))))</f>
        <v>1</v>
      </c>
      <c r="V5527" s="21" t="n">
        <f aca="false">IF(AND(OR(Dashboard!$T$3="All",R5527=Dashboard!$T$3),OR(Dashboard!$T$4="All",D5527=Dashboard!$T$4)),1,0)</f>
        <v>1</v>
      </c>
      <c r="W5527" s="21" t="n">
        <f aca="false">IF(V5527=1,T5527+ROW()/10000000,0)</f>
        <v>6.0005527</v>
      </c>
    </row>
    <row r="5528" customFormat="false" ht="15" hidden="false" customHeight="false" outlineLevel="0" collapsed="false">
      <c r="A5528" s="0" t="n">
        <v>18273640</v>
      </c>
      <c r="B5528" s="0" t="s">
        <v>10036</v>
      </c>
      <c r="C5528" s="0" t="n">
        <v>1</v>
      </c>
      <c r="D5528" s="0" t="s">
        <v>6924</v>
      </c>
      <c r="E5528" s="0" t="s">
        <v>12659</v>
      </c>
      <c r="F5528" s="0" t="s">
        <v>12622</v>
      </c>
      <c r="G5528" s="0" t="s">
        <v>12623</v>
      </c>
      <c r="H5528" s="0" t="s">
        <v>402</v>
      </c>
      <c r="I5528" s="0" t="s">
        <v>2123</v>
      </c>
      <c r="J5528" s="0" t="s">
        <v>47</v>
      </c>
      <c r="K5528" s="0" t="s">
        <v>46</v>
      </c>
      <c r="L5528" s="0" t="s">
        <v>47</v>
      </c>
      <c r="M5528" s="0" t="s">
        <v>47</v>
      </c>
      <c r="N5528" s="0" t="n">
        <v>1</v>
      </c>
      <c r="O5528" s="0" t="n">
        <v>39</v>
      </c>
      <c r="P5528" s="0" t="n">
        <v>200</v>
      </c>
      <c r="Q5528" s="0" t="n">
        <v>3.7</v>
      </c>
      <c r="R5528" s="0" t="str">
        <f aca="false">INDEX(Lookup!$B$4:$B$18,MATCH(C5528,Lookup!$A$4:$A$18,0))</f>
        <v>India</v>
      </c>
      <c r="S5528" s="20" t="n">
        <f aca="false">INDEX(Lookup!$D$4:$D$18,MATCH(C5528,Lookup!$A$4:$A$18,0))</f>
        <v>0.012</v>
      </c>
      <c r="T5528" s="21" t="n">
        <f aca="false">ROUND(P5528*S5528,2)</f>
        <v>2.4</v>
      </c>
      <c r="U5528" s="21" t="n">
        <f aca="false">IF(T5528&lt;=10,1,IF(T5528&lt;=20,2,IF(T5528&lt;=30,3,IF(T5528&lt;=40,4,IF(T5528&lt;=50,5,IF(T5528&lt;=100,6,IF(T5528&lt;=250,7,8)))))))</f>
        <v>1</v>
      </c>
      <c r="V5528" s="21" t="n">
        <f aca="false">IF(AND(OR(Dashboard!$T$3="All",R5528=Dashboard!$T$3),OR(Dashboard!$T$4="All",D5528=Dashboard!$T$4)),1,0)</f>
        <v>1</v>
      </c>
      <c r="W5528" s="21" t="n">
        <f aca="false">IF(V5528=1,T5528+ROW()/10000000,0)</f>
        <v>2.4005528</v>
      </c>
    </row>
    <row r="5529" customFormat="false" ht="15" hidden="false" customHeight="false" outlineLevel="0" collapsed="false">
      <c r="A5529" s="0" t="n">
        <v>308130</v>
      </c>
      <c r="B5529" s="0" t="s">
        <v>5472</v>
      </c>
      <c r="C5529" s="0" t="n">
        <v>1</v>
      </c>
      <c r="D5529" s="0" t="s">
        <v>6924</v>
      </c>
      <c r="E5529" s="0" t="s">
        <v>12660</v>
      </c>
      <c r="F5529" s="0" t="s">
        <v>12622</v>
      </c>
      <c r="G5529" s="0" t="s">
        <v>12623</v>
      </c>
      <c r="H5529" s="0" t="s">
        <v>3182</v>
      </c>
      <c r="I5529" s="0" t="s">
        <v>2123</v>
      </c>
      <c r="J5529" s="0" t="s">
        <v>47</v>
      </c>
      <c r="K5529" s="0" t="s">
        <v>47</v>
      </c>
      <c r="L5529" s="0" t="s">
        <v>47</v>
      </c>
      <c r="M5529" s="0" t="s">
        <v>47</v>
      </c>
      <c r="N5529" s="0" t="n">
        <v>1</v>
      </c>
      <c r="O5529" s="0" t="n">
        <v>39</v>
      </c>
      <c r="P5529" s="0" t="n">
        <v>150</v>
      </c>
      <c r="Q5529" s="0" t="n">
        <v>3.7</v>
      </c>
      <c r="R5529" s="0" t="str">
        <f aca="false">INDEX(Lookup!$B$4:$B$18,MATCH(C5529,Lookup!$A$4:$A$18,0))</f>
        <v>India</v>
      </c>
      <c r="S5529" s="20" t="n">
        <f aca="false">INDEX(Lookup!$D$4:$D$18,MATCH(C5529,Lookup!$A$4:$A$18,0))</f>
        <v>0.012</v>
      </c>
      <c r="T5529" s="21" t="n">
        <f aca="false">ROUND(P5529*S5529,2)</f>
        <v>1.8</v>
      </c>
      <c r="U5529" s="21" t="n">
        <f aca="false">IF(T5529&lt;=10,1,IF(T5529&lt;=20,2,IF(T5529&lt;=30,3,IF(T5529&lt;=40,4,IF(T5529&lt;=50,5,IF(T5529&lt;=100,6,IF(T5529&lt;=250,7,8)))))))</f>
        <v>1</v>
      </c>
      <c r="V5529" s="21" t="n">
        <f aca="false">IF(AND(OR(Dashboard!$T$3="All",R5529=Dashboard!$T$3),OR(Dashboard!$T$4="All",D5529=Dashboard!$T$4)),1,0)</f>
        <v>1</v>
      </c>
      <c r="W5529" s="21" t="n">
        <f aca="false">IF(V5529=1,T5529+ROW()/10000000,0)</f>
        <v>1.8005529</v>
      </c>
    </row>
    <row r="5530" customFormat="false" ht="15" hidden="false" customHeight="false" outlineLevel="0" collapsed="false">
      <c r="A5530" s="0" t="n">
        <v>5663</v>
      </c>
      <c r="B5530" s="0" t="s">
        <v>12661</v>
      </c>
      <c r="C5530" s="0" t="n">
        <v>1</v>
      </c>
      <c r="D5530" s="0" t="s">
        <v>6924</v>
      </c>
      <c r="E5530" s="0" t="s">
        <v>12662</v>
      </c>
      <c r="F5530" s="0" t="s">
        <v>12622</v>
      </c>
      <c r="G5530" s="0" t="s">
        <v>12623</v>
      </c>
      <c r="H5530" s="0" t="s">
        <v>6644</v>
      </c>
      <c r="I5530" s="0" t="s">
        <v>2123</v>
      </c>
      <c r="J5530" s="0" t="s">
        <v>47</v>
      </c>
      <c r="K5530" s="0" t="s">
        <v>47</v>
      </c>
      <c r="L5530" s="0" t="s">
        <v>47</v>
      </c>
      <c r="M5530" s="0" t="s">
        <v>47</v>
      </c>
      <c r="N5530" s="0" t="n">
        <v>2</v>
      </c>
      <c r="O5530" s="0" t="n">
        <v>99</v>
      </c>
      <c r="P5530" s="0" t="n">
        <v>700</v>
      </c>
      <c r="Q5530" s="0" t="n">
        <v>3.6</v>
      </c>
      <c r="R5530" s="0" t="str">
        <f aca="false">INDEX(Lookup!$B$4:$B$18,MATCH(C5530,Lookup!$A$4:$A$18,0))</f>
        <v>India</v>
      </c>
      <c r="S5530" s="20" t="n">
        <f aca="false">INDEX(Lookup!$D$4:$D$18,MATCH(C5530,Lookup!$A$4:$A$18,0))</f>
        <v>0.012</v>
      </c>
      <c r="T5530" s="21" t="n">
        <f aca="false">ROUND(P5530*S5530,2)</f>
        <v>8.4</v>
      </c>
      <c r="U5530" s="21" t="n">
        <f aca="false">IF(T5530&lt;=10,1,IF(T5530&lt;=20,2,IF(T5530&lt;=30,3,IF(T5530&lt;=40,4,IF(T5530&lt;=50,5,IF(T5530&lt;=100,6,IF(T5530&lt;=250,7,8)))))))</f>
        <v>1</v>
      </c>
      <c r="V5530" s="21" t="n">
        <f aca="false">IF(AND(OR(Dashboard!$T$3="All",R5530=Dashboard!$T$3),OR(Dashboard!$T$4="All",D5530=Dashboard!$T$4)),1,0)</f>
        <v>1</v>
      </c>
      <c r="W5530" s="21" t="n">
        <f aca="false">IF(V5530=1,T5530+ROW()/10000000,0)</f>
        <v>8.400553</v>
      </c>
    </row>
    <row r="5531" customFormat="false" ht="15" hidden="false" customHeight="false" outlineLevel="0" collapsed="false">
      <c r="A5531" s="0" t="n">
        <v>18247005</v>
      </c>
      <c r="B5531" s="0" t="s">
        <v>12663</v>
      </c>
      <c r="C5531" s="0" t="n">
        <v>1</v>
      </c>
      <c r="D5531" s="0" t="s">
        <v>6924</v>
      </c>
      <c r="E5531" s="0" t="s">
        <v>12664</v>
      </c>
      <c r="F5531" s="0" t="s">
        <v>12622</v>
      </c>
      <c r="G5531" s="0" t="s">
        <v>12623</v>
      </c>
      <c r="H5531" s="0" t="s">
        <v>2050</v>
      </c>
      <c r="I5531" s="0" t="s">
        <v>2123</v>
      </c>
      <c r="J5531" s="0" t="s">
        <v>47</v>
      </c>
      <c r="K5531" s="0" t="s">
        <v>47</v>
      </c>
      <c r="L5531" s="0" t="s">
        <v>47</v>
      </c>
      <c r="M5531" s="0" t="s">
        <v>47</v>
      </c>
      <c r="N5531" s="0" t="n">
        <v>1</v>
      </c>
      <c r="O5531" s="0" t="n">
        <v>20</v>
      </c>
      <c r="P5531" s="0" t="n">
        <v>400</v>
      </c>
      <c r="Q5531" s="0" t="n">
        <v>3.6</v>
      </c>
      <c r="R5531" s="0" t="str">
        <f aca="false">INDEX(Lookup!$B$4:$B$18,MATCH(C5531,Lookup!$A$4:$A$18,0))</f>
        <v>India</v>
      </c>
      <c r="S5531" s="20" t="n">
        <f aca="false">INDEX(Lookup!$D$4:$D$18,MATCH(C5531,Lookup!$A$4:$A$18,0))</f>
        <v>0.012</v>
      </c>
      <c r="T5531" s="21" t="n">
        <f aca="false">ROUND(P5531*S5531,2)</f>
        <v>4.8</v>
      </c>
      <c r="U5531" s="21" t="n">
        <f aca="false">IF(T5531&lt;=10,1,IF(T5531&lt;=20,2,IF(T5531&lt;=30,3,IF(T5531&lt;=40,4,IF(T5531&lt;=50,5,IF(T5531&lt;=100,6,IF(T5531&lt;=250,7,8)))))))</f>
        <v>1</v>
      </c>
      <c r="V5531" s="21" t="n">
        <f aca="false">IF(AND(OR(Dashboard!$T$3="All",R5531=Dashboard!$T$3),OR(Dashboard!$T$4="All",D5531=Dashboard!$T$4)),1,0)</f>
        <v>1</v>
      </c>
      <c r="W5531" s="21" t="n">
        <f aca="false">IF(V5531=1,T5531+ROW()/10000000,0)</f>
        <v>4.8005531</v>
      </c>
    </row>
    <row r="5532" customFormat="false" ht="15" hidden="false" customHeight="false" outlineLevel="0" collapsed="false">
      <c r="A5532" s="0" t="n">
        <v>18449827</v>
      </c>
      <c r="B5532" s="0" t="s">
        <v>12665</v>
      </c>
      <c r="C5532" s="0" t="n">
        <v>1</v>
      </c>
      <c r="D5532" s="0" t="s">
        <v>6924</v>
      </c>
      <c r="E5532" s="0" t="s">
        <v>12666</v>
      </c>
      <c r="F5532" s="0" t="s">
        <v>12622</v>
      </c>
      <c r="G5532" s="0" t="s">
        <v>12623</v>
      </c>
      <c r="H5532" s="0" t="s">
        <v>402</v>
      </c>
      <c r="I5532" s="0" t="s">
        <v>2123</v>
      </c>
      <c r="J5532" s="0" t="s">
        <v>47</v>
      </c>
      <c r="K5532" s="0" t="s">
        <v>47</v>
      </c>
      <c r="L5532" s="0" t="s">
        <v>47</v>
      </c>
      <c r="M5532" s="0" t="s">
        <v>47</v>
      </c>
      <c r="N5532" s="0" t="n">
        <v>1</v>
      </c>
      <c r="O5532" s="0" t="n">
        <v>0</v>
      </c>
      <c r="P5532" s="0" t="n">
        <v>200</v>
      </c>
      <c r="Q5532" s="0" t="n">
        <v>1</v>
      </c>
      <c r="R5532" s="0" t="str">
        <f aca="false">INDEX(Lookup!$B$4:$B$18,MATCH(C5532,Lookup!$A$4:$A$18,0))</f>
        <v>India</v>
      </c>
      <c r="S5532" s="20" t="n">
        <f aca="false">INDEX(Lookup!$D$4:$D$18,MATCH(C5532,Lookup!$A$4:$A$18,0))</f>
        <v>0.012</v>
      </c>
      <c r="T5532" s="21" t="n">
        <f aca="false">ROUND(P5532*S5532,2)</f>
        <v>2.4</v>
      </c>
      <c r="U5532" s="21" t="n">
        <f aca="false">IF(T5532&lt;=10,1,IF(T5532&lt;=20,2,IF(T5532&lt;=30,3,IF(T5532&lt;=40,4,IF(T5532&lt;=50,5,IF(T5532&lt;=100,6,IF(T5532&lt;=250,7,8)))))))</f>
        <v>1</v>
      </c>
      <c r="V5532" s="21" t="n">
        <f aca="false">IF(AND(OR(Dashboard!$T$3="All",R5532=Dashboard!$T$3),OR(Dashboard!$T$4="All",D5532=Dashboard!$T$4)),1,0)</f>
        <v>1</v>
      </c>
      <c r="W5532" s="21" t="n">
        <f aca="false">IF(V5532=1,T5532+ROW()/10000000,0)</f>
        <v>2.4005532</v>
      </c>
    </row>
    <row r="5533" customFormat="false" ht="15" hidden="false" customHeight="false" outlineLevel="0" collapsed="false">
      <c r="A5533" s="0" t="n">
        <v>18342574</v>
      </c>
      <c r="B5533" s="0" t="s">
        <v>4064</v>
      </c>
      <c r="C5533" s="0" t="n">
        <v>1</v>
      </c>
      <c r="D5533" s="0" t="s">
        <v>6924</v>
      </c>
      <c r="E5533" s="0" t="s">
        <v>12667</v>
      </c>
      <c r="F5533" s="0" t="s">
        <v>12622</v>
      </c>
      <c r="G5533" s="0" t="s">
        <v>12623</v>
      </c>
      <c r="H5533" s="0" t="s">
        <v>2128</v>
      </c>
      <c r="I5533" s="0" t="s">
        <v>2123</v>
      </c>
      <c r="J5533" s="0" t="s">
        <v>47</v>
      </c>
      <c r="K5533" s="0" t="s">
        <v>47</v>
      </c>
      <c r="L5533" s="0" t="s">
        <v>47</v>
      </c>
      <c r="M5533" s="0" t="s">
        <v>47</v>
      </c>
      <c r="N5533" s="0" t="n">
        <v>2</v>
      </c>
      <c r="O5533" s="0" t="n">
        <v>0</v>
      </c>
      <c r="P5533" s="0" t="n">
        <v>500</v>
      </c>
      <c r="Q5533" s="0" t="n">
        <v>1</v>
      </c>
      <c r="R5533" s="0" t="str">
        <f aca="false">INDEX(Lookup!$B$4:$B$18,MATCH(C5533,Lookup!$A$4:$A$18,0))</f>
        <v>India</v>
      </c>
      <c r="S5533" s="20" t="n">
        <f aca="false">INDEX(Lookup!$D$4:$D$18,MATCH(C5533,Lookup!$A$4:$A$18,0))</f>
        <v>0.012</v>
      </c>
      <c r="T5533" s="21" t="n">
        <f aca="false">ROUND(P5533*S5533,2)</f>
        <v>6</v>
      </c>
      <c r="U5533" s="21" t="n">
        <f aca="false">IF(T5533&lt;=10,1,IF(T5533&lt;=20,2,IF(T5533&lt;=30,3,IF(T5533&lt;=40,4,IF(T5533&lt;=50,5,IF(T5533&lt;=100,6,IF(T5533&lt;=250,7,8)))))))</f>
        <v>1</v>
      </c>
      <c r="V5533" s="21" t="n">
        <f aca="false">IF(AND(OR(Dashboard!$T$3="All",R5533=Dashboard!$T$3),OR(Dashboard!$T$4="All",D5533=Dashboard!$T$4)),1,0)</f>
        <v>1</v>
      </c>
      <c r="W5533" s="21" t="n">
        <f aca="false">IF(V5533=1,T5533+ROW()/10000000,0)</f>
        <v>6.0005533</v>
      </c>
    </row>
    <row r="5534" customFormat="false" ht="15" hidden="false" customHeight="false" outlineLevel="0" collapsed="false">
      <c r="A5534" s="0" t="n">
        <v>18391689</v>
      </c>
      <c r="B5534" s="0" t="s">
        <v>12668</v>
      </c>
      <c r="C5534" s="0" t="n">
        <v>1</v>
      </c>
      <c r="D5534" s="0" t="s">
        <v>6924</v>
      </c>
      <c r="E5534" s="0" t="s">
        <v>12669</v>
      </c>
      <c r="F5534" s="0" t="s">
        <v>12622</v>
      </c>
      <c r="G5534" s="0" t="s">
        <v>12623</v>
      </c>
      <c r="H5534" s="0" t="s">
        <v>2349</v>
      </c>
      <c r="I5534" s="0" t="s">
        <v>2123</v>
      </c>
      <c r="J5534" s="0" t="s">
        <v>47</v>
      </c>
      <c r="K5534" s="0" t="s">
        <v>47</v>
      </c>
      <c r="L5534" s="0" t="s">
        <v>47</v>
      </c>
      <c r="M5534" s="0" t="s">
        <v>47</v>
      </c>
      <c r="N5534" s="0" t="n">
        <v>1</v>
      </c>
      <c r="O5534" s="0" t="n">
        <v>0</v>
      </c>
      <c r="P5534" s="0" t="n">
        <v>250</v>
      </c>
      <c r="Q5534" s="0" t="n">
        <v>1</v>
      </c>
      <c r="R5534" s="0" t="str">
        <f aca="false">INDEX(Lookup!$B$4:$B$18,MATCH(C5534,Lookup!$A$4:$A$18,0))</f>
        <v>India</v>
      </c>
      <c r="S5534" s="20" t="n">
        <f aca="false">INDEX(Lookup!$D$4:$D$18,MATCH(C5534,Lookup!$A$4:$A$18,0))</f>
        <v>0.012</v>
      </c>
      <c r="T5534" s="21" t="n">
        <f aca="false">ROUND(P5534*S5534,2)</f>
        <v>3</v>
      </c>
      <c r="U5534" s="21" t="n">
        <f aca="false">IF(T5534&lt;=10,1,IF(T5534&lt;=20,2,IF(T5534&lt;=30,3,IF(T5534&lt;=40,4,IF(T5534&lt;=50,5,IF(T5534&lt;=100,6,IF(T5534&lt;=250,7,8)))))))</f>
        <v>1</v>
      </c>
      <c r="V5534" s="21" t="n">
        <f aca="false">IF(AND(OR(Dashboard!$T$3="All",R5534=Dashboard!$T$3),OR(Dashboard!$T$4="All",D5534=Dashboard!$T$4)),1,0)</f>
        <v>1</v>
      </c>
      <c r="W5534" s="21" t="n">
        <f aca="false">IF(V5534=1,T5534+ROW()/10000000,0)</f>
        <v>3.0005534</v>
      </c>
    </row>
    <row r="5535" customFormat="false" ht="15" hidden="false" customHeight="false" outlineLevel="0" collapsed="false">
      <c r="A5535" s="0" t="n">
        <v>304573</v>
      </c>
      <c r="B5535" s="0" t="s">
        <v>5979</v>
      </c>
      <c r="C5535" s="0" t="n">
        <v>1</v>
      </c>
      <c r="D5535" s="0" t="s">
        <v>6924</v>
      </c>
      <c r="E5535" s="0" t="s">
        <v>12670</v>
      </c>
      <c r="F5535" s="0" t="s">
        <v>12622</v>
      </c>
      <c r="G5535" s="0" t="s">
        <v>12623</v>
      </c>
      <c r="H5535" s="0" t="s">
        <v>2978</v>
      </c>
      <c r="I5535" s="0" t="s">
        <v>2123</v>
      </c>
      <c r="J5535" s="0" t="s">
        <v>47</v>
      </c>
      <c r="K5535" s="0" t="s">
        <v>47</v>
      </c>
      <c r="L5535" s="0" t="s">
        <v>47</v>
      </c>
      <c r="M5535" s="0" t="s">
        <v>47</v>
      </c>
      <c r="N5535" s="0" t="n">
        <v>1</v>
      </c>
      <c r="O5535" s="0" t="n">
        <v>0</v>
      </c>
      <c r="P5535" s="0" t="n">
        <v>350</v>
      </c>
      <c r="Q5535" s="0" t="n">
        <v>1</v>
      </c>
      <c r="R5535" s="0" t="str">
        <f aca="false">INDEX(Lookup!$B$4:$B$18,MATCH(C5535,Lookup!$A$4:$A$18,0))</f>
        <v>India</v>
      </c>
      <c r="S5535" s="20" t="n">
        <f aca="false">INDEX(Lookup!$D$4:$D$18,MATCH(C5535,Lookup!$A$4:$A$18,0))</f>
        <v>0.012</v>
      </c>
      <c r="T5535" s="21" t="n">
        <f aca="false">ROUND(P5535*S5535,2)</f>
        <v>4.2</v>
      </c>
      <c r="U5535" s="21" t="n">
        <f aca="false">IF(T5535&lt;=10,1,IF(T5535&lt;=20,2,IF(T5535&lt;=30,3,IF(T5535&lt;=40,4,IF(T5535&lt;=50,5,IF(T5535&lt;=100,6,IF(T5535&lt;=250,7,8)))))))</f>
        <v>1</v>
      </c>
      <c r="V5535" s="21" t="n">
        <f aca="false">IF(AND(OR(Dashboard!$T$3="All",R5535=Dashboard!$T$3),OR(Dashboard!$T$4="All",D5535=Dashboard!$T$4)),1,0)</f>
        <v>1</v>
      </c>
      <c r="W5535" s="21" t="n">
        <f aca="false">IF(V5535=1,T5535+ROW()/10000000,0)</f>
        <v>4.2005535</v>
      </c>
    </row>
    <row r="5536" customFormat="false" ht="15" hidden="false" customHeight="false" outlineLevel="0" collapsed="false">
      <c r="A5536" s="0" t="n">
        <v>304586</v>
      </c>
      <c r="B5536" s="0" t="s">
        <v>12671</v>
      </c>
      <c r="C5536" s="0" t="n">
        <v>1</v>
      </c>
      <c r="D5536" s="0" t="s">
        <v>6924</v>
      </c>
      <c r="E5536" s="0" t="s">
        <v>12672</v>
      </c>
      <c r="F5536" s="0" t="s">
        <v>12622</v>
      </c>
      <c r="G5536" s="0" t="s">
        <v>12623</v>
      </c>
      <c r="H5536" s="0" t="s">
        <v>2128</v>
      </c>
      <c r="I5536" s="0" t="s">
        <v>2123</v>
      </c>
      <c r="J5536" s="0" t="s">
        <v>47</v>
      </c>
      <c r="K5536" s="0" t="s">
        <v>47</v>
      </c>
      <c r="L5536" s="0" t="s">
        <v>47</v>
      </c>
      <c r="M5536" s="0" t="s">
        <v>47</v>
      </c>
      <c r="N5536" s="0" t="n">
        <v>1</v>
      </c>
      <c r="O5536" s="0" t="n">
        <v>2</v>
      </c>
      <c r="P5536" s="0" t="n">
        <v>200</v>
      </c>
      <c r="Q5536" s="0" t="n">
        <v>1</v>
      </c>
      <c r="R5536" s="0" t="str">
        <f aca="false">INDEX(Lookup!$B$4:$B$18,MATCH(C5536,Lookup!$A$4:$A$18,0))</f>
        <v>India</v>
      </c>
      <c r="S5536" s="20" t="n">
        <f aca="false">INDEX(Lookup!$D$4:$D$18,MATCH(C5536,Lookup!$A$4:$A$18,0))</f>
        <v>0.012</v>
      </c>
      <c r="T5536" s="21" t="n">
        <f aca="false">ROUND(P5536*S5536,2)</f>
        <v>2.4</v>
      </c>
      <c r="U5536" s="21" t="n">
        <f aca="false">IF(T5536&lt;=10,1,IF(T5536&lt;=20,2,IF(T5536&lt;=30,3,IF(T5536&lt;=40,4,IF(T5536&lt;=50,5,IF(T5536&lt;=100,6,IF(T5536&lt;=250,7,8)))))))</f>
        <v>1</v>
      </c>
      <c r="V5536" s="21" t="n">
        <f aca="false">IF(AND(OR(Dashboard!$T$3="All",R5536=Dashboard!$T$3),OR(Dashboard!$T$4="All",D5536=Dashboard!$T$4)),1,0)</f>
        <v>1</v>
      </c>
      <c r="W5536" s="21" t="n">
        <f aca="false">IF(V5536=1,T5536+ROW()/10000000,0)</f>
        <v>2.4005536</v>
      </c>
    </row>
    <row r="5537" customFormat="false" ht="15" hidden="false" customHeight="false" outlineLevel="0" collapsed="false">
      <c r="A5537" s="0" t="n">
        <v>18449629</v>
      </c>
      <c r="B5537" s="0" t="s">
        <v>3154</v>
      </c>
      <c r="C5537" s="0" t="n">
        <v>1</v>
      </c>
      <c r="D5537" s="0" t="s">
        <v>6924</v>
      </c>
      <c r="E5537" s="0" t="s">
        <v>12667</v>
      </c>
      <c r="F5537" s="0" t="s">
        <v>12622</v>
      </c>
      <c r="G5537" s="0" t="s">
        <v>12623</v>
      </c>
      <c r="H5537" s="0" t="s">
        <v>3015</v>
      </c>
      <c r="I5537" s="0" t="s">
        <v>2123</v>
      </c>
      <c r="J5537" s="0" t="s">
        <v>47</v>
      </c>
      <c r="K5537" s="0" t="s">
        <v>47</v>
      </c>
      <c r="L5537" s="0" t="s">
        <v>47</v>
      </c>
      <c r="M5537" s="0" t="s">
        <v>47</v>
      </c>
      <c r="N5537" s="0" t="n">
        <v>1</v>
      </c>
      <c r="O5537" s="0" t="n">
        <v>0</v>
      </c>
      <c r="P5537" s="0" t="n">
        <v>400</v>
      </c>
      <c r="Q5537" s="0" t="n">
        <v>1</v>
      </c>
      <c r="R5537" s="0" t="str">
        <f aca="false">INDEX(Lookup!$B$4:$B$18,MATCH(C5537,Lookup!$A$4:$A$18,0))</f>
        <v>India</v>
      </c>
      <c r="S5537" s="20" t="n">
        <f aca="false">INDEX(Lookup!$D$4:$D$18,MATCH(C5537,Lookup!$A$4:$A$18,0))</f>
        <v>0.012</v>
      </c>
      <c r="T5537" s="21" t="n">
        <f aca="false">ROUND(P5537*S5537,2)</f>
        <v>4.8</v>
      </c>
      <c r="U5537" s="21" t="n">
        <f aca="false">IF(T5537&lt;=10,1,IF(T5537&lt;=20,2,IF(T5537&lt;=30,3,IF(T5537&lt;=40,4,IF(T5537&lt;=50,5,IF(T5537&lt;=100,6,IF(T5537&lt;=250,7,8)))))))</f>
        <v>1</v>
      </c>
      <c r="V5537" s="21" t="n">
        <f aca="false">IF(AND(OR(Dashboard!$T$3="All",R5537=Dashboard!$T$3),OR(Dashboard!$T$4="All",D5537=Dashboard!$T$4)),1,0)</f>
        <v>1</v>
      </c>
      <c r="W5537" s="21" t="n">
        <f aca="false">IF(V5537=1,T5537+ROW()/10000000,0)</f>
        <v>4.8005537</v>
      </c>
    </row>
    <row r="5538" customFormat="false" ht="15" hidden="false" customHeight="false" outlineLevel="0" collapsed="false">
      <c r="A5538" s="0" t="n">
        <v>18451179</v>
      </c>
      <c r="B5538" s="0" t="s">
        <v>12673</v>
      </c>
      <c r="C5538" s="0" t="n">
        <v>1</v>
      </c>
      <c r="D5538" s="0" t="s">
        <v>6924</v>
      </c>
      <c r="E5538" s="0" t="s">
        <v>12674</v>
      </c>
      <c r="F5538" s="0" t="s">
        <v>12622</v>
      </c>
      <c r="G5538" s="0" t="s">
        <v>12623</v>
      </c>
      <c r="H5538" s="0" t="s">
        <v>3129</v>
      </c>
      <c r="I5538" s="0" t="s">
        <v>2123</v>
      </c>
      <c r="J5538" s="0" t="s">
        <v>47</v>
      </c>
      <c r="K5538" s="0" t="s">
        <v>47</v>
      </c>
      <c r="L5538" s="0" t="s">
        <v>47</v>
      </c>
      <c r="M5538" s="0" t="s">
        <v>47</v>
      </c>
      <c r="N5538" s="0" t="n">
        <v>1</v>
      </c>
      <c r="O5538" s="0" t="n">
        <v>0</v>
      </c>
      <c r="P5538" s="0" t="n">
        <v>300</v>
      </c>
      <c r="Q5538" s="0" t="n">
        <v>1</v>
      </c>
      <c r="R5538" s="0" t="str">
        <f aca="false">INDEX(Lookup!$B$4:$B$18,MATCH(C5538,Lookup!$A$4:$A$18,0))</f>
        <v>India</v>
      </c>
      <c r="S5538" s="20" t="n">
        <f aca="false">INDEX(Lookup!$D$4:$D$18,MATCH(C5538,Lookup!$A$4:$A$18,0))</f>
        <v>0.012</v>
      </c>
      <c r="T5538" s="21" t="n">
        <f aca="false">ROUND(P5538*S5538,2)</f>
        <v>3.6</v>
      </c>
      <c r="U5538" s="21" t="n">
        <f aca="false">IF(T5538&lt;=10,1,IF(T5538&lt;=20,2,IF(T5538&lt;=30,3,IF(T5538&lt;=40,4,IF(T5538&lt;=50,5,IF(T5538&lt;=100,6,IF(T5538&lt;=250,7,8)))))))</f>
        <v>1</v>
      </c>
      <c r="V5538" s="21" t="n">
        <f aca="false">IF(AND(OR(Dashboard!$T$3="All",R5538=Dashboard!$T$3),OR(Dashboard!$T$4="All",D5538=Dashboard!$T$4)),1,0)</f>
        <v>1</v>
      </c>
      <c r="W5538" s="21" t="n">
        <f aca="false">IF(V5538=1,T5538+ROW()/10000000,0)</f>
        <v>3.6005538</v>
      </c>
    </row>
    <row r="5539" customFormat="false" ht="15" hidden="false" customHeight="false" outlineLevel="0" collapsed="false">
      <c r="A5539" s="0" t="n">
        <v>18451158</v>
      </c>
      <c r="B5539" s="0" t="s">
        <v>12675</v>
      </c>
      <c r="C5539" s="0" t="n">
        <v>1</v>
      </c>
      <c r="D5539" s="0" t="s">
        <v>6924</v>
      </c>
      <c r="E5539" s="0" t="s">
        <v>12676</v>
      </c>
      <c r="F5539" s="0" t="s">
        <v>12622</v>
      </c>
      <c r="G5539" s="0" t="s">
        <v>12623</v>
      </c>
      <c r="H5539" s="0" t="s">
        <v>12677</v>
      </c>
      <c r="I5539" s="0" t="s">
        <v>2123</v>
      </c>
      <c r="J5539" s="0" t="s">
        <v>47</v>
      </c>
      <c r="K5539" s="0" t="s">
        <v>47</v>
      </c>
      <c r="L5539" s="0" t="s">
        <v>47</v>
      </c>
      <c r="M5539" s="0" t="s">
        <v>47</v>
      </c>
      <c r="N5539" s="0" t="n">
        <v>1</v>
      </c>
      <c r="O5539" s="0" t="n">
        <v>0</v>
      </c>
      <c r="P5539" s="0" t="n">
        <v>250</v>
      </c>
      <c r="Q5539" s="0" t="n">
        <v>1</v>
      </c>
      <c r="R5539" s="0" t="str">
        <f aca="false">INDEX(Lookup!$B$4:$B$18,MATCH(C5539,Lookup!$A$4:$A$18,0))</f>
        <v>India</v>
      </c>
      <c r="S5539" s="20" t="n">
        <f aca="false">INDEX(Lookup!$D$4:$D$18,MATCH(C5539,Lookup!$A$4:$A$18,0))</f>
        <v>0.012</v>
      </c>
      <c r="T5539" s="21" t="n">
        <f aca="false">ROUND(P5539*S5539,2)</f>
        <v>3</v>
      </c>
      <c r="U5539" s="21" t="n">
        <f aca="false">IF(T5539&lt;=10,1,IF(T5539&lt;=20,2,IF(T5539&lt;=30,3,IF(T5539&lt;=40,4,IF(T5539&lt;=50,5,IF(T5539&lt;=100,6,IF(T5539&lt;=250,7,8)))))))</f>
        <v>1</v>
      </c>
      <c r="V5539" s="21" t="n">
        <f aca="false">IF(AND(OR(Dashboard!$T$3="All",R5539=Dashboard!$T$3),OR(Dashboard!$T$4="All",D5539=Dashboard!$T$4)),1,0)</f>
        <v>1</v>
      </c>
      <c r="W5539" s="21" t="n">
        <f aca="false">IF(V5539=1,T5539+ROW()/10000000,0)</f>
        <v>3.0005539</v>
      </c>
    </row>
    <row r="5540" customFormat="false" ht="15" hidden="false" customHeight="false" outlineLevel="0" collapsed="false">
      <c r="A5540" s="0" t="n">
        <v>18451166</v>
      </c>
      <c r="B5540" s="0" t="s">
        <v>12678</v>
      </c>
      <c r="C5540" s="0" t="n">
        <v>1</v>
      </c>
      <c r="D5540" s="0" t="s">
        <v>6924</v>
      </c>
      <c r="E5540" s="0" t="s">
        <v>12628</v>
      </c>
      <c r="F5540" s="0" t="s">
        <v>12622</v>
      </c>
      <c r="G5540" s="0" t="s">
        <v>12623</v>
      </c>
      <c r="H5540" s="0" t="s">
        <v>3129</v>
      </c>
      <c r="I5540" s="0" t="s">
        <v>2123</v>
      </c>
      <c r="J5540" s="0" t="s">
        <v>47</v>
      </c>
      <c r="K5540" s="0" t="s">
        <v>47</v>
      </c>
      <c r="L5540" s="0" t="s">
        <v>47</v>
      </c>
      <c r="M5540" s="0" t="s">
        <v>47</v>
      </c>
      <c r="N5540" s="0" t="n">
        <v>1</v>
      </c>
      <c r="O5540" s="0" t="n">
        <v>0</v>
      </c>
      <c r="P5540" s="0" t="n">
        <v>250</v>
      </c>
      <c r="Q5540" s="0" t="n">
        <v>1</v>
      </c>
      <c r="R5540" s="0" t="str">
        <f aca="false">INDEX(Lookup!$B$4:$B$18,MATCH(C5540,Lookup!$A$4:$A$18,0))</f>
        <v>India</v>
      </c>
      <c r="S5540" s="20" t="n">
        <f aca="false">INDEX(Lookup!$D$4:$D$18,MATCH(C5540,Lookup!$A$4:$A$18,0))</f>
        <v>0.012</v>
      </c>
      <c r="T5540" s="21" t="n">
        <f aca="false">ROUND(P5540*S5540,2)</f>
        <v>3</v>
      </c>
      <c r="U5540" s="21" t="n">
        <f aca="false">IF(T5540&lt;=10,1,IF(T5540&lt;=20,2,IF(T5540&lt;=30,3,IF(T5540&lt;=40,4,IF(T5540&lt;=50,5,IF(T5540&lt;=100,6,IF(T5540&lt;=250,7,8)))))))</f>
        <v>1</v>
      </c>
      <c r="V5540" s="21" t="n">
        <f aca="false">IF(AND(OR(Dashboard!$T$3="All",R5540=Dashboard!$T$3),OR(Dashboard!$T$4="All",D5540=Dashboard!$T$4)),1,0)</f>
        <v>1</v>
      </c>
      <c r="W5540" s="21" t="n">
        <f aca="false">IF(V5540=1,T5540+ROW()/10000000,0)</f>
        <v>3.000554</v>
      </c>
    </row>
    <row r="5541" customFormat="false" ht="15" hidden="false" customHeight="false" outlineLevel="0" collapsed="false">
      <c r="A5541" s="0" t="n">
        <v>18238245</v>
      </c>
      <c r="B5541" s="0" t="s">
        <v>12679</v>
      </c>
      <c r="C5541" s="0" t="n">
        <v>1</v>
      </c>
      <c r="D5541" s="0" t="s">
        <v>6924</v>
      </c>
      <c r="E5541" s="0" t="s">
        <v>12680</v>
      </c>
      <c r="F5541" s="0" t="s">
        <v>12622</v>
      </c>
      <c r="G5541" s="0" t="s">
        <v>12623</v>
      </c>
      <c r="H5541" s="0" t="s">
        <v>2288</v>
      </c>
      <c r="I5541" s="0" t="s">
        <v>2123</v>
      </c>
      <c r="J5541" s="0" t="s">
        <v>47</v>
      </c>
      <c r="K5541" s="0" t="s">
        <v>47</v>
      </c>
      <c r="L5541" s="0" t="s">
        <v>47</v>
      </c>
      <c r="M5541" s="0" t="s">
        <v>47</v>
      </c>
      <c r="N5541" s="0" t="n">
        <v>2</v>
      </c>
      <c r="O5541" s="0" t="n">
        <v>1</v>
      </c>
      <c r="P5541" s="0" t="n">
        <v>500</v>
      </c>
      <c r="Q5541" s="0" t="n">
        <v>1</v>
      </c>
      <c r="R5541" s="0" t="str">
        <f aca="false">INDEX(Lookup!$B$4:$B$18,MATCH(C5541,Lookup!$A$4:$A$18,0))</f>
        <v>India</v>
      </c>
      <c r="S5541" s="20" t="n">
        <f aca="false">INDEX(Lookup!$D$4:$D$18,MATCH(C5541,Lookup!$A$4:$A$18,0))</f>
        <v>0.012</v>
      </c>
      <c r="T5541" s="21" t="n">
        <f aca="false">ROUND(P5541*S5541,2)</f>
        <v>6</v>
      </c>
      <c r="U5541" s="21" t="n">
        <f aca="false">IF(T5541&lt;=10,1,IF(T5541&lt;=20,2,IF(T5541&lt;=30,3,IF(T5541&lt;=40,4,IF(T5541&lt;=50,5,IF(T5541&lt;=100,6,IF(T5541&lt;=250,7,8)))))))</f>
        <v>1</v>
      </c>
      <c r="V5541" s="21" t="n">
        <f aca="false">IF(AND(OR(Dashboard!$T$3="All",R5541=Dashboard!$T$3),OR(Dashboard!$T$4="All",D5541=Dashboard!$T$4)),1,0)</f>
        <v>1</v>
      </c>
      <c r="W5541" s="21" t="n">
        <f aca="false">IF(V5541=1,T5541+ROW()/10000000,0)</f>
        <v>6.0005541</v>
      </c>
    </row>
    <row r="5542" customFormat="false" ht="15" hidden="false" customHeight="false" outlineLevel="0" collapsed="false">
      <c r="A5542" s="0" t="n">
        <v>308110</v>
      </c>
      <c r="B5542" s="0" t="s">
        <v>12681</v>
      </c>
      <c r="C5542" s="0" t="n">
        <v>1</v>
      </c>
      <c r="D5542" s="0" t="s">
        <v>6924</v>
      </c>
      <c r="E5542" s="0" t="s">
        <v>12682</v>
      </c>
      <c r="F5542" s="0" t="s">
        <v>12622</v>
      </c>
      <c r="G5542" s="0" t="s">
        <v>12623</v>
      </c>
      <c r="H5542" s="0" t="s">
        <v>2128</v>
      </c>
      <c r="I5542" s="0" t="s">
        <v>2123</v>
      </c>
      <c r="J5542" s="0" t="s">
        <v>47</v>
      </c>
      <c r="K5542" s="0" t="s">
        <v>47</v>
      </c>
      <c r="L5542" s="0" t="s">
        <v>47</v>
      </c>
      <c r="M5542" s="0" t="s">
        <v>47</v>
      </c>
      <c r="N5542" s="0" t="n">
        <v>1</v>
      </c>
      <c r="O5542" s="0" t="n">
        <v>0</v>
      </c>
      <c r="P5542" s="0" t="n">
        <v>400</v>
      </c>
      <c r="Q5542" s="0" t="n">
        <v>1</v>
      </c>
      <c r="R5542" s="0" t="str">
        <f aca="false">INDEX(Lookup!$B$4:$B$18,MATCH(C5542,Lookup!$A$4:$A$18,0))</f>
        <v>India</v>
      </c>
      <c r="S5542" s="20" t="n">
        <f aca="false">INDEX(Lookup!$D$4:$D$18,MATCH(C5542,Lookup!$A$4:$A$18,0))</f>
        <v>0.012</v>
      </c>
      <c r="T5542" s="21" t="n">
        <f aca="false">ROUND(P5542*S5542,2)</f>
        <v>4.8</v>
      </c>
      <c r="U5542" s="21" t="n">
        <f aca="false">IF(T5542&lt;=10,1,IF(T5542&lt;=20,2,IF(T5542&lt;=30,3,IF(T5542&lt;=40,4,IF(T5542&lt;=50,5,IF(T5542&lt;=100,6,IF(T5542&lt;=250,7,8)))))))</f>
        <v>1</v>
      </c>
      <c r="V5542" s="21" t="n">
        <f aca="false">IF(AND(OR(Dashboard!$T$3="All",R5542=Dashboard!$T$3),OR(Dashboard!$T$4="All",D5542=Dashboard!$T$4)),1,0)</f>
        <v>1</v>
      </c>
      <c r="W5542" s="21" t="n">
        <f aca="false">IF(V5542=1,T5542+ROW()/10000000,0)</f>
        <v>4.8005542</v>
      </c>
    </row>
    <row r="5543" customFormat="false" ht="15" hidden="false" customHeight="false" outlineLevel="0" collapsed="false">
      <c r="A5543" s="0" t="n">
        <v>312213</v>
      </c>
      <c r="B5543" s="0" t="s">
        <v>12683</v>
      </c>
      <c r="C5543" s="0" t="n">
        <v>1</v>
      </c>
      <c r="D5543" s="0" t="s">
        <v>6924</v>
      </c>
      <c r="E5543" s="0" t="s">
        <v>12684</v>
      </c>
      <c r="F5543" s="0" t="s">
        <v>12622</v>
      </c>
      <c r="G5543" s="0" t="s">
        <v>12623</v>
      </c>
      <c r="H5543" s="0" t="s">
        <v>2288</v>
      </c>
      <c r="I5543" s="0" t="s">
        <v>2123</v>
      </c>
      <c r="J5543" s="0" t="s">
        <v>47</v>
      </c>
      <c r="K5543" s="0" t="s">
        <v>47</v>
      </c>
      <c r="L5543" s="0" t="s">
        <v>47</v>
      </c>
      <c r="M5543" s="0" t="s">
        <v>47</v>
      </c>
      <c r="N5543" s="0" t="n">
        <v>2</v>
      </c>
      <c r="O5543" s="0" t="n">
        <v>3</v>
      </c>
      <c r="P5543" s="0" t="n">
        <v>600</v>
      </c>
      <c r="Q5543" s="0" t="n">
        <v>1</v>
      </c>
      <c r="R5543" s="0" t="str">
        <f aca="false">INDEX(Lookup!$B$4:$B$18,MATCH(C5543,Lookup!$A$4:$A$18,0))</f>
        <v>India</v>
      </c>
      <c r="S5543" s="20" t="n">
        <f aca="false">INDEX(Lookup!$D$4:$D$18,MATCH(C5543,Lookup!$A$4:$A$18,0))</f>
        <v>0.012</v>
      </c>
      <c r="T5543" s="21" t="n">
        <f aca="false">ROUND(P5543*S5543,2)</f>
        <v>7.2</v>
      </c>
      <c r="U5543" s="21" t="n">
        <f aca="false">IF(T5543&lt;=10,1,IF(T5543&lt;=20,2,IF(T5543&lt;=30,3,IF(T5543&lt;=40,4,IF(T5543&lt;=50,5,IF(T5543&lt;=100,6,IF(T5543&lt;=250,7,8)))))))</f>
        <v>1</v>
      </c>
      <c r="V5543" s="21" t="n">
        <f aca="false">IF(AND(OR(Dashboard!$T$3="All",R5543=Dashboard!$T$3),OR(Dashboard!$T$4="All",D5543=Dashboard!$T$4)),1,0)</f>
        <v>1</v>
      </c>
      <c r="W5543" s="21" t="n">
        <f aca="false">IF(V5543=1,T5543+ROW()/10000000,0)</f>
        <v>7.2005543</v>
      </c>
    </row>
    <row r="5544" customFormat="false" ht="15" hidden="false" customHeight="false" outlineLevel="0" collapsed="false">
      <c r="A5544" s="0" t="n">
        <v>18410370</v>
      </c>
      <c r="B5544" s="0" t="s">
        <v>12685</v>
      </c>
      <c r="C5544" s="0" t="n">
        <v>1</v>
      </c>
      <c r="D5544" s="0" t="s">
        <v>6924</v>
      </c>
      <c r="E5544" s="0" t="s">
        <v>12686</v>
      </c>
      <c r="F5544" s="0" t="s">
        <v>12622</v>
      </c>
      <c r="G5544" s="0" t="s">
        <v>12623</v>
      </c>
      <c r="H5544" s="0" t="s">
        <v>2349</v>
      </c>
      <c r="I5544" s="0" t="s">
        <v>2123</v>
      </c>
      <c r="J5544" s="0" t="s">
        <v>47</v>
      </c>
      <c r="K5544" s="0" t="s">
        <v>47</v>
      </c>
      <c r="L5544" s="0" t="s">
        <v>47</v>
      </c>
      <c r="M5544" s="0" t="s">
        <v>47</v>
      </c>
      <c r="N5544" s="0" t="n">
        <v>1</v>
      </c>
      <c r="O5544" s="0" t="n">
        <v>0</v>
      </c>
      <c r="P5544" s="0" t="n">
        <v>100</v>
      </c>
      <c r="Q5544" s="0" t="n">
        <v>1</v>
      </c>
      <c r="R5544" s="0" t="str">
        <f aca="false">INDEX(Lookup!$B$4:$B$18,MATCH(C5544,Lookup!$A$4:$A$18,0))</f>
        <v>India</v>
      </c>
      <c r="S5544" s="20" t="n">
        <f aca="false">INDEX(Lookup!$D$4:$D$18,MATCH(C5544,Lookup!$A$4:$A$18,0))</f>
        <v>0.012</v>
      </c>
      <c r="T5544" s="21" t="n">
        <f aca="false">ROUND(P5544*S5544,2)</f>
        <v>1.2</v>
      </c>
      <c r="U5544" s="21" t="n">
        <f aca="false">IF(T5544&lt;=10,1,IF(T5544&lt;=20,2,IF(T5544&lt;=30,3,IF(T5544&lt;=40,4,IF(T5544&lt;=50,5,IF(T5544&lt;=100,6,IF(T5544&lt;=250,7,8)))))))</f>
        <v>1</v>
      </c>
      <c r="V5544" s="21" t="n">
        <f aca="false">IF(AND(OR(Dashboard!$T$3="All",R5544=Dashboard!$T$3),OR(Dashboard!$T$4="All",D5544=Dashboard!$T$4)),1,0)</f>
        <v>1</v>
      </c>
      <c r="W5544" s="21" t="n">
        <f aca="false">IF(V5544=1,T5544+ROW()/10000000,0)</f>
        <v>1.2005544</v>
      </c>
    </row>
    <row r="5545" customFormat="false" ht="15" hidden="false" customHeight="false" outlineLevel="0" collapsed="false">
      <c r="A5545" s="0" t="n">
        <v>18236975</v>
      </c>
      <c r="B5545" s="0" t="s">
        <v>11133</v>
      </c>
      <c r="C5545" s="0" t="n">
        <v>1</v>
      </c>
      <c r="D5545" s="0" t="s">
        <v>6924</v>
      </c>
      <c r="E5545" s="0" t="s">
        <v>12687</v>
      </c>
      <c r="F5545" s="0" t="s">
        <v>12622</v>
      </c>
      <c r="G5545" s="0" t="s">
        <v>12623</v>
      </c>
      <c r="H5545" s="0" t="s">
        <v>2128</v>
      </c>
      <c r="I5545" s="0" t="s">
        <v>2123</v>
      </c>
      <c r="J5545" s="0" t="s">
        <v>47</v>
      </c>
      <c r="K5545" s="0" t="s">
        <v>47</v>
      </c>
      <c r="L5545" s="0" t="s">
        <v>47</v>
      </c>
      <c r="M5545" s="0" t="s">
        <v>47</v>
      </c>
      <c r="N5545" s="0" t="n">
        <v>2</v>
      </c>
      <c r="O5545" s="0" t="n">
        <v>0</v>
      </c>
      <c r="P5545" s="0" t="n">
        <v>500</v>
      </c>
      <c r="Q5545" s="0" t="n">
        <v>1</v>
      </c>
      <c r="R5545" s="0" t="str">
        <f aca="false">INDEX(Lookup!$B$4:$B$18,MATCH(C5545,Lookup!$A$4:$A$18,0))</f>
        <v>India</v>
      </c>
      <c r="S5545" s="20" t="n">
        <f aca="false">INDEX(Lookup!$D$4:$D$18,MATCH(C5545,Lookup!$A$4:$A$18,0))</f>
        <v>0.012</v>
      </c>
      <c r="T5545" s="21" t="n">
        <f aca="false">ROUND(P5545*S5545,2)</f>
        <v>6</v>
      </c>
      <c r="U5545" s="21" t="n">
        <f aca="false">IF(T5545&lt;=10,1,IF(T5545&lt;=20,2,IF(T5545&lt;=30,3,IF(T5545&lt;=40,4,IF(T5545&lt;=50,5,IF(T5545&lt;=100,6,IF(T5545&lt;=250,7,8)))))))</f>
        <v>1</v>
      </c>
      <c r="V5545" s="21" t="n">
        <f aca="false">IF(AND(OR(Dashboard!$T$3="All",R5545=Dashboard!$T$3),OR(Dashboard!$T$4="All",D5545=Dashboard!$T$4)),1,0)</f>
        <v>1</v>
      </c>
      <c r="W5545" s="21" t="n">
        <f aca="false">IF(V5545=1,T5545+ROW()/10000000,0)</f>
        <v>6.0005545</v>
      </c>
    </row>
    <row r="5546" customFormat="false" ht="15" hidden="false" customHeight="false" outlineLevel="0" collapsed="false">
      <c r="A5546" s="0" t="n">
        <v>18471517</v>
      </c>
      <c r="B5546" s="0" t="s">
        <v>12688</v>
      </c>
      <c r="C5546" s="0" t="n">
        <v>1</v>
      </c>
      <c r="D5546" s="0" t="s">
        <v>6924</v>
      </c>
      <c r="E5546" s="0" t="s">
        <v>12689</v>
      </c>
      <c r="F5546" s="0" t="s">
        <v>12622</v>
      </c>
      <c r="G5546" s="0" t="s">
        <v>12623</v>
      </c>
      <c r="H5546" s="0" t="s">
        <v>12690</v>
      </c>
      <c r="I5546" s="0" t="s">
        <v>2123</v>
      </c>
      <c r="J5546" s="0" t="s">
        <v>46</v>
      </c>
      <c r="K5546" s="0" t="s">
        <v>47</v>
      </c>
      <c r="L5546" s="0" t="s">
        <v>47</v>
      </c>
      <c r="M5546" s="0" t="s">
        <v>47</v>
      </c>
      <c r="N5546" s="0" t="n">
        <v>2</v>
      </c>
      <c r="O5546" s="0" t="n">
        <v>1</v>
      </c>
      <c r="P5546" s="0" t="n">
        <v>700</v>
      </c>
      <c r="Q5546" s="0" t="n">
        <v>1</v>
      </c>
      <c r="R5546" s="0" t="str">
        <f aca="false">INDEX(Lookup!$B$4:$B$18,MATCH(C5546,Lookup!$A$4:$A$18,0))</f>
        <v>India</v>
      </c>
      <c r="S5546" s="20" t="n">
        <f aca="false">INDEX(Lookup!$D$4:$D$18,MATCH(C5546,Lookup!$A$4:$A$18,0))</f>
        <v>0.012</v>
      </c>
      <c r="T5546" s="21" t="n">
        <f aca="false">ROUND(P5546*S5546,2)</f>
        <v>8.4</v>
      </c>
      <c r="U5546" s="21" t="n">
        <f aca="false">IF(T5546&lt;=10,1,IF(T5546&lt;=20,2,IF(T5546&lt;=30,3,IF(T5546&lt;=40,4,IF(T5546&lt;=50,5,IF(T5546&lt;=100,6,IF(T5546&lt;=250,7,8)))))))</f>
        <v>1</v>
      </c>
      <c r="V5546" s="21" t="n">
        <f aca="false">IF(AND(OR(Dashboard!$T$3="All",R5546=Dashboard!$T$3),OR(Dashboard!$T$4="All",D5546=Dashboard!$T$4)),1,0)</f>
        <v>1</v>
      </c>
      <c r="W5546" s="21" t="n">
        <f aca="false">IF(V5546=1,T5546+ROW()/10000000,0)</f>
        <v>8.4005546</v>
      </c>
    </row>
    <row r="5547" customFormat="false" ht="15" hidden="false" customHeight="false" outlineLevel="0" collapsed="false">
      <c r="A5547" s="0" t="n">
        <v>304469</v>
      </c>
      <c r="B5547" s="0" t="s">
        <v>12691</v>
      </c>
      <c r="C5547" s="0" t="n">
        <v>1</v>
      </c>
      <c r="D5547" s="0" t="s">
        <v>6924</v>
      </c>
      <c r="E5547" s="0" t="s">
        <v>12692</v>
      </c>
      <c r="F5547" s="0" t="s">
        <v>12622</v>
      </c>
      <c r="G5547" s="0" t="s">
        <v>12623</v>
      </c>
      <c r="H5547" s="0" t="s">
        <v>2382</v>
      </c>
      <c r="I5547" s="0" t="s">
        <v>2123</v>
      </c>
      <c r="J5547" s="0" t="s">
        <v>47</v>
      </c>
      <c r="K5547" s="0" t="s">
        <v>47</v>
      </c>
      <c r="L5547" s="0" t="s">
        <v>47</v>
      </c>
      <c r="M5547" s="0" t="s">
        <v>47</v>
      </c>
      <c r="N5547" s="0" t="n">
        <v>1</v>
      </c>
      <c r="O5547" s="0" t="n">
        <v>0</v>
      </c>
      <c r="P5547" s="0" t="n">
        <v>100</v>
      </c>
      <c r="Q5547" s="0" t="n">
        <v>1</v>
      </c>
      <c r="R5547" s="0" t="str">
        <f aca="false">INDEX(Lookup!$B$4:$B$18,MATCH(C5547,Lookup!$A$4:$A$18,0))</f>
        <v>India</v>
      </c>
      <c r="S5547" s="20" t="n">
        <f aca="false">INDEX(Lookup!$D$4:$D$18,MATCH(C5547,Lookup!$A$4:$A$18,0))</f>
        <v>0.012</v>
      </c>
      <c r="T5547" s="21" t="n">
        <f aca="false">ROUND(P5547*S5547,2)</f>
        <v>1.2</v>
      </c>
      <c r="U5547" s="21" t="n">
        <f aca="false">IF(T5547&lt;=10,1,IF(T5547&lt;=20,2,IF(T5547&lt;=30,3,IF(T5547&lt;=40,4,IF(T5547&lt;=50,5,IF(T5547&lt;=100,6,IF(T5547&lt;=250,7,8)))))))</f>
        <v>1</v>
      </c>
      <c r="V5547" s="21" t="n">
        <f aca="false">IF(AND(OR(Dashboard!$T$3="All",R5547=Dashboard!$T$3),OR(Dashboard!$T$4="All",D5547=Dashboard!$T$4)),1,0)</f>
        <v>1</v>
      </c>
      <c r="W5547" s="21" t="n">
        <f aca="false">IF(V5547=1,T5547+ROW()/10000000,0)</f>
        <v>1.2005547</v>
      </c>
    </row>
    <row r="5548" customFormat="false" ht="15" hidden="false" customHeight="false" outlineLevel="0" collapsed="false">
      <c r="A5548" s="0" t="n">
        <v>18451144</v>
      </c>
      <c r="B5548" s="0" t="s">
        <v>12693</v>
      </c>
      <c r="C5548" s="0" t="n">
        <v>1</v>
      </c>
      <c r="D5548" s="0" t="s">
        <v>6924</v>
      </c>
      <c r="E5548" s="0" t="s">
        <v>12694</v>
      </c>
      <c r="F5548" s="0" t="s">
        <v>12622</v>
      </c>
      <c r="G5548" s="0" t="s">
        <v>12623</v>
      </c>
      <c r="H5548" s="0" t="s">
        <v>402</v>
      </c>
      <c r="I5548" s="0" t="s">
        <v>2123</v>
      </c>
      <c r="J5548" s="0" t="s">
        <v>47</v>
      </c>
      <c r="K5548" s="0" t="s">
        <v>47</v>
      </c>
      <c r="L5548" s="0" t="s">
        <v>47</v>
      </c>
      <c r="M5548" s="0" t="s">
        <v>47</v>
      </c>
      <c r="N5548" s="0" t="n">
        <v>1</v>
      </c>
      <c r="O5548" s="0" t="n">
        <v>0</v>
      </c>
      <c r="P5548" s="0" t="n">
        <v>200</v>
      </c>
      <c r="Q5548" s="0" t="n">
        <v>1</v>
      </c>
      <c r="R5548" s="0" t="str">
        <f aca="false">INDEX(Lookup!$B$4:$B$18,MATCH(C5548,Lookup!$A$4:$A$18,0))</f>
        <v>India</v>
      </c>
      <c r="S5548" s="20" t="n">
        <f aca="false">INDEX(Lookup!$D$4:$D$18,MATCH(C5548,Lookup!$A$4:$A$18,0))</f>
        <v>0.012</v>
      </c>
      <c r="T5548" s="21" t="n">
        <f aca="false">ROUND(P5548*S5548,2)</f>
        <v>2.4</v>
      </c>
      <c r="U5548" s="21" t="n">
        <f aca="false">IF(T5548&lt;=10,1,IF(T5548&lt;=20,2,IF(T5548&lt;=30,3,IF(T5548&lt;=40,4,IF(T5548&lt;=50,5,IF(T5548&lt;=100,6,IF(T5548&lt;=250,7,8)))))))</f>
        <v>1</v>
      </c>
      <c r="V5548" s="21" t="n">
        <f aca="false">IF(AND(OR(Dashboard!$T$3="All",R5548=Dashboard!$T$3),OR(Dashboard!$T$4="All",D5548=Dashboard!$T$4)),1,0)</f>
        <v>1</v>
      </c>
      <c r="W5548" s="21" t="n">
        <f aca="false">IF(V5548=1,T5548+ROW()/10000000,0)</f>
        <v>2.4005548</v>
      </c>
    </row>
    <row r="5549" customFormat="false" ht="15" hidden="false" customHeight="false" outlineLevel="0" collapsed="false">
      <c r="A5549" s="0" t="n">
        <v>4084</v>
      </c>
      <c r="B5549" s="0" t="s">
        <v>9568</v>
      </c>
      <c r="C5549" s="0" t="n">
        <v>1</v>
      </c>
      <c r="D5549" s="0" t="s">
        <v>6924</v>
      </c>
      <c r="E5549" s="0" t="s">
        <v>12695</v>
      </c>
      <c r="F5549" s="0" t="s">
        <v>12696</v>
      </c>
      <c r="G5549" s="0" t="s">
        <v>12697</v>
      </c>
      <c r="H5549" s="0" t="s">
        <v>402</v>
      </c>
      <c r="I5549" s="0" t="s">
        <v>2123</v>
      </c>
      <c r="J5549" s="0" t="s">
        <v>47</v>
      </c>
      <c r="K5549" s="0" t="s">
        <v>47</v>
      </c>
      <c r="L5549" s="0" t="s">
        <v>47</v>
      </c>
      <c r="M5549" s="0" t="s">
        <v>47</v>
      </c>
      <c r="N5549" s="0" t="n">
        <v>1</v>
      </c>
      <c r="O5549" s="0" t="n">
        <v>4</v>
      </c>
      <c r="P5549" s="0" t="n">
        <v>200</v>
      </c>
      <c r="Q5549" s="0" t="n">
        <v>2.9</v>
      </c>
      <c r="R5549" s="0" t="str">
        <f aca="false">INDEX(Lookup!$B$4:$B$18,MATCH(C5549,Lookup!$A$4:$A$18,0))</f>
        <v>India</v>
      </c>
      <c r="S5549" s="20" t="n">
        <f aca="false">INDEX(Lookup!$D$4:$D$18,MATCH(C5549,Lookup!$A$4:$A$18,0))</f>
        <v>0.012</v>
      </c>
      <c r="T5549" s="21" t="n">
        <f aca="false">ROUND(P5549*S5549,2)</f>
        <v>2.4</v>
      </c>
      <c r="U5549" s="21" t="n">
        <f aca="false">IF(T5549&lt;=10,1,IF(T5549&lt;=20,2,IF(T5549&lt;=30,3,IF(T5549&lt;=40,4,IF(T5549&lt;=50,5,IF(T5549&lt;=100,6,IF(T5549&lt;=250,7,8)))))))</f>
        <v>1</v>
      </c>
      <c r="V5549" s="21" t="n">
        <f aca="false">IF(AND(OR(Dashboard!$T$3="All",R5549=Dashboard!$T$3),OR(Dashboard!$T$4="All",D5549=Dashboard!$T$4)),1,0)</f>
        <v>1</v>
      </c>
      <c r="W5549" s="21" t="n">
        <f aca="false">IF(V5549=1,T5549+ROW()/10000000,0)</f>
        <v>2.4005549</v>
      </c>
    </row>
    <row r="5550" customFormat="false" ht="15" hidden="false" customHeight="false" outlineLevel="0" collapsed="false">
      <c r="A5550" s="0" t="n">
        <v>310947</v>
      </c>
      <c r="B5550" s="0" t="s">
        <v>12698</v>
      </c>
      <c r="C5550" s="0" t="n">
        <v>1</v>
      </c>
      <c r="D5550" s="0" t="s">
        <v>6924</v>
      </c>
      <c r="E5550" s="0" t="s">
        <v>12699</v>
      </c>
      <c r="F5550" s="0" t="s">
        <v>12696</v>
      </c>
      <c r="G5550" s="0" t="s">
        <v>12697</v>
      </c>
      <c r="H5550" s="0" t="s">
        <v>2382</v>
      </c>
      <c r="I5550" s="0" t="s">
        <v>2123</v>
      </c>
      <c r="J5550" s="0" t="s">
        <v>47</v>
      </c>
      <c r="K5550" s="0" t="s">
        <v>47</v>
      </c>
      <c r="L5550" s="0" t="s">
        <v>47</v>
      </c>
      <c r="M5550" s="0" t="s">
        <v>47</v>
      </c>
      <c r="N5550" s="0" t="n">
        <v>1</v>
      </c>
      <c r="O5550" s="0" t="n">
        <v>5</v>
      </c>
      <c r="P5550" s="0" t="n">
        <v>100</v>
      </c>
      <c r="Q5550" s="0" t="n">
        <v>3</v>
      </c>
      <c r="R5550" s="0" t="str">
        <f aca="false">INDEX(Lookup!$B$4:$B$18,MATCH(C5550,Lookup!$A$4:$A$18,0))</f>
        <v>India</v>
      </c>
      <c r="S5550" s="20" t="n">
        <f aca="false">INDEX(Lookup!$D$4:$D$18,MATCH(C5550,Lookup!$A$4:$A$18,0))</f>
        <v>0.012</v>
      </c>
      <c r="T5550" s="21" t="n">
        <f aca="false">ROUND(P5550*S5550,2)</f>
        <v>1.2</v>
      </c>
      <c r="U5550" s="21" t="n">
        <f aca="false">IF(T5550&lt;=10,1,IF(T5550&lt;=20,2,IF(T5550&lt;=30,3,IF(T5550&lt;=40,4,IF(T5550&lt;=50,5,IF(T5550&lt;=100,6,IF(T5550&lt;=250,7,8)))))))</f>
        <v>1</v>
      </c>
      <c r="V5550" s="21" t="n">
        <f aca="false">IF(AND(OR(Dashboard!$T$3="All",R5550=Dashboard!$T$3),OR(Dashboard!$T$4="All",D5550=Dashboard!$T$4)),1,0)</f>
        <v>1</v>
      </c>
      <c r="W5550" s="21" t="n">
        <f aca="false">IF(V5550=1,T5550+ROW()/10000000,0)</f>
        <v>1.200555</v>
      </c>
    </row>
    <row r="5551" customFormat="false" ht="15" hidden="false" customHeight="false" outlineLevel="0" collapsed="false">
      <c r="A5551" s="0" t="n">
        <v>310989</v>
      </c>
      <c r="B5551" s="0" t="s">
        <v>12700</v>
      </c>
      <c r="C5551" s="0" t="n">
        <v>1</v>
      </c>
      <c r="D5551" s="0" t="s">
        <v>6924</v>
      </c>
      <c r="E5551" s="0" t="s">
        <v>12701</v>
      </c>
      <c r="F5551" s="0" t="s">
        <v>12696</v>
      </c>
      <c r="G5551" s="0" t="s">
        <v>12697</v>
      </c>
      <c r="H5551" s="0" t="s">
        <v>156</v>
      </c>
      <c r="I5551" s="0" t="s">
        <v>2123</v>
      </c>
      <c r="J5551" s="0" t="s">
        <v>47</v>
      </c>
      <c r="K5551" s="0" t="s">
        <v>47</v>
      </c>
      <c r="L5551" s="0" t="s">
        <v>47</v>
      </c>
      <c r="M5551" s="0" t="s">
        <v>47</v>
      </c>
      <c r="N5551" s="0" t="n">
        <v>1</v>
      </c>
      <c r="O5551" s="0" t="n">
        <v>5</v>
      </c>
      <c r="P5551" s="0" t="n">
        <v>200</v>
      </c>
      <c r="Q5551" s="0" t="n">
        <v>2.9</v>
      </c>
      <c r="R5551" s="0" t="str">
        <f aca="false">INDEX(Lookup!$B$4:$B$18,MATCH(C5551,Lookup!$A$4:$A$18,0))</f>
        <v>India</v>
      </c>
      <c r="S5551" s="20" t="n">
        <f aca="false">INDEX(Lookup!$D$4:$D$18,MATCH(C5551,Lookup!$A$4:$A$18,0))</f>
        <v>0.012</v>
      </c>
      <c r="T5551" s="21" t="n">
        <f aca="false">ROUND(P5551*S5551,2)</f>
        <v>2.4</v>
      </c>
      <c r="U5551" s="21" t="n">
        <f aca="false">IF(T5551&lt;=10,1,IF(T5551&lt;=20,2,IF(T5551&lt;=30,3,IF(T5551&lt;=40,4,IF(T5551&lt;=50,5,IF(T5551&lt;=100,6,IF(T5551&lt;=250,7,8)))))))</f>
        <v>1</v>
      </c>
      <c r="V5551" s="21" t="n">
        <f aca="false">IF(AND(OR(Dashboard!$T$3="All",R5551=Dashboard!$T$3),OR(Dashboard!$T$4="All",D5551=Dashboard!$T$4)),1,0)</f>
        <v>1</v>
      </c>
      <c r="W5551" s="21" t="n">
        <f aca="false">IF(V5551=1,T5551+ROW()/10000000,0)</f>
        <v>2.4005551</v>
      </c>
    </row>
    <row r="5552" customFormat="false" ht="15" hidden="false" customHeight="false" outlineLevel="0" collapsed="false">
      <c r="A5552" s="0" t="n">
        <v>18358295</v>
      </c>
      <c r="B5552" s="0" t="s">
        <v>12702</v>
      </c>
      <c r="C5552" s="0" t="n">
        <v>1</v>
      </c>
      <c r="D5552" s="0" t="s">
        <v>6924</v>
      </c>
      <c r="E5552" s="0" t="s">
        <v>12703</v>
      </c>
      <c r="F5552" s="0" t="s">
        <v>12696</v>
      </c>
      <c r="G5552" s="0" t="s">
        <v>12697</v>
      </c>
      <c r="H5552" s="0" t="s">
        <v>402</v>
      </c>
      <c r="I5552" s="0" t="s">
        <v>2123</v>
      </c>
      <c r="J5552" s="0" t="s">
        <v>47</v>
      </c>
      <c r="K5552" s="0" t="s">
        <v>47</v>
      </c>
      <c r="L5552" s="0" t="s">
        <v>47</v>
      </c>
      <c r="M5552" s="0" t="s">
        <v>47</v>
      </c>
      <c r="N5552" s="0" t="n">
        <v>1</v>
      </c>
      <c r="O5552" s="0" t="n">
        <v>4</v>
      </c>
      <c r="P5552" s="0" t="n">
        <v>300</v>
      </c>
      <c r="Q5552" s="0" t="n">
        <v>3</v>
      </c>
      <c r="R5552" s="0" t="str">
        <f aca="false">INDEX(Lookup!$B$4:$B$18,MATCH(C5552,Lookup!$A$4:$A$18,0))</f>
        <v>India</v>
      </c>
      <c r="S5552" s="20" t="n">
        <f aca="false">INDEX(Lookup!$D$4:$D$18,MATCH(C5552,Lookup!$A$4:$A$18,0))</f>
        <v>0.012</v>
      </c>
      <c r="T5552" s="21" t="n">
        <f aca="false">ROUND(P5552*S5552,2)</f>
        <v>3.6</v>
      </c>
      <c r="U5552" s="21" t="n">
        <f aca="false">IF(T5552&lt;=10,1,IF(T5552&lt;=20,2,IF(T5552&lt;=30,3,IF(T5552&lt;=40,4,IF(T5552&lt;=50,5,IF(T5552&lt;=100,6,IF(T5552&lt;=250,7,8)))))))</f>
        <v>1</v>
      </c>
      <c r="V5552" s="21" t="n">
        <f aca="false">IF(AND(OR(Dashboard!$T$3="All",R5552=Dashboard!$T$3),OR(Dashboard!$T$4="All",D5552=Dashboard!$T$4)),1,0)</f>
        <v>1</v>
      </c>
      <c r="W5552" s="21" t="n">
        <f aca="false">IF(V5552=1,T5552+ROW()/10000000,0)</f>
        <v>3.6005552</v>
      </c>
    </row>
    <row r="5553" customFormat="false" ht="15" hidden="false" customHeight="false" outlineLevel="0" collapsed="false">
      <c r="A5553" s="0" t="n">
        <v>18317756</v>
      </c>
      <c r="B5553" s="0" t="s">
        <v>12704</v>
      </c>
      <c r="C5553" s="0" t="n">
        <v>1</v>
      </c>
      <c r="D5553" s="0" t="s">
        <v>6924</v>
      </c>
      <c r="E5553" s="0" t="s">
        <v>12705</v>
      </c>
      <c r="F5553" s="0" t="s">
        <v>12696</v>
      </c>
      <c r="G5553" s="0" t="s">
        <v>12697</v>
      </c>
      <c r="H5553" s="0" t="s">
        <v>2288</v>
      </c>
      <c r="I5553" s="0" t="s">
        <v>2123</v>
      </c>
      <c r="J5553" s="0" t="s">
        <v>47</v>
      </c>
      <c r="K5553" s="0" t="s">
        <v>47</v>
      </c>
      <c r="L5553" s="0" t="s">
        <v>47</v>
      </c>
      <c r="M5553" s="0" t="s">
        <v>47</v>
      </c>
      <c r="N5553" s="0" t="n">
        <v>1</v>
      </c>
      <c r="O5553" s="0" t="n">
        <v>8</v>
      </c>
      <c r="P5553" s="0" t="n">
        <v>300</v>
      </c>
      <c r="Q5553" s="0" t="n">
        <v>3.1</v>
      </c>
      <c r="R5553" s="0" t="str">
        <f aca="false">INDEX(Lookup!$B$4:$B$18,MATCH(C5553,Lookup!$A$4:$A$18,0))</f>
        <v>India</v>
      </c>
      <c r="S5553" s="20" t="n">
        <f aca="false">INDEX(Lookup!$D$4:$D$18,MATCH(C5553,Lookup!$A$4:$A$18,0))</f>
        <v>0.012</v>
      </c>
      <c r="T5553" s="21" t="n">
        <f aca="false">ROUND(P5553*S5553,2)</f>
        <v>3.6</v>
      </c>
      <c r="U5553" s="21" t="n">
        <f aca="false">IF(T5553&lt;=10,1,IF(T5553&lt;=20,2,IF(T5553&lt;=30,3,IF(T5553&lt;=40,4,IF(T5553&lt;=50,5,IF(T5553&lt;=100,6,IF(T5553&lt;=250,7,8)))))))</f>
        <v>1</v>
      </c>
      <c r="V5553" s="21" t="n">
        <f aca="false">IF(AND(OR(Dashboard!$T$3="All",R5553=Dashboard!$T$3),OR(Dashboard!$T$4="All",D5553=Dashboard!$T$4)),1,0)</f>
        <v>1</v>
      </c>
      <c r="W5553" s="21" t="n">
        <f aca="false">IF(V5553=1,T5553+ROW()/10000000,0)</f>
        <v>3.6005553</v>
      </c>
    </row>
    <row r="5554" customFormat="false" ht="15" hidden="false" customHeight="false" outlineLevel="0" collapsed="false">
      <c r="A5554" s="0" t="n">
        <v>310936</v>
      </c>
      <c r="B5554" s="0" t="s">
        <v>3154</v>
      </c>
      <c r="C5554" s="0" t="n">
        <v>1</v>
      </c>
      <c r="D5554" s="0" t="s">
        <v>6924</v>
      </c>
      <c r="E5554" s="0" t="s">
        <v>12706</v>
      </c>
      <c r="F5554" s="0" t="s">
        <v>12696</v>
      </c>
      <c r="G5554" s="0" t="s">
        <v>12697</v>
      </c>
      <c r="H5554" s="0" t="s">
        <v>3015</v>
      </c>
      <c r="I5554" s="0" t="s">
        <v>2123</v>
      </c>
      <c r="J5554" s="0" t="s">
        <v>47</v>
      </c>
      <c r="K5554" s="0" t="s">
        <v>47</v>
      </c>
      <c r="L5554" s="0" t="s">
        <v>47</v>
      </c>
      <c r="M5554" s="0" t="s">
        <v>47</v>
      </c>
      <c r="N5554" s="0" t="n">
        <v>1</v>
      </c>
      <c r="O5554" s="0" t="n">
        <v>9</v>
      </c>
      <c r="P5554" s="0" t="n">
        <v>300</v>
      </c>
      <c r="Q5554" s="0" t="n">
        <v>3.1</v>
      </c>
      <c r="R5554" s="0" t="str">
        <f aca="false">INDEX(Lookup!$B$4:$B$18,MATCH(C5554,Lookup!$A$4:$A$18,0))</f>
        <v>India</v>
      </c>
      <c r="S5554" s="20" t="n">
        <f aca="false">INDEX(Lookup!$D$4:$D$18,MATCH(C5554,Lookup!$A$4:$A$18,0))</f>
        <v>0.012</v>
      </c>
      <c r="T5554" s="21" t="n">
        <f aca="false">ROUND(P5554*S5554,2)</f>
        <v>3.6</v>
      </c>
      <c r="U5554" s="21" t="n">
        <f aca="false">IF(T5554&lt;=10,1,IF(T5554&lt;=20,2,IF(T5554&lt;=30,3,IF(T5554&lt;=40,4,IF(T5554&lt;=50,5,IF(T5554&lt;=100,6,IF(T5554&lt;=250,7,8)))))))</f>
        <v>1</v>
      </c>
      <c r="V5554" s="21" t="n">
        <f aca="false">IF(AND(OR(Dashboard!$T$3="All",R5554=Dashboard!$T$3),OR(Dashboard!$T$4="All",D5554=Dashboard!$T$4)),1,0)</f>
        <v>1</v>
      </c>
      <c r="W5554" s="21" t="n">
        <f aca="false">IF(V5554=1,T5554+ROW()/10000000,0)</f>
        <v>3.6005554</v>
      </c>
    </row>
    <row r="5555" customFormat="false" ht="15" hidden="false" customHeight="false" outlineLevel="0" collapsed="false">
      <c r="A5555" s="0" t="n">
        <v>308796</v>
      </c>
      <c r="B5555" s="0" t="s">
        <v>2973</v>
      </c>
      <c r="C5555" s="0" t="n">
        <v>1</v>
      </c>
      <c r="D5555" s="0" t="s">
        <v>6924</v>
      </c>
      <c r="E5555" s="0" t="s">
        <v>12707</v>
      </c>
      <c r="F5555" s="0" t="s">
        <v>12696</v>
      </c>
      <c r="G5555" s="0" t="s">
        <v>12697</v>
      </c>
      <c r="H5555" s="0" t="s">
        <v>2975</v>
      </c>
      <c r="I5555" s="0" t="s">
        <v>2123</v>
      </c>
      <c r="J5555" s="0" t="s">
        <v>47</v>
      </c>
      <c r="K5555" s="0" t="s">
        <v>47</v>
      </c>
      <c r="L5555" s="0" t="s">
        <v>47</v>
      </c>
      <c r="M5555" s="0" t="s">
        <v>47</v>
      </c>
      <c r="N5555" s="0" t="n">
        <v>1</v>
      </c>
      <c r="O5555" s="0" t="n">
        <v>14</v>
      </c>
      <c r="P5555" s="0" t="n">
        <v>350</v>
      </c>
      <c r="Q5555" s="0" t="n">
        <v>3.1</v>
      </c>
      <c r="R5555" s="0" t="str">
        <f aca="false">INDEX(Lookup!$B$4:$B$18,MATCH(C5555,Lookup!$A$4:$A$18,0))</f>
        <v>India</v>
      </c>
      <c r="S5555" s="20" t="n">
        <f aca="false">INDEX(Lookup!$D$4:$D$18,MATCH(C5555,Lookup!$A$4:$A$18,0))</f>
        <v>0.012</v>
      </c>
      <c r="T5555" s="21" t="n">
        <f aca="false">ROUND(P5555*S5555,2)</f>
        <v>4.2</v>
      </c>
      <c r="U5555" s="21" t="n">
        <f aca="false">IF(T5555&lt;=10,1,IF(T5555&lt;=20,2,IF(T5555&lt;=30,3,IF(T5555&lt;=40,4,IF(T5555&lt;=50,5,IF(T5555&lt;=100,6,IF(T5555&lt;=250,7,8)))))))</f>
        <v>1</v>
      </c>
      <c r="V5555" s="21" t="n">
        <f aca="false">IF(AND(OR(Dashboard!$T$3="All",R5555=Dashboard!$T$3),OR(Dashboard!$T$4="All",D5555=Dashboard!$T$4)),1,0)</f>
        <v>1</v>
      </c>
      <c r="W5555" s="21" t="n">
        <f aca="false">IF(V5555=1,T5555+ROW()/10000000,0)</f>
        <v>4.2005555</v>
      </c>
    </row>
    <row r="5556" customFormat="false" ht="15" hidden="false" customHeight="false" outlineLevel="0" collapsed="false">
      <c r="A5556" s="0" t="n">
        <v>18460320</v>
      </c>
      <c r="B5556" s="0" t="s">
        <v>12708</v>
      </c>
      <c r="C5556" s="0" t="n">
        <v>1</v>
      </c>
      <c r="D5556" s="0" t="s">
        <v>6924</v>
      </c>
      <c r="E5556" s="0" t="s">
        <v>12709</v>
      </c>
      <c r="F5556" s="0" t="s">
        <v>12696</v>
      </c>
      <c r="G5556" s="0" t="s">
        <v>12697</v>
      </c>
      <c r="H5556" s="0" t="s">
        <v>241</v>
      </c>
      <c r="I5556" s="0" t="s">
        <v>2123</v>
      </c>
      <c r="J5556" s="0" t="s">
        <v>47</v>
      </c>
      <c r="K5556" s="0" t="s">
        <v>47</v>
      </c>
      <c r="L5556" s="0" t="s">
        <v>47</v>
      </c>
      <c r="M5556" s="0" t="s">
        <v>47</v>
      </c>
      <c r="N5556" s="0" t="n">
        <v>1</v>
      </c>
      <c r="O5556" s="0" t="n">
        <v>6</v>
      </c>
      <c r="P5556" s="0" t="n">
        <v>200</v>
      </c>
      <c r="Q5556" s="0" t="n">
        <v>3</v>
      </c>
      <c r="R5556" s="0" t="str">
        <f aca="false">INDEX(Lookup!$B$4:$B$18,MATCH(C5556,Lookup!$A$4:$A$18,0))</f>
        <v>India</v>
      </c>
      <c r="S5556" s="20" t="n">
        <f aca="false">INDEX(Lookup!$D$4:$D$18,MATCH(C5556,Lookup!$A$4:$A$18,0))</f>
        <v>0.012</v>
      </c>
      <c r="T5556" s="21" t="n">
        <f aca="false">ROUND(P5556*S5556,2)</f>
        <v>2.4</v>
      </c>
      <c r="U5556" s="21" t="n">
        <f aca="false">IF(T5556&lt;=10,1,IF(T5556&lt;=20,2,IF(T5556&lt;=30,3,IF(T5556&lt;=40,4,IF(T5556&lt;=50,5,IF(T5556&lt;=100,6,IF(T5556&lt;=250,7,8)))))))</f>
        <v>1</v>
      </c>
      <c r="V5556" s="21" t="n">
        <f aca="false">IF(AND(OR(Dashboard!$T$3="All",R5556=Dashboard!$T$3),OR(Dashboard!$T$4="All",D5556=Dashboard!$T$4)),1,0)</f>
        <v>1</v>
      </c>
      <c r="W5556" s="21" t="n">
        <f aca="false">IF(V5556=1,T5556+ROW()/10000000,0)</f>
        <v>2.4005556</v>
      </c>
    </row>
    <row r="5557" customFormat="false" ht="15" hidden="false" customHeight="false" outlineLevel="0" collapsed="false">
      <c r="A5557" s="0" t="n">
        <v>18241893</v>
      </c>
      <c r="B5557" s="0" t="s">
        <v>12710</v>
      </c>
      <c r="C5557" s="0" t="n">
        <v>1</v>
      </c>
      <c r="D5557" s="0" t="s">
        <v>6924</v>
      </c>
      <c r="E5557" s="0" t="s">
        <v>12711</v>
      </c>
      <c r="F5557" s="0" t="s">
        <v>12696</v>
      </c>
      <c r="G5557" s="0" t="s">
        <v>12697</v>
      </c>
      <c r="H5557" s="0" t="s">
        <v>2147</v>
      </c>
      <c r="I5557" s="0" t="s">
        <v>2123</v>
      </c>
      <c r="J5557" s="0" t="s">
        <v>47</v>
      </c>
      <c r="K5557" s="0" t="s">
        <v>47</v>
      </c>
      <c r="L5557" s="0" t="s">
        <v>47</v>
      </c>
      <c r="M5557" s="0" t="s">
        <v>47</v>
      </c>
      <c r="N5557" s="0" t="n">
        <v>1</v>
      </c>
      <c r="O5557" s="0" t="n">
        <v>4</v>
      </c>
      <c r="P5557" s="0" t="n">
        <v>350</v>
      </c>
      <c r="Q5557" s="0" t="n">
        <v>3</v>
      </c>
      <c r="R5557" s="0" t="str">
        <f aca="false">INDEX(Lookup!$B$4:$B$18,MATCH(C5557,Lookup!$A$4:$A$18,0))</f>
        <v>India</v>
      </c>
      <c r="S5557" s="20" t="n">
        <f aca="false">INDEX(Lookup!$D$4:$D$18,MATCH(C5557,Lookup!$A$4:$A$18,0))</f>
        <v>0.012</v>
      </c>
      <c r="T5557" s="21" t="n">
        <f aca="false">ROUND(P5557*S5557,2)</f>
        <v>4.2</v>
      </c>
      <c r="U5557" s="21" t="n">
        <f aca="false">IF(T5557&lt;=10,1,IF(T5557&lt;=20,2,IF(T5557&lt;=30,3,IF(T5557&lt;=40,4,IF(T5557&lt;=50,5,IF(T5557&lt;=100,6,IF(T5557&lt;=250,7,8)))))))</f>
        <v>1</v>
      </c>
      <c r="V5557" s="21" t="n">
        <f aca="false">IF(AND(OR(Dashboard!$T$3="All",R5557=Dashboard!$T$3),OR(Dashboard!$T$4="All",D5557=Dashboard!$T$4)),1,0)</f>
        <v>1</v>
      </c>
      <c r="W5557" s="21" t="n">
        <f aca="false">IF(V5557=1,T5557+ROW()/10000000,0)</f>
        <v>4.2005557</v>
      </c>
    </row>
    <row r="5558" customFormat="false" ht="15" hidden="false" customHeight="false" outlineLevel="0" collapsed="false">
      <c r="A5558" s="0" t="n">
        <v>18363053</v>
      </c>
      <c r="B5558" s="0" t="s">
        <v>12712</v>
      </c>
      <c r="C5558" s="0" t="n">
        <v>1</v>
      </c>
      <c r="D5558" s="0" t="s">
        <v>6924</v>
      </c>
      <c r="E5558" s="0" t="s">
        <v>12713</v>
      </c>
      <c r="F5558" s="0" t="s">
        <v>12696</v>
      </c>
      <c r="G5558" s="0" t="s">
        <v>12697</v>
      </c>
      <c r="H5558" s="0" t="s">
        <v>2293</v>
      </c>
      <c r="I5558" s="0" t="s">
        <v>2123</v>
      </c>
      <c r="J5558" s="0" t="s">
        <v>47</v>
      </c>
      <c r="K5558" s="0" t="s">
        <v>47</v>
      </c>
      <c r="L5558" s="0" t="s">
        <v>47</v>
      </c>
      <c r="M5558" s="0" t="s">
        <v>47</v>
      </c>
      <c r="N5558" s="0" t="n">
        <v>1</v>
      </c>
      <c r="O5558" s="0" t="n">
        <v>4</v>
      </c>
      <c r="P5558" s="0" t="n">
        <v>400</v>
      </c>
      <c r="Q5558" s="0" t="n">
        <v>3</v>
      </c>
      <c r="R5558" s="0" t="str">
        <f aca="false">INDEX(Lookup!$B$4:$B$18,MATCH(C5558,Lookup!$A$4:$A$18,0))</f>
        <v>India</v>
      </c>
      <c r="S5558" s="20" t="n">
        <f aca="false">INDEX(Lookup!$D$4:$D$18,MATCH(C5558,Lookup!$A$4:$A$18,0))</f>
        <v>0.012</v>
      </c>
      <c r="T5558" s="21" t="n">
        <f aca="false">ROUND(P5558*S5558,2)</f>
        <v>4.8</v>
      </c>
      <c r="U5558" s="21" t="n">
        <f aca="false">IF(T5558&lt;=10,1,IF(T5558&lt;=20,2,IF(T5558&lt;=30,3,IF(T5558&lt;=40,4,IF(T5558&lt;=50,5,IF(T5558&lt;=100,6,IF(T5558&lt;=250,7,8)))))))</f>
        <v>1</v>
      </c>
      <c r="V5558" s="21" t="n">
        <f aca="false">IF(AND(OR(Dashboard!$T$3="All",R5558=Dashboard!$T$3),OR(Dashboard!$T$4="All",D5558=Dashboard!$T$4)),1,0)</f>
        <v>1</v>
      </c>
      <c r="W5558" s="21" t="n">
        <f aca="false">IF(V5558=1,T5558+ROW()/10000000,0)</f>
        <v>4.8005558</v>
      </c>
    </row>
    <row r="5559" customFormat="false" ht="15" hidden="false" customHeight="false" outlineLevel="0" collapsed="false">
      <c r="A5559" s="0" t="n">
        <v>310997</v>
      </c>
      <c r="B5559" s="0" t="s">
        <v>4942</v>
      </c>
      <c r="C5559" s="0" t="n">
        <v>1</v>
      </c>
      <c r="D5559" s="0" t="s">
        <v>6924</v>
      </c>
      <c r="E5559" s="0" t="s">
        <v>12714</v>
      </c>
      <c r="F5559" s="0" t="s">
        <v>12696</v>
      </c>
      <c r="G5559" s="0" t="s">
        <v>12697</v>
      </c>
      <c r="H5559" s="0" t="s">
        <v>2310</v>
      </c>
      <c r="I5559" s="0" t="s">
        <v>2123</v>
      </c>
      <c r="J5559" s="0" t="s">
        <v>47</v>
      </c>
      <c r="K5559" s="0" t="s">
        <v>47</v>
      </c>
      <c r="L5559" s="0" t="s">
        <v>47</v>
      </c>
      <c r="M5559" s="0" t="s">
        <v>47</v>
      </c>
      <c r="N5559" s="0" t="n">
        <v>1</v>
      </c>
      <c r="O5559" s="0" t="n">
        <v>11</v>
      </c>
      <c r="P5559" s="0" t="n">
        <v>450</v>
      </c>
      <c r="Q5559" s="0" t="n">
        <v>2.7</v>
      </c>
      <c r="R5559" s="0" t="str">
        <f aca="false">INDEX(Lookup!$B$4:$B$18,MATCH(C5559,Lookup!$A$4:$A$18,0))</f>
        <v>India</v>
      </c>
      <c r="S5559" s="20" t="n">
        <f aca="false">INDEX(Lookup!$D$4:$D$18,MATCH(C5559,Lookup!$A$4:$A$18,0))</f>
        <v>0.012</v>
      </c>
      <c r="T5559" s="21" t="n">
        <f aca="false">ROUND(P5559*S5559,2)</f>
        <v>5.4</v>
      </c>
      <c r="U5559" s="21" t="n">
        <f aca="false">IF(T5559&lt;=10,1,IF(T5559&lt;=20,2,IF(T5559&lt;=30,3,IF(T5559&lt;=40,4,IF(T5559&lt;=50,5,IF(T5559&lt;=100,6,IF(T5559&lt;=250,7,8)))))))</f>
        <v>1</v>
      </c>
      <c r="V5559" s="21" t="n">
        <f aca="false">IF(AND(OR(Dashboard!$T$3="All",R5559=Dashboard!$T$3),OR(Dashboard!$T$4="All",D5559=Dashboard!$T$4)),1,0)</f>
        <v>1</v>
      </c>
      <c r="W5559" s="21" t="n">
        <f aca="false">IF(V5559=1,T5559+ROW()/10000000,0)</f>
        <v>5.4005559</v>
      </c>
    </row>
    <row r="5560" customFormat="false" ht="15" hidden="false" customHeight="false" outlineLevel="0" collapsed="false">
      <c r="A5560" s="0" t="n">
        <v>6629</v>
      </c>
      <c r="B5560" s="0" t="s">
        <v>12715</v>
      </c>
      <c r="C5560" s="0" t="n">
        <v>1</v>
      </c>
      <c r="D5560" s="0" t="s">
        <v>6924</v>
      </c>
      <c r="E5560" s="0" t="s">
        <v>12716</v>
      </c>
      <c r="F5560" s="0" t="s">
        <v>12696</v>
      </c>
      <c r="G5560" s="0" t="s">
        <v>12697</v>
      </c>
      <c r="H5560" s="0" t="s">
        <v>2349</v>
      </c>
      <c r="I5560" s="0" t="s">
        <v>2123</v>
      </c>
      <c r="J5560" s="0" t="s">
        <v>47</v>
      </c>
      <c r="K5560" s="0" t="s">
        <v>47</v>
      </c>
      <c r="L5560" s="0" t="s">
        <v>47</v>
      </c>
      <c r="M5560" s="0" t="s">
        <v>47</v>
      </c>
      <c r="N5560" s="0" t="n">
        <v>1</v>
      </c>
      <c r="O5560" s="0" t="n">
        <v>12</v>
      </c>
      <c r="P5560" s="0" t="n">
        <v>100</v>
      </c>
      <c r="Q5560" s="0" t="n">
        <v>3.1</v>
      </c>
      <c r="R5560" s="0" t="str">
        <f aca="false">INDEX(Lookup!$B$4:$B$18,MATCH(C5560,Lookup!$A$4:$A$18,0))</f>
        <v>India</v>
      </c>
      <c r="S5560" s="20" t="n">
        <f aca="false">INDEX(Lookup!$D$4:$D$18,MATCH(C5560,Lookup!$A$4:$A$18,0))</f>
        <v>0.012</v>
      </c>
      <c r="T5560" s="21" t="n">
        <f aca="false">ROUND(P5560*S5560,2)</f>
        <v>1.2</v>
      </c>
      <c r="U5560" s="21" t="n">
        <f aca="false">IF(T5560&lt;=10,1,IF(T5560&lt;=20,2,IF(T5560&lt;=30,3,IF(T5560&lt;=40,4,IF(T5560&lt;=50,5,IF(T5560&lt;=100,6,IF(T5560&lt;=250,7,8)))))))</f>
        <v>1</v>
      </c>
      <c r="V5560" s="21" t="n">
        <f aca="false">IF(AND(OR(Dashboard!$T$3="All",R5560=Dashboard!$T$3),OR(Dashboard!$T$4="All",D5560=Dashboard!$T$4)),1,0)</f>
        <v>1</v>
      </c>
      <c r="W5560" s="21" t="n">
        <f aca="false">IF(V5560=1,T5560+ROW()/10000000,0)</f>
        <v>1.200556</v>
      </c>
    </row>
    <row r="5561" customFormat="false" ht="15" hidden="false" customHeight="false" outlineLevel="0" collapsed="false">
      <c r="A5561" s="0" t="n">
        <v>302685</v>
      </c>
      <c r="B5561" s="0" t="s">
        <v>12717</v>
      </c>
      <c r="C5561" s="0" t="n">
        <v>1</v>
      </c>
      <c r="D5561" s="0" t="s">
        <v>6924</v>
      </c>
      <c r="E5561" s="0" t="s">
        <v>12718</v>
      </c>
      <c r="F5561" s="0" t="s">
        <v>12696</v>
      </c>
      <c r="G5561" s="0" t="s">
        <v>12697</v>
      </c>
      <c r="H5561" s="0" t="s">
        <v>12719</v>
      </c>
      <c r="I5561" s="0" t="s">
        <v>2123</v>
      </c>
      <c r="J5561" s="0" t="s">
        <v>47</v>
      </c>
      <c r="K5561" s="0" t="s">
        <v>47</v>
      </c>
      <c r="L5561" s="0" t="s">
        <v>47</v>
      </c>
      <c r="M5561" s="0" t="s">
        <v>47</v>
      </c>
      <c r="N5561" s="0" t="n">
        <v>1</v>
      </c>
      <c r="O5561" s="0" t="n">
        <v>11</v>
      </c>
      <c r="P5561" s="0" t="n">
        <v>200</v>
      </c>
      <c r="Q5561" s="0" t="n">
        <v>2.8</v>
      </c>
      <c r="R5561" s="0" t="str">
        <f aca="false">INDEX(Lookup!$B$4:$B$18,MATCH(C5561,Lookup!$A$4:$A$18,0))</f>
        <v>India</v>
      </c>
      <c r="S5561" s="20" t="n">
        <f aca="false">INDEX(Lookup!$D$4:$D$18,MATCH(C5561,Lookup!$A$4:$A$18,0))</f>
        <v>0.012</v>
      </c>
      <c r="T5561" s="21" t="n">
        <f aca="false">ROUND(P5561*S5561,2)</f>
        <v>2.4</v>
      </c>
      <c r="U5561" s="21" t="n">
        <f aca="false">IF(T5561&lt;=10,1,IF(T5561&lt;=20,2,IF(T5561&lt;=30,3,IF(T5561&lt;=40,4,IF(T5561&lt;=50,5,IF(T5561&lt;=100,6,IF(T5561&lt;=250,7,8)))))))</f>
        <v>1</v>
      </c>
      <c r="V5561" s="21" t="n">
        <f aca="false">IF(AND(OR(Dashboard!$T$3="All",R5561=Dashboard!$T$3),OR(Dashboard!$T$4="All",D5561=Dashboard!$T$4)),1,0)</f>
        <v>1</v>
      </c>
      <c r="W5561" s="21" t="n">
        <f aca="false">IF(V5561=1,T5561+ROW()/10000000,0)</f>
        <v>2.4005561</v>
      </c>
    </row>
    <row r="5562" customFormat="false" ht="15" hidden="false" customHeight="false" outlineLevel="0" collapsed="false">
      <c r="A5562" s="0" t="n">
        <v>18241860</v>
      </c>
      <c r="B5562" s="0" t="s">
        <v>12720</v>
      </c>
      <c r="C5562" s="0" t="n">
        <v>1</v>
      </c>
      <c r="D5562" s="0" t="s">
        <v>6924</v>
      </c>
      <c r="E5562" s="0" t="s">
        <v>12721</v>
      </c>
      <c r="F5562" s="0" t="s">
        <v>12696</v>
      </c>
      <c r="G5562" s="0" t="s">
        <v>12697</v>
      </c>
      <c r="H5562" s="0" t="s">
        <v>402</v>
      </c>
      <c r="I5562" s="0" t="s">
        <v>2123</v>
      </c>
      <c r="J5562" s="0" t="s">
        <v>47</v>
      </c>
      <c r="K5562" s="0" t="s">
        <v>47</v>
      </c>
      <c r="L5562" s="0" t="s">
        <v>47</v>
      </c>
      <c r="M5562" s="0" t="s">
        <v>47</v>
      </c>
      <c r="N5562" s="0" t="n">
        <v>1</v>
      </c>
      <c r="O5562" s="0" t="n">
        <v>7</v>
      </c>
      <c r="P5562" s="0" t="n">
        <v>250</v>
      </c>
      <c r="Q5562" s="0" t="n">
        <v>3.1</v>
      </c>
      <c r="R5562" s="0" t="str">
        <f aca="false">INDEX(Lookup!$B$4:$B$18,MATCH(C5562,Lookup!$A$4:$A$18,0))</f>
        <v>India</v>
      </c>
      <c r="S5562" s="20" t="n">
        <f aca="false">INDEX(Lookup!$D$4:$D$18,MATCH(C5562,Lookup!$A$4:$A$18,0))</f>
        <v>0.012</v>
      </c>
      <c r="T5562" s="21" t="n">
        <f aca="false">ROUND(P5562*S5562,2)</f>
        <v>3</v>
      </c>
      <c r="U5562" s="21" t="n">
        <f aca="false">IF(T5562&lt;=10,1,IF(T5562&lt;=20,2,IF(T5562&lt;=30,3,IF(T5562&lt;=40,4,IF(T5562&lt;=50,5,IF(T5562&lt;=100,6,IF(T5562&lt;=250,7,8)))))))</f>
        <v>1</v>
      </c>
      <c r="V5562" s="21" t="n">
        <f aca="false">IF(AND(OR(Dashboard!$T$3="All",R5562=Dashboard!$T$3),OR(Dashboard!$T$4="All",D5562=Dashboard!$T$4)),1,0)</f>
        <v>1</v>
      </c>
      <c r="W5562" s="21" t="n">
        <f aca="false">IF(V5562=1,T5562+ROW()/10000000,0)</f>
        <v>3.0005562</v>
      </c>
    </row>
    <row r="5563" customFormat="false" ht="15" hidden="false" customHeight="false" outlineLevel="0" collapsed="false">
      <c r="A5563" s="0" t="n">
        <v>2920</v>
      </c>
      <c r="B5563" s="0" t="s">
        <v>12722</v>
      </c>
      <c r="C5563" s="0" t="n">
        <v>1</v>
      </c>
      <c r="D5563" s="0" t="s">
        <v>6924</v>
      </c>
      <c r="E5563" s="0" t="s">
        <v>12723</v>
      </c>
      <c r="F5563" s="0" t="s">
        <v>12696</v>
      </c>
      <c r="G5563" s="0" t="s">
        <v>12697</v>
      </c>
      <c r="H5563" s="0" t="s">
        <v>402</v>
      </c>
      <c r="I5563" s="0" t="s">
        <v>2123</v>
      </c>
      <c r="J5563" s="0" t="s">
        <v>47</v>
      </c>
      <c r="K5563" s="0" t="s">
        <v>47</v>
      </c>
      <c r="L5563" s="0" t="s">
        <v>47</v>
      </c>
      <c r="M5563" s="0" t="s">
        <v>47</v>
      </c>
      <c r="N5563" s="0" t="n">
        <v>1</v>
      </c>
      <c r="O5563" s="0" t="n">
        <v>10</v>
      </c>
      <c r="P5563" s="0" t="n">
        <v>200</v>
      </c>
      <c r="Q5563" s="0" t="n">
        <v>3.1</v>
      </c>
      <c r="R5563" s="0" t="str">
        <f aca="false">INDEX(Lookup!$B$4:$B$18,MATCH(C5563,Lookup!$A$4:$A$18,0))</f>
        <v>India</v>
      </c>
      <c r="S5563" s="20" t="n">
        <f aca="false">INDEX(Lookup!$D$4:$D$18,MATCH(C5563,Lookup!$A$4:$A$18,0))</f>
        <v>0.012</v>
      </c>
      <c r="T5563" s="21" t="n">
        <f aca="false">ROUND(P5563*S5563,2)</f>
        <v>2.4</v>
      </c>
      <c r="U5563" s="21" t="n">
        <f aca="false">IF(T5563&lt;=10,1,IF(T5563&lt;=20,2,IF(T5563&lt;=30,3,IF(T5563&lt;=40,4,IF(T5563&lt;=50,5,IF(T5563&lt;=100,6,IF(T5563&lt;=250,7,8)))))))</f>
        <v>1</v>
      </c>
      <c r="V5563" s="21" t="n">
        <f aca="false">IF(AND(OR(Dashboard!$T$3="All",R5563=Dashboard!$T$3),OR(Dashboard!$T$4="All",D5563=Dashboard!$T$4)),1,0)</f>
        <v>1</v>
      </c>
      <c r="W5563" s="21" t="n">
        <f aca="false">IF(V5563=1,T5563+ROW()/10000000,0)</f>
        <v>2.4005563</v>
      </c>
    </row>
    <row r="5564" customFormat="false" ht="15" hidden="false" customHeight="false" outlineLevel="0" collapsed="false">
      <c r="A5564" s="0" t="n">
        <v>18238281</v>
      </c>
      <c r="B5564" s="0" t="s">
        <v>12724</v>
      </c>
      <c r="C5564" s="0" t="n">
        <v>1</v>
      </c>
      <c r="D5564" s="0" t="s">
        <v>6924</v>
      </c>
      <c r="E5564" s="0" t="s">
        <v>12725</v>
      </c>
      <c r="F5564" s="0" t="s">
        <v>12696</v>
      </c>
      <c r="G5564" s="0" t="s">
        <v>12697</v>
      </c>
      <c r="H5564" s="0" t="s">
        <v>2342</v>
      </c>
      <c r="I5564" s="0" t="s">
        <v>2123</v>
      </c>
      <c r="J5564" s="0" t="s">
        <v>47</v>
      </c>
      <c r="K5564" s="0" t="s">
        <v>47</v>
      </c>
      <c r="L5564" s="0" t="s">
        <v>47</v>
      </c>
      <c r="M5564" s="0" t="s">
        <v>47</v>
      </c>
      <c r="N5564" s="0" t="n">
        <v>1</v>
      </c>
      <c r="O5564" s="0" t="n">
        <v>6</v>
      </c>
      <c r="P5564" s="0" t="n">
        <v>150</v>
      </c>
      <c r="Q5564" s="0" t="n">
        <v>3.1</v>
      </c>
      <c r="R5564" s="0" t="str">
        <f aca="false">INDEX(Lookup!$B$4:$B$18,MATCH(C5564,Lookup!$A$4:$A$18,0))</f>
        <v>India</v>
      </c>
      <c r="S5564" s="20" t="n">
        <f aca="false">INDEX(Lookup!$D$4:$D$18,MATCH(C5564,Lookup!$A$4:$A$18,0))</f>
        <v>0.012</v>
      </c>
      <c r="T5564" s="21" t="n">
        <f aca="false">ROUND(P5564*S5564,2)</f>
        <v>1.8</v>
      </c>
      <c r="U5564" s="21" t="n">
        <f aca="false">IF(T5564&lt;=10,1,IF(T5564&lt;=20,2,IF(T5564&lt;=30,3,IF(T5564&lt;=40,4,IF(T5564&lt;=50,5,IF(T5564&lt;=100,6,IF(T5564&lt;=250,7,8)))))))</f>
        <v>1</v>
      </c>
      <c r="V5564" s="21" t="n">
        <f aca="false">IF(AND(OR(Dashboard!$T$3="All",R5564=Dashboard!$T$3),OR(Dashboard!$T$4="All",D5564=Dashboard!$T$4)),1,0)</f>
        <v>1</v>
      </c>
      <c r="W5564" s="21" t="n">
        <f aca="false">IF(V5564=1,T5564+ROW()/10000000,0)</f>
        <v>1.8005564</v>
      </c>
    </row>
    <row r="5565" customFormat="false" ht="15" hidden="false" customHeight="false" outlineLevel="0" collapsed="false">
      <c r="A5565" s="0" t="n">
        <v>18204485</v>
      </c>
      <c r="B5565" s="0" t="s">
        <v>12726</v>
      </c>
      <c r="C5565" s="0" t="n">
        <v>1</v>
      </c>
      <c r="D5565" s="0" t="s">
        <v>6924</v>
      </c>
      <c r="E5565" s="0" t="s">
        <v>12727</v>
      </c>
      <c r="F5565" s="0" t="s">
        <v>12696</v>
      </c>
      <c r="G5565" s="0" t="s">
        <v>12697</v>
      </c>
      <c r="H5565" s="0" t="s">
        <v>2288</v>
      </c>
      <c r="I5565" s="0" t="s">
        <v>2123</v>
      </c>
      <c r="J5565" s="0" t="s">
        <v>47</v>
      </c>
      <c r="K5565" s="0" t="s">
        <v>47</v>
      </c>
      <c r="L5565" s="0" t="s">
        <v>47</v>
      </c>
      <c r="M5565" s="0" t="s">
        <v>47</v>
      </c>
      <c r="N5565" s="0" t="n">
        <v>1</v>
      </c>
      <c r="O5565" s="0" t="n">
        <v>4</v>
      </c>
      <c r="P5565" s="0" t="n">
        <v>400</v>
      </c>
      <c r="Q5565" s="0" t="n">
        <v>3</v>
      </c>
      <c r="R5565" s="0" t="str">
        <f aca="false">INDEX(Lookup!$B$4:$B$18,MATCH(C5565,Lookup!$A$4:$A$18,0))</f>
        <v>India</v>
      </c>
      <c r="S5565" s="20" t="n">
        <f aca="false">INDEX(Lookup!$D$4:$D$18,MATCH(C5565,Lookup!$A$4:$A$18,0))</f>
        <v>0.012</v>
      </c>
      <c r="T5565" s="21" t="n">
        <f aca="false">ROUND(P5565*S5565,2)</f>
        <v>4.8</v>
      </c>
      <c r="U5565" s="21" t="n">
        <f aca="false">IF(T5565&lt;=10,1,IF(T5565&lt;=20,2,IF(T5565&lt;=30,3,IF(T5565&lt;=40,4,IF(T5565&lt;=50,5,IF(T5565&lt;=100,6,IF(T5565&lt;=250,7,8)))))))</f>
        <v>1</v>
      </c>
      <c r="V5565" s="21" t="n">
        <f aca="false">IF(AND(OR(Dashboard!$T$3="All",R5565=Dashboard!$T$3),OR(Dashboard!$T$4="All",D5565=Dashboard!$T$4)),1,0)</f>
        <v>1</v>
      </c>
      <c r="W5565" s="21" t="n">
        <f aca="false">IF(V5565=1,T5565+ROW()/10000000,0)</f>
        <v>4.8005565</v>
      </c>
    </row>
    <row r="5566" customFormat="false" ht="15" hidden="false" customHeight="false" outlineLevel="0" collapsed="false">
      <c r="A5566" s="0" t="n">
        <v>18126086</v>
      </c>
      <c r="B5566" s="0" t="s">
        <v>7316</v>
      </c>
      <c r="C5566" s="0" t="n">
        <v>1</v>
      </c>
      <c r="D5566" s="0" t="s">
        <v>6924</v>
      </c>
      <c r="E5566" s="0" t="s">
        <v>12728</v>
      </c>
      <c r="F5566" s="0" t="s">
        <v>12696</v>
      </c>
      <c r="G5566" s="0" t="s">
        <v>12697</v>
      </c>
      <c r="H5566" s="0" t="s">
        <v>2288</v>
      </c>
      <c r="I5566" s="0" t="s">
        <v>2123</v>
      </c>
      <c r="J5566" s="0" t="s">
        <v>47</v>
      </c>
      <c r="K5566" s="0" t="s">
        <v>47</v>
      </c>
      <c r="L5566" s="0" t="s">
        <v>47</v>
      </c>
      <c r="M5566" s="0" t="s">
        <v>47</v>
      </c>
      <c r="N5566" s="0" t="n">
        <v>2</v>
      </c>
      <c r="O5566" s="0" t="n">
        <v>8</v>
      </c>
      <c r="P5566" s="0" t="n">
        <v>500</v>
      </c>
      <c r="Q5566" s="0" t="n">
        <v>3.1</v>
      </c>
      <c r="R5566" s="0" t="str">
        <f aca="false">INDEX(Lookup!$B$4:$B$18,MATCH(C5566,Lookup!$A$4:$A$18,0))</f>
        <v>India</v>
      </c>
      <c r="S5566" s="20" t="n">
        <f aca="false">INDEX(Lookup!$D$4:$D$18,MATCH(C5566,Lookup!$A$4:$A$18,0))</f>
        <v>0.012</v>
      </c>
      <c r="T5566" s="21" t="n">
        <f aca="false">ROUND(P5566*S5566,2)</f>
        <v>6</v>
      </c>
      <c r="U5566" s="21" t="n">
        <f aca="false">IF(T5566&lt;=10,1,IF(T5566&lt;=20,2,IF(T5566&lt;=30,3,IF(T5566&lt;=40,4,IF(T5566&lt;=50,5,IF(T5566&lt;=100,6,IF(T5566&lt;=250,7,8)))))))</f>
        <v>1</v>
      </c>
      <c r="V5566" s="21" t="n">
        <f aca="false">IF(AND(OR(Dashboard!$T$3="All",R5566=Dashboard!$T$3),OR(Dashboard!$T$4="All",D5566=Dashboard!$T$4)),1,0)</f>
        <v>1</v>
      </c>
      <c r="W5566" s="21" t="n">
        <f aca="false">IF(V5566=1,T5566+ROW()/10000000,0)</f>
        <v>6.0005566</v>
      </c>
    </row>
    <row r="5567" customFormat="false" ht="15" hidden="false" customHeight="false" outlineLevel="0" collapsed="false">
      <c r="A5567" s="0" t="n">
        <v>9031</v>
      </c>
      <c r="B5567" s="0" t="s">
        <v>12729</v>
      </c>
      <c r="C5567" s="0" t="n">
        <v>1</v>
      </c>
      <c r="D5567" s="0" t="s">
        <v>6924</v>
      </c>
      <c r="E5567" s="0" t="s">
        <v>12730</v>
      </c>
      <c r="F5567" s="0" t="s">
        <v>12696</v>
      </c>
      <c r="G5567" s="0" t="s">
        <v>12697</v>
      </c>
      <c r="H5567" s="0" t="s">
        <v>2128</v>
      </c>
      <c r="I5567" s="0" t="s">
        <v>2123</v>
      </c>
      <c r="J5567" s="0" t="s">
        <v>47</v>
      </c>
      <c r="K5567" s="0" t="s">
        <v>47</v>
      </c>
      <c r="L5567" s="0" t="s">
        <v>47</v>
      </c>
      <c r="M5567" s="0" t="s">
        <v>47</v>
      </c>
      <c r="N5567" s="0" t="n">
        <v>1</v>
      </c>
      <c r="O5567" s="0" t="n">
        <v>14</v>
      </c>
      <c r="P5567" s="0" t="n">
        <v>100</v>
      </c>
      <c r="Q5567" s="0" t="n">
        <v>3</v>
      </c>
      <c r="R5567" s="0" t="str">
        <f aca="false">INDEX(Lookup!$B$4:$B$18,MATCH(C5567,Lookup!$A$4:$A$18,0))</f>
        <v>India</v>
      </c>
      <c r="S5567" s="20" t="n">
        <f aca="false">INDEX(Lookup!$D$4:$D$18,MATCH(C5567,Lookup!$A$4:$A$18,0))</f>
        <v>0.012</v>
      </c>
      <c r="T5567" s="21" t="n">
        <f aca="false">ROUND(P5567*S5567,2)</f>
        <v>1.2</v>
      </c>
      <c r="U5567" s="21" t="n">
        <f aca="false">IF(T5567&lt;=10,1,IF(T5567&lt;=20,2,IF(T5567&lt;=30,3,IF(T5567&lt;=40,4,IF(T5567&lt;=50,5,IF(T5567&lt;=100,6,IF(T5567&lt;=250,7,8)))))))</f>
        <v>1</v>
      </c>
      <c r="V5567" s="21" t="n">
        <f aca="false">IF(AND(OR(Dashboard!$T$3="All",R5567=Dashboard!$T$3),OR(Dashboard!$T$4="All",D5567=Dashboard!$T$4)),1,0)</f>
        <v>1</v>
      </c>
      <c r="W5567" s="21" t="n">
        <f aca="false">IF(V5567=1,T5567+ROW()/10000000,0)</f>
        <v>1.2005567</v>
      </c>
    </row>
    <row r="5568" customFormat="false" ht="15" hidden="false" customHeight="false" outlineLevel="0" collapsed="false">
      <c r="A5568" s="0" t="n">
        <v>18254532</v>
      </c>
      <c r="B5568" s="0" t="s">
        <v>12731</v>
      </c>
      <c r="C5568" s="0" t="n">
        <v>1</v>
      </c>
      <c r="D5568" s="0" t="s">
        <v>6924</v>
      </c>
      <c r="E5568" s="0" t="s">
        <v>12732</v>
      </c>
      <c r="F5568" s="0" t="s">
        <v>12696</v>
      </c>
      <c r="G5568" s="0" t="s">
        <v>12697</v>
      </c>
      <c r="H5568" s="0" t="s">
        <v>2128</v>
      </c>
      <c r="I5568" s="0" t="s">
        <v>2123</v>
      </c>
      <c r="J5568" s="0" t="s">
        <v>47</v>
      </c>
      <c r="K5568" s="0" t="s">
        <v>47</v>
      </c>
      <c r="L5568" s="0" t="s">
        <v>47</v>
      </c>
      <c r="M5568" s="0" t="s">
        <v>47</v>
      </c>
      <c r="N5568" s="0" t="n">
        <v>1</v>
      </c>
      <c r="O5568" s="0" t="n">
        <v>11</v>
      </c>
      <c r="P5568" s="0" t="n">
        <v>200</v>
      </c>
      <c r="Q5568" s="0" t="n">
        <v>3</v>
      </c>
      <c r="R5568" s="0" t="str">
        <f aca="false">INDEX(Lookup!$B$4:$B$18,MATCH(C5568,Lookup!$A$4:$A$18,0))</f>
        <v>India</v>
      </c>
      <c r="S5568" s="20" t="n">
        <f aca="false">INDEX(Lookup!$D$4:$D$18,MATCH(C5568,Lookup!$A$4:$A$18,0))</f>
        <v>0.012</v>
      </c>
      <c r="T5568" s="21" t="n">
        <f aca="false">ROUND(P5568*S5568,2)</f>
        <v>2.4</v>
      </c>
      <c r="U5568" s="21" t="n">
        <f aca="false">IF(T5568&lt;=10,1,IF(T5568&lt;=20,2,IF(T5568&lt;=30,3,IF(T5568&lt;=40,4,IF(T5568&lt;=50,5,IF(T5568&lt;=100,6,IF(T5568&lt;=250,7,8)))))))</f>
        <v>1</v>
      </c>
      <c r="V5568" s="21" t="n">
        <f aca="false">IF(AND(OR(Dashboard!$T$3="All",R5568=Dashboard!$T$3),OR(Dashboard!$T$4="All",D5568=Dashboard!$T$4)),1,0)</f>
        <v>1</v>
      </c>
      <c r="W5568" s="21" t="n">
        <f aca="false">IF(V5568=1,T5568+ROW()/10000000,0)</f>
        <v>2.4005568</v>
      </c>
    </row>
    <row r="5569" customFormat="false" ht="15" hidden="false" customHeight="false" outlineLevel="0" collapsed="false">
      <c r="A5569" s="0" t="n">
        <v>18380219</v>
      </c>
      <c r="B5569" s="0" t="s">
        <v>12733</v>
      </c>
      <c r="C5569" s="0" t="n">
        <v>1</v>
      </c>
      <c r="D5569" s="0" t="s">
        <v>6924</v>
      </c>
      <c r="E5569" s="0" t="s">
        <v>12734</v>
      </c>
      <c r="F5569" s="0" t="s">
        <v>12696</v>
      </c>
      <c r="G5569" s="0" t="s">
        <v>12697</v>
      </c>
      <c r="H5569" s="0" t="s">
        <v>2662</v>
      </c>
      <c r="I5569" s="0" t="s">
        <v>2123</v>
      </c>
      <c r="J5569" s="0" t="s">
        <v>47</v>
      </c>
      <c r="K5569" s="0" t="s">
        <v>46</v>
      </c>
      <c r="L5569" s="0" t="s">
        <v>47</v>
      </c>
      <c r="M5569" s="0" t="s">
        <v>47</v>
      </c>
      <c r="N5569" s="0" t="n">
        <v>2</v>
      </c>
      <c r="O5569" s="0" t="n">
        <v>5</v>
      </c>
      <c r="P5569" s="0" t="n">
        <v>700</v>
      </c>
      <c r="Q5569" s="0" t="n">
        <v>3.1</v>
      </c>
      <c r="R5569" s="0" t="str">
        <f aca="false">INDEX(Lookup!$B$4:$B$18,MATCH(C5569,Lookup!$A$4:$A$18,0))</f>
        <v>India</v>
      </c>
      <c r="S5569" s="20" t="n">
        <f aca="false">INDEX(Lookup!$D$4:$D$18,MATCH(C5569,Lookup!$A$4:$A$18,0))</f>
        <v>0.012</v>
      </c>
      <c r="T5569" s="21" t="n">
        <f aca="false">ROUND(P5569*S5569,2)</f>
        <v>8.4</v>
      </c>
      <c r="U5569" s="21" t="n">
        <f aca="false">IF(T5569&lt;=10,1,IF(T5569&lt;=20,2,IF(T5569&lt;=30,3,IF(T5569&lt;=40,4,IF(T5569&lt;=50,5,IF(T5569&lt;=100,6,IF(T5569&lt;=250,7,8)))))))</f>
        <v>1</v>
      </c>
      <c r="V5569" s="21" t="n">
        <f aca="false">IF(AND(OR(Dashboard!$T$3="All",R5569=Dashboard!$T$3),OR(Dashboard!$T$4="All",D5569=Dashboard!$T$4)),1,0)</f>
        <v>1</v>
      </c>
      <c r="W5569" s="21" t="n">
        <f aca="false">IF(V5569=1,T5569+ROW()/10000000,0)</f>
        <v>8.4005569</v>
      </c>
    </row>
    <row r="5570" customFormat="false" ht="15" hidden="false" customHeight="false" outlineLevel="0" collapsed="false">
      <c r="A5570" s="0" t="n">
        <v>18258473</v>
      </c>
      <c r="B5570" s="0" t="s">
        <v>12735</v>
      </c>
      <c r="C5570" s="0" t="n">
        <v>1</v>
      </c>
      <c r="D5570" s="0" t="s">
        <v>6924</v>
      </c>
      <c r="E5570" s="0" t="s">
        <v>12736</v>
      </c>
      <c r="F5570" s="0" t="s">
        <v>12696</v>
      </c>
      <c r="G5570" s="0" t="s">
        <v>12697</v>
      </c>
      <c r="H5570" s="0" t="s">
        <v>69</v>
      </c>
      <c r="I5570" s="0" t="s">
        <v>2123</v>
      </c>
      <c r="J5570" s="0" t="s">
        <v>47</v>
      </c>
      <c r="K5570" s="0" t="s">
        <v>46</v>
      </c>
      <c r="L5570" s="0" t="s">
        <v>47</v>
      </c>
      <c r="M5570" s="0" t="s">
        <v>47</v>
      </c>
      <c r="N5570" s="0" t="n">
        <v>1</v>
      </c>
      <c r="O5570" s="0" t="n">
        <v>6</v>
      </c>
      <c r="P5570" s="0" t="n">
        <v>250</v>
      </c>
      <c r="Q5570" s="0" t="n">
        <v>2.6</v>
      </c>
      <c r="R5570" s="0" t="str">
        <f aca="false">INDEX(Lookup!$B$4:$B$18,MATCH(C5570,Lookup!$A$4:$A$18,0))</f>
        <v>India</v>
      </c>
      <c r="S5570" s="20" t="n">
        <f aca="false">INDEX(Lookup!$D$4:$D$18,MATCH(C5570,Lookup!$A$4:$A$18,0))</f>
        <v>0.012</v>
      </c>
      <c r="T5570" s="21" t="n">
        <f aca="false">ROUND(P5570*S5570,2)</f>
        <v>3</v>
      </c>
      <c r="U5570" s="21" t="n">
        <f aca="false">IF(T5570&lt;=10,1,IF(T5570&lt;=20,2,IF(T5570&lt;=30,3,IF(T5570&lt;=40,4,IF(T5570&lt;=50,5,IF(T5570&lt;=100,6,IF(T5570&lt;=250,7,8)))))))</f>
        <v>1</v>
      </c>
      <c r="V5570" s="21" t="n">
        <f aca="false">IF(AND(OR(Dashboard!$T$3="All",R5570=Dashboard!$T$3),OR(Dashboard!$T$4="All",D5570=Dashboard!$T$4)),1,0)</f>
        <v>1</v>
      </c>
      <c r="W5570" s="21" t="n">
        <f aca="false">IF(V5570=1,T5570+ROW()/10000000,0)</f>
        <v>3.000557</v>
      </c>
    </row>
    <row r="5571" customFormat="false" ht="15" hidden="false" customHeight="false" outlineLevel="0" collapsed="false">
      <c r="A5571" s="0" t="n">
        <v>303602</v>
      </c>
      <c r="B5571" s="0" t="s">
        <v>12737</v>
      </c>
      <c r="C5571" s="0" t="n">
        <v>1</v>
      </c>
      <c r="D5571" s="0" t="s">
        <v>6924</v>
      </c>
      <c r="E5571" s="0" t="s">
        <v>12738</v>
      </c>
      <c r="F5571" s="0" t="s">
        <v>12696</v>
      </c>
      <c r="G5571" s="0" t="s">
        <v>12697</v>
      </c>
      <c r="H5571" s="0" t="s">
        <v>5249</v>
      </c>
      <c r="I5571" s="0" t="s">
        <v>2123</v>
      </c>
      <c r="J5571" s="0" t="s">
        <v>47</v>
      </c>
      <c r="K5571" s="0" t="s">
        <v>47</v>
      </c>
      <c r="L5571" s="0" t="s">
        <v>47</v>
      </c>
      <c r="M5571" s="0" t="s">
        <v>47</v>
      </c>
      <c r="N5571" s="0" t="n">
        <v>1</v>
      </c>
      <c r="O5571" s="0" t="n">
        <v>11</v>
      </c>
      <c r="P5571" s="0" t="n">
        <v>400</v>
      </c>
      <c r="Q5571" s="0" t="n">
        <v>2.9</v>
      </c>
      <c r="R5571" s="0" t="str">
        <f aca="false">INDEX(Lookup!$B$4:$B$18,MATCH(C5571,Lookup!$A$4:$A$18,0))</f>
        <v>India</v>
      </c>
      <c r="S5571" s="20" t="n">
        <f aca="false">INDEX(Lookup!$D$4:$D$18,MATCH(C5571,Lookup!$A$4:$A$18,0))</f>
        <v>0.012</v>
      </c>
      <c r="T5571" s="21" t="n">
        <f aca="false">ROUND(P5571*S5571,2)</f>
        <v>4.8</v>
      </c>
      <c r="U5571" s="21" t="n">
        <f aca="false">IF(T5571&lt;=10,1,IF(T5571&lt;=20,2,IF(T5571&lt;=30,3,IF(T5571&lt;=40,4,IF(T5571&lt;=50,5,IF(T5571&lt;=100,6,IF(T5571&lt;=250,7,8)))))))</f>
        <v>1</v>
      </c>
      <c r="V5571" s="21" t="n">
        <f aca="false">IF(AND(OR(Dashboard!$T$3="All",R5571=Dashboard!$T$3),OR(Dashboard!$T$4="All",D5571=Dashboard!$T$4)),1,0)</f>
        <v>1</v>
      </c>
      <c r="W5571" s="21" t="n">
        <f aca="false">IF(V5571=1,T5571+ROW()/10000000,0)</f>
        <v>4.8005571</v>
      </c>
    </row>
    <row r="5572" customFormat="false" ht="15" hidden="false" customHeight="false" outlineLevel="0" collapsed="false">
      <c r="A5572" s="0" t="n">
        <v>18396163</v>
      </c>
      <c r="B5572" s="0" t="s">
        <v>12739</v>
      </c>
      <c r="C5572" s="0" t="n">
        <v>1</v>
      </c>
      <c r="D5572" s="0" t="s">
        <v>6924</v>
      </c>
      <c r="E5572" s="0" t="s">
        <v>12740</v>
      </c>
      <c r="F5572" s="0" t="s">
        <v>12696</v>
      </c>
      <c r="G5572" s="0" t="s">
        <v>12697</v>
      </c>
      <c r="H5572" s="0" t="s">
        <v>2122</v>
      </c>
      <c r="I5572" s="0" t="s">
        <v>2123</v>
      </c>
      <c r="J5572" s="0" t="s">
        <v>47</v>
      </c>
      <c r="K5572" s="0" t="s">
        <v>47</v>
      </c>
      <c r="L5572" s="0" t="s">
        <v>47</v>
      </c>
      <c r="M5572" s="0" t="s">
        <v>47</v>
      </c>
      <c r="N5572" s="0" t="n">
        <v>1</v>
      </c>
      <c r="O5572" s="0" t="n">
        <v>14</v>
      </c>
      <c r="P5572" s="0" t="n">
        <v>400</v>
      </c>
      <c r="Q5572" s="0" t="n">
        <v>3.5</v>
      </c>
      <c r="R5572" s="0" t="str">
        <f aca="false">INDEX(Lookup!$B$4:$B$18,MATCH(C5572,Lookup!$A$4:$A$18,0))</f>
        <v>India</v>
      </c>
      <c r="S5572" s="20" t="n">
        <f aca="false">INDEX(Lookup!$D$4:$D$18,MATCH(C5572,Lookup!$A$4:$A$18,0))</f>
        <v>0.012</v>
      </c>
      <c r="T5572" s="21" t="n">
        <f aca="false">ROUND(P5572*S5572,2)</f>
        <v>4.8</v>
      </c>
      <c r="U5572" s="21" t="n">
        <f aca="false">IF(T5572&lt;=10,1,IF(T5572&lt;=20,2,IF(T5572&lt;=30,3,IF(T5572&lt;=40,4,IF(T5572&lt;=50,5,IF(T5572&lt;=100,6,IF(T5572&lt;=250,7,8)))))))</f>
        <v>1</v>
      </c>
      <c r="V5572" s="21" t="n">
        <f aca="false">IF(AND(OR(Dashboard!$T$3="All",R5572=Dashboard!$T$3),OR(Dashboard!$T$4="All",D5572=Dashboard!$T$4)),1,0)</f>
        <v>1</v>
      </c>
      <c r="W5572" s="21" t="n">
        <f aca="false">IF(V5572=1,T5572+ROW()/10000000,0)</f>
        <v>4.8005572</v>
      </c>
    </row>
    <row r="5573" customFormat="false" ht="15" hidden="false" customHeight="false" outlineLevel="0" collapsed="false">
      <c r="A5573" s="0" t="n">
        <v>18485962</v>
      </c>
      <c r="B5573" s="0" t="s">
        <v>12741</v>
      </c>
      <c r="C5573" s="0" t="n">
        <v>1</v>
      </c>
      <c r="D5573" s="0" t="s">
        <v>6924</v>
      </c>
      <c r="E5573" s="0" t="s">
        <v>12742</v>
      </c>
      <c r="F5573" s="0" t="s">
        <v>12696</v>
      </c>
      <c r="G5573" s="0" t="s">
        <v>12697</v>
      </c>
      <c r="H5573" s="0" t="s">
        <v>2128</v>
      </c>
      <c r="I5573" s="0" t="s">
        <v>2123</v>
      </c>
      <c r="J5573" s="0" t="s">
        <v>47</v>
      </c>
      <c r="K5573" s="0" t="s">
        <v>47</v>
      </c>
      <c r="L5573" s="0" t="s">
        <v>47</v>
      </c>
      <c r="M5573" s="0" t="s">
        <v>47</v>
      </c>
      <c r="N5573" s="0" t="n">
        <v>1</v>
      </c>
      <c r="O5573" s="0" t="n">
        <v>0</v>
      </c>
      <c r="P5573" s="0" t="n">
        <v>100</v>
      </c>
      <c r="Q5573" s="0" t="n">
        <v>1</v>
      </c>
      <c r="R5573" s="0" t="str">
        <f aca="false">INDEX(Lookup!$B$4:$B$18,MATCH(C5573,Lookup!$A$4:$A$18,0))</f>
        <v>India</v>
      </c>
      <c r="S5573" s="20" t="n">
        <f aca="false">INDEX(Lookup!$D$4:$D$18,MATCH(C5573,Lookup!$A$4:$A$18,0))</f>
        <v>0.012</v>
      </c>
      <c r="T5573" s="21" t="n">
        <f aca="false">ROUND(P5573*S5573,2)</f>
        <v>1.2</v>
      </c>
      <c r="U5573" s="21" t="n">
        <f aca="false">IF(T5573&lt;=10,1,IF(T5573&lt;=20,2,IF(T5573&lt;=30,3,IF(T5573&lt;=40,4,IF(T5573&lt;=50,5,IF(T5573&lt;=100,6,IF(T5573&lt;=250,7,8)))))))</f>
        <v>1</v>
      </c>
      <c r="V5573" s="21" t="n">
        <f aca="false">IF(AND(OR(Dashboard!$T$3="All",R5573=Dashboard!$T$3),OR(Dashboard!$T$4="All",D5573=Dashboard!$T$4)),1,0)</f>
        <v>1</v>
      </c>
      <c r="W5573" s="21" t="n">
        <f aca="false">IF(V5573=1,T5573+ROW()/10000000,0)</f>
        <v>1.2005573</v>
      </c>
    </row>
    <row r="5574" customFormat="false" ht="15" hidden="false" customHeight="false" outlineLevel="0" collapsed="false">
      <c r="A5574" s="0" t="n">
        <v>18421485</v>
      </c>
      <c r="B5574" s="0" t="s">
        <v>12743</v>
      </c>
      <c r="C5574" s="0" t="n">
        <v>1</v>
      </c>
      <c r="D5574" s="0" t="s">
        <v>6924</v>
      </c>
      <c r="E5574" s="0" t="s">
        <v>12744</v>
      </c>
      <c r="F5574" s="0" t="s">
        <v>12696</v>
      </c>
      <c r="G5574" s="0" t="s">
        <v>12697</v>
      </c>
      <c r="H5574" s="0" t="s">
        <v>2128</v>
      </c>
      <c r="I5574" s="0" t="s">
        <v>2123</v>
      </c>
      <c r="J5574" s="0" t="s">
        <v>47</v>
      </c>
      <c r="K5574" s="0" t="s">
        <v>47</v>
      </c>
      <c r="L5574" s="0" t="s">
        <v>47</v>
      </c>
      <c r="M5574" s="0" t="s">
        <v>47</v>
      </c>
      <c r="N5574" s="0" t="n">
        <v>1</v>
      </c>
      <c r="O5574" s="0" t="n">
        <v>0</v>
      </c>
      <c r="P5574" s="0" t="n">
        <v>100</v>
      </c>
      <c r="Q5574" s="0" t="n">
        <v>1</v>
      </c>
      <c r="R5574" s="0" t="str">
        <f aca="false">INDEX(Lookup!$B$4:$B$18,MATCH(C5574,Lookup!$A$4:$A$18,0))</f>
        <v>India</v>
      </c>
      <c r="S5574" s="20" t="n">
        <f aca="false">INDEX(Lookup!$D$4:$D$18,MATCH(C5574,Lookup!$A$4:$A$18,0))</f>
        <v>0.012</v>
      </c>
      <c r="T5574" s="21" t="n">
        <f aca="false">ROUND(P5574*S5574,2)</f>
        <v>1.2</v>
      </c>
      <c r="U5574" s="21" t="n">
        <f aca="false">IF(T5574&lt;=10,1,IF(T5574&lt;=20,2,IF(T5574&lt;=30,3,IF(T5574&lt;=40,4,IF(T5574&lt;=50,5,IF(T5574&lt;=100,6,IF(T5574&lt;=250,7,8)))))))</f>
        <v>1</v>
      </c>
      <c r="V5574" s="21" t="n">
        <f aca="false">IF(AND(OR(Dashboard!$T$3="All",R5574=Dashboard!$T$3),OR(Dashboard!$T$4="All",D5574=Dashboard!$T$4)),1,0)</f>
        <v>1</v>
      </c>
      <c r="W5574" s="21" t="n">
        <f aca="false">IF(V5574=1,T5574+ROW()/10000000,0)</f>
        <v>1.2005574</v>
      </c>
    </row>
    <row r="5575" customFormat="false" ht="15" hidden="false" customHeight="false" outlineLevel="0" collapsed="false">
      <c r="A5575" s="0" t="n">
        <v>18363044</v>
      </c>
      <c r="B5575" s="0" t="s">
        <v>12745</v>
      </c>
      <c r="C5575" s="0" t="n">
        <v>1</v>
      </c>
      <c r="D5575" s="0" t="s">
        <v>6924</v>
      </c>
      <c r="E5575" s="0" t="s">
        <v>12746</v>
      </c>
      <c r="F5575" s="0" t="s">
        <v>12696</v>
      </c>
      <c r="G5575" s="0" t="s">
        <v>12697</v>
      </c>
      <c r="H5575" s="0" t="s">
        <v>3243</v>
      </c>
      <c r="I5575" s="0" t="s">
        <v>2123</v>
      </c>
      <c r="J5575" s="0" t="s">
        <v>47</v>
      </c>
      <c r="K5575" s="0" t="s">
        <v>47</v>
      </c>
      <c r="L5575" s="0" t="s">
        <v>47</v>
      </c>
      <c r="M5575" s="0" t="s">
        <v>47</v>
      </c>
      <c r="N5575" s="0" t="n">
        <v>1</v>
      </c>
      <c r="O5575" s="0" t="n">
        <v>0</v>
      </c>
      <c r="P5575" s="0" t="n">
        <v>100</v>
      </c>
      <c r="Q5575" s="0" t="n">
        <v>1</v>
      </c>
      <c r="R5575" s="0" t="str">
        <f aca="false">INDEX(Lookup!$B$4:$B$18,MATCH(C5575,Lookup!$A$4:$A$18,0))</f>
        <v>India</v>
      </c>
      <c r="S5575" s="20" t="n">
        <f aca="false">INDEX(Lookup!$D$4:$D$18,MATCH(C5575,Lookup!$A$4:$A$18,0))</f>
        <v>0.012</v>
      </c>
      <c r="T5575" s="21" t="n">
        <f aca="false">ROUND(P5575*S5575,2)</f>
        <v>1.2</v>
      </c>
      <c r="U5575" s="21" t="n">
        <f aca="false">IF(T5575&lt;=10,1,IF(T5575&lt;=20,2,IF(T5575&lt;=30,3,IF(T5575&lt;=40,4,IF(T5575&lt;=50,5,IF(T5575&lt;=100,6,IF(T5575&lt;=250,7,8)))))))</f>
        <v>1</v>
      </c>
      <c r="V5575" s="21" t="n">
        <f aca="false">IF(AND(OR(Dashboard!$T$3="All",R5575=Dashboard!$T$3),OR(Dashboard!$T$4="All",D5575=Dashboard!$T$4)),1,0)</f>
        <v>1</v>
      </c>
      <c r="W5575" s="21" t="n">
        <f aca="false">IF(V5575=1,T5575+ROW()/10000000,0)</f>
        <v>1.2005575</v>
      </c>
    </row>
    <row r="5576" customFormat="false" ht="15" hidden="false" customHeight="false" outlineLevel="0" collapsed="false">
      <c r="A5576" s="0" t="n">
        <v>18424171</v>
      </c>
      <c r="B5576" s="0" t="s">
        <v>12747</v>
      </c>
      <c r="C5576" s="0" t="n">
        <v>1</v>
      </c>
      <c r="D5576" s="0" t="s">
        <v>6924</v>
      </c>
      <c r="E5576" s="0" t="s">
        <v>12748</v>
      </c>
      <c r="F5576" s="0" t="s">
        <v>12696</v>
      </c>
      <c r="G5576" s="0" t="s">
        <v>12697</v>
      </c>
      <c r="H5576" s="0" t="s">
        <v>3500</v>
      </c>
      <c r="I5576" s="0" t="s">
        <v>2123</v>
      </c>
      <c r="J5576" s="0" t="s">
        <v>47</v>
      </c>
      <c r="K5576" s="0" t="s">
        <v>47</v>
      </c>
      <c r="L5576" s="0" t="s">
        <v>47</v>
      </c>
      <c r="M5576" s="0" t="s">
        <v>47</v>
      </c>
      <c r="N5576" s="0" t="n">
        <v>1</v>
      </c>
      <c r="O5576" s="0" t="n">
        <v>0</v>
      </c>
      <c r="P5576" s="0" t="n">
        <v>300</v>
      </c>
      <c r="Q5576" s="0" t="n">
        <v>1</v>
      </c>
      <c r="R5576" s="0" t="str">
        <f aca="false">INDEX(Lookup!$B$4:$B$18,MATCH(C5576,Lookup!$A$4:$A$18,0))</f>
        <v>India</v>
      </c>
      <c r="S5576" s="20" t="n">
        <f aca="false">INDEX(Lookup!$D$4:$D$18,MATCH(C5576,Lookup!$A$4:$A$18,0))</f>
        <v>0.012</v>
      </c>
      <c r="T5576" s="21" t="n">
        <f aca="false">ROUND(P5576*S5576,2)</f>
        <v>3.6</v>
      </c>
      <c r="U5576" s="21" t="n">
        <f aca="false">IF(T5576&lt;=10,1,IF(T5576&lt;=20,2,IF(T5576&lt;=30,3,IF(T5576&lt;=40,4,IF(T5576&lt;=50,5,IF(T5576&lt;=100,6,IF(T5576&lt;=250,7,8)))))))</f>
        <v>1</v>
      </c>
      <c r="V5576" s="21" t="n">
        <f aca="false">IF(AND(OR(Dashboard!$T$3="All",R5576=Dashboard!$T$3),OR(Dashboard!$T$4="All",D5576=Dashboard!$T$4)),1,0)</f>
        <v>1</v>
      </c>
      <c r="W5576" s="21" t="n">
        <f aca="false">IF(V5576=1,T5576+ROW()/10000000,0)</f>
        <v>3.6005576</v>
      </c>
    </row>
    <row r="5577" customFormat="false" ht="15" hidden="false" customHeight="false" outlineLevel="0" collapsed="false">
      <c r="A5577" s="0" t="n">
        <v>18363051</v>
      </c>
      <c r="B5577" s="0" t="s">
        <v>12749</v>
      </c>
      <c r="C5577" s="0" t="n">
        <v>1</v>
      </c>
      <c r="D5577" s="0" t="s">
        <v>6924</v>
      </c>
      <c r="E5577" s="0" t="s">
        <v>12750</v>
      </c>
      <c r="F5577" s="0" t="s">
        <v>12696</v>
      </c>
      <c r="G5577" s="0" t="s">
        <v>12697</v>
      </c>
      <c r="H5577" s="0" t="s">
        <v>2122</v>
      </c>
      <c r="I5577" s="0" t="s">
        <v>2123</v>
      </c>
      <c r="J5577" s="0" t="s">
        <v>47</v>
      </c>
      <c r="K5577" s="0" t="s">
        <v>47</v>
      </c>
      <c r="L5577" s="0" t="s">
        <v>47</v>
      </c>
      <c r="M5577" s="0" t="s">
        <v>47</v>
      </c>
      <c r="N5577" s="0" t="n">
        <v>1</v>
      </c>
      <c r="O5577" s="0" t="n">
        <v>1</v>
      </c>
      <c r="P5577" s="0" t="n">
        <v>400</v>
      </c>
      <c r="Q5577" s="0" t="n">
        <v>1</v>
      </c>
      <c r="R5577" s="0" t="str">
        <f aca="false">INDEX(Lookup!$B$4:$B$18,MATCH(C5577,Lookup!$A$4:$A$18,0))</f>
        <v>India</v>
      </c>
      <c r="S5577" s="20" t="n">
        <f aca="false">INDEX(Lookup!$D$4:$D$18,MATCH(C5577,Lookup!$A$4:$A$18,0))</f>
        <v>0.012</v>
      </c>
      <c r="T5577" s="21" t="n">
        <f aca="false">ROUND(P5577*S5577,2)</f>
        <v>4.8</v>
      </c>
      <c r="U5577" s="21" t="n">
        <f aca="false">IF(T5577&lt;=10,1,IF(T5577&lt;=20,2,IF(T5577&lt;=30,3,IF(T5577&lt;=40,4,IF(T5577&lt;=50,5,IF(T5577&lt;=100,6,IF(T5577&lt;=250,7,8)))))))</f>
        <v>1</v>
      </c>
      <c r="V5577" s="21" t="n">
        <f aca="false">IF(AND(OR(Dashboard!$T$3="All",R5577=Dashboard!$T$3),OR(Dashboard!$T$4="All",D5577=Dashboard!$T$4)),1,0)</f>
        <v>1</v>
      </c>
      <c r="W5577" s="21" t="n">
        <f aca="false">IF(V5577=1,T5577+ROW()/10000000,0)</f>
        <v>4.8005577</v>
      </c>
    </row>
    <row r="5578" customFormat="false" ht="15" hidden="false" customHeight="false" outlineLevel="0" collapsed="false">
      <c r="A5578" s="0" t="n">
        <v>18449788</v>
      </c>
      <c r="B5578" s="0" t="s">
        <v>12751</v>
      </c>
      <c r="C5578" s="0" t="n">
        <v>1</v>
      </c>
      <c r="D5578" s="0" t="s">
        <v>6924</v>
      </c>
      <c r="E5578" s="0" t="s">
        <v>12752</v>
      </c>
      <c r="F5578" s="0" t="s">
        <v>12696</v>
      </c>
      <c r="G5578" s="0" t="s">
        <v>12697</v>
      </c>
      <c r="H5578" s="0" t="s">
        <v>2128</v>
      </c>
      <c r="I5578" s="0" t="s">
        <v>2123</v>
      </c>
      <c r="J5578" s="0" t="s">
        <v>47</v>
      </c>
      <c r="K5578" s="0" t="s">
        <v>47</v>
      </c>
      <c r="L5578" s="0" t="s">
        <v>47</v>
      </c>
      <c r="M5578" s="0" t="s">
        <v>47</v>
      </c>
      <c r="N5578" s="0" t="n">
        <v>1</v>
      </c>
      <c r="O5578" s="0" t="n">
        <v>3</v>
      </c>
      <c r="P5578" s="0" t="n">
        <v>200</v>
      </c>
      <c r="Q5578" s="0" t="n">
        <v>1</v>
      </c>
      <c r="R5578" s="0" t="str">
        <f aca="false">INDEX(Lookup!$B$4:$B$18,MATCH(C5578,Lookup!$A$4:$A$18,0))</f>
        <v>India</v>
      </c>
      <c r="S5578" s="20" t="n">
        <f aca="false">INDEX(Lookup!$D$4:$D$18,MATCH(C5578,Lookup!$A$4:$A$18,0))</f>
        <v>0.012</v>
      </c>
      <c r="T5578" s="21" t="n">
        <f aca="false">ROUND(P5578*S5578,2)</f>
        <v>2.4</v>
      </c>
      <c r="U5578" s="21" t="n">
        <f aca="false">IF(T5578&lt;=10,1,IF(T5578&lt;=20,2,IF(T5578&lt;=30,3,IF(T5578&lt;=40,4,IF(T5578&lt;=50,5,IF(T5578&lt;=100,6,IF(T5578&lt;=250,7,8)))))))</f>
        <v>1</v>
      </c>
      <c r="V5578" s="21" t="n">
        <f aca="false">IF(AND(OR(Dashboard!$T$3="All",R5578=Dashboard!$T$3),OR(Dashboard!$T$4="All",D5578=Dashboard!$T$4)),1,0)</f>
        <v>1</v>
      </c>
      <c r="W5578" s="21" t="n">
        <f aca="false">IF(V5578=1,T5578+ROW()/10000000,0)</f>
        <v>2.4005578</v>
      </c>
    </row>
    <row r="5579" customFormat="false" ht="15" hidden="false" customHeight="false" outlineLevel="0" collapsed="false">
      <c r="A5579" s="0" t="n">
        <v>18466410</v>
      </c>
      <c r="B5579" s="0" t="s">
        <v>9458</v>
      </c>
      <c r="C5579" s="0" t="n">
        <v>1</v>
      </c>
      <c r="D5579" s="0" t="s">
        <v>6924</v>
      </c>
      <c r="E5579" s="0" t="s">
        <v>12753</v>
      </c>
      <c r="F5579" s="0" t="s">
        <v>12696</v>
      </c>
      <c r="G5579" s="0" t="s">
        <v>12697</v>
      </c>
      <c r="H5579" s="0" t="s">
        <v>2349</v>
      </c>
      <c r="I5579" s="0" t="s">
        <v>2123</v>
      </c>
      <c r="J5579" s="0" t="s">
        <v>47</v>
      </c>
      <c r="K5579" s="0" t="s">
        <v>47</v>
      </c>
      <c r="L5579" s="0" t="s">
        <v>47</v>
      </c>
      <c r="M5579" s="0" t="s">
        <v>47</v>
      </c>
      <c r="N5579" s="0" t="n">
        <v>1</v>
      </c>
      <c r="O5579" s="0" t="n">
        <v>0</v>
      </c>
      <c r="P5579" s="0" t="n">
        <v>50</v>
      </c>
      <c r="Q5579" s="0" t="n">
        <v>1</v>
      </c>
      <c r="R5579" s="0" t="str">
        <f aca="false">INDEX(Lookup!$B$4:$B$18,MATCH(C5579,Lookup!$A$4:$A$18,0))</f>
        <v>India</v>
      </c>
      <c r="S5579" s="20" t="n">
        <f aca="false">INDEX(Lookup!$D$4:$D$18,MATCH(C5579,Lookup!$A$4:$A$18,0))</f>
        <v>0.012</v>
      </c>
      <c r="T5579" s="21" t="n">
        <f aca="false">ROUND(P5579*S5579,2)</f>
        <v>0.6</v>
      </c>
      <c r="U5579" s="21" t="n">
        <f aca="false">IF(T5579&lt;=10,1,IF(T5579&lt;=20,2,IF(T5579&lt;=30,3,IF(T5579&lt;=40,4,IF(T5579&lt;=50,5,IF(T5579&lt;=100,6,IF(T5579&lt;=250,7,8)))))))</f>
        <v>1</v>
      </c>
      <c r="V5579" s="21" t="n">
        <f aca="false">IF(AND(OR(Dashboard!$T$3="All",R5579=Dashboard!$T$3),OR(Dashboard!$T$4="All",D5579=Dashboard!$T$4)),1,0)</f>
        <v>1</v>
      </c>
      <c r="W5579" s="21" t="n">
        <f aca="false">IF(V5579=1,T5579+ROW()/10000000,0)</f>
        <v>0.6005579</v>
      </c>
    </row>
    <row r="5580" customFormat="false" ht="15" hidden="false" customHeight="false" outlineLevel="0" collapsed="false">
      <c r="A5580" s="0" t="n">
        <v>18107851</v>
      </c>
      <c r="B5580" s="0" t="s">
        <v>12754</v>
      </c>
      <c r="C5580" s="0" t="n">
        <v>1</v>
      </c>
      <c r="D5580" s="0" t="s">
        <v>6924</v>
      </c>
      <c r="E5580" s="0" t="s">
        <v>12755</v>
      </c>
      <c r="F5580" s="0" t="s">
        <v>12696</v>
      </c>
      <c r="G5580" s="0" t="s">
        <v>12697</v>
      </c>
      <c r="H5580" s="0" t="s">
        <v>156</v>
      </c>
      <c r="I5580" s="0" t="s">
        <v>2123</v>
      </c>
      <c r="J5580" s="0" t="s">
        <v>47</v>
      </c>
      <c r="K5580" s="0" t="s">
        <v>47</v>
      </c>
      <c r="L5580" s="0" t="s">
        <v>47</v>
      </c>
      <c r="M5580" s="0" t="s">
        <v>47</v>
      </c>
      <c r="N5580" s="0" t="n">
        <v>1</v>
      </c>
      <c r="O5580" s="0" t="n">
        <v>1</v>
      </c>
      <c r="P5580" s="0" t="n">
        <v>300</v>
      </c>
      <c r="Q5580" s="0" t="n">
        <v>1</v>
      </c>
      <c r="R5580" s="0" t="str">
        <f aca="false">INDEX(Lookup!$B$4:$B$18,MATCH(C5580,Lookup!$A$4:$A$18,0))</f>
        <v>India</v>
      </c>
      <c r="S5580" s="20" t="n">
        <f aca="false">INDEX(Lookup!$D$4:$D$18,MATCH(C5580,Lookup!$A$4:$A$18,0))</f>
        <v>0.012</v>
      </c>
      <c r="T5580" s="21" t="n">
        <f aca="false">ROUND(P5580*S5580,2)</f>
        <v>3.6</v>
      </c>
      <c r="U5580" s="21" t="n">
        <f aca="false">IF(T5580&lt;=10,1,IF(T5580&lt;=20,2,IF(T5580&lt;=30,3,IF(T5580&lt;=40,4,IF(T5580&lt;=50,5,IF(T5580&lt;=100,6,IF(T5580&lt;=250,7,8)))))))</f>
        <v>1</v>
      </c>
      <c r="V5580" s="21" t="n">
        <f aca="false">IF(AND(OR(Dashboard!$T$3="All",R5580=Dashboard!$T$3),OR(Dashboard!$T$4="All",D5580=Dashboard!$T$4)),1,0)</f>
        <v>1</v>
      </c>
      <c r="W5580" s="21" t="n">
        <f aca="false">IF(V5580=1,T5580+ROW()/10000000,0)</f>
        <v>3.600558</v>
      </c>
    </row>
    <row r="5581" customFormat="false" ht="15" hidden="false" customHeight="false" outlineLevel="0" collapsed="false">
      <c r="A5581" s="0" t="n">
        <v>18466408</v>
      </c>
      <c r="B5581" s="0" t="s">
        <v>12756</v>
      </c>
      <c r="C5581" s="0" t="n">
        <v>1</v>
      </c>
      <c r="D5581" s="0" t="s">
        <v>6924</v>
      </c>
      <c r="E5581" s="0" t="s">
        <v>12757</v>
      </c>
      <c r="F5581" s="0" t="s">
        <v>12696</v>
      </c>
      <c r="G5581" s="0" t="s">
        <v>12697</v>
      </c>
      <c r="H5581" s="0" t="s">
        <v>2128</v>
      </c>
      <c r="I5581" s="0" t="s">
        <v>2123</v>
      </c>
      <c r="J5581" s="0" t="s">
        <v>47</v>
      </c>
      <c r="K5581" s="0" t="s">
        <v>47</v>
      </c>
      <c r="L5581" s="0" t="s">
        <v>47</v>
      </c>
      <c r="M5581" s="0" t="s">
        <v>47</v>
      </c>
      <c r="N5581" s="0" t="n">
        <v>1</v>
      </c>
      <c r="O5581" s="0" t="n">
        <v>0</v>
      </c>
      <c r="P5581" s="0" t="n">
        <v>400</v>
      </c>
      <c r="Q5581" s="0" t="n">
        <v>1</v>
      </c>
      <c r="R5581" s="0" t="str">
        <f aca="false">INDEX(Lookup!$B$4:$B$18,MATCH(C5581,Lookup!$A$4:$A$18,0))</f>
        <v>India</v>
      </c>
      <c r="S5581" s="20" t="n">
        <f aca="false">INDEX(Lookup!$D$4:$D$18,MATCH(C5581,Lookup!$A$4:$A$18,0))</f>
        <v>0.012</v>
      </c>
      <c r="T5581" s="21" t="n">
        <f aca="false">ROUND(P5581*S5581,2)</f>
        <v>4.8</v>
      </c>
      <c r="U5581" s="21" t="n">
        <f aca="false">IF(T5581&lt;=10,1,IF(T5581&lt;=20,2,IF(T5581&lt;=30,3,IF(T5581&lt;=40,4,IF(T5581&lt;=50,5,IF(T5581&lt;=100,6,IF(T5581&lt;=250,7,8)))))))</f>
        <v>1</v>
      </c>
      <c r="V5581" s="21" t="n">
        <f aca="false">IF(AND(OR(Dashboard!$T$3="All",R5581=Dashboard!$T$3),OR(Dashboard!$T$4="All",D5581=Dashboard!$T$4)),1,0)</f>
        <v>1</v>
      </c>
      <c r="W5581" s="21" t="n">
        <f aca="false">IF(V5581=1,T5581+ROW()/10000000,0)</f>
        <v>4.8005581</v>
      </c>
    </row>
    <row r="5582" customFormat="false" ht="15" hidden="false" customHeight="false" outlineLevel="0" collapsed="false">
      <c r="A5582" s="0" t="n">
        <v>18466400</v>
      </c>
      <c r="B5582" s="0" t="s">
        <v>12758</v>
      </c>
      <c r="C5582" s="0" t="n">
        <v>1</v>
      </c>
      <c r="D5582" s="0" t="s">
        <v>6924</v>
      </c>
      <c r="E5582" s="0" t="s">
        <v>12759</v>
      </c>
      <c r="F5582" s="0" t="s">
        <v>12696</v>
      </c>
      <c r="G5582" s="0" t="s">
        <v>12697</v>
      </c>
      <c r="H5582" s="0" t="s">
        <v>2128</v>
      </c>
      <c r="I5582" s="0" t="s">
        <v>2123</v>
      </c>
      <c r="J5582" s="0" t="s">
        <v>47</v>
      </c>
      <c r="K5582" s="0" t="s">
        <v>47</v>
      </c>
      <c r="L5582" s="0" t="s">
        <v>47</v>
      </c>
      <c r="M5582" s="0" t="s">
        <v>47</v>
      </c>
      <c r="N5582" s="0" t="n">
        <v>1</v>
      </c>
      <c r="O5582" s="0" t="n">
        <v>0</v>
      </c>
      <c r="P5582" s="0" t="n">
        <v>300</v>
      </c>
      <c r="Q5582" s="0" t="n">
        <v>1</v>
      </c>
      <c r="R5582" s="0" t="str">
        <f aca="false">INDEX(Lookup!$B$4:$B$18,MATCH(C5582,Lookup!$A$4:$A$18,0))</f>
        <v>India</v>
      </c>
      <c r="S5582" s="20" t="n">
        <f aca="false">INDEX(Lookup!$D$4:$D$18,MATCH(C5582,Lookup!$A$4:$A$18,0))</f>
        <v>0.012</v>
      </c>
      <c r="T5582" s="21" t="n">
        <f aca="false">ROUND(P5582*S5582,2)</f>
        <v>3.6</v>
      </c>
      <c r="U5582" s="21" t="n">
        <f aca="false">IF(T5582&lt;=10,1,IF(T5582&lt;=20,2,IF(T5582&lt;=30,3,IF(T5582&lt;=40,4,IF(T5582&lt;=50,5,IF(T5582&lt;=100,6,IF(T5582&lt;=250,7,8)))))))</f>
        <v>1</v>
      </c>
      <c r="V5582" s="21" t="n">
        <f aca="false">IF(AND(OR(Dashboard!$T$3="All",R5582=Dashboard!$T$3),OR(Dashboard!$T$4="All",D5582=Dashboard!$T$4)),1,0)</f>
        <v>1</v>
      </c>
      <c r="W5582" s="21" t="n">
        <f aca="false">IF(V5582=1,T5582+ROW()/10000000,0)</f>
        <v>3.6005582</v>
      </c>
    </row>
    <row r="5583" customFormat="false" ht="15" hidden="false" customHeight="false" outlineLevel="0" collapsed="false">
      <c r="A5583" s="0" t="n">
        <v>18361765</v>
      </c>
      <c r="B5583" s="0" t="s">
        <v>12760</v>
      </c>
      <c r="C5583" s="0" t="n">
        <v>1</v>
      </c>
      <c r="D5583" s="0" t="s">
        <v>6924</v>
      </c>
      <c r="E5583" s="0" t="s">
        <v>12761</v>
      </c>
      <c r="F5583" s="0" t="s">
        <v>12696</v>
      </c>
      <c r="G5583" s="0" t="s">
        <v>12697</v>
      </c>
      <c r="H5583" s="0" t="s">
        <v>2128</v>
      </c>
      <c r="I5583" s="0" t="s">
        <v>2123</v>
      </c>
      <c r="J5583" s="0" t="s">
        <v>47</v>
      </c>
      <c r="K5583" s="0" t="s">
        <v>47</v>
      </c>
      <c r="L5583" s="0" t="s">
        <v>47</v>
      </c>
      <c r="M5583" s="0" t="s">
        <v>47</v>
      </c>
      <c r="N5583" s="0" t="n">
        <v>1</v>
      </c>
      <c r="O5583" s="0" t="n">
        <v>0</v>
      </c>
      <c r="P5583" s="0" t="n">
        <v>200</v>
      </c>
      <c r="Q5583" s="0" t="n">
        <v>1</v>
      </c>
      <c r="R5583" s="0" t="str">
        <f aca="false">INDEX(Lookup!$B$4:$B$18,MATCH(C5583,Lookup!$A$4:$A$18,0))</f>
        <v>India</v>
      </c>
      <c r="S5583" s="20" t="n">
        <f aca="false">INDEX(Lookup!$D$4:$D$18,MATCH(C5583,Lookup!$A$4:$A$18,0))</f>
        <v>0.012</v>
      </c>
      <c r="T5583" s="21" t="n">
        <f aca="false">ROUND(P5583*S5583,2)</f>
        <v>2.4</v>
      </c>
      <c r="U5583" s="21" t="n">
        <f aca="false">IF(T5583&lt;=10,1,IF(T5583&lt;=20,2,IF(T5583&lt;=30,3,IF(T5583&lt;=40,4,IF(T5583&lt;=50,5,IF(T5583&lt;=100,6,IF(T5583&lt;=250,7,8)))))))</f>
        <v>1</v>
      </c>
      <c r="V5583" s="21" t="n">
        <f aca="false">IF(AND(OR(Dashboard!$T$3="All",R5583=Dashboard!$T$3),OR(Dashboard!$T$4="All",D5583=Dashboard!$T$4)),1,0)</f>
        <v>1</v>
      </c>
      <c r="W5583" s="21" t="n">
        <f aca="false">IF(V5583=1,T5583+ROW()/10000000,0)</f>
        <v>2.4005583</v>
      </c>
    </row>
    <row r="5584" customFormat="false" ht="15" hidden="false" customHeight="false" outlineLevel="0" collapsed="false">
      <c r="A5584" s="0" t="n">
        <v>18424169</v>
      </c>
      <c r="B5584" s="0" t="s">
        <v>9549</v>
      </c>
      <c r="C5584" s="0" t="n">
        <v>1</v>
      </c>
      <c r="D5584" s="0" t="s">
        <v>6924</v>
      </c>
      <c r="E5584" s="0" t="s">
        <v>12762</v>
      </c>
      <c r="F5584" s="0" t="s">
        <v>12696</v>
      </c>
      <c r="G5584" s="0" t="s">
        <v>12697</v>
      </c>
      <c r="H5584" s="0" t="s">
        <v>2359</v>
      </c>
      <c r="I5584" s="0" t="s">
        <v>2123</v>
      </c>
      <c r="J5584" s="0" t="s">
        <v>47</v>
      </c>
      <c r="K5584" s="0" t="s">
        <v>47</v>
      </c>
      <c r="L5584" s="0" t="s">
        <v>47</v>
      </c>
      <c r="M5584" s="0" t="s">
        <v>47</v>
      </c>
      <c r="N5584" s="0" t="n">
        <v>2</v>
      </c>
      <c r="O5584" s="0" t="n">
        <v>1</v>
      </c>
      <c r="P5584" s="0" t="n">
        <v>700</v>
      </c>
      <c r="Q5584" s="0" t="n">
        <v>1</v>
      </c>
      <c r="R5584" s="0" t="str">
        <f aca="false">INDEX(Lookup!$B$4:$B$18,MATCH(C5584,Lookup!$A$4:$A$18,0))</f>
        <v>India</v>
      </c>
      <c r="S5584" s="20" t="n">
        <f aca="false">INDEX(Lookup!$D$4:$D$18,MATCH(C5584,Lookup!$A$4:$A$18,0))</f>
        <v>0.012</v>
      </c>
      <c r="T5584" s="21" t="n">
        <f aca="false">ROUND(P5584*S5584,2)</f>
        <v>8.4</v>
      </c>
      <c r="U5584" s="21" t="n">
        <f aca="false">IF(T5584&lt;=10,1,IF(T5584&lt;=20,2,IF(T5584&lt;=30,3,IF(T5584&lt;=40,4,IF(T5584&lt;=50,5,IF(T5584&lt;=100,6,IF(T5584&lt;=250,7,8)))))))</f>
        <v>1</v>
      </c>
      <c r="V5584" s="21" t="n">
        <f aca="false">IF(AND(OR(Dashboard!$T$3="All",R5584=Dashboard!$T$3),OR(Dashboard!$T$4="All",D5584=Dashboard!$T$4)),1,0)</f>
        <v>1</v>
      </c>
      <c r="W5584" s="21" t="n">
        <f aca="false">IF(V5584=1,T5584+ROW()/10000000,0)</f>
        <v>8.4005584</v>
      </c>
    </row>
    <row r="5585" customFormat="false" ht="15" hidden="false" customHeight="false" outlineLevel="0" collapsed="false">
      <c r="A5585" s="0" t="n">
        <v>18449653</v>
      </c>
      <c r="B5585" s="0" t="s">
        <v>12763</v>
      </c>
      <c r="C5585" s="0" t="n">
        <v>1</v>
      </c>
      <c r="D5585" s="0" t="s">
        <v>6924</v>
      </c>
      <c r="E5585" s="0" t="s">
        <v>12764</v>
      </c>
      <c r="F5585" s="0" t="s">
        <v>12696</v>
      </c>
      <c r="G5585" s="0" t="s">
        <v>12697</v>
      </c>
      <c r="H5585" s="0" t="s">
        <v>2128</v>
      </c>
      <c r="I5585" s="0" t="s">
        <v>2123</v>
      </c>
      <c r="J5585" s="0" t="s">
        <v>47</v>
      </c>
      <c r="K5585" s="0" t="s">
        <v>47</v>
      </c>
      <c r="L5585" s="0" t="s">
        <v>47</v>
      </c>
      <c r="M5585" s="0" t="s">
        <v>47</v>
      </c>
      <c r="N5585" s="0" t="n">
        <v>1</v>
      </c>
      <c r="O5585" s="0" t="n">
        <v>0</v>
      </c>
      <c r="P5585" s="0" t="n">
        <v>100</v>
      </c>
      <c r="Q5585" s="0" t="n">
        <v>1</v>
      </c>
      <c r="R5585" s="0" t="str">
        <f aca="false">INDEX(Lookup!$B$4:$B$18,MATCH(C5585,Lookup!$A$4:$A$18,0))</f>
        <v>India</v>
      </c>
      <c r="S5585" s="20" t="n">
        <f aca="false">INDEX(Lookup!$D$4:$D$18,MATCH(C5585,Lookup!$A$4:$A$18,0))</f>
        <v>0.012</v>
      </c>
      <c r="T5585" s="21" t="n">
        <f aca="false">ROUND(P5585*S5585,2)</f>
        <v>1.2</v>
      </c>
      <c r="U5585" s="21" t="n">
        <f aca="false">IF(T5585&lt;=10,1,IF(T5585&lt;=20,2,IF(T5585&lt;=30,3,IF(T5585&lt;=40,4,IF(T5585&lt;=50,5,IF(T5585&lt;=100,6,IF(T5585&lt;=250,7,8)))))))</f>
        <v>1</v>
      </c>
      <c r="V5585" s="21" t="n">
        <f aca="false">IF(AND(OR(Dashboard!$T$3="All",R5585=Dashboard!$T$3),OR(Dashboard!$T$4="All",D5585=Dashboard!$T$4)),1,0)</f>
        <v>1</v>
      </c>
      <c r="W5585" s="21" t="n">
        <f aca="false">IF(V5585=1,T5585+ROW()/10000000,0)</f>
        <v>1.2005585</v>
      </c>
    </row>
    <row r="5586" customFormat="false" ht="15" hidden="false" customHeight="false" outlineLevel="0" collapsed="false">
      <c r="A5586" s="0" t="n">
        <v>18449786</v>
      </c>
      <c r="B5586" s="0" t="s">
        <v>12765</v>
      </c>
      <c r="C5586" s="0" t="n">
        <v>1</v>
      </c>
      <c r="D5586" s="0" t="s">
        <v>6924</v>
      </c>
      <c r="E5586" s="0" t="s">
        <v>12766</v>
      </c>
      <c r="F5586" s="0" t="s">
        <v>12696</v>
      </c>
      <c r="G5586" s="0" t="s">
        <v>12697</v>
      </c>
      <c r="H5586" s="0" t="s">
        <v>2128</v>
      </c>
      <c r="I5586" s="0" t="s">
        <v>2123</v>
      </c>
      <c r="J5586" s="0" t="s">
        <v>47</v>
      </c>
      <c r="K5586" s="0" t="s">
        <v>47</v>
      </c>
      <c r="L5586" s="0" t="s">
        <v>47</v>
      </c>
      <c r="M5586" s="0" t="s">
        <v>47</v>
      </c>
      <c r="N5586" s="0" t="n">
        <v>1</v>
      </c>
      <c r="O5586" s="0" t="n">
        <v>0</v>
      </c>
      <c r="P5586" s="0" t="n">
        <v>100</v>
      </c>
      <c r="Q5586" s="0" t="n">
        <v>1</v>
      </c>
      <c r="R5586" s="0" t="str">
        <f aca="false">INDEX(Lookup!$B$4:$B$18,MATCH(C5586,Lookup!$A$4:$A$18,0))</f>
        <v>India</v>
      </c>
      <c r="S5586" s="20" t="n">
        <f aca="false">INDEX(Lookup!$D$4:$D$18,MATCH(C5586,Lookup!$A$4:$A$18,0))</f>
        <v>0.012</v>
      </c>
      <c r="T5586" s="21" t="n">
        <f aca="false">ROUND(P5586*S5586,2)</f>
        <v>1.2</v>
      </c>
      <c r="U5586" s="21" t="n">
        <f aca="false">IF(T5586&lt;=10,1,IF(T5586&lt;=20,2,IF(T5586&lt;=30,3,IF(T5586&lt;=40,4,IF(T5586&lt;=50,5,IF(T5586&lt;=100,6,IF(T5586&lt;=250,7,8)))))))</f>
        <v>1</v>
      </c>
      <c r="V5586" s="21" t="n">
        <f aca="false">IF(AND(OR(Dashboard!$T$3="All",R5586=Dashboard!$T$3),OR(Dashboard!$T$4="All",D5586=Dashboard!$T$4)),1,0)</f>
        <v>1</v>
      </c>
      <c r="W5586" s="21" t="n">
        <f aca="false">IF(V5586=1,T5586+ROW()/10000000,0)</f>
        <v>1.2005586</v>
      </c>
    </row>
    <row r="5587" customFormat="false" ht="15" hidden="false" customHeight="false" outlineLevel="0" collapsed="false">
      <c r="A5587" s="0" t="n">
        <v>18466675</v>
      </c>
      <c r="B5587" s="0" t="s">
        <v>12767</v>
      </c>
      <c r="C5587" s="0" t="n">
        <v>1</v>
      </c>
      <c r="D5587" s="0" t="s">
        <v>6924</v>
      </c>
      <c r="E5587" s="0" t="s">
        <v>12697</v>
      </c>
      <c r="F5587" s="0" t="s">
        <v>12696</v>
      </c>
      <c r="G5587" s="0" t="s">
        <v>12697</v>
      </c>
      <c r="H5587" s="0" t="s">
        <v>2128</v>
      </c>
      <c r="I5587" s="0" t="s">
        <v>2123</v>
      </c>
      <c r="J5587" s="0" t="s">
        <v>47</v>
      </c>
      <c r="K5587" s="0" t="s">
        <v>47</v>
      </c>
      <c r="L5587" s="0" t="s">
        <v>47</v>
      </c>
      <c r="M5587" s="0" t="s">
        <v>47</v>
      </c>
      <c r="N5587" s="0" t="n">
        <v>1</v>
      </c>
      <c r="O5587" s="0" t="n">
        <v>0</v>
      </c>
      <c r="P5587" s="0" t="n">
        <v>200</v>
      </c>
      <c r="Q5587" s="0" t="n">
        <v>1</v>
      </c>
      <c r="R5587" s="0" t="str">
        <f aca="false">INDEX(Lookup!$B$4:$B$18,MATCH(C5587,Lookup!$A$4:$A$18,0))</f>
        <v>India</v>
      </c>
      <c r="S5587" s="20" t="n">
        <f aca="false">INDEX(Lookup!$D$4:$D$18,MATCH(C5587,Lookup!$A$4:$A$18,0))</f>
        <v>0.012</v>
      </c>
      <c r="T5587" s="21" t="n">
        <f aca="false">ROUND(P5587*S5587,2)</f>
        <v>2.4</v>
      </c>
      <c r="U5587" s="21" t="n">
        <f aca="false">IF(T5587&lt;=10,1,IF(T5587&lt;=20,2,IF(T5587&lt;=30,3,IF(T5587&lt;=40,4,IF(T5587&lt;=50,5,IF(T5587&lt;=100,6,IF(T5587&lt;=250,7,8)))))))</f>
        <v>1</v>
      </c>
      <c r="V5587" s="21" t="n">
        <f aca="false">IF(AND(OR(Dashboard!$T$3="All",R5587=Dashboard!$T$3),OR(Dashboard!$T$4="All",D5587=Dashboard!$T$4)),1,0)</f>
        <v>1</v>
      </c>
      <c r="W5587" s="21" t="n">
        <f aca="false">IF(V5587=1,T5587+ROW()/10000000,0)</f>
        <v>2.4005587</v>
      </c>
    </row>
    <row r="5588" customFormat="false" ht="15" hidden="false" customHeight="false" outlineLevel="0" collapsed="false">
      <c r="A5588" s="0" t="n">
        <v>18449647</v>
      </c>
      <c r="B5588" s="0" t="s">
        <v>12768</v>
      </c>
      <c r="C5588" s="0" t="n">
        <v>1</v>
      </c>
      <c r="D5588" s="0" t="s">
        <v>6924</v>
      </c>
      <c r="E5588" s="0" t="s">
        <v>12769</v>
      </c>
      <c r="F5588" s="0" t="s">
        <v>12696</v>
      </c>
      <c r="G5588" s="0" t="s">
        <v>12697</v>
      </c>
      <c r="H5588" s="0" t="s">
        <v>402</v>
      </c>
      <c r="I5588" s="0" t="s">
        <v>2123</v>
      </c>
      <c r="J5588" s="0" t="s">
        <v>47</v>
      </c>
      <c r="K5588" s="0" t="s">
        <v>47</v>
      </c>
      <c r="L5588" s="0" t="s">
        <v>47</v>
      </c>
      <c r="M5588" s="0" t="s">
        <v>47</v>
      </c>
      <c r="N5588" s="0" t="n">
        <v>1</v>
      </c>
      <c r="O5588" s="0" t="n">
        <v>0</v>
      </c>
      <c r="P5588" s="0" t="n">
        <v>300</v>
      </c>
      <c r="Q5588" s="0" t="n">
        <v>1</v>
      </c>
      <c r="R5588" s="0" t="str">
        <f aca="false">INDEX(Lookup!$B$4:$B$18,MATCH(C5588,Lookup!$A$4:$A$18,0))</f>
        <v>India</v>
      </c>
      <c r="S5588" s="20" t="n">
        <f aca="false">INDEX(Lookup!$D$4:$D$18,MATCH(C5588,Lookup!$A$4:$A$18,0))</f>
        <v>0.012</v>
      </c>
      <c r="T5588" s="21" t="n">
        <f aca="false">ROUND(P5588*S5588,2)</f>
        <v>3.6</v>
      </c>
      <c r="U5588" s="21" t="n">
        <f aca="false">IF(T5588&lt;=10,1,IF(T5588&lt;=20,2,IF(T5588&lt;=30,3,IF(T5588&lt;=40,4,IF(T5588&lt;=50,5,IF(T5588&lt;=100,6,IF(T5588&lt;=250,7,8)))))))</f>
        <v>1</v>
      </c>
      <c r="V5588" s="21" t="n">
        <f aca="false">IF(AND(OR(Dashboard!$T$3="All",R5588=Dashboard!$T$3),OR(Dashboard!$T$4="All",D5588=Dashboard!$T$4)),1,0)</f>
        <v>1</v>
      </c>
      <c r="W5588" s="21" t="n">
        <f aca="false">IF(V5588=1,T5588+ROW()/10000000,0)</f>
        <v>3.6005588</v>
      </c>
    </row>
    <row r="5589" customFormat="false" ht="15" hidden="false" customHeight="false" outlineLevel="0" collapsed="false">
      <c r="A5589" s="0" t="n">
        <v>18361779</v>
      </c>
      <c r="B5589" s="0" t="s">
        <v>12770</v>
      </c>
      <c r="C5589" s="0" t="n">
        <v>1</v>
      </c>
      <c r="D5589" s="0" t="s">
        <v>6924</v>
      </c>
      <c r="E5589" s="0" t="s">
        <v>12771</v>
      </c>
      <c r="F5589" s="0" t="s">
        <v>12696</v>
      </c>
      <c r="G5589" s="0" t="s">
        <v>12697</v>
      </c>
      <c r="H5589" s="0" t="s">
        <v>2128</v>
      </c>
      <c r="I5589" s="0" t="s">
        <v>2123</v>
      </c>
      <c r="J5589" s="0" t="s">
        <v>47</v>
      </c>
      <c r="K5589" s="0" t="s">
        <v>47</v>
      </c>
      <c r="L5589" s="0" t="s">
        <v>47</v>
      </c>
      <c r="M5589" s="0" t="s">
        <v>47</v>
      </c>
      <c r="N5589" s="0" t="n">
        <v>1</v>
      </c>
      <c r="O5589" s="0" t="n">
        <v>0</v>
      </c>
      <c r="P5589" s="0" t="n">
        <v>100</v>
      </c>
      <c r="Q5589" s="0" t="n">
        <v>1</v>
      </c>
      <c r="R5589" s="0" t="str">
        <f aca="false">INDEX(Lookup!$B$4:$B$18,MATCH(C5589,Lookup!$A$4:$A$18,0))</f>
        <v>India</v>
      </c>
      <c r="S5589" s="20" t="n">
        <f aca="false">INDEX(Lookup!$D$4:$D$18,MATCH(C5589,Lookup!$A$4:$A$18,0))</f>
        <v>0.012</v>
      </c>
      <c r="T5589" s="21" t="n">
        <f aca="false">ROUND(P5589*S5589,2)</f>
        <v>1.2</v>
      </c>
      <c r="U5589" s="21" t="n">
        <f aca="false">IF(T5589&lt;=10,1,IF(T5589&lt;=20,2,IF(T5589&lt;=30,3,IF(T5589&lt;=40,4,IF(T5589&lt;=50,5,IF(T5589&lt;=100,6,IF(T5589&lt;=250,7,8)))))))</f>
        <v>1</v>
      </c>
      <c r="V5589" s="21" t="n">
        <f aca="false">IF(AND(OR(Dashboard!$T$3="All",R5589=Dashboard!$T$3),OR(Dashboard!$T$4="All",D5589=Dashboard!$T$4)),1,0)</f>
        <v>1</v>
      </c>
      <c r="W5589" s="21" t="n">
        <f aca="false">IF(V5589=1,T5589+ROW()/10000000,0)</f>
        <v>1.2005589</v>
      </c>
    </row>
    <row r="5590" customFormat="false" ht="15" hidden="false" customHeight="false" outlineLevel="0" collapsed="false">
      <c r="A5590" s="0" t="n">
        <v>18363048</v>
      </c>
      <c r="B5590" s="0" t="s">
        <v>8766</v>
      </c>
      <c r="C5590" s="0" t="n">
        <v>1</v>
      </c>
      <c r="D5590" s="0" t="s">
        <v>6924</v>
      </c>
      <c r="E5590" s="0" t="s">
        <v>12772</v>
      </c>
      <c r="F5590" s="0" t="s">
        <v>12696</v>
      </c>
      <c r="G5590" s="0" t="s">
        <v>12697</v>
      </c>
      <c r="H5590" s="0" t="s">
        <v>69</v>
      </c>
      <c r="I5590" s="0" t="s">
        <v>2123</v>
      </c>
      <c r="J5590" s="0" t="s">
        <v>47</v>
      </c>
      <c r="K5590" s="0" t="s">
        <v>47</v>
      </c>
      <c r="L5590" s="0" t="s">
        <v>47</v>
      </c>
      <c r="M5590" s="0" t="s">
        <v>47</v>
      </c>
      <c r="N5590" s="0" t="n">
        <v>1</v>
      </c>
      <c r="O5590" s="0" t="n">
        <v>1</v>
      </c>
      <c r="P5590" s="0" t="n">
        <v>200</v>
      </c>
      <c r="Q5590" s="0" t="n">
        <v>1</v>
      </c>
      <c r="R5590" s="0" t="str">
        <f aca="false">INDEX(Lookup!$B$4:$B$18,MATCH(C5590,Lookup!$A$4:$A$18,0))</f>
        <v>India</v>
      </c>
      <c r="S5590" s="20" t="n">
        <f aca="false">INDEX(Lookup!$D$4:$D$18,MATCH(C5590,Lookup!$A$4:$A$18,0))</f>
        <v>0.012</v>
      </c>
      <c r="T5590" s="21" t="n">
        <f aca="false">ROUND(P5590*S5590,2)</f>
        <v>2.4</v>
      </c>
      <c r="U5590" s="21" t="n">
        <f aca="false">IF(T5590&lt;=10,1,IF(T5590&lt;=20,2,IF(T5590&lt;=30,3,IF(T5590&lt;=40,4,IF(T5590&lt;=50,5,IF(T5590&lt;=100,6,IF(T5590&lt;=250,7,8)))))))</f>
        <v>1</v>
      </c>
      <c r="V5590" s="21" t="n">
        <f aca="false">IF(AND(OR(Dashboard!$T$3="All",R5590=Dashboard!$T$3),OR(Dashboard!$T$4="All",D5590=Dashboard!$T$4)),1,0)</f>
        <v>1</v>
      </c>
      <c r="W5590" s="21" t="n">
        <f aca="false">IF(V5590=1,T5590+ROW()/10000000,0)</f>
        <v>2.400559</v>
      </c>
    </row>
    <row r="5591" customFormat="false" ht="15" hidden="false" customHeight="false" outlineLevel="0" collapsed="false">
      <c r="A5591" s="0" t="n">
        <v>310954</v>
      </c>
      <c r="B5591" s="0" t="s">
        <v>12773</v>
      </c>
      <c r="C5591" s="0" t="n">
        <v>1</v>
      </c>
      <c r="D5591" s="0" t="s">
        <v>6924</v>
      </c>
      <c r="E5591" s="0" t="s">
        <v>12774</v>
      </c>
      <c r="F5591" s="0" t="s">
        <v>12696</v>
      </c>
      <c r="G5591" s="0" t="s">
        <v>12697</v>
      </c>
      <c r="H5591" s="0" t="s">
        <v>2147</v>
      </c>
      <c r="I5591" s="0" t="s">
        <v>2123</v>
      </c>
      <c r="J5591" s="0" t="s">
        <v>47</v>
      </c>
      <c r="K5591" s="0" t="s">
        <v>47</v>
      </c>
      <c r="L5591" s="0" t="s">
        <v>47</v>
      </c>
      <c r="M5591" s="0" t="s">
        <v>47</v>
      </c>
      <c r="N5591" s="0" t="n">
        <v>1</v>
      </c>
      <c r="O5591" s="0" t="n">
        <v>1</v>
      </c>
      <c r="P5591" s="0" t="n">
        <v>250</v>
      </c>
      <c r="Q5591" s="0" t="n">
        <v>1</v>
      </c>
      <c r="R5591" s="0" t="str">
        <f aca="false">INDEX(Lookup!$B$4:$B$18,MATCH(C5591,Lookup!$A$4:$A$18,0))</f>
        <v>India</v>
      </c>
      <c r="S5591" s="20" t="n">
        <f aca="false">INDEX(Lookup!$D$4:$D$18,MATCH(C5591,Lookup!$A$4:$A$18,0))</f>
        <v>0.012</v>
      </c>
      <c r="T5591" s="21" t="n">
        <f aca="false">ROUND(P5591*S5591,2)</f>
        <v>3</v>
      </c>
      <c r="U5591" s="21" t="n">
        <f aca="false">IF(T5591&lt;=10,1,IF(T5591&lt;=20,2,IF(T5591&lt;=30,3,IF(T5591&lt;=40,4,IF(T5591&lt;=50,5,IF(T5591&lt;=100,6,IF(T5591&lt;=250,7,8)))))))</f>
        <v>1</v>
      </c>
      <c r="V5591" s="21" t="n">
        <f aca="false">IF(AND(OR(Dashboard!$T$3="All",R5591=Dashboard!$T$3),OR(Dashboard!$T$4="All",D5591=Dashboard!$T$4)),1,0)</f>
        <v>1</v>
      </c>
      <c r="W5591" s="21" t="n">
        <f aca="false">IF(V5591=1,T5591+ROW()/10000000,0)</f>
        <v>3.0005591</v>
      </c>
    </row>
    <row r="5592" customFormat="false" ht="15" hidden="false" customHeight="false" outlineLevel="0" collapsed="false">
      <c r="A5592" s="0" t="n">
        <v>312413</v>
      </c>
      <c r="B5592" s="0" t="s">
        <v>12775</v>
      </c>
      <c r="C5592" s="0" t="n">
        <v>1</v>
      </c>
      <c r="D5592" s="0" t="s">
        <v>6924</v>
      </c>
      <c r="E5592" s="0" t="s">
        <v>12776</v>
      </c>
      <c r="F5592" s="0" t="s">
        <v>12696</v>
      </c>
      <c r="G5592" s="0" t="s">
        <v>12697</v>
      </c>
      <c r="H5592" s="0" t="s">
        <v>2128</v>
      </c>
      <c r="I5592" s="0" t="s">
        <v>2123</v>
      </c>
      <c r="J5592" s="0" t="s">
        <v>47</v>
      </c>
      <c r="K5592" s="0" t="s">
        <v>47</v>
      </c>
      <c r="L5592" s="0" t="s">
        <v>47</v>
      </c>
      <c r="M5592" s="0" t="s">
        <v>47</v>
      </c>
      <c r="N5592" s="0" t="n">
        <v>1</v>
      </c>
      <c r="O5592" s="0" t="n">
        <v>0</v>
      </c>
      <c r="P5592" s="0" t="n">
        <v>200</v>
      </c>
      <c r="Q5592" s="0" t="n">
        <v>1</v>
      </c>
      <c r="R5592" s="0" t="str">
        <f aca="false">INDEX(Lookup!$B$4:$B$18,MATCH(C5592,Lookup!$A$4:$A$18,0))</f>
        <v>India</v>
      </c>
      <c r="S5592" s="20" t="n">
        <f aca="false">INDEX(Lookup!$D$4:$D$18,MATCH(C5592,Lookup!$A$4:$A$18,0))</f>
        <v>0.012</v>
      </c>
      <c r="T5592" s="21" t="n">
        <f aca="false">ROUND(P5592*S5592,2)</f>
        <v>2.4</v>
      </c>
      <c r="U5592" s="21" t="n">
        <f aca="false">IF(T5592&lt;=10,1,IF(T5592&lt;=20,2,IF(T5592&lt;=30,3,IF(T5592&lt;=40,4,IF(T5592&lt;=50,5,IF(T5592&lt;=100,6,IF(T5592&lt;=250,7,8)))))))</f>
        <v>1</v>
      </c>
      <c r="V5592" s="21" t="n">
        <f aca="false">IF(AND(OR(Dashboard!$T$3="All",R5592=Dashboard!$T$3),OR(Dashboard!$T$4="All",D5592=Dashboard!$T$4)),1,0)</f>
        <v>1</v>
      </c>
      <c r="W5592" s="21" t="n">
        <f aca="false">IF(V5592=1,T5592+ROW()/10000000,0)</f>
        <v>2.4005592</v>
      </c>
    </row>
    <row r="5593" customFormat="false" ht="15" hidden="false" customHeight="false" outlineLevel="0" collapsed="false">
      <c r="A5593" s="0" t="n">
        <v>18361767</v>
      </c>
      <c r="B5593" s="0" t="s">
        <v>12777</v>
      </c>
      <c r="C5593" s="0" t="n">
        <v>1</v>
      </c>
      <c r="D5593" s="0" t="s">
        <v>6924</v>
      </c>
      <c r="E5593" s="0" t="s">
        <v>12778</v>
      </c>
      <c r="F5593" s="0" t="s">
        <v>12696</v>
      </c>
      <c r="G5593" s="0" t="s">
        <v>12697</v>
      </c>
      <c r="H5593" s="0" t="s">
        <v>2128</v>
      </c>
      <c r="I5593" s="0" t="s">
        <v>2123</v>
      </c>
      <c r="J5593" s="0" t="s">
        <v>47</v>
      </c>
      <c r="K5593" s="0" t="s">
        <v>47</v>
      </c>
      <c r="L5593" s="0" t="s">
        <v>47</v>
      </c>
      <c r="M5593" s="0" t="s">
        <v>47</v>
      </c>
      <c r="N5593" s="0" t="n">
        <v>1</v>
      </c>
      <c r="O5593" s="0" t="n">
        <v>0</v>
      </c>
      <c r="P5593" s="0" t="n">
        <v>150</v>
      </c>
      <c r="Q5593" s="0" t="n">
        <v>1</v>
      </c>
      <c r="R5593" s="0" t="str">
        <f aca="false">INDEX(Lookup!$B$4:$B$18,MATCH(C5593,Lookup!$A$4:$A$18,0))</f>
        <v>India</v>
      </c>
      <c r="S5593" s="20" t="n">
        <f aca="false">INDEX(Lookup!$D$4:$D$18,MATCH(C5593,Lookup!$A$4:$A$18,0))</f>
        <v>0.012</v>
      </c>
      <c r="T5593" s="21" t="n">
        <f aca="false">ROUND(P5593*S5593,2)</f>
        <v>1.8</v>
      </c>
      <c r="U5593" s="21" t="n">
        <f aca="false">IF(T5593&lt;=10,1,IF(T5593&lt;=20,2,IF(T5593&lt;=30,3,IF(T5593&lt;=40,4,IF(T5593&lt;=50,5,IF(T5593&lt;=100,6,IF(T5593&lt;=250,7,8)))))))</f>
        <v>1</v>
      </c>
      <c r="V5593" s="21" t="n">
        <f aca="false">IF(AND(OR(Dashboard!$T$3="All",R5593=Dashboard!$T$3),OR(Dashboard!$T$4="All",D5593=Dashboard!$T$4)),1,0)</f>
        <v>1</v>
      </c>
      <c r="W5593" s="21" t="n">
        <f aca="false">IF(V5593=1,T5593+ROW()/10000000,0)</f>
        <v>1.8005593</v>
      </c>
    </row>
    <row r="5594" customFormat="false" ht="15" hidden="false" customHeight="false" outlineLevel="0" collapsed="false">
      <c r="A5594" s="0" t="n">
        <v>18421473</v>
      </c>
      <c r="B5594" s="0" t="s">
        <v>12779</v>
      </c>
      <c r="C5594" s="0" t="n">
        <v>1</v>
      </c>
      <c r="D5594" s="0" t="s">
        <v>6924</v>
      </c>
      <c r="E5594" s="0" t="s">
        <v>12780</v>
      </c>
      <c r="F5594" s="0" t="s">
        <v>12696</v>
      </c>
      <c r="G5594" s="0" t="s">
        <v>12697</v>
      </c>
      <c r="H5594" s="0" t="s">
        <v>69</v>
      </c>
      <c r="I5594" s="0" t="s">
        <v>2123</v>
      </c>
      <c r="J5594" s="0" t="s">
        <v>47</v>
      </c>
      <c r="K5594" s="0" t="s">
        <v>47</v>
      </c>
      <c r="L5594" s="0" t="s">
        <v>47</v>
      </c>
      <c r="M5594" s="0" t="s">
        <v>47</v>
      </c>
      <c r="N5594" s="0" t="n">
        <v>1</v>
      </c>
      <c r="O5594" s="0" t="n">
        <v>1</v>
      </c>
      <c r="P5594" s="0" t="n">
        <v>300</v>
      </c>
      <c r="Q5594" s="0" t="n">
        <v>1</v>
      </c>
      <c r="R5594" s="0" t="str">
        <f aca="false">INDEX(Lookup!$B$4:$B$18,MATCH(C5594,Lookup!$A$4:$A$18,0))</f>
        <v>India</v>
      </c>
      <c r="S5594" s="20" t="n">
        <f aca="false">INDEX(Lookup!$D$4:$D$18,MATCH(C5594,Lookup!$A$4:$A$18,0))</f>
        <v>0.012</v>
      </c>
      <c r="T5594" s="21" t="n">
        <f aca="false">ROUND(P5594*S5594,2)</f>
        <v>3.6</v>
      </c>
      <c r="U5594" s="21" t="n">
        <f aca="false">IF(T5594&lt;=10,1,IF(T5594&lt;=20,2,IF(T5594&lt;=30,3,IF(T5594&lt;=40,4,IF(T5594&lt;=50,5,IF(T5594&lt;=100,6,IF(T5594&lt;=250,7,8)))))))</f>
        <v>1</v>
      </c>
      <c r="V5594" s="21" t="n">
        <f aca="false">IF(AND(OR(Dashboard!$T$3="All",R5594=Dashboard!$T$3),OR(Dashboard!$T$4="All",D5594=Dashboard!$T$4)),1,0)</f>
        <v>1</v>
      </c>
      <c r="W5594" s="21" t="n">
        <f aca="false">IF(V5594=1,T5594+ROW()/10000000,0)</f>
        <v>3.6005594</v>
      </c>
    </row>
    <row r="5595" customFormat="false" ht="15" hidden="false" customHeight="false" outlineLevel="0" collapsed="false">
      <c r="A5595" s="0" t="n">
        <v>310995</v>
      </c>
      <c r="B5595" s="0" t="s">
        <v>12779</v>
      </c>
      <c r="C5595" s="0" t="n">
        <v>1</v>
      </c>
      <c r="D5595" s="0" t="s">
        <v>6924</v>
      </c>
      <c r="E5595" s="0" t="s">
        <v>12781</v>
      </c>
      <c r="F5595" s="0" t="s">
        <v>12696</v>
      </c>
      <c r="G5595" s="0" t="s">
        <v>12697</v>
      </c>
      <c r="H5595" s="0" t="s">
        <v>69</v>
      </c>
      <c r="I5595" s="0" t="s">
        <v>2123</v>
      </c>
      <c r="J5595" s="0" t="s">
        <v>47</v>
      </c>
      <c r="K5595" s="0" t="s">
        <v>47</v>
      </c>
      <c r="L5595" s="0" t="s">
        <v>47</v>
      </c>
      <c r="M5595" s="0" t="s">
        <v>47</v>
      </c>
      <c r="N5595" s="0" t="n">
        <v>1</v>
      </c>
      <c r="O5595" s="0" t="n">
        <v>2</v>
      </c>
      <c r="P5595" s="0" t="n">
        <v>250</v>
      </c>
      <c r="Q5595" s="0" t="n">
        <v>1</v>
      </c>
      <c r="R5595" s="0" t="str">
        <f aca="false">INDEX(Lookup!$B$4:$B$18,MATCH(C5595,Lookup!$A$4:$A$18,0))</f>
        <v>India</v>
      </c>
      <c r="S5595" s="20" t="n">
        <f aca="false">INDEX(Lookup!$D$4:$D$18,MATCH(C5595,Lookup!$A$4:$A$18,0))</f>
        <v>0.012</v>
      </c>
      <c r="T5595" s="21" t="n">
        <f aca="false">ROUND(P5595*S5595,2)</f>
        <v>3</v>
      </c>
      <c r="U5595" s="21" t="n">
        <f aca="false">IF(T5595&lt;=10,1,IF(T5595&lt;=20,2,IF(T5595&lt;=30,3,IF(T5595&lt;=40,4,IF(T5595&lt;=50,5,IF(T5595&lt;=100,6,IF(T5595&lt;=250,7,8)))))))</f>
        <v>1</v>
      </c>
      <c r="V5595" s="21" t="n">
        <f aca="false">IF(AND(OR(Dashboard!$T$3="All",R5595=Dashboard!$T$3),OR(Dashboard!$T$4="All",D5595=Dashboard!$T$4)),1,0)</f>
        <v>1</v>
      </c>
      <c r="W5595" s="21" t="n">
        <f aca="false">IF(V5595=1,T5595+ROW()/10000000,0)</f>
        <v>3.0005595</v>
      </c>
    </row>
    <row r="5596" customFormat="false" ht="15" hidden="false" customHeight="false" outlineLevel="0" collapsed="false">
      <c r="A5596" s="0" t="n">
        <v>18421475</v>
      </c>
      <c r="B5596" s="0" t="s">
        <v>12782</v>
      </c>
      <c r="C5596" s="0" t="n">
        <v>1</v>
      </c>
      <c r="D5596" s="0" t="s">
        <v>6924</v>
      </c>
      <c r="E5596" s="0" t="s">
        <v>12783</v>
      </c>
      <c r="F5596" s="0" t="s">
        <v>12696</v>
      </c>
      <c r="G5596" s="0" t="s">
        <v>12697</v>
      </c>
      <c r="H5596" s="0" t="s">
        <v>12784</v>
      </c>
      <c r="I5596" s="0" t="s">
        <v>2123</v>
      </c>
      <c r="J5596" s="0" t="s">
        <v>47</v>
      </c>
      <c r="K5596" s="0" t="s">
        <v>47</v>
      </c>
      <c r="L5596" s="0" t="s">
        <v>47</v>
      </c>
      <c r="M5596" s="0" t="s">
        <v>47</v>
      </c>
      <c r="N5596" s="0" t="n">
        <v>1</v>
      </c>
      <c r="O5596" s="0" t="n">
        <v>1</v>
      </c>
      <c r="P5596" s="0" t="n">
        <v>150</v>
      </c>
      <c r="Q5596" s="0" t="n">
        <v>1</v>
      </c>
      <c r="R5596" s="0" t="str">
        <f aca="false">INDEX(Lookup!$B$4:$B$18,MATCH(C5596,Lookup!$A$4:$A$18,0))</f>
        <v>India</v>
      </c>
      <c r="S5596" s="20" t="n">
        <f aca="false">INDEX(Lookup!$D$4:$D$18,MATCH(C5596,Lookup!$A$4:$A$18,0))</f>
        <v>0.012</v>
      </c>
      <c r="T5596" s="21" t="n">
        <f aca="false">ROUND(P5596*S5596,2)</f>
        <v>1.8</v>
      </c>
      <c r="U5596" s="21" t="n">
        <f aca="false">IF(T5596&lt;=10,1,IF(T5596&lt;=20,2,IF(T5596&lt;=30,3,IF(T5596&lt;=40,4,IF(T5596&lt;=50,5,IF(T5596&lt;=100,6,IF(T5596&lt;=250,7,8)))))))</f>
        <v>1</v>
      </c>
      <c r="V5596" s="21" t="n">
        <f aca="false">IF(AND(OR(Dashboard!$T$3="All",R5596=Dashboard!$T$3),OR(Dashboard!$T$4="All",D5596=Dashboard!$T$4)),1,0)</f>
        <v>1</v>
      </c>
      <c r="W5596" s="21" t="n">
        <f aca="false">IF(V5596=1,T5596+ROW()/10000000,0)</f>
        <v>1.8005596</v>
      </c>
    </row>
    <row r="5597" customFormat="false" ht="15" hidden="false" customHeight="false" outlineLevel="0" collapsed="false">
      <c r="A5597" s="0" t="n">
        <v>18418268</v>
      </c>
      <c r="B5597" s="0" t="s">
        <v>12785</v>
      </c>
      <c r="C5597" s="0" t="n">
        <v>1</v>
      </c>
      <c r="D5597" s="0" t="s">
        <v>6924</v>
      </c>
      <c r="E5597" s="0" t="s">
        <v>12786</v>
      </c>
      <c r="F5597" s="0" t="s">
        <v>12696</v>
      </c>
      <c r="G5597" s="0" t="s">
        <v>12697</v>
      </c>
      <c r="H5597" s="0" t="s">
        <v>2128</v>
      </c>
      <c r="I5597" s="0" t="s">
        <v>2123</v>
      </c>
      <c r="J5597" s="0" t="s">
        <v>47</v>
      </c>
      <c r="K5597" s="0" t="s">
        <v>47</v>
      </c>
      <c r="L5597" s="0" t="s">
        <v>47</v>
      </c>
      <c r="M5597" s="0" t="s">
        <v>47</v>
      </c>
      <c r="N5597" s="0" t="n">
        <v>1</v>
      </c>
      <c r="O5597" s="0" t="n">
        <v>1</v>
      </c>
      <c r="P5597" s="0" t="n">
        <v>100</v>
      </c>
      <c r="Q5597" s="0" t="n">
        <v>1</v>
      </c>
      <c r="R5597" s="0" t="str">
        <f aca="false">INDEX(Lookup!$B$4:$B$18,MATCH(C5597,Lookup!$A$4:$A$18,0))</f>
        <v>India</v>
      </c>
      <c r="S5597" s="20" t="n">
        <f aca="false">INDEX(Lookup!$D$4:$D$18,MATCH(C5597,Lookup!$A$4:$A$18,0))</f>
        <v>0.012</v>
      </c>
      <c r="T5597" s="21" t="n">
        <f aca="false">ROUND(P5597*S5597,2)</f>
        <v>1.2</v>
      </c>
      <c r="U5597" s="21" t="n">
        <f aca="false">IF(T5597&lt;=10,1,IF(T5597&lt;=20,2,IF(T5597&lt;=30,3,IF(T5597&lt;=40,4,IF(T5597&lt;=50,5,IF(T5597&lt;=100,6,IF(T5597&lt;=250,7,8)))))))</f>
        <v>1</v>
      </c>
      <c r="V5597" s="21" t="n">
        <f aca="false">IF(AND(OR(Dashboard!$T$3="All",R5597=Dashboard!$T$3),OR(Dashboard!$T$4="All",D5597=Dashboard!$T$4)),1,0)</f>
        <v>1</v>
      </c>
      <c r="W5597" s="21" t="n">
        <f aca="false">IF(V5597=1,T5597+ROW()/10000000,0)</f>
        <v>1.2005597</v>
      </c>
    </row>
    <row r="5598" customFormat="false" ht="15" hidden="false" customHeight="false" outlineLevel="0" collapsed="false">
      <c r="A5598" s="0" t="n">
        <v>18421459</v>
      </c>
      <c r="B5598" s="0" t="s">
        <v>4942</v>
      </c>
      <c r="C5598" s="0" t="n">
        <v>1</v>
      </c>
      <c r="D5598" s="0" t="s">
        <v>6924</v>
      </c>
      <c r="E5598" s="0" t="s">
        <v>12787</v>
      </c>
      <c r="F5598" s="0" t="s">
        <v>12696</v>
      </c>
      <c r="G5598" s="0" t="s">
        <v>12697</v>
      </c>
      <c r="H5598" s="0" t="s">
        <v>2310</v>
      </c>
      <c r="I5598" s="0" t="s">
        <v>2123</v>
      </c>
      <c r="J5598" s="0" t="s">
        <v>47</v>
      </c>
      <c r="K5598" s="0" t="s">
        <v>47</v>
      </c>
      <c r="L5598" s="0" t="s">
        <v>47</v>
      </c>
      <c r="M5598" s="0" t="s">
        <v>47</v>
      </c>
      <c r="N5598" s="0" t="n">
        <v>1</v>
      </c>
      <c r="O5598" s="0" t="n">
        <v>0</v>
      </c>
      <c r="P5598" s="0" t="n">
        <v>200</v>
      </c>
      <c r="Q5598" s="0" t="n">
        <v>1</v>
      </c>
      <c r="R5598" s="0" t="str">
        <f aca="false">INDEX(Lookup!$B$4:$B$18,MATCH(C5598,Lookup!$A$4:$A$18,0))</f>
        <v>India</v>
      </c>
      <c r="S5598" s="20" t="n">
        <f aca="false">INDEX(Lookup!$D$4:$D$18,MATCH(C5598,Lookup!$A$4:$A$18,0))</f>
        <v>0.012</v>
      </c>
      <c r="T5598" s="21" t="n">
        <f aca="false">ROUND(P5598*S5598,2)</f>
        <v>2.4</v>
      </c>
      <c r="U5598" s="21" t="n">
        <f aca="false">IF(T5598&lt;=10,1,IF(T5598&lt;=20,2,IF(T5598&lt;=30,3,IF(T5598&lt;=40,4,IF(T5598&lt;=50,5,IF(T5598&lt;=100,6,IF(T5598&lt;=250,7,8)))))))</f>
        <v>1</v>
      </c>
      <c r="V5598" s="21" t="n">
        <f aca="false">IF(AND(OR(Dashboard!$T$3="All",R5598=Dashboard!$T$3),OR(Dashboard!$T$4="All",D5598=Dashboard!$T$4)),1,0)</f>
        <v>1</v>
      </c>
      <c r="W5598" s="21" t="n">
        <f aca="false">IF(V5598=1,T5598+ROW()/10000000,0)</f>
        <v>2.4005598</v>
      </c>
    </row>
    <row r="5599" customFormat="false" ht="15" hidden="false" customHeight="false" outlineLevel="0" collapsed="false">
      <c r="A5599" s="0" t="n">
        <v>18361771</v>
      </c>
      <c r="B5599" s="0" t="s">
        <v>12788</v>
      </c>
      <c r="C5599" s="0" t="n">
        <v>1</v>
      </c>
      <c r="D5599" s="0" t="s">
        <v>6924</v>
      </c>
      <c r="E5599" s="0" t="s">
        <v>12789</v>
      </c>
      <c r="F5599" s="0" t="s">
        <v>12696</v>
      </c>
      <c r="G5599" s="0" t="s">
        <v>12697</v>
      </c>
      <c r="H5599" s="0" t="s">
        <v>2128</v>
      </c>
      <c r="I5599" s="0" t="s">
        <v>2123</v>
      </c>
      <c r="J5599" s="0" t="s">
        <v>47</v>
      </c>
      <c r="K5599" s="0" t="s">
        <v>47</v>
      </c>
      <c r="L5599" s="0" t="s">
        <v>47</v>
      </c>
      <c r="M5599" s="0" t="s">
        <v>47</v>
      </c>
      <c r="N5599" s="0" t="n">
        <v>1</v>
      </c>
      <c r="O5599" s="0" t="n">
        <v>0</v>
      </c>
      <c r="P5599" s="0" t="n">
        <v>300</v>
      </c>
      <c r="Q5599" s="0" t="n">
        <v>1</v>
      </c>
      <c r="R5599" s="0" t="str">
        <f aca="false">INDEX(Lookup!$B$4:$B$18,MATCH(C5599,Lookup!$A$4:$A$18,0))</f>
        <v>India</v>
      </c>
      <c r="S5599" s="20" t="n">
        <f aca="false">INDEX(Lookup!$D$4:$D$18,MATCH(C5599,Lookup!$A$4:$A$18,0))</f>
        <v>0.012</v>
      </c>
      <c r="T5599" s="21" t="n">
        <f aca="false">ROUND(P5599*S5599,2)</f>
        <v>3.6</v>
      </c>
      <c r="U5599" s="21" t="n">
        <f aca="false">IF(T5599&lt;=10,1,IF(T5599&lt;=20,2,IF(T5599&lt;=30,3,IF(T5599&lt;=40,4,IF(T5599&lt;=50,5,IF(T5599&lt;=100,6,IF(T5599&lt;=250,7,8)))))))</f>
        <v>1</v>
      </c>
      <c r="V5599" s="21" t="n">
        <f aca="false">IF(AND(OR(Dashboard!$T$3="All",R5599=Dashboard!$T$3),OR(Dashboard!$T$4="All",D5599=Dashboard!$T$4)),1,0)</f>
        <v>1</v>
      </c>
      <c r="W5599" s="21" t="n">
        <f aca="false">IF(V5599=1,T5599+ROW()/10000000,0)</f>
        <v>3.6005599</v>
      </c>
    </row>
    <row r="5600" customFormat="false" ht="15" hidden="false" customHeight="false" outlineLevel="0" collapsed="false">
      <c r="A5600" s="0" t="n">
        <v>18241864</v>
      </c>
      <c r="B5600" s="0" t="s">
        <v>12790</v>
      </c>
      <c r="C5600" s="0" t="n">
        <v>1</v>
      </c>
      <c r="D5600" s="0" t="s">
        <v>6924</v>
      </c>
      <c r="E5600" s="0" t="s">
        <v>12791</v>
      </c>
      <c r="F5600" s="0" t="s">
        <v>12696</v>
      </c>
      <c r="G5600" s="0" t="s">
        <v>12697</v>
      </c>
      <c r="H5600" s="0" t="s">
        <v>2128</v>
      </c>
      <c r="I5600" s="0" t="s">
        <v>2123</v>
      </c>
      <c r="J5600" s="0" t="s">
        <v>47</v>
      </c>
      <c r="K5600" s="0" t="s">
        <v>47</v>
      </c>
      <c r="L5600" s="0" t="s">
        <v>47</v>
      </c>
      <c r="M5600" s="0" t="s">
        <v>47</v>
      </c>
      <c r="N5600" s="0" t="n">
        <v>1</v>
      </c>
      <c r="O5600" s="0" t="n">
        <v>0</v>
      </c>
      <c r="P5600" s="0" t="n">
        <v>100</v>
      </c>
      <c r="Q5600" s="0" t="n">
        <v>1</v>
      </c>
      <c r="R5600" s="0" t="str">
        <f aca="false">INDEX(Lookup!$B$4:$B$18,MATCH(C5600,Lookup!$A$4:$A$18,0))</f>
        <v>India</v>
      </c>
      <c r="S5600" s="20" t="n">
        <f aca="false">INDEX(Lookup!$D$4:$D$18,MATCH(C5600,Lookup!$A$4:$A$18,0))</f>
        <v>0.012</v>
      </c>
      <c r="T5600" s="21" t="n">
        <f aca="false">ROUND(P5600*S5600,2)</f>
        <v>1.2</v>
      </c>
      <c r="U5600" s="21" t="n">
        <f aca="false">IF(T5600&lt;=10,1,IF(T5600&lt;=20,2,IF(T5600&lt;=30,3,IF(T5600&lt;=40,4,IF(T5600&lt;=50,5,IF(T5600&lt;=100,6,IF(T5600&lt;=250,7,8)))))))</f>
        <v>1</v>
      </c>
      <c r="V5600" s="21" t="n">
        <f aca="false">IF(AND(OR(Dashboard!$T$3="All",R5600=Dashboard!$T$3),OR(Dashboard!$T$4="All",D5600=Dashboard!$T$4)),1,0)</f>
        <v>1</v>
      </c>
      <c r="W5600" s="21" t="n">
        <f aca="false">IF(V5600=1,T5600+ROW()/10000000,0)</f>
        <v>1.20056</v>
      </c>
    </row>
    <row r="5601" customFormat="false" ht="15" hidden="false" customHeight="false" outlineLevel="0" collapsed="false">
      <c r="A5601" s="0" t="n">
        <v>18449657</v>
      </c>
      <c r="B5601" s="0" t="s">
        <v>12792</v>
      </c>
      <c r="C5601" s="0" t="n">
        <v>1</v>
      </c>
      <c r="D5601" s="0" t="s">
        <v>6924</v>
      </c>
      <c r="E5601" s="0" t="s">
        <v>12793</v>
      </c>
      <c r="F5601" s="0" t="s">
        <v>12696</v>
      </c>
      <c r="G5601" s="0" t="s">
        <v>12697</v>
      </c>
      <c r="H5601" s="0" t="s">
        <v>2128</v>
      </c>
      <c r="I5601" s="0" t="s">
        <v>2123</v>
      </c>
      <c r="J5601" s="0" t="s">
        <v>47</v>
      </c>
      <c r="K5601" s="0" t="s">
        <v>47</v>
      </c>
      <c r="L5601" s="0" t="s">
        <v>47</v>
      </c>
      <c r="M5601" s="0" t="s">
        <v>47</v>
      </c>
      <c r="N5601" s="0" t="n">
        <v>2</v>
      </c>
      <c r="O5601" s="0" t="n">
        <v>0</v>
      </c>
      <c r="P5601" s="0" t="n">
        <v>500</v>
      </c>
      <c r="Q5601" s="0" t="n">
        <v>1</v>
      </c>
      <c r="R5601" s="0" t="str">
        <f aca="false">INDEX(Lookup!$B$4:$B$18,MATCH(C5601,Lookup!$A$4:$A$18,0))</f>
        <v>India</v>
      </c>
      <c r="S5601" s="20" t="n">
        <f aca="false">INDEX(Lookup!$D$4:$D$18,MATCH(C5601,Lookup!$A$4:$A$18,0))</f>
        <v>0.012</v>
      </c>
      <c r="T5601" s="21" t="n">
        <f aca="false">ROUND(P5601*S5601,2)</f>
        <v>6</v>
      </c>
      <c r="U5601" s="21" t="n">
        <f aca="false">IF(T5601&lt;=10,1,IF(T5601&lt;=20,2,IF(T5601&lt;=30,3,IF(T5601&lt;=40,4,IF(T5601&lt;=50,5,IF(T5601&lt;=100,6,IF(T5601&lt;=250,7,8)))))))</f>
        <v>1</v>
      </c>
      <c r="V5601" s="21" t="n">
        <f aca="false">IF(AND(OR(Dashboard!$T$3="All",R5601=Dashboard!$T$3),OR(Dashboard!$T$4="All",D5601=Dashboard!$T$4)),1,0)</f>
        <v>1</v>
      </c>
      <c r="W5601" s="21" t="n">
        <f aca="false">IF(V5601=1,T5601+ROW()/10000000,0)</f>
        <v>6.0005601</v>
      </c>
    </row>
    <row r="5602" customFormat="false" ht="15" hidden="false" customHeight="false" outlineLevel="0" collapsed="false">
      <c r="A5602" s="0" t="n">
        <v>18396177</v>
      </c>
      <c r="B5602" s="0" t="s">
        <v>12794</v>
      </c>
      <c r="C5602" s="0" t="n">
        <v>1</v>
      </c>
      <c r="D5602" s="0" t="s">
        <v>6924</v>
      </c>
      <c r="E5602" s="0" t="s">
        <v>12795</v>
      </c>
      <c r="F5602" s="0" t="s">
        <v>12696</v>
      </c>
      <c r="G5602" s="0" t="s">
        <v>12697</v>
      </c>
      <c r="H5602" s="0" t="s">
        <v>2243</v>
      </c>
      <c r="I5602" s="0" t="s">
        <v>2123</v>
      </c>
      <c r="J5602" s="0" t="s">
        <v>47</v>
      </c>
      <c r="K5602" s="0" t="s">
        <v>47</v>
      </c>
      <c r="L5602" s="0" t="s">
        <v>47</v>
      </c>
      <c r="M5602" s="0" t="s">
        <v>47</v>
      </c>
      <c r="N5602" s="0" t="n">
        <v>1</v>
      </c>
      <c r="O5602" s="0" t="n">
        <v>0</v>
      </c>
      <c r="P5602" s="0" t="n">
        <v>350</v>
      </c>
      <c r="Q5602" s="0" t="n">
        <v>1</v>
      </c>
      <c r="R5602" s="0" t="str">
        <f aca="false">INDEX(Lookup!$B$4:$B$18,MATCH(C5602,Lookup!$A$4:$A$18,0))</f>
        <v>India</v>
      </c>
      <c r="S5602" s="20" t="n">
        <f aca="false">INDEX(Lookup!$D$4:$D$18,MATCH(C5602,Lookup!$A$4:$A$18,0))</f>
        <v>0.012</v>
      </c>
      <c r="T5602" s="21" t="n">
        <f aca="false">ROUND(P5602*S5602,2)</f>
        <v>4.2</v>
      </c>
      <c r="U5602" s="21" t="n">
        <f aca="false">IF(T5602&lt;=10,1,IF(T5602&lt;=20,2,IF(T5602&lt;=30,3,IF(T5602&lt;=40,4,IF(T5602&lt;=50,5,IF(T5602&lt;=100,6,IF(T5602&lt;=250,7,8)))))))</f>
        <v>1</v>
      </c>
      <c r="V5602" s="21" t="n">
        <f aca="false">IF(AND(OR(Dashboard!$T$3="All",R5602=Dashboard!$T$3),OR(Dashboard!$T$4="All",D5602=Dashboard!$T$4)),1,0)</f>
        <v>1</v>
      </c>
      <c r="W5602" s="21" t="n">
        <f aca="false">IF(V5602=1,T5602+ROW()/10000000,0)</f>
        <v>4.2005602</v>
      </c>
    </row>
    <row r="5603" customFormat="false" ht="15" hidden="false" customHeight="false" outlineLevel="0" collapsed="false">
      <c r="A5603" s="0" t="n">
        <v>18449639</v>
      </c>
      <c r="B5603" s="0" t="s">
        <v>12796</v>
      </c>
      <c r="C5603" s="0" t="n">
        <v>1</v>
      </c>
      <c r="D5603" s="0" t="s">
        <v>6924</v>
      </c>
      <c r="E5603" s="0" t="s">
        <v>12797</v>
      </c>
      <c r="F5603" s="0" t="s">
        <v>12696</v>
      </c>
      <c r="G5603" s="0" t="s">
        <v>12697</v>
      </c>
      <c r="H5603" s="0" t="s">
        <v>2288</v>
      </c>
      <c r="I5603" s="0" t="s">
        <v>2123</v>
      </c>
      <c r="J5603" s="0" t="s">
        <v>47</v>
      </c>
      <c r="K5603" s="0" t="s">
        <v>47</v>
      </c>
      <c r="L5603" s="0" t="s">
        <v>47</v>
      </c>
      <c r="M5603" s="0" t="s">
        <v>47</v>
      </c>
      <c r="N5603" s="0" t="n">
        <v>1</v>
      </c>
      <c r="O5603" s="0" t="n">
        <v>0</v>
      </c>
      <c r="P5603" s="0" t="n">
        <v>300</v>
      </c>
      <c r="Q5603" s="0" t="n">
        <v>1</v>
      </c>
      <c r="R5603" s="0" t="str">
        <f aca="false">INDEX(Lookup!$B$4:$B$18,MATCH(C5603,Lookup!$A$4:$A$18,0))</f>
        <v>India</v>
      </c>
      <c r="S5603" s="20" t="n">
        <f aca="false">INDEX(Lookup!$D$4:$D$18,MATCH(C5603,Lookup!$A$4:$A$18,0))</f>
        <v>0.012</v>
      </c>
      <c r="T5603" s="21" t="n">
        <f aca="false">ROUND(P5603*S5603,2)</f>
        <v>3.6</v>
      </c>
      <c r="U5603" s="21" t="n">
        <f aca="false">IF(T5603&lt;=10,1,IF(T5603&lt;=20,2,IF(T5603&lt;=30,3,IF(T5603&lt;=40,4,IF(T5603&lt;=50,5,IF(T5603&lt;=100,6,IF(T5603&lt;=250,7,8)))))))</f>
        <v>1</v>
      </c>
      <c r="V5603" s="21" t="n">
        <f aca="false">IF(AND(OR(Dashboard!$T$3="All",R5603=Dashboard!$T$3),OR(Dashboard!$T$4="All",D5603=Dashboard!$T$4)),1,0)</f>
        <v>1</v>
      </c>
      <c r="W5603" s="21" t="n">
        <f aca="false">IF(V5603=1,T5603+ROW()/10000000,0)</f>
        <v>3.6005603</v>
      </c>
    </row>
    <row r="5604" customFormat="false" ht="15" hidden="false" customHeight="false" outlineLevel="0" collapsed="false">
      <c r="A5604" s="0" t="n">
        <v>18357954</v>
      </c>
      <c r="B5604" s="0" t="s">
        <v>12798</v>
      </c>
      <c r="C5604" s="0" t="n">
        <v>1</v>
      </c>
      <c r="D5604" s="0" t="s">
        <v>6924</v>
      </c>
      <c r="E5604" s="0" t="s">
        <v>12799</v>
      </c>
      <c r="F5604" s="0" t="s">
        <v>12696</v>
      </c>
      <c r="G5604" s="0" t="s">
        <v>12697</v>
      </c>
      <c r="H5604" s="0" t="s">
        <v>2128</v>
      </c>
      <c r="I5604" s="0" t="s">
        <v>2123</v>
      </c>
      <c r="J5604" s="0" t="s">
        <v>47</v>
      </c>
      <c r="K5604" s="0" t="s">
        <v>47</v>
      </c>
      <c r="L5604" s="0" t="s">
        <v>47</v>
      </c>
      <c r="M5604" s="0" t="s">
        <v>47</v>
      </c>
      <c r="N5604" s="0" t="n">
        <v>1</v>
      </c>
      <c r="O5604" s="0" t="n">
        <v>0</v>
      </c>
      <c r="P5604" s="0" t="n">
        <v>300</v>
      </c>
      <c r="Q5604" s="0" t="n">
        <v>1</v>
      </c>
      <c r="R5604" s="0" t="str">
        <f aca="false">INDEX(Lookup!$B$4:$B$18,MATCH(C5604,Lookup!$A$4:$A$18,0))</f>
        <v>India</v>
      </c>
      <c r="S5604" s="20" t="n">
        <f aca="false">INDEX(Lookup!$D$4:$D$18,MATCH(C5604,Lookup!$A$4:$A$18,0))</f>
        <v>0.012</v>
      </c>
      <c r="T5604" s="21" t="n">
        <f aca="false">ROUND(P5604*S5604,2)</f>
        <v>3.6</v>
      </c>
      <c r="U5604" s="21" t="n">
        <f aca="false">IF(T5604&lt;=10,1,IF(T5604&lt;=20,2,IF(T5604&lt;=30,3,IF(T5604&lt;=40,4,IF(T5604&lt;=50,5,IF(T5604&lt;=100,6,IF(T5604&lt;=250,7,8)))))))</f>
        <v>1</v>
      </c>
      <c r="V5604" s="21" t="n">
        <f aca="false">IF(AND(OR(Dashboard!$T$3="All",R5604=Dashboard!$T$3),OR(Dashboard!$T$4="All",D5604=Dashboard!$T$4)),1,0)</f>
        <v>1</v>
      </c>
      <c r="W5604" s="21" t="n">
        <f aca="false">IF(V5604=1,T5604+ROW()/10000000,0)</f>
        <v>3.6005604</v>
      </c>
    </row>
    <row r="5605" customFormat="false" ht="15" hidden="false" customHeight="false" outlineLevel="0" collapsed="false">
      <c r="A5605" s="0" t="n">
        <v>310965</v>
      </c>
      <c r="B5605" s="0" t="s">
        <v>12800</v>
      </c>
      <c r="C5605" s="0" t="n">
        <v>1</v>
      </c>
      <c r="D5605" s="0" t="s">
        <v>6924</v>
      </c>
      <c r="E5605" s="0" t="s">
        <v>12801</v>
      </c>
      <c r="F5605" s="0" t="s">
        <v>12696</v>
      </c>
      <c r="G5605" s="0" t="s">
        <v>12697</v>
      </c>
      <c r="H5605" s="0" t="s">
        <v>2128</v>
      </c>
      <c r="I5605" s="0" t="s">
        <v>2123</v>
      </c>
      <c r="J5605" s="0" t="s">
        <v>47</v>
      </c>
      <c r="K5605" s="0" t="s">
        <v>47</v>
      </c>
      <c r="L5605" s="0" t="s">
        <v>47</v>
      </c>
      <c r="M5605" s="0" t="s">
        <v>47</v>
      </c>
      <c r="N5605" s="0" t="n">
        <v>1</v>
      </c>
      <c r="O5605" s="0" t="n">
        <v>2</v>
      </c>
      <c r="P5605" s="0" t="n">
        <v>150</v>
      </c>
      <c r="Q5605" s="0" t="n">
        <v>1</v>
      </c>
      <c r="R5605" s="0" t="str">
        <f aca="false">INDEX(Lookup!$B$4:$B$18,MATCH(C5605,Lookup!$A$4:$A$18,0))</f>
        <v>India</v>
      </c>
      <c r="S5605" s="20" t="n">
        <f aca="false">INDEX(Lookup!$D$4:$D$18,MATCH(C5605,Lookup!$A$4:$A$18,0))</f>
        <v>0.012</v>
      </c>
      <c r="T5605" s="21" t="n">
        <f aca="false">ROUND(P5605*S5605,2)</f>
        <v>1.8</v>
      </c>
      <c r="U5605" s="21" t="n">
        <f aca="false">IF(T5605&lt;=10,1,IF(T5605&lt;=20,2,IF(T5605&lt;=30,3,IF(T5605&lt;=40,4,IF(T5605&lt;=50,5,IF(T5605&lt;=100,6,IF(T5605&lt;=250,7,8)))))))</f>
        <v>1</v>
      </c>
      <c r="V5605" s="21" t="n">
        <f aca="false">IF(AND(OR(Dashboard!$T$3="All",R5605=Dashboard!$T$3),OR(Dashboard!$T$4="All",D5605=Dashboard!$T$4)),1,0)</f>
        <v>1</v>
      </c>
      <c r="W5605" s="21" t="n">
        <f aca="false">IF(V5605=1,T5605+ROW()/10000000,0)</f>
        <v>1.8005605</v>
      </c>
    </row>
    <row r="5606" customFormat="false" ht="15" hidden="false" customHeight="false" outlineLevel="0" collapsed="false">
      <c r="A5606" s="0" t="n">
        <v>18418278</v>
      </c>
      <c r="B5606" s="0" t="s">
        <v>12802</v>
      </c>
      <c r="C5606" s="0" t="n">
        <v>1</v>
      </c>
      <c r="D5606" s="0" t="s">
        <v>6924</v>
      </c>
      <c r="E5606" s="0" t="s">
        <v>12803</v>
      </c>
      <c r="F5606" s="0" t="s">
        <v>12696</v>
      </c>
      <c r="G5606" s="0" t="s">
        <v>12697</v>
      </c>
      <c r="H5606" s="0" t="s">
        <v>2128</v>
      </c>
      <c r="I5606" s="0" t="s">
        <v>2123</v>
      </c>
      <c r="J5606" s="0" t="s">
        <v>47</v>
      </c>
      <c r="K5606" s="0" t="s">
        <v>47</v>
      </c>
      <c r="L5606" s="0" t="s">
        <v>47</v>
      </c>
      <c r="M5606" s="0" t="s">
        <v>47</v>
      </c>
      <c r="N5606" s="0" t="n">
        <v>1</v>
      </c>
      <c r="O5606" s="0" t="n">
        <v>1</v>
      </c>
      <c r="P5606" s="0" t="n">
        <v>100</v>
      </c>
      <c r="Q5606" s="0" t="n">
        <v>1</v>
      </c>
      <c r="R5606" s="0" t="str">
        <f aca="false">INDEX(Lookup!$B$4:$B$18,MATCH(C5606,Lookup!$A$4:$A$18,0))</f>
        <v>India</v>
      </c>
      <c r="S5606" s="20" t="n">
        <f aca="false">INDEX(Lookup!$D$4:$D$18,MATCH(C5606,Lookup!$A$4:$A$18,0))</f>
        <v>0.012</v>
      </c>
      <c r="T5606" s="21" t="n">
        <f aca="false">ROUND(P5606*S5606,2)</f>
        <v>1.2</v>
      </c>
      <c r="U5606" s="21" t="n">
        <f aca="false">IF(T5606&lt;=10,1,IF(T5606&lt;=20,2,IF(T5606&lt;=30,3,IF(T5606&lt;=40,4,IF(T5606&lt;=50,5,IF(T5606&lt;=100,6,IF(T5606&lt;=250,7,8)))))))</f>
        <v>1</v>
      </c>
      <c r="V5606" s="21" t="n">
        <f aca="false">IF(AND(OR(Dashboard!$T$3="All",R5606=Dashboard!$T$3),OR(Dashboard!$T$4="All",D5606=Dashboard!$T$4)),1,0)</f>
        <v>1</v>
      </c>
      <c r="W5606" s="21" t="n">
        <f aca="false">IF(V5606=1,T5606+ROW()/10000000,0)</f>
        <v>1.2005606</v>
      </c>
    </row>
    <row r="5607" customFormat="false" ht="15" hidden="false" customHeight="false" outlineLevel="0" collapsed="false">
      <c r="A5607" s="0" t="n">
        <v>18449664</v>
      </c>
      <c r="B5607" s="0" t="s">
        <v>12804</v>
      </c>
      <c r="C5607" s="0" t="n">
        <v>1</v>
      </c>
      <c r="D5607" s="0" t="s">
        <v>6924</v>
      </c>
      <c r="E5607" s="0" t="s">
        <v>12805</v>
      </c>
      <c r="F5607" s="0" t="s">
        <v>12696</v>
      </c>
      <c r="G5607" s="0" t="s">
        <v>12697</v>
      </c>
      <c r="H5607" s="0" t="s">
        <v>2128</v>
      </c>
      <c r="I5607" s="0" t="s">
        <v>2123</v>
      </c>
      <c r="J5607" s="0" t="s">
        <v>47</v>
      </c>
      <c r="K5607" s="0" t="s">
        <v>47</v>
      </c>
      <c r="L5607" s="0" t="s">
        <v>47</v>
      </c>
      <c r="M5607" s="0" t="s">
        <v>47</v>
      </c>
      <c r="N5607" s="0" t="n">
        <v>1</v>
      </c>
      <c r="O5607" s="0" t="n">
        <v>0</v>
      </c>
      <c r="P5607" s="0" t="n">
        <v>200</v>
      </c>
      <c r="Q5607" s="0" t="n">
        <v>1</v>
      </c>
      <c r="R5607" s="0" t="str">
        <f aca="false">INDEX(Lookup!$B$4:$B$18,MATCH(C5607,Lookup!$A$4:$A$18,0))</f>
        <v>India</v>
      </c>
      <c r="S5607" s="20" t="n">
        <f aca="false">INDEX(Lookup!$D$4:$D$18,MATCH(C5607,Lookup!$A$4:$A$18,0))</f>
        <v>0.012</v>
      </c>
      <c r="T5607" s="21" t="n">
        <f aca="false">ROUND(P5607*S5607,2)</f>
        <v>2.4</v>
      </c>
      <c r="U5607" s="21" t="n">
        <f aca="false">IF(T5607&lt;=10,1,IF(T5607&lt;=20,2,IF(T5607&lt;=30,3,IF(T5607&lt;=40,4,IF(T5607&lt;=50,5,IF(T5607&lt;=100,6,IF(T5607&lt;=250,7,8)))))))</f>
        <v>1</v>
      </c>
      <c r="V5607" s="21" t="n">
        <f aca="false">IF(AND(OR(Dashboard!$T$3="All",R5607=Dashboard!$T$3),OR(Dashboard!$T$4="All",D5607=Dashboard!$T$4)),1,0)</f>
        <v>1</v>
      </c>
      <c r="W5607" s="21" t="n">
        <f aca="false">IF(V5607=1,T5607+ROW()/10000000,0)</f>
        <v>2.4005607</v>
      </c>
    </row>
    <row r="5608" customFormat="false" ht="15" hidden="false" customHeight="false" outlineLevel="0" collapsed="false">
      <c r="A5608" s="0" t="n">
        <v>18480435</v>
      </c>
      <c r="B5608" s="0" t="s">
        <v>12806</v>
      </c>
      <c r="C5608" s="0" t="n">
        <v>1</v>
      </c>
      <c r="D5608" s="0" t="s">
        <v>6924</v>
      </c>
      <c r="E5608" s="0" t="s">
        <v>12807</v>
      </c>
      <c r="F5608" s="0" t="s">
        <v>12696</v>
      </c>
      <c r="G5608" s="0" t="s">
        <v>12697</v>
      </c>
      <c r="H5608" s="0" t="s">
        <v>402</v>
      </c>
      <c r="I5608" s="0" t="s">
        <v>2123</v>
      </c>
      <c r="J5608" s="0" t="s">
        <v>47</v>
      </c>
      <c r="K5608" s="0" t="s">
        <v>47</v>
      </c>
      <c r="L5608" s="0" t="s">
        <v>47</v>
      </c>
      <c r="M5608" s="0" t="s">
        <v>47</v>
      </c>
      <c r="N5608" s="0" t="n">
        <v>1</v>
      </c>
      <c r="O5608" s="0" t="n">
        <v>3</v>
      </c>
      <c r="P5608" s="0" t="n">
        <v>100</v>
      </c>
      <c r="Q5608" s="0" t="n">
        <v>1</v>
      </c>
      <c r="R5608" s="0" t="str">
        <f aca="false">INDEX(Lookup!$B$4:$B$18,MATCH(C5608,Lookup!$A$4:$A$18,0))</f>
        <v>India</v>
      </c>
      <c r="S5608" s="20" t="n">
        <f aca="false">INDEX(Lookup!$D$4:$D$18,MATCH(C5608,Lookup!$A$4:$A$18,0))</f>
        <v>0.012</v>
      </c>
      <c r="T5608" s="21" t="n">
        <f aca="false">ROUND(P5608*S5608,2)</f>
        <v>1.2</v>
      </c>
      <c r="U5608" s="21" t="n">
        <f aca="false">IF(T5608&lt;=10,1,IF(T5608&lt;=20,2,IF(T5608&lt;=30,3,IF(T5608&lt;=40,4,IF(T5608&lt;=50,5,IF(T5608&lt;=100,6,IF(T5608&lt;=250,7,8)))))))</f>
        <v>1</v>
      </c>
      <c r="V5608" s="21" t="n">
        <f aca="false">IF(AND(OR(Dashboard!$T$3="All",R5608=Dashboard!$T$3),OR(Dashboard!$T$4="All",D5608=Dashboard!$T$4)),1,0)</f>
        <v>1</v>
      </c>
      <c r="W5608" s="21" t="n">
        <f aca="false">IF(V5608=1,T5608+ROW()/10000000,0)</f>
        <v>1.2005608</v>
      </c>
    </row>
    <row r="5609" customFormat="false" ht="15" hidden="false" customHeight="false" outlineLevel="0" collapsed="false">
      <c r="A5609" s="0" t="n">
        <v>311009</v>
      </c>
      <c r="B5609" s="0" t="s">
        <v>9483</v>
      </c>
      <c r="C5609" s="0" t="n">
        <v>1</v>
      </c>
      <c r="D5609" s="0" t="s">
        <v>6924</v>
      </c>
      <c r="E5609" s="0" t="s">
        <v>12808</v>
      </c>
      <c r="F5609" s="0" t="s">
        <v>12696</v>
      </c>
      <c r="G5609" s="0" t="s">
        <v>12697</v>
      </c>
      <c r="H5609" s="0" t="s">
        <v>2128</v>
      </c>
      <c r="I5609" s="0" t="s">
        <v>2123</v>
      </c>
      <c r="J5609" s="0" t="s">
        <v>47</v>
      </c>
      <c r="K5609" s="0" t="s">
        <v>47</v>
      </c>
      <c r="L5609" s="0" t="s">
        <v>47</v>
      </c>
      <c r="M5609" s="0" t="s">
        <v>47</v>
      </c>
      <c r="N5609" s="0" t="n">
        <v>2</v>
      </c>
      <c r="O5609" s="0" t="n">
        <v>3</v>
      </c>
      <c r="P5609" s="0" t="n">
        <v>500</v>
      </c>
      <c r="Q5609" s="0" t="n">
        <v>1</v>
      </c>
      <c r="R5609" s="0" t="str">
        <f aca="false">INDEX(Lookup!$B$4:$B$18,MATCH(C5609,Lookup!$A$4:$A$18,0))</f>
        <v>India</v>
      </c>
      <c r="S5609" s="20" t="n">
        <f aca="false">INDEX(Lookup!$D$4:$D$18,MATCH(C5609,Lookup!$A$4:$A$18,0))</f>
        <v>0.012</v>
      </c>
      <c r="T5609" s="21" t="n">
        <f aca="false">ROUND(P5609*S5609,2)</f>
        <v>6</v>
      </c>
      <c r="U5609" s="21" t="n">
        <f aca="false">IF(T5609&lt;=10,1,IF(T5609&lt;=20,2,IF(T5609&lt;=30,3,IF(T5609&lt;=40,4,IF(T5609&lt;=50,5,IF(T5609&lt;=100,6,IF(T5609&lt;=250,7,8)))))))</f>
        <v>1</v>
      </c>
      <c r="V5609" s="21" t="n">
        <f aca="false">IF(AND(OR(Dashboard!$T$3="All",R5609=Dashboard!$T$3),OR(Dashboard!$T$4="All",D5609=Dashboard!$T$4)),1,0)</f>
        <v>1</v>
      </c>
      <c r="W5609" s="21" t="n">
        <f aca="false">IF(V5609=1,T5609+ROW()/10000000,0)</f>
        <v>6.0005609</v>
      </c>
    </row>
    <row r="5610" customFormat="false" ht="15" hidden="false" customHeight="false" outlineLevel="0" collapsed="false">
      <c r="A5610" s="0" t="n">
        <v>310988</v>
      </c>
      <c r="B5610" s="0" t="s">
        <v>12809</v>
      </c>
      <c r="C5610" s="0" t="n">
        <v>1</v>
      </c>
      <c r="D5610" s="0" t="s">
        <v>6924</v>
      </c>
      <c r="E5610" s="0" t="s">
        <v>12701</v>
      </c>
      <c r="F5610" s="0" t="s">
        <v>12696</v>
      </c>
      <c r="G5610" s="0" t="s">
        <v>12697</v>
      </c>
      <c r="H5610" s="0" t="s">
        <v>4594</v>
      </c>
      <c r="I5610" s="0" t="s">
        <v>2123</v>
      </c>
      <c r="J5610" s="0" t="s">
        <v>47</v>
      </c>
      <c r="K5610" s="0" t="s">
        <v>47</v>
      </c>
      <c r="L5610" s="0" t="s">
        <v>47</v>
      </c>
      <c r="M5610" s="0" t="s">
        <v>47</v>
      </c>
      <c r="N5610" s="0" t="n">
        <v>1</v>
      </c>
      <c r="O5610" s="0" t="n">
        <v>0</v>
      </c>
      <c r="P5610" s="0" t="n">
        <v>50</v>
      </c>
      <c r="Q5610" s="0" t="n">
        <v>1</v>
      </c>
      <c r="R5610" s="0" t="str">
        <f aca="false">INDEX(Lookup!$B$4:$B$18,MATCH(C5610,Lookup!$A$4:$A$18,0))</f>
        <v>India</v>
      </c>
      <c r="S5610" s="20" t="n">
        <f aca="false">INDEX(Lookup!$D$4:$D$18,MATCH(C5610,Lookup!$A$4:$A$18,0))</f>
        <v>0.012</v>
      </c>
      <c r="T5610" s="21" t="n">
        <f aca="false">ROUND(P5610*S5610,2)</f>
        <v>0.6</v>
      </c>
      <c r="U5610" s="21" t="n">
        <f aca="false">IF(T5610&lt;=10,1,IF(T5610&lt;=20,2,IF(T5610&lt;=30,3,IF(T5610&lt;=40,4,IF(T5610&lt;=50,5,IF(T5610&lt;=100,6,IF(T5610&lt;=250,7,8)))))))</f>
        <v>1</v>
      </c>
      <c r="V5610" s="21" t="n">
        <f aca="false">IF(AND(OR(Dashboard!$T$3="All",R5610=Dashboard!$T$3),OR(Dashboard!$T$4="All",D5610=Dashboard!$T$4)),1,0)</f>
        <v>1</v>
      </c>
      <c r="W5610" s="21" t="n">
        <f aca="false">IF(V5610=1,T5610+ROW()/10000000,0)</f>
        <v>0.600561</v>
      </c>
    </row>
    <row r="5611" customFormat="false" ht="15" hidden="false" customHeight="false" outlineLevel="0" collapsed="false">
      <c r="A5611" s="0" t="n">
        <v>18421461</v>
      </c>
      <c r="B5611" s="0" t="s">
        <v>12810</v>
      </c>
      <c r="C5611" s="0" t="n">
        <v>1</v>
      </c>
      <c r="D5611" s="0" t="s">
        <v>6924</v>
      </c>
      <c r="E5611" s="0" t="s">
        <v>12811</v>
      </c>
      <c r="F5611" s="0" t="s">
        <v>12696</v>
      </c>
      <c r="G5611" s="0" t="s">
        <v>12697</v>
      </c>
      <c r="H5611" s="0" t="s">
        <v>5633</v>
      </c>
      <c r="I5611" s="0" t="s">
        <v>2123</v>
      </c>
      <c r="J5611" s="0" t="s">
        <v>47</v>
      </c>
      <c r="K5611" s="0" t="s">
        <v>47</v>
      </c>
      <c r="L5611" s="0" t="s">
        <v>47</v>
      </c>
      <c r="M5611" s="0" t="s">
        <v>47</v>
      </c>
      <c r="N5611" s="0" t="n">
        <v>1</v>
      </c>
      <c r="O5611" s="0" t="n">
        <v>0</v>
      </c>
      <c r="P5611" s="0" t="n">
        <v>100</v>
      </c>
      <c r="Q5611" s="0" t="n">
        <v>1</v>
      </c>
      <c r="R5611" s="0" t="str">
        <f aca="false">INDEX(Lookup!$B$4:$B$18,MATCH(C5611,Lookup!$A$4:$A$18,0))</f>
        <v>India</v>
      </c>
      <c r="S5611" s="20" t="n">
        <f aca="false">INDEX(Lookup!$D$4:$D$18,MATCH(C5611,Lookup!$A$4:$A$18,0))</f>
        <v>0.012</v>
      </c>
      <c r="T5611" s="21" t="n">
        <f aca="false">ROUND(P5611*S5611,2)</f>
        <v>1.2</v>
      </c>
      <c r="U5611" s="21" t="n">
        <f aca="false">IF(T5611&lt;=10,1,IF(T5611&lt;=20,2,IF(T5611&lt;=30,3,IF(T5611&lt;=40,4,IF(T5611&lt;=50,5,IF(T5611&lt;=100,6,IF(T5611&lt;=250,7,8)))))))</f>
        <v>1</v>
      </c>
      <c r="V5611" s="21" t="n">
        <f aca="false">IF(AND(OR(Dashboard!$T$3="All",R5611=Dashboard!$T$3),OR(Dashboard!$T$4="All",D5611=Dashboard!$T$4)),1,0)</f>
        <v>1</v>
      </c>
      <c r="W5611" s="21" t="n">
        <f aca="false">IF(V5611=1,T5611+ROW()/10000000,0)</f>
        <v>1.2005611</v>
      </c>
    </row>
    <row r="5612" customFormat="false" ht="15" hidden="false" customHeight="false" outlineLevel="0" collapsed="false">
      <c r="A5612" s="0" t="n">
        <v>310952</v>
      </c>
      <c r="B5612" s="0" t="s">
        <v>12812</v>
      </c>
      <c r="C5612" s="0" t="n">
        <v>1</v>
      </c>
      <c r="D5612" s="0" t="s">
        <v>6924</v>
      </c>
      <c r="E5612" s="0" t="s">
        <v>12813</v>
      </c>
      <c r="F5612" s="0" t="s">
        <v>12696</v>
      </c>
      <c r="G5612" s="0" t="s">
        <v>12697</v>
      </c>
      <c r="H5612" s="0" t="s">
        <v>402</v>
      </c>
      <c r="I5612" s="0" t="s">
        <v>2123</v>
      </c>
      <c r="J5612" s="0" t="s">
        <v>47</v>
      </c>
      <c r="K5612" s="0" t="s">
        <v>47</v>
      </c>
      <c r="L5612" s="0" t="s">
        <v>47</v>
      </c>
      <c r="M5612" s="0" t="s">
        <v>47</v>
      </c>
      <c r="N5612" s="0" t="n">
        <v>1</v>
      </c>
      <c r="O5612" s="0" t="n">
        <v>0</v>
      </c>
      <c r="P5612" s="0" t="n">
        <v>50</v>
      </c>
      <c r="Q5612" s="0" t="n">
        <v>1</v>
      </c>
      <c r="R5612" s="0" t="str">
        <f aca="false">INDEX(Lookup!$B$4:$B$18,MATCH(C5612,Lookup!$A$4:$A$18,0))</f>
        <v>India</v>
      </c>
      <c r="S5612" s="20" t="n">
        <f aca="false">INDEX(Lookup!$D$4:$D$18,MATCH(C5612,Lookup!$A$4:$A$18,0))</f>
        <v>0.012</v>
      </c>
      <c r="T5612" s="21" t="n">
        <f aca="false">ROUND(P5612*S5612,2)</f>
        <v>0.6</v>
      </c>
      <c r="U5612" s="21" t="n">
        <f aca="false">IF(T5612&lt;=10,1,IF(T5612&lt;=20,2,IF(T5612&lt;=30,3,IF(T5612&lt;=40,4,IF(T5612&lt;=50,5,IF(T5612&lt;=100,6,IF(T5612&lt;=250,7,8)))))))</f>
        <v>1</v>
      </c>
      <c r="V5612" s="21" t="n">
        <f aca="false">IF(AND(OR(Dashboard!$T$3="All",R5612=Dashboard!$T$3),OR(Dashboard!$T$4="All",D5612=Dashboard!$T$4)),1,0)</f>
        <v>1</v>
      </c>
      <c r="W5612" s="21" t="n">
        <f aca="false">IF(V5612=1,T5612+ROW()/10000000,0)</f>
        <v>0.6005612</v>
      </c>
    </row>
    <row r="5613" customFormat="false" ht="15" hidden="false" customHeight="false" outlineLevel="0" collapsed="false">
      <c r="A5613" s="0" t="n">
        <v>18449667</v>
      </c>
      <c r="B5613" s="0" t="s">
        <v>12814</v>
      </c>
      <c r="C5613" s="0" t="n">
        <v>1</v>
      </c>
      <c r="D5613" s="0" t="s">
        <v>6924</v>
      </c>
      <c r="E5613" s="0" t="s">
        <v>12805</v>
      </c>
      <c r="F5613" s="0" t="s">
        <v>12696</v>
      </c>
      <c r="G5613" s="0" t="s">
        <v>12697</v>
      </c>
      <c r="H5613" s="0" t="s">
        <v>2128</v>
      </c>
      <c r="I5613" s="0" t="s">
        <v>2123</v>
      </c>
      <c r="J5613" s="0" t="s">
        <v>47</v>
      </c>
      <c r="K5613" s="0" t="s">
        <v>47</v>
      </c>
      <c r="L5613" s="0" t="s">
        <v>47</v>
      </c>
      <c r="M5613" s="0" t="s">
        <v>47</v>
      </c>
      <c r="N5613" s="0" t="n">
        <v>1</v>
      </c>
      <c r="O5613" s="0" t="n">
        <v>0</v>
      </c>
      <c r="P5613" s="0" t="n">
        <v>200</v>
      </c>
      <c r="Q5613" s="0" t="n">
        <v>1</v>
      </c>
      <c r="R5613" s="0" t="str">
        <f aca="false">INDEX(Lookup!$B$4:$B$18,MATCH(C5613,Lookup!$A$4:$A$18,0))</f>
        <v>India</v>
      </c>
      <c r="S5613" s="20" t="n">
        <f aca="false">INDEX(Lookup!$D$4:$D$18,MATCH(C5613,Lookup!$A$4:$A$18,0))</f>
        <v>0.012</v>
      </c>
      <c r="T5613" s="21" t="n">
        <f aca="false">ROUND(P5613*S5613,2)</f>
        <v>2.4</v>
      </c>
      <c r="U5613" s="21" t="n">
        <f aca="false">IF(T5613&lt;=10,1,IF(T5613&lt;=20,2,IF(T5613&lt;=30,3,IF(T5613&lt;=40,4,IF(T5613&lt;=50,5,IF(T5613&lt;=100,6,IF(T5613&lt;=250,7,8)))))))</f>
        <v>1</v>
      </c>
      <c r="V5613" s="21" t="n">
        <f aca="false">IF(AND(OR(Dashboard!$T$3="All",R5613=Dashboard!$T$3),OR(Dashboard!$T$4="All",D5613=Dashboard!$T$4)),1,0)</f>
        <v>1</v>
      </c>
      <c r="W5613" s="21" t="n">
        <f aca="false">IF(V5613=1,T5613+ROW()/10000000,0)</f>
        <v>2.4005613</v>
      </c>
    </row>
    <row r="5614" customFormat="false" ht="15" hidden="false" customHeight="false" outlineLevel="0" collapsed="false">
      <c r="A5614" s="0" t="n">
        <v>18449661</v>
      </c>
      <c r="B5614" s="0" t="s">
        <v>12815</v>
      </c>
      <c r="C5614" s="0" t="n">
        <v>1</v>
      </c>
      <c r="D5614" s="0" t="s">
        <v>6924</v>
      </c>
      <c r="E5614" s="0" t="s">
        <v>12778</v>
      </c>
      <c r="F5614" s="0" t="s">
        <v>12696</v>
      </c>
      <c r="G5614" s="0" t="s">
        <v>12697</v>
      </c>
      <c r="H5614" s="0" t="s">
        <v>2128</v>
      </c>
      <c r="I5614" s="0" t="s">
        <v>2123</v>
      </c>
      <c r="J5614" s="0" t="s">
        <v>47</v>
      </c>
      <c r="K5614" s="0" t="s">
        <v>47</v>
      </c>
      <c r="L5614" s="0" t="s">
        <v>47</v>
      </c>
      <c r="M5614" s="0" t="s">
        <v>47</v>
      </c>
      <c r="N5614" s="0" t="n">
        <v>1</v>
      </c>
      <c r="O5614" s="0" t="n">
        <v>0</v>
      </c>
      <c r="P5614" s="0" t="n">
        <v>100</v>
      </c>
      <c r="Q5614" s="0" t="n">
        <v>1</v>
      </c>
      <c r="R5614" s="0" t="str">
        <f aca="false">INDEX(Lookup!$B$4:$B$18,MATCH(C5614,Lookup!$A$4:$A$18,0))</f>
        <v>India</v>
      </c>
      <c r="S5614" s="20" t="n">
        <f aca="false">INDEX(Lookup!$D$4:$D$18,MATCH(C5614,Lookup!$A$4:$A$18,0))</f>
        <v>0.012</v>
      </c>
      <c r="T5614" s="21" t="n">
        <f aca="false">ROUND(P5614*S5614,2)</f>
        <v>1.2</v>
      </c>
      <c r="U5614" s="21" t="n">
        <f aca="false">IF(T5614&lt;=10,1,IF(T5614&lt;=20,2,IF(T5614&lt;=30,3,IF(T5614&lt;=40,4,IF(T5614&lt;=50,5,IF(T5614&lt;=100,6,IF(T5614&lt;=250,7,8)))))))</f>
        <v>1</v>
      </c>
      <c r="V5614" s="21" t="n">
        <f aca="false">IF(AND(OR(Dashboard!$T$3="All",R5614=Dashboard!$T$3),OR(Dashboard!$T$4="All",D5614=Dashboard!$T$4)),1,0)</f>
        <v>1</v>
      </c>
      <c r="W5614" s="21" t="n">
        <f aca="false">IF(V5614=1,T5614+ROW()/10000000,0)</f>
        <v>1.2005614</v>
      </c>
    </row>
    <row r="5615" customFormat="false" ht="15" hidden="false" customHeight="false" outlineLevel="0" collapsed="false">
      <c r="A5615" s="0" t="n">
        <v>18449643</v>
      </c>
      <c r="B5615" s="0" t="s">
        <v>12816</v>
      </c>
      <c r="C5615" s="0" t="n">
        <v>1</v>
      </c>
      <c r="D5615" s="0" t="s">
        <v>6924</v>
      </c>
      <c r="E5615" s="0" t="s">
        <v>12817</v>
      </c>
      <c r="F5615" s="0" t="s">
        <v>12696</v>
      </c>
      <c r="G5615" s="0" t="s">
        <v>12697</v>
      </c>
      <c r="H5615" s="0" t="s">
        <v>4936</v>
      </c>
      <c r="I5615" s="0" t="s">
        <v>2123</v>
      </c>
      <c r="J5615" s="0" t="s">
        <v>47</v>
      </c>
      <c r="K5615" s="0" t="s">
        <v>47</v>
      </c>
      <c r="L5615" s="0" t="s">
        <v>47</v>
      </c>
      <c r="M5615" s="0" t="s">
        <v>47</v>
      </c>
      <c r="N5615" s="0" t="n">
        <v>1</v>
      </c>
      <c r="O5615" s="0" t="n">
        <v>0</v>
      </c>
      <c r="P5615" s="0" t="n">
        <v>150</v>
      </c>
      <c r="Q5615" s="0" t="n">
        <v>1</v>
      </c>
      <c r="R5615" s="0" t="str">
        <f aca="false">INDEX(Lookup!$B$4:$B$18,MATCH(C5615,Lookup!$A$4:$A$18,0))</f>
        <v>India</v>
      </c>
      <c r="S5615" s="20" t="n">
        <f aca="false">INDEX(Lookup!$D$4:$D$18,MATCH(C5615,Lookup!$A$4:$A$18,0))</f>
        <v>0.012</v>
      </c>
      <c r="T5615" s="21" t="n">
        <f aca="false">ROUND(P5615*S5615,2)</f>
        <v>1.8</v>
      </c>
      <c r="U5615" s="21" t="n">
        <f aca="false">IF(T5615&lt;=10,1,IF(T5615&lt;=20,2,IF(T5615&lt;=30,3,IF(T5615&lt;=40,4,IF(T5615&lt;=50,5,IF(T5615&lt;=100,6,IF(T5615&lt;=250,7,8)))))))</f>
        <v>1</v>
      </c>
      <c r="V5615" s="21" t="n">
        <f aca="false">IF(AND(OR(Dashboard!$T$3="All",R5615=Dashboard!$T$3),OR(Dashboard!$T$4="All",D5615=Dashboard!$T$4)),1,0)</f>
        <v>1</v>
      </c>
      <c r="W5615" s="21" t="n">
        <f aca="false">IF(V5615=1,T5615+ROW()/10000000,0)</f>
        <v>1.8005615</v>
      </c>
    </row>
    <row r="5616" customFormat="false" ht="15" hidden="false" customHeight="false" outlineLevel="0" collapsed="false">
      <c r="A5616" s="0" t="n">
        <v>300791</v>
      </c>
      <c r="B5616" s="0" t="s">
        <v>12818</v>
      </c>
      <c r="C5616" s="0" t="n">
        <v>1</v>
      </c>
      <c r="D5616" s="0" t="s">
        <v>6924</v>
      </c>
      <c r="E5616" s="0" t="s">
        <v>12819</v>
      </c>
      <c r="F5616" s="0" t="s">
        <v>12696</v>
      </c>
      <c r="G5616" s="0" t="s">
        <v>12697</v>
      </c>
      <c r="H5616" s="0" t="s">
        <v>402</v>
      </c>
      <c r="I5616" s="0" t="s">
        <v>2123</v>
      </c>
      <c r="J5616" s="0" t="s">
        <v>47</v>
      </c>
      <c r="K5616" s="0" t="s">
        <v>47</v>
      </c>
      <c r="L5616" s="0" t="s">
        <v>47</v>
      </c>
      <c r="M5616" s="0" t="s">
        <v>47</v>
      </c>
      <c r="N5616" s="0" t="n">
        <v>1</v>
      </c>
      <c r="O5616" s="0" t="n">
        <v>1</v>
      </c>
      <c r="P5616" s="0" t="n">
        <v>200</v>
      </c>
      <c r="Q5616" s="0" t="n">
        <v>1</v>
      </c>
      <c r="R5616" s="0" t="str">
        <f aca="false">INDEX(Lookup!$B$4:$B$18,MATCH(C5616,Lookup!$A$4:$A$18,0))</f>
        <v>India</v>
      </c>
      <c r="S5616" s="20" t="n">
        <f aca="false">INDEX(Lookup!$D$4:$D$18,MATCH(C5616,Lookup!$A$4:$A$18,0))</f>
        <v>0.012</v>
      </c>
      <c r="T5616" s="21" t="n">
        <f aca="false">ROUND(P5616*S5616,2)</f>
        <v>2.4</v>
      </c>
      <c r="U5616" s="21" t="n">
        <f aca="false">IF(T5616&lt;=10,1,IF(T5616&lt;=20,2,IF(T5616&lt;=30,3,IF(T5616&lt;=40,4,IF(T5616&lt;=50,5,IF(T5616&lt;=100,6,IF(T5616&lt;=250,7,8)))))))</f>
        <v>1</v>
      </c>
      <c r="V5616" s="21" t="n">
        <f aca="false">IF(AND(OR(Dashboard!$T$3="All",R5616=Dashboard!$T$3),OR(Dashboard!$T$4="All",D5616=Dashboard!$T$4)),1,0)</f>
        <v>1</v>
      </c>
      <c r="W5616" s="21" t="n">
        <f aca="false">IF(V5616=1,T5616+ROW()/10000000,0)</f>
        <v>2.4005616</v>
      </c>
    </row>
    <row r="5617" customFormat="false" ht="15" hidden="false" customHeight="false" outlineLevel="0" collapsed="false">
      <c r="A5617" s="0" t="n">
        <v>300264</v>
      </c>
      <c r="B5617" s="0" t="s">
        <v>12820</v>
      </c>
      <c r="C5617" s="0" t="n">
        <v>1</v>
      </c>
      <c r="D5617" s="0" t="s">
        <v>6924</v>
      </c>
      <c r="E5617" s="0" t="s">
        <v>12821</v>
      </c>
      <c r="F5617" s="0" t="s">
        <v>12822</v>
      </c>
      <c r="G5617" s="0" t="s">
        <v>12823</v>
      </c>
      <c r="H5617" s="0" t="s">
        <v>3356</v>
      </c>
      <c r="I5617" s="0" t="s">
        <v>2123</v>
      </c>
      <c r="J5617" s="0" t="s">
        <v>47</v>
      </c>
      <c r="K5617" s="0" t="s">
        <v>47</v>
      </c>
      <c r="L5617" s="0" t="s">
        <v>47</v>
      </c>
      <c r="M5617" s="0" t="s">
        <v>47</v>
      </c>
      <c r="N5617" s="0" t="n">
        <v>1</v>
      </c>
      <c r="O5617" s="0" t="n">
        <v>22</v>
      </c>
      <c r="P5617" s="0" t="n">
        <v>250</v>
      </c>
      <c r="Q5617" s="0" t="n">
        <v>2.8</v>
      </c>
      <c r="R5617" s="0" t="str">
        <f aca="false">INDEX(Lookup!$B$4:$B$18,MATCH(C5617,Lookup!$A$4:$A$18,0))</f>
        <v>India</v>
      </c>
      <c r="S5617" s="20" t="n">
        <f aca="false">INDEX(Lookup!$D$4:$D$18,MATCH(C5617,Lookup!$A$4:$A$18,0))</f>
        <v>0.012</v>
      </c>
      <c r="T5617" s="21" t="n">
        <f aca="false">ROUND(P5617*S5617,2)</f>
        <v>3</v>
      </c>
      <c r="U5617" s="21" t="n">
        <f aca="false">IF(T5617&lt;=10,1,IF(T5617&lt;=20,2,IF(T5617&lt;=30,3,IF(T5617&lt;=40,4,IF(T5617&lt;=50,5,IF(T5617&lt;=100,6,IF(T5617&lt;=250,7,8)))))))</f>
        <v>1</v>
      </c>
      <c r="V5617" s="21" t="n">
        <f aca="false">IF(AND(OR(Dashboard!$T$3="All",R5617=Dashboard!$T$3),OR(Dashboard!$T$4="All",D5617=Dashboard!$T$4)),1,0)</f>
        <v>1</v>
      </c>
      <c r="W5617" s="21" t="n">
        <f aca="false">IF(V5617=1,T5617+ROW()/10000000,0)</f>
        <v>3.0005617</v>
      </c>
    </row>
    <row r="5618" customFormat="false" ht="15" hidden="false" customHeight="false" outlineLevel="0" collapsed="false">
      <c r="A5618" s="0" t="n">
        <v>18425751</v>
      </c>
      <c r="B5618" s="0" t="s">
        <v>12824</v>
      </c>
      <c r="C5618" s="0" t="n">
        <v>1</v>
      </c>
      <c r="D5618" s="0" t="s">
        <v>6924</v>
      </c>
      <c r="E5618" s="0" t="s">
        <v>12825</v>
      </c>
      <c r="F5618" s="0" t="s">
        <v>12822</v>
      </c>
      <c r="G5618" s="0" t="s">
        <v>12823</v>
      </c>
      <c r="H5618" s="0" t="s">
        <v>2128</v>
      </c>
      <c r="I5618" s="0" t="s">
        <v>2123</v>
      </c>
      <c r="J5618" s="0" t="s">
        <v>47</v>
      </c>
      <c r="K5618" s="0" t="s">
        <v>47</v>
      </c>
      <c r="L5618" s="0" t="s">
        <v>47</v>
      </c>
      <c r="M5618" s="0" t="s">
        <v>47</v>
      </c>
      <c r="N5618" s="0" t="n">
        <v>1</v>
      </c>
      <c r="O5618" s="0" t="n">
        <v>11</v>
      </c>
      <c r="P5618" s="0" t="n">
        <v>350</v>
      </c>
      <c r="Q5618" s="0" t="n">
        <v>3.2</v>
      </c>
      <c r="R5618" s="0" t="str">
        <f aca="false">INDEX(Lookup!$B$4:$B$18,MATCH(C5618,Lookup!$A$4:$A$18,0))</f>
        <v>India</v>
      </c>
      <c r="S5618" s="20" t="n">
        <f aca="false">INDEX(Lookup!$D$4:$D$18,MATCH(C5618,Lookup!$A$4:$A$18,0))</f>
        <v>0.012</v>
      </c>
      <c r="T5618" s="21" t="n">
        <f aca="false">ROUND(P5618*S5618,2)</f>
        <v>4.2</v>
      </c>
      <c r="U5618" s="21" t="n">
        <f aca="false">IF(T5618&lt;=10,1,IF(T5618&lt;=20,2,IF(T5618&lt;=30,3,IF(T5618&lt;=40,4,IF(T5618&lt;=50,5,IF(T5618&lt;=100,6,IF(T5618&lt;=250,7,8)))))))</f>
        <v>1</v>
      </c>
      <c r="V5618" s="21" t="n">
        <f aca="false">IF(AND(OR(Dashboard!$T$3="All",R5618=Dashboard!$T$3),OR(Dashboard!$T$4="All",D5618=Dashboard!$T$4)),1,0)</f>
        <v>1</v>
      </c>
      <c r="W5618" s="21" t="n">
        <f aca="false">IF(V5618=1,T5618+ROW()/10000000,0)</f>
        <v>4.2005618</v>
      </c>
    </row>
    <row r="5619" customFormat="false" ht="15" hidden="false" customHeight="false" outlineLevel="0" collapsed="false">
      <c r="A5619" s="0" t="n">
        <v>7388</v>
      </c>
      <c r="B5619" s="0" t="s">
        <v>5361</v>
      </c>
      <c r="C5619" s="0" t="n">
        <v>1</v>
      </c>
      <c r="D5619" s="0" t="s">
        <v>6924</v>
      </c>
      <c r="E5619" s="0" t="s">
        <v>12826</v>
      </c>
      <c r="F5619" s="0" t="s">
        <v>12822</v>
      </c>
      <c r="G5619" s="0" t="s">
        <v>12823</v>
      </c>
      <c r="H5619" s="0" t="s">
        <v>12827</v>
      </c>
      <c r="I5619" s="0" t="s">
        <v>2123</v>
      </c>
      <c r="J5619" s="0" t="s">
        <v>47</v>
      </c>
      <c r="K5619" s="0" t="s">
        <v>47</v>
      </c>
      <c r="L5619" s="0" t="s">
        <v>47</v>
      </c>
      <c r="M5619" s="0" t="s">
        <v>47</v>
      </c>
      <c r="N5619" s="0" t="n">
        <v>1</v>
      </c>
      <c r="O5619" s="0" t="n">
        <v>8</v>
      </c>
      <c r="P5619" s="0" t="n">
        <v>250</v>
      </c>
      <c r="Q5619" s="0" t="n">
        <v>2.9</v>
      </c>
      <c r="R5619" s="0" t="str">
        <f aca="false">INDEX(Lookup!$B$4:$B$18,MATCH(C5619,Lookup!$A$4:$A$18,0))</f>
        <v>India</v>
      </c>
      <c r="S5619" s="20" t="n">
        <f aca="false">INDEX(Lookup!$D$4:$D$18,MATCH(C5619,Lookup!$A$4:$A$18,0))</f>
        <v>0.012</v>
      </c>
      <c r="T5619" s="21" t="n">
        <f aca="false">ROUND(P5619*S5619,2)</f>
        <v>3</v>
      </c>
      <c r="U5619" s="21" t="n">
        <f aca="false">IF(T5619&lt;=10,1,IF(T5619&lt;=20,2,IF(T5619&lt;=30,3,IF(T5619&lt;=40,4,IF(T5619&lt;=50,5,IF(T5619&lt;=100,6,IF(T5619&lt;=250,7,8)))))))</f>
        <v>1</v>
      </c>
      <c r="V5619" s="21" t="n">
        <f aca="false">IF(AND(OR(Dashboard!$T$3="All",R5619=Dashboard!$T$3),OR(Dashboard!$T$4="All",D5619=Dashboard!$T$4)),1,0)</f>
        <v>1</v>
      </c>
      <c r="W5619" s="21" t="n">
        <f aca="false">IF(V5619=1,T5619+ROW()/10000000,0)</f>
        <v>3.0005619</v>
      </c>
    </row>
    <row r="5620" customFormat="false" ht="15" hidden="false" customHeight="false" outlineLevel="0" collapsed="false">
      <c r="A5620" s="0" t="n">
        <v>311485</v>
      </c>
      <c r="B5620" s="0" t="s">
        <v>2973</v>
      </c>
      <c r="C5620" s="0" t="n">
        <v>1</v>
      </c>
      <c r="D5620" s="0" t="s">
        <v>6924</v>
      </c>
      <c r="E5620" s="0" t="s">
        <v>12828</v>
      </c>
      <c r="F5620" s="0" t="s">
        <v>12822</v>
      </c>
      <c r="G5620" s="0" t="s">
        <v>12823</v>
      </c>
      <c r="H5620" s="0" t="s">
        <v>2975</v>
      </c>
      <c r="I5620" s="0" t="s">
        <v>2123</v>
      </c>
      <c r="J5620" s="0" t="s">
        <v>47</v>
      </c>
      <c r="K5620" s="0" t="s">
        <v>47</v>
      </c>
      <c r="L5620" s="0" t="s">
        <v>47</v>
      </c>
      <c r="M5620" s="0" t="s">
        <v>47</v>
      </c>
      <c r="N5620" s="0" t="n">
        <v>1</v>
      </c>
      <c r="O5620" s="0" t="n">
        <v>10</v>
      </c>
      <c r="P5620" s="0" t="n">
        <v>350</v>
      </c>
      <c r="Q5620" s="0" t="n">
        <v>2.9</v>
      </c>
      <c r="R5620" s="0" t="str">
        <f aca="false">INDEX(Lookup!$B$4:$B$18,MATCH(C5620,Lookup!$A$4:$A$18,0))</f>
        <v>India</v>
      </c>
      <c r="S5620" s="20" t="n">
        <f aca="false">INDEX(Lookup!$D$4:$D$18,MATCH(C5620,Lookup!$A$4:$A$18,0))</f>
        <v>0.012</v>
      </c>
      <c r="T5620" s="21" t="n">
        <f aca="false">ROUND(P5620*S5620,2)</f>
        <v>4.2</v>
      </c>
      <c r="U5620" s="21" t="n">
        <f aca="false">IF(T5620&lt;=10,1,IF(T5620&lt;=20,2,IF(T5620&lt;=30,3,IF(T5620&lt;=40,4,IF(T5620&lt;=50,5,IF(T5620&lt;=100,6,IF(T5620&lt;=250,7,8)))))))</f>
        <v>1</v>
      </c>
      <c r="V5620" s="21" t="n">
        <f aca="false">IF(AND(OR(Dashboard!$T$3="All",R5620=Dashboard!$T$3),OR(Dashboard!$T$4="All",D5620=Dashboard!$T$4)),1,0)</f>
        <v>1</v>
      </c>
      <c r="W5620" s="21" t="n">
        <f aca="false">IF(V5620=1,T5620+ROW()/10000000,0)</f>
        <v>4.200562</v>
      </c>
    </row>
    <row r="5621" customFormat="false" ht="15" hidden="false" customHeight="false" outlineLevel="0" collapsed="false">
      <c r="A5621" s="0" t="n">
        <v>2870</v>
      </c>
      <c r="B5621" s="0" t="s">
        <v>8766</v>
      </c>
      <c r="C5621" s="0" t="n">
        <v>1</v>
      </c>
      <c r="D5621" s="0" t="s">
        <v>6924</v>
      </c>
      <c r="E5621" s="0" t="s">
        <v>12829</v>
      </c>
      <c r="F5621" s="0" t="s">
        <v>12822</v>
      </c>
      <c r="G5621" s="0" t="s">
        <v>12823</v>
      </c>
      <c r="H5621" s="0" t="s">
        <v>3129</v>
      </c>
      <c r="I5621" s="0" t="s">
        <v>2123</v>
      </c>
      <c r="J5621" s="0" t="s">
        <v>47</v>
      </c>
      <c r="K5621" s="0" t="s">
        <v>47</v>
      </c>
      <c r="L5621" s="0" t="s">
        <v>47</v>
      </c>
      <c r="M5621" s="0" t="s">
        <v>47</v>
      </c>
      <c r="N5621" s="0" t="n">
        <v>1</v>
      </c>
      <c r="O5621" s="0" t="n">
        <v>86</v>
      </c>
      <c r="P5621" s="0" t="n">
        <v>400</v>
      </c>
      <c r="Q5621" s="0" t="n">
        <v>3.3</v>
      </c>
      <c r="R5621" s="0" t="str">
        <f aca="false">INDEX(Lookup!$B$4:$B$18,MATCH(C5621,Lookup!$A$4:$A$18,0))</f>
        <v>India</v>
      </c>
      <c r="S5621" s="20" t="n">
        <f aca="false">INDEX(Lookup!$D$4:$D$18,MATCH(C5621,Lookup!$A$4:$A$18,0))</f>
        <v>0.012</v>
      </c>
      <c r="T5621" s="21" t="n">
        <f aca="false">ROUND(P5621*S5621,2)</f>
        <v>4.8</v>
      </c>
      <c r="U5621" s="21" t="n">
        <f aca="false">IF(T5621&lt;=10,1,IF(T5621&lt;=20,2,IF(T5621&lt;=30,3,IF(T5621&lt;=40,4,IF(T5621&lt;=50,5,IF(T5621&lt;=100,6,IF(T5621&lt;=250,7,8)))))))</f>
        <v>1</v>
      </c>
      <c r="V5621" s="21" t="n">
        <f aca="false">IF(AND(OR(Dashboard!$T$3="All",R5621=Dashboard!$T$3),OR(Dashboard!$T$4="All",D5621=Dashboard!$T$4)),1,0)</f>
        <v>1</v>
      </c>
      <c r="W5621" s="21" t="n">
        <f aca="false">IF(V5621=1,T5621+ROW()/10000000,0)</f>
        <v>4.8005621</v>
      </c>
    </row>
    <row r="5622" customFormat="false" ht="15" hidden="false" customHeight="false" outlineLevel="0" collapsed="false">
      <c r="A5622" s="0" t="n">
        <v>18397908</v>
      </c>
      <c r="B5622" s="0" t="s">
        <v>12830</v>
      </c>
      <c r="C5622" s="0" t="n">
        <v>1</v>
      </c>
      <c r="D5622" s="0" t="s">
        <v>6924</v>
      </c>
      <c r="E5622" s="0" t="s">
        <v>12831</v>
      </c>
      <c r="F5622" s="0" t="s">
        <v>12822</v>
      </c>
      <c r="G5622" s="0" t="s">
        <v>12823</v>
      </c>
      <c r="H5622" s="0" t="s">
        <v>12832</v>
      </c>
      <c r="I5622" s="0" t="s">
        <v>2123</v>
      </c>
      <c r="J5622" s="0" t="s">
        <v>46</v>
      </c>
      <c r="K5622" s="0" t="s">
        <v>47</v>
      </c>
      <c r="L5622" s="0" t="s">
        <v>47</v>
      </c>
      <c r="M5622" s="0" t="s">
        <v>47</v>
      </c>
      <c r="N5622" s="0" t="n">
        <v>3</v>
      </c>
      <c r="O5622" s="0" t="n">
        <v>6</v>
      </c>
      <c r="P5622" s="0" t="n">
        <v>1000</v>
      </c>
      <c r="Q5622" s="0" t="n">
        <v>3</v>
      </c>
      <c r="R5622" s="0" t="str">
        <f aca="false">INDEX(Lookup!$B$4:$B$18,MATCH(C5622,Lookup!$A$4:$A$18,0))</f>
        <v>India</v>
      </c>
      <c r="S5622" s="20" t="n">
        <f aca="false">INDEX(Lookup!$D$4:$D$18,MATCH(C5622,Lookup!$A$4:$A$18,0))</f>
        <v>0.012</v>
      </c>
      <c r="T5622" s="21" t="n">
        <f aca="false">ROUND(P5622*S5622,2)</f>
        <v>12</v>
      </c>
      <c r="U5622" s="21" t="n">
        <f aca="false">IF(T5622&lt;=10,1,IF(T5622&lt;=20,2,IF(T5622&lt;=30,3,IF(T5622&lt;=40,4,IF(T5622&lt;=50,5,IF(T5622&lt;=100,6,IF(T5622&lt;=250,7,8)))))))</f>
        <v>2</v>
      </c>
      <c r="V5622" s="21" t="n">
        <f aca="false">IF(AND(OR(Dashboard!$T$3="All",R5622=Dashboard!$T$3),OR(Dashboard!$T$4="All",D5622=Dashboard!$T$4)),1,0)</f>
        <v>1</v>
      </c>
      <c r="W5622" s="21" t="n">
        <f aca="false">IF(V5622=1,T5622+ROW()/10000000,0)</f>
        <v>12.0005622</v>
      </c>
    </row>
    <row r="5623" customFormat="false" ht="15" hidden="false" customHeight="false" outlineLevel="0" collapsed="false">
      <c r="A5623" s="0" t="n">
        <v>312765</v>
      </c>
      <c r="B5623" s="0" t="s">
        <v>12833</v>
      </c>
      <c r="C5623" s="0" t="n">
        <v>1</v>
      </c>
      <c r="D5623" s="0" t="s">
        <v>6924</v>
      </c>
      <c r="E5623" s="0" t="s">
        <v>12834</v>
      </c>
      <c r="F5623" s="0" t="s">
        <v>12822</v>
      </c>
      <c r="G5623" s="0" t="s">
        <v>12823</v>
      </c>
      <c r="H5623" s="0" t="s">
        <v>2662</v>
      </c>
      <c r="I5623" s="0" t="s">
        <v>2123</v>
      </c>
      <c r="J5623" s="0" t="s">
        <v>47</v>
      </c>
      <c r="K5623" s="0" t="s">
        <v>47</v>
      </c>
      <c r="L5623" s="0" t="s">
        <v>47</v>
      </c>
      <c r="M5623" s="0" t="s">
        <v>47</v>
      </c>
      <c r="N5623" s="0" t="n">
        <v>2</v>
      </c>
      <c r="O5623" s="0" t="n">
        <v>12</v>
      </c>
      <c r="P5623" s="0" t="n">
        <v>500</v>
      </c>
      <c r="Q5623" s="0" t="n">
        <v>3.2</v>
      </c>
      <c r="R5623" s="0" t="str">
        <f aca="false">INDEX(Lookup!$B$4:$B$18,MATCH(C5623,Lookup!$A$4:$A$18,0))</f>
        <v>India</v>
      </c>
      <c r="S5623" s="20" t="n">
        <f aca="false">INDEX(Lookup!$D$4:$D$18,MATCH(C5623,Lookup!$A$4:$A$18,0))</f>
        <v>0.012</v>
      </c>
      <c r="T5623" s="21" t="n">
        <f aca="false">ROUND(P5623*S5623,2)</f>
        <v>6</v>
      </c>
      <c r="U5623" s="21" t="n">
        <f aca="false">IF(T5623&lt;=10,1,IF(T5623&lt;=20,2,IF(T5623&lt;=30,3,IF(T5623&lt;=40,4,IF(T5623&lt;=50,5,IF(T5623&lt;=100,6,IF(T5623&lt;=250,7,8)))))))</f>
        <v>1</v>
      </c>
      <c r="V5623" s="21" t="n">
        <f aca="false">IF(AND(OR(Dashboard!$T$3="All",R5623=Dashboard!$T$3),OR(Dashboard!$T$4="All",D5623=Dashboard!$T$4)),1,0)</f>
        <v>1</v>
      </c>
      <c r="W5623" s="21" t="n">
        <f aca="false">IF(V5623=1,T5623+ROW()/10000000,0)</f>
        <v>6.0005623</v>
      </c>
    </row>
    <row r="5624" customFormat="false" ht="15" hidden="false" customHeight="false" outlineLevel="0" collapsed="false">
      <c r="A5624" s="0" t="n">
        <v>5879</v>
      </c>
      <c r="B5624" s="0" t="s">
        <v>12835</v>
      </c>
      <c r="C5624" s="0" t="n">
        <v>1</v>
      </c>
      <c r="D5624" s="0" t="s">
        <v>6924</v>
      </c>
      <c r="E5624" s="0" t="s">
        <v>12836</v>
      </c>
      <c r="F5624" s="0" t="s">
        <v>12822</v>
      </c>
      <c r="G5624" s="0" t="s">
        <v>12823</v>
      </c>
      <c r="H5624" s="0" t="s">
        <v>2359</v>
      </c>
      <c r="I5624" s="0" t="s">
        <v>2123</v>
      </c>
      <c r="J5624" s="0" t="s">
        <v>47</v>
      </c>
      <c r="K5624" s="0" t="s">
        <v>46</v>
      </c>
      <c r="L5624" s="0" t="s">
        <v>47</v>
      </c>
      <c r="M5624" s="0" t="s">
        <v>47</v>
      </c>
      <c r="N5624" s="0" t="n">
        <v>2</v>
      </c>
      <c r="O5624" s="0" t="n">
        <v>135</v>
      </c>
      <c r="P5624" s="0" t="n">
        <v>600</v>
      </c>
      <c r="Q5624" s="0" t="n">
        <v>3.4</v>
      </c>
      <c r="R5624" s="0" t="str">
        <f aca="false">INDEX(Lookup!$B$4:$B$18,MATCH(C5624,Lookup!$A$4:$A$18,0))</f>
        <v>India</v>
      </c>
      <c r="S5624" s="20" t="n">
        <f aca="false">INDEX(Lookup!$D$4:$D$18,MATCH(C5624,Lookup!$A$4:$A$18,0))</f>
        <v>0.012</v>
      </c>
      <c r="T5624" s="21" t="n">
        <f aca="false">ROUND(P5624*S5624,2)</f>
        <v>7.2</v>
      </c>
      <c r="U5624" s="21" t="n">
        <f aca="false">IF(T5624&lt;=10,1,IF(T5624&lt;=20,2,IF(T5624&lt;=30,3,IF(T5624&lt;=40,4,IF(T5624&lt;=50,5,IF(T5624&lt;=100,6,IF(T5624&lt;=250,7,8)))))))</f>
        <v>1</v>
      </c>
      <c r="V5624" s="21" t="n">
        <f aca="false">IF(AND(OR(Dashboard!$T$3="All",R5624=Dashboard!$T$3),OR(Dashboard!$T$4="All",D5624=Dashboard!$T$4)),1,0)</f>
        <v>1</v>
      </c>
      <c r="W5624" s="21" t="n">
        <f aca="false">IF(V5624=1,T5624+ROW()/10000000,0)</f>
        <v>7.2005624</v>
      </c>
    </row>
    <row r="5625" customFormat="false" ht="15" hidden="false" customHeight="false" outlineLevel="0" collapsed="false">
      <c r="A5625" s="0" t="n">
        <v>304621</v>
      </c>
      <c r="B5625" s="0" t="s">
        <v>12837</v>
      </c>
      <c r="C5625" s="0" t="n">
        <v>1</v>
      </c>
      <c r="D5625" s="0" t="s">
        <v>6924</v>
      </c>
      <c r="E5625" s="0" t="s">
        <v>12838</v>
      </c>
      <c r="F5625" s="0" t="s">
        <v>12822</v>
      </c>
      <c r="G5625" s="0" t="s">
        <v>12823</v>
      </c>
      <c r="H5625" s="0" t="s">
        <v>3243</v>
      </c>
      <c r="I5625" s="0" t="s">
        <v>2123</v>
      </c>
      <c r="J5625" s="0" t="s">
        <v>47</v>
      </c>
      <c r="K5625" s="0" t="s">
        <v>47</v>
      </c>
      <c r="L5625" s="0" t="s">
        <v>47</v>
      </c>
      <c r="M5625" s="0" t="s">
        <v>47</v>
      </c>
      <c r="N5625" s="0" t="n">
        <v>1</v>
      </c>
      <c r="O5625" s="0" t="n">
        <v>16</v>
      </c>
      <c r="P5625" s="0" t="n">
        <v>200</v>
      </c>
      <c r="Q5625" s="0" t="n">
        <v>3.3</v>
      </c>
      <c r="R5625" s="0" t="str">
        <f aca="false">INDEX(Lookup!$B$4:$B$18,MATCH(C5625,Lookup!$A$4:$A$18,0))</f>
        <v>India</v>
      </c>
      <c r="S5625" s="20" t="n">
        <f aca="false">INDEX(Lookup!$D$4:$D$18,MATCH(C5625,Lookup!$A$4:$A$18,0))</f>
        <v>0.012</v>
      </c>
      <c r="T5625" s="21" t="n">
        <f aca="false">ROUND(P5625*S5625,2)</f>
        <v>2.4</v>
      </c>
      <c r="U5625" s="21" t="n">
        <f aca="false">IF(T5625&lt;=10,1,IF(T5625&lt;=20,2,IF(T5625&lt;=30,3,IF(T5625&lt;=40,4,IF(T5625&lt;=50,5,IF(T5625&lt;=100,6,IF(T5625&lt;=250,7,8)))))))</f>
        <v>1</v>
      </c>
      <c r="V5625" s="21" t="n">
        <f aca="false">IF(AND(OR(Dashboard!$T$3="All",R5625=Dashboard!$T$3),OR(Dashboard!$T$4="All",D5625=Dashboard!$T$4)),1,0)</f>
        <v>1</v>
      </c>
      <c r="W5625" s="21" t="n">
        <f aca="false">IF(V5625=1,T5625+ROW()/10000000,0)</f>
        <v>2.4005625</v>
      </c>
    </row>
    <row r="5626" customFormat="false" ht="15" hidden="false" customHeight="false" outlineLevel="0" collapsed="false">
      <c r="A5626" s="0" t="n">
        <v>18472788</v>
      </c>
      <c r="B5626" s="0" t="s">
        <v>12839</v>
      </c>
      <c r="C5626" s="0" t="n">
        <v>1</v>
      </c>
      <c r="D5626" s="0" t="s">
        <v>6924</v>
      </c>
      <c r="E5626" s="0" t="s">
        <v>12840</v>
      </c>
      <c r="F5626" s="0" t="s">
        <v>12822</v>
      </c>
      <c r="G5626" s="0" t="s">
        <v>12823</v>
      </c>
      <c r="H5626" s="0" t="s">
        <v>153</v>
      </c>
      <c r="I5626" s="0" t="s">
        <v>2123</v>
      </c>
      <c r="J5626" s="0" t="s">
        <v>47</v>
      </c>
      <c r="K5626" s="0" t="s">
        <v>47</v>
      </c>
      <c r="L5626" s="0" t="s">
        <v>47</v>
      </c>
      <c r="M5626" s="0" t="s">
        <v>47</v>
      </c>
      <c r="N5626" s="0" t="n">
        <v>2</v>
      </c>
      <c r="O5626" s="0" t="n">
        <v>4</v>
      </c>
      <c r="P5626" s="0" t="n">
        <v>500</v>
      </c>
      <c r="Q5626" s="0" t="n">
        <v>2.9</v>
      </c>
      <c r="R5626" s="0" t="str">
        <f aca="false">INDEX(Lookup!$B$4:$B$18,MATCH(C5626,Lookup!$A$4:$A$18,0))</f>
        <v>India</v>
      </c>
      <c r="S5626" s="20" t="n">
        <f aca="false">INDEX(Lookup!$D$4:$D$18,MATCH(C5626,Lookup!$A$4:$A$18,0))</f>
        <v>0.012</v>
      </c>
      <c r="T5626" s="21" t="n">
        <f aca="false">ROUND(P5626*S5626,2)</f>
        <v>6</v>
      </c>
      <c r="U5626" s="21" t="n">
        <f aca="false">IF(T5626&lt;=10,1,IF(T5626&lt;=20,2,IF(T5626&lt;=30,3,IF(T5626&lt;=40,4,IF(T5626&lt;=50,5,IF(T5626&lt;=100,6,IF(T5626&lt;=250,7,8)))))))</f>
        <v>1</v>
      </c>
      <c r="V5626" s="21" t="n">
        <f aca="false">IF(AND(OR(Dashboard!$T$3="All",R5626=Dashboard!$T$3),OR(Dashboard!$T$4="All",D5626=Dashboard!$T$4)),1,0)</f>
        <v>1</v>
      </c>
      <c r="W5626" s="21" t="n">
        <f aca="false">IF(V5626=1,T5626+ROW()/10000000,0)</f>
        <v>6.0005626</v>
      </c>
    </row>
    <row r="5627" customFormat="false" ht="15" hidden="false" customHeight="false" outlineLevel="0" collapsed="false">
      <c r="A5627" s="0" t="n">
        <v>309510</v>
      </c>
      <c r="B5627" s="0" t="s">
        <v>12841</v>
      </c>
      <c r="C5627" s="0" t="n">
        <v>1</v>
      </c>
      <c r="D5627" s="0" t="s">
        <v>6924</v>
      </c>
      <c r="E5627" s="0" t="s">
        <v>12842</v>
      </c>
      <c r="F5627" s="0" t="s">
        <v>12822</v>
      </c>
      <c r="G5627" s="0" t="s">
        <v>12823</v>
      </c>
      <c r="H5627" s="0" t="s">
        <v>2079</v>
      </c>
      <c r="I5627" s="0" t="s">
        <v>2123</v>
      </c>
      <c r="J5627" s="0" t="s">
        <v>47</v>
      </c>
      <c r="K5627" s="0" t="s">
        <v>47</v>
      </c>
      <c r="L5627" s="0" t="s">
        <v>47</v>
      </c>
      <c r="M5627" s="0" t="s">
        <v>47</v>
      </c>
      <c r="N5627" s="0" t="n">
        <v>1</v>
      </c>
      <c r="O5627" s="0" t="n">
        <v>10</v>
      </c>
      <c r="P5627" s="0" t="n">
        <v>350</v>
      </c>
      <c r="Q5627" s="0" t="n">
        <v>2.9</v>
      </c>
      <c r="R5627" s="0" t="str">
        <f aca="false">INDEX(Lookup!$B$4:$B$18,MATCH(C5627,Lookup!$A$4:$A$18,0))</f>
        <v>India</v>
      </c>
      <c r="S5627" s="20" t="n">
        <f aca="false">INDEX(Lookup!$D$4:$D$18,MATCH(C5627,Lookup!$A$4:$A$18,0))</f>
        <v>0.012</v>
      </c>
      <c r="T5627" s="21" t="n">
        <f aca="false">ROUND(P5627*S5627,2)</f>
        <v>4.2</v>
      </c>
      <c r="U5627" s="21" t="n">
        <f aca="false">IF(T5627&lt;=10,1,IF(T5627&lt;=20,2,IF(T5627&lt;=30,3,IF(T5627&lt;=40,4,IF(T5627&lt;=50,5,IF(T5627&lt;=100,6,IF(T5627&lt;=250,7,8)))))))</f>
        <v>1</v>
      </c>
      <c r="V5627" s="21" t="n">
        <f aca="false">IF(AND(OR(Dashboard!$T$3="All",R5627=Dashboard!$T$3),OR(Dashboard!$T$4="All",D5627=Dashboard!$T$4)),1,0)</f>
        <v>1</v>
      </c>
      <c r="W5627" s="21" t="n">
        <f aca="false">IF(V5627=1,T5627+ROW()/10000000,0)</f>
        <v>4.2005627</v>
      </c>
    </row>
    <row r="5628" customFormat="false" ht="15" hidden="false" customHeight="false" outlineLevel="0" collapsed="false">
      <c r="A5628" s="0" t="n">
        <v>300259</v>
      </c>
      <c r="B5628" s="0" t="s">
        <v>12843</v>
      </c>
      <c r="C5628" s="0" t="n">
        <v>1</v>
      </c>
      <c r="D5628" s="0" t="s">
        <v>6924</v>
      </c>
      <c r="E5628" s="0" t="s">
        <v>12844</v>
      </c>
      <c r="F5628" s="0" t="s">
        <v>12822</v>
      </c>
      <c r="G5628" s="0" t="s">
        <v>12823</v>
      </c>
      <c r="H5628" s="0" t="s">
        <v>402</v>
      </c>
      <c r="I5628" s="0" t="s">
        <v>2123</v>
      </c>
      <c r="J5628" s="0" t="s">
        <v>47</v>
      </c>
      <c r="K5628" s="0" t="s">
        <v>47</v>
      </c>
      <c r="L5628" s="0" t="s">
        <v>47</v>
      </c>
      <c r="M5628" s="0" t="s">
        <v>47</v>
      </c>
      <c r="N5628" s="0" t="n">
        <v>1</v>
      </c>
      <c r="O5628" s="0" t="n">
        <v>7</v>
      </c>
      <c r="P5628" s="0" t="n">
        <v>200</v>
      </c>
      <c r="Q5628" s="0" t="n">
        <v>2.8</v>
      </c>
      <c r="R5628" s="0" t="str">
        <f aca="false">INDEX(Lookup!$B$4:$B$18,MATCH(C5628,Lookup!$A$4:$A$18,0))</f>
        <v>India</v>
      </c>
      <c r="S5628" s="20" t="n">
        <f aca="false">INDEX(Lookup!$D$4:$D$18,MATCH(C5628,Lookup!$A$4:$A$18,0))</f>
        <v>0.012</v>
      </c>
      <c r="T5628" s="21" t="n">
        <f aca="false">ROUND(P5628*S5628,2)</f>
        <v>2.4</v>
      </c>
      <c r="U5628" s="21" t="n">
        <f aca="false">IF(T5628&lt;=10,1,IF(T5628&lt;=20,2,IF(T5628&lt;=30,3,IF(T5628&lt;=40,4,IF(T5628&lt;=50,5,IF(T5628&lt;=100,6,IF(T5628&lt;=250,7,8)))))))</f>
        <v>1</v>
      </c>
      <c r="V5628" s="21" t="n">
        <f aca="false">IF(AND(OR(Dashboard!$T$3="All",R5628=Dashboard!$T$3),OR(Dashboard!$T$4="All",D5628=Dashboard!$T$4)),1,0)</f>
        <v>1</v>
      </c>
      <c r="W5628" s="21" t="n">
        <f aca="false">IF(V5628=1,T5628+ROW()/10000000,0)</f>
        <v>2.4005628</v>
      </c>
    </row>
    <row r="5629" customFormat="false" ht="15" hidden="false" customHeight="false" outlineLevel="0" collapsed="false">
      <c r="A5629" s="0" t="n">
        <v>310430</v>
      </c>
      <c r="B5629" s="0" t="s">
        <v>12845</v>
      </c>
      <c r="C5629" s="0" t="n">
        <v>1</v>
      </c>
      <c r="D5629" s="0" t="s">
        <v>6924</v>
      </c>
      <c r="E5629" s="0" t="s">
        <v>12846</v>
      </c>
      <c r="F5629" s="0" t="s">
        <v>12822</v>
      </c>
      <c r="G5629" s="0" t="s">
        <v>12823</v>
      </c>
      <c r="H5629" s="0" t="s">
        <v>2122</v>
      </c>
      <c r="I5629" s="0" t="s">
        <v>2123</v>
      </c>
      <c r="J5629" s="0" t="s">
        <v>47</v>
      </c>
      <c r="K5629" s="0" t="s">
        <v>47</v>
      </c>
      <c r="L5629" s="0" t="s">
        <v>47</v>
      </c>
      <c r="M5629" s="0" t="s">
        <v>47</v>
      </c>
      <c r="N5629" s="0" t="n">
        <v>2</v>
      </c>
      <c r="O5629" s="0" t="n">
        <v>17</v>
      </c>
      <c r="P5629" s="0" t="n">
        <v>700</v>
      </c>
      <c r="Q5629" s="0" t="n">
        <v>2.8</v>
      </c>
      <c r="R5629" s="0" t="str">
        <f aca="false">INDEX(Lookup!$B$4:$B$18,MATCH(C5629,Lookup!$A$4:$A$18,0))</f>
        <v>India</v>
      </c>
      <c r="S5629" s="20" t="n">
        <f aca="false">INDEX(Lookup!$D$4:$D$18,MATCH(C5629,Lookup!$A$4:$A$18,0))</f>
        <v>0.012</v>
      </c>
      <c r="T5629" s="21" t="n">
        <f aca="false">ROUND(P5629*S5629,2)</f>
        <v>8.4</v>
      </c>
      <c r="U5629" s="21" t="n">
        <f aca="false">IF(T5629&lt;=10,1,IF(T5629&lt;=20,2,IF(T5629&lt;=30,3,IF(T5629&lt;=40,4,IF(T5629&lt;=50,5,IF(T5629&lt;=100,6,IF(T5629&lt;=250,7,8)))))))</f>
        <v>1</v>
      </c>
      <c r="V5629" s="21" t="n">
        <f aca="false">IF(AND(OR(Dashboard!$T$3="All",R5629=Dashboard!$T$3),OR(Dashboard!$T$4="All",D5629=Dashboard!$T$4)),1,0)</f>
        <v>1</v>
      </c>
      <c r="W5629" s="21" t="n">
        <f aca="false">IF(V5629=1,T5629+ROW()/10000000,0)</f>
        <v>8.4005629</v>
      </c>
    </row>
    <row r="5630" customFormat="false" ht="15" hidden="false" customHeight="false" outlineLevel="0" collapsed="false">
      <c r="A5630" s="0" t="n">
        <v>300273</v>
      </c>
      <c r="B5630" s="0" t="s">
        <v>12847</v>
      </c>
      <c r="C5630" s="0" t="n">
        <v>1</v>
      </c>
      <c r="D5630" s="0" t="s">
        <v>6924</v>
      </c>
      <c r="E5630" s="0" t="s">
        <v>12848</v>
      </c>
      <c r="F5630" s="0" t="s">
        <v>12822</v>
      </c>
      <c r="G5630" s="0" t="s">
        <v>12823</v>
      </c>
      <c r="H5630" s="0" t="s">
        <v>69</v>
      </c>
      <c r="I5630" s="0" t="s">
        <v>2123</v>
      </c>
      <c r="J5630" s="0" t="s">
        <v>47</v>
      </c>
      <c r="K5630" s="0" t="s">
        <v>47</v>
      </c>
      <c r="L5630" s="0" t="s">
        <v>47</v>
      </c>
      <c r="M5630" s="0" t="s">
        <v>47</v>
      </c>
      <c r="N5630" s="0" t="n">
        <v>1</v>
      </c>
      <c r="O5630" s="0" t="n">
        <v>16</v>
      </c>
      <c r="P5630" s="0" t="n">
        <v>250</v>
      </c>
      <c r="Q5630" s="0" t="n">
        <v>2.7</v>
      </c>
      <c r="R5630" s="0" t="str">
        <f aca="false">INDEX(Lookup!$B$4:$B$18,MATCH(C5630,Lookup!$A$4:$A$18,0))</f>
        <v>India</v>
      </c>
      <c r="S5630" s="20" t="n">
        <f aca="false">INDEX(Lookup!$D$4:$D$18,MATCH(C5630,Lookup!$A$4:$A$18,0))</f>
        <v>0.012</v>
      </c>
      <c r="T5630" s="21" t="n">
        <f aca="false">ROUND(P5630*S5630,2)</f>
        <v>3</v>
      </c>
      <c r="U5630" s="21" t="n">
        <f aca="false">IF(T5630&lt;=10,1,IF(T5630&lt;=20,2,IF(T5630&lt;=30,3,IF(T5630&lt;=40,4,IF(T5630&lt;=50,5,IF(T5630&lt;=100,6,IF(T5630&lt;=250,7,8)))))))</f>
        <v>1</v>
      </c>
      <c r="V5630" s="21" t="n">
        <f aca="false">IF(AND(OR(Dashboard!$T$3="All",R5630=Dashboard!$T$3),OR(Dashboard!$T$4="All",D5630=Dashboard!$T$4)),1,0)</f>
        <v>1</v>
      </c>
      <c r="W5630" s="21" t="n">
        <f aca="false">IF(V5630=1,T5630+ROW()/10000000,0)</f>
        <v>3.000563</v>
      </c>
    </row>
    <row r="5631" customFormat="false" ht="15" hidden="false" customHeight="false" outlineLevel="0" collapsed="false">
      <c r="A5631" s="0" t="n">
        <v>7393</v>
      </c>
      <c r="B5631" s="0" t="s">
        <v>12849</v>
      </c>
      <c r="C5631" s="0" t="n">
        <v>1</v>
      </c>
      <c r="D5631" s="0" t="s">
        <v>6924</v>
      </c>
      <c r="E5631" s="0" t="s">
        <v>12850</v>
      </c>
      <c r="F5631" s="0" t="s">
        <v>12822</v>
      </c>
      <c r="G5631" s="0" t="s">
        <v>12823</v>
      </c>
      <c r="H5631" s="0" t="s">
        <v>12851</v>
      </c>
      <c r="I5631" s="0" t="s">
        <v>2123</v>
      </c>
      <c r="J5631" s="0" t="s">
        <v>47</v>
      </c>
      <c r="K5631" s="0" t="s">
        <v>47</v>
      </c>
      <c r="L5631" s="0" t="s">
        <v>47</v>
      </c>
      <c r="M5631" s="0" t="s">
        <v>47</v>
      </c>
      <c r="N5631" s="0" t="n">
        <v>1</v>
      </c>
      <c r="O5631" s="0" t="n">
        <v>12</v>
      </c>
      <c r="P5631" s="0" t="n">
        <v>250</v>
      </c>
      <c r="Q5631" s="0" t="n">
        <v>2.8</v>
      </c>
      <c r="R5631" s="0" t="str">
        <f aca="false">INDEX(Lookup!$B$4:$B$18,MATCH(C5631,Lookup!$A$4:$A$18,0))</f>
        <v>India</v>
      </c>
      <c r="S5631" s="20" t="n">
        <f aca="false">INDEX(Lookup!$D$4:$D$18,MATCH(C5631,Lookup!$A$4:$A$18,0))</f>
        <v>0.012</v>
      </c>
      <c r="T5631" s="21" t="n">
        <f aca="false">ROUND(P5631*S5631,2)</f>
        <v>3</v>
      </c>
      <c r="U5631" s="21" t="n">
        <f aca="false">IF(T5631&lt;=10,1,IF(T5631&lt;=20,2,IF(T5631&lt;=30,3,IF(T5631&lt;=40,4,IF(T5631&lt;=50,5,IF(T5631&lt;=100,6,IF(T5631&lt;=250,7,8)))))))</f>
        <v>1</v>
      </c>
      <c r="V5631" s="21" t="n">
        <f aca="false">IF(AND(OR(Dashboard!$T$3="All",R5631=Dashboard!$T$3),OR(Dashboard!$T$4="All",D5631=Dashboard!$T$4)),1,0)</f>
        <v>1</v>
      </c>
      <c r="W5631" s="21" t="n">
        <f aca="false">IF(V5631=1,T5631+ROW()/10000000,0)</f>
        <v>3.0005631</v>
      </c>
    </row>
    <row r="5632" customFormat="false" ht="15" hidden="false" customHeight="false" outlineLevel="0" collapsed="false">
      <c r="A5632" s="0" t="n">
        <v>311451</v>
      </c>
      <c r="B5632" s="0" t="s">
        <v>2300</v>
      </c>
      <c r="C5632" s="0" t="n">
        <v>1</v>
      </c>
      <c r="D5632" s="0" t="s">
        <v>6924</v>
      </c>
      <c r="E5632" s="0" t="s">
        <v>12852</v>
      </c>
      <c r="F5632" s="0" t="s">
        <v>12822</v>
      </c>
      <c r="G5632" s="0" t="s">
        <v>12823</v>
      </c>
      <c r="H5632" s="0" t="s">
        <v>3005</v>
      </c>
      <c r="I5632" s="0" t="s">
        <v>2123</v>
      </c>
      <c r="J5632" s="0" t="s">
        <v>47</v>
      </c>
      <c r="K5632" s="0" t="s">
        <v>46</v>
      </c>
      <c r="L5632" s="0" t="s">
        <v>47</v>
      </c>
      <c r="M5632" s="0" t="s">
        <v>47</v>
      </c>
      <c r="N5632" s="0" t="n">
        <v>2</v>
      </c>
      <c r="O5632" s="0" t="n">
        <v>78</v>
      </c>
      <c r="P5632" s="0" t="n">
        <v>500</v>
      </c>
      <c r="Q5632" s="0" t="n">
        <v>3.4</v>
      </c>
      <c r="R5632" s="0" t="str">
        <f aca="false">INDEX(Lookup!$B$4:$B$18,MATCH(C5632,Lookup!$A$4:$A$18,0))</f>
        <v>India</v>
      </c>
      <c r="S5632" s="20" t="n">
        <f aca="false">INDEX(Lookup!$D$4:$D$18,MATCH(C5632,Lookup!$A$4:$A$18,0))</f>
        <v>0.012</v>
      </c>
      <c r="T5632" s="21" t="n">
        <f aca="false">ROUND(P5632*S5632,2)</f>
        <v>6</v>
      </c>
      <c r="U5632" s="21" t="n">
        <f aca="false">IF(T5632&lt;=10,1,IF(T5632&lt;=20,2,IF(T5632&lt;=30,3,IF(T5632&lt;=40,4,IF(T5632&lt;=50,5,IF(T5632&lt;=100,6,IF(T5632&lt;=250,7,8)))))))</f>
        <v>1</v>
      </c>
      <c r="V5632" s="21" t="n">
        <f aca="false">IF(AND(OR(Dashboard!$T$3="All",R5632=Dashboard!$T$3),OR(Dashboard!$T$4="All",D5632=Dashboard!$T$4)),1,0)</f>
        <v>1</v>
      </c>
      <c r="W5632" s="21" t="n">
        <f aca="false">IF(V5632=1,T5632+ROW()/10000000,0)</f>
        <v>6.0005632</v>
      </c>
    </row>
    <row r="5633" customFormat="false" ht="15" hidden="false" customHeight="false" outlineLevel="0" collapsed="false">
      <c r="A5633" s="0" t="n">
        <v>7240</v>
      </c>
      <c r="B5633" s="0" t="s">
        <v>12853</v>
      </c>
      <c r="C5633" s="0" t="n">
        <v>1</v>
      </c>
      <c r="D5633" s="0" t="s">
        <v>6924</v>
      </c>
      <c r="E5633" s="0" t="s">
        <v>12854</v>
      </c>
      <c r="F5633" s="0" t="s">
        <v>12822</v>
      </c>
      <c r="G5633" s="0" t="s">
        <v>12823</v>
      </c>
      <c r="H5633" s="0" t="s">
        <v>69</v>
      </c>
      <c r="I5633" s="0" t="s">
        <v>2123</v>
      </c>
      <c r="J5633" s="0" t="s">
        <v>47</v>
      </c>
      <c r="K5633" s="0" t="s">
        <v>47</v>
      </c>
      <c r="L5633" s="0" t="s">
        <v>47</v>
      </c>
      <c r="M5633" s="0" t="s">
        <v>47</v>
      </c>
      <c r="N5633" s="0" t="n">
        <v>1</v>
      </c>
      <c r="O5633" s="0" t="n">
        <v>20</v>
      </c>
      <c r="P5633" s="0" t="n">
        <v>400</v>
      </c>
      <c r="Q5633" s="0" t="n">
        <v>2.9</v>
      </c>
      <c r="R5633" s="0" t="str">
        <f aca="false">INDEX(Lookup!$B$4:$B$18,MATCH(C5633,Lookup!$A$4:$A$18,0))</f>
        <v>India</v>
      </c>
      <c r="S5633" s="20" t="n">
        <f aca="false">INDEX(Lookup!$D$4:$D$18,MATCH(C5633,Lookup!$A$4:$A$18,0))</f>
        <v>0.012</v>
      </c>
      <c r="T5633" s="21" t="n">
        <f aca="false">ROUND(P5633*S5633,2)</f>
        <v>4.8</v>
      </c>
      <c r="U5633" s="21" t="n">
        <f aca="false">IF(T5633&lt;=10,1,IF(T5633&lt;=20,2,IF(T5633&lt;=30,3,IF(T5633&lt;=40,4,IF(T5633&lt;=50,5,IF(T5633&lt;=100,6,IF(T5633&lt;=250,7,8)))))))</f>
        <v>1</v>
      </c>
      <c r="V5633" s="21" t="n">
        <f aca="false">IF(AND(OR(Dashboard!$T$3="All",R5633=Dashboard!$T$3),OR(Dashboard!$T$4="All",D5633=Dashboard!$T$4)),1,0)</f>
        <v>1</v>
      </c>
      <c r="W5633" s="21" t="n">
        <f aca="false">IF(V5633=1,T5633+ROW()/10000000,0)</f>
        <v>4.8005633</v>
      </c>
    </row>
    <row r="5634" customFormat="false" ht="15" hidden="false" customHeight="false" outlineLevel="0" collapsed="false">
      <c r="A5634" s="0" t="n">
        <v>300268</v>
      </c>
      <c r="B5634" s="0" t="s">
        <v>12855</v>
      </c>
      <c r="C5634" s="0" t="n">
        <v>1</v>
      </c>
      <c r="D5634" s="0" t="s">
        <v>6924</v>
      </c>
      <c r="E5634" s="0" t="s">
        <v>12856</v>
      </c>
      <c r="F5634" s="0" t="s">
        <v>12822</v>
      </c>
      <c r="G5634" s="0" t="s">
        <v>12823</v>
      </c>
      <c r="H5634" s="0" t="s">
        <v>2288</v>
      </c>
      <c r="I5634" s="0" t="s">
        <v>2123</v>
      </c>
      <c r="J5634" s="0" t="s">
        <v>47</v>
      </c>
      <c r="K5634" s="0" t="s">
        <v>47</v>
      </c>
      <c r="L5634" s="0" t="s">
        <v>47</v>
      </c>
      <c r="M5634" s="0" t="s">
        <v>47</v>
      </c>
      <c r="N5634" s="0" t="n">
        <v>2</v>
      </c>
      <c r="O5634" s="0" t="n">
        <v>66</v>
      </c>
      <c r="P5634" s="0" t="n">
        <v>650</v>
      </c>
      <c r="Q5634" s="0" t="n">
        <v>2.7</v>
      </c>
      <c r="R5634" s="0" t="str">
        <f aca="false">INDEX(Lookup!$B$4:$B$18,MATCH(C5634,Lookup!$A$4:$A$18,0))</f>
        <v>India</v>
      </c>
      <c r="S5634" s="20" t="n">
        <f aca="false">INDEX(Lookup!$D$4:$D$18,MATCH(C5634,Lookup!$A$4:$A$18,0))</f>
        <v>0.012</v>
      </c>
      <c r="T5634" s="21" t="n">
        <f aca="false">ROUND(P5634*S5634,2)</f>
        <v>7.8</v>
      </c>
      <c r="U5634" s="21" t="n">
        <f aca="false">IF(T5634&lt;=10,1,IF(T5634&lt;=20,2,IF(T5634&lt;=30,3,IF(T5634&lt;=40,4,IF(T5634&lt;=50,5,IF(T5634&lt;=100,6,IF(T5634&lt;=250,7,8)))))))</f>
        <v>1</v>
      </c>
      <c r="V5634" s="21" t="n">
        <f aca="false">IF(AND(OR(Dashboard!$T$3="All",R5634=Dashboard!$T$3),OR(Dashboard!$T$4="All",D5634=Dashboard!$T$4)),1,0)</f>
        <v>1</v>
      </c>
      <c r="W5634" s="21" t="n">
        <f aca="false">IF(V5634=1,T5634+ROW()/10000000,0)</f>
        <v>7.8005634</v>
      </c>
    </row>
    <row r="5635" customFormat="false" ht="15" hidden="false" customHeight="false" outlineLevel="0" collapsed="false">
      <c r="A5635" s="0" t="n">
        <v>310328</v>
      </c>
      <c r="B5635" s="0" t="s">
        <v>12857</v>
      </c>
      <c r="C5635" s="0" t="n">
        <v>1</v>
      </c>
      <c r="D5635" s="0" t="s">
        <v>6924</v>
      </c>
      <c r="E5635" s="0" t="s">
        <v>12858</v>
      </c>
      <c r="F5635" s="0" t="s">
        <v>12822</v>
      </c>
      <c r="G5635" s="0" t="s">
        <v>12823</v>
      </c>
      <c r="H5635" s="0" t="s">
        <v>1124</v>
      </c>
      <c r="I5635" s="0" t="s">
        <v>2123</v>
      </c>
      <c r="J5635" s="0" t="s">
        <v>47</v>
      </c>
      <c r="K5635" s="0" t="s">
        <v>47</v>
      </c>
      <c r="L5635" s="0" t="s">
        <v>47</v>
      </c>
      <c r="M5635" s="0" t="s">
        <v>47</v>
      </c>
      <c r="N5635" s="0" t="n">
        <v>1</v>
      </c>
      <c r="O5635" s="0" t="n">
        <v>27</v>
      </c>
      <c r="P5635" s="0" t="n">
        <v>400</v>
      </c>
      <c r="Q5635" s="0" t="n">
        <v>3.5</v>
      </c>
      <c r="R5635" s="0" t="str">
        <f aca="false">INDEX(Lookup!$B$4:$B$18,MATCH(C5635,Lookup!$A$4:$A$18,0))</f>
        <v>India</v>
      </c>
      <c r="S5635" s="20" t="n">
        <f aca="false">INDEX(Lookup!$D$4:$D$18,MATCH(C5635,Lookup!$A$4:$A$18,0))</f>
        <v>0.012</v>
      </c>
      <c r="T5635" s="21" t="n">
        <f aca="false">ROUND(P5635*S5635,2)</f>
        <v>4.8</v>
      </c>
      <c r="U5635" s="21" t="n">
        <f aca="false">IF(T5635&lt;=10,1,IF(T5635&lt;=20,2,IF(T5635&lt;=30,3,IF(T5635&lt;=40,4,IF(T5635&lt;=50,5,IF(T5635&lt;=100,6,IF(T5635&lt;=250,7,8)))))))</f>
        <v>1</v>
      </c>
      <c r="V5635" s="21" t="n">
        <f aca="false">IF(AND(OR(Dashboard!$T$3="All",R5635=Dashboard!$T$3),OR(Dashboard!$T$4="All",D5635=Dashboard!$T$4)),1,0)</f>
        <v>1</v>
      </c>
      <c r="W5635" s="21" t="n">
        <f aca="false">IF(V5635=1,T5635+ROW()/10000000,0)</f>
        <v>4.8005635</v>
      </c>
    </row>
    <row r="5636" customFormat="false" ht="15" hidden="false" customHeight="false" outlineLevel="0" collapsed="false">
      <c r="A5636" s="0" t="n">
        <v>309471</v>
      </c>
      <c r="B5636" s="0" t="s">
        <v>12859</v>
      </c>
      <c r="C5636" s="0" t="n">
        <v>1</v>
      </c>
      <c r="D5636" s="0" t="s">
        <v>6924</v>
      </c>
      <c r="E5636" s="0" t="s">
        <v>12860</v>
      </c>
      <c r="F5636" s="0" t="s">
        <v>12822</v>
      </c>
      <c r="G5636" s="0" t="s">
        <v>12823</v>
      </c>
      <c r="H5636" s="0" t="s">
        <v>2662</v>
      </c>
      <c r="I5636" s="0" t="s">
        <v>2123</v>
      </c>
      <c r="J5636" s="0" t="s">
        <v>47</v>
      </c>
      <c r="K5636" s="0" t="s">
        <v>46</v>
      </c>
      <c r="L5636" s="0" t="s">
        <v>47</v>
      </c>
      <c r="M5636" s="0" t="s">
        <v>47</v>
      </c>
      <c r="N5636" s="0" t="n">
        <v>1</v>
      </c>
      <c r="O5636" s="0" t="n">
        <v>21</v>
      </c>
      <c r="P5636" s="0" t="n">
        <v>400</v>
      </c>
      <c r="Q5636" s="0" t="n">
        <v>3.5</v>
      </c>
      <c r="R5636" s="0" t="str">
        <f aca="false">INDEX(Lookup!$B$4:$B$18,MATCH(C5636,Lookup!$A$4:$A$18,0))</f>
        <v>India</v>
      </c>
      <c r="S5636" s="20" t="n">
        <f aca="false">INDEX(Lookup!$D$4:$D$18,MATCH(C5636,Lookup!$A$4:$A$18,0))</f>
        <v>0.012</v>
      </c>
      <c r="T5636" s="21" t="n">
        <f aca="false">ROUND(P5636*S5636,2)</f>
        <v>4.8</v>
      </c>
      <c r="U5636" s="21" t="n">
        <f aca="false">IF(T5636&lt;=10,1,IF(T5636&lt;=20,2,IF(T5636&lt;=30,3,IF(T5636&lt;=40,4,IF(T5636&lt;=50,5,IF(T5636&lt;=100,6,IF(T5636&lt;=250,7,8)))))))</f>
        <v>1</v>
      </c>
      <c r="V5636" s="21" t="n">
        <f aca="false">IF(AND(OR(Dashboard!$T$3="All",R5636=Dashboard!$T$3),OR(Dashboard!$T$4="All",D5636=Dashboard!$T$4)),1,0)</f>
        <v>1</v>
      </c>
      <c r="W5636" s="21" t="n">
        <f aca="false">IF(V5636=1,T5636+ROW()/10000000,0)</f>
        <v>4.8005636</v>
      </c>
    </row>
    <row r="5637" customFormat="false" ht="15" hidden="false" customHeight="false" outlineLevel="0" collapsed="false">
      <c r="A5637" s="0" t="n">
        <v>18383522</v>
      </c>
      <c r="B5637" s="0" t="s">
        <v>9183</v>
      </c>
      <c r="C5637" s="0" t="n">
        <v>1</v>
      </c>
      <c r="D5637" s="0" t="s">
        <v>6924</v>
      </c>
      <c r="E5637" s="0" t="s">
        <v>12861</v>
      </c>
      <c r="F5637" s="0" t="s">
        <v>12822</v>
      </c>
      <c r="G5637" s="0" t="s">
        <v>12823</v>
      </c>
      <c r="H5637" s="0" t="s">
        <v>2868</v>
      </c>
      <c r="I5637" s="0" t="s">
        <v>2123</v>
      </c>
      <c r="J5637" s="0" t="s">
        <v>47</v>
      </c>
      <c r="K5637" s="0" t="s">
        <v>46</v>
      </c>
      <c r="L5637" s="0" t="s">
        <v>47</v>
      </c>
      <c r="M5637" s="0" t="s">
        <v>47</v>
      </c>
      <c r="N5637" s="0" t="n">
        <v>2</v>
      </c>
      <c r="O5637" s="0" t="n">
        <v>21</v>
      </c>
      <c r="P5637" s="0" t="n">
        <v>550</v>
      </c>
      <c r="Q5637" s="0" t="n">
        <v>3.7</v>
      </c>
      <c r="R5637" s="0" t="str">
        <f aca="false">INDEX(Lookup!$B$4:$B$18,MATCH(C5637,Lookup!$A$4:$A$18,0))</f>
        <v>India</v>
      </c>
      <c r="S5637" s="20" t="n">
        <f aca="false">INDEX(Lookup!$D$4:$D$18,MATCH(C5637,Lookup!$A$4:$A$18,0))</f>
        <v>0.012</v>
      </c>
      <c r="T5637" s="21" t="n">
        <f aca="false">ROUND(P5637*S5637,2)</f>
        <v>6.6</v>
      </c>
      <c r="U5637" s="21" t="n">
        <f aca="false">IF(T5637&lt;=10,1,IF(T5637&lt;=20,2,IF(T5637&lt;=30,3,IF(T5637&lt;=40,4,IF(T5637&lt;=50,5,IF(T5637&lt;=100,6,IF(T5637&lt;=250,7,8)))))))</f>
        <v>1</v>
      </c>
      <c r="V5637" s="21" t="n">
        <f aca="false">IF(AND(OR(Dashboard!$T$3="All",R5637=Dashboard!$T$3),OR(Dashboard!$T$4="All",D5637=Dashboard!$T$4)),1,0)</f>
        <v>1</v>
      </c>
      <c r="W5637" s="21" t="n">
        <f aca="false">IF(V5637=1,T5637+ROW()/10000000,0)</f>
        <v>6.6005637</v>
      </c>
    </row>
    <row r="5638" customFormat="false" ht="15" hidden="false" customHeight="false" outlineLevel="0" collapsed="false">
      <c r="A5638" s="0" t="n">
        <v>18424615</v>
      </c>
      <c r="B5638" s="0" t="s">
        <v>8748</v>
      </c>
      <c r="C5638" s="0" t="n">
        <v>1</v>
      </c>
      <c r="D5638" s="0" t="s">
        <v>6924</v>
      </c>
      <c r="E5638" s="0" t="s">
        <v>12862</v>
      </c>
      <c r="F5638" s="0" t="s">
        <v>12822</v>
      </c>
      <c r="G5638" s="0" t="s">
        <v>12823</v>
      </c>
      <c r="H5638" s="0" t="s">
        <v>3243</v>
      </c>
      <c r="I5638" s="0" t="s">
        <v>2123</v>
      </c>
      <c r="J5638" s="0" t="s">
        <v>47</v>
      </c>
      <c r="K5638" s="0" t="s">
        <v>47</v>
      </c>
      <c r="L5638" s="0" t="s">
        <v>47</v>
      </c>
      <c r="M5638" s="0" t="s">
        <v>47</v>
      </c>
      <c r="N5638" s="0" t="n">
        <v>1</v>
      </c>
      <c r="O5638" s="0" t="n">
        <v>1</v>
      </c>
      <c r="P5638" s="0" t="n">
        <v>100</v>
      </c>
      <c r="Q5638" s="0" t="n">
        <v>1</v>
      </c>
      <c r="R5638" s="0" t="str">
        <f aca="false">INDEX(Lookup!$B$4:$B$18,MATCH(C5638,Lookup!$A$4:$A$18,0))</f>
        <v>India</v>
      </c>
      <c r="S5638" s="20" t="n">
        <f aca="false">INDEX(Lookup!$D$4:$D$18,MATCH(C5638,Lookup!$A$4:$A$18,0))</f>
        <v>0.012</v>
      </c>
      <c r="T5638" s="21" t="n">
        <f aca="false">ROUND(P5638*S5638,2)</f>
        <v>1.2</v>
      </c>
      <c r="U5638" s="21" t="n">
        <f aca="false">IF(T5638&lt;=10,1,IF(T5638&lt;=20,2,IF(T5638&lt;=30,3,IF(T5638&lt;=40,4,IF(T5638&lt;=50,5,IF(T5638&lt;=100,6,IF(T5638&lt;=250,7,8)))))))</f>
        <v>1</v>
      </c>
      <c r="V5638" s="21" t="n">
        <f aca="false">IF(AND(OR(Dashboard!$T$3="All",R5638=Dashboard!$T$3),OR(Dashboard!$T$4="All",D5638=Dashboard!$T$4)),1,0)</f>
        <v>1</v>
      </c>
      <c r="W5638" s="21" t="n">
        <f aca="false">IF(V5638=1,T5638+ROW()/10000000,0)</f>
        <v>1.2005638</v>
      </c>
    </row>
    <row r="5639" customFormat="false" ht="15" hidden="false" customHeight="false" outlineLevel="0" collapsed="false">
      <c r="A5639" s="0" t="n">
        <v>18425758</v>
      </c>
      <c r="B5639" s="0" t="s">
        <v>8748</v>
      </c>
      <c r="C5639" s="0" t="n">
        <v>1</v>
      </c>
      <c r="D5639" s="0" t="s">
        <v>6924</v>
      </c>
      <c r="E5639" s="0" t="s">
        <v>12863</v>
      </c>
      <c r="F5639" s="0" t="s">
        <v>12822</v>
      </c>
      <c r="G5639" s="0" t="s">
        <v>12823</v>
      </c>
      <c r="H5639" s="0" t="s">
        <v>3243</v>
      </c>
      <c r="I5639" s="0" t="s">
        <v>2123</v>
      </c>
      <c r="J5639" s="0" t="s">
        <v>47</v>
      </c>
      <c r="K5639" s="0" t="s">
        <v>47</v>
      </c>
      <c r="L5639" s="0" t="s">
        <v>47</v>
      </c>
      <c r="M5639" s="0" t="s">
        <v>47</v>
      </c>
      <c r="N5639" s="0" t="n">
        <v>1</v>
      </c>
      <c r="O5639" s="0" t="n">
        <v>2</v>
      </c>
      <c r="P5639" s="0" t="n">
        <v>150</v>
      </c>
      <c r="Q5639" s="0" t="n">
        <v>1</v>
      </c>
      <c r="R5639" s="0" t="str">
        <f aca="false">INDEX(Lookup!$B$4:$B$18,MATCH(C5639,Lookup!$A$4:$A$18,0))</f>
        <v>India</v>
      </c>
      <c r="S5639" s="20" t="n">
        <f aca="false">INDEX(Lookup!$D$4:$D$18,MATCH(C5639,Lookup!$A$4:$A$18,0))</f>
        <v>0.012</v>
      </c>
      <c r="T5639" s="21" t="n">
        <f aca="false">ROUND(P5639*S5639,2)</f>
        <v>1.8</v>
      </c>
      <c r="U5639" s="21" t="n">
        <f aca="false">IF(T5639&lt;=10,1,IF(T5639&lt;=20,2,IF(T5639&lt;=30,3,IF(T5639&lt;=40,4,IF(T5639&lt;=50,5,IF(T5639&lt;=100,6,IF(T5639&lt;=250,7,8)))))))</f>
        <v>1</v>
      </c>
      <c r="V5639" s="21" t="n">
        <f aca="false">IF(AND(OR(Dashboard!$T$3="All",R5639=Dashboard!$T$3),OR(Dashboard!$T$4="All",D5639=Dashboard!$T$4)),1,0)</f>
        <v>1</v>
      </c>
      <c r="W5639" s="21" t="n">
        <f aca="false">IF(V5639=1,T5639+ROW()/10000000,0)</f>
        <v>1.8005639</v>
      </c>
    </row>
    <row r="5640" customFormat="false" ht="15" hidden="false" customHeight="false" outlineLevel="0" collapsed="false">
      <c r="A5640" s="0" t="n">
        <v>18425178</v>
      </c>
      <c r="B5640" s="0" t="s">
        <v>12864</v>
      </c>
      <c r="C5640" s="0" t="n">
        <v>1</v>
      </c>
      <c r="D5640" s="0" t="s">
        <v>6924</v>
      </c>
      <c r="E5640" s="0" t="s">
        <v>12865</v>
      </c>
      <c r="F5640" s="0" t="s">
        <v>12822</v>
      </c>
      <c r="G5640" s="0" t="s">
        <v>12823</v>
      </c>
      <c r="H5640" s="0" t="s">
        <v>12866</v>
      </c>
      <c r="I5640" s="0" t="s">
        <v>2123</v>
      </c>
      <c r="J5640" s="0" t="s">
        <v>47</v>
      </c>
      <c r="K5640" s="0" t="s">
        <v>47</v>
      </c>
      <c r="L5640" s="0" t="s">
        <v>47</v>
      </c>
      <c r="M5640" s="0" t="s">
        <v>47</v>
      </c>
      <c r="N5640" s="0" t="n">
        <v>1</v>
      </c>
      <c r="O5640" s="0" t="n">
        <v>0</v>
      </c>
      <c r="P5640" s="0" t="n">
        <v>100</v>
      </c>
      <c r="Q5640" s="0" t="n">
        <v>1</v>
      </c>
      <c r="R5640" s="0" t="str">
        <f aca="false">INDEX(Lookup!$B$4:$B$18,MATCH(C5640,Lookup!$A$4:$A$18,0))</f>
        <v>India</v>
      </c>
      <c r="S5640" s="20" t="n">
        <f aca="false">INDEX(Lookup!$D$4:$D$18,MATCH(C5640,Lookup!$A$4:$A$18,0))</f>
        <v>0.012</v>
      </c>
      <c r="T5640" s="21" t="n">
        <f aca="false">ROUND(P5640*S5640,2)</f>
        <v>1.2</v>
      </c>
      <c r="U5640" s="21" t="n">
        <f aca="false">IF(T5640&lt;=10,1,IF(T5640&lt;=20,2,IF(T5640&lt;=30,3,IF(T5640&lt;=40,4,IF(T5640&lt;=50,5,IF(T5640&lt;=100,6,IF(T5640&lt;=250,7,8)))))))</f>
        <v>1</v>
      </c>
      <c r="V5640" s="21" t="n">
        <f aca="false">IF(AND(OR(Dashboard!$T$3="All",R5640=Dashboard!$T$3),OR(Dashboard!$T$4="All",D5640=Dashboard!$T$4)),1,0)</f>
        <v>1</v>
      </c>
      <c r="W5640" s="21" t="n">
        <f aca="false">IF(V5640=1,T5640+ROW()/10000000,0)</f>
        <v>1.200564</v>
      </c>
    </row>
    <row r="5641" customFormat="false" ht="15" hidden="false" customHeight="false" outlineLevel="0" collapsed="false">
      <c r="A5641" s="0" t="n">
        <v>18354994</v>
      </c>
      <c r="B5641" s="0" t="s">
        <v>12629</v>
      </c>
      <c r="C5641" s="0" t="n">
        <v>1</v>
      </c>
      <c r="D5641" s="0" t="s">
        <v>6924</v>
      </c>
      <c r="E5641" s="0" t="s">
        <v>12867</v>
      </c>
      <c r="F5641" s="0" t="s">
        <v>12822</v>
      </c>
      <c r="G5641" s="0" t="s">
        <v>12823</v>
      </c>
      <c r="H5641" s="0" t="s">
        <v>2662</v>
      </c>
      <c r="I5641" s="0" t="s">
        <v>2123</v>
      </c>
      <c r="J5641" s="0" t="s">
        <v>47</v>
      </c>
      <c r="K5641" s="0" t="s">
        <v>47</v>
      </c>
      <c r="L5641" s="0" t="s">
        <v>47</v>
      </c>
      <c r="M5641" s="0" t="s">
        <v>47</v>
      </c>
      <c r="N5641" s="0" t="n">
        <v>1</v>
      </c>
      <c r="O5641" s="0" t="n">
        <v>0</v>
      </c>
      <c r="P5641" s="0" t="n">
        <v>400</v>
      </c>
      <c r="Q5641" s="0" t="n">
        <v>1</v>
      </c>
      <c r="R5641" s="0" t="str">
        <f aca="false">INDEX(Lookup!$B$4:$B$18,MATCH(C5641,Lookup!$A$4:$A$18,0))</f>
        <v>India</v>
      </c>
      <c r="S5641" s="20" t="n">
        <f aca="false">INDEX(Lookup!$D$4:$D$18,MATCH(C5641,Lookup!$A$4:$A$18,0))</f>
        <v>0.012</v>
      </c>
      <c r="T5641" s="21" t="n">
        <f aca="false">ROUND(P5641*S5641,2)</f>
        <v>4.8</v>
      </c>
      <c r="U5641" s="21" t="n">
        <f aca="false">IF(T5641&lt;=10,1,IF(T5641&lt;=20,2,IF(T5641&lt;=30,3,IF(T5641&lt;=40,4,IF(T5641&lt;=50,5,IF(T5641&lt;=100,6,IF(T5641&lt;=250,7,8)))))))</f>
        <v>1</v>
      </c>
      <c r="V5641" s="21" t="n">
        <f aca="false">IF(AND(OR(Dashboard!$T$3="All",R5641=Dashboard!$T$3),OR(Dashboard!$T$4="All",D5641=Dashboard!$T$4)),1,0)</f>
        <v>1</v>
      </c>
      <c r="W5641" s="21" t="n">
        <f aca="false">IF(V5641=1,T5641+ROW()/10000000,0)</f>
        <v>4.8005641</v>
      </c>
    </row>
    <row r="5642" customFormat="false" ht="15" hidden="false" customHeight="false" outlineLevel="0" collapsed="false">
      <c r="A5642" s="0" t="n">
        <v>18146362</v>
      </c>
      <c r="B5642" s="0" t="s">
        <v>12868</v>
      </c>
      <c r="C5642" s="0" t="n">
        <v>1</v>
      </c>
      <c r="D5642" s="0" t="s">
        <v>6924</v>
      </c>
      <c r="E5642" s="0" t="s">
        <v>12865</v>
      </c>
      <c r="F5642" s="0" t="s">
        <v>12822</v>
      </c>
      <c r="G5642" s="0" t="s">
        <v>12823</v>
      </c>
      <c r="H5642" s="0" t="s">
        <v>2196</v>
      </c>
      <c r="I5642" s="0" t="s">
        <v>2123</v>
      </c>
      <c r="J5642" s="0" t="s">
        <v>47</v>
      </c>
      <c r="K5642" s="0" t="s">
        <v>47</v>
      </c>
      <c r="L5642" s="0" t="s">
        <v>47</v>
      </c>
      <c r="M5642" s="0" t="s">
        <v>47</v>
      </c>
      <c r="N5642" s="0" t="n">
        <v>1</v>
      </c>
      <c r="O5642" s="0" t="n">
        <v>3</v>
      </c>
      <c r="P5642" s="0" t="n">
        <v>400</v>
      </c>
      <c r="Q5642" s="0" t="n">
        <v>1</v>
      </c>
      <c r="R5642" s="0" t="str">
        <f aca="false">INDEX(Lookup!$B$4:$B$18,MATCH(C5642,Lookup!$A$4:$A$18,0))</f>
        <v>India</v>
      </c>
      <c r="S5642" s="20" t="n">
        <f aca="false">INDEX(Lookup!$D$4:$D$18,MATCH(C5642,Lookup!$A$4:$A$18,0))</f>
        <v>0.012</v>
      </c>
      <c r="T5642" s="21" t="n">
        <f aca="false">ROUND(P5642*S5642,2)</f>
        <v>4.8</v>
      </c>
      <c r="U5642" s="21" t="n">
        <f aca="false">IF(T5642&lt;=10,1,IF(T5642&lt;=20,2,IF(T5642&lt;=30,3,IF(T5642&lt;=40,4,IF(T5642&lt;=50,5,IF(T5642&lt;=100,6,IF(T5642&lt;=250,7,8)))))))</f>
        <v>1</v>
      </c>
      <c r="V5642" s="21" t="n">
        <f aca="false">IF(AND(OR(Dashboard!$T$3="All",R5642=Dashboard!$T$3),OR(Dashboard!$T$4="All",D5642=Dashboard!$T$4)),1,0)</f>
        <v>1</v>
      </c>
      <c r="W5642" s="21" t="n">
        <f aca="false">IF(V5642=1,T5642+ROW()/10000000,0)</f>
        <v>4.8005642</v>
      </c>
    </row>
    <row r="5643" customFormat="false" ht="15" hidden="false" customHeight="false" outlineLevel="0" collapsed="false">
      <c r="A5643" s="0" t="n">
        <v>18425175</v>
      </c>
      <c r="B5643" s="0" t="s">
        <v>12869</v>
      </c>
      <c r="C5643" s="0" t="n">
        <v>1</v>
      </c>
      <c r="D5643" s="0" t="s">
        <v>6924</v>
      </c>
      <c r="E5643" s="0" t="s">
        <v>12870</v>
      </c>
      <c r="F5643" s="0" t="s">
        <v>12822</v>
      </c>
      <c r="G5643" s="0" t="s">
        <v>12823</v>
      </c>
      <c r="H5643" s="0" t="s">
        <v>69</v>
      </c>
      <c r="I5643" s="0" t="s">
        <v>2123</v>
      </c>
      <c r="J5643" s="0" t="s">
        <v>47</v>
      </c>
      <c r="K5643" s="0" t="s">
        <v>47</v>
      </c>
      <c r="L5643" s="0" t="s">
        <v>47</v>
      </c>
      <c r="M5643" s="0" t="s">
        <v>47</v>
      </c>
      <c r="N5643" s="0" t="n">
        <v>1</v>
      </c>
      <c r="O5643" s="0" t="n">
        <v>0</v>
      </c>
      <c r="P5643" s="0" t="n">
        <v>300</v>
      </c>
      <c r="Q5643" s="0" t="n">
        <v>1</v>
      </c>
      <c r="R5643" s="0" t="str">
        <f aca="false">INDEX(Lookup!$B$4:$B$18,MATCH(C5643,Lookup!$A$4:$A$18,0))</f>
        <v>India</v>
      </c>
      <c r="S5643" s="20" t="n">
        <f aca="false">INDEX(Lookup!$D$4:$D$18,MATCH(C5643,Lookup!$A$4:$A$18,0))</f>
        <v>0.012</v>
      </c>
      <c r="T5643" s="21" t="n">
        <f aca="false">ROUND(P5643*S5643,2)</f>
        <v>3.6</v>
      </c>
      <c r="U5643" s="21" t="n">
        <f aca="false">IF(T5643&lt;=10,1,IF(T5643&lt;=20,2,IF(T5643&lt;=30,3,IF(T5643&lt;=40,4,IF(T5643&lt;=50,5,IF(T5643&lt;=100,6,IF(T5643&lt;=250,7,8)))))))</f>
        <v>1</v>
      </c>
      <c r="V5643" s="21" t="n">
        <f aca="false">IF(AND(OR(Dashboard!$T$3="All",R5643=Dashboard!$T$3),OR(Dashboard!$T$4="All",D5643=Dashboard!$T$4)),1,0)</f>
        <v>1</v>
      </c>
      <c r="W5643" s="21" t="n">
        <f aca="false">IF(V5643=1,T5643+ROW()/10000000,0)</f>
        <v>3.6005643</v>
      </c>
    </row>
    <row r="5644" customFormat="false" ht="15" hidden="false" customHeight="false" outlineLevel="0" collapsed="false">
      <c r="A5644" s="0" t="n">
        <v>18225831</v>
      </c>
      <c r="B5644" s="0" t="s">
        <v>12871</v>
      </c>
      <c r="C5644" s="0" t="n">
        <v>1</v>
      </c>
      <c r="D5644" s="0" t="s">
        <v>6924</v>
      </c>
      <c r="E5644" s="0" t="s">
        <v>12872</v>
      </c>
      <c r="F5644" s="0" t="s">
        <v>12822</v>
      </c>
      <c r="G5644" s="0" t="s">
        <v>12823</v>
      </c>
      <c r="H5644" s="0" t="s">
        <v>156</v>
      </c>
      <c r="I5644" s="0" t="s">
        <v>2123</v>
      </c>
      <c r="J5644" s="0" t="s">
        <v>47</v>
      </c>
      <c r="K5644" s="0" t="s">
        <v>47</v>
      </c>
      <c r="L5644" s="0" t="s">
        <v>47</v>
      </c>
      <c r="M5644" s="0" t="s">
        <v>47</v>
      </c>
      <c r="N5644" s="0" t="n">
        <v>1</v>
      </c>
      <c r="O5644" s="0" t="n">
        <v>3</v>
      </c>
      <c r="P5644" s="0" t="n">
        <v>300</v>
      </c>
      <c r="Q5644" s="0" t="n">
        <v>1</v>
      </c>
      <c r="R5644" s="0" t="str">
        <f aca="false">INDEX(Lookup!$B$4:$B$18,MATCH(C5644,Lookup!$A$4:$A$18,0))</f>
        <v>India</v>
      </c>
      <c r="S5644" s="20" t="n">
        <f aca="false">INDEX(Lookup!$D$4:$D$18,MATCH(C5644,Lookup!$A$4:$A$18,0))</f>
        <v>0.012</v>
      </c>
      <c r="T5644" s="21" t="n">
        <f aca="false">ROUND(P5644*S5644,2)</f>
        <v>3.6</v>
      </c>
      <c r="U5644" s="21" t="n">
        <f aca="false">IF(T5644&lt;=10,1,IF(T5644&lt;=20,2,IF(T5644&lt;=30,3,IF(T5644&lt;=40,4,IF(T5644&lt;=50,5,IF(T5644&lt;=100,6,IF(T5644&lt;=250,7,8)))))))</f>
        <v>1</v>
      </c>
      <c r="V5644" s="21" t="n">
        <f aca="false">IF(AND(OR(Dashboard!$T$3="All",R5644=Dashboard!$T$3),OR(Dashboard!$T$4="All",D5644=Dashboard!$T$4)),1,0)</f>
        <v>1</v>
      </c>
      <c r="W5644" s="21" t="n">
        <f aca="false">IF(V5644=1,T5644+ROW()/10000000,0)</f>
        <v>3.6005644</v>
      </c>
    </row>
    <row r="5645" customFormat="false" ht="15" hidden="false" customHeight="false" outlineLevel="0" collapsed="false">
      <c r="A5645" s="0" t="n">
        <v>18354988</v>
      </c>
      <c r="B5645" s="0" t="s">
        <v>12873</v>
      </c>
      <c r="C5645" s="0" t="n">
        <v>1</v>
      </c>
      <c r="D5645" s="0" t="s">
        <v>6924</v>
      </c>
      <c r="E5645" s="0" t="s">
        <v>12874</v>
      </c>
      <c r="F5645" s="0" t="s">
        <v>12822</v>
      </c>
      <c r="G5645" s="0" t="s">
        <v>12823</v>
      </c>
      <c r="H5645" s="0" t="s">
        <v>2288</v>
      </c>
      <c r="I5645" s="0" t="s">
        <v>2123</v>
      </c>
      <c r="J5645" s="0" t="s">
        <v>47</v>
      </c>
      <c r="K5645" s="0" t="s">
        <v>47</v>
      </c>
      <c r="L5645" s="0" t="s">
        <v>47</v>
      </c>
      <c r="M5645" s="0" t="s">
        <v>47</v>
      </c>
      <c r="N5645" s="0" t="n">
        <v>1</v>
      </c>
      <c r="O5645" s="0" t="n">
        <v>0</v>
      </c>
      <c r="P5645" s="0" t="n">
        <v>300</v>
      </c>
      <c r="Q5645" s="0" t="n">
        <v>1</v>
      </c>
      <c r="R5645" s="0" t="str">
        <f aca="false">INDEX(Lookup!$B$4:$B$18,MATCH(C5645,Lookup!$A$4:$A$18,0))</f>
        <v>India</v>
      </c>
      <c r="S5645" s="20" t="n">
        <f aca="false">INDEX(Lookup!$D$4:$D$18,MATCH(C5645,Lookup!$A$4:$A$18,0))</f>
        <v>0.012</v>
      </c>
      <c r="T5645" s="21" t="n">
        <f aca="false">ROUND(P5645*S5645,2)</f>
        <v>3.6</v>
      </c>
      <c r="U5645" s="21" t="n">
        <f aca="false">IF(T5645&lt;=10,1,IF(T5645&lt;=20,2,IF(T5645&lt;=30,3,IF(T5645&lt;=40,4,IF(T5645&lt;=50,5,IF(T5645&lt;=100,6,IF(T5645&lt;=250,7,8)))))))</f>
        <v>1</v>
      </c>
      <c r="V5645" s="21" t="n">
        <f aca="false">IF(AND(OR(Dashboard!$T$3="All",R5645=Dashboard!$T$3),OR(Dashboard!$T$4="All",D5645=Dashboard!$T$4)),1,0)</f>
        <v>1</v>
      </c>
      <c r="W5645" s="21" t="n">
        <f aca="false">IF(V5645=1,T5645+ROW()/10000000,0)</f>
        <v>3.6005645</v>
      </c>
    </row>
    <row r="5646" customFormat="false" ht="15" hidden="false" customHeight="false" outlineLevel="0" collapsed="false">
      <c r="A5646" s="0" t="n">
        <v>18425772</v>
      </c>
      <c r="B5646" s="0" t="s">
        <v>12875</v>
      </c>
      <c r="C5646" s="0" t="n">
        <v>1</v>
      </c>
      <c r="D5646" s="0" t="s">
        <v>6924</v>
      </c>
      <c r="E5646" s="0" t="s">
        <v>12876</v>
      </c>
      <c r="F5646" s="0" t="s">
        <v>12822</v>
      </c>
      <c r="G5646" s="0" t="s">
        <v>12823</v>
      </c>
      <c r="H5646" s="0" t="s">
        <v>402</v>
      </c>
      <c r="I5646" s="0" t="s">
        <v>2123</v>
      </c>
      <c r="J5646" s="0" t="s">
        <v>47</v>
      </c>
      <c r="K5646" s="0" t="s">
        <v>47</v>
      </c>
      <c r="L5646" s="0" t="s">
        <v>47</v>
      </c>
      <c r="M5646" s="0" t="s">
        <v>47</v>
      </c>
      <c r="N5646" s="0" t="n">
        <v>1</v>
      </c>
      <c r="O5646" s="0" t="n">
        <v>0</v>
      </c>
      <c r="P5646" s="0" t="n">
        <v>100</v>
      </c>
      <c r="Q5646" s="0" t="n">
        <v>1</v>
      </c>
      <c r="R5646" s="0" t="str">
        <f aca="false">INDEX(Lookup!$B$4:$B$18,MATCH(C5646,Lookup!$A$4:$A$18,0))</f>
        <v>India</v>
      </c>
      <c r="S5646" s="20" t="n">
        <f aca="false">INDEX(Lookup!$D$4:$D$18,MATCH(C5646,Lookup!$A$4:$A$18,0))</f>
        <v>0.012</v>
      </c>
      <c r="T5646" s="21" t="n">
        <f aca="false">ROUND(P5646*S5646,2)</f>
        <v>1.2</v>
      </c>
      <c r="U5646" s="21" t="n">
        <f aca="false">IF(T5646&lt;=10,1,IF(T5646&lt;=20,2,IF(T5646&lt;=30,3,IF(T5646&lt;=40,4,IF(T5646&lt;=50,5,IF(T5646&lt;=100,6,IF(T5646&lt;=250,7,8)))))))</f>
        <v>1</v>
      </c>
      <c r="V5646" s="21" t="n">
        <f aca="false">IF(AND(OR(Dashboard!$T$3="All",R5646=Dashboard!$T$3),OR(Dashboard!$T$4="All",D5646=Dashboard!$T$4)),1,0)</f>
        <v>1</v>
      </c>
      <c r="W5646" s="21" t="n">
        <f aca="false">IF(V5646=1,T5646+ROW()/10000000,0)</f>
        <v>1.2005646</v>
      </c>
    </row>
    <row r="5647" customFormat="false" ht="15" hidden="false" customHeight="false" outlineLevel="0" collapsed="false">
      <c r="A5647" s="0" t="n">
        <v>18354998</v>
      </c>
      <c r="B5647" s="0" t="s">
        <v>12877</v>
      </c>
      <c r="C5647" s="0" t="n">
        <v>1</v>
      </c>
      <c r="D5647" s="0" t="s">
        <v>6924</v>
      </c>
      <c r="E5647" s="0" t="s">
        <v>12878</v>
      </c>
      <c r="F5647" s="0" t="s">
        <v>12822</v>
      </c>
      <c r="G5647" s="0" t="s">
        <v>12823</v>
      </c>
      <c r="H5647" s="0" t="s">
        <v>2128</v>
      </c>
      <c r="I5647" s="0" t="s">
        <v>2123</v>
      </c>
      <c r="J5647" s="0" t="s">
        <v>47</v>
      </c>
      <c r="K5647" s="0" t="s">
        <v>47</v>
      </c>
      <c r="L5647" s="0" t="s">
        <v>47</v>
      </c>
      <c r="M5647" s="0" t="s">
        <v>47</v>
      </c>
      <c r="N5647" s="0" t="n">
        <v>1</v>
      </c>
      <c r="O5647" s="0" t="n">
        <v>0</v>
      </c>
      <c r="P5647" s="0" t="n">
        <v>100</v>
      </c>
      <c r="Q5647" s="0" t="n">
        <v>1</v>
      </c>
      <c r="R5647" s="0" t="str">
        <f aca="false">INDEX(Lookup!$B$4:$B$18,MATCH(C5647,Lookup!$A$4:$A$18,0))</f>
        <v>India</v>
      </c>
      <c r="S5647" s="20" t="n">
        <f aca="false">INDEX(Lookup!$D$4:$D$18,MATCH(C5647,Lookup!$A$4:$A$18,0))</f>
        <v>0.012</v>
      </c>
      <c r="T5647" s="21" t="n">
        <f aca="false">ROUND(P5647*S5647,2)</f>
        <v>1.2</v>
      </c>
      <c r="U5647" s="21" t="n">
        <f aca="false">IF(T5647&lt;=10,1,IF(T5647&lt;=20,2,IF(T5647&lt;=30,3,IF(T5647&lt;=40,4,IF(T5647&lt;=50,5,IF(T5647&lt;=100,6,IF(T5647&lt;=250,7,8)))))))</f>
        <v>1</v>
      </c>
      <c r="V5647" s="21" t="n">
        <f aca="false">IF(AND(OR(Dashboard!$T$3="All",R5647=Dashboard!$T$3),OR(Dashboard!$T$4="All",D5647=Dashboard!$T$4)),1,0)</f>
        <v>1</v>
      </c>
      <c r="W5647" s="21" t="n">
        <f aca="false">IF(V5647=1,T5647+ROW()/10000000,0)</f>
        <v>1.2005647</v>
      </c>
    </row>
    <row r="5648" customFormat="false" ht="15" hidden="false" customHeight="false" outlineLevel="0" collapsed="false">
      <c r="A5648" s="0" t="n">
        <v>18354992</v>
      </c>
      <c r="B5648" s="0" t="s">
        <v>12879</v>
      </c>
      <c r="C5648" s="0" t="n">
        <v>1</v>
      </c>
      <c r="D5648" s="0" t="s">
        <v>6924</v>
      </c>
      <c r="E5648" s="0" t="s">
        <v>12880</v>
      </c>
      <c r="F5648" s="0" t="s">
        <v>12822</v>
      </c>
      <c r="G5648" s="0" t="s">
        <v>12823</v>
      </c>
      <c r="H5648" s="0" t="s">
        <v>2349</v>
      </c>
      <c r="I5648" s="0" t="s">
        <v>2123</v>
      </c>
      <c r="J5648" s="0" t="s">
        <v>47</v>
      </c>
      <c r="K5648" s="0" t="s">
        <v>47</v>
      </c>
      <c r="L5648" s="0" t="s">
        <v>47</v>
      </c>
      <c r="M5648" s="0" t="s">
        <v>47</v>
      </c>
      <c r="N5648" s="0" t="n">
        <v>1</v>
      </c>
      <c r="O5648" s="0" t="n">
        <v>1</v>
      </c>
      <c r="P5648" s="0" t="n">
        <v>200</v>
      </c>
      <c r="Q5648" s="0" t="n">
        <v>1</v>
      </c>
      <c r="R5648" s="0" t="str">
        <f aca="false">INDEX(Lookup!$B$4:$B$18,MATCH(C5648,Lookup!$A$4:$A$18,0))</f>
        <v>India</v>
      </c>
      <c r="S5648" s="20" t="n">
        <f aca="false">INDEX(Lookup!$D$4:$D$18,MATCH(C5648,Lookup!$A$4:$A$18,0))</f>
        <v>0.012</v>
      </c>
      <c r="T5648" s="21" t="n">
        <f aca="false">ROUND(P5648*S5648,2)</f>
        <v>2.4</v>
      </c>
      <c r="U5648" s="21" t="n">
        <f aca="false">IF(T5648&lt;=10,1,IF(T5648&lt;=20,2,IF(T5648&lt;=30,3,IF(T5648&lt;=40,4,IF(T5648&lt;=50,5,IF(T5648&lt;=100,6,IF(T5648&lt;=250,7,8)))))))</f>
        <v>1</v>
      </c>
      <c r="V5648" s="21" t="n">
        <f aca="false">IF(AND(OR(Dashboard!$T$3="All",R5648=Dashboard!$T$3),OR(Dashboard!$T$4="All",D5648=Dashboard!$T$4)),1,0)</f>
        <v>1</v>
      </c>
      <c r="W5648" s="21" t="n">
        <f aca="false">IF(V5648=1,T5648+ROW()/10000000,0)</f>
        <v>2.4005648</v>
      </c>
    </row>
    <row r="5649" customFormat="false" ht="15" hidden="false" customHeight="false" outlineLevel="0" collapsed="false">
      <c r="A5649" s="0" t="n">
        <v>309509</v>
      </c>
      <c r="B5649" s="0" t="s">
        <v>12881</v>
      </c>
      <c r="C5649" s="0" t="n">
        <v>1</v>
      </c>
      <c r="D5649" s="0" t="s">
        <v>6924</v>
      </c>
      <c r="E5649" s="0" t="s">
        <v>12882</v>
      </c>
      <c r="F5649" s="0" t="s">
        <v>12822</v>
      </c>
      <c r="G5649" s="0" t="s">
        <v>12823</v>
      </c>
      <c r="H5649" s="0" t="s">
        <v>69</v>
      </c>
      <c r="I5649" s="0" t="s">
        <v>2123</v>
      </c>
      <c r="J5649" s="0" t="s">
        <v>47</v>
      </c>
      <c r="K5649" s="0" t="s">
        <v>47</v>
      </c>
      <c r="L5649" s="0" t="s">
        <v>47</v>
      </c>
      <c r="M5649" s="0" t="s">
        <v>47</v>
      </c>
      <c r="N5649" s="0" t="n">
        <v>1</v>
      </c>
      <c r="O5649" s="0" t="n">
        <v>1</v>
      </c>
      <c r="P5649" s="0" t="n">
        <v>300</v>
      </c>
      <c r="Q5649" s="0" t="n">
        <v>1</v>
      </c>
      <c r="R5649" s="0" t="str">
        <f aca="false">INDEX(Lookup!$B$4:$B$18,MATCH(C5649,Lookup!$A$4:$A$18,0))</f>
        <v>India</v>
      </c>
      <c r="S5649" s="20" t="n">
        <f aca="false">INDEX(Lookup!$D$4:$D$18,MATCH(C5649,Lookup!$A$4:$A$18,0))</f>
        <v>0.012</v>
      </c>
      <c r="T5649" s="21" t="n">
        <f aca="false">ROUND(P5649*S5649,2)</f>
        <v>3.6</v>
      </c>
      <c r="U5649" s="21" t="n">
        <f aca="false">IF(T5649&lt;=10,1,IF(T5649&lt;=20,2,IF(T5649&lt;=30,3,IF(T5649&lt;=40,4,IF(T5649&lt;=50,5,IF(T5649&lt;=100,6,IF(T5649&lt;=250,7,8)))))))</f>
        <v>1</v>
      </c>
      <c r="V5649" s="21" t="n">
        <f aca="false">IF(AND(OR(Dashboard!$T$3="All",R5649=Dashboard!$T$3),OR(Dashboard!$T$4="All",D5649=Dashboard!$T$4)),1,0)</f>
        <v>1</v>
      </c>
      <c r="W5649" s="21" t="n">
        <f aca="false">IF(V5649=1,T5649+ROW()/10000000,0)</f>
        <v>3.6005649</v>
      </c>
    </row>
    <row r="5650" customFormat="false" ht="15" hidden="false" customHeight="false" outlineLevel="0" collapsed="false">
      <c r="A5650" s="0" t="n">
        <v>18423905</v>
      </c>
      <c r="B5650" s="0" t="s">
        <v>12883</v>
      </c>
      <c r="C5650" s="0" t="n">
        <v>1</v>
      </c>
      <c r="D5650" s="0" t="s">
        <v>6924</v>
      </c>
      <c r="E5650" s="0" t="s">
        <v>12884</v>
      </c>
      <c r="F5650" s="0" t="s">
        <v>12822</v>
      </c>
      <c r="G5650" s="0" t="s">
        <v>12823</v>
      </c>
      <c r="H5650" s="0" t="s">
        <v>2128</v>
      </c>
      <c r="I5650" s="0" t="s">
        <v>2123</v>
      </c>
      <c r="J5650" s="0" t="s">
        <v>47</v>
      </c>
      <c r="K5650" s="0" t="s">
        <v>47</v>
      </c>
      <c r="L5650" s="0" t="s">
        <v>47</v>
      </c>
      <c r="M5650" s="0" t="s">
        <v>47</v>
      </c>
      <c r="N5650" s="0" t="n">
        <v>1</v>
      </c>
      <c r="O5650" s="0" t="n">
        <v>0</v>
      </c>
      <c r="P5650" s="0" t="n">
        <v>200</v>
      </c>
      <c r="Q5650" s="0" t="n">
        <v>1</v>
      </c>
      <c r="R5650" s="0" t="str">
        <f aca="false">INDEX(Lookup!$B$4:$B$18,MATCH(C5650,Lookup!$A$4:$A$18,0))</f>
        <v>India</v>
      </c>
      <c r="S5650" s="20" t="n">
        <f aca="false">INDEX(Lookup!$D$4:$D$18,MATCH(C5650,Lookup!$A$4:$A$18,0))</f>
        <v>0.012</v>
      </c>
      <c r="T5650" s="21" t="n">
        <f aca="false">ROUND(P5650*S5650,2)</f>
        <v>2.4</v>
      </c>
      <c r="U5650" s="21" t="n">
        <f aca="false">IF(T5650&lt;=10,1,IF(T5650&lt;=20,2,IF(T5650&lt;=30,3,IF(T5650&lt;=40,4,IF(T5650&lt;=50,5,IF(T5650&lt;=100,6,IF(T5650&lt;=250,7,8)))))))</f>
        <v>1</v>
      </c>
      <c r="V5650" s="21" t="n">
        <f aca="false">IF(AND(OR(Dashboard!$T$3="All",R5650=Dashboard!$T$3),OR(Dashboard!$T$4="All",D5650=Dashboard!$T$4)),1,0)</f>
        <v>1</v>
      </c>
      <c r="W5650" s="21" t="n">
        <f aca="false">IF(V5650=1,T5650+ROW()/10000000,0)</f>
        <v>2.400565</v>
      </c>
    </row>
    <row r="5651" customFormat="false" ht="15" hidden="false" customHeight="false" outlineLevel="0" collapsed="false">
      <c r="A5651" s="0" t="n">
        <v>18357566</v>
      </c>
      <c r="B5651" s="0" t="s">
        <v>12885</v>
      </c>
      <c r="C5651" s="0" t="n">
        <v>1</v>
      </c>
      <c r="D5651" s="0" t="s">
        <v>6924</v>
      </c>
      <c r="E5651" s="0" t="s">
        <v>12886</v>
      </c>
      <c r="F5651" s="0" t="s">
        <v>12822</v>
      </c>
      <c r="G5651" s="0" t="s">
        <v>12823</v>
      </c>
      <c r="H5651" s="0" t="s">
        <v>2868</v>
      </c>
      <c r="I5651" s="0" t="s">
        <v>2123</v>
      </c>
      <c r="J5651" s="0" t="s">
        <v>47</v>
      </c>
      <c r="K5651" s="0" t="s">
        <v>47</v>
      </c>
      <c r="L5651" s="0" t="s">
        <v>47</v>
      </c>
      <c r="M5651" s="0" t="s">
        <v>47</v>
      </c>
      <c r="N5651" s="0" t="n">
        <v>1</v>
      </c>
      <c r="O5651" s="0" t="n">
        <v>2</v>
      </c>
      <c r="P5651" s="0" t="n">
        <v>200</v>
      </c>
      <c r="Q5651" s="0" t="n">
        <v>1</v>
      </c>
      <c r="R5651" s="0" t="str">
        <f aca="false">INDEX(Lookup!$B$4:$B$18,MATCH(C5651,Lookup!$A$4:$A$18,0))</f>
        <v>India</v>
      </c>
      <c r="S5651" s="20" t="n">
        <f aca="false">INDEX(Lookup!$D$4:$D$18,MATCH(C5651,Lookup!$A$4:$A$18,0))</f>
        <v>0.012</v>
      </c>
      <c r="T5651" s="21" t="n">
        <f aca="false">ROUND(P5651*S5651,2)</f>
        <v>2.4</v>
      </c>
      <c r="U5651" s="21" t="n">
        <f aca="false">IF(T5651&lt;=10,1,IF(T5651&lt;=20,2,IF(T5651&lt;=30,3,IF(T5651&lt;=40,4,IF(T5651&lt;=50,5,IF(T5651&lt;=100,6,IF(T5651&lt;=250,7,8)))))))</f>
        <v>1</v>
      </c>
      <c r="V5651" s="21" t="n">
        <f aca="false">IF(AND(OR(Dashboard!$T$3="All",R5651=Dashboard!$T$3),OR(Dashboard!$T$4="All",D5651=Dashboard!$T$4)),1,0)</f>
        <v>1</v>
      </c>
      <c r="W5651" s="21" t="n">
        <f aca="false">IF(V5651=1,T5651+ROW()/10000000,0)</f>
        <v>2.4005651</v>
      </c>
    </row>
    <row r="5652" customFormat="false" ht="15" hidden="false" customHeight="false" outlineLevel="0" collapsed="false">
      <c r="A5652" s="0" t="n">
        <v>18425768</v>
      </c>
      <c r="B5652" s="0" t="s">
        <v>12887</v>
      </c>
      <c r="C5652" s="0" t="n">
        <v>1</v>
      </c>
      <c r="D5652" s="0" t="s">
        <v>6924</v>
      </c>
      <c r="E5652" s="0" t="s">
        <v>12888</v>
      </c>
      <c r="F5652" s="0" t="s">
        <v>12822</v>
      </c>
      <c r="G5652" s="0" t="s">
        <v>12823</v>
      </c>
      <c r="H5652" s="0" t="s">
        <v>156</v>
      </c>
      <c r="I5652" s="0" t="s">
        <v>2123</v>
      </c>
      <c r="J5652" s="0" t="s">
        <v>47</v>
      </c>
      <c r="K5652" s="0" t="s">
        <v>47</v>
      </c>
      <c r="L5652" s="0" t="s">
        <v>47</v>
      </c>
      <c r="M5652" s="0" t="s">
        <v>47</v>
      </c>
      <c r="N5652" s="0" t="n">
        <v>1</v>
      </c>
      <c r="O5652" s="0" t="n">
        <v>0</v>
      </c>
      <c r="P5652" s="0" t="n">
        <v>100</v>
      </c>
      <c r="Q5652" s="0" t="n">
        <v>1</v>
      </c>
      <c r="R5652" s="0" t="str">
        <f aca="false">INDEX(Lookup!$B$4:$B$18,MATCH(C5652,Lookup!$A$4:$A$18,0))</f>
        <v>India</v>
      </c>
      <c r="S5652" s="20" t="n">
        <f aca="false">INDEX(Lookup!$D$4:$D$18,MATCH(C5652,Lookup!$A$4:$A$18,0))</f>
        <v>0.012</v>
      </c>
      <c r="T5652" s="21" t="n">
        <f aca="false">ROUND(P5652*S5652,2)</f>
        <v>1.2</v>
      </c>
      <c r="U5652" s="21" t="n">
        <f aca="false">IF(T5652&lt;=10,1,IF(T5652&lt;=20,2,IF(T5652&lt;=30,3,IF(T5652&lt;=40,4,IF(T5652&lt;=50,5,IF(T5652&lt;=100,6,IF(T5652&lt;=250,7,8)))))))</f>
        <v>1</v>
      </c>
      <c r="V5652" s="21" t="n">
        <f aca="false">IF(AND(OR(Dashboard!$T$3="All",R5652=Dashboard!$T$3),OR(Dashboard!$T$4="All",D5652=Dashboard!$T$4)),1,0)</f>
        <v>1</v>
      </c>
      <c r="W5652" s="21" t="n">
        <f aca="false">IF(V5652=1,T5652+ROW()/10000000,0)</f>
        <v>1.2005652</v>
      </c>
    </row>
    <row r="5653" customFormat="false" ht="15" hidden="false" customHeight="false" outlineLevel="0" collapsed="false">
      <c r="A5653" s="0" t="n">
        <v>18025119</v>
      </c>
      <c r="B5653" s="0" t="s">
        <v>12889</v>
      </c>
      <c r="C5653" s="0" t="n">
        <v>1</v>
      </c>
      <c r="D5653" s="0" t="s">
        <v>6924</v>
      </c>
      <c r="E5653" s="0" t="s">
        <v>12890</v>
      </c>
      <c r="F5653" s="0" t="s">
        <v>12822</v>
      </c>
      <c r="G5653" s="0" t="s">
        <v>12823</v>
      </c>
      <c r="H5653" s="0" t="s">
        <v>2147</v>
      </c>
      <c r="I5653" s="0" t="s">
        <v>2123</v>
      </c>
      <c r="J5653" s="0" t="s">
        <v>47</v>
      </c>
      <c r="K5653" s="0" t="s">
        <v>47</v>
      </c>
      <c r="L5653" s="0" t="s">
        <v>47</v>
      </c>
      <c r="M5653" s="0" t="s">
        <v>47</v>
      </c>
      <c r="N5653" s="0" t="n">
        <v>1</v>
      </c>
      <c r="O5653" s="0" t="n">
        <v>0</v>
      </c>
      <c r="P5653" s="0" t="n">
        <v>300</v>
      </c>
      <c r="Q5653" s="0" t="n">
        <v>1</v>
      </c>
      <c r="R5653" s="0" t="str">
        <f aca="false">INDEX(Lookup!$B$4:$B$18,MATCH(C5653,Lookup!$A$4:$A$18,0))</f>
        <v>India</v>
      </c>
      <c r="S5653" s="20" t="n">
        <f aca="false">INDEX(Lookup!$D$4:$D$18,MATCH(C5653,Lookup!$A$4:$A$18,0))</f>
        <v>0.012</v>
      </c>
      <c r="T5653" s="21" t="n">
        <f aca="false">ROUND(P5653*S5653,2)</f>
        <v>3.6</v>
      </c>
      <c r="U5653" s="21" t="n">
        <f aca="false">IF(T5653&lt;=10,1,IF(T5653&lt;=20,2,IF(T5653&lt;=30,3,IF(T5653&lt;=40,4,IF(T5653&lt;=50,5,IF(T5653&lt;=100,6,IF(T5653&lt;=250,7,8)))))))</f>
        <v>1</v>
      </c>
      <c r="V5653" s="21" t="n">
        <f aca="false">IF(AND(OR(Dashboard!$T$3="All",R5653=Dashboard!$T$3),OR(Dashboard!$T$4="All",D5653=Dashboard!$T$4)),1,0)</f>
        <v>1</v>
      </c>
      <c r="W5653" s="21" t="n">
        <f aca="false">IF(V5653=1,T5653+ROW()/10000000,0)</f>
        <v>3.6005653</v>
      </c>
    </row>
    <row r="5654" customFormat="false" ht="15" hidden="false" customHeight="false" outlineLevel="0" collapsed="false">
      <c r="A5654" s="0" t="n">
        <v>18472683</v>
      </c>
      <c r="B5654" s="0" t="s">
        <v>12891</v>
      </c>
      <c r="C5654" s="0" t="n">
        <v>1</v>
      </c>
      <c r="D5654" s="0" t="s">
        <v>6924</v>
      </c>
      <c r="E5654" s="0" t="s">
        <v>12892</v>
      </c>
      <c r="F5654" s="0" t="s">
        <v>12822</v>
      </c>
      <c r="G5654" s="0" t="s">
        <v>12823</v>
      </c>
      <c r="H5654" s="0" t="s">
        <v>2050</v>
      </c>
      <c r="I5654" s="0" t="s">
        <v>2123</v>
      </c>
      <c r="J5654" s="0" t="s">
        <v>47</v>
      </c>
      <c r="K5654" s="0" t="s">
        <v>47</v>
      </c>
      <c r="L5654" s="0" t="s">
        <v>47</v>
      </c>
      <c r="M5654" s="0" t="s">
        <v>47</v>
      </c>
      <c r="N5654" s="0" t="n">
        <v>1</v>
      </c>
      <c r="O5654" s="0" t="n">
        <v>0</v>
      </c>
      <c r="P5654" s="0" t="n">
        <v>400</v>
      </c>
      <c r="Q5654" s="0" t="n">
        <v>1</v>
      </c>
      <c r="R5654" s="0" t="str">
        <f aca="false">INDEX(Lookup!$B$4:$B$18,MATCH(C5654,Lookup!$A$4:$A$18,0))</f>
        <v>India</v>
      </c>
      <c r="S5654" s="20" t="n">
        <f aca="false">INDEX(Lookup!$D$4:$D$18,MATCH(C5654,Lookup!$A$4:$A$18,0))</f>
        <v>0.012</v>
      </c>
      <c r="T5654" s="21" t="n">
        <f aca="false">ROUND(P5654*S5654,2)</f>
        <v>4.8</v>
      </c>
      <c r="U5654" s="21" t="n">
        <f aca="false">IF(T5654&lt;=10,1,IF(T5654&lt;=20,2,IF(T5654&lt;=30,3,IF(T5654&lt;=40,4,IF(T5654&lt;=50,5,IF(T5654&lt;=100,6,IF(T5654&lt;=250,7,8)))))))</f>
        <v>1</v>
      </c>
      <c r="V5654" s="21" t="n">
        <f aca="false">IF(AND(OR(Dashboard!$T$3="All",R5654=Dashboard!$T$3),OR(Dashboard!$T$4="All",D5654=Dashboard!$T$4)),1,0)</f>
        <v>1</v>
      </c>
      <c r="W5654" s="21" t="n">
        <f aca="false">IF(V5654=1,T5654+ROW()/10000000,0)</f>
        <v>4.8005654</v>
      </c>
    </row>
    <row r="5655" customFormat="false" ht="15" hidden="false" customHeight="false" outlineLevel="0" collapsed="false">
      <c r="A5655" s="0" t="n">
        <v>18425739</v>
      </c>
      <c r="B5655" s="0" t="s">
        <v>12893</v>
      </c>
      <c r="C5655" s="0" t="n">
        <v>1</v>
      </c>
      <c r="D5655" s="0" t="s">
        <v>6924</v>
      </c>
      <c r="E5655" s="0" t="s">
        <v>12894</v>
      </c>
      <c r="F5655" s="0" t="s">
        <v>12822</v>
      </c>
      <c r="G5655" s="0" t="s">
        <v>12823</v>
      </c>
      <c r="H5655" s="0" t="s">
        <v>156</v>
      </c>
      <c r="I5655" s="0" t="s">
        <v>2123</v>
      </c>
      <c r="J5655" s="0" t="s">
        <v>47</v>
      </c>
      <c r="K5655" s="0" t="s">
        <v>47</v>
      </c>
      <c r="L5655" s="0" t="s">
        <v>47</v>
      </c>
      <c r="M5655" s="0" t="s">
        <v>47</v>
      </c>
      <c r="N5655" s="0" t="n">
        <v>1</v>
      </c>
      <c r="O5655" s="0" t="n">
        <v>1</v>
      </c>
      <c r="P5655" s="0" t="n">
        <v>100</v>
      </c>
      <c r="Q5655" s="0" t="n">
        <v>1</v>
      </c>
      <c r="R5655" s="0" t="str">
        <f aca="false">INDEX(Lookup!$B$4:$B$18,MATCH(C5655,Lookup!$A$4:$A$18,0))</f>
        <v>India</v>
      </c>
      <c r="S5655" s="20" t="n">
        <f aca="false">INDEX(Lookup!$D$4:$D$18,MATCH(C5655,Lookup!$A$4:$A$18,0))</f>
        <v>0.012</v>
      </c>
      <c r="T5655" s="21" t="n">
        <f aca="false">ROUND(P5655*S5655,2)</f>
        <v>1.2</v>
      </c>
      <c r="U5655" s="21" t="n">
        <f aca="false">IF(T5655&lt;=10,1,IF(T5655&lt;=20,2,IF(T5655&lt;=30,3,IF(T5655&lt;=40,4,IF(T5655&lt;=50,5,IF(T5655&lt;=100,6,IF(T5655&lt;=250,7,8)))))))</f>
        <v>1</v>
      </c>
      <c r="V5655" s="21" t="n">
        <f aca="false">IF(AND(OR(Dashboard!$T$3="All",R5655=Dashboard!$T$3),OR(Dashboard!$T$4="All",D5655=Dashboard!$T$4)),1,0)</f>
        <v>1</v>
      </c>
      <c r="W5655" s="21" t="n">
        <f aca="false">IF(V5655=1,T5655+ROW()/10000000,0)</f>
        <v>1.2005655</v>
      </c>
    </row>
    <row r="5656" customFormat="false" ht="15" hidden="false" customHeight="false" outlineLevel="0" collapsed="false">
      <c r="A5656" s="0" t="n">
        <v>18468524</v>
      </c>
      <c r="B5656" s="0" t="s">
        <v>12895</v>
      </c>
      <c r="C5656" s="0" t="n">
        <v>1</v>
      </c>
      <c r="D5656" s="0" t="s">
        <v>6924</v>
      </c>
      <c r="E5656" s="0" t="s">
        <v>12896</v>
      </c>
      <c r="F5656" s="0" t="s">
        <v>12822</v>
      </c>
      <c r="G5656" s="0" t="s">
        <v>12823</v>
      </c>
      <c r="H5656" s="0" t="s">
        <v>5841</v>
      </c>
      <c r="I5656" s="0" t="s">
        <v>2123</v>
      </c>
      <c r="J5656" s="0" t="s">
        <v>47</v>
      </c>
      <c r="K5656" s="0" t="s">
        <v>47</v>
      </c>
      <c r="L5656" s="0" t="s">
        <v>47</v>
      </c>
      <c r="M5656" s="0" t="s">
        <v>47</v>
      </c>
      <c r="N5656" s="0" t="n">
        <v>1</v>
      </c>
      <c r="O5656" s="0" t="n">
        <v>0</v>
      </c>
      <c r="P5656" s="0" t="n">
        <v>250</v>
      </c>
      <c r="Q5656" s="0" t="n">
        <v>1</v>
      </c>
      <c r="R5656" s="0" t="str">
        <f aca="false">INDEX(Lookup!$B$4:$B$18,MATCH(C5656,Lookup!$A$4:$A$18,0))</f>
        <v>India</v>
      </c>
      <c r="S5656" s="20" t="n">
        <f aca="false">INDEX(Lookup!$D$4:$D$18,MATCH(C5656,Lookup!$A$4:$A$18,0))</f>
        <v>0.012</v>
      </c>
      <c r="T5656" s="21" t="n">
        <f aca="false">ROUND(P5656*S5656,2)</f>
        <v>3</v>
      </c>
      <c r="U5656" s="21" t="n">
        <f aca="false">IF(T5656&lt;=10,1,IF(T5656&lt;=20,2,IF(T5656&lt;=30,3,IF(T5656&lt;=40,4,IF(T5656&lt;=50,5,IF(T5656&lt;=100,6,IF(T5656&lt;=250,7,8)))))))</f>
        <v>1</v>
      </c>
      <c r="V5656" s="21" t="n">
        <f aca="false">IF(AND(OR(Dashboard!$T$3="All",R5656=Dashboard!$T$3),OR(Dashboard!$T$4="All",D5656=Dashboard!$T$4)),1,0)</f>
        <v>1</v>
      </c>
      <c r="W5656" s="21" t="n">
        <f aca="false">IF(V5656=1,T5656+ROW()/10000000,0)</f>
        <v>3.0005656</v>
      </c>
    </row>
    <row r="5657" customFormat="false" ht="15" hidden="false" customHeight="false" outlineLevel="0" collapsed="false">
      <c r="A5657" s="0" t="n">
        <v>18354996</v>
      </c>
      <c r="B5657" s="0" t="s">
        <v>12897</v>
      </c>
      <c r="C5657" s="0" t="n">
        <v>1</v>
      </c>
      <c r="D5657" s="0" t="s">
        <v>6924</v>
      </c>
      <c r="E5657" s="0" t="s">
        <v>12898</v>
      </c>
      <c r="F5657" s="0" t="s">
        <v>12822</v>
      </c>
      <c r="G5657" s="0" t="s">
        <v>12823</v>
      </c>
      <c r="H5657" s="0" t="s">
        <v>69</v>
      </c>
      <c r="I5657" s="0" t="s">
        <v>2123</v>
      </c>
      <c r="J5657" s="0" t="s">
        <v>47</v>
      </c>
      <c r="K5657" s="0" t="s">
        <v>47</v>
      </c>
      <c r="L5657" s="0" t="s">
        <v>47</v>
      </c>
      <c r="M5657" s="0" t="s">
        <v>47</v>
      </c>
      <c r="N5657" s="0" t="n">
        <v>2</v>
      </c>
      <c r="O5657" s="0" t="n">
        <v>0</v>
      </c>
      <c r="P5657" s="0" t="n">
        <v>500</v>
      </c>
      <c r="Q5657" s="0" t="n">
        <v>1</v>
      </c>
      <c r="R5657" s="0" t="str">
        <f aca="false">INDEX(Lookup!$B$4:$B$18,MATCH(C5657,Lookup!$A$4:$A$18,0))</f>
        <v>India</v>
      </c>
      <c r="S5657" s="20" t="n">
        <f aca="false">INDEX(Lookup!$D$4:$D$18,MATCH(C5657,Lookup!$A$4:$A$18,0))</f>
        <v>0.012</v>
      </c>
      <c r="T5657" s="21" t="n">
        <f aca="false">ROUND(P5657*S5657,2)</f>
        <v>6</v>
      </c>
      <c r="U5657" s="21" t="n">
        <f aca="false">IF(T5657&lt;=10,1,IF(T5657&lt;=20,2,IF(T5657&lt;=30,3,IF(T5657&lt;=40,4,IF(T5657&lt;=50,5,IF(T5657&lt;=100,6,IF(T5657&lt;=250,7,8)))))))</f>
        <v>1</v>
      </c>
      <c r="V5657" s="21" t="n">
        <f aca="false">IF(AND(OR(Dashboard!$T$3="All",R5657=Dashboard!$T$3),OR(Dashboard!$T$4="All",D5657=Dashboard!$T$4)),1,0)</f>
        <v>1</v>
      </c>
      <c r="W5657" s="21" t="n">
        <f aca="false">IF(V5657=1,T5657+ROW()/10000000,0)</f>
        <v>6.0005657</v>
      </c>
    </row>
    <row r="5658" customFormat="false" ht="15" hidden="false" customHeight="false" outlineLevel="0" collapsed="false">
      <c r="A5658" s="0" t="n">
        <v>18229077</v>
      </c>
      <c r="B5658" s="0" t="s">
        <v>12899</v>
      </c>
      <c r="C5658" s="0" t="n">
        <v>1</v>
      </c>
      <c r="D5658" s="0" t="s">
        <v>6924</v>
      </c>
      <c r="E5658" s="0" t="s">
        <v>12900</v>
      </c>
      <c r="F5658" s="0" t="s">
        <v>12822</v>
      </c>
      <c r="G5658" s="0" t="s">
        <v>12823</v>
      </c>
      <c r="H5658" s="0" t="s">
        <v>11888</v>
      </c>
      <c r="I5658" s="0" t="s">
        <v>2123</v>
      </c>
      <c r="J5658" s="0" t="s">
        <v>47</v>
      </c>
      <c r="K5658" s="0" t="s">
        <v>47</v>
      </c>
      <c r="L5658" s="0" t="s">
        <v>47</v>
      </c>
      <c r="M5658" s="0" t="s">
        <v>47</v>
      </c>
      <c r="N5658" s="0" t="n">
        <v>1</v>
      </c>
      <c r="O5658" s="0" t="n">
        <v>2</v>
      </c>
      <c r="P5658" s="0" t="n">
        <v>300</v>
      </c>
      <c r="Q5658" s="0" t="n">
        <v>1</v>
      </c>
      <c r="R5658" s="0" t="str">
        <f aca="false">INDEX(Lookup!$B$4:$B$18,MATCH(C5658,Lookup!$A$4:$A$18,0))</f>
        <v>India</v>
      </c>
      <c r="S5658" s="20" t="n">
        <f aca="false">INDEX(Lookup!$D$4:$D$18,MATCH(C5658,Lookup!$A$4:$A$18,0))</f>
        <v>0.012</v>
      </c>
      <c r="T5658" s="21" t="n">
        <f aca="false">ROUND(P5658*S5658,2)</f>
        <v>3.6</v>
      </c>
      <c r="U5658" s="21" t="n">
        <f aca="false">IF(T5658&lt;=10,1,IF(T5658&lt;=20,2,IF(T5658&lt;=30,3,IF(T5658&lt;=40,4,IF(T5658&lt;=50,5,IF(T5658&lt;=100,6,IF(T5658&lt;=250,7,8)))))))</f>
        <v>1</v>
      </c>
      <c r="V5658" s="21" t="n">
        <f aca="false">IF(AND(OR(Dashboard!$T$3="All",R5658=Dashboard!$T$3),OR(Dashboard!$T$4="All",D5658=Dashboard!$T$4)),1,0)</f>
        <v>1</v>
      </c>
      <c r="W5658" s="21" t="n">
        <f aca="false">IF(V5658=1,T5658+ROW()/10000000,0)</f>
        <v>3.6005658</v>
      </c>
    </row>
    <row r="5659" customFormat="false" ht="15" hidden="false" customHeight="false" outlineLevel="0" collapsed="false">
      <c r="A5659" s="0" t="n">
        <v>300275</v>
      </c>
      <c r="B5659" s="0" t="s">
        <v>12901</v>
      </c>
      <c r="C5659" s="0" t="n">
        <v>1</v>
      </c>
      <c r="D5659" s="0" t="s">
        <v>6924</v>
      </c>
      <c r="E5659" s="0" t="s">
        <v>12902</v>
      </c>
      <c r="F5659" s="0" t="s">
        <v>12822</v>
      </c>
      <c r="G5659" s="0" t="s">
        <v>12823</v>
      </c>
      <c r="H5659" s="0" t="s">
        <v>2288</v>
      </c>
      <c r="I5659" s="0" t="s">
        <v>2123</v>
      </c>
      <c r="J5659" s="0" t="s">
        <v>47</v>
      </c>
      <c r="K5659" s="0" t="s">
        <v>46</v>
      </c>
      <c r="L5659" s="0" t="s">
        <v>47</v>
      </c>
      <c r="M5659" s="0" t="s">
        <v>47</v>
      </c>
      <c r="N5659" s="0" t="n">
        <v>2</v>
      </c>
      <c r="O5659" s="0" t="n">
        <v>32</v>
      </c>
      <c r="P5659" s="0" t="n">
        <v>500</v>
      </c>
      <c r="Q5659" s="0" t="n">
        <v>2.3</v>
      </c>
      <c r="R5659" s="0" t="str">
        <f aca="false">INDEX(Lookup!$B$4:$B$18,MATCH(C5659,Lookup!$A$4:$A$18,0))</f>
        <v>India</v>
      </c>
      <c r="S5659" s="20" t="n">
        <f aca="false">INDEX(Lookup!$D$4:$D$18,MATCH(C5659,Lookup!$A$4:$A$18,0))</f>
        <v>0.012</v>
      </c>
      <c r="T5659" s="21" t="n">
        <f aca="false">ROUND(P5659*S5659,2)</f>
        <v>6</v>
      </c>
      <c r="U5659" s="21" t="n">
        <f aca="false">IF(T5659&lt;=10,1,IF(T5659&lt;=20,2,IF(T5659&lt;=30,3,IF(T5659&lt;=40,4,IF(T5659&lt;=50,5,IF(T5659&lt;=100,6,IF(T5659&lt;=250,7,8)))))))</f>
        <v>1</v>
      </c>
      <c r="V5659" s="21" t="n">
        <f aca="false">IF(AND(OR(Dashboard!$T$3="All",R5659=Dashboard!$T$3),OR(Dashboard!$T$4="All",D5659=Dashboard!$T$4)),1,0)</f>
        <v>1</v>
      </c>
      <c r="W5659" s="21" t="n">
        <f aca="false">IF(V5659=1,T5659+ROW()/10000000,0)</f>
        <v>6.0005659</v>
      </c>
    </row>
    <row r="5660" customFormat="false" ht="15" hidden="false" customHeight="false" outlineLevel="0" collapsed="false">
      <c r="A5660" s="0" t="n">
        <v>9251</v>
      </c>
      <c r="B5660" s="0" t="s">
        <v>12903</v>
      </c>
      <c r="C5660" s="0" t="n">
        <v>1</v>
      </c>
      <c r="D5660" s="0" t="s">
        <v>6924</v>
      </c>
      <c r="E5660" s="0" t="s">
        <v>12904</v>
      </c>
      <c r="F5660" s="0" t="s">
        <v>12905</v>
      </c>
      <c r="G5660" s="0" t="s">
        <v>12906</v>
      </c>
      <c r="H5660" s="0" t="s">
        <v>2128</v>
      </c>
      <c r="I5660" s="0" t="s">
        <v>2123</v>
      </c>
      <c r="J5660" s="0" t="s">
        <v>47</v>
      </c>
      <c r="K5660" s="0" t="s">
        <v>47</v>
      </c>
      <c r="L5660" s="0" t="s">
        <v>47</v>
      </c>
      <c r="M5660" s="0" t="s">
        <v>47</v>
      </c>
      <c r="N5660" s="0" t="n">
        <v>1</v>
      </c>
      <c r="O5660" s="0" t="n">
        <v>4</v>
      </c>
      <c r="P5660" s="0" t="n">
        <v>150</v>
      </c>
      <c r="Q5660" s="0" t="n">
        <v>2.9</v>
      </c>
      <c r="R5660" s="0" t="str">
        <f aca="false">INDEX(Lookup!$B$4:$B$18,MATCH(C5660,Lookup!$A$4:$A$18,0))</f>
        <v>India</v>
      </c>
      <c r="S5660" s="20" t="n">
        <f aca="false">INDEX(Lookup!$D$4:$D$18,MATCH(C5660,Lookup!$A$4:$A$18,0))</f>
        <v>0.012</v>
      </c>
      <c r="T5660" s="21" t="n">
        <f aca="false">ROUND(P5660*S5660,2)</f>
        <v>1.8</v>
      </c>
      <c r="U5660" s="21" t="n">
        <f aca="false">IF(T5660&lt;=10,1,IF(T5660&lt;=20,2,IF(T5660&lt;=30,3,IF(T5660&lt;=40,4,IF(T5660&lt;=50,5,IF(T5660&lt;=100,6,IF(T5660&lt;=250,7,8)))))))</f>
        <v>1</v>
      </c>
      <c r="V5660" s="21" t="n">
        <f aca="false">IF(AND(OR(Dashboard!$T$3="All",R5660=Dashboard!$T$3),OR(Dashboard!$T$4="All",D5660=Dashboard!$T$4)),1,0)</f>
        <v>1</v>
      </c>
      <c r="W5660" s="21" t="n">
        <f aca="false">IF(V5660=1,T5660+ROW()/10000000,0)</f>
        <v>1.800566</v>
      </c>
    </row>
    <row r="5661" customFormat="false" ht="15" hidden="false" customHeight="false" outlineLevel="0" collapsed="false">
      <c r="A5661" s="0" t="n">
        <v>18471235</v>
      </c>
      <c r="B5661" s="0" t="s">
        <v>12907</v>
      </c>
      <c r="C5661" s="0" t="n">
        <v>1</v>
      </c>
      <c r="D5661" s="0" t="s">
        <v>6924</v>
      </c>
      <c r="E5661" s="0" t="s">
        <v>12908</v>
      </c>
      <c r="F5661" s="0" t="s">
        <v>12905</v>
      </c>
      <c r="G5661" s="0" t="s">
        <v>12906</v>
      </c>
      <c r="H5661" s="0" t="s">
        <v>2128</v>
      </c>
      <c r="I5661" s="0" t="s">
        <v>2123</v>
      </c>
      <c r="J5661" s="0" t="s">
        <v>47</v>
      </c>
      <c r="K5661" s="0" t="s">
        <v>47</v>
      </c>
      <c r="L5661" s="0" t="s">
        <v>47</v>
      </c>
      <c r="M5661" s="0" t="s">
        <v>47</v>
      </c>
      <c r="N5661" s="0" t="n">
        <v>1</v>
      </c>
      <c r="O5661" s="0" t="n">
        <v>0</v>
      </c>
      <c r="P5661" s="0" t="n">
        <v>250</v>
      </c>
      <c r="Q5661" s="0" t="n">
        <v>1</v>
      </c>
      <c r="R5661" s="0" t="str">
        <f aca="false">INDEX(Lookup!$B$4:$B$18,MATCH(C5661,Lookup!$A$4:$A$18,0))</f>
        <v>India</v>
      </c>
      <c r="S5661" s="20" t="n">
        <f aca="false">INDEX(Lookup!$D$4:$D$18,MATCH(C5661,Lookup!$A$4:$A$18,0))</f>
        <v>0.012</v>
      </c>
      <c r="T5661" s="21" t="n">
        <f aca="false">ROUND(P5661*S5661,2)</f>
        <v>3</v>
      </c>
      <c r="U5661" s="21" t="n">
        <f aca="false">IF(T5661&lt;=10,1,IF(T5661&lt;=20,2,IF(T5661&lt;=30,3,IF(T5661&lt;=40,4,IF(T5661&lt;=50,5,IF(T5661&lt;=100,6,IF(T5661&lt;=250,7,8)))))))</f>
        <v>1</v>
      </c>
      <c r="V5661" s="21" t="n">
        <f aca="false">IF(AND(OR(Dashboard!$T$3="All",R5661=Dashboard!$T$3),OR(Dashboard!$T$4="All",D5661=Dashboard!$T$4)),1,0)</f>
        <v>1</v>
      </c>
      <c r="W5661" s="21" t="n">
        <f aca="false">IF(V5661=1,T5661+ROW()/10000000,0)</f>
        <v>3.0005661</v>
      </c>
    </row>
    <row r="5662" customFormat="false" ht="15" hidden="false" customHeight="false" outlineLevel="0" collapsed="false">
      <c r="A5662" s="0" t="n">
        <v>306695</v>
      </c>
      <c r="B5662" s="0" t="s">
        <v>8560</v>
      </c>
      <c r="C5662" s="0" t="n">
        <v>1</v>
      </c>
      <c r="D5662" s="0" t="s">
        <v>6924</v>
      </c>
      <c r="E5662" s="0" t="s">
        <v>12909</v>
      </c>
      <c r="F5662" s="0" t="s">
        <v>12905</v>
      </c>
      <c r="G5662" s="0" t="s">
        <v>12906</v>
      </c>
      <c r="H5662" s="0" t="s">
        <v>2382</v>
      </c>
      <c r="I5662" s="0" t="s">
        <v>2123</v>
      </c>
      <c r="J5662" s="0" t="s">
        <v>47</v>
      </c>
      <c r="K5662" s="0" t="s">
        <v>47</v>
      </c>
      <c r="L5662" s="0" t="s">
        <v>47</v>
      </c>
      <c r="M5662" s="0" t="s">
        <v>47</v>
      </c>
      <c r="N5662" s="0" t="n">
        <v>1</v>
      </c>
      <c r="O5662" s="0" t="n">
        <v>1</v>
      </c>
      <c r="P5662" s="0" t="n">
        <v>100</v>
      </c>
      <c r="Q5662" s="0" t="n">
        <v>1</v>
      </c>
      <c r="R5662" s="0" t="str">
        <f aca="false">INDEX(Lookup!$B$4:$B$18,MATCH(C5662,Lookup!$A$4:$A$18,0))</f>
        <v>India</v>
      </c>
      <c r="S5662" s="20" t="n">
        <f aca="false">INDEX(Lookup!$D$4:$D$18,MATCH(C5662,Lookup!$A$4:$A$18,0))</f>
        <v>0.012</v>
      </c>
      <c r="T5662" s="21" t="n">
        <f aca="false">ROUND(P5662*S5662,2)</f>
        <v>1.2</v>
      </c>
      <c r="U5662" s="21" t="n">
        <f aca="false">IF(T5662&lt;=10,1,IF(T5662&lt;=20,2,IF(T5662&lt;=30,3,IF(T5662&lt;=40,4,IF(T5662&lt;=50,5,IF(T5662&lt;=100,6,IF(T5662&lt;=250,7,8)))))))</f>
        <v>1</v>
      </c>
      <c r="V5662" s="21" t="n">
        <f aca="false">IF(AND(OR(Dashboard!$T$3="All",R5662=Dashboard!$T$3),OR(Dashboard!$T$4="All",D5662=Dashboard!$T$4)),1,0)</f>
        <v>1</v>
      </c>
      <c r="W5662" s="21" t="n">
        <f aca="false">IF(V5662=1,T5662+ROW()/10000000,0)</f>
        <v>1.2005662</v>
      </c>
    </row>
    <row r="5663" customFormat="false" ht="15" hidden="false" customHeight="false" outlineLevel="0" collapsed="false">
      <c r="A5663" s="0" t="n">
        <v>9281</v>
      </c>
      <c r="B5663" s="0" t="s">
        <v>12910</v>
      </c>
      <c r="C5663" s="0" t="n">
        <v>1</v>
      </c>
      <c r="D5663" s="0" t="s">
        <v>6924</v>
      </c>
      <c r="E5663" s="0" t="s">
        <v>12911</v>
      </c>
      <c r="F5663" s="0" t="s">
        <v>12905</v>
      </c>
      <c r="G5663" s="0" t="s">
        <v>12906</v>
      </c>
      <c r="H5663" s="0" t="s">
        <v>2382</v>
      </c>
      <c r="I5663" s="0" t="s">
        <v>2123</v>
      </c>
      <c r="J5663" s="0" t="s">
        <v>47</v>
      </c>
      <c r="K5663" s="0" t="s">
        <v>47</v>
      </c>
      <c r="L5663" s="0" t="s">
        <v>47</v>
      </c>
      <c r="M5663" s="0" t="s">
        <v>47</v>
      </c>
      <c r="N5663" s="0" t="n">
        <v>1</v>
      </c>
      <c r="O5663" s="0" t="n">
        <v>1</v>
      </c>
      <c r="P5663" s="0" t="n">
        <v>200</v>
      </c>
      <c r="Q5663" s="0" t="n">
        <v>1</v>
      </c>
      <c r="R5663" s="0" t="str">
        <f aca="false">INDEX(Lookup!$B$4:$B$18,MATCH(C5663,Lookup!$A$4:$A$18,0))</f>
        <v>India</v>
      </c>
      <c r="S5663" s="20" t="n">
        <f aca="false">INDEX(Lookup!$D$4:$D$18,MATCH(C5663,Lookup!$A$4:$A$18,0))</f>
        <v>0.012</v>
      </c>
      <c r="T5663" s="21" t="n">
        <f aca="false">ROUND(P5663*S5663,2)</f>
        <v>2.4</v>
      </c>
      <c r="U5663" s="21" t="n">
        <f aca="false">IF(T5663&lt;=10,1,IF(T5663&lt;=20,2,IF(T5663&lt;=30,3,IF(T5663&lt;=40,4,IF(T5663&lt;=50,5,IF(T5663&lt;=100,6,IF(T5663&lt;=250,7,8)))))))</f>
        <v>1</v>
      </c>
      <c r="V5663" s="21" t="n">
        <f aca="false">IF(AND(OR(Dashboard!$T$3="All",R5663=Dashboard!$T$3),OR(Dashboard!$T$4="All",D5663=Dashboard!$T$4)),1,0)</f>
        <v>1</v>
      </c>
      <c r="W5663" s="21" t="n">
        <f aca="false">IF(V5663=1,T5663+ROW()/10000000,0)</f>
        <v>2.4005663</v>
      </c>
    </row>
    <row r="5664" customFormat="false" ht="15" hidden="false" customHeight="false" outlineLevel="0" collapsed="false">
      <c r="A5664" s="0" t="n">
        <v>18432222</v>
      </c>
      <c r="B5664" s="0" t="s">
        <v>12912</v>
      </c>
      <c r="C5664" s="0" t="n">
        <v>1</v>
      </c>
      <c r="D5664" s="0" t="s">
        <v>6924</v>
      </c>
      <c r="E5664" s="0" t="s">
        <v>12913</v>
      </c>
      <c r="F5664" s="0" t="s">
        <v>12905</v>
      </c>
      <c r="G5664" s="0" t="s">
        <v>12906</v>
      </c>
      <c r="H5664" s="0" t="s">
        <v>11450</v>
      </c>
      <c r="I5664" s="0" t="s">
        <v>2123</v>
      </c>
      <c r="J5664" s="0" t="s">
        <v>47</v>
      </c>
      <c r="K5664" s="0" t="s">
        <v>47</v>
      </c>
      <c r="L5664" s="0" t="s">
        <v>47</v>
      </c>
      <c r="M5664" s="0" t="s">
        <v>47</v>
      </c>
      <c r="N5664" s="0" t="n">
        <v>1</v>
      </c>
      <c r="O5664" s="0" t="n">
        <v>0</v>
      </c>
      <c r="P5664" s="0" t="n">
        <v>400</v>
      </c>
      <c r="Q5664" s="0" t="n">
        <v>1</v>
      </c>
      <c r="R5664" s="0" t="str">
        <f aca="false">INDEX(Lookup!$B$4:$B$18,MATCH(C5664,Lookup!$A$4:$A$18,0))</f>
        <v>India</v>
      </c>
      <c r="S5664" s="20" t="n">
        <f aca="false">INDEX(Lookup!$D$4:$D$18,MATCH(C5664,Lookup!$A$4:$A$18,0))</f>
        <v>0.012</v>
      </c>
      <c r="T5664" s="21" t="n">
        <f aca="false">ROUND(P5664*S5664,2)</f>
        <v>4.8</v>
      </c>
      <c r="U5664" s="21" t="n">
        <f aca="false">IF(T5664&lt;=10,1,IF(T5664&lt;=20,2,IF(T5664&lt;=30,3,IF(T5664&lt;=40,4,IF(T5664&lt;=50,5,IF(T5664&lt;=100,6,IF(T5664&lt;=250,7,8)))))))</f>
        <v>1</v>
      </c>
      <c r="V5664" s="21" t="n">
        <f aca="false">IF(AND(OR(Dashboard!$T$3="All",R5664=Dashboard!$T$3),OR(Dashboard!$T$4="All",D5664=Dashboard!$T$4)),1,0)</f>
        <v>1</v>
      </c>
      <c r="W5664" s="21" t="n">
        <f aca="false">IF(V5664=1,T5664+ROW()/10000000,0)</f>
        <v>4.8005664</v>
      </c>
    </row>
    <row r="5665" customFormat="false" ht="15" hidden="false" customHeight="false" outlineLevel="0" collapsed="false">
      <c r="A5665" s="0" t="n">
        <v>18471254</v>
      </c>
      <c r="B5665" s="0" t="s">
        <v>12914</v>
      </c>
      <c r="C5665" s="0" t="n">
        <v>1</v>
      </c>
      <c r="D5665" s="0" t="s">
        <v>6924</v>
      </c>
      <c r="E5665" s="0" t="s">
        <v>12915</v>
      </c>
      <c r="F5665" s="0" t="s">
        <v>12905</v>
      </c>
      <c r="G5665" s="0" t="s">
        <v>12906</v>
      </c>
      <c r="H5665" s="0" t="s">
        <v>2185</v>
      </c>
      <c r="I5665" s="0" t="s">
        <v>2123</v>
      </c>
      <c r="J5665" s="0" t="s">
        <v>47</v>
      </c>
      <c r="K5665" s="0" t="s">
        <v>47</v>
      </c>
      <c r="L5665" s="0" t="s">
        <v>47</v>
      </c>
      <c r="M5665" s="0" t="s">
        <v>47</v>
      </c>
      <c r="N5665" s="0" t="n">
        <v>1</v>
      </c>
      <c r="O5665" s="0" t="n">
        <v>0</v>
      </c>
      <c r="P5665" s="0" t="n">
        <v>200</v>
      </c>
      <c r="Q5665" s="0" t="n">
        <v>1</v>
      </c>
      <c r="R5665" s="0" t="str">
        <f aca="false">INDEX(Lookup!$B$4:$B$18,MATCH(C5665,Lookup!$A$4:$A$18,0))</f>
        <v>India</v>
      </c>
      <c r="S5665" s="20" t="n">
        <f aca="false">INDEX(Lookup!$D$4:$D$18,MATCH(C5665,Lookup!$A$4:$A$18,0))</f>
        <v>0.012</v>
      </c>
      <c r="T5665" s="21" t="n">
        <f aca="false">ROUND(P5665*S5665,2)</f>
        <v>2.4</v>
      </c>
      <c r="U5665" s="21" t="n">
        <f aca="false">IF(T5665&lt;=10,1,IF(T5665&lt;=20,2,IF(T5665&lt;=30,3,IF(T5665&lt;=40,4,IF(T5665&lt;=50,5,IF(T5665&lt;=100,6,IF(T5665&lt;=250,7,8)))))))</f>
        <v>1</v>
      </c>
      <c r="V5665" s="21" t="n">
        <f aca="false">IF(AND(OR(Dashboard!$T$3="All",R5665=Dashboard!$T$3),OR(Dashboard!$T$4="All",D5665=Dashboard!$T$4)),1,0)</f>
        <v>1</v>
      </c>
      <c r="W5665" s="21" t="n">
        <f aca="false">IF(V5665=1,T5665+ROW()/10000000,0)</f>
        <v>2.4005665</v>
      </c>
    </row>
    <row r="5666" customFormat="false" ht="15" hidden="false" customHeight="false" outlineLevel="0" collapsed="false">
      <c r="A5666" s="0" t="n">
        <v>18371414</v>
      </c>
      <c r="B5666" s="0" t="s">
        <v>4064</v>
      </c>
      <c r="C5666" s="0" t="n">
        <v>1</v>
      </c>
      <c r="D5666" s="0" t="s">
        <v>6924</v>
      </c>
      <c r="E5666" s="0" t="s">
        <v>12916</v>
      </c>
      <c r="F5666" s="0" t="s">
        <v>12905</v>
      </c>
      <c r="G5666" s="0" t="s">
        <v>12906</v>
      </c>
      <c r="H5666" s="0" t="s">
        <v>2723</v>
      </c>
      <c r="I5666" s="0" t="s">
        <v>2123</v>
      </c>
      <c r="J5666" s="0" t="s">
        <v>47</v>
      </c>
      <c r="K5666" s="0" t="s">
        <v>47</v>
      </c>
      <c r="L5666" s="0" t="s">
        <v>47</v>
      </c>
      <c r="M5666" s="0" t="s">
        <v>47</v>
      </c>
      <c r="N5666" s="0" t="n">
        <v>1</v>
      </c>
      <c r="O5666" s="0" t="n">
        <v>0</v>
      </c>
      <c r="P5666" s="0" t="n">
        <v>300</v>
      </c>
      <c r="Q5666" s="0" t="n">
        <v>1</v>
      </c>
      <c r="R5666" s="0" t="str">
        <f aca="false">INDEX(Lookup!$B$4:$B$18,MATCH(C5666,Lookup!$A$4:$A$18,0))</f>
        <v>India</v>
      </c>
      <c r="S5666" s="20" t="n">
        <f aca="false">INDEX(Lookup!$D$4:$D$18,MATCH(C5666,Lookup!$A$4:$A$18,0))</f>
        <v>0.012</v>
      </c>
      <c r="T5666" s="21" t="n">
        <f aca="false">ROUND(P5666*S5666,2)</f>
        <v>3.6</v>
      </c>
      <c r="U5666" s="21" t="n">
        <f aca="false">IF(T5666&lt;=10,1,IF(T5666&lt;=20,2,IF(T5666&lt;=30,3,IF(T5666&lt;=40,4,IF(T5666&lt;=50,5,IF(T5666&lt;=100,6,IF(T5666&lt;=250,7,8)))))))</f>
        <v>1</v>
      </c>
      <c r="V5666" s="21" t="n">
        <f aca="false">IF(AND(OR(Dashboard!$T$3="All",R5666=Dashboard!$T$3),OR(Dashboard!$T$4="All",D5666=Dashboard!$T$4)),1,0)</f>
        <v>1</v>
      </c>
      <c r="W5666" s="21" t="n">
        <f aca="false">IF(V5666=1,T5666+ROW()/10000000,0)</f>
        <v>3.6005666</v>
      </c>
    </row>
    <row r="5667" customFormat="false" ht="15" hidden="false" customHeight="false" outlineLevel="0" collapsed="false">
      <c r="A5667" s="0" t="n">
        <v>306678</v>
      </c>
      <c r="B5667" s="0" t="s">
        <v>12917</v>
      </c>
      <c r="C5667" s="0" t="n">
        <v>1</v>
      </c>
      <c r="D5667" s="0" t="s">
        <v>6924</v>
      </c>
      <c r="E5667" s="0" t="s">
        <v>12918</v>
      </c>
      <c r="F5667" s="0" t="s">
        <v>12905</v>
      </c>
      <c r="G5667" s="0" t="s">
        <v>12906</v>
      </c>
      <c r="H5667" s="0" t="s">
        <v>2382</v>
      </c>
      <c r="I5667" s="0" t="s">
        <v>2123</v>
      </c>
      <c r="J5667" s="0" t="s">
        <v>47</v>
      </c>
      <c r="K5667" s="0" t="s">
        <v>47</v>
      </c>
      <c r="L5667" s="0" t="s">
        <v>47</v>
      </c>
      <c r="M5667" s="0" t="s">
        <v>47</v>
      </c>
      <c r="N5667" s="0" t="n">
        <v>1</v>
      </c>
      <c r="O5667" s="0" t="n">
        <v>0</v>
      </c>
      <c r="P5667" s="0" t="n">
        <v>100</v>
      </c>
      <c r="Q5667" s="0" t="n">
        <v>1</v>
      </c>
      <c r="R5667" s="0" t="str">
        <f aca="false">INDEX(Lookup!$B$4:$B$18,MATCH(C5667,Lookup!$A$4:$A$18,0))</f>
        <v>India</v>
      </c>
      <c r="S5667" s="20" t="n">
        <f aca="false">INDEX(Lookup!$D$4:$D$18,MATCH(C5667,Lookup!$A$4:$A$18,0))</f>
        <v>0.012</v>
      </c>
      <c r="T5667" s="21" t="n">
        <f aca="false">ROUND(P5667*S5667,2)</f>
        <v>1.2</v>
      </c>
      <c r="U5667" s="21" t="n">
        <f aca="false">IF(T5667&lt;=10,1,IF(T5667&lt;=20,2,IF(T5667&lt;=30,3,IF(T5667&lt;=40,4,IF(T5667&lt;=50,5,IF(T5667&lt;=100,6,IF(T5667&lt;=250,7,8)))))))</f>
        <v>1</v>
      </c>
      <c r="V5667" s="21" t="n">
        <f aca="false">IF(AND(OR(Dashboard!$T$3="All",R5667=Dashboard!$T$3),OR(Dashboard!$T$4="All",D5667=Dashboard!$T$4)),1,0)</f>
        <v>1</v>
      </c>
      <c r="W5667" s="21" t="n">
        <f aca="false">IF(V5667=1,T5667+ROW()/10000000,0)</f>
        <v>1.2005667</v>
      </c>
    </row>
    <row r="5668" customFormat="false" ht="15" hidden="false" customHeight="false" outlineLevel="0" collapsed="false">
      <c r="A5668" s="0" t="n">
        <v>18371416</v>
      </c>
      <c r="B5668" s="0" t="s">
        <v>12919</v>
      </c>
      <c r="C5668" s="0" t="n">
        <v>1</v>
      </c>
      <c r="D5668" s="0" t="s">
        <v>6924</v>
      </c>
      <c r="E5668" s="0" t="s">
        <v>12920</v>
      </c>
      <c r="F5668" s="0" t="s">
        <v>12905</v>
      </c>
      <c r="G5668" s="0" t="s">
        <v>12906</v>
      </c>
      <c r="H5668" s="0" t="s">
        <v>7278</v>
      </c>
      <c r="I5668" s="0" t="s">
        <v>2123</v>
      </c>
      <c r="J5668" s="0" t="s">
        <v>47</v>
      </c>
      <c r="K5668" s="0" t="s">
        <v>47</v>
      </c>
      <c r="L5668" s="0" t="s">
        <v>47</v>
      </c>
      <c r="M5668" s="0" t="s">
        <v>47</v>
      </c>
      <c r="N5668" s="0" t="n">
        <v>1</v>
      </c>
      <c r="O5668" s="0" t="n">
        <v>0</v>
      </c>
      <c r="P5668" s="0" t="n">
        <v>200</v>
      </c>
      <c r="Q5668" s="0" t="n">
        <v>1</v>
      </c>
      <c r="R5668" s="0" t="str">
        <f aca="false">INDEX(Lookup!$B$4:$B$18,MATCH(C5668,Lookup!$A$4:$A$18,0))</f>
        <v>India</v>
      </c>
      <c r="S5668" s="20" t="n">
        <f aca="false">INDEX(Lookup!$D$4:$D$18,MATCH(C5668,Lookup!$A$4:$A$18,0))</f>
        <v>0.012</v>
      </c>
      <c r="T5668" s="21" t="n">
        <f aca="false">ROUND(P5668*S5668,2)</f>
        <v>2.4</v>
      </c>
      <c r="U5668" s="21" t="n">
        <f aca="false">IF(T5668&lt;=10,1,IF(T5668&lt;=20,2,IF(T5668&lt;=30,3,IF(T5668&lt;=40,4,IF(T5668&lt;=50,5,IF(T5668&lt;=100,6,IF(T5668&lt;=250,7,8)))))))</f>
        <v>1</v>
      </c>
      <c r="V5668" s="21" t="n">
        <f aca="false">IF(AND(OR(Dashboard!$T$3="All",R5668=Dashboard!$T$3),OR(Dashboard!$T$4="All",D5668=Dashboard!$T$4)),1,0)</f>
        <v>1</v>
      </c>
      <c r="W5668" s="21" t="n">
        <f aca="false">IF(V5668=1,T5668+ROW()/10000000,0)</f>
        <v>2.4005668</v>
      </c>
    </row>
    <row r="5669" customFormat="false" ht="15" hidden="false" customHeight="false" outlineLevel="0" collapsed="false">
      <c r="A5669" s="0" t="n">
        <v>18361199</v>
      </c>
      <c r="B5669" s="0" t="s">
        <v>4734</v>
      </c>
      <c r="C5669" s="0" t="n">
        <v>1</v>
      </c>
      <c r="D5669" s="0" t="s">
        <v>6924</v>
      </c>
      <c r="E5669" s="0" t="s">
        <v>12921</v>
      </c>
      <c r="F5669" s="0" t="s">
        <v>12905</v>
      </c>
      <c r="G5669" s="0" t="s">
        <v>12906</v>
      </c>
      <c r="H5669" s="0" t="s">
        <v>9889</v>
      </c>
      <c r="I5669" s="0" t="s">
        <v>2123</v>
      </c>
      <c r="J5669" s="0" t="s">
        <v>47</v>
      </c>
      <c r="K5669" s="0" t="s">
        <v>47</v>
      </c>
      <c r="L5669" s="0" t="s">
        <v>47</v>
      </c>
      <c r="M5669" s="0" t="s">
        <v>47</v>
      </c>
      <c r="N5669" s="0" t="n">
        <v>1</v>
      </c>
      <c r="O5669" s="0" t="n">
        <v>0</v>
      </c>
      <c r="P5669" s="0" t="n">
        <v>200</v>
      </c>
      <c r="Q5669" s="0" t="n">
        <v>1</v>
      </c>
      <c r="R5669" s="0" t="str">
        <f aca="false">INDEX(Lookup!$B$4:$B$18,MATCH(C5669,Lookup!$A$4:$A$18,0))</f>
        <v>India</v>
      </c>
      <c r="S5669" s="20" t="n">
        <f aca="false">INDEX(Lookup!$D$4:$D$18,MATCH(C5669,Lookup!$A$4:$A$18,0))</f>
        <v>0.012</v>
      </c>
      <c r="T5669" s="21" t="n">
        <f aca="false">ROUND(P5669*S5669,2)</f>
        <v>2.4</v>
      </c>
      <c r="U5669" s="21" t="n">
        <f aca="false">IF(T5669&lt;=10,1,IF(T5669&lt;=20,2,IF(T5669&lt;=30,3,IF(T5669&lt;=40,4,IF(T5669&lt;=50,5,IF(T5669&lt;=100,6,IF(T5669&lt;=250,7,8)))))))</f>
        <v>1</v>
      </c>
      <c r="V5669" s="21" t="n">
        <f aca="false">IF(AND(OR(Dashboard!$T$3="All",R5669=Dashboard!$T$3),OR(Dashboard!$T$4="All",D5669=Dashboard!$T$4)),1,0)</f>
        <v>1</v>
      </c>
      <c r="W5669" s="21" t="n">
        <f aca="false">IF(V5669=1,T5669+ROW()/10000000,0)</f>
        <v>2.4005669</v>
      </c>
    </row>
    <row r="5670" customFormat="false" ht="15" hidden="false" customHeight="false" outlineLevel="0" collapsed="false">
      <c r="A5670" s="0" t="n">
        <v>312620</v>
      </c>
      <c r="B5670" s="0" t="s">
        <v>12922</v>
      </c>
      <c r="C5670" s="0" t="n">
        <v>1</v>
      </c>
      <c r="D5670" s="0" t="s">
        <v>6924</v>
      </c>
      <c r="E5670" s="0" t="s">
        <v>12923</v>
      </c>
      <c r="F5670" s="0" t="s">
        <v>12905</v>
      </c>
      <c r="G5670" s="0" t="s">
        <v>12906</v>
      </c>
      <c r="H5670" s="0" t="s">
        <v>2320</v>
      </c>
      <c r="I5670" s="0" t="s">
        <v>2123</v>
      </c>
      <c r="J5670" s="0" t="s">
        <v>47</v>
      </c>
      <c r="K5670" s="0" t="s">
        <v>47</v>
      </c>
      <c r="L5670" s="0" t="s">
        <v>47</v>
      </c>
      <c r="M5670" s="0" t="s">
        <v>47</v>
      </c>
      <c r="N5670" s="0" t="n">
        <v>1</v>
      </c>
      <c r="O5670" s="0" t="n">
        <v>1</v>
      </c>
      <c r="P5670" s="0" t="n">
        <v>150</v>
      </c>
      <c r="Q5670" s="0" t="n">
        <v>1</v>
      </c>
      <c r="R5670" s="0" t="str">
        <f aca="false">INDEX(Lookup!$B$4:$B$18,MATCH(C5670,Lookup!$A$4:$A$18,0))</f>
        <v>India</v>
      </c>
      <c r="S5670" s="20" t="n">
        <f aca="false">INDEX(Lookup!$D$4:$D$18,MATCH(C5670,Lookup!$A$4:$A$18,0))</f>
        <v>0.012</v>
      </c>
      <c r="T5670" s="21" t="n">
        <f aca="false">ROUND(P5670*S5670,2)</f>
        <v>1.8</v>
      </c>
      <c r="U5670" s="21" t="n">
        <f aca="false">IF(T5670&lt;=10,1,IF(T5670&lt;=20,2,IF(T5670&lt;=30,3,IF(T5670&lt;=40,4,IF(T5670&lt;=50,5,IF(T5670&lt;=100,6,IF(T5670&lt;=250,7,8)))))))</f>
        <v>1</v>
      </c>
      <c r="V5670" s="21" t="n">
        <f aca="false">IF(AND(OR(Dashboard!$T$3="All",R5670=Dashboard!$T$3),OR(Dashboard!$T$4="All",D5670=Dashboard!$T$4)),1,0)</f>
        <v>1</v>
      </c>
      <c r="W5670" s="21" t="n">
        <f aca="false">IF(V5670=1,T5670+ROW()/10000000,0)</f>
        <v>1.800567</v>
      </c>
    </row>
    <row r="5671" customFormat="false" ht="15" hidden="false" customHeight="false" outlineLevel="0" collapsed="false">
      <c r="A5671" s="0" t="n">
        <v>18432206</v>
      </c>
      <c r="B5671" s="0" t="s">
        <v>12924</v>
      </c>
      <c r="C5671" s="0" t="n">
        <v>1</v>
      </c>
      <c r="D5671" s="0" t="s">
        <v>6924</v>
      </c>
      <c r="E5671" s="0" t="s">
        <v>12925</v>
      </c>
      <c r="F5671" s="0" t="s">
        <v>12905</v>
      </c>
      <c r="G5671" s="0" t="s">
        <v>12906</v>
      </c>
      <c r="H5671" s="0" t="s">
        <v>69</v>
      </c>
      <c r="I5671" s="0" t="s">
        <v>2123</v>
      </c>
      <c r="J5671" s="0" t="s">
        <v>47</v>
      </c>
      <c r="K5671" s="0" t="s">
        <v>47</v>
      </c>
      <c r="L5671" s="0" t="s">
        <v>47</v>
      </c>
      <c r="M5671" s="0" t="s">
        <v>47</v>
      </c>
      <c r="N5671" s="0" t="n">
        <v>2</v>
      </c>
      <c r="O5671" s="0" t="n">
        <v>1</v>
      </c>
      <c r="P5671" s="0" t="n">
        <v>500</v>
      </c>
      <c r="Q5671" s="0" t="n">
        <v>1</v>
      </c>
      <c r="R5671" s="0" t="str">
        <f aca="false">INDEX(Lookup!$B$4:$B$18,MATCH(C5671,Lookup!$A$4:$A$18,0))</f>
        <v>India</v>
      </c>
      <c r="S5671" s="20" t="n">
        <f aca="false">INDEX(Lookup!$D$4:$D$18,MATCH(C5671,Lookup!$A$4:$A$18,0))</f>
        <v>0.012</v>
      </c>
      <c r="T5671" s="21" t="n">
        <f aca="false">ROUND(P5671*S5671,2)</f>
        <v>6</v>
      </c>
      <c r="U5671" s="21" t="n">
        <f aca="false">IF(T5671&lt;=10,1,IF(T5671&lt;=20,2,IF(T5671&lt;=30,3,IF(T5671&lt;=40,4,IF(T5671&lt;=50,5,IF(T5671&lt;=100,6,IF(T5671&lt;=250,7,8)))))))</f>
        <v>1</v>
      </c>
      <c r="V5671" s="21" t="n">
        <f aca="false">IF(AND(OR(Dashboard!$T$3="All",R5671=Dashboard!$T$3),OR(Dashboard!$T$4="All",D5671=Dashboard!$T$4)),1,0)</f>
        <v>1</v>
      </c>
      <c r="W5671" s="21" t="n">
        <f aca="false">IF(V5671=1,T5671+ROW()/10000000,0)</f>
        <v>6.0005671</v>
      </c>
    </row>
    <row r="5672" customFormat="false" ht="15" hidden="false" customHeight="false" outlineLevel="0" collapsed="false">
      <c r="A5672" s="0" t="n">
        <v>311394</v>
      </c>
      <c r="B5672" s="0" t="s">
        <v>12926</v>
      </c>
      <c r="C5672" s="0" t="n">
        <v>1</v>
      </c>
      <c r="D5672" s="0" t="s">
        <v>6924</v>
      </c>
      <c r="E5672" s="0" t="s">
        <v>12927</v>
      </c>
      <c r="F5672" s="0" t="s">
        <v>12905</v>
      </c>
      <c r="G5672" s="0" t="s">
        <v>12906</v>
      </c>
      <c r="H5672" s="0" t="s">
        <v>156</v>
      </c>
      <c r="I5672" s="0" t="s">
        <v>2123</v>
      </c>
      <c r="J5672" s="0" t="s">
        <v>47</v>
      </c>
      <c r="K5672" s="0" t="s">
        <v>47</v>
      </c>
      <c r="L5672" s="0" t="s">
        <v>47</v>
      </c>
      <c r="M5672" s="0" t="s">
        <v>47</v>
      </c>
      <c r="N5672" s="0" t="n">
        <v>1</v>
      </c>
      <c r="O5672" s="0" t="n">
        <v>2</v>
      </c>
      <c r="P5672" s="0" t="n">
        <v>250</v>
      </c>
      <c r="Q5672" s="0" t="n">
        <v>1</v>
      </c>
      <c r="R5672" s="0" t="str">
        <f aca="false">INDEX(Lookup!$B$4:$B$18,MATCH(C5672,Lookup!$A$4:$A$18,0))</f>
        <v>India</v>
      </c>
      <c r="S5672" s="20" t="n">
        <f aca="false">INDEX(Lookup!$D$4:$D$18,MATCH(C5672,Lookup!$A$4:$A$18,0))</f>
        <v>0.012</v>
      </c>
      <c r="T5672" s="21" t="n">
        <f aca="false">ROUND(P5672*S5672,2)</f>
        <v>3</v>
      </c>
      <c r="U5672" s="21" t="n">
        <f aca="false">IF(T5672&lt;=10,1,IF(T5672&lt;=20,2,IF(T5672&lt;=30,3,IF(T5672&lt;=40,4,IF(T5672&lt;=50,5,IF(T5672&lt;=100,6,IF(T5672&lt;=250,7,8)))))))</f>
        <v>1</v>
      </c>
      <c r="V5672" s="21" t="n">
        <f aca="false">IF(AND(OR(Dashboard!$T$3="All",R5672=Dashboard!$T$3),OR(Dashboard!$T$4="All",D5672=Dashboard!$T$4)),1,0)</f>
        <v>1</v>
      </c>
      <c r="W5672" s="21" t="n">
        <f aca="false">IF(V5672=1,T5672+ROW()/10000000,0)</f>
        <v>3.0005672</v>
      </c>
    </row>
    <row r="5673" customFormat="false" ht="15" hidden="false" customHeight="false" outlineLevel="0" collapsed="false">
      <c r="A5673" s="0" t="n">
        <v>18471270</v>
      </c>
      <c r="B5673" s="0" t="s">
        <v>12928</v>
      </c>
      <c r="C5673" s="0" t="n">
        <v>1</v>
      </c>
      <c r="D5673" s="0" t="s">
        <v>6924</v>
      </c>
      <c r="E5673" s="0" t="s">
        <v>12929</v>
      </c>
      <c r="F5673" s="0" t="s">
        <v>12905</v>
      </c>
      <c r="G5673" s="0" t="s">
        <v>12906</v>
      </c>
      <c r="H5673" s="0" t="s">
        <v>12930</v>
      </c>
      <c r="I5673" s="0" t="s">
        <v>2123</v>
      </c>
      <c r="J5673" s="0" t="s">
        <v>47</v>
      </c>
      <c r="K5673" s="0" t="s">
        <v>47</v>
      </c>
      <c r="L5673" s="0" t="s">
        <v>47</v>
      </c>
      <c r="M5673" s="0" t="s">
        <v>47</v>
      </c>
      <c r="N5673" s="0" t="n">
        <v>1</v>
      </c>
      <c r="O5673" s="0" t="n">
        <v>0</v>
      </c>
      <c r="P5673" s="0" t="n">
        <v>350</v>
      </c>
      <c r="Q5673" s="0" t="n">
        <v>1</v>
      </c>
      <c r="R5673" s="0" t="str">
        <f aca="false">INDEX(Lookup!$B$4:$B$18,MATCH(C5673,Lookup!$A$4:$A$18,0))</f>
        <v>India</v>
      </c>
      <c r="S5673" s="20" t="n">
        <f aca="false">INDEX(Lookup!$D$4:$D$18,MATCH(C5673,Lookup!$A$4:$A$18,0))</f>
        <v>0.012</v>
      </c>
      <c r="T5673" s="21" t="n">
        <f aca="false">ROUND(P5673*S5673,2)</f>
        <v>4.2</v>
      </c>
      <c r="U5673" s="21" t="n">
        <f aca="false">IF(T5673&lt;=10,1,IF(T5673&lt;=20,2,IF(T5673&lt;=30,3,IF(T5673&lt;=40,4,IF(T5673&lt;=50,5,IF(T5673&lt;=100,6,IF(T5673&lt;=250,7,8)))))))</f>
        <v>1</v>
      </c>
      <c r="V5673" s="21" t="n">
        <f aca="false">IF(AND(OR(Dashboard!$T$3="All",R5673=Dashboard!$T$3),OR(Dashboard!$T$4="All",D5673=Dashboard!$T$4)),1,0)</f>
        <v>1</v>
      </c>
      <c r="W5673" s="21" t="n">
        <f aca="false">IF(V5673=1,T5673+ROW()/10000000,0)</f>
        <v>4.2005673</v>
      </c>
    </row>
    <row r="5674" customFormat="false" ht="15" hidden="false" customHeight="false" outlineLevel="0" collapsed="false">
      <c r="A5674" s="0" t="n">
        <v>313349</v>
      </c>
      <c r="B5674" s="0" t="s">
        <v>12931</v>
      </c>
      <c r="C5674" s="0" t="n">
        <v>1</v>
      </c>
      <c r="D5674" s="0" t="s">
        <v>6924</v>
      </c>
      <c r="E5674" s="0" t="s">
        <v>12932</v>
      </c>
      <c r="F5674" s="0" t="s">
        <v>12905</v>
      </c>
      <c r="G5674" s="0" t="s">
        <v>12906</v>
      </c>
      <c r="H5674" s="0" t="s">
        <v>2288</v>
      </c>
      <c r="I5674" s="0" t="s">
        <v>2123</v>
      </c>
      <c r="J5674" s="0" t="s">
        <v>47</v>
      </c>
      <c r="K5674" s="0" t="s">
        <v>47</v>
      </c>
      <c r="L5674" s="0" t="s">
        <v>47</v>
      </c>
      <c r="M5674" s="0" t="s">
        <v>47</v>
      </c>
      <c r="N5674" s="0" t="n">
        <v>1</v>
      </c>
      <c r="O5674" s="0" t="n">
        <v>3</v>
      </c>
      <c r="P5674" s="0" t="n">
        <v>400</v>
      </c>
      <c r="Q5674" s="0" t="n">
        <v>1</v>
      </c>
      <c r="R5674" s="0" t="str">
        <f aca="false">INDEX(Lookup!$B$4:$B$18,MATCH(C5674,Lookup!$A$4:$A$18,0))</f>
        <v>India</v>
      </c>
      <c r="S5674" s="20" t="n">
        <f aca="false">INDEX(Lookup!$D$4:$D$18,MATCH(C5674,Lookup!$A$4:$A$18,0))</f>
        <v>0.012</v>
      </c>
      <c r="T5674" s="21" t="n">
        <f aca="false">ROUND(P5674*S5674,2)</f>
        <v>4.8</v>
      </c>
      <c r="U5674" s="21" t="n">
        <f aca="false">IF(T5674&lt;=10,1,IF(T5674&lt;=20,2,IF(T5674&lt;=30,3,IF(T5674&lt;=40,4,IF(T5674&lt;=50,5,IF(T5674&lt;=100,6,IF(T5674&lt;=250,7,8)))))))</f>
        <v>1</v>
      </c>
      <c r="V5674" s="21" t="n">
        <f aca="false">IF(AND(OR(Dashboard!$T$3="All",R5674=Dashboard!$T$3),OR(Dashboard!$T$4="All",D5674=Dashboard!$T$4)),1,0)</f>
        <v>1</v>
      </c>
      <c r="W5674" s="21" t="n">
        <f aca="false">IF(V5674=1,T5674+ROW()/10000000,0)</f>
        <v>4.8005674</v>
      </c>
    </row>
    <row r="5675" customFormat="false" ht="15" hidden="false" customHeight="false" outlineLevel="0" collapsed="false">
      <c r="A5675" s="0" t="n">
        <v>18359302</v>
      </c>
      <c r="B5675" s="0" t="s">
        <v>12933</v>
      </c>
      <c r="C5675" s="0" t="n">
        <v>1</v>
      </c>
      <c r="D5675" s="0" t="s">
        <v>6924</v>
      </c>
      <c r="E5675" s="0" t="s">
        <v>12934</v>
      </c>
      <c r="F5675" s="0" t="s">
        <v>12905</v>
      </c>
      <c r="G5675" s="0" t="s">
        <v>12906</v>
      </c>
      <c r="H5675" s="0" t="s">
        <v>3129</v>
      </c>
      <c r="I5675" s="0" t="s">
        <v>2123</v>
      </c>
      <c r="J5675" s="0" t="s">
        <v>47</v>
      </c>
      <c r="K5675" s="0" t="s">
        <v>47</v>
      </c>
      <c r="L5675" s="0" t="s">
        <v>47</v>
      </c>
      <c r="M5675" s="0" t="s">
        <v>47</v>
      </c>
      <c r="N5675" s="0" t="n">
        <v>1</v>
      </c>
      <c r="O5675" s="0" t="n">
        <v>0</v>
      </c>
      <c r="P5675" s="0" t="n">
        <v>250</v>
      </c>
      <c r="Q5675" s="0" t="n">
        <v>1</v>
      </c>
      <c r="R5675" s="0" t="str">
        <f aca="false">INDEX(Lookup!$B$4:$B$18,MATCH(C5675,Lookup!$A$4:$A$18,0))</f>
        <v>India</v>
      </c>
      <c r="S5675" s="20" t="n">
        <f aca="false">INDEX(Lookup!$D$4:$D$18,MATCH(C5675,Lookup!$A$4:$A$18,0))</f>
        <v>0.012</v>
      </c>
      <c r="T5675" s="21" t="n">
        <f aca="false">ROUND(P5675*S5675,2)</f>
        <v>3</v>
      </c>
      <c r="U5675" s="21" t="n">
        <f aca="false">IF(T5675&lt;=10,1,IF(T5675&lt;=20,2,IF(T5675&lt;=30,3,IF(T5675&lt;=40,4,IF(T5675&lt;=50,5,IF(T5675&lt;=100,6,IF(T5675&lt;=250,7,8)))))))</f>
        <v>1</v>
      </c>
      <c r="V5675" s="21" t="n">
        <f aca="false">IF(AND(OR(Dashboard!$T$3="All",R5675=Dashboard!$T$3),OR(Dashboard!$T$4="All",D5675=Dashboard!$T$4)),1,0)</f>
        <v>1</v>
      </c>
      <c r="W5675" s="21" t="n">
        <f aca="false">IF(V5675=1,T5675+ROW()/10000000,0)</f>
        <v>3.0005675</v>
      </c>
    </row>
    <row r="5676" customFormat="false" ht="15" hidden="false" customHeight="false" outlineLevel="0" collapsed="false">
      <c r="A5676" s="0" t="n">
        <v>18352287</v>
      </c>
      <c r="B5676" s="0" t="s">
        <v>12935</v>
      </c>
      <c r="C5676" s="0" t="n">
        <v>1</v>
      </c>
      <c r="D5676" s="0" t="s">
        <v>6924</v>
      </c>
      <c r="E5676" s="0" t="s">
        <v>12936</v>
      </c>
      <c r="F5676" s="0" t="s">
        <v>12905</v>
      </c>
      <c r="G5676" s="0" t="s">
        <v>12906</v>
      </c>
      <c r="H5676" s="0" t="s">
        <v>69</v>
      </c>
      <c r="I5676" s="0" t="s">
        <v>2123</v>
      </c>
      <c r="J5676" s="0" t="s">
        <v>47</v>
      </c>
      <c r="K5676" s="0" t="s">
        <v>47</v>
      </c>
      <c r="L5676" s="0" t="s">
        <v>47</v>
      </c>
      <c r="M5676" s="0" t="s">
        <v>47</v>
      </c>
      <c r="N5676" s="0" t="n">
        <v>1</v>
      </c>
      <c r="O5676" s="0" t="n">
        <v>0</v>
      </c>
      <c r="P5676" s="0" t="n">
        <v>300</v>
      </c>
      <c r="Q5676" s="0" t="n">
        <v>1</v>
      </c>
      <c r="R5676" s="0" t="str">
        <f aca="false">INDEX(Lookup!$B$4:$B$18,MATCH(C5676,Lookup!$A$4:$A$18,0))</f>
        <v>India</v>
      </c>
      <c r="S5676" s="20" t="n">
        <f aca="false">INDEX(Lookup!$D$4:$D$18,MATCH(C5676,Lookup!$A$4:$A$18,0))</f>
        <v>0.012</v>
      </c>
      <c r="T5676" s="21" t="n">
        <f aca="false">ROUND(P5676*S5676,2)</f>
        <v>3.6</v>
      </c>
      <c r="U5676" s="21" t="n">
        <f aca="false">IF(T5676&lt;=10,1,IF(T5676&lt;=20,2,IF(T5676&lt;=30,3,IF(T5676&lt;=40,4,IF(T5676&lt;=50,5,IF(T5676&lt;=100,6,IF(T5676&lt;=250,7,8)))))))</f>
        <v>1</v>
      </c>
      <c r="V5676" s="21" t="n">
        <f aca="false">IF(AND(OR(Dashboard!$T$3="All",R5676=Dashboard!$T$3),OR(Dashboard!$T$4="All",D5676=Dashboard!$T$4)),1,0)</f>
        <v>1</v>
      </c>
      <c r="W5676" s="21" t="n">
        <f aca="false">IF(V5676=1,T5676+ROW()/10000000,0)</f>
        <v>3.6005676</v>
      </c>
    </row>
    <row r="5677" customFormat="false" ht="15" hidden="false" customHeight="false" outlineLevel="0" collapsed="false">
      <c r="A5677" s="0" t="n">
        <v>9262</v>
      </c>
      <c r="B5677" s="0" t="s">
        <v>12937</v>
      </c>
      <c r="C5677" s="0" t="n">
        <v>1</v>
      </c>
      <c r="D5677" s="0" t="s">
        <v>6924</v>
      </c>
      <c r="E5677" s="0" t="s">
        <v>12938</v>
      </c>
      <c r="F5677" s="0" t="s">
        <v>12905</v>
      </c>
      <c r="G5677" s="0" t="s">
        <v>12906</v>
      </c>
      <c r="H5677" s="0" t="s">
        <v>3129</v>
      </c>
      <c r="I5677" s="0" t="s">
        <v>2123</v>
      </c>
      <c r="J5677" s="0" t="s">
        <v>47</v>
      </c>
      <c r="K5677" s="0" t="s">
        <v>47</v>
      </c>
      <c r="L5677" s="0" t="s">
        <v>47</v>
      </c>
      <c r="M5677" s="0" t="s">
        <v>47</v>
      </c>
      <c r="N5677" s="0" t="n">
        <v>1</v>
      </c>
      <c r="O5677" s="0" t="n">
        <v>2</v>
      </c>
      <c r="P5677" s="0" t="n">
        <v>300</v>
      </c>
      <c r="Q5677" s="0" t="n">
        <v>1</v>
      </c>
      <c r="R5677" s="0" t="str">
        <f aca="false">INDEX(Lookup!$B$4:$B$18,MATCH(C5677,Lookup!$A$4:$A$18,0))</f>
        <v>India</v>
      </c>
      <c r="S5677" s="20" t="n">
        <f aca="false">INDEX(Lookup!$D$4:$D$18,MATCH(C5677,Lookup!$A$4:$A$18,0))</f>
        <v>0.012</v>
      </c>
      <c r="T5677" s="21" t="n">
        <f aca="false">ROUND(P5677*S5677,2)</f>
        <v>3.6</v>
      </c>
      <c r="U5677" s="21" t="n">
        <f aca="false">IF(T5677&lt;=10,1,IF(T5677&lt;=20,2,IF(T5677&lt;=30,3,IF(T5677&lt;=40,4,IF(T5677&lt;=50,5,IF(T5677&lt;=100,6,IF(T5677&lt;=250,7,8)))))))</f>
        <v>1</v>
      </c>
      <c r="V5677" s="21" t="n">
        <f aca="false">IF(AND(OR(Dashboard!$T$3="All",R5677=Dashboard!$T$3),OR(Dashboard!$T$4="All",D5677=Dashboard!$T$4)),1,0)</f>
        <v>1</v>
      </c>
      <c r="W5677" s="21" t="n">
        <f aca="false">IF(V5677=1,T5677+ROW()/10000000,0)</f>
        <v>3.6005677</v>
      </c>
    </row>
    <row r="5678" customFormat="false" ht="15" hidden="false" customHeight="false" outlineLevel="0" collapsed="false">
      <c r="A5678" s="0" t="n">
        <v>18469981</v>
      </c>
      <c r="B5678" s="0" t="s">
        <v>12348</v>
      </c>
      <c r="C5678" s="0" t="n">
        <v>1</v>
      </c>
      <c r="D5678" s="0" t="s">
        <v>6924</v>
      </c>
      <c r="E5678" s="0" t="s">
        <v>12939</v>
      </c>
      <c r="F5678" s="0" t="s">
        <v>12905</v>
      </c>
      <c r="G5678" s="0" t="s">
        <v>12906</v>
      </c>
      <c r="H5678" s="0" t="s">
        <v>2128</v>
      </c>
      <c r="I5678" s="0" t="s">
        <v>2123</v>
      </c>
      <c r="J5678" s="0" t="s">
        <v>47</v>
      </c>
      <c r="K5678" s="0" t="s">
        <v>47</v>
      </c>
      <c r="L5678" s="0" t="s">
        <v>47</v>
      </c>
      <c r="M5678" s="0" t="s">
        <v>47</v>
      </c>
      <c r="N5678" s="0" t="n">
        <v>1</v>
      </c>
      <c r="O5678" s="0" t="n">
        <v>0</v>
      </c>
      <c r="P5678" s="0" t="n">
        <v>250</v>
      </c>
      <c r="Q5678" s="0" t="n">
        <v>1</v>
      </c>
      <c r="R5678" s="0" t="str">
        <f aca="false">INDEX(Lookup!$B$4:$B$18,MATCH(C5678,Lookup!$A$4:$A$18,0))</f>
        <v>India</v>
      </c>
      <c r="S5678" s="20" t="n">
        <f aca="false">INDEX(Lookup!$D$4:$D$18,MATCH(C5678,Lookup!$A$4:$A$18,0))</f>
        <v>0.012</v>
      </c>
      <c r="T5678" s="21" t="n">
        <f aca="false">ROUND(P5678*S5678,2)</f>
        <v>3</v>
      </c>
      <c r="U5678" s="21" t="n">
        <f aca="false">IF(T5678&lt;=10,1,IF(T5678&lt;=20,2,IF(T5678&lt;=30,3,IF(T5678&lt;=40,4,IF(T5678&lt;=50,5,IF(T5678&lt;=100,6,IF(T5678&lt;=250,7,8)))))))</f>
        <v>1</v>
      </c>
      <c r="V5678" s="21" t="n">
        <f aca="false">IF(AND(OR(Dashboard!$T$3="All",R5678=Dashboard!$T$3),OR(Dashboard!$T$4="All",D5678=Dashboard!$T$4)),1,0)</f>
        <v>1</v>
      </c>
      <c r="W5678" s="21" t="n">
        <f aca="false">IF(V5678=1,T5678+ROW()/10000000,0)</f>
        <v>3.0005678</v>
      </c>
    </row>
    <row r="5679" customFormat="false" ht="15" hidden="false" customHeight="false" outlineLevel="0" collapsed="false">
      <c r="A5679" s="0" t="n">
        <v>18349922</v>
      </c>
      <c r="B5679" s="0" t="s">
        <v>12940</v>
      </c>
      <c r="C5679" s="0" t="n">
        <v>1</v>
      </c>
      <c r="D5679" s="0" t="s">
        <v>6924</v>
      </c>
      <c r="E5679" s="0" t="s">
        <v>12941</v>
      </c>
      <c r="F5679" s="0" t="s">
        <v>12905</v>
      </c>
      <c r="G5679" s="0" t="s">
        <v>12906</v>
      </c>
      <c r="H5679" s="0" t="s">
        <v>3500</v>
      </c>
      <c r="I5679" s="0" t="s">
        <v>2123</v>
      </c>
      <c r="J5679" s="0" t="s">
        <v>47</v>
      </c>
      <c r="K5679" s="0" t="s">
        <v>47</v>
      </c>
      <c r="L5679" s="0" t="s">
        <v>47</v>
      </c>
      <c r="M5679" s="0" t="s">
        <v>47</v>
      </c>
      <c r="N5679" s="0" t="n">
        <v>1</v>
      </c>
      <c r="O5679" s="0" t="n">
        <v>1</v>
      </c>
      <c r="P5679" s="0" t="n">
        <v>400</v>
      </c>
      <c r="Q5679" s="0" t="n">
        <v>1</v>
      </c>
      <c r="R5679" s="0" t="str">
        <f aca="false">INDEX(Lookup!$B$4:$B$18,MATCH(C5679,Lookup!$A$4:$A$18,0))</f>
        <v>India</v>
      </c>
      <c r="S5679" s="20" t="n">
        <f aca="false">INDEX(Lookup!$D$4:$D$18,MATCH(C5679,Lookup!$A$4:$A$18,0))</f>
        <v>0.012</v>
      </c>
      <c r="T5679" s="21" t="n">
        <f aca="false">ROUND(P5679*S5679,2)</f>
        <v>4.8</v>
      </c>
      <c r="U5679" s="21" t="n">
        <f aca="false">IF(T5679&lt;=10,1,IF(T5679&lt;=20,2,IF(T5679&lt;=30,3,IF(T5679&lt;=40,4,IF(T5679&lt;=50,5,IF(T5679&lt;=100,6,IF(T5679&lt;=250,7,8)))))))</f>
        <v>1</v>
      </c>
      <c r="V5679" s="21" t="n">
        <f aca="false">IF(AND(OR(Dashboard!$T$3="All",R5679=Dashboard!$T$3),OR(Dashboard!$T$4="All",D5679=Dashboard!$T$4)),1,0)</f>
        <v>1</v>
      </c>
      <c r="W5679" s="21" t="n">
        <f aca="false">IF(V5679=1,T5679+ROW()/10000000,0)</f>
        <v>4.8005679</v>
      </c>
    </row>
    <row r="5680" customFormat="false" ht="15" hidden="false" customHeight="false" outlineLevel="0" collapsed="false">
      <c r="A5680" s="0" t="n">
        <v>18432214</v>
      </c>
      <c r="B5680" s="0" t="s">
        <v>12942</v>
      </c>
      <c r="C5680" s="0" t="n">
        <v>1</v>
      </c>
      <c r="D5680" s="0" t="s">
        <v>6924</v>
      </c>
      <c r="E5680" s="0" t="s">
        <v>12943</v>
      </c>
      <c r="F5680" s="0" t="s">
        <v>12905</v>
      </c>
      <c r="G5680" s="0" t="s">
        <v>12906</v>
      </c>
      <c r="H5680" s="0" t="s">
        <v>2147</v>
      </c>
      <c r="I5680" s="0" t="s">
        <v>2123</v>
      </c>
      <c r="J5680" s="0" t="s">
        <v>47</v>
      </c>
      <c r="K5680" s="0" t="s">
        <v>47</v>
      </c>
      <c r="L5680" s="0" t="s">
        <v>47</v>
      </c>
      <c r="M5680" s="0" t="s">
        <v>47</v>
      </c>
      <c r="N5680" s="0" t="n">
        <v>1</v>
      </c>
      <c r="O5680" s="0" t="n">
        <v>0</v>
      </c>
      <c r="P5680" s="0" t="n">
        <v>400</v>
      </c>
      <c r="Q5680" s="0" t="n">
        <v>1</v>
      </c>
      <c r="R5680" s="0" t="str">
        <f aca="false">INDEX(Lookup!$B$4:$B$18,MATCH(C5680,Lookup!$A$4:$A$18,0))</f>
        <v>India</v>
      </c>
      <c r="S5680" s="20" t="n">
        <f aca="false">INDEX(Lookup!$D$4:$D$18,MATCH(C5680,Lookup!$A$4:$A$18,0))</f>
        <v>0.012</v>
      </c>
      <c r="T5680" s="21" t="n">
        <f aca="false">ROUND(P5680*S5680,2)</f>
        <v>4.8</v>
      </c>
      <c r="U5680" s="21" t="n">
        <f aca="false">IF(T5680&lt;=10,1,IF(T5680&lt;=20,2,IF(T5680&lt;=30,3,IF(T5680&lt;=40,4,IF(T5680&lt;=50,5,IF(T5680&lt;=100,6,IF(T5680&lt;=250,7,8)))))))</f>
        <v>1</v>
      </c>
      <c r="V5680" s="21" t="n">
        <f aca="false">IF(AND(OR(Dashboard!$T$3="All",R5680=Dashboard!$T$3),OR(Dashboard!$T$4="All",D5680=Dashboard!$T$4)),1,0)</f>
        <v>1</v>
      </c>
      <c r="W5680" s="21" t="n">
        <f aca="false">IF(V5680=1,T5680+ROW()/10000000,0)</f>
        <v>4.800568</v>
      </c>
    </row>
    <row r="5681" customFormat="false" ht="15" hidden="false" customHeight="false" outlineLevel="0" collapsed="false">
      <c r="A5681" s="0" t="n">
        <v>310357</v>
      </c>
      <c r="B5681" s="0" t="s">
        <v>12944</v>
      </c>
      <c r="C5681" s="0" t="n">
        <v>1</v>
      </c>
      <c r="D5681" s="0" t="s">
        <v>6924</v>
      </c>
      <c r="E5681" s="0" t="s">
        <v>12945</v>
      </c>
      <c r="F5681" s="0" t="s">
        <v>12905</v>
      </c>
      <c r="G5681" s="0" t="s">
        <v>12906</v>
      </c>
      <c r="H5681" s="0" t="s">
        <v>12946</v>
      </c>
      <c r="I5681" s="0" t="s">
        <v>2123</v>
      </c>
      <c r="J5681" s="0" t="s">
        <v>47</v>
      </c>
      <c r="K5681" s="0" t="s">
        <v>47</v>
      </c>
      <c r="L5681" s="0" t="s">
        <v>47</v>
      </c>
      <c r="M5681" s="0" t="s">
        <v>47</v>
      </c>
      <c r="N5681" s="0" t="n">
        <v>1</v>
      </c>
      <c r="O5681" s="0" t="n">
        <v>2</v>
      </c>
      <c r="P5681" s="0" t="n">
        <v>250</v>
      </c>
      <c r="Q5681" s="0" t="n">
        <v>1</v>
      </c>
      <c r="R5681" s="0" t="str">
        <f aca="false">INDEX(Lookup!$B$4:$B$18,MATCH(C5681,Lookup!$A$4:$A$18,0))</f>
        <v>India</v>
      </c>
      <c r="S5681" s="20" t="n">
        <f aca="false">INDEX(Lookup!$D$4:$D$18,MATCH(C5681,Lookup!$A$4:$A$18,0))</f>
        <v>0.012</v>
      </c>
      <c r="T5681" s="21" t="n">
        <f aca="false">ROUND(P5681*S5681,2)</f>
        <v>3</v>
      </c>
      <c r="U5681" s="21" t="n">
        <f aca="false">IF(T5681&lt;=10,1,IF(T5681&lt;=20,2,IF(T5681&lt;=30,3,IF(T5681&lt;=40,4,IF(T5681&lt;=50,5,IF(T5681&lt;=100,6,IF(T5681&lt;=250,7,8)))))))</f>
        <v>1</v>
      </c>
      <c r="V5681" s="21" t="n">
        <f aca="false">IF(AND(OR(Dashboard!$T$3="All",R5681=Dashboard!$T$3),OR(Dashboard!$T$4="All",D5681=Dashboard!$T$4)),1,0)</f>
        <v>1</v>
      </c>
      <c r="W5681" s="21" t="n">
        <f aca="false">IF(V5681=1,T5681+ROW()/10000000,0)</f>
        <v>3.0005681</v>
      </c>
    </row>
    <row r="5682" customFormat="false" ht="15" hidden="false" customHeight="false" outlineLevel="0" collapsed="false">
      <c r="A5682" s="0" t="n">
        <v>18429155</v>
      </c>
      <c r="B5682" s="0" t="s">
        <v>2973</v>
      </c>
      <c r="C5682" s="0" t="n">
        <v>1</v>
      </c>
      <c r="D5682" s="0" t="s">
        <v>6924</v>
      </c>
      <c r="E5682" s="0" t="s">
        <v>12947</v>
      </c>
      <c r="F5682" s="0" t="s">
        <v>12905</v>
      </c>
      <c r="G5682" s="0" t="s">
        <v>12906</v>
      </c>
      <c r="H5682" s="0" t="s">
        <v>2975</v>
      </c>
      <c r="I5682" s="0" t="s">
        <v>2123</v>
      </c>
      <c r="J5682" s="0" t="s">
        <v>47</v>
      </c>
      <c r="K5682" s="0" t="s">
        <v>47</v>
      </c>
      <c r="L5682" s="0" t="s">
        <v>47</v>
      </c>
      <c r="M5682" s="0" t="s">
        <v>47</v>
      </c>
      <c r="N5682" s="0" t="n">
        <v>1</v>
      </c>
      <c r="O5682" s="0" t="n">
        <v>0</v>
      </c>
      <c r="P5682" s="0" t="n">
        <v>350</v>
      </c>
      <c r="Q5682" s="0" t="n">
        <v>1</v>
      </c>
      <c r="R5682" s="0" t="str">
        <f aca="false">INDEX(Lookup!$B$4:$B$18,MATCH(C5682,Lookup!$A$4:$A$18,0))</f>
        <v>India</v>
      </c>
      <c r="S5682" s="20" t="n">
        <f aca="false">INDEX(Lookup!$D$4:$D$18,MATCH(C5682,Lookup!$A$4:$A$18,0))</f>
        <v>0.012</v>
      </c>
      <c r="T5682" s="21" t="n">
        <f aca="false">ROUND(P5682*S5682,2)</f>
        <v>4.2</v>
      </c>
      <c r="U5682" s="21" t="n">
        <f aca="false">IF(T5682&lt;=10,1,IF(T5682&lt;=20,2,IF(T5682&lt;=30,3,IF(T5682&lt;=40,4,IF(T5682&lt;=50,5,IF(T5682&lt;=100,6,IF(T5682&lt;=250,7,8)))))))</f>
        <v>1</v>
      </c>
      <c r="V5682" s="21" t="n">
        <f aca="false">IF(AND(OR(Dashboard!$T$3="All",R5682=Dashboard!$T$3),OR(Dashboard!$T$4="All",D5682=Dashboard!$T$4)),1,0)</f>
        <v>1</v>
      </c>
      <c r="W5682" s="21" t="n">
        <f aca="false">IF(V5682=1,T5682+ROW()/10000000,0)</f>
        <v>4.2005682</v>
      </c>
    </row>
    <row r="5683" customFormat="false" ht="15" hidden="false" customHeight="false" outlineLevel="0" collapsed="false">
      <c r="A5683" s="0" t="n">
        <v>18471319</v>
      </c>
      <c r="B5683" s="0" t="s">
        <v>12948</v>
      </c>
      <c r="C5683" s="0" t="n">
        <v>1</v>
      </c>
      <c r="D5683" s="0" t="s">
        <v>6924</v>
      </c>
      <c r="E5683" s="0" t="s">
        <v>12949</v>
      </c>
      <c r="F5683" s="0" t="s">
        <v>12905</v>
      </c>
      <c r="G5683" s="0" t="s">
        <v>12906</v>
      </c>
      <c r="H5683" s="0" t="s">
        <v>7278</v>
      </c>
      <c r="I5683" s="0" t="s">
        <v>2123</v>
      </c>
      <c r="J5683" s="0" t="s">
        <v>47</v>
      </c>
      <c r="K5683" s="0" t="s">
        <v>47</v>
      </c>
      <c r="L5683" s="0" t="s">
        <v>47</v>
      </c>
      <c r="M5683" s="0" t="s">
        <v>47</v>
      </c>
      <c r="N5683" s="0" t="n">
        <v>1</v>
      </c>
      <c r="O5683" s="0" t="n">
        <v>0</v>
      </c>
      <c r="P5683" s="0" t="n">
        <v>250</v>
      </c>
      <c r="Q5683" s="0" t="n">
        <v>1</v>
      </c>
      <c r="R5683" s="0" t="str">
        <f aca="false">INDEX(Lookup!$B$4:$B$18,MATCH(C5683,Lookup!$A$4:$A$18,0))</f>
        <v>India</v>
      </c>
      <c r="S5683" s="20" t="n">
        <f aca="false">INDEX(Lookup!$D$4:$D$18,MATCH(C5683,Lookup!$A$4:$A$18,0))</f>
        <v>0.012</v>
      </c>
      <c r="T5683" s="21" t="n">
        <f aca="false">ROUND(P5683*S5683,2)</f>
        <v>3</v>
      </c>
      <c r="U5683" s="21" t="n">
        <f aca="false">IF(T5683&lt;=10,1,IF(T5683&lt;=20,2,IF(T5683&lt;=30,3,IF(T5683&lt;=40,4,IF(T5683&lt;=50,5,IF(T5683&lt;=100,6,IF(T5683&lt;=250,7,8)))))))</f>
        <v>1</v>
      </c>
      <c r="V5683" s="21" t="n">
        <f aca="false">IF(AND(OR(Dashboard!$T$3="All",R5683=Dashboard!$T$3),OR(Dashboard!$T$4="All",D5683=Dashboard!$T$4)),1,0)</f>
        <v>1</v>
      </c>
      <c r="W5683" s="21" t="n">
        <f aca="false">IF(V5683=1,T5683+ROW()/10000000,0)</f>
        <v>3.0005683</v>
      </c>
    </row>
    <row r="5684" customFormat="false" ht="15" hidden="false" customHeight="false" outlineLevel="0" collapsed="false">
      <c r="A5684" s="0" t="n">
        <v>18471263</v>
      </c>
      <c r="B5684" s="0" t="s">
        <v>12950</v>
      </c>
      <c r="C5684" s="0" t="n">
        <v>1</v>
      </c>
      <c r="D5684" s="0" t="s">
        <v>6924</v>
      </c>
      <c r="E5684" s="0" t="s">
        <v>12909</v>
      </c>
      <c r="F5684" s="0" t="s">
        <v>12905</v>
      </c>
      <c r="G5684" s="0" t="s">
        <v>12906</v>
      </c>
      <c r="H5684" s="0" t="s">
        <v>5111</v>
      </c>
      <c r="I5684" s="0" t="s">
        <v>2123</v>
      </c>
      <c r="J5684" s="0" t="s">
        <v>47</v>
      </c>
      <c r="K5684" s="0" t="s">
        <v>47</v>
      </c>
      <c r="L5684" s="0" t="s">
        <v>47</v>
      </c>
      <c r="M5684" s="0" t="s">
        <v>47</v>
      </c>
      <c r="N5684" s="0" t="n">
        <v>1</v>
      </c>
      <c r="O5684" s="0" t="n">
        <v>0</v>
      </c>
      <c r="P5684" s="0" t="n">
        <v>350</v>
      </c>
      <c r="Q5684" s="0" t="n">
        <v>1</v>
      </c>
      <c r="R5684" s="0" t="str">
        <f aca="false">INDEX(Lookup!$B$4:$B$18,MATCH(C5684,Lookup!$A$4:$A$18,0))</f>
        <v>India</v>
      </c>
      <c r="S5684" s="20" t="n">
        <f aca="false">INDEX(Lookup!$D$4:$D$18,MATCH(C5684,Lookup!$A$4:$A$18,0))</f>
        <v>0.012</v>
      </c>
      <c r="T5684" s="21" t="n">
        <f aca="false">ROUND(P5684*S5684,2)</f>
        <v>4.2</v>
      </c>
      <c r="U5684" s="21" t="n">
        <f aca="false">IF(T5684&lt;=10,1,IF(T5684&lt;=20,2,IF(T5684&lt;=30,3,IF(T5684&lt;=40,4,IF(T5684&lt;=50,5,IF(T5684&lt;=100,6,IF(T5684&lt;=250,7,8)))))))</f>
        <v>1</v>
      </c>
      <c r="V5684" s="21" t="n">
        <f aca="false">IF(AND(OR(Dashboard!$T$3="All",R5684=Dashboard!$T$3),OR(Dashboard!$T$4="All",D5684=Dashboard!$T$4)),1,0)</f>
        <v>1</v>
      </c>
      <c r="W5684" s="21" t="n">
        <f aca="false">IF(V5684=1,T5684+ROW()/10000000,0)</f>
        <v>4.2005684</v>
      </c>
    </row>
    <row r="5685" customFormat="false" ht="15" hidden="false" customHeight="false" outlineLevel="0" collapsed="false">
      <c r="A5685" s="0" t="n">
        <v>18432200</v>
      </c>
      <c r="B5685" s="0" t="s">
        <v>12951</v>
      </c>
      <c r="C5685" s="0" t="n">
        <v>1</v>
      </c>
      <c r="D5685" s="0" t="s">
        <v>6924</v>
      </c>
      <c r="E5685" s="0" t="s">
        <v>12952</v>
      </c>
      <c r="F5685" s="0" t="s">
        <v>12905</v>
      </c>
      <c r="G5685" s="0" t="s">
        <v>12906</v>
      </c>
      <c r="H5685" s="0" t="s">
        <v>2128</v>
      </c>
      <c r="I5685" s="0" t="s">
        <v>2123</v>
      </c>
      <c r="J5685" s="0" t="s">
        <v>46</v>
      </c>
      <c r="K5685" s="0" t="s">
        <v>47</v>
      </c>
      <c r="L5685" s="0" t="s">
        <v>47</v>
      </c>
      <c r="M5685" s="0" t="s">
        <v>47</v>
      </c>
      <c r="N5685" s="0" t="n">
        <v>2</v>
      </c>
      <c r="O5685" s="0" t="n">
        <v>0</v>
      </c>
      <c r="P5685" s="0" t="n">
        <v>700</v>
      </c>
      <c r="Q5685" s="0" t="n">
        <v>1</v>
      </c>
      <c r="R5685" s="0" t="str">
        <f aca="false">INDEX(Lookup!$B$4:$B$18,MATCH(C5685,Lookup!$A$4:$A$18,0))</f>
        <v>India</v>
      </c>
      <c r="S5685" s="20" t="n">
        <f aca="false">INDEX(Lookup!$D$4:$D$18,MATCH(C5685,Lookup!$A$4:$A$18,0))</f>
        <v>0.012</v>
      </c>
      <c r="T5685" s="21" t="n">
        <f aca="false">ROUND(P5685*S5685,2)</f>
        <v>8.4</v>
      </c>
      <c r="U5685" s="21" t="n">
        <f aca="false">IF(T5685&lt;=10,1,IF(T5685&lt;=20,2,IF(T5685&lt;=30,3,IF(T5685&lt;=40,4,IF(T5685&lt;=50,5,IF(T5685&lt;=100,6,IF(T5685&lt;=250,7,8)))))))</f>
        <v>1</v>
      </c>
      <c r="V5685" s="21" t="n">
        <f aca="false">IF(AND(OR(Dashboard!$T$3="All",R5685=Dashboard!$T$3),OR(Dashboard!$T$4="All",D5685=Dashboard!$T$4)),1,0)</f>
        <v>1</v>
      </c>
      <c r="W5685" s="21" t="n">
        <f aca="false">IF(V5685=1,T5685+ROW()/10000000,0)</f>
        <v>8.4005685</v>
      </c>
    </row>
    <row r="5686" customFormat="false" ht="15" hidden="false" customHeight="false" outlineLevel="0" collapsed="false">
      <c r="A5686" s="0" t="n">
        <v>18430911</v>
      </c>
      <c r="B5686" s="0" t="s">
        <v>12953</v>
      </c>
      <c r="C5686" s="0" t="n">
        <v>1</v>
      </c>
      <c r="D5686" s="0" t="s">
        <v>6924</v>
      </c>
      <c r="E5686" s="0" t="s">
        <v>12954</v>
      </c>
      <c r="F5686" s="0" t="s">
        <v>12905</v>
      </c>
      <c r="G5686" s="0" t="s">
        <v>12906</v>
      </c>
      <c r="H5686" s="0" t="s">
        <v>3129</v>
      </c>
      <c r="I5686" s="0" t="s">
        <v>2123</v>
      </c>
      <c r="J5686" s="0" t="s">
        <v>47</v>
      </c>
      <c r="K5686" s="0" t="s">
        <v>47</v>
      </c>
      <c r="L5686" s="0" t="s">
        <v>47</v>
      </c>
      <c r="M5686" s="0" t="s">
        <v>47</v>
      </c>
      <c r="N5686" s="0" t="n">
        <v>1</v>
      </c>
      <c r="O5686" s="0" t="n">
        <v>0</v>
      </c>
      <c r="P5686" s="0" t="n">
        <v>300</v>
      </c>
      <c r="Q5686" s="0" t="n">
        <v>1</v>
      </c>
      <c r="R5686" s="0" t="str">
        <f aca="false">INDEX(Lookup!$B$4:$B$18,MATCH(C5686,Lookup!$A$4:$A$18,0))</f>
        <v>India</v>
      </c>
      <c r="S5686" s="20" t="n">
        <f aca="false">INDEX(Lookup!$D$4:$D$18,MATCH(C5686,Lookup!$A$4:$A$18,0))</f>
        <v>0.012</v>
      </c>
      <c r="T5686" s="21" t="n">
        <f aca="false">ROUND(P5686*S5686,2)</f>
        <v>3.6</v>
      </c>
      <c r="U5686" s="21" t="n">
        <f aca="false">IF(T5686&lt;=10,1,IF(T5686&lt;=20,2,IF(T5686&lt;=30,3,IF(T5686&lt;=40,4,IF(T5686&lt;=50,5,IF(T5686&lt;=100,6,IF(T5686&lt;=250,7,8)))))))</f>
        <v>1</v>
      </c>
      <c r="V5686" s="21" t="n">
        <f aca="false">IF(AND(OR(Dashboard!$T$3="All",R5686=Dashboard!$T$3),OR(Dashboard!$T$4="All",D5686=Dashboard!$T$4)),1,0)</f>
        <v>1</v>
      </c>
      <c r="W5686" s="21" t="n">
        <f aca="false">IF(V5686=1,T5686+ROW()/10000000,0)</f>
        <v>3.6005686</v>
      </c>
    </row>
    <row r="5687" customFormat="false" ht="15" hidden="false" customHeight="false" outlineLevel="0" collapsed="false">
      <c r="A5687" s="0" t="n">
        <v>18354672</v>
      </c>
      <c r="B5687" s="0" t="s">
        <v>12955</v>
      </c>
      <c r="C5687" s="0" t="n">
        <v>1</v>
      </c>
      <c r="D5687" s="0" t="s">
        <v>6924</v>
      </c>
      <c r="E5687" s="0" t="s">
        <v>12956</v>
      </c>
      <c r="F5687" s="0" t="s">
        <v>12905</v>
      </c>
      <c r="G5687" s="0" t="s">
        <v>12906</v>
      </c>
      <c r="H5687" s="0" t="s">
        <v>2128</v>
      </c>
      <c r="I5687" s="0" t="s">
        <v>2123</v>
      </c>
      <c r="J5687" s="0" t="s">
        <v>47</v>
      </c>
      <c r="K5687" s="0" t="s">
        <v>47</v>
      </c>
      <c r="L5687" s="0" t="s">
        <v>47</v>
      </c>
      <c r="M5687" s="0" t="s">
        <v>47</v>
      </c>
      <c r="N5687" s="0" t="n">
        <v>1</v>
      </c>
      <c r="O5687" s="0" t="n">
        <v>0</v>
      </c>
      <c r="P5687" s="0" t="n">
        <v>150</v>
      </c>
      <c r="Q5687" s="0" t="n">
        <v>1</v>
      </c>
      <c r="R5687" s="0" t="str">
        <f aca="false">INDEX(Lookup!$B$4:$B$18,MATCH(C5687,Lookup!$A$4:$A$18,0))</f>
        <v>India</v>
      </c>
      <c r="S5687" s="20" t="n">
        <f aca="false">INDEX(Lookup!$D$4:$D$18,MATCH(C5687,Lookup!$A$4:$A$18,0))</f>
        <v>0.012</v>
      </c>
      <c r="T5687" s="21" t="n">
        <f aca="false">ROUND(P5687*S5687,2)</f>
        <v>1.8</v>
      </c>
      <c r="U5687" s="21" t="n">
        <f aca="false">IF(T5687&lt;=10,1,IF(T5687&lt;=20,2,IF(T5687&lt;=30,3,IF(T5687&lt;=40,4,IF(T5687&lt;=50,5,IF(T5687&lt;=100,6,IF(T5687&lt;=250,7,8)))))))</f>
        <v>1</v>
      </c>
      <c r="V5687" s="21" t="n">
        <f aca="false">IF(AND(OR(Dashboard!$T$3="All",R5687=Dashboard!$T$3),OR(Dashboard!$T$4="All",D5687=Dashboard!$T$4)),1,0)</f>
        <v>1</v>
      </c>
      <c r="W5687" s="21" t="n">
        <f aca="false">IF(V5687=1,T5687+ROW()/10000000,0)</f>
        <v>1.8005687</v>
      </c>
    </row>
    <row r="5688" customFormat="false" ht="15" hidden="false" customHeight="false" outlineLevel="0" collapsed="false">
      <c r="A5688" s="0" t="n">
        <v>18352275</v>
      </c>
      <c r="B5688" s="0" t="s">
        <v>12957</v>
      </c>
      <c r="C5688" s="0" t="n">
        <v>1</v>
      </c>
      <c r="D5688" s="0" t="s">
        <v>6924</v>
      </c>
      <c r="E5688" s="0" t="s">
        <v>12958</v>
      </c>
      <c r="F5688" s="0" t="s">
        <v>12905</v>
      </c>
      <c r="G5688" s="0" t="s">
        <v>12906</v>
      </c>
      <c r="H5688" s="0" t="s">
        <v>69</v>
      </c>
      <c r="I5688" s="0" t="s">
        <v>2123</v>
      </c>
      <c r="J5688" s="0" t="s">
        <v>47</v>
      </c>
      <c r="K5688" s="0" t="s">
        <v>47</v>
      </c>
      <c r="L5688" s="0" t="s">
        <v>47</v>
      </c>
      <c r="M5688" s="0" t="s">
        <v>47</v>
      </c>
      <c r="N5688" s="0" t="n">
        <v>1</v>
      </c>
      <c r="O5688" s="0" t="n">
        <v>0</v>
      </c>
      <c r="P5688" s="0" t="n">
        <v>250</v>
      </c>
      <c r="Q5688" s="0" t="n">
        <v>1</v>
      </c>
      <c r="R5688" s="0" t="str">
        <f aca="false">INDEX(Lookup!$B$4:$B$18,MATCH(C5688,Lookup!$A$4:$A$18,0))</f>
        <v>India</v>
      </c>
      <c r="S5688" s="20" t="n">
        <f aca="false">INDEX(Lookup!$D$4:$D$18,MATCH(C5688,Lookup!$A$4:$A$18,0))</f>
        <v>0.012</v>
      </c>
      <c r="T5688" s="21" t="n">
        <f aca="false">ROUND(P5688*S5688,2)</f>
        <v>3</v>
      </c>
      <c r="U5688" s="21" t="n">
        <f aca="false">IF(T5688&lt;=10,1,IF(T5688&lt;=20,2,IF(T5688&lt;=30,3,IF(T5688&lt;=40,4,IF(T5688&lt;=50,5,IF(T5688&lt;=100,6,IF(T5688&lt;=250,7,8)))))))</f>
        <v>1</v>
      </c>
      <c r="V5688" s="21" t="n">
        <f aca="false">IF(AND(OR(Dashboard!$T$3="All",R5688=Dashboard!$T$3),OR(Dashboard!$T$4="All",D5688=Dashboard!$T$4)),1,0)</f>
        <v>1</v>
      </c>
      <c r="W5688" s="21" t="n">
        <f aca="false">IF(V5688=1,T5688+ROW()/10000000,0)</f>
        <v>3.0005688</v>
      </c>
    </row>
    <row r="5689" customFormat="false" ht="15" hidden="false" customHeight="false" outlineLevel="0" collapsed="false">
      <c r="A5689" s="0" t="n">
        <v>303500</v>
      </c>
      <c r="B5689" s="0" t="s">
        <v>12959</v>
      </c>
      <c r="C5689" s="0" t="n">
        <v>1</v>
      </c>
      <c r="D5689" s="0" t="s">
        <v>6924</v>
      </c>
      <c r="E5689" s="0" t="s">
        <v>12960</v>
      </c>
      <c r="F5689" s="0" t="s">
        <v>12905</v>
      </c>
      <c r="G5689" s="0" t="s">
        <v>12906</v>
      </c>
      <c r="H5689" s="0" t="s">
        <v>3243</v>
      </c>
      <c r="I5689" s="0" t="s">
        <v>2123</v>
      </c>
      <c r="J5689" s="0" t="s">
        <v>47</v>
      </c>
      <c r="K5689" s="0" t="s">
        <v>47</v>
      </c>
      <c r="L5689" s="0" t="s">
        <v>47</v>
      </c>
      <c r="M5689" s="0" t="s">
        <v>47</v>
      </c>
      <c r="N5689" s="0" t="n">
        <v>1</v>
      </c>
      <c r="O5689" s="0" t="n">
        <v>2</v>
      </c>
      <c r="P5689" s="0" t="n">
        <v>100</v>
      </c>
      <c r="Q5689" s="0" t="n">
        <v>1</v>
      </c>
      <c r="R5689" s="0" t="str">
        <f aca="false">INDEX(Lookup!$B$4:$B$18,MATCH(C5689,Lookup!$A$4:$A$18,0))</f>
        <v>India</v>
      </c>
      <c r="S5689" s="20" t="n">
        <f aca="false">INDEX(Lookup!$D$4:$D$18,MATCH(C5689,Lookup!$A$4:$A$18,0))</f>
        <v>0.012</v>
      </c>
      <c r="T5689" s="21" t="n">
        <f aca="false">ROUND(P5689*S5689,2)</f>
        <v>1.2</v>
      </c>
      <c r="U5689" s="21" t="n">
        <f aca="false">IF(T5689&lt;=10,1,IF(T5689&lt;=20,2,IF(T5689&lt;=30,3,IF(T5689&lt;=40,4,IF(T5689&lt;=50,5,IF(T5689&lt;=100,6,IF(T5689&lt;=250,7,8)))))))</f>
        <v>1</v>
      </c>
      <c r="V5689" s="21" t="n">
        <f aca="false">IF(AND(OR(Dashboard!$T$3="All",R5689=Dashboard!$T$3),OR(Dashboard!$T$4="All",D5689=Dashboard!$T$4)),1,0)</f>
        <v>1</v>
      </c>
      <c r="W5689" s="21" t="n">
        <f aca="false">IF(V5689=1,T5689+ROW()/10000000,0)</f>
        <v>1.2005689</v>
      </c>
    </row>
    <row r="5690" customFormat="false" ht="15" hidden="false" customHeight="false" outlineLevel="0" collapsed="false">
      <c r="A5690" s="0" t="n">
        <v>18431998</v>
      </c>
      <c r="B5690" s="0" t="s">
        <v>12961</v>
      </c>
      <c r="C5690" s="0" t="n">
        <v>1</v>
      </c>
      <c r="D5690" s="0" t="s">
        <v>6924</v>
      </c>
      <c r="E5690" s="0" t="s">
        <v>12962</v>
      </c>
      <c r="F5690" s="0" t="s">
        <v>12905</v>
      </c>
      <c r="G5690" s="0" t="s">
        <v>12906</v>
      </c>
      <c r="H5690" s="0" t="s">
        <v>2972</v>
      </c>
      <c r="I5690" s="0" t="s">
        <v>2123</v>
      </c>
      <c r="J5690" s="0" t="s">
        <v>47</v>
      </c>
      <c r="K5690" s="0" t="s">
        <v>47</v>
      </c>
      <c r="L5690" s="0" t="s">
        <v>47</v>
      </c>
      <c r="M5690" s="0" t="s">
        <v>47</v>
      </c>
      <c r="N5690" s="0" t="n">
        <v>1</v>
      </c>
      <c r="O5690" s="0" t="n">
        <v>0</v>
      </c>
      <c r="P5690" s="0" t="n">
        <v>200</v>
      </c>
      <c r="Q5690" s="0" t="n">
        <v>1</v>
      </c>
      <c r="R5690" s="0" t="str">
        <f aca="false">INDEX(Lookup!$B$4:$B$18,MATCH(C5690,Lookup!$A$4:$A$18,0))</f>
        <v>India</v>
      </c>
      <c r="S5690" s="20" t="n">
        <f aca="false">INDEX(Lookup!$D$4:$D$18,MATCH(C5690,Lookup!$A$4:$A$18,0))</f>
        <v>0.012</v>
      </c>
      <c r="T5690" s="21" t="n">
        <f aca="false">ROUND(P5690*S5690,2)</f>
        <v>2.4</v>
      </c>
      <c r="U5690" s="21" t="n">
        <f aca="false">IF(T5690&lt;=10,1,IF(T5690&lt;=20,2,IF(T5690&lt;=30,3,IF(T5690&lt;=40,4,IF(T5690&lt;=50,5,IF(T5690&lt;=100,6,IF(T5690&lt;=250,7,8)))))))</f>
        <v>1</v>
      </c>
      <c r="V5690" s="21" t="n">
        <f aca="false">IF(AND(OR(Dashboard!$T$3="All",R5690=Dashboard!$T$3),OR(Dashboard!$T$4="All",D5690=Dashboard!$T$4)),1,0)</f>
        <v>1</v>
      </c>
      <c r="W5690" s="21" t="n">
        <f aca="false">IF(V5690=1,T5690+ROW()/10000000,0)</f>
        <v>2.400569</v>
      </c>
    </row>
    <row r="5691" customFormat="false" ht="15" hidden="false" customHeight="false" outlineLevel="0" collapsed="false">
      <c r="A5691" s="0" t="n">
        <v>18430900</v>
      </c>
      <c r="B5691" s="0" t="s">
        <v>12963</v>
      </c>
      <c r="C5691" s="0" t="n">
        <v>1</v>
      </c>
      <c r="D5691" s="0" t="s">
        <v>6924</v>
      </c>
      <c r="E5691" s="0" t="s">
        <v>12964</v>
      </c>
      <c r="F5691" s="0" t="s">
        <v>12905</v>
      </c>
      <c r="G5691" s="0" t="s">
        <v>12906</v>
      </c>
      <c r="H5691" s="0" t="s">
        <v>156</v>
      </c>
      <c r="I5691" s="0" t="s">
        <v>2123</v>
      </c>
      <c r="J5691" s="0" t="s">
        <v>47</v>
      </c>
      <c r="K5691" s="0" t="s">
        <v>47</v>
      </c>
      <c r="L5691" s="0" t="s">
        <v>47</v>
      </c>
      <c r="M5691" s="0" t="s">
        <v>47</v>
      </c>
      <c r="N5691" s="0" t="n">
        <v>1</v>
      </c>
      <c r="O5691" s="0" t="n">
        <v>0</v>
      </c>
      <c r="P5691" s="0" t="n">
        <v>400</v>
      </c>
      <c r="Q5691" s="0" t="n">
        <v>1</v>
      </c>
      <c r="R5691" s="0" t="str">
        <f aca="false">INDEX(Lookup!$B$4:$B$18,MATCH(C5691,Lookup!$A$4:$A$18,0))</f>
        <v>India</v>
      </c>
      <c r="S5691" s="20" t="n">
        <f aca="false">INDEX(Lookup!$D$4:$D$18,MATCH(C5691,Lookup!$A$4:$A$18,0))</f>
        <v>0.012</v>
      </c>
      <c r="T5691" s="21" t="n">
        <f aca="false">ROUND(P5691*S5691,2)</f>
        <v>4.8</v>
      </c>
      <c r="U5691" s="21" t="n">
        <f aca="false">IF(T5691&lt;=10,1,IF(T5691&lt;=20,2,IF(T5691&lt;=30,3,IF(T5691&lt;=40,4,IF(T5691&lt;=50,5,IF(T5691&lt;=100,6,IF(T5691&lt;=250,7,8)))))))</f>
        <v>1</v>
      </c>
      <c r="V5691" s="21" t="n">
        <f aca="false">IF(AND(OR(Dashboard!$T$3="All",R5691=Dashboard!$T$3),OR(Dashboard!$T$4="All",D5691=Dashboard!$T$4)),1,0)</f>
        <v>1</v>
      </c>
      <c r="W5691" s="21" t="n">
        <f aca="false">IF(V5691=1,T5691+ROW()/10000000,0)</f>
        <v>4.8005691</v>
      </c>
    </row>
    <row r="5692" customFormat="false" ht="15" hidden="false" customHeight="false" outlineLevel="0" collapsed="false">
      <c r="A5692" s="0" t="n">
        <v>18313125</v>
      </c>
      <c r="B5692" s="0" t="s">
        <v>12965</v>
      </c>
      <c r="C5692" s="0" t="n">
        <v>1</v>
      </c>
      <c r="D5692" s="0" t="s">
        <v>6924</v>
      </c>
      <c r="E5692" s="0" t="s">
        <v>12966</v>
      </c>
      <c r="F5692" s="0" t="s">
        <v>12905</v>
      </c>
      <c r="G5692" s="0" t="s">
        <v>12906</v>
      </c>
      <c r="H5692" s="0" t="s">
        <v>2871</v>
      </c>
      <c r="I5692" s="0" t="s">
        <v>2123</v>
      </c>
      <c r="J5692" s="0" t="s">
        <v>47</v>
      </c>
      <c r="K5692" s="0" t="s">
        <v>47</v>
      </c>
      <c r="L5692" s="0" t="s">
        <v>47</v>
      </c>
      <c r="M5692" s="0" t="s">
        <v>47</v>
      </c>
      <c r="N5692" s="0" t="n">
        <v>1</v>
      </c>
      <c r="O5692" s="0" t="n">
        <v>0</v>
      </c>
      <c r="P5692" s="0" t="n">
        <v>200</v>
      </c>
      <c r="Q5692" s="0" t="n">
        <v>1</v>
      </c>
      <c r="R5692" s="0" t="str">
        <f aca="false">INDEX(Lookup!$B$4:$B$18,MATCH(C5692,Lookup!$A$4:$A$18,0))</f>
        <v>India</v>
      </c>
      <c r="S5692" s="20" t="n">
        <f aca="false">INDEX(Lookup!$D$4:$D$18,MATCH(C5692,Lookup!$A$4:$A$18,0))</f>
        <v>0.012</v>
      </c>
      <c r="T5692" s="21" t="n">
        <f aca="false">ROUND(P5692*S5692,2)</f>
        <v>2.4</v>
      </c>
      <c r="U5692" s="21" t="n">
        <f aca="false">IF(T5692&lt;=10,1,IF(T5692&lt;=20,2,IF(T5692&lt;=30,3,IF(T5692&lt;=40,4,IF(T5692&lt;=50,5,IF(T5692&lt;=100,6,IF(T5692&lt;=250,7,8)))))))</f>
        <v>1</v>
      </c>
      <c r="V5692" s="21" t="n">
        <f aca="false">IF(AND(OR(Dashboard!$T$3="All",R5692=Dashboard!$T$3),OR(Dashboard!$T$4="All",D5692=Dashboard!$T$4)),1,0)</f>
        <v>1</v>
      </c>
      <c r="W5692" s="21" t="n">
        <f aca="false">IF(V5692=1,T5692+ROW()/10000000,0)</f>
        <v>2.4005692</v>
      </c>
    </row>
    <row r="5693" customFormat="false" ht="15" hidden="false" customHeight="false" outlineLevel="0" collapsed="false">
      <c r="A5693" s="0" t="n">
        <v>18430579</v>
      </c>
      <c r="B5693" s="0" t="s">
        <v>12967</v>
      </c>
      <c r="C5693" s="0" t="n">
        <v>1</v>
      </c>
      <c r="D5693" s="0" t="s">
        <v>6924</v>
      </c>
      <c r="E5693" s="0" t="s">
        <v>12968</v>
      </c>
      <c r="F5693" s="0" t="s">
        <v>12905</v>
      </c>
      <c r="G5693" s="0" t="s">
        <v>12906</v>
      </c>
      <c r="H5693" s="0" t="s">
        <v>69</v>
      </c>
      <c r="I5693" s="0" t="s">
        <v>2123</v>
      </c>
      <c r="J5693" s="0" t="s">
        <v>47</v>
      </c>
      <c r="K5693" s="0" t="s">
        <v>47</v>
      </c>
      <c r="L5693" s="0" t="s">
        <v>47</v>
      </c>
      <c r="M5693" s="0" t="s">
        <v>47</v>
      </c>
      <c r="N5693" s="0" t="n">
        <v>1</v>
      </c>
      <c r="O5693" s="0" t="n">
        <v>0</v>
      </c>
      <c r="P5693" s="0" t="n">
        <v>300</v>
      </c>
      <c r="Q5693" s="0" t="n">
        <v>1</v>
      </c>
      <c r="R5693" s="0" t="str">
        <f aca="false">INDEX(Lookup!$B$4:$B$18,MATCH(C5693,Lookup!$A$4:$A$18,0))</f>
        <v>India</v>
      </c>
      <c r="S5693" s="20" t="n">
        <f aca="false">INDEX(Lookup!$D$4:$D$18,MATCH(C5693,Lookup!$A$4:$A$18,0))</f>
        <v>0.012</v>
      </c>
      <c r="T5693" s="21" t="n">
        <f aca="false">ROUND(P5693*S5693,2)</f>
        <v>3.6</v>
      </c>
      <c r="U5693" s="21" t="n">
        <f aca="false">IF(T5693&lt;=10,1,IF(T5693&lt;=20,2,IF(T5693&lt;=30,3,IF(T5693&lt;=40,4,IF(T5693&lt;=50,5,IF(T5693&lt;=100,6,IF(T5693&lt;=250,7,8)))))))</f>
        <v>1</v>
      </c>
      <c r="V5693" s="21" t="n">
        <f aca="false">IF(AND(OR(Dashboard!$T$3="All",R5693=Dashboard!$T$3),OR(Dashboard!$T$4="All",D5693=Dashboard!$T$4)),1,0)</f>
        <v>1</v>
      </c>
      <c r="W5693" s="21" t="n">
        <f aca="false">IF(V5693=1,T5693+ROW()/10000000,0)</f>
        <v>3.6005693</v>
      </c>
    </row>
    <row r="5694" customFormat="false" ht="15" hidden="false" customHeight="false" outlineLevel="0" collapsed="false">
      <c r="A5694" s="0" t="n">
        <v>8957</v>
      </c>
      <c r="B5694" s="0" t="s">
        <v>12969</v>
      </c>
      <c r="C5694" s="0" t="n">
        <v>1</v>
      </c>
      <c r="D5694" s="0" t="s">
        <v>6924</v>
      </c>
      <c r="E5694" s="0" t="s">
        <v>12970</v>
      </c>
      <c r="F5694" s="0" t="s">
        <v>12905</v>
      </c>
      <c r="G5694" s="0" t="s">
        <v>12906</v>
      </c>
      <c r="H5694" s="0" t="s">
        <v>2128</v>
      </c>
      <c r="I5694" s="0" t="s">
        <v>2123</v>
      </c>
      <c r="J5694" s="0" t="s">
        <v>47</v>
      </c>
      <c r="K5694" s="0" t="s">
        <v>47</v>
      </c>
      <c r="L5694" s="0" t="s">
        <v>47</v>
      </c>
      <c r="M5694" s="0" t="s">
        <v>47</v>
      </c>
      <c r="N5694" s="0" t="n">
        <v>1</v>
      </c>
      <c r="O5694" s="0" t="n">
        <v>1</v>
      </c>
      <c r="P5694" s="0" t="n">
        <v>200</v>
      </c>
      <c r="Q5694" s="0" t="n">
        <v>1</v>
      </c>
      <c r="R5694" s="0" t="str">
        <f aca="false">INDEX(Lookup!$B$4:$B$18,MATCH(C5694,Lookup!$A$4:$A$18,0))</f>
        <v>India</v>
      </c>
      <c r="S5694" s="20" t="n">
        <f aca="false">INDEX(Lookup!$D$4:$D$18,MATCH(C5694,Lookup!$A$4:$A$18,0))</f>
        <v>0.012</v>
      </c>
      <c r="T5694" s="21" t="n">
        <f aca="false">ROUND(P5694*S5694,2)</f>
        <v>2.4</v>
      </c>
      <c r="U5694" s="21" t="n">
        <f aca="false">IF(T5694&lt;=10,1,IF(T5694&lt;=20,2,IF(T5694&lt;=30,3,IF(T5694&lt;=40,4,IF(T5694&lt;=50,5,IF(T5694&lt;=100,6,IF(T5694&lt;=250,7,8)))))))</f>
        <v>1</v>
      </c>
      <c r="V5694" s="21" t="n">
        <f aca="false">IF(AND(OR(Dashboard!$T$3="All",R5694=Dashboard!$T$3),OR(Dashboard!$T$4="All",D5694=Dashboard!$T$4)),1,0)</f>
        <v>1</v>
      </c>
      <c r="W5694" s="21" t="n">
        <f aca="false">IF(V5694=1,T5694+ROW()/10000000,0)</f>
        <v>2.4005694</v>
      </c>
    </row>
    <row r="5695" customFormat="false" ht="15" hidden="false" customHeight="false" outlineLevel="0" collapsed="false">
      <c r="A5695" s="0" t="n">
        <v>9635</v>
      </c>
      <c r="B5695" s="0" t="s">
        <v>12971</v>
      </c>
      <c r="C5695" s="0" t="n">
        <v>1</v>
      </c>
      <c r="D5695" s="0" t="s">
        <v>6924</v>
      </c>
      <c r="E5695" s="0" t="s">
        <v>12972</v>
      </c>
      <c r="F5695" s="0" t="s">
        <v>12905</v>
      </c>
      <c r="G5695" s="0" t="s">
        <v>12906</v>
      </c>
      <c r="H5695" s="0" t="s">
        <v>3248</v>
      </c>
      <c r="I5695" s="0" t="s">
        <v>2123</v>
      </c>
      <c r="J5695" s="0" t="s">
        <v>47</v>
      </c>
      <c r="K5695" s="0" t="s">
        <v>47</v>
      </c>
      <c r="L5695" s="0" t="s">
        <v>47</v>
      </c>
      <c r="M5695" s="0" t="s">
        <v>47</v>
      </c>
      <c r="N5695" s="0" t="n">
        <v>1</v>
      </c>
      <c r="O5695" s="0" t="n">
        <v>2</v>
      </c>
      <c r="P5695" s="0" t="n">
        <v>200</v>
      </c>
      <c r="Q5695" s="0" t="n">
        <v>1</v>
      </c>
      <c r="R5695" s="0" t="str">
        <f aca="false">INDEX(Lookup!$B$4:$B$18,MATCH(C5695,Lookup!$A$4:$A$18,0))</f>
        <v>India</v>
      </c>
      <c r="S5695" s="20" t="n">
        <f aca="false">INDEX(Lookup!$D$4:$D$18,MATCH(C5695,Lookup!$A$4:$A$18,0))</f>
        <v>0.012</v>
      </c>
      <c r="T5695" s="21" t="n">
        <f aca="false">ROUND(P5695*S5695,2)</f>
        <v>2.4</v>
      </c>
      <c r="U5695" s="21" t="n">
        <f aca="false">IF(T5695&lt;=10,1,IF(T5695&lt;=20,2,IF(T5695&lt;=30,3,IF(T5695&lt;=40,4,IF(T5695&lt;=50,5,IF(T5695&lt;=100,6,IF(T5695&lt;=250,7,8)))))))</f>
        <v>1</v>
      </c>
      <c r="V5695" s="21" t="n">
        <f aca="false">IF(AND(OR(Dashboard!$T$3="All",R5695=Dashboard!$T$3),OR(Dashboard!$T$4="All",D5695=Dashboard!$T$4)),1,0)</f>
        <v>1</v>
      </c>
      <c r="W5695" s="21" t="n">
        <f aca="false">IF(V5695=1,T5695+ROW()/10000000,0)</f>
        <v>2.4005695</v>
      </c>
    </row>
    <row r="5696" customFormat="false" ht="15" hidden="false" customHeight="false" outlineLevel="0" collapsed="false">
      <c r="A5696" s="0" t="n">
        <v>18352288</v>
      </c>
      <c r="B5696" s="0" t="s">
        <v>12973</v>
      </c>
      <c r="C5696" s="0" t="n">
        <v>1</v>
      </c>
      <c r="D5696" s="0" t="s">
        <v>6924</v>
      </c>
      <c r="E5696" s="0" t="s">
        <v>12974</v>
      </c>
      <c r="F5696" s="0" t="s">
        <v>12905</v>
      </c>
      <c r="G5696" s="0" t="s">
        <v>12906</v>
      </c>
      <c r="H5696" s="0" t="s">
        <v>12975</v>
      </c>
      <c r="I5696" s="0" t="s">
        <v>2123</v>
      </c>
      <c r="J5696" s="0" t="s">
        <v>47</v>
      </c>
      <c r="K5696" s="0" t="s">
        <v>47</v>
      </c>
      <c r="L5696" s="0" t="s">
        <v>47</v>
      </c>
      <c r="M5696" s="0" t="s">
        <v>47</v>
      </c>
      <c r="N5696" s="0" t="n">
        <v>1</v>
      </c>
      <c r="O5696" s="0" t="n">
        <v>0</v>
      </c>
      <c r="P5696" s="0" t="n">
        <v>400</v>
      </c>
      <c r="Q5696" s="0" t="n">
        <v>1</v>
      </c>
      <c r="R5696" s="0" t="str">
        <f aca="false">INDEX(Lookup!$B$4:$B$18,MATCH(C5696,Lookup!$A$4:$A$18,0))</f>
        <v>India</v>
      </c>
      <c r="S5696" s="20" t="n">
        <f aca="false">INDEX(Lookup!$D$4:$D$18,MATCH(C5696,Lookup!$A$4:$A$18,0))</f>
        <v>0.012</v>
      </c>
      <c r="T5696" s="21" t="n">
        <f aca="false">ROUND(P5696*S5696,2)</f>
        <v>4.8</v>
      </c>
      <c r="U5696" s="21" t="n">
        <f aca="false">IF(T5696&lt;=10,1,IF(T5696&lt;=20,2,IF(T5696&lt;=30,3,IF(T5696&lt;=40,4,IF(T5696&lt;=50,5,IF(T5696&lt;=100,6,IF(T5696&lt;=250,7,8)))))))</f>
        <v>1</v>
      </c>
      <c r="V5696" s="21" t="n">
        <f aca="false">IF(AND(OR(Dashboard!$T$3="All",R5696=Dashboard!$T$3),OR(Dashboard!$T$4="All",D5696=Dashboard!$T$4)),1,0)</f>
        <v>1</v>
      </c>
      <c r="W5696" s="21" t="n">
        <f aca="false">IF(V5696=1,T5696+ROW()/10000000,0)</f>
        <v>4.8005696</v>
      </c>
    </row>
    <row r="5697" customFormat="false" ht="15" hidden="false" customHeight="false" outlineLevel="0" collapsed="false">
      <c r="A5697" s="0" t="n">
        <v>18349914</v>
      </c>
      <c r="B5697" s="0" t="s">
        <v>12976</v>
      </c>
      <c r="C5697" s="0" t="n">
        <v>1</v>
      </c>
      <c r="D5697" s="0" t="s">
        <v>6924</v>
      </c>
      <c r="E5697" s="0" t="s">
        <v>12977</v>
      </c>
      <c r="F5697" s="0" t="s">
        <v>12905</v>
      </c>
      <c r="G5697" s="0" t="s">
        <v>12906</v>
      </c>
      <c r="H5697" s="0" t="s">
        <v>12978</v>
      </c>
      <c r="I5697" s="0" t="s">
        <v>2123</v>
      </c>
      <c r="J5697" s="0" t="s">
        <v>47</v>
      </c>
      <c r="K5697" s="0" t="s">
        <v>47</v>
      </c>
      <c r="L5697" s="0" t="s">
        <v>47</v>
      </c>
      <c r="M5697" s="0" t="s">
        <v>47</v>
      </c>
      <c r="N5697" s="0" t="n">
        <v>1</v>
      </c>
      <c r="O5697" s="0" t="n">
        <v>1</v>
      </c>
      <c r="P5697" s="0" t="n">
        <v>200</v>
      </c>
      <c r="Q5697" s="0" t="n">
        <v>1</v>
      </c>
      <c r="R5697" s="0" t="str">
        <f aca="false">INDEX(Lookup!$B$4:$B$18,MATCH(C5697,Lookup!$A$4:$A$18,0))</f>
        <v>India</v>
      </c>
      <c r="S5697" s="20" t="n">
        <f aca="false">INDEX(Lookup!$D$4:$D$18,MATCH(C5697,Lookup!$A$4:$A$18,0))</f>
        <v>0.012</v>
      </c>
      <c r="T5697" s="21" t="n">
        <f aca="false">ROUND(P5697*S5697,2)</f>
        <v>2.4</v>
      </c>
      <c r="U5697" s="21" t="n">
        <f aca="false">IF(T5697&lt;=10,1,IF(T5697&lt;=20,2,IF(T5697&lt;=30,3,IF(T5697&lt;=40,4,IF(T5697&lt;=50,5,IF(T5697&lt;=100,6,IF(T5697&lt;=250,7,8)))))))</f>
        <v>1</v>
      </c>
      <c r="V5697" s="21" t="n">
        <f aca="false">IF(AND(OR(Dashboard!$T$3="All",R5697=Dashboard!$T$3),OR(Dashboard!$T$4="All",D5697=Dashboard!$T$4)),1,0)</f>
        <v>1</v>
      </c>
      <c r="W5697" s="21" t="n">
        <f aca="false">IF(V5697=1,T5697+ROW()/10000000,0)</f>
        <v>2.4005697</v>
      </c>
    </row>
    <row r="5698" customFormat="false" ht="15" hidden="false" customHeight="false" outlineLevel="0" collapsed="false">
      <c r="A5698" s="0" t="n">
        <v>18430569</v>
      </c>
      <c r="B5698" s="0" t="s">
        <v>2177</v>
      </c>
      <c r="C5698" s="0" t="n">
        <v>1</v>
      </c>
      <c r="D5698" s="0" t="s">
        <v>6924</v>
      </c>
      <c r="E5698" s="0" t="s">
        <v>12979</v>
      </c>
      <c r="F5698" s="0" t="s">
        <v>12905</v>
      </c>
      <c r="G5698" s="0" t="s">
        <v>12906</v>
      </c>
      <c r="H5698" s="0" t="s">
        <v>2122</v>
      </c>
      <c r="I5698" s="0" t="s">
        <v>2123</v>
      </c>
      <c r="J5698" s="0" t="s">
        <v>46</v>
      </c>
      <c r="K5698" s="0" t="s">
        <v>47</v>
      </c>
      <c r="L5698" s="0" t="s">
        <v>47</v>
      </c>
      <c r="M5698" s="0" t="s">
        <v>47</v>
      </c>
      <c r="N5698" s="0" t="n">
        <v>2</v>
      </c>
      <c r="O5698" s="0" t="n">
        <v>0</v>
      </c>
      <c r="P5698" s="0" t="n">
        <v>800</v>
      </c>
      <c r="Q5698" s="0" t="n">
        <v>1</v>
      </c>
      <c r="R5698" s="0" t="str">
        <f aca="false">INDEX(Lookup!$B$4:$B$18,MATCH(C5698,Lookup!$A$4:$A$18,0))</f>
        <v>India</v>
      </c>
      <c r="S5698" s="20" t="n">
        <f aca="false">INDEX(Lookup!$D$4:$D$18,MATCH(C5698,Lookup!$A$4:$A$18,0))</f>
        <v>0.012</v>
      </c>
      <c r="T5698" s="21" t="n">
        <f aca="false">ROUND(P5698*S5698,2)</f>
        <v>9.6</v>
      </c>
      <c r="U5698" s="21" t="n">
        <f aca="false">IF(T5698&lt;=10,1,IF(T5698&lt;=20,2,IF(T5698&lt;=30,3,IF(T5698&lt;=40,4,IF(T5698&lt;=50,5,IF(T5698&lt;=100,6,IF(T5698&lt;=250,7,8)))))))</f>
        <v>1</v>
      </c>
      <c r="V5698" s="21" t="n">
        <f aca="false">IF(AND(OR(Dashboard!$T$3="All",R5698=Dashboard!$T$3),OR(Dashboard!$T$4="All",D5698=Dashboard!$T$4)),1,0)</f>
        <v>1</v>
      </c>
      <c r="W5698" s="21" t="n">
        <f aca="false">IF(V5698=1,T5698+ROW()/10000000,0)</f>
        <v>9.6005698</v>
      </c>
    </row>
    <row r="5699" customFormat="false" ht="15" hidden="false" customHeight="false" outlineLevel="0" collapsed="false">
      <c r="A5699" s="0" t="n">
        <v>18361211</v>
      </c>
      <c r="B5699" s="0" t="s">
        <v>12980</v>
      </c>
      <c r="C5699" s="0" t="n">
        <v>1</v>
      </c>
      <c r="D5699" s="0" t="s">
        <v>6924</v>
      </c>
      <c r="E5699" s="0" t="s">
        <v>12981</v>
      </c>
      <c r="F5699" s="0" t="s">
        <v>12905</v>
      </c>
      <c r="G5699" s="0" t="s">
        <v>12906</v>
      </c>
      <c r="H5699" s="0" t="s">
        <v>69</v>
      </c>
      <c r="I5699" s="0" t="s">
        <v>2123</v>
      </c>
      <c r="J5699" s="0" t="s">
        <v>47</v>
      </c>
      <c r="K5699" s="0" t="s">
        <v>47</v>
      </c>
      <c r="L5699" s="0" t="s">
        <v>47</v>
      </c>
      <c r="M5699" s="0" t="s">
        <v>47</v>
      </c>
      <c r="N5699" s="0" t="n">
        <v>1</v>
      </c>
      <c r="O5699" s="0" t="n">
        <v>0</v>
      </c>
      <c r="P5699" s="0" t="n">
        <v>150</v>
      </c>
      <c r="Q5699" s="0" t="n">
        <v>1</v>
      </c>
      <c r="R5699" s="0" t="str">
        <f aca="false">INDEX(Lookup!$B$4:$B$18,MATCH(C5699,Lookup!$A$4:$A$18,0))</f>
        <v>India</v>
      </c>
      <c r="S5699" s="20" t="n">
        <f aca="false">INDEX(Lookup!$D$4:$D$18,MATCH(C5699,Lookup!$A$4:$A$18,0))</f>
        <v>0.012</v>
      </c>
      <c r="T5699" s="21" t="n">
        <f aca="false">ROUND(P5699*S5699,2)</f>
        <v>1.8</v>
      </c>
      <c r="U5699" s="21" t="n">
        <f aca="false">IF(T5699&lt;=10,1,IF(T5699&lt;=20,2,IF(T5699&lt;=30,3,IF(T5699&lt;=40,4,IF(T5699&lt;=50,5,IF(T5699&lt;=100,6,IF(T5699&lt;=250,7,8)))))))</f>
        <v>1</v>
      </c>
      <c r="V5699" s="21" t="n">
        <f aca="false">IF(AND(OR(Dashboard!$T$3="All",R5699=Dashboard!$T$3),OR(Dashboard!$T$4="All",D5699=Dashboard!$T$4)),1,0)</f>
        <v>1</v>
      </c>
      <c r="W5699" s="21" t="n">
        <f aca="false">IF(V5699=1,T5699+ROW()/10000000,0)</f>
        <v>1.8005699</v>
      </c>
    </row>
    <row r="5700" customFormat="false" ht="15" hidden="false" customHeight="false" outlineLevel="0" collapsed="false">
      <c r="A5700" s="0" t="n">
        <v>18471287</v>
      </c>
      <c r="B5700" s="0" t="s">
        <v>2983</v>
      </c>
      <c r="C5700" s="0" t="n">
        <v>1</v>
      </c>
      <c r="D5700" s="0" t="s">
        <v>6924</v>
      </c>
      <c r="E5700" s="0" t="s">
        <v>12982</v>
      </c>
      <c r="F5700" s="0" t="s">
        <v>12905</v>
      </c>
      <c r="G5700" s="0" t="s">
        <v>12906</v>
      </c>
      <c r="H5700" s="0" t="s">
        <v>402</v>
      </c>
      <c r="I5700" s="0" t="s">
        <v>2123</v>
      </c>
      <c r="J5700" s="0" t="s">
        <v>47</v>
      </c>
      <c r="K5700" s="0" t="s">
        <v>47</v>
      </c>
      <c r="L5700" s="0" t="s">
        <v>47</v>
      </c>
      <c r="M5700" s="0" t="s">
        <v>47</v>
      </c>
      <c r="N5700" s="0" t="n">
        <v>1</v>
      </c>
      <c r="O5700" s="0" t="n">
        <v>0</v>
      </c>
      <c r="P5700" s="0" t="n">
        <v>200</v>
      </c>
      <c r="Q5700" s="0" t="n">
        <v>1</v>
      </c>
      <c r="R5700" s="0" t="str">
        <f aca="false">INDEX(Lookup!$B$4:$B$18,MATCH(C5700,Lookup!$A$4:$A$18,0))</f>
        <v>India</v>
      </c>
      <c r="S5700" s="20" t="n">
        <f aca="false">INDEX(Lookup!$D$4:$D$18,MATCH(C5700,Lookup!$A$4:$A$18,0))</f>
        <v>0.012</v>
      </c>
      <c r="T5700" s="21" t="n">
        <f aca="false">ROUND(P5700*S5700,2)</f>
        <v>2.4</v>
      </c>
      <c r="U5700" s="21" t="n">
        <f aca="false">IF(T5700&lt;=10,1,IF(T5700&lt;=20,2,IF(T5700&lt;=30,3,IF(T5700&lt;=40,4,IF(T5700&lt;=50,5,IF(T5700&lt;=100,6,IF(T5700&lt;=250,7,8)))))))</f>
        <v>1</v>
      </c>
      <c r="V5700" s="21" t="n">
        <f aca="false">IF(AND(OR(Dashboard!$T$3="All",R5700=Dashboard!$T$3),OR(Dashboard!$T$4="All",D5700=Dashboard!$T$4)),1,0)</f>
        <v>1</v>
      </c>
      <c r="W5700" s="21" t="n">
        <f aca="false">IF(V5700=1,T5700+ROW()/10000000,0)</f>
        <v>2.40057</v>
      </c>
    </row>
    <row r="5701" customFormat="false" ht="15" hidden="false" customHeight="false" outlineLevel="0" collapsed="false">
      <c r="A5701" s="0" t="n">
        <v>304393</v>
      </c>
      <c r="B5701" s="0" t="s">
        <v>12983</v>
      </c>
      <c r="C5701" s="0" t="n">
        <v>1</v>
      </c>
      <c r="D5701" s="0" t="s">
        <v>6924</v>
      </c>
      <c r="E5701" s="0" t="s">
        <v>12984</v>
      </c>
      <c r="F5701" s="0" t="s">
        <v>12905</v>
      </c>
      <c r="G5701" s="0" t="s">
        <v>12906</v>
      </c>
      <c r="H5701" s="0" t="s">
        <v>2128</v>
      </c>
      <c r="I5701" s="0" t="s">
        <v>2123</v>
      </c>
      <c r="J5701" s="0" t="s">
        <v>47</v>
      </c>
      <c r="K5701" s="0" t="s">
        <v>47</v>
      </c>
      <c r="L5701" s="0" t="s">
        <v>47</v>
      </c>
      <c r="M5701" s="0" t="s">
        <v>47</v>
      </c>
      <c r="N5701" s="0" t="n">
        <v>1</v>
      </c>
      <c r="O5701" s="0" t="n">
        <v>2</v>
      </c>
      <c r="P5701" s="0" t="n">
        <v>250</v>
      </c>
      <c r="Q5701" s="0" t="n">
        <v>1</v>
      </c>
      <c r="R5701" s="0" t="str">
        <f aca="false">INDEX(Lookup!$B$4:$B$18,MATCH(C5701,Lookup!$A$4:$A$18,0))</f>
        <v>India</v>
      </c>
      <c r="S5701" s="20" t="n">
        <f aca="false">INDEX(Lookup!$D$4:$D$18,MATCH(C5701,Lookup!$A$4:$A$18,0))</f>
        <v>0.012</v>
      </c>
      <c r="T5701" s="21" t="n">
        <f aca="false">ROUND(P5701*S5701,2)</f>
        <v>3</v>
      </c>
      <c r="U5701" s="21" t="n">
        <f aca="false">IF(T5701&lt;=10,1,IF(T5701&lt;=20,2,IF(T5701&lt;=30,3,IF(T5701&lt;=40,4,IF(T5701&lt;=50,5,IF(T5701&lt;=100,6,IF(T5701&lt;=250,7,8)))))))</f>
        <v>1</v>
      </c>
      <c r="V5701" s="21" t="n">
        <f aca="false">IF(AND(OR(Dashboard!$T$3="All",R5701=Dashboard!$T$3),OR(Dashboard!$T$4="All",D5701=Dashboard!$T$4)),1,0)</f>
        <v>1</v>
      </c>
      <c r="W5701" s="21" t="n">
        <f aca="false">IF(V5701=1,T5701+ROW()/10000000,0)</f>
        <v>3.0005701</v>
      </c>
    </row>
    <row r="5702" customFormat="false" ht="15" hidden="false" customHeight="false" outlineLevel="0" collapsed="false">
      <c r="A5702" s="0" t="n">
        <v>18361217</v>
      </c>
      <c r="B5702" s="0" t="s">
        <v>12985</v>
      </c>
      <c r="C5702" s="0" t="n">
        <v>1</v>
      </c>
      <c r="D5702" s="0" t="s">
        <v>6924</v>
      </c>
      <c r="E5702" s="0" t="s">
        <v>12981</v>
      </c>
      <c r="F5702" s="0" t="s">
        <v>12905</v>
      </c>
      <c r="G5702" s="0" t="s">
        <v>12906</v>
      </c>
      <c r="H5702" s="0" t="s">
        <v>2128</v>
      </c>
      <c r="I5702" s="0" t="s">
        <v>2123</v>
      </c>
      <c r="J5702" s="0" t="s">
        <v>47</v>
      </c>
      <c r="K5702" s="0" t="s">
        <v>47</v>
      </c>
      <c r="L5702" s="0" t="s">
        <v>47</v>
      </c>
      <c r="M5702" s="0" t="s">
        <v>47</v>
      </c>
      <c r="N5702" s="0" t="n">
        <v>1</v>
      </c>
      <c r="O5702" s="0" t="n">
        <v>0</v>
      </c>
      <c r="P5702" s="0" t="n">
        <v>250</v>
      </c>
      <c r="Q5702" s="0" t="n">
        <v>1</v>
      </c>
      <c r="R5702" s="0" t="str">
        <f aca="false">INDEX(Lookup!$B$4:$B$18,MATCH(C5702,Lookup!$A$4:$A$18,0))</f>
        <v>India</v>
      </c>
      <c r="S5702" s="20" t="n">
        <f aca="false">INDEX(Lookup!$D$4:$D$18,MATCH(C5702,Lookup!$A$4:$A$18,0))</f>
        <v>0.012</v>
      </c>
      <c r="T5702" s="21" t="n">
        <f aca="false">ROUND(P5702*S5702,2)</f>
        <v>3</v>
      </c>
      <c r="U5702" s="21" t="n">
        <f aca="false">IF(T5702&lt;=10,1,IF(T5702&lt;=20,2,IF(T5702&lt;=30,3,IF(T5702&lt;=40,4,IF(T5702&lt;=50,5,IF(T5702&lt;=100,6,IF(T5702&lt;=250,7,8)))))))</f>
        <v>1</v>
      </c>
      <c r="V5702" s="21" t="n">
        <f aca="false">IF(AND(OR(Dashboard!$T$3="All",R5702=Dashboard!$T$3),OR(Dashboard!$T$4="All",D5702=Dashboard!$T$4)),1,0)</f>
        <v>1</v>
      </c>
      <c r="W5702" s="21" t="n">
        <f aca="false">IF(V5702=1,T5702+ROW()/10000000,0)</f>
        <v>3.0005702</v>
      </c>
    </row>
    <row r="5703" customFormat="false" ht="15" hidden="false" customHeight="false" outlineLevel="0" collapsed="false">
      <c r="A5703" s="0" t="n">
        <v>5483</v>
      </c>
      <c r="B5703" s="0" t="s">
        <v>12986</v>
      </c>
      <c r="C5703" s="0" t="n">
        <v>1</v>
      </c>
      <c r="D5703" s="0" t="s">
        <v>6924</v>
      </c>
      <c r="E5703" s="0" t="s">
        <v>12987</v>
      </c>
      <c r="F5703" s="0" t="s">
        <v>12905</v>
      </c>
      <c r="G5703" s="0" t="s">
        <v>12906</v>
      </c>
      <c r="H5703" s="0" t="s">
        <v>2128</v>
      </c>
      <c r="I5703" s="0" t="s">
        <v>2123</v>
      </c>
      <c r="J5703" s="0" t="s">
        <v>47</v>
      </c>
      <c r="K5703" s="0" t="s">
        <v>47</v>
      </c>
      <c r="L5703" s="0" t="s">
        <v>47</v>
      </c>
      <c r="M5703" s="0" t="s">
        <v>47</v>
      </c>
      <c r="N5703" s="0" t="n">
        <v>1</v>
      </c>
      <c r="O5703" s="0" t="n">
        <v>2</v>
      </c>
      <c r="P5703" s="0" t="n">
        <v>150</v>
      </c>
      <c r="Q5703" s="0" t="n">
        <v>1</v>
      </c>
      <c r="R5703" s="0" t="str">
        <f aca="false">INDEX(Lookup!$B$4:$B$18,MATCH(C5703,Lookup!$A$4:$A$18,0))</f>
        <v>India</v>
      </c>
      <c r="S5703" s="20" t="n">
        <f aca="false">INDEX(Lookup!$D$4:$D$18,MATCH(C5703,Lookup!$A$4:$A$18,0))</f>
        <v>0.012</v>
      </c>
      <c r="T5703" s="21" t="n">
        <f aca="false">ROUND(P5703*S5703,2)</f>
        <v>1.8</v>
      </c>
      <c r="U5703" s="21" t="n">
        <f aca="false">IF(T5703&lt;=10,1,IF(T5703&lt;=20,2,IF(T5703&lt;=30,3,IF(T5703&lt;=40,4,IF(T5703&lt;=50,5,IF(T5703&lt;=100,6,IF(T5703&lt;=250,7,8)))))))</f>
        <v>1</v>
      </c>
      <c r="V5703" s="21" t="n">
        <f aca="false">IF(AND(OR(Dashboard!$T$3="All",R5703=Dashboard!$T$3),OR(Dashboard!$T$4="All",D5703=Dashboard!$T$4)),1,0)</f>
        <v>1</v>
      </c>
      <c r="W5703" s="21" t="n">
        <f aca="false">IF(V5703=1,T5703+ROW()/10000000,0)</f>
        <v>1.8005703</v>
      </c>
    </row>
    <row r="5704" customFormat="false" ht="15" hidden="false" customHeight="false" outlineLevel="0" collapsed="false">
      <c r="A5704" s="0" t="n">
        <v>9271</v>
      </c>
      <c r="B5704" s="0" t="s">
        <v>12988</v>
      </c>
      <c r="C5704" s="0" t="n">
        <v>1</v>
      </c>
      <c r="D5704" s="0" t="s">
        <v>6924</v>
      </c>
      <c r="E5704" s="0" t="s">
        <v>12989</v>
      </c>
      <c r="F5704" s="0" t="s">
        <v>12905</v>
      </c>
      <c r="G5704" s="0" t="s">
        <v>12906</v>
      </c>
      <c r="H5704" s="0" t="s">
        <v>2128</v>
      </c>
      <c r="I5704" s="0" t="s">
        <v>2123</v>
      </c>
      <c r="J5704" s="0" t="s">
        <v>47</v>
      </c>
      <c r="K5704" s="0" t="s">
        <v>47</v>
      </c>
      <c r="L5704" s="0" t="s">
        <v>47</v>
      </c>
      <c r="M5704" s="0" t="s">
        <v>47</v>
      </c>
      <c r="N5704" s="0" t="n">
        <v>1</v>
      </c>
      <c r="O5704" s="0" t="n">
        <v>0</v>
      </c>
      <c r="P5704" s="0" t="n">
        <v>50</v>
      </c>
      <c r="Q5704" s="0" t="n">
        <v>1</v>
      </c>
      <c r="R5704" s="0" t="str">
        <f aca="false">INDEX(Lookup!$B$4:$B$18,MATCH(C5704,Lookup!$A$4:$A$18,0))</f>
        <v>India</v>
      </c>
      <c r="S5704" s="20" t="n">
        <f aca="false">INDEX(Lookup!$D$4:$D$18,MATCH(C5704,Lookup!$A$4:$A$18,0))</f>
        <v>0.012</v>
      </c>
      <c r="T5704" s="21" t="n">
        <f aca="false">ROUND(P5704*S5704,2)</f>
        <v>0.6</v>
      </c>
      <c r="U5704" s="21" t="n">
        <f aca="false">IF(T5704&lt;=10,1,IF(T5704&lt;=20,2,IF(T5704&lt;=30,3,IF(T5704&lt;=40,4,IF(T5704&lt;=50,5,IF(T5704&lt;=100,6,IF(T5704&lt;=250,7,8)))))))</f>
        <v>1</v>
      </c>
      <c r="V5704" s="21" t="n">
        <f aca="false">IF(AND(OR(Dashboard!$T$3="All",R5704=Dashboard!$T$3),OR(Dashboard!$T$4="All",D5704=Dashboard!$T$4)),1,0)</f>
        <v>1</v>
      </c>
      <c r="W5704" s="21" t="n">
        <f aca="false">IF(V5704=1,T5704+ROW()/10000000,0)</f>
        <v>0.6005704</v>
      </c>
    </row>
    <row r="5705" customFormat="false" ht="15" hidden="false" customHeight="false" outlineLevel="0" collapsed="false">
      <c r="A5705" s="0" t="n">
        <v>304610</v>
      </c>
      <c r="B5705" s="0" t="s">
        <v>12990</v>
      </c>
      <c r="C5705" s="0" t="n">
        <v>1</v>
      </c>
      <c r="D5705" s="0" t="s">
        <v>6924</v>
      </c>
      <c r="E5705" s="0" t="s">
        <v>12991</v>
      </c>
      <c r="F5705" s="0" t="s">
        <v>12905</v>
      </c>
      <c r="G5705" s="0" t="s">
        <v>12906</v>
      </c>
      <c r="H5705" s="0" t="s">
        <v>2128</v>
      </c>
      <c r="I5705" s="0" t="s">
        <v>2123</v>
      </c>
      <c r="J5705" s="0" t="s">
        <v>47</v>
      </c>
      <c r="K5705" s="0" t="s">
        <v>47</v>
      </c>
      <c r="L5705" s="0" t="s">
        <v>47</v>
      </c>
      <c r="M5705" s="0" t="s">
        <v>47</v>
      </c>
      <c r="N5705" s="0" t="n">
        <v>1</v>
      </c>
      <c r="O5705" s="0" t="n">
        <v>0</v>
      </c>
      <c r="P5705" s="0" t="n">
        <v>300</v>
      </c>
      <c r="Q5705" s="0" t="n">
        <v>1</v>
      </c>
      <c r="R5705" s="0" t="str">
        <f aca="false">INDEX(Lookup!$B$4:$B$18,MATCH(C5705,Lookup!$A$4:$A$18,0))</f>
        <v>India</v>
      </c>
      <c r="S5705" s="20" t="n">
        <f aca="false">INDEX(Lookup!$D$4:$D$18,MATCH(C5705,Lookup!$A$4:$A$18,0))</f>
        <v>0.012</v>
      </c>
      <c r="T5705" s="21" t="n">
        <f aca="false">ROUND(P5705*S5705,2)</f>
        <v>3.6</v>
      </c>
      <c r="U5705" s="21" t="n">
        <f aca="false">IF(T5705&lt;=10,1,IF(T5705&lt;=20,2,IF(T5705&lt;=30,3,IF(T5705&lt;=40,4,IF(T5705&lt;=50,5,IF(T5705&lt;=100,6,IF(T5705&lt;=250,7,8)))))))</f>
        <v>1</v>
      </c>
      <c r="V5705" s="21" t="n">
        <f aca="false">IF(AND(OR(Dashboard!$T$3="All",R5705=Dashboard!$T$3),OR(Dashboard!$T$4="All",D5705=Dashboard!$T$4)),1,0)</f>
        <v>1</v>
      </c>
      <c r="W5705" s="21" t="n">
        <f aca="false">IF(V5705=1,T5705+ROW()/10000000,0)</f>
        <v>3.6005705</v>
      </c>
    </row>
    <row r="5706" customFormat="false" ht="15" hidden="false" customHeight="false" outlineLevel="0" collapsed="false">
      <c r="A5706" s="0" t="n">
        <v>303537</v>
      </c>
      <c r="B5706" s="0" t="s">
        <v>12992</v>
      </c>
      <c r="C5706" s="0" t="n">
        <v>1</v>
      </c>
      <c r="D5706" s="0" t="s">
        <v>6924</v>
      </c>
      <c r="E5706" s="0" t="s">
        <v>12993</v>
      </c>
      <c r="F5706" s="0" t="s">
        <v>12905</v>
      </c>
      <c r="G5706" s="0" t="s">
        <v>12906</v>
      </c>
      <c r="H5706" s="0" t="s">
        <v>12994</v>
      </c>
      <c r="I5706" s="0" t="s">
        <v>2123</v>
      </c>
      <c r="J5706" s="0" t="s">
        <v>47</v>
      </c>
      <c r="K5706" s="0" t="s">
        <v>47</v>
      </c>
      <c r="L5706" s="0" t="s">
        <v>47</v>
      </c>
      <c r="M5706" s="0" t="s">
        <v>47</v>
      </c>
      <c r="N5706" s="0" t="n">
        <v>1</v>
      </c>
      <c r="O5706" s="0" t="n">
        <v>1</v>
      </c>
      <c r="P5706" s="0" t="n">
        <v>150</v>
      </c>
      <c r="Q5706" s="0" t="n">
        <v>1</v>
      </c>
      <c r="R5706" s="0" t="str">
        <f aca="false">INDEX(Lookup!$B$4:$B$18,MATCH(C5706,Lookup!$A$4:$A$18,0))</f>
        <v>India</v>
      </c>
      <c r="S5706" s="20" t="n">
        <f aca="false">INDEX(Lookup!$D$4:$D$18,MATCH(C5706,Lookup!$A$4:$A$18,0))</f>
        <v>0.012</v>
      </c>
      <c r="T5706" s="21" t="n">
        <f aca="false">ROUND(P5706*S5706,2)</f>
        <v>1.8</v>
      </c>
      <c r="U5706" s="21" t="n">
        <f aca="false">IF(T5706&lt;=10,1,IF(T5706&lt;=20,2,IF(T5706&lt;=30,3,IF(T5706&lt;=40,4,IF(T5706&lt;=50,5,IF(T5706&lt;=100,6,IF(T5706&lt;=250,7,8)))))))</f>
        <v>1</v>
      </c>
      <c r="V5706" s="21" t="n">
        <f aca="false">IF(AND(OR(Dashboard!$T$3="All",R5706=Dashboard!$T$3),OR(Dashboard!$T$4="All",D5706=Dashboard!$T$4)),1,0)</f>
        <v>1</v>
      </c>
      <c r="W5706" s="21" t="n">
        <f aca="false">IF(V5706=1,T5706+ROW()/10000000,0)</f>
        <v>1.8005706</v>
      </c>
    </row>
    <row r="5707" customFormat="false" ht="15" hidden="false" customHeight="false" outlineLevel="0" collapsed="false">
      <c r="A5707" s="0" t="n">
        <v>18430576</v>
      </c>
      <c r="B5707" s="0" t="s">
        <v>12995</v>
      </c>
      <c r="C5707" s="0" t="n">
        <v>1</v>
      </c>
      <c r="D5707" s="0" t="s">
        <v>6924</v>
      </c>
      <c r="E5707" s="0" t="s">
        <v>12996</v>
      </c>
      <c r="F5707" s="0" t="s">
        <v>12905</v>
      </c>
      <c r="G5707" s="0" t="s">
        <v>12906</v>
      </c>
      <c r="H5707" s="0" t="s">
        <v>2147</v>
      </c>
      <c r="I5707" s="0" t="s">
        <v>2123</v>
      </c>
      <c r="J5707" s="0" t="s">
        <v>47</v>
      </c>
      <c r="K5707" s="0" t="s">
        <v>47</v>
      </c>
      <c r="L5707" s="0" t="s">
        <v>47</v>
      </c>
      <c r="M5707" s="0" t="s">
        <v>47</v>
      </c>
      <c r="N5707" s="0" t="n">
        <v>1</v>
      </c>
      <c r="O5707" s="0" t="n">
        <v>0</v>
      </c>
      <c r="P5707" s="0" t="n">
        <v>200</v>
      </c>
      <c r="Q5707" s="0" t="n">
        <v>1</v>
      </c>
      <c r="R5707" s="0" t="str">
        <f aca="false">INDEX(Lookup!$B$4:$B$18,MATCH(C5707,Lookup!$A$4:$A$18,0))</f>
        <v>India</v>
      </c>
      <c r="S5707" s="20" t="n">
        <f aca="false">INDEX(Lookup!$D$4:$D$18,MATCH(C5707,Lookup!$A$4:$A$18,0))</f>
        <v>0.012</v>
      </c>
      <c r="T5707" s="21" t="n">
        <f aca="false">ROUND(P5707*S5707,2)</f>
        <v>2.4</v>
      </c>
      <c r="U5707" s="21" t="n">
        <f aca="false">IF(T5707&lt;=10,1,IF(T5707&lt;=20,2,IF(T5707&lt;=30,3,IF(T5707&lt;=40,4,IF(T5707&lt;=50,5,IF(T5707&lt;=100,6,IF(T5707&lt;=250,7,8)))))))</f>
        <v>1</v>
      </c>
      <c r="V5707" s="21" t="n">
        <f aca="false">IF(AND(OR(Dashboard!$T$3="All",R5707=Dashboard!$T$3),OR(Dashboard!$T$4="All",D5707=Dashboard!$T$4)),1,0)</f>
        <v>1</v>
      </c>
      <c r="W5707" s="21" t="n">
        <f aca="false">IF(V5707=1,T5707+ROW()/10000000,0)</f>
        <v>2.4005707</v>
      </c>
    </row>
    <row r="5708" customFormat="false" ht="15" hidden="false" customHeight="false" outlineLevel="0" collapsed="false">
      <c r="A5708" s="0" t="n">
        <v>304405</v>
      </c>
      <c r="B5708" s="0" t="s">
        <v>12997</v>
      </c>
      <c r="C5708" s="0" t="n">
        <v>1</v>
      </c>
      <c r="D5708" s="0" t="s">
        <v>6924</v>
      </c>
      <c r="E5708" s="0" t="s">
        <v>12998</v>
      </c>
      <c r="F5708" s="0" t="s">
        <v>12905</v>
      </c>
      <c r="G5708" s="0" t="s">
        <v>12906</v>
      </c>
      <c r="H5708" s="0" t="s">
        <v>3243</v>
      </c>
      <c r="I5708" s="0" t="s">
        <v>2123</v>
      </c>
      <c r="J5708" s="0" t="s">
        <v>47</v>
      </c>
      <c r="K5708" s="0" t="s">
        <v>47</v>
      </c>
      <c r="L5708" s="0" t="s">
        <v>47</v>
      </c>
      <c r="M5708" s="0" t="s">
        <v>47</v>
      </c>
      <c r="N5708" s="0" t="n">
        <v>1</v>
      </c>
      <c r="O5708" s="0" t="n">
        <v>0</v>
      </c>
      <c r="P5708" s="0" t="n">
        <v>100</v>
      </c>
      <c r="Q5708" s="0" t="n">
        <v>1</v>
      </c>
      <c r="R5708" s="0" t="str">
        <f aca="false">INDEX(Lookup!$B$4:$B$18,MATCH(C5708,Lookup!$A$4:$A$18,0))</f>
        <v>India</v>
      </c>
      <c r="S5708" s="20" t="n">
        <f aca="false">INDEX(Lookup!$D$4:$D$18,MATCH(C5708,Lookup!$A$4:$A$18,0))</f>
        <v>0.012</v>
      </c>
      <c r="T5708" s="21" t="n">
        <f aca="false">ROUND(P5708*S5708,2)</f>
        <v>1.2</v>
      </c>
      <c r="U5708" s="21" t="n">
        <f aca="false">IF(T5708&lt;=10,1,IF(T5708&lt;=20,2,IF(T5708&lt;=30,3,IF(T5708&lt;=40,4,IF(T5708&lt;=50,5,IF(T5708&lt;=100,6,IF(T5708&lt;=250,7,8)))))))</f>
        <v>1</v>
      </c>
      <c r="V5708" s="21" t="n">
        <f aca="false">IF(AND(OR(Dashboard!$T$3="All",R5708=Dashboard!$T$3),OR(Dashboard!$T$4="All",D5708=Dashboard!$T$4)),1,0)</f>
        <v>1</v>
      </c>
      <c r="W5708" s="21" t="n">
        <f aca="false">IF(V5708=1,T5708+ROW()/10000000,0)</f>
        <v>1.2005708</v>
      </c>
    </row>
    <row r="5709" customFormat="false" ht="15" hidden="false" customHeight="false" outlineLevel="0" collapsed="false">
      <c r="A5709" s="0" t="n">
        <v>18471313</v>
      </c>
      <c r="B5709" s="0" t="s">
        <v>12999</v>
      </c>
      <c r="C5709" s="0" t="n">
        <v>1</v>
      </c>
      <c r="D5709" s="0" t="s">
        <v>6924</v>
      </c>
      <c r="E5709" s="0" t="s">
        <v>13000</v>
      </c>
      <c r="F5709" s="0" t="s">
        <v>12905</v>
      </c>
      <c r="G5709" s="0" t="s">
        <v>12906</v>
      </c>
      <c r="H5709" s="0" t="s">
        <v>2147</v>
      </c>
      <c r="I5709" s="0" t="s">
        <v>2123</v>
      </c>
      <c r="J5709" s="0" t="s">
        <v>47</v>
      </c>
      <c r="K5709" s="0" t="s">
        <v>47</v>
      </c>
      <c r="L5709" s="0" t="s">
        <v>47</v>
      </c>
      <c r="M5709" s="0" t="s">
        <v>47</v>
      </c>
      <c r="N5709" s="0" t="n">
        <v>1</v>
      </c>
      <c r="O5709" s="0" t="n">
        <v>0</v>
      </c>
      <c r="P5709" s="0" t="n">
        <v>300</v>
      </c>
      <c r="Q5709" s="0" t="n">
        <v>1</v>
      </c>
      <c r="R5709" s="0" t="str">
        <f aca="false">INDEX(Lookup!$B$4:$B$18,MATCH(C5709,Lookup!$A$4:$A$18,0))</f>
        <v>India</v>
      </c>
      <c r="S5709" s="20" t="n">
        <f aca="false">INDEX(Lookup!$D$4:$D$18,MATCH(C5709,Lookup!$A$4:$A$18,0))</f>
        <v>0.012</v>
      </c>
      <c r="T5709" s="21" t="n">
        <f aca="false">ROUND(P5709*S5709,2)</f>
        <v>3.6</v>
      </c>
      <c r="U5709" s="21" t="n">
        <f aca="false">IF(T5709&lt;=10,1,IF(T5709&lt;=20,2,IF(T5709&lt;=30,3,IF(T5709&lt;=40,4,IF(T5709&lt;=50,5,IF(T5709&lt;=100,6,IF(T5709&lt;=250,7,8)))))))</f>
        <v>1</v>
      </c>
      <c r="V5709" s="21" t="n">
        <f aca="false">IF(AND(OR(Dashboard!$T$3="All",R5709=Dashboard!$T$3),OR(Dashboard!$T$4="All",D5709=Dashboard!$T$4)),1,0)</f>
        <v>1</v>
      </c>
      <c r="W5709" s="21" t="n">
        <f aca="false">IF(V5709=1,T5709+ROW()/10000000,0)</f>
        <v>3.6005709</v>
      </c>
    </row>
    <row r="5710" customFormat="false" ht="15" hidden="false" customHeight="false" outlineLevel="0" collapsed="false">
      <c r="A5710" s="0" t="n">
        <v>306710</v>
      </c>
      <c r="B5710" s="0" t="s">
        <v>13001</v>
      </c>
      <c r="C5710" s="0" t="n">
        <v>1</v>
      </c>
      <c r="D5710" s="0" t="s">
        <v>6924</v>
      </c>
      <c r="E5710" s="0" t="s">
        <v>13002</v>
      </c>
      <c r="F5710" s="0" t="s">
        <v>12905</v>
      </c>
      <c r="G5710" s="0" t="s">
        <v>12906</v>
      </c>
      <c r="H5710" s="0" t="s">
        <v>2128</v>
      </c>
      <c r="I5710" s="0" t="s">
        <v>2123</v>
      </c>
      <c r="J5710" s="0" t="s">
        <v>47</v>
      </c>
      <c r="K5710" s="0" t="s">
        <v>47</v>
      </c>
      <c r="L5710" s="0" t="s">
        <v>47</v>
      </c>
      <c r="M5710" s="0" t="s">
        <v>47</v>
      </c>
      <c r="N5710" s="0" t="n">
        <v>1</v>
      </c>
      <c r="O5710" s="0" t="n">
        <v>0</v>
      </c>
      <c r="P5710" s="0" t="n">
        <v>100</v>
      </c>
      <c r="Q5710" s="0" t="n">
        <v>1</v>
      </c>
      <c r="R5710" s="0" t="str">
        <f aca="false">INDEX(Lookup!$B$4:$B$18,MATCH(C5710,Lookup!$A$4:$A$18,0))</f>
        <v>India</v>
      </c>
      <c r="S5710" s="20" t="n">
        <f aca="false">INDEX(Lookup!$D$4:$D$18,MATCH(C5710,Lookup!$A$4:$A$18,0))</f>
        <v>0.012</v>
      </c>
      <c r="T5710" s="21" t="n">
        <f aca="false">ROUND(P5710*S5710,2)</f>
        <v>1.2</v>
      </c>
      <c r="U5710" s="21" t="n">
        <f aca="false">IF(T5710&lt;=10,1,IF(T5710&lt;=20,2,IF(T5710&lt;=30,3,IF(T5710&lt;=40,4,IF(T5710&lt;=50,5,IF(T5710&lt;=100,6,IF(T5710&lt;=250,7,8)))))))</f>
        <v>1</v>
      </c>
      <c r="V5710" s="21" t="n">
        <f aca="false">IF(AND(OR(Dashboard!$T$3="All",R5710=Dashboard!$T$3),OR(Dashboard!$T$4="All",D5710=Dashboard!$T$4)),1,0)</f>
        <v>1</v>
      </c>
      <c r="W5710" s="21" t="n">
        <f aca="false">IF(V5710=1,T5710+ROW()/10000000,0)</f>
        <v>1.200571</v>
      </c>
    </row>
    <row r="5711" customFormat="false" ht="15" hidden="false" customHeight="false" outlineLevel="0" collapsed="false">
      <c r="A5711" s="0" t="n">
        <v>18430570</v>
      </c>
      <c r="B5711" s="0" t="s">
        <v>13003</v>
      </c>
      <c r="C5711" s="0" t="n">
        <v>1</v>
      </c>
      <c r="D5711" s="0" t="s">
        <v>6924</v>
      </c>
      <c r="E5711" s="0" t="s">
        <v>13004</v>
      </c>
      <c r="F5711" s="0" t="s">
        <v>12905</v>
      </c>
      <c r="G5711" s="0" t="s">
        <v>12906</v>
      </c>
      <c r="H5711" s="0" t="s">
        <v>2349</v>
      </c>
      <c r="I5711" s="0" t="s">
        <v>2123</v>
      </c>
      <c r="J5711" s="0" t="s">
        <v>47</v>
      </c>
      <c r="K5711" s="0" t="s">
        <v>47</v>
      </c>
      <c r="L5711" s="0" t="s">
        <v>47</v>
      </c>
      <c r="M5711" s="0" t="s">
        <v>47</v>
      </c>
      <c r="N5711" s="0" t="n">
        <v>1</v>
      </c>
      <c r="O5711" s="0" t="n">
        <v>0</v>
      </c>
      <c r="P5711" s="0" t="n">
        <v>150</v>
      </c>
      <c r="Q5711" s="0" t="n">
        <v>1</v>
      </c>
      <c r="R5711" s="0" t="str">
        <f aca="false">INDEX(Lookup!$B$4:$B$18,MATCH(C5711,Lookup!$A$4:$A$18,0))</f>
        <v>India</v>
      </c>
      <c r="S5711" s="20" t="n">
        <f aca="false">INDEX(Lookup!$D$4:$D$18,MATCH(C5711,Lookup!$A$4:$A$18,0))</f>
        <v>0.012</v>
      </c>
      <c r="T5711" s="21" t="n">
        <f aca="false">ROUND(P5711*S5711,2)</f>
        <v>1.8</v>
      </c>
      <c r="U5711" s="21" t="n">
        <f aca="false">IF(T5711&lt;=10,1,IF(T5711&lt;=20,2,IF(T5711&lt;=30,3,IF(T5711&lt;=40,4,IF(T5711&lt;=50,5,IF(T5711&lt;=100,6,IF(T5711&lt;=250,7,8)))))))</f>
        <v>1</v>
      </c>
      <c r="V5711" s="21" t="n">
        <f aca="false">IF(AND(OR(Dashboard!$T$3="All",R5711=Dashboard!$T$3),OR(Dashboard!$T$4="All",D5711=Dashboard!$T$4)),1,0)</f>
        <v>1</v>
      </c>
      <c r="W5711" s="21" t="n">
        <f aca="false">IF(V5711=1,T5711+ROW()/10000000,0)</f>
        <v>1.8005711</v>
      </c>
    </row>
    <row r="5712" customFormat="false" ht="15" hidden="false" customHeight="false" outlineLevel="0" collapsed="false">
      <c r="A5712" s="0" t="n">
        <v>303497</v>
      </c>
      <c r="B5712" s="0" t="s">
        <v>13005</v>
      </c>
      <c r="C5712" s="0" t="n">
        <v>1</v>
      </c>
      <c r="D5712" s="0" t="s">
        <v>6924</v>
      </c>
      <c r="E5712" s="0" t="s">
        <v>12960</v>
      </c>
      <c r="F5712" s="0" t="s">
        <v>12905</v>
      </c>
      <c r="G5712" s="0" t="s">
        <v>12906</v>
      </c>
      <c r="H5712" s="0" t="s">
        <v>2128</v>
      </c>
      <c r="I5712" s="0" t="s">
        <v>2123</v>
      </c>
      <c r="J5712" s="0" t="s">
        <v>47</v>
      </c>
      <c r="K5712" s="0" t="s">
        <v>47</v>
      </c>
      <c r="L5712" s="0" t="s">
        <v>47</v>
      </c>
      <c r="M5712" s="0" t="s">
        <v>47</v>
      </c>
      <c r="N5712" s="0" t="n">
        <v>1</v>
      </c>
      <c r="O5712" s="0" t="n">
        <v>0</v>
      </c>
      <c r="P5712" s="0" t="n">
        <v>150</v>
      </c>
      <c r="Q5712" s="0" t="n">
        <v>1</v>
      </c>
      <c r="R5712" s="0" t="str">
        <f aca="false">INDEX(Lookup!$B$4:$B$18,MATCH(C5712,Lookup!$A$4:$A$18,0))</f>
        <v>India</v>
      </c>
      <c r="S5712" s="20" t="n">
        <f aca="false">INDEX(Lookup!$D$4:$D$18,MATCH(C5712,Lookup!$A$4:$A$18,0))</f>
        <v>0.012</v>
      </c>
      <c r="T5712" s="21" t="n">
        <f aca="false">ROUND(P5712*S5712,2)</f>
        <v>1.8</v>
      </c>
      <c r="U5712" s="21" t="n">
        <f aca="false">IF(T5712&lt;=10,1,IF(T5712&lt;=20,2,IF(T5712&lt;=30,3,IF(T5712&lt;=40,4,IF(T5712&lt;=50,5,IF(T5712&lt;=100,6,IF(T5712&lt;=250,7,8)))))))</f>
        <v>1</v>
      </c>
      <c r="V5712" s="21" t="n">
        <f aca="false">IF(AND(OR(Dashboard!$T$3="All",R5712=Dashboard!$T$3),OR(Dashboard!$T$4="All",D5712=Dashboard!$T$4)),1,0)</f>
        <v>1</v>
      </c>
      <c r="W5712" s="21" t="n">
        <f aca="false">IF(V5712=1,T5712+ROW()/10000000,0)</f>
        <v>1.8005712</v>
      </c>
    </row>
    <row r="5713" customFormat="false" ht="15" hidden="false" customHeight="false" outlineLevel="0" collapsed="false">
      <c r="A5713" s="0" t="n">
        <v>18270343</v>
      </c>
      <c r="B5713" s="0" t="s">
        <v>13006</v>
      </c>
      <c r="C5713" s="0" t="n">
        <v>1</v>
      </c>
      <c r="D5713" s="0" t="s">
        <v>6924</v>
      </c>
      <c r="E5713" s="0" t="s">
        <v>13007</v>
      </c>
      <c r="F5713" s="0" t="s">
        <v>12905</v>
      </c>
      <c r="G5713" s="0" t="s">
        <v>12906</v>
      </c>
      <c r="H5713" s="0" t="s">
        <v>2158</v>
      </c>
      <c r="I5713" s="0" t="s">
        <v>2123</v>
      </c>
      <c r="J5713" s="0" t="s">
        <v>47</v>
      </c>
      <c r="K5713" s="0" t="s">
        <v>47</v>
      </c>
      <c r="L5713" s="0" t="s">
        <v>47</v>
      </c>
      <c r="M5713" s="0" t="s">
        <v>47</v>
      </c>
      <c r="N5713" s="0" t="n">
        <v>2</v>
      </c>
      <c r="O5713" s="0" t="n">
        <v>1</v>
      </c>
      <c r="P5713" s="0" t="n">
        <v>600</v>
      </c>
      <c r="Q5713" s="0" t="n">
        <v>1</v>
      </c>
      <c r="R5713" s="0" t="str">
        <f aca="false">INDEX(Lookup!$B$4:$B$18,MATCH(C5713,Lookup!$A$4:$A$18,0))</f>
        <v>India</v>
      </c>
      <c r="S5713" s="20" t="n">
        <f aca="false">INDEX(Lookup!$D$4:$D$18,MATCH(C5713,Lookup!$A$4:$A$18,0))</f>
        <v>0.012</v>
      </c>
      <c r="T5713" s="21" t="n">
        <f aca="false">ROUND(P5713*S5713,2)</f>
        <v>7.2</v>
      </c>
      <c r="U5713" s="21" t="n">
        <f aca="false">IF(T5713&lt;=10,1,IF(T5713&lt;=20,2,IF(T5713&lt;=30,3,IF(T5713&lt;=40,4,IF(T5713&lt;=50,5,IF(T5713&lt;=100,6,IF(T5713&lt;=250,7,8)))))))</f>
        <v>1</v>
      </c>
      <c r="V5713" s="21" t="n">
        <f aca="false">IF(AND(OR(Dashboard!$T$3="All",R5713=Dashboard!$T$3),OR(Dashboard!$T$4="All",D5713=Dashboard!$T$4)),1,0)</f>
        <v>1</v>
      </c>
      <c r="W5713" s="21" t="n">
        <f aca="false">IF(V5713=1,T5713+ROW()/10000000,0)</f>
        <v>7.2005713</v>
      </c>
    </row>
    <row r="5714" customFormat="false" ht="15" hidden="false" customHeight="false" outlineLevel="0" collapsed="false">
      <c r="A5714" s="0" t="n">
        <v>18361200</v>
      </c>
      <c r="B5714" s="0" t="s">
        <v>5066</v>
      </c>
      <c r="C5714" s="0" t="n">
        <v>1</v>
      </c>
      <c r="D5714" s="0" t="s">
        <v>6924</v>
      </c>
      <c r="E5714" s="0" t="s">
        <v>13008</v>
      </c>
      <c r="F5714" s="0" t="s">
        <v>12905</v>
      </c>
      <c r="G5714" s="0" t="s">
        <v>12906</v>
      </c>
      <c r="H5714" s="0" t="s">
        <v>2288</v>
      </c>
      <c r="I5714" s="0" t="s">
        <v>2123</v>
      </c>
      <c r="J5714" s="0" t="s">
        <v>47</v>
      </c>
      <c r="K5714" s="0" t="s">
        <v>47</v>
      </c>
      <c r="L5714" s="0" t="s">
        <v>47</v>
      </c>
      <c r="M5714" s="0" t="s">
        <v>47</v>
      </c>
      <c r="N5714" s="0" t="n">
        <v>1</v>
      </c>
      <c r="O5714" s="0" t="n">
        <v>0</v>
      </c>
      <c r="P5714" s="0" t="n">
        <v>300</v>
      </c>
      <c r="Q5714" s="0" t="n">
        <v>1</v>
      </c>
      <c r="R5714" s="0" t="str">
        <f aca="false">INDEX(Lookup!$B$4:$B$18,MATCH(C5714,Lookup!$A$4:$A$18,0))</f>
        <v>India</v>
      </c>
      <c r="S5714" s="20" t="n">
        <f aca="false">INDEX(Lookup!$D$4:$D$18,MATCH(C5714,Lookup!$A$4:$A$18,0))</f>
        <v>0.012</v>
      </c>
      <c r="T5714" s="21" t="n">
        <f aca="false">ROUND(P5714*S5714,2)</f>
        <v>3.6</v>
      </c>
      <c r="U5714" s="21" t="n">
        <f aca="false">IF(T5714&lt;=10,1,IF(T5714&lt;=20,2,IF(T5714&lt;=30,3,IF(T5714&lt;=40,4,IF(T5714&lt;=50,5,IF(T5714&lt;=100,6,IF(T5714&lt;=250,7,8)))))))</f>
        <v>1</v>
      </c>
      <c r="V5714" s="21" t="n">
        <f aca="false">IF(AND(OR(Dashboard!$T$3="All",R5714=Dashboard!$T$3),OR(Dashboard!$T$4="All",D5714=Dashboard!$T$4)),1,0)</f>
        <v>1</v>
      </c>
      <c r="W5714" s="21" t="n">
        <f aca="false">IF(V5714=1,T5714+ROW()/10000000,0)</f>
        <v>3.6005714</v>
      </c>
    </row>
    <row r="5715" customFormat="false" ht="15" hidden="false" customHeight="false" outlineLevel="0" collapsed="false">
      <c r="A5715" s="0" t="n">
        <v>18261678</v>
      </c>
      <c r="B5715" s="0" t="s">
        <v>13009</v>
      </c>
      <c r="C5715" s="0" t="n">
        <v>1</v>
      </c>
      <c r="D5715" s="0" t="s">
        <v>6924</v>
      </c>
      <c r="E5715" s="0" t="s">
        <v>13010</v>
      </c>
      <c r="F5715" s="0" t="s">
        <v>12905</v>
      </c>
      <c r="G5715" s="0" t="s">
        <v>12906</v>
      </c>
      <c r="H5715" s="0" t="s">
        <v>2128</v>
      </c>
      <c r="I5715" s="0" t="s">
        <v>2123</v>
      </c>
      <c r="J5715" s="0" t="s">
        <v>47</v>
      </c>
      <c r="K5715" s="0" t="s">
        <v>47</v>
      </c>
      <c r="L5715" s="0" t="s">
        <v>47</v>
      </c>
      <c r="M5715" s="0" t="s">
        <v>47</v>
      </c>
      <c r="N5715" s="0" t="n">
        <v>1</v>
      </c>
      <c r="O5715" s="0" t="n">
        <v>1</v>
      </c>
      <c r="P5715" s="0" t="n">
        <v>350</v>
      </c>
      <c r="Q5715" s="0" t="n">
        <v>1</v>
      </c>
      <c r="R5715" s="0" t="str">
        <f aca="false">INDEX(Lookup!$B$4:$B$18,MATCH(C5715,Lookup!$A$4:$A$18,0))</f>
        <v>India</v>
      </c>
      <c r="S5715" s="20" t="n">
        <f aca="false">INDEX(Lookup!$D$4:$D$18,MATCH(C5715,Lookup!$A$4:$A$18,0))</f>
        <v>0.012</v>
      </c>
      <c r="T5715" s="21" t="n">
        <f aca="false">ROUND(P5715*S5715,2)</f>
        <v>4.2</v>
      </c>
      <c r="U5715" s="21" t="n">
        <f aca="false">IF(T5715&lt;=10,1,IF(T5715&lt;=20,2,IF(T5715&lt;=30,3,IF(T5715&lt;=40,4,IF(T5715&lt;=50,5,IF(T5715&lt;=100,6,IF(T5715&lt;=250,7,8)))))))</f>
        <v>1</v>
      </c>
      <c r="V5715" s="21" t="n">
        <f aca="false">IF(AND(OR(Dashboard!$T$3="All",R5715=Dashboard!$T$3),OR(Dashboard!$T$4="All",D5715=Dashboard!$T$4)),1,0)</f>
        <v>1</v>
      </c>
      <c r="W5715" s="21" t="n">
        <f aca="false">IF(V5715=1,T5715+ROW()/10000000,0)</f>
        <v>4.2005715</v>
      </c>
    </row>
    <row r="5716" customFormat="false" ht="15" hidden="false" customHeight="false" outlineLevel="0" collapsed="false">
      <c r="A5716" s="0" t="n">
        <v>18317507</v>
      </c>
      <c r="B5716" s="0" t="s">
        <v>13009</v>
      </c>
      <c r="C5716" s="0" t="n">
        <v>1</v>
      </c>
      <c r="D5716" s="0" t="s">
        <v>6924</v>
      </c>
      <c r="E5716" s="0" t="s">
        <v>13011</v>
      </c>
      <c r="F5716" s="0" t="s">
        <v>12905</v>
      </c>
      <c r="G5716" s="0" t="s">
        <v>12906</v>
      </c>
      <c r="H5716" s="0" t="s">
        <v>2128</v>
      </c>
      <c r="I5716" s="0" t="s">
        <v>2123</v>
      </c>
      <c r="J5716" s="0" t="s">
        <v>47</v>
      </c>
      <c r="K5716" s="0" t="s">
        <v>47</v>
      </c>
      <c r="L5716" s="0" t="s">
        <v>47</v>
      </c>
      <c r="M5716" s="0" t="s">
        <v>47</v>
      </c>
      <c r="N5716" s="0" t="n">
        <v>1</v>
      </c>
      <c r="O5716" s="0" t="n">
        <v>1</v>
      </c>
      <c r="P5716" s="0" t="n">
        <v>350</v>
      </c>
      <c r="Q5716" s="0" t="n">
        <v>1</v>
      </c>
      <c r="R5716" s="0" t="str">
        <f aca="false">INDEX(Lookup!$B$4:$B$18,MATCH(C5716,Lookup!$A$4:$A$18,0))</f>
        <v>India</v>
      </c>
      <c r="S5716" s="20" t="n">
        <f aca="false">INDEX(Lookup!$D$4:$D$18,MATCH(C5716,Lookup!$A$4:$A$18,0))</f>
        <v>0.012</v>
      </c>
      <c r="T5716" s="21" t="n">
        <f aca="false">ROUND(P5716*S5716,2)</f>
        <v>4.2</v>
      </c>
      <c r="U5716" s="21" t="n">
        <f aca="false">IF(T5716&lt;=10,1,IF(T5716&lt;=20,2,IF(T5716&lt;=30,3,IF(T5716&lt;=40,4,IF(T5716&lt;=50,5,IF(T5716&lt;=100,6,IF(T5716&lt;=250,7,8)))))))</f>
        <v>1</v>
      </c>
      <c r="V5716" s="21" t="n">
        <f aca="false">IF(AND(OR(Dashboard!$T$3="All",R5716=Dashboard!$T$3),OR(Dashboard!$T$4="All",D5716=Dashboard!$T$4)),1,0)</f>
        <v>1</v>
      </c>
      <c r="W5716" s="21" t="n">
        <f aca="false">IF(V5716=1,T5716+ROW()/10000000,0)</f>
        <v>4.2005716</v>
      </c>
    </row>
    <row r="5717" customFormat="false" ht="15" hidden="false" customHeight="false" outlineLevel="0" collapsed="false">
      <c r="A5717" s="0" t="n">
        <v>9269</v>
      </c>
      <c r="B5717" s="0" t="s">
        <v>13012</v>
      </c>
      <c r="C5717" s="0" t="n">
        <v>1</v>
      </c>
      <c r="D5717" s="0" t="s">
        <v>6924</v>
      </c>
      <c r="E5717" s="0" t="s">
        <v>13013</v>
      </c>
      <c r="F5717" s="0" t="s">
        <v>12905</v>
      </c>
      <c r="G5717" s="0" t="s">
        <v>12906</v>
      </c>
      <c r="H5717" s="0" t="s">
        <v>2128</v>
      </c>
      <c r="I5717" s="0" t="s">
        <v>2123</v>
      </c>
      <c r="J5717" s="0" t="s">
        <v>47</v>
      </c>
      <c r="K5717" s="0" t="s">
        <v>47</v>
      </c>
      <c r="L5717" s="0" t="s">
        <v>47</v>
      </c>
      <c r="M5717" s="0" t="s">
        <v>47</v>
      </c>
      <c r="N5717" s="0" t="n">
        <v>1</v>
      </c>
      <c r="O5717" s="0" t="n">
        <v>2</v>
      </c>
      <c r="P5717" s="0" t="n">
        <v>400</v>
      </c>
      <c r="Q5717" s="0" t="n">
        <v>1</v>
      </c>
      <c r="R5717" s="0" t="str">
        <f aca="false">INDEX(Lookup!$B$4:$B$18,MATCH(C5717,Lookup!$A$4:$A$18,0))</f>
        <v>India</v>
      </c>
      <c r="S5717" s="20" t="n">
        <f aca="false">INDEX(Lookup!$D$4:$D$18,MATCH(C5717,Lookup!$A$4:$A$18,0))</f>
        <v>0.012</v>
      </c>
      <c r="T5717" s="21" t="n">
        <f aca="false">ROUND(P5717*S5717,2)</f>
        <v>4.8</v>
      </c>
      <c r="U5717" s="21" t="n">
        <f aca="false">IF(T5717&lt;=10,1,IF(T5717&lt;=20,2,IF(T5717&lt;=30,3,IF(T5717&lt;=40,4,IF(T5717&lt;=50,5,IF(T5717&lt;=100,6,IF(T5717&lt;=250,7,8)))))))</f>
        <v>1</v>
      </c>
      <c r="V5717" s="21" t="n">
        <f aca="false">IF(AND(OR(Dashboard!$T$3="All",R5717=Dashboard!$T$3),OR(Dashboard!$T$4="All",D5717=Dashboard!$T$4)),1,0)</f>
        <v>1</v>
      </c>
      <c r="W5717" s="21" t="n">
        <f aca="false">IF(V5717=1,T5717+ROW()/10000000,0)</f>
        <v>4.8005717</v>
      </c>
    </row>
    <row r="5718" customFormat="false" ht="15" hidden="false" customHeight="false" outlineLevel="0" collapsed="false">
      <c r="A5718" s="0" t="n">
        <v>18363067</v>
      </c>
      <c r="B5718" s="0" t="s">
        <v>11854</v>
      </c>
      <c r="C5718" s="0" t="n">
        <v>1</v>
      </c>
      <c r="D5718" s="0" t="s">
        <v>6924</v>
      </c>
      <c r="E5718" s="0" t="s">
        <v>13014</v>
      </c>
      <c r="F5718" s="0" t="s">
        <v>12905</v>
      </c>
      <c r="G5718" s="0" t="s">
        <v>12906</v>
      </c>
      <c r="H5718" s="0" t="s">
        <v>2382</v>
      </c>
      <c r="I5718" s="0" t="s">
        <v>2123</v>
      </c>
      <c r="J5718" s="0" t="s">
        <v>47</v>
      </c>
      <c r="K5718" s="0" t="s">
        <v>47</v>
      </c>
      <c r="L5718" s="0" t="s">
        <v>47</v>
      </c>
      <c r="M5718" s="0" t="s">
        <v>47</v>
      </c>
      <c r="N5718" s="0" t="n">
        <v>1</v>
      </c>
      <c r="O5718" s="0" t="n">
        <v>1</v>
      </c>
      <c r="P5718" s="0" t="n">
        <v>200</v>
      </c>
      <c r="Q5718" s="0" t="n">
        <v>1</v>
      </c>
      <c r="R5718" s="0" t="str">
        <f aca="false">INDEX(Lookup!$B$4:$B$18,MATCH(C5718,Lookup!$A$4:$A$18,0))</f>
        <v>India</v>
      </c>
      <c r="S5718" s="20" t="n">
        <f aca="false">INDEX(Lookup!$D$4:$D$18,MATCH(C5718,Lookup!$A$4:$A$18,0))</f>
        <v>0.012</v>
      </c>
      <c r="T5718" s="21" t="n">
        <f aca="false">ROUND(P5718*S5718,2)</f>
        <v>2.4</v>
      </c>
      <c r="U5718" s="21" t="n">
        <f aca="false">IF(T5718&lt;=10,1,IF(T5718&lt;=20,2,IF(T5718&lt;=30,3,IF(T5718&lt;=40,4,IF(T5718&lt;=50,5,IF(T5718&lt;=100,6,IF(T5718&lt;=250,7,8)))))))</f>
        <v>1</v>
      </c>
      <c r="V5718" s="21" t="n">
        <f aca="false">IF(AND(OR(Dashboard!$T$3="All",R5718=Dashboard!$T$3),OR(Dashboard!$T$4="All",D5718=Dashboard!$T$4)),1,0)</f>
        <v>1</v>
      </c>
      <c r="W5718" s="21" t="n">
        <f aca="false">IF(V5718=1,T5718+ROW()/10000000,0)</f>
        <v>2.4005718</v>
      </c>
    </row>
    <row r="5719" customFormat="false" ht="15" hidden="false" customHeight="false" outlineLevel="0" collapsed="false">
      <c r="A5719" s="0" t="n">
        <v>18371421</v>
      </c>
      <c r="B5719" s="0" t="s">
        <v>13015</v>
      </c>
      <c r="C5719" s="0" t="n">
        <v>1</v>
      </c>
      <c r="D5719" s="0" t="s">
        <v>6924</v>
      </c>
      <c r="E5719" s="0" t="s">
        <v>13016</v>
      </c>
      <c r="F5719" s="0" t="s">
        <v>12905</v>
      </c>
      <c r="G5719" s="0" t="s">
        <v>12906</v>
      </c>
      <c r="H5719" s="0" t="s">
        <v>69</v>
      </c>
      <c r="I5719" s="0" t="s">
        <v>2123</v>
      </c>
      <c r="J5719" s="0" t="s">
        <v>47</v>
      </c>
      <c r="K5719" s="0" t="s">
        <v>47</v>
      </c>
      <c r="L5719" s="0" t="s">
        <v>47</v>
      </c>
      <c r="M5719" s="0" t="s">
        <v>47</v>
      </c>
      <c r="N5719" s="0" t="n">
        <v>1</v>
      </c>
      <c r="O5719" s="0" t="n">
        <v>1</v>
      </c>
      <c r="P5719" s="0" t="n">
        <v>150</v>
      </c>
      <c r="Q5719" s="0" t="n">
        <v>1</v>
      </c>
      <c r="R5719" s="0" t="str">
        <f aca="false">INDEX(Lookup!$B$4:$B$18,MATCH(C5719,Lookup!$A$4:$A$18,0))</f>
        <v>India</v>
      </c>
      <c r="S5719" s="20" t="n">
        <f aca="false">INDEX(Lookup!$D$4:$D$18,MATCH(C5719,Lookup!$A$4:$A$18,0))</f>
        <v>0.012</v>
      </c>
      <c r="T5719" s="21" t="n">
        <f aca="false">ROUND(P5719*S5719,2)</f>
        <v>1.8</v>
      </c>
      <c r="U5719" s="21" t="n">
        <f aca="false">IF(T5719&lt;=10,1,IF(T5719&lt;=20,2,IF(T5719&lt;=30,3,IF(T5719&lt;=40,4,IF(T5719&lt;=50,5,IF(T5719&lt;=100,6,IF(T5719&lt;=250,7,8)))))))</f>
        <v>1</v>
      </c>
      <c r="V5719" s="21" t="n">
        <f aca="false">IF(AND(OR(Dashboard!$T$3="All",R5719=Dashboard!$T$3),OR(Dashboard!$T$4="All",D5719=Dashboard!$T$4)),1,0)</f>
        <v>1</v>
      </c>
      <c r="W5719" s="21" t="n">
        <f aca="false">IF(V5719=1,T5719+ROW()/10000000,0)</f>
        <v>1.8005719</v>
      </c>
    </row>
    <row r="5720" customFormat="false" ht="15" hidden="false" customHeight="false" outlineLevel="0" collapsed="false">
      <c r="A5720" s="0" t="n">
        <v>304809</v>
      </c>
      <c r="B5720" s="0" t="s">
        <v>13017</v>
      </c>
      <c r="C5720" s="0" t="n">
        <v>1</v>
      </c>
      <c r="D5720" s="0" t="s">
        <v>6924</v>
      </c>
      <c r="E5720" s="0" t="s">
        <v>13018</v>
      </c>
      <c r="F5720" s="0" t="s">
        <v>13019</v>
      </c>
      <c r="G5720" s="0" t="s">
        <v>13020</v>
      </c>
      <c r="H5720" s="0" t="s">
        <v>2382</v>
      </c>
      <c r="I5720" s="0" t="s">
        <v>2123</v>
      </c>
      <c r="J5720" s="0" t="s">
        <v>47</v>
      </c>
      <c r="K5720" s="0" t="s">
        <v>47</v>
      </c>
      <c r="L5720" s="0" t="s">
        <v>47</v>
      </c>
      <c r="M5720" s="0" t="s">
        <v>47</v>
      </c>
      <c r="N5720" s="0" t="n">
        <v>1</v>
      </c>
      <c r="O5720" s="0" t="n">
        <v>0</v>
      </c>
      <c r="P5720" s="0" t="n">
        <v>100</v>
      </c>
      <c r="Q5720" s="0" t="n">
        <v>1</v>
      </c>
      <c r="R5720" s="0" t="str">
        <f aca="false">INDEX(Lookup!$B$4:$B$18,MATCH(C5720,Lookup!$A$4:$A$18,0))</f>
        <v>India</v>
      </c>
      <c r="S5720" s="20" t="n">
        <f aca="false">INDEX(Lookup!$D$4:$D$18,MATCH(C5720,Lookup!$A$4:$A$18,0))</f>
        <v>0.012</v>
      </c>
      <c r="T5720" s="21" t="n">
        <f aca="false">ROUND(P5720*S5720,2)</f>
        <v>1.2</v>
      </c>
      <c r="U5720" s="21" t="n">
        <f aca="false">IF(T5720&lt;=10,1,IF(T5720&lt;=20,2,IF(T5720&lt;=30,3,IF(T5720&lt;=40,4,IF(T5720&lt;=50,5,IF(T5720&lt;=100,6,IF(T5720&lt;=250,7,8)))))))</f>
        <v>1</v>
      </c>
      <c r="V5720" s="21" t="n">
        <f aca="false">IF(AND(OR(Dashboard!$T$3="All",R5720=Dashboard!$T$3),OR(Dashboard!$T$4="All",D5720=Dashboard!$T$4)),1,0)</f>
        <v>1</v>
      </c>
      <c r="W5720" s="21" t="n">
        <f aca="false">IF(V5720=1,T5720+ROW()/10000000,0)</f>
        <v>1.200572</v>
      </c>
    </row>
    <row r="5721" customFormat="false" ht="15" hidden="false" customHeight="false" outlineLevel="0" collapsed="false">
      <c r="A5721" s="0" t="n">
        <v>304769</v>
      </c>
      <c r="B5721" s="0" t="s">
        <v>13021</v>
      </c>
      <c r="C5721" s="0" t="n">
        <v>1</v>
      </c>
      <c r="D5721" s="0" t="s">
        <v>6924</v>
      </c>
      <c r="E5721" s="0" t="s">
        <v>13022</v>
      </c>
      <c r="F5721" s="0" t="s">
        <v>13019</v>
      </c>
      <c r="G5721" s="0" t="s">
        <v>13020</v>
      </c>
      <c r="H5721" s="0" t="s">
        <v>3243</v>
      </c>
      <c r="I5721" s="0" t="s">
        <v>2123</v>
      </c>
      <c r="J5721" s="0" t="s">
        <v>47</v>
      </c>
      <c r="K5721" s="0" t="s">
        <v>47</v>
      </c>
      <c r="L5721" s="0" t="s">
        <v>47</v>
      </c>
      <c r="M5721" s="0" t="s">
        <v>47</v>
      </c>
      <c r="N5721" s="0" t="n">
        <v>1</v>
      </c>
      <c r="O5721" s="0" t="n">
        <v>1</v>
      </c>
      <c r="P5721" s="0" t="n">
        <v>100</v>
      </c>
      <c r="Q5721" s="0" t="n">
        <v>1</v>
      </c>
      <c r="R5721" s="0" t="str">
        <f aca="false">INDEX(Lookup!$B$4:$B$18,MATCH(C5721,Lookup!$A$4:$A$18,0))</f>
        <v>India</v>
      </c>
      <c r="S5721" s="20" t="n">
        <f aca="false">INDEX(Lookup!$D$4:$D$18,MATCH(C5721,Lookup!$A$4:$A$18,0))</f>
        <v>0.012</v>
      </c>
      <c r="T5721" s="21" t="n">
        <f aca="false">ROUND(P5721*S5721,2)</f>
        <v>1.2</v>
      </c>
      <c r="U5721" s="21" t="n">
        <f aca="false">IF(T5721&lt;=10,1,IF(T5721&lt;=20,2,IF(T5721&lt;=30,3,IF(T5721&lt;=40,4,IF(T5721&lt;=50,5,IF(T5721&lt;=100,6,IF(T5721&lt;=250,7,8)))))))</f>
        <v>1</v>
      </c>
      <c r="V5721" s="21" t="n">
        <f aca="false">IF(AND(OR(Dashboard!$T$3="All",R5721=Dashboard!$T$3),OR(Dashboard!$T$4="All",D5721=Dashboard!$T$4)),1,0)</f>
        <v>1</v>
      </c>
      <c r="W5721" s="21" t="n">
        <f aca="false">IF(V5721=1,T5721+ROW()/10000000,0)</f>
        <v>1.2005721</v>
      </c>
    </row>
    <row r="5722" customFormat="false" ht="15" hidden="false" customHeight="false" outlineLevel="0" collapsed="false">
      <c r="A5722" s="0" t="n">
        <v>304803</v>
      </c>
      <c r="B5722" s="0" t="s">
        <v>13023</v>
      </c>
      <c r="C5722" s="0" t="n">
        <v>1</v>
      </c>
      <c r="D5722" s="0" t="s">
        <v>6924</v>
      </c>
      <c r="E5722" s="0" t="s">
        <v>13024</v>
      </c>
      <c r="F5722" s="0" t="s">
        <v>13019</v>
      </c>
      <c r="G5722" s="0" t="s">
        <v>13020</v>
      </c>
      <c r="H5722" s="0" t="s">
        <v>3243</v>
      </c>
      <c r="I5722" s="0" t="s">
        <v>2123</v>
      </c>
      <c r="J5722" s="0" t="s">
        <v>47</v>
      </c>
      <c r="K5722" s="0" t="s">
        <v>47</v>
      </c>
      <c r="L5722" s="0" t="s">
        <v>47</v>
      </c>
      <c r="M5722" s="0" t="s">
        <v>47</v>
      </c>
      <c r="N5722" s="0" t="n">
        <v>1</v>
      </c>
      <c r="O5722" s="0" t="n">
        <v>1</v>
      </c>
      <c r="P5722" s="0" t="n">
        <v>100</v>
      </c>
      <c r="Q5722" s="0" t="n">
        <v>1</v>
      </c>
      <c r="R5722" s="0" t="str">
        <f aca="false">INDEX(Lookup!$B$4:$B$18,MATCH(C5722,Lookup!$A$4:$A$18,0))</f>
        <v>India</v>
      </c>
      <c r="S5722" s="20" t="n">
        <f aca="false">INDEX(Lookup!$D$4:$D$18,MATCH(C5722,Lookup!$A$4:$A$18,0))</f>
        <v>0.012</v>
      </c>
      <c r="T5722" s="21" t="n">
        <f aca="false">ROUND(P5722*S5722,2)</f>
        <v>1.2</v>
      </c>
      <c r="U5722" s="21" t="n">
        <f aca="false">IF(T5722&lt;=10,1,IF(T5722&lt;=20,2,IF(T5722&lt;=30,3,IF(T5722&lt;=40,4,IF(T5722&lt;=50,5,IF(T5722&lt;=100,6,IF(T5722&lt;=250,7,8)))))))</f>
        <v>1</v>
      </c>
      <c r="V5722" s="21" t="n">
        <f aca="false">IF(AND(OR(Dashboard!$T$3="All",R5722=Dashboard!$T$3),OR(Dashboard!$T$4="All",D5722=Dashboard!$T$4)),1,0)</f>
        <v>1</v>
      </c>
      <c r="W5722" s="21" t="n">
        <f aca="false">IF(V5722=1,T5722+ROW()/10000000,0)</f>
        <v>1.2005722</v>
      </c>
    </row>
    <row r="5723" customFormat="false" ht="15" hidden="false" customHeight="false" outlineLevel="0" collapsed="false">
      <c r="A5723" s="0" t="n">
        <v>18261151</v>
      </c>
      <c r="B5723" s="0" t="s">
        <v>13025</v>
      </c>
      <c r="C5723" s="0" t="n">
        <v>1</v>
      </c>
      <c r="D5723" s="0" t="s">
        <v>6924</v>
      </c>
      <c r="E5723" s="0" t="s">
        <v>13026</v>
      </c>
      <c r="F5723" s="0" t="s">
        <v>13019</v>
      </c>
      <c r="G5723" s="0" t="s">
        <v>13020</v>
      </c>
      <c r="H5723" s="0" t="s">
        <v>2136</v>
      </c>
      <c r="I5723" s="0" t="s">
        <v>2123</v>
      </c>
      <c r="J5723" s="0" t="s">
        <v>47</v>
      </c>
      <c r="K5723" s="0" t="s">
        <v>47</v>
      </c>
      <c r="L5723" s="0" t="s">
        <v>47</v>
      </c>
      <c r="M5723" s="0" t="s">
        <v>47</v>
      </c>
      <c r="N5723" s="0" t="n">
        <v>1</v>
      </c>
      <c r="O5723" s="0" t="n">
        <v>0</v>
      </c>
      <c r="P5723" s="0" t="n">
        <v>400</v>
      </c>
      <c r="Q5723" s="0" t="n">
        <v>1</v>
      </c>
      <c r="R5723" s="0" t="str">
        <f aca="false">INDEX(Lookup!$B$4:$B$18,MATCH(C5723,Lookup!$A$4:$A$18,0))</f>
        <v>India</v>
      </c>
      <c r="S5723" s="20" t="n">
        <f aca="false">INDEX(Lookup!$D$4:$D$18,MATCH(C5723,Lookup!$A$4:$A$18,0))</f>
        <v>0.012</v>
      </c>
      <c r="T5723" s="21" t="n">
        <f aca="false">ROUND(P5723*S5723,2)</f>
        <v>4.8</v>
      </c>
      <c r="U5723" s="21" t="n">
        <f aca="false">IF(T5723&lt;=10,1,IF(T5723&lt;=20,2,IF(T5723&lt;=30,3,IF(T5723&lt;=40,4,IF(T5723&lt;=50,5,IF(T5723&lt;=100,6,IF(T5723&lt;=250,7,8)))))))</f>
        <v>1</v>
      </c>
      <c r="V5723" s="21" t="n">
        <f aca="false">IF(AND(OR(Dashboard!$T$3="All",R5723=Dashboard!$T$3),OR(Dashboard!$T$4="All",D5723=Dashboard!$T$4)),1,0)</f>
        <v>1</v>
      </c>
      <c r="W5723" s="21" t="n">
        <f aca="false">IF(V5723=1,T5723+ROW()/10000000,0)</f>
        <v>4.8005723</v>
      </c>
    </row>
    <row r="5724" customFormat="false" ht="15" hidden="false" customHeight="false" outlineLevel="0" collapsed="false">
      <c r="A5724" s="0" t="n">
        <v>18464636</v>
      </c>
      <c r="B5724" s="0" t="s">
        <v>13027</v>
      </c>
      <c r="C5724" s="0" t="n">
        <v>1</v>
      </c>
      <c r="D5724" s="0" t="s">
        <v>6924</v>
      </c>
      <c r="E5724" s="0" t="s">
        <v>13028</v>
      </c>
      <c r="F5724" s="0" t="s">
        <v>13019</v>
      </c>
      <c r="G5724" s="0" t="s">
        <v>13020</v>
      </c>
      <c r="H5724" s="0" t="s">
        <v>402</v>
      </c>
      <c r="I5724" s="0" t="s">
        <v>2123</v>
      </c>
      <c r="J5724" s="0" t="s">
        <v>47</v>
      </c>
      <c r="K5724" s="0" t="s">
        <v>47</v>
      </c>
      <c r="L5724" s="0" t="s">
        <v>47</v>
      </c>
      <c r="M5724" s="0" t="s">
        <v>47</v>
      </c>
      <c r="N5724" s="0" t="n">
        <v>1</v>
      </c>
      <c r="O5724" s="0" t="n">
        <v>0</v>
      </c>
      <c r="P5724" s="0" t="n">
        <v>250</v>
      </c>
      <c r="Q5724" s="0" t="n">
        <v>1</v>
      </c>
      <c r="R5724" s="0" t="str">
        <f aca="false">INDEX(Lookup!$B$4:$B$18,MATCH(C5724,Lookup!$A$4:$A$18,0))</f>
        <v>India</v>
      </c>
      <c r="S5724" s="20" t="n">
        <f aca="false">INDEX(Lookup!$D$4:$D$18,MATCH(C5724,Lookup!$A$4:$A$18,0))</f>
        <v>0.012</v>
      </c>
      <c r="T5724" s="21" t="n">
        <f aca="false">ROUND(P5724*S5724,2)</f>
        <v>3</v>
      </c>
      <c r="U5724" s="21" t="n">
        <f aca="false">IF(T5724&lt;=10,1,IF(T5724&lt;=20,2,IF(T5724&lt;=30,3,IF(T5724&lt;=40,4,IF(T5724&lt;=50,5,IF(T5724&lt;=100,6,IF(T5724&lt;=250,7,8)))))))</f>
        <v>1</v>
      </c>
      <c r="V5724" s="21" t="n">
        <f aca="false">IF(AND(OR(Dashboard!$T$3="All",R5724=Dashboard!$T$3),OR(Dashboard!$T$4="All",D5724=Dashboard!$T$4)),1,0)</f>
        <v>1</v>
      </c>
      <c r="W5724" s="21" t="n">
        <f aca="false">IF(V5724=1,T5724+ROW()/10000000,0)</f>
        <v>3.0005724</v>
      </c>
    </row>
    <row r="5725" customFormat="false" ht="15" hidden="false" customHeight="false" outlineLevel="0" collapsed="false">
      <c r="A5725" s="0" t="n">
        <v>18017260</v>
      </c>
      <c r="B5725" s="0" t="s">
        <v>13029</v>
      </c>
      <c r="C5725" s="0" t="n">
        <v>1</v>
      </c>
      <c r="D5725" s="0" t="s">
        <v>6924</v>
      </c>
      <c r="E5725" s="0" t="s">
        <v>13030</v>
      </c>
      <c r="F5725" s="0" t="s">
        <v>13019</v>
      </c>
      <c r="G5725" s="0" t="s">
        <v>13020</v>
      </c>
      <c r="H5725" s="0" t="s">
        <v>2128</v>
      </c>
      <c r="I5725" s="0" t="s">
        <v>2123</v>
      </c>
      <c r="J5725" s="0" t="s">
        <v>47</v>
      </c>
      <c r="K5725" s="0" t="s">
        <v>47</v>
      </c>
      <c r="L5725" s="0" t="s">
        <v>47</v>
      </c>
      <c r="M5725" s="0" t="s">
        <v>47</v>
      </c>
      <c r="N5725" s="0" t="n">
        <v>1</v>
      </c>
      <c r="O5725" s="0" t="n">
        <v>0</v>
      </c>
      <c r="P5725" s="0" t="n">
        <v>300</v>
      </c>
      <c r="Q5725" s="0" t="n">
        <v>1</v>
      </c>
      <c r="R5725" s="0" t="str">
        <f aca="false">INDEX(Lookup!$B$4:$B$18,MATCH(C5725,Lookup!$A$4:$A$18,0))</f>
        <v>India</v>
      </c>
      <c r="S5725" s="20" t="n">
        <f aca="false">INDEX(Lookup!$D$4:$D$18,MATCH(C5725,Lookup!$A$4:$A$18,0))</f>
        <v>0.012</v>
      </c>
      <c r="T5725" s="21" t="n">
        <f aca="false">ROUND(P5725*S5725,2)</f>
        <v>3.6</v>
      </c>
      <c r="U5725" s="21" t="n">
        <f aca="false">IF(T5725&lt;=10,1,IF(T5725&lt;=20,2,IF(T5725&lt;=30,3,IF(T5725&lt;=40,4,IF(T5725&lt;=50,5,IF(T5725&lt;=100,6,IF(T5725&lt;=250,7,8)))))))</f>
        <v>1</v>
      </c>
      <c r="V5725" s="21" t="n">
        <f aca="false">IF(AND(OR(Dashboard!$T$3="All",R5725=Dashboard!$T$3),OR(Dashboard!$T$4="All",D5725=Dashboard!$T$4)),1,0)</f>
        <v>1</v>
      </c>
      <c r="W5725" s="21" t="n">
        <f aca="false">IF(V5725=1,T5725+ROW()/10000000,0)</f>
        <v>3.6005725</v>
      </c>
    </row>
    <row r="5726" customFormat="false" ht="15" hidden="false" customHeight="false" outlineLevel="0" collapsed="false">
      <c r="A5726" s="0" t="n">
        <v>304753</v>
      </c>
      <c r="B5726" s="0" t="s">
        <v>13031</v>
      </c>
      <c r="C5726" s="0" t="n">
        <v>1</v>
      </c>
      <c r="D5726" s="0" t="s">
        <v>6924</v>
      </c>
      <c r="E5726" s="0" t="s">
        <v>13032</v>
      </c>
      <c r="F5726" s="0" t="s">
        <v>13019</v>
      </c>
      <c r="G5726" s="0" t="s">
        <v>13020</v>
      </c>
      <c r="H5726" s="0" t="s">
        <v>3171</v>
      </c>
      <c r="I5726" s="0" t="s">
        <v>2123</v>
      </c>
      <c r="J5726" s="0" t="s">
        <v>47</v>
      </c>
      <c r="K5726" s="0" t="s">
        <v>47</v>
      </c>
      <c r="L5726" s="0" t="s">
        <v>47</v>
      </c>
      <c r="M5726" s="0" t="s">
        <v>47</v>
      </c>
      <c r="N5726" s="0" t="n">
        <v>1</v>
      </c>
      <c r="O5726" s="0" t="n">
        <v>0</v>
      </c>
      <c r="P5726" s="0" t="n">
        <v>200</v>
      </c>
      <c r="Q5726" s="0" t="n">
        <v>1</v>
      </c>
      <c r="R5726" s="0" t="str">
        <f aca="false">INDEX(Lookup!$B$4:$B$18,MATCH(C5726,Lookup!$A$4:$A$18,0))</f>
        <v>India</v>
      </c>
      <c r="S5726" s="20" t="n">
        <f aca="false">INDEX(Lookup!$D$4:$D$18,MATCH(C5726,Lookup!$A$4:$A$18,0))</f>
        <v>0.012</v>
      </c>
      <c r="T5726" s="21" t="n">
        <f aca="false">ROUND(P5726*S5726,2)</f>
        <v>2.4</v>
      </c>
      <c r="U5726" s="21" t="n">
        <f aca="false">IF(T5726&lt;=10,1,IF(T5726&lt;=20,2,IF(T5726&lt;=30,3,IF(T5726&lt;=40,4,IF(T5726&lt;=50,5,IF(T5726&lt;=100,6,IF(T5726&lt;=250,7,8)))))))</f>
        <v>1</v>
      </c>
      <c r="V5726" s="21" t="n">
        <f aca="false">IF(AND(OR(Dashboard!$T$3="All",R5726=Dashboard!$T$3),OR(Dashboard!$T$4="All",D5726=Dashboard!$T$4)),1,0)</f>
        <v>1</v>
      </c>
      <c r="W5726" s="21" t="n">
        <f aca="false">IF(V5726=1,T5726+ROW()/10000000,0)</f>
        <v>2.4005726</v>
      </c>
    </row>
    <row r="5727" customFormat="false" ht="15" hidden="false" customHeight="false" outlineLevel="0" collapsed="false">
      <c r="A5727" s="0" t="n">
        <v>18464641</v>
      </c>
      <c r="B5727" s="0" t="s">
        <v>13033</v>
      </c>
      <c r="C5727" s="0" t="n">
        <v>1</v>
      </c>
      <c r="D5727" s="0" t="s">
        <v>6924</v>
      </c>
      <c r="E5727" s="0" t="s">
        <v>13034</v>
      </c>
      <c r="F5727" s="0" t="s">
        <v>13019</v>
      </c>
      <c r="G5727" s="0" t="s">
        <v>13020</v>
      </c>
      <c r="H5727" s="0" t="s">
        <v>2128</v>
      </c>
      <c r="I5727" s="0" t="s">
        <v>2123</v>
      </c>
      <c r="J5727" s="0" t="s">
        <v>47</v>
      </c>
      <c r="K5727" s="0" t="s">
        <v>47</v>
      </c>
      <c r="L5727" s="0" t="s">
        <v>47</v>
      </c>
      <c r="M5727" s="0" t="s">
        <v>47</v>
      </c>
      <c r="N5727" s="0" t="n">
        <v>1</v>
      </c>
      <c r="O5727" s="0" t="n">
        <v>0</v>
      </c>
      <c r="P5727" s="0" t="n">
        <v>350</v>
      </c>
      <c r="Q5727" s="0" t="n">
        <v>1</v>
      </c>
      <c r="R5727" s="0" t="str">
        <f aca="false">INDEX(Lookup!$B$4:$B$18,MATCH(C5727,Lookup!$A$4:$A$18,0))</f>
        <v>India</v>
      </c>
      <c r="S5727" s="20" t="n">
        <f aca="false">INDEX(Lookup!$D$4:$D$18,MATCH(C5727,Lookup!$A$4:$A$18,0))</f>
        <v>0.012</v>
      </c>
      <c r="T5727" s="21" t="n">
        <f aca="false">ROUND(P5727*S5727,2)</f>
        <v>4.2</v>
      </c>
      <c r="U5727" s="21" t="n">
        <f aca="false">IF(T5727&lt;=10,1,IF(T5727&lt;=20,2,IF(T5727&lt;=30,3,IF(T5727&lt;=40,4,IF(T5727&lt;=50,5,IF(T5727&lt;=100,6,IF(T5727&lt;=250,7,8)))))))</f>
        <v>1</v>
      </c>
      <c r="V5727" s="21" t="n">
        <f aca="false">IF(AND(OR(Dashboard!$T$3="All",R5727=Dashboard!$T$3),OR(Dashboard!$T$4="All",D5727=Dashboard!$T$4)),1,0)</f>
        <v>1</v>
      </c>
      <c r="W5727" s="21" t="n">
        <f aca="false">IF(V5727=1,T5727+ROW()/10000000,0)</f>
        <v>4.2005727</v>
      </c>
    </row>
    <row r="5728" customFormat="false" ht="15" hidden="false" customHeight="false" outlineLevel="0" collapsed="false">
      <c r="A5728" s="0" t="n">
        <v>304822</v>
      </c>
      <c r="B5728" s="0" t="s">
        <v>13035</v>
      </c>
      <c r="C5728" s="0" t="n">
        <v>1</v>
      </c>
      <c r="D5728" s="0" t="s">
        <v>6924</v>
      </c>
      <c r="E5728" s="0" t="s">
        <v>13036</v>
      </c>
      <c r="F5728" s="0" t="s">
        <v>13019</v>
      </c>
      <c r="G5728" s="0" t="s">
        <v>13020</v>
      </c>
      <c r="H5728" s="0" t="s">
        <v>3243</v>
      </c>
      <c r="I5728" s="0" t="s">
        <v>2123</v>
      </c>
      <c r="J5728" s="0" t="s">
        <v>47</v>
      </c>
      <c r="K5728" s="0" t="s">
        <v>47</v>
      </c>
      <c r="L5728" s="0" t="s">
        <v>47</v>
      </c>
      <c r="M5728" s="0" t="s">
        <v>47</v>
      </c>
      <c r="N5728" s="0" t="n">
        <v>1</v>
      </c>
      <c r="O5728" s="0" t="n">
        <v>0</v>
      </c>
      <c r="P5728" s="0" t="n">
        <v>100</v>
      </c>
      <c r="Q5728" s="0" t="n">
        <v>1</v>
      </c>
      <c r="R5728" s="0" t="str">
        <f aca="false">INDEX(Lookup!$B$4:$B$18,MATCH(C5728,Lookup!$A$4:$A$18,0))</f>
        <v>India</v>
      </c>
      <c r="S5728" s="20" t="n">
        <f aca="false">INDEX(Lookup!$D$4:$D$18,MATCH(C5728,Lookup!$A$4:$A$18,0))</f>
        <v>0.012</v>
      </c>
      <c r="T5728" s="21" t="n">
        <f aca="false">ROUND(P5728*S5728,2)</f>
        <v>1.2</v>
      </c>
      <c r="U5728" s="21" t="n">
        <f aca="false">IF(T5728&lt;=10,1,IF(T5728&lt;=20,2,IF(T5728&lt;=30,3,IF(T5728&lt;=40,4,IF(T5728&lt;=50,5,IF(T5728&lt;=100,6,IF(T5728&lt;=250,7,8)))))))</f>
        <v>1</v>
      </c>
      <c r="V5728" s="21" t="n">
        <f aca="false">IF(AND(OR(Dashboard!$T$3="All",R5728=Dashboard!$T$3),OR(Dashboard!$T$4="All",D5728=Dashboard!$T$4)),1,0)</f>
        <v>1</v>
      </c>
      <c r="W5728" s="21" t="n">
        <f aca="false">IF(V5728=1,T5728+ROW()/10000000,0)</f>
        <v>1.2005728</v>
      </c>
    </row>
    <row r="5729" customFormat="false" ht="15" hidden="false" customHeight="false" outlineLevel="0" collapsed="false">
      <c r="A5729" s="0" t="n">
        <v>18312665</v>
      </c>
      <c r="B5729" s="0" t="s">
        <v>13037</v>
      </c>
      <c r="C5729" s="0" t="n">
        <v>1</v>
      </c>
      <c r="D5729" s="0" t="s">
        <v>6924</v>
      </c>
      <c r="E5729" s="0" t="s">
        <v>13038</v>
      </c>
      <c r="F5729" s="0" t="s">
        <v>13019</v>
      </c>
      <c r="G5729" s="0" t="s">
        <v>13020</v>
      </c>
      <c r="H5729" s="0" t="s">
        <v>2128</v>
      </c>
      <c r="I5729" s="0" t="s">
        <v>2123</v>
      </c>
      <c r="J5729" s="0" t="s">
        <v>47</v>
      </c>
      <c r="K5729" s="0" t="s">
        <v>47</v>
      </c>
      <c r="L5729" s="0" t="s">
        <v>47</v>
      </c>
      <c r="M5729" s="0" t="s">
        <v>47</v>
      </c>
      <c r="N5729" s="0" t="n">
        <v>2</v>
      </c>
      <c r="O5729" s="0" t="n">
        <v>0</v>
      </c>
      <c r="P5729" s="0" t="n">
        <v>650</v>
      </c>
      <c r="Q5729" s="0" t="n">
        <v>1</v>
      </c>
      <c r="R5729" s="0" t="str">
        <f aca="false">INDEX(Lookup!$B$4:$B$18,MATCH(C5729,Lookup!$A$4:$A$18,0))</f>
        <v>India</v>
      </c>
      <c r="S5729" s="20" t="n">
        <f aca="false">INDEX(Lookup!$D$4:$D$18,MATCH(C5729,Lookup!$A$4:$A$18,0))</f>
        <v>0.012</v>
      </c>
      <c r="T5729" s="21" t="n">
        <f aca="false">ROUND(P5729*S5729,2)</f>
        <v>7.8</v>
      </c>
      <c r="U5729" s="21" t="n">
        <f aca="false">IF(T5729&lt;=10,1,IF(T5729&lt;=20,2,IF(T5729&lt;=30,3,IF(T5729&lt;=40,4,IF(T5729&lt;=50,5,IF(T5729&lt;=100,6,IF(T5729&lt;=250,7,8)))))))</f>
        <v>1</v>
      </c>
      <c r="V5729" s="21" t="n">
        <f aca="false">IF(AND(OR(Dashboard!$T$3="All",R5729=Dashboard!$T$3),OR(Dashboard!$T$4="All",D5729=Dashboard!$T$4)),1,0)</f>
        <v>1</v>
      </c>
      <c r="W5729" s="21" t="n">
        <f aca="false">IF(V5729=1,T5729+ROW()/10000000,0)</f>
        <v>7.8005729</v>
      </c>
    </row>
    <row r="5730" customFormat="false" ht="15" hidden="false" customHeight="false" outlineLevel="0" collapsed="false">
      <c r="A5730" s="0" t="n">
        <v>9181</v>
      </c>
      <c r="B5730" s="0" t="s">
        <v>13039</v>
      </c>
      <c r="C5730" s="0" t="n">
        <v>1</v>
      </c>
      <c r="D5730" s="0" t="s">
        <v>6924</v>
      </c>
      <c r="E5730" s="0" t="s">
        <v>13040</v>
      </c>
      <c r="F5730" s="0" t="s">
        <v>13019</v>
      </c>
      <c r="G5730" s="0" t="s">
        <v>13020</v>
      </c>
      <c r="H5730" s="0" t="s">
        <v>13041</v>
      </c>
      <c r="I5730" s="0" t="s">
        <v>2123</v>
      </c>
      <c r="J5730" s="0" t="s">
        <v>47</v>
      </c>
      <c r="K5730" s="0" t="s">
        <v>47</v>
      </c>
      <c r="L5730" s="0" t="s">
        <v>47</v>
      </c>
      <c r="M5730" s="0" t="s">
        <v>47</v>
      </c>
      <c r="N5730" s="0" t="n">
        <v>1</v>
      </c>
      <c r="O5730" s="0" t="n">
        <v>0</v>
      </c>
      <c r="P5730" s="0" t="n">
        <v>100</v>
      </c>
      <c r="Q5730" s="0" t="n">
        <v>1</v>
      </c>
      <c r="R5730" s="0" t="str">
        <f aca="false">INDEX(Lookup!$B$4:$B$18,MATCH(C5730,Lookup!$A$4:$A$18,0))</f>
        <v>India</v>
      </c>
      <c r="S5730" s="20" t="n">
        <f aca="false">INDEX(Lookup!$D$4:$D$18,MATCH(C5730,Lookup!$A$4:$A$18,0))</f>
        <v>0.012</v>
      </c>
      <c r="T5730" s="21" t="n">
        <f aca="false">ROUND(P5730*S5730,2)</f>
        <v>1.2</v>
      </c>
      <c r="U5730" s="21" t="n">
        <f aca="false">IF(T5730&lt;=10,1,IF(T5730&lt;=20,2,IF(T5730&lt;=30,3,IF(T5730&lt;=40,4,IF(T5730&lt;=50,5,IF(T5730&lt;=100,6,IF(T5730&lt;=250,7,8)))))))</f>
        <v>1</v>
      </c>
      <c r="V5730" s="21" t="n">
        <f aca="false">IF(AND(OR(Dashboard!$T$3="All",R5730=Dashboard!$T$3),OR(Dashboard!$T$4="All",D5730=Dashboard!$T$4)),1,0)</f>
        <v>1</v>
      </c>
      <c r="W5730" s="21" t="n">
        <f aca="false">IF(V5730=1,T5730+ROW()/10000000,0)</f>
        <v>1.200573</v>
      </c>
    </row>
    <row r="5731" customFormat="false" ht="15" hidden="false" customHeight="false" outlineLevel="0" collapsed="false">
      <c r="A5731" s="0" t="n">
        <v>18435332</v>
      </c>
      <c r="B5731" s="0" t="s">
        <v>4734</v>
      </c>
      <c r="C5731" s="0" t="n">
        <v>1</v>
      </c>
      <c r="D5731" s="0" t="s">
        <v>6924</v>
      </c>
      <c r="E5731" s="0" t="s">
        <v>13042</v>
      </c>
      <c r="F5731" s="0" t="s">
        <v>13019</v>
      </c>
      <c r="G5731" s="0" t="s">
        <v>13020</v>
      </c>
      <c r="H5731" s="0" t="s">
        <v>4068</v>
      </c>
      <c r="I5731" s="0" t="s">
        <v>2123</v>
      </c>
      <c r="J5731" s="0" t="s">
        <v>47</v>
      </c>
      <c r="K5731" s="0" t="s">
        <v>47</v>
      </c>
      <c r="L5731" s="0" t="s">
        <v>47</v>
      </c>
      <c r="M5731" s="0" t="s">
        <v>47</v>
      </c>
      <c r="N5731" s="0" t="n">
        <v>1</v>
      </c>
      <c r="O5731" s="0" t="n">
        <v>0</v>
      </c>
      <c r="P5731" s="0" t="n">
        <v>450</v>
      </c>
      <c r="Q5731" s="0" t="n">
        <v>1</v>
      </c>
      <c r="R5731" s="0" t="str">
        <f aca="false">INDEX(Lookup!$B$4:$B$18,MATCH(C5731,Lookup!$A$4:$A$18,0))</f>
        <v>India</v>
      </c>
      <c r="S5731" s="20" t="n">
        <f aca="false">INDEX(Lookup!$D$4:$D$18,MATCH(C5731,Lookup!$A$4:$A$18,0))</f>
        <v>0.012</v>
      </c>
      <c r="T5731" s="21" t="n">
        <f aca="false">ROUND(P5731*S5731,2)</f>
        <v>5.4</v>
      </c>
      <c r="U5731" s="21" t="n">
        <f aca="false">IF(T5731&lt;=10,1,IF(T5731&lt;=20,2,IF(T5731&lt;=30,3,IF(T5731&lt;=40,4,IF(T5731&lt;=50,5,IF(T5731&lt;=100,6,IF(T5731&lt;=250,7,8)))))))</f>
        <v>1</v>
      </c>
      <c r="V5731" s="21" t="n">
        <f aca="false">IF(AND(OR(Dashboard!$T$3="All",R5731=Dashboard!$T$3),OR(Dashboard!$T$4="All",D5731=Dashboard!$T$4)),1,0)</f>
        <v>1</v>
      </c>
      <c r="W5731" s="21" t="n">
        <f aca="false">IF(V5731=1,T5731+ROW()/10000000,0)</f>
        <v>5.4005731</v>
      </c>
    </row>
    <row r="5732" customFormat="false" ht="15" hidden="false" customHeight="false" outlineLevel="0" collapsed="false">
      <c r="A5732" s="0" t="n">
        <v>18261710</v>
      </c>
      <c r="B5732" s="0" t="s">
        <v>13043</v>
      </c>
      <c r="C5732" s="0" t="n">
        <v>1</v>
      </c>
      <c r="D5732" s="0" t="s">
        <v>6924</v>
      </c>
      <c r="E5732" s="0" t="s">
        <v>13044</v>
      </c>
      <c r="F5732" s="0" t="s">
        <v>13019</v>
      </c>
      <c r="G5732" s="0" t="s">
        <v>13020</v>
      </c>
      <c r="H5732" s="0" t="s">
        <v>2662</v>
      </c>
      <c r="I5732" s="0" t="s">
        <v>2123</v>
      </c>
      <c r="J5732" s="0" t="s">
        <v>47</v>
      </c>
      <c r="K5732" s="0" t="s">
        <v>47</v>
      </c>
      <c r="L5732" s="0" t="s">
        <v>47</v>
      </c>
      <c r="M5732" s="0" t="s">
        <v>47</v>
      </c>
      <c r="N5732" s="0" t="n">
        <v>1</v>
      </c>
      <c r="O5732" s="0" t="n">
        <v>0</v>
      </c>
      <c r="P5732" s="0" t="n">
        <v>400</v>
      </c>
      <c r="Q5732" s="0" t="n">
        <v>1</v>
      </c>
      <c r="R5732" s="0" t="str">
        <f aca="false">INDEX(Lookup!$B$4:$B$18,MATCH(C5732,Lookup!$A$4:$A$18,0))</f>
        <v>India</v>
      </c>
      <c r="S5732" s="20" t="n">
        <f aca="false">INDEX(Lookup!$D$4:$D$18,MATCH(C5732,Lookup!$A$4:$A$18,0))</f>
        <v>0.012</v>
      </c>
      <c r="T5732" s="21" t="n">
        <f aca="false">ROUND(P5732*S5732,2)</f>
        <v>4.8</v>
      </c>
      <c r="U5732" s="21" t="n">
        <f aca="false">IF(T5732&lt;=10,1,IF(T5732&lt;=20,2,IF(T5732&lt;=30,3,IF(T5732&lt;=40,4,IF(T5732&lt;=50,5,IF(T5732&lt;=100,6,IF(T5732&lt;=250,7,8)))))))</f>
        <v>1</v>
      </c>
      <c r="V5732" s="21" t="n">
        <f aca="false">IF(AND(OR(Dashboard!$T$3="All",R5732=Dashboard!$T$3),OR(Dashboard!$T$4="All",D5732=Dashboard!$T$4)),1,0)</f>
        <v>1</v>
      </c>
      <c r="W5732" s="21" t="n">
        <f aca="false">IF(V5732=1,T5732+ROW()/10000000,0)</f>
        <v>4.8005732</v>
      </c>
    </row>
    <row r="5733" customFormat="false" ht="15" hidden="false" customHeight="false" outlineLevel="0" collapsed="false">
      <c r="A5733" s="0" t="n">
        <v>18312662</v>
      </c>
      <c r="B5733" s="0" t="s">
        <v>13045</v>
      </c>
      <c r="C5733" s="0" t="n">
        <v>1</v>
      </c>
      <c r="D5733" s="0" t="s">
        <v>6924</v>
      </c>
      <c r="E5733" s="0" t="s">
        <v>13046</v>
      </c>
      <c r="F5733" s="0" t="s">
        <v>13019</v>
      </c>
      <c r="G5733" s="0" t="s">
        <v>13020</v>
      </c>
      <c r="H5733" s="0" t="s">
        <v>2349</v>
      </c>
      <c r="I5733" s="0" t="s">
        <v>2123</v>
      </c>
      <c r="J5733" s="0" t="s">
        <v>47</v>
      </c>
      <c r="K5733" s="0" t="s">
        <v>47</v>
      </c>
      <c r="L5733" s="0" t="s">
        <v>47</v>
      </c>
      <c r="M5733" s="0" t="s">
        <v>47</v>
      </c>
      <c r="N5733" s="0" t="n">
        <v>1</v>
      </c>
      <c r="O5733" s="0" t="n">
        <v>0</v>
      </c>
      <c r="P5733" s="0" t="n">
        <v>100</v>
      </c>
      <c r="Q5733" s="0" t="n">
        <v>1</v>
      </c>
      <c r="R5733" s="0" t="str">
        <f aca="false">INDEX(Lookup!$B$4:$B$18,MATCH(C5733,Lookup!$A$4:$A$18,0))</f>
        <v>India</v>
      </c>
      <c r="S5733" s="20" t="n">
        <f aca="false">INDEX(Lookup!$D$4:$D$18,MATCH(C5733,Lookup!$A$4:$A$18,0))</f>
        <v>0.012</v>
      </c>
      <c r="T5733" s="21" t="n">
        <f aca="false">ROUND(P5733*S5733,2)</f>
        <v>1.2</v>
      </c>
      <c r="U5733" s="21" t="n">
        <f aca="false">IF(T5733&lt;=10,1,IF(T5733&lt;=20,2,IF(T5733&lt;=30,3,IF(T5733&lt;=40,4,IF(T5733&lt;=50,5,IF(T5733&lt;=100,6,IF(T5733&lt;=250,7,8)))))))</f>
        <v>1</v>
      </c>
      <c r="V5733" s="21" t="n">
        <f aca="false">IF(AND(OR(Dashboard!$T$3="All",R5733=Dashboard!$T$3),OR(Dashboard!$T$4="All",D5733=Dashboard!$T$4)),1,0)</f>
        <v>1</v>
      </c>
      <c r="W5733" s="21" t="n">
        <f aca="false">IF(V5733=1,T5733+ROW()/10000000,0)</f>
        <v>1.2005733</v>
      </c>
    </row>
    <row r="5734" customFormat="false" ht="15" hidden="false" customHeight="false" outlineLevel="0" collapsed="false">
      <c r="A5734" s="0" t="n">
        <v>18322599</v>
      </c>
      <c r="B5734" s="0" t="s">
        <v>13047</v>
      </c>
      <c r="C5734" s="0" t="n">
        <v>1</v>
      </c>
      <c r="D5734" s="0" t="s">
        <v>6924</v>
      </c>
      <c r="E5734" s="0" t="s">
        <v>13048</v>
      </c>
      <c r="F5734" s="0" t="s">
        <v>13019</v>
      </c>
      <c r="G5734" s="0" t="s">
        <v>13020</v>
      </c>
      <c r="H5734" s="0" t="s">
        <v>2293</v>
      </c>
      <c r="I5734" s="0" t="s">
        <v>2123</v>
      </c>
      <c r="J5734" s="0" t="s">
        <v>47</v>
      </c>
      <c r="K5734" s="0" t="s">
        <v>47</v>
      </c>
      <c r="L5734" s="0" t="s">
        <v>47</v>
      </c>
      <c r="M5734" s="0" t="s">
        <v>47</v>
      </c>
      <c r="N5734" s="0" t="n">
        <v>1</v>
      </c>
      <c r="O5734" s="0" t="n">
        <v>0</v>
      </c>
      <c r="P5734" s="0" t="n">
        <v>350</v>
      </c>
      <c r="Q5734" s="0" t="n">
        <v>1</v>
      </c>
      <c r="R5734" s="0" t="str">
        <f aca="false">INDEX(Lookup!$B$4:$B$18,MATCH(C5734,Lookup!$A$4:$A$18,0))</f>
        <v>India</v>
      </c>
      <c r="S5734" s="20" t="n">
        <f aca="false">INDEX(Lookup!$D$4:$D$18,MATCH(C5734,Lookup!$A$4:$A$18,0))</f>
        <v>0.012</v>
      </c>
      <c r="T5734" s="21" t="n">
        <f aca="false">ROUND(P5734*S5734,2)</f>
        <v>4.2</v>
      </c>
      <c r="U5734" s="21" t="n">
        <f aca="false">IF(T5734&lt;=10,1,IF(T5734&lt;=20,2,IF(T5734&lt;=30,3,IF(T5734&lt;=40,4,IF(T5734&lt;=50,5,IF(T5734&lt;=100,6,IF(T5734&lt;=250,7,8)))))))</f>
        <v>1</v>
      </c>
      <c r="V5734" s="21" t="n">
        <f aca="false">IF(AND(OR(Dashboard!$T$3="All",R5734=Dashboard!$T$3),OR(Dashboard!$T$4="All",D5734=Dashboard!$T$4)),1,0)</f>
        <v>1</v>
      </c>
      <c r="W5734" s="21" t="n">
        <f aca="false">IF(V5734=1,T5734+ROW()/10000000,0)</f>
        <v>4.2005734</v>
      </c>
    </row>
    <row r="5735" customFormat="false" ht="15" hidden="false" customHeight="false" outlineLevel="0" collapsed="false">
      <c r="A5735" s="0" t="n">
        <v>9226</v>
      </c>
      <c r="B5735" s="0" t="s">
        <v>13049</v>
      </c>
      <c r="C5735" s="0" t="n">
        <v>1</v>
      </c>
      <c r="D5735" s="0" t="s">
        <v>6924</v>
      </c>
      <c r="E5735" s="0" t="s">
        <v>13050</v>
      </c>
      <c r="F5735" s="0" t="s">
        <v>13019</v>
      </c>
      <c r="G5735" s="0" t="s">
        <v>13020</v>
      </c>
      <c r="H5735" s="0" t="s">
        <v>2868</v>
      </c>
      <c r="I5735" s="0" t="s">
        <v>2123</v>
      </c>
      <c r="J5735" s="0" t="s">
        <v>47</v>
      </c>
      <c r="K5735" s="0" t="s">
        <v>47</v>
      </c>
      <c r="L5735" s="0" t="s">
        <v>47</v>
      </c>
      <c r="M5735" s="0" t="s">
        <v>47</v>
      </c>
      <c r="N5735" s="0" t="n">
        <v>1</v>
      </c>
      <c r="O5735" s="0" t="n">
        <v>0</v>
      </c>
      <c r="P5735" s="0" t="n">
        <v>100</v>
      </c>
      <c r="Q5735" s="0" t="n">
        <v>1</v>
      </c>
      <c r="R5735" s="0" t="str">
        <f aca="false">INDEX(Lookup!$B$4:$B$18,MATCH(C5735,Lookup!$A$4:$A$18,0))</f>
        <v>India</v>
      </c>
      <c r="S5735" s="20" t="n">
        <f aca="false">INDEX(Lookup!$D$4:$D$18,MATCH(C5735,Lookup!$A$4:$A$18,0))</f>
        <v>0.012</v>
      </c>
      <c r="T5735" s="21" t="n">
        <f aca="false">ROUND(P5735*S5735,2)</f>
        <v>1.2</v>
      </c>
      <c r="U5735" s="21" t="n">
        <f aca="false">IF(T5735&lt;=10,1,IF(T5735&lt;=20,2,IF(T5735&lt;=30,3,IF(T5735&lt;=40,4,IF(T5735&lt;=50,5,IF(T5735&lt;=100,6,IF(T5735&lt;=250,7,8)))))))</f>
        <v>1</v>
      </c>
      <c r="V5735" s="21" t="n">
        <f aca="false">IF(AND(OR(Dashboard!$T$3="All",R5735=Dashboard!$T$3),OR(Dashboard!$T$4="All",D5735=Dashboard!$T$4)),1,0)</f>
        <v>1</v>
      </c>
      <c r="W5735" s="21" t="n">
        <f aca="false">IF(V5735=1,T5735+ROW()/10000000,0)</f>
        <v>1.2005735</v>
      </c>
    </row>
    <row r="5736" customFormat="false" ht="15" hidden="false" customHeight="false" outlineLevel="0" collapsed="false">
      <c r="A5736" s="0" t="n">
        <v>18434072</v>
      </c>
      <c r="B5736" s="0" t="s">
        <v>13051</v>
      </c>
      <c r="C5736" s="0" t="n">
        <v>1</v>
      </c>
      <c r="D5736" s="0" t="s">
        <v>6924</v>
      </c>
      <c r="E5736" s="0" t="s">
        <v>13052</v>
      </c>
      <c r="F5736" s="0" t="s">
        <v>13019</v>
      </c>
      <c r="G5736" s="0" t="s">
        <v>13020</v>
      </c>
      <c r="H5736" s="0" t="s">
        <v>2288</v>
      </c>
      <c r="I5736" s="0" t="s">
        <v>2123</v>
      </c>
      <c r="J5736" s="0" t="s">
        <v>47</v>
      </c>
      <c r="K5736" s="0" t="s">
        <v>47</v>
      </c>
      <c r="L5736" s="0" t="s">
        <v>47</v>
      </c>
      <c r="M5736" s="0" t="s">
        <v>47</v>
      </c>
      <c r="N5736" s="0" t="n">
        <v>1</v>
      </c>
      <c r="O5736" s="0" t="n">
        <v>0</v>
      </c>
      <c r="P5736" s="0" t="n">
        <v>200</v>
      </c>
      <c r="Q5736" s="0" t="n">
        <v>1</v>
      </c>
      <c r="R5736" s="0" t="str">
        <f aca="false">INDEX(Lookup!$B$4:$B$18,MATCH(C5736,Lookup!$A$4:$A$18,0))</f>
        <v>India</v>
      </c>
      <c r="S5736" s="20" t="n">
        <f aca="false">INDEX(Lookup!$D$4:$D$18,MATCH(C5736,Lookup!$A$4:$A$18,0))</f>
        <v>0.012</v>
      </c>
      <c r="T5736" s="21" t="n">
        <f aca="false">ROUND(P5736*S5736,2)</f>
        <v>2.4</v>
      </c>
      <c r="U5736" s="21" t="n">
        <f aca="false">IF(T5736&lt;=10,1,IF(T5736&lt;=20,2,IF(T5736&lt;=30,3,IF(T5736&lt;=40,4,IF(T5736&lt;=50,5,IF(T5736&lt;=100,6,IF(T5736&lt;=250,7,8)))))))</f>
        <v>1</v>
      </c>
      <c r="V5736" s="21" t="n">
        <f aca="false">IF(AND(OR(Dashboard!$T$3="All",R5736=Dashboard!$T$3),OR(Dashboard!$T$4="All",D5736=Dashboard!$T$4)),1,0)</f>
        <v>1</v>
      </c>
      <c r="W5736" s="21" t="n">
        <f aca="false">IF(V5736=1,T5736+ROW()/10000000,0)</f>
        <v>2.4005736</v>
      </c>
    </row>
    <row r="5737" customFormat="false" ht="15" hidden="false" customHeight="false" outlineLevel="0" collapsed="false">
      <c r="A5737" s="0" t="n">
        <v>305699</v>
      </c>
      <c r="B5737" s="0" t="s">
        <v>13053</v>
      </c>
      <c r="C5737" s="0" t="n">
        <v>1</v>
      </c>
      <c r="D5737" s="0" t="s">
        <v>6924</v>
      </c>
      <c r="E5737" s="0" t="s">
        <v>13030</v>
      </c>
      <c r="F5737" s="0" t="s">
        <v>13019</v>
      </c>
      <c r="G5737" s="0" t="s">
        <v>13020</v>
      </c>
      <c r="H5737" s="0" t="s">
        <v>2128</v>
      </c>
      <c r="I5737" s="0" t="s">
        <v>2123</v>
      </c>
      <c r="J5737" s="0" t="s">
        <v>47</v>
      </c>
      <c r="K5737" s="0" t="s">
        <v>47</v>
      </c>
      <c r="L5737" s="0" t="s">
        <v>47</v>
      </c>
      <c r="M5737" s="0" t="s">
        <v>47</v>
      </c>
      <c r="N5737" s="0" t="n">
        <v>1</v>
      </c>
      <c r="O5737" s="0" t="n">
        <v>0</v>
      </c>
      <c r="P5737" s="0" t="n">
        <v>100</v>
      </c>
      <c r="Q5737" s="0" t="n">
        <v>1</v>
      </c>
      <c r="R5737" s="0" t="str">
        <f aca="false">INDEX(Lookup!$B$4:$B$18,MATCH(C5737,Lookup!$A$4:$A$18,0))</f>
        <v>India</v>
      </c>
      <c r="S5737" s="20" t="n">
        <f aca="false">INDEX(Lookup!$D$4:$D$18,MATCH(C5737,Lookup!$A$4:$A$18,0))</f>
        <v>0.012</v>
      </c>
      <c r="T5737" s="21" t="n">
        <f aca="false">ROUND(P5737*S5737,2)</f>
        <v>1.2</v>
      </c>
      <c r="U5737" s="21" t="n">
        <f aca="false">IF(T5737&lt;=10,1,IF(T5737&lt;=20,2,IF(T5737&lt;=30,3,IF(T5737&lt;=40,4,IF(T5737&lt;=50,5,IF(T5737&lt;=100,6,IF(T5737&lt;=250,7,8)))))))</f>
        <v>1</v>
      </c>
      <c r="V5737" s="21" t="n">
        <f aca="false">IF(AND(OR(Dashboard!$T$3="All",R5737=Dashboard!$T$3),OR(Dashboard!$T$4="All",D5737=Dashboard!$T$4)),1,0)</f>
        <v>1</v>
      </c>
      <c r="W5737" s="21" t="n">
        <f aca="false">IF(V5737=1,T5737+ROW()/10000000,0)</f>
        <v>1.2005737</v>
      </c>
    </row>
    <row r="5738" customFormat="false" ht="15" hidden="false" customHeight="false" outlineLevel="0" collapsed="false">
      <c r="A5738" s="0" t="n">
        <v>9194</v>
      </c>
      <c r="B5738" s="0" t="s">
        <v>13054</v>
      </c>
      <c r="C5738" s="0" t="n">
        <v>1</v>
      </c>
      <c r="D5738" s="0" t="s">
        <v>6924</v>
      </c>
      <c r="E5738" s="0" t="s">
        <v>13055</v>
      </c>
      <c r="F5738" s="0" t="s">
        <v>13019</v>
      </c>
      <c r="G5738" s="0" t="s">
        <v>13020</v>
      </c>
      <c r="H5738" s="0" t="s">
        <v>156</v>
      </c>
      <c r="I5738" s="0" t="s">
        <v>2123</v>
      </c>
      <c r="J5738" s="0" t="s">
        <v>47</v>
      </c>
      <c r="K5738" s="0" t="s">
        <v>47</v>
      </c>
      <c r="L5738" s="0" t="s">
        <v>47</v>
      </c>
      <c r="M5738" s="0" t="s">
        <v>47</v>
      </c>
      <c r="N5738" s="0" t="n">
        <v>1</v>
      </c>
      <c r="O5738" s="0" t="n">
        <v>0</v>
      </c>
      <c r="P5738" s="0" t="n">
        <v>100</v>
      </c>
      <c r="Q5738" s="0" t="n">
        <v>1</v>
      </c>
      <c r="R5738" s="0" t="str">
        <f aca="false">INDEX(Lookup!$B$4:$B$18,MATCH(C5738,Lookup!$A$4:$A$18,0))</f>
        <v>India</v>
      </c>
      <c r="S5738" s="20" t="n">
        <f aca="false">INDEX(Lookup!$D$4:$D$18,MATCH(C5738,Lookup!$A$4:$A$18,0))</f>
        <v>0.012</v>
      </c>
      <c r="T5738" s="21" t="n">
        <f aca="false">ROUND(P5738*S5738,2)</f>
        <v>1.2</v>
      </c>
      <c r="U5738" s="21" t="n">
        <f aca="false">IF(T5738&lt;=10,1,IF(T5738&lt;=20,2,IF(T5738&lt;=30,3,IF(T5738&lt;=40,4,IF(T5738&lt;=50,5,IF(T5738&lt;=100,6,IF(T5738&lt;=250,7,8)))))))</f>
        <v>1</v>
      </c>
      <c r="V5738" s="21" t="n">
        <f aca="false">IF(AND(OR(Dashboard!$T$3="All",R5738=Dashboard!$T$3),OR(Dashboard!$T$4="All",D5738=Dashboard!$T$4)),1,0)</f>
        <v>1</v>
      </c>
      <c r="W5738" s="21" t="n">
        <f aca="false">IF(V5738=1,T5738+ROW()/10000000,0)</f>
        <v>1.2005738</v>
      </c>
    </row>
    <row r="5739" customFormat="false" ht="15" hidden="false" customHeight="false" outlineLevel="0" collapsed="false">
      <c r="A5739" s="0" t="n">
        <v>304888</v>
      </c>
      <c r="B5739" s="0" t="s">
        <v>13056</v>
      </c>
      <c r="C5739" s="0" t="n">
        <v>1</v>
      </c>
      <c r="D5739" s="0" t="s">
        <v>6924</v>
      </c>
      <c r="E5739" s="0" t="s">
        <v>13022</v>
      </c>
      <c r="F5739" s="0" t="s">
        <v>13019</v>
      </c>
      <c r="G5739" s="0" t="s">
        <v>13020</v>
      </c>
      <c r="H5739" s="0" t="s">
        <v>13057</v>
      </c>
      <c r="I5739" s="0" t="s">
        <v>2123</v>
      </c>
      <c r="J5739" s="0" t="s">
        <v>47</v>
      </c>
      <c r="K5739" s="0" t="s">
        <v>47</v>
      </c>
      <c r="L5739" s="0" t="s">
        <v>47</v>
      </c>
      <c r="M5739" s="0" t="s">
        <v>47</v>
      </c>
      <c r="N5739" s="0" t="n">
        <v>1</v>
      </c>
      <c r="O5739" s="0" t="n">
        <v>0</v>
      </c>
      <c r="P5739" s="0" t="n">
        <v>150</v>
      </c>
      <c r="Q5739" s="0" t="n">
        <v>1</v>
      </c>
      <c r="R5739" s="0" t="str">
        <f aca="false">INDEX(Lookup!$B$4:$B$18,MATCH(C5739,Lookup!$A$4:$A$18,0))</f>
        <v>India</v>
      </c>
      <c r="S5739" s="20" t="n">
        <f aca="false">INDEX(Lookup!$D$4:$D$18,MATCH(C5739,Lookup!$A$4:$A$18,0))</f>
        <v>0.012</v>
      </c>
      <c r="T5739" s="21" t="n">
        <f aca="false">ROUND(P5739*S5739,2)</f>
        <v>1.8</v>
      </c>
      <c r="U5739" s="21" t="n">
        <f aca="false">IF(T5739&lt;=10,1,IF(T5739&lt;=20,2,IF(T5739&lt;=30,3,IF(T5739&lt;=40,4,IF(T5739&lt;=50,5,IF(T5739&lt;=100,6,IF(T5739&lt;=250,7,8)))))))</f>
        <v>1</v>
      </c>
      <c r="V5739" s="21" t="n">
        <f aca="false">IF(AND(OR(Dashboard!$T$3="All",R5739=Dashboard!$T$3),OR(Dashboard!$T$4="All",D5739=Dashboard!$T$4)),1,0)</f>
        <v>1</v>
      </c>
      <c r="W5739" s="21" t="n">
        <f aca="false">IF(V5739=1,T5739+ROW()/10000000,0)</f>
        <v>1.8005739</v>
      </c>
    </row>
    <row r="5740" customFormat="false" ht="15" hidden="false" customHeight="false" outlineLevel="0" collapsed="false">
      <c r="A5740" s="0" t="n">
        <v>306177</v>
      </c>
      <c r="B5740" s="0" t="s">
        <v>13058</v>
      </c>
      <c r="C5740" s="0" t="n">
        <v>1</v>
      </c>
      <c r="D5740" s="0" t="s">
        <v>6924</v>
      </c>
      <c r="E5740" s="0" t="s">
        <v>13059</v>
      </c>
      <c r="F5740" s="0" t="s">
        <v>13019</v>
      </c>
      <c r="G5740" s="0" t="s">
        <v>13020</v>
      </c>
      <c r="H5740" s="0" t="s">
        <v>2128</v>
      </c>
      <c r="I5740" s="0" t="s">
        <v>2123</v>
      </c>
      <c r="J5740" s="0" t="s">
        <v>47</v>
      </c>
      <c r="K5740" s="0" t="s">
        <v>47</v>
      </c>
      <c r="L5740" s="0" t="s">
        <v>47</v>
      </c>
      <c r="M5740" s="0" t="s">
        <v>47</v>
      </c>
      <c r="N5740" s="0" t="n">
        <v>1</v>
      </c>
      <c r="O5740" s="0" t="n">
        <v>0</v>
      </c>
      <c r="P5740" s="0" t="n">
        <v>200</v>
      </c>
      <c r="Q5740" s="0" t="n">
        <v>1</v>
      </c>
      <c r="R5740" s="0" t="str">
        <f aca="false">INDEX(Lookup!$B$4:$B$18,MATCH(C5740,Lookup!$A$4:$A$18,0))</f>
        <v>India</v>
      </c>
      <c r="S5740" s="20" t="n">
        <f aca="false">INDEX(Lookup!$D$4:$D$18,MATCH(C5740,Lookup!$A$4:$A$18,0))</f>
        <v>0.012</v>
      </c>
      <c r="T5740" s="21" t="n">
        <f aca="false">ROUND(P5740*S5740,2)</f>
        <v>2.4</v>
      </c>
      <c r="U5740" s="21" t="n">
        <f aca="false">IF(T5740&lt;=10,1,IF(T5740&lt;=20,2,IF(T5740&lt;=30,3,IF(T5740&lt;=40,4,IF(T5740&lt;=50,5,IF(T5740&lt;=100,6,IF(T5740&lt;=250,7,8)))))))</f>
        <v>1</v>
      </c>
      <c r="V5740" s="21" t="n">
        <f aca="false">IF(AND(OR(Dashboard!$T$3="All",R5740=Dashboard!$T$3),OR(Dashboard!$T$4="All",D5740=Dashboard!$T$4)),1,0)</f>
        <v>1</v>
      </c>
      <c r="W5740" s="21" t="n">
        <f aca="false">IF(V5740=1,T5740+ROW()/10000000,0)</f>
        <v>2.400574</v>
      </c>
    </row>
    <row r="5741" customFormat="false" ht="15" hidden="false" customHeight="false" outlineLevel="0" collapsed="false">
      <c r="A5741" s="0" t="n">
        <v>18261708</v>
      </c>
      <c r="B5741" s="0" t="s">
        <v>13060</v>
      </c>
      <c r="C5741" s="0" t="n">
        <v>1</v>
      </c>
      <c r="D5741" s="0" t="s">
        <v>6924</v>
      </c>
      <c r="E5741" s="0" t="s">
        <v>13061</v>
      </c>
      <c r="F5741" s="0" t="s">
        <v>13019</v>
      </c>
      <c r="G5741" s="0" t="s">
        <v>13020</v>
      </c>
      <c r="H5741" s="0" t="s">
        <v>2288</v>
      </c>
      <c r="I5741" s="0" t="s">
        <v>2123</v>
      </c>
      <c r="J5741" s="0" t="s">
        <v>47</v>
      </c>
      <c r="K5741" s="0" t="s">
        <v>47</v>
      </c>
      <c r="L5741" s="0" t="s">
        <v>47</v>
      </c>
      <c r="M5741" s="0" t="s">
        <v>47</v>
      </c>
      <c r="N5741" s="0" t="n">
        <v>1</v>
      </c>
      <c r="O5741" s="0" t="n">
        <v>0</v>
      </c>
      <c r="P5741" s="0" t="n">
        <v>400</v>
      </c>
      <c r="Q5741" s="0" t="n">
        <v>1</v>
      </c>
      <c r="R5741" s="0" t="str">
        <f aca="false">INDEX(Lookup!$B$4:$B$18,MATCH(C5741,Lookup!$A$4:$A$18,0))</f>
        <v>India</v>
      </c>
      <c r="S5741" s="20" t="n">
        <f aca="false">INDEX(Lookup!$D$4:$D$18,MATCH(C5741,Lookup!$A$4:$A$18,0))</f>
        <v>0.012</v>
      </c>
      <c r="T5741" s="21" t="n">
        <f aca="false">ROUND(P5741*S5741,2)</f>
        <v>4.8</v>
      </c>
      <c r="U5741" s="21" t="n">
        <f aca="false">IF(T5741&lt;=10,1,IF(T5741&lt;=20,2,IF(T5741&lt;=30,3,IF(T5741&lt;=40,4,IF(T5741&lt;=50,5,IF(T5741&lt;=100,6,IF(T5741&lt;=250,7,8)))))))</f>
        <v>1</v>
      </c>
      <c r="V5741" s="21" t="n">
        <f aca="false">IF(AND(OR(Dashboard!$T$3="All",R5741=Dashboard!$T$3),OR(Dashboard!$T$4="All",D5741=Dashboard!$T$4)),1,0)</f>
        <v>1</v>
      </c>
      <c r="W5741" s="21" t="n">
        <f aca="false">IF(V5741=1,T5741+ROW()/10000000,0)</f>
        <v>4.8005741</v>
      </c>
    </row>
    <row r="5742" customFormat="false" ht="15" hidden="false" customHeight="false" outlineLevel="0" collapsed="false">
      <c r="A5742" s="0" t="n">
        <v>9173</v>
      </c>
      <c r="B5742" s="0" t="s">
        <v>13062</v>
      </c>
      <c r="C5742" s="0" t="n">
        <v>1</v>
      </c>
      <c r="D5742" s="0" t="s">
        <v>6924</v>
      </c>
      <c r="E5742" s="0" t="s">
        <v>13063</v>
      </c>
      <c r="F5742" s="0" t="s">
        <v>13019</v>
      </c>
      <c r="G5742" s="0" t="s">
        <v>13020</v>
      </c>
      <c r="H5742" s="0" t="s">
        <v>2382</v>
      </c>
      <c r="I5742" s="0" t="s">
        <v>2123</v>
      </c>
      <c r="J5742" s="0" t="s">
        <v>47</v>
      </c>
      <c r="K5742" s="0" t="s">
        <v>47</v>
      </c>
      <c r="L5742" s="0" t="s">
        <v>47</v>
      </c>
      <c r="M5742" s="0" t="s">
        <v>47</v>
      </c>
      <c r="N5742" s="0" t="n">
        <v>1</v>
      </c>
      <c r="O5742" s="0" t="n">
        <v>0</v>
      </c>
      <c r="P5742" s="0" t="n">
        <v>100</v>
      </c>
      <c r="Q5742" s="0" t="n">
        <v>1</v>
      </c>
      <c r="R5742" s="0" t="str">
        <f aca="false">INDEX(Lookup!$B$4:$B$18,MATCH(C5742,Lookup!$A$4:$A$18,0))</f>
        <v>India</v>
      </c>
      <c r="S5742" s="20" t="n">
        <f aca="false">INDEX(Lookup!$D$4:$D$18,MATCH(C5742,Lookup!$A$4:$A$18,0))</f>
        <v>0.012</v>
      </c>
      <c r="T5742" s="21" t="n">
        <f aca="false">ROUND(P5742*S5742,2)</f>
        <v>1.2</v>
      </c>
      <c r="U5742" s="21" t="n">
        <f aca="false">IF(T5742&lt;=10,1,IF(T5742&lt;=20,2,IF(T5742&lt;=30,3,IF(T5742&lt;=40,4,IF(T5742&lt;=50,5,IF(T5742&lt;=100,6,IF(T5742&lt;=250,7,8)))))))</f>
        <v>1</v>
      </c>
      <c r="V5742" s="21" t="n">
        <f aca="false">IF(AND(OR(Dashboard!$T$3="All",R5742=Dashboard!$T$3),OR(Dashboard!$T$4="All",D5742=Dashboard!$T$4)),1,0)</f>
        <v>1</v>
      </c>
      <c r="W5742" s="21" t="n">
        <f aca="false">IF(V5742=1,T5742+ROW()/10000000,0)</f>
        <v>1.2005742</v>
      </c>
    </row>
    <row r="5743" customFormat="false" ht="15" hidden="false" customHeight="false" outlineLevel="0" collapsed="false">
      <c r="A5743" s="0" t="n">
        <v>304831</v>
      </c>
      <c r="B5743" s="0" t="s">
        <v>13064</v>
      </c>
      <c r="C5743" s="0" t="n">
        <v>1</v>
      </c>
      <c r="D5743" s="0" t="s">
        <v>6924</v>
      </c>
      <c r="E5743" s="0" t="s">
        <v>13065</v>
      </c>
      <c r="F5743" s="0" t="s">
        <v>13019</v>
      </c>
      <c r="G5743" s="0" t="s">
        <v>13020</v>
      </c>
      <c r="H5743" s="0" t="s">
        <v>2128</v>
      </c>
      <c r="I5743" s="0" t="s">
        <v>2123</v>
      </c>
      <c r="J5743" s="0" t="s">
        <v>47</v>
      </c>
      <c r="K5743" s="0" t="s">
        <v>47</v>
      </c>
      <c r="L5743" s="0" t="s">
        <v>47</v>
      </c>
      <c r="M5743" s="0" t="s">
        <v>47</v>
      </c>
      <c r="N5743" s="0" t="n">
        <v>1</v>
      </c>
      <c r="O5743" s="0" t="n">
        <v>0</v>
      </c>
      <c r="P5743" s="0" t="n">
        <v>200</v>
      </c>
      <c r="Q5743" s="0" t="n">
        <v>1</v>
      </c>
      <c r="R5743" s="0" t="str">
        <f aca="false">INDEX(Lookup!$B$4:$B$18,MATCH(C5743,Lookup!$A$4:$A$18,0))</f>
        <v>India</v>
      </c>
      <c r="S5743" s="20" t="n">
        <f aca="false">INDEX(Lookup!$D$4:$D$18,MATCH(C5743,Lookup!$A$4:$A$18,0))</f>
        <v>0.012</v>
      </c>
      <c r="T5743" s="21" t="n">
        <f aca="false">ROUND(P5743*S5743,2)</f>
        <v>2.4</v>
      </c>
      <c r="U5743" s="21" t="n">
        <f aca="false">IF(T5743&lt;=10,1,IF(T5743&lt;=20,2,IF(T5743&lt;=30,3,IF(T5743&lt;=40,4,IF(T5743&lt;=50,5,IF(T5743&lt;=100,6,IF(T5743&lt;=250,7,8)))))))</f>
        <v>1</v>
      </c>
      <c r="V5743" s="21" t="n">
        <f aca="false">IF(AND(OR(Dashboard!$T$3="All",R5743=Dashboard!$T$3),OR(Dashboard!$T$4="All",D5743=Dashboard!$T$4)),1,0)</f>
        <v>1</v>
      </c>
      <c r="W5743" s="21" t="n">
        <f aca="false">IF(V5743=1,T5743+ROW()/10000000,0)</f>
        <v>2.4005743</v>
      </c>
    </row>
    <row r="5744" customFormat="false" ht="15" hidden="false" customHeight="false" outlineLevel="0" collapsed="false">
      <c r="A5744" s="0" t="n">
        <v>9176</v>
      </c>
      <c r="B5744" s="0" t="s">
        <v>13066</v>
      </c>
      <c r="C5744" s="0" t="n">
        <v>1</v>
      </c>
      <c r="D5744" s="0" t="s">
        <v>6924</v>
      </c>
      <c r="E5744" s="0" t="s">
        <v>13067</v>
      </c>
      <c r="F5744" s="0" t="s">
        <v>13019</v>
      </c>
      <c r="G5744" s="0" t="s">
        <v>13020</v>
      </c>
      <c r="H5744" s="0" t="s">
        <v>2128</v>
      </c>
      <c r="I5744" s="0" t="s">
        <v>2123</v>
      </c>
      <c r="J5744" s="0" t="s">
        <v>47</v>
      </c>
      <c r="K5744" s="0" t="s">
        <v>47</v>
      </c>
      <c r="L5744" s="0" t="s">
        <v>47</v>
      </c>
      <c r="M5744" s="0" t="s">
        <v>47</v>
      </c>
      <c r="N5744" s="0" t="n">
        <v>1</v>
      </c>
      <c r="O5744" s="0" t="n">
        <v>1</v>
      </c>
      <c r="P5744" s="0" t="n">
        <v>100</v>
      </c>
      <c r="Q5744" s="0" t="n">
        <v>1</v>
      </c>
      <c r="R5744" s="0" t="str">
        <f aca="false">INDEX(Lookup!$B$4:$B$18,MATCH(C5744,Lookup!$A$4:$A$18,0))</f>
        <v>India</v>
      </c>
      <c r="S5744" s="20" t="n">
        <f aca="false">INDEX(Lookup!$D$4:$D$18,MATCH(C5744,Lookup!$A$4:$A$18,0))</f>
        <v>0.012</v>
      </c>
      <c r="T5744" s="21" t="n">
        <f aca="false">ROUND(P5744*S5744,2)</f>
        <v>1.2</v>
      </c>
      <c r="U5744" s="21" t="n">
        <f aca="false">IF(T5744&lt;=10,1,IF(T5744&lt;=20,2,IF(T5744&lt;=30,3,IF(T5744&lt;=40,4,IF(T5744&lt;=50,5,IF(T5744&lt;=100,6,IF(T5744&lt;=250,7,8)))))))</f>
        <v>1</v>
      </c>
      <c r="V5744" s="21" t="n">
        <f aca="false">IF(AND(OR(Dashboard!$T$3="All",R5744=Dashboard!$T$3),OR(Dashboard!$T$4="All",D5744=Dashboard!$T$4)),1,0)</f>
        <v>1</v>
      </c>
      <c r="W5744" s="21" t="n">
        <f aca="false">IF(V5744=1,T5744+ROW()/10000000,0)</f>
        <v>1.2005744</v>
      </c>
    </row>
    <row r="5745" customFormat="false" ht="15" hidden="false" customHeight="false" outlineLevel="0" collapsed="false">
      <c r="A5745" s="0" t="n">
        <v>18233572</v>
      </c>
      <c r="B5745" s="0" t="s">
        <v>13068</v>
      </c>
      <c r="C5745" s="0" t="n">
        <v>1</v>
      </c>
      <c r="D5745" s="0" t="s">
        <v>6924</v>
      </c>
      <c r="E5745" s="0" t="s">
        <v>13069</v>
      </c>
      <c r="F5745" s="0" t="s">
        <v>13019</v>
      </c>
      <c r="G5745" s="0" t="s">
        <v>13020</v>
      </c>
      <c r="H5745" s="0" t="s">
        <v>2288</v>
      </c>
      <c r="I5745" s="0" t="s">
        <v>2123</v>
      </c>
      <c r="J5745" s="0" t="s">
        <v>47</v>
      </c>
      <c r="K5745" s="0" t="s">
        <v>47</v>
      </c>
      <c r="L5745" s="0" t="s">
        <v>47</v>
      </c>
      <c r="M5745" s="0" t="s">
        <v>47</v>
      </c>
      <c r="N5745" s="0" t="n">
        <v>1</v>
      </c>
      <c r="O5745" s="0" t="n">
        <v>1</v>
      </c>
      <c r="P5745" s="0" t="n">
        <v>250</v>
      </c>
      <c r="Q5745" s="0" t="n">
        <v>1</v>
      </c>
      <c r="R5745" s="0" t="str">
        <f aca="false">INDEX(Lookup!$B$4:$B$18,MATCH(C5745,Lookup!$A$4:$A$18,0))</f>
        <v>India</v>
      </c>
      <c r="S5745" s="20" t="n">
        <f aca="false">INDEX(Lookup!$D$4:$D$18,MATCH(C5745,Lookup!$A$4:$A$18,0))</f>
        <v>0.012</v>
      </c>
      <c r="T5745" s="21" t="n">
        <f aca="false">ROUND(P5745*S5745,2)</f>
        <v>3</v>
      </c>
      <c r="U5745" s="21" t="n">
        <f aca="false">IF(T5745&lt;=10,1,IF(T5745&lt;=20,2,IF(T5745&lt;=30,3,IF(T5745&lt;=40,4,IF(T5745&lt;=50,5,IF(T5745&lt;=100,6,IF(T5745&lt;=250,7,8)))))))</f>
        <v>1</v>
      </c>
      <c r="V5745" s="21" t="n">
        <f aca="false">IF(AND(OR(Dashboard!$T$3="All",R5745=Dashboard!$T$3),OR(Dashboard!$T$4="All",D5745=Dashboard!$T$4)),1,0)</f>
        <v>1</v>
      </c>
      <c r="W5745" s="21" t="n">
        <f aca="false">IF(V5745=1,T5745+ROW()/10000000,0)</f>
        <v>3.0005745</v>
      </c>
    </row>
    <row r="5746" customFormat="false" ht="15" hidden="false" customHeight="false" outlineLevel="0" collapsed="false">
      <c r="A5746" s="0" t="n">
        <v>18464649</v>
      </c>
      <c r="B5746" s="0" t="s">
        <v>13070</v>
      </c>
      <c r="C5746" s="0" t="n">
        <v>1</v>
      </c>
      <c r="D5746" s="0" t="s">
        <v>6924</v>
      </c>
      <c r="E5746" s="0" t="s">
        <v>13071</v>
      </c>
      <c r="F5746" s="0" t="s">
        <v>13019</v>
      </c>
      <c r="G5746" s="0" t="s">
        <v>13020</v>
      </c>
      <c r="H5746" s="0" t="s">
        <v>13072</v>
      </c>
      <c r="I5746" s="0" t="s">
        <v>2123</v>
      </c>
      <c r="J5746" s="0" t="s">
        <v>47</v>
      </c>
      <c r="K5746" s="0" t="s">
        <v>47</v>
      </c>
      <c r="L5746" s="0" t="s">
        <v>47</v>
      </c>
      <c r="M5746" s="0" t="s">
        <v>47</v>
      </c>
      <c r="N5746" s="0" t="n">
        <v>1</v>
      </c>
      <c r="O5746" s="0" t="n">
        <v>0</v>
      </c>
      <c r="P5746" s="0" t="n">
        <v>300</v>
      </c>
      <c r="Q5746" s="0" t="n">
        <v>1</v>
      </c>
      <c r="R5746" s="0" t="str">
        <f aca="false">INDEX(Lookup!$B$4:$B$18,MATCH(C5746,Lookup!$A$4:$A$18,0))</f>
        <v>India</v>
      </c>
      <c r="S5746" s="20" t="n">
        <f aca="false">INDEX(Lookup!$D$4:$D$18,MATCH(C5746,Lookup!$A$4:$A$18,0))</f>
        <v>0.012</v>
      </c>
      <c r="T5746" s="21" t="n">
        <f aca="false">ROUND(P5746*S5746,2)</f>
        <v>3.6</v>
      </c>
      <c r="U5746" s="21" t="n">
        <f aca="false">IF(T5746&lt;=10,1,IF(T5746&lt;=20,2,IF(T5746&lt;=30,3,IF(T5746&lt;=40,4,IF(T5746&lt;=50,5,IF(T5746&lt;=100,6,IF(T5746&lt;=250,7,8)))))))</f>
        <v>1</v>
      </c>
      <c r="V5746" s="21" t="n">
        <f aca="false">IF(AND(OR(Dashboard!$T$3="All",R5746=Dashboard!$T$3),OR(Dashboard!$T$4="All",D5746=Dashboard!$T$4)),1,0)</f>
        <v>1</v>
      </c>
      <c r="W5746" s="21" t="n">
        <f aca="false">IF(V5746=1,T5746+ROW()/10000000,0)</f>
        <v>3.6005746</v>
      </c>
    </row>
    <row r="5747" customFormat="false" ht="15" hidden="false" customHeight="false" outlineLevel="0" collapsed="false">
      <c r="A5747" s="0" t="n">
        <v>18375389</v>
      </c>
      <c r="B5747" s="0" t="s">
        <v>13073</v>
      </c>
      <c r="C5747" s="0" t="n">
        <v>1</v>
      </c>
      <c r="D5747" s="0" t="s">
        <v>6924</v>
      </c>
      <c r="E5747" s="0" t="s">
        <v>13074</v>
      </c>
      <c r="F5747" s="0" t="s">
        <v>13019</v>
      </c>
      <c r="G5747" s="0" t="s">
        <v>13020</v>
      </c>
      <c r="H5747" s="0" t="s">
        <v>13075</v>
      </c>
      <c r="I5747" s="0" t="s">
        <v>2123</v>
      </c>
      <c r="J5747" s="0" t="s">
        <v>47</v>
      </c>
      <c r="K5747" s="0" t="s">
        <v>47</v>
      </c>
      <c r="L5747" s="0" t="s">
        <v>47</v>
      </c>
      <c r="M5747" s="0" t="s">
        <v>47</v>
      </c>
      <c r="N5747" s="0" t="n">
        <v>1</v>
      </c>
      <c r="O5747" s="0" t="n">
        <v>0</v>
      </c>
      <c r="P5747" s="0" t="n">
        <v>300</v>
      </c>
      <c r="Q5747" s="0" t="n">
        <v>1</v>
      </c>
      <c r="R5747" s="0" t="str">
        <f aca="false">INDEX(Lookup!$B$4:$B$18,MATCH(C5747,Lookup!$A$4:$A$18,0))</f>
        <v>India</v>
      </c>
      <c r="S5747" s="20" t="n">
        <f aca="false">INDEX(Lookup!$D$4:$D$18,MATCH(C5747,Lookup!$A$4:$A$18,0))</f>
        <v>0.012</v>
      </c>
      <c r="T5747" s="21" t="n">
        <f aca="false">ROUND(P5747*S5747,2)</f>
        <v>3.6</v>
      </c>
      <c r="U5747" s="21" t="n">
        <f aca="false">IF(T5747&lt;=10,1,IF(T5747&lt;=20,2,IF(T5747&lt;=30,3,IF(T5747&lt;=40,4,IF(T5747&lt;=50,5,IF(T5747&lt;=100,6,IF(T5747&lt;=250,7,8)))))))</f>
        <v>1</v>
      </c>
      <c r="V5747" s="21" t="n">
        <f aca="false">IF(AND(OR(Dashboard!$T$3="All",R5747=Dashboard!$T$3),OR(Dashboard!$T$4="All",D5747=Dashboard!$T$4)),1,0)</f>
        <v>1</v>
      </c>
      <c r="W5747" s="21" t="n">
        <f aca="false">IF(V5747=1,T5747+ROW()/10000000,0)</f>
        <v>3.6005747</v>
      </c>
    </row>
    <row r="5748" customFormat="false" ht="15" hidden="false" customHeight="false" outlineLevel="0" collapsed="false">
      <c r="A5748" s="0" t="n">
        <v>18466387</v>
      </c>
      <c r="B5748" s="0" t="s">
        <v>13076</v>
      </c>
      <c r="C5748" s="0" t="n">
        <v>1</v>
      </c>
      <c r="D5748" s="0" t="s">
        <v>6924</v>
      </c>
      <c r="E5748" s="0" t="s">
        <v>13077</v>
      </c>
      <c r="F5748" s="0" t="s">
        <v>13019</v>
      </c>
      <c r="G5748" s="0" t="s">
        <v>13020</v>
      </c>
      <c r="H5748" s="0" t="s">
        <v>3269</v>
      </c>
      <c r="I5748" s="0" t="s">
        <v>2123</v>
      </c>
      <c r="J5748" s="0" t="s">
        <v>47</v>
      </c>
      <c r="K5748" s="0" t="s">
        <v>47</v>
      </c>
      <c r="L5748" s="0" t="s">
        <v>47</v>
      </c>
      <c r="M5748" s="0" t="s">
        <v>47</v>
      </c>
      <c r="N5748" s="0" t="n">
        <v>1</v>
      </c>
      <c r="O5748" s="0" t="n">
        <v>0</v>
      </c>
      <c r="P5748" s="0" t="n">
        <v>250</v>
      </c>
      <c r="Q5748" s="0" t="n">
        <v>1</v>
      </c>
      <c r="R5748" s="0" t="str">
        <f aca="false">INDEX(Lookup!$B$4:$B$18,MATCH(C5748,Lookup!$A$4:$A$18,0))</f>
        <v>India</v>
      </c>
      <c r="S5748" s="20" t="n">
        <f aca="false">INDEX(Lookup!$D$4:$D$18,MATCH(C5748,Lookup!$A$4:$A$18,0))</f>
        <v>0.012</v>
      </c>
      <c r="T5748" s="21" t="n">
        <f aca="false">ROUND(P5748*S5748,2)</f>
        <v>3</v>
      </c>
      <c r="U5748" s="21" t="n">
        <f aca="false">IF(T5748&lt;=10,1,IF(T5748&lt;=20,2,IF(T5748&lt;=30,3,IF(T5748&lt;=40,4,IF(T5748&lt;=50,5,IF(T5748&lt;=100,6,IF(T5748&lt;=250,7,8)))))))</f>
        <v>1</v>
      </c>
      <c r="V5748" s="21" t="n">
        <f aca="false">IF(AND(OR(Dashboard!$T$3="All",R5748=Dashboard!$T$3),OR(Dashboard!$T$4="All",D5748=Dashboard!$T$4)),1,0)</f>
        <v>1</v>
      </c>
      <c r="W5748" s="21" t="n">
        <f aca="false">IF(V5748=1,T5748+ROW()/10000000,0)</f>
        <v>3.0005748</v>
      </c>
    </row>
    <row r="5749" customFormat="false" ht="15" hidden="false" customHeight="false" outlineLevel="0" collapsed="false">
      <c r="A5749" s="0" t="n">
        <v>304782</v>
      </c>
      <c r="B5749" s="0" t="s">
        <v>13078</v>
      </c>
      <c r="C5749" s="0" t="n">
        <v>1</v>
      </c>
      <c r="D5749" s="0" t="s">
        <v>6924</v>
      </c>
      <c r="E5749" s="0" t="s">
        <v>13079</v>
      </c>
      <c r="F5749" s="0" t="s">
        <v>13019</v>
      </c>
      <c r="G5749" s="0" t="s">
        <v>13020</v>
      </c>
      <c r="H5749" s="0" t="s">
        <v>2128</v>
      </c>
      <c r="I5749" s="0" t="s">
        <v>2123</v>
      </c>
      <c r="J5749" s="0" t="s">
        <v>47</v>
      </c>
      <c r="K5749" s="0" t="s">
        <v>47</v>
      </c>
      <c r="L5749" s="0" t="s">
        <v>47</v>
      </c>
      <c r="M5749" s="0" t="s">
        <v>47</v>
      </c>
      <c r="N5749" s="0" t="n">
        <v>1</v>
      </c>
      <c r="O5749" s="0" t="n">
        <v>0</v>
      </c>
      <c r="P5749" s="0" t="n">
        <v>150</v>
      </c>
      <c r="Q5749" s="0" t="n">
        <v>1</v>
      </c>
      <c r="R5749" s="0" t="str">
        <f aca="false">INDEX(Lookup!$B$4:$B$18,MATCH(C5749,Lookup!$A$4:$A$18,0))</f>
        <v>India</v>
      </c>
      <c r="S5749" s="20" t="n">
        <f aca="false">INDEX(Lookup!$D$4:$D$18,MATCH(C5749,Lookup!$A$4:$A$18,0))</f>
        <v>0.012</v>
      </c>
      <c r="T5749" s="21" t="n">
        <f aca="false">ROUND(P5749*S5749,2)</f>
        <v>1.8</v>
      </c>
      <c r="U5749" s="21" t="n">
        <f aca="false">IF(T5749&lt;=10,1,IF(T5749&lt;=20,2,IF(T5749&lt;=30,3,IF(T5749&lt;=40,4,IF(T5749&lt;=50,5,IF(T5749&lt;=100,6,IF(T5749&lt;=250,7,8)))))))</f>
        <v>1</v>
      </c>
      <c r="V5749" s="21" t="n">
        <f aca="false">IF(AND(OR(Dashboard!$T$3="All",R5749=Dashboard!$T$3),OR(Dashboard!$T$4="All",D5749=Dashboard!$T$4)),1,0)</f>
        <v>1</v>
      </c>
      <c r="W5749" s="21" t="n">
        <f aca="false">IF(V5749=1,T5749+ROW()/10000000,0)</f>
        <v>1.8005749</v>
      </c>
    </row>
    <row r="5750" customFormat="false" ht="15" hidden="false" customHeight="false" outlineLevel="0" collapsed="false">
      <c r="A5750" s="0" t="n">
        <v>18261719</v>
      </c>
      <c r="B5750" s="0" t="s">
        <v>13080</v>
      </c>
      <c r="C5750" s="0" t="n">
        <v>1</v>
      </c>
      <c r="D5750" s="0" t="s">
        <v>6924</v>
      </c>
      <c r="E5750" s="0" t="s">
        <v>13081</v>
      </c>
      <c r="F5750" s="0" t="s">
        <v>13019</v>
      </c>
      <c r="G5750" s="0" t="s">
        <v>13020</v>
      </c>
      <c r="H5750" s="0" t="s">
        <v>2860</v>
      </c>
      <c r="I5750" s="0" t="s">
        <v>2123</v>
      </c>
      <c r="J5750" s="0" t="s">
        <v>47</v>
      </c>
      <c r="K5750" s="0" t="s">
        <v>47</v>
      </c>
      <c r="L5750" s="0" t="s">
        <v>47</v>
      </c>
      <c r="M5750" s="0" t="s">
        <v>47</v>
      </c>
      <c r="N5750" s="0" t="n">
        <v>1</v>
      </c>
      <c r="O5750" s="0" t="n">
        <v>0</v>
      </c>
      <c r="P5750" s="0" t="n">
        <v>350</v>
      </c>
      <c r="Q5750" s="0" t="n">
        <v>1</v>
      </c>
      <c r="R5750" s="0" t="str">
        <f aca="false">INDEX(Lookup!$B$4:$B$18,MATCH(C5750,Lookup!$A$4:$A$18,0))</f>
        <v>India</v>
      </c>
      <c r="S5750" s="20" t="n">
        <f aca="false">INDEX(Lookup!$D$4:$D$18,MATCH(C5750,Lookup!$A$4:$A$18,0))</f>
        <v>0.012</v>
      </c>
      <c r="T5750" s="21" t="n">
        <f aca="false">ROUND(P5750*S5750,2)</f>
        <v>4.2</v>
      </c>
      <c r="U5750" s="21" t="n">
        <f aca="false">IF(T5750&lt;=10,1,IF(T5750&lt;=20,2,IF(T5750&lt;=30,3,IF(T5750&lt;=40,4,IF(T5750&lt;=50,5,IF(T5750&lt;=100,6,IF(T5750&lt;=250,7,8)))))))</f>
        <v>1</v>
      </c>
      <c r="V5750" s="21" t="n">
        <f aca="false">IF(AND(OR(Dashboard!$T$3="All",R5750=Dashboard!$T$3),OR(Dashboard!$T$4="All",D5750=Dashboard!$T$4)),1,0)</f>
        <v>1</v>
      </c>
      <c r="W5750" s="21" t="n">
        <f aca="false">IF(V5750=1,T5750+ROW()/10000000,0)</f>
        <v>4.200575</v>
      </c>
    </row>
    <row r="5751" customFormat="false" ht="15" hidden="false" customHeight="false" outlineLevel="0" collapsed="false">
      <c r="A5751" s="0" t="n">
        <v>18466389</v>
      </c>
      <c r="B5751" s="0" t="s">
        <v>13082</v>
      </c>
      <c r="C5751" s="0" t="n">
        <v>1</v>
      </c>
      <c r="D5751" s="0" t="s">
        <v>6924</v>
      </c>
      <c r="E5751" s="0" t="s">
        <v>13032</v>
      </c>
      <c r="F5751" s="0" t="s">
        <v>13019</v>
      </c>
      <c r="G5751" s="0" t="s">
        <v>13020</v>
      </c>
      <c r="H5751" s="0" t="s">
        <v>3356</v>
      </c>
      <c r="I5751" s="0" t="s">
        <v>2123</v>
      </c>
      <c r="J5751" s="0" t="s">
        <v>47</v>
      </c>
      <c r="K5751" s="0" t="s">
        <v>47</v>
      </c>
      <c r="L5751" s="0" t="s">
        <v>47</v>
      </c>
      <c r="M5751" s="0" t="s">
        <v>47</v>
      </c>
      <c r="N5751" s="0" t="n">
        <v>1</v>
      </c>
      <c r="O5751" s="0" t="n">
        <v>0</v>
      </c>
      <c r="P5751" s="0" t="n">
        <v>250</v>
      </c>
      <c r="Q5751" s="0" t="n">
        <v>1</v>
      </c>
      <c r="R5751" s="0" t="str">
        <f aca="false">INDEX(Lookup!$B$4:$B$18,MATCH(C5751,Lookup!$A$4:$A$18,0))</f>
        <v>India</v>
      </c>
      <c r="S5751" s="20" t="n">
        <f aca="false">INDEX(Lookup!$D$4:$D$18,MATCH(C5751,Lookup!$A$4:$A$18,0))</f>
        <v>0.012</v>
      </c>
      <c r="T5751" s="21" t="n">
        <f aca="false">ROUND(P5751*S5751,2)</f>
        <v>3</v>
      </c>
      <c r="U5751" s="21" t="n">
        <f aca="false">IF(T5751&lt;=10,1,IF(T5751&lt;=20,2,IF(T5751&lt;=30,3,IF(T5751&lt;=40,4,IF(T5751&lt;=50,5,IF(T5751&lt;=100,6,IF(T5751&lt;=250,7,8)))))))</f>
        <v>1</v>
      </c>
      <c r="V5751" s="21" t="n">
        <f aca="false">IF(AND(OR(Dashboard!$T$3="All",R5751=Dashboard!$T$3),OR(Dashboard!$T$4="All",D5751=Dashboard!$T$4)),1,0)</f>
        <v>1</v>
      </c>
      <c r="W5751" s="21" t="n">
        <f aca="false">IF(V5751=1,T5751+ROW()/10000000,0)</f>
        <v>3.0005751</v>
      </c>
    </row>
    <row r="5752" customFormat="false" ht="15" hidden="false" customHeight="false" outlineLevel="0" collapsed="false">
      <c r="A5752" s="0" t="n">
        <v>18378051</v>
      </c>
      <c r="B5752" s="0" t="s">
        <v>13083</v>
      </c>
      <c r="C5752" s="0" t="n">
        <v>1</v>
      </c>
      <c r="D5752" s="0" t="s">
        <v>6924</v>
      </c>
      <c r="E5752" s="0" t="s">
        <v>13084</v>
      </c>
      <c r="F5752" s="0" t="s">
        <v>13019</v>
      </c>
      <c r="G5752" s="0" t="s">
        <v>13020</v>
      </c>
      <c r="H5752" s="0" t="s">
        <v>2128</v>
      </c>
      <c r="I5752" s="0" t="s">
        <v>2123</v>
      </c>
      <c r="J5752" s="0" t="s">
        <v>47</v>
      </c>
      <c r="K5752" s="0" t="s">
        <v>47</v>
      </c>
      <c r="L5752" s="0" t="s">
        <v>47</v>
      </c>
      <c r="M5752" s="0" t="s">
        <v>47</v>
      </c>
      <c r="N5752" s="0" t="n">
        <v>1</v>
      </c>
      <c r="O5752" s="0" t="n">
        <v>0</v>
      </c>
      <c r="P5752" s="0" t="n">
        <v>350</v>
      </c>
      <c r="Q5752" s="0" t="n">
        <v>1</v>
      </c>
      <c r="R5752" s="0" t="str">
        <f aca="false">INDEX(Lookup!$B$4:$B$18,MATCH(C5752,Lookup!$A$4:$A$18,0))</f>
        <v>India</v>
      </c>
      <c r="S5752" s="20" t="n">
        <f aca="false">INDEX(Lookup!$D$4:$D$18,MATCH(C5752,Lookup!$A$4:$A$18,0))</f>
        <v>0.012</v>
      </c>
      <c r="T5752" s="21" t="n">
        <f aca="false">ROUND(P5752*S5752,2)</f>
        <v>4.2</v>
      </c>
      <c r="U5752" s="21" t="n">
        <f aca="false">IF(T5752&lt;=10,1,IF(T5752&lt;=20,2,IF(T5752&lt;=30,3,IF(T5752&lt;=40,4,IF(T5752&lt;=50,5,IF(T5752&lt;=100,6,IF(T5752&lt;=250,7,8)))))))</f>
        <v>1</v>
      </c>
      <c r="V5752" s="21" t="n">
        <f aca="false">IF(AND(OR(Dashboard!$T$3="All",R5752=Dashboard!$T$3),OR(Dashboard!$T$4="All",D5752=Dashboard!$T$4)),1,0)</f>
        <v>1</v>
      </c>
      <c r="W5752" s="21" t="n">
        <f aca="false">IF(V5752=1,T5752+ROW()/10000000,0)</f>
        <v>4.2005752</v>
      </c>
    </row>
    <row r="5753" customFormat="false" ht="15" hidden="false" customHeight="false" outlineLevel="0" collapsed="false">
      <c r="A5753" s="0" t="n">
        <v>7484</v>
      </c>
      <c r="B5753" s="0" t="s">
        <v>13085</v>
      </c>
      <c r="C5753" s="0" t="n">
        <v>1</v>
      </c>
      <c r="D5753" s="0" t="s">
        <v>6924</v>
      </c>
      <c r="E5753" s="0" t="s">
        <v>13086</v>
      </c>
      <c r="F5753" s="0" t="s">
        <v>13019</v>
      </c>
      <c r="G5753" s="0" t="s">
        <v>13020</v>
      </c>
      <c r="H5753" s="0" t="s">
        <v>2128</v>
      </c>
      <c r="I5753" s="0" t="s">
        <v>2123</v>
      </c>
      <c r="J5753" s="0" t="s">
        <v>47</v>
      </c>
      <c r="K5753" s="0" t="s">
        <v>47</v>
      </c>
      <c r="L5753" s="0" t="s">
        <v>47</v>
      </c>
      <c r="M5753" s="0" t="s">
        <v>47</v>
      </c>
      <c r="N5753" s="0" t="n">
        <v>1</v>
      </c>
      <c r="O5753" s="0" t="n">
        <v>1</v>
      </c>
      <c r="P5753" s="0" t="n">
        <v>150</v>
      </c>
      <c r="Q5753" s="0" t="n">
        <v>1</v>
      </c>
      <c r="R5753" s="0" t="str">
        <f aca="false">INDEX(Lookup!$B$4:$B$18,MATCH(C5753,Lookup!$A$4:$A$18,0))</f>
        <v>India</v>
      </c>
      <c r="S5753" s="20" t="n">
        <f aca="false">INDEX(Lookup!$D$4:$D$18,MATCH(C5753,Lookup!$A$4:$A$18,0))</f>
        <v>0.012</v>
      </c>
      <c r="T5753" s="21" t="n">
        <f aca="false">ROUND(P5753*S5753,2)</f>
        <v>1.8</v>
      </c>
      <c r="U5753" s="21" t="n">
        <f aca="false">IF(T5753&lt;=10,1,IF(T5753&lt;=20,2,IF(T5753&lt;=30,3,IF(T5753&lt;=40,4,IF(T5753&lt;=50,5,IF(T5753&lt;=100,6,IF(T5753&lt;=250,7,8)))))))</f>
        <v>1</v>
      </c>
      <c r="V5753" s="21" t="n">
        <f aca="false">IF(AND(OR(Dashboard!$T$3="All",R5753=Dashboard!$T$3),OR(Dashboard!$T$4="All",D5753=Dashboard!$T$4)),1,0)</f>
        <v>1</v>
      </c>
      <c r="W5753" s="21" t="n">
        <f aca="false">IF(V5753=1,T5753+ROW()/10000000,0)</f>
        <v>1.8005753</v>
      </c>
    </row>
    <row r="5754" customFormat="false" ht="15" hidden="false" customHeight="false" outlineLevel="0" collapsed="false">
      <c r="A5754" s="0" t="n">
        <v>18464634</v>
      </c>
      <c r="B5754" s="0" t="s">
        <v>13087</v>
      </c>
      <c r="C5754" s="0" t="n">
        <v>1</v>
      </c>
      <c r="D5754" s="0" t="s">
        <v>6924</v>
      </c>
      <c r="E5754" s="0" t="s">
        <v>13088</v>
      </c>
      <c r="F5754" s="0" t="s">
        <v>13019</v>
      </c>
      <c r="G5754" s="0" t="s">
        <v>13020</v>
      </c>
      <c r="H5754" s="0" t="s">
        <v>3129</v>
      </c>
      <c r="I5754" s="0" t="s">
        <v>2123</v>
      </c>
      <c r="J5754" s="0" t="s">
        <v>47</v>
      </c>
      <c r="K5754" s="0" t="s">
        <v>47</v>
      </c>
      <c r="L5754" s="0" t="s">
        <v>47</v>
      </c>
      <c r="M5754" s="0" t="s">
        <v>47</v>
      </c>
      <c r="N5754" s="0" t="n">
        <v>1</v>
      </c>
      <c r="O5754" s="0" t="n">
        <v>0</v>
      </c>
      <c r="P5754" s="0" t="n">
        <v>250</v>
      </c>
      <c r="Q5754" s="0" t="n">
        <v>1</v>
      </c>
      <c r="R5754" s="0" t="str">
        <f aca="false">INDEX(Lookup!$B$4:$B$18,MATCH(C5754,Lookup!$A$4:$A$18,0))</f>
        <v>India</v>
      </c>
      <c r="S5754" s="20" t="n">
        <f aca="false">INDEX(Lookup!$D$4:$D$18,MATCH(C5754,Lookup!$A$4:$A$18,0))</f>
        <v>0.012</v>
      </c>
      <c r="T5754" s="21" t="n">
        <f aca="false">ROUND(P5754*S5754,2)</f>
        <v>3</v>
      </c>
      <c r="U5754" s="21" t="n">
        <f aca="false">IF(T5754&lt;=10,1,IF(T5754&lt;=20,2,IF(T5754&lt;=30,3,IF(T5754&lt;=40,4,IF(T5754&lt;=50,5,IF(T5754&lt;=100,6,IF(T5754&lt;=250,7,8)))))))</f>
        <v>1</v>
      </c>
      <c r="V5754" s="21" t="n">
        <f aca="false">IF(AND(OR(Dashboard!$T$3="All",R5754=Dashboard!$T$3),OR(Dashboard!$T$4="All",D5754=Dashboard!$T$4)),1,0)</f>
        <v>1</v>
      </c>
      <c r="W5754" s="21" t="n">
        <f aca="false">IF(V5754=1,T5754+ROW()/10000000,0)</f>
        <v>3.0005754</v>
      </c>
    </row>
    <row r="5755" customFormat="false" ht="15" hidden="false" customHeight="false" outlineLevel="0" collapsed="false">
      <c r="A5755" s="0" t="n">
        <v>18464647</v>
      </c>
      <c r="B5755" s="0" t="s">
        <v>13089</v>
      </c>
      <c r="C5755" s="0" t="n">
        <v>1</v>
      </c>
      <c r="D5755" s="0" t="s">
        <v>6924</v>
      </c>
      <c r="E5755" s="0" t="s">
        <v>13061</v>
      </c>
      <c r="F5755" s="0" t="s">
        <v>13019</v>
      </c>
      <c r="G5755" s="0" t="s">
        <v>13020</v>
      </c>
      <c r="H5755" s="0" t="s">
        <v>2972</v>
      </c>
      <c r="I5755" s="0" t="s">
        <v>2123</v>
      </c>
      <c r="J5755" s="0" t="s">
        <v>47</v>
      </c>
      <c r="K5755" s="0" t="s">
        <v>47</v>
      </c>
      <c r="L5755" s="0" t="s">
        <v>47</v>
      </c>
      <c r="M5755" s="0" t="s">
        <v>47</v>
      </c>
      <c r="N5755" s="0" t="n">
        <v>1</v>
      </c>
      <c r="O5755" s="0" t="n">
        <v>0</v>
      </c>
      <c r="P5755" s="0" t="n">
        <v>200</v>
      </c>
      <c r="Q5755" s="0" t="n">
        <v>1</v>
      </c>
      <c r="R5755" s="0" t="str">
        <f aca="false">INDEX(Lookup!$B$4:$B$18,MATCH(C5755,Lookup!$A$4:$A$18,0))</f>
        <v>India</v>
      </c>
      <c r="S5755" s="20" t="n">
        <f aca="false">INDEX(Lookup!$D$4:$D$18,MATCH(C5755,Lookup!$A$4:$A$18,0))</f>
        <v>0.012</v>
      </c>
      <c r="T5755" s="21" t="n">
        <f aca="false">ROUND(P5755*S5755,2)</f>
        <v>2.4</v>
      </c>
      <c r="U5755" s="21" t="n">
        <f aca="false">IF(T5755&lt;=10,1,IF(T5755&lt;=20,2,IF(T5755&lt;=30,3,IF(T5755&lt;=40,4,IF(T5755&lt;=50,5,IF(T5755&lt;=100,6,IF(T5755&lt;=250,7,8)))))))</f>
        <v>1</v>
      </c>
      <c r="V5755" s="21" t="n">
        <f aca="false">IF(AND(OR(Dashboard!$T$3="All",R5755=Dashboard!$T$3),OR(Dashboard!$T$4="All",D5755=Dashboard!$T$4)),1,0)</f>
        <v>1</v>
      </c>
      <c r="W5755" s="21" t="n">
        <f aca="false">IF(V5755=1,T5755+ROW()/10000000,0)</f>
        <v>2.4005755</v>
      </c>
    </row>
    <row r="5756" customFormat="false" ht="15" hidden="false" customHeight="false" outlineLevel="0" collapsed="false">
      <c r="A5756" s="0" t="n">
        <v>18371391</v>
      </c>
      <c r="B5756" s="0" t="s">
        <v>13090</v>
      </c>
      <c r="C5756" s="0" t="n">
        <v>1</v>
      </c>
      <c r="D5756" s="0" t="s">
        <v>6924</v>
      </c>
      <c r="E5756" s="0" t="s">
        <v>13091</v>
      </c>
      <c r="F5756" s="0" t="s">
        <v>13019</v>
      </c>
      <c r="G5756" s="0" t="s">
        <v>13020</v>
      </c>
      <c r="H5756" s="0" t="s">
        <v>2349</v>
      </c>
      <c r="I5756" s="0" t="s">
        <v>2123</v>
      </c>
      <c r="J5756" s="0" t="s">
        <v>47</v>
      </c>
      <c r="K5756" s="0" t="s">
        <v>47</v>
      </c>
      <c r="L5756" s="0" t="s">
        <v>47</v>
      </c>
      <c r="M5756" s="0" t="s">
        <v>47</v>
      </c>
      <c r="N5756" s="0" t="n">
        <v>1</v>
      </c>
      <c r="O5756" s="0" t="n">
        <v>0</v>
      </c>
      <c r="P5756" s="0" t="n">
        <v>100</v>
      </c>
      <c r="Q5756" s="0" t="n">
        <v>1</v>
      </c>
      <c r="R5756" s="0" t="str">
        <f aca="false">INDEX(Lookup!$B$4:$B$18,MATCH(C5756,Lookup!$A$4:$A$18,0))</f>
        <v>India</v>
      </c>
      <c r="S5756" s="20" t="n">
        <f aca="false">INDEX(Lookup!$D$4:$D$18,MATCH(C5756,Lookup!$A$4:$A$18,0))</f>
        <v>0.012</v>
      </c>
      <c r="T5756" s="21" t="n">
        <f aca="false">ROUND(P5756*S5756,2)</f>
        <v>1.2</v>
      </c>
      <c r="U5756" s="21" t="n">
        <f aca="false">IF(T5756&lt;=10,1,IF(T5756&lt;=20,2,IF(T5756&lt;=30,3,IF(T5756&lt;=40,4,IF(T5756&lt;=50,5,IF(T5756&lt;=100,6,IF(T5756&lt;=250,7,8)))))))</f>
        <v>1</v>
      </c>
      <c r="V5756" s="21" t="n">
        <f aca="false">IF(AND(OR(Dashboard!$T$3="All",R5756=Dashboard!$T$3),OR(Dashboard!$T$4="All",D5756=Dashboard!$T$4)),1,0)</f>
        <v>1</v>
      </c>
      <c r="W5756" s="21" t="n">
        <f aca="false">IF(V5756=1,T5756+ROW()/10000000,0)</f>
        <v>1.2005756</v>
      </c>
    </row>
    <row r="5757" customFormat="false" ht="15" hidden="false" customHeight="false" outlineLevel="0" collapsed="false">
      <c r="A5757" s="0" t="n">
        <v>18017240</v>
      </c>
      <c r="B5757" s="0" t="s">
        <v>13092</v>
      </c>
      <c r="C5757" s="0" t="n">
        <v>1</v>
      </c>
      <c r="D5757" s="0" t="s">
        <v>6924</v>
      </c>
      <c r="E5757" s="0" t="s">
        <v>13093</v>
      </c>
      <c r="F5757" s="0" t="s">
        <v>13019</v>
      </c>
      <c r="G5757" s="0" t="s">
        <v>13020</v>
      </c>
      <c r="H5757" s="0" t="s">
        <v>2128</v>
      </c>
      <c r="I5757" s="0" t="s">
        <v>2123</v>
      </c>
      <c r="J5757" s="0" t="s">
        <v>47</v>
      </c>
      <c r="K5757" s="0" t="s">
        <v>47</v>
      </c>
      <c r="L5757" s="0" t="s">
        <v>47</v>
      </c>
      <c r="M5757" s="0" t="s">
        <v>47</v>
      </c>
      <c r="N5757" s="0" t="n">
        <v>1</v>
      </c>
      <c r="O5757" s="0" t="n">
        <v>1</v>
      </c>
      <c r="P5757" s="0" t="n">
        <v>200</v>
      </c>
      <c r="Q5757" s="0" t="n">
        <v>1</v>
      </c>
      <c r="R5757" s="0" t="str">
        <f aca="false">INDEX(Lookup!$B$4:$B$18,MATCH(C5757,Lookup!$A$4:$A$18,0))</f>
        <v>India</v>
      </c>
      <c r="S5757" s="20" t="n">
        <f aca="false">INDEX(Lookup!$D$4:$D$18,MATCH(C5757,Lookup!$A$4:$A$18,0))</f>
        <v>0.012</v>
      </c>
      <c r="T5757" s="21" t="n">
        <f aca="false">ROUND(P5757*S5757,2)</f>
        <v>2.4</v>
      </c>
      <c r="U5757" s="21" t="n">
        <f aca="false">IF(T5757&lt;=10,1,IF(T5757&lt;=20,2,IF(T5757&lt;=30,3,IF(T5757&lt;=40,4,IF(T5757&lt;=50,5,IF(T5757&lt;=100,6,IF(T5757&lt;=250,7,8)))))))</f>
        <v>1</v>
      </c>
      <c r="V5757" s="21" t="n">
        <f aca="false">IF(AND(OR(Dashboard!$T$3="All",R5757=Dashboard!$T$3),OR(Dashboard!$T$4="All",D5757=Dashboard!$T$4)),1,0)</f>
        <v>1</v>
      </c>
      <c r="W5757" s="21" t="n">
        <f aca="false">IF(V5757=1,T5757+ROW()/10000000,0)</f>
        <v>2.4005757</v>
      </c>
    </row>
    <row r="5758" customFormat="false" ht="15" hidden="false" customHeight="false" outlineLevel="0" collapsed="false">
      <c r="A5758" s="0" t="n">
        <v>18464640</v>
      </c>
      <c r="B5758" s="0" t="s">
        <v>13094</v>
      </c>
      <c r="C5758" s="0" t="n">
        <v>1</v>
      </c>
      <c r="D5758" s="0" t="s">
        <v>6924</v>
      </c>
      <c r="E5758" s="0" t="s">
        <v>13095</v>
      </c>
      <c r="F5758" s="0" t="s">
        <v>13019</v>
      </c>
      <c r="G5758" s="0" t="s">
        <v>13020</v>
      </c>
      <c r="H5758" s="0" t="s">
        <v>164</v>
      </c>
      <c r="I5758" s="0" t="s">
        <v>2123</v>
      </c>
      <c r="J5758" s="0" t="s">
        <v>47</v>
      </c>
      <c r="K5758" s="0" t="s">
        <v>47</v>
      </c>
      <c r="L5758" s="0" t="s">
        <v>47</v>
      </c>
      <c r="M5758" s="0" t="s">
        <v>47</v>
      </c>
      <c r="N5758" s="0" t="n">
        <v>1</v>
      </c>
      <c r="O5758" s="0" t="n">
        <v>0</v>
      </c>
      <c r="P5758" s="0" t="n">
        <v>350</v>
      </c>
      <c r="Q5758" s="0" t="n">
        <v>1</v>
      </c>
      <c r="R5758" s="0" t="str">
        <f aca="false">INDEX(Lookup!$B$4:$B$18,MATCH(C5758,Lookup!$A$4:$A$18,0))</f>
        <v>India</v>
      </c>
      <c r="S5758" s="20" t="n">
        <f aca="false">INDEX(Lookup!$D$4:$D$18,MATCH(C5758,Lookup!$A$4:$A$18,0))</f>
        <v>0.012</v>
      </c>
      <c r="T5758" s="21" t="n">
        <f aca="false">ROUND(P5758*S5758,2)</f>
        <v>4.2</v>
      </c>
      <c r="U5758" s="21" t="n">
        <f aca="false">IF(T5758&lt;=10,1,IF(T5758&lt;=20,2,IF(T5758&lt;=30,3,IF(T5758&lt;=40,4,IF(T5758&lt;=50,5,IF(T5758&lt;=100,6,IF(T5758&lt;=250,7,8)))))))</f>
        <v>1</v>
      </c>
      <c r="V5758" s="21" t="n">
        <f aca="false">IF(AND(OR(Dashboard!$T$3="All",R5758=Dashboard!$T$3),OR(Dashboard!$T$4="All",D5758=Dashboard!$T$4)),1,0)</f>
        <v>1</v>
      </c>
      <c r="W5758" s="21" t="n">
        <f aca="false">IF(V5758=1,T5758+ROW()/10000000,0)</f>
        <v>4.2005758</v>
      </c>
    </row>
    <row r="5759" customFormat="false" ht="15" hidden="false" customHeight="false" outlineLevel="0" collapsed="false">
      <c r="A5759" s="0" t="n">
        <v>18261161</v>
      </c>
      <c r="B5759" s="0" t="s">
        <v>13096</v>
      </c>
      <c r="C5759" s="0" t="n">
        <v>1</v>
      </c>
      <c r="D5759" s="0" t="s">
        <v>6924</v>
      </c>
      <c r="E5759" s="0" t="s">
        <v>13097</v>
      </c>
      <c r="F5759" s="0" t="s">
        <v>13019</v>
      </c>
      <c r="G5759" s="0" t="s">
        <v>13020</v>
      </c>
      <c r="H5759" s="0" t="s">
        <v>2122</v>
      </c>
      <c r="I5759" s="0" t="s">
        <v>2123</v>
      </c>
      <c r="J5759" s="0" t="s">
        <v>47</v>
      </c>
      <c r="K5759" s="0" t="s">
        <v>47</v>
      </c>
      <c r="L5759" s="0" t="s">
        <v>47</v>
      </c>
      <c r="M5759" s="0" t="s">
        <v>47</v>
      </c>
      <c r="N5759" s="0" t="n">
        <v>1</v>
      </c>
      <c r="O5759" s="0" t="n">
        <v>0</v>
      </c>
      <c r="P5759" s="0" t="n">
        <v>400</v>
      </c>
      <c r="Q5759" s="0" t="n">
        <v>1</v>
      </c>
      <c r="R5759" s="0" t="str">
        <f aca="false">INDEX(Lookup!$B$4:$B$18,MATCH(C5759,Lookup!$A$4:$A$18,0))</f>
        <v>India</v>
      </c>
      <c r="S5759" s="20" t="n">
        <f aca="false">INDEX(Lookup!$D$4:$D$18,MATCH(C5759,Lookup!$A$4:$A$18,0))</f>
        <v>0.012</v>
      </c>
      <c r="T5759" s="21" t="n">
        <f aca="false">ROUND(P5759*S5759,2)</f>
        <v>4.8</v>
      </c>
      <c r="U5759" s="21" t="n">
        <f aca="false">IF(T5759&lt;=10,1,IF(T5759&lt;=20,2,IF(T5759&lt;=30,3,IF(T5759&lt;=40,4,IF(T5759&lt;=50,5,IF(T5759&lt;=100,6,IF(T5759&lt;=250,7,8)))))))</f>
        <v>1</v>
      </c>
      <c r="V5759" s="21" t="n">
        <f aca="false">IF(AND(OR(Dashboard!$T$3="All",R5759=Dashboard!$T$3),OR(Dashboard!$T$4="All",D5759=Dashboard!$T$4)),1,0)</f>
        <v>1</v>
      </c>
      <c r="W5759" s="21" t="n">
        <f aca="false">IF(V5759=1,T5759+ROW()/10000000,0)</f>
        <v>4.8005759</v>
      </c>
    </row>
    <row r="5760" customFormat="false" ht="15" hidden="false" customHeight="false" outlineLevel="0" collapsed="false">
      <c r="A5760" s="0" t="n">
        <v>18464638</v>
      </c>
      <c r="B5760" s="0" t="s">
        <v>13098</v>
      </c>
      <c r="C5760" s="0" t="n">
        <v>1</v>
      </c>
      <c r="D5760" s="0" t="s">
        <v>6924</v>
      </c>
      <c r="E5760" s="0" t="s">
        <v>13028</v>
      </c>
      <c r="F5760" s="0" t="s">
        <v>13019</v>
      </c>
      <c r="G5760" s="0" t="s">
        <v>13020</v>
      </c>
      <c r="H5760" s="0" t="s">
        <v>2185</v>
      </c>
      <c r="I5760" s="0" t="s">
        <v>2123</v>
      </c>
      <c r="J5760" s="0" t="s">
        <v>47</v>
      </c>
      <c r="K5760" s="0" t="s">
        <v>47</v>
      </c>
      <c r="L5760" s="0" t="s">
        <v>47</v>
      </c>
      <c r="M5760" s="0" t="s">
        <v>47</v>
      </c>
      <c r="N5760" s="0" t="n">
        <v>1</v>
      </c>
      <c r="O5760" s="0" t="n">
        <v>0</v>
      </c>
      <c r="P5760" s="0" t="n">
        <v>300</v>
      </c>
      <c r="Q5760" s="0" t="n">
        <v>1</v>
      </c>
      <c r="R5760" s="0" t="str">
        <f aca="false">INDEX(Lookup!$B$4:$B$18,MATCH(C5760,Lookup!$A$4:$A$18,0))</f>
        <v>India</v>
      </c>
      <c r="S5760" s="20" t="n">
        <f aca="false">INDEX(Lookup!$D$4:$D$18,MATCH(C5760,Lookup!$A$4:$A$18,0))</f>
        <v>0.012</v>
      </c>
      <c r="T5760" s="21" t="n">
        <f aca="false">ROUND(P5760*S5760,2)</f>
        <v>3.6</v>
      </c>
      <c r="U5760" s="21" t="n">
        <f aca="false">IF(T5760&lt;=10,1,IF(T5760&lt;=20,2,IF(T5760&lt;=30,3,IF(T5760&lt;=40,4,IF(T5760&lt;=50,5,IF(T5760&lt;=100,6,IF(T5760&lt;=250,7,8)))))))</f>
        <v>1</v>
      </c>
      <c r="V5760" s="21" t="n">
        <f aca="false">IF(AND(OR(Dashboard!$T$3="All",R5760=Dashboard!$T$3),OR(Dashboard!$T$4="All",D5760=Dashboard!$T$4)),1,0)</f>
        <v>1</v>
      </c>
      <c r="W5760" s="21" t="n">
        <f aca="false">IF(V5760=1,T5760+ROW()/10000000,0)</f>
        <v>3.600576</v>
      </c>
    </row>
    <row r="5761" customFormat="false" ht="15" hidden="false" customHeight="false" outlineLevel="0" collapsed="false">
      <c r="A5761" s="0" t="n">
        <v>302694</v>
      </c>
      <c r="B5761" s="0" t="s">
        <v>13099</v>
      </c>
      <c r="C5761" s="0" t="n">
        <v>1</v>
      </c>
      <c r="D5761" s="0" t="s">
        <v>6924</v>
      </c>
      <c r="E5761" s="0" t="s">
        <v>13100</v>
      </c>
      <c r="F5761" s="0" t="s">
        <v>13101</v>
      </c>
      <c r="G5761" s="0" t="s">
        <v>13102</v>
      </c>
      <c r="H5761" s="0" t="s">
        <v>2382</v>
      </c>
      <c r="I5761" s="0" t="s">
        <v>2123</v>
      </c>
      <c r="J5761" s="0" t="s">
        <v>47</v>
      </c>
      <c r="K5761" s="0" t="s">
        <v>47</v>
      </c>
      <c r="L5761" s="0" t="s">
        <v>47</v>
      </c>
      <c r="M5761" s="0" t="s">
        <v>47</v>
      </c>
      <c r="N5761" s="0" t="n">
        <v>1</v>
      </c>
      <c r="O5761" s="0" t="n">
        <v>8</v>
      </c>
      <c r="P5761" s="0" t="n">
        <v>150</v>
      </c>
      <c r="Q5761" s="0" t="n">
        <v>3</v>
      </c>
      <c r="R5761" s="0" t="str">
        <f aca="false">INDEX(Lookup!$B$4:$B$18,MATCH(C5761,Lookup!$A$4:$A$18,0))</f>
        <v>India</v>
      </c>
      <c r="S5761" s="20" t="n">
        <f aca="false">INDEX(Lookup!$D$4:$D$18,MATCH(C5761,Lookup!$A$4:$A$18,0))</f>
        <v>0.012</v>
      </c>
      <c r="T5761" s="21" t="n">
        <f aca="false">ROUND(P5761*S5761,2)</f>
        <v>1.8</v>
      </c>
      <c r="U5761" s="21" t="n">
        <f aca="false">IF(T5761&lt;=10,1,IF(T5761&lt;=20,2,IF(T5761&lt;=30,3,IF(T5761&lt;=40,4,IF(T5761&lt;=50,5,IF(T5761&lt;=100,6,IF(T5761&lt;=250,7,8)))))))</f>
        <v>1</v>
      </c>
      <c r="V5761" s="21" t="n">
        <f aca="false">IF(AND(OR(Dashboard!$T$3="All",R5761=Dashboard!$T$3),OR(Dashboard!$T$4="All",D5761=Dashboard!$T$4)),1,0)</f>
        <v>1</v>
      </c>
      <c r="W5761" s="21" t="n">
        <f aca="false">IF(V5761=1,T5761+ROW()/10000000,0)</f>
        <v>1.8005761</v>
      </c>
    </row>
    <row r="5762" customFormat="false" ht="15" hidden="false" customHeight="false" outlineLevel="0" collapsed="false">
      <c r="A5762" s="0" t="n">
        <v>18358184</v>
      </c>
      <c r="B5762" s="0" t="s">
        <v>13103</v>
      </c>
      <c r="C5762" s="0" t="n">
        <v>1</v>
      </c>
      <c r="D5762" s="0" t="s">
        <v>6924</v>
      </c>
      <c r="E5762" s="0" t="s">
        <v>13104</v>
      </c>
      <c r="F5762" s="0" t="s">
        <v>13101</v>
      </c>
      <c r="G5762" s="0" t="s">
        <v>13102</v>
      </c>
      <c r="H5762" s="0" t="s">
        <v>2122</v>
      </c>
      <c r="I5762" s="0" t="s">
        <v>2123</v>
      </c>
      <c r="J5762" s="0" t="s">
        <v>47</v>
      </c>
      <c r="K5762" s="0" t="s">
        <v>46</v>
      </c>
      <c r="L5762" s="0" t="s">
        <v>46</v>
      </c>
      <c r="M5762" s="0" t="s">
        <v>47</v>
      </c>
      <c r="N5762" s="0" t="n">
        <v>2</v>
      </c>
      <c r="O5762" s="0" t="n">
        <v>23</v>
      </c>
      <c r="P5762" s="0" t="n">
        <v>500</v>
      </c>
      <c r="Q5762" s="0" t="n">
        <v>3.4</v>
      </c>
      <c r="R5762" s="0" t="str">
        <f aca="false">INDEX(Lookup!$B$4:$B$18,MATCH(C5762,Lookup!$A$4:$A$18,0))</f>
        <v>India</v>
      </c>
      <c r="S5762" s="20" t="n">
        <f aca="false">INDEX(Lookup!$D$4:$D$18,MATCH(C5762,Lookup!$A$4:$A$18,0))</f>
        <v>0.012</v>
      </c>
      <c r="T5762" s="21" t="n">
        <f aca="false">ROUND(P5762*S5762,2)</f>
        <v>6</v>
      </c>
      <c r="U5762" s="21" t="n">
        <f aca="false">IF(T5762&lt;=10,1,IF(T5762&lt;=20,2,IF(T5762&lt;=30,3,IF(T5762&lt;=40,4,IF(T5762&lt;=50,5,IF(T5762&lt;=100,6,IF(T5762&lt;=250,7,8)))))))</f>
        <v>1</v>
      </c>
      <c r="V5762" s="21" t="n">
        <f aca="false">IF(AND(OR(Dashboard!$T$3="All",R5762=Dashboard!$T$3),OR(Dashboard!$T$4="All",D5762=Dashboard!$T$4)),1,0)</f>
        <v>1</v>
      </c>
      <c r="W5762" s="21" t="n">
        <f aca="false">IF(V5762=1,T5762+ROW()/10000000,0)</f>
        <v>6.0005762</v>
      </c>
    </row>
    <row r="5763" customFormat="false" ht="15" hidden="false" customHeight="false" outlineLevel="0" collapsed="false">
      <c r="A5763" s="0" t="n">
        <v>8715</v>
      </c>
      <c r="B5763" s="0" t="s">
        <v>13105</v>
      </c>
      <c r="C5763" s="0" t="n">
        <v>1</v>
      </c>
      <c r="D5763" s="0" t="s">
        <v>6924</v>
      </c>
      <c r="E5763" s="0" t="s">
        <v>13106</v>
      </c>
      <c r="F5763" s="0" t="s">
        <v>13101</v>
      </c>
      <c r="G5763" s="0" t="s">
        <v>13102</v>
      </c>
      <c r="H5763" s="0" t="s">
        <v>13107</v>
      </c>
      <c r="I5763" s="0" t="s">
        <v>2123</v>
      </c>
      <c r="J5763" s="0" t="s">
        <v>47</v>
      </c>
      <c r="K5763" s="0" t="s">
        <v>47</v>
      </c>
      <c r="L5763" s="0" t="s">
        <v>47</v>
      </c>
      <c r="M5763" s="0" t="s">
        <v>47</v>
      </c>
      <c r="N5763" s="0" t="n">
        <v>1</v>
      </c>
      <c r="O5763" s="0" t="n">
        <v>7</v>
      </c>
      <c r="P5763" s="0" t="n">
        <v>200</v>
      </c>
      <c r="Q5763" s="0" t="n">
        <v>3</v>
      </c>
      <c r="R5763" s="0" t="str">
        <f aca="false">INDEX(Lookup!$B$4:$B$18,MATCH(C5763,Lookup!$A$4:$A$18,0))</f>
        <v>India</v>
      </c>
      <c r="S5763" s="20" t="n">
        <f aca="false">INDEX(Lookup!$D$4:$D$18,MATCH(C5763,Lookup!$A$4:$A$18,0))</f>
        <v>0.012</v>
      </c>
      <c r="T5763" s="21" t="n">
        <f aca="false">ROUND(P5763*S5763,2)</f>
        <v>2.4</v>
      </c>
      <c r="U5763" s="21" t="n">
        <f aca="false">IF(T5763&lt;=10,1,IF(T5763&lt;=20,2,IF(T5763&lt;=30,3,IF(T5763&lt;=40,4,IF(T5763&lt;=50,5,IF(T5763&lt;=100,6,IF(T5763&lt;=250,7,8)))))))</f>
        <v>1</v>
      </c>
      <c r="V5763" s="21" t="n">
        <f aca="false">IF(AND(OR(Dashboard!$T$3="All",R5763=Dashboard!$T$3),OR(Dashboard!$T$4="All",D5763=Dashboard!$T$4)),1,0)</f>
        <v>1</v>
      </c>
      <c r="W5763" s="21" t="n">
        <f aca="false">IF(V5763=1,T5763+ROW()/10000000,0)</f>
        <v>2.4005763</v>
      </c>
    </row>
    <row r="5764" customFormat="false" ht="15" hidden="false" customHeight="false" outlineLevel="0" collapsed="false">
      <c r="A5764" s="0" t="n">
        <v>641</v>
      </c>
      <c r="B5764" s="0" t="s">
        <v>3113</v>
      </c>
      <c r="C5764" s="0" t="n">
        <v>1</v>
      </c>
      <c r="D5764" s="0" t="s">
        <v>6924</v>
      </c>
      <c r="E5764" s="0" t="s">
        <v>13108</v>
      </c>
      <c r="F5764" s="0" t="s">
        <v>13101</v>
      </c>
      <c r="G5764" s="0" t="s">
        <v>13102</v>
      </c>
      <c r="H5764" s="0" t="s">
        <v>153</v>
      </c>
      <c r="I5764" s="0" t="s">
        <v>2123</v>
      </c>
      <c r="J5764" s="0" t="s">
        <v>47</v>
      </c>
      <c r="K5764" s="0" t="s">
        <v>47</v>
      </c>
      <c r="L5764" s="0" t="s">
        <v>47</v>
      </c>
      <c r="M5764" s="0" t="s">
        <v>47</v>
      </c>
      <c r="N5764" s="0" t="n">
        <v>1</v>
      </c>
      <c r="O5764" s="0" t="n">
        <v>23</v>
      </c>
      <c r="P5764" s="0" t="n">
        <v>450</v>
      </c>
      <c r="Q5764" s="0" t="n">
        <v>2.6</v>
      </c>
      <c r="R5764" s="0" t="str">
        <f aca="false">INDEX(Lookup!$B$4:$B$18,MATCH(C5764,Lookup!$A$4:$A$18,0))</f>
        <v>India</v>
      </c>
      <c r="S5764" s="20" t="n">
        <f aca="false">INDEX(Lookup!$D$4:$D$18,MATCH(C5764,Lookup!$A$4:$A$18,0))</f>
        <v>0.012</v>
      </c>
      <c r="T5764" s="21" t="n">
        <f aca="false">ROUND(P5764*S5764,2)</f>
        <v>5.4</v>
      </c>
      <c r="U5764" s="21" t="n">
        <f aca="false">IF(T5764&lt;=10,1,IF(T5764&lt;=20,2,IF(T5764&lt;=30,3,IF(T5764&lt;=40,4,IF(T5764&lt;=50,5,IF(T5764&lt;=100,6,IF(T5764&lt;=250,7,8)))))))</f>
        <v>1</v>
      </c>
      <c r="V5764" s="21" t="n">
        <f aca="false">IF(AND(OR(Dashboard!$T$3="All",R5764=Dashboard!$T$3),OR(Dashboard!$T$4="All",D5764=Dashboard!$T$4)),1,0)</f>
        <v>1</v>
      </c>
      <c r="W5764" s="21" t="n">
        <f aca="false">IF(V5764=1,T5764+ROW()/10000000,0)</f>
        <v>5.4005764</v>
      </c>
    </row>
    <row r="5765" customFormat="false" ht="15" hidden="false" customHeight="false" outlineLevel="0" collapsed="false">
      <c r="A5765" s="0" t="n">
        <v>308033</v>
      </c>
      <c r="B5765" s="0" t="s">
        <v>13109</v>
      </c>
      <c r="C5765" s="0" t="n">
        <v>1</v>
      </c>
      <c r="D5765" s="0" t="s">
        <v>6924</v>
      </c>
      <c r="E5765" s="0" t="s">
        <v>13110</v>
      </c>
      <c r="F5765" s="0" t="s">
        <v>13101</v>
      </c>
      <c r="G5765" s="0" t="s">
        <v>13102</v>
      </c>
      <c r="H5765" s="0" t="s">
        <v>69</v>
      </c>
      <c r="I5765" s="0" t="s">
        <v>2123</v>
      </c>
      <c r="J5765" s="0" t="s">
        <v>47</v>
      </c>
      <c r="K5765" s="0" t="s">
        <v>47</v>
      </c>
      <c r="L5765" s="0" t="s">
        <v>47</v>
      </c>
      <c r="M5765" s="0" t="s">
        <v>47</v>
      </c>
      <c r="N5765" s="0" t="n">
        <v>1</v>
      </c>
      <c r="O5765" s="0" t="n">
        <v>4</v>
      </c>
      <c r="P5765" s="0" t="n">
        <v>300</v>
      </c>
      <c r="Q5765" s="0" t="n">
        <v>2.9</v>
      </c>
      <c r="R5765" s="0" t="str">
        <f aca="false">INDEX(Lookup!$B$4:$B$18,MATCH(C5765,Lookup!$A$4:$A$18,0))</f>
        <v>India</v>
      </c>
      <c r="S5765" s="20" t="n">
        <f aca="false">INDEX(Lookup!$D$4:$D$18,MATCH(C5765,Lookup!$A$4:$A$18,0))</f>
        <v>0.012</v>
      </c>
      <c r="T5765" s="21" t="n">
        <f aca="false">ROUND(P5765*S5765,2)</f>
        <v>3.6</v>
      </c>
      <c r="U5765" s="21" t="n">
        <f aca="false">IF(T5765&lt;=10,1,IF(T5765&lt;=20,2,IF(T5765&lt;=30,3,IF(T5765&lt;=40,4,IF(T5765&lt;=50,5,IF(T5765&lt;=100,6,IF(T5765&lt;=250,7,8)))))))</f>
        <v>1</v>
      </c>
      <c r="V5765" s="21" t="n">
        <f aca="false">IF(AND(OR(Dashboard!$T$3="All",R5765=Dashboard!$T$3),OR(Dashboard!$T$4="All",D5765=Dashboard!$T$4)),1,0)</f>
        <v>1</v>
      </c>
      <c r="W5765" s="21" t="n">
        <f aca="false">IF(V5765=1,T5765+ROW()/10000000,0)</f>
        <v>3.6005765</v>
      </c>
    </row>
    <row r="5766" customFormat="false" ht="15" hidden="false" customHeight="false" outlineLevel="0" collapsed="false">
      <c r="A5766" s="0" t="n">
        <v>307099</v>
      </c>
      <c r="B5766" s="0" t="s">
        <v>13111</v>
      </c>
      <c r="C5766" s="0" t="n">
        <v>1</v>
      </c>
      <c r="D5766" s="0" t="s">
        <v>6924</v>
      </c>
      <c r="E5766" s="0" t="s">
        <v>13112</v>
      </c>
      <c r="F5766" s="0" t="s">
        <v>13101</v>
      </c>
      <c r="G5766" s="0" t="s">
        <v>13102</v>
      </c>
      <c r="H5766" s="0" t="s">
        <v>5918</v>
      </c>
      <c r="I5766" s="0" t="s">
        <v>2123</v>
      </c>
      <c r="J5766" s="0" t="s">
        <v>47</v>
      </c>
      <c r="K5766" s="0" t="s">
        <v>47</v>
      </c>
      <c r="L5766" s="0" t="s">
        <v>47</v>
      </c>
      <c r="M5766" s="0" t="s">
        <v>47</v>
      </c>
      <c r="N5766" s="0" t="n">
        <v>1</v>
      </c>
      <c r="O5766" s="0" t="n">
        <v>15</v>
      </c>
      <c r="P5766" s="0" t="n">
        <v>150</v>
      </c>
      <c r="Q5766" s="0" t="n">
        <v>3.2</v>
      </c>
      <c r="R5766" s="0" t="str">
        <f aca="false">INDEX(Lookup!$B$4:$B$18,MATCH(C5766,Lookup!$A$4:$A$18,0))</f>
        <v>India</v>
      </c>
      <c r="S5766" s="20" t="n">
        <f aca="false">INDEX(Lookup!$D$4:$D$18,MATCH(C5766,Lookup!$A$4:$A$18,0))</f>
        <v>0.012</v>
      </c>
      <c r="T5766" s="21" t="n">
        <f aca="false">ROUND(P5766*S5766,2)</f>
        <v>1.8</v>
      </c>
      <c r="U5766" s="21" t="n">
        <f aca="false">IF(T5766&lt;=10,1,IF(T5766&lt;=20,2,IF(T5766&lt;=30,3,IF(T5766&lt;=40,4,IF(T5766&lt;=50,5,IF(T5766&lt;=100,6,IF(T5766&lt;=250,7,8)))))))</f>
        <v>1</v>
      </c>
      <c r="V5766" s="21" t="n">
        <f aca="false">IF(AND(OR(Dashboard!$T$3="All",R5766=Dashboard!$T$3),OR(Dashboard!$T$4="All",D5766=Dashboard!$T$4)),1,0)</f>
        <v>1</v>
      </c>
      <c r="W5766" s="21" t="n">
        <f aca="false">IF(V5766=1,T5766+ROW()/10000000,0)</f>
        <v>1.8005766</v>
      </c>
    </row>
    <row r="5767" customFormat="false" ht="15" hidden="false" customHeight="false" outlineLevel="0" collapsed="false">
      <c r="A5767" s="0" t="n">
        <v>18312575</v>
      </c>
      <c r="B5767" s="0" t="s">
        <v>13113</v>
      </c>
      <c r="C5767" s="0" t="n">
        <v>1</v>
      </c>
      <c r="D5767" s="0" t="s">
        <v>6924</v>
      </c>
      <c r="E5767" s="0" t="s">
        <v>13114</v>
      </c>
      <c r="F5767" s="0" t="s">
        <v>13101</v>
      </c>
      <c r="G5767" s="0" t="s">
        <v>13102</v>
      </c>
      <c r="H5767" s="0" t="s">
        <v>4091</v>
      </c>
      <c r="I5767" s="0" t="s">
        <v>2123</v>
      </c>
      <c r="J5767" s="0" t="s">
        <v>47</v>
      </c>
      <c r="K5767" s="0" t="s">
        <v>47</v>
      </c>
      <c r="L5767" s="0" t="s">
        <v>47</v>
      </c>
      <c r="M5767" s="0" t="s">
        <v>47</v>
      </c>
      <c r="N5767" s="0" t="n">
        <v>2</v>
      </c>
      <c r="O5767" s="0" t="n">
        <v>4</v>
      </c>
      <c r="P5767" s="0" t="n">
        <v>500</v>
      </c>
      <c r="Q5767" s="0" t="n">
        <v>3</v>
      </c>
      <c r="R5767" s="0" t="str">
        <f aca="false">INDEX(Lookup!$B$4:$B$18,MATCH(C5767,Lookup!$A$4:$A$18,0))</f>
        <v>India</v>
      </c>
      <c r="S5767" s="20" t="n">
        <f aca="false">INDEX(Lookup!$D$4:$D$18,MATCH(C5767,Lookup!$A$4:$A$18,0))</f>
        <v>0.012</v>
      </c>
      <c r="T5767" s="21" t="n">
        <f aca="false">ROUND(P5767*S5767,2)</f>
        <v>6</v>
      </c>
      <c r="U5767" s="21" t="n">
        <f aca="false">IF(T5767&lt;=10,1,IF(T5767&lt;=20,2,IF(T5767&lt;=30,3,IF(T5767&lt;=40,4,IF(T5767&lt;=50,5,IF(T5767&lt;=100,6,IF(T5767&lt;=250,7,8)))))))</f>
        <v>1</v>
      </c>
      <c r="V5767" s="21" t="n">
        <f aca="false">IF(AND(OR(Dashboard!$T$3="All",R5767=Dashboard!$T$3),OR(Dashboard!$T$4="All",D5767=Dashboard!$T$4)),1,0)</f>
        <v>1</v>
      </c>
      <c r="W5767" s="21" t="n">
        <f aca="false">IF(V5767=1,T5767+ROW()/10000000,0)</f>
        <v>6.0005767</v>
      </c>
    </row>
    <row r="5768" customFormat="false" ht="15" hidden="false" customHeight="false" outlineLevel="0" collapsed="false">
      <c r="A5768" s="0" t="n">
        <v>18312652</v>
      </c>
      <c r="B5768" s="0" t="s">
        <v>13115</v>
      </c>
      <c r="C5768" s="0" t="n">
        <v>1</v>
      </c>
      <c r="D5768" s="0" t="s">
        <v>6924</v>
      </c>
      <c r="E5768" s="0" t="s">
        <v>13116</v>
      </c>
      <c r="F5768" s="0" t="s">
        <v>13101</v>
      </c>
      <c r="G5768" s="0" t="s">
        <v>13102</v>
      </c>
      <c r="H5768" s="0" t="s">
        <v>2293</v>
      </c>
      <c r="I5768" s="0" t="s">
        <v>2123</v>
      </c>
      <c r="J5768" s="0" t="s">
        <v>47</v>
      </c>
      <c r="K5768" s="0" t="s">
        <v>47</v>
      </c>
      <c r="L5768" s="0" t="s">
        <v>47</v>
      </c>
      <c r="M5768" s="0" t="s">
        <v>47</v>
      </c>
      <c r="N5768" s="0" t="n">
        <v>1</v>
      </c>
      <c r="O5768" s="0" t="n">
        <v>13</v>
      </c>
      <c r="P5768" s="0" t="n">
        <v>350</v>
      </c>
      <c r="Q5768" s="0" t="n">
        <v>3.1</v>
      </c>
      <c r="R5768" s="0" t="str">
        <f aca="false">INDEX(Lookup!$B$4:$B$18,MATCH(C5768,Lookup!$A$4:$A$18,0))</f>
        <v>India</v>
      </c>
      <c r="S5768" s="20" t="n">
        <f aca="false">INDEX(Lookup!$D$4:$D$18,MATCH(C5768,Lookup!$A$4:$A$18,0))</f>
        <v>0.012</v>
      </c>
      <c r="T5768" s="21" t="n">
        <f aca="false">ROUND(P5768*S5768,2)</f>
        <v>4.2</v>
      </c>
      <c r="U5768" s="21" t="n">
        <f aca="false">IF(T5768&lt;=10,1,IF(T5768&lt;=20,2,IF(T5768&lt;=30,3,IF(T5768&lt;=40,4,IF(T5768&lt;=50,5,IF(T5768&lt;=100,6,IF(T5768&lt;=250,7,8)))))))</f>
        <v>1</v>
      </c>
      <c r="V5768" s="21" t="n">
        <f aca="false">IF(AND(OR(Dashboard!$T$3="All",R5768=Dashboard!$T$3),OR(Dashboard!$T$4="All",D5768=Dashboard!$T$4)),1,0)</f>
        <v>1</v>
      </c>
      <c r="W5768" s="21" t="n">
        <f aca="false">IF(V5768=1,T5768+ROW()/10000000,0)</f>
        <v>4.2005768</v>
      </c>
    </row>
    <row r="5769" customFormat="false" ht="15" hidden="false" customHeight="false" outlineLevel="0" collapsed="false">
      <c r="A5769" s="0" t="n">
        <v>310666</v>
      </c>
      <c r="B5769" s="0" t="s">
        <v>13117</v>
      </c>
      <c r="C5769" s="0" t="n">
        <v>1</v>
      </c>
      <c r="D5769" s="0" t="s">
        <v>6924</v>
      </c>
      <c r="E5769" s="0" t="s">
        <v>13118</v>
      </c>
      <c r="F5769" s="0" t="s">
        <v>13101</v>
      </c>
      <c r="G5769" s="0" t="s">
        <v>13102</v>
      </c>
      <c r="H5769" s="0" t="s">
        <v>2662</v>
      </c>
      <c r="I5769" s="0" t="s">
        <v>2123</v>
      </c>
      <c r="J5769" s="0" t="s">
        <v>47</v>
      </c>
      <c r="K5769" s="0" t="s">
        <v>47</v>
      </c>
      <c r="L5769" s="0" t="s">
        <v>47</v>
      </c>
      <c r="M5769" s="0" t="s">
        <v>47</v>
      </c>
      <c r="N5769" s="0" t="n">
        <v>2</v>
      </c>
      <c r="O5769" s="0" t="n">
        <v>8</v>
      </c>
      <c r="P5769" s="0" t="n">
        <v>750</v>
      </c>
      <c r="Q5769" s="0" t="n">
        <v>2.8</v>
      </c>
      <c r="R5769" s="0" t="str">
        <f aca="false">INDEX(Lookup!$B$4:$B$18,MATCH(C5769,Lookup!$A$4:$A$18,0))</f>
        <v>India</v>
      </c>
      <c r="S5769" s="20" t="n">
        <f aca="false">INDEX(Lookup!$D$4:$D$18,MATCH(C5769,Lookup!$A$4:$A$18,0))</f>
        <v>0.012</v>
      </c>
      <c r="T5769" s="21" t="n">
        <f aca="false">ROUND(P5769*S5769,2)</f>
        <v>9</v>
      </c>
      <c r="U5769" s="21" t="n">
        <f aca="false">IF(T5769&lt;=10,1,IF(T5769&lt;=20,2,IF(T5769&lt;=30,3,IF(T5769&lt;=40,4,IF(T5769&lt;=50,5,IF(T5769&lt;=100,6,IF(T5769&lt;=250,7,8)))))))</f>
        <v>1</v>
      </c>
      <c r="V5769" s="21" t="n">
        <f aca="false">IF(AND(OR(Dashboard!$T$3="All",R5769=Dashboard!$T$3),OR(Dashboard!$T$4="All",D5769=Dashboard!$T$4)),1,0)</f>
        <v>1</v>
      </c>
      <c r="W5769" s="21" t="n">
        <f aca="false">IF(V5769=1,T5769+ROW()/10000000,0)</f>
        <v>9.0005769</v>
      </c>
    </row>
    <row r="5770" customFormat="false" ht="15" hidden="false" customHeight="false" outlineLevel="0" collapsed="false">
      <c r="A5770" s="0" t="n">
        <v>7434</v>
      </c>
      <c r="B5770" s="0" t="s">
        <v>13119</v>
      </c>
      <c r="C5770" s="0" t="n">
        <v>1</v>
      </c>
      <c r="D5770" s="0" t="s">
        <v>6924</v>
      </c>
      <c r="E5770" s="0" t="s">
        <v>13120</v>
      </c>
      <c r="F5770" s="0" t="s">
        <v>13101</v>
      </c>
      <c r="G5770" s="0" t="s">
        <v>13102</v>
      </c>
      <c r="H5770" s="0" t="s">
        <v>13121</v>
      </c>
      <c r="I5770" s="0" t="s">
        <v>2123</v>
      </c>
      <c r="J5770" s="0" t="s">
        <v>47</v>
      </c>
      <c r="K5770" s="0" t="s">
        <v>47</v>
      </c>
      <c r="L5770" s="0" t="s">
        <v>47</v>
      </c>
      <c r="M5770" s="0" t="s">
        <v>47</v>
      </c>
      <c r="N5770" s="0" t="n">
        <v>1</v>
      </c>
      <c r="O5770" s="0" t="n">
        <v>7</v>
      </c>
      <c r="P5770" s="0" t="n">
        <v>200</v>
      </c>
      <c r="Q5770" s="0" t="n">
        <v>3</v>
      </c>
      <c r="R5770" s="0" t="str">
        <f aca="false">INDEX(Lookup!$B$4:$B$18,MATCH(C5770,Lookup!$A$4:$A$18,0))</f>
        <v>India</v>
      </c>
      <c r="S5770" s="20" t="n">
        <f aca="false">INDEX(Lookup!$D$4:$D$18,MATCH(C5770,Lookup!$A$4:$A$18,0))</f>
        <v>0.012</v>
      </c>
      <c r="T5770" s="21" t="n">
        <f aca="false">ROUND(P5770*S5770,2)</f>
        <v>2.4</v>
      </c>
      <c r="U5770" s="21" t="n">
        <f aca="false">IF(T5770&lt;=10,1,IF(T5770&lt;=20,2,IF(T5770&lt;=30,3,IF(T5770&lt;=40,4,IF(T5770&lt;=50,5,IF(T5770&lt;=100,6,IF(T5770&lt;=250,7,8)))))))</f>
        <v>1</v>
      </c>
      <c r="V5770" s="21" t="n">
        <f aca="false">IF(AND(OR(Dashboard!$T$3="All",R5770=Dashboard!$T$3),OR(Dashboard!$T$4="All",D5770=Dashboard!$T$4)),1,0)</f>
        <v>1</v>
      </c>
      <c r="W5770" s="21" t="n">
        <f aca="false">IF(V5770=1,T5770+ROW()/10000000,0)</f>
        <v>2.400577</v>
      </c>
    </row>
    <row r="5771" customFormat="false" ht="15" hidden="false" customHeight="false" outlineLevel="0" collapsed="false">
      <c r="A5771" s="0" t="n">
        <v>305859</v>
      </c>
      <c r="B5771" s="0" t="s">
        <v>3094</v>
      </c>
      <c r="C5771" s="0" t="n">
        <v>1</v>
      </c>
      <c r="D5771" s="0" t="s">
        <v>6924</v>
      </c>
      <c r="E5771" s="0" t="s">
        <v>13122</v>
      </c>
      <c r="F5771" s="0" t="s">
        <v>13101</v>
      </c>
      <c r="G5771" s="0" t="s">
        <v>13102</v>
      </c>
      <c r="H5771" s="0" t="s">
        <v>156</v>
      </c>
      <c r="I5771" s="0" t="s">
        <v>2123</v>
      </c>
      <c r="J5771" s="0" t="s">
        <v>47</v>
      </c>
      <c r="K5771" s="0" t="s">
        <v>47</v>
      </c>
      <c r="L5771" s="0" t="s">
        <v>47</v>
      </c>
      <c r="M5771" s="0" t="s">
        <v>47</v>
      </c>
      <c r="N5771" s="0" t="n">
        <v>1</v>
      </c>
      <c r="O5771" s="0" t="n">
        <v>4</v>
      </c>
      <c r="P5771" s="0" t="n">
        <v>200</v>
      </c>
      <c r="Q5771" s="0" t="n">
        <v>3</v>
      </c>
      <c r="R5771" s="0" t="str">
        <f aca="false">INDEX(Lookup!$B$4:$B$18,MATCH(C5771,Lookup!$A$4:$A$18,0))</f>
        <v>India</v>
      </c>
      <c r="S5771" s="20" t="n">
        <f aca="false">INDEX(Lookup!$D$4:$D$18,MATCH(C5771,Lookup!$A$4:$A$18,0))</f>
        <v>0.012</v>
      </c>
      <c r="T5771" s="21" t="n">
        <f aca="false">ROUND(P5771*S5771,2)</f>
        <v>2.4</v>
      </c>
      <c r="U5771" s="21" t="n">
        <f aca="false">IF(T5771&lt;=10,1,IF(T5771&lt;=20,2,IF(T5771&lt;=30,3,IF(T5771&lt;=40,4,IF(T5771&lt;=50,5,IF(T5771&lt;=100,6,IF(T5771&lt;=250,7,8)))))))</f>
        <v>1</v>
      </c>
      <c r="V5771" s="21" t="n">
        <f aca="false">IF(AND(OR(Dashboard!$T$3="All",R5771=Dashboard!$T$3),OR(Dashboard!$T$4="All",D5771=Dashboard!$T$4)),1,0)</f>
        <v>1</v>
      </c>
      <c r="W5771" s="21" t="n">
        <f aca="false">IF(V5771=1,T5771+ROW()/10000000,0)</f>
        <v>2.4005771</v>
      </c>
    </row>
    <row r="5772" customFormat="false" ht="15" hidden="false" customHeight="false" outlineLevel="0" collapsed="false">
      <c r="A5772" s="0" t="n">
        <v>308037</v>
      </c>
      <c r="B5772" s="0" t="s">
        <v>2973</v>
      </c>
      <c r="C5772" s="0" t="n">
        <v>1</v>
      </c>
      <c r="D5772" s="0" t="s">
        <v>6924</v>
      </c>
      <c r="E5772" s="0" t="s">
        <v>13123</v>
      </c>
      <c r="F5772" s="0" t="s">
        <v>13101</v>
      </c>
      <c r="G5772" s="0" t="s">
        <v>13102</v>
      </c>
      <c r="H5772" s="0" t="s">
        <v>2975</v>
      </c>
      <c r="I5772" s="0" t="s">
        <v>2123</v>
      </c>
      <c r="J5772" s="0" t="s">
        <v>47</v>
      </c>
      <c r="K5772" s="0" t="s">
        <v>47</v>
      </c>
      <c r="L5772" s="0" t="s">
        <v>47</v>
      </c>
      <c r="M5772" s="0" t="s">
        <v>47</v>
      </c>
      <c r="N5772" s="0" t="n">
        <v>1</v>
      </c>
      <c r="O5772" s="0" t="n">
        <v>16</v>
      </c>
      <c r="P5772" s="0" t="n">
        <v>350</v>
      </c>
      <c r="Q5772" s="0" t="n">
        <v>3.2</v>
      </c>
      <c r="R5772" s="0" t="str">
        <f aca="false">INDEX(Lookup!$B$4:$B$18,MATCH(C5772,Lookup!$A$4:$A$18,0))</f>
        <v>India</v>
      </c>
      <c r="S5772" s="20" t="n">
        <f aca="false">INDEX(Lookup!$D$4:$D$18,MATCH(C5772,Lookup!$A$4:$A$18,0))</f>
        <v>0.012</v>
      </c>
      <c r="T5772" s="21" t="n">
        <f aca="false">ROUND(P5772*S5772,2)</f>
        <v>4.2</v>
      </c>
      <c r="U5772" s="21" t="n">
        <f aca="false">IF(T5772&lt;=10,1,IF(T5772&lt;=20,2,IF(T5772&lt;=30,3,IF(T5772&lt;=40,4,IF(T5772&lt;=50,5,IF(T5772&lt;=100,6,IF(T5772&lt;=250,7,8)))))))</f>
        <v>1</v>
      </c>
      <c r="V5772" s="21" t="n">
        <f aca="false">IF(AND(OR(Dashboard!$T$3="All",R5772=Dashboard!$T$3),OR(Dashboard!$T$4="All",D5772=Dashboard!$T$4)),1,0)</f>
        <v>1</v>
      </c>
      <c r="W5772" s="21" t="n">
        <f aca="false">IF(V5772=1,T5772+ROW()/10000000,0)</f>
        <v>4.2005772</v>
      </c>
    </row>
    <row r="5773" customFormat="false" ht="15" hidden="false" customHeight="false" outlineLevel="0" collapsed="false">
      <c r="A5773" s="0" t="n">
        <v>18435837</v>
      </c>
      <c r="B5773" s="0" t="s">
        <v>13124</v>
      </c>
      <c r="C5773" s="0" t="n">
        <v>1</v>
      </c>
      <c r="D5773" s="0" t="s">
        <v>6924</v>
      </c>
      <c r="E5773" s="0" t="s">
        <v>13125</v>
      </c>
      <c r="F5773" s="0" t="s">
        <v>13101</v>
      </c>
      <c r="G5773" s="0" t="s">
        <v>13102</v>
      </c>
      <c r="H5773" s="0" t="s">
        <v>402</v>
      </c>
      <c r="I5773" s="0" t="s">
        <v>2123</v>
      </c>
      <c r="J5773" s="0" t="s">
        <v>47</v>
      </c>
      <c r="K5773" s="0" t="s">
        <v>46</v>
      </c>
      <c r="L5773" s="0" t="s">
        <v>47</v>
      </c>
      <c r="M5773" s="0" t="s">
        <v>47</v>
      </c>
      <c r="N5773" s="0" t="n">
        <v>1</v>
      </c>
      <c r="O5773" s="0" t="n">
        <v>10</v>
      </c>
      <c r="P5773" s="0" t="n">
        <v>300</v>
      </c>
      <c r="Q5773" s="0" t="n">
        <v>3.2</v>
      </c>
      <c r="R5773" s="0" t="str">
        <f aca="false">INDEX(Lookup!$B$4:$B$18,MATCH(C5773,Lookup!$A$4:$A$18,0))</f>
        <v>India</v>
      </c>
      <c r="S5773" s="20" t="n">
        <f aca="false">INDEX(Lookup!$D$4:$D$18,MATCH(C5773,Lookup!$A$4:$A$18,0))</f>
        <v>0.012</v>
      </c>
      <c r="T5773" s="21" t="n">
        <f aca="false">ROUND(P5773*S5773,2)</f>
        <v>3.6</v>
      </c>
      <c r="U5773" s="21" t="n">
        <f aca="false">IF(T5773&lt;=10,1,IF(T5773&lt;=20,2,IF(T5773&lt;=30,3,IF(T5773&lt;=40,4,IF(T5773&lt;=50,5,IF(T5773&lt;=100,6,IF(T5773&lt;=250,7,8)))))))</f>
        <v>1</v>
      </c>
      <c r="V5773" s="21" t="n">
        <f aca="false">IF(AND(OR(Dashboard!$T$3="All",R5773=Dashboard!$T$3),OR(Dashboard!$T$4="All",D5773=Dashboard!$T$4)),1,0)</f>
        <v>1</v>
      </c>
      <c r="W5773" s="21" t="n">
        <f aca="false">IF(V5773=1,T5773+ROW()/10000000,0)</f>
        <v>3.6005773</v>
      </c>
    </row>
    <row r="5774" customFormat="false" ht="15" hidden="false" customHeight="false" outlineLevel="0" collapsed="false">
      <c r="A5774" s="0" t="n">
        <v>18441658</v>
      </c>
      <c r="B5774" s="0" t="s">
        <v>13126</v>
      </c>
      <c r="C5774" s="0" t="n">
        <v>1</v>
      </c>
      <c r="D5774" s="0" t="s">
        <v>6924</v>
      </c>
      <c r="E5774" s="0" t="s">
        <v>13127</v>
      </c>
      <c r="F5774" s="0" t="s">
        <v>13101</v>
      </c>
      <c r="G5774" s="0" t="s">
        <v>13102</v>
      </c>
      <c r="H5774" s="0" t="s">
        <v>2349</v>
      </c>
      <c r="I5774" s="0" t="s">
        <v>2123</v>
      </c>
      <c r="J5774" s="0" t="s">
        <v>47</v>
      </c>
      <c r="K5774" s="0" t="s">
        <v>47</v>
      </c>
      <c r="L5774" s="0" t="s">
        <v>47</v>
      </c>
      <c r="M5774" s="0" t="s">
        <v>47</v>
      </c>
      <c r="N5774" s="0" t="n">
        <v>1</v>
      </c>
      <c r="O5774" s="0" t="n">
        <v>13</v>
      </c>
      <c r="P5774" s="0" t="n">
        <v>150</v>
      </c>
      <c r="Q5774" s="0" t="n">
        <v>3.4</v>
      </c>
      <c r="R5774" s="0" t="str">
        <f aca="false">INDEX(Lookup!$B$4:$B$18,MATCH(C5774,Lookup!$A$4:$A$18,0))</f>
        <v>India</v>
      </c>
      <c r="S5774" s="20" t="n">
        <f aca="false">INDEX(Lookup!$D$4:$D$18,MATCH(C5774,Lookup!$A$4:$A$18,0))</f>
        <v>0.012</v>
      </c>
      <c r="T5774" s="21" t="n">
        <f aca="false">ROUND(P5774*S5774,2)</f>
        <v>1.8</v>
      </c>
      <c r="U5774" s="21" t="n">
        <f aca="false">IF(T5774&lt;=10,1,IF(T5774&lt;=20,2,IF(T5774&lt;=30,3,IF(T5774&lt;=40,4,IF(T5774&lt;=50,5,IF(T5774&lt;=100,6,IF(T5774&lt;=250,7,8)))))))</f>
        <v>1</v>
      </c>
      <c r="V5774" s="21" t="n">
        <f aca="false">IF(AND(OR(Dashboard!$T$3="All",R5774=Dashboard!$T$3),OR(Dashboard!$T$4="All",D5774=Dashboard!$T$4)),1,0)</f>
        <v>1</v>
      </c>
      <c r="W5774" s="21" t="n">
        <f aca="false">IF(V5774=1,T5774+ROW()/10000000,0)</f>
        <v>1.8005774</v>
      </c>
    </row>
    <row r="5775" customFormat="false" ht="15" hidden="false" customHeight="false" outlineLevel="0" collapsed="false">
      <c r="A5775" s="0" t="n">
        <v>558</v>
      </c>
      <c r="B5775" s="0" t="s">
        <v>13128</v>
      </c>
      <c r="C5775" s="0" t="n">
        <v>1</v>
      </c>
      <c r="D5775" s="0" t="s">
        <v>6924</v>
      </c>
      <c r="E5775" s="0" t="s">
        <v>13129</v>
      </c>
      <c r="F5775" s="0" t="s">
        <v>13101</v>
      </c>
      <c r="G5775" s="0" t="s">
        <v>13102</v>
      </c>
      <c r="H5775" s="0" t="s">
        <v>3119</v>
      </c>
      <c r="I5775" s="0" t="s">
        <v>2123</v>
      </c>
      <c r="J5775" s="0" t="s">
        <v>47</v>
      </c>
      <c r="K5775" s="0" t="s">
        <v>47</v>
      </c>
      <c r="L5775" s="0" t="s">
        <v>47</v>
      </c>
      <c r="M5775" s="0" t="s">
        <v>47</v>
      </c>
      <c r="N5775" s="0" t="n">
        <v>2</v>
      </c>
      <c r="O5775" s="0" t="n">
        <v>12</v>
      </c>
      <c r="P5775" s="0" t="n">
        <v>900</v>
      </c>
      <c r="Q5775" s="0" t="n">
        <v>2.8</v>
      </c>
      <c r="R5775" s="0" t="str">
        <f aca="false">INDEX(Lookup!$B$4:$B$18,MATCH(C5775,Lookup!$A$4:$A$18,0))</f>
        <v>India</v>
      </c>
      <c r="S5775" s="20" t="n">
        <f aca="false">INDEX(Lookup!$D$4:$D$18,MATCH(C5775,Lookup!$A$4:$A$18,0))</f>
        <v>0.012</v>
      </c>
      <c r="T5775" s="21" t="n">
        <f aca="false">ROUND(P5775*S5775,2)</f>
        <v>10.8</v>
      </c>
      <c r="U5775" s="21" t="n">
        <f aca="false">IF(T5775&lt;=10,1,IF(T5775&lt;=20,2,IF(T5775&lt;=30,3,IF(T5775&lt;=40,4,IF(T5775&lt;=50,5,IF(T5775&lt;=100,6,IF(T5775&lt;=250,7,8)))))))</f>
        <v>2</v>
      </c>
      <c r="V5775" s="21" t="n">
        <f aca="false">IF(AND(OR(Dashboard!$T$3="All",R5775=Dashboard!$T$3),OR(Dashboard!$T$4="All",D5775=Dashboard!$T$4)),1,0)</f>
        <v>1</v>
      </c>
      <c r="W5775" s="21" t="n">
        <f aca="false">IF(V5775=1,T5775+ROW()/10000000,0)</f>
        <v>10.8005775</v>
      </c>
    </row>
    <row r="5776" customFormat="false" ht="15" hidden="false" customHeight="false" outlineLevel="0" collapsed="false">
      <c r="A5776" s="0" t="n">
        <v>300485</v>
      </c>
      <c r="B5776" s="0" t="s">
        <v>13130</v>
      </c>
      <c r="C5776" s="0" t="n">
        <v>1</v>
      </c>
      <c r="D5776" s="0" t="s">
        <v>6924</v>
      </c>
      <c r="E5776" s="0" t="s">
        <v>13131</v>
      </c>
      <c r="F5776" s="0" t="s">
        <v>13101</v>
      </c>
      <c r="G5776" s="0" t="s">
        <v>13102</v>
      </c>
      <c r="H5776" s="0" t="s">
        <v>2128</v>
      </c>
      <c r="I5776" s="0" t="s">
        <v>2123</v>
      </c>
      <c r="J5776" s="0" t="s">
        <v>47</v>
      </c>
      <c r="K5776" s="0" t="s">
        <v>47</v>
      </c>
      <c r="L5776" s="0" t="s">
        <v>47</v>
      </c>
      <c r="M5776" s="0" t="s">
        <v>47</v>
      </c>
      <c r="N5776" s="0" t="n">
        <v>1</v>
      </c>
      <c r="O5776" s="0" t="n">
        <v>12</v>
      </c>
      <c r="P5776" s="0" t="n">
        <v>250</v>
      </c>
      <c r="Q5776" s="0" t="n">
        <v>2.8</v>
      </c>
      <c r="R5776" s="0" t="str">
        <f aca="false">INDEX(Lookup!$B$4:$B$18,MATCH(C5776,Lookup!$A$4:$A$18,0))</f>
        <v>India</v>
      </c>
      <c r="S5776" s="20" t="n">
        <f aca="false">INDEX(Lookup!$D$4:$D$18,MATCH(C5776,Lookup!$A$4:$A$18,0))</f>
        <v>0.012</v>
      </c>
      <c r="T5776" s="21" t="n">
        <f aca="false">ROUND(P5776*S5776,2)</f>
        <v>3</v>
      </c>
      <c r="U5776" s="21" t="n">
        <f aca="false">IF(T5776&lt;=10,1,IF(T5776&lt;=20,2,IF(T5776&lt;=30,3,IF(T5776&lt;=40,4,IF(T5776&lt;=50,5,IF(T5776&lt;=100,6,IF(T5776&lt;=250,7,8)))))))</f>
        <v>1</v>
      </c>
      <c r="V5776" s="21" t="n">
        <f aca="false">IF(AND(OR(Dashboard!$T$3="All",R5776=Dashboard!$T$3),OR(Dashboard!$T$4="All",D5776=Dashboard!$T$4)),1,0)</f>
        <v>1</v>
      </c>
      <c r="W5776" s="21" t="n">
        <f aca="false">IF(V5776=1,T5776+ROW()/10000000,0)</f>
        <v>3.0005776</v>
      </c>
    </row>
    <row r="5777" customFormat="false" ht="15" hidden="false" customHeight="false" outlineLevel="0" collapsed="false">
      <c r="A5777" s="0" t="n">
        <v>7416</v>
      </c>
      <c r="B5777" s="0" t="s">
        <v>13132</v>
      </c>
      <c r="C5777" s="0" t="n">
        <v>1</v>
      </c>
      <c r="D5777" s="0" t="s">
        <v>6924</v>
      </c>
      <c r="E5777" s="0" t="s">
        <v>13133</v>
      </c>
      <c r="F5777" s="0" t="s">
        <v>13101</v>
      </c>
      <c r="G5777" s="0" t="s">
        <v>13102</v>
      </c>
      <c r="H5777" s="0" t="s">
        <v>2128</v>
      </c>
      <c r="I5777" s="0" t="s">
        <v>2123</v>
      </c>
      <c r="J5777" s="0" t="s">
        <v>47</v>
      </c>
      <c r="K5777" s="0" t="s">
        <v>47</v>
      </c>
      <c r="L5777" s="0" t="s">
        <v>47</v>
      </c>
      <c r="M5777" s="0" t="s">
        <v>47</v>
      </c>
      <c r="N5777" s="0" t="n">
        <v>1</v>
      </c>
      <c r="O5777" s="0" t="n">
        <v>30</v>
      </c>
      <c r="P5777" s="0" t="n">
        <v>150</v>
      </c>
      <c r="Q5777" s="0" t="n">
        <v>3.3</v>
      </c>
      <c r="R5777" s="0" t="str">
        <f aca="false">INDEX(Lookup!$B$4:$B$18,MATCH(C5777,Lookup!$A$4:$A$18,0))</f>
        <v>India</v>
      </c>
      <c r="S5777" s="20" t="n">
        <f aca="false">INDEX(Lookup!$D$4:$D$18,MATCH(C5777,Lookup!$A$4:$A$18,0))</f>
        <v>0.012</v>
      </c>
      <c r="T5777" s="21" t="n">
        <f aca="false">ROUND(P5777*S5777,2)</f>
        <v>1.8</v>
      </c>
      <c r="U5777" s="21" t="n">
        <f aca="false">IF(T5777&lt;=10,1,IF(T5777&lt;=20,2,IF(T5777&lt;=30,3,IF(T5777&lt;=40,4,IF(T5777&lt;=50,5,IF(T5777&lt;=100,6,IF(T5777&lt;=250,7,8)))))))</f>
        <v>1</v>
      </c>
      <c r="V5777" s="21" t="n">
        <f aca="false">IF(AND(OR(Dashboard!$T$3="All",R5777=Dashboard!$T$3),OR(Dashboard!$T$4="All",D5777=Dashboard!$T$4)),1,0)</f>
        <v>1</v>
      </c>
      <c r="W5777" s="21" t="n">
        <f aca="false">IF(V5777=1,T5777+ROW()/10000000,0)</f>
        <v>1.8005777</v>
      </c>
    </row>
    <row r="5778" customFormat="false" ht="15" hidden="false" customHeight="false" outlineLevel="0" collapsed="false">
      <c r="A5778" s="0" t="n">
        <v>301927</v>
      </c>
      <c r="B5778" s="0" t="s">
        <v>13134</v>
      </c>
      <c r="C5778" s="0" t="n">
        <v>1</v>
      </c>
      <c r="D5778" s="0" t="s">
        <v>6924</v>
      </c>
      <c r="E5778" s="0" t="s">
        <v>13135</v>
      </c>
      <c r="F5778" s="0" t="s">
        <v>13101</v>
      </c>
      <c r="G5778" s="0" t="s">
        <v>13102</v>
      </c>
      <c r="H5778" s="0" t="s">
        <v>2128</v>
      </c>
      <c r="I5778" s="0" t="s">
        <v>2123</v>
      </c>
      <c r="J5778" s="0" t="s">
        <v>47</v>
      </c>
      <c r="K5778" s="0" t="s">
        <v>47</v>
      </c>
      <c r="L5778" s="0" t="s">
        <v>47</v>
      </c>
      <c r="M5778" s="0" t="s">
        <v>47</v>
      </c>
      <c r="N5778" s="0" t="n">
        <v>1</v>
      </c>
      <c r="O5778" s="0" t="n">
        <v>10</v>
      </c>
      <c r="P5778" s="0" t="n">
        <v>100</v>
      </c>
      <c r="Q5778" s="0" t="n">
        <v>3.1</v>
      </c>
      <c r="R5778" s="0" t="str">
        <f aca="false">INDEX(Lookup!$B$4:$B$18,MATCH(C5778,Lookup!$A$4:$A$18,0))</f>
        <v>India</v>
      </c>
      <c r="S5778" s="20" t="n">
        <f aca="false">INDEX(Lookup!$D$4:$D$18,MATCH(C5778,Lookup!$A$4:$A$18,0))</f>
        <v>0.012</v>
      </c>
      <c r="T5778" s="21" t="n">
        <f aca="false">ROUND(P5778*S5778,2)</f>
        <v>1.2</v>
      </c>
      <c r="U5778" s="21" t="n">
        <f aca="false">IF(T5778&lt;=10,1,IF(T5778&lt;=20,2,IF(T5778&lt;=30,3,IF(T5778&lt;=40,4,IF(T5778&lt;=50,5,IF(T5778&lt;=100,6,IF(T5778&lt;=250,7,8)))))))</f>
        <v>1</v>
      </c>
      <c r="V5778" s="21" t="n">
        <f aca="false">IF(AND(OR(Dashboard!$T$3="All",R5778=Dashboard!$T$3),OR(Dashboard!$T$4="All",D5778=Dashboard!$T$4)),1,0)</f>
        <v>1</v>
      </c>
      <c r="W5778" s="21" t="n">
        <f aca="false">IF(V5778=1,T5778+ROW()/10000000,0)</f>
        <v>1.2005778</v>
      </c>
    </row>
    <row r="5779" customFormat="false" ht="15" hidden="false" customHeight="false" outlineLevel="0" collapsed="false">
      <c r="A5779" s="0" t="n">
        <v>18288199</v>
      </c>
      <c r="B5779" s="0" t="s">
        <v>13136</v>
      </c>
      <c r="C5779" s="0" t="n">
        <v>1</v>
      </c>
      <c r="D5779" s="0" t="s">
        <v>6924</v>
      </c>
      <c r="E5779" s="0" t="s">
        <v>13137</v>
      </c>
      <c r="F5779" s="0" t="s">
        <v>13101</v>
      </c>
      <c r="G5779" s="0" t="s">
        <v>13102</v>
      </c>
      <c r="H5779" s="0" t="s">
        <v>4614</v>
      </c>
      <c r="I5779" s="0" t="s">
        <v>2123</v>
      </c>
      <c r="J5779" s="0" t="s">
        <v>46</v>
      </c>
      <c r="K5779" s="0" t="s">
        <v>47</v>
      </c>
      <c r="L5779" s="0" t="s">
        <v>47</v>
      </c>
      <c r="M5779" s="0" t="s">
        <v>47</v>
      </c>
      <c r="N5779" s="0" t="n">
        <v>3</v>
      </c>
      <c r="O5779" s="0" t="n">
        <v>15</v>
      </c>
      <c r="P5779" s="0" t="n">
        <v>1100</v>
      </c>
      <c r="Q5779" s="0" t="n">
        <v>3.1</v>
      </c>
      <c r="R5779" s="0" t="str">
        <f aca="false">INDEX(Lookup!$B$4:$B$18,MATCH(C5779,Lookup!$A$4:$A$18,0))</f>
        <v>India</v>
      </c>
      <c r="S5779" s="20" t="n">
        <f aca="false">INDEX(Lookup!$D$4:$D$18,MATCH(C5779,Lookup!$A$4:$A$18,0))</f>
        <v>0.012</v>
      </c>
      <c r="T5779" s="21" t="n">
        <f aca="false">ROUND(P5779*S5779,2)</f>
        <v>13.2</v>
      </c>
      <c r="U5779" s="21" t="n">
        <f aca="false">IF(T5779&lt;=10,1,IF(T5779&lt;=20,2,IF(T5779&lt;=30,3,IF(T5779&lt;=40,4,IF(T5779&lt;=50,5,IF(T5779&lt;=100,6,IF(T5779&lt;=250,7,8)))))))</f>
        <v>2</v>
      </c>
      <c r="V5779" s="21" t="n">
        <f aca="false">IF(AND(OR(Dashboard!$T$3="All",R5779=Dashboard!$T$3),OR(Dashboard!$T$4="All",D5779=Dashboard!$T$4)),1,0)</f>
        <v>1</v>
      </c>
      <c r="W5779" s="21" t="n">
        <f aca="false">IF(V5779=1,T5779+ROW()/10000000,0)</f>
        <v>13.2005779</v>
      </c>
    </row>
    <row r="5780" customFormat="false" ht="15" hidden="false" customHeight="false" outlineLevel="0" collapsed="false">
      <c r="A5780" s="0" t="n">
        <v>301931</v>
      </c>
      <c r="B5780" s="0" t="s">
        <v>13138</v>
      </c>
      <c r="C5780" s="0" t="n">
        <v>1</v>
      </c>
      <c r="D5780" s="0" t="s">
        <v>6924</v>
      </c>
      <c r="E5780" s="0" t="s">
        <v>13139</v>
      </c>
      <c r="F5780" s="0" t="s">
        <v>13101</v>
      </c>
      <c r="G5780" s="0" t="s">
        <v>13102</v>
      </c>
      <c r="H5780" s="0" t="s">
        <v>2050</v>
      </c>
      <c r="I5780" s="0" t="s">
        <v>2123</v>
      </c>
      <c r="J5780" s="0" t="s">
        <v>47</v>
      </c>
      <c r="K5780" s="0" t="s">
        <v>47</v>
      </c>
      <c r="L5780" s="0" t="s">
        <v>47</v>
      </c>
      <c r="M5780" s="0" t="s">
        <v>47</v>
      </c>
      <c r="N5780" s="0" t="n">
        <v>1</v>
      </c>
      <c r="O5780" s="0" t="n">
        <v>12</v>
      </c>
      <c r="P5780" s="0" t="n">
        <v>150</v>
      </c>
      <c r="Q5780" s="0" t="n">
        <v>2.8</v>
      </c>
      <c r="R5780" s="0" t="str">
        <f aca="false">INDEX(Lookup!$B$4:$B$18,MATCH(C5780,Lookup!$A$4:$A$18,0))</f>
        <v>India</v>
      </c>
      <c r="S5780" s="20" t="n">
        <f aca="false">INDEX(Lookup!$D$4:$D$18,MATCH(C5780,Lookup!$A$4:$A$18,0))</f>
        <v>0.012</v>
      </c>
      <c r="T5780" s="21" t="n">
        <f aca="false">ROUND(P5780*S5780,2)</f>
        <v>1.8</v>
      </c>
      <c r="U5780" s="21" t="n">
        <f aca="false">IF(T5780&lt;=10,1,IF(T5780&lt;=20,2,IF(T5780&lt;=30,3,IF(T5780&lt;=40,4,IF(T5780&lt;=50,5,IF(T5780&lt;=100,6,IF(T5780&lt;=250,7,8)))))))</f>
        <v>1</v>
      </c>
      <c r="V5780" s="21" t="n">
        <f aca="false">IF(AND(OR(Dashboard!$T$3="All",R5780=Dashboard!$T$3),OR(Dashboard!$T$4="All",D5780=Dashboard!$T$4)),1,0)</f>
        <v>1</v>
      </c>
      <c r="W5780" s="21" t="n">
        <f aca="false">IF(V5780=1,T5780+ROW()/10000000,0)</f>
        <v>1.800578</v>
      </c>
    </row>
    <row r="5781" customFormat="false" ht="15" hidden="false" customHeight="false" outlineLevel="0" collapsed="false">
      <c r="A5781" s="0" t="n">
        <v>311385</v>
      </c>
      <c r="B5781" s="0" t="s">
        <v>10879</v>
      </c>
      <c r="C5781" s="0" t="n">
        <v>1</v>
      </c>
      <c r="D5781" s="0" t="s">
        <v>6924</v>
      </c>
      <c r="E5781" s="0" t="s">
        <v>13140</v>
      </c>
      <c r="F5781" s="0" t="s">
        <v>13101</v>
      </c>
      <c r="G5781" s="0" t="s">
        <v>13102</v>
      </c>
      <c r="H5781" s="0" t="s">
        <v>2662</v>
      </c>
      <c r="I5781" s="0" t="s">
        <v>2123</v>
      </c>
      <c r="J5781" s="0" t="s">
        <v>47</v>
      </c>
      <c r="K5781" s="0" t="s">
        <v>46</v>
      </c>
      <c r="L5781" s="0" t="s">
        <v>47</v>
      </c>
      <c r="M5781" s="0" t="s">
        <v>47</v>
      </c>
      <c r="N5781" s="0" t="n">
        <v>2</v>
      </c>
      <c r="O5781" s="0" t="n">
        <v>32</v>
      </c>
      <c r="P5781" s="0" t="n">
        <v>600</v>
      </c>
      <c r="Q5781" s="0" t="n">
        <v>2.6</v>
      </c>
      <c r="R5781" s="0" t="str">
        <f aca="false">INDEX(Lookup!$B$4:$B$18,MATCH(C5781,Lookup!$A$4:$A$18,0))</f>
        <v>India</v>
      </c>
      <c r="S5781" s="20" t="n">
        <f aca="false">INDEX(Lookup!$D$4:$D$18,MATCH(C5781,Lookup!$A$4:$A$18,0))</f>
        <v>0.012</v>
      </c>
      <c r="T5781" s="21" t="n">
        <f aca="false">ROUND(P5781*S5781,2)</f>
        <v>7.2</v>
      </c>
      <c r="U5781" s="21" t="n">
        <f aca="false">IF(T5781&lt;=10,1,IF(T5781&lt;=20,2,IF(T5781&lt;=30,3,IF(T5781&lt;=40,4,IF(T5781&lt;=50,5,IF(T5781&lt;=100,6,IF(T5781&lt;=250,7,8)))))))</f>
        <v>1</v>
      </c>
      <c r="V5781" s="21" t="n">
        <f aca="false">IF(AND(OR(Dashboard!$T$3="All",R5781=Dashboard!$T$3),OR(Dashboard!$T$4="All",D5781=Dashboard!$T$4)),1,0)</f>
        <v>1</v>
      </c>
      <c r="W5781" s="21" t="n">
        <f aca="false">IF(V5781=1,T5781+ROW()/10000000,0)</f>
        <v>7.2005781</v>
      </c>
    </row>
    <row r="5782" customFormat="false" ht="15" hidden="false" customHeight="false" outlineLevel="0" collapsed="false">
      <c r="A5782" s="0" t="n">
        <v>18175322</v>
      </c>
      <c r="B5782" s="0" t="s">
        <v>13141</v>
      </c>
      <c r="C5782" s="0" t="n">
        <v>1</v>
      </c>
      <c r="D5782" s="0" t="s">
        <v>6924</v>
      </c>
      <c r="E5782" s="0" t="s">
        <v>13142</v>
      </c>
      <c r="F5782" s="0" t="s">
        <v>13101</v>
      </c>
      <c r="G5782" s="0" t="s">
        <v>13102</v>
      </c>
      <c r="H5782" s="0" t="s">
        <v>2122</v>
      </c>
      <c r="I5782" s="0" t="s">
        <v>2123</v>
      </c>
      <c r="J5782" s="0" t="s">
        <v>47</v>
      </c>
      <c r="K5782" s="0" t="s">
        <v>47</v>
      </c>
      <c r="L5782" s="0" t="s">
        <v>47</v>
      </c>
      <c r="M5782" s="0" t="s">
        <v>47</v>
      </c>
      <c r="N5782" s="0" t="n">
        <v>1</v>
      </c>
      <c r="O5782" s="0" t="n">
        <v>7</v>
      </c>
      <c r="P5782" s="0" t="n">
        <v>120</v>
      </c>
      <c r="Q5782" s="0" t="n">
        <v>3</v>
      </c>
      <c r="R5782" s="0" t="str">
        <f aca="false">INDEX(Lookup!$B$4:$B$18,MATCH(C5782,Lookup!$A$4:$A$18,0))</f>
        <v>India</v>
      </c>
      <c r="S5782" s="20" t="n">
        <f aca="false">INDEX(Lookup!$D$4:$D$18,MATCH(C5782,Lookup!$A$4:$A$18,0))</f>
        <v>0.012</v>
      </c>
      <c r="T5782" s="21" t="n">
        <f aca="false">ROUND(P5782*S5782,2)</f>
        <v>1.44</v>
      </c>
      <c r="U5782" s="21" t="n">
        <f aca="false">IF(T5782&lt;=10,1,IF(T5782&lt;=20,2,IF(T5782&lt;=30,3,IF(T5782&lt;=40,4,IF(T5782&lt;=50,5,IF(T5782&lt;=100,6,IF(T5782&lt;=250,7,8)))))))</f>
        <v>1</v>
      </c>
      <c r="V5782" s="21" t="n">
        <f aca="false">IF(AND(OR(Dashboard!$T$3="All",R5782=Dashboard!$T$3),OR(Dashboard!$T$4="All",D5782=Dashboard!$T$4)),1,0)</f>
        <v>1</v>
      </c>
      <c r="W5782" s="21" t="n">
        <f aca="false">IF(V5782=1,T5782+ROW()/10000000,0)</f>
        <v>1.4405782</v>
      </c>
    </row>
    <row r="5783" customFormat="false" ht="15" hidden="false" customHeight="false" outlineLevel="0" collapsed="false">
      <c r="A5783" s="0" t="n">
        <v>7419</v>
      </c>
      <c r="B5783" s="0" t="s">
        <v>13143</v>
      </c>
      <c r="C5783" s="0" t="n">
        <v>1</v>
      </c>
      <c r="D5783" s="0" t="s">
        <v>6924</v>
      </c>
      <c r="E5783" s="0" t="s">
        <v>13144</v>
      </c>
      <c r="F5783" s="0" t="s">
        <v>13101</v>
      </c>
      <c r="G5783" s="0" t="s">
        <v>13102</v>
      </c>
      <c r="H5783" s="0" t="s">
        <v>2128</v>
      </c>
      <c r="I5783" s="0" t="s">
        <v>2123</v>
      </c>
      <c r="J5783" s="0" t="s">
        <v>47</v>
      </c>
      <c r="K5783" s="0" t="s">
        <v>47</v>
      </c>
      <c r="L5783" s="0" t="s">
        <v>47</v>
      </c>
      <c r="M5783" s="0" t="s">
        <v>47</v>
      </c>
      <c r="N5783" s="0" t="n">
        <v>1</v>
      </c>
      <c r="O5783" s="0" t="n">
        <v>20</v>
      </c>
      <c r="P5783" s="0" t="n">
        <v>200</v>
      </c>
      <c r="Q5783" s="0" t="n">
        <v>2.8</v>
      </c>
      <c r="R5783" s="0" t="str">
        <f aca="false">INDEX(Lookup!$B$4:$B$18,MATCH(C5783,Lookup!$A$4:$A$18,0))</f>
        <v>India</v>
      </c>
      <c r="S5783" s="20" t="n">
        <f aca="false">INDEX(Lookup!$D$4:$D$18,MATCH(C5783,Lookup!$A$4:$A$18,0))</f>
        <v>0.012</v>
      </c>
      <c r="T5783" s="21" t="n">
        <f aca="false">ROUND(P5783*S5783,2)</f>
        <v>2.4</v>
      </c>
      <c r="U5783" s="21" t="n">
        <f aca="false">IF(T5783&lt;=10,1,IF(T5783&lt;=20,2,IF(T5783&lt;=30,3,IF(T5783&lt;=40,4,IF(T5783&lt;=50,5,IF(T5783&lt;=100,6,IF(T5783&lt;=250,7,8)))))))</f>
        <v>1</v>
      </c>
      <c r="V5783" s="21" t="n">
        <f aca="false">IF(AND(OR(Dashboard!$T$3="All",R5783=Dashboard!$T$3),OR(Dashboard!$T$4="All",D5783=Dashboard!$T$4)),1,0)</f>
        <v>1</v>
      </c>
      <c r="W5783" s="21" t="n">
        <f aca="false">IF(V5783=1,T5783+ROW()/10000000,0)</f>
        <v>2.4005783</v>
      </c>
    </row>
    <row r="5784" customFormat="false" ht="15" hidden="false" customHeight="false" outlineLevel="0" collapsed="false">
      <c r="A5784" s="0" t="n">
        <v>9280</v>
      </c>
      <c r="B5784" s="0" t="s">
        <v>13145</v>
      </c>
      <c r="C5784" s="0" t="n">
        <v>1</v>
      </c>
      <c r="D5784" s="0" t="s">
        <v>6924</v>
      </c>
      <c r="E5784" s="0" t="s">
        <v>13146</v>
      </c>
      <c r="F5784" s="0" t="s">
        <v>13101</v>
      </c>
      <c r="G5784" s="0" t="s">
        <v>13102</v>
      </c>
      <c r="H5784" s="0" t="s">
        <v>1830</v>
      </c>
      <c r="I5784" s="0" t="s">
        <v>2123</v>
      </c>
      <c r="J5784" s="0" t="s">
        <v>47</v>
      </c>
      <c r="K5784" s="0" t="s">
        <v>47</v>
      </c>
      <c r="L5784" s="0" t="s">
        <v>47</v>
      </c>
      <c r="M5784" s="0" t="s">
        <v>47</v>
      </c>
      <c r="N5784" s="0" t="n">
        <v>1</v>
      </c>
      <c r="O5784" s="0" t="n">
        <v>21</v>
      </c>
      <c r="P5784" s="0" t="n">
        <v>150</v>
      </c>
      <c r="Q5784" s="0" t="n">
        <v>3.1</v>
      </c>
      <c r="R5784" s="0" t="str">
        <f aca="false">INDEX(Lookup!$B$4:$B$18,MATCH(C5784,Lookup!$A$4:$A$18,0))</f>
        <v>India</v>
      </c>
      <c r="S5784" s="20" t="n">
        <f aca="false">INDEX(Lookup!$D$4:$D$18,MATCH(C5784,Lookup!$A$4:$A$18,0))</f>
        <v>0.012</v>
      </c>
      <c r="T5784" s="21" t="n">
        <f aca="false">ROUND(P5784*S5784,2)</f>
        <v>1.8</v>
      </c>
      <c r="U5784" s="21" t="n">
        <f aca="false">IF(T5784&lt;=10,1,IF(T5784&lt;=20,2,IF(T5784&lt;=30,3,IF(T5784&lt;=40,4,IF(T5784&lt;=50,5,IF(T5784&lt;=100,6,IF(T5784&lt;=250,7,8)))))))</f>
        <v>1</v>
      </c>
      <c r="V5784" s="21" t="n">
        <f aca="false">IF(AND(OR(Dashboard!$T$3="All",R5784=Dashboard!$T$3),OR(Dashboard!$T$4="All",D5784=Dashboard!$T$4)),1,0)</f>
        <v>1</v>
      </c>
      <c r="W5784" s="21" t="n">
        <f aca="false">IF(V5784=1,T5784+ROW()/10000000,0)</f>
        <v>1.8005784</v>
      </c>
    </row>
    <row r="5785" customFormat="false" ht="15" hidden="false" customHeight="false" outlineLevel="0" collapsed="false">
      <c r="A5785" s="0" t="n">
        <v>18241874</v>
      </c>
      <c r="B5785" s="0" t="s">
        <v>13147</v>
      </c>
      <c r="C5785" s="0" t="n">
        <v>1</v>
      </c>
      <c r="D5785" s="0" t="s">
        <v>6924</v>
      </c>
      <c r="E5785" s="0" t="s">
        <v>13148</v>
      </c>
      <c r="F5785" s="0" t="s">
        <v>13101</v>
      </c>
      <c r="G5785" s="0" t="s">
        <v>13102</v>
      </c>
      <c r="H5785" s="0" t="s">
        <v>4784</v>
      </c>
      <c r="I5785" s="0" t="s">
        <v>2123</v>
      </c>
      <c r="J5785" s="0" t="s">
        <v>47</v>
      </c>
      <c r="K5785" s="0" t="s">
        <v>47</v>
      </c>
      <c r="L5785" s="0" t="s">
        <v>47</v>
      </c>
      <c r="M5785" s="0" t="s">
        <v>47</v>
      </c>
      <c r="N5785" s="0" t="n">
        <v>1</v>
      </c>
      <c r="O5785" s="0" t="n">
        <v>14</v>
      </c>
      <c r="P5785" s="0" t="n">
        <v>350</v>
      </c>
      <c r="Q5785" s="0" t="n">
        <v>3.2</v>
      </c>
      <c r="R5785" s="0" t="str">
        <f aca="false">INDEX(Lookup!$B$4:$B$18,MATCH(C5785,Lookup!$A$4:$A$18,0))</f>
        <v>India</v>
      </c>
      <c r="S5785" s="20" t="n">
        <f aca="false">INDEX(Lookup!$D$4:$D$18,MATCH(C5785,Lookup!$A$4:$A$18,0))</f>
        <v>0.012</v>
      </c>
      <c r="T5785" s="21" t="n">
        <f aca="false">ROUND(P5785*S5785,2)</f>
        <v>4.2</v>
      </c>
      <c r="U5785" s="21" t="n">
        <f aca="false">IF(T5785&lt;=10,1,IF(T5785&lt;=20,2,IF(T5785&lt;=30,3,IF(T5785&lt;=40,4,IF(T5785&lt;=50,5,IF(T5785&lt;=100,6,IF(T5785&lt;=250,7,8)))))))</f>
        <v>1</v>
      </c>
      <c r="V5785" s="21" t="n">
        <f aca="false">IF(AND(OR(Dashboard!$T$3="All",R5785=Dashboard!$T$3),OR(Dashboard!$T$4="All",D5785=Dashboard!$T$4)),1,0)</f>
        <v>1</v>
      </c>
      <c r="W5785" s="21" t="n">
        <f aca="false">IF(V5785=1,T5785+ROW()/10000000,0)</f>
        <v>4.2005785</v>
      </c>
    </row>
    <row r="5786" customFormat="false" ht="15" hidden="false" customHeight="false" outlineLevel="0" collapsed="false">
      <c r="A5786" s="0" t="n">
        <v>303250</v>
      </c>
      <c r="B5786" s="0" t="s">
        <v>3136</v>
      </c>
      <c r="C5786" s="0" t="n">
        <v>1</v>
      </c>
      <c r="D5786" s="0" t="s">
        <v>6924</v>
      </c>
      <c r="E5786" s="0" t="s">
        <v>13149</v>
      </c>
      <c r="F5786" s="0" t="s">
        <v>13101</v>
      </c>
      <c r="G5786" s="0" t="s">
        <v>13102</v>
      </c>
      <c r="H5786" s="0" t="s">
        <v>2972</v>
      </c>
      <c r="I5786" s="0" t="s">
        <v>2123</v>
      </c>
      <c r="J5786" s="0" t="s">
        <v>47</v>
      </c>
      <c r="K5786" s="0" t="s">
        <v>47</v>
      </c>
      <c r="L5786" s="0" t="s">
        <v>47</v>
      </c>
      <c r="M5786" s="0" t="s">
        <v>47</v>
      </c>
      <c r="N5786" s="0" t="n">
        <v>1</v>
      </c>
      <c r="O5786" s="0" t="n">
        <v>14</v>
      </c>
      <c r="P5786" s="0" t="n">
        <v>300</v>
      </c>
      <c r="Q5786" s="0" t="n">
        <v>2.8</v>
      </c>
      <c r="R5786" s="0" t="str">
        <f aca="false">INDEX(Lookup!$B$4:$B$18,MATCH(C5786,Lookup!$A$4:$A$18,0))</f>
        <v>India</v>
      </c>
      <c r="S5786" s="20" t="n">
        <f aca="false">INDEX(Lookup!$D$4:$D$18,MATCH(C5786,Lookup!$A$4:$A$18,0))</f>
        <v>0.012</v>
      </c>
      <c r="T5786" s="21" t="n">
        <f aca="false">ROUND(P5786*S5786,2)</f>
        <v>3.6</v>
      </c>
      <c r="U5786" s="21" t="n">
        <f aca="false">IF(T5786&lt;=10,1,IF(T5786&lt;=20,2,IF(T5786&lt;=30,3,IF(T5786&lt;=40,4,IF(T5786&lt;=50,5,IF(T5786&lt;=100,6,IF(T5786&lt;=250,7,8)))))))</f>
        <v>1</v>
      </c>
      <c r="V5786" s="21" t="n">
        <f aca="false">IF(AND(OR(Dashboard!$T$3="All",R5786=Dashboard!$T$3),OR(Dashboard!$T$4="All",D5786=Dashboard!$T$4)),1,0)</f>
        <v>1</v>
      </c>
      <c r="W5786" s="21" t="n">
        <f aca="false">IF(V5786=1,T5786+ROW()/10000000,0)</f>
        <v>3.6005786</v>
      </c>
    </row>
    <row r="5787" customFormat="false" ht="15" hidden="false" customHeight="false" outlineLevel="0" collapsed="false">
      <c r="A5787" s="0" t="n">
        <v>313163</v>
      </c>
      <c r="B5787" s="0" t="s">
        <v>13150</v>
      </c>
      <c r="C5787" s="0" t="n">
        <v>1</v>
      </c>
      <c r="D5787" s="0" t="s">
        <v>6924</v>
      </c>
      <c r="E5787" s="0" t="s">
        <v>13151</v>
      </c>
      <c r="F5787" s="0" t="s">
        <v>13101</v>
      </c>
      <c r="G5787" s="0" t="s">
        <v>13102</v>
      </c>
      <c r="H5787" s="0" t="s">
        <v>2868</v>
      </c>
      <c r="I5787" s="0" t="s">
        <v>2123</v>
      </c>
      <c r="J5787" s="0" t="s">
        <v>47</v>
      </c>
      <c r="K5787" s="0" t="s">
        <v>47</v>
      </c>
      <c r="L5787" s="0" t="s">
        <v>47</v>
      </c>
      <c r="M5787" s="0" t="s">
        <v>47</v>
      </c>
      <c r="N5787" s="0" t="n">
        <v>1</v>
      </c>
      <c r="O5787" s="0" t="n">
        <v>0</v>
      </c>
      <c r="P5787" s="0" t="n">
        <v>200</v>
      </c>
      <c r="Q5787" s="0" t="n">
        <v>1</v>
      </c>
      <c r="R5787" s="0" t="str">
        <f aca="false">INDEX(Lookup!$B$4:$B$18,MATCH(C5787,Lookup!$A$4:$A$18,0))</f>
        <v>India</v>
      </c>
      <c r="S5787" s="20" t="n">
        <f aca="false">INDEX(Lookup!$D$4:$D$18,MATCH(C5787,Lookup!$A$4:$A$18,0))</f>
        <v>0.012</v>
      </c>
      <c r="T5787" s="21" t="n">
        <f aca="false">ROUND(P5787*S5787,2)</f>
        <v>2.4</v>
      </c>
      <c r="U5787" s="21" t="n">
        <f aca="false">IF(T5787&lt;=10,1,IF(T5787&lt;=20,2,IF(T5787&lt;=30,3,IF(T5787&lt;=40,4,IF(T5787&lt;=50,5,IF(T5787&lt;=100,6,IF(T5787&lt;=250,7,8)))))))</f>
        <v>1</v>
      </c>
      <c r="V5787" s="21" t="n">
        <f aca="false">IF(AND(OR(Dashboard!$T$3="All",R5787=Dashboard!$T$3),OR(Dashboard!$T$4="All",D5787=Dashboard!$T$4)),1,0)</f>
        <v>1</v>
      </c>
      <c r="W5787" s="21" t="n">
        <f aca="false">IF(V5787=1,T5787+ROW()/10000000,0)</f>
        <v>2.4005787</v>
      </c>
    </row>
    <row r="5788" customFormat="false" ht="15" hidden="false" customHeight="false" outlineLevel="0" collapsed="false">
      <c r="A5788" s="0" t="n">
        <v>18398504</v>
      </c>
      <c r="B5788" s="0" t="s">
        <v>10513</v>
      </c>
      <c r="C5788" s="0" t="n">
        <v>1</v>
      </c>
      <c r="D5788" s="0" t="s">
        <v>6924</v>
      </c>
      <c r="E5788" s="0" t="s">
        <v>13152</v>
      </c>
      <c r="F5788" s="0" t="s">
        <v>13101</v>
      </c>
      <c r="G5788" s="0" t="s">
        <v>13102</v>
      </c>
      <c r="H5788" s="0" t="s">
        <v>2382</v>
      </c>
      <c r="I5788" s="0" t="s">
        <v>2123</v>
      </c>
      <c r="J5788" s="0" t="s">
        <v>47</v>
      </c>
      <c r="K5788" s="0" t="s">
        <v>47</v>
      </c>
      <c r="L5788" s="0" t="s">
        <v>47</v>
      </c>
      <c r="M5788" s="0" t="s">
        <v>47</v>
      </c>
      <c r="N5788" s="0" t="n">
        <v>1</v>
      </c>
      <c r="O5788" s="0" t="n">
        <v>0</v>
      </c>
      <c r="P5788" s="0" t="n">
        <v>100</v>
      </c>
      <c r="Q5788" s="0" t="n">
        <v>1</v>
      </c>
      <c r="R5788" s="0" t="str">
        <f aca="false">INDEX(Lookup!$B$4:$B$18,MATCH(C5788,Lookup!$A$4:$A$18,0))</f>
        <v>India</v>
      </c>
      <c r="S5788" s="20" t="n">
        <f aca="false">INDEX(Lookup!$D$4:$D$18,MATCH(C5788,Lookup!$A$4:$A$18,0))</f>
        <v>0.012</v>
      </c>
      <c r="T5788" s="21" t="n">
        <f aca="false">ROUND(P5788*S5788,2)</f>
        <v>1.2</v>
      </c>
      <c r="U5788" s="21" t="n">
        <f aca="false">IF(T5788&lt;=10,1,IF(T5788&lt;=20,2,IF(T5788&lt;=30,3,IF(T5788&lt;=40,4,IF(T5788&lt;=50,5,IF(T5788&lt;=100,6,IF(T5788&lt;=250,7,8)))))))</f>
        <v>1</v>
      </c>
      <c r="V5788" s="21" t="n">
        <f aca="false">IF(AND(OR(Dashboard!$T$3="All",R5788=Dashboard!$T$3),OR(Dashboard!$T$4="All",D5788=Dashboard!$T$4)),1,0)</f>
        <v>1</v>
      </c>
      <c r="W5788" s="21" t="n">
        <f aca="false">IF(V5788=1,T5788+ROW()/10000000,0)</f>
        <v>1.2005788</v>
      </c>
    </row>
    <row r="5789" customFormat="false" ht="15" hidden="false" customHeight="false" outlineLevel="0" collapsed="false">
      <c r="A5789" s="0" t="n">
        <v>301932</v>
      </c>
      <c r="B5789" s="0" t="s">
        <v>13153</v>
      </c>
      <c r="C5789" s="0" t="n">
        <v>1</v>
      </c>
      <c r="D5789" s="0" t="s">
        <v>6924</v>
      </c>
      <c r="E5789" s="0" t="s">
        <v>13135</v>
      </c>
      <c r="F5789" s="0" t="s">
        <v>13101</v>
      </c>
      <c r="G5789" s="0" t="s">
        <v>13102</v>
      </c>
      <c r="H5789" s="0" t="s">
        <v>7658</v>
      </c>
      <c r="I5789" s="0" t="s">
        <v>2123</v>
      </c>
      <c r="J5789" s="0" t="s">
        <v>47</v>
      </c>
      <c r="K5789" s="0" t="s">
        <v>47</v>
      </c>
      <c r="L5789" s="0" t="s">
        <v>47</v>
      </c>
      <c r="M5789" s="0" t="s">
        <v>47</v>
      </c>
      <c r="N5789" s="0" t="n">
        <v>1</v>
      </c>
      <c r="O5789" s="0" t="n">
        <v>1</v>
      </c>
      <c r="P5789" s="0" t="n">
        <v>200</v>
      </c>
      <c r="Q5789" s="0" t="n">
        <v>1</v>
      </c>
      <c r="R5789" s="0" t="str">
        <f aca="false">INDEX(Lookup!$B$4:$B$18,MATCH(C5789,Lookup!$A$4:$A$18,0))</f>
        <v>India</v>
      </c>
      <c r="S5789" s="20" t="n">
        <f aca="false">INDEX(Lookup!$D$4:$D$18,MATCH(C5789,Lookup!$A$4:$A$18,0))</f>
        <v>0.012</v>
      </c>
      <c r="T5789" s="21" t="n">
        <f aca="false">ROUND(P5789*S5789,2)</f>
        <v>2.4</v>
      </c>
      <c r="U5789" s="21" t="n">
        <f aca="false">IF(T5789&lt;=10,1,IF(T5789&lt;=20,2,IF(T5789&lt;=30,3,IF(T5789&lt;=40,4,IF(T5789&lt;=50,5,IF(T5789&lt;=100,6,IF(T5789&lt;=250,7,8)))))))</f>
        <v>1</v>
      </c>
      <c r="V5789" s="21" t="n">
        <f aca="false">IF(AND(OR(Dashboard!$T$3="All",R5789=Dashboard!$T$3),OR(Dashboard!$T$4="All",D5789=Dashboard!$T$4)),1,0)</f>
        <v>1</v>
      </c>
      <c r="W5789" s="21" t="n">
        <f aca="false">IF(V5789=1,T5789+ROW()/10000000,0)</f>
        <v>2.4005789</v>
      </c>
    </row>
    <row r="5790" customFormat="false" ht="15" hidden="false" customHeight="false" outlineLevel="0" collapsed="false">
      <c r="A5790" s="0" t="n">
        <v>18312572</v>
      </c>
      <c r="B5790" s="0" t="s">
        <v>13154</v>
      </c>
      <c r="C5790" s="0" t="n">
        <v>1</v>
      </c>
      <c r="D5790" s="0" t="s">
        <v>6924</v>
      </c>
      <c r="E5790" s="0" t="s">
        <v>13155</v>
      </c>
      <c r="F5790" s="0" t="s">
        <v>13101</v>
      </c>
      <c r="G5790" s="0" t="s">
        <v>13102</v>
      </c>
      <c r="H5790" s="0" t="s">
        <v>2128</v>
      </c>
      <c r="I5790" s="0" t="s">
        <v>2123</v>
      </c>
      <c r="J5790" s="0" t="s">
        <v>47</v>
      </c>
      <c r="K5790" s="0" t="s">
        <v>47</v>
      </c>
      <c r="L5790" s="0" t="s">
        <v>47</v>
      </c>
      <c r="M5790" s="0" t="s">
        <v>47</v>
      </c>
      <c r="N5790" s="0" t="n">
        <v>1</v>
      </c>
      <c r="O5790" s="0" t="n">
        <v>0</v>
      </c>
      <c r="P5790" s="0" t="n">
        <v>200</v>
      </c>
      <c r="Q5790" s="0" t="n">
        <v>1</v>
      </c>
      <c r="R5790" s="0" t="str">
        <f aca="false">INDEX(Lookup!$B$4:$B$18,MATCH(C5790,Lookup!$A$4:$A$18,0))</f>
        <v>India</v>
      </c>
      <c r="S5790" s="20" t="n">
        <f aca="false">INDEX(Lookup!$D$4:$D$18,MATCH(C5790,Lookup!$A$4:$A$18,0))</f>
        <v>0.012</v>
      </c>
      <c r="T5790" s="21" t="n">
        <f aca="false">ROUND(P5790*S5790,2)</f>
        <v>2.4</v>
      </c>
      <c r="U5790" s="21" t="n">
        <f aca="false">IF(T5790&lt;=10,1,IF(T5790&lt;=20,2,IF(T5790&lt;=30,3,IF(T5790&lt;=40,4,IF(T5790&lt;=50,5,IF(T5790&lt;=100,6,IF(T5790&lt;=250,7,8)))))))</f>
        <v>1</v>
      </c>
      <c r="V5790" s="21" t="n">
        <f aca="false">IF(AND(OR(Dashboard!$T$3="All",R5790=Dashboard!$T$3),OR(Dashboard!$T$4="All",D5790=Dashboard!$T$4)),1,0)</f>
        <v>1</v>
      </c>
      <c r="W5790" s="21" t="n">
        <f aca="false">IF(V5790=1,T5790+ROW()/10000000,0)</f>
        <v>2.400579</v>
      </c>
    </row>
    <row r="5791" customFormat="false" ht="15" hidden="false" customHeight="false" outlineLevel="0" collapsed="false">
      <c r="A5791" s="0" t="n">
        <v>18371399</v>
      </c>
      <c r="B5791" s="0" t="s">
        <v>13156</v>
      </c>
      <c r="C5791" s="0" t="n">
        <v>1</v>
      </c>
      <c r="D5791" s="0" t="s">
        <v>6924</v>
      </c>
      <c r="E5791" s="0" t="s">
        <v>13157</v>
      </c>
      <c r="F5791" s="0" t="s">
        <v>13101</v>
      </c>
      <c r="G5791" s="0" t="s">
        <v>13102</v>
      </c>
      <c r="H5791" s="0" t="s">
        <v>13158</v>
      </c>
      <c r="I5791" s="0" t="s">
        <v>2123</v>
      </c>
      <c r="J5791" s="0" t="s">
        <v>47</v>
      </c>
      <c r="K5791" s="0" t="s">
        <v>47</v>
      </c>
      <c r="L5791" s="0" t="s">
        <v>47</v>
      </c>
      <c r="M5791" s="0" t="s">
        <v>47</v>
      </c>
      <c r="N5791" s="0" t="n">
        <v>1</v>
      </c>
      <c r="O5791" s="0" t="n">
        <v>0</v>
      </c>
      <c r="P5791" s="0" t="n">
        <v>150</v>
      </c>
      <c r="Q5791" s="0" t="n">
        <v>1</v>
      </c>
      <c r="R5791" s="0" t="str">
        <f aca="false">INDEX(Lookup!$B$4:$B$18,MATCH(C5791,Lookup!$A$4:$A$18,0))</f>
        <v>India</v>
      </c>
      <c r="S5791" s="20" t="n">
        <f aca="false">INDEX(Lookup!$D$4:$D$18,MATCH(C5791,Lookup!$A$4:$A$18,0))</f>
        <v>0.012</v>
      </c>
      <c r="T5791" s="21" t="n">
        <f aca="false">ROUND(P5791*S5791,2)</f>
        <v>1.8</v>
      </c>
      <c r="U5791" s="21" t="n">
        <f aca="false">IF(T5791&lt;=10,1,IF(T5791&lt;=20,2,IF(T5791&lt;=30,3,IF(T5791&lt;=40,4,IF(T5791&lt;=50,5,IF(T5791&lt;=100,6,IF(T5791&lt;=250,7,8)))))))</f>
        <v>1</v>
      </c>
      <c r="V5791" s="21" t="n">
        <f aca="false">IF(AND(OR(Dashboard!$T$3="All",R5791=Dashboard!$T$3),OR(Dashboard!$T$4="All",D5791=Dashboard!$T$4)),1,0)</f>
        <v>1</v>
      </c>
      <c r="W5791" s="21" t="n">
        <f aca="false">IF(V5791=1,T5791+ROW()/10000000,0)</f>
        <v>1.8005791</v>
      </c>
    </row>
    <row r="5792" customFormat="false" ht="15" hidden="false" customHeight="false" outlineLevel="0" collapsed="false">
      <c r="A5792" s="0" t="n">
        <v>18431177</v>
      </c>
      <c r="B5792" s="0" t="s">
        <v>5451</v>
      </c>
      <c r="C5792" s="0" t="n">
        <v>1</v>
      </c>
      <c r="D5792" s="0" t="s">
        <v>6924</v>
      </c>
      <c r="E5792" s="0" t="s">
        <v>13159</v>
      </c>
      <c r="F5792" s="0" t="s">
        <v>13101</v>
      </c>
      <c r="G5792" s="0" t="s">
        <v>13102</v>
      </c>
      <c r="H5792" s="0" t="s">
        <v>3356</v>
      </c>
      <c r="I5792" s="0" t="s">
        <v>2123</v>
      </c>
      <c r="J5792" s="0" t="s">
        <v>47</v>
      </c>
      <c r="K5792" s="0" t="s">
        <v>47</v>
      </c>
      <c r="L5792" s="0" t="s">
        <v>47</v>
      </c>
      <c r="M5792" s="0" t="s">
        <v>47</v>
      </c>
      <c r="N5792" s="0" t="n">
        <v>1</v>
      </c>
      <c r="O5792" s="0" t="n">
        <v>0</v>
      </c>
      <c r="P5792" s="0" t="n">
        <v>200</v>
      </c>
      <c r="Q5792" s="0" t="n">
        <v>1</v>
      </c>
      <c r="R5792" s="0" t="str">
        <f aca="false">INDEX(Lookup!$B$4:$B$18,MATCH(C5792,Lookup!$A$4:$A$18,0))</f>
        <v>India</v>
      </c>
      <c r="S5792" s="20" t="n">
        <f aca="false">INDEX(Lookup!$D$4:$D$18,MATCH(C5792,Lookup!$A$4:$A$18,0))</f>
        <v>0.012</v>
      </c>
      <c r="T5792" s="21" t="n">
        <f aca="false">ROUND(P5792*S5792,2)</f>
        <v>2.4</v>
      </c>
      <c r="U5792" s="21" t="n">
        <f aca="false">IF(T5792&lt;=10,1,IF(T5792&lt;=20,2,IF(T5792&lt;=30,3,IF(T5792&lt;=40,4,IF(T5792&lt;=50,5,IF(T5792&lt;=100,6,IF(T5792&lt;=250,7,8)))))))</f>
        <v>1</v>
      </c>
      <c r="V5792" s="21" t="n">
        <f aca="false">IF(AND(OR(Dashboard!$T$3="All",R5792=Dashboard!$T$3),OR(Dashboard!$T$4="All",D5792=Dashboard!$T$4)),1,0)</f>
        <v>1</v>
      </c>
      <c r="W5792" s="21" t="n">
        <f aca="false">IF(V5792=1,T5792+ROW()/10000000,0)</f>
        <v>2.4005792</v>
      </c>
    </row>
    <row r="5793" customFormat="false" ht="15" hidden="false" customHeight="false" outlineLevel="0" collapsed="false">
      <c r="A5793" s="0" t="n">
        <v>18371405</v>
      </c>
      <c r="B5793" s="0" t="s">
        <v>13160</v>
      </c>
      <c r="C5793" s="0" t="n">
        <v>1</v>
      </c>
      <c r="D5793" s="0" t="s">
        <v>6924</v>
      </c>
      <c r="E5793" s="0" t="s">
        <v>13161</v>
      </c>
      <c r="F5793" s="0" t="s">
        <v>13101</v>
      </c>
      <c r="G5793" s="0" t="s">
        <v>13102</v>
      </c>
      <c r="H5793" s="0" t="s">
        <v>2978</v>
      </c>
      <c r="I5793" s="0" t="s">
        <v>2123</v>
      </c>
      <c r="J5793" s="0" t="s">
        <v>47</v>
      </c>
      <c r="K5793" s="0" t="s">
        <v>47</v>
      </c>
      <c r="L5793" s="0" t="s">
        <v>47</v>
      </c>
      <c r="M5793" s="0" t="s">
        <v>47</v>
      </c>
      <c r="N5793" s="0" t="n">
        <v>1</v>
      </c>
      <c r="O5793" s="0" t="n">
        <v>0</v>
      </c>
      <c r="P5793" s="0" t="n">
        <v>150</v>
      </c>
      <c r="Q5793" s="0" t="n">
        <v>1</v>
      </c>
      <c r="R5793" s="0" t="str">
        <f aca="false">INDEX(Lookup!$B$4:$B$18,MATCH(C5793,Lookup!$A$4:$A$18,0))</f>
        <v>India</v>
      </c>
      <c r="S5793" s="20" t="n">
        <f aca="false">INDEX(Lookup!$D$4:$D$18,MATCH(C5793,Lookup!$A$4:$A$18,0))</f>
        <v>0.012</v>
      </c>
      <c r="T5793" s="21" t="n">
        <f aca="false">ROUND(P5793*S5793,2)</f>
        <v>1.8</v>
      </c>
      <c r="U5793" s="21" t="n">
        <f aca="false">IF(T5793&lt;=10,1,IF(T5793&lt;=20,2,IF(T5793&lt;=30,3,IF(T5793&lt;=40,4,IF(T5793&lt;=50,5,IF(T5793&lt;=100,6,IF(T5793&lt;=250,7,8)))))))</f>
        <v>1</v>
      </c>
      <c r="V5793" s="21" t="n">
        <f aca="false">IF(AND(OR(Dashboard!$T$3="All",R5793=Dashboard!$T$3),OR(Dashboard!$T$4="All",D5793=Dashboard!$T$4)),1,0)</f>
        <v>1</v>
      </c>
      <c r="W5793" s="21" t="n">
        <f aca="false">IF(V5793=1,T5793+ROW()/10000000,0)</f>
        <v>1.8005793</v>
      </c>
    </row>
    <row r="5794" customFormat="false" ht="15" hidden="false" customHeight="false" outlineLevel="0" collapsed="false">
      <c r="A5794" s="0" t="n">
        <v>312926</v>
      </c>
      <c r="B5794" s="0" t="s">
        <v>13162</v>
      </c>
      <c r="C5794" s="0" t="n">
        <v>1</v>
      </c>
      <c r="D5794" s="0" t="s">
        <v>6924</v>
      </c>
      <c r="E5794" s="0" t="s">
        <v>13163</v>
      </c>
      <c r="F5794" s="0" t="s">
        <v>13101</v>
      </c>
      <c r="G5794" s="0" t="s">
        <v>13102</v>
      </c>
      <c r="H5794" s="0" t="s">
        <v>69</v>
      </c>
      <c r="I5794" s="0" t="s">
        <v>2123</v>
      </c>
      <c r="J5794" s="0" t="s">
        <v>47</v>
      </c>
      <c r="K5794" s="0" t="s">
        <v>47</v>
      </c>
      <c r="L5794" s="0" t="s">
        <v>47</v>
      </c>
      <c r="M5794" s="0" t="s">
        <v>47</v>
      </c>
      <c r="N5794" s="0" t="n">
        <v>1</v>
      </c>
      <c r="O5794" s="0" t="n">
        <v>1</v>
      </c>
      <c r="P5794" s="0" t="n">
        <v>300</v>
      </c>
      <c r="Q5794" s="0" t="n">
        <v>1</v>
      </c>
      <c r="R5794" s="0" t="str">
        <f aca="false">INDEX(Lookup!$B$4:$B$18,MATCH(C5794,Lookup!$A$4:$A$18,0))</f>
        <v>India</v>
      </c>
      <c r="S5794" s="20" t="n">
        <f aca="false">INDEX(Lookup!$D$4:$D$18,MATCH(C5794,Lookup!$A$4:$A$18,0))</f>
        <v>0.012</v>
      </c>
      <c r="T5794" s="21" t="n">
        <f aca="false">ROUND(P5794*S5794,2)</f>
        <v>3.6</v>
      </c>
      <c r="U5794" s="21" t="n">
        <f aca="false">IF(T5794&lt;=10,1,IF(T5794&lt;=20,2,IF(T5794&lt;=30,3,IF(T5794&lt;=40,4,IF(T5794&lt;=50,5,IF(T5794&lt;=100,6,IF(T5794&lt;=250,7,8)))))))</f>
        <v>1</v>
      </c>
      <c r="V5794" s="21" t="n">
        <f aca="false">IF(AND(OR(Dashboard!$T$3="All",R5794=Dashboard!$T$3),OR(Dashboard!$T$4="All",D5794=Dashboard!$T$4)),1,0)</f>
        <v>1</v>
      </c>
      <c r="W5794" s="21" t="n">
        <f aca="false">IF(V5794=1,T5794+ROW()/10000000,0)</f>
        <v>3.6005794</v>
      </c>
    </row>
    <row r="5795" customFormat="false" ht="15" hidden="false" customHeight="false" outlineLevel="0" collapsed="false">
      <c r="A5795" s="0" t="n">
        <v>18349241</v>
      </c>
      <c r="B5795" s="0" t="s">
        <v>13164</v>
      </c>
      <c r="C5795" s="0" t="n">
        <v>1</v>
      </c>
      <c r="D5795" s="0" t="s">
        <v>6924</v>
      </c>
      <c r="E5795" s="0" t="s">
        <v>13165</v>
      </c>
      <c r="F5795" s="0" t="s">
        <v>13101</v>
      </c>
      <c r="G5795" s="0" t="s">
        <v>13102</v>
      </c>
      <c r="H5795" s="0" t="s">
        <v>2128</v>
      </c>
      <c r="I5795" s="0" t="s">
        <v>2123</v>
      </c>
      <c r="J5795" s="0" t="s">
        <v>47</v>
      </c>
      <c r="K5795" s="0" t="s">
        <v>47</v>
      </c>
      <c r="L5795" s="0" t="s">
        <v>47</v>
      </c>
      <c r="M5795" s="0" t="s">
        <v>47</v>
      </c>
      <c r="N5795" s="0" t="n">
        <v>1</v>
      </c>
      <c r="O5795" s="0" t="n">
        <v>0</v>
      </c>
      <c r="P5795" s="0" t="n">
        <v>200</v>
      </c>
      <c r="Q5795" s="0" t="n">
        <v>1</v>
      </c>
      <c r="R5795" s="0" t="str">
        <f aca="false">INDEX(Lookup!$B$4:$B$18,MATCH(C5795,Lookup!$A$4:$A$18,0))</f>
        <v>India</v>
      </c>
      <c r="S5795" s="20" t="n">
        <f aca="false">INDEX(Lookup!$D$4:$D$18,MATCH(C5795,Lookup!$A$4:$A$18,0))</f>
        <v>0.012</v>
      </c>
      <c r="T5795" s="21" t="n">
        <f aca="false">ROUND(P5795*S5795,2)</f>
        <v>2.4</v>
      </c>
      <c r="U5795" s="21" t="n">
        <f aca="false">IF(T5795&lt;=10,1,IF(T5795&lt;=20,2,IF(T5795&lt;=30,3,IF(T5795&lt;=40,4,IF(T5795&lt;=50,5,IF(T5795&lt;=100,6,IF(T5795&lt;=250,7,8)))))))</f>
        <v>1</v>
      </c>
      <c r="V5795" s="21" t="n">
        <f aca="false">IF(AND(OR(Dashboard!$T$3="All",R5795=Dashboard!$T$3),OR(Dashboard!$T$4="All",D5795=Dashboard!$T$4)),1,0)</f>
        <v>1</v>
      </c>
      <c r="W5795" s="21" t="n">
        <f aca="false">IF(V5795=1,T5795+ROW()/10000000,0)</f>
        <v>2.4005795</v>
      </c>
    </row>
    <row r="5796" customFormat="false" ht="15" hidden="false" customHeight="false" outlineLevel="0" collapsed="false">
      <c r="A5796" s="0" t="n">
        <v>18431181</v>
      </c>
      <c r="B5796" s="0" t="s">
        <v>13166</v>
      </c>
      <c r="C5796" s="0" t="n">
        <v>1</v>
      </c>
      <c r="D5796" s="0" t="s">
        <v>6924</v>
      </c>
      <c r="E5796" s="0" t="s">
        <v>13167</v>
      </c>
      <c r="F5796" s="0" t="s">
        <v>13101</v>
      </c>
      <c r="G5796" s="0" t="s">
        <v>13102</v>
      </c>
      <c r="H5796" s="0" t="s">
        <v>69</v>
      </c>
      <c r="I5796" s="0" t="s">
        <v>2123</v>
      </c>
      <c r="J5796" s="0" t="s">
        <v>47</v>
      </c>
      <c r="K5796" s="0" t="s">
        <v>47</v>
      </c>
      <c r="L5796" s="0" t="s">
        <v>47</v>
      </c>
      <c r="M5796" s="0" t="s">
        <v>47</v>
      </c>
      <c r="N5796" s="0" t="n">
        <v>1</v>
      </c>
      <c r="O5796" s="0" t="n">
        <v>0</v>
      </c>
      <c r="P5796" s="0" t="n">
        <v>300</v>
      </c>
      <c r="Q5796" s="0" t="n">
        <v>1</v>
      </c>
      <c r="R5796" s="0" t="str">
        <f aca="false">INDEX(Lookup!$B$4:$B$18,MATCH(C5796,Lookup!$A$4:$A$18,0))</f>
        <v>India</v>
      </c>
      <c r="S5796" s="20" t="n">
        <f aca="false">INDEX(Lookup!$D$4:$D$18,MATCH(C5796,Lookup!$A$4:$A$18,0))</f>
        <v>0.012</v>
      </c>
      <c r="T5796" s="21" t="n">
        <f aca="false">ROUND(P5796*S5796,2)</f>
        <v>3.6</v>
      </c>
      <c r="U5796" s="21" t="n">
        <f aca="false">IF(T5796&lt;=10,1,IF(T5796&lt;=20,2,IF(T5796&lt;=30,3,IF(T5796&lt;=40,4,IF(T5796&lt;=50,5,IF(T5796&lt;=100,6,IF(T5796&lt;=250,7,8)))))))</f>
        <v>1</v>
      </c>
      <c r="V5796" s="21" t="n">
        <f aca="false">IF(AND(OR(Dashboard!$T$3="All",R5796=Dashboard!$T$3),OR(Dashboard!$T$4="All",D5796=Dashboard!$T$4)),1,0)</f>
        <v>1</v>
      </c>
      <c r="W5796" s="21" t="n">
        <f aca="false">IF(V5796=1,T5796+ROW()/10000000,0)</f>
        <v>3.6005796</v>
      </c>
    </row>
    <row r="5797" customFormat="false" ht="15" hidden="false" customHeight="false" outlineLevel="0" collapsed="false">
      <c r="A5797" s="0" t="n">
        <v>18431187</v>
      </c>
      <c r="B5797" s="0" t="s">
        <v>9014</v>
      </c>
      <c r="C5797" s="0" t="n">
        <v>1</v>
      </c>
      <c r="D5797" s="0" t="s">
        <v>6924</v>
      </c>
      <c r="E5797" s="0" t="s">
        <v>13168</v>
      </c>
      <c r="F5797" s="0" t="s">
        <v>13101</v>
      </c>
      <c r="G5797" s="0" t="s">
        <v>13102</v>
      </c>
      <c r="H5797" s="0" t="s">
        <v>69</v>
      </c>
      <c r="I5797" s="0" t="s">
        <v>2123</v>
      </c>
      <c r="J5797" s="0" t="s">
        <v>47</v>
      </c>
      <c r="K5797" s="0" t="s">
        <v>47</v>
      </c>
      <c r="L5797" s="0" t="s">
        <v>47</v>
      </c>
      <c r="M5797" s="0" t="s">
        <v>47</v>
      </c>
      <c r="N5797" s="0" t="n">
        <v>1</v>
      </c>
      <c r="O5797" s="0" t="n">
        <v>0</v>
      </c>
      <c r="P5797" s="0" t="n">
        <v>400</v>
      </c>
      <c r="Q5797" s="0" t="n">
        <v>1</v>
      </c>
      <c r="R5797" s="0" t="str">
        <f aca="false">INDEX(Lookup!$B$4:$B$18,MATCH(C5797,Lookup!$A$4:$A$18,0))</f>
        <v>India</v>
      </c>
      <c r="S5797" s="20" t="n">
        <f aca="false">INDEX(Lookup!$D$4:$D$18,MATCH(C5797,Lookup!$A$4:$A$18,0))</f>
        <v>0.012</v>
      </c>
      <c r="T5797" s="21" t="n">
        <f aca="false">ROUND(P5797*S5797,2)</f>
        <v>4.8</v>
      </c>
      <c r="U5797" s="21" t="n">
        <f aca="false">IF(T5797&lt;=10,1,IF(T5797&lt;=20,2,IF(T5797&lt;=30,3,IF(T5797&lt;=40,4,IF(T5797&lt;=50,5,IF(T5797&lt;=100,6,IF(T5797&lt;=250,7,8)))))))</f>
        <v>1</v>
      </c>
      <c r="V5797" s="21" t="n">
        <f aca="false">IF(AND(OR(Dashboard!$T$3="All",R5797=Dashboard!$T$3),OR(Dashboard!$T$4="All",D5797=Dashboard!$T$4)),1,0)</f>
        <v>1</v>
      </c>
      <c r="W5797" s="21" t="n">
        <f aca="false">IF(V5797=1,T5797+ROW()/10000000,0)</f>
        <v>4.8005797</v>
      </c>
    </row>
    <row r="5798" customFormat="false" ht="15" hidden="false" customHeight="false" outlineLevel="0" collapsed="false">
      <c r="A5798" s="0" t="n">
        <v>18393288</v>
      </c>
      <c r="B5798" s="0" t="s">
        <v>13169</v>
      </c>
      <c r="C5798" s="0" t="n">
        <v>1</v>
      </c>
      <c r="D5798" s="0" t="s">
        <v>6924</v>
      </c>
      <c r="E5798" s="0" t="s">
        <v>13170</v>
      </c>
      <c r="F5798" s="0" t="s">
        <v>13101</v>
      </c>
      <c r="G5798" s="0" t="s">
        <v>13102</v>
      </c>
      <c r="H5798" s="0" t="s">
        <v>3345</v>
      </c>
      <c r="I5798" s="0" t="s">
        <v>2123</v>
      </c>
      <c r="J5798" s="0" t="s">
        <v>47</v>
      </c>
      <c r="K5798" s="0" t="s">
        <v>47</v>
      </c>
      <c r="L5798" s="0" t="s">
        <v>47</v>
      </c>
      <c r="M5798" s="0" t="s">
        <v>47</v>
      </c>
      <c r="N5798" s="0" t="n">
        <v>1</v>
      </c>
      <c r="O5798" s="0" t="n">
        <v>0</v>
      </c>
      <c r="P5798" s="0" t="n">
        <v>300</v>
      </c>
      <c r="Q5798" s="0" t="n">
        <v>1</v>
      </c>
      <c r="R5798" s="0" t="str">
        <f aca="false">INDEX(Lookup!$B$4:$B$18,MATCH(C5798,Lookup!$A$4:$A$18,0))</f>
        <v>India</v>
      </c>
      <c r="S5798" s="20" t="n">
        <f aca="false">INDEX(Lookup!$D$4:$D$18,MATCH(C5798,Lookup!$A$4:$A$18,0))</f>
        <v>0.012</v>
      </c>
      <c r="T5798" s="21" t="n">
        <f aca="false">ROUND(P5798*S5798,2)</f>
        <v>3.6</v>
      </c>
      <c r="U5798" s="21" t="n">
        <f aca="false">IF(T5798&lt;=10,1,IF(T5798&lt;=20,2,IF(T5798&lt;=30,3,IF(T5798&lt;=40,4,IF(T5798&lt;=50,5,IF(T5798&lt;=100,6,IF(T5798&lt;=250,7,8)))))))</f>
        <v>1</v>
      </c>
      <c r="V5798" s="21" t="n">
        <f aca="false">IF(AND(OR(Dashboard!$T$3="All",R5798=Dashboard!$T$3),OR(Dashboard!$T$4="All",D5798=Dashboard!$T$4)),1,0)</f>
        <v>1</v>
      </c>
      <c r="W5798" s="21" t="n">
        <f aca="false">IF(V5798=1,T5798+ROW()/10000000,0)</f>
        <v>3.6005798</v>
      </c>
    </row>
    <row r="5799" customFormat="false" ht="15" hidden="false" customHeight="false" outlineLevel="0" collapsed="false">
      <c r="A5799" s="0" t="n">
        <v>8718</v>
      </c>
      <c r="B5799" s="0" t="s">
        <v>13171</v>
      </c>
      <c r="C5799" s="0" t="n">
        <v>1</v>
      </c>
      <c r="D5799" s="0" t="s">
        <v>6924</v>
      </c>
      <c r="E5799" s="0" t="s">
        <v>13172</v>
      </c>
      <c r="F5799" s="0" t="s">
        <v>13101</v>
      </c>
      <c r="G5799" s="0" t="s">
        <v>13102</v>
      </c>
      <c r="H5799" s="0" t="s">
        <v>9859</v>
      </c>
      <c r="I5799" s="0" t="s">
        <v>2123</v>
      </c>
      <c r="J5799" s="0" t="s">
        <v>47</v>
      </c>
      <c r="K5799" s="0" t="s">
        <v>47</v>
      </c>
      <c r="L5799" s="0" t="s">
        <v>47</v>
      </c>
      <c r="M5799" s="0" t="s">
        <v>47</v>
      </c>
      <c r="N5799" s="0" t="n">
        <v>1</v>
      </c>
      <c r="O5799" s="0" t="n">
        <v>2</v>
      </c>
      <c r="P5799" s="0" t="n">
        <v>150</v>
      </c>
      <c r="Q5799" s="0" t="n">
        <v>1</v>
      </c>
      <c r="R5799" s="0" t="str">
        <f aca="false">INDEX(Lookup!$B$4:$B$18,MATCH(C5799,Lookup!$A$4:$A$18,0))</f>
        <v>India</v>
      </c>
      <c r="S5799" s="20" t="n">
        <f aca="false">INDEX(Lookup!$D$4:$D$18,MATCH(C5799,Lookup!$A$4:$A$18,0))</f>
        <v>0.012</v>
      </c>
      <c r="T5799" s="21" t="n">
        <f aca="false">ROUND(P5799*S5799,2)</f>
        <v>1.8</v>
      </c>
      <c r="U5799" s="21" t="n">
        <f aca="false">IF(T5799&lt;=10,1,IF(T5799&lt;=20,2,IF(T5799&lt;=30,3,IF(T5799&lt;=40,4,IF(T5799&lt;=50,5,IF(T5799&lt;=100,6,IF(T5799&lt;=250,7,8)))))))</f>
        <v>1</v>
      </c>
      <c r="V5799" s="21" t="n">
        <f aca="false">IF(AND(OR(Dashboard!$T$3="All",R5799=Dashboard!$T$3),OR(Dashboard!$T$4="All",D5799=Dashboard!$T$4)),1,0)</f>
        <v>1</v>
      </c>
      <c r="W5799" s="21" t="n">
        <f aca="false">IF(V5799=1,T5799+ROW()/10000000,0)</f>
        <v>1.8005799</v>
      </c>
    </row>
    <row r="5800" customFormat="false" ht="15" hidden="false" customHeight="false" outlineLevel="0" collapsed="false">
      <c r="A5800" s="0" t="n">
        <v>18462571</v>
      </c>
      <c r="B5800" s="0" t="s">
        <v>13173</v>
      </c>
      <c r="C5800" s="0" t="n">
        <v>1</v>
      </c>
      <c r="D5800" s="0" t="s">
        <v>6924</v>
      </c>
      <c r="E5800" s="0" t="s">
        <v>13174</v>
      </c>
      <c r="F5800" s="0" t="s">
        <v>13101</v>
      </c>
      <c r="G5800" s="0" t="s">
        <v>13102</v>
      </c>
      <c r="H5800" s="0" t="s">
        <v>3129</v>
      </c>
      <c r="I5800" s="0" t="s">
        <v>2123</v>
      </c>
      <c r="J5800" s="0" t="s">
        <v>47</v>
      </c>
      <c r="K5800" s="0" t="s">
        <v>47</v>
      </c>
      <c r="L5800" s="0" t="s">
        <v>47</v>
      </c>
      <c r="M5800" s="0" t="s">
        <v>47</v>
      </c>
      <c r="N5800" s="0" t="n">
        <v>1</v>
      </c>
      <c r="O5800" s="0" t="n">
        <v>0</v>
      </c>
      <c r="P5800" s="0" t="n">
        <v>200</v>
      </c>
      <c r="Q5800" s="0" t="n">
        <v>1</v>
      </c>
      <c r="R5800" s="0" t="str">
        <f aca="false">INDEX(Lookup!$B$4:$B$18,MATCH(C5800,Lookup!$A$4:$A$18,0))</f>
        <v>India</v>
      </c>
      <c r="S5800" s="20" t="n">
        <f aca="false">INDEX(Lookup!$D$4:$D$18,MATCH(C5800,Lookup!$A$4:$A$18,0))</f>
        <v>0.012</v>
      </c>
      <c r="T5800" s="21" t="n">
        <f aca="false">ROUND(P5800*S5800,2)</f>
        <v>2.4</v>
      </c>
      <c r="U5800" s="21" t="n">
        <f aca="false">IF(T5800&lt;=10,1,IF(T5800&lt;=20,2,IF(T5800&lt;=30,3,IF(T5800&lt;=40,4,IF(T5800&lt;=50,5,IF(T5800&lt;=100,6,IF(T5800&lt;=250,7,8)))))))</f>
        <v>1</v>
      </c>
      <c r="V5800" s="21" t="n">
        <f aca="false">IF(AND(OR(Dashboard!$T$3="All",R5800=Dashboard!$T$3),OR(Dashboard!$T$4="All",D5800=Dashboard!$T$4)),1,0)</f>
        <v>1</v>
      </c>
      <c r="W5800" s="21" t="n">
        <f aca="false">IF(V5800=1,T5800+ROW()/10000000,0)</f>
        <v>2.40058</v>
      </c>
    </row>
    <row r="5801" customFormat="false" ht="15" hidden="false" customHeight="false" outlineLevel="0" collapsed="false">
      <c r="A5801" s="0" t="n">
        <v>18460302</v>
      </c>
      <c r="B5801" s="0" t="s">
        <v>13175</v>
      </c>
      <c r="C5801" s="0" t="n">
        <v>1</v>
      </c>
      <c r="D5801" s="0" t="s">
        <v>6924</v>
      </c>
      <c r="E5801" s="0" t="s">
        <v>13176</v>
      </c>
      <c r="F5801" s="0" t="s">
        <v>13101</v>
      </c>
      <c r="G5801" s="0" t="s">
        <v>13102</v>
      </c>
      <c r="H5801" s="0" t="s">
        <v>2128</v>
      </c>
      <c r="I5801" s="0" t="s">
        <v>2123</v>
      </c>
      <c r="J5801" s="0" t="s">
        <v>47</v>
      </c>
      <c r="K5801" s="0" t="s">
        <v>47</v>
      </c>
      <c r="L5801" s="0" t="s">
        <v>47</v>
      </c>
      <c r="M5801" s="0" t="s">
        <v>47</v>
      </c>
      <c r="N5801" s="0" t="n">
        <v>1</v>
      </c>
      <c r="O5801" s="0" t="n">
        <v>0</v>
      </c>
      <c r="P5801" s="0" t="n">
        <v>300</v>
      </c>
      <c r="Q5801" s="0" t="n">
        <v>1</v>
      </c>
      <c r="R5801" s="0" t="str">
        <f aca="false">INDEX(Lookup!$B$4:$B$18,MATCH(C5801,Lookup!$A$4:$A$18,0))</f>
        <v>India</v>
      </c>
      <c r="S5801" s="20" t="n">
        <f aca="false">INDEX(Lookup!$D$4:$D$18,MATCH(C5801,Lookup!$A$4:$A$18,0))</f>
        <v>0.012</v>
      </c>
      <c r="T5801" s="21" t="n">
        <f aca="false">ROUND(P5801*S5801,2)</f>
        <v>3.6</v>
      </c>
      <c r="U5801" s="21" t="n">
        <f aca="false">IF(T5801&lt;=10,1,IF(T5801&lt;=20,2,IF(T5801&lt;=30,3,IF(T5801&lt;=40,4,IF(T5801&lt;=50,5,IF(T5801&lt;=100,6,IF(T5801&lt;=250,7,8)))))))</f>
        <v>1</v>
      </c>
      <c r="V5801" s="21" t="n">
        <f aca="false">IF(AND(OR(Dashboard!$T$3="All",R5801=Dashboard!$T$3),OR(Dashboard!$T$4="All",D5801=Dashboard!$T$4)),1,0)</f>
        <v>1</v>
      </c>
      <c r="W5801" s="21" t="n">
        <f aca="false">IF(V5801=1,T5801+ROW()/10000000,0)</f>
        <v>3.6005801</v>
      </c>
    </row>
    <row r="5802" customFormat="false" ht="15" hidden="false" customHeight="false" outlineLevel="0" collapsed="false">
      <c r="A5802" s="0" t="n">
        <v>18431183</v>
      </c>
      <c r="B5802" s="0" t="s">
        <v>13177</v>
      </c>
      <c r="C5802" s="0" t="n">
        <v>1</v>
      </c>
      <c r="D5802" s="0" t="s">
        <v>6924</v>
      </c>
      <c r="E5802" s="0" t="s">
        <v>13178</v>
      </c>
      <c r="F5802" s="0" t="s">
        <v>13101</v>
      </c>
      <c r="G5802" s="0" t="s">
        <v>13102</v>
      </c>
      <c r="H5802" s="0" t="s">
        <v>2128</v>
      </c>
      <c r="I5802" s="0" t="s">
        <v>2123</v>
      </c>
      <c r="J5802" s="0" t="s">
        <v>47</v>
      </c>
      <c r="K5802" s="0" t="s">
        <v>47</v>
      </c>
      <c r="L5802" s="0" t="s">
        <v>47</v>
      </c>
      <c r="M5802" s="0" t="s">
        <v>47</v>
      </c>
      <c r="N5802" s="0" t="n">
        <v>1</v>
      </c>
      <c r="O5802" s="0" t="n">
        <v>1</v>
      </c>
      <c r="P5802" s="0" t="n">
        <v>250</v>
      </c>
      <c r="Q5802" s="0" t="n">
        <v>1</v>
      </c>
      <c r="R5802" s="0" t="str">
        <f aca="false">INDEX(Lookup!$B$4:$B$18,MATCH(C5802,Lookup!$A$4:$A$18,0))</f>
        <v>India</v>
      </c>
      <c r="S5802" s="20" t="n">
        <f aca="false">INDEX(Lookup!$D$4:$D$18,MATCH(C5802,Lookup!$A$4:$A$18,0))</f>
        <v>0.012</v>
      </c>
      <c r="T5802" s="21" t="n">
        <f aca="false">ROUND(P5802*S5802,2)</f>
        <v>3</v>
      </c>
      <c r="U5802" s="21" t="n">
        <f aca="false">IF(T5802&lt;=10,1,IF(T5802&lt;=20,2,IF(T5802&lt;=30,3,IF(T5802&lt;=40,4,IF(T5802&lt;=50,5,IF(T5802&lt;=100,6,IF(T5802&lt;=250,7,8)))))))</f>
        <v>1</v>
      </c>
      <c r="V5802" s="21" t="n">
        <f aca="false">IF(AND(OR(Dashboard!$T$3="All",R5802=Dashboard!$T$3),OR(Dashboard!$T$4="All",D5802=Dashboard!$T$4)),1,0)</f>
        <v>1</v>
      </c>
      <c r="W5802" s="21" t="n">
        <f aca="false">IF(V5802=1,T5802+ROW()/10000000,0)</f>
        <v>3.0005802</v>
      </c>
    </row>
    <row r="5803" customFormat="false" ht="15" hidden="false" customHeight="false" outlineLevel="0" collapsed="false">
      <c r="A5803" s="0" t="n">
        <v>301925</v>
      </c>
      <c r="B5803" s="0" t="s">
        <v>13179</v>
      </c>
      <c r="C5803" s="0" t="n">
        <v>1</v>
      </c>
      <c r="D5803" s="0" t="s">
        <v>6924</v>
      </c>
      <c r="E5803" s="0" t="s">
        <v>13135</v>
      </c>
      <c r="F5803" s="0" t="s">
        <v>13101</v>
      </c>
      <c r="G5803" s="0" t="s">
        <v>13102</v>
      </c>
      <c r="H5803" s="0" t="s">
        <v>2128</v>
      </c>
      <c r="I5803" s="0" t="s">
        <v>2123</v>
      </c>
      <c r="J5803" s="0" t="s">
        <v>47</v>
      </c>
      <c r="K5803" s="0" t="s">
        <v>47</v>
      </c>
      <c r="L5803" s="0" t="s">
        <v>47</v>
      </c>
      <c r="M5803" s="0" t="s">
        <v>47</v>
      </c>
      <c r="N5803" s="0" t="n">
        <v>1</v>
      </c>
      <c r="O5803" s="0" t="n">
        <v>1</v>
      </c>
      <c r="P5803" s="0" t="n">
        <v>100</v>
      </c>
      <c r="Q5803" s="0" t="n">
        <v>1</v>
      </c>
      <c r="R5803" s="0" t="str">
        <f aca="false">INDEX(Lookup!$B$4:$B$18,MATCH(C5803,Lookup!$A$4:$A$18,0))</f>
        <v>India</v>
      </c>
      <c r="S5803" s="20" t="n">
        <f aca="false">INDEX(Lookup!$D$4:$D$18,MATCH(C5803,Lookup!$A$4:$A$18,0))</f>
        <v>0.012</v>
      </c>
      <c r="T5803" s="21" t="n">
        <f aca="false">ROUND(P5803*S5803,2)</f>
        <v>1.2</v>
      </c>
      <c r="U5803" s="21" t="n">
        <f aca="false">IF(T5803&lt;=10,1,IF(T5803&lt;=20,2,IF(T5803&lt;=30,3,IF(T5803&lt;=40,4,IF(T5803&lt;=50,5,IF(T5803&lt;=100,6,IF(T5803&lt;=250,7,8)))))))</f>
        <v>1</v>
      </c>
      <c r="V5803" s="21" t="n">
        <f aca="false">IF(AND(OR(Dashboard!$T$3="All",R5803=Dashboard!$T$3),OR(Dashboard!$T$4="All",D5803=Dashboard!$T$4)),1,0)</f>
        <v>1</v>
      </c>
      <c r="W5803" s="21" t="n">
        <f aca="false">IF(V5803=1,T5803+ROW()/10000000,0)</f>
        <v>1.2005803</v>
      </c>
    </row>
    <row r="5804" customFormat="false" ht="15" hidden="false" customHeight="false" outlineLevel="0" collapsed="false">
      <c r="A5804" s="0" t="n">
        <v>301885</v>
      </c>
      <c r="B5804" s="0" t="s">
        <v>13180</v>
      </c>
      <c r="C5804" s="0" t="n">
        <v>1</v>
      </c>
      <c r="D5804" s="0" t="s">
        <v>6924</v>
      </c>
      <c r="E5804" s="0" t="s">
        <v>13181</v>
      </c>
      <c r="F5804" s="0" t="s">
        <v>13101</v>
      </c>
      <c r="G5804" s="0" t="s">
        <v>13102</v>
      </c>
      <c r="H5804" s="0" t="s">
        <v>2128</v>
      </c>
      <c r="I5804" s="0" t="s">
        <v>2123</v>
      </c>
      <c r="J5804" s="0" t="s">
        <v>47</v>
      </c>
      <c r="K5804" s="0" t="s">
        <v>47</v>
      </c>
      <c r="L5804" s="0" t="s">
        <v>47</v>
      </c>
      <c r="M5804" s="0" t="s">
        <v>47</v>
      </c>
      <c r="N5804" s="0" t="n">
        <v>1</v>
      </c>
      <c r="O5804" s="0" t="n">
        <v>3</v>
      </c>
      <c r="P5804" s="0" t="n">
        <v>300</v>
      </c>
      <c r="Q5804" s="0" t="n">
        <v>1</v>
      </c>
      <c r="R5804" s="0" t="str">
        <f aca="false">INDEX(Lookup!$B$4:$B$18,MATCH(C5804,Lookup!$A$4:$A$18,0))</f>
        <v>India</v>
      </c>
      <c r="S5804" s="20" t="n">
        <f aca="false">INDEX(Lookup!$D$4:$D$18,MATCH(C5804,Lookup!$A$4:$A$18,0))</f>
        <v>0.012</v>
      </c>
      <c r="T5804" s="21" t="n">
        <f aca="false">ROUND(P5804*S5804,2)</f>
        <v>3.6</v>
      </c>
      <c r="U5804" s="21" t="n">
        <f aca="false">IF(T5804&lt;=10,1,IF(T5804&lt;=20,2,IF(T5804&lt;=30,3,IF(T5804&lt;=40,4,IF(T5804&lt;=50,5,IF(T5804&lt;=100,6,IF(T5804&lt;=250,7,8)))))))</f>
        <v>1</v>
      </c>
      <c r="V5804" s="21" t="n">
        <f aca="false">IF(AND(OR(Dashboard!$T$3="All",R5804=Dashboard!$T$3),OR(Dashboard!$T$4="All",D5804=Dashboard!$T$4)),1,0)</f>
        <v>1</v>
      </c>
      <c r="W5804" s="21" t="n">
        <f aca="false">IF(V5804=1,T5804+ROW()/10000000,0)</f>
        <v>3.6005804</v>
      </c>
    </row>
    <row r="5805" customFormat="false" ht="15" hidden="false" customHeight="false" outlineLevel="0" collapsed="false">
      <c r="A5805" s="0" t="n">
        <v>18295497</v>
      </c>
      <c r="B5805" s="0" t="s">
        <v>13182</v>
      </c>
      <c r="C5805" s="0" t="n">
        <v>1</v>
      </c>
      <c r="D5805" s="0" t="s">
        <v>6924</v>
      </c>
      <c r="E5805" s="0" t="s">
        <v>13183</v>
      </c>
      <c r="F5805" s="0" t="s">
        <v>13101</v>
      </c>
      <c r="G5805" s="0" t="s">
        <v>13102</v>
      </c>
      <c r="H5805" s="0" t="s">
        <v>3243</v>
      </c>
      <c r="I5805" s="0" t="s">
        <v>2123</v>
      </c>
      <c r="J5805" s="0" t="s">
        <v>47</v>
      </c>
      <c r="K5805" s="0" t="s">
        <v>47</v>
      </c>
      <c r="L5805" s="0" t="s">
        <v>47</v>
      </c>
      <c r="M5805" s="0" t="s">
        <v>47</v>
      </c>
      <c r="N5805" s="0" t="n">
        <v>1</v>
      </c>
      <c r="O5805" s="0" t="n">
        <v>2</v>
      </c>
      <c r="P5805" s="0" t="n">
        <v>100</v>
      </c>
      <c r="Q5805" s="0" t="n">
        <v>1</v>
      </c>
      <c r="R5805" s="0" t="str">
        <f aca="false">INDEX(Lookup!$B$4:$B$18,MATCH(C5805,Lookup!$A$4:$A$18,0))</f>
        <v>India</v>
      </c>
      <c r="S5805" s="20" t="n">
        <f aca="false">INDEX(Lookup!$D$4:$D$18,MATCH(C5805,Lookup!$A$4:$A$18,0))</f>
        <v>0.012</v>
      </c>
      <c r="T5805" s="21" t="n">
        <f aca="false">ROUND(P5805*S5805,2)</f>
        <v>1.2</v>
      </c>
      <c r="U5805" s="21" t="n">
        <f aca="false">IF(T5805&lt;=10,1,IF(T5805&lt;=20,2,IF(T5805&lt;=30,3,IF(T5805&lt;=40,4,IF(T5805&lt;=50,5,IF(T5805&lt;=100,6,IF(T5805&lt;=250,7,8)))))))</f>
        <v>1</v>
      </c>
      <c r="V5805" s="21" t="n">
        <f aca="false">IF(AND(OR(Dashboard!$T$3="All",R5805=Dashboard!$T$3),OR(Dashboard!$T$4="All",D5805=Dashboard!$T$4)),1,0)</f>
        <v>1</v>
      </c>
      <c r="W5805" s="21" t="n">
        <f aca="false">IF(V5805=1,T5805+ROW()/10000000,0)</f>
        <v>1.2005805</v>
      </c>
    </row>
    <row r="5806" customFormat="false" ht="15" hidden="false" customHeight="false" outlineLevel="0" collapsed="false">
      <c r="A5806" s="0" t="n">
        <v>18460299</v>
      </c>
      <c r="B5806" s="0" t="s">
        <v>13184</v>
      </c>
      <c r="C5806" s="0" t="n">
        <v>1</v>
      </c>
      <c r="D5806" s="0" t="s">
        <v>6924</v>
      </c>
      <c r="E5806" s="0" t="s">
        <v>13185</v>
      </c>
      <c r="F5806" s="0" t="s">
        <v>13101</v>
      </c>
      <c r="G5806" s="0" t="s">
        <v>13102</v>
      </c>
      <c r="H5806" s="0" t="s">
        <v>69</v>
      </c>
      <c r="I5806" s="0" t="s">
        <v>2123</v>
      </c>
      <c r="J5806" s="0" t="s">
        <v>47</v>
      </c>
      <c r="K5806" s="0" t="s">
        <v>47</v>
      </c>
      <c r="L5806" s="0" t="s">
        <v>47</v>
      </c>
      <c r="M5806" s="0" t="s">
        <v>47</v>
      </c>
      <c r="N5806" s="0" t="n">
        <v>1</v>
      </c>
      <c r="O5806" s="0" t="n">
        <v>0</v>
      </c>
      <c r="P5806" s="0" t="n">
        <v>300</v>
      </c>
      <c r="Q5806" s="0" t="n">
        <v>1</v>
      </c>
      <c r="R5806" s="0" t="str">
        <f aca="false">INDEX(Lookup!$B$4:$B$18,MATCH(C5806,Lookup!$A$4:$A$18,0))</f>
        <v>India</v>
      </c>
      <c r="S5806" s="20" t="n">
        <f aca="false">INDEX(Lookup!$D$4:$D$18,MATCH(C5806,Lookup!$A$4:$A$18,0))</f>
        <v>0.012</v>
      </c>
      <c r="T5806" s="21" t="n">
        <f aca="false">ROUND(P5806*S5806,2)</f>
        <v>3.6</v>
      </c>
      <c r="U5806" s="21" t="n">
        <f aca="false">IF(T5806&lt;=10,1,IF(T5806&lt;=20,2,IF(T5806&lt;=30,3,IF(T5806&lt;=40,4,IF(T5806&lt;=50,5,IF(T5806&lt;=100,6,IF(T5806&lt;=250,7,8)))))))</f>
        <v>1</v>
      </c>
      <c r="V5806" s="21" t="n">
        <f aca="false">IF(AND(OR(Dashboard!$T$3="All",R5806=Dashboard!$T$3),OR(Dashboard!$T$4="All",D5806=Dashboard!$T$4)),1,0)</f>
        <v>1</v>
      </c>
      <c r="W5806" s="21" t="n">
        <f aca="false">IF(V5806=1,T5806+ROW()/10000000,0)</f>
        <v>3.6005806</v>
      </c>
    </row>
    <row r="5807" customFormat="false" ht="15" hidden="false" customHeight="false" outlineLevel="0" collapsed="false">
      <c r="A5807" s="0" t="n">
        <v>1973</v>
      </c>
      <c r="B5807" s="0" t="s">
        <v>13186</v>
      </c>
      <c r="C5807" s="0" t="n">
        <v>1</v>
      </c>
      <c r="D5807" s="0" t="s">
        <v>6924</v>
      </c>
      <c r="E5807" s="0" t="s">
        <v>13187</v>
      </c>
      <c r="F5807" s="0" t="s">
        <v>13101</v>
      </c>
      <c r="G5807" s="0" t="s">
        <v>13102</v>
      </c>
      <c r="H5807" s="0" t="s">
        <v>2185</v>
      </c>
      <c r="I5807" s="0" t="s">
        <v>2123</v>
      </c>
      <c r="J5807" s="0" t="s">
        <v>47</v>
      </c>
      <c r="K5807" s="0" t="s">
        <v>47</v>
      </c>
      <c r="L5807" s="0" t="s">
        <v>47</v>
      </c>
      <c r="M5807" s="0" t="s">
        <v>47</v>
      </c>
      <c r="N5807" s="0" t="n">
        <v>2</v>
      </c>
      <c r="O5807" s="0" t="n">
        <v>2</v>
      </c>
      <c r="P5807" s="0" t="n">
        <v>600</v>
      </c>
      <c r="Q5807" s="0" t="n">
        <v>1</v>
      </c>
      <c r="R5807" s="0" t="str">
        <f aca="false">INDEX(Lookup!$B$4:$B$18,MATCH(C5807,Lookup!$A$4:$A$18,0))</f>
        <v>India</v>
      </c>
      <c r="S5807" s="20" t="n">
        <f aca="false">INDEX(Lookup!$D$4:$D$18,MATCH(C5807,Lookup!$A$4:$A$18,0))</f>
        <v>0.012</v>
      </c>
      <c r="T5807" s="21" t="n">
        <f aca="false">ROUND(P5807*S5807,2)</f>
        <v>7.2</v>
      </c>
      <c r="U5807" s="21" t="n">
        <f aca="false">IF(T5807&lt;=10,1,IF(T5807&lt;=20,2,IF(T5807&lt;=30,3,IF(T5807&lt;=40,4,IF(T5807&lt;=50,5,IF(T5807&lt;=100,6,IF(T5807&lt;=250,7,8)))))))</f>
        <v>1</v>
      </c>
      <c r="V5807" s="21" t="n">
        <f aca="false">IF(AND(OR(Dashboard!$T$3="All",R5807=Dashboard!$T$3),OR(Dashboard!$T$4="All",D5807=Dashboard!$T$4)),1,0)</f>
        <v>1</v>
      </c>
      <c r="W5807" s="21" t="n">
        <f aca="false">IF(V5807=1,T5807+ROW()/10000000,0)</f>
        <v>7.2005807</v>
      </c>
    </row>
    <row r="5808" customFormat="false" ht="15" hidden="false" customHeight="false" outlineLevel="0" collapsed="false">
      <c r="A5808" s="0" t="n">
        <v>18369770</v>
      </c>
      <c r="B5808" s="0" t="s">
        <v>13188</v>
      </c>
      <c r="C5808" s="0" t="n">
        <v>1</v>
      </c>
      <c r="D5808" s="0" t="s">
        <v>6924</v>
      </c>
      <c r="E5808" s="0" t="s">
        <v>13189</v>
      </c>
      <c r="F5808" s="0" t="s">
        <v>13101</v>
      </c>
      <c r="G5808" s="0" t="s">
        <v>13102</v>
      </c>
      <c r="H5808" s="0" t="s">
        <v>69</v>
      </c>
      <c r="I5808" s="0" t="s">
        <v>2123</v>
      </c>
      <c r="J5808" s="0" t="s">
        <v>47</v>
      </c>
      <c r="K5808" s="0" t="s">
        <v>47</v>
      </c>
      <c r="L5808" s="0" t="s">
        <v>47</v>
      </c>
      <c r="M5808" s="0" t="s">
        <v>47</v>
      </c>
      <c r="N5808" s="0" t="n">
        <v>1</v>
      </c>
      <c r="O5808" s="0" t="n">
        <v>0</v>
      </c>
      <c r="P5808" s="0" t="n">
        <v>150</v>
      </c>
      <c r="Q5808" s="0" t="n">
        <v>1</v>
      </c>
      <c r="R5808" s="0" t="str">
        <f aca="false">INDEX(Lookup!$B$4:$B$18,MATCH(C5808,Lookup!$A$4:$A$18,0))</f>
        <v>India</v>
      </c>
      <c r="S5808" s="20" t="n">
        <f aca="false">INDEX(Lookup!$D$4:$D$18,MATCH(C5808,Lookup!$A$4:$A$18,0))</f>
        <v>0.012</v>
      </c>
      <c r="T5808" s="21" t="n">
        <f aca="false">ROUND(P5808*S5808,2)</f>
        <v>1.8</v>
      </c>
      <c r="U5808" s="21" t="n">
        <f aca="false">IF(T5808&lt;=10,1,IF(T5808&lt;=20,2,IF(T5808&lt;=30,3,IF(T5808&lt;=40,4,IF(T5808&lt;=50,5,IF(T5808&lt;=100,6,IF(T5808&lt;=250,7,8)))))))</f>
        <v>1</v>
      </c>
      <c r="V5808" s="21" t="n">
        <f aca="false">IF(AND(OR(Dashboard!$T$3="All",R5808=Dashboard!$T$3),OR(Dashboard!$T$4="All",D5808=Dashboard!$T$4)),1,0)</f>
        <v>1</v>
      </c>
      <c r="W5808" s="21" t="n">
        <f aca="false">IF(V5808=1,T5808+ROW()/10000000,0)</f>
        <v>1.8005808</v>
      </c>
    </row>
    <row r="5809" customFormat="false" ht="15" hidden="false" customHeight="false" outlineLevel="0" collapsed="false">
      <c r="A5809" s="0" t="n">
        <v>312848</v>
      </c>
      <c r="B5809" s="0" t="s">
        <v>4193</v>
      </c>
      <c r="C5809" s="0" t="n">
        <v>1</v>
      </c>
      <c r="D5809" s="0" t="s">
        <v>6924</v>
      </c>
      <c r="E5809" s="0" t="s">
        <v>13190</v>
      </c>
      <c r="F5809" s="0" t="s">
        <v>13101</v>
      </c>
      <c r="G5809" s="0" t="s">
        <v>13102</v>
      </c>
      <c r="H5809" s="0" t="s">
        <v>2128</v>
      </c>
      <c r="I5809" s="0" t="s">
        <v>2123</v>
      </c>
      <c r="J5809" s="0" t="s">
        <v>47</v>
      </c>
      <c r="K5809" s="0" t="s">
        <v>47</v>
      </c>
      <c r="L5809" s="0" t="s">
        <v>47</v>
      </c>
      <c r="M5809" s="0" t="s">
        <v>47</v>
      </c>
      <c r="N5809" s="0" t="n">
        <v>1</v>
      </c>
      <c r="O5809" s="0" t="n">
        <v>0</v>
      </c>
      <c r="P5809" s="0" t="n">
        <v>250</v>
      </c>
      <c r="Q5809" s="0" t="n">
        <v>1</v>
      </c>
      <c r="R5809" s="0" t="str">
        <f aca="false">INDEX(Lookup!$B$4:$B$18,MATCH(C5809,Lookup!$A$4:$A$18,0))</f>
        <v>India</v>
      </c>
      <c r="S5809" s="20" t="n">
        <f aca="false">INDEX(Lookup!$D$4:$D$18,MATCH(C5809,Lookup!$A$4:$A$18,0))</f>
        <v>0.012</v>
      </c>
      <c r="T5809" s="21" t="n">
        <f aca="false">ROUND(P5809*S5809,2)</f>
        <v>3</v>
      </c>
      <c r="U5809" s="21" t="n">
        <f aca="false">IF(T5809&lt;=10,1,IF(T5809&lt;=20,2,IF(T5809&lt;=30,3,IF(T5809&lt;=40,4,IF(T5809&lt;=50,5,IF(T5809&lt;=100,6,IF(T5809&lt;=250,7,8)))))))</f>
        <v>1</v>
      </c>
      <c r="V5809" s="21" t="n">
        <f aca="false">IF(AND(OR(Dashboard!$T$3="All",R5809=Dashboard!$T$3),OR(Dashboard!$T$4="All",D5809=Dashboard!$T$4)),1,0)</f>
        <v>1</v>
      </c>
      <c r="W5809" s="21" t="n">
        <f aca="false">IF(V5809=1,T5809+ROW()/10000000,0)</f>
        <v>3.0005809</v>
      </c>
    </row>
    <row r="5810" customFormat="false" ht="15" hidden="false" customHeight="false" outlineLevel="0" collapsed="false">
      <c r="A5810" s="0" t="n">
        <v>18474850</v>
      </c>
      <c r="B5810" s="0" t="s">
        <v>3422</v>
      </c>
      <c r="C5810" s="0" t="n">
        <v>1</v>
      </c>
      <c r="D5810" s="0" t="s">
        <v>6924</v>
      </c>
      <c r="E5810" s="0" t="s">
        <v>13191</v>
      </c>
      <c r="F5810" s="0" t="s">
        <v>13101</v>
      </c>
      <c r="G5810" s="0" t="s">
        <v>13102</v>
      </c>
      <c r="H5810" s="0" t="s">
        <v>3426</v>
      </c>
      <c r="I5810" s="0" t="s">
        <v>2123</v>
      </c>
      <c r="J5810" s="0" t="s">
        <v>47</v>
      </c>
      <c r="K5810" s="0" t="s">
        <v>47</v>
      </c>
      <c r="L5810" s="0" t="s">
        <v>47</v>
      </c>
      <c r="M5810" s="0" t="s">
        <v>47</v>
      </c>
      <c r="N5810" s="0" t="n">
        <v>1</v>
      </c>
      <c r="O5810" s="0" t="n">
        <v>0</v>
      </c>
      <c r="P5810" s="0" t="n">
        <v>150</v>
      </c>
      <c r="Q5810" s="0" t="n">
        <v>1</v>
      </c>
      <c r="R5810" s="0" t="str">
        <f aca="false">INDEX(Lookup!$B$4:$B$18,MATCH(C5810,Lookup!$A$4:$A$18,0))</f>
        <v>India</v>
      </c>
      <c r="S5810" s="20" t="n">
        <f aca="false">INDEX(Lookup!$D$4:$D$18,MATCH(C5810,Lookup!$A$4:$A$18,0))</f>
        <v>0.012</v>
      </c>
      <c r="T5810" s="21" t="n">
        <f aca="false">ROUND(P5810*S5810,2)</f>
        <v>1.8</v>
      </c>
      <c r="U5810" s="21" t="n">
        <f aca="false">IF(T5810&lt;=10,1,IF(T5810&lt;=20,2,IF(T5810&lt;=30,3,IF(T5810&lt;=40,4,IF(T5810&lt;=50,5,IF(T5810&lt;=100,6,IF(T5810&lt;=250,7,8)))))))</f>
        <v>1</v>
      </c>
      <c r="V5810" s="21" t="n">
        <f aca="false">IF(AND(OR(Dashboard!$T$3="All",R5810=Dashboard!$T$3),OR(Dashboard!$T$4="All",D5810=Dashboard!$T$4)),1,0)</f>
        <v>1</v>
      </c>
      <c r="W5810" s="21" t="n">
        <f aca="false">IF(V5810=1,T5810+ROW()/10000000,0)</f>
        <v>1.800581</v>
      </c>
    </row>
    <row r="5811" customFormat="false" ht="15" hidden="false" customHeight="false" outlineLevel="0" collapsed="false">
      <c r="A5811" s="0" t="n">
        <v>18429186</v>
      </c>
      <c r="B5811" s="0" t="s">
        <v>13192</v>
      </c>
      <c r="C5811" s="0" t="n">
        <v>1</v>
      </c>
      <c r="D5811" s="0" t="s">
        <v>6924</v>
      </c>
      <c r="E5811" s="0" t="s">
        <v>13193</v>
      </c>
      <c r="F5811" s="0" t="s">
        <v>13101</v>
      </c>
      <c r="G5811" s="0" t="s">
        <v>13102</v>
      </c>
      <c r="H5811" s="0" t="s">
        <v>2147</v>
      </c>
      <c r="I5811" s="0" t="s">
        <v>2123</v>
      </c>
      <c r="J5811" s="0" t="s">
        <v>47</v>
      </c>
      <c r="K5811" s="0" t="s">
        <v>47</v>
      </c>
      <c r="L5811" s="0" t="s">
        <v>47</v>
      </c>
      <c r="M5811" s="0" t="s">
        <v>47</v>
      </c>
      <c r="N5811" s="0" t="n">
        <v>1</v>
      </c>
      <c r="O5811" s="0" t="n">
        <v>0</v>
      </c>
      <c r="P5811" s="0" t="n">
        <v>250</v>
      </c>
      <c r="Q5811" s="0" t="n">
        <v>1</v>
      </c>
      <c r="R5811" s="0" t="str">
        <f aca="false">INDEX(Lookup!$B$4:$B$18,MATCH(C5811,Lookup!$A$4:$A$18,0))</f>
        <v>India</v>
      </c>
      <c r="S5811" s="20" t="n">
        <f aca="false">INDEX(Lookup!$D$4:$D$18,MATCH(C5811,Lookup!$A$4:$A$18,0))</f>
        <v>0.012</v>
      </c>
      <c r="T5811" s="21" t="n">
        <f aca="false">ROUND(P5811*S5811,2)</f>
        <v>3</v>
      </c>
      <c r="U5811" s="21" t="n">
        <f aca="false">IF(T5811&lt;=10,1,IF(T5811&lt;=20,2,IF(T5811&lt;=30,3,IF(T5811&lt;=40,4,IF(T5811&lt;=50,5,IF(T5811&lt;=100,6,IF(T5811&lt;=250,7,8)))))))</f>
        <v>1</v>
      </c>
      <c r="V5811" s="21" t="n">
        <f aca="false">IF(AND(OR(Dashboard!$T$3="All",R5811=Dashboard!$T$3),OR(Dashboard!$T$4="All",D5811=Dashboard!$T$4)),1,0)</f>
        <v>1</v>
      </c>
      <c r="W5811" s="21" t="n">
        <f aca="false">IF(V5811=1,T5811+ROW()/10000000,0)</f>
        <v>3.0005811</v>
      </c>
    </row>
    <row r="5812" customFormat="false" ht="15" hidden="false" customHeight="false" outlineLevel="0" collapsed="false">
      <c r="A5812" s="0" t="n">
        <v>18312656</v>
      </c>
      <c r="B5812" s="0" t="s">
        <v>13194</v>
      </c>
      <c r="C5812" s="0" t="n">
        <v>1</v>
      </c>
      <c r="D5812" s="0" t="s">
        <v>6924</v>
      </c>
      <c r="E5812" s="0" t="s">
        <v>13195</v>
      </c>
      <c r="F5812" s="0" t="s">
        <v>13101</v>
      </c>
      <c r="G5812" s="0" t="s">
        <v>13102</v>
      </c>
      <c r="H5812" s="0" t="s">
        <v>69</v>
      </c>
      <c r="I5812" s="0" t="s">
        <v>2123</v>
      </c>
      <c r="J5812" s="0" t="s">
        <v>47</v>
      </c>
      <c r="K5812" s="0" t="s">
        <v>47</v>
      </c>
      <c r="L5812" s="0" t="s">
        <v>47</v>
      </c>
      <c r="M5812" s="0" t="s">
        <v>47</v>
      </c>
      <c r="N5812" s="0" t="n">
        <v>1</v>
      </c>
      <c r="O5812" s="0" t="n">
        <v>2</v>
      </c>
      <c r="P5812" s="0" t="n">
        <v>250</v>
      </c>
      <c r="Q5812" s="0" t="n">
        <v>1</v>
      </c>
      <c r="R5812" s="0" t="str">
        <f aca="false">INDEX(Lookup!$B$4:$B$18,MATCH(C5812,Lookup!$A$4:$A$18,0))</f>
        <v>India</v>
      </c>
      <c r="S5812" s="20" t="n">
        <f aca="false">INDEX(Lookup!$D$4:$D$18,MATCH(C5812,Lookup!$A$4:$A$18,0))</f>
        <v>0.012</v>
      </c>
      <c r="T5812" s="21" t="n">
        <f aca="false">ROUND(P5812*S5812,2)</f>
        <v>3</v>
      </c>
      <c r="U5812" s="21" t="n">
        <f aca="false">IF(T5812&lt;=10,1,IF(T5812&lt;=20,2,IF(T5812&lt;=30,3,IF(T5812&lt;=40,4,IF(T5812&lt;=50,5,IF(T5812&lt;=100,6,IF(T5812&lt;=250,7,8)))))))</f>
        <v>1</v>
      </c>
      <c r="V5812" s="21" t="n">
        <f aca="false">IF(AND(OR(Dashboard!$T$3="All",R5812=Dashboard!$T$3),OR(Dashboard!$T$4="All",D5812=Dashboard!$T$4)),1,0)</f>
        <v>1</v>
      </c>
      <c r="W5812" s="21" t="n">
        <f aca="false">IF(V5812=1,T5812+ROW()/10000000,0)</f>
        <v>3.0005812</v>
      </c>
    </row>
    <row r="5813" customFormat="false" ht="15" hidden="false" customHeight="false" outlineLevel="0" collapsed="false">
      <c r="A5813" s="0" t="n">
        <v>18416741</v>
      </c>
      <c r="B5813" s="0" t="s">
        <v>13196</v>
      </c>
      <c r="C5813" s="0" t="n">
        <v>1</v>
      </c>
      <c r="D5813" s="0" t="s">
        <v>6924</v>
      </c>
      <c r="E5813" s="0" t="s">
        <v>13197</v>
      </c>
      <c r="F5813" s="0" t="s">
        <v>13101</v>
      </c>
      <c r="G5813" s="0" t="s">
        <v>13102</v>
      </c>
      <c r="H5813" s="0" t="s">
        <v>402</v>
      </c>
      <c r="I5813" s="0" t="s">
        <v>2123</v>
      </c>
      <c r="J5813" s="0" t="s">
        <v>47</v>
      </c>
      <c r="K5813" s="0" t="s">
        <v>47</v>
      </c>
      <c r="L5813" s="0" t="s">
        <v>47</v>
      </c>
      <c r="M5813" s="0" t="s">
        <v>47</v>
      </c>
      <c r="N5813" s="0" t="n">
        <v>1</v>
      </c>
      <c r="O5813" s="0" t="n">
        <v>0</v>
      </c>
      <c r="P5813" s="0" t="n">
        <v>300</v>
      </c>
      <c r="Q5813" s="0" t="n">
        <v>1</v>
      </c>
      <c r="R5813" s="0" t="str">
        <f aca="false">INDEX(Lookup!$B$4:$B$18,MATCH(C5813,Lookup!$A$4:$A$18,0))</f>
        <v>India</v>
      </c>
      <c r="S5813" s="20" t="n">
        <f aca="false">INDEX(Lookup!$D$4:$D$18,MATCH(C5813,Lookup!$A$4:$A$18,0))</f>
        <v>0.012</v>
      </c>
      <c r="T5813" s="21" t="n">
        <f aca="false">ROUND(P5813*S5813,2)</f>
        <v>3.6</v>
      </c>
      <c r="U5813" s="21" t="n">
        <f aca="false">IF(T5813&lt;=10,1,IF(T5813&lt;=20,2,IF(T5813&lt;=30,3,IF(T5813&lt;=40,4,IF(T5813&lt;=50,5,IF(T5813&lt;=100,6,IF(T5813&lt;=250,7,8)))))))</f>
        <v>1</v>
      </c>
      <c r="V5813" s="21" t="n">
        <f aca="false">IF(AND(OR(Dashboard!$T$3="All",R5813=Dashboard!$T$3),OR(Dashboard!$T$4="All",D5813=Dashboard!$T$4)),1,0)</f>
        <v>1</v>
      </c>
      <c r="W5813" s="21" t="n">
        <f aca="false">IF(V5813=1,T5813+ROW()/10000000,0)</f>
        <v>3.6005813</v>
      </c>
    </row>
    <row r="5814" customFormat="false" ht="15" hidden="false" customHeight="false" outlineLevel="0" collapsed="false">
      <c r="A5814" s="0" t="n">
        <v>18425182</v>
      </c>
      <c r="B5814" s="0" t="s">
        <v>8912</v>
      </c>
      <c r="C5814" s="0" t="n">
        <v>1</v>
      </c>
      <c r="D5814" s="0" t="s">
        <v>6924</v>
      </c>
      <c r="E5814" s="0" t="s">
        <v>13198</v>
      </c>
      <c r="F5814" s="0" t="s">
        <v>13101</v>
      </c>
      <c r="G5814" s="0" t="s">
        <v>13102</v>
      </c>
      <c r="H5814" s="0" t="s">
        <v>3129</v>
      </c>
      <c r="I5814" s="0" t="s">
        <v>2123</v>
      </c>
      <c r="J5814" s="0" t="s">
        <v>47</v>
      </c>
      <c r="K5814" s="0" t="s">
        <v>47</v>
      </c>
      <c r="L5814" s="0" t="s">
        <v>47</v>
      </c>
      <c r="M5814" s="0" t="s">
        <v>47</v>
      </c>
      <c r="N5814" s="0" t="n">
        <v>1</v>
      </c>
      <c r="O5814" s="0" t="n">
        <v>1</v>
      </c>
      <c r="P5814" s="0" t="n">
        <v>350</v>
      </c>
      <c r="Q5814" s="0" t="n">
        <v>1</v>
      </c>
      <c r="R5814" s="0" t="str">
        <f aca="false">INDEX(Lookup!$B$4:$B$18,MATCH(C5814,Lookup!$A$4:$A$18,0))</f>
        <v>India</v>
      </c>
      <c r="S5814" s="20" t="n">
        <f aca="false">INDEX(Lookup!$D$4:$D$18,MATCH(C5814,Lookup!$A$4:$A$18,0))</f>
        <v>0.012</v>
      </c>
      <c r="T5814" s="21" t="n">
        <f aca="false">ROUND(P5814*S5814,2)</f>
        <v>4.2</v>
      </c>
      <c r="U5814" s="21" t="n">
        <f aca="false">IF(T5814&lt;=10,1,IF(T5814&lt;=20,2,IF(T5814&lt;=30,3,IF(T5814&lt;=40,4,IF(T5814&lt;=50,5,IF(T5814&lt;=100,6,IF(T5814&lt;=250,7,8)))))))</f>
        <v>1</v>
      </c>
      <c r="V5814" s="21" t="n">
        <f aca="false">IF(AND(OR(Dashboard!$T$3="All",R5814=Dashboard!$T$3),OR(Dashboard!$T$4="All",D5814=Dashboard!$T$4)),1,0)</f>
        <v>1</v>
      </c>
      <c r="W5814" s="21" t="n">
        <f aca="false">IF(V5814=1,T5814+ROW()/10000000,0)</f>
        <v>4.2005814</v>
      </c>
    </row>
    <row r="5815" customFormat="false" ht="15" hidden="false" customHeight="false" outlineLevel="0" collapsed="false">
      <c r="A5815" s="0" t="n">
        <v>18464625</v>
      </c>
      <c r="B5815" s="0" t="s">
        <v>13199</v>
      </c>
      <c r="C5815" s="0" t="n">
        <v>1</v>
      </c>
      <c r="D5815" s="0" t="s">
        <v>6924</v>
      </c>
      <c r="E5815" s="0" t="s">
        <v>13200</v>
      </c>
      <c r="F5815" s="0" t="s">
        <v>13201</v>
      </c>
      <c r="G5815" s="0" t="s">
        <v>13202</v>
      </c>
      <c r="H5815" s="0" t="s">
        <v>13203</v>
      </c>
      <c r="I5815" s="0" t="s">
        <v>2123</v>
      </c>
      <c r="J5815" s="0" t="s">
        <v>47</v>
      </c>
      <c r="K5815" s="0" t="s">
        <v>47</v>
      </c>
      <c r="L5815" s="0" t="s">
        <v>47</v>
      </c>
      <c r="M5815" s="0" t="s">
        <v>47</v>
      </c>
      <c r="N5815" s="0" t="n">
        <v>1</v>
      </c>
      <c r="O5815" s="0" t="n">
        <v>0</v>
      </c>
      <c r="P5815" s="0" t="n">
        <v>350</v>
      </c>
      <c r="Q5815" s="0" t="n">
        <v>1</v>
      </c>
      <c r="R5815" s="0" t="str">
        <f aca="false">INDEX(Lookup!$B$4:$B$18,MATCH(C5815,Lookup!$A$4:$A$18,0))</f>
        <v>India</v>
      </c>
      <c r="S5815" s="20" t="n">
        <f aca="false">INDEX(Lookup!$D$4:$D$18,MATCH(C5815,Lookup!$A$4:$A$18,0))</f>
        <v>0.012</v>
      </c>
      <c r="T5815" s="21" t="n">
        <f aca="false">ROUND(P5815*S5815,2)</f>
        <v>4.2</v>
      </c>
      <c r="U5815" s="21" t="n">
        <f aca="false">IF(T5815&lt;=10,1,IF(T5815&lt;=20,2,IF(T5815&lt;=30,3,IF(T5815&lt;=40,4,IF(T5815&lt;=50,5,IF(T5815&lt;=100,6,IF(T5815&lt;=250,7,8)))))))</f>
        <v>1</v>
      </c>
      <c r="V5815" s="21" t="n">
        <f aca="false">IF(AND(OR(Dashboard!$T$3="All",R5815=Dashboard!$T$3),OR(Dashboard!$T$4="All",D5815=Dashboard!$T$4)),1,0)</f>
        <v>1</v>
      </c>
      <c r="W5815" s="21" t="n">
        <f aca="false">IF(V5815=1,T5815+ROW()/10000000,0)</f>
        <v>4.2005815</v>
      </c>
    </row>
    <row r="5816" customFormat="false" ht="15" hidden="false" customHeight="false" outlineLevel="0" collapsed="false">
      <c r="A5816" s="0" t="n">
        <v>18435330</v>
      </c>
      <c r="B5816" s="0" t="s">
        <v>10702</v>
      </c>
      <c r="C5816" s="0" t="n">
        <v>1</v>
      </c>
      <c r="D5816" s="0" t="s">
        <v>6924</v>
      </c>
      <c r="E5816" s="0" t="s">
        <v>13204</v>
      </c>
      <c r="F5816" s="0" t="s">
        <v>13201</v>
      </c>
      <c r="G5816" s="0" t="s">
        <v>13202</v>
      </c>
      <c r="H5816" s="0" t="s">
        <v>402</v>
      </c>
      <c r="I5816" s="0" t="s">
        <v>2123</v>
      </c>
      <c r="J5816" s="0" t="s">
        <v>47</v>
      </c>
      <c r="K5816" s="0" t="s">
        <v>47</v>
      </c>
      <c r="L5816" s="0" t="s">
        <v>47</v>
      </c>
      <c r="M5816" s="0" t="s">
        <v>47</v>
      </c>
      <c r="N5816" s="0" t="n">
        <v>1</v>
      </c>
      <c r="O5816" s="0" t="n">
        <v>0</v>
      </c>
      <c r="P5816" s="0" t="n">
        <v>250</v>
      </c>
      <c r="Q5816" s="0" t="n">
        <v>1</v>
      </c>
      <c r="R5816" s="0" t="str">
        <f aca="false">INDEX(Lookup!$B$4:$B$18,MATCH(C5816,Lookup!$A$4:$A$18,0))</f>
        <v>India</v>
      </c>
      <c r="S5816" s="20" t="n">
        <f aca="false">INDEX(Lookup!$D$4:$D$18,MATCH(C5816,Lookup!$A$4:$A$18,0))</f>
        <v>0.012</v>
      </c>
      <c r="T5816" s="21" t="n">
        <f aca="false">ROUND(P5816*S5816,2)</f>
        <v>3</v>
      </c>
      <c r="U5816" s="21" t="n">
        <f aca="false">IF(T5816&lt;=10,1,IF(T5816&lt;=20,2,IF(T5816&lt;=30,3,IF(T5816&lt;=40,4,IF(T5816&lt;=50,5,IF(T5816&lt;=100,6,IF(T5816&lt;=250,7,8)))))))</f>
        <v>1</v>
      </c>
      <c r="V5816" s="21" t="n">
        <f aca="false">IF(AND(OR(Dashboard!$T$3="All",R5816=Dashboard!$T$3),OR(Dashboard!$T$4="All",D5816=Dashboard!$T$4)),1,0)</f>
        <v>1</v>
      </c>
      <c r="W5816" s="21" t="n">
        <f aca="false">IF(V5816=1,T5816+ROW()/10000000,0)</f>
        <v>3.0005816</v>
      </c>
    </row>
    <row r="5817" customFormat="false" ht="15" hidden="false" customHeight="false" outlineLevel="0" collapsed="false">
      <c r="A5817" s="0" t="n">
        <v>18435326</v>
      </c>
      <c r="B5817" s="0" t="s">
        <v>13205</v>
      </c>
      <c r="C5817" s="0" t="n">
        <v>1</v>
      </c>
      <c r="D5817" s="0" t="s">
        <v>6924</v>
      </c>
      <c r="E5817" s="0" t="s">
        <v>13206</v>
      </c>
      <c r="F5817" s="0" t="s">
        <v>13201</v>
      </c>
      <c r="G5817" s="0" t="s">
        <v>13202</v>
      </c>
      <c r="H5817" s="0" t="s">
        <v>2949</v>
      </c>
      <c r="I5817" s="0" t="s">
        <v>2123</v>
      </c>
      <c r="J5817" s="0" t="s">
        <v>47</v>
      </c>
      <c r="K5817" s="0" t="s">
        <v>47</v>
      </c>
      <c r="L5817" s="0" t="s">
        <v>47</v>
      </c>
      <c r="M5817" s="0" t="s">
        <v>47</v>
      </c>
      <c r="N5817" s="0" t="n">
        <v>2</v>
      </c>
      <c r="O5817" s="0" t="n">
        <v>0</v>
      </c>
      <c r="P5817" s="0" t="n">
        <v>500</v>
      </c>
      <c r="Q5817" s="0" t="n">
        <v>1</v>
      </c>
      <c r="R5817" s="0" t="str">
        <f aca="false">INDEX(Lookup!$B$4:$B$18,MATCH(C5817,Lookup!$A$4:$A$18,0))</f>
        <v>India</v>
      </c>
      <c r="S5817" s="20" t="n">
        <f aca="false">INDEX(Lookup!$D$4:$D$18,MATCH(C5817,Lookup!$A$4:$A$18,0))</f>
        <v>0.012</v>
      </c>
      <c r="T5817" s="21" t="n">
        <f aca="false">ROUND(P5817*S5817,2)</f>
        <v>6</v>
      </c>
      <c r="U5817" s="21" t="n">
        <f aca="false">IF(T5817&lt;=10,1,IF(T5817&lt;=20,2,IF(T5817&lt;=30,3,IF(T5817&lt;=40,4,IF(T5817&lt;=50,5,IF(T5817&lt;=100,6,IF(T5817&lt;=250,7,8)))))))</f>
        <v>1</v>
      </c>
      <c r="V5817" s="21" t="n">
        <f aca="false">IF(AND(OR(Dashboard!$T$3="All",R5817=Dashboard!$T$3),OR(Dashboard!$T$4="All",D5817=Dashboard!$T$4)),1,0)</f>
        <v>1</v>
      </c>
      <c r="W5817" s="21" t="n">
        <f aca="false">IF(V5817=1,T5817+ROW()/10000000,0)</f>
        <v>6.0005817</v>
      </c>
    </row>
    <row r="5818" customFormat="false" ht="15" hidden="false" customHeight="false" outlineLevel="0" collapsed="false">
      <c r="A5818" s="0" t="n">
        <v>18464648</v>
      </c>
      <c r="B5818" s="0" t="s">
        <v>13207</v>
      </c>
      <c r="C5818" s="0" t="n">
        <v>1</v>
      </c>
      <c r="D5818" s="0" t="s">
        <v>6924</v>
      </c>
      <c r="E5818" s="0" t="s">
        <v>13208</v>
      </c>
      <c r="F5818" s="0" t="s">
        <v>13201</v>
      </c>
      <c r="G5818" s="0" t="s">
        <v>13202</v>
      </c>
      <c r="H5818" s="0" t="s">
        <v>2662</v>
      </c>
      <c r="I5818" s="0" t="s">
        <v>2123</v>
      </c>
      <c r="J5818" s="0" t="s">
        <v>47</v>
      </c>
      <c r="K5818" s="0" t="s">
        <v>47</v>
      </c>
      <c r="L5818" s="0" t="s">
        <v>47</v>
      </c>
      <c r="M5818" s="0" t="s">
        <v>47</v>
      </c>
      <c r="N5818" s="0" t="n">
        <v>1</v>
      </c>
      <c r="O5818" s="0" t="n">
        <v>0</v>
      </c>
      <c r="P5818" s="0" t="n">
        <v>300</v>
      </c>
      <c r="Q5818" s="0" t="n">
        <v>1</v>
      </c>
      <c r="R5818" s="0" t="str">
        <f aca="false">INDEX(Lookup!$B$4:$B$18,MATCH(C5818,Lookup!$A$4:$A$18,0))</f>
        <v>India</v>
      </c>
      <c r="S5818" s="20" t="n">
        <f aca="false">INDEX(Lookup!$D$4:$D$18,MATCH(C5818,Lookup!$A$4:$A$18,0))</f>
        <v>0.012</v>
      </c>
      <c r="T5818" s="21" t="n">
        <f aca="false">ROUND(P5818*S5818,2)</f>
        <v>3.6</v>
      </c>
      <c r="U5818" s="21" t="n">
        <f aca="false">IF(T5818&lt;=10,1,IF(T5818&lt;=20,2,IF(T5818&lt;=30,3,IF(T5818&lt;=40,4,IF(T5818&lt;=50,5,IF(T5818&lt;=100,6,IF(T5818&lt;=250,7,8)))))))</f>
        <v>1</v>
      </c>
      <c r="V5818" s="21" t="n">
        <f aca="false">IF(AND(OR(Dashboard!$T$3="All",R5818=Dashboard!$T$3),OR(Dashboard!$T$4="All",D5818=Dashboard!$T$4)),1,0)</f>
        <v>1</v>
      </c>
      <c r="W5818" s="21" t="n">
        <f aca="false">IF(V5818=1,T5818+ROW()/10000000,0)</f>
        <v>3.6005818</v>
      </c>
    </row>
    <row r="5819" customFormat="false" ht="15" hidden="false" customHeight="false" outlineLevel="0" collapsed="false">
      <c r="A5819" s="0" t="n">
        <v>18464629</v>
      </c>
      <c r="B5819" s="0" t="s">
        <v>13209</v>
      </c>
      <c r="C5819" s="0" t="n">
        <v>1</v>
      </c>
      <c r="D5819" s="0" t="s">
        <v>6924</v>
      </c>
      <c r="E5819" s="0" t="s">
        <v>13210</v>
      </c>
      <c r="F5819" s="0" t="s">
        <v>13201</v>
      </c>
      <c r="G5819" s="0" t="s">
        <v>13202</v>
      </c>
      <c r="H5819" s="0" t="s">
        <v>2662</v>
      </c>
      <c r="I5819" s="0" t="s">
        <v>2123</v>
      </c>
      <c r="J5819" s="0" t="s">
        <v>47</v>
      </c>
      <c r="K5819" s="0" t="s">
        <v>47</v>
      </c>
      <c r="L5819" s="0" t="s">
        <v>47</v>
      </c>
      <c r="M5819" s="0" t="s">
        <v>47</v>
      </c>
      <c r="N5819" s="0" t="n">
        <v>1</v>
      </c>
      <c r="O5819" s="0" t="n">
        <v>0</v>
      </c>
      <c r="P5819" s="0" t="n">
        <v>300</v>
      </c>
      <c r="Q5819" s="0" t="n">
        <v>1</v>
      </c>
      <c r="R5819" s="0" t="str">
        <f aca="false">INDEX(Lookup!$B$4:$B$18,MATCH(C5819,Lookup!$A$4:$A$18,0))</f>
        <v>India</v>
      </c>
      <c r="S5819" s="20" t="n">
        <f aca="false">INDEX(Lookup!$D$4:$D$18,MATCH(C5819,Lookup!$A$4:$A$18,0))</f>
        <v>0.012</v>
      </c>
      <c r="T5819" s="21" t="n">
        <f aca="false">ROUND(P5819*S5819,2)</f>
        <v>3.6</v>
      </c>
      <c r="U5819" s="21" t="n">
        <f aca="false">IF(T5819&lt;=10,1,IF(T5819&lt;=20,2,IF(T5819&lt;=30,3,IF(T5819&lt;=40,4,IF(T5819&lt;=50,5,IF(T5819&lt;=100,6,IF(T5819&lt;=250,7,8)))))))</f>
        <v>1</v>
      </c>
      <c r="V5819" s="21" t="n">
        <f aca="false">IF(AND(OR(Dashboard!$T$3="All",R5819=Dashboard!$T$3),OR(Dashboard!$T$4="All",D5819=Dashboard!$T$4)),1,0)</f>
        <v>1</v>
      </c>
      <c r="W5819" s="21" t="n">
        <f aca="false">IF(V5819=1,T5819+ROW()/10000000,0)</f>
        <v>3.6005819</v>
      </c>
    </row>
    <row r="5820" customFormat="false" ht="15" hidden="false" customHeight="false" outlineLevel="0" collapsed="false">
      <c r="A5820" s="0" t="n">
        <v>18435322</v>
      </c>
      <c r="B5820" s="0" t="s">
        <v>13211</v>
      </c>
      <c r="C5820" s="0" t="n">
        <v>1</v>
      </c>
      <c r="D5820" s="0" t="s">
        <v>6924</v>
      </c>
      <c r="E5820" s="0" t="s">
        <v>13212</v>
      </c>
      <c r="F5820" s="0" t="s">
        <v>13201</v>
      </c>
      <c r="G5820" s="0" t="s">
        <v>13202</v>
      </c>
      <c r="H5820" s="0" t="s">
        <v>402</v>
      </c>
      <c r="I5820" s="0" t="s">
        <v>2123</v>
      </c>
      <c r="J5820" s="0" t="s">
        <v>47</v>
      </c>
      <c r="K5820" s="0" t="s">
        <v>47</v>
      </c>
      <c r="L5820" s="0" t="s">
        <v>47</v>
      </c>
      <c r="M5820" s="0" t="s">
        <v>47</v>
      </c>
      <c r="N5820" s="0" t="n">
        <v>1</v>
      </c>
      <c r="O5820" s="0" t="n">
        <v>0</v>
      </c>
      <c r="P5820" s="0" t="n">
        <v>450</v>
      </c>
      <c r="Q5820" s="0" t="n">
        <v>1</v>
      </c>
      <c r="R5820" s="0" t="str">
        <f aca="false">INDEX(Lookup!$B$4:$B$18,MATCH(C5820,Lookup!$A$4:$A$18,0))</f>
        <v>India</v>
      </c>
      <c r="S5820" s="20" t="n">
        <f aca="false">INDEX(Lookup!$D$4:$D$18,MATCH(C5820,Lookup!$A$4:$A$18,0))</f>
        <v>0.012</v>
      </c>
      <c r="T5820" s="21" t="n">
        <f aca="false">ROUND(P5820*S5820,2)</f>
        <v>5.4</v>
      </c>
      <c r="U5820" s="21" t="n">
        <f aca="false">IF(T5820&lt;=10,1,IF(T5820&lt;=20,2,IF(T5820&lt;=30,3,IF(T5820&lt;=40,4,IF(T5820&lt;=50,5,IF(T5820&lt;=100,6,IF(T5820&lt;=250,7,8)))))))</f>
        <v>1</v>
      </c>
      <c r="V5820" s="21" t="n">
        <f aca="false">IF(AND(OR(Dashboard!$T$3="All",R5820=Dashboard!$T$3),OR(Dashboard!$T$4="All",D5820=Dashboard!$T$4)),1,0)</f>
        <v>1</v>
      </c>
      <c r="W5820" s="21" t="n">
        <f aca="false">IF(V5820=1,T5820+ROW()/10000000,0)</f>
        <v>5.400582</v>
      </c>
    </row>
    <row r="5821" customFormat="false" ht="15" hidden="false" customHeight="false" outlineLevel="0" collapsed="false">
      <c r="A5821" s="0" t="n">
        <v>18014151</v>
      </c>
      <c r="B5821" s="0" t="s">
        <v>13213</v>
      </c>
      <c r="C5821" s="0" t="n">
        <v>1</v>
      </c>
      <c r="D5821" s="0" t="s">
        <v>6924</v>
      </c>
      <c r="E5821" s="0" t="s">
        <v>13214</v>
      </c>
      <c r="F5821" s="0" t="s">
        <v>13201</v>
      </c>
      <c r="G5821" s="0" t="s">
        <v>13202</v>
      </c>
      <c r="H5821" s="0" t="s">
        <v>3500</v>
      </c>
      <c r="I5821" s="0" t="s">
        <v>2123</v>
      </c>
      <c r="J5821" s="0" t="s">
        <v>47</v>
      </c>
      <c r="K5821" s="0" t="s">
        <v>47</v>
      </c>
      <c r="L5821" s="0" t="s">
        <v>47</v>
      </c>
      <c r="M5821" s="0" t="s">
        <v>47</v>
      </c>
      <c r="N5821" s="0" t="n">
        <v>2</v>
      </c>
      <c r="O5821" s="0" t="n">
        <v>0</v>
      </c>
      <c r="P5821" s="0" t="n">
        <v>500</v>
      </c>
      <c r="Q5821" s="0" t="n">
        <v>1</v>
      </c>
      <c r="R5821" s="0" t="str">
        <f aca="false">INDEX(Lookup!$B$4:$B$18,MATCH(C5821,Lookup!$A$4:$A$18,0))</f>
        <v>India</v>
      </c>
      <c r="S5821" s="20" t="n">
        <f aca="false">INDEX(Lookup!$D$4:$D$18,MATCH(C5821,Lookup!$A$4:$A$18,0))</f>
        <v>0.012</v>
      </c>
      <c r="T5821" s="21" t="n">
        <f aca="false">ROUND(P5821*S5821,2)</f>
        <v>6</v>
      </c>
      <c r="U5821" s="21" t="n">
        <f aca="false">IF(T5821&lt;=10,1,IF(T5821&lt;=20,2,IF(T5821&lt;=30,3,IF(T5821&lt;=40,4,IF(T5821&lt;=50,5,IF(T5821&lt;=100,6,IF(T5821&lt;=250,7,8)))))))</f>
        <v>1</v>
      </c>
      <c r="V5821" s="21" t="n">
        <f aca="false">IF(AND(OR(Dashboard!$T$3="All",R5821=Dashboard!$T$3),OR(Dashboard!$T$4="All",D5821=Dashboard!$T$4)),1,0)</f>
        <v>1</v>
      </c>
      <c r="W5821" s="21" t="n">
        <f aca="false">IF(V5821=1,T5821+ROW()/10000000,0)</f>
        <v>6.0005821</v>
      </c>
    </row>
    <row r="5822" customFormat="false" ht="15" hidden="false" customHeight="false" outlineLevel="0" collapsed="false">
      <c r="A5822" s="0" t="n">
        <v>18375378</v>
      </c>
      <c r="B5822" s="0" t="s">
        <v>13215</v>
      </c>
      <c r="C5822" s="0" t="n">
        <v>1</v>
      </c>
      <c r="D5822" s="0" t="s">
        <v>6924</v>
      </c>
      <c r="E5822" s="0" t="s">
        <v>13216</v>
      </c>
      <c r="F5822" s="0" t="s">
        <v>13201</v>
      </c>
      <c r="G5822" s="0" t="s">
        <v>13202</v>
      </c>
      <c r="H5822" s="0" t="s">
        <v>2412</v>
      </c>
      <c r="I5822" s="0" t="s">
        <v>2123</v>
      </c>
      <c r="J5822" s="0" t="s">
        <v>47</v>
      </c>
      <c r="K5822" s="0" t="s">
        <v>47</v>
      </c>
      <c r="L5822" s="0" t="s">
        <v>47</v>
      </c>
      <c r="M5822" s="0" t="s">
        <v>47</v>
      </c>
      <c r="N5822" s="0" t="n">
        <v>1</v>
      </c>
      <c r="O5822" s="0" t="n">
        <v>0</v>
      </c>
      <c r="P5822" s="0" t="n">
        <v>400</v>
      </c>
      <c r="Q5822" s="0" t="n">
        <v>1</v>
      </c>
      <c r="R5822" s="0" t="str">
        <f aca="false">INDEX(Lookup!$B$4:$B$18,MATCH(C5822,Lookup!$A$4:$A$18,0))</f>
        <v>India</v>
      </c>
      <c r="S5822" s="20" t="n">
        <f aca="false">INDEX(Lookup!$D$4:$D$18,MATCH(C5822,Lookup!$A$4:$A$18,0))</f>
        <v>0.012</v>
      </c>
      <c r="T5822" s="21" t="n">
        <f aca="false">ROUND(P5822*S5822,2)</f>
        <v>4.8</v>
      </c>
      <c r="U5822" s="21" t="n">
        <f aca="false">IF(T5822&lt;=10,1,IF(T5822&lt;=20,2,IF(T5822&lt;=30,3,IF(T5822&lt;=40,4,IF(T5822&lt;=50,5,IF(T5822&lt;=100,6,IF(T5822&lt;=250,7,8)))))))</f>
        <v>1</v>
      </c>
      <c r="V5822" s="21" t="n">
        <f aca="false">IF(AND(OR(Dashboard!$T$3="All",R5822=Dashboard!$T$3),OR(Dashboard!$T$4="All",D5822=Dashboard!$T$4)),1,0)</f>
        <v>1</v>
      </c>
      <c r="W5822" s="21" t="n">
        <f aca="false">IF(V5822=1,T5822+ROW()/10000000,0)</f>
        <v>4.8005822</v>
      </c>
    </row>
    <row r="5823" customFormat="false" ht="15" hidden="false" customHeight="false" outlineLevel="0" collapsed="false">
      <c r="A5823" s="0" t="n">
        <v>310408</v>
      </c>
      <c r="B5823" s="0" t="s">
        <v>3106</v>
      </c>
      <c r="C5823" s="0" t="n">
        <v>1</v>
      </c>
      <c r="D5823" s="0" t="s">
        <v>6924</v>
      </c>
      <c r="E5823" s="0" t="s">
        <v>13217</v>
      </c>
      <c r="F5823" s="0" t="s">
        <v>13218</v>
      </c>
      <c r="G5823" s="0" t="s">
        <v>13219</v>
      </c>
      <c r="H5823" s="0" t="s">
        <v>2122</v>
      </c>
      <c r="I5823" s="0" t="s">
        <v>2123</v>
      </c>
      <c r="J5823" s="0" t="s">
        <v>47</v>
      </c>
      <c r="K5823" s="0" t="s">
        <v>47</v>
      </c>
      <c r="L5823" s="0" t="s">
        <v>47</v>
      </c>
      <c r="M5823" s="0" t="s">
        <v>47</v>
      </c>
      <c r="N5823" s="0" t="n">
        <v>1</v>
      </c>
      <c r="O5823" s="0" t="n">
        <v>38</v>
      </c>
      <c r="P5823" s="0" t="n">
        <v>400</v>
      </c>
      <c r="Q5823" s="0" t="n">
        <v>2.7</v>
      </c>
      <c r="R5823" s="0" t="str">
        <f aca="false">INDEX(Lookup!$B$4:$B$18,MATCH(C5823,Lookup!$A$4:$A$18,0))</f>
        <v>India</v>
      </c>
      <c r="S5823" s="20" t="n">
        <f aca="false">INDEX(Lookup!$D$4:$D$18,MATCH(C5823,Lookup!$A$4:$A$18,0))</f>
        <v>0.012</v>
      </c>
      <c r="T5823" s="21" t="n">
        <f aca="false">ROUND(P5823*S5823,2)</f>
        <v>4.8</v>
      </c>
      <c r="U5823" s="21" t="n">
        <f aca="false">IF(T5823&lt;=10,1,IF(T5823&lt;=20,2,IF(T5823&lt;=30,3,IF(T5823&lt;=40,4,IF(T5823&lt;=50,5,IF(T5823&lt;=100,6,IF(T5823&lt;=250,7,8)))))))</f>
        <v>1</v>
      </c>
      <c r="V5823" s="21" t="n">
        <f aca="false">IF(AND(OR(Dashboard!$T$3="All",R5823=Dashboard!$T$3),OR(Dashboard!$T$4="All",D5823=Dashboard!$T$4)),1,0)</f>
        <v>1</v>
      </c>
      <c r="W5823" s="21" t="n">
        <f aca="false">IF(V5823=1,T5823+ROW()/10000000,0)</f>
        <v>4.8005823</v>
      </c>
    </row>
    <row r="5824" customFormat="false" ht="15" hidden="false" customHeight="false" outlineLevel="0" collapsed="false">
      <c r="A5824" s="0" t="n">
        <v>1185</v>
      </c>
      <c r="B5824" s="0" t="s">
        <v>13220</v>
      </c>
      <c r="C5824" s="0" t="n">
        <v>1</v>
      </c>
      <c r="D5824" s="0" t="s">
        <v>6924</v>
      </c>
      <c r="E5824" s="0" t="s">
        <v>13221</v>
      </c>
      <c r="F5824" s="0" t="s">
        <v>13218</v>
      </c>
      <c r="G5824" s="0" t="s">
        <v>13219</v>
      </c>
      <c r="H5824" s="0" t="s">
        <v>13222</v>
      </c>
      <c r="I5824" s="0" t="s">
        <v>2123</v>
      </c>
      <c r="J5824" s="0" t="s">
        <v>46</v>
      </c>
      <c r="K5824" s="0" t="s">
        <v>47</v>
      </c>
      <c r="L5824" s="0" t="s">
        <v>47</v>
      </c>
      <c r="M5824" s="0" t="s">
        <v>47</v>
      </c>
      <c r="N5824" s="0" t="n">
        <v>3</v>
      </c>
      <c r="O5824" s="0" t="n">
        <v>105</v>
      </c>
      <c r="P5824" s="0" t="n">
        <v>1900</v>
      </c>
      <c r="Q5824" s="0" t="n">
        <v>2.8</v>
      </c>
      <c r="R5824" s="0" t="str">
        <f aca="false">INDEX(Lookup!$B$4:$B$18,MATCH(C5824,Lookup!$A$4:$A$18,0))</f>
        <v>India</v>
      </c>
      <c r="S5824" s="20" t="n">
        <f aca="false">INDEX(Lookup!$D$4:$D$18,MATCH(C5824,Lookup!$A$4:$A$18,0))</f>
        <v>0.012</v>
      </c>
      <c r="T5824" s="21" t="n">
        <f aca="false">ROUND(P5824*S5824,2)</f>
        <v>22.8</v>
      </c>
      <c r="U5824" s="21" t="n">
        <f aca="false">IF(T5824&lt;=10,1,IF(T5824&lt;=20,2,IF(T5824&lt;=30,3,IF(T5824&lt;=40,4,IF(T5824&lt;=50,5,IF(T5824&lt;=100,6,IF(T5824&lt;=250,7,8)))))))</f>
        <v>3</v>
      </c>
      <c r="V5824" s="21" t="n">
        <f aca="false">IF(AND(OR(Dashboard!$T$3="All",R5824=Dashboard!$T$3),OR(Dashboard!$T$4="All",D5824=Dashboard!$T$4)),1,0)</f>
        <v>1</v>
      </c>
      <c r="W5824" s="21" t="n">
        <f aca="false">IF(V5824=1,T5824+ROW()/10000000,0)</f>
        <v>22.8005824</v>
      </c>
    </row>
    <row r="5825" customFormat="false" ht="15" hidden="false" customHeight="false" outlineLevel="0" collapsed="false">
      <c r="A5825" s="0" t="n">
        <v>5536</v>
      </c>
      <c r="B5825" s="0" t="s">
        <v>13223</v>
      </c>
      <c r="C5825" s="0" t="n">
        <v>1</v>
      </c>
      <c r="D5825" s="0" t="s">
        <v>6924</v>
      </c>
      <c r="E5825" s="0" t="s">
        <v>13224</v>
      </c>
      <c r="F5825" s="0" t="s">
        <v>13218</v>
      </c>
      <c r="G5825" s="0" t="s">
        <v>13219</v>
      </c>
      <c r="H5825" s="0" t="s">
        <v>2128</v>
      </c>
      <c r="I5825" s="0" t="s">
        <v>2123</v>
      </c>
      <c r="J5825" s="0" t="s">
        <v>47</v>
      </c>
      <c r="K5825" s="0" t="s">
        <v>47</v>
      </c>
      <c r="L5825" s="0" t="s">
        <v>47</v>
      </c>
      <c r="M5825" s="0" t="s">
        <v>47</v>
      </c>
      <c r="N5825" s="0" t="n">
        <v>1</v>
      </c>
      <c r="O5825" s="0" t="n">
        <v>11</v>
      </c>
      <c r="P5825" s="0" t="n">
        <v>150</v>
      </c>
      <c r="Q5825" s="0" t="n">
        <v>2.8</v>
      </c>
      <c r="R5825" s="0" t="str">
        <f aca="false">INDEX(Lookup!$B$4:$B$18,MATCH(C5825,Lookup!$A$4:$A$18,0))</f>
        <v>India</v>
      </c>
      <c r="S5825" s="20" t="n">
        <f aca="false">INDEX(Lookup!$D$4:$D$18,MATCH(C5825,Lookup!$A$4:$A$18,0))</f>
        <v>0.012</v>
      </c>
      <c r="T5825" s="21" t="n">
        <f aca="false">ROUND(P5825*S5825,2)</f>
        <v>1.8</v>
      </c>
      <c r="U5825" s="21" t="n">
        <f aca="false">IF(T5825&lt;=10,1,IF(T5825&lt;=20,2,IF(T5825&lt;=30,3,IF(T5825&lt;=40,4,IF(T5825&lt;=50,5,IF(T5825&lt;=100,6,IF(T5825&lt;=250,7,8)))))))</f>
        <v>1</v>
      </c>
      <c r="V5825" s="21" t="n">
        <f aca="false">IF(AND(OR(Dashboard!$T$3="All",R5825=Dashboard!$T$3),OR(Dashboard!$T$4="All",D5825=Dashboard!$T$4)),1,0)</f>
        <v>1</v>
      </c>
      <c r="W5825" s="21" t="n">
        <f aca="false">IF(V5825=1,T5825+ROW()/10000000,0)</f>
        <v>1.8005825</v>
      </c>
    </row>
    <row r="5826" customFormat="false" ht="15" hidden="false" customHeight="false" outlineLevel="0" collapsed="false">
      <c r="A5826" s="0" t="n">
        <v>18393213</v>
      </c>
      <c r="B5826" s="0" t="s">
        <v>7347</v>
      </c>
      <c r="C5826" s="0" t="n">
        <v>1</v>
      </c>
      <c r="D5826" s="0" t="s">
        <v>6924</v>
      </c>
      <c r="E5826" s="0" t="s">
        <v>13225</v>
      </c>
      <c r="F5826" s="0" t="s">
        <v>13218</v>
      </c>
      <c r="G5826" s="0" t="s">
        <v>13219</v>
      </c>
      <c r="H5826" s="0" t="s">
        <v>13226</v>
      </c>
      <c r="I5826" s="0" t="s">
        <v>2123</v>
      </c>
      <c r="J5826" s="0" t="s">
        <v>47</v>
      </c>
      <c r="K5826" s="0" t="s">
        <v>47</v>
      </c>
      <c r="L5826" s="0" t="s">
        <v>47</v>
      </c>
      <c r="M5826" s="0" t="s">
        <v>47</v>
      </c>
      <c r="N5826" s="0" t="n">
        <v>1</v>
      </c>
      <c r="O5826" s="0" t="n">
        <v>4</v>
      </c>
      <c r="P5826" s="0" t="n">
        <v>450</v>
      </c>
      <c r="Q5826" s="0" t="n">
        <v>2.9</v>
      </c>
      <c r="R5826" s="0" t="str">
        <f aca="false">INDEX(Lookup!$B$4:$B$18,MATCH(C5826,Lookup!$A$4:$A$18,0))</f>
        <v>India</v>
      </c>
      <c r="S5826" s="20" t="n">
        <f aca="false">INDEX(Lookup!$D$4:$D$18,MATCH(C5826,Lookup!$A$4:$A$18,0))</f>
        <v>0.012</v>
      </c>
      <c r="T5826" s="21" t="n">
        <f aca="false">ROUND(P5826*S5826,2)</f>
        <v>5.4</v>
      </c>
      <c r="U5826" s="21" t="n">
        <f aca="false">IF(T5826&lt;=10,1,IF(T5826&lt;=20,2,IF(T5826&lt;=30,3,IF(T5826&lt;=40,4,IF(T5826&lt;=50,5,IF(T5826&lt;=100,6,IF(T5826&lt;=250,7,8)))))))</f>
        <v>1</v>
      </c>
      <c r="V5826" s="21" t="n">
        <f aca="false">IF(AND(OR(Dashboard!$T$3="All",R5826=Dashboard!$T$3),OR(Dashboard!$T$4="All",D5826=Dashboard!$T$4)),1,0)</f>
        <v>1</v>
      </c>
      <c r="W5826" s="21" t="n">
        <f aca="false">IF(V5826=1,T5826+ROW()/10000000,0)</f>
        <v>5.4005826</v>
      </c>
    </row>
    <row r="5827" customFormat="false" ht="15" hidden="false" customHeight="false" outlineLevel="0" collapsed="false">
      <c r="A5827" s="0" t="n">
        <v>308336</v>
      </c>
      <c r="B5827" s="0" t="s">
        <v>3113</v>
      </c>
      <c r="C5827" s="0" t="n">
        <v>1</v>
      </c>
      <c r="D5827" s="0" t="s">
        <v>6924</v>
      </c>
      <c r="E5827" s="0" t="s">
        <v>13227</v>
      </c>
      <c r="F5827" s="0" t="s">
        <v>13218</v>
      </c>
      <c r="G5827" s="0" t="s">
        <v>13219</v>
      </c>
      <c r="H5827" s="0" t="s">
        <v>153</v>
      </c>
      <c r="I5827" s="0" t="s">
        <v>2123</v>
      </c>
      <c r="J5827" s="0" t="s">
        <v>47</v>
      </c>
      <c r="K5827" s="0" t="s">
        <v>47</v>
      </c>
      <c r="L5827" s="0" t="s">
        <v>47</v>
      </c>
      <c r="M5827" s="0" t="s">
        <v>47</v>
      </c>
      <c r="N5827" s="0" t="n">
        <v>1</v>
      </c>
      <c r="O5827" s="0" t="n">
        <v>13</v>
      </c>
      <c r="P5827" s="0" t="n">
        <v>450</v>
      </c>
      <c r="Q5827" s="0" t="n">
        <v>3.1</v>
      </c>
      <c r="R5827" s="0" t="str">
        <f aca="false">INDEX(Lookup!$B$4:$B$18,MATCH(C5827,Lookup!$A$4:$A$18,0))</f>
        <v>India</v>
      </c>
      <c r="S5827" s="20" t="n">
        <f aca="false">INDEX(Lookup!$D$4:$D$18,MATCH(C5827,Lookup!$A$4:$A$18,0))</f>
        <v>0.012</v>
      </c>
      <c r="T5827" s="21" t="n">
        <f aca="false">ROUND(P5827*S5827,2)</f>
        <v>5.4</v>
      </c>
      <c r="U5827" s="21" t="n">
        <f aca="false">IF(T5827&lt;=10,1,IF(T5827&lt;=20,2,IF(T5827&lt;=30,3,IF(T5827&lt;=40,4,IF(T5827&lt;=50,5,IF(T5827&lt;=100,6,IF(T5827&lt;=250,7,8)))))))</f>
        <v>1</v>
      </c>
      <c r="V5827" s="21" t="n">
        <f aca="false">IF(AND(OR(Dashboard!$T$3="All",R5827=Dashboard!$T$3),OR(Dashboard!$T$4="All",D5827=Dashboard!$T$4)),1,0)</f>
        <v>1</v>
      </c>
      <c r="W5827" s="21" t="n">
        <f aca="false">IF(V5827=1,T5827+ROW()/10000000,0)</f>
        <v>5.4005827</v>
      </c>
    </row>
    <row r="5828" customFormat="false" ht="15" hidden="false" customHeight="false" outlineLevel="0" collapsed="false">
      <c r="A5828" s="0" t="n">
        <v>637</v>
      </c>
      <c r="B5828" s="0" t="s">
        <v>3113</v>
      </c>
      <c r="C5828" s="0" t="n">
        <v>1</v>
      </c>
      <c r="D5828" s="0" t="s">
        <v>6924</v>
      </c>
      <c r="E5828" s="0" t="s">
        <v>13228</v>
      </c>
      <c r="F5828" s="0" t="s">
        <v>13218</v>
      </c>
      <c r="G5828" s="0" t="s">
        <v>13219</v>
      </c>
      <c r="H5828" s="0" t="s">
        <v>153</v>
      </c>
      <c r="I5828" s="0" t="s">
        <v>2123</v>
      </c>
      <c r="J5828" s="0" t="s">
        <v>47</v>
      </c>
      <c r="K5828" s="0" t="s">
        <v>46</v>
      </c>
      <c r="L5828" s="0" t="s">
        <v>47</v>
      </c>
      <c r="M5828" s="0" t="s">
        <v>47</v>
      </c>
      <c r="N5828" s="0" t="n">
        <v>1</v>
      </c>
      <c r="O5828" s="0" t="n">
        <v>38</v>
      </c>
      <c r="P5828" s="0" t="n">
        <v>450</v>
      </c>
      <c r="Q5828" s="0" t="n">
        <v>3</v>
      </c>
      <c r="R5828" s="0" t="str">
        <f aca="false">INDEX(Lookup!$B$4:$B$18,MATCH(C5828,Lookup!$A$4:$A$18,0))</f>
        <v>India</v>
      </c>
      <c r="S5828" s="20" t="n">
        <f aca="false">INDEX(Lookup!$D$4:$D$18,MATCH(C5828,Lookup!$A$4:$A$18,0))</f>
        <v>0.012</v>
      </c>
      <c r="T5828" s="21" t="n">
        <f aca="false">ROUND(P5828*S5828,2)</f>
        <v>5.4</v>
      </c>
      <c r="U5828" s="21" t="n">
        <f aca="false">IF(T5828&lt;=10,1,IF(T5828&lt;=20,2,IF(T5828&lt;=30,3,IF(T5828&lt;=40,4,IF(T5828&lt;=50,5,IF(T5828&lt;=100,6,IF(T5828&lt;=250,7,8)))))))</f>
        <v>1</v>
      </c>
      <c r="V5828" s="21" t="n">
        <f aca="false">IF(AND(OR(Dashboard!$T$3="All",R5828=Dashboard!$T$3),OR(Dashboard!$T$4="All",D5828=Dashboard!$T$4)),1,0)</f>
        <v>1</v>
      </c>
      <c r="W5828" s="21" t="n">
        <f aca="false">IF(V5828=1,T5828+ROW()/10000000,0)</f>
        <v>5.4005828</v>
      </c>
    </row>
    <row r="5829" customFormat="false" ht="15" hidden="false" customHeight="false" outlineLevel="0" collapsed="false">
      <c r="A5829" s="0" t="n">
        <v>313159</v>
      </c>
      <c r="B5829" s="0" t="s">
        <v>13229</v>
      </c>
      <c r="C5829" s="0" t="n">
        <v>1</v>
      </c>
      <c r="D5829" s="0" t="s">
        <v>6924</v>
      </c>
      <c r="E5829" s="0" t="s">
        <v>13230</v>
      </c>
      <c r="F5829" s="0" t="s">
        <v>13218</v>
      </c>
      <c r="G5829" s="0" t="s">
        <v>13219</v>
      </c>
      <c r="H5829" s="0" t="s">
        <v>13231</v>
      </c>
      <c r="I5829" s="0" t="s">
        <v>2123</v>
      </c>
      <c r="J5829" s="0" t="s">
        <v>47</v>
      </c>
      <c r="K5829" s="0" t="s">
        <v>46</v>
      </c>
      <c r="L5829" s="0" t="s">
        <v>47</v>
      </c>
      <c r="M5829" s="0" t="s">
        <v>47</v>
      </c>
      <c r="N5829" s="0" t="n">
        <v>1</v>
      </c>
      <c r="O5829" s="0" t="n">
        <v>9</v>
      </c>
      <c r="P5829" s="0" t="n">
        <v>300</v>
      </c>
      <c r="Q5829" s="0" t="n">
        <v>3.2</v>
      </c>
      <c r="R5829" s="0" t="str">
        <f aca="false">INDEX(Lookup!$B$4:$B$18,MATCH(C5829,Lookup!$A$4:$A$18,0))</f>
        <v>India</v>
      </c>
      <c r="S5829" s="20" t="n">
        <f aca="false">INDEX(Lookup!$D$4:$D$18,MATCH(C5829,Lookup!$A$4:$A$18,0))</f>
        <v>0.012</v>
      </c>
      <c r="T5829" s="21" t="n">
        <f aca="false">ROUND(P5829*S5829,2)</f>
        <v>3.6</v>
      </c>
      <c r="U5829" s="21" t="n">
        <f aca="false">IF(T5829&lt;=10,1,IF(T5829&lt;=20,2,IF(T5829&lt;=30,3,IF(T5829&lt;=40,4,IF(T5829&lt;=50,5,IF(T5829&lt;=100,6,IF(T5829&lt;=250,7,8)))))))</f>
        <v>1</v>
      </c>
      <c r="V5829" s="21" t="n">
        <f aca="false">IF(AND(OR(Dashboard!$T$3="All",R5829=Dashboard!$T$3),OR(Dashboard!$T$4="All",D5829=Dashboard!$T$4)),1,0)</f>
        <v>1</v>
      </c>
      <c r="W5829" s="21" t="n">
        <f aca="false">IF(V5829=1,T5829+ROW()/10000000,0)</f>
        <v>3.6005829</v>
      </c>
    </row>
    <row r="5830" customFormat="false" ht="15" hidden="false" customHeight="false" outlineLevel="0" collapsed="false">
      <c r="A5830" s="0" t="n">
        <v>3608</v>
      </c>
      <c r="B5830" s="0" t="s">
        <v>2408</v>
      </c>
      <c r="C5830" s="0" t="n">
        <v>1</v>
      </c>
      <c r="D5830" s="0" t="s">
        <v>6924</v>
      </c>
      <c r="E5830" s="0" t="s">
        <v>13232</v>
      </c>
      <c r="F5830" s="0" t="s">
        <v>13218</v>
      </c>
      <c r="G5830" s="0" t="s">
        <v>13219</v>
      </c>
      <c r="H5830" s="0" t="s">
        <v>3392</v>
      </c>
      <c r="I5830" s="0" t="s">
        <v>2123</v>
      </c>
      <c r="J5830" s="0" t="s">
        <v>47</v>
      </c>
      <c r="K5830" s="0" t="s">
        <v>47</v>
      </c>
      <c r="L5830" s="0" t="s">
        <v>47</v>
      </c>
      <c r="M5830" s="0" t="s">
        <v>47</v>
      </c>
      <c r="N5830" s="0" t="n">
        <v>2</v>
      </c>
      <c r="O5830" s="0" t="n">
        <v>71</v>
      </c>
      <c r="P5830" s="0" t="n">
        <v>700</v>
      </c>
      <c r="Q5830" s="0" t="n">
        <v>3</v>
      </c>
      <c r="R5830" s="0" t="str">
        <f aca="false">INDEX(Lookup!$B$4:$B$18,MATCH(C5830,Lookup!$A$4:$A$18,0))</f>
        <v>India</v>
      </c>
      <c r="S5830" s="20" t="n">
        <f aca="false">INDEX(Lookup!$D$4:$D$18,MATCH(C5830,Lookup!$A$4:$A$18,0))</f>
        <v>0.012</v>
      </c>
      <c r="T5830" s="21" t="n">
        <f aca="false">ROUND(P5830*S5830,2)</f>
        <v>8.4</v>
      </c>
      <c r="U5830" s="21" t="n">
        <f aca="false">IF(T5830&lt;=10,1,IF(T5830&lt;=20,2,IF(T5830&lt;=30,3,IF(T5830&lt;=40,4,IF(T5830&lt;=50,5,IF(T5830&lt;=100,6,IF(T5830&lt;=250,7,8)))))))</f>
        <v>1</v>
      </c>
      <c r="V5830" s="21" t="n">
        <f aca="false">IF(AND(OR(Dashboard!$T$3="All",R5830=Dashboard!$T$3),OR(Dashboard!$T$4="All",D5830=Dashboard!$T$4)),1,0)</f>
        <v>1</v>
      </c>
      <c r="W5830" s="21" t="n">
        <f aca="false">IF(V5830=1,T5830+ROW()/10000000,0)</f>
        <v>8.400583</v>
      </c>
    </row>
    <row r="5831" customFormat="false" ht="15" hidden="false" customHeight="false" outlineLevel="0" collapsed="false">
      <c r="A5831" s="0" t="n">
        <v>3636</v>
      </c>
      <c r="B5831" s="0" t="s">
        <v>5523</v>
      </c>
      <c r="C5831" s="0" t="n">
        <v>1</v>
      </c>
      <c r="D5831" s="0" t="s">
        <v>6924</v>
      </c>
      <c r="E5831" s="0" t="s">
        <v>13233</v>
      </c>
      <c r="F5831" s="0" t="s">
        <v>13218</v>
      </c>
      <c r="G5831" s="0" t="s">
        <v>13219</v>
      </c>
      <c r="H5831" s="0" t="s">
        <v>2367</v>
      </c>
      <c r="I5831" s="0" t="s">
        <v>2123</v>
      </c>
      <c r="J5831" s="0" t="s">
        <v>47</v>
      </c>
      <c r="K5831" s="0" t="s">
        <v>47</v>
      </c>
      <c r="L5831" s="0" t="s">
        <v>47</v>
      </c>
      <c r="M5831" s="0" t="s">
        <v>47</v>
      </c>
      <c r="N5831" s="0" t="n">
        <v>1</v>
      </c>
      <c r="O5831" s="0" t="n">
        <v>12</v>
      </c>
      <c r="P5831" s="0" t="n">
        <v>150</v>
      </c>
      <c r="Q5831" s="0" t="n">
        <v>3</v>
      </c>
      <c r="R5831" s="0" t="str">
        <f aca="false">INDEX(Lookup!$B$4:$B$18,MATCH(C5831,Lookup!$A$4:$A$18,0))</f>
        <v>India</v>
      </c>
      <c r="S5831" s="20" t="n">
        <f aca="false">INDEX(Lookup!$D$4:$D$18,MATCH(C5831,Lookup!$A$4:$A$18,0))</f>
        <v>0.012</v>
      </c>
      <c r="T5831" s="21" t="n">
        <f aca="false">ROUND(P5831*S5831,2)</f>
        <v>1.8</v>
      </c>
      <c r="U5831" s="21" t="n">
        <f aca="false">IF(T5831&lt;=10,1,IF(T5831&lt;=20,2,IF(T5831&lt;=30,3,IF(T5831&lt;=40,4,IF(T5831&lt;=50,5,IF(T5831&lt;=100,6,IF(T5831&lt;=250,7,8)))))))</f>
        <v>1</v>
      </c>
      <c r="V5831" s="21" t="n">
        <f aca="false">IF(AND(OR(Dashboard!$T$3="All",R5831=Dashboard!$T$3),OR(Dashboard!$T$4="All",D5831=Dashboard!$T$4)),1,0)</f>
        <v>1</v>
      </c>
      <c r="W5831" s="21" t="n">
        <f aca="false">IF(V5831=1,T5831+ROW()/10000000,0)</f>
        <v>1.8005831</v>
      </c>
    </row>
    <row r="5832" customFormat="false" ht="15" hidden="false" customHeight="false" outlineLevel="0" collapsed="false">
      <c r="A5832" s="0" t="n">
        <v>312790</v>
      </c>
      <c r="B5832" s="0" t="s">
        <v>13234</v>
      </c>
      <c r="C5832" s="0" t="n">
        <v>1</v>
      </c>
      <c r="D5832" s="0" t="s">
        <v>6924</v>
      </c>
      <c r="E5832" s="0" t="s">
        <v>13235</v>
      </c>
      <c r="F5832" s="0" t="s">
        <v>13218</v>
      </c>
      <c r="G5832" s="0" t="s">
        <v>13219</v>
      </c>
      <c r="H5832" s="0" t="s">
        <v>2128</v>
      </c>
      <c r="I5832" s="0" t="s">
        <v>2123</v>
      </c>
      <c r="J5832" s="0" t="s">
        <v>47</v>
      </c>
      <c r="K5832" s="0" t="s">
        <v>47</v>
      </c>
      <c r="L5832" s="0" t="s">
        <v>47</v>
      </c>
      <c r="M5832" s="0" t="s">
        <v>47</v>
      </c>
      <c r="N5832" s="0" t="n">
        <v>1</v>
      </c>
      <c r="O5832" s="0" t="n">
        <v>8</v>
      </c>
      <c r="P5832" s="0" t="n">
        <v>200</v>
      </c>
      <c r="Q5832" s="0" t="n">
        <v>3.1</v>
      </c>
      <c r="R5832" s="0" t="str">
        <f aca="false">INDEX(Lookup!$B$4:$B$18,MATCH(C5832,Lookup!$A$4:$A$18,0))</f>
        <v>India</v>
      </c>
      <c r="S5832" s="20" t="n">
        <f aca="false">INDEX(Lookup!$D$4:$D$18,MATCH(C5832,Lookup!$A$4:$A$18,0))</f>
        <v>0.012</v>
      </c>
      <c r="T5832" s="21" t="n">
        <f aca="false">ROUND(P5832*S5832,2)</f>
        <v>2.4</v>
      </c>
      <c r="U5832" s="21" t="n">
        <f aca="false">IF(T5832&lt;=10,1,IF(T5832&lt;=20,2,IF(T5832&lt;=30,3,IF(T5832&lt;=40,4,IF(T5832&lt;=50,5,IF(T5832&lt;=100,6,IF(T5832&lt;=250,7,8)))))))</f>
        <v>1</v>
      </c>
      <c r="V5832" s="21" t="n">
        <f aca="false">IF(AND(OR(Dashboard!$T$3="All",R5832=Dashboard!$T$3),OR(Dashboard!$T$4="All",D5832=Dashboard!$T$4)),1,0)</f>
        <v>1</v>
      </c>
      <c r="W5832" s="21" t="n">
        <f aca="false">IF(V5832=1,T5832+ROW()/10000000,0)</f>
        <v>2.4005832</v>
      </c>
    </row>
    <row r="5833" customFormat="false" ht="15" hidden="false" customHeight="false" outlineLevel="0" collapsed="false">
      <c r="A5833" s="0" t="n">
        <v>5537</v>
      </c>
      <c r="B5833" s="0" t="s">
        <v>13236</v>
      </c>
      <c r="C5833" s="0" t="n">
        <v>1</v>
      </c>
      <c r="D5833" s="0" t="s">
        <v>6924</v>
      </c>
      <c r="E5833" s="0" t="s">
        <v>13237</v>
      </c>
      <c r="F5833" s="0" t="s">
        <v>13218</v>
      </c>
      <c r="G5833" s="0" t="s">
        <v>13219</v>
      </c>
      <c r="H5833" s="0" t="s">
        <v>2285</v>
      </c>
      <c r="I5833" s="0" t="s">
        <v>2123</v>
      </c>
      <c r="J5833" s="0" t="s">
        <v>47</v>
      </c>
      <c r="K5833" s="0" t="s">
        <v>47</v>
      </c>
      <c r="L5833" s="0" t="s">
        <v>47</v>
      </c>
      <c r="M5833" s="0" t="s">
        <v>47</v>
      </c>
      <c r="N5833" s="0" t="n">
        <v>1</v>
      </c>
      <c r="O5833" s="0" t="n">
        <v>14</v>
      </c>
      <c r="P5833" s="0" t="n">
        <v>250</v>
      </c>
      <c r="Q5833" s="0" t="n">
        <v>3.1</v>
      </c>
      <c r="R5833" s="0" t="str">
        <f aca="false">INDEX(Lookup!$B$4:$B$18,MATCH(C5833,Lookup!$A$4:$A$18,0))</f>
        <v>India</v>
      </c>
      <c r="S5833" s="20" t="n">
        <f aca="false">INDEX(Lookup!$D$4:$D$18,MATCH(C5833,Lookup!$A$4:$A$18,0))</f>
        <v>0.012</v>
      </c>
      <c r="T5833" s="21" t="n">
        <f aca="false">ROUND(P5833*S5833,2)</f>
        <v>3</v>
      </c>
      <c r="U5833" s="21" t="n">
        <f aca="false">IF(T5833&lt;=10,1,IF(T5833&lt;=20,2,IF(T5833&lt;=30,3,IF(T5833&lt;=40,4,IF(T5833&lt;=50,5,IF(T5833&lt;=100,6,IF(T5833&lt;=250,7,8)))))))</f>
        <v>1</v>
      </c>
      <c r="V5833" s="21" t="n">
        <f aca="false">IF(AND(OR(Dashboard!$T$3="All",R5833=Dashboard!$T$3),OR(Dashboard!$T$4="All",D5833=Dashboard!$T$4)),1,0)</f>
        <v>1</v>
      </c>
      <c r="W5833" s="21" t="n">
        <f aca="false">IF(V5833=1,T5833+ROW()/10000000,0)</f>
        <v>3.0005833</v>
      </c>
    </row>
    <row r="5834" customFormat="false" ht="15" hidden="false" customHeight="false" outlineLevel="0" collapsed="false">
      <c r="A5834" s="0" t="n">
        <v>308347</v>
      </c>
      <c r="B5834" s="0" t="s">
        <v>13238</v>
      </c>
      <c r="C5834" s="0" t="n">
        <v>1</v>
      </c>
      <c r="D5834" s="0" t="s">
        <v>6924</v>
      </c>
      <c r="E5834" s="0" t="s">
        <v>13239</v>
      </c>
      <c r="F5834" s="0" t="s">
        <v>13218</v>
      </c>
      <c r="G5834" s="0" t="s">
        <v>13219</v>
      </c>
      <c r="H5834" s="0" t="s">
        <v>2128</v>
      </c>
      <c r="I5834" s="0" t="s">
        <v>2123</v>
      </c>
      <c r="J5834" s="0" t="s">
        <v>47</v>
      </c>
      <c r="K5834" s="0" t="s">
        <v>47</v>
      </c>
      <c r="L5834" s="0" t="s">
        <v>47</v>
      </c>
      <c r="M5834" s="0" t="s">
        <v>47</v>
      </c>
      <c r="N5834" s="0" t="n">
        <v>1</v>
      </c>
      <c r="O5834" s="0" t="n">
        <v>14</v>
      </c>
      <c r="P5834" s="0" t="n">
        <v>200</v>
      </c>
      <c r="Q5834" s="0" t="n">
        <v>3.2</v>
      </c>
      <c r="R5834" s="0" t="str">
        <f aca="false">INDEX(Lookup!$B$4:$B$18,MATCH(C5834,Lookup!$A$4:$A$18,0))</f>
        <v>India</v>
      </c>
      <c r="S5834" s="20" t="n">
        <f aca="false">INDEX(Lookup!$D$4:$D$18,MATCH(C5834,Lookup!$A$4:$A$18,0))</f>
        <v>0.012</v>
      </c>
      <c r="T5834" s="21" t="n">
        <f aca="false">ROUND(P5834*S5834,2)</f>
        <v>2.4</v>
      </c>
      <c r="U5834" s="21" t="n">
        <f aca="false">IF(T5834&lt;=10,1,IF(T5834&lt;=20,2,IF(T5834&lt;=30,3,IF(T5834&lt;=40,4,IF(T5834&lt;=50,5,IF(T5834&lt;=100,6,IF(T5834&lt;=250,7,8)))))))</f>
        <v>1</v>
      </c>
      <c r="V5834" s="21" t="n">
        <f aca="false">IF(AND(OR(Dashboard!$T$3="All",R5834=Dashboard!$T$3),OR(Dashboard!$T$4="All",D5834=Dashboard!$T$4)),1,0)</f>
        <v>1</v>
      </c>
      <c r="W5834" s="21" t="n">
        <f aca="false">IF(V5834=1,T5834+ROW()/10000000,0)</f>
        <v>2.4005834</v>
      </c>
    </row>
    <row r="5835" customFormat="false" ht="15" hidden="false" customHeight="false" outlineLevel="0" collapsed="false">
      <c r="A5835" s="0" t="n">
        <v>2602</v>
      </c>
      <c r="B5835" s="0" t="s">
        <v>11223</v>
      </c>
      <c r="C5835" s="0" t="n">
        <v>1</v>
      </c>
      <c r="D5835" s="0" t="s">
        <v>6924</v>
      </c>
      <c r="E5835" s="0" t="s">
        <v>13240</v>
      </c>
      <c r="F5835" s="0" t="s">
        <v>13218</v>
      </c>
      <c r="G5835" s="0" t="s">
        <v>13219</v>
      </c>
      <c r="H5835" s="0" t="s">
        <v>2310</v>
      </c>
      <c r="I5835" s="0" t="s">
        <v>2123</v>
      </c>
      <c r="J5835" s="0" t="s">
        <v>47</v>
      </c>
      <c r="K5835" s="0" t="s">
        <v>47</v>
      </c>
      <c r="L5835" s="0" t="s">
        <v>47</v>
      </c>
      <c r="M5835" s="0" t="s">
        <v>47</v>
      </c>
      <c r="N5835" s="0" t="n">
        <v>1</v>
      </c>
      <c r="O5835" s="0" t="n">
        <v>11</v>
      </c>
      <c r="P5835" s="0" t="n">
        <v>250</v>
      </c>
      <c r="Q5835" s="0" t="n">
        <v>3.1</v>
      </c>
      <c r="R5835" s="0" t="str">
        <f aca="false">INDEX(Lookup!$B$4:$B$18,MATCH(C5835,Lookup!$A$4:$A$18,0))</f>
        <v>India</v>
      </c>
      <c r="S5835" s="20" t="n">
        <f aca="false">INDEX(Lookup!$D$4:$D$18,MATCH(C5835,Lookup!$A$4:$A$18,0))</f>
        <v>0.012</v>
      </c>
      <c r="T5835" s="21" t="n">
        <f aca="false">ROUND(P5835*S5835,2)</f>
        <v>3</v>
      </c>
      <c r="U5835" s="21" t="n">
        <f aca="false">IF(T5835&lt;=10,1,IF(T5835&lt;=20,2,IF(T5835&lt;=30,3,IF(T5835&lt;=40,4,IF(T5835&lt;=50,5,IF(T5835&lt;=100,6,IF(T5835&lt;=250,7,8)))))))</f>
        <v>1</v>
      </c>
      <c r="V5835" s="21" t="n">
        <f aca="false">IF(AND(OR(Dashboard!$T$3="All",R5835=Dashboard!$T$3),OR(Dashboard!$T$4="All",D5835=Dashboard!$T$4)),1,0)</f>
        <v>1</v>
      </c>
      <c r="W5835" s="21" t="n">
        <f aca="false">IF(V5835=1,T5835+ROW()/10000000,0)</f>
        <v>3.0005835</v>
      </c>
    </row>
    <row r="5836" customFormat="false" ht="15" hidden="false" customHeight="false" outlineLevel="0" collapsed="false">
      <c r="A5836" s="0" t="n">
        <v>3638</v>
      </c>
      <c r="B5836" s="0" t="s">
        <v>12071</v>
      </c>
      <c r="C5836" s="0" t="n">
        <v>1</v>
      </c>
      <c r="D5836" s="0" t="s">
        <v>6924</v>
      </c>
      <c r="E5836" s="0" t="s">
        <v>13241</v>
      </c>
      <c r="F5836" s="0" t="s">
        <v>13218</v>
      </c>
      <c r="G5836" s="0" t="s">
        <v>13219</v>
      </c>
      <c r="H5836" s="0" t="s">
        <v>2288</v>
      </c>
      <c r="I5836" s="0" t="s">
        <v>2123</v>
      </c>
      <c r="J5836" s="0" t="s">
        <v>47</v>
      </c>
      <c r="K5836" s="0" t="s">
        <v>47</v>
      </c>
      <c r="L5836" s="0" t="s">
        <v>47</v>
      </c>
      <c r="M5836" s="0" t="s">
        <v>47</v>
      </c>
      <c r="N5836" s="0" t="n">
        <v>1</v>
      </c>
      <c r="O5836" s="0" t="n">
        <v>27</v>
      </c>
      <c r="P5836" s="0" t="n">
        <v>250</v>
      </c>
      <c r="Q5836" s="0" t="n">
        <v>3</v>
      </c>
      <c r="R5836" s="0" t="str">
        <f aca="false">INDEX(Lookup!$B$4:$B$18,MATCH(C5836,Lookup!$A$4:$A$18,0))</f>
        <v>India</v>
      </c>
      <c r="S5836" s="20" t="n">
        <f aca="false">INDEX(Lookup!$D$4:$D$18,MATCH(C5836,Lookup!$A$4:$A$18,0))</f>
        <v>0.012</v>
      </c>
      <c r="T5836" s="21" t="n">
        <f aca="false">ROUND(P5836*S5836,2)</f>
        <v>3</v>
      </c>
      <c r="U5836" s="21" t="n">
        <f aca="false">IF(T5836&lt;=10,1,IF(T5836&lt;=20,2,IF(T5836&lt;=30,3,IF(T5836&lt;=40,4,IF(T5836&lt;=50,5,IF(T5836&lt;=100,6,IF(T5836&lt;=250,7,8)))))))</f>
        <v>1</v>
      </c>
      <c r="V5836" s="21" t="n">
        <f aca="false">IF(AND(OR(Dashboard!$T$3="All",R5836=Dashboard!$T$3),OR(Dashboard!$T$4="All",D5836=Dashboard!$T$4)),1,0)</f>
        <v>1</v>
      </c>
      <c r="W5836" s="21" t="n">
        <f aca="false">IF(V5836=1,T5836+ROW()/10000000,0)</f>
        <v>3.0005836</v>
      </c>
    </row>
    <row r="5837" customFormat="false" ht="15" hidden="false" customHeight="false" outlineLevel="0" collapsed="false">
      <c r="A5837" s="0" t="n">
        <v>18017281</v>
      </c>
      <c r="B5837" s="0" t="s">
        <v>13242</v>
      </c>
      <c r="C5837" s="0" t="n">
        <v>1</v>
      </c>
      <c r="D5837" s="0" t="s">
        <v>6924</v>
      </c>
      <c r="E5837" s="0" t="s">
        <v>13243</v>
      </c>
      <c r="F5837" s="0" t="s">
        <v>13218</v>
      </c>
      <c r="G5837" s="0" t="s">
        <v>13219</v>
      </c>
      <c r="H5837" s="0" t="s">
        <v>2279</v>
      </c>
      <c r="I5837" s="0" t="s">
        <v>2123</v>
      </c>
      <c r="J5837" s="0" t="s">
        <v>47</v>
      </c>
      <c r="K5837" s="0" t="s">
        <v>47</v>
      </c>
      <c r="L5837" s="0" t="s">
        <v>47</v>
      </c>
      <c r="M5837" s="0" t="s">
        <v>47</v>
      </c>
      <c r="N5837" s="0" t="n">
        <v>1</v>
      </c>
      <c r="O5837" s="0" t="n">
        <v>29</v>
      </c>
      <c r="P5837" s="0" t="n">
        <v>400</v>
      </c>
      <c r="Q5837" s="0" t="n">
        <v>3.4</v>
      </c>
      <c r="R5837" s="0" t="str">
        <f aca="false">INDEX(Lookup!$B$4:$B$18,MATCH(C5837,Lookup!$A$4:$A$18,0))</f>
        <v>India</v>
      </c>
      <c r="S5837" s="20" t="n">
        <f aca="false">INDEX(Lookup!$D$4:$D$18,MATCH(C5837,Lookup!$A$4:$A$18,0))</f>
        <v>0.012</v>
      </c>
      <c r="T5837" s="21" t="n">
        <f aca="false">ROUND(P5837*S5837,2)</f>
        <v>4.8</v>
      </c>
      <c r="U5837" s="21" t="n">
        <f aca="false">IF(T5837&lt;=10,1,IF(T5837&lt;=20,2,IF(T5837&lt;=30,3,IF(T5837&lt;=40,4,IF(T5837&lt;=50,5,IF(T5837&lt;=100,6,IF(T5837&lt;=250,7,8)))))))</f>
        <v>1</v>
      </c>
      <c r="V5837" s="21" t="n">
        <f aca="false">IF(AND(OR(Dashboard!$T$3="All",R5837=Dashboard!$T$3),OR(Dashboard!$T$4="All",D5837=Dashboard!$T$4)),1,0)</f>
        <v>1</v>
      </c>
      <c r="W5837" s="21" t="n">
        <f aca="false">IF(V5837=1,T5837+ROW()/10000000,0)</f>
        <v>4.8005837</v>
      </c>
    </row>
    <row r="5838" customFormat="false" ht="15" hidden="false" customHeight="false" outlineLevel="0" collapsed="false">
      <c r="A5838" s="0" t="n">
        <v>3607</v>
      </c>
      <c r="B5838" s="0" t="s">
        <v>6943</v>
      </c>
      <c r="C5838" s="0" t="n">
        <v>1</v>
      </c>
      <c r="D5838" s="0" t="s">
        <v>6924</v>
      </c>
      <c r="E5838" s="0" t="s">
        <v>13244</v>
      </c>
      <c r="F5838" s="0" t="s">
        <v>13218</v>
      </c>
      <c r="G5838" s="0" t="s">
        <v>13219</v>
      </c>
      <c r="H5838" s="0" t="s">
        <v>2050</v>
      </c>
      <c r="I5838" s="0" t="s">
        <v>2123</v>
      </c>
      <c r="J5838" s="0" t="s">
        <v>47</v>
      </c>
      <c r="K5838" s="0" t="s">
        <v>46</v>
      </c>
      <c r="L5838" s="0" t="s">
        <v>47</v>
      </c>
      <c r="M5838" s="0" t="s">
        <v>47</v>
      </c>
      <c r="N5838" s="0" t="n">
        <v>1</v>
      </c>
      <c r="O5838" s="0" t="n">
        <v>94</v>
      </c>
      <c r="P5838" s="0" t="n">
        <v>450</v>
      </c>
      <c r="Q5838" s="0" t="n">
        <v>2.5</v>
      </c>
      <c r="R5838" s="0" t="str">
        <f aca="false">INDEX(Lookup!$B$4:$B$18,MATCH(C5838,Lookup!$A$4:$A$18,0))</f>
        <v>India</v>
      </c>
      <c r="S5838" s="20" t="n">
        <f aca="false">INDEX(Lookup!$D$4:$D$18,MATCH(C5838,Lookup!$A$4:$A$18,0))</f>
        <v>0.012</v>
      </c>
      <c r="T5838" s="21" t="n">
        <f aca="false">ROUND(P5838*S5838,2)</f>
        <v>5.4</v>
      </c>
      <c r="U5838" s="21" t="n">
        <f aca="false">IF(T5838&lt;=10,1,IF(T5838&lt;=20,2,IF(T5838&lt;=30,3,IF(T5838&lt;=40,4,IF(T5838&lt;=50,5,IF(T5838&lt;=100,6,IF(T5838&lt;=250,7,8)))))))</f>
        <v>1</v>
      </c>
      <c r="V5838" s="21" t="n">
        <f aca="false">IF(AND(OR(Dashboard!$T$3="All",R5838=Dashboard!$T$3),OR(Dashboard!$T$4="All",D5838=Dashboard!$T$4)),1,0)</f>
        <v>1</v>
      </c>
      <c r="W5838" s="21" t="n">
        <f aca="false">IF(V5838=1,T5838+ROW()/10000000,0)</f>
        <v>5.4005838</v>
      </c>
    </row>
    <row r="5839" customFormat="false" ht="15" hidden="false" customHeight="false" outlineLevel="0" collapsed="false">
      <c r="A5839" s="0" t="n">
        <v>3069</v>
      </c>
      <c r="B5839" s="0" t="s">
        <v>13245</v>
      </c>
      <c r="C5839" s="0" t="n">
        <v>1</v>
      </c>
      <c r="D5839" s="0" t="s">
        <v>6924</v>
      </c>
      <c r="E5839" s="0" t="s">
        <v>13246</v>
      </c>
      <c r="F5839" s="0" t="s">
        <v>13218</v>
      </c>
      <c r="G5839" s="0" t="s">
        <v>13219</v>
      </c>
      <c r="H5839" s="0" t="s">
        <v>2288</v>
      </c>
      <c r="I5839" s="0" t="s">
        <v>2123</v>
      </c>
      <c r="J5839" s="0" t="s">
        <v>46</v>
      </c>
      <c r="K5839" s="0" t="s">
        <v>46</v>
      </c>
      <c r="L5839" s="0" t="s">
        <v>47</v>
      </c>
      <c r="M5839" s="0" t="s">
        <v>47</v>
      </c>
      <c r="N5839" s="0" t="n">
        <v>3</v>
      </c>
      <c r="O5839" s="0" t="n">
        <v>14</v>
      </c>
      <c r="P5839" s="0" t="n">
        <v>1000</v>
      </c>
      <c r="Q5839" s="0" t="n">
        <v>3.1</v>
      </c>
      <c r="R5839" s="0" t="str">
        <f aca="false">INDEX(Lookup!$B$4:$B$18,MATCH(C5839,Lookup!$A$4:$A$18,0))</f>
        <v>India</v>
      </c>
      <c r="S5839" s="20" t="n">
        <f aca="false">INDEX(Lookup!$D$4:$D$18,MATCH(C5839,Lookup!$A$4:$A$18,0))</f>
        <v>0.012</v>
      </c>
      <c r="T5839" s="21" t="n">
        <f aca="false">ROUND(P5839*S5839,2)</f>
        <v>12</v>
      </c>
      <c r="U5839" s="21" t="n">
        <f aca="false">IF(T5839&lt;=10,1,IF(T5839&lt;=20,2,IF(T5839&lt;=30,3,IF(T5839&lt;=40,4,IF(T5839&lt;=50,5,IF(T5839&lt;=100,6,IF(T5839&lt;=250,7,8)))))))</f>
        <v>2</v>
      </c>
      <c r="V5839" s="21" t="n">
        <f aca="false">IF(AND(OR(Dashboard!$T$3="All",R5839=Dashboard!$T$3),OR(Dashboard!$T$4="All",D5839=Dashboard!$T$4)),1,0)</f>
        <v>1</v>
      </c>
      <c r="W5839" s="21" t="n">
        <f aca="false">IF(V5839=1,T5839+ROW()/10000000,0)</f>
        <v>12.0005839</v>
      </c>
    </row>
    <row r="5840" customFormat="false" ht="15" hidden="false" customHeight="false" outlineLevel="0" collapsed="false">
      <c r="A5840" s="0" t="n">
        <v>18268390</v>
      </c>
      <c r="B5840" s="0" t="s">
        <v>13247</v>
      </c>
      <c r="C5840" s="0" t="n">
        <v>1</v>
      </c>
      <c r="D5840" s="0" t="s">
        <v>6924</v>
      </c>
      <c r="E5840" s="0" t="s">
        <v>13248</v>
      </c>
      <c r="F5840" s="0" t="s">
        <v>13218</v>
      </c>
      <c r="G5840" s="0" t="s">
        <v>13219</v>
      </c>
      <c r="H5840" s="0" t="s">
        <v>13249</v>
      </c>
      <c r="I5840" s="0" t="s">
        <v>2123</v>
      </c>
      <c r="J5840" s="0" t="s">
        <v>47</v>
      </c>
      <c r="K5840" s="0" t="s">
        <v>47</v>
      </c>
      <c r="L5840" s="0" t="s">
        <v>47</v>
      </c>
      <c r="M5840" s="0" t="s">
        <v>47</v>
      </c>
      <c r="N5840" s="0" t="n">
        <v>4</v>
      </c>
      <c r="O5840" s="0" t="n">
        <v>142</v>
      </c>
      <c r="P5840" s="0" t="n">
        <v>4700</v>
      </c>
      <c r="Q5840" s="0" t="n">
        <v>3.7</v>
      </c>
      <c r="R5840" s="0" t="str">
        <f aca="false">INDEX(Lookup!$B$4:$B$18,MATCH(C5840,Lookup!$A$4:$A$18,0))</f>
        <v>India</v>
      </c>
      <c r="S5840" s="20" t="n">
        <f aca="false">INDEX(Lookup!$D$4:$D$18,MATCH(C5840,Lookup!$A$4:$A$18,0))</f>
        <v>0.012</v>
      </c>
      <c r="T5840" s="21" t="n">
        <f aca="false">ROUND(P5840*S5840,2)</f>
        <v>56.4</v>
      </c>
      <c r="U5840" s="21" t="n">
        <f aca="false">IF(T5840&lt;=10,1,IF(T5840&lt;=20,2,IF(T5840&lt;=30,3,IF(T5840&lt;=40,4,IF(T5840&lt;=50,5,IF(T5840&lt;=100,6,IF(T5840&lt;=250,7,8)))))))</f>
        <v>6</v>
      </c>
      <c r="V5840" s="21" t="n">
        <f aca="false">IF(AND(OR(Dashboard!$T$3="All",R5840=Dashboard!$T$3),OR(Dashboard!$T$4="All",D5840=Dashboard!$T$4)),1,0)</f>
        <v>1</v>
      </c>
      <c r="W5840" s="21" t="n">
        <f aca="false">IF(V5840=1,T5840+ROW()/10000000,0)</f>
        <v>56.400584</v>
      </c>
    </row>
    <row r="5841" customFormat="false" ht="15" hidden="false" customHeight="false" outlineLevel="0" collapsed="false">
      <c r="A5841" s="0" t="n">
        <v>196</v>
      </c>
      <c r="B5841" s="0" t="s">
        <v>2296</v>
      </c>
      <c r="C5841" s="0" t="n">
        <v>1</v>
      </c>
      <c r="D5841" s="0" t="s">
        <v>6924</v>
      </c>
      <c r="E5841" s="0" t="s">
        <v>13250</v>
      </c>
      <c r="F5841" s="0" t="s">
        <v>13218</v>
      </c>
      <c r="G5841" s="0" t="s">
        <v>13219</v>
      </c>
      <c r="H5841" s="0" t="s">
        <v>1898</v>
      </c>
      <c r="I5841" s="0" t="s">
        <v>2123</v>
      </c>
      <c r="J5841" s="0" t="s">
        <v>47</v>
      </c>
      <c r="K5841" s="0" t="s">
        <v>46</v>
      </c>
      <c r="L5841" s="0" t="s">
        <v>47</v>
      </c>
      <c r="M5841" s="0" t="s">
        <v>47</v>
      </c>
      <c r="N5841" s="0" t="n">
        <v>2</v>
      </c>
      <c r="O5841" s="0" t="n">
        <v>177</v>
      </c>
      <c r="P5841" s="0" t="n">
        <v>500</v>
      </c>
      <c r="Q5841" s="0" t="n">
        <v>3.7</v>
      </c>
      <c r="R5841" s="0" t="str">
        <f aca="false">INDEX(Lookup!$B$4:$B$18,MATCH(C5841,Lookup!$A$4:$A$18,0))</f>
        <v>India</v>
      </c>
      <c r="S5841" s="20" t="n">
        <f aca="false">INDEX(Lookup!$D$4:$D$18,MATCH(C5841,Lookup!$A$4:$A$18,0))</f>
        <v>0.012</v>
      </c>
      <c r="T5841" s="21" t="n">
        <f aca="false">ROUND(P5841*S5841,2)</f>
        <v>6</v>
      </c>
      <c r="U5841" s="21" t="n">
        <f aca="false">IF(T5841&lt;=10,1,IF(T5841&lt;=20,2,IF(T5841&lt;=30,3,IF(T5841&lt;=40,4,IF(T5841&lt;=50,5,IF(T5841&lt;=100,6,IF(T5841&lt;=250,7,8)))))))</f>
        <v>1</v>
      </c>
      <c r="V5841" s="21" t="n">
        <f aca="false">IF(AND(OR(Dashboard!$T$3="All",R5841=Dashboard!$T$3),OR(Dashboard!$T$4="All",D5841=Dashboard!$T$4)),1,0)</f>
        <v>1</v>
      </c>
      <c r="W5841" s="21" t="n">
        <f aca="false">IF(V5841=1,T5841+ROW()/10000000,0)</f>
        <v>6.0005841</v>
      </c>
    </row>
    <row r="5842" customFormat="false" ht="15" hidden="false" customHeight="false" outlineLevel="0" collapsed="false">
      <c r="A5842" s="0" t="n">
        <v>5487</v>
      </c>
      <c r="B5842" s="0" t="s">
        <v>13234</v>
      </c>
      <c r="C5842" s="0" t="n">
        <v>1</v>
      </c>
      <c r="D5842" s="0" t="s">
        <v>6924</v>
      </c>
      <c r="E5842" s="0" t="s">
        <v>13251</v>
      </c>
      <c r="F5842" s="0" t="s">
        <v>13218</v>
      </c>
      <c r="G5842" s="0" t="s">
        <v>13219</v>
      </c>
      <c r="H5842" s="0" t="s">
        <v>2128</v>
      </c>
      <c r="I5842" s="0" t="s">
        <v>2123</v>
      </c>
      <c r="J5842" s="0" t="s">
        <v>47</v>
      </c>
      <c r="K5842" s="0" t="s">
        <v>47</v>
      </c>
      <c r="L5842" s="0" t="s">
        <v>47</v>
      </c>
      <c r="M5842" s="0" t="s">
        <v>47</v>
      </c>
      <c r="N5842" s="0" t="n">
        <v>1</v>
      </c>
      <c r="O5842" s="0" t="n">
        <v>104</v>
      </c>
      <c r="P5842" s="0" t="n">
        <v>200</v>
      </c>
      <c r="Q5842" s="0" t="n">
        <v>3.9</v>
      </c>
      <c r="R5842" s="0" t="str">
        <f aca="false">INDEX(Lookup!$B$4:$B$18,MATCH(C5842,Lookup!$A$4:$A$18,0))</f>
        <v>India</v>
      </c>
      <c r="S5842" s="20" t="n">
        <f aca="false">INDEX(Lookup!$D$4:$D$18,MATCH(C5842,Lookup!$A$4:$A$18,0))</f>
        <v>0.012</v>
      </c>
      <c r="T5842" s="21" t="n">
        <f aca="false">ROUND(P5842*S5842,2)</f>
        <v>2.4</v>
      </c>
      <c r="U5842" s="21" t="n">
        <f aca="false">IF(T5842&lt;=10,1,IF(T5842&lt;=20,2,IF(T5842&lt;=30,3,IF(T5842&lt;=40,4,IF(T5842&lt;=50,5,IF(T5842&lt;=100,6,IF(T5842&lt;=250,7,8)))))))</f>
        <v>1</v>
      </c>
      <c r="V5842" s="21" t="n">
        <f aca="false">IF(AND(OR(Dashboard!$T$3="All",R5842=Dashboard!$T$3),OR(Dashboard!$T$4="All",D5842=Dashboard!$T$4)),1,0)</f>
        <v>1</v>
      </c>
      <c r="W5842" s="21" t="n">
        <f aca="false">IF(V5842=1,T5842+ROW()/10000000,0)</f>
        <v>2.4005842</v>
      </c>
    </row>
    <row r="5843" customFormat="false" ht="15" hidden="false" customHeight="false" outlineLevel="0" collapsed="false">
      <c r="A5843" s="0" t="n">
        <v>308331</v>
      </c>
      <c r="B5843" s="0" t="s">
        <v>3970</v>
      </c>
      <c r="C5843" s="0" t="n">
        <v>1</v>
      </c>
      <c r="D5843" s="0" t="s">
        <v>6924</v>
      </c>
      <c r="E5843" s="0" t="s">
        <v>13252</v>
      </c>
      <c r="F5843" s="0" t="s">
        <v>13218</v>
      </c>
      <c r="G5843" s="0" t="s">
        <v>13219</v>
      </c>
      <c r="H5843" s="0" t="s">
        <v>3972</v>
      </c>
      <c r="I5843" s="0" t="s">
        <v>2123</v>
      </c>
      <c r="J5843" s="0" t="s">
        <v>47</v>
      </c>
      <c r="K5843" s="0" t="s">
        <v>46</v>
      </c>
      <c r="L5843" s="0" t="s">
        <v>47</v>
      </c>
      <c r="M5843" s="0" t="s">
        <v>47</v>
      </c>
      <c r="N5843" s="0" t="n">
        <v>2</v>
      </c>
      <c r="O5843" s="0" t="n">
        <v>103</v>
      </c>
      <c r="P5843" s="0" t="n">
        <v>800</v>
      </c>
      <c r="Q5843" s="0" t="n">
        <v>3.6</v>
      </c>
      <c r="R5843" s="0" t="str">
        <f aca="false">INDEX(Lookup!$B$4:$B$18,MATCH(C5843,Lookup!$A$4:$A$18,0))</f>
        <v>India</v>
      </c>
      <c r="S5843" s="20" t="n">
        <f aca="false">INDEX(Lookup!$D$4:$D$18,MATCH(C5843,Lookup!$A$4:$A$18,0))</f>
        <v>0.012</v>
      </c>
      <c r="T5843" s="21" t="n">
        <f aca="false">ROUND(P5843*S5843,2)</f>
        <v>9.6</v>
      </c>
      <c r="U5843" s="21" t="n">
        <f aca="false">IF(T5843&lt;=10,1,IF(T5843&lt;=20,2,IF(T5843&lt;=30,3,IF(T5843&lt;=40,4,IF(T5843&lt;=50,5,IF(T5843&lt;=100,6,IF(T5843&lt;=250,7,8)))))))</f>
        <v>1</v>
      </c>
      <c r="V5843" s="21" t="n">
        <f aca="false">IF(AND(OR(Dashboard!$T$3="All",R5843=Dashboard!$T$3),OR(Dashboard!$T$4="All",D5843=Dashboard!$T$4)),1,0)</f>
        <v>1</v>
      </c>
      <c r="W5843" s="21" t="n">
        <f aca="false">IF(V5843=1,T5843+ROW()/10000000,0)</f>
        <v>9.6005843</v>
      </c>
    </row>
    <row r="5844" customFormat="false" ht="15" hidden="false" customHeight="false" outlineLevel="0" collapsed="false">
      <c r="A5844" s="0" t="n">
        <v>18126080</v>
      </c>
      <c r="B5844" s="0" t="s">
        <v>3017</v>
      </c>
      <c r="C5844" s="0" t="n">
        <v>1</v>
      </c>
      <c r="D5844" s="0" t="s">
        <v>6924</v>
      </c>
      <c r="E5844" s="0" t="s">
        <v>13253</v>
      </c>
      <c r="F5844" s="0" t="s">
        <v>13218</v>
      </c>
      <c r="G5844" s="0" t="s">
        <v>13219</v>
      </c>
      <c r="H5844" s="0" t="s">
        <v>2860</v>
      </c>
      <c r="I5844" s="0" t="s">
        <v>2123</v>
      </c>
      <c r="J5844" s="0" t="s">
        <v>47</v>
      </c>
      <c r="K5844" s="0" t="s">
        <v>47</v>
      </c>
      <c r="L5844" s="0" t="s">
        <v>47</v>
      </c>
      <c r="M5844" s="0" t="s">
        <v>47</v>
      </c>
      <c r="N5844" s="0" t="n">
        <v>2</v>
      </c>
      <c r="O5844" s="0" t="n">
        <v>58</v>
      </c>
      <c r="P5844" s="0" t="n">
        <v>800</v>
      </c>
      <c r="Q5844" s="0" t="n">
        <v>3.6</v>
      </c>
      <c r="R5844" s="0" t="str">
        <f aca="false">INDEX(Lookup!$B$4:$B$18,MATCH(C5844,Lookup!$A$4:$A$18,0))</f>
        <v>India</v>
      </c>
      <c r="S5844" s="20" t="n">
        <f aca="false">INDEX(Lookup!$D$4:$D$18,MATCH(C5844,Lookup!$A$4:$A$18,0))</f>
        <v>0.012</v>
      </c>
      <c r="T5844" s="21" t="n">
        <f aca="false">ROUND(P5844*S5844,2)</f>
        <v>9.6</v>
      </c>
      <c r="U5844" s="21" t="n">
        <f aca="false">IF(T5844&lt;=10,1,IF(T5844&lt;=20,2,IF(T5844&lt;=30,3,IF(T5844&lt;=40,4,IF(T5844&lt;=50,5,IF(T5844&lt;=100,6,IF(T5844&lt;=250,7,8)))))))</f>
        <v>1</v>
      </c>
      <c r="V5844" s="21" t="n">
        <f aca="false">IF(AND(OR(Dashboard!$T$3="All",R5844=Dashboard!$T$3),OR(Dashboard!$T$4="All",D5844=Dashboard!$T$4)),1,0)</f>
        <v>1</v>
      </c>
      <c r="W5844" s="21" t="n">
        <f aca="false">IF(V5844=1,T5844+ROW()/10000000,0)</f>
        <v>9.6005844</v>
      </c>
    </row>
    <row r="5845" customFormat="false" ht="15" hidden="false" customHeight="false" outlineLevel="0" collapsed="false">
      <c r="A5845" s="0" t="n">
        <v>148</v>
      </c>
      <c r="B5845" s="0" t="s">
        <v>2300</v>
      </c>
      <c r="C5845" s="0" t="n">
        <v>1</v>
      </c>
      <c r="D5845" s="0" t="s">
        <v>6924</v>
      </c>
      <c r="E5845" s="0" t="s">
        <v>13254</v>
      </c>
      <c r="F5845" s="0" t="s">
        <v>13218</v>
      </c>
      <c r="G5845" s="0" t="s">
        <v>13219</v>
      </c>
      <c r="H5845" s="0" t="s">
        <v>3005</v>
      </c>
      <c r="I5845" s="0" t="s">
        <v>2123</v>
      </c>
      <c r="J5845" s="0" t="s">
        <v>47</v>
      </c>
      <c r="K5845" s="0" t="s">
        <v>47</v>
      </c>
      <c r="L5845" s="0" t="s">
        <v>47</v>
      </c>
      <c r="M5845" s="0" t="s">
        <v>47</v>
      </c>
      <c r="N5845" s="0" t="n">
        <v>2</v>
      </c>
      <c r="O5845" s="0" t="n">
        <v>142</v>
      </c>
      <c r="P5845" s="0" t="n">
        <v>500</v>
      </c>
      <c r="Q5845" s="0" t="n">
        <v>3.6</v>
      </c>
      <c r="R5845" s="0" t="str">
        <f aca="false">INDEX(Lookup!$B$4:$B$18,MATCH(C5845,Lookup!$A$4:$A$18,0))</f>
        <v>India</v>
      </c>
      <c r="S5845" s="20" t="n">
        <f aca="false">INDEX(Lookup!$D$4:$D$18,MATCH(C5845,Lookup!$A$4:$A$18,0))</f>
        <v>0.012</v>
      </c>
      <c r="T5845" s="21" t="n">
        <f aca="false">ROUND(P5845*S5845,2)</f>
        <v>6</v>
      </c>
      <c r="U5845" s="21" t="n">
        <f aca="false">IF(T5845&lt;=10,1,IF(T5845&lt;=20,2,IF(T5845&lt;=30,3,IF(T5845&lt;=40,4,IF(T5845&lt;=50,5,IF(T5845&lt;=100,6,IF(T5845&lt;=250,7,8)))))))</f>
        <v>1</v>
      </c>
      <c r="V5845" s="21" t="n">
        <f aca="false">IF(AND(OR(Dashboard!$T$3="All",R5845=Dashboard!$T$3),OR(Dashboard!$T$4="All",D5845=Dashboard!$T$4)),1,0)</f>
        <v>1</v>
      </c>
      <c r="W5845" s="21" t="n">
        <f aca="false">IF(V5845=1,T5845+ROW()/10000000,0)</f>
        <v>6.0005845</v>
      </c>
    </row>
    <row r="5846" customFormat="false" ht="15" hidden="false" customHeight="false" outlineLevel="0" collapsed="false">
      <c r="A5846" s="0" t="n">
        <v>18412898</v>
      </c>
      <c r="B5846" s="0" t="s">
        <v>13255</v>
      </c>
      <c r="C5846" s="0" t="n">
        <v>1</v>
      </c>
      <c r="D5846" s="0" t="s">
        <v>6924</v>
      </c>
      <c r="E5846" s="0" t="s">
        <v>13256</v>
      </c>
      <c r="F5846" s="0" t="s">
        <v>13218</v>
      </c>
      <c r="G5846" s="0" t="s">
        <v>13219</v>
      </c>
      <c r="H5846" s="0" t="s">
        <v>2147</v>
      </c>
      <c r="I5846" s="0" t="s">
        <v>2123</v>
      </c>
      <c r="J5846" s="0" t="s">
        <v>47</v>
      </c>
      <c r="K5846" s="0" t="s">
        <v>47</v>
      </c>
      <c r="L5846" s="0" t="s">
        <v>47</v>
      </c>
      <c r="M5846" s="0" t="s">
        <v>47</v>
      </c>
      <c r="N5846" s="0" t="n">
        <v>1</v>
      </c>
      <c r="O5846" s="0" t="n">
        <v>2</v>
      </c>
      <c r="P5846" s="0" t="n">
        <v>250</v>
      </c>
      <c r="Q5846" s="0" t="n">
        <v>1</v>
      </c>
      <c r="R5846" s="0" t="str">
        <f aca="false">INDEX(Lookup!$B$4:$B$18,MATCH(C5846,Lookup!$A$4:$A$18,0))</f>
        <v>India</v>
      </c>
      <c r="S5846" s="20" t="n">
        <f aca="false">INDEX(Lookup!$D$4:$D$18,MATCH(C5846,Lookup!$A$4:$A$18,0))</f>
        <v>0.012</v>
      </c>
      <c r="T5846" s="21" t="n">
        <f aca="false">ROUND(P5846*S5846,2)</f>
        <v>3</v>
      </c>
      <c r="U5846" s="21" t="n">
        <f aca="false">IF(T5846&lt;=10,1,IF(T5846&lt;=20,2,IF(T5846&lt;=30,3,IF(T5846&lt;=40,4,IF(T5846&lt;=50,5,IF(T5846&lt;=100,6,IF(T5846&lt;=250,7,8)))))))</f>
        <v>1</v>
      </c>
      <c r="V5846" s="21" t="n">
        <f aca="false">IF(AND(OR(Dashboard!$T$3="All",R5846=Dashboard!$T$3),OR(Dashboard!$T$4="All",D5846=Dashboard!$T$4)),1,0)</f>
        <v>1</v>
      </c>
      <c r="W5846" s="21" t="n">
        <f aca="false">IF(V5846=1,T5846+ROW()/10000000,0)</f>
        <v>3.0005846</v>
      </c>
    </row>
    <row r="5847" customFormat="false" ht="15" hidden="false" customHeight="false" outlineLevel="0" collapsed="false">
      <c r="A5847" s="0" t="n">
        <v>5528</v>
      </c>
      <c r="B5847" s="0" t="s">
        <v>13257</v>
      </c>
      <c r="C5847" s="0" t="n">
        <v>1</v>
      </c>
      <c r="D5847" s="0" t="s">
        <v>6924</v>
      </c>
      <c r="E5847" s="0" t="s">
        <v>13258</v>
      </c>
      <c r="F5847" s="0" t="s">
        <v>13218</v>
      </c>
      <c r="G5847" s="0" t="s">
        <v>13219</v>
      </c>
      <c r="H5847" s="0" t="s">
        <v>2128</v>
      </c>
      <c r="I5847" s="0" t="s">
        <v>2123</v>
      </c>
      <c r="J5847" s="0" t="s">
        <v>47</v>
      </c>
      <c r="K5847" s="0" t="s">
        <v>47</v>
      </c>
      <c r="L5847" s="0" t="s">
        <v>47</v>
      </c>
      <c r="M5847" s="0" t="s">
        <v>47</v>
      </c>
      <c r="N5847" s="0" t="n">
        <v>1</v>
      </c>
      <c r="O5847" s="0" t="n">
        <v>1</v>
      </c>
      <c r="P5847" s="0" t="n">
        <v>150</v>
      </c>
      <c r="Q5847" s="0" t="n">
        <v>1</v>
      </c>
      <c r="R5847" s="0" t="str">
        <f aca="false">INDEX(Lookup!$B$4:$B$18,MATCH(C5847,Lookup!$A$4:$A$18,0))</f>
        <v>India</v>
      </c>
      <c r="S5847" s="20" t="n">
        <f aca="false">INDEX(Lookup!$D$4:$D$18,MATCH(C5847,Lookup!$A$4:$A$18,0))</f>
        <v>0.012</v>
      </c>
      <c r="T5847" s="21" t="n">
        <f aca="false">ROUND(P5847*S5847,2)</f>
        <v>1.8</v>
      </c>
      <c r="U5847" s="21" t="n">
        <f aca="false">IF(T5847&lt;=10,1,IF(T5847&lt;=20,2,IF(T5847&lt;=30,3,IF(T5847&lt;=40,4,IF(T5847&lt;=50,5,IF(T5847&lt;=100,6,IF(T5847&lt;=250,7,8)))))))</f>
        <v>1</v>
      </c>
      <c r="V5847" s="21" t="n">
        <f aca="false">IF(AND(OR(Dashboard!$T$3="All",R5847=Dashboard!$T$3),OR(Dashboard!$T$4="All",D5847=Dashboard!$T$4)),1,0)</f>
        <v>1</v>
      </c>
      <c r="W5847" s="21" t="n">
        <f aca="false">IF(V5847=1,T5847+ROW()/10000000,0)</f>
        <v>1.8005847</v>
      </c>
    </row>
    <row r="5848" customFormat="false" ht="15" hidden="false" customHeight="false" outlineLevel="0" collapsed="false">
      <c r="A5848" s="0" t="n">
        <v>17953929</v>
      </c>
      <c r="B5848" s="0" t="s">
        <v>13259</v>
      </c>
      <c r="C5848" s="0" t="n">
        <v>1</v>
      </c>
      <c r="D5848" s="0" t="s">
        <v>6924</v>
      </c>
      <c r="E5848" s="0" t="s">
        <v>13260</v>
      </c>
      <c r="F5848" s="0" t="s">
        <v>13218</v>
      </c>
      <c r="G5848" s="0" t="s">
        <v>13219</v>
      </c>
      <c r="H5848" s="0" t="s">
        <v>2185</v>
      </c>
      <c r="I5848" s="0" t="s">
        <v>2123</v>
      </c>
      <c r="J5848" s="0" t="s">
        <v>47</v>
      </c>
      <c r="K5848" s="0" t="s">
        <v>47</v>
      </c>
      <c r="L5848" s="0" t="s">
        <v>47</v>
      </c>
      <c r="M5848" s="0" t="s">
        <v>47</v>
      </c>
      <c r="N5848" s="0" t="n">
        <v>2</v>
      </c>
      <c r="O5848" s="0" t="n">
        <v>1</v>
      </c>
      <c r="P5848" s="0" t="n">
        <v>550</v>
      </c>
      <c r="Q5848" s="0" t="n">
        <v>1</v>
      </c>
      <c r="R5848" s="0" t="str">
        <f aca="false">INDEX(Lookup!$B$4:$B$18,MATCH(C5848,Lookup!$A$4:$A$18,0))</f>
        <v>India</v>
      </c>
      <c r="S5848" s="20" t="n">
        <f aca="false">INDEX(Lookup!$D$4:$D$18,MATCH(C5848,Lookup!$A$4:$A$18,0))</f>
        <v>0.012</v>
      </c>
      <c r="T5848" s="21" t="n">
        <f aca="false">ROUND(P5848*S5848,2)</f>
        <v>6.6</v>
      </c>
      <c r="U5848" s="21" t="n">
        <f aca="false">IF(T5848&lt;=10,1,IF(T5848&lt;=20,2,IF(T5848&lt;=30,3,IF(T5848&lt;=40,4,IF(T5848&lt;=50,5,IF(T5848&lt;=100,6,IF(T5848&lt;=250,7,8)))))))</f>
        <v>1</v>
      </c>
      <c r="V5848" s="21" t="n">
        <f aca="false">IF(AND(OR(Dashboard!$T$3="All",R5848=Dashboard!$T$3),OR(Dashboard!$T$4="All",D5848=Dashboard!$T$4)),1,0)</f>
        <v>1</v>
      </c>
      <c r="W5848" s="21" t="n">
        <f aca="false">IF(V5848=1,T5848+ROW()/10000000,0)</f>
        <v>6.6005848</v>
      </c>
    </row>
    <row r="5849" customFormat="false" ht="15" hidden="false" customHeight="false" outlineLevel="0" collapsed="false">
      <c r="A5849" s="0" t="n">
        <v>18355121</v>
      </c>
      <c r="B5849" s="0" t="s">
        <v>13261</v>
      </c>
      <c r="C5849" s="0" t="n">
        <v>1</v>
      </c>
      <c r="D5849" s="0" t="s">
        <v>6924</v>
      </c>
      <c r="E5849" s="0" t="s">
        <v>13262</v>
      </c>
      <c r="F5849" s="0" t="s">
        <v>13218</v>
      </c>
      <c r="G5849" s="0" t="s">
        <v>13219</v>
      </c>
      <c r="H5849" s="0" t="s">
        <v>2128</v>
      </c>
      <c r="I5849" s="0" t="s">
        <v>2123</v>
      </c>
      <c r="J5849" s="0" t="s">
        <v>47</v>
      </c>
      <c r="K5849" s="0" t="s">
        <v>47</v>
      </c>
      <c r="L5849" s="0" t="s">
        <v>47</v>
      </c>
      <c r="M5849" s="0" t="s">
        <v>47</v>
      </c>
      <c r="N5849" s="0" t="n">
        <v>1</v>
      </c>
      <c r="O5849" s="0" t="n">
        <v>0</v>
      </c>
      <c r="P5849" s="0" t="n">
        <v>400</v>
      </c>
      <c r="Q5849" s="0" t="n">
        <v>1</v>
      </c>
      <c r="R5849" s="0" t="str">
        <f aca="false">INDEX(Lookup!$B$4:$B$18,MATCH(C5849,Lookup!$A$4:$A$18,0))</f>
        <v>India</v>
      </c>
      <c r="S5849" s="20" t="n">
        <f aca="false">INDEX(Lookup!$D$4:$D$18,MATCH(C5849,Lookup!$A$4:$A$18,0))</f>
        <v>0.012</v>
      </c>
      <c r="T5849" s="21" t="n">
        <f aca="false">ROUND(P5849*S5849,2)</f>
        <v>4.8</v>
      </c>
      <c r="U5849" s="21" t="n">
        <f aca="false">IF(T5849&lt;=10,1,IF(T5849&lt;=20,2,IF(T5849&lt;=30,3,IF(T5849&lt;=40,4,IF(T5849&lt;=50,5,IF(T5849&lt;=100,6,IF(T5849&lt;=250,7,8)))))))</f>
        <v>1</v>
      </c>
      <c r="V5849" s="21" t="n">
        <f aca="false">IF(AND(OR(Dashboard!$T$3="All",R5849=Dashboard!$T$3),OR(Dashboard!$T$4="All",D5849=Dashboard!$T$4)),1,0)</f>
        <v>1</v>
      </c>
      <c r="W5849" s="21" t="n">
        <f aca="false">IF(V5849=1,T5849+ROW()/10000000,0)</f>
        <v>4.8005849</v>
      </c>
    </row>
    <row r="5850" customFormat="false" ht="15" hidden="false" customHeight="false" outlineLevel="0" collapsed="false">
      <c r="A5850" s="0" t="n">
        <v>9210</v>
      </c>
      <c r="B5850" s="0" t="s">
        <v>13263</v>
      </c>
      <c r="C5850" s="0" t="n">
        <v>1</v>
      </c>
      <c r="D5850" s="0" t="s">
        <v>6924</v>
      </c>
      <c r="E5850" s="0" t="s">
        <v>13264</v>
      </c>
      <c r="F5850" s="0" t="s">
        <v>13218</v>
      </c>
      <c r="G5850" s="0" t="s">
        <v>13219</v>
      </c>
      <c r="H5850" s="0" t="s">
        <v>2128</v>
      </c>
      <c r="I5850" s="0" t="s">
        <v>2123</v>
      </c>
      <c r="J5850" s="0" t="s">
        <v>47</v>
      </c>
      <c r="K5850" s="0" t="s">
        <v>47</v>
      </c>
      <c r="L5850" s="0" t="s">
        <v>47</v>
      </c>
      <c r="M5850" s="0" t="s">
        <v>47</v>
      </c>
      <c r="N5850" s="0" t="n">
        <v>1</v>
      </c>
      <c r="O5850" s="0" t="n">
        <v>1</v>
      </c>
      <c r="P5850" s="0" t="n">
        <v>200</v>
      </c>
      <c r="Q5850" s="0" t="n">
        <v>1</v>
      </c>
      <c r="R5850" s="0" t="str">
        <f aca="false">INDEX(Lookup!$B$4:$B$18,MATCH(C5850,Lookup!$A$4:$A$18,0))</f>
        <v>India</v>
      </c>
      <c r="S5850" s="20" t="n">
        <f aca="false">INDEX(Lookup!$D$4:$D$18,MATCH(C5850,Lookup!$A$4:$A$18,0))</f>
        <v>0.012</v>
      </c>
      <c r="T5850" s="21" t="n">
        <f aca="false">ROUND(P5850*S5850,2)</f>
        <v>2.4</v>
      </c>
      <c r="U5850" s="21" t="n">
        <f aca="false">IF(T5850&lt;=10,1,IF(T5850&lt;=20,2,IF(T5850&lt;=30,3,IF(T5850&lt;=40,4,IF(T5850&lt;=50,5,IF(T5850&lt;=100,6,IF(T5850&lt;=250,7,8)))))))</f>
        <v>1</v>
      </c>
      <c r="V5850" s="21" t="n">
        <f aca="false">IF(AND(OR(Dashboard!$T$3="All",R5850=Dashboard!$T$3),OR(Dashboard!$T$4="All",D5850=Dashboard!$T$4)),1,0)</f>
        <v>1</v>
      </c>
      <c r="W5850" s="21" t="n">
        <f aca="false">IF(V5850=1,T5850+ROW()/10000000,0)</f>
        <v>2.400585</v>
      </c>
    </row>
    <row r="5851" customFormat="false" ht="15" hidden="false" customHeight="false" outlineLevel="0" collapsed="false">
      <c r="A5851" s="0" t="n">
        <v>2703</v>
      </c>
      <c r="B5851" s="0" t="s">
        <v>13265</v>
      </c>
      <c r="C5851" s="0" t="n">
        <v>1</v>
      </c>
      <c r="D5851" s="0" t="s">
        <v>6924</v>
      </c>
      <c r="E5851" s="0" t="s">
        <v>13266</v>
      </c>
      <c r="F5851" s="0" t="s">
        <v>13218</v>
      </c>
      <c r="G5851" s="0" t="s">
        <v>13219</v>
      </c>
      <c r="H5851" s="0" t="s">
        <v>2128</v>
      </c>
      <c r="I5851" s="0" t="s">
        <v>2123</v>
      </c>
      <c r="J5851" s="0" t="s">
        <v>47</v>
      </c>
      <c r="K5851" s="0" t="s">
        <v>47</v>
      </c>
      <c r="L5851" s="0" t="s">
        <v>47</v>
      </c>
      <c r="M5851" s="0" t="s">
        <v>47</v>
      </c>
      <c r="N5851" s="0" t="n">
        <v>1</v>
      </c>
      <c r="O5851" s="0" t="n">
        <v>1</v>
      </c>
      <c r="P5851" s="0" t="n">
        <v>400</v>
      </c>
      <c r="Q5851" s="0" t="n">
        <v>1</v>
      </c>
      <c r="R5851" s="0" t="str">
        <f aca="false">INDEX(Lookup!$B$4:$B$18,MATCH(C5851,Lookup!$A$4:$A$18,0))</f>
        <v>India</v>
      </c>
      <c r="S5851" s="20" t="n">
        <f aca="false">INDEX(Lookup!$D$4:$D$18,MATCH(C5851,Lookup!$A$4:$A$18,0))</f>
        <v>0.012</v>
      </c>
      <c r="T5851" s="21" t="n">
        <f aca="false">ROUND(P5851*S5851,2)</f>
        <v>4.8</v>
      </c>
      <c r="U5851" s="21" t="n">
        <f aca="false">IF(T5851&lt;=10,1,IF(T5851&lt;=20,2,IF(T5851&lt;=30,3,IF(T5851&lt;=40,4,IF(T5851&lt;=50,5,IF(T5851&lt;=100,6,IF(T5851&lt;=250,7,8)))))))</f>
        <v>1</v>
      </c>
      <c r="V5851" s="21" t="n">
        <f aca="false">IF(AND(OR(Dashboard!$T$3="All",R5851=Dashboard!$T$3),OR(Dashboard!$T$4="All",D5851=Dashboard!$T$4)),1,0)</f>
        <v>1</v>
      </c>
      <c r="W5851" s="21" t="n">
        <f aca="false">IF(V5851=1,T5851+ROW()/10000000,0)</f>
        <v>4.8005851</v>
      </c>
    </row>
    <row r="5852" customFormat="false" ht="15" hidden="false" customHeight="false" outlineLevel="0" collapsed="false">
      <c r="A5852" s="0" t="n">
        <v>18478963</v>
      </c>
      <c r="B5852" s="0" t="s">
        <v>13267</v>
      </c>
      <c r="C5852" s="0" t="n">
        <v>1</v>
      </c>
      <c r="D5852" s="0" t="s">
        <v>6924</v>
      </c>
      <c r="E5852" s="0" t="s">
        <v>13268</v>
      </c>
      <c r="F5852" s="0" t="s">
        <v>13218</v>
      </c>
      <c r="G5852" s="0" t="s">
        <v>13219</v>
      </c>
      <c r="H5852" s="0" t="s">
        <v>2128</v>
      </c>
      <c r="I5852" s="0" t="s">
        <v>2123</v>
      </c>
      <c r="J5852" s="0" t="s">
        <v>47</v>
      </c>
      <c r="K5852" s="0" t="s">
        <v>47</v>
      </c>
      <c r="L5852" s="0" t="s">
        <v>47</v>
      </c>
      <c r="M5852" s="0" t="s">
        <v>47</v>
      </c>
      <c r="N5852" s="0" t="n">
        <v>1</v>
      </c>
      <c r="O5852" s="0" t="n">
        <v>0</v>
      </c>
      <c r="P5852" s="0" t="n">
        <v>200</v>
      </c>
      <c r="Q5852" s="0" t="n">
        <v>1</v>
      </c>
      <c r="R5852" s="0" t="str">
        <f aca="false">INDEX(Lookup!$B$4:$B$18,MATCH(C5852,Lookup!$A$4:$A$18,0))</f>
        <v>India</v>
      </c>
      <c r="S5852" s="20" t="n">
        <f aca="false">INDEX(Lookup!$D$4:$D$18,MATCH(C5852,Lookup!$A$4:$A$18,0))</f>
        <v>0.012</v>
      </c>
      <c r="T5852" s="21" t="n">
        <f aca="false">ROUND(P5852*S5852,2)</f>
        <v>2.4</v>
      </c>
      <c r="U5852" s="21" t="n">
        <f aca="false">IF(T5852&lt;=10,1,IF(T5852&lt;=20,2,IF(T5852&lt;=30,3,IF(T5852&lt;=40,4,IF(T5852&lt;=50,5,IF(T5852&lt;=100,6,IF(T5852&lt;=250,7,8)))))))</f>
        <v>1</v>
      </c>
      <c r="V5852" s="21" t="n">
        <f aca="false">IF(AND(OR(Dashboard!$T$3="All",R5852=Dashboard!$T$3),OR(Dashboard!$T$4="All",D5852=Dashboard!$T$4)),1,0)</f>
        <v>1</v>
      </c>
      <c r="W5852" s="21" t="n">
        <f aca="false">IF(V5852=1,T5852+ROW()/10000000,0)</f>
        <v>2.4005852</v>
      </c>
    </row>
    <row r="5853" customFormat="false" ht="15" hidden="false" customHeight="false" outlineLevel="0" collapsed="false">
      <c r="A5853" s="0" t="n">
        <v>2232</v>
      </c>
      <c r="B5853" s="0" t="s">
        <v>2177</v>
      </c>
      <c r="C5853" s="0" t="n">
        <v>1</v>
      </c>
      <c r="D5853" s="0" t="s">
        <v>6924</v>
      </c>
      <c r="E5853" s="0" t="s">
        <v>13269</v>
      </c>
      <c r="F5853" s="0" t="s">
        <v>13218</v>
      </c>
      <c r="G5853" s="0" t="s">
        <v>13219</v>
      </c>
      <c r="H5853" s="0" t="s">
        <v>2122</v>
      </c>
      <c r="I5853" s="0" t="s">
        <v>2123</v>
      </c>
      <c r="J5853" s="0" t="s">
        <v>46</v>
      </c>
      <c r="K5853" s="0" t="s">
        <v>46</v>
      </c>
      <c r="L5853" s="0" t="s">
        <v>47</v>
      </c>
      <c r="M5853" s="0" t="s">
        <v>47</v>
      </c>
      <c r="N5853" s="0" t="n">
        <v>3</v>
      </c>
      <c r="O5853" s="0" t="n">
        <v>184</v>
      </c>
      <c r="P5853" s="0" t="n">
        <v>1000</v>
      </c>
      <c r="Q5853" s="0" t="n">
        <v>2.4</v>
      </c>
      <c r="R5853" s="0" t="str">
        <f aca="false">INDEX(Lookup!$B$4:$B$18,MATCH(C5853,Lookup!$A$4:$A$18,0))</f>
        <v>India</v>
      </c>
      <c r="S5853" s="20" t="n">
        <f aca="false">INDEX(Lookup!$D$4:$D$18,MATCH(C5853,Lookup!$A$4:$A$18,0))</f>
        <v>0.012</v>
      </c>
      <c r="T5853" s="21" t="n">
        <f aca="false">ROUND(P5853*S5853,2)</f>
        <v>12</v>
      </c>
      <c r="U5853" s="21" t="n">
        <f aca="false">IF(T5853&lt;=10,1,IF(T5853&lt;=20,2,IF(T5853&lt;=30,3,IF(T5853&lt;=40,4,IF(T5853&lt;=50,5,IF(T5853&lt;=100,6,IF(T5853&lt;=250,7,8)))))))</f>
        <v>2</v>
      </c>
      <c r="V5853" s="21" t="n">
        <f aca="false">IF(AND(OR(Dashboard!$T$3="All",R5853=Dashboard!$T$3),OR(Dashboard!$T$4="All",D5853=Dashboard!$T$4)),1,0)</f>
        <v>1</v>
      </c>
      <c r="W5853" s="21" t="n">
        <f aca="false">IF(V5853=1,T5853+ROW()/10000000,0)</f>
        <v>12.0005853</v>
      </c>
    </row>
    <row r="5854" customFormat="false" ht="15" hidden="false" customHeight="false" outlineLevel="0" collapsed="false">
      <c r="A5854" s="0" t="n">
        <v>2775</v>
      </c>
      <c r="B5854" s="0" t="s">
        <v>3856</v>
      </c>
      <c r="C5854" s="0" t="n">
        <v>1</v>
      </c>
      <c r="D5854" s="0" t="s">
        <v>6924</v>
      </c>
      <c r="E5854" s="0" t="s">
        <v>13270</v>
      </c>
      <c r="F5854" s="0" t="s">
        <v>13218</v>
      </c>
      <c r="G5854" s="0" t="s">
        <v>13219</v>
      </c>
      <c r="H5854" s="0" t="s">
        <v>3858</v>
      </c>
      <c r="I5854" s="0" t="s">
        <v>2123</v>
      </c>
      <c r="J5854" s="0" t="s">
        <v>46</v>
      </c>
      <c r="K5854" s="0" t="s">
        <v>46</v>
      </c>
      <c r="L5854" s="0" t="s">
        <v>47</v>
      </c>
      <c r="M5854" s="0" t="s">
        <v>47</v>
      </c>
      <c r="N5854" s="0" t="n">
        <v>3</v>
      </c>
      <c r="O5854" s="0" t="n">
        <v>1293</v>
      </c>
      <c r="P5854" s="0" t="n">
        <v>1400</v>
      </c>
      <c r="Q5854" s="0" t="n">
        <v>4.4</v>
      </c>
      <c r="R5854" s="0" t="str">
        <f aca="false">INDEX(Lookup!$B$4:$B$18,MATCH(C5854,Lookup!$A$4:$A$18,0))</f>
        <v>India</v>
      </c>
      <c r="S5854" s="20" t="n">
        <f aca="false">INDEX(Lookup!$D$4:$D$18,MATCH(C5854,Lookup!$A$4:$A$18,0))</f>
        <v>0.012</v>
      </c>
      <c r="T5854" s="21" t="n">
        <f aca="false">ROUND(P5854*S5854,2)</f>
        <v>16.8</v>
      </c>
      <c r="U5854" s="21" t="n">
        <f aca="false">IF(T5854&lt;=10,1,IF(T5854&lt;=20,2,IF(T5854&lt;=30,3,IF(T5854&lt;=40,4,IF(T5854&lt;=50,5,IF(T5854&lt;=100,6,IF(T5854&lt;=250,7,8)))))))</f>
        <v>2</v>
      </c>
      <c r="V5854" s="21" t="n">
        <f aca="false">IF(AND(OR(Dashboard!$T$3="All",R5854=Dashboard!$T$3),OR(Dashboard!$T$4="All",D5854=Dashboard!$T$4)),1,0)</f>
        <v>1</v>
      </c>
      <c r="W5854" s="21" t="n">
        <f aca="false">IF(V5854=1,T5854+ROW()/10000000,0)</f>
        <v>16.8005854</v>
      </c>
    </row>
    <row r="5855" customFormat="false" ht="15" hidden="false" customHeight="false" outlineLevel="0" collapsed="false">
      <c r="A5855" s="0" t="n">
        <v>311623</v>
      </c>
      <c r="B5855" s="0" t="s">
        <v>13271</v>
      </c>
      <c r="C5855" s="0" t="n">
        <v>1</v>
      </c>
      <c r="D5855" s="0" t="s">
        <v>6924</v>
      </c>
      <c r="E5855" s="0" t="s">
        <v>13272</v>
      </c>
      <c r="F5855" s="0" t="s">
        <v>13273</v>
      </c>
      <c r="G5855" s="0" t="s">
        <v>13274</v>
      </c>
      <c r="H5855" s="0" t="s">
        <v>1615</v>
      </c>
      <c r="I5855" s="0" t="s">
        <v>2123</v>
      </c>
      <c r="J5855" s="0" t="s">
        <v>46</v>
      </c>
      <c r="K5855" s="0" t="s">
        <v>47</v>
      </c>
      <c r="L5855" s="0" t="s">
        <v>47</v>
      </c>
      <c r="M5855" s="0" t="s">
        <v>47</v>
      </c>
      <c r="N5855" s="0" t="n">
        <v>3</v>
      </c>
      <c r="O5855" s="0" t="n">
        <v>21</v>
      </c>
      <c r="P5855" s="0" t="n">
        <v>1800</v>
      </c>
      <c r="Q5855" s="0" t="n">
        <v>2.8</v>
      </c>
      <c r="R5855" s="0" t="str">
        <f aca="false">INDEX(Lookup!$B$4:$B$18,MATCH(C5855,Lookup!$A$4:$A$18,0))</f>
        <v>India</v>
      </c>
      <c r="S5855" s="20" t="n">
        <f aca="false">INDEX(Lookup!$D$4:$D$18,MATCH(C5855,Lookup!$A$4:$A$18,0))</f>
        <v>0.012</v>
      </c>
      <c r="T5855" s="21" t="n">
        <f aca="false">ROUND(P5855*S5855,2)</f>
        <v>21.6</v>
      </c>
      <c r="U5855" s="21" t="n">
        <f aca="false">IF(T5855&lt;=10,1,IF(T5855&lt;=20,2,IF(T5855&lt;=30,3,IF(T5855&lt;=40,4,IF(T5855&lt;=50,5,IF(T5855&lt;=100,6,IF(T5855&lt;=250,7,8)))))))</f>
        <v>3</v>
      </c>
      <c r="V5855" s="21" t="n">
        <f aca="false">IF(AND(OR(Dashboard!$T$3="All",R5855=Dashboard!$T$3),OR(Dashboard!$T$4="All",D5855=Dashboard!$T$4)),1,0)</f>
        <v>1</v>
      </c>
      <c r="W5855" s="21" t="n">
        <f aca="false">IF(V5855=1,T5855+ROW()/10000000,0)</f>
        <v>21.6005855</v>
      </c>
    </row>
    <row r="5856" customFormat="false" ht="15" hidden="false" customHeight="false" outlineLevel="0" collapsed="false">
      <c r="A5856" s="0" t="n">
        <v>311077</v>
      </c>
      <c r="B5856" s="0" t="s">
        <v>13275</v>
      </c>
      <c r="C5856" s="0" t="n">
        <v>1</v>
      </c>
      <c r="D5856" s="0" t="s">
        <v>6924</v>
      </c>
      <c r="E5856" s="0" t="s">
        <v>13276</v>
      </c>
      <c r="F5856" s="0" t="s">
        <v>13273</v>
      </c>
      <c r="G5856" s="0" t="s">
        <v>13274</v>
      </c>
      <c r="H5856" s="0" t="s">
        <v>2128</v>
      </c>
      <c r="I5856" s="0" t="s">
        <v>2123</v>
      </c>
      <c r="J5856" s="0" t="s">
        <v>47</v>
      </c>
      <c r="K5856" s="0" t="s">
        <v>47</v>
      </c>
      <c r="L5856" s="0" t="s">
        <v>47</v>
      </c>
      <c r="M5856" s="0" t="s">
        <v>47</v>
      </c>
      <c r="N5856" s="0" t="n">
        <v>1</v>
      </c>
      <c r="O5856" s="0" t="n">
        <v>110</v>
      </c>
      <c r="P5856" s="0" t="n">
        <v>300</v>
      </c>
      <c r="Q5856" s="0" t="n">
        <v>3.1</v>
      </c>
      <c r="R5856" s="0" t="str">
        <f aca="false">INDEX(Lookup!$B$4:$B$18,MATCH(C5856,Lookup!$A$4:$A$18,0))</f>
        <v>India</v>
      </c>
      <c r="S5856" s="20" t="n">
        <f aca="false">INDEX(Lookup!$D$4:$D$18,MATCH(C5856,Lookup!$A$4:$A$18,0))</f>
        <v>0.012</v>
      </c>
      <c r="T5856" s="21" t="n">
        <f aca="false">ROUND(P5856*S5856,2)</f>
        <v>3.6</v>
      </c>
      <c r="U5856" s="21" t="n">
        <f aca="false">IF(T5856&lt;=10,1,IF(T5856&lt;=20,2,IF(T5856&lt;=30,3,IF(T5856&lt;=40,4,IF(T5856&lt;=50,5,IF(T5856&lt;=100,6,IF(T5856&lt;=250,7,8)))))))</f>
        <v>1</v>
      </c>
      <c r="V5856" s="21" t="n">
        <f aca="false">IF(AND(OR(Dashboard!$T$3="All",R5856=Dashboard!$T$3),OR(Dashboard!$T$4="All",D5856=Dashboard!$T$4)),1,0)</f>
        <v>1</v>
      </c>
      <c r="W5856" s="21" t="n">
        <f aca="false">IF(V5856=1,T5856+ROW()/10000000,0)</f>
        <v>3.6005856</v>
      </c>
    </row>
    <row r="5857" customFormat="false" ht="15" hidden="false" customHeight="false" outlineLevel="0" collapsed="false">
      <c r="A5857" s="0" t="n">
        <v>492</v>
      </c>
      <c r="B5857" s="0" t="s">
        <v>5138</v>
      </c>
      <c r="C5857" s="0" t="n">
        <v>1</v>
      </c>
      <c r="D5857" s="0" t="s">
        <v>6924</v>
      </c>
      <c r="E5857" s="0" t="s">
        <v>13277</v>
      </c>
      <c r="F5857" s="0" t="s">
        <v>13273</v>
      </c>
      <c r="G5857" s="0" t="s">
        <v>13274</v>
      </c>
      <c r="H5857" s="0" t="s">
        <v>5641</v>
      </c>
      <c r="I5857" s="0" t="s">
        <v>2123</v>
      </c>
      <c r="J5857" s="0" t="s">
        <v>47</v>
      </c>
      <c r="K5857" s="0" t="s">
        <v>46</v>
      </c>
      <c r="L5857" s="0" t="s">
        <v>47</v>
      </c>
      <c r="M5857" s="0" t="s">
        <v>47</v>
      </c>
      <c r="N5857" s="0" t="n">
        <v>2</v>
      </c>
      <c r="O5857" s="0" t="n">
        <v>89</v>
      </c>
      <c r="P5857" s="0" t="n">
        <v>550</v>
      </c>
      <c r="Q5857" s="0" t="n">
        <v>3.4</v>
      </c>
      <c r="R5857" s="0" t="str">
        <f aca="false">INDEX(Lookup!$B$4:$B$18,MATCH(C5857,Lookup!$A$4:$A$18,0))</f>
        <v>India</v>
      </c>
      <c r="S5857" s="20" t="n">
        <f aca="false">INDEX(Lookup!$D$4:$D$18,MATCH(C5857,Lookup!$A$4:$A$18,0))</f>
        <v>0.012</v>
      </c>
      <c r="T5857" s="21" t="n">
        <f aca="false">ROUND(P5857*S5857,2)</f>
        <v>6.6</v>
      </c>
      <c r="U5857" s="21" t="n">
        <f aca="false">IF(T5857&lt;=10,1,IF(T5857&lt;=20,2,IF(T5857&lt;=30,3,IF(T5857&lt;=40,4,IF(T5857&lt;=50,5,IF(T5857&lt;=100,6,IF(T5857&lt;=250,7,8)))))))</f>
        <v>1</v>
      </c>
      <c r="V5857" s="21" t="n">
        <f aca="false">IF(AND(OR(Dashboard!$T$3="All",R5857=Dashboard!$T$3),OR(Dashboard!$T$4="All",D5857=Dashboard!$T$4)),1,0)</f>
        <v>1</v>
      </c>
      <c r="W5857" s="21" t="n">
        <f aca="false">IF(V5857=1,T5857+ROW()/10000000,0)</f>
        <v>6.6005857</v>
      </c>
    </row>
    <row r="5858" customFormat="false" ht="15" hidden="false" customHeight="false" outlineLevel="0" collapsed="false">
      <c r="A5858" s="0" t="n">
        <v>304030</v>
      </c>
      <c r="B5858" s="0" t="s">
        <v>3113</v>
      </c>
      <c r="C5858" s="0" t="n">
        <v>1</v>
      </c>
      <c r="D5858" s="0" t="s">
        <v>6924</v>
      </c>
      <c r="E5858" s="0" t="s">
        <v>13278</v>
      </c>
      <c r="F5858" s="0" t="s">
        <v>13273</v>
      </c>
      <c r="G5858" s="0" t="s">
        <v>13274</v>
      </c>
      <c r="H5858" s="0" t="s">
        <v>153</v>
      </c>
      <c r="I5858" s="0" t="s">
        <v>2123</v>
      </c>
      <c r="J5858" s="0" t="s">
        <v>47</v>
      </c>
      <c r="K5858" s="0" t="s">
        <v>47</v>
      </c>
      <c r="L5858" s="0" t="s">
        <v>47</v>
      </c>
      <c r="M5858" s="0" t="s">
        <v>47</v>
      </c>
      <c r="N5858" s="0" t="n">
        <v>1</v>
      </c>
      <c r="O5858" s="0" t="n">
        <v>32</v>
      </c>
      <c r="P5858" s="0" t="n">
        <v>450</v>
      </c>
      <c r="Q5858" s="0" t="n">
        <v>3.3</v>
      </c>
      <c r="R5858" s="0" t="str">
        <f aca="false">INDEX(Lookup!$B$4:$B$18,MATCH(C5858,Lookup!$A$4:$A$18,0))</f>
        <v>India</v>
      </c>
      <c r="S5858" s="20" t="n">
        <f aca="false">INDEX(Lookup!$D$4:$D$18,MATCH(C5858,Lookup!$A$4:$A$18,0))</f>
        <v>0.012</v>
      </c>
      <c r="T5858" s="21" t="n">
        <f aca="false">ROUND(P5858*S5858,2)</f>
        <v>5.4</v>
      </c>
      <c r="U5858" s="21" t="n">
        <f aca="false">IF(T5858&lt;=10,1,IF(T5858&lt;=20,2,IF(T5858&lt;=30,3,IF(T5858&lt;=40,4,IF(T5858&lt;=50,5,IF(T5858&lt;=100,6,IF(T5858&lt;=250,7,8)))))))</f>
        <v>1</v>
      </c>
      <c r="V5858" s="21" t="n">
        <f aca="false">IF(AND(OR(Dashboard!$T$3="All",R5858=Dashboard!$T$3),OR(Dashboard!$T$4="All",D5858=Dashboard!$T$4)),1,0)</f>
        <v>1</v>
      </c>
      <c r="W5858" s="21" t="n">
        <f aca="false">IF(V5858=1,T5858+ROW()/10000000,0)</f>
        <v>5.4005858</v>
      </c>
    </row>
    <row r="5859" customFormat="false" ht="15" hidden="false" customHeight="false" outlineLevel="0" collapsed="false">
      <c r="A5859" s="0" t="n">
        <v>18366028</v>
      </c>
      <c r="B5859" s="0" t="s">
        <v>3115</v>
      </c>
      <c r="C5859" s="0" t="n">
        <v>1</v>
      </c>
      <c r="D5859" s="0" t="s">
        <v>6924</v>
      </c>
      <c r="E5859" s="0" t="s">
        <v>13279</v>
      </c>
      <c r="F5859" s="0" t="s">
        <v>13273</v>
      </c>
      <c r="G5859" s="0" t="s">
        <v>13274</v>
      </c>
      <c r="H5859" s="0" t="s">
        <v>4250</v>
      </c>
      <c r="I5859" s="0" t="s">
        <v>2123</v>
      </c>
      <c r="J5859" s="0" t="s">
        <v>47</v>
      </c>
      <c r="K5859" s="0" t="s">
        <v>46</v>
      </c>
      <c r="L5859" s="0" t="s">
        <v>47</v>
      </c>
      <c r="M5859" s="0" t="s">
        <v>47</v>
      </c>
      <c r="N5859" s="0" t="n">
        <v>2</v>
      </c>
      <c r="O5859" s="0" t="n">
        <v>42</v>
      </c>
      <c r="P5859" s="0" t="n">
        <v>500</v>
      </c>
      <c r="Q5859" s="0" t="n">
        <v>3.4</v>
      </c>
      <c r="R5859" s="0" t="str">
        <f aca="false">INDEX(Lookup!$B$4:$B$18,MATCH(C5859,Lookup!$A$4:$A$18,0))</f>
        <v>India</v>
      </c>
      <c r="S5859" s="20" t="n">
        <f aca="false">INDEX(Lookup!$D$4:$D$18,MATCH(C5859,Lookup!$A$4:$A$18,0))</f>
        <v>0.012</v>
      </c>
      <c r="T5859" s="21" t="n">
        <f aca="false">ROUND(P5859*S5859,2)</f>
        <v>6</v>
      </c>
      <c r="U5859" s="21" t="n">
        <f aca="false">IF(T5859&lt;=10,1,IF(T5859&lt;=20,2,IF(T5859&lt;=30,3,IF(T5859&lt;=40,4,IF(T5859&lt;=50,5,IF(T5859&lt;=100,6,IF(T5859&lt;=250,7,8)))))))</f>
        <v>1</v>
      </c>
      <c r="V5859" s="21" t="n">
        <f aca="false">IF(AND(OR(Dashboard!$T$3="All",R5859=Dashboard!$T$3),OR(Dashboard!$T$4="All",D5859=Dashboard!$T$4)),1,0)</f>
        <v>1</v>
      </c>
      <c r="W5859" s="21" t="n">
        <f aca="false">IF(V5859=1,T5859+ROW()/10000000,0)</f>
        <v>6.0005859</v>
      </c>
    </row>
    <row r="5860" customFormat="false" ht="15" hidden="false" customHeight="false" outlineLevel="0" collapsed="false">
      <c r="A5860" s="0" t="n">
        <v>18168143</v>
      </c>
      <c r="B5860" s="0" t="s">
        <v>8308</v>
      </c>
      <c r="C5860" s="0" t="n">
        <v>1</v>
      </c>
      <c r="D5860" s="0" t="s">
        <v>6924</v>
      </c>
      <c r="E5860" s="0" t="s">
        <v>13280</v>
      </c>
      <c r="F5860" s="0" t="s">
        <v>13273</v>
      </c>
      <c r="G5860" s="0" t="s">
        <v>13274</v>
      </c>
      <c r="H5860" s="0" t="s">
        <v>1830</v>
      </c>
      <c r="I5860" s="0" t="s">
        <v>2123</v>
      </c>
      <c r="J5860" s="0" t="s">
        <v>47</v>
      </c>
      <c r="K5860" s="0" t="s">
        <v>46</v>
      </c>
      <c r="L5860" s="0" t="s">
        <v>47</v>
      </c>
      <c r="M5860" s="0" t="s">
        <v>47</v>
      </c>
      <c r="N5860" s="0" t="n">
        <v>1</v>
      </c>
      <c r="O5860" s="0" t="n">
        <v>32</v>
      </c>
      <c r="P5860" s="0" t="n">
        <v>300</v>
      </c>
      <c r="Q5860" s="0" t="n">
        <v>3.3</v>
      </c>
      <c r="R5860" s="0" t="str">
        <f aca="false">INDEX(Lookup!$B$4:$B$18,MATCH(C5860,Lookup!$A$4:$A$18,0))</f>
        <v>India</v>
      </c>
      <c r="S5860" s="20" t="n">
        <f aca="false">INDEX(Lookup!$D$4:$D$18,MATCH(C5860,Lookup!$A$4:$A$18,0))</f>
        <v>0.012</v>
      </c>
      <c r="T5860" s="21" t="n">
        <f aca="false">ROUND(P5860*S5860,2)</f>
        <v>3.6</v>
      </c>
      <c r="U5860" s="21" t="n">
        <f aca="false">IF(T5860&lt;=10,1,IF(T5860&lt;=20,2,IF(T5860&lt;=30,3,IF(T5860&lt;=40,4,IF(T5860&lt;=50,5,IF(T5860&lt;=100,6,IF(T5860&lt;=250,7,8)))))))</f>
        <v>1</v>
      </c>
      <c r="V5860" s="21" t="n">
        <f aca="false">IF(AND(OR(Dashboard!$T$3="All",R5860=Dashboard!$T$3),OR(Dashboard!$T$4="All",D5860=Dashboard!$T$4)),1,0)</f>
        <v>1</v>
      </c>
      <c r="W5860" s="21" t="n">
        <f aca="false">IF(V5860=1,T5860+ROW()/10000000,0)</f>
        <v>3.600586</v>
      </c>
    </row>
    <row r="5861" customFormat="false" ht="15" hidden="false" customHeight="false" outlineLevel="0" collapsed="false">
      <c r="A5861" s="0" t="n">
        <v>18294246</v>
      </c>
      <c r="B5861" s="0" t="s">
        <v>13281</v>
      </c>
      <c r="C5861" s="0" t="n">
        <v>1</v>
      </c>
      <c r="D5861" s="0" t="s">
        <v>6924</v>
      </c>
      <c r="E5861" s="0" t="s">
        <v>13282</v>
      </c>
      <c r="F5861" s="0" t="s">
        <v>13273</v>
      </c>
      <c r="G5861" s="0" t="s">
        <v>13274</v>
      </c>
      <c r="H5861" s="0" t="s">
        <v>2185</v>
      </c>
      <c r="I5861" s="0" t="s">
        <v>2123</v>
      </c>
      <c r="J5861" s="0" t="s">
        <v>47</v>
      </c>
      <c r="K5861" s="0" t="s">
        <v>47</v>
      </c>
      <c r="L5861" s="0" t="s">
        <v>47</v>
      </c>
      <c r="M5861" s="0" t="s">
        <v>47</v>
      </c>
      <c r="N5861" s="0" t="n">
        <v>1</v>
      </c>
      <c r="O5861" s="0" t="n">
        <v>24</v>
      </c>
      <c r="P5861" s="0" t="n">
        <v>450</v>
      </c>
      <c r="Q5861" s="0" t="n">
        <v>3.4</v>
      </c>
      <c r="R5861" s="0" t="str">
        <f aca="false">INDEX(Lookup!$B$4:$B$18,MATCH(C5861,Lookup!$A$4:$A$18,0))</f>
        <v>India</v>
      </c>
      <c r="S5861" s="20" t="n">
        <f aca="false">INDEX(Lookup!$D$4:$D$18,MATCH(C5861,Lookup!$A$4:$A$18,0))</f>
        <v>0.012</v>
      </c>
      <c r="T5861" s="21" t="n">
        <f aca="false">ROUND(P5861*S5861,2)</f>
        <v>5.4</v>
      </c>
      <c r="U5861" s="21" t="n">
        <f aca="false">IF(T5861&lt;=10,1,IF(T5861&lt;=20,2,IF(T5861&lt;=30,3,IF(T5861&lt;=40,4,IF(T5861&lt;=50,5,IF(T5861&lt;=100,6,IF(T5861&lt;=250,7,8)))))))</f>
        <v>1</v>
      </c>
      <c r="V5861" s="21" t="n">
        <f aca="false">IF(AND(OR(Dashboard!$T$3="All",R5861=Dashboard!$T$3),OR(Dashboard!$T$4="All",D5861=Dashboard!$T$4)),1,0)</f>
        <v>1</v>
      </c>
      <c r="W5861" s="21" t="n">
        <f aca="false">IF(V5861=1,T5861+ROW()/10000000,0)</f>
        <v>5.4005861</v>
      </c>
    </row>
    <row r="5862" customFormat="false" ht="15" hidden="false" customHeight="false" outlineLevel="0" collapsed="false">
      <c r="A5862" s="0" t="n">
        <v>2370</v>
      </c>
      <c r="B5862" s="0" t="s">
        <v>13283</v>
      </c>
      <c r="C5862" s="0" t="n">
        <v>1</v>
      </c>
      <c r="D5862" s="0" t="s">
        <v>6924</v>
      </c>
      <c r="E5862" s="0" t="s">
        <v>13284</v>
      </c>
      <c r="F5862" s="0" t="s">
        <v>13273</v>
      </c>
      <c r="G5862" s="0" t="s">
        <v>13274</v>
      </c>
      <c r="H5862" s="0" t="s">
        <v>2310</v>
      </c>
      <c r="I5862" s="0" t="s">
        <v>2123</v>
      </c>
      <c r="J5862" s="0" t="s">
        <v>47</v>
      </c>
      <c r="K5862" s="0" t="s">
        <v>47</v>
      </c>
      <c r="L5862" s="0" t="s">
        <v>47</v>
      </c>
      <c r="M5862" s="0" t="s">
        <v>47</v>
      </c>
      <c r="N5862" s="0" t="n">
        <v>1</v>
      </c>
      <c r="O5862" s="0" t="n">
        <v>23</v>
      </c>
      <c r="P5862" s="0" t="n">
        <v>300</v>
      </c>
      <c r="Q5862" s="0" t="n">
        <v>2.8</v>
      </c>
      <c r="R5862" s="0" t="str">
        <f aca="false">INDEX(Lookup!$B$4:$B$18,MATCH(C5862,Lookup!$A$4:$A$18,0))</f>
        <v>India</v>
      </c>
      <c r="S5862" s="20" t="n">
        <f aca="false">INDEX(Lookup!$D$4:$D$18,MATCH(C5862,Lookup!$A$4:$A$18,0))</f>
        <v>0.012</v>
      </c>
      <c r="T5862" s="21" t="n">
        <f aca="false">ROUND(P5862*S5862,2)</f>
        <v>3.6</v>
      </c>
      <c r="U5862" s="21" t="n">
        <f aca="false">IF(T5862&lt;=10,1,IF(T5862&lt;=20,2,IF(T5862&lt;=30,3,IF(T5862&lt;=40,4,IF(T5862&lt;=50,5,IF(T5862&lt;=100,6,IF(T5862&lt;=250,7,8)))))))</f>
        <v>1</v>
      </c>
      <c r="V5862" s="21" t="n">
        <f aca="false">IF(AND(OR(Dashboard!$T$3="All",R5862=Dashboard!$T$3),OR(Dashboard!$T$4="All",D5862=Dashboard!$T$4)),1,0)</f>
        <v>1</v>
      </c>
      <c r="W5862" s="21" t="n">
        <f aca="false">IF(V5862=1,T5862+ROW()/10000000,0)</f>
        <v>3.6005862</v>
      </c>
    </row>
    <row r="5863" customFormat="false" ht="15" hidden="false" customHeight="false" outlineLevel="0" collapsed="false">
      <c r="A5863" s="0" t="n">
        <v>3893</v>
      </c>
      <c r="B5863" s="0" t="s">
        <v>2408</v>
      </c>
      <c r="C5863" s="0" t="n">
        <v>1</v>
      </c>
      <c r="D5863" s="0" t="s">
        <v>6924</v>
      </c>
      <c r="E5863" s="0" t="s">
        <v>13285</v>
      </c>
      <c r="F5863" s="0" t="s">
        <v>13273</v>
      </c>
      <c r="G5863" s="0" t="s">
        <v>13274</v>
      </c>
      <c r="H5863" s="0" t="s">
        <v>3392</v>
      </c>
      <c r="I5863" s="0" t="s">
        <v>2123</v>
      </c>
      <c r="J5863" s="0" t="s">
        <v>47</v>
      </c>
      <c r="K5863" s="0" t="s">
        <v>47</v>
      </c>
      <c r="L5863" s="0" t="s">
        <v>47</v>
      </c>
      <c r="M5863" s="0" t="s">
        <v>47</v>
      </c>
      <c r="N5863" s="0" t="n">
        <v>2</v>
      </c>
      <c r="O5863" s="0" t="n">
        <v>85</v>
      </c>
      <c r="P5863" s="0" t="n">
        <v>700</v>
      </c>
      <c r="Q5863" s="0" t="n">
        <v>3.4</v>
      </c>
      <c r="R5863" s="0" t="str">
        <f aca="false">INDEX(Lookup!$B$4:$B$18,MATCH(C5863,Lookup!$A$4:$A$18,0))</f>
        <v>India</v>
      </c>
      <c r="S5863" s="20" t="n">
        <f aca="false">INDEX(Lookup!$D$4:$D$18,MATCH(C5863,Lookup!$A$4:$A$18,0))</f>
        <v>0.012</v>
      </c>
      <c r="T5863" s="21" t="n">
        <f aca="false">ROUND(P5863*S5863,2)</f>
        <v>8.4</v>
      </c>
      <c r="U5863" s="21" t="n">
        <f aca="false">IF(T5863&lt;=10,1,IF(T5863&lt;=20,2,IF(T5863&lt;=30,3,IF(T5863&lt;=40,4,IF(T5863&lt;=50,5,IF(T5863&lt;=100,6,IF(T5863&lt;=250,7,8)))))))</f>
        <v>1</v>
      </c>
      <c r="V5863" s="21" t="n">
        <f aca="false">IF(AND(OR(Dashboard!$T$3="All",R5863=Dashboard!$T$3),OR(Dashboard!$T$4="All",D5863=Dashboard!$T$4)),1,0)</f>
        <v>1</v>
      </c>
      <c r="W5863" s="21" t="n">
        <f aca="false">IF(V5863=1,T5863+ROW()/10000000,0)</f>
        <v>8.4005863</v>
      </c>
    </row>
    <row r="5864" customFormat="false" ht="15" hidden="false" customHeight="false" outlineLevel="0" collapsed="false">
      <c r="A5864" s="0" t="n">
        <v>5366</v>
      </c>
      <c r="B5864" s="0" t="s">
        <v>10669</v>
      </c>
      <c r="C5864" s="0" t="n">
        <v>1</v>
      </c>
      <c r="D5864" s="0" t="s">
        <v>6924</v>
      </c>
      <c r="E5864" s="0" t="s">
        <v>13286</v>
      </c>
      <c r="F5864" s="0" t="s">
        <v>13273</v>
      </c>
      <c r="G5864" s="0" t="s">
        <v>13274</v>
      </c>
      <c r="H5864" s="0" t="s">
        <v>2122</v>
      </c>
      <c r="I5864" s="0" t="s">
        <v>2123</v>
      </c>
      <c r="J5864" s="0" t="s">
        <v>47</v>
      </c>
      <c r="K5864" s="0" t="s">
        <v>47</v>
      </c>
      <c r="L5864" s="0" t="s">
        <v>47</v>
      </c>
      <c r="M5864" s="0" t="s">
        <v>47</v>
      </c>
      <c r="N5864" s="0" t="n">
        <v>2</v>
      </c>
      <c r="O5864" s="0" t="n">
        <v>45</v>
      </c>
      <c r="P5864" s="0" t="n">
        <v>550</v>
      </c>
      <c r="Q5864" s="0" t="n">
        <v>2.9</v>
      </c>
      <c r="R5864" s="0" t="str">
        <f aca="false">INDEX(Lookup!$B$4:$B$18,MATCH(C5864,Lookup!$A$4:$A$18,0))</f>
        <v>India</v>
      </c>
      <c r="S5864" s="20" t="n">
        <f aca="false">INDEX(Lookup!$D$4:$D$18,MATCH(C5864,Lookup!$A$4:$A$18,0))</f>
        <v>0.012</v>
      </c>
      <c r="T5864" s="21" t="n">
        <f aca="false">ROUND(P5864*S5864,2)</f>
        <v>6.6</v>
      </c>
      <c r="U5864" s="21" t="n">
        <f aca="false">IF(T5864&lt;=10,1,IF(T5864&lt;=20,2,IF(T5864&lt;=30,3,IF(T5864&lt;=40,4,IF(T5864&lt;=50,5,IF(T5864&lt;=100,6,IF(T5864&lt;=250,7,8)))))))</f>
        <v>1</v>
      </c>
      <c r="V5864" s="21" t="n">
        <f aca="false">IF(AND(OR(Dashboard!$T$3="All",R5864=Dashboard!$T$3),OR(Dashboard!$T$4="All",D5864=Dashboard!$T$4)),1,0)</f>
        <v>1</v>
      </c>
      <c r="W5864" s="21" t="n">
        <f aca="false">IF(V5864=1,T5864+ROW()/10000000,0)</f>
        <v>6.6005864</v>
      </c>
    </row>
    <row r="5865" customFormat="false" ht="15" hidden="false" customHeight="false" outlineLevel="0" collapsed="false">
      <c r="A5865" s="0" t="n">
        <v>18037828</v>
      </c>
      <c r="B5865" s="0" t="s">
        <v>13287</v>
      </c>
      <c r="C5865" s="0" t="n">
        <v>1</v>
      </c>
      <c r="D5865" s="0" t="s">
        <v>6924</v>
      </c>
      <c r="E5865" s="0" t="s">
        <v>13288</v>
      </c>
      <c r="F5865" s="0" t="s">
        <v>13273</v>
      </c>
      <c r="G5865" s="0" t="s">
        <v>13274</v>
      </c>
      <c r="H5865" s="0" t="s">
        <v>3067</v>
      </c>
      <c r="I5865" s="0" t="s">
        <v>2123</v>
      </c>
      <c r="J5865" s="0" t="s">
        <v>47</v>
      </c>
      <c r="K5865" s="0" t="s">
        <v>46</v>
      </c>
      <c r="L5865" s="0" t="s">
        <v>47</v>
      </c>
      <c r="M5865" s="0" t="s">
        <v>47</v>
      </c>
      <c r="N5865" s="0" t="n">
        <v>1</v>
      </c>
      <c r="O5865" s="0" t="n">
        <v>80</v>
      </c>
      <c r="P5865" s="0" t="n">
        <v>300</v>
      </c>
      <c r="Q5865" s="0" t="n">
        <v>3.4</v>
      </c>
      <c r="R5865" s="0" t="str">
        <f aca="false">INDEX(Lookup!$B$4:$B$18,MATCH(C5865,Lookup!$A$4:$A$18,0))</f>
        <v>India</v>
      </c>
      <c r="S5865" s="20" t="n">
        <f aca="false">INDEX(Lookup!$D$4:$D$18,MATCH(C5865,Lookup!$A$4:$A$18,0))</f>
        <v>0.012</v>
      </c>
      <c r="T5865" s="21" t="n">
        <f aca="false">ROUND(P5865*S5865,2)</f>
        <v>3.6</v>
      </c>
      <c r="U5865" s="21" t="n">
        <f aca="false">IF(T5865&lt;=10,1,IF(T5865&lt;=20,2,IF(T5865&lt;=30,3,IF(T5865&lt;=40,4,IF(T5865&lt;=50,5,IF(T5865&lt;=100,6,IF(T5865&lt;=250,7,8)))))))</f>
        <v>1</v>
      </c>
      <c r="V5865" s="21" t="n">
        <f aca="false">IF(AND(OR(Dashboard!$T$3="All",R5865=Dashboard!$T$3),OR(Dashboard!$T$4="All",D5865=Dashboard!$T$4)),1,0)</f>
        <v>1</v>
      </c>
      <c r="W5865" s="21" t="n">
        <f aca="false">IF(V5865=1,T5865+ROW()/10000000,0)</f>
        <v>3.6005865</v>
      </c>
    </row>
    <row r="5866" customFormat="false" ht="15" hidden="false" customHeight="false" outlineLevel="0" collapsed="false">
      <c r="A5866" s="0" t="n">
        <v>2377</v>
      </c>
      <c r="B5866" s="0" t="s">
        <v>13289</v>
      </c>
      <c r="C5866" s="0" t="n">
        <v>1</v>
      </c>
      <c r="D5866" s="0" t="s">
        <v>6924</v>
      </c>
      <c r="E5866" s="0" t="s">
        <v>13290</v>
      </c>
      <c r="F5866" s="0" t="s">
        <v>13273</v>
      </c>
      <c r="G5866" s="0" t="s">
        <v>13274</v>
      </c>
      <c r="H5866" s="0" t="s">
        <v>2279</v>
      </c>
      <c r="I5866" s="0" t="s">
        <v>2123</v>
      </c>
      <c r="J5866" s="0" t="s">
        <v>47</v>
      </c>
      <c r="K5866" s="0" t="s">
        <v>47</v>
      </c>
      <c r="L5866" s="0" t="s">
        <v>47</v>
      </c>
      <c r="M5866" s="0" t="s">
        <v>47</v>
      </c>
      <c r="N5866" s="0" t="n">
        <v>1</v>
      </c>
      <c r="O5866" s="0" t="n">
        <v>66</v>
      </c>
      <c r="P5866" s="0" t="n">
        <v>300</v>
      </c>
      <c r="Q5866" s="0" t="n">
        <v>2.7</v>
      </c>
      <c r="R5866" s="0" t="str">
        <f aca="false">INDEX(Lookup!$B$4:$B$18,MATCH(C5866,Lookup!$A$4:$A$18,0))</f>
        <v>India</v>
      </c>
      <c r="S5866" s="20" t="n">
        <f aca="false">INDEX(Lookup!$D$4:$D$18,MATCH(C5866,Lookup!$A$4:$A$18,0))</f>
        <v>0.012</v>
      </c>
      <c r="T5866" s="21" t="n">
        <f aca="false">ROUND(P5866*S5866,2)</f>
        <v>3.6</v>
      </c>
      <c r="U5866" s="21" t="n">
        <f aca="false">IF(T5866&lt;=10,1,IF(T5866&lt;=20,2,IF(T5866&lt;=30,3,IF(T5866&lt;=40,4,IF(T5866&lt;=50,5,IF(T5866&lt;=100,6,IF(T5866&lt;=250,7,8)))))))</f>
        <v>1</v>
      </c>
      <c r="V5866" s="21" t="n">
        <f aca="false">IF(AND(OR(Dashboard!$T$3="All",R5866=Dashboard!$T$3),OR(Dashboard!$T$4="All",D5866=Dashboard!$T$4)),1,0)</f>
        <v>1</v>
      </c>
      <c r="W5866" s="21" t="n">
        <f aca="false">IF(V5866=1,T5866+ROW()/10000000,0)</f>
        <v>3.6005866</v>
      </c>
    </row>
    <row r="5867" customFormat="false" ht="15" hidden="false" customHeight="false" outlineLevel="0" collapsed="false">
      <c r="A5867" s="0" t="n">
        <v>18384151</v>
      </c>
      <c r="B5867" s="0" t="s">
        <v>13291</v>
      </c>
      <c r="C5867" s="0" t="n">
        <v>1</v>
      </c>
      <c r="D5867" s="0" t="s">
        <v>6924</v>
      </c>
      <c r="E5867" s="0" t="s">
        <v>13292</v>
      </c>
      <c r="F5867" s="0" t="s">
        <v>13273</v>
      </c>
      <c r="G5867" s="0" t="s">
        <v>13274</v>
      </c>
      <c r="H5867" s="0" t="s">
        <v>1358</v>
      </c>
      <c r="I5867" s="0" t="s">
        <v>2123</v>
      </c>
      <c r="J5867" s="0" t="s">
        <v>47</v>
      </c>
      <c r="K5867" s="0" t="s">
        <v>46</v>
      </c>
      <c r="L5867" s="0" t="s">
        <v>47</v>
      </c>
      <c r="M5867" s="0" t="s">
        <v>47</v>
      </c>
      <c r="N5867" s="0" t="n">
        <v>1</v>
      </c>
      <c r="O5867" s="0" t="n">
        <v>31</v>
      </c>
      <c r="P5867" s="0" t="n">
        <v>400</v>
      </c>
      <c r="Q5867" s="0" t="n">
        <v>3.2</v>
      </c>
      <c r="R5867" s="0" t="str">
        <f aca="false">INDEX(Lookup!$B$4:$B$18,MATCH(C5867,Lookup!$A$4:$A$18,0))</f>
        <v>India</v>
      </c>
      <c r="S5867" s="20" t="n">
        <f aca="false">INDEX(Lookup!$D$4:$D$18,MATCH(C5867,Lookup!$A$4:$A$18,0))</f>
        <v>0.012</v>
      </c>
      <c r="T5867" s="21" t="n">
        <f aca="false">ROUND(P5867*S5867,2)</f>
        <v>4.8</v>
      </c>
      <c r="U5867" s="21" t="n">
        <f aca="false">IF(T5867&lt;=10,1,IF(T5867&lt;=20,2,IF(T5867&lt;=30,3,IF(T5867&lt;=40,4,IF(T5867&lt;=50,5,IF(T5867&lt;=100,6,IF(T5867&lt;=250,7,8)))))))</f>
        <v>1</v>
      </c>
      <c r="V5867" s="21" t="n">
        <f aca="false">IF(AND(OR(Dashboard!$T$3="All",R5867=Dashboard!$T$3),OR(Dashboard!$T$4="All",D5867=Dashboard!$T$4)),1,0)</f>
        <v>1</v>
      </c>
      <c r="W5867" s="21" t="n">
        <f aca="false">IF(V5867=1,T5867+ROW()/10000000,0)</f>
        <v>4.8005867</v>
      </c>
    </row>
    <row r="5868" customFormat="false" ht="15" hidden="false" customHeight="false" outlineLevel="0" collapsed="false">
      <c r="A5868" s="0" t="n">
        <v>2966</v>
      </c>
      <c r="B5868" s="0" t="s">
        <v>2177</v>
      </c>
      <c r="C5868" s="0" t="n">
        <v>1</v>
      </c>
      <c r="D5868" s="0" t="s">
        <v>6924</v>
      </c>
      <c r="E5868" s="0" t="s">
        <v>13293</v>
      </c>
      <c r="F5868" s="0" t="s">
        <v>13273</v>
      </c>
      <c r="G5868" s="0" t="s">
        <v>13274</v>
      </c>
      <c r="H5868" s="0" t="s">
        <v>2122</v>
      </c>
      <c r="I5868" s="0" t="s">
        <v>2123</v>
      </c>
      <c r="J5868" s="0" t="s">
        <v>46</v>
      </c>
      <c r="K5868" s="0" t="s">
        <v>46</v>
      </c>
      <c r="L5868" s="0" t="s">
        <v>47</v>
      </c>
      <c r="M5868" s="0" t="s">
        <v>47</v>
      </c>
      <c r="N5868" s="0" t="n">
        <v>3</v>
      </c>
      <c r="O5868" s="0" t="n">
        <v>261</v>
      </c>
      <c r="P5868" s="0" t="n">
        <v>1000</v>
      </c>
      <c r="Q5868" s="0" t="n">
        <v>2.7</v>
      </c>
      <c r="R5868" s="0" t="str">
        <f aca="false">INDEX(Lookup!$B$4:$B$18,MATCH(C5868,Lookup!$A$4:$A$18,0))</f>
        <v>India</v>
      </c>
      <c r="S5868" s="20" t="n">
        <f aca="false">INDEX(Lookup!$D$4:$D$18,MATCH(C5868,Lookup!$A$4:$A$18,0))</f>
        <v>0.012</v>
      </c>
      <c r="T5868" s="21" t="n">
        <f aca="false">ROUND(P5868*S5868,2)</f>
        <v>12</v>
      </c>
      <c r="U5868" s="21" t="n">
        <f aca="false">IF(T5868&lt;=10,1,IF(T5868&lt;=20,2,IF(T5868&lt;=30,3,IF(T5868&lt;=40,4,IF(T5868&lt;=50,5,IF(T5868&lt;=100,6,IF(T5868&lt;=250,7,8)))))))</f>
        <v>2</v>
      </c>
      <c r="V5868" s="21" t="n">
        <f aca="false">IF(AND(OR(Dashboard!$T$3="All",R5868=Dashboard!$T$3),OR(Dashboard!$T$4="All",D5868=Dashboard!$T$4)),1,0)</f>
        <v>1</v>
      </c>
      <c r="W5868" s="21" t="n">
        <f aca="false">IF(V5868=1,T5868+ROW()/10000000,0)</f>
        <v>12.0005868</v>
      </c>
    </row>
    <row r="5869" customFormat="false" ht="15" hidden="false" customHeight="false" outlineLevel="0" collapsed="false">
      <c r="A5869" s="0" t="n">
        <v>257</v>
      </c>
      <c r="B5869" s="0" t="s">
        <v>2075</v>
      </c>
      <c r="C5869" s="0" t="n">
        <v>1</v>
      </c>
      <c r="D5869" s="0" t="s">
        <v>6924</v>
      </c>
      <c r="E5869" s="0" t="s">
        <v>13294</v>
      </c>
      <c r="F5869" s="0" t="s">
        <v>13273</v>
      </c>
      <c r="G5869" s="0" t="s">
        <v>13274</v>
      </c>
      <c r="H5869" s="0" t="s">
        <v>3972</v>
      </c>
      <c r="I5869" s="0" t="s">
        <v>2123</v>
      </c>
      <c r="J5869" s="0" t="s">
        <v>47</v>
      </c>
      <c r="K5869" s="0" t="s">
        <v>46</v>
      </c>
      <c r="L5869" s="0" t="s">
        <v>47</v>
      </c>
      <c r="M5869" s="0" t="s">
        <v>47</v>
      </c>
      <c r="N5869" s="0" t="n">
        <v>3</v>
      </c>
      <c r="O5869" s="0" t="n">
        <v>211</v>
      </c>
      <c r="P5869" s="0" t="n">
        <v>1000</v>
      </c>
      <c r="Q5869" s="0" t="n">
        <v>3.3</v>
      </c>
      <c r="R5869" s="0" t="str">
        <f aca="false">INDEX(Lookup!$B$4:$B$18,MATCH(C5869,Lookup!$A$4:$A$18,0))</f>
        <v>India</v>
      </c>
      <c r="S5869" s="20" t="n">
        <f aca="false">INDEX(Lookup!$D$4:$D$18,MATCH(C5869,Lookup!$A$4:$A$18,0))</f>
        <v>0.012</v>
      </c>
      <c r="T5869" s="21" t="n">
        <f aca="false">ROUND(P5869*S5869,2)</f>
        <v>12</v>
      </c>
      <c r="U5869" s="21" t="n">
        <f aca="false">IF(T5869&lt;=10,1,IF(T5869&lt;=20,2,IF(T5869&lt;=30,3,IF(T5869&lt;=40,4,IF(T5869&lt;=50,5,IF(T5869&lt;=100,6,IF(T5869&lt;=250,7,8)))))))</f>
        <v>2</v>
      </c>
      <c r="V5869" s="21" t="n">
        <f aca="false">IF(AND(OR(Dashboard!$T$3="All",R5869=Dashboard!$T$3),OR(Dashboard!$T$4="All",D5869=Dashboard!$T$4)),1,0)</f>
        <v>1</v>
      </c>
      <c r="W5869" s="21" t="n">
        <f aca="false">IF(V5869=1,T5869+ROW()/10000000,0)</f>
        <v>12.0005869</v>
      </c>
    </row>
    <row r="5870" customFormat="false" ht="15" hidden="false" customHeight="false" outlineLevel="0" collapsed="false">
      <c r="A5870" s="0" t="n">
        <v>2380</v>
      </c>
      <c r="B5870" s="0" t="s">
        <v>13295</v>
      </c>
      <c r="C5870" s="0" t="n">
        <v>1</v>
      </c>
      <c r="D5870" s="0" t="s">
        <v>6924</v>
      </c>
      <c r="E5870" s="0" t="s">
        <v>13296</v>
      </c>
      <c r="F5870" s="0" t="s">
        <v>13273</v>
      </c>
      <c r="G5870" s="0" t="s">
        <v>13274</v>
      </c>
      <c r="H5870" s="0" t="s">
        <v>8416</v>
      </c>
      <c r="I5870" s="0" t="s">
        <v>2123</v>
      </c>
      <c r="J5870" s="0" t="s">
        <v>47</v>
      </c>
      <c r="K5870" s="0" t="s">
        <v>46</v>
      </c>
      <c r="L5870" s="0" t="s">
        <v>47</v>
      </c>
      <c r="M5870" s="0" t="s">
        <v>47</v>
      </c>
      <c r="N5870" s="0" t="n">
        <v>1</v>
      </c>
      <c r="O5870" s="0" t="n">
        <v>84</v>
      </c>
      <c r="P5870" s="0" t="n">
        <v>350</v>
      </c>
      <c r="Q5870" s="0" t="n">
        <v>3.4</v>
      </c>
      <c r="R5870" s="0" t="str">
        <f aca="false">INDEX(Lookup!$B$4:$B$18,MATCH(C5870,Lookup!$A$4:$A$18,0))</f>
        <v>India</v>
      </c>
      <c r="S5870" s="20" t="n">
        <f aca="false">INDEX(Lookup!$D$4:$D$18,MATCH(C5870,Lookup!$A$4:$A$18,0))</f>
        <v>0.012</v>
      </c>
      <c r="T5870" s="21" t="n">
        <f aca="false">ROUND(P5870*S5870,2)</f>
        <v>4.2</v>
      </c>
      <c r="U5870" s="21" t="n">
        <f aca="false">IF(T5870&lt;=10,1,IF(T5870&lt;=20,2,IF(T5870&lt;=30,3,IF(T5870&lt;=40,4,IF(T5870&lt;=50,5,IF(T5870&lt;=100,6,IF(T5870&lt;=250,7,8)))))))</f>
        <v>1</v>
      </c>
      <c r="V5870" s="21" t="n">
        <f aca="false">IF(AND(OR(Dashboard!$T$3="All",R5870=Dashboard!$T$3),OR(Dashboard!$T$4="All",D5870=Dashboard!$T$4)),1,0)</f>
        <v>1</v>
      </c>
      <c r="W5870" s="21" t="n">
        <f aca="false">IF(V5870=1,T5870+ROW()/10000000,0)</f>
        <v>4.200587</v>
      </c>
    </row>
    <row r="5871" customFormat="false" ht="15" hidden="false" customHeight="false" outlineLevel="0" collapsed="false">
      <c r="A5871" s="0" t="n">
        <v>18285222</v>
      </c>
      <c r="B5871" s="0" t="s">
        <v>13297</v>
      </c>
      <c r="C5871" s="0" t="n">
        <v>1</v>
      </c>
      <c r="D5871" s="0" t="s">
        <v>6924</v>
      </c>
      <c r="E5871" s="0" t="s">
        <v>13298</v>
      </c>
      <c r="F5871" s="0" t="s">
        <v>13273</v>
      </c>
      <c r="G5871" s="0" t="s">
        <v>13274</v>
      </c>
      <c r="H5871" s="0" t="s">
        <v>402</v>
      </c>
      <c r="I5871" s="0" t="s">
        <v>2123</v>
      </c>
      <c r="J5871" s="0" t="s">
        <v>47</v>
      </c>
      <c r="K5871" s="0" t="s">
        <v>46</v>
      </c>
      <c r="L5871" s="0" t="s">
        <v>47</v>
      </c>
      <c r="M5871" s="0" t="s">
        <v>47</v>
      </c>
      <c r="N5871" s="0" t="n">
        <v>1</v>
      </c>
      <c r="O5871" s="0" t="n">
        <v>49</v>
      </c>
      <c r="P5871" s="0" t="n">
        <v>450</v>
      </c>
      <c r="Q5871" s="0" t="n">
        <v>3.4</v>
      </c>
      <c r="R5871" s="0" t="str">
        <f aca="false">INDEX(Lookup!$B$4:$B$18,MATCH(C5871,Lookup!$A$4:$A$18,0))</f>
        <v>India</v>
      </c>
      <c r="S5871" s="20" t="n">
        <f aca="false">INDEX(Lookup!$D$4:$D$18,MATCH(C5871,Lookup!$A$4:$A$18,0))</f>
        <v>0.012</v>
      </c>
      <c r="T5871" s="21" t="n">
        <f aca="false">ROUND(P5871*S5871,2)</f>
        <v>5.4</v>
      </c>
      <c r="U5871" s="21" t="n">
        <f aca="false">IF(T5871&lt;=10,1,IF(T5871&lt;=20,2,IF(T5871&lt;=30,3,IF(T5871&lt;=40,4,IF(T5871&lt;=50,5,IF(T5871&lt;=100,6,IF(T5871&lt;=250,7,8)))))))</f>
        <v>1</v>
      </c>
      <c r="V5871" s="21" t="n">
        <f aca="false">IF(AND(OR(Dashboard!$T$3="All",R5871=Dashboard!$T$3),OR(Dashboard!$T$4="All",D5871=Dashboard!$T$4)),1,0)</f>
        <v>1</v>
      </c>
      <c r="W5871" s="21" t="n">
        <f aca="false">IF(V5871=1,T5871+ROW()/10000000,0)</f>
        <v>5.4005871</v>
      </c>
    </row>
    <row r="5872" customFormat="false" ht="15" hidden="false" customHeight="false" outlineLevel="0" collapsed="false">
      <c r="A5872" s="0" t="n">
        <v>309463</v>
      </c>
      <c r="B5872" s="0" t="s">
        <v>7316</v>
      </c>
      <c r="C5872" s="0" t="n">
        <v>1</v>
      </c>
      <c r="D5872" s="0" t="s">
        <v>6924</v>
      </c>
      <c r="E5872" s="0" t="s">
        <v>13299</v>
      </c>
      <c r="F5872" s="0" t="s">
        <v>13273</v>
      </c>
      <c r="G5872" s="0" t="s">
        <v>13274</v>
      </c>
      <c r="H5872" s="0" t="s">
        <v>2288</v>
      </c>
      <c r="I5872" s="0" t="s">
        <v>2123</v>
      </c>
      <c r="J5872" s="0" t="s">
        <v>47</v>
      </c>
      <c r="K5872" s="0" t="s">
        <v>46</v>
      </c>
      <c r="L5872" s="0" t="s">
        <v>47</v>
      </c>
      <c r="M5872" s="0" t="s">
        <v>47</v>
      </c>
      <c r="N5872" s="0" t="n">
        <v>2</v>
      </c>
      <c r="O5872" s="0" t="n">
        <v>80</v>
      </c>
      <c r="P5872" s="0" t="n">
        <v>500</v>
      </c>
      <c r="Q5872" s="0" t="n">
        <v>3.4</v>
      </c>
      <c r="R5872" s="0" t="str">
        <f aca="false">INDEX(Lookup!$B$4:$B$18,MATCH(C5872,Lookup!$A$4:$A$18,0))</f>
        <v>India</v>
      </c>
      <c r="S5872" s="20" t="n">
        <f aca="false">INDEX(Lookup!$D$4:$D$18,MATCH(C5872,Lookup!$A$4:$A$18,0))</f>
        <v>0.012</v>
      </c>
      <c r="T5872" s="21" t="n">
        <f aca="false">ROUND(P5872*S5872,2)</f>
        <v>6</v>
      </c>
      <c r="U5872" s="21" t="n">
        <f aca="false">IF(T5872&lt;=10,1,IF(T5872&lt;=20,2,IF(T5872&lt;=30,3,IF(T5872&lt;=40,4,IF(T5872&lt;=50,5,IF(T5872&lt;=100,6,IF(T5872&lt;=250,7,8)))))))</f>
        <v>1</v>
      </c>
      <c r="V5872" s="21" t="n">
        <f aca="false">IF(AND(OR(Dashboard!$T$3="All",R5872=Dashboard!$T$3),OR(Dashboard!$T$4="All",D5872=Dashboard!$T$4)),1,0)</f>
        <v>1</v>
      </c>
      <c r="W5872" s="21" t="n">
        <f aca="false">IF(V5872=1,T5872+ROW()/10000000,0)</f>
        <v>6.0005872</v>
      </c>
    </row>
    <row r="5873" customFormat="false" ht="15" hidden="false" customHeight="false" outlineLevel="0" collapsed="false">
      <c r="A5873" s="0" t="n">
        <v>18219550</v>
      </c>
      <c r="B5873" s="0" t="s">
        <v>13300</v>
      </c>
      <c r="C5873" s="0" t="n">
        <v>1</v>
      </c>
      <c r="D5873" s="0" t="s">
        <v>6924</v>
      </c>
      <c r="E5873" s="0" t="s">
        <v>13301</v>
      </c>
      <c r="F5873" s="0" t="s">
        <v>13273</v>
      </c>
      <c r="G5873" s="0" t="s">
        <v>13274</v>
      </c>
      <c r="H5873" s="0" t="s">
        <v>2917</v>
      </c>
      <c r="I5873" s="0" t="s">
        <v>2123</v>
      </c>
      <c r="J5873" s="0" t="s">
        <v>47</v>
      </c>
      <c r="K5873" s="0" t="s">
        <v>47</v>
      </c>
      <c r="L5873" s="0" t="s">
        <v>47</v>
      </c>
      <c r="M5873" s="0" t="s">
        <v>47</v>
      </c>
      <c r="N5873" s="0" t="n">
        <v>2</v>
      </c>
      <c r="O5873" s="0" t="n">
        <v>60</v>
      </c>
      <c r="P5873" s="0" t="n">
        <v>600</v>
      </c>
      <c r="Q5873" s="0" t="n">
        <v>3.4</v>
      </c>
      <c r="R5873" s="0" t="str">
        <f aca="false">INDEX(Lookup!$B$4:$B$18,MATCH(C5873,Lookup!$A$4:$A$18,0))</f>
        <v>India</v>
      </c>
      <c r="S5873" s="20" t="n">
        <f aca="false">INDEX(Lookup!$D$4:$D$18,MATCH(C5873,Lookup!$A$4:$A$18,0))</f>
        <v>0.012</v>
      </c>
      <c r="T5873" s="21" t="n">
        <f aca="false">ROUND(P5873*S5873,2)</f>
        <v>7.2</v>
      </c>
      <c r="U5873" s="21" t="n">
        <f aca="false">IF(T5873&lt;=10,1,IF(T5873&lt;=20,2,IF(T5873&lt;=30,3,IF(T5873&lt;=40,4,IF(T5873&lt;=50,5,IF(T5873&lt;=100,6,IF(T5873&lt;=250,7,8)))))))</f>
        <v>1</v>
      </c>
      <c r="V5873" s="21" t="n">
        <f aca="false">IF(AND(OR(Dashboard!$T$3="All",R5873=Dashboard!$T$3),OR(Dashboard!$T$4="All",D5873=Dashboard!$T$4)),1,0)</f>
        <v>1</v>
      </c>
      <c r="W5873" s="21" t="n">
        <f aca="false">IF(V5873=1,T5873+ROW()/10000000,0)</f>
        <v>7.2005873</v>
      </c>
    </row>
    <row r="5874" customFormat="false" ht="15" hidden="false" customHeight="false" outlineLevel="0" collapsed="false">
      <c r="A5874" s="0" t="n">
        <v>3230</v>
      </c>
      <c r="B5874" s="0" t="s">
        <v>2300</v>
      </c>
      <c r="C5874" s="0" t="n">
        <v>1</v>
      </c>
      <c r="D5874" s="0" t="s">
        <v>6924</v>
      </c>
      <c r="E5874" s="0" t="s">
        <v>13302</v>
      </c>
      <c r="F5874" s="0" t="s">
        <v>13273</v>
      </c>
      <c r="G5874" s="0" t="s">
        <v>13274</v>
      </c>
      <c r="H5874" s="0" t="s">
        <v>3005</v>
      </c>
      <c r="I5874" s="0" t="s">
        <v>2123</v>
      </c>
      <c r="J5874" s="0" t="s">
        <v>47</v>
      </c>
      <c r="K5874" s="0" t="s">
        <v>46</v>
      </c>
      <c r="L5874" s="0" t="s">
        <v>47</v>
      </c>
      <c r="M5874" s="0" t="s">
        <v>47</v>
      </c>
      <c r="N5874" s="0" t="n">
        <v>2</v>
      </c>
      <c r="O5874" s="0" t="n">
        <v>131</v>
      </c>
      <c r="P5874" s="0" t="n">
        <v>500</v>
      </c>
      <c r="Q5874" s="0" t="n">
        <v>3.4</v>
      </c>
      <c r="R5874" s="0" t="str">
        <f aca="false">INDEX(Lookup!$B$4:$B$18,MATCH(C5874,Lookup!$A$4:$A$18,0))</f>
        <v>India</v>
      </c>
      <c r="S5874" s="20" t="n">
        <f aca="false">INDEX(Lookup!$D$4:$D$18,MATCH(C5874,Lookup!$A$4:$A$18,0))</f>
        <v>0.012</v>
      </c>
      <c r="T5874" s="21" t="n">
        <f aca="false">ROUND(P5874*S5874,2)</f>
        <v>6</v>
      </c>
      <c r="U5874" s="21" t="n">
        <f aca="false">IF(T5874&lt;=10,1,IF(T5874&lt;=20,2,IF(T5874&lt;=30,3,IF(T5874&lt;=40,4,IF(T5874&lt;=50,5,IF(T5874&lt;=100,6,IF(T5874&lt;=250,7,8)))))))</f>
        <v>1</v>
      </c>
      <c r="V5874" s="21" t="n">
        <f aca="false">IF(AND(OR(Dashboard!$T$3="All",R5874=Dashboard!$T$3),OR(Dashboard!$T$4="All",D5874=Dashboard!$T$4)),1,0)</f>
        <v>1</v>
      </c>
      <c r="W5874" s="21" t="n">
        <f aca="false">IF(V5874=1,T5874+ROW()/10000000,0)</f>
        <v>6.0005874</v>
      </c>
    </row>
    <row r="5875" customFormat="false" ht="15" hidden="false" customHeight="false" outlineLevel="0" collapsed="false">
      <c r="A5875" s="0" t="n">
        <v>309542</v>
      </c>
      <c r="B5875" s="0" t="s">
        <v>13303</v>
      </c>
      <c r="C5875" s="0" t="n">
        <v>1</v>
      </c>
      <c r="D5875" s="0" t="s">
        <v>6924</v>
      </c>
      <c r="E5875" s="0" t="s">
        <v>13304</v>
      </c>
      <c r="F5875" s="0" t="s">
        <v>13273</v>
      </c>
      <c r="G5875" s="0" t="s">
        <v>13274</v>
      </c>
      <c r="H5875" s="0" t="s">
        <v>13305</v>
      </c>
      <c r="I5875" s="0" t="s">
        <v>2123</v>
      </c>
      <c r="J5875" s="0" t="s">
        <v>46</v>
      </c>
      <c r="K5875" s="0" t="s">
        <v>46</v>
      </c>
      <c r="L5875" s="0" t="s">
        <v>47</v>
      </c>
      <c r="M5875" s="0" t="s">
        <v>47</v>
      </c>
      <c r="N5875" s="0" t="n">
        <v>3</v>
      </c>
      <c r="O5875" s="0" t="n">
        <v>391</v>
      </c>
      <c r="P5875" s="0" t="n">
        <v>1400</v>
      </c>
      <c r="Q5875" s="0" t="n">
        <v>3.4</v>
      </c>
      <c r="R5875" s="0" t="str">
        <f aca="false">INDEX(Lookup!$B$4:$B$18,MATCH(C5875,Lookup!$A$4:$A$18,0))</f>
        <v>India</v>
      </c>
      <c r="S5875" s="20" t="n">
        <f aca="false">INDEX(Lookup!$D$4:$D$18,MATCH(C5875,Lookup!$A$4:$A$18,0))</f>
        <v>0.012</v>
      </c>
      <c r="T5875" s="21" t="n">
        <f aca="false">ROUND(P5875*S5875,2)</f>
        <v>16.8</v>
      </c>
      <c r="U5875" s="21" t="n">
        <f aca="false">IF(T5875&lt;=10,1,IF(T5875&lt;=20,2,IF(T5875&lt;=30,3,IF(T5875&lt;=40,4,IF(T5875&lt;=50,5,IF(T5875&lt;=100,6,IF(T5875&lt;=250,7,8)))))))</f>
        <v>2</v>
      </c>
      <c r="V5875" s="21" t="n">
        <f aca="false">IF(AND(OR(Dashboard!$T$3="All",R5875=Dashboard!$T$3),OR(Dashboard!$T$4="All",D5875=Dashboard!$T$4)),1,0)</f>
        <v>1</v>
      </c>
      <c r="W5875" s="21" t="n">
        <f aca="false">IF(V5875=1,T5875+ROW()/10000000,0)</f>
        <v>16.8005875</v>
      </c>
    </row>
    <row r="5876" customFormat="false" ht="15" hidden="false" customHeight="false" outlineLevel="0" collapsed="false">
      <c r="A5876" s="0" t="n">
        <v>2965</v>
      </c>
      <c r="B5876" s="0" t="s">
        <v>13306</v>
      </c>
      <c r="C5876" s="0" t="n">
        <v>1</v>
      </c>
      <c r="D5876" s="0" t="s">
        <v>6924</v>
      </c>
      <c r="E5876" s="0" t="s">
        <v>13307</v>
      </c>
      <c r="F5876" s="0" t="s">
        <v>13273</v>
      </c>
      <c r="G5876" s="0" t="s">
        <v>13274</v>
      </c>
      <c r="H5876" s="0" t="s">
        <v>2978</v>
      </c>
      <c r="I5876" s="0" t="s">
        <v>2123</v>
      </c>
      <c r="J5876" s="0" t="s">
        <v>47</v>
      </c>
      <c r="K5876" s="0" t="s">
        <v>47</v>
      </c>
      <c r="L5876" s="0" t="s">
        <v>47</v>
      </c>
      <c r="M5876" s="0" t="s">
        <v>47</v>
      </c>
      <c r="N5876" s="0" t="n">
        <v>1</v>
      </c>
      <c r="O5876" s="0" t="n">
        <v>813</v>
      </c>
      <c r="P5876" s="0" t="n">
        <v>350</v>
      </c>
      <c r="Q5876" s="0" t="n">
        <v>3.9</v>
      </c>
      <c r="R5876" s="0" t="str">
        <f aca="false">INDEX(Lookup!$B$4:$B$18,MATCH(C5876,Lookup!$A$4:$A$18,0))</f>
        <v>India</v>
      </c>
      <c r="S5876" s="20" t="n">
        <f aca="false">INDEX(Lookup!$D$4:$D$18,MATCH(C5876,Lookup!$A$4:$A$18,0))</f>
        <v>0.012</v>
      </c>
      <c r="T5876" s="21" t="n">
        <f aca="false">ROUND(P5876*S5876,2)</f>
        <v>4.2</v>
      </c>
      <c r="U5876" s="21" t="n">
        <f aca="false">IF(T5876&lt;=10,1,IF(T5876&lt;=20,2,IF(T5876&lt;=30,3,IF(T5876&lt;=40,4,IF(T5876&lt;=50,5,IF(T5876&lt;=100,6,IF(T5876&lt;=250,7,8)))))))</f>
        <v>1</v>
      </c>
      <c r="V5876" s="21" t="n">
        <f aca="false">IF(AND(OR(Dashboard!$T$3="All",R5876=Dashboard!$T$3),OR(Dashboard!$T$4="All",D5876=Dashboard!$T$4)),1,0)</f>
        <v>1</v>
      </c>
      <c r="W5876" s="21" t="n">
        <f aca="false">IF(V5876=1,T5876+ROW()/10000000,0)</f>
        <v>4.2005876</v>
      </c>
    </row>
    <row r="5877" customFormat="false" ht="15" hidden="false" customHeight="false" outlineLevel="0" collapsed="false">
      <c r="A5877" s="0" t="n">
        <v>3372</v>
      </c>
      <c r="B5877" s="0" t="s">
        <v>6986</v>
      </c>
      <c r="C5877" s="0" t="n">
        <v>1</v>
      </c>
      <c r="D5877" s="0" t="s">
        <v>6924</v>
      </c>
      <c r="E5877" s="0" t="s">
        <v>13308</v>
      </c>
      <c r="F5877" s="0" t="s">
        <v>13273</v>
      </c>
      <c r="G5877" s="0" t="s">
        <v>13274</v>
      </c>
      <c r="H5877" s="0" t="s">
        <v>2349</v>
      </c>
      <c r="I5877" s="0" t="s">
        <v>2123</v>
      </c>
      <c r="J5877" s="0" t="s">
        <v>47</v>
      </c>
      <c r="K5877" s="0" t="s">
        <v>47</v>
      </c>
      <c r="L5877" s="0" t="s">
        <v>47</v>
      </c>
      <c r="M5877" s="0" t="s">
        <v>47</v>
      </c>
      <c r="N5877" s="0" t="n">
        <v>1</v>
      </c>
      <c r="O5877" s="0" t="n">
        <v>459</v>
      </c>
      <c r="P5877" s="0" t="n">
        <v>200</v>
      </c>
      <c r="Q5877" s="0" t="n">
        <v>3.7</v>
      </c>
      <c r="R5877" s="0" t="str">
        <f aca="false">INDEX(Lookup!$B$4:$B$18,MATCH(C5877,Lookup!$A$4:$A$18,0))</f>
        <v>India</v>
      </c>
      <c r="S5877" s="20" t="n">
        <f aca="false">INDEX(Lookup!$D$4:$D$18,MATCH(C5877,Lookup!$A$4:$A$18,0))</f>
        <v>0.012</v>
      </c>
      <c r="T5877" s="21" t="n">
        <f aca="false">ROUND(P5877*S5877,2)</f>
        <v>2.4</v>
      </c>
      <c r="U5877" s="21" t="n">
        <f aca="false">IF(T5877&lt;=10,1,IF(T5877&lt;=20,2,IF(T5877&lt;=30,3,IF(T5877&lt;=40,4,IF(T5877&lt;=50,5,IF(T5877&lt;=100,6,IF(T5877&lt;=250,7,8)))))))</f>
        <v>1</v>
      </c>
      <c r="V5877" s="21" t="n">
        <f aca="false">IF(AND(OR(Dashboard!$T$3="All",R5877=Dashboard!$T$3),OR(Dashboard!$T$4="All",D5877=Dashboard!$T$4)),1,0)</f>
        <v>1</v>
      </c>
      <c r="W5877" s="21" t="n">
        <f aca="false">IF(V5877=1,T5877+ROW()/10000000,0)</f>
        <v>2.4005877</v>
      </c>
    </row>
    <row r="5878" customFormat="false" ht="15" hidden="false" customHeight="false" outlineLevel="0" collapsed="false">
      <c r="A5878" s="0" t="n">
        <v>312223</v>
      </c>
      <c r="B5878" s="0" t="s">
        <v>3565</v>
      </c>
      <c r="C5878" s="0" t="n">
        <v>1</v>
      </c>
      <c r="D5878" s="0" t="s">
        <v>6924</v>
      </c>
      <c r="E5878" s="0" t="s">
        <v>13309</v>
      </c>
      <c r="F5878" s="0" t="s">
        <v>13273</v>
      </c>
      <c r="G5878" s="0" t="s">
        <v>13274</v>
      </c>
      <c r="H5878" s="0" t="s">
        <v>1358</v>
      </c>
      <c r="I5878" s="0" t="s">
        <v>2123</v>
      </c>
      <c r="J5878" s="0" t="s">
        <v>47</v>
      </c>
      <c r="K5878" s="0" t="s">
        <v>46</v>
      </c>
      <c r="L5878" s="0" t="s">
        <v>47</v>
      </c>
      <c r="M5878" s="0" t="s">
        <v>47</v>
      </c>
      <c r="N5878" s="0" t="n">
        <v>2</v>
      </c>
      <c r="O5878" s="0" t="n">
        <v>426</v>
      </c>
      <c r="P5878" s="0" t="n">
        <v>500</v>
      </c>
      <c r="Q5878" s="0" t="n">
        <v>3.6</v>
      </c>
      <c r="R5878" s="0" t="str">
        <f aca="false">INDEX(Lookup!$B$4:$B$18,MATCH(C5878,Lookup!$A$4:$A$18,0))</f>
        <v>India</v>
      </c>
      <c r="S5878" s="20" t="n">
        <f aca="false">INDEX(Lookup!$D$4:$D$18,MATCH(C5878,Lookup!$A$4:$A$18,0))</f>
        <v>0.012</v>
      </c>
      <c r="T5878" s="21" t="n">
        <f aca="false">ROUND(P5878*S5878,2)</f>
        <v>6</v>
      </c>
      <c r="U5878" s="21" t="n">
        <f aca="false">IF(T5878&lt;=10,1,IF(T5878&lt;=20,2,IF(T5878&lt;=30,3,IF(T5878&lt;=40,4,IF(T5878&lt;=50,5,IF(T5878&lt;=100,6,IF(T5878&lt;=250,7,8)))))))</f>
        <v>1</v>
      </c>
      <c r="V5878" s="21" t="n">
        <f aca="false">IF(AND(OR(Dashboard!$T$3="All",R5878=Dashboard!$T$3),OR(Dashboard!$T$4="All",D5878=Dashboard!$T$4)),1,0)</f>
        <v>1</v>
      </c>
      <c r="W5878" s="21" t="n">
        <f aca="false">IF(V5878=1,T5878+ROW()/10000000,0)</f>
        <v>6.0005878</v>
      </c>
    </row>
    <row r="5879" customFormat="false" ht="15" hidden="false" customHeight="false" outlineLevel="0" collapsed="false">
      <c r="A5879" s="0" t="n">
        <v>8828</v>
      </c>
      <c r="B5879" s="0" t="s">
        <v>3113</v>
      </c>
      <c r="C5879" s="0" t="n">
        <v>1</v>
      </c>
      <c r="D5879" s="0" t="s">
        <v>6924</v>
      </c>
      <c r="E5879" s="0" t="s">
        <v>13310</v>
      </c>
      <c r="F5879" s="0" t="s">
        <v>13273</v>
      </c>
      <c r="G5879" s="0" t="s">
        <v>13274</v>
      </c>
      <c r="H5879" s="0" t="s">
        <v>153</v>
      </c>
      <c r="I5879" s="0" t="s">
        <v>2123</v>
      </c>
      <c r="J5879" s="0" t="s">
        <v>47</v>
      </c>
      <c r="K5879" s="0" t="s">
        <v>47</v>
      </c>
      <c r="L5879" s="0" t="s">
        <v>47</v>
      </c>
      <c r="M5879" s="0" t="s">
        <v>47</v>
      </c>
      <c r="N5879" s="0" t="n">
        <v>1</v>
      </c>
      <c r="O5879" s="0" t="n">
        <v>50</v>
      </c>
      <c r="P5879" s="0" t="n">
        <v>450</v>
      </c>
      <c r="Q5879" s="0" t="n">
        <v>3.5</v>
      </c>
      <c r="R5879" s="0" t="str">
        <f aca="false">INDEX(Lookup!$B$4:$B$18,MATCH(C5879,Lookup!$A$4:$A$18,0))</f>
        <v>India</v>
      </c>
      <c r="S5879" s="20" t="n">
        <f aca="false">INDEX(Lookup!$D$4:$D$18,MATCH(C5879,Lookup!$A$4:$A$18,0))</f>
        <v>0.012</v>
      </c>
      <c r="T5879" s="21" t="n">
        <f aca="false">ROUND(P5879*S5879,2)</f>
        <v>5.4</v>
      </c>
      <c r="U5879" s="21" t="n">
        <f aca="false">IF(T5879&lt;=10,1,IF(T5879&lt;=20,2,IF(T5879&lt;=30,3,IF(T5879&lt;=40,4,IF(T5879&lt;=50,5,IF(T5879&lt;=100,6,IF(T5879&lt;=250,7,8)))))))</f>
        <v>1</v>
      </c>
      <c r="V5879" s="21" t="n">
        <f aca="false">IF(AND(OR(Dashboard!$T$3="All",R5879=Dashboard!$T$3),OR(Dashboard!$T$4="All",D5879=Dashboard!$T$4)),1,0)</f>
        <v>1</v>
      </c>
      <c r="W5879" s="21" t="n">
        <f aca="false">IF(V5879=1,T5879+ROW()/10000000,0)</f>
        <v>5.4005879</v>
      </c>
    </row>
    <row r="5880" customFormat="false" ht="15" hidden="false" customHeight="false" outlineLevel="0" collapsed="false">
      <c r="A5880" s="0" t="n">
        <v>2524</v>
      </c>
      <c r="B5880" s="0" t="s">
        <v>13311</v>
      </c>
      <c r="C5880" s="0" t="n">
        <v>1</v>
      </c>
      <c r="D5880" s="0" t="s">
        <v>6924</v>
      </c>
      <c r="E5880" s="0" t="s">
        <v>13312</v>
      </c>
      <c r="F5880" s="0" t="s">
        <v>13273</v>
      </c>
      <c r="G5880" s="0" t="s">
        <v>13274</v>
      </c>
      <c r="H5880" s="0" t="s">
        <v>2978</v>
      </c>
      <c r="I5880" s="0" t="s">
        <v>2123</v>
      </c>
      <c r="J5880" s="0" t="s">
        <v>47</v>
      </c>
      <c r="K5880" s="0" t="s">
        <v>46</v>
      </c>
      <c r="L5880" s="0" t="s">
        <v>47</v>
      </c>
      <c r="M5880" s="0" t="s">
        <v>47</v>
      </c>
      <c r="N5880" s="0" t="n">
        <v>1</v>
      </c>
      <c r="O5880" s="0" t="n">
        <v>69</v>
      </c>
      <c r="P5880" s="0" t="n">
        <v>350</v>
      </c>
      <c r="Q5880" s="0" t="n">
        <v>3.6</v>
      </c>
      <c r="R5880" s="0" t="str">
        <f aca="false">INDEX(Lookup!$B$4:$B$18,MATCH(C5880,Lookup!$A$4:$A$18,0))</f>
        <v>India</v>
      </c>
      <c r="S5880" s="20" t="n">
        <f aca="false">INDEX(Lookup!$D$4:$D$18,MATCH(C5880,Lookup!$A$4:$A$18,0))</f>
        <v>0.012</v>
      </c>
      <c r="T5880" s="21" t="n">
        <f aca="false">ROUND(P5880*S5880,2)</f>
        <v>4.2</v>
      </c>
      <c r="U5880" s="21" t="n">
        <f aca="false">IF(T5880&lt;=10,1,IF(T5880&lt;=20,2,IF(T5880&lt;=30,3,IF(T5880&lt;=40,4,IF(T5880&lt;=50,5,IF(T5880&lt;=100,6,IF(T5880&lt;=250,7,8)))))))</f>
        <v>1</v>
      </c>
      <c r="V5880" s="21" t="n">
        <f aca="false">IF(AND(OR(Dashboard!$T$3="All",R5880=Dashboard!$T$3),OR(Dashboard!$T$4="All",D5880=Dashboard!$T$4)),1,0)</f>
        <v>1</v>
      </c>
      <c r="W5880" s="21" t="n">
        <f aca="false">IF(V5880=1,T5880+ROW()/10000000,0)</f>
        <v>4.200588</v>
      </c>
    </row>
    <row r="5881" customFormat="false" ht="15" hidden="false" customHeight="false" outlineLevel="0" collapsed="false">
      <c r="A5881" s="0" t="n">
        <v>18458640</v>
      </c>
      <c r="B5881" s="0" t="s">
        <v>13313</v>
      </c>
      <c r="C5881" s="0" t="n">
        <v>1</v>
      </c>
      <c r="D5881" s="0" t="s">
        <v>6924</v>
      </c>
      <c r="E5881" s="0" t="s">
        <v>13314</v>
      </c>
      <c r="F5881" s="0" t="s">
        <v>13273</v>
      </c>
      <c r="G5881" s="0" t="s">
        <v>13274</v>
      </c>
      <c r="H5881" s="0" t="s">
        <v>402</v>
      </c>
      <c r="I5881" s="0" t="s">
        <v>2123</v>
      </c>
      <c r="J5881" s="0" t="s">
        <v>47</v>
      </c>
      <c r="K5881" s="0" t="s">
        <v>47</v>
      </c>
      <c r="L5881" s="0" t="s">
        <v>47</v>
      </c>
      <c r="M5881" s="0" t="s">
        <v>47</v>
      </c>
      <c r="N5881" s="0" t="n">
        <v>1</v>
      </c>
      <c r="O5881" s="0" t="n">
        <v>22</v>
      </c>
      <c r="P5881" s="0" t="n">
        <v>300</v>
      </c>
      <c r="Q5881" s="0" t="n">
        <v>3.8</v>
      </c>
      <c r="R5881" s="0" t="str">
        <f aca="false">INDEX(Lookup!$B$4:$B$18,MATCH(C5881,Lookup!$A$4:$A$18,0))</f>
        <v>India</v>
      </c>
      <c r="S5881" s="20" t="n">
        <f aca="false">INDEX(Lookup!$D$4:$D$18,MATCH(C5881,Lookup!$A$4:$A$18,0))</f>
        <v>0.012</v>
      </c>
      <c r="T5881" s="21" t="n">
        <f aca="false">ROUND(P5881*S5881,2)</f>
        <v>3.6</v>
      </c>
      <c r="U5881" s="21" t="n">
        <f aca="false">IF(T5881&lt;=10,1,IF(T5881&lt;=20,2,IF(T5881&lt;=30,3,IF(T5881&lt;=40,4,IF(T5881&lt;=50,5,IF(T5881&lt;=100,6,IF(T5881&lt;=250,7,8)))))))</f>
        <v>1</v>
      </c>
      <c r="V5881" s="21" t="n">
        <f aca="false">IF(AND(OR(Dashboard!$T$3="All",R5881=Dashboard!$T$3),OR(Dashboard!$T$4="All",D5881=Dashboard!$T$4)),1,0)</f>
        <v>1</v>
      </c>
      <c r="W5881" s="21" t="n">
        <f aca="false">IF(V5881=1,T5881+ROW()/10000000,0)</f>
        <v>3.6005881</v>
      </c>
    </row>
    <row r="5882" customFormat="false" ht="15" hidden="false" customHeight="false" outlineLevel="0" collapsed="false">
      <c r="A5882" s="0" t="n">
        <v>2532</v>
      </c>
      <c r="B5882" s="0" t="s">
        <v>3154</v>
      </c>
      <c r="C5882" s="0" t="n">
        <v>1</v>
      </c>
      <c r="D5882" s="0" t="s">
        <v>6924</v>
      </c>
      <c r="E5882" s="0" t="s">
        <v>13315</v>
      </c>
      <c r="F5882" s="0" t="s">
        <v>13273</v>
      </c>
      <c r="G5882" s="0" t="s">
        <v>13274</v>
      </c>
      <c r="H5882" s="0" t="s">
        <v>3015</v>
      </c>
      <c r="I5882" s="0" t="s">
        <v>2123</v>
      </c>
      <c r="J5882" s="0" t="s">
        <v>47</v>
      </c>
      <c r="K5882" s="0" t="s">
        <v>46</v>
      </c>
      <c r="L5882" s="0" t="s">
        <v>47</v>
      </c>
      <c r="M5882" s="0" t="s">
        <v>47</v>
      </c>
      <c r="N5882" s="0" t="n">
        <v>1</v>
      </c>
      <c r="O5882" s="0" t="n">
        <v>87</v>
      </c>
      <c r="P5882" s="0" t="n">
        <v>400</v>
      </c>
      <c r="Q5882" s="0" t="n">
        <v>3.6</v>
      </c>
      <c r="R5882" s="0" t="str">
        <f aca="false">INDEX(Lookup!$B$4:$B$18,MATCH(C5882,Lookup!$A$4:$A$18,0))</f>
        <v>India</v>
      </c>
      <c r="S5882" s="20" t="n">
        <f aca="false">INDEX(Lookup!$D$4:$D$18,MATCH(C5882,Lookup!$A$4:$A$18,0))</f>
        <v>0.012</v>
      </c>
      <c r="T5882" s="21" t="n">
        <f aca="false">ROUND(P5882*S5882,2)</f>
        <v>4.8</v>
      </c>
      <c r="U5882" s="21" t="n">
        <f aca="false">IF(T5882&lt;=10,1,IF(T5882&lt;=20,2,IF(T5882&lt;=30,3,IF(T5882&lt;=40,4,IF(T5882&lt;=50,5,IF(T5882&lt;=100,6,IF(T5882&lt;=250,7,8)))))))</f>
        <v>1</v>
      </c>
      <c r="V5882" s="21" t="n">
        <f aca="false">IF(AND(OR(Dashboard!$T$3="All",R5882=Dashboard!$T$3),OR(Dashboard!$T$4="All",D5882=Dashboard!$T$4)),1,0)</f>
        <v>1</v>
      </c>
      <c r="W5882" s="21" t="n">
        <f aca="false">IF(V5882=1,T5882+ROW()/10000000,0)</f>
        <v>4.8005882</v>
      </c>
    </row>
    <row r="5883" customFormat="false" ht="15" hidden="false" customHeight="false" outlineLevel="0" collapsed="false">
      <c r="A5883" s="0" t="n">
        <v>5368</v>
      </c>
      <c r="B5883" s="0" t="s">
        <v>13316</v>
      </c>
      <c r="C5883" s="0" t="n">
        <v>1</v>
      </c>
      <c r="D5883" s="0" t="s">
        <v>6924</v>
      </c>
      <c r="E5883" s="0" t="s">
        <v>13317</v>
      </c>
      <c r="F5883" s="0" t="s">
        <v>13273</v>
      </c>
      <c r="G5883" s="0" t="s">
        <v>13274</v>
      </c>
      <c r="H5883" s="0" t="s">
        <v>4057</v>
      </c>
      <c r="I5883" s="0" t="s">
        <v>2123</v>
      </c>
      <c r="J5883" s="0" t="s">
        <v>47</v>
      </c>
      <c r="K5883" s="0" t="s">
        <v>47</v>
      </c>
      <c r="L5883" s="0" t="s">
        <v>47</v>
      </c>
      <c r="M5883" s="0" t="s">
        <v>47</v>
      </c>
      <c r="N5883" s="0" t="n">
        <v>1</v>
      </c>
      <c r="O5883" s="0" t="n">
        <v>201</v>
      </c>
      <c r="P5883" s="0" t="n">
        <v>400</v>
      </c>
      <c r="Q5883" s="0" t="n">
        <v>3.8</v>
      </c>
      <c r="R5883" s="0" t="str">
        <f aca="false">INDEX(Lookup!$B$4:$B$18,MATCH(C5883,Lookup!$A$4:$A$18,0))</f>
        <v>India</v>
      </c>
      <c r="S5883" s="20" t="n">
        <f aca="false">INDEX(Lookup!$D$4:$D$18,MATCH(C5883,Lookup!$A$4:$A$18,0))</f>
        <v>0.012</v>
      </c>
      <c r="T5883" s="21" t="n">
        <f aca="false">ROUND(P5883*S5883,2)</f>
        <v>4.8</v>
      </c>
      <c r="U5883" s="21" t="n">
        <f aca="false">IF(T5883&lt;=10,1,IF(T5883&lt;=20,2,IF(T5883&lt;=30,3,IF(T5883&lt;=40,4,IF(T5883&lt;=50,5,IF(T5883&lt;=100,6,IF(T5883&lt;=250,7,8)))))))</f>
        <v>1</v>
      </c>
      <c r="V5883" s="21" t="n">
        <f aca="false">IF(AND(OR(Dashboard!$T$3="All",R5883=Dashboard!$T$3),OR(Dashboard!$T$4="All",D5883=Dashboard!$T$4)),1,0)</f>
        <v>1</v>
      </c>
      <c r="W5883" s="21" t="n">
        <f aca="false">IF(V5883=1,T5883+ROW()/10000000,0)</f>
        <v>4.8005883</v>
      </c>
    </row>
    <row r="5884" customFormat="false" ht="15" hidden="false" customHeight="false" outlineLevel="0" collapsed="false">
      <c r="A5884" s="0" t="n">
        <v>18272383</v>
      </c>
      <c r="B5884" s="0" t="s">
        <v>7939</v>
      </c>
      <c r="C5884" s="0" t="n">
        <v>1</v>
      </c>
      <c r="D5884" s="0" t="s">
        <v>6924</v>
      </c>
      <c r="E5884" s="0" t="s">
        <v>13318</v>
      </c>
      <c r="F5884" s="0" t="s">
        <v>13273</v>
      </c>
      <c r="G5884" s="0" t="s">
        <v>13274</v>
      </c>
      <c r="H5884" s="0" t="s">
        <v>1898</v>
      </c>
      <c r="I5884" s="0" t="s">
        <v>2123</v>
      </c>
      <c r="J5884" s="0" t="s">
        <v>47</v>
      </c>
      <c r="K5884" s="0" t="s">
        <v>46</v>
      </c>
      <c r="L5884" s="0" t="s">
        <v>47</v>
      </c>
      <c r="M5884" s="0" t="s">
        <v>47</v>
      </c>
      <c r="N5884" s="0" t="n">
        <v>1</v>
      </c>
      <c r="O5884" s="0" t="n">
        <v>139</v>
      </c>
      <c r="P5884" s="0" t="n">
        <v>450</v>
      </c>
      <c r="Q5884" s="0" t="n">
        <v>3.6</v>
      </c>
      <c r="R5884" s="0" t="str">
        <f aca="false">INDEX(Lookup!$B$4:$B$18,MATCH(C5884,Lookup!$A$4:$A$18,0))</f>
        <v>India</v>
      </c>
      <c r="S5884" s="20" t="n">
        <f aca="false">INDEX(Lookup!$D$4:$D$18,MATCH(C5884,Lookup!$A$4:$A$18,0))</f>
        <v>0.012</v>
      </c>
      <c r="T5884" s="21" t="n">
        <f aca="false">ROUND(P5884*S5884,2)</f>
        <v>5.4</v>
      </c>
      <c r="U5884" s="21" t="n">
        <f aca="false">IF(T5884&lt;=10,1,IF(T5884&lt;=20,2,IF(T5884&lt;=30,3,IF(T5884&lt;=40,4,IF(T5884&lt;=50,5,IF(T5884&lt;=100,6,IF(T5884&lt;=250,7,8)))))))</f>
        <v>1</v>
      </c>
      <c r="V5884" s="21" t="n">
        <f aca="false">IF(AND(OR(Dashboard!$T$3="All",R5884=Dashboard!$T$3),OR(Dashboard!$T$4="All",D5884=Dashboard!$T$4)),1,0)</f>
        <v>1</v>
      </c>
      <c r="W5884" s="21" t="n">
        <f aca="false">IF(V5884=1,T5884+ROW()/10000000,0)</f>
        <v>5.4005884</v>
      </c>
    </row>
    <row r="5885" customFormat="false" ht="15" hidden="false" customHeight="false" outlineLevel="0" collapsed="false">
      <c r="A5885" s="0" t="n">
        <v>18332018</v>
      </c>
      <c r="B5885" s="0" t="s">
        <v>13319</v>
      </c>
      <c r="C5885" s="0" t="n">
        <v>1</v>
      </c>
      <c r="D5885" s="0" t="s">
        <v>6924</v>
      </c>
      <c r="E5885" s="0" t="s">
        <v>13320</v>
      </c>
      <c r="F5885" s="0" t="s">
        <v>13273</v>
      </c>
      <c r="G5885" s="0" t="s">
        <v>13274</v>
      </c>
      <c r="H5885" s="0" t="s">
        <v>69</v>
      </c>
      <c r="I5885" s="0" t="s">
        <v>2123</v>
      </c>
      <c r="J5885" s="0" t="s">
        <v>47</v>
      </c>
      <c r="K5885" s="0" t="s">
        <v>46</v>
      </c>
      <c r="L5885" s="0" t="s">
        <v>47</v>
      </c>
      <c r="M5885" s="0" t="s">
        <v>47</v>
      </c>
      <c r="N5885" s="0" t="n">
        <v>1</v>
      </c>
      <c r="O5885" s="0" t="n">
        <v>121</v>
      </c>
      <c r="P5885" s="0" t="n">
        <v>400</v>
      </c>
      <c r="Q5885" s="0" t="n">
        <v>3.8</v>
      </c>
      <c r="R5885" s="0" t="str">
        <f aca="false">INDEX(Lookup!$B$4:$B$18,MATCH(C5885,Lookup!$A$4:$A$18,0))</f>
        <v>India</v>
      </c>
      <c r="S5885" s="20" t="n">
        <f aca="false">INDEX(Lookup!$D$4:$D$18,MATCH(C5885,Lookup!$A$4:$A$18,0))</f>
        <v>0.012</v>
      </c>
      <c r="T5885" s="21" t="n">
        <f aca="false">ROUND(P5885*S5885,2)</f>
        <v>4.8</v>
      </c>
      <c r="U5885" s="21" t="n">
        <f aca="false">IF(T5885&lt;=10,1,IF(T5885&lt;=20,2,IF(T5885&lt;=30,3,IF(T5885&lt;=40,4,IF(T5885&lt;=50,5,IF(T5885&lt;=100,6,IF(T5885&lt;=250,7,8)))))))</f>
        <v>1</v>
      </c>
      <c r="V5885" s="21" t="n">
        <f aca="false">IF(AND(OR(Dashboard!$T$3="All",R5885=Dashboard!$T$3),OR(Dashboard!$T$4="All",D5885=Dashboard!$T$4)),1,0)</f>
        <v>1</v>
      </c>
      <c r="W5885" s="21" t="n">
        <f aca="false">IF(V5885=1,T5885+ROW()/10000000,0)</f>
        <v>4.8005885</v>
      </c>
    </row>
    <row r="5886" customFormat="false" ht="15" hidden="false" customHeight="false" outlineLevel="0" collapsed="false">
      <c r="A5886" s="0" t="n">
        <v>18423901</v>
      </c>
      <c r="B5886" s="0" t="s">
        <v>13321</v>
      </c>
      <c r="C5886" s="0" t="n">
        <v>1</v>
      </c>
      <c r="D5886" s="0" t="s">
        <v>6924</v>
      </c>
      <c r="E5886" s="0" t="s">
        <v>13322</v>
      </c>
      <c r="F5886" s="0" t="s">
        <v>13273</v>
      </c>
      <c r="G5886" s="0" t="s">
        <v>13274</v>
      </c>
      <c r="H5886" s="0" t="s">
        <v>3853</v>
      </c>
      <c r="I5886" s="0" t="s">
        <v>2123</v>
      </c>
      <c r="J5886" s="0" t="s">
        <v>47</v>
      </c>
      <c r="K5886" s="0" t="s">
        <v>47</v>
      </c>
      <c r="L5886" s="0" t="s">
        <v>47</v>
      </c>
      <c r="M5886" s="0" t="s">
        <v>47</v>
      </c>
      <c r="N5886" s="0" t="n">
        <v>1</v>
      </c>
      <c r="O5886" s="0" t="n">
        <v>23</v>
      </c>
      <c r="P5886" s="0" t="n">
        <v>200</v>
      </c>
      <c r="Q5886" s="0" t="n">
        <v>3.8</v>
      </c>
      <c r="R5886" s="0" t="str">
        <f aca="false">INDEX(Lookup!$B$4:$B$18,MATCH(C5886,Lookup!$A$4:$A$18,0))</f>
        <v>India</v>
      </c>
      <c r="S5886" s="20" t="n">
        <f aca="false">INDEX(Lookup!$D$4:$D$18,MATCH(C5886,Lookup!$A$4:$A$18,0))</f>
        <v>0.012</v>
      </c>
      <c r="T5886" s="21" t="n">
        <f aca="false">ROUND(P5886*S5886,2)</f>
        <v>2.4</v>
      </c>
      <c r="U5886" s="21" t="n">
        <f aca="false">IF(T5886&lt;=10,1,IF(T5886&lt;=20,2,IF(T5886&lt;=30,3,IF(T5886&lt;=40,4,IF(T5886&lt;=50,5,IF(T5886&lt;=100,6,IF(T5886&lt;=250,7,8)))))))</f>
        <v>1</v>
      </c>
      <c r="V5886" s="21" t="n">
        <f aca="false">IF(AND(OR(Dashboard!$T$3="All",R5886=Dashboard!$T$3),OR(Dashboard!$T$4="All",D5886=Dashboard!$T$4)),1,0)</f>
        <v>1</v>
      </c>
      <c r="W5886" s="21" t="n">
        <f aca="false">IF(V5886=1,T5886+ROW()/10000000,0)</f>
        <v>2.4005886</v>
      </c>
    </row>
    <row r="5887" customFormat="false" ht="15" hidden="false" customHeight="false" outlineLevel="0" collapsed="false">
      <c r="A5887" s="0" t="n">
        <v>1969</v>
      </c>
      <c r="B5887" s="0" t="s">
        <v>13323</v>
      </c>
      <c r="C5887" s="0" t="n">
        <v>1</v>
      </c>
      <c r="D5887" s="0" t="s">
        <v>6924</v>
      </c>
      <c r="E5887" s="0" t="s">
        <v>13324</v>
      </c>
      <c r="F5887" s="0" t="s">
        <v>13273</v>
      </c>
      <c r="G5887" s="0" t="s">
        <v>13274</v>
      </c>
      <c r="H5887" s="0" t="s">
        <v>2288</v>
      </c>
      <c r="I5887" s="0" t="s">
        <v>2123</v>
      </c>
      <c r="J5887" s="0" t="s">
        <v>46</v>
      </c>
      <c r="K5887" s="0" t="s">
        <v>46</v>
      </c>
      <c r="L5887" s="0" t="s">
        <v>47</v>
      </c>
      <c r="M5887" s="0" t="s">
        <v>47</v>
      </c>
      <c r="N5887" s="0" t="n">
        <v>3</v>
      </c>
      <c r="O5887" s="0" t="n">
        <v>151</v>
      </c>
      <c r="P5887" s="0" t="n">
        <v>1200</v>
      </c>
      <c r="Q5887" s="0" t="n">
        <v>3.7</v>
      </c>
      <c r="R5887" s="0" t="str">
        <f aca="false">INDEX(Lookup!$B$4:$B$18,MATCH(C5887,Lookup!$A$4:$A$18,0))</f>
        <v>India</v>
      </c>
      <c r="S5887" s="20" t="n">
        <f aca="false">INDEX(Lookup!$D$4:$D$18,MATCH(C5887,Lookup!$A$4:$A$18,0))</f>
        <v>0.012</v>
      </c>
      <c r="T5887" s="21" t="n">
        <f aca="false">ROUND(P5887*S5887,2)</f>
        <v>14.4</v>
      </c>
      <c r="U5887" s="21" t="n">
        <f aca="false">IF(T5887&lt;=10,1,IF(T5887&lt;=20,2,IF(T5887&lt;=30,3,IF(T5887&lt;=40,4,IF(T5887&lt;=50,5,IF(T5887&lt;=100,6,IF(T5887&lt;=250,7,8)))))))</f>
        <v>2</v>
      </c>
      <c r="V5887" s="21" t="n">
        <f aca="false">IF(AND(OR(Dashboard!$T$3="All",R5887=Dashboard!$T$3),OR(Dashboard!$T$4="All",D5887=Dashboard!$T$4)),1,0)</f>
        <v>1</v>
      </c>
      <c r="W5887" s="21" t="n">
        <f aca="false">IF(V5887=1,T5887+ROW()/10000000,0)</f>
        <v>14.4005887</v>
      </c>
    </row>
    <row r="5888" customFormat="false" ht="15" hidden="false" customHeight="false" outlineLevel="0" collapsed="false">
      <c r="A5888" s="0" t="n">
        <v>18455548</v>
      </c>
      <c r="B5888" s="0" t="s">
        <v>10002</v>
      </c>
      <c r="C5888" s="0" t="n">
        <v>1</v>
      </c>
      <c r="D5888" s="0" t="s">
        <v>6924</v>
      </c>
      <c r="E5888" s="0" t="s">
        <v>13325</v>
      </c>
      <c r="F5888" s="0" t="s">
        <v>13273</v>
      </c>
      <c r="G5888" s="0" t="s">
        <v>13274</v>
      </c>
      <c r="H5888" s="0" t="s">
        <v>69</v>
      </c>
      <c r="I5888" s="0" t="s">
        <v>2123</v>
      </c>
      <c r="J5888" s="0" t="s">
        <v>47</v>
      </c>
      <c r="K5888" s="0" t="s">
        <v>46</v>
      </c>
      <c r="L5888" s="0" t="s">
        <v>47</v>
      </c>
      <c r="M5888" s="0" t="s">
        <v>47</v>
      </c>
      <c r="N5888" s="0" t="n">
        <v>1</v>
      </c>
      <c r="O5888" s="0" t="n">
        <v>29</v>
      </c>
      <c r="P5888" s="0" t="n">
        <v>450</v>
      </c>
      <c r="Q5888" s="0" t="n">
        <v>3.8</v>
      </c>
      <c r="R5888" s="0" t="str">
        <f aca="false">INDEX(Lookup!$B$4:$B$18,MATCH(C5888,Lookup!$A$4:$A$18,0))</f>
        <v>India</v>
      </c>
      <c r="S5888" s="20" t="n">
        <f aca="false">INDEX(Lookup!$D$4:$D$18,MATCH(C5888,Lookup!$A$4:$A$18,0))</f>
        <v>0.012</v>
      </c>
      <c r="T5888" s="21" t="n">
        <f aca="false">ROUND(P5888*S5888,2)</f>
        <v>5.4</v>
      </c>
      <c r="U5888" s="21" t="n">
        <f aca="false">IF(T5888&lt;=10,1,IF(T5888&lt;=20,2,IF(T5888&lt;=30,3,IF(T5888&lt;=40,4,IF(T5888&lt;=50,5,IF(T5888&lt;=100,6,IF(T5888&lt;=250,7,8)))))))</f>
        <v>1</v>
      </c>
      <c r="V5888" s="21" t="n">
        <f aca="false">IF(AND(OR(Dashboard!$T$3="All",R5888=Dashboard!$T$3),OR(Dashboard!$T$4="All",D5888=Dashboard!$T$4)),1,0)</f>
        <v>1</v>
      </c>
      <c r="W5888" s="21" t="n">
        <f aca="false">IF(V5888=1,T5888+ROW()/10000000,0)</f>
        <v>5.4005888</v>
      </c>
    </row>
    <row r="5889" customFormat="false" ht="15" hidden="false" customHeight="false" outlineLevel="0" collapsed="false">
      <c r="A5889" s="0" t="n">
        <v>310126</v>
      </c>
      <c r="B5889" s="0" t="s">
        <v>13326</v>
      </c>
      <c r="C5889" s="0" t="n">
        <v>1</v>
      </c>
      <c r="D5889" s="0" t="s">
        <v>6924</v>
      </c>
      <c r="E5889" s="0" t="s">
        <v>13327</v>
      </c>
      <c r="F5889" s="0" t="s">
        <v>13273</v>
      </c>
      <c r="G5889" s="0" t="s">
        <v>13274</v>
      </c>
      <c r="H5889" s="0" t="s">
        <v>402</v>
      </c>
      <c r="I5889" s="0" t="s">
        <v>2123</v>
      </c>
      <c r="J5889" s="0" t="s">
        <v>47</v>
      </c>
      <c r="K5889" s="0" t="s">
        <v>47</v>
      </c>
      <c r="L5889" s="0" t="s">
        <v>47</v>
      </c>
      <c r="M5889" s="0" t="s">
        <v>47</v>
      </c>
      <c r="N5889" s="0" t="n">
        <v>1</v>
      </c>
      <c r="O5889" s="0" t="n">
        <v>82</v>
      </c>
      <c r="P5889" s="0" t="n">
        <v>400</v>
      </c>
      <c r="Q5889" s="0" t="n">
        <v>3.5</v>
      </c>
      <c r="R5889" s="0" t="str">
        <f aca="false">INDEX(Lookup!$B$4:$B$18,MATCH(C5889,Lookup!$A$4:$A$18,0))</f>
        <v>India</v>
      </c>
      <c r="S5889" s="20" t="n">
        <f aca="false">INDEX(Lookup!$D$4:$D$18,MATCH(C5889,Lookup!$A$4:$A$18,0))</f>
        <v>0.012</v>
      </c>
      <c r="T5889" s="21" t="n">
        <f aca="false">ROUND(P5889*S5889,2)</f>
        <v>4.8</v>
      </c>
      <c r="U5889" s="21" t="n">
        <f aca="false">IF(T5889&lt;=10,1,IF(T5889&lt;=20,2,IF(T5889&lt;=30,3,IF(T5889&lt;=40,4,IF(T5889&lt;=50,5,IF(T5889&lt;=100,6,IF(T5889&lt;=250,7,8)))))))</f>
        <v>1</v>
      </c>
      <c r="V5889" s="21" t="n">
        <f aca="false">IF(AND(OR(Dashboard!$T$3="All",R5889=Dashboard!$T$3),OR(Dashboard!$T$4="All",D5889=Dashboard!$T$4)),1,0)</f>
        <v>1</v>
      </c>
      <c r="W5889" s="21" t="n">
        <f aca="false">IF(V5889=1,T5889+ROW()/10000000,0)</f>
        <v>4.8005889</v>
      </c>
    </row>
    <row r="5890" customFormat="false" ht="15" hidden="false" customHeight="false" outlineLevel="0" collapsed="false">
      <c r="A5890" s="0" t="n">
        <v>5291</v>
      </c>
      <c r="B5890" s="0" t="s">
        <v>13328</v>
      </c>
      <c r="C5890" s="0" t="n">
        <v>1</v>
      </c>
      <c r="D5890" s="0" t="s">
        <v>6924</v>
      </c>
      <c r="E5890" s="0" t="s">
        <v>13329</v>
      </c>
      <c r="F5890" s="0" t="s">
        <v>13273</v>
      </c>
      <c r="G5890" s="0" t="s">
        <v>13274</v>
      </c>
      <c r="H5890" s="0" t="s">
        <v>2871</v>
      </c>
      <c r="I5890" s="0" t="s">
        <v>2123</v>
      </c>
      <c r="J5890" s="0" t="s">
        <v>47</v>
      </c>
      <c r="K5890" s="0" t="s">
        <v>47</v>
      </c>
      <c r="L5890" s="0" t="s">
        <v>47</v>
      </c>
      <c r="M5890" s="0" t="s">
        <v>47</v>
      </c>
      <c r="N5890" s="0" t="n">
        <v>1</v>
      </c>
      <c r="O5890" s="0" t="n">
        <v>34</v>
      </c>
      <c r="P5890" s="0" t="n">
        <v>150</v>
      </c>
      <c r="Q5890" s="0" t="n">
        <v>3.5</v>
      </c>
      <c r="R5890" s="0" t="str">
        <f aca="false">INDEX(Lookup!$B$4:$B$18,MATCH(C5890,Lookup!$A$4:$A$18,0))</f>
        <v>India</v>
      </c>
      <c r="S5890" s="20" t="n">
        <f aca="false">INDEX(Lookup!$D$4:$D$18,MATCH(C5890,Lookup!$A$4:$A$18,0))</f>
        <v>0.012</v>
      </c>
      <c r="T5890" s="21" t="n">
        <f aca="false">ROUND(P5890*S5890,2)</f>
        <v>1.8</v>
      </c>
      <c r="U5890" s="21" t="n">
        <f aca="false">IF(T5890&lt;=10,1,IF(T5890&lt;=20,2,IF(T5890&lt;=30,3,IF(T5890&lt;=40,4,IF(T5890&lt;=50,5,IF(T5890&lt;=100,6,IF(T5890&lt;=250,7,8)))))))</f>
        <v>1</v>
      </c>
      <c r="V5890" s="21" t="n">
        <f aca="false">IF(AND(OR(Dashboard!$T$3="All",R5890=Dashboard!$T$3),OR(Dashboard!$T$4="All",D5890=Dashboard!$T$4)),1,0)</f>
        <v>1</v>
      </c>
      <c r="W5890" s="21" t="n">
        <f aca="false">IF(V5890=1,T5890+ROW()/10000000,0)</f>
        <v>1.800589</v>
      </c>
    </row>
    <row r="5891" customFormat="false" ht="15" hidden="false" customHeight="false" outlineLevel="0" collapsed="false">
      <c r="A5891" s="0" t="n">
        <v>3522</v>
      </c>
      <c r="B5891" s="0" t="s">
        <v>13330</v>
      </c>
      <c r="C5891" s="0" t="n">
        <v>1</v>
      </c>
      <c r="D5891" s="0" t="s">
        <v>6924</v>
      </c>
      <c r="E5891" s="0" t="s">
        <v>13331</v>
      </c>
      <c r="F5891" s="0" t="s">
        <v>13273</v>
      </c>
      <c r="G5891" s="0" t="s">
        <v>13274</v>
      </c>
      <c r="H5891" s="0" t="s">
        <v>3067</v>
      </c>
      <c r="I5891" s="0" t="s">
        <v>2123</v>
      </c>
      <c r="J5891" s="0" t="s">
        <v>47</v>
      </c>
      <c r="K5891" s="0" t="s">
        <v>47</v>
      </c>
      <c r="L5891" s="0" t="s">
        <v>47</v>
      </c>
      <c r="M5891" s="0" t="s">
        <v>47</v>
      </c>
      <c r="N5891" s="0" t="n">
        <v>2</v>
      </c>
      <c r="O5891" s="0" t="n">
        <v>99</v>
      </c>
      <c r="P5891" s="0" t="n">
        <v>500</v>
      </c>
      <c r="Q5891" s="0" t="n">
        <v>3.8</v>
      </c>
      <c r="R5891" s="0" t="str">
        <f aca="false">INDEX(Lookup!$B$4:$B$18,MATCH(C5891,Lookup!$A$4:$A$18,0))</f>
        <v>India</v>
      </c>
      <c r="S5891" s="20" t="n">
        <f aca="false">INDEX(Lookup!$D$4:$D$18,MATCH(C5891,Lookup!$A$4:$A$18,0))</f>
        <v>0.012</v>
      </c>
      <c r="T5891" s="21" t="n">
        <f aca="false">ROUND(P5891*S5891,2)</f>
        <v>6</v>
      </c>
      <c r="U5891" s="21" t="n">
        <f aca="false">IF(T5891&lt;=10,1,IF(T5891&lt;=20,2,IF(T5891&lt;=30,3,IF(T5891&lt;=40,4,IF(T5891&lt;=50,5,IF(T5891&lt;=100,6,IF(T5891&lt;=250,7,8)))))))</f>
        <v>1</v>
      </c>
      <c r="V5891" s="21" t="n">
        <f aca="false">IF(AND(OR(Dashboard!$T$3="All",R5891=Dashboard!$T$3),OR(Dashboard!$T$4="All",D5891=Dashboard!$T$4)),1,0)</f>
        <v>1</v>
      </c>
      <c r="W5891" s="21" t="n">
        <f aca="false">IF(V5891=1,T5891+ROW()/10000000,0)</f>
        <v>6.0005891</v>
      </c>
    </row>
    <row r="5892" customFormat="false" ht="15" hidden="false" customHeight="false" outlineLevel="0" collapsed="false">
      <c r="A5892" s="0" t="n">
        <v>18345519</v>
      </c>
      <c r="B5892" s="0" t="s">
        <v>13332</v>
      </c>
      <c r="C5892" s="0" t="n">
        <v>1</v>
      </c>
      <c r="D5892" s="0" t="s">
        <v>6924</v>
      </c>
      <c r="E5892" s="0" t="s">
        <v>13333</v>
      </c>
      <c r="F5892" s="0" t="s">
        <v>13273</v>
      </c>
      <c r="G5892" s="0" t="s">
        <v>13274</v>
      </c>
      <c r="H5892" s="0" t="s">
        <v>3067</v>
      </c>
      <c r="I5892" s="0" t="s">
        <v>2123</v>
      </c>
      <c r="J5892" s="0" t="s">
        <v>47</v>
      </c>
      <c r="K5892" s="0" t="s">
        <v>47</v>
      </c>
      <c r="L5892" s="0" t="s">
        <v>47</v>
      </c>
      <c r="M5892" s="0" t="s">
        <v>47</v>
      </c>
      <c r="N5892" s="0" t="n">
        <v>1</v>
      </c>
      <c r="O5892" s="0" t="n">
        <v>155</v>
      </c>
      <c r="P5892" s="0" t="n">
        <v>400</v>
      </c>
      <c r="Q5892" s="0" t="n">
        <v>3.9</v>
      </c>
      <c r="R5892" s="0" t="str">
        <f aca="false">INDEX(Lookup!$B$4:$B$18,MATCH(C5892,Lookup!$A$4:$A$18,0))</f>
        <v>India</v>
      </c>
      <c r="S5892" s="20" t="n">
        <f aca="false">INDEX(Lookup!$D$4:$D$18,MATCH(C5892,Lookup!$A$4:$A$18,0))</f>
        <v>0.012</v>
      </c>
      <c r="T5892" s="21" t="n">
        <f aca="false">ROUND(P5892*S5892,2)</f>
        <v>4.8</v>
      </c>
      <c r="U5892" s="21" t="n">
        <f aca="false">IF(T5892&lt;=10,1,IF(T5892&lt;=20,2,IF(T5892&lt;=30,3,IF(T5892&lt;=40,4,IF(T5892&lt;=50,5,IF(T5892&lt;=100,6,IF(T5892&lt;=250,7,8)))))))</f>
        <v>1</v>
      </c>
      <c r="V5892" s="21" t="n">
        <f aca="false">IF(AND(OR(Dashboard!$T$3="All",R5892=Dashboard!$T$3),OR(Dashboard!$T$4="All",D5892=Dashboard!$T$4)),1,0)</f>
        <v>1</v>
      </c>
      <c r="W5892" s="21" t="n">
        <f aca="false">IF(V5892=1,T5892+ROW()/10000000,0)</f>
        <v>4.8005892</v>
      </c>
    </row>
    <row r="5893" customFormat="false" ht="15" hidden="false" customHeight="false" outlineLevel="0" collapsed="false">
      <c r="A5893" s="0" t="n">
        <v>305967</v>
      </c>
      <c r="B5893" s="0" t="s">
        <v>3874</v>
      </c>
      <c r="C5893" s="0" t="n">
        <v>1</v>
      </c>
      <c r="D5893" s="0" t="s">
        <v>6924</v>
      </c>
      <c r="E5893" s="0" t="s">
        <v>13334</v>
      </c>
      <c r="F5893" s="0" t="s">
        <v>13273</v>
      </c>
      <c r="G5893" s="0" t="s">
        <v>13274</v>
      </c>
      <c r="H5893" s="0" t="s">
        <v>153</v>
      </c>
      <c r="I5893" s="0" t="s">
        <v>2123</v>
      </c>
      <c r="J5893" s="0" t="s">
        <v>47</v>
      </c>
      <c r="K5893" s="0" t="s">
        <v>47</v>
      </c>
      <c r="L5893" s="0" t="s">
        <v>47</v>
      </c>
      <c r="M5893" s="0" t="s">
        <v>47</v>
      </c>
      <c r="N5893" s="0" t="n">
        <v>2</v>
      </c>
      <c r="O5893" s="0" t="n">
        <v>294</v>
      </c>
      <c r="P5893" s="0" t="n">
        <v>700</v>
      </c>
      <c r="Q5893" s="0" t="n">
        <v>3.7</v>
      </c>
      <c r="R5893" s="0" t="str">
        <f aca="false">INDEX(Lookup!$B$4:$B$18,MATCH(C5893,Lookup!$A$4:$A$18,0))</f>
        <v>India</v>
      </c>
      <c r="S5893" s="20" t="n">
        <f aca="false">INDEX(Lookup!$D$4:$D$18,MATCH(C5893,Lookup!$A$4:$A$18,0))</f>
        <v>0.012</v>
      </c>
      <c r="T5893" s="21" t="n">
        <f aca="false">ROUND(P5893*S5893,2)</f>
        <v>8.4</v>
      </c>
      <c r="U5893" s="21" t="n">
        <f aca="false">IF(T5893&lt;=10,1,IF(T5893&lt;=20,2,IF(T5893&lt;=30,3,IF(T5893&lt;=40,4,IF(T5893&lt;=50,5,IF(T5893&lt;=100,6,IF(T5893&lt;=250,7,8)))))))</f>
        <v>1</v>
      </c>
      <c r="V5893" s="21" t="n">
        <f aca="false">IF(AND(OR(Dashboard!$T$3="All",R5893=Dashboard!$T$3),OR(Dashboard!$T$4="All",D5893=Dashboard!$T$4)),1,0)</f>
        <v>1</v>
      </c>
      <c r="W5893" s="21" t="n">
        <f aca="false">IF(V5893=1,T5893+ROW()/10000000,0)</f>
        <v>8.4005893</v>
      </c>
    </row>
    <row r="5894" customFormat="false" ht="15" hidden="false" customHeight="false" outlineLevel="0" collapsed="false">
      <c r="A5894" s="0" t="n">
        <v>18432015</v>
      </c>
      <c r="B5894" s="0" t="s">
        <v>9390</v>
      </c>
      <c r="C5894" s="0" t="n">
        <v>1</v>
      </c>
      <c r="D5894" s="0" t="s">
        <v>6924</v>
      </c>
      <c r="E5894" s="0" t="s">
        <v>13335</v>
      </c>
      <c r="F5894" s="0" t="s">
        <v>13273</v>
      </c>
      <c r="G5894" s="0" t="s">
        <v>13274</v>
      </c>
      <c r="H5894" s="0" t="s">
        <v>153</v>
      </c>
      <c r="I5894" s="0" t="s">
        <v>2123</v>
      </c>
      <c r="J5894" s="0" t="s">
        <v>47</v>
      </c>
      <c r="K5894" s="0" t="s">
        <v>47</v>
      </c>
      <c r="L5894" s="0" t="s">
        <v>47</v>
      </c>
      <c r="M5894" s="0" t="s">
        <v>47</v>
      </c>
      <c r="N5894" s="0" t="n">
        <v>1</v>
      </c>
      <c r="O5894" s="0" t="n">
        <v>22</v>
      </c>
      <c r="P5894" s="0" t="n">
        <v>300</v>
      </c>
      <c r="Q5894" s="0" t="n">
        <v>3.6</v>
      </c>
      <c r="R5894" s="0" t="str">
        <f aca="false">INDEX(Lookup!$B$4:$B$18,MATCH(C5894,Lookup!$A$4:$A$18,0))</f>
        <v>India</v>
      </c>
      <c r="S5894" s="20" t="n">
        <f aca="false">INDEX(Lookup!$D$4:$D$18,MATCH(C5894,Lookup!$A$4:$A$18,0))</f>
        <v>0.012</v>
      </c>
      <c r="T5894" s="21" t="n">
        <f aca="false">ROUND(P5894*S5894,2)</f>
        <v>3.6</v>
      </c>
      <c r="U5894" s="21" t="n">
        <f aca="false">IF(T5894&lt;=10,1,IF(T5894&lt;=20,2,IF(T5894&lt;=30,3,IF(T5894&lt;=40,4,IF(T5894&lt;=50,5,IF(T5894&lt;=100,6,IF(T5894&lt;=250,7,8)))))))</f>
        <v>1</v>
      </c>
      <c r="V5894" s="21" t="n">
        <f aca="false">IF(AND(OR(Dashboard!$T$3="All",R5894=Dashboard!$T$3),OR(Dashboard!$T$4="All",D5894=Dashboard!$T$4)),1,0)</f>
        <v>1</v>
      </c>
      <c r="W5894" s="21" t="n">
        <f aca="false">IF(V5894=1,T5894+ROW()/10000000,0)</f>
        <v>3.6005894</v>
      </c>
    </row>
    <row r="5895" customFormat="false" ht="15" hidden="false" customHeight="false" outlineLevel="0" collapsed="false">
      <c r="A5895" s="0" t="n">
        <v>18204820</v>
      </c>
      <c r="B5895" s="0" t="s">
        <v>13336</v>
      </c>
      <c r="C5895" s="0" t="n">
        <v>1</v>
      </c>
      <c r="D5895" s="0" t="s">
        <v>6924</v>
      </c>
      <c r="E5895" s="0" t="s">
        <v>13337</v>
      </c>
      <c r="F5895" s="0" t="s">
        <v>13273</v>
      </c>
      <c r="G5895" s="0" t="s">
        <v>13274</v>
      </c>
      <c r="H5895" s="0" t="s">
        <v>2128</v>
      </c>
      <c r="I5895" s="0" t="s">
        <v>2123</v>
      </c>
      <c r="J5895" s="0" t="s">
        <v>46</v>
      </c>
      <c r="K5895" s="0" t="s">
        <v>47</v>
      </c>
      <c r="L5895" s="0" t="s">
        <v>47</v>
      </c>
      <c r="M5895" s="0" t="s">
        <v>47</v>
      </c>
      <c r="N5895" s="0" t="n">
        <v>3</v>
      </c>
      <c r="O5895" s="0" t="n">
        <v>457</v>
      </c>
      <c r="P5895" s="0" t="n">
        <v>1400</v>
      </c>
      <c r="Q5895" s="0" t="n">
        <v>3.8</v>
      </c>
      <c r="R5895" s="0" t="str">
        <f aca="false">INDEX(Lookup!$B$4:$B$18,MATCH(C5895,Lookup!$A$4:$A$18,0))</f>
        <v>India</v>
      </c>
      <c r="S5895" s="20" t="n">
        <f aca="false">INDEX(Lookup!$D$4:$D$18,MATCH(C5895,Lookup!$A$4:$A$18,0))</f>
        <v>0.012</v>
      </c>
      <c r="T5895" s="21" t="n">
        <f aca="false">ROUND(P5895*S5895,2)</f>
        <v>16.8</v>
      </c>
      <c r="U5895" s="21" t="n">
        <f aca="false">IF(T5895&lt;=10,1,IF(T5895&lt;=20,2,IF(T5895&lt;=30,3,IF(T5895&lt;=40,4,IF(T5895&lt;=50,5,IF(T5895&lt;=100,6,IF(T5895&lt;=250,7,8)))))))</f>
        <v>2</v>
      </c>
      <c r="V5895" s="21" t="n">
        <f aca="false">IF(AND(OR(Dashboard!$T$3="All",R5895=Dashboard!$T$3),OR(Dashboard!$T$4="All",D5895=Dashboard!$T$4)),1,0)</f>
        <v>1</v>
      </c>
      <c r="W5895" s="21" t="n">
        <f aca="false">IF(V5895=1,T5895+ROW()/10000000,0)</f>
        <v>16.8005895</v>
      </c>
    </row>
    <row r="5896" customFormat="false" ht="15" hidden="false" customHeight="false" outlineLevel="0" collapsed="false">
      <c r="A5896" s="0" t="n">
        <v>18361244</v>
      </c>
      <c r="B5896" s="0" t="s">
        <v>13338</v>
      </c>
      <c r="C5896" s="0" t="n">
        <v>1</v>
      </c>
      <c r="D5896" s="0" t="s">
        <v>6924</v>
      </c>
      <c r="E5896" s="0" t="s">
        <v>13339</v>
      </c>
      <c r="F5896" s="0" t="s">
        <v>13273</v>
      </c>
      <c r="G5896" s="0" t="s">
        <v>13274</v>
      </c>
      <c r="H5896" s="0" t="s">
        <v>156</v>
      </c>
      <c r="I5896" s="0" t="s">
        <v>2123</v>
      </c>
      <c r="J5896" s="0" t="s">
        <v>47</v>
      </c>
      <c r="K5896" s="0" t="s">
        <v>47</v>
      </c>
      <c r="L5896" s="0" t="s">
        <v>47</v>
      </c>
      <c r="M5896" s="0" t="s">
        <v>47</v>
      </c>
      <c r="N5896" s="0" t="n">
        <v>1</v>
      </c>
      <c r="O5896" s="0" t="n">
        <v>13</v>
      </c>
      <c r="P5896" s="0" t="n">
        <v>250</v>
      </c>
      <c r="Q5896" s="0" t="n">
        <v>3.5</v>
      </c>
      <c r="R5896" s="0" t="str">
        <f aca="false">INDEX(Lookup!$B$4:$B$18,MATCH(C5896,Lookup!$A$4:$A$18,0))</f>
        <v>India</v>
      </c>
      <c r="S5896" s="20" t="n">
        <f aca="false">INDEX(Lookup!$D$4:$D$18,MATCH(C5896,Lookup!$A$4:$A$18,0))</f>
        <v>0.012</v>
      </c>
      <c r="T5896" s="21" t="n">
        <f aca="false">ROUND(P5896*S5896,2)</f>
        <v>3</v>
      </c>
      <c r="U5896" s="21" t="n">
        <f aca="false">IF(T5896&lt;=10,1,IF(T5896&lt;=20,2,IF(T5896&lt;=30,3,IF(T5896&lt;=40,4,IF(T5896&lt;=50,5,IF(T5896&lt;=100,6,IF(T5896&lt;=250,7,8)))))))</f>
        <v>1</v>
      </c>
      <c r="V5896" s="21" t="n">
        <f aca="false">IF(AND(OR(Dashboard!$T$3="All",R5896=Dashboard!$T$3),OR(Dashboard!$T$4="All",D5896=Dashboard!$T$4)),1,0)</f>
        <v>1</v>
      </c>
      <c r="W5896" s="21" t="n">
        <f aca="false">IF(V5896=1,T5896+ROW()/10000000,0)</f>
        <v>3.0005896</v>
      </c>
    </row>
    <row r="5897" customFormat="false" ht="15" hidden="false" customHeight="false" outlineLevel="0" collapsed="false">
      <c r="A5897" s="0" t="n">
        <v>9561</v>
      </c>
      <c r="B5897" s="0" t="s">
        <v>1973</v>
      </c>
      <c r="C5897" s="0" t="n">
        <v>1</v>
      </c>
      <c r="D5897" s="0" t="s">
        <v>6924</v>
      </c>
      <c r="E5897" s="0" t="s">
        <v>13340</v>
      </c>
      <c r="F5897" s="0" t="s">
        <v>13273</v>
      </c>
      <c r="G5897" s="0" t="s">
        <v>13274</v>
      </c>
      <c r="H5897" s="0" t="s">
        <v>2288</v>
      </c>
      <c r="I5897" s="0" t="s">
        <v>2123</v>
      </c>
      <c r="J5897" s="0" t="s">
        <v>47</v>
      </c>
      <c r="K5897" s="0" t="s">
        <v>47</v>
      </c>
      <c r="L5897" s="0" t="s">
        <v>47</v>
      </c>
      <c r="M5897" s="0" t="s">
        <v>47</v>
      </c>
      <c r="N5897" s="0" t="n">
        <v>3</v>
      </c>
      <c r="O5897" s="0" t="n">
        <v>937</v>
      </c>
      <c r="P5897" s="0" t="n">
        <v>1600</v>
      </c>
      <c r="Q5897" s="0" t="n">
        <v>4.1</v>
      </c>
      <c r="R5897" s="0" t="str">
        <f aca="false">INDEX(Lookup!$B$4:$B$18,MATCH(C5897,Lookup!$A$4:$A$18,0))</f>
        <v>India</v>
      </c>
      <c r="S5897" s="20" t="n">
        <f aca="false">INDEX(Lookup!$D$4:$D$18,MATCH(C5897,Lookup!$A$4:$A$18,0))</f>
        <v>0.012</v>
      </c>
      <c r="T5897" s="21" t="n">
        <f aca="false">ROUND(P5897*S5897,2)</f>
        <v>19.2</v>
      </c>
      <c r="U5897" s="21" t="n">
        <f aca="false">IF(T5897&lt;=10,1,IF(T5897&lt;=20,2,IF(T5897&lt;=30,3,IF(T5897&lt;=40,4,IF(T5897&lt;=50,5,IF(T5897&lt;=100,6,IF(T5897&lt;=250,7,8)))))))</f>
        <v>2</v>
      </c>
      <c r="V5897" s="21" t="n">
        <f aca="false">IF(AND(OR(Dashboard!$T$3="All",R5897=Dashboard!$T$3),OR(Dashboard!$T$4="All",D5897=Dashboard!$T$4)),1,0)</f>
        <v>1</v>
      </c>
      <c r="W5897" s="21" t="n">
        <f aca="false">IF(V5897=1,T5897+ROW()/10000000,0)</f>
        <v>19.2005897</v>
      </c>
    </row>
    <row r="5898" customFormat="false" ht="15" hidden="false" customHeight="false" outlineLevel="0" collapsed="false">
      <c r="A5898" s="0" t="n">
        <v>18466059</v>
      </c>
      <c r="B5898" s="0" t="s">
        <v>13341</v>
      </c>
      <c r="C5898" s="0" t="n">
        <v>1</v>
      </c>
      <c r="D5898" s="0" t="s">
        <v>6924</v>
      </c>
      <c r="E5898" s="0" t="s">
        <v>13342</v>
      </c>
      <c r="F5898" s="0" t="s">
        <v>13273</v>
      </c>
      <c r="G5898" s="0" t="s">
        <v>13274</v>
      </c>
      <c r="H5898" s="0" t="s">
        <v>3067</v>
      </c>
      <c r="I5898" s="0" t="s">
        <v>2123</v>
      </c>
      <c r="J5898" s="0" t="s">
        <v>47</v>
      </c>
      <c r="K5898" s="0" t="s">
        <v>47</v>
      </c>
      <c r="L5898" s="0" t="s">
        <v>47</v>
      </c>
      <c r="M5898" s="0" t="s">
        <v>47</v>
      </c>
      <c r="N5898" s="0" t="n">
        <v>2</v>
      </c>
      <c r="O5898" s="0" t="n">
        <v>20</v>
      </c>
      <c r="P5898" s="0" t="n">
        <v>500</v>
      </c>
      <c r="Q5898" s="0" t="n">
        <v>4</v>
      </c>
      <c r="R5898" s="0" t="str">
        <f aca="false">INDEX(Lookup!$B$4:$B$18,MATCH(C5898,Lookup!$A$4:$A$18,0))</f>
        <v>India</v>
      </c>
      <c r="S5898" s="20" t="n">
        <f aca="false">INDEX(Lookup!$D$4:$D$18,MATCH(C5898,Lookup!$A$4:$A$18,0))</f>
        <v>0.012</v>
      </c>
      <c r="T5898" s="21" t="n">
        <f aca="false">ROUND(P5898*S5898,2)</f>
        <v>6</v>
      </c>
      <c r="U5898" s="21" t="n">
        <f aca="false">IF(T5898&lt;=10,1,IF(T5898&lt;=20,2,IF(T5898&lt;=30,3,IF(T5898&lt;=40,4,IF(T5898&lt;=50,5,IF(T5898&lt;=100,6,IF(T5898&lt;=250,7,8)))))))</f>
        <v>1</v>
      </c>
      <c r="V5898" s="21" t="n">
        <f aca="false">IF(AND(OR(Dashboard!$T$3="All",R5898=Dashboard!$T$3),OR(Dashboard!$T$4="All",D5898=Dashboard!$T$4)),1,0)</f>
        <v>1</v>
      </c>
      <c r="W5898" s="21" t="n">
        <f aca="false">IF(V5898=1,T5898+ROW()/10000000,0)</f>
        <v>6.0005898</v>
      </c>
    </row>
    <row r="5899" customFormat="false" ht="15" hidden="false" customHeight="false" outlineLevel="0" collapsed="false">
      <c r="A5899" s="0" t="n">
        <v>18361780</v>
      </c>
      <c r="B5899" s="0" t="s">
        <v>13343</v>
      </c>
      <c r="C5899" s="0" t="n">
        <v>1</v>
      </c>
      <c r="D5899" s="0" t="s">
        <v>6924</v>
      </c>
      <c r="E5899" s="0" t="s">
        <v>13344</v>
      </c>
      <c r="F5899" s="0" t="s">
        <v>13273</v>
      </c>
      <c r="G5899" s="0" t="s">
        <v>13274</v>
      </c>
      <c r="H5899" s="0" t="s">
        <v>2158</v>
      </c>
      <c r="I5899" s="0" t="s">
        <v>2123</v>
      </c>
      <c r="J5899" s="0" t="s">
        <v>47</v>
      </c>
      <c r="K5899" s="0" t="s">
        <v>46</v>
      </c>
      <c r="L5899" s="0" t="s">
        <v>47</v>
      </c>
      <c r="M5899" s="0" t="s">
        <v>47</v>
      </c>
      <c r="N5899" s="0" t="n">
        <v>3</v>
      </c>
      <c r="O5899" s="0" t="n">
        <v>42</v>
      </c>
      <c r="P5899" s="0" t="n">
        <v>1000</v>
      </c>
      <c r="Q5899" s="0" t="n">
        <v>4.2</v>
      </c>
      <c r="R5899" s="0" t="str">
        <f aca="false">INDEX(Lookup!$B$4:$B$18,MATCH(C5899,Lookup!$A$4:$A$18,0))</f>
        <v>India</v>
      </c>
      <c r="S5899" s="20" t="n">
        <f aca="false">INDEX(Lookup!$D$4:$D$18,MATCH(C5899,Lookup!$A$4:$A$18,0))</f>
        <v>0.012</v>
      </c>
      <c r="T5899" s="21" t="n">
        <f aca="false">ROUND(P5899*S5899,2)</f>
        <v>12</v>
      </c>
      <c r="U5899" s="21" t="n">
        <f aca="false">IF(T5899&lt;=10,1,IF(T5899&lt;=20,2,IF(T5899&lt;=30,3,IF(T5899&lt;=40,4,IF(T5899&lt;=50,5,IF(T5899&lt;=100,6,IF(T5899&lt;=250,7,8)))))))</f>
        <v>2</v>
      </c>
      <c r="V5899" s="21" t="n">
        <f aca="false">IF(AND(OR(Dashboard!$T$3="All",R5899=Dashboard!$T$3),OR(Dashboard!$T$4="All",D5899=Dashboard!$T$4)),1,0)</f>
        <v>1</v>
      </c>
      <c r="W5899" s="21" t="n">
        <f aca="false">IF(V5899=1,T5899+ROW()/10000000,0)</f>
        <v>12.0005899</v>
      </c>
    </row>
    <row r="5900" customFormat="false" ht="15" hidden="false" customHeight="false" outlineLevel="0" collapsed="false">
      <c r="A5900" s="0" t="n">
        <v>18208880</v>
      </c>
      <c r="B5900" s="0" t="s">
        <v>3755</v>
      </c>
      <c r="C5900" s="0" t="n">
        <v>1</v>
      </c>
      <c r="D5900" s="0" t="s">
        <v>6924</v>
      </c>
      <c r="E5900" s="0" t="s">
        <v>13345</v>
      </c>
      <c r="F5900" s="0" t="s">
        <v>13273</v>
      </c>
      <c r="G5900" s="0" t="s">
        <v>13274</v>
      </c>
      <c r="H5900" s="0" t="s">
        <v>2659</v>
      </c>
      <c r="I5900" s="0" t="s">
        <v>2123</v>
      </c>
      <c r="J5900" s="0" t="s">
        <v>47</v>
      </c>
      <c r="K5900" s="0" t="s">
        <v>46</v>
      </c>
      <c r="L5900" s="0" t="s">
        <v>47</v>
      </c>
      <c r="M5900" s="0" t="s">
        <v>47</v>
      </c>
      <c r="N5900" s="0" t="n">
        <v>1</v>
      </c>
      <c r="O5900" s="0" t="n">
        <v>156</v>
      </c>
      <c r="P5900" s="0" t="n">
        <v>400</v>
      </c>
      <c r="Q5900" s="0" t="n">
        <v>4.1</v>
      </c>
      <c r="R5900" s="0" t="str">
        <f aca="false">INDEX(Lookup!$B$4:$B$18,MATCH(C5900,Lookup!$A$4:$A$18,0))</f>
        <v>India</v>
      </c>
      <c r="S5900" s="20" t="n">
        <f aca="false">INDEX(Lookup!$D$4:$D$18,MATCH(C5900,Lookup!$A$4:$A$18,0))</f>
        <v>0.012</v>
      </c>
      <c r="T5900" s="21" t="n">
        <f aca="false">ROUND(P5900*S5900,2)</f>
        <v>4.8</v>
      </c>
      <c r="U5900" s="21" t="n">
        <f aca="false">IF(T5900&lt;=10,1,IF(T5900&lt;=20,2,IF(T5900&lt;=30,3,IF(T5900&lt;=40,4,IF(T5900&lt;=50,5,IF(T5900&lt;=100,6,IF(T5900&lt;=250,7,8)))))))</f>
        <v>1</v>
      </c>
      <c r="V5900" s="21" t="n">
        <f aca="false">IF(AND(OR(Dashboard!$T$3="All",R5900=Dashboard!$T$3),OR(Dashboard!$T$4="All",D5900=Dashboard!$T$4)),1,0)</f>
        <v>1</v>
      </c>
      <c r="W5900" s="21" t="n">
        <f aca="false">IF(V5900=1,T5900+ROW()/10000000,0)</f>
        <v>4.80059</v>
      </c>
    </row>
    <row r="5901" customFormat="false" ht="15" hidden="false" customHeight="false" outlineLevel="0" collapsed="false">
      <c r="A5901" s="0" t="n">
        <v>307620</v>
      </c>
      <c r="B5901" s="0" t="s">
        <v>13346</v>
      </c>
      <c r="C5901" s="0" t="n">
        <v>1</v>
      </c>
      <c r="D5901" s="0" t="s">
        <v>6924</v>
      </c>
      <c r="E5901" s="0" t="s">
        <v>13347</v>
      </c>
      <c r="F5901" s="0" t="s">
        <v>13273</v>
      </c>
      <c r="G5901" s="0" t="s">
        <v>13274</v>
      </c>
      <c r="H5901" s="0" t="s">
        <v>13348</v>
      </c>
      <c r="I5901" s="0" t="s">
        <v>2123</v>
      </c>
      <c r="J5901" s="0" t="s">
        <v>47</v>
      </c>
      <c r="K5901" s="0" t="s">
        <v>47</v>
      </c>
      <c r="L5901" s="0" t="s">
        <v>47</v>
      </c>
      <c r="M5901" s="0" t="s">
        <v>47</v>
      </c>
      <c r="N5901" s="0" t="n">
        <v>3</v>
      </c>
      <c r="O5901" s="0" t="n">
        <v>537</v>
      </c>
      <c r="P5901" s="0" t="n">
        <v>1650</v>
      </c>
      <c r="Q5901" s="0" t="n">
        <v>4</v>
      </c>
      <c r="R5901" s="0" t="str">
        <f aca="false">INDEX(Lookup!$B$4:$B$18,MATCH(C5901,Lookup!$A$4:$A$18,0))</f>
        <v>India</v>
      </c>
      <c r="S5901" s="20" t="n">
        <f aca="false">INDEX(Lookup!$D$4:$D$18,MATCH(C5901,Lookup!$A$4:$A$18,0))</f>
        <v>0.012</v>
      </c>
      <c r="T5901" s="21" t="n">
        <f aca="false">ROUND(P5901*S5901,2)</f>
        <v>19.8</v>
      </c>
      <c r="U5901" s="21" t="n">
        <f aca="false">IF(T5901&lt;=10,1,IF(T5901&lt;=20,2,IF(T5901&lt;=30,3,IF(T5901&lt;=40,4,IF(T5901&lt;=50,5,IF(T5901&lt;=100,6,IF(T5901&lt;=250,7,8)))))))</f>
        <v>2</v>
      </c>
      <c r="V5901" s="21" t="n">
        <f aca="false">IF(AND(OR(Dashboard!$T$3="All",R5901=Dashboard!$T$3),OR(Dashboard!$T$4="All",D5901=Dashboard!$T$4)),1,0)</f>
        <v>1</v>
      </c>
      <c r="W5901" s="21" t="n">
        <f aca="false">IF(V5901=1,T5901+ROW()/10000000,0)</f>
        <v>19.8005901</v>
      </c>
    </row>
    <row r="5902" customFormat="false" ht="15" hidden="false" customHeight="false" outlineLevel="0" collapsed="false">
      <c r="A5902" s="0" t="n">
        <v>302242</v>
      </c>
      <c r="B5902" s="0" t="s">
        <v>13349</v>
      </c>
      <c r="C5902" s="0" t="n">
        <v>1</v>
      </c>
      <c r="D5902" s="0" t="s">
        <v>6924</v>
      </c>
      <c r="E5902" s="0" t="s">
        <v>13350</v>
      </c>
      <c r="F5902" s="0" t="s">
        <v>13273</v>
      </c>
      <c r="G5902" s="0" t="s">
        <v>13274</v>
      </c>
      <c r="H5902" s="0" t="s">
        <v>13351</v>
      </c>
      <c r="I5902" s="0" t="s">
        <v>2123</v>
      </c>
      <c r="J5902" s="0" t="s">
        <v>46</v>
      </c>
      <c r="K5902" s="0" t="s">
        <v>46</v>
      </c>
      <c r="L5902" s="0" t="s">
        <v>47</v>
      </c>
      <c r="M5902" s="0" t="s">
        <v>47</v>
      </c>
      <c r="N5902" s="0" t="n">
        <v>3</v>
      </c>
      <c r="O5902" s="0" t="n">
        <v>277</v>
      </c>
      <c r="P5902" s="0" t="n">
        <v>1200</v>
      </c>
      <c r="Q5902" s="0" t="n">
        <v>4</v>
      </c>
      <c r="R5902" s="0" t="str">
        <f aca="false">INDEX(Lookup!$B$4:$B$18,MATCH(C5902,Lookup!$A$4:$A$18,0))</f>
        <v>India</v>
      </c>
      <c r="S5902" s="20" t="n">
        <f aca="false">INDEX(Lookup!$D$4:$D$18,MATCH(C5902,Lookup!$A$4:$A$18,0))</f>
        <v>0.012</v>
      </c>
      <c r="T5902" s="21" t="n">
        <f aca="false">ROUND(P5902*S5902,2)</f>
        <v>14.4</v>
      </c>
      <c r="U5902" s="21" t="n">
        <f aca="false">IF(T5902&lt;=10,1,IF(T5902&lt;=20,2,IF(T5902&lt;=30,3,IF(T5902&lt;=40,4,IF(T5902&lt;=50,5,IF(T5902&lt;=100,6,IF(T5902&lt;=250,7,8)))))))</f>
        <v>2</v>
      </c>
      <c r="V5902" s="21" t="n">
        <f aca="false">IF(AND(OR(Dashboard!$T$3="All",R5902=Dashboard!$T$3),OR(Dashboard!$T$4="All",D5902=Dashboard!$T$4)),1,0)</f>
        <v>1</v>
      </c>
      <c r="W5902" s="21" t="n">
        <f aca="false">IF(V5902=1,T5902+ROW()/10000000,0)</f>
        <v>14.4005902</v>
      </c>
    </row>
    <row r="5903" customFormat="false" ht="15" hidden="false" customHeight="false" outlineLevel="0" collapsed="false">
      <c r="A5903" s="0" t="n">
        <v>310348</v>
      </c>
      <c r="B5903" s="0" t="s">
        <v>13352</v>
      </c>
      <c r="C5903" s="0" t="n">
        <v>1</v>
      </c>
      <c r="D5903" s="0" t="s">
        <v>6924</v>
      </c>
      <c r="E5903" s="0" t="s">
        <v>13353</v>
      </c>
      <c r="F5903" s="0" t="s">
        <v>13354</v>
      </c>
      <c r="G5903" s="0" t="s">
        <v>13355</v>
      </c>
      <c r="H5903" s="0" t="s">
        <v>13356</v>
      </c>
      <c r="I5903" s="0" t="s">
        <v>2123</v>
      </c>
      <c r="J5903" s="0" t="s">
        <v>46</v>
      </c>
      <c r="K5903" s="0" t="s">
        <v>47</v>
      </c>
      <c r="L5903" s="0" t="s">
        <v>47</v>
      </c>
      <c r="M5903" s="0" t="s">
        <v>47</v>
      </c>
      <c r="N5903" s="0" t="n">
        <v>4</v>
      </c>
      <c r="O5903" s="0" t="n">
        <v>24</v>
      </c>
      <c r="P5903" s="0" t="n">
        <v>2500</v>
      </c>
      <c r="Q5903" s="0" t="n">
        <v>2.7</v>
      </c>
      <c r="R5903" s="0" t="str">
        <f aca="false">INDEX(Lookup!$B$4:$B$18,MATCH(C5903,Lookup!$A$4:$A$18,0))</f>
        <v>India</v>
      </c>
      <c r="S5903" s="20" t="n">
        <f aca="false">INDEX(Lookup!$D$4:$D$18,MATCH(C5903,Lookup!$A$4:$A$18,0))</f>
        <v>0.012</v>
      </c>
      <c r="T5903" s="21" t="n">
        <f aca="false">ROUND(P5903*S5903,2)</f>
        <v>30</v>
      </c>
      <c r="U5903" s="21" t="n">
        <f aca="false">IF(T5903&lt;=10,1,IF(T5903&lt;=20,2,IF(T5903&lt;=30,3,IF(T5903&lt;=40,4,IF(T5903&lt;=50,5,IF(T5903&lt;=100,6,IF(T5903&lt;=250,7,8)))))))</f>
        <v>3</v>
      </c>
      <c r="V5903" s="21" t="n">
        <f aca="false">IF(AND(OR(Dashboard!$T$3="All",R5903=Dashboard!$T$3),OR(Dashboard!$T$4="All",D5903=Dashboard!$T$4)),1,0)</f>
        <v>1</v>
      </c>
      <c r="W5903" s="21" t="n">
        <f aca="false">IF(V5903=1,T5903+ROW()/10000000,0)</f>
        <v>30.0005903</v>
      </c>
    </row>
    <row r="5904" customFormat="false" ht="15" hidden="false" customHeight="false" outlineLevel="0" collapsed="false">
      <c r="A5904" s="0" t="n">
        <v>309680</v>
      </c>
      <c r="B5904" s="0" t="s">
        <v>12415</v>
      </c>
      <c r="C5904" s="0" t="n">
        <v>1</v>
      </c>
      <c r="D5904" s="0" t="s">
        <v>6924</v>
      </c>
      <c r="E5904" s="0" t="s">
        <v>13357</v>
      </c>
      <c r="F5904" s="0" t="s">
        <v>13354</v>
      </c>
      <c r="G5904" s="0" t="s">
        <v>13355</v>
      </c>
      <c r="H5904" s="0" t="s">
        <v>2122</v>
      </c>
      <c r="I5904" s="0" t="s">
        <v>2123</v>
      </c>
      <c r="J5904" s="0" t="s">
        <v>47</v>
      </c>
      <c r="K5904" s="0" t="s">
        <v>47</v>
      </c>
      <c r="L5904" s="0" t="s">
        <v>47</v>
      </c>
      <c r="M5904" s="0" t="s">
        <v>47</v>
      </c>
      <c r="N5904" s="0" t="n">
        <v>2</v>
      </c>
      <c r="O5904" s="0" t="n">
        <v>8</v>
      </c>
      <c r="P5904" s="0" t="n">
        <v>700</v>
      </c>
      <c r="Q5904" s="0" t="n">
        <v>2.9</v>
      </c>
      <c r="R5904" s="0" t="str">
        <f aca="false">INDEX(Lookup!$B$4:$B$18,MATCH(C5904,Lookup!$A$4:$A$18,0))</f>
        <v>India</v>
      </c>
      <c r="S5904" s="20" t="n">
        <f aca="false">INDEX(Lookup!$D$4:$D$18,MATCH(C5904,Lookup!$A$4:$A$18,0))</f>
        <v>0.012</v>
      </c>
      <c r="T5904" s="21" t="n">
        <f aca="false">ROUND(P5904*S5904,2)</f>
        <v>8.4</v>
      </c>
      <c r="U5904" s="21" t="n">
        <f aca="false">IF(T5904&lt;=10,1,IF(T5904&lt;=20,2,IF(T5904&lt;=30,3,IF(T5904&lt;=40,4,IF(T5904&lt;=50,5,IF(T5904&lt;=100,6,IF(T5904&lt;=250,7,8)))))))</f>
        <v>1</v>
      </c>
      <c r="V5904" s="21" t="n">
        <f aca="false">IF(AND(OR(Dashboard!$T$3="All",R5904=Dashboard!$T$3),OR(Dashboard!$T$4="All",D5904=Dashboard!$T$4)),1,0)</f>
        <v>1</v>
      </c>
      <c r="W5904" s="21" t="n">
        <f aca="false">IF(V5904=1,T5904+ROW()/10000000,0)</f>
        <v>8.4005904</v>
      </c>
    </row>
    <row r="5905" customFormat="false" ht="15" hidden="false" customHeight="false" outlineLevel="0" collapsed="false">
      <c r="A5905" s="0" t="n">
        <v>1508</v>
      </c>
      <c r="B5905" s="0" t="s">
        <v>4848</v>
      </c>
      <c r="C5905" s="0" t="n">
        <v>1</v>
      </c>
      <c r="D5905" s="0" t="s">
        <v>6924</v>
      </c>
      <c r="E5905" s="0" t="s">
        <v>13358</v>
      </c>
      <c r="F5905" s="0" t="s">
        <v>13354</v>
      </c>
      <c r="G5905" s="0" t="s">
        <v>13355</v>
      </c>
      <c r="H5905" s="0" t="s">
        <v>3942</v>
      </c>
      <c r="I5905" s="0" t="s">
        <v>2123</v>
      </c>
      <c r="J5905" s="0" t="s">
        <v>47</v>
      </c>
      <c r="K5905" s="0" t="s">
        <v>46</v>
      </c>
      <c r="L5905" s="0" t="s">
        <v>47</v>
      </c>
      <c r="M5905" s="0" t="s">
        <v>47</v>
      </c>
      <c r="N5905" s="0" t="n">
        <v>1</v>
      </c>
      <c r="O5905" s="0" t="n">
        <v>88</v>
      </c>
      <c r="P5905" s="0" t="n">
        <v>350</v>
      </c>
      <c r="Q5905" s="0" t="n">
        <v>3.2</v>
      </c>
      <c r="R5905" s="0" t="str">
        <f aca="false">INDEX(Lookup!$B$4:$B$18,MATCH(C5905,Lookup!$A$4:$A$18,0))</f>
        <v>India</v>
      </c>
      <c r="S5905" s="20" t="n">
        <f aca="false">INDEX(Lookup!$D$4:$D$18,MATCH(C5905,Lookup!$A$4:$A$18,0))</f>
        <v>0.012</v>
      </c>
      <c r="T5905" s="21" t="n">
        <f aca="false">ROUND(P5905*S5905,2)</f>
        <v>4.2</v>
      </c>
      <c r="U5905" s="21" t="n">
        <f aca="false">IF(T5905&lt;=10,1,IF(T5905&lt;=20,2,IF(T5905&lt;=30,3,IF(T5905&lt;=40,4,IF(T5905&lt;=50,5,IF(T5905&lt;=100,6,IF(T5905&lt;=250,7,8)))))))</f>
        <v>1</v>
      </c>
      <c r="V5905" s="21" t="n">
        <f aca="false">IF(AND(OR(Dashboard!$T$3="All",R5905=Dashboard!$T$3),OR(Dashboard!$T$4="All",D5905=Dashboard!$T$4)),1,0)</f>
        <v>1</v>
      </c>
      <c r="W5905" s="21" t="n">
        <f aca="false">IF(V5905=1,T5905+ROW()/10000000,0)</f>
        <v>4.2005905</v>
      </c>
    </row>
    <row r="5906" customFormat="false" ht="15" hidden="false" customHeight="false" outlineLevel="0" collapsed="false">
      <c r="A5906" s="0" t="n">
        <v>18312565</v>
      </c>
      <c r="B5906" s="0" t="s">
        <v>13359</v>
      </c>
      <c r="C5906" s="0" t="n">
        <v>1</v>
      </c>
      <c r="D5906" s="0" t="s">
        <v>6924</v>
      </c>
      <c r="E5906" s="0" t="s">
        <v>13360</v>
      </c>
      <c r="F5906" s="0" t="s">
        <v>13354</v>
      </c>
      <c r="G5906" s="0" t="s">
        <v>13355</v>
      </c>
      <c r="H5906" s="0" t="s">
        <v>9420</v>
      </c>
      <c r="I5906" s="0" t="s">
        <v>2123</v>
      </c>
      <c r="J5906" s="0" t="s">
        <v>47</v>
      </c>
      <c r="K5906" s="0" t="s">
        <v>47</v>
      </c>
      <c r="L5906" s="0" t="s">
        <v>47</v>
      </c>
      <c r="M5906" s="0" t="s">
        <v>47</v>
      </c>
      <c r="N5906" s="0" t="n">
        <v>2</v>
      </c>
      <c r="O5906" s="0" t="n">
        <v>5</v>
      </c>
      <c r="P5906" s="0" t="n">
        <v>800</v>
      </c>
      <c r="Q5906" s="0" t="n">
        <v>3</v>
      </c>
      <c r="R5906" s="0" t="str">
        <f aca="false">INDEX(Lookup!$B$4:$B$18,MATCH(C5906,Lookup!$A$4:$A$18,0))</f>
        <v>India</v>
      </c>
      <c r="S5906" s="20" t="n">
        <f aca="false">INDEX(Lookup!$D$4:$D$18,MATCH(C5906,Lookup!$A$4:$A$18,0))</f>
        <v>0.012</v>
      </c>
      <c r="T5906" s="21" t="n">
        <f aca="false">ROUND(P5906*S5906,2)</f>
        <v>9.6</v>
      </c>
      <c r="U5906" s="21" t="n">
        <f aca="false">IF(T5906&lt;=10,1,IF(T5906&lt;=20,2,IF(T5906&lt;=30,3,IF(T5906&lt;=40,4,IF(T5906&lt;=50,5,IF(T5906&lt;=100,6,IF(T5906&lt;=250,7,8)))))))</f>
        <v>1</v>
      </c>
      <c r="V5906" s="21" t="n">
        <f aca="false">IF(AND(OR(Dashboard!$T$3="All",R5906=Dashboard!$T$3),OR(Dashboard!$T$4="All",D5906=Dashboard!$T$4)),1,0)</f>
        <v>1</v>
      </c>
      <c r="W5906" s="21" t="n">
        <f aca="false">IF(V5906=1,T5906+ROW()/10000000,0)</f>
        <v>9.6005906</v>
      </c>
    </row>
    <row r="5907" customFormat="false" ht="15" hidden="false" customHeight="false" outlineLevel="0" collapsed="false">
      <c r="A5907" s="0" t="n">
        <v>311553</v>
      </c>
      <c r="B5907" s="0" t="s">
        <v>13361</v>
      </c>
      <c r="C5907" s="0" t="n">
        <v>1</v>
      </c>
      <c r="D5907" s="0" t="s">
        <v>6924</v>
      </c>
      <c r="E5907" s="0" t="s">
        <v>13362</v>
      </c>
      <c r="F5907" s="0" t="s">
        <v>13354</v>
      </c>
      <c r="G5907" s="0" t="s">
        <v>13355</v>
      </c>
      <c r="H5907" s="0" t="s">
        <v>2972</v>
      </c>
      <c r="I5907" s="0" t="s">
        <v>2123</v>
      </c>
      <c r="J5907" s="0" t="s">
        <v>47</v>
      </c>
      <c r="K5907" s="0" t="s">
        <v>47</v>
      </c>
      <c r="L5907" s="0" t="s">
        <v>47</v>
      </c>
      <c r="M5907" s="0" t="s">
        <v>47</v>
      </c>
      <c r="N5907" s="0" t="n">
        <v>2</v>
      </c>
      <c r="O5907" s="0" t="n">
        <v>47</v>
      </c>
      <c r="P5907" s="0" t="n">
        <v>500</v>
      </c>
      <c r="Q5907" s="0" t="n">
        <v>3.3</v>
      </c>
      <c r="R5907" s="0" t="str">
        <f aca="false">INDEX(Lookup!$B$4:$B$18,MATCH(C5907,Lookup!$A$4:$A$18,0))</f>
        <v>India</v>
      </c>
      <c r="S5907" s="20" t="n">
        <f aca="false">INDEX(Lookup!$D$4:$D$18,MATCH(C5907,Lookup!$A$4:$A$18,0))</f>
        <v>0.012</v>
      </c>
      <c r="T5907" s="21" t="n">
        <f aca="false">ROUND(P5907*S5907,2)</f>
        <v>6</v>
      </c>
      <c r="U5907" s="21" t="n">
        <f aca="false">IF(T5907&lt;=10,1,IF(T5907&lt;=20,2,IF(T5907&lt;=30,3,IF(T5907&lt;=40,4,IF(T5907&lt;=50,5,IF(T5907&lt;=100,6,IF(T5907&lt;=250,7,8)))))))</f>
        <v>1</v>
      </c>
      <c r="V5907" s="21" t="n">
        <f aca="false">IF(AND(OR(Dashboard!$T$3="All",R5907=Dashboard!$T$3),OR(Dashboard!$T$4="All",D5907=Dashboard!$T$4)),1,0)</f>
        <v>1</v>
      </c>
      <c r="W5907" s="21" t="n">
        <f aca="false">IF(V5907=1,T5907+ROW()/10000000,0)</f>
        <v>6.0005907</v>
      </c>
    </row>
    <row r="5908" customFormat="false" ht="15" hidden="false" customHeight="false" outlineLevel="0" collapsed="false">
      <c r="A5908" s="0" t="n">
        <v>7720</v>
      </c>
      <c r="B5908" s="0" t="s">
        <v>13363</v>
      </c>
      <c r="C5908" s="0" t="n">
        <v>1</v>
      </c>
      <c r="D5908" s="0" t="s">
        <v>6924</v>
      </c>
      <c r="E5908" s="0" t="s">
        <v>13364</v>
      </c>
      <c r="F5908" s="0" t="s">
        <v>13354</v>
      </c>
      <c r="G5908" s="0" t="s">
        <v>13355</v>
      </c>
      <c r="H5908" s="0" t="s">
        <v>2359</v>
      </c>
      <c r="I5908" s="0" t="s">
        <v>2123</v>
      </c>
      <c r="J5908" s="0" t="s">
        <v>47</v>
      </c>
      <c r="K5908" s="0" t="s">
        <v>46</v>
      </c>
      <c r="L5908" s="0" t="s">
        <v>47</v>
      </c>
      <c r="M5908" s="0" t="s">
        <v>47</v>
      </c>
      <c r="N5908" s="0" t="n">
        <v>2</v>
      </c>
      <c r="O5908" s="0" t="n">
        <v>62</v>
      </c>
      <c r="P5908" s="0" t="n">
        <v>650</v>
      </c>
      <c r="Q5908" s="0" t="n">
        <v>3.3</v>
      </c>
      <c r="R5908" s="0" t="str">
        <f aca="false">INDEX(Lookup!$B$4:$B$18,MATCH(C5908,Lookup!$A$4:$A$18,0))</f>
        <v>India</v>
      </c>
      <c r="S5908" s="20" t="n">
        <f aca="false">INDEX(Lookup!$D$4:$D$18,MATCH(C5908,Lookup!$A$4:$A$18,0))</f>
        <v>0.012</v>
      </c>
      <c r="T5908" s="21" t="n">
        <f aca="false">ROUND(P5908*S5908,2)</f>
        <v>7.8</v>
      </c>
      <c r="U5908" s="21" t="n">
        <f aca="false">IF(T5908&lt;=10,1,IF(T5908&lt;=20,2,IF(T5908&lt;=30,3,IF(T5908&lt;=40,4,IF(T5908&lt;=50,5,IF(T5908&lt;=100,6,IF(T5908&lt;=250,7,8)))))))</f>
        <v>1</v>
      </c>
      <c r="V5908" s="21" t="n">
        <f aca="false">IF(AND(OR(Dashboard!$T$3="All",R5908=Dashboard!$T$3),OR(Dashboard!$T$4="All",D5908=Dashboard!$T$4)),1,0)</f>
        <v>1</v>
      </c>
      <c r="W5908" s="21" t="n">
        <f aca="false">IF(V5908=1,T5908+ROW()/10000000,0)</f>
        <v>7.8005908</v>
      </c>
    </row>
    <row r="5909" customFormat="false" ht="15" hidden="false" customHeight="false" outlineLevel="0" collapsed="false">
      <c r="A5909" s="0" t="n">
        <v>308332</v>
      </c>
      <c r="B5909" s="0" t="s">
        <v>13365</v>
      </c>
      <c r="C5909" s="0" t="n">
        <v>1</v>
      </c>
      <c r="D5909" s="0" t="s">
        <v>6924</v>
      </c>
      <c r="E5909" s="0" t="s">
        <v>13366</v>
      </c>
      <c r="F5909" s="0" t="s">
        <v>13354</v>
      </c>
      <c r="G5909" s="0" t="s">
        <v>13355</v>
      </c>
      <c r="H5909" s="0" t="s">
        <v>13367</v>
      </c>
      <c r="I5909" s="0" t="s">
        <v>2123</v>
      </c>
      <c r="J5909" s="0" t="s">
        <v>47</v>
      </c>
      <c r="K5909" s="0" t="s">
        <v>47</v>
      </c>
      <c r="L5909" s="0" t="s">
        <v>47</v>
      </c>
      <c r="M5909" s="0" t="s">
        <v>47</v>
      </c>
      <c r="N5909" s="0" t="n">
        <v>1</v>
      </c>
      <c r="O5909" s="0" t="n">
        <v>16</v>
      </c>
      <c r="P5909" s="0" t="n">
        <v>400</v>
      </c>
      <c r="Q5909" s="0" t="n">
        <v>2.7</v>
      </c>
      <c r="R5909" s="0" t="str">
        <f aca="false">INDEX(Lookup!$B$4:$B$18,MATCH(C5909,Lookup!$A$4:$A$18,0))</f>
        <v>India</v>
      </c>
      <c r="S5909" s="20" t="n">
        <f aca="false">INDEX(Lookup!$D$4:$D$18,MATCH(C5909,Lookup!$A$4:$A$18,0))</f>
        <v>0.012</v>
      </c>
      <c r="T5909" s="21" t="n">
        <f aca="false">ROUND(P5909*S5909,2)</f>
        <v>4.8</v>
      </c>
      <c r="U5909" s="21" t="n">
        <f aca="false">IF(T5909&lt;=10,1,IF(T5909&lt;=20,2,IF(T5909&lt;=30,3,IF(T5909&lt;=40,4,IF(T5909&lt;=50,5,IF(T5909&lt;=100,6,IF(T5909&lt;=250,7,8)))))))</f>
        <v>1</v>
      </c>
      <c r="V5909" s="21" t="n">
        <f aca="false">IF(AND(OR(Dashboard!$T$3="All",R5909=Dashboard!$T$3),OR(Dashboard!$T$4="All",D5909=Dashboard!$T$4)),1,0)</f>
        <v>1</v>
      </c>
      <c r="W5909" s="21" t="n">
        <f aca="false">IF(V5909=1,T5909+ROW()/10000000,0)</f>
        <v>4.8005909</v>
      </c>
    </row>
    <row r="5910" customFormat="false" ht="15" hidden="false" customHeight="false" outlineLevel="0" collapsed="false">
      <c r="A5910" s="0" t="n">
        <v>306331</v>
      </c>
      <c r="B5910" s="0" t="s">
        <v>13368</v>
      </c>
      <c r="C5910" s="0" t="n">
        <v>1</v>
      </c>
      <c r="D5910" s="0" t="s">
        <v>6924</v>
      </c>
      <c r="E5910" s="0" t="s">
        <v>13369</v>
      </c>
      <c r="F5910" s="0" t="s">
        <v>13354</v>
      </c>
      <c r="G5910" s="0" t="s">
        <v>13355</v>
      </c>
      <c r="H5910" s="0" t="s">
        <v>2868</v>
      </c>
      <c r="I5910" s="0" t="s">
        <v>2123</v>
      </c>
      <c r="J5910" s="0" t="s">
        <v>47</v>
      </c>
      <c r="K5910" s="0" t="s">
        <v>47</v>
      </c>
      <c r="L5910" s="0" t="s">
        <v>47</v>
      </c>
      <c r="M5910" s="0" t="s">
        <v>47</v>
      </c>
      <c r="N5910" s="0" t="n">
        <v>2</v>
      </c>
      <c r="O5910" s="0" t="n">
        <v>4</v>
      </c>
      <c r="P5910" s="0" t="n">
        <v>700</v>
      </c>
      <c r="Q5910" s="0" t="n">
        <v>2.9</v>
      </c>
      <c r="R5910" s="0" t="str">
        <f aca="false">INDEX(Lookup!$B$4:$B$18,MATCH(C5910,Lookup!$A$4:$A$18,0))</f>
        <v>India</v>
      </c>
      <c r="S5910" s="20" t="n">
        <f aca="false">INDEX(Lookup!$D$4:$D$18,MATCH(C5910,Lookup!$A$4:$A$18,0))</f>
        <v>0.012</v>
      </c>
      <c r="T5910" s="21" t="n">
        <f aca="false">ROUND(P5910*S5910,2)</f>
        <v>8.4</v>
      </c>
      <c r="U5910" s="21" t="n">
        <f aca="false">IF(T5910&lt;=10,1,IF(T5910&lt;=20,2,IF(T5910&lt;=30,3,IF(T5910&lt;=40,4,IF(T5910&lt;=50,5,IF(T5910&lt;=100,6,IF(T5910&lt;=250,7,8)))))))</f>
        <v>1</v>
      </c>
      <c r="V5910" s="21" t="n">
        <f aca="false">IF(AND(OR(Dashboard!$T$3="All",R5910=Dashboard!$T$3),OR(Dashboard!$T$4="All",D5910=Dashboard!$T$4)),1,0)</f>
        <v>1</v>
      </c>
      <c r="W5910" s="21" t="n">
        <f aca="false">IF(V5910=1,T5910+ROW()/10000000,0)</f>
        <v>8.400591</v>
      </c>
    </row>
    <row r="5911" customFormat="false" ht="15" hidden="false" customHeight="false" outlineLevel="0" collapsed="false">
      <c r="A5911" s="0" t="n">
        <v>18303863</v>
      </c>
      <c r="B5911" s="0" t="s">
        <v>13370</v>
      </c>
      <c r="C5911" s="0" t="n">
        <v>1</v>
      </c>
      <c r="D5911" s="0" t="s">
        <v>6924</v>
      </c>
      <c r="E5911" s="0" t="s">
        <v>13371</v>
      </c>
      <c r="F5911" s="0" t="s">
        <v>13354</v>
      </c>
      <c r="G5911" s="0" t="s">
        <v>13355</v>
      </c>
      <c r="H5911" s="0" t="s">
        <v>2122</v>
      </c>
      <c r="I5911" s="0" t="s">
        <v>2123</v>
      </c>
      <c r="J5911" s="0" t="s">
        <v>47</v>
      </c>
      <c r="K5911" s="0" t="s">
        <v>47</v>
      </c>
      <c r="L5911" s="0" t="s">
        <v>47</v>
      </c>
      <c r="M5911" s="0" t="s">
        <v>47</v>
      </c>
      <c r="N5911" s="0" t="n">
        <v>2</v>
      </c>
      <c r="O5911" s="0" t="n">
        <v>15</v>
      </c>
      <c r="P5911" s="0" t="n">
        <v>600</v>
      </c>
      <c r="Q5911" s="0" t="n">
        <v>2.7</v>
      </c>
      <c r="R5911" s="0" t="str">
        <f aca="false">INDEX(Lookup!$B$4:$B$18,MATCH(C5911,Lookup!$A$4:$A$18,0))</f>
        <v>India</v>
      </c>
      <c r="S5911" s="20" t="n">
        <f aca="false">INDEX(Lookup!$D$4:$D$18,MATCH(C5911,Lookup!$A$4:$A$18,0))</f>
        <v>0.012</v>
      </c>
      <c r="T5911" s="21" t="n">
        <f aca="false">ROUND(P5911*S5911,2)</f>
        <v>7.2</v>
      </c>
      <c r="U5911" s="21" t="n">
        <f aca="false">IF(T5911&lt;=10,1,IF(T5911&lt;=20,2,IF(T5911&lt;=30,3,IF(T5911&lt;=40,4,IF(T5911&lt;=50,5,IF(T5911&lt;=100,6,IF(T5911&lt;=250,7,8)))))))</f>
        <v>1</v>
      </c>
      <c r="V5911" s="21" t="n">
        <f aca="false">IF(AND(OR(Dashboard!$T$3="All",R5911=Dashboard!$T$3),OR(Dashboard!$T$4="All",D5911=Dashboard!$T$4)),1,0)</f>
        <v>1</v>
      </c>
      <c r="W5911" s="21" t="n">
        <f aca="false">IF(V5911=1,T5911+ROW()/10000000,0)</f>
        <v>7.2005911</v>
      </c>
    </row>
    <row r="5912" customFormat="false" ht="15" hidden="false" customHeight="false" outlineLevel="0" collapsed="false">
      <c r="A5912" s="0" t="n">
        <v>212</v>
      </c>
      <c r="B5912" s="0" t="s">
        <v>2408</v>
      </c>
      <c r="C5912" s="0" t="n">
        <v>1</v>
      </c>
      <c r="D5912" s="0" t="s">
        <v>6924</v>
      </c>
      <c r="E5912" s="0" t="s">
        <v>13372</v>
      </c>
      <c r="F5912" s="0" t="s">
        <v>13354</v>
      </c>
      <c r="G5912" s="0" t="s">
        <v>13355</v>
      </c>
      <c r="H5912" s="0" t="s">
        <v>3392</v>
      </c>
      <c r="I5912" s="0" t="s">
        <v>2123</v>
      </c>
      <c r="J5912" s="0" t="s">
        <v>47</v>
      </c>
      <c r="K5912" s="0" t="s">
        <v>47</v>
      </c>
      <c r="L5912" s="0" t="s">
        <v>47</v>
      </c>
      <c r="M5912" s="0" t="s">
        <v>47</v>
      </c>
      <c r="N5912" s="0" t="n">
        <v>2</v>
      </c>
      <c r="O5912" s="0" t="n">
        <v>95</v>
      </c>
      <c r="P5912" s="0" t="n">
        <v>700</v>
      </c>
      <c r="Q5912" s="0" t="n">
        <v>2.8</v>
      </c>
      <c r="R5912" s="0" t="str">
        <f aca="false">INDEX(Lookup!$B$4:$B$18,MATCH(C5912,Lookup!$A$4:$A$18,0))</f>
        <v>India</v>
      </c>
      <c r="S5912" s="20" t="n">
        <f aca="false">INDEX(Lookup!$D$4:$D$18,MATCH(C5912,Lookup!$A$4:$A$18,0))</f>
        <v>0.012</v>
      </c>
      <c r="T5912" s="21" t="n">
        <f aca="false">ROUND(P5912*S5912,2)</f>
        <v>8.4</v>
      </c>
      <c r="U5912" s="21" t="n">
        <f aca="false">IF(T5912&lt;=10,1,IF(T5912&lt;=20,2,IF(T5912&lt;=30,3,IF(T5912&lt;=40,4,IF(T5912&lt;=50,5,IF(T5912&lt;=100,6,IF(T5912&lt;=250,7,8)))))))</f>
        <v>1</v>
      </c>
      <c r="V5912" s="21" t="n">
        <f aca="false">IF(AND(OR(Dashboard!$T$3="All",R5912=Dashboard!$T$3),OR(Dashboard!$T$4="All",D5912=Dashboard!$T$4)),1,0)</f>
        <v>1</v>
      </c>
      <c r="W5912" s="21" t="n">
        <f aca="false">IF(V5912=1,T5912+ROW()/10000000,0)</f>
        <v>8.4005912</v>
      </c>
    </row>
    <row r="5913" customFormat="false" ht="15" hidden="false" customHeight="false" outlineLevel="0" collapsed="false">
      <c r="A5913" s="0" t="n">
        <v>304183</v>
      </c>
      <c r="B5913" s="0" t="s">
        <v>13373</v>
      </c>
      <c r="C5913" s="0" t="n">
        <v>1</v>
      </c>
      <c r="D5913" s="0" t="s">
        <v>6924</v>
      </c>
      <c r="E5913" s="0" t="s">
        <v>13374</v>
      </c>
      <c r="F5913" s="0" t="s">
        <v>13354</v>
      </c>
      <c r="G5913" s="0" t="s">
        <v>13355</v>
      </c>
      <c r="H5913" s="0" t="s">
        <v>10517</v>
      </c>
      <c r="I5913" s="0" t="s">
        <v>2123</v>
      </c>
      <c r="J5913" s="0" t="s">
        <v>47</v>
      </c>
      <c r="K5913" s="0" t="s">
        <v>47</v>
      </c>
      <c r="L5913" s="0" t="s">
        <v>47</v>
      </c>
      <c r="M5913" s="0" t="s">
        <v>47</v>
      </c>
      <c r="N5913" s="0" t="n">
        <v>1</v>
      </c>
      <c r="O5913" s="0" t="n">
        <v>14</v>
      </c>
      <c r="P5913" s="0" t="n">
        <v>350</v>
      </c>
      <c r="Q5913" s="0" t="n">
        <v>2.8</v>
      </c>
      <c r="R5913" s="0" t="str">
        <f aca="false">INDEX(Lookup!$B$4:$B$18,MATCH(C5913,Lookup!$A$4:$A$18,0))</f>
        <v>India</v>
      </c>
      <c r="S5913" s="20" t="n">
        <f aca="false">INDEX(Lookup!$D$4:$D$18,MATCH(C5913,Lookup!$A$4:$A$18,0))</f>
        <v>0.012</v>
      </c>
      <c r="T5913" s="21" t="n">
        <f aca="false">ROUND(P5913*S5913,2)</f>
        <v>4.2</v>
      </c>
      <c r="U5913" s="21" t="n">
        <f aca="false">IF(T5913&lt;=10,1,IF(T5913&lt;=20,2,IF(T5913&lt;=30,3,IF(T5913&lt;=40,4,IF(T5913&lt;=50,5,IF(T5913&lt;=100,6,IF(T5913&lt;=250,7,8)))))))</f>
        <v>1</v>
      </c>
      <c r="V5913" s="21" t="n">
        <f aca="false">IF(AND(OR(Dashboard!$T$3="All",R5913=Dashboard!$T$3),OR(Dashboard!$T$4="All",D5913=Dashboard!$T$4)),1,0)</f>
        <v>1</v>
      </c>
      <c r="W5913" s="21" t="n">
        <f aca="false">IF(V5913=1,T5913+ROW()/10000000,0)</f>
        <v>4.2005913</v>
      </c>
    </row>
    <row r="5914" customFormat="false" ht="15" hidden="false" customHeight="false" outlineLevel="0" collapsed="false">
      <c r="A5914" s="0" t="n">
        <v>1915</v>
      </c>
      <c r="B5914" s="0" t="s">
        <v>5523</v>
      </c>
      <c r="C5914" s="0" t="n">
        <v>1</v>
      </c>
      <c r="D5914" s="0" t="s">
        <v>6924</v>
      </c>
      <c r="E5914" s="0" t="s">
        <v>13375</v>
      </c>
      <c r="F5914" s="0" t="s">
        <v>13354</v>
      </c>
      <c r="G5914" s="0" t="s">
        <v>13355</v>
      </c>
      <c r="H5914" s="0" t="s">
        <v>3243</v>
      </c>
      <c r="I5914" s="0" t="s">
        <v>2123</v>
      </c>
      <c r="J5914" s="0" t="s">
        <v>47</v>
      </c>
      <c r="K5914" s="0" t="s">
        <v>47</v>
      </c>
      <c r="L5914" s="0" t="s">
        <v>47</v>
      </c>
      <c r="M5914" s="0" t="s">
        <v>47</v>
      </c>
      <c r="N5914" s="0" t="n">
        <v>1</v>
      </c>
      <c r="O5914" s="0" t="n">
        <v>7</v>
      </c>
      <c r="P5914" s="0" t="n">
        <v>250</v>
      </c>
      <c r="Q5914" s="0" t="n">
        <v>3</v>
      </c>
      <c r="R5914" s="0" t="str">
        <f aca="false">INDEX(Lookup!$B$4:$B$18,MATCH(C5914,Lookup!$A$4:$A$18,0))</f>
        <v>India</v>
      </c>
      <c r="S5914" s="20" t="n">
        <f aca="false">INDEX(Lookup!$D$4:$D$18,MATCH(C5914,Lookup!$A$4:$A$18,0))</f>
        <v>0.012</v>
      </c>
      <c r="T5914" s="21" t="n">
        <f aca="false">ROUND(P5914*S5914,2)</f>
        <v>3</v>
      </c>
      <c r="U5914" s="21" t="n">
        <f aca="false">IF(T5914&lt;=10,1,IF(T5914&lt;=20,2,IF(T5914&lt;=30,3,IF(T5914&lt;=40,4,IF(T5914&lt;=50,5,IF(T5914&lt;=100,6,IF(T5914&lt;=250,7,8)))))))</f>
        <v>1</v>
      </c>
      <c r="V5914" s="21" t="n">
        <f aca="false">IF(AND(OR(Dashboard!$T$3="All",R5914=Dashboard!$T$3),OR(Dashboard!$T$4="All",D5914=Dashboard!$T$4)),1,0)</f>
        <v>1</v>
      </c>
      <c r="W5914" s="21" t="n">
        <f aca="false">IF(V5914=1,T5914+ROW()/10000000,0)</f>
        <v>3.0005914</v>
      </c>
    </row>
    <row r="5915" customFormat="false" ht="15" hidden="false" customHeight="false" outlineLevel="0" collapsed="false">
      <c r="A5915" s="0" t="n">
        <v>5901</v>
      </c>
      <c r="B5915" s="0" t="s">
        <v>2973</v>
      </c>
      <c r="C5915" s="0" t="n">
        <v>1</v>
      </c>
      <c r="D5915" s="0" t="s">
        <v>6924</v>
      </c>
      <c r="E5915" s="0" t="s">
        <v>13376</v>
      </c>
      <c r="F5915" s="0" t="s">
        <v>13354</v>
      </c>
      <c r="G5915" s="0" t="s">
        <v>13355</v>
      </c>
      <c r="H5915" s="0" t="s">
        <v>2975</v>
      </c>
      <c r="I5915" s="0" t="s">
        <v>2123</v>
      </c>
      <c r="J5915" s="0" t="s">
        <v>47</v>
      </c>
      <c r="K5915" s="0" t="s">
        <v>47</v>
      </c>
      <c r="L5915" s="0" t="s">
        <v>47</v>
      </c>
      <c r="M5915" s="0" t="s">
        <v>47</v>
      </c>
      <c r="N5915" s="0" t="n">
        <v>1</v>
      </c>
      <c r="O5915" s="0" t="n">
        <v>12</v>
      </c>
      <c r="P5915" s="0" t="n">
        <v>350</v>
      </c>
      <c r="Q5915" s="0" t="n">
        <v>3</v>
      </c>
      <c r="R5915" s="0" t="str">
        <f aca="false">INDEX(Lookup!$B$4:$B$18,MATCH(C5915,Lookup!$A$4:$A$18,0))</f>
        <v>India</v>
      </c>
      <c r="S5915" s="20" t="n">
        <f aca="false">INDEX(Lookup!$D$4:$D$18,MATCH(C5915,Lookup!$A$4:$A$18,0))</f>
        <v>0.012</v>
      </c>
      <c r="T5915" s="21" t="n">
        <f aca="false">ROUND(P5915*S5915,2)</f>
        <v>4.2</v>
      </c>
      <c r="U5915" s="21" t="n">
        <f aca="false">IF(T5915&lt;=10,1,IF(T5915&lt;=20,2,IF(T5915&lt;=30,3,IF(T5915&lt;=40,4,IF(T5915&lt;=50,5,IF(T5915&lt;=100,6,IF(T5915&lt;=250,7,8)))))))</f>
        <v>1</v>
      </c>
      <c r="V5915" s="21" t="n">
        <f aca="false">IF(AND(OR(Dashboard!$T$3="All",R5915=Dashboard!$T$3),OR(Dashboard!$T$4="All",D5915=Dashboard!$T$4)),1,0)</f>
        <v>1</v>
      </c>
      <c r="W5915" s="21" t="n">
        <f aca="false">IF(V5915=1,T5915+ROW()/10000000,0)</f>
        <v>4.2005915</v>
      </c>
    </row>
    <row r="5916" customFormat="false" ht="15" hidden="false" customHeight="false" outlineLevel="0" collapsed="false">
      <c r="A5916" s="0" t="n">
        <v>311824</v>
      </c>
      <c r="B5916" s="0" t="s">
        <v>13377</v>
      </c>
      <c r="C5916" s="0" t="n">
        <v>1</v>
      </c>
      <c r="D5916" s="0" t="s">
        <v>6924</v>
      </c>
      <c r="E5916" s="0" t="s">
        <v>13378</v>
      </c>
      <c r="F5916" s="0" t="s">
        <v>13354</v>
      </c>
      <c r="G5916" s="0" t="s">
        <v>13355</v>
      </c>
      <c r="H5916" s="0" t="s">
        <v>3392</v>
      </c>
      <c r="I5916" s="0" t="s">
        <v>2123</v>
      </c>
      <c r="J5916" s="0" t="s">
        <v>47</v>
      </c>
      <c r="K5916" s="0" t="s">
        <v>47</v>
      </c>
      <c r="L5916" s="0" t="s">
        <v>47</v>
      </c>
      <c r="M5916" s="0" t="s">
        <v>47</v>
      </c>
      <c r="N5916" s="0" t="n">
        <v>1</v>
      </c>
      <c r="O5916" s="0" t="n">
        <v>7</v>
      </c>
      <c r="P5916" s="0" t="n">
        <v>450</v>
      </c>
      <c r="Q5916" s="0" t="n">
        <v>3.1</v>
      </c>
      <c r="R5916" s="0" t="str">
        <f aca="false">INDEX(Lookup!$B$4:$B$18,MATCH(C5916,Lookup!$A$4:$A$18,0))</f>
        <v>India</v>
      </c>
      <c r="S5916" s="20" t="n">
        <f aca="false">INDEX(Lookup!$D$4:$D$18,MATCH(C5916,Lookup!$A$4:$A$18,0))</f>
        <v>0.012</v>
      </c>
      <c r="T5916" s="21" t="n">
        <f aca="false">ROUND(P5916*S5916,2)</f>
        <v>5.4</v>
      </c>
      <c r="U5916" s="21" t="n">
        <f aca="false">IF(T5916&lt;=10,1,IF(T5916&lt;=20,2,IF(T5916&lt;=30,3,IF(T5916&lt;=40,4,IF(T5916&lt;=50,5,IF(T5916&lt;=100,6,IF(T5916&lt;=250,7,8)))))))</f>
        <v>1</v>
      </c>
      <c r="V5916" s="21" t="n">
        <f aca="false">IF(AND(OR(Dashboard!$T$3="All",R5916=Dashboard!$T$3),OR(Dashboard!$T$4="All",D5916=Dashboard!$T$4)),1,0)</f>
        <v>1</v>
      </c>
      <c r="W5916" s="21" t="n">
        <f aca="false">IF(V5916=1,T5916+ROW()/10000000,0)</f>
        <v>5.4005916</v>
      </c>
    </row>
    <row r="5917" customFormat="false" ht="15" hidden="false" customHeight="false" outlineLevel="0" collapsed="false">
      <c r="A5917" s="0" t="n">
        <v>18376488</v>
      </c>
      <c r="B5917" s="0" t="s">
        <v>3162</v>
      </c>
      <c r="C5917" s="0" t="n">
        <v>1</v>
      </c>
      <c r="D5917" s="0" t="s">
        <v>6924</v>
      </c>
      <c r="E5917" s="0" t="s">
        <v>13379</v>
      </c>
      <c r="F5917" s="0" t="s">
        <v>13354</v>
      </c>
      <c r="G5917" s="0" t="s">
        <v>13355</v>
      </c>
      <c r="H5917" s="0" t="s">
        <v>2342</v>
      </c>
      <c r="I5917" s="0" t="s">
        <v>2123</v>
      </c>
      <c r="J5917" s="0" t="s">
        <v>47</v>
      </c>
      <c r="K5917" s="0" t="s">
        <v>46</v>
      </c>
      <c r="L5917" s="0" t="s">
        <v>47</v>
      </c>
      <c r="M5917" s="0" t="s">
        <v>47</v>
      </c>
      <c r="N5917" s="0" t="n">
        <v>1</v>
      </c>
      <c r="O5917" s="0" t="n">
        <v>13</v>
      </c>
      <c r="P5917" s="0" t="n">
        <v>400</v>
      </c>
      <c r="Q5917" s="0" t="n">
        <v>3.3</v>
      </c>
      <c r="R5917" s="0" t="str">
        <f aca="false">INDEX(Lookup!$B$4:$B$18,MATCH(C5917,Lookup!$A$4:$A$18,0))</f>
        <v>India</v>
      </c>
      <c r="S5917" s="20" t="n">
        <f aca="false">INDEX(Lookup!$D$4:$D$18,MATCH(C5917,Lookup!$A$4:$A$18,0))</f>
        <v>0.012</v>
      </c>
      <c r="T5917" s="21" t="n">
        <f aca="false">ROUND(P5917*S5917,2)</f>
        <v>4.8</v>
      </c>
      <c r="U5917" s="21" t="n">
        <f aca="false">IF(T5917&lt;=10,1,IF(T5917&lt;=20,2,IF(T5917&lt;=30,3,IF(T5917&lt;=40,4,IF(T5917&lt;=50,5,IF(T5917&lt;=100,6,IF(T5917&lt;=250,7,8)))))))</f>
        <v>1</v>
      </c>
      <c r="V5917" s="21" t="n">
        <f aca="false">IF(AND(OR(Dashboard!$T$3="All",R5917=Dashboard!$T$3),OR(Dashboard!$T$4="All",D5917=Dashboard!$T$4)),1,0)</f>
        <v>1</v>
      </c>
      <c r="W5917" s="21" t="n">
        <f aca="false">IF(V5917=1,T5917+ROW()/10000000,0)</f>
        <v>4.8005917</v>
      </c>
    </row>
    <row r="5918" customFormat="false" ht="15" hidden="false" customHeight="false" outlineLevel="0" collapsed="false">
      <c r="A5918" s="0" t="n">
        <v>300013</v>
      </c>
      <c r="B5918" s="0" t="s">
        <v>7838</v>
      </c>
      <c r="C5918" s="0" t="n">
        <v>1</v>
      </c>
      <c r="D5918" s="0" t="s">
        <v>6924</v>
      </c>
      <c r="E5918" s="0" t="s">
        <v>13380</v>
      </c>
      <c r="F5918" s="0" t="s">
        <v>13354</v>
      </c>
      <c r="G5918" s="0" t="s">
        <v>13355</v>
      </c>
      <c r="H5918" s="0" t="s">
        <v>2128</v>
      </c>
      <c r="I5918" s="0" t="s">
        <v>2123</v>
      </c>
      <c r="J5918" s="0" t="s">
        <v>47</v>
      </c>
      <c r="K5918" s="0" t="s">
        <v>47</v>
      </c>
      <c r="L5918" s="0" t="s">
        <v>47</v>
      </c>
      <c r="M5918" s="0" t="s">
        <v>47</v>
      </c>
      <c r="N5918" s="0" t="n">
        <v>2</v>
      </c>
      <c r="O5918" s="0" t="n">
        <v>9</v>
      </c>
      <c r="P5918" s="0" t="n">
        <v>500</v>
      </c>
      <c r="Q5918" s="0" t="n">
        <v>2.9</v>
      </c>
      <c r="R5918" s="0" t="str">
        <f aca="false">INDEX(Lookup!$B$4:$B$18,MATCH(C5918,Lookup!$A$4:$A$18,0))</f>
        <v>India</v>
      </c>
      <c r="S5918" s="20" t="n">
        <f aca="false">INDEX(Lookup!$D$4:$D$18,MATCH(C5918,Lookup!$A$4:$A$18,0))</f>
        <v>0.012</v>
      </c>
      <c r="T5918" s="21" t="n">
        <f aca="false">ROUND(P5918*S5918,2)</f>
        <v>6</v>
      </c>
      <c r="U5918" s="21" t="n">
        <f aca="false">IF(T5918&lt;=10,1,IF(T5918&lt;=20,2,IF(T5918&lt;=30,3,IF(T5918&lt;=40,4,IF(T5918&lt;=50,5,IF(T5918&lt;=100,6,IF(T5918&lt;=250,7,8)))))))</f>
        <v>1</v>
      </c>
      <c r="V5918" s="21" t="n">
        <f aca="false">IF(AND(OR(Dashboard!$T$3="All",R5918=Dashboard!$T$3),OR(Dashboard!$T$4="All",D5918=Dashboard!$T$4)),1,0)</f>
        <v>1</v>
      </c>
      <c r="W5918" s="21" t="n">
        <f aca="false">IF(V5918=1,T5918+ROW()/10000000,0)</f>
        <v>6.0005918</v>
      </c>
    </row>
    <row r="5919" customFormat="false" ht="15" hidden="false" customHeight="false" outlineLevel="0" collapsed="false">
      <c r="A5919" s="0" t="n">
        <v>181</v>
      </c>
      <c r="B5919" s="0" t="s">
        <v>2296</v>
      </c>
      <c r="C5919" s="0" t="n">
        <v>1</v>
      </c>
      <c r="D5919" s="0" t="s">
        <v>6924</v>
      </c>
      <c r="E5919" s="0" t="s">
        <v>13381</v>
      </c>
      <c r="F5919" s="0" t="s">
        <v>13354</v>
      </c>
      <c r="G5919" s="0" t="s">
        <v>13355</v>
      </c>
      <c r="H5919" s="0" t="s">
        <v>1898</v>
      </c>
      <c r="I5919" s="0" t="s">
        <v>2123</v>
      </c>
      <c r="J5919" s="0" t="s">
        <v>47</v>
      </c>
      <c r="K5919" s="0" t="s">
        <v>46</v>
      </c>
      <c r="L5919" s="0" t="s">
        <v>47</v>
      </c>
      <c r="M5919" s="0" t="s">
        <v>47</v>
      </c>
      <c r="N5919" s="0" t="n">
        <v>2</v>
      </c>
      <c r="O5919" s="0" t="n">
        <v>127</v>
      </c>
      <c r="P5919" s="0" t="n">
        <v>500</v>
      </c>
      <c r="Q5919" s="0" t="n">
        <v>3.4</v>
      </c>
      <c r="R5919" s="0" t="str">
        <f aca="false">INDEX(Lookup!$B$4:$B$18,MATCH(C5919,Lookup!$A$4:$A$18,0))</f>
        <v>India</v>
      </c>
      <c r="S5919" s="20" t="n">
        <f aca="false">INDEX(Lookup!$D$4:$D$18,MATCH(C5919,Lookup!$A$4:$A$18,0))</f>
        <v>0.012</v>
      </c>
      <c r="T5919" s="21" t="n">
        <f aca="false">ROUND(P5919*S5919,2)</f>
        <v>6</v>
      </c>
      <c r="U5919" s="21" t="n">
        <f aca="false">IF(T5919&lt;=10,1,IF(T5919&lt;=20,2,IF(T5919&lt;=30,3,IF(T5919&lt;=40,4,IF(T5919&lt;=50,5,IF(T5919&lt;=100,6,IF(T5919&lt;=250,7,8)))))))</f>
        <v>1</v>
      </c>
      <c r="V5919" s="21" t="n">
        <f aca="false">IF(AND(OR(Dashboard!$T$3="All",R5919=Dashboard!$T$3),OR(Dashboard!$T$4="All",D5919=Dashboard!$T$4)),1,0)</f>
        <v>1</v>
      </c>
      <c r="W5919" s="21" t="n">
        <f aca="false">IF(V5919=1,T5919+ROW()/10000000,0)</f>
        <v>6.0005919</v>
      </c>
    </row>
    <row r="5920" customFormat="false" ht="15" hidden="false" customHeight="false" outlineLevel="0" collapsed="false">
      <c r="A5920" s="0" t="n">
        <v>18277019</v>
      </c>
      <c r="B5920" s="0" t="s">
        <v>13382</v>
      </c>
      <c r="C5920" s="0" t="n">
        <v>1</v>
      </c>
      <c r="D5920" s="0" t="s">
        <v>6924</v>
      </c>
      <c r="E5920" s="0" t="s">
        <v>13383</v>
      </c>
      <c r="F5920" s="0" t="s">
        <v>13354</v>
      </c>
      <c r="G5920" s="0" t="s">
        <v>13355</v>
      </c>
      <c r="H5920" s="0" t="s">
        <v>3119</v>
      </c>
      <c r="I5920" s="0" t="s">
        <v>2123</v>
      </c>
      <c r="J5920" s="0" t="s">
        <v>47</v>
      </c>
      <c r="K5920" s="0" t="s">
        <v>47</v>
      </c>
      <c r="L5920" s="0" t="s">
        <v>47</v>
      </c>
      <c r="M5920" s="0" t="s">
        <v>47</v>
      </c>
      <c r="N5920" s="0" t="n">
        <v>2</v>
      </c>
      <c r="O5920" s="0" t="n">
        <v>10</v>
      </c>
      <c r="P5920" s="0" t="n">
        <v>550</v>
      </c>
      <c r="Q5920" s="0" t="n">
        <v>3.1</v>
      </c>
      <c r="R5920" s="0" t="str">
        <f aca="false">INDEX(Lookup!$B$4:$B$18,MATCH(C5920,Lookup!$A$4:$A$18,0))</f>
        <v>India</v>
      </c>
      <c r="S5920" s="20" t="n">
        <f aca="false">INDEX(Lookup!$D$4:$D$18,MATCH(C5920,Lookup!$A$4:$A$18,0))</f>
        <v>0.012</v>
      </c>
      <c r="T5920" s="21" t="n">
        <f aca="false">ROUND(P5920*S5920,2)</f>
        <v>6.6</v>
      </c>
      <c r="U5920" s="21" t="n">
        <f aca="false">IF(T5920&lt;=10,1,IF(T5920&lt;=20,2,IF(T5920&lt;=30,3,IF(T5920&lt;=40,4,IF(T5920&lt;=50,5,IF(T5920&lt;=100,6,IF(T5920&lt;=250,7,8)))))))</f>
        <v>1</v>
      </c>
      <c r="V5920" s="21" t="n">
        <f aca="false">IF(AND(OR(Dashboard!$T$3="All",R5920=Dashboard!$T$3),OR(Dashboard!$T$4="All",D5920=Dashboard!$T$4)),1,0)</f>
        <v>1</v>
      </c>
      <c r="W5920" s="21" t="n">
        <f aca="false">IF(V5920=1,T5920+ROW()/10000000,0)</f>
        <v>6.600592</v>
      </c>
    </row>
    <row r="5921" customFormat="false" ht="15" hidden="false" customHeight="false" outlineLevel="0" collapsed="false">
      <c r="A5921" s="0" t="n">
        <v>7721</v>
      </c>
      <c r="B5921" s="0" t="s">
        <v>2326</v>
      </c>
      <c r="C5921" s="0" t="n">
        <v>1</v>
      </c>
      <c r="D5921" s="0" t="s">
        <v>6924</v>
      </c>
      <c r="E5921" s="0" t="s">
        <v>13384</v>
      </c>
      <c r="F5921" s="0" t="s">
        <v>13354</v>
      </c>
      <c r="G5921" s="0" t="s">
        <v>13355</v>
      </c>
      <c r="H5921" s="0" t="s">
        <v>2122</v>
      </c>
      <c r="I5921" s="0" t="s">
        <v>2123</v>
      </c>
      <c r="J5921" s="0" t="s">
        <v>47</v>
      </c>
      <c r="K5921" s="0" t="s">
        <v>46</v>
      </c>
      <c r="L5921" s="0" t="s">
        <v>47</v>
      </c>
      <c r="M5921" s="0" t="s">
        <v>47</v>
      </c>
      <c r="N5921" s="0" t="n">
        <v>2</v>
      </c>
      <c r="O5921" s="0" t="n">
        <v>44</v>
      </c>
      <c r="P5921" s="0" t="n">
        <v>800</v>
      </c>
      <c r="Q5921" s="0" t="n">
        <v>2.9</v>
      </c>
      <c r="R5921" s="0" t="str">
        <f aca="false">INDEX(Lookup!$B$4:$B$18,MATCH(C5921,Lookup!$A$4:$A$18,0))</f>
        <v>India</v>
      </c>
      <c r="S5921" s="20" t="n">
        <f aca="false">INDEX(Lookup!$D$4:$D$18,MATCH(C5921,Lookup!$A$4:$A$18,0))</f>
        <v>0.012</v>
      </c>
      <c r="T5921" s="21" t="n">
        <f aca="false">ROUND(P5921*S5921,2)</f>
        <v>9.6</v>
      </c>
      <c r="U5921" s="21" t="n">
        <f aca="false">IF(T5921&lt;=10,1,IF(T5921&lt;=20,2,IF(T5921&lt;=30,3,IF(T5921&lt;=40,4,IF(T5921&lt;=50,5,IF(T5921&lt;=100,6,IF(T5921&lt;=250,7,8)))))))</f>
        <v>1</v>
      </c>
      <c r="V5921" s="21" t="n">
        <f aca="false">IF(AND(OR(Dashboard!$T$3="All",R5921=Dashboard!$T$3),OR(Dashboard!$T$4="All",D5921=Dashboard!$T$4)),1,0)</f>
        <v>1</v>
      </c>
      <c r="W5921" s="21" t="n">
        <f aca="false">IF(V5921=1,T5921+ROW()/10000000,0)</f>
        <v>9.6005921</v>
      </c>
    </row>
    <row r="5922" customFormat="false" ht="15" hidden="false" customHeight="false" outlineLevel="0" collapsed="false">
      <c r="A5922" s="0" t="n">
        <v>308334</v>
      </c>
      <c r="B5922" s="0" t="s">
        <v>13385</v>
      </c>
      <c r="C5922" s="0" t="n">
        <v>1</v>
      </c>
      <c r="D5922" s="0" t="s">
        <v>6924</v>
      </c>
      <c r="E5922" s="0" t="s">
        <v>13386</v>
      </c>
      <c r="F5922" s="0" t="s">
        <v>13354</v>
      </c>
      <c r="G5922" s="0" t="s">
        <v>13355</v>
      </c>
      <c r="H5922" s="0" t="s">
        <v>2288</v>
      </c>
      <c r="I5922" s="0" t="s">
        <v>2123</v>
      </c>
      <c r="J5922" s="0" t="s">
        <v>47</v>
      </c>
      <c r="K5922" s="0" t="s">
        <v>47</v>
      </c>
      <c r="L5922" s="0" t="s">
        <v>47</v>
      </c>
      <c r="M5922" s="0" t="s">
        <v>47</v>
      </c>
      <c r="N5922" s="0" t="n">
        <v>2</v>
      </c>
      <c r="O5922" s="0" t="n">
        <v>28</v>
      </c>
      <c r="P5922" s="0" t="n">
        <v>700</v>
      </c>
      <c r="Q5922" s="0" t="n">
        <v>2.9</v>
      </c>
      <c r="R5922" s="0" t="str">
        <f aca="false">INDEX(Lookup!$B$4:$B$18,MATCH(C5922,Lookup!$A$4:$A$18,0))</f>
        <v>India</v>
      </c>
      <c r="S5922" s="20" t="n">
        <f aca="false">INDEX(Lookup!$D$4:$D$18,MATCH(C5922,Lookup!$A$4:$A$18,0))</f>
        <v>0.012</v>
      </c>
      <c r="T5922" s="21" t="n">
        <f aca="false">ROUND(P5922*S5922,2)</f>
        <v>8.4</v>
      </c>
      <c r="U5922" s="21" t="n">
        <f aca="false">IF(T5922&lt;=10,1,IF(T5922&lt;=20,2,IF(T5922&lt;=30,3,IF(T5922&lt;=40,4,IF(T5922&lt;=50,5,IF(T5922&lt;=100,6,IF(T5922&lt;=250,7,8)))))))</f>
        <v>1</v>
      </c>
      <c r="V5922" s="21" t="n">
        <f aca="false">IF(AND(OR(Dashboard!$T$3="All",R5922=Dashboard!$T$3),OR(Dashboard!$T$4="All",D5922=Dashboard!$T$4)),1,0)</f>
        <v>1</v>
      </c>
      <c r="W5922" s="21" t="n">
        <f aca="false">IF(V5922=1,T5922+ROW()/10000000,0)</f>
        <v>8.4005922</v>
      </c>
    </row>
    <row r="5923" customFormat="false" ht="15" hidden="false" customHeight="false" outlineLevel="0" collapsed="false">
      <c r="A5923" s="0" t="n">
        <v>309675</v>
      </c>
      <c r="B5923" s="0" t="s">
        <v>13387</v>
      </c>
      <c r="C5923" s="0" t="n">
        <v>1</v>
      </c>
      <c r="D5923" s="0" t="s">
        <v>6924</v>
      </c>
      <c r="E5923" s="0" t="s">
        <v>13388</v>
      </c>
      <c r="F5923" s="0" t="s">
        <v>13354</v>
      </c>
      <c r="G5923" s="0" t="s">
        <v>13355</v>
      </c>
      <c r="H5923" s="0" t="s">
        <v>2784</v>
      </c>
      <c r="I5923" s="0" t="s">
        <v>2123</v>
      </c>
      <c r="J5923" s="0" t="s">
        <v>47</v>
      </c>
      <c r="K5923" s="0" t="s">
        <v>47</v>
      </c>
      <c r="L5923" s="0" t="s">
        <v>47</v>
      </c>
      <c r="M5923" s="0" t="s">
        <v>47</v>
      </c>
      <c r="N5923" s="0" t="n">
        <v>1</v>
      </c>
      <c r="O5923" s="0" t="n">
        <v>5</v>
      </c>
      <c r="P5923" s="0" t="n">
        <v>350</v>
      </c>
      <c r="Q5923" s="0" t="n">
        <v>2.9</v>
      </c>
      <c r="R5923" s="0" t="str">
        <f aca="false">INDEX(Lookup!$B$4:$B$18,MATCH(C5923,Lookup!$A$4:$A$18,0))</f>
        <v>India</v>
      </c>
      <c r="S5923" s="20" t="n">
        <f aca="false">INDEX(Lookup!$D$4:$D$18,MATCH(C5923,Lookup!$A$4:$A$18,0))</f>
        <v>0.012</v>
      </c>
      <c r="T5923" s="21" t="n">
        <f aca="false">ROUND(P5923*S5923,2)</f>
        <v>4.2</v>
      </c>
      <c r="U5923" s="21" t="n">
        <f aca="false">IF(T5923&lt;=10,1,IF(T5923&lt;=20,2,IF(T5923&lt;=30,3,IF(T5923&lt;=40,4,IF(T5923&lt;=50,5,IF(T5923&lt;=100,6,IF(T5923&lt;=250,7,8)))))))</f>
        <v>1</v>
      </c>
      <c r="V5923" s="21" t="n">
        <f aca="false">IF(AND(OR(Dashboard!$T$3="All",R5923=Dashboard!$T$3),OR(Dashboard!$T$4="All",D5923=Dashboard!$T$4)),1,0)</f>
        <v>1</v>
      </c>
      <c r="W5923" s="21" t="n">
        <f aca="false">IF(V5923=1,T5923+ROW()/10000000,0)</f>
        <v>4.2005923</v>
      </c>
    </row>
    <row r="5924" customFormat="false" ht="15" hidden="false" customHeight="false" outlineLevel="0" collapsed="false">
      <c r="A5924" s="0" t="n">
        <v>300020</v>
      </c>
      <c r="B5924" s="0" t="s">
        <v>13389</v>
      </c>
      <c r="C5924" s="0" t="n">
        <v>1</v>
      </c>
      <c r="D5924" s="0" t="s">
        <v>6924</v>
      </c>
      <c r="E5924" s="0" t="s">
        <v>13390</v>
      </c>
      <c r="F5924" s="0" t="s">
        <v>13354</v>
      </c>
      <c r="G5924" s="0" t="s">
        <v>13355</v>
      </c>
      <c r="H5924" s="0" t="s">
        <v>2122</v>
      </c>
      <c r="I5924" s="0" t="s">
        <v>2123</v>
      </c>
      <c r="J5924" s="0" t="s">
        <v>47</v>
      </c>
      <c r="K5924" s="0" t="s">
        <v>47</v>
      </c>
      <c r="L5924" s="0" t="s">
        <v>47</v>
      </c>
      <c r="M5924" s="0" t="s">
        <v>47</v>
      </c>
      <c r="N5924" s="0" t="n">
        <v>2</v>
      </c>
      <c r="O5924" s="0" t="n">
        <v>6</v>
      </c>
      <c r="P5924" s="0" t="n">
        <v>550</v>
      </c>
      <c r="Q5924" s="0" t="n">
        <v>2.9</v>
      </c>
      <c r="R5924" s="0" t="str">
        <f aca="false">INDEX(Lookup!$B$4:$B$18,MATCH(C5924,Lookup!$A$4:$A$18,0))</f>
        <v>India</v>
      </c>
      <c r="S5924" s="20" t="n">
        <f aca="false">INDEX(Lookup!$D$4:$D$18,MATCH(C5924,Lookup!$A$4:$A$18,0))</f>
        <v>0.012</v>
      </c>
      <c r="T5924" s="21" t="n">
        <f aca="false">ROUND(P5924*S5924,2)</f>
        <v>6.6</v>
      </c>
      <c r="U5924" s="21" t="n">
        <f aca="false">IF(T5924&lt;=10,1,IF(T5924&lt;=20,2,IF(T5924&lt;=30,3,IF(T5924&lt;=40,4,IF(T5924&lt;=50,5,IF(T5924&lt;=100,6,IF(T5924&lt;=250,7,8)))))))</f>
        <v>1</v>
      </c>
      <c r="V5924" s="21" t="n">
        <f aca="false">IF(AND(OR(Dashboard!$T$3="All",R5924=Dashboard!$T$3),OR(Dashboard!$T$4="All",D5924=Dashboard!$T$4)),1,0)</f>
        <v>1</v>
      </c>
      <c r="W5924" s="21" t="n">
        <f aca="false">IF(V5924=1,T5924+ROW()/10000000,0)</f>
        <v>6.6005924</v>
      </c>
    </row>
    <row r="5925" customFormat="false" ht="15" hidden="false" customHeight="false" outlineLevel="0" collapsed="false">
      <c r="A5925" s="0" t="n">
        <v>7717</v>
      </c>
      <c r="B5925" s="0" t="s">
        <v>13391</v>
      </c>
      <c r="C5925" s="0" t="n">
        <v>1</v>
      </c>
      <c r="D5925" s="0" t="s">
        <v>6924</v>
      </c>
      <c r="E5925" s="0" t="s">
        <v>13392</v>
      </c>
      <c r="F5925" s="0" t="s">
        <v>13354</v>
      </c>
      <c r="G5925" s="0" t="s">
        <v>13355</v>
      </c>
      <c r="H5925" s="0" t="s">
        <v>2310</v>
      </c>
      <c r="I5925" s="0" t="s">
        <v>2123</v>
      </c>
      <c r="J5925" s="0" t="s">
        <v>47</v>
      </c>
      <c r="K5925" s="0" t="s">
        <v>47</v>
      </c>
      <c r="L5925" s="0" t="s">
        <v>47</v>
      </c>
      <c r="M5925" s="0" t="s">
        <v>47</v>
      </c>
      <c r="N5925" s="0" t="n">
        <v>1</v>
      </c>
      <c r="O5925" s="0" t="n">
        <v>14</v>
      </c>
      <c r="P5925" s="0" t="n">
        <v>200</v>
      </c>
      <c r="Q5925" s="0" t="n">
        <v>2.7</v>
      </c>
      <c r="R5925" s="0" t="str">
        <f aca="false">INDEX(Lookup!$B$4:$B$18,MATCH(C5925,Lookup!$A$4:$A$18,0))</f>
        <v>India</v>
      </c>
      <c r="S5925" s="20" t="n">
        <f aca="false">INDEX(Lookup!$D$4:$D$18,MATCH(C5925,Lookup!$A$4:$A$18,0))</f>
        <v>0.012</v>
      </c>
      <c r="T5925" s="21" t="n">
        <f aca="false">ROUND(P5925*S5925,2)</f>
        <v>2.4</v>
      </c>
      <c r="U5925" s="21" t="n">
        <f aca="false">IF(T5925&lt;=10,1,IF(T5925&lt;=20,2,IF(T5925&lt;=30,3,IF(T5925&lt;=40,4,IF(T5925&lt;=50,5,IF(T5925&lt;=100,6,IF(T5925&lt;=250,7,8)))))))</f>
        <v>1</v>
      </c>
      <c r="V5925" s="21" t="n">
        <f aca="false">IF(AND(OR(Dashboard!$T$3="All",R5925=Dashboard!$T$3),OR(Dashboard!$T$4="All",D5925=Dashboard!$T$4)),1,0)</f>
        <v>1</v>
      </c>
      <c r="W5925" s="21" t="n">
        <f aca="false">IF(V5925=1,T5925+ROW()/10000000,0)</f>
        <v>2.4005925</v>
      </c>
    </row>
    <row r="5926" customFormat="false" ht="15" hidden="false" customHeight="false" outlineLevel="0" collapsed="false">
      <c r="A5926" s="0" t="n">
        <v>303547</v>
      </c>
      <c r="B5926" s="0" t="s">
        <v>13393</v>
      </c>
      <c r="C5926" s="0" t="n">
        <v>1</v>
      </c>
      <c r="D5926" s="0" t="s">
        <v>6924</v>
      </c>
      <c r="E5926" s="0" t="s">
        <v>13394</v>
      </c>
      <c r="F5926" s="0" t="s">
        <v>13354</v>
      </c>
      <c r="G5926" s="0" t="s">
        <v>13355</v>
      </c>
      <c r="H5926" s="0" t="s">
        <v>4023</v>
      </c>
      <c r="I5926" s="0" t="s">
        <v>2123</v>
      </c>
      <c r="J5926" s="0" t="s">
        <v>47</v>
      </c>
      <c r="K5926" s="0" t="s">
        <v>47</v>
      </c>
      <c r="L5926" s="0" t="s">
        <v>47</v>
      </c>
      <c r="M5926" s="0" t="s">
        <v>47</v>
      </c>
      <c r="N5926" s="0" t="n">
        <v>1</v>
      </c>
      <c r="O5926" s="0" t="n">
        <v>27</v>
      </c>
      <c r="P5926" s="0" t="n">
        <v>250</v>
      </c>
      <c r="Q5926" s="0" t="n">
        <v>3.2</v>
      </c>
      <c r="R5926" s="0" t="str">
        <f aca="false">INDEX(Lookup!$B$4:$B$18,MATCH(C5926,Lookup!$A$4:$A$18,0))</f>
        <v>India</v>
      </c>
      <c r="S5926" s="20" t="n">
        <f aca="false">INDEX(Lookup!$D$4:$D$18,MATCH(C5926,Lookup!$A$4:$A$18,0))</f>
        <v>0.012</v>
      </c>
      <c r="T5926" s="21" t="n">
        <f aca="false">ROUND(P5926*S5926,2)</f>
        <v>3</v>
      </c>
      <c r="U5926" s="21" t="n">
        <f aca="false">IF(T5926&lt;=10,1,IF(T5926&lt;=20,2,IF(T5926&lt;=30,3,IF(T5926&lt;=40,4,IF(T5926&lt;=50,5,IF(T5926&lt;=100,6,IF(T5926&lt;=250,7,8)))))))</f>
        <v>1</v>
      </c>
      <c r="V5926" s="21" t="n">
        <f aca="false">IF(AND(OR(Dashboard!$T$3="All",R5926=Dashboard!$T$3),OR(Dashboard!$T$4="All",D5926=Dashboard!$T$4)),1,0)</f>
        <v>1</v>
      </c>
      <c r="W5926" s="21" t="n">
        <f aca="false">IF(V5926=1,T5926+ROW()/10000000,0)</f>
        <v>3.0005926</v>
      </c>
    </row>
    <row r="5927" customFormat="false" ht="15" hidden="false" customHeight="false" outlineLevel="0" collapsed="false">
      <c r="A5927" s="0" t="n">
        <v>18228903</v>
      </c>
      <c r="B5927" s="0" t="s">
        <v>13395</v>
      </c>
      <c r="C5927" s="0" t="n">
        <v>1</v>
      </c>
      <c r="D5927" s="0" t="s">
        <v>6924</v>
      </c>
      <c r="E5927" s="0" t="s">
        <v>13396</v>
      </c>
      <c r="F5927" s="0" t="s">
        <v>13354</v>
      </c>
      <c r="G5927" s="0" t="s">
        <v>13355</v>
      </c>
      <c r="H5927" s="0" t="s">
        <v>1029</v>
      </c>
      <c r="I5927" s="0" t="s">
        <v>2123</v>
      </c>
      <c r="J5927" s="0" t="s">
        <v>46</v>
      </c>
      <c r="K5927" s="0" t="s">
        <v>47</v>
      </c>
      <c r="L5927" s="0" t="s">
        <v>47</v>
      </c>
      <c r="M5927" s="0" t="s">
        <v>47</v>
      </c>
      <c r="N5927" s="0" t="n">
        <v>2</v>
      </c>
      <c r="O5927" s="0" t="n">
        <v>4</v>
      </c>
      <c r="P5927" s="0" t="n">
        <v>750</v>
      </c>
      <c r="Q5927" s="0" t="n">
        <v>2.8</v>
      </c>
      <c r="R5927" s="0" t="str">
        <f aca="false">INDEX(Lookup!$B$4:$B$18,MATCH(C5927,Lookup!$A$4:$A$18,0))</f>
        <v>India</v>
      </c>
      <c r="S5927" s="20" t="n">
        <f aca="false">INDEX(Lookup!$D$4:$D$18,MATCH(C5927,Lookup!$A$4:$A$18,0))</f>
        <v>0.012</v>
      </c>
      <c r="T5927" s="21" t="n">
        <f aca="false">ROUND(P5927*S5927,2)</f>
        <v>9</v>
      </c>
      <c r="U5927" s="21" t="n">
        <f aca="false">IF(T5927&lt;=10,1,IF(T5927&lt;=20,2,IF(T5927&lt;=30,3,IF(T5927&lt;=40,4,IF(T5927&lt;=50,5,IF(T5927&lt;=100,6,IF(T5927&lt;=250,7,8)))))))</f>
        <v>1</v>
      </c>
      <c r="V5927" s="21" t="n">
        <f aca="false">IF(AND(OR(Dashboard!$T$3="All",R5927=Dashboard!$T$3),OR(Dashboard!$T$4="All",D5927=Dashboard!$T$4)),1,0)</f>
        <v>1</v>
      </c>
      <c r="W5927" s="21" t="n">
        <f aca="false">IF(V5927=1,T5927+ROW()/10000000,0)</f>
        <v>9.0005927</v>
      </c>
    </row>
    <row r="5928" customFormat="false" ht="15" hidden="false" customHeight="false" outlineLevel="0" collapsed="false">
      <c r="A5928" s="0" t="n">
        <v>18428200</v>
      </c>
      <c r="B5928" s="0" t="s">
        <v>13397</v>
      </c>
      <c r="C5928" s="0" t="n">
        <v>1</v>
      </c>
      <c r="D5928" s="0" t="s">
        <v>6924</v>
      </c>
      <c r="E5928" s="0" t="s">
        <v>13398</v>
      </c>
      <c r="F5928" s="0" t="s">
        <v>13354</v>
      </c>
      <c r="G5928" s="0" t="s">
        <v>13355</v>
      </c>
      <c r="H5928" s="0" t="s">
        <v>2868</v>
      </c>
      <c r="I5928" s="0" t="s">
        <v>2123</v>
      </c>
      <c r="J5928" s="0" t="s">
        <v>47</v>
      </c>
      <c r="K5928" s="0" t="s">
        <v>47</v>
      </c>
      <c r="L5928" s="0" t="s">
        <v>47</v>
      </c>
      <c r="M5928" s="0" t="s">
        <v>47</v>
      </c>
      <c r="N5928" s="0" t="n">
        <v>2</v>
      </c>
      <c r="O5928" s="0" t="n">
        <v>8</v>
      </c>
      <c r="P5928" s="0" t="n">
        <v>600</v>
      </c>
      <c r="Q5928" s="0" t="n">
        <v>3</v>
      </c>
      <c r="R5928" s="0" t="str">
        <f aca="false">INDEX(Lookup!$B$4:$B$18,MATCH(C5928,Lookup!$A$4:$A$18,0))</f>
        <v>India</v>
      </c>
      <c r="S5928" s="20" t="n">
        <f aca="false">INDEX(Lookup!$D$4:$D$18,MATCH(C5928,Lookup!$A$4:$A$18,0))</f>
        <v>0.012</v>
      </c>
      <c r="T5928" s="21" t="n">
        <f aca="false">ROUND(P5928*S5928,2)</f>
        <v>7.2</v>
      </c>
      <c r="U5928" s="21" t="n">
        <f aca="false">IF(T5928&lt;=10,1,IF(T5928&lt;=20,2,IF(T5928&lt;=30,3,IF(T5928&lt;=40,4,IF(T5928&lt;=50,5,IF(T5928&lt;=100,6,IF(T5928&lt;=250,7,8)))))))</f>
        <v>1</v>
      </c>
      <c r="V5928" s="21" t="n">
        <f aca="false">IF(AND(OR(Dashboard!$T$3="All",R5928=Dashboard!$T$3),OR(Dashboard!$T$4="All",D5928=Dashboard!$T$4)),1,0)</f>
        <v>1</v>
      </c>
      <c r="W5928" s="21" t="n">
        <f aca="false">IF(V5928=1,T5928+ROW()/10000000,0)</f>
        <v>7.2005928</v>
      </c>
    </row>
    <row r="5929" customFormat="false" ht="15" hidden="false" customHeight="false" outlineLevel="0" collapsed="false">
      <c r="A5929" s="0" t="n">
        <v>18144480</v>
      </c>
      <c r="B5929" s="0" t="s">
        <v>13399</v>
      </c>
      <c r="C5929" s="0" t="n">
        <v>1</v>
      </c>
      <c r="D5929" s="0" t="s">
        <v>6924</v>
      </c>
      <c r="E5929" s="0" t="s">
        <v>13355</v>
      </c>
      <c r="F5929" s="0" t="s">
        <v>13354</v>
      </c>
      <c r="G5929" s="0" t="s">
        <v>13355</v>
      </c>
      <c r="H5929" s="0" t="s">
        <v>2359</v>
      </c>
      <c r="I5929" s="0" t="s">
        <v>2123</v>
      </c>
      <c r="J5929" s="0" t="s">
        <v>47</v>
      </c>
      <c r="K5929" s="0" t="s">
        <v>47</v>
      </c>
      <c r="L5929" s="0" t="s">
        <v>47</v>
      </c>
      <c r="M5929" s="0" t="s">
        <v>47</v>
      </c>
      <c r="N5929" s="0" t="n">
        <v>2</v>
      </c>
      <c r="O5929" s="0" t="n">
        <v>21</v>
      </c>
      <c r="P5929" s="0" t="n">
        <v>800</v>
      </c>
      <c r="Q5929" s="0" t="n">
        <v>2.8</v>
      </c>
      <c r="R5929" s="0" t="str">
        <f aca="false">INDEX(Lookup!$B$4:$B$18,MATCH(C5929,Lookup!$A$4:$A$18,0))</f>
        <v>India</v>
      </c>
      <c r="S5929" s="20" t="n">
        <f aca="false">INDEX(Lookup!$D$4:$D$18,MATCH(C5929,Lookup!$A$4:$A$18,0))</f>
        <v>0.012</v>
      </c>
      <c r="T5929" s="21" t="n">
        <f aca="false">ROUND(P5929*S5929,2)</f>
        <v>9.6</v>
      </c>
      <c r="U5929" s="21" t="n">
        <f aca="false">IF(T5929&lt;=10,1,IF(T5929&lt;=20,2,IF(T5929&lt;=30,3,IF(T5929&lt;=40,4,IF(T5929&lt;=50,5,IF(T5929&lt;=100,6,IF(T5929&lt;=250,7,8)))))))</f>
        <v>1</v>
      </c>
      <c r="V5929" s="21" t="n">
        <f aca="false">IF(AND(OR(Dashboard!$T$3="All",R5929=Dashboard!$T$3),OR(Dashboard!$T$4="All",D5929=Dashboard!$T$4)),1,0)</f>
        <v>1</v>
      </c>
      <c r="W5929" s="21" t="n">
        <f aca="false">IF(V5929=1,T5929+ROW()/10000000,0)</f>
        <v>9.6005929</v>
      </c>
    </row>
    <row r="5930" customFormat="false" ht="15" hidden="false" customHeight="false" outlineLevel="0" collapsed="false">
      <c r="A5930" s="0" t="n">
        <v>302945</v>
      </c>
      <c r="B5930" s="0" t="s">
        <v>12350</v>
      </c>
      <c r="C5930" s="0" t="n">
        <v>1</v>
      </c>
      <c r="D5930" s="0" t="s">
        <v>6924</v>
      </c>
      <c r="E5930" s="0" t="s">
        <v>13400</v>
      </c>
      <c r="F5930" s="0" t="s">
        <v>13354</v>
      </c>
      <c r="G5930" s="0" t="s">
        <v>13355</v>
      </c>
      <c r="H5930" s="0" t="s">
        <v>9828</v>
      </c>
      <c r="I5930" s="0" t="s">
        <v>2123</v>
      </c>
      <c r="J5930" s="0" t="s">
        <v>47</v>
      </c>
      <c r="K5930" s="0" t="s">
        <v>47</v>
      </c>
      <c r="L5930" s="0" t="s">
        <v>47</v>
      </c>
      <c r="M5930" s="0" t="s">
        <v>47</v>
      </c>
      <c r="N5930" s="0" t="n">
        <v>1</v>
      </c>
      <c r="O5930" s="0" t="n">
        <v>129</v>
      </c>
      <c r="P5930" s="0" t="n">
        <v>400</v>
      </c>
      <c r="Q5930" s="0" t="n">
        <v>3.6</v>
      </c>
      <c r="R5930" s="0" t="str">
        <f aca="false">INDEX(Lookup!$B$4:$B$18,MATCH(C5930,Lookup!$A$4:$A$18,0))</f>
        <v>India</v>
      </c>
      <c r="S5930" s="20" t="n">
        <f aca="false">INDEX(Lookup!$D$4:$D$18,MATCH(C5930,Lookup!$A$4:$A$18,0))</f>
        <v>0.012</v>
      </c>
      <c r="T5930" s="21" t="n">
        <f aca="false">ROUND(P5930*S5930,2)</f>
        <v>4.8</v>
      </c>
      <c r="U5930" s="21" t="n">
        <f aca="false">IF(T5930&lt;=10,1,IF(T5930&lt;=20,2,IF(T5930&lt;=30,3,IF(T5930&lt;=40,4,IF(T5930&lt;=50,5,IF(T5930&lt;=100,6,IF(T5930&lt;=250,7,8)))))))</f>
        <v>1</v>
      </c>
      <c r="V5930" s="21" t="n">
        <f aca="false">IF(AND(OR(Dashboard!$T$3="All",R5930=Dashboard!$T$3),OR(Dashboard!$T$4="All",D5930=Dashboard!$T$4)),1,0)</f>
        <v>1</v>
      </c>
      <c r="W5930" s="21" t="n">
        <f aca="false">IF(V5930=1,T5930+ROW()/10000000,0)</f>
        <v>4.800593</v>
      </c>
    </row>
    <row r="5931" customFormat="false" ht="15" hidden="false" customHeight="false" outlineLevel="0" collapsed="false">
      <c r="A5931" s="0" t="n">
        <v>18471283</v>
      </c>
      <c r="B5931" s="0" t="s">
        <v>8369</v>
      </c>
      <c r="C5931" s="0" t="n">
        <v>1</v>
      </c>
      <c r="D5931" s="0" t="s">
        <v>6924</v>
      </c>
      <c r="E5931" s="0" t="s">
        <v>13401</v>
      </c>
      <c r="F5931" s="0" t="s">
        <v>13354</v>
      </c>
      <c r="G5931" s="0" t="s">
        <v>13355</v>
      </c>
      <c r="H5931" s="0" t="s">
        <v>8371</v>
      </c>
      <c r="I5931" s="0" t="s">
        <v>2123</v>
      </c>
      <c r="J5931" s="0" t="s">
        <v>47</v>
      </c>
      <c r="K5931" s="0" t="s">
        <v>46</v>
      </c>
      <c r="L5931" s="0" t="s">
        <v>47</v>
      </c>
      <c r="M5931" s="0" t="s">
        <v>47</v>
      </c>
      <c r="N5931" s="0" t="n">
        <v>2</v>
      </c>
      <c r="O5931" s="0" t="n">
        <v>29</v>
      </c>
      <c r="P5931" s="0" t="n">
        <v>800</v>
      </c>
      <c r="Q5931" s="0" t="n">
        <v>3.5</v>
      </c>
      <c r="R5931" s="0" t="str">
        <f aca="false">INDEX(Lookup!$B$4:$B$18,MATCH(C5931,Lookup!$A$4:$A$18,0))</f>
        <v>India</v>
      </c>
      <c r="S5931" s="20" t="n">
        <f aca="false">INDEX(Lookup!$D$4:$D$18,MATCH(C5931,Lookup!$A$4:$A$18,0))</f>
        <v>0.012</v>
      </c>
      <c r="T5931" s="21" t="n">
        <f aca="false">ROUND(P5931*S5931,2)</f>
        <v>9.6</v>
      </c>
      <c r="U5931" s="21" t="n">
        <f aca="false">IF(T5931&lt;=10,1,IF(T5931&lt;=20,2,IF(T5931&lt;=30,3,IF(T5931&lt;=40,4,IF(T5931&lt;=50,5,IF(T5931&lt;=100,6,IF(T5931&lt;=250,7,8)))))))</f>
        <v>1</v>
      </c>
      <c r="V5931" s="21" t="n">
        <f aca="false">IF(AND(OR(Dashboard!$T$3="All",R5931=Dashboard!$T$3),OR(Dashboard!$T$4="All",D5931=Dashboard!$T$4)),1,0)</f>
        <v>1</v>
      </c>
      <c r="W5931" s="21" t="n">
        <f aca="false">IF(V5931=1,T5931+ROW()/10000000,0)</f>
        <v>9.6005931</v>
      </c>
    </row>
    <row r="5932" customFormat="false" ht="15" hidden="false" customHeight="false" outlineLevel="0" collapsed="false">
      <c r="A5932" s="0" t="n">
        <v>18337892</v>
      </c>
      <c r="B5932" s="0" t="s">
        <v>13402</v>
      </c>
      <c r="C5932" s="0" t="n">
        <v>1</v>
      </c>
      <c r="D5932" s="0" t="s">
        <v>6924</v>
      </c>
      <c r="E5932" s="0" t="s">
        <v>13403</v>
      </c>
      <c r="F5932" s="0" t="s">
        <v>13354</v>
      </c>
      <c r="G5932" s="0" t="s">
        <v>13355</v>
      </c>
      <c r="H5932" s="0" t="s">
        <v>2359</v>
      </c>
      <c r="I5932" s="0" t="s">
        <v>2123</v>
      </c>
      <c r="J5932" s="0" t="s">
        <v>47</v>
      </c>
      <c r="K5932" s="0" t="s">
        <v>47</v>
      </c>
      <c r="L5932" s="0" t="s">
        <v>47</v>
      </c>
      <c r="M5932" s="0" t="s">
        <v>47</v>
      </c>
      <c r="N5932" s="0" t="n">
        <v>2</v>
      </c>
      <c r="O5932" s="0" t="n">
        <v>17</v>
      </c>
      <c r="P5932" s="0" t="n">
        <v>700</v>
      </c>
      <c r="Q5932" s="0" t="n">
        <v>3.8</v>
      </c>
      <c r="R5932" s="0" t="str">
        <f aca="false">INDEX(Lookup!$B$4:$B$18,MATCH(C5932,Lookup!$A$4:$A$18,0))</f>
        <v>India</v>
      </c>
      <c r="S5932" s="20" t="n">
        <f aca="false">INDEX(Lookup!$D$4:$D$18,MATCH(C5932,Lookup!$A$4:$A$18,0))</f>
        <v>0.012</v>
      </c>
      <c r="T5932" s="21" t="n">
        <f aca="false">ROUND(P5932*S5932,2)</f>
        <v>8.4</v>
      </c>
      <c r="U5932" s="21" t="n">
        <f aca="false">IF(T5932&lt;=10,1,IF(T5932&lt;=20,2,IF(T5932&lt;=30,3,IF(T5932&lt;=40,4,IF(T5932&lt;=50,5,IF(T5932&lt;=100,6,IF(T5932&lt;=250,7,8)))))))</f>
        <v>1</v>
      </c>
      <c r="V5932" s="21" t="n">
        <f aca="false">IF(AND(OR(Dashboard!$T$3="All",R5932=Dashboard!$T$3),OR(Dashboard!$T$4="All",D5932=Dashboard!$T$4)),1,0)</f>
        <v>1</v>
      </c>
      <c r="W5932" s="21" t="n">
        <f aca="false">IF(V5932=1,T5932+ROW()/10000000,0)</f>
        <v>8.4005932</v>
      </c>
    </row>
    <row r="5933" customFormat="false" ht="15" hidden="false" customHeight="false" outlineLevel="0" collapsed="false">
      <c r="A5933" s="0" t="n">
        <v>267</v>
      </c>
      <c r="B5933" s="0" t="s">
        <v>3970</v>
      </c>
      <c r="C5933" s="0" t="n">
        <v>1</v>
      </c>
      <c r="D5933" s="0" t="s">
        <v>6924</v>
      </c>
      <c r="E5933" s="0" t="s">
        <v>13404</v>
      </c>
      <c r="F5933" s="0" t="s">
        <v>13354</v>
      </c>
      <c r="G5933" s="0" t="s">
        <v>13355</v>
      </c>
      <c r="H5933" s="0" t="s">
        <v>3972</v>
      </c>
      <c r="I5933" s="0" t="s">
        <v>2123</v>
      </c>
      <c r="J5933" s="0" t="s">
        <v>47</v>
      </c>
      <c r="K5933" s="0" t="s">
        <v>46</v>
      </c>
      <c r="L5933" s="0" t="s">
        <v>47</v>
      </c>
      <c r="M5933" s="0" t="s">
        <v>47</v>
      </c>
      <c r="N5933" s="0" t="n">
        <v>2</v>
      </c>
      <c r="O5933" s="0" t="n">
        <v>189</v>
      </c>
      <c r="P5933" s="0" t="n">
        <v>800</v>
      </c>
      <c r="Q5933" s="0" t="n">
        <v>3.9</v>
      </c>
      <c r="R5933" s="0" t="str">
        <f aca="false">INDEX(Lookup!$B$4:$B$18,MATCH(C5933,Lookup!$A$4:$A$18,0))</f>
        <v>India</v>
      </c>
      <c r="S5933" s="20" t="n">
        <f aca="false">INDEX(Lookup!$D$4:$D$18,MATCH(C5933,Lookup!$A$4:$A$18,0))</f>
        <v>0.012</v>
      </c>
      <c r="T5933" s="21" t="n">
        <f aca="false">ROUND(P5933*S5933,2)</f>
        <v>9.6</v>
      </c>
      <c r="U5933" s="21" t="n">
        <f aca="false">IF(T5933&lt;=10,1,IF(T5933&lt;=20,2,IF(T5933&lt;=30,3,IF(T5933&lt;=40,4,IF(T5933&lt;=50,5,IF(T5933&lt;=100,6,IF(T5933&lt;=250,7,8)))))))</f>
        <v>1</v>
      </c>
      <c r="V5933" s="21" t="n">
        <f aca="false">IF(AND(OR(Dashboard!$T$3="All",R5933=Dashboard!$T$3),OR(Dashboard!$T$4="All",D5933=Dashboard!$T$4)),1,0)</f>
        <v>1</v>
      </c>
      <c r="W5933" s="21" t="n">
        <f aca="false">IF(V5933=1,T5933+ROW()/10000000,0)</f>
        <v>9.6005933</v>
      </c>
    </row>
    <row r="5934" customFormat="false" ht="15" hidden="false" customHeight="false" outlineLevel="0" collapsed="false">
      <c r="A5934" s="0" t="n">
        <v>18424893</v>
      </c>
      <c r="B5934" s="0" t="s">
        <v>11566</v>
      </c>
      <c r="C5934" s="0" t="n">
        <v>1</v>
      </c>
      <c r="D5934" s="0" t="s">
        <v>6924</v>
      </c>
      <c r="E5934" s="0" t="s">
        <v>13405</v>
      </c>
      <c r="F5934" s="0" t="s">
        <v>13354</v>
      </c>
      <c r="G5934" s="0" t="s">
        <v>13355</v>
      </c>
      <c r="H5934" s="0" t="s">
        <v>11568</v>
      </c>
      <c r="I5934" s="0" t="s">
        <v>2123</v>
      </c>
      <c r="J5934" s="0" t="s">
        <v>47</v>
      </c>
      <c r="K5934" s="0" t="s">
        <v>46</v>
      </c>
      <c r="L5934" s="0" t="s">
        <v>47</v>
      </c>
      <c r="M5934" s="0" t="s">
        <v>47</v>
      </c>
      <c r="N5934" s="0" t="n">
        <v>2</v>
      </c>
      <c r="O5934" s="0" t="n">
        <v>30</v>
      </c>
      <c r="P5934" s="0" t="n">
        <v>800</v>
      </c>
      <c r="Q5934" s="0" t="n">
        <v>3.5</v>
      </c>
      <c r="R5934" s="0" t="str">
        <f aca="false">INDEX(Lookup!$B$4:$B$18,MATCH(C5934,Lookup!$A$4:$A$18,0))</f>
        <v>India</v>
      </c>
      <c r="S5934" s="20" t="n">
        <f aca="false">INDEX(Lookup!$D$4:$D$18,MATCH(C5934,Lookup!$A$4:$A$18,0))</f>
        <v>0.012</v>
      </c>
      <c r="T5934" s="21" t="n">
        <f aca="false">ROUND(P5934*S5934,2)</f>
        <v>9.6</v>
      </c>
      <c r="U5934" s="21" t="n">
        <f aca="false">IF(T5934&lt;=10,1,IF(T5934&lt;=20,2,IF(T5934&lt;=30,3,IF(T5934&lt;=40,4,IF(T5934&lt;=50,5,IF(T5934&lt;=100,6,IF(T5934&lt;=250,7,8)))))))</f>
        <v>1</v>
      </c>
      <c r="V5934" s="21" t="n">
        <f aca="false">IF(AND(OR(Dashboard!$T$3="All",R5934=Dashboard!$T$3),OR(Dashboard!$T$4="All",D5934=Dashboard!$T$4)),1,0)</f>
        <v>1</v>
      </c>
      <c r="W5934" s="21" t="n">
        <f aca="false">IF(V5934=1,T5934+ROW()/10000000,0)</f>
        <v>9.6005934</v>
      </c>
    </row>
    <row r="5935" customFormat="false" ht="15" hidden="false" customHeight="false" outlineLevel="0" collapsed="false">
      <c r="A5935" s="0" t="n">
        <v>306526</v>
      </c>
      <c r="B5935" s="0" t="s">
        <v>13406</v>
      </c>
      <c r="C5935" s="0" t="n">
        <v>1</v>
      </c>
      <c r="D5935" s="0" t="s">
        <v>6924</v>
      </c>
      <c r="E5935" s="0" t="s">
        <v>13407</v>
      </c>
      <c r="F5935" s="0" t="s">
        <v>13354</v>
      </c>
      <c r="G5935" s="0" t="s">
        <v>13355</v>
      </c>
      <c r="H5935" s="0" t="s">
        <v>2868</v>
      </c>
      <c r="I5935" s="0" t="s">
        <v>2123</v>
      </c>
      <c r="J5935" s="0" t="s">
        <v>47</v>
      </c>
      <c r="K5935" s="0" t="s">
        <v>47</v>
      </c>
      <c r="L5935" s="0" t="s">
        <v>47</v>
      </c>
      <c r="M5935" s="0" t="s">
        <v>47</v>
      </c>
      <c r="N5935" s="0" t="n">
        <v>1</v>
      </c>
      <c r="O5935" s="0" t="n">
        <v>52</v>
      </c>
      <c r="P5935" s="0" t="n">
        <v>350</v>
      </c>
      <c r="Q5935" s="0" t="n">
        <v>3.6</v>
      </c>
      <c r="R5935" s="0" t="str">
        <f aca="false">INDEX(Lookup!$B$4:$B$18,MATCH(C5935,Lookup!$A$4:$A$18,0))</f>
        <v>India</v>
      </c>
      <c r="S5935" s="20" t="n">
        <f aca="false">INDEX(Lookup!$D$4:$D$18,MATCH(C5935,Lookup!$A$4:$A$18,0))</f>
        <v>0.012</v>
      </c>
      <c r="T5935" s="21" t="n">
        <f aca="false">ROUND(P5935*S5935,2)</f>
        <v>4.2</v>
      </c>
      <c r="U5935" s="21" t="n">
        <f aca="false">IF(T5935&lt;=10,1,IF(T5935&lt;=20,2,IF(T5935&lt;=30,3,IF(T5935&lt;=40,4,IF(T5935&lt;=50,5,IF(T5935&lt;=100,6,IF(T5935&lt;=250,7,8)))))))</f>
        <v>1</v>
      </c>
      <c r="V5935" s="21" t="n">
        <f aca="false">IF(AND(OR(Dashboard!$T$3="All",R5935=Dashboard!$T$3),OR(Dashboard!$T$4="All",D5935=Dashboard!$T$4)),1,0)</f>
        <v>1</v>
      </c>
      <c r="W5935" s="21" t="n">
        <f aca="false">IF(V5935=1,T5935+ROW()/10000000,0)</f>
        <v>4.2005935</v>
      </c>
    </row>
    <row r="5936" customFormat="false" ht="15" hidden="false" customHeight="false" outlineLevel="0" collapsed="false">
      <c r="A5936" s="0" t="n">
        <v>18133511</v>
      </c>
      <c r="B5936" s="0" t="s">
        <v>13408</v>
      </c>
      <c r="C5936" s="0" t="n">
        <v>1</v>
      </c>
      <c r="D5936" s="0" t="s">
        <v>6924</v>
      </c>
      <c r="E5936" s="0" t="s">
        <v>13409</v>
      </c>
      <c r="F5936" s="0" t="s">
        <v>13354</v>
      </c>
      <c r="G5936" s="0" t="s">
        <v>13355</v>
      </c>
      <c r="H5936" s="0" t="s">
        <v>2128</v>
      </c>
      <c r="I5936" s="0" t="s">
        <v>2123</v>
      </c>
      <c r="J5936" s="0" t="s">
        <v>47</v>
      </c>
      <c r="K5936" s="0" t="s">
        <v>47</v>
      </c>
      <c r="L5936" s="0" t="s">
        <v>47</v>
      </c>
      <c r="M5936" s="0" t="s">
        <v>47</v>
      </c>
      <c r="N5936" s="0" t="n">
        <v>1</v>
      </c>
      <c r="O5936" s="0" t="n">
        <v>1</v>
      </c>
      <c r="P5936" s="0" t="n">
        <v>200</v>
      </c>
      <c r="Q5936" s="0" t="n">
        <v>1</v>
      </c>
      <c r="R5936" s="0" t="str">
        <f aca="false">INDEX(Lookup!$B$4:$B$18,MATCH(C5936,Lookup!$A$4:$A$18,0))</f>
        <v>India</v>
      </c>
      <c r="S5936" s="20" t="n">
        <f aca="false">INDEX(Lookup!$D$4:$D$18,MATCH(C5936,Lookup!$A$4:$A$18,0))</f>
        <v>0.012</v>
      </c>
      <c r="T5936" s="21" t="n">
        <f aca="false">ROUND(P5936*S5936,2)</f>
        <v>2.4</v>
      </c>
      <c r="U5936" s="21" t="n">
        <f aca="false">IF(T5936&lt;=10,1,IF(T5936&lt;=20,2,IF(T5936&lt;=30,3,IF(T5936&lt;=40,4,IF(T5936&lt;=50,5,IF(T5936&lt;=100,6,IF(T5936&lt;=250,7,8)))))))</f>
        <v>1</v>
      </c>
      <c r="V5936" s="21" t="n">
        <f aca="false">IF(AND(OR(Dashboard!$T$3="All",R5936=Dashboard!$T$3),OR(Dashboard!$T$4="All",D5936=Dashboard!$T$4)),1,0)</f>
        <v>1</v>
      </c>
      <c r="W5936" s="21" t="n">
        <f aca="false">IF(V5936=1,T5936+ROW()/10000000,0)</f>
        <v>2.4005936</v>
      </c>
    </row>
    <row r="5937" customFormat="false" ht="15" hidden="false" customHeight="false" outlineLevel="0" collapsed="false">
      <c r="A5937" s="0" t="n">
        <v>18456744</v>
      </c>
      <c r="B5937" s="0" t="s">
        <v>13410</v>
      </c>
      <c r="C5937" s="0" t="n">
        <v>1</v>
      </c>
      <c r="D5937" s="0" t="s">
        <v>6924</v>
      </c>
      <c r="E5937" s="0" t="s">
        <v>13355</v>
      </c>
      <c r="F5937" s="0" t="s">
        <v>13354</v>
      </c>
      <c r="G5937" s="0" t="s">
        <v>13355</v>
      </c>
      <c r="H5937" s="0" t="s">
        <v>13411</v>
      </c>
      <c r="I5937" s="0" t="s">
        <v>2123</v>
      </c>
      <c r="J5937" s="0" t="s">
        <v>47</v>
      </c>
      <c r="K5937" s="0" t="s">
        <v>47</v>
      </c>
      <c r="L5937" s="0" t="s">
        <v>47</v>
      </c>
      <c r="M5937" s="0" t="s">
        <v>47</v>
      </c>
      <c r="N5937" s="0" t="n">
        <v>1</v>
      </c>
      <c r="O5937" s="0" t="n">
        <v>0</v>
      </c>
      <c r="P5937" s="0" t="n">
        <v>400</v>
      </c>
      <c r="Q5937" s="0" t="n">
        <v>1</v>
      </c>
      <c r="R5937" s="0" t="str">
        <f aca="false">INDEX(Lookup!$B$4:$B$18,MATCH(C5937,Lookup!$A$4:$A$18,0))</f>
        <v>India</v>
      </c>
      <c r="S5937" s="20" t="n">
        <f aca="false">INDEX(Lookup!$D$4:$D$18,MATCH(C5937,Lookup!$A$4:$A$18,0))</f>
        <v>0.012</v>
      </c>
      <c r="T5937" s="21" t="n">
        <f aca="false">ROUND(P5937*S5937,2)</f>
        <v>4.8</v>
      </c>
      <c r="U5937" s="21" t="n">
        <f aca="false">IF(T5937&lt;=10,1,IF(T5937&lt;=20,2,IF(T5937&lt;=30,3,IF(T5937&lt;=40,4,IF(T5937&lt;=50,5,IF(T5937&lt;=100,6,IF(T5937&lt;=250,7,8)))))))</f>
        <v>1</v>
      </c>
      <c r="V5937" s="21" t="n">
        <f aca="false">IF(AND(OR(Dashboard!$T$3="All",R5937=Dashboard!$T$3),OR(Dashboard!$T$4="All",D5937=Dashboard!$T$4)),1,0)</f>
        <v>1</v>
      </c>
      <c r="W5937" s="21" t="n">
        <f aca="false">IF(V5937=1,T5937+ROW()/10000000,0)</f>
        <v>4.8005937</v>
      </c>
    </row>
    <row r="5938" customFormat="false" ht="15" hidden="false" customHeight="false" outlineLevel="0" collapsed="false">
      <c r="A5938" s="0" t="n">
        <v>303559</v>
      </c>
      <c r="B5938" s="0" t="s">
        <v>13412</v>
      </c>
      <c r="C5938" s="0" t="n">
        <v>1</v>
      </c>
      <c r="D5938" s="0" t="s">
        <v>6924</v>
      </c>
      <c r="E5938" s="0" t="s">
        <v>13413</v>
      </c>
      <c r="F5938" s="0" t="s">
        <v>13354</v>
      </c>
      <c r="G5938" s="0" t="s">
        <v>13355</v>
      </c>
      <c r="H5938" s="0" t="s">
        <v>2128</v>
      </c>
      <c r="I5938" s="0" t="s">
        <v>2123</v>
      </c>
      <c r="J5938" s="0" t="s">
        <v>47</v>
      </c>
      <c r="K5938" s="0" t="s">
        <v>47</v>
      </c>
      <c r="L5938" s="0" t="s">
        <v>47</v>
      </c>
      <c r="M5938" s="0" t="s">
        <v>47</v>
      </c>
      <c r="N5938" s="0" t="n">
        <v>1</v>
      </c>
      <c r="O5938" s="0" t="n">
        <v>2</v>
      </c>
      <c r="P5938" s="0" t="n">
        <v>250</v>
      </c>
      <c r="Q5938" s="0" t="n">
        <v>1</v>
      </c>
      <c r="R5938" s="0" t="str">
        <f aca="false">INDEX(Lookup!$B$4:$B$18,MATCH(C5938,Lookup!$A$4:$A$18,0))</f>
        <v>India</v>
      </c>
      <c r="S5938" s="20" t="n">
        <f aca="false">INDEX(Lookup!$D$4:$D$18,MATCH(C5938,Lookup!$A$4:$A$18,0))</f>
        <v>0.012</v>
      </c>
      <c r="T5938" s="21" t="n">
        <f aca="false">ROUND(P5938*S5938,2)</f>
        <v>3</v>
      </c>
      <c r="U5938" s="21" t="n">
        <f aca="false">IF(T5938&lt;=10,1,IF(T5938&lt;=20,2,IF(T5938&lt;=30,3,IF(T5938&lt;=40,4,IF(T5938&lt;=50,5,IF(T5938&lt;=100,6,IF(T5938&lt;=250,7,8)))))))</f>
        <v>1</v>
      </c>
      <c r="V5938" s="21" t="n">
        <f aca="false">IF(AND(OR(Dashboard!$T$3="All",R5938=Dashboard!$T$3),OR(Dashboard!$T$4="All",D5938=Dashboard!$T$4)),1,0)</f>
        <v>1</v>
      </c>
      <c r="W5938" s="21" t="n">
        <f aca="false">IF(V5938=1,T5938+ROW()/10000000,0)</f>
        <v>3.0005938</v>
      </c>
    </row>
    <row r="5939" customFormat="false" ht="15" hidden="false" customHeight="false" outlineLevel="0" collapsed="false">
      <c r="A5939" s="0" t="n">
        <v>18352261</v>
      </c>
      <c r="B5939" s="0" t="s">
        <v>13414</v>
      </c>
      <c r="C5939" s="0" t="n">
        <v>1</v>
      </c>
      <c r="D5939" s="0" t="s">
        <v>6924</v>
      </c>
      <c r="E5939" s="0" t="s">
        <v>13415</v>
      </c>
      <c r="F5939" s="0" t="s">
        <v>13354</v>
      </c>
      <c r="G5939" s="0" t="s">
        <v>13355</v>
      </c>
      <c r="H5939" s="0" t="s">
        <v>402</v>
      </c>
      <c r="I5939" s="0" t="s">
        <v>2123</v>
      </c>
      <c r="J5939" s="0" t="s">
        <v>47</v>
      </c>
      <c r="K5939" s="0" t="s">
        <v>47</v>
      </c>
      <c r="L5939" s="0" t="s">
        <v>47</v>
      </c>
      <c r="M5939" s="0" t="s">
        <v>47</v>
      </c>
      <c r="N5939" s="0" t="n">
        <v>1</v>
      </c>
      <c r="O5939" s="0" t="n">
        <v>2</v>
      </c>
      <c r="P5939" s="0" t="n">
        <v>150</v>
      </c>
      <c r="Q5939" s="0" t="n">
        <v>1</v>
      </c>
      <c r="R5939" s="0" t="str">
        <f aca="false">INDEX(Lookup!$B$4:$B$18,MATCH(C5939,Lookup!$A$4:$A$18,0))</f>
        <v>India</v>
      </c>
      <c r="S5939" s="20" t="n">
        <f aca="false">INDEX(Lookup!$D$4:$D$18,MATCH(C5939,Lookup!$A$4:$A$18,0))</f>
        <v>0.012</v>
      </c>
      <c r="T5939" s="21" t="n">
        <f aca="false">ROUND(P5939*S5939,2)</f>
        <v>1.8</v>
      </c>
      <c r="U5939" s="21" t="n">
        <f aca="false">IF(T5939&lt;=10,1,IF(T5939&lt;=20,2,IF(T5939&lt;=30,3,IF(T5939&lt;=40,4,IF(T5939&lt;=50,5,IF(T5939&lt;=100,6,IF(T5939&lt;=250,7,8)))))))</f>
        <v>1</v>
      </c>
      <c r="V5939" s="21" t="n">
        <f aca="false">IF(AND(OR(Dashboard!$T$3="All",R5939=Dashboard!$T$3),OR(Dashboard!$T$4="All",D5939=Dashboard!$T$4)),1,0)</f>
        <v>1</v>
      </c>
      <c r="W5939" s="21" t="n">
        <f aca="false">IF(V5939=1,T5939+ROW()/10000000,0)</f>
        <v>1.8005939</v>
      </c>
    </row>
    <row r="5940" customFormat="false" ht="15" hidden="false" customHeight="false" outlineLevel="0" collapsed="false">
      <c r="A5940" s="0" t="n">
        <v>310692</v>
      </c>
      <c r="B5940" s="0" t="s">
        <v>13416</v>
      </c>
      <c r="C5940" s="0" t="n">
        <v>1</v>
      </c>
      <c r="D5940" s="0" t="s">
        <v>6924</v>
      </c>
      <c r="E5940" s="0" t="s">
        <v>13417</v>
      </c>
      <c r="F5940" s="0" t="s">
        <v>13354</v>
      </c>
      <c r="G5940" s="0" t="s">
        <v>13355</v>
      </c>
      <c r="H5940" s="0" t="s">
        <v>156</v>
      </c>
      <c r="I5940" s="0" t="s">
        <v>2123</v>
      </c>
      <c r="J5940" s="0" t="s">
        <v>47</v>
      </c>
      <c r="K5940" s="0" t="s">
        <v>47</v>
      </c>
      <c r="L5940" s="0" t="s">
        <v>47</v>
      </c>
      <c r="M5940" s="0" t="s">
        <v>47</v>
      </c>
      <c r="N5940" s="0" t="n">
        <v>1</v>
      </c>
      <c r="O5940" s="0" t="n">
        <v>2</v>
      </c>
      <c r="P5940" s="0" t="n">
        <v>300</v>
      </c>
      <c r="Q5940" s="0" t="n">
        <v>1</v>
      </c>
      <c r="R5940" s="0" t="str">
        <f aca="false">INDEX(Lookup!$B$4:$B$18,MATCH(C5940,Lookup!$A$4:$A$18,0))</f>
        <v>India</v>
      </c>
      <c r="S5940" s="20" t="n">
        <f aca="false">INDEX(Lookup!$D$4:$D$18,MATCH(C5940,Lookup!$A$4:$A$18,0))</f>
        <v>0.012</v>
      </c>
      <c r="T5940" s="21" t="n">
        <f aca="false">ROUND(P5940*S5940,2)</f>
        <v>3.6</v>
      </c>
      <c r="U5940" s="21" t="n">
        <f aca="false">IF(T5940&lt;=10,1,IF(T5940&lt;=20,2,IF(T5940&lt;=30,3,IF(T5940&lt;=40,4,IF(T5940&lt;=50,5,IF(T5940&lt;=100,6,IF(T5940&lt;=250,7,8)))))))</f>
        <v>1</v>
      </c>
      <c r="V5940" s="21" t="n">
        <f aca="false">IF(AND(OR(Dashboard!$T$3="All",R5940=Dashboard!$T$3),OR(Dashboard!$T$4="All",D5940=Dashboard!$T$4)),1,0)</f>
        <v>1</v>
      </c>
      <c r="W5940" s="21" t="n">
        <f aca="false">IF(V5940=1,T5940+ROW()/10000000,0)</f>
        <v>3.600594</v>
      </c>
    </row>
    <row r="5941" customFormat="false" ht="15" hidden="false" customHeight="false" outlineLevel="0" collapsed="false">
      <c r="A5941" s="0" t="n">
        <v>18313141</v>
      </c>
      <c r="B5941" s="0" t="s">
        <v>3113</v>
      </c>
      <c r="C5941" s="0" t="n">
        <v>1</v>
      </c>
      <c r="D5941" s="0" t="s">
        <v>6924</v>
      </c>
      <c r="E5941" s="0" t="s">
        <v>13418</v>
      </c>
      <c r="F5941" s="0" t="s">
        <v>13354</v>
      </c>
      <c r="G5941" s="0" t="s">
        <v>13355</v>
      </c>
      <c r="H5941" s="0" t="s">
        <v>153</v>
      </c>
      <c r="I5941" s="0" t="s">
        <v>2123</v>
      </c>
      <c r="J5941" s="0" t="s">
        <v>47</v>
      </c>
      <c r="K5941" s="0" t="s">
        <v>47</v>
      </c>
      <c r="L5941" s="0" t="s">
        <v>47</v>
      </c>
      <c r="M5941" s="0" t="s">
        <v>47</v>
      </c>
      <c r="N5941" s="0" t="n">
        <v>1</v>
      </c>
      <c r="O5941" s="0" t="n">
        <v>2</v>
      </c>
      <c r="P5941" s="0" t="n">
        <v>450</v>
      </c>
      <c r="Q5941" s="0" t="n">
        <v>1</v>
      </c>
      <c r="R5941" s="0" t="str">
        <f aca="false">INDEX(Lookup!$B$4:$B$18,MATCH(C5941,Lookup!$A$4:$A$18,0))</f>
        <v>India</v>
      </c>
      <c r="S5941" s="20" t="n">
        <f aca="false">INDEX(Lookup!$D$4:$D$18,MATCH(C5941,Lookup!$A$4:$A$18,0))</f>
        <v>0.012</v>
      </c>
      <c r="T5941" s="21" t="n">
        <f aca="false">ROUND(P5941*S5941,2)</f>
        <v>5.4</v>
      </c>
      <c r="U5941" s="21" t="n">
        <f aca="false">IF(T5941&lt;=10,1,IF(T5941&lt;=20,2,IF(T5941&lt;=30,3,IF(T5941&lt;=40,4,IF(T5941&lt;=50,5,IF(T5941&lt;=100,6,IF(T5941&lt;=250,7,8)))))))</f>
        <v>1</v>
      </c>
      <c r="V5941" s="21" t="n">
        <f aca="false">IF(AND(OR(Dashboard!$T$3="All",R5941=Dashboard!$T$3),OR(Dashboard!$T$4="All",D5941=Dashboard!$T$4)),1,0)</f>
        <v>1</v>
      </c>
      <c r="W5941" s="21" t="n">
        <f aca="false">IF(V5941=1,T5941+ROW()/10000000,0)</f>
        <v>5.4005941</v>
      </c>
    </row>
    <row r="5942" customFormat="false" ht="15" hidden="false" customHeight="false" outlineLevel="0" collapsed="false">
      <c r="A5942" s="0" t="n">
        <v>312446</v>
      </c>
      <c r="B5942" s="0" t="s">
        <v>13419</v>
      </c>
      <c r="C5942" s="0" t="n">
        <v>1</v>
      </c>
      <c r="D5942" s="0" t="s">
        <v>6924</v>
      </c>
      <c r="E5942" s="0" t="s">
        <v>13420</v>
      </c>
      <c r="F5942" s="0" t="s">
        <v>13354</v>
      </c>
      <c r="G5942" s="0" t="s">
        <v>13355</v>
      </c>
      <c r="H5942" s="0" t="s">
        <v>2868</v>
      </c>
      <c r="I5942" s="0" t="s">
        <v>2123</v>
      </c>
      <c r="J5942" s="0" t="s">
        <v>47</v>
      </c>
      <c r="K5942" s="0" t="s">
        <v>47</v>
      </c>
      <c r="L5942" s="0" t="s">
        <v>47</v>
      </c>
      <c r="M5942" s="0" t="s">
        <v>47</v>
      </c>
      <c r="N5942" s="0" t="n">
        <v>1</v>
      </c>
      <c r="O5942" s="0" t="n">
        <v>1</v>
      </c>
      <c r="P5942" s="0" t="n">
        <v>300</v>
      </c>
      <c r="Q5942" s="0" t="n">
        <v>1</v>
      </c>
      <c r="R5942" s="0" t="str">
        <f aca="false">INDEX(Lookup!$B$4:$B$18,MATCH(C5942,Lookup!$A$4:$A$18,0))</f>
        <v>India</v>
      </c>
      <c r="S5942" s="20" t="n">
        <f aca="false">INDEX(Lookup!$D$4:$D$18,MATCH(C5942,Lookup!$A$4:$A$18,0))</f>
        <v>0.012</v>
      </c>
      <c r="T5942" s="21" t="n">
        <f aca="false">ROUND(P5942*S5942,2)</f>
        <v>3.6</v>
      </c>
      <c r="U5942" s="21" t="n">
        <f aca="false">IF(T5942&lt;=10,1,IF(T5942&lt;=20,2,IF(T5942&lt;=30,3,IF(T5942&lt;=40,4,IF(T5942&lt;=50,5,IF(T5942&lt;=100,6,IF(T5942&lt;=250,7,8)))))))</f>
        <v>1</v>
      </c>
      <c r="V5942" s="21" t="n">
        <f aca="false">IF(AND(OR(Dashboard!$T$3="All",R5942=Dashboard!$T$3),OR(Dashboard!$T$4="All",D5942=Dashboard!$T$4)),1,0)</f>
        <v>1</v>
      </c>
      <c r="W5942" s="21" t="n">
        <f aca="false">IF(V5942=1,T5942+ROW()/10000000,0)</f>
        <v>3.6005942</v>
      </c>
    </row>
    <row r="5943" customFormat="false" ht="15" hidden="false" customHeight="false" outlineLevel="0" collapsed="false">
      <c r="A5943" s="0" t="n">
        <v>18245296</v>
      </c>
      <c r="B5943" s="0" t="s">
        <v>13421</v>
      </c>
      <c r="C5943" s="0" t="n">
        <v>1</v>
      </c>
      <c r="D5943" s="0" t="s">
        <v>6924</v>
      </c>
      <c r="E5943" s="0" t="s">
        <v>13422</v>
      </c>
      <c r="F5943" s="0" t="s">
        <v>13354</v>
      </c>
      <c r="G5943" s="0" t="s">
        <v>13355</v>
      </c>
      <c r="H5943" s="0" t="s">
        <v>2868</v>
      </c>
      <c r="I5943" s="0" t="s">
        <v>2123</v>
      </c>
      <c r="J5943" s="0" t="s">
        <v>47</v>
      </c>
      <c r="K5943" s="0" t="s">
        <v>47</v>
      </c>
      <c r="L5943" s="0" t="s">
        <v>47</v>
      </c>
      <c r="M5943" s="0" t="s">
        <v>47</v>
      </c>
      <c r="N5943" s="0" t="n">
        <v>1</v>
      </c>
      <c r="O5943" s="0" t="n">
        <v>2</v>
      </c>
      <c r="P5943" s="0" t="n">
        <v>300</v>
      </c>
      <c r="Q5943" s="0" t="n">
        <v>1</v>
      </c>
      <c r="R5943" s="0" t="str">
        <f aca="false">INDEX(Lookup!$B$4:$B$18,MATCH(C5943,Lookup!$A$4:$A$18,0))</f>
        <v>India</v>
      </c>
      <c r="S5943" s="20" t="n">
        <f aca="false">INDEX(Lookup!$D$4:$D$18,MATCH(C5943,Lookup!$A$4:$A$18,0))</f>
        <v>0.012</v>
      </c>
      <c r="T5943" s="21" t="n">
        <f aca="false">ROUND(P5943*S5943,2)</f>
        <v>3.6</v>
      </c>
      <c r="U5943" s="21" t="n">
        <f aca="false">IF(T5943&lt;=10,1,IF(T5943&lt;=20,2,IF(T5943&lt;=30,3,IF(T5943&lt;=40,4,IF(T5943&lt;=50,5,IF(T5943&lt;=100,6,IF(T5943&lt;=250,7,8)))))))</f>
        <v>1</v>
      </c>
      <c r="V5943" s="21" t="n">
        <f aca="false">IF(AND(OR(Dashboard!$T$3="All",R5943=Dashboard!$T$3),OR(Dashboard!$T$4="All",D5943=Dashboard!$T$4)),1,0)</f>
        <v>1</v>
      </c>
      <c r="W5943" s="21" t="n">
        <f aca="false">IF(V5943=1,T5943+ROW()/10000000,0)</f>
        <v>3.6005943</v>
      </c>
    </row>
    <row r="5944" customFormat="false" ht="15" hidden="false" customHeight="false" outlineLevel="0" collapsed="false">
      <c r="A5944" s="0" t="n">
        <v>18254540</v>
      </c>
      <c r="B5944" s="0" t="s">
        <v>13423</v>
      </c>
      <c r="C5944" s="0" t="n">
        <v>1</v>
      </c>
      <c r="D5944" s="0" t="s">
        <v>6924</v>
      </c>
      <c r="E5944" s="0" t="s">
        <v>13424</v>
      </c>
      <c r="F5944" s="0" t="s">
        <v>13354</v>
      </c>
      <c r="G5944" s="0" t="s">
        <v>13355</v>
      </c>
      <c r="H5944" s="0" t="s">
        <v>164</v>
      </c>
      <c r="I5944" s="0" t="s">
        <v>2123</v>
      </c>
      <c r="J5944" s="0" t="s">
        <v>47</v>
      </c>
      <c r="K5944" s="0" t="s">
        <v>47</v>
      </c>
      <c r="L5944" s="0" t="s">
        <v>47</v>
      </c>
      <c r="M5944" s="0" t="s">
        <v>47</v>
      </c>
      <c r="N5944" s="0" t="n">
        <v>1</v>
      </c>
      <c r="O5944" s="0" t="n">
        <v>2</v>
      </c>
      <c r="P5944" s="0" t="n">
        <v>450</v>
      </c>
      <c r="Q5944" s="0" t="n">
        <v>1</v>
      </c>
      <c r="R5944" s="0" t="str">
        <f aca="false">INDEX(Lookup!$B$4:$B$18,MATCH(C5944,Lookup!$A$4:$A$18,0))</f>
        <v>India</v>
      </c>
      <c r="S5944" s="20" t="n">
        <f aca="false">INDEX(Lookup!$D$4:$D$18,MATCH(C5944,Lookup!$A$4:$A$18,0))</f>
        <v>0.012</v>
      </c>
      <c r="T5944" s="21" t="n">
        <f aca="false">ROUND(P5944*S5944,2)</f>
        <v>5.4</v>
      </c>
      <c r="U5944" s="21" t="n">
        <f aca="false">IF(T5944&lt;=10,1,IF(T5944&lt;=20,2,IF(T5944&lt;=30,3,IF(T5944&lt;=40,4,IF(T5944&lt;=50,5,IF(T5944&lt;=100,6,IF(T5944&lt;=250,7,8)))))))</f>
        <v>1</v>
      </c>
      <c r="V5944" s="21" t="n">
        <f aca="false">IF(AND(OR(Dashboard!$T$3="All",R5944=Dashboard!$T$3),OR(Dashboard!$T$4="All",D5944=Dashboard!$T$4)),1,0)</f>
        <v>1</v>
      </c>
      <c r="W5944" s="21" t="n">
        <f aca="false">IF(V5944=1,T5944+ROW()/10000000,0)</f>
        <v>5.4005944</v>
      </c>
    </row>
    <row r="5945" customFormat="false" ht="15" hidden="false" customHeight="false" outlineLevel="0" collapsed="false">
      <c r="A5945" s="0" t="n">
        <v>18354644</v>
      </c>
      <c r="B5945" s="0" t="s">
        <v>13425</v>
      </c>
      <c r="C5945" s="0" t="n">
        <v>1</v>
      </c>
      <c r="D5945" s="0" t="s">
        <v>6924</v>
      </c>
      <c r="E5945" s="0" t="s">
        <v>13426</v>
      </c>
      <c r="F5945" s="0" t="s">
        <v>13354</v>
      </c>
      <c r="G5945" s="0" t="s">
        <v>13355</v>
      </c>
      <c r="H5945" s="0" t="s">
        <v>2128</v>
      </c>
      <c r="I5945" s="0" t="s">
        <v>2123</v>
      </c>
      <c r="J5945" s="0" t="s">
        <v>47</v>
      </c>
      <c r="K5945" s="0" t="s">
        <v>47</v>
      </c>
      <c r="L5945" s="0" t="s">
        <v>47</v>
      </c>
      <c r="M5945" s="0" t="s">
        <v>47</v>
      </c>
      <c r="N5945" s="0" t="n">
        <v>1</v>
      </c>
      <c r="O5945" s="0" t="n">
        <v>0</v>
      </c>
      <c r="P5945" s="0" t="n">
        <v>100</v>
      </c>
      <c r="Q5945" s="0" t="n">
        <v>1</v>
      </c>
      <c r="R5945" s="0" t="str">
        <f aca="false">INDEX(Lookup!$B$4:$B$18,MATCH(C5945,Lookup!$A$4:$A$18,0))</f>
        <v>India</v>
      </c>
      <c r="S5945" s="20" t="n">
        <f aca="false">INDEX(Lookup!$D$4:$D$18,MATCH(C5945,Lookup!$A$4:$A$18,0))</f>
        <v>0.012</v>
      </c>
      <c r="T5945" s="21" t="n">
        <f aca="false">ROUND(P5945*S5945,2)</f>
        <v>1.2</v>
      </c>
      <c r="U5945" s="21" t="n">
        <f aca="false">IF(T5945&lt;=10,1,IF(T5945&lt;=20,2,IF(T5945&lt;=30,3,IF(T5945&lt;=40,4,IF(T5945&lt;=50,5,IF(T5945&lt;=100,6,IF(T5945&lt;=250,7,8)))))))</f>
        <v>1</v>
      </c>
      <c r="V5945" s="21" t="n">
        <f aca="false">IF(AND(OR(Dashboard!$T$3="All",R5945=Dashboard!$T$3),OR(Dashboard!$T$4="All",D5945=Dashboard!$T$4)),1,0)</f>
        <v>1</v>
      </c>
      <c r="W5945" s="21" t="n">
        <f aca="false">IF(V5945=1,T5945+ROW()/10000000,0)</f>
        <v>1.2005945</v>
      </c>
    </row>
    <row r="5946" customFormat="false" ht="15" hidden="false" customHeight="false" outlineLevel="0" collapsed="false">
      <c r="A5946" s="0" t="n">
        <v>7684</v>
      </c>
      <c r="B5946" s="0" t="s">
        <v>13427</v>
      </c>
      <c r="C5946" s="0" t="n">
        <v>1</v>
      </c>
      <c r="D5946" s="0" t="s">
        <v>6924</v>
      </c>
      <c r="E5946" s="0" t="s">
        <v>13428</v>
      </c>
      <c r="F5946" s="0" t="s">
        <v>13354</v>
      </c>
      <c r="G5946" s="0" t="s">
        <v>13355</v>
      </c>
      <c r="H5946" s="0" t="s">
        <v>2128</v>
      </c>
      <c r="I5946" s="0" t="s">
        <v>2123</v>
      </c>
      <c r="J5946" s="0" t="s">
        <v>47</v>
      </c>
      <c r="K5946" s="0" t="s">
        <v>47</v>
      </c>
      <c r="L5946" s="0" t="s">
        <v>47</v>
      </c>
      <c r="M5946" s="0" t="s">
        <v>47</v>
      </c>
      <c r="N5946" s="0" t="n">
        <v>1</v>
      </c>
      <c r="O5946" s="0" t="n">
        <v>3</v>
      </c>
      <c r="P5946" s="0" t="n">
        <v>100</v>
      </c>
      <c r="Q5946" s="0" t="n">
        <v>1</v>
      </c>
      <c r="R5946" s="0" t="str">
        <f aca="false">INDEX(Lookup!$B$4:$B$18,MATCH(C5946,Lookup!$A$4:$A$18,0))</f>
        <v>India</v>
      </c>
      <c r="S5946" s="20" t="n">
        <f aca="false">INDEX(Lookup!$D$4:$D$18,MATCH(C5946,Lookup!$A$4:$A$18,0))</f>
        <v>0.012</v>
      </c>
      <c r="T5946" s="21" t="n">
        <f aca="false">ROUND(P5946*S5946,2)</f>
        <v>1.2</v>
      </c>
      <c r="U5946" s="21" t="n">
        <f aca="false">IF(T5946&lt;=10,1,IF(T5946&lt;=20,2,IF(T5946&lt;=30,3,IF(T5946&lt;=40,4,IF(T5946&lt;=50,5,IF(T5946&lt;=100,6,IF(T5946&lt;=250,7,8)))))))</f>
        <v>1</v>
      </c>
      <c r="V5946" s="21" t="n">
        <f aca="false">IF(AND(OR(Dashboard!$T$3="All",R5946=Dashboard!$T$3),OR(Dashboard!$T$4="All",D5946=Dashboard!$T$4)),1,0)</f>
        <v>1</v>
      </c>
      <c r="W5946" s="21" t="n">
        <f aca="false">IF(V5946=1,T5946+ROW()/10000000,0)</f>
        <v>1.2005946</v>
      </c>
    </row>
    <row r="5947" customFormat="false" ht="15" hidden="false" customHeight="false" outlineLevel="0" collapsed="false">
      <c r="A5947" s="0" t="n">
        <v>18180047</v>
      </c>
      <c r="B5947" s="0" t="s">
        <v>13429</v>
      </c>
      <c r="C5947" s="0" t="n">
        <v>1</v>
      </c>
      <c r="D5947" s="0" t="s">
        <v>6924</v>
      </c>
      <c r="E5947" s="0" t="s">
        <v>13430</v>
      </c>
      <c r="F5947" s="0" t="s">
        <v>13354</v>
      </c>
      <c r="G5947" s="0" t="s">
        <v>13355</v>
      </c>
      <c r="H5947" s="0" t="s">
        <v>2359</v>
      </c>
      <c r="I5947" s="0" t="s">
        <v>2123</v>
      </c>
      <c r="J5947" s="0" t="s">
        <v>47</v>
      </c>
      <c r="K5947" s="0" t="s">
        <v>47</v>
      </c>
      <c r="L5947" s="0" t="s">
        <v>47</v>
      </c>
      <c r="M5947" s="0" t="s">
        <v>47</v>
      </c>
      <c r="N5947" s="0" t="n">
        <v>2</v>
      </c>
      <c r="O5947" s="0" t="n">
        <v>2</v>
      </c>
      <c r="P5947" s="0" t="n">
        <v>700</v>
      </c>
      <c r="Q5947" s="0" t="n">
        <v>1</v>
      </c>
      <c r="R5947" s="0" t="str">
        <f aca="false">INDEX(Lookup!$B$4:$B$18,MATCH(C5947,Lookup!$A$4:$A$18,0))</f>
        <v>India</v>
      </c>
      <c r="S5947" s="20" t="n">
        <f aca="false">INDEX(Lookup!$D$4:$D$18,MATCH(C5947,Lookup!$A$4:$A$18,0))</f>
        <v>0.012</v>
      </c>
      <c r="T5947" s="21" t="n">
        <f aca="false">ROUND(P5947*S5947,2)</f>
        <v>8.4</v>
      </c>
      <c r="U5947" s="21" t="n">
        <f aca="false">IF(T5947&lt;=10,1,IF(T5947&lt;=20,2,IF(T5947&lt;=30,3,IF(T5947&lt;=40,4,IF(T5947&lt;=50,5,IF(T5947&lt;=100,6,IF(T5947&lt;=250,7,8)))))))</f>
        <v>1</v>
      </c>
      <c r="V5947" s="21" t="n">
        <f aca="false">IF(AND(OR(Dashboard!$T$3="All",R5947=Dashboard!$T$3),OR(Dashboard!$T$4="All",D5947=Dashboard!$T$4)),1,0)</f>
        <v>1</v>
      </c>
      <c r="W5947" s="21" t="n">
        <f aca="false">IF(V5947=1,T5947+ROW()/10000000,0)</f>
        <v>8.4005947</v>
      </c>
    </row>
    <row r="5948" customFormat="false" ht="15" hidden="false" customHeight="false" outlineLevel="0" collapsed="false">
      <c r="A5948" s="0" t="n">
        <v>18366586</v>
      </c>
      <c r="B5948" s="0" t="s">
        <v>13431</v>
      </c>
      <c r="C5948" s="0" t="n">
        <v>1</v>
      </c>
      <c r="D5948" s="0" t="s">
        <v>6924</v>
      </c>
      <c r="E5948" s="0" t="s">
        <v>13432</v>
      </c>
      <c r="F5948" s="0" t="s">
        <v>13354</v>
      </c>
      <c r="G5948" s="0" t="s">
        <v>13355</v>
      </c>
      <c r="H5948" s="0" t="s">
        <v>13433</v>
      </c>
      <c r="I5948" s="0" t="s">
        <v>2123</v>
      </c>
      <c r="J5948" s="0" t="s">
        <v>47</v>
      </c>
      <c r="K5948" s="0" t="s">
        <v>47</v>
      </c>
      <c r="L5948" s="0" t="s">
        <v>47</v>
      </c>
      <c r="M5948" s="0" t="s">
        <v>47</v>
      </c>
      <c r="N5948" s="0" t="n">
        <v>2</v>
      </c>
      <c r="O5948" s="0" t="n">
        <v>1</v>
      </c>
      <c r="P5948" s="0" t="n">
        <v>500</v>
      </c>
      <c r="Q5948" s="0" t="n">
        <v>1</v>
      </c>
      <c r="R5948" s="0" t="str">
        <f aca="false">INDEX(Lookup!$B$4:$B$18,MATCH(C5948,Lookup!$A$4:$A$18,0))</f>
        <v>India</v>
      </c>
      <c r="S5948" s="20" t="n">
        <f aca="false">INDEX(Lookup!$D$4:$D$18,MATCH(C5948,Lookup!$A$4:$A$18,0))</f>
        <v>0.012</v>
      </c>
      <c r="T5948" s="21" t="n">
        <f aca="false">ROUND(P5948*S5948,2)</f>
        <v>6</v>
      </c>
      <c r="U5948" s="21" t="n">
        <f aca="false">IF(T5948&lt;=10,1,IF(T5948&lt;=20,2,IF(T5948&lt;=30,3,IF(T5948&lt;=40,4,IF(T5948&lt;=50,5,IF(T5948&lt;=100,6,IF(T5948&lt;=250,7,8)))))))</f>
        <v>1</v>
      </c>
      <c r="V5948" s="21" t="n">
        <f aca="false">IF(AND(OR(Dashboard!$T$3="All",R5948=Dashboard!$T$3),OR(Dashboard!$T$4="All",D5948=Dashboard!$T$4)),1,0)</f>
        <v>1</v>
      </c>
      <c r="W5948" s="21" t="n">
        <f aca="false">IF(V5948=1,T5948+ROW()/10000000,0)</f>
        <v>6.0005948</v>
      </c>
    </row>
    <row r="5949" customFormat="false" ht="15" hidden="false" customHeight="false" outlineLevel="0" collapsed="false">
      <c r="A5949" s="0" t="n">
        <v>112</v>
      </c>
      <c r="B5949" s="0" t="s">
        <v>13434</v>
      </c>
      <c r="C5949" s="0" t="n">
        <v>1</v>
      </c>
      <c r="D5949" s="0" t="s">
        <v>6924</v>
      </c>
      <c r="E5949" s="0" t="s">
        <v>13435</v>
      </c>
      <c r="F5949" s="0" t="s">
        <v>13354</v>
      </c>
      <c r="G5949" s="0" t="s">
        <v>13355</v>
      </c>
      <c r="H5949" s="0" t="s">
        <v>13436</v>
      </c>
      <c r="I5949" s="0" t="s">
        <v>2123</v>
      </c>
      <c r="J5949" s="0" t="s">
        <v>46</v>
      </c>
      <c r="K5949" s="0" t="s">
        <v>46</v>
      </c>
      <c r="L5949" s="0" t="s">
        <v>47</v>
      </c>
      <c r="M5949" s="0" t="s">
        <v>47</v>
      </c>
      <c r="N5949" s="0" t="n">
        <v>3</v>
      </c>
      <c r="O5949" s="0" t="n">
        <v>391</v>
      </c>
      <c r="P5949" s="0" t="n">
        <v>1800</v>
      </c>
      <c r="Q5949" s="0" t="n">
        <v>4.2</v>
      </c>
      <c r="R5949" s="0" t="str">
        <f aca="false">INDEX(Lookup!$B$4:$B$18,MATCH(C5949,Lookup!$A$4:$A$18,0))</f>
        <v>India</v>
      </c>
      <c r="S5949" s="20" t="n">
        <f aca="false">INDEX(Lookup!$D$4:$D$18,MATCH(C5949,Lookup!$A$4:$A$18,0))</f>
        <v>0.012</v>
      </c>
      <c r="T5949" s="21" t="n">
        <f aca="false">ROUND(P5949*S5949,2)</f>
        <v>21.6</v>
      </c>
      <c r="U5949" s="21" t="n">
        <f aca="false">IF(T5949&lt;=10,1,IF(T5949&lt;=20,2,IF(T5949&lt;=30,3,IF(T5949&lt;=40,4,IF(T5949&lt;=50,5,IF(T5949&lt;=100,6,IF(T5949&lt;=250,7,8)))))))</f>
        <v>3</v>
      </c>
      <c r="V5949" s="21" t="n">
        <f aca="false">IF(AND(OR(Dashboard!$T$3="All",R5949=Dashboard!$T$3),OR(Dashboard!$T$4="All",D5949=Dashboard!$T$4)),1,0)</f>
        <v>1</v>
      </c>
      <c r="W5949" s="21" t="n">
        <f aca="false">IF(V5949=1,T5949+ROW()/10000000,0)</f>
        <v>21.6005949</v>
      </c>
    </row>
    <row r="5950" customFormat="false" ht="15" hidden="false" customHeight="false" outlineLevel="0" collapsed="false">
      <c r="A5950" s="0" t="n">
        <v>1903</v>
      </c>
      <c r="B5950" s="0" t="s">
        <v>9134</v>
      </c>
      <c r="C5950" s="0" t="n">
        <v>1</v>
      </c>
      <c r="D5950" s="0" t="s">
        <v>6924</v>
      </c>
      <c r="E5950" s="0" t="s">
        <v>13437</v>
      </c>
      <c r="F5950" s="0" t="s">
        <v>13438</v>
      </c>
      <c r="G5950" s="0" t="s">
        <v>13439</v>
      </c>
      <c r="H5950" s="0" t="s">
        <v>9136</v>
      </c>
      <c r="I5950" s="0" t="s">
        <v>2123</v>
      </c>
      <c r="J5950" s="0" t="s">
        <v>47</v>
      </c>
      <c r="K5950" s="0" t="s">
        <v>47</v>
      </c>
      <c r="L5950" s="0" t="s">
        <v>47</v>
      </c>
      <c r="M5950" s="0" t="s">
        <v>47</v>
      </c>
      <c r="N5950" s="0" t="n">
        <v>3</v>
      </c>
      <c r="O5950" s="0" t="n">
        <v>36</v>
      </c>
      <c r="P5950" s="0" t="n">
        <v>1000</v>
      </c>
      <c r="Q5950" s="0" t="n">
        <v>3.2</v>
      </c>
      <c r="R5950" s="0" t="str">
        <f aca="false">INDEX(Lookup!$B$4:$B$18,MATCH(C5950,Lookup!$A$4:$A$18,0))</f>
        <v>India</v>
      </c>
      <c r="S5950" s="20" t="n">
        <f aca="false">INDEX(Lookup!$D$4:$D$18,MATCH(C5950,Lookup!$A$4:$A$18,0))</f>
        <v>0.012</v>
      </c>
      <c r="T5950" s="21" t="n">
        <f aca="false">ROUND(P5950*S5950,2)</f>
        <v>12</v>
      </c>
      <c r="U5950" s="21" t="n">
        <f aca="false">IF(T5950&lt;=10,1,IF(T5950&lt;=20,2,IF(T5950&lt;=30,3,IF(T5950&lt;=40,4,IF(T5950&lt;=50,5,IF(T5950&lt;=100,6,IF(T5950&lt;=250,7,8)))))))</f>
        <v>2</v>
      </c>
      <c r="V5950" s="21" t="n">
        <f aca="false">IF(AND(OR(Dashboard!$T$3="All",R5950=Dashboard!$T$3),OR(Dashboard!$T$4="All",D5950=Dashboard!$T$4)),1,0)</f>
        <v>1</v>
      </c>
      <c r="W5950" s="21" t="n">
        <f aca="false">IF(V5950=1,T5950+ROW()/10000000,0)</f>
        <v>12.000595</v>
      </c>
    </row>
    <row r="5951" customFormat="false" ht="15" hidden="false" customHeight="false" outlineLevel="0" collapsed="false">
      <c r="A5951" s="0" t="n">
        <v>300710</v>
      </c>
      <c r="B5951" s="0" t="s">
        <v>13440</v>
      </c>
      <c r="C5951" s="0" t="n">
        <v>1</v>
      </c>
      <c r="D5951" s="0" t="s">
        <v>6924</v>
      </c>
      <c r="E5951" s="0" t="s">
        <v>13441</v>
      </c>
      <c r="F5951" s="0" t="s">
        <v>13438</v>
      </c>
      <c r="G5951" s="0" t="s">
        <v>13439</v>
      </c>
      <c r="H5951" s="0" t="s">
        <v>2147</v>
      </c>
      <c r="I5951" s="0" t="s">
        <v>2123</v>
      </c>
      <c r="J5951" s="0" t="s">
        <v>47</v>
      </c>
      <c r="K5951" s="0" t="s">
        <v>47</v>
      </c>
      <c r="L5951" s="0" t="s">
        <v>47</v>
      </c>
      <c r="M5951" s="0" t="s">
        <v>47</v>
      </c>
      <c r="N5951" s="0" t="n">
        <v>1</v>
      </c>
      <c r="O5951" s="0" t="n">
        <v>38</v>
      </c>
      <c r="P5951" s="0" t="n">
        <v>300</v>
      </c>
      <c r="Q5951" s="0" t="n">
        <v>3.4</v>
      </c>
      <c r="R5951" s="0" t="str">
        <f aca="false">INDEX(Lookup!$B$4:$B$18,MATCH(C5951,Lookup!$A$4:$A$18,0))</f>
        <v>India</v>
      </c>
      <c r="S5951" s="20" t="n">
        <f aca="false">INDEX(Lookup!$D$4:$D$18,MATCH(C5951,Lookup!$A$4:$A$18,0))</f>
        <v>0.012</v>
      </c>
      <c r="T5951" s="21" t="n">
        <f aca="false">ROUND(P5951*S5951,2)</f>
        <v>3.6</v>
      </c>
      <c r="U5951" s="21" t="n">
        <f aca="false">IF(T5951&lt;=10,1,IF(T5951&lt;=20,2,IF(T5951&lt;=30,3,IF(T5951&lt;=40,4,IF(T5951&lt;=50,5,IF(T5951&lt;=100,6,IF(T5951&lt;=250,7,8)))))))</f>
        <v>1</v>
      </c>
      <c r="V5951" s="21" t="n">
        <f aca="false">IF(AND(OR(Dashboard!$T$3="All",R5951=Dashboard!$T$3),OR(Dashboard!$T$4="All",D5951=Dashboard!$T$4)),1,0)</f>
        <v>1</v>
      </c>
      <c r="W5951" s="21" t="n">
        <f aca="false">IF(V5951=1,T5951+ROW()/10000000,0)</f>
        <v>3.6005951</v>
      </c>
    </row>
    <row r="5952" customFormat="false" ht="15" hidden="false" customHeight="false" outlineLevel="0" collapsed="false">
      <c r="A5952" s="0" t="n">
        <v>308065</v>
      </c>
      <c r="B5952" s="0" t="s">
        <v>13442</v>
      </c>
      <c r="C5952" s="0" t="n">
        <v>1</v>
      </c>
      <c r="D5952" s="0" t="s">
        <v>6924</v>
      </c>
      <c r="E5952" s="0" t="s">
        <v>13443</v>
      </c>
      <c r="F5952" s="0" t="s">
        <v>13438</v>
      </c>
      <c r="G5952" s="0" t="s">
        <v>13439</v>
      </c>
      <c r="H5952" s="0" t="s">
        <v>2185</v>
      </c>
      <c r="I5952" s="0" t="s">
        <v>2123</v>
      </c>
      <c r="J5952" s="0" t="s">
        <v>47</v>
      </c>
      <c r="K5952" s="0" t="s">
        <v>47</v>
      </c>
      <c r="L5952" s="0" t="s">
        <v>47</v>
      </c>
      <c r="M5952" s="0" t="s">
        <v>47</v>
      </c>
      <c r="N5952" s="0" t="n">
        <v>1</v>
      </c>
      <c r="O5952" s="0" t="n">
        <v>10</v>
      </c>
      <c r="P5952" s="0" t="n">
        <v>350</v>
      </c>
      <c r="Q5952" s="0" t="n">
        <v>2.9</v>
      </c>
      <c r="R5952" s="0" t="str">
        <f aca="false">INDEX(Lookup!$B$4:$B$18,MATCH(C5952,Lookup!$A$4:$A$18,0))</f>
        <v>India</v>
      </c>
      <c r="S5952" s="20" t="n">
        <f aca="false">INDEX(Lookup!$D$4:$D$18,MATCH(C5952,Lookup!$A$4:$A$18,0))</f>
        <v>0.012</v>
      </c>
      <c r="T5952" s="21" t="n">
        <f aca="false">ROUND(P5952*S5952,2)</f>
        <v>4.2</v>
      </c>
      <c r="U5952" s="21" t="n">
        <f aca="false">IF(T5952&lt;=10,1,IF(T5952&lt;=20,2,IF(T5952&lt;=30,3,IF(T5952&lt;=40,4,IF(T5952&lt;=50,5,IF(T5952&lt;=100,6,IF(T5952&lt;=250,7,8)))))))</f>
        <v>1</v>
      </c>
      <c r="V5952" s="21" t="n">
        <f aca="false">IF(AND(OR(Dashboard!$T$3="All",R5952=Dashboard!$T$3),OR(Dashboard!$T$4="All",D5952=Dashboard!$T$4)),1,0)</f>
        <v>1</v>
      </c>
      <c r="W5952" s="21" t="n">
        <f aca="false">IF(V5952=1,T5952+ROW()/10000000,0)</f>
        <v>4.2005952</v>
      </c>
    </row>
    <row r="5953" customFormat="false" ht="15" hidden="false" customHeight="false" outlineLevel="0" collapsed="false">
      <c r="A5953" s="0" t="n">
        <v>18441549</v>
      </c>
      <c r="B5953" s="0" t="s">
        <v>13444</v>
      </c>
      <c r="C5953" s="0" t="n">
        <v>1</v>
      </c>
      <c r="D5953" s="0" t="s">
        <v>6924</v>
      </c>
      <c r="E5953" s="0" t="s">
        <v>13445</v>
      </c>
      <c r="F5953" s="0" t="s">
        <v>13438</v>
      </c>
      <c r="G5953" s="0" t="s">
        <v>13439</v>
      </c>
      <c r="H5953" s="0" t="s">
        <v>156</v>
      </c>
      <c r="I5953" s="0" t="s">
        <v>2123</v>
      </c>
      <c r="J5953" s="0" t="s">
        <v>47</v>
      </c>
      <c r="K5953" s="0" t="s">
        <v>47</v>
      </c>
      <c r="L5953" s="0" t="s">
        <v>47</v>
      </c>
      <c r="M5953" s="0" t="s">
        <v>47</v>
      </c>
      <c r="N5953" s="0" t="n">
        <v>1</v>
      </c>
      <c r="O5953" s="0" t="n">
        <v>7</v>
      </c>
      <c r="P5953" s="0" t="n">
        <v>350</v>
      </c>
      <c r="Q5953" s="0" t="n">
        <v>3.1</v>
      </c>
      <c r="R5953" s="0" t="str">
        <f aca="false">INDEX(Lookup!$B$4:$B$18,MATCH(C5953,Lookup!$A$4:$A$18,0))</f>
        <v>India</v>
      </c>
      <c r="S5953" s="20" t="n">
        <f aca="false">INDEX(Lookup!$D$4:$D$18,MATCH(C5953,Lookup!$A$4:$A$18,0))</f>
        <v>0.012</v>
      </c>
      <c r="T5953" s="21" t="n">
        <f aca="false">ROUND(P5953*S5953,2)</f>
        <v>4.2</v>
      </c>
      <c r="U5953" s="21" t="n">
        <f aca="false">IF(T5953&lt;=10,1,IF(T5953&lt;=20,2,IF(T5953&lt;=30,3,IF(T5953&lt;=40,4,IF(T5953&lt;=50,5,IF(T5953&lt;=100,6,IF(T5953&lt;=250,7,8)))))))</f>
        <v>1</v>
      </c>
      <c r="V5953" s="21" t="n">
        <f aca="false">IF(AND(OR(Dashboard!$T$3="All",R5953=Dashboard!$T$3),OR(Dashboard!$T$4="All",D5953=Dashboard!$T$4)),1,0)</f>
        <v>1</v>
      </c>
      <c r="W5953" s="21" t="n">
        <f aca="false">IF(V5953=1,T5953+ROW()/10000000,0)</f>
        <v>4.2005953</v>
      </c>
    </row>
    <row r="5954" customFormat="false" ht="15" hidden="false" customHeight="false" outlineLevel="0" collapsed="false">
      <c r="A5954" s="0" t="n">
        <v>3685</v>
      </c>
      <c r="B5954" s="0" t="s">
        <v>13446</v>
      </c>
      <c r="C5954" s="0" t="n">
        <v>1</v>
      </c>
      <c r="D5954" s="0" t="s">
        <v>6924</v>
      </c>
      <c r="E5954" s="0" t="s">
        <v>13447</v>
      </c>
      <c r="F5954" s="0" t="s">
        <v>13438</v>
      </c>
      <c r="G5954" s="0" t="s">
        <v>13439</v>
      </c>
      <c r="H5954" s="0" t="s">
        <v>2122</v>
      </c>
      <c r="I5954" s="0" t="s">
        <v>2123</v>
      </c>
      <c r="J5954" s="0" t="s">
        <v>47</v>
      </c>
      <c r="K5954" s="0" t="s">
        <v>47</v>
      </c>
      <c r="L5954" s="0" t="s">
        <v>47</v>
      </c>
      <c r="M5954" s="0" t="s">
        <v>47</v>
      </c>
      <c r="N5954" s="0" t="n">
        <v>1</v>
      </c>
      <c r="O5954" s="0" t="n">
        <v>40</v>
      </c>
      <c r="P5954" s="0" t="n">
        <v>350</v>
      </c>
      <c r="Q5954" s="0" t="n">
        <v>3.2</v>
      </c>
      <c r="R5954" s="0" t="str">
        <f aca="false">INDEX(Lookup!$B$4:$B$18,MATCH(C5954,Lookup!$A$4:$A$18,0))</f>
        <v>India</v>
      </c>
      <c r="S5954" s="20" t="n">
        <f aca="false">INDEX(Lookup!$D$4:$D$18,MATCH(C5954,Lookup!$A$4:$A$18,0))</f>
        <v>0.012</v>
      </c>
      <c r="T5954" s="21" t="n">
        <f aca="false">ROUND(P5954*S5954,2)</f>
        <v>4.2</v>
      </c>
      <c r="U5954" s="21" t="n">
        <f aca="false">IF(T5954&lt;=10,1,IF(T5954&lt;=20,2,IF(T5954&lt;=30,3,IF(T5954&lt;=40,4,IF(T5954&lt;=50,5,IF(T5954&lt;=100,6,IF(T5954&lt;=250,7,8)))))))</f>
        <v>1</v>
      </c>
      <c r="V5954" s="21" t="n">
        <f aca="false">IF(AND(OR(Dashboard!$T$3="All",R5954=Dashboard!$T$3),OR(Dashboard!$T$4="All",D5954=Dashboard!$T$4)),1,0)</f>
        <v>1</v>
      </c>
      <c r="W5954" s="21" t="n">
        <f aca="false">IF(V5954=1,T5954+ROW()/10000000,0)</f>
        <v>4.2005954</v>
      </c>
    </row>
    <row r="5955" customFormat="false" ht="15" hidden="false" customHeight="false" outlineLevel="0" collapsed="false">
      <c r="A5955" s="0" t="n">
        <v>303599</v>
      </c>
      <c r="B5955" s="0" t="s">
        <v>13448</v>
      </c>
      <c r="C5955" s="0" t="n">
        <v>1</v>
      </c>
      <c r="D5955" s="0" t="s">
        <v>6924</v>
      </c>
      <c r="E5955" s="0" t="s">
        <v>13449</v>
      </c>
      <c r="F5955" s="0" t="s">
        <v>13438</v>
      </c>
      <c r="G5955" s="0" t="s">
        <v>13439</v>
      </c>
      <c r="H5955" s="0" t="s">
        <v>2441</v>
      </c>
      <c r="I5955" s="0" t="s">
        <v>2123</v>
      </c>
      <c r="J5955" s="0" t="s">
        <v>47</v>
      </c>
      <c r="K5955" s="0" t="s">
        <v>47</v>
      </c>
      <c r="L5955" s="0" t="s">
        <v>47</v>
      </c>
      <c r="M5955" s="0" t="s">
        <v>47</v>
      </c>
      <c r="N5955" s="0" t="n">
        <v>1</v>
      </c>
      <c r="O5955" s="0" t="n">
        <v>251</v>
      </c>
      <c r="P5955" s="0" t="n">
        <v>300</v>
      </c>
      <c r="Q5955" s="0" t="n">
        <v>3.9</v>
      </c>
      <c r="R5955" s="0" t="str">
        <f aca="false">INDEX(Lookup!$B$4:$B$18,MATCH(C5955,Lookup!$A$4:$A$18,0))</f>
        <v>India</v>
      </c>
      <c r="S5955" s="20" t="n">
        <f aca="false">INDEX(Lookup!$D$4:$D$18,MATCH(C5955,Lookup!$A$4:$A$18,0))</f>
        <v>0.012</v>
      </c>
      <c r="T5955" s="21" t="n">
        <f aca="false">ROUND(P5955*S5955,2)</f>
        <v>3.6</v>
      </c>
      <c r="U5955" s="21" t="n">
        <f aca="false">IF(T5955&lt;=10,1,IF(T5955&lt;=20,2,IF(T5955&lt;=30,3,IF(T5955&lt;=40,4,IF(T5955&lt;=50,5,IF(T5955&lt;=100,6,IF(T5955&lt;=250,7,8)))))))</f>
        <v>1</v>
      </c>
      <c r="V5955" s="21" t="n">
        <f aca="false">IF(AND(OR(Dashboard!$T$3="All",R5955=Dashboard!$T$3),OR(Dashboard!$T$4="All",D5955=Dashboard!$T$4)),1,0)</f>
        <v>1</v>
      </c>
      <c r="W5955" s="21" t="n">
        <f aca="false">IF(V5955=1,T5955+ROW()/10000000,0)</f>
        <v>3.6005955</v>
      </c>
    </row>
    <row r="5956" customFormat="false" ht="15" hidden="false" customHeight="false" outlineLevel="0" collapsed="false">
      <c r="A5956" s="0" t="n">
        <v>462</v>
      </c>
      <c r="B5956" s="0" t="s">
        <v>2719</v>
      </c>
      <c r="C5956" s="0" t="n">
        <v>1</v>
      </c>
      <c r="D5956" s="0" t="s">
        <v>6924</v>
      </c>
      <c r="E5956" s="0" t="s">
        <v>13450</v>
      </c>
      <c r="F5956" s="0" t="s">
        <v>13438</v>
      </c>
      <c r="G5956" s="0" t="s">
        <v>13439</v>
      </c>
      <c r="H5956" s="0" t="s">
        <v>2723</v>
      </c>
      <c r="I5956" s="0" t="s">
        <v>2123</v>
      </c>
      <c r="J5956" s="0" t="s">
        <v>46</v>
      </c>
      <c r="K5956" s="0" t="s">
        <v>46</v>
      </c>
      <c r="L5956" s="0" t="s">
        <v>47</v>
      </c>
      <c r="M5956" s="0" t="s">
        <v>47</v>
      </c>
      <c r="N5956" s="0" t="n">
        <v>2</v>
      </c>
      <c r="O5956" s="0" t="n">
        <v>360</v>
      </c>
      <c r="P5956" s="0" t="n">
        <v>800</v>
      </c>
      <c r="Q5956" s="0" t="n">
        <v>3.7</v>
      </c>
      <c r="R5956" s="0" t="str">
        <f aca="false">INDEX(Lookup!$B$4:$B$18,MATCH(C5956,Lookup!$A$4:$A$18,0))</f>
        <v>India</v>
      </c>
      <c r="S5956" s="20" t="n">
        <f aca="false">INDEX(Lookup!$D$4:$D$18,MATCH(C5956,Lookup!$A$4:$A$18,0))</f>
        <v>0.012</v>
      </c>
      <c r="T5956" s="21" t="n">
        <f aca="false">ROUND(P5956*S5956,2)</f>
        <v>9.6</v>
      </c>
      <c r="U5956" s="21" t="n">
        <f aca="false">IF(T5956&lt;=10,1,IF(T5956&lt;=20,2,IF(T5956&lt;=30,3,IF(T5956&lt;=40,4,IF(T5956&lt;=50,5,IF(T5956&lt;=100,6,IF(T5956&lt;=250,7,8)))))))</f>
        <v>1</v>
      </c>
      <c r="V5956" s="21" t="n">
        <f aca="false">IF(AND(OR(Dashboard!$T$3="All",R5956=Dashboard!$T$3),OR(Dashboard!$T$4="All",D5956=Dashboard!$T$4)),1,0)</f>
        <v>1</v>
      </c>
      <c r="W5956" s="21" t="n">
        <f aca="false">IF(V5956=1,T5956+ROW()/10000000,0)</f>
        <v>9.6005956</v>
      </c>
    </row>
    <row r="5957" customFormat="false" ht="15" hidden="false" customHeight="false" outlineLevel="0" collapsed="false">
      <c r="A5957" s="0" t="n">
        <v>18474567</v>
      </c>
      <c r="B5957" s="0" t="s">
        <v>13451</v>
      </c>
      <c r="C5957" s="0" t="n">
        <v>1</v>
      </c>
      <c r="D5957" s="0" t="s">
        <v>6924</v>
      </c>
      <c r="E5957" s="0" t="s">
        <v>13452</v>
      </c>
      <c r="F5957" s="0" t="s">
        <v>13438</v>
      </c>
      <c r="G5957" s="0" t="s">
        <v>13439</v>
      </c>
      <c r="H5957" s="0" t="s">
        <v>2128</v>
      </c>
      <c r="I5957" s="0" t="s">
        <v>2123</v>
      </c>
      <c r="J5957" s="0" t="s">
        <v>47</v>
      </c>
      <c r="K5957" s="0" t="s">
        <v>47</v>
      </c>
      <c r="L5957" s="0" t="s">
        <v>47</v>
      </c>
      <c r="M5957" s="0" t="s">
        <v>47</v>
      </c>
      <c r="N5957" s="0" t="n">
        <v>1</v>
      </c>
      <c r="O5957" s="0" t="n">
        <v>2</v>
      </c>
      <c r="P5957" s="0" t="n">
        <v>350</v>
      </c>
      <c r="Q5957" s="0" t="n">
        <v>1</v>
      </c>
      <c r="R5957" s="0" t="str">
        <f aca="false">INDEX(Lookup!$B$4:$B$18,MATCH(C5957,Lookup!$A$4:$A$18,0))</f>
        <v>India</v>
      </c>
      <c r="S5957" s="20" t="n">
        <f aca="false">INDEX(Lookup!$D$4:$D$18,MATCH(C5957,Lookup!$A$4:$A$18,0))</f>
        <v>0.012</v>
      </c>
      <c r="T5957" s="21" t="n">
        <f aca="false">ROUND(P5957*S5957,2)</f>
        <v>4.2</v>
      </c>
      <c r="U5957" s="21" t="n">
        <f aca="false">IF(T5957&lt;=10,1,IF(T5957&lt;=20,2,IF(T5957&lt;=30,3,IF(T5957&lt;=40,4,IF(T5957&lt;=50,5,IF(T5957&lt;=100,6,IF(T5957&lt;=250,7,8)))))))</f>
        <v>1</v>
      </c>
      <c r="V5957" s="21" t="n">
        <f aca="false">IF(AND(OR(Dashboard!$T$3="All",R5957=Dashboard!$T$3),OR(Dashboard!$T$4="All",D5957=Dashboard!$T$4)),1,0)</f>
        <v>1</v>
      </c>
      <c r="W5957" s="21" t="n">
        <f aca="false">IF(V5957=1,T5957+ROW()/10000000,0)</f>
        <v>4.2005957</v>
      </c>
    </row>
    <row r="5958" customFormat="false" ht="15" hidden="false" customHeight="false" outlineLevel="0" collapsed="false">
      <c r="A5958" s="0" t="n">
        <v>18434504</v>
      </c>
      <c r="B5958" s="0" t="s">
        <v>13453</v>
      </c>
      <c r="C5958" s="0" t="n">
        <v>1</v>
      </c>
      <c r="D5958" s="0" t="s">
        <v>6924</v>
      </c>
      <c r="E5958" s="0" t="s">
        <v>13454</v>
      </c>
      <c r="F5958" s="0" t="s">
        <v>13438</v>
      </c>
      <c r="G5958" s="0" t="s">
        <v>13439</v>
      </c>
      <c r="H5958" s="0" t="s">
        <v>2147</v>
      </c>
      <c r="I5958" s="0" t="s">
        <v>2123</v>
      </c>
      <c r="J5958" s="0" t="s">
        <v>47</v>
      </c>
      <c r="K5958" s="0" t="s">
        <v>47</v>
      </c>
      <c r="L5958" s="0" t="s">
        <v>47</v>
      </c>
      <c r="M5958" s="0" t="s">
        <v>47</v>
      </c>
      <c r="N5958" s="0" t="n">
        <v>1</v>
      </c>
      <c r="O5958" s="0" t="n">
        <v>0</v>
      </c>
      <c r="P5958" s="0" t="n">
        <v>400</v>
      </c>
      <c r="Q5958" s="0" t="n">
        <v>1</v>
      </c>
      <c r="R5958" s="0" t="str">
        <f aca="false">INDEX(Lookup!$B$4:$B$18,MATCH(C5958,Lookup!$A$4:$A$18,0))</f>
        <v>India</v>
      </c>
      <c r="S5958" s="20" t="n">
        <f aca="false">INDEX(Lookup!$D$4:$D$18,MATCH(C5958,Lookup!$A$4:$A$18,0))</f>
        <v>0.012</v>
      </c>
      <c r="T5958" s="21" t="n">
        <f aca="false">ROUND(P5958*S5958,2)</f>
        <v>4.8</v>
      </c>
      <c r="U5958" s="21" t="n">
        <f aca="false">IF(T5958&lt;=10,1,IF(T5958&lt;=20,2,IF(T5958&lt;=30,3,IF(T5958&lt;=40,4,IF(T5958&lt;=50,5,IF(T5958&lt;=100,6,IF(T5958&lt;=250,7,8)))))))</f>
        <v>1</v>
      </c>
      <c r="V5958" s="21" t="n">
        <f aca="false">IF(AND(OR(Dashboard!$T$3="All",R5958=Dashboard!$T$3),OR(Dashboard!$T$4="All",D5958=Dashboard!$T$4)),1,0)</f>
        <v>1</v>
      </c>
      <c r="W5958" s="21" t="n">
        <f aca="false">IF(V5958=1,T5958+ROW()/10000000,0)</f>
        <v>4.8005958</v>
      </c>
    </row>
    <row r="5959" customFormat="false" ht="15" hidden="false" customHeight="false" outlineLevel="0" collapsed="false">
      <c r="A5959" s="0" t="n">
        <v>680</v>
      </c>
      <c r="B5959" s="0" t="s">
        <v>7539</v>
      </c>
      <c r="C5959" s="0" t="n">
        <v>1</v>
      </c>
      <c r="D5959" s="0" t="s">
        <v>6924</v>
      </c>
      <c r="E5959" s="0" t="s">
        <v>13455</v>
      </c>
      <c r="F5959" s="0" t="s">
        <v>13438</v>
      </c>
      <c r="G5959" s="0" t="s">
        <v>13439</v>
      </c>
      <c r="H5959" s="0" t="s">
        <v>12498</v>
      </c>
      <c r="I5959" s="0" t="s">
        <v>2123</v>
      </c>
      <c r="J5959" s="0" t="s">
        <v>47</v>
      </c>
      <c r="K5959" s="0" t="s">
        <v>47</v>
      </c>
      <c r="L5959" s="0" t="s">
        <v>47</v>
      </c>
      <c r="M5959" s="0" t="s">
        <v>47</v>
      </c>
      <c r="N5959" s="0" t="n">
        <v>1</v>
      </c>
      <c r="O5959" s="0" t="n">
        <v>251</v>
      </c>
      <c r="P5959" s="0" t="n">
        <v>350</v>
      </c>
      <c r="Q5959" s="0" t="n">
        <v>2.2</v>
      </c>
      <c r="R5959" s="0" t="str">
        <f aca="false">INDEX(Lookup!$B$4:$B$18,MATCH(C5959,Lookup!$A$4:$A$18,0))</f>
        <v>India</v>
      </c>
      <c r="S5959" s="20" t="n">
        <f aca="false">INDEX(Lookup!$D$4:$D$18,MATCH(C5959,Lookup!$A$4:$A$18,0))</f>
        <v>0.012</v>
      </c>
      <c r="T5959" s="21" t="n">
        <f aca="false">ROUND(P5959*S5959,2)</f>
        <v>4.2</v>
      </c>
      <c r="U5959" s="21" t="n">
        <f aca="false">IF(T5959&lt;=10,1,IF(T5959&lt;=20,2,IF(T5959&lt;=30,3,IF(T5959&lt;=40,4,IF(T5959&lt;=50,5,IF(T5959&lt;=100,6,IF(T5959&lt;=250,7,8)))))))</f>
        <v>1</v>
      </c>
      <c r="V5959" s="21" t="n">
        <f aca="false">IF(AND(OR(Dashboard!$T$3="All",R5959=Dashboard!$T$3),OR(Dashboard!$T$4="All",D5959=Dashboard!$T$4)),1,0)</f>
        <v>1</v>
      </c>
      <c r="W5959" s="21" t="n">
        <f aca="false">IF(V5959=1,T5959+ROW()/10000000,0)</f>
        <v>4.2005959</v>
      </c>
    </row>
    <row r="5960" customFormat="false" ht="15" hidden="false" customHeight="false" outlineLevel="0" collapsed="false">
      <c r="A5960" s="0" t="n">
        <v>18222581</v>
      </c>
      <c r="B5960" s="0" t="s">
        <v>13456</v>
      </c>
      <c r="C5960" s="0" t="n">
        <v>1</v>
      </c>
      <c r="D5960" s="0" t="s">
        <v>6924</v>
      </c>
      <c r="E5960" s="0" t="s">
        <v>13457</v>
      </c>
      <c r="F5960" s="0" t="s">
        <v>13458</v>
      </c>
      <c r="G5960" s="0" t="s">
        <v>13457</v>
      </c>
      <c r="H5960" s="0" t="s">
        <v>2128</v>
      </c>
      <c r="I5960" s="0" t="s">
        <v>2123</v>
      </c>
      <c r="J5960" s="0" t="s">
        <v>47</v>
      </c>
      <c r="K5960" s="0" t="s">
        <v>47</v>
      </c>
      <c r="L5960" s="0" t="s">
        <v>47</v>
      </c>
      <c r="M5960" s="0" t="s">
        <v>47</v>
      </c>
      <c r="N5960" s="0" t="n">
        <v>1</v>
      </c>
      <c r="O5960" s="0" t="n">
        <v>27</v>
      </c>
      <c r="P5960" s="0" t="n">
        <v>250</v>
      </c>
      <c r="Q5960" s="0" t="n">
        <v>3.3</v>
      </c>
      <c r="R5960" s="0" t="str">
        <f aca="false">INDEX(Lookup!$B$4:$B$18,MATCH(C5960,Lookup!$A$4:$A$18,0))</f>
        <v>India</v>
      </c>
      <c r="S5960" s="20" t="n">
        <f aca="false">INDEX(Lookup!$D$4:$D$18,MATCH(C5960,Lookup!$A$4:$A$18,0))</f>
        <v>0.012</v>
      </c>
      <c r="T5960" s="21" t="n">
        <f aca="false">ROUND(P5960*S5960,2)</f>
        <v>3</v>
      </c>
      <c r="U5960" s="21" t="n">
        <f aca="false">IF(T5960&lt;=10,1,IF(T5960&lt;=20,2,IF(T5960&lt;=30,3,IF(T5960&lt;=40,4,IF(T5960&lt;=50,5,IF(T5960&lt;=100,6,IF(T5960&lt;=250,7,8)))))))</f>
        <v>1</v>
      </c>
      <c r="V5960" s="21" t="n">
        <f aca="false">IF(AND(OR(Dashboard!$T$3="All",R5960=Dashboard!$T$3),OR(Dashboard!$T$4="All",D5960=Dashboard!$T$4)),1,0)</f>
        <v>1</v>
      </c>
      <c r="W5960" s="21" t="n">
        <f aca="false">IF(V5960=1,T5960+ROW()/10000000,0)</f>
        <v>3.000596</v>
      </c>
    </row>
    <row r="5961" customFormat="false" ht="15" hidden="false" customHeight="false" outlineLevel="0" collapsed="false">
      <c r="A5961" s="0" t="n">
        <v>18432628</v>
      </c>
      <c r="B5961" s="0" t="s">
        <v>13459</v>
      </c>
      <c r="C5961" s="0" t="n">
        <v>1</v>
      </c>
      <c r="D5961" s="0" t="s">
        <v>6924</v>
      </c>
      <c r="E5961" s="0" t="s">
        <v>13460</v>
      </c>
      <c r="F5961" s="0" t="s">
        <v>13458</v>
      </c>
      <c r="G5961" s="0" t="s">
        <v>13457</v>
      </c>
      <c r="H5961" s="0" t="s">
        <v>2128</v>
      </c>
      <c r="I5961" s="0" t="s">
        <v>2123</v>
      </c>
      <c r="J5961" s="0" t="s">
        <v>47</v>
      </c>
      <c r="K5961" s="0" t="s">
        <v>47</v>
      </c>
      <c r="L5961" s="0" t="s">
        <v>47</v>
      </c>
      <c r="M5961" s="0" t="s">
        <v>47</v>
      </c>
      <c r="N5961" s="0" t="n">
        <v>2</v>
      </c>
      <c r="O5961" s="0" t="n">
        <v>0</v>
      </c>
      <c r="P5961" s="0" t="n">
        <v>500</v>
      </c>
      <c r="Q5961" s="0" t="n">
        <v>1</v>
      </c>
      <c r="R5961" s="0" t="str">
        <f aca="false">INDEX(Lookup!$B$4:$B$18,MATCH(C5961,Lookup!$A$4:$A$18,0))</f>
        <v>India</v>
      </c>
      <c r="S5961" s="20" t="n">
        <f aca="false">INDEX(Lookup!$D$4:$D$18,MATCH(C5961,Lookup!$A$4:$A$18,0))</f>
        <v>0.012</v>
      </c>
      <c r="T5961" s="21" t="n">
        <f aca="false">ROUND(P5961*S5961,2)</f>
        <v>6</v>
      </c>
      <c r="U5961" s="21" t="n">
        <f aca="false">IF(T5961&lt;=10,1,IF(T5961&lt;=20,2,IF(T5961&lt;=30,3,IF(T5961&lt;=40,4,IF(T5961&lt;=50,5,IF(T5961&lt;=100,6,IF(T5961&lt;=250,7,8)))))))</f>
        <v>1</v>
      </c>
      <c r="V5961" s="21" t="n">
        <f aca="false">IF(AND(OR(Dashboard!$T$3="All",R5961=Dashboard!$T$3),OR(Dashboard!$T$4="All",D5961=Dashboard!$T$4)),1,0)</f>
        <v>1</v>
      </c>
      <c r="W5961" s="21" t="n">
        <f aca="false">IF(V5961=1,T5961+ROW()/10000000,0)</f>
        <v>6.0005961</v>
      </c>
    </row>
    <row r="5962" customFormat="false" ht="15" hidden="false" customHeight="false" outlineLevel="0" collapsed="false">
      <c r="A5962" s="0" t="n">
        <v>18357551</v>
      </c>
      <c r="B5962" s="0" t="s">
        <v>5979</v>
      </c>
      <c r="C5962" s="0" t="n">
        <v>1</v>
      </c>
      <c r="D5962" s="0" t="s">
        <v>6924</v>
      </c>
      <c r="E5962" s="0" t="s">
        <v>13461</v>
      </c>
      <c r="F5962" s="0" t="s">
        <v>13458</v>
      </c>
      <c r="G5962" s="0" t="s">
        <v>13457</v>
      </c>
      <c r="H5962" s="0" t="s">
        <v>7121</v>
      </c>
      <c r="I5962" s="0" t="s">
        <v>2123</v>
      </c>
      <c r="J5962" s="0" t="s">
        <v>47</v>
      </c>
      <c r="K5962" s="0" t="s">
        <v>47</v>
      </c>
      <c r="L5962" s="0" t="s">
        <v>47</v>
      </c>
      <c r="M5962" s="0" t="s">
        <v>47</v>
      </c>
      <c r="N5962" s="0" t="n">
        <v>1</v>
      </c>
      <c r="O5962" s="0" t="n">
        <v>0</v>
      </c>
      <c r="P5962" s="0" t="n">
        <v>300</v>
      </c>
      <c r="Q5962" s="0" t="n">
        <v>1</v>
      </c>
      <c r="R5962" s="0" t="str">
        <f aca="false">INDEX(Lookup!$B$4:$B$18,MATCH(C5962,Lookup!$A$4:$A$18,0))</f>
        <v>India</v>
      </c>
      <c r="S5962" s="20" t="n">
        <f aca="false">INDEX(Lookup!$D$4:$D$18,MATCH(C5962,Lookup!$A$4:$A$18,0))</f>
        <v>0.012</v>
      </c>
      <c r="T5962" s="21" t="n">
        <f aca="false">ROUND(P5962*S5962,2)</f>
        <v>3.6</v>
      </c>
      <c r="U5962" s="21" t="n">
        <f aca="false">IF(T5962&lt;=10,1,IF(T5962&lt;=20,2,IF(T5962&lt;=30,3,IF(T5962&lt;=40,4,IF(T5962&lt;=50,5,IF(T5962&lt;=100,6,IF(T5962&lt;=250,7,8)))))))</f>
        <v>1</v>
      </c>
      <c r="V5962" s="21" t="n">
        <f aca="false">IF(AND(OR(Dashboard!$T$3="All",R5962=Dashboard!$T$3),OR(Dashboard!$T$4="All",D5962=Dashboard!$T$4)),1,0)</f>
        <v>1</v>
      </c>
      <c r="W5962" s="21" t="n">
        <f aca="false">IF(V5962=1,T5962+ROW()/10000000,0)</f>
        <v>3.6005962</v>
      </c>
    </row>
    <row r="5963" customFormat="false" ht="15" hidden="false" customHeight="false" outlineLevel="0" collapsed="false">
      <c r="A5963" s="0" t="n">
        <v>18360900</v>
      </c>
      <c r="B5963" s="0" t="s">
        <v>13462</v>
      </c>
      <c r="C5963" s="0" t="n">
        <v>1</v>
      </c>
      <c r="D5963" s="0" t="s">
        <v>6924</v>
      </c>
      <c r="E5963" s="0" t="s">
        <v>13463</v>
      </c>
      <c r="F5963" s="0" t="s">
        <v>13458</v>
      </c>
      <c r="G5963" s="0" t="s">
        <v>13457</v>
      </c>
      <c r="H5963" s="0" t="s">
        <v>2128</v>
      </c>
      <c r="I5963" s="0" t="s">
        <v>2123</v>
      </c>
      <c r="J5963" s="0" t="s">
        <v>47</v>
      </c>
      <c r="K5963" s="0" t="s">
        <v>47</v>
      </c>
      <c r="L5963" s="0" t="s">
        <v>47</v>
      </c>
      <c r="M5963" s="0" t="s">
        <v>47</v>
      </c>
      <c r="N5963" s="0" t="n">
        <v>1</v>
      </c>
      <c r="O5963" s="0" t="n">
        <v>0</v>
      </c>
      <c r="P5963" s="0" t="n">
        <v>300</v>
      </c>
      <c r="Q5963" s="0" t="n">
        <v>1</v>
      </c>
      <c r="R5963" s="0" t="str">
        <f aca="false">INDEX(Lookup!$B$4:$B$18,MATCH(C5963,Lookup!$A$4:$A$18,0))</f>
        <v>India</v>
      </c>
      <c r="S5963" s="20" t="n">
        <f aca="false">INDEX(Lookup!$D$4:$D$18,MATCH(C5963,Lookup!$A$4:$A$18,0))</f>
        <v>0.012</v>
      </c>
      <c r="T5963" s="21" t="n">
        <f aca="false">ROUND(P5963*S5963,2)</f>
        <v>3.6</v>
      </c>
      <c r="U5963" s="21" t="n">
        <f aca="false">IF(T5963&lt;=10,1,IF(T5963&lt;=20,2,IF(T5963&lt;=30,3,IF(T5963&lt;=40,4,IF(T5963&lt;=50,5,IF(T5963&lt;=100,6,IF(T5963&lt;=250,7,8)))))))</f>
        <v>1</v>
      </c>
      <c r="V5963" s="21" t="n">
        <f aca="false">IF(AND(OR(Dashboard!$T$3="All",R5963=Dashboard!$T$3),OR(Dashboard!$T$4="All",D5963=Dashboard!$T$4)),1,0)</f>
        <v>1</v>
      </c>
      <c r="W5963" s="21" t="n">
        <f aca="false">IF(V5963=1,T5963+ROW()/10000000,0)</f>
        <v>3.6005963</v>
      </c>
    </row>
    <row r="5964" customFormat="false" ht="15" hidden="false" customHeight="false" outlineLevel="0" collapsed="false">
      <c r="A5964" s="0" t="n">
        <v>18358168</v>
      </c>
      <c r="B5964" s="0" t="s">
        <v>13464</v>
      </c>
      <c r="C5964" s="0" t="n">
        <v>1</v>
      </c>
      <c r="D5964" s="0" t="s">
        <v>6924</v>
      </c>
      <c r="E5964" s="0" t="s">
        <v>13465</v>
      </c>
      <c r="F5964" s="0" t="s">
        <v>13458</v>
      </c>
      <c r="G5964" s="0" t="s">
        <v>13457</v>
      </c>
      <c r="H5964" s="0" t="s">
        <v>3067</v>
      </c>
      <c r="I5964" s="0" t="s">
        <v>2123</v>
      </c>
      <c r="J5964" s="0" t="s">
        <v>47</v>
      </c>
      <c r="K5964" s="0" t="s">
        <v>47</v>
      </c>
      <c r="L5964" s="0" t="s">
        <v>47</v>
      </c>
      <c r="M5964" s="0" t="s">
        <v>47</v>
      </c>
      <c r="N5964" s="0" t="n">
        <v>1</v>
      </c>
      <c r="O5964" s="0" t="n">
        <v>0</v>
      </c>
      <c r="P5964" s="0" t="n">
        <v>250</v>
      </c>
      <c r="Q5964" s="0" t="n">
        <v>1</v>
      </c>
      <c r="R5964" s="0" t="str">
        <f aca="false">INDEX(Lookup!$B$4:$B$18,MATCH(C5964,Lookup!$A$4:$A$18,0))</f>
        <v>India</v>
      </c>
      <c r="S5964" s="20" t="n">
        <f aca="false">INDEX(Lookup!$D$4:$D$18,MATCH(C5964,Lookup!$A$4:$A$18,0))</f>
        <v>0.012</v>
      </c>
      <c r="T5964" s="21" t="n">
        <f aca="false">ROUND(P5964*S5964,2)</f>
        <v>3</v>
      </c>
      <c r="U5964" s="21" t="n">
        <f aca="false">IF(T5964&lt;=10,1,IF(T5964&lt;=20,2,IF(T5964&lt;=30,3,IF(T5964&lt;=40,4,IF(T5964&lt;=50,5,IF(T5964&lt;=100,6,IF(T5964&lt;=250,7,8)))))))</f>
        <v>1</v>
      </c>
      <c r="V5964" s="21" t="n">
        <f aca="false">IF(AND(OR(Dashboard!$T$3="All",R5964=Dashboard!$T$3),OR(Dashboard!$T$4="All",D5964=Dashboard!$T$4)),1,0)</f>
        <v>1</v>
      </c>
      <c r="W5964" s="21" t="n">
        <f aca="false">IF(V5964=1,T5964+ROW()/10000000,0)</f>
        <v>3.0005964</v>
      </c>
    </row>
    <row r="5965" customFormat="false" ht="15" hidden="false" customHeight="false" outlineLevel="0" collapsed="false">
      <c r="A5965" s="0" t="n">
        <v>18472680</v>
      </c>
      <c r="B5965" s="0" t="s">
        <v>13466</v>
      </c>
      <c r="C5965" s="0" t="n">
        <v>1</v>
      </c>
      <c r="D5965" s="0" t="s">
        <v>6924</v>
      </c>
      <c r="E5965" s="0" t="s">
        <v>13467</v>
      </c>
      <c r="F5965" s="0" t="s">
        <v>13458</v>
      </c>
      <c r="G5965" s="0" t="s">
        <v>13457</v>
      </c>
      <c r="H5965" s="0" t="s">
        <v>156</v>
      </c>
      <c r="I5965" s="0" t="s">
        <v>2123</v>
      </c>
      <c r="J5965" s="0" t="s">
        <v>47</v>
      </c>
      <c r="K5965" s="0" t="s">
        <v>47</v>
      </c>
      <c r="L5965" s="0" t="s">
        <v>47</v>
      </c>
      <c r="M5965" s="0" t="s">
        <v>47</v>
      </c>
      <c r="N5965" s="0" t="n">
        <v>1</v>
      </c>
      <c r="O5965" s="0" t="n">
        <v>0</v>
      </c>
      <c r="P5965" s="0" t="n">
        <v>300</v>
      </c>
      <c r="Q5965" s="0" t="n">
        <v>1</v>
      </c>
      <c r="R5965" s="0" t="str">
        <f aca="false">INDEX(Lookup!$B$4:$B$18,MATCH(C5965,Lookup!$A$4:$A$18,0))</f>
        <v>India</v>
      </c>
      <c r="S5965" s="20" t="n">
        <f aca="false">INDEX(Lookup!$D$4:$D$18,MATCH(C5965,Lookup!$A$4:$A$18,0))</f>
        <v>0.012</v>
      </c>
      <c r="T5965" s="21" t="n">
        <f aca="false">ROUND(P5965*S5965,2)</f>
        <v>3.6</v>
      </c>
      <c r="U5965" s="21" t="n">
        <f aca="false">IF(T5965&lt;=10,1,IF(T5965&lt;=20,2,IF(T5965&lt;=30,3,IF(T5965&lt;=40,4,IF(T5965&lt;=50,5,IF(T5965&lt;=100,6,IF(T5965&lt;=250,7,8)))))))</f>
        <v>1</v>
      </c>
      <c r="V5965" s="21" t="n">
        <f aca="false">IF(AND(OR(Dashboard!$T$3="All",R5965=Dashboard!$T$3),OR(Dashboard!$T$4="All",D5965=Dashboard!$T$4)),1,0)</f>
        <v>1</v>
      </c>
      <c r="W5965" s="21" t="n">
        <f aca="false">IF(V5965=1,T5965+ROW()/10000000,0)</f>
        <v>3.6005965</v>
      </c>
    </row>
    <row r="5966" customFormat="false" ht="15" hidden="false" customHeight="false" outlineLevel="0" collapsed="false">
      <c r="A5966" s="0" t="n">
        <v>18409180</v>
      </c>
      <c r="B5966" s="0" t="s">
        <v>3136</v>
      </c>
      <c r="C5966" s="0" t="n">
        <v>1</v>
      </c>
      <c r="D5966" s="0" t="s">
        <v>6924</v>
      </c>
      <c r="E5966" s="0" t="s">
        <v>13468</v>
      </c>
      <c r="F5966" s="0" t="s">
        <v>13458</v>
      </c>
      <c r="G5966" s="0" t="s">
        <v>13457</v>
      </c>
      <c r="H5966" s="0" t="s">
        <v>2972</v>
      </c>
      <c r="I5966" s="0" t="s">
        <v>2123</v>
      </c>
      <c r="J5966" s="0" t="s">
        <v>47</v>
      </c>
      <c r="K5966" s="0" t="s">
        <v>47</v>
      </c>
      <c r="L5966" s="0" t="s">
        <v>47</v>
      </c>
      <c r="M5966" s="0" t="s">
        <v>47</v>
      </c>
      <c r="N5966" s="0" t="n">
        <v>1</v>
      </c>
      <c r="O5966" s="0" t="n">
        <v>0</v>
      </c>
      <c r="P5966" s="0" t="n">
        <v>300</v>
      </c>
      <c r="Q5966" s="0" t="n">
        <v>1</v>
      </c>
      <c r="R5966" s="0" t="str">
        <f aca="false">INDEX(Lookup!$B$4:$B$18,MATCH(C5966,Lookup!$A$4:$A$18,0))</f>
        <v>India</v>
      </c>
      <c r="S5966" s="20" t="n">
        <f aca="false">INDEX(Lookup!$D$4:$D$18,MATCH(C5966,Lookup!$A$4:$A$18,0))</f>
        <v>0.012</v>
      </c>
      <c r="T5966" s="21" t="n">
        <f aca="false">ROUND(P5966*S5966,2)</f>
        <v>3.6</v>
      </c>
      <c r="U5966" s="21" t="n">
        <f aca="false">IF(T5966&lt;=10,1,IF(T5966&lt;=20,2,IF(T5966&lt;=30,3,IF(T5966&lt;=40,4,IF(T5966&lt;=50,5,IF(T5966&lt;=100,6,IF(T5966&lt;=250,7,8)))))))</f>
        <v>1</v>
      </c>
      <c r="V5966" s="21" t="n">
        <f aca="false">IF(AND(OR(Dashboard!$T$3="All",R5966=Dashboard!$T$3),OR(Dashboard!$T$4="All",D5966=Dashboard!$T$4)),1,0)</f>
        <v>1</v>
      </c>
      <c r="W5966" s="21" t="n">
        <f aca="false">IF(V5966=1,T5966+ROW()/10000000,0)</f>
        <v>3.6005966</v>
      </c>
    </row>
    <row r="5967" customFormat="false" ht="15" hidden="false" customHeight="false" outlineLevel="0" collapsed="false">
      <c r="A5967" s="0" t="n">
        <v>18429188</v>
      </c>
      <c r="B5967" s="0" t="s">
        <v>13469</v>
      </c>
      <c r="C5967" s="0" t="n">
        <v>1</v>
      </c>
      <c r="D5967" s="0" t="s">
        <v>6924</v>
      </c>
      <c r="E5967" s="0" t="s">
        <v>13470</v>
      </c>
      <c r="F5967" s="0" t="s">
        <v>13458</v>
      </c>
      <c r="G5967" s="0" t="s">
        <v>13457</v>
      </c>
      <c r="H5967" s="0" t="s">
        <v>3500</v>
      </c>
      <c r="I5967" s="0" t="s">
        <v>2123</v>
      </c>
      <c r="J5967" s="0" t="s">
        <v>47</v>
      </c>
      <c r="K5967" s="0" t="s">
        <v>47</v>
      </c>
      <c r="L5967" s="0" t="s">
        <v>47</v>
      </c>
      <c r="M5967" s="0" t="s">
        <v>47</v>
      </c>
      <c r="N5967" s="0" t="n">
        <v>1</v>
      </c>
      <c r="O5967" s="0" t="n">
        <v>0</v>
      </c>
      <c r="P5967" s="0" t="n">
        <v>300</v>
      </c>
      <c r="Q5967" s="0" t="n">
        <v>1</v>
      </c>
      <c r="R5967" s="0" t="str">
        <f aca="false">INDEX(Lookup!$B$4:$B$18,MATCH(C5967,Lookup!$A$4:$A$18,0))</f>
        <v>India</v>
      </c>
      <c r="S5967" s="20" t="n">
        <f aca="false">INDEX(Lookup!$D$4:$D$18,MATCH(C5967,Lookup!$A$4:$A$18,0))</f>
        <v>0.012</v>
      </c>
      <c r="T5967" s="21" t="n">
        <f aca="false">ROUND(P5967*S5967,2)</f>
        <v>3.6</v>
      </c>
      <c r="U5967" s="21" t="n">
        <f aca="false">IF(T5967&lt;=10,1,IF(T5967&lt;=20,2,IF(T5967&lt;=30,3,IF(T5967&lt;=40,4,IF(T5967&lt;=50,5,IF(T5967&lt;=100,6,IF(T5967&lt;=250,7,8)))))))</f>
        <v>1</v>
      </c>
      <c r="V5967" s="21" t="n">
        <f aca="false">IF(AND(OR(Dashboard!$T$3="All",R5967=Dashboard!$T$3),OR(Dashboard!$T$4="All",D5967=Dashboard!$T$4)),1,0)</f>
        <v>1</v>
      </c>
      <c r="W5967" s="21" t="n">
        <f aca="false">IF(V5967=1,T5967+ROW()/10000000,0)</f>
        <v>3.6005967</v>
      </c>
    </row>
    <row r="5968" customFormat="false" ht="15" hidden="false" customHeight="false" outlineLevel="0" collapsed="false">
      <c r="A5968" s="0" t="n">
        <v>310164</v>
      </c>
      <c r="B5968" s="0" t="s">
        <v>13471</v>
      </c>
      <c r="C5968" s="0" t="n">
        <v>1</v>
      </c>
      <c r="D5968" s="0" t="s">
        <v>6924</v>
      </c>
      <c r="E5968" s="0" t="s">
        <v>13472</v>
      </c>
      <c r="F5968" s="0" t="s">
        <v>13473</v>
      </c>
      <c r="G5968" s="0" t="s">
        <v>13474</v>
      </c>
      <c r="H5968" s="0" t="s">
        <v>2128</v>
      </c>
      <c r="I5968" s="0" t="s">
        <v>2123</v>
      </c>
      <c r="J5968" s="0" t="s">
        <v>47</v>
      </c>
      <c r="K5968" s="0" t="s">
        <v>46</v>
      </c>
      <c r="L5968" s="0" t="s">
        <v>47</v>
      </c>
      <c r="M5968" s="0" t="s">
        <v>47</v>
      </c>
      <c r="N5968" s="0" t="n">
        <v>2</v>
      </c>
      <c r="O5968" s="0" t="n">
        <v>10</v>
      </c>
      <c r="P5968" s="0" t="n">
        <v>500</v>
      </c>
      <c r="Q5968" s="0" t="n">
        <v>3</v>
      </c>
      <c r="R5968" s="0" t="str">
        <f aca="false">INDEX(Lookup!$B$4:$B$18,MATCH(C5968,Lookup!$A$4:$A$18,0))</f>
        <v>India</v>
      </c>
      <c r="S5968" s="20" t="n">
        <f aca="false">INDEX(Lookup!$D$4:$D$18,MATCH(C5968,Lookup!$A$4:$A$18,0))</f>
        <v>0.012</v>
      </c>
      <c r="T5968" s="21" t="n">
        <f aca="false">ROUND(P5968*S5968,2)</f>
        <v>6</v>
      </c>
      <c r="U5968" s="21" t="n">
        <f aca="false">IF(T5968&lt;=10,1,IF(T5968&lt;=20,2,IF(T5968&lt;=30,3,IF(T5968&lt;=40,4,IF(T5968&lt;=50,5,IF(T5968&lt;=100,6,IF(T5968&lt;=250,7,8)))))))</f>
        <v>1</v>
      </c>
      <c r="V5968" s="21" t="n">
        <f aca="false">IF(AND(OR(Dashboard!$T$3="All",R5968=Dashboard!$T$3),OR(Dashboard!$T$4="All",D5968=Dashboard!$T$4)),1,0)</f>
        <v>1</v>
      </c>
      <c r="W5968" s="21" t="n">
        <f aca="false">IF(V5968=1,T5968+ROW()/10000000,0)</f>
        <v>6.0005968</v>
      </c>
    </row>
    <row r="5969" customFormat="false" ht="15" hidden="false" customHeight="false" outlineLevel="0" collapsed="false">
      <c r="A5969" s="0" t="n">
        <v>7712</v>
      </c>
      <c r="B5969" s="0" t="s">
        <v>13475</v>
      </c>
      <c r="C5969" s="0" t="n">
        <v>1</v>
      </c>
      <c r="D5969" s="0" t="s">
        <v>6924</v>
      </c>
      <c r="E5969" s="0" t="s">
        <v>13476</v>
      </c>
      <c r="F5969" s="0" t="s">
        <v>13473</v>
      </c>
      <c r="G5969" s="0" t="s">
        <v>13474</v>
      </c>
      <c r="H5969" s="0" t="s">
        <v>2330</v>
      </c>
      <c r="I5969" s="0" t="s">
        <v>2123</v>
      </c>
      <c r="J5969" s="0" t="s">
        <v>47</v>
      </c>
      <c r="K5969" s="0" t="s">
        <v>47</v>
      </c>
      <c r="L5969" s="0" t="s">
        <v>47</v>
      </c>
      <c r="M5969" s="0" t="s">
        <v>47</v>
      </c>
      <c r="N5969" s="0" t="n">
        <v>2</v>
      </c>
      <c r="O5969" s="0" t="n">
        <v>18</v>
      </c>
      <c r="P5969" s="0" t="n">
        <v>500</v>
      </c>
      <c r="Q5969" s="0" t="n">
        <v>3.2</v>
      </c>
      <c r="R5969" s="0" t="str">
        <f aca="false">INDEX(Lookup!$B$4:$B$18,MATCH(C5969,Lookup!$A$4:$A$18,0))</f>
        <v>India</v>
      </c>
      <c r="S5969" s="20" t="n">
        <f aca="false">INDEX(Lookup!$D$4:$D$18,MATCH(C5969,Lookup!$A$4:$A$18,0))</f>
        <v>0.012</v>
      </c>
      <c r="T5969" s="21" t="n">
        <f aca="false">ROUND(P5969*S5969,2)</f>
        <v>6</v>
      </c>
      <c r="U5969" s="21" t="n">
        <f aca="false">IF(T5969&lt;=10,1,IF(T5969&lt;=20,2,IF(T5969&lt;=30,3,IF(T5969&lt;=40,4,IF(T5969&lt;=50,5,IF(T5969&lt;=100,6,IF(T5969&lt;=250,7,8)))))))</f>
        <v>1</v>
      </c>
      <c r="V5969" s="21" t="n">
        <f aca="false">IF(AND(OR(Dashboard!$T$3="All",R5969=Dashboard!$T$3),OR(Dashboard!$T$4="All",D5969=Dashboard!$T$4)),1,0)</f>
        <v>1</v>
      </c>
      <c r="W5969" s="21" t="n">
        <f aca="false">IF(V5969=1,T5969+ROW()/10000000,0)</f>
        <v>6.0005969</v>
      </c>
    </row>
    <row r="5970" customFormat="false" ht="15" hidden="false" customHeight="false" outlineLevel="0" collapsed="false">
      <c r="A5970" s="0" t="n">
        <v>18311948</v>
      </c>
      <c r="B5970" s="0" t="s">
        <v>13477</v>
      </c>
      <c r="C5970" s="0" t="n">
        <v>1</v>
      </c>
      <c r="D5970" s="0" t="s">
        <v>6924</v>
      </c>
      <c r="E5970" s="0" t="s">
        <v>13478</v>
      </c>
      <c r="F5970" s="0" t="s">
        <v>13473</v>
      </c>
      <c r="G5970" s="0" t="s">
        <v>13474</v>
      </c>
      <c r="H5970" s="0" t="s">
        <v>2185</v>
      </c>
      <c r="I5970" s="0" t="s">
        <v>2123</v>
      </c>
      <c r="J5970" s="0" t="s">
        <v>47</v>
      </c>
      <c r="K5970" s="0" t="s">
        <v>47</v>
      </c>
      <c r="L5970" s="0" t="s">
        <v>47</v>
      </c>
      <c r="M5970" s="0" t="s">
        <v>47</v>
      </c>
      <c r="N5970" s="0" t="n">
        <v>2</v>
      </c>
      <c r="O5970" s="0" t="n">
        <v>6</v>
      </c>
      <c r="P5970" s="0" t="n">
        <v>700</v>
      </c>
      <c r="Q5970" s="0" t="n">
        <v>3</v>
      </c>
      <c r="R5970" s="0" t="str">
        <f aca="false">INDEX(Lookup!$B$4:$B$18,MATCH(C5970,Lookup!$A$4:$A$18,0))</f>
        <v>India</v>
      </c>
      <c r="S5970" s="20" t="n">
        <f aca="false">INDEX(Lookup!$D$4:$D$18,MATCH(C5970,Lookup!$A$4:$A$18,0))</f>
        <v>0.012</v>
      </c>
      <c r="T5970" s="21" t="n">
        <f aca="false">ROUND(P5970*S5970,2)</f>
        <v>8.4</v>
      </c>
      <c r="U5970" s="21" t="n">
        <f aca="false">IF(T5970&lt;=10,1,IF(T5970&lt;=20,2,IF(T5970&lt;=30,3,IF(T5970&lt;=40,4,IF(T5970&lt;=50,5,IF(T5970&lt;=100,6,IF(T5970&lt;=250,7,8)))))))</f>
        <v>1</v>
      </c>
      <c r="V5970" s="21" t="n">
        <f aca="false">IF(AND(OR(Dashboard!$T$3="All",R5970=Dashboard!$T$3),OR(Dashboard!$T$4="All",D5970=Dashboard!$T$4)),1,0)</f>
        <v>1</v>
      </c>
      <c r="W5970" s="21" t="n">
        <f aca="false">IF(V5970=1,T5970+ROW()/10000000,0)</f>
        <v>8.400597</v>
      </c>
    </row>
    <row r="5971" customFormat="false" ht="15" hidden="false" customHeight="false" outlineLevel="0" collapsed="false">
      <c r="A5971" s="0" t="n">
        <v>7483</v>
      </c>
      <c r="B5971" s="0" t="s">
        <v>13479</v>
      </c>
      <c r="C5971" s="0" t="n">
        <v>1</v>
      </c>
      <c r="D5971" s="0" t="s">
        <v>6924</v>
      </c>
      <c r="E5971" s="0" t="s">
        <v>13480</v>
      </c>
      <c r="F5971" s="0" t="s">
        <v>13473</v>
      </c>
      <c r="G5971" s="0" t="s">
        <v>13474</v>
      </c>
      <c r="H5971" s="0" t="s">
        <v>2868</v>
      </c>
      <c r="I5971" s="0" t="s">
        <v>2123</v>
      </c>
      <c r="J5971" s="0" t="s">
        <v>47</v>
      </c>
      <c r="K5971" s="0" t="s">
        <v>47</v>
      </c>
      <c r="L5971" s="0" t="s">
        <v>47</v>
      </c>
      <c r="M5971" s="0" t="s">
        <v>47</v>
      </c>
      <c r="N5971" s="0" t="n">
        <v>1</v>
      </c>
      <c r="O5971" s="0" t="n">
        <v>26</v>
      </c>
      <c r="P5971" s="0" t="n">
        <v>400</v>
      </c>
      <c r="Q5971" s="0" t="n">
        <v>3.5</v>
      </c>
      <c r="R5971" s="0" t="str">
        <f aca="false">INDEX(Lookup!$B$4:$B$18,MATCH(C5971,Lookup!$A$4:$A$18,0))</f>
        <v>India</v>
      </c>
      <c r="S5971" s="20" t="n">
        <f aca="false">INDEX(Lookup!$D$4:$D$18,MATCH(C5971,Lookup!$A$4:$A$18,0))</f>
        <v>0.012</v>
      </c>
      <c r="T5971" s="21" t="n">
        <f aca="false">ROUND(P5971*S5971,2)</f>
        <v>4.8</v>
      </c>
      <c r="U5971" s="21" t="n">
        <f aca="false">IF(T5971&lt;=10,1,IF(T5971&lt;=20,2,IF(T5971&lt;=30,3,IF(T5971&lt;=40,4,IF(T5971&lt;=50,5,IF(T5971&lt;=100,6,IF(T5971&lt;=250,7,8)))))))</f>
        <v>1</v>
      </c>
      <c r="V5971" s="21" t="n">
        <f aca="false">IF(AND(OR(Dashboard!$T$3="All",R5971=Dashboard!$T$3),OR(Dashboard!$T$4="All",D5971=Dashboard!$T$4)),1,0)</f>
        <v>1</v>
      </c>
      <c r="W5971" s="21" t="n">
        <f aca="false">IF(V5971=1,T5971+ROW()/10000000,0)</f>
        <v>4.8005971</v>
      </c>
    </row>
    <row r="5972" customFormat="false" ht="15" hidden="false" customHeight="false" outlineLevel="0" collapsed="false">
      <c r="A5972" s="0" t="n">
        <v>18355004</v>
      </c>
      <c r="B5972" s="0" t="s">
        <v>13481</v>
      </c>
      <c r="C5972" s="0" t="n">
        <v>1</v>
      </c>
      <c r="D5972" s="0" t="s">
        <v>6924</v>
      </c>
      <c r="E5972" s="0" t="s">
        <v>13482</v>
      </c>
      <c r="F5972" s="0" t="s">
        <v>13473</v>
      </c>
      <c r="G5972" s="0" t="s">
        <v>13474</v>
      </c>
      <c r="H5972" s="0" t="s">
        <v>3067</v>
      </c>
      <c r="I5972" s="0" t="s">
        <v>2123</v>
      </c>
      <c r="J5972" s="0" t="s">
        <v>47</v>
      </c>
      <c r="K5972" s="0" t="s">
        <v>47</v>
      </c>
      <c r="L5972" s="0" t="s">
        <v>47</v>
      </c>
      <c r="M5972" s="0" t="s">
        <v>47</v>
      </c>
      <c r="N5972" s="0" t="n">
        <v>1</v>
      </c>
      <c r="O5972" s="0" t="n">
        <v>0</v>
      </c>
      <c r="P5972" s="0" t="n">
        <v>100</v>
      </c>
      <c r="Q5972" s="0" t="n">
        <v>1</v>
      </c>
      <c r="R5972" s="0" t="str">
        <f aca="false">INDEX(Lookup!$B$4:$B$18,MATCH(C5972,Lookup!$A$4:$A$18,0))</f>
        <v>India</v>
      </c>
      <c r="S5972" s="20" t="n">
        <f aca="false">INDEX(Lookup!$D$4:$D$18,MATCH(C5972,Lookup!$A$4:$A$18,0))</f>
        <v>0.012</v>
      </c>
      <c r="T5972" s="21" t="n">
        <f aca="false">ROUND(P5972*S5972,2)</f>
        <v>1.2</v>
      </c>
      <c r="U5972" s="21" t="n">
        <f aca="false">IF(T5972&lt;=10,1,IF(T5972&lt;=20,2,IF(T5972&lt;=30,3,IF(T5972&lt;=40,4,IF(T5972&lt;=50,5,IF(T5972&lt;=100,6,IF(T5972&lt;=250,7,8)))))))</f>
        <v>1</v>
      </c>
      <c r="V5972" s="21" t="n">
        <f aca="false">IF(AND(OR(Dashboard!$T$3="All",R5972=Dashboard!$T$3),OR(Dashboard!$T$4="All",D5972=Dashboard!$T$4)),1,0)</f>
        <v>1</v>
      </c>
      <c r="W5972" s="21" t="n">
        <f aca="false">IF(V5972=1,T5972+ROW()/10000000,0)</f>
        <v>1.2005972</v>
      </c>
    </row>
    <row r="5973" customFormat="false" ht="15" hidden="false" customHeight="false" outlineLevel="0" collapsed="false">
      <c r="A5973" s="0" t="n">
        <v>18291238</v>
      </c>
      <c r="B5973" s="0" t="s">
        <v>13483</v>
      </c>
      <c r="C5973" s="0" t="n">
        <v>1</v>
      </c>
      <c r="D5973" s="0" t="s">
        <v>6924</v>
      </c>
      <c r="E5973" s="0" t="s">
        <v>13474</v>
      </c>
      <c r="F5973" s="0" t="s">
        <v>13473</v>
      </c>
      <c r="G5973" s="0" t="s">
        <v>13474</v>
      </c>
      <c r="H5973" s="0" t="s">
        <v>4046</v>
      </c>
      <c r="I5973" s="0" t="s">
        <v>2123</v>
      </c>
      <c r="J5973" s="0" t="s">
        <v>47</v>
      </c>
      <c r="K5973" s="0" t="s">
        <v>47</v>
      </c>
      <c r="L5973" s="0" t="s">
        <v>47</v>
      </c>
      <c r="M5973" s="0" t="s">
        <v>47</v>
      </c>
      <c r="N5973" s="0" t="n">
        <v>2</v>
      </c>
      <c r="O5973" s="0" t="n">
        <v>2</v>
      </c>
      <c r="P5973" s="0" t="n">
        <v>600</v>
      </c>
      <c r="Q5973" s="0" t="n">
        <v>1</v>
      </c>
      <c r="R5973" s="0" t="str">
        <f aca="false">INDEX(Lookup!$B$4:$B$18,MATCH(C5973,Lookup!$A$4:$A$18,0))</f>
        <v>India</v>
      </c>
      <c r="S5973" s="20" t="n">
        <f aca="false">INDEX(Lookup!$D$4:$D$18,MATCH(C5973,Lookup!$A$4:$A$18,0))</f>
        <v>0.012</v>
      </c>
      <c r="T5973" s="21" t="n">
        <f aca="false">ROUND(P5973*S5973,2)</f>
        <v>7.2</v>
      </c>
      <c r="U5973" s="21" t="n">
        <f aca="false">IF(T5973&lt;=10,1,IF(T5973&lt;=20,2,IF(T5973&lt;=30,3,IF(T5973&lt;=40,4,IF(T5973&lt;=50,5,IF(T5973&lt;=100,6,IF(T5973&lt;=250,7,8)))))))</f>
        <v>1</v>
      </c>
      <c r="V5973" s="21" t="n">
        <f aca="false">IF(AND(OR(Dashboard!$T$3="All",R5973=Dashboard!$T$3),OR(Dashboard!$T$4="All",D5973=Dashboard!$T$4)),1,0)</f>
        <v>1</v>
      </c>
      <c r="W5973" s="21" t="n">
        <f aca="false">IF(V5973=1,T5973+ROW()/10000000,0)</f>
        <v>7.2005973</v>
      </c>
    </row>
    <row r="5974" customFormat="false" ht="15" hidden="false" customHeight="false" outlineLevel="0" collapsed="false">
      <c r="A5974" s="0" t="n">
        <v>18472436</v>
      </c>
      <c r="B5974" s="0" t="s">
        <v>2993</v>
      </c>
      <c r="C5974" s="0" t="n">
        <v>1</v>
      </c>
      <c r="D5974" s="0" t="s">
        <v>6924</v>
      </c>
      <c r="E5974" s="0" t="s">
        <v>13484</v>
      </c>
      <c r="F5974" s="0" t="s">
        <v>13485</v>
      </c>
      <c r="G5974" s="0" t="s">
        <v>13486</v>
      </c>
      <c r="H5974" s="0" t="s">
        <v>1124</v>
      </c>
      <c r="I5974" s="0" t="s">
        <v>2123</v>
      </c>
      <c r="J5974" s="0" t="s">
        <v>46</v>
      </c>
      <c r="K5974" s="0" t="s">
        <v>47</v>
      </c>
      <c r="L5974" s="0" t="s">
        <v>47</v>
      </c>
      <c r="M5974" s="0" t="s">
        <v>47</v>
      </c>
      <c r="N5974" s="0" t="n">
        <v>3</v>
      </c>
      <c r="O5974" s="0" t="n">
        <v>5</v>
      </c>
      <c r="P5974" s="0" t="n">
        <v>1100</v>
      </c>
      <c r="Q5974" s="0" t="n">
        <v>3.1</v>
      </c>
      <c r="R5974" s="0" t="str">
        <f aca="false">INDEX(Lookup!$B$4:$B$18,MATCH(C5974,Lookup!$A$4:$A$18,0))</f>
        <v>India</v>
      </c>
      <c r="S5974" s="20" t="n">
        <f aca="false">INDEX(Lookup!$D$4:$D$18,MATCH(C5974,Lookup!$A$4:$A$18,0))</f>
        <v>0.012</v>
      </c>
      <c r="T5974" s="21" t="n">
        <f aca="false">ROUND(P5974*S5974,2)</f>
        <v>13.2</v>
      </c>
      <c r="U5974" s="21" t="n">
        <f aca="false">IF(T5974&lt;=10,1,IF(T5974&lt;=20,2,IF(T5974&lt;=30,3,IF(T5974&lt;=40,4,IF(T5974&lt;=50,5,IF(T5974&lt;=100,6,IF(T5974&lt;=250,7,8)))))))</f>
        <v>2</v>
      </c>
      <c r="V5974" s="21" t="n">
        <f aca="false">IF(AND(OR(Dashboard!$T$3="All",R5974=Dashboard!$T$3),OR(Dashboard!$T$4="All",D5974=Dashboard!$T$4)),1,0)</f>
        <v>1</v>
      </c>
      <c r="W5974" s="21" t="n">
        <f aca="false">IF(V5974=1,T5974+ROW()/10000000,0)</f>
        <v>13.2005974</v>
      </c>
    </row>
    <row r="5975" customFormat="false" ht="15" hidden="false" customHeight="false" outlineLevel="0" collapsed="false">
      <c r="A5975" s="0" t="n">
        <v>9037</v>
      </c>
      <c r="B5975" s="0" t="s">
        <v>13487</v>
      </c>
      <c r="C5975" s="0" t="n">
        <v>1</v>
      </c>
      <c r="D5975" s="0" t="s">
        <v>6924</v>
      </c>
      <c r="E5975" s="0" t="s">
        <v>13486</v>
      </c>
      <c r="F5975" s="0" t="s">
        <v>13485</v>
      </c>
      <c r="G5975" s="0" t="s">
        <v>13486</v>
      </c>
      <c r="H5975" s="0" t="s">
        <v>13488</v>
      </c>
      <c r="I5975" s="0" t="s">
        <v>2123</v>
      </c>
      <c r="J5975" s="0" t="s">
        <v>47</v>
      </c>
      <c r="K5975" s="0" t="s">
        <v>47</v>
      </c>
      <c r="L5975" s="0" t="s">
        <v>47</v>
      </c>
      <c r="M5975" s="0" t="s">
        <v>47</v>
      </c>
      <c r="N5975" s="0" t="n">
        <v>2</v>
      </c>
      <c r="O5975" s="0" t="n">
        <v>55</v>
      </c>
      <c r="P5975" s="0" t="n">
        <v>500</v>
      </c>
      <c r="Q5975" s="0" t="n">
        <v>2.6</v>
      </c>
      <c r="R5975" s="0" t="str">
        <f aca="false">INDEX(Lookup!$B$4:$B$18,MATCH(C5975,Lookup!$A$4:$A$18,0))</f>
        <v>India</v>
      </c>
      <c r="S5975" s="20" t="n">
        <f aca="false">INDEX(Lookup!$D$4:$D$18,MATCH(C5975,Lookup!$A$4:$A$18,0))</f>
        <v>0.012</v>
      </c>
      <c r="T5975" s="21" t="n">
        <f aca="false">ROUND(P5975*S5975,2)</f>
        <v>6</v>
      </c>
      <c r="U5975" s="21" t="n">
        <f aca="false">IF(T5975&lt;=10,1,IF(T5975&lt;=20,2,IF(T5975&lt;=30,3,IF(T5975&lt;=40,4,IF(T5975&lt;=50,5,IF(T5975&lt;=100,6,IF(T5975&lt;=250,7,8)))))))</f>
        <v>1</v>
      </c>
      <c r="V5975" s="21" t="n">
        <f aca="false">IF(AND(OR(Dashboard!$T$3="All",R5975=Dashboard!$T$3),OR(Dashboard!$T$4="All",D5975=Dashboard!$T$4)),1,0)</f>
        <v>1</v>
      </c>
      <c r="W5975" s="21" t="n">
        <f aca="false">IF(V5975=1,T5975+ROW()/10000000,0)</f>
        <v>6.0005975</v>
      </c>
    </row>
    <row r="5976" customFormat="false" ht="15" hidden="false" customHeight="false" outlineLevel="0" collapsed="false">
      <c r="A5976" s="0" t="n">
        <v>18391581</v>
      </c>
      <c r="B5976" s="0" t="s">
        <v>13489</v>
      </c>
      <c r="C5976" s="0" t="n">
        <v>1</v>
      </c>
      <c r="D5976" s="0" t="s">
        <v>6924</v>
      </c>
      <c r="E5976" s="0" t="s">
        <v>13490</v>
      </c>
      <c r="F5976" s="0" t="s">
        <v>13485</v>
      </c>
      <c r="G5976" s="0" t="s">
        <v>13486</v>
      </c>
      <c r="H5976" s="0" t="s">
        <v>13491</v>
      </c>
      <c r="I5976" s="0" t="s">
        <v>2123</v>
      </c>
      <c r="J5976" s="0" t="s">
        <v>47</v>
      </c>
      <c r="K5976" s="0" t="s">
        <v>47</v>
      </c>
      <c r="L5976" s="0" t="s">
        <v>47</v>
      </c>
      <c r="M5976" s="0" t="s">
        <v>47</v>
      </c>
      <c r="N5976" s="0" t="n">
        <v>1</v>
      </c>
      <c r="O5976" s="0" t="n">
        <v>8</v>
      </c>
      <c r="P5976" s="0" t="n">
        <v>200</v>
      </c>
      <c r="Q5976" s="0" t="n">
        <v>3.1</v>
      </c>
      <c r="R5976" s="0" t="str">
        <f aca="false">INDEX(Lookup!$B$4:$B$18,MATCH(C5976,Lookup!$A$4:$A$18,0))</f>
        <v>India</v>
      </c>
      <c r="S5976" s="20" t="n">
        <f aca="false">INDEX(Lookup!$D$4:$D$18,MATCH(C5976,Lookup!$A$4:$A$18,0))</f>
        <v>0.012</v>
      </c>
      <c r="T5976" s="21" t="n">
        <f aca="false">ROUND(P5976*S5976,2)</f>
        <v>2.4</v>
      </c>
      <c r="U5976" s="21" t="n">
        <f aca="false">IF(T5976&lt;=10,1,IF(T5976&lt;=20,2,IF(T5976&lt;=30,3,IF(T5976&lt;=40,4,IF(T5976&lt;=50,5,IF(T5976&lt;=100,6,IF(T5976&lt;=250,7,8)))))))</f>
        <v>1</v>
      </c>
      <c r="V5976" s="21" t="n">
        <f aca="false">IF(AND(OR(Dashboard!$T$3="All",R5976=Dashboard!$T$3),OR(Dashboard!$T$4="All",D5976=Dashboard!$T$4)),1,0)</f>
        <v>1</v>
      </c>
      <c r="W5976" s="21" t="n">
        <f aca="false">IF(V5976=1,T5976+ROW()/10000000,0)</f>
        <v>2.4005976</v>
      </c>
    </row>
    <row r="5977" customFormat="false" ht="15" hidden="false" customHeight="false" outlineLevel="0" collapsed="false">
      <c r="A5977" s="0" t="n">
        <v>7077</v>
      </c>
      <c r="B5977" s="0" t="s">
        <v>7828</v>
      </c>
      <c r="C5977" s="0" t="n">
        <v>1</v>
      </c>
      <c r="D5977" s="0" t="s">
        <v>6924</v>
      </c>
      <c r="E5977" s="0" t="s">
        <v>13492</v>
      </c>
      <c r="F5977" s="0" t="s">
        <v>13485</v>
      </c>
      <c r="G5977" s="0" t="s">
        <v>13486</v>
      </c>
      <c r="H5977" s="0" t="s">
        <v>153</v>
      </c>
      <c r="I5977" s="0" t="s">
        <v>2123</v>
      </c>
      <c r="J5977" s="0" t="s">
        <v>47</v>
      </c>
      <c r="K5977" s="0" t="s">
        <v>47</v>
      </c>
      <c r="L5977" s="0" t="s">
        <v>47</v>
      </c>
      <c r="M5977" s="0" t="s">
        <v>47</v>
      </c>
      <c r="N5977" s="0" t="n">
        <v>2</v>
      </c>
      <c r="O5977" s="0" t="n">
        <v>29</v>
      </c>
      <c r="P5977" s="0" t="n">
        <v>750</v>
      </c>
      <c r="Q5977" s="0" t="n">
        <v>2.6</v>
      </c>
      <c r="R5977" s="0" t="str">
        <f aca="false">INDEX(Lookup!$B$4:$B$18,MATCH(C5977,Lookup!$A$4:$A$18,0))</f>
        <v>India</v>
      </c>
      <c r="S5977" s="20" t="n">
        <f aca="false">INDEX(Lookup!$D$4:$D$18,MATCH(C5977,Lookup!$A$4:$A$18,0))</f>
        <v>0.012</v>
      </c>
      <c r="T5977" s="21" t="n">
        <f aca="false">ROUND(P5977*S5977,2)</f>
        <v>9</v>
      </c>
      <c r="U5977" s="21" t="n">
        <f aca="false">IF(T5977&lt;=10,1,IF(T5977&lt;=20,2,IF(T5977&lt;=30,3,IF(T5977&lt;=40,4,IF(T5977&lt;=50,5,IF(T5977&lt;=100,6,IF(T5977&lt;=250,7,8)))))))</f>
        <v>1</v>
      </c>
      <c r="V5977" s="21" t="n">
        <f aca="false">IF(AND(OR(Dashboard!$T$3="All",R5977=Dashboard!$T$3),OR(Dashboard!$T$4="All",D5977=Dashboard!$T$4)),1,0)</f>
        <v>1</v>
      </c>
      <c r="W5977" s="21" t="n">
        <f aca="false">IF(V5977=1,T5977+ROW()/10000000,0)</f>
        <v>9.0005977</v>
      </c>
    </row>
    <row r="5978" customFormat="false" ht="15" hidden="false" customHeight="false" outlineLevel="0" collapsed="false">
      <c r="A5978" s="0" t="n">
        <v>306586</v>
      </c>
      <c r="B5978" s="0" t="s">
        <v>3115</v>
      </c>
      <c r="C5978" s="0" t="n">
        <v>1</v>
      </c>
      <c r="D5978" s="0" t="s">
        <v>6924</v>
      </c>
      <c r="E5978" s="0" t="s">
        <v>13484</v>
      </c>
      <c r="F5978" s="0" t="s">
        <v>13485</v>
      </c>
      <c r="G5978" s="0" t="s">
        <v>13486</v>
      </c>
      <c r="H5978" s="0" t="s">
        <v>164</v>
      </c>
      <c r="I5978" s="0" t="s">
        <v>2123</v>
      </c>
      <c r="J5978" s="0" t="s">
        <v>47</v>
      </c>
      <c r="K5978" s="0" t="s">
        <v>47</v>
      </c>
      <c r="L5978" s="0" t="s">
        <v>47</v>
      </c>
      <c r="M5978" s="0" t="s">
        <v>47</v>
      </c>
      <c r="N5978" s="0" t="n">
        <v>2</v>
      </c>
      <c r="O5978" s="0" t="n">
        <v>69</v>
      </c>
      <c r="P5978" s="0" t="n">
        <v>800</v>
      </c>
      <c r="Q5978" s="0" t="n">
        <v>3.2</v>
      </c>
      <c r="R5978" s="0" t="str">
        <f aca="false">INDEX(Lookup!$B$4:$B$18,MATCH(C5978,Lookup!$A$4:$A$18,0))</f>
        <v>India</v>
      </c>
      <c r="S5978" s="20" t="n">
        <f aca="false">INDEX(Lookup!$D$4:$D$18,MATCH(C5978,Lookup!$A$4:$A$18,0))</f>
        <v>0.012</v>
      </c>
      <c r="T5978" s="21" t="n">
        <f aca="false">ROUND(P5978*S5978,2)</f>
        <v>9.6</v>
      </c>
      <c r="U5978" s="21" t="n">
        <f aca="false">IF(T5978&lt;=10,1,IF(T5978&lt;=20,2,IF(T5978&lt;=30,3,IF(T5978&lt;=40,4,IF(T5978&lt;=50,5,IF(T5978&lt;=100,6,IF(T5978&lt;=250,7,8)))))))</f>
        <v>1</v>
      </c>
      <c r="V5978" s="21" t="n">
        <f aca="false">IF(AND(OR(Dashboard!$T$3="All",R5978=Dashboard!$T$3),OR(Dashboard!$T$4="All",D5978=Dashboard!$T$4)),1,0)</f>
        <v>1</v>
      </c>
      <c r="W5978" s="21" t="n">
        <f aca="false">IF(V5978=1,T5978+ROW()/10000000,0)</f>
        <v>9.6005978</v>
      </c>
    </row>
    <row r="5979" customFormat="false" ht="15" hidden="false" customHeight="false" outlineLevel="0" collapsed="false">
      <c r="A5979" s="0" t="n">
        <v>306495</v>
      </c>
      <c r="B5979" s="0" t="s">
        <v>2408</v>
      </c>
      <c r="C5979" s="0" t="n">
        <v>1</v>
      </c>
      <c r="D5979" s="0" t="s">
        <v>6924</v>
      </c>
      <c r="E5979" s="0" t="s">
        <v>13486</v>
      </c>
      <c r="F5979" s="0" t="s">
        <v>13485</v>
      </c>
      <c r="G5979" s="0" t="s">
        <v>13486</v>
      </c>
      <c r="H5979" s="0" t="s">
        <v>3392</v>
      </c>
      <c r="I5979" s="0" t="s">
        <v>2123</v>
      </c>
      <c r="J5979" s="0" t="s">
        <v>47</v>
      </c>
      <c r="K5979" s="0" t="s">
        <v>47</v>
      </c>
      <c r="L5979" s="0" t="s">
        <v>47</v>
      </c>
      <c r="M5979" s="0" t="s">
        <v>47</v>
      </c>
      <c r="N5979" s="0" t="n">
        <v>2</v>
      </c>
      <c r="O5979" s="0" t="n">
        <v>69</v>
      </c>
      <c r="P5979" s="0" t="n">
        <v>700</v>
      </c>
      <c r="Q5979" s="0" t="n">
        <v>3.3</v>
      </c>
      <c r="R5979" s="0" t="str">
        <f aca="false">INDEX(Lookup!$B$4:$B$18,MATCH(C5979,Lookup!$A$4:$A$18,0))</f>
        <v>India</v>
      </c>
      <c r="S5979" s="20" t="n">
        <f aca="false">INDEX(Lookup!$D$4:$D$18,MATCH(C5979,Lookup!$A$4:$A$18,0))</f>
        <v>0.012</v>
      </c>
      <c r="T5979" s="21" t="n">
        <f aca="false">ROUND(P5979*S5979,2)</f>
        <v>8.4</v>
      </c>
      <c r="U5979" s="21" t="n">
        <f aca="false">IF(T5979&lt;=10,1,IF(T5979&lt;=20,2,IF(T5979&lt;=30,3,IF(T5979&lt;=40,4,IF(T5979&lt;=50,5,IF(T5979&lt;=100,6,IF(T5979&lt;=250,7,8)))))))</f>
        <v>1</v>
      </c>
      <c r="V5979" s="21" t="n">
        <f aca="false">IF(AND(OR(Dashboard!$T$3="All",R5979=Dashboard!$T$3),OR(Dashboard!$T$4="All",D5979=Dashboard!$T$4)),1,0)</f>
        <v>1</v>
      </c>
      <c r="W5979" s="21" t="n">
        <f aca="false">IF(V5979=1,T5979+ROW()/10000000,0)</f>
        <v>8.4005979</v>
      </c>
    </row>
    <row r="5980" customFormat="false" ht="15" hidden="false" customHeight="false" outlineLevel="0" collapsed="false">
      <c r="A5980" s="0" t="n">
        <v>9061</v>
      </c>
      <c r="B5980" s="0" t="s">
        <v>13493</v>
      </c>
      <c r="C5980" s="0" t="n">
        <v>1</v>
      </c>
      <c r="D5980" s="0" t="s">
        <v>6924</v>
      </c>
      <c r="E5980" s="0" t="s">
        <v>13484</v>
      </c>
      <c r="F5980" s="0" t="s">
        <v>13485</v>
      </c>
      <c r="G5980" s="0" t="s">
        <v>13486</v>
      </c>
      <c r="H5980" s="0" t="s">
        <v>2050</v>
      </c>
      <c r="I5980" s="0" t="s">
        <v>2123</v>
      </c>
      <c r="J5980" s="0" t="s">
        <v>47</v>
      </c>
      <c r="K5980" s="0" t="s">
        <v>47</v>
      </c>
      <c r="L5980" s="0" t="s">
        <v>47</v>
      </c>
      <c r="M5980" s="0" t="s">
        <v>47</v>
      </c>
      <c r="N5980" s="0" t="n">
        <v>2</v>
      </c>
      <c r="O5980" s="0" t="n">
        <v>36</v>
      </c>
      <c r="P5980" s="0" t="n">
        <v>500</v>
      </c>
      <c r="Q5980" s="0" t="n">
        <v>3.2</v>
      </c>
      <c r="R5980" s="0" t="str">
        <f aca="false">INDEX(Lookup!$B$4:$B$18,MATCH(C5980,Lookup!$A$4:$A$18,0))</f>
        <v>India</v>
      </c>
      <c r="S5980" s="20" t="n">
        <f aca="false">INDEX(Lookup!$D$4:$D$18,MATCH(C5980,Lookup!$A$4:$A$18,0))</f>
        <v>0.012</v>
      </c>
      <c r="T5980" s="21" t="n">
        <f aca="false">ROUND(P5980*S5980,2)</f>
        <v>6</v>
      </c>
      <c r="U5980" s="21" t="n">
        <f aca="false">IF(T5980&lt;=10,1,IF(T5980&lt;=20,2,IF(T5980&lt;=30,3,IF(T5980&lt;=40,4,IF(T5980&lt;=50,5,IF(T5980&lt;=100,6,IF(T5980&lt;=250,7,8)))))))</f>
        <v>1</v>
      </c>
      <c r="V5980" s="21" t="n">
        <f aca="false">IF(AND(OR(Dashboard!$T$3="All",R5980=Dashboard!$T$3),OR(Dashboard!$T$4="All",D5980=Dashboard!$T$4)),1,0)</f>
        <v>1</v>
      </c>
      <c r="W5980" s="21" t="n">
        <f aca="false">IF(V5980=1,T5980+ROW()/10000000,0)</f>
        <v>6.000598</v>
      </c>
    </row>
    <row r="5981" customFormat="false" ht="15" hidden="false" customHeight="false" outlineLevel="0" collapsed="false">
      <c r="A5981" s="0" t="n">
        <v>18357946</v>
      </c>
      <c r="B5981" s="0" t="s">
        <v>2995</v>
      </c>
      <c r="C5981" s="0" t="n">
        <v>1</v>
      </c>
      <c r="D5981" s="0" t="s">
        <v>6924</v>
      </c>
      <c r="E5981" s="0" t="s">
        <v>13494</v>
      </c>
      <c r="F5981" s="0" t="s">
        <v>13485</v>
      </c>
      <c r="G5981" s="0" t="s">
        <v>13486</v>
      </c>
      <c r="H5981" s="0" t="s">
        <v>2997</v>
      </c>
      <c r="I5981" s="0" t="s">
        <v>2123</v>
      </c>
      <c r="J5981" s="0" t="s">
        <v>47</v>
      </c>
      <c r="K5981" s="0" t="s">
        <v>47</v>
      </c>
      <c r="L5981" s="0" t="s">
        <v>47</v>
      </c>
      <c r="M5981" s="0" t="s">
        <v>47</v>
      </c>
      <c r="N5981" s="0" t="n">
        <v>2</v>
      </c>
      <c r="O5981" s="0" t="n">
        <v>36</v>
      </c>
      <c r="P5981" s="0" t="n">
        <v>600</v>
      </c>
      <c r="Q5981" s="0" t="n">
        <v>3.4</v>
      </c>
      <c r="R5981" s="0" t="str">
        <f aca="false">INDEX(Lookup!$B$4:$B$18,MATCH(C5981,Lookup!$A$4:$A$18,0))</f>
        <v>India</v>
      </c>
      <c r="S5981" s="20" t="n">
        <f aca="false">INDEX(Lookup!$D$4:$D$18,MATCH(C5981,Lookup!$A$4:$A$18,0))</f>
        <v>0.012</v>
      </c>
      <c r="T5981" s="21" t="n">
        <f aca="false">ROUND(P5981*S5981,2)</f>
        <v>7.2</v>
      </c>
      <c r="U5981" s="21" t="n">
        <f aca="false">IF(T5981&lt;=10,1,IF(T5981&lt;=20,2,IF(T5981&lt;=30,3,IF(T5981&lt;=40,4,IF(T5981&lt;=50,5,IF(T5981&lt;=100,6,IF(T5981&lt;=250,7,8)))))))</f>
        <v>1</v>
      </c>
      <c r="V5981" s="21" t="n">
        <f aca="false">IF(AND(OR(Dashboard!$T$3="All",R5981=Dashboard!$T$3),OR(Dashboard!$T$4="All",D5981=Dashboard!$T$4)),1,0)</f>
        <v>1</v>
      </c>
      <c r="W5981" s="21" t="n">
        <f aca="false">IF(V5981=1,T5981+ROW()/10000000,0)</f>
        <v>7.2005981</v>
      </c>
    </row>
    <row r="5982" customFormat="false" ht="15" hidden="false" customHeight="false" outlineLevel="0" collapsed="false">
      <c r="A5982" s="0" t="n">
        <v>308991</v>
      </c>
      <c r="B5982" s="0" t="s">
        <v>13495</v>
      </c>
      <c r="C5982" s="0" t="n">
        <v>1</v>
      </c>
      <c r="D5982" s="0" t="s">
        <v>6924</v>
      </c>
      <c r="E5982" s="0" t="s">
        <v>13490</v>
      </c>
      <c r="F5982" s="0" t="s">
        <v>13485</v>
      </c>
      <c r="G5982" s="0" t="s">
        <v>13486</v>
      </c>
      <c r="H5982" s="0" t="s">
        <v>3015</v>
      </c>
      <c r="I5982" s="0" t="s">
        <v>2123</v>
      </c>
      <c r="J5982" s="0" t="s">
        <v>47</v>
      </c>
      <c r="K5982" s="0" t="s">
        <v>47</v>
      </c>
      <c r="L5982" s="0" t="s">
        <v>47</v>
      </c>
      <c r="M5982" s="0" t="s">
        <v>47</v>
      </c>
      <c r="N5982" s="0" t="n">
        <v>1</v>
      </c>
      <c r="O5982" s="0" t="n">
        <v>18</v>
      </c>
      <c r="P5982" s="0" t="n">
        <v>200</v>
      </c>
      <c r="Q5982" s="0" t="n">
        <v>3.3</v>
      </c>
      <c r="R5982" s="0" t="str">
        <f aca="false">INDEX(Lookup!$B$4:$B$18,MATCH(C5982,Lookup!$A$4:$A$18,0))</f>
        <v>India</v>
      </c>
      <c r="S5982" s="20" t="n">
        <f aca="false">INDEX(Lookup!$D$4:$D$18,MATCH(C5982,Lookup!$A$4:$A$18,0))</f>
        <v>0.012</v>
      </c>
      <c r="T5982" s="21" t="n">
        <f aca="false">ROUND(P5982*S5982,2)</f>
        <v>2.4</v>
      </c>
      <c r="U5982" s="21" t="n">
        <f aca="false">IF(T5982&lt;=10,1,IF(T5982&lt;=20,2,IF(T5982&lt;=30,3,IF(T5982&lt;=40,4,IF(T5982&lt;=50,5,IF(T5982&lt;=100,6,IF(T5982&lt;=250,7,8)))))))</f>
        <v>1</v>
      </c>
      <c r="V5982" s="21" t="n">
        <f aca="false">IF(AND(OR(Dashboard!$T$3="All",R5982=Dashboard!$T$3),OR(Dashboard!$T$4="All",D5982=Dashboard!$T$4)),1,0)</f>
        <v>1</v>
      </c>
      <c r="W5982" s="21" t="n">
        <f aca="false">IF(V5982=1,T5982+ROW()/10000000,0)</f>
        <v>2.4005982</v>
      </c>
    </row>
    <row r="5983" customFormat="false" ht="15" hidden="false" customHeight="false" outlineLevel="0" collapsed="false">
      <c r="A5983" s="0" t="n">
        <v>7071</v>
      </c>
      <c r="B5983" s="0" t="s">
        <v>3025</v>
      </c>
      <c r="C5983" s="0" t="n">
        <v>1</v>
      </c>
      <c r="D5983" s="0" t="s">
        <v>6924</v>
      </c>
      <c r="E5983" s="0" t="s">
        <v>13496</v>
      </c>
      <c r="F5983" s="0" t="s">
        <v>13485</v>
      </c>
      <c r="G5983" s="0" t="s">
        <v>13486</v>
      </c>
      <c r="H5983" s="0" t="s">
        <v>2228</v>
      </c>
      <c r="I5983" s="0" t="s">
        <v>2123</v>
      </c>
      <c r="J5983" s="0" t="s">
        <v>47</v>
      </c>
      <c r="K5983" s="0" t="s">
        <v>46</v>
      </c>
      <c r="L5983" s="0" t="s">
        <v>47</v>
      </c>
      <c r="M5983" s="0" t="s">
        <v>47</v>
      </c>
      <c r="N5983" s="0" t="n">
        <v>1</v>
      </c>
      <c r="O5983" s="0" t="n">
        <v>17</v>
      </c>
      <c r="P5983" s="0" t="n">
        <v>250</v>
      </c>
      <c r="Q5983" s="0" t="n">
        <v>2.7</v>
      </c>
      <c r="R5983" s="0" t="str">
        <f aca="false">INDEX(Lookup!$B$4:$B$18,MATCH(C5983,Lookup!$A$4:$A$18,0))</f>
        <v>India</v>
      </c>
      <c r="S5983" s="20" t="n">
        <f aca="false">INDEX(Lookup!$D$4:$D$18,MATCH(C5983,Lookup!$A$4:$A$18,0))</f>
        <v>0.012</v>
      </c>
      <c r="T5983" s="21" t="n">
        <f aca="false">ROUND(P5983*S5983,2)</f>
        <v>3</v>
      </c>
      <c r="U5983" s="21" t="n">
        <f aca="false">IF(T5983&lt;=10,1,IF(T5983&lt;=20,2,IF(T5983&lt;=30,3,IF(T5983&lt;=40,4,IF(T5983&lt;=50,5,IF(T5983&lt;=100,6,IF(T5983&lt;=250,7,8)))))))</f>
        <v>1</v>
      </c>
      <c r="V5983" s="21" t="n">
        <f aca="false">IF(AND(OR(Dashboard!$T$3="All",R5983=Dashboard!$T$3),OR(Dashboard!$T$4="All",D5983=Dashboard!$T$4)),1,0)</f>
        <v>1</v>
      </c>
      <c r="W5983" s="21" t="n">
        <f aca="false">IF(V5983=1,T5983+ROW()/10000000,0)</f>
        <v>3.0005983</v>
      </c>
    </row>
    <row r="5984" customFormat="false" ht="15" hidden="false" customHeight="false" outlineLevel="0" collapsed="false">
      <c r="A5984" s="0" t="n">
        <v>18282040</v>
      </c>
      <c r="B5984" s="0" t="s">
        <v>3162</v>
      </c>
      <c r="C5984" s="0" t="n">
        <v>1</v>
      </c>
      <c r="D5984" s="0" t="s">
        <v>6924</v>
      </c>
      <c r="E5984" s="0" t="s">
        <v>13497</v>
      </c>
      <c r="F5984" s="0" t="s">
        <v>13485</v>
      </c>
      <c r="G5984" s="0" t="s">
        <v>13486</v>
      </c>
      <c r="H5984" s="0" t="s">
        <v>2342</v>
      </c>
      <c r="I5984" s="0" t="s">
        <v>2123</v>
      </c>
      <c r="J5984" s="0" t="s">
        <v>47</v>
      </c>
      <c r="K5984" s="0" t="s">
        <v>47</v>
      </c>
      <c r="L5984" s="0" t="s">
        <v>47</v>
      </c>
      <c r="M5984" s="0" t="s">
        <v>47</v>
      </c>
      <c r="N5984" s="0" t="n">
        <v>1</v>
      </c>
      <c r="O5984" s="0" t="n">
        <v>19</v>
      </c>
      <c r="P5984" s="0" t="n">
        <v>400</v>
      </c>
      <c r="Q5984" s="0" t="n">
        <v>3.2</v>
      </c>
      <c r="R5984" s="0" t="str">
        <f aca="false">INDEX(Lookup!$B$4:$B$18,MATCH(C5984,Lookup!$A$4:$A$18,0))</f>
        <v>India</v>
      </c>
      <c r="S5984" s="20" t="n">
        <f aca="false">INDEX(Lookup!$D$4:$D$18,MATCH(C5984,Lookup!$A$4:$A$18,0))</f>
        <v>0.012</v>
      </c>
      <c r="T5984" s="21" t="n">
        <f aca="false">ROUND(P5984*S5984,2)</f>
        <v>4.8</v>
      </c>
      <c r="U5984" s="21" t="n">
        <f aca="false">IF(T5984&lt;=10,1,IF(T5984&lt;=20,2,IF(T5984&lt;=30,3,IF(T5984&lt;=40,4,IF(T5984&lt;=50,5,IF(T5984&lt;=100,6,IF(T5984&lt;=250,7,8)))))))</f>
        <v>1</v>
      </c>
      <c r="V5984" s="21" t="n">
        <f aca="false">IF(AND(OR(Dashboard!$T$3="All",R5984=Dashboard!$T$3),OR(Dashboard!$T$4="All",D5984=Dashboard!$T$4)),1,0)</f>
        <v>1</v>
      </c>
      <c r="W5984" s="21" t="n">
        <f aca="false">IF(V5984=1,T5984+ROW()/10000000,0)</f>
        <v>4.8005984</v>
      </c>
    </row>
    <row r="5985" customFormat="false" ht="15" hidden="false" customHeight="false" outlineLevel="0" collapsed="false">
      <c r="A5985" s="0" t="n">
        <v>8379</v>
      </c>
      <c r="B5985" s="0" t="s">
        <v>2294</v>
      </c>
      <c r="C5985" s="0" t="n">
        <v>1</v>
      </c>
      <c r="D5985" s="0" t="s">
        <v>6924</v>
      </c>
      <c r="E5985" s="0" t="s">
        <v>13492</v>
      </c>
      <c r="F5985" s="0" t="s">
        <v>13485</v>
      </c>
      <c r="G5985" s="0" t="s">
        <v>13486</v>
      </c>
      <c r="H5985" s="0" t="s">
        <v>1651</v>
      </c>
      <c r="I5985" s="0" t="s">
        <v>2123</v>
      </c>
      <c r="J5985" s="0" t="s">
        <v>47</v>
      </c>
      <c r="K5985" s="0" t="s">
        <v>46</v>
      </c>
      <c r="L5985" s="0" t="s">
        <v>47</v>
      </c>
      <c r="M5985" s="0" t="s">
        <v>47</v>
      </c>
      <c r="N5985" s="0" t="n">
        <v>2</v>
      </c>
      <c r="O5985" s="0" t="n">
        <v>47</v>
      </c>
      <c r="P5985" s="0" t="n">
        <v>500</v>
      </c>
      <c r="Q5985" s="0" t="n">
        <v>2.6</v>
      </c>
      <c r="R5985" s="0" t="str">
        <f aca="false">INDEX(Lookup!$B$4:$B$18,MATCH(C5985,Lookup!$A$4:$A$18,0))</f>
        <v>India</v>
      </c>
      <c r="S5985" s="20" t="n">
        <f aca="false">INDEX(Lookup!$D$4:$D$18,MATCH(C5985,Lookup!$A$4:$A$18,0))</f>
        <v>0.012</v>
      </c>
      <c r="T5985" s="21" t="n">
        <f aca="false">ROUND(P5985*S5985,2)</f>
        <v>6</v>
      </c>
      <c r="U5985" s="21" t="n">
        <f aca="false">IF(T5985&lt;=10,1,IF(T5985&lt;=20,2,IF(T5985&lt;=30,3,IF(T5985&lt;=40,4,IF(T5985&lt;=50,5,IF(T5985&lt;=100,6,IF(T5985&lt;=250,7,8)))))))</f>
        <v>1</v>
      </c>
      <c r="V5985" s="21" t="n">
        <f aca="false">IF(AND(OR(Dashboard!$T$3="All",R5985=Dashboard!$T$3),OR(Dashboard!$T$4="All",D5985=Dashboard!$T$4)),1,0)</f>
        <v>1</v>
      </c>
      <c r="W5985" s="21" t="n">
        <f aca="false">IF(V5985=1,T5985+ROW()/10000000,0)</f>
        <v>6.0005985</v>
      </c>
    </row>
    <row r="5986" customFormat="false" ht="15" hidden="false" customHeight="false" outlineLevel="0" collapsed="false">
      <c r="A5986" s="0" t="n">
        <v>9040</v>
      </c>
      <c r="B5986" s="0" t="s">
        <v>5472</v>
      </c>
      <c r="C5986" s="0" t="n">
        <v>1</v>
      </c>
      <c r="D5986" s="0" t="s">
        <v>6924</v>
      </c>
      <c r="E5986" s="0" t="s">
        <v>13498</v>
      </c>
      <c r="F5986" s="0" t="s">
        <v>13485</v>
      </c>
      <c r="G5986" s="0" t="s">
        <v>13486</v>
      </c>
      <c r="H5986" s="0" t="s">
        <v>2228</v>
      </c>
      <c r="I5986" s="0" t="s">
        <v>2123</v>
      </c>
      <c r="J5986" s="0" t="s">
        <v>47</v>
      </c>
      <c r="K5986" s="0" t="s">
        <v>47</v>
      </c>
      <c r="L5986" s="0" t="s">
        <v>47</v>
      </c>
      <c r="M5986" s="0" t="s">
        <v>47</v>
      </c>
      <c r="N5986" s="0" t="n">
        <v>1</v>
      </c>
      <c r="O5986" s="0" t="n">
        <v>18</v>
      </c>
      <c r="P5986" s="0" t="n">
        <v>150</v>
      </c>
      <c r="Q5986" s="0" t="n">
        <v>3.3</v>
      </c>
      <c r="R5986" s="0" t="str">
        <f aca="false">INDEX(Lookup!$B$4:$B$18,MATCH(C5986,Lookup!$A$4:$A$18,0))</f>
        <v>India</v>
      </c>
      <c r="S5986" s="20" t="n">
        <f aca="false">INDEX(Lookup!$D$4:$D$18,MATCH(C5986,Lookup!$A$4:$A$18,0))</f>
        <v>0.012</v>
      </c>
      <c r="T5986" s="21" t="n">
        <f aca="false">ROUND(P5986*S5986,2)</f>
        <v>1.8</v>
      </c>
      <c r="U5986" s="21" t="n">
        <f aca="false">IF(T5986&lt;=10,1,IF(T5986&lt;=20,2,IF(T5986&lt;=30,3,IF(T5986&lt;=40,4,IF(T5986&lt;=50,5,IF(T5986&lt;=100,6,IF(T5986&lt;=250,7,8)))))))</f>
        <v>1</v>
      </c>
      <c r="V5986" s="21" t="n">
        <f aca="false">IF(AND(OR(Dashboard!$T$3="All",R5986=Dashboard!$T$3),OR(Dashboard!$T$4="All",D5986=Dashboard!$T$4)),1,0)</f>
        <v>1</v>
      </c>
      <c r="W5986" s="21" t="n">
        <f aca="false">IF(V5986=1,T5986+ROW()/10000000,0)</f>
        <v>1.8005986</v>
      </c>
    </row>
    <row r="5987" customFormat="false" ht="15" hidden="false" customHeight="false" outlineLevel="0" collapsed="false">
      <c r="A5987" s="0" t="n">
        <v>18367984</v>
      </c>
      <c r="B5987" s="0" t="s">
        <v>10560</v>
      </c>
      <c r="C5987" s="0" t="n">
        <v>1</v>
      </c>
      <c r="D5987" s="0" t="s">
        <v>6924</v>
      </c>
      <c r="E5987" s="0" t="s">
        <v>13499</v>
      </c>
      <c r="F5987" s="0" t="s">
        <v>13485</v>
      </c>
      <c r="G5987" s="0" t="s">
        <v>13486</v>
      </c>
      <c r="H5987" s="0" t="s">
        <v>402</v>
      </c>
      <c r="I5987" s="0" t="s">
        <v>2123</v>
      </c>
      <c r="J5987" s="0" t="s">
        <v>47</v>
      </c>
      <c r="K5987" s="0" t="s">
        <v>47</v>
      </c>
      <c r="L5987" s="0" t="s">
        <v>47</v>
      </c>
      <c r="M5987" s="0" t="s">
        <v>47</v>
      </c>
      <c r="N5987" s="0" t="n">
        <v>1</v>
      </c>
      <c r="O5987" s="0" t="n">
        <v>6</v>
      </c>
      <c r="P5987" s="0" t="n">
        <v>400</v>
      </c>
      <c r="Q5987" s="0" t="n">
        <v>2.8</v>
      </c>
      <c r="R5987" s="0" t="str">
        <f aca="false">INDEX(Lookup!$B$4:$B$18,MATCH(C5987,Lookup!$A$4:$A$18,0))</f>
        <v>India</v>
      </c>
      <c r="S5987" s="20" t="n">
        <f aca="false">INDEX(Lookup!$D$4:$D$18,MATCH(C5987,Lookup!$A$4:$A$18,0))</f>
        <v>0.012</v>
      </c>
      <c r="T5987" s="21" t="n">
        <f aca="false">ROUND(P5987*S5987,2)</f>
        <v>4.8</v>
      </c>
      <c r="U5987" s="21" t="n">
        <f aca="false">IF(T5987&lt;=10,1,IF(T5987&lt;=20,2,IF(T5987&lt;=30,3,IF(T5987&lt;=40,4,IF(T5987&lt;=50,5,IF(T5987&lt;=100,6,IF(T5987&lt;=250,7,8)))))))</f>
        <v>1</v>
      </c>
      <c r="V5987" s="21" t="n">
        <f aca="false">IF(AND(OR(Dashboard!$T$3="All",R5987=Dashboard!$T$3),OR(Dashboard!$T$4="All",D5987=Dashboard!$T$4)),1,0)</f>
        <v>1</v>
      </c>
      <c r="W5987" s="21" t="n">
        <f aca="false">IF(V5987=1,T5987+ROW()/10000000,0)</f>
        <v>4.8005987</v>
      </c>
    </row>
    <row r="5988" customFormat="false" ht="15" hidden="false" customHeight="false" outlineLevel="0" collapsed="false">
      <c r="A5988" s="0" t="n">
        <v>4455</v>
      </c>
      <c r="B5988" s="0" t="s">
        <v>13500</v>
      </c>
      <c r="C5988" s="0" t="n">
        <v>1</v>
      </c>
      <c r="D5988" s="0" t="s">
        <v>6924</v>
      </c>
      <c r="E5988" s="0" t="s">
        <v>13484</v>
      </c>
      <c r="F5988" s="0" t="s">
        <v>13485</v>
      </c>
      <c r="G5988" s="0" t="s">
        <v>13486</v>
      </c>
      <c r="H5988" s="0" t="s">
        <v>69</v>
      </c>
      <c r="I5988" s="0" t="s">
        <v>2123</v>
      </c>
      <c r="J5988" s="0" t="s">
        <v>46</v>
      </c>
      <c r="K5988" s="0" t="s">
        <v>47</v>
      </c>
      <c r="L5988" s="0" t="s">
        <v>47</v>
      </c>
      <c r="M5988" s="0" t="s">
        <v>47</v>
      </c>
      <c r="N5988" s="0" t="n">
        <v>2</v>
      </c>
      <c r="O5988" s="0" t="n">
        <v>71</v>
      </c>
      <c r="P5988" s="0" t="n">
        <v>800</v>
      </c>
      <c r="Q5988" s="0" t="n">
        <v>2.6</v>
      </c>
      <c r="R5988" s="0" t="str">
        <f aca="false">INDEX(Lookup!$B$4:$B$18,MATCH(C5988,Lookup!$A$4:$A$18,0))</f>
        <v>India</v>
      </c>
      <c r="S5988" s="20" t="n">
        <f aca="false">INDEX(Lookup!$D$4:$D$18,MATCH(C5988,Lookup!$A$4:$A$18,0))</f>
        <v>0.012</v>
      </c>
      <c r="T5988" s="21" t="n">
        <f aca="false">ROUND(P5988*S5988,2)</f>
        <v>9.6</v>
      </c>
      <c r="U5988" s="21" t="n">
        <f aca="false">IF(T5988&lt;=10,1,IF(T5988&lt;=20,2,IF(T5988&lt;=30,3,IF(T5988&lt;=40,4,IF(T5988&lt;=50,5,IF(T5988&lt;=100,6,IF(T5988&lt;=250,7,8)))))))</f>
        <v>1</v>
      </c>
      <c r="V5988" s="21" t="n">
        <f aca="false">IF(AND(OR(Dashboard!$T$3="All",R5988=Dashboard!$T$3),OR(Dashboard!$T$4="All",D5988=Dashboard!$T$4)),1,0)</f>
        <v>1</v>
      </c>
      <c r="W5988" s="21" t="n">
        <f aca="false">IF(V5988=1,T5988+ROW()/10000000,0)</f>
        <v>9.6005988</v>
      </c>
    </row>
    <row r="5989" customFormat="false" ht="15" hidden="false" customHeight="false" outlineLevel="0" collapsed="false">
      <c r="A5989" s="0" t="n">
        <v>4454</v>
      </c>
      <c r="B5989" s="0" t="s">
        <v>13501</v>
      </c>
      <c r="C5989" s="0" t="n">
        <v>1</v>
      </c>
      <c r="D5989" s="0" t="s">
        <v>6924</v>
      </c>
      <c r="E5989" s="0" t="s">
        <v>13484</v>
      </c>
      <c r="F5989" s="0" t="s">
        <v>13485</v>
      </c>
      <c r="G5989" s="0" t="s">
        <v>13486</v>
      </c>
      <c r="H5989" s="0" t="s">
        <v>2122</v>
      </c>
      <c r="I5989" s="0" t="s">
        <v>2123</v>
      </c>
      <c r="J5989" s="0" t="s">
        <v>47</v>
      </c>
      <c r="K5989" s="0" t="s">
        <v>47</v>
      </c>
      <c r="L5989" s="0" t="s">
        <v>47</v>
      </c>
      <c r="M5989" s="0" t="s">
        <v>47</v>
      </c>
      <c r="N5989" s="0" t="n">
        <v>2</v>
      </c>
      <c r="O5989" s="0" t="n">
        <v>46</v>
      </c>
      <c r="P5989" s="0" t="n">
        <v>700</v>
      </c>
      <c r="Q5989" s="0" t="n">
        <v>2.6</v>
      </c>
      <c r="R5989" s="0" t="str">
        <f aca="false">INDEX(Lookup!$B$4:$B$18,MATCH(C5989,Lookup!$A$4:$A$18,0))</f>
        <v>India</v>
      </c>
      <c r="S5989" s="20" t="n">
        <f aca="false">INDEX(Lookup!$D$4:$D$18,MATCH(C5989,Lookup!$A$4:$A$18,0))</f>
        <v>0.012</v>
      </c>
      <c r="T5989" s="21" t="n">
        <f aca="false">ROUND(P5989*S5989,2)</f>
        <v>8.4</v>
      </c>
      <c r="U5989" s="21" t="n">
        <f aca="false">IF(T5989&lt;=10,1,IF(T5989&lt;=20,2,IF(T5989&lt;=30,3,IF(T5989&lt;=40,4,IF(T5989&lt;=50,5,IF(T5989&lt;=100,6,IF(T5989&lt;=250,7,8)))))))</f>
        <v>1</v>
      </c>
      <c r="V5989" s="21" t="n">
        <f aca="false">IF(AND(OR(Dashboard!$T$3="All",R5989=Dashboard!$T$3),OR(Dashboard!$T$4="All",D5989=Dashboard!$T$4)),1,0)</f>
        <v>1</v>
      </c>
      <c r="W5989" s="21" t="n">
        <f aca="false">IF(V5989=1,T5989+ROW()/10000000,0)</f>
        <v>8.4005989</v>
      </c>
    </row>
    <row r="5990" customFormat="false" ht="15" hidden="false" customHeight="false" outlineLevel="0" collapsed="false">
      <c r="A5990" s="0" t="n">
        <v>4560</v>
      </c>
      <c r="B5990" s="0" t="s">
        <v>3571</v>
      </c>
      <c r="C5990" s="0" t="n">
        <v>1</v>
      </c>
      <c r="D5990" s="0" t="s">
        <v>6924</v>
      </c>
      <c r="E5990" s="0" t="s">
        <v>13502</v>
      </c>
      <c r="F5990" s="0" t="s">
        <v>13485</v>
      </c>
      <c r="G5990" s="0" t="s">
        <v>13486</v>
      </c>
      <c r="H5990" s="0" t="s">
        <v>153</v>
      </c>
      <c r="I5990" s="0" t="s">
        <v>2123</v>
      </c>
      <c r="J5990" s="0" t="s">
        <v>47</v>
      </c>
      <c r="K5990" s="0" t="s">
        <v>47</v>
      </c>
      <c r="L5990" s="0" t="s">
        <v>47</v>
      </c>
      <c r="M5990" s="0" t="s">
        <v>47</v>
      </c>
      <c r="N5990" s="0" t="n">
        <v>2</v>
      </c>
      <c r="O5990" s="0" t="n">
        <v>53</v>
      </c>
      <c r="P5990" s="0" t="n">
        <v>600</v>
      </c>
      <c r="Q5990" s="0" t="n">
        <v>3.6</v>
      </c>
      <c r="R5990" s="0" t="str">
        <f aca="false">INDEX(Lookup!$B$4:$B$18,MATCH(C5990,Lookup!$A$4:$A$18,0))</f>
        <v>India</v>
      </c>
      <c r="S5990" s="20" t="n">
        <f aca="false">INDEX(Lookup!$D$4:$D$18,MATCH(C5990,Lookup!$A$4:$A$18,0))</f>
        <v>0.012</v>
      </c>
      <c r="T5990" s="21" t="n">
        <f aca="false">ROUND(P5990*S5990,2)</f>
        <v>7.2</v>
      </c>
      <c r="U5990" s="21" t="n">
        <f aca="false">IF(T5990&lt;=10,1,IF(T5990&lt;=20,2,IF(T5990&lt;=30,3,IF(T5990&lt;=40,4,IF(T5990&lt;=50,5,IF(T5990&lt;=100,6,IF(T5990&lt;=250,7,8)))))))</f>
        <v>1</v>
      </c>
      <c r="V5990" s="21" t="n">
        <f aca="false">IF(AND(OR(Dashboard!$T$3="All",R5990=Dashboard!$T$3),OR(Dashboard!$T$4="All",D5990=Dashboard!$T$4)),1,0)</f>
        <v>1</v>
      </c>
      <c r="W5990" s="21" t="n">
        <f aca="false">IF(V5990=1,T5990+ROW()/10000000,0)</f>
        <v>7.200599</v>
      </c>
    </row>
    <row r="5991" customFormat="false" ht="15" hidden="false" customHeight="false" outlineLevel="0" collapsed="false">
      <c r="A5991" s="0" t="n">
        <v>4563</v>
      </c>
      <c r="B5991" s="0" t="s">
        <v>3011</v>
      </c>
      <c r="C5991" s="0" t="n">
        <v>1</v>
      </c>
      <c r="D5991" s="0" t="s">
        <v>6924</v>
      </c>
      <c r="E5991" s="0" t="s">
        <v>13503</v>
      </c>
      <c r="F5991" s="0" t="s">
        <v>13485</v>
      </c>
      <c r="G5991" s="0" t="s">
        <v>13486</v>
      </c>
      <c r="H5991" s="0" t="s">
        <v>3015</v>
      </c>
      <c r="I5991" s="0" t="s">
        <v>2123</v>
      </c>
      <c r="J5991" s="0" t="s">
        <v>47</v>
      </c>
      <c r="K5991" s="0" t="s">
        <v>47</v>
      </c>
      <c r="L5991" s="0" t="s">
        <v>47</v>
      </c>
      <c r="M5991" s="0" t="s">
        <v>47</v>
      </c>
      <c r="N5991" s="0" t="n">
        <v>1</v>
      </c>
      <c r="O5991" s="0" t="n">
        <v>51</v>
      </c>
      <c r="P5991" s="0" t="n">
        <v>400</v>
      </c>
      <c r="Q5991" s="0" t="n">
        <v>3.9</v>
      </c>
      <c r="R5991" s="0" t="str">
        <f aca="false">INDEX(Lookup!$B$4:$B$18,MATCH(C5991,Lookup!$A$4:$A$18,0))</f>
        <v>India</v>
      </c>
      <c r="S5991" s="20" t="n">
        <f aca="false">INDEX(Lookup!$D$4:$D$18,MATCH(C5991,Lookup!$A$4:$A$18,0))</f>
        <v>0.012</v>
      </c>
      <c r="T5991" s="21" t="n">
        <f aca="false">ROUND(P5991*S5991,2)</f>
        <v>4.8</v>
      </c>
      <c r="U5991" s="21" t="n">
        <f aca="false">IF(T5991&lt;=10,1,IF(T5991&lt;=20,2,IF(T5991&lt;=30,3,IF(T5991&lt;=40,4,IF(T5991&lt;=50,5,IF(T5991&lt;=100,6,IF(T5991&lt;=250,7,8)))))))</f>
        <v>1</v>
      </c>
      <c r="V5991" s="21" t="n">
        <f aca="false">IF(AND(OR(Dashboard!$T$3="All",R5991=Dashboard!$T$3),OR(Dashboard!$T$4="All",D5991=Dashboard!$T$4)),1,0)</f>
        <v>1</v>
      </c>
      <c r="W5991" s="21" t="n">
        <f aca="false">IF(V5991=1,T5991+ROW()/10000000,0)</f>
        <v>4.8005991</v>
      </c>
    </row>
    <row r="5992" customFormat="false" ht="15" hidden="false" customHeight="false" outlineLevel="0" collapsed="false">
      <c r="A5992" s="0" t="n">
        <v>5062</v>
      </c>
      <c r="B5992" s="0" t="s">
        <v>13504</v>
      </c>
      <c r="C5992" s="0" t="n">
        <v>1</v>
      </c>
      <c r="D5992" s="0" t="s">
        <v>6924</v>
      </c>
      <c r="E5992" s="0" t="s">
        <v>13492</v>
      </c>
      <c r="F5992" s="0" t="s">
        <v>13485</v>
      </c>
      <c r="G5992" s="0" t="s">
        <v>13486</v>
      </c>
      <c r="H5992" s="0" t="s">
        <v>8985</v>
      </c>
      <c r="I5992" s="0" t="s">
        <v>2123</v>
      </c>
      <c r="J5992" s="0" t="s">
        <v>46</v>
      </c>
      <c r="K5992" s="0" t="s">
        <v>46</v>
      </c>
      <c r="L5992" s="0" t="s">
        <v>47</v>
      </c>
      <c r="M5992" s="0" t="s">
        <v>47</v>
      </c>
      <c r="N5992" s="0" t="n">
        <v>3</v>
      </c>
      <c r="O5992" s="0" t="n">
        <v>792</v>
      </c>
      <c r="P5992" s="0" t="n">
        <v>1600</v>
      </c>
      <c r="Q5992" s="0" t="n">
        <v>3.7</v>
      </c>
      <c r="R5992" s="0" t="str">
        <f aca="false">INDEX(Lookup!$B$4:$B$18,MATCH(C5992,Lookup!$A$4:$A$18,0))</f>
        <v>India</v>
      </c>
      <c r="S5992" s="20" t="n">
        <f aca="false">INDEX(Lookup!$D$4:$D$18,MATCH(C5992,Lookup!$A$4:$A$18,0))</f>
        <v>0.012</v>
      </c>
      <c r="T5992" s="21" t="n">
        <f aca="false">ROUND(P5992*S5992,2)</f>
        <v>19.2</v>
      </c>
      <c r="U5992" s="21" t="n">
        <f aca="false">IF(T5992&lt;=10,1,IF(T5992&lt;=20,2,IF(T5992&lt;=30,3,IF(T5992&lt;=40,4,IF(T5992&lt;=50,5,IF(T5992&lt;=100,6,IF(T5992&lt;=250,7,8)))))))</f>
        <v>2</v>
      </c>
      <c r="V5992" s="21" t="n">
        <f aca="false">IF(AND(OR(Dashboard!$T$3="All",R5992=Dashboard!$T$3),OR(Dashboard!$T$4="All",D5992=Dashboard!$T$4)),1,0)</f>
        <v>1</v>
      </c>
      <c r="W5992" s="21" t="n">
        <f aca="false">IF(V5992=1,T5992+ROW()/10000000,0)</f>
        <v>19.2005992</v>
      </c>
    </row>
    <row r="5993" customFormat="false" ht="15" hidden="false" customHeight="false" outlineLevel="0" collapsed="false">
      <c r="A5993" s="0" t="n">
        <v>4568</v>
      </c>
      <c r="B5993" s="0" t="s">
        <v>13505</v>
      </c>
      <c r="C5993" s="0" t="n">
        <v>1</v>
      </c>
      <c r="D5993" s="0" t="s">
        <v>6924</v>
      </c>
      <c r="E5993" s="0" t="s">
        <v>13506</v>
      </c>
      <c r="F5993" s="0" t="s">
        <v>13485</v>
      </c>
      <c r="G5993" s="0" t="s">
        <v>13486</v>
      </c>
      <c r="H5993" s="0" t="s">
        <v>177</v>
      </c>
      <c r="I5993" s="0" t="s">
        <v>2123</v>
      </c>
      <c r="J5993" s="0" t="s">
        <v>46</v>
      </c>
      <c r="K5993" s="0" t="s">
        <v>46</v>
      </c>
      <c r="L5993" s="0" t="s">
        <v>47</v>
      </c>
      <c r="M5993" s="0" t="s">
        <v>47</v>
      </c>
      <c r="N5993" s="0" t="n">
        <v>4</v>
      </c>
      <c r="O5993" s="0" t="n">
        <v>601</v>
      </c>
      <c r="P5993" s="0" t="n">
        <v>2000</v>
      </c>
      <c r="Q5993" s="0" t="n">
        <v>3.8</v>
      </c>
      <c r="R5993" s="0" t="str">
        <f aca="false">INDEX(Lookup!$B$4:$B$18,MATCH(C5993,Lookup!$A$4:$A$18,0))</f>
        <v>India</v>
      </c>
      <c r="S5993" s="20" t="n">
        <f aca="false">INDEX(Lookup!$D$4:$D$18,MATCH(C5993,Lookup!$A$4:$A$18,0))</f>
        <v>0.012</v>
      </c>
      <c r="T5993" s="21" t="n">
        <f aca="false">ROUND(P5993*S5993,2)</f>
        <v>24</v>
      </c>
      <c r="U5993" s="21" t="n">
        <f aca="false">IF(T5993&lt;=10,1,IF(T5993&lt;=20,2,IF(T5993&lt;=30,3,IF(T5993&lt;=40,4,IF(T5993&lt;=50,5,IF(T5993&lt;=100,6,IF(T5993&lt;=250,7,8)))))))</f>
        <v>3</v>
      </c>
      <c r="V5993" s="21" t="n">
        <f aca="false">IF(AND(OR(Dashboard!$T$3="All",R5993=Dashboard!$T$3),OR(Dashboard!$T$4="All",D5993=Dashboard!$T$4)),1,0)</f>
        <v>1</v>
      </c>
      <c r="W5993" s="21" t="n">
        <f aca="false">IF(V5993=1,T5993+ROW()/10000000,0)</f>
        <v>24.0005993</v>
      </c>
    </row>
    <row r="5994" customFormat="false" ht="15" hidden="false" customHeight="false" outlineLevel="0" collapsed="false">
      <c r="A5994" s="0" t="n">
        <v>4566</v>
      </c>
      <c r="B5994" s="0" t="s">
        <v>2300</v>
      </c>
      <c r="C5994" s="0" t="n">
        <v>1</v>
      </c>
      <c r="D5994" s="0" t="s">
        <v>6924</v>
      </c>
      <c r="E5994" s="0" t="s">
        <v>13507</v>
      </c>
      <c r="F5994" s="0" t="s">
        <v>13485</v>
      </c>
      <c r="G5994" s="0" t="s">
        <v>13486</v>
      </c>
      <c r="H5994" s="0" t="s">
        <v>3005</v>
      </c>
      <c r="I5994" s="0" t="s">
        <v>2123</v>
      </c>
      <c r="J5994" s="0" t="s">
        <v>47</v>
      </c>
      <c r="K5994" s="0" t="s">
        <v>47</v>
      </c>
      <c r="L5994" s="0" t="s">
        <v>47</v>
      </c>
      <c r="M5994" s="0" t="s">
        <v>47</v>
      </c>
      <c r="N5994" s="0" t="n">
        <v>2</v>
      </c>
      <c r="O5994" s="0" t="n">
        <v>65</v>
      </c>
      <c r="P5994" s="0" t="n">
        <v>500</v>
      </c>
      <c r="Q5994" s="0" t="n">
        <v>3.5</v>
      </c>
      <c r="R5994" s="0" t="str">
        <f aca="false">INDEX(Lookup!$B$4:$B$18,MATCH(C5994,Lookup!$A$4:$A$18,0))</f>
        <v>India</v>
      </c>
      <c r="S5994" s="20" t="n">
        <f aca="false">INDEX(Lookup!$D$4:$D$18,MATCH(C5994,Lookup!$A$4:$A$18,0))</f>
        <v>0.012</v>
      </c>
      <c r="T5994" s="21" t="n">
        <f aca="false">ROUND(P5994*S5994,2)</f>
        <v>6</v>
      </c>
      <c r="U5994" s="21" t="n">
        <f aca="false">IF(T5994&lt;=10,1,IF(T5994&lt;=20,2,IF(T5994&lt;=30,3,IF(T5994&lt;=40,4,IF(T5994&lt;=50,5,IF(T5994&lt;=100,6,IF(T5994&lt;=250,7,8)))))))</f>
        <v>1</v>
      </c>
      <c r="V5994" s="21" t="n">
        <f aca="false">IF(AND(OR(Dashboard!$T$3="All",R5994=Dashboard!$T$3),OR(Dashboard!$T$4="All",D5994=Dashboard!$T$4)),1,0)</f>
        <v>1</v>
      </c>
      <c r="W5994" s="21" t="n">
        <f aca="false">IF(V5994=1,T5994+ROW()/10000000,0)</f>
        <v>6.0005994</v>
      </c>
    </row>
    <row r="5995" customFormat="false" ht="15" hidden="false" customHeight="false" outlineLevel="0" collapsed="false">
      <c r="A5995" s="0" t="n">
        <v>18383434</v>
      </c>
      <c r="B5995" s="0" t="s">
        <v>13508</v>
      </c>
      <c r="C5995" s="0" t="n">
        <v>1</v>
      </c>
      <c r="D5995" s="0" t="s">
        <v>6924</v>
      </c>
      <c r="E5995" s="0" t="s">
        <v>13498</v>
      </c>
      <c r="F5995" s="0" t="s">
        <v>13485</v>
      </c>
      <c r="G5995" s="0" t="s">
        <v>13486</v>
      </c>
      <c r="H5995" s="0" t="s">
        <v>13509</v>
      </c>
      <c r="I5995" s="0" t="s">
        <v>2123</v>
      </c>
      <c r="J5995" s="0" t="s">
        <v>47</v>
      </c>
      <c r="K5995" s="0" t="s">
        <v>47</v>
      </c>
      <c r="L5995" s="0" t="s">
        <v>47</v>
      </c>
      <c r="M5995" s="0" t="s">
        <v>47</v>
      </c>
      <c r="N5995" s="0" t="n">
        <v>1</v>
      </c>
      <c r="O5995" s="0" t="n">
        <v>31</v>
      </c>
      <c r="P5995" s="0" t="n">
        <v>250</v>
      </c>
      <c r="Q5995" s="0" t="n">
        <v>3.9</v>
      </c>
      <c r="R5995" s="0" t="str">
        <f aca="false">INDEX(Lookup!$B$4:$B$18,MATCH(C5995,Lookup!$A$4:$A$18,0))</f>
        <v>India</v>
      </c>
      <c r="S5995" s="20" t="n">
        <f aca="false">INDEX(Lookup!$D$4:$D$18,MATCH(C5995,Lookup!$A$4:$A$18,0))</f>
        <v>0.012</v>
      </c>
      <c r="T5995" s="21" t="n">
        <f aca="false">ROUND(P5995*S5995,2)</f>
        <v>3</v>
      </c>
      <c r="U5995" s="21" t="n">
        <f aca="false">IF(T5995&lt;=10,1,IF(T5995&lt;=20,2,IF(T5995&lt;=30,3,IF(T5995&lt;=40,4,IF(T5995&lt;=50,5,IF(T5995&lt;=100,6,IF(T5995&lt;=250,7,8)))))))</f>
        <v>1</v>
      </c>
      <c r="V5995" s="21" t="n">
        <f aca="false">IF(AND(OR(Dashboard!$T$3="All",R5995=Dashboard!$T$3),OR(Dashboard!$T$4="All",D5995=Dashboard!$T$4)),1,0)</f>
        <v>1</v>
      </c>
      <c r="W5995" s="21" t="n">
        <f aca="false">IF(V5995=1,T5995+ROW()/10000000,0)</f>
        <v>3.0005995</v>
      </c>
    </row>
    <row r="5996" customFormat="false" ht="15" hidden="false" customHeight="false" outlineLevel="0" collapsed="false">
      <c r="A5996" s="0" t="n">
        <v>308972</v>
      </c>
      <c r="B5996" s="0" t="s">
        <v>13510</v>
      </c>
      <c r="C5996" s="0" t="n">
        <v>1</v>
      </c>
      <c r="D5996" s="0" t="s">
        <v>6924</v>
      </c>
      <c r="E5996" s="0" t="s">
        <v>13490</v>
      </c>
      <c r="F5996" s="0" t="s">
        <v>13485</v>
      </c>
      <c r="G5996" s="0" t="s">
        <v>13486</v>
      </c>
      <c r="H5996" s="0" t="s">
        <v>2342</v>
      </c>
      <c r="I5996" s="0" t="s">
        <v>2123</v>
      </c>
      <c r="J5996" s="0" t="s">
        <v>47</v>
      </c>
      <c r="K5996" s="0" t="s">
        <v>47</v>
      </c>
      <c r="L5996" s="0" t="s">
        <v>47</v>
      </c>
      <c r="M5996" s="0" t="s">
        <v>47</v>
      </c>
      <c r="N5996" s="0" t="n">
        <v>1</v>
      </c>
      <c r="O5996" s="0" t="n">
        <v>35</v>
      </c>
      <c r="P5996" s="0" t="n">
        <v>250</v>
      </c>
      <c r="Q5996" s="0" t="n">
        <v>3.5</v>
      </c>
      <c r="R5996" s="0" t="str">
        <f aca="false">INDEX(Lookup!$B$4:$B$18,MATCH(C5996,Lookup!$A$4:$A$18,0))</f>
        <v>India</v>
      </c>
      <c r="S5996" s="20" t="n">
        <f aca="false">INDEX(Lookup!$D$4:$D$18,MATCH(C5996,Lookup!$A$4:$A$18,0))</f>
        <v>0.012</v>
      </c>
      <c r="T5996" s="21" t="n">
        <f aca="false">ROUND(P5996*S5996,2)</f>
        <v>3</v>
      </c>
      <c r="U5996" s="21" t="n">
        <f aca="false">IF(T5996&lt;=10,1,IF(T5996&lt;=20,2,IF(T5996&lt;=30,3,IF(T5996&lt;=40,4,IF(T5996&lt;=50,5,IF(T5996&lt;=100,6,IF(T5996&lt;=250,7,8)))))))</f>
        <v>1</v>
      </c>
      <c r="V5996" s="21" t="n">
        <f aca="false">IF(AND(OR(Dashboard!$T$3="All",R5996=Dashboard!$T$3),OR(Dashboard!$T$4="All",D5996=Dashboard!$T$4)),1,0)</f>
        <v>1</v>
      </c>
      <c r="W5996" s="21" t="n">
        <f aca="false">IF(V5996=1,T5996+ROW()/10000000,0)</f>
        <v>3.0005996</v>
      </c>
    </row>
    <row r="5997" customFormat="false" ht="15" hidden="false" customHeight="false" outlineLevel="0" collapsed="false">
      <c r="A5997" s="0" t="n">
        <v>307560</v>
      </c>
      <c r="B5997" s="0" t="s">
        <v>13511</v>
      </c>
      <c r="C5997" s="0" t="n">
        <v>1</v>
      </c>
      <c r="D5997" s="0" t="s">
        <v>6924</v>
      </c>
      <c r="E5997" s="0" t="s">
        <v>13512</v>
      </c>
      <c r="F5997" s="0" t="s">
        <v>13485</v>
      </c>
      <c r="G5997" s="0" t="s">
        <v>13486</v>
      </c>
      <c r="H5997" s="0" t="s">
        <v>3015</v>
      </c>
      <c r="I5997" s="0" t="s">
        <v>2123</v>
      </c>
      <c r="J5997" s="0" t="s">
        <v>47</v>
      </c>
      <c r="K5997" s="0" t="s">
        <v>47</v>
      </c>
      <c r="L5997" s="0" t="s">
        <v>47</v>
      </c>
      <c r="M5997" s="0" t="s">
        <v>47</v>
      </c>
      <c r="N5997" s="0" t="n">
        <v>1</v>
      </c>
      <c r="O5997" s="0" t="n">
        <v>0</v>
      </c>
      <c r="P5997" s="0" t="n">
        <v>200</v>
      </c>
      <c r="Q5997" s="0" t="n">
        <v>1</v>
      </c>
      <c r="R5997" s="0" t="str">
        <f aca="false">INDEX(Lookup!$B$4:$B$18,MATCH(C5997,Lookup!$A$4:$A$18,0))</f>
        <v>India</v>
      </c>
      <c r="S5997" s="20" t="n">
        <f aca="false">INDEX(Lookup!$D$4:$D$18,MATCH(C5997,Lookup!$A$4:$A$18,0))</f>
        <v>0.012</v>
      </c>
      <c r="T5997" s="21" t="n">
        <f aca="false">ROUND(P5997*S5997,2)</f>
        <v>2.4</v>
      </c>
      <c r="U5997" s="21" t="n">
        <f aca="false">IF(T5997&lt;=10,1,IF(T5997&lt;=20,2,IF(T5997&lt;=30,3,IF(T5997&lt;=40,4,IF(T5997&lt;=50,5,IF(T5997&lt;=100,6,IF(T5997&lt;=250,7,8)))))))</f>
        <v>1</v>
      </c>
      <c r="V5997" s="21" t="n">
        <f aca="false">IF(AND(OR(Dashboard!$T$3="All",R5997=Dashboard!$T$3),OR(Dashboard!$T$4="All",D5997=Dashboard!$T$4)),1,0)</f>
        <v>1</v>
      </c>
      <c r="W5997" s="21" t="n">
        <f aca="false">IF(V5997=1,T5997+ROW()/10000000,0)</f>
        <v>2.4005997</v>
      </c>
    </row>
    <row r="5998" customFormat="false" ht="15" hidden="false" customHeight="false" outlineLevel="0" collapsed="false">
      <c r="A5998" s="0" t="n">
        <v>18336478</v>
      </c>
      <c r="B5998" s="0" t="s">
        <v>13513</v>
      </c>
      <c r="C5998" s="0" t="n">
        <v>1</v>
      </c>
      <c r="D5998" s="0" t="s">
        <v>6924</v>
      </c>
      <c r="E5998" s="0" t="s">
        <v>13514</v>
      </c>
      <c r="F5998" s="0" t="s">
        <v>13485</v>
      </c>
      <c r="G5998" s="0" t="s">
        <v>13486</v>
      </c>
      <c r="H5998" s="0" t="s">
        <v>13515</v>
      </c>
      <c r="I5998" s="0" t="s">
        <v>2123</v>
      </c>
      <c r="J5998" s="0" t="s">
        <v>46</v>
      </c>
      <c r="K5998" s="0" t="s">
        <v>47</v>
      </c>
      <c r="L5998" s="0" t="s">
        <v>47</v>
      </c>
      <c r="M5998" s="0" t="s">
        <v>47</v>
      </c>
      <c r="N5998" s="0" t="n">
        <v>3</v>
      </c>
      <c r="O5998" s="0" t="n">
        <v>3</v>
      </c>
      <c r="P5998" s="0" t="n">
        <v>1000</v>
      </c>
      <c r="Q5998" s="0" t="n">
        <v>1</v>
      </c>
      <c r="R5998" s="0" t="str">
        <f aca="false">INDEX(Lookup!$B$4:$B$18,MATCH(C5998,Lookup!$A$4:$A$18,0))</f>
        <v>India</v>
      </c>
      <c r="S5998" s="20" t="n">
        <f aca="false">INDEX(Lookup!$D$4:$D$18,MATCH(C5998,Lookup!$A$4:$A$18,0))</f>
        <v>0.012</v>
      </c>
      <c r="T5998" s="21" t="n">
        <f aca="false">ROUND(P5998*S5998,2)</f>
        <v>12</v>
      </c>
      <c r="U5998" s="21" t="n">
        <f aca="false">IF(T5998&lt;=10,1,IF(T5998&lt;=20,2,IF(T5998&lt;=30,3,IF(T5998&lt;=40,4,IF(T5998&lt;=50,5,IF(T5998&lt;=100,6,IF(T5998&lt;=250,7,8)))))))</f>
        <v>2</v>
      </c>
      <c r="V5998" s="21" t="n">
        <f aca="false">IF(AND(OR(Dashboard!$T$3="All",R5998=Dashboard!$T$3),OR(Dashboard!$T$4="All",D5998=Dashboard!$T$4)),1,0)</f>
        <v>1</v>
      </c>
      <c r="W5998" s="21" t="n">
        <f aca="false">IF(V5998=1,T5998+ROW()/10000000,0)</f>
        <v>12.0005998</v>
      </c>
    </row>
    <row r="5999" customFormat="false" ht="15" hidden="false" customHeight="false" outlineLevel="0" collapsed="false">
      <c r="A5999" s="0" t="n">
        <v>309004</v>
      </c>
      <c r="B5999" s="0" t="s">
        <v>3579</v>
      </c>
      <c r="C5999" s="0" t="n">
        <v>1</v>
      </c>
      <c r="D5999" s="0" t="s">
        <v>6924</v>
      </c>
      <c r="E5999" s="0" t="s">
        <v>13490</v>
      </c>
      <c r="F5999" s="0" t="s">
        <v>13485</v>
      </c>
      <c r="G5999" s="0" t="s">
        <v>13486</v>
      </c>
      <c r="H5999" s="0" t="s">
        <v>402</v>
      </c>
      <c r="I5999" s="0" t="s">
        <v>2123</v>
      </c>
      <c r="J5999" s="0" t="s">
        <v>47</v>
      </c>
      <c r="K5999" s="0" t="s">
        <v>47</v>
      </c>
      <c r="L5999" s="0" t="s">
        <v>47</v>
      </c>
      <c r="M5999" s="0" t="s">
        <v>47</v>
      </c>
      <c r="N5999" s="0" t="n">
        <v>1</v>
      </c>
      <c r="O5999" s="0" t="n">
        <v>1</v>
      </c>
      <c r="P5999" s="0" t="n">
        <v>100</v>
      </c>
      <c r="Q5999" s="0" t="n">
        <v>1</v>
      </c>
      <c r="R5999" s="0" t="str">
        <f aca="false">INDEX(Lookup!$B$4:$B$18,MATCH(C5999,Lookup!$A$4:$A$18,0))</f>
        <v>India</v>
      </c>
      <c r="S5999" s="20" t="n">
        <f aca="false">INDEX(Lookup!$D$4:$D$18,MATCH(C5999,Lookup!$A$4:$A$18,0))</f>
        <v>0.012</v>
      </c>
      <c r="T5999" s="21" t="n">
        <f aca="false">ROUND(P5999*S5999,2)</f>
        <v>1.2</v>
      </c>
      <c r="U5999" s="21" t="n">
        <f aca="false">IF(T5999&lt;=10,1,IF(T5999&lt;=20,2,IF(T5999&lt;=30,3,IF(T5999&lt;=40,4,IF(T5999&lt;=50,5,IF(T5999&lt;=100,6,IF(T5999&lt;=250,7,8)))))))</f>
        <v>1</v>
      </c>
      <c r="V5999" s="21" t="n">
        <f aca="false">IF(AND(OR(Dashboard!$T$3="All",R5999=Dashboard!$T$3),OR(Dashboard!$T$4="All",D5999=Dashboard!$T$4)),1,0)</f>
        <v>1</v>
      </c>
      <c r="W5999" s="21" t="n">
        <f aca="false">IF(V5999=1,T5999+ROW()/10000000,0)</f>
        <v>1.2005999</v>
      </c>
    </row>
    <row r="6000" customFormat="false" ht="15" hidden="false" customHeight="false" outlineLevel="0" collapsed="false">
      <c r="A6000" s="0" t="n">
        <v>18492109</v>
      </c>
      <c r="B6000" s="0" t="s">
        <v>4606</v>
      </c>
      <c r="C6000" s="0" t="n">
        <v>1</v>
      </c>
      <c r="D6000" s="0" t="s">
        <v>6924</v>
      </c>
      <c r="E6000" s="0" t="s">
        <v>13484</v>
      </c>
      <c r="F6000" s="0" t="s">
        <v>13485</v>
      </c>
      <c r="G6000" s="0" t="s">
        <v>13486</v>
      </c>
      <c r="H6000" s="0" t="s">
        <v>4608</v>
      </c>
      <c r="I6000" s="0" t="s">
        <v>2123</v>
      </c>
      <c r="J6000" s="0" t="s">
        <v>47</v>
      </c>
      <c r="K6000" s="0" t="s">
        <v>47</v>
      </c>
      <c r="L6000" s="0" t="s">
        <v>47</v>
      </c>
      <c r="M6000" s="0" t="s">
        <v>47</v>
      </c>
      <c r="N6000" s="0" t="n">
        <v>1</v>
      </c>
      <c r="O6000" s="0" t="n">
        <v>1</v>
      </c>
      <c r="P6000" s="0" t="n">
        <v>400</v>
      </c>
      <c r="Q6000" s="0" t="n">
        <v>1</v>
      </c>
      <c r="R6000" s="0" t="str">
        <f aca="false">INDEX(Lookup!$B$4:$B$18,MATCH(C6000,Lookup!$A$4:$A$18,0))</f>
        <v>India</v>
      </c>
      <c r="S6000" s="20" t="n">
        <f aca="false">INDEX(Lookup!$D$4:$D$18,MATCH(C6000,Lookup!$A$4:$A$18,0))</f>
        <v>0.012</v>
      </c>
      <c r="T6000" s="21" t="n">
        <f aca="false">ROUND(P6000*S6000,2)</f>
        <v>4.8</v>
      </c>
      <c r="U6000" s="21" t="n">
        <f aca="false">IF(T6000&lt;=10,1,IF(T6000&lt;=20,2,IF(T6000&lt;=30,3,IF(T6000&lt;=40,4,IF(T6000&lt;=50,5,IF(T6000&lt;=100,6,IF(T6000&lt;=250,7,8)))))))</f>
        <v>1</v>
      </c>
      <c r="V6000" s="21" t="n">
        <f aca="false">IF(AND(OR(Dashboard!$T$3="All",R6000=Dashboard!$T$3),OR(Dashboard!$T$4="All",D6000=Dashboard!$T$4)),1,0)</f>
        <v>1</v>
      </c>
      <c r="W6000" s="21" t="n">
        <f aca="false">IF(V6000=1,T6000+ROW()/10000000,0)</f>
        <v>4.8006</v>
      </c>
    </row>
    <row r="6001" customFormat="false" ht="15" hidden="false" customHeight="false" outlineLevel="0" collapsed="false">
      <c r="A6001" s="0" t="n">
        <v>6283</v>
      </c>
      <c r="B6001" s="0" t="s">
        <v>13516</v>
      </c>
      <c r="C6001" s="0" t="n">
        <v>1</v>
      </c>
      <c r="D6001" s="0" t="s">
        <v>6924</v>
      </c>
      <c r="E6001" s="0" t="s">
        <v>13517</v>
      </c>
      <c r="F6001" s="0" t="s">
        <v>13518</v>
      </c>
      <c r="G6001" s="0" t="s">
        <v>13519</v>
      </c>
      <c r="H6001" s="0" t="s">
        <v>2122</v>
      </c>
      <c r="I6001" s="0" t="s">
        <v>2123</v>
      </c>
      <c r="J6001" s="0" t="s">
        <v>47</v>
      </c>
      <c r="K6001" s="0" t="s">
        <v>47</v>
      </c>
      <c r="L6001" s="0" t="s">
        <v>47</v>
      </c>
      <c r="M6001" s="0" t="s">
        <v>47</v>
      </c>
      <c r="N6001" s="0" t="n">
        <v>1</v>
      </c>
      <c r="O6001" s="0" t="n">
        <v>5</v>
      </c>
      <c r="P6001" s="0" t="n">
        <v>400</v>
      </c>
      <c r="Q6001" s="0" t="n">
        <v>2.9</v>
      </c>
      <c r="R6001" s="0" t="str">
        <f aca="false">INDEX(Lookup!$B$4:$B$18,MATCH(C6001,Lookup!$A$4:$A$18,0))</f>
        <v>India</v>
      </c>
      <c r="S6001" s="20" t="n">
        <f aca="false">INDEX(Lookup!$D$4:$D$18,MATCH(C6001,Lookup!$A$4:$A$18,0))</f>
        <v>0.012</v>
      </c>
      <c r="T6001" s="21" t="n">
        <f aca="false">ROUND(P6001*S6001,2)</f>
        <v>4.8</v>
      </c>
      <c r="U6001" s="21" t="n">
        <f aca="false">IF(T6001&lt;=10,1,IF(T6001&lt;=20,2,IF(T6001&lt;=30,3,IF(T6001&lt;=40,4,IF(T6001&lt;=50,5,IF(T6001&lt;=100,6,IF(T6001&lt;=250,7,8)))))))</f>
        <v>1</v>
      </c>
      <c r="V6001" s="21" t="n">
        <f aca="false">IF(AND(OR(Dashboard!$T$3="All",R6001=Dashboard!$T$3),OR(Dashboard!$T$4="All",D6001=Dashboard!$T$4)),1,0)</f>
        <v>1</v>
      </c>
      <c r="W6001" s="21" t="n">
        <f aca="false">IF(V6001=1,T6001+ROW()/10000000,0)</f>
        <v>4.8006001</v>
      </c>
    </row>
    <row r="6002" customFormat="false" ht="15" hidden="false" customHeight="false" outlineLevel="0" collapsed="false">
      <c r="A6002" s="0" t="n">
        <v>6356</v>
      </c>
      <c r="B6002" s="0" t="s">
        <v>13520</v>
      </c>
      <c r="C6002" s="0" t="n">
        <v>1</v>
      </c>
      <c r="D6002" s="0" t="s">
        <v>6924</v>
      </c>
      <c r="E6002" s="0" t="s">
        <v>13521</v>
      </c>
      <c r="F6002" s="0" t="s">
        <v>13518</v>
      </c>
      <c r="G6002" s="0" t="s">
        <v>13519</v>
      </c>
      <c r="H6002" s="0" t="s">
        <v>8140</v>
      </c>
      <c r="I6002" s="0" t="s">
        <v>2123</v>
      </c>
      <c r="J6002" s="0" t="s">
        <v>47</v>
      </c>
      <c r="K6002" s="0" t="s">
        <v>47</v>
      </c>
      <c r="L6002" s="0" t="s">
        <v>47</v>
      </c>
      <c r="M6002" s="0" t="s">
        <v>47</v>
      </c>
      <c r="N6002" s="0" t="n">
        <v>2</v>
      </c>
      <c r="O6002" s="0" t="n">
        <v>6</v>
      </c>
      <c r="P6002" s="0" t="n">
        <v>600</v>
      </c>
      <c r="Q6002" s="0" t="n">
        <v>2.8</v>
      </c>
      <c r="R6002" s="0" t="str">
        <f aca="false">INDEX(Lookup!$B$4:$B$18,MATCH(C6002,Lookup!$A$4:$A$18,0))</f>
        <v>India</v>
      </c>
      <c r="S6002" s="20" t="n">
        <f aca="false">INDEX(Lookup!$D$4:$D$18,MATCH(C6002,Lookup!$A$4:$A$18,0))</f>
        <v>0.012</v>
      </c>
      <c r="T6002" s="21" t="n">
        <f aca="false">ROUND(P6002*S6002,2)</f>
        <v>7.2</v>
      </c>
      <c r="U6002" s="21" t="n">
        <f aca="false">IF(T6002&lt;=10,1,IF(T6002&lt;=20,2,IF(T6002&lt;=30,3,IF(T6002&lt;=40,4,IF(T6002&lt;=50,5,IF(T6002&lt;=100,6,IF(T6002&lt;=250,7,8)))))))</f>
        <v>1</v>
      </c>
      <c r="V6002" s="21" t="n">
        <f aca="false">IF(AND(OR(Dashboard!$T$3="All",R6002=Dashboard!$T$3),OR(Dashboard!$T$4="All",D6002=Dashboard!$T$4)),1,0)</f>
        <v>1</v>
      </c>
      <c r="W6002" s="21" t="n">
        <f aca="false">IF(V6002=1,T6002+ROW()/10000000,0)</f>
        <v>7.2006002</v>
      </c>
    </row>
    <row r="6003" customFormat="false" ht="15" hidden="false" customHeight="false" outlineLevel="0" collapsed="false">
      <c r="A6003" s="0" t="n">
        <v>18356800</v>
      </c>
      <c r="B6003" s="0" t="s">
        <v>6960</v>
      </c>
      <c r="C6003" s="0" t="n">
        <v>1</v>
      </c>
      <c r="D6003" s="0" t="s">
        <v>6924</v>
      </c>
      <c r="E6003" s="0" t="s">
        <v>13522</v>
      </c>
      <c r="F6003" s="0" t="s">
        <v>13518</v>
      </c>
      <c r="G6003" s="0" t="s">
        <v>13519</v>
      </c>
      <c r="H6003" s="0" t="s">
        <v>1615</v>
      </c>
      <c r="I6003" s="0" t="s">
        <v>2123</v>
      </c>
      <c r="J6003" s="0" t="s">
        <v>47</v>
      </c>
      <c r="K6003" s="0" t="s">
        <v>47</v>
      </c>
      <c r="L6003" s="0" t="s">
        <v>47</v>
      </c>
      <c r="M6003" s="0" t="s">
        <v>47</v>
      </c>
      <c r="N6003" s="0" t="n">
        <v>2</v>
      </c>
      <c r="O6003" s="0" t="n">
        <v>14</v>
      </c>
      <c r="P6003" s="0" t="n">
        <v>600</v>
      </c>
      <c r="Q6003" s="0" t="n">
        <v>3.1</v>
      </c>
      <c r="R6003" s="0" t="str">
        <f aca="false">INDEX(Lookup!$B$4:$B$18,MATCH(C6003,Lookup!$A$4:$A$18,0))</f>
        <v>India</v>
      </c>
      <c r="S6003" s="20" t="n">
        <f aca="false">INDEX(Lookup!$D$4:$D$18,MATCH(C6003,Lookup!$A$4:$A$18,0))</f>
        <v>0.012</v>
      </c>
      <c r="T6003" s="21" t="n">
        <f aca="false">ROUND(P6003*S6003,2)</f>
        <v>7.2</v>
      </c>
      <c r="U6003" s="21" t="n">
        <f aca="false">IF(T6003&lt;=10,1,IF(T6003&lt;=20,2,IF(T6003&lt;=30,3,IF(T6003&lt;=40,4,IF(T6003&lt;=50,5,IF(T6003&lt;=100,6,IF(T6003&lt;=250,7,8)))))))</f>
        <v>1</v>
      </c>
      <c r="V6003" s="21" t="n">
        <f aca="false">IF(AND(OR(Dashboard!$T$3="All",R6003=Dashboard!$T$3),OR(Dashboard!$T$4="All",D6003=Dashboard!$T$4)),1,0)</f>
        <v>1</v>
      </c>
      <c r="W6003" s="21" t="n">
        <f aca="false">IF(V6003=1,T6003+ROW()/10000000,0)</f>
        <v>7.2006003</v>
      </c>
    </row>
    <row r="6004" customFormat="false" ht="15" hidden="false" customHeight="false" outlineLevel="0" collapsed="false">
      <c r="A6004" s="0" t="n">
        <v>18253103</v>
      </c>
      <c r="B6004" s="0" t="s">
        <v>13523</v>
      </c>
      <c r="C6004" s="0" t="n">
        <v>1</v>
      </c>
      <c r="D6004" s="0" t="s">
        <v>6924</v>
      </c>
      <c r="E6004" s="0" t="s">
        <v>13524</v>
      </c>
      <c r="F6004" s="0" t="s">
        <v>13518</v>
      </c>
      <c r="G6004" s="0" t="s">
        <v>13519</v>
      </c>
      <c r="H6004" s="0" t="s">
        <v>13525</v>
      </c>
      <c r="I6004" s="0" t="s">
        <v>2123</v>
      </c>
      <c r="J6004" s="0" t="s">
        <v>47</v>
      </c>
      <c r="K6004" s="0" t="s">
        <v>47</v>
      </c>
      <c r="L6004" s="0" t="s">
        <v>47</v>
      </c>
      <c r="M6004" s="0" t="s">
        <v>47</v>
      </c>
      <c r="N6004" s="0" t="n">
        <v>2</v>
      </c>
      <c r="O6004" s="0" t="n">
        <v>4</v>
      </c>
      <c r="P6004" s="0" t="n">
        <v>500</v>
      </c>
      <c r="Q6004" s="0" t="n">
        <v>3</v>
      </c>
      <c r="R6004" s="0" t="str">
        <f aca="false">INDEX(Lookup!$B$4:$B$18,MATCH(C6004,Lookup!$A$4:$A$18,0))</f>
        <v>India</v>
      </c>
      <c r="S6004" s="20" t="n">
        <f aca="false">INDEX(Lookup!$D$4:$D$18,MATCH(C6004,Lookup!$A$4:$A$18,0))</f>
        <v>0.012</v>
      </c>
      <c r="T6004" s="21" t="n">
        <f aca="false">ROUND(P6004*S6004,2)</f>
        <v>6</v>
      </c>
      <c r="U6004" s="21" t="n">
        <f aca="false">IF(T6004&lt;=10,1,IF(T6004&lt;=20,2,IF(T6004&lt;=30,3,IF(T6004&lt;=40,4,IF(T6004&lt;=50,5,IF(T6004&lt;=100,6,IF(T6004&lt;=250,7,8)))))))</f>
        <v>1</v>
      </c>
      <c r="V6004" s="21" t="n">
        <f aca="false">IF(AND(OR(Dashboard!$T$3="All",R6004=Dashboard!$T$3),OR(Dashboard!$T$4="All",D6004=Dashboard!$T$4)),1,0)</f>
        <v>1</v>
      </c>
      <c r="W6004" s="21" t="n">
        <f aca="false">IF(V6004=1,T6004+ROW()/10000000,0)</f>
        <v>6.0006004</v>
      </c>
    </row>
    <row r="6005" customFormat="false" ht="15" hidden="false" customHeight="false" outlineLevel="0" collapsed="false">
      <c r="A6005" s="0" t="n">
        <v>304152</v>
      </c>
      <c r="B6005" s="0" t="s">
        <v>3113</v>
      </c>
      <c r="C6005" s="0" t="n">
        <v>1</v>
      </c>
      <c r="D6005" s="0" t="s">
        <v>6924</v>
      </c>
      <c r="E6005" s="0" t="s">
        <v>13526</v>
      </c>
      <c r="F6005" s="0" t="s">
        <v>13518</v>
      </c>
      <c r="G6005" s="0" t="s">
        <v>13519</v>
      </c>
      <c r="H6005" s="0" t="s">
        <v>153</v>
      </c>
      <c r="I6005" s="0" t="s">
        <v>2123</v>
      </c>
      <c r="J6005" s="0" t="s">
        <v>47</v>
      </c>
      <c r="K6005" s="0" t="s">
        <v>47</v>
      </c>
      <c r="L6005" s="0" t="s">
        <v>47</v>
      </c>
      <c r="M6005" s="0" t="s">
        <v>47</v>
      </c>
      <c r="N6005" s="0" t="n">
        <v>1</v>
      </c>
      <c r="O6005" s="0" t="n">
        <v>16</v>
      </c>
      <c r="P6005" s="0" t="n">
        <v>450</v>
      </c>
      <c r="Q6005" s="0" t="n">
        <v>2.7</v>
      </c>
      <c r="R6005" s="0" t="str">
        <f aca="false">INDEX(Lookup!$B$4:$B$18,MATCH(C6005,Lookup!$A$4:$A$18,0))</f>
        <v>India</v>
      </c>
      <c r="S6005" s="20" t="n">
        <f aca="false">INDEX(Lookup!$D$4:$D$18,MATCH(C6005,Lookup!$A$4:$A$18,0))</f>
        <v>0.012</v>
      </c>
      <c r="T6005" s="21" t="n">
        <f aca="false">ROUND(P6005*S6005,2)</f>
        <v>5.4</v>
      </c>
      <c r="U6005" s="21" t="n">
        <f aca="false">IF(T6005&lt;=10,1,IF(T6005&lt;=20,2,IF(T6005&lt;=30,3,IF(T6005&lt;=40,4,IF(T6005&lt;=50,5,IF(T6005&lt;=100,6,IF(T6005&lt;=250,7,8)))))))</f>
        <v>1</v>
      </c>
      <c r="V6005" s="21" t="n">
        <f aca="false">IF(AND(OR(Dashboard!$T$3="All",R6005=Dashboard!$T$3),OR(Dashboard!$T$4="All",D6005=Dashboard!$T$4)),1,0)</f>
        <v>1</v>
      </c>
      <c r="W6005" s="21" t="n">
        <f aca="false">IF(V6005=1,T6005+ROW()/10000000,0)</f>
        <v>5.4006005</v>
      </c>
    </row>
    <row r="6006" customFormat="false" ht="15" hidden="false" customHeight="false" outlineLevel="0" collapsed="false">
      <c r="A6006" s="0" t="n">
        <v>18287392</v>
      </c>
      <c r="B6006" s="0" t="s">
        <v>13527</v>
      </c>
      <c r="C6006" s="0" t="n">
        <v>1</v>
      </c>
      <c r="D6006" s="0" t="s">
        <v>6924</v>
      </c>
      <c r="E6006" s="0" t="s">
        <v>13528</v>
      </c>
      <c r="F6006" s="0" t="s">
        <v>13518</v>
      </c>
      <c r="G6006" s="0" t="s">
        <v>13519</v>
      </c>
      <c r="H6006" s="0" t="s">
        <v>153</v>
      </c>
      <c r="I6006" s="0" t="s">
        <v>2123</v>
      </c>
      <c r="J6006" s="0" t="s">
        <v>47</v>
      </c>
      <c r="K6006" s="0" t="s">
        <v>47</v>
      </c>
      <c r="L6006" s="0" t="s">
        <v>47</v>
      </c>
      <c r="M6006" s="0" t="s">
        <v>47</v>
      </c>
      <c r="N6006" s="0" t="n">
        <v>1</v>
      </c>
      <c r="O6006" s="0" t="n">
        <v>21</v>
      </c>
      <c r="P6006" s="0" t="n">
        <v>350</v>
      </c>
      <c r="Q6006" s="0" t="n">
        <v>3.4</v>
      </c>
      <c r="R6006" s="0" t="str">
        <f aca="false">INDEX(Lookup!$B$4:$B$18,MATCH(C6006,Lookup!$A$4:$A$18,0))</f>
        <v>India</v>
      </c>
      <c r="S6006" s="20" t="n">
        <f aca="false">INDEX(Lookup!$D$4:$D$18,MATCH(C6006,Lookup!$A$4:$A$18,0))</f>
        <v>0.012</v>
      </c>
      <c r="T6006" s="21" t="n">
        <f aca="false">ROUND(P6006*S6006,2)</f>
        <v>4.2</v>
      </c>
      <c r="U6006" s="21" t="n">
        <f aca="false">IF(T6006&lt;=10,1,IF(T6006&lt;=20,2,IF(T6006&lt;=30,3,IF(T6006&lt;=40,4,IF(T6006&lt;=50,5,IF(T6006&lt;=100,6,IF(T6006&lt;=250,7,8)))))))</f>
        <v>1</v>
      </c>
      <c r="V6006" s="21" t="n">
        <f aca="false">IF(AND(OR(Dashboard!$T$3="All",R6006=Dashboard!$T$3),OR(Dashboard!$T$4="All",D6006=Dashboard!$T$4)),1,0)</f>
        <v>1</v>
      </c>
      <c r="W6006" s="21" t="n">
        <f aca="false">IF(V6006=1,T6006+ROW()/10000000,0)</f>
        <v>4.2006006</v>
      </c>
    </row>
    <row r="6007" customFormat="false" ht="15" hidden="false" customHeight="false" outlineLevel="0" collapsed="false">
      <c r="A6007" s="0" t="n">
        <v>3116</v>
      </c>
      <c r="B6007" s="0" t="s">
        <v>13529</v>
      </c>
      <c r="C6007" s="0" t="n">
        <v>1</v>
      </c>
      <c r="D6007" s="0" t="s">
        <v>6924</v>
      </c>
      <c r="E6007" s="0" t="s">
        <v>13530</v>
      </c>
      <c r="F6007" s="0" t="s">
        <v>13518</v>
      </c>
      <c r="G6007" s="0" t="s">
        <v>13519</v>
      </c>
      <c r="H6007" s="0" t="s">
        <v>7118</v>
      </c>
      <c r="I6007" s="0" t="s">
        <v>2123</v>
      </c>
      <c r="J6007" s="0" t="s">
        <v>47</v>
      </c>
      <c r="K6007" s="0" t="s">
        <v>46</v>
      </c>
      <c r="L6007" s="0" t="s">
        <v>47</v>
      </c>
      <c r="M6007" s="0" t="s">
        <v>47</v>
      </c>
      <c r="N6007" s="0" t="n">
        <v>2</v>
      </c>
      <c r="O6007" s="0" t="n">
        <v>38</v>
      </c>
      <c r="P6007" s="0" t="n">
        <v>600</v>
      </c>
      <c r="Q6007" s="0" t="n">
        <v>3.2</v>
      </c>
      <c r="R6007" s="0" t="str">
        <f aca="false">INDEX(Lookup!$B$4:$B$18,MATCH(C6007,Lookup!$A$4:$A$18,0))</f>
        <v>India</v>
      </c>
      <c r="S6007" s="20" t="n">
        <f aca="false">INDEX(Lookup!$D$4:$D$18,MATCH(C6007,Lookup!$A$4:$A$18,0))</f>
        <v>0.012</v>
      </c>
      <c r="T6007" s="21" t="n">
        <f aca="false">ROUND(P6007*S6007,2)</f>
        <v>7.2</v>
      </c>
      <c r="U6007" s="21" t="n">
        <f aca="false">IF(T6007&lt;=10,1,IF(T6007&lt;=20,2,IF(T6007&lt;=30,3,IF(T6007&lt;=40,4,IF(T6007&lt;=50,5,IF(T6007&lt;=100,6,IF(T6007&lt;=250,7,8)))))))</f>
        <v>1</v>
      </c>
      <c r="V6007" s="21" t="n">
        <f aca="false">IF(AND(OR(Dashboard!$T$3="All",R6007=Dashboard!$T$3),OR(Dashboard!$T$4="All",D6007=Dashboard!$T$4)),1,0)</f>
        <v>1</v>
      </c>
      <c r="W6007" s="21" t="n">
        <f aca="false">IF(V6007=1,T6007+ROW()/10000000,0)</f>
        <v>7.2006007</v>
      </c>
    </row>
    <row r="6008" customFormat="false" ht="15" hidden="false" customHeight="false" outlineLevel="0" collapsed="false">
      <c r="A6008" s="0" t="n">
        <v>308620</v>
      </c>
      <c r="B6008" s="0" t="s">
        <v>13531</v>
      </c>
      <c r="C6008" s="0" t="n">
        <v>1</v>
      </c>
      <c r="D6008" s="0" t="s">
        <v>6924</v>
      </c>
      <c r="E6008" s="0" t="s">
        <v>13532</v>
      </c>
      <c r="F6008" s="0" t="s">
        <v>13518</v>
      </c>
      <c r="G6008" s="0" t="s">
        <v>13519</v>
      </c>
      <c r="H6008" s="0" t="s">
        <v>2288</v>
      </c>
      <c r="I6008" s="0" t="s">
        <v>2123</v>
      </c>
      <c r="J6008" s="0" t="s">
        <v>46</v>
      </c>
      <c r="K6008" s="0" t="s">
        <v>47</v>
      </c>
      <c r="L6008" s="0" t="s">
        <v>47</v>
      </c>
      <c r="M6008" s="0" t="s">
        <v>47</v>
      </c>
      <c r="N6008" s="0" t="n">
        <v>3</v>
      </c>
      <c r="O6008" s="0" t="n">
        <v>8</v>
      </c>
      <c r="P6008" s="0" t="n">
        <v>1100</v>
      </c>
      <c r="Q6008" s="0" t="n">
        <v>2.8</v>
      </c>
      <c r="R6008" s="0" t="str">
        <f aca="false">INDEX(Lookup!$B$4:$B$18,MATCH(C6008,Lookup!$A$4:$A$18,0))</f>
        <v>India</v>
      </c>
      <c r="S6008" s="20" t="n">
        <f aca="false">INDEX(Lookup!$D$4:$D$18,MATCH(C6008,Lookup!$A$4:$A$18,0))</f>
        <v>0.012</v>
      </c>
      <c r="T6008" s="21" t="n">
        <f aca="false">ROUND(P6008*S6008,2)</f>
        <v>13.2</v>
      </c>
      <c r="U6008" s="21" t="n">
        <f aca="false">IF(T6008&lt;=10,1,IF(T6008&lt;=20,2,IF(T6008&lt;=30,3,IF(T6008&lt;=40,4,IF(T6008&lt;=50,5,IF(T6008&lt;=100,6,IF(T6008&lt;=250,7,8)))))))</f>
        <v>2</v>
      </c>
      <c r="V6008" s="21" t="n">
        <f aca="false">IF(AND(OR(Dashboard!$T$3="All",R6008=Dashboard!$T$3),OR(Dashboard!$T$4="All",D6008=Dashboard!$T$4)),1,0)</f>
        <v>1</v>
      </c>
      <c r="W6008" s="21" t="n">
        <f aca="false">IF(V6008=1,T6008+ROW()/10000000,0)</f>
        <v>13.2006008</v>
      </c>
    </row>
    <row r="6009" customFormat="false" ht="15" hidden="false" customHeight="false" outlineLevel="0" collapsed="false">
      <c r="A6009" s="0" t="n">
        <v>300608</v>
      </c>
      <c r="B6009" s="0" t="s">
        <v>13533</v>
      </c>
      <c r="C6009" s="0" t="n">
        <v>1</v>
      </c>
      <c r="D6009" s="0" t="s">
        <v>6924</v>
      </c>
      <c r="E6009" s="0" t="s">
        <v>13534</v>
      </c>
      <c r="F6009" s="0" t="s">
        <v>13518</v>
      </c>
      <c r="G6009" s="0" t="s">
        <v>13519</v>
      </c>
      <c r="H6009" s="0" t="s">
        <v>69</v>
      </c>
      <c r="I6009" s="0" t="s">
        <v>2123</v>
      </c>
      <c r="J6009" s="0" t="s">
        <v>47</v>
      </c>
      <c r="K6009" s="0" t="s">
        <v>47</v>
      </c>
      <c r="L6009" s="0" t="s">
        <v>47</v>
      </c>
      <c r="M6009" s="0" t="s">
        <v>47</v>
      </c>
      <c r="N6009" s="0" t="n">
        <v>1</v>
      </c>
      <c r="O6009" s="0" t="n">
        <v>4</v>
      </c>
      <c r="P6009" s="0" t="n">
        <v>200</v>
      </c>
      <c r="Q6009" s="0" t="n">
        <v>2.9</v>
      </c>
      <c r="R6009" s="0" t="str">
        <f aca="false">INDEX(Lookup!$B$4:$B$18,MATCH(C6009,Lookup!$A$4:$A$18,0))</f>
        <v>India</v>
      </c>
      <c r="S6009" s="20" t="n">
        <f aca="false">INDEX(Lookup!$D$4:$D$18,MATCH(C6009,Lookup!$A$4:$A$18,0))</f>
        <v>0.012</v>
      </c>
      <c r="T6009" s="21" t="n">
        <f aca="false">ROUND(P6009*S6009,2)</f>
        <v>2.4</v>
      </c>
      <c r="U6009" s="21" t="n">
        <f aca="false">IF(T6009&lt;=10,1,IF(T6009&lt;=20,2,IF(T6009&lt;=30,3,IF(T6009&lt;=40,4,IF(T6009&lt;=50,5,IF(T6009&lt;=100,6,IF(T6009&lt;=250,7,8)))))))</f>
        <v>1</v>
      </c>
      <c r="V6009" s="21" t="n">
        <f aca="false">IF(AND(OR(Dashboard!$T$3="All",R6009=Dashboard!$T$3),OR(Dashboard!$T$4="All",D6009=Dashboard!$T$4)),1,0)</f>
        <v>1</v>
      </c>
      <c r="W6009" s="21" t="n">
        <f aca="false">IF(V6009=1,T6009+ROW()/10000000,0)</f>
        <v>2.4006009</v>
      </c>
    </row>
    <row r="6010" customFormat="false" ht="15" hidden="false" customHeight="false" outlineLevel="0" collapsed="false">
      <c r="A6010" s="0" t="n">
        <v>302162</v>
      </c>
      <c r="B6010" s="0" t="s">
        <v>13535</v>
      </c>
      <c r="C6010" s="0" t="n">
        <v>1</v>
      </c>
      <c r="D6010" s="0" t="s">
        <v>6924</v>
      </c>
      <c r="E6010" s="0" t="s">
        <v>13536</v>
      </c>
      <c r="F6010" s="0" t="s">
        <v>13518</v>
      </c>
      <c r="G6010" s="0" t="s">
        <v>13519</v>
      </c>
      <c r="H6010" s="0" t="s">
        <v>13537</v>
      </c>
      <c r="I6010" s="0" t="s">
        <v>2123</v>
      </c>
      <c r="J6010" s="0" t="s">
        <v>46</v>
      </c>
      <c r="K6010" s="0" t="s">
        <v>47</v>
      </c>
      <c r="L6010" s="0" t="s">
        <v>47</v>
      </c>
      <c r="M6010" s="0" t="s">
        <v>47</v>
      </c>
      <c r="N6010" s="0" t="n">
        <v>2</v>
      </c>
      <c r="O6010" s="0" t="n">
        <v>32</v>
      </c>
      <c r="P6010" s="0" t="n">
        <v>900</v>
      </c>
      <c r="Q6010" s="0" t="n">
        <v>2.9</v>
      </c>
      <c r="R6010" s="0" t="str">
        <f aca="false">INDEX(Lookup!$B$4:$B$18,MATCH(C6010,Lookup!$A$4:$A$18,0))</f>
        <v>India</v>
      </c>
      <c r="S6010" s="20" t="n">
        <f aca="false">INDEX(Lookup!$D$4:$D$18,MATCH(C6010,Lookup!$A$4:$A$18,0))</f>
        <v>0.012</v>
      </c>
      <c r="T6010" s="21" t="n">
        <f aca="false">ROUND(P6010*S6010,2)</f>
        <v>10.8</v>
      </c>
      <c r="U6010" s="21" t="n">
        <f aca="false">IF(T6010&lt;=10,1,IF(T6010&lt;=20,2,IF(T6010&lt;=30,3,IF(T6010&lt;=40,4,IF(T6010&lt;=50,5,IF(T6010&lt;=100,6,IF(T6010&lt;=250,7,8)))))))</f>
        <v>2</v>
      </c>
      <c r="V6010" s="21" t="n">
        <f aca="false">IF(AND(OR(Dashboard!$T$3="All",R6010=Dashboard!$T$3),OR(Dashboard!$T$4="All",D6010=Dashboard!$T$4)),1,0)</f>
        <v>1</v>
      </c>
      <c r="W6010" s="21" t="n">
        <f aca="false">IF(V6010=1,T6010+ROW()/10000000,0)</f>
        <v>10.800601</v>
      </c>
    </row>
    <row r="6011" customFormat="false" ht="15" hidden="false" customHeight="false" outlineLevel="0" collapsed="false">
      <c r="A6011" s="0" t="n">
        <v>308187</v>
      </c>
      <c r="B6011" s="0" t="s">
        <v>2408</v>
      </c>
      <c r="C6011" s="0" t="n">
        <v>1</v>
      </c>
      <c r="D6011" s="0" t="s">
        <v>6924</v>
      </c>
      <c r="E6011" s="0" t="s">
        <v>13538</v>
      </c>
      <c r="F6011" s="0" t="s">
        <v>13518</v>
      </c>
      <c r="G6011" s="0" t="s">
        <v>13519</v>
      </c>
      <c r="H6011" s="0" t="s">
        <v>3392</v>
      </c>
      <c r="I6011" s="0" t="s">
        <v>2123</v>
      </c>
      <c r="J6011" s="0" t="s">
        <v>47</v>
      </c>
      <c r="K6011" s="0" t="s">
        <v>47</v>
      </c>
      <c r="L6011" s="0" t="s">
        <v>47</v>
      </c>
      <c r="M6011" s="0" t="s">
        <v>47</v>
      </c>
      <c r="N6011" s="0" t="n">
        <v>2</v>
      </c>
      <c r="O6011" s="0" t="n">
        <v>29</v>
      </c>
      <c r="P6011" s="0" t="n">
        <v>700</v>
      </c>
      <c r="Q6011" s="0" t="n">
        <v>3.1</v>
      </c>
      <c r="R6011" s="0" t="str">
        <f aca="false">INDEX(Lookup!$B$4:$B$18,MATCH(C6011,Lookup!$A$4:$A$18,0))</f>
        <v>India</v>
      </c>
      <c r="S6011" s="20" t="n">
        <f aca="false">INDEX(Lookup!$D$4:$D$18,MATCH(C6011,Lookup!$A$4:$A$18,0))</f>
        <v>0.012</v>
      </c>
      <c r="T6011" s="21" t="n">
        <f aca="false">ROUND(P6011*S6011,2)</f>
        <v>8.4</v>
      </c>
      <c r="U6011" s="21" t="n">
        <f aca="false">IF(T6011&lt;=10,1,IF(T6011&lt;=20,2,IF(T6011&lt;=30,3,IF(T6011&lt;=40,4,IF(T6011&lt;=50,5,IF(T6011&lt;=100,6,IF(T6011&lt;=250,7,8)))))))</f>
        <v>1</v>
      </c>
      <c r="V6011" s="21" t="n">
        <f aca="false">IF(AND(OR(Dashboard!$T$3="All",R6011=Dashboard!$T$3),OR(Dashboard!$T$4="All",D6011=Dashboard!$T$4)),1,0)</f>
        <v>1</v>
      </c>
      <c r="W6011" s="21" t="n">
        <f aca="false">IF(V6011=1,T6011+ROW()/10000000,0)</f>
        <v>8.4006011</v>
      </c>
    </row>
    <row r="6012" customFormat="false" ht="15" hidden="false" customHeight="false" outlineLevel="0" collapsed="false">
      <c r="A6012" s="0" t="n">
        <v>8292</v>
      </c>
      <c r="B6012" s="0" t="s">
        <v>13539</v>
      </c>
      <c r="C6012" s="0" t="n">
        <v>1</v>
      </c>
      <c r="D6012" s="0" t="s">
        <v>6924</v>
      </c>
      <c r="E6012" s="0" t="s">
        <v>13540</v>
      </c>
      <c r="F6012" s="0" t="s">
        <v>13518</v>
      </c>
      <c r="G6012" s="0" t="s">
        <v>13519</v>
      </c>
      <c r="H6012" s="0" t="s">
        <v>13541</v>
      </c>
      <c r="I6012" s="0" t="s">
        <v>2123</v>
      </c>
      <c r="J6012" s="0" t="s">
        <v>47</v>
      </c>
      <c r="K6012" s="0" t="s">
        <v>47</v>
      </c>
      <c r="L6012" s="0" t="s">
        <v>47</v>
      </c>
      <c r="M6012" s="0" t="s">
        <v>47</v>
      </c>
      <c r="N6012" s="0" t="n">
        <v>2</v>
      </c>
      <c r="O6012" s="0" t="n">
        <v>19</v>
      </c>
      <c r="P6012" s="0" t="n">
        <v>700</v>
      </c>
      <c r="Q6012" s="0" t="n">
        <v>2.8</v>
      </c>
      <c r="R6012" s="0" t="str">
        <f aca="false">INDEX(Lookup!$B$4:$B$18,MATCH(C6012,Lookup!$A$4:$A$18,0))</f>
        <v>India</v>
      </c>
      <c r="S6012" s="20" t="n">
        <f aca="false">INDEX(Lookup!$D$4:$D$18,MATCH(C6012,Lookup!$A$4:$A$18,0))</f>
        <v>0.012</v>
      </c>
      <c r="T6012" s="21" t="n">
        <f aca="false">ROUND(P6012*S6012,2)</f>
        <v>8.4</v>
      </c>
      <c r="U6012" s="21" t="n">
        <f aca="false">IF(T6012&lt;=10,1,IF(T6012&lt;=20,2,IF(T6012&lt;=30,3,IF(T6012&lt;=40,4,IF(T6012&lt;=50,5,IF(T6012&lt;=100,6,IF(T6012&lt;=250,7,8)))))))</f>
        <v>1</v>
      </c>
      <c r="V6012" s="21" t="n">
        <f aca="false">IF(AND(OR(Dashboard!$T$3="All",R6012=Dashboard!$T$3),OR(Dashboard!$T$4="All",D6012=Dashboard!$T$4)),1,0)</f>
        <v>1</v>
      </c>
      <c r="W6012" s="21" t="n">
        <f aca="false">IF(V6012=1,T6012+ROW()/10000000,0)</f>
        <v>8.4006012</v>
      </c>
    </row>
    <row r="6013" customFormat="false" ht="15" hidden="false" customHeight="false" outlineLevel="0" collapsed="false">
      <c r="A6013" s="0" t="n">
        <v>307114</v>
      </c>
      <c r="B6013" s="0" t="s">
        <v>13542</v>
      </c>
      <c r="C6013" s="0" t="n">
        <v>1</v>
      </c>
      <c r="D6013" s="0" t="s">
        <v>6924</v>
      </c>
      <c r="E6013" s="0" t="s">
        <v>13543</v>
      </c>
      <c r="F6013" s="0" t="s">
        <v>13518</v>
      </c>
      <c r="G6013" s="0" t="s">
        <v>13519</v>
      </c>
      <c r="H6013" s="0" t="s">
        <v>13544</v>
      </c>
      <c r="I6013" s="0" t="s">
        <v>2123</v>
      </c>
      <c r="J6013" s="0" t="s">
        <v>47</v>
      </c>
      <c r="K6013" s="0" t="s">
        <v>47</v>
      </c>
      <c r="L6013" s="0" t="s">
        <v>47</v>
      </c>
      <c r="M6013" s="0" t="s">
        <v>47</v>
      </c>
      <c r="N6013" s="0" t="n">
        <v>2</v>
      </c>
      <c r="O6013" s="0" t="n">
        <v>18</v>
      </c>
      <c r="P6013" s="0" t="n">
        <v>550</v>
      </c>
      <c r="Q6013" s="0" t="n">
        <v>3.2</v>
      </c>
      <c r="R6013" s="0" t="str">
        <f aca="false">INDEX(Lookup!$B$4:$B$18,MATCH(C6013,Lookup!$A$4:$A$18,0))</f>
        <v>India</v>
      </c>
      <c r="S6013" s="20" t="n">
        <f aca="false">INDEX(Lookup!$D$4:$D$18,MATCH(C6013,Lookup!$A$4:$A$18,0))</f>
        <v>0.012</v>
      </c>
      <c r="T6013" s="21" t="n">
        <f aca="false">ROUND(P6013*S6013,2)</f>
        <v>6.6</v>
      </c>
      <c r="U6013" s="21" t="n">
        <f aca="false">IF(T6013&lt;=10,1,IF(T6013&lt;=20,2,IF(T6013&lt;=30,3,IF(T6013&lt;=40,4,IF(T6013&lt;=50,5,IF(T6013&lt;=100,6,IF(T6013&lt;=250,7,8)))))))</f>
        <v>1</v>
      </c>
      <c r="V6013" s="21" t="n">
        <f aca="false">IF(AND(OR(Dashboard!$T$3="All",R6013=Dashboard!$T$3),OR(Dashboard!$T$4="All",D6013=Dashboard!$T$4)),1,0)</f>
        <v>1</v>
      </c>
      <c r="W6013" s="21" t="n">
        <f aca="false">IF(V6013=1,T6013+ROW()/10000000,0)</f>
        <v>6.6006013</v>
      </c>
    </row>
    <row r="6014" customFormat="false" ht="15" hidden="false" customHeight="false" outlineLevel="0" collapsed="false">
      <c r="A6014" s="0" t="n">
        <v>18408059</v>
      </c>
      <c r="B6014" s="0" t="s">
        <v>13545</v>
      </c>
      <c r="C6014" s="0" t="n">
        <v>1</v>
      </c>
      <c r="D6014" s="0" t="s">
        <v>6924</v>
      </c>
      <c r="E6014" s="0" t="s">
        <v>13546</v>
      </c>
      <c r="F6014" s="0" t="s">
        <v>13518</v>
      </c>
      <c r="G6014" s="0" t="s">
        <v>13519</v>
      </c>
      <c r="H6014" s="0" t="s">
        <v>13547</v>
      </c>
      <c r="I6014" s="0" t="s">
        <v>2123</v>
      </c>
      <c r="J6014" s="0" t="s">
        <v>47</v>
      </c>
      <c r="K6014" s="0" t="s">
        <v>46</v>
      </c>
      <c r="L6014" s="0" t="s">
        <v>47</v>
      </c>
      <c r="M6014" s="0" t="s">
        <v>47</v>
      </c>
      <c r="N6014" s="0" t="n">
        <v>2</v>
      </c>
      <c r="O6014" s="0" t="n">
        <v>5</v>
      </c>
      <c r="P6014" s="0" t="n">
        <v>600</v>
      </c>
      <c r="Q6014" s="0" t="n">
        <v>3</v>
      </c>
      <c r="R6014" s="0" t="str">
        <f aca="false">INDEX(Lookup!$B$4:$B$18,MATCH(C6014,Lookup!$A$4:$A$18,0))</f>
        <v>India</v>
      </c>
      <c r="S6014" s="20" t="n">
        <f aca="false">INDEX(Lookup!$D$4:$D$18,MATCH(C6014,Lookup!$A$4:$A$18,0))</f>
        <v>0.012</v>
      </c>
      <c r="T6014" s="21" t="n">
        <f aca="false">ROUND(P6014*S6014,2)</f>
        <v>7.2</v>
      </c>
      <c r="U6014" s="21" t="n">
        <f aca="false">IF(T6014&lt;=10,1,IF(T6014&lt;=20,2,IF(T6014&lt;=30,3,IF(T6014&lt;=40,4,IF(T6014&lt;=50,5,IF(T6014&lt;=100,6,IF(T6014&lt;=250,7,8)))))))</f>
        <v>1</v>
      </c>
      <c r="V6014" s="21" t="n">
        <f aca="false">IF(AND(OR(Dashboard!$T$3="All",R6014=Dashboard!$T$3),OR(Dashboard!$T$4="All",D6014=Dashboard!$T$4)),1,0)</f>
        <v>1</v>
      </c>
      <c r="W6014" s="21" t="n">
        <f aca="false">IF(V6014=1,T6014+ROW()/10000000,0)</f>
        <v>7.2006014</v>
      </c>
    </row>
    <row r="6015" customFormat="false" ht="15" hidden="false" customHeight="false" outlineLevel="0" collapsed="false">
      <c r="A6015" s="0" t="n">
        <v>308614</v>
      </c>
      <c r="B6015" s="0" t="s">
        <v>5341</v>
      </c>
      <c r="C6015" s="0" t="n">
        <v>1</v>
      </c>
      <c r="D6015" s="0" t="s">
        <v>6924</v>
      </c>
      <c r="E6015" s="0" t="s">
        <v>13548</v>
      </c>
      <c r="F6015" s="0" t="s">
        <v>13518</v>
      </c>
      <c r="G6015" s="0" t="s">
        <v>13519</v>
      </c>
      <c r="H6015" s="0" t="s">
        <v>3500</v>
      </c>
      <c r="I6015" s="0" t="s">
        <v>2123</v>
      </c>
      <c r="J6015" s="0" t="s">
        <v>47</v>
      </c>
      <c r="K6015" s="0" t="s">
        <v>47</v>
      </c>
      <c r="L6015" s="0" t="s">
        <v>47</v>
      </c>
      <c r="M6015" s="0" t="s">
        <v>47</v>
      </c>
      <c r="N6015" s="0" t="n">
        <v>2</v>
      </c>
      <c r="O6015" s="0" t="n">
        <v>11</v>
      </c>
      <c r="P6015" s="0" t="n">
        <v>500</v>
      </c>
      <c r="Q6015" s="0" t="n">
        <v>2.9</v>
      </c>
      <c r="R6015" s="0" t="str">
        <f aca="false">INDEX(Lookup!$B$4:$B$18,MATCH(C6015,Lookup!$A$4:$A$18,0))</f>
        <v>India</v>
      </c>
      <c r="S6015" s="20" t="n">
        <f aca="false">INDEX(Lookup!$D$4:$D$18,MATCH(C6015,Lookup!$A$4:$A$18,0))</f>
        <v>0.012</v>
      </c>
      <c r="T6015" s="21" t="n">
        <f aca="false">ROUND(P6015*S6015,2)</f>
        <v>6</v>
      </c>
      <c r="U6015" s="21" t="n">
        <f aca="false">IF(T6015&lt;=10,1,IF(T6015&lt;=20,2,IF(T6015&lt;=30,3,IF(T6015&lt;=40,4,IF(T6015&lt;=50,5,IF(T6015&lt;=100,6,IF(T6015&lt;=250,7,8)))))))</f>
        <v>1</v>
      </c>
      <c r="V6015" s="21" t="n">
        <f aca="false">IF(AND(OR(Dashboard!$T$3="All",R6015=Dashboard!$T$3),OR(Dashboard!$T$4="All",D6015=Dashboard!$T$4)),1,0)</f>
        <v>1</v>
      </c>
      <c r="W6015" s="21" t="n">
        <f aca="false">IF(V6015=1,T6015+ROW()/10000000,0)</f>
        <v>6.0006015</v>
      </c>
    </row>
    <row r="6016" customFormat="false" ht="15" hidden="false" customHeight="false" outlineLevel="0" collapsed="false">
      <c r="A6016" s="0" t="n">
        <v>304217</v>
      </c>
      <c r="B6016" s="0" t="s">
        <v>13549</v>
      </c>
      <c r="C6016" s="0" t="n">
        <v>1</v>
      </c>
      <c r="D6016" s="0" t="s">
        <v>6924</v>
      </c>
      <c r="E6016" s="0" t="s">
        <v>13550</v>
      </c>
      <c r="F6016" s="0" t="s">
        <v>13518</v>
      </c>
      <c r="G6016" s="0" t="s">
        <v>13519</v>
      </c>
      <c r="H6016" s="0" t="s">
        <v>8253</v>
      </c>
      <c r="I6016" s="0" t="s">
        <v>2123</v>
      </c>
      <c r="J6016" s="0" t="s">
        <v>47</v>
      </c>
      <c r="K6016" s="0" t="s">
        <v>47</v>
      </c>
      <c r="L6016" s="0" t="s">
        <v>47</v>
      </c>
      <c r="M6016" s="0" t="s">
        <v>47</v>
      </c>
      <c r="N6016" s="0" t="n">
        <v>1</v>
      </c>
      <c r="O6016" s="0" t="n">
        <v>7</v>
      </c>
      <c r="P6016" s="0" t="n">
        <v>300</v>
      </c>
      <c r="Q6016" s="0" t="n">
        <v>2.9</v>
      </c>
      <c r="R6016" s="0" t="str">
        <f aca="false">INDEX(Lookup!$B$4:$B$18,MATCH(C6016,Lookup!$A$4:$A$18,0))</f>
        <v>India</v>
      </c>
      <c r="S6016" s="20" t="n">
        <f aca="false">INDEX(Lookup!$D$4:$D$18,MATCH(C6016,Lookup!$A$4:$A$18,0))</f>
        <v>0.012</v>
      </c>
      <c r="T6016" s="21" t="n">
        <f aca="false">ROUND(P6016*S6016,2)</f>
        <v>3.6</v>
      </c>
      <c r="U6016" s="21" t="n">
        <f aca="false">IF(T6016&lt;=10,1,IF(T6016&lt;=20,2,IF(T6016&lt;=30,3,IF(T6016&lt;=40,4,IF(T6016&lt;=50,5,IF(T6016&lt;=100,6,IF(T6016&lt;=250,7,8)))))))</f>
        <v>1</v>
      </c>
      <c r="V6016" s="21" t="n">
        <f aca="false">IF(AND(OR(Dashboard!$T$3="All",R6016=Dashboard!$T$3),OR(Dashboard!$T$4="All",D6016=Dashboard!$T$4)),1,0)</f>
        <v>1</v>
      </c>
      <c r="W6016" s="21" t="n">
        <f aca="false">IF(V6016=1,T6016+ROW()/10000000,0)</f>
        <v>3.6006016</v>
      </c>
    </row>
    <row r="6017" customFormat="false" ht="15" hidden="false" customHeight="false" outlineLevel="0" collapsed="false">
      <c r="A6017" s="0" t="n">
        <v>302724</v>
      </c>
      <c r="B6017" s="0" t="s">
        <v>13551</v>
      </c>
      <c r="C6017" s="0" t="n">
        <v>1</v>
      </c>
      <c r="D6017" s="0" t="s">
        <v>6924</v>
      </c>
      <c r="E6017" s="0" t="s">
        <v>13552</v>
      </c>
      <c r="F6017" s="0" t="s">
        <v>13518</v>
      </c>
      <c r="G6017" s="0" t="s">
        <v>13519</v>
      </c>
      <c r="H6017" s="0" t="s">
        <v>2288</v>
      </c>
      <c r="I6017" s="0" t="s">
        <v>2123</v>
      </c>
      <c r="J6017" s="0" t="s">
        <v>46</v>
      </c>
      <c r="K6017" s="0" t="s">
        <v>47</v>
      </c>
      <c r="L6017" s="0" t="s">
        <v>47</v>
      </c>
      <c r="M6017" s="0" t="s">
        <v>47</v>
      </c>
      <c r="N6017" s="0" t="n">
        <v>2</v>
      </c>
      <c r="O6017" s="0" t="n">
        <v>8</v>
      </c>
      <c r="P6017" s="0" t="n">
        <v>850</v>
      </c>
      <c r="Q6017" s="0" t="n">
        <v>2.9</v>
      </c>
      <c r="R6017" s="0" t="str">
        <f aca="false">INDEX(Lookup!$B$4:$B$18,MATCH(C6017,Lookup!$A$4:$A$18,0))</f>
        <v>India</v>
      </c>
      <c r="S6017" s="20" t="n">
        <f aca="false">INDEX(Lookup!$D$4:$D$18,MATCH(C6017,Lookup!$A$4:$A$18,0))</f>
        <v>0.012</v>
      </c>
      <c r="T6017" s="21" t="n">
        <f aca="false">ROUND(P6017*S6017,2)</f>
        <v>10.2</v>
      </c>
      <c r="U6017" s="21" t="n">
        <f aca="false">IF(T6017&lt;=10,1,IF(T6017&lt;=20,2,IF(T6017&lt;=30,3,IF(T6017&lt;=40,4,IF(T6017&lt;=50,5,IF(T6017&lt;=100,6,IF(T6017&lt;=250,7,8)))))))</f>
        <v>2</v>
      </c>
      <c r="V6017" s="21" t="n">
        <f aca="false">IF(AND(OR(Dashboard!$T$3="All",R6017=Dashboard!$T$3),OR(Dashboard!$T$4="All",D6017=Dashboard!$T$4)),1,0)</f>
        <v>1</v>
      </c>
      <c r="W6017" s="21" t="n">
        <f aca="false">IF(V6017=1,T6017+ROW()/10000000,0)</f>
        <v>10.2006017</v>
      </c>
    </row>
    <row r="6018" customFormat="false" ht="15" hidden="false" customHeight="false" outlineLevel="0" collapsed="false">
      <c r="A6018" s="0" t="n">
        <v>5799</v>
      </c>
      <c r="B6018" s="0" t="s">
        <v>13553</v>
      </c>
      <c r="C6018" s="0" t="n">
        <v>1</v>
      </c>
      <c r="D6018" s="0" t="s">
        <v>6924</v>
      </c>
      <c r="E6018" s="0" t="s">
        <v>13554</v>
      </c>
      <c r="F6018" s="0" t="s">
        <v>13518</v>
      </c>
      <c r="G6018" s="0" t="s">
        <v>13519</v>
      </c>
      <c r="H6018" s="0" t="s">
        <v>2050</v>
      </c>
      <c r="I6018" s="0" t="s">
        <v>2123</v>
      </c>
      <c r="J6018" s="0" t="s">
        <v>47</v>
      </c>
      <c r="K6018" s="0" t="s">
        <v>47</v>
      </c>
      <c r="L6018" s="0" t="s">
        <v>47</v>
      </c>
      <c r="M6018" s="0" t="s">
        <v>47</v>
      </c>
      <c r="N6018" s="0" t="n">
        <v>1</v>
      </c>
      <c r="O6018" s="0" t="n">
        <v>4</v>
      </c>
      <c r="P6018" s="0" t="n">
        <v>250</v>
      </c>
      <c r="Q6018" s="0" t="n">
        <v>2.9</v>
      </c>
      <c r="R6018" s="0" t="str">
        <f aca="false">INDEX(Lookup!$B$4:$B$18,MATCH(C6018,Lookup!$A$4:$A$18,0))</f>
        <v>India</v>
      </c>
      <c r="S6018" s="20" t="n">
        <f aca="false">INDEX(Lookup!$D$4:$D$18,MATCH(C6018,Lookup!$A$4:$A$18,0))</f>
        <v>0.012</v>
      </c>
      <c r="T6018" s="21" t="n">
        <f aca="false">ROUND(P6018*S6018,2)</f>
        <v>3</v>
      </c>
      <c r="U6018" s="21" t="n">
        <f aca="false">IF(T6018&lt;=10,1,IF(T6018&lt;=20,2,IF(T6018&lt;=30,3,IF(T6018&lt;=40,4,IF(T6018&lt;=50,5,IF(T6018&lt;=100,6,IF(T6018&lt;=250,7,8)))))))</f>
        <v>1</v>
      </c>
      <c r="V6018" s="21" t="n">
        <f aca="false">IF(AND(OR(Dashboard!$T$3="All",R6018=Dashboard!$T$3),OR(Dashboard!$T$4="All",D6018=Dashboard!$T$4)),1,0)</f>
        <v>1</v>
      </c>
      <c r="W6018" s="21" t="n">
        <f aca="false">IF(V6018=1,T6018+ROW()/10000000,0)</f>
        <v>3.0006018</v>
      </c>
    </row>
    <row r="6019" customFormat="false" ht="15" hidden="false" customHeight="false" outlineLevel="0" collapsed="false">
      <c r="A6019" s="0" t="n">
        <v>3117</v>
      </c>
      <c r="B6019" s="0" t="s">
        <v>13555</v>
      </c>
      <c r="C6019" s="0" t="n">
        <v>1</v>
      </c>
      <c r="D6019" s="0" t="s">
        <v>6924</v>
      </c>
      <c r="E6019" s="0" t="s">
        <v>13556</v>
      </c>
      <c r="F6019" s="0" t="s">
        <v>13518</v>
      </c>
      <c r="G6019" s="0" t="s">
        <v>13519</v>
      </c>
      <c r="H6019" s="0" t="s">
        <v>2158</v>
      </c>
      <c r="I6019" s="0" t="s">
        <v>2123</v>
      </c>
      <c r="J6019" s="0" t="s">
        <v>46</v>
      </c>
      <c r="K6019" s="0" t="s">
        <v>47</v>
      </c>
      <c r="L6019" s="0" t="s">
        <v>47</v>
      </c>
      <c r="M6019" s="0" t="s">
        <v>47</v>
      </c>
      <c r="N6019" s="0" t="n">
        <v>2</v>
      </c>
      <c r="O6019" s="0" t="n">
        <v>17</v>
      </c>
      <c r="P6019" s="0" t="n">
        <v>800</v>
      </c>
      <c r="Q6019" s="0" t="n">
        <v>2.8</v>
      </c>
      <c r="R6019" s="0" t="str">
        <f aca="false">INDEX(Lookup!$B$4:$B$18,MATCH(C6019,Lookup!$A$4:$A$18,0))</f>
        <v>India</v>
      </c>
      <c r="S6019" s="20" t="n">
        <f aca="false">INDEX(Lookup!$D$4:$D$18,MATCH(C6019,Lookup!$A$4:$A$18,0))</f>
        <v>0.012</v>
      </c>
      <c r="T6019" s="21" t="n">
        <f aca="false">ROUND(P6019*S6019,2)</f>
        <v>9.6</v>
      </c>
      <c r="U6019" s="21" t="n">
        <f aca="false">IF(T6019&lt;=10,1,IF(T6019&lt;=20,2,IF(T6019&lt;=30,3,IF(T6019&lt;=40,4,IF(T6019&lt;=50,5,IF(T6019&lt;=100,6,IF(T6019&lt;=250,7,8)))))))</f>
        <v>1</v>
      </c>
      <c r="V6019" s="21" t="n">
        <f aca="false">IF(AND(OR(Dashboard!$T$3="All",R6019=Dashboard!$T$3),OR(Dashboard!$T$4="All",D6019=Dashboard!$T$4)),1,0)</f>
        <v>1</v>
      </c>
      <c r="W6019" s="21" t="n">
        <f aca="false">IF(V6019=1,T6019+ROW()/10000000,0)</f>
        <v>9.6006019</v>
      </c>
    </row>
    <row r="6020" customFormat="false" ht="15" hidden="false" customHeight="false" outlineLevel="0" collapsed="false">
      <c r="A6020" s="0" t="n">
        <v>300639</v>
      </c>
      <c r="B6020" s="0" t="s">
        <v>13557</v>
      </c>
      <c r="C6020" s="0" t="n">
        <v>1</v>
      </c>
      <c r="D6020" s="0" t="s">
        <v>6924</v>
      </c>
      <c r="E6020" s="0" t="s">
        <v>13558</v>
      </c>
      <c r="F6020" s="0" t="s">
        <v>13518</v>
      </c>
      <c r="G6020" s="0" t="s">
        <v>13519</v>
      </c>
      <c r="H6020" s="0" t="s">
        <v>2128</v>
      </c>
      <c r="I6020" s="0" t="s">
        <v>2123</v>
      </c>
      <c r="J6020" s="0" t="s">
        <v>47</v>
      </c>
      <c r="K6020" s="0" t="s">
        <v>47</v>
      </c>
      <c r="L6020" s="0" t="s">
        <v>47</v>
      </c>
      <c r="M6020" s="0" t="s">
        <v>47</v>
      </c>
      <c r="N6020" s="0" t="n">
        <v>1</v>
      </c>
      <c r="O6020" s="0" t="n">
        <v>8</v>
      </c>
      <c r="P6020" s="0" t="n">
        <v>200</v>
      </c>
      <c r="Q6020" s="0" t="n">
        <v>3</v>
      </c>
      <c r="R6020" s="0" t="str">
        <f aca="false">INDEX(Lookup!$B$4:$B$18,MATCH(C6020,Lookup!$A$4:$A$18,0))</f>
        <v>India</v>
      </c>
      <c r="S6020" s="20" t="n">
        <f aca="false">INDEX(Lookup!$D$4:$D$18,MATCH(C6020,Lookup!$A$4:$A$18,0))</f>
        <v>0.012</v>
      </c>
      <c r="T6020" s="21" t="n">
        <f aca="false">ROUND(P6020*S6020,2)</f>
        <v>2.4</v>
      </c>
      <c r="U6020" s="21" t="n">
        <f aca="false">IF(T6020&lt;=10,1,IF(T6020&lt;=20,2,IF(T6020&lt;=30,3,IF(T6020&lt;=40,4,IF(T6020&lt;=50,5,IF(T6020&lt;=100,6,IF(T6020&lt;=250,7,8)))))))</f>
        <v>1</v>
      </c>
      <c r="V6020" s="21" t="n">
        <f aca="false">IF(AND(OR(Dashboard!$T$3="All",R6020=Dashboard!$T$3),OR(Dashboard!$T$4="All",D6020=Dashboard!$T$4)),1,0)</f>
        <v>1</v>
      </c>
      <c r="W6020" s="21" t="n">
        <f aca="false">IF(V6020=1,T6020+ROW()/10000000,0)</f>
        <v>2.400602</v>
      </c>
    </row>
    <row r="6021" customFormat="false" ht="15" hidden="false" customHeight="false" outlineLevel="0" collapsed="false">
      <c r="A6021" s="0" t="n">
        <v>18384879</v>
      </c>
      <c r="B6021" s="0" t="s">
        <v>13559</v>
      </c>
      <c r="C6021" s="0" t="n">
        <v>1</v>
      </c>
      <c r="D6021" s="0" t="s">
        <v>6924</v>
      </c>
      <c r="E6021" s="0" t="s">
        <v>13560</v>
      </c>
      <c r="F6021" s="0" t="s">
        <v>13518</v>
      </c>
      <c r="G6021" s="0" t="s">
        <v>13519</v>
      </c>
      <c r="H6021" s="0" t="s">
        <v>3356</v>
      </c>
      <c r="I6021" s="0" t="s">
        <v>2123</v>
      </c>
      <c r="J6021" s="0" t="s">
        <v>47</v>
      </c>
      <c r="K6021" s="0" t="s">
        <v>47</v>
      </c>
      <c r="L6021" s="0" t="s">
        <v>47</v>
      </c>
      <c r="M6021" s="0" t="s">
        <v>47</v>
      </c>
      <c r="N6021" s="0" t="n">
        <v>1</v>
      </c>
      <c r="O6021" s="0" t="n">
        <v>6</v>
      </c>
      <c r="P6021" s="0" t="n">
        <v>200</v>
      </c>
      <c r="Q6021" s="0" t="n">
        <v>3</v>
      </c>
      <c r="R6021" s="0" t="str">
        <f aca="false">INDEX(Lookup!$B$4:$B$18,MATCH(C6021,Lookup!$A$4:$A$18,0))</f>
        <v>India</v>
      </c>
      <c r="S6021" s="20" t="n">
        <f aca="false">INDEX(Lookup!$D$4:$D$18,MATCH(C6021,Lookup!$A$4:$A$18,0))</f>
        <v>0.012</v>
      </c>
      <c r="T6021" s="21" t="n">
        <f aca="false">ROUND(P6021*S6021,2)</f>
        <v>2.4</v>
      </c>
      <c r="U6021" s="21" t="n">
        <f aca="false">IF(T6021&lt;=10,1,IF(T6021&lt;=20,2,IF(T6021&lt;=30,3,IF(T6021&lt;=40,4,IF(T6021&lt;=50,5,IF(T6021&lt;=100,6,IF(T6021&lt;=250,7,8)))))))</f>
        <v>1</v>
      </c>
      <c r="V6021" s="21" t="n">
        <f aca="false">IF(AND(OR(Dashboard!$T$3="All",R6021=Dashboard!$T$3),OR(Dashboard!$T$4="All",D6021=Dashboard!$T$4)),1,0)</f>
        <v>1</v>
      </c>
      <c r="W6021" s="21" t="n">
        <f aca="false">IF(V6021=1,T6021+ROW()/10000000,0)</f>
        <v>2.4006021</v>
      </c>
    </row>
    <row r="6022" customFormat="false" ht="15" hidden="false" customHeight="false" outlineLevel="0" collapsed="false">
      <c r="A6022" s="0" t="n">
        <v>18481280</v>
      </c>
      <c r="B6022" s="0" t="s">
        <v>13561</v>
      </c>
      <c r="C6022" s="0" t="n">
        <v>1</v>
      </c>
      <c r="D6022" s="0" t="s">
        <v>6924</v>
      </c>
      <c r="E6022" s="0" t="s">
        <v>13562</v>
      </c>
      <c r="F6022" s="0" t="s">
        <v>13518</v>
      </c>
      <c r="G6022" s="0" t="s">
        <v>13519</v>
      </c>
      <c r="H6022" s="0" t="s">
        <v>402</v>
      </c>
      <c r="I6022" s="0" t="s">
        <v>2123</v>
      </c>
      <c r="J6022" s="0" t="s">
        <v>47</v>
      </c>
      <c r="K6022" s="0" t="s">
        <v>47</v>
      </c>
      <c r="L6022" s="0" t="s">
        <v>47</v>
      </c>
      <c r="M6022" s="0" t="s">
        <v>47</v>
      </c>
      <c r="N6022" s="0" t="n">
        <v>1</v>
      </c>
      <c r="O6022" s="0" t="n">
        <v>4</v>
      </c>
      <c r="P6022" s="0" t="n">
        <v>250</v>
      </c>
      <c r="Q6022" s="0" t="n">
        <v>3</v>
      </c>
      <c r="R6022" s="0" t="str">
        <f aca="false">INDEX(Lookup!$B$4:$B$18,MATCH(C6022,Lookup!$A$4:$A$18,0))</f>
        <v>India</v>
      </c>
      <c r="S6022" s="20" t="n">
        <f aca="false">INDEX(Lookup!$D$4:$D$18,MATCH(C6022,Lookup!$A$4:$A$18,0))</f>
        <v>0.012</v>
      </c>
      <c r="T6022" s="21" t="n">
        <f aca="false">ROUND(P6022*S6022,2)</f>
        <v>3</v>
      </c>
      <c r="U6022" s="21" t="n">
        <f aca="false">IF(T6022&lt;=10,1,IF(T6022&lt;=20,2,IF(T6022&lt;=30,3,IF(T6022&lt;=40,4,IF(T6022&lt;=50,5,IF(T6022&lt;=100,6,IF(T6022&lt;=250,7,8)))))))</f>
        <v>1</v>
      </c>
      <c r="V6022" s="21" t="n">
        <f aca="false">IF(AND(OR(Dashboard!$T$3="All",R6022=Dashboard!$T$3),OR(Dashboard!$T$4="All",D6022=Dashboard!$T$4)),1,0)</f>
        <v>1</v>
      </c>
      <c r="W6022" s="21" t="n">
        <f aca="false">IF(V6022=1,T6022+ROW()/10000000,0)</f>
        <v>3.0006022</v>
      </c>
    </row>
    <row r="6023" customFormat="false" ht="15" hidden="false" customHeight="false" outlineLevel="0" collapsed="false">
      <c r="A6023" s="0" t="n">
        <v>300635</v>
      </c>
      <c r="B6023" s="0" t="s">
        <v>13563</v>
      </c>
      <c r="C6023" s="0" t="n">
        <v>1</v>
      </c>
      <c r="D6023" s="0" t="s">
        <v>6924</v>
      </c>
      <c r="E6023" s="0" t="s">
        <v>13564</v>
      </c>
      <c r="F6023" s="0" t="s">
        <v>13518</v>
      </c>
      <c r="G6023" s="0" t="s">
        <v>13519</v>
      </c>
      <c r="H6023" s="0" t="s">
        <v>4128</v>
      </c>
      <c r="I6023" s="0" t="s">
        <v>2123</v>
      </c>
      <c r="J6023" s="0" t="s">
        <v>47</v>
      </c>
      <c r="K6023" s="0" t="s">
        <v>47</v>
      </c>
      <c r="L6023" s="0" t="s">
        <v>47</v>
      </c>
      <c r="M6023" s="0" t="s">
        <v>47</v>
      </c>
      <c r="N6023" s="0" t="n">
        <v>1</v>
      </c>
      <c r="O6023" s="0" t="n">
        <v>9</v>
      </c>
      <c r="P6023" s="0" t="n">
        <v>200</v>
      </c>
      <c r="Q6023" s="0" t="n">
        <v>3</v>
      </c>
      <c r="R6023" s="0" t="str">
        <f aca="false">INDEX(Lookup!$B$4:$B$18,MATCH(C6023,Lookup!$A$4:$A$18,0))</f>
        <v>India</v>
      </c>
      <c r="S6023" s="20" t="n">
        <f aca="false">INDEX(Lookup!$D$4:$D$18,MATCH(C6023,Lookup!$A$4:$A$18,0))</f>
        <v>0.012</v>
      </c>
      <c r="T6023" s="21" t="n">
        <f aca="false">ROUND(P6023*S6023,2)</f>
        <v>2.4</v>
      </c>
      <c r="U6023" s="21" t="n">
        <f aca="false">IF(T6023&lt;=10,1,IF(T6023&lt;=20,2,IF(T6023&lt;=30,3,IF(T6023&lt;=40,4,IF(T6023&lt;=50,5,IF(T6023&lt;=100,6,IF(T6023&lt;=250,7,8)))))))</f>
        <v>1</v>
      </c>
      <c r="V6023" s="21" t="n">
        <f aca="false">IF(AND(OR(Dashboard!$T$3="All",R6023=Dashboard!$T$3),OR(Dashboard!$T$4="All",D6023=Dashboard!$T$4)),1,0)</f>
        <v>1</v>
      </c>
      <c r="W6023" s="21" t="n">
        <f aca="false">IF(V6023=1,T6023+ROW()/10000000,0)</f>
        <v>2.4006023</v>
      </c>
    </row>
    <row r="6024" customFormat="false" ht="15" hidden="false" customHeight="false" outlineLevel="0" collapsed="false">
      <c r="A6024" s="0" t="n">
        <v>302159</v>
      </c>
      <c r="B6024" s="0" t="s">
        <v>13565</v>
      </c>
      <c r="C6024" s="0" t="n">
        <v>1</v>
      </c>
      <c r="D6024" s="0" t="s">
        <v>6924</v>
      </c>
      <c r="E6024" s="0" t="s">
        <v>13566</v>
      </c>
      <c r="F6024" s="0" t="s">
        <v>13518</v>
      </c>
      <c r="G6024" s="0" t="s">
        <v>13519</v>
      </c>
      <c r="H6024" s="0" t="s">
        <v>3119</v>
      </c>
      <c r="I6024" s="0" t="s">
        <v>2123</v>
      </c>
      <c r="J6024" s="0" t="s">
        <v>47</v>
      </c>
      <c r="K6024" s="0" t="s">
        <v>47</v>
      </c>
      <c r="L6024" s="0" t="s">
        <v>47</v>
      </c>
      <c r="M6024" s="0" t="s">
        <v>47</v>
      </c>
      <c r="N6024" s="0" t="n">
        <v>1</v>
      </c>
      <c r="O6024" s="0" t="n">
        <v>18</v>
      </c>
      <c r="P6024" s="0" t="n">
        <v>400</v>
      </c>
      <c r="Q6024" s="0" t="n">
        <v>3.2</v>
      </c>
      <c r="R6024" s="0" t="str">
        <f aca="false">INDEX(Lookup!$B$4:$B$18,MATCH(C6024,Lookup!$A$4:$A$18,0))</f>
        <v>India</v>
      </c>
      <c r="S6024" s="20" t="n">
        <f aca="false">INDEX(Lookup!$D$4:$D$18,MATCH(C6024,Lookup!$A$4:$A$18,0))</f>
        <v>0.012</v>
      </c>
      <c r="T6024" s="21" t="n">
        <f aca="false">ROUND(P6024*S6024,2)</f>
        <v>4.8</v>
      </c>
      <c r="U6024" s="21" t="n">
        <f aca="false">IF(T6024&lt;=10,1,IF(T6024&lt;=20,2,IF(T6024&lt;=30,3,IF(T6024&lt;=40,4,IF(T6024&lt;=50,5,IF(T6024&lt;=100,6,IF(T6024&lt;=250,7,8)))))))</f>
        <v>1</v>
      </c>
      <c r="V6024" s="21" t="n">
        <f aca="false">IF(AND(OR(Dashboard!$T$3="All",R6024=Dashboard!$T$3),OR(Dashboard!$T$4="All",D6024=Dashboard!$T$4)),1,0)</f>
        <v>1</v>
      </c>
      <c r="W6024" s="21" t="n">
        <f aca="false">IF(V6024=1,T6024+ROW()/10000000,0)</f>
        <v>4.8006024</v>
      </c>
    </row>
    <row r="6025" customFormat="false" ht="15" hidden="false" customHeight="false" outlineLevel="0" collapsed="false">
      <c r="A6025" s="0" t="n">
        <v>18204494</v>
      </c>
      <c r="B6025" s="0" t="s">
        <v>13567</v>
      </c>
      <c r="C6025" s="0" t="n">
        <v>1</v>
      </c>
      <c r="D6025" s="0" t="s">
        <v>6924</v>
      </c>
      <c r="E6025" s="0" t="s">
        <v>13568</v>
      </c>
      <c r="F6025" s="0" t="s">
        <v>13518</v>
      </c>
      <c r="G6025" s="0" t="s">
        <v>13519</v>
      </c>
      <c r="H6025" s="0" t="s">
        <v>2158</v>
      </c>
      <c r="I6025" s="0" t="s">
        <v>2123</v>
      </c>
      <c r="J6025" s="0" t="s">
        <v>46</v>
      </c>
      <c r="K6025" s="0" t="s">
        <v>47</v>
      </c>
      <c r="L6025" s="0" t="s">
        <v>47</v>
      </c>
      <c r="M6025" s="0" t="s">
        <v>47</v>
      </c>
      <c r="N6025" s="0" t="n">
        <v>2</v>
      </c>
      <c r="O6025" s="0" t="n">
        <v>10</v>
      </c>
      <c r="P6025" s="0" t="n">
        <v>900</v>
      </c>
      <c r="Q6025" s="0" t="n">
        <v>3</v>
      </c>
      <c r="R6025" s="0" t="str">
        <f aca="false">INDEX(Lookup!$B$4:$B$18,MATCH(C6025,Lookup!$A$4:$A$18,0))</f>
        <v>India</v>
      </c>
      <c r="S6025" s="20" t="n">
        <f aca="false">INDEX(Lookup!$D$4:$D$18,MATCH(C6025,Lookup!$A$4:$A$18,0))</f>
        <v>0.012</v>
      </c>
      <c r="T6025" s="21" t="n">
        <f aca="false">ROUND(P6025*S6025,2)</f>
        <v>10.8</v>
      </c>
      <c r="U6025" s="21" t="n">
        <f aca="false">IF(T6025&lt;=10,1,IF(T6025&lt;=20,2,IF(T6025&lt;=30,3,IF(T6025&lt;=40,4,IF(T6025&lt;=50,5,IF(T6025&lt;=100,6,IF(T6025&lt;=250,7,8)))))))</f>
        <v>2</v>
      </c>
      <c r="V6025" s="21" t="n">
        <f aca="false">IF(AND(OR(Dashboard!$T$3="All",R6025=Dashboard!$T$3),OR(Dashboard!$T$4="All",D6025=Dashboard!$T$4)),1,0)</f>
        <v>1</v>
      </c>
      <c r="W6025" s="21" t="n">
        <f aca="false">IF(V6025=1,T6025+ROW()/10000000,0)</f>
        <v>10.8006025</v>
      </c>
    </row>
    <row r="6026" customFormat="false" ht="15" hidden="false" customHeight="false" outlineLevel="0" collapsed="false">
      <c r="A6026" s="0" t="n">
        <v>305135</v>
      </c>
      <c r="B6026" s="0" t="s">
        <v>13569</v>
      </c>
      <c r="C6026" s="0" t="n">
        <v>1</v>
      </c>
      <c r="D6026" s="0" t="s">
        <v>6924</v>
      </c>
      <c r="E6026" s="0" t="s">
        <v>13570</v>
      </c>
      <c r="F6026" s="0" t="s">
        <v>13518</v>
      </c>
      <c r="G6026" s="0" t="s">
        <v>13519</v>
      </c>
      <c r="H6026" s="0" t="s">
        <v>2802</v>
      </c>
      <c r="I6026" s="0" t="s">
        <v>2123</v>
      </c>
      <c r="J6026" s="0" t="s">
        <v>46</v>
      </c>
      <c r="K6026" s="0" t="s">
        <v>47</v>
      </c>
      <c r="L6026" s="0" t="s">
        <v>47</v>
      </c>
      <c r="M6026" s="0" t="s">
        <v>47</v>
      </c>
      <c r="N6026" s="0" t="n">
        <v>3</v>
      </c>
      <c r="O6026" s="0" t="n">
        <v>17</v>
      </c>
      <c r="P6026" s="0" t="n">
        <v>1000</v>
      </c>
      <c r="Q6026" s="0" t="n">
        <v>3.1</v>
      </c>
      <c r="R6026" s="0" t="str">
        <f aca="false">INDEX(Lookup!$B$4:$B$18,MATCH(C6026,Lookup!$A$4:$A$18,0))</f>
        <v>India</v>
      </c>
      <c r="S6026" s="20" t="n">
        <f aca="false">INDEX(Lookup!$D$4:$D$18,MATCH(C6026,Lookup!$A$4:$A$18,0))</f>
        <v>0.012</v>
      </c>
      <c r="T6026" s="21" t="n">
        <f aca="false">ROUND(P6026*S6026,2)</f>
        <v>12</v>
      </c>
      <c r="U6026" s="21" t="n">
        <f aca="false">IF(T6026&lt;=10,1,IF(T6026&lt;=20,2,IF(T6026&lt;=30,3,IF(T6026&lt;=40,4,IF(T6026&lt;=50,5,IF(T6026&lt;=100,6,IF(T6026&lt;=250,7,8)))))))</f>
        <v>2</v>
      </c>
      <c r="V6026" s="21" t="n">
        <f aca="false">IF(AND(OR(Dashboard!$T$3="All",R6026=Dashboard!$T$3),OR(Dashboard!$T$4="All",D6026=Dashboard!$T$4)),1,0)</f>
        <v>1</v>
      </c>
      <c r="W6026" s="21" t="n">
        <f aca="false">IF(V6026=1,T6026+ROW()/10000000,0)</f>
        <v>12.0006026</v>
      </c>
    </row>
    <row r="6027" customFormat="false" ht="15" hidden="false" customHeight="false" outlineLevel="0" collapsed="false">
      <c r="A6027" s="0" t="n">
        <v>302155</v>
      </c>
      <c r="B6027" s="0" t="s">
        <v>13571</v>
      </c>
      <c r="C6027" s="0" t="n">
        <v>1</v>
      </c>
      <c r="D6027" s="0" t="s">
        <v>6924</v>
      </c>
      <c r="E6027" s="0" t="s">
        <v>13572</v>
      </c>
      <c r="F6027" s="0" t="s">
        <v>13518</v>
      </c>
      <c r="G6027" s="0" t="s">
        <v>13519</v>
      </c>
      <c r="H6027" s="0" t="s">
        <v>3119</v>
      </c>
      <c r="I6027" s="0" t="s">
        <v>2123</v>
      </c>
      <c r="J6027" s="0" t="s">
        <v>47</v>
      </c>
      <c r="K6027" s="0" t="s">
        <v>47</v>
      </c>
      <c r="L6027" s="0" t="s">
        <v>47</v>
      </c>
      <c r="M6027" s="0" t="s">
        <v>47</v>
      </c>
      <c r="N6027" s="0" t="n">
        <v>1</v>
      </c>
      <c r="O6027" s="0" t="n">
        <v>28</v>
      </c>
      <c r="P6027" s="0" t="n">
        <v>300</v>
      </c>
      <c r="Q6027" s="0" t="n">
        <v>3.1</v>
      </c>
      <c r="R6027" s="0" t="str">
        <f aca="false">INDEX(Lookup!$B$4:$B$18,MATCH(C6027,Lookup!$A$4:$A$18,0))</f>
        <v>India</v>
      </c>
      <c r="S6027" s="20" t="n">
        <f aca="false">INDEX(Lookup!$D$4:$D$18,MATCH(C6027,Lookup!$A$4:$A$18,0))</f>
        <v>0.012</v>
      </c>
      <c r="T6027" s="21" t="n">
        <f aca="false">ROUND(P6027*S6027,2)</f>
        <v>3.6</v>
      </c>
      <c r="U6027" s="21" t="n">
        <f aca="false">IF(T6027&lt;=10,1,IF(T6027&lt;=20,2,IF(T6027&lt;=30,3,IF(T6027&lt;=40,4,IF(T6027&lt;=50,5,IF(T6027&lt;=100,6,IF(T6027&lt;=250,7,8)))))))</f>
        <v>1</v>
      </c>
      <c r="V6027" s="21" t="n">
        <f aca="false">IF(AND(OR(Dashboard!$T$3="All",R6027=Dashboard!$T$3),OR(Dashboard!$T$4="All",D6027=Dashboard!$T$4)),1,0)</f>
        <v>1</v>
      </c>
      <c r="W6027" s="21" t="n">
        <f aca="false">IF(V6027=1,T6027+ROW()/10000000,0)</f>
        <v>3.6006027</v>
      </c>
    </row>
    <row r="6028" customFormat="false" ht="15" hidden="false" customHeight="false" outlineLevel="0" collapsed="false">
      <c r="A6028" s="0" t="n">
        <v>3119</v>
      </c>
      <c r="B6028" s="0" t="s">
        <v>13573</v>
      </c>
      <c r="C6028" s="0" t="n">
        <v>1</v>
      </c>
      <c r="D6028" s="0" t="s">
        <v>6924</v>
      </c>
      <c r="E6028" s="0" t="s">
        <v>13574</v>
      </c>
      <c r="F6028" s="0" t="s">
        <v>13518</v>
      </c>
      <c r="G6028" s="0" t="s">
        <v>13519</v>
      </c>
      <c r="H6028" s="0" t="s">
        <v>2398</v>
      </c>
      <c r="I6028" s="0" t="s">
        <v>2123</v>
      </c>
      <c r="J6028" s="0" t="s">
        <v>46</v>
      </c>
      <c r="K6028" s="0" t="s">
        <v>47</v>
      </c>
      <c r="L6028" s="0" t="s">
        <v>47</v>
      </c>
      <c r="M6028" s="0" t="s">
        <v>47</v>
      </c>
      <c r="N6028" s="0" t="n">
        <v>2</v>
      </c>
      <c r="O6028" s="0" t="n">
        <v>32</v>
      </c>
      <c r="P6028" s="0" t="n">
        <v>800</v>
      </c>
      <c r="Q6028" s="0" t="n">
        <v>2.9</v>
      </c>
      <c r="R6028" s="0" t="str">
        <f aca="false">INDEX(Lookup!$B$4:$B$18,MATCH(C6028,Lookup!$A$4:$A$18,0))</f>
        <v>India</v>
      </c>
      <c r="S6028" s="20" t="n">
        <f aca="false">INDEX(Lookup!$D$4:$D$18,MATCH(C6028,Lookup!$A$4:$A$18,0))</f>
        <v>0.012</v>
      </c>
      <c r="T6028" s="21" t="n">
        <f aca="false">ROUND(P6028*S6028,2)</f>
        <v>9.6</v>
      </c>
      <c r="U6028" s="21" t="n">
        <f aca="false">IF(T6028&lt;=10,1,IF(T6028&lt;=20,2,IF(T6028&lt;=30,3,IF(T6028&lt;=40,4,IF(T6028&lt;=50,5,IF(T6028&lt;=100,6,IF(T6028&lt;=250,7,8)))))))</f>
        <v>1</v>
      </c>
      <c r="V6028" s="21" t="n">
        <f aca="false">IF(AND(OR(Dashboard!$T$3="All",R6028=Dashboard!$T$3),OR(Dashboard!$T$4="All",D6028=Dashboard!$T$4)),1,0)</f>
        <v>1</v>
      </c>
      <c r="W6028" s="21" t="n">
        <f aca="false">IF(V6028=1,T6028+ROW()/10000000,0)</f>
        <v>9.6006028</v>
      </c>
    </row>
    <row r="6029" customFormat="false" ht="15" hidden="false" customHeight="false" outlineLevel="0" collapsed="false">
      <c r="A6029" s="0" t="n">
        <v>3254</v>
      </c>
      <c r="B6029" s="0" t="s">
        <v>13575</v>
      </c>
      <c r="C6029" s="0" t="n">
        <v>1</v>
      </c>
      <c r="D6029" s="0" t="s">
        <v>6924</v>
      </c>
      <c r="E6029" s="0" t="s">
        <v>13576</v>
      </c>
      <c r="F6029" s="0" t="s">
        <v>13518</v>
      </c>
      <c r="G6029" s="0" t="s">
        <v>13519</v>
      </c>
      <c r="H6029" s="0" t="s">
        <v>5841</v>
      </c>
      <c r="I6029" s="0" t="s">
        <v>2123</v>
      </c>
      <c r="J6029" s="0" t="s">
        <v>47</v>
      </c>
      <c r="K6029" s="0" t="s">
        <v>47</v>
      </c>
      <c r="L6029" s="0" t="s">
        <v>47</v>
      </c>
      <c r="M6029" s="0" t="s">
        <v>47</v>
      </c>
      <c r="N6029" s="0" t="n">
        <v>2</v>
      </c>
      <c r="O6029" s="0" t="n">
        <v>22</v>
      </c>
      <c r="P6029" s="0" t="n">
        <v>700</v>
      </c>
      <c r="Q6029" s="0" t="n">
        <v>3</v>
      </c>
      <c r="R6029" s="0" t="str">
        <f aca="false">INDEX(Lookup!$B$4:$B$18,MATCH(C6029,Lookup!$A$4:$A$18,0))</f>
        <v>India</v>
      </c>
      <c r="S6029" s="20" t="n">
        <f aca="false">INDEX(Lookup!$D$4:$D$18,MATCH(C6029,Lookup!$A$4:$A$18,0))</f>
        <v>0.012</v>
      </c>
      <c r="T6029" s="21" t="n">
        <f aca="false">ROUND(P6029*S6029,2)</f>
        <v>8.4</v>
      </c>
      <c r="U6029" s="21" t="n">
        <f aca="false">IF(T6029&lt;=10,1,IF(T6029&lt;=20,2,IF(T6029&lt;=30,3,IF(T6029&lt;=40,4,IF(T6029&lt;=50,5,IF(T6029&lt;=100,6,IF(T6029&lt;=250,7,8)))))))</f>
        <v>1</v>
      </c>
      <c r="V6029" s="21" t="n">
        <f aca="false">IF(AND(OR(Dashboard!$T$3="All",R6029=Dashboard!$T$3),OR(Dashboard!$T$4="All",D6029=Dashboard!$T$4)),1,0)</f>
        <v>1</v>
      </c>
      <c r="W6029" s="21" t="n">
        <f aca="false">IF(V6029=1,T6029+ROW()/10000000,0)</f>
        <v>8.4006029</v>
      </c>
    </row>
    <row r="6030" customFormat="false" ht="15" hidden="false" customHeight="false" outlineLevel="0" collapsed="false">
      <c r="A6030" s="0" t="n">
        <v>302272</v>
      </c>
      <c r="B6030" s="0" t="s">
        <v>13577</v>
      </c>
      <c r="C6030" s="0" t="n">
        <v>1</v>
      </c>
      <c r="D6030" s="0" t="s">
        <v>6924</v>
      </c>
      <c r="E6030" s="0" t="s">
        <v>13578</v>
      </c>
      <c r="F6030" s="0" t="s">
        <v>13518</v>
      </c>
      <c r="G6030" s="0" t="s">
        <v>13519</v>
      </c>
      <c r="H6030" s="0" t="s">
        <v>2128</v>
      </c>
      <c r="I6030" s="0" t="s">
        <v>2123</v>
      </c>
      <c r="J6030" s="0" t="s">
        <v>47</v>
      </c>
      <c r="K6030" s="0" t="s">
        <v>47</v>
      </c>
      <c r="L6030" s="0" t="s">
        <v>47</v>
      </c>
      <c r="M6030" s="0" t="s">
        <v>47</v>
      </c>
      <c r="N6030" s="0" t="n">
        <v>2</v>
      </c>
      <c r="O6030" s="0" t="n">
        <v>18</v>
      </c>
      <c r="P6030" s="0" t="n">
        <v>800</v>
      </c>
      <c r="Q6030" s="0" t="n">
        <v>2.8</v>
      </c>
      <c r="R6030" s="0" t="str">
        <f aca="false">INDEX(Lookup!$B$4:$B$18,MATCH(C6030,Lookup!$A$4:$A$18,0))</f>
        <v>India</v>
      </c>
      <c r="S6030" s="20" t="n">
        <f aca="false">INDEX(Lookup!$D$4:$D$18,MATCH(C6030,Lookup!$A$4:$A$18,0))</f>
        <v>0.012</v>
      </c>
      <c r="T6030" s="21" t="n">
        <f aca="false">ROUND(P6030*S6030,2)</f>
        <v>9.6</v>
      </c>
      <c r="U6030" s="21" t="n">
        <f aca="false">IF(T6030&lt;=10,1,IF(T6030&lt;=20,2,IF(T6030&lt;=30,3,IF(T6030&lt;=40,4,IF(T6030&lt;=50,5,IF(T6030&lt;=100,6,IF(T6030&lt;=250,7,8)))))))</f>
        <v>1</v>
      </c>
      <c r="V6030" s="21" t="n">
        <f aca="false">IF(AND(OR(Dashboard!$T$3="All",R6030=Dashboard!$T$3),OR(Dashboard!$T$4="All",D6030=Dashboard!$T$4)),1,0)</f>
        <v>1</v>
      </c>
      <c r="W6030" s="21" t="n">
        <f aca="false">IF(V6030=1,T6030+ROW()/10000000,0)</f>
        <v>9.600603</v>
      </c>
    </row>
    <row r="6031" customFormat="false" ht="15" hidden="false" customHeight="false" outlineLevel="0" collapsed="false">
      <c r="A6031" s="0" t="n">
        <v>300616</v>
      </c>
      <c r="B6031" s="0" t="s">
        <v>13579</v>
      </c>
      <c r="C6031" s="0" t="n">
        <v>1</v>
      </c>
      <c r="D6031" s="0" t="s">
        <v>6924</v>
      </c>
      <c r="E6031" s="0" t="s">
        <v>13580</v>
      </c>
      <c r="F6031" s="0" t="s">
        <v>13518</v>
      </c>
      <c r="G6031" s="0" t="s">
        <v>13519</v>
      </c>
      <c r="H6031" s="0" t="s">
        <v>13581</v>
      </c>
      <c r="I6031" s="0" t="s">
        <v>2123</v>
      </c>
      <c r="J6031" s="0" t="s">
        <v>47</v>
      </c>
      <c r="K6031" s="0" t="s">
        <v>47</v>
      </c>
      <c r="L6031" s="0" t="s">
        <v>47</v>
      </c>
      <c r="M6031" s="0" t="s">
        <v>47</v>
      </c>
      <c r="N6031" s="0" t="n">
        <v>1</v>
      </c>
      <c r="O6031" s="0" t="n">
        <v>4</v>
      </c>
      <c r="P6031" s="0" t="n">
        <v>200</v>
      </c>
      <c r="Q6031" s="0" t="n">
        <v>2.9</v>
      </c>
      <c r="R6031" s="0" t="str">
        <f aca="false">INDEX(Lookup!$B$4:$B$18,MATCH(C6031,Lookup!$A$4:$A$18,0))</f>
        <v>India</v>
      </c>
      <c r="S6031" s="20" t="n">
        <f aca="false">INDEX(Lookup!$D$4:$D$18,MATCH(C6031,Lookup!$A$4:$A$18,0))</f>
        <v>0.012</v>
      </c>
      <c r="T6031" s="21" t="n">
        <f aca="false">ROUND(P6031*S6031,2)</f>
        <v>2.4</v>
      </c>
      <c r="U6031" s="21" t="n">
        <f aca="false">IF(T6031&lt;=10,1,IF(T6031&lt;=20,2,IF(T6031&lt;=30,3,IF(T6031&lt;=40,4,IF(T6031&lt;=50,5,IF(T6031&lt;=100,6,IF(T6031&lt;=250,7,8)))))))</f>
        <v>1</v>
      </c>
      <c r="V6031" s="21" t="n">
        <f aca="false">IF(AND(OR(Dashboard!$T$3="All",R6031=Dashboard!$T$3),OR(Dashboard!$T$4="All",D6031=Dashboard!$T$4)),1,0)</f>
        <v>1</v>
      </c>
      <c r="W6031" s="21" t="n">
        <f aca="false">IF(V6031=1,T6031+ROW()/10000000,0)</f>
        <v>2.4006031</v>
      </c>
    </row>
    <row r="6032" customFormat="false" ht="15" hidden="false" customHeight="false" outlineLevel="0" collapsed="false">
      <c r="A6032" s="0" t="n">
        <v>5796</v>
      </c>
      <c r="B6032" s="0" t="s">
        <v>13582</v>
      </c>
      <c r="C6032" s="0" t="n">
        <v>1</v>
      </c>
      <c r="D6032" s="0" t="s">
        <v>6924</v>
      </c>
      <c r="E6032" s="0" t="s">
        <v>13583</v>
      </c>
      <c r="F6032" s="0" t="s">
        <v>13518</v>
      </c>
      <c r="G6032" s="0" t="s">
        <v>13519</v>
      </c>
      <c r="H6032" s="0" t="s">
        <v>3777</v>
      </c>
      <c r="I6032" s="0" t="s">
        <v>2123</v>
      </c>
      <c r="J6032" s="0" t="s">
        <v>47</v>
      </c>
      <c r="K6032" s="0" t="s">
        <v>47</v>
      </c>
      <c r="L6032" s="0" t="s">
        <v>47</v>
      </c>
      <c r="M6032" s="0" t="s">
        <v>47</v>
      </c>
      <c r="N6032" s="0" t="n">
        <v>2</v>
      </c>
      <c r="O6032" s="0" t="n">
        <v>679</v>
      </c>
      <c r="P6032" s="0" t="n">
        <v>700</v>
      </c>
      <c r="Q6032" s="0" t="n">
        <v>3.2</v>
      </c>
      <c r="R6032" s="0" t="str">
        <f aca="false">INDEX(Lookup!$B$4:$B$18,MATCH(C6032,Lookup!$A$4:$A$18,0))</f>
        <v>India</v>
      </c>
      <c r="S6032" s="20" t="n">
        <f aca="false">INDEX(Lookup!$D$4:$D$18,MATCH(C6032,Lookup!$A$4:$A$18,0))</f>
        <v>0.012</v>
      </c>
      <c r="T6032" s="21" t="n">
        <f aca="false">ROUND(P6032*S6032,2)</f>
        <v>8.4</v>
      </c>
      <c r="U6032" s="21" t="n">
        <f aca="false">IF(T6032&lt;=10,1,IF(T6032&lt;=20,2,IF(T6032&lt;=30,3,IF(T6032&lt;=40,4,IF(T6032&lt;=50,5,IF(T6032&lt;=100,6,IF(T6032&lt;=250,7,8)))))))</f>
        <v>1</v>
      </c>
      <c r="V6032" s="21" t="n">
        <f aca="false">IF(AND(OR(Dashboard!$T$3="All",R6032=Dashboard!$T$3),OR(Dashboard!$T$4="All",D6032=Dashboard!$T$4)),1,0)</f>
        <v>1</v>
      </c>
      <c r="W6032" s="21" t="n">
        <f aca="false">IF(V6032=1,T6032+ROW()/10000000,0)</f>
        <v>8.4006032</v>
      </c>
    </row>
    <row r="6033" customFormat="false" ht="15" hidden="false" customHeight="false" outlineLevel="0" collapsed="false">
      <c r="A6033" s="0" t="n">
        <v>310595</v>
      </c>
      <c r="B6033" s="0" t="s">
        <v>13584</v>
      </c>
      <c r="C6033" s="0" t="n">
        <v>1</v>
      </c>
      <c r="D6033" s="0" t="s">
        <v>6924</v>
      </c>
      <c r="E6033" s="0" t="s">
        <v>13585</v>
      </c>
      <c r="F6033" s="0" t="s">
        <v>13518</v>
      </c>
      <c r="G6033" s="0" t="s">
        <v>13519</v>
      </c>
      <c r="H6033" s="0" t="s">
        <v>2359</v>
      </c>
      <c r="I6033" s="0" t="s">
        <v>2123</v>
      </c>
      <c r="J6033" s="0" t="s">
        <v>46</v>
      </c>
      <c r="K6033" s="0" t="s">
        <v>47</v>
      </c>
      <c r="L6033" s="0" t="s">
        <v>47</v>
      </c>
      <c r="M6033" s="0" t="s">
        <v>47</v>
      </c>
      <c r="N6033" s="0" t="n">
        <v>3</v>
      </c>
      <c r="O6033" s="0" t="n">
        <v>19</v>
      </c>
      <c r="P6033" s="0" t="n">
        <v>1000</v>
      </c>
      <c r="Q6033" s="0" t="n">
        <v>2.7</v>
      </c>
      <c r="R6033" s="0" t="str">
        <f aca="false">INDEX(Lookup!$B$4:$B$18,MATCH(C6033,Lookup!$A$4:$A$18,0))</f>
        <v>India</v>
      </c>
      <c r="S6033" s="20" t="n">
        <f aca="false">INDEX(Lookup!$D$4:$D$18,MATCH(C6033,Lookup!$A$4:$A$18,0))</f>
        <v>0.012</v>
      </c>
      <c r="T6033" s="21" t="n">
        <f aca="false">ROUND(P6033*S6033,2)</f>
        <v>12</v>
      </c>
      <c r="U6033" s="21" t="n">
        <f aca="false">IF(T6033&lt;=10,1,IF(T6033&lt;=20,2,IF(T6033&lt;=30,3,IF(T6033&lt;=40,4,IF(T6033&lt;=50,5,IF(T6033&lt;=100,6,IF(T6033&lt;=250,7,8)))))))</f>
        <v>2</v>
      </c>
      <c r="V6033" s="21" t="n">
        <f aca="false">IF(AND(OR(Dashboard!$T$3="All",R6033=Dashboard!$T$3),OR(Dashboard!$T$4="All",D6033=Dashboard!$T$4)),1,0)</f>
        <v>1</v>
      </c>
      <c r="W6033" s="21" t="n">
        <f aca="false">IF(V6033=1,T6033+ROW()/10000000,0)</f>
        <v>12.0006033</v>
      </c>
    </row>
    <row r="6034" customFormat="false" ht="15" hidden="false" customHeight="false" outlineLevel="0" collapsed="false">
      <c r="A6034" s="0" t="n">
        <v>303788</v>
      </c>
      <c r="B6034" s="0" t="s">
        <v>13586</v>
      </c>
      <c r="C6034" s="0" t="n">
        <v>1</v>
      </c>
      <c r="D6034" s="0" t="s">
        <v>6924</v>
      </c>
      <c r="E6034" s="0" t="s">
        <v>13587</v>
      </c>
      <c r="F6034" s="0" t="s">
        <v>13518</v>
      </c>
      <c r="G6034" s="0" t="s">
        <v>13519</v>
      </c>
      <c r="H6034" s="0" t="s">
        <v>13588</v>
      </c>
      <c r="I6034" s="0" t="s">
        <v>2123</v>
      </c>
      <c r="J6034" s="0" t="s">
        <v>47</v>
      </c>
      <c r="K6034" s="0" t="s">
        <v>47</v>
      </c>
      <c r="L6034" s="0" t="s">
        <v>47</v>
      </c>
      <c r="M6034" s="0" t="s">
        <v>47</v>
      </c>
      <c r="N6034" s="0" t="n">
        <v>2</v>
      </c>
      <c r="O6034" s="0" t="n">
        <v>22</v>
      </c>
      <c r="P6034" s="0" t="n">
        <v>600</v>
      </c>
      <c r="Q6034" s="0" t="n">
        <v>3.2</v>
      </c>
      <c r="R6034" s="0" t="str">
        <f aca="false">INDEX(Lookup!$B$4:$B$18,MATCH(C6034,Lookup!$A$4:$A$18,0))</f>
        <v>India</v>
      </c>
      <c r="S6034" s="20" t="n">
        <f aca="false">INDEX(Lookup!$D$4:$D$18,MATCH(C6034,Lookup!$A$4:$A$18,0))</f>
        <v>0.012</v>
      </c>
      <c r="T6034" s="21" t="n">
        <f aca="false">ROUND(P6034*S6034,2)</f>
        <v>7.2</v>
      </c>
      <c r="U6034" s="21" t="n">
        <f aca="false">IF(T6034&lt;=10,1,IF(T6034&lt;=20,2,IF(T6034&lt;=30,3,IF(T6034&lt;=40,4,IF(T6034&lt;=50,5,IF(T6034&lt;=100,6,IF(T6034&lt;=250,7,8)))))))</f>
        <v>1</v>
      </c>
      <c r="V6034" s="21" t="n">
        <f aca="false">IF(AND(OR(Dashboard!$T$3="All",R6034=Dashboard!$T$3),OR(Dashboard!$T$4="All",D6034=Dashboard!$T$4)),1,0)</f>
        <v>1</v>
      </c>
      <c r="W6034" s="21" t="n">
        <f aca="false">IF(V6034=1,T6034+ROW()/10000000,0)</f>
        <v>7.2006034</v>
      </c>
    </row>
    <row r="6035" customFormat="false" ht="15" hidden="false" customHeight="false" outlineLevel="0" collapsed="false">
      <c r="A6035" s="0" t="n">
        <v>305490</v>
      </c>
      <c r="B6035" s="0" t="s">
        <v>13589</v>
      </c>
      <c r="C6035" s="0" t="n">
        <v>1</v>
      </c>
      <c r="D6035" s="0" t="s">
        <v>6924</v>
      </c>
      <c r="E6035" s="0" t="s">
        <v>13590</v>
      </c>
      <c r="F6035" s="0" t="s">
        <v>13518</v>
      </c>
      <c r="G6035" s="0" t="s">
        <v>13519</v>
      </c>
      <c r="H6035" s="0" t="s">
        <v>2128</v>
      </c>
      <c r="I6035" s="0" t="s">
        <v>2123</v>
      </c>
      <c r="J6035" s="0" t="s">
        <v>47</v>
      </c>
      <c r="K6035" s="0" t="s">
        <v>47</v>
      </c>
      <c r="L6035" s="0" t="s">
        <v>47</v>
      </c>
      <c r="M6035" s="0" t="s">
        <v>47</v>
      </c>
      <c r="N6035" s="0" t="n">
        <v>2</v>
      </c>
      <c r="O6035" s="0" t="n">
        <v>5</v>
      </c>
      <c r="P6035" s="0" t="n">
        <v>500</v>
      </c>
      <c r="Q6035" s="0" t="n">
        <v>3</v>
      </c>
      <c r="R6035" s="0" t="str">
        <f aca="false">INDEX(Lookup!$B$4:$B$18,MATCH(C6035,Lookup!$A$4:$A$18,0))</f>
        <v>India</v>
      </c>
      <c r="S6035" s="20" t="n">
        <f aca="false">INDEX(Lookup!$D$4:$D$18,MATCH(C6035,Lookup!$A$4:$A$18,0))</f>
        <v>0.012</v>
      </c>
      <c r="T6035" s="21" t="n">
        <f aca="false">ROUND(P6035*S6035,2)</f>
        <v>6</v>
      </c>
      <c r="U6035" s="21" t="n">
        <f aca="false">IF(T6035&lt;=10,1,IF(T6035&lt;=20,2,IF(T6035&lt;=30,3,IF(T6035&lt;=40,4,IF(T6035&lt;=50,5,IF(T6035&lt;=100,6,IF(T6035&lt;=250,7,8)))))))</f>
        <v>1</v>
      </c>
      <c r="V6035" s="21" t="n">
        <f aca="false">IF(AND(OR(Dashboard!$T$3="All",R6035=Dashboard!$T$3),OR(Dashboard!$T$4="All",D6035=Dashboard!$T$4)),1,0)</f>
        <v>1</v>
      </c>
      <c r="W6035" s="21" t="n">
        <f aca="false">IF(V6035=1,T6035+ROW()/10000000,0)</f>
        <v>6.0006035</v>
      </c>
    </row>
    <row r="6036" customFormat="false" ht="15" hidden="false" customHeight="false" outlineLevel="0" collapsed="false">
      <c r="A6036" s="0" t="n">
        <v>300620</v>
      </c>
      <c r="B6036" s="0" t="s">
        <v>13591</v>
      </c>
      <c r="C6036" s="0" t="n">
        <v>1</v>
      </c>
      <c r="D6036" s="0" t="s">
        <v>6924</v>
      </c>
      <c r="E6036" s="0" t="s">
        <v>13592</v>
      </c>
      <c r="F6036" s="0" t="s">
        <v>13518</v>
      </c>
      <c r="G6036" s="0" t="s">
        <v>13519</v>
      </c>
      <c r="H6036" s="0" t="s">
        <v>2128</v>
      </c>
      <c r="I6036" s="0" t="s">
        <v>2123</v>
      </c>
      <c r="J6036" s="0" t="s">
        <v>47</v>
      </c>
      <c r="K6036" s="0" t="s">
        <v>47</v>
      </c>
      <c r="L6036" s="0" t="s">
        <v>47</v>
      </c>
      <c r="M6036" s="0" t="s">
        <v>47</v>
      </c>
      <c r="N6036" s="0" t="n">
        <v>1</v>
      </c>
      <c r="O6036" s="0" t="n">
        <v>25</v>
      </c>
      <c r="P6036" s="0" t="n">
        <v>300</v>
      </c>
      <c r="Q6036" s="0" t="n">
        <v>3.3</v>
      </c>
      <c r="R6036" s="0" t="str">
        <f aca="false">INDEX(Lookup!$B$4:$B$18,MATCH(C6036,Lookup!$A$4:$A$18,0))</f>
        <v>India</v>
      </c>
      <c r="S6036" s="20" t="n">
        <f aca="false">INDEX(Lookup!$D$4:$D$18,MATCH(C6036,Lookup!$A$4:$A$18,0))</f>
        <v>0.012</v>
      </c>
      <c r="T6036" s="21" t="n">
        <f aca="false">ROUND(P6036*S6036,2)</f>
        <v>3.6</v>
      </c>
      <c r="U6036" s="21" t="n">
        <f aca="false">IF(T6036&lt;=10,1,IF(T6036&lt;=20,2,IF(T6036&lt;=30,3,IF(T6036&lt;=40,4,IF(T6036&lt;=50,5,IF(T6036&lt;=100,6,IF(T6036&lt;=250,7,8)))))))</f>
        <v>1</v>
      </c>
      <c r="V6036" s="21" t="n">
        <f aca="false">IF(AND(OR(Dashboard!$T$3="All",R6036=Dashboard!$T$3),OR(Dashboard!$T$4="All",D6036=Dashboard!$T$4)),1,0)</f>
        <v>1</v>
      </c>
      <c r="W6036" s="21" t="n">
        <f aca="false">IF(V6036=1,T6036+ROW()/10000000,0)</f>
        <v>3.6006036</v>
      </c>
    </row>
    <row r="6037" customFormat="false" ht="15" hidden="false" customHeight="false" outlineLevel="0" collapsed="false">
      <c r="A6037" s="0" t="n">
        <v>18218076</v>
      </c>
      <c r="B6037" s="0" t="s">
        <v>13593</v>
      </c>
      <c r="C6037" s="0" t="n">
        <v>1</v>
      </c>
      <c r="D6037" s="0" t="s">
        <v>6924</v>
      </c>
      <c r="E6037" s="0" t="s">
        <v>13594</v>
      </c>
      <c r="F6037" s="0" t="s">
        <v>13518</v>
      </c>
      <c r="G6037" s="0" t="s">
        <v>13519</v>
      </c>
      <c r="H6037" s="0" t="s">
        <v>2147</v>
      </c>
      <c r="I6037" s="0" t="s">
        <v>2123</v>
      </c>
      <c r="J6037" s="0" t="s">
        <v>47</v>
      </c>
      <c r="K6037" s="0" t="s">
        <v>47</v>
      </c>
      <c r="L6037" s="0" t="s">
        <v>47</v>
      </c>
      <c r="M6037" s="0" t="s">
        <v>47</v>
      </c>
      <c r="N6037" s="0" t="n">
        <v>1</v>
      </c>
      <c r="O6037" s="0" t="n">
        <v>6</v>
      </c>
      <c r="P6037" s="0" t="n">
        <v>350</v>
      </c>
      <c r="Q6037" s="0" t="n">
        <v>3.1</v>
      </c>
      <c r="R6037" s="0" t="str">
        <f aca="false">INDEX(Lookup!$B$4:$B$18,MATCH(C6037,Lookup!$A$4:$A$18,0))</f>
        <v>India</v>
      </c>
      <c r="S6037" s="20" t="n">
        <f aca="false">INDEX(Lookup!$D$4:$D$18,MATCH(C6037,Lookup!$A$4:$A$18,0))</f>
        <v>0.012</v>
      </c>
      <c r="T6037" s="21" t="n">
        <f aca="false">ROUND(P6037*S6037,2)</f>
        <v>4.2</v>
      </c>
      <c r="U6037" s="21" t="n">
        <f aca="false">IF(T6037&lt;=10,1,IF(T6037&lt;=20,2,IF(T6037&lt;=30,3,IF(T6037&lt;=40,4,IF(T6037&lt;=50,5,IF(T6037&lt;=100,6,IF(T6037&lt;=250,7,8)))))))</f>
        <v>1</v>
      </c>
      <c r="V6037" s="21" t="n">
        <f aca="false">IF(AND(OR(Dashboard!$T$3="All",R6037=Dashboard!$T$3),OR(Dashboard!$T$4="All",D6037=Dashboard!$T$4)),1,0)</f>
        <v>1</v>
      </c>
      <c r="W6037" s="21" t="n">
        <f aca="false">IF(V6037=1,T6037+ROW()/10000000,0)</f>
        <v>4.2006037</v>
      </c>
    </row>
    <row r="6038" customFormat="false" ht="15" hidden="false" customHeight="false" outlineLevel="0" collapsed="false">
      <c r="A6038" s="0" t="n">
        <v>308682</v>
      </c>
      <c r="B6038" s="0" t="s">
        <v>3970</v>
      </c>
      <c r="C6038" s="0" t="n">
        <v>1</v>
      </c>
      <c r="D6038" s="0" t="s">
        <v>6924</v>
      </c>
      <c r="E6038" s="0" t="s">
        <v>13595</v>
      </c>
      <c r="F6038" s="0" t="s">
        <v>13518</v>
      </c>
      <c r="G6038" s="0" t="s">
        <v>13519</v>
      </c>
      <c r="H6038" s="0" t="s">
        <v>3972</v>
      </c>
      <c r="I6038" s="0" t="s">
        <v>2123</v>
      </c>
      <c r="J6038" s="0" t="s">
        <v>47</v>
      </c>
      <c r="K6038" s="0" t="s">
        <v>46</v>
      </c>
      <c r="L6038" s="0" t="s">
        <v>47</v>
      </c>
      <c r="M6038" s="0" t="s">
        <v>47</v>
      </c>
      <c r="N6038" s="0" t="n">
        <v>2</v>
      </c>
      <c r="O6038" s="0" t="n">
        <v>26</v>
      </c>
      <c r="P6038" s="0" t="n">
        <v>800</v>
      </c>
      <c r="Q6038" s="0" t="n">
        <v>2.8</v>
      </c>
      <c r="R6038" s="0" t="str">
        <f aca="false">INDEX(Lookup!$B$4:$B$18,MATCH(C6038,Lookup!$A$4:$A$18,0))</f>
        <v>India</v>
      </c>
      <c r="S6038" s="20" t="n">
        <f aca="false">INDEX(Lookup!$D$4:$D$18,MATCH(C6038,Lookup!$A$4:$A$18,0))</f>
        <v>0.012</v>
      </c>
      <c r="T6038" s="21" t="n">
        <f aca="false">ROUND(P6038*S6038,2)</f>
        <v>9.6</v>
      </c>
      <c r="U6038" s="21" t="n">
        <f aca="false">IF(T6038&lt;=10,1,IF(T6038&lt;=20,2,IF(T6038&lt;=30,3,IF(T6038&lt;=40,4,IF(T6038&lt;=50,5,IF(T6038&lt;=100,6,IF(T6038&lt;=250,7,8)))))))</f>
        <v>1</v>
      </c>
      <c r="V6038" s="21" t="n">
        <f aca="false">IF(AND(OR(Dashboard!$T$3="All",R6038=Dashboard!$T$3),OR(Dashboard!$T$4="All",D6038=Dashboard!$T$4)),1,0)</f>
        <v>1</v>
      </c>
      <c r="W6038" s="21" t="n">
        <f aca="false">IF(V6038=1,T6038+ROW()/10000000,0)</f>
        <v>9.6006038</v>
      </c>
    </row>
    <row r="6039" customFormat="false" ht="15" hidden="false" customHeight="false" outlineLevel="0" collapsed="false">
      <c r="A6039" s="0" t="n">
        <v>18198465</v>
      </c>
      <c r="B6039" s="0" t="s">
        <v>13596</v>
      </c>
      <c r="C6039" s="0" t="n">
        <v>1</v>
      </c>
      <c r="D6039" s="0" t="s">
        <v>6924</v>
      </c>
      <c r="E6039" s="0" t="s">
        <v>13597</v>
      </c>
      <c r="F6039" s="0" t="s">
        <v>13518</v>
      </c>
      <c r="G6039" s="0" t="s">
        <v>13519</v>
      </c>
      <c r="H6039" s="0" t="s">
        <v>4013</v>
      </c>
      <c r="I6039" s="0" t="s">
        <v>2123</v>
      </c>
      <c r="J6039" s="0" t="s">
        <v>46</v>
      </c>
      <c r="K6039" s="0" t="s">
        <v>47</v>
      </c>
      <c r="L6039" s="0" t="s">
        <v>47</v>
      </c>
      <c r="M6039" s="0" t="s">
        <v>47</v>
      </c>
      <c r="N6039" s="0" t="n">
        <v>3</v>
      </c>
      <c r="O6039" s="0" t="n">
        <v>14</v>
      </c>
      <c r="P6039" s="0" t="n">
        <v>1300</v>
      </c>
      <c r="Q6039" s="0" t="n">
        <v>3.1</v>
      </c>
      <c r="R6039" s="0" t="str">
        <f aca="false">INDEX(Lookup!$B$4:$B$18,MATCH(C6039,Lookup!$A$4:$A$18,0))</f>
        <v>India</v>
      </c>
      <c r="S6039" s="20" t="n">
        <f aca="false">INDEX(Lookup!$D$4:$D$18,MATCH(C6039,Lookup!$A$4:$A$18,0))</f>
        <v>0.012</v>
      </c>
      <c r="T6039" s="21" t="n">
        <f aca="false">ROUND(P6039*S6039,2)</f>
        <v>15.6</v>
      </c>
      <c r="U6039" s="21" t="n">
        <f aca="false">IF(T6039&lt;=10,1,IF(T6039&lt;=20,2,IF(T6039&lt;=30,3,IF(T6039&lt;=40,4,IF(T6039&lt;=50,5,IF(T6039&lt;=100,6,IF(T6039&lt;=250,7,8)))))))</f>
        <v>2</v>
      </c>
      <c r="V6039" s="21" t="n">
        <f aca="false">IF(AND(OR(Dashboard!$T$3="All",R6039=Dashboard!$T$3),OR(Dashboard!$T$4="All",D6039=Dashboard!$T$4)),1,0)</f>
        <v>1</v>
      </c>
      <c r="W6039" s="21" t="n">
        <f aca="false">IF(V6039=1,T6039+ROW()/10000000,0)</f>
        <v>15.6006039</v>
      </c>
    </row>
    <row r="6040" customFormat="false" ht="15" hidden="false" customHeight="false" outlineLevel="0" collapsed="false">
      <c r="A6040" s="0" t="n">
        <v>311879</v>
      </c>
      <c r="B6040" s="0" t="s">
        <v>13598</v>
      </c>
      <c r="C6040" s="0" t="n">
        <v>1</v>
      </c>
      <c r="D6040" s="0" t="s">
        <v>6924</v>
      </c>
      <c r="E6040" s="0" t="s">
        <v>13599</v>
      </c>
      <c r="F6040" s="0" t="s">
        <v>13518</v>
      </c>
      <c r="G6040" s="0" t="s">
        <v>13519</v>
      </c>
      <c r="H6040" s="0" t="s">
        <v>2288</v>
      </c>
      <c r="I6040" s="0" t="s">
        <v>2123</v>
      </c>
      <c r="J6040" s="0" t="s">
        <v>47</v>
      </c>
      <c r="K6040" s="0" t="s">
        <v>47</v>
      </c>
      <c r="L6040" s="0" t="s">
        <v>47</v>
      </c>
      <c r="M6040" s="0" t="s">
        <v>47</v>
      </c>
      <c r="N6040" s="0" t="n">
        <v>1</v>
      </c>
      <c r="O6040" s="0" t="n">
        <v>12</v>
      </c>
      <c r="P6040" s="0" t="n">
        <v>200</v>
      </c>
      <c r="Q6040" s="0" t="n">
        <v>3.2</v>
      </c>
      <c r="R6040" s="0" t="str">
        <f aca="false">INDEX(Lookup!$B$4:$B$18,MATCH(C6040,Lookup!$A$4:$A$18,0))</f>
        <v>India</v>
      </c>
      <c r="S6040" s="20" t="n">
        <f aca="false">INDEX(Lookup!$D$4:$D$18,MATCH(C6040,Lookup!$A$4:$A$18,0))</f>
        <v>0.012</v>
      </c>
      <c r="T6040" s="21" t="n">
        <f aca="false">ROUND(P6040*S6040,2)</f>
        <v>2.4</v>
      </c>
      <c r="U6040" s="21" t="n">
        <f aca="false">IF(T6040&lt;=10,1,IF(T6040&lt;=20,2,IF(T6040&lt;=30,3,IF(T6040&lt;=40,4,IF(T6040&lt;=50,5,IF(T6040&lt;=100,6,IF(T6040&lt;=250,7,8)))))))</f>
        <v>1</v>
      </c>
      <c r="V6040" s="21" t="n">
        <f aca="false">IF(AND(OR(Dashboard!$T$3="All",R6040=Dashboard!$T$3),OR(Dashboard!$T$4="All",D6040=Dashboard!$T$4)),1,0)</f>
        <v>1</v>
      </c>
      <c r="W6040" s="21" t="n">
        <f aca="false">IF(V6040=1,T6040+ROW()/10000000,0)</f>
        <v>2.400604</v>
      </c>
    </row>
    <row r="6041" customFormat="false" ht="15" hidden="false" customHeight="false" outlineLevel="0" collapsed="false">
      <c r="A6041" s="0" t="n">
        <v>1888</v>
      </c>
      <c r="B6041" s="0" t="s">
        <v>13600</v>
      </c>
      <c r="C6041" s="0" t="n">
        <v>1</v>
      </c>
      <c r="D6041" s="0" t="s">
        <v>6924</v>
      </c>
      <c r="E6041" s="0" t="s">
        <v>13601</v>
      </c>
      <c r="F6041" s="0" t="s">
        <v>13518</v>
      </c>
      <c r="G6041" s="0" t="s">
        <v>13519</v>
      </c>
      <c r="H6041" s="0" t="s">
        <v>2122</v>
      </c>
      <c r="I6041" s="0" t="s">
        <v>2123</v>
      </c>
      <c r="J6041" s="0" t="s">
        <v>47</v>
      </c>
      <c r="K6041" s="0" t="s">
        <v>46</v>
      </c>
      <c r="L6041" s="0" t="s">
        <v>47</v>
      </c>
      <c r="M6041" s="0" t="s">
        <v>47</v>
      </c>
      <c r="N6041" s="0" t="n">
        <v>2</v>
      </c>
      <c r="O6041" s="0" t="n">
        <v>37</v>
      </c>
      <c r="P6041" s="0" t="n">
        <v>500</v>
      </c>
      <c r="Q6041" s="0" t="n">
        <v>2.7</v>
      </c>
      <c r="R6041" s="0" t="str">
        <f aca="false">INDEX(Lookup!$B$4:$B$18,MATCH(C6041,Lookup!$A$4:$A$18,0))</f>
        <v>India</v>
      </c>
      <c r="S6041" s="20" t="n">
        <f aca="false">INDEX(Lookup!$D$4:$D$18,MATCH(C6041,Lookup!$A$4:$A$18,0))</f>
        <v>0.012</v>
      </c>
      <c r="T6041" s="21" t="n">
        <f aca="false">ROUND(P6041*S6041,2)</f>
        <v>6</v>
      </c>
      <c r="U6041" s="21" t="n">
        <f aca="false">IF(T6041&lt;=10,1,IF(T6041&lt;=20,2,IF(T6041&lt;=30,3,IF(T6041&lt;=40,4,IF(T6041&lt;=50,5,IF(T6041&lt;=100,6,IF(T6041&lt;=250,7,8)))))))</f>
        <v>1</v>
      </c>
      <c r="V6041" s="21" t="n">
        <f aca="false">IF(AND(OR(Dashboard!$T$3="All",R6041=Dashboard!$T$3),OR(Dashboard!$T$4="All",D6041=Dashboard!$T$4)),1,0)</f>
        <v>1</v>
      </c>
      <c r="W6041" s="21" t="n">
        <f aca="false">IF(V6041=1,T6041+ROW()/10000000,0)</f>
        <v>6.0006041</v>
      </c>
    </row>
    <row r="6042" customFormat="false" ht="15" hidden="false" customHeight="false" outlineLevel="0" collapsed="false">
      <c r="A6042" s="0" t="n">
        <v>301191</v>
      </c>
      <c r="B6042" s="0" t="s">
        <v>13602</v>
      </c>
      <c r="C6042" s="0" t="n">
        <v>1</v>
      </c>
      <c r="D6042" s="0" t="s">
        <v>6924</v>
      </c>
      <c r="E6042" s="0" t="s">
        <v>13603</v>
      </c>
      <c r="F6042" s="0" t="s">
        <v>13518</v>
      </c>
      <c r="G6042" s="0" t="s">
        <v>13519</v>
      </c>
      <c r="H6042" s="0" t="s">
        <v>3119</v>
      </c>
      <c r="I6042" s="0" t="s">
        <v>2123</v>
      </c>
      <c r="J6042" s="0" t="s">
        <v>47</v>
      </c>
      <c r="K6042" s="0" t="s">
        <v>47</v>
      </c>
      <c r="L6042" s="0" t="s">
        <v>47</v>
      </c>
      <c r="M6042" s="0" t="s">
        <v>47</v>
      </c>
      <c r="N6042" s="0" t="n">
        <v>2</v>
      </c>
      <c r="O6042" s="0" t="n">
        <v>9</v>
      </c>
      <c r="P6042" s="0" t="n">
        <v>600</v>
      </c>
      <c r="Q6042" s="0" t="n">
        <v>2.9</v>
      </c>
      <c r="R6042" s="0" t="str">
        <f aca="false">INDEX(Lookup!$B$4:$B$18,MATCH(C6042,Lookup!$A$4:$A$18,0))</f>
        <v>India</v>
      </c>
      <c r="S6042" s="20" t="n">
        <f aca="false">INDEX(Lookup!$D$4:$D$18,MATCH(C6042,Lookup!$A$4:$A$18,0))</f>
        <v>0.012</v>
      </c>
      <c r="T6042" s="21" t="n">
        <f aca="false">ROUND(P6042*S6042,2)</f>
        <v>7.2</v>
      </c>
      <c r="U6042" s="21" t="n">
        <f aca="false">IF(T6042&lt;=10,1,IF(T6042&lt;=20,2,IF(T6042&lt;=30,3,IF(T6042&lt;=40,4,IF(T6042&lt;=50,5,IF(T6042&lt;=100,6,IF(T6042&lt;=250,7,8)))))))</f>
        <v>1</v>
      </c>
      <c r="V6042" s="21" t="n">
        <f aca="false">IF(AND(OR(Dashboard!$T$3="All",R6042=Dashboard!$T$3),OR(Dashboard!$T$4="All",D6042=Dashboard!$T$4)),1,0)</f>
        <v>1</v>
      </c>
      <c r="W6042" s="21" t="n">
        <f aca="false">IF(V6042=1,T6042+ROW()/10000000,0)</f>
        <v>7.2006042</v>
      </c>
    </row>
    <row r="6043" customFormat="false" ht="15" hidden="false" customHeight="false" outlineLevel="0" collapsed="false">
      <c r="A6043" s="0" t="n">
        <v>6345</v>
      </c>
      <c r="B6043" s="0" t="s">
        <v>13604</v>
      </c>
      <c r="C6043" s="0" t="n">
        <v>1</v>
      </c>
      <c r="D6043" s="0" t="s">
        <v>6924</v>
      </c>
      <c r="E6043" s="0" t="s">
        <v>13605</v>
      </c>
      <c r="F6043" s="0" t="s">
        <v>13518</v>
      </c>
      <c r="G6043" s="0" t="s">
        <v>13519</v>
      </c>
      <c r="H6043" s="0" t="s">
        <v>2122</v>
      </c>
      <c r="I6043" s="0" t="s">
        <v>2123</v>
      </c>
      <c r="J6043" s="0" t="s">
        <v>47</v>
      </c>
      <c r="K6043" s="0" t="s">
        <v>47</v>
      </c>
      <c r="L6043" s="0" t="s">
        <v>47</v>
      </c>
      <c r="M6043" s="0" t="s">
        <v>47</v>
      </c>
      <c r="N6043" s="0" t="n">
        <v>2</v>
      </c>
      <c r="O6043" s="0" t="n">
        <v>8</v>
      </c>
      <c r="P6043" s="0" t="n">
        <v>800</v>
      </c>
      <c r="Q6043" s="0" t="n">
        <v>2.8</v>
      </c>
      <c r="R6043" s="0" t="str">
        <f aca="false">INDEX(Lookup!$B$4:$B$18,MATCH(C6043,Lookup!$A$4:$A$18,0))</f>
        <v>India</v>
      </c>
      <c r="S6043" s="20" t="n">
        <f aca="false">INDEX(Lookup!$D$4:$D$18,MATCH(C6043,Lookup!$A$4:$A$18,0))</f>
        <v>0.012</v>
      </c>
      <c r="T6043" s="21" t="n">
        <f aca="false">ROUND(P6043*S6043,2)</f>
        <v>9.6</v>
      </c>
      <c r="U6043" s="21" t="n">
        <f aca="false">IF(T6043&lt;=10,1,IF(T6043&lt;=20,2,IF(T6043&lt;=30,3,IF(T6043&lt;=40,4,IF(T6043&lt;=50,5,IF(T6043&lt;=100,6,IF(T6043&lt;=250,7,8)))))))</f>
        <v>1</v>
      </c>
      <c r="V6043" s="21" t="n">
        <f aca="false">IF(AND(OR(Dashboard!$T$3="All",R6043=Dashboard!$T$3),OR(Dashboard!$T$4="All",D6043=Dashboard!$T$4)),1,0)</f>
        <v>1</v>
      </c>
      <c r="W6043" s="21" t="n">
        <f aca="false">IF(V6043=1,T6043+ROW()/10000000,0)</f>
        <v>9.6006043</v>
      </c>
    </row>
    <row r="6044" customFormat="false" ht="15" hidden="false" customHeight="false" outlineLevel="0" collapsed="false">
      <c r="A6044" s="0" t="n">
        <v>18272388</v>
      </c>
      <c r="B6044" s="0" t="s">
        <v>13606</v>
      </c>
      <c r="C6044" s="0" t="n">
        <v>1</v>
      </c>
      <c r="D6044" s="0" t="s">
        <v>6924</v>
      </c>
      <c r="E6044" s="0" t="s">
        <v>13607</v>
      </c>
      <c r="F6044" s="0" t="s">
        <v>13518</v>
      </c>
      <c r="G6044" s="0" t="s">
        <v>13519</v>
      </c>
      <c r="H6044" s="0" t="s">
        <v>2349</v>
      </c>
      <c r="I6044" s="0" t="s">
        <v>2123</v>
      </c>
      <c r="J6044" s="0" t="s">
        <v>47</v>
      </c>
      <c r="K6044" s="0" t="s">
        <v>47</v>
      </c>
      <c r="L6044" s="0" t="s">
        <v>47</v>
      </c>
      <c r="M6044" s="0" t="s">
        <v>47</v>
      </c>
      <c r="N6044" s="0" t="n">
        <v>1</v>
      </c>
      <c r="O6044" s="0" t="n">
        <v>5</v>
      </c>
      <c r="P6044" s="0" t="n">
        <v>100</v>
      </c>
      <c r="Q6044" s="0" t="n">
        <v>3.1</v>
      </c>
      <c r="R6044" s="0" t="str">
        <f aca="false">INDEX(Lookup!$B$4:$B$18,MATCH(C6044,Lookup!$A$4:$A$18,0))</f>
        <v>India</v>
      </c>
      <c r="S6044" s="20" t="n">
        <f aca="false">INDEX(Lookup!$D$4:$D$18,MATCH(C6044,Lookup!$A$4:$A$18,0))</f>
        <v>0.012</v>
      </c>
      <c r="T6044" s="21" t="n">
        <f aca="false">ROUND(P6044*S6044,2)</f>
        <v>1.2</v>
      </c>
      <c r="U6044" s="21" t="n">
        <f aca="false">IF(T6044&lt;=10,1,IF(T6044&lt;=20,2,IF(T6044&lt;=30,3,IF(T6044&lt;=40,4,IF(T6044&lt;=50,5,IF(T6044&lt;=100,6,IF(T6044&lt;=250,7,8)))))))</f>
        <v>1</v>
      </c>
      <c r="V6044" s="21" t="n">
        <f aca="false">IF(AND(OR(Dashboard!$T$3="All",R6044=Dashboard!$T$3),OR(Dashboard!$T$4="All",D6044=Dashboard!$T$4)),1,0)</f>
        <v>1</v>
      </c>
      <c r="W6044" s="21" t="n">
        <f aca="false">IF(V6044=1,T6044+ROW()/10000000,0)</f>
        <v>1.2006044</v>
      </c>
    </row>
    <row r="6045" customFormat="false" ht="15" hidden="false" customHeight="false" outlineLevel="0" collapsed="false">
      <c r="A6045" s="0" t="n">
        <v>6355</v>
      </c>
      <c r="B6045" s="0" t="s">
        <v>13608</v>
      </c>
      <c r="C6045" s="0" t="n">
        <v>1</v>
      </c>
      <c r="D6045" s="0" t="s">
        <v>6924</v>
      </c>
      <c r="E6045" s="0" t="s">
        <v>13609</v>
      </c>
      <c r="F6045" s="0" t="s">
        <v>13518</v>
      </c>
      <c r="G6045" s="0" t="s">
        <v>13519</v>
      </c>
      <c r="H6045" s="0" t="s">
        <v>4091</v>
      </c>
      <c r="I6045" s="0" t="s">
        <v>2123</v>
      </c>
      <c r="J6045" s="0" t="s">
        <v>47</v>
      </c>
      <c r="K6045" s="0" t="s">
        <v>47</v>
      </c>
      <c r="L6045" s="0" t="s">
        <v>47</v>
      </c>
      <c r="M6045" s="0" t="s">
        <v>47</v>
      </c>
      <c r="N6045" s="0" t="n">
        <v>1</v>
      </c>
      <c r="O6045" s="0" t="n">
        <v>8</v>
      </c>
      <c r="P6045" s="0" t="n">
        <v>300</v>
      </c>
      <c r="Q6045" s="0" t="n">
        <v>2.9</v>
      </c>
      <c r="R6045" s="0" t="str">
        <f aca="false">INDEX(Lookup!$B$4:$B$18,MATCH(C6045,Lookup!$A$4:$A$18,0))</f>
        <v>India</v>
      </c>
      <c r="S6045" s="20" t="n">
        <f aca="false">INDEX(Lookup!$D$4:$D$18,MATCH(C6045,Lookup!$A$4:$A$18,0))</f>
        <v>0.012</v>
      </c>
      <c r="T6045" s="21" t="n">
        <f aca="false">ROUND(P6045*S6045,2)</f>
        <v>3.6</v>
      </c>
      <c r="U6045" s="21" t="n">
        <f aca="false">IF(T6045&lt;=10,1,IF(T6045&lt;=20,2,IF(T6045&lt;=30,3,IF(T6045&lt;=40,4,IF(T6045&lt;=50,5,IF(T6045&lt;=100,6,IF(T6045&lt;=250,7,8)))))))</f>
        <v>1</v>
      </c>
      <c r="V6045" s="21" t="n">
        <f aca="false">IF(AND(OR(Dashboard!$T$3="All",R6045=Dashboard!$T$3),OR(Dashboard!$T$4="All",D6045=Dashboard!$T$4)),1,0)</f>
        <v>1</v>
      </c>
      <c r="W6045" s="21" t="n">
        <f aca="false">IF(V6045=1,T6045+ROW()/10000000,0)</f>
        <v>3.6006045</v>
      </c>
    </row>
    <row r="6046" customFormat="false" ht="15" hidden="false" customHeight="false" outlineLevel="0" collapsed="false">
      <c r="A6046" s="0" t="n">
        <v>300571</v>
      </c>
      <c r="B6046" s="0" t="s">
        <v>13610</v>
      </c>
      <c r="C6046" s="0" t="n">
        <v>1</v>
      </c>
      <c r="D6046" s="0" t="s">
        <v>6924</v>
      </c>
      <c r="E6046" s="0" t="s">
        <v>13611</v>
      </c>
      <c r="F6046" s="0" t="s">
        <v>13518</v>
      </c>
      <c r="G6046" s="0" t="s">
        <v>13519</v>
      </c>
      <c r="H6046" s="0" t="s">
        <v>4091</v>
      </c>
      <c r="I6046" s="0" t="s">
        <v>2123</v>
      </c>
      <c r="J6046" s="0" t="s">
        <v>47</v>
      </c>
      <c r="K6046" s="0" t="s">
        <v>47</v>
      </c>
      <c r="L6046" s="0" t="s">
        <v>47</v>
      </c>
      <c r="M6046" s="0" t="s">
        <v>47</v>
      </c>
      <c r="N6046" s="0" t="n">
        <v>1</v>
      </c>
      <c r="O6046" s="0" t="n">
        <v>7</v>
      </c>
      <c r="P6046" s="0" t="n">
        <v>250</v>
      </c>
      <c r="Q6046" s="0" t="n">
        <v>2.7</v>
      </c>
      <c r="R6046" s="0" t="str">
        <f aca="false">INDEX(Lookup!$B$4:$B$18,MATCH(C6046,Lookup!$A$4:$A$18,0))</f>
        <v>India</v>
      </c>
      <c r="S6046" s="20" t="n">
        <f aca="false">INDEX(Lookup!$D$4:$D$18,MATCH(C6046,Lookup!$A$4:$A$18,0))</f>
        <v>0.012</v>
      </c>
      <c r="T6046" s="21" t="n">
        <f aca="false">ROUND(P6046*S6046,2)</f>
        <v>3</v>
      </c>
      <c r="U6046" s="21" t="n">
        <f aca="false">IF(T6046&lt;=10,1,IF(T6046&lt;=20,2,IF(T6046&lt;=30,3,IF(T6046&lt;=40,4,IF(T6046&lt;=50,5,IF(T6046&lt;=100,6,IF(T6046&lt;=250,7,8)))))))</f>
        <v>1</v>
      </c>
      <c r="V6046" s="21" t="n">
        <f aca="false">IF(AND(OR(Dashboard!$T$3="All",R6046=Dashboard!$T$3),OR(Dashboard!$T$4="All",D6046=Dashboard!$T$4)),1,0)</f>
        <v>1</v>
      </c>
      <c r="W6046" s="21" t="n">
        <f aca="false">IF(V6046=1,T6046+ROW()/10000000,0)</f>
        <v>3.0006046</v>
      </c>
    </row>
    <row r="6047" customFormat="false" ht="15" hidden="false" customHeight="false" outlineLevel="0" collapsed="false">
      <c r="A6047" s="0" t="n">
        <v>302173</v>
      </c>
      <c r="B6047" s="0" t="s">
        <v>13612</v>
      </c>
      <c r="C6047" s="0" t="n">
        <v>1</v>
      </c>
      <c r="D6047" s="0" t="s">
        <v>6924</v>
      </c>
      <c r="E6047" s="0" t="s">
        <v>13613</v>
      </c>
      <c r="F6047" s="0" t="s">
        <v>13518</v>
      </c>
      <c r="G6047" s="0" t="s">
        <v>13519</v>
      </c>
      <c r="H6047" s="0" t="s">
        <v>2128</v>
      </c>
      <c r="I6047" s="0" t="s">
        <v>2123</v>
      </c>
      <c r="J6047" s="0" t="s">
        <v>47</v>
      </c>
      <c r="K6047" s="0" t="s">
        <v>47</v>
      </c>
      <c r="L6047" s="0" t="s">
        <v>47</v>
      </c>
      <c r="M6047" s="0" t="s">
        <v>47</v>
      </c>
      <c r="N6047" s="0" t="n">
        <v>1</v>
      </c>
      <c r="O6047" s="0" t="n">
        <v>12</v>
      </c>
      <c r="P6047" s="0" t="n">
        <v>200</v>
      </c>
      <c r="Q6047" s="0" t="n">
        <v>2.7</v>
      </c>
      <c r="R6047" s="0" t="str">
        <f aca="false">INDEX(Lookup!$B$4:$B$18,MATCH(C6047,Lookup!$A$4:$A$18,0))</f>
        <v>India</v>
      </c>
      <c r="S6047" s="20" t="n">
        <f aca="false">INDEX(Lookup!$D$4:$D$18,MATCH(C6047,Lookup!$A$4:$A$18,0))</f>
        <v>0.012</v>
      </c>
      <c r="T6047" s="21" t="n">
        <f aca="false">ROUND(P6047*S6047,2)</f>
        <v>2.4</v>
      </c>
      <c r="U6047" s="21" t="n">
        <f aca="false">IF(T6047&lt;=10,1,IF(T6047&lt;=20,2,IF(T6047&lt;=30,3,IF(T6047&lt;=40,4,IF(T6047&lt;=50,5,IF(T6047&lt;=100,6,IF(T6047&lt;=250,7,8)))))))</f>
        <v>1</v>
      </c>
      <c r="V6047" s="21" t="n">
        <f aca="false">IF(AND(OR(Dashboard!$T$3="All",R6047=Dashboard!$T$3),OR(Dashboard!$T$4="All",D6047=Dashboard!$T$4)),1,0)</f>
        <v>1</v>
      </c>
      <c r="W6047" s="21" t="n">
        <f aca="false">IF(V6047=1,T6047+ROW()/10000000,0)</f>
        <v>2.4006047</v>
      </c>
    </row>
    <row r="6048" customFormat="false" ht="15" hidden="false" customHeight="false" outlineLevel="0" collapsed="false">
      <c r="A6048" s="0" t="n">
        <v>5801</v>
      </c>
      <c r="B6048" s="0" t="s">
        <v>13614</v>
      </c>
      <c r="C6048" s="0" t="n">
        <v>1</v>
      </c>
      <c r="D6048" s="0" t="s">
        <v>6924</v>
      </c>
      <c r="E6048" s="0" t="s">
        <v>13615</v>
      </c>
      <c r="F6048" s="0" t="s">
        <v>13518</v>
      </c>
      <c r="G6048" s="0" t="s">
        <v>13519</v>
      </c>
      <c r="H6048" s="0" t="s">
        <v>3772</v>
      </c>
      <c r="I6048" s="0" t="s">
        <v>2123</v>
      </c>
      <c r="J6048" s="0" t="s">
        <v>47</v>
      </c>
      <c r="K6048" s="0" t="s">
        <v>47</v>
      </c>
      <c r="L6048" s="0" t="s">
        <v>47</v>
      </c>
      <c r="M6048" s="0" t="s">
        <v>47</v>
      </c>
      <c r="N6048" s="0" t="n">
        <v>2</v>
      </c>
      <c r="O6048" s="0" t="n">
        <v>37</v>
      </c>
      <c r="P6048" s="0" t="n">
        <v>600</v>
      </c>
      <c r="Q6048" s="0" t="n">
        <v>3.4</v>
      </c>
      <c r="R6048" s="0" t="str">
        <f aca="false">INDEX(Lookup!$B$4:$B$18,MATCH(C6048,Lookup!$A$4:$A$18,0))</f>
        <v>India</v>
      </c>
      <c r="S6048" s="20" t="n">
        <f aca="false">INDEX(Lookup!$D$4:$D$18,MATCH(C6048,Lookup!$A$4:$A$18,0))</f>
        <v>0.012</v>
      </c>
      <c r="T6048" s="21" t="n">
        <f aca="false">ROUND(P6048*S6048,2)</f>
        <v>7.2</v>
      </c>
      <c r="U6048" s="21" t="n">
        <f aca="false">IF(T6048&lt;=10,1,IF(T6048&lt;=20,2,IF(T6048&lt;=30,3,IF(T6048&lt;=40,4,IF(T6048&lt;=50,5,IF(T6048&lt;=100,6,IF(T6048&lt;=250,7,8)))))))</f>
        <v>1</v>
      </c>
      <c r="V6048" s="21" t="n">
        <f aca="false">IF(AND(OR(Dashboard!$T$3="All",R6048=Dashboard!$T$3),OR(Dashboard!$T$4="All",D6048=Dashboard!$T$4)),1,0)</f>
        <v>1</v>
      </c>
      <c r="W6048" s="21" t="n">
        <f aca="false">IF(V6048=1,T6048+ROW()/10000000,0)</f>
        <v>7.2006048</v>
      </c>
    </row>
    <row r="6049" customFormat="false" ht="15" hidden="false" customHeight="false" outlineLevel="0" collapsed="false">
      <c r="A6049" s="0" t="n">
        <v>18261165</v>
      </c>
      <c r="B6049" s="0" t="s">
        <v>13616</v>
      </c>
      <c r="C6049" s="0" t="n">
        <v>1</v>
      </c>
      <c r="D6049" s="0" t="s">
        <v>6924</v>
      </c>
      <c r="E6049" s="0" t="s">
        <v>13617</v>
      </c>
      <c r="F6049" s="0" t="s">
        <v>13518</v>
      </c>
      <c r="G6049" s="0" t="s">
        <v>13519</v>
      </c>
      <c r="H6049" s="0" t="s">
        <v>5165</v>
      </c>
      <c r="I6049" s="0" t="s">
        <v>2123</v>
      </c>
      <c r="J6049" s="0" t="s">
        <v>46</v>
      </c>
      <c r="K6049" s="0" t="s">
        <v>47</v>
      </c>
      <c r="L6049" s="0" t="s">
        <v>47</v>
      </c>
      <c r="M6049" s="0" t="s">
        <v>47</v>
      </c>
      <c r="N6049" s="0" t="n">
        <v>2</v>
      </c>
      <c r="O6049" s="0" t="n">
        <v>8</v>
      </c>
      <c r="P6049" s="0" t="n">
        <v>850</v>
      </c>
      <c r="Q6049" s="0" t="n">
        <v>3</v>
      </c>
      <c r="R6049" s="0" t="str">
        <f aca="false">INDEX(Lookup!$B$4:$B$18,MATCH(C6049,Lookup!$A$4:$A$18,0))</f>
        <v>India</v>
      </c>
      <c r="S6049" s="20" t="n">
        <f aca="false">INDEX(Lookup!$D$4:$D$18,MATCH(C6049,Lookup!$A$4:$A$18,0))</f>
        <v>0.012</v>
      </c>
      <c r="T6049" s="21" t="n">
        <f aca="false">ROUND(P6049*S6049,2)</f>
        <v>10.2</v>
      </c>
      <c r="U6049" s="21" t="n">
        <f aca="false">IF(T6049&lt;=10,1,IF(T6049&lt;=20,2,IF(T6049&lt;=30,3,IF(T6049&lt;=40,4,IF(T6049&lt;=50,5,IF(T6049&lt;=100,6,IF(T6049&lt;=250,7,8)))))))</f>
        <v>2</v>
      </c>
      <c r="V6049" s="21" t="n">
        <f aca="false">IF(AND(OR(Dashboard!$T$3="All",R6049=Dashboard!$T$3),OR(Dashboard!$T$4="All",D6049=Dashboard!$T$4)),1,0)</f>
        <v>1</v>
      </c>
      <c r="W6049" s="21" t="n">
        <f aca="false">IF(V6049=1,T6049+ROW()/10000000,0)</f>
        <v>10.2006049</v>
      </c>
    </row>
    <row r="6050" customFormat="false" ht="15" hidden="false" customHeight="false" outlineLevel="0" collapsed="false">
      <c r="A6050" s="0" t="n">
        <v>302188</v>
      </c>
      <c r="B6050" s="0" t="s">
        <v>13618</v>
      </c>
      <c r="C6050" s="0" t="n">
        <v>1</v>
      </c>
      <c r="D6050" s="0" t="s">
        <v>6924</v>
      </c>
      <c r="E6050" s="0" t="s">
        <v>13619</v>
      </c>
      <c r="F6050" s="0" t="s">
        <v>13518</v>
      </c>
      <c r="G6050" s="0" t="s">
        <v>13519</v>
      </c>
      <c r="H6050" s="0" t="s">
        <v>3767</v>
      </c>
      <c r="I6050" s="0" t="s">
        <v>2123</v>
      </c>
      <c r="J6050" s="0" t="s">
        <v>46</v>
      </c>
      <c r="K6050" s="0" t="s">
        <v>47</v>
      </c>
      <c r="L6050" s="0" t="s">
        <v>47</v>
      </c>
      <c r="M6050" s="0" t="s">
        <v>47</v>
      </c>
      <c r="N6050" s="0" t="n">
        <v>3</v>
      </c>
      <c r="O6050" s="0" t="n">
        <v>18</v>
      </c>
      <c r="P6050" s="0" t="n">
        <v>1400</v>
      </c>
      <c r="Q6050" s="0" t="n">
        <v>3.2</v>
      </c>
      <c r="R6050" s="0" t="str">
        <f aca="false">INDEX(Lookup!$B$4:$B$18,MATCH(C6050,Lookup!$A$4:$A$18,0))</f>
        <v>India</v>
      </c>
      <c r="S6050" s="20" t="n">
        <f aca="false">INDEX(Lookup!$D$4:$D$18,MATCH(C6050,Lookup!$A$4:$A$18,0))</f>
        <v>0.012</v>
      </c>
      <c r="T6050" s="21" t="n">
        <f aca="false">ROUND(P6050*S6050,2)</f>
        <v>16.8</v>
      </c>
      <c r="U6050" s="21" t="n">
        <f aca="false">IF(T6050&lt;=10,1,IF(T6050&lt;=20,2,IF(T6050&lt;=30,3,IF(T6050&lt;=40,4,IF(T6050&lt;=50,5,IF(T6050&lt;=100,6,IF(T6050&lt;=250,7,8)))))))</f>
        <v>2</v>
      </c>
      <c r="V6050" s="21" t="n">
        <f aca="false">IF(AND(OR(Dashboard!$T$3="All",R6050=Dashboard!$T$3),OR(Dashboard!$T$4="All",D6050=Dashboard!$T$4)),1,0)</f>
        <v>1</v>
      </c>
      <c r="W6050" s="21" t="n">
        <f aca="false">IF(V6050=1,T6050+ROW()/10000000,0)</f>
        <v>16.800605</v>
      </c>
    </row>
    <row r="6051" customFormat="false" ht="15" hidden="false" customHeight="false" outlineLevel="0" collapsed="false">
      <c r="A6051" s="0" t="n">
        <v>18017258</v>
      </c>
      <c r="B6051" s="0" t="s">
        <v>13620</v>
      </c>
      <c r="C6051" s="0" t="n">
        <v>1</v>
      </c>
      <c r="D6051" s="0" t="s">
        <v>6924</v>
      </c>
      <c r="E6051" s="0" t="s">
        <v>13621</v>
      </c>
      <c r="F6051" s="0" t="s">
        <v>13518</v>
      </c>
      <c r="G6051" s="0" t="s">
        <v>13519</v>
      </c>
      <c r="H6051" s="0" t="s">
        <v>2802</v>
      </c>
      <c r="I6051" s="0" t="s">
        <v>2123</v>
      </c>
      <c r="J6051" s="0" t="s">
        <v>47</v>
      </c>
      <c r="K6051" s="0" t="s">
        <v>47</v>
      </c>
      <c r="L6051" s="0" t="s">
        <v>47</v>
      </c>
      <c r="M6051" s="0" t="s">
        <v>47</v>
      </c>
      <c r="N6051" s="0" t="n">
        <v>2</v>
      </c>
      <c r="O6051" s="0" t="n">
        <v>10</v>
      </c>
      <c r="P6051" s="0" t="n">
        <v>600</v>
      </c>
      <c r="Q6051" s="0" t="n">
        <v>2.8</v>
      </c>
      <c r="R6051" s="0" t="str">
        <f aca="false">INDEX(Lookup!$B$4:$B$18,MATCH(C6051,Lookup!$A$4:$A$18,0))</f>
        <v>India</v>
      </c>
      <c r="S6051" s="20" t="n">
        <f aca="false">INDEX(Lookup!$D$4:$D$18,MATCH(C6051,Lookup!$A$4:$A$18,0))</f>
        <v>0.012</v>
      </c>
      <c r="T6051" s="21" t="n">
        <f aca="false">ROUND(P6051*S6051,2)</f>
        <v>7.2</v>
      </c>
      <c r="U6051" s="21" t="n">
        <f aca="false">IF(T6051&lt;=10,1,IF(T6051&lt;=20,2,IF(T6051&lt;=30,3,IF(T6051&lt;=40,4,IF(T6051&lt;=50,5,IF(T6051&lt;=100,6,IF(T6051&lt;=250,7,8)))))))</f>
        <v>1</v>
      </c>
      <c r="V6051" s="21" t="n">
        <f aca="false">IF(AND(OR(Dashboard!$T$3="All",R6051=Dashboard!$T$3),OR(Dashboard!$T$4="All",D6051=Dashboard!$T$4)),1,0)</f>
        <v>1</v>
      </c>
      <c r="W6051" s="21" t="n">
        <f aca="false">IF(V6051=1,T6051+ROW()/10000000,0)</f>
        <v>7.2006051</v>
      </c>
    </row>
    <row r="6052" customFormat="false" ht="15" hidden="false" customHeight="false" outlineLevel="0" collapsed="false">
      <c r="A6052" s="0" t="n">
        <v>3094</v>
      </c>
      <c r="B6052" s="0" t="s">
        <v>12376</v>
      </c>
      <c r="C6052" s="0" t="n">
        <v>1</v>
      </c>
      <c r="D6052" s="0" t="s">
        <v>6924</v>
      </c>
      <c r="E6052" s="0" t="s">
        <v>13622</v>
      </c>
      <c r="F6052" s="0" t="s">
        <v>13518</v>
      </c>
      <c r="G6052" s="0" t="s">
        <v>13519</v>
      </c>
      <c r="H6052" s="0" t="s">
        <v>2359</v>
      </c>
      <c r="I6052" s="0" t="s">
        <v>2123</v>
      </c>
      <c r="J6052" s="0" t="s">
        <v>46</v>
      </c>
      <c r="K6052" s="0" t="s">
        <v>47</v>
      </c>
      <c r="L6052" s="0" t="s">
        <v>47</v>
      </c>
      <c r="M6052" s="0" t="s">
        <v>47</v>
      </c>
      <c r="N6052" s="0" t="n">
        <v>2</v>
      </c>
      <c r="O6052" s="0" t="n">
        <v>11</v>
      </c>
      <c r="P6052" s="0" t="n">
        <v>900</v>
      </c>
      <c r="Q6052" s="0" t="n">
        <v>3</v>
      </c>
      <c r="R6052" s="0" t="str">
        <f aca="false">INDEX(Lookup!$B$4:$B$18,MATCH(C6052,Lookup!$A$4:$A$18,0))</f>
        <v>India</v>
      </c>
      <c r="S6052" s="20" t="n">
        <f aca="false">INDEX(Lookup!$D$4:$D$18,MATCH(C6052,Lookup!$A$4:$A$18,0))</f>
        <v>0.012</v>
      </c>
      <c r="T6052" s="21" t="n">
        <f aca="false">ROUND(P6052*S6052,2)</f>
        <v>10.8</v>
      </c>
      <c r="U6052" s="21" t="n">
        <f aca="false">IF(T6052&lt;=10,1,IF(T6052&lt;=20,2,IF(T6052&lt;=30,3,IF(T6052&lt;=40,4,IF(T6052&lt;=50,5,IF(T6052&lt;=100,6,IF(T6052&lt;=250,7,8)))))))</f>
        <v>2</v>
      </c>
      <c r="V6052" s="21" t="n">
        <f aca="false">IF(AND(OR(Dashboard!$T$3="All",R6052=Dashboard!$T$3),OR(Dashboard!$T$4="All",D6052=Dashboard!$T$4)),1,0)</f>
        <v>1</v>
      </c>
      <c r="W6052" s="21" t="n">
        <f aca="false">IF(V6052=1,T6052+ROW()/10000000,0)</f>
        <v>10.8006052</v>
      </c>
    </row>
    <row r="6053" customFormat="false" ht="15" hidden="false" customHeight="false" outlineLevel="0" collapsed="false">
      <c r="A6053" s="0" t="n">
        <v>3118</v>
      </c>
      <c r="B6053" s="0" t="s">
        <v>12274</v>
      </c>
      <c r="C6053" s="0" t="n">
        <v>1</v>
      </c>
      <c r="D6053" s="0" t="s">
        <v>6924</v>
      </c>
      <c r="E6053" s="0" t="s">
        <v>13623</v>
      </c>
      <c r="F6053" s="0" t="s">
        <v>13518</v>
      </c>
      <c r="G6053" s="0" t="s">
        <v>13519</v>
      </c>
      <c r="H6053" s="0" t="s">
        <v>2128</v>
      </c>
      <c r="I6053" s="0" t="s">
        <v>2123</v>
      </c>
      <c r="J6053" s="0" t="s">
        <v>47</v>
      </c>
      <c r="K6053" s="0" t="s">
        <v>47</v>
      </c>
      <c r="L6053" s="0" t="s">
        <v>47</v>
      </c>
      <c r="M6053" s="0" t="s">
        <v>47</v>
      </c>
      <c r="N6053" s="0" t="n">
        <v>2</v>
      </c>
      <c r="O6053" s="0" t="n">
        <v>16</v>
      </c>
      <c r="P6053" s="0" t="n">
        <v>600</v>
      </c>
      <c r="Q6053" s="0" t="n">
        <v>3</v>
      </c>
      <c r="R6053" s="0" t="str">
        <f aca="false">INDEX(Lookup!$B$4:$B$18,MATCH(C6053,Lookup!$A$4:$A$18,0))</f>
        <v>India</v>
      </c>
      <c r="S6053" s="20" t="n">
        <f aca="false">INDEX(Lookup!$D$4:$D$18,MATCH(C6053,Lookup!$A$4:$A$18,0))</f>
        <v>0.012</v>
      </c>
      <c r="T6053" s="21" t="n">
        <f aca="false">ROUND(P6053*S6053,2)</f>
        <v>7.2</v>
      </c>
      <c r="U6053" s="21" t="n">
        <f aca="false">IF(T6053&lt;=10,1,IF(T6053&lt;=20,2,IF(T6053&lt;=30,3,IF(T6053&lt;=40,4,IF(T6053&lt;=50,5,IF(T6053&lt;=100,6,IF(T6053&lt;=250,7,8)))))))</f>
        <v>1</v>
      </c>
      <c r="V6053" s="21" t="n">
        <f aca="false">IF(AND(OR(Dashboard!$T$3="All",R6053=Dashboard!$T$3),OR(Dashboard!$T$4="All",D6053=Dashboard!$T$4)),1,0)</f>
        <v>1</v>
      </c>
      <c r="W6053" s="21" t="n">
        <f aca="false">IF(V6053=1,T6053+ROW()/10000000,0)</f>
        <v>7.2006053</v>
      </c>
    </row>
    <row r="6054" customFormat="false" ht="15" hidden="false" customHeight="false" outlineLevel="0" collapsed="false">
      <c r="A6054" s="0" t="n">
        <v>6359</v>
      </c>
      <c r="B6054" s="0" t="s">
        <v>13624</v>
      </c>
      <c r="C6054" s="0" t="n">
        <v>1</v>
      </c>
      <c r="D6054" s="0" t="s">
        <v>6924</v>
      </c>
      <c r="E6054" s="0" t="s">
        <v>13625</v>
      </c>
      <c r="F6054" s="0" t="s">
        <v>13518</v>
      </c>
      <c r="G6054" s="0" t="s">
        <v>13519</v>
      </c>
      <c r="H6054" s="0" t="s">
        <v>2158</v>
      </c>
      <c r="I6054" s="0" t="s">
        <v>2123</v>
      </c>
      <c r="J6054" s="0" t="s">
        <v>47</v>
      </c>
      <c r="K6054" s="0" t="s">
        <v>47</v>
      </c>
      <c r="L6054" s="0" t="s">
        <v>47</v>
      </c>
      <c r="M6054" s="0" t="s">
        <v>47</v>
      </c>
      <c r="N6054" s="0" t="n">
        <v>2</v>
      </c>
      <c r="O6054" s="0" t="n">
        <v>7</v>
      </c>
      <c r="P6054" s="0" t="n">
        <v>550</v>
      </c>
      <c r="Q6054" s="0" t="n">
        <v>2.9</v>
      </c>
      <c r="R6054" s="0" t="str">
        <f aca="false">INDEX(Lookup!$B$4:$B$18,MATCH(C6054,Lookup!$A$4:$A$18,0))</f>
        <v>India</v>
      </c>
      <c r="S6054" s="20" t="n">
        <f aca="false">INDEX(Lookup!$D$4:$D$18,MATCH(C6054,Lookup!$A$4:$A$18,0))</f>
        <v>0.012</v>
      </c>
      <c r="T6054" s="21" t="n">
        <f aca="false">ROUND(P6054*S6054,2)</f>
        <v>6.6</v>
      </c>
      <c r="U6054" s="21" t="n">
        <f aca="false">IF(T6054&lt;=10,1,IF(T6054&lt;=20,2,IF(T6054&lt;=30,3,IF(T6054&lt;=40,4,IF(T6054&lt;=50,5,IF(T6054&lt;=100,6,IF(T6054&lt;=250,7,8)))))))</f>
        <v>1</v>
      </c>
      <c r="V6054" s="21" t="n">
        <f aca="false">IF(AND(OR(Dashboard!$T$3="All",R6054=Dashboard!$T$3),OR(Dashboard!$T$4="All",D6054=Dashboard!$T$4)),1,0)</f>
        <v>1</v>
      </c>
      <c r="W6054" s="21" t="n">
        <f aca="false">IF(V6054=1,T6054+ROW()/10000000,0)</f>
        <v>6.6006054</v>
      </c>
    </row>
    <row r="6055" customFormat="false" ht="15" hidden="false" customHeight="false" outlineLevel="0" collapsed="false">
      <c r="A6055" s="0" t="n">
        <v>18252250</v>
      </c>
      <c r="B6055" s="0" t="s">
        <v>13626</v>
      </c>
      <c r="C6055" s="0" t="n">
        <v>1</v>
      </c>
      <c r="D6055" s="0" t="s">
        <v>6924</v>
      </c>
      <c r="E6055" s="0" t="s">
        <v>13627</v>
      </c>
      <c r="F6055" s="0" t="s">
        <v>13518</v>
      </c>
      <c r="G6055" s="0" t="s">
        <v>13519</v>
      </c>
      <c r="H6055" s="0" t="s">
        <v>2128</v>
      </c>
      <c r="I6055" s="0" t="s">
        <v>2123</v>
      </c>
      <c r="J6055" s="0" t="s">
        <v>47</v>
      </c>
      <c r="K6055" s="0" t="s">
        <v>47</v>
      </c>
      <c r="L6055" s="0" t="s">
        <v>47</v>
      </c>
      <c r="M6055" s="0" t="s">
        <v>47</v>
      </c>
      <c r="N6055" s="0" t="n">
        <v>1</v>
      </c>
      <c r="O6055" s="0" t="n">
        <v>4</v>
      </c>
      <c r="P6055" s="0" t="n">
        <v>200</v>
      </c>
      <c r="Q6055" s="0" t="n">
        <v>2.8</v>
      </c>
      <c r="R6055" s="0" t="str">
        <f aca="false">INDEX(Lookup!$B$4:$B$18,MATCH(C6055,Lookup!$A$4:$A$18,0))</f>
        <v>India</v>
      </c>
      <c r="S6055" s="20" t="n">
        <f aca="false">INDEX(Lookup!$D$4:$D$18,MATCH(C6055,Lookup!$A$4:$A$18,0))</f>
        <v>0.012</v>
      </c>
      <c r="T6055" s="21" t="n">
        <f aca="false">ROUND(P6055*S6055,2)</f>
        <v>2.4</v>
      </c>
      <c r="U6055" s="21" t="n">
        <f aca="false">IF(T6055&lt;=10,1,IF(T6055&lt;=20,2,IF(T6055&lt;=30,3,IF(T6055&lt;=40,4,IF(T6055&lt;=50,5,IF(T6055&lt;=100,6,IF(T6055&lt;=250,7,8)))))))</f>
        <v>1</v>
      </c>
      <c r="V6055" s="21" t="n">
        <f aca="false">IF(AND(OR(Dashboard!$T$3="All",R6055=Dashboard!$T$3),OR(Dashboard!$T$4="All",D6055=Dashboard!$T$4)),1,0)</f>
        <v>1</v>
      </c>
      <c r="W6055" s="21" t="n">
        <f aca="false">IF(V6055=1,T6055+ROW()/10000000,0)</f>
        <v>2.4006055</v>
      </c>
    </row>
    <row r="6056" customFormat="false" ht="15" hidden="false" customHeight="false" outlineLevel="0" collapsed="false">
      <c r="A6056" s="0" t="n">
        <v>5949</v>
      </c>
      <c r="B6056" s="0" t="s">
        <v>13628</v>
      </c>
      <c r="C6056" s="0" t="n">
        <v>1</v>
      </c>
      <c r="D6056" s="0" t="s">
        <v>6924</v>
      </c>
      <c r="E6056" s="0" t="s">
        <v>13629</v>
      </c>
      <c r="F6056" s="0" t="s">
        <v>13518</v>
      </c>
      <c r="G6056" s="0" t="s">
        <v>13519</v>
      </c>
      <c r="H6056" s="0" t="s">
        <v>2128</v>
      </c>
      <c r="I6056" s="0" t="s">
        <v>2123</v>
      </c>
      <c r="J6056" s="0" t="s">
        <v>46</v>
      </c>
      <c r="K6056" s="0" t="s">
        <v>47</v>
      </c>
      <c r="L6056" s="0" t="s">
        <v>47</v>
      </c>
      <c r="M6056" s="0" t="s">
        <v>47</v>
      </c>
      <c r="N6056" s="0" t="n">
        <v>3</v>
      </c>
      <c r="O6056" s="0" t="n">
        <v>13</v>
      </c>
      <c r="P6056" s="0" t="n">
        <v>1100</v>
      </c>
      <c r="Q6056" s="0" t="n">
        <v>2.7</v>
      </c>
      <c r="R6056" s="0" t="str">
        <f aca="false">INDEX(Lookup!$B$4:$B$18,MATCH(C6056,Lookup!$A$4:$A$18,0))</f>
        <v>India</v>
      </c>
      <c r="S6056" s="20" t="n">
        <f aca="false">INDEX(Lookup!$D$4:$D$18,MATCH(C6056,Lookup!$A$4:$A$18,0))</f>
        <v>0.012</v>
      </c>
      <c r="T6056" s="21" t="n">
        <f aca="false">ROUND(P6056*S6056,2)</f>
        <v>13.2</v>
      </c>
      <c r="U6056" s="21" t="n">
        <f aca="false">IF(T6056&lt;=10,1,IF(T6056&lt;=20,2,IF(T6056&lt;=30,3,IF(T6056&lt;=40,4,IF(T6056&lt;=50,5,IF(T6056&lt;=100,6,IF(T6056&lt;=250,7,8)))))))</f>
        <v>2</v>
      </c>
      <c r="V6056" s="21" t="n">
        <f aca="false">IF(AND(OR(Dashboard!$T$3="All",R6056=Dashboard!$T$3),OR(Dashboard!$T$4="All",D6056=Dashboard!$T$4)),1,0)</f>
        <v>1</v>
      </c>
      <c r="W6056" s="21" t="n">
        <f aca="false">IF(V6056=1,T6056+ROW()/10000000,0)</f>
        <v>13.2006056</v>
      </c>
    </row>
    <row r="6057" customFormat="false" ht="15" hidden="false" customHeight="false" outlineLevel="0" collapsed="false">
      <c r="A6057" s="0" t="n">
        <v>18409188</v>
      </c>
      <c r="B6057" s="0" t="s">
        <v>13630</v>
      </c>
      <c r="C6057" s="0" t="n">
        <v>1</v>
      </c>
      <c r="D6057" s="0" t="s">
        <v>6924</v>
      </c>
      <c r="E6057" s="0" t="s">
        <v>13631</v>
      </c>
      <c r="F6057" s="0" t="s">
        <v>13518</v>
      </c>
      <c r="G6057" s="0" t="s">
        <v>13519</v>
      </c>
      <c r="H6057" s="0" t="s">
        <v>7619</v>
      </c>
      <c r="I6057" s="0" t="s">
        <v>2123</v>
      </c>
      <c r="J6057" s="0" t="s">
        <v>47</v>
      </c>
      <c r="K6057" s="0" t="s">
        <v>47</v>
      </c>
      <c r="L6057" s="0" t="s">
        <v>47</v>
      </c>
      <c r="M6057" s="0" t="s">
        <v>47</v>
      </c>
      <c r="N6057" s="0" t="n">
        <v>1</v>
      </c>
      <c r="O6057" s="0" t="n">
        <v>27</v>
      </c>
      <c r="P6057" s="0" t="n">
        <v>400</v>
      </c>
      <c r="Q6057" s="0" t="n">
        <v>3.5</v>
      </c>
      <c r="R6057" s="0" t="str">
        <f aca="false">INDEX(Lookup!$B$4:$B$18,MATCH(C6057,Lookup!$A$4:$A$18,0))</f>
        <v>India</v>
      </c>
      <c r="S6057" s="20" t="n">
        <f aca="false">INDEX(Lookup!$D$4:$D$18,MATCH(C6057,Lookup!$A$4:$A$18,0))</f>
        <v>0.012</v>
      </c>
      <c r="T6057" s="21" t="n">
        <f aca="false">ROUND(P6057*S6057,2)</f>
        <v>4.8</v>
      </c>
      <c r="U6057" s="21" t="n">
        <f aca="false">IF(T6057&lt;=10,1,IF(T6057&lt;=20,2,IF(T6057&lt;=30,3,IF(T6057&lt;=40,4,IF(T6057&lt;=50,5,IF(T6057&lt;=100,6,IF(T6057&lt;=250,7,8)))))))</f>
        <v>1</v>
      </c>
      <c r="V6057" s="21" t="n">
        <f aca="false">IF(AND(OR(Dashboard!$T$3="All",R6057=Dashboard!$T$3),OR(Dashboard!$T$4="All",D6057=Dashboard!$T$4)),1,0)</f>
        <v>1</v>
      </c>
      <c r="W6057" s="21" t="n">
        <f aca="false">IF(V6057=1,T6057+ROW()/10000000,0)</f>
        <v>4.8006057</v>
      </c>
    </row>
    <row r="6058" customFormat="false" ht="15" hidden="false" customHeight="false" outlineLevel="0" collapsed="false">
      <c r="A6058" s="0" t="n">
        <v>5753</v>
      </c>
      <c r="B6058" s="0" t="s">
        <v>13632</v>
      </c>
      <c r="C6058" s="0" t="n">
        <v>1</v>
      </c>
      <c r="D6058" s="0" t="s">
        <v>6924</v>
      </c>
      <c r="E6058" s="0" t="s">
        <v>13633</v>
      </c>
      <c r="F6058" s="0" t="s">
        <v>13518</v>
      </c>
      <c r="G6058" s="0" t="s">
        <v>13519</v>
      </c>
      <c r="H6058" s="0" t="s">
        <v>2128</v>
      </c>
      <c r="I6058" s="0" t="s">
        <v>2123</v>
      </c>
      <c r="J6058" s="0" t="s">
        <v>47</v>
      </c>
      <c r="K6058" s="0" t="s">
        <v>47</v>
      </c>
      <c r="L6058" s="0" t="s">
        <v>47</v>
      </c>
      <c r="M6058" s="0" t="s">
        <v>47</v>
      </c>
      <c r="N6058" s="0" t="n">
        <v>1</v>
      </c>
      <c r="O6058" s="0" t="n">
        <v>39</v>
      </c>
      <c r="P6058" s="0" t="n">
        <v>400</v>
      </c>
      <c r="Q6058" s="0" t="n">
        <v>3.5</v>
      </c>
      <c r="R6058" s="0" t="str">
        <f aca="false">INDEX(Lookup!$B$4:$B$18,MATCH(C6058,Lookup!$A$4:$A$18,0))</f>
        <v>India</v>
      </c>
      <c r="S6058" s="20" t="n">
        <f aca="false">INDEX(Lookup!$D$4:$D$18,MATCH(C6058,Lookup!$A$4:$A$18,0))</f>
        <v>0.012</v>
      </c>
      <c r="T6058" s="21" t="n">
        <f aca="false">ROUND(P6058*S6058,2)</f>
        <v>4.8</v>
      </c>
      <c r="U6058" s="21" t="n">
        <f aca="false">IF(T6058&lt;=10,1,IF(T6058&lt;=20,2,IF(T6058&lt;=30,3,IF(T6058&lt;=40,4,IF(T6058&lt;=50,5,IF(T6058&lt;=100,6,IF(T6058&lt;=250,7,8)))))))</f>
        <v>1</v>
      </c>
      <c r="V6058" s="21" t="n">
        <f aca="false">IF(AND(OR(Dashboard!$T$3="All",R6058=Dashboard!$T$3),OR(Dashboard!$T$4="All",D6058=Dashboard!$T$4)),1,0)</f>
        <v>1</v>
      </c>
      <c r="W6058" s="21" t="n">
        <f aca="false">IF(V6058=1,T6058+ROW()/10000000,0)</f>
        <v>4.8006058</v>
      </c>
    </row>
    <row r="6059" customFormat="false" ht="15" hidden="false" customHeight="false" outlineLevel="0" collapsed="false">
      <c r="A6059" s="0" t="n">
        <v>18354666</v>
      </c>
      <c r="B6059" s="0" t="s">
        <v>13634</v>
      </c>
      <c r="C6059" s="0" t="n">
        <v>1</v>
      </c>
      <c r="D6059" s="0" t="s">
        <v>6924</v>
      </c>
      <c r="E6059" s="0" t="s">
        <v>13635</v>
      </c>
      <c r="F6059" s="0" t="s">
        <v>13518</v>
      </c>
      <c r="G6059" s="0" t="s">
        <v>13519</v>
      </c>
      <c r="H6059" s="0" t="s">
        <v>2251</v>
      </c>
      <c r="I6059" s="0" t="s">
        <v>2123</v>
      </c>
      <c r="J6059" s="0" t="s">
        <v>47</v>
      </c>
      <c r="K6059" s="0" t="s">
        <v>47</v>
      </c>
      <c r="L6059" s="0" t="s">
        <v>47</v>
      </c>
      <c r="M6059" s="0" t="s">
        <v>47</v>
      </c>
      <c r="N6059" s="0" t="n">
        <v>2</v>
      </c>
      <c r="O6059" s="0" t="n">
        <v>3</v>
      </c>
      <c r="P6059" s="0" t="n">
        <v>600</v>
      </c>
      <c r="Q6059" s="0" t="n">
        <v>1</v>
      </c>
      <c r="R6059" s="0" t="str">
        <f aca="false">INDEX(Lookup!$B$4:$B$18,MATCH(C6059,Lookup!$A$4:$A$18,0))</f>
        <v>India</v>
      </c>
      <c r="S6059" s="20" t="n">
        <f aca="false">INDEX(Lookup!$D$4:$D$18,MATCH(C6059,Lookup!$A$4:$A$18,0))</f>
        <v>0.012</v>
      </c>
      <c r="T6059" s="21" t="n">
        <f aca="false">ROUND(P6059*S6059,2)</f>
        <v>7.2</v>
      </c>
      <c r="U6059" s="21" t="n">
        <f aca="false">IF(T6059&lt;=10,1,IF(T6059&lt;=20,2,IF(T6059&lt;=30,3,IF(T6059&lt;=40,4,IF(T6059&lt;=50,5,IF(T6059&lt;=100,6,IF(T6059&lt;=250,7,8)))))))</f>
        <v>1</v>
      </c>
      <c r="V6059" s="21" t="n">
        <f aca="false">IF(AND(OR(Dashboard!$T$3="All",R6059=Dashboard!$T$3),OR(Dashboard!$T$4="All",D6059=Dashboard!$T$4)),1,0)</f>
        <v>1</v>
      </c>
      <c r="W6059" s="21" t="n">
        <f aca="false">IF(V6059=1,T6059+ROW()/10000000,0)</f>
        <v>7.2006059</v>
      </c>
    </row>
    <row r="6060" customFormat="false" ht="15" hidden="false" customHeight="false" outlineLevel="0" collapsed="false">
      <c r="A6060" s="0" t="n">
        <v>305025</v>
      </c>
      <c r="B6060" s="0" t="s">
        <v>13636</v>
      </c>
      <c r="C6060" s="0" t="n">
        <v>1</v>
      </c>
      <c r="D6060" s="0" t="s">
        <v>6924</v>
      </c>
      <c r="E6060" s="0" t="s">
        <v>13637</v>
      </c>
      <c r="F6060" s="0" t="s">
        <v>13518</v>
      </c>
      <c r="G6060" s="0" t="s">
        <v>13519</v>
      </c>
      <c r="H6060" s="0" t="s">
        <v>2342</v>
      </c>
      <c r="I6060" s="0" t="s">
        <v>2123</v>
      </c>
      <c r="J6060" s="0" t="s">
        <v>47</v>
      </c>
      <c r="K6060" s="0" t="s">
        <v>47</v>
      </c>
      <c r="L6060" s="0" t="s">
        <v>47</v>
      </c>
      <c r="M6060" s="0" t="s">
        <v>47</v>
      </c>
      <c r="N6060" s="0" t="n">
        <v>1</v>
      </c>
      <c r="O6060" s="0" t="n">
        <v>1</v>
      </c>
      <c r="P6060" s="0" t="n">
        <v>100</v>
      </c>
      <c r="Q6060" s="0" t="n">
        <v>1</v>
      </c>
      <c r="R6060" s="0" t="str">
        <f aca="false">INDEX(Lookup!$B$4:$B$18,MATCH(C6060,Lookup!$A$4:$A$18,0))</f>
        <v>India</v>
      </c>
      <c r="S6060" s="20" t="n">
        <f aca="false">INDEX(Lookup!$D$4:$D$18,MATCH(C6060,Lookup!$A$4:$A$18,0))</f>
        <v>0.012</v>
      </c>
      <c r="T6060" s="21" t="n">
        <f aca="false">ROUND(P6060*S6060,2)</f>
        <v>1.2</v>
      </c>
      <c r="U6060" s="21" t="n">
        <f aca="false">IF(T6060&lt;=10,1,IF(T6060&lt;=20,2,IF(T6060&lt;=30,3,IF(T6060&lt;=40,4,IF(T6060&lt;=50,5,IF(T6060&lt;=100,6,IF(T6060&lt;=250,7,8)))))))</f>
        <v>1</v>
      </c>
      <c r="V6060" s="21" t="n">
        <f aca="false">IF(AND(OR(Dashboard!$T$3="All",R6060=Dashboard!$T$3),OR(Dashboard!$T$4="All",D6060=Dashboard!$T$4)),1,0)</f>
        <v>1</v>
      </c>
      <c r="W6060" s="21" t="n">
        <f aca="false">IF(V6060=1,T6060+ROW()/10000000,0)</f>
        <v>1.200606</v>
      </c>
    </row>
    <row r="6061" customFormat="false" ht="15" hidden="false" customHeight="false" outlineLevel="0" collapsed="false">
      <c r="A6061" s="0" t="n">
        <v>311468</v>
      </c>
      <c r="B6061" s="0" t="s">
        <v>13638</v>
      </c>
      <c r="C6061" s="0" t="n">
        <v>1</v>
      </c>
      <c r="D6061" s="0" t="s">
        <v>6924</v>
      </c>
      <c r="E6061" s="0" t="s">
        <v>13639</v>
      </c>
      <c r="F6061" s="0" t="s">
        <v>13518</v>
      </c>
      <c r="G6061" s="0" t="s">
        <v>13519</v>
      </c>
      <c r="H6061" s="0" t="s">
        <v>2349</v>
      </c>
      <c r="I6061" s="0" t="s">
        <v>2123</v>
      </c>
      <c r="J6061" s="0" t="s">
        <v>47</v>
      </c>
      <c r="K6061" s="0" t="s">
        <v>47</v>
      </c>
      <c r="L6061" s="0" t="s">
        <v>47</v>
      </c>
      <c r="M6061" s="0" t="s">
        <v>47</v>
      </c>
      <c r="N6061" s="0" t="n">
        <v>1</v>
      </c>
      <c r="O6061" s="0" t="n">
        <v>1</v>
      </c>
      <c r="P6061" s="0" t="n">
        <v>100</v>
      </c>
      <c r="Q6061" s="0" t="n">
        <v>1</v>
      </c>
      <c r="R6061" s="0" t="str">
        <f aca="false">INDEX(Lookup!$B$4:$B$18,MATCH(C6061,Lookup!$A$4:$A$18,0))</f>
        <v>India</v>
      </c>
      <c r="S6061" s="20" t="n">
        <f aca="false">INDEX(Lookup!$D$4:$D$18,MATCH(C6061,Lookup!$A$4:$A$18,0))</f>
        <v>0.012</v>
      </c>
      <c r="T6061" s="21" t="n">
        <f aca="false">ROUND(P6061*S6061,2)</f>
        <v>1.2</v>
      </c>
      <c r="U6061" s="21" t="n">
        <f aca="false">IF(T6061&lt;=10,1,IF(T6061&lt;=20,2,IF(T6061&lt;=30,3,IF(T6061&lt;=40,4,IF(T6061&lt;=50,5,IF(T6061&lt;=100,6,IF(T6061&lt;=250,7,8)))))))</f>
        <v>1</v>
      </c>
      <c r="V6061" s="21" t="n">
        <f aca="false">IF(AND(OR(Dashboard!$T$3="All",R6061=Dashboard!$T$3),OR(Dashboard!$T$4="All",D6061=Dashboard!$T$4)),1,0)</f>
        <v>1</v>
      </c>
      <c r="W6061" s="21" t="n">
        <f aca="false">IF(V6061=1,T6061+ROW()/10000000,0)</f>
        <v>1.2006061</v>
      </c>
    </row>
    <row r="6062" customFormat="false" ht="15" hidden="false" customHeight="false" outlineLevel="0" collapsed="false">
      <c r="A6062" s="0" t="n">
        <v>18381669</v>
      </c>
      <c r="B6062" s="0" t="s">
        <v>13640</v>
      </c>
      <c r="C6062" s="0" t="n">
        <v>1</v>
      </c>
      <c r="D6062" s="0" t="s">
        <v>6924</v>
      </c>
      <c r="E6062" s="0" t="s">
        <v>13641</v>
      </c>
      <c r="F6062" s="0" t="s">
        <v>13518</v>
      </c>
      <c r="G6062" s="0" t="s">
        <v>13519</v>
      </c>
      <c r="H6062" s="0" t="s">
        <v>2288</v>
      </c>
      <c r="I6062" s="0" t="s">
        <v>2123</v>
      </c>
      <c r="J6062" s="0" t="s">
        <v>47</v>
      </c>
      <c r="K6062" s="0" t="s">
        <v>47</v>
      </c>
      <c r="L6062" s="0" t="s">
        <v>47</v>
      </c>
      <c r="M6062" s="0" t="s">
        <v>47</v>
      </c>
      <c r="N6062" s="0" t="n">
        <v>3</v>
      </c>
      <c r="O6062" s="0" t="n">
        <v>2</v>
      </c>
      <c r="P6062" s="0" t="n">
        <v>1000</v>
      </c>
      <c r="Q6062" s="0" t="n">
        <v>1</v>
      </c>
      <c r="R6062" s="0" t="str">
        <f aca="false">INDEX(Lookup!$B$4:$B$18,MATCH(C6062,Lookup!$A$4:$A$18,0))</f>
        <v>India</v>
      </c>
      <c r="S6062" s="20" t="n">
        <f aca="false">INDEX(Lookup!$D$4:$D$18,MATCH(C6062,Lookup!$A$4:$A$18,0))</f>
        <v>0.012</v>
      </c>
      <c r="T6062" s="21" t="n">
        <f aca="false">ROUND(P6062*S6062,2)</f>
        <v>12</v>
      </c>
      <c r="U6062" s="21" t="n">
        <f aca="false">IF(T6062&lt;=10,1,IF(T6062&lt;=20,2,IF(T6062&lt;=30,3,IF(T6062&lt;=40,4,IF(T6062&lt;=50,5,IF(T6062&lt;=100,6,IF(T6062&lt;=250,7,8)))))))</f>
        <v>2</v>
      </c>
      <c r="V6062" s="21" t="n">
        <f aca="false">IF(AND(OR(Dashboard!$T$3="All",R6062=Dashboard!$T$3),OR(Dashboard!$T$4="All",D6062=Dashboard!$T$4)),1,0)</f>
        <v>1</v>
      </c>
      <c r="W6062" s="21" t="n">
        <f aca="false">IF(V6062=1,T6062+ROW()/10000000,0)</f>
        <v>12.0006062</v>
      </c>
    </row>
    <row r="6063" customFormat="false" ht="15" hidden="false" customHeight="false" outlineLevel="0" collapsed="false">
      <c r="A6063" s="0" t="n">
        <v>18273527</v>
      </c>
      <c r="B6063" s="0" t="s">
        <v>13642</v>
      </c>
      <c r="C6063" s="0" t="n">
        <v>1</v>
      </c>
      <c r="D6063" s="0" t="s">
        <v>6924</v>
      </c>
      <c r="E6063" s="0" t="s">
        <v>13643</v>
      </c>
      <c r="F6063" s="0" t="s">
        <v>13518</v>
      </c>
      <c r="G6063" s="0" t="s">
        <v>13519</v>
      </c>
      <c r="H6063" s="0" t="s">
        <v>2128</v>
      </c>
      <c r="I6063" s="0" t="s">
        <v>2123</v>
      </c>
      <c r="J6063" s="0" t="s">
        <v>47</v>
      </c>
      <c r="K6063" s="0" t="s">
        <v>47</v>
      </c>
      <c r="L6063" s="0" t="s">
        <v>47</v>
      </c>
      <c r="M6063" s="0" t="s">
        <v>47</v>
      </c>
      <c r="N6063" s="0" t="n">
        <v>1</v>
      </c>
      <c r="O6063" s="0" t="n">
        <v>16</v>
      </c>
      <c r="P6063" s="0" t="n">
        <v>400</v>
      </c>
      <c r="Q6063" s="0" t="n">
        <v>2.2</v>
      </c>
      <c r="R6063" s="0" t="str">
        <f aca="false">INDEX(Lookup!$B$4:$B$18,MATCH(C6063,Lookup!$A$4:$A$18,0))</f>
        <v>India</v>
      </c>
      <c r="S6063" s="20" t="n">
        <f aca="false">INDEX(Lookup!$D$4:$D$18,MATCH(C6063,Lookup!$A$4:$A$18,0))</f>
        <v>0.012</v>
      </c>
      <c r="T6063" s="21" t="n">
        <f aca="false">ROUND(P6063*S6063,2)</f>
        <v>4.8</v>
      </c>
      <c r="U6063" s="21" t="n">
        <f aca="false">IF(T6063&lt;=10,1,IF(T6063&lt;=20,2,IF(T6063&lt;=30,3,IF(T6063&lt;=40,4,IF(T6063&lt;=50,5,IF(T6063&lt;=100,6,IF(T6063&lt;=250,7,8)))))))</f>
        <v>1</v>
      </c>
      <c r="V6063" s="21" t="n">
        <f aca="false">IF(AND(OR(Dashboard!$T$3="All",R6063=Dashboard!$T$3),OR(Dashboard!$T$4="All",D6063=Dashboard!$T$4)),1,0)</f>
        <v>1</v>
      </c>
      <c r="W6063" s="21" t="n">
        <f aca="false">IF(V6063=1,T6063+ROW()/10000000,0)</f>
        <v>4.8006063</v>
      </c>
    </row>
    <row r="6064" customFormat="false" ht="15" hidden="false" customHeight="false" outlineLevel="0" collapsed="false">
      <c r="A6064" s="0" t="n">
        <v>6075</v>
      </c>
      <c r="B6064" s="0" t="s">
        <v>13644</v>
      </c>
      <c r="C6064" s="0" t="n">
        <v>1</v>
      </c>
      <c r="D6064" s="0" t="s">
        <v>6924</v>
      </c>
      <c r="E6064" s="0" t="s">
        <v>13645</v>
      </c>
      <c r="F6064" s="0" t="s">
        <v>13518</v>
      </c>
      <c r="G6064" s="0" t="s">
        <v>13519</v>
      </c>
      <c r="H6064" s="0" t="s">
        <v>2349</v>
      </c>
      <c r="I6064" s="0" t="s">
        <v>2123</v>
      </c>
      <c r="J6064" s="0" t="s">
        <v>47</v>
      </c>
      <c r="K6064" s="0" t="s">
        <v>46</v>
      </c>
      <c r="L6064" s="0" t="s">
        <v>47</v>
      </c>
      <c r="M6064" s="0" t="s">
        <v>47</v>
      </c>
      <c r="N6064" s="0" t="n">
        <v>1</v>
      </c>
      <c r="O6064" s="0" t="n">
        <v>1317</v>
      </c>
      <c r="P6064" s="0" t="n">
        <v>100</v>
      </c>
      <c r="Q6064" s="0" t="n">
        <v>4.3</v>
      </c>
      <c r="R6064" s="0" t="str">
        <f aca="false">INDEX(Lookup!$B$4:$B$18,MATCH(C6064,Lookup!$A$4:$A$18,0))</f>
        <v>India</v>
      </c>
      <c r="S6064" s="20" t="n">
        <f aca="false">INDEX(Lookup!$D$4:$D$18,MATCH(C6064,Lookup!$A$4:$A$18,0))</f>
        <v>0.012</v>
      </c>
      <c r="T6064" s="21" t="n">
        <f aca="false">ROUND(P6064*S6064,2)</f>
        <v>1.2</v>
      </c>
      <c r="U6064" s="21" t="n">
        <f aca="false">IF(T6064&lt;=10,1,IF(T6064&lt;=20,2,IF(T6064&lt;=30,3,IF(T6064&lt;=40,4,IF(T6064&lt;=50,5,IF(T6064&lt;=100,6,IF(T6064&lt;=250,7,8)))))))</f>
        <v>1</v>
      </c>
      <c r="V6064" s="21" t="n">
        <f aca="false">IF(AND(OR(Dashboard!$T$3="All",R6064=Dashboard!$T$3),OR(Dashboard!$T$4="All",D6064=Dashboard!$T$4)),1,0)</f>
        <v>1</v>
      </c>
      <c r="W6064" s="21" t="n">
        <f aca="false">IF(V6064=1,T6064+ROW()/10000000,0)</f>
        <v>1.2006064</v>
      </c>
    </row>
    <row r="6065" customFormat="false" ht="15" hidden="false" customHeight="false" outlineLevel="0" collapsed="false">
      <c r="A6065" s="0" t="n">
        <v>306750</v>
      </c>
      <c r="B6065" s="0" t="s">
        <v>13646</v>
      </c>
      <c r="C6065" s="0" t="n">
        <v>1</v>
      </c>
      <c r="D6065" s="0" t="s">
        <v>6924</v>
      </c>
      <c r="E6065" s="0" t="s">
        <v>13647</v>
      </c>
      <c r="F6065" s="0" t="s">
        <v>13648</v>
      </c>
      <c r="G6065" s="0" t="s">
        <v>13649</v>
      </c>
      <c r="H6065" s="0" t="s">
        <v>3129</v>
      </c>
      <c r="I6065" s="0" t="s">
        <v>2123</v>
      </c>
      <c r="J6065" s="0" t="s">
        <v>47</v>
      </c>
      <c r="K6065" s="0" t="s">
        <v>47</v>
      </c>
      <c r="L6065" s="0" t="s">
        <v>47</v>
      </c>
      <c r="M6065" s="0" t="s">
        <v>47</v>
      </c>
      <c r="N6065" s="0" t="n">
        <v>1</v>
      </c>
      <c r="O6065" s="0" t="n">
        <v>5</v>
      </c>
      <c r="P6065" s="0" t="n">
        <v>300</v>
      </c>
      <c r="Q6065" s="0" t="n">
        <v>2.9</v>
      </c>
      <c r="R6065" s="0" t="str">
        <f aca="false">INDEX(Lookup!$B$4:$B$18,MATCH(C6065,Lookup!$A$4:$A$18,0))</f>
        <v>India</v>
      </c>
      <c r="S6065" s="20" t="n">
        <f aca="false">INDEX(Lookup!$D$4:$D$18,MATCH(C6065,Lookup!$A$4:$A$18,0))</f>
        <v>0.012</v>
      </c>
      <c r="T6065" s="21" t="n">
        <f aca="false">ROUND(P6065*S6065,2)</f>
        <v>3.6</v>
      </c>
      <c r="U6065" s="21" t="n">
        <f aca="false">IF(T6065&lt;=10,1,IF(T6065&lt;=20,2,IF(T6065&lt;=30,3,IF(T6065&lt;=40,4,IF(T6065&lt;=50,5,IF(T6065&lt;=100,6,IF(T6065&lt;=250,7,8)))))))</f>
        <v>1</v>
      </c>
      <c r="V6065" s="21" t="n">
        <f aca="false">IF(AND(OR(Dashboard!$T$3="All",R6065=Dashboard!$T$3),OR(Dashboard!$T$4="All",D6065=Dashboard!$T$4)),1,0)</f>
        <v>1</v>
      </c>
      <c r="W6065" s="21" t="n">
        <f aca="false">IF(V6065=1,T6065+ROW()/10000000,0)</f>
        <v>3.6006065</v>
      </c>
    </row>
    <row r="6066" customFormat="false" ht="15" hidden="false" customHeight="false" outlineLevel="0" collapsed="false">
      <c r="A6066" s="0" t="n">
        <v>306739</v>
      </c>
      <c r="B6066" s="0" t="s">
        <v>13650</v>
      </c>
      <c r="C6066" s="0" t="n">
        <v>1</v>
      </c>
      <c r="D6066" s="0" t="s">
        <v>6924</v>
      </c>
      <c r="E6066" s="0" t="s">
        <v>13651</v>
      </c>
      <c r="F6066" s="0" t="s">
        <v>13648</v>
      </c>
      <c r="G6066" s="0" t="s">
        <v>13649</v>
      </c>
      <c r="H6066" s="0" t="s">
        <v>69</v>
      </c>
      <c r="I6066" s="0" t="s">
        <v>2123</v>
      </c>
      <c r="J6066" s="0" t="s">
        <v>47</v>
      </c>
      <c r="K6066" s="0" t="s">
        <v>47</v>
      </c>
      <c r="L6066" s="0" t="s">
        <v>47</v>
      </c>
      <c r="M6066" s="0" t="s">
        <v>47</v>
      </c>
      <c r="N6066" s="0" t="n">
        <v>1</v>
      </c>
      <c r="O6066" s="0" t="n">
        <v>5</v>
      </c>
      <c r="P6066" s="0" t="n">
        <v>200</v>
      </c>
      <c r="Q6066" s="0" t="n">
        <v>2.9</v>
      </c>
      <c r="R6066" s="0" t="str">
        <f aca="false">INDEX(Lookup!$B$4:$B$18,MATCH(C6066,Lookup!$A$4:$A$18,0))</f>
        <v>India</v>
      </c>
      <c r="S6066" s="20" t="n">
        <f aca="false">INDEX(Lookup!$D$4:$D$18,MATCH(C6066,Lookup!$A$4:$A$18,0))</f>
        <v>0.012</v>
      </c>
      <c r="T6066" s="21" t="n">
        <f aca="false">ROUND(P6066*S6066,2)</f>
        <v>2.4</v>
      </c>
      <c r="U6066" s="21" t="n">
        <f aca="false">IF(T6066&lt;=10,1,IF(T6066&lt;=20,2,IF(T6066&lt;=30,3,IF(T6066&lt;=40,4,IF(T6066&lt;=50,5,IF(T6066&lt;=100,6,IF(T6066&lt;=250,7,8)))))))</f>
        <v>1</v>
      </c>
      <c r="V6066" s="21" t="n">
        <f aca="false">IF(AND(OR(Dashboard!$T$3="All",R6066=Dashboard!$T$3),OR(Dashboard!$T$4="All",D6066=Dashboard!$T$4)),1,0)</f>
        <v>1</v>
      </c>
      <c r="W6066" s="21" t="n">
        <f aca="false">IF(V6066=1,T6066+ROW()/10000000,0)</f>
        <v>2.4006066</v>
      </c>
    </row>
    <row r="6067" customFormat="false" ht="15" hidden="false" customHeight="false" outlineLevel="0" collapsed="false">
      <c r="A6067" s="0" t="n">
        <v>18312564</v>
      </c>
      <c r="B6067" s="0" t="s">
        <v>8809</v>
      </c>
      <c r="C6067" s="0" t="n">
        <v>1</v>
      </c>
      <c r="D6067" s="0" t="s">
        <v>6924</v>
      </c>
      <c r="E6067" s="0" t="s">
        <v>13652</v>
      </c>
      <c r="F6067" s="0" t="s">
        <v>13648</v>
      </c>
      <c r="G6067" s="0" t="s">
        <v>13649</v>
      </c>
      <c r="H6067" s="0" t="s">
        <v>2079</v>
      </c>
      <c r="I6067" s="0" t="s">
        <v>2123</v>
      </c>
      <c r="J6067" s="0" t="s">
        <v>47</v>
      </c>
      <c r="K6067" s="0" t="s">
        <v>47</v>
      </c>
      <c r="L6067" s="0" t="s">
        <v>47</v>
      </c>
      <c r="M6067" s="0" t="s">
        <v>47</v>
      </c>
      <c r="N6067" s="0" t="n">
        <v>2</v>
      </c>
      <c r="O6067" s="0" t="n">
        <v>7</v>
      </c>
      <c r="P6067" s="0" t="n">
        <v>600</v>
      </c>
      <c r="Q6067" s="0" t="n">
        <v>3</v>
      </c>
      <c r="R6067" s="0" t="str">
        <f aca="false">INDEX(Lookup!$B$4:$B$18,MATCH(C6067,Lookup!$A$4:$A$18,0))</f>
        <v>India</v>
      </c>
      <c r="S6067" s="20" t="n">
        <f aca="false">INDEX(Lookup!$D$4:$D$18,MATCH(C6067,Lookup!$A$4:$A$18,0))</f>
        <v>0.012</v>
      </c>
      <c r="T6067" s="21" t="n">
        <f aca="false">ROUND(P6067*S6067,2)</f>
        <v>7.2</v>
      </c>
      <c r="U6067" s="21" t="n">
        <f aca="false">IF(T6067&lt;=10,1,IF(T6067&lt;=20,2,IF(T6067&lt;=30,3,IF(T6067&lt;=40,4,IF(T6067&lt;=50,5,IF(T6067&lt;=100,6,IF(T6067&lt;=250,7,8)))))))</f>
        <v>1</v>
      </c>
      <c r="V6067" s="21" t="n">
        <f aca="false">IF(AND(OR(Dashboard!$T$3="All",R6067=Dashboard!$T$3),OR(Dashboard!$T$4="All",D6067=Dashboard!$T$4)),1,0)</f>
        <v>1</v>
      </c>
      <c r="W6067" s="21" t="n">
        <f aca="false">IF(V6067=1,T6067+ROW()/10000000,0)</f>
        <v>7.2006067</v>
      </c>
    </row>
    <row r="6068" customFormat="false" ht="15" hidden="false" customHeight="false" outlineLevel="0" collapsed="false">
      <c r="A6068" s="0" t="n">
        <v>306741</v>
      </c>
      <c r="B6068" s="0" t="s">
        <v>13653</v>
      </c>
      <c r="C6068" s="0" t="n">
        <v>1</v>
      </c>
      <c r="D6068" s="0" t="s">
        <v>6924</v>
      </c>
      <c r="E6068" s="0" t="s">
        <v>13654</v>
      </c>
      <c r="F6068" s="0" t="s">
        <v>13648</v>
      </c>
      <c r="G6068" s="0" t="s">
        <v>13649</v>
      </c>
      <c r="H6068" s="0" t="s">
        <v>2359</v>
      </c>
      <c r="I6068" s="0" t="s">
        <v>2123</v>
      </c>
      <c r="J6068" s="0" t="s">
        <v>47</v>
      </c>
      <c r="K6068" s="0" t="s">
        <v>47</v>
      </c>
      <c r="L6068" s="0" t="s">
        <v>47</v>
      </c>
      <c r="M6068" s="0" t="s">
        <v>47</v>
      </c>
      <c r="N6068" s="0" t="n">
        <v>1</v>
      </c>
      <c r="O6068" s="0" t="n">
        <v>4</v>
      </c>
      <c r="P6068" s="0" t="n">
        <v>400</v>
      </c>
      <c r="Q6068" s="0" t="n">
        <v>2.9</v>
      </c>
      <c r="R6068" s="0" t="str">
        <f aca="false">INDEX(Lookup!$B$4:$B$18,MATCH(C6068,Lookup!$A$4:$A$18,0))</f>
        <v>India</v>
      </c>
      <c r="S6068" s="20" t="n">
        <f aca="false">INDEX(Lookup!$D$4:$D$18,MATCH(C6068,Lookup!$A$4:$A$18,0))</f>
        <v>0.012</v>
      </c>
      <c r="T6068" s="21" t="n">
        <f aca="false">ROUND(P6068*S6068,2)</f>
        <v>4.8</v>
      </c>
      <c r="U6068" s="21" t="n">
        <f aca="false">IF(T6068&lt;=10,1,IF(T6068&lt;=20,2,IF(T6068&lt;=30,3,IF(T6068&lt;=40,4,IF(T6068&lt;=50,5,IF(T6068&lt;=100,6,IF(T6068&lt;=250,7,8)))))))</f>
        <v>1</v>
      </c>
      <c r="V6068" s="21" t="n">
        <f aca="false">IF(AND(OR(Dashboard!$T$3="All",R6068=Dashboard!$T$3),OR(Dashboard!$T$4="All",D6068=Dashboard!$T$4)),1,0)</f>
        <v>1</v>
      </c>
      <c r="W6068" s="21" t="n">
        <f aca="false">IF(V6068=1,T6068+ROW()/10000000,0)</f>
        <v>4.8006068</v>
      </c>
    </row>
    <row r="6069" customFormat="false" ht="15" hidden="false" customHeight="false" outlineLevel="0" collapsed="false">
      <c r="A6069" s="0" t="n">
        <v>9974</v>
      </c>
      <c r="B6069" s="0" t="s">
        <v>13655</v>
      </c>
      <c r="C6069" s="0" t="n">
        <v>1</v>
      </c>
      <c r="D6069" s="0" t="s">
        <v>6924</v>
      </c>
      <c r="E6069" s="0" t="s">
        <v>13656</v>
      </c>
      <c r="F6069" s="0" t="s">
        <v>13648</v>
      </c>
      <c r="G6069" s="0" t="s">
        <v>13649</v>
      </c>
      <c r="H6069" s="0" t="s">
        <v>2122</v>
      </c>
      <c r="I6069" s="0" t="s">
        <v>2123</v>
      </c>
      <c r="J6069" s="0" t="s">
        <v>47</v>
      </c>
      <c r="K6069" s="0" t="s">
        <v>47</v>
      </c>
      <c r="L6069" s="0" t="s">
        <v>47</v>
      </c>
      <c r="M6069" s="0" t="s">
        <v>47</v>
      </c>
      <c r="N6069" s="0" t="n">
        <v>1</v>
      </c>
      <c r="O6069" s="0" t="n">
        <v>7</v>
      </c>
      <c r="P6069" s="0" t="n">
        <v>400</v>
      </c>
      <c r="Q6069" s="0" t="n">
        <v>2.9</v>
      </c>
      <c r="R6069" s="0" t="str">
        <f aca="false">INDEX(Lookup!$B$4:$B$18,MATCH(C6069,Lookup!$A$4:$A$18,0))</f>
        <v>India</v>
      </c>
      <c r="S6069" s="20" t="n">
        <f aca="false">INDEX(Lookup!$D$4:$D$18,MATCH(C6069,Lookup!$A$4:$A$18,0))</f>
        <v>0.012</v>
      </c>
      <c r="T6069" s="21" t="n">
        <f aca="false">ROUND(P6069*S6069,2)</f>
        <v>4.8</v>
      </c>
      <c r="U6069" s="21" t="n">
        <f aca="false">IF(T6069&lt;=10,1,IF(T6069&lt;=20,2,IF(T6069&lt;=30,3,IF(T6069&lt;=40,4,IF(T6069&lt;=50,5,IF(T6069&lt;=100,6,IF(T6069&lt;=250,7,8)))))))</f>
        <v>1</v>
      </c>
      <c r="V6069" s="21" t="n">
        <f aca="false">IF(AND(OR(Dashboard!$T$3="All",R6069=Dashboard!$T$3),OR(Dashboard!$T$4="All",D6069=Dashboard!$T$4)),1,0)</f>
        <v>1</v>
      </c>
      <c r="W6069" s="21" t="n">
        <f aca="false">IF(V6069=1,T6069+ROW()/10000000,0)</f>
        <v>4.8006069</v>
      </c>
    </row>
    <row r="6070" customFormat="false" ht="15" hidden="false" customHeight="false" outlineLevel="0" collapsed="false">
      <c r="A6070" s="0" t="n">
        <v>300529</v>
      </c>
      <c r="B6070" s="0" t="s">
        <v>13657</v>
      </c>
      <c r="C6070" s="0" t="n">
        <v>1</v>
      </c>
      <c r="D6070" s="0" t="s">
        <v>6924</v>
      </c>
      <c r="E6070" s="0" t="s">
        <v>13658</v>
      </c>
      <c r="F6070" s="0" t="s">
        <v>13648</v>
      </c>
      <c r="G6070" s="0" t="s">
        <v>13649</v>
      </c>
      <c r="H6070" s="0" t="s">
        <v>12180</v>
      </c>
      <c r="I6070" s="0" t="s">
        <v>2123</v>
      </c>
      <c r="J6070" s="0" t="s">
        <v>47</v>
      </c>
      <c r="K6070" s="0" t="s">
        <v>47</v>
      </c>
      <c r="L6070" s="0" t="s">
        <v>47</v>
      </c>
      <c r="M6070" s="0" t="s">
        <v>47</v>
      </c>
      <c r="N6070" s="0" t="n">
        <v>1</v>
      </c>
      <c r="O6070" s="0" t="n">
        <v>10</v>
      </c>
      <c r="P6070" s="0" t="n">
        <v>200</v>
      </c>
      <c r="Q6070" s="0" t="n">
        <v>3</v>
      </c>
      <c r="R6070" s="0" t="str">
        <f aca="false">INDEX(Lookup!$B$4:$B$18,MATCH(C6070,Lookup!$A$4:$A$18,0))</f>
        <v>India</v>
      </c>
      <c r="S6070" s="20" t="n">
        <f aca="false">INDEX(Lookup!$D$4:$D$18,MATCH(C6070,Lookup!$A$4:$A$18,0))</f>
        <v>0.012</v>
      </c>
      <c r="T6070" s="21" t="n">
        <f aca="false">ROUND(P6070*S6070,2)</f>
        <v>2.4</v>
      </c>
      <c r="U6070" s="21" t="n">
        <f aca="false">IF(T6070&lt;=10,1,IF(T6070&lt;=20,2,IF(T6070&lt;=30,3,IF(T6070&lt;=40,4,IF(T6070&lt;=50,5,IF(T6070&lt;=100,6,IF(T6070&lt;=250,7,8)))))))</f>
        <v>1</v>
      </c>
      <c r="V6070" s="21" t="n">
        <f aca="false">IF(AND(OR(Dashboard!$T$3="All",R6070=Dashboard!$T$3),OR(Dashboard!$T$4="All",D6070=Dashboard!$T$4)),1,0)</f>
        <v>1</v>
      </c>
      <c r="W6070" s="21" t="n">
        <f aca="false">IF(V6070=1,T6070+ROW()/10000000,0)</f>
        <v>2.400607</v>
      </c>
    </row>
    <row r="6071" customFormat="false" ht="15" hidden="false" customHeight="false" outlineLevel="0" collapsed="false">
      <c r="A6071" s="0" t="n">
        <v>312169</v>
      </c>
      <c r="B6071" s="0" t="s">
        <v>13659</v>
      </c>
      <c r="C6071" s="0" t="n">
        <v>1</v>
      </c>
      <c r="D6071" s="0" t="s">
        <v>6924</v>
      </c>
      <c r="E6071" s="0" t="s">
        <v>13660</v>
      </c>
      <c r="F6071" s="0" t="s">
        <v>13648</v>
      </c>
      <c r="G6071" s="0" t="s">
        <v>13649</v>
      </c>
      <c r="H6071" s="0" t="s">
        <v>3392</v>
      </c>
      <c r="I6071" s="0" t="s">
        <v>2123</v>
      </c>
      <c r="J6071" s="0" t="s">
        <v>47</v>
      </c>
      <c r="K6071" s="0" t="s">
        <v>47</v>
      </c>
      <c r="L6071" s="0" t="s">
        <v>47</v>
      </c>
      <c r="M6071" s="0" t="s">
        <v>47</v>
      </c>
      <c r="N6071" s="0" t="n">
        <v>2</v>
      </c>
      <c r="O6071" s="0" t="n">
        <v>8</v>
      </c>
      <c r="P6071" s="0" t="n">
        <v>650</v>
      </c>
      <c r="Q6071" s="0" t="n">
        <v>2.7</v>
      </c>
      <c r="R6071" s="0" t="str">
        <f aca="false">INDEX(Lookup!$B$4:$B$18,MATCH(C6071,Lookup!$A$4:$A$18,0))</f>
        <v>India</v>
      </c>
      <c r="S6071" s="20" t="n">
        <f aca="false">INDEX(Lookup!$D$4:$D$18,MATCH(C6071,Lookup!$A$4:$A$18,0))</f>
        <v>0.012</v>
      </c>
      <c r="T6071" s="21" t="n">
        <f aca="false">ROUND(P6071*S6071,2)</f>
        <v>7.8</v>
      </c>
      <c r="U6071" s="21" t="n">
        <f aca="false">IF(T6071&lt;=10,1,IF(T6071&lt;=20,2,IF(T6071&lt;=30,3,IF(T6071&lt;=40,4,IF(T6071&lt;=50,5,IF(T6071&lt;=100,6,IF(T6071&lt;=250,7,8)))))))</f>
        <v>1</v>
      </c>
      <c r="V6071" s="21" t="n">
        <f aca="false">IF(AND(OR(Dashboard!$T$3="All",R6071=Dashboard!$T$3),OR(Dashboard!$T$4="All",D6071=Dashboard!$T$4)),1,0)</f>
        <v>1</v>
      </c>
      <c r="W6071" s="21" t="n">
        <f aca="false">IF(V6071=1,T6071+ROW()/10000000,0)</f>
        <v>7.8006071</v>
      </c>
    </row>
    <row r="6072" customFormat="false" ht="15" hidden="false" customHeight="false" outlineLevel="0" collapsed="false">
      <c r="A6072" s="0" t="n">
        <v>301783</v>
      </c>
      <c r="B6072" s="0" t="s">
        <v>13661</v>
      </c>
      <c r="C6072" s="0" t="n">
        <v>1</v>
      </c>
      <c r="D6072" s="0" t="s">
        <v>6924</v>
      </c>
      <c r="E6072" s="0" t="s">
        <v>13662</v>
      </c>
      <c r="F6072" s="0" t="s">
        <v>13648</v>
      </c>
      <c r="G6072" s="0" t="s">
        <v>13649</v>
      </c>
      <c r="H6072" s="0" t="s">
        <v>7658</v>
      </c>
      <c r="I6072" s="0" t="s">
        <v>2123</v>
      </c>
      <c r="J6072" s="0" t="s">
        <v>47</v>
      </c>
      <c r="K6072" s="0" t="s">
        <v>47</v>
      </c>
      <c r="L6072" s="0" t="s">
        <v>47</v>
      </c>
      <c r="M6072" s="0" t="s">
        <v>47</v>
      </c>
      <c r="N6072" s="0" t="n">
        <v>1</v>
      </c>
      <c r="O6072" s="0" t="n">
        <v>5</v>
      </c>
      <c r="P6072" s="0" t="n">
        <v>100</v>
      </c>
      <c r="Q6072" s="0" t="n">
        <v>2.9</v>
      </c>
      <c r="R6072" s="0" t="str">
        <f aca="false">INDEX(Lookup!$B$4:$B$18,MATCH(C6072,Lookup!$A$4:$A$18,0))</f>
        <v>India</v>
      </c>
      <c r="S6072" s="20" t="n">
        <f aca="false">INDEX(Lookup!$D$4:$D$18,MATCH(C6072,Lookup!$A$4:$A$18,0))</f>
        <v>0.012</v>
      </c>
      <c r="T6072" s="21" t="n">
        <f aca="false">ROUND(P6072*S6072,2)</f>
        <v>1.2</v>
      </c>
      <c r="U6072" s="21" t="n">
        <f aca="false">IF(T6072&lt;=10,1,IF(T6072&lt;=20,2,IF(T6072&lt;=30,3,IF(T6072&lt;=40,4,IF(T6072&lt;=50,5,IF(T6072&lt;=100,6,IF(T6072&lt;=250,7,8)))))))</f>
        <v>1</v>
      </c>
      <c r="V6072" s="21" t="n">
        <f aca="false">IF(AND(OR(Dashboard!$T$3="All",R6072=Dashboard!$T$3),OR(Dashboard!$T$4="All",D6072=Dashboard!$T$4)),1,0)</f>
        <v>1</v>
      </c>
      <c r="W6072" s="21" t="n">
        <f aca="false">IF(V6072=1,T6072+ROW()/10000000,0)</f>
        <v>1.2006072</v>
      </c>
    </row>
    <row r="6073" customFormat="false" ht="15" hidden="false" customHeight="false" outlineLevel="0" collapsed="false">
      <c r="A6073" s="0" t="n">
        <v>9218</v>
      </c>
      <c r="B6073" s="0" t="s">
        <v>13663</v>
      </c>
      <c r="C6073" s="0" t="n">
        <v>1</v>
      </c>
      <c r="D6073" s="0" t="s">
        <v>6924</v>
      </c>
      <c r="E6073" s="0" t="s">
        <v>13664</v>
      </c>
      <c r="F6073" s="0" t="s">
        <v>13648</v>
      </c>
      <c r="G6073" s="0" t="s">
        <v>13649</v>
      </c>
      <c r="H6073" s="0" t="s">
        <v>2128</v>
      </c>
      <c r="I6073" s="0" t="s">
        <v>2123</v>
      </c>
      <c r="J6073" s="0" t="s">
        <v>47</v>
      </c>
      <c r="K6073" s="0" t="s">
        <v>47</v>
      </c>
      <c r="L6073" s="0" t="s">
        <v>47</v>
      </c>
      <c r="M6073" s="0" t="s">
        <v>47</v>
      </c>
      <c r="N6073" s="0" t="n">
        <v>1</v>
      </c>
      <c r="O6073" s="0" t="n">
        <v>6</v>
      </c>
      <c r="P6073" s="0" t="n">
        <v>200</v>
      </c>
      <c r="Q6073" s="0" t="n">
        <v>2.8</v>
      </c>
      <c r="R6073" s="0" t="str">
        <f aca="false">INDEX(Lookup!$B$4:$B$18,MATCH(C6073,Lookup!$A$4:$A$18,0))</f>
        <v>India</v>
      </c>
      <c r="S6073" s="20" t="n">
        <f aca="false">INDEX(Lookup!$D$4:$D$18,MATCH(C6073,Lookup!$A$4:$A$18,0))</f>
        <v>0.012</v>
      </c>
      <c r="T6073" s="21" t="n">
        <f aca="false">ROUND(P6073*S6073,2)</f>
        <v>2.4</v>
      </c>
      <c r="U6073" s="21" t="n">
        <f aca="false">IF(T6073&lt;=10,1,IF(T6073&lt;=20,2,IF(T6073&lt;=30,3,IF(T6073&lt;=40,4,IF(T6073&lt;=50,5,IF(T6073&lt;=100,6,IF(T6073&lt;=250,7,8)))))))</f>
        <v>1</v>
      </c>
      <c r="V6073" s="21" t="n">
        <f aca="false">IF(AND(OR(Dashboard!$T$3="All",R6073=Dashboard!$T$3),OR(Dashboard!$T$4="All",D6073=Dashboard!$T$4)),1,0)</f>
        <v>1</v>
      </c>
      <c r="W6073" s="21" t="n">
        <f aca="false">IF(V6073=1,T6073+ROW()/10000000,0)</f>
        <v>2.4006073</v>
      </c>
    </row>
    <row r="6074" customFormat="false" ht="15" hidden="false" customHeight="false" outlineLevel="0" collapsed="false">
      <c r="A6074" s="0" t="n">
        <v>301994</v>
      </c>
      <c r="B6074" s="0" t="s">
        <v>13665</v>
      </c>
      <c r="C6074" s="0" t="n">
        <v>1</v>
      </c>
      <c r="D6074" s="0" t="s">
        <v>6924</v>
      </c>
      <c r="E6074" s="0" t="s">
        <v>13666</v>
      </c>
      <c r="F6074" s="0" t="s">
        <v>13648</v>
      </c>
      <c r="G6074" s="0" t="s">
        <v>13649</v>
      </c>
      <c r="H6074" s="0" t="s">
        <v>2128</v>
      </c>
      <c r="I6074" s="0" t="s">
        <v>2123</v>
      </c>
      <c r="J6074" s="0" t="s">
        <v>47</v>
      </c>
      <c r="K6074" s="0" t="s">
        <v>47</v>
      </c>
      <c r="L6074" s="0" t="s">
        <v>47</v>
      </c>
      <c r="M6074" s="0" t="s">
        <v>47</v>
      </c>
      <c r="N6074" s="0" t="n">
        <v>1</v>
      </c>
      <c r="O6074" s="0" t="n">
        <v>5</v>
      </c>
      <c r="P6074" s="0" t="n">
        <v>450</v>
      </c>
      <c r="Q6074" s="0" t="n">
        <v>3</v>
      </c>
      <c r="R6074" s="0" t="str">
        <f aca="false">INDEX(Lookup!$B$4:$B$18,MATCH(C6074,Lookup!$A$4:$A$18,0))</f>
        <v>India</v>
      </c>
      <c r="S6074" s="20" t="n">
        <f aca="false">INDEX(Lookup!$D$4:$D$18,MATCH(C6074,Lookup!$A$4:$A$18,0))</f>
        <v>0.012</v>
      </c>
      <c r="T6074" s="21" t="n">
        <f aca="false">ROUND(P6074*S6074,2)</f>
        <v>5.4</v>
      </c>
      <c r="U6074" s="21" t="n">
        <f aca="false">IF(T6074&lt;=10,1,IF(T6074&lt;=20,2,IF(T6074&lt;=30,3,IF(T6074&lt;=40,4,IF(T6074&lt;=50,5,IF(T6074&lt;=100,6,IF(T6074&lt;=250,7,8)))))))</f>
        <v>1</v>
      </c>
      <c r="V6074" s="21" t="n">
        <f aca="false">IF(AND(OR(Dashboard!$T$3="All",R6074=Dashboard!$T$3),OR(Dashboard!$T$4="All",D6074=Dashboard!$T$4)),1,0)</f>
        <v>1</v>
      </c>
      <c r="W6074" s="21" t="n">
        <f aca="false">IF(V6074=1,T6074+ROW()/10000000,0)</f>
        <v>5.4006074</v>
      </c>
    </row>
    <row r="6075" customFormat="false" ht="15" hidden="false" customHeight="false" outlineLevel="0" collapsed="false">
      <c r="A6075" s="0" t="n">
        <v>306729</v>
      </c>
      <c r="B6075" s="0" t="s">
        <v>13667</v>
      </c>
      <c r="C6075" s="0" t="n">
        <v>1</v>
      </c>
      <c r="D6075" s="0" t="s">
        <v>6924</v>
      </c>
      <c r="E6075" s="0" t="s">
        <v>13668</v>
      </c>
      <c r="F6075" s="0" t="s">
        <v>13648</v>
      </c>
      <c r="G6075" s="0" t="s">
        <v>13649</v>
      </c>
      <c r="H6075" s="0" t="s">
        <v>2128</v>
      </c>
      <c r="I6075" s="0" t="s">
        <v>2123</v>
      </c>
      <c r="J6075" s="0" t="s">
        <v>47</v>
      </c>
      <c r="K6075" s="0" t="s">
        <v>47</v>
      </c>
      <c r="L6075" s="0" t="s">
        <v>47</v>
      </c>
      <c r="M6075" s="0" t="s">
        <v>47</v>
      </c>
      <c r="N6075" s="0" t="n">
        <v>1</v>
      </c>
      <c r="O6075" s="0" t="n">
        <v>6</v>
      </c>
      <c r="P6075" s="0" t="n">
        <v>150</v>
      </c>
      <c r="Q6075" s="0" t="n">
        <v>3</v>
      </c>
      <c r="R6075" s="0" t="str">
        <f aca="false">INDEX(Lookup!$B$4:$B$18,MATCH(C6075,Lookup!$A$4:$A$18,0))</f>
        <v>India</v>
      </c>
      <c r="S6075" s="20" t="n">
        <f aca="false">INDEX(Lookup!$D$4:$D$18,MATCH(C6075,Lookup!$A$4:$A$18,0))</f>
        <v>0.012</v>
      </c>
      <c r="T6075" s="21" t="n">
        <f aca="false">ROUND(P6075*S6075,2)</f>
        <v>1.8</v>
      </c>
      <c r="U6075" s="21" t="n">
        <f aca="false">IF(T6075&lt;=10,1,IF(T6075&lt;=20,2,IF(T6075&lt;=30,3,IF(T6075&lt;=40,4,IF(T6075&lt;=50,5,IF(T6075&lt;=100,6,IF(T6075&lt;=250,7,8)))))))</f>
        <v>1</v>
      </c>
      <c r="V6075" s="21" t="n">
        <f aca="false">IF(AND(OR(Dashboard!$T$3="All",R6075=Dashboard!$T$3),OR(Dashboard!$T$4="All",D6075=Dashboard!$T$4)),1,0)</f>
        <v>1</v>
      </c>
      <c r="W6075" s="21" t="n">
        <f aca="false">IF(V6075=1,T6075+ROW()/10000000,0)</f>
        <v>1.8006075</v>
      </c>
    </row>
    <row r="6076" customFormat="false" ht="15" hidden="false" customHeight="false" outlineLevel="0" collapsed="false">
      <c r="A6076" s="0" t="n">
        <v>9207</v>
      </c>
      <c r="B6076" s="0" t="s">
        <v>13669</v>
      </c>
      <c r="C6076" s="0" t="n">
        <v>1</v>
      </c>
      <c r="D6076" s="0" t="s">
        <v>6924</v>
      </c>
      <c r="E6076" s="0" t="s">
        <v>13670</v>
      </c>
      <c r="F6076" s="0" t="s">
        <v>13648</v>
      </c>
      <c r="G6076" s="0" t="s">
        <v>13649</v>
      </c>
      <c r="H6076" s="0" t="s">
        <v>3243</v>
      </c>
      <c r="I6076" s="0" t="s">
        <v>2123</v>
      </c>
      <c r="J6076" s="0" t="s">
        <v>47</v>
      </c>
      <c r="K6076" s="0" t="s">
        <v>47</v>
      </c>
      <c r="L6076" s="0" t="s">
        <v>47</v>
      </c>
      <c r="M6076" s="0" t="s">
        <v>47</v>
      </c>
      <c r="N6076" s="0" t="n">
        <v>1</v>
      </c>
      <c r="O6076" s="0" t="n">
        <v>6</v>
      </c>
      <c r="P6076" s="0" t="n">
        <v>100</v>
      </c>
      <c r="Q6076" s="0" t="n">
        <v>2.8</v>
      </c>
      <c r="R6076" s="0" t="str">
        <f aca="false">INDEX(Lookup!$B$4:$B$18,MATCH(C6076,Lookup!$A$4:$A$18,0))</f>
        <v>India</v>
      </c>
      <c r="S6076" s="20" t="n">
        <f aca="false">INDEX(Lookup!$D$4:$D$18,MATCH(C6076,Lookup!$A$4:$A$18,0))</f>
        <v>0.012</v>
      </c>
      <c r="T6076" s="21" t="n">
        <f aca="false">ROUND(P6076*S6076,2)</f>
        <v>1.2</v>
      </c>
      <c r="U6076" s="21" t="n">
        <f aca="false">IF(T6076&lt;=10,1,IF(T6076&lt;=20,2,IF(T6076&lt;=30,3,IF(T6076&lt;=40,4,IF(T6076&lt;=50,5,IF(T6076&lt;=100,6,IF(T6076&lt;=250,7,8)))))))</f>
        <v>1</v>
      </c>
      <c r="V6076" s="21" t="n">
        <f aca="false">IF(AND(OR(Dashboard!$T$3="All",R6076=Dashboard!$T$3),OR(Dashboard!$T$4="All",D6076=Dashboard!$T$4)),1,0)</f>
        <v>1</v>
      </c>
      <c r="W6076" s="21" t="n">
        <f aca="false">IF(V6076=1,T6076+ROW()/10000000,0)</f>
        <v>1.2006076</v>
      </c>
    </row>
    <row r="6077" customFormat="false" ht="15" hidden="false" customHeight="false" outlineLevel="0" collapsed="false">
      <c r="A6077" s="0" t="n">
        <v>306743</v>
      </c>
      <c r="B6077" s="0" t="s">
        <v>13671</v>
      </c>
      <c r="C6077" s="0" t="n">
        <v>1</v>
      </c>
      <c r="D6077" s="0" t="s">
        <v>6924</v>
      </c>
      <c r="E6077" s="0" t="s">
        <v>13672</v>
      </c>
      <c r="F6077" s="0" t="s">
        <v>13648</v>
      </c>
      <c r="G6077" s="0" t="s">
        <v>13649</v>
      </c>
      <c r="H6077" s="0" t="s">
        <v>3243</v>
      </c>
      <c r="I6077" s="0" t="s">
        <v>2123</v>
      </c>
      <c r="J6077" s="0" t="s">
        <v>47</v>
      </c>
      <c r="K6077" s="0" t="s">
        <v>47</v>
      </c>
      <c r="L6077" s="0" t="s">
        <v>47</v>
      </c>
      <c r="M6077" s="0" t="s">
        <v>47</v>
      </c>
      <c r="N6077" s="0" t="n">
        <v>1</v>
      </c>
      <c r="O6077" s="0" t="n">
        <v>2</v>
      </c>
      <c r="P6077" s="0" t="n">
        <v>100</v>
      </c>
      <c r="Q6077" s="0" t="n">
        <v>1</v>
      </c>
      <c r="R6077" s="0" t="str">
        <f aca="false">INDEX(Lookup!$B$4:$B$18,MATCH(C6077,Lookup!$A$4:$A$18,0))</f>
        <v>India</v>
      </c>
      <c r="S6077" s="20" t="n">
        <f aca="false">INDEX(Lookup!$D$4:$D$18,MATCH(C6077,Lookup!$A$4:$A$18,0))</f>
        <v>0.012</v>
      </c>
      <c r="T6077" s="21" t="n">
        <f aca="false">ROUND(P6077*S6077,2)</f>
        <v>1.2</v>
      </c>
      <c r="U6077" s="21" t="n">
        <f aca="false">IF(T6077&lt;=10,1,IF(T6077&lt;=20,2,IF(T6077&lt;=30,3,IF(T6077&lt;=40,4,IF(T6077&lt;=50,5,IF(T6077&lt;=100,6,IF(T6077&lt;=250,7,8)))))))</f>
        <v>1</v>
      </c>
      <c r="V6077" s="21" t="n">
        <f aca="false">IF(AND(OR(Dashboard!$T$3="All",R6077=Dashboard!$T$3),OR(Dashboard!$T$4="All",D6077=Dashboard!$T$4)),1,0)</f>
        <v>1</v>
      </c>
      <c r="W6077" s="21" t="n">
        <f aca="false">IF(V6077=1,T6077+ROW()/10000000,0)</f>
        <v>1.2006077</v>
      </c>
    </row>
    <row r="6078" customFormat="false" ht="15" hidden="false" customHeight="false" outlineLevel="0" collapsed="false">
      <c r="A6078" s="0" t="n">
        <v>306733</v>
      </c>
      <c r="B6078" s="0" t="s">
        <v>12910</v>
      </c>
      <c r="C6078" s="0" t="n">
        <v>1</v>
      </c>
      <c r="D6078" s="0" t="s">
        <v>6924</v>
      </c>
      <c r="E6078" s="0" t="s">
        <v>13673</v>
      </c>
      <c r="F6078" s="0" t="s">
        <v>13648</v>
      </c>
      <c r="G6078" s="0" t="s">
        <v>13649</v>
      </c>
      <c r="H6078" s="0" t="s">
        <v>2128</v>
      </c>
      <c r="I6078" s="0" t="s">
        <v>2123</v>
      </c>
      <c r="J6078" s="0" t="s">
        <v>47</v>
      </c>
      <c r="K6078" s="0" t="s">
        <v>47</v>
      </c>
      <c r="L6078" s="0" t="s">
        <v>47</v>
      </c>
      <c r="M6078" s="0" t="s">
        <v>47</v>
      </c>
      <c r="N6078" s="0" t="n">
        <v>1</v>
      </c>
      <c r="O6078" s="0" t="n">
        <v>2</v>
      </c>
      <c r="P6078" s="0" t="n">
        <v>150</v>
      </c>
      <c r="Q6078" s="0" t="n">
        <v>1</v>
      </c>
      <c r="R6078" s="0" t="str">
        <f aca="false">INDEX(Lookup!$B$4:$B$18,MATCH(C6078,Lookup!$A$4:$A$18,0))</f>
        <v>India</v>
      </c>
      <c r="S6078" s="20" t="n">
        <f aca="false">INDEX(Lookup!$D$4:$D$18,MATCH(C6078,Lookup!$A$4:$A$18,0))</f>
        <v>0.012</v>
      </c>
      <c r="T6078" s="21" t="n">
        <f aca="false">ROUND(P6078*S6078,2)</f>
        <v>1.8</v>
      </c>
      <c r="U6078" s="21" t="n">
        <f aca="false">IF(T6078&lt;=10,1,IF(T6078&lt;=20,2,IF(T6078&lt;=30,3,IF(T6078&lt;=40,4,IF(T6078&lt;=50,5,IF(T6078&lt;=100,6,IF(T6078&lt;=250,7,8)))))))</f>
        <v>1</v>
      </c>
      <c r="V6078" s="21" t="n">
        <f aca="false">IF(AND(OR(Dashboard!$T$3="All",R6078=Dashboard!$T$3),OR(Dashboard!$T$4="All",D6078=Dashboard!$T$4)),1,0)</f>
        <v>1</v>
      </c>
      <c r="W6078" s="21" t="n">
        <f aca="false">IF(V6078=1,T6078+ROW()/10000000,0)</f>
        <v>1.8006078</v>
      </c>
    </row>
    <row r="6079" customFormat="false" ht="15" hidden="false" customHeight="false" outlineLevel="0" collapsed="false">
      <c r="A6079" s="0" t="n">
        <v>302042</v>
      </c>
      <c r="B6079" s="0" t="s">
        <v>7094</v>
      </c>
      <c r="C6079" s="0" t="n">
        <v>1</v>
      </c>
      <c r="D6079" s="0" t="s">
        <v>6924</v>
      </c>
      <c r="E6079" s="0" t="s">
        <v>13674</v>
      </c>
      <c r="F6079" s="0" t="s">
        <v>13648</v>
      </c>
      <c r="G6079" s="0" t="s">
        <v>13649</v>
      </c>
      <c r="H6079" s="0" t="s">
        <v>2382</v>
      </c>
      <c r="I6079" s="0" t="s">
        <v>2123</v>
      </c>
      <c r="J6079" s="0" t="s">
        <v>47</v>
      </c>
      <c r="K6079" s="0" t="s">
        <v>47</v>
      </c>
      <c r="L6079" s="0" t="s">
        <v>47</v>
      </c>
      <c r="M6079" s="0" t="s">
        <v>47</v>
      </c>
      <c r="N6079" s="0" t="n">
        <v>1</v>
      </c>
      <c r="O6079" s="0" t="n">
        <v>2</v>
      </c>
      <c r="P6079" s="0" t="n">
        <v>100</v>
      </c>
      <c r="Q6079" s="0" t="n">
        <v>1</v>
      </c>
      <c r="R6079" s="0" t="str">
        <f aca="false">INDEX(Lookup!$B$4:$B$18,MATCH(C6079,Lookup!$A$4:$A$18,0))</f>
        <v>India</v>
      </c>
      <c r="S6079" s="20" t="n">
        <f aca="false">INDEX(Lookup!$D$4:$D$18,MATCH(C6079,Lookup!$A$4:$A$18,0))</f>
        <v>0.012</v>
      </c>
      <c r="T6079" s="21" t="n">
        <f aca="false">ROUND(P6079*S6079,2)</f>
        <v>1.2</v>
      </c>
      <c r="U6079" s="21" t="n">
        <f aca="false">IF(T6079&lt;=10,1,IF(T6079&lt;=20,2,IF(T6079&lt;=30,3,IF(T6079&lt;=40,4,IF(T6079&lt;=50,5,IF(T6079&lt;=100,6,IF(T6079&lt;=250,7,8)))))))</f>
        <v>1</v>
      </c>
      <c r="V6079" s="21" t="n">
        <f aca="false">IF(AND(OR(Dashboard!$T$3="All",R6079=Dashboard!$T$3),OR(Dashboard!$T$4="All",D6079=Dashboard!$T$4)),1,0)</f>
        <v>1</v>
      </c>
      <c r="W6079" s="21" t="n">
        <f aca="false">IF(V6079=1,T6079+ROW()/10000000,0)</f>
        <v>1.2006079</v>
      </c>
    </row>
    <row r="6080" customFormat="false" ht="15" hidden="false" customHeight="false" outlineLevel="0" collapsed="false">
      <c r="A6080" s="0" t="n">
        <v>18231755</v>
      </c>
      <c r="B6080" s="0" t="s">
        <v>3485</v>
      </c>
      <c r="C6080" s="0" t="n">
        <v>1</v>
      </c>
      <c r="D6080" s="0" t="s">
        <v>6924</v>
      </c>
      <c r="E6080" s="0" t="s">
        <v>13675</v>
      </c>
      <c r="F6080" s="0" t="s">
        <v>13648</v>
      </c>
      <c r="G6080" s="0" t="s">
        <v>13649</v>
      </c>
      <c r="H6080" s="0" t="s">
        <v>13676</v>
      </c>
      <c r="I6080" s="0" t="s">
        <v>2123</v>
      </c>
      <c r="J6080" s="0" t="s">
        <v>47</v>
      </c>
      <c r="K6080" s="0" t="s">
        <v>47</v>
      </c>
      <c r="L6080" s="0" t="s">
        <v>47</v>
      </c>
      <c r="M6080" s="0" t="s">
        <v>47</v>
      </c>
      <c r="N6080" s="0" t="n">
        <v>1</v>
      </c>
      <c r="O6080" s="0" t="n">
        <v>1</v>
      </c>
      <c r="P6080" s="0" t="n">
        <v>200</v>
      </c>
      <c r="Q6080" s="0" t="n">
        <v>1</v>
      </c>
      <c r="R6080" s="0" t="str">
        <f aca="false">INDEX(Lookup!$B$4:$B$18,MATCH(C6080,Lookup!$A$4:$A$18,0))</f>
        <v>India</v>
      </c>
      <c r="S6080" s="20" t="n">
        <f aca="false">INDEX(Lookup!$D$4:$D$18,MATCH(C6080,Lookup!$A$4:$A$18,0))</f>
        <v>0.012</v>
      </c>
      <c r="T6080" s="21" t="n">
        <f aca="false">ROUND(P6080*S6080,2)</f>
        <v>2.4</v>
      </c>
      <c r="U6080" s="21" t="n">
        <f aca="false">IF(T6080&lt;=10,1,IF(T6080&lt;=20,2,IF(T6080&lt;=30,3,IF(T6080&lt;=40,4,IF(T6080&lt;=50,5,IF(T6080&lt;=100,6,IF(T6080&lt;=250,7,8)))))))</f>
        <v>1</v>
      </c>
      <c r="V6080" s="21" t="n">
        <f aca="false">IF(AND(OR(Dashboard!$T$3="All",R6080=Dashboard!$T$3),OR(Dashboard!$T$4="All",D6080=Dashboard!$T$4)),1,0)</f>
        <v>1</v>
      </c>
      <c r="W6080" s="21" t="n">
        <f aca="false">IF(V6080=1,T6080+ROW()/10000000,0)</f>
        <v>2.400608</v>
      </c>
    </row>
    <row r="6081" customFormat="false" ht="15" hidden="false" customHeight="false" outlineLevel="0" collapsed="false">
      <c r="A6081" s="0" t="n">
        <v>18228878</v>
      </c>
      <c r="B6081" s="0" t="s">
        <v>8748</v>
      </c>
      <c r="C6081" s="0" t="n">
        <v>1</v>
      </c>
      <c r="D6081" s="0" t="s">
        <v>6924</v>
      </c>
      <c r="E6081" s="0" t="s">
        <v>13677</v>
      </c>
      <c r="F6081" s="0" t="s">
        <v>13648</v>
      </c>
      <c r="G6081" s="0" t="s">
        <v>13649</v>
      </c>
      <c r="H6081" s="0" t="s">
        <v>2128</v>
      </c>
      <c r="I6081" s="0" t="s">
        <v>2123</v>
      </c>
      <c r="J6081" s="0" t="s">
        <v>47</v>
      </c>
      <c r="K6081" s="0" t="s">
        <v>47</v>
      </c>
      <c r="L6081" s="0" t="s">
        <v>47</v>
      </c>
      <c r="M6081" s="0" t="s">
        <v>47</v>
      </c>
      <c r="N6081" s="0" t="n">
        <v>1</v>
      </c>
      <c r="O6081" s="0" t="n">
        <v>0</v>
      </c>
      <c r="P6081" s="0" t="n">
        <v>300</v>
      </c>
      <c r="Q6081" s="0" t="n">
        <v>1</v>
      </c>
      <c r="R6081" s="0" t="str">
        <f aca="false">INDEX(Lookup!$B$4:$B$18,MATCH(C6081,Lookup!$A$4:$A$18,0))</f>
        <v>India</v>
      </c>
      <c r="S6081" s="20" t="n">
        <f aca="false">INDEX(Lookup!$D$4:$D$18,MATCH(C6081,Lookup!$A$4:$A$18,0))</f>
        <v>0.012</v>
      </c>
      <c r="T6081" s="21" t="n">
        <f aca="false">ROUND(P6081*S6081,2)</f>
        <v>3.6</v>
      </c>
      <c r="U6081" s="21" t="n">
        <f aca="false">IF(T6081&lt;=10,1,IF(T6081&lt;=20,2,IF(T6081&lt;=30,3,IF(T6081&lt;=40,4,IF(T6081&lt;=50,5,IF(T6081&lt;=100,6,IF(T6081&lt;=250,7,8)))))))</f>
        <v>1</v>
      </c>
      <c r="V6081" s="21" t="n">
        <f aca="false">IF(AND(OR(Dashboard!$T$3="All",R6081=Dashboard!$T$3),OR(Dashboard!$T$4="All",D6081=Dashboard!$T$4)),1,0)</f>
        <v>1</v>
      </c>
      <c r="W6081" s="21" t="n">
        <f aca="false">IF(V6081=1,T6081+ROW()/10000000,0)</f>
        <v>3.6006081</v>
      </c>
    </row>
    <row r="6082" customFormat="false" ht="15" hidden="false" customHeight="false" outlineLevel="0" collapsed="false">
      <c r="A6082" s="0" t="n">
        <v>302011</v>
      </c>
      <c r="B6082" s="0" t="s">
        <v>13678</v>
      </c>
      <c r="C6082" s="0" t="n">
        <v>1</v>
      </c>
      <c r="D6082" s="0" t="s">
        <v>6924</v>
      </c>
      <c r="E6082" s="0" t="s">
        <v>13679</v>
      </c>
      <c r="F6082" s="0" t="s">
        <v>13648</v>
      </c>
      <c r="G6082" s="0" t="s">
        <v>13649</v>
      </c>
      <c r="H6082" s="0" t="s">
        <v>2382</v>
      </c>
      <c r="I6082" s="0" t="s">
        <v>2123</v>
      </c>
      <c r="J6082" s="0" t="s">
        <v>47</v>
      </c>
      <c r="K6082" s="0" t="s">
        <v>47</v>
      </c>
      <c r="L6082" s="0" t="s">
        <v>47</v>
      </c>
      <c r="M6082" s="0" t="s">
        <v>47</v>
      </c>
      <c r="N6082" s="0" t="n">
        <v>1</v>
      </c>
      <c r="O6082" s="0" t="n">
        <v>1</v>
      </c>
      <c r="P6082" s="0" t="n">
        <v>100</v>
      </c>
      <c r="Q6082" s="0" t="n">
        <v>1</v>
      </c>
      <c r="R6082" s="0" t="str">
        <f aca="false">INDEX(Lookup!$B$4:$B$18,MATCH(C6082,Lookup!$A$4:$A$18,0))</f>
        <v>India</v>
      </c>
      <c r="S6082" s="20" t="n">
        <f aca="false">INDEX(Lookup!$D$4:$D$18,MATCH(C6082,Lookup!$A$4:$A$18,0))</f>
        <v>0.012</v>
      </c>
      <c r="T6082" s="21" t="n">
        <f aca="false">ROUND(P6082*S6082,2)</f>
        <v>1.2</v>
      </c>
      <c r="U6082" s="21" t="n">
        <f aca="false">IF(T6082&lt;=10,1,IF(T6082&lt;=20,2,IF(T6082&lt;=30,3,IF(T6082&lt;=40,4,IF(T6082&lt;=50,5,IF(T6082&lt;=100,6,IF(T6082&lt;=250,7,8)))))))</f>
        <v>1</v>
      </c>
      <c r="V6082" s="21" t="n">
        <f aca="false">IF(AND(OR(Dashboard!$T$3="All",R6082=Dashboard!$T$3),OR(Dashboard!$T$4="All",D6082=Dashboard!$T$4)),1,0)</f>
        <v>1</v>
      </c>
      <c r="W6082" s="21" t="n">
        <f aca="false">IF(V6082=1,T6082+ROW()/10000000,0)</f>
        <v>1.2006082</v>
      </c>
    </row>
    <row r="6083" customFormat="false" ht="15" hidden="false" customHeight="false" outlineLevel="0" collapsed="false">
      <c r="A6083" s="0" t="n">
        <v>18366001</v>
      </c>
      <c r="B6083" s="0" t="s">
        <v>13680</v>
      </c>
      <c r="C6083" s="0" t="n">
        <v>1</v>
      </c>
      <c r="D6083" s="0" t="s">
        <v>6924</v>
      </c>
      <c r="E6083" s="0" t="s">
        <v>13681</v>
      </c>
      <c r="F6083" s="0" t="s">
        <v>13648</v>
      </c>
      <c r="G6083" s="0" t="s">
        <v>13649</v>
      </c>
      <c r="H6083" s="0" t="s">
        <v>2128</v>
      </c>
      <c r="I6083" s="0" t="s">
        <v>2123</v>
      </c>
      <c r="J6083" s="0" t="s">
        <v>47</v>
      </c>
      <c r="K6083" s="0" t="s">
        <v>47</v>
      </c>
      <c r="L6083" s="0" t="s">
        <v>47</v>
      </c>
      <c r="M6083" s="0" t="s">
        <v>47</v>
      </c>
      <c r="N6083" s="0" t="n">
        <v>1</v>
      </c>
      <c r="O6083" s="0" t="n">
        <v>0</v>
      </c>
      <c r="P6083" s="0" t="n">
        <v>200</v>
      </c>
      <c r="Q6083" s="0" t="n">
        <v>1</v>
      </c>
      <c r="R6083" s="0" t="str">
        <f aca="false">INDEX(Lookup!$B$4:$B$18,MATCH(C6083,Lookup!$A$4:$A$18,0))</f>
        <v>India</v>
      </c>
      <c r="S6083" s="20" t="n">
        <f aca="false">INDEX(Lookup!$D$4:$D$18,MATCH(C6083,Lookup!$A$4:$A$18,0))</f>
        <v>0.012</v>
      </c>
      <c r="T6083" s="21" t="n">
        <f aca="false">ROUND(P6083*S6083,2)</f>
        <v>2.4</v>
      </c>
      <c r="U6083" s="21" t="n">
        <f aca="false">IF(T6083&lt;=10,1,IF(T6083&lt;=20,2,IF(T6083&lt;=30,3,IF(T6083&lt;=40,4,IF(T6083&lt;=50,5,IF(T6083&lt;=100,6,IF(T6083&lt;=250,7,8)))))))</f>
        <v>1</v>
      </c>
      <c r="V6083" s="21" t="n">
        <f aca="false">IF(AND(OR(Dashboard!$T$3="All",R6083=Dashboard!$T$3),OR(Dashboard!$T$4="All",D6083=Dashboard!$T$4)),1,0)</f>
        <v>1</v>
      </c>
      <c r="W6083" s="21" t="n">
        <f aca="false">IF(V6083=1,T6083+ROW()/10000000,0)</f>
        <v>2.4006083</v>
      </c>
    </row>
    <row r="6084" customFormat="false" ht="15" hidden="false" customHeight="false" outlineLevel="0" collapsed="false">
      <c r="A6084" s="0" t="n">
        <v>18368020</v>
      </c>
      <c r="B6084" s="0" t="s">
        <v>13682</v>
      </c>
      <c r="C6084" s="0" t="n">
        <v>1</v>
      </c>
      <c r="D6084" s="0" t="s">
        <v>6924</v>
      </c>
      <c r="E6084" s="0" t="s">
        <v>13683</v>
      </c>
      <c r="F6084" s="0" t="s">
        <v>13648</v>
      </c>
      <c r="G6084" s="0" t="s">
        <v>13649</v>
      </c>
      <c r="H6084" s="0" t="s">
        <v>2128</v>
      </c>
      <c r="I6084" s="0" t="s">
        <v>2123</v>
      </c>
      <c r="J6084" s="0" t="s">
        <v>47</v>
      </c>
      <c r="K6084" s="0" t="s">
        <v>47</v>
      </c>
      <c r="L6084" s="0" t="s">
        <v>47</v>
      </c>
      <c r="M6084" s="0" t="s">
        <v>47</v>
      </c>
      <c r="N6084" s="0" t="n">
        <v>1</v>
      </c>
      <c r="O6084" s="0" t="n">
        <v>1</v>
      </c>
      <c r="P6084" s="0" t="n">
        <v>200</v>
      </c>
      <c r="Q6084" s="0" t="n">
        <v>1</v>
      </c>
      <c r="R6084" s="0" t="str">
        <f aca="false">INDEX(Lookup!$B$4:$B$18,MATCH(C6084,Lookup!$A$4:$A$18,0))</f>
        <v>India</v>
      </c>
      <c r="S6084" s="20" t="n">
        <f aca="false">INDEX(Lookup!$D$4:$D$18,MATCH(C6084,Lookup!$A$4:$A$18,0))</f>
        <v>0.012</v>
      </c>
      <c r="T6084" s="21" t="n">
        <f aca="false">ROUND(P6084*S6084,2)</f>
        <v>2.4</v>
      </c>
      <c r="U6084" s="21" t="n">
        <f aca="false">IF(T6084&lt;=10,1,IF(T6084&lt;=20,2,IF(T6084&lt;=30,3,IF(T6084&lt;=40,4,IF(T6084&lt;=50,5,IF(T6084&lt;=100,6,IF(T6084&lt;=250,7,8)))))))</f>
        <v>1</v>
      </c>
      <c r="V6084" s="21" t="n">
        <f aca="false">IF(AND(OR(Dashboard!$T$3="All",R6084=Dashboard!$T$3),OR(Dashboard!$T$4="All",D6084=Dashboard!$T$4)),1,0)</f>
        <v>1</v>
      </c>
      <c r="W6084" s="21" t="n">
        <f aca="false">IF(V6084=1,T6084+ROW()/10000000,0)</f>
        <v>2.4006084</v>
      </c>
    </row>
    <row r="6085" customFormat="false" ht="15" hidden="false" customHeight="false" outlineLevel="0" collapsed="false">
      <c r="A6085" s="0" t="n">
        <v>301786</v>
      </c>
      <c r="B6085" s="0" t="s">
        <v>13684</v>
      </c>
      <c r="C6085" s="0" t="n">
        <v>1</v>
      </c>
      <c r="D6085" s="0" t="s">
        <v>6924</v>
      </c>
      <c r="E6085" s="0" t="s">
        <v>13685</v>
      </c>
      <c r="F6085" s="0" t="s">
        <v>13648</v>
      </c>
      <c r="G6085" s="0" t="s">
        <v>13649</v>
      </c>
      <c r="H6085" s="0" t="s">
        <v>402</v>
      </c>
      <c r="I6085" s="0" t="s">
        <v>2123</v>
      </c>
      <c r="J6085" s="0" t="s">
        <v>47</v>
      </c>
      <c r="K6085" s="0" t="s">
        <v>47</v>
      </c>
      <c r="L6085" s="0" t="s">
        <v>47</v>
      </c>
      <c r="M6085" s="0" t="s">
        <v>47</v>
      </c>
      <c r="N6085" s="0" t="n">
        <v>1</v>
      </c>
      <c r="O6085" s="0" t="n">
        <v>0</v>
      </c>
      <c r="P6085" s="0" t="n">
        <v>200</v>
      </c>
      <c r="Q6085" s="0" t="n">
        <v>1</v>
      </c>
      <c r="R6085" s="0" t="str">
        <f aca="false">INDEX(Lookup!$B$4:$B$18,MATCH(C6085,Lookup!$A$4:$A$18,0))</f>
        <v>India</v>
      </c>
      <c r="S6085" s="20" t="n">
        <f aca="false">INDEX(Lookup!$D$4:$D$18,MATCH(C6085,Lookup!$A$4:$A$18,0))</f>
        <v>0.012</v>
      </c>
      <c r="T6085" s="21" t="n">
        <f aca="false">ROUND(P6085*S6085,2)</f>
        <v>2.4</v>
      </c>
      <c r="U6085" s="21" t="n">
        <f aca="false">IF(T6085&lt;=10,1,IF(T6085&lt;=20,2,IF(T6085&lt;=30,3,IF(T6085&lt;=40,4,IF(T6085&lt;=50,5,IF(T6085&lt;=100,6,IF(T6085&lt;=250,7,8)))))))</f>
        <v>1</v>
      </c>
      <c r="V6085" s="21" t="n">
        <f aca="false">IF(AND(OR(Dashboard!$T$3="All",R6085=Dashboard!$T$3),OR(Dashboard!$T$4="All",D6085=Dashboard!$T$4)),1,0)</f>
        <v>1</v>
      </c>
      <c r="W6085" s="21" t="n">
        <f aca="false">IF(V6085=1,T6085+ROW()/10000000,0)</f>
        <v>2.4006085</v>
      </c>
    </row>
    <row r="6086" customFormat="false" ht="15" hidden="false" customHeight="false" outlineLevel="0" collapsed="false">
      <c r="A6086" s="0" t="n">
        <v>302221</v>
      </c>
      <c r="B6086" s="0" t="s">
        <v>13686</v>
      </c>
      <c r="C6086" s="0" t="n">
        <v>1</v>
      </c>
      <c r="D6086" s="0" t="s">
        <v>6924</v>
      </c>
      <c r="E6086" s="0" t="s">
        <v>13687</v>
      </c>
      <c r="F6086" s="0" t="s">
        <v>13648</v>
      </c>
      <c r="G6086" s="0" t="s">
        <v>13649</v>
      </c>
      <c r="H6086" s="0" t="s">
        <v>3243</v>
      </c>
      <c r="I6086" s="0" t="s">
        <v>2123</v>
      </c>
      <c r="J6086" s="0" t="s">
        <v>47</v>
      </c>
      <c r="K6086" s="0" t="s">
        <v>47</v>
      </c>
      <c r="L6086" s="0" t="s">
        <v>47</v>
      </c>
      <c r="M6086" s="0" t="s">
        <v>47</v>
      </c>
      <c r="N6086" s="0" t="n">
        <v>1</v>
      </c>
      <c r="O6086" s="0" t="n">
        <v>1</v>
      </c>
      <c r="P6086" s="0" t="n">
        <v>100</v>
      </c>
      <c r="Q6086" s="0" t="n">
        <v>1</v>
      </c>
      <c r="R6086" s="0" t="str">
        <f aca="false">INDEX(Lookup!$B$4:$B$18,MATCH(C6086,Lookup!$A$4:$A$18,0))</f>
        <v>India</v>
      </c>
      <c r="S6086" s="20" t="n">
        <f aca="false">INDEX(Lookup!$D$4:$D$18,MATCH(C6086,Lookup!$A$4:$A$18,0))</f>
        <v>0.012</v>
      </c>
      <c r="T6086" s="21" t="n">
        <f aca="false">ROUND(P6086*S6086,2)</f>
        <v>1.2</v>
      </c>
      <c r="U6086" s="21" t="n">
        <f aca="false">IF(T6086&lt;=10,1,IF(T6086&lt;=20,2,IF(T6086&lt;=30,3,IF(T6086&lt;=40,4,IF(T6086&lt;=50,5,IF(T6086&lt;=100,6,IF(T6086&lt;=250,7,8)))))))</f>
        <v>1</v>
      </c>
      <c r="V6086" s="21" t="n">
        <f aca="false">IF(AND(OR(Dashboard!$T$3="All",R6086=Dashboard!$T$3),OR(Dashboard!$T$4="All",D6086=Dashboard!$T$4)),1,0)</f>
        <v>1</v>
      </c>
      <c r="W6086" s="21" t="n">
        <f aca="false">IF(V6086=1,T6086+ROW()/10000000,0)</f>
        <v>1.2006086</v>
      </c>
    </row>
    <row r="6087" customFormat="false" ht="15" hidden="false" customHeight="false" outlineLevel="0" collapsed="false">
      <c r="A6087" s="0" t="n">
        <v>302175</v>
      </c>
      <c r="B6087" s="0" t="s">
        <v>13688</v>
      </c>
      <c r="C6087" s="0" t="n">
        <v>1</v>
      </c>
      <c r="D6087" s="0" t="s">
        <v>6924</v>
      </c>
      <c r="E6087" s="0" t="s">
        <v>13689</v>
      </c>
      <c r="F6087" s="0" t="s">
        <v>13648</v>
      </c>
      <c r="G6087" s="0" t="s">
        <v>13649</v>
      </c>
      <c r="H6087" s="0" t="s">
        <v>2128</v>
      </c>
      <c r="I6087" s="0" t="s">
        <v>2123</v>
      </c>
      <c r="J6087" s="0" t="s">
        <v>47</v>
      </c>
      <c r="K6087" s="0" t="s">
        <v>47</v>
      </c>
      <c r="L6087" s="0" t="s">
        <v>47</v>
      </c>
      <c r="M6087" s="0" t="s">
        <v>47</v>
      </c>
      <c r="N6087" s="0" t="n">
        <v>1</v>
      </c>
      <c r="O6087" s="0" t="n">
        <v>2</v>
      </c>
      <c r="P6087" s="0" t="n">
        <v>350</v>
      </c>
      <c r="Q6087" s="0" t="n">
        <v>1</v>
      </c>
      <c r="R6087" s="0" t="str">
        <f aca="false">INDEX(Lookup!$B$4:$B$18,MATCH(C6087,Lookup!$A$4:$A$18,0))</f>
        <v>India</v>
      </c>
      <c r="S6087" s="20" t="n">
        <f aca="false">INDEX(Lookup!$D$4:$D$18,MATCH(C6087,Lookup!$A$4:$A$18,0))</f>
        <v>0.012</v>
      </c>
      <c r="T6087" s="21" t="n">
        <f aca="false">ROUND(P6087*S6087,2)</f>
        <v>4.2</v>
      </c>
      <c r="U6087" s="21" t="n">
        <f aca="false">IF(T6087&lt;=10,1,IF(T6087&lt;=20,2,IF(T6087&lt;=30,3,IF(T6087&lt;=40,4,IF(T6087&lt;=50,5,IF(T6087&lt;=100,6,IF(T6087&lt;=250,7,8)))))))</f>
        <v>1</v>
      </c>
      <c r="V6087" s="21" t="n">
        <f aca="false">IF(AND(OR(Dashboard!$T$3="All",R6087=Dashboard!$T$3),OR(Dashboard!$T$4="All",D6087=Dashboard!$T$4)),1,0)</f>
        <v>1</v>
      </c>
      <c r="W6087" s="21" t="n">
        <f aca="false">IF(V6087=1,T6087+ROW()/10000000,0)</f>
        <v>4.2006087</v>
      </c>
    </row>
    <row r="6088" customFormat="false" ht="15" hidden="false" customHeight="false" outlineLevel="0" collapsed="false">
      <c r="A6088" s="0" t="n">
        <v>18431171</v>
      </c>
      <c r="B6088" s="0" t="s">
        <v>13690</v>
      </c>
      <c r="C6088" s="0" t="n">
        <v>1</v>
      </c>
      <c r="D6088" s="0" t="s">
        <v>6924</v>
      </c>
      <c r="E6088" s="0" t="s">
        <v>13691</v>
      </c>
      <c r="F6088" s="0" t="s">
        <v>13648</v>
      </c>
      <c r="G6088" s="0" t="s">
        <v>13649</v>
      </c>
      <c r="H6088" s="0" t="s">
        <v>2359</v>
      </c>
      <c r="I6088" s="0" t="s">
        <v>2123</v>
      </c>
      <c r="J6088" s="0" t="s">
        <v>47</v>
      </c>
      <c r="K6088" s="0" t="s">
        <v>47</v>
      </c>
      <c r="L6088" s="0" t="s">
        <v>47</v>
      </c>
      <c r="M6088" s="0" t="s">
        <v>47</v>
      </c>
      <c r="N6088" s="0" t="n">
        <v>2</v>
      </c>
      <c r="O6088" s="0" t="n">
        <v>1</v>
      </c>
      <c r="P6088" s="0" t="n">
        <v>600</v>
      </c>
      <c r="Q6088" s="0" t="n">
        <v>1</v>
      </c>
      <c r="R6088" s="0" t="str">
        <f aca="false">INDEX(Lookup!$B$4:$B$18,MATCH(C6088,Lookup!$A$4:$A$18,0))</f>
        <v>India</v>
      </c>
      <c r="S6088" s="20" t="n">
        <f aca="false">INDEX(Lookup!$D$4:$D$18,MATCH(C6088,Lookup!$A$4:$A$18,0))</f>
        <v>0.012</v>
      </c>
      <c r="T6088" s="21" t="n">
        <f aca="false">ROUND(P6088*S6088,2)</f>
        <v>7.2</v>
      </c>
      <c r="U6088" s="21" t="n">
        <f aca="false">IF(T6088&lt;=10,1,IF(T6088&lt;=20,2,IF(T6088&lt;=30,3,IF(T6088&lt;=40,4,IF(T6088&lt;=50,5,IF(T6088&lt;=100,6,IF(T6088&lt;=250,7,8)))))))</f>
        <v>1</v>
      </c>
      <c r="V6088" s="21" t="n">
        <f aca="false">IF(AND(OR(Dashboard!$T$3="All",R6088=Dashboard!$T$3),OR(Dashboard!$T$4="All",D6088=Dashboard!$T$4)),1,0)</f>
        <v>1</v>
      </c>
      <c r="W6088" s="21" t="n">
        <f aca="false">IF(V6088=1,T6088+ROW()/10000000,0)</f>
        <v>7.2006088</v>
      </c>
    </row>
    <row r="6089" customFormat="false" ht="15" hidden="false" customHeight="false" outlineLevel="0" collapsed="false">
      <c r="A6089" s="0" t="n">
        <v>17989108</v>
      </c>
      <c r="B6089" s="0" t="s">
        <v>13692</v>
      </c>
      <c r="C6089" s="0" t="n">
        <v>1</v>
      </c>
      <c r="D6089" s="0" t="s">
        <v>6924</v>
      </c>
      <c r="E6089" s="0" t="s">
        <v>13693</v>
      </c>
      <c r="F6089" s="0" t="s">
        <v>13648</v>
      </c>
      <c r="G6089" s="0" t="s">
        <v>13649</v>
      </c>
      <c r="H6089" s="0" t="s">
        <v>2128</v>
      </c>
      <c r="I6089" s="0" t="s">
        <v>2123</v>
      </c>
      <c r="J6089" s="0" t="s">
        <v>47</v>
      </c>
      <c r="K6089" s="0" t="s">
        <v>47</v>
      </c>
      <c r="L6089" s="0" t="s">
        <v>47</v>
      </c>
      <c r="M6089" s="0" t="s">
        <v>47</v>
      </c>
      <c r="N6089" s="0" t="n">
        <v>1</v>
      </c>
      <c r="O6089" s="0" t="n">
        <v>0</v>
      </c>
      <c r="P6089" s="0" t="n">
        <v>150</v>
      </c>
      <c r="Q6089" s="0" t="n">
        <v>1</v>
      </c>
      <c r="R6089" s="0" t="str">
        <f aca="false">INDEX(Lookup!$B$4:$B$18,MATCH(C6089,Lookup!$A$4:$A$18,0))</f>
        <v>India</v>
      </c>
      <c r="S6089" s="20" t="n">
        <f aca="false">INDEX(Lookup!$D$4:$D$18,MATCH(C6089,Lookup!$A$4:$A$18,0))</f>
        <v>0.012</v>
      </c>
      <c r="T6089" s="21" t="n">
        <f aca="false">ROUND(P6089*S6089,2)</f>
        <v>1.8</v>
      </c>
      <c r="U6089" s="21" t="n">
        <f aca="false">IF(T6089&lt;=10,1,IF(T6089&lt;=20,2,IF(T6089&lt;=30,3,IF(T6089&lt;=40,4,IF(T6089&lt;=50,5,IF(T6089&lt;=100,6,IF(T6089&lt;=250,7,8)))))))</f>
        <v>1</v>
      </c>
      <c r="V6089" s="21" t="n">
        <f aca="false">IF(AND(OR(Dashboard!$T$3="All",R6089=Dashboard!$T$3),OR(Dashboard!$T$4="All",D6089=Dashboard!$T$4)),1,0)</f>
        <v>1</v>
      </c>
      <c r="W6089" s="21" t="n">
        <f aca="false">IF(V6089=1,T6089+ROW()/10000000,0)</f>
        <v>1.8006089</v>
      </c>
    </row>
    <row r="6090" customFormat="false" ht="15" hidden="false" customHeight="false" outlineLevel="0" collapsed="false">
      <c r="A6090" s="0" t="n">
        <v>18449798</v>
      </c>
      <c r="B6090" s="0" t="s">
        <v>2408</v>
      </c>
      <c r="C6090" s="0" t="n">
        <v>1</v>
      </c>
      <c r="D6090" s="0" t="s">
        <v>6924</v>
      </c>
      <c r="E6090" s="0" t="s">
        <v>13694</v>
      </c>
      <c r="F6090" s="0" t="s">
        <v>13648</v>
      </c>
      <c r="G6090" s="0" t="s">
        <v>13649</v>
      </c>
      <c r="H6090" s="0" t="s">
        <v>3392</v>
      </c>
      <c r="I6090" s="0" t="s">
        <v>2123</v>
      </c>
      <c r="J6090" s="0" t="s">
        <v>47</v>
      </c>
      <c r="K6090" s="0" t="s">
        <v>47</v>
      </c>
      <c r="L6090" s="0" t="s">
        <v>47</v>
      </c>
      <c r="M6090" s="0" t="s">
        <v>47</v>
      </c>
      <c r="N6090" s="0" t="n">
        <v>2</v>
      </c>
      <c r="O6090" s="0" t="n">
        <v>1</v>
      </c>
      <c r="P6090" s="0" t="n">
        <v>700</v>
      </c>
      <c r="Q6090" s="0" t="n">
        <v>1</v>
      </c>
      <c r="R6090" s="0" t="str">
        <f aca="false">INDEX(Lookup!$B$4:$B$18,MATCH(C6090,Lookup!$A$4:$A$18,0))</f>
        <v>India</v>
      </c>
      <c r="S6090" s="20" t="n">
        <f aca="false">INDEX(Lookup!$D$4:$D$18,MATCH(C6090,Lookup!$A$4:$A$18,0))</f>
        <v>0.012</v>
      </c>
      <c r="T6090" s="21" t="n">
        <f aca="false">ROUND(P6090*S6090,2)</f>
        <v>8.4</v>
      </c>
      <c r="U6090" s="21" t="n">
        <f aca="false">IF(T6090&lt;=10,1,IF(T6090&lt;=20,2,IF(T6090&lt;=30,3,IF(T6090&lt;=40,4,IF(T6090&lt;=50,5,IF(T6090&lt;=100,6,IF(T6090&lt;=250,7,8)))))))</f>
        <v>1</v>
      </c>
      <c r="V6090" s="21" t="n">
        <f aca="false">IF(AND(OR(Dashboard!$T$3="All",R6090=Dashboard!$T$3),OR(Dashboard!$T$4="All",D6090=Dashboard!$T$4)),1,0)</f>
        <v>1</v>
      </c>
      <c r="W6090" s="21" t="n">
        <f aca="false">IF(V6090=1,T6090+ROW()/10000000,0)</f>
        <v>8.400609</v>
      </c>
    </row>
    <row r="6091" customFormat="false" ht="15" hidden="false" customHeight="false" outlineLevel="0" collapsed="false">
      <c r="A6091" s="0" t="n">
        <v>313287</v>
      </c>
      <c r="B6091" s="0" t="s">
        <v>13119</v>
      </c>
      <c r="C6091" s="0" t="n">
        <v>1</v>
      </c>
      <c r="D6091" s="0" t="s">
        <v>6924</v>
      </c>
      <c r="E6091" s="0" t="s">
        <v>13695</v>
      </c>
      <c r="F6091" s="0" t="s">
        <v>13648</v>
      </c>
      <c r="G6091" s="0" t="s">
        <v>13649</v>
      </c>
      <c r="H6091" s="0" t="s">
        <v>13121</v>
      </c>
      <c r="I6091" s="0" t="s">
        <v>2123</v>
      </c>
      <c r="J6091" s="0" t="s">
        <v>47</v>
      </c>
      <c r="K6091" s="0" t="s">
        <v>47</v>
      </c>
      <c r="L6091" s="0" t="s">
        <v>47</v>
      </c>
      <c r="M6091" s="0" t="s">
        <v>47</v>
      </c>
      <c r="N6091" s="0" t="n">
        <v>1</v>
      </c>
      <c r="O6091" s="0" t="n">
        <v>1</v>
      </c>
      <c r="P6091" s="0" t="n">
        <v>200</v>
      </c>
      <c r="Q6091" s="0" t="n">
        <v>1</v>
      </c>
      <c r="R6091" s="0" t="str">
        <f aca="false">INDEX(Lookup!$B$4:$B$18,MATCH(C6091,Lookup!$A$4:$A$18,0))</f>
        <v>India</v>
      </c>
      <c r="S6091" s="20" t="n">
        <f aca="false">INDEX(Lookup!$D$4:$D$18,MATCH(C6091,Lookup!$A$4:$A$18,0))</f>
        <v>0.012</v>
      </c>
      <c r="T6091" s="21" t="n">
        <f aca="false">ROUND(P6091*S6091,2)</f>
        <v>2.4</v>
      </c>
      <c r="U6091" s="21" t="n">
        <f aca="false">IF(T6091&lt;=10,1,IF(T6091&lt;=20,2,IF(T6091&lt;=30,3,IF(T6091&lt;=40,4,IF(T6091&lt;=50,5,IF(T6091&lt;=100,6,IF(T6091&lt;=250,7,8)))))))</f>
        <v>1</v>
      </c>
      <c r="V6091" s="21" t="n">
        <f aca="false">IF(AND(OR(Dashboard!$T$3="All",R6091=Dashboard!$T$3),OR(Dashboard!$T$4="All",D6091=Dashboard!$T$4)),1,0)</f>
        <v>1</v>
      </c>
      <c r="W6091" s="21" t="n">
        <f aca="false">IF(V6091=1,T6091+ROW()/10000000,0)</f>
        <v>2.4006091</v>
      </c>
    </row>
    <row r="6092" customFormat="false" ht="15" hidden="false" customHeight="false" outlineLevel="0" collapsed="false">
      <c r="A6092" s="0" t="n">
        <v>312161</v>
      </c>
      <c r="B6092" s="0" t="s">
        <v>13696</v>
      </c>
      <c r="C6092" s="0" t="n">
        <v>1</v>
      </c>
      <c r="D6092" s="0" t="s">
        <v>6924</v>
      </c>
      <c r="E6092" s="0" t="s">
        <v>13697</v>
      </c>
      <c r="F6092" s="0" t="s">
        <v>13648</v>
      </c>
      <c r="G6092" s="0" t="s">
        <v>13649</v>
      </c>
      <c r="H6092" s="0" t="s">
        <v>13698</v>
      </c>
      <c r="I6092" s="0" t="s">
        <v>2123</v>
      </c>
      <c r="J6092" s="0" t="s">
        <v>47</v>
      </c>
      <c r="K6092" s="0" t="s">
        <v>47</v>
      </c>
      <c r="L6092" s="0" t="s">
        <v>47</v>
      </c>
      <c r="M6092" s="0" t="s">
        <v>47</v>
      </c>
      <c r="N6092" s="0" t="n">
        <v>1</v>
      </c>
      <c r="O6092" s="0" t="n">
        <v>0</v>
      </c>
      <c r="P6092" s="0" t="n">
        <v>200</v>
      </c>
      <c r="Q6092" s="0" t="n">
        <v>1</v>
      </c>
      <c r="R6092" s="0" t="str">
        <f aca="false">INDEX(Lookup!$B$4:$B$18,MATCH(C6092,Lookup!$A$4:$A$18,0))</f>
        <v>India</v>
      </c>
      <c r="S6092" s="20" t="n">
        <f aca="false">INDEX(Lookup!$D$4:$D$18,MATCH(C6092,Lookup!$A$4:$A$18,0))</f>
        <v>0.012</v>
      </c>
      <c r="T6092" s="21" t="n">
        <f aca="false">ROUND(P6092*S6092,2)</f>
        <v>2.4</v>
      </c>
      <c r="U6092" s="21" t="n">
        <f aca="false">IF(T6092&lt;=10,1,IF(T6092&lt;=20,2,IF(T6092&lt;=30,3,IF(T6092&lt;=40,4,IF(T6092&lt;=50,5,IF(T6092&lt;=100,6,IF(T6092&lt;=250,7,8)))))))</f>
        <v>1</v>
      </c>
      <c r="V6092" s="21" t="n">
        <f aca="false">IF(AND(OR(Dashboard!$T$3="All",R6092=Dashboard!$T$3),OR(Dashboard!$T$4="All",D6092=Dashboard!$T$4)),1,0)</f>
        <v>1</v>
      </c>
      <c r="W6092" s="21" t="n">
        <f aca="false">IF(V6092=1,T6092+ROW()/10000000,0)</f>
        <v>2.4006092</v>
      </c>
    </row>
    <row r="6093" customFormat="false" ht="15" hidden="false" customHeight="false" outlineLevel="0" collapsed="false">
      <c r="A6093" s="0" t="n">
        <v>18368003</v>
      </c>
      <c r="B6093" s="0" t="s">
        <v>13699</v>
      </c>
      <c r="C6093" s="0" t="n">
        <v>1</v>
      </c>
      <c r="D6093" s="0" t="s">
        <v>6924</v>
      </c>
      <c r="E6093" s="0" t="s">
        <v>13700</v>
      </c>
      <c r="F6093" s="0" t="s">
        <v>13648</v>
      </c>
      <c r="G6093" s="0" t="s">
        <v>13649</v>
      </c>
      <c r="H6093" s="0" t="s">
        <v>2128</v>
      </c>
      <c r="I6093" s="0" t="s">
        <v>2123</v>
      </c>
      <c r="J6093" s="0" t="s">
        <v>47</v>
      </c>
      <c r="K6093" s="0" t="s">
        <v>47</v>
      </c>
      <c r="L6093" s="0" t="s">
        <v>47</v>
      </c>
      <c r="M6093" s="0" t="s">
        <v>47</v>
      </c>
      <c r="N6093" s="0" t="n">
        <v>1</v>
      </c>
      <c r="O6093" s="0" t="n">
        <v>0</v>
      </c>
      <c r="P6093" s="0" t="n">
        <v>100</v>
      </c>
      <c r="Q6093" s="0" t="n">
        <v>1</v>
      </c>
      <c r="R6093" s="0" t="str">
        <f aca="false">INDEX(Lookup!$B$4:$B$18,MATCH(C6093,Lookup!$A$4:$A$18,0))</f>
        <v>India</v>
      </c>
      <c r="S6093" s="20" t="n">
        <f aca="false">INDEX(Lookup!$D$4:$D$18,MATCH(C6093,Lookup!$A$4:$A$18,0))</f>
        <v>0.012</v>
      </c>
      <c r="T6093" s="21" t="n">
        <f aca="false">ROUND(P6093*S6093,2)</f>
        <v>1.2</v>
      </c>
      <c r="U6093" s="21" t="n">
        <f aca="false">IF(T6093&lt;=10,1,IF(T6093&lt;=20,2,IF(T6093&lt;=30,3,IF(T6093&lt;=40,4,IF(T6093&lt;=50,5,IF(T6093&lt;=100,6,IF(T6093&lt;=250,7,8)))))))</f>
        <v>1</v>
      </c>
      <c r="V6093" s="21" t="n">
        <f aca="false">IF(AND(OR(Dashboard!$T$3="All",R6093=Dashboard!$T$3),OR(Dashboard!$T$4="All",D6093=Dashboard!$T$4)),1,0)</f>
        <v>1</v>
      </c>
      <c r="W6093" s="21" t="n">
        <f aca="false">IF(V6093=1,T6093+ROW()/10000000,0)</f>
        <v>1.2006093</v>
      </c>
    </row>
    <row r="6094" customFormat="false" ht="15" hidden="false" customHeight="false" outlineLevel="0" collapsed="false">
      <c r="A6094" s="0" t="n">
        <v>312153</v>
      </c>
      <c r="B6094" s="0" t="s">
        <v>13555</v>
      </c>
      <c r="C6094" s="0" t="n">
        <v>1</v>
      </c>
      <c r="D6094" s="0" t="s">
        <v>6924</v>
      </c>
      <c r="E6094" s="0" t="s">
        <v>13701</v>
      </c>
      <c r="F6094" s="0" t="s">
        <v>13648</v>
      </c>
      <c r="G6094" s="0" t="s">
        <v>13649</v>
      </c>
      <c r="H6094" s="0" t="s">
        <v>69</v>
      </c>
      <c r="I6094" s="0" t="s">
        <v>2123</v>
      </c>
      <c r="J6094" s="0" t="s">
        <v>47</v>
      </c>
      <c r="K6094" s="0" t="s">
        <v>47</v>
      </c>
      <c r="L6094" s="0" t="s">
        <v>47</v>
      </c>
      <c r="M6094" s="0" t="s">
        <v>47</v>
      </c>
      <c r="N6094" s="0" t="n">
        <v>1</v>
      </c>
      <c r="O6094" s="0" t="n">
        <v>2</v>
      </c>
      <c r="P6094" s="0" t="n">
        <v>200</v>
      </c>
      <c r="Q6094" s="0" t="n">
        <v>1</v>
      </c>
      <c r="R6094" s="0" t="str">
        <f aca="false">INDEX(Lookup!$B$4:$B$18,MATCH(C6094,Lookup!$A$4:$A$18,0))</f>
        <v>India</v>
      </c>
      <c r="S6094" s="20" t="n">
        <f aca="false">INDEX(Lookup!$D$4:$D$18,MATCH(C6094,Lookup!$A$4:$A$18,0))</f>
        <v>0.012</v>
      </c>
      <c r="T6094" s="21" t="n">
        <f aca="false">ROUND(P6094*S6094,2)</f>
        <v>2.4</v>
      </c>
      <c r="U6094" s="21" t="n">
        <f aca="false">IF(T6094&lt;=10,1,IF(T6094&lt;=20,2,IF(T6094&lt;=30,3,IF(T6094&lt;=40,4,IF(T6094&lt;=50,5,IF(T6094&lt;=100,6,IF(T6094&lt;=250,7,8)))))))</f>
        <v>1</v>
      </c>
      <c r="V6094" s="21" t="n">
        <f aca="false">IF(AND(OR(Dashboard!$T$3="All",R6094=Dashboard!$T$3),OR(Dashboard!$T$4="All",D6094=Dashboard!$T$4)),1,0)</f>
        <v>1</v>
      </c>
      <c r="W6094" s="21" t="n">
        <f aca="false">IF(V6094=1,T6094+ROW()/10000000,0)</f>
        <v>2.4006094</v>
      </c>
    </row>
    <row r="6095" customFormat="false" ht="15" hidden="false" customHeight="false" outlineLevel="0" collapsed="false">
      <c r="A6095" s="0" t="n">
        <v>18449651</v>
      </c>
      <c r="B6095" s="0" t="s">
        <v>13702</v>
      </c>
      <c r="C6095" s="0" t="n">
        <v>1</v>
      </c>
      <c r="D6095" s="0" t="s">
        <v>6924</v>
      </c>
      <c r="E6095" s="0" t="s">
        <v>13703</v>
      </c>
      <c r="F6095" s="0" t="s">
        <v>13648</v>
      </c>
      <c r="G6095" s="0" t="s">
        <v>13649</v>
      </c>
      <c r="H6095" s="0" t="s">
        <v>69</v>
      </c>
      <c r="I6095" s="0" t="s">
        <v>2123</v>
      </c>
      <c r="J6095" s="0" t="s">
        <v>47</v>
      </c>
      <c r="K6095" s="0" t="s">
        <v>47</v>
      </c>
      <c r="L6095" s="0" t="s">
        <v>47</v>
      </c>
      <c r="M6095" s="0" t="s">
        <v>47</v>
      </c>
      <c r="N6095" s="0" t="n">
        <v>2</v>
      </c>
      <c r="O6095" s="0" t="n">
        <v>2</v>
      </c>
      <c r="P6095" s="0" t="n">
        <v>600</v>
      </c>
      <c r="Q6095" s="0" t="n">
        <v>1</v>
      </c>
      <c r="R6095" s="0" t="str">
        <f aca="false">INDEX(Lookup!$B$4:$B$18,MATCH(C6095,Lookup!$A$4:$A$18,0))</f>
        <v>India</v>
      </c>
      <c r="S6095" s="20" t="n">
        <f aca="false">INDEX(Lookup!$D$4:$D$18,MATCH(C6095,Lookup!$A$4:$A$18,0))</f>
        <v>0.012</v>
      </c>
      <c r="T6095" s="21" t="n">
        <f aca="false">ROUND(P6095*S6095,2)</f>
        <v>7.2</v>
      </c>
      <c r="U6095" s="21" t="n">
        <f aca="false">IF(T6095&lt;=10,1,IF(T6095&lt;=20,2,IF(T6095&lt;=30,3,IF(T6095&lt;=40,4,IF(T6095&lt;=50,5,IF(T6095&lt;=100,6,IF(T6095&lt;=250,7,8)))))))</f>
        <v>1</v>
      </c>
      <c r="V6095" s="21" t="n">
        <f aca="false">IF(AND(OR(Dashboard!$T$3="All",R6095=Dashboard!$T$3),OR(Dashboard!$T$4="All",D6095=Dashboard!$T$4)),1,0)</f>
        <v>1</v>
      </c>
      <c r="W6095" s="21" t="n">
        <f aca="false">IF(V6095=1,T6095+ROW()/10000000,0)</f>
        <v>7.2006095</v>
      </c>
    </row>
    <row r="6096" customFormat="false" ht="15" hidden="false" customHeight="false" outlineLevel="0" collapsed="false">
      <c r="A6096" s="0" t="n">
        <v>18431159</v>
      </c>
      <c r="B6096" s="0" t="s">
        <v>13704</v>
      </c>
      <c r="C6096" s="0" t="n">
        <v>1</v>
      </c>
      <c r="D6096" s="0" t="s">
        <v>6924</v>
      </c>
      <c r="E6096" s="0" t="s">
        <v>13705</v>
      </c>
      <c r="F6096" s="0" t="s">
        <v>13648</v>
      </c>
      <c r="G6096" s="0" t="s">
        <v>13649</v>
      </c>
      <c r="H6096" s="0" t="s">
        <v>2147</v>
      </c>
      <c r="I6096" s="0" t="s">
        <v>2123</v>
      </c>
      <c r="J6096" s="0" t="s">
        <v>47</v>
      </c>
      <c r="K6096" s="0" t="s">
        <v>47</v>
      </c>
      <c r="L6096" s="0" t="s">
        <v>47</v>
      </c>
      <c r="M6096" s="0" t="s">
        <v>47</v>
      </c>
      <c r="N6096" s="0" t="n">
        <v>1</v>
      </c>
      <c r="O6096" s="0" t="n">
        <v>1</v>
      </c>
      <c r="P6096" s="0" t="n">
        <v>450</v>
      </c>
      <c r="Q6096" s="0" t="n">
        <v>1</v>
      </c>
      <c r="R6096" s="0" t="str">
        <f aca="false">INDEX(Lookup!$B$4:$B$18,MATCH(C6096,Lookup!$A$4:$A$18,0))</f>
        <v>India</v>
      </c>
      <c r="S6096" s="20" t="n">
        <f aca="false">INDEX(Lookup!$D$4:$D$18,MATCH(C6096,Lookup!$A$4:$A$18,0))</f>
        <v>0.012</v>
      </c>
      <c r="T6096" s="21" t="n">
        <f aca="false">ROUND(P6096*S6096,2)</f>
        <v>5.4</v>
      </c>
      <c r="U6096" s="21" t="n">
        <f aca="false">IF(T6096&lt;=10,1,IF(T6096&lt;=20,2,IF(T6096&lt;=30,3,IF(T6096&lt;=40,4,IF(T6096&lt;=50,5,IF(T6096&lt;=100,6,IF(T6096&lt;=250,7,8)))))))</f>
        <v>1</v>
      </c>
      <c r="V6096" s="21" t="n">
        <f aca="false">IF(AND(OR(Dashboard!$T$3="All",R6096=Dashboard!$T$3),OR(Dashboard!$T$4="All",D6096=Dashboard!$T$4)),1,0)</f>
        <v>1</v>
      </c>
      <c r="W6096" s="21" t="n">
        <f aca="false">IF(V6096=1,T6096+ROW()/10000000,0)</f>
        <v>5.4006096</v>
      </c>
    </row>
    <row r="6097" customFormat="false" ht="15" hidden="false" customHeight="false" outlineLevel="0" collapsed="false">
      <c r="A6097" s="0" t="n">
        <v>18350870</v>
      </c>
      <c r="B6097" s="0" t="s">
        <v>13706</v>
      </c>
      <c r="C6097" s="0" t="n">
        <v>1</v>
      </c>
      <c r="D6097" s="0" t="s">
        <v>6924</v>
      </c>
      <c r="E6097" s="0" t="s">
        <v>13707</v>
      </c>
      <c r="F6097" s="0" t="s">
        <v>13648</v>
      </c>
      <c r="G6097" s="0" t="s">
        <v>13649</v>
      </c>
      <c r="H6097" s="0" t="s">
        <v>3392</v>
      </c>
      <c r="I6097" s="0" t="s">
        <v>2123</v>
      </c>
      <c r="J6097" s="0" t="s">
        <v>47</v>
      </c>
      <c r="K6097" s="0" t="s">
        <v>47</v>
      </c>
      <c r="L6097" s="0" t="s">
        <v>47</v>
      </c>
      <c r="M6097" s="0" t="s">
        <v>47</v>
      </c>
      <c r="N6097" s="0" t="n">
        <v>2</v>
      </c>
      <c r="O6097" s="0" t="n">
        <v>1</v>
      </c>
      <c r="P6097" s="0" t="n">
        <v>500</v>
      </c>
      <c r="Q6097" s="0" t="n">
        <v>1</v>
      </c>
      <c r="R6097" s="0" t="str">
        <f aca="false">INDEX(Lookup!$B$4:$B$18,MATCH(C6097,Lookup!$A$4:$A$18,0))</f>
        <v>India</v>
      </c>
      <c r="S6097" s="20" t="n">
        <f aca="false">INDEX(Lookup!$D$4:$D$18,MATCH(C6097,Lookup!$A$4:$A$18,0))</f>
        <v>0.012</v>
      </c>
      <c r="T6097" s="21" t="n">
        <f aca="false">ROUND(P6097*S6097,2)</f>
        <v>6</v>
      </c>
      <c r="U6097" s="21" t="n">
        <f aca="false">IF(T6097&lt;=10,1,IF(T6097&lt;=20,2,IF(T6097&lt;=30,3,IF(T6097&lt;=40,4,IF(T6097&lt;=50,5,IF(T6097&lt;=100,6,IF(T6097&lt;=250,7,8)))))))</f>
        <v>1</v>
      </c>
      <c r="V6097" s="21" t="n">
        <f aca="false">IF(AND(OR(Dashboard!$T$3="All",R6097=Dashboard!$T$3),OR(Dashboard!$T$4="All",D6097=Dashboard!$T$4)),1,0)</f>
        <v>1</v>
      </c>
      <c r="W6097" s="21" t="n">
        <f aca="false">IF(V6097=1,T6097+ROW()/10000000,0)</f>
        <v>6.0006097</v>
      </c>
    </row>
    <row r="6098" customFormat="false" ht="15" hidden="false" customHeight="false" outlineLevel="0" collapsed="false">
      <c r="A6098" s="0" t="n">
        <v>302002</v>
      </c>
      <c r="B6098" s="0" t="s">
        <v>13708</v>
      </c>
      <c r="C6098" s="0" t="n">
        <v>1</v>
      </c>
      <c r="D6098" s="0" t="s">
        <v>6924</v>
      </c>
      <c r="E6098" s="0" t="s">
        <v>13709</v>
      </c>
      <c r="F6098" s="0" t="s">
        <v>13648</v>
      </c>
      <c r="G6098" s="0" t="s">
        <v>13649</v>
      </c>
      <c r="H6098" s="0" t="s">
        <v>2349</v>
      </c>
      <c r="I6098" s="0" t="s">
        <v>2123</v>
      </c>
      <c r="J6098" s="0" t="s">
        <v>47</v>
      </c>
      <c r="K6098" s="0" t="s">
        <v>47</v>
      </c>
      <c r="L6098" s="0" t="s">
        <v>47</v>
      </c>
      <c r="M6098" s="0" t="s">
        <v>47</v>
      </c>
      <c r="N6098" s="0" t="n">
        <v>1</v>
      </c>
      <c r="O6098" s="0" t="n">
        <v>1</v>
      </c>
      <c r="P6098" s="0" t="n">
        <v>100</v>
      </c>
      <c r="Q6098" s="0" t="n">
        <v>1</v>
      </c>
      <c r="R6098" s="0" t="str">
        <f aca="false">INDEX(Lookup!$B$4:$B$18,MATCH(C6098,Lookup!$A$4:$A$18,0))</f>
        <v>India</v>
      </c>
      <c r="S6098" s="20" t="n">
        <f aca="false">INDEX(Lookup!$D$4:$D$18,MATCH(C6098,Lookup!$A$4:$A$18,0))</f>
        <v>0.012</v>
      </c>
      <c r="T6098" s="21" t="n">
        <f aca="false">ROUND(P6098*S6098,2)</f>
        <v>1.2</v>
      </c>
      <c r="U6098" s="21" t="n">
        <f aca="false">IF(T6098&lt;=10,1,IF(T6098&lt;=20,2,IF(T6098&lt;=30,3,IF(T6098&lt;=40,4,IF(T6098&lt;=50,5,IF(T6098&lt;=100,6,IF(T6098&lt;=250,7,8)))))))</f>
        <v>1</v>
      </c>
      <c r="V6098" s="21" t="n">
        <f aca="false">IF(AND(OR(Dashboard!$T$3="All",R6098=Dashboard!$T$3),OR(Dashboard!$T$4="All",D6098=Dashboard!$T$4)),1,0)</f>
        <v>1</v>
      </c>
      <c r="W6098" s="21" t="n">
        <f aca="false">IF(V6098=1,T6098+ROW()/10000000,0)</f>
        <v>1.2006098</v>
      </c>
    </row>
    <row r="6099" customFormat="false" ht="15" hidden="false" customHeight="false" outlineLevel="0" collapsed="false">
      <c r="A6099" s="0" t="n">
        <v>312146</v>
      </c>
      <c r="B6099" s="0" t="s">
        <v>13710</v>
      </c>
      <c r="C6099" s="0" t="n">
        <v>1</v>
      </c>
      <c r="D6099" s="0" t="s">
        <v>6924</v>
      </c>
      <c r="E6099" s="0" t="s">
        <v>13711</v>
      </c>
      <c r="F6099" s="0" t="s">
        <v>13648</v>
      </c>
      <c r="G6099" s="0" t="s">
        <v>13649</v>
      </c>
      <c r="H6099" s="0" t="s">
        <v>2349</v>
      </c>
      <c r="I6099" s="0" t="s">
        <v>2123</v>
      </c>
      <c r="J6099" s="0" t="s">
        <v>47</v>
      </c>
      <c r="K6099" s="0" t="s">
        <v>47</v>
      </c>
      <c r="L6099" s="0" t="s">
        <v>47</v>
      </c>
      <c r="M6099" s="0" t="s">
        <v>47</v>
      </c>
      <c r="N6099" s="0" t="n">
        <v>1</v>
      </c>
      <c r="O6099" s="0" t="n">
        <v>3</v>
      </c>
      <c r="P6099" s="0" t="n">
        <v>150</v>
      </c>
      <c r="Q6099" s="0" t="n">
        <v>1</v>
      </c>
      <c r="R6099" s="0" t="str">
        <f aca="false">INDEX(Lookup!$B$4:$B$18,MATCH(C6099,Lookup!$A$4:$A$18,0))</f>
        <v>India</v>
      </c>
      <c r="S6099" s="20" t="n">
        <f aca="false">INDEX(Lookup!$D$4:$D$18,MATCH(C6099,Lookup!$A$4:$A$18,0))</f>
        <v>0.012</v>
      </c>
      <c r="T6099" s="21" t="n">
        <f aca="false">ROUND(P6099*S6099,2)</f>
        <v>1.8</v>
      </c>
      <c r="U6099" s="21" t="n">
        <f aca="false">IF(T6099&lt;=10,1,IF(T6099&lt;=20,2,IF(T6099&lt;=30,3,IF(T6099&lt;=40,4,IF(T6099&lt;=50,5,IF(T6099&lt;=100,6,IF(T6099&lt;=250,7,8)))))))</f>
        <v>1</v>
      </c>
      <c r="V6099" s="21" t="n">
        <f aca="false">IF(AND(OR(Dashboard!$T$3="All",R6099=Dashboard!$T$3),OR(Dashboard!$T$4="All",D6099=Dashboard!$T$4)),1,0)</f>
        <v>1</v>
      </c>
      <c r="W6099" s="21" t="n">
        <f aca="false">IF(V6099=1,T6099+ROW()/10000000,0)</f>
        <v>1.8006099</v>
      </c>
    </row>
    <row r="6100" customFormat="false" ht="15" hidden="false" customHeight="false" outlineLevel="0" collapsed="false">
      <c r="A6100" s="0" t="n">
        <v>18431173</v>
      </c>
      <c r="B6100" s="0" t="s">
        <v>13712</v>
      </c>
      <c r="C6100" s="0" t="n">
        <v>1</v>
      </c>
      <c r="D6100" s="0" t="s">
        <v>6924</v>
      </c>
      <c r="E6100" s="0" t="s">
        <v>13713</v>
      </c>
      <c r="F6100" s="0" t="s">
        <v>13648</v>
      </c>
      <c r="G6100" s="0" t="s">
        <v>13649</v>
      </c>
      <c r="H6100" s="0" t="s">
        <v>2293</v>
      </c>
      <c r="I6100" s="0" t="s">
        <v>2123</v>
      </c>
      <c r="J6100" s="0" t="s">
        <v>47</v>
      </c>
      <c r="K6100" s="0" t="s">
        <v>47</v>
      </c>
      <c r="L6100" s="0" t="s">
        <v>47</v>
      </c>
      <c r="M6100" s="0" t="s">
        <v>47</v>
      </c>
      <c r="N6100" s="0" t="n">
        <v>1</v>
      </c>
      <c r="O6100" s="0" t="n">
        <v>0</v>
      </c>
      <c r="P6100" s="0" t="n">
        <v>400</v>
      </c>
      <c r="Q6100" s="0" t="n">
        <v>1</v>
      </c>
      <c r="R6100" s="0" t="str">
        <f aca="false">INDEX(Lookup!$B$4:$B$18,MATCH(C6100,Lookup!$A$4:$A$18,0))</f>
        <v>India</v>
      </c>
      <c r="S6100" s="20" t="n">
        <f aca="false">INDEX(Lookup!$D$4:$D$18,MATCH(C6100,Lookup!$A$4:$A$18,0))</f>
        <v>0.012</v>
      </c>
      <c r="T6100" s="21" t="n">
        <f aca="false">ROUND(P6100*S6100,2)</f>
        <v>4.8</v>
      </c>
      <c r="U6100" s="21" t="n">
        <f aca="false">IF(T6100&lt;=10,1,IF(T6100&lt;=20,2,IF(T6100&lt;=30,3,IF(T6100&lt;=40,4,IF(T6100&lt;=50,5,IF(T6100&lt;=100,6,IF(T6100&lt;=250,7,8)))))))</f>
        <v>1</v>
      </c>
      <c r="V6100" s="21" t="n">
        <f aca="false">IF(AND(OR(Dashboard!$T$3="All",R6100=Dashboard!$T$3),OR(Dashboard!$T$4="All",D6100=Dashboard!$T$4)),1,0)</f>
        <v>1</v>
      </c>
      <c r="W6100" s="21" t="n">
        <f aca="false">IF(V6100=1,T6100+ROW()/10000000,0)</f>
        <v>4.80061</v>
      </c>
    </row>
    <row r="6101" customFormat="false" ht="15" hidden="false" customHeight="false" outlineLevel="0" collapsed="false">
      <c r="A6101" s="0" t="n">
        <v>18372324</v>
      </c>
      <c r="B6101" s="0" t="s">
        <v>13714</v>
      </c>
      <c r="C6101" s="0" t="n">
        <v>1</v>
      </c>
      <c r="D6101" s="0" t="s">
        <v>6924</v>
      </c>
      <c r="E6101" s="0" t="s">
        <v>13715</v>
      </c>
      <c r="F6101" s="0" t="s">
        <v>13648</v>
      </c>
      <c r="G6101" s="0" t="s">
        <v>13649</v>
      </c>
      <c r="H6101" s="0" t="s">
        <v>69</v>
      </c>
      <c r="I6101" s="0" t="s">
        <v>2123</v>
      </c>
      <c r="J6101" s="0" t="s">
        <v>47</v>
      </c>
      <c r="K6101" s="0" t="s">
        <v>47</v>
      </c>
      <c r="L6101" s="0" t="s">
        <v>47</v>
      </c>
      <c r="M6101" s="0" t="s">
        <v>47</v>
      </c>
      <c r="N6101" s="0" t="n">
        <v>1</v>
      </c>
      <c r="O6101" s="0" t="n">
        <v>0</v>
      </c>
      <c r="P6101" s="0" t="n">
        <v>250</v>
      </c>
      <c r="Q6101" s="0" t="n">
        <v>1</v>
      </c>
      <c r="R6101" s="0" t="str">
        <f aca="false">INDEX(Lookup!$B$4:$B$18,MATCH(C6101,Lookup!$A$4:$A$18,0))</f>
        <v>India</v>
      </c>
      <c r="S6101" s="20" t="n">
        <f aca="false">INDEX(Lookup!$D$4:$D$18,MATCH(C6101,Lookup!$A$4:$A$18,0))</f>
        <v>0.012</v>
      </c>
      <c r="T6101" s="21" t="n">
        <f aca="false">ROUND(P6101*S6101,2)</f>
        <v>3</v>
      </c>
      <c r="U6101" s="21" t="n">
        <f aca="false">IF(T6101&lt;=10,1,IF(T6101&lt;=20,2,IF(T6101&lt;=30,3,IF(T6101&lt;=40,4,IF(T6101&lt;=50,5,IF(T6101&lt;=100,6,IF(T6101&lt;=250,7,8)))))))</f>
        <v>1</v>
      </c>
      <c r="V6101" s="21" t="n">
        <f aca="false">IF(AND(OR(Dashboard!$T$3="All",R6101=Dashboard!$T$3),OR(Dashboard!$T$4="All",D6101=Dashboard!$T$4)),1,0)</f>
        <v>1</v>
      </c>
      <c r="W6101" s="21" t="n">
        <f aca="false">IF(V6101=1,T6101+ROW()/10000000,0)</f>
        <v>3.0006101</v>
      </c>
    </row>
    <row r="6102" customFormat="false" ht="15" hidden="false" customHeight="false" outlineLevel="0" collapsed="false">
      <c r="A6102" s="0" t="n">
        <v>18445631</v>
      </c>
      <c r="B6102" s="0" t="s">
        <v>13716</v>
      </c>
      <c r="C6102" s="0" t="n">
        <v>1</v>
      </c>
      <c r="D6102" s="0" t="s">
        <v>6924</v>
      </c>
      <c r="E6102" s="0" t="s">
        <v>13717</v>
      </c>
      <c r="F6102" s="0" t="s">
        <v>13648</v>
      </c>
      <c r="G6102" s="0" t="s">
        <v>13649</v>
      </c>
      <c r="H6102" s="0" t="s">
        <v>3129</v>
      </c>
      <c r="I6102" s="0" t="s">
        <v>2123</v>
      </c>
      <c r="J6102" s="0" t="s">
        <v>47</v>
      </c>
      <c r="K6102" s="0" t="s">
        <v>47</v>
      </c>
      <c r="L6102" s="0" t="s">
        <v>47</v>
      </c>
      <c r="M6102" s="0" t="s">
        <v>47</v>
      </c>
      <c r="N6102" s="0" t="n">
        <v>1</v>
      </c>
      <c r="O6102" s="0" t="n">
        <v>1</v>
      </c>
      <c r="P6102" s="0" t="n">
        <v>200</v>
      </c>
      <c r="Q6102" s="0" t="n">
        <v>1</v>
      </c>
      <c r="R6102" s="0" t="str">
        <f aca="false">INDEX(Lookup!$B$4:$B$18,MATCH(C6102,Lookup!$A$4:$A$18,0))</f>
        <v>India</v>
      </c>
      <c r="S6102" s="20" t="n">
        <f aca="false">INDEX(Lookup!$D$4:$D$18,MATCH(C6102,Lookup!$A$4:$A$18,0))</f>
        <v>0.012</v>
      </c>
      <c r="T6102" s="21" t="n">
        <f aca="false">ROUND(P6102*S6102,2)</f>
        <v>2.4</v>
      </c>
      <c r="U6102" s="21" t="n">
        <f aca="false">IF(T6102&lt;=10,1,IF(T6102&lt;=20,2,IF(T6102&lt;=30,3,IF(T6102&lt;=40,4,IF(T6102&lt;=50,5,IF(T6102&lt;=100,6,IF(T6102&lt;=250,7,8)))))))</f>
        <v>1</v>
      </c>
      <c r="V6102" s="21" t="n">
        <f aca="false">IF(AND(OR(Dashboard!$T$3="All",R6102=Dashboard!$T$3),OR(Dashboard!$T$4="All",D6102=Dashboard!$T$4)),1,0)</f>
        <v>1</v>
      </c>
      <c r="W6102" s="21" t="n">
        <f aca="false">IF(V6102=1,T6102+ROW()/10000000,0)</f>
        <v>2.4006102</v>
      </c>
    </row>
    <row r="6103" customFormat="false" ht="15" hidden="false" customHeight="false" outlineLevel="0" collapsed="false">
      <c r="A6103" s="0" t="n">
        <v>18431151</v>
      </c>
      <c r="B6103" s="0" t="s">
        <v>13718</v>
      </c>
      <c r="C6103" s="0" t="n">
        <v>1</v>
      </c>
      <c r="D6103" s="0" t="s">
        <v>6924</v>
      </c>
      <c r="E6103" s="0" t="s">
        <v>13719</v>
      </c>
      <c r="F6103" s="0" t="s">
        <v>13648</v>
      </c>
      <c r="G6103" s="0" t="s">
        <v>13649</v>
      </c>
      <c r="H6103" s="0" t="s">
        <v>2147</v>
      </c>
      <c r="I6103" s="0" t="s">
        <v>2123</v>
      </c>
      <c r="J6103" s="0" t="s">
        <v>47</v>
      </c>
      <c r="K6103" s="0" t="s">
        <v>47</v>
      </c>
      <c r="L6103" s="0" t="s">
        <v>47</v>
      </c>
      <c r="M6103" s="0" t="s">
        <v>47</v>
      </c>
      <c r="N6103" s="0" t="n">
        <v>1</v>
      </c>
      <c r="O6103" s="0" t="n">
        <v>1</v>
      </c>
      <c r="P6103" s="0" t="n">
        <v>350</v>
      </c>
      <c r="Q6103" s="0" t="n">
        <v>1</v>
      </c>
      <c r="R6103" s="0" t="str">
        <f aca="false">INDEX(Lookup!$B$4:$B$18,MATCH(C6103,Lookup!$A$4:$A$18,0))</f>
        <v>India</v>
      </c>
      <c r="S6103" s="20" t="n">
        <f aca="false">INDEX(Lookup!$D$4:$D$18,MATCH(C6103,Lookup!$A$4:$A$18,0))</f>
        <v>0.012</v>
      </c>
      <c r="T6103" s="21" t="n">
        <f aca="false">ROUND(P6103*S6103,2)</f>
        <v>4.2</v>
      </c>
      <c r="U6103" s="21" t="n">
        <f aca="false">IF(T6103&lt;=10,1,IF(T6103&lt;=20,2,IF(T6103&lt;=30,3,IF(T6103&lt;=40,4,IF(T6103&lt;=50,5,IF(T6103&lt;=100,6,IF(T6103&lt;=250,7,8)))))))</f>
        <v>1</v>
      </c>
      <c r="V6103" s="21" t="n">
        <f aca="false">IF(AND(OR(Dashboard!$T$3="All",R6103=Dashboard!$T$3),OR(Dashboard!$T$4="All",D6103=Dashboard!$T$4)),1,0)</f>
        <v>1</v>
      </c>
      <c r="W6103" s="21" t="n">
        <f aca="false">IF(V6103=1,T6103+ROW()/10000000,0)</f>
        <v>4.2006103</v>
      </c>
    </row>
    <row r="6104" customFormat="false" ht="15" hidden="false" customHeight="false" outlineLevel="0" collapsed="false">
      <c r="A6104" s="0" t="n">
        <v>18378581</v>
      </c>
      <c r="B6104" s="0" t="s">
        <v>3029</v>
      </c>
      <c r="C6104" s="0" t="n">
        <v>1</v>
      </c>
      <c r="D6104" s="0" t="s">
        <v>6924</v>
      </c>
      <c r="E6104" s="0" t="s">
        <v>13720</v>
      </c>
      <c r="F6104" s="0" t="s">
        <v>13648</v>
      </c>
      <c r="G6104" s="0" t="s">
        <v>13649</v>
      </c>
      <c r="H6104" s="0" t="s">
        <v>2662</v>
      </c>
      <c r="I6104" s="0" t="s">
        <v>2123</v>
      </c>
      <c r="J6104" s="0" t="s">
        <v>47</v>
      </c>
      <c r="K6104" s="0" t="s">
        <v>47</v>
      </c>
      <c r="L6104" s="0" t="s">
        <v>47</v>
      </c>
      <c r="M6104" s="0" t="s">
        <v>47</v>
      </c>
      <c r="N6104" s="0" t="n">
        <v>1</v>
      </c>
      <c r="O6104" s="0" t="n">
        <v>0</v>
      </c>
      <c r="P6104" s="0" t="n">
        <v>350</v>
      </c>
      <c r="Q6104" s="0" t="n">
        <v>1</v>
      </c>
      <c r="R6104" s="0" t="str">
        <f aca="false">INDEX(Lookup!$B$4:$B$18,MATCH(C6104,Lookup!$A$4:$A$18,0))</f>
        <v>India</v>
      </c>
      <c r="S6104" s="20" t="n">
        <f aca="false">INDEX(Lookup!$D$4:$D$18,MATCH(C6104,Lookup!$A$4:$A$18,0))</f>
        <v>0.012</v>
      </c>
      <c r="T6104" s="21" t="n">
        <f aca="false">ROUND(P6104*S6104,2)</f>
        <v>4.2</v>
      </c>
      <c r="U6104" s="21" t="n">
        <f aca="false">IF(T6104&lt;=10,1,IF(T6104&lt;=20,2,IF(T6104&lt;=30,3,IF(T6104&lt;=40,4,IF(T6104&lt;=50,5,IF(T6104&lt;=100,6,IF(T6104&lt;=250,7,8)))))))</f>
        <v>1</v>
      </c>
      <c r="V6104" s="21" t="n">
        <f aca="false">IF(AND(OR(Dashboard!$T$3="All",R6104=Dashboard!$T$3),OR(Dashboard!$T$4="All",D6104=Dashboard!$T$4)),1,0)</f>
        <v>1</v>
      </c>
      <c r="W6104" s="21" t="n">
        <f aca="false">IF(V6104=1,T6104+ROW()/10000000,0)</f>
        <v>4.2006104</v>
      </c>
    </row>
    <row r="6105" customFormat="false" ht="15" hidden="false" customHeight="false" outlineLevel="0" collapsed="false">
      <c r="A6105" s="0" t="n">
        <v>18406823</v>
      </c>
      <c r="B6105" s="0" t="s">
        <v>13721</v>
      </c>
      <c r="C6105" s="0" t="n">
        <v>1</v>
      </c>
      <c r="D6105" s="0" t="s">
        <v>6924</v>
      </c>
      <c r="E6105" s="0" t="s">
        <v>13722</v>
      </c>
      <c r="F6105" s="0" t="s">
        <v>13648</v>
      </c>
      <c r="G6105" s="0" t="s">
        <v>13649</v>
      </c>
      <c r="H6105" s="0" t="s">
        <v>402</v>
      </c>
      <c r="I6105" s="0" t="s">
        <v>2123</v>
      </c>
      <c r="J6105" s="0" t="s">
        <v>47</v>
      </c>
      <c r="K6105" s="0" t="s">
        <v>47</v>
      </c>
      <c r="L6105" s="0" t="s">
        <v>47</v>
      </c>
      <c r="M6105" s="0" t="s">
        <v>47</v>
      </c>
      <c r="N6105" s="0" t="n">
        <v>1</v>
      </c>
      <c r="O6105" s="0" t="n">
        <v>0</v>
      </c>
      <c r="P6105" s="0" t="n">
        <v>150</v>
      </c>
      <c r="Q6105" s="0" t="n">
        <v>1</v>
      </c>
      <c r="R6105" s="0" t="str">
        <f aca="false">INDEX(Lookup!$B$4:$B$18,MATCH(C6105,Lookup!$A$4:$A$18,0))</f>
        <v>India</v>
      </c>
      <c r="S6105" s="20" t="n">
        <f aca="false">INDEX(Lookup!$D$4:$D$18,MATCH(C6105,Lookup!$A$4:$A$18,0))</f>
        <v>0.012</v>
      </c>
      <c r="T6105" s="21" t="n">
        <f aca="false">ROUND(P6105*S6105,2)</f>
        <v>1.8</v>
      </c>
      <c r="U6105" s="21" t="n">
        <f aca="false">IF(T6105&lt;=10,1,IF(T6105&lt;=20,2,IF(T6105&lt;=30,3,IF(T6105&lt;=40,4,IF(T6105&lt;=50,5,IF(T6105&lt;=100,6,IF(T6105&lt;=250,7,8)))))))</f>
        <v>1</v>
      </c>
      <c r="V6105" s="21" t="n">
        <f aca="false">IF(AND(OR(Dashboard!$T$3="All",R6105=Dashboard!$T$3),OR(Dashboard!$T$4="All",D6105=Dashboard!$T$4)),1,0)</f>
        <v>1</v>
      </c>
      <c r="W6105" s="21" t="n">
        <f aca="false">IF(V6105=1,T6105+ROW()/10000000,0)</f>
        <v>1.8006105</v>
      </c>
    </row>
    <row r="6106" customFormat="false" ht="15" hidden="false" customHeight="false" outlineLevel="0" collapsed="false">
      <c r="A6106" s="0" t="n">
        <v>301867</v>
      </c>
      <c r="B6106" s="0" t="s">
        <v>13723</v>
      </c>
      <c r="C6106" s="0" t="n">
        <v>1</v>
      </c>
      <c r="D6106" s="0" t="s">
        <v>6924</v>
      </c>
      <c r="E6106" s="0" t="s">
        <v>13724</v>
      </c>
      <c r="F6106" s="0" t="s">
        <v>13648</v>
      </c>
      <c r="G6106" s="0" t="s">
        <v>13649</v>
      </c>
      <c r="H6106" s="0" t="s">
        <v>156</v>
      </c>
      <c r="I6106" s="0" t="s">
        <v>2123</v>
      </c>
      <c r="J6106" s="0" t="s">
        <v>47</v>
      </c>
      <c r="K6106" s="0" t="s">
        <v>47</v>
      </c>
      <c r="L6106" s="0" t="s">
        <v>47</v>
      </c>
      <c r="M6106" s="0" t="s">
        <v>47</v>
      </c>
      <c r="N6106" s="0" t="n">
        <v>1</v>
      </c>
      <c r="O6106" s="0" t="n">
        <v>3</v>
      </c>
      <c r="P6106" s="0" t="n">
        <v>100</v>
      </c>
      <c r="Q6106" s="0" t="n">
        <v>1</v>
      </c>
      <c r="R6106" s="0" t="str">
        <f aca="false">INDEX(Lookup!$B$4:$B$18,MATCH(C6106,Lookup!$A$4:$A$18,0))</f>
        <v>India</v>
      </c>
      <c r="S6106" s="20" t="n">
        <f aca="false">INDEX(Lookup!$D$4:$D$18,MATCH(C6106,Lookup!$A$4:$A$18,0))</f>
        <v>0.012</v>
      </c>
      <c r="T6106" s="21" t="n">
        <f aca="false">ROUND(P6106*S6106,2)</f>
        <v>1.2</v>
      </c>
      <c r="U6106" s="21" t="n">
        <f aca="false">IF(T6106&lt;=10,1,IF(T6106&lt;=20,2,IF(T6106&lt;=30,3,IF(T6106&lt;=40,4,IF(T6106&lt;=50,5,IF(T6106&lt;=100,6,IF(T6106&lt;=250,7,8)))))))</f>
        <v>1</v>
      </c>
      <c r="V6106" s="21" t="n">
        <f aca="false">IF(AND(OR(Dashboard!$T$3="All",R6106=Dashboard!$T$3),OR(Dashboard!$T$4="All",D6106=Dashboard!$T$4)),1,0)</f>
        <v>1</v>
      </c>
      <c r="W6106" s="21" t="n">
        <f aca="false">IF(V6106=1,T6106+ROW()/10000000,0)</f>
        <v>1.2006106</v>
      </c>
    </row>
    <row r="6107" customFormat="false" ht="15" hidden="false" customHeight="false" outlineLevel="0" collapsed="false">
      <c r="A6107" s="0" t="n">
        <v>306657</v>
      </c>
      <c r="B6107" s="0" t="s">
        <v>13725</v>
      </c>
      <c r="C6107" s="0" t="n">
        <v>1</v>
      </c>
      <c r="D6107" s="0" t="s">
        <v>6924</v>
      </c>
      <c r="E6107" s="0" t="s">
        <v>13726</v>
      </c>
      <c r="F6107" s="0" t="s">
        <v>13648</v>
      </c>
      <c r="G6107" s="0" t="s">
        <v>13649</v>
      </c>
      <c r="H6107" s="0" t="s">
        <v>164</v>
      </c>
      <c r="I6107" s="0" t="s">
        <v>2123</v>
      </c>
      <c r="J6107" s="0" t="s">
        <v>47</v>
      </c>
      <c r="K6107" s="0" t="s">
        <v>47</v>
      </c>
      <c r="L6107" s="0" t="s">
        <v>47</v>
      </c>
      <c r="M6107" s="0" t="s">
        <v>47</v>
      </c>
      <c r="N6107" s="0" t="n">
        <v>1</v>
      </c>
      <c r="O6107" s="0" t="n">
        <v>0</v>
      </c>
      <c r="P6107" s="0" t="n">
        <v>200</v>
      </c>
      <c r="Q6107" s="0" t="n">
        <v>1</v>
      </c>
      <c r="R6107" s="0" t="str">
        <f aca="false">INDEX(Lookup!$B$4:$B$18,MATCH(C6107,Lookup!$A$4:$A$18,0))</f>
        <v>India</v>
      </c>
      <c r="S6107" s="20" t="n">
        <f aca="false">INDEX(Lookup!$D$4:$D$18,MATCH(C6107,Lookup!$A$4:$A$18,0))</f>
        <v>0.012</v>
      </c>
      <c r="T6107" s="21" t="n">
        <f aca="false">ROUND(P6107*S6107,2)</f>
        <v>2.4</v>
      </c>
      <c r="U6107" s="21" t="n">
        <f aca="false">IF(T6107&lt;=10,1,IF(T6107&lt;=20,2,IF(T6107&lt;=30,3,IF(T6107&lt;=40,4,IF(T6107&lt;=50,5,IF(T6107&lt;=100,6,IF(T6107&lt;=250,7,8)))))))</f>
        <v>1</v>
      </c>
      <c r="V6107" s="21" t="n">
        <f aca="false">IF(AND(OR(Dashboard!$T$3="All",R6107=Dashboard!$T$3),OR(Dashboard!$T$4="All",D6107=Dashboard!$T$4)),1,0)</f>
        <v>1</v>
      </c>
      <c r="W6107" s="21" t="n">
        <f aca="false">IF(V6107=1,T6107+ROW()/10000000,0)</f>
        <v>2.4006107</v>
      </c>
    </row>
    <row r="6108" customFormat="false" ht="15" hidden="false" customHeight="false" outlineLevel="0" collapsed="false">
      <c r="A6108" s="0" t="n">
        <v>306747</v>
      </c>
      <c r="B6108" s="0" t="s">
        <v>13727</v>
      </c>
      <c r="C6108" s="0" t="n">
        <v>1</v>
      </c>
      <c r="D6108" s="0" t="s">
        <v>6924</v>
      </c>
      <c r="E6108" s="0" t="s">
        <v>13728</v>
      </c>
      <c r="F6108" s="0" t="s">
        <v>13648</v>
      </c>
      <c r="G6108" s="0" t="s">
        <v>13649</v>
      </c>
      <c r="H6108" s="0" t="s">
        <v>2349</v>
      </c>
      <c r="I6108" s="0" t="s">
        <v>2123</v>
      </c>
      <c r="J6108" s="0" t="s">
        <v>47</v>
      </c>
      <c r="K6108" s="0" t="s">
        <v>47</v>
      </c>
      <c r="L6108" s="0" t="s">
        <v>47</v>
      </c>
      <c r="M6108" s="0" t="s">
        <v>47</v>
      </c>
      <c r="N6108" s="0" t="n">
        <v>1</v>
      </c>
      <c r="O6108" s="0" t="n">
        <v>1</v>
      </c>
      <c r="P6108" s="0" t="n">
        <v>100</v>
      </c>
      <c r="Q6108" s="0" t="n">
        <v>1</v>
      </c>
      <c r="R6108" s="0" t="str">
        <f aca="false">INDEX(Lookup!$B$4:$B$18,MATCH(C6108,Lookup!$A$4:$A$18,0))</f>
        <v>India</v>
      </c>
      <c r="S6108" s="20" t="n">
        <f aca="false">INDEX(Lookup!$D$4:$D$18,MATCH(C6108,Lookup!$A$4:$A$18,0))</f>
        <v>0.012</v>
      </c>
      <c r="T6108" s="21" t="n">
        <f aca="false">ROUND(P6108*S6108,2)</f>
        <v>1.2</v>
      </c>
      <c r="U6108" s="21" t="n">
        <f aca="false">IF(T6108&lt;=10,1,IF(T6108&lt;=20,2,IF(T6108&lt;=30,3,IF(T6108&lt;=40,4,IF(T6108&lt;=50,5,IF(T6108&lt;=100,6,IF(T6108&lt;=250,7,8)))))))</f>
        <v>1</v>
      </c>
      <c r="V6108" s="21" t="n">
        <f aca="false">IF(AND(OR(Dashboard!$T$3="All",R6108=Dashboard!$T$3),OR(Dashboard!$T$4="All",D6108=Dashboard!$T$4)),1,0)</f>
        <v>1</v>
      </c>
      <c r="W6108" s="21" t="n">
        <f aca="false">IF(V6108=1,T6108+ROW()/10000000,0)</f>
        <v>1.2006108</v>
      </c>
    </row>
    <row r="6109" customFormat="false" ht="15" hidden="false" customHeight="false" outlineLevel="0" collapsed="false">
      <c r="A6109" s="0" t="n">
        <v>18376478</v>
      </c>
      <c r="B6109" s="0" t="s">
        <v>13729</v>
      </c>
      <c r="C6109" s="0" t="n">
        <v>1</v>
      </c>
      <c r="D6109" s="0" t="s">
        <v>6924</v>
      </c>
      <c r="E6109" s="0" t="s">
        <v>13730</v>
      </c>
      <c r="F6109" s="0" t="s">
        <v>13648</v>
      </c>
      <c r="G6109" s="0" t="s">
        <v>13649</v>
      </c>
      <c r="H6109" s="0" t="s">
        <v>2288</v>
      </c>
      <c r="I6109" s="0" t="s">
        <v>2123</v>
      </c>
      <c r="J6109" s="0" t="s">
        <v>47</v>
      </c>
      <c r="K6109" s="0" t="s">
        <v>47</v>
      </c>
      <c r="L6109" s="0" t="s">
        <v>47</v>
      </c>
      <c r="M6109" s="0" t="s">
        <v>47</v>
      </c>
      <c r="N6109" s="0" t="n">
        <v>2</v>
      </c>
      <c r="O6109" s="0" t="n">
        <v>2</v>
      </c>
      <c r="P6109" s="0" t="n">
        <v>500</v>
      </c>
      <c r="Q6109" s="0" t="n">
        <v>1</v>
      </c>
      <c r="R6109" s="0" t="str">
        <f aca="false">INDEX(Lookup!$B$4:$B$18,MATCH(C6109,Lookup!$A$4:$A$18,0))</f>
        <v>India</v>
      </c>
      <c r="S6109" s="20" t="n">
        <f aca="false">INDEX(Lookup!$D$4:$D$18,MATCH(C6109,Lookup!$A$4:$A$18,0))</f>
        <v>0.012</v>
      </c>
      <c r="T6109" s="21" t="n">
        <f aca="false">ROUND(P6109*S6109,2)</f>
        <v>6</v>
      </c>
      <c r="U6109" s="21" t="n">
        <f aca="false">IF(T6109&lt;=10,1,IF(T6109&lt;=20,2,IF(T6109&lt;=30,3,IF(T6109&lt;=40,4,IF(T6109&lt;=50,5,IF(T6109&lt;=100,6,IF(T6109&lt;=250,7,8)))))))</f>
        <v>1</v>
      </c>
      <c r="V6109" s="21" t="n">
        <f aca="false">IF(AND(OR(Dashboard!$T$3="All",R6109=Dashboard!$T$3),OR(Dashboard!$T$4="All",D6109=Dashboard!$T$4)),1,0)</f>
        <v>1</v>
      </c>
      <c r="W6109" s="21" t="n">
        <f aca="false">IF(V6109=1,T6109+ROW()/10000000,0)</f>
        <v>6.0006109</v>
      </c>
    </row>
    <row r="6110" customFormat="false" ht="15" hidden="false" customHeight="false" outlineLevel="0" collapsed="false">
      <c r="A6110" s="0" t="n">
        <v>301775</v>
      </c>
      <c r="B6110" s="0" t="s">
        <v>13731</v>
      </c>
      <c r="C6110" s="0" t="n">
        <v>1</v>
      </c>
      <c r="D6110" s="0" t="s">
        <v>6924</v>
      </c>
      <c r="E6110" s="0" t="s">
        <v>13732</v>
      </c>
      <c r="F6110" s="0" t="s">
        <v>13648</v>
      </c>
      <c r="G6110" s="0" t="s">
        <v>13649</v>
      </c>
      <c r="H6110" s="0" t="s">
        <v>3392</v>
      </c>
      <c r="I6110" s="0" t="s">
        <v>2123</v>
      </c>
      <c r="J6110" s="0" t="s">
        <v>47</v>
      </c>
      <c r="K6110" s="0" t="s">
        <v>47</v>
      </c>
      <c r="L6110" s="0" t="s">
        <v>47</v>
      </c>
      <c r="M6110" s="0" t="s">
        <v>47</v>
      </c>
      <c r="N6110" s="0" t="n">
        <v>2</v>
      </c>
      <c r="O6110" s="0" t="n">
        <v>2</v>
      </c>
      <c r="P6110" s="0" t="n">
        <v>500</v>
      </c>
      <c r="Q6110" s="0" t="n">
        <v>1</v>
      </c>
      <c r="R6110" s="0" t="str">
        <f aca="false">INDEX(Lookup!$B$4:$B$18,MATCH(C6110,Lookup!$A$4:$A$18,0))</f>
        <v>India</v>
      </c>
      <c r="S6110" s="20" t="n">
        <f aca="false">INDEX(Lookup!$D$4:$D$18,MATCH(C6110,Lookup!$A$4:$A$18,0))</f>
        <v>0.012</v>
      </c>
      <c r="T6110" s="21" t="n">
        <f aca="false">ROUND(P6110*S6110,2)</f>
        <v>6</v>
      </c>
      <c r="U6110" s="21" t="n">
        <f aca="false">IF(T6110&lt;=10,1,IF(T6110&lt;=20,2,IF(T6110&lt;=30,3,IF(T6110&lt;=40,4,IF(T6110&lt;=50,5,IF(T6110&lt;=100,6,IF(T6110&lt;=250,7,8)))))))</f>
        <v>1</v>
      </c>
      <c r="V6110" s="21" t="n">
        <f aca="false">IF(AND(OR(Dashboard!$T$3="All",R6110=Dashboard!$T$3),OR(Dashboard!$T$4="All",D6110=Dashboard!$T$4)),1,0)</f>
        <v>1</v>
      </c>
      <c r="W6110" s="21" t="n">
        <f aca="false">IF(V6110=1,T6110+ROW()/10000000,0)</f>
        <v>6.000611</v>
      </c>
    </row>
    <row r="6111" customFormat="false" ht="15" hidden="false" customHeight="false" outlineLevel="0" collapsed="false">
      <c r="A6111" s="0" t="n">
        <v>313012</v>
      </c>
      <c r="B6111" s="0" t="s">
        <v>13731</v>
      </c>
      <c r="C6111" s="0" t="n">
        <v>1</v>
      </c>
      <c r="D6111" s="0" t="s">
        <v>6924</v>
      </c>
      <c r="E6111" s="0" t="s">
        <v>13733</v>
      </c>
      <c r="F6111" s="0" t="s">
        <v>13648</v>
      </c>
      <c r="G6111" s="0" t="s">
        <v>13649</v>
      </c>
      <c r="H6111" s="0" t="s">
        <v>3392</v>
      </c>
      <c r="I6111" s="0" t="s">
        <v>2123</v>
      </c>
      <c r="J6111" s="0" t="s">
        <v>47</v>
      </c>
      <c r="K6111" s="0" t="s">
        <v>46</v>
      </c>
      <c r="L6111" s="0" t="s">
        <v>47</v>
      </c>
      <c r="M6111" s="0" t="s">
        <v>47</v>
      </c>
      <c r="N6111" s="0" t="n">
        <v>2</v>
      </c>
      <c r="O6111" s="0" t="n">
        <v>2</v>
      </c>
      <c r="P6111" s="0" t="n">
        <v>500</v>
      </c>
      <c r="Q6111" s="0" t="n">
        <v>1</v>
      </c>
      <c r="R6111" s="0" t="str">
        <f aca="false">INDEX(Lookup!$B$4:$B$18,MATCH(C6111,Lookup!$A$4:$A$18,0))</f>
        <v>India</v>
      </c>
      <c r="S6111" s="20" t="n">
        <f aca="false">INDEX(Lookup!$D$4:$D$18,MATCH(C6111,Lookup!$A$4:$A$18,0))</f>
        <v>0.012</v>
      </c>
      <c r="T6111" s="21" t="n">
        <f aca="false">ROUND(P6111*S6111,2)</f>
        <v>6</v>
      </c>
      <c r="U6111" s="21" t="n">
        <f aca="false">IF(T6111&lt;=10,1,IF(T6111&lt;=20,2,IF(T6111&lt;=30,3,IF(T6111&lt;=40,4,IF(T6111&lt;=50,5,IF(T6111&lt;=100,6,IF(T6111&lt;=250,7,8)))))))</f>
        <v>1</v>
      </c>
      <c r="V6111" s="21" t="n">
        <f aca="false">IF(AND(OR(Dashboard!$T$3="All",R6111=Dashboard!$T$3),OR(Dashboard!$T$4="All",D6111=Dashboard!$T$4)),1,0)</f>
        <v>1</v>
      </c>
      <c r="W6111" s="21" t="n">
        <f aca="false">IF(V6111=1,T6111+ROW()/10000000,0)</f>
        <v>6.0006111</v>
      </c>
    </row>
    <row r="6112" customFormat="false" ht="15" hidden="false" customHeight="false" outlineLevel="0" collapsed="false">
      <c r="A6112" s="0" t="n">
        <v>18466429</v>
      </c>
      <c r="B6112" s="0" t="s">
        <v>13734</v>
      </c>
      <c r="C6112" s="0" t="n">
        <v>1</v>
      </c>
      <c r="D6112" s="0" t="s">
        <v>6924</v>
      </c>
      <c r="E6112" s="0" t="s">
        <v>13735</v>
      </c>
      <c r="F6112" s="0" t="s">
        <v>13648</v>
      </c>
      <c r="G6112" s="0" t="s">
        <v>13649</v>
      </c>
      <c r="H6112" s="0" t="s">
        <v>2128</v>
      </c>
      <c r="I6112" s="0" t="s">
        <v>2123</v>
      </c>
      <c r="J6112" s="0" t="s">
        <v>47</v>
      </c>
      <c r="K6112" s="0" t="s">
        <v>47</v>
      </c>
      <c r="L6112" s="0" t="s">
        <v>47</v>
      </c>
      <c r="M6112" s="0" t="s">
        <v>47</v>
      </c>
      <c r="N6112" s="0" t="n">
        <v>1</v>
      </c>
      <c r="O6112" s="0" t="n">
        <v>0</v>
      </c>
      <c r="P6112" s="0" t="n">
        <v>100</v>
      </c>
      <c r="Q6112" s="0" t="n">
        <v>1</v>
      </c>
      <c r="R6112" s="0" t="str">
        <f aca="false">INDEX(Lookup!$B$4:$B$18,MATCH(C6112,Lookup!$A$4:$A$18,0))</f>
        <v>India</v>
      </c>
      <c r="S6112" s="20" t="n">
        <f aca="false">INDEX(Lookup!$D$4:$D$18,MATCH(C6112,Lookup!$A$4:$A$18,0))</f>
        <v>0.012</v>
      </c>
      <c r="T6112" s="21" t="n">
        <f aca="false">ROUND(P6112*S6112,2)</f>
        <v>1.2</v>
      </c>
      <c r="U6112" s="21" t="n">
        <f aca="false">IF(T6112&lt;=10,1,IF(T6112&lt;=20,2,IF(T6112&lt;=30,3,IF(T6112&lt;=40,4,IF(T6112&lt;=50,5,IF(T6112&lt;=100,6,IF(T6112&lt;=250,7,8)))))))</f>
        <v>1</v>
      </c>
      <c r="V6112" s="21" t="n">
        <f aca="false">IF(AND(OR(Dashboard!$T$3="All",R6112=Dashboard!$T$3),OR(Dashboard!$T$4="All",D6112=Dashboard!$T$4)),1,0)</f>
        <v>1</v>
      </c>
      <c r="W6112" s="21" t="n">
        <f aca="false">IF(V6112=1,T6112+ROW()/10000000,0)</f>
        <v>1.2006112</v>
      </c>
    </row>
    <row r="6113" customFormat="false" ht="15" hidden="false" customHeight="false" outlineLevel="0" collapsed="false">
      <c r="A6113" s="0" t="n">
        <v>18222029</v>
      </c>
      <c r="B6113" s="0" t="s">
        <v>13736</v>
      </c>
      <c r="C6113" s="0" t="n">
        <v>1</v>
      </c>
      <c r="D6113" s="0" t="s">
        <v>6924</v>
      </c>
      <c r="E6113" s="0" t="s">
        <v>13737</v>
      </c>
      <c r="F6113" s="0" t="s">
        <v>13648</v>
      </c>
      <c r="G6113" s="0" t="s">
        <v>13649</v>
      </c>
      <c r="H6113" s="0" t="s">
        <v>13738</v>
      </c>
      <c r="I6113" s="0" t="s">
        <v>2123</v>
      </c>
      <c r="J6113" s="0" t="s">
        <v>47</v>
      </c>
      <c r="K6113" s="0" t="s">
        <v>47</v>
      </c>
      <c r="L6113" s="0" t="s">
        <v>47</v>
      </c>
      <c r="M6113" s="0" t="s">
        <v>47</v>
      </c>
      <c r="N6113" s="0" t="n">
        <v>1</v>
      </c>
      <c r="O6113" s="0" t="n">
        <v>1</v>
      </c>
      <c r="P6113" s="0" t="n">
        <v>200</v>
      </c>
      <c r="Q6113" s="0" t="n">
        <v>1</v>
      </c>
      <c r="R6113" s="0" t="str">
        <f aca="false">INDEX(Lookup!$B$4:$B$18,MATCH(C6113,Lookup!$A$4:$A$18,0))</f>
        <v>India</v>
      </c>
      <c r="S6113" s="20" t="n">
        <f aca="false">INDEX(Lookup!$D$4:$D$18,MATCH(C6113,Lookup!$A$4:$A$18,0))</f>
        <v>0.012</v>
      </c>
      <c r="T6113" s="21" t="n">
        <f aca="false">ROUND(P6113*S6113,2)</f>
        <v>2.4</v>
      </c>
      <c r="U6113" s="21" t="n">
        <f aca="false">IF(T6113&lt;=10,1,IF(T6113&lt;=20,2,IF(T6113&lt;=30,3,IF(T6113&lt;=40,4,IF(T6113&lt;=50,5,IF(T6113&lt;=100,6,IF(T6113&lt;=250,7,8)))))))</f>
        <v>1</v>
      </c>
      <c r="V6113" s="21" t="n">
        <f aca="false">IF(AND(OR(Dashboard!$T$3="All",R6113=Dashboard!$T$3),OR(Dashboard!$T$4="All",D6113=Dashboard!$T$4)),1,0)</f>
        <v>1</v>
      </c>
      <c r="W6113" s="21" t="n">
        <f aca="false">IF(V6113=1,T6113+ROW()/10000000,0)</f>
        <v>2.4006113</v>
      </c>
    </row>
    <row r="6114" customFormat="false" ht="15" hidden="false" customHeight="false" outlineLevel="0" collapsed="false">
      <c r="A6114" s="0" t="n">
        <v>302782</v>
      </c>
      <c r="B6114" s="0" t="s">
        <v>13739</v>
      </c>
      <c r="C6114" s="0" t="n">
        <v>1</v>
      </c>
      <c r="D6114" s="0" t="s">
        <v>6924</v>
      </c>
      <c r="E6114" s="0" t="s">
        <v>13740</v>
      </c>
      <c r="F6114" s="0" t="s">
        <v>13648</v>
      </c>
      <c r="G6114" s="0" t="s">
        <v>13649</v>
      </c>
      <c r="H6114" s="0" t="s">
        <v>3243</v>
      </c>
      <c r="I6114" s="0" t="s">
        <v>2123</v>
      </c>
      <c r="J6114" s="0" t="s">
        <v>47</v>
      </c>
      <c r="K6114" s="0" t="s">
        <v>47</v>
      </c>
      <c r="L6114" s="0" t="s">
        <v>47</v>
      </c>
      <c r="M6114" s="0" t="s">
        <v>47</v>
      </c>
      <c r="N6114" s="0" t="n">
        <v>1</v>
      </c>
      <c r="O6114" s="0" t="n">
        <v>1</v>
      </c>
      <c r="P6114" s="0" t="n">
        <v>100</v>
      </c>
      <c r="Q6114" s="0" t="n">
        <v>1</v>
      </c>
      <c r="R6114" s="0" t="str">
        <f aca="false">INDEX(Lookup!$B$4:$B$18,MATCH(C6114,Lookup!$A$4:$A$18,0))</f>
        <v>India</v>
      </c>
      <c r="S6114" s="20" t="n">
        <f aca="false">INDEX(Lookup!$D$4:$D$18,MATCH(C6114,Lookup!$A$4:$A$18,0))</f>
        <v>0.012</v>
      </c>
      <c r="T6114" s="21" t="n">
        <f aca="false">ROUND(P6114*S6114,2)</f>
        <v>1.2</v>
      </c>
      <c r="U6114" s="21" t="n">
        <f aca="false">IF(T6114&lt;=10,1,IF(T6114&lt;=20,2,IF(T6114&lt;=30,3,IF(T6114&lt;=40,4,IF(T6114&lt;=50,5,IF(T6114&lt;=100,6,IF(T6114&lt;=250,7,8)))))))</f>
        <v>1</v>
      </c>
      <c r="V6114" s="21" t="n">
        <f aca="false">IF(AND(OR(Dashboard!$T$3="All",R6114=Dashboard!$T$3),OR(Dashboard!$T$4="All",D6114=Dashboard!$T$4)),1,0)</f>
        <v>1</v>
      </c>
      <c r="W6114" s="21" t="n">
        <f aca="false">IF(V6114=1,T6114+ROW()/10000000,0)</f>
        <v>1.2006114</v>
      </c>
    </row>
    <row r="6115" customFormat="false" ht="15" hidden="false" customHeight="false" outlineLevel="0" collapsed="false">
      <c r="A6115" s="0" t="n">
        <v>18440259</v>
      </c>
      <c r="B6115" s="0" t="s">
        <v>13741</v>
      </c>
      <c r="C6115" s="0" t="n">
        <v>1</v>
      </c>
      <c r="D6115" s="0" t="s">
        <v>6924</v>
      </c>
      <c r="E6115" s="0" t="s">
        <v>13742</v>
      </c>
      <c r="F6115" s="0" t="s">
        <v>13648</v>
      </c>
      <c r="G6115" s="0" t="s">
        <v>13649</v>
      </c>
      <c r="H6115" s="0" t="s">
        <v>2128</v>
      </c>
      <c r="I6115" s="0" t="s">
        <v>2123</v>
      </c>
      <c r="J6115" s="0" t="s">
        <v>47</v>
      </c>
      <c r="K6115" s="0" t="s">
        <v>47</v>
      </c>
      <c r="L6115" s="0" t="s">
        <v>47</v>
      </c>
      <c r="M6115" s="0" t="s">
        <v>47</v>
      </c>
      <c r="N6115" s="0" t="n">
        <v>2</v>
      </c>
      <c r="O6115" s="0" t="n">
        <v>3</v>
      </c>
      <c r="P6115" s="0" t="n">
        <v>500</v>
      </c>
      <c r="Q6115" s="0" t="n">
        <v>1</v>
      </c>
      <c r="R6115" s="0" t="str">
        <f aca="false">INDEX(Lookup!$B$4:$B$18,MATCH(C6115,Lookup!$A$4:$A$18,0))</f>
        <v>India</v>
      </c>
      <c r="S6115" s="20" t="n">
        <f aca="false">INDEX(Lookup!$D$4:$D$18,MATCH(C6115,Lookup!$A$4:$A$18,0))</f>
        <v>0.012</v>
      </c>
      <c r="T6115" s="21" t="n">
        <f aca="false">ROUND(P6115*S6115,2)</f>
        <v>6</v>
      </c>
      <c r="U6115" s="21" t="n">
        <f aca="false">IF(T6115&lt;=10,1,IF(T6115&lt;=20,2,IF(T6115&lt;=30,3,IF(T6115&lt;=40,4,IF(T6115&lt;=50,5,IF(T6115&lt;=100,6,IF(T6115&lt;=250,7,8)))))))</f>
        <v>1</v>
      </c>
      <c r="V6115" s="21" t="n">
        <f aca="false">IF(AND(OR(Dashboard!$T$3="All",R6115=Dashboard!$T$3),OR(Dashboard!$T$4="All",D6115=Dashboard!$T$4)),1,0)</f>
        <v>1</v>
      </c>
      <c r="W6115" s="21" t="n">
        <f aca="false">IF(V6115=1,T6115+ROW()/10000000,0)</f>
        <v>6.0006115</v>
      </c>
    </row>
    <row r="6116" customFormat="false" ht="15" hidden="false" customHeight="false" outlineLevel="0" collapsed="false">
      <c r="A6116" s="0" t="n">
        <v>18369764</v>
      </c>
      <c r="B6116" s="0" t="s">
        <v>13743</v>
      </c>
      <c r="C6116" s="0" t="n">
        <v>1</v>
      </c>
      <c r="D6116" s="0" t="s">
        <v>6924</v>
      </c>
      <c r="E6116" s="0" t="s">
        <v>13744</v>
      </c>
      <c r="F6116" s="0" t="s">
        <v>13648</v>
      </c>
      <c r="G6116" s="0" t="s">
        <v>13649</v>
      </c>
      <c r="H6116" s="0" t="s">
        <v>2359</v>
      </c>
      <c r="I6116" s="0" t="s">
        <v>2123</v>
      </c>
      <c r="J6116" s="0" t="s">
        <v>47</v>
      </c>
      <c r="K6116" s="0" t="s">
        <v>47</v>
      </c>
      <c r="L6116" s="0" t="s">
        <v>47</v>
      </c>
      <c r="M6116" s="0" t="s">
        <v>47</v>
      </c>
      <c r="N6116" s="0" t="n">
        <v>2</v>
      </c>
      <c r="O6116" s="0" t="n">
        <v>0</v>
      </c>
      <c r="P6116" s="0" t="n">
        <v>550</v>
      </c>
      <c r="Q6116" s="0" t="n">
        <v>1</v>
      </c>
      <c r="R6116" s="0" t="str">
        <f aca="false">INDEX(Lookup!$B$4:$B$18,MATCH(C6116,Lookup!$A$4:$A$18,0))</f>
        <v>India</v>
      </c>
      <c r="S6116" s="20" t="n">
        <f aca="false">INDEX(Lookup!$D$4:$D$18,MATCH(C6116,Lookup!$A$4:$A$18,0))</f>
        <v>0.012</v>
      </c>
      <c r="T6116" s="21" t="n">
        <f aca="false">ROUND(P6116*S6116,2)</f>
        <v>6.6</v>
      </c>
      <c r="U6116" s="21" t="n">
        <f aca="false">IF(T6116&lt;=10,1,IF(T6116&lt;=20,2,IF(T6116&lt;=30,3,IF(T6116&lt;=40,4,IF(T6116&lt;=50,5,IF(T6116&lt;=100,6,IF(T6116&lt;=250,7,8)))))))</f>
        <v>1</v>
      </c>
      <c r="V6116" s="21" t="n">
        <f aca="false">IF(AND(OR(Dashboard!$T$3="All",R6116=Dashboard!$T$3),OR(Dashboard!$T$4="All",D6116=Dashboard!$T$4)),1,0)</f>
        <v>1</v>
      </c>
      <c r="W6116" s="21" t="n">
        <f aca="false">IF(V6116=1,T6116+ROW()/10000000,0)</f>
        <v>6.6006116</v>
      </c>
    </row>
    <row r="6117" customFormat="false" ht="15" hidden="false" customHeight="false" outlineLevel="0" collapsed="false">
      <c r="A6117" s="0" t="n">
        <v>17989110</v>
      </c>
      <c r="B6117" s="0" t="s">
        <v>13745</v>
      </c>
      <c r="C6117" s="0" t="n">
        <v>1</v>
      </c>
      <c r="D6117" s="0" t="s">
        <v>6924</v>
      </c>
      <c r="E6117" s="0" t="s">
        <v>13746</v>
      </c>
      <c r="F6117" s="0" t="s">
        <v>13648</v>
      </c>
      <c r="G6117" s="0" t="s">
        <v>13649</v>
      </c>
      <c r="H6117" s="0" t="s">
        <v>2128</v>
      </c>
      <c r="I6117" s="0" t="s">
        <v>2123</v>
      </c>
      <c r="J6117" s="0" t="s">
        <v>47</v>
      </c>
      <c r="K6117" s="0" t="s">
        <v>47</v>
      </c>
      <c r="L6117" s="0" t="s">
        <v>47</v>
      </c>
      <c r="M6117" s="0" t="s">
        <v>47</v>
      </c>
      <c r="N6117" s="0" t="n">
        <v>1</v>
      </c>
      <c r="O6117" s="0" t="n">
        <v>1</v>
      </c>
      <c r="P6117" s="0" t="n">
        <v>400</v>
      </c>
      <c r="Q6117" s="0" t="n">
        <v>1</v>
      </c>
      <c r="R6117" s="0" t="str">
        <f aca="false">INDEX(Lookup!$B$4:$B$18,MATCH(C6117,Lookup!$A$4:$A$18,0))</f>
        <v>India</v>
      </c>
      <c r="S6117" s="20" t="n">
        <f aca="false">INDEX(Lookup!$D$4:$D$18,MATCH(C6117,Lookup!$A$4:$A$18,0))</f>
        <v>0.012</v>
      </c>
      <c r="T6117" s="21" t="n">
        <f aca="false">ROUND(P6117*S6117,2)</f>
        <v>4.8</v>
      </c>
      <c r="U6117" s="21" t="n">
        <f aca="false">IF(T6117&lt;=10,1,IF(T6117&lt;=20,2,IF(T6117&lt;=30,3,IF(T6117&lt;=40,4,IF(T6117&lt;=50,5,IF(T6117&lt;=100,6,IF(T6117&lt;=250,7,8)))))))</f>
        <v>1</v>
      </c>
      <c r="V6117" s="21" t="n">
        <f aca="false">IF(AND(OR(Dashboard!$T$3="All",R6117=Dashboard!$T$3),OR(Dashboard!$T$4="All",D6117=Dashboard!$T$4)),1,0)</f>
        <v>1</v>
      </c>
      <c r="W6117" s="21" t="n">
        <f aca="false">IF(V6117=1,T6117+ROW()/10000000,0)</f>
        <v>4.8006117</v>
      </c>
    </row>
    <row r="6118" customFormat="false" ht="15" hidden="false" customHeight="false" outlineLevel="0" collapsed="false">
      <c r="A6118" s="0" t="n">
        <v>18369751</v>
      </c>
      <c r="B6118" s="0" t="s">
        <v>13747</v>
      </c>
      <c r="C6118" s="0" t="n">
        <v>1</v>
      </c>
      <c r="D6118" s="0" t="s">
        <v>6924</v>
      </c>
      <c r="E6118" s="0" t="s">
        <v>13748</v>
      </c>
      <c r="F6118" s="0" t="s">
        <v>13648</v>
      </c>
      <c r="G6118" s="0" t="s">
        <v>13649</v>
      </c>
      <c r="H6118" s="0" t="s">
        <v>2128</v>
      </c>
      <c r="I6118" s="0" t="s">
        <v>2123</v>
      </c>
      <c r="J6118" s="0" t="s">
        <v>47</v>
      </c>
      <c r="K6118" s="0" t="s">
        <v>47</v>
      </c>
      <c r="L6118" s="0" t="s">
        <v>47</v>
      </c>
      <c r="M6118" s="0" t="s">
        <v>47</v>
      </c>
      <c r="N6118" s="0" t="n">
        <v>1</v>
      </c>
      <c r="O6118" s="0" t="n">
        <v>1</v>
      </c>
      <c r="P6118" s="0" t="n">
        <v>200</v>
      </c>
      <c r="Q6118" s="0" t="n">
        <v>1</v>
      </c>
      <c r="R6118" s="0" t="str">
        <f aca="false">INDEX(Lookup!$B$4:$B$18,MATCH(C6118,Lookup!$A$4:$A$18,0))</f>
        <v>India</v>
      </c>
      <c r="S6118" s="20" t="n">
        <f aca="false">INDEX(Lookup!$D$4:$D$18,MATCH(C6118,Lookup!$A$4:$A$18,0))</f>
        <v>0.012</v>
      </c>
      <c r="T6118" s="21" t="n">
        <f aca="false">ROUND(P6118*S6118,2)</f>
        <v>2.4</v>
      </c>
      <c r="U6118" s="21" t="n">
        <f aca="false">IF(T6118&lt;=10,1,IF(T6118&lt;=20,2,IF(T6118&lt;=30,3,IF(T6118&lt;=40,4,IF(T6118&lt;=50,5,IF(T6118&lt;=100,6,IF(T6118&lt;=250,7,8)))))))</f>
        <v>1</v>
      </c>
      <c r="V6118" s="21" t="n">
        <f aca="false">IF(AND(OR(Dashboard!$T$3="All",R6118=Dashboard!$T$3),OR(Dashboard!$T$4="All",D6118=Dashboard!$T$4)),1,0)</f>
        <v>1</v>
      </c>
      <c r="W6118" s="21" t="n">
        <f aca="false">IF(V6118=1,T6118+ROW()/10000000,0)</f>
        <v>2.4006118</v>
      </c>
    </row>
    <row r="6119" customFormat="false" ht="15" hidden="false" customHeight="false" outlineLevel="0" collapsed="false">
      <c r="A6119" s="0" t="n">
        <v>302046</v>
      </c>
      <c r="B6119" s="0" t="s">
        <v>13749</v>
      </c>
      <c r="C6119" s="0" t="n">
        <v>1</v>
      </c>
      <c r="D6119" s="0" t="s">
        <v>6924</v>
      </c>
      <c r="E6119" s="0" t="s">
        <v>13709</v>
      </c>
      <c r="F6119" s="0" t="s">
        <v>13648</v>
      </c>
      <c r="G6119" s="0" t="s">
        <v>13649</v>
      </c>
      <c r="H6119" s="0" t="s">
        <v>3356</v>
      </c>
      <c r="I6119" s="0" t="s">
        <v>2123</v>
      </c>
      <c r="J6119" s="0" t="s">
        <v>47</v>
      </c>
      <c r="K6119" s="0" t="s">
        <v>47</v>
      </c>
      <c r="L6119" s="0" t="s">
        <v>47</v>
      </c>
      <c r="M6119" s="0" t="s">
        <v>47</v>
      </c>
      <c r="N6119" s="0" t="n">
        <v>1</v>
      </c>
      <c r="O6119" s="0" t="n">
        <v>1</v>
      </c>
      <c r="P6119" s="0" t="n">
        <v>200</v>
      </c>
      <c r="Q6119" s="0" t="n">
        <v>1</v>
      </c>
      <c r="R6119" s="0" t="str">
        <f aca="false">INDEX(Lookup!$B$4:$B$18,MATCH(C6119,Lookup!$A$4:$A$18,0))</f>
        <v>India</v>
      </c>
      <c r="S6119" s="20" t="n">
        <f aca="false">INDEX(Lookup!$D$4:$D$18,MATCH(C6119,Lookup!$A$4:$A$18,0))</f>
        <v>0.012</v>
      </c>
      <c r="T6119" s="21" t="n">
        <f aca="false">ROUND(P6119*S6119,2)</f>
        <v>2.4</v>
      </c>
      <c r="U6119" s="21" t="n">
        <f aca="false">IF(T6119&lt;=10,1,IF(T6119&lt;=20,2,IF(T6119&lt;=30,3,IF(T6119&lt;=40,4,IF(T6119&lt;=50,5,IF(T6119&lt;=100,6,IF(T6119&lt;=250,7,8)))))))</f>
        <v>1</v>
      </c>
      <c r="V6119" s="21" t="n">
        <f aca="false">IF(AND(OR(Dashboard!$T$3="All",R6119=Dashboard!$T$3),OR(Dashboard!$T$4="All",D6119=Dashboard!$T$4)),1,0)</f>
        <v>1</v>
      </c>
      <c r="W6119" s="21" t="n">
        <f aca="false">IF(V6119=1,T6119+ROW()/10000000,0)</f>
        <v>2.4006119</v>
      </c>
    </row>
    <row r="6120" customFormat="false" ht="15" hidden="false" customHeight="false" outlineLevel="0" collapsed="false">
      <c r="A6120" s="0" t="n">
        <v>18431105</v>
      </c>
      <c r="B6120" s="0" t="s">
        <v>13750</v>
      </c>
      <c r="C6120" s="0" t="n">
        <v>1</v>
      </c>
      <c r="D6120" s="0" t="s">
        <v>6924</v>
      </c>
      <c r="E6120" s="0" t="s">
        <v>13751</v>
      </c>
      <c r="F6120" s="0" t="s">
        <v>13648</v>
      </c>
      <c r="G6120" s="0" t="s">
        <v>13649</v>
      </c>
      <c r="H6120" s="0" t="s">
        <v>3142</v>
      </c>
      <c r="I6120" s="0" t="s">
        <v>2123</v>
      </c>
      <c r="J6120" s="0" t="s">
        <v>47</v>
      </c>
      <c r="K6120" s="0" t="s">
        <v>47</v>
      </c>
      <c r="L6120" s="0" t="s">
        <v>47</v>
      </c>
      <c r="M6120" s="0" t="s">
        <v>47</v>
      </c>
      <c r="N6120" s="0" t="n">
        <v>1</v>
      </c>
      <c r="O6120" s="0" t="n">
        <v>0</v>
      </c>
      <c r="P6120" s="0" t="n">
        <v>400</v>
      </c>
      <c r="Q6120" s="0" t="n">
        <v>1</v>
      </c>
      <c r="R6120" s="0" t="str">
        <f aca="false">INDEX(Lookup!$B$4:$B$18,MATCH(C6120,Lookup!$A$4:$A$18,0))</f>
        <v>India</v>
      </c>
      <c r="S6120" s="20" t="n">
        <f aca="false">INDEX(Lookup!$D$4:$D$18,MATCH(C6120,Lookup!$A$4:$A$18,0))</f>
        <v>0.012</v>
      </c>
      <c r="T6120" s="21" t="n">
        <f aca="false">ROUND(P6120*S6120,2)</f>
        <v>4.8</v>
      </c>
      <c r="U6120" s="21" t="n">
        <f aca="false">IF(T6120&lt;=10,1,IF(T6120&lt;=20,2,IF(T6120&lt;=30,3,IF(T6120&lt;=40,4,IF(T6120&lt;=50,5,IF(T6120&lt;=100,6,IF(T6120&lt;=250,7,8)))))))</f>
        <v>1</v>
      </c>
      <c r="V6120" s="21" t="n">
        <f aca="false">IF(AND(OR(Dashboard!$T$3="All",R6120=Dashboard!$T$3),OR(Dashboard!$T$4="All",D6120=Dashboard!$T$4)),1,0)</f>
        <v>1</v>
      </c>
      <c r="W6120" s="21" t="n">
        <f aca="false">IF(V6120=1,T6120+ROW()/10000000,0)</f>
        <v>4.800612</v>
      </c>
    </row>
    <row r="6121" customFormat="false" ht="15" hidden="false" customHeight="false" outlineLevel="0" collapsed="false">
      <c r="A6121" s="0" t="n">
        <v>18489651</v>
      </c>
      <c r="B6121" s="0" t="s">
        <v>13752</v>
      </c>
      <c r="C6121" s="0" t="n">
        <v>1</v>
      </c>
      <c r="D6121" s="0" t="s">
        <v>6924</v>
      </c>
      <c r="E6121" s="0" t="s">
        <v>13753</v>
      </c>
      <c r="F6121" s="0" t="s">
        <v>13648</v>
      </c>
      <c r="G6121" s="0" t="s">
        <v>13649</v>
      </c>
      <c r="H6121" s="0" t="s">
        <v>2288</v>
      </c>
      <c r="I6121" s="0" t="s">
        <v>2123</v>
      </c>
      <c r="J6121" s="0" t="s">
        <v>47</v>
      </c>
      <c r="K6121" s="0" t="s">
        <v>47</v>
      </c>
      <c r="L6121" s="0" t="s">
        <v>47</v>
      </c>
      <c r="M6121" s="0" t="s">
        <v>47</v>
      </c>
      <c r="N6121" s="0" t="n">
        <v>2</v>
      </c>
      <c r="O6121" s="0" t="n">
        <v>1</v>
      </c>
      <c r="P6121" s="0" t="n">
        <v>500</v>
      </c>
      <c r="Q6121" s="0" t="n">
        <v>1</v>
      </c>
      <c r="R6121" s="0" t="str">
        <f aca="false">INDEX(Lookup!$B$4:$B$18,MATCH(C6121,Lookup!$A$4:$A$18,0))</f>
        <v>India</v>
      </c>
      <c r="S6121" s="20" t="n">
        <f aca="false">INDEX(Lookup!$D$4:$D$18,MATCH(C6121,Lookup!$A$4:$A$18,0))</f>
        <v>0.012</v>
      </c>
      <c r="T6121" s="21" t="n">
        <f aca="false">ROUND(P6121*S6121,2)</f>
        <v>6</v>
      </c>
      <c r="U6121" s="21" t="n">
        <f aca="false">IF(T6121&lt;=10,1,IF(T6121&lt;=20,2,IF(T6121&lt;=30,3,IF(T6121&lt;=40,4,IF(T6121&lt;=50,5,IF(T6121&lt;=100,6,IF(T6121&lt;=250,7,8)))))))</f>
        <v>1</v>
      </c>
      <c r="V6121" s="21" t="n">
        <f aca="false">IF(AND(OR(Dashboard!$T$3="All",R6121=Dashboard!$T$3),OR(Dashboard!$T$4="All",D6121=Dashboard!$T$4)),1,0)</f>
        <v>1</v>
      </c>
      <c r="W6121" s="21" t="n">
        <f aca="false">IF(V6121=1,T6121+ROW()/10000000,0)</f>
        <v>6.0006121</v>
      </c>
    </row>
    <row r="6122" customFormat="false" ht="15" hidden="false" customHeight="false" outlineLevel="0" collapsed="false">
      <c r="A6122" s="0" t="n">
        <v>306749</v>
      </c>
      <c r="B6122" s="0" t="s">
        <v>13754</v>
      </c>
      <c r="C6122" s="0" t="n">
        <v>1</v>
      </c>
      <c r="D6122" s="0" t="s">
        <v>6924</v>
      </c>
      <c r="E6122" s="0" t="s">
        <v>13711</v>
      </c>
      <c r="F6122" s="0" t="s">
        <v>13648</v>
      </c>
      <c r="G6122" s="0" t="s">
        <v>13649</v>
      </c>
      <c r="H6122" s="0" t="s">
        <v>402</v>
      </c>
      <c r="I6122" s="0" t="s">
        <v>2123</v>
      </c>
      <c r="J6122" s="0" t="s">
        <v>47</v>
      </c>
      <c r="K6122" s="0" t="s">
        <v>47</v>
      </c>
      <c r="L6122" s="0" t="s">
        <v>47</v>
      </c>
      <c r="M6122" s="0" t="s">
        <v>47</v>
      </c>
      <c r="N6122" s="0" t="n">
        <v>1</v>
      </c>
      <c r="O6122" s="0" t="n">
        <v>3</v>
      </c>
      <c r="P6122" s="0" t="n">
        <v>200</v>
      </c>
      <c r="Q6122" s="0" t="n">
        <v>1</v>
      </c>
      <c r="R6122" s="0" t="str">
        <f aca="false">INDEX(Lookup!$B$4:$B$18,MATCH(C6122,Lookup!$A$4:$A$18,0))</f>
        <v>India</v>
      </c>
      <c r="S6122" s="20" t="n">
        <f aca="false">INDEX(Lookup!$D$4:$D$18,MATCH(C6122,Lookup!$A$4:$A$18,0))</f>
        <v>0.012</v>
      </c>
      <c r="T6122" s="21" t="n">
        <f aca="false">ROUND(P6122*S6122,2)</f>
        <v>2.4</v>
      </c>
      <c r="U6122" s="21" t="n">
        <f aca="false">IF(T6122&lt;=10,1,IF(T6122&lt;=20,2,IF(T6122&lt;=30,3,IF(T6122&lt;=40,4,IF(T6122&lt;=50,5,IF(T6122&lt;=100,6,IF(T6122&lt;=250,7,8)))))))</f>
        <v>1</v>
      </c>
      <c r="V6122" s="21" t="n">
        <f aca="false">IF(AND(OR(Dashboard!$T$3="All",R6122=Dashboard!$T$3),OR(Dashboard!$T$4="All",D6122=Dashboard!$T$4)),1,0)</f>
        <v>1</v>
      </c>
      <c r="W6122" s="21" t="n">
        <f aca="false">IF(V6122=1,T6122+ROW()/10000000,0)</f>
        <v>2.4006122</v>
      </c>
    </row>
    <row r="6123" customFormat="false" ht="15" hidden="false" customHeight="false" outlineLevel="0" collapsed="false">
      <c r="A6123" s="0" t="n">
        <v>308128</v>
      </c>
      <c r="B6123" s="0" t="s">
        <v>13755</v>
      </c>
      <c r="C6123" s="0" t="n">
        <v>1</v>
      </c>
      <c r="D6123" s="0" t="s">
        <v>6924</v>
      </c>
      <c r="E6123" s="0" t="s">
        <v>13756</v>
      </c>
      <c r="F6123" s="0" t="s">
        <v>13648</v>
      </c>
      <c r="G6123" s="0" t="s">
        <v>13649</v>
      </c>
      <c r="H6123" s="0" t="s">
        <v>2349</v>
      </c>
      <c r="I6123" s="0" t="s">
        <v>2123</v>
      </c>
      <c r="J6123" s="0" t="s">
        <v>47</v>
      </c>
      <c r="K6123" s="0" t="s">
        <v>47</v>
      </c>
      <c r="L6123" s="0" t="s">
        <v>47</v>
      </c>
      <c r="M6123" s="0" t="s">
        <v>47</v>
      </c>
      <c r="N6123" s="0" t="n">
        <v>1</v>
      </c>
      <c r="O6123" s="0" t="n">
        <v>1</v>
      </c>
      <c r="P6123" s="0" t="n">
        <v>100</v>
      </c>
      <c r="Q6123" s="0" t="n">
        <v>1</v>
      </c>
      <c r="R6123" s="0" t="str">
        <f aca="false">INDEX(Lookup!$B$4:$B$18,MATCH(C6123,Lookup!$A$4:$A$18,0))</f>
        <v>India</v>
      </c>
      <c r="S6123" s="20" t="n">
        <f aca="false">INDEX(Lookup!$D$4:$D$18,MATCH(C6123,Lookup!$A$4:$A$18,0))</f>
        <v>0.012</v>
      </c>
      <c r="T6123" s="21" t="n">
        <f aca="false">ROUND(P6123*S6123,2)</f>
        <v>1.2</v>
      </c>
      <c r="U6123" s="21" t="n">
        <f aca="false">IF(T6123&lt;=10,1,IF(T6123&lt;=20,2,IF(T6123&lt;=30,3,IF(T6123&lt;=40,4,IF(T6123&lt;=50,5,IF(T6123&lt;=100,6,IF(T6123&lt;=250,7,8)))))))</f>
        <v>1</v>
      </c>
      <c r="V6123" s="21" t="n">
        <f aca="false">IF(AND(OR(Dashboard!$T$3="All",R6123=Dashboard!$T$3),OR(Dashboard!$T$4="All",D6123=Dashboard!$T$4)),1,0)</f>
        <v>1</v>
      </c>
      <c r="W6123" s="21" t="n">
        <f aca="false">IF(V6123=1,T6123+ROW()/10000000,0)</f>
        <v>1.2006123</v>
      </c>
    </row>
    <row r="6124" customFormat="false" ht="15" hidden="false" customHeight="false" outlineLevel="0" collapsed="false">
      <c r="A6124" s="0" t="n">
        <v>306653</v>
      </c>
      <c r="B6124" s="0" t="s">
        <v>13757</v>
      </c>
      <c r="C6124" s="0" t="n">
        <v>1</v>
      </c>
      <c r="D6124" s="0" t="s">
        <v>6924</v>
      </c>
      <c r="E6124" s="0" t="s">
        <v>13726</v>
      </c>
      <c r="F6124" s="0" t="s">
        <v>13648</v>
      </c>
      <c r="G6124" s="0" t="s">
        <v>13649</v>
      </c>
      <c r="H6124" s="0" t="s">
        <v>2349</v>
      </c>
      <c r="I6124" s="0" t="s">
        <v>2123</v>
      </c>
      <c r="J6124" s="0" t="s">
        <v>47</v>
      </c>
      <c r="K6124" s="0" t="s">
        <v>47</v>
      </c>
      <c r="L6124" s="0" t="s">
        <v>47</v>
      </c>
      <c r="M6124" s="0" t="s">
        <v>47</v>
      </c>
      <c r="N6124" s="0" t="n">
        <v>1</v>
      </c>
      <c r="O6124" s="0" t="n">
        <v>1</v>
      </c>
      <c r="P6124" s="0" t="n">
        <v>50</v>
      </c>
      <c r="Q6124" s="0" t="n">
        <v>1</v>
      </c>
      <c r="R6124" s="0" t="str">
        <f aca="false">INDEX(Lookup!$B$4:$B$18,MATCH(C6124,Lookup!$A$4:$A$18,0))</f>
        <v>India</v>
      </c>
      <c r="S6124" s="20" t="n">
        <f aca="false">INDEX(Lookup!$D$4:$D$18,MATCH(C6124,Lookup!$A$4:$A$18,0))</f>
        <v>0.012</v>
      </c>
      <c r="T6124" s="21" t="n">
        <f aca="false">ROUND(P6124*S6124,2)</f>
        <v>0.6</v>
      </c>
      <c r="U6124" s="21" t="n">
        <f aca="false">IF(T6124&lt;=10,1,IF(T6124&lt;=20,2,IF(T6124&lt;=30,3,IF(T6124&lt;=40,4,IF(T6124&lt;=50,5,IF(T6124&lt;=100,6,IF(T6124&lt;=250,7,8)))))))</f>
        <v>1</v>
      </c>
      <c r="V6124" s="21" t="n">
        <f aca="false">IF(AND(OR(Dashboard!$T$3="All",R6124=Dashboard!$T$3),OR(Dashboard!$T$4="All",D6124=Dashboard!$T$4)),1,0)</f>
        <v>1</v>
      </c>
      <c r="W6124" s="21" t="n">
        <f aca="false">IF(V6124=1,T6124+ROW()/10000000,0)</f>
        <v>0.6006124</v>
      </c>
    </row>
    <row r="6125" customFormat="false" ht="15" hidden="false" customHeight="false" outlineLevel="0" collapsed="false">
      <c r="A6125" s="0" t="n">
        <v>18433910</v>
      </c>
      <c r="B6125" s="0" t="s">
        <v>3565</v>
      </c>
      <c r="C6125" s="0" t="n">
        <v>1</v>
      </c>
      <c r="D6125" s="0" t="s">
        <v>6924</v>
      </c>
      <c r="E6125" s="0" t="s">
        <v>13758</v>
      </c>
      <c r="F6125" s="0" t="s">
        <v>13759</v>
      </c>
      <c r="G6125" s="0" t="s">
        <v>13760</v>
      </c>
      <c r="H6125" s="0" t="s">
        <v>1358</v>
      </c>
      <c r="I6125" s="0" t="s">
        <v>2123</v>
      </c>
      <c r="J6125" s="0" t="s">
        <v>47</v>
      </c>
      <c r="K6125" s="0" t="s">
        <v>47</v>
      </c>
      <c r="L6125" s="0" t="s">
        <v>47</v>
      </c>
      <c r="M6125" s="0" t="s">
        <v>47</v>
      </c>
      <c r="N6125" s="0" t="n">
        <v>2</v>
      </c>
      <c r="O6125" s="0" t="n">
        <v>10</v>
      </c>
      <c r="P6125" s="0" t="n">
        <v>500</v>
      </c>
      <c r="Q6125" s="0" t="n">
        <v>3.2</v>
      </c>
      <c r="R6125" s="0" t="str">
        <f aca="false">INDEX(Lookup!$B$4:$B$18,MATCH(C6125,Lookup!$A$4:$A$18,0))</f>
        <v>India</v>
      </c>
      <c r="S6125" s="20" t="n">
        <f aca="false">INDEX(Lookup!$D$4:$D$18,MATCH(C6125,Lookup!$A$4:$A$18,0))</f>
        <v>0.012</v>
      </c>
      <c r="T6125" s="21" t="n">
        <f aca="false">ROUND(P6125*S6125,2)</f>
        <v>6</v>
      </c>
      <c r="U6125" s="21" t="n">
        <f aca="false">IF(T6125&lt;=10,1,IF(T6125&lt;=20,2,IF(T6125&lt;=30,3,IF(T6125&lt;=40,4,IF(T6125&lt;=50,5,IF(T6125&lt;=100,6,IF(T6125&lt;=250,7,8)))))))</f>
        <v>1</v>
      </c>
      <c r="V6125" s="21" t="n">
        <f aca="false">IF(AND(OR(Dashboard!$T$3="All",R6125=Dashboard!$T$3),OR(Dashboard!$T$4="All",D6125=Dashboard!$T$4)),1,0)</f>
        <v>1</v>
      </c>
      <c r="W6125" s="21" t="n">
        <f aca="false">IF(V6125=1,T6125+ROW()/10000000,0)</f>
        <v>6.0006125</v>
      </c>
    </row>
    <row r="6126" customFormat="false" ht="15" hidden="false" customHeight="false" outlineLevel="0" collapsed="false">
      <c r="A6126" s="0" t="n">
        <v>18435287</v>
      </c>
      <c r="B6126" s="0" t="s">
        <v>3755</v>
      </c>
      <c r="C6126" s="0" t="n">
        <v>1</v>
      </c>
      <c r="D6126" s="0" t="s">
        <v>6924</v>
      </c>
      <c r="E6126" s="0" t="s">
        <v>13761</v>
      </c>
      <c r="F6126" s="0" t="s">
        <v>13759</v>
      </c>
      <c r="G6126" s="0" t="s">
        <v>13760</v>
      </c>
      <c r="H6126" s="0" t="s">
        <v>2659</v>
      </c>
      <c r="I6126" s="0" t="s">
        <v>2123</v>
      </c>
      <c r="J6126" s="0" t="s">
        <v>47</v>
      </c>
      <c r="K6126" s="0" t="s">
        <v>46</v>
      </c>
      <c r="L6126" s="0" t="s">
        <v>47</v>
      </c>
      <c r="M6126" s="0" t="s">
        <v>47</v>
      </c>
      <c r="N6126" s="0" t="n">
        <v>1</v>
      </c>
      <c r="O6126" s="0" t="n">
        <v>4</v>
      </c>
      <c r="P6126" s="0" t="n">
        <v>400</v>
      </c>
      <c r="Q6126" s="0" t="n">
        <v>3.2</v>
      </c>
      <c r="R6126" s="0" t="str">
        <f aca="false">INDEX(Lookup!$B$4:$B$18,MATCH(C6126,Lookup!$A$4:$A$18,0))</f>
        <v>India</v>
      </c>
      <c r="S6126" s="20" t="n">
        <f aca="false">INDEX(Lookup!$D$4:$D$18,MATCH(C6126,Lookup!$A$4:$A$18,0))</f>
        <v>0.012</v>
      </c>
      <c r="T6126" s="21" t="n">
        <f aca="false">ROUND(P6126*S6126,2)</f>
        <v>4.8</v>
      </c>
      <c r="U6126" s="21" t="n">
        <f aca="false">IF(T6126&lt;=10,1,IF(T6126&lt;=20,2,IF(T6126&lt;=30,3,IF(T6126&lt;=40,4,IF(T6126&lt;=50,5,IF(T6126&lt;=100,6,IF(T6126&lt;=250,7,8)))))))</f>
        <v>1</v>
      </c>
      <c r="V6126" s="21" t="n">
        <f aca="false">IF(AND(OR(Dashboard!$T$3="All",R6126=Dashboard!$T$3),OR(Dashboard!$T$4="All",D6126=Dashboard!$T$4)),1,0)</f>
        <v>1</v>
      </c>
      <c r="W6126" s="21" t="n">
        <f aca="false">IF(V6126=1,T6126+ROW()/10000000,0)</f>
        <v>4.8006126</v>
      </c>
    </row>
    <row r="6127" customFormat="false" ht="15" hidden="false" customHeight="false" outlineLevel="0" collapsed="false">
      <c r="A6127" s="0" t="n">
        <v>18433897</v>
      </c>
      <c r="B6127" s="0" t="s">
        <v>2993</v>
      </c>
      <c r="C6127" s="0" t="n">
        <v>1</v>
      </c>
      <c r="D6127" s="0" t="s">
        <v>6924</v>
      </c>
      <c r="E6127" s="0" t="s">
        <v>13758</v>
      </c>
      <c r="F6127" s="0" t="s">
        <v>13759</v>
      </c>
      <c r="G6127" s="0" t="s">
        <v>13760</v>
      </c>
      <c r="H6127" s="0" t="s">
        <v>1124</v>
      </c>
      <c r="I6127" s="0" t="s">
        <v>2123</v>
      </c>
      <c r="J6127" s="0" t="s">
        <v>47</v>
      </c>
      <c r="K6127" s="0" t="s">
        <v>47</v>
      </c>
      <c r="L6127" s="0" t="s">
        <v>47</v>
      </c>
      <c r="M6127" s="0" t="s">
        <v>47</v>
      </c>
      <c r="N6127" s="0" t="n">
        <v>2</v>
      </c>
      <c r="O6127" s="0" t="n">
        <v>2</v>
      </c>
      <c r="P6127" s="0" t="n">
        <v>900</v>
      </c>
      <c r="Q6127" s="0" t="n">
        <v>1</v>
      </c>
      <c r="R6127" s="0" t="str">
        <f aca="false">INDEX(Lookup!$B$4:$B$18,MATCH(C6127,Lookup!$A$4:$A$18,0))</f>
        <v>India</v>
      </c>
      <c r="S6127" s="20" t="n">
        <f aca="false">INDEX(Lookup!$D$4:$D$18,MATCH(C6127,Lookup!$A$4:$A$18,0))</f>
        <v>0.012</v>
      </c>
      <c r="T6127" s="21" t="n">
        <f aca="false">ROUND(P6127*S6127,2)</f>
        <v>10.8</v>
      </c>
      <c r="U6127" s="21" t="n">
        <f aca="false">IF(T6127&lt;=10,1,IF(T6127&lt;=20,2,IF(T6127&lt;=30,3,IF(T6127&lt;=40,4,IF(T6127&lt;=50,5,IF(T6127&lt;=100,6,IF(T6127&lt;=250,7,8)))))))</f>
        <v>2</v>
      </c>
      <c r="V6127" s="21" t="n">
        <f aca="false">IF(AND(OR(Dashboard!$T$3="All",R6127=Dashboard!$T$3),OR(Dashboard!$T$4="All",D6127=Dashboard!$T$4)),1,0)</f>
        <v>1</v>
      </c>
      <c r="W6127" s="21" t="n">
        <f aca="false">IF(V6127=1,T6127+ROW()/10000000,0)</f>
        <v>10.8006127</v>
      </c>
    </row>
    <row r="6128" customFormat="false" ht="15" hidden="false" customHeight="false" outlineLevel="0" collapsed="false">
      <c r="A6128" s="0" t="n">
        <v>18435820</v>
      </c>
      <c r="B6128" s="0" t="s">
        <v>3115</v>
      </c>
      <c r="C6128" s="0" t="n">
        <v>1</v>
      </c>
      <c r="D6128" s="0" t="s">
        <v>6924</v>
      </c>
      <c r="E6128" s="0" t="s">
        <v>13758</v>
      </c>
      <c r="F6128" s="0" t="s">
        <v>13759</v>
      </c>
      <c r="G6128" s="0" t="s">
        <v>13760</v>
      </c>
      <c r="H6128" s="0" t="s">
        <v>164</v>
      </c>
      <c r="I6128" s="0" t="s">
        <v>2123</v>
      </c>
      <c r="J6128" s="0" t="s">
        <v>47</v>
      </c>
      <c r="K6128" s="0" t="s">
        <v>47</v>
      </c>
      <c r="L6128" s="0" t="s">
        <v>47</v>
      </c>
      <c r="M6128" s="0" t="s">
        <v>47</v>
      </c>
      <c r="N6128" s="0" t="n">
        <v>2</v>
      </c>
      <c r="O6128" s="0" t="n">
        <v>0</v>
      </c>
      <c r="P6128" s="0" t="n">
        <v>600</v>
      </c>
      <c r="Q6128" s="0" t="n">
        <v>1</v>
      </c>
      <c r="R6128" s="0" t="str">
        <f aca="false">INDEX(Lookup!$B$4:$B$18,MATCH(C6128,Lookup!$A$4:$A$18,0))</f>
        <v>India</v>
      </c>
      <c r="S6128" s="20" t="n">
        <f aca="false">INDEX(Lookup!$D$4:$D$18,MATCH(C6128,Lookup!$A$4:$A$18,0))</f>
        <v>0.012</v>
      </c>
      <c r="T6128" s="21" t="n">
        <f aca="false">ROUND(P6128*S6128,2)</f>
        <v>7.2</v>
      </c>
      <c r="U6128" s="21" t="n">
        <f aca="false">IF(T6128&lt;=10,1,IF(T6128&lt;=20,2,IF(T6128&lt;=30,3,IF(T6128&lt;=40,4,IF(T6128&lt;=50,5,IF(T6128&lt;=100,6,IF(T6128&lt;=250,7,8)))))))</f>
        <v>1</v>
      </c>
      <c r="V6128" s="21" t="n">
        <f aca="false">IF(AND(OR(Dashboard!$T$3="All",R6128=Dashboard!$T$3),OR(Dashboard!$T$4="All",D6128=Dashboard!$T$4)),1,0)</f>
        <v>1</v>
      </c>
      <c r="W6128" s="21" t="n">
        <f aca="false">IF(V6128=1,T6128+ROW()/10000000,0)</f>
        <v>7.2006128</v>
      </c>
    </row>
    <row r="6129" customFormat="false" ht="15" hidden="false" customHeight="false" outlineLevel="0" collapsed="false">
      <c r="A6129" s="0" t="n">
        <v>18435289</v>
      </c>
      <c r="B6129" s="0" t="s">
        <v>2408</v>
      </c>
      <c r="C6129" s="0" t="n">
        <v>1</v>
      </c>
      <c r="D6129" s="0" t="s">
        <v>6924</v>
      </c>
      <c r="E6129" s="0" t="s">
        <v>13758</v>
      </c>
      <c r="F6129" s="0" t="s">
        <v>13759</v>
      </c>
      <c r="G6129" s="0" t="s">
        <v>13760</v>
      </c>
      <c r="H6129" s="0" t="s">
        <v>3392</v>
      </c>
      <c r="I6129" s="0" t="s">
        <v>2123</v>
      </c>
      <c r="J6129" s="0" t="s">
        <v>47</v>
      </c>
      <c r="K6129" s="0" t="s">
        <v>47</v>
      </c>
      <c r="L6129" s="0" t="s">
        <v>47</v>
      </c>
      <c r="M6129" s="0" t="s">
        <v>47</v>
      </c>
      <c r="N6129" s="0" t="n">
        <v>2</v>
      </c>
      <c r="O6129" s="0" t="n">
        <v>0</v>
      </c>
      <c r="P6129" s="0" t="n">
        <v>700</v>
      </c>
      <c r="Q6129" s="0" t="n">
        <v>1</v>
      </c>
      <c r="R6129" s="0" t="str">
        <f aca="false">INDEX(Lookup!$B$4:$B$18,MATCH(C6129,Lookup!$A$4:$A$18,0))</f>
        <v>India</v>
      </c>
      <c r="S6129" s="20" t="n">
        <f aca="false">INDEX(Lookup!$D$4:$D$18,MATCH(C6129,Lookup!$A$4:$A$18,0))</f>
        <v>0.012</v>
      </c>
      <c r="T6129" s="21" t="n">
        <f aca="false">ROUND(P6129*S6129,2)</f>
        <v>8.4</v>
      </c>
      <c r="U6129" s="21" t="n">
        <f aca="false">IF(T6129&lt;=10,1,IF(T6129&lt;=20,2,IF(T6129&lt;=30,3,IF(T6129&lt;=40,4,IF(T6129&lt;=50,5,IF(T6129&lt;=100,6,IF(T6129&lt;=250,7,8)))))))</f>
        <v>1</v>
      </c>
      <c r="V6129" s="21" t="n">
        <f aca="false">IF(AND(OR(Dashboard!$T$3="All",R6129=Dashboard!$T$3),OR(Dashboard!$T$4="All",D6129=Dashboard!$T$4)),1,0)</f>
        <v>1</v>
      </c>
      <c r="W6129" s="21" t="n">
        <f aca="false">IF(V6129=1,T6129+ROW()/10000000,0)</f>
        <v>8.4006129</v>
      </c>
    </row>
    <row r="6130" customFormat="false" ht="15" hidden="false" customHeight="false" outlineLevel="0" collapsed="false">
      <c r="A6130" s="0" t="n">
        <v>18438424</v>
      </c>
      <c r="B6130" s="0" t="s">
        <v>2995</v>
      </c>
      <c r="C6130" s="0" t="n">
        <v>1</v>
      </c>
      <c r="D6130" s="0" t="s">
        <v>6924</v>
      </c>
      <c r="E6130" s="0" t="s">
        <v>13758</v>
      </c>
      <c r="F6130" s="0" t="s">
        <v>13759</v>
      </c>
      <c r="G6130" s="0" t="s">
        <v>13760</v>
      </c>
      <c r="H6130" s="0" t="s">
        <v>2997</v>
      </c>
      <c r="I6130" s="0" t="s">
        <v>2123</v>
      </c>
      <c r="J6130" s="0" t="s">
        <v>47</v>
      </c>
      <c r="K6130" s="0" t="s">
        <v>47</v>
      </c>
      <c r="L6130" s="0" t="s">
        <v>47</v>
      </c>
      <c r="M6130" s="0" t="s">
        <v>47</v>
      </c>
      <c r="N6130" s="0" t="n">
        <v>2</v>
      </c>
      <c r="O6130" s="0" t="n">
        <v>0</v>
      </c>
      <c r="P6130" s="0" t="n">
        <v>600</v>
      </c>
      <c r="Q6130" s="0" t="n">
        <v>1</v>
      </c>
      <c r="R6130" s="0" t="str">
        <f aca="false">INDEX(Lookup!$B$4:$B$18,MATCH(C6130,Lookup!$A$4:$A$18,0))</f>
        <v>India</v>
      </c>
      <c r="S6130" s="20" t="n">
        <f aca="false">INDEX(Lookup!$D$4:$D$18,MATCH(C6130,Lookup!$A$4:$A$18,0))</f>
        <v>0.012</v>
      </c>
      <c r="T6130" s="21" t="n">
        <f aca="false">ROUND(P6130*S6130,2)</f>
        <v>7.2</v>
      </c>
      <c r="U6130" s="21" t="n">
        <f aca="false">IF(T6130&lt;=10,1,IF(T6130&lt;=20,2,IF(T6130&lt;=30,3,IF(T6130&lt;=40,4,IF(T6130&lt;=50,5,IF(T6130&lt;=100,6,IF(T6130&lt;=250,7,8)))))))</f>
        <v>1</v>
      </c>
      <c r="V6130" s="21" t="n">
        <f aca="false">IF(AND(OR(Dashboard!$T$3="All",R6130=Dashboard!$T$3),OR(Dashboard!$T$4="All",D6130=Dashboard!$T$4)),1,0)</f>
        <v>1</v>
      </c>
      <c r="W6130" s="21" t="n">
        <f aca="false">IF(V6130=1,T6130+ROW()/10000000,0)</f>
        <v>7.200613</v>
      </c>
    </row>
    <row r="6131" customFormat="false" ht="15" hidden="false" customHeight="false" outlineLevel="0" collapsed="false">
      <c r="A6131" s="0" t="n">
        <v>18435290</v>
      </c>
      <c r="B6131" s="0" t="s">
        <v>3162</v>
      </c>
      <c r="C6131" s="0" t="n">
        <v>1</v>
      </c>
      <c r="D6131" s="0" t="s">
        <v>6924</v>
      </c>
      <c r="E6131" s="0" t="s">
        <v>13758</v>
      </c>
      <c r="F6131" s="0" t="s">
        <v>13759</v>
      </c>
      <c r="G6131" s="0" t="s">
        <v>13760</v>
      </c>
      <c r="H6131" s="0" t="s">
        <v>2342</v>
      </c>
      <c r="I6131" s="0" t="s">
        <v>2123</v>
      </c>
      <c r="J6131" s="0" t="s">
        <v>47</v>
      </c>
      <c r="K6131" s="0" t="s">
        <v>47</v>
      </c>
      <c r="L6131" s="0" t="s">
        <v>47</v>
      </c>
      <c r="M6131" s="0" t="s">
        <v>47</v>
      </c>
      <c r="N6131" s="0" t="n">
        <v>1</v>
      </c>
      <c r="O6131" s="0" t="n">
        <v>2</v>
      </c>
      <c r="P6131" s="0" t="n">
        <v>400</v>
      </c>
      <c r="Q6131" s="0" t="n">
        <v>1</v>
      </c>
      <c r="R6131" s="0" t="str">
        <f aca="false">INDEX(Lookup!$B$4:$B$18,MATCH(C6131,Lookup!$A$4:$A$18,0))</f>
        <v>India</v>
      </c>
      <c r="S6131" s="20" t="n">
        <f aca="false">INDEX(Lookup!$D$4:$D$18,MATCH(C6131,Lookup!$A$4:$A$18,0))</f>
        <v>0.012</v>
      </c>
      <c r="T6131" s="21" t="n">
        <f aca="false">ROUND(P6131*S6131,2)</f>
        <v>4.8</v>
      </c>
      <c r="U6131" s="21" t="n">
        <f aca="false">IF(T6131&lt;=10,1,IF(T6131&lt;=20,2,IF(T6131&lt;=30,3,IF(T6131&lt;=40,4,IF(T6131&lt;=50,5,IF(T6131&lt;=100,6,IF(T6131&lt;=250,7,8)))))))</f>
        <v>1</v>
      </c>
      <c r="V6131" s="21" t="n">
        <f aca="false">IF(AND(OR(Dashboard!$T$3="All",R6131=Dashboard!$T$3),OR(Dashboard!$T$4="All",D6131=Dashboard!$T$4)),1,0)</f>
        <v>1</v>
      </c>
      <c r="W6131" s="21" t="n">
        <f aca="false">IF(V6131=1,T6131+ROW()/10000000,0)</f>
        <v>4.8006131</v>
      </c>
    </row>
    <row r="6132" customFormat="false" ht="15" hidden="false" customHeight="false" outlineLevel="0" collapsed="false">
      <c r="A6132" s="0" t="n">
        <v>18433864</v>
      </c>
      <c r="B6132" s="0" t="s">
        <v>7934</v>
      </c>
      <c r="C6132" s="0" t="n">
        <v>1</v>
      </c>
      <c r="D6132" s="0" t="s">
        <v>6924</v>
      </c>
      <c r="E6132" s="0" t="s">
        <v>13758</v>
      </c>
      <c r="F6132" s="0" t="s">
        <v>13759</v>
      </c>
      <c r="G6132" s="0" t="s">
        <v>13760</v>
      </c>
      <c r="H6132" s="0" t="s">
        <v>2723</v>
      </c>
      <c r="I6132" s="0" t="s">
        <v>2123</v>
      </c>
      <c r="J6132" s="0" t="s">
        <v>47</v>
      </c>
      <c r="K6132" s="0" t="s">
        <v>47</v>
      </c>
      <c r="L6132" s="0" t="s">
        <v>47</v>
      </c>
      <c r="M6132" s="0" t="s">
        <v>47</v>
      </c>
      <c r="N6132" s="0" t="n">
        <v>2</v>
      </c>
      <c r="O6132" s="0" t="n">
        <v>1</v>
      </c>
      <c r="P6132" s="0" t="n">
        <v>650</v>
      </c>
      <c r="Q6132" s="0" t="n">
        <v>1</v>
      </c>
      <c r="R6132" s="0" t="str">
        <f aca="false">INDEX(Lookup!$B$4:$B$18,MATCH(C6132,Lookup!$A$4:$A$18,0))</f>
        <v>India</v>
      </c>
      <c r="S6132" s="20" t="n">
        <f aca="false">INDEX(Lookup!$D$4:$D$18,MATCH(C6132,Lookup!$A$4:$A$18,0))</f>
        <v>0.012</v>
      </c>
      <c r="T6132" s="21" t="n">
        <f aca="false">ROUND(P6132*S6132,2)</f>
        <v>7.8</v>
      </c>
      <c r="U6132" s="21" t="n">
        <f aca="false">IF(T6132&lt;=10,1,IF(T6132&lt;=20,2,IF(T6132&lt;=30,3,IF(T6132&lt;=40,4,IF(T6132&lt;=50,5,IF(T6132&lt;=100,6,IF(T6132&lt;=250,7,8)))))))</f>
        <v>1</v>
      </c>
      <c r="V6132" s="21" t="n">
        <f aca="false">IF(AND(OR(Dashboard!$T$3="All",R6132=Dashboard!$T$3),OR(Dashboard!$T$4="All",D6132=Dashboard!$T$4)),1,0)</f>
        <v>1</v>
      </c>
      <c r="W6132" s="21" t="n">
        <f aca="false">IF(V6132=1,T6132+ROW()/10000000,0)</f>
        <v>7.8006132</v>
      </c>
    </row>
    <row r="6133" customFormat="false" ht="15" hidden="false" customHeight="false" outlineLevel="0" collapsed="false">
      <c r="A6133" s="0" t="n">
        <v>18435829</v>
      </c>
      <c r="B6133" s="0" t="s">
        <v>5247</v>
      </c>
      <c r="C6133" s="0" t="n">
        <v>1</v>
      </c>
      <c r="D6133" s="0" t="s">
        <v>6924</v>
      </c>
      <c r="E6133" s="0" t="s">
        <v>13758</v>
      </c>
      <c r="F6133" s="0" t="s">
        <v>13759</v>
      </c>
      <c r="G6133" s="0" t="s">
        <v>13760</v>
      </c>
      <c r="H6133" s="0" t="s">
        <v>3129</v>
      </c>
      <c r="I6133" s="0" t="s">
        <v>2123</v>
      </c>
      <c r="J6133" s="0" t="s">
        <v>47</v>
      </c>
      <c r="K6133" s="0" t="s">
        <v>47</v>
      </c>
      <c r="L6133" s="0" t="s">
        <v>47</v>
      </c>
      <c r="M6133" s="0" t="s">
        <v>47</v>
      </c>
      <c r="N6133" s="0" t="n">
        <v>1</v>
      </c>
      <c r="O6133" s="0" t="n">
        <v>0</v>
      </c>
      <c r="P6133" s="0" t="n">
        <v>350</v>
      </c>
      <c r="Q6133" s="0" t="n">
        <v>1</v>
      </c>
      <c r="R6133" s="0" t="str">
        <f aca="false">INDEX(Lookup!$B$4:$B$18,MATCH(C6133,Lookup!$A$4:$A$18,0))</f>
        <v>India</v>
      </c>
      <c r="S6133" s="20" t="n">
        <f aca="false">INDEX(Lookup!$D$4:$D$18,MATCH(C6133,Lookup!$A$4:$A$18,0))</f>
        <v>0.012</v>
      </c>
      <c r="T6133" s="21" t="n">
        <f aca="false">ROUND(P6133*S6133,2)</f>
        <v>4.2</v>
      </c>
      <c r="U6133" s="21" t="n">
        <f aca="false">IF(T6133&lt;=10,1,IF(T6133&lt;=20,2,IF(T6133&lt;=30,3,IF(T6133&lt;=40,4,IF(T6133&lt;=50,5,IF(T6133&lt;=100,6,IF(T6133&lt;=250,7,8)))))))</f>
        <v>1</v>
      </c>
      <c r="V6133" s="21" t="n">
        <f aca="false">IF(AND(OR(Dashboard!$T$3="All",R6133=Dashboard!$T$3),OR(Dashboard!$T$4="All",D6133=Dashboard!$T$4)),1,0)</f>
        <v>1</v>
      </c>
      <c r="W6133" s="21" t="n">
        <f aca="false">IF(V6133=1,T6133+ROW()/10000000,0)</f>
        <v>4.2006133</v>
      </c>
    </row>
    <row r="6134" customFormat="false" ht="15" hidden="false" customHeight="false" outlineLevel="0" collapsed="false">
      <c r="A6134" s="0" t="n">
        <v>7618</v>
      </c>
      <c r="B6134" s="0" t="s">
        <v>13762</v>
      </c>
      <c r="C6134" s="0" t="n">
        <v>1</v>
      </c>
      <c r="D6134" s="0" t="s">
        <v>6924</v>
      </c>
      <c r="E6134" s="0" t="s">
        <v>13763</v>
      </c>
      <c r="F6134" s="0" t="s">
        <v>13764</v>
      </c>
      <c r="G6134" s="0" t="s">
        <v>13765</v>
      </c>
      <c r="H6134" s="0" t="s">
        <v>2972</v>
      </c>
      <c r="I6134" s="0" t="s">
        <v>2123</v>
      </c>
      <c r="J6134" s="0" t="s">
        <v>47</v>
      </c>
      <c r="K6134" s="0" t="s">
        <v>47</v>
      </c>
      <c r="L6134" s="0" t="s">
        <v>47</v>
      </c>
      <c r="M6134" s="0" t="s">
        <v>47</v>
      </c>
      <c r="N6134" s="0" t="n">
        <v>1</v>
      </c>
      <c r="O6134" s="0" t="n">
        <v>46</v>
      </c>
      <c r="P6134" s="0" t="n">
        <v>400</v>
      </c>
      <c r="Q6134" s="0" t="n">
        <v>3.3</v>
      </c>
      <c r="R6134" s="0" t="str">
        <f aca="false">INDEX(Lookup!$B$4:$B$18,MATCH(C6134,Lookup!$A$4:$A$18,0))</f>
        <v>India</v>
      </c>
      <c r="S6134" s="20" t="n">
        <f aca="false">INDEX(Lookup!$D$4:$D$18,MATCH(C6134,Lookup!$A$4:$A$18,0))</f>
        <v>0.012</v>
      </c>
      <c r="T6134" s="21" t="n">
        <f aca="false">ROUND(P6134*S6134,2)</f>
        <v>4.8</v>
      </c>
      <c r="U6134" s="21" t="n">
        <f aca="false">IF(T6134&lt;=10,1,IF(T6134&lt;=20,2,IF(T6134&lt;=30,3,IF(T6134&lt;=40,4,IF(T6134&lt;=50,5,IF(T6134&lt;=100,6,IF(T6134&lt;=250,7,8)))))))</f>
        <v>1</v>
      </c>
      <c r="V6134" s="21" t="n">
        <f aca="false">IF(AND(OR(Dashboard!$T$3="All",R6134=Dashboard!$T$3),OR(Dashboard!$T$4="All",D6134=Dashboard!$T$4)),1,0)</f>
        <v>1</v>
      </c>
      <c r="W6134" s="21" t="n">
        <f aca="false">IF(V6134=1,T6134+ROW()/10000000,0)</f>
        <v>4.8006134</v>
      </c>
    </row>
    <row r="6135" customFormat="false" ht="15" hidden="false" customHeight="false" outlineLevel="0" collapsed="false">
      <c r="A6135" s="0" t="n">
        <v>3637</v>
      </c>
      <c r="B6135" s="0" t="s">
        <v>13766</v>
      </c>
      <c r="C6135" s="0" t="n">
        <v>1</v>
      </c>
      <c r="D6135" s="0" t="s">
        <v>6924</v>
      </c>
      <c r="E6135" s="0" t="s">
        <v>13767</v>
      </c>
      <c r="F6135" s="0" t="s">
        <v>13764</v>
      </c>
      <c r="G6135" s="0" t="s">
        <v>13765</v>
      </c>
      <c r="H6135" s="0" t="s">
        <v>2122</v>
      </c>
      <c r="I6135" s="0" t="s">
        <v>2123</v>
      </c>
      <c r="J6135" s="0" t="s">
        <v>47</v>
      </c>
      <c r="K6135" s="0" t="s">
        <v>46</v>
      </c>
      <c r="L6135" s="0" t="s">
        <v>47</v>
      </c>
      <c r="M6135" s="0" t="s">
        <v>47</v>
      </c>
      <c r="N6135" s="0" t="n">
        <v>2</v>
      </c>
      <c r="O6135" s="0" t="n">
        <v>66</v>
      </c>
      <c r="P6135" s="0" t="n">
        <v>550</v>
      </c>
      <c r="Q6135" s="0" t="n">
        <v>3.4</v>
      </c>
      <c r="R6135" s="0" t="str">
        <f aca="false">INDEX(Lookup!$B$4:$B$18,MATCH(C6135,Lookup!$A$4:$A$18,0))</f>
        <v>India</v>
      </c>
      <c r="S6135" s="20" t="n">
        <f aca="false">INDEX(Lookup!$D$4:$D$18,MATCH(C6135,Lookup!$A$4:$A$18,0))</f>
        <v>0.012</v>
      </c>
      <c r="T6135" s="21" t="n">
        <f aca="false">ROUND(P6135*S6135,2)</f>
        <v>6.6</v>
      </c>
      <c r="U6135" s="21" t="n">
        <f aca="false">IF(T6135&lt;=10,1,IF(T6135&lt;=20,2,IF(T6135&lt;=30,3,IF(T6135&lt;=40,4,IF(T6135&lt;=50,5,IF(T6135&lt;=100,6,IF(T6135&lt;=250,7,8)))))))</f>
        <v>1</v>
      </c>
      <c r="V6135" s="21" t="n">
        <f aca="false">IF(AND(OR(Dashboard!$T$3="All",R6135=Dashboard!$T$3),OR(Dashboard!$T$4="All",D6135=Dashboard!$T$4)),1,0)</f>
        <v>1</v>
      </c>
      <c r="W6135" s="21" t="n">
        <f aca="false">IF(V6135=1,T6135+ROW()/10000000,0)</f>
        <v>6.6006135</v>
      </c>
    </row>
    <row r="6136" customFormat="false" ht="15" hidden="false" customHeight="false" outlineLevel="0" collapsed="false">
      <c r="A6136" s="0" t="n">
        <v>302277</v>
      </c>
      <c r="B6136" s="0" t="s">
        <v>13768</v>
      </c>
      <c r="C6136" s="0" t="n">
        <v>1</v>
      </c>
      <c r="D6136" s="0" t="s">
        <v>6924</v>
      </c>
      <c r="E6136" s="0" t="s">
        <v>13769</v>
      </c>
      <c r="F6136" s="0" t="s">
        <v>13764</v>
      </c>
      <c r="G6136" s="0" t="s">
        <v>13765</v>
      </c>
      <c r="H6136" s="0" t="s">
        <v>156</v>
      </c>
      <c r="I6136" s="0" t="s">
        <v>2123</v>
      </c>
      <c r="J6136" s="0" t="s">
        <v>47</v>
      </c>
      <c r="K6136" s="0" t="s">
        <v>47</v>
      </c>
      <c r="L6136" s="0" t="s">
        <v>47</v>
      </c>
      <c r="M6136" s="0" t="s">
        <v>47</v>
      </c>
      <c r="N6136" s="0" t="n">
        <v>2</v>
      </c>
      <c r="O6136" s="0" t="n">
        <v>11</v>
      </c>
      <c r="P6136" s="0" t="n">
        <v>700</v>
      </c>
      <c r="Q6136" s="0" t="n">
        <v>3.1</v>
      </c>
      <c r="R6136" s="0" t="str">
        <f aca="false">INDEX(Lookup!$B$4:$B$18,MATCH(C6136,Lookup!$A$4:$A$18,0))</f>
        <v>India</v>
      </c>
      <c r="S6136" s="20" t="n">
        <f aca="false">INDEX(Lookup!$D$4:$D$18,MATCH(C6136,Lookup!$A$4:$A$18,0))</f>
        <v>0.012</v>
      </c>
      <c r="T6136" s="21" t="n">
        <f aca="false">ROUND(P6136*S6136,2)</f>
        <v>8.4</v>
      </c>
      <c r="U6136" s="21" t="n">
        <f aca="false">IF(T6136&lt;=10,1,IF(T6136&lt;=20,2,IF(T6136&lt;=30,3,IF(T6136&lt;=40,4,IF(T6136&lt;=50,5,IF(T6136&lt;=100,6,IF(T6136&lt;=250,7,8)))))))</f>
        <v>1</v>
      </c>
      <c r="V6136" s="21" t="n">
        <f aca="false">IF(AND(OR(Dashboard!$T$3="All",R6136=Dashboard!$T$3),OR(Dashboard!$T$4="All",D6136=Dashboard!$T$4)),1,0)</f>
        <v>1</v>
      </c>
      <c r="W6136" s="21" t="n">
        <f aca="false">IF(V6136=1,T6136+ROW()/10000000,0)</f>
        <v>8.4006136</v>
      </c>
    </row>
    <row r="6137" customFormat="false" ht="15" hidden="false" customHeight="false" outlineLevel="0" collapsed="false">
      <c r="A6137" s="0" t="n">
        <v>18216942</v>
      </c>
      <c r="B6137" s="0" t="s">
        <v>13770</v>
      </c>
      <c r="C6137" s="0" t="n">
        <v>1</v>
      </c>
      <c r="D6137" s="0" t="s">
        <v>6924</v>
      </c>
      <c r="E6137" s="0" t="s">
        <v>13771</v>
      </c>
      <c r="F6137" s="0" t="s">
        <v>13764</v>
      </c>
      <c r="G6137" s="0" t="s">
        <v>13765</v>
      </c>
      <c r="H6137" s="0" t="s">
        <v>1124</v>
      </c>
      <c r="I6137" s="0" t="s">
        <v>2123</v>
      </c>
      <c r="J6137" s="0" t="s">
        <v>47</v>
      </c>
      <c r="K6137" s="0" t="s">
        <v>46</v>
      </c>
      <c r="L6137" s="0" t="s">
        <v>47</v>
      </c>
      <c r="M6137" s="0" t="s">
        <v>47</v>
      </c>
      <c r="N6137" s="0" t="n">
        <v>2</v>
      </c>
      <c r="O6137" s="0" t="n">
        <v>108</v>
      </c>
      <c r="P6137" s="0" t="n">
        <v>900</v>
      </c>
      <c r="Q6137" s="0" t="n">
        <v>4.3</v>
      </c>
      <c r="R6137" s="0" t="str">
        <f aca="false">INDEX(Lookup!$B$4:$B$18,MATCH(C6137,Lookup!$A$4:$A$18,0))</f>
        <v>India</v>
      </c>
      <c r="S6137" s="20" t="n">
        <f aca="false">INDEX(Lookup!$D$4:$D$18,MATCH(C6137,Lookup!$A$4:$A$18,0))</f>
        <v>0.012</v>
      </c>
      <c r="T6137" s="21" t="n">
        <f aca="false">ROUND(P6137*S6137,2)</f>
        <v>10.8</v>
      </c>
      <c r="U6137" s="21" t="n">
        <f aca="false">IF(T6137&lt;=10,1,IF(T6137&lt;=20,2,IF(T6137&lt;=30,3,IF(T6137&lt;=40,4,IF(T6137&lt;=50,5,IF(T6137&lt;=100,6,IF(T6137&lt;=250,7,8)))))))</f>
        <v>2</v>
      </c>
      <c r="V6137" s="21" t="n">
        <f aca="false">IF(AND(OR(Dashboard!$T$3="All",R6137=Dashboard!$T$3),OR(Dashboard!$T$4="All",D6137=Dashboard!$T$4)),1,0)</f>
        <v>1</v>
      </c>
      <c r="W6137" s="21" t="n">
        <f aca="false">IF(V6137=1,T6137+ROW()/10000000,0)</f>
        <v>10.8006137</v>
      </c>
    </row>
    <row r="6138" customFormat="false" ht="15" hidden="false" customHeight="false" outlineLevel="0" collapsed="false">
      <c r="A6138" s="0" t="n">
        <v>5784</v>
      </c>
      <c r="B6138" s="0" t="s">
        <v>3011</v>
      </c>
      <c r="C6138" s="0" t="n">
        <v>1</v>
      </c>
      <c r="D6138" s="0" t="s">
        <v>6924</v>
      </c>
      <c r="E6138" s="0" t="s">
        <v>13772</v>
      </c>
      <c r="F6138" s="0" t="s">
        <v>13773</v>
      </c>
      <c r="G6138" s="0" t="s">
        <v>13772</v>
      </c>
      <c r="H6138" s="0" t="s">
        <v>3015</v>
      </c>
      <c r="I6138" s="0" t="s">
        <v>2123</v>
      </c>
      <c r="J6138" s="0" t="s">
        <v>47</v>
      </c>
      <c r="K6138" s="0" t="s">
        <v>47</v>
      </c>
      <c r="L6138" s="0" t="s">
        <v>47</v>
      </c>
      <c r="M6138" s="0" t="s">
        <v>47</v>
      </c>
      <c r="N6138" s="0" t="n">
        <v>1</v>
      </c>
      <c r="O6138" s="0" t="n">
        <v>39</v>
      </c>
      <c r="P6138" s="0" t="n">
        <v>400</v>
      </c>
      <c r="Q6138" s="0" t="n">
        <v>3.3</v>
      </c>
      <c r="R6138" s="0" t="str">
        <f aca="false">INDEX(Lookup!$B$4:$B$18,MATCH(C6138,Lookup!$A$4:$A$18,0))</f>
        <v>India</v>
      </c>
      <c r="S6138" s="20" t="n">
        <f aca="false">INDEX(Lookup!$D$4:$D$18,MATCH(C6138,Lookup!$A$4:$A$18,0))</f>
        <v>0.012</v>
      </c>
      <c r="T6138" s="21" t="n">
        <f aca="false">ROUND(P6138*S6138,2)</f>
        <v>4.8</v>
      </c>
      <c r="U6138" s="21" t="n">
        <f aca="false">IF(T6138&lt;=10,1,IF(T6138&lt;=20,2,IF(T6138&lt;=30,3,IF(T6138&lt;=40,4,IF(T6138&lt;=50,5,IF(T6138&lt;=100,6,IF(T6138&lt;=250,7,8)))))))</f>
        <v>1</v>
      </c>
      <c r="V6138" s="21" t="n">
        <f aca="false">IF(AND(OR(Dashboard!$T$3="All",R6138=Dashboard!$T$3),OR(Dashboard!$T$4="All",D6138=Dashboard!$T$4)),1,0)</f>
        <v>1</v>
      </c>
      <c r="W6138" s="21" t="n">
        <f aca="false">IF(V6138=1,T6138+ROW()/10000000,0)</f>
        <v>4.8006138</v>
      </c>
    </row>
    <row r="6139" customFormat="false" ht="15" hidden="false" customHeight="false" outlineLevel="0" collapsed="false">
      <c r="A6139" s="0" t="n">
        <v>5783</v>
      </c>
      <c r="B6139" s="0" t="s">
        <v>3180</v>
      </c>
      <c r="C6139" s="0" t="n">
        <v>1</v>
      </c>
      <c r="D6139" s="0" t="s">
        <v>6924</v>
      </c>
      <c r="E6139" s="0" t="s">
        <v>13774</v>
      </c>
      <c r="F6139" s="0" t="s">
        <v>13773</v>
      </c>
      <c r="G6139" s="0" t="s">
        <v>13772</v>
      </c>
      <c r="H6139" s="0" t="s">
        <v>3182</v>
      </c>
      <c r="I6139" s="0" t="s">
        <v>2123</v>
      </c>
      <c r="J6139" s="0" t="s">
        <v>47</v>
      </c>
      <c r="K6139" s="0" t="s">
        <v>47</v>
      </c>
      <c r="L6139" s="0" t="s">
        <v>47</v>
      </c>
      <c r="M6139" s="0" t="s">
        <v>47</v>
      </c>
      <c r="N6139" s="0" t="n">
        <v>1</v>
      </c>
      <c r="O6139" s="0" t="n">
        <v>39</v>
      </c>
      <c r="P6139" s="0" t="n">
        <v>300</v>
      </c>
      <c r="Q6139" s="0" t="n">
        <v>3.5</v>
      </c>
      <c r="R6139" s="0" t="str">
        <f aca="false">INDEX(Lookup!$B$4:$B$18,MATCH(C6139,Lookup!$A$4:$A$18,0))</f>
        <v>India</v>
      </c>
      <c r="S6139" s="20" t="n">
        <f aca="false">INDEX(Lookup!$D$4:$D$18,MATCH(C6139,Lookup!$A$4:$A$18,0))</f>
        <v>0.012</v>
      </c>
      <c r="T6139" s="21" t="n">
        <f aca="false">ROUND(P6139*S6139,2)</f>
        <v>3.6</v>
      </c>
      <c r="U6139" s="21" t="n">
        <f aca="false">IF(T6139&lt;=10,1,IF(T6139&lt;=20,2,IF(T6139&lt;=30,3,IF(T6139&lt;=40,4,IF(T6139&lt;=50,5,IF(T6139&lt;=100,6,IF(T6139&lt;=250,7,8)))))))</f>
        <v>1</v>
      </c>
      <c r="V6139" s="21" t="n">
        <f aca="false">IF(AND(OR(Dashboard!$T$3="All",R6139=Dashboard!$T$3),OR(Dashboard!$T$4="All",D6139=Dashboard!$T$4)),1,0)</f>
        <v>1</v>
      </c>
      <c r="W6139" s="21" t="n">
        <f aca="false">IF(V6139=1,T6139+ROW()/10000000,0)</f>
        <v>3.6006139</v>
      </c>
    </row>
    <row r="6140" customFormat="false" ht="15" hidden="false" customHeight="false" outlineLevel="0" collapsed="false">
      <c r="A6140" s="0" t="n">
        <v>800</v>
      </c>
      <c r="B6140" s="0" t="s">
        <v>13775</v>
      </c>
      <c r="C6140" s="0" t="n">
        <v>1</v>
      </c>
      <c r="D6140" s="0" t="s">
        <v>6924</v>
      </c>
      <c r="E6140" s="0" t="s">
        <v>13776</v>
      </c>
      <c r="F6140" s="0" t="s">
        <v>13773</v>
      </c>
      <c r="G6140" s="0" t="s">
        <v>13772</v>
      </c>
      <c r="H6140" s="0" t="s">
        <v>2359</v>
      </c>
      <c r="I6140" s="0" t="s">
        <v>2123</v>
      </c>
      <c r="J6140" s="0" t="s">
        <v>46</v>
      </c>
      <c r="K6140" s="0" t="s">
        <v>46</v>
      </c>
      <c r="L6140" s="0" t="s">
        <v>47</v>
      </c>
      <c r="M6140" s="0" t="s">
        <v>47</v>
      </c>
      <c r="N6140" s="0" t="n">
        <v>3</v>
      </c>
      <c r="O6140" s="0" t="n">
        <v>447</v>
      </c>
      <c r="P6140" s="0" t="n">
        <v>1500</v>
      </c>
      <c r="Q6140" s="0" t="n">
        <v>3.6</v>
      </c>
      <c r="R6140" s="0" t="str">
        <f aca="false">INDEX(Lookup!$B$4:$B$18,MATCH(C6140,Lookup!$A$4:$A$18,0))</f>
        <v>India</v>
      </c>
      <c r="S6140" s="20" t="n">
        <f aca="false">INDEX(Lookup!$D$4:$D$18,MATCH(C6140,Lookup!$A$4:$A$18,0))</f>
        <v>0.012</v>
      </c>
      <c r="T6140" s="21" t="n">
        <f aca="false">ROUND(P6140*S6140,2)</f>
        <v>18</v>
      </c>
      <c r="U6140" s="21" t="n">
        <f aca="false">IF(T6140&lt;=10,1,IF(T6140&lt;=20,2,IF(T6140&lt;=30,3,IF(T6140&lt;=40,4,IF(T6140&lt;=50,5,IF(T6140&lt;=100,6,IF(T6140&lt;=250,7,8)))))))</f>
        <v>2</v>
      </c>
      <c r="V6140" s="21" t="n">
        <f aca="false">IF(AND(OR(Dashboard!$T$3="All",R6140=Dashboard!$T$3),OR(Dashboard!$T$4="All",D6140=Dashboard!$T$4)),1,0)</f>
        <v>1</v>
      </c>
      <c r="W6140" s="21" t="n">
        <f aca="false">IF(V6140=1,T6140+ROW()/10000000,0)</f>
        <v>18.000614</v>
      </c>
    </row>
    <row r="6141" customFormat="false" ht="15" hidden="false" customHeight="false" outlineLevel="0" collapsed="false">
      <c r="A6141" s="0" t="n">
        <v>73</v>
      </c>
      <c r="B6141" s="0" t="s">
        <v>1319</v>
      </c>
      <c r="C6141" s="0" t="n">
        <v>1</v>
      </c>
      <c r="D6141" s="0" t="s">
        <v>6924</v>
      </c>
      <c r="E6141" s="0" t="s">
        <v>13777</v>
      </c>
      <c r="F6141" s="0" t="s">
        <v>13773</v>
      </c>
      <c r="G6141" s="0" t="s">
        <v>13772</v>
      </c>
      <c r="H6141" s="0" t="s">
        <v>9196</v>
      </c>
      <c r="I6141" s="0" t="s">
        <v>2123</v>
      </c>
      <c r="J6141" s="0" t="s">
        <v>46</v>
      </c>
      <c r="K6141" s="0" t="s">
        <v>46</v>
      </c>
      <c r="L6141" s="0" t="s">
        <v>47</v>
      </c>
      <c r="M6141" s="0" t="s">
        <v>47</v>
      </c>
      <c r="N6141" s="0" t="n">
        <v>3</v>
      </c>
      <c r="O6141" s="0" t="n">
        <v>768</v>
      </c>
      <c r="P6141" s="0" t="n">
        <v>1200</v>
      </c>
      <c r="Q6141" s="0" t="n">
        <v>3.9</v>
      </c>
      <c r="R6141" s="0" t="str">
        <f aca="false">INDEX(Lookup!$B$4:$B$18,MATCH(C6141,Lookup!$A$4:$A$18,0))</f>
        <v>India</v>
      </c>
      <c r="S6141" s="20" t="n">
        <f aca="false">INDEX(Lookup!$D$4:$D$18,MATCH(C6141,Lookup!$A$4:$A$18,0))</f>
        <v>0.012</v>
      </c>
      <c r="T6141" s="21" t="n">
        <f aca="false">ROUND(P6141*S6141,2)</f>
        <v>14.4</v>
      </c>
      <c r="U6141" s="21" t="n">
        <f aca="false">IF(T6141&lt;=10,1,IF(T6141&lt;=20,2,IF(T6141&lt;=30,3,IF(T6141&lt;=40,4,IF(T6141&lt;=50,5,IF(T6141&lt;=100,6,IF(T6141&lt;=250,7,8)))))))</f>
        <v>2</v>
      </c>
      <c r="V6141" s="21" t="n">
        <f aca="false">IF(AND(OR(Dashboard!$T$3="All",R6141=Dashboard!$T$3),OR(Dashboard!$T$4="All",D6141=Dashboard!$T$4)),1,0)</f>
        <v>1</v>
      </c>
      <c r="W6141" s="21" t="n">
        <f aca="false">IF(V6141=1,T6141+ROW()/10000000,0)</f>
        <v>14.4006141</v>
      </c>
    </row>
    <row r="6142" customFormat="false" ht="15" hidden="false" customHeight="false" outlineLevel="0" collapsed="false">
      <c r="A6142" s="0" t="n">
        <v>308537</v>
      </c>
      <c r="B6142" s="0" t="s">
        <v>13778</v>
      </c>
      <c r="C6142" s="0" t="n">
        <v>1</v>
      </c>
      <c r="D6142" s="0" t="s">
        <v>6924</v>
      </c>
      <c r="E6142" s="0" t="s">
        <v>13779</v>
      </c>
      <c r="F6142" s="0" t="s">
        <v>13773</v>
      </c>
      <c r="G6142" s="0" t="s">
        <v>13772</v>
      </c>
      <c r="H6142" s="0" t="s">
        <v>3015</v>
      </c>
      <c r="I6142" s="0" t="s">
        <v>2123</v>
      </c>
      <c r="J6142" s="0" t="s">
        <v>47</v>
      </c>
      <c r="K6142" s="0" t="s">
        <v>47</v>
      </c>
      <c r="L6142" s="0" t="s">
        <v>47</v>
      </c>
      <c r="M6142" s="0" t="s">
        <v>47</v>
      </c>
      <c r="N6142" s="0" t="n">
        <v>1</v>
      </c>
      <c r="O6142" s="0" t="n">
        <v>154</v>
      </c>
      <c r="P6142" s="0" t="n">
        <v>200</v>
      </c>
      <c r="Q6142" s="0" t="n">
        <v>3.8</v>
      </c>
      <c r="R6142" s="0" t="str">
        <f aca="false">INDEX(Lookup!$B$4:$B$18,MATCH(C6142,Lookup!$A$4:$A$18,0))</f>
        <v>India</v>
      </c>
      <c r="S6142" s="20" t="n">
        <f aca="false">INDEX(Lookup!$D$4:$D$18,MATCH(C6142,Lookup!$A$4:$A$18,0))</f>
        <v>0.012</v>
      </c>
      <c r="T6142" s="21" t="n">
        <f aca="false">ROUND(P6142*S6142,2)</f>
        <v>2.4</v>
      </c>
      <c r="U6142" s="21" t="n">
        <f aca="false">IF(T6142&lt;=10,1,IF(T6142&lt;=20,2,IF(T6142&lt;=30,3,IF(T6142&lt;=40,4,IF(T6142&lt;=50,5,IF(T6142&lt;=100,6,IF(T6142&lt;=250,7,8)))))))</f>
        <v>1</v>
      </c>
      <c r="V6142" s="21" t="n">
        <f aca="false">IF(AND(OR(Dashboard!$T$3="All",R6142=Dashboard!$T$3),OR(Dashboard!$T$4="All",D6142=Dashboard!$T$4)),1,0)</f>
        <v>1</v>
      </c>
      <c r="W6142" s="21" t="n">
        <f aca="false">IF(V6142=1,T6142+ROW()/10000000,0)</f>
        <v>2.4006142</v>
      </c>
    </row>
    <row r="6143" customFormat="false" ht="15" hidden="false" customHeight="false" outlineLevel="0" collapsed="false">
      <c r="A6143" s="0" t="n">
        <v>803</v>
      </c>
      <c r="B6143" s="0" t="s">
        <v>13780</v>
      </c>
      <c r="C6143" s="0" t="n">
        <v>1</v>
      </c>
      <c r="D6143" s="0" t="s">
        <v>6924</v>
      </c>
      <c r="E6143" s="0" t="s">
        <v>13781</v>
      </c>
      <c r="F6143" s="0" t="s">
        <v>13773</v>
      </c>
      <c r="G6143" s="0" t="s">
        <v>13772</v>
      </c>
      <c r="H6143" s="0" t="s">
        <v>2359</v>
      </c>
      <c r="I6143" s="0" t="s">
        <v>2123</v>
      </c>
      <c r="J6143" s="0" t="s">
        <v>46</v>
      </c>
      <c r="K6143" s="0" t="s">
        <v>46</v>
      </c>
      <c r="L6143" s="0" t="s">
        <v>47</v>
      </c>
      <c r="M6143" s="0" t="s">
        <v>47</v>
      </c>
      <c r="N6143" s="0" t="n">
        <v>3</v>
      </c>
      <c r="O6143" s="0" t="n">
        <v>337</v>
      </c>
      <c r="P6143" s="0" t="n">
        <v>1700</v>
      </c>
      <c r="Q6143" s="0" t="n">
        <v>3.8</v>
      </c>
      <c r="R6143" s="0" t="str">
        <f aca="false">INDEX(Lookup!$B$4:$B$18,MATCH(C6143,Lookup!$A$4:$A$18,0))</f>
        <v>India</v>
      </c>
      <c r="S6143" s="20" t="n">
        <f aca="false">INDEX(Lookup!$D$4:$D$18,MATCH(C6143,Lookup!$A$4:$A$18,0))</f>
        <v>0.012</v>
      </c>
      <c r="T6143" s="21" t="n">
        <f aca="false">ROUND(P6143*S6143,2)</f>
        <v>20.4</v>
      </c>
      <c r="U6143" s="21" t="n">
        <f aca="false">IF(T6143&lt;=10,1,IF(T6143&lt;=20,2,IF(T6143&lt;=30,3,IF(T6143&lt;=40,4,IF(T6143&lt;=50,5,IF(T6143&lt;=100,6,IF(T6143&lt;=250,7,8)))))))</f>
        <v>3</v>
      </c>
      <c r="V6143" s="21" t="n">
        <f aca="false">IF(AND(OR(Dashboard!$T$3="All",R6143=Dashboard!$T$3),OR(Dashboard!$T$4="All",D6143=Dashboard!$T$4)),1,0)</f>
        <v>1</v>
      </c>
      <c r="W6143" s="21" t="n">
        <f aca="false">IF(V6143=1,T6143+ROW()/10000000,0)</f>
        <v>20.4006143</v>
      </c>
    </row>
    <row r="6144" customFormat="false" ht="15" hidden="false" customHeight="false" outlineLevel="0" collapsed="false">
      <c r="A6144" s="0" t="n">
        <v>103</v>
      </c>
      <c r="B6144" s="0" t="s">
        <v>13782</v>
      </c>
      <c r="C6144" s="0" t="n">
        <v>1</v>
      </c>
      <c r="D6144" s="0" t="s">
        <v>6924</v>
      </c>
      <c r="E6144" s="0" t="s">
        <v>13783</v>
      </c>
      <c r="F6144" s="0" t="s">
        <v>13773</v>
      </c>
      <c r="G6144" s="0" t="s">
        <v>13772</v>
      </c>
      <c r="H6144" s="0" t="s">
        <v>2128</v>
      </c>
      <c r="I6144" s="0" t="s">
        <v>2123</v>
      </c>
      <c r="J6144" s="0" t="s">
        <v>47</v>
      </c>
      <c r="K6144" s="0" t="s">
        <v>46</v>
      </c>
      <c r="L6144" s="0" t="s">
        <v>47</v>
      </c>
      <c r="M6144" s="0" t="s">
        <v>47</v>
      </c>
      <c r="N6144" s="0" t="n">
        <v>3</v>
      </c>
      <c r="O6144" s="0" t="n">
        <v>600</v>
      </c>
      <c r="P6144" s="0" t="n">
        <v>1200</v>
      </c>
      <c r="Q6144" s="0" t="n">
        <v>3.8</v>
      </c>
      <c r="R6144" s="0" t="str">
        <f aca="false">INDEX(Lookup!$B$4:$B$18,MATCH(C6144,Lookup!$A$4:$A$18,0))</f>
        <v>India</v>
      </c>
      <c r="S6144" s="20" t="n">
        <f aca="false">INDEX(Lookup!$D$4:$D$18,MATCH(C6144,Lookup!$A$4:$A$18,0))</f>
        <v>0.012</v>
      </c>
      <c r="T6144" s="21" t="n">
        <f aca="false">ROUND(P6144*S6144,2)</f>
        <v>14.4</v>
      </c>
      <c r="U6144" s="21" t="n">
        <f aca="false">IF(T6144&lt;=10,1,IF(T6144&lt;=20,2,IF(T6144&lt;=30,3,IF(T6144&lt;=40,4,IF(T6144&lt;=50,5,IF(T6144&lt;=100,6,IF(T6144&lt;=250,7,8)))))))</f>
        <v>2</v>
      </c>
      <c r="V6144" s="21" t="n">
        <f aca="false">IF(AND(OR(Dashboard!$T$3="All",R6144=Dashboard!$T$3),OR(Dashboard!$T$4="All",D6144=Dashboard!$T$4)),1,0)</f>
        <v>1</v>
      </c>
      <c r="W6144" s="21" t="n">
        <f aca="false">IF(V6144=1,T6144+ROW()/10000000,0)</f>
        <v>14.4006144</v>
      </c>
    </row>
    <row r="6145" customFormat="false" ht="15" hidden="false" customHeight="false" outlineLevel="0" collapsed="false">
      <c r="A6145" s="0" t="n">
        <v>18421051</v>
      </c>
      <c r="B6145" s="0" t="s">
        <v>13784</v>
      </c>
      <c r="C6145" s="0" t="n">
        <v>1</v>
      </c>
      <c r="D6145" s="0" t="s">
        <v>6924</v>
      </c>
      <c r="E6145" s="0" t="s">
        <v>13785</v>
      </c>
      <c r="F6145" s="0" t="s">
        <v>13773</v>
      </c>
      <c r="G6145" s="0" t="s">
        <v>13772</v>
      </c>
      <c r="H6145" s="0" t="s">
        <v>2128</v>
      </c>
      <c r="I6145" s="0" t="s">
        <v>2123</v>
      </c>
      <c r="J6145" s="0" t="s">
        <v>46</v>
      </c>
      <c r="K6145" s="0" t="s">
        <v>47</v>
      </c>
      <c r="L6145" s="0" t="s">
        <v>47</v>
      </c>
      <c r="M6145" s="0" t="s">
        <v>47</v>
      </c>
      <c r="N6145" s="0" t="n">
        <v>3</v>
      </c>
      <c r="O6145" s="0" t="n">
        <v>64</v>
      </c>
      <c r="P6145" s="0" t="n">
        <v>1600</v>
      </c>
      <c r="Q6145" s="0" t="n">
        <v>4.4</v>
      </c>
      <c r="R6145" s="0" t="str">
        <f aca="false">INDEX(Lookup!$B$4:$B$18,MATCH(C6145,Lookup!$A$4:$A$18,0))</f>
        <v>India</v>
      </c>
      <c r="S6145" s="20" t="n">
        <f aca="false">INDEX(Lookup!$D$4:$D$18,MATCH(C6145,Lookup!$A$4:$A$18,0))</f>
        <v>0.012</v>
      </c>
      <c r="T6145" s="21" t="n">
        <f aca="false">ROUND(P6145*S6145,2)</f>
        <v>19.2</v>
      </c>
      <c r="U6145" s="21" t="n">
        <f aca="false">IF(T6145&lt;=10,1,IF(T6145&lt;=20,2,IF(T6145&lt;=30,3,IF(T6145&lt;=40,4,IF(T6145&lt;=50,5,IF(T6145&lt;=100,6,IF(T6145&lt;=250,7,8)))))))</f>
        <v>2</v>
      </c>
      <c r="V6145" s="21" t="n">
        <f aca="false">IF(AND(OR(Dashboard!$T$3="All",R6145=Dashboard!$T$3),OR(Dashboard!$T$4="All",D6145=Dashboard!$T$4)),1,0)</f>
        <v>1</v>
      </c>
      <c r="W6145" s="21" t="n">
        <f aca="false">IF(V6145=1,T6145+ROW()/10000000,0)</f>
        <v>19.2006145</v>
      </c>
    </row>
    <row r="6146" customFormat="false" ht="15" hidden="false" customHeight="false" outlineLevel="0" collapsed="false">
      <c r="A6146" s="0" t="n">
        <v>799</v>
      </c>
      <c r="B6146" s="0" t="s">
        <v>13786</v>
      </c>
      <c r="C6146" s="0" t="n">
        <v>1</v>
      </c>
      <c r="D6146" s="0" t="s">
        <v>6924</v>
      </c>
      <c r="E6146" s="0" t="s">
        <v>13787</v>
      </c>
      <c r="F6146" s="0" t="s">
        <v>13773</v>
      </c>
      <c r="G6146" s="0" t="s">
        <v>13772</v>
      </c>
      <c r="H6146" s="0" t="s">
        <v>2122</v>
      </c>
      <c r="I6146" s="0" t="s">
        <v>2123</v>
      </c>
      <c r="J6146" s="0" t="s">
        <v>47</v>
      </c>
      <c r="K6146" s="0" t="s">
        <v>46</v>
      </c>
      <c r="L6146" s="0" t="s">
        <v>47</v>
      </c>
      <c r="M6146" s="0" t="s">
        <v>47</v>
      </c>
      <c r="N6146" s="0" t="n">
        <v>3</v>
      </c>
      <c r="O6146" s="0" t="n">
        <v>4373</v>
      </c>
      <c r="P6146" s="0" t="n">
        <v>1500</v>
      </c>
      <c r="Q6146" s="0" t="n">
        <v>4.4</v>
      </c>
      <c r="R6146" s="0" t="str">
        <f aca="false">INDEX(Lookup!$B$4:$B$18,MATCH(C6146,Lookup!$A$4:$A$18,0))</f>
        <v>India</v>
      </c>
      <c r="S6146" s="20" t="n">
        <f aca="false">INDEX(Lookup!$D$4:$D$18,MATCH(C6146,Lookup!$A$4:$A$18,0))</f>
        <v>0.012</v>
      </c>
      <c r="T6146" s="21" t="n">
        <f aca="false">ROUND(P6146*S6146,2)</f>
        <v>18</v>
      </c>
      <c r="U6146" s="21" t="n">
        <f aca="false">IF(T6146&lt;=10,1,IF(T6146&lt;=20,2,IF(T6146&lt;=30,3,IF(T6146&lt;=40,4,IF(T6146&lt;=50,5,IF(T6146&lt;=100,6,IF(T6146&lt;=250,7,8)))))))</f>
        <v>2</v>
      </c>
      <c r="V6146" s="21" t="n">
        <f aca="false">IF(AND(OR(Dashboard!$T$3="All",R6146=Dashboard!$T$3),OR(Dashboard!$T$4="All",D6146=Dashboard!$T$4)),1,0)</f>
        <v>1</v>
      </c>
      <c r="W6146" s="21" t="n">
        <f aca="false">IF(V6146=1,T6146+ROW()/10000000,0)</f>
        <v>18.0006146</v>
      </c>
    </row>
    <row r="6147" customFormat="false" ht="15" hidden="false" customHeight="false" outlineLevel="0" collapsed="false">
      <c r="A6147" s="0" t="n">
        <v>801</v>
      </c>
      <c r="B6147" s="0" t="s">
        <v>13788</v>
      </c>
      <c r="C6147" s="0" t="n">
        <v>1</v>
      </c>
      <c r="D6147" s="0" t="s">
        <v>6924</v>
      </c>
      <c r="E6147" s="0" t="s">
        <v>13789</v>
      </c>
      <c r="F6147" s="0" t="s">
        <v>13773</v>
      </c>
      <c r="G6147" s="0" t="s">
        <v>13772</v>
      </c>
      <c r="H6147" s="0" t="s">
        <v>2128</v>
      </c>
      <c r="I6147" s="0" t="s">
        <v>2123</v>
      </c>
      <c r="J6147" s="0" t="s">
        <v>46</v>
      </c>
      <c r="K6147" s="0" t="s">
        <v>47</v>
      </c>
      <c r="L6147" s="0" t="s">
        <v>47</v>
      </c>
      <c r="M6147" s="0" t="s">
        <v>47</v>
      </c>
      <c r="N6147" s="0" t="n">
        <v>3</v>
      </c>
      <c r="O6147" s="0" t="n">
        <v>1157</v>
      </c>
      <c r="P6147" s="0" t="n">
        <v>1500</v>
      </c>
      <c r="Q6147" s="0" t="n">
        <v>4.1</v>
      </c>
      <c r="R6147" s="0" t="str">
        <f aca="false">INDEX(Lookup!$B$4:$B$18,MATCH(C6147,Lookup!$A$4:$A$18,0))</f>
        <v>India</v>
      </c>
      <c r="S6147" s="20" t="n">
        <f aca="false">INDEX(Lookup!$D$4:$D$18,MATCH(C6147,Lookup!$A$4:$A$18,0))</f>
        <v>0.012</v>
      </c>
      <c r="T6147" s="21" t="n">
        <f aca="false">ROUND(P6147*S6147,2)</f>
        <v>18</v>
      </c>
      <c r="U6147" s="21" t="n">
        <f aca="false">IF(T6147&lt;=10,1,IF(T6147&lt;=20,2,IF(T6147&lt;=30,3,IF(T6147&lt;=40,4,IF(T6147&lt;=50,5,IF(T6147&lt;=100,6,IF(T6147&lt;=250,7,8)))))))</f>
        <v>2</v>
      </c>
      <c r="V6147" s="21" t="n">
        <f aca="false">IF(AND(OR(Dashboard!$T$3="All",R6147=Dashboard!$T$3),OR(Dashboard!$T$4="All",D6147=Dashboard!$T$4)),1,0)</f>
        <v>1</v>
      </c>
      <c r="W6147" s="21" t="n">
        <f aca="false">IF(V6147=1,T6147+ROW()/10000000,0)</f>
        <v>18.0006147</v>
      </c>
    </row>
    <row r="6148" customFormat="false" ht="15" hidden="false" customHeight="false" outlineLevel="0" collapsed="false">
      <c r="A6148" s="0" t="n">
        <v>308845</v>
      </c>
      <c r="B6148" s="0" t="s">
        <v>8748</v>
      </c>
      <c r="C6148" s="0" t="n">
        <v>1</v>
      </c>
      <c r="D6148" s="0" t="s">
        <v>6924</v>
      </c>
      <c r="E6148" s="0" t="s">
        <v>13790</v>
      </c>
      <c r="F6148" s="0" t="s">
        <v>13791</v>
      </c>
      <c r="G6148" s="0" t="s">
        <v>13792</v>
      </c>
      <c r="H6148" s="0" t="s">
        <v>2349</v>
      </c>
      <c r="I6148" s="0" t="s">
        <v>2123</v>
      </c>
      <c r="J6148" s="0" t="s">
        <v>47</v>
      </c>
      <c r="K6148" s="0" t="s">
        <v>47</v>
      </c>
      <c r="L6148" s="0" t="s">
        <v>47</v>
      </c>
      <c r="M6148" s="0" t="s">
        <v>47</v>
      </c>
      <c r="N6148" s="0" t="n">
        <v>1</v>
      </c>
      <c r="O6148" s="0" t="n">
        <v>5</v>
      </c>
      <c r="P6148" s="0" t="n">
        <v>250</v>
      </c>
      <c r="Q6148" s="0" t="n">
        <v>2.9</v>
      </c>
      <c r="R6148" s="0" t="str">
        <f aca="false">INDEX(Lookup!$B$4:$B$18,MATCH(C6148,Lookup!$A$4:$A$18,0))</f>
        <v>India</v>
      </c>
      <c r="S6148" s="20" t="n">
        <f aca="false">INDEX(Lookup!$D$4:$D$18,MATCH(C6148,Lookup!$A$4:$A$18,0))</f>
        <v>0.012</v>
      </c>
      <c r="T6148" s="21" t="n">
        <f aca="false">ROUND(P6148*S6148,2)</f>
        <v>3</v>
      </c>
      <c r="U6148" s="21" t="n">
        <f aca="false">IF(T6148&lt;=10,1,IF(T6148&lt;=20,2,IF(T6148&lt;=30,3,IF(T6148&lt;=40,4,IF(T6148&lt;=50,5,IF(T6148&lt;=100,6,IF(T6148&lt;=250,7,8)))))))</f>
        <v>1</v>
      </c>
      <c r="V6148" s="21" t="n">
        <f aca="false">IF(AND(OR(Dashboard!$T$3="All",R6148=Dashboard!$T$3),OR(Dashboard!$T$4="All",D6148=Dashboard!$T$4)),1,0)</f>
        <v>1</v>
      </c>
      <c r="W6148" s="21" t="n">
        <f aca="false">IF(V6148=1,T6148+ROW()/10000000,0)</f>
        <v>3.0006148</v>
      </c>
    </row>
    <row r="6149" customFormat="false" ht="15" hidden="false" customHeight="false" outlineLevel="0" collapsed="false">
      <c r="A6149" s="0" t="n">
        <v>306826</v>
      </c>
      <c r="B6149" s="0" t="s">
        <v>13793</v>
      </c>
      <c r="C6149" s="0" t="n">
        <v>1</v>
      </c>
      <c r="D6149" s="0" t="s">
        <v>6924</v>
      </c>
      <c r="E6149" s="0" t="s">
        <v>13794</v>
      </c>
      <c r="F6149" s="0" t="s">
        <v>13791</v>
      </c>
      <c r="G6149" s="0" t="s">
        <v>13792</v>
      </c>
      <c r="H6149" s="0" t="s">
        <v>2310</v>
      </c>
      <c r="I6149" s="0" t="s">
        <v>2123</v>
      </c>
      <c r="J6149" s="0" t="s">
        <v>47</v>
      </c>
      <c r="K6149" s="0" t="s">
        <v>47</v>
      </c>
      <c r="L6149" s="0" t="s">
        <v>47</v>
      </c>
      <c r="M6149" s="0" t="s">
        <v>47</v>
      </c>
      <c r="N6149" s="0" t="n">
        <v>1</v>
      </c>
      <c r="O6149" s="0" t="n">
        <v>4</v>
      </c>
      <c r="P6149" s="0" t="n">
        <v>350</v>
      </c>
      <c r="Q6149" s="0" t="n">
        <v>2.9</v>
      </c>
      <c r="R6149" s="0" t="str">
        <f aca="false">INDEX(Lookup!$B$4:$B$18,MATCH(C6149,Lookup!$A$4:$A$18,0))</f>
        <v>India</v>
      </c>
      <c r="S6149" s="20" t="n">
        <f aca="false">INDEX(Lookup!$D$4:$D$18,MATCH(C6149,Lookup!$A$4:$A$18,0))</f>
        <v>0.012</v>
      </c>
      <c r="T6149" s="21" t="n">
        <f aca="false">ROUND(P6149*S6149,2)</f>
        <v>4.2</v>
      </c>
      <c r="U6149" s="21" t="n">
        <f aca="false">IF(T6149&lt;=10,1,IF(T6149&lt;=20,2,IF(T6149&lt;=30,3,IF(T6149&lt;=40,4,IF(T6149&lt;=50,5,IF(T6149&lt;=100,6,IF(T6149&lt;=250,7,8)))))))</f>
        <v>1</v>
      </c>
      <c r="V6149" s="21" t="n">
        <f aca="false">IF(AND(OR(Dashboard!$T$3="All",R6149=Dashboard!$T$3),OR(Dashboard!$T$4="All",D6149=Dashboard!$T$4)),1,0)</f>
        <v>1</v>
      </c>
      <c r="W6149" s="21" t="n">
        <f aca="false">IF(V6149=1,T6149+ROW()/10000000,0)</f>
        <v>4.2006149</v>
      </c>
    </row>
    <row r="6150" customFormat="false" ht="15" hidden="false" customHeight="false" outlineLevel="0" collapsed="false">
      <c r="A6150" s="0" t="n">
        <v>18432030</v>
      </c>
      <c r="B6150" s="0" t="s">
        <v>13795</v>
      </c>
      <c r="C6150" s="0" t="n">
        <v>1</v>
      </c>
      <c r="D6150" s="0" t="s">
        <v>6924</v>
      </c>
      <c r="E6150" s="0" t="s">
        <v>13796</v>
      </c>
      <c r="F6150" s="0" t="s">
        <v>13791</v>
      </c>
      <c r="G6150" s="0" t="s">
        <v>13792</v>
      </c>
      <c r="H6150" s="0" t="s">
        <v>2288</v>
      </c>
      <c r="I6150" s="0" t="s">
        <v>2123</v>
      </c>
      <c r="J6150" s="0" t="s">
        <v>47</v>
      </c>
      <c r="K6150" s="0" t="s">
        <v>47</v>
      </c>
      <c r="L6150" s="0" t="s">
        <v>47</v>
      </c>
      <c r="M6150" s="0" t="s">
        <v>47</v>
      </c>
      <c r="N6150" s="0" t="n">
        <v>1</v>
      </c>
      <c r="O6150" s="0" t="n">
        <v>0</v>
      </c>
      <c r="P6150" s="0" t="n">
        <v>350</v>
      </c>
      <c r="Q6150" s="0" t="n">
        <v>1</v>
      </c>
      <c r="R6150" s="0" t="str">
        <f aca="false">INDEX(Lookup!$B$4:$B$18,MATCH(C6150,Lookup!$A$4:$A$18,0))</f>
        <v>India</v>
      </c>
      <c r="S6150" s="20" t="n">
        <f aca="false">INDEX(Lookup!$D$4:$D$18,MATCH(C6150,Lookup!$A$4:$A$18,0))</f>
        <v>0.012</v>
      </c>
      <c r="T6150" s="21" t="n">
        <f aca="false">ROUND(P6150*S6150,2)</f>
        <v>4.2</v>
      </c>
      <c r="U6150" s="21" t="n">
        <f aca="false">IF(T6150&lt;=10,1,IF(T6150&lt;=20,2,IF(T6150&lt;=30,3,IF(T6150&lt;=40,4,IF(T6150&lt;=50,5,IF(T6150&lt;=100,6,IF(T6150&lt;=250,7,8)))))))</f>
        <v>1</v>
      </c>
      <c r="V6150" s="21" t="n">
        <f aca="false">IF(AND(OR(Dashboard!$T$3="All",R6150=Dashboard!$T$3),OR(Dashboard!$T$4="All",D6150=Dashboard!$T$4)),1,0)</f>
        <v>1</v>
      </c>
      <c r="W6150" s="21" t="n">
        <f aca="false">IF(V6150=1,T6150+ROW()/10000000,0)</f>
        <v>4.200615</v>
      </c>
    </row>
    <row r="6151" customFormat="false" ht="15" hidden="false" customHeight="false" outlineLevel="0" collapsed="false">
      <c r="A6151" s="0" t="n">
        <v>18466825</v>
      </c>
      <c r="B6151" s="0" t="s">
        <v>13797</v>
      </c>
      <c r="C6151" s="0" t="n">
        <v>1</v>
      </c>
      <c r="D6151" s="0" t="s">
        <v>6924</v>
      </c>
      <c r="E6151" s="0" t="s">
        <v>13798</v>
      </c>
      <c r="F6151" s="0" t="s">
        <v>13791</v>
      </c>
      <c r="G6151" s="0" t="s">
        <v>13792</v>
      </c>
      <c r="H6151" s="0" t="s">
        <v>2050</v>
      </c>
      <c r="I6151" s="0" t="s">
        <v>2123</v>
      </c>
      <c r="J6151" s="0" t="s">
        <v>47</v>
      </c>
      <c r="K6151" s="0" t="s">
        <v>47</v>
      </c>
      <c r="L6151" s="0" t="s">
        <v>47</v>
      </c>
      <c r="M6151" s="0" t="s">
        <v>47</v>
      </c>
      <c r="N6151" s="0" t="n">
        <v>1</v>
      </c>
      <c r="O6151" s="0" t="n">
        <v>1</v>
      </c>
      <c r="P6151" s="0" t="n">
        <v>300</v>
      </c>
      <c r="Q6151" s="0" t="n">
        <v>1</v>
      </c>
      <c r="R6151" s="0" t="str">
        <f aca="false">INDEX(Lookup!$B$4:$B$18,MATCH(C6151,Lookup!$A$4:$A$18,0))</f>
        <v>India</v>
      </c>
      <c r="S6151" s="20" t="n">
        <f aca="false">INDEX(Lookup!$D$4:$D$18,MATCH(C6151,Lookup!$A$4:$A$18,0))</f>
        <v>0.012</v>
      </c>
      <c r="T6151" s="21" t="n">
        <f aca="false">ROUND(P6151*S6151,2)</f>
        <v>3.6</v>
      </c>
      <c r="U6151" s="21" t="n">
        <f aca="false">IF(T6151&lt;=10,1,IF(T6151&lt;=20,2,IF(T6151&lt;=30,3,IF(T6151&lt;=40,4,IF(T6151&lt;=50,5,IF(T6151&lt;=100,6,IF(T6151&lt;=250,7,8)))))))</f>
        <v>1</v>
      </c>
      <c r="V6151" s="21" t="n">
        <f aca="false">IF(AND(OR(Dashboard!$T$3="All",R6151=Dashboard!$T$3),OR(Dashboard!$T$4="All",D6151=Dashboard!$T$4)),1,0)</f>
        <v>1</v>
      </c>
      <c r="W6151" s="21" t="n">
        <f aca="false">IF(V6151=1,T6151+ROW()/10000000,0)</f>
        <v>3.6006151</v>
      </c>
    </row>
    <row r="6152" customFormat="false" ht="15" hidden="false" customHeight="false" outlineLevel="0" collapsed="false">
      <c r="A6152" s="0" t="n">
        <v>18491638</v>
      </c>
      <c r="B6152" s="0" t="s">
        <v>13799</v>
      </c>
      <c r="C6152" s="0" t="n">
        <v>1</v>
      </c>
      <c r="D6152" s="0" t="s">
        <v>6924</v>
      </c>
      <c r="E6152" s="0" t="s">
        <v>13800</v>
      </c>
      <c r="F6152" s="0" t="s">
        <v>13791</v>
      </c>
      <c r="G6152" s="0" t="s">
        <v>13792</v>
      </c>
      <c r="H6152" s="0" t="s">
        <v>2050</v>
      </c>
      <c r="I6152" s="0" t="s">
        <v>2123</v>
      </c>
      <c r="J6152" s="0" t="s">
        <v>47</v>
      </c>
      <c r="K6152" s="0" t="s">
        <v>47</v>
      </c>
      <c r="L6152" s="0" t="s">
        <v>47</v>
      </c>
      <c r="M6152" s="0" t="s">
        <v>47</v>
      </c>
      <c r="N6152" s="0" t="n">
        <v>1</v>
      </c>
      <c r="O6152" s="0" t="n">
        <v>1</v>
      </c>
      <c r="P6152" s="0" t="n">
        <v>300</v>
      </c>
      <c r="Q6152" s="0" t="n">
        <v>1</v>
      </c>
      <c r="R6152" s="0" t="str">
        <f aca="false">INDEX(Lookup!$B$4:$B$18,MATCH(C6152,Lookup!$A$4:$A$18,0))</f>
        <v>India</v>
      </c>
      <c r="S6152" s="20" t="n">
        <f aca="false">INDEX(Lookup!$D$4:$D$18,MATCH(C6152,Lookup!$A$4:$A$18,0))</f>
        <v>0.012</v>
      </c>
      <c r="T6152" s="21" t="n">
        <f aca="false">ROUND(P6152*S6152,2)</f>
        <v>3.6</v>
      </c>
      <c r="U6152" s="21" t="n">
        <f aca="false">IF(T6152&lt;=10,1,IF(T6152&lt;=20,2,IF(T6152&lt;=30,3,IF(T6152&lt;=40,4,IF(T6152&lt;=50,5,IF(T6152&lt;=100,6,IF(T6152&lt;=250,7,8)))))))</f>
        <v>1</v>
      </c>
      <c r="V6152" s="21" t="n">
        <f aca="false">IF(AND(OR(Dashboard!$T$3="All",R6152=Dashboard!$T$3),OR(Dashboard!$T$4="All",D6152=Dashboard!$T$4)),1,0)</f>
        <v>1</v>
      </c>
      <c r="W6152" s="21" t="n">
        <f aca="false">IF(V6152=1,T6152+ROW()/10000000,0)</f>
        <v>3.6006152</v>
      </c>
    </row>
    <row r="6153" customFormat="false" ht="15" hidden="false" customHeight="false" outlineLevel="0" collapsed="false">
      <c r="A6153" s="0" t="n">
        <v>18499474</v>
      </c>
      <c r="B6153" s="0" t="s">
        <v>2408</v>
      </c>
      <c r="C6153" s="0" t="n">
        <v>1</v>
      </c>
      <c r="D6153" s="0" t="s">
        <v>6924</v>
      </c>
      <c r="E6153" s="0" t="s">
        <v>13801</v>
      </c>
      <c r="F6153" s="0" t="s">
        <v>13791</v>
      </c>
      <c r="G6153" s="0" t="s">
        <v>13792</v>
      </c>
      <c r="H6153" s="0" t="s">
        <v>3392</v>
      </c>
      <c r="I6153" s="0" t="s">
        <v>2123</v>
      </c>
      <c r="J6153" s="0" t="s">
        <v>47</v>
      </c>
      <c r="K6153" s="0" t="s">
        <v>47</v>
      </c>
      <c r="L6153" s="0" t="s">
        <v>47</v>
      </c>
      <c r="M6153" s="0" t="s">
        <v>47</v>
      </c>
      <c r="N6153" s="0" t="n">
        <v>2</v>
      </c>
      <c r="O6153" s="0" t="n">
        <v>0</v>
      </c>
      <c r="P6153" s="0" t="n">
        <v>700</v>
      </c>
      <c r="Q6153" s="0" t="n">
        <v>1</v>
      </c>
      <c r="R6153" s="0" t="str">
        <f aca="false">INDEX(Lookup!$B$4:$B$18,MATCH(C6153,Lookup!$A$4:$A$18,0))</f>
        <v>India</v>
      </c>
      <c r="S6153" s="20" t="n">
        <f aca="false">INDEX(Lookup!$D$4:$D$18,MATCH(C6153,Lookup!$A$4:$A$18,0))</f>
        <v>0.012</v>
      </c>
      <c r="T6153" s="21" t="n">
        <f aca="false">ROUND(P6153*S6153,2)</f>
        <v>8.4</v>
      </c>
      <c r="U6153" s="21" t="n">
        <f aca="false">IF(T6153&lt;=10,1,IF(T6153&lt;=20,2,IF(T6153&lt;=30,3,IF(T6153&lt;=40,4,IF(T6153&lt;=50,5,IF(T6153&lt;=100,6,IF(T6153&lt;=250,7,8)))))))</f>
        <v>1</v>
      </c>
      <c r="V6153" s="21" t="n">
        <f aca="false">IF(AND(OR(Dashboard!$T$3="All",R6153=Dashboard!$T$3),OR(Dashboard!$T$4="All",D6153=Dashboard!$T$4)),1,0)</f>
        <v>1</v>
      </c>
      <c r="W6153" s="21" t="n">
        <f aca="false">IF(V6153=1,T6153+ROW()/10000000,0)</f>
        <v>8.4006153</v>
      </c>
    </row>
    <row r="6154" customFormat="false" ht="15" hidden="false" customHeight="false" outlineLevel="0" collapsed="false">
      <c r="A6154" s="0" t="n">
        <v>18440169</v>
      </c>
      <c r="B6154" s="0" t="s">
        <v>13802</v>
      </c>
      <c r="C6154" s="0" t="n">
        <v>1</v>
      </c>
      <c r="D6154" s="0" t="s">
        <v>6924</v>
      </c>
      <c r="E6154" s="0" t="s">
        <v>13803</v>
      </c>
      <c r="F6154" s="0" t="s">
        <v>13791</v>
      </c>
      <c r="G6154" s="0" t="s">
        <v>13792</v>
      </c>
      <c r="H6154" s="0" t="s">
        <v>2288</v>
      </c>
      <c r="I6154" s="0" t="s">
        <v>2123</v>
      </c>
      <c r="J6154" s="0" t="s">
        <v>47</v>
      </c>
      <c r="K6154" s="0" t="s">
        <v>47</v>
      </c>
      <c r="L6154" s="0" t="s">
        <v>47</v>
      </c>
      <c r="M6154" s="0" t="s">
        <v>47</v>
      </c>
      <c r="N6154" s="0" t="n">
        <v>1</v>
      </c>
      <c r="O6154" s="0" t="n">
        <v>0</v>
      </c>
      <c r="P6154" s="0" t="n">
        <v>250</v>
      </c>
      <c r="Q6154" s="0" t="n">
        <v>1</v>
      </c>
      <c r="R6154" s="0" t="str">
        <f aca="false">INDEX(Lookup!$B$4:$B$18,MATCH(C6154,Lookup!$A$4:$A$18,0))</f>
        <v>India</v>
      </c>
      <c r="S6154" s="20" t="n">
        <f aca="false">INDEX(Lookup!$D$4:$D$18,MATCH(C6154,Lookup!$A$4:$A$18,0))</f>
        <v>0.012</v>
      </c>
      <c r="T6154" s="21" t="n">
        <f aca="false">ROUND(P6154*S6154,2)</f>
        <v>3</v>
      </c>
      <c r="U6154" s="21" t="n">
        <f aca="false">IF(T6154&lt;=10,1,IF(T6154&lt;=20,2,IF(T6154&lt;=30,3,IF(T6154&lt;=40,4,IF(T6154&lt;=50,5,IF(T6154&lt;=100,6,IF(T6154&lt;=250,7,8)))))))</f>
        <v>1</v>
      </c>
      <c r="V6154" s="21" t="n">
        <f aca="false">IF(AND(OR(Dashboard!$T$3="All",R6154=Dashboard!$T$3),OR(Dashboard!$T$4="All",D6154=Dashboard!$T$4)),1,0)</f>
        <v>1</v>
      </c>
      <c r="W6154" s="21" t="n">
        <f aca="false">IF(V6154=1,T6154+ROW()/10000000,0)</f>
        <v>3.0006154</v>
      </c>
    </row>
    <row r="6155" customFormat="false" ht="15" hidden="false" customHeight="false" outlineLevel="0" collapsed="false">
      <c r="A6155" s="0" t="n">
        <v>18393448</v>
      </c>
      <c r="B6155" s="0" t="s">
        <v>13804</v>
      </c>
      <c r="C6155" s="0" t="n">
        <v>1</v>
      </c>
      <c r="D6155" s="0" t="s">
        <v>6924</v>
      </c>
      <c r="E6155" s="0" t="s">
        <v>13792</v>
      </c>
      <c r="F6155" s="0" t="s">
        <v>13791</v>
      </c>
      <c r="G6155" s="0" t="s">
        <v>13792</v>
      </c>
      <c r="H6155" s="0" t="s">
        <v>13805</v>
      </c>
      <c r="I6155" s="0" t="s">
        <v>2123</v>
      </c>
      <c r="J6155" s="0" t="s">
        <v>47</v>
      </c>
      <c r="K6155" s="0" t="s">
        <v>47</v>
      </c>
      <c r="L6155" s="0" t="s">
        <v>47</v>
      </c>
      <c r="M6155" s="0" t="s">
        <v>47</v>
      </c>
      <c r="N6155" s="0" t="n">
        <v>1</v>
      </c>
      <c r="O6155" s="0" t="n">
        <v>0</v>
      </c>
      <c r="P6155" s="0" t="n">
        <v>250</v>
      </c>
      <c r="Q6155" s="0" t="n">
        <v>1</v>
      </c>
      <c r="R6155" s="0" t="str">
        <f aca="false">INDEX(Lookup!$B$4:$B$18,MATCH(C6155,Lookup!$A$4:$A$18,0))</f>
        <v>India</v>
      </c>
      <c r="S6155" s="20" t="n">
        <f aca="false">INDEX(Lookup!$D$4:$D$18,MATCH(C6155,Lookup!$A$4:$A$18,0))</f>
        <v>0.012</v>
      </c>
      <c r="T6155" s="21" t="n">
        <f aca="false">ROUND(P6155*S6155,2)</f>
        <v>3</v>
      </c>
      <c r="U6155" s="21" t="n">
        <f aca="false">IF(T6155&lt;=10,1,IF(T6155&lt;=20,2,IF(T6155&lt;=30,3,IF(T6155&lt;=40,4,IF(T6155&lt;=50,5,IF(T6155&lt;=100,6,IF(T6155&lt;=250,7,8)))))))</f>
        <v>1</v>
      </c>
      <c r="V6155" s="21" t="n">
        <f aca="false">IF(AND(OR(Dashboard!$T$3="All",R6155=Dashboard!$T$3),OR(Dashboard!$T$4="All",D6155=Dashboard!$T$4)),1,0)</f>
        <v>1</v>
      </c>
      <c r="W6155" s="21" t="n">
        <f aca="false">IF(V6155=1,T6155+ROW()/10000000,0)</f>
        <v>3.0006155</v>
      </c>
    </row>
    <row r="6156" customFormat="false" ht="15" hidden="false" customHeight="false" outlineLevel="0" collapsed="false">
      <c r="A6156" s="0" t="n">
        <v>18294222</v>
      </c>
      <c r="B6156" s="0" t="s">
        <v>13806</v>
      </c>
      <c r="C6156" s="0" t="n">
        <v>1</v>
      </c>
      <c r="D6156" s="0" t="s">
        <v>6924</v>
      </c>
      <c r="E6156" s="0" t="s">
        <v>13807</v>
      </c>
      <c r="F6156" s="0" t="s">
        <v>13791</v>
      </c>
      <c r="G6156" s="0" t="s">
        <v>13792</v>
      </c>
      <c r="H6156" s="0" t="s">
        <v>8838</v>
      </c>
      <c r="I6156" s="0" t="s">
        <v>2123</v>
      </c>
      <c r="J6156" s="0" t="s">
        <v>47</v>
      </c>
      <c r="K6156" s="0" t="s">
        <v>47</v>
      </c>
      <c r="L6156" s="0" t="s">
        <v>47</v>
      </c>
      <c r="M6156" s="0" t="s">
        <v>47</v>
      </c>
      <c r="N6156" s="0" t="n">
        <v>1</v>
      </c>
      <c r="O6156" s="0" t="n">
        <v>0</v>
      </c>
      <c r="P6156" s="0" t="n">
        <v>200</v>
      </c>
      <c r="Q6156" s="0" t="n">
        <v>1</v>
      </c>
      <c r="R6156" s="0" t="str">
        <f aca="false">INDEX(Lookup!$B$4:$B$18,MATCH(C6156,Lookup!$A$4:$A$18,0))</f>
        <v>India</v>
      </c>
      <c r="S6156" s="20" t="n">
        <f aca="false">INDEX(Lookup!$D$4:$D$18,MATCH(C6156,Lookup!$A$4:$A$18,0))</f>
        <v>0.012</v>
      </c>
      <c r="T6156" s="21" t="n">
        <f aca="false">ROUND(P6156*S6156,2)</f>
        <v>2.4</v>
      </c>
      <c r="U6156" s="21" t="n">
        <f aca="false">IF(T6156&lt;=10,1,IF(T6156&lt;=20,2,IF(T6156&lt;=30,3,IF(T6156&lt;=40,4,IF(T6156&lt;=50,5,IF(T6156&lt;=100,6,IF(T6156&lt;=250,7,8)))))))</f>
        <v>1</v>
      </c>
      <c r="V6156" s="21" t="n">
        <f aca="false">IF(AND(OR(Dashboard!$T$3="All",R6156=Dashboard!$T$3),OR(Dashboard!$T$4="All",D6156=Dashboard!$T$4)),1,0)</f>
        <v>1</v>
      </c>
      <c r="W6156" s="21" t="n">
        <f aca="false">IF(V6156=1,T6156+ROW()/10000000,0)</f>
        <v>2.4006156</v>
      </c>
    </row>
    <row r="6157" customFormat="false" ht="15" hidden="false" customHeight="false" outlineLevel="0" collapsed="false">
      <c r="A6157" s="0" t="n">
        <v>18232109</v>
      </c>
      <c r="B6157" s="0" t="s">
        <v>13808</v>
      </c>
      <c r="C6157" s="0" t="n">
        <v>1</v>
      </c>
      <c r="D6157" s="0" t="s">
        <v>6924</v>
      </c>
      <c r="E6157" s="0" t="s">
        <v>13792</v>
      </c>
      <c r="F6157" s="0" t="s">
        <v>13791</v>
      </c>
      <c r="G6157" s="0" t="s">
        <v>13792</v>
      </c>
      <c r="H6157" s="0" t="s">
        <v>3356</v>
      </c>
      <c r="I6157" s="0" t="s">
        <v>2123</v>
      </c>
      <c r="J6157" s="0" t="s">
        <v>47</v>
      </c>
      <c r="K6157" s="0" t="s">
        <v>47</v>
      </c>
      <c r="L6157" s="0" t="s">
        <v>47</v>
      </c>
      <c r="M6157" s="0" t="s">
        <v>47</v>
      </c>
      <c r="N6157" s="0" t="n">
        <v>2</v>
      </c>
      <c r="O6157" s="0" t="n">
        <v>0</v>
      </c>
      <c r="P6157" s="0" t="n">
        <v>500</v>
      </c>
      <c r="Q6157" s="0" t="n">
        <v>1</v>
      </c>
      <c r="R6157" s="0" t="str">
        <f aca="false">INDEX(Lookup!$B$4:$B$18,MATCH(C6157,Lookup!$A$4:$A$18,0))</f>
        <v>India</v>
      </c>
      <c r="S6157" s="20" t="n">
        <f aca="false">INDEX(Lookup!$D$4:$D$18,MATCH(C6157,Lookup!$A$4:$A$18,0))</f>
        <v>0.012</v>
      </c>
      <c r="T6157" s="21" t="n">
        <f aca="false">ROUND(P6157*S6157,2)</f>
        <v>6</v>
      </c>
      <c r="U6157" s="21" t="n">
        <f aca="false">IF(T6157&lt;=10,1,IF(T6157&lt;=20,2,IF(T6157&lt;=30,3,IF(T6157&lt;=40,4,IF(T6157&lt;=50,5,IF(T6157&lt;=100,6,IF(T6157&lt;=250,7,8)))))))</f>
        <v>1</v>
      </c>
      <c r="V6157" s="21" t="n">
        <f aca="false">IF(AND(OR(Dashboard!$T$3="All",R6157=Dashboard!$T$3),OR(Dashboard!$T$4="All",D6157=Dashboard!$T$4)),1,0)</f>
        <v>1</v>
      </c>
      <c r="W6157" s="21" t="n">
        <f aca="false">IF(V6157=1,T6157+ROW()/10000000,0)</f>
        <v>6.0006157</v>
      </c>
    </row>
    <row r="6158" customFormat="false" ht="15" hidden="false" customHeight="false" outlineLevel="0" collapsed="false">
      <c r="A6158" s="0" t="n">
        <v>303468</v>
      </c>
      <c r="B6158" s="0" t="s">
        <v>13809</v>
      </c>
      <c r="C6158" s="0" t="n">
        <v>1</v>
      </c>
      <c r="D6158" s="0" t="s">
        <v>6924</v>
      </c>
      <c r="E6158" s="0" t="s">
        <v>13810</v>
      </c>
      <c r="F6158" s="0" t="s">
        <v>13791</v>
      </c>
      <c r="G6158" s="0" t="s">
        <v>13792</v>
      </c>
      <c r="H6158" s="0" t="s">
        <v>2382</v>
      </c>
      <c r="I6158" s="0" t="s">
        <v>2123</v>
      </c>
      <c r="J6158" s="0" t="s">
        <v>47</v>
      </c>
      <c r="K6158" s="0" t="s">
        <v>47</v>
      </c>
      <c r="L6158" s="0" t="s">
        <v>47</v>
      </c>
      <c r="M6158" s="0" t="s">
        <v>47</v>
      </c>
      <c r="N6158" s="0" t="n">
        <v>1</v>
      </c>
      <c r="O6158" s="0" t="n">
        <v>1</v>
      </c>
      <c r="P6158" s="0" t="n">
        <v>250</v>
      </c>
      <c r="Q6158" s="0" t="n">
        <v>1</v>
      </c>
      <c r="R6158" s="0" t="str">
        <f aca="false">INDEX(Lookup!$B$4:$B$18,MATCH(C6158,Lookup!$A$4:$A$18,0))</f>
        <v>India</v>
      </c>
      <c r="S6158" s="20" t="n">
        <f aca="false">INDEX(Lookup!$D$4:$D$18,MATCH(C6158,Lookup!$A$4:$A$18,0))</f>
        <v>0.012</v>
      </c>
      <c r="T6158" s="21" t="n">
        <f aca="false">ROUND(P6158*S6158,2)</f>
        <v>3</v>
      </c>
      <c r="U6158" s="21" t="n">
        <f aca="false">IF(T6158&lt;=10,1,IF(T6158&lt;=20,2,IF(T6158&lt;=30,3,IF(T6158&lt;=40,4,IF(T6158&lt;=50,5,IF(T6158&lt;=100,6,IF(T6158&lt;=250,7,8)))))))</f>
        <v>1</v>
      </c>
      <c r="V6158" s="21" t="n">
        <f aca="false">IF(AND(OR(Dashboard!$T$3="All",R6158=Dashboard!$T$3),OR(Dashboard!$T$4="All",D6158=Dashboard!$T$4)),1,0)</f>
        <v>1</v>
      </c>
      <c r="W6158" s="21" t="n">
        <f aca="false">IF(V6158=1,T6158+ROW()/10000000,0)</f>
        <v>3.0006158</v>
      </c>
    </row>
    <row r="6159" customFormat="false" ht="15" hidden="false" customHeight="false" outlineLevel="0" collapsed="false">
      <c r="A6159" s="0" t="n">
        <v>18289272</v>
      </c>
      <c r="B6159" s="0" t="s">
        <v>13811</v>
      </c>
      <c r="C6159" s="0" t="n">
        <v>1</v>
      </c>
      <c r="D6159" s="0" t="s">
        <v>6924</v>
      </c>
      <c r="E6159" s="0" t="s">
        <v>13812</v>
      </c>
      <c r="F6159" s="0" t="s">
        <v>13791</v>
      </c>
      <c r="G6159" s="0" t="s">
        <v>13792</v>
      </c>
      <c r="H6159" s="0" t="s">
        <v>2128</v>
      </c>
      <c r="I6159" s="0" t="s">
        <v>2123</v>
      </c>
      <c r="J6159" s="0" t="s">
        <v>47</v>
      </c>
      <c r="K6159" s="0" t="s">
        <v>47</v>
      </c>
      <c r="L6159" s="0" t="s">
        <v>47</v>
      </c>
      <c r="M6159" s="0" t="s">
        <v>47</v>
      </c>
      <c r="N6159" s="0" t="n">
        <v>1</v>
      </c>
      <c r="O6159" s="0" t="n">
        <v>0</v>
      </c>
      <c r="P6159" s="0" t="n">
        <v>200</v>
      </c>
      <c r="Q6159" s="0" t="n">
        <v>1</v>
      </c>
      <c r="R6159" s="0" t="str">
        <f aca="false">INDEX(Lookup!$B$4:$B$18,MATCH(C6159,Lookup!$A$4:$A$18,0))</f>
        <v>India</v>
      </c>
      <c r="S6159" s="20" t="n">
        <f aca="false">INDEX(Lookup!$D$4:$D$18,MATCH(C6159,Lookup!$A$4:$A$18,0))</f>
        <v>0.012</v>
      </c>
      <c r="T6159" s="21" t="n">
        <f aca="false">ROUND(P6159*S6159,2)</f>
        <v>2.4</v>
      </c>
      <c r="U6159" s="21" t="n">
        <f aca="false">IF(T6159&lt;=10,1,IF(T6159&lt;=20,2,IF(T6159&lt;=30,3,IF(T6159&lt;=40,4,IF(T6159&lt;=50,5,IF(T6159&lt;=100,6,IF(T6159&lt;=250,7,8)))))))</f>
        <v>1</v>
      </c>
      <c r="V6159" s="21" t="n">
        <f aca="false">IF(AND(OR(Dashboard!$T$3="All",R6159=Dashboard!$T$3),OR(Dashboard!$T$4="All",D6159=Dashboard!$T$4)),1,0)</f>
        <v>1</v>
      </c>
      <c r="W6159" s="21" t="n">
        <f aca="false">IF(V6159=1,T6159+ROW()/10000000,0)</f>
        <v>2.4006159</v>
      </c>
    </row>
    <row r="6160" customFormat="false" ht="15" hidden="false" customHeight="false" outlineLevel="0" collapsed="false">
      <c r="A6160" s="0" t="n">
        <v>18440436</v>
      </c>
      <c r="B6160" s="0" t="s">
        <v>13813</v>
      </c>
      <c r="C6160" s="0" t="n">
        <v>1</v>
      </c>
      <c r="D6160" s="0" t="s">
        <v>6924</v>
      </c>
      <c r="E6160" s="0" t="s">
        <v>13814</v>
      </c>
      <c r="F6160" s="0" t="s">
        <v>13791</v>
      </c>
      <c r="G6160" s="0" t="s">
        <v>13792</v>
      </c>
      <c r="H6160" s="0" t="s">
        <v>3356</v>
      </c>
      <c r="I6160" s="0" t="s">
        <v>2123</v>
      </c>
      <c r="J6160" s="0" t="s">
        <v>47</v>
      </c>
      <c r="K6160" s="0" t="s">
        <v>47</v>
      </c>
      <c r="L6160" s="0" t="s">
        <v>47</v>
      </c>
      <c r="M6160" s="0" t="s">
        <v>47</v>
      </c>
      <c r="N6160" s="0" t="n">
        <v>1</v>
      </c>
      <c r="O6160" s="0" t="n">
        <v>0</v>
      </c>
      <c r="P6160" s="0" t="n">
        <v>350</v>
      </c>
      <c r="Q6160" s="0" t="n">
        <v>1</v>
      </c>
      <c r="R6160" s="0" t="str">
        <f aca="false">INDEX(Lookup!$B$4:$B$18,MATCH(C6160,Lookup!$A$4:$A$18,0))</f>
        <v>India</v>
      </c>
      <c r="S6160" s="20" t="n">
        <f aca="false">INDEX(Lookup!$D$4:$D$18,MATCH(C6160,Lookup!$A$4:$A$18,0))</f>
        <v>0.012</v>
      </c>
      <c r="T6160" s="21" t="n">
        <f aca="false">ROUND(P6160*S6160,2)</f>
        <v>4.2</v>
      </c>
      <c r="U6160" s="21" t="n">
        <f aca="false">IF(T6160&lt;=10,1,IF(T6160&lt;=20,2,IF(T6160&lt;=30,3,IF(T6160&lt;=40,4,IF(T6160&lt;=50,5,IF(T6160&lt;=100,6,IF(T6160&lt;=250,7,8)))))))</f>
        <v>1</v>
      </c>
      <c r="V6160" s="21" t="n">
        <f aca="false">IF(AND(OR(Dashboard!$T$3="All",R6160=Dashboard!$T$3),OR(Dashboard!$T$4="All",D6160=Dashboard!$T$4)),1,0)</f>
        <v>1</v>
      </c>
      <c r="W6160" s="21" t="n">
        <f aca="false">IF(V6160=1,T6160+ROW()/10000000,0)</f>
        <v>4.200616</v>
      </c>
    </row>
    <row r="6161" customFormat="false" ht="15" hidden="false" customHeight="false" outlineLevel="0" collapsed="false">
      <c r="A6161" s="0" t="n">
        <v>18372299</v>
      </c>
      <c r="B6161" s="0" t="s">
        <v>4809</v>
      </c>
      <c r="C6161" s="0" t="n">
        <v>1</v>
      </c>
      <c r="D6161" s="0" t="s">
        <v>6924</v>
      </c>
      <c r="E6161" s="0" t="s">
        <v>13815</v>
      </c>
      <c r="F6161" s="0" t="s">
        <v>13791</v>
      </c>
      <c r="G6161" s="0" t="s">
        <v>13792</v>
      </c>
      <c r="H6161" s="0" t="s">
        <v>164</v>
      </c>
      <c r="I6161" s="0" t="s">
        <v>2123</v>
      </c>
      <c r="J6161" s="0" t="s">
        <v>47</v>
      </c>
      <c r="K6161" s="0" t="s">
        <v>47</v>
      </c>
      <c r="L6161" s="0" t="s">
        <v>47</v>
      </c>
      <c r="M6161" s="0" t="s">
        <v>47</v>
      </c>
      <c r="N6161" s="0" t="n">
        <v>2</v>
      </c>
      <c r="O6161" s="0" t="n">
        <v>0</v>
      </c>
      <c r="P6161" s="0" t="n">
        <v>600</v>
      </c>
      <c r="Q6161" s="0" t="n">
        <v>1</v>
      </c>
      <c r="R6161" s="0" t="str">
        <f aca="false">INDEX(Lookup!$B$4:$B$18,MATCH(C6161,Lookup!$A$4:$A$18,0))</f>
        <v>India</v>
      </c>
      <c r="S6161" s="20" t="n">
        <f aca="false">INDEX(Lookup!$D$4:$D$18,MATCH(C6161,Lookup!$A$4:$A$18,0))</f>
        <v>0.012</v>
      </c>
      <c r="T6161" s="21" t="n">
        <f aca="false">ROUND(P6161*S6161,2)</f>
        <v>7.2</v>
      </c>
      <c r="U6161" s="21" t="n">
        <f aca="false">IF(T6161&lt;=10,1,IF(T6161&lt;=20,2,IF(T6161&lt;=30,3,IF(T6161&lt;=40,4,IF(T6161&lt;=50,5,IF(T6161&lt;=100,6,IF(T6161&lt;=250,7,8)))))))</f>
        <v>1</v>
      </c>
      <c r="V6161" s="21" t="n">
        <f aca="false">IF(AND(OR(Dashboard!$T$3="All",R6161=Dashboard!$T$3),OR(Dashboard!$T$4="All",D6161=Dashboard!$T$4)),1,0)</f>
        <v>1</v>
      </c>
      <c r="W6161" s="21" t="n">
        <f aca="false">IF(V6161=1,T6161+ROW()/10000000,0)</f>
        <v>7.2006161</v>
      </c>
    </row>
    <row r="6162" customFormat="false" ht="15" hidden="false" customHeight="false" outlineLevel="0" collapsed="false">
      <c r="A6162" s="0" t="n">
        <v>18244429</v>
      </c>
      <c r="B6162" s="0" t="s">
        <v>13816</v>
      </c>
      <c r="C6162" s="0" t="n">
        <v>1</v>
      </c>
      <c r="D6162" s="0" t="s">
        <v>6924</v>
      </c>
      <c r="E6162" s="0" t="s">
        <v>13817</v>
      </c>
      <c r="F6162" s="0" t="s">
        <v>13791</v>
      </c>
      <c r="G6162" s="0" t="s">
        <v>13792</v>
      </c>
      <c r="H6162" s="0" t="s">
        <v>2128</v>
      </c>
      <c r="I6162" s="0" t="s">
        <v>2123</v>
      </c>
      <c r="J6162" s="0" t="s">
        <v>47</v>
      </c>
      <c r="K6162" s="0" t="s">
        <v>47</v>
      </c>
      <c r="L6162" s="0" t="s">
        <v>47</v>
      </c>
      <c r="M6162" s="0" t="s">
        <v>47</v>
      </c>
      <c r="N6162" s="0" t="n">
        <v>1</v>
      </c>
      <c r="O6162" s="0" t="n">
        <v>0</v>
      </c>
      <c r="P6162" s="0" t="n">
        <v>200</v>
      </c>
      <c r="Q6162" s="0" t="n">
        <v>1</v>
      </c>
      <c r="R6162" s="0" t="str">
        <f aca="false">INDEX(Lookup!$B$4:$B$18,MATCH(C6162,Lookup!$A$4:$A$18,0))</f>
        <v>India</v>
      </c>
      <c r="S6162" s="20" t="n">
        <f aca="false">INDEX(Lookup!$D$4:$D$18,MATCH(C6162,Lookup!$A$4:$A$18,0))</f>
        <v>0.012</v>
      </c>
      <c r="T6162" s="21" t="n">
        <f aca="false">ROUND(P6162*S6162,2)</f>
        <v>2.4</v>
      </c>
      <c r="U6162" s="21" t="n">
        <f aca="false">IF(T6162&lt;=10,1,IF(T6162&lt;=20,2,IF(T6162&lt;=30,3,IF(T6162&lt;=40,4,IF(T6162&lt;=50,5,IF(T6162&lt;=100,6,IF(T6162&lt;=250,7,8)))))))</f>
        <v>1</v>
      </c>
      <c r="V6162" s="21" t="n">
        <f aca="false">IF(AND(OR(Dashboard!$T$3="All",R6162=Dashboard!$T$3),OR(Dashboard!$T$4="All",D6162=Dashboard!$T$4)),1,0)</f>
        <v>1</v>
      </c>
      <c r="W6162" s="21" t="n">
        <f aca="false">IF(V6162=1,T6162+ROW()/10000000,0)</f>
        <v>2.4006162</v>
      </c>
    </row>
    <row r="6163" customFormat="false" ht="15" hidden="false" customHeight="false" outlineLevel="0" collapsed="false">
      <c r="A6163" s="0" t="n">
        <v>18449949</v>
      </c>
      <c r="B6163" s="0" t="s">
        <v>13818</v>
      </c>
      <c r="C6163" s="0" t="n">
        <v>1</v>
      </c>
      <c r="D6163" s="0" t="s">
        <v>6924</v>
      </c>
      <c r="E6163" s="0" t="s">
        <v>13819</v>
      </c>
      <c r="F6163" s="0" t="s">
        <v>13791</v>
      </c>
      <c r="G6163" s="0" t="s">
        <v>13792</v>
      </c>
      <c r="H6163" s="0" t="s">
        <v>2128</v>
      </c>
      <c r="I6163" s="0" t="s">
        <v>2123</v>
      </c>
      <c r="J6163" s="0" t="s">
        <v>47</v>
      </c>
      <c r="K6163" s="0" t="s">
        <v>47</v>
      </c>
      <c r="L6163" s="0" t="s">
        <v>47</v>
      </c>
      <c r="M6163" s="0" t="s">
        <v>47</v>
      </c>
      <c r="N6163" s="0" t="n">
        <v>1</v>
      </c>
      <c r="O6163" s="0" t="n">
        <v>0</v>
      </c>
      <c r="P6163" s="0" t="n">
        <v>150</v>
      </c>
      <c r="Q6163" s="0" t="n">
        <v>1</v>
      </c>
      <c r="R6163" s="0" t="str">
        <f aca="false">INDEX(Lookup!$B$4:$B$18,MATCH(C6163,Lookup!$A$4:$A$18,0))</f>
        <v>India</v>
      </c>
      <c r="S6163" s="20" t="n">
        <f aca="false">INDEX(Lookup!$D$4:$D$18,MATCH(C6163,Lookup!$A$4:$A$18,0))</f>
        <v>0.012</v>
      </c>
      <c r="T6163" s="21" t="n">
        <f aca="false">ROUND(P6163*S6163,2)</f>
        <v>1.8</v>
      </c>
      <c r="U6163" s="21" t="n">
        <f aca="false">IF(T6163&lt;=10,1,IF(T6163&lt;=20,2,IF(T6163&lt;=30,3,IF(T6163&lt;=40,4,IF(T6163&lt;=50,5,IF(T6163&lt;=100,6,IF(T6163&lt;=250,7,8)))))))</f>
        <v>1</v>
      </c>
      <c r="V6163" s="21" t="n">
        <f aca="false">IF(AND(OR(Dashboard!$T$3="All",R6163=Dashboard!$T$3),OR(Dashboard!$T$4="All",D6163=Dashboard!$T$4)),1,0)</f>
        <v>1</v>
      </c>
      <c r="W6163" s="21" t="n">
        <f aca="false">IF(V6163=1,T6163+ROW()/10000000,0)</f>
        <v>1.8006163</v>
      </c>
    </row>
    <row r="6164" customFormat="false" ht="15" hidden="false" customHeight="false" outlineLevel="0" collapsed="false">
      <c r="A6164" s="0" t="n">
        <v>311199</v>
      </c>
      <c r="B6164" s="0" t="s">
        <v>13820</v>
      </c>
      <c r="C6164" s="0" t="n">
        <v>1</v>
      </c>
      <c r="D6164" s="0" t="s">
        <v>6924</v>
      </c>
      <c r="E6164" s="0" t="s">
        <v>13821</v>
      </c>
      <c r="F6164" s="0" t="s">
        <v>13791</v>
      </c>
      <c r="G6164" s="0" t="s">
        <v>13792</v>
      </c>
      <c r="H6164" s="0" t="s">
        <v>2128</v>
      </c>
      <c r="I6164" s="0" t="s">
        <v>2123</v>
      </c>
      <c r="J6164" s="0" t="s">
        <v>47</v>
      </c>
      <c r="K6164" s="0" t="s">
        <v>47</v>
      </c>
      <c r="L6164" s="0" t="s">
        <v>47</v>
      </c>
      <c r="M6164" s="0" t="s">
        <v>47</v>
      </c>
      <c r="N6164" s="0" t="n">
        <v>1</v>
      </c>
      <c r="O6164" s="0" t="n">
        <v>3</v>
      </c>
      <c r="P6164" s="0" t="n">
        <v>300</v>
      </c>
      <c r="Q6164" s="0" t="n">
        <v>1</v>
      </c>
      <c r="R6164" s="0" t="str">
        <f aca="false">INDEX(Lookup!$B$4:$B$18,MATCH(C6164,Lookup!$A$4:$A$18,0))</f>
        <v>India</v>
      </c>
      <c r="S6164" s="20" t="n">
        <f aca="false">INDEX(Lookup!$D$4:$D$18,MATCH(C6164,Lookup!$A$4:$A$18,0))</f>
        <v>0.012</v>
      </c>
      <c r="T6164" s="21" t="n">
        <f aca="false">ROUND(P6164*S6164,2)</f>
        <v>3.6</v>
      </c>
      <c r="U6164" s="21" t="n">
        <f aca="false">IF(T6164&lt;=10,1,IF(T6164&lt;=20,2,IF(T6164&lt;=30,3,IF(T6164&lt;=40,4,IF(T6164&lt;=50,5,IF(T6164&lt;=100,6,IF(T6164&lt;=250,7,8)))))))</f>
        <v>1</v>
      </c>
      <c r="V6164" s="21" t="n">
        <f aca="false">IF(AND(OR(Dashboard!$T$3="All",R6164=Dashboard!$T$3),OR(Dashboard!$T$4="All",D6164=Dashboard!$T$4)),1,0)</f>
        <v>1</v>
      </c>
      <c r="W6164" s="21" t="n">
        <f aca="false">IF(V6164=1,T6164+ROW()/10000000,0)</f>
        <v>3.6006164</v>
      </c>
    </row>
    <row r="6165" customFormat="false" ht="15" hidden="false" customHeight="false" outlineLevel="0" collapsed="false">
      <c r="A6165" s="0" t="n">
        <v>300801</v>
      </c>
      <c r="B6165" s="0" t="s">
        <v>13822</v>
      </c>
      <c r="C6165" s="0" t="n">
        <v>1</v>
      </c>
      <c r="D6165" s="0" t="s">
        <v>6924</v>
      </c>
      <c r="E6165" s="0" t="s">
        <v>13823</v>
      </c>
      <c r="F6165" s="0" t="s">
        <v>13791</v>
      </c>
      <c r="G6165" s="0" t="s">
        <v>13792</v>
      </c>
      <c r="H6165" s="0" t="s">
        <v>8307</v>
      </c>
      <c r="I6165" s="0" t="s">
        <v>2123</v>
      </c>
      <c r="J6165" s="0" t="s">
        <v>47</v>
      </c>
      <c r="K6165" s="0" t="s">
        <v>47</v>
      </c>
      <c r="L6165" s="0" t="s">
        <v>47</v>
      </c>
      <c r="M6165" s="0" t="s">
        <v>47</v>
      </c>
      <c r="N6165" s="0" t="n">
        <v>1</v>
      </c>
      <c r="O6165" s="0" t="n">
        <v>1</v>
      </c>
      <c r="P6165" s="0" t="n">
        <v>300</v>
      </c>
      <c r="Q6165" s="0" t="n">
        <v>1</v>
      </c>
      <c r="R6165" s="0" t="str">
        <f aca="false">INDEX(Lookup!$B$4:$B$18,MATCH(C6165,Lookup!$A$4:$A$18,0))</f>
        <v>India</v>
      </c>
      <c r="S6165" s="20" t="n">
        <f aca="false">INDEX(Lookup!$D$4:$D$18,MATCH(C6165,Lookup!$A$4:$A$18,0))</f>
        <v>0.012</v>
      </c>
      <c r="T6165" s="21" t="n">
        <f aca="false">ROUND(P6165*S6165,2)</f>
        <v>3.6</v>
      </c>
      <c r="U6165" s="21" t="n">
        <f aca="false">IF(T6165&lt;=10,1,IF(T6165&lt;=20,2,IF(T6165&lt;=30,3,IF(T6165&lt;=40,4,IF(T6165&lt;=50,5,IF(T6165&lt;=100,6,IF(T6165&lt;=250,7,8)))))))</f>
        <v>1</v>
      </c>
      <c r="V6165" s="21" t="n">
        <f aca="false">IF(AND(OR(Dashboard!$T$3="All",R6165=Dashboard!$T$3),OR(Dashboard!$T$4="All",D6165=Dashboard!$T$4)),1,0)</f>
        <v>1</v>
      </c>
      <c r="W6165" s="21" t="n">
        <f aca="false">IF(V6165=1,T6165+ROW()/10000000,0)</f>
        <v>3.6006165</v>
      </c>
    </row>
    <row r="6166" customFormat="false" ht="15" hidden="false" customHeight="false" outlineLevel="0" collapsed="false">
      <c r="A6166" s="0" t="n">
        <v>18293989</v>
      </c>
      <c r="B6166" s="0" t="s">
        <v>13824</v>
      </c>
      <c r="C6166" s="0" t="n">
        <v>1</v>
      </c>
      <c r="D6166" s="0" t="s">
        <v>6924</v>
      </c>
      <c r="E6166" s="0" t="s">
        <v>13825</v>
      </c>
      <c r="F6166" s="0" t="s">
        <v>13791</v>
      </c>
      <c r="G6166" s="0" t="s">
        <v>13792</v>
      </c>
      <c r="H6166" s="0" t="s">
        <v>156</v>
      </c>
      <c r="I6166" s="0" t="s">
        <v>2123</v>
      </c>
      <c r="J6166" s="0" t="s">
        <v>47</v>
      </c>
      <c r="K6166" s="0" t="s">
        <v>47</v>
      </c>
      <c r="L6166" s="0" t="s">
        <v>47</v>
      </c>
      <c r="M6166" s="0" t="s">
        <v>47</v>
      </c>
      <c r="N6166" s="0" t="n">
        <v>1</v>
      </c>
      <c r="O6166" s="0" t="n">
        <v>0</v>
      </c>
      <c r="P6166" s="0" t="n">
        <v>250</v>
      </c>
      <c r="Q6166" s="0" t="n">
        <v>1</v>
      </c>
      <c r="R6166" s="0" t="str">
        <f aca="false">INDEX(Lookup!$B$4:$B$18,MATCH(C6166,Lookup!$A$4:$A$18,0))</f>
        <v>India</v>
      </c>
      <c r="S6166" s="20" t="n">
        <f aca="false">INDEX(Lookup!$D$4:$D$18,MATCH(C6166,Lookup!$A$4:$A$18,0))</f>
        <v>0.012</v>
      </c>
      <c r="T6166" s="21" t="n">
        <f aca="false">ROUND(P6166*S6166,2)</f>
        <v>3</v>
      </c>
      <c r="U6166" s="21" t="n">
        <f aca="false">IF(T6166&lt;=10,1,IF(T6166&lt;=20,2,IF(T6166&lt;=30,3,IF(T6166&lt;=40,4,IF(T6166&lt;=50,5,IF(T6166&lt;=100,6,IF(T6166&lt;=250,7,8)))))))</f>
        <v>1</v>
      </c>
      <c r="V6166" s="21" t="n">
        <f aca="false">IF(AND(OR(Dashboard!$T$3="All",R6166=Dashboard!$T$3),OR(Dashboard!$T$4="All",D6166=Dashboard!$T$4)),1,0)</f>
        <v>1</v>
      </c>
      <c r="W6166" s="21" t="n">
        <f aca="false">IF(V6166=1,T6166+ROW()/10000000,0)</f>
        <v>3.0006166</v>
      </c>
    </row>
    <row r="6167" customFormat="false" ht="15" hidden="false" customHeight="false" outlineLevel="0" collapsed="false">
      <c r="A6167" s="0" t="n">
        <v>18440163</v>
      </c>
      <c r="B6167" s="0" t="s">
        <v>13826</v>
      </c>
      <c r="C6167" s="0" t="n">
        <v>1</v>
      </c>
      <c r="D6167" s="0" t="s">
        <v>6924</v>
      </c>
      <c r="E6167" s="0" t="s">
        <v>13827</v>
      </c>
      <c r="F6167" s="0" t="s">
        <v>13791</v>
      </c>
      <c r="G6167" s="0" t="s">
        <v>13792</v>
      </c>
      <c r="H6167" s="0" t="s">
        <v>2723</v>
      </c>
      <c r="I6167" s="0" t="s">
        <v>2123</v>
      </c>
      <c r="J6167" s="0" t="s">
        <v>47</v>
      </c>
      <c r="K6167" s="0" t="s">
        <v>47</v>
      </c>
      <c r="L6167" s="0" t="s">
        <v>47</v>
      </c>
      <c r="M6167" s="0" t="s">
        <v>47</v>
      </c>
      <c r="N6167" s="0" t="n">
        <v>1</v>
      </c>
      <c r="O6167" s="0" t="n">
        <v>0</v>
      </c>
      <c r="P6167" s="0" t="n">
        <v>350</v>
      </c>
      <c r="Q6167" s="0" t="n">
        <v>1</v>
      </c>
      <c r="R6167" s="0" t="str">
        <f aca="false">INDEX(Lookup!$B$4:$B$18,MATCH(C6167,Lookup!$A$4:$A$18,0))</f>
        <v>India</v>
      </c>
      <c r="S6167" s="20" t="n">
        <f aca="false">INDEX(Lookup!$D$4:$D$18,MATCH(C6167,Lookup!$A$4:$A$18,0))</f>
        <v>0.012</v>
      </c>
      <c r="T6167" s="21" t="n">
        <f aca="false">ROUND(P6167*S6167,2)</f>
        <v>4.2</v>
      </c>
      <c r="U6167" s="21" t="n">
        <f aca="false">IF(T6167&lt;=10,1,IF(T6167&lt;=20,2,IF(T6167&lt;=30,3,IF(T6167&lt;=40,4,IF(T6167&lt;=50,5,IF(T6167&lt;=100,6,IF(T6167&lt;=250,7,8)))))))</f>
        <v>1</v>
      </c>
      <c r="V6167" s="21" t="n">
        <f aca="false">IF(AND(OR(Dashboard!$T$3="All",R6167=Dashboard!$T$3),OR(Dashboard!$T$4="All",D6167=Dashboard!$T$4)),1,0)</f>
        <v>1</v>
      </c>
      <c r="W6167" s="21" t="n">
        <f aca="false">IF(V6167=1,T6167+ROW()/10000000,0)</f>
        <v>4.2006167</v>
      </c>
    </row>
    <row r="6168" customFormat="false" ht="15" hidden="false" customHeight="false" outlineLevel="0" collapsed="false">
      <c r="A6168" s="0" t="n">
        <v>18303817</v>
      </c>
      <c r="B6168" s="0" t="s">
        <v>7222</v>
      </c>
      <c r="C6168" s="0" t="n">
        <v>1</v>
      </c>
      <c r="D6168" s="0" t="s">
        <v>6924</v>
      </c>
      <c r="E6168" s="0" t="s">
        <v>13828</v>
      </c>
      <c r="F6168" s="0" t="s">
        <v>13829</v>
      </c>
      <c r="G6168" s="0" t="s">
        <v>13830</v>
      </c>
      <c r="H6168" s="0" t="s">
        <v>402</v>
      </c>
      <c r="I6168" s="0" t="s">
        <v>2123</v>
      </c>
      <c r="J6168" s="0" t="s">
        <v>47</v>
      </c>
      <c r="K6168" s="0" t="s">
        <v>46</v>
      </c>
      <c r="L6168" s="0" t="s">
        <v>47</v>
      </c>
      <c r="M6168" s="0" t="s">
        <v>47</v>
      </c>
      <c r="N6168" s="0" t="n">
        <v>1</v>
      </c>
      <c r="O6168" s="0" t="n">
        <v>30</v>
      </c>
      <c r="P6168" s="0" t="n">
        <v>350</v>
      </c>
      <c r="Q6168" s="0" t="n">
        <v>2.7</v>
      </c>
      <c r="R6168" s="0" t="str">
        <f aca="false">INDEX(Lookup!$B$4:$B$18,MATCH(C6168,Lookup!$A$4:$A$18,0))</f>
        <v>India</v>
      </c>
      <c r="S6168" s="20" t="n">
        <f aca="false">INDEX(Lookup!$D$4:$D$18,MATCH(C6168,Lookup!$A$4:$A$18,0))</f>
        <v>0.012</v>
      </c>
      <c r="T6168" s="21" t="n">
        <f aca="false">ROUND(P6168*S6168,2)</f>
        <v>4.2</v>
      </c>
      <c r="U6168" s="21" t="n">
        <f aca="false">IF(T6168&lt;=10,1,IF(T6168&lt;=20,2,IF(T6168&lt;=30,3,IF(T6168&lt;=40,4,IF(T6168&lt;=50,5,IF(T6168&lt;=100,6,IF(T6168&lt;=250,7,8)))))))</f>
        <v>1</v>
      </c>
      <c r="V6168" s="21" t="n">
        <f aca="false">IF(AND(OR(Dashboard!$T$3="All",R6168=Dashboard!$T$3),OR(Dashboard!$T$4="All",D6168=Dashboard!$T$4)),1,0)</f>
        <v>1</v>
      </c>
      <c r="W6168" s="21" t="n">
        <f aca="false">IF(V6168=1,T6168+ROW()/10000000,0)</f>
        <v>4.2006168</v>
      </c>
    </row>
    <row r="6169" customFormat="false" ht="15" hidden="false" customHeight="false" outlineLevel="0" collapsed="false">
      <c r="A6169" s="0" t="n">
        <v>312913</v>
      </c>
      <c r="B6169" s="0" t="s">
        <v>13831</v>
      </c>
      <c r="C6169" s="0" t="n">
        <v>1</v>
      </c>
      <c r="D6169" s="0" t="s">
        <v>6924</v>
      </c>
      <c r="E6169" s="0" t="s">
        <v>13832</v>
      </c>
      <c r="F6169" s="0" t="s">
        <v>13829</v>
      </c>
      <c r="G6169" s="0" t="s">
        <v>13830</v>
      </c>
      <c r="H6169" s="0" t="s">
        <v>3392</v>
      </c>
      <c r="I6169" s="0" t="s">
        <v>2123</v>
      </c>
      <c r="J6169" s="0" t="s">
        <v>47</v>
      </c>
      <c r="K6169" s="0" t="s">
        <v>46</v>
      </c>
      <c r="L6169" s="0" t="s">
        <v>47</v>
      </c>
      <c r="M6169" s="0" t="s">
        <v>47</v>
      </c>
      <c r="N6169" s="0" t="n">
        <v>2</v>
      </c>
      <c r="O6169" s="0" t="n">
        <v>38</v>
      </c>
      <c r="P6169" s="0" t="n">
        <v>500</v>
      </c>
      <c r="Q6169" s="0" t="n">
        <v>2.9</v>
      </c>
      <c r="R6169" s="0" t="str">
        <f aca="false">INDEX(Lookup!$B$4:$B$18,MATCH(C6169,Lookup!$A$4:$A$18,0))</f>
        <v>India</v>
      </c>
      <c r="S6169" s="20" t="n">
        <f aca="false">INDEX(Lookup!$D$4:$D$18,MATCH(C6169,Lookup!$A$4:$A$18,0))</f>
        <v>0.012</v>
      </c>
      <c r="T6169" s="21" t="n">
        <f aca="false">ROUND(P6169*S6169,2)</f>
        <v>6</v>
      </c>
      <c r="U6169" s="21" t="n">
        <f aca="false">IF(T6169&lt;=10,1,IF(T6169&lt;=20,2,IF(T6169&lt;=30,3,IF(T6169&lt;=40,4,IF(T6169&lt;=50,5,IF(T6169&lt;=100,6,IF(T6169&lt;=250,7,8)))))))</f>
        <v>1</v>
      </c>
      <c r="V6169" s="21" t="n">
        <f aca="false">IF(AND(OR(Dashboard!$T$3="All",R6169=Dashboard!$T$3),OR(Dashboard!$T$4="All",D6169=Dashboard!$T$4)),1,0)</f>
        <v>1</v>
      </c>
      <c r="W6169" s="21" t="n">
        <f aca="false">IF(V6169=1,T6169+ROW()/10000000,0)</f>
        <v>6.0006169</v>
      </c>
    </row>
    <row r="6170" customFormat="false" ht="15" hidden="false" customHeight="false" outlineLevel="0" collapsed="false">
      <c r="A6170" s="0" t="n">
        <v>5645</v>
      </c>
      <c r="B6170" s="0" t="s">
        <v>13833</v>
      </c>
      <c r="C6170" s="0" t="n">
        <v>1</v>
      </c>
      <c r="D6170" s="0" t="s">
        <v>6924</v>
      </c>
      <c r="E6170" s="0" t="s">
        <v>13834</v>
      </c>
      <c r="F6170" s="0" t="s">
        <v>13829</v>
      </c>
      <c r="G6170" s="0" t="s">
        <v>13830</v>
      </c>
      <c r="H6170" s="0" t="s">
        <v>2662</v>
      </c>
      <c r="I6170" s="0" t="s">
        <v>2123</v>
      </c>
      <c r="J6170" s="0" t="s">
        <v>47</v>
      </c>
      <c r="K6170" s="0" t="s">
        <v>47</v>
      </c>
      <c r="L6170" s="0" t="s">
        <v>47</v>
      </c>
      <c r="M6170" s="0" t="s">
        <v>47</v>
      </c>
      <c r="N6170" s="0" t="n">
        <v>1</v>
      </c>
      <c r="O6170" s="0" t="n">
        <v>53</v>
      </c>
      <c r="P6170" s="0" t="n">
        <v>400</v>
      </c>
      <c r="Q6170" s="0" t="n">
        <v>2.8</v>
      </c>
      <c r="R6170" s="0" t="str">
        <f aca="false">INDEX(Lookup!$B$4:$B$18,MATCH(C6170,Lookup!$A$4:$A$18,0))</f>
        <v>India</v>
      </c>
      <c r="S6170" s="20" t="n">
        <f aca="false">INDEX(Lookup!$D$4:$D$18,MATCH(C6170,Lookup!$A$4:$A$18,0))</f>
        <v>0.012</v>
      </c>
      <c r="T6170" s="21" t="n">
        <f aca="false">ROUND(P6170*S6170,2)</f>
        <v>4.8</v>
      </c>
      <c r="U6170" s="21" t="n">
        <f aca="false">IF(T6170&lt;=10,1,IF(T6170&lt;=20,2,IF(T6170&lt;=30,3,IF(T6170&lt;=40,4,IF(T6170&lt;=50,5,IF(T6170&lt;=100,6,IF(T6170&lt;=250,7,8)))))))</f>
        <v>1</v>
      </c>
      <c r="V6170" s="21" t="n">
        <f aca="false">IF(AND(OR(Dashboard!$T$3="All",R6170=Dashboard!$T$3),OR(Dashboard!$T$4="All",D6170=Dashboard!$T$4)),1,0)</f>
        <v>1</v>
      </c>
      <c r="W6170" s="21" t="n">
        <f aca="false">IF(V6170=1,T6170+ROW()/10000000,0)</f>
        <v>4.800617</v>
      </c>
    </row>
    <row r="6171" customFormat="false" ht="15" hidden="false" customHeight="false" outlineLevel="0" collapsed="false">
      <c r="A6171" s="0" t="n">
        <v>312387</v>
      </c>
      <c r="B6171" s="0" t="s">
        <v>8859</v>
      </c>
      <c r="C6171" s="0" t="n">
        <v>1</v>
      </c>
      <c r="D6171" s="0" t="s">
        <v>6924</v>
      </c>
      <c r="E6171" s="0" t="s">
        <v>13835</v>
      </c>
      <c r="F6171" s="0" t="s">
        <v>13829</v>
      </c>
      <c r="G6171" s="0" t="s">
        <v>13830</v>
      </c>
      <c r="H6171" s="0" t="s">
        <v>3142</v>
      </c>
      <c r="I6171" s="0" t="s">
        <v>2123</v>
      </c>
      <c r="J6171" s="0" t="s">
        <v>47</v>
      </c>
      <c r="K6171" s="0" t="s">
        <v>46</v>
      </c>
      <c r="L6171" s="0" t="s">
        <v>47</v>
      </c>
      <c r="M6171" s="0" t="s">
        <v>47</v>
      </c>
      <c r="N6171" s="0" t="n">
        <v>1</v>
      </c>
      <c r="O6171" s="0" t="n">
        <v>15</v>
      </c>
      <c r="P6171" s="0" t="n">
        <v>250</v>
      </c>
      <c r="Q6171" s="0" t="n">
        <v>3.1</v>
      </c>
      <c r="R6171" s="0" t="str">
        <f aca="false">INDEX(Lookup!$B$4:$B$18,MATCH(C6171,Lookup!$A$4:$A$18,0))</f>
        <v>India</v>
      </c>
      <c r="S6171" s="20" t="n">
        <f aca="false">INDEX(Lookup!$D$4:$D$18,MATCH(C6171,Lookup!$A$4:$A$18,0))</f>
        <v>0.012</v>
      </c>
      <c r="T6171" s="21" t="n">
        <f aca="false">ROUND(P6171*S6171,2)</f>
        <v>3</v>
      </c>
      <c r="U6171" s="21" t="n">
        <f aca="false">IF(T6171&lt;=10,1,IF(T6171&lt;=20,2,IF(T6171&lt;=30,3,IF(T6171&lt;=40,4,IF(T6171&lt;=50,5,IF(T6171&lt;=100,6,IF(T6171&lt;=250,7,8)))))))</f>
        <v>1</v>
      </c>
      <c r="V6171" s="21" t="n">
        <f aca="false">IF(AND(OR(Dashboard!$T$3="All",R6171=Dashboard!$T$3),OR(Dashboard!$T$4="All",D6171=Dashboard!$T$4)),1,0)</f>
        <v>1</v>
      </c>
      <c r="W6171" s="21" t="n">
        <f aca="false">IF(V6171=1,T6171+ROW()/10000000,0)</f>
        <v>3.0006171</v>
      </c>
    </row>
    <row r="6172" customFormat="false" ht="15" hidden="false" customHeight="false" outlineLevel="0" collapsed="false">
      <c r="A6172" s="0" t="n">
        <v>5594</v>
      </c>
      <c r="B6172" s="0" t="s">
        <v>3113</v>
      </c>
      <c r="C6172" s="0" t="n">
        <v>1</v>
      </c>
      <c r="D6172" s="0" t="s">
        <v>6924</v>
      </c>
      <c r="E6172" s="0" t="s">
        <v>13836</v>
      </c>
      <c r="F6172" s="0" t="s">
        <v>13829</v>
      </c>
      <c r="G6172" s="0" t="s">
        <v>13830</v>
      </c>
      <c r="H6172" s="0" t="s">
        <v>153</v>
      </c>
      <c r="I6172" s="0" t="s">
        <v>2123</v>
      </c>
      <c r="J6172" s="0" t="s">
        <v>47</v>
      </c>
      <c r="K6172" s="0" t="s">
        <v>47</v>
      </c>
      <c r="L6172" s="0" t="s">
        <v>47</v>
      </c>
      <c r="M6172" s="0" t="s">
        <v>47</v>
      </c>
      <c r="N6172" s="0" t="n">
        <v>1</v>
      </c>
      <c r="O6172" s="0" t="n">
        <v>40</v>
      </c>
      <c r="P6172" s="0" t="n">
        <v>450</v>
      </c>
      <c r="Q6172" s="0" t="n">
        <v>3.3</v>
      </c>
      <c r="R6172" s="0" t="str">
        <f aca="false">INDEX(Lookup!$B$4:$B$18,MATCH(C6172,Lookup!$A$4:$A$18,0))</f>
        <v>India</v>
      </c>
      <c r="S6172" s="20" t="n">
        <f aca="false">INDEX(Lookup!$D$4:$D$18,MATCH(C6172,Lookup!$A$4:$A$18,0))</f>
        <v>0.012</v>
      </c>
      <c r="T6172" s="21" t="n">
        <f aca="false">ROUND(P6172*S6172,2)</f>
        <v>5.4</v>
      </c>
      <c r="U6172" s="21" t="n">
        <f aca="false">IF(T6172&lt;=10,1,IF(T6172&lt;=20,2,IF(T6172&lt;=30,3,IF(T6172&lt;=40,4,IF(T6172&lt;=50,5,IF(T6172&lt;=100,6,IF(T6172&lt;=250,7,8)))))))</f>
        <v>1</v>
      </c>
      <c r="V6172" s="21" t="n">
        <f aca="false">IF(AND(OR(Dashboard!$T$3="All",R6172=Dashboard!$T$3),OR(Dashboard!$T$4="All",D6172=Dashboard!$T$4)),1,0)</f>
        <v>1</v>
      </c>
      <c r="W6172" s="21" t="n">
        <f aca="false">IF(V6172=1,T6172+ROW()/10000000,0)</f>
        <v>5.4006172</v>
      </c>
    </row>
    <row r="6173" customFormat="false" ht="15" hidden="false" customHeight="false" outlineLevel="0" collapsed="false">
      <c r="A6173" s="0" t="n">
        <v>18175309</v>
      </c>
      <c r="B6173" s="0" t="s">
        <v>13837</v>
      </c>
      <c r="C6173" s="0" t="n">
        <v>1</v>
      </c>
      <c r="D6173" s="0" t="s">
        <v>6924</v>
      </c>
      <c r="E6173" s="0" t="s">
        <v>13830</v>
      </c>
      <c r="F6173" s="0" t="s">
        <v>13829</v>
      </c>
      <c r="G6173" s="0" t="s">
        <v>13830</v>
      </c>
      <c r="H6173" s="0" t="s">
        <v>156</v>
      </c>
      <c r="I6173" s="0" t="s">
        <v>2123</v>
      </c>
      <c r="J6173" s="0" t="s">
        <v>47</v>
      </c>
      <c r="K6173" s="0" t="s">
        <v>47</v>
      </c>
      <c r="L6173" s="0" t="s">
        <v>47</v>
      </c>
      <c r="M6173" s="0" t="s">
        <v>47</v>
      </c>
      <c r="N6173" s="0" t="n">
        <v>1</v>
      </c>
      <c r="O6173" s="0" t="n">
        <v>14</v>
      </c>
      <c r="P6173" s="0" t="n">
        <v>350</v>
      </c>
      <c r="Q6173" s="0" t="n">
        <v>3.3</v>
      </c>
      <c r="R6173" s="0" t="str">
        <f aca="false">INDEX(Lookup!$B$4:$B$18,MATCH(C6173,Lookup!$A$4:$A$18,0))</f>
        <v>India</v>
      </c>
      <c r="S6173" s="20" t="n">
        <f aca="false">INDEX(Lookup!$D$4:$D$18,MATCH(C6173,Lookup!$A$4:$A$18,0))</f>
        <v>0.012</v>
      </c>
      <c r="T6173" s="21" t="n">
        <f aca="false">ROUND(P6173*S6173,2)</f>
        <v>4.2</v>
      </c>
      <c r="U6173" s="21" t="n">
        <f aca="false">IF(T6173&lt;=10,1,IF(T6173&lt;=20,2,IF(T6173&lt;=30,3,IF(T6173&lt;=40,4,IF(T6173&lt;=50,5,IF(T6173&lt;=100,6,IF(T6173&lt;=250,7,8)))))))</f>
        <v>1</v>
      </c>
      <c r="V6173" s="21" t="n">
        <f aca="false">IF(AND(OR(Dashboard!$T$3="All",R6173=Dashboard!$T$3),OR(Dashboard!$T$4="All",D6173=Dashboard!$T$4)),1,0)</f>
        <v>1</v>
      </c>
      <c r="W6173" s="21" t="n">
        <f aca="false">IF(V6173=1,T6173+ROW()/10000000,0)</f>
        <v>4.2006173</v>
      </c>
    </row>
    <row r="6174" customFormat="false" ht="15" hidden="false" customHeight="false" outlineLevel="0" collapsed="false">
      <c r="A6174" s="0" t="n">
        <v>312990</v>
      </c>
      <c r="B6174" s="0" t="s">
        <v>13838</v>
      </c>
      <c r="C6174" s="0" t="n">
        <v>1</v>
      </c>
      <c r="D6174" s="0" t="s">
        <v>6924</v>
      </c>
      <c r="E6174" s="0" t="s">
        <v>13839</v>
      </c>
      <c r="F6174" s="0" t="s">
        <v>13829</v>
      </c>
      <c r="G6174" s="0" t="s">
        <v>13830</v>
      </c>
      <c r="H6174" s="0" t="s">
        <v>2359</v>
      </c>
      <c r="I6174" s="0" t="s">
        <v>2123</v>
      </c>
      <c r="J6174" s="0" t="s">
        <v>47</v>
      </c>
      <c r="K6174" s="0" t="s">
        <v>46</v>
      </c>
      <c r="L6174" s="0" t="s">
        <v>47</v>
      </c>
      <c r="M6174" s="0" t="s">
        <v>47</v>
      </c>
      <c r="N6174" s="0" t="n">
        <v>2</v>
      </c>
      <c r="O6174" s="0" t="n">
        <v>49</v>
      </c>
      <c r="P6174" s="0" t="n">
        <v>600</v>
      </c>
      <c r="Q6174" s="0" t="n">
        <v>3.3</v>
      </c>
      <c r="R6174" s="0" t="str">
        <f aca="false">INDEX(Lookup!$B$4:$B$18,MATCH(C6174,Lookup!$A$4:$A$18,0))</f>
        <v>India</v>
      </c>
      <c r="S6174" s="20" t="n">
        <f aca="false">INDEX(Lookup!$D$4:$D$18,MATCH(C6174,Lookup!$A$4:$A$18,0))</f>
        <v>0.012</v>
      </c>
      <c r="T6174" s="21" t="n">
        <f aca="false">ROUND(P6174*S6174,2)</f>
        <v>7.2</v>
      </c>
      <c r="U6174" s="21" t="n">
        <f aca="false">IF(T6174&lt;=10,1,IF(T6174&lt;=20,2,IF(T6174&lt;=30,3,IF(T6174&lt;=40,4,IF(T6174&lt;=50,5,IF(T6174&lt;=100,6,IF(T6174&lt;=250,7,8)))))))</f>
        <v>1</v>
      </c>
      <c r="V6174" s="21" t="n">
        <f aca="false">IF(AND(OR(Dashboard!$T$3="All",R6174=Dashboard!$T$3),OR(Dashboard!$T$4="All",D6174=Dashboard!$T$4)),1,0)</f>
        <v>1</v>
      </c>
      <c r="W6174" s="21" t="n">
        <f aca="false">IF(V6174=1,T6174+ROW()/10000000,0)</f>
        <v>7.2006174</v>
      </c>
    </row>
    <row r="6175" customFormat="false" ht="15" hidden="false" customHeight="false" outlineLevel="0" collapsed="false">
      <c r="A6175" s="0" t="n">
        <v>18233577</v>
      </c>
      <c r="B6175" s="0" t="s">
        <v>13840</v>
      </c>
      <c r="C6175" s="0" t="n">
        <v>1</v>
      </c>
      <c r="D6175" s="0" t="s">
        <v>6924</v>
      </c>
      <c r="E6175" s="0" t="s">
        <v>13841</v>
      </c>
      <c r="F6175" s="0" t="s">
        <v>13829</v>
      </c>
      <c r="G6175" s="0" t="s">
        <v>13830</v>
      </c>
      <c r="H6175" s="0" t="s">
        <v>3015</v>
      </c>
      <c r="I6175" s="0" t="s">
        <v>2123</v>
      </c>
      <c r="J6175" s="0" t="s">
        <v>47</v>
      </c>
      <c r="K6175" s="0" t="s">
        <v>46</v>
      </c>
      <c r="L6175" s="0" t="s">
        <v>47</v>
      </c>
      <c r="M6175" s="0" t="s">
        <v>47</v>
      </c>
      <c r="N6175" s="0" t="n">
        <v>1</v>
      </c>
      <c r="O6175" s="0" t="n">
        <v>21</v>
      </c>
      <c r="P6175" s="0" t="n">
        <v>200</v>
      </c>
      <c r="Q6175" s="0" t="n">
        <v>3.3</v>
      </c>
      <c r="R6175" s="0" t="str">
        <f aca="false">INDEX(Lookup!$B$4:$B$18,MATCH(C6175,Lookup!$A$4:$A$18,0))</f>
        <v>India</v>
      </c>
      <c r="S6175" s="20" t="n">
        <f aca="false">INDEX(Lookup!$D$4:$D$18,MATCH(C6175,Lookup!$A$4:$A$18,0))</f>
        <v>0.012</v>
      </c>
      <c r="T6175" s="21" t="n">
        <f aca="false">ROUND(P6175*S6175,2)</f>
        <v>2.4</v>
      </c>
      <c r="U6175" s="21" t="n">
        <f aca="false">IF(T6175&lt;=10,1,IF(T6175&lt;=20,2,IF(T6175&lt;=30,3,IF(T6175&lt;=40,4,IF(T6175&lt;=50,5,IF(T6175&lt;=100,6,IF(T6175&lt;=250,7,8)))))))</f>
        <v>1</v>
      </c>
      <c r="V6175" s="21" t="n">
        <f aca="false">IF(AND(OR(Dashboard!$T$3="All",R6175=Dashboard!$T$3),OR(Dashboard!$T$4="All",D6175=Dashboard!$T$4)),1,0)</f>
        <v>1</v>
      </c>
      <c r="W6175" s="21" t="n">
        <f aca="false">IF(V6175=1,T6175+ROW()/10000000,0)</f>
        <v>2.4006175</v>
      </c>
    </row>
    <row r="6176" customFormat="false" ht="15" hidden="false" customHeight="false" outlineLevel="0" collapsed="false">
      <c r="A6176" s="0" t="n">
        <v>309836</v>
      </c>
      <c r="B6176" s="0" t="s">
        <v>13842</v>
      </c>
      <c r="C6176" s="0" t="n">
        <v>1</v>
      </c>
      <c r="D6176" s="0" t="s">
        <v>6924</v>
      </c>
      <c r="E6176" s="0" t="s">
        <v>13843</v>
      </c>
      <c r="F6176" s="0" t="s">
        <v>13829</v>
      </c>
      <c r="G6176" s="0" t="s">
        <v>13830</v>
      </c>
      <c r="H6176" s="0" t="s">
        <v>156</v>
      </c>
      <c r="I6176" s="0" t="s">
        <v>2123</v>
      </c>
      <c r="J6176" s="0" t="s">
        <v>47</v>
      </c>
      <c r="K6176" s="0" t="s">
        <v>47</v>
      </c>
      <c r="L6176" s="0" t="s">
        <v>47</v>
      </c>
      <c r="M6176" s="0" t="s">
        <v>47</v>
      </c>
      <c r="N6176" s="0" t="n">
        <v>1</v>
      </c>
      <c r="O6176" s="0" t="n">
        <v>9</v>
      </c>
      <c r="P6176" s="0" t="n">
        <v>300</v>
      </c>
      <c r="Q6176" s="0" t="n">
        <v>3.2</v>
      </c>
      <c r="R6176" s="0" t="str">
        <f aca="false">INDEX(Lookup!$B$4:$B$18,MATCH(C6176,Lookup!$A$4:$A$18,0))</f>
        <v>India</v>
      </c>
      <c r="S6176" s="20" t="n">
        <f aca="false">INDEX(Lookup!$D$4:$D$18,MATCH(C6176,Lookup!$A$4:$A$18,0))</f>
        <v>0.012</v>
      </c>
      <c r="T6176" s="21" t="n">
        <f aca="false">ROUND(P6176*S6176,2)</f>
        <v>3.6</v>
      </c>
      <c r="U6176" s="21" t="n">
        <f aca="false">IF(T6176&lt;=10,1,IF(T6176&lt;=20,2,IF(T6176&lt;=30,3,IF(T6176&lt;=40,4,IF(T6176&lt;=50,5,IF(T6176&lt;=100,6,IF(T6176&lt;=250,7,8)))))))</f>
        <v>1</v>
      </c>
      <c r="V6176" s="21" t="n">
        <f aca="false">IF(AND(OR(Dashboard!$T$3="All",R6176=Dashboard!$T$3),OR(Dashboard!$T$4="All",D6176=Dashboard!$T$4)),1,0)</f>
        <v>1</v>
      </c>
      <c r="W6176" s="21" t="n">
        <f aca="false">IF(V6176=1,T6176+ROW()/10000000,0)</f>
        <v>3.6006176</v>
      </c>
    </row>
    <row r="6177" customFormat="false" ht="15" hidden="false" customHeight="false" outlineLevel="0" collapsed="false">
      <c r="A6177" s="0" t="n">
        <v>7692</v>
      </c>
      <c r="B6177" s="0" t="s">
        <v>13844</v>
      </c>
      <c r="C6177" s="0" t="n">
        <v>1</v>
      </c>
      <c r="D6177" s="0" t="s">
        <v>6924</v>
      </c>
      <c r="E6177" s="0" t="s">
        <v>13845</v>
      </c>
      <c r="F6177" s="0" t="s">
        <v>13829</v>
      </c>
      <c r="G6177" s="0" t="s">
        <v>13830</v>
      </c>
      <c r="H6177" s="0" t="s">
        <v>3129</v>
      </c>
      <c r="I6177" s="0" t="s">
        <v>2123</v>
      </c>
      <c r="J6177" s="0" t="s">
        <v>47</v>
      </c>
      <c r="K6177" s="0" t="s">
        <v>47</v>
      </c>
      <c r="L6177" s="0" t="s">
        <v>47</v>
      </c>
      <c r="M6177" s="0" t="s">
        <v>47</v>
      </c>
      <c r="N6177" s="0" t="n">
        <v>1</v>
      </c>
      <c r="O6177" s="0" t="n">
        <v>44</v>
      </c>
      <c r="P6177" s="0" t="n">
        <v>300</v>
      </c>
      <c r="Q6177" s="0" t="n">
        <v>2.9</v>
      </c>
      <c r="R6177" s="0" t="str">
        <f aca="false">INDEX(Lookup!$B$4:$B$18,MATCH(C6177,Lookup!$A$4:$A$18,0))</f>
        <v>India</v>
      </c>
      <c r="S6177" s="20" t="n">
        <f aca="false">INDEX(Lookup!$D$4:$D$18,MATCH(C6177,Lookup!$A$4:$A$18,0))</f>
        <v>0.012</v>
      </c>
      <c r="T6177" s="21" t="n">
        <f aca="false">ROUND(P6177*S6177,2)</f>
        <v>3.6</v>
      </c>
      <c r="U6177" s="21" t="n">
        <f aca="false">IF(T6177&lt;=10,1,IF(T6177&lt;=20,2,IF(T6177&lt;=30,3,IF(T6177&lt;=40,4,IF(T6177&lt;=50,5,IF(T6177&lt;=100,6,IF(T6177&lt;=250,7,8)))))))</f>
        <v>1</v>
      </c>
      <c r="V6177" s="21" t="n">
        <f aca="false">IF(AND(OR(Dashboard!$T$3="All",R6177=Dashboard!$T$3),OR(Dashboard!$T$4="All",D6177=Dashboard!$T$4)),1,0)</f>
        <v>1</v>
      </c>
      <c r="W6177" s="21" t="n">
        <f aca="false">IF(V6177=1,T6177+ROW()/10000000,0)</f>
        <v>3.6006177</v>
      </c>
    </row>
    <row r="6178" customFormat="false" ht="15" hidden="false" customHeight="false" outlineLevel="0" collapsed="false">
      <c r="A6178" s="0" t="n">
        <v>18224548</v>
      </c>
      <c r="B6178" s="0" t="s">
        <v>13846</v>
      </c>
      <c r="C6178" s="0" t="n">
        <v>1</v>
      </c>
      <c r="D6178" s="0" t="s">
        <v>6924</v>
      </c>
      <c r="E6178" s="0" t="s">
        <v>13847</v>
      </c>
      <c r="F6178" s="0" t="s">
        <v>13829</v>
      </c>
      <c r="G6178" s="0" t="s">
        <v>13830</v>
      </c>
      <c r="H6178" s="0" t="s">
        <v>164</v>
      </c>
      <c r="I6178" s="0" t="s">
        <v>2123</v>
      </c>
      <c r="J6178" s="0" t="s">
        <v>47</v>
      </c>
      <c r="K6178" s="0" t="s">
        <v>46</v>
      </c>
      <c r="L6178" s="0" t="s">
        <v>47</v>
      </c>
      <c r="M6178" s="0" t="s">
        <v>47</v>
      </c>
      <c r="N6178" s="0" t="n">
        <v>2</v>
      </c>
      <c r="O6178" s="0" t="n">
        <v>24</v>
      </c>
      <c r="P6178" s="0" t="n">
        <v>500</v>
      </c>
      <c r="Q6178" s="0" t="n">
        <v>3.1</v>
      </c>
      <c r="R6178" s="0" t="str">
        <f aca="false">INDEX(Lookup!$B$4:$B$18,MATCH(C6178,Lookup!$A$4:$A$18,0))</f>
        <v>India</v>
      </c>
      <c r="S6178" s="20" t="n">
        <f aca="false">INDEX(Lookup!$D$4:$D$18,MATCH(C6178,Lookup!$A$4:$A$18,0))</f>
        <v>0.012</v>
      </c>
      <c r="T6178" s="21" t="n">
        <f aca="false">ROUND(P6178*S6178,2)</f>
        <v>6</v>
      </c>
      <c r="U6178" s="21" t="n">
        <f aca="false">IF(T6178&lt;=10,1,IF(T6178&lt;=20,2,IF(T6178&lt;=30,3,IF(T6178&lt;=40,4,IF(T6178&lt;=50,5,IF(T6178&lt;=100,6,IF(T6178&lt;=250,7,8)))))))</f>
        <v>1</v>
      </c>
      <c r="V6178" s="21" t="n">
        <f aca="false">IF(AND(OR(Dashboard!$T$3="All",R6178=Dashboard!$T$3),OR(Dashboard!$T$4="All",D6178=Dashboard!$T$4)),1,0)</f>
        <v>1</v>
      </c>
      <c r="W6178" s="21" t="n">
        <f aca="false">IF(V6178=1,T6178+ROW()/10000000,0)</f>
        <v>6.0006178</v>
      </c>
    </row>
    <row r="6179" customFormat="false" ht="15" hidden="false" customHeight="false" outlineLevel="0" collapsed="false">
      <c r="A6179" s="0" t="n">
        <v>213</v>
      </c>
      <c r="B6179" s="0" t="s">
        <v>2408</v>
      </c>
      <c r="C6179" s="0" t="n">
        <v>1</v>
      </c>
      <c r="D6179" s="0" t="s">
        <v>6924</v>
      </c>
      <c r="E6179" s="0" t="s">
        <v>13848</v>
      </c>
      <c r="F6179" s="0" t="s">
        <v>13829</v>
      </c>
      <c r="G6179" s="0" t="s">
        <v>13830</v>
      </c>
      <c r="H6179" s="0" t="s">
        <v>3392</v>
      </c>
      <c r="I6179" s="0" t="s">
        <v>2123</v>
      </c>
      <c r="J6179" s="0" t="s">
        <v>47</v>
      </c>
      <c r="K6179" s="0" t="s">
        <v>47</v>
      </c>
      <c r="L6179" s="0" t="s">
        <v>47</v>
      </c>
      <c r="M6179" s="0" t="s">
        <v>47</v>
      </c>
      <c r="N6179" s="0" t="n">
        <v>2</v>
      </c>
      <c r="O6179" s="0" t="n">
        <v>111</v>
      </c>
      <c r="P6179" s="0" t="n">
        <v>700</v>
      </c>
      <c r="Q6179" s="0" t="n">
        <v>3.2</v>
      </c>
      <c r="R6179" s="0" t="str">
        <f aca="false">INDEX(Lookup!$B$4:$B$18,MATCH(C6179,Lookup!$A$4:$A$18,0))</f>
        <v>India</v>
      </c>
      <c r="S6179" s="20" t="n">
        <f aca="false">INDEX(Lookup!$D$4:$D$18,MATCH(C6179,Lookup!$A$4:$A$18,0))</f>
        <v>0.012</v>
      </c>
      <c r="T6179" s="21" t="n">
        <f aca="false">ROUND(P6179*S6179,2)</f>
        <v>8.4</v>
      </c>
      <c r="U6179" s="21" t="n">
        <f aca="false">IF(T6179&lt;=10,1,IF(T6179&lt;=20,2,IF(T6179&lt;=30,3,IF(T6179&lt;=40,4,IF(T6179&lt;=50,5,IF(T6179&lt;=100,6,IF(T6179&lt;=250,7,8)))))))</f>
        <v>1</v>
      </c>
      <c r="V6179" s="21" t="n">
        <f aca="false">IF(AND(OR(Dashboard!$T$3="All",R6179=Dashboard!$T$3),OR(Dashboard!$T$4="All",D6179=Dashboard!$T$4)),1,0)</f>
        <v>1</v>
      </c>
      <c r="W6179" s="21" t="n">
        <f aca="false">IF(V6179=1,T6179+ROW()/10000000,0)</f>
        <v>8.4006179</v>
      </c>
    </row>
    <row r="6180" customFormat="false" ht="15" hidden="false" customHeight="false" outlineLevel="0" collapsed="false">
      <c r="A6180" s="0" t="n">
        <v>7488</v>
      </c>
      <c r="B6180" s="0" t="s">
        <v>2973</v>
      </c>
      <c r="C6180" s="0" t="n">
        <v>1</v>
      </c>
      <c r="D6180" s="0" t="s">
        <v>6924</v>
      </c>
      <c r="E6180" s="0" t="s">
        <v>13849</v>
      </c>
      <c r="F6180" s="0" t="s">
        <v>13829</v>
      </c>
      <c r="G6180" s="0" t="s">
        <v>13830</v>
      </c>
      <c r="H6180" s="0" t="s">
        <v>2975</v>
      </c>
      <c r="I6180" s="0" t="s">
        <v>2123</v>
      </c>
      <c r="J6180" s="0" t="s">
        <v>47</v>
      </c>
      <c r="K6180" s="0" t="s">
        <v>46</v>
      </c>
      <c r="L6180" s="0" t="s">
        <v>47</v>
      </c>
      <c r="M6180" s="0" t="s">
        <v>47</v>
      </c>
      <c r="N6180" s="0" t="n">
        <v>1</v>
      </c>
      <c r="O6180" s="0" t="n">
        <v>51</v>
      </c>
      <c r="P6180" s="0" t="n">
        <v>350</v>
      </c>
      <c r="Q6180" s="0" t="n">
        <v>3.3</v>
      </c>
      <c r="R6180" s="0" t="str">
        <f aca="false">INDEX(Lookup!$B$4:$B$18,MATCH(C6180,Lookup!$A$4:$A$18,0))</f>
        <v>India</v>
      </c>
      <c r="S6180" s="20" t="n">
        <f aca="false">INDEX(Lookup!$D$4:$D$18,MATCH(C6180,Lookup!$A$4:$A$18,0))</f>
        <v>0.012</v>
      </c>
      <c r="T6180" s="21" t="n">
        <f aca="false">ROUND(P6180*S6180,2)</f>
        <v>4.2</v>
      </c>
      <c r="U6180" s="21" t="n">
        <f aca="false">IF(T6180&lt;=10,1,IF(T6180&lt;=20,2,IF(T6180&lt;=30,3,IF(T6180&lt;=40,4,IF(T6180&lt;=50,5,IF(T6180&lt;=100,6,IF(T6180&lt;=250,7,8)))))))</f>
        <v>1</v>
      </c>
      <c r="V6180" s="21" t="n">
        <f aca="false">IF(AND(OR(Dashboard!$T$3="All",R6180=Dashboard!$T$3),OR(Dashboard!$T$4="All",D6180=Dashboard!$T$4)),1,0)</f>
        <v>1</v>
      </c>
      <c r="W6180" s="21" t="n">
        <f aca="false">IF(V6180=1,T6180+ROW()/10000000,0)</f>
        <v>4.200618</v>
      </c>
    </row>
    <row r="6181" customFormat="false" ht="15" hidden="false" customHeight="false" outlineLevel="0" collapsed="false">
      <c r="A6181" s="0" t="n">
        <v>18356817</v>
      </c>
      <c r="B6181" s="0" t="s">
        <v>13850</v>
      </c>
      <c r="C6181" s="0" t="n">
        <v>1</v>
      </c>
      <c r="D6181" s="0" t="s">
        <v>6924</v>
      </c>
      <c r="E6181" s="0" t="s">
        <v>13851</v>
      </c>
      <c r="F6181" s="0" t="s">
        <v>13829</v>
      </c>
      <c r="G6181" s="0" t="s">
        <v>13830</v>
      </c>
      <c r="H6181" s="0" t="s">
        <v>4250</v>
      </c>
      <c r="I6181" s="0" t="s">
        <v>2123</v>
      </c>
      <c r="J6181" s="0" t="s">
        <v>47</v>
      </c>
      <c r="K6181" s="0" t="s">
        <v>46</v>
      </c>
      <c r="L6181" s="0" t="s">
        <v>47</v>
      </c>
      <c r="M6181" s="0" t="s">
        <v>47</v>
      </c>
      <c r="N6181" s="0" t="n">
        <v>1</v>
      </c>
      <c r="O6181" s="0" t="n">
        <v>23</v>
      </c>
      <c r="P6181" s="0" t="n">
        <v>300</v>
      </c>
      <c r="Q6181" s="0" t="n">
        <v>3.4</v>
      </c>
      <c r="R6181" s="0" t="str">
        <f aca="false">INDEX(Lookup!$B$4:$B$18,MATCH(C6181,Lookup!$A$4:$A$18,0))</f>
        <v>India</v>
      </c>
      <c r="S6181" s="20" t="n">
        <f aca="false">INDEX(Lookup!$D$4:$D$18,MATCH(C6181,Lookup!$A$4:$A$18,0))</f>
        <v>0.012</v>
      </c>
      <c r="T6181" s="21" t="n">
        <f aca="false">ROUND(P6181*S6181,2)</f>
        <v>3.6</v>
      </c>
      <c r="U6181" s="21" t="n">
        <f aca="false">IF(T6181&lt;=10,1,IF(T6181&lt;=20,2,IF(T6181&lt;=30,3,IF(T6181&lt;=40,4,IF(T6181&lt;=50,5,IF(T6181&lt;=100,6,IF(T6181&lt;=250,7,8)))))))</f>
        <v>1</v>
      </c>
      <c r="V6181" s="21" t="n">
        <f aca="false">IF(AND(OR(Dashboard!$T$3="All",R6181=Dashboard!$T$3),OR(Dashboard!$T$4="All",D6181=Dashboard!$T$4)),1,0)</f>
        <v>1</v>
      </c>
      <c r="W6181" s="21" t="n">
        <f aca="false">IF(V6181=1,T6181+ROW()/10000000,0)</f>
        <v>3.6006181</v>
      </c>
    </row>
    <row r="6182" customFormat="false" ht="15" hidden="false" customHeight="false" outlineLevel="0" collapsed="false">
      <c r="A6182" s="0" t="n">
        <v>1987</v>
      </c>
      <c r="B6182" s="0" t="s">
        <v>13852</v>
      </c>
      <c r="C6182" s="0" t="n">
        <v>1</v>
      </c>
      <c r="D6182" s="0" t="s">
        <v>6924</v>
      </c>
      <c r="E6182" s="0" t="s">
        <v>13853</v>
      </c>
      <c r="F6182" s="0" t="s">
        <v>13829</v>
      </c>
      <c r="G6182" s="0" t="s">
        <v>13830</v>
      </c>
      <c r="H6182" s="0" t="s">
        <v>3243</v>
      </c>
      <c r="I6182" s="0" t="s">
        <v>2123</v>
      </c>
      <c r="J6182" s="0" t="s">
        <v>47</v>
      </c>
      <c r="K6182" s="0" t="s">
        <v>47</v>
      </c>
      <c r="L6182" s="0" t="s">
        <v>47</v>
      </c>
      <c r="M6182" s="0" t="s">
        <v>47</v>
      </c>
      <c r="N6182" s="0" t="n">
        <v>1</v>
      </c>
      <c r="O6182" s="0" t="n">
        <v>46</v>
      </c>
      <c r="P6182" s="0" t="n">
        <v>100</v>
      </c>
      <c r="Q6182" s="0" t="n">
        <v>3.4</v>
      </c>
      <c r="R6182" s="0" t="str">
        <f aca="false">INDEX(Lookup!$B$4:$B$18,MATCH(C6182,Lookup!$A$4:$A$18,0))</f>
        <v>India</v>
      </c>
      <c r="S6182" s="20" t="n">
        <f aca="false">INDEX(Lookup!$D$4:$D$18,MATCH(C6182,Lookup!$A$4:$A$18,0))</f>
        <v>0.012</v>
      </c>
      <c r="T6182" s="21" t="n">
        <f aca="false">ROUND(P6182*S6182,2)</f>
        <v>1.2</v>
      </c>
      <c r="U6182" s="21" t="n">
        <f aca="false">IF(T6182&lt;=10,1,IF(T6182&lt;=20,2,IF(T6182&lt;=30,3,IF(T6182&lt;=40,4,IF(T6182&lt;=50,5,IF(T6182&lt;=100,6,IF(T6182&lt;=250,7,8)))))))</f>
        <v>1</v>
      </c>
      <c r="V6182" s="21" t="n">
        <f aca="false">IF(AND(OR(Dashboard!$T$3="All",R6182=Dashboard!$T$3),OR(Dashboard!$T$4="All",D6182=Dashboard!$T$4)),1,0)</f>
        <v>1</v>
      </c>
      <c r="W6182" s="21" t="n">
        <f aca="false">IF(V6182=1,T6182+ROW()/10000000,0)</f>
        <v>1.2006182</v>
      </c>
    </row>
    <row r="6183" customFormat="false" ht="15" hidden="false" customHeight="false" outlineLevel="0" collapsed="false">
      <c r="A6183" s="0" t="n">
        <v>18241871</v>
      </c>
      <c r="B6183" s="0" t="s">
        <v>4875</v>
      </c>
      <c r="C6183" s="0" t="n">
        <v>1</v>
      </c>
      <c r="D6183" s="0" t="s">
        <v>6924</v>
      </c>
      <c r="E6183" s="0" t="s">
        <v>13854</v>
      </c>
      <c r="F6183" s="0" t="s">
        <v>13829</v>
      </c>
      <c r="G6183" s="0" t="s">
        <v>13830</v>
      </c>
      <c r="H6183" s="0" t="s">
        <v>1124</v>
      </c>
      <c r="I6183" s="0" t="s">
        <v>2123</v>
      </c>
      <c r="J6183" s="0" t="s">
        <v>47</v>
      </c>
      <c r="K6183" s="0" t="s">
        <v>46</v>
      </c>
      <c r="L6183" s="0" t="s">
        <v>47</v>
      </c>
      <c r="M6183" s="0" t="s">
        <v>47</v>
      </c>
      <c r="N6183" s="0" t="n">
        <v>2</v>
      </c>
      <c r="O6183" s="0" t="n">
        <v>50</v>
      </c>
      <c r="P6183" s="0" t="n">
        <v>700</v>
      </c>
      <c r="Q6183" s="0" t="n">
        <v>3.2</v>
      </c>
      <c r="R6183" s="0" t="str">
        <f aca="false">INDEX(Lookup!$B$4:$B$18,MATCH(C6183,Lookup!$A$4:$A$18,0))</f>
        <v>India</v>
      </c>
      <c r="S6183" s="20" t="n">
        <f aca="false">INDEX(Lookup!$D$4:$D$18,MATCH(C6183,Lookup!$A$4:$A$18,0))</f>
        <v>0.012</v>
      </c>
      <c r="T6183" s="21" t="n">
        <f aca="false">ROUND(P6183*S6183,2)</f>
        <v>8.4</v>
      </c>
      <c r="U6183" s="21" t="n">
        <f aca="false">IF(T6183&lt;=10,1,IF(T6183&lt;=20,2,IF(T6183&lt;=30,3,IF(T6183&lt;=40,4,IF(T6183&lt;=50,5,IF(T6183&lt;=100,6,IF(T6183&lt;=250,7,8)))))))</f>
        <v>1</v>
      </c>
      <c r="V6183" s="21" t="n">
        <f aca="false">IF(AND(OR(Dashboard!$T$3="All",R6183=Dashboard!$T$3),OR(Dashboard!$T$4="All",D6183=Dashboard!$T$4)),1,0)</f>
        <v>1</v>
      </c>
      <c r="W6183" s="21" t="n">
        <f aca="false">IF(V6183=1,T6183+ROW()/10000000,0)</f>
        <v>8.4006183</v>
      </c>
    </row>
    <row r="6184" customFormat="false" ht="15" hidden="false" customHeight="false" outlineLevel="0" collapsed="false">
      <c r="A6184" s="0" t="n">
        <v>300337</v>
      </c>
      <c r="B6184" s="0" t="s">
        <v>13855</v>
      </c>
      <c r="C6184" s="0" t="n">
        <v>1</v>
      </c>
      <c r="D6184" s="0" t="s">
        <v>6924</v>
      </c>
      <c r="E6184" s="0" t="s">
        <v>13856</v>
      </c>
      <c r="F6184" s="0" t="s">
        <v>13829</v>
      </c>
      <c r="G6184" s="0" t="s">
        <v>13830</v>
      </c>
      <c r="H6184" s="0" t="s">
        <v>402</v>
      </c>
      <c r="I6184" s="0" t="s">
        <v>2123</v>
      </c>
      <c r="J6184" s="0" t="s">
        <v>47</v>
      </c>
      <c r="K6184" s="0" t="s">
        <v>47</v>
      </c>
      <c r="L6184" s="0" t="s">
        <v>47</v>
      </c>
      <c r="M6184" s="0" t="s">
        <v>47</v>
      </c>
      <c r="N6184" s="0" t="n">
        <v>1</v>
      </c>
      <c r="O6184" s="0" t="n">
        <v>34</v>
      </c>
      <c r="P6184" s="0" t="n">
        <v>150</v>
      </c>
      <c r="Q6184" s="0" t="n">
        <v>3.2</v>
      </c>
      <c r="R6184" s="0" t="str">
        <f aca="false">INDEX(Lookup!$B$4:$B$18,MATCH(C6184,Lookup!$A$4:$A$18,0))</f>
        <v>India</v>
      </c>
      <c r="S6184" s="20" t="n">
        <f aca="false">INDEX(Lookup!$D$4:$D$18,MATCH(C6184,Lookup!$A$4:$A$18,0))</f>
        <v>0.012</v>
      </c>
      <c r="T6184" s="21" t="n">
        <f aca="false">ROUND(P6184*S6184,2)</f>
        <v>1.8</v>
      </c>
      <c r="U6184" s="21" t="n">
        <f aca="false">IF(T6184&lt;=10,1,IF(T6184&lt;=20,2,IF(T6184&lt;=30,3,IF(T6184&lt;=40,4,IF(T6184&lt;=50,5,IF(T6184&lt;=100,6,IF(T6184&lt;=250,7,8)))))))</f>
        <v>1</v>
      </c>
      <c r="V6184" s="21" t="n">
        <f aca="false">IF(AND(OR(Dashboard!$T$3="All",R6184=Dashboard!$T$3),OR(Dashboard!$T$4="All",D6184=Dashboard!$T$4)),1,0)</f>
        <v>1</v>
      </c>
      <c r="W6184" s="21" t="n">
        <f aca="false">IF(V6184=1,T6184+ROW()/10000000,0)</f>
        <v>1.8006184</v>
      </c>
    </row>
    <row r="6185" customFormat="false" ht="15" hidden="false" customHeight="false" outlineLevel="0" collapsed="false">
      <c r="A6185" s="0" t="n">
        <v>18232113</v>
      </c>
      <c r="B6185" s="0" t="s">
        <v>6995</v>
      </c>
      <c r="C6185" s="0" t="n">
        <v>1</v>
      </c>
      <c r="D6185" s="0" t="s">
        <v>6924</v>
      </c>
      <c r="E6185" s="0" t="s">
        <v>13857</v>
      </c>
      <c r="F6185" s="0" t="s">
        <v>13829</v>
      </c>
      <c r="G6185" s="0" t="s">
        <v>13830</v>
      </c>
      <c r="H6185" s="0" t="s">
        <v>2128</v>
      </c>
      <c r="I6185" s="0" t="s">
        <v>2123</v>
      </c>
      <c r="J6185" s="0" t="s">
        <v>47</v>
      </c>
      <c r="K6185" s="0" t="s">
        <v>46</v>
      </c>
      <c r="L6185" s="0" t="s">
        <v>47</v>
      </c>
      <c r="M6185" s="0" t="s">
        <v>47</v>
      </c>
      <c r="N6185" s="0" t="n">
        <v>1</v>
      </c>
      <c r="O6185" s="0" t="n">
        <v>27</v>
      </c>
      <c r="P6185" s="0" t="n">
        <v>400</v>
      </c>
      <c r="Q6185" s="0" t="n">
        <v>3.4</v>
      </c>
      <c r="R6185" s="0" t="str">
        <f aca="false">INDEX(Lookup!$B$4:$B$18,MATCH(C6185,Lookup!$A$4:$A$18,0))</f>
        <v>India</v>
      </c>
      <c r="S6185" s="20" t="n">
        <f aca="false">INDEX(Lookup!$D$4:$D$18,MATCH(C6185,Lookup!$A$4:$A$18,0))</f>
        <v>0.012</v>
      </c>
      <c r="T6185" s="21" t="n">
        <f aca="false">ROUND(P6185*S6185,2)</f>
        <v>4.8</v>
      </c>
      <c r="U6185" s="21" t="n">
        <f aca="false">IF(T6185&lt;=10,1,IF(T6185&lt;=20,2,IF(T6185&lt;=30,3,IF(T6185&lt;=40,4,IF(T6185&lt;=50,5,IF(T6185&lt;=100,6,IF(T6185&lt;=250,7,8)))))))</f>
        <v>1</v>
      </c>
      <c r="V6185" s="21" t="n">
        <f aca="false">IF(AND(OR(Dashboard!$T$3="All",R6185=Dashboard!$T$3),OR(Dashboard!$T$4="All",D6185=Dashboard!$T$4)),1,0)</f>
        <v>1</v>
      </c>
      <c r="W6185" s="21" t="n">
        <f aca="false">IF(V6185=1,T6185+ROW()/10000000,0)</f>
        <v>4.8006185</v>
      </c>
    </row>
    <row r="6186" customFormat="false" ht="15" hidden="false" customHeight="false" outlineLevel="0" collapsed="false">
      <c r="A6186" s="0" t="n">
        <v>303018</v>
      </c>
      <c r="B6186" s="0" t="s">
        <v>6995</v>
      </c>
      <c r="C6186" s="0" t="n">
        <v>1</v>
      </c>
      <c r="D6186" s="0" t="s">
        <v>6924</v>
      </c>
      <c r="E6186" s="0" t="s">
        <v>13858</v>
      </c>
      <c r="F6186" s="0" t="s">
        <v>13829</v>
      </c>
      <c r="G6186" s="0" t="s">
        <v>13830</v>
      </c>
      <c r="H6186" s="0" t="s">
        <v>2128</v>
      </c>
      <c r="I6186" s="0" t="s">
        <v>2123</v>
      </c>
      <c r="J6186" s="0" t="s">
        <v>47</v>
      </c>
      <c r="K6186" s="0" t="s">
        <v>47</v>
      </c>
      <c r="L6186" s="0" t="s">
        <v>47</v>
      </c>
      <c r="M6186" s="0" t="s">
        <v>47</v>
      </c>
      <c r="N6186" s="0" t="n">
        <v>1</v>
      </c>
      <c r="O6186" s="0" t="n">
        <v>27</v>
      </c>
      <c r="P6186" s="0" t="n">
        <v>300</v>
      </c>
      <c r="Q6186" s="0" t="n">
        <v>3.1</v>
      </c>
      <c r="R6186" s="0" t="str">
        <f aca="false">INDEX(Lookup!$B$4:$B$18,MATCH(C6186,Lookup!$A$4:$A$18,0))</f>
        <v>India</v>
      </c>
      <c r="S6186" s="20" t="n">
        <f aca="false">INDEX(Lookup!$D$4:$D$18,MATCH(C6186,Lookup!$A$4:$A$18,0))</f>
        <v>0.012</v>
      </c>
      <c r="T6186" s="21" t="n">
        <f aca="false">ROUND(P6186*S6186,2)</f>
        <v>3.6</v>
      </c>
      <c r="U6186" s="21" t="n">
        <f aca="false">IF(T6186&lt;=10,1,IF(T6186&lt;=20,2,IF(T6186&lt;=30,3,IF(T6186&lt;=40,4,IF(T6186&lt;=50,5,IF(T6186&lt;=100,6,IF(T6186&lt;=250,7,8)))))))</f>
        <v>1</v>
      </c>
      <c r="V6186" s="21" t="n">
        <f aca="false">IF(AND(OR(Dashboard!$T$3="All",R6186=Dashboard!$T$3),OR(Dashboard!$T$4="All",D6186=Dashboard!$T$4)),1,0)</f>
        <v>1</v>
      </c>
      <c r="W6186" s="21" t="n">
        <f aca="false">IF(V6186=1,T6186+ROW()/10000000,0)</f>
        <v>3.6006186</v>
      </c>
    </row>
    <row r="6187" customFormat="false" ht="15" hidden="false" customHeight="false" outlineLevel="0" collapsed="false">
      <c r="A6187" s="0" t="n">
        <v>300318</v>
      </c>
      <c r="B6187" s="0" t="s">
        <v>13859</v>
      </c>
      <c r="C6187" s="0" t="n">
        <v>1</v>
      </c>
      <c r="D6187" s="0" t="s">
        <v>6924</v>
      </c>
      <c r="E6187" s="0" t="s">
        <v>13860</v>
      </c>
      <c r="F6187" s="0" t="s">
        <v>13829</v>
      </c>
      <c r="G6187" s="0" t="s">
        <v>13830</v>
      </c>
      <c r="H6187" s="0" t="s">
        <v>2128</v>
      </c>
      <c r="I6187" s="0" t="s">
        <v>2123</v>
      </c>
      <c r="J6187" s="0" t="s">
        <v>47</v>
      </c>
      <c r="K6187" s="0" t="s">
        <v>46</v>
      </c>
      <c r="L6187" s="0" t="s">
        <v>47</v>
      </c>
      <c r="M6187" s="0" t="s">
        <v>47</v>
      </c>
      <c r="N6187" s="0" t="n">
        <v>2</v>
      </c>
      <c r="O6187" s="0" t="n">
        <v>37</v>
      </c>
      <c r="P6187" s="0" t="n">
        <v>600</v>
      </c>
      <c r="Q6187" s="0" t="n">
        <v>2.9</v>
      </c>
      <c r="R6187" s="0" t="str">
        <f aca="false">INDEX(Lookup!$B$4:$B$18,MATCH(C6187,Lookup!$A$4:$A$18,0))</f>
        <v>India</v>
      </c>
      <c r="S6187" s="20" t="n">
        <f aca="false">INDEX(Lookup!$D$4:$D$18,MATCH(C6187,Lookup!$A$4:$A$18,0))</f>
        <v>0.012</v>
      </c>
      <c r="T6187" s="21" t="n">
        <f aca="false">ROUND(P6187*S6187,2)</f>
        <v>7.2</v>
      </c>
      <c r="U6187" s="21" t="n">
        <f aca="false">IF(T6187&lt;=10,1,IF(T6187&lt;=20,2,IF(T6187&lt;=30,3,IF(T6187&lt;=40,4,IF(T6187&lt;=50,5,IF(T6187&lt;=100,6,IF(T6187&lt;=250,7,8)))))))</f>
        <v>1</v>
      </c>
      <c r="V6187" s="21" t="n">
        <f aca="false">IF(AND(OR(Dashboard!$T$3="All",R6187=Dashboard!$T$3),OR(Dashboard!$T$4="All",D6187=Dashboard!$T$4)),1,0)</f>
        <v>1</v>
      </c>
      <c r="W6187" s="21" t="n">
        <f aca="false">IF(V6187=1,T6187+ROW()/10000000,0)</f>
        <v>7.2006187</v>
      </c>
    </row>
    <row r="6188" customFormat="false" ht="15" hidden="false" customHeight="false" outlineLevel="0" collapsed="false">
      <c r="A6188" s="0" t="n">
        <v>18070479</v>
      </c>
      <c r="B6188" s="0" t="s">
        <v>13861</v>
      </c>
      <c r="C6188" s="0" t="n">
        <v>1</v>
      </c>
      <c r="D6188" s="0" t="s">
        <v>6924</v>
      </c>
      <c r="E6188" s="0" t="s">
        <v>13862</v>
      </c>
      <c r="F6188" s="0" t="s">
        <v>13829</v>
      </c>
      <c r="G6188" s="0" t="s">
        <v>13830</v>
      </c>
      <c r="H6188" s="0" t="s">
        <v>3119</v>
      </c>
      <c r="I6188" s="0" t="s">
        <v>2123</v>
      </c>
      <c r="J6188" s="0" t="s">
        <v>47</v>
      </c>
      <c r="K6188" s="0" t="s">
        <v>46</v>
      </c>
      <c r="L6188" s="0" t="s">
        <v>47</v>
      </c>
      <c r="M6188" s="0" t="s">
        <v>47</v>
      </c>
      <c r="N6188" s="0" t="n">
        <v>2</v>
      </c>
      <c r="O6188" s="0" t="n">
        <v>31</v>
      </c>
      <c r="P6188" s="0" t="n">
        <v>500</v>
      </c>
      <c r="Q6188" s="0" t="n">
        <v>3.3</v>
      </c>
      <c r="R6188" s="0" t="str">
        <f aca="false">INDEX(Lookup!$B$4:$B$18,MATCH(C6188,Lookup!$A$4:$A$18,0))</f>
        <v>India</v>
      </c>
      <c r="S6188" s="20" t="n">
        <f aca="false">INDEX(Lookup!$D$4:$D$18,MATCH(C6188,Lookup!$A$4:$A$18,0))</f>
        <v>0.012</v>
      </c>
      <c r="T6188" s="21" t="n">
        <f aca="false">ROUND(P6188*S6188,2)</f>
        <v>6</v>
      </c>
      <c r="U6188" s="21" t="n">
        <f aca="false">IF(T6188&lt;=10,1,IF(T6188&lt;=20,2,IF(T6188&lt;=30,3,IF(T6188&lt;=40,4,IF(T6188&lt;=50,5,IF(T6188&lt;=100,6,IF(T6188&lt;=250,7,8)))))))</f>
        <v>1</v>
      </c>
      <c r="V6188" s="21" t="n">
        <f aca="false">IF(AND(OR(Dashboard!$T$3="All",R6188=Dashboard!$T$3),OR(Dashboard!$T$4="All",D6188=Dashboard!$T$4)),1,0)</f>
        <v>1</v>
      </c>
      <c r="W6188" s="21" t="n">
        <f aca="false">IF(V6188=1,T6188+ROW()/10000000,0)</f>
        <v>6.0006188</v>
      </c>
    </row>
    <row r="6189" customFormat="false" ht="15" hidden="false" customHeight="false" outlineLevel="0" collapsed="false">
      <c r="A6189" s="0" t="n">
        <v>9956</v>
      </c>
      <c r="B6189" s="0" t="s">
        <v>2296</v>
      </c>
      <c r="C6189" s="0" t="n">
        <v>1</v>
      </c>
      <c r="D6189" s="0" t="s">
        <v>6924</v>
      </c>
      <c r="E6189" s="0" t="s">
        <v>13863</v>
      </c>
      <c r="F6189" s="0" t="s">
        <v>13829</v>
      </c>
      <c r="G6189" s="0" t="s">
        <v>13830</v>
      </c>
      <c r="H6189" s="0" t="s">
        <v>1898</v>
      </c>
      <c r="I6189" s="0" t="s">
        <v>2123</v>
      </c>
      <c r="J6189" s="0" t="s">
        <v>47</v>
      </c>
      <c r="K6189" s="0" t="s">
        <v>46</v>
      </c>
      <c r="L6189" s="0" t="s">
        <v>47</v>
      </c>
      <c r="M6189" s="0" t="s">
        <v>47</v>
      </c>
      <c r="N6189" s="0" t="n">
        <v>2</v>
      </c>
      <c r="O6189" s="0" t="n">
        <v>94</v>
      </c>
      <c r="P6189" s="0" t="n">
        <v>500</v>
      </c>
      <c r="Q6189" s="0" t="n">
        <v>3.3</v>
      </c>
      <c r="R6189" s="0" t="str">
        <f aca="false">INDEX(Lookup!$B$4:$B$18,MATCH(C6189,Lookup!$A$4:$A$18,0))</f>
        <v>India</v>
      </c>
      <c r="S6189" s="20" t="n">
        <f aca="false">INDEX(Lookup!$D$4:$D$18,MATCH(C6189,Lookup!$A$4:$A$18,0))</f>
        <v>0.012</v>
      </c>
      <c r="T6189" s="21" t="n">
        <f aca="false">ROUND(P6189*S6189,2)</f>
        <v>6</v>
      </c>
      <c r="U6189" s="21" t="n">
        <f aca="false">IF(T6189&lt;=10,1,IF(T6189&lt;=20,2,IF(T6189&lt;=30,3,IF(T6189&lt;=40,4,IF(T6189&lt;=50,5,IF(T6189&lt;=100,6,IF(T6189&lt;=250,7,8)))))))</f>
        <v>1</v>
      </c>
      <c r="V6189" s="21" t="n">
        <f aca="false">IF(AND(OR(Dashboard!$T$3="All",R6189=Dashboard!$T$3),OR(Dashboard!$T$4="All",D6189=Dashboard!$T$4)),1,0)</f>
        <v>1</v>
      </c>
      <c r="W6189" s="21" t="n">
        <f aca="false">IF(V6189=1,T6189+ROW()/10000000,0)</f>
        <v>6.0006189</v>
      </c>
    </row>
    <row r="6190" customFormat="false" ht="15" hidden="false" customHeight="false" outlineLevel="0" collapsed="false">
      <c r="A6190" s="0" t="n">
        <v>5652</v>
      </c>
      <c r="B6190" s="0" t="s">
        <v>13864</v>
      </c>
      <c r="C6190" s="0" t="n">
        <v>1</v>
      </c>
      <c r="D6190" s="0" t="s">
        <v>6924</v>
      </c>
      <c r="E6190" s="0" t="s">
        <v>13865</v>
      </c>
      <c r="F6190" s="0" t="s">
        <v>13829</v>
      </c>
      <c r="G6190" s="0" t="s">
        <v>13830</v>
      </c>
      <c r="H6190" s="0" t="s">
        <v>2050</v>
      </c>
      <c r="I6190" s="0" t="s">
        <v>2123</v>
      </c>
      <c r="J6190" s="0" t="s">
        <v>47</v>
      </c>
      <c r="K6190" s="0" t="s">
        <v>47</v>
      </c>
      <c r="L6190" s="0" t="s">
        <v>47</v>
      </c>
      <c r="M6190" s="0" t="s">
        <v>47</v>
      </c>
      <c r="N6190" s="0" t="n">
        <v>1</v>
      </c>
      <c r="O6190" s="0" t="n">
        <v>37</v>
      </c>
      <c r="P6190" s="0" t="n">
        <v>250</v>
      </c>
      <c r="Q6190" s="0" t="n">
        <v>3.2</v>
      </c>
      <c r="R6190" s="0" t="str">
        <f aca="false">INDEX(Lookup!$B$4:$B$18,MATCH(C6190,Lookup!$A$4:$A$18,0))</f>
        <v>India</v>
      </c>
      <c r="S6190" s="20" t="n">
        <f aca="false">INDEX(Lookup!$D$4:$D$18,MATCH(C6190,Lookup!$A$4:$A$18,0))</f>
        <v>0.012</v>
      </c>
      <c r="T6190" s="21" t="n">
        <f aca="false">ROUND(P6190*S6190,2)</f>
        <v>3</v>
      </c>
      <c r="U6190" s="21" t="n">
        <f aca="false">IF(T6190&lt;=10,1,IF(T6190&lt;=20,2,IF(T6190&lt;=30,3,IF(T6190&lt;=40,4,IF(T6190&lt;=50,5,IF(T6190&lt;=100,6,IF(T6190&lt;=250,7,8)))))))</f>
        <v>1</v>
      </c>
      <c r="V6190" s="21" t="n">
        <f aca="false">IF(AND(OR(Dashboard!$T$3="All",R6190=Dashboard!$T$3),OR(Dashboard!$T$4="All",D6190=Dashboard!$T$4)),1,0)</f>
        <v>1</v>
      </c>
      <c r="W6190" s="21" t="n">
        <f aca="false">IF(V6190=1,T6190+ROW()/10000000,0)</f>
        <v>3.000619</v>
      </c>
    </row>
    <row r="6191" customFormat="false" ht="15" hidden="false" customHeight="false" outlineLevel="0" collapsed="false">
      <c r="A6191" s="0" t="n">
        <v>7330</v>
      </c>
      <c r="B6191" s="0" t="s">
        <v>13866</v>
      </c>
      <c r="C6191" s="0" t="n">
        <v>1</v>
      </c>
      <c r="D6191" s="0" t="s">
        <v>6924</v>
      </c>
      <c r="E6191" s="0" t="s">
        <v>13867</v>
      </c>
      <c r="F6191" s="0" t="s">
        <v>13829</v>
      </c>
      <c r="G6191" s="0" t="s">
        <v>13830</v>
      </c>
      <c r="H6191" s="0" t="s">
        <v>11321</v>
      </c>
      <c r="I6191" s="0" t="s">
        <v>2123</v>
      </c>
      <c r="J6191" s="0" t="s">
        <v>47</v>
      </c>
      <c r="K6191" s="0" t="s">
        <v>46</v>
      </c>
      <c r="L6191" s="0" t="s">
        <v>47</v>
      </c>
      <c r="M6191" s="0" t="s">
        <v>47</v>
      </c>
      <c r="N6191" s="0" t="n">
        <v>1</v>
      </c>
      <c r="O6191" s="0" t="n">
        <v>43</v>
      </c>
      <c r="P6191" s="0" t="n">
        <v>300</v>
      </c>
      <c r="Q6191" s="0" t="n">
        <v>3</v>
      </c>
      <c r="R6191" s="0" t="str">
        <f aca="false">INDEX(Lookup!$B$4:$B$18,MATCH(C6191,Lookup!$A$4:$A$18,0))</f>
        <v>India</v>
      </c>
      <c r="S6191" s="20" t="n">
        <f aca="false">INDEX(Lookup!$D$4:$D$18,MATCH(C6191,Lookup!$A$4:$A$18,0))</f>
        <v>0.012</v>
      </c>
      <c r="T6191" s="21" t="n">
        <f aca="false">ROUND(P6191*S6191,2)</f>
        <v>3.6</v>
      </c>
      <c r="U6191" s="21" t="n">
        <f aca="false">IF(T6191&lt;=10,1,IF(T6191&lt;=20,2,IF(T6191&lt;=30,3,IF(T6191&lt;=40,4,IF(T6191&lt;=50,5,IF(T6191&lt;=100,6,IF(T6191&lt;=250,7,8)))))))</f>
        <v>1</v>
      </c>
      <c r="V6191" s="21" t="n">
        <f aca="false">IF(AND(OR(Dashboard!$T$3="All",R6191=Dashboard!$T$3),OR(Dashboard!$T$4="All",D6191=Dashboard!$T$4)),1,0)</f>
        <v>1</v>
      </c>
      <c r="W6191" s="21" t="n">
        <f aca="false">IF(V6191=1,T6191+ROW()/10000000,0)</f>
        <v>3.6006191</v>
      </c>
    </row>
    <row r="6192" customFormat="false" ht="15" hidden="false" customHeight="false" outlineLevel="0" collapsed="false">
      <c r="A6192" s="0" t="n">
        <v>4801</v>
      </c>
      <c r="B6192" s="0" t="s">
        <v>13868</v>
      </c>
      <c r="C6192" s="0" t="n">
        <v>1</v>
      </c>
      <c r="D6192" s="0" t="s">
        <v>6924</v>
      </c>
      <c r="E6192" s="0" t="s">
        <v>13869</v>
      </c>
      <c r="F6192" s="0" t="s">
        <v>13829</v>
      </c>
      <c r="G6192" s="0" t="s">
        <v>13830</v>
      </c>
      <c r="H6192" s="0" t="s">
        <v>2128</v>
      </c>
      <c r="I6192" s="0" t="s">
        <v>2123</v>
      </c>
      <c r="J6192" s="0" t="s">
        <v>47</v>
      </c>
      <c r="K6192" s="0" t="s">
        <v>47</v>
      </c>
      <c r="L6192" s="0" t="s">
        <v>47</v>
      </c>
      <c r="M6192" s="0" t="s">
        <v>47</v>
      </c>
      <c r="N6192" s="0" t="n">
        <v>2</v>
      </c>
      <c r="O6192" s="0" t="n">
        <v>46</v>
      </c>
      <c r="P6192" s="0" t="n">
        <v>700</v>
      </c>
      <c r="Q6192" s="0" t="n">
        <v>3.4</v>
      </c>
      <c r="R6192" s="0" t="str">
        <f aca="false">INDEX(Lookup!$B$4:$B$18,MATCH(C6192,Lookup!$A$4:$A$18,0))</f>
        <v>India</v>
      </c>
      <c r="S6192" s="20" t="n">
        <f aca="false">INDEX(Lookup!$D$4:$D$18,MATCH(C6192,Lookup!$A$4:$A$18,0))</f>
        <v>0.012</v>
      </c>
      <c r="T6192" s="21" t="n">
        <f aca="false">ROUND(P6192*S6192,2)</f>
        <v>8.4</v>
      </c>
      <c r="U6192" s="21" t="n">
        <f aca="false">IF(T6192&lt;=10,1,IF(T6192&lt;=20,2,IF(T6192&lt;=30,3,IF(T6192&lt;=40,4,IF(T6192&lt;=50,5,IF(T6192&lt;=100,6,IF(T6192&lt;=250,7,8)))))))</f>
        <v>1</v>
      </c>
      <c r="V6192" s="21" t="n">
        <f aca="false">IF(AND(OR(Dashboard!$T$3="All",R6192=Dashboard!$T$3),OR(Dashboard!$T$4="All",D6192=Dashboard!$T$4)),1,0)</f>
        <v>1</v>
      </c>
      <c r="W6192" s="21" t="n">
        <f aca="false">IF(V6192=1,T6192+ROW()/10000000,0)</f>
        <v>8.4006192</v>
      </c>
    </row>
    <row r="6193" customFormat="false" ht="15" hidden="false" customHeight="false" outlineLevel="0" collapsed="false">
      <c r="A6193" s="0" t="n">
        <v>9853</v>
      </c>
      <c r="B6193" s="0" t="s">
        <v>13870</v>
      </c>
      <c r="C6193" s="0" t="n">
        <v>1</v>
      </c>
      <c r="D6193" s="0" t="s">
        <v>6924</v>
      </c>
      <c r="E6193" s="0" t="s">
        <v>13871</v>
      </c>
      <c r="F6193" s="0" t="s">
        <v>13829</v>
      </c>
      <c r="G6193" s="0" t="s">
        <v>13830</v>
      </c>
      <c r="H6193" s="0" t="s">
        <v>3392</v>
      </c>
      <c r="I6193" s="0" t="s">
        <v>2123</v>
      </c>
      <c r="J6193" s="0" t="s">
        <v>47</v>
      </c>
      <c r="K6193" s="0" t="s">
        <v>46</v>
      </c>
      <c r="L6193" s="0" t="s">
        <v>47</v>
      </c>
      <c r="M6193" s="0" t="s">
        <v>47</v>
      </c>
      <c r="N6193" s="0" t="n">
        <v>2</v>
      </c>
      <c r="O6193" s="0" t="n">
        <v>75</v>
      </c>
      <c r="P6193" s="0" t="n">
        <v>800</v>
      </c>
      <c r="Q6193" s="0" t="n">
        <v>3.4</v>
      </c>
      <c r="R6193" s="0" t="str">
        <f aca="false">INDEX(Lookup!$B$4:$B$18,MATCH(C6193,Lookup!$A$4:$A$18,0))</f>
        <v>India</v>
      </c>
      <c r="S6193" s="20" t="n">
        <f aca="false">INDEX(Lookup!$D$4:$D$18,MATCH(C6193,Lookup!$A$4:$A$18,0))</f>
        <v>0.012</v>
      </c>
      <c r="T6193" s="21" t="n">
        <f aca="false">ROUND(P6193*S6193,2)</f>
        <v>9.6</v>
      </c>
      <c r="U6193" s="21" t="n">
        <f aca="false">IF(T6193&lt;=10,1,IF(T6193&lt;=20,2,IF(T6193&lt;=30,3,IF(T6193&lt;=40,4,IF(T6193&lt;=50,5,IF(T6193&lt;=100,6,IF(T6193&lt;=250,7,8)))))))</f>
        <v>1</v>
      </c>
      <c r="V6193" s="21" t="n">
        <f aca="false">IF(AND(OR(Dashboard!$T$3="All",R6193=Dashboard!$T$3),OR(Dashboard!$T$4="All",D6193=Dashboard!$T$4)),1,0)</f>
        <v>1</v>
      </c>
      <c r="W6193" s="21" t="n">
        <f aca="false">IF(V6193=1,T6193+ROW()/10000000,0)</f>
        <v>9.6006193</v>
      </c>
    </row>
    <row r="6194" customFormat="false" ht="15" hidden="false" customHeight="false" outlineLevel="0" collapsed="false">
      <c r="A6194" s="0" t="n">
        <v>308929</v>
      </c>
      <c r="B6194" s="0" t="s">
        <v>3970</v>
      </c>
      <c r="C6194" s="0" t="n">
        <v>1</v>
      </c>
      <c r="D6194" s="0" t="s">
        <v>6924</v>
      </c>
      <c r="E6194" s="0" t="s">
        <v>13872</v>
      </c>
      <c r="F6194" s="0" t="s">
        <v>13829</v>
      </c>
      <c r="G6194" s="0" t="s">
        <v>13830</v>
      </c>
      <c r="H6194" s="0" t="s">
        <v>3972</v>
      </c>
      <c r="I6194" s="0" t="s">
        <v>2123</v>
      </c>
      <c r="J6194" s="0" t="s">
        <v>47</v>
      </c>
      <c r="K6194" s="0" t="s">
        <v>46</v>
      </c>
      <c r="L6194" s="0" t="s">
        <v>47</v>
      </c>
      <c r="M6194" s="0" t="s">
        <v>47</v>
      </c>
      <c r="N6194" s="0" t="n">
        <v>2</v>
      </c>
      <c r="O6194" s="0" t="n">
        <v>58</v>
      </c>
      <c r="P6194" s="0" t="n">
        <v>800</v>
      </c>
      <c r="Q6194" s="0" t="n">
        <v>3.1</v>
      </c>
      <c r="R6194" s="0" t="str">
        <f aca="false">INDEX(Lookup!$B$4:$B$18,MATCH(C6194,Lookup!$A$4:$A$18,0))</f>
        <v>India</v>
      </c>
      <c r="S6194" s="20" t="n">
        <f aca="false">INDEX(Lookup!$D$4:$D$18,MATCH(C6194,Lookup!$A$4:$A$18,0))</f>
        <v>0.012</v>
      </c>
      <c r="T6194" s="21" t="n">
        <f aca="false">ROUND(P6194*S6194,2)</f>
        <v>9.6</v>
      </c>
      <c r="U6194" s="21" t="n">
        <f aca="false">IF(T6194&lt;=10,1,IF(T6194&lt;=20,2,IF(T6194&lt;=30,3,IF(T6194&lt;=40,4,IF(T6194&lt;=50,5,IF(T6194&lt;=100,6,IF(T6194&lt;=250,7,8)))))))</f>
        <v>1</v>
      </c>
      <c r="V6194" s="21" t="n">
        <f aca="false">IF(AND(OR(Dashboard!$T$3="All",R6194=Dashboard!$T$3),OR(Dashboard!$T$4="All",D6194=Dashboard!$T$4)),1,0)</f>
        <v>1</v>
      </c>
      <c r="W6194" s="21" t="n">
        <f aca="false">IF(V6194=1,T6194+ROW()/10000000,0)</f>
        <v>9.6006194</v>
      </c>
    </row>
    <row r="6195" customFormat="false" ht="15" hidden="false" customHeight="false" outlineLevel="0" collapsed="false">
      <c r="A6195" s="0" t="n">
        <v>300344</v>
      </c>
      <c r="B6195" s="0" t="s">
        <v>13873</v>
      </c>
      <c r="C6195" s="0" t="n">
        <v>1</v>
      </c>
      <c r="D6195" s="0" t="s">
        <v>6924</v>
      </c>
      <c r="E6195" s="0" t="s">
        <v>13874</v>
      </c>
      <c r="F6195" s="0" t="s">
        <v>13829</v>
      </c>
      <c r="G6195" s="0" t="s">
        <v>13830</v>
      </c>
      <c r="H6195" s="0" t="s">
        <v>402</v>
      </c>
      <c r="I6195" s="0" t="s">
        <v>2123</v>
      </c>
      <c r="J6195" s="0" t="s">
        <v>47</v>
      </c>
      <c r="K6195" s="0" t="s">
        <v>47</v>
      </c>
      <c r="L6195" s="0" t="s">
        <v>47</v>
      </c>
      <c r="M6195" s="0" t="s">
        <v>47</v>
      </c>
      <c r="N6195" s="0" t="n">
        <v>1</v>
      </c>
      <c r="O6195" s="0" t="n">
        <v>36</v>
      </c>
      <c r="P6195" s="0" t="n">
        <v>200</v>
      </c>
      <c r="Q6195" s="0" t="n">
        <v>2.7</v>
      </c>
      <c r="R6195" s="0" t="str">
        <f aca="false">INDEX(Lookup!$B$4:$B$18,MATCH(C6195,Lookup!$A$4:$A$18,0))</f>
        <v>India</v>
      </c>
      <c r="S6195" s="20" t="n">
        <f aca="false">INDEX(Lookup!$D$4:$D$18,MATCH(C6195,Lookup!$A$4:$A$18,0))</f>
        <v>0.012</v>
      </c>
      <c r="T6195" s="21" t="n">
        <f aca="false">ROUND(P6195*S6195,2)</f>
        <v>2.4</v>
      </c>
      <c r="U6195" s="21" t="n">
        <f aca="false">IF(T6195&lt;=10,1,IF(T6195&lt;=20,2,IF(T6195&lt;=30,3,IF(T6195&lt;=40,4,IF(T6195&lt;=50,5,IF(T6195&lt;=100,6,IF(T6195&lt;=250,7,8)))))))</f>
        <v>1</v>
      </c>
      <c r="V6195" s="21" t="n">
        <f aca="false">IF(AND(OR(Dashboard!$T$3="All",R6195=Dashboard!$T$3),OR(Dashboard!$T$4="All",D6195=Dashboard!$T$4)),1,0)</f>
        <v>1</v>
      </c>
      <c r="W6195" s="21" t="n">
        <f aca="false">IF(V6195=1,T6195+ROW()/10000000,0)</f>
        <v>2.4006195</v>
      </c>
    </row>
    <row r="6196" customFormat="false" ht="15" hidden="false" customHeight="false" outlineLevel="0" collapsed="false">
      <c r="A6196" s="0" t="n">
        <v>18372287</v>
      </c>
      <c r="B6196" s="0" t="s">
        <v>10146</v>
      </c>
      <c r="C6196" s="0" t="n">
        <v>1</v>
      </c>
      <c r="D6196" s="0" t="s">
        <v>6924</v>
      </c>
      <c r="E6196" s="0" t="s">
        <v>13875</v>
      </c>
      <c r="F6196" s="0" t="s">
        <v>13829</v>
      </c>
      <c r="G6196" s="0" t="s">
        <v>13830</v>
      </c>
      <c r="H6196" s="0" t="s">
        <v>3942</v>
      </c>
      <c r="I6196" s="0" t="s">
        <v>2123</v>
      </c>
      <c r="J6196" s="0" t="s">
        <v>47</v>
      </c>
      <c r="K6196" s="0" t="s">
        <v>47</v>
      </c>
      <c r="L6196" s="0" t="s">
        <v>47</v>
      </c>
      <c r="M6196" s="0" t="s">
        <v>47</v>
      </c>
      <c r="N6196" s="0" t="n">
        <v>1</v>
      </c>
      <c r="O6196" s="0" t="n">
        <v>16</v>
      </c>
      <c r="P6196" s="0" t="n">
        <v>450</v>
      </c>
      <c r="Q6196" s="0" t="n">
        <v>2.7</v>
      </c>
      <c r="R6196" s="0" t="str">
        <f aca="false">INDEX(Lookup!$B$4:$B$18,MATCH(C6196,Lookup!$A$4:$A$18,0))</f>
        <v>India</v>
      </c>
      <c r="S6196" s="20" t="n">
        <f aca="false">INDEX(Lookup!$D$4:$D$18,MATCH(C6196,Lookup!$A$4:$A$18,0))</f>
        <v>0.012</v>
      </c>
      <c r="T6196" s="21" t="n">
        <f aca="false">ROUND(P6196*S6196,2)</f>
        <v>5.4</v>
      </c>
      <c r="U6196" s="21" t="n">
        <f aca="false">IF(T6196&lt;=10,1,IF(T6196&lt;=20,2,IF(T6196&lt;=30,3,IF(T6196&lt;=40,4,IF(T6196&lt;=50,5,IF(T6196&lt;=100,6,IF(T6196&lt;=250,7,8)))))))</f>
        <v>1</v>
      </c>
      <c r="V6196" s="21" t="n">
        <f aca="false">IF(AND(OR(Dashboard!$T$3="All",R6196=Dashboard!$T$3),OR(Dashboard!$T$4="All",D6196=Dashboard!$T$4)),1,0)</f>
        <v>1</v>
      </c>
      <c r="W6196" s="21" t="n">
        <f aca="false">IF(V6196=1,T6196+ROW()/10000000,0)</f>
        <v>5.4006196</v>
      </c>
    </row>
    <row r="6197" customFormat="false" ht="15" hidden="false" customHeight="false" outlineLevel="0" collapsed="false">
      <c r="A6197" s="0" t="n">
        <v>18198449</v>
      </c>
      <c r="B6197" s="0" t="s">
        <v>13876</v>
      </c>
      <c r="C6197" s="0" t="n">
        <v>1</v>
      </c>
      <c r="D6197" s="0" t="s">
        <v>6924</v>
      </c>
      <c r="E6197" s="0" t="s">
        <v>13877</v>
      </c>
      <c r="F6197" s="0" t="s">
        <v>13829</v>
      </c>
      <c r="G6197" s="0" t="s">
        <v>13830</v>
      </c>
      <c r="H6197" s="0" t="s">
        <v>2293</v>
      </c>
      <c r="I6197" s="0" t="s">
        <v>2123</v>
      </c>
      <c r="J6197" s="0" t="s">
        <v>47</v>
      </c>
      <c r="K6197" s="0" t="s">
        <v>47</v>
      </c>
      <c r="L6197" s="0" t="s">
        <v>47</v>
      </c>
      <c r="M6197" s="0" t="s">
        <v>47</v>
      </c>
      <c r="N6197" s="0" t="n">
        <v>1</v>
      </c>
      <c r="O6197" s="0" t="n">
        <v>31</v>
      </c>
      <c r="P6197" s="0" t="n">
        <v>400</v>
      </c>
      <c r="Q6197" s="0" t="n">
        <v>3.3</v>
      </c>
      <c r="R6197" s="0" t="str">
        <f aca="false">INDEX(Lookup!$B$4:$B$18,MATCH(C6197,Lookup!$A$4:$A$18,0))</f>
        <v>India</v>
      </c>
      <c r="S6197" s="20" t="n">
        <f aca="false">INDEX(Lookup!$D$4:$D$18,MATCH(C6197,Lookup!$A$4:$A$18,0))</f>
        <v>0.012</v>
      </c>
      <c r="T6197" s="21" t="n">
        <f aca="false">ROUND(P6197*S6197,2)</f>
        <v>4.8</v>
      </c>
      <c r="U6197" s="21" t="n">
        <f aca="false">IF(T6197&lt;=10,1,IF(T6197&lt;=20,2,IF(T6197&lt;=30,3,IF(T6197&lt;=40,4,IF(T6197&lt;=50,5,IF(T6197&lt;=100,6,IF(T6197&lt;=250,7,8)))))))</f>
        <v>1</v>
      </c>
      <c r="V6197" s="21" t="n">
        <f aca="false">IF(AND(OR(Dashboard!$T$3="All",R6197=Dashboard!$T$3),OR(Dashboard!$T$4="All",D6197=Dashboard!$T$4)),1,0)</f>
        <v>1</v>
      </c>
      <c r="W6197" s="21" t="n">
        <f aca="false">IF(V6197=1,T6197+ROW()/10000000,0)</f>
        <v>4.8006197</v>
      </c>
    </row>
    <row r="6198" customFormat="false" ht="15" hidden="false" customHeight="false" outlineLevel="0" collapsed="false">
      <c r="A6198" s="0" t="n">
        <v>300343</v>
      </c>
      <c r="B6198" s="0" t="s">
        <v>13878</v>
      </c>
      <c r="C6198" s="0" t="n">
        <v>1</v>
      </c>
      <c r="D6198" s="0" t="s">
        <v>6924</v>
      </c>
      <c r="E6198" s="0" t="s">
        <v>13879</v>
      </c>
      <c r="F6198" s="0" t="s">
        <v>13829</v>
      </c>
      <c r="G6198" s="0" t="s">
        <v>13830</v>
      </c>
      <c r="H6198" s="0" t="s">
        <v>2288</v>
      </c>
      <c r="I6198" s="0" t="s">
        <v>2123</v>
      </c>
      <c r="J6198" s="0" t="s">
        <v>47</v>
      </c>
      <c r="K6198" s="0" t="s">
        <v>46</v>
      </c>
      <c r="L6198" s="0" t="s">
        <v>47</v>
      </c>
      <c r="M6198" s="0" t="s">
        <v>47</v>
      </c>
      <c r="N6198" s="0" t="n">
        <v>2</v>
      </c>
      <c r="O6198" s="0" t="n">
        <v>39</v>
      </c>
      <c r="P6198" s="0" t="n">
        <v>650</v>
      </c>
      <c r="Q6198" s="0" t="n">
        <v>3.4</v>
      </c>
      <c r="R6198" s="0" t="str">
        <f aca="false">INDEX(Lookup!$B$4:$B$18,MATCH(C6198,Lookup!$A$4:$A$18,0))</f>
        <v>India</v>
      </c>
      <c r="S6198" s="20" t="n">
        <f aca="false">INDEX(Lookup!$D$4:$D$18,MATCH(C6198,Lookup!$A$4:$A$18,0))</f>
        <v>0.012</v>
      </c>
      <c r="T6198" s="21" t="n">
        <f aca="false">ROUND(P6198*S6198,2)</f>
        <v>7.8</v>
      </c>
      <c r="U6198" s="21" t="n">
        <f aca="false">IF(T6198&lt;=10,1,IF(T6198&lt;=20,2,IF(T6198&lt;=30,3,IF(T6198&lt;=40,4,IF(T6198&lt;=50,5,IF(T6198&lt;=100,6,IF(T6198&lt;=250,7,8)))))))</f>
        <v>1</v>
      </c>
      <c r="V6198" s="21" t="n">
        <f aca="false">IF(AND(OR(Dashboard!$T$3="All",R6198=Dashboard!$T$3),OR(Dashboard!$T$4="All",D6198=Dashboard!$T$4)),1,0)</f>
        <v>1</v>
      </c>
      <c r="W6198" s="21" t="n">
        <f aca="false">IF(V6198=1,T6198+ROW()/10000000,0)</f>
        <v>7.8006198</v>
      </c>
    </row>
    <row r="6199" customFormat="false" ht="15" hidden="false" customHeight="false" outlineLevel="0" collapsed="false">
      <c r="A6199" s="0" t="n">
        <v>300323</v>
      </c>
      <c r="B6199" s="0" t="s">
        <v>13880</v>
      </c>
      <c r="C6199" s="0" t="n">
        <v>1</v>
      </c>
      <c r="D6199" s="0" t="s">
        <v>6924</v>
      </c>
      <c r="E6199" s="0" t="s">
        <v>13881</v>
      </c>
      <c r="F6199" s="0" t="s">
        <v>13829</v>
      </c>
      <c r="G6199" s="0" t="s">
        <v>13830</v>
      </c>
      <c r="H6199" s="0" t="s">
        <v>13882</v>
      </c>
      <c r="I6199" s="0" t="s">
        <v>2123</v>
      </c>
      <c r="J6199" s="0" t="s">
        <v>47</v>
      </c>
      <c r="K6199" s="0" t="s">
        <v>46</v>
      </c>
      <c r="L6199" s="0" t="s">
        <v>47</v>
      </c>
      <c r="M6199" s="0" t="s">
        <v>47</v>
      </c>
      <c r="N6199" s="0" t="n">
        <v>1</v>
      </c>
      <c r="O6199" s="0" t="n">
        <v>92</v>
      </c>
      <c r="P6199" s="0" t="n">
        <v>350</v>
      </c>
      <c r="Q6199" s="0" t="n">
        <v>3.2</v>
      </c>
      <c r="R6199" s="0" t="str">
        <f aca="false">INDEX(Lookup!$B$4:$B$18,MATCH(C6199,Lookup!$A$4:$A$18,0))</f>
        <v>India</v>
      </c>
      <c r="S6199" s="20" t="n">
        <f aca="false">INDEX(Lookup!$D$4:$D$18,MATCH(C6199,Lookup!$A$4:$A$18,0))</f>
        <v>0.012</v>
      </c>
      <c r="T6199" s="21" t="n">
        <f aca="false">ROUND(P6199*S6199,2)</f>
        <v>4.2</v>
      </c>
      <c r="U6199" s="21" t="n">
        <f aca="false">IF(T6199&lt;=10,1,IF(T6199&lt;=20,2,IF(T6199&lt;=30,3,IF(T6199&lt;=40,4,IF(T6199&lt;=50,5,IF(T6199&lt;=100,6,IF(T6199&lt;=250,7,8)))))))</f>
        <v>1</v>
      </c>
      <c r="V6199" s="21" t="n">
        <f aca="false">IF(AND(OR(Dashboard!$T$3="All",R6199=Dashboard!$T$3),OR(Dashboard!$T$4="All",D6199=Dashboard!$T$4)),1,0)</f>
        <v>1</v>
      </c>
      <c r="W6199" s="21" t="n">
        <f aca="false">IF(V6199=1,T6199+ROW()/10000000,0)</f>
        <v>4.2006199</v>
      </c>
    </row>
    <row r="6200" customFormat="false" ht="15" hidden="false" customHeight="false" outlineLevel="0" collapsed="false">
      <c r="A6200" s="0" t="n">
        <v>2366</v>
      </c>
      <c r="B6200" s="0" t="s">
        <v>13883</v>
      </c>
      <c r="C6200" s="0" t="n">
        <v>1</v>
      </c>
      <c r="D6200" s="0" t="s">
        <v>6924</v>
      </c>
      <c r="E6200" s="0" t="s">
        <v>13884</v>
      </c>
      <c r="F6200" s="0" t="s">
        <v>13829</v>
      </c>
      <c r="G6200" s="0" t="s">
        <v>13830</v>
      </c>
      <c r="H6200" s="0" t="s">
        <v>2288</v>
      </c>
      <c r="I6200" s="0" t="s">
        <v>2123</v>
      </c>
      <c r="J6200" s="0" t="s">
        <v>47</v>
      </c>
      <c r="K6200" s="0" t="s">
        <v>46</v>
      </c>
      <c r="L6200" s="0" t="s">
        <v>47</v>
      </c>
      <c r="M6200" s="0" t="s">
        <v>47</v>
      </c>
      <c r="N6200" s="0" t="n">
        <v>2</v>
      </c>
      <c r="O6200" s="0" t="n">
        <v>78</v>
      </c>
      <c r="P6200" s="0" t="n">
        <v>600</v>
      </c>
      <c r="Q6200" s="0" t="n">
        <v>2.5</v>
      </c>
      <c r="R6200" s="0" t="str">
        <f aca="false">INDEX(Lookup!$B$4:$B$18,MATCH(C6200,Lookup!$A$4:$A$18,0))</f>
        <v>India</v>
      </c>
      <c r="S6200" s="20" t="n">
        <f aca="false">INDEX(Lookup!$D$4:$D$18,MATCH(C6200,Lookup!$A$4:$A$18,0))</f>
        <v>0.012</v>
      </c>
      <c r="T6200" s="21" t="n">
        <f aca="false">ROUND(P6200*S6200,2)</f>
        <v>7.2</v>
      </c>
      <c r="U6200" s="21" t="n">
        <f aca="false">IF(T6200&lt;=10,1,IF(T6200&lt;=20,2,IF(T6200&lt;=30,3,IF(T6200&lt;=40,4,IF(T6200&lt;=50,5,IF(T6200&lt;=100,6,IF(T6200&lt;=250,7,8)))))))</f>
        <v>1</v>
      </c>
      <c r="V6200" s="21" t="n">
        <f aca="false">IF(AND(OR(Dashboard!$T$3="All",R6200=Dashboard!$T$3),OR(Dashboard!$T$4="All",D6200=Dashboard!$T$4)),1,0)</f>
        <v>1</v>
      </c>
      <c r="W6200" s="21" t="n">
        <f aca="false">IF(V6200=1,T6200+ROW()/10000000,0)</f>
        <v>7.20062</v>
      </c>
    </row>
    <row r="6201" customFormat="false" ht="15" hidden="false" customHeight="false" outlineLevel="0" collapsed="false">
      <c r="A6201" s="0" t="n">
        <v>300334</v>
      </c>
      <c r="B6201" s="0" t="s">
        <v>13885</v>
      </c>
      <c r="C6201" s="0" t="n">
        <v>1</v>
      </c>
      <c r="D6201" s="0" t="s">
        <v>6924</v>
      </c>
      <c r="E6201" s="0" t="s">
        <v>13886</v>
      </c>
      <c r="F6201" s="0" t="s">
        <v>13829</v>
      </c>
      <c r="G6201" s="0" t="s">
        <v>13830</v>
      </c>
      <c r="H6201" s="0" t="s">
        <v>2349</v>
      </c>
      <c r="I6201" s="0" t="s">
        <v>2123</v>
      </c>
      <c r="J6201" s="0" t="s">
        <v>47</v>
      </c>
      <c r="K6201" s="0" t="s">
        <v>47</v>
      </c>
      <c r="L6201" s="0" t="s">
        <v>47</v>
      </c>
      <c r="M6201" s="0" t="s">
        <v>47</v>
      </c>
      <c r="N6201" s="0" t="n">
        <v>1</v>
      </c>
      <c r="O6201" s="0" t="n">
        <v>49</v>
      </c>
      <c r="P6201" s="0" t="n">
        <v>150</v>
      </c>
      <c r="Q6201" s="0" t="n">
        <v>2.6</v>
      </c>
      <c r="R6201" s="0" t="str">
        <f aca="false">INDEX(Lookup!$B$4:$B$18,MATCH(C6201,Lookup!$A$4:$A$18,0))</f>
        <v>India</v>
      </c>
      <c r="S6201" s="20" t="n">
        <f aca="false">INDEX(Lookup!$D$4:$D$18,MATCH(C6201,Lookup!$A$4:$A$18,0))</f>
        <v>0.012</v>
      </c>
      <c r="T6201" s="21" t="n">
        <f aca="false">ROUND(P6201*S6201,2)</f>
        <v>1.8</v>
      </c>
      <c r="U6201" s="21" t="n">
        <f aca="false">IF(T6201&lt;=10,1,IF(T6201&lt;=20,2,IF(T6201&lt;=30,3,IF(T6201&lt;=40,4,IF(T6201&lt;=50,5,IF(T6201&lt;=100,6,IF(T6201&lt;=250,7,8)))))))</f>
        <v>1</v>
      </c>
      <c r="V6201" s="21" t="n">
        <f aca="false">IF(AND(OR(Dashboard!$T$3="All",R6201=Dashboard!$T$3),OR(Dashboard!$T$4="All",D6201=Dashboard!$T$4)),1,0)</f>
        <v>1</v>
      </c>
      <c r="W6201" s="21" t="n">
        <f aca="false">IF(V6201=1,T6201+ROW()/10000000,0)</f>
        <v>1.8006201</v>
      </c>
    </row>
    <row r="6202" customFormat="false" ht="15" hidden="false" customHeight="false" outlineLevel="0" collapsed="false">
      <c r="A6202" s="0" t="n">
        <v>300321</v>
      </c>
      <c r="B6202" s="0" t="s">
        <v>13887</v>
      </c>
      <c r="C6202" s="0" t="n">
        <v>1</v>
      </c>
      <c r="D6202" s="0" t="s">
        <v>6924</v>
      </c>
      <c r="E6202" s="0" t="s">
        <v>13888</v>
      </c>
      <c r="F6202" s="0" t="s">
        <v>13829</v>
      </c>
      <c r="G6202" s="0" t="s">
        <v>13830</v>
      </c>
      <c r="H6202" s="0" t="s">
        <v>2122</v>
      </c>
      <c r="I6202" s="0" t="s">
        <v>2123</v>
      </c>
      <c r="J6202" s="0" t="s">
        <v>47</v>
      </c>
      <c r="K6202" s="0" t="s">
        <v>47</v>
      </c>
      <c r="L6202" s="0" t="s">
        <v>47</v>
      </c>
      <c r="M6202" s="0" t="s">
        <v>47</v>
      </c>
      <c r="N6202" s="0" t="n">
        <v>1</v>
      </c>
      <c r="O6202" s="0" t="n">
        <v>49</v>
      </c>
      <c r="P6202" s="0" t="n">
        <v>450</v>
      </c>
      <c r="Q6202" s="0" t="n">
        <v>3.2</v>
      </c>
      <c r="R6202" s="0" t="str">
        <f aca="false">INDEX(Lookup!$B$4:$B$18,MATCH(C6202,Lookup!$A$4:$A$18,0))</f>
        <v>India</v>
      </c>
      <c r="S6202" s="20" t="n">
        <f aca="false">INDEX(Lookup!$D$4:$D$18,MATCH(C6202,Lookup!$A$4:$A$18,0))</f>
        <v>0.012</v>
      </c>
      <c r="T6202" s="21" t="n">
        <f aca="false">ROUND(P6202*S6202,2)</f>
        <v>5.4</v>
      </c>
      <c r="U6202" s="21" t="n">
        <f aca="false">IF(T6202&lt;=10,1,IF(T6202&lt;=20,2,IF(T6202&lt;=30,3,IF(T6202&lt;=40,4,IF(T6202&lt;=50,5,IF(T6202&lt;=100,6,IF(T6202&lt;=250,7,8)))))))</f>
        <v>1</v>
      </c>
      <c r="V6202" s="21" t="n">
        <f aca="false">IF(AND(OR(Dashboard!$T$3="All",R6202=Dashboard!$T$3),OR(Dashboard!$T$4="All",D6202=Dashboard!$T$4)),1,0)</f>
        <v>1</v>
      </c>
      <c r="W6202" s="21" t="n">
        <f aca="false">IF(V6202=1,T6202+ROW()/10000000,0)</f>
        <v>5.4006202</v>
      </c>
    </row>
    <row r="6203" customFormat="false" ht="15" hidden="false" customHeight="false" outlineLevel="0" collapsed="false">
      <c r="A6203" s="0" t="n">
        <v>5655</v>
      </c>
      <c r="B6203" s="0" t="s">
        <v>13889</v>
      </c>
      <c r="C6203" s="0" t="n">
        <v>1</v>
      </c>
      <c r="D6203" s="0" t="s">
        <v>6924</v>
      </c>
      <c r="E6203" s="0" t="s">
        <v>13890</v>
      </c>
      <c r="F6203" s="0" t="s">
        <v>13829</v>
      </c>
      <c r="G6203" s="0" t="s">
        <v>13830</v>
      </c>
      <c r="H6203" s="0" t="s">
        <v>2310</v>
      </c>
      <c r="I6203" s="0" t="s">
        <v>2123</v>
      </c>
      <c r="J6203" s="0" t="s">
        <v>47</v>
      </c>
      <c r="K6203" s="0" t="s">
        <v>47</v>
      </c>
      <c r="L6203" s="0" t="s">
        <v>47</v>
      </c>
      <c r="M6203" s="0" t="s">
        <v>47</v>
      </c>
      <c r="N6203" s="0" t="n">
        <v>1</v>
      </c>
      <c r="O6203" s="0" t="n">
        <v>35</v>
      </c>
      <c r="P6203" s="0" t="n">
        <v>250</v>
      </c>
      <c r="Q6203" s="0" t="n">
        <v>3.4</v>
      </c>
      <c r="R6203" s="0" t="str">
        <f aca="false">INDEX(Lookup!$B$4:$B$18,MATCH(C6203,Lookup!$A$4:$A$18,0))</f>
        <v>India</v>
      </c>
      <c r="S6203" s="20" t="n">
        <f aca="false">INDEX(Lookup!$D$4:$D$18,MATCH(C6203,Lookup!$A$4:$A$18,0))</f>
        <v>0.012</v>
      </c>
      <c r="T6203" s="21" t="n">
        <f aca="false">ROUND(P6203*S6203,2)</f>
        <v>3</v>
      </c>
      <c r="U6203" s="21" t="n">
        <f aca="false">IF(T6203&lt;=10,1,IF(T6203&lt;=20,2,IF(T6203&lt;=30,3,IF(T6203&lt;=40,4,IF(T6203&lt;=50,5,IF(T6203&lt;=100,6,IF(T6203&lt;=250,7,8)))))))</f>
        <v>1</v>
      </c>
      <c r="V6203" s="21" t="n">
        <f aca="false">IF(AND(OR(Dashboard!$T$3="All",R6203=Dashboard!$T$3),OR(Dashboard!$T$4="All",D6203=Dashboard!$T$4)),1,0)</f>
        <v>1</v>
      </c>
      <c r="W6203" s="21" t="n">
        <f aca="false">IF(V6203=1,T6203+ROW()/10000000,0)</f>
        <v>3.0006203</v>
      </c>
    </row>
    <row r="6204" customFormat="false" ht="15" hidden="false" customHeight="false" outlineLevel="0" collapsed="false">
      <c r="A6204" s="0" t="n">
        <v>7274</v>
      </c>
      <c r="B6204" s="0" t="s">
        <v>13889</v>
      </c>
      <c r="C6204" s="0" t="n">
        <v>1</v>
      </c>
      <c r="D6204" s="0" t="s">
        <v>6924</v>
      </c>
      <c r="E6204" s="0" t="s">
        <v>13891</v>
      </c>
      <c r="F6204" s="0" t="s">
        <v>13829</v>
      </c>
      <c r="G6204" s="0" t="s">
        <v>13830</v>
      </c>
      <c r="H6204" s="0" t="s">
        <v>2310</v>
      </c>
      <c r="I6204" s="0" t="s">
        <v>2123</v>
      </c>
      <c r="J6204" s="0" t="s">
        <v>47</v>
      </c>
      <c r="K6204" s="0" t="s">
        <v>47</v>
      </c>
      <c r="L6204" s="0" t="s">
        <v>47</v>
      </c>
      <c r="M6204" s="0" t="s">
        <v>47</v>
      </c>
      <c r="N6204" s="0" t="n">
        <v>1</v>
      </c>
      <c r="O6204" s="0" t="n">
        <v>27</v>
      </c>
      <c r="P6204" s="0" t="n">
        <v>250</v>
      </c>
      <c r="Q6204" s="0" t="n">
        <v>2.7</v>
      </c>
      <c r="R6204" s="0" t="str">
        <f aca="false">INDEX(Lookup!$B$4:$B$18,MATCH(C6204,Lookup!$A$4:$A$18,0))</f>
        <v>India</v>
      </c>
      <c r="S6204" s="20" t="n">
        <f aca="false">INDEX(Lookup!$D$4:$D$18,MATCH(C6204,Lookup!$A$4:$A$18,0))</f>
        <v>0.012</v>
      </c>
      <c r="T6204" s="21" t="n">
        <f aca="false">ROUND(P6204*S6204,2)</f>
        <v>3</v>
      </c>
      <c r="U6204" s="21" t="n">
        <f aca="false">IF(T6204&lt;=10,1,IF(T6204&lt;=20,2,IF(T6204&lt;=30,3,IF(T6204&lt;=40,4,IF(T6204&lt;=50,5,IF(T6204&lt;=100,6,IF(T6204&lt;=250,7,8)))))))</f>
        <v>1</v>
      </c>
      <c r="V6204" s="21" t="n">
        <f aca="false">IF(AND(OR(Dashboard!$T$3="All",R6204=Dashboard!$T$3),OR(Dashboard!$T$4="All",D6204=Dashboard!$T$4)),1,0)</f>
        <v>1</v>
      </c>
      <c r="W6204" s="21" t="n">
        <f aca="false">IF(V6204=1,T6204+ROW()/10000000,0)</f>
        <v>3.0006204</v>
      </c>
    </row>
    <row r="6205" customFormat="false" ht="15" hidden="false" customHeight="false" outlineLevel="0" collapsed="false">
      <c r="A6205" s="0" t="n">
        <v>9670</v>
      </c>
      <c r="B6205" s="0" t="s">
        <v>3017</v>
      </c>
      <c r="C6205" s="0" t="n">
        <v>1</v>
      </c>
      <c r="D6205" s="0" t="s">
        <v>6924</v>
      </c>
      <c r="E6205" s="0" t="s">
        <v>13892</v>
      </c>
      <c r="F6205" s="0" t="s">
        <v>13829</v>
      </c>
      <c r="G6205" s="0" t="s">
        <v>13830</v>
      </c>
      <c r="H6205" s="0" t="s">
        <v>2860</v>
      </c>
      <c r="I6205" s="0" t="s">
        <v>2123</v>
      </c>
      <c r="J6205" s="0" t="s">
        <v>46</v>
      </c>
      <c r="K6205" s="0" t="s">
        <v>46</v>
      </c>
      <c r="L6205" s="0" t="s">
        <v>47</v>
      </c>
      <c r="M6205" s="0" t="s">
        <v>47</v>
      </c>
      <c r="N6205" s="0" t="n">
        <v>2</v>
      </c>
      <c r="O6205" s="0" t="n">
        <v>95</v>
      </c>
      <c r="P6205" s="0" t="n">
        <v>800</v>
      </c>
      <c r="Q6205" s="0" t="n">
        <v>3.2</v>
      </c>
      <c r="R6205" s="0" t="str">
        <f aca="false">INDEX(Lookup!$B$4:$B$18,MATCH(C6205,Lookup!$A$4:$A$18,0))</f>
        <v>India</v>
      </c>
      <c r="S6205" s="20" t="n">
        <f aca="false">INDEX(Lookup!$D$4:$D$18,MATCH(C6205,Lookup!$A$4:$A$18,0))</f>
        <v>0.012</v>
      </c>
      <c r="T6205" s="21" t="n">
        <f aca="false">ROUND(P6205*S6205,2)</f>
        <v>9.6</v>
      </c>
      <c r="U6205" s="21" t="n">
        <f aca="false">IF(T6205&lt;=10,1,IF(T6205&lt;=20,2,IF(T6205&lt;=30,3,IF(T6205&lt;=40,4,IF(T6205&lt;=50,5,IF(T6205&lt;=100,6,IF(T6205&lt;=250,7,8)))))))</f>
        <v>1</v>
      </c>
      <c r="V6205" s="21" t="n">
        <f aca="false">IF(AND(OR(Dashboard!$T$3="All",R6205=Dashboard!$T$3),OR(Dashboard!$T$4="All",D6205=Dashboard!$T$4)),1,0)</f>
        <v>1</v>
      </c>
      <c r="W6205" s="21" t="n">
        <f aca="false">IF(V6205=1,T6205+ROW()/10000000,0)</f>
        <v>9.6006205</v>
      </c>
    </row>
    <row r="6206" customFormat="false" ht="15" hidden="false" customHeight="false" outlineLevel="0" collapsed="false">
      <c r="A6206" s="0" t="n">
        <v>311957</v>
      </c>
      <c r="B6206" s="0" t="s">
        <v>13893</v>
      </c>
      <c r="C6206" s="0" t="n">
        <v>1</v>
      </c>
      <c r="D6206" s="0" t="s">
        <v>6924</v>
      </c>
      <c r="E6206" s="0" t="s">
        <v>13894</v>
      </c>
      <c r="F6206" s="0" t="s">
        <v>13829</v>
      </c>
      <c r="G6206" s="0" t="s">
        <v>13830</v>
      </c>
      <c r="H6206" s="0" t="s">
        <v>69</v>
      </c>
      <c r="I6206" s="0" t="s">
        <v>2123</v>
      </c>
      <c r="J6206" s="0" t="s">
        <v>47</v>
      </c>
      <c r="K6206" s="0" t="s">
        <v>46</v>
      </c>
      <c r="L6206" s="0" t="s">
        <v>47</v>
      </c>
      <c r="M6206" s="0" t="s">
        <v>47</v>
      </c>
      <c r="N6206" s="0" t="n">
        <v>1</v>
      </c>
      <c r="O6206" s="0" t="n">
        <v>65</v>
      </c>
      <c r="P6206" s="0" t="n">
        <v>200</v>
      </c>
      <c r="Q6206" s="0" t="n">
        <v>3.4</v>
      </c>
      <c r="R6206" s="0" t="str">
        <f aca="false">INDEX(Lookup!$B$4:$B$18,MATCH(C6206,Lookup!$A$4:$A$18,0))</f>
        <v>India</v>
      </c>
      <c r="S6206" s="20" t="n">
        <f aca="false">INDEX(Lookup!$D$4:$D$18,MATCH(C6206,Lookup!$A$4:$A$18,0))</f>
        <v>0.012</v>
      </c>
      <c r="T6206" s="21" t="n">
        <f aca="false">ROUND(P6206*S6206,2)</f>
        <v>2.4</v>
      </c>
      <c r="U6206" s="21" t="n">
        <f aca="false">IF(T6206&lt;=10,1,IF(T6206&lt;=20,2,IF(T6206&lt;=30,3,IF(T6206&lt;=40,4,IF(T6206&lt;=50,5,IF(T6206&lt;=100,6,IF(T6206&lt;=250,7,8)))))))</f>
        <v>1</v>
      </c>
      <c r="V6206" s="21" t="n">
        <f aca="false">IF(AND(OR(Dashboard!$T$3="All",R6206=Dashboard!$T$3),OR(Dashboard!$T$4="All",D6206=Dashboard!$T$4)),1,0)</f>
        <v>1</v>
      </c>
      <c r="W6206" s="21" t="n">
        <f aca="false">IF(V6206=1,T6206+ROW()/10000000,0)</f>
        <v>2.4006206</v>
      </c>
    </row>
    <row r="6207" customFormat="false" ht="15" hidden="false" customHeight="false" outlineLevel="0" collapsed="false">
      <c r="A6207" s="0" t="n">
        <v>1990</v>
      </c>
      <c r="B6207" s="0" t="s">
        <v>13895</v>
      </c>
      <c r="C6207" s="0" t="n">
        <v>1</v>
      </c>
      <c r="D6207" s="0" t="s">
        <v>6924</v>
      </c>
      <c r="E6207" s="0" t="s">
        <v>13896</v>
      </c>
      <c r="F6207" s="0" t="s">
        <v>13829</v>
      </c>
      <c r="G6207" s="0" t="s">
        <v>13830</v>
      </c>
      <c r="H6207" s="0" t="s">
        <v>3129</v>
      </c>
      <c r="I6207" s="0" t="s">
        <v>2123</v>
      </c>
      <c r="J6207" s="0" t="s">
        <v>47</v>
      </c>
      <c r="K6207" s="0" t="s">
        <v>47</v>
      </c>
      <c r="L6207" s="0" t="s">
        <v>47</v>
      </c>
      <c r="M6207" s="0" t="s">
        <v>47</v>
      </c>
      <c r="N6207" s="0" t="n">
        <v>1</v>
      </c>
      <c r="O6207" s="0" t="n">
        <v>29</v>
      </c>
      <c r="P6207" s="0" t="n">
        <v>300</v>
      </c>
      <c r="Q6207" s="0" t="n">
        <v>2.8</v>
      </c>
      <c r="R6207" s="0" t="str">
        <f aca="false">INDEX(Lookup!$B$4:$B$18,MATCH(C6207,Lookup!$A$4:$A$18,0))</f>
        <v>India</v>
      </c>
      <c r="S6207" s="20" t="n">
        <f aca="false">INDEX(Lookup!$D$4:$D$18,MATCH(C6207,Lookup!$A$4:$A$18,0))</f>
        <v>0.012</v>
      </c>
      <c r="T6207" s="21" t="n">
        <f aca="false">ROUND(P6207*S6207,2)</f>
        <v>3.6</v>
      </c>
      <c r="U6207" s="21" t="n">
        <f aca="false">IF(T6207&lt;=10,1,IF(T6207&lt;=20,2,IF(T6207&lt;=30,3,IF(T6207&lt;=40,4,IF(T6207&lt;=50,5,IF(T6207&lt;=100,6,IF(T6207&lt;=250,7,8)))))))</f>
        <v>1</v>
      </c>
      <c r="V6207" s="21" t="n">
        <f aca="false">IF(AND(OR(Dashboard!$T$3="All",R6207=Dashboard!$T$3),OR(Dashboard!$T$4="All",D6207=Dashboard!$T$4)),1,0)</f>
        <v>1</v>
      </c>
      <c r="W6207" s="21" t="n">
        <f aca="false">IF(V6207=1,T6207+ROW()/10000000,0)</f>
        <v>3.6006207</v>
      </c>
    </row>
    <row r="6208" customFormat="false" ht="15" hidden="false" customHeight="false" outlineLevel="0" collapsed="false">
      <c r="A6208" s="0" t="n">
        <v>18279470</v>
      </c>
      <c r="B6208" s="0" t="s">
        <v>7302</v>
      </c>
      <c r="C6208" s="0" t="n">
        <v>1</v>
      </c>
      <c r="D6208" s="0" t="s">
        <v>6924</v>
      </c>
      <c r="E6208" s="0" t="s">
        <v>13897</v>
      </c>
      <c r="F6208" s="0" t="s">
        <v>13829</v>
      </c>
      <c r="G6208" s="0" t="s">
        <v>13830</v>
      </c>
      <c r="H6208" s="0" t="s">
        <v>3119</v>
      </c>
      <c r="I6208" s="0" t="s">
        <v>2123</v>
      </c>
      <c r="J6208" s="0" t="s">
        <v>47</v>
      </c>
      <c r="K6208" s="0" t="s">
        <v>47</v>
      </c>
      <c r="L6208" s="0" t="s">
        <v>47</v>
      </c>
      <c r="M6208" s="0" t="s">
        <v>47</v>
      </c>
      <c r="N6208" s="0" t="n">
        <v>2</v>
      </c>
      <c r="O6208" s="0" t="n">
        <v>32</v>
      </c>
      <c r="P6208" s="0" t="n">
        <v>550</v>
      </c>
      <c r="Q6208" s="0" t="n">
        <v>3.2</v>
      </c>
      <c r="R6208" s="0" t="str">
        <f aca="false">INDEX(Lookup!$B$4:$B$18,MATCH(C6208,Lookup!$A$4:$A$18,0))</f>
        <v>India</v>
      </c>
      <c r="S6208" s="20" t="n">
        <f aca="false">INDEX(Lookup!$D$4:$D$18,MATCH(C6208,Lookup!$A$4:$A$18,0))</f>
        <v>0.012</v>
      </c>
      <c r="T6208" s="21" t="n">
        <f aca="false">ROUND(P6208*S6208,2)</f>
        <v>6.6</v>
      </c>
      <c r="U6208" s="21" t="n">
        <f aca="false">IF(T6208&lt;=10,1,IF(T6208&lt;=20,2,IF(T6208&lt;=30,3,IF(T6208&lt;=40,4,IF(T6208&lt;=50,5,IF(T6208&lt;=100,6,IF(T6208&lt;=250,7,8)))))))</f>
        <v>1</v>
      </c>
      <c r="V6208" s="21" t="n">
        <f aca="false">IF(AND(OR(Dashboard!$T$3="All",R6208=Dashboard!$T$3),OR(Dashboard!$T$4="All",D6208=Dashboard!$T$4)),1,0)</f>
        <v>1</v>
      </c>
      <c r="W6208" s="21" t="n">
        <f aca="false">IF(V6208=1,T6208+ROW()/10000000,0)</f>
        <v>6.6006208</v>
      </c>
    </row>
    <row r="6209" customFormat="false" ht="15" hidden="false" customHeight="false" outlineLevel="0" collapsed="false">
      <c r="A6209" s="0" t="n">
        <v>307965</v>
      </c>
      <c r="B6209" s="0" t="s">
        <v>9525</v>
      </c>
      <c r="C6209" s="0" t="n">
        <v>1</v>
      </c>
      <c r="D6209" s="0" t="s">
        <v>6924</v>
      </c>
      <c r="E6209" s="0" t="s">
        <v>13898</v>
      </c>
      <c r="F6209" s="0" t="s">
        <v>13829</v>
      </c>
      <c r="G6209" s="0" t="s">
        <v>13830</v>
      </c>
      <c r="H6209" s="0" t="s">
        <v>2147</v>
      </c>
      <c r="I6209" s="0" t="s">
        <v>2123</v>
      </c>
      <c r="J6209" s="0" t="s">
        <v>47</v>
      </c>
      <c r="K6209" s="0" t="s">
        <v>47</v>
      </c>
      <c r="L6209" s="0" t="s">
        <v>47</v>
      </c>
      <c r="M6209" s="0" t="s">
        <v>47</v>
      </c>
      <c r="N6209" s="0" t="n">
        <v>2</v>
      </c>
      <c r="O6209" s="0" t="n">
        <v>40</v>
      </c>
      <c r="P6209" s="0" t="n">
        <v>500</v>
      </c>
      <c r="Q6209" s="0" t="n">
        <v>3.6</v>
      </c>
      <c r="R6209" s="0" t="str">
        <f aca="false">INDEX(Lookup!$B$4:$B$18,MATCH(C6209,Lookup!$A$4:$A$18,0))</f>
        <v>India</v>
      </c>
      <c r="S6209" s="20" t="n">
        <f aca="false">INDEX(Lookup!$D$4:$D$18,MATCH(C6209,Lookup!$A$4:$A$18,0))</f>
        <v>0.012</v>
      </c>
      <c r="T6209" s="21" t="n">
        <f aca="false">ROUND(P6209*S6209,2)</f>
        <v>6</v>
      </c>
      <c r="U6209" s="21" t="n">
        <f aca="false">IF(T6209&lt;=10,1,IF(T6209&lt;=20,2,IF(T6209&lt;=30,3,IF(T6209&lt;=40,4,IF(T6209&lt;=50,5,IF(T6209&lt;=100,6,IF(T6209&lt;=250,7,8)))))))</f>
        <v>1</v>
      </c>
      <c r="V6209" s="21" t="n">
        <f aca="false">IF(AND(OR(Dashboard!$T$3="All",R6209=Dashboard!$T$3),OR(Dashboard!$T$4="All",D6209=Dashboard!$T$4)),1,0)</f>
        <v>1</v>
      </c>
      <c r="W6209" s="21" t="n">
        <f aca="false">IF(V6209=1,T6209+ROW()/10000000,0)</f>
        <v>6.0006209</v>
      </c>
    </row>
    <row r="6210" customFormat="false" ht="15" hidden="false" customHeight="false" outlineLevel="0" collapsed="false">
      <c r="A6210" s="0" t="n">
        <v>18336183</v>
      </c>
      <c r="B6210" s="0" t="s">
        <v>13899</v>
      </c>
      <c r="C6210" s="0" t="n">
        <v>1</v>
      </c>
      <c r="D6210" s="0" t="s">
        <v>6924</v>
      </c>
      <c r="E6210" s="0" t="s">
        <v>13830</v>
      </c>
      <c r="F6210" s="0" t="s">
        <v>13829</v>
      </c>
      <c r="G6210" s="0" t="s">
        <v>13830</v>
      </c>
      <c r="H6210" s="0" t="s">
        <v>2784</v>
      </c>
      <c r="I6210" s="0" t="s">
        <v>2123</v>
      </c>
      <c r="J6210" s="0" t="s">
        <v>47</v>
      </c>
      <c r="K6210" s="0" t="s">
        <v>46</v>
      </c>
      <c r="L6210" s="0" t="s">
        <v>47</v>
      </c>
      <c r="M6210" s="0" t="s">
        <v>47</v>
      </c>
      <c r="N6210" s="0" t="n">
        <v>1</v>
      </c>
      <c r="O6210" s="0" t="n">
        <v>63</v>
      </c>
      <c r="P6210" s="0" t="n">
        <v>400</v>
      </c>
      <c r="Q6210" s="0" t="n">
        <v>3.8</v>
      </c>
      <c r="R6210" s="0" t="str">
        <f aca="false">INDEX(Lookup!$B$4:$B$18,MATCH(C6210,Lookup!$A$4:$A$18,0))</f>
        <v>India</v>
      </c>
      <c r="S6210" s="20" t="n">
        <f aca="false">INDEX(Lookup!$D$4:$D$18,MATCH(C6210,Lookup!$A$4:$A$18,0))</f>
        <v>0.012</v>
      </c>
      <c r="T6210" s="21" t="n">
        <f aca="false">ROUND(P6210*S6210,2)</f>
        <v>4.8</v>
      </c>
      <c r="U6210" s="21" t="n">
        <f aca="false">IF(T6210&lt;=10,1,IF(T6210&lt;=20,2,IF(T6210&lt;=30,3,IF(T6210&lt;=40,4,IF(T6210&lt;=50,5,IF(T6210&lt;=100,6,IF(T6210&lt;=250,7,8)))))))</f>
        <v>1</v>
      </c>
      <c r="V6210" s="21" t="n">
        <f aca="false">IF(AND(OR(Dashboard!$T$3="All",R6210=Dashboard!$T$3),OR(Dashboard!$T$4="All",D6210=Dashboard!$T$4)),1,0)</f>
        <v>1</v>
      </c>
      <c r="W6210" s="21" t="n">
        <f aca="false">IF(V6210=1,T6210+ROW()/10000000,0)</f>
        <v>4.800621</v>
      </c>
    </row>
    <row r="6211" customFormat="false" ht="15" hidden="false" customHeight="false" outlineLevel="0" collapsed="false">
      <c r="A6211" s="0" t="n">
        <v>18472416</v>
      </c>
      <c r="B6211" s="0" t="s">
        <v>13900</v>
      </c>
      <c r="C6211" s="0" t="n">
        <v>1</v>
      </c>
      <c r="D6211" s="0" t="s">
        <v>6924</v>
      </c>
      <c r="E6211" s="0" t="s">
        <v>13901</v>
      </c>
      <c r="F6211" s="0" t="s">
        <v>13829</v>
      </c>
      <c r="G6211" s="0" t="s">
        <v>13830</v>
      </c>
      <c r="H6211" s="0" t="s">
        <v>2128</v>
      </c>
      <c r="I6211" s="0" t="s">
        <v>2123</v>
      </c>
      <c r="J6211" s="0" t="s">
        <v>47</v>
      </c>
      <c r="K6211" s="0" t="s">
        <v>47</v>
      </c>
      <c r="L6211" s="0" t="s">
        <v>47</v>
      </c>
      <c r="M6211" s="0" t="s">
        <v>47</v>
      </c>
      <c r="N6211" s="0" t="n">
        <v>2</v>
      </c>
      <c r="O6211" s="0" t="n">
        <v>18</v>
      </c>
      <c r="P6211" s="0" t="n">
        <v>700</v>
      </c>
      <c r="Q6211" s="0" t="n">
        <v>3.5</v>
      </c>
      <c r="R6211" s="0" t="str">
        <f aca="false">INDEX(Lookup!$B$4:$B$18,MATCH(C6211,Lookup!$A$4:$A$18,0))</f>
        <v>India</v>
      </c>
      <c r="S6211" s="20" t="n">
        <f aca="false">INDEX(Lookup!$D$4:$D$18,MATCH(C6211,Lookup!$A$4:$A$18,0))</f>
        <v>0.012</v>
      </c>
      <c r="T6211" s="21" t="n">
        <f aca="false">ROUND(P6211*S6211,2)</f>
        <v>8.4</v>
      </c>
      <c r="U6211" s="21" t="n">
        <f aca="false">IF(T6211&lt;=10,1,IF(T6211&lt;=20,2,IF(T6211&lt;=30,3,IF(T6211&lt;=40,4,IF(T6211&lt;=50,5,IF(T6211&lt;=100,6,IF(T6211&lt;=250,7,8)))))))</f>
        <v>1</v>
      </c>
      <c r="V6211" s="21" t="n">
        <f aca="false">IF(AND(OR(Dashboard!$T$3="All",R6211=Dashboard!$T$3),OR(Dashboard!$T$4="All",D6211=Dashboard!$T$4)),1,0)</f>
        <v>1</v>
      </c>
      <c r="W6211" s="21" t="n">
        <f aca="false">IF(V6211=1,T6211+ROW()/10000000,0)</f>
        <v>8.4006211</v>
      </c>
    </row>
    <row r="6212" customFormat="false" ht="15" hidden="false" customHeight="false" outlineLevel="0" collapsed="false">
      <c r="A6212" s="0" t="n">
        <v>306636</v>
      </c>
      <c r="B6212" s="0" t="s">
        <v>13902</v>
      </c>
      <c r="C6212" s="0" t="n">
        <v>1</v>
      </c>
      <c r="D6212" s="0" t="s">
        <v>6924</v>
      </c>
      <c r="E6212" s="0" t="s">
        <v>13903</v>
      </c>
      <c r="F6212" s="0" t="s">
        <v>13829</v>
      </c>
      <c r="G6212" s="0" t="s">
        <v>13830</v>
      </c>
      <c r="H6212" s="0" t="s">
        <v>4467</v>
      </c>
      <c r="I6212" s="0" t="s">
        <v>2123</v>
      </c>
      <c r="J6212" s="0" t="s">
        <v>47</v>
      </c>
      <c r="K6212" s="0" t="s">
        <v>46</v>
      </c>
      <c r="L6212" s="0" t="s">
        <v>47</v>
      </c>
      <c r="M6212" s="0" t="s">
        <v>47</v>
      </c>
      <c r="N6212" s="0" t="n">
        <v>1</v>
      </c>
      <c r="O6212" s="0" t="n">
        <v>52</v>
      </c>
      <c r="P6212" s="0" t="n">
        <v>300</v>
      </c>
      <c r="Q6212" s="0" t="n">
        <v>3.6</v>
      </c>
      <c r="R6212" s="0" t="str">
        <f aca="false">INDEX(Lookup!$B$4:$B$18,MATCH(C6212,Lookup!$A$4:$A$18,0))</f>
        <v>India</v>
      </c>
      <c r="S6212" s="20" t="n">
        <f aca="false">INDEX(Lookup!$D$4:$D$18,MATCH(C6212,Lookup!$A$4:$A$18,0))</f>
        <v>0.012</v>
      </c>
      <c r="T6212" s="21" t="n">
        <f aca="false">ROUND(P6212*S6212,2)</f>
        <v>3.6</v>
      </c>
      <c r="U6212" s="21" t="n">
        <f aca="false">IF(T6212&lt;=10,1,IF(T6212&lt;=20,2,IF(T6212&lt;=30,3,IF(T6212&lt;=40,4,IF(T6212&lt;=50,5,IF(T6212&lt;=100,6,IF(T6212&lt;=250,7,8)))))))</f>
        <v>1</v>
      </c>
      <c r="V6212" s="21" t="n">
        <f aca="false">IF(AND(OR(Dashboard!$T$3="All",R6212=Dashboard!$T$3),OR(Dashboard!$T$4="All",D6212=Dashboard!$T$4)),1,0)</f>
        <v>1</v>
      </c>
      <c r="W6212" s="21" t="n">
        <f aca="false">IF(V6212=1,T6212+ROW()/10000000,0)</f>
        <v>3.6006212</v>
      </c>
    </row>
    <row r="6213" customFormat="false" ht="15" hidden="false" customHeight="false" outlineLevel="0" collapsed="false">
      <c r="A6213" s="0" t="n">
        <v>300335</v>
      </c>
      <c r="B6213" s="0" t="s">
        <v>13904</v>
      </c>
      <c r="C6213" s="0" t="n">
        <v>1</v>
      </c>
      <c r="D6213" s="0" t="s">
        <v>6924</v>
      </c>
      <c r="E6213" s="0" t="s">
        <v>13905</v>
      </c>
      <c r="F6213" s="0" t="s">
        <v>13829</v>
      </c>
      <c r="G6213" s="0" t="s">
        <v>13830</v>
      </c>
      <c r="H6213" s="0" t="s">
        <v>2122</v>
      </c>
      <c r="I6213" s="0" t="s">
        <v>2123</v>
      </c>
      <c r="J6213" s="0" t="s">
        <v>47</v>
      </c>
      <c r="K6213" s="0" t="s">
        <v>47</v>
      </c>
      <c r="L6213" s="0" t="s">
        <v>47</v>
      </c>
      <c r="M6213" s="0" t="s">
        <v>47</v>
      </c>
      <c r="N6213" s="0" t="n">
        <v>1</v>
      </c>
      <c r="O6213" s="0" t="n">
        <v>107</v>
      </c>
      <c r="P6213" s="0" t="n">
        <v>350</v>
      </c>
      <c r="Q6213" s="0" t="n">
        <v>3.5</v>
      </c>
      <c r="R6213" s="0" t="str">
        <f aca="false">INDEX(Lookup!$B$4:$B$18,MATCH(C6213,Lookup!$A$4:$A$18,0))</f>
        <v>India</v>
      </c>
      <c r="S6213" s="20" t="n">
        <f aca="false">INDEX(Lookup!$D$4:$D$18,MATCH(C6213,Lookup!$A$4:$A$18,0))</f>
        <v>0.012</v>
      </c>
      <c r="T6213" s="21" t="n">
        <f aca="false">ROUND(P6213*S6213,2)</f>
        <v>4.2</v>
      </c>
      <c r="U6213" s="21" t="n">
        <f aca="false">IF(T6213&lt;=10,1,IF(T6213&lt;=20,2,IF(T6213&lt;=30,3,IF(T6213&lt;=40,4,IF(T6213&lt;=50,5,IF(T6213&lt;=100,6,IF(T6213&lt;=250,7,8)))))))</f>
        <v>1</v>
      </c>
      <c r="V6213" s="21" t="n">
        <f aca="false">IF(AND(OR(Dashboard!$T$3="All",R6213=Dashboard!$T$3),OR(Dashboard!$T$4="All",D6213=Dashboard!$T$4)),1,0)</f>
        <v>1</v>
      </c>
      <c r="W6213" s="21" t="n">
        <f aca="false">IF(V6213=1,T6213+ROW()/10000000,0)</f>
        <v>4.2006213</v>
      </c>
    </row>
    <row r="6214" customFormat="false" ht="15" hidden="false" customHeight="false" outlineLevel="0" collapsed="false">
      <c r="A6214" s="0" t="n">
        <v>311379</v>
      </c>
      <c r="B6214" s="0" t="s">
        <v>13906</v>
      </c>
      <c r="C6214" s="0" t="n">
        <v>1</v>
      </c>
      <c r="D6214" s="0" t="s">
        <v>6924</v>
      </c>
      <c r="E6214" s="0" t="s">
        <v>13907</v>
      </c>
      <c r="F6214" s="0" t="s">
        <v>13829</v>
      </c>
      <c r="G6214" s="0" t="s">
        <v>13830</v>
      </c>
      <c r="H6214" s="0" t="s">
        <v>2122</v>
      </c>
      <c r="I6214" s="0" t="s">
        <v>2123</v>
      </c>
      <c r="J6214" s="0" t="s">
        <v>47</v>
      </c>
      <c r="K6214" s="0" t="s">
        <v>46</v>
      </c>
      <c r="L6214" s="0" t="s">
        <v>47</v>
      </c>
      <c r="M6214" s="0" t="s">
        <v>47</v>
      </c>
      <c r="N6214" s="0" t="n">
        <v>2</v>
      </c>
      <c r="O6214" s="0" t="n">
        <v>105</v>
      </c>
      <c r="P6214" s="0" t="n">
        <v>550</v>
      </c>
      <c r="Q6214" s="0" t="n">
        <v>3.8</v>
      </c>
      <c r="R6214" s="0" t="str">
        <f aca="false">INDEX(Lookup!$B$4:$B$18,MATCH(C6214,Lookup!$A$4:$A$18,0))</f>
        <v>India</v>
      </c>
      <c r="S6214" s="20" t="n">
        <f aca="false">INDEX(Lookup!$D$4:$D$18,MATCH(C6214,Lookup!$A$4:$A$18,0))</f>
        <v>0.012</v>
      </c>
      <c r="T6214" s="21" t="n">
        <f aca="false">ROUND(P6214*S6214,2)</f>
        <v>6.6</v>
      </c>
      <c r="U6214" s="21" t="n">
        <f aca="false">IF(T6214&lt;=10,1,IF(T6214&lt;=20,2,IF(T6214&lt;=30,3,IF(T6214&lt;=40,4,IF(T6214&lt;=50,5,IF(T6214&lt;=100,6,IF(T6214&lt;=250,7,8)))))))</f>
        <v>1</v>
      </c>
      <c r="V6214" s="21" t="n">
        <f aca="false">IF(AND(OR(Dashboard!$T$3="All",R6214=Dashboard!$T$3),OR(Dashboard!$T$4="All",D6214=Dashboard!$T$4)),1,0)</f>
        <v>1</v>
      </c>
      <c r="W6214" s="21" t="n">
        <f aca="false">IF(V6214=1,T6214+ROW()/10000000,0)</f>
        <v>6.6006214</v>
      </c>
    </row>
    <row r="6215" customFormat="false" ht="15" hidden="false" customHeight="false" outlineLevel="0" collapsed="false">
      <c r="A6215" s="0" t="n">
        <v>18379474</v>
      </c>
      <c r="B6215" s="0" t="s">
        <v>5745</v>
      </c>
      <c r="C6215" s="0" t="n">
        <v>1</v>
      </c>
      <c r="D6215" s="0" t="s">
        <v>6924</v>
      </c>
      <c r="E6215" s="0" t="s">
        <v>13908</v>
      </c>
      <c r="F6215" s="0" t="s">
        <v>13829</v>
      </c>
      <c r="G6215" s="0" t="s">
        <v>13830</v>
      </c>
      <c r="H6215" s="0" t="s">
        <v>2128</v>
      </c>
      <c r="I6215" s="0" t="s">
        <v>2123</v>
      </c>
      <c r="J6215" s="0" t="s">
        <v>47</v>
      </c>
      <c r="K6215" s="0" t="s">
        <v>46</v>
      </c>
      <c r="L6215" s="0" t="s">
        <v>47</v>
      </c>
      <c r="M6215" s="0" t="s">
        <v>47</v>
      </c>
      <c r="N6215" s="0" t="n">
        <v>2</v>
      </c>
      <c r="O6215" s="0" t="n">
        <v>29</v>
      </c>
      <c r="P6215" s="0" t="n">
        <v>600</v>
      </c>
      <c r="Q6215" s="0" t="n">
        <v>3.6</v>
      </c>
      <c r="R6215" s="0" t="str">
        <f aca="false">INDEX(Lookup!$B$4:$B$18,MATCH(C6215,Lookup!$A$4:$A$18,0))</f>
        <v>India</v>
      </c>
      <c r="S6215" s="20" t="n">
        <f aca="false">INDEX(Lookup!$D$4:$D$18,MATCH(C6215,Lookup!$A$4:$A$18,0))</f>
        <v>0.012</v>
      </c>
      <c r="T6215" s="21" t="n">
        <f aca="false">ROUND(P6215*S6215,2)</f>
        <v>7.2</v>
      </c>
      <c r="U6215" s="21" t="n">
        <f aca="false">IF(T6215&lt;=10,1,IF(T6215&lt;=20,2,IF(T6215&lt;=30,3,IF(T6215&lt;=40,4,IF(T6215&lt;=50,5,IF(T6215&lt;=100,6,IF(T6215&lt;=250,7,8)))))))</f>
        <v>1</v>
      </c>
      <c r="V6215" s="21" t="n">
        <f aca="false">IF(AND(OR(Dashboard!$T$3="All",R6215=Dashboard!$T$3),OR(Dashboard!$T$4="All",D6215=Dashboard!$T$4)),1,0)</f>
        <v>1</v>
      </c>
      <c r="W6215" s="21" t="n">
        <f aca="false">IF(V6215=1,T6215+ROW()/10000000,0)</f>
        <v>7.2006215</v>
      </c>
    </row>
    <row r="6216" customFormat="false" ht="15" hidden="false" customHeight="false" outlineLevel="0" collapsed="false">
      <c r="A6216" s="0" t="n">
        <v>309307</v>
      </c>
      <c r="B6216" s="0" t="s">
        <v>13909</v>
      </c>
      <c r="C6216" s="0" t="n">
        <v>1</v>
      </c>
      <c r="D6216" s="0" t="s">
        <v>6924</v>
      </c>
      <c r="E6216" s="0" t="s">
        <v>13910</v>
      </c>
      <c r="F6216" s="0" t="s">
        <v>13829</v>
      </c>
      <c r="G6216" s="0" t="s">
        <v>13830</v>
      </c>
      <c r="H6216" s="0" t="s">
        <v>2349</v>
      </c>
      <c r="I6216" s="0" t="s">
        <v>2123</v>
      </c>
      <c r="J6216" s="0" t="s">
        <v>47</v>
      </c>
      <c r="K6216" s="0" t="s">
        <v>46</v>
      </c>
      <c r="L6216" s="0" t="s">
        <v>47</v>
      </c>
      <c r="M6216" s="0" t="s">
        <v>47</v>
      </c>
      <c r="N6216" s="0" t="n">
        <v>1</v>
      </c>
      <c r="O6216" s="0" t="n">
        <v>75</v>
      </c>
      <c r="P6216" s="0" t="n">
        <v>200</v>
      </c>
      <c r="Q6216" s="0" t="n">
        <v>3.5</v>
      </c>
      <c r="R6216" s="0" t="str">
        <f aca="false">INDEX(Lookup!$B$4:$B$18,MATCH(C6216,Lookup!$A$4:$A$18,0))</f>
        <v>India</v>
      </c>
      <c r="S6216" s="20" t="n">
        <f aca="false">INDEX(Lookup!$D$4:$D$18,MATCH(C6216,Lookup!$A$4:$A$18,0))</f>
        <v>0.012</v>
      </c>
      <c r="T6216" s="21" t="n">
        <f aca="false">ROUND(P6216*S6216,2)</f>
        <v>2.4</v>
      </c>
      <c r="U6216" s="21" t="n">
        <f aca="false">IF(T6216&lt;=10,1,IF(T6216&lt;=20,2,IF(T6216&lt;=30,3,IF(T6216&lt;=40,4,IF(T6216&lt;=50,5,IF(T6216&lt;=100,6,IF(T6216&lt;=250,7,8)))))))</f>
        <v>1</v>
      </c>
      <c r="V6216" s="21" t="n">
        <f aca="false">IF(AND(OR(Dashboard!$T$3="All",R6216=Dashboard!$T$3),OR(Dashboard!$T$4="All",D6216=Dashboard!$T$4)),1,0)</f>
        <v>1</v>
      </c>
      <c r="W6216" s="21" t="n">
        <f aca="false">IF(V6216=1,T6216+ROW()/10000000,0)</f>
        <v>2.4006216</v>
      </c>
    </row>
    <row r="6217" customFormat="false" ht="15" hidden="false" customHeight="false" outlineLevel="0" collapsed="false">
      <c r="A6217" s="0" t="n">
        <v>312425</v>
      </c>
      <c r="B6217" s="0" t="s">
        <v>13911</v>
      </c>
      <c r="C6217" s="0" t="n">
        <v>1</v>
      </c>
      <c r="D6217" s="0" t="s">
        <v>6924</v>
      </c>
      <c r="E6217" s="0" t="s">
        <v>13912</v>
      </c>
      <c r="F6217" s="0" t="s">
        <v>13829</v>
      </c>
      <c r="G6217" s="0" t="s">
        <v>13830</v>
      </c>
      <c r="H6217" s="0" t="s">
        <v>402</v>
      </c>
      <c r="I6217" s="0" t="s">
        <v>2123</v>
      </c>
      <c r="J6217" s="0" t="s">
        <v>47</v>
      </c>
      <c r="K6217" s="0" t="s">
        <v>46</v>
      </c>
      <c r="L6217" s="0" t="s">
        <v>47</v>
      </c>
      <c r="M6217" s="0" t="s">
        <v>47</v>
      </c>
      <c r="N6217" s="0" t="n">
        <v>1</v>
      </c>
      <c r="O6217" s="0" t="n">
        <v>76</v>
      </c>
      <c r="P6217" s="0" t="n">
        <v>400</v>
      </c>
      <c r="Q6217" s="0" t="n">
        <v>3.5</v>
      </c>
      <c r="R6217" s="0" t="str">
        <f aca="false">INDEX(Lookup!$B$4:$B$18,MATCH(C6217,Lookup!$A$4:$A$18,0))</f>
        <v>India</v>
      </c>
      <c r="S6217" s="20" t="n">
        <f aca="false">INDEX(Lookup!$D$4:$D$18,MATCH(C6217,Lookup!$A$4:$A$18,0))</f>
        <v>0.012</v>
      </c>
      <c r="T6217" s="21" t="n">
        <f aca="false">ROUND(P6217*S6217,2)</f>
        <v>4.8</v>
      </c>
      <c r="U6217" s="21" t="n">
        <f aca="false">IF(T6217&lt;=10,1,IF(T6217&lt;=20,2,IF(T6217&lt;=30,3,IF(T6217&lt;=40,4,IF(T6217&lt;=50,5,IF(T6217&lt;=100,6,IF(T6217&lt;=250,7,8)))))))</f>
        <v>1</v>
      </c>
      <c r="V6217" s="21" t="n">
        <f aca="false">IF(AND(OR(Dashboard!$T$3="All",R6217=Dashboard!$T$3),OR(Dashboard!$T$4="All",D6217=Dashboard!$T$4)),1,0)</f>
        <v>1</v>
      </c>
      <c r="W6217" s="21" t="n">
        <f aca="false">IF(V6217=1,T6217+ROW()/10000000,0)</f>
        <v>4.8006217</v>
      </c>
    </row>
    <row r="6218" customFormat="false" ht="15" hidden="false" customHeight="false" outlineLevel="0" collapsed="false">
      <c r="A6218" s="0" t="n">
        <v>7291</v>
      </c>
      <c r="B6218" s="0" t="s">
        <v>6993</v>
      </c>
      <c r="C6218" s="0" t="n">
        <v>1</v>
      </c>
      <c r="D6218" s="0" t="s">
        <v>6924</v>
      </c>
      <c r="E6218" s="0" t="s">
        <v>13913</v>
      </c>
      <c r="F6218" s="0" t="s">
        <v>13829</v>
      </c>
      <c r="G6218" s="0" t="s">
        <v>13830</v>
      </c>
      <c r="H6218" s="0" t="s">
        <v>3142</v>
      </c>
      <c r="I6218" s="0" t="s">
        <v>2123</v>
      </c>
      <c r="J6218" s="0" t="s">
        <v>47</v>
      </c>
      <c r="K6218" s="0" t="s">
        <v>46</v>
      </c>
      <c r="L6218" s="0" t="s">
        <v>47</v>
      </c>
      <c r="M6218" s="0" t="s">
        <v>47</v>
      </c>
      <c r="N6218" s="0" t="n">
        <v>1</v>
      </c>
      <c r="O6218" s="0" t="n">
        <v>108</v>
      </c>
      <c r="P6218" s="0" t="n">
        <v>300</v>
      </c>
      <c r="Q6218" s="0" t="n">
        <v>3.6</v>
      </c>
      <c r="R6218" s="0" t="str">
        <f aca="false">INDEX(Lookup!$B$4:$B$18,MATCH(C6218,Lookup!$A$4:$A$18,0))</f>
        <v>India</v>
      </c>
      <c r="S6218" s="20" t="n">
        <f aca="false">INDEX(Lookup!$D$4:$D$18,MATCH(C6218,Lookup!$A$4:$A$18,0))</f>
        <v>0.012</v>
      </c>
      <c r="T6218" s="21" t="n">
        <f aca="false">ROUND(P6218*S6218,2)</f>
        <v>3.6</v>
      </c>
      <c r="U6218" s="21" t="n">
        <f aca="false">IF(T6218&lt;=10,1,IF(T6218&lt;=20,2,IF(T6218&lt;=30,3,IF(T6218&lt;=40,4,IF(T6218&lt;=50,5,IF(T6218&lt;=100,6,IF(T6218&lt;=250,7,8)))))))</f>
        <v>1</v>
      </c>
      <c r="V6218" s="21" t="n">
        <f aca="false">IF(AND(OR(Dashboard!$T$3="All",R6218=Dashboard!$T$3),OR(Dashboard!$T$4="All",D6218=Dashboard!$T$4)),1,0)</f>
        <v>1</v>
      </c>
      <c r="W6218" s="21" t="n">
        <f aca="false">IF(V6218=1,T6218+ROW()/10000000,0)</f>
        <v>3.6006218</v>
      </c>
    </row>
    <row r="6219" customFormat="false" ht="15" hidden="false" customHeight="false" outlineLevel="0" collapsed="false">
      <c r="A6219" s="0" t="n">
        <v>18163915</v>
      </c>
      <c r="B6219" s="0" t="s">
        <v>13914</v>
      </c>
      <c r="C6219" s="0" t="n">
        <v>1</v>
      </c>
      <c r="D6219" s="0" t="s">
        <v>6924</v>
      </c>
      <c r="E6219" s="0" t="s">
        <v>13915</v>
      </c>
      <c r="F6219" s="0" t="s">
        <v>13829</v>
      </c>
      <c r="G6219" s="0" t="s">
        <v>13830</v>
      </c>
      <c r="H6219" s="0" t="s">
        <v>3119</v>
      </c>
      <c r="I6219" s="0" t="s">
        <v>2123</v>
      </c>
      <c r="J6219" s="0" t="s">
        <v>47</v>
      </c>
      <c r="K6219" s="0" t="s">
        <v>46</v>
      </c>
      <c r="L6219" s="0" t="s">
        <v>47</v>
      </c>
      <c r="M6219" s="0" t="s">
        <v>47</v>
      </c>
      <c r="N6219" s="0" t="n">
        <v>2</v>
      </c>
      <c r="O6219" s="0" t="n">
        <v>75</v>
      </c>
      <c r="P6219" s="0" t="n">
        <v>600</v>
      </c>
      <c r="Q6219" s="0" t="n">
        <v>3.6</v>
      </c>
      <c r="R6219" s="0" t="str">
        <f aca="false">INDEX(Lookup!$B$4:$B$18,MATCH(C6219,Lookup!$A$4:$A$18,0))</f>
        <v>India</v>
      </c>
      <c r="S6219" s="20" t="n">
        <f aca="false">INDEX(Lookup!$D$4:$D$18,MATCH(C6219,Lookup!$A$4:$A$18,0))</f>
        <v>0.012</v>
      </c>
      <c r="T6219" s="21" t="n">
        <f aca="false">ROUND(P6219*S6219,2)</f>
        <v>7.2</v>
      </c>
      <c r="U6219" s="21" t="n">
        <f aca="false">IF(T6219&lt;=10,1,IF(T6219&lt;=20,2,IF(T6219&lt;=30,3,IF(T6219&lt;=40,4,IF(T6219&lt;=50,5,IF(T6219&lt;=100,6,IF(T6219&lt;=250,7,8)))))))</f>
        <v>1</v>
      </c>
      <c r="V6219" s="21" t="n">
        <f aca="false">IF(AND(OR(Dashboard!$T$3="All",R6219=Dashboard!$T$3),OR(Dashboard!$T$4="All",D6219=Dashboard!$T$4)),1,0)</f>
        <v>1</v>
      </c>
      <c r="W6219" s="21" t="n">
        <f aca="false">IF(V6219=1,T6219+ROW()/10000000,0)</f>
        <v>7.2006219</v>
      </c>
    </row>
    <row r="6220" customFormat="false" ht="15" hidden="false" customHeight="false" outlineLevel="0" collapsed="false">
      <c r="A6220" s="0" t="n">
        <v>18233583</v>
      </c>
      <c r="B6220" s="0" t="s">
        <v>13916</v>
      </c>
      <c r="C6220" s="0" t="n">
        <v>1</v>
      </c>
      <c r="D6220" s="0" t="s">
        <v>6924</v>
      </c>
      <c r="E6220" s="0" t="s">
        <v>13917</v>
      </c>
      <c r="F6220" s="0" t="s">
        <v>13829</v>
      </c>
      <c r="G6220" s="0" t="s">
        <v>13830</v>
      </c>
      <c r="H6220" s="0" t="s">
        <v>2784</v>
      </c>
      <c r="I6220" s="0" t="s">
        <v>2123</v>
      </c>
      <c r="J6220" s="0" t="s">
        <v>47</v>
      </c>
      <c r="K6220" s="0" t="s">
        <v>46</v>
      </c>
      <c r="L6220" s="0" t="s">
        <v>47</v>
      </c>
      <c r="M6220" s="0" t="s">
        <v>47</v>
      </c>
      <c r="N6220" s="0" t="n">
        <v>1</v>
      </c>
      <c r="O6220" s="0" t="n">
        <v>68</v>
      </c>
      <c r="P6220" s="0" t="n">
        <v>300</v>
      </c>
      <c r="Q6220" s="0" t="n">
        <v>2.1</v>
      </c>
      <c r="R6220" s="0" t="str">
        <f aca="false">INDEX(Lookup!$B$4:$B$18,MATCH(C6220,Lookup!$A$4:$A$18,0))</f>
        <v>India</v>
      </c>
      <c r="S6220" s="20" t="n">
        <f aca="false">INDEX(Lookup!$D$4:$D$18,MATCH(C6220,Lookup!$A$4:$A$18,0))</f>
        <v>0.012</v>
      </c>
      <c r="T6220" s="21" t="n">
        <f aca="false">ROUND(P6220*S6220,2)</f>
        <v>3.6</v>
      </c>
      <c r="U6220" s="21" t="n">
        <f aca="false">IF(T6220&lt;=10,1,IF(T6220&lt;=20,2,IF(T6220&lt;=30,3,IF(T6220&lt;=40,4,IF(T6220&lt;=50,5,IF(T6220&lt;=100,6,IF(T6220&lt;=250,7,8)))))))</f>
        <v>1</v>
      </c>
      <c r="V6220" s="21" t="n">
        <f aca="false">IF(AND(OR(Dashboard!$T$3="All",R6220=Dashboard!$T$3),OR(Dashboard!$T$4="All",D6220=Dashboard!$T$4)),1,0)</f>
        <v>1</v>
      </c>
      <c r="W6220" s="21" t="n">
        <f aca="false">IF(V6220=1,T6220+ROW()/10000000,0)</f>
        <v>3.600622</v>
      </c>
    </row>
    <row r="6221" customFormat="false" ht="15" hidden="false" customHeight="false" outlineLevel="0" collapsed="false">
      <c r="A6221" s="0" t="n">
        <v>310630</v>
      </c>
      <c r="B6221" s="0" t="s">
        <v>13918</v>
      </c>
      <c r="C6221" s="0" t="n">
        <v>1</v>
      </c>
      <c r="D6221" s="0" t="s">
        <v>6924</v>
      </c>
      <c r="E6221" s="0" t="s">
        <v>13919</v>
      </c>
      <c r="F6221" s="0" t="s">
        <v>13829</v>
      </c>
      <c r="G6221" s="0" t="s">
        <v>13830</v>
      </c>
      <c r="H6221" s="0" t="s">
        <v>3129</v>
      </c>
      <c r="I6221" s="0" t="s">
        <v>2123</v>
      </c>
      <c r="J6221" s="0" t="s">
        <v>47</v>
      </c>
      <c r="K6221" s="0" t="s">
        <v>46</v>
      </c>
      <c r="L6221" s="0" t="s">
        <v>47</v>
      </c>
      <c r="M6221" s="0" t="s">
        <v>47</v>
      </c>
      <c r="N6221" s="0" t="n">
        <v>1</v>
      </c>
      <c r="O6221" s="0" t="n">
        <v>43</v>
      </c>
      <c r="P6221" s="0" t="n">
        <v>400</v>
      </c>
      <c r="Q6221" s="0" t="n">
        <v>2.2</v>
      </c>
      <c r="R6221" s="0" t="str">
        <f aca="false">INDEX(Lookup!$B$4:$B$18,MATCH(C6221,Lookup!$A$4:$A$18,0))</f>
        <v>India</v>
      </c>
      <c r="S6221" s="20" t="n">
        <f aca="false">INDEX(Lookup!$D$4:$D$18,MATCH(C6221,Lookup!$A$4:$A$18,0))</f>
        <v>0.012</v>
      </c>
      <c r="T6221" s="21" t="n">
        <f aca="false">ROUND(P6221*S6221,2)</f>
        <v>4.8</v>
      </c>
      <c r="U6221" s="21" t="n">
        <f aca="false">IF(T6221&lt;=10,1,IF(T6221&lt;=20,2,IF(T6221&lt;=30,3,IF(T6221&lt;=40,4,IF(T6221&lt;=50,5,IF(T6221&lt;=100,6,IF(T6221&lt;=250,7,8)))))))</f>
        <v>1</v>
      </c>
      <c r="V6221" s="21" t="n">
        <f aca="false">IF(AND(OR(Dashboard!$T$3="All",R6221=Dashboard!$T$3),OR(Dashboard!$T$4="All",D6221=Dashboard!$T$4)),1,0)</f>
        <v>1</v>
      </c>
      <c r="W6221" s="21" t="n">
        <f aca="false">IF(V6221=1,T6221+ROW()/10000000,0)</f>
        <v>4.8006221</v>
      </c>
    </row>
    <row r="6222" customFormat="false" ht="15" hidden="false" customHeight="false" outlineLevel="0" collapsed="false">
      <c r="A6222" s="0" t="n">
        <v>7271</v>
      </c>
      <c r="B6222" s="0" t="s">
        <v>4664</v>
      </c>
      <c r="C6222" s="0" t="n">
        <v>1</v>
      </c>
      <c r="D6222" s="0" t="s">
        <v>6924</v>
      </c>
      <c r="E6222" s="0" t="s">
        <v>13920</v>
      </c>
      <c r="F6222" s="0" t="s">
        <v>13829</v>
      </c>
      <c r="G6222" s="0" t="s">
        <v>13830</v>
      </c>
      <c r="H6222" s="0" t="s">
        <v>2136</v>
      </c>
      <c r="I6222" s="0" t="s">
        <v>2123</v>
      </c>
      <c r="J6222" s="0" t="s">
        <v>47</v>
      </c>
      <c r="K6222" s="0" t="s">
        <v>46</v>
      </c>
      <c r="L6222" s="0" t="s">
        <v>47</v>
      </c>
      <c r="M6222" s="0" t="s">
        <v>47</v>
      </c>
      <c r="N6222" s="0" t="n">
        <v>2</v>
      </c>
      <c r="O6222" s="0" t="n">
        <v>45</v>
      </c>
      <c r="P6222" s="0" t="n">
        <v>700</v>
      </c>
      <c r="Q6222" s="0" t="n">
        <v>2.1</v>
      </c>
      <c r="R6222" s="0" t="str">
        <f aca="false">INDEX(Lookup!$B$4:$B$18,MATCH(C6222,Lookup!$A$4:$A$18,0))</f>
        <v>India</v>
      </c>
      <c r="S6222" s="20" t="n">
        <f aca="false">INDEX(Lookup!$D$4:$D$18,MATCH(C6222,Lookup!$A$4:$A$18,0))</f>
        <v>0.012</v>
      </c>
      <c r="T6222" s="21" t="n">
        <f aca="false">ROUND(P6222*S6222,2)</f>
        <v>8.4</v>
      </c>
      <c r="U6222" s="21" t="n">
        <f aca="false">IF(T6222&lt;=10,1,IF(T6222&lt;=20,2,IF(T6222&lt;=30,3,IF(T6222&lt;=40,4,IF(T6222&lt;=50,5,IF(T6222&lt;=100,6,IF(T6222&lt;=250,7,8)))))))</f>
        <v>1</v>
      </c>
      <c r="V6222" s="21" t="n">
        <f aca="false">IF(AND(OR(Dashboard!$T$3="All",R6222=Dashboard!$T$3),OR(Dashboard!$T$4="All",D6222=Dashboard!$T$4)),1,0)</f>
        <v>1</v>
      </c>
      <c r="W6222" s="21" t="n">
        <f aca="false">IF(V6222=1,T6222+ROW()/10000000,0)</f>
        <v>8.4006222</v>
      </c>
    </row>
    <row r="6223" customFormat="false" ht="15" hidden="false" customHeight="false" outlineLevel="0" collapsed="false">
      <c r="A6223" s="0" t="n">
        <v>18138442</v>
      </c>
      <c r="B6223" s="0" t="s">
        <v>2300</v>
      </c>
      <c r="C6223" s="0" t="n">
        <v>1</v>
      </c>
      <c r="D6223" s="0" t="s">
        <v>6924</v>
      </c>
      <c r="E6223" s="0" t="s">
        <v>13921</v>
      </c>
      <c r="F6223" s="0" t="s">
        <v>13829</v>
      </c>
      <c r="G6223" s="0" t="s">
        <v>13830</v>
      </c>
      <c r="H6223" s="0" t="s">
        <v>3005</v>
      </c>
      <c r="I6223" s="0" t="s">
        <v>2123</v>
      </c>
      <c r="J6223" s="0" t="s">
        <v>47</v>
      </c>
      <c r="K6223" s="0" t="s">
        <v>46</v>
      </c>
      <c r="L6223" s="0" t="s">
        <v>47</v>
      </c>
      <c r="M6223" s="0" t="s">
        <v>47</v>
      </c>
      <c r="N6223" s="0" t="n">
        <v>2</v>
      </c>
      <c r="O6223" s="0" t="n">
        <v>31</v>
      </c>
      <c r="P6223" s="0" t="n">
        <v>500</v>
      </c>
      <c r="Q6223" s="0" t="n">
        <v>2.3</v>
      </c>
      <c r="R6223" s="0" t="str">
        <f aca="false">INDEX(Lookup!$B$4:$B$18,MATCH(C6223,Lookup!$A$4:$A$18,0))</f>
        <v>India</v>
      </c>
      <c r="S6223" s="20" t="n">
        <f aca="false">INDEX(Lookup!$D$4:$D$18,MATCH(C6223,Lookup!$A$4:$A$18,0))</f>
        <v>0.012</v>
      </c>
      <c r="T6223" s="21" t="n">
        <f aca="false">ROUND(P6223*S6223,2)</f>
        <v>6</v>
      </c>
      <c r="U6223" s="21" t="n">
        <f aca="false">IF(T6223&lt;=10,1,IF(T6223&lt;=20,2,IF(T6223&lt;=30,3,IF(T6223&lt;=40,4,IF(T6223&lt;=50,5,IF(T6223&lt;=100,6,IF(T6223&lt;=250,7,8)))))))</f>
        <v>1</v>
      </c>
      <c r="V6223" s="21" t="n">
        <f aca="false">IF(AND(OR(Dashboard!$T$3="All",R6223=Dashboard!$T$3),OR(Dashboard!$T$4="All",D6223=Dashboard!$T$4)),1,0)</f>
        <v>1</v>
      </c>
      <c r="W6223" s="21" t="n">
        <f aca="false">IF(V6223=1,T6223+ROW()/10000000,0)</f>
        <v>6.0006223</v>
      </c>
    </row>
    <row r="6224" customFormat="false" ht="15" hidden="false" customHeight="false" outlineLevel="0" collapsed="false">
      <c r="A6224" s="0" t="n">
        <v>308559</v>
      </c>
      <c r="B6224" s="0" t="s">
        <v>13922</v>
      </c>
      <c r="C6224" s="0" t="n">
        <v>1</v>
      </c>
      <c r="D6224" s="0" t="s">
        <v>6924</v>
      </c>
      <c r="E6224" s="0" t="s">
        <v>13923</v>
      </c>
      <c r="F6224" s="0" t="s">
        <v>13924</v>
      </c>
      <c r="G6224" s="0" t="s">
        <v>13925</v>
      </c>
      <c r="H6224" s="0" t="s">
        <v>3539</v>
      </c>
      <c r="I6224" s="0" t="s">
        <v>2123</v>
      </c>
      <c r="J6224" s="0" t="s">
        <v>46</v>
      </c>
      <c r="K6224" s="0" t="s">
        <v>47</v>
      </c>
      <c r="L6224" s="0" t="s">
        <v>47</v>
      </c>
      <c r="M6224" s="0" t="s">
        <v>47</v>
      </c>
      <c r="N6224" s="0" t="n">
        <v>3</v>
      </c>
      <c r="O6224" s="0" t="n">
        <v>18</v>
      </c>
      <c r="P6224" s="0" t="n">
        <v>1200</v>
      </c>
      <c r="Q6224" s="0" t="n">
        <v>3.1</v>
      </c>
      <c r="R6224" s="0" t="str">
        <f aca="false">INDEX(Lookup!$B$4:$B$18,MATCH(C6224,Lookup!$A$4:$A$18,0))</f>
        <v>India</v>
      </c>
      <c r="S6224" s="20" t="n">
        <f aca="false">INDEX(Lookup!$D$4:$D$18,MATCH(C6224,Lookup!$A$4:$A$18,0))</f>
        <v>0.012</v>
      </c>
      <c r="T6224" s="21" t="n">
        <f aca="false">ROUND(P6224*S6224,2)</f>
        <v>14.4</v>
      </c>
      <c r="U6224" s="21" t="n">
        <f aca="false">IF(T6224&lt;=10,1,IF(T6224&lt;=20,2,IF(T6224&lt;=30,3,IF(T6224&lt;=40,4,IF(T6224&lt;=50,5,IF(T6224&lt;=100,6,IF(T6224&lt;=250,7,8)))))))</f>
        <v>2</v>
      </c>
      <c r="V6224" s="21" t="n">
        <f aca="false">IF(AND(OR(Dashboard!$T$3="All",R6224=Dashboard!$T$3),OR(Dashboard!$T$4="All",D6224=Dashboard!$T$4)),1,0)</f>
        <v>1</v>
      </c>
      <c r="W6224" s="21" t="n">
        <f aca="false">IF(V6224=1,T6224+ROW()/10000000,0)</f>
        <v>14.4006224</v>
      </c>
    </row>
    <row r="6225" customFormat="false" ht="15" hidden="false" customHeight="false" outlineLevel="0" collapsed="false">
      <c r="A6225" s="0" t="n">
        <v>18358841</v>
      </c>
      <c r="B6225" s="0" t="s">
        <v>13926</v>
      </c>
      <c r="C6225" s="0" t="n">
        <v>1</v>
      </c>
      <c r="D6225" s="0" t="s">
        <v>6924</v>
      </c>
      <c r="E6225" s="0" t="s">
        <v>13927</v>
      </c>
      <c r="F6225" s="0" t="s">
        <v>13924</v>
      </c>
      <c r="G6225" s="0" t="s">
        <v>13925</v>
      </c>
      <c r="H6225" s="0" t="s">
        <v>9859</v>
      </c>
      <c r="I6225" s="0" t="s">
        <v>2123</v>
      </c>
      <c r="J6225" s="0" t="s">
        <v>47</v>
      </c>
      <c r="K6225" s="0" t="s">
        <v>46</v>
      </c>
      <c r="L6225" s="0" t="s">
        <v>47</v>
      </c>
      <c r="M6225" s="0" t="s">
        <v>47</v>
      </c>
      <c r="N6225" s="0" t="n">
        <v>1</v>
      </c>
      <c r="O6225" s="0" t="n">
        <v>15</v>
      </c>
      <c r="P6225" s="0" t="n">
        <v>400</v>
      </c>
      <c r="Q6225" s="0" t="n">
        <v>2.8</v>
      </c>
      <c r="R6225" s="0" t="str">
        <f aca="false">INDEX(Lookup!$B$4:$B$18,MATCH(C6225,Lookup!$A$4:$A$18,0))</f>
        <v>India</v>
      </c>
      <c r="S6225" s="20" t="n">
        <f aca="false">INDEX(Lookup!$D$4:$D$18,MATCH(C6225,Lookup!$A$4:$A$18,0))</f>
        <v>0.012</v>
      </c>
      <c r="T6225" s="21" t="n">
        <f aca="false">ROUND(P6225*S6225,2)</f>
        <v>4.8</v>
      </c>
      <c r="U6225" s="21" t="n">
        <f aca="false">IF(T6225&lt;=10,1,IF(T6225&lt;=20,2,IF(T6225&lt;=30,3,IF(T6225&lt;=40,4,IF(T6225&lt;=50,5,IF(T6225&lt;=100,6,IF(T6225&lt;=250,7,8)))))))</f>
        <v>1</v>
      </c>
      <c r="V6225" s="21" t="n">
        <f aca="false">IF(AND(OR(Dashboard!$T$3="All",R6225=Dashboard!$T$3),OR(Dashboard!$T$4="All",D6225=Dashboard!$T$4)),1,0)</f>
        <v>1</v>
      </c>
      <c r="W6225" s="21" t="n">
        <f aca="false">IF(V6225=1,T6225+ROW()/10000000,0)</f>
        <v>4.8006225</v>
      </c>
    </row>
    <row r="6226" customFormat="false" ht="15" hidden="false" customHeight="false" outlineLevel="0" collapsed="false">
      <c r="A6226" s="0" t="n">
        <v>18397140</v>
      </c>
      <c r="B6226" s="0" t="s">
        <v>13928</v>
      </c>
      <c r="C6226" s="0" t="n">
        <v>1</v>
      </c>
      <c r="D6226" s="0" t="s">
        <v>6924</v>
      </c>
      <c r="E6226" s="0" t="s">
        <v>13929</v>
      </c>
      <c r="F6226" s="0" t="s">
        <v>13924</v>
      </c>
      <c r="G6226" s="0" t="s">
        <v>13925</v>
      </c>
      <c r="H6226" s="0" t="s">
        <v>2359</v>
      </c>
      <c r="I6226" s="0" t="s">
        <v>2123</v>
      </c>
      <c r="J6226" s="0" t="s">
        <v>47</v>
      </c>
      <c r="K6226" s="0" t="s">
        <v>47</v>
      </c>
      <c r="L6226" s="0" t="s">
        <v>47</v>
      </c>
      <c r="M6226" s="0" t="s">
        <v>47</v>
      </c>
      <c r="N6226" s="0" t="n">
        <v>2</v>
      </c>
      <c r="O6226" s="0" t="n">
        <v>5</v>
      </c>
      <c r="P6226" s="0" t="n">
        <v>500</v>
      </c>
      <c r="Q6226" s="0" t="n">
        <v>3</v>
      </c>
      <c r="R6226" s="0" t="str">
        <f aca="false">INDEX(Lookup!$B$4:$B$18,MATCH(C6226,Lookup!$A$4:$A$18,0))</f>
        <v>India</v>
      </c>
      <c r="S6226" s="20" t="n">
        <f aca="false">INDEX(Lookup!$D$4:$D$18,MATCH(C6226,Lookup!$A$4:$A$18,0))</f>
        <v>0.012</v>
      </c>
      <c r="T6226" s="21" t="n">
        <f aca="false">ROUND(P6226*S6226,2)</f>
        <v>6</v>
      </c>
      <c r="U6226" s="21" t="n">
        <f aca="false">IF(T6226&lt;=10,1,IF(T6226&lt;=20,2,IF(T6226&lt;=30,3,IF(T6226&lt;=40,4,IF(T6226&lt;=50,5,IF(T6226&lt;=100,6,IF(T6226&lt;=250,7,8)))))))</f>
        <v>1</v>
      </c>
      <c r="V6226" s="21" t="n">
        <f aca="false">IF(AND(OR(Dashboard!$T$3="All",R6226=Dashboard!$T$3),OR(Dashboard!$T$4="All",D6226=Dashboard!$T$4)),1,0)</f>
        <v>1</v>
      </c>
      <c r="W6226" s="21" t="n">
        <f aca="false">IF(V6226=1,T6226+ROW()/10000000,0)</f>
        <v>6.0006226</v>
      </c>
    </row>
    <row r="6227" customFormat="false" ht="15" hidden="false" customHeight="false" outlineLevel="0" collapsed="false">
      <c r="A6227" s="0" t="n">
        <v>18168171</v>
      </c>
      <c r="B6227" s="0" t="s">
        <v>13930</v>
      </c>
      <c r="C6227" s="0" t="n">
        <v>1</v>
      </c>
      <c r="D6227" s="0" t="s">
        <v>6924</v>
      </c>
      <c r="E6227" s="0" t="s">
        <v>13931</v>
      </c>
      <c r="F6227" s="0" t="s">
        <v>13924</v>
      </c>
      <c r="G6227" s="0" t="s">
        <v>13925</v>
      </c>
      <c r="H6227" s="0" t="s">
        <v>2662</v>
      </c>
      <c r="I6227" s="0" t="s">
        <v>2123</v>
      </c>
      <c r="J6227" s="0" t="s">
        <v>47</v>
      </c>
      <c r="K6227" s="0" t="s">
        <v>46</v>
      </c>
      <c r="L6227" s="0" t="s">
        <v>47</v>
      </c>
      <c r="M6227" s="0" t="s">
        <v>47</v>
      </c>
      <c r="N6227" s="0" t="n">
        <v>1</v>
      </c>
      <c r="O6227" s="0" t="n">
        <v>55</v>
      </c>
      <c r="P6227" s="0" t="n">
        <v>450</v>
      </c>
      <c r="Q6227" s="0" t="n">
        <v>2.8</v>
      </c>
      <c r="R6227" s="0" t="str">
        <f aca="false">INDEX(Lookup!$B$4:$B$18,MATCH(C6227,Lookup!$A$4:$A$18,0))</f>
        <v>India</v>
      </c>
      <c r="S6227" s="20" t="n">
        <f aca="false">INDEX(Lookup!$D$4:$D$18,MATCH(C6227,Lookup!$A$4:$A$18,0))</f>
        <v>0.012</v>
      </c>
      <c r="T6227" s="21" t="n">
        <f aca="false">ROUND(P6227*S6227,2)</f>
        <v>5.4</v>
      </c>
      <c r="U6227" s="21" t="n">
        <f aca="false">IF(T6227&lt;=10,1,IF(T6227&lt;=20,2,IF(T6227&lt;=30,3,IF(T6227&lt;=40,4,IF(T6227&lt;=50,5,IF(T6227&lt;=100,6,IF(T6227&lt;=250,7,8)))))))</f>
        <v>1</v>
      </c>
      <c r="V6227" s="21" t="n">
        <f aca="false">IF(AND(OR(Dashboard!$T$3="All",R6227=Dashboard!$T$3),OR(Dashboard!$T$4="All",D6227=Dashboard!$T$4)),1,0)</f>
        <v>1</v>
      </c>
      <c r="W6227" s="21" t="n">
        <f aca="false">IF(V6227=1,T6227+ROW()/10000000,0)</f>
        <v>5.4006227</v>
      </c>
    </row>
    <row r="6228" customFormat="false" ht="15" hidden="false" customHeight="false" outlineLevel="0" collapsed="false">
      <c r="A6228" s="0" t="n">
        <v>18458961</v>
      </c>
      <c r="B6228" s="0" t="s">
        <v>13932</v>
      </c>
      <c r="C6228" s="0" t="n">
        <v>1</v>
      </c>
      <c r="D6228" s="0" t="s">
        <v>6924</v>
      </c>
      <c r="E6228" s="0" t="s">
        <v>13933</v>
      </c>
      <c r="F6228" s="0" t="s">
        <v>13924</v>
      </c>
      <c r="G6228" s="0" t="s">
        <v>13925</v>
      </c>
      <c r="H6228" s="0" t="s">
        <v>2128</v>
      </c>
      <c r="I6228" s="0" t="s">
        <v>2123</v>
      </c>
      <c r="J6228" s="0" t="s">
        <v>47</v>
      </c>
      <c r="K6228" s="0" t="s">
        <v>47</v>
      </c>
      <c r="L6228" s="0" t="s">
        <v>47</v>
      </c>
      <c r="M6228" s="0" t="s">
        <v>47</v>
      </c>
      <c r="N6228" s="0" t="n">
        <v>1</v>
      </c>
      <c r="O6228" s="0" t="n">
        <v>12</v>
      </c>
      <c r="P6228" s="0" t="n">
        <v>400</v>
      </c>
      <c r="Q6228" s="0" t="n">
        <v>3.2</v>
      </c>
      <c r="R6228" s="0" t="str">
        <f aca="false">INDEX(Lookup!$B$4:$B$18,MATCH(C6228,Lookup!$A$4:$A$18,0))</f>
        <v>India</v>
      </c>
      <c r="S6228" s="20" t="n">
        <f aca="false">INDEX(Lookup!$D$4:$D$18,MATCH(C6228,Lookup!$A$4:$A$18,0))</f>
        <v>0.012</v>
      </c>
      <c r="T6228" s="21" t="n">
        <f aca="false">ROUND(P6228*S6228,2)</f>
        <v>4.8</v>
      </c>
      <c r="U6228" s="21" t="n">
        <f aca="false">IF(T6228&lt;=10,1,IF(T6228&lt;=20,2,IF(T6228&lt;=30,3,IF(T6228&lt;=40,4,IF(T6228&lt;=50,5,IF(T6228&lt;=100,6,IF(T6228&lt;=250,7,8)))))))</f>
        <v>1</v>
      </c>
      <c r="V6228" s="21" t="n">
        <f aca="false">IF(AND(OR(Dashboard!$T$3="All",R6228=Dashboard!$T$3),OR(Dashboard!$T$4="All",D6228=Dashboard!$T$4)),1,0)</f>
        <v>1</v>
      </c>
      <c r="W6228" s="21" t="n">
        <f aca="false">IF(V6228=1,T6228+ROW()/10000000,0)</f>
        <v>4.8006228</v>
      </c>
    </row>
    <row r="6229" customFormat="false" ht="15" hidden="false" customHeight="false" outlineLevel="0" collapsed="false">
      <c r="A6229" s="0" t="n">
        <v>18208914</v>
      </c>
      <c r="B6229" s="0" t="s">
        <v>13934</v>
      </c>
      <c r="C6229" s="0" t="n">
        <v>1</v>
      </c>
      <c r="D6229" s="0" t="s">
        <v>6924</v>
      </c>
      <c r="E6229" s="0" t="s">
        <v>13935</v>
      </c>
      <c r="F6229" s="0" t="s">
        <v>13924</v>
      </c>
      <c r="G6229" s="0" t="s">
        <v>13925</v>
      </c>
      <c r="H6229" s="0" t="s">
        <v>3942</v>
      </c>
      <c r="I6229" s="0" t="s">
        <v>2123</v>
      </c>
      <c r="J6229" s="0" t="s">
        <v>47</v>
      </c>
      <c r="K6229" s="0" t="s">
        <v>46</v>
      </c>
      <c r="L6229" s="0" t="s">
        <v>47</v>
      </c>
      <c r="M6229" s="0" t="s">
        <v>47</v>
      </c>
      <c r="N6229" s="0" t="n">
        <v>2</v>
      </c>
      <c r="O6229" s="0" t="n">
        <v>27</v>
      </c>
      <c r="P6229" s="0" t="n">
        <v>500</v>
      </c>
      <c r="Q6229" s="0" t="n">
        <v>3.4</v>
      </c>
      <c r="R6229" s="0" t="str">
        <f aca="false">INDEX(Lookup!$B$4:$B$18,MATCH(C6229,Lookup!$A$4:$A$18,0))</f>
        <v>India</v>
      </c>
      <c r="S6229" s="20" t="n">
        <f aca="false">INDEX(Lookup!$D$4:$D$18,MATCH(C6229,Lookup!$A$4:$A$18,0))</f>
        <v>0.012</v>
      </c>
      <c r="T6229" s="21" t="n">
        <f aca="false">ROUND(P6229*S6229,2)</f>
        <v>6</v>
      </c>
      <c r="U6229" s="21" t="n">
        <f aca="false">IF(T6229&lt;=10,1,IF(T6229&lt;=20,2,IF(T6229&lt;=30,3,IF(T6229&lt;=40,4,IF(T6229&lt;=50,5,IF(T6229&lt;=100,6,IF(T6229&lt;=250,7,8)))))))</f>
        <v>1</v>
      </c>
      <c r="V6229" s="21" t="n">
        <f aca="false">IF(AND(OR(Dashboard!$T$3="All",R6229=Dashboard!$T$3),OR(Dashboard!$T$4="All",D6229=Dashboard!$T$4)),1,0)</f>
        <v>1</v>
      </c>
      <c r="W6229" s="21" t="n">
        <f aca="false">IF(V6229=1,T6229+ROW()/10000000,0)</f>
        <v>6.0006229</v>
      </c>
    </row>
    <row r="6230" customFormat="false" ht="15" hidden="false" customHeight="false" outlineLevel="0" collapsed="false">
      <c r="A6230" s="0" t="n">
        <v>18231410</v>
      </c>
      <c r="B6230" s="0" t="s">
        <v>13936</v>
      </c>
      <c r="C6230" s="0" t="n">
        <v>1</v>
      </c>
      <c r="D6230" s="0" t="s">
        <v>6924</v>
      </c>
      <c r="E6230" s="0" t="s">
        <v>13937</v>
      </c>
      <c r="F6230" s="0" t="s">
        <v>13924</v>
      </c>
      <c r="G6230" s="0" t="s">
        <v>13925</v>
      </c>
      <c r="H6230" s="0" t="s">
        <v>2868</v>
      </c>
      <c r="I6230" s="0" t="s">
        <v>2123</v>
      </c>
      <c r="J6230" s="0" t="s">
        <v>47</v>
      </c>
      <c r="K6230" s="0" t="s">
        <v>47</v>
      </c>
      <c r="L6230" s="0" t="s">
        <v>47</v>
      </c>
      <c r="M6230" s="0" t="s">
        <v>47</v>
      </c>
      <c r="N6230" s="0" t="n">
        <v>1</v>
      </c>
      <c r="O6230" s="0" t="n">
        <v>59</v>
      </c>
      <c r="P6230" s="0" t="n">
        <v>300</v>
      </c>
      <c r="Q6230" s="0" t="n">
        <v>3.7</v>
      </c>
      <c r="R6230" s="0" t="str">
        <f aca="false">INDEX(Lookup!$B$4:$B$18,MATCH(C6230,Lookup!$A$4:$A$18,0))</f>
        <v>India</v>
      </c>
      <c r="S6230" s="20" t="n">
        <f aca="false">INDEX(Lookup!$D$4:$D$18,MATCH(C6230,Lookup!$A$4:$A$18,0))</f>
        <v>0.012</v>
      </c>
      <c r="T6230" s="21" t="n">
        <f aca="false">ROUND(P6230*S6230,2)</f>
        <v>3.6</v>
      </c>
      <c r="U6230" s="21" t="n">
        <f aca="false">IF(T6230&lt;=10,1,IF(T6230&lt;=20,2,IF(T6230&lt;=30,3,IF(T6230&lt;=40,4,IF(T6230&lt;=50,5,IF(T6230&lt;=100,6,IF(T6230&lt;=250,7,8)))))))</f>
        <v>1</v>
      </c>
      <c r="V6230" s="21" t="n">
        <f aca="false">IF(AND(OR(Dashboard!$T$3="All",R6230=Dashboard!$T$3),OR(Dashboard!$T$4="All",D6230=Dashboard!$T$4)),1,0)</f>
        <v>1</v>
      </c>
      <c r="W6230" s="21" t="n">
        <f aca="false">IF(V6230=1,T6230+ROW()/10000000,0)</f>
        <v>3.600623</v>
      </c>
    </row>
    <row r="6231" customFormat="false" ht="15" hidden="false" customHeight="false" outlineLevel="0" collapsed="false">
      <c r="A6231" s="0" t="n">
        <v>18037850</v>
      </c>
      <c r="B6231" s="0" t="s">
        <v>3154</v>
      </c>
      <c r="C6231" s="0" t="n">
        <v>1</v>
      </c>
      <c r="D6231" s="0" t="s">
        <v>6924</v>
      </c>
      <c r="E6231" s="0" t="s">
        <v>13938</v>
      </c>
      <c r="F6231" s="0" t="s">
        <v>13924</v>
      </c>
      <c r="G6231" s="0" t="s">
        <v>13925</v>
      </c>
      <c r="H6231" s="0" t="s">
        <v>3015</v>
      </c>
      <c r="I6231" s="0" t="s">
        <v>2123</v>
      </c>
      <c r="J6231" s="0" t="s">
        <v>47</v>
      </c>
      <c r="K6231" s="0" t="s">
        <v>47</v>
      </c>
      <c r="L6231" s="0" t="s">
        <v>47</v>
      </c>
      <c r="M6231" s="0" t="s">
        <v>47</v>
      </c>
      <c r="N6231" s="0" t="n">
        <v>1</v>
      </c>
      <c r="O6231" s="0" t="n">
        <v>65</v>
      </c>
      <c r="P6231" s="0" t="n">
        <v>400</v>
      </c>
      <c r="Q6231" s="0" t="n">
        <v>3.5</v>
      </c>
      <c r="R6231" s="0" t="str">
        <f aca="false">INDEX(Lookup!$B$4:$B$18,MATCH(C6231,Lookup!$A$4:$A$18,0))</f>
        <v>India</v>
      </c>
      <c r="S6231" s="20" t="n">
        <f aca="false">INDEX(Lookup!$D$4:$D$18,MATCH(C6231,Lookup!$A$4:$A$18,0))</f>
        <v>0.012</v>
      </c>
      <c r="T6231" s="21" t="n">
        <f aca="false">ROUND(P6231*S6231,2)</f>
        <v>4.8</v>
      </c>
      <c r="U6231" s="21" t="n">
        <f aca="false">IF(T6231&lt;=10,1,IF(T6231&lt;=20,2,IF(T6231&lt;=30,3,IF(T6231&lt;=40,4,IF(T6231&lt;=50,5,IF(T6231&lt;=100,6,IF(T6231&lt;=250,7,8)))))))</f>
        <v>1</v>
      </c>
      <c r="V6231" s="21" t="n">
        <f aca="false">IF(AND(OR(Dashboard!$T$3="All",R6231=Dashboard!$T$3),OR(Dashboard!$T$4="All",D6231=Dashboard!$T$4)),1,0)</f>
        <v>1</v>
      </c>
      <c r="W6231" s="21" t="n">
        <f aca="false">IF(V6231=1,T6231+ROW()/10000000,0)</f>
        <v>4.8006231</v>
      </c>
    </row>
    <row r="6232" customFormat="false" ht="15" hidden="false" customHeight="false" outlineLevel="0" collapsed="false">
      <c r="A6232" s="0" t="n">
        <v>307501</v>
      </c>
      <c r="B6232" s="0" t="s">
        <v>13939</v>
      </c>
      <c r="C6232" s="0" t="n">
        <v>1</v>
      </c>
      <c r="D6232" s="0" t="s">
        <v>6924</v>
      </c>
      <c r="E6232" s="0" t="s">
        <v>13940</v>
      </c>
      <c r="F6232" s="0" t="s">
        <v>13941</v>
      </c>
      <c r="G6232" s="0" t="s">
        <v>13942</v>
      </c>
      <c r="H6232" s="0" t="s">
        <v>13943</v>
      </c>
      <c r="I6232" s="0" t="s">
        <v>2123</v>
      </c>
      <c r="J6232" s="0" t="s">
        <v>46</v>
      </c>
      <c r="K6232" s="0" t="s">
        <v>47</v>
      </c>
      <c r="L6232" s="0" t="s">
        <v>47</v>
      </c>
      <c r="M6232" s="0" t="s">
        <v>47</v>
      </c>
      <c r="N6232" s="0" t="n">
        <v>4</v>
      </c>
      <c r="O6232" s="0" t="n">
        <v>67</v>
      </c>
      <c r="P6232" s="0" t="n">
        <v>2000</v>
      </c>
      <c r="Q6232" s="0" t="n">
        <v>2.6</v>
      </c>
      <c r="R6232" s="0" t="str">
        <f aca="false">INDEX(Lookup!$B$4:$B$18,MATCH(C6232,Lookup!$A$4:$A$18,0))</f>
        <v>India</v>
      </c>
      <c r="S6232" s="20" t="n">
        <f aca="false">INDEX(Lookup!$D$4:$D$18,MATCH(C6232,Lookup!$A$4:$A$18,0))</f>
        <v>0.012</v>
      </c>
      <c r="T6232" s="21" t="n">
        <f aca="false">ROUND(P6232*S6232,2)</f>
        <v>24</v>
      </c>
      <c r="U6232" s="21" t="n">
        <f aca="false">IF(T6232&lt;=10,1,IF(T6232&lt;=20,2,IF(T6232&lt;=30,3,IF(T6232&lt;=40,4,IF(T6232&lt;=50,5,IF(T6232&lt;=100,6,IF(T6232&lt;=250,7,8)))))))</f>
        <v>3</v>
      </c>
      <c r="V6232" s="21" t="n">
        <f aca="false">IF(AND(OR(Dashboard!$T$3="All",R6232=Dashboard!$T$3),OR(Dashboard!$T$4="All",D6232=Dashboard!$T$4)),1,0)</f>
        <v>1</v>
      </c>
      <c r="W6232" s="21" t="n">
        <f aca="false">IF(V6232=1,T6232+ROW()/10000000,0)</f>
        <v>24.0006232</v>
      </c>
    </row>
    <row r="6233" customFormat="false" ht="15" hidden="false" customHeight="false" outlineLevel="0" collapsed="false">
      <c r="A6233" s="0" t="n">
        <v>3362</v>
      </c>
      <c r="B6233" s="0" t="s">
        <v>13944</v>
      </c>
      <c r="C6233" s="0" t="n">
        <v>1</v>
      </c>
      <c r="D6233" s="0" t="s">
        <v>6924</v>
      </c>
      <c r="E6233" s="0" t="s">
        <v>13945</v>
      </c>
      <c r="F6233" s="0" t="s">
        <v>13946</v>
      </c>
      <c r="G6233" s="0" t="s">
        <v>13947</v>
      </c>
      <c r="H6233" s="0" t="s">
        <v>13948</v>
      </c>
      <c r="I6233" s="0" t="s">
        <v>2123</v>
      </c>
      <c r="J6233" s="0" t="s">
        <v>46</v>
      </c>
      <c r="K6233" s="0" t="s">
        <v>46</v>
      </c>
      <c r="L6233" s="0" t="s">
        <v>47</v>
      </c>
      <c r="M6233" s="0" t="s">
        <v>47</v>
      </c>
      <c r="N6233" s="0" t="n">
        <v>3</v>
      </c>
      <c r="O6233" s="0" t="n">
        <v>67</v>
      </c>
      <c r="P6233" s="0" t="n">
        <v>1100</v>
      </c>
      <c r="Q6233" s="0" t="n">
        <v>3.4</v>
      </c>
      <c r="R6233" s="0" t="str">
        <f aca="false">INDEX(Lookup!$B$4:$B$18,MATCH(C6233,Lookup!$A$4:$A$18,0))</f>
        <v>India</v>
      </c>
      <c r="S6233" s="20" t="n">
        <f aca="false">INDEX(Lookup!$D$4:$D$18,MATCH(C6233,Lookup!$A$4:$A$18,0))</f>
        <v>0.012</v>
      </c>
      <c r="T6233" s="21" t="n">
        <f aca="false">ROUND(P6233*S6233,2)</f>
        <v>13.2</v>
      </c>
      <c r="U6233" s="21" t="n">
        <f aca="false">IF(T6233&lt;=10,1,IF(T6233&lt;=20,2,IF(T6233&lt;=30,3,IF(T6233&lt;=40,4,IF(T6233&lt;=50,5,IF(T6233&lt;=100,6,IF(T6233&lt;=250,7,8)))))))</f>
        <v>2</v>
      </c>
      <c r="V6233" s="21" t="n">
        <f aca="false">IF(AND(OR(Dashboard!$T$3="All",R6233=Dashboard!$T$3),OR(Dashboard!$T$4="All",D6233=Dashboard!$T$4)),1,0)</f>
        <v>1</v>
      </c>
      <c r="W6233" s="21" t="n">
        <f aca="false">IF(V6233=1,T6233+ROW()/10000000,0)</f>
        <v>13.2006233</v>
      </c>
    </row>
    <row r="6234" customFormat="false" ht="15" hidden="false" customHeight="false" outlineLevel="0" collapsed="false">
      <c r="A6234" s="0" t="n">
        <v>18424879</v>
      </c>
      <c r="B6234" s="0" t="s">
        <v>7260</v>
      </c>
      <c r="C6234" s="0" t="n">
        <v>1</v>
      </c>
      <c r="D6234" s="0" t="s">
        <v>6924</v>
      </c>
      <c r="E6234" s="0" t="s">
        <v>13949</v>
      </c>
      <c r="F6234" s="0" t="s">
        <v>13946</v>
      </c>
      <c r="G6234" s="0" t="s">
        <v>13947</v>
      </c>
      <c r="H6234" s="0" t="s">
        <v>69</v>
      </c>
      <c r="I6234" s="0" t="s">
        <v>2123</v>
      </c>
      <c r="J6234" s="0" t="s">
        <v>47</v>
      </c>
      <c r="K6234" s="0" t="s">
        <v>47</v>
      </c>
      <c r="L6234" s="0" t="s">
        <v>47</v>
      </c>
      <c r="M6234" s="0" t="s">
        <v>47</v>
      </c>
      <c r="N6234" s="0" t="n">
        <v>1</v>
      </c>
      <c r="O6234" s="0" t="n">
        <v>7</v>
      </c>
      <c r="P6234" s="0" t="n">
        <v>300</v>
      </c>
      <c r="Q6234" s="0" t="n">
        <v>2.8</v>
      </c>
      <c r="R6234" s="0" t="str">
        <f aca="false">INDEX(Lookup!$B$4:$B$18,MATCH(C6234,Lookup!$A$4:$A$18,0))</f>
        <v>India</v>
      </c>
      <c r="S6234" s="20" t="n">
        <f aca="false">INDEX(Lookup!$D$4:$D$18,MATCH(C6234,Lookup!$A$4:$A$18,0))</f>
        <v>0.012</v>
      </c>
      <c r="T6234" s="21" t="n">
        <f aca="false">ROUND(P6234*S6234,2)</f>
        <v>3.6</v>
      </c>
      <c r="U6234" s="21" t="n">
        <f aca="false">IF(T6234&lt;=10,1,IF(T6234&lt;=20,2,IF(T6234&lt;=30,3,IF(T6234&lt;=40,4,IF(T6234&lt;=50,5,IF(T6234&lt;=100,6,IF(T6234&lt;=250,7,8)))))))</f>
        <v>1</v>
      </c>
      <c r="V6234" s="21" t="n">
        <f aca="false">IF(AND(OR(Dashboard!$T$3="All",R6234=Dashboard!$T$3),OR(Dashboard!$T$4="All",D6234=Dashboard!$T$4)),1,0)</f>
        <v>1</v>
      </c>
      <c r="W6234" s="21" t="n">
        <f aca="false">IF(V6234=1,T6234+ROW()/10000000,0)</f>
        <v>3.6006234</v>
      </c>
    </row>
    <row r="6235" customFormat="false" ht="15" hidden="false" customHeight="false" outlineLevel="0" collapsed="false">
      <c r="A6235" s="0" t="n">
        <v>18363074</v>
      </c>
      <c r="B6235" s="0" t="s">
        <v>13950</v>
      </c>
      <c r="C6235" s="0" t="n">
        <v>1</v>
      </c>
      <c r="D6235" s="0" t="s">
        <v>6924</v>
      </c>
      <c r="E6235" s="0" t="s">
        <v>13951</v>
      </c>
      <c r="F6235" s="0" t="s">
        <v>13946</v>
      </c>
      <c r="G6235" s="0" t="s">
        <v>13947</v>
      </c>
      <c r="H6235" s="0" t="s">
        <v>2128</v>
      </c>
      <c r="I6235" s="0" t="s">
        <v>2123</v>
      </c>
      <c r="J6235" s="0" t="s">
        <v>47</v>
      </c>
      <c r="K6235" s="0" t="s">
        <v>47</v>
      </c>
      <c r="L6235" s="0" t="s">
        <v>47</v>
      </c>
      <c r="M6235" s="0" t="s">
        <v>47</v>
      </c>
      <c r="N6235" s="0" t="n">
        <v>1</v>
      </c>
      <c r="O6235" s="0" t="n">
        <v>4</v>
      </c>
      <c r="P6235" s="0" t="n">
        <v>100</v>
      </c>
      <c r="Q6235" s="0" t="n">
        <v>3.1</v>
      </c>
      <c r="R6235" s="0" t="str">
        <f aca="false">INDEX(Lookup!$B$4:$B$18,MATCH(C6235,Lookup!$A$4:$A$18,0))</f>
        <v>India</v>
      </c>
      <c r="S6235" s="20" t="n">
        <f aca="false">INDEX(Lookup!$D$4:$D$18,MATCH(C6235,Lookup!$A$4:$A$18,0))</f>
        <v>0.012</v>
      </c>
      <c r="T6235" s="21" t="n">
        <f aca="false">ROUND(P6235*S6235,2)</f>
        <v>1.2</v>
      </c>
      <c r="U6235" s="21" t="n">
        <f aca="false">IF(T6235&lt;=10,1,IF(T6235&lt;=20,2,IF(T6235&lt;=30,3,IF(T6235&lt;=40,4,IF(T6235&lt;=50,5,IF(T6235&lt;=100,6,IF(T6235&lt;=250,7,8)))))))</f>
        <v>1</v>
      </c>
      <c r="V6235" s="21" t="n">
        <f aca="false">IF(AND(OR(Dashboard!$T$3="All",R6235=Dashboard!$T$3),OR(Dashboard!$T$4="All",D6235=Dashboard!$T$4)),1,0)</f>
        <v>1</v>
      </c>
      <c r="W6235" s="21" t="n">
        <f aca="false">IF(V6235=1,T6235+ROW()/10000000,0)</f>
        <v>1.2006235</v>
      </c>
    </row>
    <row r="6236" customFormat="false" ht="15" hidden="false" customHeight="false" outlineLevel="0" collapsed="false">
      <c r="A6236" s="0" t="n">
        <v>18386078</v>
      </c>
      <c r="B6236" s="0" t="s">
        <v>13952</v>
      </c>
      <c r="C6236" s="0" t="n">
        <v>1</v>
      </c>
      <c r="D6236" s="0" t="s">
        <v>6924</v>
      </c>
      <c r="E6236" s="0" t="s">
        <v>13953</v>
      </c>
      <c r="F6236" s="0" t="s">
        <v>13946</v>
      </c>
      <c r="G6236" s="0" t="s">
        <v>13947</v>
      </c>
      <c r="H6236" s="0" t="s">
        <v>156</v>
      </c>
      <c r="I6236" s="0" t="s">
        <v>2123</v>
      </c>
      <c r="J6236" s="0" t="s">
        <v>47</v>
      </c>
      <c r="K6236" s="0" t="s">
        <v>46</v>
      </c>
      <c r="L6236" s="0" t="s">
        <v>47</v>
      </c>
      <c r="M6236" s="0" t="s">
        <v>47</v>
      </c>
      <c r="N6236" s="0" t="n">
        <v>1</v>
      </c>
      <c r="O6236" s="0" t="n">
        <v>4</v>
      </c>
      <c r="P6236" s="0" t="n">
        <v>300</v>
      </c>
      <c r="Q6236" s="0" t="n">
        <v>3</v>
      </c>
      <c r="R6236" s="0" t="str">
        <f aca="false">INDEX(Lookup!$B$4:$B$18,MATCH(C6236,Lookup!$A$4:$A$18,0))</f>
        <v>India</v>
      </c>
      <c r="S6236" s="20" t="n">
        <f aca="false">INDEX(Lookup!$D$4:$D$18,MATCH(C6236,Lookup!$A$4:$A$18,0))</f>
        <v>0.012</v>
      </c>
      <c r="T6236" s="21" t="n">
        <f aca="false">ROUND(P6236*S6236,2)</f>
        <v>3.6</v>
      </c>
      <c r="U6236" s="21" t="n">
        <f aca="false">IF(T6236&lt;=10,1,IF(T6236&lt;=20,2,IF(T6236&lt;=30,3,IF(T6236&lt;=40,4,IF(T6236&lt;=50,5,IF(T6236&lt;=100,6,IF(T6236&lt;=250,7,8)))))))</f>
        <v>1</v>
      </c>
      <c r="V6236" s="21" t="n">
        <f aca="false">IF(AND(OR(Dashboard!$T$3="All",R6236=Dashboard!$T$3),OR(Dashboard!$T$4="All",D6236=Dashboard!$T$4)),1,0)</f>
        <v>1</v>
      </c>
      <c r="W6236" s="21" t="n">
        <f aca="false">IF(V6236=1,T6236+ROW()/10000000,0)</f>
        <v>3.6006236</v>
      </c>
    </row>
    <row r="6237" customFormat="false" ht="15" hidden="false" customHeight="false" outlineLevel="0" collapsed="false">
      <c r="A6237" s="0" t="n">
        <v>313146</v>
      </c>
      <c r="B6237" s="0" t="s">
        <v>13954</v>
      </c>
      <c r="C6237" s="0" t="n">
        <v>1</v>
      </c>
      <c r="D6237" s="0" t="s">
        <v>6924</v>
      </c>
      <c r="E6237" s="0" t="s">
        <v>13955</v>
      </c>
      <c r="F6237" s="0" t="s">
        <v>13946</v>
      </c>
      <c r="G6237" s="0" t="s">
        <v>13947</v>
      </c>
      <c r="H6237" s="0" t="s">
        <v>2288</v>
      </c>
      <c r="I6237" s="0" t="s">
        <v>2123</v>
      </c>
      <c r="J6237" s="0" t="s">
        <v>47</v>
      </c>
      <c r="K6237" s="0" t="s">
        <v>46</v>
      </c>
      <c r="L6237" s="0" t="s">
        <v>47</v>
      </c>
      <c r="M6237" s="0" t="s">
        <v>47</v>
      </c>
      <c r="N6237" s="0" t="n">
        <v>1</v>
      </c>
      <c r="O6237" s="0" t="n">
        <v>9</v>
      </c>
      <c r="P6237" s="0" t="n">
        <v>350</v>
      </c>
      <c r="Q6237" s="0" t="n">
        <v>3.2</v>
      </c>
      <c r="R6237" s="0" t="str">
        <f aca="false">INDEX(Lookup!$B$4:$B$18,MATCH(C6237,Lookup!$A$4:$A$18,0))</f>
        <v>India</v>
      </c>
      <c r="S6237" s="20" t="n">
        <f aca="false">INDEX(Lookup!$D$4:$D$18,MATCH(C6237,Lookup!$A$4:$A$18,0))</f>
        <v>0.012</v>
      </c>
      <c r="T6237" s="21" t="n">
        <f aca="false">ROUND(P6237*S6237,2)</f>
        <v>4.2</v>
      </c>
      <c r="U6237" s="21" t="n">
        <f aca="false">IF(T6237&lt;=10,1,IF(T6237&lt;=20,2,IF(T6237&lt;=30,3,IF(T6237&lt;=40,4,IF(T6237&lt;=50,5,IF(T6237&lt;=100,6,IF(T6237&lt;=250,7,8)))))))</f>
        <v>1</v>
      </c>
      <c r="V6237" s="21" t="n">
        <f aca="false">IF(AND(OR(Dashboard!$T$3="All",R6237=Dashboard!$T$3),OR(Dashboard!$T$4="All",D6237=Dashboard!$T$4)),1,0)</f>
        <v>1</v>
      </c>
      <c r="W6237" s="21" t="n">
        <f aca="false">IF(V6237=1,T6237+ROW()/10000000,0)</f>
        <v>4.2006237</v>
      </c>
    </row>
    <row r="6238" customFormat="false" ht="15" hidden="false" customHeight="false" outlineLevel="0" collapsed="false">
      <c r="A6238" s="0" t="n">
        <v>3967</v>
      </c>
      <c r="B6238" s="0" t="s">
        <v>13956</v>
      </c>
      <c r="C6238" s="0" t="n">
        <v>1</v>
      </c>
      <c r="D6238" s="0" t="s">
        <v>6924</v>
      </c>
      <c r="E6238" s="0" t="s">
        <v>13957</v>
      </c>
      <c r="F6238" s="0" t="s">
        <v>13946</v>
      </c>
      <c r="G6238" s="0" t="s">
        <v>13947</v>
      </c>
      <c r="H6238" s="0" t="s">
        <v>2122</v>
      </c>
      <c r="I6238" s="0" t="s">
        <v>2123</v>
      </c>
      <c r="J6238" s="0" t="s">
        <v>47</v>
      </c>
      <c r="K6238" s="0" t="s">
        <v>46</v>
      </c>
      <c r="L6238" s="0" t="s">
        <v>47</v>
      </c>
      <c r="M6238" s="0" t="s">
        <v>47</v>
      </c>
      <c r="N6238" s="0" t="n">
        <v>2</v>
      </c>
      <c r="O6238" s="0" t="n">
        <v>113</v>
      </c>
      <c r="P6238" s="0" t="n">
        <v>650</v>
      </c>
      <c r="Q6238" s="0" t="n">
        <v>2.6</v>
      </c>
      <c r="R6238" s="0" t="str">
        <f aca="false">INDEX(Lookup!$B$4:$B$18,MATCH(C6238,Lookup!$A$4:$A$18,0))</f>
        <v>India</v>
      </c>
      <c r="S6238" s="20" t="n">
        <f aca="false">INDEX(Lookup!$D$4:$D$18,MATCH(C6238,Lookup!$A$4:$A$18,0))</f>
        <v>0.012</v>
      </c>
      <c r="T6238" s="21" t="n">
        <f aca="false">ROUND(P6238*S6238,2)</f>
        <v>7.8</v>
      </c>
      <c r="U6238" s="21" t="n">
        <f aca="false">IF(T6238&lt;=10,1,IF(T6238&lt;=20,2,IF(T6238&lt;=30,3,IF(T6238&lt;=40,4,IF(T6238&lt;=50,5,IF(T6238&lt;=100,6,IF(T6238&lt;=250,7,8)))))))</f>
        <v>1</v>
      </c>
      <c r="V6238" s="21" t="n">
        <f aca="false">IF(AND(OR(Dashboard!$T$3="All",R6238=Dashboard!$T$3),OR(Dashboard!$T$4="All",D6238=Dashboard!$T$4)),1,0)</f>
        <v>1</v>
      </c>
      <c r="W6238" s="21" t="n">
        <f aca="false">IF(V6238=1,T6238+ROW()/10000000,0)</f>
        <v>7.8006238</v>
      </c>
    </row>
    <row r="6239" customFormat="false" ht="15" hidden="false" customHeight="false" outlineLevel="0" collapsed="false">
      <c r="A6239" s="0" t="n">
        <v>18378050</v>
      </c>
      <c r="B6239" s="0" t="s">
        <v>13958</v>
      </c>
      <c r="C6239" s="0" t="n">
        <v>1</v>
      </c>
      <c r="D6239" s="0" t="s">
        <v>6924</v>
      </c>
      <c r="E6239" s="0" t="s">
        <v>13959</v>
      </c>
      <c r="F6239" s="0" t="s">
        <v>13946</v>
      </c>
      <c r="G6239" s="0" t="s">
        <v>13947</v>
      </c>
      <c r="H6239" s="0" t="s">
        <v>13960</v>
      </c>
      <c r="I6239" s="0" t="s">
        <v>2123</v>
      </c>
      <c r="J6239" s="0" t="s">
        <v>47</v>
      </c>
      <c r="K6239" s="0" t="s">
        <v>47</v>
      </c>
      <c r="L6239" s="0" t="s">
        <v>47</v>
      </c>
      <c r="M6239" s="0" t="s">
        <v>47</v>
      </c>
      <c r="N6239" s="0" t="n">
        <v>3</v>
      </c>
      <c r="O6239" s="0" t="n">
        <v>27</v>
      </c>
      <c r="P6239" s="0" t="n">
        <v>1600</v>
      </c>
      <c r="Q6239" s="0" t="n">
        <v>2.8</v>
      </c>
      <c r="R6239" s="0" t="str">
        <f aca="false">INDEX(Lookup!$B$4:$B$18,MATCH(C6239,Lookup!$A$4:$A$18,0))</f>
        <v>India</v>
      </c>
      <c r="S6239" s="20" t="n">
        <f aca="false">INDEX(Lookup!$D$4:$D$18,MATCH(C6239,Lookup!$A$4:$A$18,0))</f>
        <v>0.012</v>
      </c>
      <c r="T6239" s="21" t="n">
        <f aca="false">ROUND(P6239*S6239,2)</f>
        <v>19.2</v>
      </c>
      <c r="U6239" s="21" t="n">
        <f aca="false">IF(T6239&lt;=10,1,IF(T6239&lt;=20,2,IF(T6239&lt;=30,3,IF(T6239&lt;=40,4,IF(T6239&lt;=50,5,IF(T6239&lt;=100,6,IF(T6239&lt;=250,7,8)))))))</f>
        <v>2</v>
      </c>
      <c r="V6239" s="21" t="n">
        <f aca="false">IF(AND(OR(Dashboard!$T$3="All",R6239=Dashboard!$T$3),OR(Dashboard!$T$4="All",D6239=Dashboard!$T$4)),1,0)</f>
        <v>1</v>
      </c>
      <c r="W6239" s="21" t="n">
        <f aca="false">IF(V6239=1,T6239+ROW()/10000000,0)</f>
        <v>19.2006239</v>
      </c>
    </row>
    <row r="6240" customFormat="false" ht="15" hidden="false" customHeight="false" outlineLevel="0" collapsed="false">
      <c r="A6240" s="0" t="n">
        <v>309685</v>
      </c>
      <c r="B6240" s="0" t="s">
        <v>6986</v>
      </c>
      <c r="C6240" s="0" t="n">
        <v>1</v>
      </c>
      <c r="D6240" s="0" t="s">
        <v>6924</v>
      </c>
      <c r="E6240" s="0" t="s">
        <v>13961</v>
      </c>
      <c r="F6240" s="0" t="s">
        <v>13946</v>
      </c>
      <c r="G6240" s="0" t="s">
        <v>13947</v>
      </c>
      <c r="H6240" s="0" t="s">
        <v>13962</v>
      </c>
      <c r="I6240" s="0" t="s">
        <v>2123</v>
      </c>
      <c r="J6240" s="0" t="s">
        <v>47</v>
      </c>
      <c r="K6240" s="0" t="s">
        <v>47</v>
      </c>
      <c r="L6240" s="0" t="s">
        <v>47</v>
      </c>
      <c r="M6240" s="0" t="s">
        <v>47</v>
      </c>
      <c r="N6240" s="0" t="n">
        <v>1</v>
      </c>
      <c r="O6240" s="0" t="n">
        <v>63</v>
      </c>
      <c r="P6240" s="0" t="n">
        <v>400</v>
      </c>
      <c r="Q6240" s="0" t="n">
        <v>2.8</v>
      </c>
      <c r="R6240" s="0" t="str">
        <f aca="false">INDEX(Lookup!$B$4:$B$18,MATCH(C6240,Lookup!$A$4:$A$18,0))</f>
        <v>India</v>
      </c>
      <c r="S6240" s="20" t="n">
        <f aca="false">INDEX(Lookup!$D$4:$D$18,MATCH(C6240,Lookup!$A$4:$A$18,0))</f>
        <v>0.012</v>
      </c>
      <c r="T6240" s="21" t="n">
        <f aca="false">ROUND(P6240*S6240,2)</f>
        <v>4.8</v>
      </c>
      <c r="U6240" s="21" t="n">
        <f aca="false">IF(T6240&lt;=10,1,IF(T6240&lt;=20,2,IF(T6240&lt;=30,3,IF(T6240&lt;=40,4,IF(T6240&lt;=50,5,IF(T6240&lt;=100,6,IF(T6240&lt;=250,7,8)))))))</f>
        <v>1</v>
      </c>
      <c r="V6240" s="21" t="n">
        <f aca="false">IF(AND(OR(Dashboard!$T$3="All",R6240=Dashboard!$T$3),OR(Dashboard!$T$4="All",D6240=Dashboard!$T$4)),1,0)</f>
        <v>1</v>
      </c>
      <c r="W6240" s="21" t="n">
        <f aca="false">IF(V6240=1,T6240+ROW()/10000000,0)</f>
        <v>4.800624</v>
      </c>
    </row>
    <row r="6241" customFormat="false" ht="15" hidden="false" customHeight="false" outlineLevel="0" collapsed="false">
      <c r="A6241" s="0" t="n">
        <v>8940</v>
      </c>
      <c r="B6241" s="0" t="s">
        <v>13963</v>
      </c>
      <c r="C6241" s="0" t="n">
        <v>1</v>
      </c>
      <c r="D6241" s="0" t="s">
        <v>6924</v>
      </c>
      <c r="E6241" s="0" t="s">
        <v>13964</v>
      </c>
      <c r="F6241" s="0" t="s">
        <v>13946</v>
      </c>
      <c r="G6241" s="0" t="s">
        <v>13947</v>
      </c>
      <c r="H6241" s="0" t="s">
        <v>2128</v>
      </c>
      <c r="I6241" s="0" t="s">
        <v>2123</v>
      </c>
      <c r="J6241" s="0" t="s">
        <v>47</v>
      </c>
      <c r="K6241" s="0" t="s">
        <v>47</v>
      </c>
      <c r="L6241" s="0" t="s">
        <v>47</v>
      </c>
      <c r="M6241" s="0" t="s">
        <v>47</v>
      </c>
      <c r="N6241" s="0" t="n">
        <v>2</v>
      </c>
      <c r="O6241" s="0" t="n">
        <v>29</v>
      </c>
      <c r="P6241" s="0" t="n">
        <v>650</v>
      </c>
      <c r="Q6241" s="0" t="n">
        <v>3.2</v>
      </c>
      <c r="R6241" s="0" t="str">
        <f aca="false">INDEX(Lookup!$B$4:$B$18,MATCH(C6241,Lookup!$A$4:$A$18,0))</f>
        <v>India</v>
      </c>
      <c r="S6241" s="20" t="n">
        <f aca="false">INDEX(Lookup!$D$4:$D$18,MATCH(C6241,Lookup!$A$4:$A$18,0))</f>
        <v>0.012</v>
      </c>
      <c r="T6241" s="21" t="n">
        <f aca="false">ROUND(P6241*S6241,2)</f>
        <v>7.8</v>
      </c>
      <c r="U6241" s="21" t="n">
        <f aca="false">IF(T6241&lt;=10,1,IF(T6241&lt;=20,2,IF(T6241&lt;=30,3,IF(T6241&lt;=40,4,IF(T6241&lt;=50,5,IF(T6241&lt;=100,6,IF(T6241&lt;=250,7,8)))))))</f>
        <v>1</v>
      </c>
      <c r="V6241" s="21" t="n">
        <f aca="false">IF(AND(OR(Dashboard!$T$3="All",R6241=Dashboard!$T$3),OR(Dashboard!$T$4="All",D6241=Dashboard!$T$4)),1,0)</f>
        <v>1</v>
      </c>
      <c r="W6241" s="21" t="n">
        <f aca="false">IF(V6241=1,T6241+ROW()/10000000,0)</f>
        <v>7.8006241</v>
      </c>
    </row>
    <row r="6242" customFormat="false" ht="15" hidden="false" customHeight="false" outlineLevel="0" collapsed="false">
      <c r="A6242" s="0" t="n">
        <v>300672</v>
      </c>
      <c r="B6242" s="0" t="s">
        <v>13361</v>
      </c>
      <c r="C6242" s="0" t="n">
        <v>1</v>
      </c>
      <c r="D6242" s="0" t="s">
        <v>6924</v>
      </c>
      <c r="E6242" s="0" t="s">
        <v>13965</v>
      </c>
      <c r="F6242" s="0" t="s">
        <v>13946</v>
      </c>
      <c r="G6242" s="0" t="s">
        <v>13947</v>
      </c>
      <c r="H6242" s="0" t="s">
        <v>2372</v>
      </c>
      <c r="I6242" s="0" t="s">
        <v>2123</v>
      </c>
      <c r="J6242" s="0" t="s">
        <v>47</v>
      </c>
      <c r="K6242" s="0" t="s">
        <v>46</v>
      </c>
      <c r="L6242" s="0" t="s">
        <v>47</v>
      </c>
      <c r="M6242" s="0" t="s">
        <v>47</v>
      </c>
      <c r="N6242" s="0" t="n">
        <v>2</v>
      </c>
      <c r="O6242" s="0" t="n">
        <v>161</v>
      </c>
      <c r="P6242" s="0" t="n">
        <v>500</v>
      </c>
      <c r="Q6242" s="0" t="n">
        <v>3.2</v>
      </c>
      <c r="R6242" s="0" t="str">
        <f aca="false">INDEX(Lookup!$B$4:$B$18,MATCH(C6242,Lookup!$A$4:$A$18,0))</f>
        <v>India</v>
      </c>
      <c r="S6242" s="20" t="n">
        <f aca="false">INDEX(Lookup!$D$4:$D$18,MATCH(C6242,Lookup!$A$4:$A$18,0))</f>
        <v>0.012</v>
      </c>
      <c r="T6242" s="21" t="n">
        <f aca="false">ROUND(P6242*S6242,2)</f>
        <v>6</v>
      </c>
      <c r="U6242" s="21" t="n">
        <f aca="false">IF(T6242&lt;=10,1,IF(T6242&lt;=20,2,IF(T6242&lt;=30,3,IF(T6242&lt;=40,4,IF(T6242&lt;=50,5,IF(T6242&lt;=100,6,IF(T6242&lt;=250,7,8)))))))</f>
        <v>1</v>
      </c>
      <c r="V6242" s="21" t="n">
        <f aca="false">IF(AND(OR(Dashboard!$T$3="All",R6242=Dashboard!$T$3),OR(Dashboard!$T$4="All",D6242=Dashboard!$T$4)),1,0)</f>
        <v>1</v>
      </c>
      <c r="W6242" s="21" t="n">
        <f aca="false">IF(V6242=1,T6242+ROW()/10000000,0)</f>
        <v>6.0006242</v>
      </c>
    </row>
    <row r="6243" customFormat="false" ht="15" hidden="false" customHeight="false" outlineLevel="0" collapsed="false">
      <c r="A6243" s="0" t="n">
        <v>313355</v>
      </c>
      <c r="B6243" s="0" t="s">
        <v>13966</v>
      </c>
      <c r="C6243" s="0" t="n">
        <v>1</v>
      </c>
      <c r="D6243" s="0" t="s">
        <v>6924</v>
      </c>
      <c r="E6243" s="0" t="s">
        <v>13967</v>
      </c>
      <c r="F6243" s="0" t="s">
        <v>13946</v>
      </c>
      <c r="G6243" s="0" t="s">
        <v>13947</v>
      </c>
      <c r="H6243" s="0" t="s">
        <v>2359</v>
      </c>
      <c r="I6243" s="0" t="s">
        <v>2123</v>
      </c>
      <c r="J6243" s="0" t="s">
        <v>47</v>
      </c>
      <c r="K6243" s="0" t="s">
        <v>46</v>
      </c>
      <c r="L6243" s="0" t="s">
        <v>47</v>
      </c>
      <c r="M6243" s="0" t="s">
        <v>47</v>
      </c>
      <c r="N6243" s="0" t="n">
        <v>1</v>
      </c>
      <c r="O6243" s="0" t="n">
        <v>38</v>
      </c>
      <c r="P6243" s="0" t="n">
        <v>400</v>
      </c>
      <c r="Q6243" s="0" t="n">
        <v>3.2</v>
      </c>
      <c r="R6243" s="0" t="str">
        <f aca="false">INDEX(Lookup!$B$4:$B$18,MATCH(C6243,Lookup!$A$4:$A$18,0))</f>
        <v>India</v>
      </c>
      <c r="S6243" s="20" t="n">
        <f aca="false">INDEX(Lookup!$D$4:$D$18,MATCH(C6243,Lookup!$A$4:$A$18,0))</f>
        <v>0.012</v>
      </c>
      <c r="T6243" s="21" t="n">
        <f aca="false">ROUND(P6243*S6243,2)</f>
        <v>4.8</v>
      </c>
      <c r="U6243" s="21" t="n">
        <f aca="false">IF(T6243&lt;=10,1,IF(T6243&lt;=20,2,IF(T6243&lt;=30,3,IF(T6243&lt;=40,4,IF(T6243&lt;=50,5,IF(T6243&lt;=100,6,IF(T6243&lt;=250,7,8)))))))</f>
        <v>1</v>
      </c>
      <c r="V6243" s="21" t="n">
        <f aca="false">IF(AND(OR(Dashboard!$T$3="All",R6243=Dashboard!$T$3),OR(Dashboard!$T$4="All",D6243=Dashboard!$T$4)),1,0)</f>
        <v>1</v>
      </c>
      <c r="W6243" s="21" t="n">
        <f aca="false">IF(V6243=1,T6243+ROW()/10000000,0)</f>
        <v>4.8006243</v>
      </c>
    </row>
    <row r="6244" customFormat="false" ht="15" hidden="false" customHeight="false" outlineLevel="0" collapsed="false">
      <c r="A6244" s="0" t="n">
        <v>2958</v>
      </c>
      <c r="B6244" s="0" t="s">
        <v>13968</v>
      </c>
      <c r="C6244" s="0" t="n">
        <v>1</v>
      </c>
      <c r="D6244" s="0" t="s">
        <v>6924</v>
      </c>
      <c r="E6244" s="0" t="s">
        <v>13969</v>
      </c>
      <c r="F6244" s="0" t="s">
        <v>13946</v>
      </c>
      <c r="G6244" s="0" t="s">
        <v>13947</v>
      </c>
      <c r="H6244" s="0" t="s">
        <v>2122</v>
      </c>
      <c r="I6244" s="0" t="s">
        <v>2123</v>
      </c>
      <c r="J6244" s="0" t="s">
        <v>47</v>
      </c>
      <c r="K6244" s="0" t="s">
        <v>47</v>
      </c>
      <c r="L6244" s="0" t="s">
        <v>47</v>
      </c>
      <c r="M6244" s="0" t="s">
        <v>47</v>
      </c>
      <c r="N6244" s="0" t="n">
        <v>2</v>
      </c>
      <c r="O6244" s="0" t="n">
        <v>75</v>
      </c>
      <c r="P6244" s="0" t="n">
        <v>600</v>
      </c>
      <c r="Q6244" s="0" t="n">
        <v>2.5</v>
      </c>
      <c r="R6244" s="0" t="str">
        <f aca="false">INDEX(Lookup!$B$4:$B$18,MATCH(C6244,Lookup!$A$4:$A$18,0))</f>
        <v>India</v>
      </c>
      <c r="S6244" s="20" t="n">
        <f aca="false">INDEX(Lookup!$D$4:$D$18,MATCH(C6244,Lookup!$A$4:$A$18,0))</f>
        <v>0.012</v>
      </c>
      <c r="T6244" s="21" t="n">
        <f aca="false">ROUND(P6244*S6244,2)</f>
        <v>7.2</v>
      </c>
      <c r="U6244" s="21" t="n">
        <f aca="false">IF(T6244&lt;=10,1,IF(T6244&lt;=20,2,IF(T6244&lt;=30,3,IF(T6244&lt;=40,4,IF(T6244&lt;=50,5,IF(T6244&lt;=100,6,IF(T6244&lt;=250,7,8)))))))</f>
        <v>1</v>
      </c>
      <c r="V6244" s="21" t="n">
        <f aca="false">IF(AND(OR(Dashboard!$T$3="All",R6244=Dashboard!$T$3),OR(Dashboard!$T$4="All",D6244=Dashboard!$T$4)),1,0)</f>
        <v>1</v>
      </c>
      <c r="W6244" s="21" t="n">
        <f aca="false">IF(V6244=1,T6244+ROW()/10000000,0)</f>
        <v>7.2006244</v>
      </c>
    </row>
    <row r="6245" customFormat="false" ht="15" hidden="false" customHeight="false" outlineLevel="0" collapsed="false">
      <c r="A6245" s="0" t="n">
        <v>304093</v>
      </c>
      <c r="B6245" s="0" t="s">
        <v>13968</v>
      </c>
      <c r="C6245" s="0" t="n">
        <v>1</v>
      </c>
      <c r="D6245" s="0" t="s">
        <v>6924</v>
      </c>
      <c r="E6245" s="0" t="s">
        <v>13970</v>
      </c>
      <c r="F6245" s="0" t="s">
        <v>13946</v>
      </c>
      <c r="G6245" s="0" t="s">
        <v>13947</v>
      </c>
      <c r="H6245" s="0" t="s">
        <v>2122</v>
      </c>
      <c r="I6245" s="0" t="s">
        <v>2123</v>
      </c>
      <c r="J6245" s="0" t="s">
        <v>47</v>
      </c>
      <c r="K6245" s="0" t="s">
        <v>47</v>
      </c>
      <c r="L6245" s="0" t="s">
        <v>47</v>
      </c>
      <c r="M6245" s="0" t="s">
        <v>47</v>
      </c>
      <c r="N6245" s="0" t="n">
        <v>2</v>
      </c>
      <c r="O6245" s="0" t="n">
        <v>45</v>
      </c>
      <c r="P6245" s="0" t="n">
        <v>600</v>
      </c>
      <c r="Q6245" s="0" t="n">
        <v>3.2</v>
      </c>
      <c r="R6245" s="0" t="str">
        <f aca="false">INDEX(Lookup!$B$4:$B$18,MATCH(C6245,Lookup!$A$4:$A$18,0))</f>
        <v>India</v>
      </c>
      <c r="S6245" s="20" t="n">
        <f aca="false">INDEX(Lookup!$D$4:$D$18,MATCH(C6245,Lookup!$A$4:$A$18,0))</f>
        <v>0.012</v>
      </c>
      <c r="T6245" s="21" t="n">
        <f aca="false">ROUND(P6245*S6245,2)</f>
        <v>7.2</v>
      </c>
      <c r="U6245" s="21" t="n">
        <f aca="false">IF(T6245&lt;=10,1,IF(T6245&lt;=20,2,IF(T6245&lt;=30,3,IF(T6245&lt;=40,4,IF(T6245&lt;=50,5,IF(T6245&lt;=100,6,IF(T6245&lt;=250,7,8)))))))</f>
        <v>1</v>
      </c>
      <c r="V6245" s="21" t="n">
        <f aca="false">IF(AND(OR(Dashboard!$T$3="All",R6245=Dashboard!$T$3),OR(Dashboard!$T$4="All",D6245=Dashboard!$T$4)),1,0)</f>
        <v>1</v>
      </c>
      <c r="W6245" s="21" t="n">
        <f aca="false">IF(V6245=1,T6245+ROW()/10000000,0)</f>
        <v>7.2006245</v>
      </c>
    </row>
    <row r="6246" customFormat="false" ht="15" hidden="false" customHeight="false" outlineLevel="0" collapsed="false">
      <c r="A6246" s="0" t="n">
        <v>6453</v>
      </c>
      <c r="B6246" s="0" t="s">
        <v>10208</v>
      </c>
      <c r="C6246" s="0" t="n">
        <v>1</v>
      </c>
      <c r="D6246" s="0" t="s">
        <v>6924</v>
      </c>
      <c r="E6246" s="0" t="s">
        <v>13971</v>
      </c>
      <c r="F6246" s="0" t="s">
        <v>13946</v>
      </c>
      <c r="G6246" s="0" t="s">
        <v>13947</v>
      </c>
      <c r="H6246" s="0" t="s">
        <v>69</v>
      </c>
      <c r="I6246" s="0" t="s">
        <v>2123</v>
      </c>
      <c r="J6246" s="0" t="s">
        <v>47</v>
      </c>
      <c r="K6246" s="0" t="s">
        <v>46</v>
      </c>
      <c r="L6246" s="0" t="s">
        <v>47</v>
      </c>
      <c r="M6246" s="0" t="s">
        <v>47</v>
      </c>
      <c r="N6246" s="0" t="n">
        <v>1</v>
      </c>
      <c r="O6246" s="0" t="n">
        <v>60</v>
      </c>
      <c r="P6246" s="0" t="n">
        <v>450</v>
      </c>
      <c r="Q6246" s="0" t="n">
        <v>2.9</v>
      </c>
      <c r="R6246" s="0" t="str">
        <f aca="false">INDEX(Lookup!$B$4:$B$18,MATCH(C6246,Lookup!$A$4:$A$18,0))</f>
        <v>India</v>
      </c>
      <c r="S6246" s="20" t="n">
        <f aca="false">INDEX(Lookup!$D$4:$D$18,MATCH(C6246,Lookup!$A$4:$A$18,0))</f>
        <v>0.012</v>
      </c>
      <c r="T6246" s="21" t="n">
        <f aca="false">ROUND(P6246*S6246,2)</f>
        <v>5.4</v>
      </c>
      <c r="U6246" s="21" t="n">
        <f aca="false">IF(T6246&lt;=10,1,IF(T6246&lt;=20,2,IF(T6246&lt;=30,3,IF(T6246&lt;=40,4,IF(T6246&lt;=50,5,IF(T6246&lt;=100,6,IF(T6246&lt;=250,7,8)))))))</f>
        <v>1</v>
      </c>
      <c r="V6246" s="21" t="n">
        <f aca="false">IF(AND(OR(Dashboard!$T$3="All",R6246=Dashboard!$T$3),OR(Dashboard!$T$4="All",D6246=Dashboard!$T$4)),1,0)</f>
        <v>1</v>
      </c>
      <c r="W6246" s="21" t="n">
        <f aca="false">IF(V6246=1,T6246+ROW()/10000000,0)</f>
        <v>5.4006246</v>
      </c>
    </row>
    <row r="6247" customFormat="false" ht="15" hidden="false" customHeight="false" outlineLevel="0" collapsed="false">
      <c r="A6247" s="0" t="n">
        <v>18456456</v>
      </c>
      <c r="B6247" s="0" t="s">
        <v>13972</v>
      </c>
      <c r="C6247" s="0" t="n">
        <v>1</v>
      </c>
      <c r="D6247" s="0" t="s">
        <v>6924</v>
      </c>
      <c r="E6247" s="0" t="s">
        <v>13973</v>
      </c>
      <c r="F6247" s="0" t="s">
        <v>13946</v>
      </c>
      <c r="G6247" s="0" t="s">
        <v>13947</v>
      </c>
      <c r="H6247" s="0" t="s">
        <v>5165</v>
      </c>
      <c r="I6247" s="0" t="s">
        <v>2123</v>
      </c>
      <c r="J6247" s="0" t="s">
        <v>46</v>
      </c>
      <c r="K6247" s="0" t="s">
        <v>47</v>
      </c>
      <c r="L6247" s="0" t="s">
        <v>47</v>
      </c>
      <c r="M6247" s="0" t="s">
        <v>47</v>
      </c>
      <c r="N6247" s="0" t="n">
        <v>3</v>
      </c>
      <c r="O6247" s="0" t="n">
        <v>10</v>
      </c>
      <c r="P6247" s="0" t="n">
        <v>1000</v>
      </c>
      <c r="Q6247" s="0" t="n">
        <v>3.3</v>
      </c>
      <c r="R6247" s="0" t="str">
        <f aca="false">INDEX(Lookup!$B$4:$B$18,MATCH(C6247,Lookup!$A$4:$A$18,0))</f>
        <v>India</v>
      </c>
      <c r="S6247" s="20" t="n">
        <f aca="false">INDEX(Lookup!$D$4:$D$18,MATCH(C6247,Lookup!$A$4:$A$18,0))</f>
        <v>0.012</v>
      </c>
      <c r="T6247" s="21" t="n">
        <f aca="false">ROUND(P6247*S6247,2)</f>
        <v>12</v>
      </c>
      <c r="U6247" s="21" t="n">
        <f aca="false">IF(T6247&lt;=10,1,IF(T6247&lt;=20,2,IF(T6247&lt;=30,3,IF(T6247&lt;=40,4,IF(T6247&lt;=50,5,IF(T6247&lt;=100,6,IF(T6247&lt;=250,7,8)))))))</f>
        <v>2</v>
      </c>
      <c r="V6247" s="21" t="n">
        <f aca="false">IF(AND(OR(Dashboard!$T$3="All",R6247=Dashboard!$T$3),OR(Dashboard!$T$4="All",D6247=Dashboard!$T$4)),1,0)</f>
        <v>1</v>
      </c>
      <c r="W6247" s="21" t="n">
        <f aca="false">IF(V6247=1,T6247+ROW()/10000000,0)</f>
        <v>12.0006247</v>
      </c>
    </row>
    <row r="6248" customFormat="false" ht="15" hidden="false" customHeight="false" outlineLevel="0" collapsed="false">
      <c r="A6248" s="0" t="n">
        <v>18306511</v>
      </c>
      <c r="B6248" s="0" t="s">
        <v>13974</v>
      </c>
      <c r="C6248" s="0" t="n">
        <v>1</v>
      </c>
      <c r="D6248" s="0" t="s">
        <v>6924</v>
      </c>
      <c r="E6248" s="0" t="s">
        <v>13975</v>
      </c>
      <c r="F6248" s="0" t="s">
        <v>13946</v>
      </c>
      <c r="G6248" s="0" t="s">
        <v>13947</v>
      </c>
      <c r="H6248" s="0" t="s">
        <v>4687</v>
      </c>
      <c r="I6248" s="0" t="s">
        <v>2123</v>
      </c>
      <c r="J6248" s="0" t="s">
        <v>47</v>
      </c>
      <c r="K6248" s="0" t="s">
        <v>46</v>
      </c>
      <c r="L6248" s="0" t="s">
        <v>47</v>
      </c>
      <c r="M6248" s="0" t="s">
        <v>47</v>
      </c>
      <c r="N6248" s="0" t="n">
        <v>1</v>
      </c>
      <c r="O6248" s="0" t="n">
        <v>33</v>
      </c>
      <c r="P6248" s="0" t="n">
        <v>250</v>
      </c>
      <c r="Q6248" s="0" t="n">
        <v>3.4</v>
      </c>
      <c r="R6248" s="0" t="str">
        <f aca="false">INDEX(Lookup!$B$4:$B$18,MATCH(C6248,Lookup!$A$4:$A$18,0))</f>
        <v>India</v>
      </c>
      <c r="S6248" s="20" t="n">
        <f aca="false">INDEX(Lookup!$D$4:$D$18,MATCH(C6248,Lookup!$A$4:$A$18,0))</f>
        <v>0.012</v>
      </c>
      <c r="T6248" s="21" t="n">
        <f aca="false">ROUND(P6248*S6248,2)</f>
        <v>3</v>
      </c>
      <c r="U6248" s="21" t="n">
        <f aca="false">IF(T6248&lt;=10,1,IF(T6248&lt;=20,2,IF(T6248&lt;=30,3,IF(T6248&lt;=40,4,IF(T6248&lt;=50,5,IF(T6248&lt;=100,6,IF(T6248&lt;=250,7,8)))))))</f>
        <v>1</v>
      </c>
      <c r="V6248" s="21" t="n">
        <f aca="false">IF(AND(OR(Dashboard!$T$3="All",R6248=Dashboard!$T$3),OR(Dashboard!$T$4="All",D6248=Dashboard!$T$4)),1,0)</f>
        <v>1</v>
      </c>
      <c r="W6248" s="21" t="n">
        <f aca="false">IF(V6248=1,T6248+ROW()/10000000,0)</f>
        <v>3.0006248</v>
      </c>
    </row>
    <row r="6249" customFormat="false" ht="15" hidden="false" customHeight="false" outlineLevel="0" collapsed="false">
      <c r="A6249" s="0" t="n">
        <v>214</v>
      </c>
      <c r="B6249" s="0" t="s">
        <v>2408</v>
      </c>
      <c r="C6249" s="0" t="n">
        <v>1</v>
      </c>
      <c r="D6249" s="0" t="s">
        <v>6924</v>
      </c>
      <c r="E6249" s="0" t="s">
        <v>13976</v>
      </c>
      <c r="F6249" s="0" t="s">
        <v>13946</v>
      </c>
      <c r="G6249" s="0" t="s">
        <v>13947</v>
      </c>
      <c r="H6249" s="0" t="s">
        <v>3392</v>
      </c>
      <c r="I6249" s="0" t="s">
        <v>2123</v>
      </c>
      <c r="J6249" s="0" t="s">
        <v>47</v>
      </c>
      <c r="K6249" s="0" t="s">
        <v>47</v>
      </c>
      <c r="L6249" s="0" t="s">
        <v>47</v>
      </c>
      <c r="M6249" s="0" t="s">
        <v>47</v>
      </c>
      <c r="N6249" s="0" t="n">
        <v>2</v>
      </c>
      <c r="O6249" s="0" t="n">
        <v>73</v>
      </c>
      <c r="P6249" s="0" t="n">
        <v>700</v>
      </c>
      <c r="Q6249" s="0" t="n">
        <v>3.2</v>
      </c>
      <c r="R6249" s="0" t="str">
        <f aca="false">INDEX(Lookup!$B$4:$B$18,MATCH(C6249,Lookup!$A$4:$A$18,0))</f>
        <v>India</v>
      </c>
      <c r="S6249" s="20" t="n">
        <f aca="false">INDEX(Lookup!$D$4:$D$18,MATCH(C6249,Lookup!$A$4:$A$18,0))</f>
        <v>0.012</v>
      </c>
      <c r="T6249" s="21" t="n">
        <f aca="false">ROUND(P6249*S6249,2)</f>
        <v>8.4</v>
      </c>
      <c r="U6249" s="21" t="n">
        <f aca="false">IF(T6249&lt;=10,1,IF(T6249&lt;=20,2,IF(T6249&lt;=30,3,IF(T6249&lt;=40,4,IF(T6249&lt;=50,5,IF(T6249&lt;=100,6,IF(T6249&lt;=250,7,8)))))))</f>
        <v>1</v>
      </c>
      <c r="V6249" s="21" t="n">
        <f aca="false">IF(AND(OR(Dashboard!$T$3="All",R6249=Dashboard!$T$3),OR(Dashboard!$T$4="All",D6249=Dashboard!$T$4)),1,0)</f>
        <v>1</v>
      </c>
      <c r="W6249" s="21" t="n">
        <f aca="false">IF(V6249=1,T6249+ROW()/10000000,0)</f>
        <v>8.4006249</v>
      </c>
    </row>
    <row r="6250" customFormat="false" ht="15" hidden="false" customHeight="false" outlineLevel="0" collapsed="false">
      <c r="A6250" s="0" t="n">
        <v>3892</v>
      </c>
      <c r="B6250" s="0" t="s">
        <v>2408</v>
      </c>
      <c r="C6250" s="0" t="n">
        <v>1</v>
      </c>
      <c r="D6250" s="0" t="s">
        <v>6924</v>
      </c>
      <c r="E6250" s="0" t="s">
        <v>13977</v>
      </c>
      <c r="F6250" s="0" t="s">
        <v>13946</v>
      </c>
      <c r="G6250" s="0" t="s">
        <v>13947</v>
      </c>
      <c r="H6250" s="0" t="s">
        <v>3392</v>
      </c>
      <c r="I6250" s="0" t="s">
        <v>2123</v>
      </c>
      <c r="J6250" s="0" t="s">
        <v>47</v>
      </c>
      <c r="K6250" s="0" t="s">
        <v>47</v>
      </c>
      <c r="L6250" s="0" t="s">
        <v>47</v>
      </c>
      <c r="M6250" s="0" t="s">
        <v>47</v>
      </c>
      <c r="N6250" s="0" t="n">
        <v>2</v>
      </c>
      <c r="O6250" s="0" t="n">
        <v>65</v>
      </c>
      <c r="P6250" s="0" t="n">
        <v>700</v>
      </c>
      <c r="Q6250" s="0" t="n">
        <v>2.6</v>
      </c>
      <c r="R6250" s="0" t="str">
        <f aca="false">INDEX(Lookup!$B$4:$B$18,MATCH(C6250,Lookup!$A$4:$A$18,0))</f>
        <v>India</v>
      </c>
      <c r="S6250" s="20" t="n">
        <f aca="false">INDEX(Lookup!$D$4:$D$18,MATCH(C6250,Lookup!$A$4:$A$18,0))</f>
        <v>0.012</v>
      </c>
      <c r="T6250" s="21" t="n">
        <f aca="false">ROUND(P6250*S6250,2)</f>
        <v>8.4</v>
      </c>
      <c r="U6250" s="21" t="n">
        <f aca="false">IF(T6250&lt;=10,1,IF(T6250&lt;=20,2,IF(T6250&lt;=30,3,IF(T6250&lt;=40,4,IF(T6250&lt;=50,5,IF(T6250&lt;=100,6,IF(T6250&lt;=250,7,8)))))))</f>
        <v>1</v>
      </c>
      <c r="V6250" s="21" t="n">
        <f aca="false">IF(AND(OR(Dashboard!$T$3="All",R6250=Dashboard!$T$3),OR(Dashboard!$T$4="All",D6250=Dashboard!$T$4)),1,0)</f>
        <v>1</v>
      </c>
      <c r="W6250" s="21" t="n">
        <f aca="false">IF(V6250=1,T6250+ROW()/10000000,0)</f>
        <v>8.400625</v>
      </c>
    </row>
    <row r="6251" customFormat="false" ht="15" hidden="false" customHeight="false" outlineLevel="0" collapsed="false">
      <c r="A6251" s="0" t="n">
        <v>300873</v>
      </c>
      <c r="B6251" s="0" t="s">
        <v>13978</v>
      </c>
      <c r="C6251" s="0" t="n">
        <v>1</v>
      </c>
      <c r="D6251" s="0" t="s">
        <v>6924</v>
      </c>
      <c r="E6251" s="0" t="s">
        <v>13979</v>
      </c>
      <c r="F6251" s="0" t="s">
        <v>13946</v>
      </c>
      <c r="G6251" s="0" t="s">
        <v>13947</v>
      </c>
      <c r="H6251" s="0" t="s">
        <v>3129</v>
      </c>
      <c r="I6251" s="0" t="s">
        <v>2123</v>
      </c>
      <c r="J6251" s="0" t="s">
        <v>47</v>
      </c>
      <c r="K6251" s="0" t="s">
        <v>46</v>
      </c>
      <c r="L6251" s="0" t="s">
        <v>47</v>
      </c>
      <c r="M6251" s="0" t="s">
        <v>47</v>
      </c>
      <c r="N6251" s="0" t="n">
        <v>1</v>
      </c>
      <c r="O6251" s="0" t="n">
        <v>72</v>
      </c>
      <c r="P6251" s="0" t="n">
        <v>400</v>
      </c>
      <c r="Q6251" s="0" t="n">
        <v>3.3</v>
      </c>
      <c r="R6251" s="0" t="str">
        <f aca="false">INDEX(Lookup!$B$4:$B$18,MATCH(C6251,Lookup!$A$4:$A$18,0))</f>
        <v>India</v>
      </c>
      <c r="S6251" s="20" t="n">
        <f aca="false">INDEX(Lookup!$D$4:$D$18,MATCH(C6251,Lookup!$A$4:$A$18,0))</f>
        <v>0.012</v>
      </c>
      <c r="T6251" s="21" t="n">
        <f aca="false">ROUND(P6251*S6251,2)</f>
        <v>4.8</v>
      </c>
      <c r="U6251" s="21" t="n">
        <f aca="false">IF(T6251&lt;=10,1,IF(T6251&lt;=20,2,IF(T6251&lt;=30,3,IF(T6251&lt;=40,4,IF(T6251&lt;=50,5,IF(T6251&lt;=100,6,IF(T6251&lt;=250,7,8)))))))</f>
        <v>1</v>
      </c>
      <c r="V6251" s="21" t="n">
        <f aca="false">IF(AND(OR(Dashboard!$T$3="All",R6251=Dashboard!$T$3),OR(Dashboard!$T$4="All",D6251=Dashboard!$T$4)),1,0)</f>
        <v>1</v>
      </c>
      <c r="W6251" s="21" t="n">
        <f aca="false">IF(V6251=1,T6251+ROW()/10000000,0)</f>
        <v>4.8006251</v>
      </c>
    </row>
    <row r="6252" customFormat="false" ht="15" hidden="false" customHeight="false" outlineLevel="0" collapsed="false">
      <c r="A6252" s="0" t="n">
        <v>307419</v>
      </c>
      <c r="B6252" s="0" t="s">
        <v>13980</v>
      </c>
      <c r="C6252" s="0" t="n">
        <v>1</v>
      </c>
      <c r="D6252" s="0" t="s">
        <v>6924</v>
      </c>
      <c r="E6252" s="0" t="s">
        <v>13981</v>
      </c>
      <c r="F6252" s="0" t="s">
        <v>13946</v>
      </c>
      <c r="G6252" s="0" t="s">
        <v>13947</v>
      </c>
      <c r="H6252" s="0" t="s">
        <v>2288</v>
      </c>
      <c r="I6252" s="0" t="s">
        <v>2123</v>
      </c>
      <c r="J6252" s="0" t="s">
        <v>47</v>
      </c>
      <c r="K6252" s="0" t="s">
        <v>47</v>
      </c>
      <c r="L6252" s="0" t="s">
        <v>47</v>
      </c>
      <c r="M6252" s="0" t="s">
        <v>47</v>
      </c>
      <c r="N6252" s="0" t="n">
        <v>2</v>
      </c>
      <c r="O6252" s="0" t="n">
        <v>7</v>
      </c>
      <c r="P6252" s="0" t="n">
        <v>600</v>
      </c>
      <c r="Q6252" s="0" t="n">
        <v>2.5</v>
      </c>
      <c r="R6252" s="0" t="str">
        <f aca="false">INDEX(Lookup!$B$4:$B$18,MATCH(C6252,Lookup!$A$4:$A$18,0))</f>
        <v>India</v>
      </c>
      <c r="S6252" s="20" t="n">
        <f aca="false">INDEX(Lookup!$D$4:$D$18,MATCH(C6252,Lookup!$A$4:$A$18,0))</f>
        <v>0.012</v>
      </c>
      <c r="T6252" s="21" t="n">
        <f aca="false">ROUND(P6252*S6252,2)</f>
        <v>7.2</v>
      </c>
      <c r="U6252" s="21" t="n">
        <f aca="false">IF(T6252&lt;=10,1,IF(T6252&lt;=20,2,IF(T6252&lt;=30,3,IF(T6252&lt;=40,4,IF(T6252&lt;=50,5,IF(T6252&lt;=100,6,IF(T6252&lt;=250,7,8)))))))</f>
        <v>1</v>
      </c>
      <c r="V6252" s="21" t="n">
        <f aca="false">IF(AND(OR(Dashboard!$T$3="All",R6252=Dashboard!$T$3),OR(Dashboard!$T$4="All",D6252=Dashboard!$T$4)),1,0)</f>
        <v>1</v>
      </c>
      <c r="W6252" s="21" t="n">
        <f aca="false">IF(V6252=1,T6252+ROW()/10000000,0)</f>
        <v>7.2006252</v>
      </c>
    </row>
    <row r="6253" customFormat="false" ht="15" hidden="false" customHeight="false" outlineLevel="0" collapsed="false">
      <c r="A6253" s="0" t="n">
        <v>5862</v>
      </c>
      <c r="B6253" s="0" t="s">
        <v>3011</v>
      </c>
      <c r="C6253" s="0" t="n">
        <v>1</v>
      </c>
      <c r="D6253" s="0" t="s">
        <v>6924</v>
      </c>
      <c r="E6253" s="0" t="s">
        <v>13982</v>
      </c>
      <c r="F6253" s="0" t="s">
        <v>13946</v>
      </c>
      <c r="G6253" s="0" t="s">
        <v>13947</v>
      </c>
      <c r="H6253" s="0" t="s">
        <v>3015</v>
      </c>
      <c r="I6253" s="0" t="s">
        <v>2123</v>
      </c>
      <c r="J6253" s="0" t="s">
        <v>47</v>
      </c>
      <c r="K6253" s="0" t="s">
        <v>46</v>
      </c>
      <c r="L6253" s="0" t="s">
        <v>47</v>
      </c>
      <c r="M6253" s="0" t="s">
        <v>47</v>
      </c>
      <c r="N6253" s="0" t="n">
        <v>1</v>
      </c>
      <c r="O6253" s="0" t="n">
        <v>36</v>
      </c>
      <c r="P6253" s="0" t="n">
        <v>400</v>
      </c>
      <c r="Q6253" s="0" t="n">
        <v>3.1</v>
      </c>
      <c r="R6253" s="0" t="str">
        <f aca="false">INDEX(Lookup!$B$4:$B$18,MATCH(C6253,Lookup!$A$4:$A$18,0))</f>
        <v>India</v>
      </c>
      <c r="S6253" s="20" t="n">
        <f aca="false">INDEX(Lookup!$D$4:$D$18,MATCH(C6253,Lookup!$A$4:$A$18,0))</f>
        <v>0.012</v>
      </c>
      <c r="T6253" s="21" t="n">
        <f aca="false">ROUND(P6253*S6253,2)</f>
        <v>4.8</v>
      </c>
      <c r="U6253" s="21" t="n">
        <f aca="false">IF(T6253&lt;=10,1,IF(T6253&lt;=20,2,IF(T6253&lt;=30,3,IF(T6253&lt;=40,4,IF(T6253&lt;=50,5,IF(T6253&lt;=100,6,IF(T6253&lt;=250,7,8)))))))</f>
        <v>1</v>
      </c>
      <c r="V6253" s="21" t="n">
        <f aca="false">IF(AND(OR(Dashboard!$T$3="All",R6253=Dashboard!$T$3),OR(Dashboard!$T$4="All",D6253=Dashboard!$T$4)),1,0)</f>
        <v>1</v>
      </c>
      <c r="W6253" s="21" t="n">
        <f aca="false">IF(V6253=1,T6253+ROW()/10000000,0)</f>
        <v>4.8006253</v>
      </c>
    </row>
    <row r="6254" customFormat="false" ht="15" hidden="false" customHeight="false" outlineLevel="0" collapsed="false">
      <c r="A6254" s="0" t="n">
        <v>18477957</v>
      </c>
      <c r="B6254" s="0" t="s">
        <v>3154</v>
      </c>
      <c r="C6254" s="0" t="n">
        <v>1</v>
      </c>
      <c r="D6254" s="0" t="s">
        <v>6924</v>
      </c>
      <c r="E6254" s="0" t="s">
        <v>13983</v>
      </c>
      <c r="F6254" s="0" t="s">
        <v>13946</v>
      </c>
      <c r="G6254" s="0" t="s">
        <v>13947</v>
      </c>
      <c r="H6254" s="0" t="s">
        <v>3015</v>
      </c>
      <c r="I6254" s="0" t="s">
        <v>2123</v>
      </c>
      <c r="J6254" s="0" t="s">
        <v>47</v>
      </c>
      <c r="K6254" s="0" t="s">
        <v>47</v>
      </c>
      <c r="L6254" s="0" t="s">
        <v>47</v>
      </c>
      <c r="M6254" s="0" t="s">
        <v>47</v>
      </c>
      <c r="N6254" s="0" t="n">
        <v>1</v>
      </c>
      <c r="O6254" s="0" t="n">
        <v>6</v>
      </c>
      <c r="P6254" s="0" t="n">
        <v>400</v>
      </c>
      <c r="Q6254" s="0" t="n">
        <v>2.9</v>
      </c>
      <c r="R6254" s="0" t="str">
        <f aca="false">INDEX(Lookup!$B$4:$B$18,MATCH(C6254,Lookup!$A$4:$A$18,0))</f>
        <v>India</v>
      </c>
      <c r="S6254" s="20" t="n">
        <f aca="false">INDEX(Lookup!$D$4:$D$18,MATCH(C6254,Lookup!$A$4:$A$18,0))</f>
        <v>0.012</v>
      </c>
      <c r="T6254" s="21" t="n">
        <f aca="false">ROUND(P6254*S6254,2)</f>
        <v>4.8</v>
      </c>
      <c r="U6254" s="21" t="n">
        <f aca="false">IF(T6254&lt;=10,1,IF(T6254&lt;=20,2,IF(T6254&lt;=30,3,IF(T6254&lt;=40,4,IF(T6254&lt;=50,5,IF(T6254&lt;=100,6,IF(T6254&lt;=250,7,8)))))))</f>
        <v>1</v>
      </c>
      <c r="V6254" s="21" t="n">
        <f aca="false">IF(AND(OR(Dashboard!$T$3="All",R6254=Dashboard!$T$3),OR(Dashboard!$T$4="All",D6254=Dashboard!$T$4)),1,0)</f>
        <v>1</v>
      </c>
      <c r="W6254" s="21" t="n">
        <f aca="false">IF(V6254=1,T6254+ROW()/10000000,0)</f>
        <v>4.8006254</v>
      </c>
    </row>
    <row r="6255" customFormat="false" ht="15" hidden="false" customHeight="false" outlineLevel="0" collapsed="false">
      <c r="A6255" s="0" t="n">
        <v>18398575</v>
      </c>
      <c r="B6255" s="0" t="s">
        <v>13984</v>
      </c>
      <c r="C6255" s="0" t="n">
        <v>1</v>
      </c>
      <c r="D6255" s="0" t="s">
        <v>6924</v>
      </c>
      <c r="E6255" s="0" t="s">
        <v>13985</v>
      </c>
      <c r="F6255" s="0" t="s">
        <v>13946</v>
      </c>
      <c r="G6255" s="0" t="s">
        <v>13947</v>
      </c>
      <c r="H6255" s="0" t="s">
        <v>3243</v>
      </c>
      <c r="I6255" s="0" t="s">
        <v>2123</v>
      </c>
      <c r="J6255" s="0" t="s">
        <v>47</v>
      </c>
      <c r="K6255" s="0" t="s">
        <v>46</v>
      </c>
      <c r="L6255" s="0" t="s">
        <v>47</v>
      </c>
      <c r="M6255" s="0" t="s">
        <v>47</v>
      </c>
      <c r="N6255" s="0" t="n">
        <v>1</v>
      </c>
      <c r="O6255" s="0" t="n">
        <v>5</v>
      </c>
      <c r="P6255" s="0" t="n">
        <v>200</v>
      </c>
      <c r="Q6255" s="0" t="n">
        <v>3</v>
      </c>
      <c r="R6255" s="0" t="str">
        <f aca="false">INDEX(Lookup!$B$4:$B$18,MATCH(C6255,Lookup!$A$4:$A$18,0))</f>
        <v>India</v>
      </c>
      <c r="S6255" s="20" t="n">
        <f aca="false">INDEX(Lookup!$D$4:$D$18,MATCH(C6255,Lookup!$A$4:$A$18,0))</f>
        <v>0.012</v>
      </c>
      <c r="T6255" s="21" t="n">
        <f aca="false">ROUND(P6255*S6255,2)</f>
        <v>2.4</v>
      </c>
      <c r="U6255" s="21" t="n">
        <f aca="false">IF(T6255&lt;=10,1,IF(T6255&lt;=20,2,IF(T6255&lt;=30,3,IF(T6255&lt;=40,4,IF(T6255&lt;=50,5,IF(T6255&lt;=100,6,IF(T6255&lt;=250,7,8)))))))</f>
        <v>1</v>
      </c>
      <c r="V6255" s="21" t="n">
        <f aca="false">IF(AND(OR(Dashboard!$T$3="All",R6255=Dashboard!$T$3),OR(Dashboard!$T$4="All",D6255=Dashboard!$T$4)),1,0)</f>
        <v>1</v>
      </c>
      <c r="W6255" s="21" t="n">
        <f aca="false">IF(V6255=1,T6255+ROW()/10000000,0)</f>
        <v>2.4006255</v>
      </c>
    </row>
    <row r="6256" customFormat="false" ht="15" hidden="false" customHeight="false" outlineLevel="0" collapsed="false">
      <c r="A6256" s="0" t="n">
        <v>1123</v>
      </c>
      <c r="B6256" s="0" t="s">
        <v>13986</v>
      </c>
      <c r="C6256" s="0" t="n">
        <v>1</v>
      </c>
      <c r="D6256" s="0" t="s">
        <v>6924</v>
      </c>
      <c r="E6256" s="0" t="s">
        <v>13987</v>
      </c>
      <c r="F6256" s="0" t="s">
        <v>13946</v>
      </c>
      <c r="G6256" s="0" t="s">
        <v>13947</v>
      </c>
      <c r="H6256" s="0" t="s">
        <v>3015</v>
      </c>
      <c r="I6256" s="0" t="s">
        <v>2123</v>
      </c>
      <c r="J6256" s="0" t="s">
        <v>47</v>
      </c>
      <c r="K6256" s="0" t="s">
        <v>47</v>
      </c>
      <c r="L6256" s="0" t="s">
        <v>47</v>
      </c>
      <c r="M6256" s="0" t="s">
        <v>47</v>
      </c>
      <c r="N6256" s="0" t="n">
        <v>1</v>
      </c>
      <c r="O6256" s="0" t="n">
        <v>41</v>
      </c>
      <c r="P6256" s="0" t="n">
        <v>150</v>
      </c>
      <c r="Q6256" s="0" t="n">
        <v>3.1</v>
      </c>
      <c r="R6256" s="0" t="str">
        <f aca="false">INDEX(Lookup!$B$4:$B$18,MATCH(C6256,Lookup!$A$4:$A$18,0))</f>
        <v>India</v>
      </c>
      <c r="S6256" s="20" t="n">
        <f aca="false">INDEX(Lookup!$D$4:$D$18,MATCH(C6256,Lookup!$A$4:$A$18,0))</f>
        <v>0.012</v>
      </c>
      <c r="T6256" s="21" t="n">
        <f aca="false">ROUND(P6256*S6256,2)</f>
        <v>1.8</v>
      </c>
      <c r="U6256" s="21" t="n">
        <f aca="false">IF(T6256&lt;=10,1,IF(T6256&lt;=20,2,IF(T6256&lt;=30,3,IF(T6256&lt;=40,4,IF(T6256&lt;=50,5,IF(T6256&lt;=100,6,IF(T6256&lt;=250,7,8)))))))</f>
        <v>1</v>
      </c>
      <c r="V6256" s="21" t="n">
        <f aca="false">IF(AND(OR(Dashboard!$T$3="All",R6256=Dashboard!$T$3),OR(Dashboard!$T$4="All",D6256=Dashboard!$T$4)),1,0)</f>
        <v>1</v>
      </c>
      <c r="W6256" s="21" t="n">
        <f aca="false">IF(V6256=1,T6256+ROW()/10000000,0)</f>
        <v>1.8006256</v>
      </c>
    </row>
    <row r="6257" customFormat="false" ht="15" hidden="false" customHeight="false" outlineLevel="0" collapsed="false">
      <c r="A6257" s="0" t="n">
        <v>313443</v>
      </c>
      <c r="B6257" s="0" t="s">
        <v>13988</v>
      </c>
      <c r="C6257" s="0" t="n">
        <v>1</v>
      </c>
      <c r="D6257" s="0" t="s">
        <v>6924</v>
      </c>
      <c r="E6257" s="0" t="s">
        <v>13989</v>
      </c>
      <c r="F6257" s="0" t="s">
        <v>13946</v>
      </c>
      <c r="G6257" s="0" t="s">
        <v>13947</v>
      </c>
      <c r="H6257" s="0" t="s">
        <v>2122</v>
      </c>
      <c r="I6257" s="0" t="s">
        <v>2123</v>
      </c>
      <c r="J6257" s="0" t="s">
        <v>47</v>
      </c>
      <c r="K6257" s="0" t="s">
        <v>46</v>
      </c>
      <c r="L6257" s="0" t="s">
        <v>47</v>
      </c>
      <c r="M6257" s="0" t="s">
        <v>47</v>
      </c>
      <c r="N6257" s="0" t="n">
        <v>2</v>
      </c>
      <c r="O6257" s="0" t="n">
        <v>20</v>
      </c>
      <c r="P6257" s="0" t="n">
        <v>500</v>
      </c>
      <c r="Q6257" s="0" t="n">
        <v>2.8</v>
      </c>
      <c r="R6257" s="0" t="str">
        <f aca="false">INDEX(Lookup!$B$4:$B$18,MATCH(C6257,Lookup!$A$4:$A$18,0))</f>
        <v>India</v>
      </c>
      <c r="S6257" s="20" t="n">
        <f aca="false">INDEX(Lookup!$D$4:$D$18,MATCH(C6257,Lookup!$A$4:$A$18,0))</f>
        <v>0.012</v>
      </c>
      <c r="T6257" s="21" t="n">
        <f aca="false">ROUND(P6257*S6257,2)</f>
        <v>6</v>
      </c>
      <c r="U6257" s="21" t="n">
        <f aca="false">IF(T6257&lt;=10,1,IF(T6257&lt;=20,2,IF(T6257&lt;=30,3,IF(T6257&lt;=40,4,IF(T6257&lt;=50,5,IF(T6257&lt;=100,6,IF(T6257&lt;=250,7,8)))))))</f>
        <v>1</v>
      </c>
      <c r="V6257" s="21" t="n">
        <f aca="false">IF(AND(OR(Dashboard!$T$3="All",R6257=Dashboard!$T$3),OR(Dashboard!$T$4="All",D6257=Dashboard!$T$4)),1,0)</f>
        <v>1</v>
      </c>
      <c r="W6257" s="21" t="n">
        <f aca="false">IF(V6257=1,T6257+ROW()/10000000,0)</f>
        <v>6.0006257</v>
      </c>
    </row>
    <row r="6258" customFormat="false" ht="15" hidden="false" customHeight="false" outlineLevel="0" collapsed="false">
      <c r="A6258" s="0" t="n">
        <v>306816</v>
      </c>
      <c r="B6258" s="0" t="s">
        <v>13990</v>
      </c>
      <c r="C6258" s="0" t="n">
        <v>1</v>
      </c>
      <c r="D6258" s="0" t="s">
        <v>6924</v>
      </c>
      <c r="E6258" s="0" t="s">
        <v>13991</v>
      </c>
      <c r="F6258" s="0" t="s">
        <v>13946</v>
      </c>
      <c r="G6258" s="0" t="s">
        <v>13947</v>
      </c>
      <c r="H6258" s="0" t="s">
        <v>3015</v>
      </c>
      <c r="I6258" s="0" t="s">
        <v>2123</v>
      </c>
      <c r="J6258" s="0" t="s">
        <v>47</v>
      </c>
      <c r="K6258" s="0" t="s">
        <v>47</v>
      </c>
      <c r="L6258" s="0" t="s">
        <v>47</v>
      </c>
      <c r="M6258" s="0" t="s">
        <v>47</v>
      </c>
      <c r="N6258" s="0" t="n">
        <v>1</v>
      </c>
      <c r="O6258" s="0" t="n">
        <v>12</v>
      </c>
      <c r="P6258" s="0" t="n">
        <v>200</v>
      </c>
      <c r="Q6258" s="0" t="n">
        <v>3.1</v>
      </c>
      <c r="R6258" s="0" t="str">
        <f aca="false">INDEX(Lookup!$B$4:$B$18,MATCH(C6258,Lookup!$A$4:$A$18,0))</f>
        <v>India</v>
      </c>
      <c r="S6258" s="20" t="n">
        <f aca="false">INDEX(Lookup!$D$4:$D$18,MATCH(C6258,Lookup!$A$4:$A$18,0))</f>
        <v>0.012</v>
      </c>
      <c r="T6258" s="21" t="n">
        <f aca="false">ROUND(P6258*S6258,2)</f>
        <v>2.4</v>
      </c>
      <c r="U6258" s="21" t="n">
        <f aca="false">IF(T6258&lt;=10,1,IF(T6258&lt;=20,2,IF(T6258&lt;=30,3,IF(T6258&lt;=40,4,IF(T6258&lt;=50,5,IF(T6258&lt;=100,6,IF(T6258&lt;=250,7,8)))))))</f>
        <v>1</v>
      </c>
      <c r="V6258" s="21" t="n">
        <f aca="false">IF(AND(OR(Dashboard!$T$3="All",R6258=Dashboard!$T$3),OR(Dashboard!$T$4="All",D6258=Dashboard!$T$4)),1,0)</f>
        <v>1</v>
      </c>
      <c r="W6258" s="21" t="n">
        <f aca="false">IF(V6258=1,T6258+ROW()/10000000,0)</f>
        <v>2.4006258</v>
      </c>
    </row>
    <row r="6259" customFormat="false" ht="15" hidden="false" customHeight="false" outlineLevel="0" collapsed="false">
      <c r="A6259" s="0" t="n">
        <v>312471</v>
      </c>
      <c r="B6259" s="0" t="s">
        <v>13992</v>
      </c>
      <c r="C6259" s="0" t="n">
        <v>1</v>
      </c>
      <c r="D6259" s="0" t="s">
        <v>6924</v>
      </c>
      <c r="E6259" s="0" t="s">
        <v>13993</v>
      </c>
      <c r="F6259" s="0" t="s">
        <v>13946</v>
      </c>
      <c r="G6259" s="0" t="s">
        <v>13947</v>
      </c>
      <c r="H6259" s="0" t="s">
        <v>11111</v>
      </c>
      <c r="I6259" s="0" t="s">
        <v>2123</v>
      </c>
      <c r="J6259" s="0" t="s">
        <v>47</v>
      </c>
      <c r="K6259" s="0" t="s">
        <v>46</v>
      </c>
      <c r="L6259" s="0" t="s">
        <v>47</v>
      </c>
      <c r="M6259" s="0" t="s">
        <v>47</v>
      </c>
      <c r="N6259" s="0" t="n">
        <v>1</v>
      </c>
      <c r="O6259" s="0" t="n">
        <v>25</v>
      </c>
      <c r="P6259" s="0" t="n">
        <v>400</v>
      </c>
      <c r="Q6259" s="0" t="n">
        <v>3.1</v>
      </c>
      <c r="R6259" s="0" t="str">
        <f aca="false">INDEX(Lookup!$B$4:$B$18,MATCH(C6259,Lookup!$A$4:$A$18,0))</f>
        <v>India</v>
      </c>
      <c r="S6259" s="20" t="n">
        <f aca="false">INDEX(Lookup!$D$4:$D$18,MATCH(C6259,Lookup!$A$4:$A$18,0))</f>
        <v>0.012</v>
      </c>
      <c r="T6259" s="21" t="n">
        <f aca="false">ROUND(P6259*S6259,2)</f>
        <v>4.8</v>
      </c>
      <c r="U6259" s="21" t="n">
        <f aca="false">IF(T6259&lt;=10,1,IF(T6259&lt;=20,2,IF(T6259&lt;=30,3,IF(T6259&lt;=40,4,IF(T6259&lt;=50,5,IF(T6259&lt;=100,6,IF(T6259&lt;=250,7,8)))))))</f>
        <v>1</v>
      </c>
      <c r="V6259" s="21" t="n">
        <f aca="false">IF(AND(OR(Dashboard!$T$3="All",R6259=Dashboard!$T$3),OR(Dashboard!$T$4="All",D6259=Dashboard!$T$4)),1,0)</f>
        <v>1</v>
      </c>
      <c r="W6259" s="21" t="n">
        <f aca="false">IF(V6259=1,T6259+ROW()/10000000,0)</f>
        <v>4.8006259</v>
      </c>
    </row>
    <row r="6260" customFormat="false" ht="15" hidden="false" customHeight="false" outlineLevel="0" collapsed="false">
      <c r="A6260" s="0" t="n">
        <v>194</v>
      </c>
      <c r="B6260" s="0" t="s">
        <v>2296</v>
      </c>
      <c r="C6260" s="0" t="n">
        <v>1</v>
      </c>
      <c r="D6260" s="0" t="s">
        <v>6924</v>
      </c>
      <c r="E6260" s="0" t="s">
        <v>13994</v>
      </c>
      <c r="F6260" s="0" t="s">
        <v>13946</v>
      </c>
      <c r="G6260" s="0" t="s">
        <v>13947</v>
      </c>
      <c r="H6260" s="0" t="s">
        <v>1898</v>
      </c>
      <c r="I6260" s="0" t="s">
        <v>2123</v>
      </c>
      <c r="J6260" s="0" t="s">
        <v>47</v>
      </c>
      <c r="K6260" s="0" t="s">
        <v>46</v>
      </c>
      <c r="L6260" s="0" t="s">
        <v>47</v>
      </c>
      <c r="M6260" s="0" t="s">
        <v>47</v>
      </c>
      <c r="N6260" s="0" t="n">
        <v>2</v>
      </c>
      <c r="O6260" s="0" t="n">
        <v>58</v>
      </c>
      <c r="P6260" s="0" t="n">
        <v>500</v>
      </c>
      <c r="Q6260" s="0" t="n">
        <v>3.3</v>
      </c>
      <c r="R6260" s="0" t="str">
        <f aca="false">INDEX(Lookup!$B$4:$B$18,MATCH(C6260,Lookup!$A$4:$A$18,0))</f>
        <v>India</v>
      </c>
      <c r="S6260" s="20" t="n">
        <f aca="false">INDEX(Lookup!$D$4:$D$18,MATCH(C6260,Lookup!$A$4:$A$18,0))</f>
        <v>0.012</v>
      </c>
      <c r="T6260" s="21" t="n">
        <f aca="false">ROUND(P6260*S6260,2)</f>
        <v>6</v>
      </c>
      <c r="U6260" s="21" t="n">
        <f aca="false">IF(T6260&lt;=10,1,IF(T6260&lt;=20,2,IF(T6260&lt;=30,3,IF(T6260&lt;=40,4,IF(T6260&lt;=50,5,IF(T6260&lt;=100,6,IF(T6260&lt;=250,7,8)))))))</f>
        <v>1</v>
      </c>
      <c r="V6260" s="21" t="n">
        <f aca="false">IF(AND(OR(Dashboard!$T$3="All",R6260=Dashboard!$T$3),OR(Dashboard!$T$4="All",D6260=Dashboard!$T$4)),1,0)</f>
        <v>1</v>
      </c>
      <c r="W6260" s="21" t="n">
        <f aca="false">IF(V6260=1,T6260+ROW()/10000000,0)</f>
        <v>6.000626</v>
      </c>
    </row>
    <row r="6261" customFormat="false" ht="15" hidden="false" customHeight="false" outlineLevel="0" collapsed="false">
      <c r="A6261" s="0" t="n">
        <v>1959</v>
      </c>
      <c r="B6261" s="0" t="s">
        <v>13995</v>
      </c>
      <c r="C6261" s="0" t="n">
        <v>1</v>
      </c>
      <c r="D6261" s="0" t="s">
        <v>6924</v>
      </c>
      <c r="E6261" s="0" t="s">
        <v>13996</v>
      </c>
      <c r="F6261" s="0" t="s">
        <v>13946</v>
      </c>
      <c r="G6261" s="0" t="s">
        <v>13947</v>
      </c>
      <c r="H6261" s="0" t="s">
        <v>2122</v>
      </c>
      <c r="I6261" s="0" t="s">
        <v>2123</v>
      </c>
      <c r="J6261" s="0" t="s">
        <v>47</v>
      </c>
      <c r="K6261" s="0" t="s">
        <v>46</v>
      </c>
      <c r="L6261" s="0" t="s">
        <v>47</v>
      </c>
      <c r="M6261" s="0" t="s">
        <v>47</v>
      </c>
      <c r="N6261" s="0" t="n">
        <v>2</v>
      </c>
      <c r="O6261" s="0" t="n">
        <v>49</v>
      </c>
      <c r="P6261" s="0" t="n">
        <v>600</v>
      </c>
      <c r="Q6261" s="0" t="n">
        <v>2.8</v>
      </c>
      <c r="R6261" s="0" t="str">
        <f aca="false">INDEX(Lookup!$B$4:$B$18,MATCH(C6261,Lookup!$A$4:$A$18,0))</f>
        <v>India</v>
      </c>
      <c r="S6261" s="20" t="n">
        <f aca="false">INDEX(Lookup!$D$4:$D$18,MATCH(C6261,Lookup!$A$4:$A$18,0))</f>
        <v>0.012</v>
      </c>
      <c r="T6261" s="21" t="n">
        <f aca="false">ROUND(P6261*S6261,2)</f>
        <v>7.2</v>
      </c>
      <c r="U6261" s="21" t="n">
        <f aca="false">IF(T6261&lt;=10,1,IF(T6261&lt;=20,2,IF(T6261&lt;=30,3,IF(T6261&lt;=40,4,IF(T6261&lt;=50,5,IF(T6261&lt;=100,6,IF(T6261&lt;=250,7,8)))))))</f>
        <v>1</v>
      </c>
      <c r="V6261" s="21" t="n">
        <f aca="false">IF(AND(OR(Dashboard!$T$3="All",R6261=Dashboard!$T$3),OR(Dashboard!$T$4="All",D6261=Dashboard!$T$4)),1,0)</f>
        <v>1</v>
      </c>
      <c r="W6261" s="21" t="n">
        <f aca="false">IF(V6261=1,T6261+ROW()/10000000,0)</f>
        <v>7.2006261</v>
      </c>
    </row>
    <row r="6262" customFormat="false" ht="15" hidden="false" customHeight="false" outlineLevel="0" collapsed="false">
      <c r="A6262" s="0" t="n">
        <v>17977763</v>
      </c>
      <c r="B6262" s="0" t="s">
        <v>13997</v>
      </c>
      <c r="C6262" s="0" t="n">
        <v>1</v>
      </c>
      <c r="D6262" s="0" t="s">
        <v>6924</v>
      </c>
      <c r="E6262" s="0" t="s">
        <v>13998</v>
      </c>
      <c r="F6262" s="0" t="s">
        <v>13946</v>
      </c>
      <c r="G6262" s="0" t="s">
        <v>13947</v>
      </c>
      <c r="H6262" s="0" t="s">
        <v>402</v>
      </c>
      <c r="I6262" s="0" t="s">
        <v>2123</v>
      </c>
      <c r="J6262" s="0" t="s">
        <v>47</v>
      </c>
      <c r="K6262" s="0" t="s">
        <v>46</v>
      </c>
      <c r="L6262" s="0" t="s">
        <v>47</v>
      </c>
      <c r="M6262" s="0" t="s">
        <v>47</v>
      </c>
      <c r="N6262" s="0" t="n">
        <v>1</v>
      </c>
      <c r="O6262" s="0" t="n">
        <v>31</v>
      </c>
      <c r="P6262" s="0" t="n">
        <v>350</v>
      </c>
      <c r="Q6262" s="0" t="n">
        <v>3.2</v>
      </c>
      <c r="R6262" s="0" t="str">
        <f aca="false">INDEX(Lookup!$B$4:$B$18,MATCH(C6262,Lookup!$A$4:$A$18,0))</f>
        <v>India</v>
      </c>
      <c r="S6262" s="20" t="n">
        <f aca="false">INDEX(Lookup!$D$4:$D$18,MATCH(C6262,Lookup!$A$4:$A$18,0))</f>
        <v>0.012</v>
      </c>
      <c r="T6262" s="21" t="n">
        <f aca="false">ROUND(P6262*S6262,2)</f>
        <v>4.2</v>
      </c>
      <c r="U6262" s="21" t="n">
        <f aca="false">IF(T6262&lt;=10,1,IF(T6262&lt;=20,2,IF(T6262&lt;=30,3,IF(T6262&lt;=40,4,IF(T6262&lt;=50,5,IF(T6262&lt;=100,6,IF(T6262&lt;=250,7,8)))))))</f>
        <v>1</v>
      </c>
      <c r="V6262" s="21" t="n">
        <f aca="false">IF(AND(OR(Dashboard!$T$3="All",R6262=Dashboard!$T$3),OR(Dashboard!$T$4="All",D6262=Dashboard!$T$4)),1,0)</f>
        <v>1</v>
      </c>
      <c r="W6262" s="21" t="n">
        <f aca="false">IF(V6262=1,T6262+ROW()/10000000,0)</f>
        <v>4.2006262</v>
      </c>
    </row>
    <row r="6263" customFormat="false" ht="15" hidden="false" customHeight="false" outlineLevel="0" collapsed="false">
      <c r="A6263" s="0" t="n">
        <v>8941</v>
      </c>
      <c r="B6263" s="0" t="s">
        <v>13999</v>
      </c>
      <c r="C6263" s="0" t="n">
        <v>1</v>
      </c>
      <c r="D6263" s="0" t="s">
        <v>6924</v>
      </c>
      <c r="E6263" s="0" t="s">
        <v>14000</v>
      </c>
      <c r="F6263" s="0" t="s">
        <v>13946</v>
      </c>
      <c r="G6263" s="0" t="s">
        <v>13947</v>
      </c>
      <c r="H6263" s="0" t="s">
        <v>2288</v>
      </c>
      <c r="I6263" s="0" t="s">
        <v>2123</v>
      </c>
      <c r="J6263" s="0" t="s">
        <v>47</v>
      </c>
      <c r="K6263" s="0" t="s">
        <v>47</v>
      </c>
      <c r="L6263" s="0" t="s">
        <v>47</v>
      </c>
      <c r="M6263" s="0" t="s">
        <v>47</v>
      </c>
      <c r="N6263" s="0" t="n">
        <v>1</v>
      </c>
      <c r="O6263" s="0" t="n">
        <v>39</v>
      </c>
      <c r="P6263" s="0" t="n">
        <v>400</v>
      </c>
      <c r="Q6263" s="0" t="n">
        <v>3.2</v>
      </c>
      <c r="R6263" s="0" t="str">
        <f aca="false">INDEX(Lookup!$B$4:$B$18,MATCH(C6263,Lookup!$A$4:$A$18,0))</f>
        <v>India</v>
      </c>
      <c r="S6263" s="20" t="n">
        <f aca="false">INDEX(Lookup!$D$4:$D$18,MATCH(C6263,Lookup!$A$4:$A$18,0))</f>
        <v>0.012</v>
      </c>
      <c r="T6263" s="21" t="n">
        <f aca="false">ROUND(P6263*S6263,2)</f>
        <v>4.8</v>
      </c>
      <c r="U6263" s="21" t="n">
        <f aca="false">IF(T6263&lt;=10,1,IF(T6263&lt;=20,2,IF(T6263&lt;=30,3,IF(T6263&lt;=40,4,IF(T6263&lt;=50,5,IF(T6263&lt;=100,6,IF(T6263&lt;=250,7,8)))))))</f>
        <v>1</v>
      </c>
      <c r="V6263" s="21" t="n">
        <f aca="false">IF(AND(OR(Dashboard!$T$3="All",R6263=Dashboard!$T$3),OR(Dashboard!$T$4="All",D6263=Dashboard!$T$4)),1,0)</f>
        <v>1</v>
      </c>
      <c r="W6263" s="21" t="n">
        <f aca="false">IF(V6263=1,T6263+ROW()/10000000,0)</f>
        <v>4.8006263</v>
      </c>
    </row>
    <row r="6264" customFormat="false" ht="15" hidden="false" customHeight="false" outlineLevel="0" collapsed="false">
      <c r="A6264" s="0" t="n">
        <v>308607</v>
      </c>
      <c r="B6264" s="0" t="s">
        <v>14001</v>
      </c>
      <c r="C6264" s="0" t="n">
        <v>1</v>
      </c>
      <c r="D6264" s="0" t="s">
        <v>6924</v>
      </c>
      <c r="E6264" s="0" t="s">
        <v>14002</v>
      </c>
      <c r="F6264" s="0" t="s">
        <v>13946</v>
      </c>
      <c r="G6264" s="0" t="s">
        <v>13947</v>
      </c>
      <c r="H6264" s="0" t="s">
        <v>3129</v>
      </c>
      <c r="I6264" s="0" t="s">
        <v>2123</v>
      </c>
      <c r="J6264" s="0" t="s">
        <v>47</v>
      </c>
      <c r="K6264" s="0" t="s">
        <v>46</v>
      </c>
      <c r="L6264" s="0" t="s">
        <v>47</v>
      </c>
      <c r="M6264" s="0" t="s">
        <v>47</v>
      </c>
      <c r="N6264" s="0" t="n">
        <v>2</v>
      </c>
      <c r="O6264" s="0" t="n">
        <v>43</v>
      </c>
      <c r="P6264" s="0" t="n">
        <v>500</v>
      </c>
      <c r="Q6264" s="0" t="n">
        <v>2.7</v>
      </c>
      <c r="R6264" s="0" t="str">
        <f aca="false">INDEX(Lookup!$B$4:$B$18,MATCH(C6264,Lookup!$A$4:$A$18,0))</f>
        <v>India</v>
      </c>
      <c r="S6264" s="20" t="n">
        <f aca="false">INDEX(Lookup!$D$4:$D$18,MATCH(C6264,Lookup!$A$4:$A$18,0))</f>
        <v>0.012</v>
      </c>
      <c r="T6264" s="21" t="n">
        <f aca="false">ROUND(P6264*S6264,2)</f>
        <v>6</v>
      </c>
      <c r="U6264" s="21" t="n">
        <f aca="false">IF(T6264&lt;=10,1,IF(T6264&lt;=20,2,IF(T6264&lt;=30,3,IF(T6264&lt;=40,4,IF(T6264&lt;=50,5,IF(T6264&lt;=100,6,IF(T6264&lt;=250,7,8)))))))</f>
        <v>1</v>
      </c>
      <c r="V6264" s="21" t="n">
        <f aca="false">IF(AND(OR(Dashboard!$T$3="All",R6264=Dashboard!$T$3),OR(Dashboard!$T$4="All",D6264=Dashboard!$T$4)),1,0)</f>
        <v>1</v>
      </c>
      <c r="W6264" s="21" t="n">
        <f aca="false">IF(V6264=1,T6264+ROW()/10000000,0)</f>
        <v>6.0006264</v>
      </c>
    </row>
    <row r="6265" customFormat="false" ht="15" hidden="false" customHeight="false" outlineLevel="0" collapsed="false">
      <c r="A6265" s="0" t="n">
        <v>313442</v>
      </c>
      <c r="B6265" s="0" t="s">
        <v>14001</v>
      </c>
      <c r="C6265" s="0" t="n">
        <v>1</v>
      </c>
      <c r="D6265" s="0" t="s">
        <v>6924</v>
      </c>
      <c r="E6265" s="0" t="s">
        <v>14003</v>
      </c>
      <c r="F6265" s="0" t="s">
        <v>13946</v>
      </c>
      <c r="G6265" s="0" t="s">
        <v>13947</v>
      </c>
      <c r="H6265" s="0" t="s">
        <v>3129</v>
      </c>
      <c r="I6265" s="0" t="s">
        <v>2123</v>
      </c>
      <c r="J6265" s="0" t="s">
        <v>47</v>
      </c>
      <c r="K6265" s="0" t="s">
        <v>46</v>
      </c>
      <c r="L6265" s="0" t="s">
        <v>47</v>
      </c>
      <c r="M6265" s="0" t="s">
        <v>47</v>
      </c>
      <c r="N6265" s="0" t="n">
        <v>2</v>
      </c>
      <c r="O6265" s="0" t="n">
        <v>7</v>
      </c>
      <c r="P6265" s="0" t="n">
        <v>500</v>
      </c>
      <c r="Q6265" s="0" t="n">
        <v>2.7</v>
      </c>
      <c r="R6265" s="0" t="str">
        <f aca="false">INDEX(Lookup!$B$4:$B$18,MATCH(C6265,Lookup!$A$4:$A$18,0))</f>
        <v>India</v>
      </c>
      <c r="S6265" s="20" t="n">
        <f aca="false">INDEX(Lookup!$D$4:$D$18,MATCH(C6265,Lookup!$A$4:$A$18,0))</f>
        <v>0.012</v>
      </c>
      <c r="T6265" s="21" t="n">
        <f aca="false">ROUND(P6265*S6265,2)</f>
        <v>6</v>
      </c>
      <c r="U6265" s="21" t="n">
        <f aca="false">IF(T6265&lt;=10,1,IF(T6265&lt;=20,2,IF(T6265&lt;=30,3,IF(T6265&lt;=40,4,IF(T6265&lt;=50,5,IF(T6265&lt;=100,6,IF(T6265&lt;=250,7,8)))))))</f>
        <v>1</v>
      </c>
      <c r="V6265" s="21" t="n">
        <f aca="false">IF(AND(OR(Dashboard!$T$3="All",R6265=Dashboard!$T$3),OR(Dashboard!$T$4="All",D6265=Dashboard!$T$4)),1,0)</f>
        <v>1</v>
      </c>
      <c r="W6265" s="21" t="n">
        <f aca="false">IF(V6265=1,T6265+ROW()/10000000,0)</f>
        <v>6.0006265</v>
      </c>
    </row>
    <row r="6266" customFormat="false" ht="15" hidden="false" customHeight="false" outlineLevel="0" collapsed="false">
      <c r="A6266" s="0" t="n">
        <v>18358201</v>
      </c>
      <c r="B6266" s="0" t="s">
        <v>14004</v>
      </c>
      <c r="C6266" s="0" t="n">
        <v>1</v>
      </c>
      <c r="D6266" s="0" t="s">
        <v>6924</v>
      </c>
      <c r="E6266" s="0" t="s">
        <v>14005</v>
      </c>
      <c r="F6266" s="0" t="s">
        <v>13946</v>
      </c>
      <c r="G6266" s="0" t="s">
        <v>13947</v>
      </c>
      <c r="H6266" s="0" t="s">
        <v>14006</v>
      </c>
      <c r="I6266" s="0" t="s">
        <v>2123</v>
      </c>
      <c r="J6266" s="0" t="s">
        <v>47</v>
      </c>
      <c r="K6266" s="0" t="s">
        <v>46</v>
      </c>
      <c r="L6266" s="0" t="s">
        <v>47</v>
      </c>
      <c r="M6266" s="0" t="s">
        <v>47</v>
      </c>
      <c r="N6266" s="0" t="n">
        <v>2</v>
      </c>
      <c r="O6266" s="0" t="n">
        <v>15</v>
      </c>
      <c r="P6266" s="0" t="n">
        <v>600</v>
      </c>
      <c r="Q6266" s="0" t="n">
        <v>3.1</v>
      </c>
      <c r="R6266" s="0" t="str">
        <f aca="false">INDEX(Lookup!$B$4:$B$18,MATCH(C6266,Lookup!$A$4:$A$18,0))</f>
        <v>India</v>
      </c>
      <c r="S6266" s="20" t="n">
        <f aca="false">INDEX(Lookup!$D$4:$D$18,MATCH(C6266,Lookup!$A$4:$A$18,0))</f>
        <v>0.012</v>
      </c>
      <c r="T6266" s="21" t="n">
        <f aca="false">ROUND(P6266*S6266,2)</f>
        <v>7.2</v>
      </c>
      <c r="U6266" s="21" t="n">
        <f aca="false">IF(T6266&lt;=10,1,IF(T6266&lt;=20,2,IF(T6266&lt;=30,3,IF(T6266&lt;=40,4,IF(T6266&lt;=50,5,IF(T6266&lt;=100,6,IF(T6266&lt;=250,7,8)))))))</f>
        <v>1</v>
      </c>
      <c r="V6266" s="21" t="n">
        <f aca="false">IF(AND(OR(Dashboard!$T$3="All",R6266=Dashboard!$T$3),OR(Dashboard!$T$4="All",D6266=Dashboard!$T$4)),1,0)</f>
        <v>1</v>
      </c>
      <c r="W6266" s="21" t="n">
        <f aca="false">IF(V6266=1,T6266+ROW()/10000000,0)</f>
        <v>7.2006266</v>
      </c>
    </row>
    <row r="6267" customFormat="false" ht="15" hidden="false" customHeight="false" outlineLevel="0" collapsed="false">
      <c r="A6267" s="0" t="n">
        <v>5392</v>
      </c>
      <c r="B6267" s="0" t="s">
        <v>4121</v>
      </c>
      <c r="C6267" s="0" t="n">
        <v>1</v>
      </c>
      <c r="D6267" s="0" t="s">
        <v>6924</v>
      </c>
      <c r="E6267" s="0" t="s">
        <v>14007</v>
      </c>
      <c r="F6267" s="0" t="s">
        <v>13946</v>
      </c>
      <c r="G6267" s="0" t="s">
        <v>13947</v>
      </c>
      <c r="H6267" s="0" t="s">
        <v>2288</v>
      </c>
      <c r="I6267" s="0" t="s">
        <v>2123</v>
      </c>
      <c r="J6267" s="0" t="s">
        <v>47</v>
      </c>
      <c r="K6267" s="0" t="s">
        <v>47</v>
      </c>
      <c r="L6267" s="0" t="s">
        <v>47</v>
      </c>
      <c r="M6267" s="0" t="s">
        <v>47</v>
      </c>
      <c r="N6267" s="0" t="n">
        <v>1</v>
      </c>
      <c r="O6267" s="0" t="n">
        <v>110</v>
      </c>
      <c r="P6267" s="0" t="n">
        <v>400</v>
      </c>
      <c r="Q6267" s="0" t="n">
        <v>3.3</v>
      </c>
      <c r="R6267" s="0" t="str">
        <f aca="false">INDEX(Lookup!$B$4:$B$18,MATCH(C6267,Lookup!$A$4:$A$18,0))</f>
        <v>India</v>
      </c>
      <c r="S6267" s="20" t="n">
        <f aca="false">INDEX(Lookup!$D$4:$D$18,MATCH(C6267,Lookup!$A$4:$A$18,0))</f>
        <v>0.012</v>
      </c>
      <c r="T6267" s="21" t="n">
        <f aca="false">ROUND(P6267*S6267,2)</f>
        <v>4.8</v>
      </c>
      <c r="U6267" s="21" t="n">
        <f aca="false">IF(T6267&lt;=10,1,IF(T6267&lt;=20,2,IF(T6267&lt;=30,3,IF(T6267&lt;=40,4,IF(T6267&lt;=50,5,IF(T6267&lt;=100,6,IF(T6267&lt;=250,7,8)))))))</f>
        <v>1</v>
      </c>
      <c r="V6267" s="21" t="n">
        <f aca="false">IF(AND(OR(Dashboard!$T$3="All",R6267=Dashboard!$T$3),OR(Dashboard!$T$4="All",D6267=Dashboard!$T$4)),1,0)</f>
        <v>1</v>
      </c>
      <c r="W6267" s="21" t="n">
        <f aca="false">IF(V6267=1,T6267+ROW()/10000000,0)</f>
        <v>4.8006267</v>
      </c>
    </row>
    <row r="6268" customFormat="false" ht="15" hidden="false" customHeight="false" outlineLevel="0" collapsed="false">
      <c r="A6268" s="0" t="n">
        <v>312334</v>
      </c>
      <c r="B6268" s="0" t="s">
        <v>14008</v>
      </c>
      <c r="C6268" s="0" t="n">
        <v>1</v>
      </c>
      <c r="D6268" s="0" t="s">
        <v>6924</v>
      </c>
      <c r="E6268" s="0" t="s">
        <v>14009</v>
      </c>
      <c r="F6268" s="0" t="s">
        <v>13946</v>
      </c>
      <c r="G6268" s="0" t="s">
        <v>13947</v>
      </c>
      <c r="H6268" s="0" t="s">
        <v>2288</v>
      </c>
      <c r="I6268" s="0" t="s">
        <v>2123</v>
      </c>
      <c r="J6268" s="0" t="s">
        <v>47</v>
      </c>
      <c r="K6268" s="0" t="s">
        <v>46</v>
      </c>
      <c r="L6268" s="0" t="s">
        <v>47</v>
      </c>
      <c r="M6268" s="0" t="s">
        <v>47</v>
      </c>
      <c r="N6268" s="0" t="n">
        <v>2</v>
      </c>
      <c r="O6268" s="0" t="n">
        <v>31</v>
      </c>
      <c r="P6268" s="0" t="n">
        <v>550</v>
      </c>
      <c r="Q6268" s="0" t="n">
        <v>3.3</v>
      </c>
      <c r="R6268" s="0" t="str">
        <f aca="false">INDEX(Lookup!$B$4:$B$18,MATCH(C6268,Lookup!$A$4:$A$18,0))</f>
        <v>India</v>
      </c>
      <c r="S6268" s="20" t="n">
        <f aca="false">INDEX(Lookup!$D$4:$D$18,MATCH(C6268,Lookup!$A$4:$A$18,0))</f>
        <v>0.012</v>
      </c>
      <c r="T6268" s="21" t="n">
        <f aca="false">ROUND(P6268*S6268,2)</f>
        <v>6.6</v>
      </c>
      <c r="U6268" s="21" t="n">
        <f aca="false">IF(T6268&lt;=10,1,IF(T6268&lt;=20,2,IF(T6268&lt;=30,3,IF(T6268&lt;=40,4,IF(T6268&lt;=50,5,IF(T6268&lt;=100,6,IF(T6268&lt;=250,7,8)))))))</f>
        <v>1</v>
      </c>
      <c r="V6268" s="21" t="n">
        <f aca="false">IF(AND(OR(Dashboard!$T$3="All",R6268=Dashboard!$T$3),OR(Dashboard!$T$4="All",D6268=Dashboard!$T$4)),1,0)</f>
        <v>1</v>
      </c>
      <c r="W6268" s="21" t="n">
        <f aca="false">IF(V6268=1,T6268+ROW()/10000000,0)</f>
        <v>6.6006268</v>
      </c>
    </row>
    <row r="6269" customFormat="false" ht="15" hidden="false" customHeight="false" outlineLevel="0" collapsed="false">
      <c r="A6269" s="0" t="n">
        <v>18396440</v>
      </c>
      <c r="B6269" s="0" t="s">
        <v>14010</v>
      </c>
      <c r="C6269" s="0" t="n">
        <v>1</v>
      </c>
      <c r="D6269" s="0" t="s">
        <v>6924</v>
      </c>
      <c r="E6269" s="0" t="s">
        <v>14011</v>
      </c>
      <c r="F6269" s="0" t="s">
        <v>13946</v>
      </c>
      <c r="G6269" s="0" t="s">
        <v>13947</v>
      </c>
      <c r="H6269" s="0" t="s">
        <v>2359</v>
      </c>
      <c r="I6269" s="0" t="s">
        <v>2123</v>
      </c>
      <c r="J6269" s="0" t="s">
        <v>47</v>
      </c>
      <c r="K6269" s="0" t="s">
        <v>46</v>
      </c>
      <c r="L6269" s="0" t="s">
        <v>47</v>
      </c>
      <c r="M6269" s="0" t="s">
        <v>47</v>
      </c>
      <c r="N6269" s="0" t="n">
        <v>2</v>
      </c>
      <c r="O6269" s="0" t="n">
        <v>4</v>
      </c>
      <c r="P6269" s="0" t="n">
        <v>500</v>
      </c>
      <c r="Q6269" s="0" t="n">
        <v>2.6</v>
      </c>
      <c r="R6269" s="0" t="str">
        <f aca="false">INDEX(Lookup!$B$4:$B$18,MATCH(C6269,Lookup!$A$4:$A$18,0))</f>
        <v>India</v>
      </c>
      <c r="S6269" s="20" t="n">
        <f aca="false">INDEX(Lookup!$D$4:$D$18,MATCH(C6269,Lookup!$A$4:$A$18,0))</f>
        <v>0.012</v>
      </c>
      <c r="T6269" s="21" t="n">
        <f aca="false">ROUND(P6269*S6269,2)</f>
        <v>6</v>
      </c>
      <c r="U6269" s="21" t="n">
        <f aca="false">IF(T6269&lt;=10,1,IF(T6269&lt;=20,2,IF(T6269&lt;=30,3,IF(T6269&lt;=40,4,IF(T6269&lt;=50,5,IF(T6269&lt;=100,6,IF(T6269&lt;=250,7,8)))))))</f>
        <v>1</v>
      </c>
      <c r="V6269" s="21" t="n">
        <f aca="false">IF(AND(OR(Dashboard!$T$3="All",R6269=Dashboard!$T$3),OR(Dashboard!$T$4="All",D6269=Dashboard!$T$4)),1,0)</f>
        <v>1</v>
      </c>
      <c r="W6269" s="21" t="n">
        <f aca="false">IF(V6269=1,T6269+ROW()/10000000,0)</f>
        <v>6.0006269</v>
      </c>
    </row>
    <row r="6270" customFormat="false" ht="15" hidden="false" customHeight="false" outlineLevel="0" collapsed="false">
      <c r="A6270" s="0" t="n">
        <v>3966</v>
      </c>
      <c r="B6270" s="0" t="s">
        <v>14012</v>
      </c>
      <c r="C6270" s="0" t="n">
        <v>1</v>
      </c>
      <c r="D6270" s="0" t="s">
        <v>6924</v>
      </c>
      <c r="E6270" s="0" t="s">
        <v>14013</v>
      </c>
      <c r="F6270" s="0" t="s">
        <v>13946</v>
      </c>
      <c r="G6270" s="0" t="s">
        <v>13947</v>
      </c>
      <c r="H6270" s="0" t="s">
        <v>2128</v>
      </c>
      <c r="I6270" s="0" t="s">
        <v>2123</v>
      </c>
      <c r="J6270" s="0" t="s">
        <v>47</v>
      </c>
      <c r="K6270" s="0" t="s">
        <v>46</v>
      </c>
      <c r="L6270" s="0" t="s">
        <v>47</v>
      </c>
      <c r="M6270" s="0" t="s">
        <v>47</v>
      </c>
      <c r="N6270" s="0" t="n">
        <v>2</v>
      </c>
      <c r="O6270" s="0" t="n">
        <v>48</v>
      </c>
      <c r="P6270" s="0" t="n">
        <v>750</v>
      </c>
      <c r="Q6270" s="0" t="n">
        <v>2.6</v>
      </c>
      <c r="R6270" s="0" t="str">
        <f aca="false">INDEX(Lookup!$B$4:$B$18,MATCH(C6270,Lookup!$A$4:$A$18,0))</f>
        <v>India</v>
      </c>
      <c r="S6270" s="20" t="n">
        <f aca="false">INDEX(Lookup!$D$4:$D$18,MATCH(C6270,Lookup!$A$4:$A$18,0))</f>
        <v>0.012</v>
      </c>
      <c r="T6270" s="21" t="n">
        <f aca="false">ROUND(P6270*S6270,2)</f>
        <v>9</v>
      </c>
      <c r="U6270" s="21" t="n">
        <f aca="false">IF(T6270&lt;=10,1,IF(T6270&lt;=20,2,IF(T6270&lt;=30,3,IF(T6270&lt;=40,4,IF(T6270&lt;=50,5,IF(T6270&lt;=100,6,IF(T6270&lt;=250,7,8)))))))</f>
        <v>1</v>
      </c>
      <c r="V6270" s="21" t="n">
        <f aca="false">IF(AND(OR(Dashboard!$T$3="All",R6270=Dashboard!$T$3),OR(Dashboard!$T$4="All",D6270=Dashboard!$T$4)),1,0)</f>
        <v>1</v>
      </c>
      <c r="W6270" s="21" t="n">
        <f aca="false">IF(V6270=1,T6270+ROW()/10000000,0)</f>
        <v>9.000627</v>
      </c>
    </row>
    <row r="6271" customFormat="false" ht="15" hidden="false" customHeight="false" outlineLevel="0" collapsed="false">
      <c r="A6271" s="0" t="n">
        <v>304389</v>
      </c>
      <c r="B6271" s="0" t="s">
        <v>14014</v>
      </c>
      <c r="C6271" s="0" t="n">
        <v>1</v>
      </c>
      <c r="D6271" s="0" t="s">
        <v>6924</v>
      </c>
      <c r="E6271" s="0" t="s">
        <v>14015</v>
      </c>
      <c r="F6271" s="0" t="s">
        <v>13946</v>
      </c>
      <c r="G6271" s="0" t="s">
        <v>13947</v>
      </c>
      <c r="H6271" s="0" t="s">
        <v>69</v>
      </c>
      <c r="I6271" s="0" t="s">
        <v>2123</v>
      </c>
      <c r="J6271" s="0" t="s">
        <v>47</v>
      </c>
      <c r="K6271" s="0" t="s">
        <v>47</v>
      </c>
      <c r="L6271" s="0" t="s">
        <v>47</v>
      </c>
      <c r="M6271" s="0" t="s">
        <v>47</v>
      </c>
      <c r="N6271" s="0" t="n">
        <v>1</v>
      </c>
      <c r="O6271" s="0" t="n">
        <v>9</v>
      </c>
      <c r="P6271" s="0" t="n">
        <v>400</v>
      </c>
      <c r="Q6271" s="0" t="n">
        <v>2.9</v>
      </c>
      <c r="R6271" s="0" t="str">
        <f aca="false">INDEX(Lookup!$B$4:$B$18,MATCH(C6271,Lookup!$A$4:$A$18,0))</f>
        <v>India</v>
      </c>
      <c r="S6271" s="20" t="n">
        <f aca="false">INDEX(Lookup!$D$4:$D$18,MATCH(C6271,Lookup!$A$4:$A$18,0))</f>
        <v>0.012</v>
      </c>
      <c r="T6271" s="21" t="n">
        <f aca="false">ROUND(P6271*S6271,2)</f>
        <v>4.8</v>
      </c>
      <c r="U6271" s="21" t="n">
        <f aca="false">IF(T6271&lt;=10,1,IF(T6271&lt;=20,2,IF(T6271&lt;=30,3,IF(T6271&lt;=40,4,IF(T6271&lt;=50,5,IF(T6271&lt;=100,6,IF(T6271&lt;=250,7,8)))))))</f>
        <v>1</v>
      </c>
      <c r="V6271" s="21" t="n">
        <f aca="false">IF(AND(OR(Dashboard!$T$3="All",R6271=Dashboard!$T$3),OR(Dashboard!$T$4="All",D6271=Dashboard!$T$4)),1,0)</f>
        <v>1</v>
      </c>
      <c r="W6271" s="21" t="n">
        <f aca="false">IF(V6271=1,T6271+ROW()/10000000,0)</f>
        <v>4.8006271</v>
      </c>
    </row>
    <row r="6272" customFormat="false" ht="15" hidden="false" customHeight="false" outlineLevel="0" collapsed="false">
      <c r="A6272" s="0" t="n">
        <v>18175260</v>
      </c>
      <c r="B6272" s="0" t="s">
        <v>14016</v>
      </c>
      <c r="C6272" s="0" t="n">
        <v>1</v>
      </c>
      <c r="D6272" s="0" t="s">
        <v>6924</v>
      </c>
      <c r="E6272" s="0" t="s">
        <v>14017</v>
      </c>
      <c r="F6272" s="0" t="s">
        <v>13946</v>
      </c>
      <c r="G6272" s="0" t="s">
        <v>13947</v>
      </c>
      <c r="H6272" s="0" t="s">
        <v>2307</v>
      </c>
      <c r="I6272" s="0" t="s">
        <v>2123</v>
      </c>
      <c r="J6272" s="0" t="s">
        <v>47</v>
      </c>
      <c r="K6272" s="0" t="s">
        <v>46</v>
      </c>
      <c r="L6272" s="0" t="s">
        <v>47</v>
      </c>
      <c r="M6272" s="0" t="s">
        <v>47</v>
      </c>
      <c r="N6272" s="0" t="n">
        <v>2</v>
      </c>
      <c r="O6272" s="0" t="n">
        <v>24</v>
      </c>
      <c r="P6272" s="0" t="n">
        <v>600</v>
      </c>
      <c r="Q6272" s="0" t="n">
        <v>3.3</v>
      </c>
      <c r="R6272" s="0" t="str">
        <f aca="false">INDEX(Lookup!$B$4:$B$18,MATCH(C6272,Lookup!$A$4:$A$18,0))</f>
        <v>India</v>
      </c>
      <c r="S6272" s="20" t="n">
        <f aca="false">INDEX(Lookup!$D$4:$D$18,MATCH(C6272,Lookup!$A$4:$A$18,0))</f>
        <v>0.012</v>
      </c>
      <c r="T6272" s="21" t="n">
        <f aca="false">ROUND(P6272*S6272,2)</f>
        <v>7.2</v>
      </c>
      <c r="U6272" s="21" t="n">
        <f aca="false">IF(T6272&lt;=10,1,IF(T6272&lt;=20,2,IF(T6272&lt;=30,3,IF(T6272&lt;=40,4,IF(T6272&lt;=50,5,IF(T6272&lt;=100,6,IF(T6272&lt;=250,7,8)))))))</f>
        <v>1</v>
      </c>
      <c r="V6272" s="21" t="n">
        <f aca="false">IF(AND(OR(Dashboard!$T$3="All",R6272=Dashboard!$T$3),OR(Dashboard!$T$4="All",D6272=Dashboard!$T$4)),1,0)</f>
        <v>1</v>
      </c>
      <c r="W6272" s="21" t="n">
        <f aca="false">IF(V6272=1,T6272+ROW()/10000000,0)</f>
        <v>7.2006272</v>
      </c>
    </row>
    <row r="6273" customFormat="false" ht="15" hidden="false" customHeight="false" outlineLevel="0" collapsed="false">
      <c r="A6273" s="0" t="n">
        <v>18057827</v>
      </c>
      <c r="B6273" s="0" t="s">
        <v>14018</v>
      </c>
      <c r="C6273" s="0" t="n">
        <v>1</v>
      </c>
      <c r="D6273" s="0" t="s">
        <v>6924</v>
      </c>
      <c r="E6273" s="0" t="s">
        <v>14019</v>
      </c>
      <c r="F6273" s="0" t="s">
        <v>13946</v>
      </c>
      <c r="G6273" s="0" t="s">
        <v>13947</v>
      </c>
      <c r="H6273" s="0" t="s">
        <v>2122</v>
      </c>
      <c r="I6273" s="0" t="s">
        <v>2123</v>
      </c>
      <c r="J6273" s="0" t="s">
        <v>47</v>
      </c>
      <c r="K6273" s="0" t="s">
        <v>46</v>
      </c>
      <c r="L6273" s="0" t="s">
        <v>47</v>
      </c>
      <c r="M6273" s="0" t="s">
        <v>47</v>
      </c>
      <c r="N6273" s="0" t="n">
        <v>1</v>
      </c>
      <c r="O6273" s="0" t="n">
        <v>8</v>
      </c>
      <c r="P6273" s="0" t="n">
        <v>400</v>
      </c>
      <c r="Q6273" s="0" t="n">
        <v>2.7</v>
      </c>
      <c r="R6273" s="0" t="str">
        <f aca="false">INDEX(Lookup!$B$4:$B$18,MATCH(C6273,Lookup!$A$4:$A$18,0))</f>
        <v>India</v>
      </c>
      <c r="S6273" s="20" t="n">
        <f aca="false">INDEX(Lookup!$D$4:$D$18,MATCH(C6273,Lookup!$A$4:$A$18,0))</f>
        <v>0.012</v>
      </c>
      <c r="T6273" s="21" t="n">
        <f aca="false">ROUND(P6273*S6273,2)</f>
        <v>4.8</v>
      </c>
      <c r="U6273" s="21" t="n">
        <f aca="false">IF(T6273&lt;=10,1,IF(T6273&lt;=20,2,IF(T6273&lt;=30,3,IF(T6273&lt;=40,4,IF(T6273&lt;=50,5,IF(T6273&lt;=100,6,IF(T6273&lt;=250,7,8)))))))</f>
        <v>1</v>
      </c>
      <c r="V6273" s="21" t="n">
        <f aca="false">IF(AND(OR(Dashboard!$T$3="All",R6273=Dashboard!$T$3),OR(Dashboard!$T$4="All",D6273=Dashboard!$T$4)),1,0)</f>
        <v>1</v>
      </c>
      <c r="W6273" s="21" t="n">
        <f aca="false">IF(V6273=1,T6273+ROW()/10000000,0)</f>
        <v>4.8006273</v>
      </c>
    </row>
    <row r="6274" customFormat="false" ht="15" hidden="false" customHeight="false" outlineLevel="0" collapsed="false">
      <c r="A6274" s="0" t="n">
        <v>8961</v>
      </c>
      <c r="B6274" s="0" t="s">
        <v>14020</v>
      </c>
      <c r="C6274" s="0" t="n">
        <v>1</v>
      </c>
      <c r="D6274" s="0" t="s">
        <v>6924</v>
      </c>
      <c r="E6274" s="0" t="s">
        <v>14021</v>
      </c>
      <c r="F6274" s="0" t="s">
        <v>13946</v>
      </c>
      <c r="G6274" s="0" t="s">
        <v>13947</v>
      </c>
      <c r="H6274" s="0" t="s">
        <v>2122</v>
      </c>
      <c r="I6274" s="0" t="s">
        <v>2123</v>
      </c>
      <c r="J6274" s="0" t="s">
        <v>47</v>
      </c>
      <c r="K6274" s="0" t="s">
        <v>47</v>
      </c>
      <c r="L6274" s="0" t="s">
        <v>47</v>
      </c>
      <c r="M6274" s="0" t="s">
        <v>47</v>
      </c>
      <c r="N6274" s="0" t="n">
        <v>2</v>
      </c>
      <c r="O6274" s="0" t="n">
        <v>26</v>
      </c>
      <c r="P6274" s="0" t="n">
        <v>600</v>
      </c>
      <c r="Q6274" s="0" t="n">
        <v>3.1</v>
      </c>
      <c r="R6274" s="0" t="str">
        <f aca="false">INDEX(Lookup!$B$4:$B$18,MATCH(C6274,Lookup!$A$4:$A$18,0))</f>
        <v>India</v>
      </c>
      <c r="S6274" s="20" t="n">
        <f aca="false">INDEX(Lookup!$D$4:$D$18,MATCH(C6274,Lookup!$A$4:$A$18,0))</f>
        <v>0.012</v>
      </c>
      <c r="T6274" s="21" t="n">
        <f aca="false">ROUND(P6274*S6274,2)</f>
        <v>7.2</v>
      </c>
      <c r="U6274" s="21" t="n">
        <f aca="false">IF(T6274&lt;=10,1,IF(T6274&lt;=20,2,IF(T6274&lt;=30,3,IF(T6274&lt;=40,4,IF(T6274&lt;=50,5,IF(T6274&lt;=100,6,IF(T6274&lt;=250,7,8)))))))</f>
        <v>1</v>
      </c>
      <c r="V6274" s="21" t="n">
        <f aca="false">IF(AND(OR(Dashboard!$T$3="All",R6274=Dashboard!$T$3),OR(Dashboard!$T$4="All",D6274=Dashboard!$T$4)),1,0)</f>
        <v>1</v>
      </c>
      <c r="W6274" s="21" t="n">
        <f aca="false">IF(V6274=1,T6274+ROW()/10000000,0)</f>
        <v>7.2006274</v>
      </c>
    </row>
    <row r="6275" customFormat="false" ht="15" hidden="false" customHeight="false" outlineLevel="0" collapsed="false">
      <c r="A6275" s="0" t="n">
        <v>312327</v>
      </c>
      <c r="B6275" s="0" t="s">
        <v>14022</v>
      </c>
      <c r="C6275" s="0" t="n">
        <v>1</v>
      </c>
      <c r="D6275" s="0" t="s">
        <v>6924</v>
      </c>
      <c r="E6275" s="0" t="s">
        <v>14023</v>
      </c>
      <c r="F6275" s="0" t="s">
        <v>13946</v>
      </c>
      <c r="G6275" s="0" t="s">
        <v>13947</v>
      </c>
      <c r="H6275" s="0" t="s">
        <v>69</v>
      </c>
      <c r="I6275" s="0" t="s">
        <v>2123</v>
      </c>
      <c r="J6275" s="0" t="s">
        <v>47</v>
      </c>
      <c r="K6275" s="0" t="s">
        <v>47</v>
      </c>
      <c r="L6275" s="0" t="s">
        <v>47</v>
      </c>
      <c r="M6275" s="0" t="s">
        <v>47</v>
      </c>
      <c r="N6275" s="0" t="n">
        <v>1</v>
      </c>
      <c r="O6275" s="0" t="n">
        <v>13</v>
      </c>
      <c r="P6275" s="0" t="n">
        <v>400</v>
      </c>
      <c r="Q6275" s="0" t="n">
        <v>3.1</v>
      </c>
      <c r="R6275" s="0" t="str">
        <f aca="false">INDEX(Lookup!$B$4:$B$18,MATCH(C6275,Lookup!$A$4:$A$18,0))</f>
        <v>India</v>
      </c>
      <c r="S6275" s="20" t="n">
        <f aca="false">INDEX(Lookup!$D$4:$D$18,MATCH(C6275,Lookup!$A$4:$A$18,0))</f>
        <v>0.012</v>
      </c>
      <c r="T6275" s="21" t="n">
        <f aca="false">ROUND(P6275*S6275,2)</f>
        <v>4.8</v>
      </c>
      <c r="U6275" s="21" t="n">
        <f aca="false">IF(T6275&lt;=10,1,IF(T6275&lt;=20,2,IF(T6275&lt;=30,3,IF(T6275&lt;=40,4,IF(T6275&lt;=50,5,IF(T6275&lt;=100,6,IF(T6275&lt;=250,7,8)))))))</f>
        <v>1</v>
      </c>
      <c r="V6275" s="21" t="n">
        <f aca="false">IF(AND(OR(Dashboard!$T$3="All",R6275=Dashboard!$T$3),OR(Dashboard!$T$4="All",D6275=Dashboard!$T$4)),1,0)</f>
        <v>1</v>
      </c>
      <c r="W6275" s="21" t="n">
        <f aca="false">IF(V6275=1,T6275+ROW()/10000000,0)</f>
        <v>4.8006275</v>
      </c>
    </row>
    <row r="6276" customFormat="false" ht="15" hidden="false" customHeight="false" outlineLevel="0" collapsed="false">
      <c r="A6276" s="0" t="n">
        <v>306809</v>
      </c>
      <c r="B6276" s="0" t="s">
        <v>14024</v>
      </c>
      <c r="C6276" s="0" t="n">
        <v>1</v>
      </c>
      <c r="D6276" s="0" t="s">
        <v>6924</v>
      </c>
      <c r="E6276" s="0" t="s">
        <v>14025</v>
      </c>
      <c r="F6276" s="0" t="s">
        <v>13946</v>
      </c>
      <c r="G6276" s="0" t="s">
        <v>13947</v>
      </c>
      <c r="H6276" s="0" t="s">
        <v>2185</v>
      </c>
      <c r="I6276" s="0" t="s">
        <v>2123</v>
      </c>
      <c r="J6276" s="0" t="s">
        <v>47</v>
      </c>
      <c r="K6276" s="0" t="s">
        <v>46</v>
      </c>
      <c r="L6276" s="0" t="s">
        <v>47</v>
      </c>
      <c r="M6276" s="0" t="s">
        <v>47</v>
      </c>
      <c r="N6276" s="0" t="n">
        <v>2</v>
      </c>
      <c r="O6276" s="0" t="n">
        <v>158</v>
      </c>
      <c r="P6276" s="0" t="n">
        <v>500</v>
      </c>
      <c r="Q6276" s="0" t="n">
        <v>3.2</v>
      </c>
      <c r="R6276" s="0" t="str">
        <f aca="false">INDEX(Lookup!$B$4:$B$18,MATCH(C6276,Lookup!$A$4:$A$18,0))</f>
        <v>India</v>
      </c>
      <c r="S6276" s="20" t="n">
        <f aca="false">INDEX(Lookup!$D$4:$D$18,MATCH(C6276,Lookup!$A$4:$A$18,0))</f>
        <v>0.012</v>
      </c>
      <c r="T6276" s="21" t="n">
        <f aca="false">ROUND(P6276*S6276,2)</f>
        <v>6</v>
      </c>
      <c r="U6276" s="21" t="n">
        <f aca="false">IF(T6276&lt;=10,1,IF(T6276&lt;=20,2,IF(T6276&lt;=30,3,IF(T6276&lt;=40,4,IF(T6276&lt;=50,5,IF(T6276&lt;=100,6,IF(T6276&lt;=250,7,8)))))))</f>
        <v>1</v>
      </c>
      <c r="V6276" s="21" t="n">
        <f aca="false">IF(AND(OR(Dashboard!$T$3="All",R6276=Dashboard!$T$3),OR(Dashboard!$T$4="All",D6276=Dashboard!$T$4)),1,0)</f>
        <v>1</v>
      </c>
      <c r="W6276" s="21" t="n">
        <f aca="false">IF(V6276=1,T6276+ROW()/10000000,0)</f>
        <v>6.0006276</v>
      </c>
    </row>
    <row r="6277" customFormat="false" ht="15" hidden="false" customHeight="false" outlineLevel="0" collapsed="false">
      <c r="A6277" s="0" t="n">
        <v>9792</v>
      </c>
      <c r="B6277" s="0" t="s">
        <v>14026</v>
      </c>
      <c r="C6277" s="0" t="n">
        <v>1</v>
      </c>
      <c r="D6277" s="0" t="s">
        <v>6924</v>
      </c>
      <c r="E6277" s="0" t="s">
        <v>14027</v>
      </c>
      <c r="F6277" s="0" t="s">
        <v>13946</v>
      </c>
      <c r="G6277" s="0" t="s">
        <v>13947</v>
      </c>
      <c r="H6277" s="0" t="s">
        <v>2122</v>
      </c>
      <c r="I6277" s="0" t="s">
        <v>2123</v>
      </c>
      <c r="J6277" s="0" t="s">
        <v>47</v>
      </c>
      <c r="K6277" s="0" t="s">
        <v>46</v>
      </c>
      <c r="L6277" s="0" t="s">
        <v>47</v>
      </c>
      <c r="M6277" s="0" t="s">
        <v>47</v>
      </c>
      <c r="N6277" s="0" t="n">
        <v>2</v>
      </c>
      <c r="O6277" s="0" t="n">
        <v>80</v>
      </c>
      <c r="P6277" s="0" t="n">
        <v>600</v>
      </c>
      <c r="Q6277" s="0" t="n">
        <v>3</v>
      </c>
      <c r="R6277" s="0" t="str">
        <f aca="false">INDEX(Lookup!$B$4:$B$18,MATCH(C6277,Lookup!$A$4:$A$18,0))</f>
        <v>India</v>
      </c>
      <c r="S6277" s="20" t="n">
        <f aca="false">INDEX(Lookup!$D$4:$D$18,MATCH(C6277,Lookup!$A$4:$A$18,0))</f>
        <v>0.012</v>
      </c>
      <c r="T6277" s="21" t="n">
        <f aca="false">ROUND(P6277*S6277,2)</f>
        <v>7.2</v>
      </c>
      <c r="U6277" s="21" t="n">
        <f aca="false">IF(T6277&lt;=10,1,IF(T6277&lt;=20,2,IF(T6277&lt;=30,3,IF(T6277&lt;=40,4,IF(T6277&lt;=50,5,IF(T6277&lt;=100,6,IF(T6277&lt;=250,7,8)))))))</f>
        <v>1</v>
      </c>
      <c r="V6277" s="21" t="n">
        <f aca="false">IF(AND(OR(Dashboard!$T$3="All",R6277=Dashboard!$T$3),OR(Dashboard!$T$4="All",D6277=Dashboard!$T$4)),1,0)</f>
        <v>1</v>
      </c>
      <c r="W6277" s="21" t="n">
        <f aca="false">IF(V6277=1,T6277+ROW()/10000000,0)</f>
        <v>7.2006277</v>
      </c>
    </row>
    <row r="6278" customFormat="false" ht="15" hidden="false" customHeight="false" outlineLevel="0" collapsed="false">
      <c r="A6278" s="0" t="n">
        <v>18218787</v>
      </c>
      <c r="B6278" s="0" t="s">
        <v>14028</v>
      </c>
      <c r="C6278" s="0" t="n">
        <v>1</v>
      </c>
      <c r="D6278" s="0" t="s">
        <v>6924</v>
      </c>
      <c r="E6278" s="0" t="s">
        <v>14029</v>
      </c>
      <c r="F6278" s="0" t="s">
        <v>13946</v>
      </c>
      <c r="G6278" s="0" t="s">
        <v>13947</v>
      </c>
      <c r="H6278" s="0" t="s">
        <v>2171</v>
      </c>
      <c r="I6278" s="0" t="s">
        <v>2123</v>
      </c>
      <c r="J6278" s="0" t="s">
        <v>47</v>
      </c>
      <c r="K6278" s="0" t="s">
        <v>47</v>
      </c>
      <c r="L6278" s="0" t="s">
        <v>47</v>
      </c>
      <c r="M6278" s="0" t="s">
        <v>47</v>
      </c>
      <c r="N6278" s="0" t="n">
        <v>2</v>
      </c>
      <c r="O6278" s="0" t="n">
        <v>25</v>
      </c>
      <c r="P6278" s="0" t="n">
        <v>600</v>
      </c>
      <c r="Q6278" s="0" t="n">
        <v>3.4</v>
      </c>
      <c r="R6278" s="0" t="str">
        <f aca="false">INDEX(Lookup!$B$4:$B$18,MATCH(C6278,Lookup!$A$4:$A$18,0))</f>
        <v>India</v>
      </c>
      <c r="S6278" s="20" t="n">
        <f aca="false">INDEX(Lookup!$D$4:$D$18,MATCH(C6278,Lookup!$A$4:$A$18,0))</f>
        <v>0.012</v>
      </c>
      <c r="T6278" s="21" t="n">
        <f aca="false">ROUND(P6278*S6278,2)</f>
        <v>7.2</v>
      </c>
      <c r="U6278" s="21" t="n">
        <f aca="false">IF(T6278&lt;=10,1,IF(T6278&lt;=20,2,IF(T6278&lt;=30,3,IF(T6278&lt;=40,4,IF(T6278&lt;=50,5,IF(T6278&lt;=100,6,IF(T6278&lt;=250,7,8)))))))</f>
        <v>1</v>
      </c>
      <c r="V6278" s="21" t="n">
        <f aca="false">IF(AND(OR(Dashboard!$T$3="All",R6278=Dashboard!$T$3),OR(Dashboard!$T$4="All",D6278=Dashboard!$T$4)),1,0)</f>
        <v>1</v>
      </c>
      <c r="W6278" s="21" t="n">
        <f aca="false">IF(V6278=1,T6278+ROW()/10000000,0)</f>
        <v>7.2006278</v>
      </c>
    </row>
    <row r="6279" customFormat="false" ht="15" hidden="false" customHeight="false" outlineLevel="0" collapsed="false">
      <c r="A6279" s="0" t="n">
        <v>311512</v>
      </c>
      <c r="B6279" s="0" t="s">
        <v>2300</v>
      </c>
      <c r="C6279" s="0" t="n">
        <v>1</v>
      </c>
      <c r="D6279" s="0" t="s">
        <v>6924</v>
      </c>
      <c r="E6279" s="0" t="s">
        <v>14030</v>
      </c>
      <c r="F6279" s="0" t="s">
        <v>13946</v>
      </c>
      <c r="G6279" s="0" t="s">
        <v>13947</v>
      </c>
      <c r="H6279" s="0" t="s">
        <v>3005</v>
      </c>
      <c r="I6279" s="0" t="s">
        <v>2123</v>
      </c>
      <c r="J6279" s="0" t="s">
        <v>47</v>
      </c>
      <c r="K6279" s="0" t="s">
        <v>46</v>
      </c>
      <c r="L6279" s="0" t="s">
        <v>47</v>
      </c>
      <c r="M6279" s="0" t="s">
        <v>47</v>
      </c>
      <c r="N6279" s="0" t="n">
        <v>2</v>
      </c>
      <c r="O6279" s="0" t="n">
        <v>77</v>
      </c>
      <c r="P6279" s="0" t="n">
        <v>500</v>
      </c>
      <c r="Q6279" s="0" t="n">
        <v>3.3</v>
      </c>
      <c r="R6279" s="0" t="str">
        <f aca="false">INDEX(Lookup!$B$4:$B$18,MATCH(C6279,Lookup!$A$4:$A$18,0))</f>
        <v>India</v>
      </c>
      <c r="S6279" s="20" t="n">
        <f aca="false">INDEX(Lookup!$D$4:$D$18,MATCH(C6279,Lookup!$A$4:$A$18,0))</f>
        <v>0.012</v>
      </c>
      <c r="T6279" s="21" t="n">
        <f aca="false">ROUND(P6279*S6279,2)</f>
        <v>6</v>
      </c>
      <c r="U6279" s="21" t="n">
        <f aca="false">IF(T6279&lt;=10,1,IF(T6279&lt;=20,2,IF(T6279&lt;=30,3,IF(T6279&lt;=40,4,IF(T6279&lt;=50,5,IF(T6279&lt;=100,6,IF(T6279&lt;=250,7,8)))))))</f>
        <v>1</v>
      </c>
      <c r="V6279" s="21" t="n">
        <f aca="false">IF(AND(OR(Dashboard!$T$3="All",R6279=Dashboard!$T$3),OR(Dashboard!$T$4="All",D6279=Dashboard!$T$4)),1,0)</f>
        <v>1</v>
      </c>
      <c r="W6279" s="21" t="n">
        <f aca="false">IF(V6279=1,T6279+ROW()/10000000,0)</f>
        <v>6.0006279</v>
      </c>
    </row>
    <row r="6280" customFormat="false" ht="15" hidden="false" customHeight="false" outlineLevel="0" collapsed="false">
      <c r="A6280" s="0" t="n">
        <v>18421020</v>
      </c>
      <c r="B6280" s="0" t="s">
        <v>14031</v>
      </c>
      <c r="C6280" s="0" t="n">
        <v>1</v>
      </c>
      <c r="D6280" s="0" t="s">
        <v>6924</v>
      </c>
      <c r="E6280" s="0" t="s">
        <v>14032</v>
      </c>
      <c r="F6280" s="0" t="s">
        <v>13946</v>
      </c>
      <c r="G6280" s="0" t="s">
        <v>13947</v>
      </c>
      <c r="H6280" s="0" t="s">
        <v>3539</v>
      </c>
      <c r="I6280" s="0" t="s">
        <v>2123</v>
      </c>
      <c r="J6280" s="0" t="s">
        <v>46</v>
      </c>
      <c r="K6280" s="0" t="s">
        <v>47</v>
      </c>
      <c r="L6280" s="0" t="s">
        <v>47</v>
      </c>
      <c r="M6280" s="0" t="s">
        <v>47</v>
      </c>
      <c r="N6280" s="0" t="n">
        <v>3</v>
      </c>
      <c r="O6280" s="0" t="n">
        <v>21</v>
      </c>
      <c r="P6280" s="0" t="n">
        <v>1000</v>
      </c>
      <c r="Q6280" s="0" t="n">
        <v>3.4</v>
      </c>
      <c r="R6280" s="0" t="str">
        <f aca="false">INDEX(Lookup!$B$4:$B$18,MATCH(C6280,Lookup!$A$4:$A$18,0))</f>
        <v>India</v>
      </c>
      <c r="S6280" s="20" t="n">
        <f aca="false">INDEX(Lookup!$D$4:$D$18,MATCH(C6280,Lookup!$A$4:$A$18,0))</f>
        <v>0.012</v>
      </c>
      <c r="T6280" s="21" t="n">
        <f aca="false">ROUND(P6280*S6280,2)</f>
        <v>12</v>
      </c>
      <c r="U6280" s="21" t="n">
        <f aca="false">IF(T6280&lt;=10,1,IF(T6280&lt;=20,2,IF(T6280&lt;=30,3,IF(T6280&lt;=40,4,IF(T6280&lt;=50,5,IF(T6280&lt;=100,6,IF(T6280&lt;=250,7,8)))))))</f>
        <v>2</v>
      </c>
      <c r="V6280" s="21" t="n">
        <f aca="false">IF(AND(OR(Dashboard!$T$3="All",R6280=Dashboard!$T$3),OR(Dashboard!$T$4="All",D6280=Dashboard!$T$4)),1,0)</f>
        <v>1</v>
      </c>
      <c r="W6280" s="21" t="n">
        <f aca="false">IF(V6280=1,T6280+ROW()/10000000,0)</f>
        <v>12.000628</v>
      </c>
    </row>
    <row r="6281" customFormat="false" ht="15" hidden="false" customHeight="false" outlineLevel="0" collapsed="false">
      <c r="A6281" s="0" t="n">
        <v>308364</v>
      </c>
      <c r="B6281" s="0" t="s">
        <v>14033</v>
      </c>
      <c r="C6281" s="0" t="n">
        <v>1</v>
      </c>
      <c r="D6281" s="0" t="s">
        <v>6924</v>
      </c>
      <c r="E6281" s="0" t="s">
        <v>14034</v>
      </c>
      <c r="F6281" s="0" t="s">
        <v>13946</v>
      </c>
      <c r="G6281" s="0" t="s">
        <v>13947</v>
      </c>
      <c r="H6281" s="0" t="s">
        <v>2868</v>
      </c>
      <c r="I6281" s="0" t="s">
        <v>2123</v>
      </c>
      <c r="J6281" s="0" t="s">
        <v>47</v>
      </c>
      <c r="K6281" s="0" t="s">
        <v>47</v>
      </c>
      <c r="L6281" s="0" t="s">
        <v>47</v>
      </c>
      <c r="M6281" s="0" t="s">
        <v>47</v>
      </c>
      <c r="N6281" s="0" t="n">
        <v>1</v>
      </c>
      <c r="O6281" s="0" t="n">
        <v>7</v>
      </c>
      <c r="P6281" s="0" t="n">
        <v>400</v>
      </c>
      <c r="Q6281" s="0" t="n">
        <v>3</v>
      </c>
      <c r="R6281" s="0" t="str">
        <f aca="false">INDEX(Lookup!$B$4:$B$18,MATCH(C6281,Lookup!$A$4:$A$18,0))</f>
        <v>India</v>
      </c>
      <c r="S6281" s="20" t="n">
        <f aca="false">INDEX(Lookup!$D$4:$D$18,MATCH(C6281,Lookup!$A$4:$A$18,0))</f>
        <v>0.012</v>
      </c>
      <c r="T6281" s="21" t="n">
        <f aca="false">ROUND(P6281*S6281,2)</f>
        <v>4.8</v>
      </c>
      <c r="U6281" s="21" t="n">
        <f aca="false">IF(T6281&lt;=10,1,IF(T6281&lt;=20,2,IF(T6281&lt;=30,3,IF(T6281&lt;=40,4,IF(T6281&lt;=50,5,IF(T6281&lt;=100,6,IF(T6281&lt;=250,7,8)))))))</f>
        <v>1</v>
      </c>
      <c r="V6281" s="21" t="n">
        <f aca="false">IF(AND(OR(Dashboard!$T$3="All",R6281=Dashboard!$T$3),OR(Dashboard!$T$4="All",D6281=Dashboard!$T$4)),1,0)</f>
        <v>1</v>
      </c>
      <c r="W6281" s="21" t="n">
        <f aca="false">IF(V6281=1,T6281+ROW()/10000000,0)</f>
        <v>4.8006281</v>
      </c>
    </row>
    <row r="6282" customFormat="false" ht="15" hidden="false" customHeight="false" outlineLevel="0" collapsed="false">
      <c r="A6282" s="0" t="n">
        <v>307276</v>
      </c>
      <c r="B6282" s="0" t="s">
        <v>14035</v>
      </c>
      <c r="C6282" s="0" t="n">
        <v>1</v>
      </c>
      <c r="D6282" s="0" t="s">
        <v>6924</v>
      </c>
      <c r="E6282" s="0" t="s">
        <v>14036</v>
      </c>
      <c r="F6282" s="0" t="s">
        <v>13946</v>
      </c>
      <c r="G6282" s="0" t="s">
        <v>13947</v>
      </c>
      <c r="H6282" s="0" t="s">
        <v>4687</v>
      </c>
      <c r="I6282" s="0" t="s">
        <v>2123</v>
      </c>
      <c r="J6282" s="0" t="s">
        <v>47</v>
      </c>
      <c r="K6282" s="0" t="s">
        <v>46</v>
      </c>
      <c r="L6282" s="0" t="s">
        <v>47</v>
      </c>
      <c r="M6282" s="0" t="s">
        <v>47</v>
      </c>
      <c r="N6282" s="0" t="n">
        <v>1</v>
      </c>
      <c r="O6282" s="0" t="n">
        <v>85</v>
      </c>
      <c r="P6282" s="0" t="n">
        <v>300</v>
      </c>
      <c r="Q6282" s="0" t="n">
        <v>3.3</v>
      </c>
      <c r="R6282" s="0" t="str">
        <f aca="false">INDEX(Lookup!$B$4:$B$18,MATCH(C6282,Lookup!$A$4:$A$18,0))</f>
        <v>India</v>
      </c>
      <c r="S6282" s="20" t="n">
        <f aca="false">INDEX(Lookup!$D$4:$D$18,MATCH(C6282,Lookup!$A$4:$A$18,0))</f>
        <v>0.012</v>
      </c>
      <c r="T6282" s="21" t="n">
        <f aca="false">ROUND(P6282*S6282,2)</f>
        <v>3.6</v>
      </c>
      <c r="U6282" s="21" t="n">
        <f aca="false">IF(T6282&lt;=10,1,IF(T6282&lt;=20,2,IF(T6282&lt;=30,3,IF(T6282&lt;=40,4,IF(T6282&lt;=50,5,IF(T6282&lt;=100,6,IF(T6282&lt;=250,7,8)))))))</f>
        <v>1</v>
      </c>
      <c r="V6282" s="21" t="n">
        <f aca="false">IF(AND(OR(Dashboard!$T$3="All",R6282=Dashboard!$T$3),OR(Dashboard!$T$4="All",D6282=Dashboard!$T$4)),1,0)</f>
        <v>1</v>
      </c>
      <c r="W6282" s="21" t="n">
        <f aca="false">IF(V6282=1,T6282+ROW()/10000000,0)</f>
        <v>3.6006282</v>
      </c>
    </row>
    <row r="6283" customFormat="false" ht="15" hidden="false" customHeight="false" outlineLevel="0" collapsed="false">
      <c r="A6283" s="0" t="n">
        <v>18350101</v>
      </c>
      <c r="B6283" s="0" t="s">
        <v>14037</v>
      </c>
      <c r="C6283" s="0" t="n">
        <v>1</v>
      </c>
      <c r="D6283" s="0" t="s">
        <v>6924</v>
      </c>
      <c r="E6283" s="0" t="s">
        <v>14038</v>
      </c>
      <c r="F6283" s="0" t="s">
        <v>13946</v>
      </c>
      <c r="G6283" s="0" t="s">
        <v>13947</v>
      </c>
      <c r="H6283" s="0" t="s">
        <v>2128</v>
      </c>
      <c r="I6283" s="0" t="s">
        <v>2123</v>
      </c>
      <c r="J6283" s="0" t="s">
        <v>47</v>
      </c>
      <c r="K6283" s="0" t="s">
        <v>46</v>
      </c>
      <c r="L6283" s="0" t="s">
        <v>47</v>
      </c>
      <c r="M6283" s="0" t="s">
        <v>47</v>
      </c>
      <c r="N6283" s="0" t="n">
        <v>2</v>
      </c>
      <c r="O6283" s="0" t="n">
        <v>128</v>
      </c>
      <c r="P6283" s="0" t="n">
        <v>500</v>
      </c>
      <c r="Q6283" s="0" t="n">
        <v>3.3</v>
      </c>
      <c r="R6283" s="0" t="str">
        <f aca="false">INDEX(Lookup!$B$4:$B$18,MATCH(C6283,Lookup!$A$4:$A$18,0))</f>
        <v>India</v>
      </c>
      <c r="S6283" s="20" t="n">
        <f aca="false">INDEX(Lookup!$D$4:$D$18,MATCH(C6283,Lookup!$A$4:$A$18,0))</f>
        <v>0.012</v>
      </c>
      <c r="T6283" s="21" t="n">
        <f aca="false">ROUND(P6283*S6283,2)</f>
        <v>6</v>
      </c>
      <c r="U6283" s="21" t="n">
        <f aca="false">IF(T6283&lt;=10,1,IF(T6283&lt;=20,2,IF(T6283&lt;=30,3,IF(T6283&lt;=40,4,IF(T6283&lt;=50,5,IF(T6283&lt;=100,6,IF(T6283&lt;=250,7,8)))))))</f>
        <v>1</v>
      </c>
      <c r="V6283" s="21" t="n">
        <f aca="false">IF(AND(OR(Dashboard!$T$3="All",R6283=Dashboard!$T$3),OR(Dashboard!$T$4="All",D6283=Dashboard!$T$4)),1,0)</f>
        <v>1</v>
      </c>
      <c r="W6283" s="21" t="n">
        <f aca="false">IF(V6283=1,T6283+ROW()/10000000,0)</f>
        <v>6.0006283</v>
      </c>
    </row>
    <row r="6284" customFormat="false" ht="15" hidden="false" customHeight="false" outlineLevel="0" collapsed="false">
      <c r="A6284" s="0" t="n">
        <v>18361220</v>
      </c>
      <c r="B6284" s="0" t="s">
        <v>14039</v>
      </c>
      <c r="C6284" s="0" t="n">
        <v>1</v>
      </c>
      <c r="D6284" s="0" t="s">
        <v>6924</v>
      </c>
      <c r="E6284" s="0" t="s">
        <v>14040</v>
      </c>
      <c r="F6284" s="0" t="s">
        <v>13946</v>
      </c>
      <c r="G6284" s="0" t="s">
        <v>13947</v>
      </c>
      <c r="H6284" s="0" t="s">
        <v>3129</v>
      </c>
      <c r="I6284" s="0" t="s">
        <v>2123</v>
      </c>
      <c r="J6284" s="0" t="s">
        <v>47</v>
      </c>
      <c r="K6284" s="0" t="s">
        <v>47</v>
      </c>
      <c r="L6284" s="0" t="s">
        <v>47</v>
      </c>
      <c r="M6284" s="0" t="s">
        <v>47</v>
      </c>
      <c r="N6284" s="0" t="n">
        <v>1</v>
      </c>
      <c r="O6284" s="0" t="n">
        <v>4</v>
      </c>
      <c r="P6284" s="0" t="n">
        <v>250</v>
      </c>
      <c r="Q6284" s="0" t="n">
        <v>3</v>
      </c>
      <c r="R6284" s="0" t="str">
        <f aca="false">INDEX(Lookup!$B$4:$B$18,MATCH(C6284,Lookup!$A$4:$A$18,0))</f>
        <v>India</v>
      </c>
      <c r="S6284" s="20" t="n">
        <f aca="false">INDEX(Lookup!$D$4:$D$18,MATCH(C6284,Lookup!$A$4:$A$18,0))</f>
        <v>0.012</v>
      </c>
      <c r="T6284" s="21" t="n">
        <f aca="false">ROUND(P6284*S6284,2)</f>
        <v>3</v>
      </c>
      <c r="U6284" s="21" t="n">
        <f aca="false">IF(T6284&lt;=10,1,IF(T6284&lt;=20,2,IF(T6284&lt;=30,3,IF(T6284&lt;=40,4,IF(T6284&lt;=50,5,IF(T6284&lt;=100,6,IF(T6284&lt;=250,7,8)))))))</f>
        <v>1</v>
      </c>
      <c r="V6284" s="21" t="n">
        <f aca="false">IF(AND(OR(Dashboard!$T$3="All",R6284=Dashboard!$T$3),OR(Dashboard!$T$4="All",D6284=Dashboard!$T$4)),1,0)</f>
        <v>1</v>
      </c>
      <c r="W6284" s="21" t="n">
        <f aca="false">IF(V6284=1,T6284+ROW()/10000000,0)</f>
        <v>3.0006284</v>
      </c>
    </row>
    <row r="6285" customFormat="false" ht="15" hidden="false" customHeight="false" outlineLevel="0" collapsed="false">
      <c r="A6285" s="0" t="n">
        <v>311576</v>
      </c>
      <c r="B6285" s="0" t="s">
        <v>7288</v>
      </c>
      <c r="C6285" s="0" t="n">
        <v>1</v>
      </c>
      <c r="D6285" s="0" t="s">
        <v>6924</v>
      </c>
      <c r="E6285" s="0" t="s">
        <v>14041</v>
      </c>
      <c r="F6285" s="0" t="s">
        <v>13946</v>
      </c>
      <c r="G6285" s="0" t="s">
        <v>13947</v>
      </c>
      <c r="H6285" s="0" t="s">
        <v>402</v>
      </c>
      <c r="I6285" s="0" t="s">
        <v>2123</v>
      </c>
      <c r="J6285" s="0" t="s">
        <v>47</v>
      </c>
      <c r="K6285" s="0" t="s">
        <v>47</v>
      </c>
      <c r="L6285" s="0" t="s">
        <v>47</v>
      </c>
      <c r="M6285" s="0" t="s">
        <v>47</v>
      </c>
      <c r="N6285" s="0" t="n">
        <v>1</v>
      </c>
      <c r="O6285" s="0" t="n">
        <v>5</v>
      </c>
      <c r="P6285" s="0" t="n">
        <v>100</v>
      </c>
      <c r="Q6285" s="0" t="n">
        <v>3</v>
      </c>
      <c r="R6285" s="0" t="str">
        <f aca="false">INDEX(Lookup!$B$4:$B$18,MATCH(C6285,Lookup!$A$4:$A$18,0))</f>
        <v>India</v>
      </c>
      <c r="S6285" s="20" t="n">
        <f aca="false">INDEX(Lookup!$D$4:$D$18,MATCH(C6285,Lookup!$A$4:$A$18,0))</f>
        <v>0.012</v>
      </c>
      <c r="T6285" s="21" t="n">
        <f aca="false">ROUND(P6285*S6285,2)</f>
        <v>1.2</v>
      </c>
      <c r="U6285" s="21" t="n">
        <f aca="false">IF(T6285&lt;=10,1,IF(T6285&lt;=20,2,IF(T6285&lt;=30,3,IF(T6285&lt;=40,4,IF(T6285&lt;=50,5,IF(T6285&lt;=100,6,IF(T6285&lt;=250,7,8)))))))</f>
        <v>1</v>
      </c>
      <c r="V6285" s="21" t="n">
        <f aca="false">IF(AND(OR(Dashboard!$T$3="All",R6285=Dashboard!$T$3),OR(Dashboard!$T$4="All",D6285=Dashboard!$T$4)),1,0)</f>
        <v>1</v>
      </c>
      <c r="W6285" s="21" t="n">
        <f aca="false">IF(V6285=1,T6285+ROW()/10000000,0)</f>
        <v>1.2006285</v>
      </c>
    </row>
    <row r="6286" customFormat="false" ht="15" hidden="false" customHeight="false" outlineLevel="0" collapsed="false">
      <c r="A6286" s="0" t="n">
        <v>300836</v>
      </c>
      <c r="B6286" s="0" t="s">
        <v>14042</v>
      </c>
      <c r="C6286" s="0" t="n">
        <v>1</v>
      </c>
      <c r="D6286" s="0" t="s">
        <v>6924</v>
      </c>
      <c r="E6286" s="0" t="s">
        <v>14043</v>
      </c>
      <c r="F6286" s="0" t="s">
        <v>13946</v>
      </c>
      <c r="G6286" s="0" t="s">
        <v>13947</v>
      </c>
      <c r="H6286" s="0" t="s">
        <v>4594</v>
      </c>
      <c r="I6286" s="0" t="s">
        <v>2123</v>
      </c>
      <c r="J6286" s="0" t="s">
        <v>47</v>
      </c>
      <c r="K6286" s="0" t="s">
        <v>47</v>
      </c>
      <c r="L6286" s="0" t="s">
        <v>47</v>
      </c>
      <c r="M6286" s="0" t="s">
        <v>47</v>
      </c>
      <c r="N6286" s="0" t="n">
        <v>1</v>
      </c>
      <c r="O6286" s="0" t="n">
        <v>34</v>
      </c>
      <c r="P6286" s="0" t="n">
        <v>300</v>
      </c>
      <c r="Q6286" s="0" t="n">
        <v>3.3</v>
      </c>
      <c r="R6286" s="0" t="str">
        <f aca="false">INDEX(Lookup!$B$4:$B$18,MATCH(C6286,Lookup!$A$4:$A$18,0))</f>
        <v>India</v>
      </c>
      <c r="S6286" s="20" t="n">
        <f aca="false">INDEX(Lookup!$D$4:$D$18,MATCH(C6286,Lookup!$A$4:$A$18,0))</f>
        <v>0.012</v>
      </c>
      <c r="T6286" s="21" t="n">
        <f aca="false">ROUND(P6286*S6286,2)</f>
        <v>3.6</v>
      </c>
      <c r="U6286" s="21" t="n">
        <f aca="false">IF(T6286&lt;=10,1,IF(T6286&lt;=20,2,IF(T6286&lt;=30,3,IF(T6286&lt;=40,4,IF(T6286&lt;=50,5,IF(T6286&lt;=100,6,IF(T6286&lt;=250,7,8)))))))</f>
        <v>1</v>
      </c>
      <c r="V6286" s="21" t="n">
        <f aca="false">IF(AND(OR(Dashboard!$T$3="All",R6286=Dashboard!$T$3),OR(Dashboard!$T$4="All",D6286=Dashboard!$T$4)),1,0)</f>
        <v>1</v>
      </c>
      <c r="W6286" s="21" t="n">
        <f aca="false">IF(V6286=1,T6286+ROW()/10000000,0)</f>
        <v>3.6006286</v>
      </c>
    </row>
    <row r="6287" customFormat="false" ht="15" hidden="false" customHeight="false" outlineLevel="0" collapsed="false">
      <c r="A6287" s="0" t="n">
        <v>18265418</v>
      </c>
      <c r="B6287" s="0" t="s">
        <v>14044</v>
      </c>
      <c r="C6287" s="0" t="n">
        <v>1</v>
      </c>
      <c r="D6287" s="0" t="s">
        <v>6924</v>
      </c>
      <c r="E6287" s="0" t="s">
        <v>14045</v>
      </c>
      <c r="F6287" s="0" t="s">
        <v>13946</v>
      </c>
      <c r="G6287" s="0" t="s">
        <v>13947</v>
      </c>
      <c r="H6287" s="0" t="s">
        <v>3119</v>
      </c>
      <c r="I6287" s="0" t="s">
        <v>2123</v>
      </c>
      <c r="J6287" s="0" t="s">
        <v>47</v>
      </c>
      <c r="K6287" s="0" t="s">
        <v>46</v>
      </c>
      <c r="L6287" s="0" t="s">
        <v>47</v>
      </c>
      <c r="M6287" s="0" t="s">
        <v>47</v>
      </c>
      <c r="N6287" s="0" t="n">
        <v>2</v>
      </c>
      <c r="O6287" s="0" t="n">
        <v>19</v>
      </c>
      <c r="P6287" s="0" t="n">
        <v>600</v>
      </c>
      <c r="Q6287" s="0" t="n">
        <v>3.1</v>
      </c>
      <c r="R6287" s="0" t="str">
        <f aca="false">INDEX(Lookup!$B$4:$B$18,MATCH(C6287,Lookup!$A$4:$A$18,0))</f>
        <v>India</v>
      </c>
      <c r="S6287" s="20" t="n">
        <f aca="false">INDEX(Lookup!$D$4:$D$18,MATCH(C6287,Lookup!$A$4:$A$18,0))</f>
        <v>0.012</v>
      </c>
      <c r="T6287" s="21" t="n">
        <f aca="false">ROUND(P6287*S6287,2)</f>
        <v>7.2</v>
      </c>
      <c r="U6287" s="21" t="n">
        <f aca="false">IF(T6287&lt;=10,1,IF(T6287&lt;=20,2,IF(T6287&lt;=30,3,IF(T6287&lt;=40,4,IF(T6287&lt;=50,5,IF(T6287&lt;=100,6,IF(T6287&lt;=250,7,8)))))))</f>
        <v>1</v>
      </c>
      <c r="V6287" s="21" t="n">
        <f aca="false">IF(AND(OR(Dashboard!$T$3="All",R6287=Dashboard!$T$3),OR(Dashboard!$T$4="All",D6287=Dashboard!$T$4)),1,0)</f>
        <v>1</v>
      </c>
      <c r="W6287" s="21" t="n">
        <f aca="false">IF(V6287=1,T6287+ROW()/10000000,0)</f>
        <v>7.2006287</v>
      </c>
    </row>
    <row r="6288" customFormat="false" ht="15" hidden="false" customHeight="false" outlineLevel="0" collapsed="false">
      <c r="A6288" s="0" t="n">
        <v>18017253</v>
      </c>
      <c r="B6288" s="0" t="s">
        <v>9527</v>
      </c>
      <c r="C6288" s="0" t="n">
        <v>1</v>
      </c>
      <c r="D6288" s="0" t="s">
        <v>6924</v>
      </c>
      <c r="E6288" s="0" t="s">
        <v>14046</v>
      </c>
      <c r="F6288" s="0" t="s">
        <v>13946</v>
      </c>
      <c r="G6288" s="0" t="s">
        <v>13947</v>
      </c>
      <c r="H6288" s="0" t="s">
        <v>3942</v>
      </c>
      <c r="I6288" s="0" t="s">
        <v>2123</v>
      </c>
      <c r="J6288" s="0" t="s">
        <v>47</v>
      </c>
      <c r="K6288" s="0" t="s">
        <v>47</v>
      </c>
      <c r="L6288" s="0" t="s">
        <v>47</v>
      </c>
      <c r="M6288" s="0" t="s">
        <v>47</v>
      </c>
      <c r="N6288" s="0" t="n">
        <v>1</v>
      </c>
      <c r="O6288" s="0" t="n">
        <v>71</v>
      </c>
      <c r="P6288" s="0" t="n">
        <v>350</v>
      </c>
      <c r="Q6288" s="0" t="n">
        <v>3.7</v>
      </c>
      <c r="R6288" s="0" t="str">
        <f aca="false">INDEX(Lookup!$B$4:$B$18,MATCH(C6288,Lookup!$A$4:$A$18,0))</f>
        <v>India</v>
      </c>
      <c r="S6288" s="20" t="n">
        <f aca="false">INDEX(Lookup!$D$4:$D$18,MATCH(C6288,Lookup!$A$4:$A$18,0))</f>
        <v>0.012</v>
      </c>
      <c r="T6288" s="21" t="n">
        <f aca="false">ROUND(P6288*S6288,2)</f>
        <v>4.2</v>
      </c>
      <c r="U6288" s="21" t="n">
        <f aca="false">IF(T6288&lt;=10,1,IF(T6288&lt;=20,2,IF(T6288&lt;=30,3,IF(T6288&lt;=40,4,IF(T6288&lt;=50,5,IF(T6288&lt;=100,6,IF(T6288&lt;=250,7,8)))))))</f>
        <v>1</v>
      </c>
      <c r="V6288" s="21" t="n">
        <f aca="false">IF(AND(OR(Dashboard!$T$3="All",R6288=Dashboard!$T$3),OR(Dashboard!$T$4="All",D6288=Dashboard!$T$4)),1,0)</f>
        <v>1</v>
      </c>
      <c r="W6288" s="21" t="n">
        <f aca="false">IF(V6288=1,T6288+ROW()/10000000,0)</f>
        <v>4.2006288</v>
      </c>
    </row>
    <row r="6289" customFormat="false" ht="15" hidden="false" customHeight="false" outlineLevel="0" collapsed="false">
      <c r="A6289" s="0" t="n">
        <v>300872</v>
      </c>
      <c r="B6289" s="0" t="s">
        <v>14047</v>
      </c>
      <c r="C6289" s="0" t="n">
        <v>1</v>
      </c>
      <c r="D6289" s="0" t="s">
        <v>6924</v>
      </c>
      <c r="E6289" s="0" t="s">
        <v>14048</v>
      </c>
      <c r="F6289" s="0" t="s">
        <v>13946</v>
      </c>
      <c r="G6289" s="0" t="s">
        <v>13947</v>
      </c>
      <c r="H6289" s="0" t="s">
        <v>2382</v>
      </c>
      <c r="I6289" s="0" t="s">
        <v>2123</v>
      </c>
      <c r="J6289" s="0" t="s">
        <v>47</v>
      </c>
      <c r="K6289" s="0" t="s">
        <v>47</v>
      </c>
      <c r="L6289" s="0" t="s">
        <v>47</v>
      </c>
      <c r="M6289" s="0" t="s">
        <v>47</v>
      </c>
      <c r="N6289" s="0" t="n">
        <v>1</v>
      </c>
      <c r="O6289" s="0" t="n">
        <v>91</v>
      </c>
      <c r="P6289" s="0" t="n">
        <v>100</v>
      </c>
      <c r="Q6289" s="0" t="n">
        <v>3.9</v>
      </c>
      <c r="R6289" s="0" t="str">
        <f aca="false">INDEX(Lookup!$B$4:$B$18,MATCH(C6289,Lookup!$A$4:$A$18,0))</f>
        <v>India</v>
      </c>
      <c r="S6289" s="20" t="n">
        <f aca="false">INDEX(Lookup!$D$4:$D$18,MATCH(C6289,Lookup!$A$4:$A$18,0))</f>
        <v>0.012</v>
      </c>
      <c r="T6289" s="21" t="n">
        <f aca="false">ROUND(P6289*S6289,2)</f>
        <v>1.2</v>
      </c>
      <c r="U6289" s="21" t="n">
        <f aca="false">IF(T6289&lt;=10,1,IF(T6289&lt;=20,2,IF(T6289&lt;=30,3,IF(T6289&lt;=40,4,IF(T6289&lt;=50,5,IF(T6289&lt;=100,6,IF(T6289&lt;=250,7,8)))))))</f>
        <v>1</v>
      </c>
      <c r="V6289" s="21" t="n">
        <f aca="false">IF(AND(OR(Dashboard!$T$3="All",R6289=Dashboard!$T$3),OR(Dashboard!$T$4="All",D6289=Dashboard!$T$4)),1,0)</f>
        <v>1</v>
      </c>
      <c r="W6289" s="21" t="n">
        <f aca="false">IF(V6289=1,T6289+ROW()/10000000,0)</f>
        <v>1.2006289</v>
      </c>
    </row>
    <row r="6290" customFormat="false" ht="15" hidden="false" customHeight="false" outlineLevel="0" collapsed="false">
      <c r="A6290" s="0" t="n">
        <v>3333</v>
      </c>
      <c r="B6290" s="0" t="s">
        <v>7306</v>
      </c>
      <c r="C6290" s="0" t="n">
        <v>1</v>
      </c>
      <c r="D6290" s="0" t="s">
        <v>6924</v>
      </c>
      <c r="E6290" s="0" t="s">
        <v>14049</v>
      </c>
      <c r="F6290" s="0" t="s">
        <v>13946</v>
      </c>
      <c r="G6290" s="0" t="s">
        <v>13947</v>
      </c>
      <c r="H6290" s="0" t="s">
        <v>3243</v>
      </c>
      <c r="I6290" s="0" t="s">
        <v>2123</v>
      </c>
      <c r="J6290" s="0" t="s">
        <v>47</v>
      </c>
      <c r="K6290" s="0" t="s">
        <v>47</v>
      </c>
      <c r="L6290" s="0" t="s">
        <v>47</v>
      </c>
      <c r="M6290" s="0" t="s">
        <v>47</v>
      </c>
      <c r="N6290" s="0" t="n">
        <v>1</v>
      </c>
      <c r="O6290" s="0" t="n">
        <v>26</v>
      </c>
      <c r="P6290" s="0" t="n">
        <v>250</v>
      </c>
      <c r="Q6290" s="0" t="n">
        <v>3.5</v>
      </c>
      <c r="R6290" s="0" t="str">
        <f aca="false">INDEX(Lookup!$B$4:$B$18,MATCH(C6290,Lookup!$A$4:$A$18,0))</f>
        <v>India</v>
      </c>
      <c r="S6290" s="20" t="n">
        <f aca="false">INDEX(Lookup!$D$4:$D$18,MATCH(C6290,Lookup!$A$4:$A$18,0))</f>
        <v>0.012</v>
      </c>
      <c r="T6290" s="21" t="n">
        <f aca="false">ROUND(P6290*S6290,2)</f>
        <v>3</v>
      </c>
      <c r="U6290" s="21" t="n">
        <f aca="false">IF(T6290&lt;=10,1,IF(T6290&lt;=20,2,IF(T6290&lt;=30,3,IF(T6290&lt;=40,4,IF(T6290&lt;=50,5,IF(T6290&lt;=100,6,IF(T6290&lt;=250,7,8)))))))</f>
        <v>1</v>
      </c>
      <c r="V6290" s="21" t="n">
        <f aca="false">IF(AND(OR(Dashboard!$T$3="All",R6290=Dashboard!$T$3),OR(Dashboard!$T$4="All",D6290=Dashboard!$T$4)),1,0)</f>
        <v>1</v>
      </c>
      <c r="W6290" s="21" t="n">
        <f aca="false">IF(V6290=1,T6290+ROW()/10000000,0)</f>
        <v>3.000629</v>
      </c>
    </row>
    <row r="6291" customFormat="false" ht="15" hidden="false" customHeight="false" outlineLevel="0" collapsed="false">
      <c r="A6291" s="0" t="n">
        <v>6451</v>
      </c>
      <c r="B6291" s="0" t="s">
        <v>14050</v>
      </c>
      <c r="C6291" s="0" t="n">
        <v>1</v>
      </c>
      <c r="D6291" s="0" t="s">
        <v>6924</v>
      </c>
      <c r="E6291" s="0" t="s">
        <v>14051</v>
      </c>
      <c r="F6291" s="0" t="s">
        <v>13946</v>
      </c>
      <c r="G6291" s="0" t="s">
        <v>13947</v>
      </c>
      <c r="H6291" s="0" t="s">
        <v>2310</v>
      </c>
      <c r="I6291" s="0" t="s">
        <v>2123</v>
      </c>
      <c r="J6291" s="0" t="s">
        <v>47</v>
      </c>
      <c r="K6291" s="0" t="s">
        <v>47</v>
      </c>
      <c r="L6291" s="0" t="s">
        <v>47</v>
      </c>
      <c r="M6291" s="0" t="s">
        <v>47</v>
      </c>
      <c r="N6291" s="0" t="n">
        <v>1</v>
      </c>
      <c r="O6291" s="0" t="n">
        <v>93</v>
      </c>
      <c r="P6291" s="0" t="n">
        <v>300</v>
      </c>
      <c r="Q6291" s="0" t="n">
        <v>3.6</v>
      </c>
      <c r="R6291" s="0" t="str">
        <f aca="false">INDEX(Lookup!$B$4:$B$18,MATCH(C6291,Lookup!$A$4:$A$18,0))</f>
        <v>India</v>
      </c>
      <c r="S6291" s="20" t="n">
        <f aca="false">INDEX(Lookup!$D$4:$D$18,MATCH(C6291,Lookup!$A$4:$A$18,0))</f>
        <v>0.012</v>
      </c>
      <c r="T6291" s="21" t="n">
        <f aca="false">ROUND(P6291*S6291,2)</f>
        <v>3.6</v>
      </c>
      <c r="U6291" s="21" t="n">
        <f aca="false">IF(T6291&lt;=10,1,IF(T6291&lt;=20,2,IF(T6291&lt;=30,3,IF(T6291&lt;=40,4,IF(T6291&lt;=50,5,IF(T6291&lt;=100,6,IF(T6291&lt;=250,7,8)))))))</f>
        <v>1</v>
      </c>
      <c r="V6291" s="21" t="n">
        <f aca="false">IF(AND(OR(Dashboard!$T$3="All",R6291=Dashboard!$T$3),OR(Dashboard!$T$4="All",D6291=Dashboard!$T$4)),1,0)</f>
        <v>1</v>
      </c>
      <c r="W6291" s="21" t="n">
        <f aca="false">IF(V6291=1,T6291+ROW()/10000000,0)</f>
        <v>3.6006291</v>
      </c>
    </row>
    <row r="6292" customFormat="false" ht="15" hidden="false" customHeight="false" outlineLevel="0" collapsed="false">
      <c r="A6292" s="0" t="n">
        <v>6454</v>
      </c>
      <c r="B6292" s="0" t="s">
        <v>2973</v>
      </c>
      <c r="C6292" s="0" t="n">
        <v>1</v>
      </c>
      <c r="D6292" s="0" t="s">
        <v>6924</v>
      </c>
      <c r="E6292" s="0" t="s">
        <v>14052</v>
      </c>
      <c r="F6292" s="0" t="s">
        <v>13946</v>
      </c>
      <c r="G6292" s="0" t="s">
        <v>13947</v>
      </c>
      <c r="H6292" s="0" t="s">
        <v>2975</v>
      </c>
      <c r="I6292" s="0" t="s">
        <v>2123</v>
      </c>
      <c r="J6292" s="0" t="s">
        <v>47</v>
      </c>
      <c r="K6292" s="0" t="s">
        <v>47</v>
      </c>
      <c r="L6292" s="0" t="s">
        <v>47</v>
      </c>
      <c r="M6292" s="0" t="s">
        <v>47</v>
      </c>
      <c r="N6292" s="0" t="n">
        <v>1</v>
      </c>
      <c r="O6292" s="0" t="n">
        <v>68</v>
      </c>
      <c r="P6292" s="0" t="n">
        <v>350</v>
      </c>
      <c r="Q6292" s="0" t="n">
        <v>3.6</v>
      </c>
      <c r="R6292" s="0" t="str">
        <f aca="false">INDEX(Lookup!$B$4:$B$18,MATCH(C6292,Lookup!$A$4:$A$18,0))</f>
        <v>India</v>
      </c>
      <c r="S6292" s="20" t="n">
        <f aca="false">INDEX(Lookup!$D$4:$D$18,MATCH(C6292,Lookup!$A$4:$A$18,0))</f>
        <v>0.012</v>
      </c>
      <c r="T6292" s="21" t="n">
        <f aca="false">ROUND(P6292*S6292,2)</f>
        <v>4.2</v>
      </c>
      <c r="U6292" s="21" t="n">
        <f aca="false">IF(T6292&lt;=10,1,IF(T6292&lt;=20,2,IF(T6292&lt;=30,3,IF(T6292&lt;=40,4,IF(T6292&lt;=50,5,IF(T6292&lt;=100,6,IF(T6292&lt;=250,7,8)))))))</f>
        <v>1</v>
      </c>
      <c r="V6292" s="21" t="n">
        <f aca="false">IF(AND(OR(Dashboard!$T$3="All",R6292=Dashboard!$T$3),OR(Dashboard!$T$4="All",D6292=Dashboard!$T$4)),1,0)</f>
        <v>1</v>
      </c>
      <c r="W6292" s="21" t="n">
        <f aca="false">IF(V6292=1,T6292+ROW()/10000000,0)</f>
        <v>4.2006292</v>
      </c>
    </row>
    <row r="6293" customFormat="false" ht="15" hidden="false" customHeight="false" outlineLevel="0" collapsed="false">
      <c r="A6293" s="0" t="n">
        <v>18476960</v>
      </c>
      <c r="B6293" s="0" t="s">
        <v>14053</v>
      </c>
      <c r="C6293" s="0" t="n">
        <v>1</v>
      </c>
      <c r="D6293" s="0" t="s">
        <v>6924</v>
      </c>
      <c r="E6293" s="0" t="s">
        <v>14054</v>
      </c>
      <c r="F6293" s="0" t="s">
        <v>13946</v>
      </c>
      <c r="G6293" s="0" t="s">
        <v>13947</v>
      </c>
      <c r="H6293" s="0" t="s">
        <v>6355</v>
      </c>
      <c r="I6293" s="0" t="s">
        <v>2123</v>
      </c>
      <c r="J6293" s="0" t="s">
        <v>47</v>
      </c>
      <c r="K6293" s="0" t="s">
        <v>47</v>
      </c>
      <c r="L6293" s="0" t="s">
        <v>47</v>
      </c>
      <c r="M6293" s="0" t="s">
        <v>47</v>
      </c>
      <c r="N6293" s="0" t="n">
        <v>1</v>
      </c>
      <c r="O6293" s="0" t="n">
        <v>40</v>
      </c>
      <c r="P6293" s="0" t="n">
        <v>350</v>
      </c>
      <c r="Q6293" s="0" t="n">
        <v>3.6</v>
      </c>
      <c r="R6293" s="0" t="str">
        <f aca="false">INDEX(Lookup!$B$4:$B$18,MATCH(C6293,Lookup!$A$4:$A$18,0))</f>
        <v>India</v>
      </c>
      <c r="S6293" s="20" t="n">
        <f aca="false">INDEX(Lookup!$D$4:$D$18,MATCH(C6293,Lookup!$A$4:$A$18,0))</f>
        <v>0.012</v>
      </c>
      <c r="T6293" s="21" t="n">
        <f aca="false">ROUND(P6293*S6293,2)</f>
        <v>4.2</v>
      </c>
      <c r="U6293" s="21" t="n">
        <f aca="false">IF(T6293&lt;=10,1,IF(T6293&lt;=20,2,IF(T6293&lt;=30,3,IF(T6293&lt;=40,4,IF(T6293&lt;=50,5,IF(T6293&lt;=100,6,IF(T6293&lt;=250,7,8)))))))</f>
        <v>1</v>
      </c>
      <c r="V6293" s="21" t="n">
        <f aca="false">IF(AND(OR(Dashboard!$T$3="All",R6293=Dashboard!$T$3),OR(Dashboard!$T$4="All",D6293=Dashboard!$T$4)),1,0)</f>
        <v>1</v>
      </c>
      <c r="W6293" s="21" t="n">
        <f aca="false">IF(V6293=1,T6293+ROW()/10000000,0)</f>
        <v>4.2006293</v>
      </c>
    </row>
    <row r="6294" customFormat="false" ht="15" hidden="false" customHeight="false" outlineLevel="0" collapsed="false">
      <c r="A6294" s="0" t="n">
        <v>18398592</v>
      </c>
      <c r="B6294" s="0" t="s">
        <v>14055</v>
      </c>
      <c r="C6294" s="0" t="n">
        <v>1</v>
      </c>
      <c r="D6294" s="0" t="s">
        <v>6924</v>
      </c>
      <c r="E6294" s="0" t="s">
        <v>14056</v>
      </c>
      <c r="F6294" s="0" t="s">
        <v>13946</v>
      </c>
      <c r="G6294" s="0" t="s">
        <v>13947</v>
      </c>
      <c r="H6294" s="0" t="s">
        <v>14057</v>
      </c>
      <c r="I6294" s="0" t="s">
        <v>2123</v>
      </c>
      <c r="J6294" s="0" t="s">
        <v>47</v>
      </c>
      <c r="K6294" s="0" t="s">
        <v>46</v>
      </c>
      <c r="L6294" s="0" t="s">
        <v>47</v>
      </c>
      <c r="M6294" s="0" t="s">
        <v>47</v>
      </c>
      <c r="N6294" s="0" t="n">
        <v>1</v>
      </c>
      <c r="O6294" s="0" t="n">
        <v>63</v>
      </c>
      <c r="P6294" s="0" t="n">
        <v>300</v>
      </c>
      <c r="Q6294" s="0" t="n">
        <v>3.9</v>
      </c>
      <c r="R6294" s="0" t="str">
        <f aca="false">INDEX(Lookup!$B$4:$B$18,MATCH(C6294,Lookup!$A$4:$A$18,0))</f>
        <v>India</v>
      </c>
      <c r="S6294" s="20" t="n">
        <f aca="false">INDEX(Lookup!$D$4:$D$18,MATCH(C6294,Lookup!$A$4:$A$18,0))</f>
        <v>0.012</v>
      </c>
      <c r="T6294" s="21" t="n">
        <f aca="false">ROUND(P6294*S6294,2)</f>
        <v>3.6</v>
      </c>
      <c r="U6294" s="21" t="n">
        <f aca="false">IF(T6294&lt;=10,1,IF(T6294&lt;=20,2,IF(T6294&lt;=30,3,IF(T6294&lt;=40,4,IF(T6294&lt;=50,5,IF(T6294&lt;=100,6,IF(T6294&lt;=250,7,8)))))))</f>
        <v>1</v>
      </c>
      <c r="V6294" s="21" t="n">
        <f aca="false">IF(AND(OR(Dashboard!$T$3="All",R6294=Dashboard!$T$3),OR(Dashboard!$T$4="All",D6294=Dashboard!$T$4)),1,0)</f>
        <v>1</v>
      </c>
      <c r="W6294" s="21" t="n">
        <f aca="false">IF(V6294=1,T6294+ROW()/10000000,0)</f>
        <v>3.6006294</v>
      </c>
    </row>
    <row r="6295" customFormat="false" ht="15" hidden="false" customHeight="false" outlineLevel="0" collapsed="false">
      <c r="A6295" s="0" t="n">
        <v>18265676</v>
      </c>
      <c r="B6295" s="0" t="s">
        <v>14058</v>
      </c>
      <c r="C6295" s="0" t="n">
        <v>1</v>
      </c>
      <c r="D6295" s="0" t="s">
        <v>6924</v>
      </c>
      <c r="E6295" s="0" t="s">
        <v>13947</v>
      </c>
      <c r="F6295" s="0" t="s">
        <v>13946</v>
      </c>
      <c r="G6295" s="0" t="s">
        <v>13947</v>
      </c>
      <c r="H6295" s="0" t="s">
        <v>3950</v>
      </c>
      <c r="I6295" s="0" t="s">
        <v>2123</v>
      </c>
      <c r="J6295" s="0" t="s">
        <v>47</v>
      </c>
      <c r="K6295" s="0" t="s">
        <v>46</v>
      </c>
      <c r="L6295" s="0" t="s">
        <v>47</v>
      </c>
      <c r="M6295" s="0" t="s">
        <v>47</v>
      </c>
      <c r="N6295" s="0" t="n">
        <v>2</v>
      </c>
      <c r="O6295" s="0" t="n">
        <v>92</v>
      </c>
      <c r="P6295" s="0" t="n">
        <v>600</v>
      </c>
      <c r="Q6295" s="0" t="n">
        <v>3.9</v>
      </c>
      <c r="R6295" s="0" t="str">
        <f aca="false">INDEX(Lookup!$B$4:$B$18,MATCH(C6295,Lookup!$A$4:$A$18,0))</f>
        <v>India</v>
      </c>
      <c r="S6295" s="20" t="n">
        <f aca="false">INDEX(Lookup!$D$4:$D$18,MATCH(C6295,Lookup!$A$4:$A$18,0))</f>
        <v>0.012</v>
      </c>
      <c r="T6295" s="21" t="n">
        <f aca="false">ROUND(P6295*S6295,2)</f>
        <v>7.2</v>
      </c>
      <c r="U6295" s="21" t="n">
        <f aca="false">IF(T6295&lt;=10,1,IF(T6295&lt;=20,2,IF(T6295&lt;=30,3,IF(T6295&lt;=40,4,IF(T6295&lt;=50,5,IF(T6295&lt;=100,6,IF(T6295&lt;=250,7,8)))))))</f>
        <v>1</v>
      </c>
      <c r="V6295" s="21" t="n">
        <f aca="false">IF(AND(OR(Dashboard!$T$3="All",R6295=Dashboard!$T$3),OR(Dashboard!$T$4="All",D6295=Dashboard!$T$4)),1,0)</f>
        <v>1</v>
      </c>
      <c r="W6295" s="21" t="n">
        <f aca="false">IF(V6295=1,T6295+ROW()/10000000,0)</f>
        <v>7.2006295</v>
      </c>
    </row>
    <row r="6296" customFormat="false" ht="15" hidden="false" customHeight="false" outlineLevel="0" collapsed="false">
      <c r="A6296" s="0" t="n">
        <v>3080</v>
      </c>
      <c r="B6296" s="0" t="s">
        <v>14059</v>
      </c>
      <c r="C6296" s="0" t="n">
        <v>1</v>
      </c>
      <c r="D6296" s="0" t="s">
        <v>6924</v>
      </c>
      <c r="E6296" s="0" t="s">
        <v>14060</v>
      </c>
      <c r="F6296" s="0" t="s">
        <v>13946</v>
      </c>
      <c r="G6296" s="0" t="s">
        <v>13947</v>
      </c>
      <c r="H6296" s="0" t="s">
        <v>2330</v>
      </c>
      <c r="I6296" s="0" t="s">
        <v>2123</v>
      </c>
      <c r="J6296" s="0" t="s">
        <v>47</v>
      </c>
      <c r="K6296" s="0" t="s">
        <v>47</v>
      </c>
      <c r="L6296" s="0" t="s">
        <v>47</v>
      </c>
      <c r="M6296" s="0" t="s">
        <v>47</v>
      </c>
      <c r="N6296" s="0" t="n">
        <v>2</v>
      </c>
      <c r="O6296" s="0" t="n">
        <v>103</v>
      </c>
      <c r="P6296" s="0" t="n">
        <v>700</v>
      </c>
      <c r="Q6296" s="0" t="n">
        <v>3.6</v>
      </c>
      <c r="R6296" s="0" t="str">
        <f aca="false">INDEX(Lookup!$B$4:$B$18,MATCH(C6296,Lookup!$A$4:$A$18,0))</f>
        <v>India</v>
      </c>
      <c r="S6296" s="20" t="n">
        <f aca="false">INDEX(Lookup!$D$4:$D$18,MATCH(C6296,Lookup!$A$4:$A$18,0))</f>
        <v>0.012</v>
      </c>
      <c r="T6296" s="21" t="n">
        <f aca="false">ROUND(P6296*S6296,2)</f>
        <v>8.4</v>
      </c>
      <c r="U6296" s="21" t="n">
        <f aca="false">IF(T6296&lt;=10,1,IF(T6296&lt;=20,2,IF(T6296&lt;=30,3,IF(T6296&lt;=40,4,IF(T6296&lt;=50,5,IF(T6296&lt;=100,6,IF(T6296&lt;=250,7,8)))))))</f>
        <v>1</v>
      </c>
      <c r="V6296" s="21" t="n">
        <f aca="false">IF(AND(OR(Dashboard!$T$3="All",R6296=Dashboard!$T$3),OR(Dashboard!$T$4="All",D6296=Dashboard!$T$4)),1,0)</f>
        <v>1</v>
      </c>
      <c r="W6296" s="21" t="n">
        <f aca="false">IF(V6296=1,T6296+ROW()/10000000,0)</f>
        <v>8.4006296</v>
      </c>
    </row>
    <row r="6297" customFormat="false" ht="15" hidden="false" customHeight="false" outlineLevel="0" collapsed="false">
      <c r="A6297" s="0" t="n">
        <v>313173</v>
      </c>
      <c r="B6297" s="0" t="s">
        <v>14061</v>
      </c>
      <c r="C6297" s="0" t="n">
        <v>1</v>
      </c>
      <c r="D6297" s="0" t="s">
        <v>6924</v>
      </c>
      <c r="E6297" s="0" t="s">
        <v>14062</v>
      </c>
      <c r="F6297" s="0" t="s">
        <v>13946</v>
      </c>
      <c r="G6297" s="0" t="s">
        <v>13947</v>
      </c>
      <c r="H6297" s="0" t="s">
        <v>14063</v>
      </c>
      <c r="I6297" s="0" t="s">
        <v>2123</v>
      </c>
      <c r="J6297" s="0" t="s">
        <v>47</v>
      </c>
      <c r="K6297" s="0" t="s">
        <v>47</v>
      </c>
      <c r="L6297" s="0" t="s">
        <v>47</v>
      </c>
      <c r="M6297" s="0" t="s">
        <v>47</v>
      </c>
      <c r="N6297" s="0" t="n">
        <v>2</v>
      </c>
      <c r="O6297" s="0" t="n">
        <v>105</v>
      </c>
      <c r="P6297" s="0" t="n">
        <v>600</v>
      </c>
      <c r="Q6297" s="0" t="n">
        <v>3.7</v>
      </c>
      <c r="R6297" s="0" t="str">
        <f aca="false">INDEX(Lookup!$B$4:$B$18,MATCH(C6297,Lookup!$A$4:$A$18,0))</f>
        <v>India</v>
      </c>
      <c r="S6297" s="20" t="n">
        <f aca="false">INDEX(Lookup!$D$4:$D$18,MATCH(C6297,Lookup!$A$4:$A$18,0))</f>
        <v>0.012</v>
      </c>
      <c r="T6297" s="21" t="n">
        <f aca="false">ROUND(P6297*S6297,2)</f>
        <v>7.2</v>
      </c>
      <c r="U6297" s="21" t="n">
        <f aca="false">IF(T6297&lt;=10,1,IF(T6297&lt;=20,2,IF(T6297&lt;=30,3,IF(T6297&lt;=40,4,IF(T6297&lt;=50,5,IF(T6297&lt;=100,6,IF(T6297&lt;=250,7,8)))))))</f>
        <v>1</v>
      </c>
      <c r="V6297" s="21" t="n">
        <f aca="false">IF(AND(OR(Dashboard!$T$3="All",R6297=Dashboard!$T$3),OR(Dashboard!$T$4="All",D6297=Dashboard!$T$4)),1,0)</f>
        <v>1</v>
      </c>
      <c r="W6297" s="21" t="n">
        <f aca="false">IF(V6297=1,T6297+ROW()/10000000,0)</f>
        <v>7.2006297</v>
      </c>
    </row>
    <row r="6298" customFormat="false" ht="15" hidden="false" customHeight="false" outlineLevel="0" collapsed="false">
      <c r="A6298" s="0" t="n">
        <v>18476896</v>
      </c>
      <c r="B6298" s="0" t="s">
        <v>14064</v>
      </c>
      <c r="C6298" s="0" t="n">
        <v>1</v>
      </c>
      <c r="D6298" s="0" t="s">
        <v>6924</v>
      </c>
      <c r="E6298" s="0" t="s">
        <v>14065</v>
      </c>
      <c r="F6298" s="0" t="s">
        <v>13946</v>
      </c>
      <c r="G6298" s="0" t="s">
        <v>13947</v>
      </c>
      <c r="H6298" s="0" t="s">
        <v>156</v>
      </c>
      <c r="I6298" s="0" t="s">
        <v>2123</v>
      </c>
      <c r="J6298" s="0" t="s">
        <v>47</v>
      </c>
      <c r="K6298" s="0" t="s">
        <v>47</v>
      </c>
      <c r="L6298" s="0" t="s">
        <v>47</v>
      </c>
      <c r="M6298" s="0" t="s">
        <v>47</v>
      </c>
      <c r="N6298" s="0" t="n">
        <v>1</v>
      </c>
      <c r="O6298" s="0" t="n">
        <v>10</v>
      </c>
      <c r="P6298" s="0" t="n">
        <v>300</v>
      </c>
      <c r="Q6298" s="0" t="n">
        <v>3.5</v>
      </c>
      <c r="R6298" s="0" t="str">
        <f aca="false">INDEX(Lookup!$B$4:$B$18,MATCH(C6298,Lookup!$A$4:$A$18,0))</f>
        <v>India</v>
      </c>
      <c r="S6298" s="20" t="n">
        <f aca="false">INDEX(Lookup!$D$4:$D$18,MATCH(C6298,Lookup!$A$4:$A$18,0))</f>
        <v>0.012</v>
      </c>
      <c r="T6298" s="21" t="n">
        <f aca="false">ROUND(P6298*S6298,2)</f>
        <v>3.6</v>
      </c>
      <c r="U6298" s="21" t="n">
        <f aca="false">IF(T6298&lt;=10,1,IF(T6298&lt;=20,2,IF(T6298&lt;=30,3,IF(T6298&lt;=40,4,IF(T6298&lt;=50,5,IF(T6298&lt;=100,6,IF(T6298&lt;=250,7,8)))))))</f>
        <v>1</v>
      </c>
      <c r="V6298" s="21" t="n">
        <f aca="false">IF(AND(OR(Dashboard!$T$3="All",R6298=Dashboard!$T$3),OR(Dashboard!$T$4="All",D6298=Dashboard!$T$4)),1,0)</f>
        <v>1</v>
      </c>
      <c r="W6298" s="21" t="n">
        <f aca="false">IF(V6298=1,T6298+ROW()/10000000,0)</f>
        <v>3.6006298</v>
      </c>
    </row>
    <row r="6299" customFormat="false" ht="15" hidden="false" customHeight="false" outlineLevel="0" collapsed="false">
      <c r="A6299" s="0" t="n">
        <v>306011</v>
      </c>
      <c r="B6299" s="0" t="s">
        <v>14066</v>
      </c>
      <c r="C6299" s="0" t="n">
        <v>1</v>
      </c>
      <c r="D6299" s="0" t="s">
        <v>6924</v>
      </c>
      <c r="E6299" s="0" t="s">
        <v>14067</v>
      </c>
      <c r="F6299" s="0" t="s">
        <v>13946</v>
      </c>
      <c r="G6299" s="0" t="s">
        <v>13947</v>
      </c>
      <c r="H6299" s="0" t="s">
        <v>2349</v>
      </c>
      <c r="I6299" s="0" t="s">
        <v>2123</v>
      </c>
      <c r="J6299" s="0" t="s">
        <v>47</v>
      </c>
      <c r="K6299" s="0" t="s">
        <v>47</v>
      </c>
      <c r="L6299" s="0" t="s">
        <v>47</v>
      </c>
      <c r="M6299" s="0" t="s">
        <v>47</v>
      </c>
      <c r="N6299" s="0" t="n">
        <v>1</v>
      </c>
      <c r="O6299" s="0" t="n">
        <v>57</v>
      </c>
      <c r="P6299" s="0" t="n">
        <v>100</v>
      </c>
      <c r="Q6299" s="0" t="n">
        <v>3.7</v>
      </c>
      <c r="R6299" s="0" t="str">
        <f aca="false">INDEX(Lookup!$B$4:$B$18,MATCH(C6299,Lookup!$A$4:$A$18,0))</f>
        <v>India</v>
      </c>
      <c r="S6299" s="20" t="n">
        <f aca="false">INDEX(Lookup!$D$4:$D$18,MATCH(C6299,Lookup!$A$4:$A$18,0))</f>
        <v>0.012</v>
      </c>
      <c r="T6299" s="21" t="n">
        <f aca="false">ROUND(P6299*S6299,2)</f>
        <v>1.2</v>
      </c>
      <c r="U6299" s="21" t="n">
        <f aca="false">IF(T6299&lt;=10,1,IF(T6299&lt;=20,2,IF(T6299&lt;=30,3,IF(T6299&lt;=40,4,IF(T6299&lt;=50,5,IF(T6299&lt;=100,6,IF(T6299&lt;=250,7,8)))))))</f>
        <v>1</v>
      </c>
      <c r="V6299" s="21" t="n">
        <f aca="false">IF(AND(OR(Dashboard!$T$3="All",R6299=Dashboard!$T$3),OR(Dashboard!$T$4="All",D6299=Dashboard!$T$4)),1,0)</f>
        <v>1</v>
      </c>
      <c r="W6299" s="21" t="n">
        <f aca="false">IF(V6299=1,T6299+ROW()/10000000,0)</f>
        <v>1.2006299</v>
      </c>
    </row>
    <row r="6300" customFormat="false" ht="15" hidden="false" customHeight="false" outlineLevel="0" collapsed="false">
      <c r="A6300" s="0" t="n">
        <v>4683</v>
      </c>
      <c r="B6300" s="0" t="s">
        <v>14068</v>
      </c>
      <c r="C6300" s="0" t="n">
        <v>1</v>
      </c>
      <c r="D6300" s="0" t="s">
        <v>6924</v>
      </c>
      <c r="E6300" s="0" t="s">
        <v>14069</v>
      </c>
      <c r="F6300" s="0" t="s">
        <v>13946</v>
      </c>
      <c r="G6300" s="0" t="s">
        <v>13947</v>
      </c>
      <c r="H6300" s="0" t="s">
        <v>2128</v>
      </c>
      <c r="I6300" s="0" t="s">
        <v>2123</v>
      </c>
      <c r="J6300" s="0" t="s">
        <v>47</v>
      </c>
      <c r="K6300" s="0" t="s">
        <v>47</v>
      </c>
      <c r="L6300" s="0" t="s">
        <v>47</v>
      </c>
      <c r="M6300" s="0" t="s">
        <v>47</v>
      </c>
      <c r="N6300" s="0" t="n">
        <v>2</v>
      </c>
      <c r="O6300" s="0" t="n">
        <v>79</v>
      </c>
      <c r="P6300" s="0" t="n">
        <v>500</v>
      </c>
      <c r="Q6300" s="0" t="n">
        <v>3.6</v>
      </c>
      <c r="R6300" s="0" t="str">
        <f aca="false">INDEX(Lookup!$B$4:$B$18,MATCH(C6300,Lookup!$A$4:$A$18,0))</f>
        <v>India</v>
      </c>
      <c r="S6300" s="20" t="n">
        <f aca="false">INDEX(Lookup!$D$4:$D$18,MATCH(C6300,Lookup!$A$4:$A$18,0))</f>
        <v>0.012</v>
      </c>
      <c r="T6300" s="21" t="n">
        <f aca="false">ROUND(P6300*S6300,2)</f>
        <v>6</v>
      </c>
      <c r="U6300" s="21" t="n">
        <f aca="false">IF(T6300&lt;=10,1,IF(T6300&lt;=20,2,IF(T6300&lt;=30,3,IF(T6300&lt;=40,4,IF(T6300&lt;=50,5,IF(T6300&lt;=100,6,IF(T6300&lt;=250,7,8)))))))</f>
        <v>1</v>
      </c>
      <c r="V6300" s="21" t="n">
        <f aca="false">IF(AND(OR(Dashboard!$T$3="All",R6300=Dashboard!$T$3),OR(Dashboard!$T$4="All",D6300=Dashboard!$T$4)),1,0)</f>
        <v>1</v>
      </c>
      <c r="W6300" s="21" t="n">
        <f aca="false">IF(V6300=1,T6300+ROW()/10000000,0)</f>
        <v>6.00063</v>
      </c>
    </row>
    <row r="6301" customFormat="false" ht="15" hidden="false" customHeight="false" outlineLevel="0" collapsed="false">
      <c r="A6301" s="0" t="n">
        <v>18222572</v>
      </c>
      <c r="B6301" s="0" t="s">
        <v>6993</v>
      </c>
      <c r="C6301" s="0" t="n">
        <v>1</v>
      </c>
      <c r="D6301" s="0" t="s">
        <v>6924</v>
      </c>
      <c r="E6301" s="0" t="s">
        <v>14070</v>
      </c>
      <c r="F6301" s="0" t="s">
        <v>13946</v>
      </c>
      <c r="G6301" s="0" t="s">
        <v>13947</v>
      </c>
      <c r="H6301" s="0" t="s">
        <v>3142</v>
      </c>
      <c r="I6301" s="0" t="s">
        <v>2123</v>
      </c>
      <c r="J6301" s="0" t="s">
        <v>47</v>
      </c>
      <c r="K6301" s="0" t="s">
        <v>46</v>
      </c>
      <c r="L6301" s="0" t="s">
        <v>47</v>
      </c>
      <c r="M6301" s="0" t="s">
        <v>47</v>
      </c>
      <c r="N6301" s="0" t="n">
        <v>1</v>
      </c>
      <c r="O6301" s="0" t="n">
        <v>72</v>
      </c>
      <c r="P6301" s="0" t="n">
        <v>300</v>
      </c>
      <c r="Q6301" s="0" t="n">
        <v>3.9</v>
      </c>
      <c r="R6301" s="0" t="str">
        <f aca="false">INDEX(Lookup!$B$4:$B$18,MATCH(C6301,Lookup!$A$4:$A$18,0))</f>
        <v>India</v>
      </c>
      <c r="S6301" s="20" t="n">
        <f aca="false">INDEX(Lookup!$D$4:$D$18,MATCH(C6301,Lookup!$A$4:$A$18,0))</f>
        <v>0.012</v>
      </c>
      <c r="T6301" s="21" t="n">
        <f aca="false">ROUND(P6301*S6301,2)</f>
        <v>3.6</v>
      </c>
      <c r="U6301" s="21" t="n">
        <f aca="false">IF(T6301&lt;=10,1,IF(T6301&lt;=20,2,IF(T6301&lt;=30,3,IF(T6301&lt;=40,4,IF(T6301&lt;=50,5,IF(T6301&lt;=100,6,IF(T6301&lt;=250,7,8)))))))</f>
        <v>1</v>
      </c>
      <c r="V6301" s="21" t="n">
        <f aca="false">IF(AND(OR(Dashboard!$T$3="All",R6301=Dashboard!$T$3),OR(Dashboard!$T$4="All",D6301=Dashboard!$T$4)),1,0)</f>
        <v>1</v>
      </c>
      <c r="W6301" s="21" t="n">
        <f aca="false">IF(V6301=1,T6301+ROW()/10000000,0)</f>
        <v>3.6006301</v>
      </c>
    </row>
    <row r="6302" customFormat="false" ht="15" hidden="false" customHeight="false" outlineLevel="0" collapsed="false">
      <c r="A6302" s="0" t="n">
        <v>18464054</v>
      </c>
      <c r="B6302" s="0" t="s">
        <v>14071</v>
      </c>
      <c r="C6302" s="0" t="n">
        <v>1</v>
      </c>
      <c r="D6302" s="0" t="s">
        <v>6924</v>
      </c>
      <c r="E6302" s="0" t="s">
        <v>14072</v>
      </c>
      <c r="F6302" s="0" t="s">
        <v>13946</v>
      </c>
      <c r="G6302" s="0" t="s">
        <v>13947</v>
      </c>
      <c r="H6302" s="0" t="s">
        <v>402</v>
      </c>
      <c r="I6302" s="0" t="s">
        <v>2123</v>
      </c>
      <c r="J6302" s="0" t="s">
        <v>47</v>
      </c>
      <c r="K6302" s="0" t="s">
        <v>47</v>
      </c>
      <c r="L6302" s="0" t="s">
        <v>47</v>
      </c>
      <c r="M6302" s="0" t="s">
        <v>47</v>
      </c>
      <c r="N6302" s="0" t="n">
        <v>1</v>
      </c>
      <c r="O6302" s="0" t="n">
        <v>27</v>
      </c>
      <c r="P6302" s="0" t="n">
        <v>400</v>
      </c>
      <c r="Q6302" s="0" t="n">
        <v>3.6</v>
      </c>
      <c r="R6302" s="0" t="str">
        <f aca="false">INDEX(Lookup!$B$4:$B$18,MATCH(C6302,Lookup!$A$4:$A$18,0))</f>
        <v>India</v>
      </c>
      <c r="S6302" s="20" t="n">
        <f aca="false">INDEX(Lookup!$D$4:$D$18,MATCH(C6302,Lookup!$A$4:$A$18,0))</f>
        <v>0.012</v>
      </c>
      <c r="T6302" s="21" t="n">
        <f aca="false">ROUND(P6302*S6302,2)</f>
        <v>4.8</v>
      </c>
      <c r="U6302" s="21" t="n">
        <f aca="false">IF(T6302&lt;=10,1,IF(T6302&lt;=20,2,IF(T6302&lt;=30,3,IF(T6302&lt;=40,4,IF(T6302&lt;=50,5,IF(T6302&lt;=100,6,IF(T6302&lt;=250,7,8)))))))</f>
        <v>1</v>
      </c>
      <c r="V6302" s="21" t="n">
        <f aca="false">IF(AND(OR(Dashboard!$T$3="All",R6302=Dashboard!$T$3),OR(Dashboard!$T$4="All",D6302=Dashboard!$T$4)),1,0)</f>
        <v>1</v>
      </c>
      <c r="W6302" s="21" t="n">
        <f aca="false">IF(V6302=1,T6302+ROW()/10000000,0)</f>
        <v>4.8006302</v>
      </c>
    </row>
    <row r="6303" customFormat="false" ht="15" hidden="false" customHeight="false" outlineLevel="0" collapsed="false">
      <c r="A6303" s="0" t="n">
        <v>8964</v>
      </c>
      <c r="B6303" s="0" t="s">
        <v>14073</v>
      </c>
      <c r="C6303" s="0" t="n">
        <v>1</v>
      </c>
      <c r="D6303" s="0" t="s">
        <v>6924</v>
      </c>
      <c r="E6303" s="0" t="s">
        <v>14074</v>
      </c>
      <c r="F6303" s="0" t="s">
        <v>13946</v>
      </c>
      <c r="G6303" s="0" t="s">
        <v>13947</v>
      </c>
      <c r="H6303" s="0" t="s">
        <v>156</v>
      </c>
      <c r="I6303" s="0" t="s">
        <v>2123</v>
      </c>
      <c r="J6303" s="0" t="s">
        <v>47</v>
      </c>
      <c r="K6303" s="0" t="s">
        <v>46</v>
      </c>
      <c r="L6303" s="0" t="s">
        <v>47</v>
      </c>
      <c r="M6303" s="0" t="s">
        <v>47</v>
      </c>
      <c r="N6303" s="0" t="n">
        <v>1</v>
      </c>
      <c r="O6303" s="0" t="n">
        <v>33</v>
      </c>
      <c r="P6303" s="0" t="n">
        <v>200</v>
      </c>
      <c r="Q6303" s="0" t="n">
        <v>3.5</v>
      </c>
      <c r="R6303" s="0" t="str">
        <f aca="false">INDEX(Lookup!$B$4:$B$18,MATCH(C6303,Lookup!$A$4:$A$18,0))</f>
        <v>India</v>
      </c>
      <c r="S6303" s="20" t="n">
        <f aca="false">INDEX(Lookup!$D$4:$D$18,MATCH(C6303,Lookup!$A$4:$A$18,0))</f>
        <v>0.012</v>
      </c>
      <c r="T6303" s="21" t="n">
        <f aca="false">ROUND(P6303*S6303,2)</f>
        <v>2.4</v>
      </c>
      <c r="U6303" s="21" t="n">
        <f aca="false">IF(T6303&lt;=10,1,IF(T6303&lt;=20,2,IF(T6303&lt;=30,3,IF(T6303&lt;=40,4,IF(T6303&lt;=50,5,IF(T6303&lt;=100,6,IF(T6303&lt;=250,7,8)))))))</f>
        <v>1</v>
      </c>
      <c r="V6303" s="21" t="n">
        <f aca="false">IF(AND(OR(Dashboard!$T$3="All",R6303=Dashboard!$T$3),OR(Dashboard!$T$4="All",D6303=Dashboard!$T$4)),1,0)</f>
        <v>1</v>
      </c>
      <c r="W6303" s="21" t="n">
        <f aca="false">IF(V6303=1,T6303+ROW()/10000000,0)</f>
        <v>2.4006303</v>
      </c>
    </row>
    <row r="6304" customFormat="false" ht="15" hidden="false" customHeight="false" outlineLevel="0" collapsed="false">
      <c r="A6304" s="0" t="n">
        <v>18322667</v>
      </c>
      <c r="B6304" s="0" t="s">
        <v>14075</v>
      </c>
      <c r="C6304" s="0" t="n">
        <v>1</v>
      </c>
      <c r="D6304" s="0" t="s">
        <v>6924</v>
      </c>
      <c r="E6304" s="0" t="s">
        <v>14076</v>
      </c>
      <c r="F6304" s="0" t="s">
        <v>13946</v>
      </c>
      <c r="G6304" s="0" t="s">
        <v>13947</v>
      </c>
      <c r="H6304" s="0" t="s">
        <v>8452</v>
      </c>
      <c r="I6304" s="0" t="s">
        <v>2123</v>
      </c>
      <c r="J6304" s="0" t="s">
        <v>47</v>
      </c>
      <c r="K6304" s="0" t="s">
        <v>46</v>
      </c>
      <c r="L6304" s="0" t="s">
        <v>47</v>
      </c>
      <c r="M6304" s="0" t="s">
        <v>47</v>
      </c>
      <c r="N6304" s="0" t="n">
        <v>1</v>
      </c>
      <c r="O6304" s="0" t="n">
        <v>32</v>
      </c>
      <c r="P6304" s="0" t="n">
        <v>350</v>
      </c>
      <c r="Q6304" s="0" t="n">
        <v>3.5</v>
      </c>
      <c r="R6304" s="0" t="str">
        <f aca="false">INDEX(Lookup!$B$4:$B$18,MATCH(C6304,Lookup!$A$4:$A$18,0))</f>
        <v>India</v>
      </c>
      <c r="S6304" s="20" t="n">
        <f aca="false">INDEX(Lookup!$D$4:$D$18,MATCH(C6304,Lookup!$A$4:$A$18,0))</f>
        <v>0.012</v>
      </c>
      <c r="T6304" s="21" t="n">
        <f aca="false">ROUND(P6304*S6304,2)</f>
        <v>4.2</v>
      </c>
      <c r="U6304" s="21" t="n">
        <f aca="false">IF(T6304&lt;=10,1,IF(T6304&lt;=20,2,IF(T6304&lt;=30,3,IF(T6304&lt;=40,4,IF(T6304&lt;=50,5,IF(T6304&lt;=100,6,IF(T6304&lt;=250,7,8)))))))</f>
        <v>1</v>
      </c>
      <c r="V6304" s="21" t="n">
        <f aca="false">IF(AND(OR(Dashboard!$T$3="All",R6304=Dashboard!$T$3),OR(Dashboard!$T$4="All",D6304=Dashboard!$T$4)),1,0)</f>
        <v>1</v>
      </c>
      <c r="W6304" s="21" t="n">
        <f aca="false">IF(V6304=1,T6304+ROW()/10000000,0)</f>
        <v>4.2006304</v>
      </c>
    </row>
    <row r="6305" customFormat="false" ht="15" hidden="false" customHeight="false" outlineLevel="0" collapsed="false">
      <c r="A6305" s="0" t="n">
        <v>311209</v>
      </c>
      <c r="B6305" s="0" t="s">
        <v>10738</v>
      </c>
      <c r="C6305" s="0" t="n">
        <v>1</v>
      </c>
      <c r="D6305" s="0" t="s">
        <v>6924</v>
      </c>
      <c r="E6305" s="0" t="s">
        <v>13947</v>
      </c>
      <c r="F6305" s="0" t="s">
        <v>13946</v>
      </c>
      <c r="G6305" s="0" t="s">
        <v>13947</v>
      </c>
      <c r="H6305" s="0" t="s">
        <v>10740</v>
      </c>
      <c r="I6305" s="0" t="s">
        <v>2123</v>
      </c>
      <c r="J6305" s="0" t="s">
        <v>47</v>
      </c>
      <c r="K6305" s="0" t="s">
        <v>46</v>
      </c>
      <c r="L6305" s="0" t="s">
        <v>46</v>
      </c>
      <c r="M6305" s="0" t="s">
        <v>47</v>
      </c>
      <c r="N6305" s="0" t="n">
        <v>2</v>
      </c>
      <c r="O6305" s="0" t="n">
        <v>379</v>
      </c>
      <c r="P6305" s="0" t="n">
        <v>950</v>
      </c>
      <c r="Q6305" s="0" t="n">
        <v>3.6</v>
      </c>
      <c r="R6305" s="0" t="str">
        <f aca="false">INDEX(Lookup!$B$4:$B$18,MATCH(C6305,Lookup!$A$4:$A$18,0))</f>
        <v>India</v>
      </c>
      <c r="S6305" s="20" t="n">
        <f aca="false">INDEX(Lookup!$D$4:$D$18,MATCH(C6305,Lookup!$A$4:$A$18,0))</f>
        <v>0.012</v>
      </c>
      <c r="T6305" s="21" t="n">
        <f aca="false">ROUND(P6305*S6305,2)</f>
        <v>11.4</v>
      </c>
      <c r="U6305" s="21" t="n">
        <f aca="false">IF(T6305&lt;=10,1,IF(T6305&lt;=20,2,IF(T6305&lt;=30,3,IF(T6305&lt;=40,4,IF(T6305&lt;=50,5,IF(T6305&lt;=100,6,IF(T6305&lt;=250,7,8)))))))</f>
        <v>2</v>
      </c>
      <c r="V6305" s="21" t="n">
        <f aca="false">IF(AND(OR(Dashboard!$T$3="All",R6305=Dashboard!$T$3),OR(Dashboard!$T$4="All",D6305=Dashboard!$T$4)),1,0)</f>
        <v>1</v>
      </c>
      <c r="W6305" s="21" t="n">
        <f aca="false">IF(V6305=1,T6305+ROW()/10000000,0)</f>
        <v>11.4006305</v>
      </c>
    </row>
    <row r="6306" customFormat="false" ht="15" hidden="false" customHeight="false" outlineLevel="0" collapsed="false">
      <c r="A6306" s="0" t="n">
        <v>6449</v>
      </c>
      <c r="B6306" s="0" t="s">
        <v>14077</v>
      </c>
      <c r="C6306" s="0" t="n">
        <v>1</v>
      </c>
      <c r="D6306" s="0" t="s">
        <v>6924</v>
      </c>
      <c r="E6306" s="0" t="s">
        <v>14078</v>
      </c>
      <c r="F6306" s="0" t="s">
        <v>13946</v>
      </c>
      <c r="G6306" s="0" t="s">
        <v>13947</v>
      </c>
      <c r="H6306" s="0" t="s">
        <v>2349</v>
      </c>
      <c r="I6306" s="0" t="s">
        <v>2123</v>
      </c>
      <c r="J6306" s="0" t="s">
        <v>47</v>
      </c>
      <c r="K6306" s="0" t="s">
        <v>46</v>
      </c>
      <c r="L6306" s="0" t="s">
        <v>47</v>
      </c>
      <c r="M6306" s="0" t="s">
        <v>47</v>
      </c>
      <c r="N6306" s="0" t="n">
        <v>1</v>
      </c>
      <c r="O6306" s="0" t="n">
        <v>98</v>
      </c>
      <c r="P6306" s="0" t="n">
        <v>100</v>
      </c>
      <c r="Q6306" s="0" t="n">
        <v>3.5</v>
      </c>
      <c r="R6306" s="0" t="str">
        <f aca="false">INDEX(Lookup!$B$4:$B$18,MATCH(C6306,Lookup!$A$4:$A$18,0))</f>
        <v>India</v>
      </c>
      <c r="S6306" s="20" t="n">
        <f aca="false">INDEX(Lookup!$D$4:$D$18,MATCH(C6306,Lookup!$A$4:$A$18,0))</f>
        <v>0.012</v>
      </c>
      <c r="T6306" s="21" t="n">
        <f aca="false">ROUND(P6306*S6306,2)</f>
        <v>1.2</v>
      </c>
      <c r="U6306" s="21" t="n">
        <f aca="false">IF(T6306&lt;=10,1,IF(T6306&lt;=20,2,IF(T6306&lt;=30,3,IF(T6306&lt;=40,4,IF(T6306&lt;=50,5,IF(T6306&lt;=100,6,IF(T6306&lt;=250,7,8)))))))</f>
        <v>1</v>
      </c>
      <c r="V6306" s="21" t="n">
        <f aca="false">IF(AND(OR(Dashboard!$T$3="All",R6306=Dashboard!$T$3),OR(Dashboard!$T$4="All",D6306=Dashboard!$T$4)),1,0)</f>
        <v>1</v>
      </c>
      <c r="W6306" s="21" t="n">
        <f aca="false">IF(V6306=1,T6306+ROW()/10000000,0)</f>
        <v>1.2006306</v>
      </c>
    </row>
    <row r="6307" customFormat="false" ht="15" hidden="false" customHeight="false" outlineLevel="0" collapsed="false">
      <c r="A6307" s="0" t="n">
        <v>18363081</v>
      </c>
      <c r="B6307" s="0" t="s">
        <v>14079</v>
      </c>
      <c r="C6307" s="0" t="n">
        <v>1</v>
      </c>
      <c r="D6307" s="0" t="s">
        <v>6924</v>
      </c>
      <c r="E6307" s="0" t="s">
        <v>14080</v>
      </c>
      <c r="F6307" s="0" t="s">
        <v>13946</v>
      </c>
      <c r="G6307" s="0" t="s">
        <v>13947</v>
      </c>
      <c r="H6307" s="0" t="s">
        <v>14081</v>
      </c>
      <c r="I6307" s="0" t="s">
        <v>2123</v>
      </c>
      <c r="J6307" s="0" t="s">
        <v>47</v>
      </c>
      <c r="K6307" s="0" t="s">
        <v>47</v>
      </c>
      <c r="L6307" s="0" t="s">
        <v>47</v>
      </c>
      <c r="M6307" s="0" t="s">
        <v>47</v>
      </c>
      <c r="N6307" s="0" t="n">
        <v>1</v>
      </c>
      <c r="O6307" s="0" t="n">
        <v>0</v>
      </c>
      <c r="P6307" s="0" t="n">
        <v>450</v>
      </c>
      <c r="Q6307" s="0" t="n">
        <v>1</v>
      </c>
      <c r="R6307" s="0" t="str">
        <f aca="false">INDEX(Lookup!$B$4:$B$18,MATCH(C6307,Lookup!$A$4:$A$18,0))</f>
        <v>India</v>
      </c>
      <c r="S6307" s="20" t="n">
        <f aca="false">INDEX(Lookup!$D$4:$D$18,MATCH(C6307,Lookup!$A$4:$A$18,0))</f>
        <v>0.012</v>
      </c>
      <c r="T6307" s="21" t="n">
        <f aca="false">ROUND(P6307*S6307,2)</f>
        <v>5.4</v>
      </c>
      <c r="U6307" s="21" t="n">
        <f aca="false">IF(T6307&lt;=10,1,IF(T6307&lt;=20,2,IF(T6307&lt;=30,3,IF(T6307&lt;=40,4,IF(T6307&lt;=50,5,IF(T6307&lt;=100,6,IF(T6307&lt;=250,7,8)))))))</f>
        <v>1</v>
      </c>
      <c r="V6307" s="21" t="n">
        <f aca="false">IF(AND(OR(Dashboard!$T$3="All",R6307=Dashboard!$T$3),OR(Dashboard!$T$4="All",D6307=Dashboard!$T$4)),1,0)</f>
        <v>1</v>
      </c>
      <c r="W6307" s="21" t="n">
        <f aca="false">IF(V6307=1,T6307+ROW()/10000000,0)</f>
        <v>5.4006307</v>
      </c>
    </row>
    <row r="6308" customFormat="false" ht="15" hidden="false" customHeight="false" outlineLevel="0" collapsed="false">
      <c r="A6308" s="0" t="n">
        <v>18451571</v>
      </c>
      <c r="B6308" s="0" t="s">
        <v>14082</v>
      </c>
      <c r="C6308" s="0" t="n">
        <v>1</v>
      </c>
      <c r="D6308" s="0" t="s">
        <v>6924</v>
      </c>
      <c r="E6308" s="0" t="s">
        <v>14083</v>
      </c>
      <c r="F6308" s="0" t="s">
        <v>13946</v>
      </c>
      <c r="G6308" s="0" t="s">
        <v>13947</v>
      </c>
      <c r="H6308" s="0" t="s">
        <v>2128</v>
      </c>
      <c r="I6308" s="0" t="s">
        <v>2123</v>
      </c>
      <c r="J6308" s="0" t="s">
        <v>47</v>
      </c>
      <c r="K6308" s="0" t="s">
        <v>47</v>
      </c>
      <c r="L6308" s="0" t="s">
        <v>47</v>
      </c>
      <c r="M6308" s="0" t="s">
        <v>47</v>
      </c>
      <c r="N6308" s="0" t="n">
        <v>1</v>
      </c>
      <c r="O6308" s="0" t="n">
        <v>0</v>
      </c>
      <c r="P6308" s="0" t="n">
        <v>200</v>
      </c>
      <c r="Q6308" s="0" t="n">
        <v>1</v>
      </c>
      <c r="R6308" s="0" t="str">
        <f aca="false">INDEX(Lookup!$B$4:$B$18,MATCH(C6308,Lookup!$A$4:$A$18,0))</f>
        <v>India</v>
      </c>
      <c r="S6308" s="20" t="n">
        <f aca="false">INDEX(Lookup!$D$4:$D$18,MATCH(C6308,Lookup!$A$4:$A$18,0))</f>
        <v>0.012</v>
      </c>
      <c r="T6308" s="21" t="n">
        <f aca="false">ROUND(P6308*S6308,2)</f>
        <v>2.4</v>
      </c>
      <c r="U6308" s="21" t="n">
        <f aca="false">IF(T6308&lt;=10,1,IF(T6308&lt;=20,2,IF(T6308&lt;=30,3,IF(T6308&lt;=40,4,IF(T6308&lt;=50,5,IF(T6308&lt;=100,6,IF(T6308&lt;=250,7,8)))))))</f>
        <v>1</v>
      </c>
      <c r="V6308" s="21" t="n">
        <f aca="false">IF(AND(OR(Dashboard!$T$3="All",R6308=Dashboard!$T$3),OR(Dashboard!$T$4="All",D6308=Dashboard!$T$4)),1,0)</f>
        <v>1</v>
      </c>
      <c r="W6308" s="21" t="n">
        <f aca="false">IF(V6308=1,T6308+ROW()/10000000,0)</f>
        <v>2.4006308</v>
      </c>
    </row>
    <row r="6309" customFormat="false" ht="15" hidden="false" customHeight="false" outlineLevel="0" collapsed="false">
      <c r="A6309" s="0" t="n">
        <v>18359282</v>
      </c>
      <c r="B6309" s="0" t="s">
        <v>14084</v>
      </c>
      <c r="C6309" s="0" t="n">
        <v>1</v>
      </c>
      <c r="D6309" s="0" t="s">
        <v>6924</v>
      </c>
      <c r="E6309" s="0" t="s">
        <v>14085</v>
      </c>
      <c r="F6309" s="0" t="s">
        <v>13946</v>
      </c>
      <c r="G6309" s="0" t="s">
        <v>13947</v>
      </c>
      <c r="H6309" s="0" t="s">
        <v>69</v>
      </c>
      <c r="I6309" s="0" t="s">
        <v>2123</v>
      </c>
      <c r="J6309" s="0" t="s">
        <v>47</v>
      </c>
      <c r="K6309" s="0" t="s">
        <v>47</v>
      </c>
      <c r="L6309" s="0" t="s">
        <v>47</v>
      </c>
      <c r="M6309" s="0" t="s">
        <v>47</v>
      </c>
      <c r="N6309" s="0" t="n">
        <v>1</v>
      </c>
      <c r="O6309" s="0" t="n">
        <v>0</v>
      </c>
      <c r="P6309" s="0" t="n">
        <v>250</v>
      </c>
      <c r="Q6309" s="0" t="n">
        <v>1</v>
      </c>
      <c r="R6309" s="0" t="str">
        <f aca="false">INDEX(Lookup!$B$4:$B$18,MATCH(C6309,Lookup!$A$4:$A$18,0))</f>
        <v>India</v>
      </c>
      <c r="S6309" s="20" t="n">
        <f aca="false">INDEX(Lookup!$D$4:$D$18,MATCH(C6309,Lookup!$A$4:$A$18,0))</f>
        <v>0.012</v>
      </c>
      <c r="T6309" s="21" t="n">
        <f aca="false">ROUND(P6309*S6309,2)</f>
        <v>3</v>
      </c>
      <c r="U6309" s="21" t="n">
        <f aca="false">IF(T6309&lt;=10,1,IF(T6309&lt;=20,2,IF(T6309&lt;=30,3,IF(T6309&lt;=40,4,IF(T6309&lt;=50,5,IF(T6309&lt;=100,6,IF(T6309&lt;=250,7,8)))))))</f>
        <v>1</v>
      </c>
      <c r="V6309" s="21" t="n">
        <f aca="false">IF(AND(OR(Dashboard!$T$3="All",R6309=Dashboard!$T$3),OR(Dashboard!$T$4="All",D6309=Dashboard!$T$4)),1,0)</f>
        <v>1</v>
      </c>
      <c r="W6309" s="21" t="n">
        <f aca="false">IF(V6309=1,T6309+ROW()/10000000,0)</f>
        <v>3.0006309</v>
      </c>
    </row>
    <row r="6310" customFormat="false" ht="15" hidden="false" customHeight="false" outlineLevel="0" collapsed="false">
      <c r="A6310" s="0" t="n">
        <v>18361222</v>
      </c>
      <c r="B6310" s="0" t="s">
        <v>14086</v>
      </c>
      <c r="C6310" s="0" t="n">
        <v>1</v>
      </c>
      <c r="D6310" s="0" t="s">
        <v>6924</v>
      </c>
      <c r="E6310" s="0" t="s">
        <v>14087</v>
      </c>
      <c r="F6310" s="0" t="s">
        <v>13946</v>
      </c>
      <c r="G6310" s="0" t="s">
        <v>13947</v>
      </c>
      <c r="H6310" s="0" t="s">
        <v>2147</v>
      </c>
      <c r="I6310" s="0" t="s">
        <v>2123</v>
      </c>
      <c r="J6310" s="0" t="s">
        <v>47</v>
      </c>
      <c r="K6310" s="0" t="s">
        <v>47</v>
      </c>
      <c r="L6310" s="0" t="s">
        <v>47</v>
      </c>
      <c r="M6310" s="0" t="s">
        <v>47</v>
      </c>
      <c r="N6310" s="0" t="n">
        <v>1</v>
      </c>
      <c r="O6310" s="0" t="n">
        <v>0</v>
      </c>
      <c r="P6310" s="0" t="n">
        <v>400</v>
      </c>
      <c r="Q6310" s="0" t="n">
        <v>1</v>
      </c>
      <c r="R6310" s="0" t="str">
        <f aca="false">INDEX(Lookup!$B$4:$B$18,MATCH(C6310,Lookup!$A$4:$A$18,0))</f>
        <v>India</v>
      </c>
      <c r="S6310" s="20" t="n">
        <f aca="false">INDEX(Lookup!$D$4:$D$18,MATCH(C6310,Lookup!$A$4:$A$18,0))</f>
        <v>0.012</v>
      </c>
      <c r="T6310" s="21" t="n">
        <f aca="false">ROUND(P6310*S6310,2)</f>
        <v>4.8</v>
      </c>
      <c r="U6310" s="21" t="n">
        <f aca="false">IF(T6310&lt;=10,1,IF(T6310&lt;=20,2,IF(T6310&lt;=30,3,IF(T6310&lt;=40,4,IF(T6310&lt;=50,5,IF(T6310&lt;=100,6,IF(T6310&lt;=250,7,8)))))))</f>
        <v>1</v>
      </c>
      <c r="V6310" s="21" t="n">
        <f aca="false">IF(AND(OR(Dashboard!$T$3="All",R6310=Dashboard!$T$3),OR(Dashboard!$T$4="All",D6310=Dashboard!$T$4)),1,0)</f>
        <v>1</v>
      </c>
      <c r="W6310" s="21" t="n">
        <f aca="false">IF(V6310=1,T6310+ROW()/10000000,0)</f>
        <v>4.800631</v>
      </c>
    </row>
    <row r="6311" customFormat="false" ht="15" hidden="false" customHeight="false" outlineLevel="0" collapsed="false">
      <c r="A6311" s="0" t="n">
        <v>18358182</v>
      </c>
      <c r="B6311" s="0" t="s">
        <v>14088</v>
      </c>
      <c r="C6311" s="0" t="n">
        <v>1</v>
      </c>
      <c r="D6311" s="0" t="s">
        <v>6924</v>
      </c>
      <c r="E6311" s="0" t="s">
        <v>14089</v>
      </c>
      <c r="F6311" s="0" t="s">
        <v>13946</v>
      </c>
      <c r="G6311" s="0" t="s">
        <v>13947</v>
      </c>
      <c r="H6311" s="0" t="s">
        <v>3392</v>
      </c>
      <c r="I6311" s="0" t="s">
        <v>2123</v>
      </c>
      <c r="J6311" s="0" t="s">
        <v>47</v>
      </c>
      <c r="K6311" s="0" t="s">
        <v>46</v>
      </c>
      <c r="L6311" s="0" t="s">
        <v>47</v>
      </c>
      <c r="M6311" s="0" t="s">
        <v>47</v>
      </c>
      <c r="N6311" s="0" t="n">
        <v>1</v>
      </c>
      <c r="O6311" s="0" t="n">
        <v>3</v>
      </c>
      <c r="P6311" s="0" t="n">
        <v>200</v>
      </c>
      <c r="Q6311" s="0" t="n">
        <v>1</v>
      </c>
      <c r="R6311" s="0" t="str">
        <f aca="false">INDEX(Lookup!$B$4:$B$18,MATCH(C6311,Lookup!$A$4:$A$18,0))</f>
        <v>India</v>
      </c>
      <c r="S6311" s="20" t="n">
        <f aca="false">INDEX(Lookup!$D$4:$D$18,MATCH(C6311,Lookup!$A$4:$A$18,0))</f>
        <v>0.012</v>
      </c>
      <c r="T6311" s="21" t="n">
        <f aca="false">ROUND(P6311*S6311,2)</f>
        <v>2.4</v>
      </c>
      <c r="U6311" s="21" t="n">
        <f aca="false">IF(T6311&lt;=10,1,IF(T6311&lt;=20,2,IF(T6311&lt;=30,3,IF(T6311&lt;=40,4,IF(T6311&lt;=50,5,IF(T6311&lt;=100,6,IF(T6311&lt;=250,7,8)))))))</f>
        <v>1</v>
      </c>
      <c r="V6311" s="21" t="n">
        <f aca="false">IF(AND(OR(Dashboard!$T$3="All",R6311=Dashboard!$T$3),OR(Dashboard!$T$4="All",D6311=Dashboard!$T$4)),1,0)</f>
        <v>1</v>
      </c>
      <c r="W6311" s="21" t="n">
        <f aca="false">IF(V6311=1,T6311+ROW()/10000000,0)</f>
        <v>2.4006311</v>
      </c>
    </row>
    <row r="6312" customFormat="false" ht="15" hidden="false" customHeight="false" outlineLevel="0" collapsed="false">
      <c r="A6312" s="0" t="n">
        <v>18361223</v>
      </c>
      <c r="B6312" s="0" t="s">
        <v>14090</v>
      </c>
      <c r="C6312" s="0" t="n">
        <v>1</v>
      </c>
      <c r="D6312" s="0" t="s">
        <v>6924</v>
      </c>
      <c r="E6312" s="0" t="s">
        <v>14091</v>
      </c>
      <c r="F6312" s="0" t="s">
        <v>13946</v>
      </c>
      <c r="G6312" s="0" t="s">
        <v>13947</v>
      </c>
      <c r="H6312" s="0" t="s">
        <v>2310</v>
      </c>
      <c r="I6312" s="0" t="s">
        <v>2123</v>
      </c>
      <c r="J6312" s="0" t="s">
        <v>47</v>
      </c>
      <c r="K6312" s="0" t="s">
        <v>47</v>
      </c>
      <c r="L6312" s="0" t="s">
        <v>47</v>
      </c>
      <c r="M6312" s="0" t="s">
        <v>47</v>
      </c>
      <c r="N6312" s="0" t="n">
        <v>1</v>
      </c>
      <c r="O6312" s="0" t="n">
        <v>2</v>
      </c>
      <c r="P6312" s="0" t="n">
        <v>200</v>
      </c>
      <c r="Q6312" s="0" t="n">
        <v>1</v>
      </c>
      <c r="R6312" s="0" t="str">
        <f aca="false">INDEX(Lookup!$B$4:$B$18,MATCH(C6312,Lookup!$A$4:$A$18,0))</f>
        <v>India</v>
      </c>
      <c r="S6312" s="20" t="n">
        <f aca="false">INDEX(Lookup!$D$4:$D$18,MATCH(C6312,Lookup!$A$4:$A$18,0))</f>
        <v>0.012</v>
      </c>
      <c r="T6312" s="21" t="n">
        <f aca="false">ROUND(P6312*S6312,2)</f>
        <v>2.4</v>
      </c>
      <c r="U6312" s="21" t="n">
        <f aca="false">IF(T6312&lt;=10,1,IF(T6312&lt;=20,2,IF(T6312&lt;=30,3,IF(T6312&lt;=40,4,IF(T6312&lt;=50,5,IF(T6312&lt;=100,6,IF(T6312&lt;=250,7,8)))))))</f>
        <v>1</v>
      </c>
      <c r="V6312" s="21" t="n">
        <f aca="false">IF(AND(OR(Dashboard!$T$3="All",R6312=Dashboard!$T$3),OR(Dashboard!$T$4="All",D6312=Dashboard!$T$4)),1,0)</f>
        <v>1</v>
      </c>
      <c r="W6312" s="21" t="n">
        <f aca="false">IF(V6312=1,T6312+ROW()/10000000,0)</f>
        <v>2.4006312</v>
      </c>
    </row>
    <row r="6313" customFormat="false" ht="15" hidden="false" customHeight="false" outlineLevel="0" collapsed="false">
      <c r="A6313" s="0" t="n">
        <v>18451573</v>
      </c>
      <c r="B6313" s="0" t="s">
        <v>13321</v>
      </c>
      <c r="C6313" s="0" t="n">
        <v>1</v>
      </c>
      <c r="D6313" s="0" t="s">
        <v>6924</v>
      </c>
      <c r="E6313" s="0" t="s">
        <v>14092</v>
      </c>
      <c r="F6313" s="0" t="s">
        <v>13946</v>
      </c>
      <c r="G6313" s="0" t="s">
        <v>13947</v>
      </c>
      <c r="H6313" s="0" t="s">
        <v>3853</v>
      </c>
      <c r="I6313" s="0" t="s">
        <v>2123</v>
      </c>
      <c r="J6313" s="0" t="s">
        <v>47</v>
      </c>
      <c r="K6313" s="0" t="s">
        <v>47</v>
      </c>
      <c r="L6313" s="0" t="s">
        <v>47</v>
      </c>
      <c r="M6313" s="0" t="s">
        <v>47</v>
      </c>
      <c r="N6313" s="0" t="n">
        <v>1</v>
      </c>
      <c r="O6313" s="0" t="n">
        <v>2</v>
      </c>
      <c r="P6313" s="0" t="n">
        <v>200</v>
      </c>
      <c r="Q6313" s="0" t="n">
        <v>1</v>
      </c>
      <c r="R6313" s="0" t="str">
        <f aca="false">INDEX(Lookup!$B$4:$B$18,MATCH(C6313,Lookup!$A$4:$A$18,0))</f>
        <v>India</v>
      </c>
      <c r="S6313" s="20" t="n">
        <f aca="false">INDEX(Lookup!$D$4:$D$18,MATCH(C6313,Lookup!$A$4:$A$18,0))</f>
        <v>0.012</v>
      </c>
      <c r="T6313" s="21" t="n">
        <f aca="false">ROUND(P6313*S6313,2)</f>
        <v>2.4</v>
      </c>
      <c r="U6313" s="21" t="n">
        <f aca="false">IF(T6313&lt;=10,1,IF(T6313&lt;=20,2,IF(T6313&lt;=30,3,IF(T6313&lt;=40,4,IF(T6313&lt;=50,5,IF(T6313&lt;=100,6,IF(T6313&lt;=250,7,8)))))))</f>
        <v>1</v>
      </c>
      <c r="V6313" s="21" t="n">
        <f aca="false">IF(AND(OR(Dashboard!$T$3="All",R6313=Dashboard!$T$3),OR(Dashboard!$T$4="All",D6313=Dashboard!$T$4)),1,0)</f>
        <v>1</v>
      </c>
      <c r="W6313" s="21" t="n">
        <f aca="false">IF(V6313=1,T6313+ROW()/10000000,0)</f>
        <v>2.4006313</v>
      </c>
    </row>
    <row r="6314" customFormat="false" ht="15" hidden="false" customHeight="false" outlineLevel="0" collapsed="false">
      <c r="A6314" s="0" t="n">
        <v>18396396</v>
      </c>
      <c r="B6314" s="0" t="s">
        <v>14093</v>
      </c>
      <c r="C6314" s="0" t="n">
        <v>1</v>
      </c>
      <c r="D6314" s="0" t="s">
        <v>6924</v>
      </c>
      <c r="E6314" s="0" t="s">
        <v>14094</v>
      </c>
      <c r="F6314" s="0" t="s">
        <v>13946</v>
      </c>
      <c r="G6314" s="0" t="s">
        <v>13947</v>
      </c>
      <c r="H6314" s="0" t="s">
        <v>402</v>
      </c>
      <c r="I6314" s="0" t="s">
        <v>2123</v>
      </c>
      <c r="J6314" s="0" t="s">
        <v>47</v>
      </c>
      <c r="K6314" s="0" t="s">
        <v>47</v>
      </c>
      <c r="L6314" s="0" t="s">
        <v>47</v>
      </c>
      <c r="M6314" s="0" t="s">
        <v>47</v>
      </c>
      <c r="N6314" s="0" t="n">
        <v>1</v>
      </c>
      <c r="O6314" s="0" t="n">
        <v>1</v>
      </c>
      <c r="P6314" s="0" t="n">
        <v>200</v>
      </c>
      <c r="Q6314" s="0" t="n">
        <v>1</v>
      </c>
      <c r="R6314" s="0" t="str">
        <f aca="false">INDEX(Lookup!$B$4:$B$18,MATCH(C6314,Lookup!$A$4:$A$18,0))</f>
        <v>India</v>
      </c>
      <c r="S6314" s="20" t="n">
        <f aca="false">INDEX(Lookup!$D$4:$D$18,MATCH(C6314,Lookup!$A$4:$A$18,0))</f>
        <v>0.012</v>
      </c>
      <c r="T6314" s="21" t="n">
        <f aca="false">ROUND(P6314*S6314,2)</f>
        <v>2.4</v>
      </c>
      <c r="U6314" s="21" t="n">
        <f aca="false">IF(T6314&lt;=10,1,IF(T6314&lt;=20,2,IF(T6314&lt;=30,3,IF(T6314&lt;=40,4,IF(T6314&lt;=50,5,IF(T6314&lt;=100,6,IF(T6314&lt;=250,7,8)))))))</f>
        <v>1</v>
      </c>
      <c r="V6314" s="21" t="n">
        <f aca="false">IF(AND(OR(Dashboard!$T$3="All",R6314=Dashboard!$T$3),OR(Dashboard!$T$4="All",D6314=Dashboard!$T$4)),1,0)</f>
        <v>1</v>
      </c>
      <c r="W6314" s="21" t="n">
        <f aca="false">IF(V6314=1,T6314+ROW()/10000000,0)</f>
        <v>2.4006314</v>
      </c>
    </row>
    <row r="6315" customFormat="false" ht="15" hidden="false" customHeight="false" outlineLevel="0" collapsed="false">
      <c r="A6315" s="0" t="n">
        <v>312763</v>
      </c>
      <c r="B6315" s="0" t="s">
        <v>14095</v>
      </c>
      <c r="C6315" s="0" t="n">
        <v>1</v>
      </c>
      <c r="D6315" s="0" t="s">
        <v>6924</v>
      </c>
      <c r="E6315" s="0" t="s">
        <v>14096</v>
      </c>
      <c r="F6315" s="0" t="s">
        <v>13946</v>
      </c>
      <c r="G6315" s="0" t="s">
        <v>13947</v>
      </c>
      <c r="H6315" s="0" t="s">
        <v>69</v>
      </c>
      <c r="I6315" s="0" t="s">
        <v>2123</v>
      </c>
      <c r="J6315" s="0" t="s">
        <v>47</v>
      </c>
      <c r="K6315" s="0" t="s">
        <v>46</v>
      </c>
      <c r="L6315" s="0" t="s">
        <v>47</v>
      </c>
      <c r="M6315" s="0" t="s">
        <v>47</v>
      </c>
      <c r="N6315" s="0" t="n">
        <v>1</v>
      </c>
      <c r="O6315" s="0" t="n">
        <v>69</v>
      </c>
      <c r="P6315" s="0" t="n">
        <v>300</v>
      </c>
      <c r="Q6315" s="0" t="n">
        <v>2.4</v>
      </c>
      <c r="R6315" s="0" t="str">
        <f aca="false">INDEX(Lookup!$B$4:$B$18,MATCH(C6315,Lookup!$A$4:$A$18,0))</f>
        <v>India</v>
      </c>
      <c r="S6315" s="20" t="n">
        <f aca="false">INDEX(Lookup!$D$4:$D$18,MATCH(C6315,Lookup!$A$4:$A$18,0))</f>
        <v>0.012</v>
      </c>
      <c r="T6315" s="21" t="n">
        <f aca="false">ROUND(P6315*S6315,2)</f>
        <v>3.6</v>
      </c>
      <c r="U6315" s="21" t="n">
        <f aca="false">IF(T6315&lt;=10,1,IF(T6315&lt;=20,2,IF(T6315&lt;=30,3,IF(T6315&lt;=40,4,IF(T6315&lt;=50,5,IF(T6315&lt;=100,6,IF(T6315&lt;=250,7,8)))))))</f>
        <v>1</v>
      </c>
      <c r="V6315" s="21" t="n">
        <f aca="false">IF(AND(OR(Dashboard!$T$3="All",R6315=Dashboard!$T$3),OR(Dashboard!$T$4="All",D6315=Dashboard!$T$4)),1,0)</f>
        <v>1</v>
      </c>
      <c r="W6315" s="21" t="n">
        <f aca="false">IF(V6315=1,T6315+ROW()/10000000,0)</f>
        <v>3.6006315</v>
      </c>
    </row>
    <row r="6316" customFormat="false" ht="15" hidden="false" customHeight="false" outlineLevel="0" collapsed="false">
      <c r="A6316" s="0" t="n">
        <v>307444</v>
      </c>
      <c r="B6316" s="0" t="s">
        <v>14097</v>
      </c>
      <c r="C6316" s="0" t="n">
        <v>1</v>
      </c>
      <c r="D6316" s="0" t="s">
        <v>6924</v>
      </c>
      <c r="E6316" s="0" t="s">
        <v>14098</v>
      </c>
      <c r="F6316" s="0" t="s">
        <v>13946</v>
      </c>
      <c r="G6316" s="0" t="s">
        <v>13947</v>
      </c>
      <c r="H6316" s="0" t="s">
        <v>14099</v>
      </c>
      <c r="I6316" s="0" t="s">
        <v>2123</v>
      </c>
      <c r="J6316" s="0" t="s">
        <v>47</v>
      </c>
      <c r="K6316" s="0" t="s">
        <v>46</v>
      </c>
      <c r="L6316" s="0" t="s">
        <v>47</v>
      </c>
      <c r="M6316" s="0" t="s">
        <v>47</v>
      </c>
      <c r="N6316" s="0" t="n">
        <v>2</v>
      </c>
      <c r="O6316" s="0" t="n">
        <v>37</v>
      </c>
      <c r="P6316" s="0" t="n">
        <v>500</v>
      </c>
      <c r="Q6316" s="0" t="n">
        <v>2.4</v>
      </c>
      <c r="R6316" s="0" t="str">
        <f aca="false">INDEX(Lookup!$B$4:$B$18,MATCH(C6316,Lookup!$A$4:$A$18,0))</f>
        <v>India</v>
      </c>
      <c r="S6316" s="20" t="n">
        <f aca="false">INDEX(Lookup!$D$4:$D$18,MATCH(C6316,Lookup!$A$4:$A$18,0))</f>
        <v>0.012</v>
      </c>
      <c r="T6316" s="21" t="n">
        <f aca="false">ROUND(P6316*S6316,2)</f>
        <v>6</v>
      </c>
      <c r="U6316" s="21" t="n">
        <f aca="false">IF(T6316&lt;=10,1,IF(T6316&lt;=20,2,IF(T6316&lt;=30,3,IF(T6316&lt;=40,4,IF(T6316&lt;=50,5,IF(T6316&lt;=100,6,IF(T6316&lt;=250,7,8)))))))</f>
        <v>1</v>
      </c>
      <c r="V6316" s="21" t="n">
        <f aca="false">IF(AND(OR(Dashboard!$T$3="All",R6316=Dashboard!$T$3),OR(Dashboard!$T$4="All",D6316=Dashboard!$T$4)),1,0)</f>
        <v>1</v>
      </c>
      <c r="W6316" s="21" t="n">
        <f aca="false">IF(V6316=1,T6316+ROW()/10000000,0)</f>
        <v>6.0006316</v>
      </c>
    </row>
    <row r="6317" customFormat="false" ht="15" hidden="false" customHeight="false" outlineLevel="0" collapsed="false">
      <c r="A6317" s="0" t="n">
        <v>305398</v>
      </c>
      <c r="B6317" s="0" t="s">
        <v>2321</v>
      </c>
      <c r="C6317" s="0" t="n">
        <v>1</v>
      </c>
      <c r="D6317" s="0" t="s">
        <v>6924</v>
      </c>
      <c r="E6317" s="0" t="s">
        <v>14100</v>
      </c>
      <c r="F6317" s="0" t="s">
        <v>13946</v>
      </c>
      <c r="G6317" s="0" t="s">
        <v>13947</v>
      </c>
      <c r="H6317" s="0" t="s">
        <v>2860</v>
      </c>
      <c r="I6317" s="0" t="s">
        <v>2123</v>
      </c>
      <c r="J6317" s="0" t="s">
        <v>47</v>
      </c>
      <c r="K6317" s="0" t="s">
        <v>46</v>
      </c>
      <c r="L6317" s="0" t="s">
        <v>47</v>
      </c>
      <c r="M6317" s="0" t="s">
        <v>47</v>
      </c>
      <c r="N6317" s="0" t="n">
        <v>2</v>
      </c>
      <c r="O6317" s="0" t="n">
        <v>131</v>
      </c>
      <c r="P6317" s="0" t="n">
        <v>600</v>
      </c>
      <c r="Q6317" s="0" t="n">
        <v>2.3</v>
      </c>
      <c r="R6317" s="0" t="str">
        <f aca="false">INDEX(Lookup!$B$4:$B$18,MATCH(C6317,Lookup!$A$4:$A$18,0))</f>
        <v>India</v>
      </c>
      <c r="S6317" s="20" t="n">
        <f aca="false">INDEX(Lookup!$D$4:$D$18,MATCH(C6317,Lookup!$A$4:$A$18,0))</f>
        <v>0.012</v>
      </c>
      <c r="T6317" s="21" t="n">
        <f aca="false">ROUND(P6317*S6317,2)</f>
        <v>7.2</v>
      </c>
      <c r="U6317" s="21" t="n">
        <f aca="false">IF(T6317&lt;=10,1,IF(T6317&lt;=20,2,IF(T6317&lt;=30,3,IF(T6317&lt;=40,4,IF(T6317&lt;=50,5,IF(T6317&lt;=100,6,IF(T6317&lt;=250,7,8)))))))</f>
        <v>1</v>
      </c>
      <c r="V6317" s="21" t="n">
        <f aca="false">IF(AND(OR(Dashboard!$T$3="All",R6317=Dashboard!$T$3),OR(Dashboard!$T$4="All",D6317=Dashboard!$T$4)),1,0)</f>
        <v>1</v>
      </c>
      <c r="W6317" s="21" t="n">
        <f aca="false">IF(V6317=1,T6317+ROW()/10000000,0)</f>
        <v>7.2006317</v>
      </c>
    </row>
    <row r="6318" customFormat="false" ht="15" hidden="false" customHeight="false" outlineLevel="0" collapsed="false">
      <c r="A6318" s="0" t="n">
        <v>302815</v>
      </c>
      <c r="B6318" s="0" t="s">
        <v>14101</v>
      </c>
      <c r="C6318" s="0" t="n">
        <v>1</v>
      </c>
      <c r="D6318" s="0" t="s">
        <v>6924</v>
      </c>
      <c r="E6318" s="0" t="s">
        <v>14102</v>
      </c>
      <c r="F6318" s="0" t="s">
        <v>14103</v>
      </c>
      <c r="G6318" s="0" t="s">
        <v>14104</v>
      </c>
      <c r="H6318" s="0" t="s">
        <v>3356</v>
      </c>
      <c r="I6318" s="0" t="s">
        <v>2123</v>
      </c>
      <c r="J6318" s="0" t="s">
        <v>47</v>
      </c>
      <c r="K6318" s="0" t="s">
        <v>47</v>
      </c>
      <c r="L6318" s="0" t="s">
        <v>47</v>
      </c>
      <c r="M6318" s="0" t="s">
        <v>47</v>
      </c>
      <c r="N6318" s="0" t="n">
        <v>1</v>
      </c>
      <c r="O6318" s="0" t="n">
        <v>100</v>
      </c>
      <c r="P6318" s="0" t="n">
        <v>300</v>
      </c>
      <c r="Q6318" s="0" t="n">
        <v>3.3</v>
      </c>
      <c r="R6318" s="0" t="str">
        <f aca="false">INDEX(Lookup!$B$4:$B$18,MATCH(C6318,Lookup!$A$4:$A$18,0))</f>
        <v>India</v>
      </c>
      <c r="S6318" s="20" t="n">
        <f aca="false">INDEX(Lookup!$D$4:$D$18,MATCH(C6318,Lookup!$A$4:$A$18,0))</f>
        <v>0.012</v>
      </c>
      <c r="T6318" s="21" t="n">
        <f aca="false">ROUND(P6318*S6318,2)</f>
        <v>3.6</v>
      </c>
      <c r="U6318" s="21" t="n">
        <f aca="false">IF(T6318&lt;=10,1,IF(T6318&lt;=20,2,IF(T6318&lt;=30,3,IF(T6318&lt;=40,4,IF(T6318&lt;=50,5,IF(T6318&lt;=100,6,IF(T6318&lt;=250,7,8)))))))</f>
        <v>1</v>
      </c>
      <c r="V6318" s="21" t="n">
        <f aca="false">IF(AND(OR(Dashboard!$T$3="All",R6318=Dashboard!$T$3),OR(Dashboard!$T$4="All",D6318=Dashboard!$T$4)),1,0)</f>
        <v>1</v>
      </c>
      <c r="W6318" s="21" t="n">
        <f aca="false">IF(V6318=1,T6318+ROW()/10000000,0)</f>
        <v>3.6006318</v>
      </c>
    </row>
    <row r="6319" customFormat="false" ht="15" hidden="false" customHeight="false" outlineLevel="0" collapsed="false">
      <c r="A6319" s="0" t="n">
        <v>305525</v>
      </c>
      <c r="B6319" s="0" t="s">
        <v>14105</v>
      </c>
      <c r="C6319" s="0" t="n">
        <v>1</v>
      </c>
      <c r="D6319" s="0" t="s">
        <v>6924</v>
      </c>
      <c r="E6319" s="0" t="s">
        <v>14106</v>
      </c>
      <c r="F6319" s="0" t="s">
        <v>14103</v>
      </c>
      <c r="G6319" s="0" t="s">
        <v>14104</v>
      </c>
      <c r="H6319" s="0" t="s">
        <v>14107</v>
      </c>
      <c r="I6319" s="0" t="s">
        <v>2123</v>
      </c>
      <c r="J6319" s="0" t="s">
        <v>47</v>
      </c>
      <c r="K6319" s="0" t="s">
        <v>47</v>
      </c>
      <c r="L6319" s="0" t="s">
        <v>47</v>
      </c>
      <c r="M6319" s="0" t="s">
        <v>47</v>
      </c>
      <c r="N6319" s="0" t="n">
        <v>3</v>
      </c>
      <c r="O6319" s="0" t="n">
        <v>2213</v>
      </c>
      <c r="P6319" s="0" t="n">
        <v>1200</v>
      </c>
      <c r="Q6319" s="0" t="n">
        <v>4.5</v>
      </c>
      <c r="R6319" s="0" t="str">
        <f aca="false">INDEX(Lookup!$B$4:$B$18,MATCH(C6319,Lookup!$A$4:$A$18,0))</f>
        <v>India</v>
      </c>
      <c r="S6319" s="20" t="n">
        <f aca="false">INDEX(Lookup!$D$4:$D$18,MATCH(C6319,Lookup!$A$4:$A$18,0))</f>
        <v>0.012</v>
      </c>
      <c r="T6319" s="21" t="n">
        <f aca="false">ROUND(P6319*S6319,2)</f>
        <v>14.4</v>
      </c>
      <c r="U6319" s="21" t="n">
        <f aca="false">IF(T6319&lt;=10,1,IF(T6319&lt;=20,2,IF(T6319&lt;=30,3,IF(T6319&lt;=40,4,IF(T6319&lt;=50,5,IF(T6319&lt;=100,6,IF(T6319&lt;=250,7,8)))))))</f>
        <v>2</v>
      </c>
      <c r="V6319" s="21" t="n">
        <f aca="false">IF(AND(OR(Dashboard!$T$3="All",R6319=Dashboard!$T$3),OR(Dashboard!$T$4="All",D6319=Dashboard!$T$4)),1,0)</f>
        <v>1</v>
      </c>
      <c r="W6319" s="21" t="n">
        <f aca="false">IF(V6319=1,T6319+ROW()/10000000,0)</f>
        <v>14.4006319</v>
      </c>
    </row>
    <row r="6320" customFormat="false" ht="15" hidden="false" customHeight="false" outlineLevel="0" collapsed="false">
      <c r="A6320" s="0" t="n">
        <v>313481</v>
      </c>
      <c r="B6320" s="0" t="s">
        <v>14108</v>
      </c>
      <c r="C6320" s="0" t="n">
        <v>1</v>
      </c>
      <c r="D6320" s="0" t="s">
        <v>6924</v>
      </c>
      <c r="E6320" s="0" t="s">
        <v>14109</v>
      </c>
      <c r="F6320" s="0" t="s">
        <v>14110</v>
      </c>
      <c r="G6320" s="0" t="s">
        <v>14111</v>
      </c>
      <c r="H6320" s="0" t="s">
        <v>3129</v>
      </c>
      <c r="I6320" s="0" t="s">
        <v>2123</v>
      </c>
      <c r="J6320" s="0" t="s">
        <v>47</v>
      </c>
      <c r="K6320" s="0" t="s">
        <v>47</v>
      </c>
      <c r="L6320" s="0" t="s">
        <v>47</v>
      </c>
      <c r="M6320" s="0" t="s">
        <v>47</v>
      </c>
      <c r="N6320" s="0" t="n">
        <v>2</v>
      </c>
      <c r="O6320" s="0" t="n">
        <v>17</v>
      </c>
      <c r="P6320" s="0" t="n">
        <v>600</v>
      </c>
      <c r="Q6320" s="0" t="n">
        <v>3.2</v>
      </c>
      <c r="R6320" s="0" t="str">
        <f aca="false">INDEX(Lookup!$B$4:$B$18,MATCH(C6320,Lookup!$A$4:$A$18,0))</f>
        <v>India</v>
      </c>
      <c r="S6320" s="20" t="n">
        <f aca="false">INDEX(Lookup!$D$4:$D$18,MATCH(C6320,Lookup!$A$4:$A$18,0))</f>
        <v>0.012</v>
      </c>
      <c r="T6320" s="21" t="n">
        <f aca="false">ROUND(P6320*S6320,2)</f>
        <v>7.2</v>
      </c>
      <c r="U6320" s="21" t="n">
        <f aca="false">IF(T6320&lt;=10,1,IF(T6320&lt;=20,2,IF(T6320&lt;=30,3,IF(T6320&lt;=40,4,IF(T6320&lt;=50,5,IF(T6320&lt;=100,6,IF(T6320&lt;=250,7,8)))))))</f>
        <v>1</v>
      </c>
      <c r="V6320" s="21" t="n">
        <f aca="false">IF(AND(OR(Dashboard!$T$3="All",R6320=Dashboard!$T$3),OR(Dashboard!$T$4="All",D6320=Dashboard!$T$4)),1,0)</f>
        <v>1</v>
      </c>
      <c r="W6320" s="21" t="n">
        <f aca="false">IF(V6320=1,T6320+ROW()/10000000,0)</f>
        <v>7.200632</v>
      </c>
    </row>
    <row r="6321" customFormat="false" ht="15" hidden="false" customHeight="false" outlineLevel="0" collapsed="false">
      <c r="A6321" s="0" t="n">
        <v>18359287</v>
      </c>
      <c r="B6321" s="0" t="s">
        <v>14112</v>
      </c>
      <c r="C6321" s="0" t="n">
        <v>1</v>
      </c>
      <c r="D6321" s="0" t="s">
        <v>6924</v>
      </c>
      <c r="E6321" s="0" t="s">
        <v>14113</v>
      </c>
      <c r="F6321" s="0" t="s">
        <v>14110</v>
      </c>
      <c r="G6321" s="0" t="s">
        <v>14111</v>
      </c>
      <c r="H6321" s="0" t="s">
        <v>69</v>
      </c>
      <c r="I6321" s="0" t="s">
        <v>2123</v>
      </c>
      <c r="J6321" s="0" t="s">
        <v>47</v>
      </c>
      <c r="K6321" s="0" t="s">
        <v>47</v>
      </c>
      <c r="L6321" s="0" t="s">
        <v>47</v>
      </c>
      <c r="M6321" s="0" t="s">
        <v>47</v>
      </c>
      <c r="N6321" s="0" t="n">
        <v>1</v>
      </c>
      <c r="O6321" s="0" t="n">
        <v>9</v>
      </c>
      <c r="P6321" s="0" t="n">
        <v>150</v>
      </c>
      <c r="Q6321" s="0" t="n">
        <v>3.1</v>
      </c>
      <c r="R6321" s="0" t="str">
        <f aca="false">INDEX(Lookup!$B$4:$B$18,MATCH(C6321,Lookup!$A$4:$A$18,0))</f>
        <v>India</v>
      </c>
      <c r="S6321" s="20" t="n">
        <f aca="false">INDEX(Lookup!$D$4:$D$18,MATCH(C6321,Lookup!$A$4:$A$18,0))</f>
        <v>0.012</v>
      </c>
      <c r="T6321" s="21" t="n">
        <f aca="false">ROUND(P6321*S6321,2)</f>
        <v>1.8</v>
      </c>
      <c r="U6321" s="21" t="n">
        <f aca="false">IF(T6321&lt;=10,1,IF(T6321&lt;=20,2,IF(T6321&lt;=30,3,IF(T6321&lt;=40,4,IF(T6321&lt;=50,5,IF(T6321&lt;=100,6,IF(T6321&lt;=250,7,8)))))))</f>
        <v>1</v>
      </c>
      <c r="V6321" s="21" t="n">
        <f aca="false">IF(AND(OR(Dashboard!$T$3="All",R6321=Dashboard!$T$3),OR(Dashboard!$T$4="All",D6321=Dashboard!$T$4)),1,0)</f>
        <v>1</v>
      </c>
      <c r="W6321" s="21" t="n">
        <f aca="false">IF(V6321=1,T6321+ROW()/10000000,0)</f>
        <v>1.8006321</v>
      </c>
    </row>
    <row r="6322" customFormat="false" ht="15" hidden="false" customHeight="false" outlineLevel="0" collapsed="false">
      <c r="A6322" s="0" t="n">
        <v>18199151</v>
      </c>
      <c r="B6322" s="0" t="s">
        <v>14114</v>
      </c>
      <c r="C6322" s="0" t="n">
        <v>1</v>
      </c>
      <c r="D6322" s="0" t="s">
        <v>6924</v>
      </c>
      <c r="E6322" s="0" t="s">
        <v>14115</v>
      </c>
      <c r="F6322" s="0" t="s">
        <v>14110</v>
      </c>
      <c r="G6322" s="0" t="s">
        <v>14111</v>
      </c>
      <c r="H6322" s="0" t="s">
        <v>2868</v>
      </c>
      <c r="I6322" s="0" t="s">
        <v>2123</v>
      </c>
      <c r="J6322" s="0" t="s">
        <v>47</v>
      </c>
      <c r="K6322" s="0" t="s">
        <v>47</v>
      </c>
      <c r="L6322" s="0" t="s">
        <v>47</v>
      </c>
      <c r="M6322" s="0" t="s">
        <v>47</v>
      </c>
      <c r="N6322" s="0" t="n">
        <v>2</v>
      </c>
      <c r="O6322" s="0" t="n">
        <v>4</v>
      </c>
      <c r="P6322" s="0" t="n">
        <v>500</v>
      </c>
      <c r="Q6322" s="0" t="n">
        <v>3</v>
      </c>
      <c r="R6322" s="0" t="str">
        <f aca="false">INDEX(Lookup!$B$4:$B$18,MATCH(C6322,Lookup!$A$4:$A$18,0))</f>
        <v>India</v>
      </c>
      <c r="S6322" s="20" t="n">
        <f aca="false">INDEX(Lookup!$D$4:$D$18,MATCH(C6322,Lookup!$A$4:$A$18,0))</f>
        <v>0.012</v>
      </c>
      <c r="T6322" s="21" t="n">
        <f aca="false">ROUND(P6322*S6322,2)</f>
        <v>6</v>
      </c>
      <c r="U6322" s="21" t="n">
        <f aca="false">IF(T6322&lt;=10,1,IF(T6322&lt;=20,2,IF(T6322&lt;=30,3,IF(T6322&lt;=40,4,IF(T6322&lt;=50,5,IF(T6322&lt;=100,6,IF(T6322&lt;=250,7,8)))))))</f>
        <v>1</v>
      </c>
      <c r="V6322" s="21" t="n">
        <f aca="false">IF(AND(OR(Dashboard!$T$3="All",R6322=Dashboard!$T$3),OR(Dashboard!$T$4="All",D6322=Dashboard!$T$4)),1,0)</f>
        <v>1</v>
      </c>
      <c r="W6322" s="21" t="n">
        <f aca="false">IF(V6322=1,T6322+ROW()/10000000,0)</f>
        <v>6.0006322</v>
      </c>
    </row>
    <row r="6323" customFormat="false" ht="15" hidden="false" customHeight="false" outlineLevel="0" collapsed="false">
      <c r="A6323" s="0" t="n">
        <v>311162</v>
      </c>
      <c r="B6323" s="0" t="s">
        <v>14116</v>
      </c>
      <c r="C6323" s="0" t="n">
        <v>1</v>
      </c>
      <c r="D6323" s="0" t="s">
        <v>6924</v>
      </c>
      <c r="E6323" s="0" t="s">
        <v>14117</v>
      </c>
      <c r="F6323" s="0" t="s">
        <v>14110</v>
      </c>
      <c r="G6323" s="0" t="s">
        <v>14111</v>
      </c>
      <c r="H6323" s="0" t="s">
        <v>402</v>
      </c>
      <c r="I6323" s="0" t="s">
        <v>2123</v>
      </c>
      <c r="J6323" s="0" t="s">
        <v>47</v>
      </c>
      <c r="K6323" s="0" t="s">
        <v>47</v>
      </c>
      <c r="L6323" s="0" t="s">
        <v>47</v>
      </c>
      <c r="M6323" s="0" t="s">
        <v>47</v>
      </c>
      <c r="N6323" s="0" t="n">
        <v>1</v>
      </c>
      <c r="O6323" s="0" t="n">
        <v>13</v>
      </c>
      <c r="P6323" s="0" t="n">
        <v>200</v>
      </c>
      <c r="Q6323" s="0" t="n">
        <v>3.3</v>
      </c>
      <c r="R6323" s="0" t="str">
        <f aca="false">INDEX(Lookup!$B$4:$B$18,MATCH(C6323,Lookup!$A$4:$A$18,0))</f>
        <v>India</v>
      </c>
      <c r="S6323" s="20" t="n">
        <f aca="false">INDEX(Lookup!$D$4:$D$18,MATCH(C6323,Lookup!$A$4:$A$18,0))</f>
        <v>0.012</v>
      </c>
      <c r="T6323" s="21" t="n">
        <f aca="false">ROUND(P6323*S6323,2)</f>
        <v>2.4</v>
      </c>
      <c r="U6323" s="21" t="n">
        <f aca="false">IF(T6323&lt;=10,1,IF(T6323&lt;=20,2,IF(T6323&lt;=30,3,IF(T6323&lt;=40,4,IF(T6323&lt;=50,5,IF(T6323&lt;=100,6,IF(T6323&lt;=250,7,8)))))))</f>
        <v>1</v>
      </c>
      <c r="V6323" s="21" t="n">
        <f aca="false">IF(AND(OR(Dashboard!$T$3="All",R6323=Dashboard!$T$3),OR(Dashboard!$T$4="All",D6323=Dashboard!$T$4)),1,0)</f>
        <v>1</v>
      </c>
      <c r="W6323" s="21" t="n">
        <f aca="false">IF(V6323=1,T6323+ROW()/10000000,0)</f>
        <v>2.4006323</v>
      </c>
    </row>
    <row r="6324" customFormat="false" ht="15" hidden="false" customHeight="false" outlineLevel="0" collapsed="false">
      <c r="A6324" s="0" t="n">
        <v>18204823</v>
      </c>
      <c r="B6324" s="0" t="s">
        <v>3011</v>
      </c>
      <c r="C6324" s="0" t="n">
        <v>1</v>
      </c>
      <c r="D6324" s="0" t="s">
        <v>6924</v>
      </c>
      <c r="E6324" s="0" t="s">
        <v>14118</v>
      </c>
      <c r="F6324" s="0" t="s">
        <v>14110</v>
      </c>
      <c r="G6324" s="0" t="s">
        <v>14111</v>
      </c>
      <c r="H6324" s="0" t="s">
        <v>3015</v>
      </c>
      <c r="I6324" s="0" t="s">
        <v>2123</v>
      </c>
      <c r="J6324" s="0" t="s">
        <v>47</v>
      </c>
      <c r="K6324" s="0" t="s">
        <v>47</v>
      </c>
      <c r="L6324" s="0" t="s">
        <v>47</v>
      </c>
      <c r="M6324" s="0" t="s">
        <v>47</v>
      </c>
      <c r="N6324" s="0" t="n">
        <v>1</v>
      </c>
      <c r="O6324" s="0" t="n">
        <v>12</v>
      </c>
      <c r="P6324" s="0" t="n">
        <v>400</v>
      </c>
      <c r="Q6324" s="0" t="n">
        <v>3</v>
      </c>
      <c r="R6324" s="0" t="str">
        <f aca="false">INDEX(Lookup!$B$4:$B$18,MATCH(C6324,Lookup!$A$4:$A$18,0))</f>
        <v>India</v>
      </c>
      <c r="S6324" s="20" t="n">
        <f aca="false">INDEX(Lookup!$D$4:$D$18,MATCH(C6324,Lookup!$A$4:$A$18,0))</f>
        <v>0.012</v>
      </c>
      <c r="T6324" s="21" t="n">
        <f aca="false">ROUND(P6324*S6324,2)</f>
        <v>4.8</v>
      </c>
      <c r="U6324" s="21" t="n">
        <f aca="false">IF(T6324&lt;=10,1,IF(T6324&lt;=20,2,IF(T6324&lt;=30,3,IF(T6324&lt;=40,4,IF(T6324&lt;=50,5,IF(T6324&lt;=100,6,IF(T6324&lt;=250,7,8)))))))</f>
        <v>1</v>
      </c>
      <c r="V6324" s="21" t="n">
        <f aca="false">IF(AND(OR(Dashboard!$T$3="All",R6324=Dashboard!$T$3),OR(Dashboard!$T$4="All",D6324=Dashboard!$T$4)),1,0)</f>
        <v>1</v>
      </c>
      <c r="W6324" s="21" t="n">
        <f aca="false">IF(V6324=1,T6324+ROW()/10000000,0)</f>
        <v>4.8006324</v>
      </c>
    </row>
    <row r="6325" customFormat="false" ht="15" hidden="false" customHeight="false" outlineLevel="0" collapsed="false">
      <c r="A6325" s="0" t="n">
        <v>302465</v>
      </c>
      <c r="B6325" s="0" t="s">
        <v>2391</v>
      </c>
      <c r="C6325" s="0" t="n">
        <v>1</v>
      </c>
      <c r="D6325" s="0" t="s">
        <v>6924</v>
      </c>
      <c r="E6325" s="0" t="s">
        <v>14119</v>
      </c>
      <c r="F6325" s="0" t="s">
        <v>14110</v>
      </c>
      <c r="G6325" s="0" t="s">
        <v>14111</v>
      </c>
      <c r="H6325" s="0" t="s">
        <v>4128</v>
      </c>
      <c r="I6325" s="0" t="s">
        <v>2123</v>
      </c>
      <c r="J6325" s="0" t="s">
        <v>47</v>
      </c>
      <c r="K6325" s="0" t="s">
        <v>47</v>
      </c>
      <c r="L6325" s="0" t="s">
        <v>47</v>
      </c>
      <c r="M6325" s="0" t="s">
        <v>47</v>
      </c>
      <c r="N6325" s="0" t="n">
        <v>1</v>
      </c>
      <c r="O6325" s="0" t="n">
        <v>24</v>
      </c>
      <c r="P6325" s="0" t="n">
        <v>150</v>
      </c>
      <c r="Q6325" s="0" t="n">
        <v>2.8</v>
      </c>
      <c r="R6325" s="0" t="str">
        <f aca="false">INDEX(Lookup!$B$4:$B$18,MATCH(C6325,Lookup!$A$4:$A$18,0))</f>
        <v>India</v>
      </c>
      <c r="S6325" s="20" t="n">
        <f aca="false">INDEX(Lookup!$D$4:$D$18,MATCH(C6325,Lookup!$A$4:$A$18,0))</f>
        <v>0.012</v>
      </c>
      <c r="T6325" s="21" t="n">
        <f aca="false">ROUND(P6325*S6325,2)</f>
        <v>1.8</v>
      </c>
      <c r="U6325" s="21" t="n">
        <f aca="false">IF(T6325&lt;=10,1,IF(T6325&lt;=20,2,IF(T6325&lt;=30,3,IF(T6325&lt;=40,4,IF(T6325&lt;=50,5,IF(T6325&lt;=100,6,IF(T6325&lt;=250,7,8)))))))</f>
        <v>1</v>
      </c>
      <c r="V6325" s="21" t="n">
        <f aca="false">IF(AND(OR(Dashboard!$T$3="All",R6325=Dashboard!$T$3),OR(Dashboard!$T$4="All",D6325=Dashboard!$T$4)),1,0)</f>
        <v>1</v>
      </c>
      <c r="W6325" s="21" t="n">
        <f aca="false">IF(V6325=1,T6325+ROW()/10000000,0)</f>
        <v>1.8006325</v>
      </c>
    </row>
    <row r="6326" customFormat="false" ht="15" hidden="false" customHeight="false" outlineLevel="0" collapsed="false">
      <c r="A6326" s="0" t="n">
        <v>18359296</v>
      </c>
      <c r="B6326" s="0" t="s">
        <v>6267</v>
      </c>
      <c r="C6326" s="0" t="n">
        <v>1</v>
      </c>
      <c r="D6326" s="0" t="s">
        <v>6924</v>
      </c>
      <c r="E6326" s="0" t="s">
        <v>14120</v>
      </c>
      <c r="F6326" s="0" t="s">
        <v>14110</v>
      </c>
      <c r="G6326" s="0" t="s">
        <v>14111</v>
      </c>
      <c r="H6326" s="0" t="s">
        <v>2359</v>
      </c>
      <c r="I6326" s="0" t="s">
        <v>2123</v>
      </c>
      <c r="J6326" s="0" t="s">
        <v>46</v>
      </c>
      <c r="K6326" s="0" t="s">
        <v>47</v>
      </c>
      <c r="L6326" s="0" t="s">
        <v>47</v>
      </c>
      <c r="M6326" s="0" t="s">
        <v>47</v>
      </c>
      <c r="N6326" s="0" t="n">
        <v>4</v>
      </c>
      <c r="O6326" s="0" t="n">
        <v>11</v>
      </c>
      <c r="P6326" s="0" t="n">
        <v>2400</v>
      </c>
      <c r="Q6326" s="0" t="n">
        <v>3.2</v>
      </c>
      <c r="R6326" s="0" t="str">
        <f aca="false">INDEX(Lookup!$B$4:$B$18,MATCH(C6326,Lookup!$A$4:$A$18,0))</f>
        <v>India</v>
      </c>
      <c r="S6326" s="20" t="n">
        <f aca="false">INDEX(Lookup!$D$4:$D$18,MATCH(C6326,Lookup!$A$4:$A$18,0))</f>
        <v>0.012</v>
      </c>
      <c r="T6326" s="21" t="n">
        <f aca="false">ROUND(P6326*S6326,2)</f>
        <v>28.8</v>
      </c>
      <c r="U6326" s="21" t="n">
        <f aca="false">IF(T6326&lt;=10,1,IF(T6326&lt;=20,2,IF(T6326&lt;=30,3,IF(T6326&lt;=40,4,IF(T6326&lt;=50,5,IF(T6326&lt;=100,6,IF(T6326&lt;=250,7,8)))))))</f>
        <v>3</v>
      </c>
      <c r="V6326" s="21" t="n">
        <f aca="false">IF(AND(OR(Dashboard!$T$3="All",R6326=Dashboard!$T$3),OR(Dashboard!$T$4="All",D6326=Dashboard!$T$4)),1,0)</f>
        <v>1</v>
      </c>
      <c r="W6326" s="21" t="n">
        <f aca="false">IF(V6326=1,T6326+ROW()/10000000,0)</f>
        <v>28.8006326</v>
      </c>
    </row>
    <row r="6327" customFormat="false" ht="15" hidden="false" customHeight="false" outlineLevel="0" collapsed="false">
      <c r="A6327" s="0" t="n">
        <v>300925</v>
      </c>
      <c r="B6327" s="0" t="s">
        <v>14121</v>
      </c>
      <c r="C6327" s="0" t="n">
        <v>1</v>
      </c>
      <c r="D6327" s="0" t="s">
        <v>6924</v>
      </c>
      <c r="E6327" s="0" t="s">
        <v>14122</v>
      </c>
      <c r="F6327" s="0" t="s">
        <v>14110</v>
      </c>
      <c r="G6327" s="0" t="s">
        <v>14111</v>
      </c>
      <c r="H6327" s="0" t="s">
        <v>69</v>
      </c>
      <c r="I6327" s="0" t="s">
        <v>2123</v>
      </c>
      <c r="J6327" s="0" t="s">
        <v>47</v>
      </c>
      <c r="K6327" s="0" t="s">
        <v>47</v>
      </c>
      <c r="L6327" s="0" t="s">
        <v>47</v>
      </c>
      <c r="M6327" s="0" t="s">
        <v>47</v>
      </c>
      <c r="N6327" s="0" t="n">
        <v>1</v>
      </c>
      <c r="O6327" s="0" t="n">
        <v>12</v>
      </c>
      <c r="P6327" s="0" t="n">
        <v>350</v>
      </c>
      <c r="Q6327" s="0" t="n">
        <v>2.8</v>
      </c>
      <c r="R6327" s="0" t="str">
        <f aca="false">INDEX(Lookup!$B$4:$B$18,MATCH(C6327,Lookup!$A$4:$A$18,0))</f>
        <v>India</v>
      </c>
      <c r="S6327" s="20" t="n">
        <f aca="false">INDEX(Lookup!$D$4:$D$18,MATCH(C6327,Lookup!$A$4:$A$18,0))</f>
        <v>0.012</v>
      </c>
      <c r="T6327" s="21" t="n">
        <f aca="false">ROUND(P6327*S6327,2)</f>
        <v>4.2</v>
      </c>
      <c r="U6327" s="21" t="n">
        <f aca="false">IF(T6327&lt;=10,1,IF(T6327&lt;=20,2,IF(T6327&lt;=30,3,IF(T6327&lt;=40,4,IF(T6327&lt;=50,5,IF(T6327&lt;=100,6,IF(T6327&lt;=250,7,8)))))))</f>
        <v>1</v>
      </c>
      <c r="V6327" s="21" t="n">
        <f aca="false">IF(AND(OR(Dashboard!$T$3="All",R6327=Dashboard!$T$3),OR(Dashboard!$T$4="All",D6327=Dashboard!$T$4)),1,0)</f>
        <v>1</v>
      </c>
      <c r="W6327" s="21" t="n">
        <f aca="false">IF(V6327=1,T6327+ROW()/10000000,0)</f>
        <v>4.2006327</v>
      </c>
    </row>
    <row r="6328" customFormat="false" ht="15" hidden="false" customHeight="false" outlineLevel="0" collapsed="false">
      <c r="A6328" s="0" t="n">
        <v>307026</v>
      </c>
      <c r="B6328" s="0" t="s">
        <v>14123</v>
      </c>
      <c r="C6328" s="0" t="n">
        <v>1</v>
      </c>
      <c r="D6328" s="0" t="s">
        <v>6924</v>
      </c>
      <c r="E6328" s="0" t="s">
        <v>14124</v>
      </c>
      <c r="F6328" s="0" t="s">
        <v>14110</v>
      </c>
      <c r="G6328" s="0" t="s">
        <v>14111</v>
      </c>
      <c r="H6328" s="0" t="s">
        <v>2662</v>
      </c>
      <c r="I6328" s="0" t="s">
        <v>2123</v>
      </c>
      <c r="J6328" s="0" t="s">
        <v>47</v>
      </c>
      <c r="K6328" s="0" t="s">
        <v>47</v>
      </c>
      <c r="L6328" s="0" t="s">
        <v>47</v>
      </c>
      <c r="M6328" s="0" t="s">
        <v>47</v>
      </c>
      <c r="N6328" s="0" t="n">
        <v>2</v>
      </c>
      <c r="O6328" s="0" t="n">
        <v>19</v>
      </c>
      <c r="P6328" s="0" t="n">
        <v>550</v>
      </c>
      <c r="Q6328" s="0" t="n">
        <v>3.2</v>
      </c>
      <c r="R6328" s="0" t="str">
        <f aca="false">INDEX(Lookup!$B$4:$B$18,MATCH(C6328,Lookup!$A$4:$A$18,0))</f>
        <v>India</v>
      </c>
      <c r="S6328" s="20" t="n">
        <f aca="false">INDEX(Lookup!$D$4:$D$18,MATCH(C6328,Lookup!$A$4:$A$18,0))</f>
        <v>0.012</v>
      </c>
      <c r="T6328" s="21" t="n">
        <f aca="false">ROUND(P6328*S6328,2)</f>
        <v>6.6</v>
      </c>
      <c r="U6328" s="21" t="n">
        <f aca="false">IF(T6328&lt;=10,1,IF(T6328&lt;=20,2,IF(T6328&lt;=30,3,IF(T6328&lt;=40,4,IF(T6328&lt;=50,5,IF(T6328&lt;=100,6,IF(T6328&lt;=250,7,8)))))))</f>
        <v>1</v>
      </c>
      <c r="V6328" s="21" t="n">
        <f aca="false">IF(AND(OR(Dashboard!$T$3="All",R6328=Dashboard!$T$3),OR(Dashboard!$T$4="All",D6328=Dashboard!$T$4)),1,0)</f>
        <v>1</v>
      </c>
      <c r="W6328" s="21" t="n">
        <f aca="false">IF(V6328=1,T6328+ROW()/10000000,0)</f>
        <v>6.6006328</v>
      </c>
    </row>
    <row r="6329" customFormat="false" ht="15" hidden="false" customHeight="false" outlineLevel="0" collapsed="false">
      <c r="A6329" s="0" t="n">
        <v>18352220</v>
      </c>
      <c r="B6329" s="0" t="s">
        <v>14125</v>
      </c>
      <c r="C6329" s="0" t="n">
        <v>1</v>
      </c>
      <c r="D6329" s="0" t="s">
        <v>6924</v>
      </c>
      <c r="E6329" s="0" t="s">
        <v>14126</v>
      </c>
      <c r="F6329" s="0" t="s">
        <v>14110</v>
      </c>
      <c r="G6329" s="0" t="s">
        <v>14111</v>
      </c>
      <c r="H6329" s="0" t="s">
        <v>2868</v>
      </c>
      <c r="I6329" s="0" t="s">
        <v>2123</v>
      </c>
      <c r="J6329" s="0" t="s">
        <v>47</v>
      </c>
      <c r="K6329" s="0" t="s">
        <v>47</v>
      </c>
      <c r="L6329" s="0" t="s">
        <v>47</v>
      </c>
      <c r="M6329" s="0" t="s">
        <v>47</v>
      </c>
      <c r="N6329" s="0" t="n">
        <v>1</v>
      </c>
      <c r="O6329" s="0" t="n">
        <v>0</v>
      </c>
      <c r="P6329" s="0" t="n">
        <v>300</v>
      </c>
      <c r="Q6329" s="0" t="n">
        <v>1</v>
      </c>
      <c r="R6329" s="0" t="str">
        <f aca="false">INDEX(Lookup!$B$4:$B$18,MATCH(C6329,Lookup!$A$4:$A$18,0))</f>
        <v>India</v>
      </c>
      <c r="S6329" s="20" t="n">
        <f aca="false">INDEX(Lookup!$D$4:$D$18,MATCH(C6329,Lookup!$A$4:$A$18,0))</f>
        <v>0.012</v>
      </c>
      <c r="T6329" s="21" t="n">
        <f aca="false">ROUND(P6329*S6329,2)</f>
        <v>3.6</v>
      </c>
      <c r="U6329" s="21" t="n">
        <f aca="false">IF(T6329&lt;=10,1,IF(T6329&lt;=20,2,IF(T6329&lt;=30,3,IF(T6329&lt;=40,4,IF(T6329&lt;=50,5,IF(T6329&lt;=100,6,IF(T6329&lt;=250,7,8)))))))</f>
        <v>1</v>
      </c>
      <c r="V6329" s="21" t="n">
        <f aca="false">IF(AND(OR(Dashboard!$T$3="All",R6329=Dashboard!$T$3),OR(Dashboard!$T$4="All",D6329=Dashboard!$T$4)),1,0)</f>
        <v>1</v>
      </c>
      <c r="W6329" s="21" t="n">
        <f aca="false">IF(V6329=1,T6329+ROW()/10000000,0)</f>
        <v>3.6006329</v>
      </c>
    </row>
    <row r="6330" customFormat="false" ht="15" hidden="false" customHeight="false" outlineLevel="0" collapsed="false">
      <c r="A6330" s="0" t="n">
        <v>18359300</v>
      </c>
      <c r="B6330" s="0" t="s">
        <v>3094</v>
      </c>
      <c r="C6330" s="0" t="n">
        <v>1</v>
      </c>
      <c r="D6330" s="0" t="s">
        <v>6924</v>
      </c>
      <c r="E6330" s="0" t="s">
        <v>14127</v>
      </c>
      <c r="F6330" s="0" t="s">
        <v>14110</v>
      </c>
      <c r="G6330" s="0" t="s">
        <v>14111</v>
      </c>
      <c r="H6330" s="0" t="s">
        <v>156</v>
      </c>
      <c r="I6330" s="0" t="s">
        <v>2123</v>
      </c>
      <c r="J6330" s="0" t="s">
        <v>47</v>
      </c>
      <c r="K6330" s="0" t="s">
        <v>47</v>
      </c>
      <c r="L6330" s="0" t="s">
        <v>47</v>
      </c>
      <c r="M6330" s="0" t="s">
        <v>47</v>
      </c>
      <c r="N6330" s="0" t="n">
        <v>1</v>
      </c>
      <c r="O6330" s="0" t="n">
        <v>0</v>
      </c>
      <c r="P6330" s="0" t="n">
        <v>200</v>
      </c>
      <c r="Q6330" s="0" t="n">
        <v>1</v>
      </c>
      <c r="R6330" s="0" t="str">
        <f aca="false">INDEX(Lookup!$B$4:$B$18,MATCH(C6330,Lookup!$A$4:$A$18,0))</f>
        <v>India</v>
      </c>
      <c r="S6330" s="20" t="n">
        <f aca="false">INDEX(Lookup!$D$4:$D$18,MATCH(C6330,Lookup!$A$4:$A$18,0))</f>
        <v>0.012</v>
      </c>
      <c r="T6330" s="21" t="n">
        <f aca="false">ROUND(P6330*S6330,2)</f>
        <v>2.4</v>
      </c>
      <c r="U6330" s="21" t="n">
        <f aca="false">IF(T6330&lt;=10,1,IF(T6330&lt;=20,2,IF(T6330&lt;=30,3,IF(T6330&lt;=40,4,IF(T6330&lt;=50,5,IF(T6330&lt;=100,6,IF(T6330&lt;=250,7,8)))))))</f>
        <v>1</v>
      </c>
      <c r="V6330" s="21" t="n">
        <f aca="false">IF(AND(OR(Dashboard!$T$3="All",R6330=Dashboard!$T$3),OR(Dashboard!$T$4="All",D6330=Dashboard!$T$4)),1,0)</f>
        <v>1</v>
      </c>
      <c r="W6330" s="21" t="n">
        <f aca="false">IF(V6330=1,T6330+ROW()/10000000,0)</f>
        <v>2.400633</v>
      </c>
    </row>
    <row r="6331" customFormat="false" ht="15" hidden="false" customHeight="false" outlineLevel="0" collapsed="false">
      <c r="A6331" s="0" t="n">
        <v>18445759</v>
      </c>
      <c r="B6331" s="0" t="s">
        <v>14128</v>
      </c>
      <c r="C6331" s="0" t="n">
        <v>1</v>
      </c>
      <c r="D6331" s="0" t="s">
        <v>6924</v>
      </c>
      <c r="E6331" s="0" t="s">
        <v>14129</v>
      </c>
      <c r="F6331" s="0" t="s">
        <v>14110</v>
      </c>
      <c r="G6331" s="0" t="s">
        <v>14111</v>
      </c>
      <c r="H6331" s="0" t="s">
        <v>2128</v>
      </c>
      <c r="I6331" s="0" t="s">
        <v>2123</v>
      </c>
      <c r="J6331" s="0" t="s">
        <v>47</v>
      </c>
      <c r="K6331" s="0" t="s">
        <v>47</v>
      </c>
      <c r="L6331" s="0" t="s">
        <v>47</v>
      </c>
      <c r="M6331" s="0" t="s">
        <v>47</v>
      </c>
      <c r="N6331" s="0" t="n">
        <v>1</v>
      </c>
      <c r="O6331" s="0" t="n">
        <v>2</v>
      </c>
      <c r="P6331" s="0" t="n">
        <v>200</v>
      </c>
      <c r="Q6331" s="0" t="n">
        <v>1</v>
      </c>
      <c r="R6331" s="0" t="str">
        <f aca="false">INDEX(Lookup!$B$4:$B$18,MATCH(C6331,Lookup!$A$4:$A$18,0))</f>
        <v>India</v>
      </c>
      <c r="S6331" s="20" t="n">
        <f aca="false">INDEX(Lookup!$D$4:$D$18,MATCH(C6331,Lookup!$A$4:$A$18,0))</f>
        <v>0.012</v>
      </c>
      <c r="T6331" s="21" t="n">
        <f aca="false">ROUND(P6331*S6331,2)</f>
        <v>2.4</v>
      </c>
      <c r="U6331" s="21" t="n">
        <f aca="false">IF(T6331&lt;=10,1,IF(T6331&lt;=20,2,IF(T6331&lt;=30,3,IF(T6331&lt;=40,4,IF(T6331&lt;=50,5,IF(T6331&lt;=100,6,IF(T6331&lt;=250,7,8)))))))</f>
        <v>1</v>
      </c>
      <c r="V6331" s="21" t="n">
        <f aca="false">IF(AND(OR(Dashboard!$T$3="All",R6331=Dashboard!$T$3),OR(Dashboard!$T$4="All",D6331=Dashboard!$T$4)),1,0)</f>
        <v>1</v>
      </c>
      <c r="W6331" s="21" t="n">
        <f aca="false">IF(V6331=1,T6331+ROW()/10000000,0)</f>
        <v>2.4006331</v>
      </c>
    </row>
    <row r="6332" customFormat="false" ht="15" hidden="false" customHeight="false" outlineLevel="0" collapsed="false">
      <c r="A6332" s="0" t="n">
        <v>18435210</v>
      </c>
      <c r="B6332" s="0" t="s">
        <v>14130</v>
      </c>
      <c r="C6332" s="0" t="n">
        <v>1</v>
      </c>
      <c r="D6332" s="0" t="s">
        <v>6924</v>
      </c>
      <c r="E6332" s="0" t="s">
        <v>14131</v>
      </c>
      <c r="F6332" s="0" t="s">
        <v>14110</v>
      </c>
      <c r="G6332" s="0" t="s">
        <v>14111</v>
      </c>
      <c r="H6332" s="0" t="s">
        <v>2288</v>
      </c>
      <c r="I6332" s="0" t="s">
        <v>2123</v>
      </c>
      <c r="J6332" s="0" t="s">
        <v>47</v>
      </c>
      <c r="K6332" s="0" t="s">
        <v>47</v>
      </c>
      <c r="L6332" s="0" t="s">
        <v>47</v>
      </c>
      <c r="M6332" s="0" t="s">
        <v>47</v>
      </c>
      <c r="N6332" s="0" t="n">
        <v>1</v>
      </c>
      <c r="O6332" s="0" t="n">
        <v>0</v>
      </c>
      <c r="P6332" s="0" t="n">
        <v>400</v>
      </c>
      <c r="Q6332" s="0" t="n">
        <v>1</v>
      </c>
      <c r="R6332" s="0" t="str">
        <f aca="false">INDEX(Lookup!$B$4:$B$18,MATCH(C6332,Lookup!$A$4:$A$18,0))</f>
        <v>India</v>
      </c>
      <c r="S6332" s="20" t="n">
        <f aca="false">INDEX(Lookup!$D$4:$D$18,MATCH(C6332,Lookup!$A$4:$A$18,0))</f>
        <v>0.012</v>
      </c>
      <c r="T6332" s="21" t="n">
        <f aca="false">ROUND(P6332*S6332,2)</f>
        <v>4.8</v>
      </c>
      <c r="U6332" s="21" t="n">
        <f aca="false">IF(T6332&lt;=10,1,IF(T6332&lt;=20,2,IF(T6332&lt;=30,3,IF(T6332&lt;=40,4,IF(T6332&lt;=50,5,IF(T6332&lt;=100,6,IF(T6332&lt;=250,7,8)))))))</f>
        <v>1</v>
      </c>
      <c r="V6332" s="21" t="n">
        <f aca="false">IF(AND(OR(Dashboard!$T$3="All",R6332=Dashboard!$T$3),OR(Dashboard!$T$4="All",D6332=Dashboard!$T$4)),1,0)</f>
        <v>1</v>
      </c>
      <c r="W6332" s="21" t="n">
        <f aca="false">IF(V6332=1,T6332+ROW()/10000000,0)</f>
        <v>4.8006332</v>
      </c>
    </row>
    <row r="6333" customFormat="false" ht="15" hidden="false" customHeight="false" outlineLevel="0" collapsed="false">
      <c r="A6333" s="0" t="n">
        <v>18430914</v>
      </c>
      <c r="B6333" s="0" t="s">
        <v>3162</v>
      </c>
      <c r="C6333" s="0" t="n">
        <v>1</v>
      </c>
      <c r="D6333" s="0" t="s">
        <v>6924</v>
      </c>
      <c r="E6333" s="0" t="s">
        <v>14132</v>
      </c>
      <c r="F6333" s="0" t="s">
        <v>14110</v>
      </c>
      <c r="G6333" s="0" t="s">
        <v>14111</v>
      </c>
      <c r="H6333" s="0" t="s">
        <v>2342</v>
      </c>
      <c r="I6333" s="0" t="s">
        <v>2123</v>
      </c>
      <c r="J6333" s="0" t="s">
        <v>47</v>
      </c>
      <c r="K6333" s="0" t="s">
        <v>47</v>
      </c>
      <c r="L6333" s="0" t="s">
        <v>47</v>
      </c>
      <c r="M6333" s="0" t="s">
        <v>47</v>
      </c>
      <c r="N6333" s="0" t="n">
        <v>1</v>
      </c>
      <c r="O6333" s="0" t="n">
        <v>3</v>
      </c>
      <c r="P6333" s="0" t="n">
        <v>400</v>
      </c>
      <c r="Q6333" s="0" t="n">
        <v>1</v>
      </c>
      <c r="R6333" s="0" t="str">
        <f aca="false">INDEX(Lookup!$B$4:$B$18,MATCH(C6333,Lookup!$A$4:$A$18,0))</f>
        <v>India</v>
      </c>
      <c r="S6333" s="20" t="n">
        <f aca="false">INDEX(Lookup!$D$4:$D$18,MATCH(C6333,Lookup!$A$4:$A$18,0))</f>
        <v>0.012</v>
      </c>
      <c r="T6333" s="21" t="n">
        <f aca="false">ROUND(P6333*S6333,2)</f>
        <v>4.8</v>
      </c>
      <c r="U6333" s="21" t="n">
        <f aca="false">IF(T6333&lt;=10,1,IF(T6333&lt;=20,2,IF(T6333&lt;=30,3,IF(T6333&lt;=40,4,IF(T6333&lt;=50,5,IF(T6333&lt;=100,6,IF(T6333&lt;=250,7,8)))))))</f>
        <v>1</v>
      </c>
      <c r="V6333" s="21" t="n">
        <f aca="false">IF(AND(OR(Dashboard!$T$3="All",R6333=Dashboard!$T$3),OR(Dashboard!$T$4="All",D6333=Dashboard!$T$4)),1,0)</f>
        <v>1</v>
      </c>
      <c r="W6333" s="21" t="n">
        <f aca="false">IF(V6333=1,T6333+ROW()/10000000,0)</f>
        <v>4.8006333</v>
      </c>
    </row>
    <row r="6334" customFormat="false" ht="15" hidden="false" customHeight="false" outlineLevel="0" collapsed="false">
      <c r="A6334" s="0" t="n">
        <v>18216703</v>
      </c>
      <c r="B6334" s="0" t="s">
        <v>14133</v>
      </c>
      <c r="C6334" s="0" t="n">
        <v>1</v>
      </c>
      <c r="D6334" s="0" t="s">
        <v>6924</v>
      </c>
      <c r="E6334" s="0" t="s">
        <v>14134</v>
      </c>
      <c r="F6334" s="0" t="s">
        <v>14110</v>
      </c>
      <c r="G6334" s="0" t="s">
        <v>14111</v>
      </c>
      <c r="H6334" s="0" t="s">
        <v>69</v>
      </c>
      <c r="I6334" s="0" t="s">
        <v>2123</v>
      </c>
      <c r="J6334" s="0" t="s">
        <v>47</v>
      </c>
      <c r="K6334" s="0" t="s">
        <v>47</v>
      </c>
      <c r="L6334" s="0" t="s">
        <v>47</v>
      </c>
      <c r="M6334" s="0" t="s">
        <v>47</v>
      </c>
      <c r="N6334" s="0" t="n">
        <v>1</v>
      </c>
      <c r="O6334" s="0" t="n">
        <v>0</v>
      </c>
      <c r="P6334" s="0" t="n">
        <v>300</v>
      </c>
      <c r="Q6334" s="0" t="n">
        <v>1</v>
      </c>
      <c r="R6334" s="0" t="str">
        <f aca="false">INDEX(Lookup!$B$4:$B$18,MATCH(C6334,Lookup!$A$4:$A$18,0))</f>
        <v>India</v>
      </c>
      <c r="S6334" s="20" t="n">
        <f aca="false">INDEX(Lookup!$D$4:$D$18,MATCH(C6334,Lookup!$A$4:$A$18,0))</f>
        <v>0.012</v>
      </c>
      <c r="T6334" s="21" t="n">
        <f aca="false">ROUND(P6334*S6334,2)</f>
        <v>3.6</v>
      </c>
      <c r="U6334" s="21" t="n">
        <f aca="false">IF(T6334&lt;=10,1,IF(T6334&lt;=20,2,IF(T6334&lt;=30,3,IF(T6334&lt;=40,4,IF(T6334&lt;=50,5,IF(T6334&lt;=100,6,IF(T6334&lt;=250,7,8)))))))</f>
        <v>1</v>
      </c>
      <c r="V6334" s="21" t="n">
        <f aca="false">IF(AND(OR(Dashboard!$T$3="All",R6334=Dashboard!$T$3),OR(Dashboard!$T$4="All",D6334=Dashboard!$T$4)),1,0)</f>
        <v>1</v>
      </c>
      <c r="W6334" s="21" t="n">
        <f aca="false">IF(V6334=1,T6334+ROW()/10000000,0)</f>
        <v>3.6006334</v>
      </c>
    </row>
    <row r="6335" customFormat="false" ht="15" hidden="false" customHeight="false" outlineLevel="0" collapsed="false">
      <c r="A6335" s="0" t="n">
        <v>18359285</v>
      </c>
      <c r="B6335" s="0" t="s">
        <v>14135</v>
      </c>
      <c r="C6335" s="0" t="n">
        <v>1</v>
      </c>
      <c r="D6335" s="0" t="s">
        <v>6924</v>
      </c>
      <c r="E6335" s="0" t="s">
        <v>14136</v>
      </c>
      <c r="F6335" s="0" t="s">
        <v>14110</v>
      </c>
      <c r="G6335" s="0" t="s">
        <v>14111</v>
      </c>
      <c r="H6335" s="0" t="s">
        <v>2342</v>
      </c>
      <c r="I6335" s="0" t="s">
        <v>2123</v>
      </c>
      <c r="J6335" s="0" t="s">
        <v>47</v>
      </c>
      <c r="K6335" s="0" t="s">
        <v>47</v>
      </c>
      <c r="L6335" s="0" t="s">
        <v>47</v>
      </c>
      <c r="M6335" s="0" t="s">
        <v>47</v>
      </c>
      <c r="N6335" s="0" t="n">
        <v>1</v>
      </c>
      <c r="O6335" s="0" t="n">
        <v>0</v>
      </c>
      <c r="P6335" s="0" t="n">
        <v>250</v>
      </c>
      <c r="Q6335" s="0" t="n">
        <v>1</v>
      </c>
      <c r="R6335" s="0" t="str">
        <f aca="false">INDEX(Lookup!$B$4:$B$18,MATCH(C6335,Lookup!$A$4:$A$18,0))</f>
        <v>India</v>
      </c>
      <c r="S6335" s="20" t="n">
        <f aca="false">INDEX(Lookup!$D$4:$D$18,MATCH(C6335,Lookup!$A$4:$A$18,0))</f>
        <v>0.012</v>
      </c>
      <c r="T6335" s="21" t="n">
        <f aca="false">ROUND(P6335*S6335,2)</f>
        <v>3</v>
      </c>
      <c r="U6335" s="21" t="n">
        <f aca="false">IF(T6335&lt;=10,1,IF(T6335&lt;=20,2,IF(T6335&lt;=30,3,IF(T6335&lt;=40,4,IF(T6335&lt;=50,5,IF(T6335&lt;=100,6,IF(T6335&lt;=250,7,8)))))))</f>
        <v>1</v>
      </c>
      <c r="V6335" s="21" t="n">
        <f aca="false">IF(AND(OR(Dashboard!$T$3="All",R6335=Dashboard!$T$3),OR(Dashboard!$T$4="All",D6335=Dashboard!$T$4)),1,0)</f>
        <v>1</v>
      </c>
      <c r="W6335" s="21" t="n">
        <f aca="false">IF(V6335=1,T6335+ROW()/10000000,0)</f>
        <v>3.0006335</v>
      </c>
    </row>
    <row r="6336" customFormat="false" ht="15" hidden="false" customHeight="false" outlineLevel="0" collapsed="false">
      <c r="A6336" s="0" t="n">
        <v>18359289</v>
      </c>
      <c r="B6336" s="0" t="s">
        <v>14137</v>
      </c>
      <c r="C6336" s="0" t="n">
        <v>1</v>
      </c>
      <c r="D6336" s="0" t="s">
        <v>6924</v>
      </c>
      <c r="E6336" s="0" t="s">
        <v>14138</v>
      </c>
      <c r="F6336" s="0" t="s">
        <v>14110</v>
      </c>
      <c r="G6336" s="0" t="s">
        <v>14111</v>
      </c>
      <c r="H6336" s="0" t="s">
        <v>4091</v>
      </c>
      <c r="I6336" s="0" t="s">
        <v>2123</v>
      </c>
      <c r="J6336" s="0" t="s">
        <v>47</v>
      </c>
      <c r="K6336" s="0" t="s">
        <v>47</v>
      </c>
      <c r="L6336" s="0" t="s">
        <v>47</v>
      </c>
      <c r="M6336" s="0" t="s">
        <v>47</v>
      </c>
      <c r="N6336" s="0" t="n">
        <v>1</v>
      </c>
      <c r="O6336" s="0" t="n">
        <v>1</v>
      </c>
      <c r="P6336" s="0" t="n">
        <v>250</v>
      </c>
      <c r="Q6336" s="0" t="n">
        <v>1</v>
      </c>
      <c r="R6336" s="0" t="str">
        <f aca="false">INDEX(Lookup!$B$4:$B$18,MATCH(C6336,Lookup!$A$4:$A$18,0))</f>
        <v>India</v>
      </c>
      <c r="S6336" s="20" t="n">
        <f aca="false">INDEX(Lookup!$D$4:$D$18,MATCH(C6336,Lookup!$A$4:$A$18,0))</f>
        <v>0.012</v>
      </c>
      <c r="T6336" s="21" t="n">
        <f aca="false">ROUND(P6336*S6336,2)</f>
        <v>3</v>
      </c>
      <c r="U6336" s="21" t="n">
        <f aca="false">IF(T6336&lt;=10,1,IF(T6336&lt;=20,2,IF(T6336&lt;=30,3,IF(T6336&lt;=40,4,IF(T6336&lt;=50,5,IF(T6336&lt;=100,6,IF(T6336&lt;=250,7,8)))))))</f>
        <v>1</v>
      </c>
      <c r="V6336" s="21" t="n">
        <f aca="false">IF(AND(OR(Dashboard!$T$3="All",R6336=Dashboard!$T$3),OR(Dashboard!$T$4="All",D6336=Dashboard!$T$4)),1,0)</f>
        <v>1</v>
      </c>
      <c r="W6336" s="21" t="n">
        <f aca="false">IF(V6336=1,T6336+ROW()/10000000,0)</f>
        <v>3.0006336</v>
      </c>
    </row>
    <row r="6337" customFormat="false" ht="15" hidden="false" customHeight="false" outlineLevel="0" collapsed="false">
      <c r="A6337" s="0" t="n">
        <v>18057816</v>
      </c>
      <c r="B6337" s="0" t="s">
        <v>14139</v>
      </c>
      <c r="C6337" s="0" t="n">
        <v>1</v>
      </c>
      <c r="D6337" s="0" t="s">
        <v>6924</v>
      </c>
      <c r="E6337" s="0" t="s">
        <v>14140</v>
      </c>
      <c r="F6337" s="0" t="s">
        <v>14141</v>
      </c>
      <c r="G6337" s="0" t="s">
        <v>14142</v>
      </c>
      <c r="H6337" s="0" t="s">
        <v>14143</v>
      </c>
      <c r="I6337" s="0" t="s">
        <v>2123</v>
      </c>
      <c r="J6337" s="0" t="s">
        <v>46</v>
      </c>
      <c r="K6337" s="0" t="s">
        <v>46</v>
      </c>
      <c r="L6337" s="0" t="s">
        <v>47</v>
      </c>
      <c r="M6337" s="0" t="s">
        <v>47</v>
      </c>
      <c r="N6337" s="0" t="n">
        <v>3</v>
      </c>
      <c r="O6337" s="0" t="n">
        <v>48</v>
      </c>
      <c r="P6337" s="0" t="n">
        <v>1800</v>
      </c>
      <c r="Q6337" s="0" t="n">
        <v>2.9</v>
      </c>
      <c r="R6337" s="0" t="str">
        <f aca="false">INDEX(Lookup!$B$4:$B$18,MATCH(C6337,Lookup!$A$4:$A$18,0))</f>
        <v>India</v>
      </c>
      <c r="S6337" s="20" t="n">
        <f aca="false">INDEX(Lookup!$D$4:$D$18,MATCH(C6337,Lookup!$A$4:$A$18,0))</f>
        <v>0.012</v>
      </c>
      <c r="T6337" s="21" t="n">
        <f aca="false">ROUND(P6337*S6337,2)</f>
        <v>21.6</v>
      </c>
      <c r="U6337" s="21" t="n">
        <f aca="false">IF(T6337&lt;=10,1,IF(T6337&lt;=20,2,IF(T6337&lt;=30,3,IF(T6337&lt;=40,4,IF(T6337&lt;=50,5,IF(T6337&lt;=100,6,IF(T6337&lt;=250,7,8)))))))</f>
        <v>3</v>
      </c>
      <c r="V6337" s="21" t="n">
        <f aca="false">IF(AND(OR(Dashboard!$T$3="All",R6337=Dashboard!$T$3),OR(Dashboard!$T$4="All",D6337=Dashboard!$T$4)),1,0)</f>
        <v>1</v>
      </c>
      <c r="W6337" s="21" t="n">
        <f aca="false">IF(V6337=1,T6337+ROW()/10000000,0)</f>
        <v>21.6006337</v>
      </c>
    </row>
    <row r="6338" customFormat="false" ht="15" hidden="false" customHeight="false" outlineLevel="0" collapsed="false">
      <c r="A6338" s="0" t="n">
        <v>18303432</v>
      </c>
      <c r="B6338" s="0" t="s">
        <v>14144</v>
      </c>
      <c r="C6338" s="0" t="n">
        <v>1</v>
      </c>
      <c r="D6338" s="0" t="s">
        <v>6924</v>
      </c>
      <c r="E6338" s="0" t="s">
        <v>14145</v>
      </c>
      <c r="F6338" s="0" t="s">
        <v>14141</v>
      </c>
      <c r="G6338" s="0" t="s">
        <v>14142</v>
      </c>
      <c r="H6338" s="0" t="s">
        <v>2122</v>
      </c>
      <c r="I6338" s="0" t="s">
        <v>2123</v>
      </c>
      <c r="J6338" s="0" t="s">
        <v>46</v>
      </c>
      <c r="K6338" s="0" t="s">
        <v>46</v>
      </c>
      <c r="L6338" s="0" t="s">
        <v>47</v>
      </c>
      <c r="M6338" s="0" t="s">
        <v>47</v>
      </c>
      <c r="N6338" s="0" t="n">
        <v>2</v>
      </c>
      <c r="O6338" s="0" t="n">
        <v>67</v>
      </c>
      <c r="P6338" s="0" t="n">
        <v>800</v>
      </c>
      <c r="Q6338" s="0" t="n">
        <v>3.4</v>
      </c>
      <c r="R6338" s="0" t="str">
        <f aca="false">INDEX(Lookup!$B$4:$B$18,MATCH(C6338,Lookup!$A$4:$A$18,0))</f>
        <v>India</v>
      </c>
      <c r="S6338" s="20" t="n">
        <f aca="false">INDEX(Lookup!$D$4:$D$18,MATCH(C6338,Lookup!$A$4:$A$18,0))</f>
        <v>0.012</v>
      </c>
      <c r="T6338" s="21" t="n">
        <f aca="false">ROUND(P6338*S6338,2)</f>
        <v>9.6</v>
      </c>
      <c r="U6338" s="21" t="n">
        <f aca="false">IF(T6338&lt;=10,1,IF(T6338&lt;=20,2,IF(T6338&lt;=30,3,IF(T6338&lt;=40,4,IF(T6338&lt;=50,5,IF(T6338&lt;=100,6,IF(T6338&lt;=250,7,8)))))))</f>
        <v>1</v>
      </c>
      <c r="V6338" s="21" t="n">
        <f aca="false">IF(AND(OR(Dashboard!$T$3="All",R6338=Dashboard!$T$3),OR(Dashboard!$T$4="All",D6338=Dashboard!$T$4)),1,0)</f>
        <v>1</v>
      </c>
      <c r="W6338" s="21" t="n">
        <f aca="false">IF(V6338=1,T6338+ROW()/10000000,0)</f>
        <v>9.6006338</v>
      </c>
    </row>
    <row r="6339" customFormat="false" ht="15" hidden="false" customHeight="false" outlineLevel="0" collapsed="false">
      <c r="A6339" s="0" t="n">
        <v>3790</v>
      </c>
      <c r="B6339" s="0" t="s">
        <v>5138</v>
      </c>
      <c r="C6339" s="0" t="n">
        <v>1</v>
      </c>
      <c r="D6339" s="0" t="s">
        <v>6924</v>
      </c>
      <c r="E6339" s="0" t="s">
        <v>14146</v>
      </c>
      <c r="F6339" s="0" t="s">
        <v>14141</v>
      </c>
      <c r="G6339" s="0" t="s">
        <v>14142</v>
      </c>
      <c r="H6339" s="0" t="s">
        <v>14147</v>
      </c>
      <c r="I6339" s="0" t="s">
        <v>2123</v>
      </c>
      <c r="J6339" s="0" t="s">
        <v>47</v>
      </c>
      <c r="K6339" s="0" t="s">
        <v>47</v>
      </c>
      <c r="L6339" s="0" t="s">
        <v>47</v>
      </c>
      <c r="M6339" s="0" t="s">
        <v>47</v>
      </c>
      <c r="N6339" s="0" t="n">
        <v>2</v>
      </c>
      <c r="O6339" s="0" t="n">
        <v>81</v>
      </c>
      <c r="P6339" s="0" t="n">
        <v>500</v>
      </c>
      <c r="Q6339" s="0" t="n">
        <v>3.4</v>
      </c>
      <c r="R6339" s="0" t="str">
        <f aca="false">INDEX(Lookup!$B$4:$B$18,MATCH(C6339,Lookup!$A$4:$A$18,0))</f>
        <v>India</v>
      </c>
      <c r="S6339" s="20" t="n">
        <f aca="false">INDEX(Lookup!$D$4:$D$18,MATCH(C6339,Lookup!$A$4:$A$18,0))</f>
        <v>0.012</v>
      </c>
      <c r="T6339" s="21" t="n">
        <f aca="false">ROUND(P6339*S6339,2)</f>
        <v>6</v>
      </c>
      <c r="U6339" s="21" t="n">
        <f aca="false">IF(T6339&lt;=10,1,IF(T6339&lt;=20,2,IF(T6339&lt;=30,3,IF(T6339&lt;=40,4,IF(T6339&lt;=50,5,IF(T6339&lt;=100,6,IF(T6339&lt;=250,7,8)))))))</f>
        <v>1</v>
      </c>
      <c r="V6339" s="21" t="n">
        <f aca="false">IF(AND(OR(Dashboard!$T$3="All",R6339=Dashboard!$T$3),OR(Dashboard!$T$4="All",D6339=Dashboard!$T$4)),1,0)</f>
        <v>1</v>
      </c>
      <c r="W6339" s="21" t="n">
        <f aca="false">IF(V6339=1,T6339+ROW()/10000000,0)</f>
        <v>6.0006339</v>
      </c>
    </row>
    <row r="6340" customFormat="false" ht="15" hidden="false" customHeight="false" outlineLevel="0" collapsed="false">
      <c r="A6340" s="0" t="n">
        <v>2509</v>
      </c>
      <c r="B6340" s="0" t="s">
        <v>9024</v>
      </c>
      <c r="C6340" s="0" t="n">
        <v>1</v>
      </c>
      <c r="D6340" s="0" t="s">
        <v>6924</v>
      </c>
      <c r="E6340" s="0" t="s">
        <v>14148</v>
      </c>
      <c r="F6340" s="0" t="s">
        <v>14141</v>
      </c>
      <c r="G6340" s="0" t="s">
        <v>14142</v>
      </c>
      <c r="H6340" s="0" t="s">
        <v>2359</v>
      </c>
      <c r="I6340" s="0" t="s">
        <v>2123</v>
      </c>
      <c r="J6340" s="0" t="s">
        <v>47</v>
      </c>
      <c r="K6340" s="0" t="s">
        <v>47</v>
      </c>
      <c r="L6340" s="0" t="s">
        <v>47</v>
      </c>
      <c r="M6340" s="0" t="s">
        <v>47</v>
      </c>
      <c r="N6340" s="0" t="n">
        <v>2</v>
      </c>
      <c r="O6340" s="0" t="n">
        <v>135</v>
      </c>
      <c r="P6340" s="0" t="n">
        <v>800</v>
      </c>
      <c r="Q6340" s="0" t="n">
        <v>3.4</v>
      </c>
      <c r="R6340" s="0" t="str">
        <f aca="false">INDEX(Lookup!$B$4:$B$18,MATCH(C6340,Lookup!$A$4:$A$18,0))</f>
        <v>India</v>
      </c>
      <c r="S6340" s="20" t="n">
        <f aca="false">INDEX(Lookup!$D$4:$D$18,MATCH(C6340,Lookup!$A$4:$A$18,0))</f>
        <v>0.012</v>
      </c>
      <c r="T6340" s="21" t="n">
        <f aca="false">ROUND(P6340*S6340,2)</f>
        <v>9.6</v>
      </c>
      <c r="U6340" s="21" t="n">
        <f aca="false">IF(T6340&lt;=10,1,IF(T6340&lt;=20,2,IF(T6340&lt;=30,3,IF(T6340&lt;=40,4,IF(T6340&lt;=50,5,IF(T6340&lt;=100,6,IF(T6340&lt;=250,7,8)))))))</f>
        <v>1</v>
      </c>
      <c r="V6340" s="21" t="n">
        <f aca="false">IF(AND(OR(Dashboard!$T$3="All",R6340=Dashboard!$T$3),OR(Dashboard!$T$4="All",D6340=Dashboard!$T$4)),1,0)</f>
        <v>1</v>
      </c>
      <c r="W6340" s="21" t="n">
        <f aca="false">IF(V6340=1,T6340+ROW()/10000000,0)</f>
        <v>9.600634</v>
      </c>
    </row>
    <row r="6341" customFormat="false" ht="15" hidden="false" customHeight="false" outlineLevel="0" collapsed="false">
      <c r="A6341" s="0" t="n">
        <v>18238913</v>
      </c>
      <c r="B6341" s="0" t="s">
        <v>14149</v>
      </c>
      <c r="C6341" s="0" t="n">
        <v>1</v>
      </c>
      <c r="D6341" s="0" t="s">
        <v>6924</v>
      </c>
      <c r="E6341" s="0" t="s">
        <v>14150</v>
      </c>
      <c r="F6341" s="0" t="s">
        <v>14141</v>
      </c>
      <c r="G6341" s="0" t="s">
        <v>14142</v>
      </c>
      <c r="H6341" s="0" t="s">
        <v>14151</v>
      </c>
      <c r="I6341" s="0" t="s">
        <v>2123</v>
      </c>
      <c r="J6341" s="0" t="s">
        <v>46</v>
      </c>
      <c r="K6341" s="0" t="s">
        <v>47</v>
      </c>
      <c r="L6341" s="0" t="s">
        <v>47</v>
      </c>
      <c r="M6341" s="0" t="s">
        <v>47</v>
      </c>
      <c r="N6341" s="0" t="n">
        <v>2</v>
      </c>
      <c r="O6341" s="0" t="n">
        <v>8</v>
      </c>
      <c r="P6341" s="0" t="n">
        <v>800</v>
      </c>
      <c r="Q6341" s="0" t="n">
        <v>3</v>
      </c>
      <c r="R6341" s="0" t="str">
        <f aca="false">INDEX(Lookup!$B$4:$B$18,MATCH(C6341,Lookup!$A$4:$A$18,0))</f>
        <v>India</v>
      </c>
      <c r="S6341" s="20" t="n">
        <f aca="false">INDEX(Lookup!$D$4:$D$18,MATCH(C6341,Lookup!$A$4:$A$18,0))</f>
        <v>0.012</v>
      </c>
      <c r="T6341" s="21" t="n">
        <f aca="false">ROUND(P6341*S6341,2)</f>
        <v>9.6</v>
      </c>
      <c r="U6341" s="21" t="n">
        <f aca="false">IF(T6341&lt;=10,1,IF(T6341&lt;=20,2,IF(T6341&lt;=30,3,IF(T6341&lt;=40,4,IF(T6341&lt;=50,5,IF(T6341&lt;=100,6,IF(T6341&lt;=250,7,8)))))))</f>
        <v>1</v>
      </c>
      <c r="V6341" s="21" t="n">
        <f aca="false">IF(AND(OR(Dashboard!$T$3="All",R6341=Dashboard!$T$3),OR(Dashboard!$T$4="All",D6341=Dashboard!$T$4)),1,0)</f>
        <v>1</v>
      </c>
      <c r="W6341" s="21" t="n">
        <f aca="false">IF(V6341=1,T6341+ROW()/10000000,0)</f>
        <v>9.6006341</v>
      </c>
    </row>
    <row r="6342" customFormat="false" ht="15" hidden="false" customHeight="false" outlineLevel="0" collapsed="false">
      <c r="A6342" s="0" t="n">
        <v>215</v>
      </c>
      <c r="B6342" s="0" t="s">
        <v>2408</v>
      </c>
      <c r="C6342" s="0" t="n">
        <v>1</v>
      </c>
      <c r="D6342" s="0" t="s">
        <v>6924</v>
      </c>
      <c r="E6342" s="0" t="s">
        <v>14152</v>
      </c>
      <c r="F6342" s="0" t="s">
        <v>14141</v>
      </c>
      <c r="G6342" s="0" t="s">
        <v>14142</v>
      </c>
      <c r="H6342" s="0" t="s">
        <v>3392</v>
      </c>
      <c r="I6342" s="0" t="s">
        <v>2123</v>
      </c>
      <c r="J6342" s="0" t="s">
        <v>47</v>
      </c>
      <c r="K6342" s="0" t="s">
        <v>47</v>
      </c>
      <c r="L6342" s="0" t="s">
        <v>47</v>
      </c>
      <c r="M6342" s="0" t="s">
        <v>47</v>
      </c>
      <c r="N6342" s="0" t="n">
        <v>2</v>
      </c>
      <c r="O6342" s="0" t="n">
        <v>102</v>
      </c>
      <c r="P6342" s="0" t="n">
        <v>700</v>
      </c>
      <c r="Q6342" s="0" t="n">
        <v>2.8</v>
      </c>
      <c r="R6342" s="0" t="str">
        <f aca="false">INDEX(Lookup!$B$4:$B$18,MATCH(C6342,Lookup!$A$4:$A$18,0))</f>
        <v>India</v>
      </c>
      <c r="S6342" s="20" t="n">
        <f aca="false">INDEX(Lookup!$D$4:$D$18,MATCH(C6342,Lookup!$A$4:$A$18,0))</f>
        <v>0.012</v>
      </c>
      <c r="T6342" s="21" t="n">
        <f aca="false">ROUND(P6342*S6342,2)</f>
        <v>8.4</v>
      </c>
      <c r="U6342" s="21" t="n">
        <f aca="false">IF(T6342&lt;=10,1,IF(T6342&lt;=20,2,IF(T6342&lt;=30,3,IF(T6342&lt;=40,4,IF(T6342&lt;=50,5,IF(T6342&lt;=100,6,IF(T6342&lt;=250,7,8)))))))</f>
        <v>1</v>
      </c>
      <c r="V6342" s="21" t="n">
        <f aca="false">IF(AND(OR(Dashboard!$T$3="All",R6342=Dashboard!$T$3),OR(Dashboard!$T$4="All",D6342=Dashboard!$T$4)),1,0)</f>
        <v>1</v>
      </c>
      <c r="W6342" s="21" t="n">
        <f aca="false">IF(V6342=1,T6342+ROW()/10000000,0)</f>
        <v>8.4006342</v>
      </c>
    </row>
    <row r="6343" customFormat="false" ht="15" hidden="false" customHeight="false" outlineLevel="0" collapsed="false">
      <c r="A6343" s="0" t="n">
        <v>3793</v>
      </c>
      <c r="B6343" s="0" t="s">
        <v>3011</v>
      </c>
      <c r="C6343" s="0" t="n">
        <v>1</v>
      </c>
      <c r="D6343" s="0" t="s">
        <v>6924</v>
      </c>
      <c r="E6343" s="0" t="s">
        <v>14153</v>
      </c>
      <c r="F6343" s="0" t="s">
        <v>14141</v>
      </c>
      <c r="G6343" s="0" t="s">
        <v>14142</v>
      </c>
      <c r="H6343" s="0" t="s">
        <v>3015</v>
      </c>
      <c r="I6343" s="0" t="s">
        <v>2123</v>
      </c>
      <c r="J6343" s="0" t="s">
        <v>47</v>
      </c>
      <c r="K6343" s="0" t="s">
        <v>46</v>
      </c>
      <c r="L6343" s="0" t="s">
        <v>47</v>
      </c>
      <c r="M6343" s="0" t="s">
        <v>47</v>
      </c>
      <c r="N6343" s="0" t="n">
        <v>1</v>
      </c>
      <c r="O6343" s="0" t="n">
        <v>51</v>
      </c>
      <c r="P6343" s="0" t="n">
        <v>400</v>
      </c>
      <c r="Q6343" s="0" t="n">
        <v>3.2</v>
      </c>
      <c r="R6343" s="0" t="str">
        <f aca="false">INDEX(Lookup!$B$4:$B$18,MATCH(C6343,Lookup!$A$4:$A$18,0))</f>
        <v>India</v>
      </c>
      <c r="S6343" s="20" t="n">
        <f aca="false">INDEX(Lookup!$D$4:$D$18,MATCH(C6343,Lookup!$A$4:$A$18,0))</f>
        <v>0.012</v>
      </c>
      <c r="T6343" s="21" t="n">
        <f aca="false">ROUND(P6343*S6343,2)</f>
        <v>4.8</v>
      </c>
      <c r="U6343" s="21" t="n">
        <f aca="false">IF(T6343&lt;=10,1,IF(T6343&lt;=20,2,IF(T6343&lt;=30,3,IF(T6343&lt;=40,4,IF(T6343&lt;=50,5,IF(T6343&lt;=100,6,IF(T6343&lt;=250,7,8)))))))</f>
        <v>1</v>
      </c>
      <c r="V6343" s="21" t="n">
        <f aca="false">IF(AND(OR(Dashboard!$T$3="All",R6343=Dashboard!$T$3),OR(Dashboard!$T$4="All",D6343=Dashboard!$T$4)),1,0)</f>
        <v>1</v>
      </c>
      <c r="W6343" s="21" t="n">
        <f aca="false">IF(V6343=1,T6343+ROW()/10000000,0)</f>
        <v>4.8006343</v>
      </c>
    </row>
    <row r="6344" customFormat="false" ht="15" hidden="false" customHeight="false" outlineLevel="0" collapsed="false">
      <c r="A6344" s="0" t="n">
        <v>18244250</v>
      </c>
      <c r="B6344" s="0" t="s">
        <v>5523</v>
      </c>
      <c r="C6344" s="0" t="n">
        <v>1</v>
      </c>
      <c r="D6344" s="0" t="s">
        <v>6924</v>
      </c>
      <c r="E6344" s="0" t="s">
        <v>14154</v>
      </c>
      <c r="F6344" s="0" t="s">
        <v>14141</v>
      </c>
      <c r="G6344" s="0" t="s">
        <v>14142</v>
      </c>
      <c r="H6344" s="0" t="s">
        <v>3243</v>
      </c>
      <c r="I6344" s="0" t="s">
        <v>2123</v>
      </c>
      <c r="J6344" s="0" t="s">
        <v>47</v>
      </c>
      <c r="K6344" s="0" t="s">
        <v>47</v>
      </c>
      <c r="L6344" s="0" t="s">
        <v>47</v>
      </c>
      <c r="M6344" s="0" t="s">
        <v>47</v>
      </c>
      <c r="N6344" s="0" t="n">
        <v>1</v>
      </c>
      <c r="O6344" s="0" t="n">
        <v>6</v>
      </c>
      <c r="P6344" s="0" t="n">
        <v>250</v>
      </c>
      <c r="Q6344" s="0" t="n">
        <v>2.9</v>
      </c>
      <c r="R6344" s="0" t="str">
        <f aca="false">INDEX(Lookup!$B$4:$B$18,MATCH(C6344,Lookup!$A$4:$A$18,0))</f>
        <v>India</v>
      </c>
      <c r="S6344" s="20" t="n">
        <f aca="false">INDEX(Lookup!$D$4:$D$18,MATCH(C6344,Lookup!$A$4:$A$18,0))</f>
        <v>0.012</v>
      </c>
      <c r="T6344" s="21" t="n">
        <f aca="false">ROUND(P6344*S6344,2)</f>
        <v>3</v>
      </c>
      <c r="U6344" s="21" t="n">
        <f aca="false">IF(T6344&lt;=10,1,IF(T6344&lt;=20,2,IF(T6344&lt;=30,3,IF(T6344&lt;=40,4,IF(T6344&lt;=50,5,IF(T6344&lt;=100,6,IF(T6344&lt;=250,7,8)))))))</f>
        <v>1</v>
      </c>
      <c r="V6344" s="21" t="n">
        <f aca="false">IF(AND(OR(Dashboard!$T$3="All",R6344=Dashboard!$T$3),OR(Dashboard!$T$4="All",D6344=Dashboard!$T$4)),1,0)</f>
        <v>1</v>
      </c>
      <c r="W6344" s="21" t="n">
        <f aca="false">IF(V6344=1,T6344+ROW()/10000000,0)</f>
        <v>3.0006344</v>
      </c>
    </row>
    <row r="6345" customFormat="false" ht="15" hidden="false" customHeight="false" outlineLevel="0" collapsed="false">
      <c r="A6345" s="0" t="n">
        <v>18372294</v>
      </c>
      <c r="B6345" s="0" t="s">
        <v>2973</v>
      </c>
      <c r="C6345" s="0" t="n">
        <v>1</v>
      </c>
      <c r="D6345" s="0" t="s">
        <v>6924</v>
      </c>
      <c r="E6345" s="0" t="s">
        <v>14155</v>
      </c>
      <c r="F6345" s="0" t="s">
        <v>14141</v>
      </c>
      <c r="G6345" s="0" t="s">
        <v>14142</v>
      </c>
      <c r="H6345" s="0" t="s">
        <v>2975</v>
      </c>
      <c r="I6345" s="0" t="s">
        <v>2123</v>
      </c>
      <c r="J6345" s="0" t="s">
        <v>47</v>
      </c>
      <c r="K6345" s="0" t="s">
        <v>47</v>
      </c>
      <c r="L6345" s="0" t="s">
        <v>47</v>
      </c>
      <c r="M6345" s="0" t="s">
        <v>47</v>
      </c>
      <c r="N6345" s="0" t="n">
        <v>1</v>
      </c>
      <c r="O6345" s="0" t="n">
        <v>4</v>
      </c>
      <c r="P6345" s="0" t="n">
        <v>350</v>
      </c>
      <c r="Q6345" s="0" t="n">
        <v>3</v>
      </c>
      <c r="R6345" s="0" t="str">
        <f aca="false">INDEX(Lookup!$B$4:$B$18,MATCH(C6345,Lookup!$A$4:$A$18,0))</f>
        <v>India</v>
      </c>
      <c r="S6345" s="20" t="n">
        <f aca="false">INDEX(Lookup!$D$4:$D$18,MATCH(C6345,Lookup!$A$4:$A$18,0))</f>
        <v>0.012</v>
      </c>
      <c r="T6345" s="21" t="n">
        <f aca="false">ROUND(P6345*S6345,2)</f>
        <v>4.2</v>
      </c>
      <c r="U6345" s="21" t="n">
        <f aca="false">IF(T6345&lt;=10,1,IF(T6345&lt;=20,2,IF(T6345&lt;=30,3,IF(T6345&lt;=40,4,IF(T6345&lt;=50,5,IF(T6345&lt;=100,6,IF(T6345&lt;=250,7,8)))))))</f>
        <v>1</v>
      </c>
      <c r="V6345" s="21" t="n">
        <f aca="false">IF(AND(OR(Dashboard!$T$3="All",R6345=Dashboard!$T$3),OR(Dashboard!$T$4="All",D6345=Dashboard!$T$4)),1,0)</f>
        <v>1</v>
      </c>
      <c r="W6345" s="21" t="n">
        <f aca="false">IF(V6345=1,T6345+ROW()/10000000,0)</f>
        <v>4.2006345</v>
      </c>
    </row>
    <row r="6346" customFormat="false" ht="15" hidden="false" customHeight="false" outlineLevel="0" collapsed="false">
      <c r="A6346" s="0" t="n">
        <v>6261</v>
      </c>
      <c r="B6346" s="0" t="s">
        <v>14156</v>
      </c>
      <c r="C6346" s="0" t="n">
        <v>1</v>
      </c>
      <c r="D6346" s="0" t="s">
        <v>6924</v>
      </c>
      <c r="E6346" s="0" t="s">
        <v>14157</v>
      </c>
      <c r="F6346" s="0" t="s">
        <v>14141</v>
      </c>
      <c r="G6346" s="0" t="s">
        <v>14142</v>
      </c>
      <c r="H6346" s="0" t="s">
        <v>14158</v>
      </c>
      <c r="I6346" s="0" t="s">
        <v>2123</v>
      </c>
      <c r="J6346" s="0" t="s">
        <v>47</v>
      </c>
      <c r="K6346" s="0" t="s">
        <v>47</v>
      </c>
      <c r="L6346" s="0" t="s">
        <v>47</v>
      </c>
      <c r="M6346" s="0" t="s">
        <v>47</v>
      </c>
      <c r="N6346" s="0" t="n">
        <v>1</v>
      </c>
      <c r="O6346" s="0" t="n">
        <v>47</v>
      </c>
      <c r="P6346" s="0" t="n">
        <v>300</v>
      </c>
      <c r="Q6346" s="0" t="n">
        <v>3.3</v>
      </c>
      <c r="R6346" s="0" t="str">
        <f aca="false">INDEX(Lookup!$B$4:$B$18,MATCH(C6346,Lookup!$A$4:$A$18,0))</f>
        <v>India</v>
      </c>
      <c r="S6346" s="20" t="n">
        <f aca="false">INDEX(Lookup!$D$4:$D$18,MATCH(C6346,Lookup!$A$4:$A$18,0))</f>
        <v>0.012</v>
      </c>
      <c r="T6346" s="21" t="n">
        <f aca="false">ROUND(P6346*S6346,2)</f>
        <v>3.6</v>
      </c>
      <c r="U6346" s="21" t="n">
        <f aca="false">IF(T6346&lt;=10,1,IF(T6346&lt;=20,2,IF(T6346&lt;=30,3,IF(T6346&lt;=40,4,IF(T6346&lt;=50,5,IF(T6346&lt;=100,6,IF(T6346&lt;=250,7,8)))))))</f>
        <v>1</v>
      </c>
      <c r="V6346" s="21" t="n">
        <f aca="false">IF(AND(OR(Dashboard!$T$3="All",R6346=Dashboard!$T$3),OR(Dashboard!$T$4="All",D6346=Dashboard!$T$4)),1,0)</f>
        <v>1</v>
      </c>
      <c r="W6346" s="21" t="n">
        <f aca="false">IF(V6346=1,T6346+ROW()/10000000,0)</f>
        <v>3.6006346</v>
      </c>
    </row>
    <row r="6347" customFormat="false" ht="15" hidden="false" customHeight="false" outlineLevel="0" collapsed="false">
      <c r="A6347" s="0" t="n">
        <v>18376484</v>
      </c>
      <c r="B6347" s="0" t="s">
        <v>5745</v>
      </c>
      <c r="C6347" s="0" t="n">
        <v>1</v>
      </c>
      <c r="D6347" s="0" t="s">
        <v>6924</v>
      </c>
      <c r="E6347" s="0" t="s">
        <v>14159</v>
      </c>
      <c r="F6347" s="0" t="s">
        <v>14141</v>
      </c>
      <c r="G6347" s="0" t="s">
        <v>14142</v>
      </c>
      <c r="H6347" s="0" t="s">
        <v>2128</v>
      </c>
      <c r="I6347" s="0" t="s">
        <v>2123</v>
      </c>
      <c r="J6347" s="0" t="s">
        <v>47</v>
      </c>
      <c r="K6347" s="0" t="s">
        <v>46</v>
      </c>
      <c r="L6347" s="0" t="s">
        <v>47</v>
      </c>
      <c r="M6347" s="0" t="s">
        <v>47</v>
      </c>
      <c r="N6347" s="0" t="n">
        <v>2</v>
      </c>
      <c r="O6347" s="0" t="n">
        <v>15</v>
      </c>
      <c r="P6347" s="0" t="n">
        <v>600</v>
      </c>
      <c r="Q6347" s="0" t="n">
        <v>2.7</v>
      </c>
      <c r="R6347" s="0" t="str">
        <f aca="false">INDEX(Lookup!$B$4:$B$18,MATCH(C6347,Lookup!$A$4:$A$18,0))</f>
        <v>India</v>
      </c>
      <c r="S6347" s="20" t="n">
        <f aca="false">INDEX(Lookup!$D$4:$D$18,MATCH(C6347,Lookup!$A$4:$A$18,0))</f>
        <v>0.012</v>
      </c>
      <c r="T6347" s="21" t="n">
        <f aca="false">ROUND(P6347*S6347,2)</f>
        <v>7.2</v>
      </c>
      <c r="U6347" s="21" t="n">
        <f aca="false">IF(T6347&lt;=10,1,IF(T6347&lt;=20,2,IF(T6347&lt;=30,3,IF(T6347&lt;=40,4,IF(T6347&lt;=50,5,IF(T6347&lt;=100,6,IF(T6347&lt;=250,7,8)))))))</f>
        <v>1</v>
      </c>
      <c r="V6347" s="21" t="n">
        <f aca="false">IF(AND(OR(Dashboard!$T$3="All",R6347=Dashboard!$T$3),OR(Dashboard!$T$4="All",D6347=Dashboard!$T$4)),1,0)</f>
        <v>1</v>
      </c>
      <c r="W6347" s="21" t="n">
        <f aca="false">IF(V6347=1,T6347+ROW()/10000000,0)</f>
        <v>7.2006347</v>
      </c>
    </row>
    <row r="6348" customFormat="false" ht="15" hidden="false" customHeight="false" outlineLevel="0" collapsed="false">
      <c r="A6348" s="0" t="n">
        <v>468</v>
      </c>
      <c r="B6348" s="0" t="s">
        <v>2719</v>
      </c>
      <c r="C6348" s="0" t="n">
        <v>1</v>
      </c>
      <c r="D6348" s="0" t="s">
        <v>6924</v>
      </c>
      <c r="E6348" s="0" t="s">
        <v>14160</v>
      </c>
      <c r="F6348" s="0" t="s">
        <v>14141</v>
      </c>
      <c r="G6348" s="0" t="s">
        <v>14142</v>
      </c>
      <c r="H6348" s="0" t="s">
        <v>2723</v>
      </c>
      <c r="I6348" s="0" t="s">
        <v>2123</v>
      </c>
      <c r="J6348" s="0" t="s">
        <v>47</v>
      </c>
      <c r="K6348" s="0" t="s">
        <v>46</v>
      </c>
      <c r="L6348" s="0" t="s">
        <v>47</v>
      </c>
      <c r="M6348" s="0" t="s">
        <v>47</v>
      </c>
      <c r="N6348" s="0" t="n">
        <v>2</v>
      </c>
      <c r="O6348" s="0" t="n">
        <v>84</v>
      </c>
      <c r="P6348" s="0" t="n">
        <v>700</v>
      </c>
      <c r="Q6348" s="0" t="n">
        <v>2.5</v>
      </c>
      <c r="R6348" s="0" t="str">
        <f aca="false">INDEX(Lookup!$B$4:$B$18,MATCH(C6348,Lookup!$A$4:$A$18,0))</f>
        <v>India</v>
      </c>
      <c r="S6348" s="20" t="n">
        <f aca="false">INDEX(Lookup!$D$4:$D$18,MATCH(C6348,Lookup!$A$4:$A$18,0))</f>
        <v>0.012</v>
      </c>
      <c r="T6348" s="21" t="n">
        <f aca="false">ROUND(P6348*S6348,2)</f>
        <v>8.4</v>
      </c>
      <c r="U6348" s="21" t="n">
        <f aca="false">IF(T6348&lt;=10,1,IF(T6348&lt;=20,2,IF(T6348&lt;=30,3,IF(T6348&lt;=40,4,IF(T6348&lt;=50,5,IF(T6348&lt;=100,6,IF(T6348&lt;=250,7,8)))))))</f>
        <v>1</v>
      </c>
      <c r="V6348" s="21" t="n">
        <f aca="false">IF(AND(OR(Dashboard!$T$3="All",R6348=Dashboard!$T$3),OR(Dashboard!$T$4="All",D6348=Dashboard!$T$4)),1,0)</f>
        <v>1</v>
      </c>
      <c r="W6348" s="21" t="n">
        <f aca="false">IF(V6348=1,T6348+ROW()/10000000,0)</f>
        <v>8.4006348</v>
      </c>
    </row>
    <row r="6349" customFormat="false" ht="15" hidden="false" customHeight="false" outlineLevel="0" collapsed="false">
      <c r="A6349" s="0" t="n">
        <v>8276</v>
      </c>
      <c r="B6349" s="0" t="s">
        <v>14161</v>
      </c>
      <c r="C6349" s="0" t="n">
        <v>1</v>
      </c>
      <c r="D6349" s="0" t="s">
        <v>6924</v>
      </c>
      <c r="E6349" s="0" t="s">
        <v>14162</v>
      </c>
      <c r="F6349" s="0" t="s">
        <v>14141</v>
      </c>
      <c r="G6349" s="0" t="s">
        <v>14142</v>
      </c>
      <c r="H6349" s="0" t="s">
        <v>5382</v>
      </c>
      <c r="I6349" s="0" t="s">
        <v>2123</v>
      </c>
      <c r="J6349" s="0" t="s">
        <v>47</v>
      </c>
      <c r="K6349" s="0" t="s">
        <v>47</v>
      </c>
      <c r="L6349" s="0" t="s">
        <v>47</v>
      </c>
      <c r="M6349" s="0" t="s">
        <v>47</v>
      </c>
      <c r="N6349" s="0" t="n">
        <v>1</v>
      </c>
      <c r="O6349" s="0" t="n">
        <v>10</v>
      </c>
      <c r="P6349" s="0" t="n">
        <v>300</v>
      </c>
      <c r="Q6349" s="0" t="n">
        <v>3</v>
      </c>
      <c r="R6349" s="0" t="str">
        <f aca="false">INDEX(Lookup!$B$4:$B$18,MATCH(C6349,Lookup!$A$4:$A$18,0))</f>
        <v>India</v>
      </c>
      <c r="S6349" s="20" t="n">
        <f aca="false">INDEX(Lookup!$D$4:$D$18,MATCH(C6349,Lookup!$A$4:$A$18,0))</f>
        <v>0.012</v>
      </c>
      <c r="T6349" s="21" t="n">
        <f aca="false">ROUND(P6349*S6349,2)</f>
        <v>3.6</v>
      </c>
      <c r="U6349" s="21" t="n">
        <f aca="false">IF(T6349&lt;=10,1,IF(T6349&lt;=20,2,IF(T6349&lt;=30,3,IF(T6349&lt;=40,4,IF(T6349&lt;=50,5,IF(T6349&lt;=100,6,IF(T6349&lt;=250,7,8)))))))</f>
        <v>1</v>
      </c>
      <c r="V6349" s="21" t="n">
        <f aca="false">IF(AND(OR(Dashboard!$T$3="All",R6349=Dashboard!$T$3),OR(Dashboard!$T$4="All",D6349=Dashboard!$T$4)),1,0)</f>
        <v>1</v>
      </c>
      <c r="W6349" s="21" t="n">
        <f aca="false">IF(V6349=1,T6349+ROW()/10000000,0)</f>
        <v>3.6006349</v>
      </c>
    </row>
    <row r="6350" customFormat="false" ht="15" hidden="false" customHeight="false" outlineLevel="0" collapsed="false">
      <c r="A6350" s="0" t="n">
        <v>6120</v>
      </c>
      <c r="B6350" s="0" t="s">
        <v>14163</v>
      </c>
      <c r="C6350" s="0" t="n">
        <v>1</v>
      </c>
      <c r="D6350" s="0" t="s">
        <v>6924</v>
      </c>
      <c r="E6350" s="0" t="s">
        <v>14164</v>
      </c>
      <c r="F6350" s="0" t="s">
        <v>14141</v>
      </c>
      <c r="G6350" s="0" t="s">
        <v>14142</v>
      </c>
      <c r="H6350" s="0" t="s">
        <v>2128</v>
      </c>
      <c r="I6350" s="0" t="s">
        <v>2123</v>
      </c>
      <c r="J6350" s="0" t="s">
        <v>47</v>
      </c>
      <c r="K6350" s="0" t="s">
        <v>47</v>
      </c>
      <c r="L6350" s="0" t="s">
        <v>47</v>
      </c>
      <c r="M6350" s="0" t="s">
        <v>47</v>
      </c>
      <c r="N6350" s="0" t="n">
        <v>1</v>
      </c>
      <c r="O6350" s="0" t="n">
        <v>18</v>
      </c>
      <c r="P6350" s="0" t="n">
        <v>150</v>
      </c>
      <c r="Q6350" s="0" t="n">
        <v>3.2</v>
      </c>
      <c r="R6350" s="0" t="str">
        <f aca="false">INDEX(Lookup!$B$4:$B$18,MATCH(C6350,Lookup!$A$4:$A$18,0))</f>
        <v>India</v>
      </c>
      <c r="S6350" s="20" t="n">
        <f aca="false">INDEX(Lookup!$D$4:$D$18,MATCH(C6350,Lookup!$A$4:$A$18,0))</f>
        <v>0.012</v>
      </c>
      <c r="T6350" s="21" t="n">
        <f aca="false">ROUND(P6350*S6350,2)</f>
        <v>1.8</v>
      </c>
      <c r="U6350" s="21" t="n">
        <f aca="false">IF(T6350&lt;=10,1,IF(T6350&lt;=20,2,IF(T6350&lt;=30,3,IF(T6350&lt;=40,4,IF(T6350&lt;=50,5,IF(T6350&lt;=100,6,IF(T6350&lt;=250,7,8)))))))</f>
        <v>1</v>
      </c>
      <c r="V6350" s="21" t="n">
        <f aca="false">IF(AND(OR(Dashboard!$T$3="All",R6350=Dashboard!$T$3),OR(Dashboard!$T$4="All",D6350=Dashboard!$T$4)),1,0)</f>
        <v>1</v>
      </c>
      <c r="W6350" s="21" t="n">
        <f aca="false">IF(V6350=1,T6350+ROW()/10000000,0)</f>
        <v>1.800635</v>
      </c>
    </row>
    <row r="6351" customFormat="false" ht="15" hidden="false" customHeight="false" outlineLevel="0" collapsed="false">
      <c r="A6351" s="0" t="n">
        <v>18252395</v>
      </c>
      <c r="B6351" s="0" t="s">
        <v>5443</v>
      </c>
      <c r="C6351" s="0" t="n">
        <v>1</v>
      </c>
      <c r="D6351" s="0" t="s">
        <v>6924</v>
      </c>
      <c r="E6351" s="0" t="s">
        <v>14165</v>
      </c>
      <c r="F6351" s="0" t="s">
        <v>14141</v>
      </c>
      <c r="G6351" s="0" t="s">
        <v>14142</v>
      </c>
      <c r="H6351" s="0" t="s">
        <v>2136</v>
      </c>
      <c r="I6351" s="0" t="s">
        <v>2123</v>
      </c>
      <c r="J6351" s="0" t="s">
        <v>47</v>
      </c>
      <c r="K6351" s="0" t="s">
        <v>47</v>
      </c>
      <c r="L6351" s="0" t="s">
        <v>47</v>
      </c>
      <c r="M6351" s="0" t="s">
        <v>47</v>
      </c>
      <c r="N6351" s="0" t="n">
        <v>1</v>
      </c>
      <c r="O6351" s="0" t="n">
        <v>9</v>
      </c>
      <c r="P6351" s="0" t="n">
        <v>400</v>
      </c>
      <c r="Q6351" s="0" t="n">
        <v>3.1</v>
      </c>
      <c r="R6351" s="0" t="str">
        <f aca="false">INDEX(Lookup!$B$4:$B$18,MATCH(C6351,Lookup!$A$4:$A$18,0))</f>
        <v>India</v>
      </c>
      <c r="S6351" s="20" t="n">
        <f aca="false">INDEX(Lookup!$D$4:$D$18,MATCH(C6351,Lookup!$A$4:$A$18,0))</f>
        <v>0.012</v>
      </c>
      <c r="T6351" s="21" t="n">
        <f aca="false">ROUND(P6351*S6351,2)</f>
        <v>4.8</v>
      </c>
      <c r="U6351" s="21" t="n">
        <f aca="false">IF(T6351&lt;=10,1,IF(T6351&lt;=20,2,IF(T6351&lt;=30,3,IF(T6351&lt;=40,4,IF(T6351&lt;=50,5,IF(T6351&lt;=100,6,IF(T6351&lt;=250,7,8)))))))</f>
        <v>1</v>
      </c>
      <c r="V6351" s="21" t="n">
        <f aca="false">IF(AND(OR(Dashboard!$T$3="All",R6351=Dashboard!$T$3),OR(Dashboard!$T$4="All",D6351=Dashboard!$T$4)),1,0)</f>
        <v>1</v>
      </c>
      <c r="W6351" s="21" t="n">
        <f aca="false">IF(V6351=1,T6351+ROW()/10000000,0)</f>
        <v>4.8006351</v>
      </c>
    </row>
    <row r="6352" customFormat="false" ht="15" hidden="false" customHeight="false" outlineLevel="0" collapsed="false">
      <c r="A6352" s="0" t="n">
        <v>18180073</v>
      </c>
      <c r="B6352" s="0" t="s">
        <v>14166</v>
      </c>
      <c r="C6352" s="0" t="n">
        <v>1</v>
      </c>
      <c r="D6352" s="0" t="s">
        <v>6924</v>
      </c>
      <c r="E6352" s="0" t="s">
        <v>14167</v>
      </c>
      <c r="F6352" s="0" t="s">
        <v>14141</v>
      </c>
      <c r="G6352" s="0" t="s">
        <v>14142</v>
      </c>
      <c r="H6352" s="0" t="s">
        <v>2288</v>
      </c>
      <c r="I6352" s="0" t="s">
        <v>2123</v>
      </c>
      <c r="J6352" s="0" t="s">
        <v>47</v>
      </c>
      <c r="K6352" s="0" t="s">
        <v>46</v>
      </c>
      <c r="L6352" s="0" t="s">
        <v>47</v>
      </c>
      <c r="M6352" s="0" t="s">
        <v>47</v>
      </c>
      <c r="N6352" s="0" t="n">
        <v>1</v>
      </c>
      <c r="O6352" s="0" t="n">
        <v>177</v>
      </c>
      <c r="P6352" s="0" t="n">
        <v>300</v>
      </c>
      <c r="Q6352" s="0" t="n">
        <v>3.1</v>
      </c>
      <c r="R6352" s="0" t="str">
        <f aca="false">INDEX(Lookup!$B$4:$B$18,MATCH(C6352,Lookup!$A$4:$A$18,0))</f>
        <v>India</v>
      </c>
      <c r="S6352" s="20" t="n">
        <f aca="false">INDEX(Lookup!$D$4:$D$18,MATCH(C6352,Lookup!$A$4:$A$18,0))</f>
        <v>0.012</v>
      </c>
      <c r="T6352" s="21" t="n">
        <f aca="false">ROUND(P6352*S6352,2)</f>
        <v>3.6</v>
      </c>
      <c r="U6352" s="21" t="n">
        <f aca="false">IF(T6352&lt;=10,1,IF(T6352&lt;=20,2,IF(T6352&lt;=30,3,IF(T6352&lt;=40,4,IF(T6352&lt;=50,5,IF(T6352&lt;=100,6,IF(T6352&lt;=250,7,8)))))))</f>
        <v>1</v>
      </c>
      <c r="V6352" s="21" t="n">
        <f aca="false">IF(AND(OR(Dashboard!$T$3="All",R6352=Dashboard!$T$3),OR(Dashboard!$T$4="All",D6352=Dashboard!$T$4)),1,0)</f>
        <v>1</v>
      </c>
      <c r="W6352" s="21" t="n">
        <f aca="false">IF(V6352=1,T6352+ROW()/10000000,0)</f>
        <v>3.6006352</v>
      </c>
    </row>
    <row r="6353" customFormat="false" ht="15" hidden="false" customHeight="false" outlineLevel="0" collapsed="false">
      <c r="A6353" s="0" t="n">
        <v>18441678</v>
      </c>
      <c r="B6353" s="0" t="s">
        <v>7281</v>
      </c>
      <c r="C6353" s="0" t="n">
        <v>1</v>
      </c>
      <c r="D6353" s="0" t="s">
        <v>6924</v>
      </c>
      <c r="E6353" s="0" t="s">
        <v>14168</v>
      </c>
      <c r="F6353" s="0" t="s">
        <v>14141</v>
      </c>
      <c r="G6353" s="0" t="s">
        <v>14142</v>
      </c>
      <c r="H6353" s="0" t="s">
        <v>2228</v>
      </c>
      <c r="I6353" s="0" t="s">
        <v>2123</v>
      </c>
      <c r="J6353" s="0" t="s">
        <v>47</v>
      </c>
      <c r="K6353" s="0" t="s">
        <v>47</v>
      </c>
      <c r="L6353" s="0" t="s">
        <v>47</v>
      </c>
      <c r="M6353" s="0" t="s">
        <v>47</v>
      </c>
      <c r="N6353" s="0" t="n">
        <v>1</v>
      </c>
      <c r="O6353" s="0" t="n">
        <v>5</v>
      </c>
      <c r="P6353" s="0" t="n">
        <v>250</v>
      </c>
      <c r="Q6353" s="0" t="n">
        <v>3</v>
      </c>
      <c r="R6353" s="0" t="str">
        <f aca="false">INDEX(Lookup!$B$4:$B$18,MATCH(C6353,Lookup!$A$4:$A$18,0))</f>
        <v>India</v>
      </c>
      <c r="S6353" s="20" t="n">
        <f aca="false">INDEX(Lookup!$D$4:$D$18,MATCH(C6353,Lookup!$A$4:$A$18,0))</f>
        <v>0.012</v>
      </c>
      <c r="T6353" s="21" t="n">
        <f aca="false">ROUND(P6353*S6353,2)</f>
        <v>3</v>
      </c>
      <c r="U6353" s="21" t="n">
        <f aca="false">IF(T6353&lt;=10,1,IF(T6353&lt;=20,2,IF(T6353&lt;=30,3,IF(T6353&lt;=40,4,IF(T6353&lt;=50,5,IF(T6353&lt;=100,6,IF(T6353&lt;=250,7,8)))))))</f>
        <v>1</v>
      </c>
      <c r="V6353" s="21" t="n">
        <f aca="false">IF(AND(OR(Dashboard!$T$3="All",R6353=Dashboard!$T$3),OR(Dashboard!$T$4="All",D6353=Dashboard!$T$4)),1,0)</f>
        <v>1</v>
      </c>
      <c r="W6353" s="21" t="n">
        <f aca="false">IF(V6353=1,T6353+ROW()/10000000,0)</f>
        <v>3.0006353</v>
      </c>
    </row>
    <row r="6354" customFormat="false" ht="15" hidden="false" customHeight="false" outlineLevel="0" collapsed="false">
      <c r="A6354" s="0" t="n">
        <v>18400762</v>
      </c>
      <c r="B6354" s="0" t="s">
        <v>14169</v>
      </c>
      <c r="C6354" s="0" t="n">
        <v>1</v>
      </c>
      <c r="D6354" s="0" t="s">
        <v>6924</v>
      </c>
      <c r="E6354" s="0" t="s">
        <v>14170</v>
      </c>
      <c r="F6354" s="0" t="s">
        <v>14141</v>
      </c>
      <c r="G6354" s="0" t="s">
        <v>14142</v>
      </c>
      <c r="H6354" s="0" t="s">
        <v>156</v>
      </c>
      <c r="I6354" s="0" t="s">
        <v>2123</v>
      </c>
      <c r="J6354" s="0" t="s">
        <v>47</v>
      </c>
      <c r="K6354" s="0" t="s">
        <v>47</v>
      </c>
      <c r="L6354" s="0" t="s">
        <v>47</v>
      </c>
      <c r="M6354" s="0" t="s">
        <v>47</v>
      </c>
      <c r="N6354" s="0" t="n">
        <v>1</v>
      </c>
      <c r="O6354" s="0" t="n">
        <v>6</v>
      </c>
      <c r="P6354" s="0" t="n">
        <v>200</v>
      </c>
      <c r="Q6354" s="0" t="n">
        <v>3.1</v>
      </c>
      <c r="R6354" s="0" t="str">
        <f aca="false">INDEX(Lookup!$B$4:$B$18,MATCH(C6354,Lookup!$A$4:$A$18,0))</f>
        <v>India</v>
      </c>
      <c r="S6354" s="20" t="n">
        <f aca="false">INDEX(Lookup!$D$4:$D$18,MATCH(C6354,Lookup!$A$4:$A$18,0))</f>
        <v>0.012</v>
      </c>
      <c r="T6354" s="21" t="n">
        <f aca="false">ROUND(P6354*S6354,2)</f>
        <v>2.4</v>
      </c>
      <c r="U6354" s="21" t="n">
        <f aca="false">IF(T6354&lt;=10,1,IF(T6354&lt;=20,2,IF(T6354&lt;=30,3,IF(T6354&lt;=40,4,IF(T6354&lt;=50,5,IF(T6354&lt;=100,6,IF(T6354&lt;=250,7,8)))))))</f>
        <v>1</v>
      </c>
      <c r="V6354" s="21" t="n">
        <f aca="false">IF(AND(OR(Dashboard!$T$3="All",R6354=Dashboard!$T$3),OR(Dashboard!$T$4="All",D6354=Dashboard!$T$4)),1,0)</f>
        <v>1</v>
      </c>
      <c r="W6354" s="21" t="n">
        <f aca="false">IF(V6354=1,T6354+ROW()/10000000,0)</f>
        <v>2.4006354</v>
      </c>
    </row>
    <row r="6355" customFormat="false" ht="15" hidden="false" customHeight="false" outlineLevel="0" collapsed="false">
      <c r="A6355" s="0" t="n">
        <v>306492</v>
      </c>
      <c r="B6355" s="0" t="s">
        <v>14171</v>
      </c>
      <c r="C6355" s="0" t="n">
        <v>1</v>
      </c>
      <c r="D6355" s="0" t="s">
        <v>6924</v>
      </c>
      <c r="E6355" s="0" t="s">
        <v>14172</v>
      </c>
      <c r="F6355" s="0" t="s">
        <v>14141</v>
      </c>
      <c r="G6355" s="0" t="s">
        <v>14142</v>
      </c>
      <c r="H6355" s="0" t="s">
        <v>156</v>
      </c>
      <c r="I6355" s="0" t="s">
        <v>2123</v>
      </c>
      <c r="J6355" s="0" t="s">
        <v>47</v>
      </c>
      <c r="K6355" s="0" t="s">
        <v>47</v>
      </c>
      <c r="L6355" s="0" t="s">
        <v>47</v>
      </c>
      <c r="M6355" s="0" t="s">
        <v>47</v>
      </c>
      <c r="N6355" s="0" t="n">
        <v>1</v>
      </c>
      <c r="O6355" s="0" t="n">
        <v>7</v>
      </c>
      <c r="P6355" s="0" t="n">
        <v>350</v>
      </c>
      <c r="Q6355" s="0" t="n">
        <v>3.1</v>
      </c>
      <c r="R6355" s="0" t="str">
        <f aca="false">INDEX(Lookup!$B$4:$B$18,MATCH(C6355,Lookup!$A$4:$A$18,0))</f>
        <v>India</v>
      </c>
      <c r="S6355" s="20" t="n">
        <f aca="false">INDEX(Lookup!$D$4:$D$18,MATCH(C6355,Lookup!$A$4:$A$18,0))</f>
        <v>0.012</v>
      </c>
      <c r="T6355" s="21" t="n">
        <f aca="false">ROUND(P6355*S6355,2)</f>
        <v>4.2</v>
      </c>
      <c r="U6355" s="21" t="n">
        <f aca="false">IF(T6355&lt;=10,1,IF(T6355&lt;=20,2,IF(T6355&lt;=30,3,IF(T6355&lt;=40,4,IF(T6355&lt;=50,5,IF(T6355&lt;=100,6,IF(T6355&lt;=250,7,8)))))))</f>
        <v>1</v>
      </c>
      <c r="V6355" s="21" t="n">
        <f aca="false">IF(AND(OR(Dashboard!$T$3="All",R6355=Dashboard!$T$3),OR(Dashboard!$T$4="All",D6355=Dashboard!$T$4)),1,0)</f>
        <v>1</v>
      </c>
      <c r="W6355" s="21" t="n">
        <f aca="false">IF(V6355=1,T6355+ROW()/10000000,0)</f>
        <v>4.2006355</v>
      </c>
    </row>
    <row r="6356" customFormat="false" ht="15" hidden="false" customHeight="false" outlineLevel="0" collapsed="false">
      <c r="A6356" s="0" t="n">
        <v>8488</v>
      </c>
      <c r="B6356" s="0" t="s">
        <v>14173</v>
      </c>
      <c r="C6356" s="0" t="n">
        <v>1</v>
      </c>
      <c r="D6356" s="0" t="s">
        <v>6924</v>
      </c>
      <c r="E6356" s="0" t="s">
        <v>14174</v>
      </c>
      <c r="F6356" s="0" t="s">
        <v>14141</v>
      </c>
      <c r="G6356" s="0" t="s">
        <v>14142</v>
      </c>
      <c r="H6356" s="0" t="s">
        <v>3243</v>
      </c>
      <c r="I6356" s="0" t="s">
        <v>2123</v>
      </c>
      <c r="J6356" s="0" t="s">
        <v>47</v>
      </c>
      <c r="K6356" s="0" t="s">
        <v>47</v>
      </c>
      <c r="L6356" s="0" t="s">
        <v>47</v>
      </c>
      <c r="M6356" s="0" t="s">
        <v>47</v>
      </c>
      <c r="N6356" s="0" t="n">
        <v>1</v>
      </c>
      <c r="O6356" s="0" t="n">
        <v>6</v>
      </c>
      <c r="P6356" s="0" t="n">
        <v>200</v>
      </c>
      <c r="Q6356" s="0" t="n">
        <v>2.9</v>
      </c>
      <c r="R6356" s="0" t="str">
        <f aca="false">INDEX(Lookup!$B$4:$B$18,MATCH(C6356,Lookup!$A$4:$A$18,0))</f>
        <v>India</v>
      </c>
      <c r="S6356" s="20" t="n">
        <f aca="false">INDEX(Lookup!$D$4:$D$18,MATCH(C6356,Lookup!$A$4:$A$18,0))</f>
        <v>0.012</v>
      </c>
      <c r="T6356" s="21" t="n">
        <f aca="false">ROUND(P6356*S6356,2)</f>
        <v>2.4</v>
      </c>
      <c r="U6356" s="21" t="n">
        <f aca="false">IF(T6356&lt;=10,1,IF(T6356&lt;=20,2,IF(T6356&lt;=30,3,IF(T6356&lt;=40,4,IF(T6356&lt;=50,5,IF(T6356&lt;=100,6,IF(T6356&lt;=250,7,8)))))))</f>
        <v>1</v>
      </c>
      <c r="V6356" s="21" t="n">
        <f aca="false">IF(AND(OR(Dashboard!$T$3="All",R6356=Dashboard!$T$3),OR(Dashboard!$T$4="All",D6356=Dashboard!$T$4)),1,0)</f>
        <v>1</v>
      </c>
      <c r="W6356" s="21" t="n">
        <f aca="false">IF(V6356=1,T6356+ROW()/10000000,0)</f>
        <v>2.4006356</v>
      </c>
    </row>
    <row r="6357" customFormat="false" ht="15" hidden="false" customHeight="false" outlineLevel="0" collapsed="false">
      <c r="A6357" s="0" t="n">
        <v>310536</v>
      </c>
      <c r="B6357" s="0" t="s">
        <v>14175</v>
      </c>
      <c r="C6357" s="0" t="n">
        <v>1</v>
      </c>
      <c r="D6357" s="0" t="s">
        <v>6924</v>
      </c>
      <c r="E6357" s="0" t="s">
        <v>14176</v>
      </c>
      <c r="F6357" s="0" t="s">
        <v>14141</v>
      </c>
      <c r="G6357" s="0" t="s">
        <v>14142</v>
      </c>
      <c r="H6357" s="0" t="s">
        <v>2359</v>
      </c>
      <c r="I6357" s="0" t="s">
        <v>2123</v>
      </c>
      <c r="J6357" s="0" t="s">
        <v>47</v>
      </c>
      <c r="K6357" s="0" t="s">
        <v>47</v>
      </c>
      <c r="L6357" s="0" t="s">
        <v>47</v>
      </c>
      <c r="M6357" s="0" t="s">
        <v>47</v>
      </c>
      <c r="N6357" s="0" t="n">
        <v>2</v>
      </c>
      <c r="O6357" s="0" t="n">
        <v>24</v>
      </c>
      <c r="P6357" s="0" t="n">
        <v>500</v>
      </c>
      <c r="Q6357" s="0" t="n">
        <v>3.2</v>
      </c>
      <c r="R6357" s="0" t="str">
        <f aca="false">INDEX(Lookup!$B$4:$B$18,MATCH(C6357,Lookup!$A$4:$A$18,0))</f>
        <v>India</v>
      </c>
      <c r="S6357" s="20" t="n">
        <f aca="false">INDEX(Lookup!$D$4:$D$18,MATCH(C6357,Lookup!$A$4:$A$18,0))</f>
        <v>0.012</v>
      </c>
      <c r="T6357" s="21" t="n">
        <f aca="false">ROUND(P6357*S6357,2)</f>
        <v>6</v>
      </c>
      <c r="U6357" s="21" t="n">
        <f aca="false">IF(T6357&lt;=10,1,IF(T6357&lt;=20,2,IF(T6357&lt;=30,3,IF(T6357&lt;=40,4,IF(T6357&lt;=50,5,IF(T6357&lt;=100,6,IF(T6357&lt;=250,7,8)))))))</f>
        <v>1</v>
      </c>
      <c r="V6357" s="21" t="n">
        <f aca="false">IF(AND(OR(Dashboard!$T$3="All",R6357=Dashboard!$T$3),OR(Dashboard!$T$4="All",D6357=Dashboard!$T$4)),1,0)</f>
        <v>1</v>
      </c>
      <c r="W6357" s="21" t="n">
        <f aca="false">IF(V6357=1,T6357+ROW()/10000000,0)</f>
        <v>6.0006357</v>
      </c>
    </row>
    <row r="6358" customFormat="false" ht="15" hidden="false" customHeight="false" outlineLevel="0" collapsed="false">
      <c r="A6358" s="0" t="n">
        <v>308360</v>
      </c>
      <c r="B6358" s="0" t="s">
        <v>3017</v>
      </c>
      <c r="C6358" s="0" t="n">
        <v>1</v>
      </c>
      <c r="D6358" s="0" t="s">
        <v>6924</v>
      </c>
      <c r="E6358" s="0" t="s">
        <v>14177</v>
      </c>
      <c r="F6358" s="0" t="s">
        <v>14141</v>
      </c>
      <c r="G6358" s="0" t="s">
        <v>14142</v>
      </c>
      <c r="H6358" s="0" t="s">
        <v>2860</v>
      </c>
      <c r="I6358" s="0" t="s">
        <v>2123</v>
      </c>
      <c r="J6358" s="0" t="s">
        <v>46</v>
      </c>
      <c r="K6358" s="0" t="s">
        <v>46</v>
      </c>
      <c r="L6358" s="0" t="s">
        <v>47</v>
      </c>
      <c r="M6358" s="0" t="s">
        <v>47</v>
      </c>
      <c r="N6358" s="0" t="n">
        <v>2</v>
      </c>
      <c r="O6358" s="0" t="n">
        <v>121</v>
      </c>
      <c r="P6358" s="0" t="n">
        <v>800</v>
      </c>
      <c r="Q6358" s="0" t="n">
        <v>3.3</v>
      </c>
      <c r="R6358" s="0" t="str">
        <f aca="false">INDEX(Lookup!$B$4:$B$18,MATCH(C6358,Lookup!$A$4:$A$18,0))</f>
        <v>India</v>
      </c>
      <c r="S6358" s="20" t="n">
        <f aca="false">INDEX(Lookup!$D$4:$D$18,MATCH(C6358,Lookup!$A$4:$A$18,0))</f>
        <v>0.012</v>
      </c>
      <c r="T6358" s="21" t="n">
        <f aca="false">ROUND(P6358*S6358,2)</f>
        <v>9.6</v>
      </c>
      <c r="U6358" s="21" t="n">
        <f aca="false">IF(T6358&lt;=10,1,IF(T6358&lt;=20,2,IF(T6358&lt;=30,3,IF(T6358&lt;=40,4,IF(T6358&lt;=50,5,IF(T6358&lt;=100,6,IF(T6358&lt;=250,7,8)))))))</f>
        <v>1</v>
      </c>
      <c r="V6358" s="21" t="n">
        <f aca="false">IF(AND(OR(Dashboard!$T$3="All",R6358=Dashboard!$T$3),OR(Dashboard!$T$4="All",D6358=Dashboard!$T$4)),1,0)</f>
        <v>1</v>
      </c>
      <c r="W6358" s="21" t="n">
        <f aca="false">IF(V6358=1,T6358+ROW()/10000000,0)</f>
        <v>9.6006358</v>
      </c>
    </row>
    <row r="6359" customFormat="false" ht="15" hidden="false" customHeight="false" outlineLevel="0" collapsed="false">
      <c r="A6359" s="0" t="n">
        <v>18017248</v>
      </c>
      <c r="B6359" s="0" t="s">
        <v>14178</v>
      </c>
      <c r="C6359" s="0" t="n">
        <v>1</v>
      </c>
      <c r="D6359" s="0" t="s">
        <v>6924</v>
      </c>
      <c r="E6359" s="0" t="s">
        <v>14179</v>
      </c>
      <c r="F6359" s="0" t="s">
        <v>14141</v>
      </c>
      <c r="G6359" s="0" t="s">
        <v>14142</v>
      </c>
      <c r="H6359" s="0" t="s">
        <v>2128</v>
      </c>
      <c r="I6359" s="0" t="s">
        <v>2123</v>
      </c>
      <c r="J6359" s="0" t="s">
        <v>47</v>
      </c>
      <c r="K6359" s="0" t="s">
        <v>47</v>
      </c>
      <c r="L6359" s="0" t="s">
        <v>47</v>
      </c>
      <c r="M6359" s="0" t="s">
        <v>47</v>
      </c>
      <c r="N6359" s="0" t="n">
        <v>1</v>
      </c>
      <c r="O6359" s="0" t="n">
        <v>32</v>
      </c>
      <c r="P6359" s="0" t="n">
        <v>250</v>
      </c>
      <c r="Q6359" s="0" t="n">
        <v>3.4</v>
      </c>
      <c r="R6359" s="0" t="str">
        <f aca="false">INDEX(Lookup!$B$4:$B$18,MATCH(C6359,Lookup!$A$4:$A$18,0))</f>
        <v>India</v>
      </c>
      <c r="S6359" s="20" t="n">
        <f aca="false">INDEX(Lookup!$D$4:$D$18,MATCH(C6359,Lookup!$A$4:$A$18,0))</f>
        <v>0.012</v>
      </c>
      <c r="T6359" s="21" t="n">
        <f aca="false">ROUND(P6359*S6359,2)</f>
        <v>3</v>
      </c>
      <c r="U6359" s="21" t="n">
        <f aca="false">IF(T6359&lt;=10,1,IF(T6359&lt;=20,2,IF(T6359&lt;=30,3,IF(T6359&lt;=40,4,IF(T6359&lt;=50,5,IF(T6359&lt;=100,6,IF(T6359&lt;=250,7,8)))))))</f>
        <v>1</v>
      </c>
      <c r="V6359" s="21" t="n">
        <f aca="false">IF(AND(OR(Dashboard!$T$3="All",R6359=Dashboard!$T$3),OR(Dashboard!$T$4="All",D6359=Dashboard!$T$4)),1,0)</f>
        <v>1</v>
      </c>
      <c r="W6359" s="21" t="n">
        <f aca="false">IF(V6359=1,T6359+ROW()/10000000,0)</f>
        <v>3.0006359</v>
      </c>
    </row>
    <row r="6360" customFormat="false" ht="15" hidden="false" customHeight="false" outlineLevel="0" collapsed="false">
      <c r="A6360" s="0" t="n">
        <v>312855</v>
      </c>
      <c r="B6360" s="0" t="s">
        <v>9080</v>
      </c>
      <c r="C6360" s="0" t="n">
        <v>1</v>
      </c>
      <c r="D6360" s="0" t="s">
        <v>6924</v>
      </c>
      <c r="E6360" s="0" t="s">
        <v>14180</v>
      </c>
      <c r="F6360" s="0" t="s">
        <v>14141</v>
      </c>
      <c r="G6360" s="0" t="s">
        <v>14142</v>
      </c>
      <c r="H6360" s="0" t="s">
        <v>2288</v>
      </c>
      <c r="I6360" s="0" t="s">
        <v>2123</v>
      </c>
      <c r="J6360" s="0" t="s">
        <v>47</v>
      </c>
      <c r="K6360" s="0" t="s">
        <v>46</v>
      </c>
      <c r="L6360" s="0" t="s">
        <v>47</v>
      </c>
      <c r="M6360" s="0" t="s">
        <v>47</v>
      </c>
      <c r="N6360" s="0" t="n">
        <v>1</v>
      </c>
      <c r="O6360" s="0" t="n">
        <v>17</v>
      </c>
      <c r="P6360" s="0" t="n">
        <v>450</v>
      </c>
      <c r="Q6360" s="0" t="n">
        <v>3.3</v>
      </c>
      <c r="R6360" s="0" t="str">
        <f aca="false">INDEX(Lookup!$B$4:$B$18,MATCH(C6360,Lookup!$A$4:$A$18,0))</f>
        <v>India</v>
      </c>
      <c r="S6360" s="20" t="n">
        <f aca="false">INDEX(Lookup!$D$4:$D$18,MATCH(C6360,Lookup!$A$4:$A$18,0))</f>
        <v>0.012</v>
      </c>
      <c r="T6360" s="21" t="n">
        <f aca="false">ROUND(P6360*S6360,2)</f>
        <v>5.4</v>
      </c>
      <c r="U6360" s="21" t="n">
        <f aca="false">IF(T6360&lt;=10,1,IF(T6360&lt;=20,2,IF(T6360&lt;=30,3,IF(T6360&lt;=40,4,IF(T6360&lt;=50,5,IF(T6360&lt;=100,6,IF(T6360&lt;=250,7,8)))))))</f>
        <v>1</v>
      </c>
      <c r="V6360" s="21" t="n">
        <f aca="false">IF(AND(OR(Dashboard!$T$3="All",R6360=Dashboard!$T$3),OR(Dashboard!$T$4="All",D6360=Dashboard!$T$4)),1,0)</f>
        <v>1</v>
      </c>
      <c r="W6360" s="21" t="n">
        <f aca="false">IF(V6360=1,T6360+ROW()/10000000,0)</f>
        <v>5.400636</v>
      </c>
    </row>
    <row r="6361" customFormat="false" ht="15" hidden="false" customHeight="false" outlineLevel="0" collapsed="false">
      <c r="A6361" s="0" t="n">
        <v>18463971</v>
      </c>
      <c r="B6361" s="0" t="s">
        <v>14181</v>
      </c>
      <c r="C6361" s="0" t="n">
        <v>1</v>
      </c>
      <c r="D6361" s="0" t="s">
        <v>6924</v>
      </c>
      <c r="E6361" s="0" t="s">
        <v>14142</v>
      </c>
      <c r="F6361" s="0" t="s">
        <v>14141</v>
      </c>
      <c r="G6361" s="0" t="s">
        <v>14142</v>
      </c>
      <c r="H6361" s="0" t="s">
        <v>2288</v>
      </c>
      <c r="I6361" s="0" t="s">
        <v>2123</v>
      </c>
      <c r="J6361" s="0" t="s">
        <v>47</v>
      </c>
      <c r="K6361" s="0" t="s">
        <v>47</v>
      </c>
      <c r="L6361" s="0" t="s">
        <v>47</v>
      </c>
      <c r="M6361" s="0" t="s">
        <v>47</v>
      </c>
      <c r="N6361" s="0" t="n">
        <v>2</v>
      </c>
      <c r="O6361" s="0" t="n">
        <v>8</v>
      </c>
      <c r="P6361" s="0" t="n">
        <v>500</v>
      </c>
      <c r="Q6361" s="0" t="n">
        <v>3.1</v>
      </c>
      <c r="R6361" s="0" t="str">
        <f aca="false">INDEX(Lookup!$B$4:$B$18,MATCH(C6361,Lookup!$A$4:$A$18,0))</f>
        <v>India</v>
      </c>
      <c r="S6361" s="20" t="n">
        <f aca="false">INDEX(Lookup!$D$4:$D$18,MATCH(C6361,Lookup!$A$4:$A$18,0))</f>
        <v>0.012</v>
      </c>
      <c r="T6361" s="21" t="n">
        <f aca="false">ROUND(P6361*S6361,2)</f>
        <v>6</v>
      </c>
      <c r="U6361" s="21" t="n">
        <f aca="false">IF(T6361&lt;=10,1,IF(T6361&lt;=20,2,IF(T6361&lt;=30,3,IF(T6361&lt;=40,4,IF(T6361&lt;=50,5,IF(T6361&lt;=100,6,IF(T6361&lt;=250,7,8)))))))</f>
        <v>1</v>
      </c>
      <c r="V6361" s="21" t="n">
        <f aca="false">IF(AND(OR(Dashboard!$T$3="All",R6361=Dashboard!$T$3),OR(Dashboard!$T$4="All",D6361=Dashboard!$T$4)),1,0)</f>
        <v>1</v>
      </c>
      <c r="W6361" s="21" t="n">
        <f aca="false">IF(V6361=1,T6361+ROW()/10000000,0)</f>
        <v>6.0006361</v>
      </c>
    </row>
    <row r="6362" customFormat="false" ht="15" hidden="false" customHeight="false" outlineLevel="0" collapsed="false">
      <c r="A6362" s="0" t="n">
        <v>8600</v>
      </c>
      <c r="B6362" s="0" t="s">
        <v>14182</v>
      </c>
      <c r="C6362" s="0" t="n">
        <v>1</v>
      </c>
      <c r="D6362" s="0" t="s">
        <v>6924</v>
      </c>
      <c r="E6362" s="0" t="s">
        <v>14183</v>
      </c>
      <c r="F6362" s="0" t="s">
        <v>14141</v>
      </c>
      <c r="G6362" s="0" t="s">
        <v>14142</v>
      </c>
      <c r="H6362" s="0" t="s">
        <v>402</v>
      </c>
      <c r="I6362" s="0" t="s">
        <v>2123</v>
      </c>
      <c r="J6362" s="0" t="s">
        <v>47</v>
      </c>
      <c r="K6362" s="0" t="s">
        <v>46</v>
      </c>
      <c r="L6362" s="0" t="s">
        <v>47</v>
      </c>
      <c r="M6362" s="0" t="s">
        <v>47</v>
      </c>
      <c r="N6362" s="0" t="n">
        <v>2</v>
      </c>
      <c r="O6362" s="0" t="n">
        <v>145</v>
      </c>
      <c r="P6362" s="0" t="n">
        <v>500</v>
      </c>
      <c r="Q6362" s="0" t="n">
        <v>3.5</v>
      </c>
      <c r="R6362" s="0" t="str">
        <f aca="false">INDEX(Lookup!$B$4:$B$18,MATCH(C6362,Lookup!$A$4:$A$18,0))</f>
        <v>India</v>
      </c>
      <c r="S6362" s="20" t="n">
        <f aca="false">INDEX(Lookup!$D$4:$D$18,MATCH(C6362,Lookup!$A$4:$A$18,0))</f>
        <v>0.012</v>
      </c>
      <c r="T6362" s="21" t="n">
        <f aca="false">ROUND(P6362*S6362,2)</f>
        <v>6</v>
      </c>
      <c r="U6362" s="21" t="n">
        <f aca="false">IF(T6362&lt;=10,1,IF(T6362&lt;=20,2,IF(T6362&lt;=30,3,IF(T6362&lt;=40,4,IF(T6362&lt;=50,5,IF(T6362&lt;=100,6,IF(T6362&lt;=250,7,8)))))))</f>
        <v>1</v>
      </c>
      <c r="V6362" s="21" t="n">
        <f aca="false">IF(AND(OR(Dashboard!$T$3="All",R6362=Dashboard!$T$3),OR(Dashboard!$T$4="All",D6362=Dashboard!$T$4)),1,0)</f>
        <v>1</v>
      </c>
      <c r="W6362" s="21" t="n">
        <f aca="false">IF(V6362=1,T6362+ROW()/10000000,0)</f>
        <v>6.0006362</v>
      </c>
    </row>
    <row r="6363" customFormat="false" ht="15" hidden="false" customHeight="false" outlineLevel="0" collapsed="false">
      <c r="A6363" s="0" t="n">
        <v>18380143</v>
      </c>
      <c r="B6363" s="0" t="s">
        <v>14184</v>
      </c>
      <c r="C6363" s="0" t="n">
        <v>1</v>
      </c>
      <c r="D6363" s="0" t="s">
        <v>6924</v>
      </c>
      <c r="E6363" s="0" t="s">
        <v>14142</v>
      </c>
      <c r="F6363" s="0" t="s">
        <v>14141</v>
      </c>
      <c r="G6363" s="0" t="s">
        <v>14142</v>
      </c>
      <c r="H6363" s="0" t="s">
        <v>2359</v>
      </c>
      <c r="I6363" s="0" t="s">
        <v>2123</v>
      </c>
      <c r="J6363" s="0" t="s">
        <v>47</v>
      </c>
      <c r="K6363" s="0" t="s">
        <v>46</v>
      </c>
      <c r="L6363" s="0" t="s">
        <v>47</v>
      </c>
      <c r="M6363" s="0" t="s">
        <v>47</v>
      </c>
      <c r="N6363" s="0" t="n">
        <v>2</v>
      </c>
      <c r="O6363" s="0" t="n">
        <v>44</v>
      </c>
      <c r="P6363" s="0" t="n">
        <v>600</v>
      </c>
      <c r="Q6363" s="0" t="n">
        <v>3.5</v>
      </c>
      <c r="R6363" s="0" t="str">
        <f aca="false">INDEX(Lookup!$B$4:$B$18,MATCH(C6363,Lookup!$A$4:$A$18,0))</f>
        <v>India</v>
      </c>
      <c r="S6363" s="20" t="n">
        <f aca="false">INDEX(Lookup!$D$4:$D$18,MATCH(C6363,Lookup!$A$4:$A$18,0))</f>
        <v>0.012</v>
      </c>
      <c r="T6363" s="21" t="n">
        <f aca="false">ROUND(P6363*S6363,2)</f>
        <v>7.2</v>
      </c>
      <c r="U6363" s="21" t="n">
        <f aca="false">IF(T6363&lt;=10,1,IF(T6363&lt;=20,2,IF(T6363&lt;=30,3,IF(T6363&lt;=40,4,IF(T6363&lt;=50,5,IF(T6363&lt;=100,6,IF(T6363&lt;=250,7,8)))))))</f>
        <v>1</v>
      </c>
      <c r="V6363" s="21" t="n">
        <f aca="false">IF(AND(OR(Dashboard!$T$3="All",R6363=Dashboard!$T$3),OR(Dashboard!$T$4="All",D6363=Dashboard!$T$4)),1,0)</f>
        <v>1</v>
      </c>
      <c r="W6363" s="21" t="n">
        <f aca="false">IF(V6363=1,T6363+ROW()/10000000,0)</f>
        <v>7.2006363</v>
      </c>
    </row>
    <row r="6364" customFormat="false" ht="15" hidden="false" customHeight="false" outlineLevel="0" collapsed="false">
      <c r="A6364" s="0" t="n">
        <v>18254520</v>
      </c>
      <c r="B6364" s="0" t="s">
        <v>3549</v>
      </c>
      <c r="C6364" s="0" t="n">
        <v>1</v>
      </c>
      <c r="D6364" s="0" t="s">
        <v>6924</v>
      </c>
      <c r="E6364" s="0" t="s">
        <v>14185</v>
      </c>
      <c r="F6364" s="0" t="s">
        <v>14141</v>
      </c>
      <c r="G6364" s="0" t="s">
        <v>14142</v>
      </c>
      <c r="H6364" s="0" t="s">
        <v>3942</v>
      </c>
      <c r="I6364" s="0" t="s">
        <v>2123</v>
      </c>
      <c r="J6364" s="0" t="s">
        <v>47</v>
      </c>
      <c r="K6364" s="0" t="s">
        <v>46</v>
      </c>
      <c r="L6364" s="0" t="s">
        <v>47</v>
      </c>
      <c r="M6364" s="0" t="s">
        <v>47</v>
      </c>
      <c r="N6364" s="0" t="n">
        <v>2</v>
      </c>
      <c r="O6364" s="0" t="n">
        <v>50</v>
      </c>
      <c r="P6364" s="0" t="n">
        <v>500</v>
      </c>
      <c r="Q6364" s="0" t="n">
        <v>3.7</v>
      </c>
      <c r="R6364" s="0" t="str">
        <f aca="false">INDEX(Lookup!$B$4:$B$18,MATCH(C6364,Lookup!$A$4:$A$18,0))</f>
        <v>India</v>
      </c>
      <c r="S6364" s="20" t="n">
        <f aca="false">INDEX(Lookup!$D$4:$D$18,MATCH(C6364,Lookup!$A$4:$A$18,0))</f>
        <v>0.012</v>
      </c>
      <c r="T6364" s="21" t="n">
        <f aca="false">ROUND(P6364*S6364,2)</f>
        <v>6</v>
      </c>
      <c r="U6364" s="21" t="n">
        <f aca="false">IF(T6364&lt;=10,1,IF(T6364&lt;=20,2,IF(T6364&lt;=30,3,IF(T6364&lt;=40,4,IF(T6364&lt;=50,5,IF(T6364&lt;=100,6,IF(T6364&lt;=250,7,8)))))))</f>
        <v>1</v>
      </c>
      <c r="V6364" s="21" t="n">
        <f aca="false">IF(AND(OR(Dashboard!$T$3="All",R6364=Dashboard!$T$3),OR(Dashboard!$T$4="All",D6364=Dashboard!$T$4)),1,0)</f>
        <v>1</v>
      </c>
      <c r="W6364" s="21" t="n">
        <f aca="false">IF(V6364=1,T6364+ROW()/10000000,0)</f>
        <v>6.0006364</v>
      </c>
    </row>
    <row r="6365" customFormat="false" ht="15" hidden="false" customHeight="false" outlineLevel="0" collapsed="false">
      <c r="A6365" s="0" t="n">
        <v>18222554</v>
      </c>
      <c r="B6365" s="0" t="s">
        <v>14186</v>
      </c>
      <c r="C6365" s="0" t="n">
        <v>1</v>
      </c>
      <c r="D6365" s="0" t="s">
        <v>6924</v>
      </c>
      <c r="E6365" s="0" t="s">
        <v>14187</v>
      </c>
      <c r="F6365" s="0" t="s">
        <v>14141</v>
      </c>
      <c r="G6365" s="0" t="s">
        <v>14142</v>
      </c>
      <c r="H6365" s="0" t="s">
        <v>153</v>
      </c>
      <c r="I6365" s="0" t="s">
        <v>2123</v>
      </c>
      <c r="J6365" s="0" t="s">
        <v>47</v>
      </c>
      <c r="K6365" s="0" t="s">
        <v>47</v>
      </c>
      <c r="L6365" s="0" t="s">
        <v>47</v>
      </c>
      <c r="M6365" s="0" t="s">
        <v>47</v>
      </c>
      <c r="N6365" s="0" t="n">
        <v>2</v>
      </c>
      <c r="O6365" s="0" t="n">
        <v>100</v>
      </c>
      <c r="P6365" s="0" t="n">
        <v>850</v>
      </c>
      <c r="Q6365" s="0" t="n">
        <v>3.6</v>
      </c>
      <c r="R6365" s="0" t="str">
        <f aca="false">INDEX(Lookup!$B$4:$B$18,MATCH(C6365,Lookup!$A$4:$A$18,0))</f>
        <v>India</v>
      </c>
      <c r="S6365" s="20" t="n">
        <f aca="false">INDEX(Lookup!$D$4:$D$18,MATCH(C6365,Lookup!$A$4:$A$18,0))</f>
        <v>0.012</v>
      </c>
      <c r="T6365" s="21" t="n">
        <f aca="false">ROUND(P6365*S6365,2)</f>
        <v>10.2</v>
      </c>
      <c r="U6365" s="21" t="n">
        <f aca="false">IF(T6365&lt;=10,1,IF(T6365&lt;=20,2,IF(T6365&lt;=30,3,IF(T6365&lt;=40,4,IF(T6365&lt;=50,5,IF(T6365&lt;=100,6,IF(T6365&lt;=250,7,8)))))))</f>
        <v>2</v>
      </c>
      <c r="V6365" s="21" t="n">
        <f aca="false">IF(AND(OR(Dashboard!$T$3="All",R6365=Dashboard!$T$3),OR(Dashboard!$T$4="All",D6365=Dashboard!$T$4)),1,0)</f>
        <v>1</v>
      </c>
      <c r="W6365" s="21" t="n">
        <f aca="false">IF(V6365=1,T6365+ROW()/10000000,0)</f>
        <v>10.2006365</v>
      </c>
    </row>
    <row r="6366" customFormat="false" ht="15" hidden="false" customHeight="false" outlineLevel="0" collapsed="false">
      <c r="A6366" s="0" t="n">
        <v>18462589</v>
      </c>
      <c r="B6366" s="0" t="s">
        <v>3180</v>
      </c>
      <c r="C6366" s="0" t="n">
        <v>1</v>
      </c>
      <c r="D6366" s="0" t="s">
        <v>6924</v>
      </c>
      <c r="E6366" s="0" t="s">
        <v>14188</v>
      </c>
      <c r="F6366" s="0" t="s">
        <v>14141</v>
      </c>
      <c r="G6366" s="0" t="s">
        <v>14142</v>
      </c>
      <c r="H6366" s="0" t="s">
        <v>3182</v>
      </c>
      <c r="I6366" s="0" t="s">
        <v>2123</v>
      </c>
      <c r="J6366" s="0" t="s">
        <v>47</v>
      </c>
      <c r="K6366" s="0" t="s">
        <v>46</v>
      </c>
      <c r="L6366" s="0" t="s">
        <v>47</v>
      </c>
      <c r="M6366" s="0" t="s">
        <v>47</v>
      </c>
      <c r="N6366" s="0" t="n">
        <v>1</v>
      </c>
      <c r="O6366" s="0" t="n">
        <v>1</v>
      </c>
      <c r="P6366" s="0" t="n">
        <v>300</v>
      </c>
      <c r="Q6366" s="0" t="n">
        <v>1</v>
      </c>
      <c r="R6366" s="0" t="str">
        <f aca="false">INDEX(Lookup!$B$4:$B$18,MATCH(C6366,Lookup!$A$4:$A$18,0))</f>
        <v>India</v>
      </c>
      <c r="S6366" s="20" t="n">
        <f aca="false">INDEX(Lookup!$D$4:$D$18,MATCH(C6366,Lookup!$A$4:$A$18,0))</f>
        <v>0.012</v>
      </c>
      <c r="T6366" s="21" t="n">
        <f aca="false">ROUND(P6366*S6366,2)</f>
        <v>3.6</v>
      </c>
      <c r="U6366" s="21" t="n">
        <f aca="false">IF(T6366&lt;=10,1,IF(T6366&lt;=20,2,IF(T6366&lt;=30,3,IF(T6366&lt;=40,4,IF(T6366&lt;=50,5,IF(T6366&lt;=100,6,IF(T6366&lt;=250,7,8)))))))</f>
        <v>1</v>
      </c>
      <c r="V6366" s="21" t="n">
        <f aca="false">IF(AND(OR(Dashboard!$T$3="All",R6366=Dashboard!$T$3),OR(Dashboard!$T$4="All",D6366=Dashboard!$T$4)),1,0)</f>
        <v>1</v>
      </c>
      <c r="W6366" s="21" t="n">
        <f aca="false">IF(V6366=1,T6366+ROW()/10000000,0)</f>
        <v>3.6006366</v>
      </c>
    </row>
    <row r="6367" customFormat="false" ht="15" hidden="false" customHeight="false" outlineLevel="0" collapsed="false">
      <c r="A6367" s="0" t="n">
        <v>18336474</v>
      </c>
      <c r="B6367" s="0" t="s">
        <v>10384</v>
      </c>
      <c r="C6367" s="0" t="n">
        <v>1</v>
      </c>
      <c r="D6367" s="0" t="s">
        <v>6924</v>
      </c>
      <c r="E6367" s="0" t="s">
        <v>14189</v>
      </c>
      <c r="F6367" s="0" t="s">
        <v>14141</v>
      </c>
      <c r="G6367" s="0" t="s">
        <v>14142</v>
      </c>
      <c r="H6367" s="0" t="s">
        <v>14190</v>
      </c>
      <c r="I6367" s="0" t="s">
        <v>2123</v>
      </c>
      <c r="J6367" s="0" t="s">
        <v>47</v>
      </c>
      <c r="K6367" s="0" t="s">
        <v>47</v>
      </c>
      <c r="L6367" s="0" t="s">
        <v>47</v>
      </c>
      <c r="M6367" s="0" t="s">
        <v>47</v>
      </c>
      <c r="N6367" s="0" t="n">
        <v>1</v>
      </c>
      <c r="O6367" s="0" t="n">
        <v>2</v>
      </c>
      <c r="P6367" s="0" t="n">
        <v>300</v>
      </c>
      <c r="Q6367" s="0" t="n">
        <v>1</v>
      </c>
      <c r="R6367" s="0" t="str">
        <f aca="false">INDEX(Lookup!$B$4:$B$18,MATCH(C6367,Lookup!$A$4:$A$18,0))</f>
        <v>India</v>
      </c>
      <c r="S6367" s="20" t="n">
        <f aca="false">INDEX(Lookup!$D$4:$D$18,MATCH(C6367,Lookup!$A$4:$A$18,0))</f>
        <v>0.012</v>
      </c>
      <c r="T6367" s="21" t="n">
        <f aca="false">ROUND(P6367*S6367,2)</f>
        <v>3.6</v>
      </c>
      <c r="U6367" s="21" t="n">
        <f aca="false">IF(T6367&lt;=10,1,IF(T6367&lt;=20,2,IF(T6367&lt;=30,3,IF(T6367&lt;=40,4,IF(T6367&lt;=50,5,IF(T6367&lt;=100,6,IF(T6367&lt;=250,7,8)))))))</f>
        <v>1</v>
      </c>
      <c r="V6367" s="21" t="n">
        <f aca="false">IF(AND(OR(Dashboard!$T$3="All",R6367=Dashboard!$T$3),OR(Dashboard!$T$4="All",D6367=Dashboard!$T$4)),1,0)</f>
        <v>1</v>
      </c>
      <c r="W6367" s="21" t="n">
        <f aca="false">IF(V6367=1,T6367+ROW()/10000000,0)</f>
        <v>3.6006367</v>
      </c>
    </row>
    <row r="6368" customFormat="false" ht="15" hidden="false" customHeight="false" outlineLevel="0" collapsed="false">
      <c r="A6368" s="0" t="n">
        <v>18336477</v>
      </c>
      <c r="B6368" s="0" t="s">
        <v>12933</v>
      </c>
      <c r="C6368" s="0" t="n">
        <v>1</v>
      </c>
      <c r="D6368" s="0" t="s">
        <v>6924</v>
      </c>
      <c r="E6368" s="0" t="s">
        <v>14191</v>
      </c>
      <c r="F6368" s="0" t="s">
        <v>14141</v>
      </c>
      <c r="G6368" s="0" t="s">
        <v>14142</v>
      </c>
      <c r="H6368" s="0" t="s">
        <v>2128</v>
      </c>
      <c r="I6368" s="0" t="s">
        <v>2123</v>
      </c>
      <c r="J6368" s="0" t="s">
        <v>47</v>
      </c>
      <c r="K6368" s="0" t="s">
        <v>47</v>
      </c>
      <c r="L6368" s="0" t="s">
        <v>47</v>
      </c>
      <c r="M6368" s="0" t="s">
        <v>47</v>
      </c>
      <c r="N6368" s="0" t="n">
        <v>1</v>
      </c>
      <c r="O6368" s="0" t="n">
        <v>3</v>
      </c>
      <c r="P6368" s="0" t="n">
        <v>450</v>
      </c>
      <c r="Q6368" s="0" t="n">
        <v>1</v>
      </c>
      <c r="R6368" s="0" t="str">
        <f aca="false">INDEX(Lookup!$B$4:$B$18,MATCH(C6368,Lookup!$A$4:$A$18,0))</f>
        <v>India</v>
      </c>
      <c r="S6368" s="20" t="n">
        <f aca="false">INDEX(Lookup!$D$4:$D$18,MATCH(C6368,Lookup!$A$4:$A$18,0))</f>
        <v>0.012</v>
      </c>
      <c r="T6368" s="21" t="n">
        <f aca="false">ROUND(P6368*S6368,2)</f>
        <v>5.4</v>
      </c>
      <c r="U6368" s="21" t="n">
        <f aca="false">IF(T6368&lt;=10,1,IF(T6368&lt;=20,2,IF(T6368&lt;=30,3,IF(T6368&lt;=40,4,IF(T6368&lt;=50,5,IF(T6368&lt;=100,6,IF(T6368&lt;=250,7,8)))))))</f>
        <v>1</v>
      </c>
      <c r="V6368" s="21" t="n">
        <f aca="false">IF(AND(OR(Dashboard!$T$3="All",R6368=Dashboard!$T$3),OR(Dashboard!$T$4="All",D6368=Dashboard!$T$4)),1,0)</f>
        <v>1</v>
      </c>
      <c r="W6368" s="21" t="n">
        <f aca="false">IF(V6368=1,T6368+ROW()/10000000,0)</f>
        <v>5.4006368</v>
      </c>
    </row>
    <row r="6369" customFormat="false" ht="15" hidden="false" customHeight="false" outlineLevel="0" collapsed="false">
      <c r="A6369" s="0" t="n">
        <v>18382047</v>
      </c>
      <c r="B6369" s="0" t="s">
        <v>14192</v>
      </c>
      <c r="C6369" s="0" t="n">
        <v>1</v>
      </c>
      <c r="D6369" s="0" t="s">
        <v>6924</v>
      </c>
      <c r="E6369" s="0" t="s">
        <v>14193</v>
      </c>
      <c r="F6369" s="0" t="s">
        <v>14141</v>
      </c>
      <c r="G6369" s="0" t="s">
        <v>14142</v>
      </c>
      <c r="H6369" s="0" t="s">
        <v>2147</v>
      </c>
      <c r="I6369" s="0" t="s">
        <v>2123</v>
      </c>
      <c r="J6369" s="0" t="s">
        <v>47</v>
      </c>
      <c r="K6369" s="0" t="s">
        <v>47</v>
      </c>
      <c r="L6369" s="0" t="s">
        <v>47</v>
      </c>
      <c r="M6369" s="0" t="s">
        <v>47</v>
      </c>
      <c r="N6369" s="0" t="n">
        <v>1</v>
      </c>
      <c r="O6369" s="0" t="n">
        <v>0</v>
      </c>
      <c r="P6369" s="0" t="n">
        <v>400</v>
      </c>
      <c r="Q6369" s="0" t="n">
        <v>1</v>
      </c>
      <c r="R6369" s="0" t="str">
        <f aca="false">INDEX(Lookup!$B$4:$B$18,MATCH(C6369,Lookup!$A$4:$A$18,0))</f>
        <v>India</v>
      </c>
      <c r="S6369" s="20" t="n">
        <f aca="false">INDEX(Lookup!$D$4:$D$18,MATCH(C6369,Lookup!$A$4:$A$18,0))</f>
        <v>0.012</v>
      </c>
      <c r="T6369" s="21" t="n">
        <f aca="false">ROUND(P6369*S6369,2)</f>
        <v>4.8</v>
      </c>
      <c r="U6369" s="21" t="n">
        <f aca="false">IF(T6369&lt;=10,1,IF(T6369&lt;=20,2,IF(T6369&lt;=30,3,IF(T6369&lt;=40,4,IF(T6369&lt;=50,5,IF(T6369&lt;=100,6,IF(T6369&lt;=250,7,8)))))))</f>
        <v>1</v>
      </c>
      <c r="V6369" s="21" t="n">
        <f aca="false">IF(AND(OR(Dashboard!$T$3="All",R6369=Dashboard!$T$3),OR(Dashboard!$T$4="All",D6369=Dashboard!$T$4)),1,0)</f>
        <v>1</v>
      </c>
      <c r="W6369" s="21" t="n">
        <f aca="false">IF(V6369=1,T6369+ROW()/10000000,0)</f>
        <v>4.8006369</v>
      </c>
    </row>
    <row r="6370" customFormat="false" ht="15" hidden="false" customHeight="false" outlineLevel="0" collapsed="false">
      <c r="A6370" s="0" t="n">
        <v>18441566</v>
      </c>
      <c r="B6370" s="0" t="s">
        <v>14194</v>
      </c>
      <c r="C6370" s="0" t="n">
        <v>1</v>
      </c>
      <c r="D6370" s="0" t="s">
        <v>6924</v>
      </c>
      <c r="E6370" s="0" t="s">
        <v>14195</v>
      </c>
      <c r="F6370" s="0" t="s">
        <v>14141</v>
      </c>
      <c r="G6370" s="0" t="s">
        <v>14142</v>
      </c>
      <c r="H6370" s="0" t="s">
        <v>69</v>
      </c>
      <c r="I6370" s="0" t="s">
        <v>2123</v>
      </c>
      <c r="J6370" s="0" t="s">
        <v>47</v>
      </c>
      <c r="K6370" s="0" t="s">
        <v>47</v>
      </c>
      <c r="L6370" s="0" t="s">
        <v>47</v>
      </c>
      <c r="M6370" s="0" t="s">
        <v>47</v>
      </c>
      <c r="N6370" s="0" t="n">
        <v>1</v>
      </c>
      <c r="O6370" s="0" t="n">
        <v>0</v>
      </c>
      <c r="P6370" s="0" t="n">
        <v>250</v>
      </c>
      <c r="Q6370" s="0" t="n">
        <v>1</v>
      </c>
      <c r="R6370" s="0" t="str">
        <f aca="false">INDEX(Lookup!$B$4:$B$18,MATCH(C6370,Lookup!$A$4:$A$18,0))</f>
        <v>India</v>
      </c>
      <c r="S6370" s="20" t="n">
        <f aca="false">INDEX(Lookup!$D$4:$D$18,MATCH(C6370,Lookup!$A$4:$A$18,0))</f>
        <v>0.012</v>
      </c>
      <c r="T6370" s="21" t="n">
        <f aca="false">ROUND(P6370*S6370,2)</f>
        <v>3</v>
      </c>
      <c r="U6370" s="21" t="n">
        <f aca="false">IF(T6370&lt;=10,1,IF(T6370&lt;=20,2,IF(T6370&lt;=30,3,IF(T6370&lt;=40,4,IF(T6370&lt;=50,5,IF(T6370&lt;=100,6,IF(T6370&lt;=250,7,8)))))))</f>
        <v>1</v>
      </c>
      <c r="V6370" s="21" t="n">
        <f aca="false">IF(AND(OR(Dashboard!$T$3="All",R6370=Dashboard!$T$3),OR(Dashboard!$T$4="All",D6370=Dashboard!$T$4)),1,0)</f>
        <v>1</v>
      </c>
      <c r="W6370" s="21" t="n">
        <f aca="false">IF(V6370=1,T6370+ROW()/10000000,0)</f>
        <v>3.000637</v>
      </c>
    </row>
    <row r="6371" customFormat="false" ht="15" hidden="false" customHeight="false" outlineLevel="0" collapsed="false">
      <c r="A6371" s="0" t="n">
        <v>18441669</v>
      </c>
      <c r="B6371" s="0" t="s">
        <v>14196</v>
      </c>
      <c r="C6371" s="0" t="n">
        <v>1</v>
      </c>
      <c r="D6371" s="0" t="s">
        <v>6924</v>
      </c>
      <c r="E6371" s="0" t="s">
        <v>14197</v>
      </c>
      <c r="F6371" s="0" t="s">
        <v>14141</v>
      </c>
      <c r="G6371" s="0" t="s">
        <v>14142</v>
      </c>
      <c r="H6371" s="0" t="s">
        <v>2128</v>
      </c>
      <c r="I6371" s="0" t="s">
        <v>2123</v>
      </c>
      <c r="J6371" s="0" t="s">
        <v>47</v>
      </c>
      <c r="K6371" s="0" t="s">
        <v>47</v>
      </c>
      <c r="L6371" s="0" t="s">
        <v>47</v>
      </c>
      <c r="M6371" s="0" t="s">
        <v>47</v>
      </c>
      <c r="N6371" s="0" t="n">
        <v>1</v>
      </c>
      <c r="O6371" s="0" t="n">
        <v>0</v>
      </c>
      <c r="P6371" s="0" t="n">
        <v>300</v>
      </c>
      <c r="Q6371" s="0" t="n">
        <v>1</v>
      </c>
      <c r="R6371" s="0" t="str">
        <f aca="false">INDEX(Lookup!$B$4:$B$18,MATCH(C6371,Lookup!$A$4:$A$18,0))</f>
        <v>India</v>
      </c>
      <c r="S6371" s="20" t="n">
        <f aca="false">INDEX(Lookup!$D$4:$D$18,MATCH(C6371,Lookup!$A$4:$A$18,0))</f>
        <v>0.012</v>
      </c>
      <c r="T6371" s="21" t="n">
        <f aca="false">ROUND(P6371*S6371,2)</f>
        <v>3.6</v>
      </c>
      <c r="U6371" s="21" t="n">
        <f aca="false">IF(T6371&lt;=10,1,IF(T6371&lt;=20,2,IF(T6371&lt;=30,3,IF(T6371&lt;=40,4,IF(T6371&lt;=50,5,IF(T6371&lt;=100,6,IF(T6371&lt;=250,7,8)))))))</f>
        <v>1</v>
      </c>
      <c r="V6371" s="21" t="n">
        <f aca="false">IF(AND(OR(Dashboard!$T$3="All",R6371=Dashboard!$T$3),OR(Dashboard!$T$4="All",D6371=Dashboard!$T$4)),1,0)</f>
        <v>1</v>
      </c>
      <c r="W6371" s="21" t="n">
        <f aca="false">IF(V6371=1,T6371+ROW()/10000000,0)</f>
        <v>3.6006371</v>
      </c>
    </row>
    <row r="6372" customFormat="false" ht="15" hidden="false" customHeight="false" outlineLevel="0" collapsed="false">
      <c r="A6372" s="0" t="n">
        <v>18396358</v>
      </c>
      <c r="B6372" s="0" t="s">
        <v>3154</v>
      </c>
      <c r="C6372" s="0" t="n">
        <v>1</v>
      </c>
      <c r="D6372" s="0" t="s">
        <v>6924</v>
      </c>
      <c r="E6372" s="0" t="s">
        <v>14198</v>
      </c>
      <c r="F6372" s="0" t="s">
        <v>14141</v>
      </c>
      <c r="G6372" s="0" t="s">
        <v>14142</v>
      </c>
      <c r="H6372" s="0" t="s">
        <v>3015</v>
      </c>
      <c r="I6372" s="0" t="s">
        <v>2123</v>
      </c>
      <c r="J6372" s="0" t="s">
        <v>47</v>
      </c>
      <c r="K6372" s="0" t="s">
        <v>47</v>
      </c>
      <c r="L6372" s="0" t="s">
        <v>47</v>
      </c>
      <c r="M6372" s="0" t="s">
        <v>47</v>
      </c>
      <c r="N6372" s="0" t="n">
        <v>1</v>
      </c>
      <c r="O6372" s="0" t="n">
        <v>1</v>
      </c>
      <c r="P6372" s="0" t="n">
        <v>400</v>
      </c>
      <c r="Q6372" s="0" t="n">
        <v>1</v>
      </c>
      <c r="R6372" s="0" t="str">
        <f aca="false">INDEX(Lookup!$B$4:$B$18,MATCH(C6372,Lookup!$A$4:$A$18,0))</f>
        <v>India</v>
      </c>
      <c r="S6372" s="20" t="n">
        <f aca="false">INDEX(Lookup!$D$4:$D$18,MATCH(C6372,Lookup!$A$4:$A$18,0))</f>
        <v>0.012</v>
      </c>
      <c r="T6372" s="21" t="n">
        <f aca="false">ROUND(P6372*S6372,2)</f>
        <v>4.8</v>
      </c>
      <c r="U6372" s="21" t="n">
        <f aca="false">IF(T6372&lt;=10,1,IF(T6372&lt;=20,2,IF(T6372&lt;=30,3,IF(T6372&lt;=40,4,IF(T6372&lt;=50,5,IF(T6372&lt;=100,6,IF(T6372&lt;=250,7,8)))))))</f>
        <v>1</v>
      </c>
      <c r="V6372" s="21" t="n">
        <f aca="false">IF(AND(OR(Dashboard!$T$3="All",R6372=Dashboard!$T$3),OR(Dashboard!$T$4="All",D6372=Dashboard!$T$4)),1,0)</f>
        <v>1</v>
      </c>
      <c r="W6372" s="21" t="n">
        <f aca="false">IF(V6372=1,T6372+ROW()/10000000,0)</f>
        <v>4.8006372</v>
      </c>
    </row>
    <row r="6373" customFormat="false" ht="15" hidden="false" customHeight="false" outlineLevel="0" collapsed="false">
      <c r="A6373" s="0" t="n">
        <v>6248</v>
      </c>
      <c r="B6373" s="0" t="s">
        <v>14199</v>
      </c>
      <c r="C6373" s="0" t="n">
        <v>1</v>
      </c>
      <c r="D6373" s="0" t="s">
        <v>6924</v>
      </c>
      <c r="E6373" s="0" t="s">
        <v>14200</v>
      </c>
      <c r="F6373" s="0" t="s">
        <v>14141</v>
      </c>
      <c r="G6373" s="0" t="s">
        <v>14142</v>
      </c>
      <c r="H6373" s="0" t="s">
        <v>2128</v>
      </c>
      <c r="I6373" s="0" t="s">
        <v>2123</v>
      </c>
      <c r="J6373" s="0" t="s">
        <v>47</v>
      </c>
      <c r="K6373" s="0" t="s">
        <v>47</v>
      </c>
      <c r="L6373" s="0" t="s">
        <v>47</v>
      </c>
      <c r="M6373" s="0" t="s">
        <v>47</v>
      </c>
      <c r="N6373" s="0" t="n">
        <v>1</v>
      </c>
      <c r="O6373" s="0" t="n">
        <v>2</v>
      </c>
      <c r="P6373" s="0" t="n">
        <v>200</v>
      </c>
      <c r="Q6373" s="0" t="n">
        <v>1</v>
      </c>
      <c r="R6373" s="0" t="str">
        <f aca="false">INDEX(Lookup!$B$4:$B$18,MATCH(C6373,Lookup!$A$4:$A$18,0))</f>
        <v>India</v>
      </c>
      <c r="S6373" s="20" t="n">
        <f aca="false">INDEX(Lookup!$D$4:$D$18,MATCH(C6373,Lookup!$A$4:$A$18,0))</f>
        <v>0.012</v>
      </c>
      <c r="T6373" s="21" t="n">
        <f aca="false">ROUND(P6373*S6373,2)</f>
        <v>2.4</v>
      </c>
      <c r="U6373" s="21" t="n">
        <f aca="false">IF(T6373&lt;=10,1,IF(T6373&lt;=20,2,IF(T6373&lt;=30,3,IF(T6373&lt;=40,4,IF(T6373&lt;=50,5,IF(T6373&lt;=100,6,IF(T6373&lt;=250,7,8)))))))</f>
        <v>1</v>
      </c>
      <c r="V6373" s="21" t="n">
        <f aca="false">IF(AND(OR(Dashboard!$T$3="All",R6373=Dashboard!$T$3),OR(Dashboard!$T$4="All",D6373=Dashboard!$T$4)),1,0)</f>
        <v>1</v>
      </c>
      <c r="W6373" s="21" t="n">
        <f aca="false">IF(V6373=1,T6373+ROW()/10000000,0)</f>
        <v>2.4006373</v>
      </c>
    </row>
    <row r="6374" customFormat="false" ht="15" hidden="false" customHeight="false" outlineLevel="0" collapsed="false">
      <c r="A6374" s="0" t="n">
        <v>308832</v>
      </c>
      <c r="B6374" s="0" t="s">
        <v>14201</v>
      </c>
      <c r="C6374" s="0" t="n">
        <v>1</v>
      </c>
      <c r="D6374" s="0" t="s">
        <v>6924</v>
      </c>
      <c r="E6374" s="0" t="s">
        <v>14202</v>
      </c>
      <c r="F6374" s="0" t="s">
        <v>14141</v>
      </c>
      <c r="G6374" s="0" t="s">
        <v>14142</v>
      </c>
      <c r="H6374" s="0" t="s">
        <v>2362</v>
      </c>
      <c r="I6374" s="0" t="s">
        <v>2123</v>
      </c>
      <c r="J6374" s="0" t="s">
        <v>47</v>
      </c>
      <c r="K6374" s="0" t="s">
        <v>47</v>
      </c>
      <c r="L6374" s="0" t="s">
        <v>47</v>
      </c>
      <c r="M6374" s="0" t="s">
        <v>47</v>
      </c>
      <c r="N6374" s="0" t="n">
        <v>1</v>
      </c>
      <c r="O6374" s="0" t="n">
        <v>0</v>
      </c>
      <c r="P6374" s="0" t="n">
        <v>200</v>
      </c>
      <c r="Q6374" s="0" t="n">
        <v>1</v>
      </c>
      <c r="R6374" s="0" t="str">
        <f aca="false">INDEX(Lookup!$B$4:$B$18,MATCH(C6374,Lookup!$A$4:$A$18,0))</f>
        <v>India</v>
      </c>
      <c r="S6374" s="20" t="n">
        <f aca="false">INDEX(Lookup!$D$4:$D$18,MATCH(C6374,Lookup!$A$4:$A$18,0))</f>
        <v>0.012</v>
      </c>
      <c r="T6374" s="21" t="n">
        <f aca="false">ROUND(P6374*S6374,2)</f>
        <v>2.4</v>
      </c>
      <c r="U6374" s="21" t="n">
        <f aca="false">IF(T6374&lt;=10,1,IF(T6374&lt;=20,2,IF(T6374&lt;=30,3,IF(T6374&lt;=40,4,IF(T6374&lt;=50,5,IF(T6374&lt;=100,6,IF(T6374&lt;=250,7,8)))))))</f>
        <v>1</v>
      </c>
      <c r="V6374" s="21" t="n">
        <f aca="false">IF(AND(OR(Dashboard!$T$3="All",R6374=Dashboard!$T$3),OR(Dashboard!$T$4="All",D6374=Dashboard!$T$4)),1,0)</f>
        <v>1</v>
      </c>
      <c r="W6374" s="21" t="n">
        <f aca="false">IF(V6374=1,T6374+ROW()/10000000,0)</f>
        <v>2.4006374</v>
      </c>
    </row>
    <row r="6375" customFormat="false" ht="15" hidden="false" customHeight="false" outlineLevel="0" collapsed="false">
      <c r="A6375" s="0" t="n">
        <v>18421030</v>
      </c>
      <c r="B6375" s="0" t="s">
        <v>12166</v>
      </c>
      <c r="C6375" s="0" t="n">
        <v>1</v>
      </c>
      <c r="D6375" s="0" t="s">
        <v>6924</v>
      </c>
      <c r="E6375" s="0" t="s">
        <v>14203</v>
      </c>
      <c r="F6375" s="0" t="s">
        <v>14141</v>
      </c>
      <c r="G6375" s="0" t="s">
        <v>14142</v>
      </c>
      <c r="H6375" s="0" t="s">
        <v>69</v>
      </c>
      <c r="I6375" s="0" t="s">
        <v>2123</v>
      </c>
      <c r="J6375" s="0" t="s">
        <v>47</v>
      </c>
      <c r="K6375" s="0" t="s">
        <v>47</v>
      </c>
      <c r="L6375" s="0" t="s">
        <v>47</v>
      </c>
      <c r="M6375" s="0" t="s">
        <v>47</v>
      </c>
      <c r="N6375" s="0" t="n">
        <v>1</v>
      </c>
      <c r="O6375" s="0" t="n">
        <v>0</v>
      </c>
      <c r="P6375" s="0" t="n">
        <v>300</v>
      </c>
      <c r="Q6375" s="0" t="n">
        <v>1</v>
      </c>
      <c r="R6375" s="0" t="str">
        <f aca="false">INDEX(Lookup!$B$4:$B$18,MATCH(C6375,Lookup!$A$4:$A$18,0))</f>
        <v>India</v>
      </c>
      <c r="S6375" s="20" t="n">
        <f aca="false">INDEX(Lookup!$D$4:$D$18,MATCH(C6375,Lookup!$A$4:$A$18,0))</f>
        <v>0.012</v>
      </c>
      <c r="T6375" s="21" t="n">
        <f aca="false">ROUND(P6375*S6375,2)</f>
        <v>3.6</v>
      </c>
      <c r="U6375" s="21" t="n">
        <f aca="false">IF(T6375&lt;=10,1,IF(T6375&lt;=20,2,IF(T6375&lt;=30,3,IF(T6375&lt;=40,4,IF(T6375&lt;=50,5,IF(T6375&lt;=100,6,IF(T6375&lt;=250,7,8)))))))</f>
        <v>1</v>
      </c>
      <c r="V6375" s="21" t="n">
        <f aca="false">IF(AND(OR(Dashboard!$T$3="All",R6375=Dashboard!$T$3),OR(Dashboard!$T$4="All",D6375=Dashboard!$T$4)),1,0)</f>
        <v>1</v>
      </c>
      <c r="W6375" s="21" t="n">
        <f aca="false">IF(V6375=1,T6375+ROW()/10000000,0)</f>
        <v>3.6006375</v>
      </c>
    </row>
    <row r="6376" customFormat="false" ht="15" hidden="false" customHeight="false" outlineLevel="0" collapsed="false">
      <c r="A6376" s="0" t="n">
        <v>18378016</v>
      </c>
      <c r="B6376" s="0" t="s">
        <v>11287</v>
      </c>
      <c r="C6376" s="0" t="n">
        <v>1</v>
      </c>
      <c r="D6376" s="0" t="s">
        <v>6924</v>
      </c>
      <c r="E6376" s="0" t="s">
        <v>14204</v>
      </c>
      <c r="F6376" s="0" t="s">
        <v>14141</v>
      </c>
      <c r="G6376" s="0" t="s">
        <v>14142</v>
      </c>
      <c r="H6376" s="0" t="s">
        <v>3171</v>
      </c>
      <c r="I6376" s="0" t="s">
        <v>2123</v>
      </c>
      <c r="J6376" s="0" t="s">
        <v>47</v>
      </c>
      <c r="K6376" s="0" t="s">
        <v>47</v>
      </c>
      <c r="L6376" s="0" t="s">
        <v>47</v>
      </c>
      <c r="M6376" s="0" t="s">
        <v>47</v>
      </c>
      <c r="N6376" s="0" t="n">
        <v>1</v>
      </c>
      <c r="O6376" s="0" t="n">
        <v>0</v>
      </c>
      <c r="P6376" s="0" t="n">
        <v>300</v>
      </c>
      <c r="Q6376" s="0" t="n">
        <v>1</v>
      </c>
      <c r="R6376" s="0" t="str">
        <f aca="false">INDEX(Lookup!$B$4:$B$18,MATCH(C6376,Lookup!$A$4:$A$18,0))</f>
        <v>India</v>
      </c>
      <c r="S6376" s="20" t="n">
        <f aca="false">INDEX(Lookup!$D$4:$D$18,MATCH(C6376,Lookup!$A$4:$A$18,0))</f>
        <v>0.012</v>
      </c>
      <c r="T6376" s="21" t="n">
        <f aca="false">ROUND(P6376*S6376,2)</f>
        <v>3.6</v>
      </c>
      <c r="U6376" s="21" t="n">
        <f aca="false">IF(T6376&lt;=10,1,IF(T6376&lt;=20,2,IF(T6376&lt;=30,3,IF(T6376&lt;=40,4,IF(T6376&lt;=50,5,IF(T6376&lt;=100,6,IF(T6376&lt;=250,7,8)))))))</f>
        <v>1</v>
      </c>
      <c r="V6376" s="21" t="n">
        <f aca="false">IF(AND(OR(Dashboard!$T$3="All",R6376=Dashboard!$T$3),OR(Dashboard!$T$4="All",D6376=Dashboard!$T$4)),1,0)</f>
        <v>1</v>
      </c>
      <c r="W6376" s="21" t="n">
        <f aca="false">IF(V6376=1,T6376+ROW()/10000000,0)</f>
        <v>3.6006376</v>
      </c>
    </row>
    <row r="6377" customFormat="false" ht="15" hidden="false" customHeight="false" outlineLevel="0" collapsed="false">
      <c r="A6377" s="0" t="n">
        <v>310889</v>
      </c>
      <c r="B6377" s="0" t="s">
        <v>14205</v>
      </c>
      <c r="C6377" s="0" t="n">
        <v>1</v>
      </c>
      <c r="D6377" s="0" t="s">
        <v>6924</v>
      </c>
      <c r="E6377" s="0" t="s">
        <v>14206</v>
      </c>
      <c r="F6377" s="0" t="s">
        <v>14141</v>
      </c>
      <c r="G6377" s="0" t="s">
        <v>14142</v>
      </c>
      <c r="H6377" s="0" t="s">
        <v>3129</v>
      </c>
      <c r="I6377" s="0" t="s">
        <v>2123</v>
      </c>
      <c r="J6377" s="0" t="s">
        <v>47</v>
      </c>
      <c r="K6377" s="0" t="s">
        <v>47</v>
      </c>
      <c r="L6377" s="0" t="s">
        <v>47</v>
      </c>
      <c r="M6377" s="0" t="s">
        <v>47</v>
      </c>
      <c r="N6377" s="0" t="n">
        <v>1</v>
      </c>
      <c r="O6377" s="0" t="n">
        <v>0</v>
      </c>
      <c r="P6377" s="0" t="n">
        <v>300</v>
      </c>
      <c r="Q6377" s="0" t="n">
        <v>1</v>
      </c>
      <c r="R6377" s="0" t="str">
        <f aca="false">INDEX(Lookup!$B$4:$B$18,MATCH(C6377,Lookup!$A$4:$A$18,0))</f>
        <v>India</v>
      </c>
      <c r="S6377" s="20" t="n">
        <f aca="false">INDEX(Lookup!$D$4:$D$18,MATCH(C6377,Lookup!$A$4:$A$18,0))</f>
        <v>0.012</v>
      </c>
      <c r="T6377" s="21" t="n">
        <f aca="false">ROUND(P6377*S6377,2)</f>
        <v>3.6</v>
      </c>
      <c r="U6377" s="21" t="n">
        <f aca="false">IF(T6377&lt;=10,1,IF(T6377&lt;=20,2,IF(T6377&lt;=30,3,IF(T6377&lt;=40,4,IF(T6377&lt;=50,5,IF(T6377&lt;=100,6,IF(T6377&lt;=250,7,8)))))))</f>
        <v>1</v>
      </c>
      <c r="V6377" s="21" t="n">
        <f aca="false">IF(AND(OR(Dashboard!$T$3="All",R6377=Dashboard!$T$3),OR(Dashboard!$T$4="All",D6377=Dashboard!$T$4)),1,0)</f>
        <v>1</v>
      </c>
      <c r="W6377" s="21" t="n">
        <f aca="false">IF(V6377=1,T6377+ROW()/10000000,0)</f>
        <v>3.6006377</v>
      </c>
    </row>
    <row r="6378" customFormat="false" ht="15" hidden="false" customHeight="false" outlineLevel="0" collapsed="false">
      <c r="A6378" s="0" t="n">
        <v>308837</v>
      </c>
      <c r="B6378" s="0" t="s">
        <v>14207</v>
      </c>
      <c r="C6378" s="0" t="n">
        <v>1</v>
      </c>
      <c r="D6378" s="0" t="s">
        <v>6924</v>
      </c>
      <c r="E6378" s="0" t="s">
        <v>14208</v>
      </c>
      <c r="F6378" s="0" t="s">
        <v>14141</v>
      </c>
      <c r="G6378" s="0" t="s">
        <v>14142</v>
      </c>
      <c r="H6378" s="0" t="s">
        <v>2978</v>
      </c>
      <c r="I6378" s="0" t="s">
        <v>2123</v>
      </c>
      <c r="J6378" s="0" t="s">
        <v>47</v>
      </c>
      <c r="K6378" s="0" t="s">
        <v>47</v>
      </c>
      <c r="L6378" s="0" t="s">
        <v>47</v>
      </c>
      <c r="M6378" s="0" t="s">
        <v>47</v>
      </c>
      <c r="N6378" s="0" t="n">
        <v>1</v>
      </c>
      <c r="O6378" s="0" t="n">
        <v>1</v>
      </c>
      <c r="P6378" s="0" t="n">
        <v>200</v>
      </c>
      <c r="Q6378" s="0" t="n">
        <v>1</v>
      </c>
      <c r="R6378" s="0" t="str">
        <f aca="false">INDEX(Lookup!$B$4:$B$18,MATCH(C6378,Lookup!$A$4:$A$18,0))</f>
        <v>India</v>
      </c>
      <c r="S6378" s="20" t="n">
        <f aca="false">INDEX(Lookup!$D$4:$D$18,MATCH(C6378,Lookup!$A$4:$A$18,0))</f>
        <v>0.012</v>
      </c>
      <c r="T6378" s="21" t="n">
        <f aca="false">ROUND(P6378*S6378,2)</f>
        <v>2.4</v>
      </c>
      <c r="U6378" s="21" t="n">
        <f aca="false">IF(T6378&lt;=10,1,IF(T6378&lt;=20,2,IF(T6378&lt;=30,3,IF(T6378&lt;=40,4,IF(T6378&lt;=50,5,IF(T6378&lt;=100,6,IF(T6378&lt;=250,7,8)))))))</f>
        <v>1</v>
      </c>
      <c r="V6378" s="21" t="n">
        <f aca="false">IF(AND(OR(Dashboard!$T$3="All",R6378=Dashboard!$T$3),OR(Dashboard!$T$4="All",D6378=Dashboard!$T$4)),1,0)</f>
        <v>1</v>
      </c>
      <c r="W6378" s="21" t="n">
        <f aca="false">IF(V6378=1,T6378+ROW()/10000000,0)</f>
        <v>2.4006378</v>
      </c>
    </row>
    <row r="6379" customFormat="false" ht="15" hidden="false" customHeight="false" outlineLevel="0" collapsed="false">
      <c r="A6379" s="0" t="n">
        <v>18441685</v>
      </c>
      <c r="B6379" s="0" t="s">
        <v>14209</v>
      </c>
      <c r="C6379" s="0" t="n">
        <v>1</v>
      </c>
      <c r="D6379" s="0" t="s">
        <v>6924</v>
      </c>
      <c r="E6379" s="0" t="s">
        <v>14210</v>
      </c>
      <c r="F6379" s="0" t="s">
        <v>14141</v>
      </c>
      <c r="G6379" s="0" t="s">
        <v>14142</v>
      </c>
      <c r="H6379" s="0" t="s">
        <v>402</v>
      </c>
      <c r="I6379" s="0" t="s">
        <v>2123</v>
      </c>
      <c r="J6379" s="0" t="s">
        <v>47</v>
      </c>
      <c r="K6379" s="0" t="s">
        <v>47</v>
      </c>
      <c r="L6379" s="0" t="s">
        <v>47</v>
      </c>
      <c r="M6379" s="0" t="s">
        <v>47</v>
      </c>
      <c r="N6379" s="0" t="n">
        <v>1</v>
      </c>
      <c r="O6379" s="0" t="n">
        <v>0</v>
      </c>
      <c r="P6379" s="0" t="n">
        <v>250</v>
      </c>
      <c r="Q6379" s="0" t="n">
        <v>1</v>
      </c>
      <c r="R6379" s="0" t="str">
        <f aca="false">INDEX(Lookup!$B$4:$B$18,MATCH(C6379,Lookup!$A$4:$A$18,0))</f>
        <v>India</v>
      </c>
      <c r="S6379" s="20" t="n">
        <f aca="false">INDEX(Lookup!$D$4:$D$18,MATCH(C6379,Lookup!$A$4:$A$18,0))</f>
        <v>0.012</v>
      </c>
      <c r="T6379" s="21" t="n">
        <f aca="false">ROUND(P6379*S6379,2)</f>
        <v>3</v>
      </c>
      <c r="U6379" s="21" t="n">
        <f aca="false">IF(T6379&lt;=10,1,IF(T6379&lt;=20,2,IF(T6379&lt;=30,3,IF(T6379&lt;=40,4,IF(T6379&lt;=50,5,IF(T6379&lt;=100,6,IF(T6379&lt;=250,7,8)))))))</f>
        <v>1</v>
      </c>
      <c r="V6379" s="21" t="n">
        <f aca="false">IF(AND(OR(Dashboard!$T$3="All",R6379=Dashboard!$T$3),OR(Dashboard!$T$4="All",D6379=Dashboard!$T$4)),1,0)</f>
        <v>1</v>
      </c>
      <c r="W6379" s="21" t="n">
        <f aca="false">IF(V6379=1,T6379+ROW()/10000000,0)</f>
        <v>3.0006379</v>
      </c>
    </row>
    <row r="6380" customFormat="false" ht="15" hidden="false" customHeight="false" outlineLevel="0" collapsed="false">
      <c r="A6380" s="0" t="n">
        <v>6249</v>
      </c>
      <c r="B6380" s="0" t="s">
        <v>14211</v>
      </c>
      <c r="C6380" s="0" t="n">
        <v>1</v>
      </c>
      <c r="D6380" s="0" t="s">
        <v>6924</v>
      </c>
      <c r="E6380" s="0" t="s">
        <v>14212</v>
      </c>
      <c r="F6380" s="0" t="s">
        <v>14141</v>
      </c>
      <c r="G6380" s="0" t="s">
        <v>14142</v>
      </c>
      <c r="H6380" s="0" t="s">
        <v>2128</v>
      </c>
      <c r="I6380" s="0" t="s">
        <v>2123</v>
      </c>
      <c r="J6380" s="0" t="s">
        <v>47</v>
      </c>
      <c r="K6380" s="0" t="s">
        <v>47</v>
      </c>
      <c r="L6380" s="0" t="s">
        <v>47</v>
      </c>
      <c r="M6380" s="0" t="s">
        <v>47</v>
      </c>
      <c r="N6380" s="0" t="n">
        <v>1</v>
      </c>
      <c r="O6380" s="0" t="n">
        <v>0</v>
      </c>
      <c r="P6380" s="0" t="n">
        <v>150</v>
      </c>
      <c r="Q6380" s="0" t="n">
        <v>1</v>
      </c>
      <c r="R6380" s="0" t="str">
        <f aca="false">INDEX(Lookup!$B$4:$B$18,MATCH(C6380,Lookup!$A$4:$A$18,0))</f>
        <v>India</v>
      </c>
      <c r="S6380" s="20" t="n">
        <f aca="false">INDEX(Lookup!$D$4:$D$18,MATCH(C6380,Lookup!$A$4:$A$18,0))</f>
        <v>0.012</v>
      </c>
      <c r="T6380" s="21" t="n">
        <f aca="false">ROUND(P6380*S6380,2)</f>
        <v>1.8</v>
      </c>
      <c r="U6380" s="21" t="n">
        <f aca="false">IF(T6380&lt;=10,1,IF(T6380&lt;=20,2,IF(T6380&lt;=30,3,IF(T6380&lt;=40,4,IF(T6380&lt;=50,5,IF(T6380&lt;=100,6,IF(T6380&lt;=250,7,8)))))))</f>
        <v>1</v>
      </c>
      <c r="V6380" s="21" t="n">
        <f aca="false">IF(AND(OR(Dashboard!$T$3="All",R6380=Dashboard!$T$3),OR(Dashboard!$T$4="All",D6380=Dashboard!$T$4)),1,0)</f>
        <v>1</v>
      </c>
      <c r="W6380" s="21" t="n">
        <f aca="false">IF(V6380=1,T6380+ROW()/10000000,0)</f>
        <v>1.800638</v>
      </c>
    </row>
    <row r="6381" customFormat="false" ht="15" hidden="false" customHeight="false" outlineLevel="0" collapsed="false">
      <c r="A6381" s="0" t="n">
        <v>312860</v>
      </c>
      <c r="B6381" s="0" t="s">
        <v>14213</v>
      </c>
      <c r="C6381" s="0" t="n">
        <v>1</v>
      </c>
      <c r="D6381" s="0" t="s">
        <v>6924</v>
      </c>
      <c r="E6381" s="0" t="s">
        <v>14214</v>
      </c>
      <c r="F6381" s="0" t="s">
        <v>14141</v>
      </c>
      <c r="G6381" s="0" t="s">
        <v>14142</v>
      </c>
      <c r="H6381" s="0" t="s">
        <v>69</v>
      </c>
      <c r="I6381" s="0" t="s">
        <v>2123</v>
      </c>
      <c r="J6381" s="0" t="s">
        <v>47</v>
      </c>
      <c r="K6381" s="0" t="s">
        <v>47</v>
      </c>
      <c r="L6381" s="0" t="s">
        <v>47</v>
      </c>
      <c r="M6381" s="0" t="s">
        <v>47</v>
      </c>
      <c r="N6381" s="0" t="n">
        <v>1</v>
      </c>
      <c r="O6381" s="0" t="n">
        <v>1</v>
      </c>
      <c r="P6381" s="0" t="n">
        <v>400</v>
      </c>
      <c r="Q6381" s="0" t="n">
        <v>1</v>
      </c>
      <c r="R6381" s="0" t="str">
        <f aca="false">INDEX(Lookup!$B$4:$B$18,MATCH(C6381,Lookup!$A$4:$A$18,0))</f>
        <v>India</v>
      </c>
      <c r="S6381" s="20" t="n">
        <f aca="false">INDEX(Lookup!$D$4:$D$18,MATCH(C6381,Lookup!$A$4:$A$18,0))</f>
        <v>0.012</v>
      </c>
      <c r="T6381" s="21" t="n">
        <f aca="false">ROUND(P6381*S6381,2)</f>
        <v>4.8</v>
      </c>
      <c r="U6381" s="21" t="n">
        <f aca="false">IF(T6381&lt;=10,1,IF(T6381&lt;=20,2,IF(T6381&lt;=30,3,IF(T6381&lt;=40,4,IF(T6381&lt;=50,5,IF(T6381&lt;=100,6,IF(T6381&lt;=250,7,8)))))))</f>
        <v>1</v>
      </c>
      <c r="V6381" s="21" t="n">
        <f aca="false">IF(AND(OR(Dashboard!$T$3="All",R6381=Dashboard!$T$3),OR(Dashboard!$T$4="All",D6381=Dashboard!$T$4)),1,0)</f>
        <v>1</v>
      </c>
      <c r="W6381" s="21" t="n">
        <f aca="false">IF(V6381=1,T6381+ROW()/10000000,0)</f>
        <v>4.8006381</v>
      </c>
    </row>
    <row r="6382" customFormat="false" ht="15" hidden="false" customHeight="false" outlineLevel="0" collapsed="false">
      <c r="A6382" s="0" t="n">
        <v>18378023</v>
      </c>
      <c r="B6382" s="0" t="s">
        <v>14215</v>
      </c>
      <c r="C6382" s="0" t="n">
        <v>1</v>
      </c>
      <c r="D6382" s="0" t="s">
        <v>6924</v>
      </c>
      <c r="E6382" s="0" t="s">
        <v>14216</v>
      </c>
      <c r="F6382" s="0" t="s">
        <v>14141</v>
      </c>
      <c r="G6382" s="0" t="s">
        <v>14142</v>
      </c>
      <c r="H6382" s="0" t="s">
        <v>69</v>
      </c>
      <c r="I6382" s="0" t="s">
        <v>2123</v>
      </c>
      <c r="J6382" s="0" t="s">
        <v>47</v>
      </c>
      <c r="K6382" s="0" t="s">
        <v>47</v>
      </c>
      <c r="L6382" s="0" t="s">
        <v>47</v>
      </c>
      <c r="M6382" s="0" t="s">
        <v>47</v>
      </c>
      <c r="N6382" s="0" t="n">
        <v>1</v>
      </c>
      <c r="O6382" s="0" t="n">
        <v>0</v>
      </c>
      <c r="P6382" s="0" t="n">
        <v>200</v>
      </c>
      <c r="Q6382" s="0" t="n">
        <v>1</v>
      </c>
      <c r="R6382" s="0" t="str">
        <f aca="false">INDEX(Lookup!$B$4:$B$18,MATCH(C6382,Lookup!$A$4:$A$18,0))</f>
        <v>India</v>
      </c>
      <c r="S6382" s="20" t="n">
        <f aca="false">INDEX(Lookup!$D$4:$D$18,MATCH(C6382,Lookup!$A$4:$A$18,0))</f>
        <v>0.012</v>
      </c>
      <c r="T6382" s="21" t="n">
        <f aca="false">ROUND(P6382*S6382,2)</f>
        <v>2.4</v>
      </c>
      <c r="U6382" s="21" t="n">
        <f aca="false">IF(T6382&lt;=10,1,IF(T6382&lt;=20,2,IF(T6382&lt;=30,3,IF(T6382&lt;=40,4,IF(T6382&lt;=50,5,IF(T6382&lt;=100,6,IF(T6382&lt;=250,7,8)))))))</f>
        <v>1</v>
      </c>
      <c r="V6382" s="21" t="n">
        <f aca="false">IF(AND(OR(Dashboard!$T$3="All",R6382=Dashboard!$T$3),OR(Dashboard!$T$4="All",D6382=Dashboard!$T$4)),1,0)</f>
        <v>1</v>
      </c>
      <c r="W6382" s="21" t="n">
        <f aca="false">IF(V6382=1,T6382+ROW()/10000000,0)</f>
        <v>2.4006382</v>
      </c>
    </row>
    <row r="6383" customFormat="false" ht="15" hidden="false" customHeight="false" outlineLevel="0" collapsed="false">
      <c r="A6383" s="0" t="n">
        <v>18107855</v>
      </c>
      <c r="B6383" s="0" t="s">
        <v>14217</v>
      </c>
      <c r="C6383" s="0" t="n">
        <v>1</v>
      </c>
      <c r="D6383" s="0" t="s">
        <v>6924</v>
      </c>
      <c r="E6383" s="0" t="s">
        <v>14218</v>
      </c>
      <c r="F6383" s="0" t="s">
        <v>14141</v>
      </c>
      <c r="G6383" s="0" t="s">
        <v>14142</v>
      </c>
      <c r="H6383" s="0" t="s">
        <v>2122</v>
      </c>
      <c r="I6383" s="0" t="s">
        <v>2123</v>
      </c>
      <c r="J6383" s="0" t="s">
        <v>47</v>
      </c>
      <c r="K6383" s="0" t="s">
        <v>47</v>
      </c>
      <c r="L6383" s="0" t="s">
        <v>47</v>
      </c>
      <c r="M6383" s="0" t="s">
        <v>47</v>
      </c>
      <c r="N6383" s="0" t="n">
        <v>2</v>
      </c>
      <c r="O6383" s="0" t="n">
        <v>2</v>
      </c>
      <c r="P6383" s="0" t="n">
        <v>600</v>
      </c>
      <c r="Q6383" s="0" t="n">
        <v>1</v>
      </c>
      <c r="R6383" s="0" t="str">
        <f aca="false">INDEX(Lookup!$B$4:$B$18,MATCH(C6383,Lookup!$A$4:$A$18,0))</f>
        <v>India</v>
      </c>
      <c r="S6383" s="20" t="n">
        <f aca="false">INDEX(Lookup!$D$4:$D$18,MATCH(C6383,Lookup!$A$4:$A$18,0))</f>
        <v>0.012</v>
      </c>
      <c r="T6383" s="21" t="n">
        <f aca="false">ROUND(P6383*S6383,2)</f>
        <v>7.2</v>
      </c>
      <c r="U6383" s="21" t="n">
        <f aca="false">IF(T6383&lt;=10,1,IF(T6383&lt;=20,2,IF(T6383&lt;=30,3,IF(T6383&lt;=40,4,IF(T6383&lt;=50,5,IF(T6383&lt;=100,6,IF(T6383&lt;=250,7,8)))))))</f>
        <v>1</v>
      </c>
      <c r="V6383" s="21" t="n">
        <f aca="false">IF(AND(OR(Dashboard!$T$3="All",R6383=Dashboard!$T$3),OR(Dashboard!$T$4="All",D6383=Dashboard!$T$4)),1,0)</f>
        <v>1</v>
      </c>
      <c r="W6383" s="21" t="n">
        <f aca="false">IF(V6383=1,T6383+ROW()/10000000,0)</f>
        <v>7.2006383</v>
      </c>
    </row>
    <row r="6384" customFormat="false" ht="15" hidden="false" customHeight="false" outlineLevel="0" collapsed="false">
      <c r="A6384" s="0" t="n">
        <v>18396955</v>
      </c>
      <c r="B6384" s="0" t="s">
        <v>14219</v>
      </c>
      <c r="C6384" s="0" t="n">
        <v>1</v>
      </c>
      <c r="D6384" s="0" t="s">
        <v>6924</v>
      </c>
      <c r="E6384" s="0" t="s">
        <v>14220</v>
      </c>
      <c r="F6384" s="0" t="s">
        <v>14141</v>
      </c>
      <c r="G6384" s="0" t="s">
        <v>14142</v>
      </c>
      <c r="H6384" s="0" t="s">
        <v>2128</v>
      </c>
      <c r="I6384" s="0" t="s">
        <v>2123</v>
      </c>
      <c r="J6384" s="0" t="s">
        <v>47</v>
      </c>
      <c r="K6384" s="0" t="s">
        <v>47</v>
      </c>
      <c r="L6384" s="0" t="s">
        <v>47</v>
      </c>
      <c r="M6384" s="0" t="s">
        <v>47</v>
      </c>
      <c r="N6384" s="0" t="n">
        <v>1</v>
      </c>
      <c r="O6384" s="0" t="n">
        <v>0</v>
      </c>
      <c r="P6384" s="0" t="n">
        <v>300</v>
      </c>
      <c r="Q6384" s="0" t="n">
        <v>1</v>
      </c>
      <c r="R6384" s="0" t="str">
        <f aca="false">INDEX(Lookup!$B$4:$B$18,MATCH(C6384,Lookup!$A$4:$A$18,0))</f>
        <v>India</v>
      </c>
      <c r="S6384" s="20" t="n">
        <f aca="false">INDEX(Lookup!$D$4:$D$18,MATCH(C6384,Lookup!$A$4:$A$18,0))</f>
        <v>0.012</v>
      </c>
      <c r="T6384" s="21" t="n">
        <f aca="false">ROUND(P6384*S6384,2)</f>
        <v>3.6</v>
      </c>
      <c r="U6384" s="21" t="n">
        <f aca="false">IF(T6384&lt;=10,1,IF(T6384&lt;=20,2,IF(T6384&lt;=30,3,IF(T6384&lt;=40,4,IF(T6384&lt;=50,5,IF(T6384&lt;=100,6,IF(T6384&lt;=250,7,8)))))))</f>
        <v>1</v>
      </c>
      <c r="V6384" s="21" t="n">
        <f aca="false">IF(AND(OR(Dashboard!$T$3="All",R6384=Dashboard!$T$3),OR(Dashboard!$T$4="All",D6384=Dashboard!$T$4)),1,0)</f>
        <v>1</v>
      </c>
      <c r="W6384" s="21" t="n">
        <f aca="false">IF(V6384=1,T6384+ROW()/10000000,0)</f>
        <v>3.6006384</v>
      </c>
    </row>
    <row r="6385" customFormat="false" ht="15" hidden="false" customHeight="false" outlineLevel="0" collapsed="false">
      <c r="A6385" s="0" t="n">
        <v>310896</v>
      </c>
      <c r="B6385" s="0" t="s">
        <v>9044</v>
      </c>
      <c r="C6385" s="0" t="n">
        <v>1</v>
      </c>
      <c r="D6385" s="0" t="s">
        <v>6924</v>
      </c>
      <c r="E6385" s="0" t="s">
        <v>14218</v>
      </c>
      <c r="F6385" s="0" t="s">
        <v>14141</v>
      </c>
      <c r="G6385" s="0" t="s">
        <v>14142</v>
      </c>
      <c r="H6385" s="0" t="s">
        <v>2662</v>
      </c>
      <c r="I6385" s="0" t="s">
        <v>2123</v>
      </c>
      <c r="J6385" s="0" t="s">
        <v>47</v>
      </c>
      <c r="K6385" s="0" t="s">
        <v>46</v>
      </c>
      <c r="L6385" s="0" t="s">
        <v>47</v>
      </c>
      <c r="M6385" s="0" t="s">
        <v>47</v>
      </c>
      <c r="N6385" s="0" t="n">
        <v>2</v>
      </c>
      <c r="O6385" s="0" t="n">
        <v>62</v>
      </c>
      <c r="P6385" s="0" t="n">
        <v>550</v>
      </c>
      <c r="Q6385" s="0" t="n">
        <v>2.4</v>
      </c>
      <c r="R6385" s="0" t="str">
        <f aca="false">INDEX(Lookup!$B$4:$B$18,MATCH(C6385,Lookup!$A$4:$A$18,0))</f>
        <v>India</v>
      </c>
      <c r="S6385" s="20" t="n">
        <f aca="false">INDEX(Lookup!$D$4:$D$18,MATCH(C6385,Lookup!$A$4:$A$18,0))</f>
        <v>0.012</v>
      </c>
      <c r="T6385" s="21" t="n">
        <f aca="false">ROUND(P6385*S6385,2)</f>
        <v>6.6</v>
      </c>
      <c r="U6385" s="21" t="n">
        <f aca="false">IF(T6385&lt;=10,1,IF(T6385&lt;=20,2,IF(T6385&lt;=30,3,IF(T6385&lt;=40,4,IF(T6385&lt;=50,5,IF(T6385&lt;=100,6,IF(T6385&lt;=250,7,8)))))))</f>
        <v>1</v>
      </c>
      <c r="V6385" s="21" t="n">
        <f aca="false">IF(AND(OR(Dashboard!$T$3="All",R6385=Dashboard!$T$3),OR(Dashboard!$T$4="All",D6385=Dashboard!$T$4)),1,0)</f>
        <v>1</v>
      </c>
      <c r="W6385" s="21" t="n">
        <f aca="false">IF(V6385=1,T6385+ROW()/10000000,0)</f>
        <v>6.6006385</v>
      </c>
    </row>
    <row r="6386" customFormat="false" ht="15" hidden="false" customHeight="false" outlineLevel="0" collapsed="false">
      <c r="A6386" s="0" t="n">
        <v>5446</v>
      </c>
      <c r="B6386" s="0" t="s">
        <v>14221</v>
      </c>
      <c r="C6386" s="0" t="n">
        <v>1</v>
      </c>
      <c r="D6386" s="0" t="s">
        <v>6924</v>
      </c>
      <c r="E6386" s="0" t="s">
        <v>14222</v>
      </c>
      <c r="F6386" s="0" t="s">
        <v>14223</v>
      </c>
      <c r="G6386" s="0" t="s">
        <v>14224</v>
      </c>
      <c r="H6386" s="0" t="s">
        <v>2288</v>
      </c>
      <c r="I6386" s="0" t="s">
        <v>2123</v>
      </c>
      <c r="J6386" s="0" t="s">
        <v>46</v>
      </c>
      <c r="K6386" s="0" t="s">
        <v>47</v>
      </c>
      <c r="L6386" s="0" t="s">
        <v>47</v>
      </c>
      <c r="M6386" s="0" t="s">
        <v>47</v>
      </c>
      <c r="N6386" s="0" t="n">
        <v>4</v>
      </c>
      <c r="O6386" s="0" t="n">
        <v>32</v>
      </c>
      <c r="P6386" s="0" t="n">
        <v>2000</v>
      </c>
      <c r="Q6386" s="0" t="n">
        <v>3</v>
      </c>
      <c r="R6386" s="0" t="str">
        <f aca="false">INDEX(Lookup!$B$4:$B$18,MATCH(C6386,Lookup!$A$4:$A$18,0))</f>
        <v>India</v>
      </c>
      <c r="S6386" s="20" t="n">
        <f aca="false">INDEX(Lookup!$D$4:$D$18,MATCH(C6386,Lookup!$A$4:$A$18,0))</f>
        <v>0.012</v>
      </c>
      <c r="T6386" s="21" t="n">
        <f aca="false">ROUND(P6386*S6386,2)</f>
        <v>24</v>
      </c>
      <c r="U6386" s="21" t="n">
        <f aca="false">IF(T6386&lt;=10,1,IF(T6386&lt;=20,2,IF(T6386&lt;=30,3,IF(T6386&lt;=40,4,IF(T6386&lt;=50,5,IF(T6386&lt;=100,6,IF(T6386&lt;=250,7,8)))))))</f>
        <v>3</v>
      </c>
      <c r="V6386" s="21" t="n">
        <f aca="false">IF(AND(OR(Dashboard!$T$3="All",R6386=Dashboard!$T$3),OR(Dashboard!$T$4="All",D6386=Dashboard!$T$4)),1,0)</f>
        <v>1</v>
      </c>
      <c r="W6386" s="21" t="n">
        <f aca="false">IF(V6386=1,T6386+ROW()/10000000,0)</f>
        <v>24.0006386</v>
      </c>
    </row>
    <row r="6387" customFormat="false" ht="15" hidden="false" customHeight="false" outlineLevel="0" collapsed="false">
      <c r="A6387" s="0" t="n">
        <v>5448</v>
      </c>
      <c r="B6387" s="0" t="s">
        <v>14225</v>
      </c>
      <c r="C6387" s="0" t="n">
        <v>1</v>
      </c>
      <c r="D6387" s="0" t="s">
        <v>6924</v>
      </c>
      <c r="E6387" s="0" t="s">
        <v>14222</v>
      </c>
      <c r="F6387" s="0" t="s">
        <v>14223</v>
      </c>
      <c r="G6387" s="0" t="s">
        <v>14224</v>
      </c>
      <c r="H6387" s="0" t="s">
        <v>2128</v>
      </c>
      <c r="I6387" s="0" t="s">
        <v>2123</v>
      </c>
      <c r="J6387" s="0" t="s">
        <v>46</v>
      </c>
      <c r="K6387" s="0" t="s">
        <v>47</v>
      </c>
      <c r="L6387" s="0" t="s">
        <v>47</v>
      </c>
      <c r="M6387" s="0" t="s">
        <v>47</v>
      </c>
      <c r="N6387" s="0" t="n">
        <v>4</v>
      </c>
      <c r="O6387" s="0" t="n">
        <v>18</v>
      </c>
      <c r="P6387" s="0" t="n">
        <v>2200</v>
      </c>
      <c r="Q6387" s="0" t="n">
        <v>3.1</v>
      </c>
      <c r="R6387" s="0" t="str">
        <f aca="false">INDEX(Lookup!$B$4:$B$18,MATCH(C6387,Lookup!$A$4:$A$18,0))</f>
        <v>India</v>
      </c>
      <c r="S6387" s="20" t="n">
        <f aca="false">INDEX(Lookup!$D$4:$D$18,MATCH(C6387,Lookup!$A$4:$A$18,0))</f>
        <v>0.012</v>
      </c>
      <c r="T6387" s="21" t="n">
        <f aca="false">ROUND(P6387*S6387,2)</f>
        <v>26.4</v>
      </c>
      <c r="U6387" s="21" t="n">
        <f aca="false">IF(T6387&lt;=10,1,IF(T6387&lt;=20,2,IF(T6387&lt;=30,3,IF(T6387&lt;=40,4,IF(T6387&lt;=50,5,IF(T6387&lt;=100,6,IF(T6387&lt;=250,7,8)))))))</f>
        <v>3</v>
      </c>
      <c r="V6387" s="21" t="n">
        <f aca="false">IF(AND(OR(Dashboard!$T$3="All",R6387=Dashboard!$T$3),OR(Dashboard!$T$4="All",D6387=Dashboard!$T$4)),1,0)</f>
        <v>1</v>
      </c>
      <c r="W6387" s="21" t="n">
        <f aca="false">IF(V6387=1,T6387+ROW()/10000000,0)</f>
        <v>26.4006387</v>
      </c>
    </row>
    <row r="6388" customFormat="false" ht="15" hidden="false" customHeight="false" outlineLevel="0" collapsed="false">
      <c r="A6388" s="0" t="n">
        <v>18408062</v>
      </c>
      <c r="B6388" s="0" t="s">
        <v>14226</v>
      </c>
      <c r="C6388" s="0" t="n">
        <v>1</v>
      </c>
      <c r="D6388" s="0" t="s">
        <v>6924</v>
      </c>
      <c r="E6388" s="0" t="s">
        <v>14227</v>
      </c>
      <c r="F6388" s="0" t="s">
        <v>14228</v>
      </c>
      <c r="G6388" s="0" t="s">
        <v>14229</v>
      </c>
      <c r="H6388" s="0" t="s">
        <v>2128</v>
      </c>
      <c r="I6388" s="0" t="s">
        <v>2123</v>
      </c>
      <c r="J6388" s="0" t="s">
        <v>46</v>
      </c>
      <c r="K6388" s="0" t="s">
        <v>47</v>
      </c>
      <c r="L6388" s="0" t="s">
        <v>47</v>
      </c>
      <c r="M6388" s="0" t="s">
        <v>47</v>
      </c>
      <c r="N6388" s="0" t="n">
        <v>4</v>
      </c>
      <c r="O6388" s="0" t="n">
        <v>7</v>
      </c>
      <c r="P6388" s="0" t="n">
        <v>2500</v>
      </c>
      <c r="Q6388" s="0" t="n">
        <v>3.1</v>
      </c>
      <c r="R6388" s="0" t="str">
        <f aca="false">INDEX(Lookup!$B$4:$B$18,MATCH(C6388,Lookup!$A$4:$A$18,0))</f>
        <v>India</v>
      </c>
      <c r="S6388" s="20" t="n">
        <f aca="false">INDEX(Lookup!$D$4:$D$18,MATCH(C6388,Lookup!$A$4:$A$18,0))</f>
        <v>0.012</v>
      </c>
      <c r="T6388" s="21" t="n">
        <f aca="false">ROUND(P6388*S6388,2)</f>
        <v>30</v>
      </c>
      <c r="U6388" s="21" t="n">
        <f aca="false">IF(T6388&lt;=10,1,IF(T6388&lt;=20,2,IF(T6388&lt;=30,3,IF(T6388&lt;=40,4,IF(T6388&lt;=50,5,IF(T6388&lt;=100,6,IF(T6388&lt;=250,7,8)))))))</f>
        <v>3</v>
      </c>
      <c r="V6388" s="21" t="n">
        <f aca="false">IF(AND(OR(Dashboard!$T$3="All",R6388=Dashboard!$T$3),OR(Dashboard!$T$4="All",D6388=Dashboard!$T$4)),1,0)</f>
        <v>1</v>
      </c>
      <c r="W6388" s="21" t="n">
        <f aca="false">IF(V6388=1,T6388+ROW()/10000000,0)</f>
        <v>30.0006388</v>
      </c>
    </row>
    <row r="6389" customFormat="false" ht="15" hidden="false" customHeight="false" outlineLevel="0" collapsed="false">
      <c r="A6389" s="0" t="n">
        <v>18415386</v>
      </c>
      <c r="B6389" s="0" t="s">
        <v>14230</v>
      </c>
      <c r="C6389" s="0" t="n">
        <v>1</v>
      </c>
      <c r="D6389" s="0" t="s">
        <v>6924</v>
      </c>
      <c r="E6389" s="0" t="s">
        <v>14231</v>
      </c>
      <c r="F6389" s="0" t="s">
        <v>14228</v>
      </c>
      <c r="G6389" s="0" t="s">
        <v>14229</v>
      </c>
      <c r="H6389" s="0" t="s">
        <v>3950</v>
      </c>
      <c r="I6389" s="0" t="s">
        <v>2123</v>
      </c>
      <c r="J6389" s="0" t="s">
        <v>47</v>
      </c>
      <c r="K6389" s="0" t="s">
        <v>47</v>
      </c>
      <c r="L6389" s="0" t="s">
        <v>47</v>
      </c>
      <c r="M6389" s="0" t="s">
        <v>47</v>
      </c>
      <c r="N6389" s="0" t="n">
        <v>4</v>
      </c>
      <c r="O6389" s="0" t="n">
        <v>0</v>
      </c>
      <c r="P6389" s="0" t="n">
        <v>3000</v>
      </c>
      <c r="Q6389" s="0" t="n">
        <v>1</v>
      </c>
      <c r="R6389" s="0" t="str">
        <f aca="false">INDEX(Lookup!$B$4:$B$18,MATCH(C6389,Lookup!$A$4:$A$18,0))</f>
        <v>India</v>
      </c>
      <c r="S6389" s="20" t="n">
        <f aca="false">INDEX(Lookup!$D$4:$D$18,MATCH(C6389,Lookup!$A$4:$A$18,0))</f>
        <v>0.012</v>
      </c>
      <c r="T6389" s="21" t="n">
        <f aca="false">ROUND(P6389*S6389,2)</f>
        <v>36</v>
      </c>
      <c r="U6389" s="21" t="n">
        <f aca="false">IF(T6389&lt;=10,1,IF(T6389&lt;=20,2,IF(T6389&lt;=30,3,IF(T6389&lt;=40,4,IF(T6389&lt;=50,5,IF(T6389&lt;=100,6,IF(T6389&lt;=250,7,8)))))))</f>
        <v>4</v>
      </c>
      <c r="V6389" s="21" t="n">
        <f aca="false">IF(AND(OR(Dashboard!$T$3="All",R6389=Dashboard!$T$3),OR(Dashboard!$T$4="All",D6389=Dashboard!$T$4)),1,0)</f>
        <v>1</v>
      </c>
      <c r="W6389" s="21" t="n">
        <f aca="false">IF(V6389=1,T6389+ROW()/10000000,0)</f>
        <v>36.0006389</v>
      </c>
    </row>
    <row r="6390" customFormat="false" ht="15" hidden="false" customHeight="false" outlineLevel="0" collapsed="false">
      <c r="A6390" s="0" t="n">
        <v>18397621</v>
      </c>
      <c r="B6390" s="0" t="s">
        <v>14232</v>
      </c>
      <c r="C6390" s="0" t="n">
        <v>1</v>
      </c>
      <c r="D6390" s="0" t="s">
        <v>6924</v>
      </c>
      <c r="E6390" s="0" t="s">
        <v>14233</v>
      </c>
      <c r="F6390" s="0" t="s">
        <v>14228</v>
      </c>
      <c r="G6390" s="0" t="s">
        <v>14229</v>
      </c>
      <c r="H6390" s="0" t="s">
        <v>156</v>
      </c>
      <c r="I6390" s="0" t="s">
        <v>2123</v>
      </c>
      <c r="J6390" s="0" t="s">
        <v>47</v>
      </c>
      <c r="K6390" s="0" t="s">
        <v>47</v>
      </c>
      <c r="L6390" s="0" t="s">
        <v>47</v>
      </c>
      <c r="M6390" s="0" t="s">
        <v>47</v>
      </c>
      <c r="N6390" s="0" t="n">
        <v>2</v>
      </c>
      <c r="O6390" s="0" t="n">
        <v>0</v>
      </c>
      <c r="P6390" s="0" t="n">
        <v>500</v>
      </c>
      <c r="Q6390" s="0" t="n">
        <v>1</v>
      </c>
      <c r="R6390" s="0" t="str">
        <f aca="false">INDEX(Lookup!$B$4:$B$18,MATCH(C6390,Lookup!$A$4:$A$18,0))</f>
        <v>India</v>
      </c>
      <c r="S6390" s="20" t="n">
        <f aca="false">INDEX(Lookup!$D$4:$D$18,MATCH(C6390,Lookup!$A$4:$A$18,0))</f>
        <v>0.012</v>
      </c>
      <c r="T6390" s="21" t="n">
        <f aca="false">ROUND(P6390*S6390,2)</f>
        <v>6</v>
      </c>
      <c r="U6390" s="21" t="n">
        <f aca="false">IF(T6390&lt;=10,1,IF(T6390&lt;=20,2,IF(T6390&lt;=30,3,IF(T6390&lt;=40,4,IF(T6390&lt;=50,5,IF(T6390&lt;=100,6,IF(T6390&lt;=250,7,8)))))))</f>
        <v>1</v>
      </c>
      <c r="V6390" s="21" t="n">
        <f aca="false">IF(AND(OR(Dashboard!$T$3="All",R6390=Dashboard!$T$3),OR(Dashboard!$T$4="All",D6390=Dashboard!$T$4)),1,0)</f>
        <v>1</v>
      </c>
      <c r="W6390" s="21" t="n">
        <f aca="false">IF(V6390=1,T6390+ROW()/10000000,0)</f>
        <v>6.000639</v>
      </c>
    </row>
    <row r="6391" customFormat="false" ht="15" hidden="false" customHeight="false" outlineLevel="0" collapsed="false">
      <c r="A6391" s="0" t="n">
        <v>18369301</v>
      </c>
      <c r="B6391" s="0" t="s">
        <v>14234</v>
      </c>
      <c r="C6391" s="0" t="n">
        <v>1</v>
      </c>
      <c r="D6391" s="0" t="s">
        <v>6924</v>
      </c>
      <c r="E6391" s="0" t="s">
        <v>14235</v>
      </c>
      <c r="F6391" s="0" t="s">
        <v>14236</v>
      </c>
      <c r="G6391" s="0" t="s">
        <v>14237</v>
      </c>
      <c r="H6391" s="0" t="s">
        <v>2349</v>
      </c>
      <c r="I6391" s="0" t="s">
        <v>2123</v>
      </c>
      <c r="J6391" s="0" t="s">
        <v>47</v>
      </c>
      <c r="K6391" s="0" t="s">
        <v>46</v>
      </c>
      <c r="L6391" s="0" t="s">
        <v>47</v>
      </c>
      <c r="M6391" s="0" t="s">
        <v>47</v>
      </c>
      <c r="N6391" s="0" t="n">
        <v>1</v>
      </c>
      <c r="O6391" s="0" t="n">
        <v>18</v>
      </c>
      <c r="P6391" s="0" t="n">
        <v>250</v>
      </c>
      <c r="Q6391" s="0" t="n">
        <v>3.3</v>
      </c>
      <c r="R6391" s="0" t="str">
        <f aca="false">INDEX(Lookup!$B$4:$B$18,MATCH(C6391,Lookup!$A$4:$A$18,0))</f>
        <v>India</v>
      </c>
      <c r="S6391" s="20" t="n">
        <f aca="false">INDEX(Lookup!$D$4:$D$18,MATCH(C6391,Lookup!$A$4:$A$18,0))</f>
        <v>0.012</v>
      </c>
      <c r="T6391" s="21" t="n">
        <f aca="false">ROUND(P6391*S6391,2)</f>
        <v>3</v>
      </c>
      <c r="U6391" s="21" t="n">
        <f aca="false">IF(T6391&lt;=10,1,IF(T6391&lt;=20,2,IF(T6391&lt;=30,3,IF(T6391&lt;=40,4,IF(T6391&lt;=50,5,IF(T6391&lt;=100,6,IF(T6391&lt;=250,7,8)))))))</f>
        <v>1</v>
      </c>
      <c r="V6391" s="21" t="n">
        <f aca="false">IF(AND(OR(Dashboard!$T$3="All",R6391=Dashboard!$T$3),OR(Dashboard!$T$4="All",D6391=Dashboard!$T$4)),1,0)</f>
        <v>1</v>
      </c>
      <c r="W6391" s="21" t="n">
        <f aca="false">IF(V6391=1,T6391+ROW()/10000000,0)</f>
        <v>3.0006391</v>
      </c>
    </row>
    <row r="6392" customFormat="false" ht="15" hidden="false" customHeight="false" outlineLevel="0" collapsed="false">
      <c r="A6392" s="0" t="n">
        <v>309383</v>
      </c>
      <c r="B6392" s="0" t="s">
        <v>14238</v>
      </c>
      <c r="C6392" s="0" t="n">
        <v>1</v>
      </c>
      <c r="D6392" s="0" t="s">
        <v>6924</v>
      </c>
      <c r="E6392" s="0" t="s">
        <v>14239</v>
      </c>
      <c r="F6392" s="0" t="s">
        <v>14236</v>
      </c>
      <c r="G6392" s="0" t="s">
        <v>14237</v>
      </c>
      <c r="H6392" s="0" t="s">
        <v>2313</v>
      </c>
      <c r="I6392" s="0" t="s">
        <v>2123</v>
      </c>
      <c r="J6392" s="0" t="s">
        <v>46</v>
      </c>
      <c r="K6392" s="0" t="s">
        <v>47</v>
      </c>
      <c r="L6392" s="0" t="s">
        <v>47</v>
      </c>
      <c r="M6392" s="0" t="s">
        <v>47</v>
      </c>
      <c r="N6392" s="0" t="n">
        <v>3</v>
      </c>
      <c r="O6392" s="0" t="n">
        <v>140</v>
      </c>
      <c r="P6392" s="0" t="n">
        <v>1300</v>
      </c>
      <c r="Q6392" s="0" t="n">
        <v>3.4</v>
      </c>
      <c r="R6392" s="0" t="str">
        <f aca="false">INDEX(Lookup!$B$4:$B$18,MATCH(C6392,Lookup!$A$4:$A$18,0))</f>
        <v>India</v>
      </c>
      <c r="S6392" s="20" t="n">
        <f aca="false">INDEX(Lookup!$D$4:$D$18,MATCH(C6392,Lookup!$A$4:$A$18,0))</f>
        <v>0.012</v>
      </c>
      <c r="T6392" s="21" t="n">
        <f aca="false">ROUND(P6392*S6392,2)</f>
        <v>15.6</v>
      </c>
      <c r="U6392" s="21" t="n">
        <f aca="false">IF(T6392&lt;=10,1,IF(T6392&lt;=20,2,IF(T6392&lt;=30,3,IF(T6392&lt;=40,4,IF(T6392&lt;=50,5,IF(T6392&lt;=100,6,IF(T6392&lt;=250,7,8)))))))</f>
        <v>2</v>
      </c>
      <c r="V6392" s="21" t="n">
        <f aca="false">IF(AND(OR(Dashboard!$T$3="All",R6392=Dashboard!$T$3),OR(Dashboard!$T$4="All",D6392=Dashboard!$T$4)),1,0)</f>
        <v>1</v>
      </c>
      <c r="W6392" s="21" t="n">
        <f aca="false">IF(V6392=1,T6392+ROW()/10000000,0)</f>
        <v>15.6006392</v>
      </c>
    </row>
    <row r="6393" customFormat="false" ht="15" hidden="false" customHeight="false" outlineLevel="0" collapsed="false">
      <c r="A6393" s="0" t="n">
        <v>310801</v>
      </c>
      <c r="B6393" s="0" t="s">
        <v>14240</v>
      </c>
      <c r="C6393" s="0" t="n">
        <v>1</v>
      </c>
      <c r="D6393" s="0" t="s">
        <v>6924</v>
      </c>
      <c r="E6393" s="0" t="s">
        <v>14241</v>
      </c>
      <c r="F6393" s="0" t="s">
        <v>14236</v>
      </c>
      <c r="G6393" s="0" t="s">
        <v>14237</v>
      </c>
      <c r="H6393" s="0" t="s">
        <v>14242</v>
      </c>
      <c r="I6393" s="0" t="s">
        <v>2123</v>
      </c>
      <c r="J6393" s="0" t="s">
        <v>46</v>
      </c>
      <c r="K6393" s="0" t="s">
        <v>47</v>
      </c>
      <c r="L6393" s="0" t="s">
        <v>47</v>
      </c>
      <c r="M6393" s="0" t="s">
        <v>47</v>
      </c>
      <c r="N6393" s="0" t="n">
        <v>2</v>
      </c>
      <c r="O6393" s="0" t="n">
        <v>49</v>
      </c>
      <c r="P6393" s="0" t="n">
        <v>800</v>
      </c>
      <c r="Q6393" s="0" t="n">
        <v>3.3</v>
      </c>
      <c r="R6393" s="0" t="str">
        <f aca="false">INDEX(Lookup!$B$4:$B$18,MATCH(C6393,Lookup!$A$4:$A$18,0))</f>
        <v>India</v>
      </c>
      <c r="S6393" s="20" t="n">
        <f aca="false">INDEX(Lookup!$D$4:$D$18,MATCH(C6393,Lookup!$A$4:$A$18,0))</f>
        <v>0.012</v>
      </c>
      <c r="T6393" s="21" t="n">
        <f aca="false">ROUND(P6393*S6393,2)</f>
        <v>9.6</v>
      </c>
      <c r="U6393" s="21" t="n">
        <f aca="false">IF(T6393&lt;=10,1,IF(T6393&lt;=20,2,IF(T6393&lt;=30,3,IF(T6393&lt;=40,4,IF(T6393&lt;=50,5,IF(T6393&lt;=100,6,IF(T6393&lt;=250,7,8)))))))</f>
        <v>1</v>
      </c>
      <c r="V6393" s="21" t="n">
        <f aca="false">IF(AND(OR(Dashboard!$T$3="All",R6393=Dashboard!$T$3),OR(Dashboard!$T$4="All",D6393=Dashboard!$T$4)),1,0)</f>
        <v>1</v>
      </c>
      <c r="W6393" s="21" t="n">
        <f aca="false">IF(V6393=1,T6393+ROW()/10000000,0)</f>
        <v>9.6006393</v>
      </c>
    </row>
    <row r="6394" customFormat="false" ht="15" hidden="false" customHeight="false" outlineLevel="0" collapsed="false">
      <c r="A6394" s="0" t="n">
        <v>495</v>
      </c>
      <c r="B6394" s="0" t="s">
        <v>5138</v>
      </c>
      <c r="C6394" s="0" t="n">
        <v>1</v>
      </c>
      <c r="D6394" s="0" t="s">
        <v>6924</v>
      </c>
      <c r="E6394" s="0" t="s">
        <v>14243</v>
      </c>
      <c r="F6394" s="0" t="s">
        <v>14236</v>
      </c>
      <c r="G6394" s="0" t="s">
        <v>14237</v>
      </c>
      <c r="H6394" s="0" t="s">
        <v>14244</v>
      </c>
      <c r="I6394" s="0" t="s">
        <v>2123</v>
      </c>
      <c r="J6394" s="0" t="s">
        <v>47</v>
      </c>
      <c r="K6394" s="0" t="s">
        <v>46</v>
      </c>
      <c r="L6394" s="0" t="s">
        <v>47</v>
      </c>
      <c r="M6394" s="0" t="s">
        <v>47</v>
      </c>
      <c r="N6394" s="0" t="n">
        <v>2</v>
      </c>
      <c r="O6394" s="0" t="n">
        <v>129</v>
      </c>
      <c r="P6394" s="0" t="n">
        <v>550</v>
      </c>
      <c r="Q6394" s="0" t="n">
        <v>3.2</v>
      </c>
      <c r="R6394" s="0" t="str">
        <f aca="false">INDEX(Lookup!$B$4:$B$18,MATCH(C6394,Lookup!$A$4:$A$18,0))</f>
        <v>India</v>
      </c>
      <c r="S6394" s="20" t="n">
        <f aca="false">INDEX(Lookup!$D$4:$D$18,MATCH(C6394,Lookup!$A$4:$A$18,0))</f>
        <v>0.012</v>
      </c>
      <c r="T6394" s="21" t="n">
        <f aca="false">ROUND(P6394*S6394,2)</f>
        <v>6.6</v>
      </c>
      <c r="U6394" s="21" t="n">
        <f aca="false">IF(T6394&lt;=10,1,IF(T6394&lt;=20,2,IF(T6394&lt;=30,3,IF(T6394&lt;=40,4,IF(T6394&lt;=50,5,IF(T6394&lt;=100,6,IF(T6394&lt;=250,7,8)))))))</f>
        <v>1</v>
      </c>
      <c r="V6394" s="21" t="n">
        <f aca="false">IF(AND(OR(Dashboard!$T$3="All",R6394=Dashboard!$T$3),OR(Dashboard!$T$4="All",D6394=Dashboard!$T$4)),1,0)</f>
        <v>1</v>
      </c>
      <c r="W6394" s="21" t="n">
        <f aca="false">IF(V6394=1,T6394+ROW()/10000000,0)</f>
        <v>6.6006394</v>
      </c>
    </row>
    <row r="6395" customFormat="false" ht="15" hidden="false" customHeight="false" outlineLevel="0" collapsed="false">
      <c r="A6395" s="0" t="n">
        <v>18241532</v>
      </c>
      <c r="B6395" s="0" t="s">
        <v>14245</v>
      </c>
      <c r="C6395" s="0" t="n">
        <v>1</v>
      </c>
      <c r="D6395" s="0" t="s">
        <v>6924</v>
      </c>
      <c r="E6395" s="0" t="s">
        <v>14246</v>
      </c>
      <c r="F6395" s="0" t="s">
        <v>14236</v>
      </c>
      <c r="G6395" s="0" t="s">
        <v>14237</v>
      </c>
      <c r="H6395" s="0" t="s">
        <v>156</v>
      </c>
      <c r="I6395" s="0" t="s">
        <v>2123</v>
      </c>
      <c r="J6395" s="0" t="s">
        <v>47</v>
      </c>
      <c r="K6395" s="0" t="s">
        <v>46</v>
      </c>
      <c r="L6395" s="0" t="s">
        <v>47</v>
      </c>
      <c r="M6395" s="0" t="s">
        <v>47</v>
      </c>
      <c r="N6395" s="0" t="n">
        <v>1</v>
      </c>
      <c r="O6395" s="0" t="n">
        <v>24</v>
      </c>
      <c r="P6395" s="0" t="n">
        <v>300</v>
      </c>
      <c r="Q6395" s="0" t="n">
        <v>3.2</v>
      </c>
      <c r="R6395" s="0" t="str">
        <f aca="false">INDEX(Lookup!$B$4:$B$18,MATCH(C6395,Lookup!$A$4:$A$18,0))</f>
        <v>India</v>
      </c>
      <c r="S6395" s="20" t="n">
        <f aca="false">INDEX(Lookup!$D$4:$D$18,MATCH(C6395,Lookup!$A$4:$A$18,0))</f>
        <v>0.012</v>
      </c>
      <c r="T6395" s="21" t="n">
        <f aca="false">ROUND(P6395*S6395,2)</f>
        <v>3.6</v>
      </c>
      <c r="U6395" s="21" t="n">
        <f aca="false">IF(T6395&lt;=10,1,IF(T6395&lt;=20,2,IF(T6395&lt;=30,3,IF(T6395&lt;=40,4,IF(T6395&lt;=50,5,IF(T6395&lt;=100,6,IF(T6395&lt;=250,7,8)))))))</f>
        <v>1</v>
      </c>
      <c r="V6395" s="21" t="n">
        <f aca="false">IF(AND(OR(Dashboard!$T$3="All",R6395=Dashboard!$T$3),OR(Dashboard!$T$4="All",D6395=Dashboard!$T$4)),1,0)</f>
        <v>1</v>
      </c>
      <c r="W6395" s="21" t="n">
        <f aca="false">IF(V6395=1,T6395+ROW()/10000000,0)</f>
        <v>3.6006395</v>
      </c>
    </row>
    <row r="6396" customFormat="false" ht="15" hidden="false" customHeight="false" outlineLevel="0" collapsed="false">
      <c r="A6396" s="0" t="n">
        <v>18445783</v>
      </c>
      <c r="B6396" s="0" t="s">
        <v>14247</v>
      </c>
      <c r="C6396" s="0" t="n">
        <v>1</v>
      </c>
      <c r="D6396" s="0" t="s">
        <v>6924</v>
      </c>
      <c r="E6396" s="0" t="s">
        <v>14248</v>
      </c>
      <c r="F6396" s="0" t="s">
        <v>14236</v>
      </c>
      <c r="G6396" s="0" t="s">
        <v>14237</v>
      </c>
      <c r="H6396" s="0" t="s">
        <v>153</v>
      </c>
      <c r="I6396" s="0" t="s">
        <v>2123</v>
      </c>
      <c r="J6396" s="0" t="s">
        <v>47</v>
      </c>
      <c r="K6396" s="0" t="s">
        <v>46</v>
      </c>
      <c r="L6396" s="0" t="s">
        <v>47</v>
      </c>
      <c r="M6396" s="0" t="s">
        <v>47</v>
      </c>
      <c r="N6396" s="0" t="n">
        <v>2</v>
      </c>
      <c r="O6396" s="0" t="n">
        <v>10</v>
      </c>
      <c r="P6396" s="0" t="n">
        <v>800</v>
      </c>
      <c r="Q6396" s="0" t="n">
        <v>3.3</v>
      </c>
      <c r="R6396" s="0" t="str">
        <f aca="false">INDEX(Lookup!$B$4:$B$18,MATCH(C6396,Lookup!$A$4:$A$18,0))</f>
        <v>India</v>
      </c>
      <c r="S6396" s="20" t="n">
        <f aca="false">INDEX(Lookup!$D$4:$D$18,MATCH(C6396,Lookup!$A$4:$A$18,0))</f>
        <v>0.012</v>
      </c>
      <c r="T6396" s="21" t="n">
        <f aca="false">ROUND(P6396*S6396,2)</f>
        <v>9.6</v>
      </c>
      <c r="U6396" s="21" t="n">
        <f aca="false">IF(T6396&lt;=10,1,IF(T6396&lt;=20,2,IF(T6396&lt;=30,3,IF(T6396&lt;=40,4,IF(T6396&lt;=50,5,IF(T6396&lt;=100,6,IF(T6396&lt;=250,7,8)))))))</f>
        <v>1</v>
      </c>
      <c r="V6396" s="21" t="n">
        <f aca="false">IF(AND(OR(Dashboard!$T$3="All",R6396=Dashboard!$T$3),OR(Dashboard!$T$4="All",D6396=Dashboard!$T$4)),1,0)</f>
        <v>1</v>
      </c>
      <c r="W6396" s="21" t="n">
        <f aca="false">IF(V6396=1,T6396+ROW()/10000000,0)</f>
        <v>9.6006396</v>
      </c>
    </row>
    <row r="6397" customFormat="false" ht="15" hidden="false" customHeight="false" outlineLevel="0" collapsed="false">
      <c r="A6397" s="0" t="n">
        <v>18352179</v>
      </c>
      <c r="B6397" s="0" t="s">
        <v>3115</v>
      </c>
      <c r="C6397" s="0" t="n">
        <v>1</v>
      </c>
      <c r="D6397" s="0" t="s">
        <v>6924</v>
      </c>
      <c r="E6397" s="0" t="s">
        <v>14249</v>
      </c>
      <c r="F6397" s="0" t="s">
        <v>14236</v>
      </c>
      <c r="G6397" s="0" t="s">
        <v>14237</v>
      </c>
      <c r="H6397" s="0" t="s">
        <v>164</v>
      </c>
      <c r="I6397" s="0" t="s">
        <v>2123</v>
      </c>
      <c r="J6397" s="0" t="s">
        <v>47</v>
      </c>
      <c r="K6397" s="0" t="s">
        <v>46</v>
      </c>
      <c r="L6397" s="0" t="s">
        <v>47</v>
      </c>
      <c r="M6397" s="0" t="s">
        <v>47</v>
      </c>
      <c r="N6397" s="0" t="n">
        <v>2</v>
      </c>
      <c r="O6397" s="0" t="n">
        <v>10</v>
      </c>
      <c r="P6397" s="0" t="n">
        <v>600</v>
      </c>
      <c r="Q6397" s="0" t="n">
        <v>2.6</v>
      </c>
      <c r="R6397" s="0" t="str">
        <f aca="false">INDEX(Lookup!$B$4:$B$18,MATCH(C6397,Lookup!$A$4:$A$18,0))</f>
        <v>India</v>
      </c>
      <c r="S6397" s="20" t="n">
        <f aca="false">INDEX(Lookup!$D$4:$D$18,MATCH(C6397,Lookup!$A$4:$A$18,0))</f>
        <v>0.012</v>
      </c>
      <c r="T6397" s="21" t="n">
        <f aca="false">ROUND(P6397*S6397,2)</f>
        <v>7.2</v>
      </c>
      <c r="U6397" s="21" t="n">
        <f aca="false">IF(T6397&lt;=10,1,IF(T6397&lt;=20,2,IF(T6397&lt;=30,3,IF(T6397&lt;=40,4,IF(T6397&lt;=50,5,IF(T6397&lt;=100,6,IF(T6397&lt;=250,7,8)))))))</f>
        <v>1</v>
      </c>
      <c r="V6397" s="21" t="n">
        <f aca="false">IF(AND(OR(Dashboard!$T$3="All",R6397=Dashboard!$T$3),OR(Dashboard!$T$4="All",D6397=Dashboard!$T$4)),1,0)</f>
        <v>1</v>
      </c>
      <c r="W6397" s="21" t="n">
        <f aca="false">IF(V6397=1,T6397+ROW()/10000000,0)</f>
        <v>7.2006397</v>
      </c>
    </row>
    <row r="6398" customFormat="false" ht="15" hidden="false" customHeight="false" outlineLevel="0" collapsed="false">
      <c r="A6398" s="0" t="n">
        <v>309309</v>
      </c>
      <c r="B6398" s="0" t="s">
        <v>14250</v>
      </c>
      <c r="C6398" s="0" t="n">
        <v>1</v>
      </c>
      <c r="D6398" s="0" t="s">
        <v>6924</v>
      </c>
      <c r="E6398" s="0" t="s">
        <v>14251</v>
      </c>
      <c r="F6398" s="0" t="s">
        <v>14236</v>
      </c>
      <c r="G6398" s="0" t="s">
        <v>14237</v>
      </c>
      <c r="H6398" s="0" t="s">
        <v>2868</v>
      </c>
      <c r="I6398" s="0" t="s">
        <v>2123</v>
      </c>
      <c r="J6398" s="0" t="s">
        <v>47</v>
      </c>
      <c r="K6398" s="0" t="s">
        <v>47</v>
      </c>
      <c r="L6398" s="0" t="s">
        <v>47</v>
      </c>
      <c r="M6398" s="0" t="s">
        <v>47</v>
      </c>
      <c r="N6398" s="0" t="n">
        <v>2</v>
      </c>
      <c r="O6398" s="0" t="n">
        <v>8</v>
      </c>
      <c r="P6398" s="0" t="n">
        <v>500</v>
      </c>
      <c r="Q6398" s="0" t="n">
        <v>3.1</v>
      </c>
      <c r="R6398" s="0" t="str">
        <f aca="false">INDEX(Lookup!$B$4:$B$18,MATCH(C6398,Lookup!$A$4:$A$18,0))</f>
        <v>India</v>
      </c>
      <c r="S6398" s="20" t="n">
        <f aca="false">INDEX(Lookup!$D$4:$D$18,MATCH(C6398,Lookup!$A$4:$A$18,0))</f>
        <v>0.012</v>
      </c>
      <c r="T6398" s="21" t="n">
        <f aca="false">ROUND(P6398*S6398,2)</f>
        <v>6</v>
      </c>
      <c r="U6398" s="21" t="n">
        <f aca="false">IF(T6398&lt;=10,1,IF(T6398&lt;=20,2,IF(T6398&lt;=30,3,IF(T6398&lt;=40,4,IF(T6398&lt;=50,5,IF(T6398&lt;=100,6,IF(T6398&lt;=250,7,8)))))))</f>
        <v>1</v>
      </c>
      <c r="V6398" s="21" t="n">
        <f aca="false">IF(AND(OR(Dashboard!$T$3="All",R6398=Dashboard!$T$3),OR(Dashboard!$T$4="All",D6398=Dashboard!$T$4)),1,0)</f>
        <v>1</v>
      </c>
      <c r="W6398" s="21" t="n">
        <f aca="false">IF(V6398=1,T6398+ROW()/10000000,0)</f>
        <v>6.0006398</v>
      </c>
    </row>
    <row r="6399" customFormat="false" ht="15" hidden="false" customHeight="false" outlineLevel="0" collapsed="false">
      <c r="A6399" s="0" t="n">
        <v>8272</v>
      </c>
      <c r="B6399" s="0" t="s">
        <v>8308</v>
      </c>
      <c r="C6399" s="0" t="n">
        <v>1</v>
      </c>
      <c r="D6399" s="0" t="s">
        <v>6924</v>
      </c>
      <c r="E6399" s="0" t="s">
        <v>14252</v>
      </c>
      <c r="F6399" s="0" t="s">
        <v>14236</v>
      </c>
      <c r="G6399" s="0" t="s">
        <v>14237</v>
      </c>
      <c r="H6399" s="0" t="s">
        <v>1830</v>
      </c>
      <c r="I6399" s="0" t="s">
        <v>2123</v>
      </c>
      <c r="J6399" s="0" t="s">
        <v>47</v>
      </c>
      <c r="K6399" s="0" t="s">
        <v>46</v>
      </c>
      <c r="L6399" s="0" t="s">
        <v>47</v>
      </c>
      <c r="M6399" s="0" t="s">
        <v>47</v>
      </c>
      <c r="N6399" s="0" t="n">
        <v>1</v>
      </c>
      <c r="O6399" s="0" t="n">
        <v>50</v>
      </c>
      <c r="P6399" s="0" t="n">
        <v>300</v>
      </c>
      <c r="Q6399" s="0" t="n">
        <v>3.2</v>
      </c>
      <c r="R6399" s="0" t="str">
        <f aca="false">INDEX(Lookup!$B$4:$B$18,MATCH(C6399,Lookup!$A$4:$A$18,0))</f>
        <v>India</v>
      </c>
      <c r="S6399" s="20" t="n">
        <f aca="false">INDEX(Lookup!$D$4:$D$18,MATCH(C6399,Lookup!$A$4:$A$18,0))</f>
        <v>0.012</v>
      </c>
      <c r="T6399" s="21" t="n">
        <f aca="false">ROUND(P6399*S6399,2)</f>
        <v>3.6</v>
      </c>
      <c r="U6399" s="21" t="n">
        <f aca="false">IF(T6399&lt;=10,1,IF(T6399&lt;=20,2,IF(T6399&lt;=30,3,IF(T6399&lt;=40,4,IF(T6399&lt;=50,5,IF(T6399&lt;=100,6,IF(T6399&lt;=250,7,8)))))))</f>
        <v>1</v>
      </c>
      <c r="V6399" s="21" t="n">
        <f aca="false">IF(AND(OR(Dashboard!$T$3="All",R6399=Dashboard!$T$3),OR(Dashboard!$T$4="All",D6399=Dashboard!$T$4)),1,0)</f>
        <v>1</v>
      </c>
      <c r="W6399" s="21" t="n">
        <f aca="false">IF(V6399=1,T6399+ROW()/10000000,0)</f>
        <v>3.6006399</v>
      </c>
    </row>
    <row r="6400" customFormat="false" ht="15" hidden="false" customHeight="false" outlineLevel="0" collapsed="false">
      <c r="A6400" s="0" t="n">
        <v>1998</v>
      </c>
      <c r="B6400" s="0" t="s">
        <v>14253</v>
      </c>
      <c r="C6400" s="0" t="n">
        <v>1</v>
      </c>
      <c r="D6400" s="0" t="s">
        <v>6924</v>
      </c>
      <c r="E6400" s="0" t="s">
        <v>14254</v>
      </c>
      <c r="F6400" s="0" t="s">
        <v>14236</v>
      </c>
      <c r="G6400" s="0" t="s">
        <v>14237</v>
      </c>
      <c r="H6400" s="0" t="s">
        <v>2122</v>
      </c>
      <c r="I6400" s="0" t="s">
        <v>2123</v>
      </c>
      <c r="J6400" s="0" t="s">
        <v>47</v>
      </c>
      <c r="K6400" s="0" t="s">
        <v>46</v>
      </c>
      <c r="L6400" s="0" t="s">
        <v>47</v>
      </c>
      <c r="M6400" s="0" t="s">
        <v>47</v>
      </c>
      <c r="N6400" s="0" t="n">
        <v>2</v>
      </c>
      <c r="O6400" s="0" t="n">
        <v>25</v>
      </c>
      <c r="P6400" s="0" t="n">
        <v>800</v>
      </c>
      <c r="Q6400" s="0" t="n">
        <v>3.2</v>
      </c>
      <c r="R6400" s="0" t="str">
        <f aca="false">INDEX(Lookup!$B$4:$B$18,MATCH(C6400,Lookup!$A$4:$A$18,0))</f>
        <v>India</v>
      </c>
      <c r="S6400" s="20" t="n">
        <f aca="false">INDEX(Lookup!$D$4:$D$18,MATCH(C6400,Lookup!$A$4:$A$18,0))</f>
        <v>0.012</v>
      </c>
      <c r="T6400" s="21" t="n">
        <f aca="false">ROUND(P6400*S6400,2)</f>
        <v>9.6</v>
      </c>
      <c r="U6400" s="21" t="n">
        <f aca="false">IF(T6400&lt;=10,1,IF(T6400&lt;=20,2,IF(T6400&lt;=30,3,IF(T6400&lt;=40,4,IF(T6400&lt;=50,5,IF(T6400&lt;=100,6,IF(T6400&lt;=250,7,8)))))))</f>
        <v>1</v>
      </c>
      <c r="V6400" s="21" t="n">
        <f aca="false">IF(AND(OR(Dashboard!$T$3="All",R6400=Dashboard!$T$3),OR(Dashboard!$T$4="All",D6400=Dashboard!$T$4)),1,0)</f>
        <v>1</v>
      </c>
      <c r="W6400" s="21" t="n">
        <f aca="false">IF(V6400=1,T6400+ROW()/10000000,0)</f>
        <v>9.60064</v>
      </c>
    </row>
    <row r="6401" customFormat="false" ht="15" hidden="false" customHeight="false" outlineLevel="0" collapsed="false">
      <c r="A6401" s="0" t="n">
        <v>1120</v>
      </c>
      <c r="B6401" s="0" t="s">
        <v>14255</v>
      </c>
      <c r="C6401" s="0" t="n">
        <v>1</v>
      </c>
      <c r="D6401" s="0" t="s">
        <v>6924</v>
      </c>
      <c r="E6401" s="0" t="s">
        <v>14256</v>
      </c>
      <c r="F6401" s="0" t="s">
        <v>14236</v>
      </c>
      <c r="G6401" s="0" t="s">
        <v>14237</v>
      </c>
      <c r="H6401" s="0" t="s">
        <v>2128</v>
      </c>
      <c r="I6401" s="0" t="s">
        <v>2123</v>
      </c>
      <c r="J6401" s="0" t="s">
        <v>47</v>
      </c>
      <c r="K6401" s="0" t="s">
        <v>47</v>
      </c>
      <c r="L6401" s="0" t="s">
        <v>47</v>
      </c>
      <c r="M6401" s="0" t="s">
        <v>47</v>
      </c>
      <c r="N6401" s="0" t="n">
        <v>2</v>
      </c>
      <c r="O6401" s="0" t="n">
        <v>45</v>
      </c>
      <c r="P6401" s="0" t="n">
        <v>650</v>
      </c>
      <c r="Q6401" s="0" t="n">
        <v>3.1</v>
      </c>
      <c r="R6401" s="0" t="str">
        <f aca="false">INDEX(Lookup!$B$4:$B$18,MATCH(C6401,Lookup!$A$4:$A$18,0))</f>
        <v>India</v>
      </c>
      <c r="S6401" s="20" t="n">
        <f aca="false">INDEX(Lookup!$D$4:$D$18,MATCH(C6401,Lookup!$A$4:$A$18,0))</f>
        <v>0.012</v>
      </c>
      <c r="T6401" s="21" t="n">
        <f aca="false">ROUND(P6401*S6401,2)</f>
        <v>7.8</v>
      </c>
      <c r="U6401" s="21" t="n">
        <f aca="false">IF(T6401&lt;=10,1,IF(T6401&lt;=20,2,IF(T6401&lt;=30,3,IF(T6401&lt;=40,4,IF(T6401&lt;=50,5,IF(T6401&lt;=100,6,IF(T6401&lt;=250,7,8)))))))</f>
        <v>1</v>
      </c>
      <c r="V6401" s="21" t="n">
        <f aca="false">IF(AND(OR(Dashboard!$T$3="All",R6401=Dashboard!$T$3),OR(Dashboard!$T$4="All",D6401=Dashboard!$T$4)),1,0)</f>
        <v>1</v>
      </c>
      <c r="W6401" s="21" t="n">
        <f aca="false">IF(V6401=1,T6401+ROW()/10000000,0)</f>
        <v>7.8006401</v>
      </c>
    </row>
    <row r="6402" customFormat="false" ht="15" hidden="false" customHeight="false" outlineLevel="0" collapsed="false">
      <c r="A6402" s="0" t="n">
        <v>18369772</v>
      </c>
      <c r="B6402" s="0" t="s">
        <v>14257</v>
      </c>
      <c r="C6402" s="0" t="n">
        <v>1</v>
      </c>
      <c r="D6402" s="0" t="s">
        <v>6924</v>
      </c>
      <c r="E6402" s="0" t="s">
        <v>14258</v>
      </c>
      <c r="F6402" s="0" t="s">
        <v>14236</v>
      </c>
      <c r="G6402" s="0" t="s">
        <v>14237</v>
      </c>
      <c r="H6402" s="0" t="s">
        <v>14259</v>
      </c>
      <c r="I6402" s="0" t="s">
        <v>2123</v>
      </c>
      <c r="J6402" s="0" t="s">
        <v>47</v>
      </c>
      <c r="K6402" s="0" t="s">
        <v>46</v>
      </c>
      <c r="L6402" s="0" t="s">
        <v>47</v>
      </c>
      <c r="M6402" s="0" t="s">
        <v>47</v>
      </c>
      <c r="N6402" s="0" t="n">
        <v>2</v>
      </c>
      <c r="O6402" s="0" t="n">
        <v>24</v>
      </c>
      <c r="P6402" s="0" t="n">
        <v>800</v>
      </c>
      <c r="Q6402" s="0" t="n">
        <v>3.4</v>
      </c>
      <c r="R6402" s="0" t="str">
        <f aca="false">INDEX(Lookup!$B$4:$B$18,MATCH(C6402,Lookup!$A$4:$A$18,0))</f>
        <v>India</v>
      </c>
      <c r="S6402" s="20" t="n">
        <f aca="false">INDEX(Lookup!$D$4:$D$18,MATCH(C6402,Lookup!$A$4:$A$18,0))</f>
        <v>0.012</v>
      </c>
      <c r="T6402" s="21" t="n">
        <f aca="false">ROUND(P6402*S6402,2)</f>
        <v>9.6</v>
      </c>
      <c r="U6402" s="21" t="n">
        <f aca="false">IF(T6402&lt;=10,1,IF(T6402&lt;=20,2,IF(T6402&lt;=30,3,IF(T6402&lt;=40,4,IF(T6402&lt;=50,5,IF(T6402&lt;=100,6,IF(T6402&lt;=250,7,8)))))))</f>
        <v>1</v>
      </c>
      <c r="V6402" s="21" t="n">
        <f aca="false">IF(AND(OR(Dashboard!$T$3="All",R6402=Dashboard!$T$3),OR(Dashboard!$T$4="All",D6402=Dashboard!$T$4)),1,0)</f>
        <v>1</v>
      </c>
      <c r="W6402" s="21" t="n">
        <f aca="false">IF(V6402=1,T6402+ROW()/10000000,0)</f>
        <v>9.6006402</v>
      </c>
    </row>
    <row r="6403" customFormat="false" ht="15" hidden="false" customHeight="false" outlineLevel="0" collapsed="false">
      <c r="A6403" s="0" t="n">
        <v>216</v>
      </c>
      <c r="B6403" s="0" t="s">
        <v>2408</v>
      </c>
      <c r="C6403" s="0" t="n">
        <v>1</v>
      </c>
      <c r="D6403" s="0" t="s">
        <v>6924</v>
      </c>
      <c r="E6403" s="0" t="s">
        <v>14260</v>
      </c>
      <c r="F6403" s="0" t="s">
        <v>14236</v>
      </c>
      <c r="G6403" s="0" t="s">
        <v>14237</v>
      </c>
      <c r="H6403" s="0" t="s">
        <v>3392</v>
      </c>
      <c r="I6403" s="0" t="s">
        <v>2123</v>
      </c>
      <c r="J6403" s="0" t="s">
        <v>47</v>
      </c>
      <c r="K6403" s="0" t="s">
        <v>47</v>
      </c>
      <c r="L6403" s="0" t="s">
        <v>47</v>
      </c>
      <c r="M6403" s="0" t="s">
        <v>47</v>
      </c>
      <c r="N6403" s="0" t="n">
        <v>2</v>
      </c>
      <c r="O6403" s="0" t="n">
        <v>112</v>
      </c>
      <c r="P6403" s="0" t="n">
        <v>700</v>
      </c>
      <c r="Q6403" s="0" t="n">
        <v>3.2</v>
      </c>
      <c r="R6403" s="0" t="str">
        <f aca="false">INDEX(Lookup!$B$4:$B$18,MATCH(C6403,Lookup!$A$4:$A$18,0))</f>
        <v>India</v>
      </c>
      <c r="S6403" s="20" t="n">
        <f aca="false">INDEX(Lookup!$D$4:$D$18,MATCH(C6403,Lookup!$A$4:$A$18,0))</f>
        <v>0.012</v>
      </c>
      <c r="T6403" s="21" t="n">
        <f aca="false">ROUND(P6403*S6403,2)</f>
        <v>8.4</v>
      </c>
      <c r="U6403" s="21" t="n">
        <f aca="false">IF(T6403&lt;=10,1,IF(T6403&lt;=20,2,IF(T6403&lt;=30,3,IF(T6403&lt;=40,4,IF(T6403&lt;=50,5,IF(T6403&lt;=100,6,IF(T6403&lt;=250,7,8)))))))</f>
        <v>1</v>
      </c>
      <c r="V6403" s="21" t="n">
        <f aca="false">IF(AND(OR(Dashboard!$T$3="All",R6403=Dashboard!$T$3),OR(Dashboard!$T$4="All",D6403=Dashboard!$T$4)),1,0)</f>
        <v>1</v>
      </c>
      <c r="W6403" s="21" t="n">
        <f aca="false">IF(V6403=1,T6403+ROW()/10000000,0)</f>
        <v>8.4006403</v>
      </c>
    </row>
    <row r="6404" customFormat="false" ht="15" hidden="false" customHeight="false" outlineLevel="0" collapsed="false">
      <c r="A6404" s="0" t="n">
        <v>303051</v>
      </c>
      <c r="B6404" s="0" t="s">
        <v>14261</v>
      </c>
      <c r="C6404" s="0" t="n">
        <v>1</v>
      </c>
      <c r="D6404" s="0" t="s">
        <v>6924</v>
      </c>
      <c r="E6404" s="0" t="s">
        <v>14262</v>
      </c>
      <c r="F6404" s="0" t="s">
        <v>14236</v>
      </c>
      <c r="G6404" s="0" t="s">
        <v>14237</v>
      </c>
      <c r="H6404" s="0" t="s">
        <v>69</v>
      </c>
      <c r="I6404" s="0" t="s">
        <v>2123</v>
      </c>
      <c r="J6404" s="0" t="s">
        <v>47</v>
      </c>
      <c r="K6404" s="0" t="s">
        <v>47</v>
      </c>
      <c r="L6404" s="0" t="s">
        <v>47</v>
      </c>
      <c r="M6404" s="0" t="s">
        <v>47</v>
      </c>
      <c r="N6404" s="0" t="n">
        <v>1</v>
      </c>
      <c r="O6404" s="0" t="n">
        <v>17</v>
      </c>
      <c r="P6404" s="0" t="n">
        <v>350</v>
      </c>
      <c r="Q6404" s="0" t="n">
        <v>3.2</v>
      </c>
      <c r="R6404" s="0" t="str">
        <f aca="false">INDEX(Lookup!$B$4:$B$18,MATCH(C6404,Lookup!$A$4:$A$18,0))</f>
        <v>India</v>
      </c>
      <c r="S6404" s="20" t="n">
        <f aca="false">INDEX(Lookup!$D$4:$D$18,MATCH(C6404,Lookup!$A$4:$A$18,0))</f>
        <v>0.012</v>
      </c>
      <c r="T6404" s="21" t="n">
        <f aca="false">ROUND(P6404*S6404,2)</f>
        <v>4.2</v>
      </c>
      <c r="U6404" s="21" t="n">
        <f aca="false">IF(T6404&lt;=10,1,IF(T6404&lt;=20,2,IF(T6404&lt;=30,3,IF(T6404&lt;=40,4,IF(T6404&lt;=50,5,IF(T6404&lt;=100,6,IF(T6404&lt;=250,7,8)))))))</f>
        <v>1</v>
      </c>
      <c r="V6404" s="21" t="n">
        <f aca="false">IF(AND(OR(Dashboard!$T$3="All",R6404=Dashboard!$T$3),OR(Dashboard!$T$4="All",D6404=Dashboard!$T$4)),1,0)</f>
        <v>1</v>
      </c>
      <c r="W6404" s="21" t="n">
        <f aca="false">IF(V6404=1,T6404+ROW()/10000000,0)</f>
        <v>4.2006404</v>
      </c>
    </row>
    <row r="6405" customFormat="false" ht="15" hidden="false" customHeight="false" outlineLevel="0" collapsed="false">
      <c r="A6405" s="0" t="n">
        <v>6905</v>
      </c>
      <c r="B6405" s="0" t="s">
        <v>14263</v>
      </c>
      <c r="C6405" s="0" t="n">
        <v>1</v>
      </c>
      <c r="D6405" s="0" t="s">
        <v>6924</v>
      </c>
      <c r="E6405" s="0" t="s">
        <v>14264</v>
      </c>
      <c r="F6405" s="0" t="s">
        <v>14236</v>
      </c>
      <c r="G6405" s="0" t="s">
        <v>14237</v>
      </c>
      <c r="H6405" s="0" t="s">
        <v>69</v>
      </c>
      <c r="I6405" s="0" t="s">
        <v>2123</v>
      </c>
      <c r="J6405" s="0" t="s">
        <v>47</v>
      </c>
      <c r="K6405" s="0" t="s">
        <v>47</v>
      </c>
      <c r="L6405" s="0" t="s">
        <v>47</v>
      </c>
      <c r="M6405" s="0" t="s">
        <v>47</v>
      </c>
      <c r="N6405" s="0" t="n">
        <v>2</v>
      </c>
      <c r="O6405" s="0" t="n">
        <v>23</v>
      </c>
      <c r="P6405" s="0" t="n">
        <v>500</v>
      </c>
      <c r="Q6405" s="0" t="n">
        <v>3.2</v>
      </c>
      <c r="R6405" s="0" t="str">
        <f aca="false">INDEX(Lookup!$B$4:$B$18,MATCH(C6405,Lookup!$A$4:$A$18,0))</f>
        <v>India</v>
      </c>
      <c r="S6405" s="20" t="n">
        <f aca="false">INDEX(Lookup!$D$4:$D$18,MATCH(C6405,Lookup!$A$4:$A$18,0))</f>
        <v>0.012</v>
      </c>
      <c r="T6405" s="21" t="n">
        <f aca="false">ROUND(P6405*S6405,2)</f>
        <v>6</v>
      </c>
      <c r="U6405" s="21" t="n">
        <f aca="false">IF(T6405&lt;=10,1,IF(T6405&lt;=20,2,IF(T6405&lt;=30,3,IF(T6405&lt;=40,4,IF(T6405&lt;=50,5,IF(T6405&lt;=100,6,IF(T6405&lt;=250,7,8)))))))</f>
        <v>1</v>
      </c>
      <c r="V6405" s="21" t="n">
        <f aca="false">IF(AND(OR(Dashboard!$T$3="All",R6405=Dashboard!$T$3),OR(Dashboard!$T$4="All",D6405=Dashboard!$T$4)),1,0)</f>
        <v>1</v>
      </c>
      <c r="W6405" s="21" t="n">
        <f aca="false">IF(V6405=1,T6405+ROW()/10000000,0)</f>
        <v>6.0006405</v>
      </c>
    </row>
    <row r="6406" customFormat="false" ht="15" hidden="false" customHeight="false" outlineLevel="0" collapsed="false">
      <c r="A6406" s="0" t="n">
        <v>307551</v>
      </c>
      <c r="B6406" s="0" t="s">
        <v>3154</v>
      </c>
      <c r="C6406" s="0" t="n">
        <v>1</v>
      </c>
      <c r="D6406" s="0" t="s">
        <v>6924</v>
      </c>
      <c r="E6406" s="0" t="s">
        <v>14265</v>
      </c>
      <c r="F6406" s="0" t="s">
        <v>14236</v>
      </c>
      <c r="G6406" s="0" t="s">
        <v>14237</v>
      </c>
      <c r="H6406" s="0" t="s">
        <v>3015</v>
      </c>
      <c r="I6406" s="0" t="s">
        <v>2123</v>
      </c>
      <c r="J6406" s="0" t="s">
        <v>47</v>
      </c>
      <c r="K6406" s="0" t="s">
        <v>46</v>
      </c>
      <c r="L6406" s="0" t="s">
        <v>47</v>
      </c>
      <c r="M6406" s="0" t="s">
        <v>47</v>
      </c>
      <c r="N6406" s="0" t="n">
        <v>1</v>
      </c>
      <c r="O6406" s="0" t="n">
        <v>37</v>
      </c>
      <c r="P6406" s="0" t="n">
        <v>400</v>
      </c>
      <c r="Q6406" s="0" t="n">
        <v>3.4</v>
      </c>
      <c r="R6406" s="0" t="str">
        <f aca="false">INDEX(Lookup!$B$4:$B$18,MATCH(C6406,Lookup!$A$4:$A$18,0))</f>
        <v>India</v>
      </c>
      <c r="S6406" s="20" t="n">
        <f aca="false">INDEX(Lookup!$D$4:$D$18,MATCH(C6406,Lookup!$A$4:$A$18,0))</f>
        <v>0.012</v>
      </c>
      <c r="T6406" s="21" t="n">
        <f aca="false">ROUND(P6406*S6406,2)</f>
        <v>4.8</v>
      </c>
      <c r="U6406" s="21" t="n">
        <f aca="false">IF(T6406&lt;=10,1,IF(T6406&lt;=20,2,IF(T6406&lt;=30,3,IF(T6406&lt;=40,4,IF(T6406&lt;=50,5,IF(T6406&lt;=100,6,IF(T6406&lt;=250,7,8)))))))</f>
        <v>1</v>
      </c>
      <c r="V6406" s="21" t="n">
        <f aca="false">IF(AND(OR(Dashboard!$T$3="All",R6406=Dashboard!$T$3),OR(Dashboard!$T$4="All",D6406=Dashboard!$T$4)),1,0)</f>
        <v>1</v>
      </c>
      <c r="W6406" s="21" t="n">
        <f aca="false">IF(V6406=1,T6406+ROW()/10000000,0)</f>
        <v>4.8006406</v>
      </c>
    </row>
    <row r="6407" customFormat="false" ht="15" hidden="false" customHeight="false" outlineLevel="0" collapsed="false">
      <c r="A6407" s="0" t="n">
        <v>306267</v>
      </c>
      <c r="B6407" s="0" t="s">
        <v>14266</v>
      </c>
      <c r="C6407" s="0" t="n">
        <v>1</v>
      </c>
      <c r="D6407" s="0" t="s">
        <v>6924</v>
      </c>
      <c r="E6407" s="0" t="s">
        <v>14267</v>
      </c>
      <c r="F6407" s="0" t="s">
        <v>14236</v>
      </c>
      <c r="G6407" s="0" t="s">
        <v>14237</v>
      </c>
      <c r="H6407" s="0" t="s">
        <v>2136</v>
      </c>
      <c r="I6407" s="0" t="s">
        <v>2123</v>
      </c>
      <c r="J6407" s="0" t="s">
        <v>47</v>
      </c>
      <c r="K6407" s="0" t="s">
        <v>46</v>
      </c>
      <c r="L6407" s="0" t="s">
        <v>47</v>
      </c>
      <c r="M6407" s="0" t="s">
        <v>47</v>
      </c>
      <c r="N6407" s="0" t="n">
        <v>2</v>
      </c>
      <c r="O6407" s="0" t="n">
        <v>57</v>
      </c>
      <c r="P6407" s="0" t="n">
        <v>600</v>
      </c>
      <c r="Q6407" s="0" t="n">
        <v>3.3</v>
      </c>
      <c r="R6407" s="0" t="str">
        <f aca="false">INDEX(Lookup!$B$4:$B$18,MATCH(C6407,Lookup!$A$4:$A$18,0))</f>
        <v>India</v>
      </c>
      <c r="S6407" s="20" t="n">
        <f aca="false">INDEX(Lookup!$D$4:$D$18,MATCH(C6407,Lookup!$A$4:$A$18,0))</f>
        <v>0.012</v>
      </c>
      <c r="T6407" s="21" t="n">
        <f aca="false">ROUND(P6407*S6407,2)</f>
        <v>7.2</v>
      </c>
      <c r="U6407" s="21" t="n">
        <f aca="false">IF(T6407&lt;=10,1,IF(T6407&lt;=20,2,IF(T6407&lt;=30,3,IF(T6407&lt;=40,4,IF(T6407&lt;=50,5,IF(T6407&lt;=100,6,IF(T6407&lt;=250,7,8)))))))</f>
        <v>1</v>
      </c>
      <c r="V6407" s="21" t="n">
        <f aca="false">IF(AND(OR(Dashboard!$T$3="All",R6407=Dashboard!$T$3),OR(Dashboard!$T$4="All",D6407=Dashboard!$T$4)),1,0)</f>
        <v>1</v>
      </c>
      <c r="W6407" s="21" t="n">
        <f aca="false">IF(V6407=1,T6407+ROW()/10000000,0)</f>
        <v>7.2006407</v>
      </c>
    </row>
    <row r="6408" customFormat="false" ht="15" hidden="false" customHeight="false" outlineLevel="0" collapsed="false">
      <c r="A6408" s="0" t="n">
        <v>306170</v>
      </c>
      <c r="B6408" s="0" t="s">
        <v>14268</v>
      </c>
      <c r="C6408" s="0" t="n">
        <v>1</v>
      </c>
      <c r="D6408" s="0" t="s">
        <v>6924</v>
      </c>
      <c r="E6408" s="0" t="s">
        <v>14269</v>
      </c>
      <c r="F6408" s="0" t="s">
        <v>14236</v>
      </c>
      <c r="G6408" s="0" t="s">
        <v>14237</v>
      </c>
      <c r="H6408" s="0" t="s">
        <v>2122</v>
      </c>
      <c r="I6408" s="0" t="s">
        <v>2123</v>
      </c>
      <c r="J6408" s="0" t="s">
        <v>47</v>
      </c>
      <c r="K6408" s="0" t="s">
        <v>46</v>
      </c>
      <c r="L6408" s="0" t="s">
        <v>47</v>
      </c>
      <c r="M6408" s="0" t="s">
        <v>47</v>
      </c>
      <c r="N6408" s="0" t="n">
        <v>2</v>
      </c>
      <c r="O6408" s="0" t="n">
        <v>23</v>
      </c>
      <c r="P6408" s="0" t="n">
        <v>600</v>
      </c>
      <c r="Q6408" s="0" t="n">
        <v>3.2</v>
      </c>
      <c r="R6408" s="0" t="str">
        <f aca="false">INDEX(Lookup!$B$4:$B$18,MATCH(C6408,Lookup!$A$4:$A$18,0))</f>
        <v>India</v>
      </c>
      <c r="S6408" s="20" t="n">
        <f aca="false">INDEX(Lookup!$D$4:$D$18,MATCH(C6408,Lookup!$A$4:$A$18,0))</f>
        <v>0.012</v>
      </c>
      <c r="T6408" s="21" t="n">
        <f aca="false">ROUND(P6408*S6408,2)</f>
        <v>7.2</v>
      </c>
      <c r="U6408" s="21" t="n">
        <f aca="false">IF(T6408&lt;=10,1,IF(T6408&lt;=20,2,IF(T6408&lt;=30,3,IF(T6408&lt;=40,4,IF(T6408&lt;=50,5,IF(T6408&lt;=100,6,IF(T6408&lt;=250,7,8)))))))</f>
        <v>1</v>
      </c>
      <c r="V6408" s="21" t="n">
        <f aca="false">IF(AND(OR(Dashboard!$T$3="All",R6408=Dashboard!$T$3),OR(Dashboard!$T$4="All",D6408=Dashboard!$T$4)),1,0)</f>
        <v>1</v>
      </c>
      <c r="W6408" s="21" t="n">
        <f aca="false">IF(V6408=1,T6408+ROW()/10000000,0)</f>
        <v>7.2006408</v>
      </c>
    </row>
    <row r="6409" customFormat="false" ht="15" hidden="false" customHeight="false" outlineLevel="0" collapsed="false">
      <c r="A6409" s="0" t="n">
        <v>3972</v>
      </c>
      <c r="B6409" s="0" t="s">
        <v>14270</v>
      </c>
      <c r="C6409" s="0" t="n">
        <v>1</v>
      </c>
      <c r="D6409" s="0" t="s">
        <v>6924</v>
      </c>
      <c r="E6409" s="0" t="s">
        <v>14271</v>
      </c>
      <c r="F6409" s="0" t="s">
        <v>14236</v>
      </c>
      <c r="G6409" s="0" t="s">
        <v>14237</v>
      </c>
      <c r="H6409" s="0" t="s">
        <v>2128</v>
      </c>
      <c r="I6409" s="0" t="s">
        <v>2123</v>
      </c>
      <c r="J6409" s="0" t="s">
        <v>47</v>
      </c>
      <c r="K6409" s="0" t="s">
        <v>46</v>
      </c>
      <c r="L6409" s="0" t="s">
        <v>47</v>
      </c>
      <c r="M6409" s="0" t="s">
        <v>47</v>
      </c>
      <c r="N6409" s="0" t="n">
        <v>2</v>
      </c>
      <c r="O6409" s="0" t="n">
        <v>55</v>
      </c>
      <c r="P6409" s="0" t="n">
        <v>550</v>
      </c>
      <c r="Q6409" s="0" t="n">
        <v>2.7</v>
      </c>
      <c r="R6409" s="0" t="str">
        <f aca="false">INDEX(Lookup!$B$4:$B$18,MATCH(C6409,Lookup!$A$4:$A$18,0))</f>
        <v>India</v>
      </c>
      <c r="S6409" s="20" t="n">
        <f aca="false">INDEX(Lookup!$D$4:$D$18,MATCH(C6409,Lookup!$A$4:$A$18,0))</f>
        <v>0.012</v>
      </c>
      <c r="T6409" s="21" t="n">
        <f aca="false">ROUND(P6409*S6409,2)</f>
        <v>6.6</v>
      </c>
      <c r="U6409" s="21" t="n">
        <f aca="false">IF(T6409&lt;=10,1,IF(T6409&lt;=20,2,IF(T6409&lt;=30,3,IF(T6409&lt;=40,4,IF(T6409&lt;=50,5,IF(T6409&lt;=100,6,IF(T6409&lt;=250,7,8)))))))</f>
        <v>1</v>
      </c>
      <c r="V6409" s="21" t="n">
        <f aca="false">IF(AND(OR(Dashboard!$T$3="All",R6409=Dashboard!$T$3),OR(Dashboard!$T$4="All",D6409=Dashboard!$T$4)),1,0)</f>
        <v>1</v>
      </c>
      <c r="W6409" s="21" t="n">
        <f aca="false">IF(V6409=1,T6409+ROW()/10000000,0)</f>
        <v>6.6006409</v>
      </c>
    </row>
    <row r="6410" customFormat="false" ht="15" hidden="false" customHeight="false" outlineLevel="0" collapsed="false">
      <c r="A6410" s="0" t="n">
        <v>2951</v>
      </c>
      <c r="B6410" s="0" t="s">
        <v>12639</v>
      </c>
      <c r="C6410" s="0" t="n">
        <v>1</v>
      </c>
      <c r="D6410" s="0" t="s">
        <v>6924</v>
      </c>
      <c r="E6410" s="0" t="s">
        <v>14272</v>
      </c>
      <c r="F6410" s="0" t="s">
        <v>14236</v>
      </c>
      <c r="G6410" s="0" t="s">
        <v>14237</v>
      </c>
      <c r="H6410" s="0" t="s">
        <v>13072</v>
      </c>
      <c r="I6410" s="0" t="s">
        <v>2123</v>
      </c>
      <c r="J6410" s="0" t="s">
        <v>47</v>
      </c>
      <c r="K6410" s="0" t="s">
        <v>47</v>
      </c>
      <c r="L6410" s="0" t="s">
        <v>47</v>
      </c>
      <c r="M6410" s="0" t="s">
        <v>47</v>
      </c>
      <c r="N6410" s="0" t="n">
        <v>1</v>
      </c>
      <c r="O6410" s="0" t="n">
        <v>48</v>
      </c>
      <c r="P6410" s="0" t="n">
        <v>300</v>
      </c>
      <c r="Q6410" s="0" t="n">
        <v>3.3</v>
      </c>
      <c r="R6410" s="0" t="str">
        <f aca="false">INDEX(Lookup!$B$4:$B$18,MATCH(C6410,Lookup!$A$4:$A$18,0))</f>
        <v>India</v>
      </c>
      <c r="S6410" s="20" t="n">
        <f aca="false">INDEX(Lookup!$D$4:$D$18,MATCH(C6410,Lookup!$A$4:$A$18,0))</f>
        <v>0.012</v>
      </c>
      <c r="T6410" s="21" t="n">
        <f aca="false">ROUND(P6410*S6410,2)</f>
        <v>3.6</v>
      </c>
      <c r="U6410" s="21" t="n">
        <f aca="false">IF(T6410&lt;=10,1,IF(T6410&lt;=20,2,IF(T6410&lt;=30,3,IF(T6410&lt;=40,4,IF(T6410&lt;=50,5,IF(T6410&lt;=100,6,IF(T6410&lt;=250,7,8)))))))</f>
        <v>1</v>
      </c>
      <c r="V6410" s="21" t="n">
        <f aca="false">IF(AND(OR(Dashboard!$T$3="All",R6410=Dashboard!$T$3),OR(Dashboard!$T$4="All",D6410=Dashboard!$T$4)),1,0)</f>
        <v>1</v>
      </c>
      <c r="W6410" s="21" t="n">
        <f aca="false">IF(V6410=1,T6410+ROW()/10000000,0)</f>
        <v>3.600641</v>
      </c>
    </row>
    <row r="6411" customFormat="false" ht="15" hidden="false" customHeight="false" outlineLevel="0" collapsed="false">
      <c r="A6411" s="0" t="n">
        <v>308242</v>
      </c>
      <c r="B6411" s="0" t="s">
        <v>6286</v>
      </c>
      <c r="C6411" s="0" t="n">
        <v>1</v>
      </c>
      <c r="D6411" s="0" t="s">
        <v>6924</v>
      </c>
      <c r="E6411" s="0" t="s">
        <v>14273</v>
      </c>
      <c r="F6411" s="0" t="s">
        <v>14236</v>
      </c>
      <c r="G6411" s="0" t="s">
        <v>14237</v>
      </c>
      <c r="H6411" s="0" t="s">
        <v>10850</v>
      </c>
      <c r="I6411" s="0" t="s">
        <v>2123</v>
      </c>
      <c r="J6411" s="0" t="s">
        <v>47</v>
      </c>
      <c r="K6411" s="0" t="s">
        <v>46</v>
      </c>
      <c r="L6411" s="0" t="s">
        <v>47</v>
      </c>
      <c r="M6411" s="0" t="s">
        <v>47</v>
      </c>
      <c r="N6411" s="0" t="n">
        <v>2</v>
      </c>
      <c r="O6411" s="0" t="n">
        <v>128</v>
      </c>
      <c r="P6411" s="0" t="n">
        <v>600</v>
      </c>
      <c r="Q6411" s="0" t="n">
        <v>3.4</v>
      </c>
      <c r="R6411" s="0" t="str">
        <f aca="false">INDEX(Lookup!$B$4:$B$18,MATCH(C6411,Lookup!$A$4:$A$18,0))</f>
        <v>India</v>
      </c>
      <c r="S6411" s="20" t="n">
        <f aca="false">INDEX(Lookup!$D$4:$D$18,MATCH(C6411,Lookup!$A$4:$A$18,0))</f>
        <v>0.012</v>
      </c>
      <c r="T6411" s="21" t="n">
        <f aca="false">ROUND(P6411*S6411,2)</f>
        <v>7.2</v>
      </c>
      <c r="U6411" s="21" t="n">
        <f aca="false">IF(T6411&lt;=10,1,IF(T6411&lt;=20,2,IF(T6411&lt;=30,3,IF(T6411&lt;=40,4,IF(T6411&lt;=50,5,IF(T6411&lt;=100,6,IF(T6411&lt;=250,7,8)))))))</f>
        <v>1</v>
      </c>
      <c r="V6411" s="21" t="n">
        <f aca="false">IF(AND(OR(Dashboard!$T$3="All",R6411=Dashboard!$T$3),OR(Dashboard!$T$4="All",D6411=Dashboard!$T$4)),1,0)</f>
        <v>1</v>
      </c>
      <c r="W6411" s="21" t="n">
        <f aca="false">IF(V6411=1,T6411+ROW()/10000000,0)</f>
        <v>7.2006411</v>
      </c>
    </row>
    <row r="6412" customFormat="false" ht="15" hidden="false" customHeight="false" outlineLevel="0" collapsed="false">
      <c r="A6412" s="0" t="n">
        <v>18153553</v>
      </c>
      <c r="B6412" s="0" t="s">
        <v>14274</v>
      </c>
      <c r="C6412" s="0" t="n">
        <v>1</v>
      </c>
      <c r="D6412" s="0" t="s">
        <v>6924</v>
      </c>
      <c r="E6412" s="0" t="s">
        <v>14275</v>
      </c>
      <c r="F6412" s="0" t="s">
        <v>14236</v>
      </c>
      <c r="G6412" s="0" t="s">
        <v>14237</v>
      </c>
      <c r="H6412" s="0" t="s">
        <v>14276</v>
      </c>
      <c r="I6412" s="0" t="s">
        <v>2123</v>
      </c>
      <c r="J6412" s="0" t="s">
        <v>46</v>
      </c>
      <c r="K6412" s="0" t="s">
        <v>46</v>
      </c>
      <c r="L6412" s="0" t="s">
        <v>47</v>
      </c>
      <c r="M6412" s="0" t="s">
        <v>47</v>
      </c>
      <c r="N6412" s="0" t="n">
        <v>3</v>
      </c>
      <c r="O6412" s="0" t="n">
        <v>198</v>
      </c>
      <c r="P6412" s="0" t="n">
        <v>1300</v>
      </c>
      <c r="Q6412" s="0" t="n">
        <v>3.4</v>
      </c>
      <c r="R6412" s="0" t="str">
        <f aca="false">INDEX(Lookup!$B$4:$B$18,MATCH(C6412,Lookup!$A$4:$A$18,0))</f>
        <v>India</v>
      </c>
      <c r="S6412" s="20" t="n">
        <f aca="false">INDEX(Lookup!$D$4:$D$18,MATCH(C6412,Lookup!$A$4:$A$18,0))</f>
        <v>0.012</v>
      </c>
      <c r="T6412" s="21" t="n">
        <f aca="false">ROUND(P6412*S6412,2)</f>
        <v>15.6</v>
      </c>
      <c r="U6412" s="21" t="n">
        <f aca="false">IF(T6412&lt;=10,1,IF(T6412&lt;=20,2,IF(T6412&lt;=30,3,IF(T6412&lt;=40,4,IF(T6412&lt;=50,5,IF(T6412&lt;=100,6,IF(T6412&lt;=250,7,8)))))))</f>
        <v>2</v>
      </c>
      <c r="V6412" s="21" t="n">
        <f aca="false">IF(AND(OR(Dashboard!$T$3="All",R6412=Dashboard!$T$3),OR(Dashboard!$T$4="All",D6412=Dashboard!$T$4)),1,0)</f>
        <v>1</v>
      </c>
      <c r="W6412" s="21" t="n">
        <f aca="false">IF(V6412=1,T6412+ROW()/10000000,0)</f>
        <v>15.6006412</v>
      </c>
    </row>
    <row r="6413" customFormat="false" ht="15" hidden="false" customHeight="false" outlineLevel="0" collapsed="false">
      <c r="A6413" s="0" t="n">
        <v>311025</v>
      </c>
      <c r="B6413" s="0" t="s">
        <v>14277</v>
      </c>
      <c r="C6413" s="0" t="n">
        <v>1</v>
      </c>
      <c r="D6413" s="0" t="s">
        <v>6924</v>
      </c>
      <c r="E6413" s="0" t="s">
        <v>14237</v>
      </c>
      <c r="F6413" s="0" t="s">
        <v>14236</v>
      </c>
      <c r="G6413" s="0" t="s">
        <v>14237</v>
      </c>
      <c r="H6413" s="0" t="s">
        <v>2359</v>
      </c>
      <c r="I6413" s="0" t="s">
        <v>2123</v>
      </c>
      <c r="J6413" s="0" t="s">
        <v>47</v>
      </c>
      <c r="K6413" s="0" t="s">
        <v>47</v>
      </c>
      <c r="L6413" s="0" t="s">
        <v>47</v>
      </c>
      <c r="M6413" s="0" t="s">
        <v>47</v>
      </c>
      <c r="N6413" s="0" t="n">
        <v>2</v>
      </c>
      <c r="O6413" s="0" t="n">
        <v>78</v>
      </c>
      <c r="P6413" s="0" t="n">
        <v>500</v>
      </c>
      <c r="Q6413" s="0" t="n">
        <v>2.7</v>
      </c>
      <c r="R6413" s="0" t="str">
        <f aca="false">INDEX(Lookup!$B$4:$B$18,MATCH(C6413,Lookup!$A$4:$A$18,0))</f>
        <v>India</v>
      </c>
      <c r="S6413" s="20" t="n">
        <f aca="false">INDEX(Lookup!$D$4:$D$18,MATCH(C6413,Lookup!$A$4:$A$18,0))</f>
        <v>0.012</v>
      </c>
      <c r="T6413" s="21" t="n">
        <f aca="false">ROUND(P6413*S6413,2)</f>
        <v>6</v>
      </c>
      <c r="U6413" s="21" t="n">
        <f aca="false">IF(T6413&lt;=10,1,IF(T6413&lt;=20,2,IF(T6413&lt;=30,3,IF(T6413&lt;=40,4,IF(T6413&lt;=50,5,IF(T6413&lt;=100,6,IF(T6413&lt;=250,7,8)))))))</f>
        <v>1</v>
      </c>
      <c r="V6413" s="21" t="n">
        <f aca="false">IF(AND(OR(Dashboard!$T$3="All",R6413=Dashboard!$T$3),OR(Dashboard!$T$4="All",D6413=Dashboard!$T$4)),1,0)</f>
        <v>1</v>
      </c>
      <c r="W6413" s="21" t="n">
        <f aca="false">IF(V6413=1,T6413+ROW()/10000000,0)</f>
        <v>6.0006413</v>
      </c>
    </row>
    <row r="6414" customFormat="false" ht="15" hidden="false" customHeight="false" outlineLevel="0" collapsed="false">
      <c r="A6414" s="0" t="n">
        <v>309578</v>
      </c>
      <c r="B6414" s="0" t="s">
        <v>7845</v>
      </c>
      <c r="C6414" s="0" t="n">
        <v>1</v>
      </c>
      <c r="D6414" s="0" t="s">
        <v>6924</v>
      </c>
      <c r="E6414" s="0" t="s">
        <v>14278</v>
      </c>
      <c r="F6414" s="0" t="s">
        <v>14236</v>
      </c>
      <c r="G6414" s="0" t="s">
        <v>14237</v>
      </c>
      <c r="H6414" s="0" t="s">
        <v>3782</v>
      </c>
      <c r="I6414" s="0" t="s">
        <v>2123</v>
      </c>
      <c r="J6414" s="0" t="s">
        <v>47</v>
      </c>
      <c r="K6414" s="0" t="s">
        <v>47</v>
      </c>
      <c r="L6414" s="0" t="s">
        <v>47</v>
      </c>
      <c r="M6414" s="0" t="s">
        <v>47</v>
      </c>
      <c r="N6414" s="0" t="n">
        <v>2</v>
      </c>
      <c r="O6414" s="0" t="n">
        <v>54</v>
      </c>
      <c r="P6414" s="0" t="n">
        <v>600</v>
      </c>
      <c r="Q6414" s="0" t="n">
        <v>3.2</v>
      </c>
      <c r="R6414" s="0" t="str">
        <f aca="false">INDEX(Lookup!$B$4:$B$18,MATCH(C6414,Lookup!$A$4:$A$18,0))</f>
        <v>India</v>
      </c>
      <c r="S6414" s="20" t="n">
        <f aca="false">INDEX(Lookup!$D$4:$D$18,MATCH(C6414,Lookup!$A$4:$A$18,0))</f>
        <v>0.012</v>
      </c>
      <c r="T6414" s="21" t="n">
        <f aca="false">ROUND(P6414*S6414,2)</f>
        <v>7.2</v>
      </c>
      <c r="U6414" s="21" t="n">
        <f aca="false">IF(T6414&lt;=10,1,IF(T6414&lt;=20,2,IF(T6414&lt;=30,3,IF(T6414&lt;=40,4,IF(T6414&lt;=50,5,IF(T6414&lt;=100,6,IF(T6414&lt;=250,7,8)))))))</f>
        <v>1</v>
      </c>
      <c r="V6414" s="21" t="n">
        <f aca="false">IF(AND(OR(Dashboard!$T$3="All",R6414=Dashboard!$T$3),OR(Dashboard!$T$4="All",D6414=Dashboard!$T$4)),1,0)</f>
        <v>1</v>
      </c>
      <c r="W6414" s="21" t="n">
        <f aca="false">IF(V6414=1,T6414+ROW()/10000000,0)</f>
        <v>7.2006414</v>
      </c>
    </row>
    <row r="6415" customFormat="false" ht="15" hidden="false" customHeight="false" outlineLevel="0" collapsed="false">
      <c r="A6415" s="0" t="n">
        <v>476</v>
      </c>
      <c r="B6415" s="0" t="s">
        <v>2326</v>
      </c>
      <c r="C6415" s="0" t="n">
        <v>1</v>
      </c>
      <c r="D6415" s="0" t="s">
        <v>6924</v>
      </c>
      <c r="E6415" s="0" t="s">
        <v>14279</v>
      </c>
      <c r="F6415" s="0" t="s">
        <v>14236</v>
      </c>
      <c r="G6415" s="0" t="s">
        <v>14237</v>
      </c>
      <c r="H6415" s="0" t="s">
        <v>2359</v>
      </c>
      <c r="I6415" s="0" t="s">
        <v>2123</v>
      </c>
      <c r="J6415" s="0" t="s">
        <v>46</v>
      </c>
      <c r="K6415" s="0" t="s">
        <v>46</v>
      </c>
      <c r="L6415" s="0" t="s">
        <v>47</v>
      </c>
      <c r="M6415" s="0" t="s">
        <v>47</v>
      </c>
      <c r="N6415" s="0" t="n">
        <v>3</v>
      </c>
      <c r="O6415" s="0" t="n">
        <v>70</v>
      </c>
      <c r="P6415" s="0" t="n">
        <v>1200</v>
      </c>
      <c r="Q6415" s="0" t="n">
        <v>2.5</v>
      </c>
      <c r="R6415" s="0" t="str">
        <f aca="false">INDEX(Lookup!$B$4:$B$18,MATCH(C6415,Lookup!$A$4:$A$18,0))</f>
        <v>India</v>
      </c>
      <c r="S6415" s="20" t="n">
        <f aca="false">INDEX(Lookup!$D$4:$D$18,MATCH(C6415,Lookup!$A$4:$A$18,0))</f>
        <v>0.012</v>
      </c>
      <c r="T6415" s="21" t="n">
        <f aca="false">ROUND(P6415*S6415,2)</f>
        <v>14.4</v>
      </c>
      <c r="U6415" s="21" t="n">
        <f aca="false">IF(T6415&lt;=10,1,IF(T6415&lt;=20,2,IF(T6415&lt;=30,3,IF(T6415&lt;=40,4,IF(T6415&lt;=50,5,IF(T6415&lt;=100,6,IF(T6415&lt;=250,7,8)))))))</f>
        <v>2</v>
      </c>
      <c r="V6415" s="21" t="n">
        <f aca="false">IF(AND(OR(Dashboard!$T$3="All",R6415=Dashboard!$T$3),OR(Dashboard!$T$4="All",D6415=Dashboard!$T$4)),1,0)</f>
        <v>1</v>
      </c>
      <c r="W6415" s="21" t="n">
        <f aca="false">IF(V6415=1,T6415+ROW()/10000000,0)</f>
        <v>14.4006415</v>
      </c>
    </row>
    <row r="6416" customFormat="false" ht="15" hidden="false" customHeight="false" outlineLevel="0" collapsed="false">
      <c r="A6416" s="0" t="n">
        <v>310359</v>
      </c>
      <c r="B6416" s="0" t="s">
        <v>10146</v>
      </c>
      <c r="C6416" s="0" t="n">
        <v>1</v>
      </c>
      <c r="D6416" s="0" t="s">
        <v>6924</v>
      </c>
      <c r="E6416" s="0" t="s">
        <v>14280</v>
      </c>
      <c r="F6416" s="0" t="s">
        <v>14236</v>
      </c>
      <c r="G6416" s="0" t="s">
        <v>14237</v>
      </c>
      <c r="H6416" s="0" t="s">
        <v>3142</v>
      </c>
      <c r="I6416" s="0" t="s">
        <v>2123</v>
      </c>
      <c r="J6416" s="0" t="s">
        <v>47</v>
      </c>
      <c r="K6416" s="0" t="s">
        <v>47</v>
      </c>
      <c r="L6416" s="0" t="s">
        <v>47</v>
      </c>
      <c r="M6416" s="0" t="s">
        <v>47</v>
      </c>
      <c r="N6416" s="0" t="n">
        <v>1</v>
      </c>
      <c r="O6416" s="0" t="n">
        <v>27</v>
      </c>
      <c r="P6416" s="0" t="n">
        <v>450</v>
      </c>
      <c r="Q6416" s="0" t="n">
        <v>3</v>
      </c>
      <c r="R6416" s="0" t="str">
        <f aca="false">INDEX(Lookup!$B$4:$B$18,MATCH(C6416,Lookup!$A$4:$A$18,0))</f>
        <v>India</v>
      </c>
      <c r="S6416" s="20" t="n">
        <f aca="false">INDEX(Lookup!$D$4:$D$18,MATCH(C6416,Lookup!$A$4:$A$18,0))</f>
        <v>0.012</v>
      </c>
      <c r="T6416" s="21" t="n">
        <f aca="false">ROUND(P6416*S6416,2)</f>
        <v>5.4</v>
      </c>
      <c r="U6416" s="21" t="n">
        <f aca="false">IF(T6416&lt;=10,1,IF(T6416&lt;=20,2,IF(T6416&lt;=30,3,IF(T6416&lt;=40,4,IF(T6416&lt;=50,5,IF(T6416&lt;=100,6,IF(T6416&lt;=250,7,8)))))))</f>
        <v>1</v>
      </c>
      <c r="V6416" s="21" t="n">
        <f aca="false">IF(AND(OR(Dashboard!$T$3="All",R6416=Dashboard!$T$3),OR(Dashboard!$T$4="All",D6416=Dashboard!$T$4)),1,0)</f>
        <v>1</v>
      </c>
      <c r="W6416" s="21" t="n">
        <f aca="false">IF(V6416=1,T6416+ROW()/10000000,0)</f>
        <v>5.4006416</v>
      </c>
    </row>
    <row r="6417" customFormat="false" ht="15" hidden="false" customHeight="false" outlineLevel="0" collapsed="false">
      <c r="A6417" s="0" t="n">
        <v>1308</v>
      </c>
      <c r="B6417" s="0" t="s">
        <v>3343</v>
      </c>
      <c r="C6417" s="0" t="n">
        <v>1</v>
      </c>
      <c r="D6417" s="0" t="s">
        <v>6924</v>
      </c>
      <c r="E6417" s="0" t="s">
        <v>14281</v>
      </c>
      <c r="F6417" s="0" t="s">
        <v>14236</v>
      </c>
      <c r="G6417" s="0" t="s">
        <v>14237</v>
      </c>
      <c r="H6417" s="0" t="s">
        <v>3345</v>
      </c>
      <c r="I6417" s="0" t="s">
        <v>2123</v>
      </c>
      <c r="J6417" s="0" t="s">
        <v>47</v>
      </c>
      <c r="K6417" s="0" t="s">
        <v>47</v>
      </c>
      <c r="L6417" s="0" t="s">
        <v>47</v>
      </c>
      <c r="M6417" s="0" t="s">
        <v>47</v>
      </c>
      <c r="N6417" s="0" t="n">
        <v>1</v>
      </c>
      <c r="O6417" s="0" t="n">
        <v>15</v>
      </c>
      <c r="P6417" s="0" t="n">
        <v>400</v>
      </c>
      <c r="Q6417" s="0" t="n">
        <v>3.1</v>
      </c>
      <c r="R6417" s="0" t="str">
        <f aca="false">INDEX(Lookup!$B$4:$B$18,MATCH(C6417,Lookup!$A$4:$A$18,0))</f>
        <v>India</v>
      </c>
      <c r="S6417" s="20" t="n">
        <f aca="false">INDEX(Lookup!$D$4:$D$18,MATCH(C6417,Lookup!$A$4:$A$18,0))</f>
        <v>0.012</v>
      </c>
      <c r="T6417" s="21" t="n">
        <f aca="false">ROUND(P6417*S6417,2)</f>
        <v>4.8</v>
      </c>
      <c r="U6417" s="21" t="n">
        <f aca="false">IF(T6417&lt;=10,1,IF(T6417&lt;=20,2,IF(T6417&lt;=30,3,IF(T6417&lt;=40,4,IF(T6417&lt;=50,5,IF(T6417&lt;=100,6,IF(T6417&lt;=250,7,8)))))))</f>
        <v>1</v>
      </c>
      <c r="V6417" s="21" t="n">
        <f aca="false">IF(AND(OR(Dashboard!$T$3="All",R6417=Dashboard!$T$3),OR(Dashboard!$T$4="All",D6417=Dashboard!$T$4)),1,0)</f>
        <v>1</v>
      </c>
      <c r="W6417" s="21" t="n">
        <f aca="false">IF(V6417=1,T6417+ROW()/10000000,0)</f>
        <v>4.8006417</v>
      </c>
    </row>
    <row r="6418" customFormat="false" ht="15" hidden="false" customHeight="false" outlineLevel="0" collapsed="false">
      <c r="A6418" s="0" t="n">
        <v>301657</v>
      </c>
      <c r="B6418" s="0" t="s">
        <v>3017</v>
      </c>
      <c r="C6418" s="0" t="n">
        <v>1</v>
      </c>
      <c r="D6418" s="0" t="s">
        <v>6924</v>
      </c>
      <c r="E6418" s="0" t="s">
        <v>14282</v>
      </c>
      <c r="F6418" s="0" t="s">
        <v>14236</v>
      </c>
      <c r="G6418" s="0" t="s">
        <v>14237</v>
      </c>
      <c r="H6418" s="0" t="s">
        <v>2860</v>
      </c>
      <c r="I6418" s="0" t="s">
        <v>2123</v>
      </c>
      <c r="J6418" s="0" t="s">
        <v>46</v>
      </c>
      <c r="K6418" s="0" t="s">
        <v>46</v>
      </c>
      <c r="L6418" s="0" t="s">
        <v>47</v>
      </c>
      <c r="M6418" s="0" t="s">
        <v>47</v>
      </c>
      <c r="N6418" s="0" t="n">
        <v>2</v>
      </c>
      <c r="O6418" s="0" t="n">
        <v>111</v>
      </c>
      <c r="P6418" s="0" t="n">
        <v>800</v>
      </c>
      <c r="Q6418" s="0" t="n">
        <v>3.4</v>
      </c>
      <c r="R6418" s="0" t="str">
        <f aca="false">INDEX(Lookup!$B$4:$B$18,MATCH(C6418,Lookup!$A$4:$A$18,0))</f>
        <v>India</v>
      </c>
      <c r="S6418" s="20" t="n">
        <f aca="false">INDEX(Lookup!$D$4:$D$18,MATCH(C6418,Lookup!$A$4:$A$18,0))</f>
        <v>0.012</v>
      </c>
      <c r="T6418" s="21" t="n">
        <f aca="false">ROUND(P6418*S6418,2)</f>
        <v>9.6</v>
      </c>
      <c r="U6418" s="21" t="n">
        <f aca="false">IF(T6418&lt;=10,1,IF(T6418&lt;=20,2,IF(T6418&lt;=30,3,IF(T6418&lt;=40,4,IF(T6418&lt;=50,5,IF(T6418&lt;=100,6,IF(T6418&lt;=250,7,8)))))))</f>
        <v>1</v>
      </c>
      <c r="V6418" s="21" t="n">
        <f aca="false">IF(AND(OR(Dashboard!$T$3="All",R6418=Dashboard!$T$3),OR(Dashboard!$T$4="All",D6418=Dashboard!$T$4)),1,0)</f>
        <v>1</v>
      </c>
      <c r="W6418" s="21" t="n">
        <f aca="false">IF(V6418=1,T6418+ROW()/10000000,0)</f>
        <v>9.6006418</v>
      </c>
    </row>
    <row r="6419" customFormat="false" ht="15" hidden="false" customHeight="false" outlineLevel="0" collapsed="false">
      <c r="A6419" s="0" t="n">
        <v>309188</v>
      </c>
      <c r="B6419" s="0" t="s">
        <v>14283</v>
      </c>
      <c r="C6419" s="0" t="n">
        <v>1</v>
      </c>
      <c r="D6419" s="0" t="s">
        <v>6924</v>
      </c>
      <c r="E6419" s="0" t="s">
        <v>14284</v>
      </c>
      <c r="F6419" s="0" t="s">
        <v>14236</v>
      </c>
      <c r="G6419" s="0" t="s">
        <v>14237</v>
      </c>
      <c r="H6419" s="0" t="s">
        <v>1124</v>
      </c>
      <c r="I6419" s="0" t="s">
        <v>2123</v>
      </c>
      <c r="J6419" s="0" t="s">
        <v>46</v>
      </c>
      <c r="K6419" s="0" t="s">
        <v>46</v>
      </c>
      <c r="L6419" s="0" t="s">
        <v>47</v>
      </c>
      <c r="M6419" s="0" t="s">
        <v>47</v>
      </c>
      <c r="N6419" s="0" t="n">
        <v>3</v>
      </c>
      <c r="O6419" s="0" t="n">
        <v>84</v>
      </c>
      <c r="P6419" s="0" t="n">
        <v>1200</v>
      </c>
      <c r="Q6419" s="0" t="n">
        <v>3.4</v>
      </c>
      <c r="R6419" s="0" t="str">
        <f aca="false">INDEX(Lookup!$B$4:$B$18,MATCH(C6419,Lookup!$A$4:$A$18,0))</f>
        <v>India</v>
      </c>
      <c r="S6419" s="20" t="n">
        <f aca="false">INDEX(Lookup!$D$4:$D$18,MATCH(C6419,Lookup!$A$4:$A$18,0))</f>
        <v>0.012</v>
      </c>
      <c r="T6419" s="21" t="n">
        <f aca="false">ROUND(P6419*S6419,2)</f>
        <v>14.4</v>
      </c>
      <c r="U6419" s="21" t="n">
        <f aca="false">IF(T6419&lt;=10,1,IF(T6419&lt;=20,2,IF(T6419&lt;=30,3,IF(T6419&lt;=40,4,IF(T6419&lt;=50,5,IF(T6419&lt;=100,6,IF(T6419&lt;=250,7,8)))))))</f>
        <v>2</v>
      </c>
      <c r="V6419" s="21" t="n">
        <f aca="false">IF(AND(OR(Dashboard!$T$3="All",R6419=Dashboard!$T$3),OR(Dashboard!$T$4="All",D6419=Dashboard!$T$4)),1,0)</f>
        <v>1</v>
      </c>
      <c r="W6419" s="21" t="n">
        <f aca="false">IF(V6419=1,T6419+ROW()/10000000,0)</f>
        <v>14.4006419</v>
      </c>
    </row>
    <row r="6420" customFormat="false" ht="15" hidden="false" customHeight="false" outlineLevel="0" collapsed="false">
      <c r="A6420" s="0" t="n">
        <v>8801</v>
      </c>
      <c r="B6420" s="0" t="s">
        <v>2300</v>
      </c>
      <c r="C6420" s="0" t="n">
        <v>1</v>
      </c>
      <c r="D6420" s="0" t="s">
        <v>6924</v>
      </c>
      <c r="E6420" s="0" t="s">
        <v>14285</v>
      </c>
      <c r="F6420" s="0" t="s">
        <v>14236</v>
      </c>
      <c r="G6420" s="0" t="s">
        <v>14237</v>
      </c>
      <c r="H6420" s="0" t="s">
        <v>3005</v>
      </c>
      <c r="I6420" s="0" t="s">
        <v>2123</v>
      </c>
      <c r="J6420" s="0" t="s">
        <v>47</v>
      </c>
      <c r="K6420" s="0" t="s">
        <v>46</v>
      </c>
      <c r="L6420" s="0" t="s">
        <v>47</v>
      </c>
      <c r="M6420" s="0" t="s">
        <v>47</v>
      </c>
      <c r="N6420" s="0" t="n">
        <v>2</v>
      </c>
      <c r="O6420" s="0" t="n">
        <v>167</v>
      </c>
      <c r="P6420" s="0" t="n">
        <v>500</v>
      </c>
      <c r="Q6420" s="0" t="n">
        <v>2.6</v>
      </c>
      <c r="R6420" s="0" t="str">
        <f aca="false">INDEX(Lookup!$B$4:$B$18,MATCH(C6420,Lookup!$A$4:$A$18,0))</f>
        <v>India</v>
      </c>
      <c r="S6420" s="20" t="n">
        <f aca="false">INDEX(Lookup!$D$4:$D$18,MATCH(C6420,Lookup!$A$4:$A$18,0))</f>
        <v>0.012</v>
      </c>
      <c r="T6420" s="21" t="n">
        <f aca="false">ROUND(P6420*S6420,2)</f>
        <v>6</v>
      </c>
      <c r="U6420" s="21" t="n">
        <f aca="false">IF(T6420&lt;=10,1,IF(T6420&lt;=20,2,IF(T6420&lt;=30,3,IF(T6420&lt;=40,4,IF(T6420&lt;=50,5,IF(T6420&lt;=100,6,IF(T6420&lt;=250,7,8)))))))</f>
        <v>1</v>
      </c>
      <c r="V6420" s="21" t="n">
        <f aca="false">IF(AND(OR(Dashboard!$T$3="All",R6420=Dashboard!$T$3),OR(Dashboard!$T$4="All",D6420=Dashboard!$T$4)),1,0)</f>
        <v>1</v>
      </c>
      <c r="W6420" s="21" t="n">
        <f aca="false">IF(V6420=1,T6420+ROW()/10000000,0)</f>
        <v>6.000642</v>
      </c>
    </row>
    <row r="6421" customFormat="false" ht="15" hidden="false" customHeight="false" outlineLevel="0" collapsed="false">
      <c r="A6421" s="0" t="n">
        <v>1986</v>
      </c>
      <c r="B6421" s="0" t="s">
        <v>14286</v>
      </c>
      <c r="C6421" s="0" t="n">
        <v>1</v>
      </c>
      <c r="D6421" s="0" t="s">
        <v>6924</v>
      </c>
      <c r="E6421" s="0" t="s">
        <v>14287</v>
      </c>
      <c r="F6421" s="0" t="s">
        <v>14236</v>
      </c>
      <c r="G6421" s="0" t="s">
        <v>14237</v>
      </c>
      <c r="H6421" s="0" t="s">
        <v>3142</v>
      </c>
      <c r="I6421" s="0" t="s">
        <v>2123</v>
      </c>
      <c r="J6421" s="0" t="s">
        <v>47</v>
      </c>
      <c r="K6421" s="0" t="s">
        <v>47</v>
      </c>
      <c r="L6421" s="0" t="s">
        <v>47</v>
      </c>
      <c r="M6421" s="0" t="s">
        <v>47</v>
      </c>
      <c r="N6421" s="0" t="n">
        <v>1</v>
      </c>
      <c r="O6421" s="0" t="n">
        <v>42</v>
      </c>
      <c r="P6421" s="0" t="n">
        <v>150</v>
      </c>
      <c r="Q6421" s="0" t="n">
        <v>3.3</v>
      </c>
      <c r="R6421" s="0" t="str">
        <f aca="false">INDEX(Lookup!$B$4:$B$18,MATCH(C6421,Lookup!$A$4:$A$18,0))</f>
        <v>India</v>
      </c>
      <c r="S6421" s="20" t="n">
        <f aca="false">INDEX(Lookup!$D$4:$D$18,MATCH(C6421,Lookup!$A$4:$A$18,0))</f>
        <v>0.012</v>
      </c>
      <c r="T6421" s="21" t="n">
        <f aca="false">ROUND(P6421*S6421,2)</f>
        <v>1.8</v>
      </c>
      <c r="U6421" s="21" t="n">
        <f aca="false">IF(T6421&lt;=10,1,IF(T6421&lt;=20,2,IF(T6421&lt;=30,3,IF(T6421&lt;=40,4,IF(T6421&lt;=50,5,IF(T6421&lt;=100,6,IF(T6421&lt;=250,7,8)))))))</f>
        <v>1</v>
      </c>
      <c r="V6421" s="21" t="n">
        <f aca="false">IF(AND(OR(Dashboard!$T$3="All",R6421=Dashboard!$T$3),OR(Dashboard!$T$4="All",D6421=Dashboard!$T$4)),1,0)</f>
        <v>1</v>
      </c>
      <c r="W6421" s="21" t="n">
        <f aca="false">IF(V6421=1,T6421+ROW()/10000000,0)</f>
        <v>1.8006421</v>
      </c>
    </row>
    <row r="6422" customFormat="false" ht="15" hidden="false" customHeight="false" outlineLevel="0" collapsed="false">
      <c r="A6422" s="0" t="n">
        <v>304212</v>
      </c>
      <c r="B6422" s="0" t="s">
        <v>14288</v>
      </c>
      <c r="C6422" s="0" t="n">
        <v>1</v>
      </c>
      <c r="D6422" s="0" t="s">
        <v>6924</v>
      </c>
      <c r="E6422" s="0" t="s">
        <v>14289</v>
      </c>
      <c r="F6422" s="0" t="s">
        <v>14236</v>
      </c>
      <c r="G6422" s="0" t="s">
        <v>14237</v>
      </c>
      <c r="H6422" s="0" t="s">
        <v>2128</v>
      </c>
      <c r="I6422" s="0" t="s">
        <v>2123</v>
      </c>
      <c r="J6422" s="0" t="s">
        <v>47</v>
      </c>
      <c r="K6422" s="0" t="s">
        <v>46</v>
      </c>
      <c r="L6422" s="0" t="s">
        <v>47</v>
      </c>
      <c r="M6422" s="0" t="s">
        <v>47</v>
      </c>
      <c r="N6422" s="0" t="n">
        <v>2</v>
      </c>
      <c r="O6422" s="0" t="n">
        <v>103</v>
      </c>
      <c r="P6422" s="0" t="n">
        <v>800</v>
      </c>
      <c r="Q6422" s="0" t="n">
        <v>3.1</v>
      </c>
      <c r="R6422" s="0" t="str">
        <f aca="false">INDEX(Lookup!$B$4:$B$18,MATCH(C6422,Lookup!$A$4:$A$18,0))</f>
        <v>India</v>
      </c>
      <c r="S6422" s="20" t="n">
        <f aca="false">INDEX(Lookup!$D$4:$D$18,MATCH(C6422,Lookup!$A$4:$A$18,0))</f>
        <v>0.012</v>
      </c>
      <c r="T6422" s="21" t="n">
        <f aca="false">ROUND(P6422*S6422,2)</f>
        <v>9.6</v>
      </c>
      <c r="U6422" s="21" t="n">
        <f aca="false">IF(T6422&lt;=10,1,IF(T6422&lt;=20,2,IF(T6422&lt;=30,3,IF(T6422&lt;=40,4,IF(T6422&lt;=50,5,IF(T6422&lt;=100,6,IF(T6422&lt;=250,7,8)))))))</f>
        <v>1</v>
      </c>
      <c r="V6422" s="21" t="n">
        <f aca="false">IF(AND(OR(Dashboard!$T$3="All",R6422=Dashboard!$T$3),OR(Dashboard!$T$4="All",D6422=Dashboard!$T$4)),1,0)</f>
        <v>1</v>
      </c>
      <c r="W6422" s="21" t="n">
        <f aca="false">IF(V6422=1,T6422+ROW()/10000000,0)</f>
        <v>9.6006422</v>
      </c>
    </row>
    <row r="6423" customFormat="false" ht="15" hidden="false" customHeight="false" outlineLevel="0" collapsed="false">
      <c r="A6423" s="0" t="n">
        <v>18288046</v>
      </c>
      <c r="B6423" s="0" t="s">
        <v>14290</v>
      </c>
      <c r="C6423" s="0" t="n">
        <v>1</v>
      </c>
      <c r="D6423" s="0" t="s">
        <v>6924</v>
      </c>
      <c r="E6423" s="0" t="s">
        <v>14237</v>
      </c>
      <c r="F6423" s="0" t="s">
        <v>14236</v>
      </c>
      <c r="G6423" s="0" t="s">
        <v>14237</v>
      </c>
      <c r="H6423" s="0" t="s">
        <v>10161</v>
      </c>
      <c r="I6423" s="0" t="s">
        <v>2123</v>
      </c>
      <c r="J6423" s="0" t="s">
        <v>47</v>
      </c>
      <c r="K6423" s="0" t="s">
        <v>47</v>
      </c>
      <c r="L6423" s="0" t="s">
        <v>47</v>
      </c>
      <c r="M6423" s="0" t="s">
        <v>47</v>
      </c>
      <c r="N6423" s="0" t="n">
        <v>2</v>
      </c>
      <c r="O6423" s="0" t="n">
        <v>18</v>
      </c>
      <c r="P6423" s="0" t="n">
        <v>500</v>
      </c>
      <c r="Q6423" s="0" t="n">
        <v>3.4</v>
      </c>
      <c r="R6423" s="0" t="str">
        <f aca="false">INDEX(Lookup!$B$4:$B$18,MATCH(C6423,Lookup!$A$4:$A$18,0))</f>
        <v>India</v>
      </c>
      <c r="S6423" s="20" t="n">
        <f aca="false">INDEX(Lookup!$D$4:$D$18,MATCH(C6423,Lookup!$A$4:$A$18,0))</f>
        <v>0.012</v>
      </c>
      <c r="T6423" s="21" t="n">
        <f aca="false">ROUND(P6423*S6423,2)</f>
        <v>6</v>
      </c>
      <c r="U6423" s="21" t="n">
        <f aca="false">IF(T6423&lt;=10,1,IF(T6423&lt;=20,2,IF(T6423&lt;=30,3,IF(T6423&lt;=40,4,IF(T6423&lt;=50,5,IF(T6423&lt;=100,6,IF(T6423&lt;=250,7,8)))))))</f>
        <v>1</v>
      </c>
      <c r="V6423" s="21" t="n">
        <f aca="false">IF(AND(OR(Dashboard!$T$3="All",R6423=Dashboard!$T$3),OR(Dashboard!$T$4="All",D6423=Dashboard!$T$4)),1,0)</f>
        <v>1</v>
      </c>
      <c r="W6423" s="21" t="n">
        <f aca="false">IF(V6423=1,T6423+ROW()/10000000,0)</f>
        <v>6.0006423</v>
      </c>
    </row>
    <row r="6424" customFormat="false" ht="15" hidden="false" customHeight="false" outlineLevel="0" collapsed="false">
      <c r="A6424" s="0" t="n">
        <v>18082238</v>
      </c>
      <c r="B6424" s="0" t="s">
        <v>14291</v>
      </c>
      <c r="C6424" s="0" t="n">
        <v>1</v>
      </c>
      <c r="D6424" s="0" t="s">
        <v>6924</v>
      </c>
      <c r="E6424" s="0" t="s">
        <v>14292</v>
      </c>
      <c r="F6424" s="0" t="s">
        <v>14236</v>
      </c>
      <c r="G6424" s="0" t="s">
        <v>14237</v>
      </c>
      <c r="H6424" s="0" t="s">
        <v>14293</v>
      </c>
      <c r="I6424" s="0" t="s">
        <v>2123</v>
      </c>
      <c r="J6424" s="0" t="s">
        <v>46</v>
      </c>
      <c r="K6424" s="0" t="s">
        <v>46</v>
      </c>
      <c r="L6424" s="0" t="s">
        <v>47</v>
      </c>
      <c r="M6424" s="0" t="s">
        <v>47</v>
      </c>
      <c r="N6424" s="0" t="n">
        <v>3</v>
      </c>
      <c r="O6424" s="0" t="n">
        <v>148</v>
      </c>
      <c r="P6424" s="0" t="n">
        <v>1800</v>
      </c>
      <c r="Q6424" s="0" t="n">
        <v>3.4</v>
      </c>
      <c r="R6424" s="0" t="str">
        <f aca="false">INDEX(Lookup!$B$4:$B$18,MATCH(C6424,Lookup!$A$4:$A$18,0))</f>
        <v>India</v>
      </c>
      <c r="S6424" s="20" t="n">
        <f aca="false">INDEX(Lookup!$D$4:$D$18,MATCH(C6424,Lookup!$A$4:$A$18,0))</f>
        <v>0.012</v>
      </c>
      <c r="T6424" s="21" t="n">
        <f aca="false">ROUND(P6424*S6424,2)</f>
        <v>21.6</v>
      </c>
      <c r="U6424" s="21" t="n">
        <f aca="false">IF(T6424&lt;=10,1,IF(T6424&lt;=20,2,IF(T6424&lt;=30,3,IF(T6424&lt;=40,4,IF(T6424&lt;=50,5,IF(T6424&lt;=100,6,IF(T6424&lt;=250,7,8)))))))</f>
        <v>3</v>
      </c>
      <c r="V6424" s="21" t="n">
        <f aca="false">IF(AND(OR(Dashboard!$T$3="All",R6424=Dashboard!$T$3),OR(Dashboard!$T$4="All",D6424=Dashboard!$T$4)),1,0)</f>
        <v>1</v>
      </c>
      <c r="W6424" s="21" t="n">
        <f aca="false">IF(V6424=1,T6424+ROW()/10000000,0)</f>
        <v>21.6006424</v>
      </c>
    </row>
    <row r="6425" customFormat="false" ht="15" hidden="false" customHeight="false" outlineLevel="0" collapsed="false">
      <c r="A6425" s="0" t="n">
        <v>18228854</v>
      </c>
      <c r="B6425" s="0" t="s">
        <v>10687</v>
      </c>
      <c r="C6425" s="0" t="n">
        <v>1</v>
      </c>
      <c r="D6425" s="0" t="s">
        <v>6924</v>
      </c>
      <c r="E6425" s="0" t="s">
        <v>14294</v>
      </c>
      <c r="F6425" s="0" t="s">
        <v>14236</v>
      </c>
      <c r="G6425" s="0" t="s">
        <v>14237</v>
      </c>
      <c r="H6425" s="0" t="s">
        <v>2136</v>
      </c>
      <c r="I6425" s="0" t="s">
        <v>2123</v>
      </c>
      <c r="J6425" s="0" t="s">
        <v>47</v>
      </c>
      <c r="K6425" s="0" t="s">
        <v>46</v>
      </c>
      <c r="L6425" s="0" t="s">
        <v>47</v>
      </c>
      <c r="M6425" s="0" t="s">
        <v>47</v>
      </c>
      <c r="N6425" s="0" t="n">
        <v>2</v>
      </c>
      <c r="O6425" s="0" t="n">
        <v>27</v>
      </c>
      <c r="P6425" s="0" t="n">
        <v>750</v>
      </c>
      <c r="Q6425" s="0" t="n">
        <v>3.4</v>
      </c>
      <c r="R6425" s="0" t="str">
        <f aca="false">INDEX(Lookup!$B$4:$B$18,MATCH(C6425,Lookup!$A$4:$A$18,0))</f>
        <v>India</v>
      </c>
      <c r="S6425" s="20" t="n">
        <f aca="false">INDEX(Lookup!$D$4:$D$18,MATCH(C6425,Lookup!$A$4:$A$18,0))</f>
        <v>0.012</v>
      </c>
      <c r="T6425" s="21" t="n">
        <f aca="false">ROUND(P6425*S6425,2)</f>
        <v>9</v>
      </c>
      <c r="U6425" s="21" t="n">
        <f aca="false">IF(T6425&lt;=10,1,IF(T6425&lt;=20,2,IF(T6425&lt;=30,3,IF(T6425&lt;=40,4,IF(T6425&lt;=50,5,IF(T6425&lt;=100,6,IF(T6425&lt;=250,7,8)))))))</f>
        <v>1</v>
      </c>
      <c r="V6425" s="21" t="n">
        <f aca="false">IF(AND(OR(Dashboard!$T$3="All",R6425=Dashboard!$T$3),OR(Dashboard!$T$4="All",D6425=Dashboard!$T$4)),1,0)</f>
        <v>1</v>
      </c>
      <c r="W6425" s="21" t="n">
        <f aca="false">IF(V6425=1,T6425+ROW()/10000000,0)</f>
        <v>9.0006425</v>
      </c>
    </row>
    <row r="6426" customFormat="false" ht="15" hidden="false" customHeight="false" outlineLevel="0" collapsed="false">
      <c r="A6426" s="0" t="n">
        <v>303105</v>
      </c>
      <c r="B6426" s="0" t="s">
        <v>3136</v>
      </c>
      <c r="C6426" s="0" t="n">
        <v>1</v>
      </c>
      <c r="D6426" s="0" t="s">
        <v>6924</v>
      </c>
      <c r="E6426" s="0" t="s">
        <v>14295</v>
      </c>
      <c r="F6426" s="0" t="s">
        <v>14236</v>
      </c>
      <c r="G6426" s="0" t="s">
        <v>14237</v>
      </c>
      <c r="H6426" s="0" t="s">
        <v>2972</v>
      </c>
      <c r="I6426" s="0" t="s">
        <v>2123</v>
      </c>
      <c r="J6426" s="0" t="s">
        <v>47</v>
      </c>
      <c r="K6426" s="0" t="s">
        <v>47</v>
      </c>
      <c r="L6426" s="0" t="s">
        <v>47</v>
      </c>
      <c r="M6426" s="0" t="s">
        <v>47</v>
      </c>
      <c r="N6426" s="0" t="n">
        <v>1</v>
      </c>
      <c r="O6426" s="0" t="n">
        <v>24</v>
      </c>
      <c r="P6426" s="0" t="n">
        <v>300</v>
      </c>
      <c r="Q6426" s="0" t="n">
        <v>3.2</v>
      </c>
      <c r="R6426" s="0" t="str">
        <f aca="false">INDEX(Lookup!$B$4:$B$18,MATCH(C6426,Lookup!$A$4:$A$18,0))</f>
        <v>India</v>
      </c>
      <c r="S6426" s="20" t="n">
        <f aca="false">INDEX(Lookup!$D$4:$D$18,MATCH(C6426,Lookup!$A$4:$A$18,0))</f>
        <v>0.012</v>
      </c>
      <c r="T6426" s="21" t="n">
        <f aca="false">ROUND(P6426*S6426,2)</f>
        <v>3.6</v>
      </c>
      <c r="U6426" s="21" t="n">
        <f aca="false">IF(T6426&lt;=10,1,IF(T6426&lt;=20,2,IF(T6426&lt;=30,3,IF(T6426&lt;=40,4,IF(T6426&lt;=50,5,IF(T6426&lt;=100,6,IF(T6426&lt;=250,7,8)))))))</f>
        <v>1</v>
      </c>
      <c r="V6426" s="21" t="n">
        <f aca="false">IF(AND(OR(Dashboard!$T$3="All",R6426=Dashboard!$T$3),OR(Dashboard!$T$4="All",D6426=Dashboard!$T$4)),1,0)</f>
        <v>1</v>
      </c>
      <c r="W6426" s="21" t="n">
        <f aca="false">IF(V6426=1,T6426+ROW()/10000000,0)</f>
        <v>3.6006426</v>
      </c>
    </row>
    <row r="6427" customFormat="false" ht="15" hidden="false" customHeight="false" outlineLevel="0" collapsed="false">
      <c r="A6427" s="0" t="n">
        <v>308067</v>
      </c>
      <c r="B6427" s="0" t="s">
        <v>14296</v>
      </c>
      <c r="C6427" s="0" t="n">
        <v>1</v>
      </c>
      <c r="D6427" s="0" t="s">
        <v>6924</v>
      </c>
      <c r="E6427" s="0" t="s">
        <v>14297</v>
      </c>
      <c r="F6427" s="0" t="s">
        <v>14236</v>
      </c>
      <c r="G6427" s="0" t="s">
        <v>14237</v>
      </c>
      <c r="H6427" s="0" t="s">
        <v>5111</v>
      </c>
      <c r="I6427" s="0" t="s">
        <v>2123</v>
      </c>
      <c r="J6427" s="0" t="s">
        <v>47</v>
      </c>
      <c r="K6427" s="0" t="s">
        <v>47</v>
      </c>
      <c r="L6427" s="0" t="s">
        <v>47</v>
      </c>
      <c r="M6427" s="0" t="s">
        <v>47</v>
      </c>
      <c r="N6427" s="0" t="n">
        <v>1</v>
      </c>
      <c r="O6427" s="0" t="n">
        <v>63</v>
      </c>
      <c r="P6427" s="0" t="n">
        <v>450</v>
      </c>
      <c r="Q6427" s="0" t="n">
        <v>3.2</v>
      </c>
      <c r="R6427" s="0" t="str">
        <f aca="false">INDEX(Lookup!$B$4:$B$18,MATCH(C6427,Lookup!$A$4:$A$18,0))</f>
        <v>India</v>
      </c>
      <c r="S6427" s="20" t="n">
        <f aca="false">INDEX(Lookup!$D$4:$D$18,MATCH(C6427,Lookup!$A$4:$A$18,0))</f>
        <v>0.012</v>
      </c>
      <c r="T6427" s="21" t="n">
        <f aca="false">ROUND(P6427*S6427,2)</f>
        <v>5.4</v>
      </c>
      <c r="U6427" s="21" t="n">
        <f aca="false">IF(T6427&lt;=10,1,IF(T6427&lt;=20,2,IF(T6427&lt;=30,3,IF(T6427&lt;=40,4,IF(T6427&lt;=50,5,IF(T6427&lt;=100,6,IF(T6427&lt;=250,7,8)))))))</f>
        <v>1</v>
      </c>
      <c r="V6427" s="21" t="n">
        <f aca="false">IF(AND(OR(Dashboard!$T$3="All",R6427=Dashboard!$T$3),OR(Dashboard!$T$4="All",D6427=Dashboard!$T$4)),1,0)</f>
        <v>1</v>
      </c>
      <c r="W6427" s="21" t="n">
        <f aca="false">IF(V6427=1,T6427+ROW()/10000000,0)</f>
        <v>5.4006427</v>
      </c>
    </row>
    <row r="6428" customFormat="false" ht="15" hidden="false" customHeight="false" outlineLevel="0" collapsed="false">
      <c r="A6428" s="0" t="n">
        <v>18420452</v>
      </c>
      <c r="B6428" s="0" t="s">
        <v>10195</v>
      </c>
      <c r="C6428" s="0" t="n">
        <v>1</v>
      </c>
      <c r="D6428" s="0" t="s">
        <v>6924</v>
      </c>
      <c r="E6428" s="0" t="s">
        <v>14237</v>
      </c>
      <c r="F6428" s="0" t="s">
        <v>14236</v>
      </c>
      <c r="G6428" s="0" t="s">
        <v>14237</v>
      </c>
      <c r="H6428" s="0" t="s">
        <v>2158</v>
      </c>
      <c r="I6428" s="0" t="s">
        <v>2123</v>
      </c>
      <c r="J6428" s="0" t="s">
        <v>47</v>
      </c>
      <c r="K6428" s="0" t="s">
        <v>46</v>
      </c>
      <c r="L6428" s="0" t="s">
        <v>47</v>
      </c>
      <c r="M6428" s="0" t="s">
        <v>47</v>
      </c>
      <c r="N6428" s="0" t="n">
        <v>2</v>
      </c>
      <c r="O6428" s="0" t="n">
        <v>61</v>
      </c>
      <c r="P6428" s="0" t="n">
        <v>700</v>
      </c>
      <c r="Q6428" s="0" t="n">
        <v>4.6</v>
      </c>
      <c r="R6428" s="0" t="str">
        <f aca="false">INDEX(Lookup!$B$4:$B$18,MATCH(C6428,Lookup!$A$4:$A$18,0))</f>
        <v>India</v>
      </c>
      <c r="S6428" s="20" t="n">
        <f aca="false">INDEX(Lookup!$D$4:$D$18,MATCH(C6428,Lookup!$A$4:$A$18,0))</f>
        <v>0.012</v>
      </c>
      <c r="T6428" s="21" t="n">
        <f aca="false">ROUND(P6428*S6428,2)</f>
        <v>8.4</v>
      </c>
      <c r="U6428" s="21" t="n">
        <f aca="false">IF(T6428&lt;=10,1,IF(T6428&lt;=20,2,IF(T6428&lt;=30,3,IF(T6428&lt;=40,4,IF(T6428&lt;=50,5,IF(T6428&lt;=100,6,IF(T6428&lt;=250,7,8)))))))</f>
        <v>1</v>
      </c>
      <c r="V6428" s="21" t="n">
        <f aca="false">IF(AND(OR(Dashboard!$T$3="All",R6428=Dashboard!$T$3),OR(Dashboard!$T$4="All",D6428=Dashboard!$T$4)),1,0)</f>
        <v>1</v>
      </c>
      <c r="W6428" s="21" t="n">
        <f aca="false">IF(V6428=1,T6428+ROW()/10000000,0)</f>
        <v>8.4006428</v>
      </c>
    </row>
    <row r="6429" customFormat="false" ht="15" hidden="false" customHeight="false" outlineLevel="0" collapsed="false">
      <c r="A6429" s="0" t="n">
        <v>1054</v>
      </c>
      <c r="B6429" s="0" t="s">
        <v>14298</v>
      </c>
      <c r="C6429" s="0" t="n">
        <v>1</v>
      </c>
      <c r="D6429" s="0" t="s">
        <v>6924</v>
      </c>
      <c r="E6429" s="0" t="s">
        <v>14299</v>
      </c>
      <c r="F6429" s="0" t="s">
        <v>14236</v>
      </c>
      <c r="G6429" s="0" t="s">
        <v>14237</v>
      </c>
      <c r="H6429" s="0" t="s">
        <v>2122</v>
      </c>
      <c r="I6429" s="0" t="s">
        <v>2123</v>
      </c>
      <c r="J6429" s="0" t="s">
        <v>47</v>
      </c>
      <c r="K6429" s="0" t="s">
        <v>46</v>
      </c>
      <c r="L6429" s="0" t="s">
        <v>47</v>
      </c>
      <c r="M6429" s="0" t="s">
        <v>47</v>
      </c>
      <c r="N6429" s="0" t="n">
        <v>2</v>
      </c>
      <c r="O6429" s="0" t="n">
        <v>198</v>
      </c>
      <c r="P6429" s="0" t="n">
        <v>850</v>
      </c>
      <c r="Q6429" s="0" t="n">
        <v>3.6</v>
      </c>
      <c r="R6429" s="0" t="str">
        <f aca="false">INDEX(Lookup!$B$4:$B$18,MATCH(C6429,Lookup!$A$4:$A$18,0))</f>
        <v>India</v>
      </c>
      <c r="S6429" s="20" t="n">
        <f aca="false">INDEX(Lookup!$D$4:$D$18,MATCH(C6429,Lookup!$A$4:$A$18,0))</f>
        <v>0.012</v>
      </c>
      <c r="T6429" s="21" t="n">
        <f aca="false">ROUND(P6429*S6429,2)</f>
        <v>10.2</v>
      </c>
      <c r="U6429" s="21" t="n">
        <f aca="false">IF(T6429&lt;=10,1,IF(T6429&lt;=20,2,IF(T6429&lt;=30,3,IF(T6429&lt;=40,4,IF(T6429&lt;=50,5,IF(T6429&lt;=100,6,IF(T6429&lt;=250,7,8)))))))</f>
        <v>2</v>
      </c>
      <c r="V6429" s="21" t="n">
        <f aca="false">IF(AND(OR(Dashboard!$T$3="All",R6429=Dashboard!$T$3),OR(Dashboard!$T$4="All",D6429=Dashboard!$T$4)),1,0)</f>
        <v>1</v>
      </c>
      <c r="W6429" s="21" t="n">
        <f aca="false">IF(V6429=1,T6429+ROW()/10000000,0)</f>
        <v>10.2006429</v>
      </c>
    </row>
    <row r="6430" customFormat="false" ht="15" hidden="false" customHeight="false" outlineLevel="0" collapsed="false">
      <c r="A6430" s="0" t="n">
        <v>312634</v>
      </c>
      <c r="B6430" s="0" t="s">
        <v>8299</v>
      </c>
      <c r="C6430" s="0" t="n">
        <v>1</v>
      </c>
      <c r="D6430" s="0" t="s">
        <v>6924</v>
      </c>
      <c r="E6430" s="0" t="s">
        <v>14300</v>
      </c>
      <c r="F6430" s="0" t="s">
        <v>14236</v>
      </c>
      <c r="G6430" s="0" t="s">
        <v>14237</v>
      </c>
      <c r="H6430" s="0" t="s">
        <v>379</v>
      </c>
      <c r="I6430" s="0" t="s">
        <v>2123</v>
      </c>
      <c r="J6430" s="0" t="s">
        <v>47</v>
      </c>
      <c r="K6430" s="0" t="s">
        <v>46</v>
      </c>
      <c r="L6430" s="0" t="s">
        <v>47</v>
      </c>
      <c r="M6430" s="0" t="s">
        <v>47</v>
      </c>
      <c r="N6430" s="0" t="n">
        <v>2</v>
      </c>
      <c r="O6430" s="0" t="n">
        <v>68</v>
      </c>
      <c r="P6430" s="0" t="n">
        <v>600</v>
      </c>
      <c r="Q6430" s="0" t="n">
        <v>3.6</v>
      </c>
      <c r="R6430" s="0" t="str">
        <f aca="false">INDEX(Lookup!$B$4:$B$18,MATCH(C6430,Lookup!$A$4:$A$18,0))</f>
        <v>India</v>
      </c>
      <c r="S6430" s="20" t="n">
        <f aca="false">INDEX(Lookup!$D$4:$D$18,MATCH(C6430,Lookup!$A$4:$A$18,0))</f>
        <v>0.012</v>
      </c>
      <c r="T6430" s="21" t="n">
        <f aca="false">ROUND(P6430*S6430,2)</f>
        <v>7.2</v>
      </c>
      <c r="U6430" s="21" t="n">
        <f aca="false">IF(T6430&lt;=10,1,IF(T6430&lt;=20,2,IF(T6430&lt;=30,3,IF(T6430&lt;=40,4,IF(T6430&lt;=50,5,IF(T6430&lt;=100,6,IF(T6430&lt;=250,7,8)))))))</f>
        <v>1</v>
      </c>
      <c r="V6430" s="21" t="n">
        <f aca="false">IF(AND(OR(Dashboard!$T$3="All",R6430=Dashboard!$T$3),OR(Dashboard!$T$4="All",D6430=Dashboard!$T$4)),1,0)</f>
        <v>1</v>
      </c>
      <c r="W6430" s="21" t="n">
        <f aca="false">IF(V6430=1,T6430+ROW()/10000000,0)</f>
        <v>7.200643</v>
      </c>
    </row>
    <row r="6431" customFormat="false" ht="15" hidden="false" customHeight="false" outlineLevel="0" collapsed="false">
      <c r="A6431" s="0" t="n">
        <v>3516</v>
      </c>
      <c r="B6431" s="0" t="s">
        <v>14301</v>
      </c>
      <c r="C6431" s="0" t="n">
        <v>1</v>
      </c>
      <c r="D6431" s="0" t="s">
        <v>6924</v>
      </c>
      <c r="E6431" s="0" t="s">
        <v>14302</v>
      </c>
      <c r="F6431" s="0" t="s">
        <v>14236</v>
      </c>
      <c r="G6431" s="0" t="s">
        <v>14237</v>
      </c>
      <c r="H6431" s="0" t="s">
        <v>3797</v>
      </c>
      <c r="I6431" s="0" t="s">
        <v>2123</v>
      </c>
      <c r="J6431" s="0" t="s">
        <v>47</v>
      </c>
      <c r="K6431" s="0" t="s">
        <v>46</v>
      </c>
      <c r="L6431" s="0" t="s">
        <v>47</v>
      </c>
      <c r="M6431" s="0" t="s">
        <v>47</v>
      </c>
      <c r="N6431" s="0" t="n">
        <v>2</v>
      </c>
      <c r="O6431" s="0" t="n">
        <v>180</v>
      </c>
      <c r="P6431" s="0" t="n">
        <v>700</v>
      </c>
      <c r="Q6431" s="0" t="n">
        <v>3.5</v>
      </c>
      <c r="R6431" s="0" t="str">
        <f aca="false">INDEX(Lookup!$B$4:$B$18,MATCH(C6431,Lookup!$A$4:$A$18,0))</f>
        <v>India</v>
      </c>
      <c r="S6431" s="20" t="n">
        <f aca="false">INDEX(Lookup!$D$4:$D$18,MATCH(C6431,Lookup!$A$4:$A$18,0))</f>
        <v>0.012</v>
      </c>
      <c r="T6431" s="21" t="n">
        <f aca="false">ROUND(P6431*S6431,2)</f>
        <v>8.4</v>
      </c>
      <c r="U6431" s="21" t="n">
        <f aca="false">IF(T6431&lt;=10,1,IF(T6431&lt;=20,2,IF(T6431&lt;=30,3,IF(T6431&lt;=40,4,IF(T6431&lt;=50,5,IF(T6431&lt;=100,6,IF(T6431&lt;=250,7,8)))))))</f>
        <v>1</v>
      </c>
      <c r="V6431" s="21" t="n">
        <f aca="false">IF(AND(OR(Dashboard!$T$3="All",R6431=Dashboard!$T$3),OR(Dashboard!$T$4="All",D6431=Dashboard!$T$4)),1,0)</f>
        <v>1</v>
      </c>
      <c r="W6431" s="21" t="n">
        <f aca="false">IF(V6431=1,T6431+ROW()/10000000,0)</f>
        <v>8.4006431</v>
      </c>
    </row>
    <row r="6432" customFormat="false" ht="15" hidden="false" customHeight="false" outlineLevel="0" collapsed="false">
      <c r="A6432" s="0" t="n">
        <v>5595</v>
      </c>
      <c r="B6432" s="0" t="s">
        <v>3113</v>
      </c>
      <c r="C6432" s="0" t="n">
        <v>1</v>
      </c>
      <c r="D6432" s="0" t="s">
        <v>6924</v>
      </c>
      <c r="E6432" s="0" t="s">
        <v>14303</v>
      </c>
      <c r="F6432" s="0" t="s">
        <v>14236</v>
      </c>
      <c r="G6432" s="0" t="s">
        <v>14237</v>
      </c>
      <c r="H6432" s="0" t="s">
        <v>153</v>
      </c>
      <c r="I6432" s="0" t="s">
        <v>2123</v>
      </c>
      <c r="J6432" s="0" t="s">
        <v>47</v>
      </c>
      <c r="K6432" s="0" t="s">
        <v>47</v>
      </c>
      <c r="L6432" s="0" t="s">
        <v>47</v>
      </c>
      <c r="M6432" s="0" t="s">
        <v>47</v>
      </c>
      <c r="N6432" s="0" t="n">
        <v>1</v>
      </c>
      <c r="O6432" s="0" t="n">
        <v>58</v>
      </c>
      <c r="P6432" s="0" t="n">
        <v>450</v>
      </c>
      <c r="Q6432" s="0" t="n">
        <v>3.6</v>
      </c>
      <c r="R6432" s="0" t="str">
        <f aca="false">INDEX(Lookup!$B$4:$B$18,MATCH(C6432,Lookup!$A$4:$A$18,0))</f>
        <v>India</v>
      </c>
      <c r="S6432" s="20" t="n">
        <f aca="false">INDEX(Lookup!$D$4:$D$18,MATCH(C6432,Lookup!$A$4:$A$18,0))</f>
        <v>0.012</v>
      </c>
      <c r="T6432" s="21" t="n">
        <f aca="false">ROUND(P6432*S6432,2)</f>
        <v>5.4</v>
      </c>
      <c r="U6432" s="21" t="n">
        <f aca="false">IF(T6432&lt;=10,1,IF(T6432&lt;=20,2,IF(T6432&lt;=30,3,IF(T6432&lt;=40,4,IF(T6432&lt;=50,5,IF(T6432&lt;=100,6,IF(T6432&lt;=250,7,8)))))))</f>
        <v>1</v>
      </c>
      <c r="V6432" s="21" t="n">
        <f aca="false">IF(AND(OR(Dashboard!$T$3="All",R6432=Dashboard!$T$3),OR(Dashboard!$T$4="All",D6432=Dashboard!$T$4)),1,0)</f>
        <v>1</v>
      </c>
      <c r="W6432" s="21" t="n">
        <f aca="false">IF(V6432=1,T6432+ROW()/10000000,0)</f>
        <v>5.4006432</v>
      </c>
    </row>
    <row r="6433" customFormat="false" ht="15" hidden="false" customHeight="false" outlineLevel="0" collapsed="false">
      <c r="A6433" s="0" t="n">
        <v>18232108</v>
      </c>
      <c r="B6433" s="0" t="s">
        <v>8314</v>
      </c>
      <c r="C6433" s="0" t="n">
        <v>1</v>
      </c>
      <c r="D6433" s="0" t="s">
        <v>6924</v>
      </c>
      <c r="E6433" s="0" t="s">
        <v>14304</v>
      </c>
      <c r="F6433" s="0" t="s">
        <v>14236</v>
      </c>
      <c r="G6433" s="0" t="s">
        <v>14237</v>
      </c>
      <c r="H6433" s="0" t="s">
        <v>8316</v>
      </c>
      <c r="I6433" s="0" t="s">
        <v>2123</v>
      </c>
      <c r="J6433" s="0" t="s">
        <v>47</v>
      </c>
      <c r="K6433" s="0" t="s">
        <v>46</v>
      </c>
      <c r="L6433" s="0" t="s">
        <v>47</v>
      </c>
      <c r="M6433" s="0" t="s">
        <v>47</v>
      </c>
      <c r="N6433" s="0" t="n">
        <v>2</v>
      </c>
      <c r="O6433" s="0" t="n">
        <v>75</v>
      </c>
      <c r="P6433" s="0" t="n">
        <v>900</v>
      </c>
      <c r="Q6433" s="0" t="n">
        <v>3.9</v>
      </c>
      <c r="R6433" s="0" t="str">
        <f aca="false">INDEX(Lookup!$B$4:$B$18,MATCH(C6433,Lookup!$A$4:$A$18,0))</f>
        <v>India</v>
      </c>
      <c r="S6433" s="20" t="n">
        <f aca="false">INDEX(Lookup!$D$4:$D$18,MATCH(C6433,Lookup!$A$4:$A$18,0))</f>
        <v>0.012</v>
      </c>
      <c r="T6433" s="21" t="n">
        <f aca="false">ROUND(P6433*S6433,2)</f>
        <v>10.8</v>
      </c>
      <c r="U6433" s="21" t="n">
        <f aca="false">IF(T6433&lt;=10,1,IF(T6433&lt;=20,2,IF(T6433&lt;=30,3,IF(T6433&lt;=40,4,IF(T6433&lt;=50,5,IF(T6433&lt;=100,6,IF(T6433&lt;=250,7,8)))))))</f>
        <v>2</v>
      </c>
      <c r="V6433" s="21" t="n">
        <f aca="false">IF(AND(OR(Dashboard!$T$3="All",R6433=Dashboard!$T$3),OR(Dashboard!$T$4="All",D6433=Dashboard!$T$4)),1,0)</f>
        <v>1</v>
      </c>
      <c r="W6433" s="21" t="n">
        <f aca="false">IF(V6433=1,T6433+ROW()/10000000,0)</f>
        <v>10.8006433</v>
      </c>
    </row>
    <row r="6434" customFormat="false" ht="15" hidden="false" customHeight="false" outlineLevel="0" collapsed="false">
      <c r="A6434" s="0" t="n">
        <v>18358681</v>
      </c>
      <c r="B6434" s="0" t="s">
        <v>14305</v>
      </c>
      <c r="C6434" s="0" t="n">
        <v>1</v>
      </c>
      <c r="D6434" s="0" t="s">
        <v>6924</v>
      </c>
      <c r="E6434" s="0" t="s">
        <v>14306</v>
      </c>
      <c r="F6434" s="0" t="s">
        <v>14236</v>
      </c>
      <c r="G6434" s="0" t="s">
        <v>14237</v>
      </c>
      <c r="H6434" s="0" t="s">
        <v>3777</v>
      </c>
      <c r="I6434" s="0" t="s">
        <v>2123</v>
      </c>
      <c r="J6434" s="0" t="s">
        <v>46</v>
      </c>
      <c r="K6434" s="0" t="s">
        <v>47</v>
      </c>
      <c r="L6434" s="0" t="s">
        <v>47</v>
      </c>
      <c r="M6434" s="0" t="s">
        <v>47</v>
      </c>
      <c r="N6434" s="0" t="n">
        <v>3</v>
      </c>
      <c r="O6434" s="0" t="n">
        <v>96</v>
      </c>
      <c r="P6434" s="0" t="n">
        <v>1200</v>
      </c>
      <c r="Q6434" s="0" t="n">
        <v>3.8</v>
      </c>
      <c r="R6434" s="0" t="str">
        <f aca="false">INDEX(Lookup!$B$4:$B$18,MATCH(C6434,Lookup!$A$4:$A$18,0))</f>
        <v>India</v>
      </c>
      <c r="S6434" s="20" t="n">
        <f aca="false">INDEX(Lookup!$D$4:$D$18,MATCH(C6434,Lookup!$A$4:$A$18,0))</f>
        <v>0.012</v>
      </c>
      <c r="T6434" s="21" t="n">
        <f aca="false">ROUND(P6434*S6434,2)</f>
        <v>14.4</v>
      </c>
      <c r="U6434" s="21" t="n">
        <f aca="false">IF(T6434&lt;=10,1,IF(T6434&lt;=20,2,IF(T6434&lt;=30,3,IF(T6434&lt;=40,4,IF(T6434&lt;=50,5,IF(T6434&lt;=100,6,IF(T6434&lt;=250,7,8)))))))</f>
        <v>2</v>
      </c>
      <c r="V6434" s="21" t="n">
        <f aca="false">IF(AND(OR(Dashboard!$T$3="All",R6434=Dashboard!$T$3),OR(Dashboard!$T$4="All",D6434=Dashboard!$T$4)),1,0)</f>
        <v>1</v>
      </c>
      <c r="W6434" s="21" t="n">
        <f aca="false">IF(V6434=1,T6434+ROW()/10000000,0)</f>
        <v>14.4006434</v>
      </c>
    </row>
    <row r="6435" customFormat="false" ht="15" hidden="false" customHeight="false" outlineLevel="0" collapsed="false">
      <c r="A6435" s="0" t="n">
        <v>18418237</v>
      </c>
      <c r="B6435" s="0" t="s">
        <v>14307</v>
      </c>
      <c r="C6435" s="0" t="n">
        <v>1</v>
      </c>
      <c r="D6435" s="0" t="s">
        <v>6924</v>
      </c>
      <c r="E6435" s="0" t="s">
        <v>14308</v>
      </c>
      <c r="F6435" s="0" t="s">
        <v>14236</v>
      </c>
      <c r="G6435" s="0" t="s">
        <v>14237</v>
      </c>
      <c r="H6435" s="0" t="s">
        <v>2128</v>
      </c>
      <c r="I6435" s="0" t="s">
        <v>2123</v>
      </c>
      <c r="J6435" s="0" t="s">
        <v>46</v>
      </c>
      <c r="K6435" s="0" t="s">
        <v>47</v>
      </c>
      <c r="L6435" s="0" t="s">
        <v>47</v>
      </c>
      <c r="M6435" s="0" t="s">
        <v>47</v>
      </c>
      <c r="N6435" s="0" t="n">
        <v>3</v>
      </c>
      <c r="O6435" s="0" t="n">
        <v>140</v>
      </c>
      <c r="P6435" s="0" t="n">
        <v>1500</v>
      </c>
      <c r="Q6435" s="0" t="n">
        <v>3.8</v>
      </c>
      <c r="R6435" s="0" t="str">
        <f aca="false">INDEX(Lookup!$B$4:$B$18,MATCH(C6435,Lookup!$A$4:$A$18,0))</f>
        <v>India</v>
      </c>
      <c r="S6435" s="20" t="n">
        <f aca="false">INDEX(Lookup!$D$4:$D$18,MATCH(C6435,Lookup!$A$4:$A$18,0))</f>
        <v>0.012</v>
      </c>
      <c r="T6435" s="21" t="n">
        <f aca="false">ROUND(P6435*S6435,2)</f>
        <v>18</v>
      </c>
      <c r="U6435" s="21" t="n">
        <f aca="false">IF(T6435&lt;=10,1,IF(T6435&lt;=20,2,IF(T6435&lt;=30,3,IF(T6435&lt;=40,4,IF(T6435&lt;=50,5,IF(T6435&lt;=100,6,IF(T6435&lt;=250,7,8)))))))</f>
        <v>2</v>
      </c>
      <c r="V6435" s="21" t="n">
        <f aca="false">IF(AND(OR(Dashboard!$T$3="All",R6435=Dashboard!$T$3),OR(Dashboard!$T$4="All",D6435=Dashboard!$T$4)),1,0)</f>
        <v>1</v>
      </c>
      <c r="W6435" s="21" t="n">
        <f aca="false">IF(V6435=1,T6435+ROW()/10000000,0)</f>
        <v>18.0006435</v>
      </c>
    </row>
    <row r="6436" customFormat="false" ht="15" hidden="false" customHeight="false" outlineLevel="0" collapsed="false">
      <c r="A6436" s="0" t="n">
        <v>9230</v>
      </c>
      <c r="B6436" s="0" t="s">
        <v>14156</v>
      </c>
      <c r="C6436" s="0" t="n">
        <v>1</v>
      </c>
      <c r="D6436" s="0" t="s">
        <v>6924</v>
      </c>
      <c r="E6436" s="0" t="s">
        <v>14309</v>
      </c>
      <c r="F6436" s="0" t="s">
        <v>14236</v>
      </c>
      <c r="G6436" s="0" t="s">
        <v>14237</v>
      </c>
      <c r="H6436" s="0" t="s">
        <v>4467</v>
      </c>
      <c r="I6436" s="0" t="s">
        <v>2123</v>
      </c>
      <c r="J6436" s="0" t="s">
        <v>47</v>
      </c>
      <c r="K6436" s="0" t="s">
        <v>47</v>
      </c>
      <c r="L6436" s="0" t="s">
        <v>47</v>
      </c>
      <c r="M6436" s="0" t="s">
        <v>47</v>
      </c>
      <c r="N6436" s="0" t="n">
        <v>1</v>
      </c>
      <c r="O6436" s="0" t="n">
        <v>96</v>
      </c>
      <c r="P6436" s="0" t="n">
        <v>300</v>
      </c>
      <c r="Q6436" s="0" t="n">
        <v>3.7</v>
      </c>
      <c r="R6436" s="0" t="str">
        <f aca="false">INDEX(Lookup!$B$4:$B$18,MATCH(C6436,Lookup!$A$4:$A$18,0))</f>
        <v>India</v>
      </c>
      <c r="S6436" s="20" t="n">
        <f aca="false">INDEX(Lookup!$D$4:$D$18,MATCH(C6436,Lookup!$A$4:$A$18,0))</f>
        <v>0.012</v>
      </c>
      <c r="T6436" s="21" t="n">
        <f aca="false">ROUND(P6436*S6436,2)</f>
        <v>3.6</v>
      </c>
      <c r="U6436" s="21" t="n">
        <f aca="false">IF(T6436&lt;=10,1,IF(T6436&lt;=20,2,IF(T6436&lt;=30,3,IF(T6436&lt;=40,4,IF(T6436&lt;=50,5,IF(T6436&lt;=100,6,IF(T6436&lt;=250,7,8)))))))</f>
        <v>1</v>
      </c>
      <c r="V6436" s="21" t="n">
        <f aca="false">IF(AND(OR(Dashboard!$T$3="All",R6436=Dashboard!$T$3),OR(Dashboard!$T$4="All",D6436=Dashboard!$T$4)),1,0)</f>
        <v>1</v>
      </c>
      <c r="W6436" s="21" t="n">
        <f aca="false">IF(V6436=1,T6436+ROW()/10000000,0)</f>
        <v>3.6006436</v>
      </c>
    </row>
    <row r="6437" customFormat="false" ht="15" hidden="false" customHeight="false" outlineLevel="0" collapsed="false">
      <c r="A6437" s="0" t="n">
        <v>6901</v>
      </c>
      <c r="B6437" s="0" t="s">
        <v>14310</v>
      </c>
      <c r="C6437" s="0" t="n">
        <v>1</v>
      </c>
      <c r="D6437" s="0" t="s">
        <v>6924</v>
      </c>
      <c r="E6437" s="0" t="s">
        <v>14311</v>
      </c>
      <c r="F6437" s="0" t="s">
        <v>14236</v>
      </c>
      <c r="G6437" s="0" t="s">
        <v>14237</v>
      </c>
      <c r="H6437" s="0" t="s">
        <v>4128</v>
      </c>
      <c r="I6437" s="0" t="s">
        <v>2123</v>
      </c>
      <c r="J6437" s="0" t="s">
        <v>47</v>
      </c>
      <c r="K6437" s="0" t="s">
        <v>47</v>
      </c>
      <c r="L6437" s="0" t="s">
        <v>47</v>
      </c>
      <c r="M6437" s="0" t="s">
        <v>47</v>
      </c>
      <c r="N6437" s="0" t="n">
        <v>1</v>
      </c>
      <c r="O6437" s="0" t="n">
        <v>36</v>
      </c>
      <c r="P6437" s="0" t="n">
        <v>150</v>
      </c>
      <c r="Q6437" s="0" t="n">
        <v>3.5</v>
      </c>
      <c r="R6437" s="0" t="str">
        <f aca="false">INDEX(Lookup!$B$4:$B$18,MATCH(C6437,Lookup!$A$4:$A$18,0))</f>
        <v>India</v>
      </c>
      <c r="S6437" s="20" t="n">
        <f aca="false">INDEX(Lookup!$D$4:$D$18,MATCH(C6437,Lookup!$A$4:$A$18,0))</f>
        <v>0.012</v>
      </c>
      <c r="T6437" s="21" t="n">
        <f aca="false">ROUND(P6437*S6437,2)</f>
        <v>1.8</v>
      </c>
      <c r="U6437" s="21" t="n">
        <f aca="false">IF(T6437&lt;=10,1,IF(T6437&lt;=20,2,IF(T6437&lt;=30,3,IF(T6437&lt;=40,4,IF(T6437&lt;=50,5,IF(T6437&lt;=100,6,IF(T6437&lt;=250,7,8)))))))</f>
        <v>1</v>
      </c>
      <c r="V6437" s="21" t="n">
        <f aca="false">IF(AND(OR(Dashboard!$T$3="All",R6437=Dashboard!$T$3),OR(Dashboard!$T$4="All",D6437=Dashboard!$T$4)),1,0)</f>
        <v>1</v>
      </c>
      <c r="W6437" s="21" t="n">
        <f aca="false">IF(V6437=1,T6437+ROW()/10000000,0)</f>
        <v>1.8006437</v>
      </c>
    </row>
    <row r="6438" customFormat="false" ht="15" hidden="false" customHeight="false" outlineLevel="0" collapsed="false">
      <c r="A6438" s="0" t="n">
        <v>18403003</v>
      </c>
      <c r="B6438" s="0" t="s">
        <v>14312</v>
      </c>
      <c r="C6438" s="0" t="n">
        <v>1</v>
      </c>
      <c r="D6438" s="0" t="s">
        <v>6924</v>
      </c>
      <c r="E6438" s="0" t="s">
        <v>14313</v>
      </c>
      <c r="F6438" s="0" t="s">
        <v>14236</v>
      </c>
      <c r="G6438" s="0" t="s">
        <v>14237</v>
      </c>
      <c r="H6438" s="0" t="s">
        <v>1830</v>
      </c>
      <c r="I6438" s="0" t="s">
        <v>2123</v>
      </c>
      <c r="J6438" s="0" t="s">
        <v>47</v>
      </c>
      <c r="K6438" s="0" t="s">
        <v>46</v>
      </c>
      <c r="L6438" s="0" t="s">
        <v>47</v>
      </c>
      <c r="M6438" s="0" t="s">
        <v>47</v>
      </c>
      <c r="N6438" s="0" t="n">
        <v>1</v>
      </c>
      <c r="O6438" s="0" t="n">
        <v>19</v>
      </c>
      <c r="P6438" s="0" t="n">
        <v>300</v>
      </c>
      <c r="Q6438" s="0" t="n">
        <v>3.5</v>
      </c>
      <c r="R6438" s="0" t="str">
        <f aca="false">INDEX(Lookup!$B$4:$B$18,MATCH(C6438,Lookup!$A$4:$A$18,0))</f>
        <v>India</v>
      </c>
      <c r="S6438" s="20" t="n">
        <f aca="false">INDEX(Lookup!$D$4:$D$18,MATCH(C6438,Lookup!$A$4:$A$18,0))</f>
        <v>0.012</v>
      </c>
      <c r="T6438" s="21" t="n">
        <f aca="false">ROUND(P6438*S6438,2)</f>
        <v>3.6</v>
      </c>
      <c r="U6438" s="21" t="n">
        <f aca="false">IF(T6438&lt;=10,1,IF(T6438&lt;=20,2,IF(T6438&lt;=30,3,IF(T6438&lt;=40,4,IF(T6438&lt;=50,5,IF(T6438&lt;=100,6,IF(T6438&lt;=250,7,8)))))))</f>
        <v>1</v>
      </c>
      <c r="V6438" s="21" t="n">
        <f aca="false">IF(AND(OR(Dashboard!$T$3="All",R6438=Dashboard!$T$3),OR(Dashboard!$T$4="All",D6438=Dashboard!$T$4)),1,0)</f>
        <v>1</v>
      </c>
      <c r="W6438" s="21" t="n">
        <f aca="false">IF(V6438=1,T6438+ROW()/10000000,0)</f>
        <v>3.6006438</v>
      </c>
    </row>
    <row r="6439" customFormat="false" ht="15" hidden="false" customHeight="false" outlineLevel="0" collapsed="false">
      <c r="A6439" s="0" t="n">
        <v>311421</v>
      </c>
      <c r="B6439" s="0" t="s">
        <v>14314</v>
      </c>
      <c r="C6439" s="0" t="n">
        <v>1</v>
      </c>
      <c r="D6439" s="0" t="s">
        <v>6924</v>
      </c>
      <c r="E6439" s="0" t="s">
        <v>14300</v>
      </c>
      <c r="F6439" s="0" t="s">
        <v>14236</v>
      </c>
      <c r="G6439" s="0" t="s">
        <v>14237</v>
      </c>
      <c r="H6439" s="0" t="s">
        <v>2868</v>
      </c>
      <c r="I6439" s="0" t="s">
        <v>2123</v>
      </c>
      <c r="J6439" s="0" t="s">
        <v>47</v>
      </c>
      <c r="K6439" s="0" t="s">
        <v>46</v>
      </c>
      <c r="L6439" s="0" t="s">
        <v>47</v>
      </c>
      <c r="M6439" s="0" t="s">
        <v>47</v>
      </c>
      <c r="N6439" s="0" t="n">
        <v>1</v>
      </c>
      <c r="O6439" s="0" t="n">
        <v>89</v>
      </c>
      <c r="P6439" s="0" t="n">
        <v>400</v>
      </c>
      <c r="Q6439" s="0" t="n">
        <v>3.9</v>
      </c>
      <c r="R6439" s="0" t="str">
        <f aca="false">INDEX(Lookup!$B$4:$B$18,MATCH(C6439,Lookup!$A$4:$A$18,0))</f>
        <v>India</v>
      </c>
      <c r="S6439" s="20" t="n">
        <f aca="false">INDEX(Lookup!$D$4:$D$18,MATCH(C6439,Lookup!$A$4:$A$18,0))</f>
        <v>0.012</v>
      </c>
      <c r="T6439" s="21" t="n">
        <f aca="false">ROUND(P6439*S6439,2)</f>
        <v>4.8</v>
      </c>
      <c r="U6439" s="21" t="n">
        <f aca="false">IF(T6439&lt;=10,1,IF(T6439&lt;=20,2,IF(T6439&lt;=30,3,IF(T6439&lt;=40,4,IF(T6439&lt;=50,5,IF(T6439&lt;=100,6,IF(T6439&lt;=250,7,8)))))))</f>
        <v>1</v>
      </c>
      <c r="V6439" s="21" t="n">
        <f aca="false">IF(AND(OR(Dashboard!$T$3="All",R6439=Dashboard!$T$3),OR(Dashboard!$T$4="All",D6439=Dashboard!$T$4)),1,0)</f>
        <v>1</v>
      </c>
      <c r="W6439" s="21" t="n">
        <f aca="false">IF(V6439=1,T6439+ROW()/10000000,0)</f>
        <v>4.8006439</v>
      </c>
    </row>
    <row r="6440" customFormat="false" ht="15" hidden="false" customHeight="false" outlineLevel="0" collapsed="false">
      <c r="A6440" s="0" t="n">
        <v>176</v>
      </c>
      <c r="B6440" s="0" t="s">
        <v>2296</v>
      </c>
      <c r="C6440" s="0" t="n">
        <v>1</v>
      </c>
      <c r="D6440" s="0" t="s">
        <v>6924</v>
      </c>
      <c r="E6440" s="0" t="s">
        <v>14315</v>
      </c>
      <c r="F6440" s="0" t="s">
        <v>14236</v>
      </c>
      <c r="G6440" s="0" t="s">
        <v>14237</v>
      </c>
      <c r="H6440" s="0" t="s">
        <v>1898</v>
      </c>
      <c r="I6440" s="0" t="s">
        <v>2123</v>
      </c>
      <c r="J6440" s="0" t="s">
        <v>47</v>
      </c>
      <c r="K6440" s="0" t="s">
        <v>46</v>
      </c>
      <c r="L6440" s="0" t="s">
        <v>47</v>
      </c>
      <c r="M6440" s="0" t="s">
        <v>47</v>
      </c>
      <c r="N6440" s="0" t="n">
        <v>2</v>
      </c>
      <c r="O6440" s="0" t="n">
        <v>141</v>
      </c>
      <c r="P6440" s="0" t="n">
        <v>500</v>
      </c>
      <c r="Q6440" s="0" t="n">
        <v>3.7</v>
      </c>
      <c r="R6440" s="0" t="str">
        <f aca="false">INDEX(Lookup!$B$4:$B$18,MATCH(C6440,Lookup!$A$4:$A$18,0))</f>
        <v>India</v>
      </c>
      <c r="S6440" s="20" t="n">
        <f aca="false">INDEX(Lookup!$D$4:$D$18,MATCH(C6440,Lookup!$A$4:$A$18,0))</f>
        <v>0.012</v>
      </c>
      <c r="T6440" s="21" t="n">
        <f aca="false">ROUND(P6440*S6440,2)</f>
        <v>6</v>
      </c>
      <c r="U6440" s="21" t="n">
        <f aca="false">IF(T6440&lt;=10,1,IF(T6440&lt;=20,2,IF(T6440&lt;=30,3,IF(T6440&lt;=40,4,IF(T6440&lt;=50,5,IF(T6440&lt;=100,6,IF(T6440&lt;=250,7,8)))))))</f>
        <v>1</v>
      </c>
      <c r="V6440" s="21" t="n">
        <f aca="false">IF(AND(OR(Dashboard!$T$3="All",R6440=Dashboard!$T$3),OR(Dashboard!$T$4="All",D6440=Dashboard!$T$4)),1,0)</f>
        <v>1</v>
      </c>
      <c r="W6440" s="21" t="n">
        <f aca="false">IF(V6440=1,T6440+ROW()/10000000,0)</f>
        <v>6.000644</v>
      </c>
    </row>
    <row r="6441" customFormat="false" ht="15" hidden="false" customHeight="false" outlineLevel="0" collapsed="false">
      <c r="A6441" s="0" t="n">
        <v>1992</v>
      </c>
      <c r="B6441" s="0" t="s">
        <v>14316</v>
      </c>
      <c r="C6441" s="0" t="n">
        <v>1</v>
      </c>
      <c r="D6441" s="0" t="s">
        <v>6924</v>
      </c>
      <c r="E6441" s="0" t="s">
        <v>14317</v>
      </c>
      <c r="F6441" s="0" t="s">
        <v>14236</v>
      </c>
      <c r="G6441" s="0" t="s">
        <v>14237</v>
      </c>
      <c r="H6441" s="0" t="s">
        <v>2359</v>
      </c>
      <c r="I6441" s="0" t="s">
        <v>2123</v>
      </c>
      <c r="J6441" s="0" t="s">
        <v>47</v>
      </c>
      <c r="K6441" s="0" t="s">
        <v>46</v>
      </c>
      <c r="L6441" s="0" t="s">
        <v>47</v>
      </c>
      <c r="M6441" s="0" t="s">
        <v>47</v>
      </c>
      <c r="N6441" s="0" t="n">
        <v>2</v>
      </c>
      <c r="O6441" s="0" t="n">
        <v>150</v>
      </c>
      <c r="P6441" s="0" t="n">
        <v>650</v>
      </c>
      <c r="Q6441" s="0" t="n">
        <v>3.5</v>
      </c>
      <c r="R6441" s="0" t="str">
        <f aca="false">INDEX(Lookup!$B$4:$B$18,MATCH(C6441,Lookup!$A$4:$A$18,0))</f>
        <v>India</v>
      </c>
      <c r="S6441" s="20" t="n">
        <f aca="false">INDEX(Lookup!$D$4:$D$18,MATCH(C6441,Lookup!$A$4:$A$18,0))</f>
        <v>0.012</v>
      </c>
      <c r="T6441" s="21" t="n">
        <f aca="false">ROUND(P6441*S6441,2)</f>
        <v>7.8</v>
      </c>
      <c r="U6441" s="21" t="n">
        <f aca="false">IF(T6441&lt;=10,1,IF(T6441&lt;=20,2,IF(T6441&lt;=30,3,IF(T6441&lt;=40,4,IF(T6441&lt;=50,5,IF(T6441&lt;=100,6,IF(T6441&lt;=250,7,8)))))))</f>
        <v>1</v>
      </c>
      <c r="V6441" s="21" t="n">
        <f aca="false">IF(AND(OR(Dashboard!$T$3="All",R6441=Dashboard!$T$3),OR(Dashboard!$T$4="All",D6441=Dashboard!$T$4)),1,0)</f>
        <v>1</v>
      </c>
      <c r="W6441" s="21" t="n">
        <f aca="false">IF(V6441=1,T6441+ROW()/10000000,0)</f>
        <v>7.8006441</v>
      </c>
    </row>
    <row r="6442" customFormat="false" ht="15" hidden="false" customHeight="false" outlineLevel="0" collapsed="false">
      <c r="A6442" s="0" t="n">
        <v>18287382</v>
      </c>
      <c r="B6442" s="0" t="s">
        <v>9296</v>
      </c>
      <c r="C6442" s="0" t="n">
        <v>1</v>
      </c>
      <c r="D6442" s="0" t="s">
        <v>6924</v>
      </c>
      <c r="E6442" s="0" t="s">
        <v>14318</v>
      </c>
      <c r="F6442" s="0" t="s">
        <v>14236</v>
      </c>
      <c r="G6442" s="0" t="s">
        <v>14237</v>
      </c>
      <c r="H6442" s="0" t="s">
        <v>9298</v>
      </c>
      <c r="I6442" s="0" t="s">
        <v>2123</v>
      </c>
      <c r="J6442" s="0" t="s">
        <v>46</v>
      </c>
      <c r="K6442" s="0" t="s">
        <v>46</v>
      </c>
      <c r="L6442" s="0" t="s">
        <v>47</v>
      </c>
      <c r="M6442" s="0" t="s">
        <v>47</v>
      </c>
      <c r="N6442" s="0" t="n">
        <v>2</v>
      </c>
      <c r="O6442" s="0" t="n">
        <v>64</v>
      </c>
      <c r="P6442" s="0" t="n">
        <v>900</v>
      </c>
      <c r="Q6442" s="0" t="n">
        <v>3.6</v>
      </c>
      <c r="R6442" s="0" t="str">
        <f aca="false">INDEX(Lookup!$B$4:$B$18,MATCH(C6442,Lookup!$A$4:$A$18,0))</f>
        <v>India</v>
      </c>
      <c r="S6442" s="20" t="n">
        <f aca="false">INDEX(Lookup!$D$4:$D$18,MATCH(C6442,Lookup!$A$4:$A$18,0))</f>
        <v>0.012</v>
      </c>
      <c r="T6442" s="21" t="n">
        <f aca="false">ROUND(P6442*S6442,2)</f>
        <v>10.8</v>
      </c>
      <c r="U6442" s="21" t="n">
        <f aca="false">IF(T6442&lt;=10,1,IF(T6442&lt;=20,2,IF(T6442&lt;=30,3,IF(T6442&lt;=40,4,IF(T6442&lt;=50,5,IF(T6442&lt;=100,6,IF(T6442&lt;=250,7,8)))))))</f>
        <v>2</v>
      </c>
      <c r="V6442" s="21" t="n">
        <f aca="false">IF(AND(OR(Dashboard!$T$3="All",R6442=Dashboard!$T$3),OR(Dashboard!$T$4="All",D6442=Dashboard!$T$4)),1,0)</f>
        <v>1</v>
      </c>
      <c r="W6442" s="21" t="n">
        <f aca="false">IF(V6442=1,T6442+ROW()/10000000,0)</f>
        <v>10.8006442</v>
      </c>
    </row>
    <row r="6443" customFormat="false" ht="15" hidden="false" customHeight="false" outlineLevel="0" collapsed="false">
      <c r="A6443" s="0" t="n">
        <v>18294251</v>
      </c>
      <c r="B6443" s="0" t="s">
        <v>11959</v>
      </c>
      <c r="C6443" s="0" t="n">
        <v>1</v>
      </c>
      <c r="D6443" s="0" t="s">
        <v>6924</v>
      </c>
      <c r="E6443" s="0" t="s">
        <v>14319</v>
      </c>
      <c r="F6443" s="0" t="s">
        <v>14236</v>
      </c>
      <c r="G6443" s="0" t="s">
        <v>14237</v>
      </c>
      <c r="H6443" s="0" t="s">
        <v>3067</v>
      </c>
      <c r="I6443" s="0" t="s">
        <v>2123</v>
      </c>
      <c r="J6443" s="0" t="s">
        <v>47</v>
      </c>
      <c r="K6443" s="0" t="s">
        <v>46</v>
      </c>
      <c r="L6443" s="0" t="s">
        <v>47</v>
      </c>
      <c r="M6443" s="0" t="s">
        <v>47</v>
      </c>
      <c r="N6443" s="0" t="n">
        <v>2</v>
      </c>
      <c r="O6443" s="0" t="n">
        <v>68</v>
      </c>
      <c r="P6443" s="0" t="n">
        <v>550</v>
      </c>
      <c r="Q6443" s="0" t="n">
        <v>3.6</v>
      </c>
      <c r="R6443" s="0" t="str">
        <f aca="false">INDEX(Lookup!$B$4:$B$18,MATCH(C6443,Lookup!$A$4:$A$18,0))</f>
        <v>India</v>
      </c>
      <c r="S6443" s="20" t="n">
        <f aca="false">INDEX(Lookup!$D$4:$D$18,MATCH(C6443,Lookup!$A$4:$A$18,0))</f>
        <v>0.012</v>
      </c>
      <c r="T6443" s="21" t="n">
        <f aca="false">ROUND(P6443*S6443,2)</f>
        <v>6.6</v>
      </c>
      <c r="U6443" s="21" t="n">
        <f aca="false">IF(T6443&lt;=10,1,IF(T6443&lt;=20,2,IF(T6443&lt;=30,3,IF(T6443&lt;=40,4,IF(T6443&lt;=50,5,IF(T6443&lt;=100,6,IF(T6443&lt;=250,7,8)))))))</f>
        <v>1</v>
      </c>
      <c r="V6443" s="21" t="n">
        <f aca="false">IF(AND(OR(Dashboard!$T$3="All",R6443=Dashboard!$T$3),OR(Dashboard!$T$4="All",D6443=Dashboard!$T$4)),1,0)</f>
        <v>1</v>
      </c>
      <c r="W6443" s="21" t="n">
        <f aca="false">IF(V6443=1,T6443+ROW()/10000000,0)</f>
        <v>6.6006443</v>
      </c>
    </row>
    <row r="6444" customFormat="false" ht="15" hidden="false" customHeight="false" outlineLevel="0" collapsed="false">
      <c r="A6444" s="0" t="n">
        <v>18291260</v>
      </c>
      <c r="B6444" s="0" t="s">
        <v>14320</v>
      </c>
      <c r="C6444" s="0" t="n">
        <v>1</v>
      </c>
      <c r="D6444" s="0" t="s">
        <v>6924</v>
      </c>
      <c r="E6444" s="0" t="s">
        <v>14321</v>
      </c>
      <c r="F6444" s="0" t="s">
        <v>14236</v>
      </c>
      <c r="G6444" s="0" t="s">
        <v>14237</v>
      </c>
      <c r="H6444" s="0" t="s">
        <v>2538</v>
      </c>
      <c r="I6444" s="0" t="s">
        <v>2123</v>
      </c>
      <c r="J6444" s="0" t="s">
        <v>46</v>
      </c>
      <c r="K6444" s="0" t="s">
        <v>46</v>
      </c>
      <c r="L6444" s="0" t="s">
        <v>47</v>
      </c>
      <c r="M6444" s="0" t="s">
        <v>47</v>
      </c>
      <c r="N6444" s="0" t="n">
        <v>3</v>
      </c>
      <c r="O6444" s="0" t="n">
        <v>47</v>
      </c>
      <c r="P6444" s="0" t="n">
        <v>1800</v>
      </c>
      <c r="Q6444" s="0" t="n">
        <v>3.6</v>
      </c>
      <c r="R6444" s="0" t="str">
        <f aca="false">INDEX(Lookup!$B$4:$B$18,MATCH(C6444,Lookup!$A$4:$A$18,0))</f>
        <v>India</v>
      </c>
      <c r="S6444" s="20" t="n">
        <f aca="false">INDEX(Lookup!$D$4:$D$18,MATCH(C6444,Lookup!$A$4:$A$18,0))</f>
        <v>0.012</v>
      </c>
      <c r="T6444" s="21" t="n">
        <f aca="false">ROUND(P6444*S6444,2)</f>
        <v>21.6</v>
      </c>
      <c r="U6444" s="21" t="n">
        <f aca="false">IF(T6444&lt;=10,1,IF(T6444&lt;=20,2,IF(T6444&lt;=30,3,IF(T6444&lt;=40,4,IF(T6444&lt;=50,5,IF(T6444&lt;=100,6,IF(T6444&lt;=250,7,8)))))))</f>
        <v>3</v>
      </c>
      <c r="V6444" s="21" t="n">
        <f aca="false">IF(AND(OR(Dashboard!$T$3="All",R6444=Dashboard!$T$3),OR(Dashboard!$T$4="All",D6444=Dashboard!$T$4)),1,0)</f>
        <v>1</v>
      </c>
      <c r="W6444" s="21" t="n">
        <f aca="false">IF(V6444=1,T6444+ROW()/10000000,0)</f>
        <v>21.6006444</v>
      </c>
    </row>
    <row r="6445" customFormat="false" ht="15" hidden="false" customHeight="false" outlineLevel="0" collapsed="false">
      <c r="A6445" s="0" t="n">
        <v>311836</v>
      </c>
      <c r="B6445" s="0" t="s">
        <v>10738</v>
      </c>
      <c r="C6445" s="0" t="n">
        <v>1</v>
      </c>
      <c r="D6445" s="0" t="s">
        <v>6924</v>
      </c>
      <c r="E6445" s="0" t="s">
        <v>14262</v>
      </c>
      <c r="F6445" s="0" t="s">
        <v>14236</v>
      </c>
      <c r="G6445" s="0" t="s">
        <v>14237</v>
      </c>
      <c r="H6445" s="0" t="s">
        <v>10740</v>
      </c>
      <c r="I6445" s="0" t="s">
        <v>2123</v>
      </c>
      <c r="J6445" s="0" t="s">
        <v>47</v>
      </c>
      <c r="K6445" s="0" t="s">
        <v>46</v>
      </c>
      <c r="L6445" s="0" t="s">
        <v>46</v>
      </c>
      <c r="M6445" s="0" t="s">
        <v>47</v>
      </c>
      <c r="N6445" s="0" t="n">
        <v>2</v>
      </c>
      <c r="O6445" s="0" t="n">
        <v>203</v>
      </c>
      <c r="P6445" s="0" t="n">
        <v>950</v>
      </c>
      <c r="Q6445" s="0" t="n">
        <v>3.6</v>
      </c>
      <c r="R6445" s="0" t="str">
        <f aca="false">INDEX(Lookup!$B$4:$B$18,MATCH(C6445,Lookup!$A$4:$A$18,0))</f>
        <v>India</v>
      </c>
      <c r="S6445" s="20" t="n">
        <f aca="false">INDEX(Lookup!$D$4:$D$18,MATCH(C6445,Lookup!$A$4:$A$18,0))</f>
        <v>0.012</v>
      </c>
      <c r="T6445" s="21" t="n">
        <f aca="false">ROUND(P6445*S6445,2)</f>
        <v>11.4</v>
      </c>
      <c r="U6445" s="21" t="n">
        <f aca="false">IF(T6445&lt;=10,1,IF(T6445&lt;=20,2,IF(T6445&lt;=30,3,IF(T6445&lt;=40,4,IF(T6445&lt;=50,5,IF(T6445&lt;=100,6,IF(T6445&lt;=250,7,8)))))))</f>
        <v>2</v>
      </c>
      <c r="V6445" s="21" t="n">
        <f aca="false">IF(AND(OR(Dashboard!$T$3="All",R6445=Dashboard!$T$3),OR(Dashboard!$T$4="All",D6445=Dashboard!$T$4)),1,0)</f>
        <v>1</v>
      </c>
      <c r="W6445" s="21" t="n">
        <f aca="false">IF(V6445=1,T6445+ROW()/10000000,0)</f>
        <v>11.4006445</v>
      </c>
    </row>
    <row r="6446" customFormat="false" ht="15" hidden="false" customHeight="false" outlineLevel="0" collapsed="false">
      <c r="A6446" s="0" t="n">
        <v>18198459</v>
      </c>
      <c r="B6446" s="0" t="s">
        <v>14322</v>
      </c>
      <c r="C6446" s="0" t="n">
        <v>1</v>
      </c>
      <c r="D6446" s="0" t="s">
        <v>6924</v>
      </c>
      <c r="E6446" s="0" t="s">
        <v>14323</v>
      </c>
      <c r="F6446" s="0" t="s">
        <v>14236</v>
      </c>
      <c r="G6446" s="0" t="s">
        <v>14237</v>
      </c>
      <c r="H6446" s="0" t="s">
        <v>14324</v>
      </c>
      <c r="I6446" s="0" t="s">
        <v>2123</v>
      </c>
      <c r="J6446" s="0" t="s">
        <v>46</v>
      </c>
      <c r="K6446" s="0" t="s">
        <v>47</v>
      </c>
      <c r="L6446" s="0" t="s">
        <v>47</v>
      </c>
      <c r="M6446" s="0" t="s">
        <v>47</v>
      </c>
      <c r="N6446" s="0" t="n">
        <v>3</v>
      </c>
      <c r="O6446" s="0" t="n">
        <v>121</v>
      </c>
      <c r="P6446" s="0" t="n">
        <v>1900</v>
      </c>
      <c r="Q6446" s="0" t="n">
        <v>3.8</v>
      </c>
      <c r="R6446" s="0" t="str">
        <f aca="false">INDEX(Lookup!$B$4:$B$18,MATCH(C6446,Lookup!$A$4:$A$18,0))</f>
        <v>India</v>
      </c>
      <c r="S6446" s="20" t="n">
        <f aca="false">INDEX(Lookup!$D$4:$D$18,MATCH(C6446,Lookup!$A$4:$A$18,0))</f>
        <v>0.012</v>
      </c>
      <c r="T6446" s="21" t="n">
        <f aca="false">ROUND(P6446*S6446,2)</f>
        <v>22.8</v>
      </c>
      <c r="U6446" s="21" t="n">
        <f aca="false">IF(T6446&lt;=10,1,IF(T6446&lt;=20,2,IF(T6446&lt;=30,3,IF(T6446&lt;=40,4,IF(T6446&lt;=50,5,IF(T6446&lt;=100,6,IF(T6446&lt;=250,7,8)))))))</f>
        <v>3</v>
      </c>
      <c r="V6446" s="21" t="n">
        <f aca="false">IF(AND(OR(Dashboard!$T$3="All",R6446=Dashboard!$T$3),OR(Dashboard!$T$4="All",D6446=Dashboard!$T$4)),1,0)</f>
        <v>1</v>
      </c>
      <c r="W6446" s="21" t="n">
        <f aca="false">IF(V6446=1,T6446+ROW()/10000000,0)</f>
        <v>22.8006446</v>
      </c>
    </row>
    <row r="6447" customFormat="false" ht="15" hidden="false" customHeight="false" outlineLevel="0" collapsed="false">
      <c r="A6447" s="0" t="n">
        <v>18224547</v>
      </c>
      <c r="B6447" s="0" t="s">
        <v>3009</v>
      </c>
      <c r="C6447" s="0" t="n">
        <v>1</v>
      </c>
      <c r="D6447" s="0" t="s">
        <v>6924</v>
      </c>
      <c r="E6447" s="0" t="s">
        <v>14325</v>
      </c>
      <c r="F6447" s="0" t="s">
        <v>14236</v>
      </c>
      <c r="G6447" s="0" t="s">
        <v>14237</v>
      </c>
      <c r="H6447" s="0" t="s">
        <v>69</v>
      </c>
      <c r="I6447" s="0" t="s">
        <v>2123</v>
      </c>
      <c r="J6447" s="0" t="s">
        <v>46</v>
      </c>
      <c r="K6447" s="0" t="s">
        <v>46</v>
      </c>
      <c r="L6447" s="0" t="s">
        <v>47</v>
      </c>
      <c r="M6447" s="0" t="s">
        <v>47</v>
      </c>
      <c r="N6447" s="0" t="n">
        <v>3</v>
      </c>
      <c r="O6447" s="0" t="n">
        <v>127</v>
      </c>
      <c r="P6447" s="0" t="n">
        <v>1200</v>
      </c>
      <c r="Q6447" s="0" t="n">
        <v>3.6</v>
      </c>
      <c r="R6447" s="0" t="str">
        <f aca="false">INDEX(Lookup!$B$4:$B$18,MATCH(C6447,Lookup!$A$4:$A$18,0))</f>
        <v>India</v>
      </c>
      <c r="S6447" s="20" t="n">
        <f aca="false">INDEX(Lookup!$D$4:$D$18,MATCH(C6447,Lookup!$A$4:$A$18,0))</f>
        <v>0.012</v>
      </c>
      <c r="T6447" s="21" t="n">
        <f aca="false">ROUND(P6447*S6447,2)</f>
        <v>14.4</v>
      </c>
      <c r="U6447" s="21" t="n">
        <f aca="false">IF(T6447&lt;=10,1,IF(T6447&lt;=20,2,IF(T6447&lt;=30,3,IF(T6447&lt;=40,4,IF(T6447&lt;=50,5,IF(T6447&lt;=100,6,IF(T6447&lt;=250,7,8)))))))</f>
        <v>2</v>
      </c>
      <c r="V6447" s="21" t="n">
        <f aca="false">IF(AND(OR(Dashboard!$T$3="All",R6447=Dashboard!$T$3),OR(Dashboard!$T$4="All",D6447=Dashboard!$T$4)),1,0)</f>
        <v>1</v>
      </c>
      <c r="W6447" s="21" t="n">
        <f aca="false">IF(V6447=1,T6447+ROW()/10000000,0)</f>
        <v>14.4006447</v>
      </c>
    </row>
    <row r="6448" customFormat="false" ht="15" hidden="false" customHeight="false" outlineLevel="0" collapsed="false">
      <c r="A6448" s="0" t="n">
        <v>307911</v>
      </c>
      <c r="B6448" s="0" t="s">
        <v>14326</v>
      </c>
      <c r="C6448" s="0" t="n">
        <v>1</v>
      </c>
      <c r="D6448" s="0" t="s">
        <v>6924</v>
      </c>
      <c r="E6448" s="0" t="s">
        <v>14237</v>
      </c>
      <c r="F6448" s="0" t="s">
        <v>14236</v>
      </c>
      <c r="G6448" s="0" t="s">
        <v>14237</v>
      </c>
      <c r="H6448" s="0" t="s">
        <v>2868</v>
      </c>
      <c r="I6448" s="0" t="s">
        <v>2123</v>
      </c>
      <c r="J6448" s="0" t="s">
        <v>47</v>
      </c>
      <c r="K6448" s="0" t="s">
        <v>47</v>
      </c>
      <c r="L6448" s="0" t="s">
        <v>47</v>
      </c>
      <c r="M6448" s="0" t="s">
        <v>47</v>
      </c>
      <c r="N6448" s="0" t="n">
        <v>2</v>
      </c>
      <c r="O6448" s="0" t="n">
        <v>147</v>
      </c>
      <c r="P6448" s="0" t="n">
        <v>750</v>
      </c>
      <c r="Q6448" s="0" t="n">
        <v>4</v>
      </c>
      <c r="R6448" s="0" t="str">
        <f aca="false">INDEX(Lookup!$B$4:$B$18,MATCH(C6448,Lookup!$A$4:$A$18,0))</f>
        <v>India</v>
      </c>
      <c r="S6448" s="20" t="n">
        <f aca="false">INDEX(Lookup!$D$4:$D$18,MATCH(C6448,Lookup!$A$4:$A$18,0))</f>
        <v>0.012</v>
      </c>
      <c r="T6448" s="21" t="n">
        <f aca="false">ROUND(P6448*S6448,2)</f>
        <v>9</v>
      </c>
      <c r="U6448" s="21" t="n">
        <f aca="false">IF(T6448&lt;=10,1,IF(T6448&lt;=20,2,IF(T6448&lt;=30,3,IF(T6448&lt;=40,4,IF(T6448&lt;=50,5,IF(T6448&lt;=100,6,IF(T6448&lt;=250,7,8)))))))</f>
        <v>1</v>
      </c>
      <c r="V6448" s="21" t="n">
        <f aca="false">IF(AND(OR(Dashboard!$T$3="All",R6448=Dashboard!$T$3),OR(Dashboard!$T$4="All",D6448=Dashboard!$T$4)),1,0)</f>
        <v>1</v>
      </c>
      <c r="W6448" s="21" t="n">
        <f aca="false">IF(V6448=1,T6448+ROW()/10000000,0)</f>
        <v>9.0006448</v>
      </c>
    </row>
    <row r="6449" customFormat="false" ht="15" hidden="false" customHeight="false" outlineLevel="0" collapsed="false">
      <c r="A6449" s="0" t="n">
        <v>18287876</v>
      </c>
      <c r="B6449" s="0" t="s">
        <v>14327</v>
      </c>
      <c r="C6449" s="0" t="n">
        <v>1</v>
      </c>
      <c r="D6449" s="0" t="s">
        <v>6924</v>
      </c>
      <c r="E6449" s="0" t="s">
        <v>14328</v>
      </c>
      <c r="F6449" s="0" t="s">
        <v>14236</v>
      </c>
      <c r="G6449" s="0" t="s">
        <v>14237</v>
      </c>
      <c r="H6449" s="0" t="s">
        <v>2868</v>
      </c>
      <c r="I6449" s="0" t="s">
        <v>2123</v>
      </c>
      <c r="J6449" s="0" t="s">
        <v>47</v>
      </c>
      <c r="K6449" s="0" t="s">
        <v>46</v>
      </c>
      <c r="L6449" s="0" t="s">
        <v>47</v>
      </c>
      <c r="M6449" s="0" t="s">
        <v>47</v>
      </c>
      <c r="N6449" s="0" t="n">
        <v>1</v>
      </c>
      <c r="O6449" s="0" t="n">
        <v>99</v>
      </c>
      <c r="P6449" s="0" t="n">
        <v>250</v>
      </c>
      <c r="Q6449" s="0" t="n">
        <v>4.1</v>
      </c>
      <c r="R6449" s="0" t="str">
        <f aca="false">INDEX(Lookup!$B$4:$B$18,MATCH(C6449,Lookup!$A$4:$A$18,0))</f>
        <v>India</v>
      </c>
      <c r="S6449" s="20" t="n">
        <f aca="false">INDEX(Lookup!$D$4:$D$18,MATCH(C6449,Lookup!$A$4:$A$18,0))</f>
        <v>0.012</v>
      </c>
      <c r="T6449" s="21" t="n">
        <f aca="false">ROUND(P6449*S6449,2)</f>
        <v>3</v>
      </c>
      <c r="U6449" s="21" t="n">
        <f aca="false">IF(T6449&lt;=10,1,IF(T6449&lt;=20,2,IF(T6449&lt;=30,3,IF(T6449&lt;=40,4,IF(T6449&lt;=50,5,IF(T6449&lt;=100,6,IF(T6449&lt;=250,7,8)))))))</f>
        <v>1</v>
      </c>
      <c r="V6449" s="21" t="n">
        <f aca="false">IF(AND(OR(Dashboard!$T$3="All",R6449=Dashboard!$T$3),OR(Dashboard!$T$4="All",D6449=Dashboard!$T$4)),1,0)</f>
        <v>1</v>
      </c>
      <c r="W6449" s="21" t="n">
        <f aca="false">IF(V6449=1,T6449+ROW()/10000000,0)</f>
        <v>3.0006449</v>
      </c>
    </row>
    <row r="6450" customFormat="false" ht="15" hidden="false" customHeight="false" outlineLevel="0" collapsed="false">
      <c r="A6450" s="0" t="n">
        <v>18375379</v>
      </c>
      <c r="B6450" s="0" t="s">
        <v>14329</v>
      </c>
      <c r="C6450" s="0" t="n">
        <v>1</v>
      </c>
      <c r="D6450" s="0" t="s">
        <v>6924</v>
      </c>
      <c r="E6450" s="0" t="s">
        <v>14330</v>
      </c>
      <c r="F6450" s="0" t="s">
        <v>14236</v>
      </c>
      <c r="G6450" s="0" t="s">
        <v>14237</v>
      </c>
      <c r="H6450" s="0" t="s">
        <v>4400</v>
      </c>
      <c r="I6450" s="0" t="s">
        <v>2123</v>
      </c>
      <c r="J6450" s="0" t="s">
        <v>46</v>
      </c>
      <c r="K6450" s="0" t="s">
        <v>47</v>
      </c>
      <c r="L6450" s="0" t="s">
        <v>47</v>
      </c>
      <c r="M6450" s="0" t="s">
        <v>47</v>
      </c>
      <c r="N6450" s="0" t="n">
        <v>3</v>
      </c>
      <c r="O6450" s="0" t="n">
        <v>126</v>
      </c>
      <c r="P6450" s="0" t="n">
        <v>1000</v>
      </c>
      <c r="Q6450" s="0" t="n">
        <v>4</v>
      </c>
      <c r="R6450" s="0" t="str">
        <f aca="false">INDEX(Lookup!$B$4:$B$18,MATCH(C6450,Lookup!$A$4:$A$18,0))</f>
        <v>India</v>
      </c>
      <c r="S6450" s="20" t="n">
        <f aca="false">INDEX(Lookup!$D$4:$D$18,MATCH(C6450,Lookup!$A$4:$A$18,0))</f>
        <v>0.012</v>
      </c>
      <c r="T6450" s="21" t="n">
        <f aca="false">ROUND(P6450*S6450,2)</f>
        <v>12</v>
      </c>
      <c r="U6450" s="21" t="n">
        <f aca="false">IF(T6450&lt;=10,1,IF(T6450&lt;=20,2,IF(T6450&lt;=30,3,IF(T6450&lt;=40,4,IF(T6450&lt;=50,5,IF(T6450&lt;=100,6,IF(T6450&lt;=250,7,8)))))))</f>
        <v>2</v>
      </c>
      <c r="V6450" s="21" t="n">
        <f aca="false">IF(AND(OR(Dashboard!$T$3="All",R6450=Dashboard!$T$3),OR(Dashboard!$T$4="All",D6450=Dashboard!$T$4)),1,0)</f>
        <v>1</v>
      </c>
      <c r="W6450" s="21" t="n">
        <f aca="false">IF(V6450=1,T6450+ROW()/10000000,0)</f>
        <v>12.000645</v>
      </c>
    </row>
    <row r="6451" customFormat="false" ht="15" hidden="false" customHeight="false" outlineLevel="0" collapsed="false">
      <c r="A6451" s="0" t="n">
        <v>7167</v>
      </c>
      <c r="B6451" s="0" t="s">
        <v>3106</v>
      </c>
      <c r="C6451" s="0" t="n">
        <v>1</v>
      </c>
      <c r="D6451" s="0" t="s">
        <v>6924</v>
      </c>
      <c r="E6451" s="0" t="s">
        <v>14331</v>
      </c>
      <c r="F6451" s="0" t="s">
        <v>14332</v>
      </c>
      <c r="G6451" s="0" t="s">
        <v>14333</v>
      </c>
      <c r="H6451" s="0" t="s">
        <v>14334</v>
      </c>
      <c r="I6451" s="0" t="s">
        <v>2123</v>
      </c>
      <c r="J6451" s="0" t="s">
        <v>47</v>
      </c>
      <c r="K6451" s="0" t="s">
        <v>47</v>
      </c>
      <c r="L6451" s="0" t="s">
        <v>47</v>
      </c>
      <c r="M6451" s="0" t="s">
        <v>47</v>
      </c>
      <c r="N6451" s="0" t="n">
        <v>2</v>
      </c>
      <c r="O6451" s="0" t="n">
        <v>159</v>
      </c>
      <c r="P6451" s="0" t="n">
        <v>500</v>
      </c>
      <c r="Q6451" s="0" t="n">
        <v>3.2</v>
      </c>
      <c r="R6451" s="0" t="str">
        <f aca="false">INDEX(Lookup!$B$4:$B$18,MATCH(C6451,Lookup!$A$4:$A$18,0))</f>
        <v>India</v>
      </c>
      <c r="S6451" s="20" t="n">
        <f aca="false">INDEX(Lookup!$D$4:$D$18,MATCH(C6451,Lookup!$A$4:$A$18,0))</f>
        <v>0.012</v>
      </c>
      <c r="T6451" s="21" t="n">
        <f aca="false">ROUND(P6451*S6451,2)</f>
        <v>6</v>
      </c>
      <c r="U6451" s="21" t="n">
        <f aca="false">IF(T6451&lt;=10,1,IF(T6451&lt;=20,2,IF(T6451&lt;=30,3,IF(T6451&lt;=40,4,IF(T6451&lt;=50,5,IF(T6451&lt;=100,6,IF(T6451&lt;=250,7,8)))))))</f>
        <v>1</v>
      </c>
      <c r="V6451" s="21" t="n">
        <f aca="false">IF(AND(OR(Dashboard!$T$3="All",R6451=Dashboard!$T$3),OR(Dashboard!$T$4="All",D6451=Dashboard!$T$4)),1,0)</f>
        <v>1</v>
      </c>
      <c r="W6451" s="21" t="n">
        <f aca="false">IF(V6451=1,T6451+ROW()/10000000,0)</f>
        <v>6.0006451</v>
      </c>
    </row>
    <row r="6452" customFormat="false" ht="15" hidden="false" customHeight="false" outlineLevel="0" collapsed="false">
      <c r="A6452" s="0" t="n">
        <v>219</v>
      </c>
      <c r="B6452" s="0" t="s">
        <v>2408</v>
      </c>
      <c r="C6452" s="0" t="n">
        <v>1</v>
      </c>
      <c r="D6452" s="0" t="s">
        <v>6924</v>
      </c>
      <c r="E6452" s="0" t="s">
        <v>14335</v>
      </c>
      <c r="F6452" s="0" t="s">
        <v>14332</v>
      </c>
      <c r="G6452" s="0" t="s">
        <v>14333</v>
      </c>
      <c r="H6452" s="0" t="s">
        <v>3392</v>
      </c>
      <c r="I6452" s="0" t="s">
        <v>2123</v>
      </c>
      <c r="J6452" s="0" t="s">
        <v>47</v>
      </c>
      <c r="K6452" s="0" t="s">
        <v>47</v>
      </c>
      <c r="L6452" s="0" t="s">
        <v>47</v>
      </c>
      <c r="M6452" s="0" t="s">
        <v>47</v>
      </c>
      <c r="N6452" s="0" t="n">
        <v>2</v>
      </c>
      <c r="O6452" s="0" t="n">
        <v>253</v>
      </c>
      <c r="P6452" s="0" t="n">
        <v>700</v>
      </c>
      <c r="Q6452" s="0" t="n">
        <v>2.5</v>
      </c>
      <c r="R6452" s="0" t="str">
        <f aca="false">INDEX(Lookup!$B$4:$B$18,MATCH(C6452,Lookup!$A$4:$A$18,0))</f>
        <v>India</v>
      </c>
      <c r="S6452" s="20" t="n">
        <f aca="false">INDEX(Lookup!$D$4:$D$18,MATCH(C6452,Lookup!$A$4:$A$18,0))</f>
        <v>0.012</v>
      </c>
      <c r="T6452" s="21" t="n">
        <f aca="false">ROUND(P6452*S6452,2)</f>
        <v>8.4</v>
      </c>
      <c r="U6452" s="21" t="n">
        <f aca="false">IF(T6452&lt;=10,1,IF(T6452&lt;=20,2,IF(T6452&lt;=30,3,IF(T6452&lt;=40,4,IF(T6452&lt;=50,5,IF(T6452&lt;=100,6,IF(T6452&lt;=250,7,8)))))))</f>
        <v>1</v>
      </c>
      <c r="V6452" s="21" t="n">
        <f aca="false">IF(AND(OR(Dashboard!$T$3="All",R6452=Dashboard!$T$3),OR(Dashboard!$T$4="All",D6452=Dashboard!$T$4)),1,0)</f>
        <v>1</v>
      </c>
      <c r="W6452" s="21" t="n">
        <f aca="false">IF(V6452=1,T6452+ROW()/10000000,0)</f>
        <v>8.4006452</v>
      </c>
    </row>
    <row r="6453" customFormat="false" ht="15" hidden="false" customHeight="false" outlineLevel="0" collapsed="false">
      <c r="A6453" s="0" t="n">
        <v>572</v>
      </c>
      <c r="B6453" s="0" t="s">
        <v>14336</v>
      </c>
      <c r="C6453" s="0" t="n">
        <v>1</v>
      </c>
      <c r="D6453" s="0" t="s">
        <v>6924</v>
      </c>
      <c r="E6453" s="0" t="s">
        <v>14337</v>
      </c>
      <c r="F6453" s="0" t="s">
        <v>14332</v>
      </c>
      <c r="G6453" s="0" t="s">
        <v>14333</v>
      </c>
      <c r="H6453" s="0" t="s">
        <v>2359</v>
      </c>
      <c r="I6453" s="0" t="s">
        <v>2123</v>
      </c>
      <c r="J6453" s="0" t="s">
        <v>46</v>
      </c>
      <c r="K6453" s="0" t="s">
        <v>47</v>
      </c>
      <c r="L6453" s="0" t="s">
        <v>47</v>
      </c>
      <c r="M6453" s="0" t="s">
        <v>47</v>
      </c>
      <c r="N6453" s="0" t="n">
        <v>2</v>
      </c>
      <c r="O6453" s="0" t="n">
        <v>151</v>
      </c>
      <c r="P6453" s="0" t="n">
        <v>850</v>
      </c>
      <c r="Q6453" s="0" t="n">
        <v>3.1</v>
      </c>
      <c r="R6453" s="0" t="str">
        <f aca="false">INDEX(Lookup!$B$4:$B$18,MATCH(C6453,Lookup!$A$4:$A$18,0))</f>
        <v>India</v>
      </c>
      <c r="S6453" s="20" t="n">
        <f aca="false">INDEX(Lookup!$D$4:$D$18,MATCH(C6453,Lookup!$A$4:$A$18,0))</f>
        <v>0.012</v>
      </c>
      <c r="T6453" s="21" t="n">
        <f aca="false">ROUND(P6453*S6453,2)</f>
        <v>10.2</v>
      </c>
      <c r="U6453" s="21" t="n">
        <f aca="false">IF(T6453&lt;=10,1,IF(T6453&lt;=20,2,IF(T6453&lt;=30,3,IF(T6453&lt;=40,4,IF(T6453&lt;=50,5,IF(T6453&lt;=100,6,IF(T6453&lt;=250,7,8)))))))</f>
        <v>2</v>
      </c>
      <c r="V6453" s="21" t="n">
        <f aca="false">IF(AND(OR(Dashboard!$T$3="All",R6453=Dashboard!$T$3),OR(Dashboard!$T$4="All",D6453=Dashboard!$T$4)),1,0)</f>
        <v>1</v>
      </c>
      <c r="W6453" s="21" t="n">
        <f aca="false">IF(V6453=1,T6453+ROW()/10000000,0)</f>
        <v>10.2006453</v>
      </c>
    </row>
    <row r="6454" customFormat="false" ht="15" hidden="false" customHeight="false" outlineLevel="0" collapsed="false">
      <c r="A6454" s="0" t="n">
        <v>302381</v>
      </c>
      <c r="B6454" s="0" t="s">
        <v>2177</v>
      </c>
      <c r="C6454" s="0" t="n">
        <v>1</v>
      </c>
      <c r="D6454" s="0" t="s">
        <v>6924</v>
      </c>
      <c r="E6454" s="0" t="s">
        <v>14338</v>
      </c>
      <c r="F6454" s="0" t="s">
        <v>14332</v>
      </c>
      <c r="G6454" s="0" t="s">
        <v>14333</v>
      </c>
      <c r="H6454" s="0" t="s">
        <v>2122</v>
      </c>
      <c r="I6454" s="0" t="s">
        <v>2123</v>
      </c>
      <c r="J6454" s="0" t="s">
        <v>46</v>
      </c>
      <c r="K6454" s="0" t="s">
        <v>47</v>
      </c>
      <c r="L6454" s="0" t="s">
        <v>47</v>
      </c>
      <c r="M6454" s="0" t="s">
        <v>47</v>
      </c>
      <c r="N6454" s="0" t="n">
        <v>3</v>
      </c>
      <c r="O6454" s="0" t="n">
        <v>249</v>
      </c>
      <c r="P6454" s="0" t="n">
        <v>1300</v>
      </c>
      <c r="Q6454" s="0" t="n">
        <v>2.8</v>
      </c>
      <c r="R6454" s="0" t="str">
        <f aca="false">INDEX(Lookup!$B$4:$B$18,MATCH(C6454,Lookup!$A$4:$A$18,0))</f>
        <v>India</v>
      </c>
      <c r="S6454" s="20" t="n">
        <f aca="false">INDEX(Lookup!$D$4:$D$18,MATCH(C6454,Lookup!$A$4:$A$18,0))</f>
        <v>0.012</v>
      </c>
      <c r="T6454" s="21" t="n">
        <f aca="false">ROUND(P6454*S6454,2)</f>
        <v>15.6</v>
      </c>
      <c r="U6454" s="21" t="n">
        <f aca="false">IF(T6454&lt;=10,1,IF(T6454&lt;=20,2,IF(T6454&lt;=30,3,IF(T6454&lt;=40,4,IF(T6454&lt;=50,5,IF(T6454&lt;=100,6,IF(T6454&lt;=250,7,8)))))))</f>
        <v>2</v>
      </c>
      <c r="V6454" s="21" t="n">
        <f aca="false">IF(AND(OR(Dashboard!$T$3="All",R6454=Dashboard!$T$3),OR(Dashboard!$T$4="All",D6454=Dashboard!$T$4)),1,0)</f>
        <v>1</v>
      </c>
      <c r="W6454" s="21" t="n">
        <f aca="false">IF(V6454=1,T6454+ROW()/10000000,0)</f>
        <v>15.6006454</v>
      </c>
    </row>
    <row r="6455" customFormat="false" ht="15" hidden="false" customHeight="false" outlineLevel="0" collapsed="false">
      <c r="A6455" s="0" t="n">
        <v>309232</v>
      </c>
      <c r="B6455" s="0" t="s">
        <v>2300</v>
      </c>
      <c r="C6455" s="0" t="n">
        <v>1</v>
      </c>
      <c r="D6455" s="0" t="s">
        <v>6924</v>
      </c>
      <c r="E6455" s="0" t="s">
        <v>14339</v>
      </c>
      <c r="F6455" s="0" t="s">
        <v>14332</v>
      </c>
      <c r="G6455" s="0" t="s">
        <v>14333</v>
      </c>
      <c r="H6455" s="0" t="s">
        <v>3005</v>
      </c>
      <c r="I6455" s="0" t="s">
        <v>2123</v>
      </c>
      <c r="J6455" s="0" t="s">
        <v>47</v>
      </c>
      <c r="K6455" s="0" t="s">
        <v>46</v>
      </c>
      <c r="L6455" s="0" t="s">
        <v>47</v>
      </c>
      <c r="M6455" s="0" t="s">
        <v>47</v>
      </c>
      <c r="N6455" s="0" t="n">
        <v>2</v>
      </c>
      <c r="O6455" s="0" t="n">
        <v>115</v>
      </c>
      <c r="P6455" s="0" t="n">
        <v>500</v>
      </c>
      <c r="Q6455" s="0" t="n">
        <v>3.2</v>
      </c>
      <c r="R6455" s="0" t="str">
        <f aca="false">INDEX(Lookup!$B$4:$B$18,MATCH(C6455,Lookup!$A$4:$A$18,0))</f>
        <v>India</v>
      </c>
      <c r="S6455" s="20" t="n">
        <f aca="false">INDEX(Lookup!$D$4:$D$18,MATCH(C6455,Lookup!$A$4:$A$18,0))</f>
        <v>0.012</v>
      </c>
      <c r="T6455" s="21" t="n">
        <f aca="false">ROUND(P6455*S6455,2)</f>
        <v>6</v>
      </c>
      <c r="U6455" s="21" t="n">
        <f aca="false">IF(T6455&lt;=10,1,IF(T6455&lt;=20,2,IF(T6455&lt;=30,3,IF(T6455&lt;=40,4,IF(T6455&lt;=50,5,IF(T6455&lt;=100,6,IF(T6455&lt;=250,7,8)))))))</f>
        <v>1</v>
      </c>
      <c r="V6455" s="21" t="n">
        <f aca="false">IF(AND(OR(Dashboard!$T$3="All",R6455=Dashboard!$T$3),OR(Dashboard!$T$4="All",D6455=Dashboard!$T$4)),1,0)</f>
        <v>1</v>
      </c>
      <c r="W6455" s="21" t="n">
        <f aca="false">IF(V6455=1,T6455+ROW()/10000000,0)</f>
        <v>6.0006455</v>
      </c>
    </row>
    <row r="6456" customFormat="false" ht="15" hidden="false" customHeight="false" outlineLevel="0" collapsed="false">
      <c r="A6456" s="0" t="n">
        <v>18303828</v>
      </c>
      <c r="B6456" s="0" t="s">
        <v>3565</v>
      </c>
      <c r="C6456" s="0" t="n">
        <v>1</v>
      </c>
      <c r="D6456" s="0" t="s">
        <v>6924</v>
      </c>
      <c r="E6456" s="0" t="s">
        <v>14340</v>
      </c>
      <c r="F6456" s="0" t="s">
        <v>14332</v>
      </c>
      <c r="G6456" s="0" t="s">
        <v>14333</v>
      </c>
      <c r="H6456" s="0" t="s">
        <v>1358</v>
      </c>
      <c r="I6456" s="0" t="s">
        <v>2123</v>
      </c>
      <c r="J6456" s="0" t="s">
        <v>47</v>
      </c>
      <c r="K6456" s="0" t="s">
        <v>46</v>
      </c>
      <c r="L6456" s="0" t="s">
        <v>47</v>
      </c>
      <c r="M6456" s="0" t="s">
        <v>47</v>
      </c>
      <c r="N6456" s="0" t="n">
        <v>2</v>
      </c>
      <c r="O6456" s="0" t="n">
        <v>116</v>
      </c>
      <c r="P6456" s="0" t="n">
        <v>500</v>
      </c>
      <c r="Q6456" s="0" t="n">
        <v>3.6</v>
      </c>
      <c r="R6456" s="0" t="str">
        <f aca="false">INDEX(Lookup!$B$4:$B$18,MATCH(C6456,Lookup!$A$4:$A$18,0))</f>
        <v>India</v>
      </c>
      <c r="S6456" s="20" t="n">
        <f aca="false">INDEX(Lookup!$D$4:$D$18,MATCH(C6456,Lookup!$A$4:$A$18,0))</f>
        <v>0.012</v>
      </c>
      <c r="T6456" s="21" t="n">
        <f aca="false">ROUND(P6456*S6456,2)</f>
        <v>6</v>
      </c>
      <c r="U6456" s="21" t="n">
        <f aca="false">IF(T6456&lt;=10,1,IF(T6456&lt;=20,2,IF(T6456&lt;=30,3,IF(T6456&lt;=40,4,IF(T6456&lt;=50,5,IF(T6456&lt;=100,6,IF(T6456&lt;=250,7,8)))))))</f>
        <v>1</v>
      </c>
      <c r="V6456" s="21" t="n">
        <f aca="false">IF(AND(OR(Dashboard!$T$3="All",R6456=Dashboard!$T$3),OR(Dashboard!$T$4="All",D6456=Dashboard!$T$4)),1,0)</f>
        <v>1</v>
      </c>
      <c r="W6456" s="21" t="n">
        <f aca="false">IF(V6456=1,T6456+ROW()/10000000,0)</f>
        <v>6.0006456</v>
      </c>
    </row>
    <row r="6457" customFormat="false" ht="15" hidden="false" customHeight="false" outlineLevel="0" collapsed="false">
      <c r="A6457" s="0" t="n">
        <v>2222</v>
      </c>
      <c r="B6457" s="0" t="s">
        <v>14341</v>
      </c>
      <c r="C6457" s="0" t="n">
        <v>1</v>
      </c>
      <c r="D6457" s="0" t="s">
        <v>6924</v>
      </c>
      <c r="E6457" s="0" t="s">
        <v>14342</v>
      </c>
      <c r="F6457" s="0" t="s">
        <v>14332</v>
      </c>
      <c r="G6457" s="0" t="s">
        <v>14333</v>
      </c>
      <c r="H6457" s="0" t="s">
        <v>241</v>
      </c>
      <c r="I6457" s="0" t="s">
        <v>2123</v>
      </c>
      <c r="J6457" s="0" t="s">
        <v>47</v>
      </c>
      <c r="K6457" s="0" t="s">
        <v>47</v>
      </c>
      <c r="L6457" s="0" t="s">
        <v>47</v>
      </c>
      <c r="M6457" s="0" t="s">
        <v>47</v>
      </c>
      <c r="N6457" s="0" t="n">
        <v>1</v>
      </c>
      <c r="O6457" s="0" t="n">
        <v>223</v>
      </c>
      <c r="P6457" s="0" t="n">
        <v>450</v>
      </c>
      <c r="Q6457" s="0" t="n">
        <v>3.7</v>
      </c>
      <c r="R6457" s="0" t="str">
        <f aca="false">INDEX(Lookup!$B$4:$B$18,MATCH(C6457,Lookup!$A$4:$A$18,0))</f>
        <v>India</v>
      </c>
      <c r="S6457" s="20" t="n">
        <f aca="false">INDEX(Lookup!$D$4:$D$18,MATCH(C6457,Lookup!$A$4:$A$18,0))</f>
        <v>0.012</v>
      </c>
      <c r="T6457" s="21" t="n">
        <f aca="false">ROUND(P6457*S6457,2)</f>
        <v>5.4</v>
      </c>
      <c r="U6457" s="21" t="n">
        <f aca="false">IF(T6457&lt;=10,1,IF(T6457&lt;=20,2,IF(T6457&lt;=30,3,IF(T6457&lt;=40,4,IF(T6457&lt;=50,5,IF(T6457&lt;=100,6,IF(T6457&lt;=250,7,8)))))))</f>
        <v>1</v>
      </c>
      <c r="V6457" s="21" t="n">
        <f aca="false">IF(AND(OR(Dashboard!$T$3="All",R6457=Dashboard!$T$3),OR(Dashboard!$T$4="All",D6457=Dashboard!$T$4)),1,0)</f>
        <v>1</v>
      </c>
      <c r="W6457" s="21" t="n">
        <f aca="false">IF(V6457=1,T6457+ROW()/10000000,0)</f>
        <v>5.4006457</v>
      </c>
    </row>
    <row r="6458" customFormat="false" ht="15" hidden="false" customHeight="false" outlineLevel="0" collapsed="false">
      <c r="A6458" s="0" t="n">
        <v>175</v>
      </c>
      <c r="B6458" s="0" t="s">
        <v>2296</v>
      </c>
      <c r="C6458" s="0" t="n">
        <v>1</v>
      </c>
      <c r="D6458" s="0" t="s">
        <v>6924</v>
      </c>
      <c r="E6458" s="0" t="s">
        <v>14343</v>
      </c>
      <c r="F6458" s="0" t="s">
        <v>14332</v>
      </c>
      <c r="G6458" s="0" t="s">
        <v>14333</v>
      </c>
      <c r="H6458" s="0" t="s">
        <v>1898</v>
      </c>
      <c r="I6458" s="0" t="s">
        <v>2123</v>
      </c>
      <c r="J6458" s="0" t="s">
        <v>47</v>
      </c>
      <c r="K6458" s="0" t="s">
        <v>46</v>
      </c>
      <c r="L6458" s="0" t="s">
        <v>47</v>
      </c>
      <c r="M6458" s="0" t="s">
        <v>47</v>
      </c>
      <c r="N6458" s="0" t="n">
        <v>2</v>
      </c>
      <c r="O6458" s="0" t="n">
        <v>219</v>
      </c>
      <c r="P6458" s="0" t="n">
        <v>500</v>
      </c>
      <c r="Q6458" s="0" t="n">
        <v>3.6</v>
      </c>
      <c r="R6458" s="0" t="str">
        <f aca="false">INDEX(Lookup!$B$4:$B$18,MATCH(C6458,Lookup!$A$4:$A$18,0))</f>
        <v>India</v>
      </c>
      <c r="S6458" s="20" t="n">
        <f aca="false">INDEX(Lookup!$D$4:$D$18,MATCH(C6458,Lookup!$A$4:$A$18,0))</f>
        <v>0.012</v>
      </c>
      <c r="T6458" s="21" t="n">
        <f aca="false">ROUND(P6458*S6458,2)</f>
        <v>6</v>
      </c>
      <c r="U6458" s="21" t="n">
        <f aca="false">IF(T6458&lt;=10,1,IF(T6458&lt;=20,2,IF(T6458&lt;=30,3,IF(T6458&lt;=40,4,IF(T6458&lt;=50,5,IF(T6458&lt;=100,6,IF(T6458&lt;=250,7,8)))))))</f>
        <v>1</v>
      </c>
      <c r="V6458" s="21" t="n">
        <f aca="false">IF(AND(OR(Dashboard!$T$3="All",R6458=Dashboard!$T$3),OR(Dashboard!$T$4="All",D6458=Dashboard!$T$4)),1,0)</f>
        <v>1</v>
      </c>
      <c r="W6458" s="21" t="n">
        <f aca="false">IF(V6458=1,T6458+ROW()/10000000,0)</f>
        <v>6.0006458</v>
      </c>
    </row>
    <row r="6459" customFormat="false" ht="15" hidden="false" customHeight="false" outlineLevel="0" collapsed="false">
      <c r="A6459" s="0" t="n">
        <v>18400733</v>
      </c>
      <c r="B6459" s="0" t="s">
        <v>4463</v>
      </c>
      <c r="C6459" s="0" t="n">
        <v>1</v>
      </c>
      <c r="D6459" s="0" t="s">
        <v>6924</v>
      </c>
      <c r="E6459" s="0" t="s">
        <v>14344</v>
      </c>
      <c r="F6459" s="0" t="s">
        <v>14332</v>
      </c>
      <c r="G6459" s="0" t="s">
        <v>14333</v>
      </c>
      <c r="H6459" s="0" t="s">
        <v>4467</v>
      </c>
      <c r="I6459" s="0" t="s">
        <v>2123</v>
      </c>
      <c r="J6459" s="0" t="s">
        <v>47</v>
      </c>
      <c r="K6459" s="0" t="s">
        <v>46</v>
      </c>
      <c r="L6459" s="0" t="s">
        <v>47</v>
      </c>
      <c r="M6459" s="0" t="s">
        <v>47</v>
      </c>
      <c r="N6459" s="0" t="n">
        <v>1</v>
      </c>
      <c r="O6459" s="0" t="n">
        <v>79</v>
      </c>
      <c r="P6459" s="0" t="n">
        <v>300</v>
      </c>
      <c r="Q6459" s="0" t="n">
        <v>3.8</v>
      </c>
      <c r="R6459" s="0" t="str">
        <f aca="false">INDEX(Lookup!$B$4:$B$18,MATCH(C6459,Lookup!$A$4:$A$18,0))</f>
        <v>India</v>
      </c>
      <c r="S6459" s="20" t="n">
        <f aca="false">INDEX(Lookup!$D$4:$D$18,MATCH(C6459,Lookup!$A$4:$A$18,0))</f>
        <v>0.012</v>
      </c>
      <c r="T6459" s="21" t="n">
        <f aca="false">ROUND(P6459*S6459,2)</f>
        <v>3.6</v>
      </c>
      <c r="U6459" s="21" t="n">
        <f aca="false">IF(T6459&lt;=10,1,IF(T6459&lt;=20,2,IF(T6459&lt;=30,3,IF(T6459&lt;=40,4,IF(T6459&lt;=50,5,IF(T6459&lt;=100,6,IF(T6459&lt;=250,7,8)))))))</f>
        <v>1</v>
      </c>
      <c r="V6459" s="21" t="n">
        <f aca="false">IF(AND(OR(Dashboard!$T$3="All",R6459=Dashboard!$T$3),OR(Dashboard!$T$4="All",D6459=Dashboard!$T$4)),1,0)</f>
        <v>1</v>
      </c>
      <c r="W6459" s="21" t="n">
        <f aca="false">IF(V6459=1,T6459+ROW()/10000000,0)</f>
        <v>3.6006459</v>
      </c>
    </row>
    <row r="6460" customFormat="false" ht="15" hidden="false" customHeight="false" outlineLevel="0" collapsed="false">
      <c r="A6460" s="0" t="n">
        <v>18303724</v>
      </c>
      <c r="B6460" s="0" t="s">
        <v>14345</v>
      </c>
      <c r="C6460" s="0" t="n">
        <v>1</v>
      </c>
      <c r="D6460" s="0" t="s">
        <v>6924</v>
      </c>
      <c r="E6460" s="0" t="s">
        <v>14346</v>
      </c>
      <c r="F6460" s="0" t="s">
        <v>14332</v>
      </c>
      <c r="G6460" s="0" t="s">
        <v>14333</v>
      </c>
      <c r="H6460" s="0" t="s">
        <v>14347</v>
      </c>
      <c r="I6460" s="0" t="s">
        <v>2123</v>
      </c>
      <c r="J6460" s="0" t="s">
        <v>46</v>
      </c>
      <c r="K6460" s="0" t="s">
        <v>47</v>
      </c>
      <c r="L6460" s="0" t="s">
        <v>47</v>
      </c>
      <c r="M6460" s="0" t="s">
        <v>47</v>
      </c>
      <c r="N6460" s="0" t="n">
        <v>3</v>
      </c>
      <c r="O6460" s="0" t="n">
        <v>96</v>
      </c>
      <c r="P6460" s="0" t="n">
        <v>1500</v>
      </c>
      <c r="Q6460" s="0" t="n">
        <v>3.9</v>
      </c>
      <c r="R6460" s="0" t="str">
        <f aca="false">INDEX(Lookup!$B$4:$B$18,MATCH(C6460,Lookup!$A$4:$A$18,0))</f>
        <v>India</v>
      </c>
      <c r="S6460" s="20" t="n">
        <f aca="false">INDEX(Lookup!$D$4:$D$18,MATCH(C6460,Lookup!$A$4:$A$18,0))</f>
        <v>0.012</v>
      </c>
      <c r="T6460" s="21" t="n">
        <f aca="false">ROUND(P6460*S6460,2)</f>
        <v>18</v>
      </c>
      <c r="U6460" s="21" t="n">
        <f aca="false">IF(T6460&lt;=10,1,IF(T6460&lt;=20,2,IF(T6460&lt;=30,3,IF(T6460&lt;=40,4,IF(T6460&lt;=50,5,IF(T6460&lt;=100,6,IF(T6460&lt;=250,7,8)))))))</f>
        <v>2</v>
      </c>
      <c r="V6460" s="21" t="n">
        <f aca="false">IF(AND(OR(Dashboard!$T$3="All",R6460=Dashboard!$T$3),OR(Dashboard!$T$4="All",D6460=Dashboard!$T$4)),1,0)</f>
        <v>1</v>
      </c>
      <c r="W6460" s="21" t="n">
        <f aca="false">IF(V6460=1,T6460+ROW()/10000000,0)</f>
        <v>18.000646</v>
      </c>
    </row>
    <row r="6461" customFormat="false" ht="15" hidden="false" customHeight="false" outlineLevel="0" collapsed="false">
      <c r="A6461" s="0" t="n">
        <v>731</v>
      </c>
      <c r="B6461" s="0" t="s">
        <v>5663</v>
      </c>
      <c r="C6461" s="0" t="n">
        <v>1</v>
      </c>
      <c r="D6461" s="0" t="s">
        <v>6924</v>
      </c>
      <c r="E6461" s="0" t="s">
        <v>14348</v>
      </c>
      <c r="F6461" s="0" t="s">
        <v>14332</v>
      </c>
      <c r="G6461" s="0" t="s">
        <v>14333</v>
      </c>
      <c r="H6461" s="0" t="s">
        <v>2972</v>
      </c>
      <c r="I6461" s="0" t="s">
        <v>2123</v>
      </c>
      <c r="J6461" s="0" t="s">
        <v>47</v>
      </c>
      <c r="K6461" s="0" t="s">
        <v>46</v>
      </c>
      <c r="L6461" s="0" t="s">
        <v>47</v>
      </c>
      <c r="M6461" s="0" t="s">
        <v>47</v>
      </c>
      <c r="N6461" s="0" t="n">
        <v>1</v>
      </c>
      <c r="O6461" s="0" t="n">
        <v>109</v>
      </c>
      <c r="P6461" s="0" t="n">
        <v>300</v>
      </c>
      <c r="Q6461" s="0" t="n">
        <v>2.4</v>
      </c>
      <c r="R6461" s="0" t="str">
        <f aca="false">INDEX(Lookup!$B$4:$B$18,MATCH(C6461,Lookup!$A$4:$A$18,0))</f>
        <v>India</v>
      </c>
      <c r="S6461" s="20" t="n">
        <f aca="false">INDEX(Lookup!$D$4:$D$18,MATCH(C6461,Lookup!$A$4:$A$18,0))</f>
        <v>0.012</v>
      </c>
      <c r="T6461" s="21" t="n">
        <f aca="false">ROUND(P6461*S6461,2)</f>
        <v>3.6</v>
      </c>
      <c r="U6461" s="21" t="n">
        <f aca="false">IF(T6461&lt;=10,1,IF(T6461&lt;=20,2,IF(T6461&lt;=30,3,IF(T6461&lt;=40,4,IF(T6461&lt;=50,5,IF(T6461&lt;=100,6,IF(T6461&lt;=250,7,8)))))))</f>
        <v>1</v>
      </c>
      <c r="V6461" s="21" t="n">
        <f aca="false">IF(AND(OR(Dashboard!$T$3="All",R6461=Dashboard!$T$3),OR(Dashboard!$T$4="All",D6461=Dashboard!$T$4)),1,0)</f>
        <v>1</v>
      </c>
      <c r="W6461" s="21" t="n">
        <f aca="false">IF(V6461=1,T6461+ROW()/10000000,0)</f>
        <v>3.6006461</v>
      </c>
    </row>
    <row r="6462" customFormat="false" ht="15" hidden="false" customHeight="false" outlineLevel="0" collapsed="false">
      <c r="A6462" s="0" t="n">
        <v>18219522</v>
      </c>
      <c r="B6462" s="0" t="s">
        <v>14349</v>
      </c>
      <c r="C6462" s="0" t="n">
        <v>1</v>
      </c>
      <c r="D6462" s="0" t="s">
        <v>6924</v>
      </c>
      <c r="E6462" s="0" t="s">
        <v>14350</v>
      </c>
      <c r="F6462" s="0" t="s">
        <v>14332</v>
      </c>
      <c r="G6462" s="0" t="s">
        <v>14333</v>
      </c>
      <c r="H6462" s="0" t="s">
        <v>14351</v>
      </c>
      <c r="I6462" s="0" t="s">
        <v>2123</v>
      </c>
      <c r="J6462" s="0" t="s">
        <v>46</v>
      </c>
      <c r="K6462" s="0" t="s">
        <v>46</v>
      </c>
      <c r="L6462" s="0" t="s">
        <v>47</v>
      </c>
      <c r="M6462" s="0" t="s">
        <v>47</v>
      </c>
      <c r="N6462" s="0" t="n">
        <v>3</v>
      </c>
      <c r="O6462" s="0" t="n">
        <v>317</v>
      </c>
      <c r="P6462" s="0" t="n">
        <v>1400</v>
      </c>
      <c r="Q6462" s="0" t="n">
        <v>4.4</v>
      </c>
      <c r="R6462" s="0" t="str">
        <f aca="false">INDEX(Lookup!$B$4:$B$18,MATCH(C6462,Lookup!$A$4:$A$18,0))</f>
        <v>India</v>
      </c>
      <c r="S6462" s="20" t="n">
        <f aca="false">INDEX(Lookup!$D$4:$D$18,MATCH(C6462,Lookup!$A$4:$A$18,0))</f>
        <v>0.012</v>
      </c>
      <c r="T6462" s="21" t="n">
        <f aca="false">ROUND(P6462*S6462,2)</f>
        <v>16.8</v>
      </c>
      <c r="U6462" s="21" t="n">
        <f aca="false">IF(T6462&lt;=10,1,IF(T6462&lt;=20,2,IF(T6462&lt;=30,3,IF(T6462&lt;=40,4,IF(T6462&lt;=50,5,IF(T6462&lt;=100,6,IF(T6462&lt;=250,7,8)))))))</f>
        <v>2</v>
      </c>
      <c r="V6462" s="21" t="n">
        <f aca="false">IF(AND(OR(Dashboard!$T$3="All",R6462=Dashboard!$T$3),OR(Dashboard!$T$4="All",D6462=Dashboard!$T$4)),1,0)</f>
        <v>1</v>
      </c>
      <c r="W6462" s="21" t="n">
        <f aca="false">IF(V6462=1,T6462+ROW()/10000000,0)</f>
        <v>16.8006462</v>
      </c>
    </row>
    <row r="6463" customFormat="false" ht="15" hidden="false" customHeight="false" outlineLevel="0" collapsed="false">
      <c r="A6463" s="0" t="n">
        <v>18219554</v>
      </c>
      <c r="B6463" s="0" t="s">
        <v>14352</v>
      </c>
      <c r="C6463" s="0" t="n">
        <v>1</v>
      </c>
      <c r="D6463" s="0" t="s">
        <v>6924</v>
      </c>
      <c r="E6463" s="0" t="s">
        <v>14353</v>
      </c>
      <c r="F6463" s="0" t="s">
        <v>14332</v>
      </c>
      <c r="G6463" s="0" t="s">
        <v>14333</v>
      </c>
      <c r="H6463" s="0" t="s">
        <v>2251</v>
      </c>
      <c r="I6463" s="0" t="s">
        <v>2123</v>
      </c>
      <c r="J6463" s="0" t="s">
        <v>47</v>
      </c>
      <c r="K6463" s="0" t="s">
        <v>46</v>
      </c>
      <c r="L6463" s="0" t="s">
        <v>47</v>
      </c>
      <c r="M6463" s="0" t="s">
        <v>47</v>
      </c>
      <c r="N6463" s="0" t="n">
        <v>3</v>
      </c>
      <c r="O6463" s="0" t="n">
        <v>326</v>
      </c>
      <c r="P6463" s="0" t="n">
        <v>1200</v>
      </c>
      <c r="Q6463" s="0" t="n">
        <v>4.4</v>
      </c>
      <c r="R6463" s="0" t="str">
        <f aca="false">INDEX(Lookup!$B$4:$B$18,MATCH(C6463,Lookup!$A$4:$A$18,0))</f>
        <v>India</v>
      </c>
      <c r="S6463" s="20" t="n">
        <f aca="false">INDEX(Lookup!$D$4:$D$18,MATCH(C6463,Lookup!$A$4:$A$18,0))</f>
        <v>0.012</v>
      </c>
      <c r="T6463" s="21" t="n">
        <f aca="false">ROUND(P6463*S6463,2)</f>
        <v>14.4</v>
      </c>
      <c r="U6463" s="21" t="n">
        <f aca="false">IF(T6463&lt;=10,1,IF(T6463&lt;=20,2,IF(T6463&lt;=30,3,IF(T6463&lt;=40,4,IF(T6463&lt;=50,5,IF(T6463&lt;=100,6,IF(T6463&lt;=250,7,8)))))))</f>
        <v>2</v>
      </c>
      <c r="V6463" s="21" t="n">
        <f aca="false">IF(AND(OR(Dashboard!$T$3="All",R6463=Dashboard!$T$3),OR(Dashboard!$T$4="All",D6463=Dashboard!$T$4)),1,0)</f>
        <v>1</v>
      </c>
      <c r="W6463" s="21" t="n">
        <f aca="false">IF(V6463=1,T6463+ROW()/10000000,0)</f>
        <v>14.4006463</v>
      </c>
    </row>
    <row r="6464" customFormat="false" ht="15" hidden="false" customHeight="false" outlineLevel="0" collapsed="false">
      <c r="A6464" s="0" t="n">
        <v>7797</v>
      </c>
      <c r="B6464" s="0" t="s">
        <v>14354</v>
      </c>
      <c r="C6464" s="0" t="n">
        <v>1</v>
      </c>
      <c r="D6464" s="0" t="s">
        <v>6924</v>
      </c>
      <c r="E6464" s="0" t="s">
        <v>14355</v>
      </c>
      <c r="F6464" s="0" t="s">
        <v>14356</v>
      </c>
      <c r="G6464" s="0" t="s">
        <v>14357</v>
      </c>
      <c r="H6464" s="0" t="s">
        <v>2185</v>
      </c>
      <c r="I6464" s="0" t="s">
        <v>2123</v>
      </c>
      <c r="J6464" s="0" t="s">
        <v>47</v>
      </c>
      <c r="K6464" s="0" t="s">
        <v>47</v>
      </c>
      <c r="L6464" s="0" t="s">
        <v>47</v>
      </c>
      <c r="M6464" s="0" t="s">
        <v>47</v>
      </c>
      <c r="N6464" s="0" t="n">
        <v>1</v>
      </c>
      <c r="O6464" s="0" t="n">
        <v>6</v>
      </c>
      <c r="P6464" s="0" t="n">
        <v>250</v>
      </c>
      <c r="Q6464" s="0" t="n">
        <v>2.9</v>
      </c>
      <c r="R6464" s="0" t="str">
        <f aca="false">INDEX(Lookup!$B$4:$B$18,MATCH(C6464,Lookup!$A$4:$A$18,0))</f>
        <v>India</v>
      </c>
      <c r="S6464" s="20" t="n">
        <f aca="false">INDEX(Lookup!$D$4:$D$18,MATCH(C6464,Lookup!$A$4:$A$18,0))</f>
        <v>0.012</v>
      </c>
      <c r="T6464" s="21" t="n">
        <f aca="false">ROUND(P6464*S6464,2)</f>
        <v>3</v>
      </c>
      <c r="U6464" s="21" t="n">
        <f aca="false">IF(T6464&lt;=10,1,IF(T6464&lt;=20,2,IF(T6464&lt;=30,3,IF(T6464&lt;=40,4,IF(T6464&lt;=50,5,IF(T6464&lt;=100,6,IF(T6464&lt;=250,7,8)))))))</f>
        <v>1</v>
      </c>
      <c r="V6464" s="21" t="n">
        <f aca="false">IF(AND(OR(Dashboard!$T$3="All",R6464=Dashboard!$T$3),OR(Dashboard!$T$4="All",D6464=Dashboard!$T$4)),1,0)</f>
        <v>1</v>
      </c>
      <c r="W6464" s="21" t="n">
        <f aca="false">IF(V6464=1,T6464+ROW()/10000000,0)</f>
        <v>3.0006464</v>
      </c>
    </row>
    <row r="6465" customFormat="false" ht="15" hidden="false" customHeight="false" outlineLevel="0" collapsed="false">
      <c r="A6465" s="0" t="n">
        <v>18352263</v>
      </c>
      <c r="B6465" s="0" t="s">
        <v>8809</v>
      </c>
      <c r="C6465" s="0" t="n">
        <v>1</v>
      </c>
      <c r="D6465" s="0" t="s">
        <v>6924</v>
      </c>
      <c r="E6465" s="0" t="s">
        <v>14358</v>
      </c>
      <c r="F6465" s="0" t="s">
        <v>14356</v>
      </c>
      <c r="G6465" s="0" t="s">
        <v>14357</v>
      </c>
      <c r="H6465" s="0" t="s">
        <v>164</v>
      </c>
      <c r="I6465" s="0" t="s">
        <v>2123</v>
      </c>
      <c r="J6465" s="0" t="s">
        <v>47</v>
      </c>
      <c r="K6465" s="0" t="s">
        <v>46</v>
      </c>
      <c r="L6465" s="0" t="s">
        <v>47</v>
      </c>
      <c r="M6465" s="0" t="s">
        <v>47</v>
      </c>
      <c r="N6465" s="0" t="n">
        <v>2</v>
      </c>
      <c r="O6465" s="0" t="n">
        <v>4</v>
      </c>
      <c r="P6465" s="0" t="n">
        <v>600</v>
      </c>
      <c r="Q6465" s="0" t="n">
        <v>2.9</v>
      </c>
      <c r="R6465" s="0" t="str">
        <f aca="false">INDEX(Lookup!$B$4:$B$18,MATCH(C6465,Lookup!$A$4:$A$18,0))</f>
        <v>India</v>
      </c>
      <c r="S6465" s="20" t="n">
        <f aca="false">INDEX(Lookup!$D$4:$D$18,MATCH(C6465,Lookup!$A$4:$A$18,0))</f>
        <v>0.012</v>
      </c>
      <c r="T6465" s="21" t="n">
        <f aca="false">ROUND(P6465*S6465,2)</f>
        <v>7.2</v>
      </c>
      <c r="U6465" s="21" t="n">
        <f aca="false">IF(T6465&lt;=10,1,IF(T6465&lt;=20,2,IF(T6465&lt;=30,3,IF(T6465&lt;=40,4,IF(T6465&lt;=50,5,IF(T6465&lt;=100,6,IF(T6465&lt;=250,7,8)))))))</f>
        <v>1</v>
      </c>
      <c r="V6465" s="21" t="n">
        <f aca="false">IF(AND(OR(Dashboard!$T$3="All",R6465=Dashboard!$T$3),OR(Dashboard!$T$4="All",D6465=Dashboard!$T$4)),1,0)</f>
        <v>1</v>
      </c>
      <c r="W6465" s="21" t="n">
        <f aca="false">IF(V6465=1,T6465+ROW()/10000000,0)</f>
        <v>7.2006465</v>
      </c>
    </row>
    <row r="6466" customFormat="false" ht="15" hidden="false" customHeight="false" outlineLevel="0" collapsed="false">
      <c r="A6466" s="0" t="n">
        <v>18312571</v>
      </c>
      <c r="B6466" s="0" t="s">
        <v>14359</v>
      </c>
      <c r="C6466" s="0" t="n">
        <v>1</v>
      </c>
      <c r="D6466" s="0" t="s">
        <v>6924</v>
      </c>
      <c r="E6466" s="0" t="s">
        <v>14360</v>
      </c>
      <c r="F6466" s="0" t="s">
        <v>14356</v>
      </c>
      <c r="G6466" s="0" t="s">
        <v>14357</v>
      </c>
      <c r="H6466" s="0" t="s">
        <v>2662</v>
      </c>
      <c r="I6466" s="0" t="s">
        <v>2123</v>
      </c>
      <c r="J6466" s="0" t="s">
        <v>47</v>
      </c>
      <c r="K6466" s="0" t="s">
        <v>47</v>
      </c>
      <c r="L6466" s="0" t="s">
        <v>47</v>
      </c>
      <c r="M6466" s="0" t="s">
        <v>47</v>
      </c>
      <c r="N6466" s="0" t="n">
        <v>1</v>
      </c>
      <c r="O6466" s="0" t="n">
        <v>4</v>
      </c>
      <c r="P6466" s="0" t="n">
        <v>250</v>
      </c>
      <c r="Q6466" s="0" t="n">
        <v>2.9</v>
      </c>
      <c r="R6466" s="0" t="str">
        <f aca="false">INDEX(Lookup!$B$4:$B$18,MATCH(C6466,Lookup!$A$4:$A$18,0))</f>
        <v>India</v>
      </c>
      <c r="S6466" s="20" t="n">
        <f aca="false">INDEX(Lookup!$D$4:$D$18,MATCH(C6466,Lookup!$A$4:$A$18,0))</f>
        <v>0.012</v>
      </c>
      <c r="T6466" s="21" t="n">
        <f aca="false">ROUND(P6466*S6466,2)</f>
        <v>3</v>
      </c>
      <c r="U6466" s="21" t="n">
        <f aca="false">IF(T6466&lt;=10,1,IF(T6466&lt;=20,2,IF(T6466&lt;=30,3,IF(T6466&lt;=40,4,IF(T6466&lt;=50,5,IF(T6466&lt;=100,6,IF(T6466&lt;=250,7,8)))))))</f>
        <v>1</v>
      </c>
      <c r="V6466" s="21" t="n">
        <f aca="false">IF(AND(OR(Dashboard!$T$3="All",R6466=Dashboard!$T$3),OR(Dashboard!$T$4="All",D6466=Dashboard!$T$4)),1,0)</f>
        <v>1</v>
      </c>
      <c r="W6466" s="21" t="n">
        <f aca="false">IF(V6466=1,T6466+ROW()/10000000,0)</f>
        <v>3.0006466</v>
      </c>
    </row>
    <row r="6467" customFormat="false" ht="15" hidden="false" customHeight="false" outlineLevel="0" collapsed="false">
      <c r="A6467" s="0" t="n">
        <v>18421038</v>
      </c>
      <c r="B6467" s="0" t="s">
        <v>3113</v>
      </c>
      <c r="C6467" s="0" t="n">
        <v>1</v>
      </c>
      <c r="D6467" s="0" t="s">
        <v>6924</v>
      </c>
      <c r="E6467" s="0" t="s">
        <v>14361</v>
      </c>
      <c r="F6467" s="0" t="s">
        <v>14356</v>
      </c>
      <c r="G6467" s="0" t="s">
        <v>14357</v>
      </c>
      <c r="H6467" s="0" t="s">
        <v>153</v>
      </c>
      <c r="I6467" s="0" t="s">
        <v>2123</v>
      </c>
      <c r="J6467" s="0" t="s">
        <v>47</v>
      </c>
      <c r="K6467" s="0" t="s">
        <v>47</v>
      </c>
      <c r="L6467" s="0" t="s">
        <v>47</v>
      </c>
      <c r="M6467" s="0" t="s">
        <v>47</v>
      </c>
      <c r="N6467" s="0" t="n">
        <v>1</v>
      </c>
      <c r="O6467" s="0" t="n">
        <v>0</v>
      </c>
      <c r="P6467" s="0" t="n">
        <v>450</v>
      </c>
      <c r="Q6467" s="0" t="n">
        <v>1</v>
      </c>
      <c r="R6467" s="0" t="str">
        <f aca="false">INDEX(Lookup!$B$4:$B$18,MATCH(C6467,Lookup!$A$4:$A$18,0))</f>
        <v>India</v>
      </c>
      <c r="S6467" s="20" t="n">
        <f aca="false">INDEX(Lookup!$D$4:$D$18,MATCH(C6467,Lookup!$A$4:$A$18,0))</f>
        <v>0.012</v>
      </c>
      <c r="T6467" s="21" t="n">
        <f aca="false">ROUND(P6467*S6467,2)</f>
        <v>5.4</v>
      </c>
      <c r="U6467" s="21" t="n">
        <f aca="false">IF(T6467&lt;=10,1,IF(T6467&lt;=20,2,IF(T6467&lt;=30,3,IF(T6467&lt;=40,4,IF(T6467&lt;=50,5,IF(T6467&lt;=100,6,IF(T6467&lt;=250,7,8)))))))</f>
        <v>1</v>
      </c>
      <c r="V6467" s="21" t="n">
        <f aca="false">IF(AND(OR(Dashboard!$T$3="All",R6467=Dashboard!$T$3),OR(Dashboard!$T$4="All",D6467=Dashboard!$T$4)),1,0)</f>
        <v>1</v>
      </c>
      <c r="W6467" s="21" t="n">
        <f aca="false">IF(V6467=1,T6467+ROW()/10000000,0)</f>
        <v>5.4006467</v>
      </c>
    </row>
    <row r="6468" customFormat="false" ht="15" hidden="false" customHeight="false" outlineLevel="0" collapsed="false">
      <c r="A6468" s="0" t="n">
        <v>18412894</v>
      </c>
      <c r="B6468" s="0" t="s">
        <v>14362</v>
      </c>
      <c r="C6468" s="0" t="n">
        <v>1</v>
      </c>
      <c r="D6468" s="0" t="s">
        <v>6924</v>
      </c>
      <c r="E6468" s="0" t="s">
        <v>14363</v>
      </c>
      <c r="F6468" s="0" t="s">
        <v>14356</v>
      </c>
      <c r="G6468" s="0" t="s">
        <v>14357</v>
      </c>
      <c r="H6468" s="0" t="s">
        <v>3142</v>
      </c>
      <c r="I6468" s="0" t="s">
        <v>2123</v>
      </c>
      <c r="J6468" s="0" t="s">
        <v>47</v>
      </c>
      <c r="K6468" s="0" t="s">
        <v>47</v>
      </c>
      <c r="L6468" s="0" t="s">
        <v>47</v>
      </c>
      <c r="M6468" s="0" t="s">
        <v>47</v>
      </c>
      <c r="N6468" s="0" t="n">
        <v>1</v>
      </c>
      <c r="O6468" s="0" t="n">
        <v>0</v>
      </c>
      <c r="P6468" s="0" t="n">
        <v>100</v>
      </c>
      <c r="Q6468" s="0" t="n">
        <v>1</v>
      </c>
      <c r="R6468" s="0" t="str">
        <f aca="false">INDEX(Lookup!$B$4:$B$18,MATCH(C6468,Lookup!$A$4:$A$18,0))</f>
        <v>India</v>
      </c>
      <c r="S6468" s="20" t="n">
        <f aca="false">INDEX(Lookup!$D$4:$D$18,MATCH(C6468,Lookup!$A$4:$A$18,0))</f>
        <v>0.012</v>
      </c>
      <c r="T6468" s="21" t="n">
        <f aca="false">ROUND(P6468*S6468,2)</f>
        <v>1.2</v>
      </c>
      <c r="U6468" s="21" t="n">
        <f aca="false">IF(T6468&lt;=10,1,IF(T6468&lt;=20,2,IF(T6468&lt;=30,3,IF(T6468&lt;=40,4,IF(T6468&lt;=50,5,IF(T6468&lt;=100,6,IF(T6468&lt;=250,7,8)))))))</f>
        <v>1</v>
      </c>
      <c r="V6468" s="21" t="n">
        <f aca="false">IF(AND(OR(Dashboard!$T$3="All",R6468=Dashboard!$T$3),OR(Dashboard!$T$4="All",D6468=Dashboard!$T$4)),1,0)</f>
        <v>1</v>
      </c>
      <c r="W6468" s="21" t="n">
        <f aca="false">IF(V6468=1,T6468+ROW()/10000000,0)</f>
        <v>1.2006468</v>
      </c>
    </row>
    <row r="6469" customFormat="false" ht="15" hidden="false" customHeight="false" outlineLevel="0" collapsed="false">
      <c r="A6469" s="0" t="n">
        <v>18312463</v>
      </c>
      <c r="B6469" s="0" t="s">
        <v>14364</v>
      </c>
      <c r="C6469" s="0" t="n">
        <v>1</v>
      </c>
      <c r="D6469" s="0" t="s">
        <v>6924</v>
      </c>
      <c r="E6469" s="0" t="s">
        <v>14365</v>
      </c>
      <c r="F6469" s="0" t="s">
        <v>14356</v>
      </c>
      <c r="G6469" s="0" t="s">
        <v>14357</v>
      </c>
      <c r="H6469" s="0" t="s">
        <v>2128</v>
      </c>
      <c r="I6469" s="0" t="s">
        <v>2123</v>
      </c>
      <c r="J6469" s="0" t="s">
        <v>47</v>
      </c>
      <c r="K6469" s="0" t="s">
        <v>47</v>
      </c>
      <c r="L6469" s="0" t="s">
        <v>47</v>
      </c>
      <c r="M6469" s="0" t="s">
        <v>47</v>
      </c>
      <c r="N6469" s="0" t="n">
        <v>1</v>
      </c>
      <c r="O6469" s="0" t="n">
        <v>0</v>
      </c>
      <c r="P6469" s="0" t="n">
        <v>350</v>
      </c>
      <c r="Q6469" s="0" t="n">
        <v>1</v>
      </c>
      <c r="R6469" s="0" t="str">
        <f aca="false">INDEX(Lookup!$B$4:$B$18,MATCH(C6469,Lookup!$A$4:$A$18,0))</f>
        <v>India</v>
      </c>
      <c r="S6469" s="20" t="n">
        <f aca="false">INDEX(Lookup!$D$4:$D$18,MATCH(C6469,Lookup!$A$4:$A$18,0))</f>
        <v>0.012</v>
      </c>
      <c r="T6469" s="21" t="n">
        <f aca="false">ROUND(P6469*S6469,2)</f>
        <v>4.2</v>
      </c>
      <c r="U6469" s="21" t="n">
        <f aca="false">IF(T6469&lt;=10,1,IF(T6469&lt;=20,2,IF(T6469&lt;=30,3,IF(T6469&lt;=40,4,IF(T6469&lt;=50,5,IF(T6469&lt;=100,6,IF(T6469&lt;=250,7,8)))))))</f>
        <v>1</v>
      </c>
      <c r="V6469" s="21" t="n">
        <f aca="false">IF(AND(OR(Dashboard!$T$3="All",R6469=Dashboard!$T$3),OR(Dashboard!$T$4="All",D6469=Dashboard!$T$4)),1,0)</f>
        <v>1</v>
      </c>
      <c r="W6469" s="21" t="n">
        <f aca="false">IF(V6469=1,T6469+ROW()/10000000,0)</f>
        <v>4.2006469</v>
      </c>
    </row>
    <row r="6470" customFormat="false" ht="15" hidden="false" customHeight="false" outlineLevel="0" collapsed="false">
      <c r="A6470" s="0" t="n">
        <v>18332442</v>
      </c>
      <c r="B6470" s="0" t="s">
        <v>14366</v>
      </c>
      <c r="C6470" s="0" t="n">
        <v>1</v>
      </c>
      <c r="D6470" s="0" t="s">
        <v>6924</v>
      </c>
      <c r="E6470" s="0" t="s">
        <v>14367</v>
      </c>
      <c r="F6470" s="0" t="s">
        <v>14356</v>
      </c>
      <c r="G6470" s="0" t="s">
        <v>14357</v>
      </c>
      <c r="H6470" s="0" t="s">
        <v>2128</v>
      </c>
      <c r="I6470" s="0" t="s">
        <v>2123</v>
      </c>
      <c r="J6470" s="0" t="s">
        <v>47</v>
      </c>
      <c r="K6470" s="0" t="s">
        <v>47</v>
      </c>
      <c r="L6470" s="0" t="s">
        <v>47</v>
      </c>
      <c r="M6470" s="0" t="s">
        <v>47</v>
      </c>
      <c r="N6470" s="0" t="n">
        <v>2</v>
      </c>
      <c r="O6470" s="0" t="n">
        <v>1</v>
      </c>
      <c r="P6470" s="0" t="n">
        <v>550</v>
      </c>
      <c r="Q6470" s="0" t="n">
        <v>1</v>
      </c>
      <c r="R6470" s="0" t="str">
        <f aca="false">INDEX(Lookup!$B$4:$B$18,MATCH(C6470,Lookup!$A$4:$A$18,0))</f>
        <v>India</v>
      </c>
      <c r="S6470" s="20" t="n">
        <f aca="false">INDEX(Lookup!$D$4:$D$18,MATCH(C6470,Lookup!$A$4:$A$18,0))</f>
        <v>0.012</v>
      </c>
      <c r="T6470" s="21" t="n">
        <f aca="false">ROUND(P6470*S6470,2)</f>
        <v>6.6</v>
      </c>
      <c r="U6470" s="21" t="n">
        <f aca="false">IF(T6470&lt;=10,1,IF(T6470&lt;=20,2,IF(T6470&lt;=30,3,IF(T6470&lt;=40,4,IF(T6470&lt;=50,5,IF(T6470&lt;=100,6,IF(T6470&lt;=250,7,8)))))))</f>
        <v>1</v>
      </c>
      <c r="V6470" s="21" t="n">
        <f aca="false">IF(AND(OR(Dashboard!$T$3="All",R6470=Dashboard!$T$3),OR(Dashboard!$T$4="All",D6470=Dashboard!$T$4)),1,0)</f>
        <v>1</v>
      </c>
      <c r="W6470" s="21" t="n">
        <f aca="false">IF(V6470=1,T6470+ROW()/10000000,0)</f>
        <v>6.600647</v>
      </c>
    </row>
    <row r="6471" customFormat="false" ht="15" hidden="false" customHeight="false" outlineLevel="0" collapsed="false">
      <c r="A6471" s="0" t="n">
        <v>18345771</v>
      </c>
      <c r="B6471" s="0" t="s">
        <v>14368</v>
      </c>
      <c r="C6471" s="0" t="n">
        <v>1</v>
      </c>
      <c r="D6471" s="0" t="s">
        <v>6924</v>
      </c>
      <c r="E6471" s="0" t="s">
        <v>14369</v>
      </c>
      <c r="F6471" s="0" t="s">
        <v>14356</v>
      </c>
      <c r="G6471" s="0" t="s">
        <v>14357</v>
      </c>
      <c r="H6471" s="0" t="s">
        <v>4155</v>
      </c>
      <c r="I6471" s="0" t="s">
        <v>2123</v>
      </c>
      <c r="J6471" s="0" t="s">
        <v>47</v>
      </c>
      <c r="K6471" s="0" t="s">
        <v>47</v>
      </c>
      <c r="L6471" s="0" t="s">
        <v>47</v>
      </c>
      <c r="M6471" s="0" t="s">
        <v>47</v>
      </c>
      <c r="N6471" s="0" t="n">
        <v>1</v>
      </c>
      <c r="O6471" s="0" t="n">
        <v>0</v>
      </c>
      <c r="P6471" s="0" t="n">
        <v>200</v>
      </c>
      <c r="Q6471" s="0" t="n">
        <v>1</v>
      </c>
      <c r="R6471" s="0" t="str">
        <f aca="false">INDEX(Lookup!$B$4:$B$18,MATCH(C6471,Lookup!$A$4:$A$18,0))</f>
        <v>India</v>
      </c>
      <c r="S6471" s="20" t="n">
        <f aca="false">INDEX(Lookup!$D$4:$D$18,MATCH(C6471,Lookup!$A$4:$A$18,0))</f>
        <v>0.012</v>
      </c>
      <c r="T6471" s="21" t="n">
        <f aca="false">ROUND(P6471*S6471,2)</f>
        <v>2.4</v>
      </c>
      <c r="U6471" s="21" t="n">
        <f aca="false">IF(T6471&lt;=10,1,IF(T6471&lt;=20,2,IF(T6471&lt;=30,3,IF(T6471&lt;=40,4,IF(T6471&lt;=50,5,IF(T6471&lt;=100,6,IF(T6471&lt;=250,7,8)))))))</f>
        <v>1</v>
      </c>
      <c r="V6471" s="21" t="n">
        <f aca="false">IF(AND(OR(Dashboard!$T$3="All",R6471=Dashboard!$T$3),OR(Dashboard!$T$4="All",D6471=Dashboard!$T$4)),1,0)</f>
        <v>1</v>
      </c>
      <c r="W6471" s="21" t="n">
        <f aca="false">IF(V6471=1,T6471+ROW()/10000000,0)</f>
        <v>2.4006471</v>
      </c>
    </row>
    <row r="6472" customFormat="false" ht="15" hidden="false" customHeight="false" outlineLevel="0" collapsed="false">
      <c r="A6472" s="0" t="n">
        <v>18414497</v>
      </c>
      <c r="B6472" s="0" t="s">
        <v>14370</v>
      </c>
      <c r="C6472" s="0" t="n">
        <v>1</v>
      </c>
      <c r="D6472" s="0" t="s">
        <v>6924</v>
      </c>
      <c r="E6472" s="0" t="s">
        <v>14371</v>
      </c>
      <c r="F6472" s="0" t="s">
        <v>14356</v>
      </c>
      <c r="G6472" s="0" t="s">
        <v>14357</v>
      </c>
      <c r="H6472" s="0" t="s">
        <v>402</v>
      </c>
      <c r="I6472" s="0" t="s">
        <v>2123</v>
      </c>
      <c r="J6472" s="0" t="s">
        <v>47</v>
      </c>
      <c r="K6472" s="0" t="s">
        <v>47</v>
      </c>
      <c r="L6472" s="0" t="s">
        <v>47</v>
      </c>
      <c r="M6472" s="0" t="s">
        <v>47</v>
      </c>
      <c r="N6472" s="0" t="n">
        <v>1</v>
      </c>
      <c r="O6472" s="0" t="n">
        <v>1</v>
      </c>
      <c r="P6472" s="0" t="n">
        <v>150</v>
      </c>
      <c r="Q6472" s="0" t="n">
        <v>1</v>
      </c>
      <c r="R6472" s="0" t="str">
        <f aca="false">INDEX(Lookup!$B$4:$B$18,MATCH(C6472,Lookup!$A$4:$A$18,0))</f>
        <v>India</v>
      </c>
      <c r="S6472" s="20" t="n">
        <f aca="false">INDEX(Lookup!$D$4:$D$18,MATCH(C6472,Lookup!$A$4:$A$18,0))</f>
        <v>0.012</v>
      </c>
      <c r="T6472" s="21" t="n">
        <f aca="false">ROUND(P6472*S6472,2)</f>
        <v>1.8</v>
      </c>
      <c r="U6472" s="21" t="n">
        <f aca="false">IF(T6472&lt;=10,1,IF(T6472&lt;=20,2,IF(T6472&lt;=30,3,IF(T6472&lt;=40,4,IF(T6472&lt;=50,5,IF(T6472&lt;=100,6,IF(T6472&lt;=250,7,8)))))))</f>
        <v>1</v>
      </c>
      <c r="V6472" s="21" t="n">
        <f aca="false">IF(AND(OR(Dashboard!$T$3="All",R6472=Dashboard!$T$3),OR(Dashboard!$T$4="All",D6472=Dashboard!$T$4)),1,0)</f>
        <v>1</v>
      </c>
      <c r="W6472" s="21" t="n">
        <f aca="false">IF(V6472=1,T6472+ROW()/10000000,0)</f>
        <v>1.8006472</v>
      </c>
    </row>
    <row r="6473" customFormat="false" ht="15" hidden="false" customHeight="false" outlineLevel="0" collapsed="false">
      <c r="A6473" s="0" t="n">
        <v>18355275</v>
      </c>
      <c r="B6473" s="0" t="s">
        <v>14372</v>
      </c>
      <c r="C6473" s="0" t="n">
        <v>1</v>
      </c>
      <c r="D6473" s="0" t="s">
        <v>6924</v>
      </c>
      <c r="E6473" s="0" t="s">
        <v>14373</v>
      </c>
      <c r="F6473" s="0" t="s">
        <v>14356</v>
      </c>
      <c r="G6473" s="0" t="s">
        <v>14357</v>
      </c>
      <c r="H6473" s="0" t="s">
        <v>2616</v>
      </c>
      <c r="I6473" s="0" t="s">
        <v>2123</v>
      </c>
      <c r="J6473" s="0" t="s">
        <v>47</v>
      </c>
      <c r="K6473" s="0" t="s">
        <v>47</v>
      </c>
      <c r="L6473" s="0" t="s">
        <v>47</v>
      </c>
      <c r="M6473" s="0" t="s">
        <v>47</v>
      </c>
      <c r="N6473" s="0" t="n">
        <v>2</v>
      </c>
      <c r="O6473" s="0" t="n">
        <v>3</v>
      </c>
      <c r="P6473" s="0" t="n">
        <v>600</v>
      </c>
      <c r="Q6473" s="0" t="n">
        <v>1</v>
      </c>
      <c r="R6473" s="0" t="str">
        <f aca="false">INDEX(Lookup!$B$4:$B$18,MATCH(C6473,Lookup!$A$4:$A$18,0))</f>
        <v>India</v>
      </c>
      <c r="S6473" s="20" t="n">
        <f aca="false">INDEX(Lookup!$D$4:$D$18,MATCH(C6473,Lookup!$A$4:$A$18,0))</f>
        <v>0.012</v>
      </c>
      <c r="T6473" s="21" t="n">
        <f aca="false">ROUND(P6473*S6473,2)</f>
        <v>7.2</v>
      </c>
      <c r="U6473" s="21" t="n">
        <f aca="false">IF(T6473&lt;=10,1,IF(T6473&lt;=20,2,IF(T6473&lt;=30,3,IF(T6473&lt;=40,4,IF(T6473&lt;=50,5,IF(T6473&lt;=100,6,IF(T6473&lt;=250,7,8)))))))</f>
        <v>1</v>
      </c>
      <c r="V6473" s="21" t="n">
        <f aca="false">IF(AND(OR(Dashboard!$T$3="All",R6473=Dashboard!$T$3),OR(Dashboard!$T$4="All",D6473=Dashboard!$T$4)),1,0)</f>
        <v>1</v>
      </c>
      <c r="W6473" s="21" t="n">
        <f aca="false">IF(V6473=1,T6473+ROW()/10000000,0)</f>
        <v>7.2006473</v>
      </c>
    </row>
    <row r="6474" customFormat="false" ht="15" hidden="false" customHeight="false" outlineLevel="0" collapsed="false">
      <c r="A6474" s="0" t="n">
        <v>18398593</v>
      </c>
      <c r="B6474" s="0" t="s">
        <v>14374</v>
      </c>
      <c r="C6474" s="0" t="n">
        <v>1</v>
      </c>
      <c r="D6474" s="0" t="s">
        <v>6924</v>
      </c>
      <c r="E6474" s="0" t="s">
        <v>14375</v>
      </c>
      <c r="F6474" s="0" t="s">
        <v>14356</v>
      </c>
      <c r="G6474" s="0" t="s">
        <v>14357</v>
      </c>
      <c r="H6474" s="0" t="s">
        <v>2288</v>
      </c>
      <c r="I6474" s="0" t="s">
        <v>2123</v>
      </c>
      <c r="J6474" s="0" t="s">
        <v>47</v>
      </c>
      <c r="K6474" s="0" t="s">
        <v>47</v>
      </c>
      <c r="L6474" s="0" t="s">
        <v>47</v>
      </c>
      <c r="M6474" s="0" t="s">
        <v>47</v>
      </c>
      <c r="N6474" s="0" t="n">
        <v>2</v>
      </c>
      <c r="O6474" s="0" t="n">
        <v>0</v>
      </c>
      <c r="P6474" s="0" t="n">
        <v>500</v>
      </c>
      <c r="Q6474" s="0" t="n">
        <v>1</v>
      </c>
      <c r="R6474" s="0" t="str">
        <f aca="false">INDEX(Lookup!$B$4:$B$18,MATCH(C6474,Lookup!$A$4:$A$18,0))</f>
        <v>India</v>
      </c>
      <c r="S6474" s="20" t="n">
        <f aca="false">INDEX(Lookup!$D$4:$D$18,MATCH(C6474,Lookup!$A$4:$A$18,0))</f>
        <v>0.012</v>
      </c>
      <c r="T6474" s="21" t="n">
        <f aca="false">ROUND(P6474*S6474,2)</f>
        <v>6</v>
      </c>
      <c r="U6474" s="21" t="n">
        <f aca="false">IF(T6474&lt;=10,1,IF(T6474&lt;=20,2,IF(T6474&lt;=30,3,IF(T6474&lt;=40,4,IF(T6474&lt;=50,5,IF(T6474&lt;=100,6,IF(T6474&lt;=250,7,8)))))))</f>
        <v>1</v>
      </c>
      <c r="V6474" s="21" t="n">
        <f aca="false">IF(AND(OR(Dashboard!$T$3="All",R6474=Dashboard!$T$3),OR(Dashboard!$T$4="All",D6474=Dashboard!$T$4)),1,0)</f>
        <v>1</v>
      </c>
      <c r="W6474" s="21" t="n">
        <f aca="false">IF(V6474=1,T6474+ROW()/10000000,0)</f>
        <v>6.0006474</v>
      </c>
    </row>
    <row r="6475" customFormat="false" ht="15" hidden="false" customHeight="false" outlineLevel="0" collapsed="false">
      <c r="A6475" s="0" t="n">
        <v>18312455</v>
      </c>
      <c r="B6475" s="0" t="s">
        <v>14376</v>
      </c>
      <c r="C6475" s="0" t="n">
        <v>1</v>
      </c>
      <c r="D6475" s="0" t="s">
        <v>6924</v>
      </c>
      <c r="E6475" s="0" t="s">
        <v>14377</v>
      </c>
      <c r="F6475" s="0" t="s">
        <v>14356</v>
      </c>
      <c r="G6475" s="0" t="s">
        <v>14357</v>
      </c>
      <c r="H6475" s="0" t="s">
        <v>3356</v>
      </c>
      <c r="I6475" s="0" t="s">
        <v>2123</v>
      </c>
      <c r="J6475" s="0" t="s">
        <v>47</v>
      </c>
      <c r="K6475" s="0" t="s">
        <v>47</v>
      </c>
      <c r="L6475" s="0" t="s">
        <v>47</v>
      </c>
      <c r="M6475" s="0" t="s">
        <v>47</v>
      </c>
      <c r="N6475" s="0" t="n">
        <v>1</v>
      </c>
      <c r="O6475" s="0" t="n">
        <v>1</v>
      </c>
      <c r="P6475" s="0" t="n">
        <v>150</v>
      </c>
      <c r="Q6475" s="0" t="n">
        <v>1</v>
      </c>
      <c r="R6475" s="0" t="str">
        <f aca="false">INDEX(Lookup!$B$4:$B$18,MATCH(C6475,Lookup!$A$4:$A$18,0))</f>
        <v>India</v>
      </c>
      <c r="S6475" s="20" t="n">
        <f aca="false">INDEX(Lookup!$D$4:$D$18,MATCH(C6475,Lookup!$A$4:$A$18,0))</f>
        <v>0.012</v>
      </c>
      <c r="T6475" s="21" t="n">
        <f aca="false">ROUND(P6475*S6475,2)</f>
        <v>1.8</v>
      </c>
      <c r="U6475" s="21" t="n">
        <f aca="false">IF(T6475&lt;=10,1,IF(T6475&lt;=20,2,IF(T6475&lt;=30,3,IF(T6475&lt;=40,4,IF(T6475&lt;=50,5,IF(T6475&lt;=100,6,IF(T6475&lt;=250,7,8)))))))</f>
        <v>1</v>
      </c>
      <c r="V6475" s="21" t="n">
        <f aca="false">IF(AND(OR(Dashboard!$T$3="All",R6475=Dashboard!$T$3),OR(Dashboard!$T$4="All",D6475=Dashboard!$T$4)),1,0)</f>
        <v>1</v>
      </c>
      <c r="W6475" s="21" t="n">
        <f aca="false">IF(V6475=1,T6475+ROW()/10000000,0)</f>
        <v>1.8006475</v>
      </c>
    </row>
    <row r="6476" customFormat="false" ht="15" hidden="false" customHeight="false" outlineLevel="0" collapsed="false">
      <c r="A6476" s="0" t="n">
        <v>18025131</v>
      </c>
      <c r="B6476" s="0" t="s">
        <v>10623</v>
      </c>
      <c r="C6476" s="0" t="n">
        <v>1</v>
      </c>
      <c r="D6476" s="0" t="s">
        <v>6924</v>
      </c>
      <c r="E6476" s="0" t="s">
        <v>14378</v>
      </c>
      <c r="F6476" s="0" t="s">
        <v>14356</v>
      </c>
      <c r="G6476" s="0" t="s">
        <v>14357</v>
      </c>
      <c r="H6476" s="0" t="s">
        <v>2349</v>
      </c>
      <c r="I6476" s="0" t="s">
        <v>2123</v>
      </c>
      <c r="J6476" s="0" t="s">
        <v>47</v>
      </c>
      <c r="K6476" s="0" t="s">
        <v>47</v>
      </c>
      <c r="L6476" s="0" t="s">
        <v>47</v>
      </c>
      <c r="M6476" s="0" t="s">
        <v>47</v>
      </c>
      <c r="N6476" s="0" t="n">
        <v>1</v>
      </c>
      <c r="O6476" s="0" t="n">
        <v>3</v>
      </c>
      <c r="P6476" s="0" t="n">
        <v>100</v>
      </c>
      <c r="Q6476" s="0" t="n">
        <v>1</v>
      </c>
      <c r="R6476" s="0" t="str">
        <f aca="false">INDEX(Lookup!$B$4:$B$18,MATCH(C6476,Lookup!$A$4:$A$18,0))</f>
        <v>India</v>
      </c>
      <c r="S6476" s="20" t="n">
        <f aca="false">INDEX(Lookup!$D$4:$D$18,MATCH(C6476,Lookup!$A$4:$A$18,0))</f>
        <v>0.012</v>
      </c>
      <c r="T6476" s="21" t="n">
        <f aca="false">ROUND(P6476*S6476,2)</f>
        <v>1.2</v>
      </c>
      <c r="U6476" s="21" t="n">
        <f aca="false">IF(T6476&lt;=10,1,IF(T6476&lt;=20,2,IF(T6476&lt;=30,3,IF(T6476&lt;=40,4,IF(T6476&lt;=50,5,IF(T6476&lt;=100,6,IF(T6476&lt;=250,7,8)))))))</f>
        <v>1</v>
      </c>
      <c r="V6476" s="21" t="n">
        <f aca="false">IF(AND(OR(Dashboard!$T$3="All",R6476=Dashboard!$T$3),OR(Dashboard!$T$4="All",D6476=Dashboard!$T$4)),1,0)</f>
        <v>1</v>
      </c>
      <c r="W6476" s="21" t="n">
        <f aca="false">IF(V6476=1,T6476+ROW()/10000000,0)</f>
        <v>1.2006476</v>
      </c>
    </row>
    <row r="6477" customFormat="false" ht="15" hidden="false" customHeight="false" outlineLevel="0" collapsed="false">
      <c r="A6477" s="0" t="n">
        <v>18161591</v>
      </c>
      <c r="B6477" s="0" t="s">
        <v>14379</v>
      </c>
      <c r="C6477" s="0" t="n">
        <v>1</v>
      </c>
      <c r="D6477" s="0" t="s">
        <v>6924</v>
      </c>
      <c r="E6477" s="0" t="s">
        <v>14380</v>
      </c>
      <c r="F6477" s="0" t="s">
        <v>14356</v>
      </c>
      <c r="G6477" s="0" t="s">
        <v>14357</v>
      </c>
      <c r="H6477" s="0" t="s">
        <v>2128</v>
      </c>
      <c r="I6477" s="0" t="s">
        <v>2123</v>
      </c>
      <c r="J6477" s="0" t="s">
        <v>47</v>
      </c>
      <c r="K6477" s="0" t="s">
        <v>47</v>
      </c>
      <c r="L6477" s="0" t="s">
        <v>47</v>
      </c>
      <c r="M6477" s="0" t="s">
        <v>47</v>
      </c>
      <c r="N6477" s="0" t="n">
        <v>1</v>
      </c>
      <c r="O6477" s="0" t="n">
        <v>1</v>
      </c>
      <c r="P6477" s="0" t="n">
        <v>350</v>
      </c>
      <c r="Q6477" s="0" t="n">
        <v>1</v>
      </c>
      <c r="R6477" s="0" t="str">
        <f aca="false">INDEX(Lookup!$B$4:$B$18,MATCH(C6477,Lookup!$A$4:$A$18,0))</f>
        <v>India</v>
      </c>
      <c r="S6477" s="20" t="n">
        <f aca="false">INDEX(Lookup!$D$4:$D$18,MATCH(C6477,Lookup!$A$4:$A$18,0))</f>
        <v>0.012</v>
      </c>
      <c r="T6477" s="21" t="n">
        <f aca="false">ROUND(P6477*S6477,2)</f>
        <v>4.2</v>
      </c>
      <c r="U6477" s="21" t="n">
        <f aca="false">IF(T6477&lt;=10,1,IF(T6477&lt;=20,2,IF(T6477&lt;=30,3,IF(T6477&lt;=40,4,IF(T6477&lt;=50,5,IF(T6477&lt;=100,6,IF(T6477&lt;=250,7,8)))))))</f>
        <v>1</v>
      </c>
      <c r="V6477" s="21" t="n">
        <f aca="false">IF(AND(OR(Dashboard!$T$3="All",R6477=Dashboard!$T$3),OR(Dashboard!$T$4="All",D6477=Dashboard!$T$4)),1,0)</f>
        <v>1</v>
      </c>
      <c r="W6477" s="21" t="n">
        <f aca="false">IF(V6477=1,T6477+ROW()/10000000,0)</f>
        <v>4.2006477</v>
      </c>
    </row>
    <row r="6478" customFormat="false" ht="15" hidden="false" customHeight="false" outlineLevel="0" collapsed="false">
      <c r="A6478" s="0" t="n">
        <v>18312459</v>
      </c>
      <c r="B6478" s="0" t="s">
        <v>14381</v>
      </c>
      <c r="C6478" s="0" t="n">
        <v>1</v>
      </c>
      <c r="D6478" s="0" t="s">
        <v>6924</v>
      </c>
      <c r="E6478" s="0" t="s">
        <v>14382</v>
      </c>
      <c r="F6478" s="0" t="s">
        <v>14356</v>
      </c>
      <c r="G6478" s="0" t="s">
        <v>14357</v>
      </c>
      <c r="H6478" s="0" t="s">
        <v>2288</v>
      </c>
      <c r="I6478" s="0" t="s">
        <v>2123</v>
      </c>
      <c r="J6478" s="0" t="s">
        <v>47</v>
      </c>
      <c r="K6478" s="0" t="s">
        <v>47</v>
      </c>
      <c r="L6478" s="0" t="s">
        <v>47</v>
      </c>
      <c r="M6478" s="0" t="s">
        <v>47</v>
      </c>
      <c r="N6478" s="0" t="n">
        <v>1</v>
      </c>
      <c r="O6478" s="0" t="n">
        <v>0</v>
      </c>
      <c r="P6478" s="0" t="n">
        <v>150</v>
      </c>
      <c r="Q6478" s="0" t="n">
        <v>1</v>
      </c>
      <c r="R6478" s="0" t="str">
        <f aca="false">INDEX(Lookup!$B$4:$B$18,MATCH(C6478,Lookup!$A$4:$A$18,0))</f>
        <v>India</v>
      </c>
      <c r="S6478" s="20" t="n">
        <f aca="false">INDEX(Lookup!$D$4:$D$18,MATCH(C6478,Lookup!$A$4:$A$18,0))</f>
        <v>0.012</v>
      </c>
      <c r="T6478" s="21" t="n">
        <f aca="false">ROUND(P6478*S6478,2)</f>
        <v>1.8</v>
      </c>
      <c r="U6478" s="21" t="n">
        <f aca="false">IF(T6478&lt;=10,1,IF(T6478&lt;=20,2,IF(T6478&lt;=30,3,IF(T6478&lt;=40,4,IF(T6478&lt;=50,5,IF(T6478&lt;=100,6,IF(T6478&lt;=250,7,8)))))))</f>
        <v>1</v>
      </c>
      <c r="V6478" s="21" t="n">
        <f aca="false">IF(AND(OR(Dashboard!$T$3="All",R6478=Dashboard!$T$3),OR(Dashboard!$T$4="All",D6478=Dashboard!$T$4)),1,0)</f>
        <v>1</v>
      </c>
      <c r="W6478" s="21" t="n">
        <f aca="false">IF(V6478=1,T6478+ROW()/10000000,0)</f>
        <v>1.8006478</v>
      </c>
    </row>
    <row r="6479" customFormat="false" ht="15" hidden="false" customHeight="false" outlineLevel="0" collapsed="false">
      <c r="A6479" s="0" t="n">
        <v>302573</v>
      </c>
      <c r="B6479" s="0" t="s">
        <v>14383</v>
      </c>
      <c r="C6479" s="0" t="n">
        <v>1</v>
      </c>
      <c r="D6479" s="0" t="s">
        <v>6924</v>
      </c>
      <c r="E6479" s="0" t="s">
        <v>14384</v>
      </c>
      <c r="F6479" s="0" t="s">
        <v>14356</v>
      </c>
      <c r="G6479" s="0" t="s">
        <v>14357</v>
      </c>
      <c r="H6479" s="0" t="s">
        <v>2128</v>
      </c>
      <c r="I6479" s="0" t="s">
        <v>2123</v>
      </c>
      <c r="J6479" s="0" t="s">
        <v>47</v>
      </c>
      <c r="K6479" s="0" t="s">
        <v>47</v>
      </c>
      <c r="L6479" s="0" t="s">
        <v>47</v>
      </c>
      <c r="M6479" s="0" t="s">
        <v>47</v>
      </c>
      <c r="N6479" s="0" t="n">
        <v>1</v>
      </c>
      <c r="O6479" s="0" t="n">
        <v>3</v>
      </c>
      <c r="P6479" s="0" t="n">
        <v>350</v>
      </c>
      <c r="Q6479" s="0" t="n">
        <v>1</v>
      </c>
      <c r="R6479" s="0" t="str">
        <f aca="false">INDEX(Lookup!$B$4:$B$18,MATCH(C6479,Lookup!$A$4:$A$18,0))</f>
        <v>India</v>
      </c>
      <c r="S6479" s="20" t="n">
        <f aca="false">INDEX(Lookup!$D$4:$D$18,MATCH(C6479,Lookup!$A$4:$A$18,0))</f>
        <v>0.012</v>
      </c>
      <c r="T6479" s="21" t="n">
        <f aca="false">ROUND(P6479*S6479,2)</f>
        <v>4.2</v>
      </c>
      <c r="U6479" s="21" t="n">
        <f aca="false">IF(T6479&lt;=10,1,IF(T6479&lt;=20,2,IF(T6479&lt;=30,3,IF(T6479&lt;=40,4,IF(T6479&lt;=50,5,IF(T6479&lt;=100,6,IF(T6479&lt;=250,7,8)))))))</f>
        <v>1</v>
      </c>
      <c r="V6479" s="21" t="n">
        <f aca="false">IF(AND(OR(Dashboard!$T$3="All",R6479=Dashboard!$T$3),OR(Dashboard!$T$4="All",D6479=Dashboard!$T$4)),1,0)</f>
        <v>1</v>
      </c>
      <c r="W6479" s="21" t="n">
        <f aca="false">IF(V6479=1,T6479+ROW()/10000000,0)</f>
        <v>4.2006479</v>
      </c>
    </row>
    <row r="6480" customFormat="false" ht="15" hidden="false" customHeight="false" outlineLevel="0" collapsed="false">
      <c r="A6480" s="0" t="n">
        <v>18352264</v>
      </c>
      <c r="B6480" s="0" t="s">
        <v>14385</v>
      </c>
      <c r="C6480" s="0" t="n">
        <v>1</v>
      </c>
      <c r="D6480" s="0" t="s">
        <v>6924</v>
      </c>
      <c r="E6480" s="0" t="s">
        <v>14386</v>
      </c>
      <c r="F6480" s="0" t="s">
        <v>14356</v>
      </c>
      <c r="G6480" s="0" t="s">
        <v>14357</v>
      </c>
      <c r="H6480" s="0" t="s">
        <v>2128</v>
      </c>
      <c r="I6480" s="0" t="s">
        <v>2123</v>
      </c>
      <c r="J6480" s="0" t="s">
        <v>47</v>
      </c>
      <c r="K6480" s="0" t="s">
        <v>47</v>
      </c>
      <c r="L6480" s="0" t="s">
        <v>47</v>
      </c>
      <c r="M6480" s="0" t="s">
        <v>47</v>
      </c>
      <c r="N6480" s="0" t="n">
        <v>1</v>
      </c>
      <c r="O6480" s="0" t="n">
        <v>2</v>
      </c>
      <c r="P6480" s="0" t="n">
        <v>100</v>
      </c>
      <c r="Q6480" s="0" t="n">
        <v>1</v>
      </c>
      <c r="R6480" s="0" t="str">
        <f aca="false">INDEX(Lookup!$B$4:$B$18,MATCH(C6480,Lookup!$A$4:$A$18,0))</f>
        <v>India</v>
      </c>
      <c r="S6480" s="20" t="n">
        <f aca="false">INDEX(Lookup!$D$4:$D$18,MATCH(C6480,Lookup!$A$4:$A$18,0))</f>
        <v>0.012</v>
      </c>
      <c r="T6480" s="21" t="n">
        <f aca="false">ROUND(P6480*S6480,2)</f>
        <v>1.2</v>
      </c>
      <c r="U6480" s="21" t="n">
        <f aca="false">IF(T6480&lt;=10,1,IF(T6480&lt;=20,2,IF(T6480&lt;=30,3,IF(T6480&lt;=40,4,IF(T6480&lt;=50,5,IF(T6480&lt;=100,6,IF(T6480&lt;=250,7,8)))))))</f>
        <v>1</v>
      </c>
      <c r="V6480" s="21" t="n">
        <f aca="false">IF(AND(OR(Dashboard!$T$3="All",R6480=Dashboard!$T$3),OR(Dashboard!$T$4="All",D6480=Dashboard!$T$4)),1,0)</f>
        <v>1</v>
      </c>
      <c r="W6480" s="21" t="n">
        <f aca="false">IF(V6480=1,T6480+ROW()/10000000,0)</f>
        <v>1.200648</v>
      </c>
    </row>
    <row r="6481" customFormat="false" ht="15" hidden="false" customHeight="false" outlineLevel="0" collapsed="false">
      <c r="A6481" s="0" t="n">
        <v>3555</v>
      </c>
      <c r="B6481" s="0" t="s">
        <v>14387</v>
      </c>
      <c r="C6481" s="0" t="n">
        <v>1</v>
      </c>
      <c r="D6481" s="0" t="s">
        <v>6924</v>
      </c>
      <c r="E6481" s="0" t="s">
        <v>14388</v>
      </c>
      <c r="F6481" s="0" t="s">
        <v>14356</v>
      </c>
      <c r="G6481" s="0" t="s">
        <v>14357</v>
      </c>
      <c r="H6481" s="0" t="s">
        <v>2122</v>
      </c>
      <c r="I6481" s="0" t="s">
        <v>2123</v>
      </c>
      <c r="J6481" s="0" t="s">
        <v>47</v>
      </c>
      <c r="K6481" s="0" t="s">
        <v>47</v>
      </c>
      <c r="L6481" s="0" t="s">
        <v>47</v>
      </c>
      <c r="M6481" s="0" t="s">
        <v>47</v>
      </c>
      <c r="N6481" s="0" t="n">
        <v>1</v>
      </c>
      <c r="O6481" s="0" t="n">
        <v>3</v>
      </c>
      <c r="P6481" s="0" t="n">
        <v>400</v>
      </c>
      <c r="Q6481" s="0" t="n">
        <v>1</v>
      </c>
      <c r="R6481" s="0" t="str">
        <f aca="false">INDEX(Lookup!$B$4:$B$18,MATCH(C6481,Lookup!$A$4:$A$18,0))</f>
        <v>India</v>
      </c>
      <c r="S6481" s="20" t="n">
        <f aca="false">INDEX(Lookup!$D$4:$D$18,MATCH(C6481,Lookup!$A$4:$A$18,0))</f>
        <v>0.012</v>
      </c>
      <c r="T6481" s="21" t="n">
        <f aca="false">ROUND(P6481*S6481,2)</f>
        <v>4.8</v>
      </c>
      <c r="U6481" s="21" t="n">
        <f aca="false">IF(T6481&lt;=10,1,IF(T6481&lt;=20,2,IF(T6481&lt;=30,3,IF(T6481&lt;=40,4,IF(T6481&lt;=50,5,IF(T6481&lt;=100,6,IF(T6481&lt;=250,7,8)))))))</f>
        <v>1</v>
      </c>
      <c r="V6481" s="21" t="n">
        <f aca="false">IF(AND(OR(Dashboard!$T$3="All",R6481=Dashboard!$T$3),OR(Dashboard!$T$4="All",D6481=Dashboard!$T$4)),1,0)</f>
        <v>1</v>
      </c>
      <c r="W6481" s="21" t="n">
        <f aca="false">IF(V6481=1,T6481+ROW()/10000000,0)</f>
        <v>4.8006481</v>
      </c>
    </row>
    <row r="6482" customFormat="false" ht="15" hidden="false" customHeight="false" outlineLevel="0" collapsed="false">
      <c r="A6482" s="0" t="n">
        <v>18414494</v>
      </c>
      <c r="B6482" s="0" t="s">
        <v>14389</v>
      </c>
      <c r="C6482" s="0" t="n">
        <v>1</v>
      </c>
      <c r="D6482" s="0" t="s">
        <v>6924</v>
      </c>
      <c r="E6482" s="0" t="s">
        <v>14390</v>
      </c>
      <c r="F6482" s="0" t="s">
        <v>14356</v>
      </c>
      <c r="G6482" s="0" t="s">
        <v>14357</v>
      </c>
      <c r="H6482" s="0" t="s">
        <v>2288</v>
      </c>
      <c r="I6482" s="0" t="s">
        <v>2123</v>
      </c>
      <c r="J6482" s="0" t="s">
        <v>47</v>
      </c>
      <c r="K6482" s="0" t="s">
        <v>47</v>
      </c>
      <c r="L6482" s="0" t="s">
        <v>47</v>
      </c>
      <c r="M6482" s="0" t="s">
        <v>47</v>
      </c>
      <c r="N6482" s="0" t="n">
        <v>1</v>
      </c>
      <c r="O6482" s="0" t="n">
        <v>1</v>
      </c>
      <c r="P6482" s="0" t="n">
        <v>400</v>
      </c>
      <c r="Q6482" s="0" t="n">
        <v>1</v>
      </c>
      <c r="R6482" s="0" t="str">
        <f aca="false">INDEX(Lookup!$B$4:$B$18,MATCH(C6482,Lookup!$A$4:$A$18,0))</f>
        <v>India</v>
      </c>
      <c r="S6482" s="20" t="n">
        <f aca="false">INDEX(Lookup!$D$4:$D$18,MATCH(C6482,Lookup!$A$4:$A$18,0))</f>
        <v>0.012</v>
      </c>
      <c r="T6482" s="21" t="n">
        <f aca="false">ROUND(P6482*S6482,2)</f>
        <v>4.8</v>
      </c>
      <c r="U6482" s="21" t="n">
        <f aca="false">IF(T6482&lt;=10,1,IF(T6482&lt;=20,2,IF(T6482&lt;=30,3,IF(T6482&lt;=40,4,IF(T6482&lt;=50,5,IF(T6482&lt;=100,6,IF(T6482&lt;=250,7,8)))))))</f>
        <v>1</v>
      </c>
      <c r="V6482" s="21" t="n">
        <f aca="false">IF(AND(OR(Dashboard!$T$3="All",R6482=Dashboard!$T$3),OR(Dashboard!$T$4="All",D6482=Dashboard!$T$4)),1,0)</f>
        <v>1</v>
      </c>
      <c r="W6482" s="21" t="n">
        <f aca="false">IF(V6482=1,T6482+ROW()/10000000,0)</f>
        <v>4.8006482</v>
      </c>
    </row>
    <row r="6483" customFormat="false" ht="15" hidden="false" customHeight="false" outlineLevel="0" collapsed="false">
      <c r="A6483" s="0" t="n">
        <v>18306540</v>
      </c>
      <c r="B6483" s="0" t="s">
        <v>14391</v>
      </c>
      <c r="C6483" s="0" t="n">
        <v>1</v>
      </c>
      <c r="D6483" s="0" t="s">
        <v>6924</v>
      </c>
      <c r="E6483" s="0" t="s">
        <v>14392</v>
      </c>
      <c r="F6483" s="0" t="s">
        <v>14356</v>
      </c>
      <c r="G6483" s="0" t="s">
        <v>14357</v>
      </c>
      <c r="H6483" s="0" t="s">
        <v>2128</v>
      </c>
      <c r="I6483" s="0" t="s">
        <v>2123</v>
      </c>
      <c r="J6483" s="0" t="s">
        <v>47</v>
      </c>
      <c r="K6483" s="0" t="s">
        <v>47</v>
      </c>
      <c r="L6483" s="0" t="s">
        <v>47</v>
      </c>
      <c r="M6483" s="0" t="s">
        <v>47</v>
      </c>
      <c r="N6483" s="0" t="n">
        <v>1</v>
      </c>
      <c r="O6483" s="0" t="n">
        <v>0</v>
      </c>
      <c r="P6483" s="0" t="n">
        <v>350</v>
      </c>
      <c r="Q6483" s="0" t="n">
        <v>1</v>
      </c>
      <c r="R6483" s="0" t="str">
        <f aca="false">INDEX(Lookup!$B$4:$B$18,MATCH(C6483,Lookup!$A$4:$A$18,0))</f>
        <v>India</v>
      </c>
      <c r="S6483" s="20" t="n">
        <f aca="false">INDEX(Lookup!$D$4:$D$18,MATCH(C6483,Lookup!$A$4:$A$18,0))</f>
        <v>0.012</v>
      </c>
      <c r="T6483" s="21" t="n">
        <f aca="false">ROUND(P6483*S6483,2)</f>
        <v>4.2</v>
      </c>
      <c r="U6483" s="21" t="n">
        <f aca="false">IF(T6483&lt;=10,1,IF(T6483&lt;=20,2,IF(T6483&lt;=30,3,IF(T6483&lt;=40,4,IF(T6483&lt;=50,5,IF(T6483&lt;=100,6,IF(T6483&lt;=250,7,8)))))))</f>
        <v>1</v>
      </c>
      <c r="V6483" s="21" t="n">
        <f aca="false">IF(AND(OR(Dashboard!$T$3="All",R6483=Dashboard!$T$3),OR(Dashboard!$T$4="All",D6483=Dashboard!$T$4)),1,0)</f>
        <v>1</v>
      </c>
      <c r="W6483" s="21" t="n">
        <f aca="false">IF(V6483=1,T6483+ROW()/10000000,0)</f>
        <v>4.2006483</v>
      </c>
    </row>
    <row r="6484" customFormat="false" ht="15" hidden="false" customHeight="false" outlineLevel="0" collapsed="false">
      <c r="A6484" s="0" t="n">
        <v>18153550</v>
      </c>
      <c r="B6484" s="0" t="s">
        <v>14393</v>
      </c>
      <c r="C6484" s="0" t="n">
        <v>1</v>
      </c>
      <c r="D6484" s="0" t="s">
        <v>6924</v>
      </c>
      <c r="E6484" s="0" t="s">
        <v>14394</v>
      </c>
      <c r="F6484" s="0" t="s">
        <v>14356</v>
      </c>
      <c r="G6484" s="0" t="s">
        <v>14357</v>
      </c>
      <c r="H6484" s="0" t="s">
        <v>2128</v>
      </c>
      <c r="I6484" s="0" t="s">
        <v>2123</v>
      </c>
      <c r="J6484" s="0" t="s">
        <v>47</v>
      </c>
      <c r="K6484" s="0" t="s">
        <v>47</v>
      </c>
      <c r="L6484" s="0" t="s">
        <v>47</v>
      </c>
      <c r="M6484" s="0" t="s">
        <v>47</v>
      </c>
      <c r="N6484" s="0" t="n">
        <v>1</v>
      </c>
      <c r="O6484" s="0" t="n">
        <v>3</v>
      </c>
      <c r="P6484" s="0" t="n">
        <v>200</v>
      </c>
      <c r="Q6484" s="0" t="n">
        <v>1</v>
      </c>
      <c r="R6484" s="0" t="str">
        <f aca="false">INDEX(Lookup!$B$4:$B$18,MATCH(C6484,Lookup!$A$4:$A$18,0))</f>
        <v>India</v>
      </c>
      <c r="S6484" s="20" t="n">
        <f aca="false">INDEX(Lookup!$D$4:$D$18,MATCH(C6484,Lookup!$A$4:$A$18,0))</f>
        <v>0.012</v>
      </c>
      <c r="T6484" s="21" t="n">
        <f aca="false">ROUND(P6484*S6484,2)</f>
        <v>2.4</v>
      </c>
      <c r="U6484" s="21" t="n">
        <f aca="false">IF(T6484&lt;=10,1,IF(T6484&lt;=20,2,IF(T6484&lt;=30,3,IF(T6484&lt;=40,4,IF(T6484&lt;=50,5,IF(T6484&lt;=100,6,IF(T6484&lt;=250,7,8)))))))</f>
        <v>1</v>
      </c>
      <c r="V6484" s="21" t="n">
        <f aca="false">IF(AND(OR(Dashboard!$T$3="All",R6484=Dashboard!$T$3),OR(Dashboard!$T$4="All",D6484=Dashboard!$T$4)),1,0)</f>
        <v>1</v>
      </c>
      <c r="W6484" s="21" t="n">
        <f aca="false">IF(V6484=1,T6484+ROW()/10000000,0)</f>
        <v>2.4006484</v>
      </c>
    </row>
    <row r="6485" customFormat="false" ht="15" hidden="false" customHeight="false" outlineLevel="0" collapsed="false">
      <c r="A6485" s="0" t="n">
        <v>18439705</v>
      </c>
      <c r="B6485" s="0" t="s">
        <v>14395</v>
      </c>
      <c r="C6485" s="0" t="n">
        <v>1</v>
      </c>
      <c r="D6485" s="0" t="s">
        <v>6924</v>
      </c>
      <c r="E6485" s="0" t="s">
        <v>14396</v>
      </c>
      <c r="F6485" s="0" t="s">
        <v>14356</v>
      </c>
      <c r="G6485" s="0" t="s">
        <v>14357</v>
      </c>
      <c r="H6485" s="0" t="s">
        <v>2128</v>
      </c>
      <c r="I6485" s="0" t="s">
        <v>2123</v>
      </c>
      <c r="J6485" s="0" t="s">
        <v>47</v>
      </c>
      <c r="K6485" s="0" t="s">
        <v>47</v>
      </c>
      <c r="L6485" s="0" t="s">
        <v>47</v>
      </c>
      <c r="M6485" s="0" t="s">
        <v>47</v>
      </c>
      <c r="N6485" s="0" t="n">
        <v>2</v>
      </c>
      <c r="O6485" s="0" t="n">
        <v>0</v>
      </c>
      <c r="P6485" s="0" t="n">
        <v>500</v>
      </c>
      <c r="Q6485" s="0" t="n">
        <v>1</v>
      </c>
      <c r="R6485" s="0" t="str">
        <f aca="false">INDEX(Lookup!$B$4:$B$18,MATCH(C6485,Lookup!$A$4:$A$18,0))</f>
        <v>India</v>
      </c>
      <c r="S6485" s="20" t="n">
        <f aca="false">INDEX(Lookup!$D$4:$D$18,MATCH(C6485,Lookup!$A$4:$A$18,0))</f>
        <v>0.012</v>
      </c>
      <c r="T6485" s="21" t="n">
        <f aca="false">ROUND(P6485*S6485,2)</f>
        <v>6</v>
      </c>
      <c r="U6485" s="21" t="n">
        <f aca="false">IF(T6485&lt;=10,1,IF(T6485&lt;=20,2,IF(T6485&lt;=30,3,IF(T6485&lt;=40,4,IF(T6485&lt;=50,5,IF(T6485&lt;=100,6,IF(T6485&lt;=250,7,8)))))))</f>
        <v>1</v>
      </c>
      <c r="V6485" s="21" t="n">
        <f aca="false">IF(AND(OR(Dashboard!$T$3="All",R6485=Dashboard!$T$3),OR(Dashboard!$T$4="All",D6485=Dashboard!$T$4)),1,0)</f>
        <v>1</v>
      </c>
      <c r="W6485" s="21" t="n">
        <f aca="false">IF(V6485=1,T6485+ROW()/10000000,0)</f>
        <v>6.0006485</v>
      </c>
    </row>
    <row r="6486" customFormat="false" ht="15" hidden="false" customHeight="false" outlineLevel="0" collapsed="false">
      <c r="A6486" s="0" t="n">
        <v>7809</v>
      </c>
      <c r="B6486" s="0" t="s">
        <v>14397</v>
      </c>
      <c r="C6486" s="0" t="n">
        <v>1</v>
      </c>
      <c r="D6486" s="0" t="s">
        <v>6924</v>
      </c>
      <c r="E6486" s="0" t="s">
        <v>14398</v>
      </c>
      <c r="F6486" s="0" t="s">
        <v>14356</v>
      </c>
      <c r="G6486" s="0" t="s">
        <v>14357</v>
      </c>
      <c r="H6486" s="0" t="s">
        <v>3129</v>
      </c>
      <c r="I6486" s="0" t="s">
        <v>2123</v>
      </c>
      <c r="J6486" s="0" t="s">
        <v>47</v>
      </c>
      <c r="K6486" s="0" t="s">
        <v>47</v>
      </c>
      <c r="L6486" s="0" t="s">
        <v>47</v>
      </c>
      <c r="M6486" s="0" t="s">
        <v>47</v>
      </c>
      <c r="N6486" s="0" t="n">
        <v>1</v>
      </c>
      <c r="O6486" s="0" t="n">
        <v>0</v>
      </c>
      <c r="P6486" s="0" t="n">
        <v>100</v>
      </c>
      <c r="Q6486" s="0" t="n">
        <v>1</v>
      </c>
      <c r="R6486" s="0" t="str">
        <f aca="false">INDEX(Lookup!$B$4:$B$18,MATCH(C6486,Lookup!$A$4:$A$18,0))</f>
        <v>India</v>
      </c>
      <c r="S6486" s="20" t="n">
        <f aca="false">INDEX(Lookup!$D$4:$D$18,MATCH(C6486,Lookup!$A$4:$A$18,0))</f>
        <v>0.012</v>
      </c>
      <c r="T6486" s="21" t="n">
        <f aca="false">ROUND(P6486*S6486,2)</f>
        <v>1.2</v>
      </c>
      <c r="U6486" s="21" t="n">
        <f aca="false">IF(T6486&lt;=10,1,IF(T6486&lt;=20,2,IF(T6486&lt;=30,3,IF(T6486&lt;=40,4,IF(T6486&lt;=50,5,IF(T6486&lt;=100,6,IF(T6486&lt;=250,7,8)))))))</f>
        <v>1</v>
      </c>
      <c r="V6486" s="21" t="n">
        <f aca="false">IF(AND(OR(Dashboard!$T$3="All",R6486=Dashboard!$T$3),OR(Dashboard!$T$4="All",D6486=Dashboard!$T$4)),1,0)</f>
        <v>1</v>
      </c>
      <c r="W6486" s="21" t="n">
        <f aca="false">IF(V6486=1,T6486+ROW()/10000000,0)</f>
        <v>1.2006486</v>
      </c>
    </row>
    <row r="6487" customFormat="false" ht="15" hidden="false" customHeight="false" outlineLevel="0" collapsed="false">
      <c r="A6487" s="0" t="n">
        <v>307171</v>
      </c>
      <c r="B6487" s="0" t="s">
        <v>14399</v>
      </c>
      <c r="C6487" s="0" t="n">
        <v>1</v>
      </c>
      <c r="D6487" s="0" t="s">
        <v>6924</v>
      </c>
      <c r="E6487" s="0" t="s">
        <v>14400</v>
      </c>
      <c r="F6487" s="0" t="s">
        <v>14401</v>
      </c>
      <c r="G6487" s="0" t="s">
        <v>14402</v>
      </c>
      <c r="H6487" s="0" t="s">
        <v>2128</v>
      </c>
      <c r="I6487" s="0" t="s">
        <v>2123</v>
      </c>
      <c r="J6487" s="0" t="s">
        <v>47</v>
      </c>
      <c r="K6487" s="0" t="s">
        <v>47</v>
      </c>
      <c r="L6487" s="0" t="s">
        <v>47</v>
      </c>
      <c r="M6487" s="0" t="s">
        <v>47</v>
      </c>
      <c r="N6487" s="0" t="n">
        <v>1</v>
      </c>
      <c r="O6487" s="0" t="n">
        <v>11</v>
      </c>
      <c r="P6487" s="0" t="n">
        <v>350</v>
      </c>
      <c r="Q6487" s="0" t="n">
        <v>2.9</v>
      </c>
      <c r="R6487" s="0" t="str">
        <f aca="false">INDEX(Lookup!$B$4:$B$18,MATCH(C6487,Lookup!$A$4:$A$18,0))</f>
        <v>India</v>
      </c>
      <c r="S6487" s="20" t="n">
        <f aca="false">INDEX(Lookup!$D$4:$D$18,MATCH(C6487,Lookup!$A$4:$A$18,0))</f>
        <v>0.012</v>
      </c>
      <c r="T6487" s="21" t="n">
        <f aca="false">ROUND(P6487*S6487,2)</f>
        <v>4.2</v>
      </c>
      <c r="U6487" s="21" t="n">
        <f aca="false">IF(T6487&lt;=10,1,IF(T6487&lt;=20,2,IF(T6487&lt;=30,3,IF(T6487&lt;=40,4,IF(T6487&lt;=50,5,IF(T6487&lt;=100,6,IF(T6487&lt;=250,7,8)))))))</f>
        <v>1</v>
      </c>
      <c r="V6487" s="21" t="n">
        <f aca="false">IF(AND(OR(Dashboard!$T$3="All",R6487=Dashboard!$T$3),OR(Dashboard!$T$4="All",D6487=Dashboard!$T$4)),1,0)</f>
        <v>1</v>
      </c>
      <c r="W6487" s="21" t="n">
        <f aca="false">IF(V6487=1,T6487+ROW()/10000000,0)</f>
        <v>4.2006487</v>
      </c>
    </row>
    <row r="6488" customFormat="false" ht="15" hidden="false" customHeight="false" outlineLevel="0" collapsed="false">
      <c r="A6488" s="0" t="n">
        <v>300271</v>
      </c>
      <c r="B6488" s="0" t="s">
        <v>14403</v>
      </c>
      <c r="C6488" s="0" t="n">
        <v>1</v>
      </c>
      <c r="D6488" s="0" t="s">
        <v>6924</v>
      </c>
      <c r="E6488" s="0" t="s">
        <v>14404</v>
      </c>
      <c r="F6488" s="0" t="s">
        <v>14401</v>
      </c>
      <c r="G6488" s="0" t="s">
        <v>14402</v>
      </c>
      <c r="H6488" s="0" t="s">
        <v>3243</v>
      </c>
      <c r="I6488" s="0" t="s">
        <v>2123</v>
      </c>
      <c r="J6488" s="0" t="s">
        <v>47</v>
      </c>
      <c r="K6488" s="0" t="s">
        <v>47</v>
      </c>
      <c r="L6488" s="0" t="s">
        <v>47</v>
      </c>
      <c r="M6488" s="0" t="s">
        <v>47</v>
      </c>
      <c r="N6488" s="0" t="n">
        <v>1</v>
      </c>
      <c r="O6488" s="0" t="n">
        <v>17</v>
      </c>
      <c r="P6488" s="0" t="n">
        <v>100</v>
      </c>
      <c r="Q6488" s="0" t="n">
        <v>2.5</v>
      </c>
      <c r="R6488" s="0" t="str">
        <f aca="false">INDEX(Lookup!$B$4:$B$18,MATCH(C6488,Lookup!$A$4:$A$18,0))</f>
        <v>India</v>
      </c>
      <c r="S6488" s="20" t="n">
        <f aca="false">INDEX(Lookup!$D$4:$D$18,MATCH(C6488,Lookup!$A$4:$A$18,0))</f>
        <v>0.012</v>
      </c>
      <c r="T6488" s="21" t="n">
        <f aca="false">ROUND(P6488*S6488,2)</f>
        <v>1.2</v>
      </c>
      <c r="U6488" s="21" t="n">
        <f aca="false">IF(T6488&lt;=10,1,IF(T6488&lt;=20,2,IF(T6488&lt;=30,3,IF(T6488&lt;=40,4,IF(T6488&lt;=50,5,IF(T6488&lt;=100,6,IF(T6488&lt;=250,7,8)))))))</f>
        <v>1</v>
      </c>
      <c r="V6488" s="21" t="n">
        <f aca="false">IF(AND(OR(Dashboard!$T$3="All",R6488=Dashboard!$T$3),OR(Dashboard!$T$4="All",D6488=Dashboard!$T$4)),1,0)</f>
        <v>1</v>
      </c>
      <c r="W6488" s="21" t="n">
        <f aca="false">IF(V6488=1,T6488+ROW()/10000000,0)</f>
        <v>1.2006488</v>
      </c>
    </row>
    <row r="6489" customFormat="false" ht="15" hidden="false" customHeight="false" outlineLevel="0" collapsed="false">
      <c r="A6489" s="0" t="n">
        <v>345</v>
      </c>
      <c r="B6489" s="0" t="s">
        <v>4858</v>
      </c>
      <c r="C6489" s="0" t="n">
        <v>1</v>
      </c>
      <c r="D6489" s="0" t="s">
        <v>6924</v>
      </c>
      <c r="E6489" s="0" t="s">
        <v>14405</v>
      </c>
      <c r="F6489" s="0" t="s">
        <v>14401</v>
      </c>
      <c r="G6489" s="0" t="s">
        <v>14402</v>
      </c>
      <c r="H6489" s="0" t="s">
        <v>2122</v>
      </c>
      <c r="I6489" s="0" t="s">
        <v>2123</v>
      </c>
      <c r="J6489" s="0" t="s">
        <v>46</v>
      </c>
      <c r="K6489" s="0" t="s">
        <v>46</v>
      </c>
      <c r="L6489" s="0" t="s">
        <v>47</v>
      </c>
      <c r="M6489" s="0" t="s">
        <v>47</v>
      </c>
      <c r="N6489" s="0" t="n">
        <v>2</v>
      </c>
      <c r="O6489" s="0" t="n">
        <v>67</v>
      </c>
      <c r="P6489" s="0" t="n">
        <v>900</v>
      </c>
      <c r="Q6489" s="0" t="n">
        <v>3.2</v>
      </c>
      <c r="R6489" s="0" t="str">
        <f aca="false">INDEX(Lookup!$B$4:$B$18,MATCH(C6489,Lookup!$A$4:$A$18,0))</f>
        <v>India</v>
      </c>
      <c r="S6489" s="20" t="n">
        <f aca="false">INDEX(Lookup!$D$4:$D$18,MATCH(C6489,Lookup!$A$4:$A$18,0))</f>
        <v>0.012</v>
      </c>
      <c r="T6489" s="21" t="n">
        <f aca="false">ROUND(P6489*S6489,2)</f>
        <v>10.8</v>
      </c>
      <c r="U6489" s="21" t="n">
        <f aca="false">IF(T6489&lt;=10,1,IF(T6489&lt;=20,2,IF(T6489&lt;=30,3,IF(T6489&lt;=40,4,IF(T6489&lt;=50,5,IF(T6489&lt;=100,6,IF(T6489&lt;=250,7,8)))))))</f>
        <v>2</v>
      </c>
      <c r="V6489" s="21" t="n">
        <f aca="false">IF(AND(OR(Dashboard!$T$3="All",R6489=Dashboard!$T$3),OR(Dashboard!$T$4="All",D6489=Dashboard!$T$4)),1,0)</f>
        <v>1</v>
      </c>
      <c r="W6489" s="21" t="n">
        <f aca="false">IF(V6489=1,T6489+ROW()/10000000,0)</f>
        <v>10.8006489</v>
      </c>
    </row>
    <row r="6490" customFormat="false" ht="15" hidden="false" customHeight="false" outlineLevel="0" collapsed="false">
      <c r="A6490" s="0" t="n">
        <v>307865</v>
      </c>
      <c r="B6490" s="0" t="s">
        <v>2973</v>
      </c>
      <c r="C6490" s="0" t="n">
        <v>1</v>
      </c>
      <c r="D6490" s="0" t="s">
        <v>6924</v>
      </c>
      <c r="E6490" s="0" t="s">
        <v>14406</v>
      </c>
      <c r="F6490" s="0" t="s">
        <v>14401</v>
      </c>
      <c r="G6490" s="0" t="s">
        <v>14402</v>
      </c>
      <c r="H6490" s="0" t="s">
        <v>2975</v>
      </c>
      <c r="I6490" s="0" t="s">
        <v>2123</v>
      </c>
      <c r="J6490" s="0" t="s">
        <v>47</v>
      </c>
      <c r="K6490" s="0" t="s">
        <v>47</v>
      </c>
      <c r="L6490" s="0" t="s">
        <v>47</v>
      </c>
      <c r="M6490" s="0" t="s">
        <v>47</v>
      </c>
      <c r="N6490" s="0" t="n">
        <v>1</v>
      </c>
      <c r="O6490" s="0" t="n">
        <v>10</v>
      </c>
      <c r="P6490" s="0" t="n">
        <v>350</v>
      </c>
      <c r="Q6490" s="0" t="n">
        <v>3</v>
      </c>
      <c r="R6490" s="0" t="str">
        <f aca="false">INDEX(Lookup!$B$4:$B$18,MATCH(C6490,Lookup!$A$4:$A$18,0))</f>
        <v>India</v>
      </c>
      <c r="S6490" s="20" t="n">
        <f aca="false">INDEX(Lookup!$D$4:$D$18,MATCH(C6490,Lookup!$A$4:$A$18,0))</f>
        <v>0.012</v>
      </c>
      <c r="T6490" s="21" t="n">
        <f aca="false">ROUND(P6490*S6490,2)</f>
        <v>4.2</v>
      </c>
      <c r="U6490" s="21" t="n">
        <f aca="false">IF(T6490&lt;=10,1,IF(T6490&lt;=20,2,IF(T6490&lt;=30,3,IF(T6490&lt;=40,4,IF(T6490&lt;=50,5,IF(T6490&lt;=100,6,IF(T6490&lt;=250,7,8)))))))</f>
        <v>1</v>
      </c>
      <c r="V6490" s="21" t="n">
        <f aca="false">IF(AND(OR(Dashboard!$T$3="All",R6490=Dashboard!$T$3),OR(Dashboard!$T$4="All",D6490=Dashboard!$T$4)),1,0)</f>
        <v>1</v>
      </c>
      <c r="W6490" s="21" t="n">
        <f aca="false">IF(V6490=1,T6490+ROW()/10000000,0)</f>
        <v>4.200649</v>
      </c>
    </row>
    <row r="6491" customFormat="false" ht="15" hidden="false" customHeight="false" outlineLevel="0" collapsed="false">
      <c r="A6491" s="0" t="n">
        <v>307168</v>
      </c>
      <c r="B6491" s="0" t="s">
        <v>14407</v>
      </c>
      <c r="C6491" s="0" t="n">
        <v>1</v>
      </c>
      <c r="D6491" s="0" t="s">
        <v>6924</v>
      </c>
      <c r="E6491" s="0" t="s">
        <v>14408</v>
      </c>
      <c r="F6491" s="0" t="s">
        <v>14401</v>
      </c>
      <c r="G6491" s="0" t="s">
        <v>14402</v>
      </c>
      <c r="H6491" s="0" t="s">
        <v>2293</v>
      </c>
      <c r="I6491" s="0" t="s">
        <v>2123</v>
      </c>
      <c r="J6491" s="0" t="s">
        <v>47</v>
      </c>
      <c r="K6491" s="0" t="s">
        <v>47</v>
      </c>
      <c r="L6491" s="0" t="s">
        <v>47</v>
      </c>
      <c r="M6491" s="0" t="s">
        <v>47</v>
      </c>
      <c r="N6491" s="0" t="n">
        <v>1</v>
      </c>
      <c r="O6491" s="0" t="n">
        <v>11</v>
      </c>
      <c r="P6491" s="0" t="n">
        <v>200</v>
      </c>
      <c r="Q6491" s="0" t="n">
        <v>2.9</v>
      </c>
      <c r="R6491" s="0" t="str">
        <f aca="false">INDEX(Lookup!$B$4:$B$18,MATCH(C6491,Lookup!$A$4:$A$18,0))</f>
        <v>India</v>
      </c>
      <c r="S6491" s="20" t="n">
        <f aca="false">INDEX(Lookup!$D$4:$D$18,MATCH(C6491,Lookup!$A$4:$A$18,0))</f>
        <v>0.012</v>
      </c>
      <c r="T6491" s="21" t="n">
        <f aca="false">ROUND(P6491*S6491,2)</f>
        <v>2.4</v>
      </c>
      <c r="U6491" s="21" t="n">
        <f aca="false">IF(T6491&lt;=10,1,IF(T6491&lt;=20,2,IF(T6491&lt;=30,3,IF(T6491&lt;=40,4,IF(T6491&lt;=50,5,IF(T6491&lt;=100,6,IF(T6491&lt;=250,7,8)))))))</f>
        <v>1</v>
      </c>
      <c r="V6491" s="21" t="n">
        <f aca="false">IF(AND(OR(Dashboard!$T$3="All",R6491=Dashboard!$T$3),OR(Dashboard!$T$4="All",D6491=Dashboard!$T$4)),1,0)</f>
        <v>1</v>
      </c>
      <c r="W6491" s="21" t="n">
        <f aca="false">IF(V6491=1,T6491+ROW()/10000000,0)</f>
        <v>2.4006491</v>
      </c>
    </row>
    <row r="6492" customFormat="false" ht="15" hidden="false" customHeight="false" outlineLevel="0" collapsed="false">
      <c r="A6492" s="0" t="n">
        <v>1859</v>
      </c>
      <c r="B6492" s="0" t="s">
        <v>14409</v>
      </c>
      <c r="C6492" s="0" t="n">
        <v>1</v>
      </c>
      <c r="D6492" s="0" t="s">
        <v>6924</v>
      </c>
      <c r="E6492" s="0" t="s">
        <v>14410</v>
      </c>
      <c r="F6492" s="0" t="s">
        <v>14401</v>
      </c>
      <c r="G6492" s="0" t="s">
        <v>14402</v>
      </c>
      <c r="H6492" s="0" t="s">
        <v>2128</v>
      </c>
      <c r="I6492" s="0" t="s">
        <v>2123</v>
      </c>
      <c r="J6492" s="0" t="s">
        <v>47</v>
      </c>
      <c r="K6492" s="0" t="s">
        <v>46</v>
      </c>
      <c r="L6492" s="0" t="s">
        <v>47</v>
      </c>
      <c r="M6492" s="0" t="s">
        <v>47</v>
      </c>
      <c r="N6492" s="0" t="n">
        <v>2</v>
      </c>
      <c r="O6492" s="0" t="n">
        <v>102</v>
      </c>
      <c r="P6492" s="0" t="n">
        <v>600</v>
      </c>
      <c r="Q6492" s="0" t="n">
        <v>2.9</v>
      </c>
      <c r="R6492" s="0" t="str">
        <f aca="false">INDEX(Lookup!$B$4:$B$18,MATCH(C6492,Lookup!$A$4:$A$18,0))</f>
        <v>India</v>
      </c>
      <c r="S6492" s="20" t="n">
        <f aca="false">INDEX(Lookup!$D$4:$D$18,MATCH(C6492,Lookup!$A$4:$A$18,0))</f>
        <v>0.012</v>
      </c>
      <c r="T6492" s="21" t="n">
        <f aca="false">ROUND(P6492*S6492,2)</f>
        <v>7.2</v>
      </c>
      <c r="U6492" s="21" t="n">
        <f aca="false">IF(T6492&lt;=10,1,IF(T6492&lt;=20,2,IF(T6492&lt;=30,3,IF(T6492&lt;=40,4,IF(T6492&lt;=50,5,IF(T6492&lt;=100,6,IF(T6492&lt;=250,7,8)))))))</f>
        <v>1</v>
      </c>
      <c r="V6492" s="21" t="n">
        <f aca="false">IF(AND(OR(Dashboard!$T$3="All",R6492=Dashboard!$T$3),OR(Dashboard!$T$4="All",D6492=Dashboard!$T$4)),1,0)</f>
        <v>1</v>
      </c>
      <c r="W6492" s="21" t="n">
        <f aca="false">IF(V6492=1,T6492+ROW()/10000000,0)</f>
        <v>7.2006492</v>
      </c>
    </row>
    <row r="6493" customFormat="false" ht="15" hidden="false" customHeight="false" outlineLevel="0" collapsed="false">
      <c r="A6493" s="0" t="n">
        <v>301229</v>
      </c>
      <c r="B6493" s="0" t="s">
        <v>8832</v>
      </c>
      <c r="C6493" s="0" t="n">
        <v>1</v>
      </c>
      <c r="D6493" s="0" t="s">
        <v>6924</v>
      </c>
      <c r="E6493" s="0" t="s">
        <v>14411</v>
      </c>
      <c r="F6493" s="0" t="s">
        <v>14401</v>
      </c>
      <c r="G6493" s="0" t="s">
        <v>14402</v>
      </c>
      <c r="H6493" s="0" t="s">
        <v>2288</v>
      </c>
      <c r="I6493" s="0" t="s">
        <v>2123</v>
      </c>
      <c r="J6493" s="0" t="s">
        <v>47</v>
      </c>
      <c r="K6493" s="0" t="s">
        <v>46</v>
      </c>
      <c r="L6493" s="0" t="s">
        <v>47</v>
      </c>
      <c r="M6493" s="0" t="s">
        <v>47</v>
      </c>
      <c r="N6493" s="0" t="n">
        <v>1</v>
      </c>
      <c r="O6493" s="0" t="n">
        <v>53</v>
      </c>
      <c r="P6493" s="0" t="n">
        <v>450</v>
      </c>
      <c r="Q6493" s="0" t="n">
        <v>2.6</v>
      </c>
      <c r="R6493" s="0" t="str">
        <f aca="false">INDEX(Lookup!$B$4:$B$18,MATCH(C6493,Lookup!$A$4:$A$18,0))</f>
        <v>India</v>
      </c>
      <c r="S6493" s="20" t="n">
        <f aca="false">INDEX(Lookup!$D$4:$D$18,MATCH(C6493,Lookup!$A$4:$A$18,0))</f>
        <v>0.012</v>
      </c>
      <c r="T6493" s="21" t="n">
        <f aca="false">ROUND(P6493*S6493,2)</f>
        <v>5.4</v>
      </c>
      <c r="U6493" s="21" t="n">
        <f aca="false">IF(T6493&lt;=10,1,IF(T6493&lt;=20,2,IF(T6493&lt;=30,3,IF(T6493&lt;=40,4,IF(T6493&lt;=50,5,IF(T6493&lt;=100,6,IF(T6493&lt;=250,7,8)))))))</f>
        <v>1</v>
      </c>
      <c r="V6493" s="21" t="n">
        <f aca="false">IF(AND(OR(Dashboard!$T$3="All",R6493=Dashboard!$T$3),OR(Dashboard!$T$4="All",D6493=Dashboard!$T$4)),1,0)</f>
        <v>1</v>
      </c>
      <c r="W6493" s="21" t="n">
        <f aca="false">IF(V6493=1,T6493+ROW()/10000000,0)</f>
        <v>5.4006493</v>
      </c>
    </row>
    <row r="6494" customFormat="false" ht="15" hidden="false" customHeight="false" outlineLevel="0" collapsed="false">
      <c r="A6494" s="0" t="n">
        <v>307169</v>
      </c>
      <c r="B6494" s="0" t="s">
        <v>14412</v>
      </c>
      <c r="C6494" s="0" t="n">
        <v>1</v>
      </c>
      <c r="D6494" s="0" t="s">
        <v>6924</v>
      </c>
      <c r="E6494" s="0" t="s">
        <v>14413</v>
      </c>
      <c r="F6494" s="0" t="s">
        <v>14401</v>
      </c>
      <c r="G6494" s="0" t="s">
        <v>14402</v>
      </c>
      <c r="H6494" s="0" t="s">
        <v>2128</v>
      </c>
      <c r="I6494" s="0" t="s">
        <v>2123</v>
      </c>
      <c r="J6494" s="0" t="s">
        <v>47</v>
      </c>
      <c r="K6494" s="0" t="s">
        <v>47</v>
      </c>
      <c r="L6494" s="0" t="s">
        <v>47</v>
      </c>
      <c r="M6494" s="0" t="s">
        <v>47</v>
      </c>
      <c r="N6494" s="0" t="n">
        <v>1</v>
      </c>
      <c r="O6494" s="0" t="n">
        <v>5</v>
      </c>
      <c r="P6494" s="0" t="n">
        <v>150</v>
      </c>
      <c r="Q6494" s="0" t="n">
        <v>3</v>
      </c>
      <c r="R6494" s="0" t="str">
        <f aca="false">INDEX(Lookup!$B$4:$B$18,MATCH(C6494,Lookup!$A$4:$A$18,0))</f>
        <v>India</v>
      </c>
      <c r="S6494" s="20" t="n">
        <f aca="false">INDEX(Lookup!$D$4:$D$18,MATCH(C6494,Lookup!$A$4:$A$18,0))</f>
        <v>0.012</v>
      </c>
      <c r="T6494" s="21" t="n">
        <f aca="false">ROUND(P6494*S6494,2)</f>
        <v>1.8</v>
      </c>
      <c r="U6494" s="21" t="n">
        <f aca="false">IF(T6494&lt;=10,1,IF(T6494&lt;=20,2,IF(T6494&lt;=30,3,IF(T6494&lt;=40,4,IF(T6494&lt;=50,5,IF(T6494&lt;=100,6,IF(T6494&lt;=250,7,8)))))))</f>
        <v>1</v>
      </c>
      <c r="V6494" s="21" t="n">
        <f aca="false">IF(AND(OR(Dashboard!$T$3="All",R6494=Dashboard!$T$3),OR(Dashboard!$T$4="All",D6494=Dashboard!$T$4)),1,0)</f>
        <v>1</v>
      </c>
      <c r="W6494" s="21" t="n">
        <f aca="false">IF(V6494=1,T6494+ROW()/10000000,0)</f>
        <v>1.8006494</v>
      </c>
    </row>
    <row r="6495" customFormat="false" ht="15" hidden="false" customHeight="false" outlineLevel="0" collapsed="false">
      <c r="A6495" s="0" t="n">
        <v>306291</v>
      </c>
      <c r="B6495" s="0" t="s">
        <v>14414</v>
      </c>
      <c r="C6495" s="0" t="n">
        <v>1</v>
      </c>
      <c r="D6495" s="0" t="s">
        <v>6924</v>
      </c>
      <c r="E6495" s="0" t="s">
        <v>14415</v>
      </c>
      <c r="F6495" s="0" t="s">
        <v>14401</v>
      </c>
      <c r="G6495" s="0" t="s">
        <v>14402</v>
      </c>
      <c r="H6495" s="0" t="s">
        <v>2122</v>
      </c>
      <c r="I6495" s="0" t="s">
        <v>2123</v>
      </c>
      <c r="J6495" s="0" t="s">
        <v>47</v>
      </c>
      <c r="K6495" s="0" t="s">
        <v>46</v>
      </c>
      <c r="L6495" s="0" t="s">
        <v>47</v>
      </c>
      <c r="M6495" s="0" t="s">
        <v>47</v>
      </c>
      <c r="N6495" s="0" t="n">
        <v>2</v>
      </c>
      <c r="O6495" s="0" t="n">
        <v>163</v>
      </c>
      <c r="P6495" s="0" t="n">
        <v>650</v>
      </c>
      <c r="Q6495" s="0" t="n">
        <v>3.3</v>
      </c>
      <c r="R6495" s="0" t="str">
        <f aca="false">INDEX(Lookup!$B$4:$B$18,MATCH(C6495,Lookup!$A$4:$A$18,0))</f>
        <v>India</v>
      </c>
      <c r="S6495" s="20" t="n">
        <f aca="false">INDEX(Lookup!$D$4:$D$18,MATCH(C6495,Lookup!$A$4:$A$18,0))</f>
        <v>0.012</v>
      </c>
      <c r="T6495" s="21" t="n">
        <f aca="false">ROUND(P6495*S6495,2)</f>
        <v>7.8</v>
      </c>
      <c r="U6495" s="21" t="n">
        <f aca="false">IF(T6495&lt;=10,1,IF(T6495&lt;=20,2,IF(T6495&lt;=30,3,IF(T6495&lt;=40,4,IF(T6495&lt;=50,5,IF(T6495&lt;=100,6,IF(T6495&lt;=250,7,8)))))))</f>
        <v>1</v>
      </c>
      <c r="V6495" s="21" t="n">
        <f aca="false">IF(AND(OR(Dashboard!$T$3="All",R6495=Dashboard!$T$3),OR(Dashboard!$T$4="All",D6495=Dashboard!$T$4)),1,0)</f>
        <v>1</v>
      </c>
      <c r="W6495" s="21" t="n">
        <f aca="false">IF(V6495=1,T6495+ROW()/10000000,0)</f>
        <v>7.8006495</v>
      </c>
    </row>
    <row r="6496" customFormat="false" ht="15" hidden="false" customHeight="false" outlineLevel="0" collapsed="false">
      <c r="A6496" s="0" t="n">
        <v>18428880</v>
      </c>
      <c r="B6496" s="0" t="s">
        <v>14416</v>
      </c>
      <c r="C6496" s="0" t="n">
        <v>1</v>
      </c>
      <c r="D6496" s="0" t="s">
        <v>6924</v>
      </c>
      <c r="E6496" s="0" t="s">
        <v>14417</v>
      </c>
      <c r="F6496" s="0" t="s">
        <v>14401</v>
      </c>
      <c r="G6496" s="0" t="s">
        <v>14402</v>
      </c>
      <c r="H6496" s="0" t="s">
        <v>2662</v>
      </c>
      <c r="I6496" s="0" t="s">
        <v>2123</v>
      </c>
      <c r="J6496" s="0" t="s">
        <v>47</v>
      </c>
      <c r="K6496" s="0" t="s">
        <v>47</v>
      </c>
      <c r="L6496" s="0" t="s">
        <v>47</v>
      </c>
      <c r="M6496" s="0" t="s">
        <v>47</v>
      </c>
      <c r="N6496" s="0" t="n">
        <v>1</v>
      </c>
      <c r="O6496" s="0" t="n">
        <v>5</v>
      </c>
      <c r="P6496" s="0" t="n">
        <v>400</v>
      </c>
      <c r="Q6496" s="0" t="n">
        <v>3.1</v>
      </c>
      <c r="R6496" s="0" t="str">
        <f aca="false">INDEX(Lookup!$B$4:$B$18,MATCH(C6496,Lookup!$A$4:$A$18,0))</f>
        <v>India</v>
      </c>
      <c r="S6496" s="20" t="n">
        <f aca="false">INDEX(Lookup!$D$4:$D$18,MATCH(C6496,Lookup!$A$4:$A$18,0))</f>
        <v>0.012</v>
      </c>
      <c r="T6496" s="21" t="n">
        <f aca="false">ROUND(P6496*S6496,2)</f>
        <v>4.8</v>
      </c>
      <c r="U6496" s="21" t="n">
        <f aca="false">IF(T6496&lt;=10,1,IF(T6496&lt;=20,2,IF(T6496&lt;=30,3,IF(T6496&lt;=40,4,IF(T6496&lt;=50,5,IF(T6496&lt;=100,6,IF(T6496&lt;=250,7,8)))))))</f>
        <v>1</v>
      </c>
      <c r="V6496" s="21" t="n">
        <f aca="false">IF(AND(OR(Dashboard!$T$3="All",R6496=Dashboard!$T$3),OR(Dashboard!$T$4="All",D6496=Dashboard!$T$4)),1,0)</f>
        <v>1</v>
      </c>
      <c r="W6496" s="21" t="n">
        <f aca="false">IF(V6496=1,T6496+ROW()/10000000,0)</f>
        <v>4.8006496</v>
      </c>
    </row>
    <row r="6497" customFormat="false" ht="15" hidden="false" customHeight="false" outlineLevel="0" collapsed="false">
      <c r="A6497" s="0" t="n">
        <v>3381</v>
      </c>
      <c r="B6497" s="0" t="s">
        <v>14418</v>
      </c>
      <c r="C6497" s="0" t="n">
        <v>1</v>
      </c>
      <c r="D6497" s="0" t="s">
        <v>6924</v>
      </c>
      <c r="E6497" s="0" t="s">
        <v>14419</v>
      </c>
      <c r="F6497" s="0" t="s">
        <v>14401</v>
      </c>
      <c r="G6497" s="0" t="s">
        <v>14402</v>
      </c>
      <c r="H6497" s="0" t="s">
        <v>2723</v>
      </c>
      <c r="I6497" s="0" t="s">
        <v>2123</v>
      </c>
      <c r="J6497" s="0" t="s">
        <v>47</v>
      </c>
      <c r="K6497" s="0" t="s">
        <v>46</v>
      </c>
      <c r="L6497" s="0" t="s">
        <v>47</v>
      </c>
      <c r="M6497" s="0" t="s">
        <v>47</v>
      </c>
      <c r="N6497" s="0" t="n">
        <v>2</v>
      </c>
      <c r="O6497" s="0" t="n">
        <v>629</v>
      </c>
      <c r="P6497" s="0" t="n">
        <v>800</v>
      </c>
      <c r="Q6497" s="0" t="n">
        <v>3.7</v>
      </c>
      <c r="R6497" s="0" t="str">
        <f aca="false">INDEX(Lookup!$B$4:$B$18,MATCH(C6497,Lookup!$A$4:$A$18,0))</f>
        <v>India</v>
      </c>
      <c r="S6497" s="20" t="n">
        <f aca="false">INDEX(Lookup!$D$4:$D$18,MATCH(C6497,Lookup!$A$4:$A$18,0))</f>
        <v>0.012</v>
      </c>
      <c r="T6497" s="21" t="n">
        <f aca="false">ROUND(P6497*S6497,2)</f>
        <v>9.6</v>
      </c>
      <c r="U6497" s="21" t="n">
        <f aca="false">IF(T6497&lt;=10,1,IF(T6497&lt;=20,2,IF(T6497&lt;=30,3,IF(T6497&lt;=40,4,IF(T6497&lt;=50,5,IF(T6497&lt;=100,6,IF(T6497&lt;=250,7,8)))))))</f>
        <v>1</v>
      </c>
      <c r="V6497" s="21" t="n">
        <f aca="false">IF(AND(OR(Dashboard!$T$3="All",R6497=Dashboard!$T$3),OR(Dashboard!$T$4="All",D6497=Dashboard!$T$4)),1,0)</f>
        <v>1</v>
      </c>
      <c r="W6497" s="21" t="n">
        <f aca="false">IF(V6497=1,T6497+ROW()/10000000,0)</f>
        <v>9.6006497</v>
      </c>
    </row>
    <row r="6498" customFormat="false" ht="15" hidden="false" customHeight="false" outlineLevel="0" collapsed="false">
      <c r="A6498" s="0" t="n">
        <v>8853</v>
      </c>
      <c r="B6498" s="0" t="s">
        <v>14420</v>
      </c>
      <c r="C6498" s="0" t="n">
        <v>1</v>
      </c>
      <c r="D6498" s="0" t="s">
        <v>6924</v>
      </c>
      <c r="E6498" s="0" t="s">
        <v>14421</v>
      </c>
      <c r="F6498" s="0" t="s">
        <v>14401</v>
      </c>
      <c r="G6498" s="0" t="s">
        <v>14402</v>
      </c>
      <c r="H6498" s="0" t="s">
        <v>2050</v>
      </c>
      <c r="I6498" s="0" t="s">
        <v>2123</v>
      </c>
      <c r="J6498" s="0" t="s">
        <v>47</v>
      </c>
      <c r="K6498" s="0" t="s">
        <v>47</v>
      </c>
      <c r="L6498" s="0" t="s">
        <v>47</v>
      </c>
      <c r="M6498" s="0" t="s">
        <v>47</v>
      </c>
      <c r="N6498" s="0" t="n">
        <v>1</v>
      </c>
      <c r="O6498" s="0" t="n">
        <v>148</v>
      </c>
      <c r="P6498" s="0" t="n">
        <v>200</v>
      </c>
      <c r="Q6498" s="0" t="n">
        <v>3.7</v>
      </c>
      <c r="R6498" s="0" t="str">
        <f aca="false">INDEX(Lookup!$B$4:$B$18,MATCH(C6498,Lookup!$A$4:$A$18,0))</f>
        <v>India</v>
      </c>
      <c r="S6498" s="20" t="n">
        <f aca="false">INDEX(Lookup!$D$4:$D$18,MATCH(C6498,Lookup!$A$4:$A$18,0))</f>
        <v>0.012</v>
      </c>
      <c r="T6498" s="21" t="n">
        <f aca="false">ROUND(P6498*S6498,2)</f>
        <v>2.4</v>
      </c>
      <c r="U6498" s="21" t="n">
        <f aca="false">IF(T6498&lt;=10,1,IF(T6498&lt;=20,2,IF(T6498&lt;=30,3,IF(T6498&lt;=40,4,IF(T6498&lt;=50,5,IF(T6498&lt;=100,6,IF(T6498&lt;=250,7,8)))))))</f>
        <v>1</v>
      </c>
      <c r="V6498" s="21" t="n">
        <f aca="false">IF(AND(OR(Dashboard!$T$3="All",R6498=Dashboard!$T$3),OR(Dashboard!$T$4="All",D6498=Dashboard!$T$4)),1,0)</f>
        <v>1</v>
      </c>
      <c r="W6498" s="21" t="n">
        <f aca="false">IF(V6498=1,T6498+ROW()/10000000,0)</f>
        <v>2.4006498</v>
      </c>
    </row>
    <row r="6499" customFormat="false" ht="15" hidden="false" customHeight="false" outlineLevel="0" collapsed="false">
      <c r="A6499" s="0" t="n">
        <v>301154</v>
      </c>
      <c r="B6499" s="0" t="s">
        <v>14422</v>
      </c>
      <c r="C6499" s="0" t="n">
        <v>1</v>
      </c>
      <c r="D6499" s="0" t="s">
        <v>6924</v>
      </c>
      <c r="E6499" s="0" t="s">
        <v>14423</v>
      </c>
      <c r="F6499" s="0" t="s">
        <v>14401</v>
      </c>
      <c r="G6499" s="0" t="s">
        <v>14402</v>
      </c>
      <c r="H6499" s="0" t="s">
        <v>3142</v>
      </c>
      <c r="I6499" s="0" t="s">
        <v>2123</v>
      </c>
      <c r="J6499" s="0" t="s">
        <v>47</v>
      </c>
      <c r="K6499" s="0" t="s">
        <v>47</v>
      </c>
      <c r="L6499" s="0" t="s">
        <v>47</v>
      </c>
      <c r="M6499" s="0" t="s">
        <v>47</v>
      </c>
      <c r="N6499" s="0" t="n">
        <v>1</v>
      </c>
      <c r="O6499" s="0" t="n">
        <v>193</v>
      </c>
      <c r="P6499" s="0" t="n">
        <v>250</v>
      </c>
      <c r="Q6499" s="0" t="n">
        <v>3.9</v>
      </c>
      <c r="R6499" s="0" t="str">
        <f aca="false">INDEX(Lookup!$B$4:$B$18,MATCH(C6499,Lookup!$A$4:$A$18,0))</f>
        <v>India</v>
      </c>
      <c r="S6499" s="20" t="n">
        <f aca="false">INDEX(Lookup!$D$4:$D$18,MATCH(C6499,Lookup!$A$4:$A$18,0))</f>
        <v>0.012</v>
      </c>
      <c r="T6499" s="21" t="n">
        <f aca="false">ROUND(P6499*S6499,2)</f>
        <v>3</v>
      </c>
      <c r="U6499" s="21" t="n">
        <f aca="false">IF(T6499&lt;=10,1,IF(T6499&lt;=20,2,IF(T6499&lt;=30,3,IF(T6499&lt;=40,4,IF(T6499&lt;=50,5,IF(T6499&lt;=100,6,IF(T6499&lt;=250,7,8)))))))</f>
        <v>1</v>
      </c>
      <c r="V6499" s="21" t="n">
        <f aca="false">IF(AND(OR(Dashboard!$T$3="All",R6499=Dashboard!$T$3),OR(Dashboard!$T$4="All",D6499=Dashboard!$T$4)),1,0)</f>
        <v>1</v>
      </c>
      <c r="W6499" s="21" t="n">
        <f aca="false">IF(V6499=1,T6499+ROW()/10000000,0)</f>
        <v>3.0006499</v>
      </c>
    </row>
    <row r="6500" customFormat="false" ht="15" hidden="false" customHeight="false" outlineLevel="0" collapsed="false">
      <c r="A6500" s="0" t="n">
        <v>309365</v>
      </c>
      <c r="B6500" s="0" t="s">
        <v>10738</v>
      </c>
      <c r="C6500" s="0" t="n">
        <v>1</v>
      </c>
      <c r="D6500" s="0" t="s">
        <v>6924</v>
      </c>
      <c r="E6500" s="0" t="s">
        <v>14402</v>
      </c>
      <c r="F6500" s="0" t="s">
        <v>14401</v>
      </c>
      <c r="G6500" s="0" t="s">
        <v>14402</v>
      </c>
      <c r="H6500" s="0" t="s">
        <v>10740</v>
      </c>
      <c r="I6500" s="0" t="s">
        <v>2123</v>
      </c>
      <c r="J6500" s="0" t="s">
        <v>47</v>
      </c>
      <c r="K6500" s="0" t="s">
        <v>46</v>
      </c>
      <c r="L6500" s="0" t="s">
        <v>46</v>
      </c>
      <c r="M6500" s="0" t="s">
        <v>47</v>
      </c>
      <c r="N6500" s="0" t="n">
        <v>2</v>
      </c>
      <c r="O6500" s="0" t="n">
        <v>447</v>
      </c>
      <c r="P6500" s="0" t="n">
        <v>950</v>
      </c>
      <c r="Q6500" s="0" t="n">
        <v>3.6</v>
      </c>
      <c r="R6500" s="0" t="str">
        <f aca="false">INDEX(Lookup!$B$4:$B$18,MATCH(C6500,Lookup!$A$4:$A$18,0))</f>
        <v>India</v>
      </c>
      <c r="S6500" s="20" t="n">
        <f aca="false">INDEX(Lookup!$D$4:$D$18,MATCH(C6500,Lookup!$A$4:$A$18,0))</f>
        <v>0.012</v>
      </c>
      <c r="T6500" s="21" t="n">
        <f aca="false">ROUND(P6500*S6500,2)</f>
        <v>11.4</v>
      </c>
      <c r="U6500" s="21" t="n">
        <f aca="false">IF(T6500&lt;=10,1,IF(T6500&lt;=20,2,IF(T6500&lt;=30,3,IF(T6500&lt;=40,4,IF(T6500&lt;=50,5,IF(T6500&lt;=100,6,IF(T6500&lt;=250,7,8)))))))</f>
        <v>2</v>
      </c>
      <c r="V6500" s="21" t="n">
        <f aca="false">IF(AND(OR(Dashboard!$T$3="All",R6500=Dashboard!$T$3),OR(Dashboard!$T$4="All",D6500=Dashboard!$T$4)),1,0)</f>
        <v>1</v>
      </c>
      <c r="W6500" s="21" t="n">
        <f aca="false">IF(V6500=1,T6500+ROW()/10000000,0)</f>
        <v>11.40065</v>
      </c>
    </row>
    <row r="6501" customFormat="false" ht="15" hidden="false" customHeight="false" outlineLevel="0" collapsed="false">
      <c r="A6501" s="0" t="n">
        <v>18427212</v>
      </c>
      <c r="B6501" s="0" t="s">
        <v>7222</v>
      </c>
      <c r="C6501" s="0" t="n">
        <v>1</v>
      </c>
      <c r="D6501" s="0" t="s">
        <v>6924</v>
      </c>
      <c r="E6501" s="0" t="s">
        <v>14424</v>
      </c>
      <c r="F6501" s="0" t="s">
        <v>14401</v>
      </c>
      <c r="G6501" s="0" t="s">
        <v>14402</v>
      </c>
      <c r="H6501" s="0" t="s">
        <v>14425</v>
      </c>
      <c r="I6501" s="0" t="s">
        <v>2123</v>
      </c>
      <c r="J6501" s="0" t="s">
        <v>47</v>
      </c>
      <c r="K6501" s="0" t="s">
        <v>47</v>
      </c>
      <c r="L6501" s="0" t="s">
        <v>47</v>
      </c>
      <c r="M6501" s="0" t="s">
        <v>47</v>
      </c>
      <c r="N6501" s="0" t="n">
        <v>1</v>
      </c>
      <c r="O6501" s="0" t="n">
        <v>0</v>
      </c>
      <c r="P6501" s="0" t="n">
        <v>350</v>
      </c>
      <c r="Q6501" s="0" t="n">
        <v>1</v>
      </c>
      <c r="R6501" s="0" t="str">
        <f aca="false">INDEX(Lookup!$B$4:$B$18,MATCH(C6501,Lookup!$A$4:$A$18,0))</f>
        <v>India</v>
      </c>
      <c r="S6501" s="20" t="n">
        <f aca="false">INDEX(Lookup!$D$4:$D$18,MATCH(C6501,Lookup!$A$4:$A$18,0))</f>
        <v>0.012</v>
      </c>
      <c r="T6501" s="21" t="n">
        <f aca="false">ROUND(P6501*S6501,2)</f>
        <v>4.2</v>
      </c>
      <c r="U6501" s="21" t="n">
        <f aca="false">IF(T6501&lt;=10,1,IF(T6501&lt;=20,2,IF(T6501&lt;=30,3,IF(T6501&lt;=40,4,IF(T6501&lt;=50,5,IF(T6501&lt;=100,6,IF(T6501&lt;=250,7,8)))))))</f>
        <v>1</v>
      </c>
      <c r="V6501" s="21" t="n">
        <f aca="false">IF(AND(OR(Dashboard!$T$3="All",R6501=Dashboard!$T$3),OR(Dashboard!$T$4="All",D6501=Dashboard!$T$4)),1,0)</f>
        <v>1</v>
      </c>
      <c r="W6501" s="21" t="n">
        <f aca="false">IF(V6501=1,T6501+ROW()/10000000,0)</f>
        <v>4.2006501</v>
      </c>
    </row>
    <row r="6502" customFormat="false" ht="15" hidden="false" customHeight="false" outlineLevel="0" collapsed="false">
      <c r="A6502" s="0" t="n">
        <v>313127</v>
      </c>
      <c r="B6502" s="0" t="s">
        <v>8748</v>
      </c>
      <c r="C6502" s="0" t="n">
        <v>1</v>
      </c>
      <c r="D6502" s="0" t="s">
        <v>6924</v>
      </c>
      <c r="E6502" s="0" t="s">
        <v>14426</v>
      </c>
      <c r="F6502" s="0" t="s">
        <v>14401</v>
      </c>
      <c r="G6502" s="0" t="s">
        <v>14402</v>
      </c>
      <c r="H6502" s="0" t="s">
        <v>14427</v>
      </c>
      <c r="I6502" s="0" t="s">
        <v>2123</v>
      </c>
      <c r="J6502" s="0" t="s">
        <v>47</v>
      </c>
      <c r="K6502" s="0" t="s">
        <v>47</v>
      </c>
      <c r="L6502" s="0" t="s">
        <v>47</v>
      </c>
      <c r="M6502" s="0" t="s">
        <v>47</v>
      </c>
      <c r="N6502" s="0" t="n">
        <v>1</v>
      </c>
      <c r="O6502" s="0" t="n">
        <v>0</v>
      </c>
      <c r="P6502" s="0" t="n">
        <v>200</v>
      </c>
      <c r="Q6502" s="0" t="n">
        <v>1</v>
      </c>
      <c r="R6502" s="0" t="str">
        <f aca="false">INDEX(Lookup!$B$4:$B$18,MATCH(C6502,Lookup!$A$4:$A$18,0))</f>
        <v>India</v>
      </c>
      <c r="S6502" s="20" t="n">
        <f aca="false">INDEX(Lookup!$D$4:$D$18,MATCH(C6502,Lookup!$A$4:$A$18,0))</f>
        <v>0.012</v>
      </c>
      <c r="T6502" s="21" t="n">
        <f aca="false">ROUND(P6502*S6502,2)</f>
        <v>2.4</v>
      </c>
      <c r="U6502" s="21" t="n">
        <f aca="false">IF(T6502&lt;=10,1,IF(T6502&lt;=20,2,IF(T6502&lt;=30,3,IF(T6502&lt;=40,4,IF(T6502&lt;=50,5,IF(T6502&lt;=100,6,IF(T6502&lt;=250,7,8)))))))</f>
        <v>1</v>
      </c>
      <c r="V6502" s="21" t="n">
        <f aca="false">IF(AND(OR(Dashboard!$T$3="All",R6502=Dashboard!$T$3),OR(Dashboard!$T$4="All",D6502=Dashboard!$T$4)),1,0)</f>
        <v>1</v>
      </c>
      <c r="W6502" s="21" t="n">
        <f aca="false">IF(V6502=1,T6502+ROW()/10000000,0)</f>
        <v>2.4006502</v>
      </c>
    </row>
    <row r="6503" customFormat="false" ht="15" hidden="false" customHeight="false" outlineLevel="0" collapsed="false">
      <c r="A6503" s="0" t="n">
        <v>18486867</v>
      </c>
      <c r="B6503" s="0" t="s">
        <v>14428</v>
      </c>
      <c r="C6503" s="0" t="n">
        <v>1</v>
      </c>
      <c r="D6503" s="0" t="s">
        <v>6924</v>
      </c>
      <c r="E6503" s="0" t="s">
        <v>14413</v>
      </c>
      <c r="F6503" s="0" t="s">
        <v>14401</v>
      </c>
      <c r="G6503" s="0" t="s">
        <v>14402</v>
      </c>
      <c r="H6503" s="0" t="s">
        <v>3356</v>
      </c>
      <c r="I6503" s="0" t="s">
        <v>2123</v>
      </c>
      <c r="J6503" s="0" t="s">
        <v>47</v>
      </c>
      <c r="K6503" s="0" t="s">
        <v>47</v>
      </c>
      <c r="L6503" s="0" t="s">
        <v>47</v>
      </c>
      <c r="M6503" s="0" t="s">
        <v>47</v>
      </c>
      <c r="N6503" s="0" t="n">
        <v>1</v>
      </c>
      <c r="O6503" s="0" t="n">
        <v>0</v>
      </c>
      <c r="P6503" s="0" t="n">
        <v>100</v>
      </c>
      <c r="Q6503" s="0" t="n">
        <v>1</v>
      </c>
      <c r="R6503" s="0" t="str">
        <f aca="false">INDEX(Lookup!$B$4:$B$18,MATCH(C6503,Lookup!$A$4:$A$18,0))</f>
        <v>India</v>
      </c>
      <c r="S6503" s="20" t="n">
        <f aca="false">INDEX(Lookup!$D$4:$D$18,MATCH(C6503,Lookup!$A$4:$A$18,0))</f>
        <v>0.012</v>
      </c>
      <c r="T6503" s="21" t="n">
        <f aca="false">ROUND(P6503*S6503,2)</f>
        <v>1.2</v>
      </c>
      <c r="U6503" s="21" t="n">
        <f aca="false">IF(T6503&lt;=10,1,IF(T6503&lt;=20,2,IF(T6503&lt;=30,3,IF(T6503&lt;=40,4,IF(T6503&lt;=50,5,IF(T6503&lt;=100,6,IF(T6503&lt;=250,7,8)))))))</f>
        <v>1</v>
      </c>
      <c r="V6503" s="21" t="n">
        <f aca="false">IF(AND(OR(Dashboard!$T$3="All",R6503=Dashboard!$T$3),OR(Dashboard!$T$4="All",D6503=Dashboard!$T$4)),1,0)</f>
        <v>1</v>
      </c>
      <c r="W6503" s="21" t="n">
        <f aca="false">IF(V6503=1,T6503+ROW()/10000000,0)</f>
        <v>1.2006503</v>
      </c>
    </row>
    <row r="6504" customFormat="false" ht="15" hidden="false" customHeight="false" outlineLevel="0" collapsed="false">
      <c r="A6504" s="0" t="n">
        <v>18472665</v>
      </c>
      <c r="B6504" s="0" t="s">
        <v>3736</v>
      </c>
      <c r="C6504" s="0" t="n">
        <v>1</v>
      </c>
      <c r="D6504" s="0" t="s">
        <v>6924</v>
      </c>
      <c r="E6504" s="0" t="s">
        <v>14429</v>
      </c>
      <c r="F6504" s="0" t="s">
        <v>14401</v>
      </c>
      <c r="G6504" s="0" t="s">
        <v>14402</v>
      </c>
      <c r="H6504" s="0" t="s">
        <v>3356</v>
      </c>
      <c r="I6504" s="0" t="s">
        <v>2123</v>
      </c>
      <c r="J6504" s="0" t="s">
        <v>47</v>
      </c>
      <c r="K6504" s="0" t="s">
        <v>46</v>
      </c>
      <c r="L6504" s="0" t="s">
        <v>47</v>
      </c>
      <c r="M6504" s="0" t="s">
        <v>47</v>
      </c>
      <c r="N6504" s="0" t="n">
        <v>2</v>
      </c>
      <c r="O6504" s="0" t="n">
        <v>0</v>
      </c>
      <c r="P6504" s="0" t="n">
        <v>600</v>
      </c>
      <c r="Q6504" s="0" t="n">
        <v>1</v>
      </c>
      <c r="R6504" s="0" t="str">
        <f aca="false">INDEX(Lookup!$B$4:$B$18,MATCH(C6504,Lookup!$A$4:$A$18,0))</f>
        <v>India</v>
      </c>
      <c r="S6504" s="20" t="n">
        <f aca="false">INDEX(Lookup!$D$4:$D$18,MATCH(C6504,Lookup!$A$4:$A$18,0))</f>
        <v>0.012</v>
      </c>
      <c r="T6504" s="21" t="n">
        <f aca="false">ROUND(P6504*S6504,2)</f>
        <v>7.2</v>
      </c>
      <c r="U6504" s="21" t="n">
        <f aca="false">IF(T6504&lt;=10,1,IF(T6504&lt;=20,2,IF(T6504&lt;=30,3,IF(T6504&lt;=40,4,IF(T6504&lt;=50,5,IF(T6504&lt;=100,6,IF(T6504&lt;=250,7,8)))))))</f>
        <v>1</v>
      </c>
      <c r="V6504" s="21" t="n">
        <f aca="false">IF(AND(OR(Dashboard!$T$3="All",R6504=Dashboard!$T$3),OR(Dashboard!$T$4="All",D6504=Dashboard!$T$4)),1,0)</f>
        <v>1</v>
      </c>
      <c r="W6504" s="21" t="n">
        <f aca="false">IF(V6504=1,T6504+ROW()/10000000,0)</f>
        <v>7.2006504</v>
      </c>
    </row>
    <row r="6505" customFormat="false" ht="15" hidden="false" customHeight="false" outlineLevel="0" collapsed="false">
      <c r="A6505" s="0" t="n">
        <v>18486861</v>
      </c>
      <c r="B6505" s="0" t="s">
        <v>14430</v>
      </c>
      <c r="C6505" s="0" t="n">
        <v>1</v>
      </c>
      <c r="D6505" s="0" t="s">
        <v>6924</v>
      </c>
      <c r="E6505" s="0" t="s">
        <v>14431</v>
      </c>
      <c r="F6505" s="0" t="s">
        <v>14401</v>
      </c>
      <c r="G6505" s="0" t="s">
        <v>14402</v>
      </c>
      <c r="H6505" s="0" t="s">
        <v>2839</v>
      </c>
      <c r="I6505" s="0" t="s">
        <v>2123</v>
      </c>
      <c r="J6505" s="0" t="s">
        <v>47</v>
      </c>
      <c r="K6505" s="0" t="s">
        <v>47</v>
      </c>
      <c r="L6505" s="0" t="s">
        <v>47</v>
      </c>
      <c r="M6505" s="0" t="s">
        <v>47</v>
      </c>
      <c r="N6505" s="0" t="n">
        <v>1</v>
      </c>
      <c r="O6505" s="0" t="n">
        <v>1</v>
      </c>
      <c r="P6505" s="0" t="n">
        <v>150</v>
      </c>
      <c r="Q6505" s="0" t="n">
        <v>1</v>
      </c>
      <c r="R6505" s="0" t="str">
        <f aca="false">INDEX(Lookup!$B$4:$B$18,MATCH(C6505,Lookup!$A$4:$A$18,0))</f>
        <v>India</v>
      </c>
      <c r="S6505" s="20" t="n">
        <f aca="false">INDEX(Lookup!$D$4:$D$18,MATCH(C6505,Lookup!$A$4:$A$18,0))</f>
        <v>0.012</v>
      </c>
      <c r="T6505" s="21" t="n">
        <f aca="false">ROUND(P6505*S6505,2)</f>
        <v>1.8</v>
      </c>
      <c r="U6505" s="21" t="n">
        <f aca="false">IF(T6505&lt;=10,1,IF(T6505&lt;=20,2,IF(T6505&lt;=30,3,IF(T6505&lt;=40,4,IF(T6505&lt;=50,5,IF(T6505&lt;=100,6,IF(T6505&lt;=250,7,8)))))))</f>
        <v>1</v>
      </c>
      <c r="V6505" s="21" t="n">
        <f aca="false">IF(AND(OR(Dashboard!$T$3="All",R6505=Dashboard!$T$3),OR(Dashboard!$T$4="All",D6505=Dashboard!$T$4)),1,0)</f>
        <v>1</v>
      </c>
      <c r="W6505" s="21" t="n">
        <f aca="false">IF(V6505=1,T6505+ROW()/10000000,0)</f>
        <v>1.8006505</v>
      </c>
    </row>
    <row r="6506" customFormat="false" ht="15" hidden="false" customHeight="false" outlineLevel="0" collapsed="false">
      <c r="A6506" s="0" t="n">
        <v>18396151</v>
      </c>
      <c r="B6506" s="0" t="s">
        <v>10208</v>
      </c>
      <c r="C6506" s="0" t="n">
        <v>1</v>
      </c>
      <c r="D6506" s="0" t="s">
        <v>6924</v>
      </c>
      <c r="E6506" s="0" t="s">
        <v>14432</v>
      </c>
      <c r="F6506" s="0" t="s">
        <v>14401</v>
      </c>
      <c r="G6506" s="0" t="s">
        <v>14402</v>
      </c>
      <c r="H6506" s="0" t="s">
        <v>3129</v>
      </c>
      <c r="I6506" s="0" t="s">
        <v>2123</v>
      </c>
      <c r="J6506" s="0" t="s">
        <v>47</v>
      </c>
      <c r="K6506" s="0" t="s">
        <v>47</v>
      </c>
      <c r="L6506" s="0" t="s">
        <v>47</v>
      </c>
      <c r="M6506" s="0" t="s">
        <v>47</v>
      </c>
      <c r="N6506" s="0" t="n">
        <v>1</v>
      </c>
      <c r="O6506" s="0" t="n">
        <v>0</v>
      </c>
      <c r="P6506" s="0" t="n">
        <v>300</v>
      </c>
      <c r="Q6506" s="0" t="n">
        <v>1</v>
      </c>
      <c r="R6506" s="0" t="str">
        <f aca="false">INDEX(Lookup!$B$4:$B$18,MATCH(C6506,Lookup!$A$4:$A$18,0))</f>
        <v>India</v>
      </c>
      <c r="S6506" s="20" t="n">
        <f aca="false">INDEX(Lookup!$D$4:$D$18,MATCH(C6506,Lookup!$A$4:$A$18,0))</f>
        <v>0.012</v>
      </c>
      <c r="T6506" s="21" t="n">
        <f aca="false">ROUND(P6506*S6506,2)</f>
        <v>3.6</v>
      </c>
      <c r="U6506" s="21" t="n">
        <f aca="false">IF(T6506&lt;=10,1,IF(T6506&lt;=20,2,IF(T6506&lt;=30,3,IF(T6506&lt;=40,4,IF(T6506&lt;=50,5,IF(T6506&lt;=100,6,IF(T6506&lt;=250,7,8)))))))</f>
        <v>1</v>
      </c>
      <c r="V6506" s="21" t="n">
        <f aca="false">IF(AND(OR(Dashboard!$T$3="All",R6506=Dashboard!$T$3),OR(Dashboard!$T$4="All",D6506=Dashboard!$T$4)),1,0)</f>
        <v>1</v>
      </c>
      <c r="W6506" s="21" t="n">
        <f aca="false">IF(V6506=1,T6506+ROW()/10000000,0)</f>
        <v>3.6006506</v>
      </c>
    </row>
    <row r="6507" customFormat="false" ht="15" hidden="false" customHeight="false" outlineLevel="0" collapsed="false">
      <c r="A6507" s="0" t="n">
        <v>18434343</v>
      </c>
      <c r="B6507" s="0" t="s">
        <v>14433</v>
      </c>
      <c r="C6507" s="0" t="n">
        <v>1</v>
      </c>
      <c r="D6507" s="0" t="s">
        <v>6924</v>
      </c>
      <c r="E6507" s="0" t="s">
        <v>14434</v>
      </c>
      <c r="F6507" s="0" t="s">
        <v>14401</v>
      </c>
      <c r="G6507" s="0" t="s">
        <v>14402</v>
      </c>
      <c r="H6507" s="0" t="s">
        <v>2122</v>
      </c>
      <c r="I6507" s="0" t="s">
        <v>2123</v>
      </c>
      <c r="J6507" s="0" t="s">
        <v>47</v>
      </c>
      <c r="K6507" s="0" t="s">
        <v>46</v>
      </c>
      <c r="L6507" s="0" t="s">
        <v>47</v>
      </c>
      <c r="M6507" s="0" t="s">
        <v>47</v>
      </c>
      <c r="N6507" s="0" t="n">
        <v>2</v>
      </c>
      <c r="O6507" s="0" t="n">
        <v>0</v>
      </c>
      <c r="P6507" s="0" t="n">
        <v>500</v>
      </c>
      <c r="Q6507" s="0" t="n">
        <v>1</v>
      </c>
      <c r="R6507" s="0" t="str">
        <f aca="false">INDEX(Lookup!$B$4:$B$18,MATCH(C6507,Lookup!$A$4:$A$18,0))</f>
        <v>India</v>
      </c>
      <c r="S6507" s="20" t="n">
        <f aca="false">INDEX(Lookup!$D$4:$D$18,MATCH(C6507,Lookup!$A$4:$A$18,0))</f>
        <v>0.012</v>
      </c>
      <c r="T6507" s="21" t="n">
        <f aca="false">ROUND(P6507*S6507,2)</f>
        <v>6</v>
      </c>
      <c r="U6507" s="21" t="n">
        <f aca="false">IF(T6507&lt;=10,1,IF(T6507&lt;=20,2,IF(T6507&lt;=30,3,IF(T6507&lt;=40,4,IF(T6507&lt;=50,5,IF(T6507&lt;=100,6,IF(T6507&lt;=250,7,8)))))))</f>
        <v>1</v>
      </c>
      <c r="V6507" s="21" t="n">
        <f aca="false">IF(AND(OR(Dashboard!$T$3="All",R6507=Dashboard!$T$3),OR(Dashboard!$T$4="All",D6507=Dashboard!$T$4)),1,0)</f>
        <v>1</v>
      </c>
      <c r="W6507" s="21" t="n">
        <f aca="false">IF(V6507=1,T6507+ROW()/10000000,0)</f>
        <v>6.0006507</v>
      </c>
    </row>
    <row r="6508" customFormat="false" ht="15" hidden="false" customHeight="false" outlineLevel="0" collapsed="false">
      <c r="A6508" s="0" t="n">
        <v>18478389</v>
      </c>
      <c r="B6508" s="0" t="s">
        <v>14435</v>
      </c>
      <c r="C6508" s="0" t="n">
        <v>1</v>
      </c>
      <c r="D6508" s="0" t="s">
        <v>6924</v>
      </c>
      <c r="E6508" s="0" t="s">
        <v>14436</v>
      </c>
      <c r="F6508" s="0" t="s">
        <v>14401</v>
      </c>
      <c r="G6508" s="0" t="s">
        <v>14402</v>
      </c>
      <c r="H6508" s="0" t="s">
        <v>2868</v>
      </c>
      <c r="I6508" s="0" t="s">
        <v>2123</v>
      </c>
      <c r="J6508" s="0" t="s">
        <v>47</v>
      </c>
      <c r="K6508" s="0" t="s">
        <v>47</v>
      </c>
      <c r="L6508" s="0" t="s">
        <v>47</v>
      </c>
      <c r="M6508" s="0" t="s">
        <v>47</v>
      </c>
      <c r="N6508" s="0" t="n">
        <v>2</v>
      </c>
      <c r="O6508" s="0" t="n">
        <v>0</v>
      </c>
      <c r="P6508" s="0" t="n">
        <v>500</v>
      </c>
      <c r="Q6508" s="0" t="n">
        <v>1</v>
      </c>
      <c r="R6508" s="0" t="str">
        <f aca="false">INDEX(Lookup!$B$4:$B$18,MATCH(C6508,Lookup!$A$4:$A$18,0))</f>
        <v>India</v>
      </c>
      <c r="S6508" s="20" t="n">
        <f aca="false">INDEX(Lookup!$D$4:$D$18,MATCH(C6508,Lookup!$A$4:$A$18,0))</f>
        <v>0.012</v>
      </c>
      <c r="T6508" s="21" t="n">
        <f aca="false">ROUND(P6508*S6508,2)</f>
        <v>6</v>
      </c>
      <c r="U6508" s="21" t="n">
        <f aca="false">IF(T6508&lt;=10,1,IF(T6508&lt;=20,2,IF(T6508&lt;=30,3,IF(T6508&lt;=40,4,IF(T6508&lt;=50,5,IF(T6508&lt;=100,6,IF(T6508&lt;=250,7,8)))))))</f>
        <v>1</v>
      </c>
      <c r="V6508" s="21" t="n">
        <f aca="false">IF(AND(OR(Dashboard!$T$3="All",R6508=Dashboard!$T$3),OR(Dashboard!$T$4="All",D6508=Dashboard!$T$4)),1,0)</f>
        <v>1</v>
      </c>
      <c r="W6508" s="21" t="n">
        <f aca="false">IF(V6508=1,T6508+ROW()/10000000,0)</f>
        <v>6.0006508</v>
      </c>
    </row>
    <row r="6509" customFormat="false" ht="15" hidden="false" customHeight="false" outlineLevel="0" collapsed="false">
      <c r="A6509" s="0" t="n">
        <v>18472663</v>
      </c>
      <c r="B6509" s="0" t="s">
        <v>3753</v>
      </c>
      <c r="C6509" s="0" t="n">
        <v>1</v>
      </c>
      <c r="D6509" s="0" t="s">
        <v>6924</v>
      </c>
      <c r="E6509" s="0" t="s">
        <v>14429</v>
      </c>
      <c r="F6509" s="0" t="s">
        <v>14401</v>
      </c>
      <c r="G6509" s="0" t="s">
        <v>14402</v>
      </c>
      <c r="H6509" s="0" t="s">
        <v>2185</v>
      </c>
      <c r="I6509" s="0" t="s">
        <v>2123</v>
      </c>
      <c r="J6509" s="0" t="s">
        <v>47</v>
      </c>
      <c r="K6509" s="0" t="s">
        <v>46</v>
      </c>
      <c r="L6509" s="0" t="s">
        <v>47</v>
      </c>
      <c r="M6509" s="0" t="s">
        <v>47</v>
      </c>
      <c r="N6509" s="0" t="n">
        <v>2</v>
      </c>
      <c r="O6509" s="0" t="n">
        <v>1</v>
      </c>
      <c r="P6509" s="0" t="n">
        <v>600</v>
      </c>
      <c r="Q6509" s="0" t="n">
        <v>1</v>
      </c>
      <c r="R6509" s="0" t="str">
        <f aca="false">INDEX(Lookup!$B$4:$B$18,MATCH(C6509,Lookup!$A$4:$A$18,0))</f>
        <v>India</v>
      </c>
      <c r="S6509" s="20" t="n">
        <f aca="false">INDEX(Lookup!$D$4:$D$18,MATCH(C6509,Lookup!$A$4:$A$18,0))</f>
        <v>0.012</v>
      </c>
      <c r="T6509" s="21" t="n">
        <f aca="false">ROUND(P6509*S6509,2)</f>
        <v>7.2</v>
      </c>
      <c r="U6509" s="21" t="n">
        <f aca="false">IF(T6509&lt;=10,1,IF(T6509&lt;=20,2,IF(T6509&lt;=30,3,IF(T6509&lt;=40,4,IF(T6509&lt;=50,5,IF(T6509&lt;=100,6,IF(T6509&lt;=250,7,8)))))))</f>
        <v>1</v>
      </c>
      <c r="V6509" s="21" t="n">
        <f aca="false">IF(AND(OR(Dashboard!$T$3="All",R6509=Dashboard!$T$3),OR(Dashboard!$T$4="All",D6509=Dashboard!$T$4)),1,0)</f>
        <v>1</v>
      </c>
      <c r="W6509" s="21" t="n">
        <f aca="false">IF(V6509=1,T6509+ROW()/10000000,0)</f>
        <v>7.2006509</v>
      </c>
    </row>
    <row r="6510" customFormat="false" ht="15" hidden="false" customHeight="false" outlineLevel="0" collapsed="false">
      <c r="A6510" s="0" t="n">
        <v>18486866</v>
      </c>
      <c r="B6510" s="0" t="s">
        <v>9351</v>
      </c>
      <c r="C6510" s="0" t="n">
        <v>1</v>
      </c>
      <c r="D6510" s="0" t="s">
        <v>6924</v>
      </c>
      <c r="E6510" s="0" t="s">
        <v>14437</v>
      </c>
      <c r="F6510" s="0" t="s">
        <v>14401</v>
      </c>
      <c r="G6510" s="0" t="s">
        <v>14402</v>
      </c>
      <c r="H6510" s="0" t="s">
        <v>14438</v>
      </c>
      <c r="I6510" s="0" t="s">
        <v>2123</v>
      </c>
      <c r="J6510" s="0" t="s">
        <v>47</v>
      </c>
      <c r="K6510" s="0" t="s">
        <v>47</v>
      </c>
      <c r="L6510" s="0" t="s">
        <v>47</v>
      </c>
      <c r="M6510" s="0" t="s">
        <v>47</v>
      </c>
      <c r="N6510" s="0" t="n">
        <v>1</v>
      </c>
      <c r="O6510" s="0" t="n">
        <v>0</v>
      </c>
      <c r="P6510" s="0" t="n">
        <v>200</v>
      </c>
      <c r="Q6510" s="0" t="n">
        <v>1</v>
      </c>
      <c r="R6510" s="0" t="str">
        <f aca="false">INDEX(Lookup!$B$4:$B$18,MATCH(C6510,Lookup!$A$4:$A$18,0))</f>
        <v>India</v>
      </c>
      <c r="S6510" s="20" t="n">
        <f aca="false">INDEX(Lookup!$D$4:$D$18,MATCH(C6510,Lookup!$A$4:$A$18,0))</f>
        <v>0.012</v>
      </c>
      <c r="T6510" s="21" t="n">
        <f aca="false">ROUND(P6510*S6510,2)</f>
        <v>2.4</v>
      </c>
      <c r="U6510" s="21" t="n">
        <f aca="false">IF(T6510&lt;=10,1,IF(T6510&lt;=20,2,IF(T6510&lt;=30,3,IF(T6510&lt;=40,4,IF(T6510&lt;=50,5,IF(T6510&lt;=100,6,IF(T6510&lt;=250,7,8)))))))</f>
        <v>1</v>
      </c>
      <c r="V6510" s="21" t="n">
        <f aca="false">IF(AND(OR(Dashboard!$T$3="All",R6510=Dashboard!$T$3),OR(Dashboard!$T$4="All",D6510=Dashboard!$T$4)),1,0)</f>
        <v>1</v>
      </c>
      <c r="W6510" s="21" t="n">
        <f aca="false">IF(V6510=1,T6510+ROW()/10000000,0)</f>
        <v>2.400651</v>
      </c>
    </row>
    <row r="6511" customFormat="false" ht="15" hidden="false" customHeight="false" outlineLevel="0" collapsed="false">
      <c r="A6511" s="0" t="n">
        <v>18486869</v>
      </c>
      <c r="B6511" s="0" t="s">
        <v>14439</v>
      </c>
      <c r="C6511" s="0" t="n">
        <v>1</v>
      </c>
      <c r="D6511" s="0" t="s">
        <v>6924</v>
      </c>
      <c r="E6511" s="0" t="s">
        <v>14440</v>
      </c>
      <c r="F6511" s="0" t="s">
        <v>14401</v>
      </c>
      <c r="G6511" s="0" t="s">
        <v>14402</v>
      </c>
      <c r="H6511" s="0" t="s">
        <v>69</v>
      </c>
      <c r="I6511" s="0" t="s">
        <v>2123</v>
      </c>
      <c r="J6511" s="0" t="s">
        <v>47</v>
      </c>
      <c r="K6511" s="0" t="s">
        <v>47</v>
      </c>
      <c r="L6511" s="0" t="s">
        <v>47</v>
      </c>
      <c r="M6511" s="0" t="s">
        <v>47</v>
      </c>
      <c r="N6511" s="0" t="n">
        <v>1</v>
      </c>
      <c r="O6511" s="0" t="n">
        <v>0</v>
      </c>
      <c r="P6511" s="0" t="n">
        <v>200</v>
      </c>
      <c r="Q6511" s="0" t="n">
        <v>1</v>
      </c>
      <c r="R6511" s="0" t="str">
        <f aca="false">INDEX(Lookup!$B$4:$B$18,MATCH(C6511,Lookup!$A$4:$A$18,0))</f>
        <v>India</v>
      </c>
      <c r="S6511" s="20" t="n">
        <f aca="false">INDEX(Lookup!$D$4:$D$18,MATCH(C6511,Lookup!$A$4:$A$18,0))</f>
        <v>0.012</v>
      </c>
      <c r="T6511" s="21" t="n">
        <f aca="false">ROUND(P6511*S6511,2)</f>
        <v>2.4</v>
      </c>
      <c r="U6511" s="21" t="n">
        <f aca="false">IF(T6511&lt;=10,1,IF(T6511&lt;=20,2,IF(T6511&lt;=30,3,IF(T6511&lt;=40,4,IF(T6511&lt;=50,5,IF(T6511&lt;=100,6,IF(T6511&lt;=250,7,8)))))))</f>
        <v>1</v>
      </c>
      <c r="V6511" s="21" t="n">
        <f aca="false">IF(AND(OR(Dashboard!$T$3="All",R6511=Dashboard!$T$3),OR(Dashboard!$T$4="All",D6511=Dashboard!$T$4)),1,0)</f>
        <v>1</v>
      </c>
      <c r="W6511" s="21" t="n">
        <f aca="false">IF(V6511=1,T6511+ROW()/10000000,0)</f>
        <v>2.4006511</v>
      </c>
    </row>
    <row r="6512" customFormat="false" ht="15" hidden="false" customHeight="false" outlineLevel="0" collapsed="false">
      <c r="A6512" s="0" t="n">
        <v>18486845</v>
      </c>
      <c r="B6512" s="0" t="s">
        <v>14441</v>
      </c>
      <c r="C6512" s="0" t="n">
        <v>1</v>
      </c>
      <c r="D6512" s="0" t="s">
        <v>6924</v>
      </c>
      <c r="E6512" s="0" t="s">
        <v>14442</v>
      </c>
      <c r="F6512" s="0" t="s">
        <v>14401</v>
      </c>
      <c r="G6512" s="0" t="s">
        <v>14402</v>
      </c>
      <c r="H6512" s="0" t="s">
        <v>2128</v>
      </c>
      <c r="I6512" s="0" t="s">
        <v>2123</v>
      </c>
      <c r="J6512" s="0" t="s">
        <v>47</v>
      </c>
      <c r="K6512" s="0" t="s">
        <v>47</v>
      </c>
      <c r="L6512" s="0" t="s">
        <v>47</v>
      </c>
      <c r="M6512" s="0" t="s">
        <v>47</v>
      </c>
      <c r="N6512" s="0" t="n">
        <v>1</v>
      </c>
      <c r="O6512" s="0" t="n">
        <v>0</v>
      </c>
      <c r="P6512" s="0" t="n">
        <v>100</v>
      </c>
      <c r="Q6512" s="0" t="n">
        <v>1</v>
      </c>
      <c r="R6512" s="0" t="str">
        <f aca="false">INDEX(Lookup!$B$4:$B$18,MATCH(C6512,Lookup!$A$4:$A$18,0))</f>
        <v>India</v>
      </c>
      <c r="S6512" s="20" t="n">
        <f aca="false">INDEX(Lookup!$D$4:$D$18,MATCH(C6512,Lookup!$A$4:$A$18,0))</f>
        <v>0.012</v>
      </c>
      <c r="T6512" s="21" t="n">
        <f aca="false">ROUND(P6512*S6512,2)</f>
        <v>1.2</v>
      </c>
      <c r="U6512" s="21" t="n">
        <f aca="false">IF(T6512&lt;=10,1,IF(T6512&lt;=20,2,IF(T6512&lt;=30,3,IF(T6512&lt;=40,4,IF(T6512&lt;=50,5,IF(T6512&lt;=100,6,IF(T6512&lt;=250,7,8)))))))</f>
        <v>1</v>
      </c>
      <c r="V6512" s="21" t="n">
        <f aca="false">IF(AND(OR(Dashboard!$T$3="All",R6512=Dashboard!$T$3),OR(Dashboard!$T$4="All",D6512=Dashboard!$T$4)),1,0)</f>
        <v>1</v>
      </c>
      <c r="W6512" s="21" t="n">
        <f aca="false">IF(V6512=1,T6512+ROW()/10000000,0)</f>
        <v>1.2006512</v>
      </c>
    </row>
    <row r="6513" customFormat="false" ht="15" hidden="false" customHeight="false" outlineLevel="0" collapsed="false">
      <c r="A6513" s="0" t="n">
        <v>18325509</v>
      </c>
      <c r="B6513" s="0" t="s">
        <v>14443</v>
      </c>
      <c r="C6513" s="0" t="n">
        <v>1</v>
      </c>
      <c r="D6513" s="0" t="s">
        <v>6924</v>
      </c>
      <c r="E6513" s="0" t="s">
        <v>14444</v>
      </c>
      <c r="F6513" s="0" t="s">
        <v>14401</v>
      </c>
      <c r="G6513" s="0" t="s">
        <v>14402</v>
      </c>
      <c r="H6513" s="0" t="s">
        <v>69</v>
      </c>
      <c r="I6513" s="0" t="s">
        <v>2123</v>
      </c>
      <c r="J6513" s="0" t="s">
        <v>47</v>
      </c>
      <c r="K6513" s="0" t="s">
        <v>47</v>
      </c>
      <c r="L6513" s="0" t="s">
        <v>47</v>
      </c>
      <c r="M6513" s="0" t="s">
        <v>47</v>
      </c>
      <c r="N6513" s="0" t="n">
        <v>2</v>
      </c>
      <c r="O6513" s="0" t="n">
        <v>1</v>
      </c>
      <c r="P6513" s="0" t="n">
        <v>650</v>
      </c>
      <c r="Q6513" s="0" t="n">
        <v>1</v>
      </c>
      <c r="R6513" s="0" t="str">
        <f aca="false">INDEX(Lookup!$B$4:$B$18,MATCH(C6513,Lookup!$A$4:$A$18,0))</f>
        <v>India</v>
      </c>
      <c r="S6513" s="20" t="n">
        <f aca="false">INDEX(Lookup!$D$4:$D$18,MATCH(C6513,Lookup!$A$4:$A$18,0))</f>
        <v>0.012</v>
      </c>
      <c r="T6513" s="21" t="n">
        <f aca="false">ROUND(P6513*S6513,2)</f>
        <v>7.8</v>
      </c>
      <c r="U6513" s="21" t="n">
        <f aca="false">IF(T6513&lt;=10,1,IF(T6513&lt;=20,2,IF(T6513&lt;=30,3,IF(T6513&lt;=40,4,IF(T6513&lt;=50,5,IF(T6513&lt;=100,6,IF(T6513&lt;=250,7,8)))))))</f>
        <v>1</v>
      </c>
      <c r="V6513" s="21" t="n">
        <f aca="false">IF(AND(OR(Dashboard!$T$3="All",R6513=Dashboard!$T$3),OR(Dashboard!$T$4="All",D6513=Dashboard!$T$4)),1,0)</f>
        <v>1</v>
      </c>
      <c r="W6513" s="21" t="n">
        <f aca="false">IF(V6513=1,T6513+ROW()/10000000,0)</f>
        <v>7.8006513</v>
      </c>
    </row>
    <row r="6514" customFormat="false" ht="15" hidden="false" customHeight="false" outlineLevel="0" collapsed="false">
      <c r="A6514" s="0" t="n">
        <v>18352268</v>
      </c>
      <c r="B6514" s="0" t="s">
        <v>14445</v>
      </c>
      <c r="C6514" s="0" t="n">
        <v>1</v>
      </c>
      <c r="D6514" s="0" t="s">
        <v>6924</v>
      </c>
      <c r="E6514" s="0" t="s">
        <v>14446</v>
      </c>
      <c r="F6514" s="0" t="s">
        <v>14401</v>
      </c>
      <c r="G6514" s="0" t="s">
        <v>14402</v>
      </c>
      <c r="H6514" s="0" t="s">
        <v>2128</v>
      </c>
      <c r="I6514" s="0" t="s">
        <v>2123</v>
      </c>
      <c r="J6514" s="0" t="s">
        <v>47</v>
      </c>
      <c r="K6514" s="0" t="s">
        <v>47</v>
      </c>
      <c r="L6514" s="0" t="s">
        <v>47</v>
      </c>
      <c r="M6514" s="0" t="s">
        <v>47</v>
      </c>
      <c r="N6514" s="0" t="n">
        <v>2</v>
      </c>
      <c r="O6514" s="0" t="n">
        <v>0</v>
      </c>
      <c r="P6514" s="0" t="n">
        <v>500</v>
      </c>
      <c r="Q6514" s="0" t="n">
        <v>1</v>
      </c>
      <c r="R6514" s="0" t="str">
        <f aca="false">INDEX(Lookup!$B$4:$B$18,MATCH(C6514,Lookup!$A$4:$A$18,0))</f>
        <v>India</v>
      </c>
      <c r="S6514" s="20" t="n">
        <f aca="false">INDEX(Lookup!$D$4:$D$18,MATCH(C6514,Lookup!$A$4:$A$18,0))</f>
        <v>0.012</v>
      </c>
      <c r="T6514" s="21" t="n">
        <f aca="false">ROUND(P6514*S6514,2)</f>
        <v>6</v>
      </c>
      <c r="U6514" s="21" t="n">
        <f aca="false">IF(T6514&lt;=10,1,IF(T6514&lt;=20,2,IF(T6514&lt;=30,3,IF(T6514&lt;=40,4,IF(T6514&lt;=50,5,IF(T6514&lt;=100,6,IF(T6514&lt;=250,7,8)))))))</f>
        <v>1</v>
      </c>
      <c r="V6514" s="21" t="n">
        <f aca="false">IF(AND(OR(Dashboard!$T$3="All",R6514=Dashboard!$T$3),OR(Dashboard!$T$4="All",D6514=Dashboard!$T$4)),1,0)</f>
        <v>1</v>
      </c>
      <c r="W6514" s="21" t="n">
        <f aca="false">IF(V6514=1,T6514+ROW()/10000000,0)</f>
        <v>6.0006514</v>
      </c>
    </row>
    <row r="6515" customFormat="false" ht="15" hidden="false" customHeight="false" outlineLevel="0" collapsed="false">
      <c r="A6515" s="0" t="n">
        <v>18289261</v>
      </c>
      <c r="B6515" s="0" t="s">
        <v>14447</v>
      </c>
      <c r="C6515" s="0" t="n">
        <v>1</v>
      </c>
      <c r="D6515" s="0" t="s">
        <v>6924</v>
      </c>
      <c r="E6515" s="0" t="s">
        <v>14402</v>
      </c>
      <c r="F6515" s="0" t="s">
        <v>14401</v>
      </c>
      <c r="G6515" s="0" t="s">
        <v>14402</v>
      </c>
      <c r="H6515" s="0" t="s">
        <v>14448</v>
      </c>
      <c r="I6515" s="0" t="s">
        <v>2123</v>
      </c>
      <c r="J6515" s="0" t="s">
        <v>47</v>
      </c>
      <c r="K6515" s="0" t="s">
        <v>47</v>
      </c>
      <c r="L6515" s="0" t="s">
        <v>47</v>
      </c>
      <c r="M6515" s="0" t="s">
        <v>47</v>
      </c>
      <c r="N6515" s="0" t="n">
        <v>1</v>
      </c>
      <c r="O6515" s="0" t="n">
        <v>1</v>
      </c>
      <c r="P6515" s="0" t="n">
        <v>350</v>
      </c>
      <c r="Q6515" s="0" t="n">
        <v>1</v>
      </c>
      <c r="R6515" s="0" t="str">
        <f aca="false">INDEX(Lookup!$B$4:$B$18,MATCH(C6515,Lookup!$A$4:$A$18,0))</f>
        <v>India</v>
      </c>
      <c r="S6515" s="20" t="n">
        <f aca="false">INDEX(Lookup!$D$4:$D$18,MATCH(C6515,Lookup!$A$4:$A$18,0))</f>
        <v>0.012</v>
      </c>
      <c r="T6515" s="21" t="n">
        <f aca="false">ROUND(P6515*S6515,2)</f>
        <v>4.2</v>
      </c>
      <c r="U6515" s="21" t="n">
        <f aca="false">IF(T6515&lt;=10,1,IF(T6515&lt;=20,2,IF(T6515&lt;=30,3,IF(T6515&lt;=40,4,IF(T6515&lt;=50,5,IF(T6515&lt;=100,6,IF(T6515&lt;=250,7,8)))))))</f>
        <v>1</v>
      </c>
      <c r="V6515" s="21" t="n">
        <f aca="false">IF(AND(OR(Dashboard!$T$3="All",R6515=Dashboard!$T$3),OR(Dashboard!$T$4="All",D6515=Dashboard!$T$4)),1,0)</f>
        <v>1</v>
      </c>
      <c r="W6515" s="21" t="n">
        <f aca="false">IF(V6515=1,T6515+ROW()/10000000,0)</f>
        <v>4.2006515</v>
      </c>
    </row>
    <row r="6516" customFormat="false" ht="15" hidden="false" customHeight="false" outlineLevel="0" collapsed="false">
      <c r="A6516" s="0" t="n">
        <v>18352180</v>
      </c>
      <c r="B6516" s="0" t="s">
        <v>14449</v>
      </c>
      <c r="C6516" s="0" t="n">
        <v>1</v>
      </c>
      <c r="D6516" s="0" t="s">
        <v>6924</v>
      </c>
      <c r="E6516" s="0" t="s">
        <v>14450</v>
      </c>
      <c r="F6516" s="0" t="s">
        <v>14401</v>
      </c>
      <c r="G6516" s="0" t="s">
        <v>14402</v>
      </c>
      <c r="H6516" s="0" t="s">
        <v>2128</v>
      </c>
      <c r="I6516" s="0" t="s">
        <v>2123</v>
      </c>
      <c r="J6516" s="0" t="s">
        <v>47</v>
      </c>
      <c r="K6516" s="0" t="s">
        <v>47</v>
      </c>
      <c r="L6516" s="0" t="s">
        <v>47</v>
      </c>
      <c r="M6516" s="0" t="s">
        <v>47</v>
      </c>
      <c r="N6516" s="0" t="n">
        <v>1</v>
      </c>
      <c r="O6516" s="0" t="n">
        <v>0</v>
      </c>
      <c r="P6516" s="0" t="n">
        <v>200</v>
      </c>
      <c r="Q6516" s="0" t="n">
        <v>1</v>
      </c>
      <c r="R6516" s="0" t="str">
        <f aca="false">INDEX(Lookup!$B$4:$B$18,MATCH(C6516,Lookup!$A$4:$A$18,0))</f>
        <v>India</v>
      </c>
      <c r="S6516" s="20" t="n">
        <f aca="false">INDEX(Lookup!$D$4:$D$18,MATCH(C6516,Lookup!$A$4:$A$18,0))</f>
        <v>0.012</v>
      </c>
      <c r="T6516" s="21" t="n">
        <f aca="false">ROUND(P6516*S6516,2)</f>
        <v>2.4</v>
      </c>
      <c r="U6516" s="21" t="n">
        <f aca="false">IF(T6516&lt;=10,1,IF(T6516&lt;=20,2,IF(T6516&lt;=30,3,IF(T6516&lt;=40,4,IF(T6516&lt;=50,5,IF(T6516&lt;=100,6,IF(T6516&lt;=250,7,8)))))))</f>
        <v>1</v>
      </c>
      <c r="V6516" s="21" t="n">
        <f aca="false">IF(AND(OR(Dashboard!$T$3="All",R6516=Dashboard!$T$3),OR(Dashboard!$T$4="All",D6516=Dashboard!$T$4)),1,0)</f>
        <v>1</v>
      </c>
      <c r="W6516" s="21" t="n">
        <f aca="false">IF(V6516=1,T6516+ROW()/10000000,0)</f>
        <v>2.4006516</v>
      </c>
    </row>
    <row r="6517" customFormat="false" ht="15" hidden="false" customHeight="false" outlineLevel="0" collapsed="false">
      <c r="A6517" s="0" t="n">
        <v>18469974</v>
      </c>
      <c r="B6517" s="0" t="s">
        <v>5101</v>
      </c>
      <c r="C6517" s="0" t="n">
        <v>1</v>
      </c>
      <c r="D6517" s="0" t="s">
        <v>6924</v>
      </c>
      <c r="E6517" s="0" t="s">
        <v>14451</v>
      </c>
      <c r="F6517" s="0" t="s">
        <v>14401</v>
      </c>
      <c r="G6517" s="0" t="s">
        <v>14402</v>
      </c>
      <c r="H6517" s="0" t="s">
        <v>3392</v>
      </c>
      <c r="I6517" s="0" t="s">
        <v>2123</v>
      </c>
      <c r="J6517" s="0" t="s">
        <v>47</v>
      </c>
      <c r="K6517" s="0" t="s">
        <v>46</v>
      </c>
      <c r="L6517" s="0" t="s">
        <v>47</v>
      </c>
      <c r="M6517" s="0" t="s">
        <v>47</v>
      </c>
      <c r="N6517" s="0" t="n">
        <v>2</v>
      </c>
      <c r="O6517" s="0" t="n">
        <v>1</v>
      </c>
      <c r="P6517" s="0" t="n">
        <v>500</v>
      </c>
      <c r="Q6517" s="0" t="n">
        <v>1</v>
      </c>
      <c r="R6517" s="0" t="str">
        <f aca="false">INDEX(Lookup!$B$4:$B$18,MATCH(C6517,Lookup!$A$4:$A$18,0))</f>
        <v>India</v>
      </c>
      <c r="S6517" s="20" t="n">
        <f aca="false">INDEX(Lookup!$D$4:$D$18,MATCH(C6517,Lookup!$A$4:$A$18,0))</f>
        <v>0.012</v>
      </c>
      <c r="T6517" s="21" t="n">
        <f aca="false">ROUND(P6517*S6517,2)</f>
        <v>6</v>
      </c>
      <c r="U6517" s="21" t="n">
        <f aca="false">IF(T6517&lt;=10,1,IF(T6517&lt;=20,2,IF(T6517&lt;=30,3,IF(T6517&lt;=40,4,IF(T6517&lt;=50,5,IF(T6517&lt;=100,6,IF(T6517&lt;=250,7,8)))))))</f>
        <v>1</v>
      </c>
      <c r="V6517" s="21" t="n">
        <f aca="false">IF(AND(OR(Dashboard!$T$3="All",R6517=Dashboard!$T$3),OR(Dashboard!$T$4="All",D6517=Dashboard!$T$4)),1,0)</f>
        <v>1</v>
      </c>
      <c r="W6517" s="21" t="n">
        <f aca="false">IF(V6517=1,T6517+ROW()/10000000,0)</f>
        <v>6.0006517</v>
      </c>
    </row>
    <row r="6518" customFormat="false" ht="15" hidden="false" customHeight="false" outlineLevel="0" collapsed="false">
      <c r="A6518" s="0" t="n">
        <v>18489530</v>
      </c>
      <c r="B6518" s="0" t="s">
        <v>14452</v>
      </c>
      <c r="C6518" s="0" t="n">
        <v>1</v>
      </c>
      <c r="D6518" s="0" t="s">
        <v>6924</v>
      </c>
      <c r="E6518" s="0" t="s">
        <v>14453</v>
      </c>
      <c r="F6518" s="0" t="s">
        <v>14401</v>
      </c>
      <c r="G6518" s="0" t="s">
        <v>14402</v>
      </c>
      <c r="H6518" s="0" t="s">
        <v>2128</v>
      </c>
      <c r="I6518" s="0" t="s">
        <v>2123</v>
      </c>
      <c r="J6518" s="0" t="s">
        <v>47</v>
      </c>
      <c r="K6518" s="0" t="s">
        <v>47</v>
      </c>
      <c r="L6518" s="0" t="s">
        <v>47</v>
      </c>
      <c r="M6518" s="0" t="s">
        <v>47</v>
      </c>
      <c r="N6518" s="0" t="n">
        <v>1</v>
      </c>
      <c r="O6518" s="0" t="n">
        <v>0</v>
      </c>
      <c r="P6518" s="0" t="n">
        <v>200</v>
      </c>
      <c r="Q6518" s="0" t="n">
        <v>1</v>
      </c>
      <c r="R6518" s="0" t="str">
        <f aca="false">INDEX(Lookup!$B$4:$B$18,MATCH(C6518,Lookup!$A$4:$A$18,0))</f>
        <v>India</v>
      </c>
      <c r="S6518" s="20" t="n">
        <f aca="false">INDEX(Lookup!$D$4:$D$18,MATCH(C6518,Lookup!$A$4:$A$18,0))</f>
        <v>0.012</v>
      </c>
      <c r="T6518" s="21" t="n">
        <f aca="false">ROUND(P6518*S6518,2)</f>
        <v>2.4</v>
      </c>
      <c r="U6518" s="21" t="n">
        <f aca="false">IF(T6518&lt;=10,1,IF(T6518&lt;=20,2,IF(T6518&lt;=30,3,IF(T6518&lt;=40,4,IF(T6518&lt;=50,5,IF(T6518&lt;=100,6,IF(T6518&lt;=250,7,8)))))))</f>
        <v>1</v>
      </c>
      <c r="V6518" s="21" t="n">
        <f aca="false">IF(AND(OR(Dashboard!$T$3="All",R6518=Dashboard!$T$3),OR(Dashboard!$T$4="All",D6518=Dashboard!$T$4)),1,0)</f>
        <v>1</v>
      </c>
      <c r="W6518" s="21" t="n">
        <f aca="false">IF(V6518=1,T6518+ROW()/10000000,0)</f>
        <v>2.4006518</v>
      </c>
    </row>
    <row r="6519" customFormat="false" ht="15" hidden="false" customHeight="false" outlineLevel="0" collapsed="false">
      <c r="A6519" s="0" t="n">
        <v>18425179</v>
      </c>
      <c r="B6519" s="0" t="s">
        <v>14454</v>
      </c>
      <c r="C6519" s="0" t="n">
        <v>1</v>
      </c>
      <c r="D6519" s="0" t="s">
        <v>6924</v>
      </c>
      <c r="E6519" s="0" t="s">
        <v>14455</v>
      </c>
      <c r="F6519" s="0" t="s">
        <v>14401</v>
      </c>
      <c r="G6519" s="0" t="s">
        <v>14402</v>
      </c>
      <c r="H6519" s="0" t="s">
        <v>2128</v>
      </c>
      <c r="I6519" s="0" t="s">
        <v>2123</v>
      </c>
      <c r="J6519" s="0" t="s">
        <v>47</v>
      </c>
      <c r="K6519" s="0" t="s">
        <v>47</v>
      </c>
      <c r="L6519" s="0" t="s">
        <v>47</v>
      </c>
      <c r="M6519" s="0" t="s">
        <v>47</v>
      </c>
      <c r="N6519" s="0" t="n">
        <v>1</v>
      </c>
      <c r="O6519" s="0" t="n">
        <v>2</v>
      </c>
      <c r="P6519" s="0" t="n">
        <v>350</v>
      </c>
      <c r="Q6519" s="0" t="n">
        <v>1</v>
      </c>
      <c r="R6519" s="0" t="str">
        <f aca="false">INDEX(Lookup!$B$4:$B$18,MATCH(C6519,Lookup!$A$4:$A$18,0))</f>
        <v>India</v>
      </c>
      <c r="S6519" s="20" t="n">
        <f aca="false">INDEX(Lookup!$D$4:$D$18,MATCH(C6519,Lookup!$A$4:$A$18,0))</f>
        <v>0.012</v>
      </c>
      <c r="T6519" s="21" t="n">
        <f aca="false">ROUND(P6519*S6519,2)</f>
        <v>4.2</v>
      </c>
      <c r="U6519" s="21" t="n">
        <f aca="false">IF(T6519&lt;=10,1,IF(T6519&lt;=20,2,IF(T6519&lt;=30,3,IF(T6519&lt;=40,4,IF(T6519&lt;=50,5,IF(T6519&lt;=100,6,IF(T6519&lt;=250,7,8)))))))</f>
        <v>1</v>
      </c>
      <c r="V6519" s="21" t="n">
        <f aca="false">IF(AND(OR(Dashboard!$T$3="All",R6519=Dashboard!$T$3),OR(Dashboard!$T$4="All",D6519=Dashboard!$T$4)),1,0)</f>
        <v>1</v>
      </c>
      <c r="W6519" s="21" t="n">
        <f aca="false">IF(V6519=1,T6519+ROW()/10000000,0)</f>
        <v>4.2006519</v>
      </c>
    </row>
    <row r="6520" customFormat="false" ht="15" hidden="false" customHeight="false" outlineLevel="0" collapsed="false">
      <c r="A6520" s="0" t="n">
        <v>18461352</v>
      </c>
      <c r="B6520" s="0" t="s">
        <v>14456</v>
      </c>
      <c r="C6520" s="0" t="n">
        <v>1</v>
      </c>
      <c r="D6520" s="0" t="s">
        <v>6924</v>
      </c>
      <c r="E6520" s="0" t="s">
        <v>14457</v>
      </c>
      <c r="F6520" s="0" t="s">
        <v>14401</v>
      </c>
      <c r="G6520" s="0" t="s">
        <v>14402</v>
      </c>
      <c r="H6520" s="0" t="s">
        <v>2122</v>
      </c>
      <c r="I6520" s="0" t="s">
        <v>2123</v>
      </c>
      <c r="J6520" s="0" t="s">
        <v>47</v>
      </c>
      <c r="K6520" s="0" t="s">
        <v>47</v>
      </c>
      <c r="L6520" s="0" t="s">
        <v>47</v>
      </c>
      <c r="M6520" s="0" t="s">
        <v>47</v>
      </c>
      <c r="N6520" s="0" t="n">
        <v>1</v>
      </c>
      <c r="O6520" s="0" t="n">
        <v>0</v>
      </c>
      <c r="P6520" s="0" t="n">
        <v>300</v>
      </c>
      <c r="Q6520" s="0" t="n">
        <v>1</v>
      </c>
      <c r="R6520" s="0" t="str">
        <f aca="false">INDEX(Lookup!$B$4:$B$18,MATCH(C6520,Lookup!$A$4:$A$18,0))</f>
        <v>India</v>
      </c>
      <c r="S6520" s="20" t="n">
        <f aca="false">INDEX(Lookup!$D$4:$D$18,MATCH(C6520,Lookup!$A$4:$A$18,0))</f>
        <v>0.012</v>
      </c>
      <c r="T6520" s="21" t="n">
        <f aca="false">ROUND(P6520*S6520,2)</f>
        <v>3.6</v>
      </c>
      <c r="U6520" s="21" t="n">
        <f aca="false">IF(T6520&lt;=10,1,IF(T6520&lt;=20,2,IF(T6520&lt;=30,3,IF(T6520&lt;=40,4,IF(T6520&lt;=50,5,IF(T6520&lt;=100,6,IF(T6520&lt;=250,7,8)))))))</f>
        <v>1</v>
      </c>
      <c r="V6520" s="21" t="n">
        <f aca="false">IF(AND(OR(Dashboard!$T$3="All",R6520=Dashboard!$T$3),OR(Dashboard!$T$4="All",D6520=Dashboard!$T$4)),1,0)</f>
        <v>1</v>
      </c>
      <c r="W6520" s="21" t="n">
        <f aca="false">IF(V6520=1,T6520+ROW()/10000000,0)</f>
        <v>3.600652</v>
      </c>
    </row>
    <row r="6521" customFormat="false" ht="15" hidden="false" customHeight="false" outlineLevel="0" collapsed="false">
      <c r="A6521" s="0" t="n">
        <v>18352172</v>
      </c>
      <c r="B6521" s="0" t="s">
        <v>14458</v>
      </c>
      <c r="C6521" s="0" t="n">
        <v>1</v>
      </c>
      <c r="D6521" s="0" t="s">
        <v>6924</v>
      </c>
      <c r="E6521" s="0" t="s">
        <v>14459</v>
      </c>
      <c r="F6521" s="0" t="s">
        <v>14401</v>
      </c>
      <c r="G6521" s="0" t="s">
        <v>14402</v>
      </c>
      <c r="H6521" s="0" t="s">
        <v>2128</v>
      </c>
      <c r="I6521" s="0" t="s">
        <v>2123</v>
      </c>
      <c r="J6521" s="0" t="s">
        <v>47</v>
      </c>
      <c r="K6521" s="0" t="s">
        <v>47</v>
      </c>
      <c r="L6521" s="0" t="s">
        <v>47</v>
      </c>
      <c r="M6521" s="0" t="s">
        <v>47</v>
      </c>
      <c r="N6521" s="0" t="n">
        <v>1</v>
      </c>
      <c r="O6521" s="0" t="n">
        <v>3</v>
      </c>
      <c r="P6521" s="0" t="n">
        <v>450</v>
      </c>
      <c r="Q6521" s="0" t="n">
        <v>1</v>
      </c>
      <c r="R6521" s="0" t="str">
        <f aca="false">INDEX(Lookup!$B$4:$B$18,MATCH(C6521,Lookup!$A$4:$A$18,0))</f>
        <v>India</v>
      </c>
      <c r="S6521" s="20" t="n">
        <f aca="false">INDEX(Lookup!$D$4:$D$18,MATCH(C6521,Lookup!$A$4:$A$18,0))</f>
        <v>0.012</v>
      </c>
      <c r="T6521" s="21" t="n">
        <f aca="false">ROUND(P6521*S6521,2)</f>
        <v>5.4</v>
      </c>
      <c r="U6521" s="21" t="n">
        <f aca="false">IF(T6521&lt;=10,1,IF(T6521&lt;=20,2,IF(T6521&lt;=30,3,IF(T6521&lt;=40,4,IF(T6521&lt;=50,5,IF(T6521&lt;=100,6,IF(T6521&lt;=250,7,8)))))))</f>
        <v>1</v>
      </c>
      <c r="V6521" s="21" t="n">
        <f aca="false">IF(AND(OR(Dashboard!$T$3="All",R6521=Dashboard!$T$3),OR(Dashboard!$T$4="All",D6521=Dashboard!$T$4)),1,0)</f>
        <v>1</v>
      </c>
      <c r="W6521" s="21" t="n">
        <f aca="false">IF(V6521=1,T6521+ROW()/10000000,0)</f>
        <v>5.4006521</v>
      </c>
    </row>
    <row r="6522" customFormat="false" ht="15" hidden="false" customHeight="false" outlineLevel="0" collapsed="false">
      <c r="A6522" s="0" t="n">
        <v>18486857</v>
      </c>
      <c r="B6522" s="0" t="s">
        <v>14460</v>
      </c>
      <c r="C6522" s="0" t="n">
        <v>1</v>
      </c>
      <c r="D6522" s="0" t="s">
        <v>6924</v>
      </c>
      <c r="E6522" s="0" t="s">
        <v>14461</v>
      </c>
      <c r="F6522" s="0" t="s">
        <v>14401</v>
      </c>
      <c r="G6522" s="0" t="s">
        <v>14402</v>
      </c>
      <c r="H6522" s="0" t="s">
        <v>2185</v>
      </c>
      <c r="I6522" s="0" t="s">
        <v>2123</v>
      </c>
      <c r="J6522" s="0" t="s">
        <v>47</v>
      </c>
      <c r="K6522" s="0" t="s">
        <v>47</v>
      </c>
      <c r="L6522" s="0" t="s">
        <v>47</v>
      </c>
      <c r="M6522" s="0" t="s">
        <v>47</v>
      </c>
      <c r="N6522" s="0" t="n">
        <v>1</v>
      </c>
      <c r="O6522" s="0" t="n">
        <v>0</v>
      </c>
      <c r="P6522" s="0" t="n">
        <v>150</v>
      </c>
      <c r="Q6522" s="0" t="n">
        <v>1</v>
      </c>
      <c r="R6522" s="0" t="str">
        <f aca="false">INDEX(Lookup!$B$4:$B$18,MATCH(C6522,Lookup!$A$4:$A$18,0))</f>
        <v>India</v>
      </c>
      <c r="S6522" s="20" t="n">
        <f aca="false">INDEX(Lookup!$D$4:$D$18,MATCH(C6522,Lookup!$A$4:$A$18,0))</f>
        <v>0.012</v>
      </c>
      <c r="T6522" s="21" t="n">
        <f aca="false">ROUND(P6522*S6522,2)</f>
        <v>1.8</v>
      </c>
      <c r="U6522" s="21" t="n">
        <f aca="false">IF(T6522&lt;=10,1,IF(T6522&lt;=20,2,IF(T6522&lt;=30,3,IF(T6522&lt;=40,4,IF(T6522&lt;=50,5,IF(T6522&lt;=100,6,IF(T6522&lt;=250,7,8)))))))</f>
        <v>1</v>
      </c>
      <c r="V6522" s="21" t="n">
        <f aca="false">IF(AND(OR(Dashboard!$T$3="All",R6522=Dashboard!$T$3),OR(Dashboard!$T$4="All",D6522=Dashboard!$T$4)),1,0)</f>
        <v>1</v>
      </c>
      <c r="W6522" s="21" t="n">
        <f aca="false">IF(V6522=1,T6522+ROW()/10000000,0)</f>
        <v>1.8006522</v>
      </c>
    </row>
    <row r="6523" customFormat="false" ht="15" hidden="false" customHeight="false" outlineLevel="0" collapsed="false">
      <c r="A6523" s="0" t="n">
        <v>301227</v>
      </c>
      <c r="B6523" s="0" t="s">
        <v>14462</v>
      </c>
      <c r="C6523" s="0" t="n">
        <v>1</v>
      </c>
      <c r="D6523" s="0" t="s">
        <v>6924</v>
      </c>
      <c r="E6523" s="0" t="s">
        <v>14463</v>
      </c>
      <c r="F6523" s="0" t="s">
        <v>14401</v>
      </c>
      <c r="G6523" s="0" t="s">
        <v>14402</v>
      </c>
      <c r="H6523" s="0" t="s">
        <v>2359</v>
      </c>
      <c r="I6523" s="0" t="s">
        <v>2123</v>
      </c>
      <c r="J6523" s="0" t="s">
        <v>47</v>
      </c>
      <c r="K6523" s="0" t="s">
        <v>46</v>
      </c>
      <c r="L6523" s="0" t="s">
        <v>47</v>
      </c>
      <c r="M6523" s="0" t="s">
        <v>47</v>
      </c>
      <c r="N6523" s="0" t="n">
        <v>2</v>
      </c>
      <c r="O6523" s="0" t="n">
        <v>30</v>
      </c>
      <c r="P6523" s="0" t="n">
        <v>750</v>
      </c>
      <c r="Q6523" s="0" t="n">
        <v>2.4</v>
      </c>
      <c r="R6523" s="0" t="str">
        <f aca="false">INDEX(Lookup!$B$4:$B$18,MATCH(C6523,Lookup!$A$4:$A$18,0))</f>
        <v>India</v>
      </c>
      <c r="S6523" s="20" t="n">
        <f aca="false">INDEX(Lookup!$D$4:$D$18,MATCH(C6523,Lookup!$A$4:$A$18,0))</f>
        <v>0.012</v>
      </c>
      <c r="T6523" s="21" t="n">
        <f aca="false">ROUND(P6523*S6523,2)</f>
        <v>9</v>
      </c>
      <c r="U6523" s="21" t="n">
        <f aca="false">IF(T6523&lt;=10,1,IF(T6523&lt;=20,2,IF(T6523&lt;=30,3,IF(T6523&lt;=40,4,IF(T6523&lt;=50,5,IF(T6523&lt;=100,6,IF(T6523&lt;=250,7,8)))))))</f>
        <v>1</v>
      </c>
      <c r="V6523" s="21" t="n">
        <f aca="false">IF(AND(OR(Dashboard!$T$3="All",R6523=Dashboard!$T$3),OR(Dashboard!$T$4="All",D6523=Dashboard!$T$4)),1,0)</f>
        <v>1</v>
      </c>
      <c r="W6523" s="21" t="n">
        <f aca="false">IF(V6523=1,T6523+ROW()/10000000,0)</f>
        <v>9.0006523</v>
      </c>
    </row>
    <row r="6524" customFormat="false" ht="15" hidden="false" customHeight="false" outlineLevel="0" collapsed="false">
      <c r="A6524" s="0" t="n">
        <v>7060</v>
      </c>
      <c r="B6524" s="0" t="s">
        <v>14464</v>
      </c>
      <c r="C6524" s="0" t="n">
        <v>1</v>
      </c>
      <c r="D6524" s="0" t="s">
        <v>6924</v>
      </c>
      <c r="E6524" s="0" t="s">
        <v>14465</v>
      </c>
      <c r="F6524" s="0" t="s">
        <v>14401</v>
      </c>
      <c r="G6524" s="0" t="s">
        <v>14402</v>
      </c>
      <c r="H6524" s="0" t="s">
        <v>2050</v>
      </c>
      <c r="I6524" s="0" t="s">
        <v>2123</v>
      </c>
      <c r="J6524" s="0" t="s">
        <v>47</v>
      </c>
      <c r="K6524" s="0" t="s">
        <v>47</v>
      </c>
      <c r="L6524" s="0" t="s">
        <v>47</v>
      </c>
      <c r="M6524" s="0" t="s">
        <v>47</v>
      </c>
      <c r="N6524" s="0" t="n">
        <v>1</v>
      </c>
      <c r="O6524" s="0" t="n">
        <v>881</v>
      </c>
      <c r="P6524" s="0" t="n">
        <v>400</v>
      </c>
      <c r="Q6524" s="0" t="n">
        <v>4.1</v>
      </c>
      <c r="R6524" s="0" t="str">
        <f aca="false">INDEX(Lookup!$B$4:$B$18,MATCH(C6524,Lookup!$A$4:$A$18,0))</f>
        <v>India</v>
      </c>
      <c r="S6524" s="20" t="n">
        <f aca="false">INDEX(Lookup!$D$4:$D$18,MATCH(C6524,Lookup!$A$4:$A$18,0))</f>
        <v>0.012</v>
      </c>
      <c r="T6524" s="21" t="n">
        <f aca="false">ROUND(P6524*S6524,2)</f>
        <v>4.8</v>
      </c>
      <c r="U6524" s="21" t="n">
        <f aca="false">IF(T6524&lt;=10,1,IF(T6524&lt;=20,2,IF(T6524&lt;=30,3,IF(T6524&lt;=40,4,IF(T6524&lt;=50,5,IF(T6524&lt;=100,6,IF(T6524&lt;=250,7,8)))))))</f>
        <v>1</v>
      </c>
      <c r="V6524" s="21" t="n">
        <f aca="false">IF(AND(OR(Dashboard!$T$3="All",R6524=Dashboard!$T$3),OR(Dashboard!$T$4="All",D6524=Dashboard!$T$4)),1,0)</f>
        <v>1</v>
      </c>
      <c r="W6524" s="21" t="n">
        <f aca="false">IF(V6524=1,T6524+ROW()/10000000,0)</f>
        <v>4.8006524</v>
      </c>
    </row>
    <row r="6525" customFormat="false" ht="15" hidden="false" customHeight="false" outlineLevel="0" collapsed="false">
      <c r="A6525" s="0" t="n">
        <v>613</v>
      </c>
      <c r="B6525" s="0" t="s">
        <v>3113</v>
      </c>
      <c r="C6525" s="0" t="n">
        <v>1</v>
      </c>
      <c r="D6525" s="0" t="s">
        <v>6924</v>
      </c>
      <c r="E6525" s="0" t="s">
        <v>14466</v>
      </c>
      <c r="F6525" s="0" t="s">
        <v>2837</v>
      </c>
      <c r="G6525" s="0" t="s">
        <v>14467</v>
      </c>
      <c r="H6525" s="0" t="s">
        <v>153</v>
      </c>
      <c r="I6525" s="0" t="s">
        <v>2123</v>
      </c>
      <c r="J6525" s="0" t="s">
        <v>47</v>
      </c>
      <c r="K6525" s="0" t="s">
        <v>47</v>
      </c>
      <c r="L6525" s="0" t="s">
        <v>47</v>
      </c>
      <c r="M6525" s="0" t="s">
        <v>47</v>
      </c>
      <c r="N6525" s="0" t="n">
        <v>1</v>
      </c>
      <c r="O6525" s="0" t="n">
        <v>9</v>
      </c>
      <c r="P6525" s="0" t="n">
        <v>450</v>
      </c>
      <c r="Q6525" s="0" t="n">
        <v>2.9</v>
      </c>
      <c r="R6525" s="0" t="str">
        <f aca="false">INDEX(Lookup!$B$4:$B$18,MATCH(C6525,Lookup!$A$4:$A$18,0))</f>
        <v>India</v>
      </c>
      <c r="S6525" s="20" t="n">
        <f aca="false">INDEX(Lookup!$D$4:$D$18,MATCH(C6525,Lookup!$A$4:$A$18,0))</f>
        <v>0.012</v>
      </c>
      <c r="T6525" s="21" t="n">
        <f aca="false">ROUND(P6525*S6525,2)</f>
        <v>5.4</v>
      </c>
      <c r="U6525" s="21" t="n">
        <f aca="false">IF(T6525&lt;=10,1,IF(T6525&lt;=20,2,IF(T6525&lt;=30,3,IF(T6525&lt;=40,4,IF(T6525&lt;=50,5,IF(T6525&lt;=100,6,IF(T6525&lt;=250,7,8)))))))</f>
        <v>1</v>
      </c>
      <c r="V6525" s="21" t="n">
        <f aca="false">IF(AND(OR(Dashboard!$T$3="All",R6525=Dashboard!$T$3),OR(Dashboard!$T$4="All",D6525=Dashboard!$T$4)),1,0)</f>
        <v>1</v>
      </c>
      <c r="W6525" s="21" t="n">
        <f aca="false">IF(V6525=1,T6525+ROW()/10000000,0)</f>
        <v>5.4006525</v>
      </c>
    </row>
    <row r="6526" customFormat="false" ht="15" hidden="false" customHeight="false" outlineLevel="0" collapsed="false">
      <c r="A6526" s="0" t="n">
        <v>3549</v>
      </c>
      <c r="B6526" s="0" t="s">
        <v>14468</v>
      </c>
      <c r="C6526" s="0" t="n">
        <v>1</v>
      </c>
      <c r="D6526" s="0" t="s">
        <v>6924</v>
      </c>
      <c r="E6526" s="0" t="s">
        <v>14469</v>
      </c>
      <c r="F6526" s="0" t="s">
        <v>14470</v>
      </c>
      <c r="G6526" s="0" t="s">
        <v>14471</v>
      </c>
      <c r="H6526" s="0" t="s">
        <v>1615</v>
      </c>
      <c r="I6526" s="0" t="s">
        <v>2123</v>
      </c>
      <c r="J6526" s="0" t="s">
        <v>46</v>
      </c>
      <c r="K6526" s="0" t="s">
        <v>47</v>
      </c>
      <c r="L6526" s="0" t="s">
        <v>47</v>
      </c>
      <c r="M6526" s="0" t="s">
        <v>47</v>
      </c>
      <c r="N6526" s="0" t="n">
        <v>4</v>
      </c>
      <c r="O6526" s="0" t="n">
        <v>24</v>
      </c>
      <c r="P6526" s="0" t="n">
        <v>2500</v>
      </c>
      <c r="Q6526" s="0" t="n">
        <v>3.3</v>
      </c>
      <c r="R6526" s="0" t="str">
        <f aca="false">INDEX(Lookup!$B$4:$B$18,MATCH(C6526,Lookup!$A$4:$A$18,0))</f>
        <v>India</v>
      </c>
      <c r="S6526" s="20" t="n">
        <f aca="false">INDEX(Lookup!$D$4:$D$18,MATCH(C6526,Lookup!$A$4:$A$18,0))</f>
        <v>0.012</v>
      </c>
      <c r="T6526" s="21" t="n">
        <f aca="false">ROUND(P6526*S6526,2)</f>
        <v>30</v>
      </c>
      <c r="U6526" s="21" t="n">
        <f aca="false">IF(T6526&lt;=10,1,IF(T6526&lt;=20,2,IF(T6526&lt;=30,3,IF(T6526&lt;=40,4,IF(T6526&lt;=50,5,IF(T6526&lt;=100,6,IF(T6526&lt;=250,7,8)))))))</f>
        <v>3</v>
      </c>
      <c r="V6526" s="21" t="n">
        <f aca="false">IF(AND(OR(Dashboard!$T$3="All",R6526=Dashboard!$T$3),OR(Dashboard!$T$4="All",D6526=Dashboard!$T$4)),1,0)</f>
        <v>1</v>
      </c>
      <c r="W6526" s="21" t="n">
        <f aca="false">IF(V6526=1,T6526+ROW()/10000000,0)</f>
        <v>30.0006526</v>
      </c>
    </row>
    <row r="6527" customFormat="false" ht="15" hidden="false" customHeight="false" outlineLevel="0" collapsed="false">
      <c r="A6527" s="0" t="n">
        <v>302282</v>
      </c>
      <c r="B6527" s="0" t="s">
        <v>14472</v>
      </c>
      <c r="C6527" s="0" t="n">
        <v>1</v>
      </c>
      <c r="D6527" s="0" t="s">
        <v>6924</v>
      </c>
      <c r="E6527" s="0" t="s">
        <v>14469</v>
      </c>
      <c r="F6527" s="0" t="s">
        <v>14470</v>
      </c>
      <c r="G6527" s="0" t="s">
        <v>14471</v>
      </c>
      <c r="H6527" s="0" t="s">
        <v>555</v>
      </c>
      <c r="I6527" s="0" t="s">
        <v>2123</v>
      </c>
      <c r="J6527" s="0" t="s">
        <v>46</v>
      </c>
      <c r="K6527" s="0" t="s">
        <v>47</v>
      </c>
      <c r="L6527" s="0" t="s">
        <v>47</v>
      </c>
      <c r="M6527" s="0" t="s">
        <v>47</v>
      </c>
      <c r="N6527" s="0" t="n">
        <v>4</v>
      </c>
      <c r="O6527" s="0" t="n">
        <v>295</v>
      </c>
      <c r="P6527" s="0" t="n">
        <v>3000</v>
      </c>
      <c r="Q6527" s="0" t="n">
        <v>4.5</v>
      </c>
      <c r="R6527" s="0" t="str">
        <f aca="false">INDEX(Lookup!$B$4:$B$18,MATCH(C6527,Lookup!$A$4:$A$18,0))</f>
        <v>India</v>
      </c>
      <c r="S6527" s="20" t="n">
        <f aca="false">INDEX(Lookup!$D$4:$D$18,MATCH(C6527,Lookup!$A$4:$A$18,0))</f>
        <v>0.012</v>
      </c>
      <c r="T6527" s="21" t="n">
        <f aca="false">ROUND(P6527*S6527,2)</f>
        <v>36</v>
      </c>
      <c r="U6527" s="21" t="n">
        <f aca="false">IF(T6527&lt;=10,1,IF(T6527&lt;=20,2,IF(T6527&lt;=30,3,IF(T6527&lt;=40,4,IF(T6527&lt;=50,5,IF(T6527&lt;=100,6,IF(T6527&lt;=250,7,8)))))))</f>
        <v>4</v>
      </c>
      <c r="V6527" s="21" t="n">
        <f aca="false">IF(AND(OR(Dashboard!$T$3="All",R6527=Dashboard!$T$3),OR(Dashboard!$T$4="All",D6527=Dashboard!$T$4)),1,0)</f>
        <v>1</v>
      </c>
      <c r="W6527" s="21" t="n">
        <f aca="false">IF(V6527=1,T6527+ROW()/10000000,0)</f>
        <v>36.0006527</v>
      </c>
    </row>
    <row r="6528" customFormat="false" ht="15" hidden="false" customHeight="false" outlineLevel="0" collapsed="false">
      <c r="A6528" s="0" t="n">
        <v>3546</v>
      </c>
      <c r="B6528" s="0" t="s">
        <v>14473</v>
      </c>
      <c r="C6528" s="0" t="n">
        <v>1</v>
      </c>
      <c r="D6528" s="0" t="s">
        <v>6924</v>
      </c>
      <c r="E6528" s="0" t="s">
        <v>14469</v>
      </c>
      <c r="F6528" s="0" t="s">
        <v>14470</v>
      </c>
      <c r="G6528" s="0" t="s">
        <v>14471</v>
      </c>
      <c r="H6528" s="0" t="s">
        <v>153</v>
      </c>
      <c r="I6528" s="0" t="s">
        <v>2123</v>
      </c>
      <c r="J6528" s="0" t="s">
        <v>47</v>
      </c>
      <c r="K6528" s="0" t="s">
        <v>47</v>
      </c>
      <c r="L6528" s="0" t="s">
        <v>47</v>
      </c>
      <c r="M6528" s="0" t="s">
        <v>47</v>
      </c>
      <c r="N6528" s="0" t="n">
        <v>3</v>
      </c>
      <c r="O6528" s="0" t="n">
        <v>33</v>
      </c>
      <c r="P6528" s="0" t="n">
        <v>1000</v>
      </c>
      <c r="Q6528" s="0" t="n">
        <v>3.7</v>
      </c>
      <c r="R6528" s="0" t="str">
        <f aca="false">INDEX(Lookup!$B$4:$B$18,MATCH(C6528,Lookup!$A$4:$A$18,0))</f>
        <v>India</v>
      </c>
      <c r="S6528" s="20" t="n">
        <f aca="false">INDEX(Lookup!$D$4:$D$18,MATCH(C6528,Lookup!$A$4:$A$18,0))</f>
        <v>0.012</v>
      </c>
      <c r="T6528" s="21" t="n">
        <f aca="false">ROUND(P6528*S6528,2)</f>
        <v>12</v>
      </c>
      <c r="U6528" s="21" t="n">
        <f aca="false">IF(T6528&lt;=10,1,IF(T6528&lt;=20,2,IF(T6528&lt;=30,3,IF(T6528&lt;=40,4,IF(T6528&lt;=50,5,IF(T6528&lt;=100,6,IF(T6528&lt;=250,7,8)))))))</f>
        <v>2</v>
      </c>
      <c r="V6528" s="21" t="n">
        <f aca="false">IF(AND(OR(Dashboard!$T$3="All",R6528=Dashboard!$T$3),OR(Dashboard!$T$4="All",D6528=Dashboard!$T$4)),1,0)</f>
        <v>1</v>
      </c>
      <c r="W6528" s="21" t="n">
        <f aca="false">IF(V6528=1,T6528+ROW()/10000000,0)</f>
        <v>12.0006528</v>
      </c>
    </row>
    <row r="6529" customFormat="false" ht="15" hidden="false" customHeight="false" outlineLevel="0" collapsed="false">
      <c r="A6529" s="0" t="n">
        <v>302283</v>
      </c>
      <c r="B6529" s="0" t="s">
        <v>14474</v>
      </c>
      <c r="C6529" s="0" t="n">
        <v>1</v>
      </c>
      <c r="D6529" s="0" t="s">
        <v>6924</v>
      </c>
      <c r="E6529" s="0" t="s">
        <v>14469</v>
      </c>
      <c r="F6529" s="0" t="s">
        <v>14470</v>
      </c>
      <c r="G6529" s="0" t="s">
        <v>14471</v>
      </c>
      <c r="H6529" s="0" t="s">
        <v>156</v>
      </c>
      <c r="I6529" s="0" t="s">
        <v>2123</v>
      </c>
      <c r="J6529" s="0" t="s">
        <v>47</v>
      </c>
      <c r="K6529" s="0" t="s">
        <v>47</v>
      </c>
      <c r="L6529" s="0" t="s">
        <v>47</v>
      </c>
      <c r="M6529" s="0" t="s">
        <v>47</v>
      </c>
      <c r="N6529" s="0" t="n">
        <v>3</v>
      </c>
      <c r="O6529" s="0" t="n">
        <v>26</v>
      </c>
      <c r="P6529" s="0" t="n">
        <v>1000</v>
      </c>
      <c r="Q6529" s="0" t="n">
        <v>3.6</v>
      </c>
      <c r="R6529" s="0" t="str">
        <f aca="false">INDEX(Lookup!$B$4:$B$18,MATCH(C6529,Lookup!$A$4:$A$18,0))</f>
        <v>India</v>
      </c>
      <c r="S6529" s="20" t="n">
        <f aca="false">INDEX(Lookup!$D$4:$D$18,MATCH(C6529,Lookup!$A$4:$A$18,0))</f>
        <v>0.012</v>
      </c>
      <c r="T6529" s="21" t="n">
        <f aca="false">ROUND(P6529*S6529,2)</f>
        <v>12</v>
      </c>
      <c r="U6529" s="21" t="n">
        <f aca="false">IF(T6529&lt;=10,1,IF(T6529&lt;=20,2,IF(T6529&lt;=30,3,IF(T6529&lt;=40,4,IF(T6529&lt;=50,5,IF(T6529&lt;=100,6,IF(T6529&lt;=250,7,8)))))))</f>
        <v>2</v>
      </c>
      <c r="V6529" s="21" t="n">
        <f aca="false">IF(AND(OR(Dashboard!$T$3="All",R6529=Dashboard!$T$3),OR(Dashboard!$T$4="All",D6529=Dashboard!$T$4)),1,0)</f>
        <v>1</v>
      </c>
      <c r="W6529" s="21" t="n">
        <f aca="false">IF(V6529=1,T6529+ROW()/10000000,0)</f>
        <v>12.0006529</v>
      </c>
    </row>
    <row r="6530" customFormat="false" ht="15" hidden="false" customHeight="false" outlineLevel="0" collapsed="false">
      <c r="A6530" s="0" t="n">
        <v>3545</v>
      </c>
      <c r="B6530" s="0" t="s">
        <v>14475</v>
      </c>
      <c r="C6530" s="0" t="n">
        <v>1</v>
      </c>
      <c r="D6530" s="0" t="s">
        <v>6924</v>
      </c>
      <c r="E6530" s="0" t="s">
        <v>14469</v>
      </c>
      <c r="F6530" s="0" t="s">
        <v>14470</v>
      </c>
      <c r="G6530" s="0" t="s">
        <v>14471</v>
      </c>
      <c r="H6530" s="0" t="s">
        <v>4400</v>
      </c>
      <c r="I6530" s="0" t="s">
        <v>2123</v>
      </c>
      <c r="J6530" s="0" t="s">
        <v>46</v>
      </c>
      <c r="K6530" s="0" t="s">
        <v>47</v>
      </c>
      <c r="L6530" s="0" t="s">
        <v>47</v>
      </c>
      <c r="M6530" s="0" t="s">
        <v>47</v>
      </c>
      <c r="N6530" s="0" t="n">
        <v>4</v>
      </c>
      <c r="O6530" s="0" t="n">
        <v>315</v>
      </c>
      <c r="P6530" s="0" t="n">
        <v>3000</v>
      </c>
      <c r="Q6530" s="0" t="n">
        <v>4.4</v>
      </c>
      <c r="R6530" s="0" t="str">
        <f aca="false">INDEX(Lookup!$B$4:$B$18,MATCH(C6530,Lookup!$A$4:$A$18,0))</f>
        <v>India</v>
      </c>
      <c r="S6530" s="20" t="n">
        <f aca="false">INDEX(Lookup!$D$4:$D$18,MATCH(C6530,Lookup!$A$4:$A$18,0))</f>
        <v>0.012</v>
      </c>
      <c r="T6530" s="21" t="n">
        <f aca="false">ROUND(P6530*S6530,2)</f>
        <v>36</v>
      </c>
      <c r="U6530" s="21" t="n">
        <f aca="false">IF(T6530&lt;=10,1,IF(T6530&lt;=20,2,IF(T6530&lt;=30,3,IF(T6530&lt;=40,4,IF(T6530&lt;=50,5,IF(T6530&lt;=100,6,IF(T6530&lt;=250,7,8)))))))</f>
        <v>4</v>
      </c>
      <c r="V6530" s="21" t="n">
        <f aca="false">IF(AND(OR(Dashboard!$T$3="All",R6530=Dashboard!$T$3),OR(Dashboard!$T$4="All",D6530=Dashboard!$T$4)),1,0)</f>
        <v>1</v>
      </c>
      <c r="W6530" s="21" t="n">
        <f aca="false">IF(V6530=1,T6530+ROW()/10000000,0)</f>
        <v>36.000653</v>
      </c>
    </row>
    <row r="6531" customFormat="false" ht="15" hidden="false" customHeight="false" outlineLevel="0" collapsed="false">
      <c r="A6531" s="0" t="n">
        <v>3547</v>
      </c>
      <c r="B6531" s="0" t="s">
        <v>14476</v>
      </c>
      <c r="C6531" s="0" t="n">
        <v>1</v>
      </c>
      <c r="D6531" s="0" t="s">
        <v>6924</v>
      </c>
      <c r="E6531" s="0" t="s">
        <v>14469</v>
      </c>
      <c r="F6531" s="0" t="s">
        <v>14470</v>
      </c>
      <c r="G6531" s="0" t="s">
        <v>14471</v>
      </c>
      <c r="H6531" s="0" t="s">
        <v>2122</v>
      </c>
      <c r="I6531" s="0" t="s">
        <v>2123</v>
      </c>
      <c r="J6531" s="0" t="s">
        <v>46</v>
      </c>
      <c r="K6531" s="0" t="s">
        <v>47</v>
      </c>
      <c r="L6531" s="0" t="s">
        <v>47</v>
      </c>
      <c r="M6531" s="0" t="s">
        <v>47</v>
      </c>
      <c r="N6531" s="0" t="n">
        <v>4</v>
      </c>
      <c r="O6531" s="0" t="n">
        <v>532</v>
      </c>
      <c r="P6531" s="0" t="n">
        <v>3000</v>
      </c>
      <c r="Q6531" s="0" t="n">
        <v>4.2</v>
      </c>
      <c r="R6531" s="0" t="str">
        <f aca="false">INDEX(Lookup!$B$4:$B$18,MATCH(C6531,Lookup!$A$4:$A$18,0))</f>
        <v>India</v>
      </c>
      <c r="S6531" s="20" t="n">
        <f aca="false">INDEX(Lookup!$D$4:$D$18,MATCH(C6531,Lookup!$A$4:$A$18,0))</f>
        <v>0.012</v>
      </c>
      <c r="T6531" s="21" t="n">
        <f aca="false">ROUND(P6531*S6531,2)</f>
        <v>36</v>
      </c>
      <c r="U6531" s="21" t="n">
        <f aca="false">IF(T6531&lt;=10,1,IF(T6531&lt;=20,2,IF(T6531&lt;=30,3,IF(T6531&lt;=40,4,IF(T6531&lt;=50,5,IF(T6531&lt;=100,6,IF(T6531&lt;=250,7,8)))))))</f>
        <v>4</v>
      </c>
      <c r="V6531" s="21" t="n">
        <f aca="false">IF(AND(OR(Dashboard!$T$3="All",R6531=Dashboard!$T$3),OR(Dashboard!$T$4="All",D6531=Dashboard!$T$4)),1,0)</f>
        <v>1</v>
      </c>
      <c r="W6531" s="21" t="n">
        <f aca="false">IF(V6531=1,T6531+ROW()/10000000,0)</f>
        <v>36.0006531</v>
      </c>
    </row>
    <row r="6532" customFormat="false" ht="15" hidden="false" customHeight="false" outlineLevel="0" collapsed="false">
      <c r="A6532" s="0" t="n">
        <v>4490</v>
      </c>
      <c r="B6532" s="0" t="s">
        <v>14477</v>
      </c>
      <c r="C6532" s="0" t="n">
        <v>1</v>
      </c>
      <c r="D6532" s="0" t="s">
        <v>6924</v>
      </c>
      <c r="E6532" s="0" t="s">
        <v>14478</v>
      </c>
      <c r="F6532" s="0" t="s">
        <v>14479</v>
      </c>
      <c r="G6532" s="0" t="s">
        <v>14480</v>
      </c>
      <c r="H6532" s="0" t="s">
        <v>5918</v>
      </c>
      <c r="I6532" s="0" t="s">
        <v>2123</v>
      </c>
      <c r="J6532" s="0" t="s">
        <v>47</v>
      </c>
      <c r="K6532" s="0" t="s">
        <v>47</v>
      </c>
      <c r="L6532" s="0" t="s">
        <v>47</v>
      </c>
      <c r="M6532" s="0" t="s">
        <v>47</v>
      </c>
      <c r="N6532" s="0" t="n">
        <v>4</v>
      </c>
      <c r="O6532" s="0" t="n">
        <v>40</v>
      </c>
      <c r="P6532" s="0" t="n">
        <v>2000</v>
      </c>
      <c r="Q6532" s="0" t="n">
        <v>3.1</v>
      </c>
      <c r="R6532" s="0" t="str">
        <f aca="false">INDEX(Lookup!$B$4:$B$18,MATCH(C6532,Lookup!$A$4:$A$18,0))</f>
        <v>India</v>
      </c>
      <c r="S6532" s="20" t="n">
        <f aca="false">INDEX(Lookup!$D$4:$D$18,MATCH(C6532,Lookup!$A$4:$A$18,0))</f>
        <v>0.012</v>
      </c>
      <c r="T6532" s="21" t="n">
        <f aca="false">ROUND(P6532*S6532,2)</f>
        <v>24</v>
      </c>
      <c r="U6532" s="21" t="n">
        <f aca="false">IF(T6532&lt;=10,1,IF(T6532&lt;=20,2,IF(T6532&lt;=30,3,IF(T6532&lt;=40,4,IF(T6532&lt;=50,5,IF(T6532&lt;=100,6,IF(T6532&lt;=250,7,8)))))))</f>
        <v>3</v>
      </c>
      <c r="V6532" s="21" t="n">
        <f aca="false">IF(AND(OR(Dashboard!$T$3="All",R6532=Dashboard!$T$3),OR(Dashboard!$T$4="All",D6532=Dashboard!$T$4)),1,0)</f>
        <v>1</v>
      </c>
      <c r="W6532" s="21" t="n">
        <f aca="false">IF(V6532=1,T6532+ROW()/10000000,0)</f>
        <v>24.0006532</v>
      </c>
    </row>
    <row r="6533" customFormat="false" ht="15" hidden="false" customHeight="false" outlineLevel="0" collapsed="false">
      <c r="A6533" s="0" t="n">
        <v>4488</v>
      </c>
      <c r="B6533" s="0" t="s">
        <v>14481</v>
      </c>
      <c r="C6533" s="0" t="n">
        <v>1</v>
      </c>
      <c r="D6533" s="0" t="s">
        <v>6924</v>
      </c>
      <c r="E6533" s="0" t="s">
        <v>14478</v>
      </c>
      <c r="F6533" s="0" t="s">
        <v>14479</v>
      </c>
      <c r="G6533" s="0" t="s">
        <v>14480</v>
      </c>
      <c r="H6533" s="0" t="s">
        <v>1615</v>
      </c>
      <c r="I6533" s="0" t="s">
        <v>2123</v>
      </c>
      <c r="J6533" s="0" t="s">
        <v>46</v>
      </c>
      <c r="K6533" s="0" t="s">
        <v>47</v>
      </c>
      <c r="L6533" s="0" t="s">
        <v>47</v>
      </c>
      <c r="M6533" s="0" t="s">
        <v>47</v>
      </c>
      <c r="N6533" s="0" t="n">
        <v>4</v>
      </c>
      <c r="O6533" s="0" t="n">
        <v>36</v>
      </c>
      <c r="P6533" s="0" t="n">
        <v>2500</v>
      </c>
      <c r="Q6533" s="0" t="n">
        <v>3.3</v>
      </c>
      <c r="R6533" s="0" t="str">
        <f aca="false">INDEX(Lookup!$B$4:$B$18,MATCH(C6533,Lookup!$A$4:$A$18,0))</f>
        <v>India</v>
      </c>
      <c r="S6533" s="20" t="n">
        <f aca="false">INDEX(Lookup!$D$4:$D$18,MATCH(C6533,Lookup!$A$4:$A$18,0))</f>
        <v>0.012</v>
      </c>
      <c r="T6533" s="21" t="n">
        <f aca="false">ROUND(P6533*S6533,2)</f>
        <v>30</v>
      </c>
      <c r="U6533" s="21" t="n">
        <f aca="false">IF(T6533&lt;=10,1,IF(T6533&lt;=20,2,IF(T6533&lt;=30,3,IF(T6533&lt;=40,4,IF(T6533&lt;=50,5,IF(T6533&lt;=100,6,IF(T6533&lt;=250,7,8)))))))</f>
        <v>3</v>
      </c>
      <c r="V6533" s="21" t="n">
        <f aca="false">IF(AND(OR(Dashboard!$T$3="All",R6533=Dashboard!$T$3),OR(Dashboard!$T$4="All",D6533=Dashboard!$T$4)),1,0)</f>
        <v>1</v>
      </c>
      <c r="W6533" s="21" t="n">
        <f aca="false">IF(V6533=1,T6533+ROW()/10000000,0)</f>
        <v>30.0006533</v>
      </c>
    </row>
    <row r="6534" customFormat="false" ht="15" hidden="false" customHeight="false" outlineLevel="0" collapsed="false">
      <c r="A6534" s="0" t="n">
        <v>186</v>
      </c>
      <c r="B6534" s="0" t="s">
        <v>2296</v>
      </c>
      <c r="C6534" s="0" t="n">
        <v>1</v>
      </c>
      <c r="D6534" s="0" t="s">
        <v>6924</v>
      </c>
      <c r="E6534" s="0" t="s">
        <v>14482</v>
      </c>
      <c r="F6534" s="0" t="s">
        <v>14483</v>
      </c>
      <c r="G6534" s="0" t="s">
        <v>14484</v>
      </c>
      <c r="H6534" s="0" t="s">
        <v>1898</v>
      </c>
      <c r="I6534" s="0" t="s">
        <v>2123</v>
      </c>
      <c r="J6534" s="0" t="s">
        <v>47</v>
      </c>
      <c r="K6534" s="0" t="s">
        <v>46</v>
      </c>
      <c r="L6534" s="0" t="s">
        <v>47</v>
      </c>
      <c r="M6534" s="0" t="s">
        <v>47</v>
      </c>
      <c r="N6534" s="0" t="n">
        <v>2</v>
      </c>
      <c r="O6534" s="0" t="n">
        <v>91</v>
      </c>
      <c r="P6534" s="0" t="n">
        <v>500</v>
      </c>
      <c r="Q6534" s="0" t="n">
        <v>3.4</v>
      </c>
      <c r="R6534" s="0" t="str">
        <f aca="false">INDEX(Lookup!$B$4:$B$18,MATCH(C6534,Lookup!$A$4:$A$18,0))</f>
        <v>India</v>
      </c>
      <c r="S6534" s="20" t="n">
        <f aca="false">INDEX(Lookup!$D$4:$D$18,MATCH(C6534,Lookup!$A$4:$A$18,0))</f>
        <v>0.012</v>
      </c>
      <c r="T6534" s="21" t="n">
        <f aca="false">ROUND(P6534*S6534,2)</f>
        <v>6</v>
      </c>
      <c r="U6534" s="21" t="n">
        <f aca="false">IF(T6534&lt;=10,1,IF(T6534&lt;=20,2,IF(T6534&lt;=30,3,IF(T6534&lt;=40,4,IF(T6534&lt;=50,5,IF(T6534&lt;=100,6,IF(T6534&lt;=250,7,8)))))))</f>
        <v>1</v>
      </c>
      <c r="V6534" s="21" t="n">
        <f aca="false">IF(AND(OR(Dashboard!$T$3="All",R6534=Dashboard!$T$3),OR(Dashboard!$T$4="All",D6534=Dashboard!$T$4)),1,0)</f>
        <v>1</v>
      </c>
      <c r="W6534" s="21" t="n">
        <f aca="false">IF(V6534=1,T6534+ROW()/10000000,0)</f>
        <v>6.0006534</v>
      </c>
    </row>
    <row r="6535" customFormat="false" ht="15" hidden="false" customHeight="false" outlineLevel="0" collapsed="false">
      <c r="A6535" s="0" t="n">
        <v>3124</v>
      </c>
      <c r="B6535" s="0" t="s">
        <v>14485</v>
      </c>
      <c r="C6535" s="0" t="n">
        <v>1</v>
      </c>
      <c r="D6535" s="0" t="s">
        <v>6924</v>
      </c>
      <c r="E6535" s="0" t="s">
        <v>14486</v>
      </c>
      <c r="F6535" s="0" t="s">
        <v>14483</v>
      </c>
      <c r="G6535" s="0" t="s">
        <v>14484</v>
      </c>
      <c r="H6535" s="0" t="s">
        <v>2330</v>
      </c>
      <c r="I6535" s="0" t="s">
        <v>2123</v>
      </c>
      <c r="J6535" s="0" t="s">
        <v>47</v>
      </c>
      <c r="K6535" s="0" t="s">
        <v>46</v>
      </c>
      <c r="L6535" s="0" t="s">
        <v>47</v>
      </c>
      <c r="M6535" s="0" t="s">
        <v>47</v>
      </c>
      <c r="N6535" s="0" t="n">
        <v>3</v>
      </c>
      <c r="O6535" s="0" t="n">
        <v>221</v>
      </c>
      <c r="P6535" s="0" t="n">
        <v>1100</v>
      </c>
      <c r="Q6535" s="0" t="n">
        <v>3.2</v>
      </c>
      <c r="R6535" s="0" t="str">
        <f aca="false">INDEX(Lookup!$B$4:$B$18,MATCH(C6535,Lookup!$A$4:$A$18,0))</f>
        <v>India</v>
      </c>
      <c r="S6535" s="20" t="n">
        <f aca="false">INDEX(Lookup!$D$4:$D$18,MATCH(C6535,Lookup!$A$4:$A$18,0))</f>
        <v>0.012</v>
      </c>
      <c r="T6535" s="21" t="n">
        <f aca="false">ROUND(P6535*S6535,2)</f>
        <v>13.2</v>
      </c>
      <c r="U6535" s="21" t="n">
        <f aca="false">IF(T6535&lt;=10,1,IF(T6535&lt;=20,2,IF(T6535&lt;=30,3,IF(T6535&lt;=40,4,IF(T6535&lt;=50,5,IF(T6535&lt;=100,6,IF(T6535&lt;=250,7,8)))))))</f>
        <v>2</v>
      </c>
      <c r="V6535" s="21" t="n">
        <f aca="false">IF(AND(OR(Dashboard!$T$3="All",R6535=Dashboard!$T$3),OR(Dashboard!$T$4="All",D6535=Dashboard!$T$4)),1,0)</f>
        <v>1</v>
      </c>
      <c r="W6535" s="21" t="n">
        <f aca="false">IF(V6535=1,T6535+ROW()/10000000,0)</f>
        <v>13.2006535</v>
      </c>
    </row>
    <row r="6536" customFormat="false" ht="15" hidden="false" customHeight="false" outlineLevel="0" collapsed="false">
      <c r="A6536" s="0" t="n">
        <v>18057792</v>
      </c>
      <c r="B6536" s="0" t="s">
        <v>14487</v>
      </c>
      <c r="C6536" s="0" t="n">
        <v>1</v>
      </c>
      <c r="D6536" s="0" t="s">
        <v>6924</v>
      </c>
      <c r="E6536" s="0" t="s">
        <v>14488</v>
      </c>
      <c r="F6536" s="0" t="s">
        <v>14483</v>
      </c>
      <c r="G6536" s="0" t="s">
        <v>14484</v>
      </c>
      <c r="H6536" s="0" t="s">
        <v>14489</v>
      </c>
      <c r="I6536" s="0" t="s">
        <v>2123</v>
      </c>
      <c r="J6536" s="0" t="s">
        <v>47</v>
      </c>
      <c r="K6536" s="0" t="s">
        <v>47</v>
      </c>
      <c r="L6536" s="0" t="s">
        <v>47</v>
      </c>
      <c r="M6536" s="0" t="s">
        <v>47</v>
      </c>
      <c r="N6536" s="0" t="n">
        <v>2</v>
      </c>
      <c r="O6536" s="0" t="n">
        <v>1485</v>
      </c>
      <c r="P6536" s="0" t="n">
        <v>700</v>
      </c>
      <c r="Q6536" s="0" t="n">
        <v>3.9</v>
      </c>
      <c r="R6536" s="0" t="str">
        <f aca="false">INDEX(Lookup!$B$4:$B$18,MATCH(C6536,Lookup!$A$4:$A$18,0))</f>
        <v>India</v>
      </c>
      <c r="S6536" s="20" t="n">
        <f aca="false">INDEX(Lookup!$D$4:$D$18,MATCH(C6536,Lookup!$A$4:$A$18,0))</f>
        <v>0.012</v>
      </c>
      <c r="T6536" s="21" t="n">
        <f aca="false">ROUND(P6536*S6536,2)</f>
        <v>8.4</v>
      </c>
      <c r="U6536" s="21" t="n">
        <f aca="false">IF(T6536&lt;=10,1,IF(T6536&lt;=20,2,IF(T6536&lt;=30,3,IF(T6536&lt;=40,4,IF(T6536&lt;=50,5,IF(T6536&lt;=100,6,IF(T6536&lt;=250,7,8)))))))</f>
        <v>1</v>
      </c>
      <c r="V6536" s="21" t="n">
        <f aca="false">IF(AND(OR(Dashboard!$T$3="All",R6536=Dashboard!$T$3),OR(Dashboard!$T$4="All",D6536=Dashboard!$T$4)),1,0)</f>
        <v>1</v>
      </c>
      <c r="W6536" s="21" t="n">
        <f aca="false">IF(V6536=1,T6536+ROW()/10000000,0)</f>
        <v>8.4006536</v>
      </c>
    </row>
    <row r="6537" customFormat="false" ht="15" hidden="false" customHeight="false" outlineLevel="0" collapsed="false">
      <c r="A6537" s="0" t="n">
        <v>1641</v>
      </c>
      <c r="B6537" s="0" t="s">
        <v>14490</v>
      </c>
      <c r="C6537" s="0" t="n">
        <v>1</v>
      </c>
      <c r="D6537" s="0" t="s">
        <v>6924</v>
      </c>
      <c r="E6537" s="0" t="s">
        <v>14491</v>
      </c>
      <c r="F6537" s="0" t="s">
        <v>14483</v>
      </c>
      <c r="G6537" s="0" t="s">
        <v>14484</v>
      </c>
      <c r="H6537" s="0" t="s">
        <v>12002</v>
      </c>
      <c r="I6537" s="0" t="s">
        <v>2123</v>
      </c>
      <c r="J6537" s="0" t="s">
        <v>47</v>
      </c>
      <c r="K6537" s="0" t="s">
        <v>47</v>
      </c>
      <c r="L6537" s="0" t="s">
        <v>47</v>
      </c>
      <c r="M6537" s="0" t="s">
        <v>47</v>
      </c>
      <c r="N6537" s="0" t="n">
        <v>3</v>
      </c>
      <c r="O6537" s="0" t="n">
        <v>1082</v>
      </c>
      <c r="P6537" s="0" t="n">
        <v>1200</v>
      </c>
      <c r="Q6537" s="0" t="n">
        <v>3.8</v>
      </c>
      <c r="R6537" s="0" t="str">
        <f aca="false">INDEX(Lookup!$B$4:$B$18,MATCH(C6537,Lookup!$A$4:$A$18,0))</f>
        <v>India</v>
      </c>
      <c r="S6537" s="20" t="n">
        <f aca="false">INDEX(Lookup!$D$4:$D$18,MATCH(C6537,Lookup!$A$4:$A$18,0))</f>
        <v>0.012</v>
      </c>
      <c r="T6537" s="21" t="n">
        <f aca="false">ROUND(P6537*S6537,2)</f>
        <v>14.4</v>
      </c>
      <c r="U6537" s="21" t="n">
        <f aca="false">IF(T6537&lt;=10,1,IF(T6537&lt;=20,2,IF(T6537&lt;=30,3,IF(T6537&lt;=40,4,IF(T6537&lt;=50,5,IF(T6537&lt;=100,6,IF(T6537&lt;=250,7,8)))))))</f>
        <v>2</v>
      </c>
      <c r="V6537" s="21" t="n">
        <f aca="false">IF(AND(OR(Dashboard!$T$3="All",R6537=Dashboard!$T$3),OR(Dashboard!$T$4="All",D6537=Dashboard!$T$4)),1,0)</f>
        <v>1</v>
      </c>
      <c r="W6537" s="21" t="n">
        <f aca="false">IF(V6537=1,T6537+ROW()/10000000,0)</f>
        <v>14.4006537</v>
      </c>
    </row>
    <row r="6538" customFormat="false" ht="15" hidden="false" customHeight="false" outlineLevel="0" collapsed="false">
      <c r="A6538" s="0" t="n">
        <v>18368023</v>
      </c>
      <c r="B6538" s="0" t="s">
        <v>14492</v>
      </c>
      <c r="C6538" s="0" t="n">
        <v>1</v>
      </c>
      <c r="D6538" s="0" t="s">
        <v>6924</v>
      </c>
      <c r="E6538" s="0" t="s">
        <v>14493</v>
      </c>
      <c r="F6538" s="0" t="s">
        <v>14483</v>
      </c>
      <c r="G6538" s="0" t="s">
        <v>14484</v>
      </c>
      <c r="H6538" s="0" t="s">
        <v>2349</v>
      </c>
      <c r="I6538" s="0" t="s">
        <v>2123</v>
      </c>
      <c r="J6538" s="0" t="s">
        <v>47</v>
      </c>
      <c r="K6538" s="0" t="s">
        <v>47</v>
      </c>
      <c r="L6538" s="0" t="s">
        <v>47</v>
      </c>
      <c r="M6538" s="0" t="s">
        <v>47</v>
      </c>
      <c r="N6538" s="0" t="n">
        <v>1</v>
      </c>
      <c r="O6538" s="0" t="n">
        <v>0</v>
      </c>
      <c r="P6538" s="0" t="n">
        <v>400</v>
      </c>
      <c r="Q6538" s="0" t="n">
        <v>1</v>
      </c>
      <c r="R6538" s="0" t="str">
        <f aca="false">INDEX(Lookup!$B$4:$B$18,MATCH(C6538,Lookup!$A$4:$A$18,0))</f>
        <v>India</v>
      </c>
      <c r="S6538" s="20" t="n">
        <f aca="false">INDEX(Lookup!$D$4:$D$18,MATCH(C6538,Lookup!$A$4:$A$18,0))</f>
        <v>0.012</v>
      </c>
      <c r="T6538" s="21" t="n">
        <f aca="false">ROUND(P6538*S6538,2)</f>
        <v>4.8</v>
      </c>
      <c r="U6538" s="21" t="n">
        <f aca="false">IF(T6538&lt;=10,1,IF(T6538&lt;=20,2,IF(T6538&lt;=30,3,IF(T6538&lt;=40,4,IF(T6538&lt;=50,5,IF(T6538&lt;=100,6,IF(T6538&lt;=250,7,8)))))))</f>
        <v>1</v>
      </c>
      <c r="V6538" s="21" t="n">
        <f aca="false">IF(AND(OR(Dashboard!$T$3="All",R6538=Dashboard!$T$3),OR(Dashboard!$T$4="All",D6538=Dashboard!$T$4)),1,0)</f>
        <v>1</v>
      </c>
      <c r="W6538" s="21" t="n">
        <f aca="false">IF(V6538=1,T6538+ROW()/10000000,0)</f>
        <v>4.8006538</v>
      </c>
    </row>
    <row r="6539" customFormat="false" ht="15" hidden="false" customHeight="false" outlineLevel="0" collapsed="false">
      <c r="A6539" s="0" t="n">
        <v>18438896</v>
      </c>
      <c r="B6539" s="0" t="s">
        <v>14494</v>
      </c>
      <c r="C6539" s="0" t="n">
        <v>1</v>
      </c>
      <c r="D6539" s="0" t="s">
        <v>6924</v>
      </c>
      <c r="E6539" s="0" t="s">
        <v>14495</v>
      </c>
      <c r="F6539" s="0" t="s">
        <v>14483</v>
      </c>
      <c r="G6539" s="0" t="s">
        <v>14484</v>
      </c>
      <c r="H6539" s="0" t="s">
        <v>402</v>
      </c>
      <c r="I6539" s="0" t="s">
        <v>2123</v>
      </c>
      <c r="J6539" s="0" t="s">
        <v>47</v>
      </c>
      <c r="K6539" s="0" t="s">
        <v>47</v>
      </c>
      <c r="L6539" s="0" t="s">
        <v>47</v>
      </c>
      <c r="M6539" s="0" t="s">
        <v>47</v>
      </c>
      <c r="N6539" s="0" t="n">
        <v>2</v>
      </c>
      <c r="O6539" s="0" t="n">
        <v>0</v>
      </c>
      <c r="P6539" s="0" t="n">
        <v>500</v>
      </c>
      <c r="Q6539" s="0" t="n">
        <v>1</v>
      </c>
      <c r="R6539" s="0" t="str">
        <f aca="false">INDEX(Lookup!$B$4:$B$18,MATCH(C6539,Lookup!$A$4:$A$18,0))</f>
        <v>India</v>
      </c>
      <c r="S6539" s="20" t="n">
        <f aca="false">INDEX(Lookup!$D$4:$D$18,MATCH(C6539,Lookup!$A$4:$A$18,0))</f>
        <v>0.012</v>
      </c>
      <c r="T6539" s="21" t="n">
        <f aca="false">ROUND(P6539*S6539,2)</f>
        <v>6</v>
      </c>
      <c r="U6539" s="21" t="n">
        <f aca="false">IF(T6539&lt;=10,1,IF(T6539&lt;=20,2,IF(T6539&lt;=30,3,IF(T6539&lt;=40,4,IF(T6539&lt;=50,5,IF(T6539&lt;=100,6,IF(T6539&lt;=250,7,8)))))))</f>
        <v>1</v>
      </c>
      <c r="V6539" s="21" t="n">
        <f aca="false">IF(AND(OR(Dashboard!$T$3="All",R6539=Dashboard!$T$3),OR(Dashboard!$T$4="All",D6539=Dashboard!$T$4)),1,0)</f>
        <v>1</v>
      </c>
      <c r="W6539" s="21" t="n">
        <f aca="false">IF(V6539=1,T6539+ROW()/10000000,0)</f>
        <v>6.0006539</v>
      </c>
    </row>
    <row r="6540" customFormat="false" ht="15" hidden="false" customHeight="false" outlineLevel="0" collapsed="false">
      <c r="A6540" s="0" t="n">
        <v>18479012</v>
      </c>
      <c r="B6540" s="0" t="s">
        <v>14496</v>
      </c>
      <c r="C6540" s="0" t="n">
        <v>1</v>
      </c>
      <c r="D6540" s="0" t="s">
        <v>6924</v>
      </c>
      <c r="E6540" s="0" t="s">
        <v>14495</v>
      </c>
      <c r="F6540" s="0" t="s">
        <v>14483</v>
      </c>
      <c r="G6540" s="0" t="s">
        <v>14484</v>
      </c>
      <c r="H6540" s="0" t="s">
        <v>69</v>
      </c>
      <c r="I6540" s="0" t="s">
        <v>2123</v>
      </c>
      <c r="J6540" s="0" t="s">
        <v>47</v>
      </c>
      <c r="K6540" s="0" t="s">
        <v>47</v>
      </c>
      <c r="L6540" s="0" t="s">
        <v>47</v>
      </c>
      <c r="M6540" s="0" t="s">
        <v>47</v>
      </c>
      <c r="N6540" s="0" t="n">
        <v>2</v>
      </c>
      <c r="O6540" s="0" t="n">
        <v>0</v>
      </c>
      <c r="P6540" s="0" t="n">
        <v>500</v>
      </c>
      <c r="Q6540" s="0" t="n">
        <v>1</v>
      </c>
      <c r="R6540" s="0" t="str">
        <f aca="false">INDEX(Lookup!$B$4:$B$18,MATCH(C6540,Lookup!$A$4:$A$18,0))</f>
        <v>India</v>
      </c>
      <c r="S6540" s="20" t="n">
        <f aca="false">INDEX(Lookup!$D$4:$D$18,MATCH(C6540,Lookup!$A$4:$A$18,0))</f>
        <v>0.012</v>
      </c>
      <c r="T6540" s="21" t="n">
        <f aca="false">ROUND(P6540*S6540,2)</f>
        <v>6</v>
      </c>
      <c r="U6540" s="21" t="n">
        <f aca="false">IF(T6540&lt;=10,1,IF(T6540&lt;=20,2,IF(T6540&lt;=30,3,IF(T6540&lt;=40,4,IF(T6540&lt;=50,5,IF(T6540&lt;=100,6,IF(T6540&lt;=250,7,8)))))))</f>
        <v>1</v>
      </c>
      <c r="V6540" s="21" t="n">
        <f aca="false">IF(AND(OR(Dashboard!$T$3="All",R6540=Dashboard!$T$3),OR(Dashboard!$T$4="All",D6540=Dashboard!$T$4)),1,0)</f>
        <v>1</v>
      </c>
      <c r="W6540" s="21" t="n">
        <f aca="false">IF(V6540=1,T6540+ROW()/10000000,0)</f>
        <v>6.000654</v>
      </c>
    </row>
    <row r="6541" customFormat="false" ht="15" hidden="false" customHeight="false" outlineLevel="0" collapsed="false">
      <c r="A6541" s="0" t="n">
        <v>18479008</v>
      </c>
      <c r="B6541" s="0" t="s">
        <v>14497</v>
      </c>
      <c r="C6541" s="0" t="n">
        <v>1</v>
      </c>
      <c r="D6541" s="0" t="s">
        <v>6924</v>
      </c>
      <c r="E6541" s="0" t="s">
        <v>14495</v>
      </c>
      <c r="F6541" s="0" t="s">
        <v>14483</v>
      </c>
      <c r="G6541" s="0" t="s">
        <v>14484</v>
      </c>
      <c r="H6541" s="0" t="s">
        <v>402</v>
      </c>
      <c r="I6541" s="0" t="s">
        <v>2123</v>
      </c>
      <c r="J6541" s="0" t="s">
        <v>47</v>
      </c>
      <c r="K6541" s="0" t="s">
        <v>47</v>
      </c>
      <c r="L6541" s="0" t="s">
        <v>47</v>
      </c>
      <c r="M6541" s="0" t="s">
        <v>47</v>
      </c>
      <c r="N6541" s="0" t="n">
        <v>2</v>
      </c>
      <c r="O6541" s="0" t="n">
        <v>0</v>
      </c>
      <c r="P6541" s="0" t="n">
        <v>500</v>
      </c>
      <c r="Q6541" s="0" t="n">
        <v>1</v>
      </c>
      <c r="R6541" s="0" t="str">
        <f aca="false">INDEX(Lookup!$B$4:$B$18,MATCH(C6541,Lookup!$A$4:$A$18,0))</f>
        <v>India</v>
      </c>
      <c r="S6541" s="20" t="n">
        <f aca="false">INDEX(Lookup!$D$4:$D$18,MATCH(C6541,Lookup!$A$4:$A$18,0))</f>
        <v>0.012</v>
      </c>
      <c r="T6541" s="21" t="n">
        <f aca="false">ROUND(P6541*S6541,2)</f>
        <v>6</v>
      </c>
      <c r="U6541" s="21" t="n">
        <f aca="false">IF(T6541&lt;=10,1,IF(T6541&lt;=20,2,IF(T6541&lt;=30,3,IF(T6541&lt;=40,4,IF(T6541&lt;=50,5,IF(T6541&lt;=100,6,IF(T6541&lt;=250,7,8)))))))</f>
        <v>1</v>
      </c>
      <c r="V6541" s="21" t="n">
        <f aca="false">IF(AND(OR(Dashboard!$T$3="All",R6541=Dashboard!$T$3),OR(Dashboard!$T$4="All",D6541=Dashboard!$T$4)),1,0)</f>
        <v>1</v>
      </c>
      <c r="W6541" s="21" t="n">
        <f aca="false">IF(V6541=1,T6541+ROW()/10000000,0)</f>
        <v>6.0006541</v>
      </c>
    </row>
    <row r="6542" customFormat="false" ht="15" hidden="false" customHeight="false" outlineLevel="0" collapsed="false">
      <c r="A6542" s="0" t="n">
        <v>7242</v>
      </c>
      <c r="B6542" s="0" t="s">
        <v>14498</v>
      </c>
      <c r="C6542" s="0" t="n">
        <v>1</v>
      </c>
      <c r="D6542" s="0" t="s">
        <v>6924</v>
      </c>
      <c r="E6542" s="0" t="s">
        <v>14499</v>
      </c>
      <c r="F6542" s="0" t="s">
        <v>14500</v>
      </c>
      <c r="G6542" s="0" t="s">
        <v>14501</v>
      </c>
      <c r="H6542" s="0" t="s">
        <v>3129</v>
      </c>
      <c r="I6542" s="0" t="s">
        <v>2123</v>
      </c>
      <c r="J6542" s="0" t="s">
        <v>47</v>
      </c>
      <c r="K6542" s="0" t="s">
        <v>47</v>
      </c>
      <c r="L6542" s="0" t="s">
        <v>47</v>
      </c>
      <c r="M6542" s="0" t="s">
        <v>47</v>
      </c>
      <c r="N6542" s="0" t="n">
        <v>1</v>
      </c>
      <c r="O6542" s="0" t="n">
        <v>76</v>
      </c>
      <c r="P6542" s="0" t="n">
        <v>450</v>
      </c>
      <c r="Q6542" s="0" t="n">
        <v>3.4</v>
      </c>
      <c r="R6542" s="0" t="str">
        <f aca="false">INDEX(Lookup!$B$4:$B$18,MATCH(C6542,Lookup!$A$4:$A$18,0))</f>
        <v>India</v>
      </c>
      <c r="S6542" s="20" t="n">
        <f aca="false">INDEX(Lookup!$D$4:$D$18,MATCH(C6542,Lookup!$A$4:$A$18,0))</f>
        <v>0.012</v>
      </c>
      <c r="T6542" s="21" t="n">
        <f aca="false">ROUND(P6542*S6542,2)</f>
        <v>5.4</v>
      </c>
      <c r="U6542" s="21" t="n">
        <f aca="false">IF(T6542&lt;=10,1,IF(T6542&lt;=20,2,IF(T6542&lt;=30,3,IF(T6542&lt;=40,4,IF(T6542&lt;=50,5,IF(T6542&lt;=100,6,IF(T6542&lt;=250,7,8)))))))</f>
        <v>1</v>
      </c>
      <c r="V6542" s="21" t="n">
        <f aca="false">IF(AND(OR(Dashboard!$T$3="All",R6542=Dashboard!$T$3),OR(Dashboard!$T$4="All",D6542=Dashboard!$T$4)),1,0)</f>
        <v>1</v>
      </c>
      <c r="W6542" s="21" t="n">
        <f aca="false">IF(V6542=1,T6542+ROW()/10000000,0)</f>
        <v>5.4006542</v>
      </c>
    </row>
    <row r="6543" customFormat="false" ht="15" hidden="false" customHeight="false" outlineLevel="0" collapsed="false">
      <c r="A6543" s="0" t="n">
        <v>312920</v>
      </c>
      <c r="B6543" s="0" t="s">
        <v>14502</v>
      </c>
      <c r="C6543" s="0" t="n">
        <v>1</v>
      </c>
      <c r="D6543" s="0" t="s">
        <v>6924</v>
      </c>
      <c r="E6543" s="0" t="s">
        <v>14503</v>
      </c>
      <c r="F6543" s="0" t="s">
        <v>14500</v>
      </c>
      <c r="G6543" s="0" t="s">
        <v>14501</v>
      </c>
      <c r="H6543" s="0" t="s">
        <v>2359</v>
      </c>
      <c r="I6543" s="0" t="s">
        <v>2123</v>
      </c>
      <c r="J6543" s="0" t="s">
        <v>47</v>
      </c>
      <c r="K6543" s="0" t="s">
        <v>46</v>
      </c>
      <c r="L6543" s="0" t="s">
        <v>47</v>
      </c>
      <c r="M6543" s="0" t="s">
        <v>47</v>
      </c>
      <c r="N6543" s="0" t="n">
        <v>2</v>
      </c>
      <c r="O6543" s="0" t="n">
        <v>31</v>
      </c>
      <c r="P6543" s="0" t="n">
        <v>600</v>
      </c>
      <c r="Q6543" s="0" t="n">
        <v>2.5</v>
      </c>
      <c r="R6543" s="0" t="str">
        <f aca="false">INDEX(Lookup!$B$4:$B$18,MATCH(C6543,Lookup!$A$4:$A$18,0))</f>
        <v>India</v>
      </c>
      <c r="S6543" s="20" t="n">
        <f aca="false">INDEX(Lookup!$D$4:$D$18,MATCH(C6543,Lookup!$A$4:$A$18,0))</f>
        <v>0.012</v>
      </c>
      <c r="T6543" s="21" t="n">
        <f aca="false">ROUND(P6543*S6543,2)</f>
        <v>7.2</v>
      </c>
      <c r="U6543" s="21" t="n">
        <f aca="false">IF(T6543&lt;=10,1,IF(T6543&lt;=20,2,IF(T6543&lt;=30,3,IF(T6543&lt;=40,4,IF(T6543&lt;=50,5,IF(T6543&lt;=100,6,IF(T6543&lt;=250,7,8)))))))</f>
        <v>1</v>
      </c>
      <c r="V6543" s="21" t="n">
        <f aca="false">IF(AND(OR(Dashboard!$T$3="All",R6543=Dashboard!$T$3),OR(Dashboard!$T$4="All",D6543=Dashboard!$T$4)),1,0)</f>
        <v>1</v>
      </c>
      <c r="W6543" s="21" t="n">
        <f aca="false">IF(V6543=1,T6543+ROW()/10000000,0)</f>
        <v>7.2006543</v>
      </c>
    </row>
    <row r="6544" customFormat="false" ht="15" hidden="false" customHeight="false" outlineLevel="0" collapsed="false">
      <c r="A6544" s="0" t="n">
        <v>308051</v>
      </c>
      <c r="B6544" s="0" t="s">
        <v>14504</v>
      </c>
      <c r="C6544" s="0" t="n">
        <v>1</v>
      </c>
      <c r="D6544" s="0" t="s">
        <v>6924</v>
      </c>
      <c r="E6544" s="0" t="s">
        <v>14505</v>
      </c>
      <c r="F6544" s="0" t="s">
        <v>14500</v>
      </c>
      <c r="G6544" s="0" t="s">
        <v>14501</v>
      </c>
      <c r="H6544" s="0" t="s">
        <v>2122</v>
      </c>
      <c r="I6544" s="0" t="s">
        <v>2123</v>
      </c>
      <c r="J6544" s="0" t="s">
        <v>47</v>
      </c>
      <c r="K6544" s="0" t="s">
        <v>46</v>
      </c>
      <c r="L6544" s="0" t="s">
        <v>47</v>
      </c>
      <c r="M6544" s="0" t="s">
        <v>47</v>
      </c>
      <c r="N6544" s="0" t="n">
        <v>2</v>
      </c>
      <c r="O6544" s="0" t="n">
        <v>58</v>
      </c>
      <c r="P6544" s="0" t="n">
        <v>850</v>
      </c>
      <c r="Q6544" s="0" t="n">
        <v>3.4</v>
      </c>
      <c r="R6544" s="0" t="str">
        <f aca="false">INDEX(Lookup!$B$4:$B$18,MATCH(C6544,Lookup!$A$4:$A$18,0))</f>
        <v>India</v>
      </c>
      <c r="S6544" s="20" t="n">
        <f aca="false">INDEX(Lookup!$D$4:$D$18,MATCH(C6544,Lookup!$A$4:$A$18,0))</f>
        <v>0.012</v>
      </c>
      <c r="T6544" s="21" t="n">
        <f aca="false">ROUND(P6544*S6544,2)</f>
        <v>10.2</v>
      </c>
      <c r="U6544" s="21" t="n">
        <f aca="false">IF(T6544&lt;=10,1,IF(T6544&lt;=20,2,IF(T6544&lt;=30,3,IF(T6544&lt;=40,4,IF(T6544&lt;=50,5,IF(T6544&lt;=100,6,IF(T6544&lt;=250,7,8)))))))</f>
        <v>2</v>
      </c>
      <c r="V6544" s="21" t="n">
        <f aca="false">IF(AND(OR(Dashboard!$T$3="All",R6544=Dashboard!$T$3),OR(Dashboard!$T$4="All",D6544=Dashboard!$T$4)),1,0)</f>
        <v>1</v>
      </c>
      <c r="W6544" s="21" t="n">
        <f aca="false">IF(V6544=1,T6544+ROW()/10000000,0)</f>
        <v>10.2006544</v>
      </c>
    </row>
    <row r="6545" customFormat="false" ht="15" hidden="false" customHeight="false" outlineLevel="0" collapsed="false">
      <c r="A6545" s="0" t="n">
        <v>3135</v>
      </c>
      <c r="B6545" s="0" t="s">
        <v>14506</v>
      </c>
      <c r="C6545" s="0" t="n">
        <v>1</v>
      </c>
      <c r="D6545" s="0" t="s">
        <v>6924</v>
      </c>
      <c r="E6545" s="0" t="s">
        <v>14507</v>
      </c>
      <c r="F6545" s="0" t="s">
        <v>14500</v>
      </c>
      <c r="G6545" s="0" t="s">
        <v>14501</v>
      </c>
      <c r="H6545" s="0" t="s">
        <v>2136</v>
      </c>
      <c r="I6545" s="0" t="s">
        <v>2123</v>
      </c>
      <c r="J6545" s="0" t="s">
        <v>46</v>
      </c>
      <c r="K6545" s="0" t="s">
        <v>46</v>
      </c>
      <c r="L6545" s="0" t="s">
        <v>47</v>
      </c>
      <c r="M6545" s="0" t="s">
        <v>47</v>
      </c>
      <c r="N6545" s="0" t="n">
        <v>2</v>
      </c>
      <c r="O6545" s="0" t="n">
        <v>78</v>
      </c>
      <c r="P6545" s="0" t="n">
        <v>800</v>
      </c>
      <c r="Q6545" s="0" t="n">
        <v>2.5</v>
      </c>
      <c r="R6545" s="0" t="str">
        <f aca="false">INDEX(Lookup!$B$4:$B$18,MATCH(C6545,Lookup!$A$4:$A$18,0))</f>
        <v>India</v>
      </c>
      <c r="S6545" s="20" t="n">
        <f aca="false">INDEX(Lookup!$D$4:$D$18,MATCH(C6545,Lookup!$A$4:$A$18,0))</f>
        <v>0.012</v>
      </c>
      <c r="T6545" s="21" t="n">
        <f aca="false">ROUND(P6545*S6545,2)</f>
        <v>9.6</v>
      </c>
      <c r="U6545" s="21" t="n">
        <f aca="false">IF(T6545&lt;=10,1,IF(T6545&lt;=20,2,IF(T6545&lt;=30,3,IF(T6545&lt;=40,4,IF(T6545&lt;=50,5,IF(T6545&lt;=100,6,IF(T6545&lt;=250,7,8)))))))</f>
        <v>1</v>
      </c>
      <c r="V6545" s="21" t="n">
        <f aca="false">IF(AND(OR(Dashboard!$T$3="All",R6545=Dashboard!$T$3),OR(Dashboard!$T$4="All",D6545=Dashboard!$T$4)),1,0)</f>
        <v>1</v>
      </c>
      <c r="W6545" s="21" t="n">
        <f aca="false">IF(V6545=1,T6545+ROW()/10000000,0)</f>
        <v>9.6006545</v>
      </c>
    </row>
    <row r="6546" customFormat="false" ht="15" hidden="false" customHeight="false" outlineLevel="0" collapsed="false">
      <c r="A6546" s="0" t="n">
        <v>693</v>
      </c>
      <c r="B6546" s="0" t="s">
        <v>3180</v>
      </c>
      <c r="C6546" s="0" t="n">
        <v>1</v>
      </c>
      <c r="D6546" s="0" t="s">
        <v>6924</v>
      </c>
      <c r="E6546" s="0" t="s">
        <v>14508</v>
      </c>
      <c r="F6546" s="0" t="s">
        <v>14500</v>
      </c>
      <c r="G6546" s="0" t="s">
        <v>14501</v>
      </c>
      <c r="H6546" s="0" t="s">
        <v>3182</v>
      </c>
      <c r="I6546" s="0" t="s">
        <v>2123</v>
      </c>
      <c r="J6546" s="0" t="s">
        <v>47</v>
      </c>
      <c r="K6546" s="0" t="s">
        <v>47</v>
      </c>
      <c r="L6546" s="0" t="s">
        <v>47</v>
      </c>
      <c r="M6546" s="0" t="s">
        <v>47</v>
      </c>
      <c r="N6546" s="0" t="n">
        <v>1</v>
      </c>
      <c r="O6546" s="0" t="n">
        <v>32</v>
      </c>
      <c r="P6546" s="0" t="n">
        <v>300</v>
      </c>
      <c r="Q6546" s="0" t="n">
        <v>3.3</v>
      </c>
      <c r="R6546" s="0" t="str">
        <f aca="false">INDEX(Lookup!$B$4:$B$18,MATCH(C6546,Lookup!$A$4:$A$18,0))</f>
        <v>India</v>
      </c>
      <c r="S6546" s="20" t="n">
        <f aca="false">INDEX(Lookup!$D$4:$D$18,MATCH(C6546,Lookup!$A$4:$A$18,0))</f>
        <v>0.012</v>
      </c>
      <c r="T6546" s="21" t="n">
        <f aca="false">ROUND(P6546*S6546,2)</f>
        <v>3.6</v>
      </c>
      <c r="U6546" s="21" t="n">
        <f aca="false">IF(T6546&lt;=10,1,IF(T6546&lt;=20,2,IF(T6546&lt;=30,3,IF(T6546&lt;=40,4,IF(T6546&lt;=50,5,IF(T6546&lt;=100,6,IF(T6546&lt;=250,7,8)))))))</f>
        <v>1</v>
      </c>
      <c r="V6546" s="21" t="n">
        <f aca="false">IF(AND(OR(Dashboard!$T$3="All",R6546=Dashboard!$T$3),OR(Dashboard!$T$4="All",D6546=Dashboard!$T$4)),1,0)</f>
        <v>1</v>
      </c>
      <c r="W6546" s="21" t="n">
        <f aca="false">IF(V6546=1,T6546+ROW()/10000000,0)</f>
        <v>3.6006546</v>
      </c>
    </row>
    <row r="6547" customFormat="false" ht="15" hidden="false" customHeight="false" outlineLevel="0" collapsed="false">
      <c r="A6547" s="0" t="n">
        <v>7399</v>
      </c>
      <c r="B6547" s="0" t="s">
        <v>14509</v>
      </c>
      <c r="C6547" s="0" t="n">
        <v>1</v>
      </c>
      <c r="D6547" s="0" t="s">
        <v>6924</v>
      </c>
      <c r="E6547" s="0" t="s">
        <v>14510</v>
      </c>
      <c r="F6547" s="0" t="s">
        <v>14500</v>
      </c>
      <c r="G6547" s="0" t="s">
        <v>14501</v>
      </c>
      <c r="H6547" s="0" t="s">
        <v>3243</v>
      </c>
      <c r="I6547" s="0" t="s">
        <v>2123</v>
      </c>
      <c r="J6547" s="0" t="s">
        <v>47</v>
      </c>
      <c r="K6547" s="0" t="s">
        <v>47</v>
      </c>
      <c r="L6547" s="0" t="s">
        <v>47</v>
      </c>
      <c r="M6547" s="0" t="s">
        <v>47</v>
      </c>
      <c r="N6547" s="0" t="n">
        <v>1</v>
      </c>
      <c r="O6547" s="0" t="n">
        <v>11</v>
      </c>
      <c r="P6547" s="0" t="n">
        <v>150</v>
      </c>
      <c r="Q6547" s="0" t="n">
        <v>2.8</v>
      </c>
      <c r="R6547" s="0" t="str">
        <f aca="false">INDEX(Lookup!$B$4:$B$18,MATCH(C6547,Lookup!$A$4:$A$18,0))</f>
        <v>India</v>
      </c>
      <c r="S6547" s="20" t="n">
        <f aca="false">INDEX(Lookup!$D$4:$D$18,MATCH(C6547,Lookup!$A$4:$A$18,0))</f>
        <v>0.012</v>
      </c>
      <c r="T6547" s="21" t="n">
        <f aca="false">ROUND(P6547*S6547,2)</f>
        <v>1.8</v>
      </c>
      <c r="U6547" s="21" t="n">
        <f aca="false">IF(T6547&lt;=10,1,IF(T6547&lt;=20,2,IF(T6547&lt;=30,3,IF(T6547&lt;=40,4,IF(T6547&lt;=50,5,IF(T6547&lt;=100,6,IF(T6547&lt;=250,7,8)))))))</f>
        <v>1</v>
      </c>
      <c r="V6547" s="21" t="n">
        <f aca="false">IF(AND(OR(Dashboard!$T$3="All",R6547=Dashboard!$T$3),OR(Dashboard!$T$4="All",D6547=Dashboard!$T$4)),1,0)</f>
        <v>1</v>
      </c>
      <c r="W6547" s="21" t="n">
        <f aca="false">IF(V6547=1,T6547+ROW()/10000000,0)</f>
        <v>1.8006547</v>
      </c>
    </row>
    <row r="6548" customFormat="false" ht="15" hidden="false" customHeight="false" outlineLevel="0" collapsed="false">
      <c r="A6548" s="0" t="n">
        <v>18375392</v>
      </c>
      <c r="B6548" s="0" t="s">
        <v>13916</v>
      </c>
      <c r="C6548" s="0" t="n">
        <v>1</v>
      </c>
      <c r="D6548" s="0" t="s">
        <v>6924</v>
      </c>
      <c r="E6548" s="0" t="s">
        <v>14511</v>
      </c>
      <c r="F6548" s="0" t="s">
        <v>14500</v>
      </c>
      <c r="G6548" s="0" t="s">
        <v>14501</v>
      </c>
      <c r="H6548" s="0" t="s">
        <v>3356</v>
      </c>
      <c r="I6548" s="0" t="s">
        <v>2123</v>
      </c>
      <c r="J6548" s="0" t="s">
        <v>47</v>
      </c>
      <c r="K6548" s="0" t="s">
        <v>47</v>
      </c>
      <c r="L6548" s="0" t="s">
        <v>47</v>
      </c>
      <c r="M6548" s="0" t="s">
        <v>47</v>
      </c>
      <c r="N6548" s="0" t="n">
        <v>1</v>
      </c>
      <c r="O6548" s="0" t="n">
        <v>26</v>
      </c>
      <c r="P6548" s="0" t="n">
        <v>450</v>
      </c>
      <c r="Q6548" s="0" t="n">
        <v>2.6</v>
      </c>
      <c r="R6548" s="0" t="str">
        <f aca="false">INDEX(Lookup!$B$4:$B$18,MATCH(C6548,Lookup!$A$4:$A$18,0))</f>
        <v>India</v>
      </c>
      <c r="S6548" s="20" t="n">
        <f aca="false">INDEX(Lookup!$D$4:$D$18,MATCH(C6548,Lookup!$A$4:$A$18,0))</f>
        <v>0.012</v>
      </c>
      <c r="T6548" s="21" t="n">
        <f aca="false">ROUND(P6548*S6548,2)</f>
        <v>5.4</v>
      </c>
      <c r="U6548" s="21" t="n">
        <f aca="false">IF(T6548&lt;=10,1,IF(T6548&lt;=20,2,IF(T6548&lt;=30,3,IF(T6548&lt;=40,4,IF(T6548&lt;=50,5,IF(T6548&lt;=100,6,IF(T6548&lt;=250,7,8)))))))</f>
        <v>1</v>
      </c>
      <c r="V6548" s="21" t="n">
        <f aca="false">IF(AND(OR(Dashboard!$T$3="All",R6548=Dashboard!$T$3),OR(Dashboard!$T$4="All",D6548=Dashboard!$T$4)),1,0)</f>
        <v>1</v>
      </c>
      <c r="W6548" s="21" t="n">
        <f aca="false">IF(V6548=1,T6548+ROW()/10000000,0)</f>
        <v>5.4006548</v>
      </c>
    </row>
    <row r="6549" customFormat="false" ht="15" hidden="false" customHeight="false" outlineLevel="0" collapsed="false">
      <c r="A6549" s="0" t="n">
        <v>5527</v>
      </c>
      <c r="B6549" s="0" t="s">
        <v>3113</v>
      </c>
      <c r="C6549" s="0" t="n">
        <v>1</v>
      </c>
      <c r="D6549" s="0" t="s">
        <v>6924</v>
      </c>
      <c r="E6549" s="0" t="s">
        <v>14512</v>
      </c>
      <c r="F6549" s="0" t="s">
        <v>14500</v>
      </c>
      <c r="G6549" s="0" t="s">
        <v>14501</v>
      </c>
      <c r="H6549" s="0" t="s">
        <v>153</v>
      </c>
      <c r="I6549" s="0" t="s">
        <v>2123</v>
      </c>
      <c r="J6549" s="0" t="s">
        <v>47</v>
      </c>
      <c r="K6549" s="0" t="s">
        <v>46</v>
      </c>
      <c r="L6549" s="0" t="s">
        <v>47</v>
      </c>
      <c r="M6549" s="0" t="s">
        <v>47</v>
      </c>
      <c r="N6549" s="0" t="n">
        <v>1</v>
      </c>
      <c r="O6549" s="0" t="n">
        <v>37</v>
      </c>
      <c r="P6549" s="0" t="n">
        <v>450</v>
      </c>
      <c r="Q6549" s="0" t="n">
        <v>2.9</v>
      </c>
      <c r="R6549" s="0" t="str">
        <f aca="false">INDEX(Lookup!$B$4:$B$18,MATCH(C6549,Lookup!$A$4:$A$18,0))</f>
        <v>India</v>
      </c>
      <c r="S6549" s="20" t="n">
        <f aca="false">INDEX(Lookup!$D$4:$D$18,MATCH(C6549,Lookup!$A$4:$A$18,0))</f>
        <v>0.012</v>
      </c>
      <c r="T6549" s="21" t="n">
        <f aca="false">ROUND(P6549*S6549,2)</f>
        <v>5.4</v>
      </c>
      <c r="U6549" s="21" t="n">
        <f aca="false">IF(T6549&lt;=10,1,IF(T6549&lt;=20,2,IF(T6549&lt;=30,3,IF(T6549&lt;=40,4,IF(T6549&lt;=50,5,IF(T6549&lt;=100,6,IF(T6549&lt;=250,7,8)))))))</f>
        <v>1</v>
      </c>
      <c r="V6549" s="21" t="n">
        <f aca="false">IF(AND(OR(Dashboard!$T$3="All",R6549=Dashboard!$T$3),OR(Dashboard!$T$4="All",D6549=Dashboard!$T$4)),1,0)</f>
        <v>1</v>
      </c>
      <c r="W6549" s="21" t="n">
        <f aca="false">IF(V6549=1,T6549+ROW()/10000000,0)</f>
        <v>5.4006549</v>
      </c>
    </row>
    <row r="6550" customFormat="false" ht="15" hidden="false" customHeight="false" outlineLevel="0" collapsed="false">
      <c r="A6550" s="0" t="n">
        <v>7407</v>
      </c>
      <c r="B6550" s="0" t="s">
        <v>5979</v>
      </c>
      <c r="C6550" s="0" t="n">
        <v>1</v>
      </c>
      <c r="D6550" s="0" t="s">
        <v>6924</v>
      </c>
      <c r="E6550" s="0" t="s">
        <v>14513</v>
      </c>
      <c r="F6550" s="0" t="s">
        <v>14500</v>
      </c>
      <c r="G6550" s="0" t="s">
        <v>14501</v>
      </c>
      <c r="H6550" s="0" t="s">
        <v>3129</v>
      </c>
      <c r="I6550" s="0" t="s">
        <v>2123</v>
      </c>
      <c r="J6550" s="0" t="s">
        <v>47</v>
      </c>
      <c r="K6550" s="0" t="s">
        <v>47</v>
      </c>
      <c r="L6550" s="0" t="s">
        <v>47</v>
      </c>
      <c r="M6550" s="0" t="s">
        <v>47</v>
      </c>
      <c r="N6550" s="0" t="n">
        <v>1</v>
      </c>
      <c r="O6550" s="0" t="n">
        <v>29</v>
      </c>
      <c r="P6550" s="0" t="n">
        <v>350</v>
      </c>
      <c r="Q6550" s="0" t="n">
        <v>2.6</v>
      </c>
      <c r="R6550" s="0" t="str">
        <f aca="false">INDEX(Lookup!$B$4:$B$18,MATCH(C6550,Lookup!$A$4:$A$18,0))</f>
        <v>India</v>
      </c>
      <c r="S6550" s="20" t="n">
        <f aca="false">INDEX(Lookup!$D$4:$D$18,MATCH(C6550,Lookup!$A$4:$A$18,0))</f>
        <v>0.012</v>
      </c>
      <c r="T6550" s="21" t="n">
        <f aca="false">ROUND(P6550*S6550,2)</f>
        <v>4.2</v>
      </c>
      <c r="U6550" s="21" t="n">
        <f aca="false">IF(T6550&lt;=10,1,IF(T6550&lt;=20,2,IF(T6550&lt;=30,3,IF(T6550&lt;=40,4,IF(T6550&lt;=50,5,IF(T6550&lt;=100,6,IF(T6550&lt;=250,7,8)))))))</f>
        <v>1</v>
      </c>
      <c r="V6550" s="21" t="n">
        <f aca="false">IF(AND(OR(Dashboard!$T$3="All",R6550=Dashboard!$T$3),OR(Dashboard!$T$4="All",D6550=Dashboard!$T$4)),1,0)</f>
        <v>1</v>
      </c>
      <c r="W6550" s="21" t="n">
        <f aca="false">IF(V6550=1,T6550+ROW()/10000000,0)</f>
        <v>4.200655</v>
      </c>
    </row>
    <row r="6551" customFormat="false" ht="15" hidden="false" customHeight="false" outlineLevel="0" collapsed="false">
      <c r="A6551" s="0" t="n">
        <v>18279476</v>
      </c>
      <c r="B6551" s="0" t="s">
        <v>14514</v>
      </c>
      <c r="C6551" s="0" t="n">
        <v>1</v>
      </c>
      <c r="D6551" s="0" t="s">
        <v>6924</v>
      </c>
      <c r="E6551" s="0" t="s">
        <v>14515</v>
      </c>
      <c r="F6551" s="0" t="s">
        <v>14500</v>
      </c>
      <c r="G6551" s="0" t="s">
        <v>14501</v>
      </c>
      <c r="H6551" s="0" t="s">
        <v>2349</v>
      </c>
      <c r="I6551" s="0" t="s">
        <v>2123</v>
      </c>
      <c r="J6551" s="0" t="s">
        <v>47</v>
      </c>
      <c r="K6551" s="0" t="s">
        <v>47</v>
      </c>
      <c r="L6551" s="0" t="s">
        <v>47</v>
      </c>
      <c r="M6551" s="0" t="s">
        <v>47</v>
      </c>
      <c r="N6551" s="0" t="n">
        <v>1</v>
      </c>
      <c r="O6551" s="0" t="n">
        <v>6</v>
      </c>
      <c r="P6551" s="0" t="n">
        <v>120</v>
      </c>
      <c r="Q6551" s="0" t="n">
        <v>3</v>
      </c>
      <c r="R6551" s="0" t="str">
        <f aca="false">INDEX(Lookup!$B$4:$B$18,MATCH(C6551,Lookup!$A$4:$A$18,0))</f>
        <v>India</v>
      </c>
      <c r="S6551" s="20" t="n">
        <f aca="false">INDEX(Lookup!$D$4:$D$18,MATCH(C6551,Lookup!$A$4:$A$18,0))</f>
        <v>0.012</v>
      </c>
      <c r="T6551" s="21" t="n">
        <f aca="false">ROUND(P6551*S6551,2)</f>
        <v>1.44</v>
      </c>
      <c r="U6551" s="21" t="n">
        <f aca="false">IF(T6551&lt;=10,1,IF(T6551&lt;=20,2,IF(T6551&lt;=30,3,IF(T6551&lt;=40,4,IF(T6551&lt;=50,5,IF(T6551&lt;=100,6,IF(T6551&lt;=250,7,8)))))))</f>
        <v>1</v>
      </c>
      <c r="V6551" s="21" t="n">
        <f aca="false">IF(AND(OR(Dashboard!$T$3="All",R6551=Dashboard!$T$3),OR(Dashboard!$T$4="All",D6551=Dashboard!$T$4)),1,0)</f>
        <v>1</v>
      </c>
      <c r="W6551" s="21" t="n">
        <f aca="false">IF(V6551=1,T6551+ROW()/10000000,0)</f>
        <v>1.4406551</v>
      </c>
    </row>
    <row r="6552" customFormat="false" ht="15" hidden="false" customHeight="false" outlineLevel="0" collapsed="false">
      <c r="A6552" s="0" t="n">
        <v>18294260</v>
      </c>
      <c r="B6552" s="0" t="s">
        <v>10702</v>
      </c>
      <c r="C6552" s="0" t="n">
        <v>1</v>
      </c>
      <c r="D6552" s="0" t="s">
        <v>6924</v>
      </c>
      <c r="E6552" s="0" t="s">
        <v>14516</v>
      </c>
      <c r="F6552" s="0" t="s">
        <v>14500</v>
      </c>
      <c r="G6552" s="0" t="s">
        <v>14501</v>
      </c>
      <c r="H6552" s="0" t="s">
        <v>2288</v>
      </c>
      <c r="I6552" s="0" t="s">
        <v>2123</v>
      </c>
      <c r="J6552" s="0" t="s">
        <v>47</v>
      </c>
      <c r="K6552" s="0" t="s">
        <v>46</v>
      </c>
      <c r="L6552" s="0" t="s">
        <v>47</v>
      </c>
      <c r="M6552" s="0" t="s">
        <v>47</v>
      </c>
      <c r="N6552" s="0" t="n">
        <v>2</v>
      </c>
      <c r="O6552" s="0" t="n">
        <v>5</v>
      </c>
      <c r="P6552" s="0" t="n">
        <v>600</v>
      </c>
      <c r="Q6552" s="0" t="n">
        <v>2.7</v>
      </c>
      <c r="R6552" s="0" t="str">
        <f aca="false">INDEX(Lookup!$B$4:$B$18,MATCH(C6552,Lookup!$A$4:$A$18,0))</f>
        <v>India</v>
      </c>
      <c r="S6552" s="20" t="n">
        <f aca="false">INDEX(Lookup!$D$4:$D$18,MATCH(C6552,Lookup!$A$4:$A$18,0))</f>
        <v>0.012</v>
      </c>
      <c r="T6552" s="21" t="n">
        <f aca="false">ROUND(P6552*S6552,2)</f>
        <v>7.2</v>
      </c>
      <c r="U6552" s="21" t="n">
        <f aca="false">IF(T6552&lt;=10,1,IF(T6552&lt;=20,2,IF(T6552&lt;=30,3,IF(T6552&lt;=40,4,IF(T6552&lt;=50,5,IF(T6552&lt;=100,6,IF(T6552&lt;=250,7,8)))))))</f>
        <v>1</v>
      </c>
      <c r="V6552" s="21" t="n">
        <f aca="false">IF(AND(OR(Dashboard!$T$3="All",R6552=Dashboard!$T$3),OR(Dashboard!$T$4="All",D6552=Dashboard!$T$4)),1,0)</f>
        <v>1</v>
      </c>
      <c r="W6552" s="21" t="n">
        <f aca="false">IF(V6552=1,T6552+ROW()/10000000,0)</f>
        <v>7.2006552</v>
      </c>
    </row>
    <row r="6553" customFormat="false" ht="15" hidden="false" customHeight="false" outlineLevel="0" collapsed="false">
      <c r="A6553" s="0" t="n">
        <v>7409</v>
      </c>
      <c r="B6553" s="0" t="s">
        <v>14517</v>
      </c>
      <c r="C6553" s="0" t="n">
        <v>1</v>
      </c>
      <c r="D6553" s="0" t="s">
        <v>6924</v>
      </c>
      <c r="E6553" s="0" t="s">
        <v>14518</v>
      </c>
      <c r="F6553" s="0" t="s">
        <v>14500</v>
      </c>
      <c r="G6553" s="0" t="s">
        <v>14501</v>
      </c>
      <c r="H6553" s="0" t="s">
        <v>14519</v>
      </c>
      <c r="I6553" s="0" t="s">
        <v>2123</v>
      </c>
      <c r="J6553" s="0" t="s">
        <v>47</v>
      </c>
      <c r="K6553" s="0" t="s">
        <v>47</v>
      </c>
      <c r="L6553" s="0" t="s">
        <v>47</v>
      </c>
      <c r="M6553" s="0" t="s">
        <v>47</v>
      </c>
      <c r="N6553" s="0" t="n">
        <v>1</v>
      </c>
      <c r="O6553" s="0" t="n">
        <v>16</v>
      </c>
      <c r="P6553" s="0" t="n">
        <v>100</v>
      </c>
      <c r="Q6553" s="0" t="n">
        <v>2.7</v>
      </c>
      <c r="R6553" s="0" t="str">
        <f aca="false">INDEX(Lookup!$B$4:$B$18,MATCH(C6553,Lookup!$A$4:$A$18,0))</f>
        <v>India</v>
      </c>
      <c r="S6553" s="20" t="n">
        <f aca="false">INDEX(Lookup!$D$4:$D$18,MATCH(C6553,Lookup!$A$4:$A$18,0))</f>
        <v>0.012</v>
      </c>
      <c r="T6553" s="21" t="n">
        <f aca="false">ROUND(P6553*S6553,2)</f>
        <v>1.2</v>
      </c>
      <c r="U6553" s="21" t="n">
        <f aca="false">IF(T6553&lt;=10,1,IF(T6553&lt;=20,2,IF(T6553&lt;=30,3,IF(T6553&lt;=40,4,IF(T6553&lt;=50,5,IF(T6553&lt;=100,6,IF(T6553&lt;=250,7,8)))))))</f>
        <v>1</v>
      </c>
      <c r="V6553" s="21" t="n">
        <f aca="false">IF(AND(OR(Dashboard!$T$3="All",R6553=Dashboard!$T$3),OR(Dashboard!$T$4="All",D6553=Dashboard!$T$4)),1,0)</f>
        <v>1</v>
      </c>
      <c r="W6553" s="21" t="n">
        <f aca="false">IF(V6553=1,T6553+ROW()/10000000,0)</f>
        <v>1.2006553</v>
      </c>
    </row>
    <row r="6554" customFormat="false" ht="15" hidden="false" customHeight="false" outlineLevel="0" collapsed="false">
      <c r="A6554" s="0" t="n">
        <v>8912</v>
      </c>
      <c r="B6554" s="0" t="s">
        <v>2408</v>
      </c>
      <c r="C6554" s="0" t="n">
        <v>1</v>
      </c>
      <c r="D6554" s="0" t="s">
        <v>6924</v>
      </c>
      <c r="E6554" s="0" t="s">
        <v>14520</v>
      </c>
      <c r="F6554" s="0" t="s">
        <v>14500</v>
      </c>
      <c r="G6554" s="0" t="s">
        <v>14501</v>
      </c>
      <c r="H6554" s="0" t="s">
        <v>3392</v>
      </c>
      <c r="I6554" s="0" t="s">
        <v>2123</v>
      </c>
      <c r="J6554" s="0" t="s">
        <v>47</v>
      </c>
      <c r="K6554" s="0" t="s">
        <v>47</v>
      </c>
      <c r="L6554" s="0" t="s">
        <v>47</v>
      </c>
      <c r="M6554" s="0" t="s">
        <v>47</v>
      </c>
      <c r="N6554" s="0" t="n">
        <v>2</v>
      </c>
      <c r="O6554" s="0" t="n">
        <v>119</v>
      </c>
      <c r="P6554" s="0" t="n">
        <v>700</v>
      </c>
      <c r="Q6554" s="0" t="n">
        <v>2.9</v>
      </c>
      <c r="R6554" s="0" t="str">
        <f aca="false">INDEX(Lookup!$B$4:$B$18,MATCH(C6554,Lookup!$A$4:$A$18,0))</f>
        <v>India</v>
      </c>
      <c r="S6554" s="20" t="n">
        <f aca="false">INDEX(Lookup!$D$4:$D$18,MATCH(C6554,Lookup!$A$4:$A$18,0))</f>
        <v>0.012</v>
      </c>
      <c r="T6554" s="21" t="n">
        <f aca="false">ROUND(P6554*S6554,2)</f>
        <v>8.4</v>
      </c>
      <c r="U6554" s="21" t="n">
        <f aca="false">IF(T6554&lt;=10,1,IF(T6554&lt;=20,2,IF(T6554&lt;=30,3,IF(T6554&lt;=40,4,IF(T6554&lt;=50,5,IF(T6554&lt;=100,6,IF(T6554&lt;=250,7,8)))))))</f>
        <v>1</v>
      </c>
      <c r="V6554" s="21" t="n">
        <f aca="false">IF(AND(OR(Dashboard!$T$3="All",R6554=Dashboard!$T$3),OR(Dashboard!$T$4="All",D6554=Dashboard!$T$4)),1,0)</f>
        <v>1</v>
      </c>
      <c r="W6554" s="21" t="n">
        <f aca="false">IF(V6554=1,T6554+ROW()/10000000,0)</f>
        <v>8.4006554</v>
      </c>
    </row>
    <row r="6555" customFormat="false" ht="15" hidden="false" customHeight="false" outlineLevel="0" collapsed="false">
      <c r="A6555" s="0" t="n">
        <v>18224550</v>
      </c>
      <c r="B6555" s="0" t="s">
        <v>14521</v>
      </c>
      <c r="C6555" s="0" t="n">
        <v>1</v>
      </c>
      <c r="D6555" s="0" t="s">
        <v>6924</v>
      </c>
      <c r="E6555" s="0" t="s">
        <v>14522</v>
      </c>
      <c r="F6555" s="0" t="s">
        <v>14500</v>
      </c>
      <c r="G6555" s="0" t="s">
        <v>14501</v>
      </c>
      <c r="H6555" s="0" t="s">
        <v>2128</v>
      </c>
      <c r="I6555" s="0" t="s">
        <v>2123</v>
      </c>
      <c r="J6555" s="0" t="s">
        <v>47</v>
      </c>
      <c r="K6555" s="0" t="s">
        <v>47</v>
      </c>
      <c r="L6555" s="0" t="s">
        <v>47</v>
      </c>
      <c r="M6555" s="0" t="s">
        <v>47</v>
      </c>
      <c r="N6555" s="0" t="n">
        <v>1</v>
      </c>
      <c r="O6555" s="0" t="n">
        <v>6</v>
      </c>
      <c r="P6555" s="0" t="n">
        <v>200</v>
      </c>
      <c r="Q6555" s="0" t="n">
        <v>2.9</v>
      </c>
      <c r="R6555" s="0" t="str">
        <f aca="false">INDEX(Lookup!$B$4:$B$18,MATCH(C6555,Lookup!$A$4:$A$18,0))</f>
        <v>India</v>
      </c>
      <c r="S6555" s="20" t="n">
        <f aca="false">INDEX(Lookup!$D$4:$D$18,MATCH(C6555,Lookup!$A$4:$A$18,0))</f>
        <v>0.012</v>
      </c>
      <c r="T6555" s="21" t="n">
        <f aca="false">ROUND(P6555*S6555,2)</f>
        <v>2.4</v>
      </c>
      <c r="U6555" s="21" t="n">
        <f aca="false">IF(T6555&lt;=10,1,IF(T6555&lt;=20,2,IF(T6555&lt;=30,3,IF(T6555&lt;=40,4,IF(T6555&lt;=50,5,IF(T6555&lt;=100,6,IF(T6555&lt;=250,7,8)))))))</f>
        <v>1</v>
      </c>
      <c r="V6555" s="21" t="n">
        <f aca="false">IF(AND(OR(Dashboard!$T$3="All",R6555=Dashboard!$T$3),OR(Dashboard!$T$4="All",D6555=Dashboard!$T$4)),1,0)</f>
        <v>1</v>
      </c>
      <c r="W6555" s="21" t="n">
        <f aca="false">IF(V6555=1,T6555+ROW()/10000000,0)</f>
        <v>2.4006555</v>
      </c>
    </row>
    <row r="6556" customFormat="false" ht="15" hidden="false" customHeight="false" outlineLevel="0" collapsed="false">
      <c r="A6556" s="0" t="n">
        <v>18363093</v>
      </c>
      <c r="B6556" s="0" t="s">
        <v>14523</v>
      </c>
      <c r="C6556" s="0" t="n">
        <v>1</v>
      </c>
      <c r="D6556" s="0" t="s">
        <v>6924</v>
      </c>
      <c r="E6556" s="0" t="s">
        <v>14501</v>
      </c>
      <c r="F6556" s="0" t="s">
        <v>14500</v>
      </c>
      <c r="G6556" s="0" t="s">
        <v>14501</v>
      </c>
      <c r="H6556" s="0" t="s">
        <v>14524</v>
      </c>
      <c r="I6556" s="0" t="s">
        <v>2123</v>
      </c>
      <c r="J6556" s="0" t="s">
        <v>47</v>
      </c>
      <c r="K6556" s="0" t="s">
        <v>46</v>
      </c>
      <c r="L6556" s="0" t="s">
        <v>47</v>
      </c>
      <c r="M6556" s="0" t="s">
        <v>47</v>
      </c>
      <c r="N6556" s="0" t="n">
        <v>2</v>
      </c>
      <c r="O6556" s="0" t="n">
        <v>50</v>
      </c>
      <c r="P6556" s="0" t="n">
        <v>600</v>
      </c>
      <c r="Q6556" s="0" t="n">
        <v>3.4</v>
      </c>
      <c r="R6556" s="0" t="str">
        <f aca="false">INDEX(Lookup!$B$4:$B$18,MATCH(C6556,Lookup!$A$4:$A$18,0))</f>
        <v>India</v>
      </c>
      <c r="S6556" s="20" t="n">
        <f aca="false">INDEX(Lookup!$D$4:$D$18,MATCH(C6556,Lookup!$A$4:$A$18,0))</f>
        <v>0.012</v>
      </c>
      <c r="T6556" s="21" t="n">
        <f aca="false">ROUND(P6556*S6556,2)</f>
        <v>7.2</v>
      </c>
      <c r="U6556" s="21" t="n">
        <f aca="false">IF(T6556&lt;=10,1,IF(T6556&lt;=20,2,IF(T6556&lt;=30,3,IF(T6556&lt;=40,4,IF(T6556&lt;=50,5,IF(T6556&lt;=100,6,IF(T6556&lt;=250,7,8)))))))</f>
        <v>1</v>
      </c>
      <c r="V6556" s="21" t="n">
        <f aca="false">IF(AND(OR(Dashboard!$T$3="All",R6556=Dashboard!$T$3),OR(Dashboard!$T$4="All",D6556=Dashboard!$T$4)),1,0)</f>
        <v>1</v>
      </c>
      <c r="W6556" s="21" t="n">
        <f aca="false">IF(V6556=1,T6556+ROW()/10000000,0)</f>
        <v>7.2006556</v>
      </c>
    </row>
    <row r="6557" customFormat="false" ht="15" hidden="false" customHeight="false" outlineLevel="0" collapsed="false">
      <c r="A6557" s="0" t="n">
        <v>307511</v>
      </c>
      <c r="B6557" s="0" t="s">
        <v>14525</v>
      </c>
      <c r="C6557" s="0" t="n">
        <v>1</v>
      </c>
      <c r="D6557" s="0" t="s">
        <v>6924</v>
      </c>
      <c r="E6557" s="0" t="s">
        <v>14526</v>
      </c>
      <c r="F6557" s="0" t="s">
        <v>14500</v>
      </c>
      <c r="G6557" s="0" t="s">
        <v>14501</v>
      </c>
      <c r="H6557" s="0" t="s">
        <v>2288</v>
      </c>
      <c r="I6557" s="0" t="s">
        <v>2123</v>
      </c>
      <c r="J6557" s="0" t="s">
        <v>46</v>
      </c>
      <c r="K6557" s="0" t="s">
        <v>46</v>
      </c>
      <c r="L6557" s="0" t="s">
        <v>47</v>
      </c>
      <c r="M6557" s="0" t="s">
        <v>47</v>
      </c>
      <c r="N6557" s="0" t="n">
        <v>2</v>
      </c>
      <c r="O6557" s="0" t="n">
        <v>165</v>
      </c>
      <c r="P6557" s="0" t="n">
        <v>750</v>
      </c>
      <c r="Q6557" s="0" t="n">
        <v>2.5</v>
      </c>
      <c r="R6557" s="0" t="str">
        <f aca="false">INDEX(Lookup!$B$4:$B$18,MATCH(C6557,Lookup!$A$4:$A$18,0))</f>
        <v>India</v>
      </c>
      <c r="S6557" s="20" t="n">
        <f aca="false">INDEX(Lookup!$D$4:$D$18,MATCH(C6557,Lookup!$A$4:$A$18,0))</f>
        <v>0.012</v>
      </c>
      <c r="T6557" s="21" t="n">
        <f aca="false">ROUND(P6557*S6557,2)</f>
        <v>9</v>
      </c>
      <c r="U6557" s="21" t="n">
        <f aca="false">IF(T6557&lt;=10,1,IF(T6557&lt;=20,2,IF(T6557&lt;=30,3,IF(T6557&lt;=40,4,IF(T6557&lt;=50,5,IF(T6557&lt;=100,6,IF(T6557&lt;=250,7,8)))))))</f>
        <v>1</v>
      </c>
      <c r="V6557" s="21" t="n">
        <f aca="false">IF(AND(OR(Dashboard!$T$3="All",R6557=Dashboard!$T$3),OR(Dashboard!$T$4="All",D6557=Dashboard!$T$4)),1,0)</f>
        <v>1</v>
      </c>
      <c r="W6557" s="21" t="n">
        <f aca="false">IF(V6557=1,T6557+ROW()/10000000,0)</f>
        <v>9.0006557</v>
      </c>
    </row>
    <row r="6558" customFormat="false" ht="15" hidden="false" customHeight="false" outlineLevel="0" collapsed="false">
      <c r="A6558" s="0" t="n">
        <v>18369767</v>
      </c>
      <c r="B6558" s="0" t="s">
        <v>9979</v>
      </c>
      <c r="C6558" s="0" t="n">
        <v>1</v>
      </c>
      <c r="D6558" s="0" t="s">
        <v>6924</v>
      </c>
      <c r="E6558" s="0" t="s">
        <v>14527</v>
      </c>
      <c r="F6558" s="0" t="s">
        <v>14500</v>
      </c>
      <c r="G6558" s="0" t="s">
        <v>14501</v>
      </c>
      <c r="H6558" s="0" t="s">
        <v>69</v>
      </c>
      <c r="I6558" s="0" t="s">
        <v>2123</v>
      </c>
      <c r="J6558" s="0" t="s">
        <v>47</v>
      </c>
      <c r="K6558" s="0" t="s">
        <v>47</v>
      </c>
      <c r="L6558" s="0" t="s">
        <v>47</v>
      </c>
      <c r="M6558" s="0" t="s">
        <v>47</v>
      </c>
      <c r="N6558" s="0" t="n">
        <v>1</v>
      </c>
      <c r="O6558" s="0" t="n">
        <v>12</v>
      </c>
      <c r="P6558" s="0" t="n">
        <v>350</v>
      </c>
      <c r="Q6558" s="0" t="n">
        <v>3.1</v>
      </c>
      <c r="R6558" s="0" t="str">
        <f aca="false">INDEX(Lookup!$B$4:$B$18,MATCH(C6558,Lookup!$A$4:$A$18,0))</f>
        <v>India</v>
      </c>
      <c r="S6558" s="20" t="n">
        <f aca="false">INDEX(Lookup!$D$4:$D$18,MATCH(C6558,Lookup!$A$4:$A$18,0))</f>
        <v>0.012</v>
      </c>
      <c r="T6558" s="21" t="n">
        <f aca="false">ROUND(P6558*S6558,2)</f>
        <v>4.2</v>
      </c>
      <c r="U6558" s="21" t="n">
        <f aca="false">IF(T6558&lt;=10,1,IF(T6558&lt;=20,2,IF(T6558&lt;=30,3,IF(T6558&lt;=40,4,IF(T6558&lt;=50,5,IF(T6558&lt;=100,6,IF(T6558&lt;=250,7,8)))))))</f>
        <v>1</v>
      </c>
      <c r="V6558" s="21" t="n">
        <f aca="false">IF(AND(OR(Dashboard!$T$3="All",R6558=Dashboard!$T$3),OR(Dashboard!$T$4="All",D6558=Dashboard!$T$4)),1,0)</f>
        <v>1</v>
      </c>
      <c r="W6558" s="21" t="n">
        <f aca="false">IF(V6558=1,T6558+ROW()/10000000,0)</f>
        <v>4.2006558</v>
      </c>
    </row>
    <row r="6559" customFormat="false" ht="15" hidden="false" customHeight="false" outlineLevel="0" collapsed="false">
      <c r="A6559" s="0" t="n">
        <v>17977795</v>
      </c>
      <c r="B6559" s="0" t="s">
        <v>14528</v>
      </c>
      <c r="C6559" s="0" t="n">
        <v>1</v>
      </c>
      <c r="D6559" s="0" t="s">
        <v>6924</v>
      </c>
      <c r="E6559" s="0" t="s">
        <v>14529</v>
      </c>
      <c r="F6559" s="0" t="s">
        <v>14500</v>
      </c>
      <c r="G6559" s="0" t="s">
        <v>14501</v>
      </c>
      <c r="H6559" s="0" t="s">
        <v>2136</v>
      </c>
      <c r="I6559" s="0" t="s">
        <v>2123</v>
      </c>
      <c r="J6559" s="0" t="s">
        <v>47</v>
      </c>
      <c r="K6559" s="0" t="s">
        <v>46</v>
      </c>
      <c r="L6559" s="0" t="s">
        <v>47</v>
      </c>
      <c r="M6559" s="0" t="s">
        <v>47</v>
      </c>
      <c r="N6559" s="0" t="n">
        <v>2</v>
      </c>
      <c r="O6559" s="0" t="n">
        <v>14</v>
      </c>
      <c r="P6559" s="0" t="n">
        <v>500</v>
      </c>
      <c r="Q6559" s="0" t="n">
        <v>3</v>
      </c>
      <c r="R6559" s="0" t="str">
        <f aca="false">INDEX(Lookup!$B$4:$B$18,MATCH(C6559,Lookup!$A$4:$A$18,0))</f>
        <v>India</v>
      </c>
      <c r="S6559" s="20" t="n">
        <f aca="false">INDEX(Lookup!$D$4:$D$18,MATCH(C6559,Lookup!$A$4:$A$18,0))</f>
        <v>0.012</v>
      </c>
      <c r="T6559" s="21" t="n">
        <f aca="false">ROUND(P6559*S6559,2)</f>
        <v>6</v>
      </c>
      <c r="U6559" s="21" t="n">
        <f aca="false">IF(T6559&lt;=10,1,IF(T6559&lt;=20,2,IF(T6559&lt;=30,3,IF(T6559&lt;=40,4,IF(T6559&lt;=50,5,IF(T6559&lt;=100,6,IF(T6559&lt;=250,7,8)))))))</f>
        <v>1</v>
      </c>
      <c r="V6559" s="21" t="n">
        <f aca="false">IF(AND(OR(Dashboard!$T$3="All",R6559=Dashboard!$T$3),OR(Dashboard!$T$4="All",D6559=Dashboard!$T$4)),1,0)</f>
        <v>1</v>
      </c>
      <c r="W6559" s="21" t="n">
        <f aca="false">IF(V6559=1,T6559+ROW()/10000000,0)</f>
        <v>6.0006559</v>
      </c>
    </row>
    <row r="6560" customFormat="false" ht="15" hidden="false" customHeight="false" outlineLevel="0" collapsed="false">
      <c r="A6560" s="0" t="n">
        <v>18455210</v>
      </c>
      <c r="B6560" s="0" t="s">
        <v>14530</v>
      </c>
      <c r="C6560" s="0" t="n">
        <v>1</v>
      </c>
      <c r="D6560" s="0" t="s">
        <v>6924</v>
      </c>
      <c r="E6560" s="0" t="s">
        <v>14531</v>
      </c>
      <c r="F6560" s="0" t="s">
        <v>14500</v>
      </c>
      <c r="G6560" s="0" t="s">
        <v>14501</v>
      </c>
      <c r="H6560" s="0" t="s">
        <v>2616</v>
      </c>
      <c r="I6560" s="0" t="s">
        <v>2123</v>
      </c>
      <c r="J6560" s="0" t="s">
        <v>47</v>
      </c>
      <c r="K6560" s="0" t="s">
        <v>47</v>
      </c>
      <c r="L6560" s="0" t="s">
        <v>47</v>
      </c>
      <c r="M6560" s="0" t="s">
        <v>47</v>
      </c>
      <c r="N6560" s="0" t="n">
        <v>1</v>
      </c>
      <c r="O6560" s="0" t="n">
        <v>20</v>
      </c>
      <c r="P6560" s="0" t="n">
        <v>300</v>
      </c>
      <c r="Q6560" s="0" t="n">
        <v>3.4</v>
      </c>
      <c r="R6560" s="0" t="str">
        <f aca="false">INDEX(Lookup!$B$4:$B$18,MATCH(C6560,Lookup!$A$4:$A$18,0))</f>
        <v>India</v>
      </c>
      <c r="S6560" s="20" t="n">
        <f aca="false">INDEX(Lookup!$D$4:$D$18,MATCH(C6560,Lookup!$A$4:$A$18,0))</f>
        <v>0.012</v>
      </c>
      <c r="T6560" s="21" t="n">
        <f aca="false">ROUND(P6560*S6560,2)</f>
        <v>3.6</v>
      </c>
      <c r="U6560" s="21" t="n">
        <f aca="false">IF(T6560&lt;=10,1,IF(T6560&lt;=20,2,IF(T6560&lt;=30,3,IF(T6560&lt;=40,4,IF(T6560&lt;=50,5,IF(T6560&lt;=100,6,IF(T6560&lt;=250,7,8)))))))</f>
        <v>1</v>
      </c>
      <c r="V6560" s="21" t="n">
        <f aca="false">IF(AND(OR(Dashboard!$T$3="All",R6560=Dashboard!$T$3),OR(Dashboard!$T$4="All",D6560=Dashboard!$T$4)),1,0)</f>
        <v>1</v>
      </c>
      <c r="W6560" s="21" t="n">
        <f aca="false">IF(V6560=1,T6560+ROW()/10000000,0)</f>
        <v>3.600656</v>
      </c>
    </row>
    <row r="6561" customFormat="false" ht="15" hidden="false" customHeight="false" outlineLevel="0" collapsed="false">
      <c r="A6561" s="0" t="n">
        <v>313258</v>
      </c>
      <c r="B6561" s="0" t="s">
        <v>13169</v>
      </c>
      <c r="C6561" s="0" t="n">
        <v>1</v>
      </c>
      <c r="D6561" s="0" t="s">
        <v>6924</v>
      </c>
      <c r="E6561" s="0" t="s">
        <v>14532</v>
      </c>
      <c r="F6561" s="0" t="s">
        <v>14500</v>
      </c>
      <c r="G6561" s="0" t="s">
        <v>14501</v>
      </c>
      <c r="H6561" s="0" t="s">
        <v>3345</v>
      </c>
      <c r="I6561" s="0" t="s">
        <v>2123</v>
      </c>
      <c r="J6561" s="0" t="s">
        <v>47</v>
      </c>
      <c r="K6561" s="0" t="s">
        <v>47</v>
      </c>
      <c r="L6561" s="0" t="s">
        <v>47</v>
      </c>
      <c r="M6561" s="0" t="s">
        <v>47</v>
      </c>
      <c r="N6561" s="0" t="n">
        <v>1</v>
      </c>
      <c r="O6561" s="0" t="n">
        <v>4</v>
      </c>
      <c r="P6561" s="0" t="n">
        <v>300</v>
      </c>
      <c r="Q6561" s="0" t="n">
        <v>2.9</v>
      </c>
      <c r="R6561" s="0" t="str">
        <f aca="false">INDEX(Lookup!$B$4:$B$18,MATCH(C6561,Lookup!$A$4:$A$18,0))</f>
        <v>India</v>
      </c>
      <c r="S6561" s="20" t="n">
        <f aca="false">INDEX(Lookup!$D$4:$D$18,MATCH(C6561,Lookup!$A$4:$A$18,0))</f>
        <v>0.012</v>
      </c>
      <c r="T6561" s="21" t="n">
        <f aca="false">ROUND(P6561*S6561,2)</f>
        <v>3.6</v>
      </c>
      <c r="U6561" s="21" t="n">
        <f aca="false">IF(T6561&lt;=10,1,IF(T6561&lt;=20,2,IF(T6561&lt;=30,3,IF(T6561&lt;=40,4,IF(T6561&lt;=50,5,IF(T6561&lt;=100,6,IF(T6561&lt;=250,7,8)))))))</f>
        <v>1</v>
      </c>
      <c r="V6561" s="21" t="n">
        <f aca="false">IF(AND(OR(Dashboard!$T$3="All",R6561=Dashboard!$T$3),OR(Dashboard!$T$4="All",D6561=Dashboard!$T$4)),1,0)</f>
        <v>1</v>
      </c>
      <c r="W6561" s="21" t="n">
        <f aca="false">IF(V6561=1,T6561+ROW()/10000000,0)</f>
        <v>3.6006561</v>
      </c>
    </row>
    <row r="6562" customFormat="false" ht="15" hidden="false" customHeight="false" outlineLevel="0" collapsed="false">
      <c r="A6562" s="0" t="n">
        <v>7452</v>
      </c>
      <c r="B6562" s="0" t="s">
        <v>14533</v>
      </c>
      <c r="C6562" s="0" t="n">
        <v>1</v>
      </c>
      <c r="D6562" s="0" t="s">
        <v>6924</v>
      </c>
      <c r="E6562" s="0" t="s">
        <v>14534</v>
      </c>
      <c r="F6562" s="0" t="s">
        <v>14500</v>
      </c>
      <c r="G6562" s="0" t="s">
        <v>14501</v>
      </c>
      <c r="H6562" s="0" t="s">
        <v>2128</v>
      </c>
      <c r="I6562" s="0" t="s">
        <v>2123</v>
      </c>
      <c r="J6562" s="0" t="s">
        <v>47</v>
      </c>
      <c r="K6562" s="0" t="s">
        <v>47</v>
      </c>
      <c r="L6562" s="0" t="s">
        <v>47</v>
      </c>
      <c r="M6562" s="0" t="s">
        <v>47</v>
      </c>
      <c r="N6562" s="0" t="n">
        <v>1</v>
      </c>
      <c r="O6562" s="0" t="n">
        <v>117</v>
      </c>
      <c r="P6562" s="0" t="n">
        <v>300</v>
      </c>
      <c r="Q6562" s="0" t="n">
        <v>2.8</v>
      </c>
      <c r="R6562" s="0" t="str">
        <f aca="false">INDEX(Lookup!$B$4:$B$18,MATCH(C6562,Lookup!$A$4:$A$18,0))</f>
        <v>India</v>
      </c>
      <c r="S6562" s="20" t="n">
        <f aca="false">INDEX(Lookup!$D$4:$D$18,MATCH(C6562,Lookup!$A$4:$A$18,0))</f>
        <v>0.012</v>
      </c>
      <c r="T6562" s="21" t="n">
        <f aca="false">ROUND(P6562*S6562,2)</f>
        <v>3.6</v>
      </c>
      <c r="U6562" s="21" t="n">
        <f aca="false">IF(T6562&lt;=10,1,IF(T6562&lt;=20,2,IF(T6562&lt;=30,3,IF(T6562&lt;=40,4,IF(T6562&lt;=50,5,IF(T6562&lt;=100,6,IF(T6562&lt;=250,7,8)))))))</f>
        <v>1</v>
      </c>
      <c r="V6562" s="21" t="n">
        <f aca="false">IF(AND(OR(Dashboard!$T$3="All",R6562=Dashboard!$T$3),OR(Dashboard!$T$4="All",D6562=Dashboard!$T$4)),1,0)</f>
        <v>1</v>
      </c>
      <c r="W6562" s="21" t="n">
        <f aca="false">IF(V6562=1,T6562+ROW()/10000000,0)</f>
        <v>3.6006562</v>
      </c>
    </row>
    <row r="6563" customFormat="false" ht="15" hidden="false" customHeight="false" outlineLevel="0" collapsed="false">
      <c r="A6563" s="0" t="n">
        <v>7373</v>
      </c>
      <c r="B6563" s="0" t="s">
        <v>3154</v>
      </c>
      <c r="C6563" s="0" t="n">
        <v>1</v>
      </c>
      <c r="D6563" s="0" t="s">
        <v>6924</v>
      </c>
      <c r="E6563" s="0" t="s">
        <v>14535</v>
      </c>
      <c r="F6563" s="0" t="s">
        <v>14500</v>
      </c>
      <c r="G6563" s="0" t="s">
        <v>14501</v>
      </c>
      <c r="H6563" s="0" t="s">
        <v>3015</v>
      </c>
      <c r="I6563" s="0" t="s">
        <v>2123</v>
      </c>
      <c r="J6563" s="0" t="s">
        <v>47</v>
      </c>
      <c r="K6563" s="0" t="s">
        <v>47</v>
      </c>
      <c r="L6563" s="0" t="s">
        <v>47</v>
      </c>
      <c r="M6563" s="0" t="s">
        <v>47</v>
      </c>
      <c r="N6563" s="0" t="n">
        <v>1</v>
      </c>
      <c r="O6563" s="0" t="n">
        <v>40</v>
      </c>
      <c r="P6563" s="0" t="n">
        <v>300</v>
      </c>
      <c r="Q6563" s="0" t="n">
        <v>3.3</v>
      </c>
      <c r="R6563" s="0" t="str">
        <f aca="false">INDEX(Lookup!$B$4:$B$18,MATCH(C6563,Lookup!$A$4:$A$18,0))</f>
        <v>India</v>
      </c>
      <c r="S6563" s="20" t="n">
        <f aca="false">INDEX(Lookup!$D$4:$D$18,MATCH(C6563,Lookup!$A$4:$A$18,0))</f>
        <v>0.012</v>
      </c>
      <c r="T6563" s="21" t="n">
        <f aca="false">ROUND(P6563*S6563,2)</f>
        <v>3.6</v>
      </c>
      <c r="U6563" s="21" t="n">
        <f aca="false">IF(T6563&lt;=10,1,IF(T6563&lt;=20,2,IF(T6563&lt;=30,3,IF(T6563&lt;=40,4,IF(T6563&lt;=50,5,IF(T6563&lt;=100,6,IF(T6563&lt;=250,7,8)))))))</f>
        <v>1</v>
      </c>
      <c r="V6563" s="21" t="n">
        <f aca="false">IF(AND(OR(Dashboard!$T$3="All",R6563=Dashboard!$T$3),OR(Dashboard!$T$4="All",D6563=Dashboard!$T$4)),1,0)</f>
        <v>1</v>
      </c>
      <c r="W6563" s="21" t="n">
        <f aca="false">IF(V6563=1,T6563+ROW()/10000000,0)</f>
        <v>3.6006563</v>
      </c>
    </row>
    <row r="6564" customFormat="false" ht="15" hidden="false" customHeight="false" outlineLevel="0" collapsed="false">
      <c r="A6564" s="0" t="n">
        <v>309445</v>
      </c>
      <c r="B6564" s="0" t="s">
        <v>2973</v>
      </c>
      <c r="C6564" s="0" t="n">
        <v>1</v>
      </c>
      <c r="D6564" s="0" t="s">
        <v>6924</v>
      </c>
      <c r="E6564" s="0" t="s">
        <v>14536</v>
      </c>
      <c r="F6564" s="0" t="s">
        <v>14500</v>
      </c>
      <c r="G6564" s="0" t="s">
        <v>14501</v>
      </c>
      <c r="H6564" s="0" t="s">
        <v>2975</v>
      </c>
      <c r="I6564" s="0" t="s">
        <v>2123</v>
      </c>
      <c r="J6564" s="0" t="s">
        <v>47</v>
      </c>
      <c r="K6564" s="0" t="s">
        <v>47</v>
      </c>
      <c r="L6564" s="0" t="s">
        <v>47</v>
      </c>
      <c r="M6564" s="0" t="s">
        <v>47</v>
      </c>
      <c r="N6564" s="0" t="n">
        <v>1</v>
      </c>
      <c r="O6564" s="0" t="n">
        <v>17</v>
      </c>
      <c r="P6564" s="0" t="n">
        <v>350</v>
      </c>
      <c r="Q6564" s="0" t="n">
        <v>3.2</v>
      </c>
      <c r="R6564" s="0" t="str">
        <f aca="false">INDEX(Lookup!$B$4:$B$18,MATCH(C6564,Lookup!$A$4:$A$18,0))</f>
        <v>India</v>
      </c>
      <c r="S6564" s="20" t="n">
        <f aca="false">INDEX(Lookup!$D$4:$D$18,MATCH(C6564,Lookup!$A$4:$A$18,0))</f>
        <v>0.012</v>
      </c>
      <c r="T6564" s="21" t="n">
        <f aca="false">ROUND(P6564*S6564,2)</f>
        <v>4.2</v>
      </c>
      <c r="U6564" s="21" t="n">
        <f aca="false">IF(T6564&lt;=10,1,IF(T6564&lt;=20,2,IF(T6564&lt;=30,3,IF(T6564&lt;=40,4,IF(T6564&lt;=50,5,IF(T6564&lt;=100,6,IF(T6564&lt;=250,7,8)))))))</f>
        <v>1</v>
      </c>
      <c r="V6564" s="21" t="n">
        <f aca="false">IF(AND(OR(Dashboard!$T$3="All",R6564=Dashboard!$T$3),OR(Dashboard!$T$4="All",D6564=Dashboard!$T$4)),1,0)</f>
        <v>1</v>
      </c>
      <c r="W6564" s="21" t="n">
        <f aca="false">IF(V6564=1,T6564+ROW()/10000000,0)</f>
        <v>4.2006564</v>
      </c>
    </row>
    <row r="6565" customFormat="false" ht="15" hidden="false" customHeight="false" outlineLevel="0" collapsed="false">
      <c r="A6565" s="0" t="n">
        <v>18468651</v>
      </c>
      <c r="B6565" s="0" t="s">
        <v>9646</v>
      </c>
      <c r="C6565" s="0" t="n">
        <v>1</v>
      </c>
      <c r="D6565" s="0" t="s">
        <v>6924</v>
      </c>
      <c r="E6565" s="0" t="s">
        <v>14537</v>
      </c>
      <c r="F6565" s="0" t="s">
        <v>14500</v>
      </c>
      <c r="G6565" s="0" t="s">
        <v>14501</v>
      </c>
      <c r="H6565" s="0" t="s">
        <v>3015</v>
      </c>
      <c r="I6565" s="0" t="s">
        <v>2123</v>
      </c>
      <c r="J6565" s="0" t="s">
        <v>47</v>
      </c>
      <c r="K6565" s="0" t="s">
        <v>46</v>
      </c>
      <c r="L6565" s="0" t="s">
        <v>47</v>
      </c>
      <c r="M6565" s="0" t="s">
        <v>47</v>
      </c>
      <c r="N6565" s="0" t="n">
        <v>1</v>
      </c>
      <c r="O6565" s="0" t="n">
        <v>7</v>
      </c>
      <c r="P6565" s="0" t="n">
        <v>200</v>
      </c>
      <c r="Q6565" s="0" t="n">
        <v>2.8</v>
      </c>
      <c r="R6565" s="0" t="str">
        <f aca="false">INDEX(Lookup!$B$4:$B$18,MATCH(C6565,Lookup!$A$4:$A$18,0))</f>
        <v>India</v>
      </c>
      <c r="S6565" s="20" t="n">
        <f aca="false">INDEX(Lookup!$D$4:$D$18,MATCH(C6565,Lookup!$A$4:$A$18,0))</f>
        <v>0.012</v>
      </c>
      <c r="T6565" s="21" t="n">
        <f aca="false">ROUND(P6565*S6565,2)</f>
        <v>2.4</v>
      </c>
      <c r="U6565" s="21" t="n">
        <f aca="false">IF(T6565&lt;=10,1,IF(T6565&lt;=20,2,IF(T6565&lt;=30,3,IF(T6565&lt;=40,4,IF(T6565&lt;=50,5,IF(T6565&lt;=100,6,IF(T6565&lt;=250,7,8)))))))</f>
        <v>1</v>
      </c>
      <c r="V6565" s="21" t="n">
        <f aca="false">IF(AND(OR(Dashboard!$T$3="All",R6565=Dashboard!$T$3),OR(Dashboard!$T$4="All",D6565=Dashboard!$T$4)),1,0)</f>
        <v>1</v>
      </c>
      <c r="W6565" s="21" t="n">
        <f aca="false">IF(V6565=1,T6565+ROW()/10000000,0)</f>
        <v>2.4006565</v>
      </c>
    </row>
    <row r="6566" customFormat="false" ht="15" hidden="false" customHeight="false" outlineLevel="0" collapsed="false">
      <c r="A6566" s="0" t="n">
        <v>8671</v>
      </c>
      <c r="B6566" s="0" t="s">
        <v>7808</v>
      </c>
      <c r="C6566" s="0" t="n">
        <v>1</v>
      </c>
      <c r="D6566" s="0" t="s">
        <v>6924</v>
      </c>
      <c r="E6566" s="0" t="s">
        <v>14538</v>
      </c>
      <c r="F6566" s="0" t="s">
        <v>14500</v>
      </c>
      <c r="G6566" s="0" t="s">
        <v>14501</v>
      </c>
      <c r="H6566" s="0" t="s">
        <v>3129</v>
      </c>
      <c r="I6566" s="0" t="s">
        <v>2123</v>
      </c>
      <c r="J6566" s="0" t="s">
        <v>47</v>
      </c>
      <c r="K6566" s="0" t="s">
        <v>47</v>
      </c>
      <c r="L6566" s="0" t="s">
        <v>47</v>
      </c>
      <c r="M6566" s="0" t="s">
        <v>47</v>
      </c>
      <c r="N6566" s="0" t="n">
        <v>1</v>
      </c>
      <c r="O6566" s="0" t="n">
        <v>111</v>
      </c>
      <c r="P6566" s="0" t="n">
        <v>300</v>
      </c>
      <c r="Q6566" s="0" t="n">
        <v>2.5</v>
      </c>
      <c r="R6566" s="0" t="str">
        <f aca="false">INDEX(Lookup!$B$4:$B$18,MATCH(C6566,Lookup!$A$4:$A$18,0))</f>
        <v>India</v>
      </c>
      <c r="S6566" s="20" t="n">
        <f aca="false">INDEX(Lookup!$D$4:$D$18,MATCH(C6566,Lookup!$A$4:$A$18,0))</f>
        <v>0.012</v>
      </c>
      <c r="T6566" s="21" t="n">
        <f aca="false">ROUND(P6566*S6566,2)</f>
        <v>3.6</v>
      </c>
      <c r="U6566" s="21" t="n">
        <f aca="false">IF(T6566&lt;=10,1,IF(T6566&lt;=20,2,IF(T6566&lt;=30,3,IF(T6566&lt;=40,4,IF(T6566&lt;=50,5,IF(T6566&lt;=100,6,IF(T6566&lt;=250,7,8)))))))</f>
        <v>1</v>
      </c>
      <c r="V6566" s="21" t="n">
        <f aca="false">IF(AND(OR(Dashboard!$T$3="All",R6566=Dashboard!$T$3),OR(Dashboard!$T$4="All",D6566=Dashboard!$T$4)),1,0)</f>
        <v>1</v>
      </c>
      <c r="W6566" s="21" t="n">
        <f aca="false">IF(V6566=1,T6566+ROW()/10000000,0)</f>
        <v>3.6006566</v>
      </c>
    </row>
    <row r="6567" customFormat="false" ht="15" hidden="false" customHeight="false" outlineLevel="0" collapsed="false">
      <c r="A6567" s="0" t="n">
        <v>308049</v>
      </c>
      <c r="B6567" s="0" t="s">
        <v>14539</v>
      </c>
      <c r="C6567" s="0" t="n">
        <v>1</v>
      </c>
      <c r="D6567" s="0" t="s">
        <v>6924</v>
      </c>
      <c r="E6567" s="0" t="s">
        <v>14540</v>
      </c>
      <c r="F6567" s="0" t="s">
        <v>14500</v>
      </c>
      <c r="G6567" s="0" t="s">
        <v>14501</v>
      </c>
      <c r="H6567" s="0" t="s">
        <v>2784</v>
      </c>
      <c r="I6567" s="0" t="s">
        <v>2123</v>
      </c>
      <c r="J6567" s="0" t="s">
        <v>47</v>
      </c>
      <c r="K6567" s="0" t="s">
        <v>47</v>
      </c>
      <c r="L6567" s="0" t="s">
        <v>47</v>
      </c>
      <c r="M6567" s="0" t="s">
        <v>47</v>
      </c>
      <c r="N6567" s="0" t="n">
        <v>1</v>
      </c>
      <c r="O6567" s="0" t="n">
        <v>66</v>
      </c>
      <c r="P6567" s="0" t="n">
        <v>300</v>
      </c>
      <c r="Q6567" s="0" t="n">
        <v>2.9</v>
      </c>
      <c r="R6567" s="0" t="str">
        <f aca="false">INDEX(Lookup!$B$4:$B$18,MATCH(C6567,Lookup!$A$4:$A$18,0))</f>
        <v>India</v>
      </c>
      <c r="S6567" s="20" t="n">
        <f aca="false">INDEX(Lookup!$D$4:$D$18,MATCH(C6567,Lookup!$A$4:$A$18,0))</f>
        <v>0.012</v>
      </c>
      <c r="T6567" s="21" t="n">
        <f aca="false">ROUND(P6567*S6567,2)</f>
        <v>3.6</v>
      </c>
      <c r="U6567" s="21" t="n">
        <f aca="false">IF(T6567&lt;=10,1,IF(T6567&lt;=20,2,IF(T6567&lt;=30,3,IF(T6567&lt;=40,4,IF(T6567&lt;=50,5,IF(T6567&lt;=100,6,IF(T6567&lt;=250,7,8)))))))</f>
        <v>1</v>
      </c>
      <c r="V6567" s="21" t="n">
        <f aca="false">IF(AND(OR(Dashboard!$T$3="All",R6567=Dashboard!$T$3),OR(Dashboard!$T$4="All",D6567=Dashboard!$T$4)),1,0)</f>
        <v>1</v>
      </c>
      <c r="W6567" s="21" t="n">
        <f aca="false">IF(V6567=1,T6567+ROW()/10000000,0)</f>
        <v>3.6006567</v>
      </c>
    </row>
    <row r="6568" customFormat="false" ht="15" hidden="false" customHeight="false" outlineLevel="0" collapsed="false">
      <c r="A6568" s="0" t="n">
        <v>307519</v>
      </c>
      <c r="B6568" s="0" t="s">
        <v>14541</v>
      </c>
      <c r="C6568" s="0" t="n">
        <v>1</v>
      </c>
      <c r="D6568" s="0" t="s">
        <v>6924</v>
      </c>
      <c r="E6568" s="0" t="s">
        <v>14542</v>
      </c>
      <c r="F6568" s="0" t="s">
        <v>14500</v>
      </c>
      <c r="G6568" s="0" t="s">
        <v>14501</v>
      </c>
      <c r="H6568" s="0" t="s">
        <v>2288</v>
      </c>
      <c r="I6568" s="0" t="s">
        <v>2123</v>
      </c>
      <c r="J6568" s="0" t="s">
        <v>47</v>
      </c>
      <c r="K6568" s="0" t="s">
        <v>46</v>
      </c>
      <c r="L6568" s="0" t="s">
        <v>47</v>
      </c>
      <c r="M6568" s="0" t="s">
        <v>47</v>
      </c>
      <c r="N6568" s="0" t="n">
        <v>2</v>
      </c>
      <c r="O6568" s="0" t="n">
        <v>110</v>
      </c>
      <c r="P6568" s="0" t="n">
        <v>650</v>
      </c>
      <c r="Q6568" s="0" t="n">
        <v>3</v>
      </c>
      <c r="R6568" s="0" t="str">
        <f aca="false">INDEX(Lookup!$B$4:$B$18,MATCH(C6568,Lookup!$A$4:$A$18,0))</f>
        <v>India</v>
      </c>
      <c r="S6568" s="20" t="n">
        <f aca="false">INDEX(Lookup!$D$4:$D$18,MATCH(C6568,Lookup!$A$4:$A$18,0))</f>
        <v>0.012</v>
      </c>
      <c r="T6568" s="21" t="n">
        <f aca="false">ROUND(P6568*S6568,2)</f>
        <v>7.8</v>
      </c>
      <c r="U6568" s="21" t="n">
        <f aca="false">IF(T6568&lt;=10,1,IF(T6568&lt;=20,2,IF(T6568&lt;=30,3,IF(T6568&lt;=40,4,IF(T6568&lt;=50,5,IF(T6568&lt;=100,6,IF(T6568&lt;=250,7,8)))))))</f>
        <v>1</v>
      </c>
      <c r="V6568" s="21" t="n">
        <f aca="false">IF(AND(OR(Dashboard!$T$3="All",R6568=Dashboard!$T$3),OR(Dashboard!$T$4="All",D6568=Dashboard!$T$4)),1,0)</f>
        <v>1</v>
      </c>
      <c r="W6568" s="21" t="n">
        <f aca="false">IF(V6568=1,T6568+ROW()/10000000,0)</f>
        <v>7.8006568</v>
      </c>
    </row>
    <row r="6569" customFormat="false" ht="15" hidden="false" customHeight="false" outlineLevel="0" collapsed="false">
      <c r="A6569" s="0" t="n">
        <v>18034082</v>
      </c>
      <c r="B6569" s="0" t="s">
        <v>14543</v>
      </c>
      <c r="C6569" s="0" t="n">
        <v>1</v>
      </c>
      <c r="D6569" s="0" t="s">
        <v>6924</v>
      </c>
      <c r="E6569" s="0" t="s">
        <v>14544</v>
      </c>
      <c r="F6569" s="0" t="s">
        <v>14500</v>
      </c>
      <c r="G6569" s="0" t="s">
        <v>14501</v>
      </c>
      <c r="H6569" s="0" t="s">
        <v>156</v>
      </c>
      <c r="I6569" s="0" t="s">
        <v>2123</v>
      </c>
      <c r="J6569" s="0" t="s">
        <v>47</v>
      </c>
      <c r="K6569" s="0" t="s">
        <v>46</v>
      </c>
      <c r="L6569" s="0" t="s">
        <v>47</v>
      </c>
      <c r="M6569" s="0" t="s">
        <v>47</v>
      </c>
      <c r="N6569" s="0" t="n">
        <v>2</v>
      </c>
      <c r="O6569" s="0" t="n">
        <v>6</v>
      </c>
      <c r="P6569" s="0" t="n">
        <v>500</v>
      </c>
      <c r="Q6569" s="0" t="n">
        <v>3.2</v>
      </c>
      <c r="R6569" s="0" t="str">
        <f aca="false">INDEX(Lookup!$B$4:$B$18,MATCH(C6569,Lookup!$A$4:$A$18,0))</f>
        <v>India</v>
      </c>
      <c r="S6569" s="20" t="n">
        <f aca="false">INDEX(Lookup!$D$4:$D$18,MATCH(C6569,Lookup!$A$4:$A$18,0))</f>
        <v>0.012</v>
      </c>
      <c r="T6569" s="21" t="n">
        <f aca="false">ROUND(P6569*S6569,2)</f>
        <v>6</v>
      </c>
      <c r="U6569" s="21" t="n">
        <f aca="false">IF(T6569&lt;=10,1,IF(T6569&lt;=20,2,IF(T6569&lt;=30,3,IF(T6569&lt;=40,4,IF(T6569&lt;=50,5,IF(T6569&lt;=100,6,IF(T6569&lt;=250,7,8)))))))</f>
        <v>1</v>
      </c>
      <c r="V6569" s="21" t="n">
        <f aca="false">IF(AND(OR(Dashboard!$T$3="All",R6569=Dashboard!$T$3),OR(Dashboard!$T$4="All",D6569=Dashboard!$T$4)),1,0)</f>
        <v>1</v>
      </c>
      <c r="W6569" s="21" t="n">
        <f aca="false">IF(V6569=1,T6569+ROW()/10000000,0)</f>
        <v>6.0006569</v>
      </c>
    </row>
    <row r="6570" customFormat="false" ht="15" hidden="false" customHeight="false" outlineLevel="0" collapsed="false">
      <c r="A6570" s="0" t="n">
        <v>18237343</v>
      </c>
      <c r="B6570" s="0" t="s">
        <v>14545</v>
      </c>
      <c r="C6570" s="0" t="n">
        <v>1</v>
      </c>
      <c r="D6570" s="0" t="s">
        <v>6924</v>
      </c>
      <c r="E6570" s="0" t="s">
        <v>14546</v>
      </c>
      <c r="F6570" s="0" t="s">
        <v>14500</v>
      </c>
      <c r="G6570" s="0" t="s">
        <v>14501</v>
      </c>
      <c r="H6570" s="0" t="s">
        <v>2128</v>
      </c>
      <c r="I6570" s="0" t="s">
        <v>2123</v>
      </c>
      <c r="J6570" s="0" t="s">
        <v>47</v>
      </c>
      <c r="K6570" s="0" t="s">
        <v>47</v>
      </c>
      <c r="L6570" s="0" t="s">
        <v>47</v>
      </c>
      <c r="M6570" s="0" t="s">
        <v>47</v>
      </c>
      <c r="N6570" s="0" t="n">
        <v>1</v>
      </c>
      <c r="O6570" s="0" t="n">
        <v>6</v>
      </c>
      <c r="P6570" s="0" t="n">
        <v>400</v>
      </c>
      <c r="Q6570" s="0" t="n">
        <v>3</v>
      </c>
      <c r="R6570" s="0" t="str">
        <f aca="false">INDEX(Lookup!$B$4:$B$18,MATCH(C6570,Lookup!$A$4:$A$18,0))</f>
        <v>India</v>
      </c>
      <c r="S6570" s="20" t="n">
        <f aca="false">INDEX(Lookup!$D$4:$D$18,MATCH(C6570,Lookup!$A$4:$A$18,0))</f>
        <v>0.012</v>
      </c>
      <c r="T6570" s="21" t="n">
        <f aca="false">ROUND(P6570*S6570,2)</f>
        <v>4.8</v>
      </c>
      <c r="U6570" s="21" t="n">
        <f aca="false">IF(T6570&lt;=10,1,IF(T6570&lt;=20,2,IF(T6570&lt;=30,3,IF(T6570&lt;=40,4,IF(T6570&lt;=50,5,IF(T6570&lt;=100,6,IF(T6570&lt;=250,7,8)))))))</f>
        <v>1</v>
      </c>
      <c r="V6570" s="21" t="n">
        <f aca="false">IF(AND(OR(Dashboard!$T$3="All",R6570=Dashboard!$T$3),OR(Dashboard!$T$4="All",D6570=Dashboard!$T$4)),1,0)</f>
        <v>1</v>
      </c>
      <c r="W6570" s="21" t="n">
        <f aca="false">IF(V6570=1,T6570+ROW()/10000000,0)</f>
        <v>4.800657</v>
      </c>
    </row>
    <row r="6571" customFormat="false" ht="15" hidden="false" customHeight="false" outlineLevel="0" collapsed="false">
      <c r="A6571" s="0" t="n">
        <v>8658</v>
      </c>
      <c r="B6571" s="0" t="s">
        <v>12003</v>
      </c>
      <c r="C6571" s="0" t="n">
        <v>1</v>
      </c>
      <c r="D6571" s="0" t="s">
        <v>6924</v>
      </c>
      <c r="E6571" s="0" t="s">
        <v>14547</v>
      </c>
      <c r="F6571" s="0" t="s">
        <v>14500</v>
      </c>
      <c r="G6571" s="0" t="s">
        <v>14501</v>
      </c>
      <c r="H6571" s="0" t="s">
        <v>402</v>
      </c>
      <c r="I6571" s="0" t="s">
        <v>2123</v>
      </c>
      <c r="J6571" s="0" t="s">
        <v>47</v>
      </c>
      <c r="K6571" s="0" t="s">
        <v>47</v>
      </c>
      <c r="L6571" s="0" t="s">
        <v>47</v>
      </c>
      <c r="M6571" s="0" t="s">
        <v>47</v>
      </c>
      <c r="N6571" s="0" t="n">
        <v>1</v>
      </c>
      <c r="O6571" s="0" t="n">
        <v>24</v>
      </c>
      <c r="P6571" s="0" t="n">
        <v>100</v>
      </c>
      <c r="Q6571" s="0" t="n">
        <v>2.6</v>
      </c>
      <c r="R6571" s="0" t="str">
        <f aca="false">INDEX(Lookup!$B$4:$B$18,MATCH(C6571,Lookup!$A$4:$A$18,0))</f>
        <v>India</v>
      </c>
      <c r="S6571" s="20" t="n">
        <f aca="false">INDEX(Lookup!$D$4:$D$18,MATCH(C6571,Lookup!$A$4:$A$18,0))</f>
        <v>0.012</v>
      </c>
      <c r="T6571" s="21" t="n">
        <f aca="false">ROUND(P6571*S6571,2)</f>
        <v>1.2</v>
      </c>
      <c r="U6571" s="21" t="n">
        <f aca="false">IF(T6571&lt;=10,1,IF(T6571&lt;=20,2,IF(T6571&lt;=30,3,IF(T6571&lt;=40,4,IF(T6571&lt;=50,5,IF(T6571&lt;=100,6,IF(T6571&lt;=250,7,8)))))))</f>
        <v>1</v>
      </c>
      <c r="V6571" s="21" t="n">
        <f aca="false">IF(AND(OR(Dashboard!$T$3="All",R6571=Dashboard!$T$3),OR(Dashboard!$T$4="All",D6571=Dashboard!$T$4)),1,0)</f>
        <v>1</v>
      </c>
      <c r="W6571" s="21" t="n">
        <f aca="false">IF(V6571=1,T6571+ROW()/10000000,0)</f>
        <v>1.2006571</v>
      </c>
    </row>
    <row r="6572" customFormat="false" ht="15" hidden="false" customHeight="false" outlineLevel="0" collapsed="false">
      <c r="A6572" s="0" t="n">
        <v>307702</v>
      </c>
      <c r="B6572" s="0" t="s">
        <v>4942</v>
      </c>
      <c r="C6572" s="0" t="n">
        <v>1</v>
      </c>
      <c r="D6572" s="0" t="s">
        <v>6924</v>
      </c>
      <c r="E6572" s="0" t="s">
        <v>14548</v>
      </c>
      <c r="F6572" s="0" t="s">
        <v>14500</v>
      </c>
      <c r="G6572" s="0" t="s">
        <v>14501</v>
      </c>
      <c r="H6572" s="0" t="s">
        <v>2310</v>
      </c>
      <c r="I6572" s="0" t="s">
        <v>2123</v>
      </c>
      <c r="J6572" s="0" t="s">
        <v>47</v>
      </c>
      <c r="K6572" s="0" t="s">
        <v>47</v>
      </c>
      <c r="L6572" s="0" t="s">
        <v>47</v>
      </c>
      <c r="M6572" s="0" t="s">
        <v>47</v>
      </c>
      <c r="N6572" s="0" t="n">
        <v>1</v>
      </c>
      <c r="O6572" s="0" t="n">
        <v>29</v>
      </c>
      <c r="P6572" s="0" t="n">
        <v>350</v>
      </c>
      <c r="Q6572" s="0" t="n">
        <v>2.7</v>
      </c>
      <c r="R6572" s="0" t="str">
        <f aca="false">INDEX(Lookup!$B$4:$B$18,MATCH(C6572,Lookup!$A$4:$A$18,0))</f>
        <v>India</v>
      </c>
      <c r="S6572" s="20" t="n">
        <f aca="false">INDEX(Lookup!$D$4:$D$18,MATCH(C6572,Lookup!$A$4:$A$18,0))</f>
        <v>0.012</v>
      </c>
      <c r="T6572" s="21" t="n">
        <f aca="false">ROUND(P6572*S6572,2)</f>
        <v>4.2</v>
      </c>
      <c r="U6572" s="21" t="n">
        <f aca="false">IF(T6572&lt;=10,1,IF(T6572&lt;=20,2,IF(T6572&lt;=30,3,IF(T6572&lt;=40,4,IF(T6572&lt;=50,5,IF(T6572&lt;=100,6,IF(T6572&lt;=250,7,8)))))))</f>
        <v>1</v>
      </c>
      <c r="V6572" s="21" t="n">
        <f aca="false">IF(AND(OR(Dashboard!$T$3="All",R6572=Dashboard!$T$3),OR(Dashboard!$T$4="All",D6572=Dashboard!$T$4)),1,0)</f>
        <v>1</v>
      </c>
      <c r="W6572" s="21" t="n">
        <f aca="false">IF(V6572=1,T6572+ROW()/10000000,0)</f>
        <v>4.2006572</v>
      </c>
    </row>
    <row r="6573" customFormat="false" ht="15" hidden="false" customHeight="false" outlineLevel="0" collapsed="false">
      <c r="A6573" s="0" t="n">
        <v>300300</v>
      </c>
      <c r="B6573" s="0" t="s">
        <v>14549</v>
      </c>
      <c r="C6573" s="0" t="n">
        <v>1</v>
      </c>
      <c r="D6573" s="0" t="s">
        <v>6924</v>
      </c>
      <c r="E6573" s="0" t="s">
        <v>14550</v>
      </c>
      <c r="F6573" s="0" t="s">
        <v>14500</v>
      </c>
      <c r="G6573" s="0" t="s">
        <v>14501</v>
      </c>
      <c r="H6573" s="0" t="s">
        <v>69</v>
      </c>
      <c r="I6573" s="0" t="s">
        <v>2123</v>
      </c>
      <c r="J6573" s="0" t="s">
        <v>47</v>
      </c>
      <c r="K6573" s="0" t="s">
        <v>47</v>
      </c>
      <c r="L6573" s="0" t="s">
        <v>47</v>
      </c>
      <c r="M6573" s="0" t="s">
        <v>47</v>
      </c>
      <c r="N6573" s="0" t="n">
        <v>2</v>
      </c>
      <c r="O6573" s="0" t="n">
        <v>58</v>
      </c>
      <c r="P6573" s="0" t="n">
        <v>750</v>
      </c>
      <c r="Q6573" s="0" t="n">
        <v>3</v>
      </c>
      <c r="R6573" s="0" t="str">
        <f aca="false">INDEX(Lookup!$B$4:$B$18,MATCH(C6573,Lookup!$A$4:$A$18,0))</f>
        <v>India</v>
      </c>
      <c r="S6573" s="20" t="n">
        <f aca="false">INDEX(Lookup!$D$4:$D$18,MATCH(C6573,Lookup!$A$4:$A$18,0))</f>
        <v>0.012</v>
      </c>
      <c r="T6573" s="21" t="n">
        <f aca="false">ROUND(P6573*S6573,2)</f>
        <v>9</v>
      </c>
      <c r="U6573" s="21" t="n">
        <f aca="false">IF(T6573&lt;=10,1,IF(T6573&lt;=20,2,IF(T6573&lt;=30,3,IF(T6573&lt;=40,4,IF(T6573&lt;=50,5,IF(T6573&lt;=100,6,IF(T6573&lt;=250,7,8)))))))</f>
        <v>1</v>
      </c>
      <c r="V6573" s="21" t="n">
        <f aca="false">IF(AND(OR(Dashboard!$T$3="All",R6573=Dashboard!$T$3),OR(Dashboard!$T$4="All",D6573=Dashboard!$T$4)),1,0)</f>
        <v>1</v>
      </c>
      <c r="W6573" s="21" t="n">
        <f aca="false">IF(V6573=1,T6573+ROW()/10000000,0)</f>
        <v>9.0006573</v>
      </c>
    </row>
    <row r="6574" customFormat="false" ht="15" hidden="false" customHeight="false" outlineLevel="0" collapsed="false">
      <c r="A6574" s="0" t="n">
        <v>3131</v>
      </c>
      <c r="B6574" s="0" t="s">
        <v>14551</v>
      </c>
      <c r="C6574" s="0" t="n">
        <v>1</v>
      </c>
      <c r="D6574" s="0" t="s">
        <v>6924</v>
      </c>
      <c r="E6574" s="0" t="s">
        <v>14552</v>
      </c>
      <c r="F6574" s="0" t="s">
        <v>14500</v>
      </c>
      <c r="G6574" s="0" t="s">
        <v>14501</v>
      </c>
      <c r="H6574" s="0" t="s">
        <v>2136</v>
      </c>
      <c r="I6574" s="0" t="s">
        <v>2123</v>
      </c>
      <c r="J6574" s="0" t="s">
        <v>46</v>
      </c>
      <c r="K6574" s="0" t="s">
        <v>47</v>
      </c>
      <c r="L6574" s="0" t="s">
        <v>47</v>
      </c>
      <c r="M6574" s="0" t="s">
        <v>47</v>
      </c>
      <c r="N6574" s="0" t="n">
        <v>2</v>
      </c>
      <c r="O6574" s="0" t="n">
        <v>169</v>
      </c>
      <c r="P6574" s="0" t="n">
        <v>900</v>
      </c>
      <c r="Q6574" s="0" t="n">
        <v>2.6</v>
      </c>
      <c r="R6574" s="0" t="str">
        <f aca="false">INDEX(Lookup!$B$4:$B$18,MATCH(C6574,Lookup!$A$4:$A$18,0))</f>
        <v>India</v>
      </c>
      <c r="S6574" s="20" t="n">
        <f aca="false">INDEX(Lookup!$D$4:$D$18,MATCH(C6574,Lookup!$A$4:$A$18,0))</f>
        <v>0.012</v>
      </c>
      <c r="T6574" s="21" t="n">
        <f aca="false">ROUND(P6574*S6574,2)</f>
        <v>10.8</v>
      </c>
      <c r="U6574" s="21" t="n">
        <f aca="false">IF(T6574&lt;=10,1,IF(T6574&lt;=20,2,IF(T6574&lt;=30,3,IF(T6574&lt;=40,4,IF(T6574&lt;=50,5,IF(T6574&lt;=100,6,IF(T6574&lt;=250,7,8)))))))</f>
        <v>2</v>
      </c>
      <c r="V6574" s="21" t="n">
        <f aca="false">IF(AND(OR(Dashboard!$T$3="All",R6574=Dashboard!$T$3),OR(Dashboard!$T$4="All",D6574=Dashboard!$T$4)),1,0)</f>
        <v>1</v>
      </c>
      <c r="W6574" s="21" t="n">
        <f aca="false">IF(V6574=1,T6574+ROW()/10000000,0)</f>
        <v>10.8006574</v>
      </c>
    </row>
    <row r="6575" customFormat="false" ht="15" hidden="false" customHeight="false" outlineLevel="0" collapsed="false">
      <c r="A6575" s="0" t="n">
        <v>18446480</v>
      </c>
      <c r="B6575" s="0" t="s">
        <v>14553</v>
      </c>
      <c r="C6575" s="0" t="n">
        <v>1</v>
      </c>
      <c r="D6575" s="0" t="s">
        <v>6924</v>
      </c>
      <c r="E6575" s="0" t="s">
        <v>14554</v>
      </c>
      <c r="F6575" s="0" t="s">
        <v>14500</v>
      </c>
      <c r="G6575" s="0" t="s">
        <v>14501</v>
      </c>
      <c r="H6575" s="0" t="s">
        <v>14555</v>
      </c>
      <c r="I6575" s="0" t="s">
        <v>2123</v>
      </c>
      <c r="J6575" s="0" t="s">
        <v>47</v>
      </c>
      <c r="K6575" s="0" t="s">
        <v>46</v>
      </c>
      <c r="L6575" s="0" t="s">
        <v>47</v>
      </c>
      <c r="M6575" s="0" t="s">
        <v>47</v>
      </c>
      <c r="N6575" s="0" t="n">
        <v>1</v>
      </c>
      <c r="O6575" s="0" t="n">
        <v>11</v>
      </c>
      <c r="P6575" s="0" t="n">
        <v>250</v>
      </c>
      <c r="Q6575" s="0" t="n">
        <v>2.7</v>
      </c>
      <c r="R6575" s="0" t="str">
        <f aca="false">INDEX(Lookup!$B$4:$B$18,MATCH(C6575,Lookup!$A$4:$A$18,0))</f>
        <v>India</v>
      </c>
      <c r="S6575" s="20" t="n">
        <f aca="false">INDEX(Lookup!$D$4:$D$18,MATCH(C6575,Lookup!$A$4:$A$18,0))</f>
        <v>0.012</v>
      </c>
      <c r="T6575" s="21" t="n">
        <f aca="false">ROUND(P6575*S6575,2)</f>
        <v>3</v>
      </c>
      <c r="U6575" s="21" t="n">
        <f aca="false">IF(T6575&lt;=10,1,IF(T6575&lt;=20,2,IF(T6575&lt;=30,3,IF(T6575&lt;=40,4,IF(T6575&lt;=50,5,IF(T6575&lt;=100,6,IF(T6575&lt;=250,7,8)))))))</f>
        <v>1</v>
      </c>
      <c r="V6575" s="21" t="n">
        <f aca="false">IF(AND(OR(Dashboard!$T$3="All",R6575=Dashboard!$T$3),OR(Dashboard!$T$4="All",D6575=Dashboard!$T$4)),1,0)</f>
        <v>1</v>
      </c>
      <c r="W6575" s="21" t="n">
        <f aca="false">IF(V6575=1,T6575+ROW()/10000000,0)</f>
        <v>3.0006575</v>
      </c>
    </row>
    <row r="6576" customFormat="false" ht="15" hidden="false" customHeight="false" outlineLevel="0" collapsed="false">
      <c r="A6576" s="0" t="n">
        <v>311383</v>
      </c>
      <c r="B6576" s="0" t="s">
        <v>12389</v>
      </c>
      <c r="C6576" s="0" t="n">
        <v>1</v>
      </c>
      <c r="D6576" s="0" t="s">
        <v>6924</v>
      </c>
      <c r="E6576" s="0" t="s">
        <v>14556</v>
      </c>
      <c r="F6576" s="0" t="s">
        <v>14500</v>
      </c>
      <c r="G6576" s="0" t="s">
        <v>14501</v>
      </c>
      <c r="H6576" s="0" t="s">
        <v>2128</v>
      </c>
      <c r="I6576" s="0" t="s">
        <v>2123</v>
      </c>
      <c r="J6576" s="0" t="s">
        <v>47</v>
      </c>
      <c r="K6576" s="0" t="s">
        <v>46</v>
      </c>
      <c r="L6576" s="0" t="s">
        <v>47</v>
      </c>
      <c r="M6576" s="0" t="s">
        <v>47</v>
      </c>
      <c r="N6576" s="0" t="n">
        <v>1</v>
      </c>
      <c r="O6576" s="0" t="n">
        <v>55</v>
      </c>
      <c r="P6576" s="0" t="n">
        <v>350</v>
      </c>
      <c r="Q6576" s="0" t="n">
        <v>2.8</v>
      </c>
      <c r="R6576" s="0" t="str">
        <f aca="false">INDEX(Lookup!$B$4:$B$18,MATCH(C6576,Lookup!$A$4:$A$18,0))</f>
        <v>India</v>
      </c>
      <c r="S6576" s="20" t="n">
        <f aca="false">INDEX(Lookup!$D$4:$D$18,MATCH(C6576,Lookup!$A$4:$A$18,0))</f>
        <v>0.012</v>
      </c>
      <c r="T6576" s="21" t="n">
        <f aca="false">ROUND(P6576*S6576,2)</f>
        <v>4.2</v>
      </c>
      <c r="U6576" s="21" t="n">
        <f aca="false">IF(T6576&lt;=10,1,IF(T6576&lt;=20,2,IF(T6576&lt;=30,3,IF(T6576&lt;=40,4,IF(T6576&lt;=50,5,IF(T6576&lt;=100,6,IF(T6576&lt;=250,7,8)))))))</f>
        <v>1</v>
      </c>
      <c r="V6576" s="21" t="n">
        <f aca="false">IF(AND(OR(Dashboard!$T$3="All",R6576=Dashboard!$T$3),OR(Dashboard!$T$4="All",D6576=Dashboard!$T$4)),1,0)</f>
        <v>1</v>
      </c>
      <c r="W6576" s="21" t="n">
        <f aca="false">IF(V6576=1,T6576+ROW()/10000000,0)</f>
        <v>4.2006576</v>
      </c>
    </row>
    <row r="6577" customFormat="false" ht="15" hidden="false" customHeight="false" outlineLevel="0" collapsed="false">
      <c r="A6577" s="0" t="n">
        <v>2751</v>
      </c>
      <c r="B6577" s="0" t="s">
        <v>14557</v>
      </c>
      <c r="C6577" s="0" t="n">
        <v>1</v>
      </c>
      <c r="D6577" s="0" t="s">
        <v>6924</v>
      </c>
      <c r="E6577" s="0" t="s">
        <v>14558</v>
      </c>
      <c r="F6577" s="0" t="s">
        <v>14500</v>
      </c>
      <c r="G6577" s="0" t="s">
        <v>14501</v>
      </c>
      <c r="H6577" s="0" t="s">
        <v>2359</v>
      </c>
      <c r="I6577" s="0" t="s">
        <v>2123</v>
      </c>
      <c r="J6577" s="0" t="s">
        <v>46</v>
      </c>
      <c r="K6577" s="0" t="s">
        <v>46</v>
      </c>
      <c r="L6577" s="0" t="s">
        <v>47</v>
      </c>
      <c r="M6577" s="0" t="s">
        <v>47</v>
      </c>
      <c r="N6577" s="0" t="n">
        <v>3</v>
      </c>
      <c r="O6577" s="0" t="n">
        <v>102</v>
      </c>
      <c r="P6577" s="0" t="n">
        <v>1000</v>
      </c>
      <c r="Q6577" s="0" t="n">
        <v>3.2</v>
      </c>
      <c r="R6577" s="0" t="str">
        <f aca="false">INDEX(Lookup!$B$4:$B$18,MATCH(C6577,Lookup!$A$4:$A$18,0))</f>
        <v>India</v>
      </c>
      <c r="S6577" s="20" t="n">
        <f aca="false">INDEX(Lookup!$D$4:$D$18,MATCH(C6577,Lookup!$A$4:$A$18,0))</f>
        <v>0.012</v>
      </c>
      <c r="T6577" s="21" t="n">
        <f aca="false">ROUND(P6577*S6577,2)</f>
        <v>12</v>
      </c>
      <c r="U6577" s="21" t="n">
        <f aca="false">IF(T6577&lt;=10,1,IF(T6577&lt;=20,2,IF(T6577&lt;=30,3,IF(T6577&lt;=40,4,IF(T6577&lt;=50,5,IF(T6577&lt;=100,6,IF(T6577&lt;=250,7,8)))))))</f>
        <v>2</v>
      </c>
      <c r="V6577" s="21" t="n">
        <f aca="false">IF(AND(OR(Dashboard!$T$3="All",R6577=Dashboard!$T$3),OR(Dashboard!$T$4="All",D6577=Dashboard!$T$4)),1,0)</f>
        <v>1</v>
      </c>
      <c r="W6577" s="21" t="n">
        <f aca="false">IF(V6577=1,T6577+ROW()/10000000,0)</f>
        <v>12.0006577</v>
      </c>
    </row>
    <row r="6578" customFormat="false" ht="15" hidden="false" customHeight="false" outlineLevel="0" collapsed="false">
      <c r="A6578" s="0" t="n">
        <v>18395392</v>
      </c>
      <c r="B6578" s="0" t="s">
        <v>7281</v>
      </c>
      <c r="C6578" s="0" t="n">
        <v>1</v>
      </c>
      <c r="D6578" s="0" t="s">
        <v>6924</v>
      </c>
      <c r="E6578" s="0" t="s">
        <v>14559</v>
      </c>
      <c r="F6578" s="0" t="s">
        <v>14500</v>
      </c>
      <c r="G6578" s="0" t="s">
        <v>14501</v>
      </c>
      <c r="H6578" s="0" t="s">
        <v>3015</v>
      </c>
      <c r="I6578" s="0" t="s">
        <v>2123</v>
      </c>
      <c r="J6578" s="0" t="s">
        <v>47</v>
      </c>
      <c r="K6578" s="0" t="s">
        <v>47</v>
      </c>
      <c r="L6578" s="0" t="s">
        <v>47</v>
      </c>
      <c r="M6578" s="0" t="s">
        <v>47</v>
      </c>
      <c r="N6578" s="0" t="n">
        <v>1</v>
      </c>
      <c r="O6578" s="0" t="n">
        <v>10</v>
      </c>
      <c r="P6578" s="0" t="n">
        <v>250</v>
      </c>
      <c r="Q6578" s="0" t="n">
        <v>2.9</v>
      </c>
      <c r="R6578" s="0" t="str">
        <f aca="false">INDEX(Lookup!$B$4:$B$18,MATCH(C6578,Lookup!$A$4:$A$18,0))</f>
        <v>India</v>
      </c>
      <c r="S6578" s="20" t="n">
        <f aca="false">INDEX(Lookup!$D$4:$D$18,MATCH(C6578,Lookup!$A$4:$A$18,0))</f>
        <v>0.012</v>
      </c>
      <c r="T6578" s="21" t="n">
        <f aca="false">ROUND(P6578*S6578,2)</f>
        <v>3</v>
      </c>
      <c r="U6578" s="21" t="n">
        <f aca="false">IF(T6578&lt;=10,1,IF(T6578&lt;=20,2,IF(T6578&lt;=30,3,IF(T6578&lt;=40,4,IF(T6578&lt;=50,5,IF(T6578&lt;=100,6,IF(T6578&lt;=250,7,8)))))))</f>
        <v>1</v>
      </c>
      <c r="V6578" s="21" t="n">
        <f aca="false">IF(AND(OR(Dashboard!$T$3="All",R6578=Dashboard!$T$3),OR(Dashboard!$T$4="All",D6578=Dashboard!$T$4)),1,0)</f>
        <v>1</v>
      </c>
      <c r="W6578" s="21" t="n">
        <f aca="false">IF(V6578=1,T6578+ROW()/10000000,0)</f>
        <v>3.0006578</v>
      </c>
    </row>
    <row r="6579" customFormat="false" ht="15" hidden="false" customHeight="false" outlineLevel="0" collapsed="false">
      <c r="A6579" s="0" t="n">
        <v>306067</v>
      </c>
      <c r="B6579" s="0" t="s">
        <v>10859</v>
      </c>
      <c r="C6579" s="0" t="n">
        <v>1</v>
      </c>
      <c r="D6579" s="0" t="s">
        <v>6924</v>
      </c>
      <c r="E6579" s="0" t="s">
        <v>14560</v>
      </c>
      <c r="F6579" s="0" t="s">
        <v>14500</v>
      </c>
      <c r="G6579" s="0" t="s">
        <v>14501</v>
      </c>
      <c r="H6579" s="0" t="s">
        <v>2784</v>
      </c>
      <c r="I6579" s="0" t="s">
        <v>2123</v>
      </c>
      <c r="J6579" s="0" t="s">
        <v>47</v>
      </c>
      <c r="K6579" s="0" t="s">
        <v>47</v>
      </c>
      <c r="L6579" s="0" t="s">
        <v>47</v>
      </c>
      <c r="M6579" s="0" t="s">
        <v>47</v>
      </c>
      <c r="N6579" s="0" t="n">
        <v>2</v>
      </c>
      <c r="O6579" s="0" t="n">
        <v>135</v>
      </c>
      <c r="P6579" s="0" t="n">
        <v>600</v>
      </c>
      <c r="Q6579" s="0" t="n">
        <v>2.6</v>
      </c>
      <c r="R6579" s="0" t="str">
        <f aca="false">INDEX(Lookup!$B$4:$B$18,MATCH(C6579,Lookup!$A$4:$A$18,0))</f>
        <v>India</v>
      </c>
      <c r="S6579" s="20" t="n">
        <f aca="false">INDEX(Lookup!$D$4:$D$18,MATCH(C6579,Lookup!$A$4:$A$18,0))</f>
        <v>0.012</v>
      </c>
      <c r="T6579" s="21" t="n">
        <f aca="false">ROUND(P6579*S6579,2)</f>
        <v>7.2</v>
      </c>
      <c r="U6579" s="21" t="n">
        <f aca="false">IF(T6579&lt;=10,1,IF(T6579&lt;=20,2,IF(T6579&lt;=30,3,IF(T6579&lt;=40,4,IF(T6579&lt;=50,5,IF(T6579&lt;=100,6,IF(T6579&lt;=250,7,8)))))))</f>
        <v>1</v>
      </c>
      <c r="V6579" s="21" t="n">
        <f aca="false">IF(AND(OR(Dashboard!$T$3="All",R6579=Dashboard!$T$3),OR(Dashboard!$T$4="All",D6579=Dashboard!$T$4)),1,0)</f>
        <v>1</v>
      </c>
      <c r="W6579" s="21" t="n">
        <f aca="false">IF(V6579=1,T6579+ROW()/10000000,0)</f>
        <v>7.2006579</v>
      </c>
    </row>
    <row r="6580" customFormat="false" ht="15" hidden="false" customHeight="false" outlineLevel="0" collapsed="false">
      <c r="A6580" s="0" t="n">
        <v>8688</v>
      </c>
      <c r="B6580" s="0" t="s">
        <v>14561</v>
      </c>
      <c r="C6580" s="0" t="n">
        <v>1</v>
      </c>
      <c r="D6580" s="0" t="s">
        <v>6924</v>
      </c>
      <c r="E6580" s="0" t="s">
        <v>14562</v>
      </c>
      <c r="F6580" s="0" t="s">
        <v>14500</v>
      </c>
      <c r="G6580" s="0" t="s">
        <v>14501</v>
      </c>
      <c r="H6580" s="0" t="s">
        <v>2128</v>
      </c>
      <c r="I6580" s="0" t="s">
        <v>2123</v>
      </c>
      <c r="J6580" s="0" t="s">
        <v>47</v>
      </c>
      <c r="K6580" s="0" t="s">
        <v>47</v>
      </c>
      <c r="L6580" s="0" t="s">
        <v>47</v>
      </c>
      <c r="M6580" s="0" t="s">
        <v>47</v>
      </c>
      <c r="N6580" s="0" t="n">
        <v>1</v>
      </c>
      <c r="O6580" s="0" t="n">
        <v>25</v>
      </c>
      <c r="P6580" s="0" t="n">
        <v>300</v>
      </c>
      <c r="Q6580" s="0" t="n">
        <v>3.1</v>
      </c>
      <c r="R6580" s="0" t="str">
        <f aca="false">INDEX(Lookup!$B$4:$B$18,MATCH(C6580,Lookup!$A$4:$A$18,0))</f>
        <v>India</v>
      </c>
      <c r="S6580" s="20" t="n">
        <f aca="false">INDEX(Lookup!$D$4:$D$18,MATCH(C6580,Lookup!$A$4:$A$18,0))</f>
        <v>0.012</v>
      </c>
      <c r="T6580" s="21" t="n">
        <f aca="false">ROUND(P6580*S6580,2)</f>
        <v>3.6</v>
      </c>
      <c r="U6580" s="21" t="n">
        <f aca="false">IF(T6580&lt;=10,1,IF(T6580&lt;=20,2,IF(T6580&lt;=30,3,IF(T6580&lt;=40,4,IF(T6580&lt;=50,5,IF(T6580&lt;=100,6,IF(T6580&lt;=250,7,8)))))))</f>
        <v>1</v>
      </c>
      <c r="V6580" s="21" t="n">
        <f aca="false">IF(AND(OR(Dashboard!$T$3="All",R6580=Dashboard!$T$3),OR(Dashboard!$T$4="All",D6580=Dashboard!$T$4)),1,0)</f>
        <v>1</v>
      </c>
      <c r="W6580" s="21" t="n">
        <f aca="false">IF(V6580=1,T6580+ROW()/10000000,0)</f>
        <v>3.600658</v>
      </c>
    </row>
    <row r="6581" customFormat="false" ht="15" hidden="false" customHeight="false" outlineLevel="0" collapsed="false">
      <c r="A6581" s="0" t="n">
        <v>7306</v>
      </c>
      <c r="B6581" s="0" t="s">
        <v>14563</v>
      </c>
      <c r="C6581" s="0" t="n">
        <v>1</v>
      </c>
      <c r="D6581" s="0" t="s">
        <v>6924</v>
      </c>
      <c r="E6581" s="0" t="s">
        <v>14564</v>
      </c>
      <c r="F6581" s="0" t="s">
        <v>14500</v>
      </c>
      <c r="G6581" s="0" t="s">
        <v>14501</v>
      </c>
      <c r="H6581" s="0" t="s">
        <v>4128</v>
      </c>
      <c r="I6581" s="0" t="s">
        <v>2123</v>
      </c>
      <c r="J6581" s="0" t="s">
        <v>47</v>
      </c>
      <c r="K6581" s="0" t="s">
        <v>47</v>
      </c>
      <c r="L6581" s="0" t="s">
        <v>47</v>
      </c>
      <c r="M6581" s="0" t="s">
        <v>47</v>
      </c>
      <c r="N6581" s="0" t="n">
        <v>1</v>
      </c>
      <c r="O6581" s="0" t="n">
        <v>79</v>
      </c>
      <c r="P6581" s="0" t="n">
        <v>150</v>
      </c>
      <c r="Q6581" s="0" t="n">
        <v>3.4</v>
      </c>
      <c r="R6581" s="0" t="str">
        <f aca="false">INDEX(Lookup!$B$4:$B$18,MATCH(C6581,Lookup!$A$4:$A$18,0))</f>
        <v>India</v>
      </c>
      <c r="S6581" s="20" t="n">
        <f aca="false">INDEX(Lookup!$D$4:$D$18,MATCH(C6581,Lookup!$A$4:$A$18,0))</f>
        <v>0.012</v>
      </c>
      <c r="T6581" s="21" t="n">
        <f aca="false">ROUND(P6581*S6581,2)</f>
        <v>1.8</v>
      </c>
      <c r="U6581" s="21" t="n">
        <f aca="false">IF(T6581&lt;=10,1,IF(T6581&lt;=20,2,IF(T6581&lt;=30,3,IF(T6581&lt;=40,4,IF(T6581&lt;=50,5,IF(T6581&lt;=100,6,IF(T6581&lt;=250,7,8)))))))</f>
        <v>1</v>
      </c>
      <c r="V6581" s="21" t="n">
        <f aca="false">IF(AND(OR(Dashboard!$T$3="All",R6581=Dashboard!$T$3),OR(Dashboard!$T$4="All",D6581=Dashboard!$T$4)),1,0)</f>
        <v>1</v>
      </c>
      <c r="W6581" s="21" t="n">
        <f aca="false">IF(V6581=1,T6581+ROW()/10000000,0)</f>
        <v>1.8006581</v>
      </c>
    </row>
    <row r="6582" customFormat="false" ht="15" hidden="false" customHeight="false" outlineLevel="0" collapsed="false">
      <c r="A6582" s="0" t="n">
        <v>18277238</v>
      </c>
      <c r="B6582" s="0" t="s">
        <v>14565</v>
      </c>
      <c r="C6582" s="0" t="n">
        <v>1</v>
      </c>
      <c r="D6582" s="0" t="s">
        <v>6924</v>
      </c>
      <c r="E6582" s="0" t="s">
        <v>14566</v>
      </c>
      <c r="F6582" s="0" t="s">
        <v>14500</v>
      </c>
      <c r="G6582" s="0" t="s">
        <v>14501</v>
      </c>
      <c r="H6582" s="0" t="s">
        <v>2288</v>
      </c>
      <c r="I6582" s="0" t="s">
        <v>2123</v>
      </c>
      <c r="J6582" s="0" t="s">
        <v>47</v>
      </c>
      <c r="K6582" s="0" t="s">
        <v>46</v>
      </c>
      <c r="L6582" s="0" t="s">
        <v>47</v>
      </c>
      <c r="M6582" s="0" t="s">
        <v>47</v>
      </c>
      <c r="N6582" s="0" t="n">
        <v>2</v>
      </c>
      <c r="O6582" s="0" t="n">
        <v>13</v>
      </c>
      <c r="P6582" s="0" t="n">
        <v>800</v>
      </c>
      <c r="Q6582" s="0" t="n">
        <v>3.2</v>
      </c>
      <c r="R6582" s="0" t="str">
        <f aca="false">INDEX(Lookup!$B$4:$B$18,MATCH(C6582,Lookup!$A$4:$A$18,0))</f>
        <v>India</v>
      </c>
      <c r="S6582" s="20" t="n">
        <f aca="false">INDEX(Lookup!$D$4:$D$18,MATCH(C6582,Lookup!$A$4:$A$18,0))</f>
        <v>0.012</v>
      </c>
      <c r="T6582" s="21" t="n">
        <f aca="false">ROUND(P6582*S6582,2)</f>
        <v>9.6</v>
      </c>
      <c r="U6582" s="21" t="n">
        <f aca="false">IF(T6582&lt;=10,1,IF(T6582&lt;=20,2,IF(T6582&lt;=30,3,IF(T6582&lt;=40,4,IF(T6582&lt;=50,5,IF(T6582&lt;=100,6,IF(T6582&lt;=250,7,8)))))))</f>
        <v>1</v>
      </c>
      <c r="V6582" s="21" t="n">
        <f aca="false">IF(AND(OR(Dashboard!$T$3="All",R6582=Dashboard!$T$3),OR(Dashboard!$T$4="All",D6582=Dashboard!$T$4)),1,0)</f>
        <v>1</v>
      </c>
      <c r="W6582" s="21" t="n">
        <f aca="false">IF(V6582=1,T6582+ROW()/10000000,0)</f>
        <v>9.6006582</v>
      </c>
    </row>
    <row r="6583" customFormat="false" ht="15" hidden="false" customHeight="false" outlineLevel="0" collapsed="false">
      <c r="A6583" s="0" t="n">
        <v>18107869</v>
      </c>
      <c r="B6583" s="0" t="s">
        <v>14567</v>
      </c>
      <c r="C6583" s="0" t="n">
        <v>1</v>
      </c>
      <c r="D6583" s="0" t="s">
        <v>6924</v>
      </c>
      <c r="E6583" s="0" t="s">
        <v>14568</v>
      </c>
      <c r="F6583" s="0" t="s">
        <v>14500</v>
      </c>
      <c r="G6583" s="0" t="s">
        <v>14501</v>
      </c>
      <c r="H6583" s="0" t="s">
        <v>402</v>
      </c>
      <c r="I6583" s="0" t="s">
        <v>2123</v>
      </c>
      <c r="J6583" s="0" t="s">
        <v>47</v>
      </c>
      <c r="K6583" s="0" t="s">
        <v>47</v>
      </c>
      <c r="L6583" s="0" t="s">
        <v>47</v>
      </c>
      <c r="M6583" s="0" t="s">
        <v>47</v>
      </c>
      <c r="N6583" s="0" t="n">
        <v>1</v>
      </c>
      <c r="O6583" s="0" t="n">
        <v>12</v>
      </c>
      <c r="P6583" s="0" t="n">
        <v>300</v>
      </c>
      <c r="Q6583" s="0" t="n">
        <v>3</v>
      </c>
      <c r="R6583" s="0" t="str">
        <f aca="false">INDEX(Lookup!$B$4:$B$18,MATCH(C6583,Lookup!$A$4:$A$18,0))</f>
        <v>India</v>
      </c>
      <c r="S6583" s="20" t="n">
        <f aca="false">INDEX(Lookup!$D$4:$D$18,MATCH(C6583,Lookup!$A$4:$A$18,0))</f>
        <v>0.012</v>
      </c>
      <c r="T6583" s="21" t="n">
        <f aca="false">ROUND(P6583*S6583,2)</f>
        <v>3.6</v>
      </c>
      <c r="U6583" s="21" t="n">
        <f aca="false">IF(T6583&lt;=10,1,IF(T6583&lt;=20,2,IF(T6583&lt;=30,3,IF(T6583&lt;=40,4,IF(T6583&lt;=50,5,IF(T6583&lt;=100,6,IF(T6583&lt;=250,7,8)))))))</f>
        <v>1</v>
      </c>
      <c r="V6583" s="21" t="n">
        <f aca="false">IF(AND(OR(Dashboard!$T$3="All",R6583=Dashboard!$T$3),OR(Dashboard!$T$4="All",D6583=Dashboard!$T$4)),1,0)</f>
        <v>1</v>
      </c>
      <c r="W6583" s="21" t="n">
        <f aca="false">IF(V6583=1,T6583+ROW()/10000000,0)</f>
        <v>3.6006583</v>
      </c>
    </row>
    <row r="6584" customFormat="false" ht="15" hidden="false" customHeight="false" outlineLevel="0" collapsed="false">
      <c r="A6584" s="0" t="n">
        <v>7442</v>
      </c>
      <c r="B6584" s="0" t="s">
        <v>14569</v>
      </c>
      <c r="C6584" s="0" t="n">
        <v>1</v>
      </c>
      <c r="D6584" s="0" t="s">
        <v>6924</v>
      </c>
      <c r="E6584" s="0" t="s">
        <v>14570</v>
      </c>
      <c r="F6584" s="0" t="s">
        <v>14500</v>
      </c>
      <c r="G6584" s="0" t="s">
        <v>14501</v>
      </c>
      <c r="H6584" s="0" t="s">
        <v>14571</v>
      </c>
      <c r="I6584" s="0" t="s">
        <v>2123</v>
      </c>
      <c r="J6584" s="0" t="s">
        <v>47</v>
      </c>
      <c r="K6584" s="0" t="s">
        <v>47</v>
      </c>
      <c r="L6584" s="0" t="s">
        <v>47</v>
      </c>
      <c r="M6584" s="0" t="s">
        <v>47</v>
      </c>
      <c r="N6584" s="0" t="n">
        <v>2</v>
      </c>
      <c r="O6584" s="0" t="n">
        <v>22</v>
      </c>
      <c r="P6584" s="0" t="n">
        <v>600</v>
      </c>
      <c r="Q6584" s="0" t="n">
        <v>2.6</v>
      </c>
      <c r="R6584" s="0" t="str">
        <f aca="false">INDEX(Lookup!$B$4:$B$18,MATCH(C6584,Lookup!$A$4:$A$18,0))</f>
        <v>India</v>
      </c>
      <c r="S6584" s="20" t="n">
        <f aca="false">INDEX(Lookup!$D$4:$D$18,MATCH(C6584,Lookup!$A$4:$A$18,0))</f>
        <v>0.012</v>
      </c>
      <c r="T6584" s="21" t="n">
        <f aca="false">ROUND(P6584*S6584,2)</f>
        <v>7.2</v>
      </c>
      <c r="U6584" s="21" t="n">
        <f aca="false">IF(T6584&lt;=10,1,IF(T6584&lt;=20,2,IF(T6584&lt;=30,3,IF(T6584&lt;=40,4,IF(T6584&lt;=50,5,IF(T6584&lt;=100,6,IF(T6584&lt;=250,7,8)))))))</f>
        <v>1</v>
      </c>
      <c r="V6584" s="21" t="n">
        <f aca="false">IF(AND(OR(Dashboard!$T$3="All",R6584=Dashboard!$T$3),OR(Dashboard!$T$4="All",D6584=Dashboard!$T$4)),1,0)</f>
        <v>1</v>
      </c>
      <c r="W6584" s="21" t="n">
        <f aca="false">IF(V6584=1,T6584+ROW()/10000000,0)</f>
        <v>7.2006584</v>
      </c>
    </row>
    <row r="6585" customFormat="false" ht="15" hidden="false" customHeight="false" outlineLevel="0" collapsed="false">
      <c r="A6585" s="0" t="n">
        <v>7448</v>
      </c>
      <c r="B6585" s="0" t="s">
        <v>14572</v>
      </c>
      <c r="C6585" s="0" t="n">
        <v>1</v>
      </c>
      <c r="D6585" s="0" t="s">
        <v>6924</v>
      </c>
      <c r="E6585" s="0" t="s">
        <v>14573</v>
      </c>
      <c r="F6585" s="0" t="s">
        <v>14500</v>
      </c>
      <c r="G6585" s="0" t="s">
        <v>14501</v>
      </c>
      <c r="H6585" s="0" t="s">
        <v>2128</v>
      </c>
      <c r="I6585" s="0" t="s">
        <v>2123</v>
      </c>
      <c r="J6585" s="0" t="s">
        <v>47</v>
      </c>
      <c r="K6585" s="0" t="s">
        <v>47</v>
      </c>
      <c r="L6585" s="0" t="s">
        <v>47</v>
      </c>
      <c r="M6585" s="0" t="s">
        <v>47</v>
      </c>
      <c r="N6585" s="0" t="n">
        <v>2</v>
      </c>
      <c r="O6585" s="0" t="n">
        <v>5</v>
      </c>
      <c r="P6585" s="0" t="n">
        <v>600</v>
      </c>
      <c r="Q6585" s="0" t="n">
        <v>2.9</v>
      </c>
      <c r="R6585" s="0" t="str">
        <f aca="false">INDEX(Lookup!$B$4:$B$18,MATCH(C6585,Lookup!$A$4:$A$18,0))</f>
        <v>India</v>
      </c>
      <c r="S6585" s="20" t="n">
        <f aca="false">INDEX(Lookup!$D$4:$D$18,MATCH(C6585,Lookup!$A$4:$A$18,0))</f>
        <v>0.012</v>
      </c>
      <c r="T6585" s="21" t="n">
        <f aca="false">ROUND(P6585*S6585,2)</f>
        <v>7.2</v>
      </c>
      <c r="U6585" s="21" t="n">
        <f aca="false">IF(T6585&lt;=10,1,IF(T6585&lt;=20,2,IF(T6585&lt;=30,3,IF(T6585&lt;=40,4,IF(T6585&lt;=50,5,IF(T6585&lt;=100,6,IF(T6585&lt;=250,7,8)))))))</f>
        <v>1</v>
      </c>
      <c r="V6585" s="21" t="n">
        <f aca="false">IF(AND(OR(Dashboard!$T$3="All",R6585=Dashboard!$T$3),OR(Dashboard!$T$4="All",D6585=Dashboard!$T$4)),1,0)</f>
        <v>1</v>
      </c>
      <c r="W6585" s="21" t="n">
        <f aca="false">IF(V6585=1,T6585+ROW()/10000000,0)</f>
        <v>7.2006585</v>
      </c>
    </row>
    <row r="6586" customFormat="false" ht="15" hidden="false" customHeight="false" outlineLevel="0" collapsed="false">
      <c r="A6586" s="0" t="n">
        <v>307075</v>
      </c>
      <c r="B6586" s="0" t="s">
        <v>3343</v>
      </c>
      <c r="C6586" s="0" t="n">
        <v>1</v>
      </c>
      <c r="D6586" s="0" t="s">
        <v>6924</v>
      </c>
      <c r="E6586" s="0" t="s">
        <v>14574</v>
      </c>
      <c r="F6586" s="0" t="s">
        <v>14500</v>
      </c>
      <c r="G6586" s="0" t="s">
        <v>14501</v>
      </c>
      <c r="H6586" s="0" t="s">
        <v>3345</v>
      </c>
      <c r="I6586" s="0" t="s">
        <v>2123</v>
      </c>
      <c r="J6586" s="0" t="s">
        <v>47</v>
      </c>
      <c r="K6586" s="0" t="s">
        <v>47</v>
      </c>
      <c r="L6586" s="0" t="s">
        <v>47</v>
      </c>
      <c r="M6586" s="0" t="s">
        <v>47</v>
      </c>
      <c r="N6586" s="0" t="n">
        <v>1</v>
      </c>
      <c r="O6586" s="0" t="n">
        <v>33</v>
      </c>
      <c r="P6586" s="0" t="n">
        <v>400</v>
      </c>
      <c r="Q6586" s="0" t="n">
        <v>2.8</v>
      </c>
      <c r="R6586" s="0" t="str">
        <f aca="false">INDEX(Lookup!$B$4:$B$18,MATCH(C6586,Lookup!$A$4:$A$18,0))</f>
        <v>India</v>
      </c>
      <c r="S6586" s="20" t="n">
        <f aca="false">INDEX(Lookup!$D$4:$D$18,MATCH(C6586,Lookup!$A$4:$A$18,0))</f>
        <v>0.012</v>
      </c>
      <c r="T6586" s="21" t="n">
        <f aca="false">ROUND(P6586*S6586,2)</f>
        <v>4.8</v>
      </c>
      <c r="U6586" s="21" t="n">
        <f aca="false">IF(T6586&lt;=10,1,IF(T6586&lt;=20,2,IF(T6586&lt;=30,3,IF(T6586&lt;=40,4,IF(T6586&lt;=50,5,IF(T6586&lt;=100,6,IF(T6586&lt;=250,7,8)))))))</f>
        <v>1</v>
      </c>
      <c r="V6586" s="21" t="n">
        <f aca="false">IF(AND(OR(Dashboard!$T$3="All",R6586=Dashboard!$T$3),OR(Dashboard!$T$4="All",D6586=Dashboard!$T$4)),1,0)</f>
        <v>1</v>
      </c>
      <c r="W6586" s="21" t="n">
        <f aca="false">IF(V6586=1,T6586+ROW()/10000000,0)</f>
        <v>4.8006586</v>
      </c>
    </row>
    <row r="6587" customFormat="false" ht="15" hidden="false" customHeight="false" outlineLevel="0" collapsed="false">
      <c r="A6587" s="0" t="n">
        <v>305392</v>
      </c>
      <c r="B6587" s="0" t="s">
        <v>2321</v>
      </c>
      <c r="C6587" s="0" t="n">
        <v>1</v>
      </c>
      <c r="D6587" s="0" t="s">
        <v>6924</v>
      </c>
      <c r="E6587" s="0" t="s">
        <v>14575</v>
      </c>
      <c r="F6587" s="0" t="s">
        <v>14500</v>
      </c>
      <c r="G6587" s="0" t="s">
        <v>14501</v>
      </c>
      <c r="H6587" s="0" t="s">
        <v>2860</v>
      </c>
      <c r="I6587" s="0" t="s">
        <v>2123</v>
      </c>
      <c r="J6587" s="0" t="s">
        <v>47</v>
      </c>
      <c r="K6587" s="0" t="s">
        <v>46</v>
      </c>
      <c r="L6587" s="0" t="s">
        <v>47</v>
      </c>
      <c r="M6587" s="0" t="s">
        <v>47</v>
      </c>
      <c r="N6587" s="0" t="n">
        <v>2</v>
      </c>
      <c r="O6587" s="0" t="n">
        <v>120</v>
      </c>
      <c r="P6587" s="0" t="n">
        <v>600</v>
      </c>
      <c r="Q6587" s="0" t="n">
        <v>2.7</v>
      </c>
      <c r="R6587" s="0" t="str">
        <f aca="false">INDEX(Lookup!$B$4:$B$18,MATCH(C6587,Lookup!$A$4:$A$18,0))</f>
        <v>India</v>
      </c>
      <c r="S6587" s="20" t="n">
        <f aca="false">INDEX(Lookup!$D$4:$D$18,MATCH(C6587,Lookup!$A$4:$A$18,0))</f>
        <v>0.012</v>
      </c>
      <c r="T6587" s="21" t="n">
        <f aca="false">ROUND(P6587*S6587,2)</f>
        <v>7.2</v>
      </c>
      <c r="U6587" s="21" t="n">
        <f aca="false">IF(T6587&lt;=10,1,IF(T6587&lt;=20,2,IF(T6587&lt;=30,3,IF(T6587&lt;=40,4,IF(T6587&lt;=50,5,IF(T6587&lt;=100,6,IF(T6587&lt;=250,7,8)))))))</f>
        <v>1</v>
      </c>
      <c r="V6587" s="21" t="n">
        <f aca="false">IF(AND(OR(Dashboard!$T$3="All",R6587=Dashboard!$T$3),OR(Dashboard!$T$4="All",D6587=Dashboard!$T$4)),1,0)</f>
        <v>1</v>
      </c>
      <c r="W6587" s="21" t="n">
        <f aca="false">IF(V6587=1,T6587+ROW()/10000000,0)</f>
        <v>7.2006587</v>
      </c>
    </row>
    <row r="6588" customFormat="false" ht="15" hidden="false" customHeight="false" outlineLevel="0" collapsed="false">
      <c r="A6588" s="0" t="n">
        <v>18248991</v>
      </c>
      <c r="B6588" s="0" t="s">
        <v>3422</v>
      </c>
      <c r="C6588" s="0" t="n">
        <v>1</v>
      </c>
      <c r="D6588" s="0" t="s">
        <v>6924</v>
      </c>
      <c r="E6588" s="0" t="s">
        <v>14576</v>
      </c>
      <c r="F6588" s="0" t="s">
        <v>14500</v>
      </c>
      <c r="G6588" s="0" t="s">
        <v>14501</v>
      </c>
      <c r="H6588" s="0" t="s">
        <v>3345</v>
      </c>
      <c r="I6588" s="0" t="s">
        <v>2123</v>
      </c>
      <c r="J6588" s="0" t="s">
        <v>47</v>
      </c>
      <c r="K6588" s="0" t="s">
        <v>47</v>
      </c>
      <c r="L6588" s="0" t="s">
        <v>47</v>
      </c>
      <c r="M6588" s="0" t="s">
        <v>47</v>
      </c>
      <c r="N6588" s="0" t="n">
        <v>1</v>
      </c>
      <c r="O6588" s="0" t="n">
        <v>7</v>
      </c>
      <c r="P6588" s="0" t="n">
        <v>300</v>
      </c>
      <c r="Q6588" s="0" t="n">
        <v>3</v>
      </c>
      <c r="R6588" s="0" t="str">
        <f aca="false">INDEX(Lookup!$B$4:$B$18,MATCH(C6588,Lookup!$A$4:$A$18,0))</f>
        <v>India</v>
      </c>
      <c r="S6588" s="20" t="n">
        <f aca="false">INDEX(Lookup!$D$4:$D$18,MATCH(C6588,Lookup!$A$4:$A$18,0))</f>
        <v>0.012</v>
      </c>
      <c r="T6588" s="21" t="n">
        <f aca="false">ROUND(P6588*S6588,2)</f>
        <v>3.6</v>
      </c>
      <c r="U6588" s="21" t="n">
        <f aca="false">IF(T6588&lt;=10,1,IF(T6588&lt;=20,2,IF(T6588&lt;=30,3,IF(T6588&lt;=40,4,IF(T6588&lt;=50,5,IF(T6588&lt;=100,6,IF(T6588&lt;=250,7,8)))))))</f>
        <v>1</v>
      </c>
      <c r="V6588" s="21" t="n">
        <f aca="false">IF(AND(OR(Dashboard!$T$3="All",R6588=Dashboard!$T$3),OR(Dashboard!$T$4="All",D6588=Dashboard!$T$4)),1,0)</f>
        <v>1</v>
      </c>
      <c r="W6588" s="21" t="n">
        <f aca="false">IF(V6588=1,T6588+ROW()/10000000,0)</f>
        <v>3.6006588</v>
      </c>
    </row>
    <row r="6589" customFormat="false" ht="15" hidden="false" customHeight="false" outlineLevel="0" collapsed="false">
      <c r="A6589" s="0" t="n">
        <v>18420444</v>
      </c>
      <c r="B6589" s="0" t="s">
        <v>4053</v>
      </c>
      <c r="C6589" s="0" t="n">
        <v>1</v>
      </c>
      <c r="D6589" s="0" t="s">
        <v>6924</v>
      </c>
      <c r="E6589" s="0" t="s">
        <v>14577</v>
      </c>
      <c r="F6589" s="0" t="s">
        <v>14500</v>
      </c>
      <c r="G6589" s="0" t="s">
        <v>14501</v>
      </c>
      <c r="H6589" s="0" t="s">
        <v>2147</v>
      </c>
      <c r="I6589" s="0" t="s">
        <v>2123</v>
      </c>
      <c r="J6589" s="0" t="s">
        <v>47</v>
      </c>
      <c r="K6589" s="0" t="s">
        <v>47</v>
      </c>
      <c r="L6589" s="0" t="s">
        <v>47</v>
      </c>
      <c r="M6589" s="0" t="s">
        <v>47</v>
      </c>
      <c r="N6589" s="0" t="n">
        <v>1</v>
      </c>
      <c r="O6589" s="0" t="n">
        <v>4</v>
      </c>
      <c r="P6589" s="0" t="n">
        <v>300</v>
      </c>
      <c r="Q6589" s="0" t="n">
        <v>3</v>
      </c>
      <c r="R6589" s="0" t="str">
        <f aca="false">INDEX(Lookup!$B$4:$B$18,MATCH(C6589,Lookup!$A$4:$A$18,0))</f>
        <v>India</v>
      </c>
      <c r="S6589" s="20" t="n">
        <f aca="false">INDEX(Lookup!$D$4:$D$18,MATCH(C6589,Lookup!$A$4:$A$18,0))</f>
        <v>0.012</v>
      </c>
      <c r="T6589" s="21" t="n">
        <f aca="false">ROUND(P6589*S6589,2)</f>
        <v>3.6</v>
      </c>
      <c r="U6589" s="21" t="n">
        <f aca="false">IF(T6589&lt;=10,1,IF(T6589&lt;=20,2,IF(T6589&lt;=30,3,IF(T6589&lt;=40,4,IF(T6589&lt;=50,5,IF(T6589&lt;=100,6,IF(T6589&lt;=250,7,8)))))))</f>
        <v>1</v>
      </c>
      <c r="V6589" s="21" t="n">
        <f aca="false">IF(AND(OR(Dashboard!$T$3="All",R6589=Dashboard!$T$3),OR(Dashboard!$T$4="All",D6589=Dashboard!$T$4)),1,0)</f>
        <v>1</v>
      </c>
      <c r="W6589" s="21" t="n">
        <f aca="false">IF(V6589=1,T6589+ROW()/10000000,0)</f>
        <v>3.6006589</v>
      </c>
    </row>
    <row r="6590" customFormat="false" ht="15" hidden="false" customHeight="false" outlineLevel="0" collapsed="false">
      <c r="A6590" s="0" t="n">
        <v>311787</v>
      </c>
      <c r="B6590" s="0" t="s">
        <v>10927</v>
      </c>
      <c r="C6590" s="0" t="n">
        <v>1</v>
      </c>
      <c r="D6590" s="0" t="s">
        <v>6924</v>
      </c>
      <c r="E6590" s="0" t="s">
        <v>14578</v>
      </c>
      <c r="F6590" s="0" t="s">
        <v>14500</v>
      </c>
      <c r="G6590" s="0" t="s">
        <v>14501</v>
      </c>
      <c r="H6590" s="0" t="s">
        <v>402</v>
      </c>
      <c r="I6590" s="0" t="s">
        <v>2123</v>
      </c>
      <c r="J6590" s="0" t="s">
        <v>47</v>
      </c>
      <c r="K6590" s="0" t="s">
        <v>47</v>
      </c>
      <c r="L6590" s="0" t="s">
        <v>47</v>
      </c>
      <c r="M6590" s="0" t="s">
        <v>47</v>
      </c>
      <c r="N6590" s="0" t="n">
        <v>1</v>
      </c>
      <c r="O6590" s="0" t="n">
        <v>7</v>
      </c>
      <c r="P6590" s="0" t="n">
        <v>250</v>
      </c>
      <c r="Q6590" s="0" t="n">
        <v>3.1</v>
      </c>
      <c r="R6590" s="0" t="str">
        <f aca="false">INDEX(Lookup!$B$4:$B$18,MATCH(C6590,Lookup!$A$4:$A$18,0))</f>
        <v>India</v>
      </c>
      <c r="S6590" s="20" t="n">
        <f aca="false">INDEX(Lookup!$D$4:$D$18,MATCH(C6590,Lookup!$A$4:$A$18,0))</f>
        <v>0.012</v>
      </c>
      <c r="T6590" s="21" t="n">
        <f aca="false">ROUND(P6590*S6590,2)</f>
        <v>3</v>
      </c>
      <c r="U6590" s="21" t="n">
        <f aca="false">IF(T6590&lt;=10,1,IF(T6590&lt;=20,2,IF(T6590&lt;=30,3,IF(T6590&lt;=40,4,IF(T6590&lt;=50,5,IF(T6590&lt;=100,6,IF(T6590&lt;=250,7,8)))))))</f>
        <v>1</v>
      </c>
      <c r="V6590" s="21" t="n">
        <f aca="false">IF(AND(OR(Dashboard!$T$3="All",R6590=Dashboard!$T$3),OR(Dashboard!$T$4="All",D6590=Dashboard!$T$4)),1,0)</f>
        <v>1</v>
      </c>
      <c r="W6590" s="21" t="n">
        <f aca="false">IF(V6590=1,T6590+ROW()/10000000,0)</f>
        <v>3.000659</v>
      </c>
    </row>
    <row r="6591" customFormat="false" ht="15" hidden="false" customHeight="false" outlineLevel="0" collapsed="false">
      <c r="A6591" s="0" t="n">
        <v>8660</v>
      </c>
      <c r="B6591" s="0" t="s">
        <v>14579</v>
      </c>
      <c r="C6591" s="0" t="n">
        <v>1</v>
      </c>
      <c r="D6591" s="0" t="s">
        <v>6924</v>
      </c>
      <c r="E6591" s="0" t="s">
        <v>14580</v>
      </c>
      <c r="F6591" s="0" t="s">
        <v>14500</v>
      </c>
      <c r="G6591" s="0" t="s">
        <v>14501</v>
      </c>
      <c r="H6591" s="0" t="s">
        <v>3243</v>
      </c>
      <c r="I6591" s="0" t="s">
        <v>2123</v>
      </c>
      <c r="J6591" s="0" t="s">
        <v>47</v>
      </c>
      <c r="K6591" s="0" t="s">
        <v>47</v>
      </c>
      <c r="L6591" s="0" t="s">
        <v>47</v>
      </c>
      <c r="M6591" s="0" t="s">
        <v>47</v>
      </c>
      <c r="N6591" s="0" t="n">
        <v>1</v>
      </c>
      <c r="O6591" s="0" t="n">
        <v>22</v>
      </c>
      <c r="P6591" s="0" t="n">
        <v>200</v>
      </c>
      <c r="Q6591" s="0" t="n">
        <v>2.7</v>
      </c>
      <c r="R6591" s="0" t="str">
        <f aca="false">INDEX(Lookup!$B$4:$B$18,MATCH(C6591,Lookup!$A$4:$A$18,0))</f>
        <v>India</v>
      </c>
      <c r="S6591" s="20" t="n">
        <f aca="false">INDEX(Lookup!$D$4:$D$18,MATCH(C6591,Lookup!$A$4:$A$18,0))</f>
        <v>0.012</v>
      </c>
      <c r="T6591" s="21" t="n">
        <f aca="false">ROUND(P6591*S6591,2)</f>
        <v>2.4</v>
      </c>
      <c r="U6591" s="21" t="n">
        <f aca="false">IF(T6591&lt;=10,1,IF(T6591&lt;=20,2,IF(T6591&lt;=30,3,IF(T6591&lt;=40,4,IF(T6591&lt;=50,5,IF(T6591&lt;=100,6,IF(T6591&lt;=250,7,8)))))))</f>
        <v>1</v>
      </c>
      <c r="V6591" s="21" t="n">
        <f aca="false">IF(AND(OR(Dashboard!$T$3="All",R6591=Dashboard!$T$3),OR(Dashboard!$T$4="All",D6591=Dashboard!$T$4)),1,0)</f>
        <v>1</v>
      </c>
      <c r="W6591" s="21" t="n">
        <f aca="false">IF(V6591=1,T6591+ROW()/10000000,0)</f>
        <v>2.4006591</v>
      </c>
    </row>
    <row r="6592" customFormat="false" ht="15" hidden="false" customHeight="false" outlineLevel="0" collapsed="false">
      <c r="A6592" s="0" t="n">
        <v>18282048</v>
      </c>
      <c r="B6592" s="0" t="s">
        <v>14581</v>
      </c>
      <c r="C6592" s="0" t="n">
        <v>1</v>
      </c>
      <c r="D6592" s="0" t="s">
        <v>6924</v>
      </c>
      <c r="E6592" s="0" t="s">
        <v>14582</v>
      </c>
      <c r="F6592" s="0" t="s">
        <v>14500</v>
      </c>
      <c r="G6592" s="0" t="s">
        <v>14501</v>
      </c>
      <c r="H6592" s="0" t="s">
        <v>2128</v>
      </c>
      <c r="I6592" s="0" t="s">
        <v>2123</v>
      </c>
      <c r="J6592" s="0" t="s">
        <v>47</v>
      </c>
      <c r="K6592" s="0" t="s">
        <v>46</v>
      </c>
      <c r="L6592" s="0" t="s">
        <v>47</v>
      </c>
      <c r="M6592" s="0" t="s">
        <v>47</v>
      </c>
      <c r="N6592" s="0" t="n">
        <v>2</v>
      </c>
      <c r="O6592" s="0" t="n">
        <v>10</v>
      </c>
      <c r="P6592" s="0" t="n">
        <v>600</v>
      </c>
      <c r="Q6592" s="0" t="n">
        <v>2.6</v>
      </c>
      <c r="R6592" s="0" t="str">
        <f aca="false">INDEX(Lookup!$B$4:$B$18,MATCH(C6592,Lookup!$A$4:$A$18,0))</f>
        <v>India</v>
      </c>
      <c r="S6592" s="20" t="n">
        <f aca="false">INDEX(Lookup!$D$4:$D$18,MATCH(C6592,Lookup!$A$4:$A$18,0))</f>
        <v>0.012</v>
      </c>
      <c r="T6592" s="21" t="n">
        <f aca="false">ROUND(P6592*S6592,2)</f>
        <v>7.2</v>
      </c>
      <c r="U6592" s="21" t="n">
        <f aca="false">IF(T6592&lt;=10,1,IF(T6592&lt;=20,2,IF(T6592&lt;=30,3,IF(T6592&lt;=40,4,IF(T6592&lt;=50,5,IF(T6592&lt;=100,6,IF(T6592&lt;=250,7,8)))))))</f>
        <v>1</v>
      </c>
      <c r="V6592" s="21" t="n">
        <f aca="false">IF(AND(OR(Dashboard!$T$3="All",R6592=Dashboard!$T$3),OR(Dashboard!$T$4="All",D6592=Dashboard!$T$4)),1,0)</f>
        <v>1</v>
      </c>
      <c r="W6592" s="21" t="n">
        <f aca="false">IF(V6592=1,T6592+ROW()/10000000,0)</f>
        <v>7.2006592</v>
      </c>
    </row>
    <row r="6593" customFormat="false" ht="15" hidden="false" customHeight="false" outlineLevel="0" collapsed="false">
      <c r="A6593" s="0" t="n">
        <v>8666</v>
      </c>
      <c r="B6593" s="0" t="s">
        <v>14583</v>
      </c>
      <c r="C6593" s="0" t="n">
        <v>1</v>
      </c>
      <c r="D6593" s="0" t="s">
        <v>6924</v>
      </c>
      <c r="E6593" s="0" t="s">
        <v>14584</v>
      </c>
      <c r="F6593" s="0" t="s">
        <v>14500</v>
      </c>
      <c r="G6593" s="0" t="s">
        <v>14501</v>
      </c>
      <c r="H6593" s="0" t="s">
        <v>3129</v>
      </c>
      <c r="I6593" s="0" t="s">
        <v>2123</v>
      </c>
      <c r="J6593" s="0" t="s">
        <v>47</v>
      </c>
      <c r="K6593" s="0" t="s">
        <v>46</v>
      </c>
      <c r="L6593" s="0" t="s">
        <v>47</v>
      </c>
      <c r="M6593" s="0" t="s">
        <v>47</v>
      </c>
      <c r="N6593" s="0" t="n">
        <v>1</v>
      </c>
      <c r="O6593" s="0" t="n">
        <v>84</v>
      </c>
      <c r="P6593" s="0" t="n">
        <v>400</v>
      </c>
      <c r="Q6593" s="0" t="n">
        <v>2.7</v>
      </c>
      <c r="R6593" s="0" t="str">
        <f aca="false">INDEX(Lookup!$B$4:$B$18,MATCH(C6593,Lookup!$A$4:$A$18,0))</f>
        <v>India</v>
      </c>
      <c r="S6593" s="20" t="n">
        <f aca="false">INDEX(Lookup!$D$4:$D$18,MATCH(C6593,Lookup!$A$4:$A$18,0))</f>
        <v>0.012</v>
      </c>
      <c r="T6593" s="21" t="n">
        <f aca="false">ROUND(P6593*S6593,2)</f>
        <v>4.8</v>
      </c>
      <c r="U6593" s="21" t="n">
        <f aca="false">IF(T6593&lt;=10,1,IF(T6593&lt;=20,2,IF(T6593&lt;=30,3,IF(T6593&lt;=40,4,IF(T6593&lt;=50,5,IF(T6593&lt;=100,6,IF(T6593&lt;=250,7,8)))))))</f>
        <v>1</v>
      </c>
      <c r="V6593" s="21" t="n">
        <f aca="false">IF(AND(OR(Dashboard!$T$3="All",R6593=Dashboard!$T$3),OR(Dashboard!$T$4="All",D6593=Dashboard!$T$4)),1,0)</f>
        <v>1</v>
      </c>
      <c r="W6593" s="21" t="n">
        <f aca="false">IF(V6593=1,T6593+ROW()/10000000,0)</f>
        <v>4.8006593</v>
      </c>
    </row>
    <row r="6594" customFormat="false" ht="15" hidden="false" customHeight="false" outlineLevel="0" collapsed="false">
      <c r="A6594" s="0" t="n">
        <v>8667</v>
      </c>
      <c r="B6594" s="0" t="s">
        <v>14585</v>
      </c>
      <c r="C6594" s="0" t="n">
        <v>1</v>
      </c>
      <c r="D6594" s="0" t="s">
        <v>6924</v>
      </c>
      <c r="E6594" s="0" t="s">
        <v>14586</v>
      </c>
      <c r="F6594" s="0" t="s">
        <v>14500</v>
      </c>
      <c r="G6594" s="0" t="s">
        <v>14501</v>
      </c>
      <c r="H6594" s="0" t="s">
        <v>2050</v>
      </c>
      <c r="I6594" s="0" t="s">
        <v>2123</v>
      </c>
      <c r="J6594" s="0" t="s">
        <v>47</v>
      </c>
      <c r="K6594" s="0" t="s">
        <v>47</v>
      </c>
      <c r="L6594" s="0" t="s">
        <v>47</v>
      </c>
      <c r="M6594" s="0" t="s">
        <v>47</v>
      </c>
      <c r="N6594" s="0" t="n">
        <v>1</v>
      </c>
      <c r="O6594" s="0" t="n">
        <v>18</v>
      </c>
      <c r="P6594" s="0" t="n">
        <v>250</v>
      </c>
      <c r="Q6594" s="0" t="n">
        <v>2.7</v>
      </c>
      <c r="R6594" s="0" t="str">
        <f aca="false">INDEX(Lookup!$B$4:$B$18,MATCH(C6594,Lookup!$A$4:$A$18,0))</f>
        <v>India</v>
      </c>
      <c r="S6594" s="20" t="n">
        <f aca="false">INDEX(Lookup!$D$4:$D$18,MATCH(C6594,Lookup!$A$4:$A$18,0))</f>
        <v>0.012</v>
      </c>
      <c r="T6594" s="21" t="n">
        <f aca="false">ROUND(P6594*S6594,2)</f>
        <v>3</v>
      </c>
      <c r="U6594" s="21" t="n">
        <f aca="false">IF(T6594&lt;=10,1,IF(T6594&lt;=20,2,IF(T6594&lt;=30,3,IF(T6594&lt;=40,4,IF(T6594&lt;=50,5,IF(T6594&lt;=100,6,IF(T6594&lt;=250,7,8)))))))</f>
        <v>1</v>
      </c>
      <c r="V6594" s="21" t="n">
        <f aca="false">IF(AND(OR(Dashboard!$T$3="All",R6594=Dashboard!$T$3),OR(Dashboard!$T$4="All",D6594=Dashboard!$T$4)),1,0)</f>
        <v>1</v>
      </c>
      <c r="W6594" s="21" t="n">
        <f aca="false">IF(V6594=1,T6594+ROW()/10000000,0)</f>
        <v>3.0006594</v>
      </c>
    </row>
    <row r="6595" customFormat="false" ht="15" hidden="false" customHeight="false" outlineLevel="0" collapsed="false">
      <c r="A6595" s="0" t="n">
        <v>7441</v>
      </c>
      <c r="B6595" s="0" t="s">
        <v>2300</v>
      </c>
      <c r="C6595" s="0" t="n">
        <v>1</v>
      </c>
      <c r="D6595" s="0" t="s">
        <v>6924</v>
      </c>
      <c r="E6595" s="0" t="s">
        <v>14587</v>
      </c>
      <c r="F6595" s="0" t="s">
        <v>14500</v>
      </c>
      <c r="G6595" s="0" t="s">
        <v>14501</v>
      </c>
      <c r="H6595" s="0" t="s">
        <v>3005</v>
      </c>
      <c r="I6595" s="0" t="s">
        <v>2123</v>
      </c>
      <c r="J6595" s="0" t="s">
        <v>47</v>
      </c>
      <c r="K6595" s="0" t="s">
        <v>46</v>
      </c>
      <c r="L6595" s="0" t="s">
        <v>47</v>
      </c>
      <c r="M6595" s="0" t="s">
        <v>47</v>
      </c>
      <c r="N6595" s="0" t="n">
        <v>2</v>
      </c>
      <c r="O6595" s="0" t="n">
        <v>152</v>
      </c>
      <c r="P6595" s="0" t="n">
        <v>500</v>
      </c>
      <c r="Q6595" s="0" t="n">
        <v>3.4</v>
      </c>
      <c r="R6595" s="0" t="str">
        <f aca="false">INDEX(Lookup!$B$4:$B$18,MATCH(C6595,Lookup!$A$4:$A$18,0))</f>
        <v>India</v>
      </c>
      <c r="S6595" s="20" t="n">
        <f aca="false">INDEX(Lookup!$D$4:$D$18,MATCH(C6595,Lookup!$A$4:$A$18,0))</f>
        <v>0.012</v>
      </c>
      <c r="T6595" s="21" t="n">
        <f aca="false">ROUND(P6595*S6595,2)</f>
        <v>6</v>
      </c>
      <c r="U6595" s="21" t="n">
        <f aca="false">IF(T6595&lt;=10,1,IF(T6595&lt;=20,2,IF(T6595&lt;=30,3,IF(T6595&lt;=40,4,IF(T6595&lt;=50,5,IF(T6595&lt;=100,6,IF(T6595&lt;=250,7,8)))))))</f>
        <v>1</v>
      </c>
      <c r="V6595" s="21" t="n">
        <f aca="false">IF(AND(OR(Dashboard!$T$3="All",R6595=Dashboard!$T$3),OR(Dashboard!$T$4="All",D6595=Dashboard!$T$4)),1,0)</f>
        <v>1</v>
      </c>
      <c r="W6595" s="21" t="n">
        <f aca="false">IF(V6595=1,T6595+ROW()/10000000,0)</f>
        <v>6.0006595</v>
      </c>
    </row>
    <row r="6596" customFormat="false" ht="15" hidden="false" customHeight="false" outlineLevel="0" collapsed="false">
      <c r="A6596" s="0" t="n">
        <v>3132</v>
      </c>
      <c r="B6596" s="0" t="s">
        <v>14588</v>
      </c>
      <c r="C6596" s="0" t="n">
        <v>1</v>
      </c>
      <c r="D6596" s="0" t="s">
        <v>6924</v>
      </c>
      <c r="E6596" s="0" t="s">
        <v>14589</v>
      </c>
      <c r="F6596" s="0" t="s">
        <v>14500</v>
      </c>
      <c r="G6596" s="0" t="s">
        <v>14501</v>
      </c>
      <c r="H6596" s="0" t="s">
        <v>2288</v>
      </c>
      <c r="I6596" s="0" t="s">
        <v>2123</v>
      </c>
      <c r="J6596" s="0" t="s">
        <v>47</v>
      </c>
      <c r="K6596" s="0" t="s">
        <v>47</v>
      </c>
      <c r="L6596" s="0" t="s">
        <v>47</v>
      </c>
      <c r="M6596" s="0" t="s">
        <v>47</v>
      </c>
      <c r="N6596" s="0" t="n">
        <v>2</v>
      </c>
      <c r="O6596" s="0" t="n">
        <v>27</v>
      </c>
      <c r="P6596" s="0" t="n">
        <v>600</v>
      </c>
      <c r="Q6596" s="0" t="n">
        <v>3.2</v>
      </c>
      <c r="R6596" s="0" t="str">
        <f aca="false">INDEX(Lookup!$B$4:$B$18,MATCH(C6596,Lookup!$A$4:$A$18,0))</f>
        <v>India</v>
      </c>
      <c r="S6596" s="20" t="n">
        <f aca="false">INDEX(Lookup!$D$4:$D$18,MATCH(C6596,Lookup!$A$4:$A$18,0))</f>
        <v>0.012</v>
      </c>
      <c r="T6596" s="21" t="n">
        <f aca="false">ROUND(P6596*S6596,2)</f>
        <v>7.2</v>
      </c>
      <c r="U6596" s="21" t="n">
        <f aca="false">IF(T6596&lt;=10,1,IF(T6596&lt;=20,2,IF(T6596&lt;=30,3,IF(T6596&lt;=40,4,IF(T6596&lt;=50,5,IF(T6596&lt;=100,6,IF(T6596&lt;=250,7,8)))))))</f>
        <v>1</v>
      </c>
      <c r="V6596" s="21" t="n">
        <f aca="false">IF(AND(OR(Dashboard!$T$3="All",R6596=Dashboard!$T$3),OR(Dashboard!$T$4="All",D6596=Dashboard!$T$4)),1,0)</f>
        <v>1</v>
      </c>
      <c r="W6596" s="21" t="n">
        <f aca="false">IF(V6596=1,T6596+ROW()/10000000,0)</f>
        <v>7.2006596</v>
      </c>
    </row>
    <row r="6597" customFormat="false" ht="15" hidden="false" customHeight="false" outlineLevel="0" collapsed="false">
      <c r="A6597" s="0" t="n">
        <v>7342</v>
      </c>
      <c r="B6597" s="0" t="s">
        <v>14590</v>
      </c>
      <c r="C6597" s="0" t="n">
        <v>1</v>
      </c>
      <c r="D6597" s="0" t="s">
        <v>6924</v>
      </c>
      <c r="E6597" s="0" t="s">
        <v>14591</v>
      </c>
      <c r="F6597" s="0" t="s">
        <v>14500</v>
      </c>
      <c r="G6597" s="0" t="s">
        <v>14501</v>
      </c>
      <c r="H6597" s="0" t="s">
        <v>2128</v>
      </c>
      <c r="I6597" s="0" t="s">
        <v>2123</v>
      </c>
      <c r="J6597" s="0" t="s">
        <v>47</v>
      </c>
      <c r="K6597" s="0" t="s">
        <v>47</v>
      </c>
      <c r="L6597" s="0" t="s">
        <v>47</v>
      </c>
      <c r="M6597" s="0" t="s">
        <v>47</v>
      </c>
      <c r="N6597" s="0" t="n">
        <v>1</v>
      </c>
      <c r="O6597" s="0" t="n">
        <v>41</v>
      </c>
      <c r="P6597" s="0" t="n">
        <v>300</v>
      </c>
      <c r="Q6597" s="0" t="n">
        <v>2.7</v>
      </c>
      <c r="R6597" s="0" t="str">
        <f aca="false">INDEX(Lookup!$B$4:$B$18,MATCH(C6597,Lookup!$A$4:$A$18,0))</f>
        <v>India</v>
      </c>
      <c r="S6597" s="20" t="n">
        <f aca="false">INDEX(Lookup!$D$4:$D$18,MATCH(C6597,Lookup!$A$4:$A$18,0))</f>
        <v>0.012</v>
      </c>
      <c r="T6597" s="21" t="n">
        <f aca="false">ROUND(P6597*S6597,2)</f>
        <v>3.6</v>
      </c>
      <c r="U6597" s="21" t="n">
        <f aca="false">IF(T6597&lt;=10,1,IF(T6597&lt;=20,2,IF(T6597&lt;=30,3,IF(T6597&lt;=40,4,IF(T6597&lt;=50,5,IF(T6597&lt;=100,6,IF(T6597&lt;=250,7,8)))))))</f>
        <v>1</v>
      </c>
      <c r="V6597" s="21" t="n">
        <f aca="false">IF(AND(OR(Dashboard!$T$3="All",R6597=Dashboard!$T$3),OR(Dashboard!$T$4="All",D6597=Dashboard!$T$4)),1,0)</f>
        <v>1</v>
      </c>
      <c r="W6597" s="21" t="n">
        <f aca="false">IF(V6597=1,T6597+ROW()/10000000,0)</f>
        <v>3.6006597</v>
      </c>
    </row>
    <row r="6598" customFormat="false" ht="15" hidden="false" customHeight="false" outlineLevel="0" collapsed="false">
      <c r="A6598" s="0" t="n">
        <v>301242</v>
      </c>
      <c r="B6598" s="0" t="s">
        <v>14592</v>
      </c>
      <c r="C6598" s="0" t="n">
        <v>1</v>
      </c>
      <c r="D6598" s="0" t="s">
        <v>6924</v>
      </c>
      <c r="E6598" s="0" t="s">
        <v>14593</v>
      </c>
      <c r="F6598" s="0" t="s">
        <v>14500</v>
      </c>
      <c r="G6598" s="0" t="s">
        <v>14501</v>
      </c>
      <c r="H6598" s="0" t="s">
        <v>2122</v>
      </c>
      <c r="I6598" s="0" t="s">
        <v>2123</v>
      </c>
      <c r="J6598" s="0" t="s">
        <v>47</v>
      </c>
      <c r="K6598" s="0" t="s">
        <v>46</v>
      </c>
      <c r="L6598" s="0" t="s">
        <v>47</v>
      </c>
      <c r="M6598" s="0" t="s">
        <v>47</v>
      </c>
      <c r="N6598" s="0" t="n">
        <v>2</v>
      </c>
      <c r="O6598" s="0" t="n">
        <v>40</v>
      </c>
      <c r="P6598" s="0" t="n">
        <v>500</v>
      </c>
      <c r="Q6598" s="0" t="n">
        <v>2.5</v>
      </c>
      <c r="R6598" s="0" t="str">
        <f aca="false">INDEX(Lookup!$B$4:$B$18,MATCH(C6598,Lookup!$A$4:$A$18,0))</f>
        <v>India</v>
      </c>
      <c r="S6598" s="20" t="n">
        <f aca="false">INDEX(Lookup!$D$4:$D$18,MATCH(C6598,Lookup!$A$4:$A$18,0))</f>
        <v>0.012</v>
      </c>
      <c r="T6598" s="21" t="n">
        <f aca="false">ROUND(P6598*S6598,2)</f>
        <v>6</v>
      </c>
      <c r="U6598" s="21" t="n">
        <f aca="false">IF(T6598&lt;=10,1,IF(T6598&lt;=20,2,IF(T6598&lt;=30,3,IF(T6598&lt;=40,4,IF(T6598&lt;=50,5,IF(T6598&lt;=100,6,IF(T6598&lt;=250,7,8)))))))</f>
        <v>1</v>
      </c>
      <c r="V6598" s="21" t="n">
        <f aca="false">IF(AND(OR(Dashboard!$T$3="All",R6598=Dashboard!$T$3),OR(Dashboard!$T$4="All",D6598=Dashboard!$T$4)),1,0)</f>
        <v>1</v>
      </c>
      <c r="W6598" s="21" t="n">
        <f aca="false">IF(V6598=1,T6598+ROW()/10000000,0)</f>
        <v>6.0006598</v>
      </c>
    </row>
    <row r="6599" customFormat="false" ht="15" hidden="false" customHeight="false" outlineLevel="0" collapsed="false">
      <c r="A6599" s="0" t="n">
        <v>18429387</v>
      </c>
      <c r="B6599" s="0" t="s">
        <v>8381</v>
      </c>
      <c r="C6599" s="0" t="n">
        <v>1</v>
      </c>
      <c r="D6599" s="0" t="s">
        <v>6924</v>
      </c>
      <c r="E6599" s="0" t="s">
        <v>14594</v>
      </c>
      <c r="F6599" s="0" t="s">
        <v>14500</v>
      </c>
      <c r="G6599" s="0" t="s">
        <v>14501</v>
      </c>
      <c r="H6599" s="0" t="s">
        <v>2288</v>
      </c>
      <c r="I6599" s="0" t="s">
        <v>2123</v>
      </c>
      <c r="J6599" s="0" t="s">
        <v>47</v>
      </c>
      <c r="K6599" s="0" t="s">
        <v>46</v>
      </c>
      <c r="L6599" s="0" t="s">
        <v>47</v>
      </c>
      <c r="M6599" s="0" t="s">
        <v>47</v>
      </c>
      <c r="N6599" s="0" t="n">
        <v>2</v>
      </c>
      <c r="O6599" s="0" t="n">
        <v>7</v>
      </c>
      <c r="P6599" s="0" t="n">
        <v>900</v>
      </c>
      <c r="Q6599" s="0" t="n">
        <v>2.8</v>
      </c>
      <c r="R6599" s="0" t="str">
        <f aca="false">INDEX(Lookup!$B$4:$B$18,MATCH(C6599,Lookup!$A$4:$A$18,0))</f>
        <v>India</v>
      </c>
      <c r="S6599" s="20" t="n">
        <f aca="false">INDEX(Lookup!$D$4:$D$18,MATCH(C6599,Lookup!$A$4:$A$18,0))</f>
        <v>0.012</v>
      </c>
      <c r="T6599" s="21" t="n">
        <f aca="false">ROUND(P6599*S6599,2)</f>
        <v>10.8</v>
      </c>
      <c r="U6599" s="21" t="n">
        <f aca="false">IF(T6599&lt;=10,1,IF(T6599&lt;=20,2,IF(T6599&lt;=30,3,IF(T6599&lt;=40,4,IF(T6599&lt;=50,5,IF(T6599&lt;=100,6,IF(T6599&lt;=250,7,8)))))))</f>
        <v>2</v>
      </c>
      <c r="V6599" s="21" t="n">
        <f aca="false">IF(AND(OR(Dashboard!$T$3="All",R6599=Dashboard!$T$3),OR(Dashboard!$T$4="All",D6599=Dashboard!$T$4)),1,0)</f>
        <v>1</v>
      </c>
      <c r="W6599" s="21" t="n">
        <f aca="false">IF(V6599=1,T6599+ROW()/10000000,0)</f>
        <v>10.8006599</v>
      </c>
    </row>
    <row r="6600" customFormat="false" ht="15" hidden="false" customHeight="false" outlineLevel="0" collapsed="false">
      <c r="A6600" s="0" t="n">
        <v>18453448</v>
      </c>
      <c r="B6600" s="0" t="s">
        <v>14595</v>
      </c>
      <c r="C6600" s="0" t="n">
        <v>1</v>
      </c>
      <c r="D6600" s="0" t="s">
        <v>6924</v>
      </c>
      <c r="E6600" s="0" t="s">
        <v>14596</v>
      </c>
      <c r="F6600" s="0" t="s">
        <v>14500</v>
      </c>
      <c r="G6600" s="0" t="s">
        <v>14501</v>
      </c>
      <c r="H6600" s="0" t="s">
        <v>14597</v>
      </c>
      <c r="I6600" s="0" t="s">
        <v>2123</v>
      </c>
      <c r="J6600" s="0" t="s">
        <v>47</v>
      </c>
      <c r="K6600" s="0" t="s">
        <v>46</v>
      </c>
      <c r="L6600" s="0" t="s">
        <v>47</v>
      </c>
      <c r="M6600" s="0" t="s">
        <v>47</v>
      </c>
      <c r="N6600" s="0" t="n">
        <v>1</v>
      </c>
      <c r="O6600" s="0" t="n">
        <v>21</v>
      </c>
      <c r="P6600" s="0" t="n">
        <v>250</v>
      </c>
      <c r="Q6600" s="0" t="n">
        <v>3.4</v>
      </c>
      <c r="R6600" s="0" t="str">
        <f aca="false">INDEX(Lookup!$B$4:$B$18,MATCH(C6600,Lookup!$A$4:$A$18,0))</f>
        <v>India</v>
      </c>
      <c r="S6600" s="20" t="n">
        <f aca="false">INDEX(Lookup!$D$4:$D$18,MATCH(C6600,Lookup!$A$4:$A$18,0))</f>
        <v>0.012</v>
      </c>
      <c r="T6600" s="21" t="n">
        <f aca="false">ROUND(P6600*S6600,2)</f>
        <v>3</v>
      </c>
      <c r="U6600" s="21" t="n">
        <f aca="false">IF(T6600&lt;=10,1,IF(T6600&lt;=20,2,IF(T6600&lt;=30,3,IF(T6600&lt;=40,4,IF(T6600&lt;=50,5,IF(T6600&lt;=100,6,IF(T6600&lt;=250,7,8)))))))</f>
        <v>1</v>
      </c>
      <c r="V6600" s="21" t="n">
        <f aca="false">IF(AND(OR(Dashboard!$T$3="All",R6600=Dashboard!$T$3),OR(Dashboard!$T$4="All",D6600=Dashboard!$T$4)),1,0)</f>
        <v>1</v>
      </c>
      <c r="W6600" s="21" t="n">
        <f aca="false">IF(V6600=1,T6600+ROW()/10000000,0)</f>
        <v>3.00066</v>
      </c>
    </row>
    <row r="6601" customFormat="false" ht="15" hidden="false" customHeight="false" outlineLevel="0" collapsed="false">
      <c r="A6601" s="0" t="n">
        <v>18369771</v>
      </c>
      <c r="B6601" s="0" t="s">
        <v>14598</v>
      </c>
      <c r="C6601" s="0" t="n">
        <v>1</v>
      </c>
      <c r="D6601" s="0" t="s">
        <v>6924</v>
      </c>
      <c r="E6601" s="0" t="s">
        <v>14599</v>
      </c>
      <c r="F6601" s="0" t="s">
        <v>14500</v>
      </c>
      <c r="G6601" s="0" t="s">
        <v>14501</v>
      </c>
      <c r="H6601" s="0" t="s">
        <v>2147</v>
      </c>
      <c r="I6601" s="0" t="s">
        <v>2123</v>
      </c>
      <c r="J6601" s="0" t="s">
        <v>47</v>
      </c>
      <c r="K6601" s="0" t="s">
        <v>46</v>
      </c>
      <c r="L6601" s="0" t="s">
        <v>47</v>
      </c>
      <c r="M6601" s="0" t="s">
        <v>47</v>
      </c>
      <c r="N6601" s="0" t="n">
        <v>2</v>
      </c>
      <c r="O6601" s="0" t="n">
        <v>7</v>
      </c>
      <c r="P6601" s="0" t="n">
        <v>500</v>
      </c>
      <c r="Q6601" s="0" t="n">
        <v>2.6</v>
      </c>
      <c r="R6601" s="0" t="str">
        <f aca="false">INDEX(Lookup!$B$4:$B$18,MATCH(C6601,Lookup!$A$4:$A$18,0))</f>
        <v>India</v>
      </c>
      <c r="S6601" s="20" t="n">
        <f aca="false">INDEX(Lookup!$D$4:$D$18,MATCH(C6601,Lookup!$A$4:$A$18,0))</f>
        <v>0.012</v>
      </c>
      <c r="T6601" s="21" t="n">
        <f aca="false">ROUND(P6601*S6601,2)</f>
        <v>6</v>
      </c>
      <c r="U6601" s="21" t="n">
        <f aca="false">IF(T6601&lt;=10,1,IF(T6601&lt;=20,2,IF(T6601&lt;=30,3,IF(T6601&lt;=40,4,IF(T6601&lt;=50,5,IF(T6601&lt;=100,6,IF(T6601&lt;=250,7,8)))))))</f>
        <v>1</v>
      </c>
      <c r="V6601" s="21" t="n">
        <f aca="false">IF(AND(OR(Dashboard!$T$3="All",R6601=Dashboard!$T$3),OR(Dashboard!$T$4="All",D6601=Dashboard!$T$4)),1,0)</f>
        <v>1</v>
      </c>
      <c r="W6601" s="21" t="n">
        <f aca="false">IF(V6601=1,T6601+ROW()/10000000,0)</f>
        <v>6.0006601</v>
      </c>
    </row>
    <row r="6602" customFormat="false" ht="15" hidden="false" customHeight="false" outlineLevel="0" collapsed="false">
      <c r="A6602" s="0" t="n">
        <v>309255</v>
      </c>
      <c r="B6602" s="0" t="s">
        <v>14600</v>
      </c>
      <c r="C6602" s="0" t="n">
        <v>1</v>
      </c>
      <c r="D6602" s="0" t="s">
        <v>6924</v>
      </c>
      <c r="E6602" s="0" t="s">
        <v>14601</v>
      </c>
      <c r="F6602" s="0" t="s">
        <v>14500</v>
      </c>
      <c r="G6602" s="0" t="s">
        <v>14501</v>
      </c>
      <c r="H6602" s="0" t="s">
        <v>3119</v>
      </c>
      <c r="I6602" s="0" t="s">
        <v>2123</v>
      </c>
      <c r="J6602" s="0" t="s">
        <v>47</v>
      </c>
      <c r="K6602" s="0" t="s">
        <v>46</v>
      </c>
      <c r="L6602" s="0" t="s">
        <v>47</v>
      </c>
      <c r="M6602" s="0" t="s">
        <v>47</v>
      </c>
      <c r="N6602" s="0" t="n">
        <v>2</v>
      </c>
      <c r="O6602" s="0" t="n">
        <v>135</v>
      </c>
      <c r="P6602" s="0" t="n">
        <v>700</v>
      </c>
      <c r="Q6602" s="0" t="n">
        <v>2.9</v>
      </c>
      <c r="R6602" s="0" t="str">
        <f aca="false">INDEX(Lookup!$B$4:$B$18,MATCH(C6602,Lookup!$A$4:$A$18,0))</f>
        <v>India</v>
      </c>
      <c r="S6602" s="20" t="n">
        <f aca="false">INDEX(Lookup!$D$4:$D$18,MATCH(C6602,Lookup!$A$4:$A$18,0))</f>
        <v>0.012</v>
      </c>
      <c r="T6602" s="21" t="n">
        <f aca="false">ROUND(P6602*S6602,2)</f>
        <v>8.4</v>
      </c>
      <c r="U6602" s="21" t="n">
        <f aca="false">IF(T6602&lt;=10,1,IF(T6602&lt;=20,2,IF(T6602&lt;=30,3,IF(T6602&lt;=40,4,IF(T6602&lt;=50,5,IF(T6602&lt;=100,6,IF(T6602&lt;=250,7,8)))))))</f>
        <v>1</v>
      </c>
      <c r="V6602" s="21" t="n">
        <f aca="false">IF(AND(OR(Dashboard!$T$3="All",R6602=Dashboard!$T$3),OR(Dashboard!$T$4="All",D6602=Dashboard!$T$4)),1,0)</f>
        <v>1</v>
      </c>
      <c r="W6602" s="21" t="n">
        <f aca="false">IF(V6602=1,T6602+ROW()/10000000,0)</f>
        <v>8.4006602</v>
      </c>
    </row>
    <row r="6603" customFormat="false" ht="15" hidden="false" customHeight="false" outlineLevel="0" collapsed="false">
      <c r="A6603" s="0" t="n">
        <v>307278</v>
      </c>
      <c r="B6603" s="0" t="s">
        <v>14602</v>
      </c>
      <c r="C6603" s="0" t="n">
        <v>1</v>
      </c>
      <c r="D6603" s="0" t="s">
        <v>6924</v>
      </c>
      <c r="E6603" s="0" t="s">
        <v>14603</v>
      </c>
      <c r="F6603" s="0" t="s">
        <v>14500</v>
      </c>
      <c r="G6603" s="0" t="s">
        <v>14501</v>
      </c>
      <c r="H6603" s="0" t="s">
        <v>2050</v>
      </c>
      <c r="I6603" s="0" t="s">
        <v>2123</v>
      </c>
      <c r="J6603" s="0" t="s">
        <v>47</v>
      </c>
      <c r="K6603" s="0" t="s">
        <v>47</v>
      </c>
      <c r="L6603" s="0" t="s">
        <v>47</v>
      </c>
      <c r="M6603" s="0" t="s">
        <v>47</v>
      </c>
      <c r="N6603" s="0" t="n">
        <v>1</v>
      </c>
      <c r="O6603" s="0" t="n">
        <v>53</v>
      </c>
      <c r="P6603" s="0" t="n">
        <v>350</v>
      </c>
      <c r="Q6603" s="0" t="n">
        <v>3.2</v>
      </c>
      <c r="R6603" s="0" t="str">
        <f aca="false">INDEX(Lookup!$B$4:$B$18,MATCH(C6603,Lookup!$A$4:$A$18,0))</f>
        <v>India</v>
      </c>
      <c r="S6603" s="20" t="n">
        <f aca="false">INDEX(Lookup!$D$4:$D$18,MATCH(C6603,Lookup!$A$4:$A$18,0))</f>
        <v>0.012</v>
      </c>
      <c r="T6603" s="21" t="n">
        <f aca="false">ROUND(P6603*S6603,2)</f>
        <v>4.2</v>
      </c>
      <c r="U6603" s="21" t="n">
        <f aca="false">IF(T6603&lt;=10,1,IF(T6603&lt;=20,2,IF(T6603&lt;=30,3,IF(T6603&lt;=40,4,IF(T6603&lt;=50,5,IF(T6603&lt;=100,6,IF(T6603&lt;=250,7,8)))))))</f>
        <v>1</v>
      </c>
      <c r="V6603" s="21" t="n">
        <f aca="false">IF(AND(OR(Dashboard!$T$3="All",R6603=Dashboard!$T$3),OR(Dashboard!$T$4="All",D6603=Dashboard!$T$4)),1,0)</f>
        <v>1</v>
      </c>
      <c r="W6603" s="21" t="n">
        <f aca="false">IF(V6603=1,T6603+ROW()/10000000,0)</f>
        <v>4.2006603</v>
      </c>
    </row>
    <row r="6604" customFormat="false" ht="15" hidden="false" customHeight="false" outlineLevel="0" collapsed="false">
      <c r="A6604" s="0" t="n">
        <v>311760</v>
      </c>
      <c r="B6604" s="0" t="s">
        <v>8912</v>
      </c>
      <c r="C6604" s="0" t="n">
        <v>1</v>
      </c>
      <c r="D6604" s="0" t="s">
        <v>6924</v>
      </c>
      <c r="E6604" s="0" t="s">
        <v>14604</v>
      </c>
      <c r="F6604" s="0" t="s">
        <v>14500</v>
      </c>
      <c r="G6604" s="0" t="s">
        <v>14501</v>
      </c>
      <c r="H6604" s="0" t="s">
        <v>3129</v>
      </c>
      <c r="I6604" s="0" t="s">
        <v>2123</v>
      </c>
      <c r="J6604" s="0" t="s">
        <v>47</v>
      </c>
      <c r="K6604" s="0" t="s">
        <v>46</v>
      </c>
      <c r="L6604" s="0" t="s">
        <v>47</v>
      </c>
      <c r="M6604" s="0" t="s">
        <v>47</v>
      </c>
      <c r="N6604" s="0" t="n">
        <v>1</v>
      </c>
      <c r="O6604" s="0" t="n">
        <v>140</v>
      </c>
      <c r="P6604" s="0" t="n">
        <v>350</v>
      </c>
      <c r="Q6604" s="0" t="n">
        <v>3.1</v>
      </c>
      <c r="R6604" s="0" t="str">
        <f aca="false">INDEX(Lookup!$B$4:$B$18,MATCH(C6604,Lookup!$A$4:$A$18,0))</f>
        <v>India</v>
      </c>
      <c r="S6604" s="20" t="n">
        <f aca="false">INDEX(Lookup!$D$4:$D$18,MATCH(C6604,Lookup!$A$4:$A$18,0))</f>
        <v>0.012</v>
      </c>
      <c r="T6604" s="21" t="n">
        <f aca="false">ROUND(P6604*S6604,2)</f>
        <v>4.2</v>
      </c>
      <c r="U6604" s="21" t="n">
        <f aca="false">IF(T6604&lt;=10,1,IF(T6604&lt;=20,2,IF(T6604&lt;=30,3,IF(T6604&lt;=40,4,IF(T6604&lt;=50,5,IF(T6604&lt;=100,6,IF(T6604&lt;=250,7,8)))))))</f>
        <v>1</v>
      </c>
      <c r="V6604" s="21" t="n">
        <f aca="false">IF(AND(OR(Dashboard!$T$3="All",R6604=Dashboard!$T$3),OR(Dashboard!$T$4="All",D6604=Dashboard!$T$4)),1,0)</f>
        <v>1</v>
      </c>
      <c r="W6604" s="21" t="n">
        <f aca="false">IF(V6604=1,T6604+ROW()/10000000,0)</f>
        <v>4.2006604</v>
      </c>
    </row>
    <row r="6605" customFormat="false" ht="15" hidden="false" customHeight="false" outlineLevel="0" collapsed="false">
      <c r="A6605" s="0" t="n">
        <v>18443750</v>
      </c>
      <c r="B6605" s="0" t="s">
        <v>3143</v>
      </c>
      <c r="C6605" s="0" t="n">
        <v>1</v>
      </c>
      <c r="D6605" s="0" t="s">
        <v>6924</v>
      </c>
      <c r="E6605" s="0" t="s">
        <v>14605</v>
      </c>
      <c r="F6605" s="0" t="s">
        <v>14500</v>
      </c>
      <c r="G6605" s="0" t="s">
        <v>14501</v>
      </c>
      <c r="H6605" s="0" t="s">
        <v>1358</v>
      </c>
      <c r="I6605" s="0" t="s">
        <v>2123</v>
      </c>
      <c r="J6605" s="0" t="s">
        <v>47</v>
      </c>
      <c r="K6605" s="0" t="s">
        <v>46</v>
      </c>
      <c r="L6605" s="0" t="s">
        <v>47</v>
      </c>
      <c r="M6605" s="0" t="s">
        <v>47</v>
      </c>
      <c r="N6605" s="0" t="n">
        <v>1</v>
      </c>
      <c r="O6605" s="0" t="n">
        <v>25</v>
      </c>
      <c r="P6605" s="0" t="n">
        <v>300</v>
      </c>
      <c r="Q6605" s="0" t="n">
        <v>3.7</v>
      </c>
      <c r="R6605" s="0" t="str">
        <f aca="false">INDEX(Lookup!$B$4:$B$18,MATCH(C6605,Lookup!$A$4:$A$18,0))</f>
        <v>India</v>
      </c>
      <c r="S6605" s="20" t="n">
        <f aca="false">INDEX(Lookup!$D$4:$D$18,MATCH(C6605,Lookup!$A$4:$A$18,0))</f>
        <v>0.012</v>
      </c>
      <c r="T6605" s="21" t="n">
        <f aca="false">ROUND(P6605*S6605,2)</f>
        <v>3.6</v>
      </c>
      <c r="U6605" s="21" t="n">
        <f aca="false">IF(T6605&lt;=10,1,IF(T6605&lt;=20,2,IF(T6605&lt;=30,3,IF(T6605&lt;=40,4,IF(T6605&lt;=50,5,IF(T6605&lt;=100,6,IF(T6605&lt;=250,7,8)))))))</f>
        <v>1</v>
      </c>
      <c r="V6605" s="21" t="n">
        <f aca="false">IF(AND(OR(Dashboard!$T$3="All",R6605=Dashboard!$T$3),OR(Dashboard!$T$4="All",D6605=Dashboard!$T$4)),1,0)</f>
        <v>1</v>
      </c>
      <c r="W6605" s="21" t="n">
        <f aca="false">IF(V6605=1,T6605+ROW()/10000000,0)</f>
        <v>3.6006605</v>
      </c>
    </row>
    <row r="6606" customFormat="false" ht="15" hidden="false" customHeight="false" outlineLevel="0" collapsed="false">
      <c r="A6606" s="0" t="n">
        <v>307700</v>
      </c>
      <c r="B6606" s="0" t="s">
        <v>14606</v>
      </c>
      <c r="C6606" s="0" t="n">
        <v>1</v>
      </c>
      <c r="D6606" s="0" t="s">
        <v>6924</v>
      </c>
      <c r="E6606" s="0" t="s">
        <v>14607</v>
      </c>
      <c r="F6606" s="0" t="s">
        <v>14500</v>
      </c>
      <c r="G6606" s="0" t="s">
        <v>14501</v>
      </c>
      <c r="H6606" s="0" t="s">
        <v>2228</v>
      </c>
      <c r="I6606" s="0" t="s">
        <v>2123</v>
      </c>
      <c r="J6606" s="0" t="s">
        <v>47</v>
      </c>
      <c r="K6606" s="0" t="s">
        <v>47</v>
      </c>
      <c r="L6606" s="0" t="s">
        <v>47</v>
      </c>
      <c r="M6606" s="0" t="s">
        <v>47</v>
      </c>
      <c r="N6606" s="0" t="n">
        <v>1</v>
      </c>
      <c r="O6606" s="0" t="n">
        <v>83</v>
      </c>
      <c r="P6606" s="0" t="n">
        <v>300</v>
      </c>
      <c r="Q6606" s="0" t="n">
        <v>3.6</v>
      </c>
      <c r="R6606" s="0" t="str">
        <f aca="false">INDEX(Lookup!$B$4:$B$18,MATCH(C6606,Lookup!$A$4:$A$18,0))</f>
        <v>India</v>
      </c>
      <c r="S6606" s="20" t="n">
        <f aca="false">INDEX(Lookup!$D$4:$D$18,MATCH(C6606,Lookup!$A$4:$A$18,0))</f>
        <v>0.012</v>
      </c>
      <c r="T6606" s="21" t="n">
        <f aca="false">ROUND(P6606*S6606,2)</f>
        <v>3.6</v>
      </c>
      <c r="U6606" s="21" t="n">
        <f aca="false">IF(T6606&lt;=10,1,IF(T6606&lt;=20,2,IF(T6606&lt;=30,3,IF(T6606&lt;=40,4,IF(T6606&lt;=50,5,IF(T6606&lt;=100,6,IF(T6606&lt;=250,7,8)))))))</f>
        <v>1</v>
      </c>
      <c r="V6606" s="21" t="n">
        <f aca="false">IF(AND(OR(Dashboard!$T$3="All",R6606=Dashboard!$T$3),OR(Dashboard!$T$4="All",D6606=Dashboard!$T$4)),1,0)</f>
        <v>1</v>
      </c>
      <c r="W6606" s="21" t="n">
        <f aca="false">IF(V6606=1,T6606+ROW()/10000000,0)</f>
        <v>3.6006606</v>
      </c>
    </row>
    <row r="6607" customFormat="false" ht="15" hidden="false" customHeight="false" outlineLevel="0" collapsed="false">
      <c r="A6607" s="0" t="n">
        <v>18381646</v>
      </c>
      <c r="B6607" s="0" t="s">
        <v>14608</v>
      </c>
      <c r="C6607" s="0" t="n">
        <v>1</v>
      </c>
      <c r="D6607" s="0" t="s">
        <v>6924</v>
      </c>
      <c r="E6607" s="0" t="s">
        <v>14609</v>
      </c>
      <c r="F6607" s="0" t="s">
        <v>14500</v>
      </c>
      <c r="G6607" s="0" t="s">
        <v>14501</v>
      </c>
      <c r="H6607" s="0" t="s">
        <v>1358</v>
      </c>
      <c r="I6607" s="0" t="s">
        <v>2123</v>
      </c>
      <c r="J6607" s="0" t="s">
        <v>47</v>
      </c>
      <c r="K6607" s="0" t="s">
        <v>46</v>
      </c>
      <c r="L6607" s="0" t="s">
        <v>47</v>
      </c>
      <c r="M6607" s="0" t="s">
        <v>47</v>
      </c>
      <c r="N6607" s="0" t="n">
        <v>1</v>
      </c>
      <c r="O6607" s="0" t="n">
        <v>27</v>
      </c>
      <c r="P6607" s="0" t="n">
        <v>400</v>
      </c>
      <c r="Q6607" s="0" t="n">
        <v>3.5</v>
      </c>
      <c r="R6607" s="0" t="str">
        <f aca="false">INDEX(Lookup!$B$4:$B$18,MATCH(C6607,Lookup!$A$4:$A$18,0))</f>
        <v>India</v>
      </c>
      <c r="S6607" s="20" t="n">
        <f aca="false">INDEX(Lookup!$D$4:$D$18,MATCH(C6607,Lookup!$A$4:$A$18,0))</f>
        <v>0.012</v>
      </c>
      <c r="T6607" s="21" t="n">
        <f aca="false">ROUND(P6607*S6607,2)</f>
        <v>4.8</v>
      </c>
      <c r="U6607" s="21" t="n">
        <f aca="false">IF(T6607&lt;=10,1,IF(T6607&lt;=20,2,IF(T6607&lt;=30,3,IF(T6607&lt;=40,4,IF(T6607&lt;=50,5,IF(T6607&lt;=100,6,IF(T6607&lt;=250,7,8)))))))</f>
        <v>1</v>
      </c>
      <c r="V6607" s="21" t="n">
        <f aca="false">IF(AND(OR(Dashboard!$T$3="All",R6607=Dashboard!$T$3),OR(Dashboard!$T$4="All",D6607=Dashboard!$T$4)),1,0)</f>
        <v>1</v>
      </c>
      <c r="W6607" s="21" t="n">
        <f aca="false">IF(V6607=1,T6607+ROW()/10000000,0)</f>
        <v>4.8006607</v>
      </c>
    </row>
    <row r="6608" customFormat="false" ht="15" hidden="false" customHeight="false" outlineLevel="0" collapsed="false">
      <c r="A6608" s="0" t="n">
        <v>308054</v>
      </c>
      <c r="B6608" s="0" t="s">
        <v>7030</v>
      </c>
      <c r="C6608" s="0" t="n">
        <v>1</v>
      </c>
      <c r="D6608" s="0" t="s">
        <v>6924</v>
      </c>
      <c r="E6608" s="0" t="s">
        <v>14610</v>
      </c>
      <c r="F6608" s="0" t="s">
        <v>14500</v>
      </c>
      <c r="G6608" s="0" t="s">
        <v>14501</v>
      </c>
      <c r="H6608" s="0" t="s">
        <v>2972</v>
      </c>
      <c r="I6608" s="0" t="s">
        <v>2123</v>
      </c>
      <c r="J6608" s="0" t="s">
        <v>47</v>
      </c>
      <c r="K6608" s="0" t="s">
        <v>46</v>
      </c>
      <c r="L6608" s="0" t="s">
        <v>47</v>
      </c>
      <c r="M6608" s="0" t="s">
        <v>47</v>
      </c>
      <c r="N6608" s="0" t="n">
        <v>1</v>
      </c>
      <c r="O6608" s="0" t="n">
        <v>107</v>
      </c>
      <c r="P6608" s="0" t="n">
        <v>400</v>
      </c>
      <c r="Q6608" s="0" t="n">
        <v>3.6</v>
      </c>
      <c r="R6608" s="0" t="str">
        <f aca="false">INDEX(Lookup!$B$4:$B$18,MATCH(C6608,Lookup!$A$4:$A$18,0))</f>
        <v>India</v>
      </c>
      <c r="S6608" s="20" t="n">
        <f aca="false">INDEX(Lookup!$D$4:$D$18,MATCH(C6608,Lookup!$A$4:$A$18,0))</f>
        <v>0.012</v>
      </c>
      <c r="T6608" s="21" t="n">
        <f aca="false">ROUND(P6608*S6608,2)</f>
        <v>4.8</v>
      </c>
      <c r="U6608" s="21" t="n">
        <f aca="false">IF(T6608&lt;=10,1,IF(T6608&lt;=20,2,IF(T6608&lt;=30,3,IF(T6608&lt;=40,4,IF(T6608&lt;=50,5,IF(T6608&lt;=100,6,IF(T6608&lt;=250,7,8)))))))</f>
        <v>1</v>
      </c>
      <c r="V6608" s="21" t="n">
        <f aca="false">IF(AND(OR(Dashboard!$T$3="All",R6608=Dashboard!$T$3),OR(Dashboard!$T$4="All",D6608=Dashboard!$T$4)),1,0)</f>
        <v>1</v>
      </c>
      <c r="W6608" s="21" t="n">
        <f aca="false">IF(V6608=1,T6608+ROW()/10000000,0)</f>
        <v>4.8006608</v>
      </c>
    </row>
    <row r="6609" customFormat="false" ht="15" hidden="false" customHeight="false" outlineLevel="0" collapsed="false">
      <c r="A6609" s="0" t="n">
        <v>18427200</v>
      </c>
      <c r="B6609" s="0" t="s">
        <v>10889</v>
      </c>
      <c r="C6609" s="0" t="n">
        <v>1</v>
      </c>
      <c r="D6609" s="0" t="s">
        <v>6924</v>
      </c>
      <c r="E6609" s="0" t="s">
        <v>14501</v>
      </c>
      <c r="F6609" s="0" t="s">
        <v>14500</v>
      </c>
      <c r="G6609" s="0" t="s">
        <v>14501</v>
      </c>
      <c r="H6609" s="0" t="s">
        <v>10891</v>
      </c>
      <c r="I6609" s="0" t="s">
        <v>2123</v>
      </c>
      <c r="J6609" s="0" t="s">
        <v>47</v>
      </c>
      <c r="K6609" s="0" t="s">
        <v>46</v>
      </c>
      <c r="L6609" s="0" t="s">
        <v>46</v>
      </c>
      <c r="M6609" s="0" t="s">
        <v>47</v>
      </c>
      <c r="N6609" s="0" t="n">
        <v>2</v>
      </c>
      <c r="O6609" s="0" t="n">
        <v>38</v>
      </c>
      <c r="P6609" s="0" t="n">
        <v>650</v>
      </c>
      <c r="Q6609" s="0" t="n">
        <v>3.5</v>
      </c>
      <c r="R6609" s="0" t="str">
        <f aca="false">INDEX(Lookup!$B$4:$B$18,MATCH(C6609,Lookup!$A$4:$A$18,0))</f>
        <v>India</v>
      </c>
      <c r="S6609" s="20" t="n">
        <f aca="false">INDEX(Lookup!$D$4:$D$18,MATCH(C6609,Lookup!$A$4:$A$18,0))</f>
        <v>0.012</v>
      </c>
      <c r="T6609" s="21" t="n">
        <f aca="false">ROUND(P6609*S6609,2)</f>
        <v>7.8</v>
      </c>
      <c r="U6609" s="21" t="n">
        <f aca="false">IF(T6609&lt;=10,1,IF(T6609&lt;=20,2,IF(T6609&lt;=30,3,IF(T6609&lt;=40,4,IF(T6609&lt;=50,5,IF(T6609&lt;=100,6,IF(T6609&lt;=250,7,8)))))))</f>
        <v>1</v>
      </c>
      <c r="V6609" s="21" t="n">
        <f aca="false">IF(AND(OR(Dashboard!$T$3="All",R6609=Dashboard!$T$3),OR(Dashboard!$T$4="All",D6609=Dashboard!$T$4)),1,0)</f>
        <v>1</v>
      </c>
      <c r="W6609" s="21" t="n">
        <f aca="false">IF(V6609=1,T6609+ROW()/10000000,0)</f>
        <v>7.8006609</v>
      </c>
    </row>
    <row r="6610" customFormat="false" ht="15" hidden="false" customHeight="false" outlineLevel="0" collapsed="false">
      <c r="A6610" s="0" t="n">
        <v>7427</v>
      </c>
      <c r="B6610" s="0" t="s">
        <v>14611</v>
      </c>
      <c r="C6610" s="0" t="n">
        <v>1</v>
      </c>
      <c r="D6610" s="0" t="s">
        <v>6924</v>
      </c>
      <c r="E6610" s="0" t="s">
        <v>14612</v>
      </c>
      <c r="F6610" s="0" t="s">
        <v>14500</v>
      </c>
      <c r="G6610" s="0" t="s">
        <v>14501</v>
      </c>
      <c r="H6610" s="0" t="s">
        <v>2128</v>
      </c>
      <c r="I6610" s="0" t="s">
        <v>2123</v>
      </c>
      <c r="J6610" s="0" t="s">
        <v>47</v>
      </c>
      <c r="K6610" s="0" t="s">
        <v>47</v>
      </c>
      <c r="L6610" s="0" t="s">
        <v>47</v>
      </c>
      <c r="M6610" s="0" t="s">
        <v>47</v>
      </c>
      <c r="N6610" s="0" t="n">
        <v>1</v>
      </c>
      <c r="O6610" s="0" t="n">
        <v>87</v>
      </c>
      <c r="P6610" s="0" t="n">
        <v>100</v>
      </c>
      <c r="Q6610" s="0" t="n">
        <v>3.6</v>
      </c>
      <c r="R6610" s="0" t="str">
        <f aca="false">INDEX(Lookup!$B$4:$B$18,MATCH(C6610,Lookup!$A$4:$A$18,0))</f>
        <v>India</v>
      </c>
      <c r="S6610" s="20" t="n">
        <f aca="false">INDEX(Lookup!$D$4:$D$18,MATCH(C6610,Lookup!$A$4:$A$18,0))</f>
        <v>0.012</v>
      </c>
      <c r="T6610" s="21" t="n">
        <f aca="false">ROUND(P6610*S6610,2)</f>
        <v>1.2</v>
      </c>
      <c r="U6610" s="21" t="n">
        <f aca="false">IF(T6610&lt;=10,1,IF(T6610&lt;=20,2,IF(T6610&lt;=30,3,IF(T6610&lt;=40,4,IF(T6610&lt;=50,5,IF(T6610&lt;=100,6,IF(T6610&lt;=250,7,8)))))))</f>
        <v>1</v>
      </c>
      <c r="V6610" s="21" t="n">
        <f aca="false">IF(AND(OR(Dashboard!$T$3="All",R6610=Dashboard!$T$3),OR(Dashboard!$T$4="All",D6610=Dashboard!$T$4)),1,0)</f>
        <v>1</v>
      </c>
      <c r="W6610" s="21" t="n">
        <f aca="false">IF(V6610=1,T6610+ROW()/10000000,0)</f>
        <v>1.200661</v>
      </c>
    </row>
    <row r="6611" customFormat="false" ht="15" hidden="false" customHeight="false" outlineLevel="0" collapsed="false">
      <c r="A6611" s="0" t="n">
        <v>18261149</v>
      </c>
      <c r="B6611" s="0" t="s">
        <v>14613</v>
      </c>
      <c r="C6611" s="0" t="n">
        <v>1</v>
      </c>
      <c r="D6611" s="0" t="s">
        <v>6924</v>
      </c>
      <c r="E6611" s="0" t="s">
        <v>14614</v>
      </c>
      <c r="F6611" s="0" t="s">
        <v>14500</v>
      </c>
      <c r="G6611" s="0" t="s">
        <v>14501</v>
      </c>
      <c r="H6611" s="0" t="s">
        <v>14615</v>
      </c>
      <c r="I6611" s="0" t="s">
        <v>2123</v>
      </c>
      <c r="J6611" s="0" t="s">
        <v>47</v>
      </c>
      <c r="K6611" s="0" t="s">
        <v>46</v>
      </c>
      <c r="L6611" s="0" t="s">
        <v>47</v>
      </c>
      <c r="M6611" s="0" t="s">
        <v>47</v>
      </c>
      <c r="N6611" s="0" t="n">
        <v>2</v>
      </c>
      <c r="O6611" s="0" t="n">
        <v>126</v>
      </c>
      <c r="P6611" s="0" t="n">
        <v>550</v>
      </c>
      <c r="Q6611" s="0" t="n">
        <v>3.5</v>
      </c>
      <c r="R6611" s="0" t="str">
        <f aca="false">INDEX(Lookup!$B$4:$B$18,MATCH(C6611,Lookup!$A$4:$A$18,0))</f>
        <v>India</v>
      </c>
      <c r="S6611" s="20" t="n">
        <f aca="false">INDEX(Lookup!$D$4:$D$18,MATCH(C6611,Lookup!$A$4:$A$18,0))</f>
        <v>0.012</v>
      </c>
      <c r="T6611" s="21" t="n">
        <f aca="false">ROUND(P6611*S6611,2)</f>
        <v>6.6</v>
      </c>
      <c r="U6611" s="21" t="n">
        <f aca="false">IF(T6611&lt;=10,1,IF(T6611&lt;=20,2,IF(T6611&lt;=30,3,IF(T6611&lt;=40,4,IF(T6611&lt;=50,5,IF(T6611&lt;=100,6,IF(T6611&lt;=250,7,8)))))))</f>
        <v>1</v>
      </c>
      <c r="V6611" s="21" t="n">
        <f aca="false">IF(AND(OR(Dashboard!$T$3="All",R6611=Dashboard!$T$3),OR(Dashboard!$T$4="All",D6611=Dashboard!$T$4)),1,0)</f>
        <v>1</v>
      </c>
      <c r="W6611" s="21" t="n">
        <f aca="false">IF(V6611=1,T6611+ROW()/10000000,0)</f>
        <v>6.6006611</v>
      </c>
    </row>
    <row r="6612" customFormat="false" ht="15" hidden="false" customHeight="false" outlineLevel="0" collapsed="false">
      <c r="A6612" s="0" t="n">
        <v>18322646</v>
      </c>
      <c r="B6612" s="0" t="s">
        <v>4414</v>
      </c>
      <c r="C6612" s="0" t="n">
        <v>1</v>
      </c>
      <c r="D6612" s="0" t="s">
        <v>6924</v>
      </c>
      <c r="E6612" s="0" t="s">
        <v>14500</v>
      </c>
      <c r="F6612" s="0" t="s">
        <v>14500</v>
      </c>
      <c r="G6612" s="0" t="s">
        <v>14501</v>
      </c>
      <c r="H6612" s="0" t="s">
        <v>4415</v>
      </c>
      <c r="I6612" s="0" t="s">
        <v>2123</v>
      </c>
      <c r="J6612" s="0" t="s">
        <v>47</v>
      </c>
      <c r="K6612" s="0" t="s">
        <v>46</v>
      </c>
      <c r="L6612" s="0" t="s">
        <v>47</v>
      </c>
      <c r="M6612" s="0" t="s">
        <v>47</v>
      </c>
      <c r="N6612" s="0" t="n">
        <v>2</v>
      </c>
      <c r="O6612" s="0" t="n">
        <v>39</v>
      </c>
      <c r="P6612" s="0" t="n">
        <v>700</v>
      </c>
      <c r="Q6612" s="0" t="n">
        <v>3.5</v>
      </c>
      <c r="R6612" s="0" t="str">
        <f aca="false">INDEX(Lookup!$B$4:$B$18,MATCH(C6612,Lookup!$A$4:$A$18,0))</f>
        <v>India</v>
      </c>
      <c r="S6612" s="20" t="n">
        <f aca="false">INDEX(Lookup!$D$4:$D$18,MATCH(C6612,Lookup!$A$4:$A$18,0))</f>
        <v>0.012</v>
      </c>
      <c r="T6612" s="21" t="n">
        <f aca="false">ROUND(P6612*S6612,2)</f>
        <v>8.4</v>
      </c>
      <c r="U6612" s="21" t="n">
        <f aca="false">IF(T6612&lt;=10,1,IF(T6612&lt;=20,2,IF(T6612&lt;=30,3,IF(T6612&lt;=40,4,IF(T6612&lt;=50,5,IF(T6612&lt;=100,6,IF(T6612&lt;=250,7,8)))))))</f>
        <v>1</v>
      </c>
      <c r="V6612" s="21" t="n">
        <f aca="false">IF(AND(OR(Dashboard!$T$3="All",R6612=Dashboard!$T$3),OR(Dashboard!$T$4="All",D6612=Dashboard!$T$4)),1,0)</f>
        <v>1</v>
      </c>
      <c r="W6612" s="21" t="n">
        <f aca="false">IF(V6612=1,T6612+ROW()/10000000,0)</f>
        <v>8.4006612</v>
      </c>
    </row>
    <row r="6613" customFormat="false" ht="15" hidden="false" customHeight="false" outlineLevel="0" collapsed="false">
      <c r="A6613" s="0" t="n">
        <v>310912</v>
      </c>
      <c r="B6613" s="0" t="s">
        <v>14616</v>
      </c>
      <c r="C6613" s="0" t="n">
        <v>1</v>
      </c>
      <c r="D6613" s="0" t="s">
        <v>6924</v>
      </c>
      <c r="E6613" s="0" t="s">
        <v>14617</v>
      </c>
      <c r="F6613" s="0" t="s">
        <v>14500</v>
      </c>
      <c r="G6613" s="0" t="s">
        <v>14501</v>
      </c>
      <c r="H6613" s="0" t="s">
        <v>8304</v>
      </c>
      <c r="I6613" s="0" t="s">
        <v>2123</v>
      </c>
      <c r="J6613" s="0" t="s">
        <v>47</v>
      </c>
      <c r="K6613" s="0" t="s">
        <v>46</v>
      </c>
      <c r="L6613" s="0" t="s">
        <v>47</v>
      </c>
      <c r="M6613" s="0" t="s">
        <v>47</v>
      </c>
      <c r="N6613" s="0" t="n">
        <v>2</v>
      </c>
      <c r="O6613" s="0" t="n">
        <v>617</v>
      </c>
      <c r="P6613" s="0" t="n">
        <v>700</v>
      </c>
      <c r="Q6613" s="0" t="n">
        <v>3.7</v>
      </c>
      <c r="R6613" s="0" t="str">
        <f aca="false">INDEX(Lookup!$B$4:$B$18,MATCH(C6613,Lookup!$A$4:$A$18,0))</f>
        <v>India</v>
      </c>
      <c r="S6613" s="20" t="n">
        <f aca="false">INDEX(Lookup!$D$4:$D$18,MATCH(C6613,Lookup!$A$4:$A$18,0))</f>
        <v>0.012</v>
      </c>
      <c r="T6613" s="21" t="n">
        <f aca="false">ROUND(P6613*S6613,2)</f>
        <v>8.4</v>
      </c>
      <c r="U6613" s="21" t="n">
        <f aca="false">IF(T6613&lt;=10,1,IF(T6613&lt;=20,2,IF(T6613&lt;=30,3,IF(T6613&lt;=40,4,IF(T6613&lt;=50,5,IF(T6613&lt;=100,6,IF(T6613&lt;=250,7,8)))))))</f>
        <v>1</v>
      </c>
      <c r="V6613" s="21" t="n">
        <f aca="false">IF(AND(OR(Dashboard!$T$3="All",R6613=Dashboard!$T$3),OR(Dashboard!$T$4="All",D6613=Dashboard!$T$4)),1,0)</f>
        <v>1</v>
      </c>
      <c r="W6613" s="21" t="n">
        <f aca="false">IF(V6613=1,T6613+ROW()/10000000,0)</f>
        <v>8.4006613</v>
      </c>
    </row>
    <row r="6614" customFormat="false" ht="15" hidden="false" customHeight="false" outlineLevel="0" collapsed="false">
      <c r="A6614" s="0" t="n">
        <v>18334635</v>
      </c>
      <c r="B6614" s="0" t="s">
        <v>14618</v>
      </c>
      <c r="C6614" s="0" t="n">
        <v>1</v>
      </c>
      <c r="D6614" s="0" t="s">
        <v>6924</v>
      </c>
      <c r="E6614" s="0" t="s">
        <v>14619</v>
      </c>
      <c r="F6614" s="0" t="s">
        <v>14500</v>
      </c>
      <c r="G6614" s="0" t="s">
        <v>14501</v>
      </c>
      <c r="H6614" s="0" t="s">
        <v>2723</v>
      </c>
      <c r="I6614" s="0" t="s">
        <v>2123</v>
      </c>
      <c r="J6614" s="0" t="s">
        <v>47</v>
      </c>
      <c r="K6614" s="0" t="s">
        <v>46</v>
      </c>
      <c r="L6614" s="0" t="s">
        <v>47</v>
      </c>
      <c r="M6614" s="0" t="s">
        <v>47</v>
      </c>
      <c r="N6614" s="0" t="n">
        <v>2</v>
      </c>
      <c r="O6614" s="0" t="n">
        <v>26</v>
      </c>
      <c r="P6614" s="0" t="n">
        <v>500</v>
      </c>
      <c r="Q6614" s="0" t="n">
        <v>3.5</v>
      </c>
      <c r="R6614" s="0" t="str">
        <f aca="false">INDEX(Lookup!$B$4:$B$18,MATCH(C6614,Lookup!$A$4:$A$18,0))</f>
        <v>India</v>
      </c>
      <c r="S6614" s="20" t="n">
        <f aca="false">INDEX(Lookup!$D$4:$D$18,MATCH(C6614,Lookup!$A$4:$A$18,0))</f>
        <v>0.012</v>
      </c>
      <c r="T6614" s="21" t="n">
        <f aca="false">ROUND(P6614*S6614,2)</f>
        <v>6</v>
      </c>
      <c r="U6614" s="21" t="n">
        <f aca="false">IF(T6614&lt;=10,1,IF(T6614&lt;=20,2,IF(T6614&lt;=30,3,IF(T6614&lt;=40,4,IF(T6614&lt;=50,5,IF(T6614&lt;=100,6,IF(T6614&lt;=250,7,8)))))))</f>
        <v>1</v>
      </c>
      <c r="V6614" s="21" t="n">
        <f aca="false">IF(AND(OR(Dashboard!$T$3="All",R6614=Dashboard!$T$3),OR(Dashboard!$T$4="All",D6614=Dashboard!$T$4)),1,0)</f>
        <v>1</v>
      </c>
      <c r="W6614" s="21" t="n">
        <f aca="false">IF(V6614=1,T6614+ROW()/10000000,0)</f>
        <v>6.0006614</v>
      </c>
    </row>
    <row r="6615" customFormat="false" ht="15" hidden="false" customHeight="false" outlineLevel="0" collapsed="false">
      <c r="A6615" s="0" t="n">
        <v>18487016</v>
      </c>
      <c r="B6615" s="0" t="s">
        <v>14620</v>
      </c>
      <c r="C6615" s="0" t="n">
        <v>1</v>
      </c>
      <c r="D6615" s="0" t="s">
        <v>6924</v>
      </c>
      <c r="E6615" s="0" t="s">
        <v>14621</v>
      </c>
      <c r="F6615" s="0" t="s">
        <v>14500</v>
      </c>
      <c r="G6615" s="0" t="s">
        <v>14501</v>
      </c>
      <c r="H6615" s="0" t="s">
        <v>2712</v>
      </c>
      <c r="I6615" s="0" t="s">
        <v>2123</v>
      </c>
      <c r="J6615" s="0" t="s">
        <v>47</v>
      </c>
      <c r="K6615" s="0" t="s">
        <v>47</v>
      </c>
      <c r="L6615" s="0" t="s">
        <v>47</v>
      </c>
      <c r="M6615" s="0" t="s">
        <v>47</v>
      </c>
      <c r="N6615" s="0" t="n">
        <v>1</v>
      </c>
      <c r="O6615" s="0" t="n">
        <v>1</v>
      </c>
      <c r="P6615" s="0" t="n">
        <v>250</v>
      </c>
      <c r="Q6615" s="0" t="n">
        <v>1</v>
      </c>
      <c r="R6615" s="0" t="str">
        <f aca="false">INDEX(Lookup!$B$4:$B$18,MATCH(C6615,Lookup!$A$4:$A$18,0))</f>
        <v>India</v>
      </c>
      <c r="S6615" s="20" t="n">
        <f aca="false">INDEX(Lookup!$D$4:$D$18,MATCH(C6615,Lookup!$A$4:$A$18,0))</f>
        <v>0.012</v>
      </c>
      <c r="T6615" s="21" t="n">
        <f aca="false">ROUND(P6615*S6615,2)</f>
        <v>3</v>
      </c>
      <c r="U6615" s="21" t="n">
        <f aca="false">IF(T6615&lt;=10,1,IF(T6615&lt;=20,2,IF(T6615&lt;=30,3,IF(T6615&lt;=40,4,IF(T6615&lt;=50,5,IF(T6615&lt;=100,6,IF(T6615&lt;=250,7,8)))))))</f>
        <v>1</v>
      </c>
      <c r="V6615" s="21" t="n">
        <f aca="false">IF(AND(OR(Dashboard!$T$3="All",R6615=Dashboard!$T$3),OR(Dashboard!$T$4="All",D6615=Dashboard!$T$4)),1,0)</f>
        <v>1</v>
      </c>
      <c r="W6615" s="21" t="n">
        <f aca="false">IF(V6615=1,T6615+ROW()/10000000,0)</f>
        <v>3.0006615</v>
      </c>
    </row>
    <row r="6616" customFormat="false" ht="15" hidden="false" customHeight="false" outlineLevel="0" collapsed="false">
      <c r="A6616" s="0" t="n">
        <v>18480928</v>
      </c>
      <c r="B6616" s="0" t="s">
        <v>14622</v>
      </c>
      <c r="C6616" s="0" t="n">
        <v>1</v>
      </c>
      <c r="D6616" s="0" t="s">
        <v>6924</v>
      </c>
      <c r="E6616" s="0" t="s">
        <v>14623</v>
      </c>
      <c r="F6616" s="0" t="s">
        <v>14500</v>
      </c>
      <c r="G6616" s="0" t="s">
        <v>14501</v>
      </c>
      <c r="H6616" s="0" t="s">
        <v>2349</v>
      </c>
      <c r="I6616" s="0" t="s">
        <v>2123</v>
      </c>
      <c r="J6616" s="0" t="s">
        <v>47</v>
      </c>
      <c r="K6616" s="0" t="s">
        <v>47</v>
      </c>
      <c r="L6616" s="0" t="s">
        <v>47</v>
      </c>
      <c r="M6616" s="0" t="s">
        <v>47</v>
      </c>
      <c r="N6616" s="0" t="n">
        <v>1</v>
      </c>
      <c r="O6616" s="0" t="n">
        <v>1</v>
      </c>
      <c r="P6616" s="0" t="n">
        <v>150</v>
      </c>
      <c r="Q6616" s="0" t="n">
        <v>1</v>
      </c>
      <c r="R6616" s="0" t="str">
        <f aca="false">INDEX(Lookup!$B$4:$B$18,MATCH(C6616,Lookup!$A$4:$A$18,0))</f>
        <v>India</v>
      </c>
      <c r="S6616" s="20" t="n">
        <f aca="false">INDEX(Lookup!$D$4:$D$18,MATCH(C6616,Lookup!$A$4:$A$18,0))</f>
        <v>0.012</v>
      </c>
      <c r="T6616" s="21" t="n">
        <f aca="false">ROUND(P6616*S6616,2)</f>
        <v>1.8</v>
      </c>
      <c r="U6616" s="21" t="n">
        <f aca="false">IF(T6616&lt;=10,1,IF(T6616&lt;=20,2,IF(T6616&lt;=30,3,IF(T6616&lt;=40,4,IF(T6616&lt;=50,5,IF(T6616&lt;=100,6,IF(T6616&lt;=250,7,8)))))))</f>
        <v>1</v>
      </c>
      <c r="V6616" s="21" t="n">
        <f aca="false">IF(AND(OR(Dashboard!$T$3="All",R6616=Dashboard!$T$3),OR(Dashboard!$T$4="All",D6616=Dashboard!$T$4)),1,0)</f>
        <v>1</v>
      </c>
      <c r="W6616" s="21" t="n">
        <f aca="false">IF(V6616=1,T6616+ROW()/10000000,0)</f>
        <v>1.8006616</v>
      </c>
    </row>
    <row r="6617" customFormat="false" ht="15" hidden="false" customHeight="false" outlineLevel="0" collapsed="false">
      <c r="A6617" s="0" t="n">
        <v>18446486</v>
      </c>
      <c r="B6617" s="0" t="s">
        <v>14624</v>
      </c>
      <c r="C6617" s="0" t="n">
        <v>1</v>
      </c>
      <c r="D6617" s="0" t="s">
        <v>6924</v>
      </c>
      <c r="E6617" s="0" t="s">
        <v>14625</v>
      </c>
      <c r="F6617" s="0" t="s">
        <v>14500</v>
      </c>
      <c r="G6617" s="0" t="s">
        <v>14501</v>
      </c>
      <c r="H6617" s="0" t="s">
        <v>6845</v>
      </c>
      <c r="I6617" s="0" t="s">
        <v>2123</v>
      </c>
      <c r="J6617" s="0" t="s">
        <v>47</v>
      </c>
      <c r="K6617" s="0" t="s">
        <v>46</v>
      </c>
      <c r="L6617" s="0" t="s">
        <v>47</v>
      </c>
      <c r="M6617" s="0" t="s">
        <v>47</v>
      </c>
      <c r="N6617" s="0" t="n">
        <v>2</v>
      </c>
      <c r="O6617" s="0" t="n">
        <v>1</v>
      </c>
      <c r="P6617" s="0" t="n">
        <v>500</v>
      </c>
      <c r="Q6617" s="0" t="n">
        <v>1</v>
      </c>
      <c r="R6617" s="0" t="str">
        <f aca="false">INDEX(Lookup!$B$4:$B$18,MATCH(C6617,Lookup!$A$4:$A$18,0))</f>
        <v>India</v>
      </c>
      <c r="S6617" s="20" t="n">
        <f aca="false">INDEX(Lookup!$D$4:$D$18,MATCH(C6617,Lookup!$A$4:$A$18,0))</f>
        <v>0.012</v>
      </c>
      <c r="T6617" s="21" t="n">
        <f aca="false">ROUND(P6617*S6617,2)</f>
        <v>6</v>
      </c>
      <c r="U6617" s="21" t="n">
        <f aca="false">IF(T6617&lt;=10,1,IF(T6617&lt;=20,2,IF(T6617&lt;=30,3,IF(T6617&lt;=40,4,IF(T6617&lt;=50,5,IF(T6617&lt;=100,6,IF(T6617&lt;=250,7,8)))))))</f>
        <v>1</v>
      </c>
      <c r="V6617" s="21" t="n">
        <f aca="false">IF(AND(OR(Dashboard!$T$3="All",R6617=Dashboard!$T$3),OR(Dashboard!$T$4="All",D6617=Dashboard!$T$4)),1,0)</f>
        <v>1</v>
      </c>
      <c r="W6617" s="21" t="n">
        <f aca="false">IF(V6617=1,T6617+ROW()/10000000,0)</f>
        <v>6.0006617</v>
      </c>
    </row>
    <row r="6618" customFormat="false" ht="15" hidden="false" customHeight="false" outlineLevel="0" collapsed="false">
      <c r="A6618" s="0" t="n">
        <v>7401</v>
      </c>
      <c r="B6618" s="0" t="s">
        <v>10518</v>
      </c>
      <c r="C6618" s="0" t="n">
        <v>1</v>
      </c>
      <c r="D6618" s="0" t="s">
        <v>6924</v>
      </c>
      <c r="E6618" s="0" t="s">
        <v>14626</v>
      </c>
      <c r="F6618" s="0" t="s">
        <v>14500</v>
      </c>
      <c r="G6618" s="0" t="s">
        <v>14501</v>
      </c>
      <c r="H6618" s="0" t="s">
        <v>3243</v>
      </c>
      <c r="I6618" s="0" t="s">
        <v>2123</v>
      </c>
      <c r="J6618" s="0" t="s">
        <v>47</v>
      </c>
      <c r="K6618" s="0" t="s">
        <v>47</v>
      </c>
      <c r="L6618" s="0" t="s">
        <v>47</v>
      </c>
      <c r="M6618" s="0" t="s">
        <v>47</v>
      </c>
      <c r="N6618" s="0" t="n">
        <v>1</v>
      </c>
      <c r="O6618" s="0" t="n">
        <v>52</v>
      </c>
      <c r="P6618" s="0" t="n">
        <v>200</v>
      </c>
      <c r="Q6618" s="0" t="n">
        <v>2.4</v>
      </c>
      <c r="R6618" s="0" t="str">
        <f aca="false">INDEX(Lookup!$B$4:$B$18,MATCH(C6618,Lookup!$A$4:$A$18,0))</f>
        <v>India</v>
      </c>
      <c r="S6618" s="20" t="n">
        <f aca="false">INDEX(Lookup!$D$4:$D$18,MATCH(C6618,Lookup!$A$4:$A$18,0))</f>
        <v>0.012</v>
      </c>
      <c r="T6618" s="21" t="n">
        <f aca="false">ROUND(P6618*S6618,2)</f>
        <v>2.4</v>
      </c>
      <c r="U6618" s="21" t="n">
        <f aca="false">IF(T6618&lt;=10,1,IF(T6618&lt;=20,2,IF(T6618&lt;=30,3,IF(T6618&lt;=40,4,IF(T6618&lt;=50,5,IF(T6618&lt;=100,6,IF(T6618&lt;=250,7,8)))))))</f>
        <v>1</v>
      </c>
      <c r="V6618" s="21" t="n">
        <f aca="false">IF(AND(OR(Dashboard!$T$3="All",R6618=Dashboard!$T$3),OR(Dashboard!$T$4="All",D6618=Dashboard!$T$4)),1,0)</f>
        <v>1</v>
      </c>
      <c r="W6618" s="21" t="n">
        <f aca="false">IF(V6618=1,T6618+ROW()/10000000,0)</f>
        <v>2.4006618</v>
      </c>
    </row>
    <row r="6619" customFormat="false" ht="15" hidden="false" customHeight="false" outlineLevel="0" collapsed="false">
      <c r="A6619" s="0" t="n">
        <v>18237341</v>
      </c>
      <c r="B6619" s="0" t="s">
        <v>14627</v>
      </c>
      <c r="C6619" s="0" t="n">
        <v>1</v>
      </c>
      <c r="D6619" s="0" t="s">
        <v>6924</v>
      </c>
      <c r="E6619" s="0" t="s">
        <v>14628</v>
      </c>
      <c r="F6619" s="0" t="s">
        <v>14500</v>
      </c>
      <c r="G6619" s="0" t="s">
        <v>14501</v>
      </c>
      <c r="H6619" s="0" t="s">
        <v>2293</v>
      </c>
      <c r="I6619" s="0" t="s">
        <v>2123</v>
      </c>
      <c r="J6619" s="0" t="s">
        <v>47</v>
      </c>
      <c r="K6619" s="0" t="s">
        <v>46</v>
      </c>
      <c r="L6619" s="0" t="s">
        <v>47</v>
      </c>
      <c r="M6619" s="0" t="s">
        <v>47</v>
      </c>
      <c r="N6619" s="0" t="n">
        <v>2</v>
      </c>
      <c r="O6619" s="0" t="n">
        <v>251</v>
      </c>
      <c r="P6619" s="0" t="n">
        <v>500</v>
      </c>
      <c r="Q6619" s="0" t="n">
        <v>4.2</v>
      </c>
      <c r="R6619" s="0" t="str">
        <f aca="false">INDEX(Lookup!$B$4:$B$18,MATCH(C6619,Lookup!$A$4:$A$18,0))</f>
        <v>India</v>
      </c>
      <c r="S6619" s="20" t="n">
        <f aca="false">INDEX(Lookup!$D$4:$D$18,MATCH(C6619,Lookup!$A$4:$A$18,0))</f>
        <v>0.012</v>
      </c>
      <c r="T6619" s="21" t="n">
        <f aca="false">ROUND(P6619*S6619,2)</f>
        <v>6</v>
      </c>
      <c r="U6619" s="21" t="n">
        <f aca="false">IF(T6619&lt;=10,1,IF(T6619&lt;=20,2,IF(T6619&lt;=30,3,IF(T6619&lt;=40,4,IF(T6619&lt;=50,5,IF(T6619&lt;=100,6,IF(T6619&lt;=250,7,8)))))))</f>
        <v>1</v>
      </c>
      <c r="V6619" s="21" t="n">
        <f aca="false">IF(AND(OR(Dashboard!$T$3="All",R6619=Dashboard!$T$3),OR(Dashboard!$T$4="All",D6619=Dashboard!$T$4)),1,0)</f>
        <v>1</v>
      </c>
      <c r="W6619" s="21" t="n">
        <f aca="false">IF(V6619=1,T6619+ROW()/10000000,0)</f>
        <v>6.0006619</v>
      </c>
    </row>
    <row r="6620" customFormat="false" ht="15" hidden="false" customHeight="false" outlineLevel="0" collapsed="false">
      <c r="A6620" s="0" t="n">
        <v>7428</v>
      </c>
      <c r="B6620" s="0" t="s">
        <v>14629</v>
      </c>
      <c r="C6620" s="0" t="n">
        <v>1</v>
      </c>
      <c r="D6620" s="0" t="s">
        <v>6924</v>
      </c>
      <c r="E6620" s="0" t="s">
        <v>14630</v>
      </c>
      <c r="F6620" s="0" t="s">
        <v>14500</v>
      </c>
      <c r="G6620" s="0" t="s">
        <v>14501</v>
      </c>
      <c r="H6620" s="0" t="s">
        <v>3142</v>
      </c>
      <c r="I6620" s="0" t="s">
        <v>2123</v>
      </c>
      <c r="J6620" s="0" t="s">
        <v>47</v>
      </c>
      <c r="K6620" s="0" t="s">
        <v>46</v>
      </c>
      <c r="L6620" s="0" t="s">
        <v>47</v>
      </c>
      <c r="M6620" s="0" t="s">
        <v>47</v>
      </c>
      <c r="N6620" s="0" t="n">
        <v>1</v>
      </c>
      <c r="O6620" s="0" t="n">
        <v>474</v>
      </c>
      <c r="P6620" s="0" t="n">
        <v>300</v>
      </c>
      <c r="Q6620" s="0" t="n">
        <v>4.2</v>
      </c>
      <c r="R6620" s="0" t="str">
        <f aca="false">INDEX(Lookup!$B$4:$B$18,MATCH(C6620,Lookup!$A$4:$A$18,0))</f>
        <v>India</v>
      </c>
      <c r="S6620" s="20" t="n">
        <f aca="false">INDEX(Lookup!$D$4:$D$18,MATCH(C6620,Lookup!$A$4:$A$18,0))</f>
        <v>0.012</v>
      </c>
      <c r="T6620" s="21" t="n">
        <f aca="false">ROUND(P6620*S6620,2)</f>
        <v>3.6</v>
      </c>
      <c r="U6620" s="21" t="n">
        <f aca="false">IF(T6620&lt;=10,1,IF(T6620&lt;=20,2,IF(T6620&lt;=30,3,IF(T6620&lt;=40,4,IF(T6620&lt;=50,5,IF(T6620&lt;=100,6,IF(T6620&lt;=250,7,8)))))))</f>
        <v>1</v>
      </c>
      <c r="V6620" s="21" t="n">
        <f aca="false">IF(AND(OR(Dashboard!$T$3="All",R6620=Dashboard!$T$3),OR(Dashboard!$T$4="All",D6620=Dashboard!$T$4)),1,0)</f>
        <v>1</v>
      </c>
      <c r="W6620" s="21" t="n">
        <f aca="false">IF(V6620=1,T6620+ROW()/10000000,0)</f>
        <v>3.600662</v>
      </c>
    </row>
    <row r="6621" customFormat="false" ht="15" hidden="false" customHeight="false" outlineLevel="0" collapsed="false">
      <c r="A6621" s="0" t="n">
        <v>18420467</v>
      </c>
      <c r="B6621" s="0" t="s">
        <v>14631</v>
      </c>
      <c r="C6621" s="0" t="n">
        <v>1</v>
      </c>
      <c r="D6621" s="0" t="s">
        <v>6924</v>
      </c>
      <c r="E6621" s="0" t="s">
        <v>14632</v>
      </c>
      <c r="F6621" s="0" t="s">
        <v>14500</v>
      </c>
      <c r="G6621" s="0" t="s">
        <v>14501</v>
      </c>
      <c r="H6621" s="0" t="s">
        <v>3142</v>
      </c>
      <c r="I6621" s="0" t="s">
        <v>2123</v>
      </c>
      <c r="J6621" s="0" t="s">
        <v>47</v>
      </c>
      <c r="K6621" s="0" t="s">
        <v>46</v>
      </c>
      <c r="L6621" s="0" t="s">
        <v>47</v>
      </c>
      <c r="M6621" s="0" t="s">
        <v>47</v>
      </c>
      <c r="N6621" s="0" t="n">
        <v>2</v>
      </c>
      <c r="O6621" s="0" t="n">
        <v>101</v>
      </c>
      <c r="P6621" s="0" t="n">
        <v>750</v>
      </c>
      <c r="Q6621" s="0" t="n">
        <v>4.1</v>
      </c>
      <c r="R6621" s="0" t="str">
        <f aca="false">INDEX(Lookup!$B$4:$B$18,MATCH(C6621,Lookup!$A$4:$A$18,0))</f>
        <v>India</v>
      </c>
      <c r="S6621" s="20" t="n">
        <f aca="false">INDEX(Lookup!$D$4:$D$18,MATCH(C6621,Lookup!$A$4:$A$18,0))</f>
        <v>0.012</v>
      </c>
      <c r="T6621" s="21" t="n">
        <f aca="false">ROUND(P6621*S6621,2)</f>
        <v>9</v>
      </c>
      <c r="U6621" s="21" t="n">
        <f aca="false">IF(T6621&lt;=10,1,IF(T6621&lt;=20,2,IF(T6621&lt;=30,3,IF(T6621&lt;=40,4,IF(T6621&lt;=50,5,IF(T6621&lt;=100,6,IF(T6621&lt;=250,7,8)))))))</f>
        <v>1</v>
      </c>
      <c r="V6621" s="21" t="n">
        <f aca="false">IF(AND(OR(Dashboard!$T$3="All",R6621=Dashboard!$T$3),OR(Dashboard!$T$4="All",D6621=Dashboard!$T$4)),1,0)</f>
        <v>1</v>
      </c>
      <c r="W6621" s="21" t="n">
        <f aca="false">IF(V6621=1,T6621+ROW()/10000000,0)</f>
        <v>9.0006621</v>
      </c>
    </row>
    <row r="6622" customFormat="false" ht="15" hidden="false" customHeight="false" outlineLevel="0" collapsed="false">
      <c r="A6622" s="0" t="n">
        <v>18332869</v>
      </c>
      <c r="B6622" s="0" t="s">
        <v>14633</v>
      </c>
      <c r="C6622" s="0" t="n">
        <v>1</v>
      </c>
      <c r="D6622" s="0" t="s">
        <v>6924</v>
      </c>
      <c r="E6622" s="0" t="s">
        <v>14634</v>
      </c>
      <c r="F6622" s="0" t="s">
        <v>14500</v>
      </c>
      <c r="G6622" s="0" t="s">
        <v>14501</v>
      </c>
      <c r="H6622" s="0" t="s">
        <v>2359</v>
      </c>
      <c r="I6622" s="0" t="s">
        <v>2123</v>
      </c>
      <c r="J6622" s="0" t="s">
        <v>46</v>
      </c>
      <c r="K6622" s="0" t="s">
        <v>46</v>
      </c>
      <c r="L6622" s="0" t="s">
        <v>47</v>
      </c>
      <c r="M6622" s="0" t="s">
        <v>47</v>
      </c>
      <c r="N6622" s="0" t="n">
        <v>2</v>
      </c>
      <c r="O6622" s="0" t="n">
        <v>163</v>
      </c>
      <c r="P6622" s="0" t="n">
        <v>600</v>
      </c>
      <c r="Q6622" s="0" t="n">
        <v>4.2</v>
      </c>
      <c r="R6622" s="0" t="str">
        <f aca="false">INDEX(Lookup!$B$4:$B$18,MATCH(C6622,Lookup!$A$4:$A$18,0))</f>
        <v>India</v>
      </c>
      <c r="S6622" s="20" t="n">
        <f aca="false">INDEX(Lookup!$D$4:$D$18,MATCH(C6622,Lookup!$A$4:$A$18,0))</f>
        <v>0.012</v>
      </c>
      <c r="T6622" s="21" t="n">
        <f aca="false">ROUND(P6622*S6622,2)</f>
        <v>7.2</v>
      </c>
      <c r="U6622" s="21" t="n">
        <f aca="false">IF(T6622&lt;=10,1,IF(T6622&lt;=20,2,IF(T6622&lt;=30,3,IF(T6622&lt;=40,4,IF(T6622&lt;=50,5,IF(T6622&lt;=100,6,IF(T6622&lt;=250,7,8)))))))</f>
        <v>1</v>
      </c>
      <c r="V6622" s="21" t="n">
        <f aca="false">IF(AND(OR(Dashboard!$T$3="All",R6622=Dashboard!$T$3),OR(Dashboard!$T$4="All",D6622=Dashboard!$T$4)),1,0)</f>
        <v>1</v>
      </c>
      <c r="W6622" s="21" t="n">
        <f aca="false">IF(V6622=1,T6622+ROW()/10000000,0)</f>
        <v>7.2006622</v>
      </c>
    </row>
    <row r="6623" customFormat="false" ht="15" hidden="false" customHeight="false" outlineLevel="0" collapsed="false">
      <c r="A6623" s="0" t="n">
        <v>18241878</v>
      </c>
      <c r="B6623" s="0" t="s">
        <v>14635</v>
      </c>
      <c r="C6623" s="0" t="n">
        <v>1</v>
      </c>
      <c r="D6623" s="0" t="s">
        <v>6924</v>
      </c>
      <c r="E6623" s="0" t="s">
        <v>14636</v>
      </c>
      <c r="F6623" s="0" t="s">
        <v>14637</v>
      </c>
      <c r="G6623" s="0" t="s">
        <v>14638</v>
      </c>
      <c r="H6623" s="0" t="s">
        <v>2723</v>
      </c>
      <c r="I6623" s="0" t="s">
        <v>2123</v>
      </c>
      <c r="J6623" s="0" t="s">
        <v>47</v>
      </c>
      <c r="K6623" s="0" t="s">
        <v>46</v>
      </c>
      <c r="L6623" s="0" t="s">
        <v>47</v>
      </c>
      <c r="M6623" s="0" t="s">
        <v>47</v>
      </c>
      <c r="N6623" s="0" t="n">
        <v>2</v>
      </c>
      <c r="O6623" s="0" t="n">
        <v>25</v>
      </c>
      <c r="P6623" s="0" t="n">
        <v>750</v>
      </c>
      <c r="Q6623" s="0" t="n">
        <v>2.6</v>
      </c>
      <c r="R6623" s="0" t="str">
        <f aca="false">INDEX(Lookup!$B$4:$B$18,MATCH(C6623,Lookup!$A$4:$A$18,0))</f>
        <v>India</v>
      </c>
      <c r="S6623" s="20" t="n">
        <f aca="false">INDEX(Lookup!$D$4:$D$18,MATCH(C6623,Lookup!$A$4:$A$18,0))</f>
        <v>0.012</v>
      </c>
      <c r="T6623" s="21" t="n">
        <f aca="false">ROUND(P6623*S6623,2)</f>
        <v>9</v>
      </c>
      <c r="U6623" s="21" t="n">
        <f aca="false">IF(T6623&lt;=10,1,IF(T6623&lt;=20,2,IF(T6623&lt;=30,3,IF(T6623&lt;=40,4,IF(T6623&lt;=50,5,IF(T6623&lt;=100,6,IF(T6623&lt;=250,7,8)))))))</f>
        <v>1</v>
      </c>
      <c r="V6623" s="21" t="n">
        <f aca="false">IF(AND(OR(Dashboard!$T$3="All",R6623=Dashboard!$T$3),OR(Dashboard!$T$4="All",D6623=Dashboard!$T$4)),1,0)</f>
        <v>1</v>
      </c>
      <c r="W6623" s="21" t="n">
        <f aca="false">IF(V6623=1,T6623+ROW()/10000000,0)</f>
        <v>9.0006623</v>
      </c>
    </row>
    <row r="6624" customFormat="false" ht="15" hidden="false" customHeight="false" outlineLevel="0" collapsed="false">
      <c r="A6624" s="0" t="n">
        <v>312959</v>
      </c>
      <c r="B6624" s="0" t="s">
        <v>14639</v>
      </c>
      <c r="C6624" s="0" t="n">
        <v>1</v>
      </c>
      <c r="D6624" s="0" t="s">
        <v>6924</v>
      </c>
      <c r="E6624" s="0" t="s">
        <v>14640</v>
      </c>
      <c r="F6624" s="0" t="s">
        <v>14637</v>
      </c>
      <c r="G6624" s="0" t="s">
        <v>14638</v>
      </c>
      <c r="H6624" s="0" t="s">
        <v>2128</v>
      </c>
      <c r="I6624" s="0" t="s">
        <v>2123</v>
      </c>
      <c r="J6624" s="0" t="s">
        <v>47</v>
      </c>
      <c r="K6624" s="0" t="s">
        <v>47</v>
      </c>
      <c r="L6624" s="0" t="s">
        <v>47</v>
      </c>
      <c r="M6624" s="0" t="s">
        <v>47</v>
      </c>
      <c r="N6624" s="0" t="n">
        <v>2</v>
      </c>
      <c r="O6624" s="0" t="n">
        <v>5</v>
      </c>
      <c r="P6624" s="0" t="n">
        <v>500</v>
      </c>
      <c r="Q6624" s="0" t="n">
        <v>2.8</v>
      </c>
      <c r="R6624" s="0" t="str">
        <f aca="false">INDEX(Lookup!$B$4:$B$18,MATCH(C6624,Lookup!$A$4:$A$18,0))</f>
        <v>India</v>
      </c>
      <c r="S6624" s="20" t="n">
        <f aca="false">INDEX(Lookup!$D$4:$D$18,MATCH(C6624,Lookup!$A$4:$A$18,0))</f>
        <v>0.012</v>
      </c>
      <c r="T6624" s="21" t="n">
        <f aca="false">ROUND(P6624*S6624,2)</f>
        <v>6</v>
      </c>
      <c r="U6624" s="21" t="n">
        <f aca="false">IF(T6624&lt;=10,1,IF(T6624&lt;=20,2,IF(T6624&lt;=30,3,IF(T6624&lt;=40,4,IF(T6624&lt;=50,5,IF(T6624&lt;=100,6,IF(T6624&lt;=250,7,8)))))))</f>
        <v>1</v>
      </c>
      <c r="V6624" s="21" t="n">
        <f aca="false">IF(AND(OR(Dashboard!$T$3="All",R6624=Dashboard!$T$3),OR(Dashboard!$T$4="All",D6624=Dashboard!$T$4)),1,0)</f>
        <v>1</v>
      </c>
      <c r="W6624" s="21" t="n">
        <f aca="false">IF(V6624=1,T6624+ROW()/10000000,0)</f>
        <v>6.0006624</v>
      </c>
    </row>
    <row r="6625" customFormat="false" ht="15" hidden="false" customHeight="false" outlineLevel="0" collapsed="false">
      <c r="A6625" s="0" t="n">
        <v>978</v>
      </c>
      <c r="B6625" s="0" t="s">
        <v>14641</v>
      </c>
      <c r="C6625" s="0" t="n">
        <v>1</v>
      </c>
      <c r="D6625" s="0" t="s">
        <v>6924</v>
      </c>
      <c r="E6625" s="0" t="s">
        <v>14642</v>
      </c>
      <c r="F6625" s="0" t="s">
        <v>14637</v>
      </c>
      <c r="G6625" s="0" t="s">
        <v>14638</v>
      </c>
      <c r="H6625" s="0" t="s">
        <v>2122</v>
      </c>
      <c r="I6625" s="0" t="s">
        <v>2123</v>
      </c>
      <c r="J6625" s="0" t="s">
        <v>47</v>
      </c>
      <c r="K6625" s="0" t="s">
        <v>46</v>
      </c>
      <c r="L6625" s="0" t="s">
        <v>47</v>
      </c>
      <c r="M6625" s="0" t="s">
        <v>47</v>
      </c>
      <c r="N6625" s="0" t="n">
        <v>2</v>
      </c>
      <c r="O6625" s="0" t="n">
        <v>49</v>
      </c>
      <c r="P6625" s="0" t="n">
        <v>500</v>
      </c>
      <c r="Q6625" s="0" t="n">
        <v>3.4</v>
      </c>
      <c r="R6625" s="0" t="str">
        <f aca="false">INDEX(Lookup!$B$4:$B$18,MATCH(C6625,Lookup!$A$4:$A$18,0))</f>
        <v>India</v>
      </c>
      <c r="S6625" s="20" t="n">
        <f aca="false">INDEX(Lookup!$D$4:$D$18,MATCH(C6625,Lookup!$A$4:$A$18,0))</f>
        <v>0.012</v>
      </c>
      <c r="T6625" s="21" t="n">
        <f aca="false">ROUND(P6625*S6625,2)</f>
        <v>6</v>
      </c>
      <c r="U6625" s="21" t="n">
        <f aca="false">IF(T6625&lt;=10,1,IF(T6625&lt;=20,2,IF(T6625&lt;=30,3,IF(T6625&lt;=40,4,IF(T6625&lt;=50,5,IF(T6625&lt;=100,6,IF(T6625&lt;=250,7,8)))))))</f>
        <v>1</v>
      </c>
      <c r="V6625" s="21" t="n">
        <f aca="false">IF(AND(OR(Dashboard!$T$3="All",R6625=Dashboard!$T$3),OR(Dashboard!$T$4="All",D6625=Dashboard!$T$4)),1,0)</f>
        <v>1</v>
      </c>
      <c r="W6625" s="21" t="n">
        <f aca="false">IF(V6625=1,T6625+ROW()/10000000,0)</f>
        <v>6.0006625</v>
      </c>
    </row>
    <row r="6626" customFormat="false" ht="15" hidden="false" customHeight="false" outlineLevel="0" collapsed="false">
      <c r="A6626" s="0" t="n">
        <v>306910</v>
      </c>
      <c r="B6626" s="0" t="s">
        <v>7306</v>
      </c>
      <c r="C6626" s="0" t="n">
        <v>1</v>
      </c>
      <c r="D6626" s="0" t="s">
        <v>6924</v>
      </c>
      <c r="E6626" s="0" t="s">
        <v>14643</v>
      </c>
      <c r="F6626" s="0" t="s">
        <v>14637</v>
      </c>
      <c r="G6626" s="0" t="s">
        <v>14638</v>
      </c>
      <c r="H6626" s="0" t="s">
        <v>2382</v>
      </c>
      <c r="I6626" s="0" t="s">
        <v>2123</v>
      </c>
      <c r="J6626" s="0" t="s">
        <v>47</v>
      </c>
      <c r="K6626" s="0" t="s">
        <v>47</v>
      </c>
      <c r="L6626" s="0" t="s">
        <v>47</v>
      </c>
      <c r="M6626" s="0" t="s">
        <v>47</v>
      </c>
      <c r="N6626" s="0" t="n">
        <v>1</v>
      </c>
      <c r="O6626" s="0" t="n">
        <v>11</v>
      </c>
      <c r="P6626" s="0" t="n">
        <v>100</v>
      </c>
      <c r="Q6626" s="0" t="n">
        <v>3</v>
      </c>
      <c r="R6626" s="0" t="str">
        <f aca="false">INDEX(Lookup!$B$4:$B$18,MATCH(C6626,Lookup!$A$4:$A$18,0))</f>
        <v>India</v>
      </c>
      <c r="S6626" s="20" t="n">
        <f aca="false">INDEX(Lookup!$D$4:$D$18,MATCH(C6626,Lookup!$A$4:$A$18,0))</f>
        <v>0.012</v>
      </c>
      <c r="T6626" s="21" t="n">
        <f aca="false">ROUND(P6626*S6626,2)</f>
        <v>1.2</v>
      </c>
      <c r="U6626" s="21" t="n">
        <f aca="false">IF(T6626&lt;=10,1,IF(T6626&lt;=20,2,IF(T6626&lt;=30,3,IF(T6626&lt;=40,4,IF(T6626&lt;=50,5,IF(T6626&lt;=100,6,IF(T6626&lt;=250,7,8)))))))</f>
        <v>1</v>
      </c>
      <c r="V6626" s="21" t="n">
        <f aca="false">IF(AND(OR(Dashboard!$T$3="All",R6626=Dashboard!$T$3),OR(Dashboard!$T$4="All",D6626=Dashboard!$T$4)),1,0)</f>
        <v>1</v>
      </c>
      <c r="W6626" s="21" t="n">
        <f aca="false">IF(V6626=1,T6626+ROW()/10000000,0)</f>
        <v>1.2006626</v>
      </c>
    </row>
    <row r="6627" customFormat="false" ht="15" hidden="false" customHeight="false" outlineLevel="0" collapsed="false">
      <c r="A6627" s="0" t="n">
        <v>307135</v>
      </c>
      <c r="B6627" s="0" t="s">
        <v>14644</v>
      </c>
      <c r="C6627" s="0" t="n">
        <v>1</v>
      </c>
      <c r="D6627" s="0" t="s">
        <v>6924</v>
      </c>
      <c r="E6627" s="0" t="s">
        <v>14645</v>
      </c>
      <c r="F6627" s="0" t="s">
        <v>14637</v>
      </c>
      <c r="G6627" s="0" t="s">
        <v>14638</v>
      </c>
      <c r="H6627" s="0" t="s">
        <v>10407</v>
      </c>
      <c r="I6627" s="0" t="s">
        <v>2123</v>
      </c>
      <c r="J6627" s="0" t="s">
        <v>46</v>
      </c>
      <c r="K6627" s="0" t="s">
        <v>47</v>
      </c>
      <c r="L6627" s="0" t="s">
        <v>47</v>
      </c>
      <c r="M6627" s="0" t="s">
        <v>47</v>
      </c>
      <c r="N6627" s="0" t="n">
        <v>3</v>
      </c>
      <c r="O6627" s="0" t="n">
        <v>411</v>
      </c>
      <c r="P6627" s="0" t="n">
        <v>1400</v>
      </c>
      <c r="Q6627" s="0" t="n">
        <v>3.2</v>
      </c>
      <c r="R6627" s="0" t="str">
        <f aca="false">INDEX(Lookup!$B$4:$B$18,MATCH(C6627,Lookup!$A$4:$A$18,0))</f>
        <v>India</v>
      </c>
      <c r="S6627" s="20" t="n">
        <f aca="false">INDEX(Lookup!$D$4:$D$18,MATCH(C6627,Lookup!$A$4:$A$18,0))</f>
        <v>0.012</v>
      </c>
      <c r="T6627" s="21" t="n">
        <f aca="false">ROUND(P6627*S6627,2)</f>
        <v>16.8</v>
      </c>
      <c r="U6627" s="21" t="n">
        <f aca="false">IF(T6627&lt;=10,1,IF(T6627&lt;=20,2,IF(T6627&lt;=30,3,IF(T6627&lt;=40,4,IF(T6627&lt;=50,5,IF(T6627&lt;=100,6,IF(T6627&lt;=250,7,8)))))))</f>
        <v>2</v>
      </c>
      <c r="V6627" s="21" t="n">
        <f aca="false">IF(AND(OR(Dashboard!$T$3="All",R6627=Dashboard!$T$3),OR(Dashboard!$T$4="All",D6627=Dashboard!$T$4)),1,0)</f>
        <v>1</v>
      </c>
      <c r="W6627" s="21" t="n">
        <f aca="false">IF(V6627=1,T6627+ROW()/10000000,0)</f>
        <v>16.8006627</v>
      </c>
    </row>
    <row r="6628" customFormat="false" ht="15" hidden="false" customHeight="false" outlineLevel="0" collapsed="false">
      <c r="A6628" s="0" t="n">
        <v>18363209</v>
      </c>
      <c r="B6628" s="0" t="s">
        <v>14646</v>
      </c>
      <c r="C6628" s="0" t="n">
        <v>1</v>
      </c>
      <c r="D6628" s="0" t="s">
        <v>6924</v>
      </c>
      <c r="E6628" s="0" t="s">
        <v>14647</v>
      </c>
      <c r="F6628" s="0" t="s">
        <v>14637</v>
      </c>
      <c r="G6628" s="0" t="s">
        <v>14638</v>
      </c>
      <c r="H6628" s="0" t="s">
        <v>153</v>
      </c>
      <c r="I6628" s="0" t="s">
        <v>2123</v>
      </c>
      <c r="J6628" s="0" t="s">
        <v>47</v>
      </c>
      <c r="K6628" s="0" t="s">
        <v>46</v>
      </c>
      <c r="L6628" s="0" t="s">
        <v>47</v>
      </c>
      <c r="M6628" s="0" t="s">
        <v>47</v>
      </c>
      <c r="N6628" s="0" t="n">
        <v>2</v>
      </c>
      <c r="O6628" s="0" t="n">
        <v>17</v>
      </c>
      <c r="P6628" s="0" t="n">
        <v>500</v>
      </c>
      <c r="Q6628" s="0" t="n">
        <v>3</v>
      </c>
      <c r="R6628" s="0" t="str">
        <f aca="false">INDEX(Lookup!$B$4:$B$18,MATCH(C6628,Lookup!$A$4:$A$18,0))</f>
        <v>India</v>
      </c>
      <c r="S6628" s="20" t="n">
        <f aca="false">INDEX(Lookup!$D$4:$D$18,MATCH(C6628,Lookup!$A$4:$A$18,0))</f>
        <v>0.012</v>
      </c>
      <c r="T6628" s="21" t="n">
        <f aca="false">ROUND(P6628*S6628,2)</f>
        <v>6</v>
      </c>
      <c r="U6628" s="21" t="n">
        <f aca="false">IF(T6628&lt;=10,1,IF(T6628&lt;=20,2,IF(T6628&lt;=30,3,IF(T6628&lt;=40,4,IF(T6628&lt;=50,5,IF(T6628&lt;=100,6,IF(T6628&lt;=250,7,8)))))))</f>
        <v>1</v>
      </c>
      <c r="V6628" s="21" t="n">
        <f aca="false">IF(AND(OR(Dashboard!$T$3="All",R6628=Dashboard!$T$3),OR(Dashboard!$T$4="All",D6628=Dashboard!$T$4)),1,0)</f>
        <v>1</v>
      </c>
      <c r="W6628" s="21" t="n">
        <f aca="false">IF(V6628=1,T6628+ROW()/10000000,0)</f>
        <v>6.0006628</v>
      </c>
    </row>
    <row r="6629" customFormat="false" ht="15" hidden="false" customHeight="false" outlineLevel="0" collapsed="false">
      <c r="A6629" s="0" t="n">
        <v>18454700</v>
      </c>
      <c r="B6629" s="0" t="s">
        <v>14648</v>
      </c>
      <c r="C6629" s="0" t="n">
        <v>1</v>
      </c>
      <c r="D6629" s="0" t="s">
        <v>6924</v>
      </c>
      <c r="E6629" s="0" t="s">
        <v>14649</v>
      </c>
      <c r="F6629" s="0" t="s">
        <v>14637</v>
      </c>
      <c r="G6629" s="0" t="s">
        <v>14638</v>
      </c>
      <c r="H6629" s="0" t="s">
        <v>156</v>
      </c>
      <c r="I6629" s="0" t="s">
        <v>2123</v>
      </c>
      <c r="J6629" s="0" t="s">
        <v>47</v>
      </c>
      <c r="K6629" s="0" t="s">
        <v>47</v>
      </c>
      <c r="L6629" s="0" t="s">
        <v>47</v>
      </c>
      <c r="M6629" s="0" t="s">
        <v>47</v>
      </c>
      <c r="N6629" s="0" t="n">
        <v>1</v>
      </c>
      <c r="O6629" s="0" t="n">
        <v>11</v>
      </c>
      <c r="P6629" s="0" t="n">
        <v>400</v>
      </c>
      <c r="Q6629" s="0" t="n">
        <v>3.3</v>
      </c>
      <c r="R6629" s="0" t="str">
        <f aca="false">INDEX(Lookup!$B$4:$B$18,MATCH(C6629,Lookup!$A$4:$A$18,0))</f>
        <v>India</v>
      </c>
      <c r="S6629" s="20" t="n">
        <f aca="false">INDEX(Lookup!$D$4:$D$18,MATCH(C6629,Lookup!$A$4:$A$18,0))</f>
        <v>0.012</v>
      </c>
      <c r="T6629" s="21" t="n">
        <f aca="false">ROUND(P6629*S6629,2)</f>
        <v>4.8</v>
      </c>
      <c r="U6629" s="21" t="n">
        <f aca="false">IF(T6629&lt;=10,1,IF(T6629&lt;=20,2,IF(T6629&lt;=30,3,IF(T6629&lt;=40,4,IF(T6629&lt;=50,5,IF(T6629&lt;=100,6,IF(T6629&lt;=250,7,8)))))))</f>
        <v>1</v>
      </c>
      <c r="V6629" s="21" t="n">
        <f aca="false">IF(AND(OR(Dashboard!$T$3="All",R6629=Dashboard!$T$3),OR(Dashboard!$T$4="All",D6629=Dashboard!$T$4)),1,0)</f>
        <v>1</v>
      </c>
      <c r="W6629" s="21" t="n">
        <f aca="false">IF(V6629=1,T6629+ROW()/10000000,0)</f>
        <v>4.8006629</v>
      </c>
    </row>
    <row r="6630" customFormat="false" ht="15" hidden="false" customHeight="false" outlineLevel="0" collapsed="false">
      <c r="A6630" s="0" t="n">
        <v>308791</v>
      </c>
      <c r="B6630" s="0" t="s">
        <v>11069</v>
      </c>
      <c r="C6630" s="0" t="n">
        <v>1</v>
      </c>
      <c r="D6630" s="0" t="s">
        <v>6924</v>
      </c>
      <c r="E6630" s="0" t="s">
        <v>14650</v>
      </c>
      <c r="F6630" s="0" t="s">
        <v>14637</v>
      </c>
      <c r="G6630" s="0" t="s">
        <v>14638</v>
      </c>
      <c r="H6630" s="0" t="s">
        <v>402</v>
      </c>
      <c r="I6630" s="0" t="s">
        <v>2123</v>
      </c>
      <c r="J6630" s="0" t="s">
        <v>47</v>
      </c>
      <c r="K6630" s="0" t="s">
        <v>47</v>
      </c>
      <c r="L6630" s="0" t="s">
        <v>47</v>
      </c>
      <c r="M6630" s="0" t="s">
        <v>47</v>
      </c>
      <c r="N6630" s="0" t="n">
        <v>1</v>
      </c>
      <c r="O6630" s="0" t="n">
        <v>23</v>
      </c>
      <c r="P6630" s="0" t="n">
        <v>250</v>
      </c>
      <c r="Q6630" s="0" t="n">
        <v>3.2</v>
      </c>
      <c r="R6630" s="0" t="str">
        <f aca="false">INDEX(Lookup!$B$4:$B$18,MATCH(C6630,Lookup!$A$4:$A$18,0))</f>
        <v>India</v>
      </c>
      <c r="S6630" s="20" t="n">
        <f aca="false">INDEX(Lookup!$D$4:$D$18,MATCH(C6630,Lookup!$A$4:$A$18,0))</f>
        <v>0.012</v>
      </c>
      <c r="T6630" s="21" t="n">
        <f aca="false">ROUND(P6630*S6630,2)</f>
        <v>3</v>
      </c>
      <c r="U6630" s="21" t="n">
        <f aca="false">IF(T6630&lt;=10,1,IF(T6630&lt;=20,2,IF(T6630&lt;=30,3,IF(T6630&lt;=40,4,IF(T6630&lt;=50,5,IF(T6630&lt;=100,6,IF(T6630&lt;=250,7,8)))))))</f>
        <v>1</v>
      </c>
      <c r="V6630" s="21" t="n">
        <f aca="false">IF(AND(OR(Dashboard!$T$3="All",R6630=Dashboard!$T$3),OR(Dashboard!$T$4="All",D6630=Dashboard!$T$4)),1,0)</f>
        <v>1</v>
      </c>
      <c r="W6630" s="21" t="n">
        <f aca="false">IF(V6630=1,T6630+ROW()/10000000,0)</f>
        <v>3.000663</v>
      </c>
    </row>
    <row r="6631" customFormat="false" ht="15" hidden="false" customHeight="false" outlineLevel="0" collapsed="false">
      <c r="A6631" s="0" t="n">
        <v>312589</v>
      </c>
      <c r="B6631" s="0" t="s">
        <v>14651</v>
      </c>
      <c r="C6631" s="0" t="n">
        <v>1</v>
      </c>
      <c r="D6631" s="0" t="s">
        <v>6924</v>
      </c>
      <c r="E6631" s="0" t="s">
        <v>14652</v>
      </c>
      <c r="F6631" s="0" t="s">
        <v>14637</v>
      </c>
      <c r="G6631" s="0" t="s">
        <v>14638</v>
      </c>
      <c r="H6631" s="0" t="s">
        <v>2136</v>
      </c>
      <c r="I6631" s="0" t="s">
        <v>2123</v>
      </c>
      <c r="J6631" s="0" t="s">
        <v>47</v>
      </c>
      <c r="K6631" s="0" t="s">
        <v>46</v>
      </c>
      <c r="L6631" s="0" t="s">
        <v>47</v>
      </c>
      <c r="M6631" s="0" t="s">
        <v>47</v>
      </c>
      <c r="N6631" s="0" t="n">
        <v>2</v>
      </c>
      <c r="O6631" s="0" t="n">
        <v>8</v>
      </c>
      <c r="P6631" s="0" t="n">
        <v>700</v>
      </c>
      <c r="Q6631" s="0" t="n">
        <v>2.9</v>
      </c>
      <c r="R6631" s="0" t="str">
        <f aca="false">INDEX(Lookup!$B$4:$B$18,MATCH(C6631,Lookup!$A$4:$A$18,0))</f>
        <v>India</v>
      </c>
      <c r="S6631" s="20" t="n">
        <f aca="false">INDEX(Lookup!$D$4:$D$18,MATCH(C6631,Lookup!$A$4:$A$18,0))</f>
        <v>0.012</v>
      </c>
      <c r="T6631" s="21" t="n">
        <f aca="false">ROUND(P6631*S6631,2)</f>
        <v>8.4</v>
      </c>
      <c r="U6631" s="21" t="n">
        <f aca="false">IF(T6631&lt;=10,1,IF(T6631&lt;=20,2,IF(T6631&lt;=30,3,IF(T6631&lt;=40,4,IF(T6631&lt;=50,5,IF(T6631&lt;=100,6,IF(T6631&lt;=250,7,8)))))))</f>
        <v>1</v>
      </c>
      <c r="V6631" s="21" t="n">
        <f aca="false">IF(AND(OR(Dashboard!$T$3="All",R6631=Dashboard!$T$3),OR(Dashboard!$T$4="All",D6631=Dashboard!$T$4)),1,0)</f>
        <v>1</v>
      </c>
      <c r="W6631" s="21" t="n">
        <f aca="false">IF(V6631=1,T6631+ROW()/10000000,0)</f>
        <v>8.4006631</v>
      </c>
    </row>
    <row r="6632" customFormat="false" ht="15" hidden="false" customHeight="false" outlineLevel="0" collapsed="false">
      <c r="A6632" s="0" t="n">
        <v>977</v>
      </c>
      <c r="B6632" s="0" t="s">
        <v>14651</v>
      </c>
      <c r="C6632" s="0" t="n">
        <v>1</v>
      </c>
      <c r="D6632" s="0" t="s">
        <v>6924</v>
      </c>
      <c r="E6632" s="0" t="s">
        <v>14653</v>
      </c>
      <c r="F6632" s="0" t="s">
        <v>14637</v>
      </c>
      <c r="G6632" s="0" t="s">
        <v>14638</v>
      </c>
      <c r="H6632" s="0" t="s">
        <v>2288</v>
      </c>
      <c r="I6632" s="0" t="s">
        <v>2123</v>
      </c>
      <c r="J6632" s="0" t="s">
        <v>47</v>
      </c>
      <c r="K6632" s="0" t="s">
        <v>46</v>
      </c>
      <c r="L6632" s="0" t="s">
        <v>47</v>
      </c>
      <c r="M6632" s="0" t="s">
        <v>47</v>
      </c>
      <c r="N6632" s="0" t="n">
        <v>2</v>
      </c>
      <c r="O6632" s="0" t="n">
        <v>93</v>
      </c>
      <c r="P6632" s="0" t="n">
        <v>700</v>
      </c>
      <c r="Q6632" s="0" t="n">
        <v>3.2</v>
      </c>
      <c r="R6632" s="0" t="str">
        <f aca="false">INDEX(Lookup!$B$4:$B$18,MATCH(C6632,Lookup!$A$4:$A$18,0))</f>
        <v>India</v>
      </c>
      <c r="S6632" s="20" t="n">
        <f aca="false">INDEX(Lookup!$D$4:$D$18,MATCH(C6632,Lookup!$A$4:$A$18,0))</f>
        <v>0.012</v>
      </c>
      <c r="T6632" s="21" t="n">
        <f aca="false">ROUND(P6632*S6632,2)</f>
        <v>8.4</v>
      </c>
      <c r="U6632" s="21" t="n">
        <f aca="false">IF(T6632&lt;=10,1,IF(T6632&lt;=20,2,IF(T6632&lt;=30,3,IF(T6632&lt;=40,4,IF(T6632&lt;=50,5,IF(T6632&lt;=100,6,IF(T6632&lt;=250,7,8)))))))</f>
        <v>1</v>
      </c>
      <c r="V6632" s="21" t="n">
        <f aca="false">IF(AND(OR(Dashboard!$T$3="All",R6632=Dashboard!$T$3),OR(Dashboard!$T$4="All",D6632=Dashboard!$T$4)),1,0)</f>
        <v>1</v>
      </c>
      <c r="W6632" s="21" t="n">
        <f aca="false">IF(V6632=1,T6632+ROW()/10000000,0)</f>
        <v>8.4006632</v>
      </c>
    </row>
    <row r="6633" customFormat="false" ht="15" hidden="false" customHeight="false" outlineLevel="0" collapsed="false">
      <c r="A6633" s="0" t="n">
        <v>8649</v>
      </c>
      <c r="B6633" s="0" t="s">
        <v>14654</v>
      </c>
      <c r="C6633" s="0" t="n">
        <v>1</v>
      </c>
      <c r="D6633" s="0" t="s">
        <v>6924</v>
      </c>
      <c r="E6633" s="0" t="s">
        <v>14655</v>
      </c>
      <c r="F6633" s="0" t="s">
        <v>14637</v>
      </c>
      <c r="G6633" s="0" t="s">
        <v>14638</v>
      </c>
      <c r="H6633" s="0" t="s">
        <v>2288</v>
      </c>
      <c r="I6633" s="0" t="s">
        <v>2123</v>
      </c>
      <c r="J6633" s="0" t="s">
        <v>47</v>
      </c>
      <c r="K6633" s="0" t="s">
        <v>46</v>
      </c>
      <c r="L6633" s="0" t="s">
        <v>47</v>
      </c>
      <c r="M6633" s="0" t="s">
        <v>47</v>
      </c>
      <c r="N6633" s="0" t="n">
        <v>2</v>
      </c>
      <c r="O6633" s="0" t="n">
        <v>25</v>
      </c>
      <c r="P6633" s="0" t="n">
        <v>600</v>
      </c>
      <c r="Q6633" s="0" t="n">
        <v>3.1</v>
      </c>
      <c r="R6633" s="0" t="str">
        <f aca="false">INDEX(Lookup!$B$4:$B$18,MATCH(C6633,Lookup!$A$4:$A$18,0))</f>
        <v>India</v>
      </c>
      <c r="S6633" s="20" t="n">
        <f aca="false">INDEX(Lookup!$D$4:$D$18,MATCH(C6633,Lookup!$A$4:$A$18,0))</f>
        <v>0.012</v>
      </c>
      <c r="T6633" s="21" t="n">
        <f aca="false">ROUND(P6633*S6633,2)</f>
        <v>7.2</v>
      </c>
      <c r="U6633" s="21" t="n">
        <f aca="false">IF(T6633&lt;=10,1,IF(T6633&lt;=20,2,IF(T6633&lt;=30,3,IF(T6633&lt;=40,4,IF(T6633&lt;=50,5,IF(T6633&lt;=100,6,IF(T6633&lt;=250,7,8)))))))</f>
        <v>1</v>
      </c>
      <c r="V6633" s="21" t="n">
        <f aca="false">IF(AND(OR(Dashboard!$T$3="All",R6633=Dashboard!$T$3),OR(Dashboard!$T$4="All",D6633=Dashboard!$T$4)),1,0)</f>
        <v>1</v>
      </c>
      <c r="W6633" s="21" t="n">
        <f aca="false">IF(V6633=1,T6633+ROW()/10000000,0)</f>
        <v>7.2006633</v>
      </c>
    </row>
    <row r="6634" customFormat="false" ht="15" hidden="false" customHeight="false" outlineLevel="0" collapsed="false">
      <c r="A6634" s="0" t="n">
        <v>309435</v>
      </c>
      <c r="B6634" s="0" t="s">
        <v>12239</v>
      </c>
      <c r="C6634" s="0" t="n">
        <v>1</v>
      </c>
      <c r="D6634" s="0" t="s">
        <v>6924</v>
      </c>
      <c r="E6634" s="0" t="s">
        <v>14656</v>
      </c>
      <c r="F6634" s="0" t="s">
        <v>14637</v>
      </c>
      <c r="G6634" s="0" t="s">
        <v>14638</v>
      </c>
      <c r="H6634" s="0" t="s">
        <v>2122</v>
      </c>
      <c r="I6634" s="0" t="s">
        <v>2123</v>
      </c>
      <c r="J6634" s="0" t="s">
        <v>46</v>
      </c>
      <c r="K6634" s="0" t="s">
        <v>47</v>
      </c>
      <c r="L6634" s="0" t="s">
        <v>47</v>
      </c>
      <c r="M6634" s="0" t="s">
        <v>47</v>
      </c>
      <c r="N6634" s="0" t="n">
        <v>2</v>
      </c>
      <c r="O6634" s="0" t="n">
        <v>27</v>
      </c>
      <c r="P6634" s="0" t="n">
        <v>800</v>
      </c>
      <c r="Q6634" s="0" t="n">
        <v>3</v>
      </c>
      <c r="R6634" s="0" t="str">
        <f aca="false">INDEX(Lookup!$B$4:$B$18,MATCH(C6634,Lookup!$A$4:$A$18,0))</f>
        <v>India</v>
      </c>
      <c r="S6634" s="20" t="n">
        <f aca="false">INDEX(Lookup!$D$4:$D$18,MATCH(C6634,Lookup!$A$4:$A$18,0))</f>
        <v>0.012</v>
      </c>
      <c r="T6634" s="21" t="n">
        <f aca="false">ROUND(P6634*S6634,2)</f>
        <v>9.6</v>
      </c>
      <c r="U6634" s="21" t="n">
        <f aca="false">IF(T6634&lt;=10,1,IF(T6634&lt;=20,2,IF(T6634&lt;=30,3,IF(T6634&lt;=40,4,IF(T6634&lt;=50,5,IF(T6634&lt;=100,6,IF(T6634&lt;=250,7,8)))))))</f>
        <v>1</v>
      </c>
      <c r="V6634" s="21" t="n">
        <f aca="false">IF(AND(OR(Dashboard!$T$3="All",R6634=Dashboard!$T$3),OR(Dashboard!$T$4="All",D6634=Dashboard!$T$4)),1,0)</f>
        <v>1</v>
      </c>
      <c r="W6634" s="21" t="n">
        <f aca="false">IF(V6634=1,T6634+ROW()/10000000,0)</f>
        <v>9.6006634</v>
      </c>
    </row>
    <row r="6635" customFormat="false" ht="15" hidden="false" customHeight="false" outlineLevel="0" collapsed="false">
      <c r="A6635" s="0" t="n">
        <v>18371401</v>
      </c>
      <c r="B6635" s="0" t="s">
        <v>14657</v>
      </c>
      <c r="C6635" s="0" t="n">
        <v>1</v>
      </c>
      <c r="D6635" s="0" t="s">
        <v>6924</v>
      </c>
      <c r="E6635" s="0" t="s">
        <v>14658</v>
      </c>
      <c r="F6635" s="0" t="s">
        <v>14637</v>
      </c>
      <c r="G6635" s="0" t="s">
        <v>14638</v>
      </c>
      <c r="H6635" s="0" t="s">
        <v>2128</v>
      </c>
      <c r="I6635" s="0" t="s">
        <v>2123</v>
      </c>
      <c r="J6635" s="0" t="s">
        <v>47</v>
      </c>
      <c r="K6635" s="0" t="s">
        <v>46</v>
      </c>
      <c r="L6635" s="0" t="s">
        <v>47</v>
      </c>
      <c r="M6635" s="0" t="s">
        <v>47</v>
      </c>
      <c r="N6635" s="0" t="n">
        <v>2</v>
      </c>
      <c r="O6635" s="0" t="n">
        <v>21</v>
      </c>
      <c r="P6635" s="0" t="n">
        <v>500</v>
      </c>
      <c r="Q6635" s="0" t="n">
        <v>3.1</v>
      </c>
      <c r="R6635" s="0" t="str">
        <f aca="false">INDEX(Lookup!$B$4:$B$18,MATCH(C6635,Lookup!$A$4:$A$18,0))</f>
        <v>India</v>
      </c>
      <c r="S6635" s="20" t="n">
        <f aca="false">INDEX(Lookup!$D$4:$D$18,MATCH(C6635,Lookup!$A$4:$A$18,0))</f>
        <v>0.012</v>
      </c>
      <c r="T6635" s="21" t="n">
        <f aca="false">ROUND(P6635*S6635,2)</f>
        <v>6</v>
      </c>
      <c r="U6635" s="21" t="n">
        <f aca="false">IF(T6635&lt;=10,1,IF(T6635&lt;=20,2,IF(T6635&lt;=30,3,IF(T6635&lt;=40,4,IF(T6635&lt;=50,5,IF(T6635&lt;=100,6,IF(T6635&lt;=250,7,8)))))))</f>
        <v>1</v>
      </c>
      <c r="V6635" s="21" t="n">
        <f aca="false">IF(AND(OR(Dashboard!$T$3="All",R6635=Dashboard!$T$3),OR(Dashboard!$T$4="All",D6635=Dashboard!$T$4)),1,0)</f>
        <v>1</v>
      </c>
      <c r="W6635" s="21" t="n">
        <f aca="false">IF(V6635=1,T6635+ROW()/10000000,0)</f>
        <v>6.0006635</v>
      </c>
    </row>
    <row r="6636" customFormat="false" ht="15" hidden="false" customHeight="false" outlineLevel="0" collapsed="false">
      <c r="A6636" s="0" t="n">
        <v>307138</v>
      </c>
      <c r="B6636" s="0" t="s">
        <v>14659</v>
      </c>
      <c r="C6636" s="0" t="n">
        <v>1</v>
      </c>
      <c r="D6636" s="0" t="s">
        <v>6924</v>
      </c>
      <c r="E6636" s="0" t="s">
        <v>14638</v>
      </c>
      <c r="F6636" s="0" t="s">
        <v>14637</v>
      </c>
      <c r="G6636" s="0" t="s">
        <v>14638</v>
      </c>
      <c r="H6636" s="0" t="s">
        <v>2158</v>
      </c>
      <c r="I6636" s="0" t="s">
        <v>2123</v>
      </c>
      <c r="J6636" s="0" t="s">
        <v>47</v>
      </c>
      <c r="K6636" s="0" t="s">
        <v>46</v>
      </c>
      <c r="L6636" s="0" t="s">
        <v>47</v>
      </c>
      <c r="M6636" s="0" t="s">
        <v>47</v>
      </c>
      <c r="N6636" s="0" t="n">
        <v>3</v>
      </c>
      <c r="O6636" s="0" t="n">
        <v>224</v>
      </c>
      <c r="P6636" s="0" t="n">
        <v>1100</v>
      </c>
      <c r="Q6636" s="0" t="n">
        <v>3.4</v>
      </c>
      <c r="R6636" s="0" t="str">
        <f aca="false">INDEX(Lookup!$B$4:$B$18,MATCH(C6636,Lookup!$A$4:$A$18,0))</f>
        <v>India</v>
      </c>
      <c r="S6636" s="20" t="n">
        <f aca="false">INDEX(Lookup!$D$4:$D$18,MATCH(C6636,Lookup!$A$4:$A$18,0))</f>
        <v>0.012</v>
      </c>
      <c r="T6636" s="21" t="n">
        <f aca="false">ROUND(P6636*S6636,2)</f>
        <v>13.2</v>
      </c>
      <c r="U6636" s="21" t="n">
        <f aca="false">IF(T6636&lt;=10,1,IF(T6636&lt;=20,2,IF(T6636&lt;=30,3,IF(T6636&lt;=40,4,IF(T6636&lt;=50,5,IF(T6636&lt;=100,6,IF(T6636&lt;=250,7,8)))))))</f>
        <v>2</v>
      </c>
      <c r="V6636" s="21" t="n">
        <f aca="false">IF(AND(OR(Dashboard!$T$3="All",R6636=Dashboard!$T$3),OR(Dashboard!$T$4="All",D6636=Dashboard!$T$4)),1,0)</f>
        <v>1</v>
      </c>
      <c r="W6636" s="21" t="n">
        <f aca="false">IF(V6636=1,T6636+ROW()/10000000,0)</f>
        <v>13.2006636</v>
      </c>
    </row>
    <row r="6637" customFormat="false" ht="15" hidden="false" customHeight="false" outlineLevel="0" collapsed="false">
      <c r="A6637" s="0" t="n">
        <v>18420427</v>
      </c>
      <c r="B6637" s="0" t="s">
        <v>14660</v>
      </c>
      <c r="C6637" s="0" t="n">
        <v>1</v>
      </c>
      <c r="D6637" s="0" t="s">
        <v>6924</v>
      </c>
      <c r="E6637" s="0" t="s">
        <v>14661</v>
      </c>
      <c r="F6637" s="0" t="s">
        <v>14637</v>
      </c>
      <c r="G6637" s="0" t="s">
        <v>14638</v>
      </c>
      <c r="H6637" s="0" t="s">
        <v>2128</v>
      </c>
      <c r="I6637" s="0" t="s">
        <v>2123</v>
      </c>
      <c r="J6637" s="0" t="s">
        <v>47</v>
      </c>
      <c r="K6637" s="0" t="s">
        <v>47</v>
      </c>
      <c r="L6637" s="0" t="s">
        <v>47</v>
      </c>
      <c r="M6637" s="0" t="s">
        <v>47</v>
      </c>
      <c r="N6637" s="0" t="n">
        <v>2</v>
      </c>
      <c r="O6637" s="0" t="n">
        <v>4</v>
      </c>
      <c r="P6637" s="0" t="n">
        <v>650</v>
      </c>
      <c r="Q6637" s="0" t="n">
        <v>3</v>
      </c>
      <c r="R6637" s="0" t="str">
        <f aca="false">INDEX(Lookup!$B$4:$B$18,MATCH(C6637,Lookup!$A$4:$A$18,0))</f>
        <v>India</v>
      </c>
      <c r="S6637" s="20" t="n">
        <f aca="false">INDEX(Lookup!$D$4:$D$18,MATCH(C6637,Lookup!$A$4:$A$18,0))</f>
        <v>0.012</v>
      </c>
      <c r="T6637" s="21" t="n">
        <f aca="false">ROUND(P6637*S6637,2)</f>
        <v>7.8</v>
      </c>
      <c r="U6637" s="21" t="n">
        <f aca="false">IF(T6637&lt;=10,1,IF(T6637&lt;=20,2,IF(T6637&lt;=30,3,IF(T6637&lt;=40,4,IF(T6637&lt;=50,5,IF(T6637&lt;=100,6,IF(T6637&lt;=250,7,8)))))))</f>
        <v>1</v>
      </c>
      <c r="V6637" s="21" t="n">
        <f aca="false">IF(AND(OR(Dashboard!$T$3="All",R6637=Dashboard!$T$3),OR(Dashboard!$T$4="All",D6637=Dashboard!$T$4)),1,0)</f>
        <v>1</v>
      </c>
      <c r="W6637" s="21" t="n">
        <f aca="false">IF(V6637=1,T6637+ROW()/10000000,0)</f>
        <v>7.8006637</v>
      </c>
    </row>
    <row r="6638" customFormat="false" ht="15" hidden="false" customHeight="false" outlineLevel="0" collapsed="false">
      <c r="A6638" s="0" t="n">
        <v>305082</v>
      </c>
      <c r="B6638" s="0" t="s">
        <v>5146</v>
      </c>
      <c r="C6638" s="0" t="n">
        <v>1</v>
      </c>
      <c r="D6638" s="0" t="s">
        <v>6924</v>
      </c>
      <c r="E6638" s="0" t="s">
        <v>14662</v>
      </c>
      <c r="F6638" s="0" t="s">
        <v>14637</v>
      </c>
      <c r="G6638" s="0" t="s">
        <v>14638</v>
      </c>
      <c r="H6638" s="0" t="s">
        <v>2330</v>
      </c>
      <c r="I6638" s="0" t="s">
        <v>2123</v>
      </c>
      <c r="J6638" s="0" t="s">
        <v>47</v>
      </c>
      <c r="K6638" s="0" t="s">
        <v>47</v>
      </c>
      <c r="L6638" s="0" t="s">
        <v>47</v>
      </c>
      <c r="M6638" s="0" t="s">
        <v>47</v>
      </c>
      <c r="N6638" s="0" t="n">
        <v>3</v>
      </c>
      <c r="O6638" s="0" t="n">
        <v>246</v>
      </c>
      <c r="P6638" s="0" t="n">
        <v>1300</v>
      </c>
      <c r="Q6638" s="0" t="n">
        <v>3.4</v>
      </c>
      <c r="R6638" s="0" t="str">
        <f aca="false">INDEX(Lookup!$B$4:$B$18,MATCH(C6638,Lookup!$A$4:$A$18,0))</f>
        <v>India</v>
      </c>
      <c r="S6638" s="20" t="n">
        <f aca="false">INDEX(Lookup!$D$4:$D$18,MATCH(C6638,Lookup!$A$4:$A$18,0))</f>
        <v>0.012</v>
      </c>
      <c r="T6638" s="21" t="n">
        <f aca="false">ROUND(P6638*S6638,2)</f>
        <v>15.6</v>
      </c>
      <c r="U6638" s="21" t="n">
        <f aca="false">IF(T6638&lt;=10,1,IF(T6638&lt;=20,2,IF(T6638&lt;=30,3,IF(T6638&lt;=40,4,IF(T6638&lt;=50,5,IF(T6638&lt;=100,6,IF(T6638&lt;=250,7,8)))))))</f>
        <v>2</v>
      </c>
      <c r="V6638" s="21" t="n">
        <f aca="false">IF(AND(OR(Dashboard!$T$3="All",R6638=Dashboard!$T$3),OR(Dashboard!$T$4="All",D6638=Dashboard!$T$4)),1,0)</f>
        <v>1</v>
      </c>
      <c r="W6638" s="21" t="n">
        <f aca="false">IF(V6638=1,T6638+ROW()/10000000,0)</f>
        <v>15.6006638</v>
      </c>
    </row>
    <row r="6639" customFormat="false" ht="15" hidden="false" customHeight="false" outlineLevel="0" collapsed="false">
      <c r="A6639" s="0" t="n">
        <v>305086</v>
      </c>
      <c r="B6639" s="0" t="s">
        <v>14663</v>
      </c>
      <c r="C6639" s="0" t="n">
        <v>1</v>
      </c>
      <c r="D6639" s="0" t="s">
        <v>6924</v>
      </c>
      <c r="E6639" s="0" t="s">
        <v>14664</v>
      </c>
      <c r="F6639" s="0" t="s">
        <v>14637</v>
      </c>
      <c r="G6639" s="0" t="s">
        <v>14638</v>
      </c>
      <c r="H6639" s="0" t="s">
        <v>2288</v>
      </c>
      <c r="I6639" s="0" t="s">
        <v>2123</v>
      </c>
      <c r="J6639" s="0" t="s">
        <v>47</v>
      </c>
      <c r="K6639" s="0" t="s">
        <v>47</v>
      </c>
      <c r="L6639" s="0" t="s">
        <v>47</v>
      </c>
      <c r="M6639" s="0" t="s">
        <v>47</v>
      </c>
      <c r="N6639" s="0" t="n">
        <v>2</v>
      </c>
      <c r="O6639" s="0" t="n">
        <v>41</v>
      </c>
      <c r="P6639" s="0" t="n">
        <v>700</v>
      </c>
      <c r="Q6639" s="0" t="n">
        <v>3.2</v>
      </c>
      <c r="R6639" s="0" t="str">
        <f aca="false">INDEX(Lookup!$B$4:$B$18,MATCH(C6639,Lookup!$A$4:$A$18,0))</f>
        <v>India</v>
      </c>
      <c r="S6639" s="20" t="n">
        <f aca="false">INDEX(Lookup!$D$4:$D$18,MATCH(C6639,Lookup!$A$4:$A$18,0))</f>
        <v>0.012</v>
      </c>
      <c r="T6639" s="21" t="n">
        <f aca="false">ROUND(P6639*S6639,2)</f>
        <v>8.4</v>
      </c>
      <c r="U6639" s="21" t="n">
        <f aca="false">IF(T6639&lt;=10,1,IF(T6639&lt;=20,2,IF(T6639&lt;=30,3,IF(T6639&lt;=40,4,IF(T6639&lt;=50,5,IF(T6639&lt;=100,6,IF(T6639&lt;=250,7,8)))))))</f>
        <v>1</v>
      </c>
      <c r="V6639" s="21" t="n">
        <f aca="false">IF(AND(OR(Dashboard!$T$3="All",R6639=Dashboard!$T$3),OR(Dashboard!$T$4="All",D6639=Dashboard!$T$4)),1,0)</f>
        <v>1</v>
      </c>
      <c r="W6639" s="21" t="n">
        <f aca="false">IF(V6639=1,T6639+ROW()/10000000,0)</f>
        <v>8.4006639</v>
      </c>
    </row>
    <row r="6640" customFormat="false" ht="15" hidden="false" customHeight="false" outlineLevel="0" collapsed="false">
      <c r="A6640" s="0" t="n">
        <v>307541</v>
      </c>
      <c r="B6640" s="0" t="s">
        <v>2973</v>
      </c>
      <c r="C6640" s="0" t="n">
        <v>1</v>
      </c>
      <c r="D6640" s="0" t="s">
        <v>6924</v>
      </c>
      <c r="E6640" s="0" t="s">
        <v>14665</v>
      </c>
      <c r="F6640" s="0" t="s">
        <v>14637</v>
      </c>
      <c r="G6640" s="0" t="s">
        <v>14638</v>
      </c>
      <c r="H6640" s="0" t="s">
        <v>2975</v>
      </c>
      <c r="I6640" s="0" t="s">
        <v>2123</v>
      </c>
      <c r="J6640" s="0" t="s">
        <v>47</v>
      </c>
      <c r="K6640" s="0" t="s">
        <v>47</v>
      </c>
      <c r="L6640" s="0" t="s">
        <v>47</v>
      </c>
      <c r="M6640" s="0" t="s">
        <v>47</v>
      </c>
      <c r="N6640" s="0" t="n">
        <v>1</v>
      </c>
      <c r="O6640" s="0" t="n">
        <v>14</v>
      </c>
      <c r="P6640" s="0" t="n">
        <v>350</v>
      </c>
      <c r="Q6640" s="0" t="n">
        <v>3.1</v>
      </c>
      <c r="R6640" s="0" t="str">
        <f aca="false">INDEX(Lookup!$B$4:$B$18,MATCH(C6640,Lookup!$A$4:$A$18,0))</f>
        <v>India</v>
      </c>
      <c r="S6640" s="20" t="n">
        <f aca="false">INDEX(Lookup!$D$4:$D$18,MATCH(C6640,Lookup!$A$4:$A$18,0))</f>
        <v>0.012</v>
      </c>
      <c r="T6640" s="21" t="n">
        <f aca="false">ROUND(P6640*S6640,2)</f>
        <v>4.2</v>
      </c>
      <c r="U6640" s="21" t="n">
        <f aca="false">IF(T6640&lt;=10,1,IF(T6640&lt;=20,2,IF(T6640&lt;=30,3,IF(T6640&lt;=40,4,IF(T6640&lt;=50,5,IF(T6640&lt;=100,6,IF(T6640&lt;=250,7,8)))))))</f>
        <v>1</v>
      </c>
      <c r="V6640" s="21" t="n">
        <f aca="false">IF(AND(OR(Dashboard!$T$3="All",R6640=Dashboard!$T$3),OR(Dashboard!$T$4="All",D6640=Dashboard!$T$4)),1,0)</f>
        <v>1</v>
      </c>
      <c r="W6640" s="21" t="n">
        <f aca="false">IF(V6640=1,T6640+ROW()/10000000,0)</f>
        <v>4.200664</v>
      </c>
    </row>
    <row r="6641" customFormat="false" ht="15" hidden="false" customHeight="false" outlineLevel="0" collapsed="false">
      <c r="A6641" s="0" t="n">
        <v>18281968</v>
      </c>
      <c r="B6641" s="0" t="s">
        <v>14666</v>
      </c>
      <c r="C6641" s="0" t="n">
        <v>1</v>
      </c>
      <c r="D6641" s="0" t="s">
        <v>6924</v>
      </c>
      <c r="E6641" s="0" t="s">
        <v>14667</v>
      </c>
      <c r="F6641" s="0" t="s">
        <v>14637</v>
      </c>
      <c r="G6641" s="0" t="s">
        <v>14638</v>
      </c>
      <c r="H6641" s="0" t="s">
        <v>3182</v>
      </c>
      <c r="I6641" s="0" t="s">
        <v>2123</v>
      </c>
      <c r="J6641" s="0" t="s">
        <v>47</v>
      </c>
      <c r="K6641" s="0" t="s">
        <v>47</v>
      </c>
      <c r="L6641" s="0" t="s">
        <v>47</v>
      </c>
      <c r="M6641" s="0" t="s">
        <v>47</v>
      </c>
      <c r="N6641" s="0" t="n">
        <v>1</v>
      </c>
      <c r="O6641" s="0" t="n">
        <v>5</v>
      </c>
      <c r="P6641" s="0" t="n">
        <v>100</v>
      </c>
      <c r="Q6641" s="0" t="n">
        <v>3.1</v>
      </c>
      <c r="R6641" s="0" t="str">
        <f aca="false">INDEX(Lookup!$B$4:$B$18,MATCH(C6641,Lookup!$A$4:$A$18,0))</f>
        <v>India</v>
      </c>
      <c r="S6641" s="20" t="n">
        <f aca="false">INDEX(Lookup!$D$4:$D$18,MATCH(C6641,Lookup!$A$4:$A$18,0))</f>
        <v>0.012</v>
      </c>
      <c r="T6641" s="21" t="n">
        <f aca="false">ROUND(P6641*S6641,2)</f>
        <v>1.2</v>
      </c>
      <c r="U6641" s="21" t="n">
        <f aca="false">IF(T6641&lt;=10,1,IF(T6641&lt;=20,2,IF(T6641&lt;=30,3,IF(T6641&lt;=40,4,IF(T6641&lt;=50,5,IF(T6641&lt;=100,6,IF(T6641&lt;=250,7,8)))))))</f>
        <v>1</v>
      </c>
      <c r="V6641" s="21" t="n">
        <f aca="false">IF(AND(OR(Dashboard!$T$3="All",R6641=Dashboard!$T$3),OR(Dashboard!$T$4="All",D6641=Dashboard!$T$4)),1,0)</f>
        <v>1</v>
      </c>
      <c r="W6641" s="21" t="n">
        <f aca="false">IF(V6641=1,T6641+ROW()/10000000,0)</f>
        <v>1.2006641</v>
      </c>
    </row>
    <row r="6642" customFormat="false" ht="15" hidden="false" customHeight="false" outlineLevel="0" collapsed="false">
      <c r="A6642" s="0" t="n">
        <v>18375382</v>
      </c>
      <c r="B6642" s="0" t="s">
        <v>14668</v>
      </c>
      <c r="C6642" s="0" t="n">
        <v>1</v>
      </c>
      <c r="D6642" s="0" t="s">
        <v>6924</v>
      </c>
      <c r="E6642" s="0" t="s">
        <v>14669</v>
      </c>
      <c r="F6642" s="0" t="s">
        <v>14637</v>
      </c>
      <c r="G6642" s="0" t="s">
        <v>14638</v>
      </c>
      <c r="H6642" s="0" t="s">
        <v>2136</v>
      </c>
      <c r="I6642" s="0" t="s">
        <v>2123</v>
      </c>
      <c r="J6642" s="0" t="s">
        <v>47</v>
      </c>
      <c r="K6642" s="0" t="s">
        <v>46</v>
      </c>
      <c r="L6642" s="0" t="s">
        <v>47</v>
      </c>
      <c r="M6642" s="0" t="s">
        <v>47</v>
      </c>
      <c r="N6642" s="0" t="n">
        <v>2</v>
      </c>
      <c r="O6642" s="0" t="n">
        <v>7</v>
      </c>
      <c r="P6642" s="0" t="n">
        <v>600</v>
      </c>
      <c r="Q6642" s="0" t="n">
        <v>3.2</v>
      </c>
      <c r="R6642" s="0" t="str">
        <f aca="false">INDEX(Lookup!$B$4:$B$18,MATCH(C6642,Lookup!$A$4:$A$18,0))</f>
        <v>India</v>
      </c>
      <c r="S6642" s="20" t="n">
        <f aca="false">INDEX(Lookup!$D$4:$D$18,MATCH(C6642,Lookup!$A$4:$A$18,0))</f>
        <v>0.012</v>
      </c>
      <c r="T6642" s="21" t="n">
        <f aca="false">ROUND(P6642*S6642,2)</f>
        <v>7.2</v>
      </c>
      <c r="U6642" s="21" t="n">
        <f aca="false">IF(T6642&lt;=10,1,IF(T6642&lt;=20,2,IF(T6642&lt;=30,3,IF(T6642&lt;=40,4,IF(T6642&lt;=50,5,IF(T6642&lt;=100,6,IF(T6642&lt;=250,7,8)))))))</f>
        <v>1</v>
      </c>
      <c r="V6642" s="21" t="n">
        <f aca="false">IF(AND(OR(Dashboard!$T$3="All",R6642=Dashboard!$T$3),OR(Dashboard!$T$4="All",D6642=Dashboard!$T$4)),1,0)</f>
        <v>1</v>
      </c>
      <c r="W6642" s="21" t="n">
        <f aca="false">IF(V6642=1,T6642+ROW()/10000000,0)</f>
        <v>7.2006642</v>
      </c>
    </row>
    <row r="6643" customFormat="false" ht="15" hidden="false" customHeight="false" outlineLevel="0" collapsed="false">
      <c r="A6643" s="0" t="n">
        <v>2537</v>
      </c>
      <c r="B6643" s="0" t="s">
        <v>14670</v>
      </c>
      <c r="C6643" s="0" t="n">
        <v>1</v>
      </c>
      <c r="D6643" s="0" t="s">
        <v>6924</v>
      </c>
      <c r="E6643" s="0" t="s">
        <v>14671</v>
      </c>
      <c r="F6643" s="0" t="s">
        <v>14637</v>
      </c>
      <c r="G6643" s="0" t="s">
        <v>14638</v>
      </c>
      <c r="H6643" s="0" t="s">
        <v>2359</v>
      </c>
      <c r="I6643" s="0" t="s">
        <v>2123</v>
      </c>
      <c r="J6643" s="0" t="s">
        <v>47</v>
      </c>
      <c r="K6643" s="0" t="s">
        <v>47</v>
      </c>
      <c r="L6643" s="0" t="s">
        <v>47</v>
      </c>
      <c r="M6643" s="0" t="s">
        <v>47</v>
      </c>
      <c r="N6643" s="0" t="n">
        <v>2</v>
      </c>
      <c r="O6643" s="0" t="n">
        <v>16</v>
      </c>
      <c r="P6643" s="0" t="n">
        <v>700</v>
      </c>
      <c r="Q6643" s="0" t="n">
        <v>3.2</v>
      </c>
      <c r="R6643" s="0" t="str">
        <f aca="false">INDEX(Lookup!$B$4:$B$18,MATCH(C6643,Lookup!$A$4:$A$18,0))</f>
        <v>India</v>
      </c>
      <c r="S6643" s="20" t="n">
        <f aca="false">INDEX(Lookup!$D$4:$D$18,MATCH(C6643,Lookup!$A$4:$A$18,0))</f>
        <v>0.012</v>
      </c>
      <c r="T6643" s="21" t="n">
        <f aca="false">ROUND(P6643*S6643,2)</f>
        <v>8.4</v>
      </c>
      <c r="U6643" s="21" t="n">
        <f aca="false">IF(T6643&lt;=10,1,IF(T6643&lt;=20,2,IF(T6643&lt;=30,3,IF(T6643&lt;=40,4,IF(T6643&lt;=50,5,IF(T6643&lt;=100,6,IF(T6643&lt;=250,7,8)))))))</f>
        <v>1</v>
      </c>
      <c r="V6643" s="21" t="n">
        <f aca="false">IF(AND(OR(Dashboard!$T$3="All",R6643=Dashboard!$T$3),OR(Dashboard!$T$4="All",D6643=Dashboard!$T$4)),1,0)</f>
        <v>1</v>
      </c>
      <c r="W6643" s="21" t="n">
        <f aca="false">IF(V6643=1,T6643+ROW()/10000000,0)</f>
        <v>8.4006643</v>
      </c>
    </row>
    <row r="6644" customFormat="false" ht="15" hidden="false" customHeight="false" outlineLevel="0" collapsed="false">
      <c r="A6644" s="0" t="n">
        <v>311977</v>
      </c>
      <c r="B6644" s="0" t="s">
        <v>10142</v>
      </c>
      <c r="C6644" s="0" t="n">
        <v>1</v>
      </c>
      <c r="D6644" s="0" t="s">
        <v>6924</v>
      </c>
      <c r="E6644" s="0" t="s">
        <v>14672</v>
      </c>
      <c r="F6644" s="0" t="s">
        <v>14637</v>
      </c>
      <c r="G6644" s="0" t="s">
        <v>14638</v>
      </c>
      <c r="H6644" s="0" t="s">
        <v>2293</v>
      </c>
      <c r="I6644" s="0" t="s">
        <v>2123</v>
      </c>
      <c r="J6644" s="0" t="s">
        <v>46</v>
      </c>
      <c r="K6644" s="0" t="s">
        <v>46</v>
      </c>
      <c r="L6644" s="0" t="s">
        <v>47</v>
      </c>
      <c r="M6644" s="0" t="s">
        <v>47</v>
      </c>
      <c r="N6644" s="0" t="n">
        <v>2</v>
      </c>
      <c r="O6644" s="0" t="n">
        <v>90</v>
      </c>
      <c r="P6644" s="0" t="n">
        <v>800</v>
      </c>
      <c r="Q6644" s="0" t="n">
        <v>3.3</v>
      </c>
      <c r="R6644" s="0" t="str">
        <f aca="false">INDEX(Lookup!$B$4:$B$18,MATCH(C6644,Lookup!$A$4:$A$18,0))</f>
        <v>India</v>
      </c>
      <c r="S6644" s="20" t="n">
        <f aca="false">INDEX(Lookup!$D$4:$D$18,MATCH(C6644,Lookup!$A$4:$A$18,0))</f>
        <v>0.012</v>
      </c>
      <c r="T6644" s="21" t="n">
        <f aca="false">ROUND(P6644*S6644,2)</f>
        <v>9.6</v>
      </c>
      <c r="U6644" s="21" t="n">
        <f aca="false">IF(T6644&lt;=10,1,IF(T6644&lt;=20,2,IF(T6644&lt;=30,3,IF(T6644&lt;=40,4,IF(T6644&lt;=50,5,IF(T6644&lt;=100,6,IF(T6644&lt;=250,7,8)))))))</f>
        <v>1</v>
      </c>
      <c r="V6644" s="21" t="n">
        <f aca="false">IF(AND(OR(Dashboard!$T$3="All",R6644=Dashboard!$T$3),OR(Dashboard!$T$4="All",D6644=Dashboard!$T$4)),1,0)</f>
        <v>1</v>
      </c>
      <c r="W6644" s="21" t="n">
        <f aca="false">IF(V6644=1,T6644+ROW()/10000000,0)</f>
        <v>9.6006644</v>
      </c>
    </row>
    <row r="6645" customFormat="false" ht="15" hidden="false" customHeight="false" outlineLevel="0" collapsed="false">
      <c r="A6645" s="0" t="n">
        <v>974</v>
      </c>
      <c r="B6645" s="0" t="s">
        <v>12661</v>
      </c>
      <c r="C6645" s="0" t="n">
        <v>1</v>
      </c>
      <c r="D6645" s="0" t="s">
        <v>6924</v>
      </c>
      <c r="E6645" s="0" t="s">
        <v>14673</v>
      </c>
      <c r="F6645" s="0" t="s">
        <v>14637</v>
      </c>
      <c r="G6645" s="0" t="s">
        <v>14638</v>
      </c>
      <c r="H6645" s="0" t="s">
        <v>2122</v>
      </c>
      <c r="I6645" s="0" t="s">
        <v>2123</v>
      </c>
      <c r="J6645" s="0" t="s">
        <v>47</v>
      </c>
      <c r="K6645" s="0" t="s">
        <v>46</v>
      </c>
      <c r="L6645" s="0" t="s">
        <v>47</v>
      </c>
      <c r="M6645" s="0" t="s">
        <v>47</v>
      </c>
      <c r="N6645" s="0" t="n">
        <v>2</v>
      </c>
      <c r="O6645" s="0" t="n">
        <v>53</v>
      </c>
      <c r="P6645" s="0" t="n">
        <v>750</v>
      </c>
      <c r="Q6645" s="0" t="n">
        <v>3.4</v>
      </c>
      <c r="R6645" s="0" t="str">
        <f aca="false">INDEX(Lookup!$B$4:$B$18,MATCH(C6645,Lookup!$A$4:$A$18,0))</f>
        <v>India</v>
      </c>
      <c r="S6645" s="20" t="n">
        <f aca="false">INDEX(Lookup!$D$4:$D$18,MATCH(C6645,Lookup!$A$4:$A$18,0))</f>
        <v>0.012</v>
      </c>
      <c r="T6645" s="21" t="n">
        <f aca="false">ROUND(P6645*S6645,2)</f>
        <v>9</v>
      </c>
      <c r="U6645" s="21" t="n">
        <f aca="false">IF(T6645&lt;=10,1,IF(T6645&lt;=20,2,IF(T6645&lt;=30,3,IF(T6645&lt;=40,4,IF(T6645&lt;=50,5,IF(T6645&lt;=100,6,IF(T6645&lt;=250,7,8)))))))</f>
        <v>1</v>
      </c>
      <c r="V6645" s="21" t="n">
        <f aca="false">IF(AND(OR(Dashboard!$T$3="All",R6645=Dashboard!$T$3),OR(Dashboard!$T$4="All",D6645=Dashboard!$T$4)),1,0)</f>
        <v>1</v>
      </c>
      <c r="W6645" s="21" t="n">
        <f aca="false">IF(V6645=1,T6645+ROW()/10000000,0)</f>
        <v>9.0006645</v>
      </c>
    </row>
    <row r="6646" customFormat="false" ht="15" hidden="false" customHeight="false" outlineLevel="0" collapsed="false">
      <c r="A6646" s="0" t="n">
        <v>4163</v>
      </c>
      <c r="B6646" s="0" t="s">
        <v>10144</v>
      </c>
      <c r="C6646" s="0" t="n">
        <v>1</v>
      </c>
      <c r="D6646" s="0" t="s">
        <v>6924</v>
      </c>
      <c r="E6646" s="0" t="s">
        <v>14674</v>
      </c>
      <c r="F6646" s="0" t="s">
        <v>14637</v>
      </c>
      <c r="G6646" s="0" t="s">
        <v>14638</v>
      </c>
      <c r="H6646" s="0" t="s">
        <v>3142</v>
      </c>
      <c r="I6646" s="0" t="s">
        <v>2123</v>
      </c>
      <c r="J6646" s="0" t="s">
        <v>47</v>
      </c>
      <c r="K6646" s="0" t="s">
        <v>46</v>
      </c>
      <c r="L6646" s="0" t="s">
        <v>47</v>
      </c>
      <c r="M6646" s="0" t="s">
        <v>47</v>
      </c>
      <c r="N6646" s="0" t="n">
        <v>1</v>
      </c>
      <c r="O6646" s="0" t="n">
        <v>33</v>
      </c>
      <c r="P6646" s="0" t="n">
        <v>350</v>
      </c>
      <c r="Q6646" s="0" t="n">
        <v>3.4</v>
      </c>
      <c r="R6646" s="0" t="str">
        <f aca="false">INDEX(Lookup!$B$4:$B$18,MATCH(C6646,Lookup!$A$4:$A$18,0))</f>
        <v>India</v>
      </c>
      <c r="S6646" s="20" t="n">
        <f aca="false">INDEX(Lookup!$D$4:$D$18,MATCH(C6646,Lookup!$A$4:$A$18,0))</f>
        <v>0.012</v>
      </c>
      <c r="T6646" s="21" t="n">
        <f aca="false">ROUND(P6646*S6646,2)</f>
        <v>4.2</v>
      </c>
      <c r="U6646" s="21" t="n">
        <f aca="false">IF(T6646&lt;=10,1,IF(T6646&lt;=20,2,IF(T6646&lt;=30,3,IF(T6646&lt;=40,4,IF(T6646&lt;=50,5,IF(T6646&lt;=100,6,IF(T6646&lt;=250,7,8)))))))</f>
        <v>1</v>
      </c>
      <c r="V6646" s="21" t="n">
        <f aca="false">IF(AND(OR(Dashboard!$T$3="All",R6646=Dashboard!$T$3),OR(Dashboard!$T$4="All",D6646=Dashboard!$T$4)),1,0)</f>
        <v>1</v>
      </c>
      <c r="W6646" s="21" t="n">
        <f aca="false">IF(V6646=1,T6646+ROW()/10000000,0)</f>
        <v>4.2006646</v>
      </c>
    </row>
    <row r="6647" customFormat="false" ht="15" hidden="false" customHeight="false" outlineLevel="0" collapsed="false">
      <c r="A6647" s="0" t="n">
        <v>305694</v>
      </c>
      <c r="B6647" s="0" t="s">
        <v>14675</v>
      </c>
      <c r="C6647" s="0" t="n">
        <v>1</v>
      </c>
      <c r="D6647" s="0" t="s">
        <v>6924</v>
      </c>
      <c r="E6647" s="0" t="s">
        <v>14676</v>
      </c>
      <c r="F6647" s="0" t="s">
        <v>14637</v>
      </c>
      <c r="G6647" s="0" t="s">
        <v>14638</v>
      </c>
      <c r="H6647" s="0" t="s">
        <v>14677</v>
      </c>
      <c r="I6647" s="0" t="s">
        <v>2123</v>
      </c>
      <c r="J6647" s="0" t="s">
        <v>47</v>
      </c>
      <c r="K6647" s="0" t="s">
        <v>46</v>
      </c>
      <c r="L6647" s="0" t="s">
        <v>47</v>
      </c>
      <c r="M6647" s="0" t="s">
        <v>47</v>
      </c>
      <c r="N6647" s="0" t="n">
        <v>2</v>
      </c>
      <c r="O6647" s="0" t="n">
        <v>41</v>
      </c>
      <c r="P6647" s="0" t="n">
        <v>600</v>
      </c>
      <c r="Q6647" s="0" t="n">
        <v>2.6</v>
      </c>
      <c r="R6647" s="0" t="str">
        <f aca="false">INDEX(Lookup!$B$4:$B$18,MATCH(C6647,Lookup!$A$4:$A$18,0))</f>
        <v>India</v>
      </c>
      <c r="S6647" s="20" t="n">
        <f aca="false">INDEX(Lookup!$D$4:$D$18,MATCH(C6647,Lookup!$A$4:$A$18,0))</f>
        <v>0.012</v>
      </c>
      <c r="T6647" s="21" t="n">
        <f aca="false">ROUND(P6647*S6647,2)</f>
        <v>7.2</v>
      </c>
      <c r="U6647" s="21" t="n">
        <f aca="false">IF(T6647&lt;=10,1,IF(T6647&lt;=20,2,IF(T6647&lt;=30,3,IF(T6647&lt;=40,4,IF(T6647&lt;=50,5,IF(T6647&lt;=100,6,IF(T6647&lt;=250,7,8)))))))</f>
        <v>1</v>
      </c>
      <c r="V6647" s="21" t="n">
        <f aca="false">IF(AND(OR(Dashboard!$T$3="All",R6647=Dashboard!$T$3),OR(Dashboard!$T$4="All",D6647=Dashboard!$T$4)),1,0)</f>
        <v>1</v>
      </c>
      <c r="W6647" s="21" t="n">
        <f aca="false">IF(V6647=1,T6647+ROW()/10000000,0)</f>
        <v>7.2006647</v>
      </c>
    </row>
    <row r="6648" customFormat="false" ht="15" hidden="false" customHeight="false" outlineLevel="0" collapsed="false">
      <c r="A6648" s="0" t="n">
        <v>2364</v>
      </c>
      <c r="B6648" s="0" t="s">
        <v>14678</v>
      </c>
      <c r="C6648" s="0" t="n">
        <v>1</v>
      </c>
      <c r="D6648" s="0" t="s">
        <v>6924</v>
      </c>
      <c r="E6648" s="0" t="s">
        <v>14679</v>
      </c>
      <c r="F6648" s="0" t="s">
        <v>14637</v>
      </c>
      <c r="G6648" s="0" t="s">
        <v>14638</v>
      </c>
      <c r="H6648" s="0" t="s">
        <v>69</v>
      </c>
      <c r="I6648" s="0" t="s">
        <v>2123</v>
      </c>
      <c r="J6648" s="0" t="s">
        <v>47</v>
      </c>
      <c r="K6648" s="0" t="s">
        <v>47</v>
      </c>
      <c r="L6648" s="0" t="s">
        <v>47</v>
      </c>
      <c r="M6648" s="0" t="s">
        <v>47</v>
      </c>
      <c r="N6648" s="0" t="n">
        <v>1</v>
      </c>
      <c r="O6648" s="0" t="n">
        <v>49</v>
      </c>
      <c r="P6648" s="0" t="n">
        <v>400</v>
      </c>
      <c r="Q6648" s="0" t="n">
        <v>3.2</v>
      </c>
      <c r="R6648" s="0" t="str">
        <f aca="false">INDEX(Lookup!$B$4:$B$18,MATCH(C6648,Lookup!$A$4:$A$18,0))</f>
        <v>India</v>
      </c>
      <c r="S6648" s="20" t="n">
        <f aca="false">INDEX(Lookup!$D$4:$D$18,MATCH(C6648,Lookup!$A$4:$A$18,0))</f>
        <v>0.012</v>
      </c>
      <c r="T6648" s="21" t="n">
        <f aca="false">ROUND(P6648*S6648,2)</f>
        <v>4.8</v>
      </c>
      <c r="U6648" s="21" t="n">
        <f aca="false">IF(T6648&lt;=10,1,IF(T6648&lt;=20,2,IF(T6648&lt;=30,3,IF(T6648&lt;=40,4,IF(T6648&lt;=50,5,IF(T6648&lt;=100,6,IF(T6648&lt;=250,7,8)))))))</f>
        <v>1</v>
      </c>
      <c r="V6648" s="21" t="n">
        <f aca="false">IF(AND(OR(Dashboard!$T$3="All",R6648=Dashboard!$T$3),OR(Dashboard!$T$4="All",D6648=Dashboard!$T$4)),1,0)</f>
        <v>1</v>
      </c>
      <c r="W6648" s="21" t="n">
        <f aca="false">IF(V6648=1,T6648+ROW()/10000000,0)</f>
        <v>4.8006648</v>
      </c>
    </row>
    <row r="6649" customFormat="false" ht="15" hidden="false" customHeight="false" outlineLevel="0" collapsed="false">
      <c r="A6649" s="0" t="n">
        <v>305688</v>
      </c>
      <c r="B6649" s="0" t="s">
        <v>10879</v>
      </c>
      <c r="C6649" s="0" t="n">
        <v>1</v>
      </c>
      <c r="D6649" s="0" t="s">
        <v>6924</v>
      </c>
      <c r="E6649" s="0" t="s">
        <v>14680</v>
      </c>
      <c r="F6649" s="0" t="s">
        <v>14637</v>
      </c>
      <c r="G6649" s="0" t="s">
        <v>14638</v>
      </c>
      <c r="H6649" s="0" t="s">
        <v>2288</v>
      </c>
      <c r="I6649" s="0" t="s">
        <v>2123</v>
      </c>
      <c r="J6649" s="0" t="s">
        <v>47</v>
      </c>
      <c r="K6649" s="0" t="s">
        <v>47</v>
      </c>
      <c r="L6649" s="0" t="s">
        <v>47</v>
      </c>
      <c r="M6649" s="0" t="s">
        <v>47</v>
      </c>
      <c r="N6649" s="0" t="n">
        <v>2</v>
      </c>
      <c r="O6649" s="0" t="n">
        <v>22</v>
      </c>
      <c r="P6649" s="0" t="n">
        <v>550</v>
      </c>
      <c r="Q6649" s="0" t="n">
        <v>3.3</v>
      </c>
      <c r="R6649" s="0" t="str">
        <f aca="false">INDEX(Lookup!$B$4:$B$18,MATCH(C6649,Lookup!$A$4:$A$18,0))</f>
        <v>India</v>
      </c>
      <c r="S6649" s="20" t="n">
        <f aca="false">INDEX(Lookup!$D$4:$D$18,MATCH(C6649,Lookup!$A$4:$A$18,0))</f>
        <v>0.012</v>
      </c>
      <c r="T6649" s="21" t="n">
        <f aca="false">ROUND(P6649*S6649,2)</f>
        <v>6.6</v>
      </c>
      <c r="U6649" s="21" t="n">
        <f aca="false">IF(T6649&lt;=10,1,IF(T6649&lt;=20,2,IF(T6649&lt;=30,3,IF(T6649&lt;=40,4,IF(T6649&lt;=50,5,IF(T6649&lt;=100,6,IF(T6649&lt;=250,7,8)))))))</f>
        <v>1</v>
      </c>
      <c r="V6649" s="21" t="n">
        <f aca="false">IF(AND(OR(Dashboard!$T$3="All",R6649=Dashboard!$T$3),OR(Dashboard!$T$4="All",D6649=Dashboard!$T$4)),1,0)</f>
        <v>1</v>
      </c>
      <c r="W6649" s="21" t="n">
        <f aca="false">IF(V6649=1,T6649+ROW()/10000000,0)</f>
        <v>6.6006649</v>
      </c>
    </row>
    <row r="6650" customFormat="false" ht="15" hidden="false" customHeight="false" outlineLevel="0" collapsed="false">
      <c r="A6650" s="0" t="n">
        <v>18255603</v>
      </c>
      <c r="B6650" s="0" t="s">
        <v>14681</v>
      </c>
      <c r="C6650" s="0" t="n">
        <v>1</v>
      </c>
      <c r="D6650" s="0" t="s">
        <v>6924</v>
      </c>
      <c r="E6650" s="0" t="s">
        <v>14682</v>
      </c>
      <c r="F6650" s="0" t="s">
        <v>14637</v>
      </c>
      <c r="G6650" s="0" t="s">
        <v>14638</v>
      </c>
      <c r="H6650" s="0" t="s">
        <v>3015</v>
      </c>
      <c r="I6650" s="0" t="s">
        <v>2123</v>
      </c>
      <c r="J6650" s="0" t="s">
        <v>47</v>
      </c>
      <c r="K6650" s="0" t="s">
        <v>47</v>
      </c>
      <c r="L6650" s="0" t="s">
        <v>47</v>
      </c>
      <c r="M6650" s="0" t="s">
        <v>47</v>
      </c>
      <c r="N6650" s="0" t="n">
        <v>1</v>
      </c>
      <c r="O6650" s="0" t="n">
        <v>14</v>
      </c>
      <c r="P6650" s="0" t="n">
        <v>200</v>
      </c>
      <c r="Q6650" s="0" t="n">
        <v>3.3</v>
      </c>
      <c r="R6650" s="0" t="str">
        <f aca="false">INDEX(Lookup!$B$4:$B$18,MATCH(C6650,Lookup!$A$4:$A$18,0))</f>
        <v>India</v>
      </c>
      <c r="S6650" s="20" t="n">
        <f aca="false">INDEX(Lookup!$D$4:$D$18,MATCH(C6650,Lookup!$A$4:$A$18,0))</f>
        <v>0.012</v>
      </c>
      <c r="T6650" s="21" t="n">
        <f aca="false">ROUND(P6650*S6650,2)</f>
        <v>2.4</v>
      </c>
      <c r="U6650" s="21" t="n">
        <f aca="false">IF(T6650&lt;=10,1,IF(T6650&lt;=20,2,IF(T6650&lt;=30,3,IF(T6650&lt;=40,4,IF(T6650&lt;=50,5,IF(T6650&lt;=100,6,IF(T6650&lt;=250,7,8)))))))</f>
        <v>1</v>
      </c>
      <c r="V6650" s="21" t="n">
        <f aca="false">IF(AND(OR(Dashboard!$T$3="All",R6650=Dashboard!$T$3),OR(Dashboard!$T$4="All",D6650=Dashboard!$T$4)),1,0)</f>
        <v>1</v>
      </c>
      <c r="W6650" s="21" t="n">
        <f aca="false">IF(V6650=1,T6650+ROW()/10000000,0)</f>
        <v>2.400665</v>
      </c>
    </row>
    <row r="6651" customFormat="false" ht="15" hidden="false" customHeight="false" outlineLevel="0" collapsed="false">
      <c r="A6651" s="0" t="n">
        <v>307548</v>
      </c>
      <c r="B6651" s="0" t="s">
        <v>14683</v>
      </c>
      <c r="C6651" s="0" t="n">
        <v>1</v>
      </c>
      <c r="D6651" s="0" t="s">
        <v>6924</v>
      </c>
      <c r="E6651" s="0" t="s">
        <v>14684</v>
      </c>
      <c r="F6651" s="0" t="s">
        <v>14637</v>
      </c>
      <c r="G6651" s="0" t="s">
        <v>14638</v>
      </c>
      <c r="H6651" s="0" t="s">
        <v>2050</v>
      </c>
      <c r="I6651" s="0" t="s">
        <v>2123</v>
      </c>
      <c r="J6651" s="0" t="s">
        <v>47</v>
      </c>
      <c r="K6651" s="0" t="s">
        <v>47</v>
      </c>
      <c r="L6651" s="0" t="s">
        <v>47</v>
      </c>
      <c r="M6651" s="0" t="s">
        <v>47</v>
      </c>
      <c r="N6651" s="0" t="n">
        <v>1</v>
      </c>
      <c r="O6651" s="0" t="n">
        <v>14</v>
      </c>
      <c r="P6651" s="0" t="n">
        <v>300</v>
      </c>
      <c r="Q6651" s="0" t="n">
        <v>3</v>
      </c>
      <c r="R6651" s="0" t="str">
        <f aca="false">INDEX(Lookup!$B$4:$B$18,MATCH(C6651,Lookup!$A$4:$A$18,0))</f>
        <v>India</v>
      </c>
      <c r="S6651" s="20" t="n">
        <f aca="false">INDEX(Lookup!$D$4:$D$18,MATCH(C6651,Lookup!$A$4:$A$18,0))</f>
        <v>0.012</v>
      </c>
      <c r="T6651" s="21" t="n">
        <f aca="false">ROUND(P6651*S6651,2)</f>
        <v>3.6</v>
      </c>
      <c r="U6651" s="21" t="n">
        <f aca="false">IF(T6651&lt;=10,1,IF(T6651&lt;=20,2,IF(T6651&lt;=30,3,IF(T6651&lt;=40,4,IF(T6651&lt;=50,5,IF(T6651&lt;=100,6,IF(T6651&lt;=250,7,8)))))))</f>
        <v>1</v>
      </c>
      <c r="V6651" s="21" t="n">
        <f aca="false">IF(AND(OR(Dashboard!$T$3="All",R6651=Dashboard!$T$3),OR(Dashboard!$T$4="All",D6651=Dashboard!$T$4)),1,0)</f>
        <v>1</v>
      </c>
      <c r="W6651" s="21" t="n">
        <f aca="false">IF(V6651=1,T6651+ROW()/10000000,0)</f>
        <v>3.6006651</v>
      </c>
    </row>
    <row r="6652" customFormat="false" ht="15" hidden="false" customHeight="false" outlineLevel="0" collapsed="false">
      <c r="A6652" s="0" t="n">
        <v>5932</v>
      </c>
      <c r="B6652" s="0" t="s">
        <v>14685</v>
      </c>
      <c r="C6652" s="0" t="n">
        <v>1</v>
      </c>
      <c r="D6652" s="0" t="s">
        <v>6924</v>
      </c>
      <c r="E6652" s="0" t="s">
        <v>14686</v>
      </c>
      <c r="F6652" s="0" t="s">
        <v>14637</v>
      </c>
      <c r="G6652" s="0" t="s">
        <v>14638</v>
      </c>
      <c r="H6652" s="0" t="s">
        <v>14687</v>
      </c>
      <c r="I6652" s="0" t="s">
        <v>2123</v>
      </c>
      <c r="J6652" s="0" t="s">
        <v>47</v>
      </c>
      <c r="K6652" s="0" t="s">
        <v>47</v>
      </c>
      <c r="L6652" s="0" t="s">
        <v>47</v>
      </c>
      <c r="M6652" s="0" t="s">
        <v>47</v>
      </c>
      <c r="N6652" s="0" t="n">
        <v>1</v>
      </c>
      <c r="O6652" s="0" t="n">
        <v>179</v>
      </c>
      <c r="P6652" s="0" t="n">
        <v>400</v>
      </c>
      <c r="Q6652" s="0" t="n">
        <v>3.4</v>
      </c>
      <c r="R6652" s="0" t="str">
        <f aca="false">INDEX(Lookup!$B$4:$B$18,MATCH(C6652,Lookup!$A$4:$A$18,0))</f>
        <v>India</v>
      </c>
      <c r="S6652" s="20" t="n">
        <f aca="false">INDEX(Lookup!$D$4:$D$18,MATCH(C6652,Lookup!$A$4:$A$18,0))</f>
        <v>0.012</v>
      </c>
      <c r="T6652" s="21" t="n">
        <f aca="false">ROUND(P6652*S6652,2)</f>
        <v>4.8</v>
      </c>
      <c r="U6652" s="21" t="n">
        <f aca="false">IF(T6652&lt;=10,1,IF(T6652&lt;=20,2,IF(T6652&lt;=30,3,IF(T6652&lt;=40,4,IF(T6652&lt;=50,5,IF(T6652&lt;=100,6,IF(T6652&lt;=250,7,8)))))))</f>
        <v>1</v>
      </c>
      <c r="V6652" s="21" t="n">
        <f aca="false">IF(AND(OR(Dashboard!$T$3="All",R6652=Dashboard!$T$3),OR(Dashboard!$T$4="All",D6652=Dashboard!$T$4)),1,0)</f>
        <v>1</v>
      </c>
      <c r="W6652" s="21" t="n">
        <f aca="false">IF(V6652=1,T6652+ROW()/10000000,0)</f>
        <v>4.8006652</v>
      </c>
    </row>
    <row r="6653" customFormat="false" ht="15" hidden="false" customHeight="false" outlineLevel="0" collapsed="false">
      <c r="A6653" s="0" t="n">
        <v>300397</v>
      </c>
      <c r="B6653" s="0" t="s">
        <v>2300</v>
      </c>
      <c r="C6653" s="0" t="n">
        <v>1</v>
      </c>
      <c r="D6653" s="0" t="s">
        <v>6924</v>
      </c>
      <c r="E6653" s="0" t="s">
        <v>14688</v>
      </c>
      <c r="F6653" s="0" t="s">
        <v>14637</v>
      </c>
      <c r="G6653" s="0" t="s">
        <v>14638</v>
      </c>
      <c r="H6653" s="0" t="s">
        <v>3005</v>
      </c>
      <c r="I6653" s="0" t="s">
        <v>2123</v>
      </c>
      <c r="J6653" s="0" t="s">
        <v>47</v>
      </c>
      <c r="K6653" s="0" t="s">
        <v>46</v>
      </c>
      <c r="L6653" s="0" t="s">
        <v>47</v>
      </c>
      <c r="M6653" s="0" t="s">
        <v>47</v>
      </c>
      <c r="N6653" s="0" t="n">
        <v>2</v>
      </c>
      <c r="O6653" s="0" t="n">
        <v>114</v>
      </c>
      <c r="P6653" s="0" t="n">
        <v>500</v>
      </c>
      <c r="Q6653" s="0" t="n">
        <v>2.7</v>
      </c>
      <c r="R6653" s="0" t="str">
        <f aca="false">INDEX(Lookup!$B$4:$B$18,MATCH(C6653,Lookup!$A$4:$A$18,0))</f>
        <v>India</v>
      </c>
      <c r="S6653" s="20" t="n">
        <f aca="false">INDEX(Lookup!$D$4:$D$18,MATCH(C6653,Lookup!$A$4:$A$18,0))</f>
        <v>0.012</v>
      </c>
      <c r="T6653" s="21" t="n">
        <f aca="false">ROUND(P6653*S6653,2)</f>
        <v>6</v>
      </c>
      <c r="U6653" s="21" t="n">
        <f aca="false">IF(T6653&lt;=10,1,IF(T6653&lt;=20,2,IF(T6653&lt;=30,3,IF(T6653&lt;=40,4,IF(T6653&lt;=50,5,IF(T6653&lt;=100,6,IF(T6653&lt;=250,7,8)))))))</f>
        <v>1</v>
      </c>
      <c r="V6653" s="21" t="n">
        <f aca="false">IF(AND(OR(Dashboard!$T$3="All",R6653=Dashboard!$T$3),OR(Dashboard!$T$4="All",D6653=Dashboard!$T$4)),1,0)</f>
        <v>1</v>
      </c>
      <c r="W6653" s="21" t="n">
        <f aca="false">IF(V6653=1,T6653+ROW()/10000000,0)</f>
        <v>6.0006653</v>
      </c>
    </row>
    <row r="6654" customFormat="false" ht="15" hidden="false" customHeight="false" outlineLevel="0" collapsed="false">
      <c r="A6654" s="0" t="n">
        <v>969</v>
      </c>
      <c r="B6654" s="0" t="s">
        <v>9363</v>
      </c>
      <c r="C6654" s="0" t="n">
        <v>1</v>
      </c>
      <c r="D6654" s="0" t="s">
        <v>6924</v>
      </c>
      <c r="E6654" s="0" t="s">
        <v>14689</v>
      </c>
      <c r="F6654" s="0" t="s">
        <v>14637</v>
      </c>
      <c r="G6654" s="0" t="s">
        <v>14638</v>
      </c>
      <c r="H6654" s="0" t="s">
        <v>2288</v>
      </c>
      <c r="I6654" s="0" t="s">
        <v>2123</v>
      </c>
      <c r="J6654" s="0" t="s">
        <v>46</v>
      </c>
      <c r="K6654" s="0" t="s">
        <v>46</v>
      </c>
      <c r="L6654" s="0" t="s">
        <v>47</v>
      </c>
      <c r="M6654" s="0" t="s">
        <v>47</v>
      </c>
      <c r="N6654" s="0" t="n">
        <v>2</v>
      </c>
      <c r="O6654" s="0" t="n">
        <v>45</v>
      </c>
      <c r="P6654" s="0" t="n">
        <v>750</v>
      </c>
      <c r="Q6654" s="0" t="n">
        <v>2.6</v>
      </c>
      <c r="R6654" s="0" t="str">
        <f aca="false">INDEX(Lookup!$B$4:$B$18,MATCH(C6654,Lookup!$A$4:$A$18,0))</f>
        <v>India</v>
      </c>
      <c r="S6654" s="20" t="n">
        <f aca="false">INDEX(Lookup!$D$4:$D$18,MATCH(C6654,Lookup!$A$4:$A$18,0))</f>
        <v>0.012</v>
      </c>
      <c r="T6654" s="21" t="n">
        <f aca="false">ROUND(P6654*S6654,2)</f>
        <v>9</v>
      </c>
      <c r="U6654" s="21" t="n">
        <f aca="false">IF(T6654&lt;=10,1,IF(T6654&lt;=20,2,IF(T6654&lt;=30,3,IF(T6654&lt;=40,4,IF(T6654&lt;=50,5,IF(T6654&lt;=100,6,IF(T6654&lt;=250,7,8)))))))</f>
        <v>1</v>
      </c>
      <c r="V6654" s="21" t="n">
        <f aca="false">IF(AND(OR(Dashboard!$T$3="All",R6654=Dashboard!$T$3),OR(Dashboard!$T$4="All",D6654=Dashboard!$T$4)),1,0)</f>
        <v>1</v>
      </c>
      <c r="W6654" s="21" t="n">
        <f aca="false">IF(V6654=1,T6654+ROW()/10000000,0)</f>
        <v>9.0006654</v>
      </c>
    </row>
    <row r="6655" customFormat="false" ht="15" hidden="false" customHeight="false" outlineLevel="0" collapsed="false">
      <c r="A6655" s="0" t="n">
        <v>303122</v>
      </c>
      <c r="B6655" s="0" t="s">
        <v>3136</v>
      </c>
      <c r="C6655" s="0" t="n">
        <v>1</v>
      </c>
      <c r="D6655" s="0" t="s">
        <v>6924</v>
      </c>
      <c r="E6655" s="0" t="s">
        <v>14690</v>
      </c>
      <c r="F6655" s="0" t="s">
        <v>14637</v>
      </c>
      <c r="G6655" s="0" t="s">
        <v>14638</v>
      </c>
      <c r="H6655" s="0" t="s">
        <v>2972</v>
      </c>
      <c r="I6655" s="0" t="s">
        <v>2123</v>
      </c>
      <c r="J6655" s="0" t="s">
        <v>47</v>
      </c>
      <c r="K6655" s="0" t="s">
        <v>47</v>
      </c>
      <c r="L6655" s="0" t="s">
        <v>47</v>
      </c>
      <c r="M6655" s="0" t="s">
        <v>47</v>
      </c>
      <c r="N6655" s="0" t="n">
        <v>1</v>
      </c>
      <c r="O6655" s="0" t="n">
        <v>22</v>
      </c>
      <c r="P6655" s="0" t="n">
        <v>300</v>
      </c>
      <c r="Q6655" s="0" t="n">
        <v>3.2</v>
      </c>
      <c r="R6655" s="0" t="str">
        <f aca="false">INDEX(Lookup!$B$4:$B$18,MATCH(C6655,Lookup!$A$4:$A$18,0))</f>
        <v>India</v>
      </c>
      <c r="S6655" s="20" t="n">
        <f aca="false">INDEX(Lookup!$D$4:$D$18,MATCH(C6655,Lookup!$A$4:$A$18,0))</f>
        <v>0.012</v>
      </c>
      <c r="T6655" s="21" t="n">
        <f aca="false">ROUND(P6655*S6655,2)</f>
        <v>3.6</v>
      </c>
      <c r="U6655" s="21" t="n">
        <f aca="false">IF(T6655&lt;=10,1,IF(T6655&lt;=20,2,IF(T6655&lt;=30,3,IF(T6655&lt;=40,4,IF(T6655&lt;=50,5,IF(T6655&lt;=100,6,IF(T6655&lt;=250,7,8)))))))</f>
        <v>1</v>
      </c>
      <c r="V6655" s="21" t="n">
        <f aca="false">IF(AND(OR(Dashboard!$T$3="All",R6655=Dashboard!$T$3),OR(Dashboard!$T$4="All",D6655=Dashboard!$T$4)),1,0)</f>
        <v>1</v>
      </c>
      <c r="W6655" s="21" t="n">
        <f aca="false">IF(V6655=1,T6655+ROW()/10000000,0)</f>
        <v>3.6006655</v>
      </c>
    </row>
    <row r="6656" customFormat="false" ht="15" hidden="false" customHeight="false" outlineLevel="0" collapsed="false">
      <c r="A6656" s="0" t="n">
        <v>8652</v>
      </c>
      <c r="B6656" s="0" t="s">
        <v>14691</v>
      </c>
      <c r="C6656" s="0" t="n">
        <v>1</v>
      </c>
      <c r="D6656" s="0" t="s">
        <v>6924</v>
      </c>
      <c r="E6656" s="0" t="s">
        <v>14692</v>
      </c>
      <c r="F6656" s="0" t="s">
        <v>14637</v>
      </c>
      <c r="G6656" s="0" t="s">
        <v>14638</v>
      </c>
      <c r="H6656" s="0" t="s">
        <v>69</v>
      </c>
      <c r="I6656" s="0" t="s">
        <v>2123</v>
      </c>
      <c r="J6656" s="0" t="s">
        <v>47</v>
      </c>
      <c r="K6656" s="0" t="s">
        <v>47</v>
      </c>
      <c r="L6656" s="0" t="s">
        <v>47</v>
      </c>
      <c r="M6656" s="0" t="s">
        <v>47</v>
      </c>
      <c r="N6656" s="0" t="n">
        <v>1</v>
      </c>
      <c r="O6656" s="0" t="n">
        <v>10</v>
      </c>
      <c r="P6656" s="0" t="n">
        <v>400</v>
      </c>
      <c r="Q6656" s="0" t="n">
        <v>3</v>
      </c>
      <c r="R6656" s="0" t="str">
        <f aca="false">INDEX(Lookup!$B$4:$B$18,MATCH(C6656,Lookup!$A$4:$A$18,0))</f>
        <v>India</v>
      </c>
      <c r="S6656" s="20" t="n">
        <f aca="false">INDEX(Lookup!$D$4:$D$18,MATCH(C6656,Lookup!$A$4:$A$18,0))</f>
        <v>0.012</v>
      </c>
      <c r="T6656" s="21" t="n">
        <f aca="false">ROUND(P6656*S6656,2)</f>
        <v>4.8</v>
      </c>
      <c r="U6656" s="21" t="n">
        <f aca="false">IF(T6656&lt;=10,1,IF(T6656&lt;=20,2,IF(T6656&lt;=30,3,IF(T6656&lt;=40,4,IF(T6656&lt;=50,5,IF(T6656&lt;=100,6,IF(T6656&lt;=250,7,8)))))))</f>
        <v>1</v>
      </c>
      <c r="V6656" s="21" t="n">
        <f aca="false">IF(AND(OR(Dashboard!$T$3="All",R6656=Dashboard!$T$3),OR(Dashboard!$T$4="All",D6656=Dashboard!$T$4)),1,0)</f>
        <v>1</v>
      </c>
      <c r="W6656" s="21" t="n">
        <f aca="false">IF(V6656=1,T6656+ROW()/10000000,0)</f>
        <v>4.8006656</v>
      </c>
    </row>
    <row r="6657" customFormat="false" ht="15" hidden="false" customHeight="false" outlineLevel="0" collapsed="false">
      <c r="A6657" s="0" t="n">
        <v>18420456</v>
      </c>
      <c r="B6657" s="0" t="s">
        <v>14693</v>
      </c>
      <c r="C6657" s="0" t="n">
        <v>1</v>
      </c>
      <c r="D6657" s="0" t="s">
        <v>6924</v>
      </c>
      <c r="E6657" s="0" t="s">
        <v>14694</v>
      </c>
      <c r="F6657" s="0" t="s">
        <v>14637</v>
      </c>
      <c r="G6657" s="0" t="s">
        <v>14638</v>
      </c>
      <c r="H6657" s="0" t="s">
        <v>2128</v>
      </c>
      <c r="I6657" s="0" t="s">
        <v>2123</v>
      </c>
      <c r="J6657" s="0" t="s">
        <v>46</v>
      </c>
      <c r="K6657" s="0" t="s">
        <v>47</v>
      </c>
      <c r="L6657" s="0" t="s">
        <v>47</v>
      </c>
      <c r="M6657" s="0" t="s">
        <v>47</v>
      </c>
      <c r="N6657" s="0" t="n">
        <v>3</v>
      </c>
      <c r="O6657" s="0" t="n">
        <v>128</v>
      </c>
      <c r="P6657" s="0" t="n">
        <v>1300</v>
      </c>
      <c r="Q6657" s="0" t="n">
        <v>4.6</v>
      </c>
      <c r="R6657" s="0" t="str">
        <f aca="false">INDEX(Lookup!$B$4:$B$18,MATCH(C6657,Lookup!$A$4:$A$18,0))</f>
        <v>India</v>
      </c>
      <c r="S6657" s="20" t="n">
        <f aca="false">INDEX(Lookup!$D$4:$D$18,MATCH(C6657,Lookup!$A$4:$A$18,0))</f>
        <v>0.012</v>
      </c>
      <c r="T6657" s="21" t="n">
        <f aca="false">ROUND(P6657*S6657,2)</f>
        <v>15.6</v>
      </c>
      <c r="U6657" s="21" t="n">
        <f aca="false">IF(T6657&lt;=10,1,IF(T6657&lt;=20,2,IF(T6657&lt;=30,3,IF(T6657&lt;=40,4,IF(T6657&lt;=50,5,IF(T6657&lt;=100,6,IF(T6657&lt;=250,7,8)))))))</f>
        <v>2</v>
      </c>
      <c r="V6657" s="21" t="n">
        <f aca="false">IF(AND(OR(Dashboard!$T$3="All",R6657=Dashboard!$T$3),OR(Dashboard!$T$4="All",D6657=Dashboard!$T$4)),1,0)</f>
        <v>1</v>
      </c>
      <c r="W6657" s="21" t="n">
        <f aca="false">IF(V6657=1,T6657+ROW()/10000000,0)</f>
        <v>15.6006657</v>
      </c>
    </row>
    <row r="6658" customFormat="false" ht="15" hidden="false" customHeight="false" outlineLevel="0" collapsed="false">
      <c r="A6658" s="0" t="n">
        <v>18445790</v>
      </c>
      <c r="B6658" s="0" t="s">
        <v>14695</v>
      </c>
      <c r="C6658" s="0" t="n">
        <v>1</v>
      </c>
      <c r="D6658" s="0" t="s">
        <v>6924</v>
      </c>
      <c r="E6658" s="0" t="s">
        <v>14696</v>
      </c>
      <c r="F6658" s="0" t="s">
        <v>14637</v>
      </c>
      <c r="G6658" s="0" t="s">
        <v>14638</v>
      </c>
      <c r="H6658" s="0" t="s">
        <v>2128</v>
      </c>
      <c r="I6658" s="0" t="s">
        <v>2123</v>
      </c>
      <c r="J6658" s="0" t="s">
        <v>47</v>
      </c>
      <c r="K6658" s="0" t="s">
        <v>47</v>
      </c>
      <c r="L6658" s="0" t="s">
        <v>47</v>
      </c>
      <c r="M6658" s="0" t="s">
        <v>47</v>
      </c>
      <c r="N6658" s="0" t="n">
        <v>3</v>
      </c>
      <c r="O6658" s="0" t="n">
        <v>83</v>
      </c>
      <c r="P6658" s="0" t="n">
        <v>1400</v>
      </c>
      <c r="Q6658" s="0" t="n">
        <v>4.8</v>
      </c>
      <c r="R6658" s="0" t="str">
        <f aca="false">INDEX(Lookup!$B$4:$B$18,MATCH(C6658,Lookup!$A$4:$A$18,0))</f>
        <v>India</v>
      </c>
      <c r="S6658" s="20" t="n">
        <f aca="false">INDEX(Lookup!$D$4:$D$18,MATCH(C6658,Lookup!$A$4:$A$18,0))</f>
        <v>0.012</v>
      </c>
      <c r="T6658" s="21" t="n">
        <f aca="false">ROUND(P6658*S6658,2)</f>
        <v>16.8</v>
      </c>
      <c r="U6658" s="21" t="n">
        <f aca="false">IF(T6658&lt;=10,1,IF(T6658&lt;=20,2,IF(T6658&lt;=30,3,IF(T6658&lt;=40,4,IF(T6658&lt;=50,5,IF(T6658&lt;=100,6,IF(T6658&lt;=250,7,8)))))))</f>
        <v>2</v>
      </c>
      <c r="V6658" s="21" t="n">
        <f aca="false">IF(AND(OR(Dashboard!$T$3="All",R6658=Dashboard!$T$3),OR(Dashboard!$T$4="All",D6658=Dashboard!$T$4)),1,0)</f>
        <v>1</v>
      </c>
      <c r="W6658" s="21" t="n">
        <f aca="false">IF(V6658=1,T6658+ROW()/10000000,0)</f>
        <v>16.8006658</v>
      </c>
    </row>
    <row r="6659" customFormat="false" ht="15" hidden="false" customHeight="false" outlineLevel="0" collapsed="false">
      <c r="A6659" s="0" t="n">
        <v>313368</v>
      </c>
      <c r="B6659" s="0" t="s">
        <v>7878</v>
      </c>
      <c r="C6659" s="0" t="n">
        <v>1</v>
      </c>
      <c r="D6659" s="0" t="s">
        <v>6924</v>
      </c>
      <c r="E6659" s="0" t="s">
        <v>14697</v>
      </c>
      <c r="F6659" s="0" t="s">
        <v>14637</v>
      </c>
      <c r="G6659" s="0" t="s">
        <v>14638</v>
      </c>
      <c r="H6659" s="0" t="s">
        <v>3182</v>
      </c>
      <c r="I6659" s="0" t="s">
        <v>2123</v>
      </c>
      <c r="J6659" s="0" t="s">
        <v>47</v>
      </c>
      <c r="K6659" s="0" t="s">
        <v>46</v>
      </c>
      <c r="L6659" s="0" t="s">
        <v>47</v>
      </c>
      <c r="M6659" s="0" t="s">
        <v>47</v>
      </c>
      <c r="N6659" s="0" t="n">
        <v>1</v>
      </c>
      <c r="O6659" s="0" t="n">
        <v>474</v>
      </c>
      <c r="P6659" s="0" t="n">
        <v>150</v>
      </c>
      <c r="Q6659" s="0" t="n">
        <v>4.7</v>
      </c>
      <c r="R6659" s="0" t="str">
        <f aca="false">INDEX(Lookup!$B$4:$B$18,MATCH(C6659,Lookup!$A$4:$A$18,0))</f>
        <v>India</v>
      </c>
      <c r="S6659" s="20" t="n">
        <f aca="false">INDEX(Lookup!$D$4:$D$18,MATCH(C6659,Lookup!$A$4:$A$18,0))</f>
        <v>0.012</v>
      </c>
      <c r="T6659" s="21" t="n">
        <f aca="false">ROUND(P6659*S6659,2)</f>
        <v>1.8</v>
      </c>
      <c r="U6659" s="21" t="n">
        <f aca="false">IF(T6659&lt;=10,1,IF(T6659&lt;=20,2,IF(T6659&lt;=30,3,IF(T6659&lt;=40,4,IF(T6659&lt;=50,5,IF(T6659&lt;=100,6,IF(T6659&lt;=250,7,8)))))))</f>
        <v>1</v>
      </c>
      <c r="V6659" s="21" t="n">
        <f aca="false">IF(AND(OR(Dashboard!$T$3="All",R6659=Dashboard!$T$3),OR(Dashboard!$T$4="All",D6659=Dashboard!$T$4)),1,0)</f>
        <v>1</v>
      </c>
      <c r="W6659" s="21" t="n">
        <f aca="false">IF(V6659=1,T6659+ROW()/10000000,0)</f>
        <v>1.8006659</v>
      </c>
    </row>
    <row r="6660" customFormat="false" ht="15" hidden="false" customHeight="false" outlineLevel="0" collapsed="false">
      <c r="A6660" s="0" t="n">
        <v>18037817</v>
      </c>
      <c r="B6660" s="0" t="s">
        <v>14698</v>
      </c>
      <c r="C6660" s="0" t="n">
        <v>1</v>
      </c>
      <c r="D6660" s="0" t="s">
        <v>6924</v>
      </c>
      <c r="E6660" s="0" t="s">
        <v>14699</v>
      </c>
      <c r="F6660" s="0" t="s">
        <v>14637</v>
      </c>
      <c r="G6660" s="0" t="s">
        <v>14638</v>
      </c>
      <c r="H6660" s="0" t="s">
        <v>14700</v>
      </c>
      <c r="I6660" s="0" t="s">
        <v>2123</v>
      </c>
      <c r="J6660" s="0" t="s">
        <v>46</v>
      </c>
      <c r="K6660" s="0" t="s">
        <v>47</v>
      </c>
      <c r="L6660" s="0" t="s">
        <v>47</v>
      </c>
      <c r="M6660" s="0" t="s">
        <v>47</v>
      </c>
      <c r="N6660" s="0" t="n">
        <v>3</v>
      </c>
      <c r="O6660" s="0" t="n">
        <v>778</v>
      </c>
      <c r="P6660" s="0" t="n">
        <v>1500</v>
      </c>
      <c r="Q6660" s="0" t="n">
        <v>4.5</v>
      </c>
      <c r="R6660" s="0" t="str">
        <f aca="false">INDEX(Lookup!$B$4:$B$18,MATCH(C6660,Lookup!$A$4:$A$18,0))</f>
        <v>India</v>
      </c>
      <c r="S6660" s="20" t="n">
        <f aca="false">INDEX(Lookup!$D$4:$D$18,MATCH(C6660,Lookup!$A$4:$A$18,0))</f>
        <v>0.012</v>
      </c>
      <c r="T6660" s="21" t="n">
        <f aca="false">ROUND(P6660*S6660,2)</f>
        <v>18</v>
      </c>
      <c r="U6660" s="21" t="n">
        <f aca="false">IF(T6660&lt;=10,1,IF(T6660&lt;=20,2,IF(T6660&lt;=30,3,IF(T6660&lt;=40,4,IF(T6660&lt;=50,5,IF(T6660&lt;=100,6,IF(T6660&lt;=250,7,8)))))))</f>
        <v>2</v>
      </c>
      <c r="V6660" s="21" t="n">
        <f aca="false">IF(AND(OR(Dashboard!$T$3="All",R6660=Dashboard!$T$3),OR(Dashboard!$T$4="All",D6660=Dashboard!$T$4)),1,0)</f>
        <v>1</v>
      </c>
      <c r="W6660" s="21" t="n">
        <f aca="false">IF(V6660=1,T6660+ROW()/10000000,0)</f>
        <v>18.000666</v>
      </c>
    </row>
    <row r="6661" customFormat="false" ht="15" hidden="false" customHeight="false" outlineLevel="0" collapsed="false">
      <c r="A6661" s="0" t="n">
        <v>304746</v>
      </c>
      <c r="B6661" s="0" t="s">
        <v>14701</v>
      </c>
      <c r="C6661" s="0" t="n">
        <v>1</v>
      </c>
      <c r="D6661" s="0" t="s">
        <v>6924</v>
      </c>
      <c r="E6661" s="0" t="s">
        <v>14702</v>
      </c>
      <c r="F6661" s="0" t="s">
        <v>14637</v>
      </c>
      <c r="G6661" s="0" t="s">
        <v>14638</v>
      </c>
      <c r="H6661" s="0" t="s">
        <v>14703</v>
      </c>
      <c r="I6661" s="0" t="s">
        <v>2123</v>
      </c>
      <c r="J6661" s="0" t="s">
        <v>46</v>
      </c>
      <c r="K6661" s="0" t="s">
        <v>47</v>
      </c>
      <c r="L6661" s="0" t="s">
        <v>47</v>
      </c>
      <c r="M6661" s="0" t="s">
        <v>47</v>
      </c>
      <c r="N6661" s="0" t="n">
        <v>4</v>
      </c>
      <c r="O6661" s="0" t="n">
        <v>1691</v>
      </c>
      <c r="P6661" s="0" t="n">
        <v>2000</v>
      </c>
      <c r="Q6661" s="0" t="n">
        <v>4.6</v>
      </c>
      <c r="R6661" s="0" t="str">
        <f aca="false">INDEX(Lookup!$B$4:$B$18,MATCH(C6661,Lookup!$A$4:$A$18,0))</f>
        <v>India</v>
      </c>
      <c r="S6661" s="20" t="n">
        <f aca="false">INDEX(Lookup!$D$4:$D$18,MATCH(C6661,Lookup!$A$4:$A$18,0))</f>
        <v>0.012</v>
      </c>
      <c r="T6661" s="21" t="n">
        <f aca="false">ROUND(P6661*S6661,2)</f>
        <v>24</v>
      </c>
      <c r="U6661" s="21" t="n">
        <f aca="false">IF(T6661&lt;=10,1,IF(T6661&lt;=20,2,IF(T6661&lt;=30,3,IF(T6661&lt;=40,4,IF(T6661&lt;=50,5,IF(T6661&lt;=100,6,IF(T6661&lt;=250,7,8)))))))</f>
        <v>3</v>
      </c>
      <c r="V6661" s="21" t="n">
        <f aca="false">IF(AND(OR(Dashboard!$T$3="All",R6661=Dashboard!$T$3),OR(Dashboard!$T$4="All",D6661=Dashboard!$T$4)),1,0)</f>
        <v>1</v>
      </c>
      <c r="W6661" s="21" t="n">
        <f aca="false">IF(V6661=1,T6661+ROW()/10000000,0)</f>
        <v>24.0006661</v>
      </c>
    </row>
    <row r="6662" customFormat="false" ht="15" hidden="false" customHeight="false" outlineLevel="0" collapsed="false">
      <c r="A6662" s="0" t="n">
        <v>9458</v>
      </c>
      <c r="B6662" s="0" t="s">
        <v>10906</v>
      </c>
      <c r="C6662" s="0" t="n">
        <v>1</v>
      </c>
      <c r="D6662" s="0" t="s">
        <v>6924</v>
      </c>
      <c r="E6662" s="0" t="s">
        <v>14704</v>
      </c>
      <c r="F6662" s="0" t="s">
        <v>14637</v>
      </c>
      <c r="G6662" s="0" t="s">
        <v>14638</v>
      </c>
      <c r="H6662" s="0" t="s">
        <v>3942</v>
      </c>
      <c r="I6662" s="0" t="s">
        <v>2123</v>
      </c>
      <c r="J6662" s="0" t="s">
        <v>47</v>
      </c>
      <c r="K6662" s="0" t="s">
        <v>47</v>
      </c>
      <c r="L6662" s="0" t="s">
        <v>47</v>
      </c>
      <c r="M6662" s="0" t="s">
        <v>47</v>
      </c>
      <c r="N6662" s="0" t="n">
        <v>1</v>
      </c>
      <c r="O6662" s="0" t="n">
        <v>170</v>
      </c>
      <c r="P6662" s="0" t="n">
        <v>400</v>
      </c>
      <c r="Q6662" s="0" t="n">
        <v>3.9</v>
      </c>
      <c r="R6662" s="0" t="str">
        <f aca="false">INDEX(Lookup!$B$4:$B$18,MATCH(C6662,Lookup!$A$4:$A$18,0))</f>
        <v>India</v>
      </c>
      <c r="S6662" s="20" t="n">
        <f aca="false">INDEX(Lookup!$D$4:$D$18,MATCH(C6662,Lookup!$A$4:$A$18,0))</f>
        <v>0.012</v>
      </c>
      <c r="T6662" s="21" t="n">
        <f aca="false">ROUND(P6662*S6662,2)</f>
        <v>4.8</v>
      </c>
      <c r="U6662" s="21" t="n">
        <f aca="false">IF(T6662&lt;=10,1,IF(T6662&lt;=20,2,IF(T6662&lt;=30,3,IF(T6662&lt;=40,4,IF(T6662&lt;=50,5,IF(T6662&lt;=100,6,IF(T6662&lt;=250,7,8)))))))</f>
        <v>1</v>
      </c>
      <c r="V6662" s="21" t="n">
        <f aca="false">IF(AND(OR(Dashboard!$T$3="All",R6662=Dashboard!$T$3),OR(Dashboard!$T$4="All",D6662=Dashboard!$T$4)),1,0)</f>
        <v>1</v>
      </c>
      <c r="W6662" s="21" t="n">
        <f aca="false">IF(V6662=1,T6662+ROW()/10000000,0)</f>
        <v>4.8006662</v>
      </c>
    </row>
    <row r="6663" customFormat="false" ht="15" hidden="false" customHeight="false" outlineLevel="0" collapsed="false">
      <c r="A6663" s="0" t="n">
        <v>5878</v>
      </c>
      <c r="B6663" s="0" t="s">
        <v>14705</v>
      </c>
      <c r="C6663" s="0" t="n">
        <v>1</v>
      </c>
      <c r="D6663" s="0" t="s">
        <v>6924</v>
      </c>
      <c r="E6663" s="0" t="s">
        <v>14706</v>
      </c>
      <c r="F6663" s="0" t="s">
        <v>14637</v>
      </c>
      <c r="G6663" s="0" t="s">
        <v>14638</v>
      </c>
      <c r="H6663" s="0" t="s">
        <v>2349</v>
      </c>
      <c r="I6663" s="0" t="s">
        <v>2123</v>
      </c>
      <c r="J6663" s="0" t="s">
        <v>47</v>
      </c>
      <c r="K6663" s="0" t="s">
        <v>47</v>
      </c>
      <c r="L6663" s="0" t="s">
        <v>47</v>
      </c>
      <c r="M6663" s="0" t="s">
        <v>47</v>
      </c>
      <c r="N6663" s="0" t="n">
        <v>1</v>
      </c>
      <c r="O6663" s="0" t="n">
        <v>413</v>
      </c>
      <c r="P6663" s="0" t="n">
        <v>100</v>
      </c>
      <c r="Q6663" s="0" t="n">
        <v>3.8</v>
      </c>
      <c r="R6663" s="0" t="str">
        <f aca="false">INDEX(Lookup!$B$4:$B$18,MATCH(C6663,Lookup!$A$4:$A$18,0))</f>
        <v>India</v>
      </c>
      <c r="S6663" s="20" t="n">
        <f aca="false">INDEX(Lookup!$D$4:$D$18,MATCH(C6663,Lookup!$A$4:$A$18,0))</f>
        <v>0.012</v>
      </c>
      <c r="T6663" s="21" t="n">
        <f aca="false">ROUND(P6663*S6663,2)</f>
        <v>1.2</v>
      </c>
      <c r="U6663" s="21" t="n">
        <f aca="false">IF(T6663&lt;=10,1,IF(T6663&lt;=20,2,IF(T6663&lt;=30,3,IF(T6663&lt;=40,4,IF(T6663&lt;=50,5,IF(T6663&lt;=100,6,IF(T6663&lt;=250,7,8)))))))</f>
        <v>1</v>
      </c>
      <c r="V6663" s="21" t="n">
        <f aca="false">IF(AND(OR(Dashboard!$T$3="All",R6663=Dashboard!$T$3),OR(Dashboard!$T$4="All",D6663=Dashboard!$T$4)),1,0)</f>
        <v>1</v>
      </c>
      <c r="W6663" s="21" t="n">
        <f aca="false">IF(V6663=1,T6663+ROW()/10000000,0)</f>
        <v>1.2006663</v>
      </c>
    </row>
    <row r="6664" customFormat="false" ht="15" hidden="false" customHeight="false" outlineLevel="0" collapsed="false">
      <c r="A6664" s="0" t="n">
        <v>18384134</v>
      </c>
      <c r="B6664" s="0" t="s">
        <v>14707</v>
      </c>
      <c r="C6664" s="0" t="n">
        <v>1</v>
      </c>
      <c r="D6664" s="0" t="s">
        <v>6924</v>
      </c>
      <c r="E6664" s="0" t="s">
        <v>14708</v>
      </c>
      <c r="F6664" s="0" t="s">
        <v>14637</v>
      </c>
      <c r="G6664" s="0" t="s">
        <v>14638</v>
      </c>
      <c r="H6664" s="0" t="s">
        <v>3142</v>
      </c>
      <c r="I6664" s="0" t="s">
        <v>2123</v>
      </c>
      <c r="J6664" s="0" t="s">
        <v>47</v>
      </c>
      <c r="K6664" s="0" t="s">
        <v>46</v>
      </c>
      <c r="L6664" s="0" t="s">
        <v>47</v>
      </c>
      <c r="M6664" s="0" t="s">
        <v>47</v>
      </c>
      <c r="N6664" s="0" t="n">
        <v>1</v>
      </c>
      <c r="O6664" s="0" t="n">
        <v>43</v>
      </c>
      <c r="P6664" s="0" t="n">
        <v>400</v>
      </c>
      <c r="Q6664" s="0" t="n">
        <v>3.7</v>
      </c>
      <c r="R6664" s="0" t="str">
        <f aca="false">INDEX(Lookup!$B$4:$B$18,MATCH(C6664,Lookup!$A$4:$A$18,0))</f>
        <v>India</v>
      </c>
      <c r="S6664" s="20" t="n">
        <f aca="false">INDEX(Lookup!$D$4:$D$18,MATCH(C6664,Lookup!$A$4:$A$18,0))</f>
        <v>0.012</v>
      </c>
      <c r="T6664" s="21" t="n">
        <f aca="false">ROUND(P6664*S6664,2)</f>
        <v>4.8</v>
      </c>
      <c r="U6664" s="21" t="n">
        <f aca="false">IF(T6664&lt;=10,1,IF(T6664&lt;=20,2,IF(T6664&lt;=30,3,IF(T6664&lt;=40,4,IF(T6664&lt;=50,5,IF(T6664&lt;=100,6,IF(T6664&lt;=250,7,8)))))))</f>
        <v>1</v>
      </c>
      <c r="V6664" s="21" t="n">
        <f aca="false">IF(AND(OR(Dashboard!$T$3="All",R6664=Dashboard!$T$3),OR(Dashboard!$T$4="All",D6664=Dashboard!$T$4)),1,0)</f>
        <v>1</v>
      </c>
      <c r="W6664" s="21" t="n">
        <f aca="false">IF(V6664=1,T6664+ROW()/10000000,0)</f>
        <v>4.8006664</v>
      </c>
    </row>
    <row r="6665" customFormat="false" ht="15" hidden="false" customHeight="false" outlineLevel="0" collapsed="false">
      <c r="A6665" s="0" t="n">
        <v>3086</v>
      </c>
      <c r="B6665" s="0" t="s">
        <v>2993</v>
      </c>
      <c r="C6665" s="0" t="n">
        <v>1</v>
      </c>
      <c r="D6665" s="0" t="s">
        <v>6924</v>
      </c>
      <c r="E6665" s="0" t="s">
        <v>14709</v>
      </c>
      <c r="F6665" s="0" t="s">
        <v>14637</v>
      </c>
      <c r="G6665" s="0" t="s">
        <v>14638</v>
      </c>
      <c r="H6665" s="0" t="s">
        <v>1124</v>
      </c>
      <c r="I6665" s="0" t="s">
        <v>2123</v>
      </c>
      <c r="J6665" s="0" t="s">
        <v>47</v>
      </c>
      <c r="K6665" s="0" t="s">
        <v>46</v>
      </c>
      <c r="L6665" s="0" t="s">
        <v>47</v>
      </c>
      <c r="M6665" s="0" t="s">
        <v>47</v>
      </c>
      <c r="N6665" s="0" t="n">
        <v>3</v>
      </c>
      <c r="O6665" s="0" t="n">
        <v>364</v>
      </c>
      <c r="P6665" s="0" t="n">
        <v>1100</v>
      </c>
      <c r="Q6665" s="0" t="n">
        <v>3.6</v>
      </c>
      <c r="R6665" s="0" t="str">
        <f aca="false">INDEX(Lookup!$B$4:$B$18,MATCH(C6665,Lookup!$A$4:$A$18,0))</f>
        <v>India</v>
      </c>
      <c r="S6665" s="20" t="n">
        <f aca="false">INDEX(Lookup!$D$4:$D$18,MATCH(C6665,Lookup!$A$4:$A$18,0))</f>
        <v>0.012</v>
      </c>
      <c r="T6665" s="21" t="n">
        <f aca="false">ROUND(P6665*S6665,2)</f>
        <v>13.2</v>
      </c>
      <c r="U6665" s="21" t="n">
        <f aca="false">IF(T6665&lt;=10,1,IF(T6665&lt;=20,2,IF(T6665&lt;=30,3,IF(T6665&lt;=40,4,IF(T6665&lt;=50,5,IF(T6665&lt;=100,6,IF(T6665&lt;=250,7,8)))))))</f>
        <v>2</v>
      </c>
      <c r="V6665" s="21" t="n">
        <f aca="false">IF(AND(OR(Dashboard!$T$3="All",R6665=Dashboard!$T$3),OR(Dashboard!$T$4="All",D6665=Dashboard!$T$4)),1,0)</f>
        <v>1</v>
      </c>
      <c r="W6665" s="21" t="n">
        <f aca="false">IF(V6665=1,T6665+ROW()/10000000,0)</f>
        <v>13.2006665</v>
      </c>
    </row>
    <row r="6666" customFormat="false" ht="15" hidden="false" customHeight="false" outlineLevel="0" collapsed="false">
      <c r="A6666" s="0" t="n">
        <v>497</v>
      </c>
      <c r="B6666" s="0" t="s">
        <v>5138</v>
      </c>
      <c r="C6666" s="0" t="n">
        <v>1</v>
      </c>
      <c r="D6666" s="0" t="s">
        <v>6924</v>
      </c>
      <c r="E6666" s="0" t="s">
        <v>14710</v>
      </c>
      <c r="F6666" s="0" t="s">
        <v>14637</v>
      </c>
      <c r="G6666" s="0" t="s">
        <v>14638</v>
      </c>
      <c r="H6666" s="0" t="s">
        <v>5641</v>
      </c>
      <c r="I6666" s="0" t="s">
        <v>2123</v>
      </c>
      <c r="J6666" s="0" t="s">
        <v>47</v>
      </c>
      <c r="K6666" s="0" t="s">
        <v>47</v>
      </c>
      <c r="L6666" s="0" t="s">
        <v>47</v>
      </c>
      <c r="M6666" s="0" t="s">
        <v>47</v>
      </c>
      <c r="N6666" s="0" t="n">
        <v>2</v>
      </c>
      <c r="O6666" s="0" t="n">
        <v>334</v>
      </c>
      <c r="P6666" s="0" t="n">
        <v>550</v>
      </c>
      <c r="Q6666" s="0" t="n">
        <v>3.8</v>
      </c>
      <c r="R6666" s="0" t="str">
        <f aca="false">INDEX(Lookup!$B$4:$B$18,MATCH(C6666,Lookup!$A$4:$A$18,0))</f>
        <v>India</v>
      </c>
      <c r="S6666" s="20" t="n">
        <f aca="false">INDEX(Lookup!$D$4:$D$18,MATCH(C6666,Lookup!$A$4:$A$18,0))</f>
        <v>0.012</v>
      </c>
      <c r="T6666" s="21" t="n">
        <f aca="false">ROUND(P6666*S6666,2)</f>
        <v>6.6</v>
      </c>
      <c r="U6666" s="21" t="n">
        <f aca="false">IF(T6666&lt;=10,1,IF(T6666&lt;=20,2,IF(T6666&lt;=30,3,IF(T6666&lt;=40,4,IF(T6666&lt;=50,5,IF(T6666&lt;=100,6,IF(T6666&lt;=250,7,8)))))))</f>
        <v>1</v>
      </c>
      <c r="V6666" s="21" t="n">
        <f aca="false">IF(AND(OR(Dashboard!$T$3="All",R6666=Dashboard!$T$3),OR(Dashboard!$T$4="All",D6666=Dashboard!$T$4)),1,0)</f>
        <v>1</v>
      </c>
      <c r="W6666" s="21" t="n">
        <f aca="false">IF(V6666=1,T6666+ROW()/10000000,0)</f>
        <v>6.6006666</v>
      </c>
    </row>
    <row r="6667" customFormat="false" ht="15" hidden="false" customHeight="false" outlineLevel="0" collapsed="false">
      <c r="A6667" s="0" t="n">
        <v>18461723</v>
      </c>
      <c r="B6667" s="0" t="s">
        <v>14711</v>
      </c>
      <c r="C6667" s="0" t="n">
        <v>1</v>
      </c>
      <c r="D6667" s="0" t="s">
        <v>6924</v>
      </c>
      <c r="E6667" s="0" t="s">
        <v>14712</v>
      </c>
      <c r="F6667" s="0" t="s">
        <v>14637</v>
      </c>
      <c r="G6667" s="0" t="s">
        <v>14638</v>
      </c>
      <c r="H6667" s="0" t="s">
        <v>2228</v>
      </c>
      <c r="I6667" s="0" t="s">
        <v>2123</v>
      </c>
      <c r="J6667" s="0" t="s">
        <v>47</v>
      </c>
      <c r="K6667" s="0" t="s">
        <v>47</v>
      </c>
      <c r="L6667" s="0" t="s">
        <v>47</v>
      </c>
      <c r="M6667" s="0" t="s">
        <v>47</v>
      </c>
      <c r="N6667" s="0" t="n">
        <v>1</v>
      </c>
      <c r="O6667" s="0" t="n">
        <v>21</v>
      </c>
      <c r="P6667" s="0" t="n">
        <v>200</v>
      </c>
      <c r="Q6667" s="0" t="n">
        <v>3.5</v>
      </c>
      <c r="R6667" s="0" t="str">
        <f aca="false">INDEX(Lookup!$B$4:$B$18,MATCH(C6667,Lookup!$A$4:$A$18,0))</f>
        <v>India</v>
      </c>
      <c r="S6667" s="20" t="n">
        <f aca="false">INDEX(Lookup!$D$4:$D$18,MATCH(C6667,Lookup!$A$4:$A$18,0))</f>
        <v>0.012</v>
      </c>
      <c r="T6667" s="21" t="n">
        <f aca="false">ROUND(P6667*S6667,2)</f>
        <v>2.4</v>
      </c>
      <c r="U6667" s="21" t="n">
        <f aca="false">IF(T6667&lt;=10,1,IF(T6667&lt;=20,2,IF(T6667&lt;=30,3,IF(T6667&lt;=40,4,IF(T6667&lt;=50,5,IF(T6667&lt;=100,6,IF(T6667&lt;=250,7,8)))))))</f>
        <v>1</v>
      </c>
      <c r="V6667" s="21" t="n">
        <f aca="false">IF(AND(OR(Dashboard!$T$3="All",R6667=Dashboard!$T$3),OR(Dashboard!$T$4="All",D6667=Dashboard!$T$4)),1,0)</f>
        <v>1</v>
      </c>
      <c r="W6667" s="21" t="n">
        <f aca="false">IF(V6667=1,T6667+ROW()/10000000,0)</f>
        <v>2.4006667</v>
      </c>
    </row>
    <row r="6668" customFormat="false" ht="15" hidden="false" customHeight="false" outlineLevel="0" collapsed="false">
      <c r="A6668" s="0" t="n">
        <v>18163908</v>
      </c>
      <c r="B6668" s="0" t="s">
        <v>14713</v>
      </c>
      <c r="C6668" s="0" t="n">
        <v>1</v>
      </c>
      <c r="D6668" s="0" t="s">
        <v>6924</v>
      </c>
      <c r="E6668" s="0" t="s">
        <v>14714</v>
      </c>
      <c r="F6668" s="0" t="s">
        <v>14637</v>
      </c>
      <c r="G6668" s="0" t="s">
        <v>14638</v>
      </c>
      <c r="H6668" s="0" t="s">
        <v>14715</v>
      </c>
      <c r="I6668" s="0" t="s">
        <v>2123</v>
      </c>
      <c r="J6668" s="0" t="s">
        <v>46</v>
      </c>
      <c r="K6668" s="0" t="s">
        <v>47</v>
      </c>
      <c r="L6668" s="0" t="s">
        <v>47</v>
      </c>
      <c r="M6668" s="0" t="s">
        <v>47</v>
      </c>
      <c r="N6668" s="0" t="n">
        <v>3</v>
      </c>
      <c r="O6668" s="0" t="n">
        <v>605</v>
      </c>
      <c r="P6668" s="0" t="n">
        <v>1100</v>
      </c>
      <c r="Q6668" s="0" t="n">
        <v>3.9</v>
      </c>
      <c r="R6668" s="0" t="str">
        <f aca="false">INDEX(Lookup!$B$4:$B$18,MATCH(C6668,Lookup!$A$4:$A$18,0))</f>
        <v>India</v>
      </c>
      <c r="S6668" s="20" t="n">
        <f aca="false">INDEX(Lookup!$D$4:$D$18,MATCH(C6668,Lookup!$A$4:$A$18,0))</f>
        <v>0.012</v>
      </c>
      <c r="T6668" s="21" t="n">
        <f aca="false">ROUND(P6668*S6668,2)</f>
        <v>13.2</v>
      </c>
      <c r="U6668" s="21" t="n">
        <f aca="false">IF(T6668&lt;=10,1,IF(T6668&lt;=20,2,IF(T6668&lt;=30,3,IF(T6668&lt;=40,4,IF(T6668&lt;=50,5,IF(T6668&lt;=100,6,IF(T6668&lt;=250,7,8)))))))</f>
        <v>2</v>
      </c>
      <c r="V6668" s="21" t="n">
        <f aca="false">IF(AND(OR(Dashboard!$T$3="All",R6668=Dashboard!$T$3),OR(Dashboard!$T$4="All",D6668=Dashboard!$T$4)),1,0)</f>
        <v>1</v>
      </c>
      <c r="W6668" s="21" t="n">
        <f aca="false">IF(V6668=1,T6668+ROW()/10000000,0)</f>
        <v>13.2006668</v>
      </c>
    </row>
    <row r="6669" customFormat="false" ht="15" hidden="false" customHeight="false" outlineLevel="0" collapsed="false">
      <c r="A6669" s="0" t="n">
        <v>18037816</v>
      </c>
      <c r="B6669" s="0" t="s">
        <v>14716</v>
      </c>
      <c r="C6669" s="0" t="n">
        <v>1</v>
      </c>
      <c r="D6669" s="0" t="s">
        <v>6924</v>
      </c>
      <c r="E6669" s="0" t="s">
        <v>14717</v>
      </c>
      <c r="F6669" s="0" t="s">
        <v>14637</v>
      </c>
      <c r="G6669" s="0" t="s">
        <v>14638</v>
      </c>
      <c r="H6669" s="0" t="s">
        <v>14718</v>
      </c>
      <c r="I6669" s="0" t="s">
        <v>2123</v>
      </c>
      <c r="J6669" s="0" t="s">
        <v>47</v>
      </c>
      <c r="K6669" s="0" t="s">
        <v>46</v>
      </c>
      <c r="L6669" s="0" t="s">
        <v>47</v>
      </c>
      <c r="M6669" s="0" t="s">
        <v>47</v>
      </c>
      <c r="N6669" s="0" t="n">
        <v>3</v>
      </c>
      <c r="O6669" s="0" t="n">
        <v>280</v>
      </c>
      <c r="P6669" s="0" t="n">
        <v>1400</v>
      </c>
      <c r="Q6669" s="0" t="n">
        <v>3.8</v>
      </c>
      <c r="R6669" s="0" t="str">
        <f aca="false">INDEX(Lookup!$B$4:$B$18,MATCH(C6669,Lookup!$A$4:$A$18,0))</f>
        <v>India</v>
      </c>
      <c r="S6669" s="20" t="n">
        <f aca="false">INDEX(Lookup!$D$4:$D$18,MATCH(C6669,Lookup!$A$4:$A$18,0))</f>
        <v>0.012</v>
      </c>
      <c r="T6669" s="21" t="n">
        <f aca="false">ROUND(P6669*S6669,2)</f>
        <v>16.8</v>
      </c>
      <c r="U6669" s="21" t="n">
        <f aca="false">IF(T6669&lt;=10,1,IF(T6669&lt;=20,2,IF(T6669&lt;=30,3,IF(T6669&lt;=40,4,IF(T6669&lt;=50,5,IF(T6669&lt;=100,6,IF(T6669&lt;=250,7,8)))))))</f>
        <v>2</v>
      </c>
      <c r="V6669" s="21" t="n">
        <f aca="false">IF(AND(OR(Dashboard!$T$3="All",R6669=Dashboard!$T$3),OR(Dashboard!$T$4="All",D6669=Dashboard!$T$4)),1,0)</f>
        <v>1</v>
      </c>
      <c r="W6669" s="21" t="n">
        <f aca="false">IF(V6669=1,T6669+ROW()/10000000,0)</f>
        <v>16.8006669</v>
      </c>
    </row>
    <row r="6670" customFormat="false" ht="15" hidden="false" customHeight="false" outlineLevel="0" collapsed="false">
      <c r="A6670" s="0" t="n">
        <v>312482</v>
      </c>
      <c r="B6670" s="0" t="s">
        <v>14719</v>
      </c>
      <c r="C6670" s="0" t="n">
        <v>1</v>
      </c>
      <c r="D6670" s="0" t="s">
        <v>6924</v>
      </c>
      <c r="E6670" s="0" t="s">
        <v>14720</v>
      </c>
      <c r="F6670" s="0" t="s">
        <v>14637</v>
      </c>
      <c r="G6670" s="0" t="s">
        <v>14638</v>
      </c>
      <c r="H6670" s="0" t="s">
        <v>3767</v>
      </c>
      <c r="I6670" s="0" t="s">
        <v>2123</v>
      </c>
      <c r="J6670" s="0" t="s">
        <v>46</v>
      </c>
      <c r="K6670" s="0" t="s">
        <v>46</v>
      </c>
      <c r="L6670" s="0" t="s">
        <v>47</v>
      </c>
      <c r="M6670" s="0" t="s">
        <v>47</v>
      </c>
      <c r="N6670" s="0" t="n">
        <v>3</v>
      </c>
      <c r="O6670" s="0" t="n">
        <v>316</v>
      </c>
      <c r="P6670" s="0" t="n">
        <v>1650</v>
      </c>
      <c r="Q6670" s="0" t="n">
        <v>3.8</v>
      </c>
      <c r="R6670" s="0" t="str">
        <f aca="false">INDEX(Lookup!$B$4:$B$18,MATCH(C6670,Lookup!$A$4:$A$18,0))</f>
        <v>India</v>
      </c>
      <c r="S6670" s="20" t="n">
        <f aca="false">INDEX(Lookup!$D$4:$D$18,MATCH(C6670,Lookup!$A$4:$A$18,0))</f>
        <v>0.012</v>
      </c>
      <c r="T6670" s="21" t="n">
        <f aca="false">ROUND(P6670*S6670,2)</f>
        <v>19.8</v>
      </c>
      <c r="U6670" s="21" t="n">
        <f aca="false">IF(T6670&lt;=10,1,IF(T6670&lt;=20,2,IF(T6670&lt;=30,3,IF(T6670&lt;=40,4,IF(T6670&lt;=50,5,IF(T6670&lt;=100,6,IF(T6670&lt;=250,7,8)))))))</f>
        <v>2</v>
      </c>
      <c r="V6670" s="21" t="n">
        <f aca="false">IF(AND(OR(Dashboard!$T$3="All",R6670=Dashboard!$T$3),OR(Dashboard!$T$4="All",D6670=Dashboard!$T$4)),1,0)</f>
        <v>1</v>
      </c>
      <c r="W6670" s="21" t="n">
        <f aca="false">IF(V6670=1,T6670+ROW()/10000000,0)</f>
        <v>19.800667</v>
      </c>
    </row>
    <row r="6671" customFormat="false" ht="15" hidden="false" customHeight="false" outlineLevel="0" collapsed="false">
      <c r="A6671" s="0" t="n">
        <v>18222577</v>
      </c>
      <c r="B6671" s="0" t="s">
        <v>14721</v>
      </c>
      <c r="C6671" s="0" t="n">
        <v>1</v>
      </c>
      <c r="D6671" s="0" t="s">
        <v>6924</v>
      </c>
      <c r="E6671" s="0" t="s">
        <v>14722</v>
      </c>
      <c r="F6671" s="0" t="s">
        <v>14637</v>
      </c>
      <c r="G6671" s="0" t="s">
        <v>14638</v>
      </c>
      <c r="H6671" s="0" t="s">
        <v>3950</v>
      </c>
      <c r="I6671" s="0" t="s">
        <v>2123</v>
      </c>
      <c r="J6671" s="0" t="s">
        <v>46</v>
      </c>
      <c r="K6671" s="0" t="s">
        <v>47</v>
      </c>
      <c r="L6671" s="0" t="s">
        <v>47</v>
      </c>
      <c r="M6671" s="0" t="s">
        <v>47</v>
      </c>
      <c r="N6671" s="0" t="n">
        <v>3</v>
      </c>
      <c r="O6671" s="0" t="n">
        <v>88</v>
      </c>
      <c r="P6671" s="0" t="n">
        <v>1700</v>
      </c>
      <c r="Q6671" s="0" t="n">
        <v>3.9</v>
      </c>
      <c r="R6671" s="0" t="str">
        <f aca="false">INDEX(Lookup!$B$4:$B$18,MATCH(C6671,Lookup!$A$4:$A$18,0))</f>
        <v>India</v>
      </c>
      <c r="S6671" s="20" t="n">
        <f aca="false">INDEX(Lookup!$D$4:$D$18,MATCH(C6671,Lookup!$A$4:$A$18,0))</f>
        <v>0.012</v>
      </c>
      <c r="T6671" s="21" t="n">
        <f aca="false">ROUND(P6671*S6671,2)</f>
        <v>20.4</v>
      </c>
      <c r="U6671" s="21" t="n">
        <f aca="false">IF(T6671&lt;=10,1,IF(T6671&lt;=20,2,IF(T6671&lt;=30,3,IF(T6671&lt;=40,4,IF(T6671&lt;=50,5,IF(T6671&lt;=100,6,IF(T6671&lt;=250,7,8)))))))</f>
        <v>3</v>
      </c>
      <c r="V6671" s="21" t="n">
        <f aca="false">IF(AND(OR(Dashboard!$T$3="All",R6671=Dashboard!$T$3),OR(Dashboard!$T$4="All",D6671=Dashboard!$T$4)),1,0)</f>
        <v>1</v>
      </c>
      <c r="W6671" s="21" t="n">
        <f aca="false">IF(V6671=1,T6671+ROW()/10000000,0)</f>
        <v>20.4006671</v>
      </c>
    </row>
    <row r="6672" customFormat="false" ht="15" hidden="false" customHeight="false" outlineLevel="0" collapsed="false">
      <c r="A6672" s="0" t="n">
        <v>966</v>
      </c>
      <c r="B6672" s="0" t="s">
        <v>14723</v>
      </c>
      <c r="C6672" s="0" t="n">
        <v>1</v>
      </c>
      <c r="D6672" s="0" t="s">
        <v>6924</v>
      </c>
      <c r="E6672" s="0" t="s">
        <v>14724</v>
      </c>
      <c r="F6672" s="0" t="s">
        <v>14637</v>
      </c>
      <c r="G6672" s="0" t="s">
        <v>14638</v>
      </c>
      <c r="H6672" s="0" t="s">
        <v>2662</v>
      </c>
      <c r="I6672" s="0" t="s">
        <v>2123</v>
      </c>
      <c r="J6672" s="0" t="s">
        <v>47</v>
      </c>
      <c r="K6672" s="0" t="s">
        <v>47</v>
      </c>
      <c r="L6672" s="0" t="s">
        <v>47</v>
      </c>
      <c r="M6672" s="0" t="s">
        <v>47</v>
      </c>
      <c r="N6672" s="0" t="n">
        <v>3</v>
      </c>
      <c r="O6672" s="0" t="n">
        <v>662</v>
      </c>
      <c r="P6672" s="0" t="n">
        <v>1100</v>
      </c>
      <c r="Q6672" s="0" t="n">
        <v>3.7</v>
      </c>
      <c r="R6672" s="0" t="str">
        <f aca="false">INDEX(Lookup!$B$4:$B$18,MATCH(C6672,Lookup!$A$4:$A$18,0))</f>
        <v>India</v>
      </c>
      <c r="S6672" s="20" t="n">
        <f aca="false">INDEX(Lookup!$D$4:$D$18,MATCH(C6672,Lookup!$A$4:$A$18,0))</f>
        <v>0.012</v>
      </c>
      <c r="T6672" s="21" t="n">
        <f aca="false">ROUND(P6672*S6672,2)</f>
        <v>13.2</v>
      </c>
      <c r="U6672" s="21" t="n">
        <f aca="false">IF(T6672&lt;=10,1,IF(T6672&lt;=20,2,IF(T6672&lt;=30,3,IF(T6672&lt;=40,4,IF(T6672&lt;=50,5,IF(T6672&lt;=100,6,IF(T6672&lt;=250,7,8)))))))</f>
        <v>2</v>
      </c>
      <c r="V6672" s="21" t="n">
        <f aca="false">IF(AND(OR(Dashboard!$T$3="All",R6672=Dashboard!$T$3),OR(Dashboard!$T$4="All",D6672=Dashboard!$T$4)),1,0)</f>
        <v>1</v>
      </c>
      <c r="W6672" s="21" t="n">
        <f aca="false">IF(V6672=1,T6672+ROW()/10000000,0)</f>
        <v>13.2006672</v>
      </c>
    </row>
    <row r="6673" customFormat="false" ht="15" hidden="false" customHeight="false" outlineLevel="0" collapsed="false">
      <c r="A6673" s="0" t="n">
        <v>217</v>
      </c>
      <c r="B6673" s="0" t="s">
        <v>2408</v>
      </c>
      <c r="C6673" s="0" t="n">
        <v>1</v>
      </c>
      <c r="D6673" s="0" t="s">
        <v>6924</v>
      </c>
      <c r="E6673" s="0" t="s">
        <v>14725</v>
      </c>
      <c r="F6673" s="0" t="s">
        <v>14637</v>
      </c>
      <c r="G6673" s="0" t="s">
        <v>14638</v>
      </c>
      <c r="H6673" s="0" t="s">
        <v>3392</v>
      </c>
      <c r="I6673" s="0" t="s">
        <v>2123</v>
      </c>
      <c r="J6673" s="0" t="s">
        <v>47</v>
      </c>
      <c r="K6673" s="0" t="s">
        <v>47</v>
      </c>
      <c r="L6673" s="0" t="s">
        <v>47</v>
      </c>
      <c r="M6673" s="0" t="s">
        <v>47</v>
      </c>
      <c r="N6673" s="0" t="n">
        <v>2</v>
      </c>
      <c r="O6673" s="0" t="n">
        <v>194</v>
      </c>
      <c r="P6673" s="0" t="n">
        <v>700</v>
      </c>
      <c r="Q6673" s="0" t="n">
        <v>3.5</v>
      </c>
      <c r="R6673" s="0" t="str">
        <f aca="false">INDEX(Lookup!$B$4:$B$18,MATCH(C6673,Lookup!$A$4:$A$18,0))</f>
        <v>India</v>
      </c>
      <c r="S6673" s="20" t="n">
        <f aca="false">INDEX(Lookup!$D$4:$D$18,MATCH(C6673,Lookup!$A$4:$A$18,0))</f>
        <v>0.012</v>
      </c>
      <c r="T6673" s="21" t="n">
        <f aca="false">ROUND(P6673*S6673,2)</f>
        <v>8.4</v>
      </c>
      <c r="U6673" s="21" t="n">
        <f aca="false">IF(T6673&lt;=10,1,IF(T6673&lt;=20,2,IF(T6673&lt;=30,3,IF(T6673&lt;=40,4,IF(T6673&lt;=50,5,IF(T6673&lt;=100,6,IF(T6673&lt;=250,7,8)))))))</f>
        <v>1</v>
      </c>
      <c r="V6673" s="21" t="n">
        <f aca="false">IF(AND(OR(Dashboard!$T$3="All",R6673=Dashboard!$T$3),OR(Dashboard!$T$4="All",D6673=Dashboard!$T$4)),1,0)</f>
        <v>1</v>
      </c>
      <c r="W6673" s="21" t="n">
        <f aca="false">IF(V6673=1,T6673+ROW()/10000000,0)</f>
        <v>8.4006673</v>
      </c>
    </row>
    <row r="6674" customFormat="false" ht="15" hidden="false" customHeight="false" outlineLevel="0" collapsed="false">
      <c r="A6674" s="0" t="n">
        <v>18245274</v>
      </c>
      <c r="B6674" s="0" t="s">
        <v>7864</v>
      </c>
      <c r="C6674" s="0" t="n">
        <v>1</v>
      </c>
      <c r="D6674" s="0" t="s">
        <v>6924</v>
      </c>
      <c r="E6674" s="0" t="s">
        <v>14726</v>
      </c>
      <c r="F6674" s="0" t="s">
        <v>14637</v>
      </c>
      <c r="G6674" s="0" t="s">
        <v>14638</v>
      </c>
      <c r="H6674" s="0" t="s">
        <v>2128</v>
      </c>
      <c r="I6674" s="0" t="s">
        <v>2123</v>
      </c>
      <c r="J6674" s="0" t="s">
        <v>46</v>
      </c>
      <c r="K6674" s="0" t="s">
        <v>46</v>
      </c>
      <c r="L6674" s="0" t="s">
        <v>47</v>
      </c>
      <c r="M6674" s="0" t="s">
        <v>47</v>
      </c>
      <c r="N6674" s="0" t="n">
        <v>3</v>
      </c>
      <c r="O6674" s="0" t="n">
        <v>282</v>
      </c>
      <c r="P6674" s="0" t="n">
        <v>1300</v>
      </c>
      <c r="Q6674" s="0" t="n">
        <v>3.7</v>
      </c>
      <c r="R6674" s="0" t="str">
        <f aca="false">INDEX(Lookup!$B$4:$B$18,MATCH(C6674,Lookup!$A$4:$A$18,0))</f>
        <v>India</v>
      </c>
      <c r="S6674" s="20" t="n">
        <f aca="false">INDEX(Lookup!$D$4:$D$18,MATCH(C6674,Lookup!$A$4:$A$18,0))</f>
        <v>0.012</v>
      </c>
      <c r="T6674" s="21" t="n">
        <f aca="false">ROUND(P6674*S6674,2)</f>
        <v>15.6</v>
      </c>
      <c r="U6674" s="21" t="n">
        <f aca="false">IF(T6674&lt;=10,1,IF(T6674&lt;=20,2,IF(T6674&lt;=30,3,IF(T6674&lt;=40,4,IF(T6674&lt;=50,5,IF(T6674&lt;=100,6,IF(T6674&lt;=250,7,8)))))))</f>
        <v>2</v>
      </c>
      <c r="V6674" s="21" t="n">
        <f aca="false">IF(AND(OR(Dashboard!$T$3="All",R6674=Dashboard!$T$3),OR(Dashboard!$T$4="All",D6674=Dashboard!$T$4)),1,0)</f>
        <v>1</v>
      </c>
      <c r="W6674" s="21" t="n">
        <f aca="false">IF(V6674=1,T6674+ROW()/10000000,0)</f>
        <v>15.6006674</v>
      </c>
    </row>
    <row r="6675" customFormat="false" ht="15" hidden="false" customHeight="false" outlineLevel="0" collapsed="false">
      <c r="A6675" s="0" t="n">
        <v>5931</v>
      </c>
      <c r="B6675" s="0" t="s">
        <v>14727</v>
      </c>
      <c r="C6675" s="0" t="n">
        <v>1</v>
      </c>
      <c r="D6675" s="0" t="s">
        <v>6924</v>
      </c>
      <c r="E6675" s="0" t="s">
        <v>14728</v>
      </c>
      <c r="F6675" s="0" t="s">
        <v>14637</v>
      </c>
      <c r="G6675" s="0" t="s">
        <v>14638</v>
      </c>
      <c r="H6675" s="0" t="s">
        <v>3142</v>
      </c>
      <c r="I6675" s="0" t="s">
        <v>2123</v>
      </c>
      <c r="J6675" s="0" t="s">
        <v>47</v>
      </c>
      <c r="K6675" s="0" t="s">
        <v>47</v>
      </c>
      <c r="L6675" s="0" t="s">
        <v>47</v>
      </c>
      <c r="M6675" s="0" t="s">
        <v>47</v>
      </c>
      <c r="N6675" s="0" t="n">
        <v>1</v>
      </c>
      <c r="O6675" s="0" t="n">
        <v>120</v>
      </c>
      <c r="P6675" s="0" t="n">
        <v>300</v>
      </c>
      <c r="Q6675" s="0" t="n">
        <v>3.6</v>
      </c>
      <c r="R6675" s="0" t="str">
        <f aca="false">INDEX(Lookup!$B$4:$B$18,MATCH(C6675,Lookup!$A$4:$A$18,0))</f>
        <v>India</v>
      </c>
      <c r="S6675" s="20" t="n">
        <f aca="false">INDEX(Lookup!$D$4:$D$18,MATCH(C6675,Lookup!$A$4:$A$18,0))</f>
        <v>0.012</v>
      </c>
      <c r="T6675" s="21" t="n">
        <f aca="false">ROUND(P6675*S6675,2)</f>
        <v>3.6</v>
      </c>
      <c r="U6675" s="21" t="n">
        <f aca="false">IF(T6675&lt;=10,1,IF(T6675&lt;=20,2,IF(T6675&lt;=30,3,IF(T6675&lt;=40,4,IF(T6675&lt;=50,5,IF(T6675&lt;=100,6,IF(T6675&lt;=250,7,8)))))))</f>
        <v>1</v>
      </c>
      <c r="V6675" s="21" t="n">
        <f aca="false">IF(AND(OR(Dashboard!$T$3="All",R6675=Dashboard!$T$3),OR(Dashboard!$T$4="All",D6675=Dashboard!$T$4)),1,0)</f>
        <v>1</v>
      </c>
      <c r="W6675" s="21" t="n">
        <f aca="false">IF(V6675=1,T6675+ROW()/10000000,0)</f>
        <v>3.6006675</v>
      </c>
    </row>
    <row r="6676" customFormat="false" ht="15" hidden="false" customHeight="false" outlineLevel="0" collapsed="false">
      <c r="A6676" s="0" t="n">
        <v>1158</v>
      </c>
      <c r="B6676" s="0" t="s">
        <v>3011</v>
      </c>
      <c r="C6676" s="0" t="n">
        <v>1</v>
      </c>
      <c r="D6676" s="0" t="s">
        <v>6924</v>
      </c>
      <c r="E6676" s="0" t="s">
        <v>14729</v>
      </c>
      <c r="F6676" s="0" t="s">
        <v>14637</v>
      </c>
      <c r="G6676" s="0" t="s">
        <v>14638</v>
      </c>
      <c r="H6676" s="0" t="s">
        <v>3015</v>
      </c>
      <c r="I6676" s="0" t="s">
        <v>2123</v>
      </c>
      <c r="J6676" s="0" t="s">
        <v>47</v>
      </c>
      <c r="K6676" s="0" t="s">
        <v>46</v>
      </c>
      <c r="L6676" s="0" t="s">
        <v>47</v>
      </c>
      <c r="M6676" s="0" t="s">
        <v>47</v>
      </c>
      <c r="N6676" s="0" t="n">
        <v>1</v>
      </c>
      <c r="O6676" s="0" t="n">
        <v>122</v>
      </c>
      <c r="P6676" s="0" t="n">
        <v>400</v>
      </c>
      <c r="Q6676" s="0" t="n">
        <v>3.9</v>
      </c>
      <c r="R6676" s="0" t="str">
        <f aca="false">INDEX(Lookup!$B$4:$B$18,MATCH(C6676,Lookup!$A$4:$A$18,0))</f>
        <v>India</v>
      </c>
      <c r="S6676" s="20" t="n">
        <f aca="false">INDEX(Lookup!$D$4:$D$18,MATCH(C6676,Lookup!$A$4:$A$18,0))</f>
        <v>0.012</v>
      </c>
      <c r="T6676" s="21" t="n">
        <f aca="false">ROUND(P6676*S6676,2)</f>
        <v>4.8</v>
      </c>
      <c r="U6676" s="21" t="n">
        <f aca="false">IF(T6676&lt;=10,1,IF(T6676&lt;=20,2,IF(T6676&lt;=30,3,IF(T6676&lt;=40,4,IF(T6676&lt;=50,5,IF(T6676&lt;=100,6,IF(T6676&lt;=250,7,8)))))))</f>
        <v>1</v>
      </c>
      <c r="V6676" s="21" t="n">
        <f aca="false">IF(AND(OR(Dashboard!$T$3="All",R6676=Dashboard!$T$3),OR(Dashboard!$T$4="All",D6676=Dashboard!$T$4)),1,0)</f>
        <v>1</v>
      </c>
      <c r="W6676" s="21" t="n">
        <f aca="false">IF(V6676=1,T6676+ROW()/10000000,0)</f>
        <v>4.8006676</v>
      </c>
    </row>
    <row r="6677" customFormat="false" ht="15" hidden="false" customHeight="false" outlineLevel="0" collapsed="false">
      <c r="A6677" s="0" t="n">
        <v>309845</v>
      </c>
      <c r="B6677" s="0" t="s">
        <v>14730</v>
      </c>
      <c r="C6677" s="0" t="n">
        <v>1</v>
      </c>
      <c r="D6677" s="0" t="s">
        <v>6924</v>
      </c>
      <c r="E6677" s="0" t="s">
        <v>14731</v>
      </c>
      <c r="F6677" s="0" t="s">
        <v>14637</v>
      </c>
      <c r="G6677" s="0" t="s">
        <v>14638</v>
      </c>
      <c r="H6677" s="0" t="s">
        <v>8133</v>
      </c>
      <c r="I6677" s="0" t="s">
        <v>2123</v>
      </c>
      <c r="J6677" s="0" t="s">
        <v>46</v>
      </c>
      <c r="K6677" s="0" t="s">
        <v>47</v>
      </c>
      <c r="L6677" s="0" t="s">
        <v>47</v>
      </c>
      <c r="M6677" s="0" t="s">
        <v>47</v>
      </c>
      <c r="N6677" s="0" t="n">
        <v>3</v>
      </c>
      <c r="O6677" s="0" t="n">
        <v>313</v>
      </c>
      <c r="P6677" s="0" t="n">
        <v>1700</v>
      </c>
      <c r="Q6677" s="0" t="n">
        <v>3.5</v>
      </c>
      <c r="R6677" s="0" t="str">
        <f aca="false">INDEX(Lookup!$B$4:$B$18,MATCH(C6677,Lookup!$A$4:$A$18,0))</f>
        <v>India</v>
      </c>
      <c r="S6677" s="20" t="n">
        <f aca="false">INDEX(Lookup!$D$4:$D$18,MATCH(C6677,Lookup!$A$4:$A$18,0))</f>
        <v>0.012</v>
      </c>
      <c r="T6677" s="21" t="n">
        <f aca="false">ROUND(P6677*S6677,2)</f>
        <v>20.4</v>
      </c>
      <c r="U6677" s="21" t="n">
        <f aca="false">IF(T6677&lt;=10,1,IF(T6677&lt;=20,2,IF(T6677&lt;=30,3,IF(T6677&lt;=40,4,IF(T6677&lt;=50,5,IF(T6677&lt;=100,6,IF(T6677&lt;=250,7,8)))))))</f>
        <v>3</v>
      </c>
      <c r="V6677" s="21" t="n">
        <f aca="false">IF(AND(OR(Dashboard!$T$3="All",R6677=Dashboard!$T$3),OR(Dashboard!$T$4="All",D6677=Dashboard!$T$4)),1,0)</f>
        <v>1</v>
      </c>
      <c r="W6677" s="21" t="n">
        <f aca="false">IF(V6677=1,T6677+ROW()/10000000,0)</f>
        <v>20.4006677</v>
      </c>
    </row>
    <row r="6678" customFormat="false" ht="15" hidden="false" customHeight="false" outlineLevel="0" collapsed="false">
      <c r="A6678" s="0" t="n">
        <v>18273540</v>
      </c>
      <c r="B6678" s="0" t="s">
        <v>8693</v>
      </c>
      <c r="C6678" s="0" t="n">
        <v>1</v>
      </c>
      <c r="D6678" s="0" t="s">
        <v>6924</v>
      </c>
      <c r="E6678" s="0" t="s">
        <v>14732</v>
      </c>
      <c r="F6678" s="0" t="s">
        <v>14637</v>
      </c>
      <c r="G6678" s="0" t="s">
        <v>14638</v>
      </c>
      <c r="H6678" s="0" t="s">
        <v>8697</v>
      </c>
      <c r="I6678" s="0" t="s">
        <v>2123</v>
      </c>
      <c r="J6678" s="0" t="s">
        <v>46</v>
      </c>
      <c r="K6678" s="0" t="s">
        <v>46</v>
      </c>
      <c r="L6678" s="0" t="s">
        <v>47</v>
      </c>
      <c r="M6678" s="0" t="s">
        <v>47</v>
      </c>
      <c r="N6678" s="0" t="n">
        <v>3</v>
      </c>
      <c r="O6678" s="0" t="n">
        <v>196</v>
      </c>
      <c r="P6678" s="0" t="n">
        <v>1250</v>
      </c>
      <c r="Q6678" s="0" t="n">
        <v>3.7</v>
      </c>
      <c r="R6678" s="0" t="str">
        <f aca="false">INDEX(Lookup!$B$4:$B$18,MATCH(C6678,Lookup!$A$4:$A$18,0))</f>
        <v>India</v>
      </c>
      <c r="S6678" s="20" t="n">
        <f aca="false">INDEX(Lookup!$D$4:$D$18,MATCH(C6678,Lookup!$A$4:$A$18,0))</f>
        <v>0.012</v>
      </c>
      <c r="T6678" s="21" t="n">
        <f aca="false">ROUND(P6678*S6678,2)</f>
        <v>15</v>
      </c>
      <c r="U6678" s="21" t="n">
        <f aca="false">IF(T6678&lt;=10,1,IF(T6678&lt;=20,2,IF(T6678&lt;=30,3,IF(T6678&lt;=40,4,IF(T6678&lt;=50,5,IF(T6678&lt;=100,6,IF(T6678&lt;=250,7,8)))))))</f>
        <v>2</v>
      </c>
      <c r="V6678" s="21" t="n">
        <f aca="false">IF(AND(OR(Dashboard!$T$3="All",R6678=Dashboard!$T$3),OR(Dashboard!$T$4="All",D6678=Dashboard!$T$4)),1,0)</f>
        <v>1</v>
      </c>
      <c r="W6678" s="21" t="n">
        <f aca="false">IF(V6678=1,T6678+ROW()/10000000,0)</f>
        <v>15.0006678</v>
      </c>
    </row>
    <row r="6679" customFormat="false" ht="15" hidden="false" customHeight="false" outlineLevel="0" collapsed="false">
      <c r="A6679" s="0" t="n">
        <v>310768</v>
      </c>
      <c r="B6679" s="0" t="s">
        <v>14733</v>
      </c>
      <c r="C6679" s="0" t="n">
        <v>1</v>
      </c>
      <c r="D6679" s="0" t="s">
        <v>6924</v>
      </c>
      <c r="E6679" s="0" t="s">
        <v>14734</v>
      </c>
      <c r="F6679" s="0" t="s">
        <v>14637</v>
      </c>
      <c r="G6679" s="0" t="s">
        <v>14638</v>
      </c>
      <c r="H6679" s="0" t="s">
        <v>8323</v>
      </c>
      <c r="I6679" s="0" t="s">
        <v>2123</v>
      </c>
      <c r="J6679" s="0" t="s">
        <v>46</v>
      </c>
      <c r="K6679" s="0" t="s">
        <v>46</v>
      </c>
      <c r="L6679" s="0" t="s">
        <v>47</v>
      </c>
      <c r="M6679" s="0" t="s">
        <v>47</v>
      </c>
      <c r="N6679" s="0" t="n">
        <v>3</v>
      </c>
      <c r="O6679" s="0" t="n">
        <v>374</v>
      </c>
      <c r="P6679" s="0" t="n">
        <v>1250</v>
      </c>
      <c r="Q6679" s="0" t="n">
        <v>3.8</v>
      </c>
      <c r="R6679" s="0" t="str">
        <f aca="false">INDEX(Lookup!$B$4:$B$18,MATCH(C6679,Lookup!$A$4:$A$18,0))</f>
        <v>India</v>
      </c>
      <c r="S6679" s="20" t="n">
        <f aca="false">INDEX(Lookup!$D$4:$D$18,MATCH(C6679,Lookup!$A$4:$A$18,0))</f>
        <v>0.012</v>
      </c>
      <c r="T6679" s="21" t="n">
        <f aca="false">ROUND(P6679*S6679,2)</f>
        <v>15</v>
      </c>
      <c r="U6679" s="21" t="n">
        <f aca="false">IF(T6679&lt;=10,1,IF(T6679&lt;=20,2,IF(T6679&lt;=30,3,IF(T6679&lt;=40,4,IF(T6679&lt;=50,5,IF(T6679&lt;=100,6,IF(T6679&lt;=250,7,8)))))))</f>
        <v>2</v>
      </c>
      <c r="V6679" s="21" t="n">
        <f aca="false">IF(AND(OR(Dashboard!$T$3="All",R6679=Dashboard!$T$3),OR(Dashboard!$T$4="All",D6679=Dashboard!$T$4)),1,0)</f>
        <v>1</v>
      </c>
      <c r="W6679" s="21" t="n">
        <f aca="false">IF(V6679=1,T6679+ROW()/10000000,0)</f>
        <v>15.0006679</v>
      </c>
    </row>
    <row r="6680" customFormat="false" ht="15" hidden="false" customHeight="false" outlineLevel="0" collapsed="false">
      <c r="A6680" s="0" t="n">
        <v>18322658</v>
      </c>
      <c r="B6680" s="0" t="s">
        <v>14735</v>
      </c>
      <c r="C6680" s="0" t="n">
        <v>1</v>
      </c>
      <c r="D6680" s="0" t="s">
        <v>6924</v>
      </c>
      <c r="E6680" s="0" t="s">
        <v>14736</v>
      </c>
      <c r="F6680" s="0" t="s">
        <v>14637</v>
      </c>
      <c r="G6680" s="0" t="s">
        <v>14638</v>
      </c>
      <c r="H6680" s="0" t="s">
        <v>2274</v>
      </c>
      <c r="I6680" s="0" t="s">
        <v>2123</v>
      </c>
      <c r="J6680" s="0" t="s">
        <v>46</v>
      </c>
      <c r="K6680" s="0" t="s">
        <v>46</v>
      </c>
      <c r="L6680" s="0" t="s">
        <v>47</v>
      </c>
      <c r="M6680" s="0" t="s">
        <v>47</v>
      </c>
      <c r="N6680" s="0" t="n">
        <v>2</v>
      </c>
      <c r="O6680" s="0" t="n">
        <v>96</v>
      </c>
      <c r="P6680" s="0" t="n">
        <v>800</v>
      </c>
      <c r="Q6680" s="0" t="n">
        <v>3.8</v>
      </c>
      <c r="R6680" s="0" t="str">
        <f aca="false">INDEX(Lookup!$B$4:$B$18,MATCH(C6680,Lookup!$A$4:$A$18,0))</f>
        <v>India</v>
      </c>
      <c r="S6680" s="20" t="n">
        <f aca="false">INDEX(Lookup!$D$4:$D$18,MATCH(C6680,Lookup!$A$4:$A$18,0))</f>
        <v>0.012</v>
      </c>
      <c r="T6680" s="21" t="n">
        <f aca="false">ROUND(P6680*S6680,2)</f>
        <v>9.6</v>
      </c>
      <c r="U6680" s="21" t="n">
        <f aca="false">IF(T6680&lt;=10,1,IF(T6680&lt;=20,2,IF(T6680&lt;=30,3,IF(T6680&lt;=40,4,IF(T6680&lt;=50,5,IF(T6680&lt;=100,6,IF(T6680&lt;=250,7,8)))))))</f>
        <v>1</v>
      </c>
      <c r="V6680" s="21" t="n">
        <f aca="false">IF(AND(OR(Dashboard!$T$3="All",R6680=Dashboard!$T$3),OR(Dashboard!$T$4="All",D6680=Dashboard!$T$4)),1,0)</f>
        <v>1</v>
      </c>
      <c r="W6680" s="21" t="n">
        <f aca="false">IF(V6680=1,T6680+ROW()/10000000,0)</f>
        <v>9.600668</v>
      </c>
    </row>
    <row r="6681" customFormat="false" ht="15" hidden="false" customHeight="false" outlineLevel="0" collapsed="false">
      <c r="A6681" s="0" t="n">
        <v>18228867</v>
      </c>
      <c r="B6681" s="0" t="s">
        <v>14737</v>
      </c>
      <c r="C6681" s="0" t="n">
        <v>1</v>
      </c>
      <c r="D6681" s="0" t="s">
        <v>6924</v>
      </c>
      <c r="E6681" s="0" t="s">
        <v>14738</v>
      </c>
      <c r="F6681" s="0" t="s">
        <v>14637</v>
      </c>
      <c r="G6681" s="0" t="s">
        <v>14638</v>
      </c>
      <c r="H6681" s="0" t="s">
        <v>14739</v>
      </c>
      <c r="I6681" s="0" t="s">
        <v>2123</v>
      </c>
      <c r="J6681" s="0" t="s">
        <v>46</v>
      </c>
      <c r="K6681" s="0" t="s">
        <v>47</v>
      </c>
      <c r="L6681" s="0" t="s">
        <v>47</v>
      </c>
      <c r="M6681" s="0" t="s">
        <v>47</v>
      </c>
      <c r="N6681" s="0" t="n">
        <v>3</v>
      </c>
      <c r="O6681" s="0" t="n">
        <v>751</v>
      </c>
      <c r="P6681" s="0" t="n">
        <v>1200</v>
      </c>
      <c r="Q6681" s="0" t="n">
        <v>3.6</v>
      </c>
      <c r="R6681" s="0" t="str">
        <f aca="false">INDEX(Lookup!$B$4:$B$18,MATCH(C6681,Lookup!$A$4:$A$18,0))</f>
        <v>India</v>
      </c>
      <c r="S6681" s="20" t="n">
        <f aca="false">INDEX(Lookup!$D$4:$D$18,MATCH(C6681,Lookup!$A$4:$A$18,0))</f>
        <v>0.012</v>
      </c>
      <c r="T6681" s="21" t="n">
        <f aca="false">ROUND(P6681*S6681,2)</f>
        <v>14.4</v>
      </c>
      <c r="U6681" s="21" t="n">
        <f aca="false">IF(T6681&lt;=10,1,IF(T6681&lt;=20,2,IF(T6681&lt;=30,3,IF(T6681&lt;=40,4,IF(T6681&lt;=50,5,IF(T6681&lt;=100,6,IF(T6681&lt;=250,7,8)))))))</f>
        <v>2</v>
      </c>
      <c r="V6681" s="21" t="n">
        <f aca="false">IF(AND(OR(Dashboard!$T$3="All",R6681=Dashboard!$T$3),OR(Dashboard!$T$4="All",D6681=Dashboard!$T$4)),1,0)</f>
        <v>1</v>
      </c>
      <c r="W6681" s="21" t="n">
        <f aca="false">IF(V6681=1,T6681+ROW()/10000000,0)</f>
        <v>14.4006681</v>
      </c>
    </row>
    <row r="6682" customFormat="false" ht="15" hidden="false" customHeight="false" outlineLevel="0" collapsed="false">
      <c r="A6682" s="0" t="n">
        <v>18384149</v>
      </c>
      <c r="B6682" s="0" t="s">
        <v>5152</v>
      </c>
      <c r="C6682" s="0" t="n">
        <v>1</v>
      </c>
      <c r="D6682" s="0" t="s">
        <v>6924</v>
      </c>
      <c r="E6682" s="0" t="s">
        <v>14740</v>
      </c>
      <c r="F6682" s="0" t="s">
        <v>14637</v>
      </c>
      <c r="G6682" s="0" t="s">
        <v>14638</v>
      </c>
      <c r="H6682" s="0" t="s">
        <v>5154</v>
      </c>
      <c r="I6682" s="0" t="s">
        <v>2123</v>
      </c>
      <c r="J6682" s="0" t="s">
        <v>46</v>
      </c>
      <c r="K6682" s="0" t="s">
        <v>47</v>
      </c>
      <c r="L6682" s="0" t="s">
        <v>47</v>
      </c>
      <c r="M6682" s="0" t="s">
        <v>47</v>
      </c>
      <c r="N6682" s="0" t="n">
        <v>3</v>
      </c>
      <c r="O6682" s="0" t="n">
        <v>168</v>
      </c>
      <c r="P6682" s="0" t="n">
        <v>1500</v>
      </c>
      <c r="Q6682" s="0" t="n">
        <v>3.9</v>
      </c>
      <c r="R6682" s="0" t="str">
        <f aca="false">INDEX(Lookup!$B$4:$B$18,MATCH(C6682,Lookup!$A$4:$A$18,0))</f>
        <v>India</v>
      </c>
      <c r="S6682" s="20" t="n">
        <f aca="false">INDEX(Lookup!$D$4:$D$18,MATCH(C6682,Lookup!$A$4:$A$18,0))</f>
        <v>0.012</v>
      </c>
      <c r="T6682" s="21" t="n">
        <f aca="false">ROUND(P6682*S6682,2)</f>
        <v>18</v>
      </c>
      <c r="U6682" s="21" t="n">
        <f aca="false">IF(T6682&lt;=10,1,IF(T6682&lt;=20,2,IF(T6682&lt;=30,3,IF(T6682&lt;=40,4,IF(T6682&lt;=50,5,IF(T6682&lt;=100,6,IF(T6682&lt;=250,7,8)))))))</f>
        <v>2</v>
      </c>
      <c r="V6682" s="21" t="n">
        <f aca="false">IF(AND(OR(Dashboard!$T$3="All",R6682=Dashboard!$T$3),OR(Dashboard!$T$4="All",D6682=Dashboard!$T$4)),1,0)</f>
        <v>1</v>
      </c>
      <c r="W6682" s="21" t="n">
        <f aca="false">IF(V6682=1,T6682+ROW()/10000000,0)</f>
        <v>18.0006682</v>
      </c>
    </row>
    <row r="6683" customFormat="false" ht="15" hidden="false" customHeight="false" outlineLevel="0" collapsed="false">
      <c r="A6683" s="0" t="n">
        <v>18294265</v>
      </c>
      <c r="B6683" s="0" t="s">
        <v>14741</v>
      </c>
      <c r="C6683" s="0" t="n">
        <v>1</v>
      </c>
      <c r="D6683" s="0" t="s">
        <v>6924</v>
      </c>
      <c r="E6683" s="0" t="s">
        <v>14742</v>
      </c>
      <c r="F6683" s="0" t="s">
        <v>14637</v>
      </c>
      <c r="G6683" s="0" t="s">
        <v>14638</v>
      </c>
      <c r="H6683" s="0" t="s">
        <v>7949</v>
      </c>
      <c r="I6683" s="0" t="s">
        <v>2123</v>
      </c>
      <c r="J6683" s="0" t="s">
        <v>46</v>
      </c>
      <c r="K6683" s="0" t="s">
        <v>47</v>
      </c>
      <c r="L6683" s="0" t="s">
        <v>47</v>
      </c>
      <c r="M6683" s="0" t="s">
        <v>47</v>
      </c>
      <c r="N6683" s="0" t="n">
        <v>4</v>
      </c>
      <c r="O6683" s="0" t="n">
        <v>404</v>
      </c>
      <c r="P6683" s="0" t="n">
        <v>2200</v>
      </c>
      <c r="Q6683" s="0" t="n">
        <v>3.9</v>
      </c>
      <c r="R6683" s="0" t="str">
        <f aca="false">INDEX(Lookup!$B$4:$B$18,MATCH(C6683,Lookup!$A$4:$A$18,0))</f>
        <v>India</v>
      </c>
      <c r="S6683" s="20" t="n">
        <f aca="false">INDEX(Lookup!$D$4:$D$18,MATCH(C6683,Lookup!$A$4:$A$18,0))</f>
        <v>0.012</v>
      </c>
      <c r="T6683" s="21" t="n">
        <f aca="false">ROUND(P6683*S6683,2)</f>
        <v>26.4</v>
      </c>
      <c r="U6683" s="21" t="n">
        <f aca="false">IF(T6683&lt;=10,1,IF(T6683&lt;=20,2,IF(T6683&lt;=30,3,IF(T6683&lt;=40,4,IF(T6683&lt;=50,5,IF(T6683&lt;=100,6,IF(T6683&lt;=250,7,8)))))))</f>
        <v>3</v>
      </c>
      <c r="V6683" s="21" t="n">
        <f aca="false">IF(AND(OR(Dashboard!$T$3="All",R6683=Dashboard!$T$3),OR(Dashboard!$T$4="All",D6683=Dashboard!$T$4)),1,0)</f>
        <v>1</v>
      </c>
      <c r="W6683" s="21" t="n">
        <f aca="false">IF(V6683=1,T6683+ROW()/10000000,0)</f>
        <v>26.4006683</v>
      </c>
    </row>
    <row r="6684" customFormat="false" ht="15" hidden="false" customHeight="false" outlineLevel="0" collapsed="false">
      <c r="A6684" s="0" t="n">
        <v>18472653</v>
      </c>
      <c r="B6684" s="0" t="s">
        <v>14743</v>
      </c>
      <c r="C6684" s="0" t="n">
        <v>1</v>
      </c>
      <c r="D6684" s="0" t="s">
        <v>6924</v>
      </c>
      <c r="E6684" s="0" t="s">
        <v>14744</v>
      </c>
      <c r="F6684" s="0" t="s">
        <v>14637</v>
      </c>
      <c r="G6684" s="0" t="s">
        <v>14638</v>
      </c>
      <c r="H6684" s="0" t="s">
        <v>2158</v>
      </c>
      <c r="I6684" s="0" t="s">
        <v>2123</v>
      </c>
      <c r="J6684" s="0" t="s">
        <v>46</v>
      </c>
      <c r="K6684" s="0" t="s">
        <v>47</v>
      </c>
      <c r="L6684" s="0" t="s">
        <v>47</v>
      </c>
      <c r="M6684" s="0" t="s">
        <v>47</v>
      </c>
      <c r="N6684" s="0" t="n">
        <v>4</v>
      </c>
      <c r="O6684" s="0" t="n">
        <v>52</v>
      </c>
      <c r="P6684" s="0" t="n">
        <v>2000</v>
      </c>
      <c r="Q6684" s="0" t="n">
        <v>3.8</v>
      </c>
      <c r="R6684" s="0" t="str">
        <f aca="false">INDEX(Lookup!$B$4:$B$18,MATCH(C6684,Lookup!$A$4:$A$18,0))</f>
        <v>India</v>
      </c>
      <c r="S6684" s="20" t="n">
        <f aca="false">INDEX(Lookup!$D$4:$D$18,MATCH(C6684,Lookup!$A$4:$A$18,0))</f>
        <v>0.012</v>
      </c>
      <c r="T6684" s="21" t="n">
        <f aca="false">ROUND(P6684*S6684,2)</f>
        <v>24</v>
      </c>
      <c r="U6684" s="21" t="n">
        <f aca="false">IF(T6684&lt;=10,1,IF(T6684&lt;=20,2,IF(T6684&lt;=30,3,IF(T6684&lt;=40,4,IF(T6684&lt;=50,5,IF(T6684&lt;=100,6,IF(T6684&lt;=250,7,8)))))))</f>
        <v>3</v>
      </c>
      <c r="V6684" s="21" t="n">
        <f aca="false">IF(AND(OR(Dashboard!$T$3="All",R6684=Dashboard!$T$3),OR(Dashboard!$T$4="All",D6684=Dashboard!$T$4)),1,0)</f>
        <v>1</v>
      </c>
      <c r="W6684" s="21" t="n">
        <f aca="false">IF(V6684=1,T6684+ROW()/10000000,0)</f>
        <v>24.0006684</v>
      </c>
    </row>
    <row r="6685" customFormat="false" ht="15" hidden="false" customHeight="false" outlineLevel="0" collapsed="false">
      <c r="A6685" s="0" t="n">
        <v>188</v>
      </c>
      <c r="B6685" s="0" t="s">
        <v>2296</v>
      </c>
      <c r="C6685" s="0" t="n">
        <v>1</v>
      </c>
      <c r="D6685" s="0" t="s">
        <v>6924</v>
      </c>
      <c r="E6685" s="0" t="s">
        <v>14745</v>
      </c>
      <c r="F6685" s="0" t="s">
        <v>14637</v>
      </c>
      <c r="G6685" s="0" t="s">
        <v>14638</v>
      </c>
      <c r="H6685" s="0" t="s">
        <v>1898</v>
      </c>
      <c r="I6685" s="0" t="s">
        <v>2123</v>
      </c>
      <c r="J6685" s="0" t="s">
        <v>47</v>
      </c>
      <c r="K6685" s="0" t="s">
        <v>46</v>
      </c>
      <c r="L6685" s="0" t="s">
        <v>47</v>
      </c>
      <c r="M6685" s="0" t="s">
        <v>47</v>
      </c>
      <c r="N6685" s="0" t="n">
        <v>2</v>
      </c>
      <c r="O6685" s="0" t="n">
        <v>161</v>
      </c>
      <c r="P6685" s="0" t="n">
        <v>500</v>
      </c>
      <c r="Q6685" s="0" t="n">
        <v>3.7</v>
      </c>
      <c r="R6685" s="0" t="str">
        <f aca="false">INDEX(Lookup!$B$4:$B$18,MATCH(C6685,Lookup!$A$4:$A$18,0))</f>
        <v>India</v>
      </c>
      <c r="S6685" s="20" t="n">
        <f aca="false">INDEX(Lookup!$D$4:$D$18,MATCH(C6685,Lookup!$A$4:$A$18,0))</f>
        <v>0.012</v>
      </c>
      <c r="T6685" s="21" t="n">
        <f aca="false">ROUND(P6685*S6685,2)</f>
        <v>6</v>
      </c>
      <c r="U6685" s="21" t="n">
        <f aca="false">IF(T6685&lt;=10,1,IF(T6685&lt;=20,2,IF(T6685&lt;=30,3,IF(T6685&lt;=40,4,IF(T6685&lt;=50,5,IF(T6685&lt;=100,6,IF(T6685&lt;=250,7,8)))))))</f>
        <v>1</v>
      </c>
      <c r="V6685" s="21" t="n">
        <f aca="false">IF(AND(OR(Dashboard!$T$3="All",R6685=Dashboard!$T$3),OR(Dashboard!$T$4="All",D6685=Dashboard!$T$4)),1,0)</f>
        <v>1</v>
      </c>
      <c r="W6685" s="21" t="n">
        <f aca="false">IF(V6685=1,T6685+ROW()/10000000,0)</f>
        <v>6.0006685</v>
      </c>
    </row>
    <row r="6686" customFormat="false" ht="15" hidden="false" customHeight="false" outlineLevel="0" collapsed="false">
      <c r="A6686" s="0" t="n">
        <v>306014</v>
      </c>
      <c r="B6686" s="0" t="s">
        <v>14746</v>
      </c>
      <c r="C6686" s="0" t="n">
        <v>1</v>
      </c>
      <c r="D6686" s="0" t="s">
        <v>6924</v>
      </c>
      <c r="E6686" s="0" t="s">
        <v>14747</v>
      </c>
      <c r="F6686" s="0" t="s">
        <v>14637</v>
      </c>
      <c r="G6686" s="0" t="s">
        <v>14638</v>
      </c>
      <c r="H6686" s="0" t="s">
        <v>156</v>
      </c>
      <c r="I6686" s="0" t="s">
        <v>2123</v>
      </c>
      <c r="J6686" s="0" t="s">
        <v>47</v>
      </c>
      <c r="K6686" s="0" t="s">
        <v>46</v>
      </c>
      <c r="L6686" s="0" t="s">
        <v>47</v>
      </c>
      <c r="M6686" s="0" t="s">
        <v>47</v>
      </c>
      <c r="N6686" s="0" t="n">
        <v>2</v>
      </c>
      <c r="O6686" s="0" t="n">
        <v>160</v>
      </c>
      <c r="P6686" s="0" t="n">
        <v>500</v>
      </c>
      <c r="Q6686" s="0" t="n">
        <v>3.8</v>
      </c>
      <c r="R6686" s="0" t="str">
        <f aca="false">INDEX(Lookup!$B$4:$B$18,MATCH(C6686,Lookup!$A$4:$A$18,0))</f>
        <v>India</v>
      </c>
      <c r="S6686" s="20" t="n">
        <f aca="false">INDEX(Lookup!$D$4:$D$18,MATCH(C6686,Lookup!$A$4:$A$18,0))</f>
        <v>0.012</v>
      </c>
      <c r="T6686" s="21" t="n">
        <f aca="false">ROUND(P6686*S6686,2)</f>
        <v>6</v>
      </c>
      <c r="U6686" s="21" t="n">
        <f aca="false">IF(T6686&lt;=10,1,IF(T6686&lt;=20,2,IF(T6686&lt;=30,3,IF(T6686&lt;=40,4,IF(T6686&lt;=50,5,IF(T6686&lt;=100,6,IF(T6686&lt;=250,7,8)))))))</f>
        <v>1</v>
      </c>
      <c r="V6686" s="21" t="n">
        <f aca="false">IF(AND(OR(Dashboard!$T$3="All",R6686=Dashboard!$T$3),OR(Dashboard!$T$4="All",D6686=Dashboard!$T$4)),1,0)</f>
        <v>1</v>
      </c>
      <c r="W6686" s="21" t="n">
        <f aca="false">IF(V6686=1,T6686+ROW()/10000000,0)</f>
        <v>6.0006686</v>
      </c>
    </row>
    <row r="6687" customFormat="false" ht="15" hidden="false" customHeight="false" outlineLevel="0" collapsed="false">
      <c r="A6687" s="0" t="n">
        <v>18281954</v>
      </c>
      <c r="B6687" s="0" t="s">
        <v>14748</v>
      </c>
      <c r="C6687" s="0" t="n">
        <v>1</v>
      </c>
      <c r="D6687" s="0" t="s">
        <v>6924</v>
      </c>
      <c r="E6687" s="0" t="s">
        <v>14749</v>
      </c>
      <c r="F6687" s="0" t="s">
        <v>14637</v>
      </c>
      <c r="G6687" s="0" t="s">
        <v>14638</v>
      </c>
      <c r="H6687" s="0" t="s">
        <v>14750</v>
      </c>
      <c r="I6687" s="0" t="s">
        <v>2123</v>
      </c>
      <c r="J6687" s="0" t="s">
        <v>47</v>
      </c>
      <c r="K6687" s="0" t="s">
        <v>46</v>
      </c>
      <c r="L6687" s="0" t="s">
        <v>47</v>
      </c>
      <c r="M6687" s="0" t="s">
        <v>47</v>
      </c>
      <c r="N6687" s="0" t="n">
        <v>2</v>
      </c>
      <c r="O6687" s="0" t="n">
        <v>81</v>
      </c>
      <c r="P6687" s="0" t="n">
        <v>550</v>
      </c>
      <c r="Q6687" s="0" t="n">
        <v>3.7</v>
      </c>
      <c r="R6687" s="0" t="str">
        <f aca="false">INDEX(Lookup!$B$4:$B$18,MATCH(C6687,Lookup!$A$4:$A$18,0))</f>
        <v>India</v>
      </c>
      <c r="S6687" s="20" t="n">
        <f aca="false">INDEX(Lookup!$D$4:$D$18,MATCH(C6687,Lookup!$A$4:$A$18,0))</f>
        <v>0.012</v>
      </c>
      <c r="T6687" s="21" t="n">
        <f aca="false">ROUND(P6687*S6687,2)</f>
        <v>6.6</v>
      </c>
      <c r="U6687" s="21" t="n">
        <f aca="false">IF(T6687&lt;=10,1,IF(T6687&lt;=20,2,IF(T6687&lt;=30,3,IF(T6687&lt;=40,4,IF(T6687&lt;=50,5,IF(T6687&lt;=100,6,IF(T6687&lt;=250,7,8)))))))</f>
        <v>1</v>
      </c>
      <c r="V6687" s="21" t="n">
        <f aca="false">IF(AND(OR(Dashboard!$T$3="All",R6687=Dashboard!$T$3),OR(Dashboard!$T$4="All",D6687=Dashboard!$T$4)),1,0)</f>
        <v>1</v>
      </c>
      <c r="W6687" s="21" t="n">
        <f aca="false">IF(V6687=1,T6687+ROW()/10000000,0)</f>
        <v>6.6006687</v>
      </c>
    </row>
    <row r="6688" customFormat="false" ht="15" hidden="false" customHeight="false" outlineLevel="0" collapsed="false">
      <c r="A6688" s="0" t="n">
        <v>306410</v>
      </c>
      <c r="B6688" s="0" t="s">
        <v>14751</v>
      </c>
      <c r="C6688" s="0" t="n">
        <v>1</v>
      </c>
      <c r="D6688" s="0" t="s">
        <v>6924</v>
      </c>
      <c r="E6688" s="0" t="s">
        <v>14752</v>
      </c>
      <c r="F6688" s="0" t="s">
        <v>14637</v>
      </c>
      <c r="G6688" s="0" t="s">
        <v>14638</v>
      </c>
      <c r="H6688" s="0" t="s">
        <v>3942</v>
      </c>
      <c r="I6688" s="0" t="s">
        <v>2123</v>
      </c>
      <c r="J6688" s="0" t="s">
        <v>47</v>
      </c>
      <c r="K6688" s="0" t="s">
        <v>46</v>
      </c>
      <c r="L6688" s="0" t="s">
        <v>47</v>
      </c>
      <c r="M6688" s="0" t="s">
        <v>47</v>
      </c>
      <c r="N6688" s="0" t="n">
        <v>1</v>
      </c>
      <c r="O6688" s="0" t="n">
        <v>166</v>
      </c>
      <c r="P6688" s="0" t="n">
        <v>250</v>
      </c>
      <c r="Q6688" s="0" t="n">
        <v>3.8</v>
      </c>
      <c r="R6688" s="0" t="str">
        <f aca="false">INDEX(Lookup!$B$4:$B$18,MATCH(C6688,Lookup!$A$4:$A$18,0))</f>
        <v>India</v>
      </c>
      <c r="S6688" s="20" t="n">
        <f aca="false">INDEX(Lookup!$D$4:$D$18,MATCH(C6688,Lookup!$A$4:$A$18,0))</f>
        <v>0.012</v>
      </c>
      <c r="T6688" s="21" t="n">
        <f aca="false">ROUND(P6688*S6688,2)</f>
        <v>3</v>
      </c>
      <c r="U6688" s="21" t="n">
        <f aca="false">IF(T6688&lt;=10,1,IF(T6688&lt;=20,2,IF(T6688&lt;=30,3,IF(T6688&lt;=40,4,IF(T6688&lt;=50,5,IF(T6688&lt;=100,6,IF(T6688&lt;=250,7,8)))))))</f>
        <v>1</v>
      </c>
      <c r="V6688" s="21" t="n">
        <f aca="false">IF(AND(OR(Dashboard!$T$3="All",R6688=Dashboard!$T$3),OR(Dashboard!$T$4="All",D6688=Dashboard!$T$4)),1,0)</f>
        <v>1</v>
      </c>
      <c r="W6688" s="21" t="n">
        <f aca="false">IF(V6688=1,T6688+ROW()/10000000,0)</f>
        <v>3.0006688</v>
      </c>
    </row>
    <row r="6689" customFormat="false" ht="15" hidden="false" customHeight="false" outlineLevel="0" collapsed="false">
      <c r="A6689" s="0" t="n">
        <v>837</v>
      </c>
      <c r="B6689" s="0" t="s">
        <v>2177</v>
      </c>
      <c r="C6689" s="0" t="n">
        <v>1</v>
      </c>
      <c r="D6689" s="0" t="s">
        <v>6924</v>
      </c>
      <c r="E6689" s="0" t="s">
        <v>14753</v>
      </c>
      <c r="F6689" s="0" t="s">
        <v>14637</v>
      </c>
      <c r="G6689" s="0" t="s">
        <v>14638</v>
      </c>
      <c r="H6689" s="0" t="s">
        <v>2122</v>
      </c>
      <c r="I6689" s="0" t="s">
        <v>2123</v>
      </c>
      <c r="J6689" s="0" t="s">
        <v>46</v>
      </c>
      <c r="K6689" s="0" t="s">
        <v>47</v>
      </c>
      <c r="L6689" s="0" t="s">
        <v>47</v>
      </c>
      <c r="M6689" s="0" t="s">
        <v>47</v>
      </c>
      <c r="N6689" s="0" t="n">
        <v>2</v>
      </c>
      <c r="O6689" s="0" t="n">
        <v>622</v>
      </c>
      <c r="P6689" s="0" t="n">
        <v>800</v>
      </c>
      <c r="Q6689" s="0" t="n">
        <v>3.6</v>
      </c>
      <c r="R6689" s="0" t="str">
        <f aca="false">INDEX(Lookup!$B$4:$B$18,MATCH(C6689,Lookup!$A$4:$A$18,0))</f>
        <v>India</v>
      </c>
      <c r="S6689" s="20" t="n">
        <f aca="false">INDEX(Lookup!$D$4:$D$18,MATCH(C6689,Lookup!$A$4:$A$18,0))</f>
        <v>0.012</v>
      </c>
      <c r="T6689" s="21" t="n">
        <f aca="false">ROUND(P6689*S6689,2)</f>
        <v>9.6</v>
      </c>
      <c r="U6689" s="21" t="n">
        <f aca="false">IF(T6689&lt;=10,1,IF(T6689&lt;=20,2,IF(T6689&lt;=30,3,IF(T6689&lt;=40,4,IF(T6689&lt;=50,5,IF(T6689&lt;=100,6,IF(T6689&lt;=250,7,8)))))))</f>
        <v>1</v>
      </c>
      <c r="V6689" s="21" t="n">
        <f aca="false">IF(AND(OR(Dashboard!$T$3="All",R6689=Dashboard!$T$3),OR(Dashboard!$T$4="All",D6689=Dashboard!$T$4)),1,0)</f>
        <v>1</v>
      </c>
      <c r="W6689" s="21" t="n">
        <f aca="false">IF(V6689=1,T6689+ROW()/10000000,0)</f>
        <v>9.6006689</v>
      </c>
    </row>
    <row r="6690" customFormat="false" ht="15" hidden="false" customHeight="false" outlineLevel="0" collapsed="false">
      <c r="A6690" s="0" t="n">
        <v>18438452</v>
      </c>
      <c r="B6690" s="0" t="s">
        <v>14754</v>
      </c>
      <c r="C6690" s="0" t="n">
        <v>1</v>
      </c>
      <c r="D6690" s="0" t="s">
        <v>6924</v>
      </c>
      <c r="E6690" s="0" t="s">
        <v>14755</v>
      </c>
      <c r="F6690" s="0" t="s">
        <v>14637</v>
      </c>
      <c r="G6690" s="0" t="s">
        <v>14638</v>
      </c>
      <c r="H6690" s="0" t="s">
        <v>9558</v>
      </c>
      <c r="I6690" s="0" t="s">
        <v>2123</v>
      </c>
      <c r="J6690" s="0" t="s">
        <v>47</v>
      </c>
      <c r="K6690" s="0" t="s">
        <v>47</v>
      </c>
      <c r="L6690" s="0" t="s">
        <v>47</v>
      </c>
      <c r="M6690" s="0" t="s">
        <v>47</v>
      </c>
      <c r="N6690" s="0" t="n">
        <v>1</v>
      </c>
      <c r="O6690" s="0" t="n">
        <v>23</v>
      </c>
      <c r="P6690" s="0" t="n">
        <v>250</v>
      </c>
      <c r="Q6690" s="0" t="n">
        <v>3.6</v>
      </c>
      <c r="R6690" s="0" t="str">
        <f aca="false">INDEX(Lookup!$B$4:$B$18,MATCH(C6690,Lookup!$A$4:$A$18,0))</f>
        <v>India</v>
      </c>
      <c r="S6690" s="20" t="n">
        <f aca="false">INDEX(Lookup!$D$4:$D$18,MATCH(C6690,Lookup!$A$4:$A$18,0))</f>
        <v>0.012</v>
      </c>
      <c r="T6690" s="21" t="n">
        <f aca="false">ROUND(P6690*S6690,2)</f>
        <v>3</v>
      </c>
      <c r="U6690" s="21" t="n">
        <f aca="false">IF(T6690&lt;=10,1,IF(T6690&lt;=20,2,IF(T6690&lt;=30,3,IF(T6690&lt;=40,4,IF(T6690&lt;=50,5,IF(T6690&lt;=100,6,IF(T6690&lt;=250,7,8)))))))</f>
        <v>1</v>
      </c>
      <c r="V6690" s="21" t="n">
        <f aca="false">IF(AND(OR(Dashboard!$T$3="All",R6690=Dashboard!$T$3),OR(Dashboard!$T$4="All",D6690=Dashboard!$T$4)),1,0)</f>
        <v>1</v>
      </c>
      <c r="W6690" s="21" t="n">
        <f aca="false">IF(V6690=1,T6690+ROW()/10000000,0)</f>
        <v>3.000669</v>
      </c>
    </row>
    <row r="6691" customFormat="false" ht="15" hidden="false" customHeight="false" outlineLevel="0" collapsed="false">
      <c r="A6691" s="0" t="n">
        <v>965</v>
      </c>
      <c r="B6691" s="0" t="s">
        <v>14756</v>
      </c>
      <c r="C6691" s="0" t="n">
        <v>1</v>
      </c>
      <c r="D6691" s="0" t="s">
        <v>6924</v>
      </c>
      <c r="E6691" s="0" t="s">
        <v>14757</v>
      </c>
      <c r="F6691" s="0" t="s">
        <v>14637</v>
      </c>
      <c r="G6691" s="0" t="s">
        <v>14638</v>
      </c>
      <c r="H6691" s="0" t="s">
        <v>2288</v>
      </c>
      <c r="I6691" s="0" t="s">
        <v>2123</v>
      </c>
      <c r="J6691" s="0" t="s">
        <v>47</v>
      </c>
      <c r="K6691" s="0" t="s">
        <v>46</v>
      </c>
      <c r="L6691" s="0" t="s">
        <v>47</v>
      </c>
      <c r="M6691" s="0" t="s">
        <v>47</v>
      </c>
      <c r="N6691" s="0" t="n">
        <v>2</v>
      </c>
      <c r="O6691" s="0" t="n">
        <v>422</v>
      </c>
      <c r="P6691" s="0" t="n">
        <v>700</v>
      </c>
      <c r="Q6691" s="0" t="n">
        <v>3.7</v>
      </c>
      <c r="R6691" s="0" t="str">
        <f aca="false">INDEX(Lookup!$B$4:$B$18,MATCH(C6691,Lookup!$A$4:$A$18,0))</f>
        <v>India</v>
      </c>
      <c r="S6691" s="20" t="n">
        <f aca="false">INDEX(Lookup!$D$4:$D$18,MATCH(C6691,Lookup!$A$4:$A$18,0))</f>
        <v>0.012</v>
      </c>
      <c r="T6691" s="21" t="n">
        <f aca="false">ROUND(P6691*S6691,2)</f>
        <v>8.4</v>
      </c>
      <c r="U6691" s="21" t="n">
        <f aca="false">IF(T6691&lt;=10,1,IF(T6691&lt;=20,2,IF(T6691&lt;=30,3,IF(T6691&lt;=40,4,IF(T6691&lt;=50,5,IF(T6691&lt;=100,6,IF(T6691&lt;=250,7,8)))))))</f>
        <v>1</v>
      </c>
      <c r="V6691" s="21" t="n">
        <f aca="false">IF(AND(OR(Dashboard!$T$3="All",R6691=Dashboard!$T$3),OR(Dashboard!$T$4="All",D6691=Dashboard!$T$4)),1,0)</f>
        <v>1</v>
      </c>
      <c r="W6691" s="21" t="n">
        <f aca="false">IF(V6691=1,T6691+ROW()/10000000,0)</f>
        <v>8.4006691</v>
      </c>
    </row>
    <row r="6692" customFormat="false" ht="15" hidden="false" customHeight="false" outlineLevel="0" collapsed="false">
      <c r="A6692" s="0" t="n">
        <v>310167</v>
      </c>
      <c r="B6692" s="0" t="s">
        <v>14758</v>
      </c>
      <c r="C6692" s="0" t="n">
        <v>1</v>
      </c>
      <c r="D6692" s="0" t="s">
        <v>6924</v>
      </c>
      <c r="E6692" s="0" t="s">
        <v>14759</v>
      </c>
      <c r="F6692" s="0" t="s">
        <v>14637</v>
      </c>
      <c r="G6692" s="0" t="s">
        <v>14638</v>
      </c>
      <c r="H6692" s="0" t="s">
        <v>14760</v>
      </c>
      <c r="I6692" s="0" t="s">
        <v>2123</v>
      </c>
      <c r="J6692" s="0" t="s">
        <v>46</v>
      </c>
      <c r="K6692" s="0" t="s">
        <v>46</v>
      </c>
      <c r="L6692" s="0" t="s">
        <v>47</v>
      </c>
      <c r="M6692" s="0" t="s">
        <v>47</v>
      </c>
      <c r="N6692" s="0" t="n">
        <v>4</v>
      </c>
      <c r="O6692" s="0" t="n">
        <v>300</v>
      </c>
      <c r="P6692" s="0" t="n">
        <v>2000</v>
      </c>
      <c r="Q6692" s="0" t="n">
        <v>3.8</v>
      </c>
      <c r="R6692" s="0" t="str">
        <f aca="false">INDEX(Lookup!$B$4:$B$18,MATCH(C6692,Lookup!$A$4:$A$18,0))</f>
        <v>India</v>
      </c>
      <c r="S6692" s="20" t="n">
        <f aca="false">INDEX(Lookup!$D$4:$D$18,MATCH(C6692,Lookup!$A$4:$A$18,0))</f>
        <v>0.012</v>
      </c>
      <c r="T6692" s="21" t="n">
        <f aca="false">ROUND(P6692*S6692,2)</f>
        <v>24</v>
      </c>
      <c r="U6692" s="21" t="n">
        <f aca="false">IF(T6692&lt;=10,1,IF(T6692&lt;=20,2,IF(T6692&lt;=30,3,IF(T6692&lt;=40,4,IF(T6692&lt;=50,5,IF(T6692&lt;=100,6,IF(T6692&lt;=250,7,8)))))))</f>
        <v>3</v>
      </c>
      <c r="V6692" s="21" t="n">
        <f aca="false">IF(AND(OR(Dashboard!$T$3="All",R6692=Dashboard!$T$3),OR(Dashboard!$T$4="All",D6692=Dashboard!$T$4)),1,0)</f>
        <v>1</v>
      </c>
      <c r="W6692" s="21" t="n">
        <f aca="false">IF(V6692=1,T6692+ROW()/10000000,0)</f>
        <v>24.0006692</v>
      </c>
    </row>
    <row r="6693" customFormat="false" ht="15" hidden="false" customHeight="false" outlineLevel="0" collapsed="false">
      <c r="A6693" s="0" t="n">
        <v>17953943</v>
      </c>
      <c r="B6693" s="0" t="s">
        <v>14761</v>
      </c>
      <c r="C6693" s="0" t="n">
        <v>1</v>
      </c>
      <c r="D6693" s="0" t="s">
        <v>6924</v>
      </c>
      <c r="E6693" s="0" t="s">
        <v>14762</v>
      </c>
      <c r="F6693" s="0" t="s">
        <v>14637</v>
      </c>
      <c r="G6693" s="0" t="s">
        <v>14638</v>
      </c>
      <c r="H6693" s="0" t="s">
        <v>1358</v>
      </c>
      <c r="I6693" s="0" t="s">
        <v>2123</v>
      </c>
      <c r="J6693" s="0" t="s">
        <v>47</v>
      </c>
      <c r="K6693" s="0" t="s">
        <v>46</v>
      </c>
      <c r="L6693" s="0" t="s">
        <v>47</v>
      </c>
      <c r="M6693" s="0" t="s">
        <v>47</v>
      </c>
      <c r="N6693" s="0" t="n">
        <v>2</v>
      </c>
      <c r="O6693" s="0" t="n">
        <v>606</v>
      </c>
      <c r="P6693" s="0" t="n">
        <v>500</v>
      </c>
      <c r="Q6693" s="0" t="n">
        <v>3.9</v>
      </c>
      <c r="R6693" s="0" t="str">
        <f aca="false">INDEX(Lookup!$B$4:$B$18,MATCH(C6693,Lookup!$A$4:$A$18,0))</f>
        <v>India</v>
      </c>
      <c r="S6693" s="20" t="n">
        <f aca="false">INDEX(Lookup!$D$4:$D$18,MATCH(C6693,Lookup!$A$4:$A$18,0))</f>
        <v>0.012</v>
      </c>
      <c r="T6693" s="21" t="n">
        <f aca="false">ROUND(P6693*S6693,2)</f>
        <v>6</v>
      </c>
      <c r="U6693" s="21" t="n">
        <f aca="false">IF(T6693&lt;=10,1,IF(T6693&lt;=20,2,IF(T6693&lt;=30,3,IF(T6693&lt;=40,4,IF(T6693&lt;=50,5,IF(T6693&lt;=100,6,IF(T6693&lt;=250,7,8)))))))</f>
        <v>1</v>
      </c>
      <c r="V6693" s="21" t="n">
        <f aca="false">IF(AND(OR(Dashboard!$T$3="All",R6693=Dashboard!$T$3),OR(Dashboard!$T$4="All",D6693=Dashboard!$T$4)),1,0)</f>
        <v>1</v>
      </c>
      <c r="W6693" s="21" t="n">
        <f aca="false">IF(V6693=1,T6693+ROW()/10000000,0)</f>
        <v>6.0006693</v>
      </c>
    </row>
    <row r="6694" customFormat="false" ht="15" hidden="false" customHeight="false" outlineLevel="0" collapsed="false">
      <c r="A6694" s="0" t="n">
        <v>18241862</v>
      </c>
      <c r="B6694" s="0" t="s">
        <v>14763</v>
      </c>
      <c r="C6694" s="0" t="n">
        <v>1</v>
      </c>
      <c r="D6694" s="0" t="s">
        <v>6924</v>
      </c>
      <c r="E6694" s="0" t="s">
        <v>14764</v>
      </c>
      <c r="F6694" s="0" t="s">
        <v>14637</v>
      </c>
      <c r="G6694" s="0" t="s">
        <v>14638</v>
      </c>
      <c r="H6694" s="0" t="s">
        <v>8014</v>
      </c>
      <c r="I6694" s="0" t="s">
        <v>2123</v>
      </c>
      <c r="J6694" s="0" t="s">
        <v>46</v>
      </c>
      <c r="K6694" s="0" t="s">
        <v>47</v>
      </c>
      <c r="L6694" s="0" t="s">
        <v>47</v>
      </c>
      <c r="M6694" s="0" t="s">
        <v>47</v>
      </c>
      <c r="N6694" s="0" t="n">
        <v>3</v>
      </c>
      <c r="O6694" s="0" t="n">
        <v>305</v>
      </c>
      <c r="P6694" s="0" t="n">
        <v>1400</v>
      </c>
      <c r="Q6694" s="0" t="n">
        <v>3.8</v>
      </c>
      <c r="R6694" s="0" t="str">
        <f aca="false">INDEX(Lookup!$B$4:$B$18,MATCH(C6694,Lookup!$A$4:$A$18,0))</f>
        <v>India</v>
      </c>
      <c r="S6694" s="20" t="n">
        <f aca="false">INDEX(Lookup!$D$4:$D$18,MATCH(C6694,Lookup!$A$4:$A$18,0))</f>
        <v>0.012</v>
      </c>
      <c r="T6694" s="21" t="n">
        <f aca="false">ROUND(P6694*S6694,2)</f>
        <v>16.8</v>
      </c>
      <c r="U6694" s="21" t="n">
        <f aca="false">IF(T6694&lt;=10,1,IF(T6694&lt;=20,2,IF(T6694&lt;=30,3,IF(T6694&lt;=40,4,IF(T6694&lt;=50,5,IF(T6694&lt;=100,6,IF(T6694&lt;=250,7,8)))))))</f>
        <v>2</v>
      </c>
      <c r="V6694" s="21" t="n">
        <f aca="false">IF(AND(OR(Dashboard!$T$3="All",R6694=Dashboard!$T$3),OR(Dashboard!$T$4="All",D6694=Dashboard!$T$4)),1,0)</f>
        <v>1</v>
      </c>
      <c r="W6694" s="21" t="n">
        <f aca="false">IF(V6694=1,T6694+ROW()/10000000,0)</f>
        <v>16.8006694</v>
      </c>
    </row>
    <row r="6695" customFormat="false" ht="15" hidden="false" customHeight="false" outlineLevel="0" collapsed="false">
      <c r="A6695" s="0" t="n">
        <v>18412880</v>
      </c>
      <c r="B6695" s="0" t="s">
        <v>14765</v>
      </c>
      <c r="C6695" s="0" t="n">
        <v>1</v>
      </c>
      <c r="D6695" s="0" t="s">
        <v>6924</v>
      </c>
      <c r="E6695" s="0" t="s">
        <v>14766</v>
      </c>
      <c r="F6695" s="0" t="s">
        <v>14637</v>
      </c>
      <c r="G6695" s="0" t="s">
        <v>14638</v>
      </c>
      <c r="H6695" s="0" t="s">
        <v>14767</v>
      </c>
      <c r="I6695" s="0" t="s">
        <v>2123</v>
      </c>
      <c r="J6695" s="0" t="s">
        <v>46</v>
      </c>
      <c r="K6695" s="0" t="s">
        <v>47</v>
      </c>
      <c r="L6695" s="0" t="s">
        <v>47</v>
      </c>
      <c r="M6695" s="0" t="s">
        <v>47</v>
      </c>
      <c r="N6695" s="0" t="n">
        <v>3</v>
      </c>
      <c r="O6695" s="0" t="n">
        <v>35</v>
      </c>
      <c r="P6695" s="0" t="n">
        <v>1200</v>
      </c>
      <c r="Q6695" s="0" t="n">
        <v>3.5</v>
      </c>
      <c r="R6695" s="0" t="str">
        <f aca="false">INDEX(Lookup!$B$4:$B$18,MATCH(C6695,Lookup!$A$4:$A$18,0))</f>
        <v>India</v>
      </c>
      <c r="S6695" s="20" t="n">
        <f aca="false">INDEX(Lookup!$D$4:$D$18,MATCH(C6695,Lookup!$A$4:$A$18,0))</f>
        <v>0.012</v>
      </c>
      <c r="T6695" s="21" t="n">
        <f aca="false">ROUND(P6695*S6695,2)</f>
        <v>14.4</v>
      </c>
      <c r="U6695" s="21" t="n">
        <f aca="false">IF(T6695&lt;=10,1,IF(T6695&lt;=20,2,IF(T6695&lt;=30,3,IF(T6695&lt;=40,4,IF(T6695&lt;=50,5,IF(T6695&lt;=100,6,IF(T6695&lt;=250,7,8)))))))</f>
        <v>2</v>
      </c>
      <c r="V6695" s="21" t="n">
        <f aca="false">IF(AND(OR(Dashboard!$T$3="All",R6695=Dashboard!$T$3),OR(Dashboard!$T$4="All",D6695=Dashboard!$T$4)),1,0)</f>
        <v>1</v>
      </c>
      <c r="W6695" s="21" t="n">
        <f aca="false">IF(V6695=1,T6695+ROW()/10000000,0)</f>
        <v>14.4006695</v>
      </c>
    </row>
    <row r="6696" customFormat="false" ht="15" hidden="false" customHeight="false" outlineLevel="0" collapsed="false">
      <c r="A6696" s="0" t="n">
        <v>313071</v>
      </c>
      <c r="B6696" s="0" t="s">
        <v>14768</v>
      </c>
      <c r="C6696" s="0" t="n">
        <v>1</v>
      </c>
      <c r="D6696" s="0" t="s">
        <v>6924</v>
      </c>
      <c r="E6696" s="0" t="s">
        <v>14769</v>
      </c>
      <c r="F6696" s="0" t="s">
        <v>14637</v>
      </c>
      <c r="G6696" s="0" t="s">
        <v>14638</v>
      </c>
      <c r="H6696" s="0" t="s">
        <v>7824</v>
      </c>
      <c r="I6696" s="0" t="s">
        <v>2123</v>
      </c>
      <c r="J6696" s="0" t="s">
        <v>47</v>
      </c>
      <c r="K6696" s="0" t="s">
        <v>46</v>
      </c>
      <c r="L6696" s="0" t="s">
        <v>47</v>
      </c>
      <c r="M6696" s="0" t="s">
        <v>47</v>
      </c>
      <c r="N6696" s="0" t="n">
        <v>2</v>
      </c>
      <c r="O6696" s="0" t="n">
        <v>74</v>
      </c>
      <c r="P6696" s="0" t="n">
        <v>500</v>
      </c>
      <c r="Q6696" s="0" t="n">
        <v>3.6</v>
      </c>
      <c r="R6696" s="0" t="str">
        <f aca="false">INDEX(Lookup!$B$4:$B$18,MATCH(C6696,Lookup!$A$4:$A$18,0))</f>
        <v>India</v>
      </c>
      <c r="S6696" s="20" t="n">
        <f aca="false">INDEX(Lookup!$D$4:$D$18,MATCH(C6696,Lookup!$A$4:$A$18,0))</f>
        <v>0.012</v>
      </c>
      <c r="T6696" s="21" t="n">
        <f aca="false">ROUND(P6696*S6696,2)</f>
        <v>6</v>
      </c>
      <c r="U6696" s="21" t="n">
        <f aca="false">IF(T6696&lt;=10,1,IF(T6696&lt;=20,2,IF(T6696&lt;=30,3,IF(T6696&lt;=40,4,IF(T6696&lt;=50,5,IF(T6696&lt;=100,6,IF(T6696&lt;=250,7,8)))))))</f>
        <v>1</v>
      </c>
      <c r="V6696" s="21" t="n">
        <f aca="false">IF(AND(OR(Dashboard!$T$3="All",R6696=Dashboard!$T$3),OR(Dashboard!$T$4="All",D6696=Dashboard!$T$4)),1,0)</f>
        <v>1</v>
      </c>
      <c r="W6696" s="21" t="n">
        <f aca="false">IF(V6696=1,T6696+ROW()/10000000,0)</f>
        <v>6.0006696</v>
      </c>
    </row>
    <row r="6697" customFormat="false" ht="15" hidden="false" customHeight="false" outlineLevel="0" collapsed="false">
      <c r="A6697" s="0" t="n">
        <v>310395</v>
      </c>
      <c r="B6697" s="0" t="s">
        <v>14770</v>
      </c>
      <c r="C6697" s="0" t="n">
        <v>1</v>
      </c>
      <c r="D6697" s="0" t="s">
        <v>6924</v>
      </c>
      <c r="E6697" s="0" t="s">
        <v>14771</v>
      </c>
      <c r="F6697" s="0" t="s">
        <v>14637</v>
      </c>
      <c r="G6697" s="0" t="s">
        <v>14638</v>
      </c>
      <c r="H6697" s="0" t="s">
        <v>14772</v>
      </c>
      <c r="I6697" s="0" t="s">
        <v>2123</v>
      </c>
      <c r="J6697" s="0" t="s">
        <v>46</v>
      </c>
      <c r="K6697" s="0" t="s">
        <v>46</v>
      </c>
      <c r="L6697" s="0" t="s">
        <v>47</v>
      </c>
      <c r="M6697" s="0" t="s">
        <v>47</v>
      </c>
      <c r="N6697" s="0" t="n">
        <v>3</v>
      </c>
      <c r="O6697" s="0" t="n">
        <v>742</v>
      </c>
      <c r="P6697" s="0" t="n">
        <v>1600</v>
      </c>
      <c r="Q6697" s="0" t="n">
        <v>3.6</v>
      </c>
      <c r="R6697" s="0" t="str">
        <f aca="false">INDEX(Lookup!$B$4:$B$18,MATCH(C6697,Lookup!$A$4:$A$18,0))</f>
        <v>India</v>
      </c>
      <c r="S6697" s="20" t="n">
        <f aca="false">INDEX(Lookup!$D$4:$D$18,MATCH(C6697,Lookup!$A$4:$A$18,0))</f>
        <v>0.012</v>
      </c>
      <c r="T6697" s="21" t="n">
        <f aca="false">ROUND(P6697*S6697,2)</f>
        <v>19.2</v>
      </c>
      <c r="U6697" s="21" t="n">
        <f aca="false">IF(T6697&lt;=10,1,IF(T6697&lt;=20,2,IF(T6697&lt;=30,3,IF(T6697&lt;=40,4,IF(T6697&lt;=50,5,IF(T6697&lt;=100,6,IF(T6697&lt;=250,7,8)))))))</f>
        <v>2</v>
      </c>
      <c r="V6697" s="21" t="n">
        <f aca="false">IF(AND(OR(Dashboard!$T$3="All",R6697=Dashboard!$T$3),OR(Dashboard!$T$4="All",D6697=Dashboard!$T$4)),1,0)</f>
        <v>1</v>
      </c>
      <c r="W6697" s="21" t="n">
        <f aca="false">IF(V6697=1,T6697+ROW()/10000000,0)</f>
        <v>19.2006697</v>
      </c>
    </row>
    <row r="6698" customFormat="false" ht="15" hidden="false" customHeight="false" outlineLevel="0" collapsed="false">
      <c r="A6698" s="0" t="n">
        <v>6195</v>
      </c>
      <c r="B6698" s="0" t="s">
        <v>14773</v>
      </c>
      <c r="C6698" s="0" t="n">
        <v>1</v>
      </c>
      <c r="D6698" s="0" t="s">
        <v>6924</v>
      </c>
      <c r="E6698" s="0" t="s">
        <v>14774</v>
      </c>
      <c r="F6698" s="0" t="s">
        <v>14637</v>
      </c>
      <c r="G6698" s="0" t="s">
        <v>14638</v>
      </c>
      <c r="H6698" s="0" t="s">
        <v>2288</v>
      </c>
      <c r="I6698" s="0" t="s">
        <v>2123</v>
      </c>
      <c r="J6698" s="0" t="s">
        <v>46</v>
      </c>
      <c r="K6698" s="0" t="s">
        <v>46</v>
      </c>
      <c r="L6698" s="0" t="s">
        <v>47</v>
      </c>
      <c r="M6698" s="0" t="s">
        <v>47</v>
      </c>
      <c r="N6698" s="0" t="n">
        <v>3</v>
      </c>
      <c r="O6698" s="0" t="n">
        <v>608</v>
      </c>
      <c r="P6698" s="0" t="n">
        <v>1300</v>
      </c>
      <c r="Q6698" s="0" t="n">
        <v>3.8</v>
      </c>
      <c r="R6698" s="0" t="str">
        <f aca="false">INDEX(Lookup!$B$4:$B$18,MATCH(C6698,Lookup!$A$4:$A$18,0))</f>
        <v>India</v>
      </c>
      <c r="S6698" s="20" t="n">
        <f aca="false">INDEX(Lookup!$D$4:$D$18,MATCH(C6698,Lookup!$A$4:$A$18,0))</f>
        <v>0.012</v>
      </c>
      <c r="T6698" s="21" t="n">
        <f aca="false">ROUND(P6698*S6698,2)</f>
        <v>15.6</v>
      </c>
      <c r="U6698" s="21" t="n">
        <f aca="false">IF(T6698&lt;=10,1,IF(T6698&lt;=20,2,IF(T6698&lt;=30,3,IF(T6698&lt;=40,4,IF(T6698&lt;=50,5,IF(T6698&lt;=100,6,IF(T6698&lt;=250,7,8)))))))</f>
        <v>2</v>
      </c>
      <c r="V6698" s="21" t="n">
        <f aca="false">IF(AND(OR(Dashboard!$T$3="All",R6698=Dashboard!$T$3),OR(Dashboard!$T$4="All",D6698=Dashboard!$T$4)),1,0)</f>
        <v>1</v>
      </c>
      <c r="W6698" s="21" t="n">
        <f aca="false">IF(V6698=1,T6698+ROW()/10000000,0)</f>
        <v>15.6006698</v>
      </c>
    </row>
    <row r="6699" customFormat="false" ht="15" hidden="false" customHeight="false" outlineLevel="0" collapsed="false">
      <c r="A6699" s="0" t="n">
        <v>18311919</v>
      </c>
      <c r="B6699" s="0" t="s">
        <v>14775</v>
      </c>
      <c r="C6699" s="0" t="n">
        <v>1</v>
      </c>
      <c r="D6699" s="0" t="s">
        <v>6924</v>
      </c>
      <c r="E6699" s="0" t="s">
        <v>14776</v>
      </c>
      <c r="F6699" s="0" t="s">
        <v>14637</v>
      </c>
      <c r="G6699" s="0" t="s">
        <v>14638</v>
      </c>
      <c r="H6699" s="0" t="s">
        <v>3942</v>
      </c>
      <c r="I6699" s="0" t="s">
        <v>2123</v>
      </c>
      <c r="J6699" s="0" t="s">
        <v>47</v>
      </c>
      <c r="K6699" s="0" t="s">
        <v>46</v>
      </c>
      <c r="L6699" s="0" t="s">
        <v>47</v>
      </c>
      <c r="M6699" s="0" t="s">
        <v>47</v>
      </c>
      <c r="N6699" s="0" t="n">
        <v>2</v>
      </c>
      <c r="O6699" s="0" t="n">
        <v>46</v>
      </c>
      <c r="P6699" s="0" t="n">
        <v>600</v>
      </c>
      <c r="Q6699" s="0" t="n">
        <v>3.7</v>
      </c>
      <c r="R6699" s="0" t="str">
        <f aca="false">INDEX(Lookup!$B$4:$B$18,MATCH(C6699,Lookup!$A$4:$A$18,0))</f>
        <v>India</v>
      </c>
      <c r="S6699" s="20" t="n">
        <f aca="false">INDEX(Lookup!$D$4:$D$18,MATCH(C6699,Lookup!$A$4:$A$18,0))</f>
        <v>0.012</v>
      </c>
      <c r="T6699" s="21" t="n">
        <f aca="false">ROUND(P6699*S6699,2)</f>
        <v>7.2</v>
      </c>
      <c r="U6699" s="21" t="n">
        <f aca="false">IF(T6699&lt;=10,1,IF(T6699&lt;=20,2,IF(T6699&lt;=30,3,IF(T6699&lt;=40,4,IF(T6699&lt;=50,5,IF(T6699&lt;=100,6,IF(T6699&lt;=250,7,8)))))))</f>
        <v>1</v>
      </c>
      <c r="V6699" s="21" t="n">
        <f aca="false">IF(AND(OR(Dashboard!$T$3="All",R6699=Dashboard!$T$3),OR(Dashboard!$T$4="All",D6699=Dashboard!$T$4)),1,0)</f>
        <v>1</v>
      </c>
      <c r="W6699" s="21" t="n">
        <f aca="false">IF(V6699=1,T6699+ROW()/10000000,0)</f>
        <v>7.2006699</v>
      </c>
    </row>
    <row r="6700" customFormat="false" ht="15" hidden="false" customHeight="false" outlineLevel="0" collapsed="false">
      <c r="A6700" s="0" t="n">
        <v>3083</v>
      </c>
      <c r="B6700" s="0" t="s">
        <v>14777</v>
      </c>
      <c r="C6700" s="0" t="n">
        <v>1</v>
      </c>
      <c r="D6700" s="0" t="s">
        <v>6924</v>
      </c>
      <c r="E6700" s="0" t="s">
        <v>14778</v>
      </c>
      <c r="F6700" s="0" t="s">
        <v>14637</v>
      </c>
      <c r="G6700" s="0" t="s">
        <v>14638</v>
      </c>
      <c r="H6700" s="0" t="s">
        <v>11030</v>
      </c>
      <c r="I6700" s="0" t="s">
        <v>2123</v>
      </c>
      <c r="J6700" s="0" t="s">
        <v>47</v>
      </c>
      <c r="K6700" s="0" t="s">
        <v>46</v>
      </c>
      <c r="L6700" s="0" t="s">
        <v>47</v>
      </c>
      <c r="M6700" s="0" t="s">
        <v>47</v>
      </c>
      <c r="N6700" s="0" t="n">
        <v>3</v>
      </c>
      <c r="O6700" s="0" t="n">
        <v>699</v>
      </c>
      <c r="P6700" s="0" t="n">
        <v>1500</v>
      </c>
      <c r="Q6700" s="0" t="n">
        <v>3.7</v>
      </c>
      <c r="R6700" s="0" t="str">
        <f aca="false">INDEX(Lookup!$B$4:$B$18,MATCH(C6700,Lookup!$A$4:$A$18,0))</f>
        <v>India</v>
      </c>
      <c r="S6700" s="20" t="n">
        <f aca="false">INDEX(Lookup!$D$4:$D$18,MATCH(C6700,Lookup!$A$4:$A$18,0))</f>
        <v>0.012</v>
      </c>
      <c r="T6700" s="21" t="n">
        <f aca="false">ROUND(P6700*S6700,2)</f>
        <v>18</v>
      </c>
      <c r="U6700" s="21" t="n">
        <f aca="false">IF(T6700&lt;=10,1,IF(T6700&lt;=20,2,IF(T6700&lt;=30,3,IF(T6700&lt;=40,4,IF(T6700&lt;=50,5,IF(T6700&lt;=100,6,IF(T6700&lt;=250,7,8)))))))</f>
        <v>2</v>
      </c>
      <c r="V6700" s="21" t="n">
        <f aca="false">IF(AND(OR(Dashboard!$T$3="All",R6700=Dashboard!$T$3),OR(Dashboard!$T$4="All",D6700=Dashboard!$T$4)),1,0)</f>
        <v>1</v>
      </c>
      <c r="W6700" s="21" t="n">
        <f aca="false">IF(V6700=1,T6700+ROW()/10000000,0)</f>
        <v>18.00067</v>
      </c>
    </row>
    <row r="6701" customFormat="false" ht="15" hidden="false" customHeight="false" outlineLevel="0" collapsed="false">
      <c r="A6701" s="0" t="n">
        <v>307549</v>
      </c>
      <c r="B6701" s="0" t="s">
        <v>12910</v>
      </c>
      <c r="C6701" s="0" t="n">
        <v>1</v>
      </c>
      <c r="D6701" s="0" t="s">
        <v>6924</v>
      </c>
      <c r="E6701" s="0" t="s">
        <v>14779</v>
      </c>
      <c r="F6701" s="0" t="s">
        <v>14637</v>
      </c>
      <c r="G6701" s="0" t="s">
        <v>14638</v>
      </c>
      <c r="H6701" s="0" t="s">
        <v>3243</v>
      </c>
      <c r="I6701" s="0" t="s">
        <v>2123</v>
      </c>
      <c r="J6701" s="0" t="s">
        <v>47</v>
      </c>
      <c r="K6701" s="0" t="s">
        <v>47</v>
      </c>
      <c r="L6701" s="0" t="s">
        <v>47</v>
      </c>
      <c r="M6701" s="0" t="s">
        <v>47</v>
      </c>
      <c r="N6701" s="0" t="n">
        <v>1</v>
      </c>
      <c r="O6701" s="0" t="n">
        <v>3</v>
      </c>
      <c r="P6701" s="0" t="n">
        <v>100</v>
      </c>
      <c r="Q6701" s="0" t="n">
        <v>1</v>
      </c>
      <c r="R6701" s="0" t="str">
        <f aca="false">INDEX(Lookup!$B$4:$B$18,MATCH(C6701,Lookup!$A$4:$A$18,0))</f>
        <v>India</v>
      </c>
      <c r="S6701" s="20" t="n">
        <f aca="false">INDEX(Lookup!$D$4:$D$18,MATCH(C6701,Lookup!$A$4:$A$18,0))</f>
        <v>0.012</v>
      </c>
      <c r="T6701" s="21" t="n">
        <f aca="false">ROUND(P6701*S6701,2)</f>
        <v>1.2</v>
      </c>
      <c r="U6701" s="21" t="n">
        <f aca="false">IF(T6701&lt;=10,1,IF(T6701&lt;=20,2,IF(T6701&lt;=30,3,IF(T6701&lt;=40,4,IF(T6701&lt;=50,5,IF(T6701&lt;=100,6,IF(T6701&lt;=250,7,8)))))))</f>
        <v>1</v>
      </c>
      <c r="V6701" s="21" t="n">
        <f aca="false">IF(AND(OR(Dashboard!$T$3="All",R6701=Dashboard!$T$3),OR(Dashboard!$T$4="All",D6701=Dashboard!$T$4)),1,0)</f>
        <v>1</v>
      </c>
      <c r="W6701" s="21" t="n">
        <f aca="false">IF(V6701=1,T6701+ROW()/10000000,0)</f>
        <v>1.2006701</v>
      </c>
    </row>
    <row r="6702" customFormat="false" ht="15" hidden="false" customHeight="false" outlineLevel="0" collapsed="false">
      <c r="A6702" s="0" t="n">
        <v>7287</v>
      </c>
      <c r="B6702" s="0" t="s">
        <v>14780</v>
      </c>
      <c r="C6702" s="0" t="n">
        <v>1</v>
      </c>
      <c r="D6702" s="0" t="s">
        <v>6924</v>
      </c>
      <c r="E6702" s="0" t="s">
        <v>14781</v>
      </c>
      <c r="F6702" s="0" t="s">
        <v>14637</v>
      </c>
      <c r="G6702" s="0" t="s">
        <v>14638</v>
      </c>
      <c r="H6702" s="0" t="s">
        <v>69</v>
      </c>
      <c r="I6702" s="0" t="s">
        <v>2123</v>
      </c>
      <c r="J6702" s="0" t="s">
        <v>47</v>
      </c>
      <c r="K6702" s="0" t="s">
        <v>46</v>
      </c>
      <c r="L6702" s="0" t="s">
        <v>47</v>
      </c>
      <c r="M6702" s="0" t="s">
        <v>47</v>
      </c>
      <c r="N6702" s="0" t="n">
        <v>2</v>
      </c>
      <c r="O6702" s="0" t="n">
        <v>126</v>
      </c>
      <c r="P6702" s="0" t="n">
        <v>600</v>
      </c>
      <c r="Q6702" s="0" t="n">
        <v>2.2</v>
      </c>
      <c r="R6702" s="0" t="str">
        <f aca="false">INDEX(Lookup!$B$4:$B$18,MATCH(C6702,Lookup!$A$4:$A$18,0))</f>
        <v>India</v>
      </c>
      <c r="S6702" s="20" t="n">
        <f aca="false">INDEX(Lookup!$D$4:$D$18,MATCH(C6702,Lookup!$A$4:$A$18,0))</f>
        <v>0.012</v>
      </c>
      <c r="T6702" s="21" t="n">
        <f aca="false">ROUND(P6702*S6702,2)</f>
        <v>7.2</v>
      </c>
      <c r="U6702" s="21" t="n">
        <f aca="false">IF(T6702&lt;=10,1,IF(T6702&lt;=20,2,IF(T6702&lt;=30,3,IF(T6702&lt;=40,4,IF(T6702&lt;=50,5,IF(T6702&lt;=100,6,IF(T6702&lt;=250,7,8)))))))</f>
        <v>1</v>
      </c>
      <c r="V6702" s="21" t="n">
        <f aca="false">IF(AND(OR(Dashboard!$T$3="All",R6702=Dashboard!$T$3),OR(Dashboard!$T$4="All",D6702=Dashboard!$T$4)),1,0)</f>
        <v>1</v>
      </c>
      <c r="W6702" s="21" t="n">
        <f aca="false">IF(V6702=1,T6702+ROW()/10000000,0)</f>
        <v>7.2006702</v>
      </c>
    </row>
    <row r="6703" customFormat="false" ht="15" hidden="false" customHeight="false" outlineLevel="0" collapsed="false">
      <c r="A6703" s="0" t="n">
        <v>306476</v>
      </c>
      <c r="B6703" s="0" t="s">
        <v>14782</v>
      </c>
      <c r="C6703" s="0" t="n">
        <v>1</v>
      </c>
      <c r="D6703" s="0" t="s">
        <v>6924</v>
      </c>
      <c r="E6703" s="0" t="s">
        <v>14783</v>
      </c>
      <c r="F6703" s="0" t="s">
        <v>14637</v>
      </c>
      <c r="G6703" s="0" t="s">
        <v>14638</v>
      </c>
      <c r="H6703" s="0" t="s">
        <v>14784</v>
      </c>
      <c r="I6703" s="0" t="s">
        <v>2123</v>
      </c>
      <c r="J6703" s="0" t="s">
        <v>47</v>
      </c>
      <c r="K6703" s="0" t="s">
        <v>47</v>
      </c>
      <c r="L6703" s="0" t="s">
        <v>47</v>
      </c>
      <c r="M6703" s="0" t="s">
        <v>47</v>
      </c>
      <c r="N6703" s="0" t="n">
        <v>3</v>
      </c>
      <c r="O6703" s="0" t="n">
        <v>1980</v>
      </c>
      <c r="P6703" s="0" t="n">
        <v>1400</v>
      </c>
      <c r="Q6703" s="0" t="n">
        <v>4.1</v>
      </c>
      <c r="R6703" s="0" t="str">
        <f aca="false">INDEX(Lookup!$B$4:$B$18,MATCH(C6703,Lookup!$A$4:$A$18,0))</f>
        <v>India</v>
      </c>
      <c r="S6703" s="20" t="n">
        <f aca="false">INDEX(Lookup!$D$4:$D$18,MATCH(C6703,Lookup!$A$4:$A$18,0))</f>
        <v>0.012</v>
      </c>
      <c r="T6703" s="21" t="n">
        <f aca="false">ROUND(P6703*S6703,2)</f>
        <v>16.8</v>
      </c>
      <c r="U6703" s="21" t="n">
        <f aca="false">IF(T6703&lt;=10,1,IF(T6703&lt;=20,2,IF(T6703&lt;=30,3,IF(T6703&lt;=40,4,IF(T6703&lt;=50,5,IF(T6703&lt;=100,6,IF(T6703&lt;=250,7,8)))))))</f>
        <v>2</v>
      </c>
      <c r="V6703" s="21" t="n">
        <f aca="false">IF(AND(OR(Dashboard!$T$3="All",R6703=Dashboard!$T$3),OR(Dashboard!$T$4="All",D6703=Dashboard!$T$4)),1,0)</f>
        <v>1</v>
      </c>
      <c r="W6703" s="21" t="n">
        <f aca="false">IF(V6703=1,T6703+ROW()/10000000,0)</f>
        <v>16.8006703</v>
      </c>
    </row>
    <row r="6704" customFormat="false" ht="15" hidden="false" customHeight="false" outlineLevel="0" collapsed="false">
      <c r="A6704" s="0" t="n">
        <v>18369780</v>
      </c>
      <c r="B6704" s="0" t="s">
        <v>14785</v>
      </c>
      <c r="C6704" s="0" t="n">
        <v>1</v>
      </c>
      <c r="D6704" s="0" t="s">
        <v>6924</v>
      </c>
      <c r="E6704" s="0" t="s">
        <v>14786</v>
      </c>
      <c r="F6704" s="0" t="s">
        <v>14637</v>
      </c>
      <c r="G6704" s="0" t="s">
        <v>14638</v>
      </c>
      <c r="H6704" s="0" t="s">
        <v>14787</v>
      </c>
      <c r="I6704" s="0" t="s">
        <v>2123</v>
      </c>
      <c r="J6704" s="0" t="s">
        <v>46</v>
      </c>
      <c r="K6704" s="0" t="s">
        <v>46</v>
      </c>
      <c r="L6704" s="0" t="s">
        <v>47</v>
      </c>
      <c r="M6704" s="0" t="s">
        <v>47</v>
      </c>
      <c r="N6704" s="0" t="n">
        <v>3</v>
      </c>
      <c r="O6704" s="0" t="n">
        <v>91</v>
      </c>
      <c r="P6704" s="0" t="n">
        <v>1500</v>
      </c>
      <c r="Q6704" s="0" t="n">
        <v>4.2</v>
      </c>
      <c r="R6704" s="0" t="str">
        <f aca="false">INDEX(Lookup!$B$4:$B$18,MATCH(C6704,Lookup!$A$4:$A$18,0))</f>
        <v>India</v>
      </c>
      <c r="S6704" s="20" t="n">
        <f aca="false">INDEX(Lookup!$D$4:$D$18,MATCH(C6704,Lookup!$A$4:$A$18,0))</f>
        <v>0.012</v>
      </c>
      <c r="T6704" s="21" t="n">
        <f aca="false">ROUND(P6704*S6704,2)</f>
        <v>18</v>
      </c>
      <c r="U6704" s="21" t="n">
        <f aca="false">IF(T6704&lt;=10,1,IF(T6704&lt;=20,2,IF(T6704&lt;=30,3,IF(T6704&lt;=40,4,IF(T6704&lt;=50,5,IF(T6704&lt;=100,6,IF(T6704&lt;=250,7,8)))))))</f>
        <v>2</v>
      </c>
      <c r="V6704" s="21" t="n">
        <f aca="false">IF(AND(OR(Dashboard!$T$3="All",R6704=Dashboard!$T$3),OR(Dashboard!$T$4="All",D6704=Dashboard!$T$4)),1,0)</f>
        <v>1</v>
      </c>
      <c r="W6704" s="21" t="n">
        <f aca="false">IF(V6704=1,T6704+ROW()/10000000,0)</f>
        <v>18.0006704</v>
      </c>
    </row>
    <row r="6705" customFormat="false" ht="15" hidden="false" customHeight="false" outlineLevel="0" collapsed="false">
      <c r="A6705" s="0" t="n">
        <v>18412888</v>
      </c>
      <c r="B6705" s="0" t="s">
        <v>14788</v>
      </c>
      <c r="C6705" s="0" t="n">
        <v>1</v>
      </c>
      <c r="D6705" s="0" t="s">
        <v>6924</v>
      </c>
      <c r="E6705" s="0" t="s">
        <v>14714</v>
      </c>
      <c r="F6705" s="0" t="s">
        <v>14637</v>
      </c>
      <c r="G6705" s="0" t="s">
        <v>14638</v>
      </c>
      <c r="H6705" s="0" t="s">
        <v>14789</v>
      </c>
      <c r="I6705" s="0" t="s">
        <v>2123</v>
      </c>
      <c r="J6705" s="0" t="s">
        <v>46</v>
      </c>
      <c r="K6705" s="0" t="s">
        <v>47</v>
      </c>
      <c r="L6705" s="0" t="s">
        <v>47</v>
      </c>
      <c r="M6705" s="0" t="s">
        <v>47</v>
      </c>
      <c r="N6705" s="0" t="n">
        <v>3</v>
      </c>
      <c r="O6705" s="0" t="n">
        <v>115</v>
      </c>
      <c r="P6705" s="0" t="n">
        <v>1000</v>
      </c>
      <c r="Q6705" s="0" t="n">
        <v>4</v>
      </c>
      <c r="R6705" s="0" t="str">
        <f aca="false">INDEX(Lookup!$B$4:$B$18,MATCH(C6705,Lookup!$A$4:$A$18,0))</f>
        <v>India</v>
      </c>
      <c r="S6705" s="20" t="n">
        <f aca="false">INDEX(Lookup!$D$4:$D$18,MATCH(C6705,Lookup!$A$4:$A$18,0))</f>
        <v>0.012</v>
      </c>
      <c r="T6705" s="21" t="n">
        <f aca="false">ROUND(P6705*S6705,2)</f>
        <v>12</v>
      </c>
      <c r="U6705" s="21" t="n">
        <f aca="false">IF(T6705&lt;=10,1,IF(T6705&lt;=20,2,IF(T6705&lt;=30,3,IF(T6705&lt;=40,4,IF(T6705&lt;=50,5,IF(T6705&lt;=100,6,IF(T6705&lt;=250,7,8)))))))</f>
        <v>2</v>
      </c>
      <c r="V6705" s="21" t="n">
        <f aca="false">IF(AND(OR(Dashboard!$T$3="All",R6705=Dashboard!$T$3),OR(Dashboard!$T$4="All",D6705=Dashboard!$T$4)),1,0)</f>
        <v>1</v>
      </c>
      <c r="W6705" s="21" t="n">
        <f aca="false">IF(V6705=1,T6705+ROW()/10000000,0)</f>
        <v>12.0006705</v>
      </c>
    </row>
    <row r="6706" customFormat="false" ht="15" hidden="false" customHeight="false" outlineLevel="0" collapsed="false">
      <c r="A6706" s="0" t="n">
        <v>304233</v>
      </c>
      <c r="B6706" s="0" t="s">
        <v>14790</v>
      </c>
      <c r="C6706" s="0" t="n">
        <v>1</v>
      </c>
      <c r="D6706" s="0" t="s">
        <v>6924</v>
      </c>
      <c r="E6706" s="0" t="s">
        <v>14791</v>
      </c>
      <c r="F6706" s="0" t="s">
        <v>14637</v>
      </c>
      <c r="G6706" s="0" t="s">
        <v>14638</v>
      </c>
      <c r="H6706" s="0" t="s">
        <v>14792</v>
      </c>
      <c r="I6706" s="0" t="s">
        <v>2123</v>
      </c>
      <c r="J6706" s="0" t="s">
        <v>46</v>
      </c>
      <c r="K6706" s="0" t="s">
        <v>46</v>
      </c>
      <c r="L6706" s="0" t="s">
        <v>47</v>
      </c>
      <c r="M6706" s="0" t="s">
        <v>47</v>
      </c>
      <c r="N6706" s="0" t="n">
        <v>3</v>
      </c>
      <c r="O6706" s="0" t="n">
        <v>345</v>
      </c>
      <c r="P6706" s="0" t="n">
        <v>1350</v>
      </c>
      <c r="Q6706" s="0" t="n">
        <v>4</v>
      </c>
      <c r="R6706" s="0" t="str">
        <f aca="false">INDEX(Lookup!$B$4:$B$18,MATCH(C6706,Lookup!$A$4:$A$18,0))</f>
        <v>India</v>
      </c>
      <c r="S6706" s="20" t="n">
        <f aca="false">INDEX(Lookup!$D$4:$D$18,MATCH(C6706,Lookup!$A$4:$A$18,0))</f>
        <v>0.012</v>
      </c>
      <c r="T6706" s="21" t="n">
        <f aca="false">ROUND(P6706*S6706,2)</f>
        <v>16.2</v>
      </c>
      <c r="U6706" s="21" t="n">
        <f aca="false">IF(T6706&lt;=10,1,IF(T6706&lt;=20,2,IF(T6706&lt;=30,3,IF(T6706&lt;=40,4,IF(T6706&lt;=50,5,IF(T6706&lt;=100,6,IF(T6706&lt;=250,7,8)))))))</f>
        <v>2</v>
      </c>
      <c r="V6706" s="21" t="n">
        <f aca="false">IF(AND(OR(Dashboard!$T$3="All",R6706=Dashboard!$T$3),OR(Dashboard!$T$4="All",D6706=Dashboard!$T$4)),1,0)</f>
        <v>1</v>
      </c>
      <c r="W6706" s="21" t="n">
        <f aca="false">IF(V6706=1,T6706+ROW()/10000000,0)</f>
        <v>16.2006706</v>
      </c>
    </row>
    <row r="6707" customFormat="false" ht="15" hidden="false" customHeight="false" outlineLevel="0" collapsed="false">
      <c r="A6707" s="0" t="n">
        <v>18345778</v>
      </c>
      <c r="B6707" s="0" t="s">
        <v>10195</v>
      </c>
      <c r="C6707" s="0" t="n">
        <v>1</v>
      </c>
      <c r="D6707" s="0" t="s">
        <v>6924</v>
      </c>
      <c r="E6707" s="0" t="s">
        <v>14793</v>
      </c>
      <c r="F6707" s="0" t="s">
        <v>14637</v>
      </c>
      <c r="G6707" s="0" t="s">
        <v>14638</v>
      </c>
      <c r="H6707" s="0" t="s">
        <v>2158</v>
      </c>
      <c r="I6707" s="0" t="s">
        <v>2123</v>
      </c>
      <c r="J6707" s="0" t="s">
        <v>47</v>
      </c>
      <c r="K6707" s="0" t="s">
        <v>46</v>
      </c>
      <c r="L6707" s="0" t="s">
        <v>47</v>
      </c>
      <c r="M6707" s="0" t="s">
        <v>47</v>
      </c>
      <c r="N6707" s="0" t="n">
        <v>2</v>
      </c>
      <c r="O6707" s="0" t="n">
        <v>229</v>
      </c>
      <c r="P6707" s="0" t="n">
        <v>700</v>
      </c>
      <c r="Q6707" s="0" t="n">
        <v>4.4</v>
      </c>
      <c r="R6707" s="0" t="str">
        <f aca="false">INDEX(Lookup!$B$4:$B$18,MATCH(C6707,Lookup!$A$4:$A$18,0))</f>
        <v>India</v>
      </c>
      <c r="S6707" s="20" t="n">
        <f aca="false">INDEX(Lookup!$D$4:$D$18,MATCH(C6707,Lookup!$A$4:$A$18,0))</f>
        <v>0.012</v>
      </c>
      <c r="T6707" s="21" t="n">
        <f aca="false">ROUND(P6707*S6707,2)</f>
        <v>8.4</v>
      </c>
      <c r="U6707" s="21" t="n">
        <f aca="false">IF(T6707&lt;=10,1,IF(T6707&lt;=20,2,IF(T6707&lt;=30,3,IF(T6707&lt;=40,4,IF(T6707&lt;=50,5,IF(T6707&lt;=100,6,IF(T6707&lt;=250,7,8)))))))</f>
        <v>1</v>
      </c>
      <c r="V6707" s="21" t="n">
        <f aca="false">IF(AND(OR(Dashboard!$T$3="All",R6707=Dashboard!$T$3),OR(Dashboard!$T$4="All",D6707=Dashboard!$T$4)),1,0)</f>
        <v>1</v>
      </c>
      <c r="W6707" s="21" t="n">
        <f aca="false">IF(V6707=1,T6707+ROW()/10000000,0)</f>
        <v>8.4006707</v>
      </c>
    </row>
    <row r="6708" customFormat="false" ht="15" hidden="false" customHeight="false" outlineLevel="0" collapsed="false">
      <c r="A6708" s="0" t="n">
        <v>18430901</v>
      </c>
      <c r="B6708" s="0" t="s">
        <v>14794</v>
      </c>
      <c r="C6708" s="0" t="n">
        <v>1</v>
      </c>
      <c r="D6708" s="0" t="s">
        <v>6924</v>
      </c>
      <c r="E6708" s="0" t="s">
        <v>14795</v>
      </c>
      <c r="F6708" s="0" t="s">
        <v>14637</v>
      </c>
      <c r="G6708" s="0" t="s">
        <v>14638</v>
      </c>
      <c r="H6708" s="0" t="s">
        <v>10400</v>
      </c>
      <c r="I6708" s="0" t="s">
        <v>2123</v>
      </c>
      <c r="J6708" s="0" t="s">
        <v>46</v>
      </c>
      <c r="K6708" s="0" t="s">
        <v>47</v>
      </c>
      <c r="L6708" s="0" t="s">
        <v>47</v>
      </c>
      <c r="M6708" s="0" t="s">
        <v>47</v>
      </c>
      <c r="N6708" s="0" t="n">
        <v>2</v>
      </c>
      <c r="O6708" s="0" t="n">
        <v>153</v>
      </c>
      <c r="P6708" s="0" t="n">
        <v>800</v>
      </c>
      <c r="Q6708" s="0" t="n">
        <v>4.4</v>
      </c>
      <c r="R6708" s="0" t="str">
        <f aca="false">INDEX(Lookup!$B$4:$B$18,MATCH(C6708,Lookup!$A$4:$A$18,0))</f>
        <v>India</v>
      </c>
      <c r="S6708" s="20" t="n">
        <f aca="false">INDEX(Lookup!$D$4:$D$18,MATCH(C6708,Lookup!$A$4:$A$18,0))</f>
        <v>0.012</v>
      </c>
      <c r="T6708" s="21" t="n">
        <f aca="false">ROUND(P6708*S6708,2)</f>
        <v>9.6</v>
      </c>
      <c r="U6708" s="21" t="n">
        <f aca="false">IF(T6708&lt;=10,1,IF(T6708&lt;=20,2,IF(T6708&lt;=30,3,IF(T6708&lt;=40,4,IF(T6708&lt;=50,5,IF(T6708&lt;=100,6,IF(T6708&lt;=250,7,8)))))))</f>
        <v>1</v>
      </c>
      <c r="V6708" s="21" t="n">
        <f aca="false">IF(AND(OR(Dashboard!$T$3="All",R6708=Dashboard!$T$3),OR(Dashboard!$T$4="All",D6708=Dashboard!$T$4)),1,0)</f>
        <v>1</v>
      </c>
      <c r="W6708" s="21" t="n">
        <f aca="false">IF(V6708=1,T6708+ROW()/10000000,0)</f>
        <v>9.6006708</v>
      </c>
    </row>
    <row r="6709" customFormat="false" ht="15" hidden="false" customHeight="false" outlineLevel="0" collapsed="false">
      <c r="A6709" s="0" t="n">
        <v>18427236</v>
      </c>
      <c r="B6709" s="0" t="s">
        <v>10820</v>
      </c>
      <c r="C6709" s="0" t="n">
        <v>1</v>
      </c>
      <c r="D6709" s="0" t="s">
        <v>6924</v>
      </c>
      <c r="E6709" s="0" t="s">
        <v>14796</v>
      </c>
      <c r="F6709" s="0" t="s">
        <v>14637</v>
      </c>
      <c r="G6709" s="0" t="s">
        <v>14638</v>
      </c>
      <c r="H6709" s="0" t="s">
        <v>3258</v>
      </c>
      <c r="I6709" s="0" t="s">
        <v>2123</v>
      </c>
      <c r="J6709" s="0" t="s">
        <v>47</v>
      </c>
      <c r="K6709" s="0" t="s">
        <v>46</v>
      </c>
      <c r="L6709" s="0" t="s">
        <v>47</v>
      </c>
      <c r="M6709" s="0" t="s">
        <v>47</v>
      </c>
      <c r="N6709" s="0" t="n">
        <v>1</v>
      </c>
      <c r="O6709" s="0" t="n">
        <v>89</v>
      </c>
      <c r="P6709" s="0" t="n">
        <v>300</v>
      </c>
      <c r="Q6709" s="0" t="n">
        <v>4.2</v>
      </c>
      <c r="R6709" s="0" t="str">
        <f aca="false">INDEX(Lookup!$B$4:$B$18,MATCH(C6709,Lookup!$A$4:$A$18,0))</f>
        <v>India</v>
      </c>
      <c r="S6709" s="20" t="n">
        <f aca="false">INDEX(Lookup!$D$4:$D$18,MATCH(C6709,Lookup!$A$4:$A$18,0))</f>
        <v>0.012</v>
      </c>
      <c r="T6709" s="21" t="n">
        <f aca="false">ROUND(P6709*S6709,2)</f>
        <v>3.6</v>
      </c>
      <c r="U6709" s="21" t="n">
        <f aca="false">IF(T6709&lt;=10,1,IF(T6709&lt;=20,2,IF(T6709&lt;=30,3,IF(T6709&lt;=40,4,IF(T6709&lt;=50,5,IF(T6709&lt;=100,6,IF(T6709&lt;=250,7,8)))))))</f>
        <v>1</v>
      </c>
      <c r="V6709" s="21" t="n">
        <f aca="false">IF(AND(OR(Dashboard!$T$3="All",R6709=Dashboard!$T$3),OR(Dashboard!$T$4="All",D6709=Dashboard!$T$4)),1,0)</f>
        <v>1</v>
      </c>
      <c r="W6709" s="21" t="n">
        <f aca="false">IF(V6709=1,T6709+ROW()/10000000,0)</f>
        <v>3.6006709</v>
      </c>
    </row>
    <row r="6710" customFormat="false" ht="15" hidden="false" customHeight="false" outlineLevel="0" collapsed="false">
      <c r="A6710" s="0" t="n">
        <v>18441764</v>
      </c>
      <c r="B6710" s="0" t="s">
        <v>14797</v>
      </c>
      <c r="C6710" s="0" t="n">
        <v>1</v>
      </c>
      <c r="D6710" s="0" t="s">
        <v>6924</v>
      </c>
      <c r="E6710" s="0" t="s">
        <v>14798</v>
      </c>
      <c r="F6710" s="0" t="s">
        <v>14637</v>
      </c>
      <c r="G6710" s="0" t="s">
        <v>14638</v>
      </c>
      <c r="H6710" s="0" t="s">
        <v>2359</v>
      </c>
      <c r="I6710" s="0" t="s">
        <v>2123</v>
      </c>
      <c r="J6710" s="0" t="s">
        <v>46</v>
      </c>
      <c r="K6710" s="0" t="s">
        <v>47</v>
      </c>
      <c r="L6710" s="0" t="s">
        <v>47</v>
      </c>
      <c r="M6710" s="0" t="s">
        <v>47</v>
      </c>
      <c r="N6710" s="0" t="n">
        <v>3</v>
      </c>
      <c r="O6710" s="0" t="n">
        <v>60</v>
      </c>
      <c r="P6710" s="0" t="n">
        <v>1200</v>
      </c>
      <c r="Q6710" s="0" t="n">
        <v>4</v>
      </c>
      <c r="R6710" s="0" t="str">
        <f aca="false">INDEX(Lookup!$B$4:$B$18,MATCH(C6710,Lookup!$A$4:$A$18,0))</f>
        <v>India</v>
      </c>
      <c r="S6710" s="20" t="n">
        <f aca="false">INDEX(Lookup!$D$4:$D$18,MATCH(C6710,Lookup!$A$4:$A$18,0))</f>
        <v>0.012</v>
      </c>
      <c r="T6710" s="21" t="n">
        <f aca="false">ROUND(P6710*S6710,2)</f>
        <v>14.4</v>
      </c>
      <c r="U6710" s="21" t="n">
        <f aca="false">IF(T6710&lt;=10,1,IF(T6710&lt;=20,2,IF(T6710&lt;=30,3,IF(T6710&lt;=40,4,IF(T6710&lt;=50,5,IF(T6710&lt;=100,6,IF(T6710&lt;=250,7,8)))))))</f>
        <v>2</v>
      </c>
      <c r="V6710" s="21" t="n">
        <f aca="false">IF(AND(OR(Dashboard!$T$3="All",R6710=Dashboard!$T$3),OR(Dashboard!$T$4="All",D6710=Dashboard!$T$4)),1,0)</f>
        <v>1</v>
      </c>
      <c r="W6710" s="21" t="n">
        <f aca="false">IF(V6710=1,T6710+ROW()/10000000,0)</f>
        <v>14.400671</v>
      </c>
    </row>
    <row r="6711" customFormat="false" ht="15" hidden="false" customHeight="false" outlineLevel="0" collapsed="false">
      <c r="A6711" s="0" t="n">
        <v>312476</v>
      </c>
      <c r="B6711" s="0" t="s">
        <v>14799</v>
      </c>
      <c r="C6711" s="0" t="n">
        <v>1</v>
      </c>
      <c r="D6711" s="0" t="s">
        <v>6924</v>
      </c>
      <c r="E6711" s="0" t="s">
        <v>14800</v>
      </c>
      <c r="F6711" s="0" t="s">
        <v>14637</v>
      </c>
      <c r="G6711" s="0" t="s">
        <v>14638</v>
      </c>
      <c r="H6711" s="0" t="s">
        <v>2802</v>
      </c>
      <c r="I6711" s="0" t="s">
        <v>2123</v>
      </c>
      <c r="J6711" s="0" t="s">
        <v>47</v>
      </c>
      <c r="K6711" s="0" t="s">
        <v>47</v>
      </c>
      <c r="L6711" s="0" t="s">
        <v>47</v>
      </c>
      <c r="M6711" s="0" t="s">
        <v>47</v>
      </c>
      <c r="N6711" s="0" t="n">
        <v>3</v>
      </c>
      <c r="O6711" s="0" t="n">
        <v>1636</v>
      </c>
      <c r="P6711" s="0" t="n">
        <v>1300</v>
      </c>
      <c r="Q6711" s="0" t="n">
        <v>4.4</v>
      </c>
      <c r="R6711" s="0" t="str">
        <f aca="false">INDEX(Lookup!$B$4:$B$18,MATCH(C6711,Lookup!$A$4:$A$18,0))</f>
        <v>India</v>
      </c>
      <c r="S6711" s="20" t="n">
        <f aca="false">INDEX(Lookup!$D$4:$D$18,MATCH(C6711,Lookup!$A$4:$A$18,0))</f>
        <v>0.012</v>
      </c>
      <c r="T6711" s="21" t="n">
        <f aca="false">ROUND(P6711*S6711,2)</f>
        <v>15.6</v>
      </c>
      <c r="U6711" s="21" t="n">
        <f aca="false">IF(T6711&lt;=10,1,IF(T6711&lt;=20,2,IF(T6711&lt;=30,3,IF(T6711&lt;=40,4,IF(T6711&lt;=50,5,IF(T6711&lt;=100,6,IF(T6711&lt;=250,7,8)))))))</f>
        <v>2</v>
      </c>
      <c r="V6711" s="21" t="n">
        <f aca="false">IF(AND(OR(Dashboard!$T$3="All",R6711=Dashboard!$T$3),OR(Dashboard!$T$4="All",D6711=Dashboard!$T$4)),1,0)</f>
        <v>1</v>
      </c>
      <c r="W6711" s="21" t="n">
        <f aca="false">IF(V6711=1,T6711+ROW()/10000000,0)</f>
        <v>15.6006711</v>
      </c>
    </row>
    <row r="6712" customFormat="false" ht="15" hidden="false" customHeight="false" outlineLevel="0" collapsed="false">
      <c r="A6712" s="0" t="n">
        <v>18421044</v>
      </c>
      <c r="B6712" s="0" t="s">
        <v>10163</v>
      </c>
      <c r="C6712" s="0" t="n">
        <v>1</v>
      </c>
      <c r="D6712" s="0" t="s">
        <v>6924</v>
      </c>
      <c r="E6712" s="0" t="s">
        <v>14638</v>
      </c>
      <c r="F6712" s="0" t="s">
        <v>14637</v>
      </c>
      <c r="G6712" s="0" t="s">
        <v>14638</v>
      </c>
      <c r="H6712" s="0" t="s">
        <v>10164</v>
      </c>
      <c r="I6712" s="0" t="s">
        <v>2123</v>
      </c>
      <c r="J6712" s="0" t="s">
        <v>47</v>
      </c>
      <c r="K6712" s="0" t="s">
        <v>46</v>
      </c>
      <c r="L6712" s="0" t="s">
        <v>47</v>
      </c>
      <c r="M6712" s="0" t="s">
        <v>47</v>
      </c>
      <c r="N6712" s="0" t="n">
        <v>2</v>
      </c>
      <c r="O6712" s="0" t="n">
        <v>58</v>
      </c>
      <c r="P6712" s="0" t="n">
        <v>800</v>
      </c>
      <c r="Q6712" s="0" t="n">
        <v>4.3</v>
      </c>
      <c r="R6712" s="0" t="str">
        <f aca="false">INDEX(Lookup!$B$4:$B$18,MATCH(C6712,Lookup!$A$4:$A$18,0))</f>
        <v>India</v>
      </c>
      <c r="S6712" s="20" t="n">
        <f aca="false">INDEX(Lookup!$D$4:$D$18,MATCH(C6712,Lookup!$A$4:$A$18,0))</f>
        <v>0.012</v>
      </c>
      <c r="T6712" s="21" t="n">
        <f aca="false">ROUND(P6712*S6712,2)</f>
        <v>9.6</v>
      </c>
      <c r="U6712" s="21" t="n">
        <f aca="false">IF(T6712&lt;=10,1,IF(T6712&lt;=20,2,IF(T6712&lt;=30,3,IF(T6712&lt;=40,4,IF(T6712&lt;=50,5,IF(T6712&lt;=100,6,IF(T6712&lt;=250,7,8)))))))</f>
        <v>1</v>
      </c>
      <c r="V6712" s="21" t="n">
        <f aca="false">IF(AND(OR(Dashboard!$T$3="All",R6712=Dashboard!$T$3),OR(Dashboard!$T$4="All",D6712=Dashboard!$T$4)),1,0)</f>
        <v>1</v>
      </c>
      <c r="W6712" s="21" t="n">
        <f aca="false">IF(V6712=1,T6712+ROW()/10000000,0)</f>
        <v>9.6006712</v>
      </c>
    </row>
    <row r="6713" customFormat="false" ht="15" hidden="false" customHeight="false" outlineLevel="0" collapsed="false">
      <c r="A6713" s="0" t="n">
        <v>18252401</v>
      </c>
      <c r="B6713" s="0" t="s">
        <v>14801</v>
      </c>
      <c r="C6713" s="0" t="n">
        <v>1</v>
      </c>
      <c r="D6713" s="0" t="s">
        <v>6924</v>
      </c>
      <c r="E6713" s="0" t="s">
        <v>14802</v>
      </c>
      <c r="F6713" s="0" t="s">
        <v>14637</v>
      </c>
      <c r="G6713" s="0" t="s">
        <v>14638</v>
      </c>
      <c r="H6713" s="0" t="s">
        <v>14803</v>
      </c>
      <c r="I6713" s="0" t="s">
        <v>2123</v>
      </c>
      <c r="J6713" s="0" t="s">
        <v>46</v>
      </c>
      <c r="K6713" s="0" t="s">
        <v>47</v>
      </c>
      <c r="L6713" s="0" t="s">
        <v>47</v>
      </c>
      <c r="M6713" s="0" t="s">
        <v>47</v>
      </c>
      <c r="N6713" s="0" t="n">
        <v>3</v>
      </c>
      <c r="O6713" s="0" t="n">
        <v>676</v>
      </c>
      <c r="P6713" s="0" t="n">
        <v>1100</v>
      </c>
      <c r="Q6713" s="0" t="n">
        <v>4.4</v>
      </c>
      <c r="R6713" s="0" t="str">
        <f aca="false">INDEX(Lookup!$B$4:$B$18,MATCH(C6713,Lookup!$A$4:$A$18,0))</f>
        <v>India</v>
      </c>
      <c r="S6713" s="20" t="n">
        <f aca="false">INDEX(Lookup!$D$4:$D$18,MATCH(C6713,Lookup!$A$4:$A$18,0))</f>
        <v>0.012</v>
      </c>
      <c r="T6713" s="21" t="n">
        <f aca="false">ROUND(P6713*S6713,2)</f>
        <v>13.2</v>
      </c>
      <c r="U6713" s="21" t="n">
        <f aca="false">IF(T6713&lt;=10,1,IF(T6713&lt;=20,2,IF(T6713&lt;=30,3,IF(T6713&lt;=40,4,IF(T6713&lt;=50,5,IF(T6713&lt;=100,6,IF(T6713&lt;=250,7,8)))))))</f>
        <v>2</v>
      </c>
      <c r="V6713" s="21" t="n">
        <f aca="false">IF(AND(OR(Dashboard!$T$3="All",R6713=Dashboard!$T$3),OR(Dashboard!$T$4="All",D6713=Dashboard!$T$4)),1,0)</f>
        <v>1</v>
      </c>
      <c r="W6713" s="21" t="n">
        <f aca="false">IF(V6713=1,T6713+ROW()/10000000,0)</f>
        <v>13.2006713</v>
      </c>
    </row>
    <row r="6714" customFormat="false" ht="15" hidden="false" customHeight="false" outlineLevel="0" collapsed="false">
      <c r="A6714" s="0" t="n">
        <v>3077</v>
      </c>
      <c r="B6714" s="0" t="s">
        <v>2691</v>
      </c>
      <c r="C6714" s="0" t="n">
        <v>1</v>
      </c>
      <c r="D6714" s="0" t="s">
        <v>6924</v>
      </c>
      <c r="E6714" s="0" t="s">
        <v>14804</v>
      </c>
      <c r="F6714" s="0" t="s">
        <v>14637</v>
      </c>
      <c r="G6714" s="0" t="s">
        <v>14638</v>
      </c>
      <c r="H6714" s="0" t="s">
        <v>4566</v>
      </c>
      <c r="I6714" s="0" t="s">
        <v>2123</v>
      </c>
      <c r="J6714" s="0" t="s">
        <v>47</v>
      </c>
      <c r="K6714" s="0" t="s">
        <v>47</v>
      </c>
      <c r="L6714" s="0" t="s">
        <v>47</v>
      </c>
      <c r="M6714" s="0" t="s">
        <v>47</v>
      </c>
      <c r="N6714" s="0" t="n">
        <v>3</v>
      </c>
      <c r="O6714" s="0" t="n">
        <v>2514</v>
      </c>
      <c r="P6714" s="0" t="n">
        <v>1500</v>
      </c>
      <c r="Q6714" s="0" t="n">
        <v>4.1</v>
      </c>
      <c r="R6714" s="0" t="str">
        <f aca="false">INDEX(Lookup!$B$4:$B$18,MATCH(C6714,Lookup!$A$4:$A$18,0))</f>
        <v>India</v>
      </c>
      <c r="S6714" s="20" t="n">
        <f aca="false">INDEX(Lookup!$D$4:$D$18,MATCH(C6714,Lookup!$A$4:$A$18,0))</f>
        <v>0.012</v>
      </c>
      <c r="T6714" s="21" t="n">
        <f aca="false">ROUND(P6714*S6714,2)</f>
        <v>18</v>
      </c>
      <c r="U6714" s="21" t="n">
        <f aca="false">IF(T6714&lt;=10,1,IF(T6714&lt;=20,2,IF(T6714&lt;=30,3,IF(T6714&lt;=40,4,IF(T6714&lt;=50,5,IF(T6714&lt;=100,6,IF(T6714&lt;=250,7,8)))))))</f>
        <v>2</v>
      </c>
      <c r="V6714" s="21" t="n">
        <f aca="false">IF(AND(OR(Dashboard!$T$3="All",R6714=Dashboard!$T$3),OR(Dashboard!$T$4="All",D6714=Dashboard!$T$4)),1,0)</f>
        <v>1</v>
      </c>
      <c r="W6714" s="21" t="n">
        <f aca="false">IF(V6714=1,T6714+ROW()/10000000,0)</f>
        <v>18.0006714</v>
      </c>
    </row>
    <row r="6715" customFormat="false" ht="15" hidden="false" customHeight="false" outlineLevel="0" collapsed="false">
      <c r="A6715" s="0" t="n">
        <v>300416</v>
      </c>
      <c r="B6715" s="0" t="s">
        <v>14805</v>
      </c>
      <c r="C6715" s="0" t="n">
        <v>1</v>
      </c>
      <c r="D6715" s="0" t="s">
        <v>6924</v>
      </c>
      <c r="E6715" s="0" t="s">
        <v>14806</v>
      </c>
      <c r="F6715" s="0" t="s">
        <v>14637</v>
      </c>
      <c r="G6715" s="0" t="s">
        <v>14638</v>
      </c>
      <c r="H6715" s="0" t="s">
        <v>2367</v>
      </c>
      <c r="I6715" s="0" t="s">
        <v>2123</v>
      </c>
      <c r="J6715" s="0" t="s">
        <v>47</v>
      </c>
      <c r="K6715" s="0" t="s">
        <v>47</v>
      </c>
      <c r="L6715" s="0" t="s">
        <v>47</v>
      </c>
      <c r="M6715" s="0" t="s">
        <v>47</v>
      </c>
      <c r="N6715" s="0" t="n">
        <v>1</v>
      </c>
      <c r="O6715" s="0" t="n">
        <v>220</v>
      </c>
      <c r="P6715" s="0" t="n">
        <v>200</v>
      </c>
      <c r="Q6715" s="0" t="n">
        <v>4</v>
      </c>
      <c r="R6715" s="0" t="str">
        <f aca="false">INDEX(Lookup!$B$4:$B$18,MATCH(C6715,Lookup!$A$4:$A$18,0))</f>
        <v>India</v>
      </c>
      <c r="S6715" s="20" t="n">
        <f aca="false">INDEX(Lookup!$D$4:$D$18,MATCH(C6715,Lookup!$A$4:$A$18,0))</f>
        <v>0.012</v>
      </c>
      <c r="T6715" s="21" t="n">
        <f aca="false">ROUND(P6715*S6715,2)</f>
        <v>2.4</v>
      </c>
      <c r="U6715" s="21" t="n">
        <f aca="false">IF(T6715&lt;=10,1,IF(T6715&lt;=20,2,IF(T6715&lt;=30,3,IF(T6715&lt;=40,4,IF(T6715&lt;=50,5,IF(T6715&lt;=100,6,IF(T6715&lt;=250,7,8)))))))</f>
        <v>1</v>
      </c>
      <c r="V6715" s="21" t="n">
        <f aca="false">IF(AND(OR(Dashboard!$T$3="All",R6715=Dashboard!$T$3),OR(Dashboard!$T$4="All",D6715=Dashboard!$T$4)),1,0)</f>
        <v>1</v>
      </c>
      <c r="W6715" s="21" t="n">
        <f aca="false">IF(V6715=1,T6715+ROW()/10000000,0)</f>
        <v>2.4006715</v>
      </c>
    </row>
    <row r="6716" customFormat="false" ht="15" hidden="false" customHeight="false" outlineLevel="0" collapsed="false">
      <c r="A6716" s="0" t="n">
        <v>18415387</v>
      </c>
      <c r="B6716" s="0" t="s">
        <v>14807</v>
      </c>
      <c r="C6716" s="0" t="n">
        <v>1</v>
      </c>
      <c r="D6716" s="0" t="s">
        <v>6924</v>
      </c>
      <c r="E6716" s="0" t="s">
        <v>14808</v>
      </c>
      <c r="F6716" s="0" t="s">
        <v>14637</v>
      </c>
      <c r="G6716" s="0" t="s">
        <v>14638</v>
      </c>
      <c r="H6716" s="0" t="s">
        <v>14809</v>
      </c>
      <c r="I6716" s="0" t="s">
        <v>2123</v>
      </c>
      <c r="J6716" s="0" t="s">
        <v>46</v>
      </c>
      <c r="K6716" s="0" t="s">
        <v>47</v>
      </c>
      <c r="L6716" s="0" t="s">
        <v>47</v>
      </c>
      <c r="M6716" s="0" t="s">
        <v>47</v>
      </c>
      <c r="N6716" s="0" t="n">
        <v>3</v>
      </c>
      <c r="O6716" s="0" t="n">
        <v>163</v>
      </c>
      <c r="P6716" s="0" t="n">
        <v>1000</v>
      </c>
      <c r="Q6716" s="0" t="n">
        <v>4.1</v>
      </c>
      <c r="R6716" s="0" t="str">
        <f aca="false">INDEX(Lookup!$B$4:$B$18,MATCH(C6716,Lookup!$A$4:$A$18,0))</f>
        <v>India</v>
      </c>
      <c r="S6716" s="20" t="n">
        <f aca="false">INDEX(Lookup!$D$4:$D$18,MATCH(C6716,Lookup!$A$4:$A$18,0))</f>
        <v>0.012</v>
      </c>
      <c r="T6716" s="21" t="n">
        <f aca="false">ROUND(P6716*S6716,2)</f>
        <v>12</v>
      </c>
      <c r="U6716" s="21" t="n">
        <f aca="false">IF(T6716&lt;=10,1,IF(T6716&lt;=20,2,IF(T6716&lt;=30,3,IF(T6716&lt;=40,4,IF(T6716&lt;=50,5,IF(T6716&lt;=100,6,IF(T6716&lt;=250,7,8)))))))</f>
        <v>2</v>
      </c>
      <c r="V6716" s="21" t="n">
        <f aca="false">IF(AND(OR(Dashboard!$T$3="All",R6716=Dashboard!$T$3),OR(Dashboard!$T$4="All",D6716=Dashboard!$T$4)),1,0)</f>
        <v>1</v>
      </c>
      <c r="W6716" s="21" t="n">
        <f aca="false">IF(V6716=1,T6716+ROW()/10000000,0)</f>
        <v>12.0006716</v>
      </c>
    </row>
    <row r="6717" customFormat="false" ht="15" hidden="false" customHeight="false" outlineLevel="0" collapsed="false">
      <c r="A6717" s="0" t="n">
        <v>18322621</v>
      </c>
      <c r="B6717" s="0" t="s">
        <v>14810</v>
      </c>
      <c r="C6717" s="0" t="n">
        <v>1</v>
      </c>
      <c r="D6717" s="0" t="s">
        <v>6924</v>
      </c>
      <c r="E6717" s="0" t="s">
        <v>14811</v>
      </c>
      <c r="F6717" s="0" t="s">
        <v>14637</v>
      </c>
      <c r="G6717" s="0" t="s">
        <v>14638</v>
      </c>
      <c r="H6717" s="0" t="s">
        <v>3767</v>
      </c>
      <c r="I6717" s="0" t="s">
        <v>2123</v>
      </c>
      <c r="J6717" s="0" t="s">
        <v>46</v>
      </c>
      <c r="K6717" s="0" t="s">
        <v>46</v>
      </c>
      <c r="L6717" s="0" t="s">
        <v>47</v>
      </c>
      <c r="M6717" s="0" t="s">
        <v>47</v>
      </c>
      <c r="N6717" s="0" t="n">
        <v>3</v>
      </c>
      <c r="O6717" s="0" t="n">
        <v>129</v>
      </c>
      <c r="P6717" s="0" t="n">
        <v>1300</v>
      </c>
      <c r="Q6717" s="0" t="n">
        <v>4</v>
      </c>
      <c r="R6717" s="0" t="str">
        <f aca="false">INDEX(Lookup!$B$4:$B$18,MATCH(C6717,Lookup!$A$4:$A$18,0))</f>
        <v>India</v>
      </c>
      <c r="S6717" s="20" t="n">
        <f aca="false">INDEX(Lookup!$D$4:$D$18,MATCH(C6717,Lookup!$A$4:$A$18,0))</f>
        <v>0.012</v>
      </c>
      <c r="T6717" s="21" t="n">
        <f aca="false">ROUND(P6717*S6717,2)</f>
        <v>15.6</v>
      </c>
      <c r="U6717" s="21" t="n">
        <f aca="false">IF(T6717&lt;=10,1,IF(T6717&lt;=20,2,IF(T6717&lt;=30,3,IF(T6717&lt;=40,4,IF(T6717&lt;=50,5,IF(T6717&lt;=100,6,IF(T6717&lt;=250,7,8)))))))</f>
        <v>2</v>
      </c>
      <c r="V6717" s="21" t="n">
        <f aca="false">IF(AND(OR(Dashboard!$T$3="All",R6717=Dashboard!$T$3),OR(Dashboard!$T$4="All",D6717=Dashboard!$T$4)),1,0)</f>
        <v>1</v>
      </c>
      <c r="W6717" s="21" t="n">
        <f aca="false">IF(V6717=1,T6717+ROW()/10000000,0)</f>
        <v>15.6006717</v>
      </c>
    </row>
    <row r="6718" customFormat="false" ht="15" hidden="false" customHeight="false" outlineLevel="0" collapsed="false">
      <c r="A6718" s="0" t="n">
        <v>18432011</v>
      </c>
      <c r="B6718" s="0" t="s">
        <v>4414</v>
      </c>
      <c r="C6718" s="0" t="n">
        <v>1</v>
      </c>
      <c r="D6718" s="0" t="s">
        <v>6924</v>
      </c>
      <c r="E6718" s="0" t="s">
        <v>14812</v>
      </c>
      <c r="F6718" s="0" t="s">
        <v>14637</v>
      </c>
      <c r="G6718" s="0" t="s">
        <v>14638</v>
      </c>
      <c r="H6718" s="0" t="s">
        <v>4415</v>
      </c>
      <c r="I6718" s="0" t="s">
        <v>2123</v>
      </c>
      <c r="J6718" s="0" t="s">
        <v>47</v>
      </c>
      <c r="K6718" s="0" t="s">
        <v>47</v>
      </c>
      <c r="L6718" s="0" t="s">
        <v>47</v>
      </c>
      <c r="M6718" s="0" t="s">
        <v>47</v>
      </c>
      <c r="N6718" s="0" t="n">
        <v>2</v>
      </c>
      <c r="O6718" s="0" t="n">
        <v>31</v>
      </c>
      <c r="P6718" s="0" t="n">
        <v>700</v>
      </c>
      <c r="Q6718" s="0" t="n">
        <v>4.1</v>
      </c>
      <c r="R6718" s="0" t="str">
        <f aca="false">INDEX(Lookup!$B$4:$B$18,MATCH(C6718,Lookup!$A$4:$A$18,0))</f>
        <v>India</v>
      </c>
      <c r="S6718" s="20" t="n">
        <f aca="false">INDEX(Lookup!$D$4:$D$18,MATCH(C6718,Lookup!$A$4:$A$18,0))</f>
        <v>0.012</v>
      </c>
      <c r="T6718" s="21" t="n">
        <f aca="false">ROUND(P6718*S6718,2)</f>
        <v>8.4</v>
      </c>
      <c r="U6718" s="21" t="n">
        <f aca="false">IF(T6718&lt;=10,1,IF(T6718&lt;=20,2,IF(T6718&lt;=30,3,IF(T6718&lt;=40,4,IF(T6718&lt;=50,5,IF(T6718&lt;=100,6,IF(T6718&lt;=250,7,8)))))))</f>
        <v>1</v>
      </c>
      <c r="V6718" s="21" t="n">
        <f aca="false">IF(AND(OR(Dashboard!$T$3="All",R6718=Dashboard!$T$3),OR(Dashboard!$T$4="All",D6718=Dashboard!$T$4)),1,0)</f>
        <v>1</v>
      </c>
      <c r="W6718" s="21" t="n">
        <f aca="false">IF(V6718=1,T6718+ROW()/10000000,0)</f>
        <v>8.4006718</v>
      </c>
    </row>
    <row r="6719" customFormat="false" ht="15" hidden="false" customHeight="false" outlineLevel="0" collapsed="false">
      <c r="A6719" s="0" t="n">
        <v>18254514</v>
      </c>
      <c r="B6719" s="0" t="s">
        <v>14813</v>
      </c>
      <c r="C6719" s="0" t="n">
        <v>1</v>
      </c>
      <c r="D6719" s="0" t="s">
        <v>6924</v>
      </c>
      <c r="E6719" s="0" t="s">
        <v>14814</v>
      </c>
      <c r="F6719" s="0" t="s">
        <v>14637</v>
      </c>
      <c r="G6719" s="0" t="s">
        <v>14638</v>
      </c>
      <c r="H6719" s="0" t="s">
        <v>9244</v>
      </c>
      <c r="I6719" s="0" t="s">
        <v>2123</v>
      </c>
      <c r="J6719" s="0" t="s">
        <v>47</v>
      </c>
      <c r="K6719" s="0" t="s">
        <v>47</v>
      </c>
      <c r="L6719" s="0" t="s">
        <v>47</v>
      </c>
      <c r="M6719" s="0" t="s">
        <v>47</v>
      </c>
      <c r="N6719" s="0" t="n">
        <v>3</v>
      </c>
      <c r="O6719" s="0" t="n">
        <v>289</v>
      </c>
      <c r="P6719" s="0" t="n">
        <v>1300</v>
      </c>
      <c r="Q6719" s="0" t="n">
        <v>4.2</v>
      </c>
      <c r="R6719" s="0" t="str">
        <f aca="false">INDEX(Lookup!$B$4:$B$18,MATCH(C6719,Lookup!$A$4:$A$18,0))</f>
        <v>India</v>
      </c>
      <c r="S6719" s="20" t="n">
        <f aca="false">INDEX(Lookup!$D$4:$D$18,MATCH(C6719,Lookup!$A$4:$A$18,0))</f>
        <v>0.012</v>
      </c>
      <c r="T6719" s="21" t="n">
        <f aca="false">ROUND(P6719*S6719,2)</f>
        <v>15.6</v>
      </c>
      <c r="U6719" s="21" t="n">
        <f aca="false">IF(T6719&lt;=10,1,IF(T6719&lt;=20,2,IF(T6719&lt;=30,3,IF(T6719&lt;=40,4,IF(T6719&lt;=50,5,IF(T6719&lt;=100,6,IF(T6719&lt;=250,7,8)))))))</f>
        <v>2</v>
      </c>
      <c r="V6719" s="21" t="n">
        <f aca="false">IF(AND(OR(Dashboard!$T$3="All",R6719=Dashboard!$T$3),OR(Dashboard!$T$4="All",D6719=Dashboard!$T$4)),1,0)</f>
        <v>1</v>
      </c>
      <c r="W6719" s="21" t="n">
        <f aca="false">IF(V6719=1,T6719+ROW()/10000000,0)</f>
        <v>15.6006719</v>
      </c>
    </row>
    <row r="6720" customFormat="false" ht="15" hidden="false" customHeight="false" outlineLevel="0" collapsed="false">
      <c r="A6720" s="0" t="n">
        <v>18381259</v>
      </c>
      <c r="B6720" s="0" t="s">
        <v>14815</v>
      </c>
      <c r="C6720" s="0" t="n">
        <v>1</v>
      </c>
      <c r="D6720" s="0" t="s">
        <v>6924</v>
      </c>
      <c r="E6720" s="0" t="s">
        <v>14816</v>
      </c>
      <c r="F6720" s="0" t="s">
        <v>14637</v>
      </c>
      <c r="G6720" s="0" t="s">
        <v>14638</v>
      </c>
      <c r="H6720" s="0" t="s">
        <v>14817</v>
      </c>
      <c r="I6720" s="0" t="s">
        <v>2123</v>
      </c>
      <c r="J6720" s="0" t="s">
        <v>46</v>
      </c>
      <c r="K6720" s="0" t="s">
        <v>46</v>
      </c>
      <c r="L6720" s="0" t="s">
        <v>47</v>
      </c>
      <c r="M6720" s="0" t="s">
        <v>47</v>
      </c>
      <c r="N6720" s="0" t="n">
        <v>3</v>
      </c>
      <c r="O6720" s="0" t="n">
        <v>153</v>
      </c>
      <c r="P6720" s="0" t="n">
        <v>1200</v>
      </c>
      <c r="Q6720" s="0" t="n">
        <v>4.1</v>
      </c>
      <c r="R6720" s="0" t="str">
        <f aca="false">INDEX(Lookup!$B$4:$B$18,MATCH(C6720,Lookup!$A$4:$A$18,0))</f>
        <v>India</v>
      </c>
      <c r="S6720" s="20" t="n">
        <f aca="false">INDEX(Lookup!$D$4:$D$18,MATCH(C6720,Lookup!$A$4:$A$18,0))</f>
        <v>0.012</v>
      </c>
      <c r="T6720" s="21" t="n">
        <f aca="false">ROUND(P6720*S6720,2)</f>
        <v>14.4</v>
      </c>
      <c r="U6720" s="21" t="n">
        <f aca="false">IF(T6720&lt;=10,1,IF(T6720&lt;=20,2,IF(T6720&lt;=30,3,IF(T6720&lt;=40,4,IF(T6720&lt;=50,5,IF(T6720&lt;=100,6,IF(T6720&lt;=250,7,8)))))))</f>
        <v>2</v>
      </c>
      <c r="V6720" s="21" t="n">
        <f aca="false">IF(AND(OR(Dashboard!$T$3="All",R6720=Dashboard!$T$3),OR(Dashboard!$T$4="All",D6720=Dashboard!$T$4)),1,0)</f>
        <v>1</v>
      </c>
      <c r="W6720" s="21" t="n">
        <f aca="false">IF(V6720=1,T6720+ROW()/10000000,0)</f>
        <v>14.400672</v>
      </c>
    </row>
    <row r="6721" customFormat="false" ht="15" hidden="false" customHeight="false" outlineLevel="0" collapsed="false">
      <c r="A6721" s="0" t="n">
        <v>18454951</v>
      </c>
      <c r="B6721" s="0" t="s">
        <v>14818</v>
      </c>
      <c r="C6721" s="0" t="n">
        <v>1</v>
      </c>
      <c r="D6721" s="0" t="s">
        <v>6924</v>
      </c>
      <c r="E6721" s="0" t="s">
        <v>14819</v>
      </c>
      <c r="F6721" s="0" t="s">
        <v>14637</v>
      </c>
      <c r="G6721" s="0" t="s">
        <v>14638</v>
      </c>
      <c r="H6721" s="0" t="s">
        <v>14820</v>
      </c>
      <c r="I6721" s="0" t="s">
        <v>2123</v>
      </c>
      <c r="J6721" s="0" t="s">
        <v>47</v>
      </c>
      <c r="K6721" s="0" t="s">
        <v>47</v>
      </c>
      <c r="L6721" s="0" t="s">
        <v>47</v>
      </c>
      <c r="M6721" s="0" t="s">
        <v>47</v>
      </c>
      <c r="N6721" s="0" t="n">
        <v>3</v>
      </c>
      <c r="O6721" s="0" t="n">
        <v>91</v>
      </c>
      <c r="P6721" s="0" t="n">
        <v>1000</v>
      </c>
      <c r="Q6721" s="0" t="n">
        <v>4</v>
      </c>
      <c r="R6721" s="0" t="str">
        <f aca="false">INDEX(Lookup!$B$4:$B$18,MATCH(C6721,Lookup!$A$4:$A$18,0))</f>
        <v>India</v>
      </c>
      <c r="S6721" s="20" t="n">
        <f aca="false">INDEX(Lookup!$D$4:$D$18,MATCH(C6721,Lookup!$A$4:$A$18,0))</f>
        <v>0.012</v>
      </c>
      <c r="T6721" s="21" t="n">
        <f aca="false">ROUND(P6721*S6721,2)</f>
        <v>12</v>
      </c>
      <c r="U6721" s="21" t="n">
        <f aca="false">IF(T6721&lt;=10,1,IF(T6721&lt;=20,2,IF(T6721&lt;=30,3,IF(T6721&lt;=40,4,IF(T6721&lt;=50,5,IF(T6721&lt;=100,6,IF(T6721&lt;=250,7,8)))))))</f>
        <v>2</v>
      </c>
      <c r="V6721" s="21" t="n">
        <f aca="false">IF(AND(OR(Dashboard!$T$3="All",R6721=Dashboard!$T$3),OR(Dashboard!$T$4="All",D6721=Dashboard!$T$4)),1,0)</f>
        <v>1</v>
      </c>
      <c r="W6721" s="21" t="n">
        <f aca="false">IF(V6721=1,T6721+ROW()/10000000,0)</f>
        <v>12.0006721</v>
      </c>
    </row>
    <row r="6722" customFormat="false" ht="15" hidden="false" customHeight="false" outlineLevel="0" collapsed="false">
      <c r="A6722" s="0" t="n">
        <v>300844</v>
      </c>
      <c r="B6722" s="0" t="s">
        <v>7222</v>
      </c>
      <c r="C6722" s="0" t="n">
        <v>1</v>
      </c>
      <c r="D6722" s="0" t="s">
        <v>6924</v>
      </c>
      <c r="E6722" s="0" t="s">
        <v>14821</v>
      </c>
      <c r="F6722" s="0" t="s">
        <v>14822</v>
      </c>
      <c r="G6722" s="0" t="s">
        <v>14823</v>
      </c>
      <c r="H6722" s="0" t="s">
        <v>402</v>
      </c>
      <c r="I6722" s="0" t="s">
        <v>2123</v>
      </c>
      <c r="J6722" s="0" t="s">
        <v>47</v>
      </c>
      <c r="K6722" s="0" t="s">
        <v>47</v>
      </c>
      <c r="L6722" s="0" t="s">
        <v>47</v>
      </c>
      <c r="M6722" s="0" t="s">
        <v>47</v>
      </c>
      <c r="N6722" s="0" t="n">
        <v>1</v>
      </c>
      <c r="O6722" s="0" t="n">
        <v>85</v>
      </c>
      <c r="P6722" s="0" t="n">
        <v>300</v>
      </c>
      <c r="Q6722" s="0" t="n">
        <v>3.3</v>
      </c>
      <c r="R6722" s="0" t="str">
        <f aca="false">INDEX(Lookup!$B$4:$B$18,MATCH(C6722,Lookup!$A$4:$A$18,0))</f>
        <v>India</v>
      </c>
      <c r="S6722" s="20" t="n">
        <f aca="false">INDEX(Lookup!$D$4:$D$18,MATCH(C6722,Lookup!$A$4:$A$18,0))</f>
        <v>0.012</v>
      </c>
      <c r="T6722" s="21" t="n">
        <f aca="false">ROUND(P6722*S6722,2)</f>
        <v>3.6</v>
      </c>
      <c r="U6722" s="21" t="n">
        <f aca="false">IF(T6722&lt;=10,1,IF(T6722&lt;=20,2,IF(T6722&lt;=30,3,IF(T6722&lt;=40,4,IF(T6722&lt;=50,5,IF(T6722&lt;=100,6,IF(T6722&lt;=250,7,8)))))))</f>
        <v>1</v>
      </c>
      <c r="V6722" s="21" t="n">
        <f aca="false">IF(AND(OR(Dashboard!$T$3="All",R6722=Dashboard!$T$3),OR(Dashboard!$T$4="All",D6722=Dashboard!$T$4)),1,0)</f>
        <v>1</v>
      </c>
      <c r="W6722" s="21" t="n">
        <f aca="false">IF(V6722=1,T6722+ROW()/10000000,0)</f>
        <v>3.6006722</v>
      </c>
    </row>
    <row r="6723" customFormat="false" ht="15" hidden="false" customHeight="false" outlineLevel="0" collapsed="false">
      <c r="A6723" s="0" t="n">
        <v>3247</v>
      </c>
      <c r="B6723" s="0" t="s">
        <v>4064</v>
      </c>
      <c r="C6723" s="0" t="n">
        <v>1</v>
      </c>
      <c r="D6723" s="0" t="s">
        <v>6924</v>
      </c>
      <c r="E6723" s="0" t="s">
        <v>14824</v>
      </c>
      <c r="F6723" s="0" t="s">
        <v>14822</v>
      </c>
      <c r="G6723" s="0" t="s">
        <v>14823</v>
      </c>
      <c r="H6723" s="0" t="s">
        <v>2128</v>
      </c>
      <c r="I6723" s="0" t="s">
        <v>2123</v>
      </c>
      <c r="J6723" s="0" t="s">
        <v>47</v>
      </c>
      <c r="K6723" s="0" t="s">
        <v>47</v>
      </c>
      <c r="L6723" s="0" t="s">
        <v>47</v>
      </c>
      <c r="M6723" s="0" t="s">
        <v>47</v>
      </c>
      <c r="N6723" s="0" t="n">
        <v>1</v>
      </c>
      <c r="O6723" s="0" t="n">
        <v>76</v>
      </c>
      <c r="P6723" s="0" t="n">
        <v>300</v>
      </c>
      <c r="Q6723" s="0" t="n">
        <v>3</v>
      </c>
      <c r="R6723" s="0" t="str">
        <f aca="false">INDEX(Lookup!$B$4:$B$18,MATCH(C6723,Lookup!$A$4:$A$18,0))</f>
        <v>India</v>
      </c>
      <c r="S6723" s="20" t="n">
        <f aca="false">INDEX(Lookup!$D$4:$D$18,MATCH(C6723,Lookup!$A$4:$A$18,0))</f>
        <v>0.012</v>
      </c>
      <c r="T6723" s="21" t="n">
        <f aca="false">ROUND(P6723*S6723,2)</f>
        <v>3.6</v>
      </c>
      <c r="U6723" s="21" t="n">
        <f aca="false">IF(T6723&lt;=10,1,IF(T6723&lt;=20,2,IF(T6723&lt;=30,3,IF(T6723&lt;=40,4,IF(T6723&lt;=50,5,IF(T6723&lt;=100,6,IF(T6723&lt;=250,7,8)))))))</f>
        <v>1</v>
      </c>
      <c r="V6723" s="21" t="n">
        <f aca="false">IF(AND(OR(Dashboard!$T$3="All",R6723=Dashboard!$T$3),OR(Dashboard!$T$4="All",D6723=Dashboard!$T$4)),1,0)</f>
        <v>1</v>
      </c>
      <c r="W6723" s="21" t="n">
        <f aca="false">IF(V6723=1,T6723+ROW()/10000000,0)</f>
        <v>3.6006723</v>
      </c>
    </row>
    <row r="6724" customFormat="false" ht="15" hidden="false" customHeight="false" outlineLevel="0" collapsed="false">
      <c r="A6724" s="0" t="n">
        <v>6481</v>
      </c>
      <c r="B6724" s="0" t="s">
        <v>14825</v>
      </c>
      <c r="C6724" s="0" t="n">
        <v>1</v>
      </c>
      <c r="D6724" s="0" t="s">
        <v>6924</v>
      </c>
      <c r="E6724" s="0" t="s">
        <v>14826</v>
      </c>
      <c r="F6724" s="0" t="s">
        <v>14822</v>
      </c>
      <c r="G6724" s="0" t="s">
        <v>14823</v>
      </c>
      <c r="H6724" s="0" t="s">
        <v>14827</v>
      </c>
      <c r="I6724" s="0" t="s">
        <v>2123</v>
      </c>
      <c r="J6724" s="0" t="s">
        <v>47</v>
      </c>
      <c r="K6724" s="0" t="s">
        <v>46</v>
      </c>
      <c r="L6724" s="0" t="s">
        <v>47</v>
      </c>
      <c r="M6724" s="0" t="s">
        <v>47</v>
      </c>
      <c r="N6724" s="0" t="n">
        <v>1</v>
      </c>
      <c r="O6724" s="0" t="n">
        <v>114</v>
      </c>
      <c r="P6724" s="0" t="n">
        <v>450</v>
      </c>
      <c r="Q6724" s="0" t="n">
        <v>2.7</v>
      </c>
      <c r="R6724" s="0" t="str">
        <f aca="false">INDEX(Lookup!$B$4:$B$18,MATCH(C6724,Lookup!$A$4:$A$18,0))</f>
        <v>India</v>
      </c>
      <c r="S6724" s="20" t="n">
        <f aca="false">INDEX(Lookup!$D$4:$D$18,MATCH(C6724,Lookup!$A$4:$A$18,0))</f>
        <v>0.012</v>
      </c>
      <c r="T6724" s="21" t="n">
        <f aca="false">ROUND(P6724*S6724,2)</f>
        <v>5.4</v>
      </c>
      <c r="U6724" s="21" t="n">
        <f aca="false">IF(T6724&lt;=10,1,IF(T6724&lt;=20,2,IF(T6724&lt;=30,3,IF(T6724&lt;=40,4,IF(T6724&lt;=50,5,IF(T6724&lt;=100,6,IF(T6724&lt;=250,7,8)))))))</f>
        <v>1</v>
      </c>
      <c r="V6724" s="21" t="n">
        <f aca="false">IF(AND(OR(Dashboard!$T$3="All",R6724=Dashboard!$T$3),OR(Dashboard!$T$4="All",D6724=Dashboard!$T$4)),1,0)</f>
        <v>1</v>
      </c>
      <c r="W6724" s="21" t="n">
        <f aca="false">IF(V6724=1,T6724+ROW()/10000000,0)</f>
        <v>5.4006724</v>
      </c>
    </row>
    <row r="6725" customFormat="false" ht="15" hidden="false" customHeight="false" outlineLevel="0" collapsed="false">
      <c r="A6725" s="0" t="n">
        <v>8771</v>
      </c>
      <c r="B6725" s="0" t="s">
        <v>14828</v>
      </c>
      <c r="C6725" s="0" t="n">
        <v>1</v>
      </c>
      <c r="D6725" s="0" t="s">
        <v>6924</v>
      </c>
      <c r="E6725" s="0" t="s">
        <v>14829</v>
      </c>
      <c r="F6725" s="0" t="s">
        <v>14822</v>
      </c>
      <c r="G6725" s="0" t="s">
        <v>14823</v>
      </c>
      <c r="H6725" s="0" t="s">
        <v>2349</v>
      </c>
      <c r="I6725" s="0" t="s">
        <v>2123</v>
      </c>
      <c r="J6725" s="0" t="s">
        <v>47</v>
      </c>
      <c r="K6725" s="0" t="s">
        <v>47</v>
      </c>
      <c r="L6725" s="0" t="s">
        <v>47</v>
      </c>
      <c r="M6725" s="0" t="s">
        <v>47</v>
      </c>
      <c r="N6725" s="0" t="n">
        <v>1</v>
      </c>
      <c r="O6725" s="0" t="n">
        <v>79</v>
      </c>
      <c r="P6725" s="0" t="n">
        <v>200</v>
      </c>
      <c r="Q6725" s="0" t="n">
        <v>3.3</v>
      </c>
      <c r="R6725" s="0" t="str">
        <f aca="false">INDEX(Lookup!$B$4:$B$18,MATCH(C6725,Lookup!$A$4:$A$18,0))</f>
        <v>India</v>
      </c>
      <c r="S6725" s="20" t="n">
        <f aca="false">INDEX(Lookup!$D$4:$D$18,MATCH(C6725,Lookup!$A$4:$A$18,0))</f>
        <v>0.012</v>
      </c>
      <c r="T6725" s="21" t="n">
        <f aca="false">ROUND(P6725*S6725,2)</f>
        <v>2.4</v>
      </c>
      <c r="U6725" s="21" t="n">
        <f aca="false">IF(T6725&lt;=10,1,IF(T6725&lt;=20,2,IF(T6725&lt;=30,3,IF(T6725&lt;=40,4,IF(T6725&lt;=50,5,IF(T6725&lt;=100,6,IF(T6725&lt;=250,7,8)))))))</f>
        <v>1</v>
      </c>
      <c r="V6725" s="21" t="n">
        <f aca="false">IF(AND(OR(Dashboard!$T$3="All",R6725=Dashboard!$T$3),OR(Dashboard!$T$4="All",D6725=Dashboard!$T$4)),1,0)</f>
        <v>1</v>
      </c>
      <c r="W6725" s="21" t="n">
        <f aca="false">IF(V6725=1,T6725+ROW()/10000000,0)</f>
        <v>2.4006725</v>
      </c>
    </row>
    <row r="6726" customFormat="false" ht="15" hidden="false" customHeight="false" outlineLevel="0" collapsed="false">
      <c r="A6726" s="0" t="n">
        <v>300862</v>
      </c>
      <c r="B6726" s="0" t="s">
        <v>14830</v>
      </c>
      <c r="C6726" s="0" t="n">
        <v>1</v>
      </c>
      <c r="D6726" s="0" t="s">
        <v>6924</v>
      </c>
      <c r="E6726" s="0" t="s">
        <v>14831</v>
      </c>
      <c r="F6726" s="0" t="s">
        <v>14822</v>
      </c>
      <c r="G6726" s="0" t="s">
        <v>14823</v>
      </c>
      <c r="H6726" s="0" t="s">
        <v>14832</v>
      </c>
      <c r="I6726" s="0" t="s">
        <v>2123</v>
      </c>
      <c r="J6726" s="0" t="s">
        <v>47</v>
      </c>
      <c r="K6726" s="0" t="s">
        <v>46</v>
      </c>
      <c r="L6726" s="0" t="s">
        <v>47</v>
      </c>
      <c r="M6726" s="0" t="s">
        <v>47</v>
      </c>
      <c r="N6726" s="0" t="n">
        <v>1</v>
      </c>
      <c r="O6726" s="0" t="n">
        <v>59</v>
      </c>
      <c r="P6726" s="0" t="n">
        <v>350</v>
      </c>
      <c r="Q6726" s="0" t="n">
        <v>3.4</v>
      </c>
      <c r="R6726" s="0" t="str">
        <f aca="false">INDEX(Lookup!$B$4:$B$18,MATCH(C6726,Lookup!$A$4:$A$18,0))</f>
        <v>India</v>
      </c>
      <c r="S6726" s="20" t="n">
        <f aca="false">INDEX(Lookup!$D$4:$D$18,MATCH(C6726,Lookup!$A$4:$A$18,0))</f>
        <v>0.012</v>
      </c>
      <c r="T6726" s="21" t="n">
        <f aca="false">ROUND(P6726*S6726,2)</f>
        <v>4.2</v>
      </c>
      <c r="U6726" s="21" t="n">
        <f aca="false">IF(T6726&lt;=10,1,IF(T6726&lt;=20,2,IF(T6726&lt;=30,3,IF(T6726&lt;=40,4,IF(T6726&lt;=50,5,IF(T6726&lt;=100,6,IF(T6726&lt;=250,7,8)))))))</f>
        <v>1</v>
      </c>
      <c r="V6726" s="21" t="n">
        <f aca="false">IF(AND(OR(Dashboard!$T$3="All",R6726=Dashboard!$T$3),OR(Dashboard!$T$4="All",D6726=Dashboard!$T$4)),1,0)</f>
        <v>1</v>
      </c>
      <c r="W6726" s="21" t="n">
        <f aca="false">IF(V6726=1,T6726+ROW()/10000000,0)</f>
        <v>4.2006726</v>
      </c>
    </row>
    <row r="6727" customFormat="false" ht="15" hidden="false" customHeight="false" outlineLevel="0" collapsed="false">
      <c r="A6727" s="0" t="n">
        <v>4056</v>
      </c>
      <c r="B6727" s="0" t="s">
        <v>5138</v>
      </c>
      <c r="C6727" s="0" t="n">
        <v>1</v>
      </c>
      <c r="D6727" s="0" t="s">
        <v>6924</v>
      </c>
      <c r="E6727" s="0" t="s">
        <v>14833</v>
      </c>
      <c r="F6727" s="0" t="s">
        <v>14822</v>
      </c>
      <c r="G6727" s="0" t="s">
        <v>14823</v>
      </c>
      <c r="H6727" s="0" t="s">
        <v>14834</v>
      </c>
      <c r="I6727" s="0" t="s">
        <v>2123</v>
      </c>
      <c r="J6727" s="0" t="s">
        <v>47</v>
      </c>
      <c r="K6727" s="0" t="s">
        <v>46</v>
      </c>
      <c r="L6727" s="0" t="s">
        <v>47</v>
      </c>
      <c r="M6727" s="0" t="s">
        <v>47</v>
      </c>
      <c r="N6727" s="0" t="n">
        <v>2</v>
      </c>
      <c r="O6727" s="0" t="n">
        <v>110</v>
      </c>
      <c r="P6727" s="0" t="n">
        <v>550</v>
      </c>
      <c r="Q6727" s="0" t="n">
        <v>3.4</v>
      </c>
      <c r="R6727" s="0" t="str">
        <f aca="false">INDEX(Lookup!$B$4:$B$18,MATCH(C6727,Lookup!$A$4:$A$18,0))</f>
        <v>India</v>
      </c>
      <c r="S6727" s="20" t="n">
        <f aca="false">INDEX(Lookup!$D$4:$D$18,MATCH(C6727,Lookup!$A$4:$A$18,0))</f>
        <v>0.012</v>
      </c>
      <c r="T6727" s="21" t="n">
        <f aca="false">ROUND(P6727*S6727,2)</f>
        <v>6.6</v>
      </c>
      <c r="U6727" s="21" t="n">
        <f aca="false">IF(T6727&lt;=10,1,IF(T6727&lt;=20,2,IF(T6727&lt;=30,3,IF(T6727&lt;=40,4,IF(T6727&lt;=50,5,IF(T6727&lt;=100,6,IF(T6727&lt;=250,7,8)))))))</f>
        <v>1</v>
      </c>
      <c r="V6727" s="21" t="n">
        <f aca="false">IF(AND(OR(Dashboard!$T$3="All",R6727=Dashboard!$T$3),OR(Dashboard!$T$4="All",D6727=Dashboard!$T$4)),1,0)</f>
        <v>1</v>
      </c>
      <c r="W6727" s="21" t="n">
        <f aca="false">IF(V6727=1,T6727+ROW()/10000000,0)</f>
        <v>6.6006727</v>
      </c>
    </row>
    <row r="6728" customFormat="false" ht="15" hidden="false" customHeight="false" outlineLevel="0" collapsed="false">
      <c r="A6728" s="0" t="n">
        <v>308212</v>
      </c>
      <c r="B6728" s="0" t="s">
        <v>14835</v>
      </c>
      <c r="C6728" s="0" t="n">
        <v>1</v>
      </c>
      <c r="D6728" s="0" t="s">
        <v>6924</v>
      </c>
      <c r="E6728" s="0" t="s">
        <v>14836</v>
      </c>
      <c r="F6728" s="0" t="s">
        <v>14822</v>
      </c>
      <c r="G6728" s="0" t="s">
        <v>14823</v>
      </c>
      <c r="H6728" s="0" t="s">
        <v>3129</v>
      </c>
      <c r="I6728" s="0" t="s">
        <v>2123</v>
      </c>
      <c r="J6728" s="0" t="s">
        <v>47</v>
      </c>
      <c r="K6728" s="0" t="s">
        <v>46</v>
      </c>
      <c r="L6728" s="0" t="s">
        <v>47</v>
      </c>
      <c r="M6728" s="0" t="s">
        <v>47</v>
      </c>
      <c r="N6728" s="0" t="n">
        <v>1</v>
      </c>
      <c r="O6728" s="0" t="n">
        <v>212</v>
      </c>
      <c r="P6728" s="0" t="n">
        <v>350</v>
      </c>
      <c r="Q6728" s="0" t="n">
        <v>3.2</v>
      </c>
      <c r="R6728" s="0" t="str">
        <f aca="false">INDEX(Lookup!$B$4:$B$18,MATCH(C6728,Lookup!$A$4:$A$18,0))</f>
        <v>India</v>
      </c>
      <c r="S6728" s="20" t="n">
        <f aca="false">INDEX(Lookup!$D$4:$D$18,MATCH(C6728,Lookup!$A$4:$A$18,0))</f>
        <v>0.012</v>
      </c>
      <c r="T6728" s="21" t="n">
        <f aca="false">ROUND(P6728*S6728,2)</f>
        <v>4.2</v>
      </c>
      <c r="U6728" s="21" t="n">
        <f aca="false">IF(T6728&lt;=10,1,IF(T6728&lt;=20,2,IF(T6728&lt;=30,3,IF(T6728&lt;=40,4,IF(T6728&lt;=50,5,IF(T6728&lt;=100,6,IF(T6728&lt;=250,7,8)))))))</f>
        <v>1</v>
      </c>
      <c r="V6728" s="21" t="n">
        <f aca="false">IF(AND(OR(Dashboard!$T$3="All",R6728=Dashboard!$T$3),OR(Dashboard!$T$4="All",D6728=Dashboard!$T$4)),1,0)</f>
        <v>1</v>
      </c>
      <c r="W6728" s="21" t="n">
        <f aca="false">IF(V6728=1,T6728+ROW()/10000000,0)</f>
        <v>4.2006728</v>
      </c>
    </row>
    <row r="6729" customFormat="false" ht="15" hidden="false" customHeight="false" outlineLevel="0" collapsed="false">
      <c r="A6729" s="0" t="n">
        <v>303595</v>
      </c>
      <c r="B6729" s="0" t="s">
        <v>14837</v>
      </c>
      <c r="C6729" s="0" t="n">
        <v>1</v>
      </c>
      <c r="D6729" s="0" t="s">
        <v>6924</v>
      </c>
      <c r="E6729" s="0" t="s">
        <v>14838</v>
      </c>
      <c r="F6729" s="0" t="s">
        <v>14822</v>
      </c>
      <c r="G6729" s="0" t="s">
        <v>14823</v>
      </c>
      <c r="H6729" s="0" t="s">
        <v>2122</v>
      </c>
      <c r="I6729" s="0" t="s">
        <v>2123</v>
      </c>
      <c r="J6729" s="0" t="s">
        <v>47</v>
      </c>
      <c r="K6729" s="0" t="s">
        <v>46</v>
      </c>
      <c r="L6729" s="0" t="s">
        <v>47</v>
      </c>
      <c r="M6729" s="0" t="s">
        <v>47</v>
      </c>
      <c r="N6729" s="0" t="n">
        <v>2</v>
      </c>
      <c r="O6729" s="0" t="n">
        <v>128</v>
      </c>
      <c r="P6729" s="0" t="n">
        <v>550</v>
      </c>
      <c r="Q6729" s="0" t="n">
        <v>2.7</v>
      </c>
      <c r="R6729" s="0" t="str">
        <f aca="false">INDEX(Lookup!$B$4:$B$18,MATCH(C6729,Lookup!$A$4:$A$18,0))</f>
        <v>India</v>
      </c>
      <c r="S6729" s="20" t="n">
        <f aca="false">INDEX(Lookup!$D$4:$D$18,MATCH(C6729,Lookup!$A$4:$A$18,0))</f>
        <v>0.012</v>
      </c>
      <c r="T6729" s="21" t="n">
        <f aca="false">ROUND(P6729*S6729,2)</f>
        <v>6.6</v>
      </c>
      <c r="U6729" s="21" t="n">
        <f aca="false">IF(T6729&lt;=10,1,IF(T6729&lt;=20,2,IF(T6729&lt;=30,3,IF(T6729&lt;=40,4,IF(T6729&lt;=50,5,IF(T6729&lt;=100,6,IF(T6729&lt;=250,7,8)))))))</f>
        <v>1</v>
      </c>
      <c r="V6729" s="21" t="n">
        <f aca="false">IF(AND(OR(Dashboard!$T$3="All",R6729=Dashboard!$T$3),OR(Dashboard!$T$4="All",D6729=Dashboard!$T$4)),1,0)</f>
        <v>1</v>
      </c>
      <c r="W6729" s="21" t="n">
        <f aca="false">IF(V6729=1,T6729+ROW()/10000000,0)</f>
        <v>6.6006729</v>
      </c>
    </row>
    <row r="6730" customFormat="false" ht="15" hidden="false" customHeight="false" outlineLevel="0" collapsed="false">
      <c r="A6730" s="0" t="n">
        <v>7679</v>
      </c>
      <c r="B6730" s="0" t="s">
        <v>14839</v>
      </c>
      <c r="C6730" s="0" t="n">
        <v>1</v>
      </c>
      <c r="D6730" s="0" t="s">
        <v>6924</v>
      </c>
      <c r="E6730" s="0" t="s">
        <v>14840</v>
      </c>
      <c r="F6730" s="0" t="s">
        <v>14822</v>
      </c>
      <c r="G6730" s="0" t="s">
        <v>14823</v>
      </c>
      <c r="H6730" s="0" t="s">
        <v>3459</v>
      </c>
      <c r="I6730" s="0" t="s">
        <v>2123</v>
      </c>
      <c r="J6730" s="0" t="s">
        <v>47</v>
      </c>
      <c r="K6730" s="0" t="s">
        <v>46</v>
      </c>
      <c r="L6730" s="0" t="s">
        <v>47</v>
      </c>
      <c r="M6730" s="0" t="s">
        <v>47</v>
      </c>
      <c r="N6730" s="0" t="n">
        <v>2</v>
      </c>
      <c r="O6730" s="0" t="n">
        <v>68</v>
      </c>
      <c r="P6730" s="0" t="n">
        <v>700</v>
      </c>
      <c r="Q6730" s="0" t="n">
        <v>3.1</v>
      </c>
      <c r="R6730" s="0" t="str">
        <f aca="false">INDEX(Lookup!$B$4:$B$18,MATCH(C6730,Lookup!$A$4:$A$18,0))</f>
        <v>India</v>
      </c>
      <c r="S6730" s="20" t="n">
        <f aca="false">INDEX(Lookup!$D$4:$D$18,MATCH(C6730,Lookup!$A$4:$A$18,0))</f>
        <v>0.012</v>
      </c>
      <c r="T6730" s="21" t="n">
        <f aca="false">ROUND(P6730*S6730,2)</f>
        <v>8.4</v>
      </c>
      <c r="U6730" s="21" t="n">
        <f aca="false">IF(T6730&lt;=10,1,IF(T6730&lt;=20,2,IF(T6730&lt;=30,3,IF(T6730&lt;=40,4,IF(T6730&lt;=50,5,IF(T6730&lt;=100,6,IF(T6730&lt;=250,7,8)))))))</f>
        <v>1</v>
      </c>
      <c r="V6730" s="21" t="n">
        <f aca="false">IF(AND(OR(Dashboard!$T$3="All",R6730=Dashboard!$T$3),OR(Dashboard!$T$4="All",D6730=Dashboard!$T$4)),1,0)</f>
        <v>1</v>
      </c>
      <c r="W6730" s="21" t="n">
        <f aca="false">IF(V6730=1,T6730+ROW()/10000000,0)</f>
        <v>8.400673</v>
      </c>
    </row>
    <row r="6731" customFormat="false" ht="15" hidden="false" customHeight="false" outlineLevel="0" collapsed="false">
      <c r="A6731" s="0" t="n">
        <v>8389</v>
      </c>
      <c r="B6731" s="0" t="s">
        <v>2408</v>
      </c>
      <c r="C6731" s="0" t="n">
        <v>1</v>
      </c>
      <c r="D6731" s="0" t="s">
        <v>6924</v>
      </c>
      <c r="E6731" s="0" t="s">
        <v>14841</v>
      </c>
      <c r="F6731" s="0" t="s">
        <v>14822</v>
      </c>
      <c r="G6731" s="0" t="s">
        <v>14823</v>
      </c>
      <c r="H6731" s="0" t="s">
        <v>3392</v>
      </c>
      <c r="I6731" s="0" t="s">
        <v>2123</v>
      </c>
      <c r="J6731" s="0" t="s">
        <v>47</v>
      </c>
      <c r="K6731" s="0" t="s">
        <v>47</v>
      </c>
      <c r="L6731" s="0" t="s">
        <v>47</v>
      </c>
      <c r="M6731" s="0" t="s">
        <v>47</v>
      </c>
      <c r="N6731" s="0" t="n">
        <v>2</v>
      </c>
      <c r="O6731" s="0" t="n">
        <v>82</v>
      </c>
      <c r="P6731" s="0" t="n">
        <v>700</v>
      </c>
      <c r="Q6731" s="0" t="n">
        <v>3.3</v>
      </c>
      <c r="R6731" s="0" t="str">
        <f aca="false">INDEX(Lookup!$B$4:$B$18,MATCH(C6731,Lookup!$A$4:$A$18,0))</f>
        <v>India</v>
      </c>
      <c r="S6731" s="20" t="n">
        <f aca="false">INDEX(Lookup!$D$4:$D$18,MATCH(C6731,Lookup!$A$4:$A$18,0))</f>
        <v>0.012</v>
      </c>
      <c r="T6731" s="21" t="n">
        <f aca="false">ROUND(P6731*S6731,2)</f>
        <v>8.4</v>
      </c>
      <c r="U6731" s="21" t="n">
        <f aca="false">IF(T6731&lt;=10,1,IF(T6731&lt;=20,2,IF(T6731&lt;=30,3,IF(T6731&lt;=40,4,IF(T6731&lt;=50,5,IF(T6731&lt;=100,6,IF(T6731&lt;=250,7,8)))))))</f>
        <v>1</v>
      </c>
      <c r="V6731" s="21" t="n">
        <f aca="false">IF(AND(OR(Dashboard!$T$3="All",R6731=Dashboard!$T$3),OR(Dashboard!$T$4="All",D6731=Dashboard!$T$4)),1,0)</f>
        <v>1</v>
      </c>
      <c r="W6731" s="21" t="n">
        <f aca="false">IF(V6731=1,T6731+ROW()/10000000,0)</f>
        <v>8.4006731</v>
      </c>
    </row>
    <row r="6732" customFormat="false" ht="15" hidden="false" customHeight="false" outlineLevel="0" collapsed="false">
      <c r="A6732" s="0" t="n">
        <v>9408</v>
      </c>
      <c r="B6732" s="0" t="s">
        <v>14842</v>
      </c>
      <c r="C6732" s="0" t="n">
        <v>1</v>
      </c>
      <c r="D6732" s="0" t="s">
        <v>6924</v>
      </c>
      <c r="E6732" s="0" t="s">
        <v>14843</v>
      </c>
      <c r="F6732" s="0" t="s">
        <v>14822</v>
      </c>
      <c r="G6732" s="0" t="s">
        <v>14823</v>
      </c>
      <c r="H6732" s="0" t="s">
        <v>2128</v>
      </c>
      <c r="I6732" s="0" t="s">
        <v>2123</v>
      </c>
      <c r="J6732" s="0" t="s">
        <v>47</v>
      </c>
      <c r="K6732" s="0" t="s">
        <v>47</v>
      </c>
      <c r="L6732" s="0" t="s">
        <v>47</v>
      </c>
      <c r="M6732" s="0" t="s">
        <v>47</v>
      </c>
      <c r="N6732" s="0" t="n">
        <v>1</v>
      </c>
      <c r="O6732" s="0" t="n">
        <v>64</v>
      </c>
      <c r="P6732" s="0" t="n">
        <v>250</v>
      </c>
      <c r="Q6732" s="0" t="n">
        <v>3.3</v>
      </c>
      <c r="R6732" s="0" t="str">
        <f aca="false">INDEX(Lookup!$B$4:$B$18,MATCH(C6732,Lookup!$A$4:$A$18,0))</f>
        <v>India</v>
      </c>
      <c r="S6732" s="20" t="n">
        <f aca="false">INDEX(Lookup!$D$4:$D$18,MATCH(C6732,Lookup!$A$4:$A$18,0))</f>
        <v>0.012</v>
      </c>
      <c r="T6732" s="21" t="n">
        <f aca="false">ROUND(P6732*S6732,2)</f>
        <v>3</v>
      </c>
      <c r="U6732" s="21" t="n">
        <f aca="false">IF(T6732&lt;=10,1,IF(T6732&lt;=20,2,IF(T6732&lt;=30,3,IF(T6732&lt;=40,4,IF(T6732&lt;=50,5,IF(T6732&lt;=100,6,IF(T6732&lt;=250,7,8)))))))</f>
        <v>1</v>
      </c>
      <c r="V6732" s="21" t="n">
        <f aca="false">IF(AND(OR(Dashboard!$T$3="All",R6732=Dashboard!$T$3),OR(Dashboard!$T$4="All",D6732=Dashboard!$T$4)),1,0)</f>
        <v>1</v>
      </c>
      <c r="W6732" s="21" t="n">
        <f aca="false">IF(V6732=1,T6732+ROW()/10000000,0)</f>
        <v>3.0006732</v>
      </c>
    </row>
    <row r="6733" customFormat="false" ht="15" hidden="false" customHeight="false" outlineLevel="0" collapsed="false">
      <c r="A6733" s="0" t="n">
        <v>313336</v>
      </c>
      <c r="B6733" s="0" t="s">
        <v>2294</v>
      </c>
      <c r="C6733" s="0" t="n">
        <v>1</v>
      </c>
      <c r="D6733" s="0" t="s">
        <v>6924</v>
      </c>
      <c r="E6733" s="0" t="s">
        <v>14844</v>
      </c>
      <c r="F6733" s="0" t="s">
        <v>14822</v>
      </c>
      <c r="G6733" s="0" t="s">
        <v>14823</v>
      </c>
      <c r="H6733" s="0" t="s">
        <v>1651</v>
      </c>
      <c r="I6733" s="0" t="s">
        <v>2123</v>
      </c>
      <c r="J6733" s="0" t="s">
        <v>47</v>
      </c>
      <c r="K6733" s="0" t="s">
        <v>46</v>
      </c>
      <c r="L6733" s="0" t="s">
        <v>47</v>
      </c>
      <c r="M6733" s="0" t="s">
        <v>47</v>
      </c>
      <c r="N6733" s="0" t="n">
        <v>2</v>
      </c>
      <c r="O6733" s="0" t="n">
        <v>60</v>
      </c>
      <c r="P6733" s="0" t="n">
        <v>500</v>
      </c>
      <c r="Q6733" s="0" t="n">
        <v>3.1</v>
      </c>
      <c r="R6733" s="0" t="str">
        <f aca="false">INDEX(Lookup!$B$4:$B$18,MATCH(C6733,Lookup!$A$4:$A$18,0))</f>
        <v>India</v>
      </c>
      <c r="S6733" s="20" t="n">
        <f aca="false">INDEX(Lookup!$D$4:$D$18,MATCH(C6733,Lookup!$A$4:$A$18,0))</f>
        <v>0.012</v>
      </c>
      <c r="T6733" s="21" t="n">
        <f aca="false">ROUND(P6733*S6733,2)</f>
        <v>6</v>
      </c>
      <c r="U6733" s="21" t="n">
        <f aca="false">IF(T6733&lt;=10,1,IF(T6733&lt;=20,2,IF(T6733&lt;=30,3,IF(T6733&lt;=40,4,IF(T6733&lt;=50,5,IF(T6733&lt;=100,6,IF(T6733&lt;=250,7,8)))))))</f>
        <v>1</v>
      </c>
      <c r="V6733" s="21" t="n">
        <f aca="false">IF(AND(OR(Dashboard!$T$3="All",R6733=Dashboard!$T$3),OR(Dashboard!$T$4="All",D6733=Dashboard!$T$4)),1,0)</f>
        <v>1</v>
      </c>
      <c r="W6733" s="21" t="n">
        <f aca="false">IF(V6733=1,T6733+ROW()/10000000,0)</f>
        <v>6.0006733</v>
      </c>
    </row>
    <row r="6734" customFormat="false" ht="15" hidden="false" customHeight="false" outlineLevel="0" collapsed="false">
      <c r="A6734" s="0" t="n">
        <v>6477</v>
      </c>
      <c r="B6734" s="0" t="s">
        <v>14845</v>
      </c>
      <c r="C6734" s="0" t="n">
        <v>1</v>
      </c>
      <c r="D6734" s="0" t="s">
        <v>6924</v>
      </c>
      <c r="E6734" s="0" t="s">
        <v>14846</v>
      </c>
      <c r="F6734" s="0" t="s">
        <v>14822</v>
      </c>
      <c r="G6734" s="0" t="s">
        <v>14823</v>
      </c>
      <c r="H6734" s="0" t="s">
        <v>3142</v>
      </c>
      <c r="I6734" s="0" t="s">
        <v>2123</v>
      </c>
      <c r="J6734" s="0" t="s">
        <v>47</v>
      </c>
      <c r="K6734" s="0" t="s">
        <v>47</v>
      </c>
      <c r="L6734" s="0" t="s">
        <v>47</v>
      </c>
      <c r="M6734" s="0" t="s">
        <v>47</v>
      </c>
      <c r="N6734" s="0" t="n">
        <v>1</v>
      </c>
      <c r="O6734" s="0" t="n">
        <v>95</v>
      </c>
      <c r="P6734" s="0" t="n">
        <v>150</v>
      </c>
      <c r="Q6734" s="0" t="n">
        <v>3.4</v>
      </c>
      <c r="R6734" s="0" t="str">
        <f aca="false">INDEX(Lookup!$B$4:$B$18,MATCH(C6734,Lookup!$A$4:$A$18,0))</f>
        <v>India</v>
      </c>
      <c r="S6734" s="20" t="n">
        <f aca="false">INDEX(Lookup!$D$4:$D$18,MATCH(C6734,Lookup!$A$4:$A$18,0))</f>
        <v>0.012</v>
      </c>
      <c r="T6734" s="21" t="n">
        <f aca="false">ROUND(P6734*S6734,2)</f>
        <v>1.8</v>
      </c>
      <c r="U6734" s="21" t="n">
        <f aca="false">IF(T6734&lt;=10,1,IF(T6734&lt;=20,2,IF(T6734&lt;=30,3,IF(T6734&lt;=40,4,IF(T6734&lt;=50,5,IF(T6734&lt;=100,6,IF(T6734&lt;=250,7,8)))))))</f>
        <v>1</v>
      </c>
      <c r="V6734" s="21" t="n">
        <f aca="false">IF(AND(OR(Dashboard!$T$3="All",R6734=Dashboard!$T$3),OR(Dashboard!$T$4="All",D6734=Dashboard!$T$4)),1,0)</f>
        <v>1</v>
      </c>
      <c r="W6734" s="21" t="n">
        <f aca="false">IF(V6734=1,T6734+ROW()/10000000,0)</f>
        <v>1.8006734</v>
      </c>
    </row>
    <row r="6735" customFormat="false" ht="15" hidden="false" customHeight="false" outlineLevel="0" collapsed="false">
      <c r="A6735" s="0" t="n">
        <v>191</v>
      </c>
      <c r="B6735" s="0" t="s">
        <v>2296</v>
      </c>
      <c r="C6735" s="0" t="n">
        <v>1</v>
      </c>
      <c r="D6735" s="0" t="s">
        <v>6924</v>
      </c>
      <c r="E6735" s="0" t="s">
        <v>14847</v>
      </c>
      <c r="F6735" s="0" t="s">
        <v>14822</v>
      </c>
      <c r="G6735" s="0" t="s">
        <v>14823</v>
      </c>
      <c r="H6735" s="0" t="s">
        <v>1898</v>
      </c>
      <c r="I6735" s="0" t="s">
        <v>2123</v>
      </c>
      <c r="J6735" s="0" t="s">
        <v>47</v>
      </c>
      <c r="K6735" s="0" t="s">
        <v>46</v>
      </c>
      <c r="L6735" s="0" t="s">
        <v>47</v>
      </c>
      <c r="M6735" s="0" t="s">
        <v>47</v>
      </c>
      <c r="N6735" s="0" t="n">
        <v>2</v>
      </c>
      <c r="O6735" s="0" t="n">
        <v>108</v>
      </c>
      <c r="P6735" s="0" t="n">
        <v>500</v>
      </c>
      <c r="Q6735" s="0" t="n">
        <v>3.4</v>
      </c>
      <c r="R6735" s="0" t="str">
        <f aca="false">INDEX(Lookup!$B$4:$B$18,MATCH(C6735,Lookup!$A$4:$A$18,0))</f>
        <v>India</v>
      </c>
      <c r="S6735" s="20" t="n">
        <f aca="false">INDEX(Lookup!$D$4:$D$18,MATCH(C6735,Lookup!$A$4:$A$18,0))</f>
        <v>0.012</v>
      </c>
      <c r="T6735" s="21" t="n">
        <f aca="false">ROUND(P6735*S6735,2)</f>
        <v>6</v>
      </c>
      <c r="U6735" s="21" t="n">
        <f aca="false">IF(T6735&lt;=10,1,IF(T6735&lt;=20,2,IF(T6735&lt;=30,3,IF(T6735&lt;=40,4,IF(T6735&lt;=50,5,IF(T6735&lt;=100,6,IF(T6735&lt;=250,7,8)))))))</f>
        <v>1</v>
      </c>
      <c r="V6735" s="21" t="n">
        <f aca="false">IF(AND(OR(Dashboard!$T$3="All",R6735=Dashboard!$T$3),OR(Dashboard!$T$4="All",D6735=Dashboard!$T$4)),1,0)</f>
        <v>1</v>
      </c>
      <c r="W6735" s="21" t="n">
        <f aca="false">IF(V6735=1,T6735+ROW()/10000000,0)</f>
        <v>6.0006735</v>
      </c>
    </row>
    <row r="6736" customFormat="false" ht="15" hidden="false" customHeight="false" outlineLevel="0" collapsed="false">
      <c r="A6736" s="0" t="n">
        <v>2000</v>
      </c>
      <c r="B6736" s="0" t="s">
        <v>14848</v>
      </c>
      <c r="C6736" s="0" t="n">
        <v>1</v>
      </c>
      <c r="D6736" s="0" t="s">
        <v>6924</v>
      </c>
      <c r="E6736" s="0" t="s">
        <v>14849</v>
      </c>
      <c r="F6736" s="0" t="s">
        <v>14822</v>
      </c>
      <c r="G6736" s="0" t="s">
        <v>14823</v>
      </c>
      <c r="H6736" s="0" t="s">
        <v>3500</v>
      </c>
      <c r="I6736" s="0" t="s">
        <v>2123</v>
      </c>
      <c r="J6736" s="0" t="s">
        <v>47</v>
      </c>
      <c r="K6736" s="0" t="s">
        <v>46</v>
      </c>
      <c r="L6736" s="0" t="s">
        <v>47</v>
      </c>
      <c r="M6736" s="0" t="s">
        <v>47</v>
      </c>
      <c r="N6736" s="0" t="n">
        <v>1</v>
      </c>
      <c r="O6736" s="0" t="n">
        <v>116</v>
      </c>
      <c r="P6736" s="0" t="n">
        <v>450</v>
      </c>
      <c r="Q6736" s="0" t="n">
        <v>3.3</v>
      </c>
      <c r="R6736" s="0" t="str">
        <f aca="false">INDEX(Lookup!$B$4:$B$18,MATCH(C6736,Lookup!$A$4:$A$18,0))</f>
        <v>India</v>
      </c>
      <c r="S6736" s="20" t="n">
        <f aca="false">INDEX(Lookup!$D$4:$D$18,MATCH(C6736,Lookup!$A$4:$A$18,0))</f>
        <v>0.012</v>
      </c>
      <c r="T6736" s="21" t="n">
        <f aca="false">ROUND(P6736*S6736,2)</f>
        <v>5.4</v>
      </c>
      <c r="U6736" s="21" t="n">
        <f aca="false">IF(T6736&lt;=10,1,IF(T6736&lt;=20,2,IF(T6736&lt;=30,3,IF(T6736&lt;=40,4,IF(T6736&lt;=50,5,IF(T6736&lt;=100,6,IF(T6736&lt;=250,7,8)))))))</f>
        <v>1</v>
      </c>
      <c r="V6736" s="21" t="n">
        <f aca="false">IF(AND(OR(Dashboard!$T$3="All",R6736=Dashboard!$T$3),OR(Dashboard!$T$4="All",D6736=Dashboard!$T$4)),1,0)</f>
        <v>1</v>
      </c>
      <c r="W6736" s="21" t="n">
        <f aca="false">IF(V6736=1,T6736+ROW()/10000000,0)</f>
        <v>5.4006736</v>
      </c>
    </row>
    <row r="6737" customFormat="false" ht="15" hidden="false" customHeight="false" outlineLevel="0" collapsed="false">
      <c r="A6737" s="0" t="n">
        <v>7137</v>
      </c>
      <c r="B6737" s="0" t="s">
        <v>14850</v>
      </c>
      <c r="C6737" s="0" t="n">
        <v>1</v>
      </c>
      <c r="D6737" s="0" t="s">
        <v>6924</v>
      </c>
      <c r="E6737" s="0" t="s">
        <v>14851</v>
      </c>
      <c r="F6737" s="0" t="s">
        <v>14822</v>
      </c>
      <c r="G6737" s="0" t="s">
        <v>14823</v>
      </c>
      <c r="H6737" s="0" t="s">
        <v>2288</v>
      </c>
      <c r="I6737" s="0" t="s">
        <v>2123</v>
      </c>
      <c r="J6737" s="0" t="s">
        <v>47</v>
      </c>
      <c r="K6737" s="0" t="s">
        <v>46</v>
      </c>
      <c r="L6737" s="0" t="s">
        <v>47</v>
      </c>
      <c r="M6737" s="0" t="s">
        <v>47</v>
      </c>
      <c r="N6737" s="0" t="n">
        <v>3</v>
      </c>
      <c r="O6737" s="0" t="n">
        <v>126</v>
      </c>
      <c r="P6737" s="0" t="n">
        <v>1000</v>
      </c>
      <c r="Q6737" s="0" t="n">
        <v>3</v>
      </c>
      <c r="R6737" s="0" t="str">
        <f aca="false">INDEX(Lookup!$B$4:$B$18,MATCH(C6737,Lookup!$A$4:$A$18,0))</f>
        <v>India</v>
      </c>
      <c r="S6737" s="20" t="n">
        <f aca="false">INDEX(Lookup!$D$4:$D$18,MATCH(C6737,Lookup!$A$4:$A$18,0))</f>
        <v>0.012</v>
      </c>
      <c r="T6737" s="21" t="n">
        <f aca="false">ROUND(P6737*S6737,2)</f>
        <v>12</v>
      </c>
      <c r="U6737" s="21" t="n">
        <f aca="false">IF(T6737&lt;=10,1,IF(T6737&lt;=20,2,IF(T6737&lt;=30,3,IF(T6737&lt;=40,4,IF(T6737&lt;=50,5,IF(T6737&lt;=100,6,IF(T6737&lt;=250,7,8)))))))</f>
        <v>2</v>
      </c>
      <c r="V6737" s="21" t="n">
        <f aca="false">IF(AND(OR(Dashboard!$T$3="All",R6737=Dashboard!$T$3),OR(Dashboard!$T$4="All",D6737=Dashboard!$T$4)),1,0)</f>
        <v>1</v>
      </c>
      <c r="W6737" s="21" t="n">
        <f aca="false">IF(V6737=1,T6737+ROW()/10000000,0)</f>
        <v>12.0006737</v>
      </c>
    </row>
    <row r="6738" customFormat="false" ht="15" hidden="false" customHeight="false" outlineLevel="0" collapsed="false">
      <c r="A6738" s="0" t="n">
        <v>311711</v>
      </c>
      <c r="B6738" s="0" t="s">
        <v>13326</v>
      </c>
      <c r="C6738" s="0" t="n">
        <v>1</v>
      </c>
      <c r="D6738" s="0" t="s">
        <v>6924</v>
      </c>
      <c r="E6738" s="0" t="s">
        <v>14852</v>
      </c>
      <c r="F6738" s="0" t="s">
        <v>14822</v>
      </c>
      <c r="G6738" s="0" t="s">
        <v>14823</v>
      </c>
      <c r="H6738" s="0" t="s">
        <v>402</v>
      </c>
      <c r="I6738" s="0" t="s">
        <v>2123</v>
      </c>
      <c r="J6738" s="0" t="s">
        <v>47</v>
      </c>
      <c r="K6738" s="0" t="s">
        <v>47</v>
      </c>
      <c r="L6738" s="0" t="s">
        <v>47</v>
      </c>
      <c r="M6738" s="0" t="s">
        <v>47</v>
      </c>
      <c r="N6738" s="0" t="n">
        <v>1</v>
      </c>
      <c r="O6738" s="0" t="n">
        <v>34</v>
      </c>
      <c r="P6738" s="0" t="n">
        <v>400</v>
      </c>
      <c r="Q6738" s="0" t="n">
        <v>3.3</v>
      </c>
      <c r="R6738" s="0" t="str">
        <f aca="false">INDEX(Lookup!$B$4:$B$18,MATCH(C6738,Lookup!$A$4:$A$18,0))</f>
        <v>India</v>
      </c>
      <c r="S6738" s="20" t="n">
        <f aca="false">INDEX(Lookup!$D$4:$D$18,MATCH(C6738,Lookup!$A$4:$A$18,0))</f>
        <v>0.012</v>
      </c>
      <c r="T6738" s="21" t="n">
        <f aca="false">ROUND(P6738*S6738,2)</f>
        <v>4.8</v>
      </c>
      <c r="U6738" s="21" t="n">
        <f aca="false">IF(T6738&lt;=10,1,IF(T6738&lt;=20,2,IF(T6738&lt;=30,3,IF(T6738&lt;=40,4,IF(T6738&lt;=50,5,IF(T6738&lt;=100,6,IF(T6738&lt;=250,7,8)))))))</f>
        <v>1</v>
      </c>
      <c r="V6738" s="21" t="n">
        <f aca="false">IF(AND(OR(Dashboard!$T$3="All",R6738=Dashboard!$T$3),OR(Dashboard!$T$4="All",D6738=Dashboard!$T$4)),1,0)</f>
        <v>1</v>
      </c>
      <c r="W6738" s="21" t="n">
        <f aca="false">IF(V6738=1,T6738+ROW()/10000000,0)</f>
        <v>4.8006738</v>
      </c>
    </row>
    <row r="6739" customFormat="false" ht="15" hidden="false" customHeight="false" outlineLevel="0" collapsed="false">
      <c r="A6739" s="0" t="n">
        <v>6308</v>
      </c>
      <c r="B6739" s="0" t="s">
        <v>5661</v>
      </c>
      <c r="C6739" s="0" t="n">
        <v>1</v>
      </c>
      <c r="D6739" s="0" t="s">
        <v>6924</v>
      </c>
      <c r="E6739" s="0" t="s">
        <v>14853</v>
      </c>
      <c r="F6739" s="0" t="s">
        <v>14822</v>
      </c>
      <c r="G6739" s="0" t="s">
        <v>14823</v>
      </c>
      <c r="H6739" s="0" t="s">
        <v>2122</v>
      </c>
      <c r="I6739" s="0" t="s">
        <v>2123</v>
      </c>
      <c r="J6739" s="0" t="s">
        <v>47</v>
      </c>
      <c r="K6739" s="0" t="s">
        <v>46</v>
      </c>
      <c r="L6739" s="0" t="s">
        <v>47</v>
      </c>
      <c r="M6739" s="0" t="s">
        <v>47</v>
      </c>
      <c r="N6739" s="0" t="n">
        <v>2</v>
      </c>
      <c r="O6739" s="0" t="n">
        <v>78</v>
      </c>
      <c r="P6739" s="0" t="n">
        <v>650</v>
      </c>
      <c r="Q6739" s="0" t="n">
        <v>3.4</v>
      </c>
      <c r="R6739" s="0" t="str">
        <f aca="false">INDEX(Lookup!$B$4:$B$18,MATCH(C6739,Lookup!$A$4:$A$18,0))</f>
        <v>India</v>
      </c>
      <c r="S6739" s="20" t="n">
        <f aca="false">INDEX(Lookup!$D$4:$D$18,MATCH(C6739,Lookup!$A$4:$A$18,0))</f>
        <v>0.012</v>
      </c>
      <c r="T6739" s="21" t="n">
        <f aca="false">ROUND(P6739*S6739,2)</f>
        <v>7.8</v>
      </c>
      <c r="U6739" s="21" t="n">
        <f aca="false">IF(T6739&lt;=10,1,IF(T6739&lt;=20,2,IF(T6739&lt;=30,3,IF(T6739&lt;=40,4,IF(T6739&lt;=50,5,IF(T6739&lt;=100,6,IF(T6739&lt;=250,7,8)))))))</f>
        <v>1</v>
      </c>
      <c r="V6739" s="21" t="n">
        <f aca="false">IF(AND(OR(Dashboard!$T$3="All",R6739=Dashboard!$T$3),OR(Dashboard!$T$4="All",D6739=Dashboard!$T$4)),1,0)</f>
        <v>1</v>
      </c>
      <c r="W6739" s="21" t="n">
        <f aca="false">IF(V6739=1,T6739+ROW()/10000000,0)</f>
        <v>7.8006739</v>
      </c>
    </row>
    <row r="6740" customFormat="false" ht="15" hidden="false" customHeight="false" outlineLevel="0" collapsed="false">
      <c r="A6740" s="0" t="n">
        <v>5283</v>
      </c>
      <c r="B6740" s="0" t="s">
        <v>14854</v>
      </c>
      <c r="C6740" s="0" t="n">
        <v>1</v>
      </c>
      <c r="D6740" s="0" t="s">
        <v>6924</v>
      </c>
      <c r="E6740" s="0" t="s">
        <v>14855</v>
      </c>
      <c r="F6740" s="0" t="s">
        <v>14822</v>
      </c>
      <c r="G6740" s="0" t="s">
        <v>14823</v>
      </c>
      <c r="H6740" s="0" t="s">
        <v>14832</v>
      </c>
      <c r="I6740" s="0" t="s">
        <v>2123</v>
      </c>
      <c r="J6740" s="0" t="s">
        <v>47</v>
      </c>
      <c r="K6740" s="0" t="s">
        <v>46</v>
      </c>
      <c r="L6740" s="0" t="s">
        <v>47</v>
      </c>
      <c r="M6740" s="0" t="s">
        <v>47</v>
      </c>
      <c r="N6740" s="0" t="n">
        <v>1</v>
      </c>
      <c r="O6740" s="0" t="n">
        <v>73</v>
      </c>
      <c r="P6740" s="0" t="n">
        <v>450</v>
      </c>
      <c r="Q6740" s="0" t="n">
        <v>3.2</v>
      </c>
      <c r="R6740" s="0" t="str">
        <f aca="false">INDEX(Lookup!$B$4:$B$18,MATCH(C6740,Lookup!$A$4:$A$18,0))</f>
        <v>India</v>
      </c>
      <c r="S6740" s="20" t="n">
        <f aca="false">INDEX(Lookup!$D$4:$D$18,MATCH(C6740,Lookup!$A$4:$A$18,0))</f>
        <v>0.012</v>
      </c>
      <c r="T6740" s="21" t="n">
        <f aca="false">ROUND(P6740*S6740,2)</f>
        <v>5.4</v>
      </c>
      <c r="U6740" s="21" t="n">
        <f aca="false">IF(T6740&lt;=10,1,IF(T6740&lt;=20,2,IF(T6740&lt;=30,3,IF(T6740&lt;=40,4,IF(T6740&lt;=50,5,IF(T6740&lt;=100,6,IF(T6740&lt;=250,7,8)))))))</f>
        <v>1</v>
      </c>
      <c r="V6740" s="21" t="n">
        <f aca="false">IF(AND(OR(Dashboard!$T$3="All",R6740=Dashboard!$T$3),OR(Dashboard!$T$4="All",D6740=Dashboard!$T$4)),1,0)</f>
        <v>1</v>
      </c>
      <c r="W6740" s="21" t="n">
        <f aca="false">IF(V6740=1,T6740+ROW()/10000000,0)</f>
        <v>5.400674</v>
      </c>
    </row>
    <row r="6741" customFormat="false" ht="15" hidden="false" customHeight="false" outlineLevel="0" collapsed="false">
      <c r="A6741" s="0" t="n">
        <v>5313</v>
      </c>
      <c r="B6741" s="0" t="s">
        <v>2983</v>
      </c>
      <c r="C6741" s="0" t="n">
        <v>1</v>
      </c>
      <c r="D6741" s="0" t="s">
        <v>6924</v>
      </c>
      <c r="E6741" s="0" t="s">
        <v>14856</v>
      </c>
      <c r="F6741" s="0" t="s">
        <v>14822</v>
      </c>
      <c r="G6741" s="0" t="s">
        <v>14823</v>
      </c>
      <c r="H6741" s="0" t="s">
        <v>2279</v>
      </c>
      <c r="I6741" s="0" t="s">
        <v>2123</v>
      </c>
      <c r="J6741" s="0" t="s">
        <v>47</v>
      </c>
      <c r="K6741" s="0" t="s">
        <v>46</v>
      </c>
      <c r="L6741" s="0" t="s">
        <v>47</v>
      </c>
      <c r="M6741" s="0" t="s">
        <v>47</v>
      </c>
      <c r="N6741" s="0" t="n">
        <v>2</v>
      </c>
      <c r="O6741" s="0" t="n">
        <v>164</v>
      </c>
      <c r="P6741" s="0" t="n">
        <v>800</v>
      </c>
      <c r="Q6741" s="0" t="n">
        <v>2.8</v>
      </c>
      <c r="R6741" s="0" t="str">
        <f aca="false">INDEX(Lookup!$B$4:$B$18,MATCH(C6741,Lookup!$A$4:$A$18,0))</f>
        <v>India</v>
      </c>
      <c r="S6741" s="20" t="n">
        <f aca="false">INDEX(Lookup!$D$4:$D$18,MATCH(C6741,Lookup!$A$4:$A$18,0))</f>
        <v>0.012</v>
      </c>
      <c r="T6741" s="21" t="n">
        <f aca="false">ROUND(P6741*S6741,2)</f>
        <v>9.6</v>
      </c>
      <c r="U6741" s="21" t="n">
        <f aca="false">IF(T6741&lt;=10,1,IF(T6741&lt;=20,2,IF(T6741&lt;=30,3,IF(T6741&lt;=40,4,IF(T6741&lt;=50,5,IF(T6741&lt;=100,6,IF(T6741&lt;=250,7,8)))))))</f>
        <v>1</v>
      </c>
      <c r="V6741" s="21" t="n">
        <f aca="false">IF(AND(OR(Dashboard!$T$3="All",R6741=Dashboard!$T$3),OR(Dashboard!$T$4="All",D6741=Dashboard!$T$4)),1,0)</f>
        <v>1</v>
      </c>
      <c r="W6741" s="21" t="n">
        <f aca="false">IF(V6741=1,T6741+ROW()/10000000,0)</f>
        <v>9.6006741</v>
      </c>
    </row>
    <row r="6742" customFormat="false" ht="15" hidden="false" customHeight="false" outlineLevel="0" collapsed="false">
      <c r="A6742" s="0" t="n">
        <v>8915</v>
      </c>
      <c r="B6742" s="0" t="s">
        <v>14857</v>
      </c>
      <c r="C6742" s="0" t="n">
        <v>1</v>
      </c>
      <c r="D6742" s="0" t="s">
        <v>6924</v>
      </c>
      <c r="E6742" s="0" t="s">
        <v>14858</v>
      </c>
      <c r="F6742" s="0" t="s">
        <v>14822</v>
      </c>
      <c r="G6742" s="0" t="s">
        <v>14823</v>
      </c>
      <c r="H6742" s="0" t="s">
        <v>2288</v>
      </c>
      <c r="I6742" s="0" t="s">
        <v>2123</v>
      </c>
      <c r="J6742" s="0" t="s">
        <v>46</v>
      </c>
      <c r="K6742" s="0" t="s">
        <v>46</v>
      </c>
      <c r="L6742" s="0" t="s">
        <v>47</v>
      </c>
      <c r="M6742" s="0" t="s">
        <v>47</v>
      </c>
      <c r="N6742" s="0" t="n">
        <v>3</v>
      </c>
      <c r="O6742" s="0" t="n">
        <v>156</v>
      </c>
      <c r="P6742" s="0" t="n">
        <v>1000</v>
      </c>
      <c r="Q6742" s="0" t="n">
        <v>3.3</v>
      </c>
      <c r="R6742" s="0" t="str">
        <f aca="false">INDEX(Lookup!$B$4:$B$18,MATCH(C6742,Lookup!$A$4:$A$18,0))</f>
        <v>India</v>
      </c>
      <c r="S6742" s="20" t="n">
        <f aca="false">INDEX(Lookup!$D$4:$D$18,MATCH(C6742,Lookup!$A$4:$A$18,0))</f>
        <v>0.012</v>
      </c>
      <c r="T6742" s="21" t="n">
        <f aca="false">ROUND(P6742*S6742,2)</f>
        <v>12</v>
      </c>
      <c r="U6742" s="21" t="n">
        <f aca="false">IF(T6742&lt;=10,1,IF(T6742&lt;=20,2,IF(T6742&lt;=30,3,IF(T6742&lt;=40,4,IF(T6742&lt;=50,5,IF(T6742&lt;=100,6,IF(T6742&lt;=250,7,8)))))))</f>
        <v>2</v>
      </c>
      <c r="V6742" s="21" t="n">
        <f aca="false">IF(AND(OR(Dashboard!$T$3="All",R6742=Dashboard!$T$3),OR(Dashboard!$T$4="All",D6742=Dashboard!$T$4)),1,0)</f>
        <v>1</v>
      </c>
      <c r="W6742" s="21" t="n">
        <f aca="false">IF(V6742=1,T6742+ROW()/10000000,0)</f>
        <v>12.0006742</v>
      </c>
    </row>
    <row r="6743" customFormat="false" ht="15" hidden="false" customHeight="false" outlineLevel="0" collapsed="false">
      <c r="A6743" s="0" t="n">
        <v>309429</v>
      </c>
      <c r="B6743" s="0" t="s">
        <v>3422</v>
      </c>
      <c r="C6743" s="0" t="n">
        <v>1</v>
      </c>
      <c r="D6743" s="0" t="s">
        <v>6924</v>
      </c>
      <c r="E6743" s="0" t="s">
        <v>14859</v>
      </c>
      <c r="F6743" s="0" t="s">
        <v>14822</v>
      </c>
      <c r="G6743" s="0" t="s">
        <v>14823</v>
      </c>
      <c r="H6743" s="0" t="s">
        <v>3426</v>
      </c>
      <c r="I6743" s="0" t="s">
        <v>2123</v>
      </c>
      <c r="J6743" s="0" t="s">
        <v>47</v>
      </c>
      <c r="K6743" s="0" t="s">
        <v>46</v>
      </c>
      <c r="L6743" s="0" t="s">
        <v>47</v>
      </c>
      <c r="M6743" s="0" t="s">
        <v>47</v>
      </c>
      <c r="N6743" s="0" t="n">
        <v>1</v>
      </c>
      <c r="O6743" s="0" t="n">
        <v>59</v>
      </c>
      <c r="P6743" s="0" t="n">
        <v>150</v>
      </c>
      <c r="Q6743" s="0" t="n">
        <v>3.4</v>
      </c>
      <c r="R6743" s="0" t="str">
        <f aca="false">INDEX(Lookup!$B$4:$B$18,MATCH(C6743,Lookup!$A$4:$A$18,0))</f>
        <v>India</v>
      </c>
      <c r="S6743" s="20" t="n">
        <f aca="false">INDEX(Lookup!$D$4:$D$18,MATCH(C6743,Lookup!$A$4:$A$18,0))</f>
        <v>0.012</v>
      </c>
      <c r="T6743" s="21" t="n">
        <f aca="false">ROUND(P6743*S6743,2)</f>
        <v>1.8</v>
      </c>
      <c r="U6743" s="21" t="n">
        <f aca="false">IF(T6743&lt;=10,1,IF(T6743&lt;=20,2,IF(T6743&lt;=30,3,IF(T6743&lt;=40,4,IF(T6743&lt;=50,5,IF(T6743&lt;=100,6,IF(T6743&lt;=250,7,8)))))))</f>
        <v>1</v>
      </c>
      <c r="V6743" s="21" t="n">
        <f aca="false">IF(AND(OR(Dashboard!$T$3="All",R6743=Dashboard!$T$3),OR(Dashboard!$T$4="All",D6743=Dashboard!$T$4)),1,0)</f>
        <v>1</v>
      </c>
      <c r="W6743" s="21" t="n">
        <f aca="false">IF(V6743=1,T6743+ROW()/10000000,0)</f>
        <v>1.8006743</v>
      </c>
    </row>
    <row r="6744" customFormat="false" ht="15" hidden="false" customHeight="false" outlineLevel="0" collapsed="false">
      <c r="A6744" s="0" t="n">
        <v>3114</v>
      </c>
      <c r="B6744" s="0" t="s">
        <v>14860</v>
      </c>
      <c r="C6744" s="0" t="n">
        <v>1</v>
      </c>
      <c r="D6744" s="0" t="s">
        <v>6924</v>
      </c>
      <c r="E6744" s="0" t="s">
        <v>14861</v>
      </c>
      <c r="F6744" s="0" t="s">
        <v>14822</v>
      </c>
      <c r="G6744" s="0" t="s">
        <v>14823</v>
      </c>
      <c r="H6744" s="0" t="s">
        <v>5382</v>
      </c>
      <c r="I6744" s="0" t="s">
        <v>2123</v>
      </c>
      <c r="J6744" s="0" t="s">
        <v>46</v>
      </c>
      <c r="K6744" s="0" t="s">
        <v>46</v>
      </c>
      <c r="L6744" s="0" t="s">
        <v>47</v>
      </c>
      <c r="M6744" s="0" t="s">
        <v>47</v>
      </c>
      <c r="N6744" s="0" t="n">
        <v>3</v>
      </c>
      <c r="O6744" s="0" t="n">
        <v>59</v>
      </c>
      <c r="P6744" s="0" t="n">
        <v>1000</v>
      </c>
      <c r="Q6744" s="0" t="n">
        <v>2.6</v>
      </c>
      <c r="R6744" s="0" t="str">
        <f aca="false">INDEX(Lookup!$B$4:$B$18,MATCH(C6744,Lookup!$A$4:$A$18,0))</f>
        <v>India</v>
      </c>
      <c r="S6744" s="20" t="n">
        <f aca="false">INDEX(Lookup!$D$4:$D$18,MATCH(C6744,Lookup!$A$4:$A$18,0))</f>
        <v>0.012</v>
      </c>
      <c r="T6744" s="21" t="n">
        <f aca="false">ROUND(P6744*S6744,2)</f>
        <v>12</v>
      </c>
      <c r="U6744" s="21" t="n">
        <f aca="false">IF(T6744&lt;=10,1,IF(T6744&lt;=20,2,IF(T6744&lt;=30,3,IF(T6744&lt;=40,4,IF(T6744&lt;=50,5,IF(T6744&lt;=100,6,IF(T6744&lt;=250,7,8)))))))</f>
        <v>2</v>
      </c>
      <c r="V6744" s="21" t="n">
        <f aca="false">IF(AND(OR(Dashboard!$T$3="All",R6744=Dashboard!$T$3),OR(Dashboard!$T$4="All",D6744=Dashboard!$T$4)),1,0)</f>
        <v>1</v>
      </c>
      <c r="W6744" s="21" t="n">
        <f aca="false">IF(V6744=1,T6744+ROW()/10000000,0)</f>
        <v>12.0006744</v>
      </c>
    </row>
    <row r="6745" customFormat="false" ht="15" hidden="false" customHeight="false" outlineLevel="0" collapsed="false">
      <c r="A6745" s="0" t="n">
        <v>3229</v>
      </c>
      <c r="B6745" s="0" t="s">
        <v>2300</v>
      </c>
      <c r="C6745" s="0" t="n">
        <v>1</v>
      </c>
      <c r="D6745" s="0" t="s">
        <v>6924</v>
      </c>
      <c r="E6745" s="0" t="s">
        <v>14862</v>
      </c>
      <c r="F6745" s="0" t="s">
        <v>14822</v>
      </c>
      <c r="G6745" s="0" t="s">
        <v>14823</v>
      </c>
      <c r="H6745" s="0" t="s">
        <v>3005</v>
      </c>
      <c r="I6745" s="0" t="s">
        <v>2123</v>
      </c>
      <c r="J6745" s="0" t="s">
        <v>47</v>
      </c>
      <c r="K6745" s="0" t="s">
        <v>46</v>
      </c>
      <c r="L6745" s="0" t="s">
        <v>47</v>
      </c>
      <c r="M6745" s="0" t="s">
        <v>47</v>
      </c>
      <c r="N6745" s="0" t="n">
        <v>2</v>
      </c>
      <c r="O6745" s="0" t="n">
        <v>132</v>
      </c>
      <c r="P6745" s="0" t="n">
        <v>500</v>
      </c>
      <c r="Q6745" s="0" t="n">
        <v>3.3</v>
      </c>
      <c r="R6745" s="0" t="str">
        <f aca="false">INDEX(Lookup!$B$4:$B$18,MATCH(C6745,Lookup!$A$4:$A$18,0))</f>
        <v>India</v>
      </c>
      <c r="S6745" s="20" t="n">
        <f aca="false">INDEX(Lookup!$D$4:$D$18,MATCH(C6745,Lookup!$A$4:$A$18,0))</f>
        <v>0.012</v>
      </c>
      <c r="T6745" s="21" t="n">
        <f aca="false">ROUND(P6745*S6745,2)</f>
        <v>6</v>
      </c>
      <c r="U6745" s="21" t="n">
        <f aca="false">IF(T6745&lt;=10,1,IF(T6745&lt;=20,2,IF(T6745&lt;=30,3,IF(T6745&lt;=40,4,IF(T6745&lt;=50,5,IF(T6745&lt;=100,6,IF(T6745&lt;=250,7,8)))))))</f>
        <v>1</v>
      </c>
      <c r="V6745" s="21" t="n">
        <f aca="false">IF(AND(OR(Dashboard!$T$3="All",R6745=Dashboard!$T$3),OR(Dashboard!$T$4="All",D6745=Dashboard!$T$4)),1,0)</f>
        <v>1</v>
      </c>
      <c r="W6745" s="21" t="n">
        <f aca="false">IF(V6745=1,T6745+ROW()/10000000,0)</f>
        <v>6.0006745</v>
      </c>
    </row>
    <row r="6746" customFormat="false" ht="15" hidden="false" customHeight="false" outlineLevel="0" collapsed="false">
      <c r="A6746" s="0" t="n">
        <v>18254676</v>
      </c>
      <c r="B6746" s="0" t="s">
        <v>14863</v>
      </c>
      <c r="C6746" s="0" t="n">
        <v>1</v>
      </c>
      <c r="D6746" s="0" t="s">
        <v>6924</v>
      </c>
      <c r="E6746" s="0" t="s">
        <v>14864</v>
      </c>
      <c r="F6746" s="0" t="s">
        <v>14822</v>
      </c>
      <c r="G6746" s="0" t="s">
        <v>14823</v>
      </c>
      <c r="H6746" s="0" t="s">
        <v>2362</v>
      </c>
      <c r="I6746" s="0" t="s">
        <v>2123</v>
      </c>
      <c r="J6746" s="0" t="s">
        <v>47</v>
      </c>
      <c r="K6746" s="0" t="s">
        <v>47</v>
      </c>
      <c r="L6746" s="0" t="s">
        <v>47</v>
      </c>
      <c r="M6746" s="0" t="s">
        <v>47</v>
      </c>
      <c r="N6746" s="0" t="n">
        <v>1</v>
      </c>
      <c r="O6746" s="0" t="n">
        <v>20</v>
      </c>
      <c r="P6746" s="0" t="n">
        <v>400</v>
      </c>
      <c r="Q6746" s="0" t="n">
        <v>3.1</v>
      </c>
      <c r="R6746" s="0" t="str">
        <f aca="false">INDEX(Lookup!$B$4:$B$18,MATCH(C6746,Lookup!$A$4:$A$18,0))</f>
        <v>India</v>
      </c>
      <c r="S6746" s="20" t="n">
        <f aca="false">INDEX(Lookup!$D$4:$D$18,MATCH(C6746,Lookup!$A$4:$A$18,0))</f>
        <v>0.012</v>
      </c>
      <c r="T6746" s="21" t="n">
        <f aca="false">ROUND(P6746*S6746,2)</f>
        <v>4.8</v>
      </c>
      <c r="U6746" s="21" t="n">
        <f aca="false">IF(T6746&lt;=10,1,IF(T6746&lt;=20,2,IF(T6746&lt;=30,3,IF(T6746&lt;=40,4,IF(T6746&lt;=50,5,IF(T6746&lt;=100,6,IF(T6746&lt;=250,7,8)))))))</f>
        <v>1</v>
      </c>
      <c r="V6746" s="21" t="n">
        <f aca="false">IF(AND(OR(Dashboard!$T$3="All",R6746=Dashboard!$T$3),OR(Dashboard!$T$4="All",D6746=Dashboard!$T$4)),1,0)</f>
        <v>1</v>
      </c>
      <c r="W6746" s="21" t="n">
        <f aca="false">IF(V6746=1,T6746+ROW()/10000000,0)</f>
        <v>4.8006746</v>
      </c>
    </row>
    <row r="6747" customFormat="false" ht="15" hidden="false" customHeight="false" outlineLevel="0" collapsed="false">
      <c r="A6747" s="0" t="n">
        <v>18365897</v>
      </c>
      <c r="B6747" s="0" t="s">
        <v>3736</v>
      </c>
      <c r="C6747" s="0" t="n">
        <v>1</v>
      </c>
      <c r="D6747" s="0" t="s">
        <v>6924</v>
      </c>
      <c r="E6747" s="0" t="s">
        <v>14823</v>
      </c>
      <c r="F6747" s="0" t="s">
        <v>14822</v>
      </c>
      <c r="G6747" s="0" t="s">
        <v>14823</v>
      </c>
      <c r="H6747" s="0" t="s">
        <v>3356</v>
      </c>
      <c r="I6747" s="0" t="s">
        <v>2123</v>
      </c>
      <c r="J6747" s="0" t="s">
        <v>47</v>
      </c>
      <c r="K6747" s="0" t="s">
        <v>46</v>
      </c>
      <c r="L6747" s="0" t="s">
        <v>47</v>
      </c>
      <c r="M6747" s="0" t="s">
        <v>47</v>
      </c>
      <c r="N6747" s="0" t="n">
        <v>2</v>
      </c>
      <c r="O6747" s="0" t="n">
        <v>45</v>
      </c>
      <c r="P6747" s="0" t="n">
        <v>600</v>
      </c>
      <c r="Q6747" s="0" t="n">
        <v>3.6</v>
      </c>
      <c r="R6747" s="0" t="str">
        <f aca="false">INDEX(Lookup!$B$4:$B$18,MATCH(C6747,Lookup!$A$4:$A$18,0))</f>
        <v>India</v>
      </c>
      <c r="S6747" s="20" t="n">
        <f aca="false">INDEX(Lookup!$D$4:$D$18,MATCH(C6747,Lookup!$A$4:$A$18,0))</f>
        <v>0.012</v>
      </c>
      <c r="T6747" s="21" t="n">
        <f aca="false">ROUND(P6747*S6747,2)</f>
        <v>7.2</v>
      </c>
      <c r="U6747" s="21" t="n">
        <f aca="false">IF(T6747&lt;=10,1,IF(T6747&lt;=20,2,IF(T6747&lt;=30,3,IF(T6747&lt;=40,4,IF(T6747&lt;=50,5,IF(T6747&lt;=100,6,IF(T6747&lt;=250,7,8)))))))</f>
        <v>1</v>
      </c>
      <c r="V6747" s="21" t="n">
        <f aca="false">IF(AND(OR(Dashboard!$T$3="All",R6747=Dashboard!$T$3),OR(Dashboard!$T$4="All",D6747=Dashboard!$T$4)),1,0)</f>
        <v>1</v>
      </c>
      <c r="W6747" s="21" t="n">
        <f aca="false">IF(V6747=1,T6747+ROW()/10000000,0)</f>
        <v>7.2006747</v>
      </c>
    </row>
    <row r="6748" customFormat="false" ht="15" hidden="false" customHeight="false" outlineLevel="0" collapsed="false">
      <c r="A6748" s="0" t="n">
        <v>9253</v>
      </c>
      <c r="B6748" s="0" t="s">
        <v>6986</v>
      </c>
      <c r="C6748" s="0" t="n">
        <v>1</v>
      </c>
      <c r="D6748" s="0" t="s">
        <v>6924</v>
      </c>
      <c r="E6748" s="0" t="s">
        <v>14865</v>
      </c>
      <c r="F6748" s="0" t="s">
        <v>14822</v>
      </c>
      <c r="G6748" s="0" t="s">
        <v>14823</v>
      </c>
      <c r="H6748" s="0" t="s">
        <v>14866</v>
      </c>
      <c r="I6748" s="0" t="s">
        <v>2123</v>
      </c>
      <c r="J6748" s="0" t="s">
        <v>47</v>
      </c>
      <c r="K6748" s="0" t="s">
        <v>47</v>
      </c>
      <c r="L6748" s="0" t="s">
        <v>47</v>
      </c>
      <c r="M6748" s="0" t="s">
        <v>47</v>
      </c>
      <c r="N6748" s="0" t="n">
        <v>1</v>
      </c>
      <c r="O6748" s="0" t="n">
        <v>75</v>
      </c>
      <c r="P6748" s="0" t="n">
        <v>400</v>
      </c>
      <c r="Q6748" s="0" t="n">
        <v>3.5</v>
      </c>
      <c r="R6748" s="0" t="str">
        <f aca="false">INDEX(Lookup!$B$4:$B$18,MATCH(C6748,Lookup!$A$4:$A$18,0))</f>
        <v>India</v>
      </c>
      <c r="S6748" s="20" t="n">
        <f aca="false">INDEX(Lookup!$D$4:$D$18,MATCH(C6748,Lookup!$A$4:$A$18,0))</f>
        <v>0.012</v>
      </c>
      <c r="T6748" s="21" t="n">
        <f aca="false">ROUND(P6748*S6748,2)</f>
        <v>4.8</v>
      </c>
      <c r="U6748" s="21" t="n">
        <f aca="false">IF(T6748&lt;=10,1,IF(T6748&lt;=20,2,IF(T6748&lt;=30,3,IF(T6748&lt;=40,4,IF(T6748&lt;=50,5,IF(T6748&lt;=100,6,IF(T6748&lt;=250,7,8)))))))</f>
        <v>1</v>
      </c>
      <c r="V6748" s="21" t="n">
        <f aca="false">IF(AND(OR(Dashboard!$T$3="All",R6748=Dashboard!$T$3),OR(Dashboard!$T$4="All",D6748=Dashboard!$T$4)),1,0)</f>
        <v>1</v>
      </c>
      <c r="W6748" s="21" t="n">
        <f aca="false">IF(V6748=1,T6748+ROW()/10000000,0)</f>
        <v>4.8006748</v>
      </c>
    </row>
    <row r="6749" customFormat="false" ht="15" hidden="false" customHeight="false" outlineLevel="0" collapsed="false">
      <c r="A6749" s="0" t="n">
        <v>310459</v>
      </c>
      <c r="B6749" s="0" t="s">
        <v>14835</v>
      </c>
      <c r="C6749" s="0" t="n">
        <v>1</v>
      </c>
      <c r="D6749" s="0" t="s">
        <v>6924</v>
      </c>
      <c r="E6749" s="0" t="s">
        <v>14867</v>
      </c>
      <c r="F6749" s="0" t="s">
        <v>14822</v>
      </c>
      <c r="G6749" s="0" t="s">
        <v>14823</v>
      </c>
      <c r="H6749" s="0" t="s">
        <v>402</v>
      </c>
      <c r="I6749" s="0" t="s">
        <v>2123</v>
      </c>
      <c r="J6749" s="0" t="s">
        <v>47</v>
      </c>
      <c r="K6749" s="0" t="s">
        <v>46</v>
      </c>
      <c r="L6749" s="0" t="s">
        <v>47</v>
      </c>
      <c r="M6749" s="0" t="s">
        <v>47</v>
      </c>
      <c r="N6749" s="0" t="n">
        <v>1</v>
      </c>
      <c r="O6749" s="0" t="n">
        <v>55</v>
      </c>
      <c r="P6749" s="0" t="n">
        <v>350</v>
      </c>
      <c r="Q6749" s="0" t="n">
        <v>3.5</v>
      </c>
      <c r="R6749" s="0" t="str">
        <f aca="false">INDEX(Lookup!$B$4:$B$18,MATCH(C6749,Lookup!$A$4:$A$18,0))</f>
        <v>India</v>
      </c>
      <c r="S6749" s="20" t="n">
        <f aca="false">INDEX(Lookup!$D$4:$D$18,MATCH(C6749,Lookup!$A$4:$A$18,0))</f>
        <v>0.012</v>
      </c>
      <c r="T6749" s="21" t="n">
        <f aca="false">ROUND(P6749*S6749,2)</f>
        <v>4.2</v>
      </c>
      <c r="U6749" s="21" t="n">
        <f aca="false">IF(T6749&lt;=10,1,IF(T6749&lt;=20,2,IF(T6749&lt;=30,3,IF(T6749&lt;=40,4,IF(T6749&lt;=50,5,IF(T6749&lt;=100,6,IF(T6749&lt;=250,7,8)))))))</f>
        <v>1</v>
      </c>
      <c r="V6749" s="21" t="n">
        <f aca="false">IF(AND(OR(Dashboard!$T$3="All",R6749=Dashboard!$T$3),OR(Dashboard!$T$4="All",D6749=Dashboard!$T$4)),1,0)</f>
        <v>1</v>
      </c>
      <c r="W6749" s="21" t="n">
        <f aca="false">IF(V6749=1,T6749+ROW()/10000000,0)</f>
        <v>4.2006749</v>
      </c>
    </row>
    <row r="6750" customFormat="false" ht="15" hidden="false" customHeight="false" outlineLevel="0" collapsed="false">
      <c r="A6750" s="0" t="n">
        <v>218</v>
      </c>
      <c r="B6750" s="0" t="s">
        <v>2408</v>
      </c>
      <c r="C6750" s="0" t="n">
        <v>1</v>
      </c>
      <c r="D6750" s="0" t="s">
        <v>6924</v>
      </c>
      <c r="E6750" s="0" t="s">
        <v>14868</v>
      </c>
      <c r="F6750" s="0" t="s">
        <v>14822</v>
      </c>
      <c r="G6750" s="0" t="s">
        <v>14823</v>
      </c>
      <c r="H6750" s="0" t="s">
        <v>3392</v>
      </c>
      <c r="I6750" s="0" t="s">
        <v>2123</v>
      </c>
      <c r="J6750" s="0" t="s">
        <v>47</v>
      </c>
      <c r="K6750" s="0" t="s">
        <v>47</v>
      </c>
      <c r="L6750" s="0" t="s">
        <v>47</v>
      </c>
      <c r="M6750" s="0" t="s">
        <v>47</v>
      </c>
      <c r="N6750" s="0" t="n">
        <v>2</v>
      </c>
      <c r="O6750" s="0" t="n">
        <v>123</v>
      </c>
      <c r="P6750" s="0" t="n">
        <v>700</v>
      </c>
      <c r="Q6750" s="0" t="n">
        <v>3.5</v>
      </c>
      <c r="R6750" s="0" t="str">
        <f aca="false">INDEX(Lookup!$B$4:$B$18,MATCH(C6750,Lookup!$A$4:$A$18,0))</f>
        <v>India</v>
      </c>
      <c r="S6750" s="20" t="n">
        <f aca="false">INDEX(Lookup!$D$4:$D$18,MATCH(C6750,Lookup!$A$4:$A$18,0))</f>
        <v>0.012</v>
      </c>
      <c r="T6750" s="21" t="n">
        <f aca="false">ROUND(P6750*S6750,2)</f>
        <v>8.4</v>
      </c>
      <c r="U6750" s="21" t="n">
        <f aca="false">IF(T6750&lt;=10,1,IF(T6750&lt;=20,2,IF(T6750&lt;=30,3,IF(T6750&lt;=40,4,IF(T6750&lt;=50,5,IF(T6750&lt;=100,6,IF(T6750&lt;=250,7,8)))))))</f>
        <v>1</v>
      </c>
      <c r="V6750" s="21" t="n">
        <f aca="false">IF(AND(OR(Dashboard!$T$3="All",R6750=Dashboard!$T$3),OR(Dashboard!$T$4="All",D6750=Dashboard!$T$4)),1,0)</f>
        <v>1</v>
      </c>
      <c r="W6750" s="21" t="n">
        <f aca="false">IF(V6750=1,T6750+ROW()/10000000,0)</f>
        <v>8.400675</v>
      </c>
    </row>
    <row r="6751" customFormat="false" ht="15" hidden="false" customHeight="false" outlineLevel="0" collapsed="false">
      <c r="A6751" s="0" t="n">
        <v>300841</v>
      </c>
      <c r="B6751" s="0" t="s">
        <v>14869</v>
      </c>
      <c r="C6751" s="0" t="n">
        <v>1</v>
      </c>
      <c r="D6751" s="0" t="s">
        <v>6924</v>
      </c>
      <c r="E6751" s="0" t="s">
        <v>14870</v>
      </c>
      <c r="F6751" s="0" t="s">
        <v>14822</v>
      </c>
      <c r="G6751" s="0" t="s">
        <v>14823</v>
      </c>
      <c r="H6751" s="0" t="s">
        <v>7278</v>
      </c>
      <c r="I6751" s="0" t="s">
        <v>2123</v>
      </c>
      <c r="J6751" s="0" t="s">
        <v>47</v>
      </c>
      <c r="K6751" s="0" t="s">
        <v>47</v>
      </c>
      <c r="L6751" s="0" t="s">
        <v>47</v>
      </c>
      <c r="M6751" s="0" t="s">
        <v>47</v>
      </c>
      <c r="N6751" s="0" t="n">
        <v>1</v>
      </c>
      <c r="O6751" s="0" t="n">
        <v>95</v>
      </c>
      <c r="P6751" s="0" t="n">
        <v>250</v>
      </c>
      <c r="Q6751" s="0" t="n">
        <v>3.6</v>
      </c>
      <c r="R6751" s="0" t="str">
        <f aca="false">INDEX(Lookup!$B$4:$B$18,MATCH(C6751,Lookup!$A$4:$A$18,0))</f>
        <v>India</v>
      </c>
      <c r="S6751" s="20" t="n">
        <f aca="false">INDEX(Lookup!$D$4:$D$18,MATCH(C6751,Lookup!$A$4:$A$18,0))</f>
        <v>0.012</v>
      </c>
      <c r="T6751" s="21" t="n">
        <f aca="false">ROUND(P6751*S6751,2)</f>
        <v>3</v>
      </c>
      <c r="U6751" s="21" t="n">
        <f aca="false">IF(T6751&lt;=10,1,IF(T6751&lt;=20,2,IF(T6751&lt;=30,3,IF(T6751&lt;=40,4,IF(T6751&lt;=50,5,IF(T6751&lt;=100,6,IF(T6751&lt;=250,7,8)))))))</f>
        <v>1</v>
      </c>
      <c r="V6751" s="21" t="n">
        <f aca="false">IF(AND(OR(Dashboard!$T$3="All",R6751=Dashboard!$T$3),OR(Dashboard!$T$4="All",D6751=Dashboard!$T$4)),1,0)</f>
        <v>1</v>
      </c>
      <c r="W6751" s="21" t="n">
        <f aca="false">IF(V6751=1,T6751+ROW()/10000000,0)</f>
        <v>3.0006751</v>
      </c>
    </row>
    <row r="6752" customFormat="false" ht="15" hidden="false" customHeight="false" outlineLevel="0" collapsed="false">
      <c r="A6752" s="0" t="n">
        <v>302466</v>
      </c>
      <c r="B6752" s="0" t="s">
        <v>14871</v>
      </c>
      <c r="C6752" s="0" t="n">
        <v>1</v>
      </c>
      <c r="D6752" s="0" t="s">
        <v>6924</v>
      </c>
      <c r="E6752" s="0" t="s">
        <v>14872</v>
      </c>
      <c r="F6752" s="0" t="s">
        <v>14822</v>
      </c>
      <c r="G6752" s="0" t="s">
        <v>14823</v>
      </c>
      <c r="H6752" s="0" t="s">
        <v>13962</v>
      </c>
      <c r="I6752" s="0" t="s">
        <v>2123</v>
      </c>
      <c r="J6752" s="0" t="s">
        <v>47</v>
      </c>
      <c r="K6752" s="0" t="s">
        <v>47</v>
      </c>
      <c r="L6752" s="0" t="s">
        <v>47</v>
      </c>
      <c r="M6752" s="0" t="s">
        <v>47</v>
      </c>
      <c r="N6752" s="0" t="n">
        <v>1</v>
      </c>
      <c r="O6752" s="0" t="n">
        <v>175</v>
      </c>
      <c r="P6752" s="0" t="n">
        <v>250</v>
      </c>
      <c r="Q6752" s="0" t="n">
        <v>3.5</v>
      </c>
      <c r="R6752" s="0" t="str">
        <f aca="false">INDEX(Lookup!$B$4:$B$18,MATCH(C6752,Lookup!$A$4:$A$18,0))</f>
        <v>India</v>
      </c>
      <c r="S6752" s="20" t="n">
        <f aca="false">INDEX(Lookup!$D$4:$D$18,MATCH(C6752,Lookup!$A$4:$A$18,0))</f>
        <v>0.012</v>
      </c>
      <c r="T6752" s="21" t="n">
        <f aca="false">ROUND(P6752*S6752,2)</f>
        <v>3</v>
      </c>
      <c r="U6752" s="21" t="n">
        <f aca="false">IF(T6752&lt;=10,1,IF(T6752&lt;=20,2,IF(T6752&lt;=30,3,IF(T6752&lt;=40,4,IF(T6752&lt;=50,5,IF(T6752&lt;=100,6,IF(T6752&lt;=250,7,8)))))))</f>
        <v>1</v>
      </c>
      <c r="V6752" s="21" t="n">
        <f aca="false">IF(AND(OR(Dashboard!$T$3="All",R6752=Dashboard!$T$3),OR(Dashboard!$T$4="All",D6752=Dashboard!$T$4)),1,0)</f>
        <v>1</v>
      </c>
      <c r="W6752" s="21" t="n">
        <f aca="false">IF(V6752=1,T6752+ROW()/10000000,0)</f>
        <v>3.0006752</v>
      </c>
    </row>
    <row r="6753" customFormat="false" ht="15" hidden="false" customHeight="false" outlineLevel="0" collapsed="false">
      <c r="A6753" s="0" t="n">
        <v>309629</v>
      </c>
      <c r="B6753" s="0" t="s">
        <v>2985</v>
      </c>
      <c r="C6753" s="0" t="n">
        <v>1</v>
      </c>
      <c r="D6753" s="0" t="s">
        <v>6924</v>
      </c>
      <c r="E6753" s="0" t="s">
        <v>14873</v>
      </c>
      <c r="F6753" s="0" t="s">
        <v>14822</v>
      </c>
      <c r="G6753" s="0" t="s">
        <v>14823</v>
      </c>
      <c r="H6753" s="0" t="s">
        <v>2122</v>
      </c>
      <c r="I6753" s="0" t="s">
        <v>2123</v>
      </c>
      <c r="J6753" s="0" t="s">
        <v>47</v>
      </c>
      <c r="K6753" s="0" t="s">
        <v>46</v>
      </c>
      <c r="L6753" s="0" t="s">
        <v>47</v>
      </c>
      <c r="M6753" s="0" t="s">
        <v>47</v>
      </c>
      <c r="N6753" s="0" t="n">
        <v>2</v>
      </c>
      <c r="O6753" s="0" t="n">
        <v>62</v>
      </c>
      <c r="P6753" s="0" t="n">
        <v>600</v>
      </c>
      <c r="Q6753" s="0" t="n">
        <v>3.5</v>
      </c>
      <c r="R6753" s="0" t="str">
        <f aca="false">INDEX(Lookup!$B$4:$B$18,MATCH(C6753,Lookup!$A$4:$A$18,0))</f>
        <v>India</v>
      </c>
      <c r="S6753" s="20" t="n">
        <f aca="false">INDEX(Lookup!$D$4:$D$18,MATCH(C6753,Lookup!$A$4:$A$18,0))</f>
        <v>0.012</v>
      </c>
      <c r="T6753" s="21" t="n">
        <f aca="false">ROUND(P6753*S6753,2)</f>
        <v>7.2</v>
      </c>
      <c r="U6753" s="21" t="n">
        <f aca="false">IF(T6753&lt;=10,1,IF(T6753&lt;=20,2,IF(T6753&lt;=30,3,IF(T6753&lt;=40,4,IF(T6753&lt;=50,5,IF(T6753&lt;=100,6,IF(T6753&lt;=250,7,8)))))))</f>
        <v>1</v>
      </c>
      <c r="V6753" s="21" t="n">
        <f aca="false">IF(AND(OR(Dashboard!$T$3="All",R6753=Dashboard!$T$3),OR(Dashboard!$T$4="All",D6753=Dashboard!$T$4)),1,0)</f>
        <v>1</v>
      </c>
      <c r="W6753" s="21" t="n">
        <f aca="false">IF(V6753=1,T6753+ROW()/10000000,0)</f>
        <v>7.2006753</v>
      </c>
    </row>
    <row r="6754" customFormat="false" ht="15" hidden="false" customHeight="false" outlineLevel="0" collapsed="false">
      <c r="A6754" s="0" t="n">
        <v>18312438</v>
      </c>
      <c r="B6754" s="0" t="s">
        <v>3162</v>
      </c>
      <c r="C6754" s="0" t="n">
        <v>1</v>
      </c>
      <c r="D6754" s="0" t="s">
        <v>6924</v>
      </c>
      <c r="E6754" s="0" t="s">
        <v>14874</v>
      </c>
      <c r="F6754" s="0" t="s">
        <v>14822</v>
      </c>
      <c r="G6754" s="0" t="s">
        <v>14823</v>
      </c>
      <c r="H6754" s="0" t="s">
        <v>2342</v>
      </c>
      <c r="I6754" s="0" t="s">
        <v>2123</v>
      </c>
      <c r="J6754" s="0" t="s">
        <v>47</v>
      </c>
      <c r="K6754" s="0" t="s">
        <v>47</v>
      </c>
      <c r="L6754" s="0" t="s">
        <v>47</v>
      </c>
      <c r="M6754" s="0" t="s">
        <v>47</v>
      </c>
      <c r="N6754" s="0" t="n">
        <v>1</v>
      </c>
      <c r="O6754" s="0" t="n">
        <v>43</v>
      </c>
      <c r="P6754" s="0" t="n">
        <v>400</v>
      </c>
      <c r="Q6754" s="0" t="n">
        <v>3.8</v>
      </c>
      <c r="R6754" s="0" t="str">
        <f aca="false">INDEX(Lookup!$B$4:$B$18,MATCH(C6754,Lookup!$A$4:$A$18,0))</f>
        <v>India</v>
      </c>
      <c r="S6754" s="20" t="n">
        <f aca="false">INDEX(Lookup!$D$4:$D$18,MATCH(C6754,Lookup!$A$4:$A$18,0))</f>
        <v>0.012</v>
      </c>
      <c r="T6754" s="21" t="n">
        <f aca="false">ROUND(P6754*S6754,2)</f>
        <v>4.8</v>
      </c>
      <c r="U6754" s="21" t="n">
        <f aca="false">IF(T6754&lt;=10,1,IF(T6754&lt;=20,2,IF(T6754&lt;=30,3,IF(T6754&lt;=40,4,IF(T6754&lt;=50,5,IF(T6754&lt;=100,6,IF(T6754&lt;=250,7,8)))))))</f>
        <v>1</v>
      </c>
      <c r="V6754" s="21" t="n">
        <f aca="false">IF(AND(OR(Dashboard!$T$3="All",R6754=Dashboard!$T$3),OR(Dashboard!$T$4="All",D6754=Dashboard!$T$4)),1,0)</f>
        <v>1</v>
      </c>
      <c r="W6754" s="21" t="n">
        <f aca="false">IF(V6754=1,T6754+ROW()/10000000,0)</f>
        <v>4.8006754</v>
      </c>
    </row>
    <row r="6755" customFormat="false" ht="15" hidden="false" customHeight="false" outlineLevel="0" collapsed="false">
      <c r="A6755" s="0" t="n">
        <v>9348</v>
      </c>
      <c r="B6755" s="0" t="s">
        <v>2296</v>
      </c>
      <c r="C6755" s="0" t="n">
        <v>1</v>
      </c>
      <c r="D6755" s="0" t="s">
        <v>6924</v>
      </c>
      <c r="E6755" s="0" t="s">
        <v>14875</v>
      </c>
      <c r="F6755" s="0" t="s">
        <v>14822</v>
      </c>
      <c r="G6755" s="0" t="s">
        <v>14823</v>
      </c>
      <c r="H6755" s="0" t="s">
        <v>1898</v>
      </c>
      <c r="I6755" s="0" t="s">
        <v>2123</v>
      </c>
      <c r="J6755" s="0" t="s">
        <v>47</v>
      </c>
      <c r="K6755" s="0" t="s">
        <v>46</v>
      </c>
      <c r="L6755" s="0" t="s">
        <v>47</v>
      </c>
      <c r="M6755" s="0" t="s">
        <v>47</v>
      </c>
      <c r="N6755" s="0" t="n">
        <v>2</v>
      </c>
      <c r="O6755" s="0" t="n">
        <v>67</v>
      </c>
      <c r="P6755" s="0" t="n">
        <v>500</v>
      </c>
      <c r="Q6755" s="0" t="n">
        <v>3.5</v>
      </c>
      <c r="R6755" s="0" t="str">
        <f aca="false">INDEX(Lookup!$B$4:$B$18,MATCH(C6755,Lookup!$A$4:$A$18,0))</f>
        <v>India</v>
      </c>
      <c r="S6755" s="20" t="n">
        <f aca="false">INDEX(Lookup!$D$4:$D$18,MATCH(C6755,Lookup!$A$4:$A$18,0))</f>
        <v>0.012</v>
      </c>
      <c r="T6755" s="21" t="n">
        <f aca="false">ROUND(P6755*S6755,2)</f>
        <v>6</v>
      </c>
      <c r="U6755" s="21" t="n">
        <f aca="false">IF(T6755&lt;=10,1,IF(T6755&lt;=20,2,IF(T6755&lt;=30,3,IF(T6755&lt;=40,4,IF(T6755&lt;=50,5,IF(T6755&lt;=100,6,IF(T6755&lt;=250,7,8)))))))</f>
        <v>1</v>
      </c>
      <c r="V6755" s="21" t="n">
        <f aca="false">IF(AND(OR(Dashboard!$T$3="All",R6755=Dashboard!$T$3),OR(Dashboard!$T$4="All",D6755=Dashboard!$T$4)),1,0)</f>
        <v>1</v>
      </c>
      <c r="W6755" s="21" t="n">
        <f aca="false">IF(V6755=1,T6755+ROW()/10000000,0)</f>
        <v>6.0006755</v>
      </c>
    </row>
    <row r="6756" customFormat="false" ht="15" hidden="false" customHeight="false" outlineLevel="0" collapsed="false">
      <c r="A6756" s="0" t="n">
        <v>304928</v>
      </c>
      <c r="B6756" s="0" t="s">
        <v>2326</v>
      </c>
      <c r="C6756" s="0" t="n">
        <v>1</v>
      </c>
      <c r="D6756" s="0" t="s">
        <v>6924</v>
      </c>
      <c r="E6756" s="0" t="s">
        <v>14876</v>
      </c>
      <c r="F6756" s="0" t="s">
        <v>14822</v>
      </c>
      <c r="G6756" s="0" t="s">
        <v>14823</v>
      </c>
      <c r="H6756" s="0" t="s">
        <v>2359</v>
      </c>
      <c r="I6756" s="0" t="s">
        <v>2123</v>
      </c>
      <c r="J6756" s="0" t="s">
        <v>46</v>
      </c>
      <c r="K6756" s="0" t="s">
        <v>46</v>
      </c>
      <c r="L6756" s="0" t="s">
        <v>47</v>
      </c>
      <c r="M6756" s="0" t="s">
        <v>47</v>
      </c>
      <c r="N6756" s="0" t="n">
        <v>2</v>
      </c>
      <c r="O6756" s="0" t="n">
        <v>159</v>
      </c>
      <c r="P6756" s="0" t="n">
        <v>800</v>
      </c>
      <c r="Q6756" s="0" t="n">
        <v>3.5</v>
      </c>
      <c r="R6756" s="0" t="str">
        <f aca="false">INDEX(Lookup!$B$4:$B$18,MATCH(C6756,Lookup!$A$4:$A$18,0))</f>
        <v>India</v>
      </c>
      <c r="S6756" s="20" t="n">
        <f aca="false">INDEX(Lookup!$D$4:$D$18,MATCH(C6756,Lookup!$A$4:$A$18,0))</f>
        <v>0.012</v>
      </c>
      <c r="T6756" s="21" t="n">
        <f aca="false">ROUND(P6756*S6756,2)</f>
        <v>9.6</v>
      </c>
      <c r="U6756" s="21" t="n">
        <f aca="false">IF(T6756&lt;=10,1,IF(T6756&lt;=20,2,IF(T6756&lt;=30,3,IF(T6756&lt;=40,4,IF(T6756&lt;=50,5,IF(T6756&lt;=100,6,IF(T6756&lt;=250,7,8)))))))</f>
        <v>1</v>
      </c>
      <c r="V6756" s="21" t="n">
        <f aca="false">IF(AND(OR(Dashboard!$T$3="All",R6756=Dashboard!$T$3),OR(Dashboard!$T$4="All",D6756=Dashboard!$T$4)),1,0)</f>
        <v>1</v>
      </c>
      <c r="W6756" s="21" t="n">
        <f aca="false">IF(V6756=1,T6756+ROW()/10000000,0)</f>
        <v>9.6006756</v>
      </c>
    </row>
    <row r="6757" customFormat="false" ht="15" hidden="false" customHeight="false" outlineLevel="0" collapsed="false">
      <c r="A6757" s="0" t="n">
        <v>18273634</v>
      </c>
      <c r="B6757" s="0" t="s">
        <v>10560</v>
      </c>
      <c r="C6757" s="0" t="n">
        <v>1</v>
      </c>
      <c r="D6757" s="0" t="s">
        <v>6924</v>
      </c>
      <c r="E6757" s="0" t="s">
        <v>14877</v>
      </c>
      <c r="F6757" s="0" t="s">
        <v>14822</v>
      </c>
      <c r="G6757" s="0" t="s">
        <v>14823</v>
      </c>
      <c r="H6757" s="0" t="s">
        <v>402</v>
      </c>
      <c r="I6757" s="0" t="s">
        <v>2123</v>
      </c>
      <c r="J6757" s="0" t="s">
        <v>47</v>
      </c>
      <c r="K6757" s="0" t="s">
        <v>46</v>
      </c>
      <c r="L6757" s="0" t="s">
        <v>47</v>
      </c>
      <c r="M6757" s="0" t="s">
        <v>47</v>
      </c>
      <c r="N6757" s="0" t="n">
        <v>1</v>
      </c>
      <c r="O6757" s="0" t="n">
        <v>42</v>
      </c>
      <c r="P6757" s="0" t="n">
        <v>400</v>
      </c>
      <c r="Q6757" s="0" t="n">
        <v>3.5</v>
      </c>
      <c r="R6757" s="0" t="str">
        <f aca="false">INDEX(Lookup!$B$4:$B$18,MATCH(C6757,Lookup!$A$4:$A$18,0))</f>
        <v>India</v>
      </c>
      <c r="S6757" s="20" t="n">
        <f aca="false">INDEX(Lookup!$D$4:$D$18,MATCH(C6757,Lookup!$A$4:$A$18,0))</f>
        <v>0.012</v>
      </c>
      <c r="T6757" s="21" t="n">
        <f aca="false">ROUND(P6757*S6757,2)</f>
        <v>4.8</v>
      </c>
      <c r="U6757" s="21" t="n">
        <f aca="false">IF(T6757&lt;=10,1,IF(T6757&lt;=20,2,IF(T6757&lt;=30,3,IF(T6757&lt;=40,4,IF(T6757&lt;=50,5,IF(T6757&lt;=100,6,IF(T6757&lt;=250,7,8)))))))</f>
        <v>1</v>
      </c>
      <c r="V6757" s="21" t="n">
        <f aca="false">IF(AND(OR(Dashboard!$T$3="All",R6757=Dashboard!$T$3),OR(Dashboard!$T$4="All",D6757=Dashboard!$T$4)),1,0)</f>
        <v>1</v>
      </c>
      <c r="W6757" s="21" t="n">
        <f aca="false">IF(V6757=1,T6757+ROW()/10000000,0)</f>
        <v>4.8006757</v>
      </c>
    </row>
    <row r="6758" customFormat="false" ht="15" hidden="false" customHeight="false" outlineLevel="0" collapsed="false">
      <c r="A6758" s="0" t="n">
        <v>18246132</v>
      </c>
      <c r="B6758" s="0" t="s">
        <v>14878</v>
      </c>
      <c r="C6758" s="0" t="n">
        <v>1</v>
      </c>
      <c r="D6758" s="0" t="s">
        <v>6924</v>
      </c>
      <c r="E6758" s="0" t="s">
        <v>14879</v>
      </c>
      <c r="F6758" s="0" t="s">
        <v>14822</v>
      </c>
      <c r="G6758" s="0" t="s">
        <v>14823</v>
      </c>
      <c r="H6758" s="0" t="s">
        <v>2288</v>
      </c>
      <c r="I6758" s="0" t="s">
        <v>2123</v>
      </c>
      <c r="J6758" s="0" t="s">
        <v>47</v>
      </c>
      <c r="K6758" s="0" t="s">
        <v>46</v>
      </c>
      <c r="L6758" s="0" t="s">
        <v>47</v>
      </c>
      <c r="M6758" s="0" t="s">
        <v>47</v>
      </c>
      <c r="N6758" s="0" t="n">
        <v>2</v>
      </c>
      <c r="O6758" s="0" t="n">
        <v>56</v>
      </c>
      <c r="P6758" s="0" t="n">
        <v>500</v>
      </c>
      <c r="Q6758" s="0" t="n">
        <v>3.8</v>
      </c>
      <c r="R6758" s="0" t="str">
        <f aca="false">INDEX(Lookup!$B$4:$B$18,MATCH(C6758,Lookup!$A$4:$A$18,0))</f>
        <v>India</v>
      </c>
      <c r="S6758" s="20" t="n">
        <f aca="false">INDEX(Lookup!$D$4:$D$18,MATCH(C6758,Lookup!$A$4:$A$18,0))</f>
        <v>0.012</v>
      </c>
      <c r="T6758" s="21" t="n">
        <f aca="false">ROUND(P6758*S6758,2)</f>
        <v>6</v>
      </c>
      <c r="U6758" s="21" t="n">
        <f aca="false">IF(T6758&lt;=10,1,IF(T6758&lt;=20,2,IF(T6758&lt;=30,3,IF(T6758&lt;=40,4,IF(T6758&lt;=50,5,IF(T6758&lt;=100,6,IF(T6758&lt;=250,7,8)))))))</f>
        <v>1</v>
      </c>
      <c r="V6758" s="21" t="n">
        <f aca="false">IF(AND(OR(Dashboard!$T$3="All",R6758=Dashboard!$T$3),OR(Dashboard!$T$4="All",D6758=Dashboard!$T$4)),1,0)</f>
        <v>1</v>
      </c>
      <c r="W6758" s="21" t="n">
        <f aca="false">IF(V6758=1,T6758+ROW()/10000000,0)</f>
        <v>6.0006758</v>
      </c>
    </row>
    <row r="6759" customFormat="false" ht="15" hidden="false" customHeight="false" outlineLevel="0" collapsed="false">
      <c r="A6759" s="0" t="n">
        <v>302302</v>
      </c>
      <c r="B6759" s="0" t="s">
        <v>12364</v>
      </c>
      <c r="C6759" s="0" t="n">
        <v>1</v>
      </c>
      <c r="D6759" s="0" t="s">
        <v>6924</v>
      </c>
      <c r="E6759" s="0" t="s">
        <v>14880</v>
      </c>
      <c r="F6759" s="0" t="s">
        <v>14822</v>
      </c>
      <c r="G6759" s="0" t="s">
        <v>14823</v>
      </c>
      <c r="H6759" s="0" t="s">
        <v>2128</v>
      </c>
      <c r="I6759" s="0" t="s">
        <v>2123</v>
      </c>
      <c r="J6759" s="0" t="s">
        <v>47</v>
      </c>
      <c r="K6759" s="0" t="s">
        <v>47</v>
      </c>
      <c r="L6759" s="0" t="s">
        <v>47</v>
      </c>
      <c r="M6759" s="0" t="s">
        <v>47</v>
      </c>
      <c r="N6759" s="0" t="n">
        <v>1</v>
      </c>
      <c r="O6759" s="0" t="n">
        <v>98</v>
      </c>
      <c r="P6759" s="0" t="n">
        <v>200</v>
      </c>
      <c r="Q6759" s="0" t="n">
        <v>3.6</v>
      </c>
      <c r="R6759" s="0" t="str">
        <f aca="false">INDEX(Lookup!$B$4:$B$18,MATCH(C6759,Lookup!$A$4:$A$18,0))</f>
        <v>India</v>
      </c>
      <c r="S6759" s="20" t="n">
        <f aca="false">INDEX(Lookup!$D$4:$D$18,MATCH(C6759,Lookup!$A$4:$A$18,0))</f>
        <v>0.012</v>
      </c>
      <c r="T6759" s="21" t="n">
        <f aca="false">ROUND(P6759*S6759,2)</f>
        <v>2.4</v>
      </c>
      <c r="U6759" s="21" t="n">
        <f aca="false">IF(T6759&lt;=10,1,IF(T6759&lt;=20,2,IF(T6759&lt;=30,3,IF(T6759&lt;=40,4,IF(T6759&lt;=50,5,IF(T6759&lt;=100,6,IF(T6759&lt;=250,7,8)))))))</f>
        <v>1</v>
      </c>
      <c r="V6759" s="21" t="n">
        <f aca="false">IF(AND(OR(Dashboard!$T$3="All",R6759=Dashboard!$T$3),OR(Dashboard!$T$4="All",D6759=Dashboard!$T$4)),1,0)</f>
        <v>1</v>
      </c>
      <c r="W6759" s="21" t="n">
        <f aca="false">IF(V6759=1,T6759+ROW()/10000000,0)</f>
        <v>2.4006759</v>
      </c>
    </row>
    <row r="6760" customFormat="false" ht="15" hidden="false" customHeight="false" outlineLevel="0" collapsed="false">
      <c r="A6760" s="0" t="n">
        <v>18355152</v>
      </c>
      <c r="B6760" s="0" t="s">
        <v>14881</v>
      </c>
      <c r="C6760" s="0" t="n">
        <v>1</v>
      </c>
      <c r="D6760" s="0" t="s">
        <v>6924</v>
      </c>
      <c r="E6760" s="0" t="s">
        <v>14882</v>
      </c>
      <c r="F6760" s="0" t="s">
        <v>14822</v>
      </c>
      <c r="G6760" s="0" t="s">
        <v>14823</v>
      </c>
      <c r="H6760" s="0" t="s">
        <v>2128</v>
      </c>
      <c r="I6760" s="0" t="s">
        <v>2123</v>
      </c>
      <c r="J6760" s="0" t="s">
        <v>47</v>
      </c>
      <c r="K6760" s="0" t="s">
        <v>46</v>
      </c>
      <c r="L6760" s="0" t="s">
        <v>47</v>
      </c>
      <c r="M6760" s="0" t="s">
        <v>47</v>
      </c>
      <c r="N6760" s="0" t="n">
        <v>2</v>
      </c>
      <c r="O6760" s="0" t="n">
        <v>31</v>
      </c>
      <c r="P6760" s="0" t="n">
        <v>700</v>
      </c>
      <c r="Q6760" s="0" t="n">
        <v>3.8</v>
      </c>
      <c r="R6760" s="0" t="str">
        <f aca="false">INDEX(Lookup!$B$4:$B$18,MATCH(C6760,Lookup!$A$4:$A$18,0))</f>
        <v>India</v>
      </c>
      <c r="S6760" s="20" t="n">
        <f aca="false">INDEX(Lookup!$D$4:$D$18,MATCH(C6760,Lookup!$A$4:$A$18,0))</f>
        <v>0.012</v>
      </c>
      <c r="T6760" s="21" t="n">
        <f aca="false">ROUND(P6760*S6760,2)</f>
        <v>8.4</v>
      </c>
      <c r="U6760" s="21" t="n">
        <f aca="false">IF(T6760&lt;=10,1,IF(T6760&lt;=20,2,IF(T6760&lt;=30,3,IF(T6760&lt;=40,4,IF(T6760&lt;=50,5,IF(T6760&lt;=100,6,IF(T6760&lt;=250,7,8)))))))</f>
        <v>1</v>
      </c>
      <c r="V6760" s="21" t="n">
        <f aca="false">IF(AND(OR(Dashboard!$T$3="All",R6760=Dashboard!$T$3),OR(Dashboard!$T$4="All",D6760=Dashboard!$T$4)),1,0)</f>
        <v>1</v>
      </c>
      <c r="W6760" s="21" t="n">
        <f aca="false">IF(V6760=1,T6760+ROW()/10000000,0)</f>
        <v>8.400676</v>
      </c>
    </row>
    <row r="6761" customFormat="false" ht="15" hidden="false" customHeight="false" outlineLevel="0" collapsed="false">
      <c r="A6761" s="0" t="n">
        <v>308969</v>
      </c>
      <c r="B6761" s="0" t="s">
        <v>14883</v>
      </c>
      <c r="C6761" s="0" t="n">
        <v>1</v>
      </c>
      <c r="D6761" s="0" t="s">
        <v>6924</v>
      </c>
      <c r="E6761" s="0" t="s">
        <v>14884</v>
      </c>
      <c r="F6761" s="0" t="s">
        <v>14822</v>
      </c>
      <c r="G6761" s="0" t="s">
        <v>14823</v>
      </c>
      <c r="H6761" s="0" t="s">
        <v>2349</v>
      </c>
      <c r="I6761" s="0" t="s">
        <v>2123</v>
      </c>
      <c r="J6761" s="0" t="s">
        <v>47</v>
      </c>
      <c r="K6761" s="0" t="s">
        <v>47</v>
      </c>
      <c r="L6761" s="0" t="s">
        <v>47</v>
      </c>
      <c r="M6761" s="0" t="s">
        <v>47</v>
      </c>
      <c r="N6761" s="0" t="n">
        <v>1</v>
      </c>
      <c r="O6761" s="0" t="n">
        <v>129</v>
      </c>
      <c r="P6761" s="0" t="n">
        <v>200</v>
      </c>
      <c r="Q6761" s="0" t="n">
        <v>3.9</v>
      </c>
      <c r="R6761" s="0" t="str">
        <f aca="false">INDEX(Lookup!$B$4:$B$18,MATCH(C6761,Lookup!$A$4:$A$18,0))</f>
        <v>India</v>
      </c>
      <c r="S6761" s="20" t="n">
        <f aca="false">INDEX(Lookup!$D$4:$D$18,MATCH(C6761,Lookup!$A$4:$A$18,0))</f>
        <v>0.012</v>
      </c>
      <c r="T6761" s="21" t="n">
        <f aca="false">ROUND(P6761*S6761,2)</f>
        <v>2.4</v>
      </c>
      <c r="U6761" s="21" t="n">
        <f aca="false">IF(T6761&lt;=10,1,IF(T6761&lt;=20,2,IF(T6761&lt;=30,3,IF(T6761&lt;=40,4,IF(T6761&lt;=50,5,IF(T6761&lt;=100,6,IF(T6761&lt;=250,7,8)))))))</f>
        <v>1</v>
      </c>
      <c r="V6761" s="21" t="n">
        <f aca="false">IF(AND(OR(Dashboard!$T$3="All",R6761=Dashboard!$T$3),OR(Dashboard!$T$4="All",D6761=Dashboard!$T$4)),1,0)</f>
        <v>1</v>
      </c>
      <c r="W6761" s="21" t="n">
        <f aca="false">IF(V6761=1,T6761+ROW()/10000000,0)</f>
        <v>2.4006761</v>
      </c>
    </row>
    <row r="6762" customFormat="false" ht="15" hidden="false" customHeight="false" outlineLevel="0" collapsed="false">
      <c r="A6762" s="0" t="n">
        <v>302344</v>
      </c>
      <c r="B6762" s="0" t="s">
        <v>8605</v>
      </c>
      <c r="C6762" s="0" t="n">
        <v>1</v>
      </c>
      <c r="D6762" s="0" t="s">
        <v>6924</v>
      </c>
      <c r="E6762" s="0" t="s">
        <v>14885</v>
      </c>
      <c r="F6762" s="0" t="s">
        <v>14822</v>
      </c>
      <c r="G6762" s="0" t="s">
        <v>14823</v>
      </c>
      <c r="H6762" s="0" t="s">
        <v>2310</v>
      </c>
      <c r="I6762" s="0" t="s">
        <v>2123</v>
      </c>
      <c r="J6762" s="0" t="s">
        <v>47</v>
      </c>
      <c r="K6762" s="0" t="s">
        <v>47</v>
      </c>
      <c r="L6762" s="0" t="s">
        <v>47</v>
      </c>
      <c r="M6762" s="0" t="s">
        <v>47</v>
      </c>
      <c r="N6762" s="0" t="n">
        <v>1</v>
      </c>
      <c r="O6762" s="0" t="n">
        <v>62</v>
      </c>
      <c r="P6762" s="0" t="n">
        <v>250</v>
      </c>
      <c r="Q6762" s="0" t="n">
        <v>3.5</v>
      </c>
      <c r="R6762" s="0" t="str">
        <f aca="false">INDEX(Lookup!$B$4:$B$18,MATCH(C6762,Lookup!$A$4:$A$18,0))</f>
        <v>India</v>
      </c>
      <c r="S6762" s="20" t="n">
        <f aca="false">INDEX(Lookup!$D$4:$D$18,MATCH(C6762,Lookup!$A$4:$A$18,0))</f>
        <v>0.012</v>
      </c>
      <c r="T6762" s="21" t="n">
        <f aca="false">ROUND(P6762*S6762,2)</f>
        <v>3</v>
      </c>
      <c r="U6762" s="21" t="n">
        <f aca="false">IF(T6762&lt;=10,1,IF(T6762&lt;=20,2,IF(T6762&lt;=30,3,IF(T6762&lt;=40,4,IF(T6762&lt;=50,5,IF(T6762&lt;=100,6,IF(T6762&lt;=250,7,8)))))))</f>
        <v>1</v>
      </c>
      <c r="V6762" s="21" t="n">
        <f aca="false">IF(AND(OR(Dashboard!$T$3="All",R6762=Dashboard!$T$3),OR(Dashboard!$T$4="All",D6762=Dashboard!$T$4)),1,0)</f>
        <v>1</v>
      </c>
      <c r="W6762" s="21" t="n">
        <f aca="false">IF(V6762=1,T6762+ROW()/10000000,0)</f>
        <v>3.0006762</v>
      </c>
    </row>
    <row r="6763" customFormat="false" ht="15" hidden="false" customHeight="false" outlineLevel="0" collapsed="false">
      <c r="A6763" s="0" t="n">
        <v>307466</v>
      </c>
      <c r="B6763" s="0" t="s">
        <v>14886</v>
      </c>
      <c r="C6763" s="0" t="n">
        <v>1</v>
      </c>
      <c r="D6763" s="0" t="s">
        <v>6924</v>
      </c>
      <c r="E6763" s="0" t="s">
        <v>14887</v>
      </c>
      <c r="F6763" s="0" t="s">
        <v>14822</v>
      </c>
      <c r="G6763" s="0" t="s">
        <v>14823</v>
      </c>
      <c r="H6763" s="0" t="s">
        <v>3942</v>
      </c>
      <c r="I6763" s="0" t="s">
        <v>2123</v>
      </c>
      <c r="J6763" s="0" t="s">
        <v>47</v>
      </c>
      <c r="K6763" s="0" t="s">
        <v>46</v>
      </c>
      <c r="L6763" s="0" t="s">
        <v>47</v>
      </c>
      <c r="M6763" s="0" t="s">
        <v>47</v>
      </c>
      <c r="N6763" s="0" t="n">
        <v>1</v>
      </c>
      <c r="O6763" s="0" t="n">
        <v>257</v>
      </c>
      <c r="P6763" s="0" t="n">
        <v>350</v>
      </c>
      <c r="Q6763" s="0" t="n">
        <v>3.9</v>
      </c>
      <c r="R6763" s="0" t="str">
        <f aca="false">INDEX(Lookup!$B$4:$B$18,MATCH(C6763,Lookup!$A$4:$A$18,0))</f>
        <v>India</v>
      </c>
      <c r="S6763" s="20" t="n">
        <f aca="false">INDEX(Lookup!$D$4:$D$18,MATCH(C6763,Lookup!$A$4:$A$18,0))</f>
        <v>0.012</v>
      </c>
      <c r="T6763" s="21" t="n">
        <f aca="false">ROUND(P6763*S6763,2)</f>
        <v>4.2</v>
      </c>
      <c r="U6763" s="21" t="n">
        <f aca="false">IF(T6763&lt;=10,1,IF(T6763&lt;=20,2,IF(T6763&lt;=30,3,IF(T6763&lt;=40,4,IF(T6763&lt;=50,5,IF(T6763&lt;=100,6,IF(T6763&lt;=250,7,8)))))))</f>
        <v>1</v>
      </c>
      <c r="V6763" s="21" t="n">
        <f aca="false">IF(AND(OR(Dashboard!$T$3="All",R6763=Dashboard!$T$3),OR(Dashboard!$T$4="All",D6763=Dashboard!$T$4)),1,0)</f>
        <v>1</v>
      </c>
      <c r="W6763" s="21" t="n">
        <f aca="false">IF(V6763=1,T6763+ROW()/10000000,0)</f>
        <v>4.2006763</v>
      </c>
    </row>
    <row r="6764" customFormat="false" ht="15" hidden="false" customHeight="false" outlineLevel="0" collapsed="false">
      <c r="A6764" s="0" t="n">
        <v>3108</v>
      </c>
      <c r="B6764" s="0" t="s">
        <v>7515</v>
      </c>
      <c r="C6764" s="0" t="n">
        <v>1</v>
      </c>
      <c r="D6764" s="0" t="s">
        <v>6924</v>
      </c>
      <c r="E6764" s="0" t="s">
        <v>14888</v>
      </c>
      <c r="F6764" s="0" t="s">
        <v>14822</v>
      </c>
      <c r="G6764" s="0" t="s">
        <v>14823</v>
      </c>
      <c r="H6764" s="0" t="s">
        <v>2128</v>
      </c>
      <c r="I6764" s="0" t="s">
        <v>2123</v>
      </c>
      <c r="J6764" s="0" t="s">
        <v>47</v>
      </c>
      <c r="K6764" s="0" t="s">
        <v>46</v>
      </c>
      <c r="L6764" s="0" t="s">
        <v>47</v>
      </c>
      <c r="M6764" s="0" t="s">
        <v>47</v>
      </c>
      <c r="N6764" s="0" t="n">
        <v>1</v>
      </c>
      <c r="O6764" s="0" t="n">
        <v>70</v>
      </c>
      <c r="P6764" s="0" t="n">
        <v>400</v>
      </c>
      <c r="Q6764" s="0" t="n">
        <v>3.5</v>
      </c>
      <c r="R6764" s="0" t="str">
        <f aca="false">INDEX(Lookup!$B$4:$B$18,MATCH(C6764,Lookup!$A$4:$A$18,0))</f>
        <v>India</v>
      </c>
      <c r="S6764" s="20" t="n">
        <f aca="false">INDEX(Lookup!$D$4:$D$18,MATCH(C6764,Lookup!$A$4:$A$18,0))</f>
        <v>0.012</v>
      </c>
      <c r="T6764" s="21" t="n">
        <f aca="false">ROUND(P6764*S6764,2)</f>
        <v>4.8</v>
      </c>
      <c r="U6764" s="21" t="n">
        <f aca="false">IF(T6764&lt;=10,1,IF(T6764&lt;=20,2,IF(T6764&lt;=30,3,IF(T6764&lt;=40,4,IF(T6764&lt;=50,5,IF(T6764&lt;=100,6,IF(T6764&lt;=250,7,8)))))))</f>
        <v>1</v>
      </c>
      <c r="V6764" s="21" t="n">
        <f aca="false">IF(AND(OR(Dashboard!$T$3="All",R6764=Dashboard!$T$3),OR(Dashboard!$T$4="All",D6764=Dashboard!$T$4)),1,0)</f>
        <v>1</v>
      </c>
      <c r="W6764" s="21" t="n">
        <f aca="false">IF(V6764=1,T6764+ROW()/10000000,0)</f>
        <v>4.8006764</v>
      </c>
    </row>
    <row r="6765" customFormat="false" ht="15" hidden="false" customHeight="false" outlineLevel="0" collapsed="false">
      <c r="A6765" s="0" t="n">
        <v>309783</v>
      </c>
      <c r="B6765" s="0" t="s">
        <v>14889</v>
      </c>
      <c r="C6765" s="0" t="n">
        <v>1</v>
      </c>
      <c r="D6765" s="0" t="s">
        <v>6924</v>
      </c>
      <c r="E6765" s="0" t="s">
        <v>14890</v>
      </c>
      <c r="F6765" s="0" t="s">
        <v>14822</v>
      </c>
      <c r="G6765" s="0" t="s">
        <v>14823</v>
      </c>
      <c r="H6765" s="0" t="s">
        <v>3119</v>
      </c>
      <c r="I6765" s="0" t="s">
        <v>2123</v>
      </c>
      <c r="J6765" s="0" t="s">
        <v>47</v>
      </c>
      <c r="K6765" s="0" t="s">
        <v>46</v>
      </c>
      <c r="L6765" s="0" t="s">
        <v>47</v>
      </c>
      <c r="M6765" s="0" t="s">
        <v>47</v>
      </c>
      <c r="N6765" s="0" t="n">
        <v>1</v>
      </c>
      <c r="O6765" s="0" t="n">
        <v>83</v>
      </c>
      <c r="P6765" s="0" t="n">
        <v>450</v>
      </c>
      <c r="Q6765" s="0" t="n">
        <v>3.5</v>
      </c>
      <c r="R6765" s="0" t="str">
        <f aca="false">INDEX(Lookup!$B$4:$B$18,MATCH(C6765,Lookup!$A$4:$A$18,0))</f>
        <v>India</v>
      </c>
      <c r="S6765" s="20" t="n">
        <f aca="false">INDEX(Lookup!$D$4:$D$18,MATCH(C6765,Lookup!$A$4:$A$18,0))</f>
        <v>0.012</v>
      </c>
      <c r="T6765" s="21" t="n">
        <f aca="false">ROUND(P6765*S6765,2)</f>
        <v>5.4</v>
      </c>
      <c r="U6765" s="21" t="n">
        <f aca="false">IF(T6765&lt;=10,1,IF(T6765&lt;=20,2,IF(T6765&lt;=30,3,IF(T6765&lt;=40,4,IF(T6765&lt;=50,5,IF(T6765&lt;=100,6,IF(T6765&lt;=250,7,8)))))))</f>
        <v>1</v>
      </c>
      <c r="V6765" s="21" t="n">
        <f aca="false">IF(AND(OR(Dashboard!$T$3="All",R6765=Dashboard!$T$3),OR(Dashboard!$T$4="All",D6765=Dashboard!$T$4)),1,0)</f>
        <v>1</v>
      </c>
      <c r="W6765" s="21" t="n">
        <f aca="false">IF(V6765=1,T6765+ROW()/10000000,0)</f>
        <v>5.4006765</v>
      </c>
    </row>
    <row r="6766" customFormat="false" ht="15" hidden="false" customHeight="false" outlineLevel="0" collapsed="false">
      <c r="A6766" s="0" t="n">
        <v>8883</v>
      </c>
      <c r="B6766" s="0" t="s">
        <v>14891</v>
      </c>
      <c r="C6766" s="0" t="n">
        <v>1</v>
      </c>
      <c r="D6766" s="0" t="s">
        <v>6924</v>
      </c>
      <c r="E6766" s="0" t="s">
        <v>14892</v>
      </c>
      <c r="F6766" s="0" t="s">
        <v>14822</v>
      </c>
      <c r="G6766" s="0" t="s">
        <v>14823</v>
      </c>
      <c r="H6766" s="0" t="s">
        <v>2288</v>
      </c>
      <c r="I6766" s="0" t="s">
        <v>2123</v>
      </c>
      <c r="J6766" s="0" t="s">
        <v>47</v>
      </c>
      <c r="K6766" s="0" t="s">
        <v>46</v>
      </c>
      <c r="L6766" s="0" t="s">
        <v>47</v>
      </c>
      <c r="M6766" s="0" t="s">
        <v>47</v>
      </c>
      <c r="N6766" s="0" t="n">
        <v>2</v>
      </c>
      <c r="O6766" s="0" t="n">
        <v>128</v>
      </c>
      <c r="P6766" s="0" t="n">
        <v>550</v>
      </c>
      <c r="Q6766" s="0" t="n">
        <v>2.3</v>
      </c>
      <c r="R6766" s="0" t="str">
        <f aca="false">INDEX(Lookup!$B$4:$B$18,MATCH(C6766,Lookup!$A$4:$A$18,0))</f>
        <v>India</v>
      </c>
      <c r="S6766" s="20" t="n">
        <f aca="false">INDEX(Lookup!$D$4:$D$18,MATCH(C6766,Lookup!$A$4:$A$18,0))</f>
        <v>0.012</v>
      </c>
      <c r="T6766" s="21" t="n">
        <f aca="false">ROUND(P6766*S6766,2)</f>
        <v>6.6</v>
      </c>
      <c r="U6766" s="21" t="n">
        <f aca="false">IF(T6766&lt;=10,1,IF(T6766&lt;=20,2,IF(T6766&lt;=30,3,IF(T6766&lt;=40,4,IF(T6766&lt;=50,5,IF(T6766&lt;=100,6,IF(T6766&lt;=250,7,8)))))))</f>
        <v>1</v>
      </c>
      <c r="V6766" s="21" t="n">
        <f aca="false">IF(AND(OR(Dashboard!$T$3="All",R6766=Dashboard!$T$3),OR(Dashboard!$T$4="All",D6766=Dashboard!$T$4)),1,0)</f>
        <v>1</v>
      </c>
      <c r="W6766" s="21" t="n">
        <f aca="false">IF(V6766=1,T6766+ROW()/10000000,0)</f>
        <v>6.6006766</v>
      </c>
    </row>
    <row r="6767" customFormat="false" ht="15" hidden="false" customHeight="false" outlineLevel="0" collapsed="false">
      <c r="A6767" s="0" t="n">
        <v>300966</v>
      </c>
      <c r="B6767" s="0" t="s">
        <v>14893</v>
      </c>
      <c r="C6767" s="0" t="n">
        <v>1</v>
      </c>
      <c r="D6767" s="0" t="s">
        <v>6924</v>
      </c>
      <c r="E6767" s="0" t="s">
        <v>14894</v>
      </c>
      <c r="F6767" s="0" t="s">
        <v>14822</v>
      </c>
      <c r="G6767" s="0" t="s">
        <v>14823</v>
      </c>
      <c r="H6767" s="0" t="s">
        <v>2293</v>
      </c>
      <c r="I6767" s="0" t="s">
        <v>2123</v>
      </c>
      <c r="J6767" s="0" t="s">
        <v>47</v>
      </c>
      <c r="K6767" s="0" t="s">
        <v>47</v>
      </c>
      <c r="L6767" s="0" t="s">
        <v>47</v>
      </c>
      <c r="M6767" s="0" t="s">
        <v>47</v>
      </c>
      <c r="N6767" s="0" t="n">
        <v>2</v>
      </c>
      <c r="O6767" s="0" t="n">
        <v>62</v>
      </c>
      <c r="P6767" s="0" t="n">
        <v>600</v>
      </c>
      <c r="Q6767" s="0" t="n">
        <v>2.4</v>
      </c>
      <c r="R6767" s="0" t="str">
        <f aca="false">INDEX(Lookup!$B$4:$B$18,MATCH(C6767,Lookup!$A$4:$A$18,0))</f>
        <v>India</v>
      </c>
      <c r="S6767" s="20" t="n">
        <f aca="false">INDEX(Lookup!$D$4:$D$18,MATCH(C6767,Lookup!$A$4:$A$18,0))</f>
        <v>0.012</v>
      </c>
      <c r="T6767" s="21" t="n">
        <f aca="false">ROUND(P6767*S6767,2)</f>
        <v>7.2</v>
      </c>
      <c r="U6767" s="21" t="n">
        <f aca="false">IF(T6767&lt;=10,1,IF(T6767&lt;=20,2,IF(T6767&lt;=30,3,IF(T6767&lt;=40,4,IF(T6767&lt;=50,5,IF(T6767&lt;=100,6,IF(T6767&lt;=250,7,8)))))))</f>
        <v>1</v>
      </c>
      <c r="V6767" s="21" t="n">
        <f aca="false">IF(AND(OR(Dashboard!$T$3="All",R6767=Dashboard!$T$3),OR(Dashboard!$T$4="All",D6767=Dashboard!$T$4)),1,0)</f>
        <v>1</v>
      </c>
      <c r="W6767" s="21" t="n">
        <f aca="false">IF(V6767=1,T6767+ROW()/10000000,0)</f>
        <v>7.2006767</v>
      </c>
    </row>
    <row r="6768" customFormat="false" ht="15" hidden="false" customHeight="false" outlineLevel="0" collapsed="false">
      <c r="A6768" s="0" t="n">
        <v>18408058</v>
      </c>
      <c r="B6768" s="0" t="s">
        <v>8048</v>
      </c>
      <c r="C6768" s="0" t="n">
        <v>1</v>
      </c>
      <c r="D6768" s="0" t="s">
        <v>6924</v>
      </c>
      <c r="E6768" s="0" t="s">
        <v>14895</v>
      </c>
      <c r="F6768" s="0" t="s">
        <v>14822</v>
      </c>
      <c r="G6768" s="0" t="s">
        <v>14823</v>
      </c>
      <c r="H6768" s="0" t="s">
        <v>14896</v>
      </c>
      <c r="I6768" s="0" t="s">
        <v>2123</v>
      </c>
      <c r="J6768" s="0" t="s">
        <v>46</v>
      </c>
      <c r="K6768" s="0" t="s">
        <v>46</v>
      </c>
      <c r="L6768" s="0" t="s">
        <v>47</v>
      </c>
      <c r="M6768" s="0" t="s">
        <v>47</v>
      </c>
      <c r="N6768" s="0" t="n">
        <v>3</v>
      </c>
      <c r="O6768" s="0" t="n">
        <v>69</v>
      </c>
      <c r="P6768" s="0" t="n">
        <v>1400</v>
      </c>
      <c r="Q6768" s="0" t="n">
        <v>4.2</v>
      </c>
      <c r="R6768" s="0" t="str">
        <f aca="false">INDEX(Lookup!$B$4:$B$18,MATCH(C6768,Lookup!$A$4:$A$18,0))</f>
        <v>India</v>
      </c>
      <c r="S6768" s="20" t="n">
        <f aca="false">INDEX(Lookup!$D$4:$D$18,MATCH(C6768,Lookup!$A$4:$A$18,0))</f>
        <v>0.012</v>
      </c>
      <c r="T6768" s="21" t="n">
        <f aca="false">ROUND(P6768*S6768,2)</f>
        <v>16.8</v>
      </c>
      <c r="U6768" s="21" t="n">
        <f aca="false">IF(T6768&lt;=10,1,IF(T6768&lt;=20,2,IF(T6768&lt;=30,3,IF(T6768&lt;=40,4,IF(T6768&lt;=50,5,IF(T6768&lt;=100,6,IF(T6768&lt;=250,7,8)))))))</f>
        <v>2</v>
      </c>
      <c r="V6768" s="21" t="n">
        <f aca="false">IF(AND(OR(Dashboard!$T$3="All",R6768=Dashboard!$T$3),OR(Dashboard!$T$4="All",D6768=Dashboard!$T$4)),1,0)</f>
        <v>1</v>
      </c>
      <c r="W6768" s="21" t="n">
        <f aca="false">IF(V6768=1,T6768+ROW()/10000000,0)</f>
        <v>16.8006768</v>
      </c>
    </row>
    <row r="6769" customFormat="false" ht="15" hidden="false" customHeight="false" outlineLevel="0" collapsed="false">
      <c r="A6769" s="0" t="n">
        <v>301763</v>
      </c>
      <c r="B6769" s="0" t="s">
        <v>14897</v>
      </c>
      <c r="C6769" s="0" t="n">
        <v>1</v>
      </c>
      <c r="D6769" s="0" t="s">
        <v>6924</v>
      </c>
      <c r="E6769" s="0" t="s">
        <v>14898</v>
      </c>
      <c r="F6769" s="0" t="s">
        <v>14822</v>
      </c>
      <c r="G6769" s="0" t="s">
        <v>14823</v>
      </c>
      <c r="H6769" s="0" t="s">
        <v>2128</v>
      </c>
      <c r="I6769" s="0" t="s">
        <v>2123</v>
      </c>
      <c r="J6769" s="0" t="s">
        <v>47</v>
      </c>
      <c r="K6769" s="0" t="s">
        <v>46</v>
      </c>
      <c r="L6769" s="0" t="s">
        <v>47</v>
      </c>
      <c r="M6769" s="0" t="s">
        <v>47</v>
      </c>
      <c r="N6769" s="0" t="n">
        <v>1</v>
      </c>
      <c r="O6769" s="0" t="n">
        <v>171</v>
      </c>
      <c r="P6769" s="0" t="n">
        <v>250</v>
      </c>
      <c r="Q6769" s="0" t="n">
        <v>4.2</v>
      </c>
      <c r="R6769" s="0" t="str">
        <f aca="false">INDEX(Lookup!$B$4:$B$18,MATCH(C6769,Lookup!$A$4:$A$18,0))</f>
        <v>India</v>
      </c>
      <c r="S6769" s="20" t="n">
        <f aca="false">INDEX(Lookup!$D$4:$D$18,MATCH(C6769,Lookup!$A$4:$A$18,0))</f>
        <v>0.012</v>
      </c>
      <c r="T6769" s="21" t="n">
        <f aca="false">ROUND(P6769*S6769,2)</f>
        <v>3</v>
      </c>
      <c r="U6769" s="21" t="n">
        <f aca="false">IF(T6769&lt;=10,1,IF(T6769&lt;=20,2,IF(T6769&lt;=30,3,IF(T6769&lt;=40,4,IF(T6769&lt;=50,5,IF(T6769&lt;=100,6,IF(T6769&lt;=250,7,8)))))))</f>
        <v>1</v>
      </c>
      <c r="V6769" s="21" t="n">
        <f aca="false">IF(AND(OR(Dashboard!$T$3="All",R6769=Dashboard!$T$3),OR(Dashboard!$T$4="All",D6769=Dashboard!$T$4)),1,0)</f>
        <v>1</v>
      </c>
      <c r="W6769" s="21" t="n">
        <f aca="false">IF(V6769=1,T6769+ROW()/10000000,0)</f>
        <v>3.0006769</v>
      </c>
    </row>
    <row r="6770" customFormat="false" ht="15" hidden="false" customHeight="false" outlineLevel="0" collapsed="false">
      <c r="A6770" s="0" t="n">
        <v>18425766</v>
      </c>
      <c r="B6770" s="0" t="s">
        <v>14899</v>
      </c>
      <c r="C6770" s="0" t="n">
        <v>1</v>
      </c>
      <c r="D6770" s="0" t="s">
        <v>6924</v>
      </c>
      <c r="E6770" s="0" t="s">
        <v>14900</v>
      </c>
      <c r="F6770" s="0" t="s">
        <v>14901</v>
      </c>
      <c r="G6770" s="0" t="s">
        <v>14902</v>
      </c>
      <c r="H6770" s="0" t="s">
        <v>2274</v>
      </c>
      <c r="I6770" s="0" t="s">
        <v>2123</v>
      </c>
      <c r="J6770" s="0" t="s">
        <v>47</v>
      </c>
      <c r="K6770" s="0" t="s">
        <v>47</v>
      </c>
      <c r="L6770" s="0" t="s">
        <v>47</v>
      </c>
      <c r="M6770" s="0" t="s">
        <v>47</v>
      </c>
      <c r="N6770" s="0" t="n">
        <v>4</v>
      </c>
      <c r="O6770" s="0" t="n">
        <v>4</v>
      </c>
      <c r="P6770" s="0" t="n">
        <v>3700</v>
      </c>
      <c r="Q6770" s="0" t="n">
        <v>2.9</v>
      </c>
      <c r="R6770" s="0" t="str">
        <f aca="false">INDEX(Lookup!$B$4:$B$18,MATCH(C6770,Lookup!$A$4:$A$18,0))</f>
        <v>India</v>
      </c>
      <c r="S6770" s="20" t="n">
        <f aca="false">INDEX(Lookup!$D$4:$D$18,MATCH(C6770,Lookup!$A$4:$A$18,0))</f>
        <v>0.012</v>
      </c>
      <c r="T6770" s="21" t="n">
        <f aca="false">ROUND(P6770*S6770,2)</f>
        <v>44.4</v>
      </c>
      <c r="U6770" s="21" t="n">
        <f aca="false">IF(T6770&lt;=10,1,IF(T6770&lt;=20,2,IF(T6770&lt;=30,3,IF(T6770&lt;=40,4,IF(T6770&lt;=50,5,IF(T6770&lt;=100,6,IF(T6770&lt;=250,7,8)))))))</f>
        <v>5</v>
      </c>
      <c r="V6770" s="21" t="n">
        <f aca="false">IF(AND(OR(Dashboard!$T$3="All",R6770=Dashboard!$T$3),OR(Dashboard!$T$4="All",D6770=Dashboard!$T$4)),1,0)</f>
        <v>1</v>
      </c>
      <c r="W6770" s="21" t="n">
        <f aca="false">IF(V6770=1,T6770+ROW()/10000000,0)</f>
        <v>44.400677</v>
      </c>
    </row>
    <row r="6771" customFormat="false" ht="15" hidden="false" customHeight="false" outlineLevel="0" collapsed="false">
      <c r="A6771" s="0" t="n">
        <v>18382353</v>
      </c>
      <c r="B6771" s="0" t="s">
        <v>14903</v>
      </c>
      <c r="C6771" s="0" t="n">
        <v>1</v>
      </c>
      <c r="D6771" s="0" t="s">
        <v>6924</v>
      </c>
      <c r="E6771" s="0" t="s">
        <v>14900</v>
      </c>
      <c r="F6771" s="0" t="s">
        <v>14901</v>
      </c>
      <c r="G6771" s="0" t="s">
        <v>14902</v>
      </c>
      <c r="H6771" s="0" t="s">
        <v>14904</v>
      </c>
      <c r="I6771" s="0" t="s">
        <v>2123</v>
      </c>
      <c r="J6771" s="0" t="s">
        <v>46</v>
      </c>
      <c r="K6771" s="0" t="s">
        <v>47</v>
      </c>
      <c r="L6771" s="0" t="s">
        <v>47</v>
      </c>
      <c r="M6771" s="0" t="s">
        <v>47</v>
      </c>
      <c r="N6771" s="0" t="n">
        <v>4</v>
      </c>
      <c r="O6771" s="0" t="n">
        <v>30</v>
      </c>
      <c r="P6771" s="0" t="n">
        <v>3000</v>
      </c>
      <c r="Q6771" s="0" t="n">
        <v>3.6</v>
      </c>
      <c r="R6771" s="0" t="str">
        <f aca="false">INDEX(Lookup!$B$4:$B$18,MATCH(C6771,Lookup!$A$4:$A$18,0))</f>
        <v>India</v>
      </c>
      <c r="S6771" s="20" t="n">
        <f aca="false">INDEX(Lookup!$D$4:$D$18,MATCH(C6771,Lookup!$A$4:$A$18,0))</f>
        <v>0.012</v>
      </c>
      <c r="T6771" s="21" t="n">
        <f aca="false">ROUND(P6771*S6771,2)</f>
        <v>36</v>
      </c>
      <c r="U6771" s="21" t="n">
        <f aca="false">IF(T6771&lt;=10,1,IF(T6771&lt;=20,2,IF(T6771&lt;=30,3,IF(T6771&lt;=40,4,IF(T6771&lt;=50,5,IF(T6771&lt;=100,6,IF(T6771&lt;=250,7,8)))))))</f>
        <v>4</v>
      </c>
      <c r="V6771" s="21" t="n">
        <f aca="false">IF(AND(OR(Dashboard!$T$3="All",R6771=Dashboard!$T$3),OR(Dashboard!$T$4="All",D6771=Dashboard!$T$4)),1,0)</f>
        <v>1</v>
      </c>
      <c r="W6771" s="21" t="n">
        <f aca="false">IF(V6771=1,T6771+ROW()/10000000,0)</f>
        <v>36.0006771</v>
      </c>
    </row>
    <row r="6772" customFormat="false" ht="15" hidden="false" customHeight="false" outlineLevel="0" collapsed="false">
      <c r="A6772" s="0" t="n">
        <v>18463962</v>
      </c>
      <c r="B6772" s="0" t="s">
        <v>14905</v>
      </c>
      <c r="C6772" s="0" t="n">
        <v>1</v>
      </c>
      <c r="D6772" s="0" t="s">
        <v>6924</v>
      </c>
      <c r="E6772" s="0" t="s">
        <v>14900</v>
      </c>
      <c r="F6772" s="0" t="s">
        <v>14901</v>
      </c>
      <c r="G6772" s="0" t="s">
        <v>14902</v>
      </c>
      <c r="H6772" s="0" t="s">
        <v>2712</v>
      </c>
      <c r="I6772" s="0" t="s">
        <v>2123</v>
      </c>
      <c r="J6772" s="0" t="s">
        <v>46</v>
      </c>
      <c r="K6772" s="0" t="s">
        <v>47</v>
      </c>
      <c r="L6772" s="0" t="s">
        <v>47</v>
      </c>
      <c r="M6772" s="0" t="s">
        <v>47</v>
      </c>
      <c r="N6772" s="0" t="n">
        <v>3</v>
      </c>
      <c r="O6772" s="0" t="n">
        <v>3</v>
      </c>
      <c r="P6772" s="0" t="n">
        <v>1000</v>
      </c>
      <c r="Q6772" s="0" t="n">
        <v>1</v>
      </c>
      <c r="R6772" s="0" t="str">
        <f aca="false">INDEX(Lookup!$B$4:$B$18,MATCH(C6772,Lookup!$A$4:$A$18,0))</f>
        <v>India</v>
      </c>
      <c r="S6772" s="20" t="n">
        <f aca="false">INDEX(Lookup!$D$4:$D$18,MATCH(C6772,Lookup!$A$4:$A$18,0))</f>
        <v>0.012</v>
      </c>
      <c r="T6772" s="21" t="n">
        <f aca="false">ROUND(P6772*S6772,2)</f>
        <v>12</v>
      </c>
      <c r="U6772" s="21" t="n">
        <f aca="false">IF(T6772&lt;=10,1,IF(T6772&lt;=20,2,IF(T6772&lt;=30,3,IF(T6772&lt;=40,4,IF(T6772&lt;=50,5,IF(T6772&lt;=100,6,IF(T6772&lt;=250,7,8)))))))</f>
        <v>2</v>
      </c>
      <c r="V6772" s="21" t="n">
        <f aca="false">IF(AND(OR(Dashboard!$T$3="All",R6772=Dashboard!$T$3),OR(Dashboard!$T$4="All",D6772=Dashboard!$T$4)),1,0)</f>
        <v>1</v>
      </c>
      <c r="W6772" s="21" t="n">
        <f aca="false">IF(V6772=1,T6772+ROW()/10000000,0)</f>
        <v>12.0006772</v>
      </c>
    </row>
    <row r="6773" customFormat="false" ht="15" hidden="false" customHeight="false" outlineLevel="0" collapsed="false">
      <c r="A6773" s="0" t="n">
        <v>7310</v>
      </c>
      <c r="B6773" s="0" t="s">
        <v>14906</v>
      </c>
      <c r="C6773" s="0" t="n">
        <v>1</v>
      </c>
      <c r="D6773" s="0" t="s">
        <v>6924</v>
      </c>
      <c r="E6773" s="0" t="s">
        <v>14907</v>
      </c>
      <c r="F6773" s="0" t="s">
        <v>14908</v>
      </c>
      <c r="G6773" s="0" t="s">
        <v>14909</v>
      </c>
      <c r="H6773" s="0" t="s">
        <v>3500</v>
      </c>
      <c r="I6773" s="0" t="s">
        <v>2123</v>
      </c>
      <c r="J6773" s="0" t="s">
        <v>47</v>
      </c>
      <c r="K6773" s="0" t="s">
        <v>47</v>
      </c>
      <c r="L6773" s="0" t="s">
        <v>47</v>
      </c>
      <c r="M6773" s="0" t="s">
        <v>47</v>
      </c>
      <c r="N6773" s="0" t="n">
        <v>2</v>
      </c>
      <c r="O6773" s="0" t="n">
        <v>45</v>
      </c>
      <c r="P6773" s="0" t="n">
        <v>700</v>
      </c>
      <c r="Q6773" s="0" t="n">
        <v>3.1</v>
      </c>
      <c r="R6773" s="0" t="str">
        <f aca="false">INDEX(Lookup!$B$4:$B$18,MATCH(C6773,Lookup!$A$4:$A$18,0))</f>
        <v>India</v>
      </c>
      <c r="S6773" s="20" t="n">
        <f aca="false">INDEX(Lookup!$D$4:$D$18,MATCH(C6773,Lookup!$A$4:$A$18,0))</f>
        <v>0.012</v>
      </c>
      <c r="T6773" s="21" t="n">
        <f aca="false">ROUND(P6773*S6773,2)</f>
        <v>8.4</v>
      </c>
      <c r="U6773" s="21" t="n">
        <f aca="false">IF(T6773&lt;=10,1,IF(T6773&lt;=20,2,IF(T6773&lt;=30,3,IF(T6773&lt;=40,4,IF(T6773&lt;=50,5,IF(T6773&lt;=100,6,IF(T6773&lt;=250,7,8)))))))</f>
        <v>1</v>
      </c>
      <c r="V6773" s="21" t="n">
        <f aca="false">IF(AND(OR(Dashboard!$T$3="All",R6773=Dashboard!$T$3),OR(Dashboard!$T$4="All",D6773=Dashboard!$T$4)),1,0)</f>
        <v>1</v>
      </c>
      <c r="W6773" s="21" t="n">
        <f aca="false">IF(V6773=1,T6773+ROW()/10000000,0)</f>
        <v>8.4006773</v>
      </c>
    </row>
    <row r="6774" customFormat="false" ht="15" hidden="false" customHeight="false" outlineLevel="0" collapsed="false">
      <c r="A6774" s="0" t="n">
        <v>4336</v>
      </c>
      <c r="B6774" s="0" t="s">
        <v>14910</v>
      </c>
      <c r="C6774" s="0" t="n">
        <v>1</v>
      </c>
      <c r="D6774" s="0" t="s">
        <v>6924</v>
      </c>
      <c r="E6774" s="0" t="s">
        <v>14911</v>
      </c>
      <c r="F6774" s="0" t="s">
        <v>14908</v>
      </c>
      <c r="G6774" s="0" t="s">
        <v>14909</v>
      </c>
      <c r="H6774" s="0" t="s">
        <v>2288</v>
      </c>
      <c r="I6774" s="0" t="s">
        <v>2123</v>
      </c>
      <c r="J6774" s="0" t="s">
        <v>47</v>
      </c>
      <c r="K6774" s="0" t="s">
        <v>47</v>
      </c>
      <c r="L6774" s="0" t="s">
        <v>47</v>
      </c>
      <c r="M6774" s="0" t="s">
        <v>47</v>
      </c>
      <c r="N6774" s="0" t="n">
        <v>2</v>
      </c>
      <c r="O6774" s="0" t="n">
        <v>18</v>
      </c>
      <c r="P6774" s="0" t="n">
        <v>500</v>
      </c>
      <c r="Q6774" s="0" t="n">
        <v>3.2</v>
      </c>
      <c r="R6774" s="0" t="str">
        <f aca="false">INDEX(Lookup!$B$4:$B$18,MATCH(C6774,Lookup!$A$4:$A$18,0))</f>
        <v>India</v>
      </c>
      <c r="S6774" s="20" t="n">
        <f aca="false">INDEX(Lookup!$D$4:$D$18,MATCH(C6774,Lookup!$A$4:$A$18,0))</f>
        <v>0.012</v>
      </c>
      <c r="T6774" s="21" t="n">
        <f aca="false">ROUND(P6774*S6774,2)</f>
        <v>6</v>
      </c>
      <c r="U6774" s="21" t="n">
        <f aca="false">IF(T6774&lt;=10,1,IF(T6774&lt;=20,2,IF(T6774&lt;=30,3,IF(T6774&lt;=40,4,IF(T6774&lt;=50,5,IF(T6774&lt;=100,6,IF(T6774&lt;=250,7,8)))))))</f>
        <v>1</v>
      </c>
      <c r="V6774" s="21" t="n">
        <f aca="false">IF(AND(OR(Dashboard!$T$3="All",R6774=Dashboard!$T$3),OR(Dashboard!$T$4="All",D6774=Dashboard!$T$4)),1,0)</f>
        <v>1</v>
      </c>
      <c r="W6774" s="21" t="n">
        <f aca="false">IF(V6774=1,T6774+ROW()/10000000,0)</f>
        <v>6.0006774</v>
      </c>
    </row>
    <row r="6775" customFormat="false" ht="15" hidden="false" customHeight="false" outlineLevel="0" collapsed="false">
      <c r="A6775" s="0" t="n">
        <v>305517</v>
      </c>
      <c r="B6775" s="0" t="s">
        <v>14912</v>
      </c>
      <c r="C6775" s="0" t="n">
        <v>1</v>
      </c>
      <c r="D6775" s="0" t="s">
        <v>6924</v>
      </c>
      <c r="E6775" s="0" t="s">
        <v>14913</v>
      </c>
      <c r="F6775" s="0" t="s">
        <v>14908</v>
      </c>
      <c r="G6775" s="0" t="s">
        <v>14909</v>
      </c>
      <c r="H6775" s="0" t="s">
        <v>2128</v>
      </c>
      <c r="I6775" s="0" t="s">
        <v>2123</v>
      </c>
      <c r="J6775" s="0" t="s">
        <v>47</v>
      </c>
      <c r="K6775" s="0" t="s">
        <v>47</v>
      </c>
      <c r="L6775" s="0" t="s">
        <v>47</v>
      </c>
      <c r="M6775" s="0" t="s">
        <v>47</v>
      </c>
      <c r="N6775" s="0" t="n">
        <v>1</v>
      </c>
      <c r="O6775" s="0" t="n">
        <v>6</v>
      </c>
      <c r="P6775" s="0" t="n">
        <v>300</v>
      </c>
      <c r="Q6775" s="0" t="n">
        <v>3</v>
      </c>
      <c r="R6775" s="0" t="str">
        <f aca="false">INDEX(Lookup!$B$4:$B$18,MATCH(C6775,Lookup!$A$4:$A$18,0))</f>
        <v>India</v>
      </c>
      <c r="S6775" s="20" t="n">
        <f aca="false">INDEX(Lookup!$D$4:$D$18,MATCH(C6775,Lookup!$A$4:$A$18,0))</f>
        <v>0.012</v>
      </c>
      <c r="T6775" s="21" t="n">
        <f aca="false">ROUND(P6775*S6775,2)</f>
        <v>3.6</v>
      </c>
      <c r="U6775" s="21" t="n">
        <f aca="false">IF(T6775&lt;=10,1,IF(T6775&lt;=20,2,IF(T6775&lt;=30,3,IF(T6775&lt;=40,4,IF(T6775&lt;=50,5,IF(T6775&lt;=100,6,IF(T6775&lt;=250,7,8)))))))</f>
        <v>1</v>
      </c>
      <c r="V6775" s="21" t="n">
        <f aca="false">IF(AND(OR(Dashboard!$T$3="All",R6775=Dashboard!$T$3),OR(Dashboard!$T$4="All",D6775=Dashboard!$T$4)),1,0)</f>
        <v>1</v>
      </c>
      <c r="W6775" s="21" t="n">
        <f aca="false">IF(V6775=1,T6775+ROW()/10000000,0)</f>
        <v>3.6006775</v>
      </c>
    </row>
    <row r="6776" customFormat="false" ht="15" hidden="false" customHeight="false" outlineLevel="0" collapsed="false">
      <c r="A6776" s="0" t="n">
        <v>303289</v>
      </c>
      <c r="B6776" s="0" t="s">
        <v>14403</v>
      </c>
      <c r="C6776" s="0" t="n">
        <v>1</v>
      </c>
      <c r="D6776" s="0" t="s">
        <v>6924</v>
      </c>
      <c r="E6776" s="0" t="s">
        <v>14914</v>
      </c>
      <c r="F6776" s="0" t="s">
        <v>14908</v>
      </c>
      <c r="G6776" s="0" t="s">
        <v>14909</v>
      </c>
      <c r="H6776" s="0" t="s">
        <v>2382</v>
      </c>
      <c r="I6776" s="0" t="s">
        <v>2123</v>
      </c>
      <c r="J6776" s="0" t="s">
        <v>47</v>
      </c>
      <c r="K6776" s="0" t="s">
        <v>47</v>
      </c>
      <c r="L6776" s="0" t="s">
        <v>47</v>
      </c>
      <c r="M6776" s="0" t="s">
        <v>47</v>
      </c>
      <c r="N6776" s="0" t="n">
        <v>1</v>
      </c>
      <c r="O6776" s="0" t="n">
        <v>12</v>
      </c>
      <c r="P6776" s="0" t="n">
        <v>250</v>
      </c>
      <c r="Q6776" s="0" t="n">
        <v>2.6</v>
      </c>
      <c r="R6776" s="0" t="str">
        <f aca="false">INDEX(Lookup!$B$4:$B$18,MATCH(C6776,Lookup!$A$4:$A$18,0))</f>
        <v>India</v>
      </c>
      <c r="S6776" s="20" t="n">
        <f aca="false">INDEX(Lookup!$D$4:$D$18,MATCH(C6776,Lookup!$A$4:$A$18,0))</f>
        <v>0.012</v>
      </c>
      <c r="T6776" s="21" t="n">
        <f aca="false">ROUND(P6776*S6776,2)</f>
        <v>3</v>
      </c>
      <c r="U6776" s="21" t="n">
        <f aca="false">IF(T6776&lt;=10,1,IF(T6776&lt;=20,2,IF(T6776&lt;=30,3,IF(T6776&lt;=40,4,IF(T6776&lt;=50,5,IF(T6776&lt;=100,6,IF(T6776&lt;=250,7,8)))))))</f>
        <v>1</v>
      </c>
      <c r="V6776" s="21" t="n">
        <f aca="false">IF(AND(OR(Dashboard!$T$3="All",R6776=Dashboard!$T$3),OR(Dashboard!$T$4="All",D6776=Dashboard!$T$4)),1,0)</f>
        <v>1</v>
      </c>
      <c r="W6776" s="21" t="n">
        <f aca="false">IF(V6776=1,T6776+ROW()/10000000,0)</f>
        <v>3.0006776</v>
      </c>
    </row>
    <row r="6777" customFormat="false" ht="15" hidden="false" customHeight="false" outlineLevel="0" collapsed="false">
      <c r="A6777" s="0" t="n">
        <v>18334429</v>
      </c>
      <c r="B6777" s="0" t="s">
        <v>14915</v>
      </c>
      <c r="C6777" s="0" t="n">
        <v>1</v>
      </c>
      <c r="D6777" s="0" t="s">
        <v>6924</v>
      </c>
      <c r="E6777" s="0" t="s">
        <v>14916</v>
      </c>
      <c r="F6777" s="0" t="s">
        <v>14908</v>
      </c>
      <c r="G6777" s="0" t="s">
        <v>14909</v>
      </c>
      <c r="H6777" s="0" t="s">
        <v>69</v>
      </c>
      <c r="I6777" s="0" t="s">
        <v>2123</v>
      </c>
      <c r="J6777" s="0" t="s">
        <v>47</v>
      </c>
      <c r="K6777" s="0" t="s">
        <v>47</v>
      </c>
      <c r="L6777" s="0" t="s">
        <v>47</v>
      </c>
      <c r="M6777" s="0" t="s">
        <v>47</v>
      </c>
      <c r="N6777" s="0" t="n">
        <v>1</v>
      </c>
      <c r="O6777" s="0" t="n">
        <v>7</v>
      </c>
      <c r="P6777" s="0" t="n">
        <v>400</v>
      </c>
      <c r="Q6777" s="0" t="n">
        <v>3</v>
      </c>
      <c r="R6777" s="0" t="str">
        <f aca="false">INDEX(Lookup!$B$4:$B$18,MATCH(C6777,Lookup!$A$4:$A$18,0))</f>
        <v>India</v>
      </c>
      <c r="S6777" s="20" t="n">
        <f aca="false">INDEX(Lookup!$D$4:$D$18,MATCH(C6777,Lookup!$A$4:$A$18,0))</f>
        <v>0.012</v>
      </c>
      <c r="T6777" s="21" t="n">
        <f aca="false">ROUND(P6777*S6777,2)</f>
        <v>4.8</v>
      </c>
      <c r="U6777" s="21" t="n">
        <f aca="false">IF(T6777&lt;=10,1,IF(T6777&lt;=20,2,IF(T6777&lt;=30,3,IF(T6777&lt;=40,4,IF(T6777&lt;=50,5,IF(T6777&lt;=100,6,IF(T6777&lt;=250,7,8)))))))</f>
        <v>1</v>
      </c>
      <c r="V6777" s="21" t="n">
        <f aca="false">IF(AND(OR(Dashboard!$T$3="All",R6777=Dashboard!$T$3),OR(Dashboard!$T$4="All",D6777=Dashboard!$T$4)),1,0)</f>
        <v>1</v>
      </c>
      <c r="W6777" s="21" t="n">
        <f aca="false">IF(V6777=1,T6777+ROW()/10000000,0)</f>
        <v>4.8006777</v>
      </c>
    </row>
    <row r="6778" customFormat="false" ht="15" hidden="false" customHeight="false" outlineLevel="0" collapsed="false">
      <c r="A6778" s="0" t="n">
        <v>309531</v>
      </c>
      <c r="B6778" s="0" t="s">
        <v>14917</v>
      </c>
      <c r="C6778" s="0" t="n">
        <v>1</v>
      </c>
      <c r="D6778" s="0" t="s">
        <v>6924</v>
      </c>
      <c r="E6778" s="0" t="s">
        <v>14918</v>
      </c>
      <c r="F6778" s="0" t="s">
        <v>14908</v>
      </c>
      <c r="G6778" s="0" t="s">
        <v>14909</v>
      </c>
      <c r="H6778" s="0" t="s">
        <v>2128</v>
      </c>
      <c r="I6778" s="0" t="s">
        <v>2123</v>
      </c>
      <c r="J6778" s="0" t="s">
        <v>47</v>
      </c>
      <c r="K6778" s="0" t="s">
        <v>47</v>
      </c>
      <c r="L6778" s="0" t="s">
        <v>47</v>
      </c>
      <c r="M6778" s="0" t="s">
        <v>47</v>
      </c>
      <c r="N6778" s="0" t="n">
        <v>1</v>
      </c>
      <c r="O6778" s="0" t="n">
        <v>27</v>
      </c>
      <c r="P6778" s="0" t="n">
        <v>300</v>
      </c>
      <c r="Q6778" s="0" t="n">
        <v>3.3</v>
      </c>
      <c r="R6778" s="0" t="str">
        <f aca="false">INDEX(Lookup!$B$4:$B$18,MATCH(C6778,Lookup!$A$4:$A$18,0))</f>
        <v>India</v>
      </c>
      <c r="S6778" s="20" t="n">
        <f aca="false">INDEX(Lookup!$D$4:$D$18,MATCH(C6778,Lookup!$A$4:$A$18,0))</f>
        <v>0.012</v>
      </c>
      <c r="T6778" s="21" t="n">
        <f aca="false">ROUND(P6778*S6778,2)</f>
        <v>3.6</v>
      </c>
      <c r="U6778" s="21" t="n">
        <f aca="false">IF(T6778&lt;=10,1,IF(T6778&lt;=20,2,IF(T6778&lt;=30,3,IF(T6778&lt;=40,4,IF(T6778&lt;=50,5,IF(T6778&lt;=100,6,IF(T6778&lt;=250,7,8)))))))</f>
        <v>1</v>
      </c>
      <c r="V6778" s="21" t="n">
        <f aca="false">IF(AND(OR(Dashboard!$T$3="All",R6778=Dashboard!$T$3),OR(Dashboard!$T$4="All",D6778=Dashboard!$T$4)),1,0)</f>
        <v>1</v>
      </c>
      <c r="W6778" s="21" t="n">
        <f aca="false">IF(V6778=1,T6778+ROW()/10000000,0)</f>
        <v>3.6006778</v>
      </c>
    </row>
    <row r="6779" customFormat="false" ht="15" hidden="false" customHeight="false" outlineLevel="0" collapsed="false">
      <c r="A6779" s="0" t="n">
        <v>8216</v>
      </c>
      <c r="B6779" s="0" t="s">
        <v>14919</v>
      </c>
      <c r="C6779" s="0" t="n">
        <v>1</v>
      </c>
      <c r="D6779" s="0" t="s">
        <v>6924</v>
      </c>
      <c r="E6779" s="0" t="s">
        <v>14920</v>
      </c>
      <c r="F6779" s="0" t="s">
        <v>14908</v>
      </c>
      <c r="G6779" s="0" t="s">
        <v>14909</v>
      </c>
      <c r="H6779" s="0" t="s">
        <v>402</v>
      </c>
      <c r="I6779" s="0" t="s">
        <v>2123</v>
      </c>
      <c r="J6779" s="0" t="s">
        <v>47</v>
      </c>
      <c r="K6779" s="0" t="s">
        <v>47</v>
      </c>
      <c r="L6779" s="0" t="s">
        <v>47</v>
      </c>
      <c r="M6779" s="0" t="s">
        <v>47</v>
      </c>
      <c r="N6779" s="0" t="n">
        <v>1</v>
      </c>
      <c r="O6779" s="0" t="n">
        <v>34</v>
      </c>
      <c r="P6779" s="0" t="n">
        <v>200</v>
      </c>
      <c r="Q6779" s="0" t="n">
        <v>3.3</v>
      </c>
      <c r="R6779" s="0" t="str">
        <f aca="false">INDEX(Lookup!$B$4:$B$18,MATCH(C6779,Lookup!$A$4:$A$18,0))</f>
        <v>India</v>
      </c>
      <c r="S6779" s="20" t="n">
        <f aca="false">INDEX(Lookup!$D$4:$D$18,MATCH(C6779,Lookup!$A$4:$A$18,0))</f>
        <v>0.012</v>
      </c>
      <c r="T6779" s="21" t="n">
        <f aca="false">ROUND(P6779*S6779,2)</f>
        <v>2.4</v>
      </c>
      <c r="U6779" s="21" t="n">
        <f aca="false">IF(T6779&lt;=10,1,IF(T6779&lt;=20,2,IF(T6779&lt;=30,3,IF(T6779&lt;=40,4,IF(T6779&lt;=50,5,IF(T6779&lt;=100,6,IF(T6779&lt;=250,7,8)))))))</f>
        <v>1</v>
      </c>
      <c r="V6779" s="21" t="n">
        <f aca="false">IF(AND(OR(Dashboard!$T$3="All",R6779=Dashboard!$T$3),OR(Dashboard!$T$4="All",D6779=Dashboard!$T$4)),1,0)</f>
        <v>1</v>
      </c>
      <c r="W6779" s="21" t="n">
        <f aca="false">IF(V6779=1,T6779+ROW()/10000000,0)</f>
        <v>2.4006779</v>
      </c>
    </row>
    <row r="6780" customFormat="false" ht="15" hidden="false" customHeight="false" outlineLevel="0" collapsed="false">
      <c r="A6780" s="0" t="n">
        <v>18384121</v>
      </c>
      <c r="B6780" s="0" t="s">
        <v>14921</v>
      </c>
      <c r="C6780" s="0" t="n">
        <v>1</v>
      </c>
      <c r="D6780" s="0" t="s">
        <v>6924</v>
      </c>
      <c r="E6780" s="0" t="s">
        <v>14922</v>
      </c>
      <c r="F6780" s="0" t="s">
        <v>14908</v>
      </c>
      <c r="G6780" s="0" t="s">
        <v>14909</v>
      </c>
      <c r="H6780" s="0" t="s">
        <v>14923</v>
      </c>
      <c r="I6780" s="0" t="s">
        <v>2123</v>
      </c>
      <c r="J6780" s="0" t="s">
        <v>47</v>
      </c>
      <c r="K6780" s="0" t="s">
        <v>46</v>
      </c>
      <c r="L6780" s="0" t="s">
        <v>47</v>
      </c>
      <c r="M6780" s="0" t="s">
        <v>47</v>
      </c>
      <c r="N6780" s="0" t="n">
        <v>2</v>
      </c>
      <c r="O6780" s="0" t="n">
        <v>15</v>
      </c>
      <c r="P6780" s="0" t="n">
        <v>500</v>
      </c>
      <c r="Q6780" s="0" t="n">
        <v>3.4</v>
      </c>
      <c r="R6780" s="0" t="str">
        <f aca="false">INDEX(Lookup!$B$4:$B$18,MATCH(C6780,Lookup!$A$4:$A$18,0))</f>
        <v>India</v>
      </c>
      <c r="S6780" s="20" t="n">
        <f aca="false">INDEX(Lookup!$D$4:$D$18,MATCH(C6780,Lookup!$A$4:$A$18,0))</f>
        <v>0.012</v>
      </c>
      <c r="T6780" s="21" t="n">
        <f aca="false">ROUND(P6780*S6780,2)</f>
        <v>6</v>
      </c>
      <c r="U6780" s="21" t="n">
        <f aca="false">IF(T6780&lt;=10,1,IF(T6780&lt;=20,2,IF(T6780&lt;=30,3,IF(T6780&lt;=40,4,IF(T6780&lt;=50,5,IF(T6780&lt;=100,6,IF(T6780&lt;=250,7,8)))))))</f>
        <v>1</v>
      </c>
      <c r="V6780" s="21" t="n">
        <f aca="false">IF(AND(OR(Dashboard!$T$3="All",R6780=Dashboard!$T$3),OR(Dashboard!$T$4="All",D6780=Dashboard!$T$4)),1,0)</f>
        <v>1</v>
      </c>
      <c r="W6780" s="21" t="n">
        <f aca="false">IF(V6780=1,T6780+ROW()/10000000,0)</f>
        <v>6.000678</v>
      </c>
    </row>
    <row r="6781" customFormat="false" ht="15" hidden="false" customHeight="false" outlineLevel="0" collapsed="false">
      <c r="A6781" s="0" t="n">
        <v>1775</v>
      </c>
      <c r="B6781" s="0" t="s">
        <v>7228</v>
      </c>
      <c r="C6781" s="0" t="n">
        <v>1</v>
      </c>
      <c r="D6781" s="0" t="s">
        <v>6924</v>
      </c>
      <c r="E6781" s="0" t="s">
        <v>14924</v>
      </c>
      <c r="F6781" s="0" t="s">
        <v>14908</v>
      </c>
      <c r="G6781" s="0" t="s">
        <v>14909</v>
      </c>
      <c r="H6781" s="0" t="s">
        <v>7349</v>
      </c>
      <c r="I6781" s="0" t="s">
        <v>2123</v>
      </c>
      <c r="J6781" s="0" t="s">
        <v>47</v>
      </c>
      <c r="K6781" s="0" t="s">
        <v>46</v>
      </c>
      <c r="L6781" s="0" t="s">
        <v>47</v>
      </c>
      <c r="M6781" s="0" t="s">
        <v>47</v>
      </c>
      <c r="N6781" s="0" t="n">
        <v>2</v>
      </c>
      <c r="O6781" s="0" t="n">
        <v>90</v>
      </c>
      <c r="P6781" s="0" t="n">
        <v>550</v>
      </c>
      <c r="Q6781" s="0" t="n">
        <v>2.8</v>
      </c>
      <c r="R6781" s="0" t="str">
        <f aca="false">INDEX(Lookup!$B$4:$B$18,MATCH(C6781,Lookup!$A$4:$A$18,0))</f>
        <v>India</v>
      </c>
      <c r="S6781" s="20" t="n">
        <f aca="false">INDEX(Lookup!$D$4:$D$18,MATCH(C6781,Lookup!$A$4:$A$18,0))</f>
        <v>0.012</v>
      </c>
      <c r="T6781" s="21" t="n">
        <f aca="false">ROUND(P6781*S6781,2)</f>
        <v>6.6</v>
      </c>
      <c r="U6781" s="21" t="n">
        <f aca="false">IF(T6781&lt;=10,1,IF(T6781&lt;=20,2,IF(T6781&lt;=30,3,IF(T6781&lt;=40,4,IF(T6781&lt;=50,5,IF(T6781&lt;=100,6,IF(T6781&lt;=250,7,8)))))))</f>
        <v>1</v>
      </c>
      <c r="V6781" s="21" t="n">
        <f aca="false">IF(AND(OR(Dashboard!$T$3="All",R6781=Dashboard!$T$3),OR(Dashboard!$T$4="All",D6781=Dashboard!$T$4)),1,0)</f>
        <v>1</v>
      </c>
      <c r="W6781" s="21" t="n">
        <f aca="false">IF(V6781=1,T6781+ROW()/10000000,0)</f>
        <v>6.6006781</v>
      </c>
    </row>
    <row r="6782" customFormat="false" ht="15" hidden="false" customHeight="false" outlineLevel="0" collapsed="false">
      <c r="A6782" s="0" t="n">
        <v>300258</v>
      </c>
      <c r="B6782" s="0" t="s">
        <v>7828</v>
      </c>
      <c r="C6782" s="0" t="n">
        <v>1</v>
      </c>
      <c r="D6782" s="0" t="s">
        <v>6924</v>
      </c>
      <c r="E6782" s="0" t="s">
        <v>14925</v>
      </c>
      <c r="F6782" s="0" t="s">
        <v>14908</v>
      </c>
      <c r="G6782" s="0" t="s">
        <v>14909</v>
      </c>
      <c r="H6782" s="0" t="s">
        <v>153</v>
      </c>
      <c r="I6782" s="0" t="s">
        <v>2123</v>
      </c>
      <c r="J6782" s="0" t="s">
        <v>47</v>
      </c>
      <c r="K6782" s="0" t="s">
        <v>47</v>
      </c>
      <c r="L6782" s="0" t="s">
        <v>47</v>
      </c>
      <c r="M6782" s="0" t="s">
        <v>47</v>
      </c>
      <c r="N6782" s="0" t="n">
        <v>2</v>
      </c>
      <c r="O6782" s="0" t="n">
        <v>32</v>
      </c>
      <c r="P6782" s="0" t="n">
        <v>750</v>
      </c>
      <c r="Q6782" s="0" t="n">
        <v>2.5</v>
      </c>
      <c r="R6782" s="0" t="str">
        <f aca="false">INDEX(Lookup!$B$4:$B$18,MATCH(C6782,Lookup!$A$4:$A$18,0))</f>
        <v>India</v>
      </c>
      <c r="S6782" s="20" t="n">
        <f aca="false">INDEX(Lookup!$D$4:$D$18,MATCH(C6782,Lookup!$A$4:$A$18,0))</f>
        <v>0.012</v>
      </c>
      <c r="T6782" s="21" t="n">
        <f aca="false">ROUND(P6782*S6782,2)</f>
        <v>9</v>
      </c>
      <c r="U6782" s="21" t="n">
        <f aca="false">IF(T6782&lt;=10,1,IF(T6782&lt;=20,2,IF(T6782&lt;=30,3,IF(T6782&lt;=40,4,IF(T6782&lt;=50,5,IF(T6782&lt;=100,6,IF(T6782&lt;=250,7,8)))))))</f>
        <v>1</v>
      </c>
      <c r="V6782" s="21" t="n">
        <f aca="false">IF(AND(OR(Dashboard!$T$3="All",R6782=Dashboard!$T$3),OR(Dashboard!$T$4="All",D6782=Dashboard!$T$4)),1,0)</f>
        <v>1</v>
      </c>
      <c r="W6782" s="21" t="n">
        <f aca="false">IF(V6782=1,T6782+ROW()/10000000,0)</f>
        <v>9.0006782</v>
      </c>
    </row>
    <row r="6783" customFormat="false" ht="15" hidden="false" customHeight="false" outlineLevel="0" collapsed="false">
      <c r="A6783" s="0" t="n">
        <v>304107</v>
      </c>
      <c r="B6783" s="0" t="s">
        <v>3113</v>
      </c>
      <c r="C6783" s="0" t="n">
        <v>1</v>
      </c>
      <c r="D6783" s="0" t="s">
        <v>6924</v>
      </c>
      <c r="E6783" s="0" t="s">
        <v>14926</v>
      </c>
      <c r="F6783" s="0" t="s">
        <v>14908</v>
      </c>
      <c r="G6783" s="0" t="s">
        <v>14909</v>
      </c>
      <c r="H6783" s="0" t="s">
        <v>153</v>
      </c>
      <c r="I6783" s="0" t="s">
        <v>2123</v>
      </c>
      <c r="J6783" s="0" t="s">
        <v>47</v>
      </c>
      <c r="K6783" s="0" t="s">
        <v>47</v>
      </c>
      <c r="L6783" s="0" t="s">
        <v>47</v>
      </c>
      <c r="M6783" s="0" t="s">
        <v>47</v>
      </c>
      <c r="N6783" s="0" t="n">
        <v>1</v>
      </c>
      <c r="O6783" s="0" t="n">
        <v>16</v>
      </c>
      <c r="P6783" s="0" t="n">
        <v>450</v>
      </c>
      <c r="Q6783" s="0" t="n">
        <v>2.8</v>
      </c>
      <c r="R6783" s="0" t="str">
        <f aca="false">INDEX(Lookup!$B$4:$B$18,MATCH(C6783,Lookup!$A$4:$A$18,0))</f>
        <v>India</v>
      </c>
      <c r="S6783" s="20" t="n">
        <f aca="false">INDEX(Lookup!$D$4:$D$18,MATCH(C6783,Lookup!$A$4:$A$18,0))</f>
        <v>0.012</v>
      </c>
      <c r="T6783" s="21" t="n">
        <f aca="false">ROUND(P6783*S6783,2)</f>
        <v>5.4</v>
      </c>
      <c r="U6783" s="21" t="n">
        <f aca="false">IF(T6783&lt;=10,1,IF(T6783&lt;=20,2,IF(T6783&lt;=30,3,IF(T6783&lt;=40,4,IF(T6783&lt;=50,5,IF(T6783&lt;=100,6,IF(T6783&lt;=250,7,8)))))))</f>
        <v>1</v>
      </c>
      <c r="V6783" s="21" t="n">
        <f aca="false">IF(AND(OR(Dashboard!$T$3="All",R6783=Dashboard!$T$3),OR(Dashboard!$T$4="All",D6783=Dashboard!$T$4)),1,0)</f>
        <v>1</v>
      </c>
      <c r="W6783" s="21" t="n">
        <f aca="false">IF(V6783=1,T6783+ROW()/10000000,0)</f>
        <v>5.4006783</v>
      </c>
    </row>
    <row r="6784" customFormat="false" ht="15" hidden="false" customHeight="false" outlineLevel="0" collapsed="false">
      <c r="A6784" s="0" t="n">
        <v>18247034</v>
      </c>
      <c r="B6784" s="0" t="s">
        <v>14927</v>
      </c>
      <c r="C6784" s="0" t="n">
        <v>1</v>
      </c>
      <c r="D6784" s="0" t="s">
        <v>6924</v>
      </c>
      <c r="E6784" s="0" t="s">
        <v>14928</v>
      </c>
      <c r="F6784" s="0" t="s">
        <v>14908</v>
      </c>
      <c r="G6784" s="0" t="s">
        <v>14909</v>
      </c>
      <c r="H6784" s="0" t="s">
        <v>2712</v>
      </c>
      <c r="I6784" s="0" t="s">
        <v>2123</v>
      </c>
      <c r="J6784" s="0" t="s">
        <v>47</v>
      </c>
      <c r="K6784" s="0" t="s">
        <v>47</v>
      </c>
      <c r="L6784" s="0" t="s">
        <v>47</v>
      </c>
      <c r="M6784" s="0" t="s">
        <v>47</v>
      </c>
      <c r="N6784" s="0" t="n">
        <v>2</v>
      </c>
      <c r="O6784" s="0" t="n">
        <v>5</v>
      </c>
      <c r="P6784" s="0" t="n">
        <v>700</v>
      </c>
      <c r="Q6784" s="0" t="n">
        <v>3</v>
      </c>
      <c r="R6784" s="0" t="str">
        <f aca="false">INDEX(Lookup!$B$4:$B$18,MATCH(C6784,Lookup!$A$4:$A$18,0))</f>
        <v>India</v>
      </c>
      <c r="S6784" s="20" t="n">
        <f aca="false">INDEX(Lookup!$D$4:$D$18,MATCH(C6784,Lookup!$A$4:$A$18,0))</f>
        <v>0.012</v>
      </c>
      <c r="T6784" s="21" t="n">
        <f aca="false">ROUND(P6784*S6784,2)</f>
        <v>8.4</v>
      </c>
      <c r="U6784" s="21" t="n">
        <f aca="false">IF(T6784&lt;=10,1,IF(T6784&lt;=20,2,IF(T6784&lt;=30,3,IF(T6784&lt;=40,4,IF(T6784&lt;=50,5,IF(T6784&lt;=100,6,IF(T6784&lt;=250,7,8)))))))</f>
        <v>1</v>
      </c>
      <c r="V6784" s="21" t="n">
        <f aca="false">IF(AND(OR(Dashboard!$T$3="All",R6784=Dashboard!$T$3),OR(Dashboard!$T$4="All",D6784=Dashboard!$T$4)),1,0)</f>
        <v>1</v>
      </c>
      <c r="W6784" s="21" t="n">
        <f aca="false">IF(V6784=1,T6784+ROW()/10000000,0)</f>
        <v>8.4006784</v>
      </c>
    </row>
    <row r="6785" customFormat="false" ht="15" hidden="false" customHeight="false" outlineLevel="0" collapsed="false">
      <c r="A6785" s="0" t="n">
        <v>18357109</v>
      </c>
      <c r="B6785" s="0" t="s">
        <v>14929</v>
      </c>
      <c r="C6785" s="0" t="n">
        <v>1</v>
      </c>
      <c r="D6785" s="0" t="s">
        <v>6924</v>
      </c>
      <c r="E6785" s="0" t="s">
        <v>14930</v>
      </c>
      <c r="F6785" s="0" t="s">
        <v>14908</v>
      </c>
      <c r="G6785" s="0" t="s">
        <v>14909</v>
      </c>
      <c r="H6785" s="0" t="s">
        <v>69</v>
      </c>
      <c r="I6785" s="0" t="s">
        <v>2123</v>
      </c>
      <c r="J6785" s="0" t="s">
        <v>47</v>
      </c>
      <c r="K6785" s="0" t="s">
        <v>47</v>
      </c>
      <c r="L6785" s="0" t="s">
        <v>47</v>
      </c>
      <c r="M6785" s="0" t="s">
        <v>47</v>
      </c>
      <c r="N6785" s="0" t="n">
        <v>2</v>
      </c>
      <c r="O6785" s="0" t="n">
        <v>12</v>
      </c>
      <c r="P6785" s="0" t="n">
        <v>500</v>
      </c>
      <c r="Q6785" s="0" t="n">
        <v>3</v>
      </c>
      <c r="R6785" s="0" t="str">
        <f aca="false">INDEX(Lookup!$B$4:$B$18,MATCH(C6785,Lookup!$A$4:$A$18,0))</f>
        <v>India</v>
      </c>
      <c r="S6785" s="20" t="n">
        <f aca="false">INDEX(Lookup!$D$4:$D$18,MATCH(C6785,Lookup!$A$4:$A$18,0))</f>
        <v>0.012</v>
      </c>
      <c r="T6785" s="21" t="n">
        <f aca="false">ROUND(P6785*S6785,2)</f>
        <v>6</v>
      </c>
      <c r="U6785" s="21" t="n">
        <f aca="false">IF(T6785&lt;=10,1,IF(T6785&lt;=20,2,IF(T6785&lt;=30,3,IF(T6785&lt;=40,4,IF(T6785&lt;=50,5,IF(T6785&lt;=100,6,IF(T6785&lt;=250,7,8)))))))</f>
        <v>1</v>
      </c>
      <c r="V6785" s="21" t="n">
        <f aca="false">IF(AND(OR(Dashboard!$T$3="All",R6785=Dashboard!$T$3),OR(Dashboard!$T$4="All",D6785=Dashboard!$T$4)),1,0)</f>
        <v>1</v>
      </c>
      <c r="W6785" s="21" t="n">
        <f aca="false">IF(V6785=1,T6785+ROW()/10000000,0)</f>
        <v>6.0006785</v>
      </c>
    </row>
    <row r="6786" customFormat="false" ht="15" hidden="false" customHeight="false" outlineLevel="0" collapsed="false">
      <c r="A6786" s="0" t="n">
        <v>309026</v>
      </c>
      <c r="B6786" s="0" t="s">
        <v>14931</v>
      </c>
      <c r="C6786" s="0" t="n">
        <v>1</v>
      </c>
      <c r="D6786" s="0" t="s">
        <v>6924</v>
      </c>
      <c r="E6786" s="0" t="s">
        <v>14932</v>
      </c>
      <c r="F6786" s="0" t="s">
        <v>14908</v>
      </c>
      <c r="G6786" s="0" t="s">
        <v>14909</v>
      </c>
      <c r="H6786" s="0" t="s">
        <v>2293</v>
      </c>
      <c r="I6786" s="0" t="s">
        <v>2123</v>
      </c>
      <c r="J6786" s="0" t="s">
        <v>47</v>
      </c>
      <c r="K6786" s="0" t="s">
        <v>47</v>
      </c>
      <c r="L6786" s="0" t="s">
        <v>47</v>
      </c>
      <c r="M6786" s="0" t="s">
        <v>47</v>
      </c>
      <c r="N6786" s="0" t="n">
        <v>1</v>
      </c>
      <c r="O6786" s="0" t="n">
        <v>4</v>
      </c>
      <c r="P6786" s="0" t="n">
        <v>300</v>
      </c>
      <c r="Q6786" s="0" t="n">
        <v>2.9</v>
      </c>
      <c r="R6786" s="0" t="str">
        <f aca="false">INDEX(Lookup!$B$4:$B$18,MATCH(C6786,Lookup!$A$4:$A$18,0))</f>
        <v>India</v>
      </c>
      <c r="S6786" s="20" t="n">
        <f aca="false">INDEX(Lookup!$D$4:$D$18,MATCH(C6786,Lookup!$A$4:$A$18,0))</f>
        <v>0.012</v>
      </c>
      <c r="T6786" s="21" t="n">
        <f aca="false">ROUND(P6786*S6786,2)</f>
        <v>3.6</v>
      </c>
      <c r="U6786" s="21" t="n">
        <f aca="false">IF(T6786&lt;=10,1,IF(T6786&lt;=20,2,IF(T6786&lt;=30,3,IF(T6786&lt;=40,4,IF(T6786&lt;=50,5,IF(T6786&lt;=100,6,IF(T6786&lt;=250,7,8)))))))</f>
        <v>1</v>
      </c>
      <c r="V6786" s="21" t="n">
        <f aca="false">IF(AND(OR(Dashboard!$T$3="All",R6786=Dashboard!$T$3),OR(Dashboard!$T$4="All",D6786=Dashboard!$T$4)),1,0)</f>
        <v>1</v>
      </c>
      <c r="W6786" s="21" t="n">
        <f aca="false">IF(V6786=1,T6786+ROW()/10000000,0)</f>
        <v>3.6006786</v>
      </c>
    </row>
    <row r="6787" customFormat="false" ht="15" hidden="false" customHeight="false" outlineLevel="0" collapsed="false">
      <c r="A6787" s="0" t="n">
        <v>18358685</v>
      </c>
      <c r="B6787" s="0" t="s">
        <v>8244</v>
      </c>
      <c r="C6787" s="0" t="n">
        <v>1</v>
      </c>
      <c r="D6787" s="0" t="s">
        <v>6924</v>
      </c>
      <c r="E6787" s="0" t="s">
        <v>14933</v>
      </c>
      <c r="F6787" s="0" t="s">
        <v>14908</v>
      </c>
      <c r="G6787" s="0" t="s">
        <v>14909</v>
      </c>
      <c r="H6787" s="0" t="s">
        <v>2330</v>
      </c>
      <c r="I6787" s="0" t="s">
        <v>2123</v>
      </c>
      <c r="J6787" s="0" t="s">
        <v>47</v>
      </c>
      <c r="K6787" s="0" t="s">
        <v>46</v>
      </c>
      <c r="L6787" s="0" t="s">
        <v>47</v>
      </c>
      <c r="M6787" s="0" t="s">
        <v>47</v>
      </c>
      <c r="N6787" s="0" t="n">
        <v>2</v>
      </c>
      <c r="O6787" s="0" t="n">
        <v>13</v>
      </c>
      <c r="P6787" s="0" t="n">
        <v>700</v>
      </c>
      <c r="Q6787" s="0" t="n">
        <v>3.4</v>
      </c>
      <c r="R6787" s="0" t="str">
        <f aca="false">INDEX(Lookup!$B$4:$B$18,MATCH(C6787,Lookup!$A$4:$A$18,0))</f>
        <v>India</v>
      </c>
      <c r="S6787" s="20" t="n">
        <f aca="false">INDEX(Lookup!$D$4:$D$18,MATCH(C6787,Lookup!$A$4:$A$18,0))</f>
        <v>0.012</v>
      </c>
      <c r="T6787" s="21" t="n">
        <f aca="false">ROUND(P6787*S6787,2)</f>
        <v>8.4</v>
      </c>
      <c r="U6787" s="21" t="n">
        <f aca="false">IF(T6787&lt;=10,1,IF(T6787&lt;=20,2,IF(T6787&lt;=30,3,IF(T6787&lt;=40,4,IF(T6787&lt;=50,5,IF(T6787&lt;=100,6,IF(T6787&lt;=250,7,8)))))))</f>
        <v>1</v>
      </c>
      <c r="V6787" s="21" t="n">
        <f aca="false">IF(AND(OR(Dashboard!$T$3="All",R6787=Dashboard!$T$3),OR(Dashboard!$T$4="All",D6787=Dashboard!$T$4)),1,0)</f>
        <v>1</v>
      </c>
      <c r="W6787" s="21" t="n">
        <f aca="false">IF(V6787=1,T6787+ROW()/10000000,0)</f>
        <v>8.4006787</v>
      </c>
    </row>
    <row r="6788" customFormat="false" ht="15" hidden="false" customHeight="false" outlineLevel="0" collapsed="false">
      <c r="A6788" s="0" t="n">
        <v>18219516</v>
      </c>
      <c r="B6788" s="0" t="s">
        <v>14934</v>
      </c>
      <c r="C6788" s="0" t="n">
        <v>1</v>
      </c>
      <c r="D6788" s="0" t="s">
        <v>6924</v>
      </c>
      <c r="E6788" s="0" t="s">
        <v>14935</v>
      </c>
      <c r="F6788" s="0" t="s">
        <v>14908</v>
      </c>
      <c r="G6788" s="0" t="s">
        <v>14909</v>
      </c>
      <c r="H6788" s="0" t="s">
        <v>69</v>
      </c>
      <c r="I6788" s="0" t="s">
        <v>2123</v>
      </c>
      <c r="J6788" s="0" t="s">
        <v>47</v>
      </c>
      <c r="K6788" s="0" t="s">
        <v>47</v>
      </c>
      <c r="L6788" s="0" t="s">
        <v>47</v>
      </c>
      <c r="M6788" s="0" t="s">
        <v>47</v>
      </c>
      <c r="N6788" s="0" t="n">
        <v>2</v>
      </c>
      <c r="O6788" s="0" t="n">
        <v>8</v>
      </c>
      <c r="P6788" s="0" t="n">
        <v>500</v>
      </c>
      <c r="Q6788" s="0" t="n">
        <v>3.1</v>
      </c>
      <c r="R6788" s="0" t="str">
        <f aca="false">INDEX(Lookup!$B$4:$B$18,MATCH(C6788,Lookup!$A$4:$A$18,0))</f>
        <v>India</v>
      </c>
      <c r="S6788" s="20" t="n">
        <f aca="false">INDEX(Lookup!$D$4:$D$18,MATCH(C6788,Lookup!$A$4:$A$18,0))</f>
        <v>0.012</v>
      </c>
      <c r="T6788" s="21" t="n">
        <f aca="false">ROUND(P6788*S6788,2)</f>
        <v>6</v>
      </c>
      <c r="U6788" s="21" t="n">
        <f aca="false">IF(T6788&lt;=10,1,IF(T6788&lt;=20,2,IF(T6788&lt;=30,3,IF(T6788&lt;=40,4,IF(T6788&lt;=50,5,IF(T6788&lt;=100,6,IF(T6788&lt;=250,7,8)))))))</f>
        <v>1</v>
      </c>
      <c r="V6788" s="21" t="n">
        <f aca="false">IF(AND(OR(Dashboard!$T$3="All",R6788=Dashboard!$T$3),OR(Dashboard!$T$4="All",D6788=Dashboard!$T$4)),1,0)</f>
        <v>1</v>
      </c>
      <c r="W6788" s="21" t="n">
        <f aca="false">IF(V6788=1,T6788+ROW()/10000000,0)</f>
        <v>6.0006788</v>
      </c>
    </row>
    <row r="6789" customFormat="false" ht="15" hidden="false" customHeight="false" outlineLevel="0" collapsed="false">
      <c r="A6789" s="0" t="n">
        <v>18461946</v>
      </c>
      <c r="B6789" s="0" t="s">
        <v>14936</v>
      </c>
      <c r="C6789" s="0" t="n">
        <v>1</v>
      </c>
      <c r="D6789" s="0" t="s">
        <v>6924</v>
      </c>
      <c r="E6789" s="0" t="s">
        <v>14937</v>
      </c>
      <c r="F6789" s="0" t="s">
        <v>14908</v>
      </c>
      <c r="G6789" s="0" t="s">
        <v>14909</v>
      </c>
      <c r="H6789" s="0" t="s">
        <v>14938</v>
      </c>
      <c r="I6789" s="0" t="s">
        <v>2123</v>
      </c>
      <c r="J6789" s="0" t="s">
        <v>47</v>
      </c>
      <c r="K6789" s="0" t="s">
        <v>47</v>
      </c>
      <c r="L6789" s="0" t="s">
        <v>47</v>
      </c>
      <c r="M6789" s="0" t="s">
        <v>47</v>
      </c>
      <c r="N6789" s="0" t="n">
        <v>1</v>
      </c>
      <c r="O6789" s="0" t="n">
        <v>15</v>
      </c>
      <c r="P6789" s="0" t="n">
        <v>300</v>
      </c>
      <c r="Q6789" s="0" t="n">
        <v>3.3</v>
      </c>
      <c r="R6789" s="0" t="str">
        <f aca="false">INDEX(Lookup!$B$4:$B$18,MATCH(C6789,Lookup!$A$4:$A$18,0))</f>
        <v>India</v>
      </c>
      <c r="S6789" s="20" t="n">
        <f aca="false">INDEX(Lookup!$D$4:$D$18,MATCH(C6789,Lookup!$A$4:$A$18,0))</f>
        <v>0.012</v>
      </c>
      <c r="T6789" s="21" t="n">
        <f aca="false">ROUND(P6789*S6789,2)</f>
        <v>3.6</v>
      </c>
      <c r="U6789" s="21" t="n">
        <f aca="false">IF(T6789&lt;=10,1,IF(T6789&lt;=20,2,IF(T6789&lt;=30,3,IF(T6789&lt;=40,4,IF(T6789&lt;=50,5,IF(T6789&lt;=100,6,IF(T6789&lt;=250,7,8)))))))</f>
        <v>1</v>
      </c>
      <c r="V6789" s="21" t="n">
        <f aca="false">IF(AND(OR(Dashboard!$T$3="All",R6789=Dashboard!$T$3),OR(Dashboard!$T$4="All",D6789=Dashboard!$T$4)),1,0)</f>
        <v>1</v>
      </c>
      <c r="W6789" s="21" t="n">
        <f aca="false">IF(V6789=1,T6789+ROW()/10000000,0)</f>
        <v>3.6006789</v>
      </c>
    </row>
    <row r="6790" customFormat="false" ht="15" hidden="false" customHeight="false" outlineLevel="0" collapsed="false">
      <c r="A6790" s="0" t="n">
        <v>304194</v>
      </c>
      <c r="B6790" s="0" t="s">
        <v>14939</v>
      </c>
      <c r="C6790" s="0" t="n">
        <v>1</v>
      </c>
      <c r="D6790" s="0" t="s">
        <v>6924</v>
      </c>
      <c r="E6790" s="0" t="s">
        <v>14940</v>
      </c>
      <c r="F6790" s="0" t="s">
        <v>14908</v>
      </c>
      <c r="G6790" s="0" t="s">
        <v>14909</v>
      </c>
      <c r="H6790" s="0" t="s">
        <v>2288</v>
      </c>
      <c r="I6790" s="0" t="s">
        <v>2123</v>
      </c>
      <c r="J6790" s="0" t="s">
        <v>47</v>
      </c>
      <c r="K6790" s="0" t="s">
        <v>46</v>
      </c>
      <c r="L6790" s="0" t="s">
        <v>47</v>
      </c>
      <c r="M6790" s="0" t="s">
        <v>47</v>
      </c>
      <c r="N6790" s="0" t="n">
        <v>2</v>
      </c>
      <c r="O6790" s="0" t="n">
        <v>83</v>
      </c>
      <c r="P6790" s="0" t="n">
        <v>800</v>
      </c>
      <c r="Q6790" s="0" t="n">
        <v>2.6</v>
      </c>
      <c r="R6790" s="0" t="str">
        <f aca="false">INDEX(Lookup!$B$4:$B$18,MATCH(C6790,Lookup!$A$4:$A$18,0))</f>
        <v>India</v>
      </c>
      <c r="S6790" s="20" t="n">
        <f aca="false">INDEX(Lookup!$D$4:$D$18,MATCH(C6790,Lookup!$A$4:$A$18,0))</f>
        <v>0.012</v>
      </c>
      <c r="T6790" s="21" t="n">
        <f aca="false">ROUND(P6790*S6790,2)</f>
        <v>9.6</v>
      </c>
      <c r="U6790" s="21" t="n">
        <f aca="false">IF(T6790&lt;=10,1,IF(T6790&lt;=20,2,IF(T6790&lt;=30,3,IF(T6790&lt;=40,4,IF(T6790&lt;=50,5,IF(T6790&lt;=100,6,IF(T6790&lt;=250,7,8)))))))</f>
        <v>1</v>
      </c>
      <c r="V6790" s="21" t="n">
        <f aca="false">IF(AND(OR(Dashboard!$T$3="All",R6790=Dashboard!$T$3),OR(Dashboard!$T$4="All",D6790=Dashboard!$T$4)),1,0)</f>
        <v>1</v>
      </c>
      <c r="W6790" s="21" t="n">
        <f aca="false">IF(V6790=1,T6790+ROW()/10000000,0)</f>
        <v>9.600679</v>
      </c>
    </row>
    <row r="6791" customFormat="false" ht="15" hidden="false" customHeight="false" outlineLevel="0" collapsed="false">
      <c r="A6791" s="0" t="n">
        <v>300280</v>
      </c>
      <c r="B6791" s="0" t="s">
        <v>9185</v>
      </c>
      <c r="C6791" s="0" t="n">
        <v>1</v>
      </c>
      <c r="D6791" s="0" t="s">
        <v>6924</v>
      </c>
      <c r="E6791" s="0" t="s">
        <v>14941</v>
      </c>
      <c r="F6791" s="0" t="s">
        <v>14908</v>
      </c>
      <c r="G6791" s="0" t="s">
        <v>14909</v>
      </c>
      <c r="H6791" s="0" t="s">
        <v>11450</v>
      </c>
      <c r="I6791" s="0" t="s">
        <v>2123</v>
      </c>
      <c r="J6791" s="0" t="s">
        <v>47</v>
      </c>
      <c r="K6791" s="0" t="s">
        <v>47</v>
      </c>
      <c r="L6791" s="0" t="s">
        <v>47</v>
      </c>
      <c r="M6791" s="0" t="s">
        <v>47</v>
      </c>
      <c r="N6791" s="0" t="n">
        <v>1</v>
      </c>
      <c r="O6791" s="0" t="n">
        <v>53</v>
      </c>
      <c r="P6791" s="0" t="n">
        <v>400</v>
      </c>
      <c r="Q6791" s="0" t="n">
        <v>2.8</v>
      </c>
      <c r="R6791" s="0" t="str">
        <f aca="false">INDEX(Lookup!$B$4:$B$18,MATCH(C6791,Lookup!$A$4:$A$18,0))</f>
        <v>India</v>
      </c>
      <c r="S6791" s="20" t="n">
        <f aca="false">INDEX(Lookup!$D$4:$D$18,MATCH(C6791,Lookup!$A$4:$A$18,0))</f>
        <v>0.012</v>
      </c>
      <c r="T6791" s="21" t="n">
        <f aca="false">ROUND(P6791*S6791,2)</f>
        <v>4.8</v>
      </c>
      <c r="U6791" s="21" t="n">
        <f aca="false">IF(T6791&lt;=10,1,IF(T6791&lt;=20,2,IF(T6791&lt;=30,3,IF(T6791&lt;=40,4,IF(T6791&lt;=50,5,IF(T6791&lt;=100,6,IF(T6791&lt;=250,7,8)))))))</f>
        <v>1</v>
      </c>
      <c r="V6791" s="21" t="n">
        <f aca="false">IF(AND(OR(Dashboard!$T$3="All",R6791=Dashboard!$T$3),OR(Dashboard!$T$4="All",D6791=Dashboard!$T$4)),1,0)</f>
        <v>1</v>
      </c>
      <c r="W6791" s="21" t="n">
        <f aca="false">IF(V6791=1,T6791+ROW()/10000000,0)</f>
        <v>4.8006791</v>
      </c>
    </row>
    <row r="6792" customFormat="false" ht="15" hidden="false" customHeight="false" outlineLevel="0" collapsed="false">
      <c r="A6792" s="0" t="n">
        <v>9565</v>
      </c>
      <c r="B6792" s="0" t="s">
        <v>14942</v>
      </c>
      <c r="C6792" s="0" t="n">
        <v>1</v>
      </c>
      <c r="D6792" s="0" t="s">
        <v>6924</v>
      </c>
      <c r="E6792" s="0" t="s">
        <v>14943</v>
      </c>
      <c r="F6792" s="0" t="s">
        <v>14908</v>
      </c>
      <c r="G6792" s="0" t="s">
        <v>14909</v>
      </c>
      <c r="H6792" s="0" t="s">
        <v>11450</v>
      </c>
      <c r="I6792" s="0" t="s">
        <v>2123</v>
      </c>
      <c r="J6792" s="0" t="s">
        <v>47</v>
      </c>
      <c r="K6792" s="0" t="s">
        <v>46</v>
      </c>
      <c r="L6792" s="0" t="s">
        <v>47</v>
      </c>
      <c r="M6792" s="0" t="s">
        <v>47</v>
      </c>
      <c r="N6792" s="0" t="n">
        <v>2</v>
      </c>
      <c r="O6792" s="0" t="n">
        <v>141</v>
      </c>
      <c r="P6792" s="0" t="n">
        <v>500</v>
      </c>
      <c r="Q6792" s="0" t="n">
        <v>3.3</v>
      </c>
      <c r="R6792" s="0" t="str">
        <f aca="false">INDEX(Lookup!$B$4:$B$18,MATCH(C6792,Lookup!$A$4:$A$18,0))</f>
        <v>India</v>
      </c>
      <c r="S6792" s="20" t="n">
        <f aca="false">INDEX(Lookup!$D$4:$D$18,MATCH(C6792,Lookup!$A$4:$A$18,0))</f>
        <v>0.012</v>
      </c>
      <c r="T6792" s="21" t="n">
        <f aca="false">ROUND(P6792*S6792,2)</f>
        <v>6</v>
      </c>
      <c r="U6792" s="21" t="n">
        <f aca="false">IF(T6792&lt;=10,1,IF(T6792&lt;=20,2,IF(T6792&lt;=30,3,IF(T6792&lt;=40,4,IF(T6792&lt;=50,5,IF(T6792&lt;=100,6,IF(T6792&lt;=250,7,8)))))))</f>
        <v>1</v>
      </c>
      <c r="V6792" s="21" t="n">
        <f aca="false">IF(AND(OR(Dashboard!$T$3="All",R6792=Dashboard!$T$3),OR(Dashboard!$T$4="All",D6792=Dashboard!$T$4)),1,0)</f>
        <v>1</v>
      </c>
      <c r="W6792" s="21" t="n">
        <f aca="false">IF(V6792=1,T6792+ROW()/10000000,0)</f>
        <v>6.0006792</v>
      </c>
    </row>
    <row r="6793" customFormat="false" ht="15" hidden="false" customHeight="false" outlineLevel="0" collapsed="false">
      <c r="A6793" s="0" t="n">
        <v>18126972</v>
      </c>
      <c r="B6793" s="0" t="s">
        <v>14944</v>
      </c>
      <c r="C6793" s="0" t="n">
        <v>1</v>
      </c>
      <c r="D6793" s="0" t="s">
        <v>6924</v>
      </c>
      <c r="E6793" s="0" t="s">
        <v>14909</v>
      </c>
      <c r="F6793" s="0" t="s">
        <v>14908</v>
      </c>
      <c r="G6793" s="0" t="s">
        <v>14909</v>
      </c>
      <c r="H6793" s="0" t="s">
        <v>2288</v>
      </c>
      <c r="I6793" s="0" t="s">
        <v>2123</v>
      </c>
      <c r="J6793" s="0" t="s">
        <v>47</v>
      </c>
      <c r="K6793" s="0" t="s">
        <v>46</v>
      </c>
      <c r="L6793" s="0" t="s">
        <v>47</v>
      </c>
      <c r="M6793" s="0" t="s">
        <v>47</v>
      </c>
      <c r="N6793" s="0" t="n">
        <v>2</v>
      </c>
      <c r="O6793" s="0" t="n">
        <v>70</v>
      </c>
      <c r="P6793" s="0" t="n">
        <v>650</v>
      </c>
      <c r="Q6793" s="0" t="n">
        <v>2.6</v>
      </c>
      <c r="R6793" s="0" t="str">
        <f aca="false">INDEX(Lookup!$B$4:$B$18,MATCH(C6793,Lookup!$A$4:$A$18,0))</f>
        <v>India</v>
      </c>
      <c r="S6793" s="20" t="n">
        <f aca="false">INDEX(Lookup!$D$4:$D$18,MATCH(C6793,Lookup!$A$4:$A$18,0))</f>
        <v>0.012</v>
      </c>
      <c r="T6793" s="21" t="n">
        <f aca="false">ROUND(P6793*S6793,2)</f>
        <v>7.8</v>
      </c>
      <c r="U6793" s="21" t="n">
        <f aca="false">IF(T6793&lt;=10,1,IF(T6793&lt;=20,2,IF(T6793&lt;=30,3,IF(T6793&lt;=40,4,IF(T6793&lt;=50,5,IF(T6793&lt;=100,6,IF(T6793&lt;=250,7,8)))))))</f>
        <v>1</v>
      </c>
      <c r="V6793" s="21" t="n">
        <f aca="false">IF(AND(OR(Dashboard!$T$3="All",R6793=Dashboard!$T$3),OR(Dashboard!$T$4="All",D6793=Dashboard!$T$4)),1,0)</f>
        <v>1</v>
      </c>
      <c r="W6793" s="21" t="n">
        <f aca="false">IF(V6793=1,T6793+ROW()/10000000,0)</f>
        <v>7.8006793</v>
      </c>
    </row>
    <row r="6794" customFormat="false" ht="15" hidden="false" customHeight="false" outlineLevel="0" collapsed="false">
      <c r="A6794" s="0" t="n">
        <v>18285198</v>
      </c>
      <c r="B6794" s="0" t="s">
        <v>3154</v>
      </c>
      <c r="C6794" s="0" t="n">
        <v>1</v>
      </c>
      <c r="D6794" s="0" t="s">
        <v>6924</v>
      </c>
      <c r="E6794" s="0" t="s">
        <v>14945</v>
      </c>
      <c r="F6794" s="0" t="s">
        <v>14908</v>
      </c>
      <c r="G6794" s="0" t="s">
        <v>14909</v>
      </c>
      <c r="H6794" s="0" t="s">
        <v>3015</v>
      </c>
      <c r="I6794" s="0" t="s">
        <v>2123</v>
      </c>
      <c r="J6794" s="0" t="s">
        <v>47</v>
      </c>
      <c r="K6794" s="0" t="s">
        <v>47</v>
      </c>
      <c r="L6794" s="0" t="s">
        <v>47</v>
      </c>
      <c r="M6794" s="0" t="s">
        <v>47</v>
      </c>
      <c r="N6794" s="0" t="n">
        <v>1</v>
      </c>
      <c r="O6794" s="0" t="n">
        <v>9</v>
      </c>
      <c r="P6794" s="0" t="n">
        <v>300</v>
      </c>
      <c r="Q6794" s="0" t="n">
        <v>2.9</v>
      </c>
      <c r="R6794" s="0" t="str">
        <f aca="false">INDEX(Lookup!$B$4:$B$18,MATCH(C6794,Lookup!$A$4:$A$18,0))</f>
        <v>India</v>
      </c>
      <c r="S6794" s="20" t="n">
        <f aca="false">INDEX(Lookup!$D$4:$D$18,MATCH(C6794,Lookup!$A$4:$A$18,0))</f>
        <v>0.012</v>
      </c>
      <c r="T6794" s="21" t="n">
        <f aca="false">ROUND(P6794*S6794,2)</f>
        <v>3.6</v>
      </c>
      <c r="U6794" s="21" t="n">
        <f aca="false">IF(T6794&lt;=10,1,IF(T6794&lt;=20,2,IF(T6794&lt;=30,3,IF(T6794&lt;=40,4,IF(T6794&lt;=50,5,IF(T6794&lt;=100,6,IF(T6794&lt;=250,7,8)))))))</f>
        <v>1</v>
      </c>
      <c r="V6794" s="21" t="n">
        <f aca="false">IF(AND(OR(Dashboard!$T$3="All",R6794=Dashboard!$T$3),OR(Dashboard!$T$4="All",D6794=Dashboard!$T$4)),1,0)</f>
        <v>1</v>
      </c>
      <c r="W6794" s="21" t="n">
        <f aca="false">IF(V6794=1,T6794+ROW()/10000000,0)</f>
        <v>3.6006794</v>
      </c>
    </row>
    <row r="6795" customFormat="false" ht="15" hidden="false" customHeight="false" outlineLevel="0" collapsed="false">
      <c r="A6795" s="0" t="n">
        <v>7318</v>
      </c>
      <c r="B6795" s="0" t="s">
        <v>2973</v>
      </c>
      <c r="C6795" s="0" t="n">
        <v>1</v>
      </c>
      <c r="D6795" s="0" t="s">
        <v>6924</v>
      </c>
      <c r="E6795" s="0" t="s">
        <v>14946</v>
      </c>
      <c r="F6795" s="0" t="s">
        <v>14908</v>
      </c>
      <c r="G6795" s="0" t="s">
        <v>14909</v>
      </c>
      <c r="H6795" s="0" t="s">
        <v>2975</v>
      </c>
      <c r="I6795" s="0" t="s">
        <v>2123</v>
      </c>
      <c r="J6795" s="0" t="s">
        <v>47</v>
      </c>
      <c r="K6795" s="0" t="s">
        <v>47</v>
      </c>
      <c r="L6795" s="0" t="s">
        <v>47</v>
      </c>
      <c r="M6795" s="0" t="s">
        <v>47</v>
      </c>
      <c r="N6795" s="0" t="n">
        <v>1</v>
      </c>
      <c r="O6795" s="0" t="n">
        <v>30</v>
      </c>
      <c r="P6795" s="0" t="n">
        <v>350</v>
      </c>
      <c r="Q6795" s="0" t="n">
        <v>3.3</v>
      </c>
      <c r="R6795" s="0" t="str">
        <f aca="false">INDEX(Lookup!$B$4:$B$18,MATCH(C6795,Lookup!$A$4:$A$18,0))</f>
        <v>India</v>
      </c>
      <c r="S6795" s="20" t="n">
        <f aca="false">INDEX(Lookup!$D$4:$D$18,MATCH(C6795,Lookup!$A$4:$A$18,0))</f>
        <v>0.012</v>
      </c>
      <c r="T6795" s="21" t="n">
        <f aca="false">ROUND(P6795*S6795,2)</f>
        <v>4.2</v>
      </c>
      <c r="U6795" s="21" t="n">
        <f aca="false">IF(T6795&lt;=10,1,IF(T6795&lt;=20,2,IF(T6795&lt;=30,3,IF(T6795&lt;=40,4,IF(T6795&lt;=50,5,IF(T6795&lt;=100,6,IF(T6795&lt;=250,7,8)))))))</f>
        <v>1</v>
      </c>
      <c r="V6795" s="21" t="n">
        <f aca="false">IF(AND(OR(Dashboard!$T$3="All",R6795=Dashboard!$T$3),OR(Dashboard!$T$4="All",D6795=Dashboard!$T$4)),1,0)</f>
        <v>1</v>
      </c>
      <c r="W6795" s="21" t="n">
        <f aca="false">IF(V6795=1,T6795+ROW()/10000000,0)</f>
        <v>4.2006795</v>
      </c>
    </row>
    <row r="6796" customFormat="false" ht="15" hidden="false" customHeight="false" outlineLevel="0" collapsed="false">
      <c r="A6796" s="0" t="n">
        <v>305514</v>
      </c>
      <c r="B6796" s="0" t="s">
        <v>14947</v>
      </c>
      <c r="C6796" s="0" t="n">
        <v>1</v>
      </c>
      <c r="D6796" s="0" t="s">
        <v>6924</v>
      </c>
      <c r="E6796" s="0" t="s">
        <v>14948</v>
      </c>
      <c r="F6796" s="0" t="s">
        <v>14908</v>
      </c>
      <c r="G6796" s="0" t="s">
        <v>14909</v>
      </c>
      <c r="H6796" s="0" t="s">
        <v>2128</v>
      </c>
      <c r="I6796" s="0" t="s">
        <v>2123</v>
      </c>
      <c r="J6796" s="0" t="s">
        <v>47</v>
      </c>
      <c r="K6796" s="0" t="s">
        <v>47</v>
      </c>
      <c r="L6796" s="0" t="s">
        <v>47</v>
      </c>
      <c r="M6796" s="0" t="s">
        <v>47</v>
      </c>
      <c r="N6796" s="0" t="n">
        <v>1</v>
      </c>
      <c r="O6796" s="0" t="n">
        <v>16</v>
      </c>
      <c r="P6796" s="0" t="n">
        <v>300</v>
      </c>
      <c r="Q6796" s="0" t="n">
        <v>3.1</v>
      </c>
      <c r="R6796" s="0" t="str">
        <f aca="false">INDEX(Lookup!$B$4:$B$18,MATCH(C6796,Lookup!$A$4:$A$18,0))</f>
        <v>India</v>
      </c>
      <c r="S6796" s="20" t="n">
        <f aca="false">INDEX(Lookup!$D$4:$D$18,MATCH(C6796,Lookup!$A$4:$A$18,0))</f>
        <v>0.012</v>
      </c>
      <c r="T6796" s="21" t="n">
        <f aca="false">ROUND(P6796*S6796,2)</f>
        <v>3.6</v>
      </c>
      <c r="U6796" s="21" t="n">
        <f aca="false">IF(T6796&lt;=10,1,IF(T6796&lt;=20,2,IF(T6796&lt;=30,3,IF(T6796&lt;=40,4,IF(T6796&lt;=50,5,IF(T6796&lt;=100,6,IF(T6796&lt;=250,7,8)))))))</f>
        <v>1</v>
      </c>
      <c r="V6796" s="21" t="n">
        <f aca="false">IF(AND(OR(Dashboard!$T$3="All",R6796=Dashboard!$T$3),OR(Dashboard!$T$4="All",D6796=Dashboard!$T$4)),1,0)</f>
        <v>1</v>
      </c>
      <c r="W6796" s="21" t="n">
        <f aca="false">IF(V6796=1,T6796+ROW()/10000000,0)</f>
        <v>3.6006796</v>
      </c>
    </row>
    <row r="6797" customFormat="false" ht="15" hidden="false" customHeight="false" outlineLevel="0" collapsed="false">
      <c r="A6797" s="0" t="n">
        <v>4330</v>
      </c>
      <c r="B6797" s="0" t="s">
        <v>14949</v>
      </c>
      <c r="C6797" s="0" t="n">
        <v>1</v>
      </c>
      <c r="D6797" s="0" t="s">
        <v>6924</v>
      </c>
      <c r="E6797" s="0" t="s">
        <v>14950</v>
      </c>
      <c r="F6797" s="0" t="s">
        <v>14908</v>
      </c>
      <c r="G6797" s="0" t="s">
        <v>14909</v>
      </c>
      <c r="H6797" s="0" t="s">
        <v>2128</v>
      </c>
      <c r="I6797" s="0" t="s">
        <v>2123</v>
      </c>
      <c r="J6797" s="0" t="s">
        <v>47</v>
      </c>
      <c r="K6797" s="0" t="s">
        <v>46</v>
      </c>
      <c r="L6797" s="0" t="s">
        <v>47</v>
      </c>
      <c r="M6797" s="0" t="s">
        <v>47</v>
      </c>
      <c r="N6797" s="0" t="n">
        <v>1</v>
      </c>
      <c r="O6797" s="0" t="n">
        <v>60</v>
      </c>
      <c r="P6797" s="0" t="n">
        <v>350</v>
      </c>
      <c r="Q6797" s="0" t="n">
        <v>2.8</v>
      </c>
      <c r="R6797" s="0" t="str">
        <f aca="false">INDEX(Lookup!$B$4:$B$18,MATCH(C6797,Lookup!$A$4:$A$18,0))</f>
        <v>India</v>
      </c>
      <c r="S6797" s="20" t="n">
        <f aca="false">INDEX(Lookup!$D$4:$D$18,MATCH(C6797,Lookup!$A$4:$A$18,0))</f>
        <v>0.012</v>
      </c>
      <c r="T6797" s="21" t="n">
        <f aca="false">ROUND(P6797*S6797,2)</f>
        <v>4.2</v>
      </c>
      <c r="U6797" s="21" t="n">
        <f aca="false">IF(T6797&lt;=10,1,IF(T6797&lt;=20,2,IF(T6797&lt;=30,3,IF(T6797&lt;=40,4,IF(T6797&lt;=50,5,IF(T6797&lt;=100,6,IF(T6797&lt;=250,7,8)))))))</f>
        <v>1</v>
      </c>
      <c r="V6797" s="21" t="n">
        <f aca="false">IF(AND(OR(Dashboard!$T$3="All",R6797=Dashboard!$T$3),OR(Dashboard!$T$4="All",D6797=Dashboard!$T$4)),1,0)</f>
        <v>1</v>
      </c>
      <c r="W6797" s="21" t="n">
        <f aca="false">IF(V6797=1,T6797+ROW()/10000000,0)</f>
        <v>4.2006797</v>
      </c>
    </row>
    <row r="6798" customFormat="false" ht="15" hidden="false" customHeight="false" outlineLevel="0" collapsed="false">
      <c r="A6798" s="0" t="n">
        <v>304186</v>
      </c>
      <c r="B6798" s="0" t="s">
        <v>14951</v>
      </c>
      <c r="C6798" s="0" t="n">
        <v>1</v>
      </c>
      <c r="D6798" s="0" t="s">
        <v>6924</v>
      </c>
      <c r="E6798" s="0" t="s">
        <v>14952</v>
      </c>
      <c r="F6798" s="0" t="s">
        <v>14908</v>
      </c>
      <c r="G6798" s="0" t="s">
        <v>14909</v>
      </c>
      <c r="H6798" s="0" t="s">
        <v>69</v>
      </c>
      <c r="I6798" s="0" t="s">
        <v>2123</v>
      </c>
      <c r="J6798" s="0" t="s">
        <v>47</v>
      </c>
      <c r="K6798" s="0" t="s">
        <v>46</v>
      </c>
      <c r="L6798" s="0" t="s">
        <v>47</v>
      </c>
      <c r="M6798" s="0" t="s">
        <v>47</v>
      </c>
      <c r="N6798" s="0" t="n">
        <v>2</v>
      </c>
      <c r="O6798" s="0" t="n">
        <v>35</v>
      </c>
      <c r="P6798" s="0" t="n">
        <v>600</v>
      </c>
      <c r="Q6798" s="0" t="n">
        <v>3.1</v>
      </c>
      <c r="R6798" s="0" t="str">
        <f aca="false">INDEX(Lookup!$B$4:$B$18,MATCH(C6798,Lookup!$A$4:$A$18,0))</f>
        <v>India</v>
      </c>
      <c r="S6798" s="20" t="n">
        <f aca="false">INDEX(Lookup!$D$4:$D$18,MATCH(C6798,Lookup!$A$4:$A$18,0))</f>
        <v>0.012</v>
      </c>
      <c r="T6798" s="21" t="n">
        <f aca="false">ROUND(P6798*S6798,2)</f>
        <v>7.2</v>
      </c>
      <c r="U6798" s="21" t="n">
        <f aca="false">IF(T6798&lt;=10,1,IF(T6798&lt;=20,2,IF(T6798&lt;=30,3,IF(T6798&lt;=40,4,IF(T6798&lt;=50,5,IF(T6798&lt;=100,6,IF(T6798&lt;=250,7,8)))))))</f>
        <v>1</v>
      </c>
      <c r="V6798" s="21" t="n">
        <f aca="false">IF(AND(OR(Dashboard!$T$3="All",R6798=Dashboard!$T$3),OR(Dashboard!$T$4="All",D6798=Dashboard!$T$4)),1,0)</f>
        <v>1</v>
      </c>
      <c r="W6798" s="21" t="n">
        <f aca="false">IF(V6798=1,T6798+ROW()/10000000,0)</f>
        <v>7.2006798</v>
      </c>
    </row>
    <row r="6799" customFormat="false" ht="15" hidden="false" customHeight="false" outlineLevel="0" collapsed="false">
      <c r="A6799" s="0" t="n">
        <v>18219526</v>
      </c>
      <c r="B6799" s="0" t="s">
        <v>14953</v>
      </c>
      <c r="C6799" s="0" t="n">
        <v>1</v>
      </c>
      <c r="D6799" s="0" t="s">
        <v>6924</v>
      </c>
      <c r="E6799" s="0" t="s">
        <v>14954</v>
      </c>
      <c r="F6799" s="0" t="s">
        <v>14908</v>
      </c>
      <c r="G6799" s="0" t="s">
        <v>14909</v>
      </c>
      <c r="H6799" s="0" t="s">
        <v>402</v>
      </c>
      <c r="I6799" s="0" t="s">
        <v>2123</v>
      </c>
      <c r="J6799" s="0" t="s">
        <v>47</v>
      </c>
      <c r="K6799" s="0" t="s">
        <v>46</v>
      </c>
      <c r="L6799" s="0" t="s">
        <v>47</v>
      </c>
      <c r="M6799" s="0" t="s">
        <v>47</v>
      </c>
      <c r="N6799" s="0" t="n">
        <v>1</v>
      </c>
      <c r="O6799" s="0" t="n">
        <v>37</v>
      </c>
      <c r="P6799" s="0" t="n">
        <v>300</v>
      </c>
      <c r="Q6799" s="0" t="n">
        <v>3.2</v>
      </c>
      <c r="R6799" s="0" t="str">
        <f aca="false">INDEX(Lookup!$B$4:$B$18,MATCH(C6799,Lookup!$A$4:$A$18,0))</f>
        <v>India</v>
      </c>
      <c r="S6799" s="20" t="n">
        <f aca="false">INDEX(Lookup!$D$4:$D$18,MATCH(C6799,Lookup!$A$4:$A$18,0))</f>
        <v>0.012</v>
      </c>
      <c r="T6799" s="21" t="n">
        <f aca="false">ROUND(P6799*S6799,2)</f>
        <v>3.6</v>
      </c>
      <c r="U6799" s="21" t="n">
        <f aca="false">IF(T6799&lt;=10,1,IF(T6799&lt;=20,2,IF(T6799&lt;=30,3,IF(T6799&lt;=40,4,IF(T6799&lt;=50,5,IF(T6799&lt;=100,6,IF(T6799&lt;=250,7,8)))))))</f>
        <v>1</v>
      </c>
      <c r="V6799" s="21" t="n">
        <f aca="false">IF(AND(OR(Dashboard!$T$3="All",R6799=Dashboard!$T$3),OR(Dashboard!$T$4="All",D6799=Dashboard!$T$4)),1,0)</f>
        <v>1</v>
      </c>
      <c r="W6799" s="21" t="n">
        <f aca="false">IF(V6799=1,T6799+ROW()/10000000,0)</f>
        <v>3.6006799</v>
      </c>
    </row>
    <row r="6800" customFormat="false" ht="15" hidden="false" customHeight="false" outlineLevel="0" collapsed="false">
      <c r="A6800" s="0" t="n">
        <v>18254549</v>
      </c>
      <c r="B6800" s="0" t="s">
        <v>14955</v>
      </c>
      <c r="C6800" s="0" t="n">
        <v>1</v>
      </c>
      <c r="D6800" s="0" t="s">
        <v>6924</v>
      </c>
      <c r="E6800" s="0" t="s">
        <v>14956</v>
      </c>
      <c r="F6800" s="0" t="s">
        <v>14908</v>
      </c>
      <c r="G6800" s="0" t="s">
        <v>14909</v>
      </c>
      <c r="H6800" s="0" t="s">
        <v>3129</v>
      </c>
      <c r="I6800" s="0" t="s">
        <v>2123</v>
      </c>
      <c r="J6800" s="0" t="s">
        <v>47</v>
      </c>
      <c r="K6800" s="0" t="s">
        <v>46</v>
      </c>
      <c r="L6800" s="0" t="s">
        <v>47</v>
      </c>
      <c r="M6800" s="0" t="s">
        <v>47</v>
      </c>
      <c r="N6800" s="0" t="n">
        <v>2</v>
      </c>
      <c r="O6800" s="0" t="n">
        <v>26</v>
      </c>
      <c r="P6800" s="0" t="n">
        <v>500</v>
      </c>
      <c r="Q6800" s="0" t="n">
        <v>2.7</v>
      </c>
      <c r="R6800" s="0" t="str">
        <f aca="false">INDEX(Lookup!$B$4:$B$18,MATCH(C6800,Lookup!$A$4:$A$18,0))</f>
        <v>India</v>
      </c>
      <c r="S6800" s="20" t="n">
        <f aca="false">INDEX(Lookup!$D$4:$D$18,MATCH(C6800,Lookup!$A$4:$A$18,0))</f>
        <v>0.012</v>
      </c>
      <c r="T6800" s="21" t="n">
        <f aca="false">ROUND(P6800*S6800,2)</f>
        <v>6</v>
      </c>
      <c r="U6800" s="21" t="n">
        <f aca="false">IF(T6800&lt;=10,1,IF(T6800&lt;=20,2,IF(T6800&lt;=30,3,IF(T6800&lt;=40,4,IF(T6800&lt;=50,5,IF(T6800&lt;=100,6,IF(T6800&lt;=250,7,8)))))))</f>
        <v>1</v>
      </c>
      <c r="V6800" s="21" t="n">
        <f aca="false">IF(AND(OR(Dashboard!$T$3="All",R6800=Dashboard!$T$3),OR(Dashboard!$T$4="All",D6800=Dashboard!$T$4)),1,0)</f>
        <v>1</v>
      </c>
      <c r="W6800" s="21" t="n">
        <f aca="false">IF(V6800=1,T6800+ROW()/10000000,0)</f>
        <v>6.00068</v>
      </c>
    </row>
    <row r="6801" customFormat="false" ht="15" hidden="false" customHeight="false" outlineLevel="0" collapsed="false">
      <c r="A6801" s="0" t="n">
        <v>311570</v>
      </c>
      <c r="B6801" s="0" t="s">
        <v>14957</v>
      </c>
      <c r="C6801" s="0" t="n">
        <v>1</v>
      </c>
      <c r="D6801" s="0" t="s">
        <v>6924</v>
      </c>
      <c r="E6801" s="0" t="s">
        <v>14958</v>
      </c>
      <c r="F6801" s="0" t="s">
        <v>14908</v>
      </c>
      <c r="G6801" s="0" t="s">
        <v>14909</v>
      </c>
      <c r="H6801" s="0" t="s">
        <v>69</v>
      </c>
      <c r="I6801" s="0" t="s">
        <v>2123</v>
      </c>
      <c r="J6801" s="0" t="s">
        <v>47</v>
      </c>
      <c r="K6801" s="0" t="s">
        <v>46</v>
      </c>
      <c r="L6801" s="0" t="s">
        <v>47</v>
      </c>
      <c r="M6801" s="0" t="s">
        <v>47</v>
      </c>
      <c r="N6801" s="0" t="n">
        <v>1</v>
      </c>
      <c r="O6801" s="0" t="n">
        <v>6</v>
      </c>
      <c r="P6801" s="0" t="n">
        <v>450</v>
      </c>
      <c r="Q6801" s="0" t="n">
        <v>2.7</v>
      </c>
      <c r="R6801" s="0" t="str">
        <f aca="false">INDEX(Lookup!$B$4:$B$18,MATCH(C6801,Lookup!$A$4:$A$18,0))</f>
        <v>India</v>
      </c>
      <c r="S6801" s="20" t="n">
        <f aca="false">INDEX(Lookup!$D$4:$D$18,MATCH(C6801,Lookup!$A$4:$A$18,0))</f>
        <v>0.012</v>
      </c>
      <c r="T6801" s="21" t="n">
        <f aca="false">ROUND(P6801*S6801,2)</f>
        <v>5.4</v>
      </c>
      <c r="U6801" s="21" t="n">
        <f aca="false">IF(T6801&lt;=10,1,IF(T6801&lt;=20,2,IF(T6801&lt;=30,3,IF(T6801&lt;=40,4,IF(T6801&lt;=50,5,IF(T6801&lt;=100,6,IF(T6801&lt;=250,7,8)))))))</f>
        <v>1</v>
      </c>
      <c r="V6801" s="21" t="n">
        <f aca="false">IF(AND(OR(Dashboard!$T$3="All",R6801=Dashboard!$T$3),OR(Dashboard!$T$4="All",D6801=Dashboard!$T$4)),1,0)</f>
        <v>1</v>
      </c>
      <c r="W6801" s="21" t="n">
        <f aca="false">IF(V6801=1,T6801+ROW()/10000000,0)</f>
        <v>5.4006801</v>
      </c>
    </row>
    <row r="6802" customFormat="false" ht="15" hidden="false" customHeight="false" outlineLevel="0" collapsed="false">
      <c r="A6802" s="0" t="n">
        <v>309804</v>
      </c>
      <c r="B6802" s="0" t="s">
        <v>14959</v>
      </c>
      <c r="C6802" s="0" t="n">
        <v>1</v>
      </c>
      <c r="D6802" s="0" t="s">
        <v>6924</v>
      </c>
      <c r="E6802" s="0" t="s">
        <v>14960</v>
      </c>
      <c r="F6802" s="0" t="s">
        <v>14908</v>
      </c>
      <c r="G6802" s="0" t="s">
        <v>14909</v>
      </c>
      <c r="H6802" s="0" t="s">
        <v>69</v>
      </c>
      <c r="I6802" s="0" t="s">
        <v>2123</v>
      </c>
      <c r="J6802" s="0" t="s">
        <v>47</v>
      </c>
      <c r="K6802" s="0" t="s">
        <v>47</v>
      </c>
      <c r="L6802" s="0" t="s">
        <v>47</v>
      </c>
      <c r="M6802" s="0" t="s">
        <v>47</v>
      </c>
      <c r="N6802" s="0" t="n">
        <v>2</v>
      </c>
      <c r="O6802" s="0" t="n">
        <v>33</v>
      </c>
      <c r="P6802" s="0" t="n">
        <v>500</v>
      </c>
      <c r="Q6802" s="0" t="n">
        <v>3.3</v>
      </c>
      <c r="R6802" s="0" t="str">
        <f aca="false">INDEX(Lookup!$B$4:$B$18,MATCH(C6802,Lookup!$A$4:$A$18,0))</f>
        <v>India</v>
      </c>
      <c r="S6802" s="20" t="n">
        <f aca="false">INDEX(Lookup!$D$4:$D$18,MATCH(C6802,Lookup!$A$4:$A$18,0))</f>
        <v>0.012</v>
      </c>
      <c r="T6802" s="21" t="n">
        <f aca="false">ROUND(P6802*S6802,2)</f>
        <v>6</v>
      </c>
      <c r="U6802" s="21" t="n">
        <f aca="false">IF(T6802&lt;=10,1,IF(T6802&lt;=20,2,IF(T6802&lt;=30,3,IF(T6802&lt;=40,4,IF(T6802&lt;=50,5,IF(T6802&lt;=100,6,IF(T6802&lt;=250,7,8)))))))</f>
        <v>1</v>
      </c>
      <c r="V6802" s="21" t="n">
        <f aca="false">IF(AND(OR(Dashboard!$T$3="All",R6802=Dashboard!$T$3),OR(Dashboard!$T$4="All",D6802=Dashboard!$T$4)),1,0)</f>
        <v>1</v>
      </c>
      <c r="W6802" s="21" t="n">
        <f aca="false">IF(V6802=1,T6802+ROW()/10000000,0)</f>
        <v>6.0006802</v>
      </c>
    </row>
    <row r="6803" customFormat="false" ht="15" hidden="false" customHeight="false" outlineLevel="0" collapsed="false">
      <c r="A6803" s="0" t="n">
        <v>18144483</v>
      </c>
      <c r="B6803" s="0" t="s">
        <v>14961</v>
      </c>
      <c r="C6803" s="0" t="n">
        <v>1</v>
      </c>
      <c r="D6803" s="0" t="s">
        <v>6924</v>
      </c>
      <c r="E6803" s="0" t="s">
        <v>14962</v>
      </c>
      <c r="F6803" s="0" t="s">
        <v>14908</v>
      </c>
      <c r="G6803" s="0" t="s">
        <v>14909</v>
      </c>
      <c r="H6803" s="0" t="s">
        <v>11450</v>
      </c>
      <c r="I6803" s="0" t="s">
        <v>2123</v>
      </c>
      <c r="J6803" s="0" t="s">
        <v>47</v>
      </c>
      <c r="K6803" s="0" t="s">
        <v>46</v>
      </c>
      <c r="L6803" s="0" t="s">
        <v>47</v>
      </c>
      <c r="M6803" s="0" t="s">
        <v>47</v>
      </c>
      <c r="N6803" s="0" t="n">
        <v>2</v>
      </c>
      <c r="O6803" s="0" t="n">
        <v>34</v>
      </c>
      <c r="P6803" s="0" t="n">
        <v>700</v>
      </c>
      <c r="Q6803" s="0" t="n">
        <v>3.1</v>
      </c>
      <c r="R6803" s="0" t="str">
        <f aca="false">INDEX(Lookup!$B$4:$B$18,MATCH(C6803,Lookup!$A$4:$A$18,0))</f>
        <v>India</v>
      </c>
      <c r="S6803" s="20" t="n">
        <f aca="false">INDEX(Lookup!$D$4:$D$18,MATCH(C6803,Lookup!$A$4:$A$18,0))</f>
        <v>0.012</v>
      </c>
      <c r="T6803" s="21" t="n">
        <f aca="false">ROUND(P6803*S6803,2)</f>
        <v>8.4</v>
      </c>
      <c r="U6803" s="21" t="n">
        <f aca="false">IF(T6803&lt;=10,1,IF(T6803&lt;=20,2,IF(T6803&lt;=30,3,IF(T6803&lt;=40,4,IF(T6803&lt;=50,5,IF(T6803&lt;=100,6,IF(T6803&lt;=250,7,8)))))))</f>
        <v>1</v>
      </c>
      <c r="V6803" s="21" t="n">
        <f aca="false">IF(AND(OR(Dashboard!$T$3="All",R6803=Dashboard!$T$3),OR(Dashboard!$T$4="All",D6803=Dashboard!$T$4)),1,0)</f>
        <v>1</v>
      </c>
      <c r="W6803" s="21" t="n">
        <f aca="false">IF(V6803=1,T6803+ROW()/10000000,0)</f>
        <v>8.4006803</v>
      </c>
    </row>
    <row r="6804" customFormat="false" ht="15" hidden="false" customHeight="false" outlineLevel="0" collapsed="false">
      <c r="A6804" s="0" t="n">
        <v>309806</v>
      </c>
      <c r="B6804" s="0" t="s">
        <v>14963</v>
      </c>
      <c r="C6804" s="0" t="n">
        <v>1</v>
      </c>
      <c r="D6804" s="0" t="s">
        <v>6924</v>
      </c>
      <c r="E6804" s="0" t="s">
        <v>14964</v>
      </c>
      <c r="F6804" s="0" t="s">
        <v>14908</v>
      </c>
      <c r="G6804" s="0" t="s">
        <v>14909</v>
      </c>
      <c r="H6804" s="0" t="s">
        <v>3392</v>
      </c>
      <c r="I6804" s="0" t="s">
        <v>2123</v>
      </c>
      <c r="J6804" s="0" t="s">
        <v>47</v>
      </c>
      <c r="K6804" s="0" t="s">
        <v>47</v>
      </c>
      <c r="L6804" s="0" t="s">
        <v>47</v>
      </c>
      <c r="M6804" s="0" t="s">
        <v>47</v>
      </c>
      <c r="N6804" s="0" t="n">
        <v>1</v>
      </c>
      <c r="O6804" s="0" t="n">
        <v>25</v>
      </c>
      <c r="P6804" s="0" t="n">
        <v>350</v>
      </c>
      <c r="Q6804" s="0" t="n">
        <v>3.4</v>
      </c>
      <c r="R6804" s="0" t="str">
        <f aca="false">INDEX(Lookup!$B$4:$B$18,MATCH(C6804,Lookup!$A$4:$A$18,0))</f>
        <v>India</v>
      </c>
      <c r="S6804" s="20" t="n">
        <f aca="false">INDEX(Lookup!$D$4:$D$18,MATCH(C6804,Lookup!$A$4:$A$18,0))</f>
        <v>0.012</v>
      </c>
      <c r="T6804" s="21" t="n">
        <f aca="false">ROUND(P6804*S6804,2)</f>
        <v>4.2</v>
      </c>
      <c r="U6804" s="21" t="n">
        <f aca="false">IF(T6804&lt;=10,1,IF(T6804&lt;=20,2,IF(T6804&lt;=30,3,IF(T6804&lt;=40,4,IF(T6804&lt;=50,5,IF(T6804&lt;=100,6,IF(T6804&lt;=250,7,8)))))))</f>
        <v>1</v>
      </c>
      <c r="V6804" s="21" t="n">
        <f aca="false">IF(AND(OR(Dashboard!$T$3="All",R6804=Dashboard!$T$3),OR(Dashboard!$T$4="All",D6804=Dashboard!$T$4)),1,0)</f>
        <v>1</v>
      </c>
      <c r="W6804" s="21" t="n">
        <f aca="false">IF(V6804=1,T6804+ROW()/10000000,0)</f>
        <v>4.2006804</v>
      </c>
    </row>
    <row r="6805" customFormat="false" ht="15" hidden="false" customHeight="false" outlineLevel="0" collapsed="false">
      <c r="A6805" s="0" t="n">
        <v>305516</v>
      </c>
      <c r="B6805" s="0" t="s">
        <v>14965</v>
      </c>
      <c r="C6805" s="0" t="n">
        <v>1</v>
      </c>
      <c r="D6805" s="0" t="s">
        <v>6924</v>
      </c>
      <c r="E6805" s="0" t="s">
        <v>14966</v>
      </c>
      <c r="F6805" s="0" t="s">
        <v>14908</v>
      </c>
      <c r="G6805" s="0" t="s">
        <v>14909</v>
      </c>
      <c r="H6805" s="0" t="s">
        <v>2128</v>
      </c>
      <c r="I6805" s="0" t="s">
        <v>2123</v>
      </c>
      <c r="J6805" s="0" t="s">
        <v>47</v>
      </c>
      <c r="K6805" s="0" t="s">
        <v>47</v>
      </c>
      <c r="L6805" s="0" t="s">
        <v>47</v>
      </c>
      <c r="M6805" s="0" t="s">
        <v>47</v>
      </c>
      <c r="N6805" s="0" t="n">
        <v>1</v>
      </c>
      <c r="O6805" s="0" t="n">
        <v>8</v>
      </c>
      <c r="P6805" s="0" t="n">
        <v>200</v>
      </c>
      <c r="Q6805" s="0" t="n">
        <v>2.8</v>
      </c>
      <c r="R6805" s="0" t="str">
        <f aca="false">INDEX(Lookup!$B$4:$B$18,MATCH(C6805,Lookup!$A$4:$A$18,0))</f>
        <v>India</v>
      </c>
      <c r="S6805" s="20" t="n">
        <f aca="false">INDEX(Lookup!$D$4:$D$18,MATCH(C6805,Lookup!$A$4:$A$18,0))</f>
        <v>0.012</v>
      </c>
      <c r="T6805" s="21" t="n">
        <f aca="false">ROUND(P6805*S6805,2)</f>
        <v>2.4</v>
      </c>
      <c r="U6805" s="21" t="n">
        <f aca="false">IF(T6805&lt;=10,1,IF(T6805&lt;=20,2,IF(T6805&lt;=30,3,IF(T6805&lt;=40,4,IF(T6805&lt;=50,5,IF(T6805&lt;=100,6,IF(T6805&lt;=250,7,8)))))))</f>
        <v>1</v>
      </c>
      <c r="V6805" s="21" t="n">
        <f aca="false">IF(AND(OR(Dashboard!$T$3="All",R6805=Dashboard!$T$3),OR(Dashboard!$T$4="All",D6805=Dashboard!$T$4)),1,0)</f>
        <v>1</v>
      </c>
      <c r="W6805" s="21" t="n">
        <f aca="false">IF(V6805=1,T6805+ROW()/10000000,0)</f>
        <v>2.4006805</v>
      </c>
    </row>
    <row r="6806" customFormat="false" ht="15" hidden="false" customHeight="false" outlineLevel="0" collapsed="false">
      <c r="A6806" s="0" t="n">
        <v>18361271</v>
      </c>
      <c r="B6806" s="0" t="s">
        <v>14967</v>
      </c>
      <c r="C6806" s="0" t="n">
        <v>1</v>
      </c>
      <c r="D6806" s="0" t="s">
        <v>6924</v>
      </c>
      <c r="E6806" s="0" t="s">
        <v>14968</v>
      </c>
      <c r="F6806" s="0" t="s">
        <v>14908</v>
      </c>
      <c r="G6806" s="0" t="s">
        <v>14909</v>
      </c>
      <c r="H6806" s="0" t="s">
        <v>9645</v>
      </c>
      <c r="I6806" s="0" t="s">
        <v>2123</v>
      </c>
      <c r="J6806" s="0" t="s">
        <v>47</v>
      </c>
      <c r="K6806" s="0" t="s">
        <v>47</v>
      </c>
      <c r="L6806" s="0" t="s">
        <v>47</v>
      </c>
      <c r="M6806" s="0" t="s">
        <v>47</v>
      </c>
      <c r="N6806" s="0" t="n">
        <v>1</v>
      </c>
      <c r="O6806" s="0" t="n">
        <v>7</v>
      </c>
      <c r="P6806" s="0" t="n">
        <v>400</v>
      </c>
      <c r="Q6806" s="0" t="n">
        <v>3</v>
      </c>
      <c r="R6806" s="0" t="str">
        <f aca="false">INDEX(Lookup!$B$4:$B$18,MATCH(C6806,Lookup!$A$4:$A$18,0))</f>
        <v>India</v>
      </c>
      <c r="S6806" s="20" t="n">
        <f aca="false">INDEX(Lookup!$D$4:$D$18,MATCH(C6806,Lookup!$A$4:$A$18,0))</f>
        <v>0.012</v>
      </c>
      <c r="T6806" s="21" t="n">
        <f aca="false">ROUND(P6806*S6806,2)</f>
        <v>4.8</v>
      </c>
      <c r="U6806" s="21" t="n">
        <f aca="false">IF(T6806&lt;=10,1,IF(T6806&lt;=20,2,IF(T6806&lt;=30,3,IF(T6806&lt;=40,4,IF(T6806&lt;=50,5,IF(T6806&lt;=100,6,IF(T6806&lt;=250,7,8)))))))</f>
        <v>1</v>
      </c>
      <c r="V6806" s="21" t="n">
        <f aca="false">IF(AND(OR(Dashboard!$T$3="All",R6806=Dashboard!$T$3),OR(Dashboard!$T$4="All",D6806=Dashboard!$T$4)),1,0)</f>
        <v>1</v>
      </c>
      <c r="W6806" s="21" t="n">
        <f aca="false">IF(V6806=1,T6806+ROW()/10000000,0)</f>
        <v>4.8006806</v>
      </c>
    </row>
    <row r="6807" customFormat="false" ht="15" hidden="false" customHeight="false" outlineLevel="0" collapsed="false">
      <c r="A6807" s="0" t="n">
        <v>311828</v>
      </c>
      <c r="B6807" s="0" t="s">
        <v>14969</v>
      </c>
      <c r="C6807" s="0" t="n">
        <v>1</v>
      </c>
      <c r="D6807" s="0" t="s">
        <v>6924</v>
      </c>
      <c r="E6807" s="0" t="s">
        <v>14970</v>
      </c>
      <c r="F6807" s="0" t="s">
        <v>14908</v>
      </c>
      <c r="G6807" s="0" t="s">
        <v>14909</v>
      </c>
      <c r="H6807" s="0" t="s">
        <v>2122</v>
      </c>
      <c r="I6807" s="0" t="s">
        <v>2123</v>
      </c>
      <c r="J6807" s="0" t="s">
        <v>47</v>
      </c>
      <c r="K6807" s="0" t="s">
        <v>46</v>
      </c>
      <c r="L6807" s="0" t="s">
        <v>47</v>
      </c>
      <c r="M6807" s="0" t="s">
        <v>47</v>
      </c>
      <c r="N6807" s="0" t="n">
        <v>2</v>
      </c>
      <c r="O6807" s="0" t="n">
        <v>90</v>
      </c>
      <c r="P6807" s="0" t="n">
        <v>800</v>
      </c>
      <c r="Q6807" s="0" t="n">
        <v>2.7</v>
      </c>
      <c r="R6807" s="0" t="str">
        <f aca="false">INDEX(Lookup!$B$4:$B$18,MATCH(C6807,Lookup!$A$4:$A$18,0))</f>
        <v>India</v>
      </c>
      <c r="S6807" s="20" t="n">
        <f aca="false">INDEX(Lookup!$D$4:$D$18,MATCH(C6807,Lookup!$A$4:$A$18,0))</f>
        <v>0.012</v>
      </c>
      <c r="T6807" s="21" t="n">
        <f aca="false">ROUND(P6807*S6807,2)</f>
        <v>9.6</v>
      </c>
      <c r="U6807" s="21" t="n">
        <f aca="false">IF(T6807&lt;=10,1,IF(T6807&lt;=20,2,IF(T6807&lt;=30,3,IF(T6807&lt;=40,4,IF(T6807&lt;=50,5,IF(T6807&lt;=100,6,IF(T6807&lt;=250,7,8)))))))</f>
        <v>1</v>
      </c>
      <c r="V6807" s="21" t="n">
        <f aca="false">IF(AND(OR(Dashboard!$T$3="All",R6807=Dashboard!$T$3),OR(Dashboard!$T$4="All",D6807=Dashboard!$T$4)),1,0)</f>
        <v>1</v>
      </c>
      <c r="W6807" s="21" t="n">
        <f aca="false">IF(V6807=1,T6807+ROW()/10000000,0)</f>
        <v>9.6006807</v>
      </c>
    </row>
    <row r="6808" customFormat="false" ht="15" hidden="false" customHeight="false" outlineLevel="0" collapsed="false">
      <c r="A6808" s="0" t="n">
        <v>310436</v>
      </c>
      <c r="B6808" s="0" t="s">
        <v>14971</v>
      </c>
      <c r="C6808" s="0" t="n">
        <v>1</v>
      </c>
      <c r="D6808" s="0" t="s">
        <v>6924</v>
      </c>
      <c r="E6808" s="0" t="s">
        <v>14972</v>
      </c>
      <c r="F6808" s="0" t="s">
        <v>14908</v>
      </c>
      <c r="G6808" s="0" t="s">
        <v>14909</v>
      </c>
      <c r="H6808" s="0" t="s">
        <v>3119</v>
      </c>
      <c r="I6808" s="0" t="s">
        <v>2123</v>
      </c>
      <c r="J6808" s="0" t="s">
        <v>47</v>
      </c>
      <c r="K6808" s="0" t="s">
        <v>47</v>
      </c>
      <c r="L6808" s="0" t="s">
        <v>47</v>
      </c>
      <c r="M6808" s="0" t="s">
        <v>47</v>
      </c>
      <c r="N6808" s="0" t="n">
        <v>1</v>
      </c>
      <c r="O6808" s="0" t="n">
        <v>11</v>
      </c>
      <c r="P6808" s="0" t="n">
        <v>400</v>
      </c>
      <c r="Q6808" s="0" t="n">
        <v>2.7</v>
      </c>
      <c r="R6808" s="0" t="str">
        <f aca="false">INDEX(Lookup!$B$4:$B$18,MATCH(C6808,Lookup!$A$4:$A$18,0))</f>
        <v>India</v>
      </c>
      <c r="S6808" s="20" t="n">
        <f aca="false">INDEX(Lookup!$D$4:$D$18,MATCH(C6808,Lookup!$A$4:$A$18,0))</f>
        <v>0.012</v>
      </c>
      <c r="T6808" s="21" t="n">
        <f aca="false">ROUND(P6808*S6808,2)</f>
        <v>4.8</v>
      </c>
      <c r="U6808" s="21" t="n">
        <f aca="false">IF(T6808&lt;=10,1,IF(T6808&lt;=20,2,IF(T6808&lt;=30,3,IF(T6808&lt;=40,4,IF(T6808&lt;=50,5,IF(T6808&lt;=100,6,IF(T6808&lt;=250,7,8)))))))</f>
        <v>1</v>
      </c>
      <c r="V6808" s="21" t="n">
        <f aca="false">IF(AND(OR(Dashboard!$T$3="All",R6808=Dashboard!$T$3),OR(Dashboard!$T$4="All",D6808=Dashboard!$T$4)),1,0)</f>
        <v>1</v>
      </c>
      <c r="W6808" s="21" t="n">
        <f aca="false">IF(V6808=1,T6808+ROW()/10000000,0)</f>
        <v>4.8006808</v>
      </c>
    </row>
    <row r="6809" customFormat="false" ht="15" hidden="false" customHeight="false" outlineLevel="0" collapsed="false">
      <c r="A6809" s="0" t="n">
        <v>5846</v>
      </c>
      <c r="B6809" s="0" t="s">
        <v>3222</v>
      </c>
      <c r="C6809" s="0" t="n">
        <v>1</v>
      </c>
      <c r="D6809" s="0" t="s">
        <v>6924</v>
      </c>
      <c r="E6809" s="0" t="s">
        <v>14973</v>
      </c>
      <c r="F6809" s="0" t="s">
        <v>14908</v>
      </c>
      <c r="G6809" s="0" t="s">
        <v>14909</v>
      </c>
      <c r="H6809" s="0" t="s">
        <v>2136</v>
      </c>
      <c r="I6809" s="0" t="s">
        <v>2123</v>
      </c>
      <c r="J6809" s="0" t="s">
        <v>47</v>
      </c>
      <c r="K6809" s="0" t="s">
        <v>46</v>
      </c>
      <c r="L6809" s="0" t="s">
        <v>47</v>
      </c>
      <c r="M6809" s="0" t="s">
        <v>47</v>
      </c>
      <c r="N6809" s="0" t="n">
        <v>2</v>
      </c>
      <c r="O6809" s="0" t="n">
        <v>64</v>
      </c>
      <c r="P6809" s="0" t="n">
        <v>900</v>
      </c>
      <c r="Q6809" s="0" t="n">
        <v>3</v>
      </c>
      <c r="R6809" s="0" t="str">
        <f aca="false">INDEX(Lookup!$B$4:$B$18,MATCH(C6809,Lookup!$A$4:$A$18,0))</f>
        <v>India</v>
      </c>
      <c r="S6809" s="20" t="n">
        <f aca="false">INDEX(Lookup!$D$4:$D$18,MATCH(C6809,Lookup!$A$4:$A$18,0))</f>
        <v>0.012</v>
      </c>
      <c r="T6809" s="21" t="n">
        <f aca="false">ROUND(P6809*S6809,2)</f>
        <v>10.8</v>
      </c>
      <c r="U6809" s="21" t="n">
        <f aca="false">IF(T6809&lt;=10,1,IF(T6809&lt;=20,2,IF(T6809&lt;=30,3,IF(T6809&lt;=40,4,IF(T6809&lt;=50,5,IF(T6809&lt;=100,6,IF(T6809&lt;=250,7,8)))))))</f>
        <v>2</v>
      </c>
      <c r="V6809" s="21" t="n">
        <f aca="false">IF(AND(OR(Dashboard!$T$3="All",R6809=Dashboard!$T$3),OR(Dashboard!$T$4="All",D6809=Dashboard!$T$4)),1,0)</f>
        <v>1</v>
      </c>
      <c r="W6809" s="21" t="n">
        <f aca="false">IF(V6809=1,T6809+ROW()/10000000,0)</f>
        <v>10.8006809</v>
      </c>
    </row>
    <row r="6810" customFormat="false" ht="15" hidden="false" customHeight="false" outlineLevel="0" collapsed="false">
      <c r="A6810" s="0" t="n">
        <v>309808</v>
      </c>
      <c r="B6810" s="0" t="s">
        <v>14974</v>
      </c>
      <c r="C6810" s="0" t="n">
        <v>1</v>
      </c>
      <c r="D6810" s="0" t="s">
        <v>6924</v>
      </c>
      <c r="E6810" s="0" t="s">
        <v>14975</v>
      </c>
      <c r="F6810" s="0" t="s">
        <v>14908</v>
      </c>
      <c r="G6810" s="0" t="s">
        <v>14909</v>
      </c>
      <c r="H6810" s="0" t="s">
        <v>2972</v>
      </c>
      <c r="I6810" s="0" t="s">
        <v>2123</v>
      </c>
      <c r="J6810" s="0" t="s">
        <v>47</v>
      </c>
      <c r="K6810" s="0" t="s">
        <v>46</v>
      </c>
      <c r="L6810" s="0" t="s">
        <v>47</v>
      </c>
      <c r="M6810" s="0" t="s">
        <v>47</v>
      </c>
      <c r="N6810" s="0" t="n">
        <v>2</v>
      </c>
      <c r="O6810" s="0" t="n">
        <v>9</v>
      </c>
      <c r="P6810" s="0" t="n">
        <v>600</v>
      </c>
      <c r="Q6810" s="0" t="n">
        <v>2.8</v>
      </c>
      <c r="R6810" s="0" t="str">
        <f aca="false">INDEX(Lookup!$B$4:$B$18,MATCH(C6810,Lookup!$A$4:$A$18,0))</f>
        <v>India</v>
      </c>
      <c r="S6810" s="20" t="n">
        <f aca="false">INDEX(Lookup!$D$4:$D$18,MATCH(C6810,Lookup!$A$4:$A$18,0))</f>
        <v>0.012</v>
      </c>
      <c r="T6810" s="21" t="n">
        <f aca="false">ROUND(P6810*S6810,2)</f>
        <v>7.2</v>
      </c>
      <c r="U6810" s="21" t="n">
        <f aca="false">IF(T6810&lt;=10,1,IF(T6810&lt;=20,2,IF(T6810&lt;=30,3,IF(T6810&lt;=40,4,IF(T6810&lt;=50,5,IF(T6810&lt;=100,6,IF(T6810&lt;=250,7,8)))))))</f>
        <v>1</v>
      </c>
      <c r="V6810" s="21" t="n">
        <f aca="false">IF(AND(OR(Dashboard!$T$3="All",R6810=Dashboard!$T$3),OR(Dashboard!$T$4="All",D6810=Dashboard!$T$4)),1,0)</f>
        <v>1</v>
      </c>
      <c r="W6810" s="21" t="n">
        <f aca="false">IF(V6810=1,T6810+ROW()/10000000,0)</f>
        <v>7.200681</v>
      </c>
    </row>
    <row r="6811" customFormat="false" ht="15" hidden="false" customHeight="false" outlineLevel="0" collapsed="false">
      <c r="A6811" s="0" t="n">
        <v>18432849</v>
      </c>
      <c r="B6811" s="0" t="s">
        <v>14976</v>
      </c>
      <c r="C6811" s="0" t="n">
        <v>1</v>
      </c>
      <c r="D6811" s="0" t="s">
        <v>6924</v>
      </c>
      <c r="E6811" s="0" t="s">
        <v>14977</v>
      </c>
      <c r="F6811" s="0" t="s">
        <v>14908</v>
      </c>
      <c r="G6811" s="0" t="s">
        <v>14909</v>
      </c>
      <c r="H6811" s="0" t="s">
        <v>2122</v>
      </c>
      <c r="I6811" s="0" t="s">
        <v>2123</v>
      </c>
      <c r="J6811" s="0" t="s">
        <v>47</v>
      </c>
      <c r="K6811" s="0" t="s">
        <v>47</v>
      </c>
      <c r="L6811" s="0" t="s">
        <v>47</v>
      </c>
      <c r="M6811" s="0" t="s">
        <v>47</v>
      </c>
      <c r="N6811" s="0" t="n">
        <v>2</v>
      </c>
      <c r="O6811" s="0" t="n">
        <v>13</v>
      </c>
      <c r="P6811" s="0" t="n">
        <v>500</v>
      </c>
      <c r="Q6811" s="0" t="n">
        <v>3.3</v>
      </c>
      <c r="R6811" s="0" t="str">
        <f aca="false">INDEX(Lookup!$B$4:$B$18,MATCH(C6811,Lookup!$A$4:$A$18,0))</f>
        <v>India</v>
      </c>
      <c r="S6811" s="20" t="n">
        <f aca="false">INDEX(Lookup!$D$4:$D$18,MATCH(C6811,Lookup!$A$4:$A$18,0))</f>
        <v>0.012</v>
      </c>
      <c r="T6811" s="21" t="n">
        <f aca="false">ROUND(P6811*S6811,2)</f>
        <v>6</v>
      </c>
      <c r="U6811" s="21" t="n">
        <f aca="false">IF(T6811&lt;=10,1,IF(T6811&lt;=20,2,IF(T6811&lt;=30,3,IF(T6811&lt;=40,4,IF(T6811&lt;=50,5,IF(T6811&lt;=100,6,IF(T6811&lt;=250,7,8)))))))</f>
        <v>1</v>
      </c>
      <c r="V6811" s="21" t="n">
        <f aca="false">IF(AND(OR(Dashboard!$T$3="All",R6811=Dashboard!$T$3),OR(Dashboard!$T$4="All",D6811=Dashboard!$T$4)),1,0)</f>
        <v>1</v>
      </c>
      <c r="W6811" s="21" t="n">
        <f aca="false">IF(V6811=1,T6811+ROW()/10000000,0)</f>
        <v>6.0006811</v>
      </c>
    </row>
    <row r="6812" customFormat="false" ht="15" hidden="false" customHeight="false" outlineLevel="0" collapsed="false">
      <c r="A6812" s="0" t="n">
        <v>7322</v>
      </c>
      <c r="B6812" s="0" t="s">
        <v>2300</v>
      </c>
      <c r="C6812" s="0" t="n">
        <v>1</v>
      </c>
      <c r="D6812" s="0" t="s">
        <v>6924</v>
      </c>
      <c r="E6812" s="0" t="s">
        <v>14978</v>
      </c>
      <c r="F6812" s="0" t="s">
        <v>14908</v>
      </c>
      <c r="G6812" s="0" t="s">
        <v>14909</v>
      </c>
      <c r="H6812" s="0" t="s">
        <v>3005</v>
      </c>
      <c r="I6812" s="0" t="s">
        <v>2123</v>
      </c>
      <c r="J6812" s="0" t="s">
        <v>47</v>
      </c>
      <c r="K6812" s="0" t="s">
        <v>46</v>
      </c>
      <c r="L6812" s="0" t="s">
        <v>47</v>
      </c>
      <c r="M6812" s="0" t="s">
        <v>47</v>
      </c>
      <c r="N6812" s="0" t="n">
        <v>2</v>
      </c>
      <c r="O6812" s="0" t="n">
        <v>188</v>
      </c>
      <c r="P6812" s="0" t="n">
        <v>500</v>
      </c>
      <c r="Q6812" s="0" t="n">
        <v>2.9</v>
      </c>
      <c r="R6812" s="0" t="str">
        <f aca="false">INDEX(Lookup!$B$4:$B$18,MATCH(C6812,Lookup!$A$4:$A$18,0))</f>
        <v>India</v>
      </c>
      <c r="S6812" s="20" t="n">
        <f aca="false">INDEX(Lookup!$D$4:$D$18,MATCH(C6812,Lookup!$A$4:$A$18,0))</f>
        <v>0.012</v>
      </c>
      <c r="T6812" s="21" t="n">
        <f aca="false">ROUND(P6812*S6812,2)</f>
        <v>6</v>
      </c>
      <c r="U6812" s="21" t="n">
        <f aca="false">IF(T6812&lt;=10,1,IF(T6812&lt;=20,2,IF(T6812&lt;=30,3,IF(T6812&lt;=40,4,IF(T6812&lt;=50,5,IF(T6812&lt;=100,6,IF(T6812&lt;=250,7,8)))))))</f>
        <v>1</v>
      </c>
      <c r="V6812" s="21" t="n">
        <f aca="false">IF(AND(OR(Dashboard!$T$3="All",R6812=Dashboard!$T$3),OR(Dashboard!$T$4="All",D6812=Dashboard!$T$4)),1,0)</f>
        <v>1</v>
      </c>
      <c r="W6812" s="21" t="n">
        <f aca="false">IF(V6812=1,T6812+ROW()/10000000,0)</f>
        <v>6.0006812</v>
      </c>
    </row>
    <row r="6813" customFormat="false" ht="15" hidden="false" customHeight="false" outlineLevel="0" collapsed="false">
      <c r="A6813" s="0" t="n">
        <v>308219</v>
      </c>
      <c r="B6813" s="0" t="s">
        <v>14979</v>
      </c>
      <c r="C6813" s="0" t="n">
        <v>1</v>
      </c>
      <c r="D6813" s="0" t="s">
        <v>6924</v>
      </c>
      <c r="E6813" s="0" t="s">
        <v>14980</v>
      </c>
      <c r="F6813" s="0" t="s">
        <v>14908</v>
      </c>
      <c r="G6813" s="0" t="s">
        <v>14909</v>
      </c>
      <c r="H6813" s="0" t="s">
        <v>2868</v>
      </c>
      <c r="I6813" s="0" t="s">
        <v>2123</v>
      </c>
      <c r="J6813" s="0" t="s">
        <v>47</v>
      </c>
      <c r="K6813" s="0" t="s">
        <v>47</v>
      </c>
      <c r="L6813" s="0" t="s">
        <v>47</v>
      </c>
      <c r="M6813" s="0" t="s">
        <v>47</v>
      </c>
      <c r="N6813" s="0" t="n">
        <v>2</v>
      </c>
      <c r="O6813" s="0" t="n">
        <v>26</v>
      </c>
      <c r="P6813" s="0" t="n">
        <v>500</v>
      </c>
      <c r="Q6813" s="0" t="n">
        <v>3.4</v>
      </c>
      <c r="R6813" s="0" t="str">
        <f aca="false">INDEX(Lookup!$B$4:$B$18,MATCH(C6813,Lookup!$A$4:$A$18,0))</f>
        <v>India</v>
      </c>
      <c r="S6813" s="20" t="n">
        <f aca="false">INDEX(Lookup!$D$4:$D$18,MATCH(C6813,Lookup!$A$4:$A$18,0))</f>
        <v>0.012</v>
      </c>
      <c r="T6813" s="21" t="n">
        <f aca="false">ROUND(P6813*S6813,2)</f>
        <v>6</v>
      </c>
      <c r="U6813" s="21" t="n">
        <f aca="false">IF(T6813&lt;=10,1,IF(T6813&lt;=20,2,IF(T6813&lt;=30,3,IF(T6813&lt;=40,4,IF(T6813&lt;=50,5,IF(T6813&lt;=100,6,IF(T6813&lt;=250,7,8)))))))</f>
        <v>1</v>
      </c>
      <c r="V6813" s="21" t="n">
        <f aca="false">IF(AND(OR(Dashboard!$T$3="All",R6813=Dashboard!$T$3),OR(Dashboard!$T$4="All",D6813=Dashboard!$T$4)),1,0)</f>
        <v>1</v>
      </c>
      <c r="W6813" s="21" t="n">
        <f aca="false">IF(V6813=1,T6813+ROW()/10000000,0)</f>
        <v>6.0006813</v>
      </c>
    </row>
    <row r="6814" customFormat="false" ht="15" hidden="false" customHeight="false" outlineLevel="0" collapsed="false">
      <c r="A6814" s="0" t="n">
        <v>18138427</v>
      </c>
      <c r="B6814" s="0" t="s">
        <v>14981</v>
      </c>
      <c r="C6814" s="0" t="n">
        <v>1</v>
      </c>
      <c r="D6814" s="0" t="s">
        <v>6924</v>
      </c>
      <c r="E6814" s="0" t="s">
        <v>14982</v>
      </c>
      <c r="F6814" s="0" t="s">
        <v>14908</v>
      </c>
      <c r="G6814" s="0" t="s">
        <v>14909</v>
      </c>
      <c r="H6814" s="0" t="s">
        <v>2868</v>
      </c>
      <c r="I6814" s="0" t="s">
        <v>2123</v>
      </c>
      <c r="J6814" s="0" t="s">
        <v>47</v>
      </c>
      <c r="K6814" s="0" t="s">
        <v>47</v>
      </c>
      <c r="L6814" s="0" t="s">
        <v>47</v>
      </c>
      <c r="M6814" s="0" t="s">
        <v>47</v>
      </c>
      <c r="N6814" s="0" t="n">
        <v>2</v>
      </c>
      <c r="O6814" s="0" t="n">
        <v>6</v>
      </c>
      <c r="P6814" s="0" t="n">
        <v>600</v>
      </c>
      <c r="Q6814" s="0" t="n">
        <v>3</v>
      </c>
      <c r="R6814" s="0" t="str">
        <f aca="false">INDEX(Lookup!$B$4:$B$18,MATCH(C6814,Lookup!$A$4:$A$18,0))</f>
        <v>India</v>
      </c>
      <c r="S6814" s="20" t="n">
        <f aca="false">INDEX(Lookup!$D$4:$D$18,MATCH(C6814,Lookup!$A$4:$A$18,0))</f>
        <v>0.012</v>
      </c>
      <c r="T6814" s="21" t="n">
        <f aca="false">ROUND(P6814*S6814,2)</f>
        <v>7.2</v>
      </c>
      <c r="U6814" s="21" t="n">
        <f aca="false">IF(T6814&lt;=10,1,IF(T6814&lt;=20,2,IF(T6814&lt;=30,3,IF(T6814&lt;=40,4,IF(T6814&lt;=50,5,IF(T6814&lt;=100,6,IF(T6814&lt;=250,7,8)))))))</f>
        <v>1</v>
      </c>
      <c r="V6814" s="21" t="n">
        <f aca="false">IF(AND(OR(Dashboard!$T$3="All",R6814=Dashboard!$T$3),OR(Dashboard!$T$4="All",D6814=Dashboard!$T$4)),1,0)</f>
        <v>1</v>
      </c>
      <c r="W6814" s="21" t="n">
        <f aca="false">IF(V6814=1,T6814+ROW()/10000000,0)</f>
        <v>7.2006814</v>
      </c>
    </row>
    <row r="6815" customFormat="false" ht="15" hidden="false" customHeight="false" outlineLevel="0" collapsed="false">
      <c r="A6815" s="0" t="n">
        <v>18424971</v>
      </c>
      <c r="B6815" s="0" t="s">
        <v>14983</v>
      </c>
      <c r="C6815" s="0" t="n">
        <v>1</v>
      </c>
      <c r="D6815" s="0" t="s">
        <v>6924</v>
      </c>
      <c r="E6815" s="0" t="s">
        <v>14984</v>
      </c>
      <c r="F6815" s="0" t="s">
        <v>14908</v>
      </c>
      <c r="G6815" s="0" t="s">
        <v>14909</v>
      </c>
      <c r="H6815" s="0" t="s">
        <v>2868</v>
      </c>
      <c r="I6815" s="0" t="s">
        <v>2123</v>
      </c>
      <c r="J6815" s="0" t="s">
        <v>47</v>
      </c>
      <c r="K6815" s="0" t="s">
        <v>47</v>
      </c>
      <c r="L6815" s="0" t="s">
        <v>47</v>
      </c>
      <c r="M6815" s="0" t="s">
        <v>47</v>
      </c>
      <c r="N6815" s="0" t="n">
        <v>1</v>
      </c>
      <c r="O6815" s="0" t="n">
        <v>8</v>
      </c>
      <c r="P6815" s="0" t="n">
        <v>400</v>
      </c>
      <c r="Q6815" s="0" t="n">
        <v>3.1</v>
      </c>
      <c r="R6815" s="0" t="str">
        <f aca="false">INDEX(Lookup!$B$4:$B$18,MATCH(C6815,Lookup!$A$4:$A$18,0))</f>
        <v>India</v>
      </c>
      <c r="S6815" s="20" t="n">
        <f aca="false">INDEX(Lookup!$D$4:$D$18,MATCH(C6815,Lookup!$A$4:$A$18,0))</f>
        <v>0.012</v>
      </c>
      <c r="T6815" s="21" t="n">
        <f aca="false">ROUND(P6815*S6815,2)</f>
        <v>4.8</v>
      </c>
      <c r="U6815" s="21" t="n">
        <f aca="false">IF(T6815&lt;=10,1,IF(T6815&lt;=20,2,IF(T6815&lt;=30,3,IF(T6815&lt;=40,4,IF(T6815&lt;=50,5,IF(T6815&lt;=100,6,IF(T6815&lt;=250,7,8)))))))</f>
        <v>1</v>
      </c>
      <c r="V6815" s="21" t="n">
        <f aca="false">IF(AND(OR(Dashboard!$T$3="All",R6815=Dashboard!$T$3),OR(Dashboard!$T$4="All",D6815=Dashboard!$T$4)),1,0)</f>
        <v>1</v>
      </c>
      <c r="W6815" s="21" t="n">
        <f aca="false">IF(V6815=1,T6815+ROW()/10000000,0)</f>
        <v>4.8006815</v>
      </c>
    </row>
    <row r="6816" customFormat="false" ht="15" hidden="false" customHeight="false" outlineLevel="0" collapsed="false">
      <c r="A6816" s="0" t="n">
        <v>18456724</v>
      </c>
      <c r="B6816" s="0" t="s">
        <v>14985</v>
      </c>
      <c r="C6816" s="0" t="n">
        <v>1</v>
      </c>
      <c r="D6816" s="0" t="s">
        <v>6924</v>
      </c>
      <c r="E6816" s="0" t="s">
        <v>14986</v>
      </c>
      <c r="F6816" s="0" t="s">
        <v>14908</v>
      </c>
      <c r="G6816" s="0" t="s">
        <v>14909</v>
      </c>
      <c r="H6816" s="0" t="s">
        <v>14987</v>
      </c>
      <c r="I6816" s="0" t="s">
        <v>2123</v>
      </c>
      <c r="J6816" s="0" t="s">
        <v>47</v>
      </c>
      <c r="K6816" s="0" t="s">
        <v>47</v>
      </c>
      <c r="L6816" s="0" t="s">
        <v>47</v>
      </c>
      <c r="M6816" s="0" t="s">
        <v>47</v>
      </c>
      <c r="N6816" s="0" t="n">
        <v>2</v>
      </c>
      <c r="O6816" s="0" t="n">
        <v>4</v>
      </c>
      <c r="P6816" s="0" t="n">
        <v>600</v>
      </c>
      <c r="Q6816" s="0" t="n">
        <v>3</v>
      </c>
      <c r="R6816" s="0" t="str">
        <f aca="false">INDEX(Lookup!$B$4:$B$18,MATCH(C6816,Lookup!$A$4:$A$18,0))</f>
        <v>India</v>
      </c>
      <c r="S6816" s="20" t="n">
        <f aca="false">INDEX(Lookup!$D$4:$D$18,MATCH(C6816,Lookup!$A$4:$A$18,0))</f>
        <v>0.012</v>
      </c>
      <c r="T6816" s="21" t="n">
        <f aca="false">ROUND(P6816*S6816,2)</f>
        <v>7.2</v>
      </c>
      <c r="U6816" s="21" t="n">
        <f aca="false">IF(T6816&lt;=10,1,IF(T6816&lt;=20,2,IF(T6816&lt;=30,3,IF(T6816&lt;=40,4,IF(T6816&lt;=50,5,IF(T6816&lt;=100,6,IF(T6816&lt;=250,7,8)))))))</f>
        <v>1</v>
      </c>
      <c r="V6816" s="21" t="n">
        <f aca="false">IF(AND(OR(Dashboard!$T$3="All",R6816=Dashboard!$T$3),OR(Dashboard!$T$4="All",D6816=Dashboard!$T$4)),1,0)</f>
        <v>1</v>
      </c>
      <c r="W6816" s="21" t="n">
        <f aca="false">IF(V6816=1,T6816+ROW()/10000000,0)</f>
        <v>7.2006816</v>
      </c>
    </row>
    <row r="6817" customFormat="false" ht="15" hidden="false" customHeight="false" outlineLevel="0" collapsed="false">
      <c r="A6817" s="0" t="n">
        <v>300281</v>
      </c>
      <c r="B6817" s="0" t="s">
        <v>14988</v>
      </c>
      <c r="C6817" s="0" t="n">
        <v>1</v>
      </c>
      <c r="D6817" s="0" t="s">
        <v>6924</v>
      </c>
      <c r="E6817" s="0" t="s">
        <v>14989</v>
      </c>
      <c r="F6817" s="0" t="s">
        <v>14908</v>
      </c>
      <c r="G6817" s="0" t="s">
        <v>14909</v>
      </c>
      <c r="H6817" s="0" t="s">
        <v>69</v>
      </c>
      <c r="I6817" s="0" t="s">
        <v>2123</v>
      </c>
      <c r="J6817" s="0" t="s">
        <v>47</v>
      </c>
      <c r="K6817" s="0" t="s">
        <v>47</v>
      </c>
      <c r="L6817" s="0" t="s">
        <v>47</v>
      </c>
      <c r="M6817" s="0" t="s">
        <v>47</v>
      </c>
      <c r="N6817" s="0" t="n">
        <v>1</v>
      </c>
      <c r="O6817" s="0" t="n">
        <v>63</v>
      </c>
      <c r="P6817" s="0" t="n">
        <v>400</v>
      </c>
      <c r="Q6817" s="0" t="n">
        <v>3.4</v>
      </c>
      <c r="R6817" s="0" t="str">
        <f aca="false">INDEX(Lookup!$B$4:$B$18,MATCH(C6817,Lookup!$A$4:$A$18,0))</f>
        <v>India</v>
      </c>
      <c r="S6817" s="20" t="n">
        <f aca="false">INDEX(Lookup!$D$4:$D$18,MATCH(C6817,Lookup!$A$4:$A$18,0))</f>
        <v>0.012</v>
      </c>
      <c r="T6817" s="21" t="n">
        <f aca="false">ROUND(P6817*S6817,2)</f>
        <v>4.8</v>
      </c>
      <c r="U6817" s="21" t="n">
        <f aca="false">IF(T6817&lt;=10,1,IF(T6817&lt;=20,2,IF(T6817&lt;=30,3,IF(T6817&lt;=40,4,IF(T6817&lt;=50,5,IF(T6817&lt;=100,6,IF(T6817&lt;=250,7,8)))))))</f>
        <v>1</v>
      </c>
      <c r="V6817" s="21" t="n">
        <f aca="false">IF(AND(OR(Dashboard!$T$3="All",R6817=Dashboard!$T$3),OR(Dashboard!$T$4="All",D6817=Dashboard!$T$4)),1,0)</f>
        <v>1</v>
      </c>
      <c r="W6817" s="21" t="n">
        <f aca="false">IF(V6817=1,T6817+ROW()/10000000,0)</f>
        <v>4.8006817</v>
      </c>
    </row>
    <row r="6818" customFormat="false" ht="15" hidden="false" customHeight="false" outlineLevel="0" collapsed="false">
      <c r="A6818" s="0" t="n">
        <v>304187</v>
      </c>
      <c r="B6818" s="0" t="s">
        <v>14990</v>
      </c>
      <c r="C6818" s="0" t="n">
        <v>1</v>
      </c>
      <c r="D6818" s="0" t="s">
        <v>6924</v>
      </c>
      <c r="E6818" s="0" t="s">
        <v>14991</v>
      </c>
      <c r="F6818" s="0" t="s">
        <v>14908</v>
      </c>
      <c r="G6818" s="0" t="s">
        <v>14909</v>
      </c>
      <c r="H6818" s="0" t="s">
        <v>14992</v>
      </c>
      <c r="I6818" s="0" t="s">
        <v>2123</v>
      </c>
      <c r="J6818" s="0" t="s">
        <v>47</v>
      </c>
      <c r="K6818" s="0" t="s">
        <v>47</v>
      </c>
      <c r="L6818" s="0" t="s">
        <v>47</v>
      </c>
      <c r="M6818" s="0" t="s">
        <v>47</v>
      </c>
      <c r="N6818" s="0" t="n">
        <v>2</v>
      </c>
      <c r="O6818" s="0" t="n">
        <v>150</v>
      </c>
      <c r="P6818" s="0" t="n">
        <v>500</v>
      </c>
      <c r="Q6818" s="0" t="n">
        <v>3.3</v>
      </c>
      <c r="R6818" s="0" t="str">
        <f aca="false">INDEX(Lookup!$B$4:$B$18,MATCH(C6818,Lookup!$A$4:$A$18,0))</f>
        <v>India</v>
      </c>
      <c r="S6818" s="20" t="n">
        <f aca="false">INDEX(Lookup!$D$4:$D$18,MATCH(C6818,Lookup!$A$4:$A$18,0))</f>
        <v>0.012</v>
      </c>
      <c r="T6818" s="21" t="n">
        <f aca="false">ROUND(P6818*S6818,2)</f>
        <v>6</v>
      </c>
      <c r="U6818" s="21" t="n">
        <f aca="false">IF(T6818&lt;=10,1,IF(T6818&lt;=20,2,IF(T6818&lt;=30,3,IF(T6818&lt;=40,4,IF(T6818&lt;=50,5,IF(T6818&lt;=100,6,IF(T6818&lt;=250,7,8)))))))</f>
        <v>1</v>
      </c>
      <c r="V6818" s="21" t="n">
        <f aca="false">IF(AND(OR(Dashboard!$T$3="All",R6818=Dashboard!$T$3),OR(Dashboard!$T$4="All",D6818=Dashboard!$T$4)),1,0)</f>
        <v>1</v>
      </c>
      <c r="W6818" s="21" t="n">
        <f aca="false">IF(V6818=1,T6818+ROW()/10000000,0)</f>
        <v>6.0006818</v>
      </c>
    </row>
    <row r="6819" customFormat="false" ht="15" hidden="false" customHeight="false" outlineLevel="0" collapsed="false">
      <c r="A6819" s="0" t="n">
        <v>310942</v>
      </c>
      <c r="B6819" s="0" t="s">
        <v>14993</v>
      </c>
      <c r="C6819" s="0" t="n">
        <v>1</v>
      </c>
      <c r="D6819" s="0" t="s">
        <v>6924</v>
      </c>
      <c r="E6819" s="0" t="s">
        <v>14994</v>
      </c>
      <c r="F6819" s="0" t="s">
        <v>14908</v>
      </c>
      <c r="G6819" s="0" t="s">
        <v>14909</v>
      </c>
      <c r="H6819" s="0" t="s">
        <v>9155</v>
      </c>
      <c r="I6819" s="0" t="s">
        <v>2123</v>
      </c>
      <c r="J6819" s="0" t="s">
        <v>47</v>
      </c>
      <c r="K6819" s="0" t="s">
        <v>46</v>
      </c>
      <c r="L6819" s="0" t="s">
        <v>47</v>
      </c>
      <c r="M6819" s="0" t="s">
        <v>47</v>
      </c>
      <c r="N6819" s="0" t="n">
        <v>2</v>
      </c>
      <c r="O6819" s="0" t="n">
        <v>103</v>
      </c>
      <c r="P6819" s="0" t="n">
        <v>600</v>
      </c>
      <c r="Q6819" s="0" t="n">
        <v>3.6</v>
      </c>
      <c r="R6819" s="0" t="str">
        <f aca="false">INDEX(Lookup!$B$4:$B$18,MATCH(C6819,Lookup!$A$4:$A$18,0))</f>
        <v>India</v>
      </c>
      <c r="S6819" s="20" t="n">
        <f aca="false">INDEX(Lookup!$D$4:$D$18,MATCH(C6819,Lookup!$A$4:$A$18,0))</f>
        <v>0.012</v>
      </c>
      <c r="T6819" s="21" t="n">
        <f aca="false">ROUND(P6819*S6819,2)</f>
        <v>7.2</v>
      </c>
      <c r="U6819" s="21" t="n">
        <f aca="false">IF(T6819&lt;=10,1,IF(T6819&lt;=20,2,IF(T6819&lt;=30,3,IF(T6819&lt;=40,4,IF(T6819&lt;=50,5,IF(T6819&lt;=100,6,IF(T6819&lt;=250,7,8)))))))</f>
        <v>1</v>
      </c>
      <c r="V6819" s="21" t="n">
        <f aca="false">IF(AND(OR(Dashboard!$T$3="All",R6819=Dashboard!$T$3),OR(Dashboard!$T$4="All",D6819=Dashboard!$T$4)),1,0)</f>
        <v>1</v>
      </c>
      <c r="W6819" s="21" t="n">
        <f aca="false">IF(V6819=1,T6819+ROW()/10000000,0)</f>
        <v>7.2006819</v>
      </c>
    </row>
    <row r="6820" customFormat="false" ht="15" hidden="false" customHeight="false" outlineLevel="0" collapsed="false">
      <c r="A6820" s="0" t="n">
        <v>309475</v>
      </c>
      <c r="B6820" s="0" t="s">
        <v>14995</v>
      </c>
      <c r="C6820" s="0" t="n">
        <v>1</v>
      </c>
      <c r="D6820" s="0" t="s">
        <v>6924</v>
      </c>
      <c r="E6820" s="0" t="s">
        <v>14996</v>
      </c>
      <c r="F6820" s="0" t="s">
        <v>14908</v>
      </c>
      <c r="G6820" s="0" t="s">
        <v>14909</v>
      </c>
      <c r="H6820" s="0" t="s">
        <v>11861</v>
      </c>
      <c r="I6820" s="0" t="s">
        <v>2123</v>
      </c>
      <c r="J6820" s="0" t="s">
        <v>46</v>
      </c>
      <c r="K6820" s="0" t="s">
        <v>46</v>
      </c>
      <c r="L6820" s="0" t="s">
        <v>47</v>
      </c>
      <c r="M6820" s="0" t="s">
        <v>47</v>
      </c>
      <c r="N6820" s="0" t="n">
        <v>3</v>
      </c>
      <c r="O6820" s="0" t="n">
        <v>210</v>
      </c>
      <c r="P6820" s="0" t="n">
        <v>1300</v>
      </c>
      <c r="Q6820" s="0" t="n">
        <v>3.7</v>
      </c>
      <c r="R6820" s="0" t="str">
        <f aca="false">INDEX(Lookup!$B$4:$B$18,MATCH(C6820,Lookup!$A$4:$A$18,0))</f>
        <v>India</v>
      </c>
      <c r="S6820" s="20" t="n">
        <f aca="false">INDEX(Lookup!$D$4:$D$18,MATCH(C6820,Lookup!$A$4:$A$18,0))</f>
        <v>0.012</v>
      </c>
      <c r="T6820" s="21" t="n">
        <f aca="false">ROUND(P6820*S6820,2)</f>
        <v>15.6</v>
      </c>
      <c r="U6820" s="21" t="n">
        <f aca="false">IF(T6820&lt;=10,1,IF(T6820&lt;=20,2,IF(T6820&lt;=30,3,IF(T6820&lt;=40,4,IF(T6820&lt;=50,5,IF(T6820&lt;=100,6,IF(T6820&lt;=250,7,8)))))))</f>
        <v>2</v>
      </c>
      <c r="V6820" s="21" t="n">
        <f aca="false">IF(AND(OR(Dashboard!$T$3="All",R6820=Dashboard!$T$3),OR(Dashboard!$T$4="All",D6820=Dashboard!$T$4)),1,0)</f>
        <v>1</v>
      </c>
      <c r="W6820" s="21" t="n">
        <f aca="false">IF(V6820=1,T6820+ROW()/10000000,0)</f>
        <v>15.600682</v>
      </c>
    </row>
    <row r="6821" customFormat="false" ht="15" hidden="false" customHeight="false" outlineLevel="0" collapsed="false">
      <c r="A6821" s="0" t="n">
        <v>306870</v>
      </c>
      <c r="B6821" s="0" t="s">
        <v>14997</v>
      </c>
      <c r="C6821" s="0" t="n">
        <v>1</v>
      </c>
      <c r="D6821" s="0" t="s">
        <v>6924</v>
      </c>
      <c r="E6821" s="0" t="s">
        <v>14998</v>
      </c>
      <c r="F6821" s="0" t="s">
        <v>14908</v>
      </c>
      <c r="G6821" s="0" t="s">
        <v>14909</v>
      </c>
      <c r="H6821" s="0" t="s">
        <v>2122</v>
      </c>
      <c r="I6821" s="0" t="s">
        <v>2123</v>
      </c>
      <c r="J6821" s="0" t="s">
        <v>47</v>
      </c>
      <c r="K6821" s="0" t="s">
        <v>46</v>
      </c>
      <c r="L6821" s="0" t="s">
        <v>47</v>
      </c>
      <c r="M6821" s="0" t="s">
        <v>47</v>
      </c>
      <c r="N6821" s="0" t="n">
        <v>2</v>
      </c>
      <c r="O6821" s="0" t="n">
        <v>40</v>
      </c>
      <c r="P6821" s="0" t="n">
        <v>500</v>
      </c>
      <c r="Q6821" s="0" t="n">
        <v>3.5</v>
      </c>
      <c r="R6821" s="0" t="str">
        <f aca="false">INDEX(Lookup!$B$4:$B$18,MATCH(C6821,Lookup!$A$4:$A$18,0))</f>
        <v>India</v>
      </c>
      <c r="S6821" s="20" t="n">
        <f aca="false">INDEX(Lookup!$D$4:$D$18,MATCH(C6821,Lookup!$A$4:$A$18,0))</f>
        <v>0.012</v>
      </c>
      <c r="T6821" s="21" t="n">
        <f aca="false">ROUND(P6821*S6821,2)</f>
        <v>6</v>
      </c>
      <c r="U6821" s="21" t="n">
        <f aca="false">IF(T6821&lt;=10,1,IF(T6821&lt;=20,2,IF(T6821&lt;=30,3,IF(T6821&lt;=40,4,IF(T6821&lt;=50,5,IF(T6821&lt;=100,6,IF(T6821&lt;=250,7,8)))))))</f>
        <v>1</v>
      </c>
      <c r="V6821" s="21" t="n">
        <f aca="false">IF(AND(OR(Dashboard!$T$3="All",R6821=Dashboard!$T$3),OR(Dashboard!$T$4="All",D6821=Dashboard!$T$4)),1,0)</f>
        <v>1</v>
      </c>
      <c r="W6821" s="21" t="n">
        <f aca="false">IF(V6821=1,T6821+ROW()/10000000,0)</f>
        <v>6.0006821</v>
      </c>
    </row>
    <row r="6822" customFormat="false" ht="15" hidden="false" customHeight="false" outlineLevel="0" collapsed="false">
      <c r="A6822" s="0" t="n">
        <v>300283</v>
      </c>
      <c r="B6822" s="0" t="s">
        <v>14999</v>
      </c>
      <c r="C6822" s="0" t="n">
        <v>1</v>
      </c>
      <c r="D6822" s="0" t="s">
        <v>6924</v>
      </c>
      <c r="E6822" s="0" t="s">
        <v>15000</v>
      </c>
      <c r="F6822" s="0" t="s">
        <v>14908</v>
      </c>
      <c r="G6822" s="0" t="s">
        <v>14909</v>
      </c>
      <c r="H6822" s="0" t="s">
        <v>5249</v>
      </c>
      <c r="I6822" s="0" t="s">
        <v>2123</v>
      </c>
      <c r="J6822" s="0" t="s">
        <v>47</v>
      </c>
      <c r="K6822" s="0" t="s">
        <v>46</v>
      </c>
      <c r="L6822" s="0" t="s">
        <v>47</v>
      </c>
      <c r="M6822" s="0" t="s">
        <v>47</v>
      </c>
      <c r="N6822" s="0" t="n">
        <v>2</v>
      </c>
      <c r="O6822" s="0" t="n">
        <v>123</v>
      </c>
      <c r="P6822" s="0" t="n">
        <v>600</v>
      </c>
      <c r="Q6822" s="0" t="n">
        <v>3.5</v>
      </c>
      <c r="R6822" s="0" t="str">
        <f aca="false">INDEX(Lookup!$B$4:$B$18,MATCH(C6822,Lookup!$A$4:$A$18,0))</f>
        <v>India</v>
      </c>
      <c r="S6822" s="20" t="n">
        <f aca="false">INDEX(Lookup!$D$4:$D$18,MATCH(C6822,Lookup!$A$4:$A$18,0))</f>
        <v>0.012</v>
      </c>
      <c r="T6822" s="21" t="n">
        <f aca="false">ROUND(P6822*S6822,2)</f>
        <v>7.2</v>
      </c>
      <c r="U6822" s="21" t="n">
        <f aca="false">IF(T6822&lt;=10,1,IF(T6822&lt;=20,2,IF(T6822&lt;=30,3,IF(T6822&lt;=40,4,IF(T6822&lt;=50,5,IF(T6822&lt;=100,6,IF(T6822&lt;=250,7,8)))))))</f>
        <v>1</v>
      </c>
      <c r="V6822" s="21" t="n">
        <f aca="false">IF(AND(OR(Dashboard!$T$3="All",R6822=Dashboard!$T$3),OR(Dashboard!$T$4="All",D6822=Dashboard!$T$4)),1,0)</f>
        <v>1</v>
      </c>
      <c r="W6822" s="21" t="n">
        <f aca="false">IF(V6822=1,T6822+ROW()/10000000,0)</f>
        <v>7.2006822</v>
      </c>
    </row>
    <row r="6823" customFormat="false" ht="15" hidden="false" customHeight="false" outlineLevel="0" collapsed="false">
      <c r="A6823" s="0" t="n">
        <v>18337779</v>
      </c>
      <c r="B6823" s="0" t="s">
        <v>15001</v>
      </c>
      <c r="C6823" s="0" t="n">
        <v>1</v>
      </c>
      <c r="D6823" s="0" t="s">
        <v>6924</v>
      </c>
      <c r="E6823" s="0" t="s">
        <v>15002</v>
      </c>
      <c r="F6823" s="0" t="s">
        <v>14908</v>
      </c>
      <c r="G6823" s="0" t="s">
        <v>14909</v>
      </c>
      <c r="H6823" s="0" t="s">
        <v>15003</v>
      </c>
      <c r="I6823" s="0" t="s">
        <v>2123</v>
      </c>
      <c r="J6823" s="0" t="s">
        <v>47</v>
      </c>
      <c r="K6823" s="0" t="s">
        <v>46</v>
      </c>
      <c r="L6823" s="0" t="s">
        <v>47</v>
      </c>
      <c r="M6823" s="0" t="s">
        <v>47</v>
      </c>
      <c r="N6823" s="0" t="n">
        <v>2</v>
      </c>
      <c r="O6823" s="0" t="n">
        <v>110</v>
      </c>
      <c r="P6823" s="0" t="n">
        <v>600</v>
      </c>
      <c r="Q6823" s="0" t="n">
        <v>3.6</v>
      </c>
      <c r="R6823" s="0" t="str">
        <f aca="false">INDEX(Lookup!$B$4:$B$18,MATCH(C6823,Lookup!$A$4:$A$18,0))</f>
        <v>India</v>
      </c>
      <c r="S6823" s="20" t="n">
        <f aca="false">INDEX(Lookup!$D$4:$D$18,MATCH(C6823,Lookup!$A$4:$A$18,0))</f>
        <v>0.012</v>
      </c>
      <c r="T6823" s="21" t="n">
        <f aca="false">ROUND(P6823*S6823,2)</f>
        <v>7.2</v>
      </c>
      <c r="U6823" s="21" t="n">
        <f aca="false">IF(T6823&lt;=10,1,IF(T6823&lt;=20,2,IF(T6823&lt;=30,3,IF(T6823&lt;=40,4,IF(T6823&lt;=50,5,IF(T6823&lt;=100,6,IF(T6823&lt;=250,7,8)))))))</f>
        <v>1</v>
      </c>
      <c r="V6823" s="21" t="n">
        <f aca="false">IF(AND(OR(Dashboard!$T$3="All",R6823=Dashboard!$T$3),OR(Dashboard!$T$4="All",D6823=Dashboard!$T$4)),1,0)</f>
        <v>1</v>
      </c>
      <c r="W6823" s="21" t="n">
        <f aca="false">IF(V6823=1,T6823+ROW()/10000000,0)</f>
        <v>7.2006823</v>
      </c>
    </row>
    <row r="6824" customFormat="false" ht="15" hidden="false" customHeight="false" outlineLevel="0" collapsed="false">
      <c r="A6824" s="0" t="n">
        <v>307464</v>
      </c>
      <c r="B6824" s="0" t="s">
        <v>15004</v>
      </c>
      <c r="C6824" s="0" t="n">
        <v>1</v>
      </c>
      <c r="D6824" s="0" t="s">
        <v>6924</v>
      </c>
      <c r="E6824" s="0" t="s">
        <v>15005</v>
      </c>
      <c r="F6824" s="0" t="s">
        <v>14908</v>
      </c>
      <c r="G6824" s="0" t="s">
        <v>14909</v>
      </c>
      <c r="H6824" s="0" t="s">
        <v>15006</v>
      </c>
      <c r="I6824" s="0" t="s">
        <v>2123</v>
      </c>
      <c r="J6824" s="0" t="s">
        <v>47</v>
      </c>
      <c r="K6824" s="0" t="s">
        <v>47</v>
      </c>
      <c r="L6824" s="0" t="s">
        <v>47</v>
      </c>
      <c r="M6824" s="0" t="s">
        <v>47</v>
      </c>
      <c r="N6824" s="0" t="n">
        <v>2</v>
      </c>
      <c r="O6824" s="0" t="n">
        <v>154</v>
      </c>
      <c r="P6824" s="0" t="n">
        <v>600</v>
      </c>
      <c r="Q6824" s="0" t="n">
        <v>3.7</v>
      </c>
      <c r="R6824" s="0" t="str">
        <f aca="false">INDEX(Lookup!$B$4:$B$18,MATCH(C6824,Lookup!$A$4:$A$18,0))</f>
        <v>India</v>
      </c>
      <c r="S6824" s="20" t="n">
        <f aca="false">INDEX(Lookup!$D$4:$D$18,MATCH(C6824,Lookup!$A$4:$A$18,0))</f>
        <v>0.012</v>
      </c>
      <c r="T6824" s="21" t="n">
        <f aca="false">ROUND(P6824*S6824,2)</f>
        <v>7.2</v>
      </c>
      <c r="U6824" s="21" t="n">
        <f aca="false">IF(T6824&lt;=10,1,IF(T6824&lt;=20,2,IF(T6824&lt;=30,3,IF(T6824&lt;=40,4,IF(T6824&lt;=50,5,IF(T6824&lt;=100,6,IF(T6824&lt;=250,7,8)))))))</f>
        <v>1</v>
      </c>
      <c r="V6824" s="21" t="n">
        <f aca="false">IF(AND(OR(Dashboard!$T$3="All",R6824=Dashboard!$T$3),OR(Dashboard!$T$4="All",D6824=Dashboard!$T$4)),1,0)</f>
        <v>1</v>
      </c>
      <c r="W6824" s="21" t="n">
        <f aca="false">IF(V6824=1,T6824+ROW()/10000000,0)</f>
        <v>7.2006824</v>
      </c>
    </row>
    <row r="6825" customFormat="false" ht="15" hidden="false" customHeight="false" outlineLevel="0" collapsed="false">
      <c r="A6825" s="0" t="n">
        <v>1774</v>
      </c>
      <c r="B6825" s="0" t="s">
        <v>11306</v>
      </c>
      <c r="C6825" s="0" t="n">
        <v>1</v>
      </c>
      <c r="D6825" s="0" t="s">
        <v>6924</v>
      </c>
      <c r="E6825" s="0" t="s">
        <v>15007</v>
      </c>
      <c r="F6825" s="0" t="s">
        <v>14908</v>
      </c>
      <c r="G6825" s="0" t="s">
        <v>14909</v>
      </c>
      <c r="H6825" s="0" t="s">
        <v>9859</v>
      </c>
      <c r="I6825" s="0" t="s">
        <v>2123</v>
      </c>
      <c r="J6825" s="0" t="s">
        <v>47</v>
      </c>
      <c r="K6825" s="0" t="s">
        <v>46</v>
      </c>
      <c r="L6825" s="0" t="s">
        <v>47</v>
      </c>
      <c r="M6825" s="0" t="s">
        <v>47</v>
      </c>
      <c r="N6825" s="0" t="n">
        <v>1</v>
      </c>
      <c r="O6825" s="0" t="n">
        <v>51</v>
      </c>
      <c r="P6825" s="0" t="n">
        <v>400</v>
      </c>
      <c r="Q6825" s="0" t="n">
        <v>3.5</v>
      </c>
      <c r="R6825" s="0" t="str">
        <f aca="false">INDEX(Lookup!$B$4:$B$18,MATCH(C6825,Lookup!$A$4:$A$18,0))</f>
        <v>India</v>
      </c>
      <c r="S6825" s="20" t="n">
        <f aca="false">INDEX(Lookup!$D$4:$D$18,MATCH(C6825,Lookup!$A$4:$A$18,0))</f>
        <v>0.012</v>
      </c>
      <c r="T6825" s="21" t="n">
        <f aca="false">ROUND(P6825*S6825,2)</f>
        <v>4.8</v>
      </c>
      <c r="U6825" s="21" t="n">
        <f aca="false">IF(T6825&lt;=10,1,IF(T6825&lt;=20,2,IF(T6825&lt;=30,3,IF(T6825&lt;=40,4,IF(T6825&lt;=50,5,IF(T6825&lt;=100,6,IF(T6825&lt;=250,7,8)))))))</f>
        <v>1</v>
      </c>
      <c r="V6825" s="21" t="n">
        <f aca="false">IF(AND(OR(Dashboard!$T$3="All",R6825=Dashboard!$T$3),OR(Dashboard!$T$4="All",D6825=Dashboard!$T$4)),1,0)</f>
        <v>1</v>
      </c>
      <c r="W6825" s="21" t="n">
        <f aca="false">IF(V6825=1,T6825+ROW()/10000000,0)</f>
        <v>4.8006825</v>
      </c>
    </row>
    <row r="6826" customFormat="false" ht="15" hidden="false" customHeight="false" outlineLevel="0" collapsed="false">
      <c r="A6826" s="0" t="n">
        <v>7319</v>
      </c>
      <c r="B6826" s="0" t="s">
        <v>15008</v>
      </c>
      <c r="C6826" s="0" t="n">
        <v>1</v>
      </c>
      <c r="D6826" s="0" t="s">
        <v>6924</v>
      </c>
      <c r="E6826" s="0" t="s">
        <v>15009</v>
      </c>
      <c r="F6826" s="0" t="s">
        <v>14908</v>
      </c>
      <c r="G6826" s="0" t="s">
        <v>14909</v>
      </c>
      <c r="H6826" s="0" t="s">
        <v>2136</v>
      </c>
      <c r="I6826" s="0" t="s">
        <v>2123</v>
      </c>
      <c r="J6826" s="0" t="s">
        <v>47</v>
      </c>
      <c r="K6826" s="0" t="s">
        <v>47</v>
      </c>
      <c r="L6826" s="0" t="s">
        <v>47</v>
      </c>
      <c r="M6826" s="0" t="s">
        <v>47</v>
      </c>
      <c r="N6826" s="0" t="n">
        <v>2</v>
      </c>
      <c r="O6826" s="0" t="n">
        <v>310</v>
      </c>
      <c r="P6826" s="0" t="n">
        <v>800</v>
      </c>
      <c r="Q6826" s="0" t="n">
        <v>3.8</v>
      </c>
      <c r="R6826" s="0" t="str">
        <f aca="false">INDEX(Lookup!$B$4:$B$18,MATCH(C6826,Lookup!$A$4:$A$18,0))</f>
        <v>India</v>
      </c>
      <c r="S6826" s="20" t="n">
        <f aca="false">INDEX(Lookup!$D$4:$D$18,MATCH(C6826,Lookup!$A$4:$A$18,0))</f>
        <v>0.012</v>
      </c>
      <c r="T6826" s="21" t="n">
        <f aca="false">ROUND(P6826*S6826,2)</f>
        <v>9.6</v>
      </c>
      <c r="U6826" s="21" t="n">
        <f aca="false">IF(T6826&lt;=10,1,IF(T6826&lt;=20,2,IF(T6826&lt;=30,3,IF(T6826&lt;=40,4,IF(T6826&lt;=50,5,IF(T6826&lt;=100,6,IF(T6826&lt;=250,7,8)))))))</f>
        <v>1</v>
      </c>
      <c r="V6826" s="21" t="n">
        <f aca="false">IF(AND(OR(Dashboard!$T$3="All",R6826=Dashboard!$T$3),OR(Dashboard!$T$4="All",D6826=Dashboard!$T$4)),1,0)</f>
        <v>1</v>
      </c>
      <c r="W6826" s="21" t="n">
        <f aca="false">IF(V6826=1,T6826+ROW()/10000000,0)</f>
        <v>9.6006826</v>
      </c>
    </row>
    <row r="6827" customFormat="false" ht="15" hidden="false" customHeight="false" outlineLevel="0" collapsed="false">
      <c r="A6827" s="0" t="n">
        <v>3164</v>
      </c>
      <c r="B6827" s="0" t="s">
        <v>15010</v>
      </c>
      <c r="C6827" s="0" t="n">
        <v>1</v>
      </c>
      <c r="D6827" s="0" t="s">
        <v>6924</v>
      </c>
      <c r="E6827" s="0" t="s">
        <v>15009</v>
      </c>
      <c r="F6827" s="0" t="s">
        <v>14908</v>
      </c>
      <c r="G6827" s="0" t="s">
        <v>14909</v>
      </c>
      <c r="H6827" s="0" t="s">
        <v>2136</v>
      </c>
      <c r="I6827" s="0" t="s">
        <v>2123</v>
      </c>
      <c r="J6827" s="0" t="s">
        <v>46</v>
      </c>
      <c r="K6827" s="0" t="s">
        <v>47</v>
      </c>
      <c r="L6827" s="0" t="s">
        <v>47</v>
      </c>
      <c r="M6827" s="0" t="s">
        <v>47</v>
      </c>
      <c r="N6827" s="0" t="n">
        <v>3</v>
      </c>
      <c r="O6827" s="0" t="n">
        <v>223</v>
      </c>
      <c r="P6827" s="0" t="n">
        <v>1000</v>
      </c>
      <c r="Q6827" s="0" t="n">
        <v>3.9</v>
      </c>
      <c r="R6827" s="0" t="str">
        <f aca="false">INDEX(Lookup!$B$4:$B$18,MATCH(C6827,Lookup!$A$4:$A$18,0))</f>
        <v>India</v>
      </c>
      <c r="S6827" s="20" t="n">
        <f aca="false">INDEX(Lookup!$D$4:$D$18,MATCH(C6827,Lookup!$A$4:$A$18,0))</f>
        <v>0.012</v>
      </c>
      <c r="T6827" s="21" t="n">
        <f aca="false">ROUND(P6827*S6827,2)</f>
        <v>12</v>
      </c>
      <c r="U6827" s="21" t="n">
        <f aca="false">IF(T6827&lt;=10,1,IF(T6827&lt;=20,2,IF(T6827&lt;=30,3,IF(T6827&lt;=40,4,IF(T6827&lt;=50,5,IF(T6827&lt;=100,6,IF(T6827&lt;=250,7,8)))))))</f>
        <v>2</v>
      </c>
      <c r="V6827" s="21" t="n">
        <f aca="false">IF(AND(OR(Dashboard!$T$3="All",R6827=Dashboard!$T$3),OR(Dashboard!$T$4="All",D6827=Dashboard!$T$4)),1,0)</f>
        <v>1</v>
      </c>
      <c r="W6827" s="21" t="n">
        <f aca="false">IF(V6827=1,T6827+ROW()/10000000,0)</f>
        <v>12.0006827</v>
      </c>
    </row>
    <row r="6828" customFormat="false" ht="15" hidden="false" customHeight="false" outlineLevel="0" collapsed="false">
      <c r="A6828" s="0" t="n">
        <v>18458306</v>
      </c>
      <c r="B6828" s="0" t="s">
        <v>9324</v>
      </c>
      <c r="C6828" s="0" t="n">
        <v>1</v>
      </c>
      <c r="D6828" s="0" t="s">
        <v>6924</v>
      </c>
      <c r="E6828" s="0" t="s">
        <v>15011</v>
      </c>
      <c r="F6828" s="0" t="s">
        <v>14908</v>
      </c>
      <c r="G6828" s="0" t="s">
        <v>14909</v>
      </c>
      <c r="H6828" s="0" t="s">
        <v>343</v>
      </c>
      <c r="I6828" s="0" t="s">
        <v>2123</v>
      </c>
      <c r="J6828" s="0" t="s">
        <v>47</v>
      </c>
      <c r="K6828" s="0" t="s">
        <v>46</v>
      </c>
      <c r="L6828" s="0" t="s">
        <v>47</v>
      </c>
      <c r="M6828" s="0" t="s">
        <v>47</v>
      </c>
      <c r="N6828" s="0" t="n">
        <v>3</v>
      </c>
      <c r="O6828" s="0" t="n">
        <v>21</v>
      </c>
      <c r="P6828" s="0" t="n">
        <v>1000</v>
      </c>
      <c r="Q6828" s="0" t="n">
        <v>3.9</v>
      </c>
      <c r="R6828" s="0" t="str">
        <f aca="false">INDEX(Lookup!$B$4:$B$18,MATCH(C6828,Lookup!$A$4:$A$18,0))</f>
        <v>India</v>
      </c>
      <c r="S6828" s="20" t="n">
        <f aca="false">INDEX(Lookup!$D$4:$D$18,MATCH(C6828,Lookup!$A$4:$A$18,0))</f>
        <v>0.012</v>
      </c>
      <c r="T6828" s="21" t="n">
        <f aca="false">ROUND(P6828*S6828,2)</f>
        <v>12</v>
      </c>
      <c r="U6828" s="21" t="n">
        <f aca="false">IF(T6828&lt;=10,1,IF(T6828&lt;=20,2,IF(T6828&lt;=30,3,IF(T6828&lt;=40,4,IF(T6828&lt;=50,5,IF(T6828&lt;=100,6,IF(T6828&lt;=250,7,8)))))))</f>
        <v>2</v>
      </c>
      <c r="V6828" s="21" t="n">
        <f aca="false">IF(AND(OR(Dashboard!$T$3="All",R6828=Dashboard!$T$3),OR(Dashboard!$T$4="All",D6828=Dashboard!$T$4)),1,0)</f>
        <v>1</v>
      </c>
      <c r="W6828" s="21" t="n">
        <f aca="false">IF(V6828=1,T6828+ROW()/10000000,0)</f>
        <v>12.0006828</v>
      </c>
    </row>
    <row r="6829" customFormat="false" ht="15" hidden="false" customHeight="false" outlineLevel="0" collapsed="false">
      <c r="A6829" s="0" t="n">
        <v>312130</v>
      </c>
      <c r="B6829" s="0" t="s">
        <v>15012</v>
      </c>
      <c r="C6829" s="0" t="n">
        <v>1</v>
      </c>
      <c r="D6829" s="0" t="s">
        <v>6924</v>
      </c>
      <c r="E6829" s="0" t="s">
        <v>15013</v>
      </c>
      <c r="F6829" s="0" t="s">
        <v>14908</v>
      </c>
      <c r="G6829" s="0" t="s">
        <v>14909</v>
      </c>
      <c r="H6829" s="0" t="s">
        <v>7492</v>
      </c>
      <c r="I6829" s="0" t="s">
        <v>2123</v>
      </c>
      <c r="J6829" s="0" t="s">
        <v>47</v>
      </c>
      <c r="K6829" s="0" t="s">
        <v>47</v>
      </c>
      <c r="L6829" s="0" t="s">
        <v>47</v>
      </c>
      <c r="M6829" s="0" t="s">
        <v>47</v>
      </c>
      <c r="N6829" s="0" t="n">
        <v>2</v>
      </c>
      <c r="O6829" s="0" t="n">
        <v>94</v>
      </c>
      <c r="P6829" s="0" t="n">
        <v>600</v>
      </c>
      <c r="Q6829" s="0" t="n">
        <v>3.7</v>
      </c>
      <c r="R6829" s="0" t="str">
        <f aca="false">INDEX(Lookup!$B$4:$B$18,MATCH(C6829,Lookup!$A$4:$A$18,0))</f>
        <v>India</v>
      </c>
      <c r="S6829" s="20" t="n">
        <f aca="false">INDEX(Lookup!$D$4:$D$18,MATCH(C6829,Lookup!$A$4:$A$18,0))</f>
        <v>0.012</v>
      </c>
      <c r="T6829" s="21" t="n">
        <f aca="false">ROUND(P6829*S6829,2)</f>
        <v>7.2</v>
      </c>
      <c r="U6829" s="21" t="n">
        <f aca="false">IF(T6829&lt;=10,1,IF(T6829&lt;=20,2,IF(T6829&lt;=30,3,IF(T6829&lt;=40,4,IF(T6829&lt;=50,5,IF(T6829&lt;=100,6,IF(T6829&lt;=250,7,8)))))))</f>
        <v>1</v>
      </c>
      <c r="V6829" s="21" t="n">
        <f aca="false">IF(AND(OR(Dashboard!$T$3="All",R6829=Dashboard!$T$3),OR(Dashboard!$T$4="All",D6829=Dashboard!$T$4)),1,0)</f>
        <v>1</v>
      </c>
      <c r="W6829" s="21" t="n">
        <f aca="false">IF(V6829=1,T6829+ROW()/10000000,0)</f>
        <v>7.2006829</v>
      </c>
    </row>
    <row r="6830" customFormat="false" ht="15" hidden="false" customHeight="false" outlineLevel="0" collapsed="false">
      <c r="A6830" s="0" t="n">
        <v>306581</v>
      </c>
      <c r="B6830" s="0" t="s">
        <v>15014</v>
      </c>
      <c r="C6830" s="0" t="n">
        <v>1</v>
      </c>
      <c r="D6830" s="0" t="s">
        <v>6924</v>
      </c>
      <c r="E6830" s="0" t="s">
        <v>15015</v>
      </c>
      <c r="F6830" s="0" t="s">
        <v>14908</v>
      </c>
      <c r="G6830" s="0" t="s">
        <v>14909</v>
      </c>
      <c r="H6830" s="0" t="s">
        <v>4307</v>
      </c>
      <c r="I6830" s="0" t="s">
        <v>2123</v>
      </c>
      <c r="J6830" s="0" t="s">
        <v>46</v>
      </c>
      <c r="K6830" s="0" t="s">
        <v>47</v>
      </c>
      <c r="L6830" s="0" t="s">
        <v>47</v>
      </c>
      <c r="M6830" s="0" t="s">
        <v>47</v>
      </c>
      <c r="N6830" s="0" t="n">
        <v>4</v>
      </c>
      <c r="O6830" s="0" t="n">
        <v>622</v>
      </c>
      <c r="P6830" s="0" t="n">
        <v>2300</v>
      </c>
      <c r="Q6830" s="0" t="n">
        <v>3.7</v>
      </c>
      <c r="R6830" s="0" t="str">
        <f aca="false">INDEX(Lookup!$B$4:$B$18,MATCH(C6830,Lookup!$A$4:$A$18,0))</f>
        <v>India</v>
      </c>
      <c r="S6830" s="20" t="n">
        <f aca="false">INDEX(Lookup!$D$4:$D$18,MATCH(C6830,Lookup!$A$4:$A$18,0))</f>
        <v>0.012</v>
      </c>
      <c r="T6830" s="21" t="n">
        <f aca="false">ROUND(P6830*S6830,2)</f>
        <v>27.6</v>
      </c>
      <c r="U6830" s="21" t="n">
        <f aca="false">IF(T6830&lt;=10,1,IF(T6830&lt;=20,2,IF(T6830&lt;=30,3,IF(T6830&lt;=40,4,IF(T6830&lt;=50,5,IF(T6830&lt;=100,6,IF(T6830&lt;=250,7,8)))))))</f>
        <v>3</v>
      </c>
      <c r="V6830" s="21" t="n">
        <f aca="false">IF(AND(OR(Dashboard!$T$3="All",R6830=Dashboard!$T$3),OR(Dashboard!$T$4="All",D6830=Dashboard!$T$4)),1,0)</f>
        <v>1</v>
      </c>
      <c r="W6830" s="21" t="n">
        <f aca="false">IF(V6830=1,T6830+ROW()/10000000,0)</f>
        <v>27.600683</v>
      </c>
    </row>
    <row r="6831" customFormat="false" ht="15" hidden="false" customHeight="false" outlineLevel="0" collapsed="false">
      <c r="A6831" s="0" t="n">
        <v>18357527</v>
      </c>
      <c r="B6831" s="0" t="s">
        <v>15016</v>
      </c>
      <c r="C6831" s="0" t="n">
        <v>1</v>
      </c>
      <c r="D6831" s="0" t="s">
        <v>6924</v>
      </c>
      <c r="E6831" s="0" t="s">
        <v>15017</v>
      </c>
      <c r="F6831" s="0" t="s">
        <v>14908</v>
      </c>
      <c r="G6831" s="0" t="s">
        <v>14909</v>
      </c>
      <c r="H6831" s="0" t="s">
        <v>15018</v>
      </c>
      <c r="I6831" s="0" t="s">
        <v>2123</v>
      </c>
      <c r="J6831" s="0" t="s">
        <v>47</v>
      </c>
      <c r="K6831" s="0" t="s">
        <v>47</v>
      </c>
      <c r="L6831" s="0" t="s">
        <v>47</v>
      </c>
      <c r="M6831" s="0" t="s">
        <v>47</v>
      </c>
      <c r="N6831" s="0" t="n">
        <v>2</v>
      </c>
      <c r="O6831" s="0" t="n">
        <v>31</v>
      </c>
      <c r="P6831" s="0" t="n">
        <v>500</v>
      </c>
      <c r="Q6831" s="0" t="n">
        <v>3.6</v>
      </c>
      <c r="R6831" s="0" t="str">
        <f aca="false">INDEX(Lookup!$B$4:$B$18,MATCH(C6831,Lookup!$A$4:$A$18,0))</f>
        <v>India</v>
      </c>
      <c r="S6831" s="20" t="n">
        <f aca="false">INDEX(Lookup!$D$4:$D$18,MATCH(C6831,Lookup!$A$4:$A$18,0))</f>
        <v>0.012</v>
      </c>
      <c r="T6831" s="21" t="n">
        <f aca="false">ROUND(P6831*S6831,2)</f>
        <v>6</v>
      </c>
      <c r="U6831" s="21" t="n">
        <f aca="false">IF(T6831&lt;=10,1,IF(T6831&lt;=20,2,IF(T6831&lt;=30,3,IF(T6831&lt;=40,4,IF(T6831&lt;=50,5,IF(T6831&lt;=100,6,IF(T6831&lt;=250,7,8)))))))</f>
        <v>1</v>
      </c>
      <c r="V6831" s="21" t="n">
        <f aca="false">IF(AND(OR(Dashboard!$T$3="All",R6831=Dashboard!$T$3),OR(Dashboard!$T$4="All",D6831=Dashboard!$T$4)),1,0)</f>
        <v>1</v>
      </c>
      <c r="W6831" s="21" t="n">
        <f aca="false">IF(V6831=1,T6831+ROW()/10000000,0)</f>
        <v>6.0006831</v>
      </c>
    </row>
    <row r="6832" customFormat="false" ht="15" hidden="false" customHeight="false" outlineLevel="0" collapsed="false">
      <c r="A6832" s="0" t="n">
        <v>18337920</v>
      </c>
      <c r="B6832" s="0" t="s">
        <v>4012</v>
      </c>
      <c r="C6832" s="0" t="n">
        <v>1</v>
      </c>
      <c r="D6832" s="0" t="s">
        <v>6924</v>
      </c>
      <c r="E6832" s="0" t="s">
        <v>14980</v>
      </c>
      <c r="F6832" s="0" t="s">
        <v>14908</v>
      </c>
      <c r="G6832" s="0" t="s">
        <v>14909</v>
      </c>
      <c r="H6832" s="0" t="s">
        <v>4013</v>
      </c>
      <c r="I6832" s="0" t="s">
        <v>2123</v>
      </c>
      <c r="J6832" s="0" t="s">
        <v>47</v>
      </c>
      <c r="K6832" s="0" t="s">
        <v>46</v>
      </c>
      <c r="L6832" s="0" t="s">
        <v>47</v>
      </c>
      <c r="M6832" s="0" t="s">
        <v>47</v>
      </c>
      <c r="N6832" s="0" t="n">
        <v>2</v>
      </c>
      <c r="O6832" s="0" t="n">
        <v>49</v>
      </c>
      <c r="P6832" s="0" t="n">
        <v>600</v>
      </c>
      <c r="Q6832" s="0" t="n">
        <v>3.6</v>
      </c>
      <c r="R6832" s="0" t="str">
        <f aca="false">INDEX(Lookup!$B$4:$B$18,MATCH(C6832,Lookup!$A$4:$A$18,0))</f>
        <v>India</v>
      </c>
      <c r="S6832" s="20" t="n">
        <f aca="false">INDEX(Lookup!$D$4:$D$18,MATCH(C6832,Lookup!$A$4:$A$18,0))</f>
        <v>0.012</v>
      </c>
      <c r="T6832" s="21" t="n">
        <f aca="false">ROUND(P6832*S6832,2)</f>
        <v>7.2</v>
      </c>
      <c r="U6832" s="21" t="n">
        <f aca="false">IF(T6832&lt;=10,1,IF(T6832&lt;=20,2,IF(T6832&lt;=30,3,IF(T6832&lt;=40,4,IF(T6832&lt;=50,5,IF(T6832&lt;=100,6,IF(T6832&lt;=250,7,8)))))))</f>
        <v>1</v>
      </c>
      <c r="V6832" s="21" t="n">
        <f aca="false">IF(AND(OR(Dashboard!$T$3="All",R6832=Dashboard!$T$3),OR(Dashboard!$T$4="All",D6832=Dashboard!$T$4)),1,0)</f>
        <v>1</v>
      </c>
      <c r="W6832" s="21" t="n">
        <f aca="false">IF(V6832=1,T6832+ROW()/10000000,0)</f>
        <v>7.2006832</v>
      </c>
    </row>
    <row r="6833" customFormat="false" ht="15" hidden="false" customHeight="false" outlineLevel="0" collapsed="false">
      <c r="A6833" s="0" t="n">
        <v>18416859</v>
      </c>
      <c r="B6833" s="0" t="s">
        <v>15019</v>
      </c>
      <c r="C6833" s="0" t="n">
        <v>1</v>
      </c>
      <c r="D6833" s="0" t="s">
        <v>6924</v>
      </c>
      <c r="E6833" s="0" t="s">
        <v>15020</v>
      </c>
      <c r="F6833" s="0" t="s">
        <v>14908</v>
      </c>
      <c r="G6833" s="0" t="s">
        <v>14909</v>
      </c>
      <c r="H6833" s="0" t="s">
        <v>2128</v>
      </c>
      <c r="I6833" s="0" t="s">
        <v>2123</v>
      </c>
      <c r="J6833" s="0" t="s">
        <v>47</v>
      </c>
      <c r="K6833" s="0" t="s">
        <v>47</v>
      </c>
      <c r="L6833" s="0" t="s">
        <v>47</v>
      </c>
      <c r="M6833" s="0" t="s">
        <v>47</v>
      </c>
      <c r="N6833" s="0" t="n">
        <v>1</v>
      </c>
      <c r="O6833" s="0" t="n">
        <v>2</v>
      </c>
      <c r="P6833" s="0" t="n">
        <v>400</v>
      </c>
      <c r="Q6833" s="0" t="n">
        <v>1</v>
      </c>
      <c r="R6833" s="0" t="str">
        <f aca="false">INDEX(Lookup!$B$4:$B$18,MATCH(C6833,Lookup!$A$4:$A$18,0))</f>
        <v>India</v>
      </c>
      <c r="S6833" s="20" t="n">
        <f aca="false">INDEX(Lookup!$D$4:$D$18,MATCH(C6833,Lookup!$A$4:$A$18,0))</f>
        <v>0.012</v>
      </c>
      <c r="T6833" s="21" t="n">
        <f aca="false">ROUND(P6833*S6833,2)</f>
        <v>4.8</v>
      </c>
      <c r="U6833" s="21" t="n">
        <f aca="false">IF(T6833&lt;=10,1,IF(T6833&lt;=20,2,IF(T6833&lt;=30,3,IF(T6833&lt;=40,4,IF(T6833&lt;=50,5,IF(T6833&lt;=100,6,IF(T6833&lt;=250,7,8)))))))</f>
        <v>1</v>
      </c>
      <c r="V6833" s="21" t="n">
        <f aca="false">IF(AND(OR(Dashboard!$T$3="All",R6833=Dashboard!$T$3),OR(Dashboard!$T$4="All",D6833=Dashboard!$T$4)),1,0)</f>
        <v>1</v>
      </c>
      <c r="W6833" s="21" t="n">
        <f aca="false">IF(V6833=1,T6833+ROW()/10000000,0)</f>
        <v>4.8006833</v>
      </c>
    </row>
    <row r="6834" customFormat="false" ht="15" hidden="false" customHeight="false" outlineLevel="0" collapsed="false">
      <c r="A6834" s="0" t="n">
        <v>18485984</v>
      </c>
      <c r="B6834" s="0" t="s">
        <v>15021</v>
      </c>
      <c r="C6834" s="0" t="n">
        <v>1</v>
      </c>
      <c r="D6834" s="0" t="s">
        <v>6924</v>
      </c>
      <c r="E6834" s="0" t="s">
        <v>15022</v>
      </c>
      <c r="F6834" s="0" t="s">
        <v>14908</v>
      </c>
      <c r="G6834" s="0" t="s">
        <v>14909</v>
      </c>
      <c r="H6834" s="0" t="s">
        <v>6697</v>
      </c>
      <c r="I6834" s="0" t="s">
        <v>2123</v>
      </c>
      <c r="J6834" s="0" t="s">
        <v>47</v>
      </c>
      <c r="K6834" s="0" t="s">
        <v>47</v>
      </c>
      <c r="L6834" s="0" t="s">
        <v>47</v>
      </c>
      <c r="M6834" s="0" t="s">
        <v>47</v>
      </c>
      <c r="N6834" s="0" t="n">
        <v>1</v>
      </c>
      <c r="O6834" s="0" t="n">
        <v>1</v>
      </c>
      <c r="P6834" s="0" t="n">
        <v>400</v>
      </c>
      <c r="Q6834" s="0" t="n">
        <v>1</v>
      </c>
      <c r="R6834" s="0" t="str">
        <f aca="false">INDEX(Lookup!$B$4:$B$18,MATCH(C6834,Lookup!$A$4:$A$18,0))</f>
        <v>India</v>
      </c>
      <c r="S6834" s="20" t="n">
        <f aca="false">INDEX(Lookup!$D$4:$D$18,MATCH(C6834,Lookup!$A$4:$A$18,0))</f>
        <v>0.012</v>
      </c>
      <c r="T6834" s="21" t="n">
        <f aca="false">ROUND(P6834*S6834,2)</f>
        <v>4.8</v>
      </c>
      <c r="U6834" s="21" t="n">
        <f aca="false">IF(T6834&lt;=10,1,IF(T6834&lt;=20,2,IF(T6834&lt;=30,3,IF(T6834&lt;=40,4,IF(T6834&lt;=50,5,IF(T6834&lt;=100,6,IF(T6834&lt;=250,7,8)))))))</f>
        <v>1</v>
      </c>
      <c r="V6834" s="21" t="n">
        <f aca="false">IF(AND(OR(Dashboard!$T$3="All",R6834=Dashboard!$T$3),OR(Dashboard!$T$4="All",D6834=Dashboard!$T$4)),1,0)</f>
        <v>1</v>
      </c>
      <c r="W6834" s="21" t="n">
        <f aca="false">IF(V6834=1,T6834+ROW()/10000000,0)</f>
        <v>4.8006834</v>
      </c>
    </row>
    <row r="6835" customFormat="false" ht="15" hidden="false" customHeight="false" outlineLevel="0" collapsed="false">
      <c r="A6835" s="0" t="n">
        <v>18393436</v>
      </c>
      <c r="B6835" s="0" t="s">
        <v>15023</v>
      </c>
      <c r="C6835" s="0" t="n">
        <v>1</v>
      </c>
      <c r="D6835" s="0" t="s">
        <v>6924</v>
      </c>
      <c r="E6835" s="0" t="s">
        <v>15024</v>
      </c>
      <c r="F6835" s="0" t="s">
        <v>14908</v>
      </c>
      <c r="G6835" s="0" t="s">
        <v>14909</v>
      </c>
      <c r="H6835" s="0" t="s">
        <v>15025</v>
      </c>
      <c r="I6835" s="0" t="s">
        <v>2123</v>
      </c>
      <c r="J6835" s="0" t="s">
        <v>47</v>
      </c>
      <c r="K6835" s="0" t="s">
        <v>47</v>
      </c>
      <c r="L6835" s="0" t="s">
        <v>47</v>
      </c>
      <c r="M6835" s="0" t="s">
        <v>47</v>
      </c>
      <c r="N6835" s="0" t="n">
        <v>1</v>
      </c>
      <c r="O6835" s="0" t="n">
        <v>2</v>
      </c>
      <c r="P6835" s="0" t="n">
        <v>400</v>
      </c>
      <c r="Q6835" s="0" t="n">
        <v>1</v>
      </c>
      <c r="R6835" s="0" t="str">
        <f aca="false">INDEX(Lookup!$B$4:$B$18,MATCH(C6835,Lookup!$A$4:$A$18,0))</f>
        <v>India</v>
      </c>
      <c r="S6835" s="20" t="n">
        <f aca="false">INDEX(Lookup!$D$4:$D$18,MATCH(C6835,Lookup!$A$4:$A$18,0))</f>
        <v>0.012</v>
      </c>
      <c r="T6835" s="21" t="n">
        <f aca="false">ROUND(P6835*S6835,2)</f>
        <v>4.8</v>
      </c>
      <c r="U6835" s="21" t="n">
        <f aca="false">IF(T6835&lt;=10,1,IF(T6835&lt;=20,2,IF(T6835&lt;=30,3,IF(T6835&lt;=40,4,IF(T6835&lt;=50,5,IF(T6835&lt;=100,6,IF(T6835&lt;=250,7,8)))))))</f>
        <v>1</v>
      </c>
      <c r="V6835" s="21" t="n">
        <f aca="false">IF(AND(OR(Dashboard!$T$3="All",R6835=Dashboard!$T$3),OR(Dashboard!$T$4="All",D6835=Dashboard!$T$4)),1,0)</f>
        <v>1</v>
      </c>
      <c r="W6835" s="21" t="n">
        <f aca="false">IF(V6835=1,T6835+ROW()/10000000,0)</f>
        <v>4.8006835</v>
      </c>
    </row>
    <row r="6836" customFormat="false" ht="15" hidden="false" customHeight="false" outlineLevel="0" collapsed="false">
      <c r="A6836" s="0" t="n">
        <v>310320</v>
      </c>
      <c r="B6836" s="0" t="s">
        <v>15026</v>
      </c>
      <c r="C6836" s="0" t="n">
        <v>1</v>
      </c>
      <c r="D6836" s="0" t="s">
        <v>6924</v>
      </c>
      <c r="E6836" s="0" t="s">
        <v>15027</v>
      </c>
      <c r="F6836" s="0" t="s">
        <v>14908</v>
      </c>
      <c r="G6836" s="0" t="s">
        <v>14909</v>
      </c>
      <c r="H6836" s="0" t="s">
        <v>2868</v>
      </c>
      <c r="I6836" s="0" t="s">
        <v>2123</v>
      </c>
      <c r="J6836" s="0" t="s">
        <v>47</v>
      </c>
      <c r="K6836" s="0" t="s">
        <v>47</v>
      </c>
      <c r="L6836" s="0" t="s">
        <v>47</v>
      </c>
      <c r="M6836" s="0" t="s">
        <v>47</v>
      </c>
      <c r="N6836" s="0" t="n">
        <v>1</v>
      </c>
      <c r="O6836" s="0" t="n">
        <v>3</v>
      </c>
      <c r="P6836" s="0" t="n">
        <v>300</v>
      </c>
      <c r="Q6836" s="0" t="n">
        <v>1</v>
      </c>
      <c r="R6836" s="0" t="str">
        <f aca="false">INDEX(Lookup!$B$4:$B$18,MATCH(C6836,Lookup!$A$4:$A$18,0))</f>
        <v>India</v>
      </c>
      <c r="S6836" s="20" t="n">
        <f aca="false">INDEX(Lookup!$D$4:$D$18,MATCH(C6836,Lookup!$A$4:$A$18,0))</f>
        <v>0.012</v>
      </c>
      <c r="T6836" s="21" t="n">
        <f aca="false">ROUND(P6836*S6836,2)</f>
        <v>3.6</v>
      </c>
      <c r="U6836" s="21" t="n">
        <f aca="false">IF(T6836&lt;=10,1,IF(T6836&lt;=20,2,IF(T6836&lt;=30,3,IF(T6836&lt;=40,4,IF(T6836&lt;=50,5,IF(T6836&lt;=100,6,IF(T6836&lt;=250,7,8)))))))</f>
        <v>1</v>
      </c>
      <c r="V6836" s="21" t="n">
        <f aca="false">IF(AND(OR(Dashboard!$T$3="All",R6836=Dashboard!$T$3),OR(Dashboard!$T$4="All",D6836=Dashboard!$T$4)),1,0)</f>
        <v>1</v>
      </c>
      <c r="W6836" s="21" t="n">
        <f aca="false">IF(V6836=1,T6836+ROW()/10000000,0)</f>
        <v>3.6006836</v>
      </c>
    </row>
    <row r="6837" customFormat="false" ht="15" hidden="false" customHeight="false" outlineLevel="0" collapsed="false">
      <c r="A6837" s="0" t="n">
        <v>18331664</v>
      </c>
      <c r="B6837" s="0" t="s">
        <v>15028</v>
      </c>
      <c r="C6837" s="0" t="n">
        <v>1</v>
      </c>
      <c r="D6837" s="0" t="s">
        <v>6924</v>
      </c>
      <c r="E6837" s="0" t="s">
        <v>15029</v>
      </c>
      <c r="F6837" s="0" t="s">
        <v>14908</v>
      </c>
      <c r="G6837" s="0" t="s">
        <v>14909</v>
      </c>
      <c r="H6837" s="0" t="s">
        <v>2412</v>
      </c>
      <c r="I6837" s="0" t="s">
        <v>2123</v>
      </c>
      <c r="J6837" s="0" t="s">
        <v>47</v>
      </c>
      <c r="K6837" s="0" t="s">
        <v>47</v>
      </c>
      <c r="L6837" s="0" t="s">
        <v>47</v>
      </c>
      <c r="M6837" s="0" t="s">
        <v>47</v>
      </c>
      <c r="N6837" s="0" t="n">
        <v>1</v>
      </c>
      <c r="O6837" s="0" t="n">
        <v>1</v>
      </c>
      <c r="P6837" s="0" t="n">
        <v>350</v>
      </c>
      <c r="Q6837" s="0" t="n">
        <v>1</v>
      </c>
      <c r="R6837" s="0" t="str">
        <f aca="false">INDEX(Lookup!$B$4:$B$18,MATCH(C6837,Lookup!$A$4:$A$18,0))</f>
        <v>India</v>
      </c>
      <c r="S6837" s="20" t="n">
        <f aca="false">INDEX(Lookup!$D$4:$D$18,MATCH(C6837,Lookup!$A$4:$A$18,0))</f>
        <v>0.012</v>
      </c>
      <c r="T6837" s="21" t="n">
        <f aca="false">ROUND(P6837*S6837,2)</f>
        <v>4.2</v>
      </c>
      <c r="U6837" s="21" t="n">
        <f aca="false">IF(T6837&lt;=10,1,IF(T6837&lt;=20,2,IF(T6837&lt;=30,3,IF(T6837&lt;=40,4,IF(T6837&lt;=50,5,IF(T6837&lt;=100,6,IF(T6837&lt;=250,7,8)))))))</f>
        <v>1</v>
      </c>
      <c r="V6837" s="21" t="n">
        <f aca="false">IF(AND(OR(Dashboard!$T$3="All",R6837=Dashboard!$T$3),OR(Dashboard!$T$4="All",D6837=Dashboard!$T$4)),1,0)</f>
        <v>1</v>
      </c>
      <c r="W6837" s="21" t="n">
        <f aca="false">IF(V6837=1,T6837+ROW()/10000000,0)</f>
        <v>4.2006837</v>
      </c>
    </row>
    <row r="6838" customFormat="false" ht="15" hidden="false" customHeight="false" outlineLevel="0" collapsed="false">
      <c r="A6838" s="0" t="n">
        <v>18291208</v>
      </c>
      <c r="B6838" s="0" t="s">
        <v>15030</v>
      </c>
      <c r="C6838" s="0" t="n">
        <v>1</v>
      </c>
      <c r="D6838" s="0" t="s">
        <v>6924</v>
      </c>
      <c r="E6838" s="0" t="s">
        <v>15031</v>
      </c>
      <c r="F6838" s="0" t="s">
        <v>14908</v>
      </c>
      <c r="G6838" s="0" t="s">
        <v>14909</v>
      </c>
      <c r="H6838" s="0" t="s">
        <v>2723</v>
      </c>
      <c r="I6838" s="0" t="s">
        <v>2123</v>
      </c>
      <c r="J6838" s="0" t="s">
        <v>47</v>
      </c>
      <c r="K6838" s="0" t="s">
        <v>47</v>
      </c>
      <c r="L6838" s="0" t="s">
        <v>47</v>
      </c>
      <c r="M6838" s="0" t="s">
        <v>47</v>
      </c>
      <c r="N6838" s="0" t="n">
        <v>1</v>
      </c>
      <c r="O6838" s="0" t="n">
        <v>2</v>
      </c>
      <c r="P6838" s="0" t="n">
        <v>400</v>
      </c>
      <c r="Q6838" s="0" t="n">
        <v>1</v>
      </c>
      <c r="R6838" s="0" t="str">
        <f aca="false">INDEX(Lookup!$B$4:$B$18,MATCH(C6838,Lookup!$A$4:$A$18,0))</f>
        <v>India</v>
      </c>
      <c r="S6838" s="20" t="n">
        <f aca="false">INDEX(Lookup!$D$4:$D$18,MATCH(C6838,Lookup!$A$4:$A$18,0))</f>
        <v>0.012</v>
      </c>
      <c r="T6838" s="21" t="n">
        <f aca="false">ROUND(P6838*S6838,2)</f>
        <v>4.8</v>
      </c>
      <c r="U6838" s="21" t="n">
        <f aca="false">IF(T6838&lt;=10,1,IF(T6838&lt;=20,2,IF(T6838&lt;=30,3,IF(T6838&lt;=40,4,IF(T6838&lt;=50,5,IF(T6838&lt;=100,6,IF(T6838&lt;=250,7,8)))))))</f>
        <v>1</v>
      </c>
      <c r="V6838" s="21" t="n">
        <f aca="false">IF(AND(OR(Dashboard!$T$3="All",R6838=Dashboard!$T$3),OR(Dashboard!$T$4="All",D6838=Dashboard!$T$4)),1,0)</f>
        <v>1</v>
      </c>
      <c r="W6838" s="21" t="n">
        <f aca="false">IF(V6838=1,T6838+ROW()/10000000,0)</f>
        <v>4.8006838</v>
      </c>
    </row>
    <row r="6839" customFormat="false" ht="15" hidden="false" customHeight="false" outlineLevel="0" collapsed="false">
      <c r="A6839" s="0" t="n">
        <v>18285734</v>
      </c>
      <c r="B6839" s="0" t="s">
        <v>15032</v>
      </c>
      <c r="C6839" s="0" t="n">
        <v>1</v>
      </c>
      <c r="D6839" s="0" t="s">
        <v>6924</v>
      </c>
      <c r="E6839" s="0" t="s">
        <v>15033</v>
      </c>
      <c r="F6839" s="0" t="s">
        <v>14908</v>
      </c>
      <c r="G6839" s="0" t="s">
        <v>14909</v>
      </c>
      <c r="H6839" s="0" t="s">
        <v>15034</v>
      </c>
      <c r="I6839" s="0" t="s">
        <v>2123</v>
      </c>
      <c r="J6839" s="0" t="s">
        <v>47</v>
      </c>
      <c r="K6839" s="0" t="s">
        <v>47</v>
      </c>
      <c r="L6839" s="0" t="s">
        <v>47</v>
      </c>
      <c r="M6839" s="0" t="s">
        <v>47</v>
      </c>
      <c r="N6839" s="0" t="n">
        <v>1</v>
      </c>
      <c r="O6839" s="0" t="n">
        <v>2</v>
      </c>
      <c r="P6839" s="0" t="n">
        <v>300</v>
      </c>
      <c r="Q6839" s="0" t="n">
        <v>1</v>
      </c>
      <c r="R6839" s="0" t="str">
        <f aca="false">INDEX(Lookup!$B$4:$B$18,MATCH(C6839,Lookup!$A$4:$A$18,0))</f>
        <v>India</v>
      </c>
      <c r="S6839" s="20" t="n">
        <f aca="false">INDEX(Lookup!$D$4:$D$18,MATCH(C6839,Lookup!$A$4:$A$18,0))</f>
        <v>0.012</v>
      </c>
      <c r="T6839" s="21" t="n">
        <f aca="false">ROUND(P6839*S6839,2)</f>
        <v>3.6</v>
      </c>
      <c r="U6839" s="21" t="n">
        <f aca="false">IF(T6839&lt;=10,1,IF(T6839&lt;=20,2,IF(T6839&lt;=30,3,IF(T6839&lt;=40,4,IF(T6839&lt;=50,5,IF(T6839&lt;=100,6,IF(T6839&lt;=250,7,8)))))))</f>
        <v>1</v>
      </c>
      <c r="V6839" s="21" t="n">
        <f aca="false">IF(AND(OR(Dashboard!$T$3="All",R6839=Dashboard!$T$3),OR(Dashboard!$T$4="All",D6839=Dashboard!$T$4)),1,0)</f>
        <v>1</v>
      </c>
      <c r="W6839" s="21" t="n">
        <f aca="false">IF(V6839=1,T6839+ROW()/10000000,0)</f>
        <v>3.6006839</v>
      </c>
    </row>
    <row r="6840" customFormat="false" ht="15" hidden="false" customHeight="false" outlineLevel="0" collapsed="false">
      <c r="A6840" s="0" t="n">
        <v>18334432</v>
      </c>
      <c r="B6840" s="0" t="s">
        <v>15035</v>
      </c>
      <c r="C6840" s="0" t="n">
        <v>1</v>
      </c>
      <c r="D6840" s="0" t="s">
        <v>6924</v>
      </c>
      <c r="E6840" s="0" t="s">
        <v>15036</v>
      </c>
      <c r="F6840" s="0" t="s">
        <v>14908</v>
      </c>
      <c r="G6840" s="0" t="s">
        <v>14909</v>
      </c>
      <c r="H6840" s="0" t="s">
        <v>2128</v>
      </c>
      <c r="I6840" s="0" t="s">
        <v>2123</v>
      </c>
      <c r="J6840" s="0" t="s">
        <v>47</v>
      </c>
      <c r="K6840" s="0" t="s">
        <v>47</v>
      </c>
      <c r="L6840" s="0" t="s">
        <v>47</v>
      </c>
      <c r="M6840" s="0" t="s">
        <v>47</v>
      </c>
      <c r="N6840" s="0" t="n">
        <v>1</v>
      </c>
      <c r="O6840" s="0" t="n">
        <v>2</v>
      </c>
      <c r="P6840" s="0" t="n">
        <v>300</v>
      </c>
      <c r="Q6840" s="0" t="n">
        <v>1</v>
      </c>
      <c r="R6840" s="0" t="str">
        <f aca="false">INDEX(Lookup!$B$4:$B$18,MATCH(C6840,Lookup!$A$4:$A$18,0))</f>
        <v>India</v>
      </c>
      <c r="S6840" s="20" t="n">
        <f aca="false">INDEX(Lookup!$D$4:$D$18,MATCH(C6840,Lookup!$A$4:$A$18,0))</f>
        <v>0.012</v>
      </c>
      <c r="T6840" s="21" t="n">
        <f aca="false">ROUND(P6840*S6840,2)</f>
        <v>3.6</v>
      </c>
      <c r="U6840" s="21" t="n">
        <f aca="false">IF(T6840&lt;=10,1,IF(T6840&lt;=20,2,IF(T6840&lt;=30,3,IF(T6840&lt;=40,4,IF(T6840&lt;=50,5,IF(T6840&lt;=100,6,IF(T6840&lt;=250,7,8)))))))</f>
        <v>1</v>
      </c>
      <c r="V6840" s="21" t="n">
        <f aca="false">IF(AND(OR(Dashboard!$T$3="All",R6840=Dashboard!$T$3),OR(Dashboard!$T$4="All",D6840=Dashboard!$T$4)),1,0)</f>
        <v>1</v>
      </c>
      <c r="W6840" s="21" t="n">
        <f aca="false">IF(V6840=1,T6840+ROW()/10000000,0)</f>
        <v>3.600684</v>
      </c>
    </row>
    <row r="6841" customFormat="false" ht="15" hidden="false" customHeight="false" outlineLevel="0" collapsed="false">
      <c r="A6841" s="0" t="n">
        <v>18416831</v>
      </c>
      <c r="B6841" s="0" t="s">
        <v>15037</v>
      </c>
      <c r="C6841" s="0" t="n">
        <v>1</v>
      </c>
      <c r="D6841" s="0" t="s">
        <v>6924</v>
      </c>
      <c r="E6841" s="0" t="s">
        <v>15038</v>
      </c>
      <c r="F6841" s="0" t="s">
        <v>14908</v>
      </c>
      <c r="G6841" s="0" t="s">
        <v>14909</v>
      </c>
      <c r="H6841" s="0" t="s">
        <v>15039</v>
      </c>
      <c r="I6841" s="0" t="s">
        <v>2123</v>
      </c>
      <c r="J6841" s="0" t="s">
        <v>47</v>
      </c>
      <c r="K6841" s="0" t="s">
        <v>47</v>
      </c>
      <c r="L6841" s="0" t="s">
        <v>47</v>
      </c>
      <c r="M6841" s="0" t="s">
        <v>47</v>
      </c>
      <c r="N6841" s="0" t="n">
        <v>1</v>
      </c>
      <c r="O6841" s="0" t="n">
        <v>1</v>
      </c>
      <c r="P6841" s="0" t="n">
        <v>450</v>
      </c>
      <c r="Q6841" s="0" t="n">
        <v>1</v>
      </c>
      <c r="R6841" s="0" t="str">
        <f aca="false">INDEX(Lookup!$B$4:$B$18,MATCH(C6841,Lookup!$A$4:$A$18,0))</f>
        <v>India</v>
      </c>
      <c r="S6841" s="20" t="n">
        <f aca="false">INDEX(Lookup!$D$4:$D$18,MATCH(C6841,Lookup!$A$4:$A$18,0))</f>
        <v>0.012</v>
      </c>
      <c r="T6841" s="21" t="n">
        <f aca="false">ROUND(P6841*S6841,2)</f>
        <v>5.4</v>
      </c>
      <c r="U6841" s="21" t="n">
        <f aca="false">IF(T6841&lt;=10,1,IF(T6841&lt;=20,2,IF(T6841&lt;=30,3,IF(T6841&lt;=40,4,IF(T6841&lt;=50,5,IF(T6841&lt;=100,6,IF(T6841&lt;=250,7,8)))))))</f>
        <v>1</v>
      </c>
      <c r="V6841" s="21" t="n">
        <f aca="false">IF(AND(OR(Dashboard!$T$3="All",R6841=Dashboard!$T$3),OR(Dashboard!$T$4="All",D6841=Dashboard!$T$4)),1,0)</f>
        <v>1</v>
      </c>
      <c r="W6841" s="21" t="n">
        <f aca="false">IF(V6841=1,T6841+ROW()/10000000,0)</f>
        <v>5.4006841</v>
      </c>
    </row>
    <row r="6842" customFormat="false" ht="15" hidden="false" customHeight="false" outlineLevel="0" collapsed="false">
      <c r="A6842" s="0" t="n">
        <v>18496493</v>
      </c>
      <c r="B6842" s="0" t="s">
        <v>15040</v>
      </c>
      <c r="C6842" s="0" t="n">
        <v>1</v>
      </c>
      <c r="D6842" s="0" t="s">
        <v>6924</v>
      </c>
      <c r="E6842" s="0" t="s">
        <v>15041</v>
      </c>
      <c r="F6842" s="0" t="s">
        <v>14908</v>
      </c>
      <c r="G6842" s="0" t="s">
        <v>14909</v>
      </c>
      <c r="H6842" s="0" t="s">
        <v>4982</v>
      </c>
      <c r="I6842" s="0" t="s">
        <v>2123</v>
      </c>
      <c r="J6842" s="0" t="s">
        <v>47</v>
      </c>
      <c r="K6842" s="0" t="s">
        <v>47</v>
      </c>
      <c r="L6842" s="0" t="s">
        <v>47</v>
      </c>
      <c r="M6842" s="0" t="s">
        <v>47</v>
      </c>
      <c r="N6842" s="0" t="n">
        <v>1</v>
      </c>
      <c r="O6842" s="0" t="n">
        <v>1</v>
      </c>
      <c r="P6842" s="0" t="n">
        <v>300</v>
      </c>
      <c r="Q6842" s="0" t="n">
        <v>1</v>
      </c>
      <c r="R6842" s="0" t="str">
        <f aca="false">INDEX(Lookup!$B$4:$B$18,MATCH(C6842,Lookup!$A$4:$A$18,0))</f>
        <v>India</v>
      </c>
      <c r="S6842" s="20" t="n">
        <f aca="false">INDEX(Lookup!$D$4:$D$18,MATCH(C6842,Lookup!$A$4:$A$18,0))</f>
        <v>0.012</v>
      </c>
      <c r="T6842" s="21" t="n">
        <f aca="false">ROUND(P6842*S6842,2)</f>
        <v>3.6</v>
      </c>
      <c r="U6842" s="21" t="n">
        <f aca="false">IF(T6842&lt;=10,1,IF(T6842&lt;=20,2,IF(T6842&lt;=30,3,IF(T6842&lt;=40,4,IF(T6842&lt;=50,5,IF(T6842&lt;=100,6,IF(T6842&lt;=250,7,8)))))))</f>
        <v>1</v>
      </c>
      <c r="V6842" s="21" t="n">
        <f aca="false">IF(AND(OR(Dashboard!$T$3="All",R6842=Dashboard!$T$3),OR(Dashboard!$T$4="All",D6842=Dashboard!$T$4)),1,0)</f>
        <v>1</v>
      </c>
      <c r="W6842" s="21" t="n">
        <f aca="false">IF(V6842=1,T6842+ROW()/10000000,0)</f>
        <v>3.6006842</v>
      </c>
    </row>
    <row r="6843" customFormat="false" ht="15" hidden="false" customHeight="false" outlineLevel="0" collapsed="false">
      <c r="A6843" s="0" t="n">
        <v>18285204</v>
      </c>
      <c r="B6843" s="0" t="s">
        <v>15042</v>
      </c>
      <c r="C6843" s="0" t="n">
        <v>1</v>
      </c>
      <c r="D6843" s="0" t="s">
        <v>6924</v>
      </c>
      <c r="E6843" s="0" t="s">
        <v>15043</v>
      </c>
      <c r="F6843" s="0" t="s">
        <v>14908</v>
      </c>
      <c r="G6843" s="0" t="s">
        <v>14909</v>
      </c>
      <c r="H6843" s="0" t="s">
        <v>1124</v>
      </c>
      <c r="I6843" s="0" t="s">
        <v>2123</v>
      </c>
      <c r="J6843" s="0" t="s">
        <v>47</v>
      </c>
      <c r="K6843" s="0" t="s">
        <v>47</v>
      </c>
      <c r="L6843" s="0" t="s">
        <v>47</v>
      </c>
      <c r="M6843" s="0" t="s">
        <v>47</v>
      </c>
      <c r="N6843" s="0" t="n">
        <v>1</v>
      </c>
      <c r="O6843" s="0" t="n">
        <v>1</v>
      </c>
      <c r="P6843" s="0" t="n">
        <v>300</v>
      </c>
      <c r="Q6843" s="0" t="n">
        <v>1</v>
      </c>
      <c r="R6843" s="0" t="str">
        <f aca="false">INDEX(Lookup!$B$4:$B$18,MATCH(C6843,Lookup!$A$4:$A$18,0))</f>
        <v>India</v>
      </c>
      <c r="S6843" s="20" t="n">
        <f aca="false">INDEX(Lookup!$D$4:$D$18,MATCH(C6843,Lookup!$A$4:$A$18,0))</f>
        <v>0.012</v>
      </c>
      <c r="T6843" s="21" t="n">
        <f aca="false">ROUND(P6843*S6843,2)</f>
        <v>3.6</v>
      </c>
      <c r="U6843" s="21" t="n">
        <f aca="false">IF(T6843&lt;=10,1,IF(T6843&lt;=20,2,IF(T6843&lt;=30,3,IF(T6843&lt;=40,4,IF(T6843&lt;=50,5,IF(T6843&lt;=100,6,IF(T6843&lt;=250,7,8)))))))</f>
        <v>1</v>
      </c>
      <c r="V6843" s="21" t="n">
        <f aca="false">IF(AND(OR(Dashboard!$T$3="All",R6843=Dashboard!$T$3),OR(Dashboard!$T$4="All",D6843=Dashboard!$T$4)),1,0)</f>
        <v>1</v>
      </c>
      <c r="W6843" s="21" t="n">
        <f aca="false">IF(V6843=1,T6843+ROW()/10000000,0)</f>
        <v>3.6006843</v>
      </c>
    </row>
    <row r="6844" customFormat="false" ht="15" hidden="false" customHeight="false" outlineLevel="0" collapsed="false">
      <c r="A6844" s="0" t="n">
        <v>628</v>
      </c>
      <c r="B6844" s="0" t="s">
        <v>3113</v>
      </c>
      <c r="C6844" s="0" t="n">
        <v>1</v>
      </c>
      <c r="D6844" s="0" t="s">
        <v>6924</v>
      </c>
      <c r="E6844" s="0" t="s">
        <v>15044</v>
      </c>
      <c r="F6844" s="0" t="s">
        <v>14908</v>
      </c>
      <c r="G6844" s="0" t="s">
        <v>14909</v>
      </c>
      <c r="H6844" s="0" t="s">
        <v>153</v>
      </c>
      <c r="I6844" s="0" t="s">
        <v>2123</v>
      </c>
      <c r="J6844" s="0" t="s">
        <v>47</v>
      </c>
      <c r="K6844" s="0" t="s">
        <v>47</v>
      </c>
      <c r="L6844" s="0" t="s">
        <v>47</v>
      </c>
      <c r="M6844" s="0" t="s">
        <v>47</v>
      </c>
      <c r="N6844" s="0" t="n">
        <v>1</v>
      </c>
      <c r="O6844" s="0" t="n">
        <v>28</v>
      </c>
      <c r="P6844" s="0" t="n">
        <v>450</v>
      </c>
      <c r="Q6844" s="0" t="n">
        <v>2.4</v>
      </c>
      <c r="R6844" s="0" t="str">
        <f aca="false">INDEX(Lookup!$B$4:$B$18,MATCH(C6844,Lookup!$A$4:$A$18,0))</f>
        <v>India</v>
      </c>
      <c r="S6844" s="20" t="n">
        <f aca="false">INDEX(Lookup!$D$4:$D$18,MATCH(C6844,Lookup!$A$4:$A$18,0))</f>
        <v>0.012</v>
      </c>
      <c r="T6844" s="21" t="n">
        <f aca="false">ROUND(P6844*S6844,2)</f>
        <v>5.4</v>
      </c>
      <c r="U6844" s="21" t="n">
        <f aca="false">IF(T6844&lt;=10,1,IF(T6844&lt;=20,2,IF(T6844&lt;=30,3,IF(T6844&lt;=40,4,IF(T6844&lt;=50,5,IF(T6844&lt;=100,6,IF(T6844&lt;=250,7,8)))))))</f>
        <v>1</v>
      </c>
      <c r="V6844" s="21" t="n">
        <f aca="false">IF(AND(OR(Dashboard!$T$3="All",R6844=Dashboard!$T$3),OR(Dashboard!$T$4="All",D6844=Dashboard!$T$4)),1,0)</f>
        <v>1</v>
      </c>
      <c r="W6844" s="21" t="n">
        <f aca="false">IF(V6844=1,T6844+ROW()/10000000,0)</f>
        <v>5.4006844</v>
      </c>
    </row>
    <row r="6845" customFormat="false" ht="15" hidden="false" customHeight="false" outlineLevel="0" collapsed="false">
      <c r="A6845" s="0" t="n">
        <v>305606</v>
      </c>
      <c r="B6845" s="0" t="s">
        <v>15045</v>
      </c>
      <c r="C6845" s="0" t="n">
        <v>1</v>
      </c>
      <c r="D6845" s="0" t="s">
        <v>6924</v>
      </c>
      <c r="E6845" s="0" t="s">
        <v>15046</v>
      </c>
      <c r="F6845" s="0" t="s">
        <v>14908</v>
      </c>
      <c r="G6845" s="0" t="s">
        <v>14909</v>
      </c>
      <c r="H6845" s="0" t="s">
        <v>3119</v>
      </c>
      <c r="I6845" s="0" t="s">
        <v>2123</v>
      </c>
      <c r="J6845" s="0" t="s">
        <v>47</v>
      </c>
      <c r="K6845" s="0" t="s">
        <v>47</v>
      </c>
      <c r="L6845" s="0" t="s">
        <v>47</v>
      </c>
      <c r="M6845" s="0" t="s">
        <v>47</v>
      </c>
      <c r="N6845" s="0" t="n">
        <v>2</v>
      </c>
      <c r="O6845" s="0" t="n">
        <v>54</v>
      </c>
      <c r="P6845" s="0" t="n">
        <v>500</v>
      </c>
      <c r="Q6845" s="0" t="n">
        <v>2.3</v>
      </c>
      <c r="R6845" s="0" t="str">
        <f aca="false">INDEX(Lookup!$B$4:$B$18,MATCH(C6845,Lookup!$A$4:$A$18,0))</f>
        <v>India</v>
      </c>
      <c r="S6845" s="20" t="n">
        <f aca="false">INDEX(Lookup!$D$4:$D$18,MATCH(C6845,Lookup!$A$4:$A$18,0))</f>
        <v>0.012</v>
      </c>
      <c r="T6845" s="21" t="n">
        <f aca="false">ROUND(P6845*S6845,2)</f>
        <v>6</v>
      </c>
      <c r="U6845" s="21" t="n">
        <f aca="false">IF(T6845&lt;=10,1,IF(T6845&lt;=20,2,IF(T6845&lt;=30,3,IF(T6845&lt;=40,4,IF(T6845&lt;=50,5,IF(T6845&lt;=100,6,IF(T6845&lt;=250,7,8)))))))</f>
        <v>1</v>
      </c>
      <c r="V6845" s="21" t="n">
        <f aca="false">IF(AND(OR(Dashboard!$T$3="All",R6845=Dashboard!$T$3),OR(Dashboard!$T$4="All",D6845=Dashboard!$T$4)),1,0)</f>
        <v>1</v>
      </c>
      <c r="W6845" s="21" t="n">
        <f aca="false">IF(V6845=1,T6845+ROW()/10000000,0)</f>
        <v>6.0006845</v>
      </c>
    </row>
    <row r="6846" customFormat="false" ht="15" hidden="false" customHeight="false" outlineLevel="0" collapsed="false">
      <c r="A6846" s="0" t="n">
        <v>18396054</v>
      </c>
      <c r="B6846" s="0" t="s">
        <v>15047</v>
      </c>
      <c r="C6846" s="0" t="n">
        <v>1</v>
      </c>
      <c r="D6846" s="0" t="s">
        <v>6924</v>
      </c>
      <c r="E6846" s="0" t="s">
        <v>15048</v>
      </c>
      <c r="F6846" s="0" t="s">
        <v>14908</v>
      </c>
      <c r="G6846" s="0" t="s">
        <v>14909</v>
      </c>
      <c r="H6846" s="0" t="s">
        <v>2171</v>
      </c>
      <c r="I6846" s="0" t="s">
        <v>2123</v>
      </c>
      <c r="J6846" s="0" t="s">
        <v>46</v>
      </c>
      <c r="K6846" s="0" t="s">
        <v>47</v>
      </c>
      <c r="L6846" s="0" t="s">
        <v>47</v>
      </c>
      <c r="M6846" s="0" t="s">
        <v>47</v>
      </c>
      <c r="N6846" s="0" t="n">
        <v>3</v>
      </c>
      <c r="O6846" s="0" t="n">
        <v>49</v>
      </c>
      <c r="P6846" s="0" t="n">
        <v>1200</v>
      </c>
      <c r="Q6846" s="0" t="n">
        <v>4.2</v>
      </c>
      <c r="R6846" s="0" t="str">
        <f aca="false">INDEX(Lookup!$B$4:$B$18,MATCH(C6846,Lookup!$A$4:$A$18,0))</f>
        <v>India</v>
      </c>
      <c r="S6846" s="20" t="n">
        <f aca="false">INDEX(Lookup!$D$4:$D$18,MATCH(C6846,Lookup!$A$4:$A$18,0))</f>
        <v>0.012</v>
      </c>
      <c r="T6846" s="21" t="n">
        <f aca="false">ROUND(P6846*S6846,2)</f>
        <v>14.4</v>
      </c>
      <c r="U6846" s="21" t="n">
        <f aca="false">IF(T6846&lt;=10,1,IF(T6846&lt;=20,2,IF(T6846&lt;=30,3,IF(T6846&lt;=40,4,IF(T6846&lt;=50,5,IF(T6846&lt;=100,6,IF(T6846&lt;=250,7,8)))))))</f>
        <v>2</v>
      </c>
      <c r="V6846" s="21" t="n">
        <f aca="false">IF(AND(OR(Dashboard!$T$3="All",R6846=Dashboard!$T$3),OR(Dashboard!$T$4="All",D6846=Dashboard!$T$4)),1,0)</f>
        <v>1</v>
      </c>
      <c r="W6846" s="21" t="n">
        <f aca="false">IF(V6846=1,T6846+ROW()/10000000,0)</f>
        <v>14.4006846</v>
      </c>
    </row>
    <row r="6847" customFormat="false" ht="15" hidden="false" customHeight="false" outlineLevel="0" collapsed="false">
      <c r="A6847" s="0" t="n">
        <v>18237319</v>
      </c>
      <c r="B6847" s="0" t="s">
        <v>15049</v>
      </c>
      <c r="C6847" s="0" t="n">
        <v>1</v>
      </c>
      <c r="D6847" s="0" t="s">
        <v>6924</v>
      </c>
      <c r="E6847" s="0" t="s">
        <v>15050</v>
      </c>
      <c r="F6847" s="0" t="s">
        <v>14908</v>
      </c>
      <c r="G6847" s="0" t="s">
        <v>14909</v>
      </c>
      <c r="H6847" s="0" t="s">
        <v>15051</v>
      </c>
      <c r="I6847" s="0" t="s">
        <v>2123</v>
      </c>
      <c r="J6847" s="0" t="s">
        <v>46</v>
      </c>
      <c r="K6847" s="0" t="s">
        <v>46</v>
      </c>
      <c r="L6847" s="0" t="s">
        <v>47</v>
      </c>
      <c r="M6847" s="0" t="s">
        <v>47</v>
      </c>
      <c r="N6847" s="0" t="n">
        <v>4</v>
      </c>
      <c r="O6847" s="0" t="n">
        <v>96</v>
      </c>
      <c r="P6847" s="0" t="n">
        <v>2000</v>
      </c>
      <c r="Q6847" s="0" t="n">
        <v>4.3</v>
      </c>
      <c r="R6847" s="0" t="str">
        <f aca="false">INDEX(Lookup!$B$4:$B$18,MATCH(C6847,Lookup!$A$4:$A$18,0))</f>
        <v>India</v>
      </c>
      <c r="S6847" s="20" t="n">
        <f aca="false">INDEX(Lookup!$D$4:$D$18,MATCH(C6847,Lookup!$A$4:$A$18,0))</f>
        <v>0.012</v>
      </c>
      <c r="T6847" s="21" t="n">
        <f aca="false">ROUND(P6847*S6847,2)</f>
        <v>24</v>
      </c>
      <c r="U6847" s="21" t="n">
        <f aca="false">IF(T6847&lt;=10,1,IF(T6847&lt;=20,2,IF(T6847&lt;=30,3,IF(T6847&lt;=40,4,IF(T6847&lt;=50,5,IF(T6847&lt;=100,6,IF(T6847&lt;=250,7,8)))))))</f>
        <v>3</v>
      </c>
      <c r="V6847" s="21" t="n">
        <f aca="false">IF(AND(OR(Dashboard!$T$3="All",R6847=Dashboard!$T$3),OR(Dashboard!$T$4="All",D6847=Dashboard!$T$4)),1,0)</f>
        <v>1</v>
      </c>
      <c r="W6847" s="21" t="n">
        <f aca="false">IF(V6847=1,T6847+ROW()/10000000,0)</f>
        <v>24.0006847</v>
      </c>
    </row>
    <row r="6848" customFormat="false" ht="15" hidden="false" customHeight="false" outlineLevel="0" collapsed="false">
      <c r="A6848" s="0" t="n">
        <v>17953911</v>
      </c>
      <c r="B6848" s="0" t="s">
        <v>11869</v>
      </c>
      <c r="C6848" s="0" t="n">
        <v>1</v>
      </c>
      <c r="D6848" s="0" t="s">
        <v>6924</v>
      </c>
      <c r="E6848" s="0" t="s">
        <v>15052</v>
      </c>
      <c r="F6848" s="0" t="s">
        <v>14908</v>
      </c>
      <c r="G6848" s="0" t="s">
        <v>14909</v>
      </c>
      <c r="H6848" s="0" t="s">
        <v>9645</v>
      </c>
      <c r="I6848" s="0" t="s">
        <v>2123</v>
      </c>
      <c r="J6848" s="0" t="s">
        <v>47</v>
      </c>
      <c r="K6848" s="0" t="s">
        <v>47</v>
      </c>
      <c r="L6848" s="0" t="s">
        <v>47</v>
      </c>
      <c r="M6848" s="0" t="s">
        <v>47</v>
      </c>
      <c r="N6848" s="0" t="n">
        <v>1</v>
      </c>
      <c r="O6848" s="0" t="n">
        <v>149</v>
      </c>
      <c r="P6848" s="0" t="n">
        <v>400</v>
      </c>
      <c r="Q6848" s="0" t="n">
        <v>4</v>
      </c>
      <c r="R6848" s="0" t="str">
        <f aca="false">INDEX(Lookup!$B$4:$B$18,MATCH(C6848,Lookup!$A$4:$A$18,0))</f>
        <v>India</v>
      </c>
      <c r="S6848" s="20" t="n">
        <f aca="false">INDEX(Lookup!$D$4:$D$18,MATCH(C6848,Lookup!$A$4:$A$18,0))</f>
        <v>0.012</v>
      </c>
      <c r="T6848" s="21" t="n">
        <f aca="false">ROUND(P6848*S6848,2)</f>
        <v>4.8</v>
      </c>
      <c r="U6848" s="21" t="n">
        <f aca="false">IF(T6848&lt;=10,1,IF(T6848&lt;=20,2,IF(T6848&lt;=30,3,IF(T6848&lt;=40,4,IF(T6848&lt;=50,5,IF(T6848&lt;=100,6,IF(T6848&lt;=250,7,8)))))))</f>
        <v>1</v>
      </c>
      <c r="V6848" s="21" t="n">
        <f aca="false">IF(AND(OR(Dashboard!$T$3="All",R6848=Dashboard!$T$3),OR(Dashboard!$T$4="All",D6848=Dashboard!$T$4)),1,0)</f>
        <v>1</v>
      </c>
      <c r="W6848" s="21" t="n">
        <f aca="false">IF(V6848=1,T6848+ROW()/10000000,0)</f>
        <v>4.8006848</v>
      </c>
    </row>
    <row r="6849" customFormat="false" ht="15" hidden="false" customHeight="false" outlineLevel="0" collapsed="false">
      <c r="A6849" s="0" t="n">
        <v>18456770</v>
      </c>
      <c r="B6849" s="0" t="s">
        <v>15053</v>
      </c>
      <c r="C6849" s="0" t="n">
        <v>1</v>
      </c>
      <c r="D6849" s="0" t="s">
        <v>6924</v>
      </c>
      <c r="E6849" s="0" t="s">
        <v>15054</v>
      </c>
      <c r="F6849" s="0" t="s">
        <v>14908</v>
      </c>
      <c r="G6849" s="0" t="s">
        <v>14909</v>
      </c>
      <c r="H6849" s="0" t="s">
        <v>164</v>
      </c>
      <c r="I6849" s="0" t="s">
        <v>2123</v>
      </c>
      <c r="J6849" s="0" t="s">
        <v>47</v>
      </c>
      <c r="K6849" s="0" t="s">
        <v>46</v>
      </c>
      <c r="L6849" s="0" t="s">
        <v>47</v>
      </c>
      <c r="M6849" s="0" t="s">
        <v>47</v>
      </c>
      <c r="N6849" s="0" t="n">
        <v>2</v>
      </c>
      <c r="O6849" s="0" t="n">
        <v>41</v>
      </c>
      <c r="P6849" s="0" t="n">
        <v>800</v>
      </c>
      <c r="Q6849" s="0" t="n">
        <v>4</v>
      </c>
      <c r="R6849" s="0" t="str">
        <f aca="false">INDEX(Lookup!$B$4:$B$18,MATCH(C6849,Lookup!$A$4:$A$18,0))</f>
        <v>India</v>
      </c>
      <c r="S6849" s="20" t="n">
        <f aca="false">INDEX(Lookup!$D$4:$D$18,MATCH(C6849,Lookup!$A$4:$A$18,0))</f>
        <v>0.012</v>
      </c>
      <c r="T6849" s="21" t="n">
        <f aca="false">ROUND(P6849*S6849,2)</f>
        <v>9.6</v>
      </c>
      <c r="U6849" s="21" t="n">
        <f aca="false">IF(T6849&lt;=10,1,IF(T6849&lt;=20,2,IF(T6849&lt;=30,3,IF(T6849&lt;=40,4,IF(T6849&lt;=50,5,IF(T6849&lt;=100,6,IF(T6849&lt;=250,7,8)))))))</f>
        <v>1</v>
      </c>
      <c r="V6849" s="21" t="n">
        <f aca="false">IF(AND(OR(Dashboard!$T$3="All",R6849=Dashboard!$T$3),OR(Dashboard!$T$4="All",D6849=Dashboard!$T$4)),1,0)</f>
        <v>1</v>
      </c>
      <c r="W6849" s="21" t="n">
        <f aca="false">IF(V6849=1,T6849+ROW()/10000000,0)</f>
        <v>9.6006849</v>
      </c>
    </row>
    <row r="6850" customFormat="false" ht="15" hidden="false" customHeight="false" outlineLevel="0" collapsed="false">
      <c r="A6850" s="0" t="n">
        <v>1777</v>
      </c>
      <c r="B6850" s="0" t="s">
        <v>15055</v>
      </c>
      <c r="C6850" s="0" t="n">
        <v>1</v>
      </c>
      <c r="D6850" s="0" t="s">
        <v>6924</v>
      </c>
      <c r="E6850" s="0" t="s">
        <v>15056</v>
      </c>
      <c r="F6850" s="0" t="s">
        <v>14908</v>
      </c>
      <c r="G6850" s="0" t="s">
        <v>14909</v>
      </c>
      <c r="H6850" s="0" t="s">
        <v>2359</v>
      </c>
      <c r="I6850" s="0" t="s">
        <v>2123</v>
      </c>
      <c r="J6850" s="0" t="s">
        <v>47</v>
      </c>
      <c r="K6850" s="0" t="s">
        <v>47</v>
      </c>
      <c r="L6850" s="0" t="s">
        <v>47</v>
      </c>
      <c r="M6850" s="0" t="s">
        <v>47</v>
      </c>
      <c r="N6850" s="0" t="n">
        <v>2</v>
      </c>
      <c r="O6850" s="0" t="n">
        <v>3530</v>
      </c>
      <c r="P6850" s="0" t="n">
        <v>800</v>
      </c>
      <c r="Q6850" s="0" t="n">
        <v>4.3</v>
      </c>
      <c r="R6850" s="0" t="str">
        <f aca="false">INDEX(Lookup!$B$4:$B$18,MATCH(C6850,Lookup!$A$4:$A$18,0))</f>
        <v>India</v>
      </c>
      <c r="S6850" s="20" t="n">
        <f aca="false">INDEX(Lookup!$D$4:$D$18,MATCH(C6850,Lookup!$A$4:$A$18,0))</f>
        <v>0.012</v>
      </c>
      <c r="T6850" s="21" t="n">
        <f aca="false">ROUND(P6850*S6850,2)</f>
        <v>9.6</v>
      </c>
      <c r="U6850" s="21" t="n">
        <f aca="false">IF(T6850&lt;=10,1,IF(T6850&lt;=20,2,IF(T6850&lt;=30,3,IF(T6850&lt;=40,4,IF(T6850&lt;=50,5,IF(T6850&lt;=100,6,IF(T6850&lt;=250,7,8)))))))</f>
        <v>1</v>
      </c>
      <c r="V6850" s="21" t="n">
        <f aca="false">IF(AND(OR(Dashboard!$T$3="All",R6850=Dashboard!$T$3),OR(Dashboard!$T$4="All",D6850=Dashboard!$T$4)),1,0)</f>
        <v>1</v>
      </c>
      <c r="W6850" s="21" t="n">
        <f aca="false">IF(V6850=1,T6850+ROW()/10000000,0)</f>
        <v>9.600685</v>
      </c>
    </row>
    <row r="6851" customFormat="false" ht="15" hidden="false" customHeight="false" outlineLevel="0" collapsed="false">
      <c r="A6851" s="0" t="n">
        <v>18138443</v>
      </c>
      <c r="B6851" s="0" t="s">
        <v>15057</v>
      </c>
      <c r="C6851" s="0" t="n">
        <v>1</v>
      </c>
      <c r="D6851" s="0" t="s">
        <v>6924</v>
      </c>
      <c r="E6851" s="0" t="s">
        <v>15058</v>
      </c>
      <c r="F6851" s="0" t="s">
        <v>14908</v>
      </c>
      <c r="G6851" s="0" t="s">
        <v>14909</v>
      </c>
      <c r="H6851" s="0" t="s">
        <v>15059</v>
      </c>
      <c r="I6851" s="0" t="s">
        <v>2123</v>
      </c>
      <c r="J6851" s="0" t="s">
        <v>46</v>
      </c>
      <c r="K6851" s="0" t="s">
        <v>46</v>
      </c>
      <c r="L6851" s="0" t="s">
        <v>47</v>
      </c>
      <c r="M6851" s="0" t="s">
        <v>47</v>
      </c>
      <c r="N6851" s="0" t="n">
        <v>3</v>
      </c>
      <c r="O6851" s="0" t="n">
        <v>420</v>
      </c>
      <c r="P6851" s="0" t="n">
        <v>1800</v>
      </c>
      <c r="Q6851" s="0" t="n">
        <v>4.2</v>
      </c>
      <c r="R6851" s="0" t="str">
        <f aca="false">INDEX(Lookup!$B$4:$B$18,MATCH(C6851,Lookup!$A$4:$A$18,0))</f>
        <v>India</v>
      </c>
      <c r="S6851" s="20" t="n">
        <f aca="false">INDEX(Lookup!$D$4:$D$18,MATCH(C6851,Lookup!$A$4:$A$18,0))</f>
        <v>0.012</v>
      </c>
      <c r="T6851" s="21" t="n">
        <f aca="false">ROUND(P6851*S6851,2)</f>
        <v>21.6</v>
      </c>
      <c r="U6851" s="21" t="n">
        <f aca="false">IF(T6851&lt;=10,1,IF(T6851&lt;=20,2,IF(T6851&lt;=30,3,IF(T6851&lt;=40,4,IF(T6851&lt;=50,5,IF(T6851&lt;=100,6,IF(T6851&lt;=250,7,8)))))))</f>
        <v>3</v>
      </c>
      <c r="V6851" s="21" t="n">
        <f aca="false">IF(AND(OR(Dashboard!$T$3="All",R6851=Dashboard!$T$3),OR(Dashboard!$T$4="All",D6851=Dashboard!$T$4)),1,0)</f>
        <v>1</v>
      </c>
      <c r="W6851" s="21" t="n">
        <f aca="false">IF(V6851=1,T6851+ROW()/10000000,0)</f>
        <v>21.6006851</v>
      </c>
    </row>
    <row r="6852" customFormat="false" ht="15" hidden="false" customHeight="false" outlineLevel="0" collapsed="false">
      <c r="A6852" s="0" t="n">
        <v>313269</v>
      </c>
      <c r="B6852" s="0" t="s">
        <v>15060</v>
      </c>
      <c r="C6852" s="0" t="n">
        <v>1</v>
      </c>
      <c r="D6852" s="0" t="s">
        <v>6924</v>
      </c>
      <c r="E6852" s="0" t="s">
        <v>15061</v>
      </c>
      <c r="F6852" s="0" t="s">
        <v>14908</v>
      </c>
      <c r="G6852" s="0" t="s">
        <v>14909</v>
      </c>
      <c r="H6852" s="0" t="s">
        <v>2210</v>
      </c>
      <c r="I6852" s="0" t="s">
        <v>2123</v>
      </c>
      <c r="J6852" s="0" t="s">
        <v>46</v>
      </c>
      <c r="K6852" s="0" t="s">
        <v>46</v>
      </c>
      <c r="L6852" s="0" t="s">
        <v>47</v>
      </c>
      <c r="M6852" s="0" t="s">
        <v>47</v>
      </c>
      <c r="N6852" s="0" t="n">
        <v>2</v>
      </c>
      <c r="O6852" s="0" t="n">
        <v>647</v>
      </c>
      <c r="P6852" s="0" t="n">
        <v>900</v>
      </c>
      <c r="Q6852" s="0" t="n">
        <v>4.1</v>
      </c>
      <c r="R6852" s="0" t="str">
        <f aca="false">INDEX(Lookup!$B$4:$B$18,MATCH(C6852,Lookup!$A$4:$A$18,0))</f>
        <v>India</v>
      </c>
      <c r="S6852" s="20" t="n">
        <f aca="false">INDEX(Lookup!$D$4:$D$18,MATCH(C6852,Lookup!$A$4:$A$18,0))</f>
        <v>0.012</v>
      </c>
      <c r="T6852" s="21" t="n">
        <f aca="false">ROUND(P6852*S6852,2)</f>
        <v>10.8</v>
      </c>
      <c r="U6852" s="21" t="n">
        <f aca="false">IF(T6852&lt;=10,1,IF(T6852&lt;=20,2,IF(T6852&lt;=30,3,IF(T6852&lt;=40,4,IF(T6852&lt;=50,5,IF(T6852&lt;=100,6,IF(T6852&lt;=250,7,8)))))))</f>
        <v>2</v>
      </c>
      <c r="V6852" s="21" t="n">
        <f aca="false">IF(AND(OR(Dashboard!$T$3="All",R6852=Dashboard!$T$3),OR(Dashboard!$T$4="All",D6852=Dashboard!$T$4)),1,0)</f>
        <v>1</v>
      </c>
      <c r="W6852" s="21" t="n">
        <f aca="false">IF(V6852=1,T6852+ROW()/10000000,0)</f>
        <v>10.8006852</v>
      </c>
    </row>
    <row r="6853" customFormat="false" ht="15" hidden="false" customHeight="false" outlineLevel="0" collapsed="false">
      <c r="A6853" s="0" t="n">
        <v>18428536</v>
      </c>
      <c r="B6853" s="0" t="s">
        <v>15062</v>
      </c>
      <c r="C6853" s="0" t="n">
        <v>1</v>
      </c>
      <c r="D6853" s="0" t="s">
        <v>6924</v>
      </c>
      <c r="E6853" s="0" t="s">
        <v>15063</v>
      </c>
      <c r="F6853" s="0" t="s">
        <v>15064</v>
      </c>
      <c r="G6853" s="0" t="s">
        <v>15065</v>
      </c>
      <c r="H6853" s="0" t="s">
        <v>402</v>
      </c>
      <c r="I6853" s="0" t="s">
        <v>2123</v>
      </c>
      <c r="J6853" s="0" t="s">
        <v>47</v>
      </c>
      <c r="K6853" s="0" t="s">
        <v>46</v>
      </c>
      <c r="L6853" s="0" t="s">
        <v>47</v>
      </c>
      <c r="M6853" s="0" t="s">
        <v>47</v>
      </c>
      <c r="N6853" s="0" t="n">
        <v>1</v>
      </c>
      <c r="O6853" s="0" t="n">
        <v>6</v>
      </c>
      <c r="P6853" s="0" t="n">
        <v>200</v>
      </c>
      <c r="Q6853" s="0" t="n">
        <v>2.7</v>
      </c>
      <c r="R6853" s="0" t="str">
        <f aca="false">INDEX(Lookup!$B$4:$B$18,MATCH(C6853,Lookup!$A$4:$A$18,0))</f>
        <v>India</v>
      </c>
      <c r="S6853" s="20" t="n">
        <f aca="false">INDEX(Lookup!$D$4:$D$18,MATCH(C6853,Lookup!$A$4:$A$18,0))</f>
        <v>0.012</v>
      </c>
      <c r="T6853" s="21" t="n">
        <f aca="false">ROUND(P6853*S6853,2)</f>
        <v>2.4</v>
      </c>
      <c r="U6853" s="21" t="n">
        <f aca="false">IF(T6853&lt;=10,1,IF(T6853&lt;=20,2,IF(T6853&lt;=30,3,IF(T6853&lt;=40,4,IF(T6853&lt;=50,5,IF(T6853&lt;=100,6,IF(T6853&lt;=250,7,8)))))))</f>
        <v>1</v>
      </c>
      <c r="V6853" s="21" t="n">
        <f aca="false">IF(AND(OR(Dashboard!$T$3="All",R6853=Dashboard!$T$3),OR(Dashboard!$T$4="All",D6853=Dashboard!$T$4)),1,0)</f>
        <v>1</v>
      </c>
      <c r="W6853" s="21" t="n">
        <f aca="false">IF(V6853=1,T6853+ROW()/10000000,0)</f>
        <v>2.4006853</v>
      </c>
    </row>
    <row r="6854" customFormat="false" ht="15" hidden="false" customHeight="false" outlineLevel="0" collapsed="false">
      <c r="A6854" s="0" t="n">
        <v>300231</v>
      </c>
      <c r="B6854" s="0" t="s">
        <v>15066</v>
      </c>
      <c r="C6854" s="0" t="n">
        <v>1</v>
      </c>
      <c r="D6854" s="0" t="s">
        <v>6924</v>
      </c>
      <c r="E6854" s="0" t="s">
        <v>15067</v>
      </c>
      <c r="F6854" s="0" t="s">
        <v>15064</v>
      </c>
      <c r="G6854" s="0" t="s">
        <v>15065</v>
      </c>
      <c r="H6854" s="0" t="s">
        <v>3243</v>
      </c>
      <c r="I6854" s="0" t="s">
        <v>2123</v>
      </c>
      <c r="J6854" s="0" t="s">
        <v>47</v>
      </c>
      <c r="K6854" s="0" t="s">
        <v>47</v>
      </c>
      <c r="L6854" s="0" t="s">
        <v>47</v>
      </c>
      <c r="M6854" s="0" t="s">
        <v>47</v>
      </c>
      <c r="N6854" s="0" t="n">
        <v>1</v>
      </c>
      <c r="O6854" s="0" t="n">
        <v>14</v>
      </c>
      <c r="P6854" s="0" t="n">
        <v>100</v>
      </c>
      <c r="Q6854" s="0" t="n">
        <v>2.8</v>
      </c>
      <c r="R6854" s="0" t="str">
        <f aca="false">INDEX(Lookup!$B$4:$B$18,MATCH(C6854,Lookup!$A$4:$A$18,0))</f>
        <v>India</v>
      </c>
      <c r="S6854" s="20" t="n">
        <f aca="false">INDEX(Lookup!$D$4:$D$18,MATCH(C6854,Lookup!$A$4:$A$18,0))</f>
        <v>0.012</v>
      </c>
      <c r="T6854" s="21" t="n">
        <f aca="false">ROUND(P6854*S6854,2)</f>
        <v>1.2</v>
      </c>
      <c r="U6854" s="21" t="n">
        <f aca="false">IF(T6854&lt;=10,1,IF(T6854&lt;=20,2,IF(T6854&lt;=30,3,IF(T6854&lt;=40,4,IF(T6854&lt;=50,5,IF(T6854&lt;=100,6,IF(T6854&lt;=250,7,8)))))))</f>
        <v>1</v>
      </c>
      <c r="V6854" s="21" t="n">
        <f aca="false">IF(AND(OR(Dashboard!$T$3="All",R6854=Dashboard!$T$3),OR(Dashboard!$T$4="All",D6854=Dashboard!$T$4)),1,0)</f>
        <v>1</v>
      </c>
      <c r="W6854" s="21" t="n">
        <f aca="false">IF(V6854=1,T6854+ROW()/10000000,0)</f>
        <v>1.2006854</v>
      </c>
    </row>
    <row r="6855" customFormat="false" ht="15" hidden="false" customHeight="false" outlineLevel="0" collapsed="false">
      <c r="A6855" s="0" t="n">
        <v>300236</v>
      </c>
      <c r="B6855" s="0" t="s">
        <v>15068</v>
      </c>
      <c r="C6855" s="0" t="n">
        <v>1</v>
      </c>
      <c r="D6855" s="0" t="s">
        <v>6924</v>
      </c>
      <c r="E6855" s="0" t="s">
        <v>15069</v>
      </c>
      <c r="F6855" s="0" t="s">
        <v>15064</v>
      </c>
      <c r="G6855" s="0" t="s">
        <v>15065</v>
      </c>
      <c r="H6855" s="0" t="s">
        <v>15070</v>
      </c>
      <c r="I6855" s="0" t="s">
        <v>2123</v>
      </c>
      <c r="J6855" s="0" t="s">
        <v>47</v>
      </c>
      <c r="K6855" s="0" t="s">
        <v>47</v>
      </c>
      <c r="L6855" s="0" t="s">
        <v>47</v>
      </c>
      <c r="M6855" s="0" t="s">
        <v>47</v>
      </c>
      <c r="N6855" s="0" t="n">
        <v>1</v>
      </c>
      <c r="O6855" s="0" t="n">
        <v>16</v>
      </c>
      <c r="P6855" s="0" t="n">
        <v>350</v>
      </c>
      <c r="Q6855" s="0" t="n">
        <v>2.7</v>
      </c>
      <c r="R6855" s="0" t="str">
        <f aca="false">INDEX(Lookup!$B$4:$B$18,MATCH(C6855,Lookup!$A$4:$A$18,0))</f>
        <v>India</v>
      </c>
      <c r="S6855" s="20" t="n">
        <f aca="false">INDEX(Lookup!$D$4:$D$18,MATCH(C6855,Lookup!$A$4:$A$18,0))</f>
        <v>0.012</v>
      </c>
      <c r="T6855" s="21" t="n">
        <f aca="false">ROUND(P6855*S6855,2)</f>
        <v>4.2</v>
      </c>
      <c r="U6855" s="21" t="n">
        <f aca="false">IF(T6855&lt;=10,1,IF(T6855&lt;=20,2,IF(T6855&lt;=30,3,IF(T6855&lt;=40,4,IF(T6855&lt;=50,5,IF(T6855&lt;=100,6,IF(T6855&lt;=250,7,8)))))))</f>
        <v>1</v>
      </c>
      <c r="V6855" s="21" t="n">
        <f aca="false">IF(AND(OR(Dashboard!$T$3="All",R6855=Dashboard!$T$3),OR(Dashboard!$T$4="All",D6855=Dashboard!$T$4)),1,0)</f>
        <v>1</v>
      </c>
      <c r="W6855" s="21" t="n">
        <f aca="false">IF(V6855=1,T6855+ROW()/10000000,0)</f>
        <v>4.2006855</v>
      </c>
    </row>
    <row r="6856" customFormat="false" ht="15" hidden="false" customHeight="false" outlineLevel="0" collapsed="false">
      <c r="A6856" s="0" t="n">
        <v>18303837</v>
      </c>
      <c r="B6856" s="0" t="s">
        <v>15071</v>
      </c>
      <c r="C6856" s="0" t="n">
        <v>1</v>
      </c>
      <c r="D6856" s="0" t="s">
        <v>6924</v>
      </c>
      <c r="E6856" s="0" t="s">
        <v>15072</v>
      </c>
      <c r="F6856" s="0" t="s">
        <v>15064</v>
      </c>
      <c r="G6856" s="0" t="s">
        <v>15065</v>
      </c>
      <c r="H6856" s="0" t="s">
        <v>3392</v>
      </c>
      <c r="I6856" s="0" t="s">
        <v>2123</v>
      </c>
      <c r="J6856" s="0" t="s">
        <v>47</v>
      </c>
      <c r="K6856" s="0" t="s">
        <v>46</v>
      </c>
      <c r="L6856" s="0" t="s">
        <v>47</v>
      </c>
      <c r="M6856" s="0" t="s">
        <v>47</v>
      </c>
      <c r="N6856" s="0" t="n">
        <v>2</v>
      </c>
      <c r="O6856" s="0" t="n">
        <v>4</v>
      </c>
      <c r="P6856" s="0" t="n">
        <v>500</v>
      </c>
      <c r="Q6856" s="0" t="n">
        <v>2.7</v>
      </c>
      <c r="R6856" s="0" t="str">
        <f aca="false">INDEX(Lookup!$B$4:$B$18,MATCH(C6856,Lookup!$A$4:$A$18,0))</f>
        <v>India</v>
      </c>
      <c r="S6856" s="20" t="n">
        <f aca="false">INDEX(Lookup!$D$4:$D$18,MATCH(C6856,Lookup!$A$4:$A$18,0))</f>
        <v>0.012</v>
      </c>
      <c r="T6856" s="21" t="n">
        <f aca="false">ROUND(P6856*S6856,2)</f>
        <v>6</v>
      </c>
      <c r="U6856" s="21" t="n">
        <f aca="false">IF(T6856&lt;=10,1,IF(T6856&lt;=20,2,IF(T6856&lt;=30,3,IF(T6856&lt;=40,4,IF(T6856&lt;=50,5,IF(T6856&lt;=100,6,IF(T6856&lt;=250,7,8)))))))</f>
        <v>1</v>
      </c>
      <c r="V6856" s="21" t="n">
        <f aca="false">IF(AND(OR(Dashboard!$T$3="All",R6856=Dashboard!$T$3),OR(Dashboard!$T$4="All",D6856=Dashboard!$T$4)),1,0)</f>
        <v>1</v>
      </c>
      <c r="W6856" s="21" t="n">
        <f aca="false">IF(V6856=1,T6856+ROW()/10000000,0)</f>
        <v>6.0006856</v>
      </c>
    </row>
    <row r="6857" customFormat="false" ht="15" hidden="false" customHeight="false" outlineLevel="0" collapsed="false">
      <c r="A6857" s="0" t="n">
        <v>312827</v>
      </c>
      <c r="B6857" s="0" t="s">
        <v>15073</v>
      </c>
      <c r="C6857" s="0" t="n">
        <v>1</v>
      </c>
      <c r="D6857" s="0" t="s">
        <v>6924</v>
      </c>
      <c r="E6857" s="0" t="s">
        <v>15074</v>
      </c>
      <c r="F6857" s="0" t="s">
        <v>15064</v>
      </c>
      <c r="G6857" s="0" t="s">
        <v>15065</v>
      </c>
      <c r="H6857" s="0" t="s">
        <v>2122</v>
      </c>
      <c r="I6857" s="0" t="s">
        <v>2123</v>
      </c>
      <c r="J6857" s="0" t="s">
        <v>47</v>
      </c>
      <c r="K6857" s="0" t="s">
        <v>46</v>
      </c>
      <c r="L6857" s="0" t="s">
        <v>47</v>
      </c>
      <c r="M6857" s="0" t="s">
        <v>47</v>
      </c>
      <c r="N6857" s="0" t="n">
        <v>1</v>
      </c>
      <c r="O6857" s="0" t="n">
        <v>5</v>
      </c>
      <c r="P6857" s="0" t="n">
        <v>350</v>
      </c>
      <c r="Q6857" s="0" t="n">
        <v>2.8</v>
      </c>
      <c r="R6857" s="0" t="str">
        <f aca="false">INDEX(Lookup!$B$4:$B$18,MATCH(C6857,Lookup!$A$4:$A$18,0))</f>
        <v>India</v>
      </c>
      <c r="S6857" s="20" t="n">
        <f aca="false">INDEX(Lookup!$D$4:$D$18,MATCH(C6857,Lookup!$A$4:$A$18,0))</f>
        <v>0.012</v>
      </c>
      <c r="T6857" s="21" t="n">
        <f aca="false">ROUND(P6857*S6857,2)</f>
        <v>4.2</v>
      </c>
      <c r="U6857" s="21" t="n">
        <f aca="false">IF(T6857&lt;=10,1,IF(T6857&lt;=20,2,IF(T6857&lt;=30,3,IF(T6857&lt;=40,4,IF(T6857&lt;=50,5,IF(T6857&lt;=100,6,IF(T6857&lt;=250,7,8)))))))</f>
        <v>1</v>
      </c>
      <c r="V6857" s="21" t="n">
        <f aca="false">IF(AND(OR(Dashboard!$T$3="All",R6857=Dashboard!$T$3),OR(Dashboard!$T$4="All",D6857=Dashboard!$T$4)),1,0)</f>
        <v>1</v>
      </c>
      <c r="W6857" s="21" t="n">
        <f aca="false">IF(V6857=1,T6857+ROW()/10000000,0)</f>
        <v>4.2006857</v>
      </c>
    </row>
    <row r="6858" customFormat="false" ht="15" hidden="false" customHeight="false" outlineLevel="0" collapsed="false">
      <c r="A6858" s="0" t="n">
        <v>302326</v>
      </c>
      <c r="B6858" s="0" t="s">
        <v>11326</v>
      </c>
      <c r="C6858" s="0" t="n">
        <v>1</v>
      </c>
      <c r="D6858" s="0" t="s">
        <v>6924</v>
      </c>
      <c r="E6858" s="0" t="s">
        <v>15075</v>
      </c>
      <c r="F6858" s="0" t="s">
        <v>15064</v>
      </c>
      <c r="G6858" s="0" t="s">
        <v>15065</v>
      </c>
      <c r="H6858" s="0" t="s">
        <v>402</v>
      </c>
      <c r="I6858" s="0" t="s">
        <v>2123</v>
      </c>
      <c r="J6858" s="0" t="s">
        <v>47</v>
      </c>
      <c r="K6858" s="0" t="s">
        <v>47</v>
      </c>
      <c r="L6858" s="0" t="s">
        <v>47</v>
      </c>
      <c r="M6858" s="0" t="s">
        <v>47</v>
      </c>
      <c r="N6858" s="0" t="n">
        <v>1</v>
      </c>
      <c r="O6858" s="0" t="n">
        <v>16</v>
      </c>
      <c r="P6858" s="0" t="n">
        <v>300</v>
      </c>
      <c r="Q6858" s="0" t="n">
        <v>2.7</v>
      </c>
      <c r="R6858" s="0" t="str">
        <f aca="false">INDEX(Lookup!$B$4:$B$18,MATCH(C6858,Lookup!$A$4:$A$18,0))</f>
        <v>India</v>
      </c>
      <c r="S6858" s="20" t="n">
        <f aca="false">INDEX(Lookup!$D$4:$D$18,MATCH(C6858,Lookup!$A$4:$A$18,0))</f>
        <v>0.012</v>
      </c>
      <c r="T6858" s="21" t="n">
        <f aca="false">ROUND(P6858*S6858,2)</f>
        <v>3.6</v>
      </c>
      <c r="U6858" s="21" t="n">
        <f aca="false">IF(T6858&lt;=10,1,IF(T6858&lt;=20,2,IF(T6858&lt;=30,3,IF(T6858&lt;=40,4,IF(T6858&lt;=50,5,IF(T6858&lt;=100,6,IF(T6858&lt;=250,7,8)))))))</f>
        <v>1</v>
      </c>
      <c r="V6858" s="21" t="n">
        <f aca="false">IF(AND(OR(Dashboard!$T$3="All",R6858=Dashboard!$T$3),OR(Dashboard!$T$4="All",D6858=Dashboard!$T$4)),1,0)</f>
        <v>1</v>
      </c>
      <c r="W6858" s="21" t="n">
        <f aca="false">IF(V6858=1,T6858+ROW()/10000000,0)</f>
        <v>3.6006858</v>
      </c>
    </row>
    <row r="6859" customFormat="false" ht="15" hidden="false" customHeight="false" outlineLevel="0" collapsed="false">
      <c r="A6859" s="0" t="n">
        <v>300235</v>
      </c>
      <c r="B6859" s="0" t="s">
        <v>15076</v>
      </c>
      <c r="C6859" s="0" t="n">
        <v>1</v>
      </c>
      <c r="D6859" s="0" t="s">
        <v>6924</v>
      </c>
      <c r="E6859" s="0" t="s">
        <v>15077</v>
      </c>
      <c r="F6859" s="0" t="s">
        <v>15064</v>
      </c>
      <c r="G6859" s="0" t="s">
        <v>15065</v>
      </c>
      <c r="H6859" s="0" t="s">
        <v>4594</v>
      </c>
      <c r="I6859" s="0" t="s">
        <v>2123</v>
      </c>
      <c r="J6859" s="0" t="s">
        <v>47</v>
      </c>
      <c r="K6859" s="0" t="s">
        <v>47</v>
      </c>
      <c r="L6859" s="0" t="s">
        <v>47</v>
      </c>
      <c r="M6859" s="0" t="s">
        <v>47</v>
      </c>
      <c r="N6859" s="0" t="n">
        <v>1</v>
      </c>
      <c r="O6859" s="0" t="n">
        <v>17</v>
      </c>
      <c r="P6859" s="0" t="n">
        <v>100</v>
      </c>
      <c r="Q6859" s="0" t="n">
        <v>2.7</v>
      </c>
      <c r="R6859" s="0" t="str">
        <f aca="false">INDEX(Lookup!$B$4:$B$18,MATCH(C6859,Lookup!$A$4:$A$18,0))</f>
        <v>India</v>
      </c>
      <c r="S6859" s="20" t="n">
        <f aca="false">INDEX(Lookup!$D$4:$D$18,MATCH(C6859,Lookup!$A$4:$A$18,0))</f>
        <v>0.012</v>
      </c>
      <c r="T6859" s="21" t="n">
        <f aca="false">ROUND(P6859*S6859,2)</f>
        <v>1.2</v>
      </c>
      <c r="U6859" s="21" t="n">
        <f aca="false">IF(T6859&lt;=10,1,IF(T6859&lt;=20,2,IF(T6859&lt;=30,3,IF(T6859&lt;=40,4,IF(T6859&lt;=50,5,IF(T6859&lt;=100,6,IF(T6859&lt;=250,7,8)))))))</f>
        <v>1</v>
      </c>
      <c r="V6859" s="21" t="n">
        <f aca="false">IF(AND(OR(Dashboard!$T$3="All",R6859=Dashboard!$T$3),OR(Dashboard!$T$4="All",D6859=Dashboard!$T$4)),1,0)</f>
        <v>1</v>
      </c>
      <c r="W6859" s="21" t="n">
        <f aca="false">IF(V6859=1,T6859+ROW()/10000000,0)</f>
        <v>1.2006859</v>
      </c>
    </row>
    <row r="6860" customFormat="false" ht="15" hidden="false" customHeight="false" outlineLevel="0" collapsed="false">
      <c r="A6860" s="0" t="n">
        <v>309192</v>
      </c>
      <c r="B6860" s="0" t="s">
        <v>6881</v>
      </c>
      <c r="C6860" s="0" t="n">
        <v>1</v>
      </c>
      <c r="D6860" s="0" t="s">
        <v>6924</v>
      </c>
      <c r="E6860" s="0" t="s">
        <v>15078</v>
      </c>
      <c r="F6860" s="0" t="s">
        <v>15064</v>
      </c>
      <c r="G6860" s="0" t="s">
        <v>15065</v>
      </c>
      <c r="H6860" s="0" t="s">
        <v>2868</v>
      </c>
      <c r="I6860" s="0" t="s">
        <v>2123</v>
      </c>
      <c r="J6860" s="0" t="s">
        <v>47</v>
      </c>
      <c r="K6860" s="0" t="s">
        <v>47</v>
      </c>
      <c r="L6860" s="0" t="s">
        <v>47</v>
      </c>
      <c r="M6860" s="0" t="s">
        <v>47</v>
      </c>
      <c r="N6860" s="0" t="n">
        <v>1</v>
      </c>
      <c r="O6860" s="0" t="n">
        <v>12</v>
      </c>
      <c r="P6860" s="0" t="n">
        <v>450</v>
      </c>
      <c r="Q6860" s="0" t="n">
        <v>3.1</v>
      </c>
      <c r="R6860" s="0" t="str">
        <f aca="false">INDEX(Lookup!$B$4:$B$18,MATCH(C6860,Lookup!$A$4:$A$18,0))</f>
        <v>India</v>
      </c>
      <c r="S6860" s="20" t="n">
        <f aca="false">INDEX(Lookup!$D$4:$D$18,MATCH(C6860,Lookup!$A$4:$A$18,0))</f>
        <v>0.012</v>
      </c>
      <c r="T6860" s="21" t="n">
        <f aca="false">ROUND(P6860*S6860,2)</f>
        <v>5.4</v>
      </c>
      <c r="U6860" s="21" t="n">
        <f aca="false">IF(T6860&lt;=10,1,IF(T6860&lt;=20,2,IF(T6860&lt;=30,3,IF(T6860&lt;=40,4,IF(T6860&lt;=50,5,IF(T6860&lt;=100,6,IF(T6860&lt;=250,7,8)))))))</f>
        <v>1</v>
      </c>
      <c r="V6860" s="21" t="n">
        <f aca="false">IF(AND(OR(Dashboard!$T$3="All",R6860=Dashboard!$T$3),OR(Dashboard!$T$4="All",D6860=Dashboard!$T$4)),1,0)</f>
        <v>1</v>
      </c>
      <c r="W6860" s="21" t="n">
        <f aca="false">IF(V6860=1,T6860+ROW()/10000000,0)</f>
        <v>5.400686</v>
      </c>
    </row>
    <row r="6861" customFormat="false" ht="15" hidden="false" customHeight="false" outlineLevel="0" collapsed="false">
      <c r="A6861" s="0" t="n">
        <v>2201</v>
      </c>
      <c r="B6861" s="0" t="s">
        <v>13501</v>
      </c>
      <c r="C6861" s="0" t="n">
        <v>1</v>
      </c>
      <c r="D6861" s="0" t="s">
        <v>6924</v>
      </c>
      <c r="E6861" s="0" t="s">
        <v>15079</v>
      </c>
      <c r="F6861" s="0" t="s">
        <v>15064</v>
      </c>
      <c r="G6861" s="0" t="s">
        <v>15065</v>
      </c>
      <c r="H6861" s="0" t="s">
        <v>2122</v>
      </c>
      <c r="I6861" s="0" t="s">
        <v>2123</v>
      </c>
      <c r="J6861" s="0" t="s">
        <v>47</v>
      </c>
      <c r="K6861" s="0" t="s">
        <v>47</v>
      </c>
      <c r="L6861" s="0" t="s">
        <v>47</v>
      </c>
      <c r="M6861" s="0" t="s">
        <v>47</v>
      </c>
      <c r="N6861" s="0" t="n">
        <v>3</v>
      </c>
      <c r="O6861" s="0" t="n">
        <v>13</v>
      </c>
      <c r="P6861" s="0" t="n">
        <v>1000</v>
      </c>
      <c r="Q6861" s="0" t="n">
        <v>2.9</v>
      </c>
      <c r="R6861" s="0" t="str">
        <f aca="false">INDEX(Lookup!$B$4:$B$18,MATCH(C6861,Lookup!$A$4:$A$18,0))</f>
        <v>India</v>
      </c>
      <c r="S6861" s="20" t="n">
        <f aca="false">INDEX(Lookup!$D$4:$D$18,MATCH(C6861,Lookup!$A$4:$A$18,0))</f>
        <v>0.012</v>
      </c>
      <c r="T6861" s="21" t="n">
        <f aca="false">ROUND(P6861*S6861,2)</f>
        <v>12</v>
      </c>
      <c r="U6861" s="21" t="n">
        <f aca="false">IF(T6861&lt;=10,1,IF(T6861&lt;=20,2,IF(T6861&lt;=30,3,IF(T6861&lt;=40,4,IF(T6861&lt;=50,5,IF(T6861&lt;=100,6,IF(T6861&lt;=250,7,8)))))))</f>
        <v>2</v>
      </c>
      <c r="V6861" s="21" t="n">
        <f aca="false">IF(AND(OR(Dashboard!$T$3="All",R6861=Dashboard!$T$3),OR(Dashboard!$T$4="All",D6861=Dashboard!$T$4)),1,0)</f>
        <v>1</v>
      </c>
      <c r="W6861" s="21" t="n">
        <f aca="false">IF(V6861=1,T6861+ROW()/10000000,0)</f>
        <v>12.0006861</v>
      </c>
    </row>
    <row r="6862" customFormat="false" ht="15" hidden="false" customHeight="false" outlineLevel="0" collapsed="false">
      <c r="A6862" s="0" t="n">
        <v>18355141</v>
      </c>
      <c r="B6862" s="0" t="s">
        <v>15080</v>
      </c>
      <c r="C6862" s="0" t="n">
        <v>1</v>
      </c>
      <c r="D6862" s="0" t="s">
        <v>6924</v>
      </c>
      <c r="E6862" s="0" t="s">
        <v>15081</v>
      </c>
      <c r="F6862" s="0" t="s">
        <v>15064</v>
      </c>
      <c r="G6862" s="0" t="s">
        <v>15065</v>
      </c>
      <c r="H6862" s="0" t="s">
        <v>3356</v>
      </c>
      <c r="I6862" s="0" t="s">
        <v>2123</v>
      </c>
      <c r="J6862" s="0" t="s">
        <v>47</v>
      </c>
      <c r="K6862" s="0" t="s">
        <v>47</v>
      </c>
      <c r="L6862" s="0" t="s">
        <v>47</v>
      </c>
      <c r="M6862" s="0" t="s">
        <v>47</v>
      </c>
      <c r="N6862" s="0" t="n">
        <v>1</v>
      </c>
      <c r="O6862" s="0" t="n">
        <v>1</v>
      </c>
      <c r="P6862" s="0" t="n">
        <v>300</v>
      </c>
      <c r="Q6862" s="0" t="n">
        <v>1</v>
      </c>
      <c r="R6862" s="0" t="str">
        <f aca="false">INDEX(Lookup!$B$4:$B$18,MATCH(C6862,Lookup!$A$4:$A$18,0))</f>
        <v>India</v>
      </c>
      <c r="S6862" s="20" t="n">
        <f aca="false">INDEX(Lookup!$D$4:$D$18,MATCH(C6862,Lookup!$A$4:$A$18,0))</f>
        <v>0.012</v>
      </c>
      <c r="T6862" s="21" t="n">
        <f aca="false">ROUND(P6862*S6862,2)</f>
        <v>3.6</v>
      </c>
      <c r="U6862" s="21" t="n">
        <f aca="false">IF(T6862&lt;=10,1,IF(T6862&lt;=20,2,IF(T6862&lt;=30,3,IF(T6862&lt;=40,4,IF(T6862&lt;=50,5,IF(T6862&lt;=100,6,IF(T6862&lt;=250,7,8)))))))</f>
        <v>1</v>
      </c>
      <c r="V6862" s="21" t="n">
        <f aca="false">IF(AND(OR(Dashboard!$T$3="All",R6862=Dashboard!$T$3),OR(Dashboard!$T$4="All",D6862=Dashboard!$T$4)),1,0)</f>
        <v>1</v>
      </c>
      <c r="W6862" s="21" t="n">
        <f aca="false">IF(V6862=1,T6862+ROW()/10000000,0)</f>
        <v>3.6006862</v>
      </c>
    </row>
    <row r="6863" customFormat="false" ht="15" hidden="false" customHeight="false" outlineLevel="0" collapsed="false">
      <c r="A6863" s="0" t="n">
        <v>18408037</v>
      </c>
      <c r="B6863" s="0" t="s">
        <v>15082</v>
      </c>
      <c r="C6863" s="0" t="n">
        <v>1</v>
      </c>
      <c r="D6863" s="0" t="s">
        <v>6924</v>
      </c>
      <c r="E6863" s="0" t="s">
        <v>15083</v>
      </c>
      <c r="F6863" s="0" t="s">
        <v>15064</v>
      </c>
      <c r="G6863" s="0" t="s">
        <v>15065</v>
      </c>
      <c r="H6863" s="0" t="s">
        <v>2128</v>
      </c>
      <c r="I6863" s="0" t="s">
        <v>2123</v>
      </c>
      <c r="J6863" s="0" t="s">
        <v>47</v>
      </c>
      <c r="K6863" s="0" t="s">
        <v>47</v>
      </c>
      <c r="L6863" s="0" t="s">
        <v>47</v>
      </c>
      <c r="M6863" s="0" t="s">
        <v>47</v>
      </c>
      <c r="N6863" s="0" t="n">
        <v>1</v>
      </c>
      <c r="O6863" s="0" t="n">
        <v>1</v>
      </c>
      <c r="P6863" s="0" t="n">
        <v>200</v>
      </c>
      <c r="Q6863" s="0" t="n">
        <v>1</v>
      </c>
      <c r="R6863" s="0" t="str">
        <f aca="false">INDEX(Lookup!$B$4:$B$18,MATCH(C6863,Lookup!$A$4:$A$18,0))</f>
        <v>India</v>
      </c>
      <c r="S6863" s="20" t="n">
        <f aca="false">INDEX(Lookup!$D$4:$D$18,MATCH(C6863,Lookup!$A$4:$A$18,0))</f>
        <v>0.012</v>
      </c>
      <c r="T6863" s="21" t="n">
        <f aca="false">ROUND(P6863*S6863,2)</f>
        <v>2.4</v>
      </c>
      <c r="U6863" s="21" t="n">
        <f aca="false">IF(T6863&lt;=10,1,IF(T6863&lt;=20,2,IF(T6863&lt;=30,3,IF(T6863&lt;=40,4,IF(T6863&lt;=50,5,IF(T6863&lt;=100,6,IF(T6863&lt;=250,7,8)))))))</f>
        <v>1</v>
      </c>
      <c r="V6863" s="21" t="n">
        <f aca="false">IF(AND(OR(Dashboard!$T$3="All",R6863=Dashboard!$T$3),OR(Dashboard!$T$4="All",D6863=Dashboard!$T$4)),1,0)</f>
        <v>1</v>
      </c>
      <c r="W6863" s="21" t="n">
        <f aca="false">IF(V6863=1,T6863+ROW()/10000000,0)</f>
        <v>2.4006863</v>
      </c>
    </row>
    <row r="6864" customFormat="false" ht="15" hidden="false" customHeight="false" outlineLevel="0" collapsed="false">
      <c r="A6864" s="0" t="n">
        <v>18489533</v>
      </c>
      <c r="B6864" s="0" t="s">
        <v>15084</v>
      </c>
      <c r="C6864" s="0" t="n">
        <v>1</v>
      </c>
      <c r="D6864" s="0" t="s">
        <v>6924</v>
      </c>
      <c r="E6864" s="0" t="s">
        <v>15085</v>
      </c>
      <c r="F6864" s="0" t="s">
        <v>15064</v>
      </c>
      <c r="G6864" s="0" t="s">
        <v>15065</v>
      </c>
      <c r="H6864" s="0" t="s">
        <v>2359</v>
      </c>
      <c r="I6864" s="0" t="s">
        <v>2123</v>
      </c>
      <c r="J6864" s="0" t="s">
        <v>47</v>
      </c>
      <c r="K6864" s="0" t="s">
        <v>47</v>
      </c>
      <c r="L6864" s="0" t="s">
        <v>47</v>
      </c>
      <c r="M6864" s="0" t="s">
        <v>47</v>
      </c>
      <c r="N6864" s="0" t="n">
        <v>1</v>
      </c>
      <c r="O6864" s="0" t="n">
        <v>0</v>
      </c>
      <c r="P6864" s="0" t="n">
        <v>350</v>
      </c>
      <c r="Q6864" s="0" t="n">
        <v>1</v>
      </c>
      <c r="R6864" s="0" t="str">
        <f aca="false">INDEX(Lookup!$B$4:$B$18,MATCH(C6864,Lookup!$A$4:$A$18,0))</f>
        <v>India</v>
      </c>
      <c r="S6864" s="20" t="n">
        <f aca="false">INDEX(Lookup!$D$4:$D$18,MATCH(C6864,Lookup!$A$4:$A$18,0))</f>
        <v>0.012</v>
      </c>
      <c r="T6864" s="21" t="n">
        <f aca="false">ROUND(P6864*S6864,2)</f>
        <v>4.2</v>
      </c>
      <c r="U6864" s="21" t="n">
        <f aca="false">IF(T6864&lt;=10,1,IF(T6864&lt;=20,2,IF(T6864&lt;=30,3,IF(T6864&lt;=40,4,IF(T6864&lt;=50,5,IF(T6864&lt;=100,6,IF(T6864&lt;=250,7,8)))))))</f>
        <v>1</v>
      </c>
      <c r="V6864" s="21" t="n">
        <f aca="false">IF(AND(OR(Dashboard!$T$3="All",R6864=Dashboard!$T$3),OR(Dashboard!$T$4="All",D6864=Dashboard!$T$4)),1,0)</f>
        <v>1</v>
      </c>
      <c r="W6864" s="21" t="n">
        <f aca="false">IF(V6864=1,T6864+ROW()/10000000,0)</f>
        <v>4.2006864</v>
      </c>
    </row>
    <row r="6865" customFormat="false" ht="15" hidden="false" customHeight="false" outlineLevel="0" collapsed="false">
      <c r="A6865" s="0" t="n">
        <v>18471278</v>
      </c>
      <c r="B6865" s="0" t="s">
        <v>13489</v>
      </c>
      <c r="C6865" s="0" t="n">
        <v>1</v>
      </c>
      <c r="D6865" s="0" t="s">
        <v>6924</v>
      </c>
      <c r="E6865" s="0" t="s">
        <v>15086</v>
      </c>
      <c r="F6865" s="0" t="s">
        <v>15064</v>
      </c>
      <c r="G6865" s="0" t="s">
        <v>15065</v>
      </c>
      <c r="H6865" s="0" t="s">
        <v>13491</v>
      </c>
      <c r="I6865" s="0" t="s">
        <v>2123</v>
      </c>
      <c r="J6865" s="0" t="s">
        <v>47</v>
      </c>
      <c r="K6865" s="0" t="s">
        <v>47</v>
      </c>
      <c r="L6865" s="0" t="s">
        <v>47</v>
      </c>
      <c r="M6865" s="0" t="s">
        <v>47</v>
      </c>
      <c r="N6865" s="0" t="n">
        <v>1</v>
      </c>
      <c r="O6865" s="0" t="n">
        <v>0</v>
      </c>
      <c r="P6865" s="0" t="n">
        <v>200</v>
      </c>
      <c r="Q6865" s="0" t="n">
        <v>1</v>
      </c>
      <c r="R6865" s="0" t="str">
        <f aca="false">INDEX(Lookup!$B$4:$B$18,MATCH(C6865,Lookup!$A$4:$A$18,0))</f>
        <v>India</v>
      </c>
      <c r="S6865" s="20" t="n">
        <f aca="false">INDEX(Lookup!$D$4:$D$18,MATCH(C6865,Lookup!$A$4:$A$18,0))</f>
        <v>0.012</v>
      </c>
      <c r="T6865" s="21" t="n">
        <f aca="false">ROUND(P6865*S6865,2)</f>
        <v>2.4</v>
      </c>
      <c r="U6865" s="21" t="n">
        <f aca="false">IF(T6865&lt;=10,1,IF(T6865&lt;=20,2,IF(T6865&lt;=30,3,IF(T6865&lt;=40,4,IF(T6865&lt;=50,5,IF(T6865&lt;=100,6,IF(T6865&lt;=250,7,8)))))))</f>
        <v>1</v>
      </c>
      <c r="V6865" s="21" t="n">
        <f aca="false">IF(AND(OR(Dashboard!$T$3="All",R6865=Dashboard!$T$3),OR(Dashboard!$T$4="All",D6865=Dashboard!$T$4)),1,0)</f>
        <v>1</v>
      </c>
      <c r="W6865" s="21" t="n">
        <f aca="false">IF(V6865=1,T6865+ROW()/10000000,0)</f>
        <v>2.4006865</v>
      </c>
    </row>
    <row r="6866" customFormat="false" ht="15" hidden="false" customHeight="false" outlineLevel="0" collapsed="false">
      <c r="A6866" s="0" t="n">
        <v>18440160</v>
      </c>
      <c r="B6866" s="0" t="s">
        <v>15087</v>
      </c>
      <c r="C6866" s="0" t="n">
        <v>1</v>
      </c>
      <c r="D6866" s="0" t="s">
        <v>6924</v>
      </c>
      <c r="E6866" s="0" t="s">
        <v>15088</v>
      </c>
      <c r="F6866" s="0" t="s">
        <v>15064</v>
      </c>
      <c r="G6866" s="0" t="s">
        <v>15065</v>
      </c>
      <c r="H6866" s="0" t="s">
        <v>2122</v>
      </c>
      <c r="I6866" s="0" t="s">
        <v>2123</v>
      </c>
      <c r="J6866" s="0" t="s">
        <v>47</v>
      </c>
      <c r="K6866" s="0" t="s">
        <v>46</v>
      </c>
      <c r="L6866" s="0" t="s">
        <v>47</v>
      </c>
      <c r="M6866" s="0" t="s">
        <v>47</v>
      </c>
      <c r="N6866" s="0" t="n">
        <v>2</v>
      </c>
      <c r="O6866" s="0" t="n">
        <v>0</v>
      </c>
      <c r="P6866" s="0" t="n">
        <v>800</v>
      </c>
      <c r="Q6866" s="0" t="n">
        <v>1</v>
      </c>
      <c r="R6866" s="0" t="str">
        <f aca="false">INDEX(Lookup!$B$4:$B$18,MATCH(C6866,Lookup!$A$4:$A$18,0))</f>
        <v>India</v>
      </c>
      <c r="S6866" s="20" t="n">
        <f aca="false">INDEX(Lookup!$D$4:$D$18,MATCH(C6866,Lookup!$A$4:$A$18,0))</f>
        <v>0.012</v>
      </c>
      <c r="T6866" s="21" t="n">
        <f aca="false">ROUND(P6866*S6866,2)</f>
        <v>9.6</v>
      </c>
      <c r="U6866" s="21" t="n">
        <f aca="false">IF(T6866&lt;=10,1,IF(T6866&lt;=20,2,IF(T6866&lt;=30,3,IF(T6866&lt;=40,4,IF(T6866&lt;=50,5,IF(T6866&lt;=100,6,IF(T6866&lt;=250,7,8)))))))</f>
        <v>1</v>
      </c>
      <c r="V6866" s="21" t="n">
        <f aca="false">IF(AND(OR(Dashboard!$T$3="All",R6866=Dashboard!$T$3),OR(Dashboard!$T$4="All",D6866=Dashboard!$T$4)),1,0)</f>
        <v>1</v>
      </c>
      <c r="W6866" s="21" t="n">
        <f aca="false">IF(V6866=1,T6866+ROW()/10000000,0)</f>
        <v>9.6006866</v>
      </c>
    </row>
    <row r="6867" customFormat="false" ht="15" hidden="false" customHeight="false" outlineLevel="0" collapsed="false">
      <c r="A6867" s="0" t="n">
        <v>18354987</v>
      </c>
      <c r="B6867" s="0" t="s">
        <v>9014</v>
      </c>
      <c r="C6867" s="0" t="n">
        <v>1</v>
      </c>
      <c r="D6867" s="0" t="s">
        <v>6924</v>
      </c>
      <c r="E6867" s="0" t="s">
        <v>15089</v>
      </c>
      <c r="F6867" s="0" t="s">
        <v>15064</v>
      </c>
      <c r="G6867" s="0" t="s">
        <v>15065</v>
      </c>
      <c r="H6867" s="0" t="s">
        <v>2128</v>
      </c>
      <c r="I6867" s="0" t="s">
        <v>2123</v>
      </c>
      <c r="J6867" s="0" t="s">
        <v>47</v>
      </c>
      <c r="K6867" s="0" t="s">
        <v>47</v>
      </c>
      <c r="L6867" s="0" t="s">
        <v>47</v>
      </c>
      <c r="M6867" s="0" t="s">
        <v>47</v>
      </c>
      <c r="N6867" s="0" t="n">
        <v>1</v>
      </c>
      <c r="O6867" s="0" t="n">
        <v>0</v>
      </c>
      <c r="P6867" s="0" t="n">
        <v>350</v>
      </c>
      <c r="Q6867" s="0" t="n">
        <v>1</v>
      </c>
      <c r="R6867" s="0" t="str">
        <f aca="false">INDEX(Lookup!$B$4:$B$18,MATCH(C6867,Lookup!$A$4:$A$18,0))</f>
        <v>India</v>
      </c>
      <c r="S6867" s="20" t="n">
        <f aca="false">INDEX(Lookup!$D$4:$D$18,MATCH(C6867,Lookup!$A$4:$A$18,0))</f>
        <v>0.012</v>
      </c>
      <c r="T6867" s="21" t="n">
        <f aca="false">ROUND(P6867*S6867,2)</f>
        <v>4.2</v>
      </c>
      <c r="U6867" s="21" t="n">
        <f aca="false">IF(T6867&lt;=10,1,IF(T6867&lt;=20,2,IF(T6867&lt;=30,3,IF(T6867&lt;=40,4,IF(T6867&lt;=50,5,IF(T6867&lt;=100,6,IF(T6867&lt;=250,7,8)))))))</f>
        <v>1</v>
      </c>
      <c r="V6867" s="21" t="n">
        <f aca="false">IF(AND(OR(Dashboard!$T$3="All",R6867=Dashboard!$T$3),OR(Dashboard!$T$4="All",D6867=Dashboard!$T$4)),1,0)</f>
        <v>1</v>
      </c>
      <c r="W6867" s="21" t="n">
        <f aca="false">IF(V6867=1,T6867+ROW()/10000000,0)</f>
        <v>4.2006867</v>
      </c>
    </row>
    <row r="6868" customFormat="false" ht="15" hidden="false" customHeight="false" outlineLevel="0" collapsed="false">
      <c r="A6868" s="0" t="n">
        <v>302314</v>
      </c>
      <c r="B6868" s="0" t="s">
        <v>15090</v>
      </c>
      <c r="C6868" s="0" t="n">
        <v>1</v>
      </c>
      <c r="D6868" s="0" t="s">
        <v>6924</v>
      </c>
      <c r="E6868" s="0" t="s">
        <v>15075</v>
      </c>
      <c r="F6868" s="0" t="s">
        <v>15064</v>
      </c>
      <c r="G6868" s="0" t="s">
        <v>15065</v>
      </c>
      <c r="H6868" s="0" t="s">
        <v>2382</v>
      </c>
      <c r="I6868" s="0" t="s">
        <v>2123</v>
      </c>
      <c r="J6868" s="0" t="s">
        <v>47</v>
      </c>
      <c r="K6868" s="0" t="s">
        <v>47</v>
      </c>
      <c r="L6868" s="0" t="s">
        <v>47</v>
      </c>
      <c r="M6868" s="0" t="s">
        <v>47</v>
      </c>
      <c r="N6868" s="0" t="n">
        <v>1</v>
      </c>
      <c r="O6868" s="0" t="n">
        <v>3</v>
      </c>
      <c r="P6868" s="0" t="n">
        <v>150</v>
      </c>
      <c r="Q6868" s="0" t="n">
        <v>1</v>
      </c>
      <c r="R6868" s="0" t="str">
        <f aca="false">INDEX(Lookup!$B$4:$B$18,MATCH(C6868,Lookup!$A$4:$A$18,0))</f>
        <v>India</v>
      </c>
      <c r="S6868" s="20" t="n">
        <f aca="false">INDEX(Lookup!$D$4:$D$18,MATCH(C6868,Lookup!$A$4:$A$18,0))</f>
        <v>0.012</v>
      </c>
      <c r="T6868" s="21" t="n">
        <f aca="false">ROUND(P6868*S6868,2)</f>
        <v>1.8</v>
      </c>
      <c r="U6868" s="21" t="n">
        <f aca="false">IF(T6868&lt;=10,1,IF(T6868&lt;=20,2,IF(T6868&lt;=30,3,IF(T6868&lt;=40,4,IF(T6868&lt;=50,5,IF(T6868&lt;=100,6,IF(T6868&lt;=250,7,8)))))))</f>
        <v>1</v>
      </c>
      <c r="V6868" s="21" t="n">
        <f aca="false">IF(AND(OR(Dashboard!$T$3="All",R6868=Dashboard!$T$3),OR(Dashboard!$T$4="All",D6868=Dashboard!$T$4)),1,0)</f>
        <v>1</v>
      </c>
      <c r="W6868" s="21" t="n">
        <f aca="false">IF(V6868=1,T6868+ROW()/10000000,0)</f>
        <v>1.8006868</v>
      </c>
    </row>
    <row r="6869" customFormat="false" ht="15" hidden="false" customHeight="false" outlineLevel="0" collapsed="false">
      <c r="A6869" s="0" t="n">
        <v>18355145</v>
      </c>
      <c r="B6869" s="0" t="s">
        <v>15091</v>
      </c>
      <c r="C6869" s="0" t="n">
        <v>1</v>
      </c>
      <c r="D6869" s="0" t="s">
        <v>6924</v>
      </c>
      <c r="E6869" s="0" t="s">
        <v>15092</v>
      </c>
      <c r="F6869" s="0" t="s">
        <v>15064</v>
      </c>
      <c r="G6869" s="0" t="s">
        <v>15065</v>
      </c>
      <c r="H6869" s="0" t="s">
        <v>2128</v>
      </c>
      <c r="I6869" s="0" t="s">
        <v>2123</v>
      </c>
      <c r="J6869" s="0" t="s">
        <v>47</v>
      </c>
      <c r="K6869" s="0" t="s">
        <v>47</v>
      </c>
      <c r="L6869" s="0" t="s">
        <v>47</v>
      </c>
      <c r="M6869" s="0" t="s">
        <v>47</v>
      </c>
      <c r="N6869" s="0" t="n">
        <v>1</v>
      </c>
      <c r="O6869" s="0" t="n">
        <v>0</v>
      </c>
      <c r="P6869" s="0" t="n">
        <v>150</v>
      </c>
      <c r="Q6869" s="0" t="n">
        <v>1</v>
      </c>
      <c r="R6869" s="0" t="str">
        <f aca="false">INDEX(Lookup!$B$4:$B$18,MATCH(C6869,Lookup!$A$4:$A$18,0))</f>
        <v>India</v>
      </c>
      <c r="S6869" s="20" t="n">
        <f aca="false">INDEX(Lookup!$D$4:$D$18,MATCH(C6869,Lookup!$A$4:$A$18,0))</f>
        <v>0.012</v>
      </c>
      <c r="T6869" s="21" t="n">
        <f aca="false">ROUND(P6869*S6869,2)</f>
        <v>1.8</v>
      </c>
      <c r="U6869" s="21" t="n">
        <f aca="false">IF(T6869&lt;=10,1,IF(T6869&lt;=20,2,IF(T6869&lt;=30,3,IF(T6869&lt;=40,4,IF(T6869&lt;=50,5,IF(T6869&lt;=100,6,IF(T6869&lt;=250,7,8)))))))</f>
        <v>1</v>
      </c>
      <c r="V6869" s="21" t="n">
        <f aca="false">IF(AND(OR(Dashboard!$T$3="All",R6869=Dashboard!$T$3),OR(Dashboard!$T$4="All",D6869=Dashboard!$T$4)),1,0)</f>
        <v>1</v>
      </c>
      <c r="W6869" s="21" t="n">
        <f aca="false">IF(V6869=1,T6869+ROW()/10000000,0)</f>
        <v>1.8006869</v>
      </c>
    </row>
    <row r="6870" customFormat="false" ht="15" hidden="false" customHeight="false" outlineLevel="0" collapsed="false">
      <c r="A6870" s="0" t="n">
        <v>18355137</v>
      </c>
      <c r="B6870" s="0" t="s">
        <v>15093</v>
      </c>
      <c r="C6870" s="0" t="n">
        <v>1</v>
      </c>
      <c r="D6870" s="0" t="s">
        <v>6924</v>
      </c>
      <c r="E6870" s="0" t="s">
        <v>15094</v>
      </c>
      <c r="F6870" s="0" t="s">
        <v>15064</v>
      </c>
      <c r="G6870" s="0" t="s">
        <v>15065</v>
      </c>
      <c r="H6870" s="0" t="s">
        <v>2288</v>
      </c>
      <c r="I6870" s="0" t="s">
        <v>2123</v>
      </c>
      <c r="J6870" s="0" t="s">
        <v>47</v>
      </c>
      <c r="K6870" s="0" t="s">
        <v>47</v>
      </c>
      <c r="L6870" s="0" t="s">
        <v>47</v>
      </c>
      <c r="M6870" s="0" t="s">
        <v>47</v>
      </c>
      <c r="N6870" s="0" t="n">
        <v>1</v>
      </c>
      <c r="O6870" s="0" t="n">
        <v>0</v>
      </c>
      <c r="P6870" s="0" t="n">
        <v>200</v>
      </c>
      <c r="Q6870" s="0" t="n">
        <v>1</v>
      </c>
      <c r="R6870" s="0" t="str">
        <f aca="false">INDEX(Lookup!$B$4:$B$18,MATCH(C6870,Lookup!$A$4:$A$18,0))</f>
        <v>India</v>
      </c>
      <c r="S6870" s="20" t="n">
        <f aca="false">INDEX(Lookup!$D$4:$D$18,MATCH(C6870,Lookup!$A$4:$A$18,0))</f>
        <v>0.012</v>
      </c>
      <c r="T6870" s="21" t="n">
        <f aca="false">ROUND(P6870*S6870,2)</f>
        <v>2.4</v>
      </c>
      <c r="U6870" s="21" t="n">
        <f aca="false">IF(T6870&lt;=10,1,IF(T6870&lt;=20,2,IF(T6870&lt;=30,3,IF(T6870&lt;=40,4,IF(T6870&lt;=50,5,IF(T6870&lt;=100,6,IF(T6870&lt;=250,7,8)))))))</f>
        <v>1</v>
      </c>
      <c r="V6870" s="21" t="n">
        <f aca="false">IF(AND(OR(Dashboard!$T$3="All",R6870=Dashboard!$T$3),OR(Dashboard!$T$4="All",D6870=Dashboard!$T$4)),1,0)</f>
        <v>1</v>
      </c>
      <c r="W6870" s="21" t="n">
        <f aca="false">IF(V6870=1,T6870+ROW()/10000000,0)</f>
        <v>2.400687</v>
      </c>
    </row>
    <row r="6871" customFormat="false" ht="15" hidden="false" customHeight="false" outlineLevel="0" collapsed="false">
      <c r="A6871" s="0" t="n">
        <v>18489523</v>
      </c>
      <c r="B6871" s="0" t="s">
        <v>15095</v>
      </c>
      <c r="C6871" s="0" t="n">
        <v>1</v>
      </c>
      <c r="D6871" s="0" t="s">
        <v>6924</v>
      </c>
      <c r="E6871" s="0" t="s">
        <v>15096</v>
      </c>
      <c r="F6871" s="0" t="s">
        <v>15064</v>
      </c>
      <c r="G6871" s="0" t="s">
        <v>15065</v>
      </c>
      <c r="H6871" s="0" t="s">
        <v>3142</v>
      </c>
      <c r="I6871" s="0" t="s">
        <v>2123</v>
      </c>
      <c r="J6871" s="0" t="s">
        <v>47</v>
      </c>
      <c r="K6871" s="0" t="s">
        <v>47</v>
      </c>
      <c r="L6871" s="0" t="s">
        <v>47</v>
      </c>
      <c r="M6871" s="0" t="s">
        <v>47</v>
      </c>
      <c r="N6871" s="0" t="n">
        <v>1</v>
      </c>
      <c r="O6871" s="0" t="n">
        <v>0</v>
      </c>
      <c r="P6871" s="0" t="n">
        <v>300</v>
      </c>
      <c r="Q6871" s="0" t="n">
        <v>1</v>
      </c>
      <c r="R6871" s="0" t="str">
        <f aca="false">INDEX(Lookup!$B$4:$B$18,MATCH(C6871,Lookup!$A$4:$A$18,0))</f>
        <v>India</v>
      </c>
      <c r="S6871" s="20" t="n">
        <f aca="false">INDEX(Lookup!$D$4:$D$18,MATCH(C6871,Lookup!$A$4:$A$18,0))</f>
        <v>0.012</v>
      </c>
      <c r="T6871" s="21" t="n">
        <f aca="false">ROUND(P6871*S6871,2)</f>
        <v>3.6</v>
      </c>
      <c r="U6871" s="21" t="n">
        <f aca="false">IF(T6871&lt;=10,1,IF(T6871&lt;=20,2,IF(T6871&lt;=30,3,IF(T6871&lt;=40,4,IF(T6871&lt;=50,5,IF(T6871&lt;=100,6,IF(T6871&lt;=250,7,8)))))))</f>
        <v>1</v>
      </c>
      <c r="V6871" s="21" t="n">
        <f aca="false">IF(AND(OR(Dashboard!$T$3="All",R6871=Dashboard!$T$3),OR(Dashboard!$T$4="All",D6871=Dashboard!$T$4)),1,0)</f>
        <v>1</v>
      </c>
      <c r="W6871" s="21" t="n">
        <f aca="false">IF(V6871=1,T6871+ROW()/10000000,0)</f>
        <v>3.6006871</v>
      </c>
    </row>
    <row r="6872" customFormat="false" ht="15" hidden="false" customHeight="false" outlineLevel="0" collapsed="false">
      <c r="A6872" s="0" t="n">
        <v>18408066</v>
      </c>
      <c r="B6872" s="0" t="s">
        <v>8738</v>
      </c>
      <c r="C6872" s="0" t="n">
        <v>1</v>
      </c>
      <c r="D6872" s="0" t="s">
        <v>6924</v>
      </c>
      <c r="E6872" s="0" t="s">
        <v>15097</v>
      </c>
      <c r="F6872" s="0" t="s">
        <v>15064</v>
      </c>
      <c r="G6872" s="0" t="s">
        <v>15065</v>
      </c>
      <c r="H6872" s="0" t="s">
        <v>14571</v>
      </c>
      <c r="I6872" s="0" t="s">
        <v>2123</v>
      </c>
      <c r="J6872" s="0" t="s">
        <v>47</v>
      </c>
      <c r="K6872" s="0" t="s">
        <v>47</v>
      </c>
      <c r="L6872" s="0" t="s">
        <v>47</v>
      </c>
      <c r="M6872" s="0" t="s">
        <v>47</v>
      </c>
      <c r="N6872" s="0" t="n">
        <v>1</v>
      </c>
      <c r="O6872" s="0" t="n">
        <v>1</v>
      </c>
      <c r="P6872" s="0" t="n">
        <v>300</v>
      </c>
      <c r="Q6872" s="0" t="n">
        <v>1</v>
      </c>
      <c r="R6872" s="0" t="str">
        <f aca="false">INDEX(Lookup!$B$4:$B$18,MATCH(C6872,Lookup!$A$4:$A$18,0))</f>
        <v>India</v>
      </c>
      <c r="S6872" s="20" t="n">
        <f aca="false">INDEX(Lookup!$D$4:$D$18,MATCH(C6872,Lookup!$A$4:$A$18,0))</f>
        <v>0.012</v>
      </c>
      <c r="T6872" s="21" t="n">
        <f aca="false">ROUND(P6872*S6872,2)</f>
        <v>3.6</v>
      </c>
      <c r="U6872" s="21" t="n">
        <f aca="false">IF(T6872&lt;=10,1,IF(T6872&lt;=20,2,IF(T6872&lt;=30,3,IF(T6872&lt;=40,4,IF(T6872&lt;=50,5,IF(T6872&lt;=100,6,IF(T6872&lt;=250,7,8)))))))</f>
        <v>1</v>
      </c>
      <c r="V6872" s="21" t="n">
        <f aca="false">IF(AND(OR(Dashboard!$T$3="All",R6872=Dashboard!$T$3),OR(Dashboard!$T$4="All",D6872=Dashboard!$T$4)),1,0)</f>
        <v>1</v>
      </c>
      <c r="W6872" s="21" t="n">
        <f aca="false">IF(V6872=1,T6872+ROW()/10000000,0)</f>
        <v>3.6006872</v>
      </c>
    </row>
    <row r="6873" customFormat="false" ht="15" hidden="false" customHeight="false" outlineLevel="0" collapsed="false">
      <c r="A6873" s="0" t="n">
        <v>18312586</v>
      </c>
      <c r="B6873" s="0" t="s">
        <v>15098</v>
      </c>
      <c r="C6873" s="0" t="n">
        <v>1</v>
      </c>
      <c r="D6873" s="0" t="s">
        <v>6924</v>
      </c>
      <c r="E6873" s="0" t="s">
        <v>15099</v>
      </c>
      <c r="F6873" s="0" t="s">
        <v>15064</v>
      </c>
      <c r="G6873" s="0" t="s">
        <v>15065</v>
      </c>
      <c r="H6873" s="0" t="s">
        <v>3142</v>
      </c>
      <c r="I6873" s="0" t="s">
        <v>2123</v>
      </c>
      <c r="J6873" s="0" t="s">
        <v>47</v>
      </c>
      <c r="K6873" s="0" t="s">
        <v>47</v>
      </c>
      <c r="L6873" s="0" t="s">
        <v>47</v>
      </c>
      <c r="M6873" s="0" t="s">
        <v>47</v>
      </c>
      <c r="N6873" s="0" t="n">
        <v>1</v>
      </c>
      <c r="O6873" s="0" t="n">
        <v>1</v>
      </c>
      <c r="P6873" s="0" t="n">
        <v>150</v>
      </c>
      <c r="Q6873" s="0" t="n">
        <v>1</v>
      </c>
      <c r="R6873" s="0" t="str">
        <f aca="false">INDEX(Lookup!$B$4:$B$18,MATCH(C6873,Lookup!$A$4:$A$18,0))</f>
        <v>India</v>
      </c>
      <c r="S6873" s="20" t="n">
        <f aca="false">INDEX(Lookup!$D$4:$D$18,MATCH(C6873,Lookup!$A$4:$A$18,0))</f>
        <v>0.012</v>
      </c>
      <c r="T6873" s="21" t="n">
        <f aca="false">ROUND(P6873*S6873,2)</f>
        <v>1.8</v>
      </c>
      <c r="U6873" s="21" t="n">
        <f aca="false">IF(T6873&lt;=10,1,IF(T6873&lt;=20,2,IF(T6873&lt;=30,3,IF(T6873&lt;=40,4,IF(T6873&lt;=50,5,IF(T6873&lt;=100,6,IF(T6873&lt;=250,7,8)))))))</f>
        <v>1</v>
      </c>
      <c r="V6873" s="21" t="n">
        <f aca="false">IF(AND(OR(Dashboard!$T$3="All",R6873=Dashboard!$T$3),OR(Dashboard!$T$4="All",D6873=Dashboard!$T$4)),1,0)</f>
        <v>1</v>
      </c>
      <c r="W6873" s="21" t="n">
        <f aca="false">IF(V6873=1,T6873+ROW()/10000000,0)</f>
        <v>1.8006873</v>
      </c>
    </row>
    <row r="6874" customFormat="false" ht="15" hidden="false" customHeight="false" outlineLevel="0" collapsed="false">
      <c r="A6874" s="0" t="n">
        <v>18492960</v>
      </c>
      <c r="B6874" s="0" t="s">
        <v>15100</v>
      </c>
      <c r="C6874" s="0" t="n">
        <v>1</v>
      </c>
      <c r="D6874" s="0" t="s">
        <v>6924</v>
      </c>
      <c r="E6874" s="0" t="s">
        <v>15101</v>
      </c>
      <c r="F6874" s="0" t="s">
        <v>15064</v>
      </c>
      <c r="G6874" s="0" t="s">
        <v>15065</v>
      </c>
      <c r="H6874" s="0" t="s">
        <v>2128</v>
      </c>
      <c r="I6874" s="0" t="s">
        <v>2123</v>
      </c>
      <c r="J6874" s="0" t="s">
        <v>47</v>
      </c>
      <c r="K6874" s="0" t="s">
        <v>47</v>
      </c>
      <c r="L6874" s="0" t="s">
        <v>47</v>
      </c>
      <c r="M6874" s="0" t="s">
        <v>47</v>
      </c>
      <c r="N6874" s="0" t="n">
        <v>1</v>
      </c>
      <c r="O6874" s="0" t="n">
        <v>0</v>
      </c>
      <c r="P6874" s="0" t="n">
        <v>200</v>
      </c>
      <c r="Q6874" s="0" t="n">
        <v>1</v>
      </c>
      <c r="R6874" s="0" t="str">
        <f aca="false">INDEX(Lookup!$B$4:$B$18,MATCH(C6874,Lookup!$A$4:$A$18,0))</f>
        <v>India</v>
      </c>
      <c r="S6874" s="20" t="n">
        <f aca="false">INDEX(Lookup!$D$4:$D$18,MATCH(C6874,Lookup!$A$4:$A$18,0))</f>
        <v>0.012</v>
      </c>
      <c r="T6874" s="21" t="n">
        <f aca="false">ROUND(P6874*S6874,2)</f>
        <v>2.4</v>
      </c>
      <c r="U6874" s="21" t="n">
        <f aca="false">IF(T6874&lt;=10,1,IF(T6874&lt;=20,2,IF(T6874&lt;=30,3,IF(T6874&lt;=40,4,IF(T6874&lt;=50,5,IF(T6874&lt;=100,6,IF(T6874&lt;=250,7,8)))))))</f>
        <v>1</v>
      </c>
      <c r="V6874" s="21" t="n">
        <f aca="false">IF(AND(OR(Dashboard!$T$3="All",R6874=Dashboard!$T$3),OR(Dashboard!$T$4="All",D6874=Dashboard!$T$4)),1,0)</f>
        <v>1</v>
      </c>
      <c r="W6874" s="21" t="n">
        <f aca="false">IF(V6874=1,T6874+ROW()/10000000,0)</f>
        <v>2.4006874</v>
      </c>
    </row>
    <row r="6875" customFormat="false" ht="15" hidden="false" customHeight="false" outlineLevel="0" collapsed="false">
      <c r="A6875" s="0" t="n">
        <v>302311</v>
      </c>
      <c r="B6875" s="0" t="s">
        <v>15102</v>
      </c>
      <c r="C6875" s="0" t="n">
        <v>1</v>
      </c>
      <c r="D6875" s="0" t="s">
        <v>6924</v>
      </c>
      <c r="E6875" s="0" t="s">
        <v>15103</v>
      </c>
      <c r="F6875" s="0" t="s">
        <v>15064</v>
      </c>
      <c r="G6875" s="0" t="s">
        <v>15065</v>
      </c>
      <c r="H6875" s="0" t="s">
        <v>3142</v>
      </c>
      <c r="I6875" s="0" t="s">
        <v>2123</v>
      </c>
      <c r="J6875" s="0" t="s">
        <v>47</v>
      </c>
      <c r="K6875" s="0" t="s">
        <v>47</v>
      </c>
      <c r="L6875" s="0" t="s">
        <v>47</v>
      </c>
      <c r="M6875" s="0" t="s">
        <v>47</v>
      </c>
      <c r="N6875" s="0" t="n">
        <v>1</v>
      </c>
      <c r="O6875" s="0" t="n">
        <v>2</v>
      </c>
      <c r="P6875" s="0" t="n">
        <v>250</v>
      </c>
      <c r="Q6875" s="0" t="n">
        <v>1</v>
      </c>
      <c r="R6875" s="0" t="str">
        <f aca="false">INDEX(Lookup!$B$4:$B$18,MATCH(C6875,Lookup!$A$4:$A$18,0))</f>
        <v>India</v>
      </c>
      <c r="S6875" s="20" t="n">
        <f aca="false">INDEX(Lookup!$D$4:$D$18,MATCH(C6875,Lookup!$A$4:$A$18,0))</f>
        <v>0.012</v>
      </c>
      <c r="T6875" s="21" t="n">
        <f aca="false">ROUND(P6875*S6875,2)</f>
        <v>3</v>
      </c>
      <c r="U6875" s="21" t="n">
        <f aca="false">IF(T6875&lt;=10,1,IF(T6875&lt;=20,2,IF(T6875&lt;=30,3,IF(T6875&lt;=40,4,IF(T6875&lt;=50,5,IF(T6875&lt;=100,6,IF(T6875&lt;=250,7,8)))))))</f>
        <v>1</v>
      </c>
      <c r="V6875" s="21" t="n">
        <f aca="false">IF(AND(OR(Dashboard!$T$3="All",R6875=Dashboard!$T$3),OR(Dashboard!$T$4="All",D6875=Dashboard!$T$4)),1,0)</f>
        <v>1</v>
      </c>
      <c r="W6875" s="21" t="n">
        <f aca="false">IF(V6875=1,T6875+ROW()/10000000,0)</f>
        <v>3.0006875</v>
      </c>
    </row>
    <row r="6876" customFormat="false" ht="15" hidden="false" customHeight="false" outlineLevel="0" collapsed="false">
      <c r="A6876" s="0" t="n">
        <v>18469965</v>
      </c>
      <c r="B6876" s="0" t="s">
        <v>9199</v>
      </c>
      <c r="C6876" s="0" t="n">
        <v>1</v>
      </c>
      <c r="D6876" s="0" t="s">
        <v>6924</v>
      </c>
      <c r="E6876" s="0" t="s">
        <v>15104</v>
      </c>
      <c r="F6876" s="0" t="s">
        <v>15064</v>
      </c>
      <c r="G6876" s="0" t="s">
        <v>15065</v>
      </c>
      <c r="H6876" s="0" t="s">
        <v>838</v>
      </c>
      <c r="I6876" s="0" t="s">
        <v>2123</v>
      </c>
      <c r="J6876" s="0" t="s">
        <v>47</v>
      </c>
      <c r="K6876" s="0" t="s">
        <v>47</v>
      </c>
      <c r="L6876" s="0" t="s">
        <v>47</v>
      </c>
      <c r="M6876" s="0" t="s">
        <v>47</v>
      </c>
      <c r="N6876" s="0" t="n">
        <v>2</v>
      </c>
      <c r="O6876" s="0" t="n">
        <v>1</v>
      </c>
      <c r="P6876" s="0" t="n">
        <v>850</v>
      </c>
      <c r="Q6876" s="0" t="n">
        <v>1</v>
      </c>
      <c r="R6876" s="0" t="str">
        <f aca="false">INDEX(Lookup!$B$4:$B$18,MATCH(C6876,Lookup!$A$4:$A$18,0))</f>
        <v>India</v>
      </c>
      <c r="S6876" s="20" t="n">
        <f aca="false">INDEX(Lookup!$D$4:$D$18,MATCH(C6876,Lookup!$A$4:$A$18,0))</f>
        <v>0.012</v>
      </c>
      <c r="T6876" s="21" t="n">
        <f aca="false">ROUND(P6876*S6876,2)</f>
        <v>10.2</v>
      </c>
      <c r="U6876" s="21" t="n">
        <f aca="false">IF(T6876&lt;=10,1,IF(T6876&lt;=20,2,IF(T6876&lt;=30,3,IF(T6876&lt;=40,4,IF(T6876&lt;=50,5,IF(T6876&lt;=100,6,IF(T6876&lt;=250,7,8)))))))</f>
        <v>2</v>
      </c>
      <c r="V6876" s="21" t="n">
        <f aca="false">IF(AND(OR(Dashboard!$T$3="All",R6876=Dashboard!$T$3),OR(Dashboard!$T$4="All",D6876=Dashboard!$T$4)),1,0)</f>
        <v>1</v>
      </c>
      <c r="W6876" s="21" t="n">
        <f aca="false">IF(V6876=1,T6876+ROW()/10000000,0)</f>
        <v>10.2006876</v>
      </c>
    </row>
    <row r="6877" customFormat="false" ht="15" hidden="false" customHeight="false" outlineLevel="0" collapsed="false">
      <c r="A6877" s="0" t="n">
        <v>18488864</v>
      </c>
      <c r="B6877" s="0" t="s">
        <v>15105</v>
      </c>
      <c r="C6877" s="0" t="n">
        <v>1</v>
      </c>
      <c r="D6877" s="0" t="s">
        <v>6924</v>
      </c>
      <c r="E6877" s="0" t="s">
        <v>15106</v>
      </c>
      <c r="F6877" s="0" t="s">
        <v>15064</v>
      </c>
      <c r="G6877" s="0" t="s">
        <v>15065</v>
      </c>
      <c r="H6877" s="0" t="s">
        <v>15107</v>
      </c>
      <c r="I6877" s="0" t="s">
        <v>2123</v>
      </c>
      <c r="J6877" s="0" t="s">
        <v>47</v>
      </c>
      <c r="K6877" s="0" t="s">
        <v>47</v>
      </c>
      <c r="L6877" s="0" t="s">
        <v>47</v>
      </c>
      <c r="M6877" s="0" t="s">
        <v>47</v>
      </c>
      <c r="N6877" s="0" t="n">
        <v>1</v>
      </c>
      <c r="O6877" s="0" t="n">
        <v>1</v>
      </c>
      <c r="P6877" s="0" t="n">
        <v>250</v>
      </c>
      <c r="Q6877" s="0" t="n">
        <v>1</v>
      </c>
      <c r="R6877" s="0" t="str">
        <f aca="false">INDEX(Lookup!$B$4:$B$18,MATCH(C6877,Lookup!$A$4:$A$18,0))</f>
        <v>India</v>
      </c>
      <c r="S6877" s="20" t="n">
        <f aca="false">INDEX(Lookup!$D$4:$D$18,MATCH(C6877,Lookup!$A$4:$A$18,0))</f>
        <v>0.012</v>
      </c>
      <c r="T6877" s="21" t="n">
        <f aca="false">ROUND(P6877*S6877,2)</f>
        <v>3</v>
      </c>
      <c r="U6877" s="21" t="n">
        <f aca="false">IF(T6877&lt;=10,1,IF(T6877&lt;=20,2,IF(T6877&lt;=30,3,IF(T6877&lt;=40,4,IF(T6877&lt;=50,5,IF(T6877&lt;=100,6,IF(T6877&lt;=250,7,8)))))))</f>
        <v>1</v>
      </c>
      <c r="V6877" s="21" t="n">
        <f aca="false">IF(AND(OR(Dashboard!$T$3="All",R6877=Dashboard!$T$3),OR(Dashboard!$T$4="All",D6877=Dashboard!$T$4)),1,0)</f>
        <v>1</v>
      </c>
      <c r="W6877" s="21" t="n">
        <f aca="false">IF(V6877=1,T6877+ROW()/10000000,0)</f>
        <v>3.0006877</v>
      </c>
    </row>
    <row r="6878" customFormat="false" ht="15" hidden="false" customHeight="false" outlineLevel="0" collapsed="false">
      <c r="A6878" s="0" t="n">
        <v>18470757</v>
      </c>
      <c r="B6878" s="0" t="s">
        <v>15108</v>
      </c>
      <c r="C6878" s="0" t="n">
        <v>1</v>
      </c>
      <c r="D6878" s="0" t="s">
        <v>6924</v>
      </c>
      <c r="E6878" s="0" t="s">
        <v>15109</v>
      </c>
      <c r="F6878" s="0" t="s">
        <v>15064</v>
      </c>
      <c r="G6878" s="0" t="s">
        <v>15065</v>
      </c>
      <c r="H6878" s="0" t="s">
        <v>2128</v>
      </c>
      <c r="I6878" s="0" t="s">
        <v>2123</v>
      </c>
      <c r="J6878" s="0" t="s">
        <v>47</v>
      </c>
      <c r="K6878" s="0" t="s">
        <v>47</v>
      </c>
      <c r="L6878" s="0" t="s">
        <v>47</v>
      </c>
      <c r="M6878" s="0" t="s">
        <v>47</v>
      </c>
      <c r="N6878" s="0" t="n">
        <v>1</v>
      </c>
      <c r="O6878" s="0" t="n">
        <v>0</v>
      </c>
      <c r="P6878" s="0" t="n">
        <v>350</v>
      </c>
      <c r="Q6878" s="0" t="n">
        <v>1</v>
      </c>
      <c r="R6878" s="0" t="str">
        <f aca="false">INDEX(Lookup!$B$4:$B$18,MATCH(C6878,Lookup!$A$4:$A$18,0))</f>
        <v>India</v>
      </c>
      <c r="S6878" s="20" t="n">
        <f aca="false">INDEX(Lookup!$D$4:$D$18,MATCH(C6878,Lookup!$A$4:$A$18,0))</f>
        <v>0.012</v>
      </c>
      <c r="T6878" s="21" t="n">
        <f aca="false">ROUND(P6878*S6878,2)</f>
        <v>4.2</v>
      </c>
      <c r="U6878" s="21" t="n">
        <f aca="false">IF(T6878&lt;=10,1,IF(T6878&lt;=20,2,IF(T6878&lt;=30,3,IF(T6878&lt;=40,4,IF(T6878&lt;=50,5,IF(T6878&lt;=100,6,IF(T6878&lt;=250,7,8)))))))</f>
        <v>1</v>
      </c>
      <c r="V6878" s="21" t="n">
        <f aca="false">IF(AND(OR(Dashboard!$T$3="All",R6878=Dashboard!$T$3),OR(Dashboard!$T$4="All",D6878=Dashboard!$T$4)),1,0)</f>
        <v>1</v>
      </c>
      <c r="W6878" s="21" t="n">
        <f aca="false">IF(V6878=1,T6878+ROW()/10000000,0)</f>
        <v>4.2006878</v>
      </c>
    </row>
    <row r="6879" customFormat="false" ht="15" hidden="false" customHeight="false" outlineLevel="0" collapsed="false">
      <c r="A6879" s="0" t="n">
        <v>18355143</v>
      </c>
      <c r="B6879" s="0" t="s">
        <v>15110</v>
      </c>
      <c r="C6879" s="0" t="n">
        <v>1</v>
      </c>
      <c r="D6879" s="0" t="s">
        <v>6924</v>
      </c>
      <c r="E6879" s="0" t="s">
        <v>15092</v>
      </c>
      <c r="F6879" s="0" t="s">
        <v>15064</v>
      </c>
      <c r="G6879" s="0" t="s">
        <v>15065</v>
      </c>
      <c r="H6879" s="0" t="s">
        <v>2128</v>
      </c>
      <c r="I6879" s="0" t="s">
        <v>2123</v>
      </c>
      <c r="J6879" s="0" t="s">
        <v>47</v>
      </c>
      <c r="K6879" s="0" t="s">
        <v>47</v>
      </c>
      <c r="L6879" s="0" t="s">
        <v>47</v>
      </c>
      <c r="M6879" s="0" t="s">
        <v>47</v>
      </c>
      <c r="N6879" s="0" t="n">
        <v>1</v>
      </c>
      <c r="O6879" s="0" t="n">
        <v>0</v>
      </c>
      <c r="P6879" s="0" t="n">
        <v>100</v>
      </c>
      <c r="Q6879" s="0" t="n">
        <v>1</v>
      </c>
      <c r="R6879" s="0" t="str">
        <f aca="false">INDEX(Lookup!$B$4:$B$18,MATCH(C6879,Lookup!$A$4:$A$18,0))</f>
        <v>India</v>
      </c>
      <c r="S6879" s="20" t="n">
        <f aca="false">INDEX(Lookup!$D$4:$D$18,MATCH(C6879,Lookup!$A$4:$A$18,0))</f>
        <v>0.012</v>
      </c>
      <c r="T6879" s="21" t="n">
        <f aca="false">ROUND(P6879*S6879,2)</f>
        <v>1.2</v>
      </c>
      <c r="U6879" s="21" t="n">
        <f aca="false">IF(T6879&lt;=10,1,IF(T6879&lt;=20,2,IF(T6879&lt;=30,3,IF(T6879&lt;=40,4,IF(T6879&lt;=50,5,IF(T6879&lt;=100,6,IF(T6879&lt;=250,7,8)))))))</f>
        <v>1</v>
      </c>
      <c r="V6879" s="21" t="n">
        <f aca="false">IF(AND(OR(Dashboard!$T$3="All",R6879=Dashboard!$T$3),OR(Dashboard!$T$4="All",D6879=Dashboard!$T$4)),1,0)</f>
        <v>1</v>
      </c>
      <c r="W6879" s="21" t="n">
        <f aca="false">IF(V6879=1,T6879+ROW()/10000000,0)</f>
        <v>1.2006879</v>
      </c>
    </row>
    <row r="6880" customFormat="false" ht="15" hidden="false" customHeight="false" outlineLevel="0" collapsed="false">
      <c r="A6880" s="0" t="n">
        <v>18465571</v>
      </c>
      <c r="B6880" s="0" t="s">
        <v>15111</v>
      </c>
      <c r="C6880" s="0" t="n">
        <v>1</v>
      </c>
      <c r="D6880" s="0" t="s">
        <v>6924</v>
      </c>
      <c r="E6880" s="0" t="s">
        <v>15112</v>
      </c>
      <c r="F6880" s="0" t="s">
        <v>15064</v>
      </c>
      <c r="G6880" s="0" t="s">
        <v>15065</v>
      </c>
      <c r="H6880" s="0" t="s">
        <v>471</v>
      </c>
      <c r="I6880" s="0" t="s">
        <v>2123</v>
      </c>
      <c r="J6880" s="0" t="s">
        <v>47</v>
      </c>
      <c r="K6880" s="0" t="s">
        <v>47</v>
      </c>
      <c r="L6880" s="0" t="s">
        <v>47</v>
      </c>
      <c r="M6880" s="0" t="s">
        <v>47</v>
      </c>
      <c r="N6880" s="0" t="n">
        <v>1</v>
      </c>
      <c r="O6880" s="0" t="n">
        <v>0</v>
      </c>
      <c r="P6880" s="0" t="n">
        <v>400</v>
      </c>
      <c r="Q6880" s="0" t="n">
        <v>1</v>
      </c>
      <c r="R6880" s="0" t="str">
        <f aca="false">INDEX(Lookup!$B$4:$B$18,MATCH(C6880,Lookup!$A$4:$A$18,0))</f>
        <v>India</v>
      </c>
      <c r="S6880" s="20" t="n">
        <f aca="false">INDEX(Lookup!$D$4:$D$18,MATCH(C6880,Lookup!$A$4:$A$18,0))</f>
        <v>0.012</v>
      </c>
      <c r="T6880" s="21" t="n">
        <f aca="false">ROUND(P6880*S6880,2)</f>
        <v>4.8</v>
      </c>
      <c r="U6880" s="21" t="n">
        <f aca="false">IF(T6880&lt;=10,1,IF(T6880&lt;=20,2,IF(T6880&lt;=30,3,IF(T6880&lt;=40,4,IF(T6880&lt;=50,5,IF(T6880&lt;=100,6,IF(T6880&lt;=250,7,8)))))))</f>
        <v>1</v>
      </c>
      <c r="V6880" s="21" t="n">
        <f aca="false">IF(AND(OR(Dashboard!$T$3="All",R6880=Dashboard!$T$3),OR(Dashboard!$T$4="All",D6880=Dashboard!$T$4)),1,0)</f>
        <v>1</v>
      </c>
      <c r="W6880" s="21" t="n">
        <f aca="false">IF(V6880=1,T6880+ROW()/10000000,0)</f>
        <v>4.800688</v>
      </c>
    </row>
    <row r="6881" customFormat="false" ht="15" hidden="false" customHeight="false" outlineLevel="0" collapsed="false">
      <c r="A6881" s="0" t="n">
        <v>302318</v>
      </c>
      <c r="B6881" s="0" t="s">
        <v>15113</v>
      </c>
      <c r="C6881" s="0" t="n">
        <v>1</v>
      </c>
      <c r="D6881" s="0" t="s">
        <v>6924</v>
      </c>
      <c r="E6881" s="0" t="s">
        <v>15075</v>
      </c>
      <c r="F6881" s="0" t="s">
        <v>15064</v>
      </c>
      <c r="G6881" s="0" t="s">
        <v>15065</v>
      </c>
      <c r="H6881" s="0" t="s">
        <v>12994</v>
      </c>
      <c r="I6881" s="0" t="s">
        <v>2123</v>
      </c>
      <c r="J6881" s="0" t="s">
        <v>47</v>
      </c>
      <c r="K6881" s="0" t="s">
        <v>47</v>
      </c>
      <c r="L6881" s="0" t="s">
        <v>47</v>
      </c>
      <c r="M6881" s="0" t="s">
        <v>47</v>
      </c>
      <c r="N6881" s="0" t="n">
        <v>1</v>
      </c>
      <c r="O6881" s="0" t="n">
        <v>2</v>
      </c>
      <c r="P6881" s="0" t="n">
        <v>200</v>
      </c>
      <c r="Q6881" s="0" t="n">
        <v>1</v>
      </c>
      <c r="R6881" s="0" t="str">
        <f aca="false">INDEX(Lookup!$B$4:$B$18,MATCH(C6881,Lookup!$A$4:$A$18,0))</f>
        <v>India</v>
      </c>
      <c r="S6881" s="20" t="n">
        <f aca="false">INDEX(Lookup!$D$4:$D$18,MATCH(C6881,Lookup!$A$4:$A$18,0))</f>
        <v>0.012</v>
      </c>
      <c r="T6881" s="21" t="n">
        <f aca="false">ROUND(P6881*S6881,2)</f>
        <v>2.4</v>
      </c>
      <c r="U6881" s="21" t="n">
        <f aca="false">IF(T6881&lt;=10,1,IF(T6881&lt;=20,2,IF(T6881&lt;=30,3,IF(T6881&lt;=40,4,IF(T6881&lt;=50,5,IF(T6881&lt;=100,6,IF(T6881&lt;=250,7,8)))))))</f>
        <v>1</v>
      </c>
      <c r="V6881" s="21" t="n">
        <f aca="false">IF(AND(OR(Dashboard!$T$3="All",R6881=Dashboard!$T$3),OR(Dashboard!$T$4="All",D6881=Dashboard!$T$4)),1,0)</f>
        <v>1</v>
      </c>
      <c r="W6881" s="21" t="n">
        <f aca="false">IF(V6881=1,T6881+ROW()/10000000,0)</f>
        <v>2.4006881</v>
      </c>
    </row>
    <row r="6882" customFormat="false" ht="15" hidden="false" customHeight="false" outlineLevel="0" collapsed="false">
      <c r="A6882" s="0" t="n">
        <v>18303708</v>
      </c>
      <c r="B6882" s="0" t="s">
        <v>15114</v>
      </c>
      <c r="C6882" s="0" t="n">
        <v>1</v>
      </c>
      <c r="D6882" s="0" t="s">
        <v>6924</v>
      </c>
      <c r="E6882" s="0" t="s">
        <v>15115</v>
      </c>
      <c r="F6882" s="0" t="s">
        <v>15064</v>
      </c>
      <c r="G6882" s="0" t="s">
        <v>15065</v>
      </c>
      <c r="H6882" s="0" t="s">
        <v>69</v>
      </c>
      <c r="I6882" s="0" t="s">
        <v>2123</v>
      </c>
      <c r="J6882" s="0" t="s">
        <v>47</v>
      </c>
      <c r="K6882" s="0" t="s">
        <v>47</v>
      </c>
      <c r="L6882" s="0" t="s">
        <v>47</v>
      </c>
      <c r="M6882" s="0" t="s">
        <v>47</v>
      </c>
      <c r="N6882" s="0" t="n">
        <v>1</v>
      </c>
      <c r="O6882" s="0" t="n">
        <v>0</v>
      </c>
      <c r="P6882" s="0" t="n">
        <v>250</v>
      </c>
      <c r="Q6882" s="0" t="n">
        <v>1</v>
      </c>
      <c r="R6882" s="0" t="str">
        <f aca="false">INDEX(Lookup!$B$4:$B$18,MATCH(C6882,Lookup!$A$4:$A$18,0))</f>
        <v>India</v>
      </c>
      <c r="S6882" s="20" t="n">
        <f aca="false">INDEX(Lookup!$D$4:$D$18,MATCH(C6882,Lookup!$A$4:$A$18,0))</f>
        <v>0.012</v>
      </c>
      <c r="T6882" s="21" t="n">
        <f aca="false">ROUND(P6882*S6882,2)</f>
        <v>3</v>
      </c>
      <c r="U6882" s="21" t="n">
        <f aca="false">IF(T6882&lt;=10,1,IF(T6882&lt;=20,2,IF(T6882&lt;=30,3,IF(T6882&lt;=40,4,IF(T6882&lt;=50,5,IF(T6882&lt;=100,6,IF(T6882&lt;=250,7,8)))))))</f>
        <v>1</v>
      </c>
      <c r="V6882" s="21" t="n">
        <f aca="false">IF(AND(OR(Dashboard!$T$3="All",R6882=Dashboard!$T$3),OR(Dashboard!$T$4="All",D6882=Dashboard!$T$4)),1,0)</f>
        <v>1</v>
      </c>
      <c r="W6882" s="21" t="n">
        <f aca="false">IF(V6882=1,T6882+ROW()/10000000,0)</f>
        <v>3.0006882</v>
      </c>
    </row>
    <row r="6883" customFormat="false" ht="15" hidden="false" customHeight="false" outlineLevel="0" collapsed="false">
      <c r="A6883" s="0" t="n">
        <v>18355147</v>
      </c>
      <c r="B6883" s="0" t="s">
        <v>15116</v>
      </c>
      <c r="C6883" s="0" t="n">
        <v>1</v>
      </c>
      <c r="D6883" s="0" t="s">
        <v>6924</v>
      </c>
      <c r="E6883" s="0" t="s">
        <v>15117</v>
      </c>
      <c r="F6883" s="0" t="s">
        <v>15064</v>
      </c>
      <c r="G6883" s="0" t="s">
        <v>15065</v>
      </c>
      <c r="H6883" s="0" t="s">
        <v>2128</v>
      </c>
      <c r="I6883" s="0" t="s">
        <v>2123</v>
      </c>
      <c r="J6883" s="0" t="s">
        <v>47</v>
      </c>
      <c r="K6883" s="0" t="s">
        <v>47</v>
      </c>
      <c r="L6883" s="0" t="s">
        <v>47</v>
      </c>
      <c r="M6883" s="0" t="s">
        <v>47</v>
      </c>
      <c r="N6883" s="0" t="n">
        <v>1</v>
      </c>
      <c r="O6883" s="0" t="n">
        <v>0</v>
      </c>
      <c r="P6883" s="0" t="n">
        <v>100</v>
      </c>
      <c r="Q6883" s="0" t="n">
        <v>1</v>
      </c>
      <c r="R6883" s="0" t="str">
        <f aca="false">INDEX(Lookup!$B$4:$B$18,MATCH(C6883,Lookup!$A$4:$A$18,0))</f>
        <v>India</v>
      </c>
      <c r="S6883" s="20" t="n">
        <f aca="false">INDEX(Lookup!$D$4:$D$18,MATCH(C6883,Lookup!$A$4:$A$18,0))</f>
        <v>0.012</v>
      </c>
      <c r="T6883" s="21" t="n">
        <f aca="false">ROUND(P6883*S6883,2)</f>
        <v>1.2</v>
      </c>
      <c r="U6883" s="21" t="n">
        <f aca="false">IF(T6883&lt;=10,1,IF(T6883&lt;=20,2,IF(T6883&lt;=30,3,IF(T6883&lt;=40,4,IF(T6883&lt;=50,5,IF(T6883&lt;=100,6,IF(T6883&lt;=250,7,8)))))))</f>
        <v>1</v>
      </c>
      <c r="V6883" s="21" t="n">
        <f aca="false">IF(AND(OR(Dashboard!$T$3="All",R6883=Dashboard!$T$3),OR(Dashboard!$T$4="All",D6883=Dashboard!$T$4)),1,0)</f>
        <v>1</v>
      </c>
      <c r="W6883" s="21" t="n">
        <f aca="false">IF(V6883=1,T6883+ROW()/10000000,0)</f>
        <v>1.2006883</v>
      </c>
    </row>
    <row r="6884" customFormat="false" ht="15" hidden="false" customHeight="false" outlineLevel="0" collapsed="false">
      <c r="A6884" s="0" t="n">
        <v>311821</v>
      </c>
      <c r="B6884" s="0" t="s">
        <v>15118</v>
      </c>
      <c r="C6884" s="0" t="n">
        <v>1</v>
      </c>
      <c r="D6884" s="0" t="s">
        <v>6924</v>
      </c>
      <c r="E6884" s="0" t="s">
        <v>15119</v>
      </c>
      <c r="F6884" s="0" t="s">
        <v>15064</v>
      </c>
      <c r="G6884" s="0" t="s">
        <v>15065</v>
      </c>
      <c r="H6884" s="0" t="s">
        <v>2868</v>
      </c>
      <c r="I6884" s="0" t="s">
        <v>2123</v>
      </c>
      <c r="J6884" s="0" t="s">
        <v>47</v>
      </c>
      <c r="K6884" s="0" t="s">
        <v>47</v>
      </c>
      <c r="L6884" s="0" t="s">
        <v>47</v>
      </c>
      <c r="M6884" s="0" t="s">
        <v>47</v>
      </c>
      <c r="N6884" s="0" t="n">
        <v>1</v>
      </c>
      <c r="O6884" s="0" t="n">
        <v>0</v>
      </c>
      <c r="P6884" s="0" t="n">
        <v>400</v>
      </c>
      <c r="Q6884" s="0" t="n">
        <v>1</v>
      </c>
      <c r="R6884" s="0" t="str">
        <f aca="false">INDEX(Lookup!$B$4:$B$18,MATCH(C6884,Lookup!$A$4:$A$18,0))</f>
        <v>India</v>
      </c>
      <c r="S6884" s="20" t="n">
        <f aca="false">INDEX(Lookup!$D$4:$D$18,MATCH(C6884,Lookup!$A$4:$A$18,0))</f>
        <v>0.012</v>
      </c>
      <c r="T6884" s="21" t="n">
        <f aca="false">ROUND(P6884*S6884,2)</f>
        <v>4.8</v>
      </c>
      <c r="U6884" s="21" t="n">
        <f aca="false">IF(T6884&lt;=10,1,IF(T6884&lt;=20,2,IF(T6884&lt;=30,3,IF(T6884&lt;=40,4,IF(T6884&lt;=50,5,IF(T6884&lt;=100,6,IF(T6884&lt;=250,7,8)))))))</f>
        <v>1</v>
      </c>
      <c r="V6884" s="21" t="n">
        <f aca="false">IF(AND(OR(Dashboard!$T$3="All",R6884=Dashboard!$T$3),OR(Dashboard!$T$4="All",D6884=Dashboard!$T$4)),1,0)</f>
        <v>1</v>
      </c>
      <c r="W6884" s="21" t="n">
        <f aca="false">IF(V6884=1,T6884+ROW()/10000000,0)</f>
        <v>4.8006884</v>
      </c>
    </row>
    <row r="6885" customFormat="false" ht="15" hidden="false" customHeight="false" outlineLevel="0" collapsed="false">
      <c r="A6885" s="0" t="n">
        <v>18414500</v>
      </c>
      <c r="B6885" s="0" t="s">
        <v>15120</v>
      </c>
      <c r="C6885" s="0" t="n">
        <v>1</v>
      </c>
      <c r="D6885" s="0" t="s">
        <v>6924</v>
      </c>
      <c r="E6885" s="0" t="s">
        <v>15121</v>
      </c>
      <c r="F6885" s="0" t="s">
        <v>15064</v>
      </c>
      <c r="G6885" s="0" t="s">
        <v>15065</v>
      </c>
      <c r="H6885" s="0" t="s">
        <v>3500</v>
      </c>
      <c r="I6885" s="0" t="s">
        <v>2123</v>
      </c>
      <c r="J6885" s="0" t="s">
        <v>47</v>
      </c>
      <c r="K6885" s="0" t="s">
        <v>47</v>
      </c>
      <c r="L6885" s="0" t="s">
        <v>47</v>
      </c>
      <c r="M6885" s="0" t="s">
        <v>47</v>
      </c>
      <c r="N6885" s="0" t="n">
        <v>1</v>
      </c>
      <c r="O6885" s="0" t="n">
        <v>0</v>
      </c>
      <c r="P6885" s="0" t="n">
        <v>300</v>
      </c>
      <c r="Q6885" s="0" t="n">
        <v>1</v>
      </c>
      <c r="R6885" s="0" t="str">
        <f aca="false">INDEX(Lookup!$B$4:$B$18,MATCH(C6885,Lookup!$A$4:$A$18,0))</f>
        <v>India</v>
      </c>
      <c r="S6885" s="20" t="n">
        <f aca="false">INDEX(Lookup!$D$4:$D$18,MATCH(C6885,Lookup!$A$4:$A$18,0))</f>
        <v>0.012</v>
      </c>
      <c r="T6885" s="21" t="n">
        <f aca="false">ROUND(P6885*S6885,2)</f>
        <v>3.6</v>
      </c>
      <c r="U6885" s="21" t="n">
        <f aca="false">IF(T6885&lt;=10,1,IF(T6885&lt;=20,2,IF(T6885&lt;=30,3,IF(T6885&lt;=40,4,IF(T6885&lt;=50,5,IF(T6885&lt;=100,6,IF(T6885&lt;=250,7,8)))))))</f>
        <v>1</v>
      </c>
      <c r="V6885" s="21" t="n">
        <f aca="false">IF(AND(OR(Dashboard!$T$3="All",R6885=Dashboard!$T$3),OR(Dashboard!$T$4="All",D6885=Dashboard!$T$4)),1,0)</f>
        <v>1</v>
      </c>
      <c r="W6885" s="21" t="n">
        <f aca="false">IF(V6885=1,T6885+ROW()/10000000,0)</f>
        <v>3.6006885</v>
      </c>
    </row>
    <row r="6886" customFormat="false" ht="15" hidden="false" customHeight="false" outlineLevel="0" collapsed="false">
      <c r="A6886" s="0" t="n">
        <v>18419682</v>
      </c>
      <c r="B6886" s="0" t="s">
        <v>15122</v>
      </c>
      <c r="C6886" s="0" t="n">
        <v>1</v>
      </c>
      <c r="D6886" s="0" t="s">
        <v>6924</v>
      </c>
      <c r="E6886" s="0" t="s">
        <v>15123</v>
      </c>
      <c r="F6886" s="0" t="s">
        <v>15064</v>
      </c>
      <c r="G6886" s="0" t="s">
        <v>15065</v>
      </c>
      <c r="H6886" s="0" t="s">
        <v>2972</v>
      </c>
      <c r="I6886" s="0" t="s">
        <v>2123</v>
      </c>
      <c r="J6886" s="0" t="s">
        <v>47</v>
      </c>
      <c r="K6886" s="0" t="s">
        <v>47</v>
      </c>
      <c r="L6886" s="0" t="s">
        <v>47</v>
      </c>
      <c r="M6886" s="0" t="s">
        <v>47</v>
      </c>
      <c r="N6886" s="0" t="n">
        <v>1</v>
      </c>
      <c r="O6886" s="0" t="n">
        <v>0</v>
      </c>
      <c r="P6886" s="0" t="n">
        <v>300</v>
      </c>
      <c r="Q6886" s="0" t="n">
        <v>1</v>
      </c>
      <c r="R6886" s="0" t="str">
        <f aca="false">INDEX(Lookup!$B$4:$B$18,MATCH(C6886,Lookup!$A$4:$A$18,0))</f>
        <v>India</v>
      </c>
      <c r="S6886" s="20" t="n">
        <f aca="false">INDEX(Lookup!$D$4:$D$18,MATCH(C6886,Lookup!$A$4:$A$18,0))</f>
        <v>0.012</v>
      </c>
      <c r="T6886" s="21" t="n">
        <f aca="false">ROUND(P6886*S6886,2)</f>
        <v>3.6</v>
      </c>
      <c r="U6886" s="21" t="n">
        <f aca="false">IF(T6886&lt;=10,1,IF(T6886&lt;=20,2,IF(T6886&lt;=30,3,IF(T6886&lt;=40,4,IF(T6886&lt;=50,5,IF(T6886&lt;=100,6,IF(T6886&lt;=250,7,8)))))))</f>
        <v>1</v>
      </c>
      <c r="V6886" s="21" t="n">
        <f aca="false">IF(AND(OR(Dashboard!$T$3="All",R6886=Dashboard!$T$3),OR(Dashboard!$T$4="All",D6886=Dashboard!$T$4)),1,0)</f>
        <v>1</v>
      </c>
      <c r="W6886" s="21" t="n">
        <f aca="false">IF(V6886=1,T6886+ROW()/10000000,0)</f>
        <v>3.6006886</v>
      </c>
    </row>
    <row r="6887" customFormat="false" ht="15" hidden="false" customHeight="false" outlineLevel="0" collapsed="false">
      <c r="A6887" s="0" t="n">
        <v>18203159</v>
      </c>
      <c r="B6887" s="0" t="s">
        <v>12483</v>
      </c>
      <c r="C6887" s="0" t="n">
        <v>1</v>
      </c>
      <c r="D6887" s="0" t="s">
        <v>6924</v>
      </c>
      <c r="E6887" s="0" t="s">
        <v>15124</v>
      </c>
      <c r="F6887" s="0" t="s">
        <v>15064</v>
      </c>
      <c r="G6887" s="0" t="s">
        <v>15065</v>
      </c>
      <c r="H6887" s="0" t="s">
        <v>2128</v>
      </c>
      <c r="I6887" s="0" t="s">
        <v>2123</v>
      </c>
      <c r="J6887" s="0" t="s">
        <v>47</v>
      </c>
      <c r="K6887" s="0" t="s">
        <v>46</v>
      </c>
      <c r="L6887" s="0" t="s">
        <v>47</v>
      </c>
      <c r="M6887" s="0" t="s">
        <v>47</v>
      </c>
      <c r="N6887" s="0" t="n">
        <v>1</v>
      </c>
      <c r="O6887" s="0" t="n">
        <v>4</v>
      </c>
      <c r="P6887" s="0" t="n">
        <v>300</v>
      </c>
      <c r="Q6887" s="0" t="n">
        <v>2.4</v>
      </c>
      <c r="R6887" s="0" t="str">
        <f aca="false">INDEX(Lookup!$B$4:$B$18,MATCH(C6887,Lookup!$A$4:$A$18,0))</f>
        <v>India</v>
      </c>
      <c r="S6887" s="20" t="n">
        <f aca="false">INDEX(Lookup!$D$4:$D$18,MATCH(C6887,Lookup!$A$4:$A$18,0))</f>
        <v>0.012</v>
      </c>
      <c r="T6887" s="21" t="n">
        <f aca="false">ROUND(P6887*S6887,2)</f>
        <v>3.6</v>
      </c>
      <c r="U6887" s="21" t="n">
        <f aca="false">IF(T6887&lt;=10,1,IF(T6887&lt;=20,2,IF(T6887&lt;=30,3,IF(T6887&lt;=40,4,IF(T6887&lt;=50,5,IF(T6887&lt;=100,6,IF(T6887&lt;=250,7,8)))))))</f>
        <v>1</v>
      </c>
      <c r="V6887" s="21" t="n">
        <f aca="false">IF(AND(OR(Dashboard!$T$3="All",R6887=Dashboard!$T$3),OR(Dashboard!$T$4="All",D6887=Dashboard!$T$4)),1,0)</f>
        <v>1</v>
      </c>
      <c r="W6887" s="21" t="n">
        <f aca="false">IF(V6887=1,T6887+ROW()/10000000,0)</f>
        <v>3.6006887</v>
      </c>
    </row>
    <row r="6888" customFormat="false" ht="15" hidden="false" customHeight="false" outlineLevel="0" collapsed="false">
      <c r="A6888" s="0" t="n">
        <v>309152</v>
      </c>
      <c r="B6888" s="0" t="s">
        <v>15125</v>
      </c>
      <c r="C6888" s="0" t="n">
        <v>1</v>
      </c>
      <c r="D6888" s="0" t="s">
        <v>6924</v>
      </c>
      <c r="E6888" s="0" t="s">
        <v>15126</v>
      </c>
      <c r="F6888" s="0" t="s">
        <v>15127</v>
      </c>
      <c r="G6888" s="0" t="s">
        <v>15128</v>
      </c>
      <c r="H6888" s="0" t="s">
        <v>2863</v>
      </c>
      <c r="I6888" s="0" t="s">
        <v>2123</v>
      </c>
      <c r="J6888" s="0" t="s">
        <v>47</v>
      </c>
      <c r="K6888" s="0" t="s">
        <v>47</v>
      </c>
      <c r="L6888" s="0" t="s">
        <v>47</v>
      </c>
      <c r="M6888" s="0" t="s">
        <v>47</v>
      </c>
      <c r="N6888" s="0" t="n">
        <v>1</v>
      </c>
      <c r="O6888" s="0" t="n">
        <v>5</v>
      </c>
      <c r="P6888" s="0" t="n">
        <v>250</v>
      </c>
      <c r="Q6888" s="0" t="n">
        <v>3</v>
      </c>
      <c r="R6888" s="0" t="str">
        <f aca="false">INDEX(Lookup!$B$4:$B$18,MATCH(C6888,Lookup!$A$4:$A$18,0))</f>
        <v>India</v>
      </c>
      <c r="S6888" s="20" t="n">
        <f aca="false">INDEX(Lookup!$D$4:$D$18,MATCH(C6888,Lookup!$A$4:$A$18,0))</f>
        <v>0.012</v>
      </c>
      <c r="T6888" s="21" t="n">
        <f aca="false">ROUND(P6888*S6888,2)</f>
        <v>3</v>
      </c>
      <c r="U6888" s="21" t="n">
        <f aca="false">IF(T6888&lt;=10,1,IF(T6888&lt;=20,2,IF(T6888&lt;=30,3,IF(T6888&lt;=40,4,IF(T6888&lt;=50,5,IF(T6888&lt;=100,6,IF(T6888&lt;=250,7,8)))))))</f>
        <v>1</v>
      </c>
      <c r="V6888" s="21" t="n">
        <f aca="false">IF(AND(OR(Dashboard!$T$3="All",R6888=Dashboard!$T$3),OR(Dashboard!$T$4="All",D6888=Dashboard!$T$4)),1,0)</f>
        <v>1</v>
      </c>
      <c r="W6888" s="21" t="n">
        <f aca="false">IF(V6888=1,T6888+ROW()/10000000,0)</f>
        <v>3.0006888</v>
      </c>
    </row>
    <row r="6889" customFormat="false" ht="15" hidden="false" customHeight="false" outlineLevel="0" collapsed="false">
      <c r="A6889" s="0" t="n">
        <v>309113</v>
      </c>
      <c r="B6889" s="0" t="s">
        <v>15129</v>
      </c>
      <c r="C6889" s="0" t="n">
        <v>1</v>
      </c>
      <c r="D6889" s="0" t="s">
        <v>6924</v>
      </c>
      <c r="E6889" s="0" t="s">
        <v>15130</v>
      </c>
      <c r="F6889" s="0" t="s">
        <v>15127</v>
      </c>
      <c r="G6889" s="0" t="s">
        <v>15128</v>
      </c>
      <c r="H6889" s="0" t="s">
        <v>2307</v>
      </c>
      <c r="I6889" s="0" t="s">
        <v>2123</v>
      </c>
      <c r="J6889" s="0" t="s">
        <v>46</v>
      </c>
      <c r="K6889" s="0" t="s">
        <v>46</v>
      </c>
      <c r="L6889" s="0" t="s">
        <v>47</v>
      </c>
      <c r="M6889" s="0" t="s">
        <v>47</v>
      </c>
      <c r="N6889" s="0" t="n">
        <v>3</v>
      </c>
      <c r="O6889" s="0" t="n">
        <v>118</v>
      </c>
      <c r="P6889" s="0" t="n">
        <v>1300</v>
      </c>
      <c r="Q6889" s="0" t="n">
        <v>3.3</v>
      </c>
      <c r="R6889" s="0" t="str">
        <f aca="false">INDEX(Lookup!$B$4:$B$18,MATCH(C6889,Lookup!$A$4:$A$18,0))</f>
        <v>India</v>
      </c>
      <c r="S6889" s="20" t="n">
        <f aca="false">INDEX(Lookup!$D$4:$D$18,MATCH(C6889,Lookup!$A$4:$A$18,0))</f>
        <v>0.012</v>
      </c>
      <c r="T6889" s="21" t="n">
        <f aca="false">ROUND(P6889*S6889,2)</f>
        <v>15.6</v>
      </c>
      <c r="U6889" s="21" t="n">
        <f aca="false">IF(T6889&lt;=10,1,IF(T6889&lt;=20,2,IF(T6889&lt;=30,3,IF(T6889&lt;=40,4,IF(T6889&lt;=50,5,IF(T6889&lt;=100,6,IF(T6889&lt;=250,7,8)))))))</f>
        <v>2</v>
      </c>
      <c r="V6889" s="21" t="n">
        <f aca="false">IF(AND(OR(Dashboard!$T$3="All",R6889=Dashboard!$T$3),OR(Dashboard!$T$4="All",D6889=Dashboard!$T$4)),1,0)</f>
        <v>1</v>
      </c>
      <c r="W6889" s="21" t="n">
        <f aca="false">IF(V6889=1,T6889+ROW()/10000000,0)</f>
        <v>15.6006889</v>
      </c>
    </row>
    <row r="6890" customFormat="false" ht="15" hidden="false" customHeight="false" outlineLevel="0" collapsed="false">
      <c r="A6890" s="0" t="n">
        <v>18398598</v>
      </c>
      <c r="B6890" s="0" t="s">
        <v>15131</v>
      </c>
      <c r="C6890" s="0" t="n">
        <v>1</v>
      </c>
      <c r="D6890" s="0" t="s">
        <v>6924</v>
      </c>
      <c r="E6890" s="0" t="s">
        <v>15132</v>
      </c>
      <c r="F6890" s="0" t="s">
        <v>15127</v>
      </c>
      <c r="G6890" s="0" t="s">
        <v>15128</v>
      </c>
      <c r="H6890" s="0" t="s">
        <v>15133</v>
      </c>
      <c r="I6890" s="0" t="s">
        <v>2123</v>
      </c>
      <c r="J6890" s="0" t="s">
        <v>46</v>
      </c>
      <c r="K6890" s="0" t="s">
        <v>47</v>
      </c>
      <c r="L6890" s="0" t="s">
        <v>47</v>
      </c>
      <c r="M6890" s="0" t="s">
        <v>47</v>
      </c>
      <c r="N6890" s="0" t="n">
        <v>3</v>
      </c>
      <c r="O6890" s="0" t="n">
        <v>4</v>
      </c>
      <c r="P6890" s="0" t="n">
        <v>1500</v>
      </c>
      <c r="Q6890" s="0" t="n">
        <v>3</v>
      </c>
      <c r="R6890" s="0" t="str">
        <f aca="false">INDEX(Lookup!$B$4:$B$18,MATCH(C6890,Lookup!$A$4:$A$18,0))</f>
        <v>India</v>
      </c>
      <c r="S6890" s="20" t="n">
        <f aca="false">INDEX(Lookup!$D$4:$D$18,MATCH(C6890,Lookup!$A$4:$A$18,0))</f>
        <v>0.012</v>
      </c>
      <c r="T6890" s="21" t="n">
        <f aca="false">ROUND(P6890*S6890,2)</f>
        <v>18</v>
      </c>
      <c r="U6890" s="21" t="n">
        <f aca="false">IF(T6890&lt;=10,1,IF(T6890&lt;=20,2,IF(T6890&lt;=30,3,IF(T6890&lt;=40,4,IF(T6890&lt;=50,5,IF(T6890&lt;=100,6,IF(T6890&lt;=250,7,8)))))))</f>
        <v>2</v>
      </c>
      <c r="V6890" s="21" t="n">
        <f aca="false">IF(AND(OR(Dashboard!$T$3="All",R6890=Dashboard!$T$3),OR(Dashboard!$T$4="All",D6890=Dashboard!$T$4)),1,0)</f>
        <v>1</v>
      </c>
      <c r="W6890" s="21" t="n">
        <f aca="false">IF(V6890=1,T6890+ROW()/10000000,0)</f>
        <v>18.000689</v>
      </c>
    </row>
    <row r="6891" customFormat="false" ht="15" hidden="false" customHeight="false" outlineLevel="0" collapsed="false">
      <c r="A6891" s="0" t="n">
        <v>18303720</v>
      </c>
      <c r="B6891" s="0" t="s">
        <v>15134</v>
      </c>
      <c r="C6891" s="0" t="n">
        <v>1</v>
      </c>
      <c r="D6891" s="0" t="s">
        <v>6924</v>
      </c>
      <c r="E6891" s="0" t="s">
        <v>15135</v>
      </c>
      <c r="F6891" s="0" t="s">
        <v>15127</v>
      </c>
      <c r="G6891" s="0" t="s">
        <v>15128</v>
      </c>
      <c r="H6891" s="0" t="s">
        <v>6323</v>
      </c>
      <c r="I6891" s="0" t="s">
        <v>2123</v>
      </c>
      <c r="J6891" s="0" t="s">
        <v>47</v>
      </c>
      <c r="K6891" s="0" t="s">
        <v>46</v>
      </c>
      <c r="L6891" s="0" t="s">
        <v>47</v>
      </c>
      <c r="M6891" s="0" t="s">
        <v>47</v>
      </c>
      <c r="N6891" s="0" t="n">
        <v>1</v>
      </c>
      <c r="O6891" s="0" t="n">
        <v>24</v>
      </c>
      <c r="P6891" s="0" t="n">
        <v>400</v>
      </c>
      <c r="Q6891" s="0" t="n">
        <v>2.8</v>
      </c>
      <c r="R6891" s="0" t="str">
        <f aca="false">INDEX(Lookup!$B$4:$B$18,MATCH(C6891,Lookup!$A$4:$A$18,0))</f>
        <v>India</v>
      </c>
      <c r="S6891" s="20" t="n">
        <f aca="false">INDEX(Lookup!$D$4:$D$18,MATCH(C6891,Lookup!$A$4:$A$18,0))</f>
        <v>0.012</v>
      </c>
      <c r="T6891" s="21" t="n">
        <f aca="false">ROUND(P6891*S6891,2)</f>
        <v>4.8</v>
      </c>
      <c r="U6891" s="21" t="n">
        <f aca="false">IF(T6891&lt;=10,1,IF(T6891&lt;=20,2,IF(T6891&lt;=30,3,IF(T6891&lt;=40,4,IF(T6891&lt;=50,5,IF(T6891&lt;=100,6,IF(T6891&lt;=250,7,8)))))))</f>
        <v>1</v>
      </c>
      <c r="V6891" s="21" t="n">
        <f aca="false">IF(AND(OR(Dashboard!$T$3="All",R6891=Dashboard!$T$3),OR(Dashboard!$T$4="All",D6891=Dashboard!$T$4)),1,0)</f>
        <v>1</v>
      </c>
      <c r="W6891" s="21" t="n">
        <f aca="false">IF(V6891=1,T6891+ROW()/10000000,0)</f>
        <v>4.8006891</v>
      </c>
    </row>
    <row r="6892" customFormat="false" ht="15" hidden="false" customHeight="false" outlineLevel="0" collapsed="false">
      <c r="A6892" s="0" t="n">
        <v>18303716</v>
      </c>
      <c r="B6892" s="0" t="s">
        <v>15136</v>
      </c>
      <c r="C6892" s="0" t="n">
        <v>1</v>
      </c>
      <c r="D6892" s="0" t="s">
        <v>6924</v>
      </c>
      <c r="E6892" s="0" t="s">
        <v>15137</v>
      </c>
      <c r="F6892" s="0" t="s">
        <v>15127</v>
      </c>
      <c r="G6892" s="0" t="s">
        <v>15128</v>
      </c>
      <c r="H6892" s="0" t="s">
        <v>15138</v>
      </c>
      <c r="I6892" s="0" t="s">
        <v>2123</v>
      </c>
      <c r="J6892" s="0" t="s">
        <v>47</v>
      </c>
      <c r="K6892" s="0" t="s">
        <v>46</v>
      </c>
      <c r="L6892" s="0" t="s">
        <v>47</v>
      </c>
      <c r="M6892" s="0" t="s">
        <v>47</v>
      </c>
      <c r="N6892" s="0" t="n">
        <v>2</v>
      </c>
      <c r="O6892" s="0" t="n">
        <v>42</v>
      </c>
      <c r="P6892" s="0" t="n">
        <v>700</v>
      </c>
      <c r="Q6892" s="0" t="n">
        <v>3.4</v>
      </c>
      <c r="R6892" s="0" t="str">
        <f aca="false">INDEX(Lookup!$B$4:$B$18,MATCH(C6892,Lookup!$A$4:$A$18,0))</f>
        <v>India</v>
      </c>
      <c r="S6892" s="20" t="n">
        <f aca="false">INDEX(Lookup!$D$4:$D$18,MATCH(C6892,Lookup!$A$4:$A$18,0))</f>
        <v>0.012</v>
      </c>
      <c r="T6892" s="21" t="n">
        <f aca="false">ROUND(P6892*S6892,2)</f>
        <v>8.4</v>
      </c>
      <c r="U6892" s="21" t="n">
        <f aca="false">IF(T6892&lt;=10,1,IF(T6892&lt;=20,2,IF(T6892&lt;=30,3,IF(T6892&lt;=40,4,IF(T6892&lt;=50,5,IF(T6892&lt;=100,6,IF(T6892&lt;=250,7,8)))))))</f>
        <v>1</v>
      </c>
      <c r="V6892" s="21" t="n">
        <f aca="false">IF(AND(OR(Dashboard!$T$3="All",R6892=Dashboard!$T$3),OR(Dashboard!$T$4="All",D6892=Dashboard!$T$4)),1,0)</f>
        <v>1</v>
      </c>
      <c r="W6892" s="21" t="n">
        <f aca="false">IF(V6892=1,T6892+ROW()/10000000,0)</f>
        <v>8.4006892</v>
      </c>
    </row>
    <row r="6893" customFormat="false" ht="15" hidden="false" customHeight="false" outlineLevel="0" collapsed="false">
      <c r="A6893" s="0" t="n">
        <v>300221</v>
      </c>
      <c r="B6893" s="0" t="s">
        <v>15139</v>
      </c>
      <c r="C6893" s="0" t="n">
        <v>1</v>
      </c>
      <c r="D6893" s="0" t="s">
        <v>6924</v>
      </c>
      <c r="E6893" s="0" t="s">
        <v>15140</v>
      </c>
      <c r="F6893" s="0" t="s">
        <v>15127</v>
      </c>
      <c r="G6893" s="0" t="s">
        <v>15128</v>
      </c>
      <c r="H6893" s="0" t="s">
        <v>402</v>
      </c>
      <c r="I6893" s="0" t="s">
        <v>2123</v>
      </c>
      <c r="J6893" s="0" t="s">
        <v>47</v>
      </c>
      <c r="K6893" s="0" t="s">
        <v>47</v>
      </c>
      <c r="L6893" s="0" t="s">
        <v>47</v>
      </c>
      <c r="M6893" s="0" t="s">
        <v>47</v>
      </c>
      <c r="N6893" s="0" t="n">
        <v>1</v>
      </c>
      <c r="O6893" s="0" t="n">
        <v>20</v>
      </c>
      <c r="P6893" s="0" t="n">
        <v>200</v>
      </c>
      <c r="Q6893" s="0" t="n">
        <v>3.3</v>
      </c>
      <c r="R6893" s="0" t="str">
        <f aca="false">INDEX(Lookup!$B$4:$B$18,MATCH(C6893,Lookup!$A$4:$A$18,0))</f>
        <v>India</v>
      </c>
      <c r="S6893" s="20" t="n">
        <f aca="false">INDEX(Lookup!$D$4:$D$18,MATCH(C6893,Lookup!$A$4:$A$18,0))</f>
        <v>0.012</v>
      </c>
      <c r="T6893" s="21" t="n">
        <f aca="false">ROUND(P6893*S6893,2)</f>
        <v>2.4</v>
      </c>
      <c r="U6893" s="21" t="n">
        <f aca="false">IF(T6893&lt;=10,1,IF(T6893&lt;=20,2,IF(T6893&lt;=30,3,IF(T6893&lt;=40,4,IF(T6893&lt;=50,5,IF(T6893&lt;=100,6,IF(T6893&lt;=250,7,8)))))))</f>
        <v>1</v>
      </c>
      <c r="V6893" s="21" t="n">
        <f aca="false">IF(AND(OR(Dashboard!$T$3="All",R6893=Dashboard!$T$3),OR(Dashboard!$T$4="All",D6893=Dashboard!$T$4)),1,0)</f>
        <v>1</v>
      </c>
      <c r="W6893" s="21" t="n">
        <f aca="false">IF(V6893=1,T6893+ROW()/10000000,0)</f>
        <v>2.4006893</v>
      </c>
    </row>
    <row r="6894" customFormat="false" ht="15" hidden="false" customHeight="false" outlineLevel="0" collapsed="false">
      <c r="A6894" s="0" t="n">
        <v>18203177</v>
      </c>
      <c r="B6894" s="0" t="s">
        <v>15141</v>
      </c>
      <c r="C6894" s="0" t="n">
        <v>1</v>
      </c>
      <c r="D6894" s="0" t="s">
        <v>6924</v>
      </c>
      <c r="E6894" s="0" t="s">
        <v>15142</v>
      </c>
      <c r="F6894" s="0" t="s">
        <v>15127</v>
      </c>
      <c r="G6894" s="0" t="s">
        <v>15128</v>
      </c>
      <c r="H6894" s="0" t="s">
        <v>2359</v>
      </c>
      <c r="I6894" s="0" t="s">
        <v>2123</v>
      </c>
      <c r="J6894" s="0" t="s">
        <v>47</v>
      </c>
      <c r="K6894" s="0" t="s">
        <v>47</v>
      </c>
      <c r="L6894" s="0" t="s">
        <v>47</v>
      </c>
      <c r="M6894" s="0" t="s">
        <v>47</v>
      </c>
      <c r="N6894" s="0" t="n">
        <v>2</v>
      </c>
      <c r="O6894" s="0" t="n">
        <v>16</v>
      </c>
      <c r="P6894" s="0" t="n">
        <v>600</v>
      </c>
      <c r="Q6894" s="0" t="n">
        <v>2.8</v>
      </c>
      <c r="R6894" s="0" t="str">
        <f aca="false">INDEX(Lookup!$B$4:$B$18,MATCH(C6894,Lookup!$A$4:$A$18,0))</f>
        <v>India</v>
      </c>
      <c r="S6894" s="20" t="n">
        <f aca="false">INDEX(Lookup!$D$4:$D$18,MATCH(C6894,Lookup!$A$4:$A$18,0))</f>
        <v>0.012</v>
      </c>
      <c r="T6894" s="21" t="n">
        <f aca="false">ROUND(P6894*S6894,2)</f>
        <v>7.2</v>
      </c>
      <c r="U6894" s="21" t="n">
        <f aca="false">IF(T6894&lt;=10,1,IF(T6894&lt;=20,2,IF(T6894&lt;=30,3,IF(T6894&lt;=40,4,IF(T6894&lt;=50,5,IF(T6894&lt;=100,6,IF(T6894&lt;=250,7,8)))))))</f>
        <v>1</v>
      </c>
      <c r="V6894" s="21" t="n">
        <f aca="false">IF(AND(OR(Dashboard!$T$3="All",R6894=Dashboard!$T$3),OR(Dashboard!$T$4="All",D6894=Dashboard!$T$4)),1,0)</f>
        <v>1</v>
      </c>
      <c r="W6894" s="21" t="n">
        <f aca="false">IF(V6894=1,T6894+ROW()/10000000,0)</f>
        <v>7.2006894</v>
      </c>
    </row>
    <row r="6895" customFormat="false" ht="15" hidden="false" customHeight="false" outlineLevel="0" collapsed="false">
      <c r="A6895" s="0" t="n">
        <v>308992</v>
      </c>
      <c r="B6895" s="0" t="s">
        <v>15143</v>
      </c>
      <c r="C6895" s="0" t="n">
        <v>1</v>
      </c>
      <c r="D6895" s="0" t="s">
        <v>6924</v>
      </c>
      <c r="E6895" s="0" t="s">
        <v>15144</v>
      </c>
      <c r="F6895" s="0" t="s">
        <v>15127</v>
      </c>
      <c r="G6895" s="0" t="s">
        <v>15128</v>
      </c>
      <c r="H6895" s="0" t="s">
        <v>2128</v>
      </c>
      <c r="I6895" s="0" t="s">
        <v>2123</v>
      </c>
      <c r="J6895" s="0" t="s">
        <v>47</v>
      </c>
      <c r="K6895" s="0" t="s">
        <v>47</v>
      </c>
      <c r="L6895" s="0" t="s">
        <v>47</v>
      </c>
      <c r="M6895" s="0" t="s">
        <v>47</v>
      </c>
      <c r="N6895" s="0" t="n">
        <v>1</v>
      </c>
      <c r="O6895" s="0" t="n">
        <v>8</v>
      </c>
      <c r="P6895" s="0" t="n">
        <v>100</v>
      </c>
      <c r="Q6895" s="0" t="n">
        <v>3</v>
      </c>
      <c r="R6895" s="0" t="str">
        <f aca="false">INDEX(Lookup!$B$4:$B$18,MATCH(C6895,Lookup!$A$4:$A$18,0))</f>
        <v>India</v>
      </c>
      <c r="S6895" s="20" t="n">
        <f aca="false">INDEX(Lookup!$D$4:$D$18,MATCH(C6895,Lookup!$A$4:$A$18,0))</f>
        <v>0.012</v>
      </c>
      <c r="T6895" s="21" t="n">
        <f aca="false">ROUND(P6895*S6895,2)</f>
        <v>1.2</v>
      </c>
      <c r="U6895" s="21" t="n">
        <f aca="false">IF(T6895&lt;=10,1,IF(T6895&lt;=20,2,IF(T6895&lt;=30,3,IF(T6895&lt;=40,4,IF(T6895&lt;=50,5,IF(T6895&lt;=100,6,IF(T6895&lt;=250,7,8)))))))</f>
        <v>1</v>
      </c>
      <c r="V6895" s="21" t="n">
        <f aca="false">IF(AND(OR(Dashboard!$T$3="All",R6895=Dashboard!$T$3),OR(Dashboard!$T$4="All",D6895=Dashboard!$T$4)),1,0)</f>
        <v>1</v>
      </c>
      <c r="W6895" s="21" t="n">
        <f aca="false">IF(V6895=1,T6895+ROW()/10000000,0)</f>
        <v>1.2006895</v>
      </c>
    </row>
    <row r="6896" customFormat="false" ht="15" hidden="false" customHeight="false" outlineLevel="0" collapsed="false">
      <c r="A6896" s="0" t="n">
        <v>18368005</v>
      </c>
      <c r="B6896" s="0" t="s">
        <v>15145</v>
      </c>
      <c r="C6896" s="0" t="n">
        <v>1</v>
      </c>
      <c r="D6896" s="0" t="s">
        <v>6924</v>
      </c>
      <c r="E6896" s="0" t="s">
        <v>15146</v>
      </c>
      <c r="F6896" s="0" t="s">
        <v>15127</v>
      </c>
      <c r="G6896" s="0" t="s">
        <v>15128</v>
      </c>
      <c r="H6896" s="0" t="s">
        <v>10850</v>
      </c>
      <c r="I6896" s="0" t="s">
        <v>2123</v>
      </c>
      <c r="J6896" s="0" t="s">
        <v>47</v>
      </c>
      <c r="K6896" s="0" t="s">
        <v>46</v>
      </c>
      <c r="L6896" s="0" t="s">
        <v>47</v>
      </c>
      <c r="M6896" s="0" t="s">
        <v>47</v>
      </c>
      <c r="N6896" s="0" t="n">
        <v>2</v>
      </c>
      <c r="O6896" s="0" t="n">
        <v>11</v>
      </c>
      <c r="P6896" s="0" t="n">
        <v>600</v>
      </c>
      <c r="Q6896" s="0" t="n">
        <v>2.7</v>
      </c>
      <c r="R6896" s="0" t="str">
        <f aca="false">INDEX(Lookup!$B$4:$B$18,MATCH(C6896,Lookup!$A$4:$A$18,0))</f>
        <v>India</v>
      </c>
      <c r="S6896" s="20" t="n">
        <f aca="false">INDEX(Lookup!$D$4:$D$18,MATCH(C6896,Lookup!$A$4:$A$18,0))</f>
        <v>0.012</v>
      </c>
      <c r="T6896" s="21" t="n">
        <f aca="false">ROUND(P6896*S6896,2)</f>
        <v>7.2</v>
      </c>
      <c r="U6896" s="21" t="n">
        <f aca="false">IF(T6896&lt;=10,1,IF(T6896&lt;=20,2,IF(T6896&lt;=30,3,IF(T6896&lt;=40,4,IF(T6896&lt;=50,5,IF(T6896&lt;=100,6,IF(T6896&lt;=250,7,8)))))))</f>
        <v>1</v>
      </c>
      <c r="V6896" s="21" t="n">
        <f aca="false">IF(AND(OR(Dashboard!$T$3="All",R6896=Dashboard!$T$3),OR(Dashboard!$T$4="All",D6896=Dashboard!$T$4)),1,0)</f>
        <v>1</v>
      </c>
      <c r="W6896" s="21" t="n">
        <f aca="false">IF(V6896=1,T6896+ROW()/10000000,0)</f>
        <v>7.2006896</v>
      </c>
    </row>
    <row r="6897" customFormat="false" ht="15" hidden="false" customHeight="false" outlineLevel="0" collapsed="false">
      <c r="A6897" s="0" t="n">
        <v>311517</v>
      </c>
      <c r="B6897" s="0" t="s">
        <v>15147</v>
      </c>
      <c r="C6897" s="0" t="n">
        <v>1</v>
      </c>
      <c r="D6897" s="0" t="s">
        <v>6924</v>
      </c>
      <c r="E6897" s="0" t="s">
        <v>15148</v>
      </c>
      <c r="F6897" s="0" t="s">
        <v>15127</v>
      </c>
      <c r="G6897" s="0" t="s">
        <v>15128</v>
      </c>
      <c r="H6897" s="0" t="s">
        <v>402</v>
      </c>
      <c r="I6897" s="0" t="s">
        <v>2123</v>
      </c>
      <c r="J6897" s="0" t="s">
        <v>47</v>
      </c>
      <c r="K6897" s="0" t="s">
        <v>47</v>
      </c>
      <c r="L6897" s="0" t="s">
        <v>47</v>
      </c>
      <c r="M6897" s="0" t="s">
        <v>47</v>
      </c>
      <c r="N6897" s="0" t="n">
        <v>1</v>
      </c>
      <c r="O6897" s="0" t="n">
        <v>4</v>
      </c>
      <c r="P6897" s="0" t="n">
        <v>300</v>
      </c>
      <c r="Q6897" s="0" t="n">
        <v>3</v>
      </c>
      <c r="R6897" s="0" t="str">
        <f aca="false">INDEX(Lookup!$B$4:$B$18,MATCH(C6897,Lookup!$A$4:$A$18,0))</f>
        <v>India</v>
      </c>
      <c r="S6897" s="20" t="n">
        <f aca="false">INDEX(Lookup!$D$4:$D$18,MATCH(C6897,Lookup!$A$4:$A$18,0))</f>
        <v>0.012</v>
      </c>
      <c r="T6897" s="21" t="n">
        <f aca="false">ROUND(P6897*S6897,2)</f>
        <v>3.6</v>
      </c>
      <c r="U6897" s="21" t="n">
        <f aca="false">IF(T6897&lt;=10,1,IF(T6897&lt;=20,2,IF(T6897&lt;=30,3,IF(T6897&lt;=40,4,IF(T6897&lt;=50,5,IF(T6897&lt;=100,6,IF(T6897&lt;=250,7,8)))))))</f>
        <v>1</v>
      </c>
      <c r="V6897" s="21" t="n">
        <f aca="false">IF(AND(OR(Dashboard!$T$3="All",R6897=Dashboard!$T$3),OR(Dashboard!$T$4="All",D6897=Dashboard!$T$4)),1,0)</f>
        <v>1</v>
      </c>
      <c r="W6897" s="21" t="n">
        <f aca="false">IF(V6897=1,T6897+ROW()/10000000,0)</f>
        <v>3.6006897</v>
      </c>
    </row>
    <row r="6898" customFormat="false" ht="15" hidden="false" customHeight="false" outlineLevel="0" collapsed="false">
      <c r="A6898" s="0" t="n">
        <v>18282049</v>
      </c>
      <c r="B6898" s="0" t="s">
        <v>15149</v>
      </c>
      <c r="C6898" s="0" t="n">
        <v>1</v>
      </c>
      <c r="D6898" s="0" t="s">
        <v>6924</v>
      </c>
      <c r="E6898" s="0" t="s">
        <v>15150</v>
      </c>
      <c r="F6898" s="0" t="s">
        <v>15127</v>
      </c>
      <c r="G6898" s="0" t="s">
        <v>15128</v>
      </c>
      <c r="H6898" s="0" t="s">
        <v>2050</v>
      </c>
      <c r="I6898" s="0" t="s">
        <v>2123</v>
      </c>
      <c r="J6898" s="0" t="s">
        <v>47</v>
      </c>
      <c r="K6898" s="0" t="s">
        <v>47</v>
      </c>
      <c r="L6898" s="0" t="s">
        <v>47</v>
      </c>
      <c r="M6898" s="0" t="s">
        <v>47</v>
      </c>
      <c r="N6898" s="0" t="n">
        <v>1</v>
      </c>
      <c r="O6898" s="0" t="n">
        <v>15</v>
      </c>
      <c r="P6898" s="0" t="n">
        <v>150</v>
      </c>
      <c r="Q6898" s="0" t="n">
        <v>3.2</v>
      </c>
      <c r="R6898" s="0" t="str">
        <f aca="false">INDEX(Lookup!$B$4:$B$18,MATCH(C6898,Lookup!$A$4:$A$18,0))</f>
        <v>India</v>
      </c>
      <c r="S6898" s="20" t="n">
        <f aca="false">INDEX(Lookup!$D$4:$D$18,MATCH(C6898,Lookup!$A$4:$A$18,0))</f>
        <v>0.012</v>
      </c>
      <c r="T6898" s="21" t="n">
        <f aca="false">ROUND(P6898*S6898,2)</f>
        <v>1.8</v>
      </c>
      <c r="U6898" s="21" t="n">
        <f aca="false">IF(T6898&lt;=10,1,IF(T6898&lt;=20,2,IF(T6898&lt;=30,3,IF(T6898&lt;=40,4,IF(T6898&lt;=50,5,IF(T6898&lt;=100,6,IF(T6898&lt;=250,7,8)))))))</f>
        <v>1</v>
      </c>
      <c r="V6898" s="21" t="n">
        <f aca="false">IF(AND(OR(Dashboard!$T$3="All",R6898=Dashboard!$T$3),OR(Dashboard!$T$4="All",D6898=Dashboard!$T$4)),1,0)</f>
        <v>1</v>
      </c>
      <c r="W6898" s="21" t="n">
        <f aca="false">IF(V6898=1,T6898+ROW()/10000000,0)</f>
        <v>1.8006898</v>
      </c>
    </row>
    <row r="6899" customFormat="false" ht="15" hidden="false" customHeight="false" outlineLevel="0" collapsed="false">
      <c r="A6899" s="0" t="n">
        <v>308166</v>
      </c>
      <c r="B6899" s="0" t="s">
        <v>15151</v>
      </c>
      <c r="C6899" s="0" t="n">
        <v>1</v>
      </c>
      <c r="D6899" s="0" t="s">
        <v>6924</v>
      </c>
      <c r="E6899" s="0" t="s">
        <v>15152</v>
      </c>
      <c r="F6899" s="0" t="s">
        <v>15127</v>
      </c>
      <c r="G6899" s="0" t="s">
        <v>15128</v>
      </c>
      <c r="H6899" s="0" t="s">
        <v>2288</v>
      </c>
      <c r="I6899" s="0" t="s">
        <v>2123</v>
      </c>
      <c r="J6899" s="0" t="s">
        <v>46</v>
      </c>
      <c r="K6899" s="0" t="s">
        <v>47</v>
      </c>
      <c r="L6899" s="0" t="s">
        <v>47</v>
      </c>
      <c r="M6899" s="0" t="s">
        <v>47</v>
      </c>
      <c r="N6899" s="0" t="n">
        <v>2</v>
      </c>
      <c r="O6899" s="0" t="n">
        <v>20</v>
      </c>
      <c r="P6899" s="0" t="n">
        <v>800</v>
      </c>
      <c r="Q6899" s="0" t="n">
        <v>2.5</v>
      </c>
      <c r="R6899" s="0" t="str">
        <f aca="false">INDEX(Lookup!$B$4:$B$18,MATCH(C6899,Lookup!$A$4:$A$18,0))</f>
        <v>India</v>
      </c>
      <c r="S6899" s="20" t="n">
        <f aca="false">INDEX(Lookup!$D$4:$D$18,MATCH(C6899,Lookup!$A$4:$A$18,0))</f>
        <v>0.012</v>
      </c>
      <c r="T6899" s="21" t="n">
        <f aca="false">ROUND(P6899*S6899,2)</f>
        <v>9.6</v>
      </c>
      <c r="U6899" s="21" t="n">
        <f aca="false">IF(T6899&lt;=10,1,IF(T6899&lt;=20,2,IF(T6899&lt;=30,3,IF(T6899&lt;=40,4,IF(T6899&lt;=50,5,IF(T6899&lt;=100,6,IF(T6899&lt;=250,7,8)))))))</f>
        <v>1</v>
      </c>
      <c r="V6899" s="21" t="n">
        <f aca="false">IF(AND(OR(Dashboard!$T$3="All",R6899=Dashboard!$T$3),OR(Dashboard!$T$4="All",D6899=Dashboard!$T$4)),1,0)</f>
        <v>1</v>
      </c>
      <c r="W6899" s="21" t="n">
        <f aca="false">IF(V6899=1,T6899+ROW()/10000000,0)</f>
        <v>9.6006899</v>
      </c>
    </row>
    <row r="6900" customFormat="false" ht="15" hidden="false" customHeight="false" outlineLevel="0" collapsed="false">
      <c r="A6900" s="0" t="n">
        <v>256</v>
      </c>
      <c r="B6900" s="0" t="s">
        <v>2075</v>
      </c>
      <c r="C6900" s="0" t="n">
        <v>1</v>
      </c>
      <c r="D6900" s="0" t="s">
        <v>6924</v>
      </c>
      <c r="E6900" s="0" t="s">
        <v>15153</v>
      </c>
      <c r="F6900" s="0" t="s">
        <v>15127</v>
      </c>
      <c r="G6900" s="0" t="s">
        <v>15128</v>
      </c>
      <c r="H6900" s="0" t="s">
        <v>3972</v>
      </c>
      <c r="I6900" s="0" t="s">
        <v>2123</v>
      </c>
      <c r="J6900" s="0" t="s">
        <v>47</v>
      </c>
      <c r="K6900" s="0" t="s">
        <v>46</v>
      </c>
      <c r="L6900" s="0" t="s">
        <v>47</v>
      </c>
      <c r="M6900" s="0" t="s">
        <v>47</v>
      </c>
      <c r="N6900" s="0" t="n">
        <v>3</v>
      </c>
      <c r="O6900" s="0" t="n">
        <v>237</v>
      </c>
      <c r="P6900" s="0" t="n">
        <v>1000</v>
      </c>
      <c r="Q6900" s="0" t="n">
        <v>3.1</v>
      </c>
      <c r="R6900" s="0" t="str">
        <f aca="false">INDEX(Lookup!$B$4:$B$18,MATCH(C6900,Lookup!$A$4:$A$18,0))</f>
        <v>India</v>
      </c>
      <c r="S6900" s="20" t="n">
        <f aca="false">INDEX(Lookup!$D$4:$D$18,MATCH(C6900,Lookup!$A$4:$A$18,0))</f>
        <v>0.012</v>
      </c>
      <c r="T6900" s="21" t="n">
        <f aca="false">ROUND(P6900*S6900,2)</f>
        <v>12</v>
      </c>
      <c r="U6900" s="21" t="n">
        <f aca="false">IF(T6900&lt;=10,1,IF(T6900&lt;=20,2,IF(T6900&lt;=30,3,IF(T6900&lt;=40,4,IF(T6900&lt;=50,5,IF(T6900&lt;=100,6,IF(T6900&lt;=250,7,8)))))))</f>
        <v>2</v>
      </c>
      <c r="V6900" s="21" t="n">
        <f aca="false">IF(AND(OR(Dashboard!$T$3="All",R6900=Dashboard!$T$3),OR(Dashboard!$T$4="All",D6900=Dashboard!$T$4)),1,0)</f>
        <v>1</v>
      </c>
      <c r="W6900" s="21" t="n">
        <f aca="false">IF(V6900=1,T6900+ROW()/10000000,0)</f>
        <v>12.00069</v>
      </c>
    </row>
    <row r="6901" customFormat="false" ht="15" hidden="false" customHeight="false" outlineLevel="0" collapsed="false">
      <c r="A6901" s="0" t="n">
        <v>18348790</v>
      </c>
      <c r="B6901" s="0" t="s">
        <v>15154</v>
      </c>
      <c r="C6901" s="0" t="n">
        <v>1</v>
      </c>
      <c r="D6901" s="0" t="s">
        <v>6924</v>
      </c>
      <c r="E6901" s="0" t="s">
        <v>15155</v>
      </c>
      <c r="F6901" s="0" t="s">
        <v>15127</v>
      </c>
      <c r="G6901" s="0" t="s">
        <v>15128</v>
      </c>
      <c r="H6901" s="0" t="s">
        <v>2128</v>
      </c>
      <c r="I6901" s="0" t="s">
        <v>2123</v>
      </c>
      <c r="J6901" s="0" t="s">
        <v>47</v>
      </c>
      <c r="K6901" s="0" t="s">
        <v>47</v>
      </c>
      <c r="L6901" s="0" t="s">
        <v>47</v>
      </c>
      <c r="M6901" s="0" t="s">
        <v>47</v>
      </c>
      <c r="N6901" s="0" t="n">
        <v>1</v>
      </c>
      <c r="O6901" s="0" t="n">
        <v>10</v>
      </c>
      <c r="P6901" s="0" t="n">
        <v>300</v>
      </c>
      <c r="Q6901" s="0" t="n">
        <v>3.2</v>
      </c>
      <c r="R6901" s="0" t="str">
        <f aca="false">INDEX(Lookup!$B$4:$B$18,MATCH(C6901,Lookup!$A$4:$A$18,0))</f>
        <v>India</v>
      </c>
      <c r="S6901" s="20" t="n">
        <f aca="false">INDEX(Lookup!$D$4:$D$18,MATCH(C6901,Lookup!$A$4:$A$18,0))</f>
        <v>0.012</v>
      </c>
      <c r="T6901" s="21" t="n">
        <f aca="false">ROUND(P6901*S6901,2)</f>
        <v>3.6</v>
      </c>
      <c r="U6901" s="21" t="n">
        <f aca="false">IF(T6901&lt;=10,1,IF(T6901&lt;=20,2,IF(T6901&lt;=30,3,IF(T6901&lt;=40,4,IF(T6901&lt;=50,5,IF(T6901&lt;=100,6,IF(T6901&lt;=250,7,8)))))))</f>
        <v>1</v>
      </c>
      <c r="V6901" s="21" t="n">
        <f aca="false">IF(AND(OR(Dashboard!$T$3="All",R6901=Dashboard!$T$3),OR(Dashboard!$T$4="All",D6901=Dashboard!$T$4)),1,0)</f>
        <v>1</v>
      </c>
      <c r="W6901" s="21" t="n">
        <f aca="false">IF(V6901=1,T6901+ROW()/10000000,0)</f>
        <v>3.6006901</v>
      </c>
    </row>
    <row r="6902" customFormat="false" ht="15" hidden="false" customHeight="false" outlineLevel="0" collapsed="false">
      <c r="A6902" s="0" t="n">
        <v>309874</v>
      </c>
      <c r="B6902" s="0" t="s">
        <v>15156</v>
      </c>
      <c r="C6902" s="0" t="n">
        <v>1</v>
      </c>
      <c r="D6902" s="0" t="s">
        <v>6924</v>
      </c>
      <c r="E6902" s="0" t="s">
        <v>15157</v>
      </c>
      <c r="F6902" s="0" t="s">
        <v>15127</v>
      </c>
      <c r="G6902" s="0" t="s">
        <v>15128</v>
      </c>
      <c r="H6902" s="0" t="s">
        <v>3392</v>
      </c>
      <c r="I6902" s="0" t="s">
        <v>2123</v>
      </c>
      <c r="J6902" s="0" t="s">
        <v>47</v>
      </c>
      <c r="K6902" s="0" t="s">
        <v>47</v>
      </c>
      <c r="L6902" s="0" t="s">
        <v>47</v>
      </c>
      <c r="M6902" s="0" t="s">
        <v>47</v>
      </c>
      <c r="N6902" s="0" t="n">
        <v>2</v>
      </c>
      <c r="O6902" s="0" t="n">
        <v>15</v>
      </c>
      <c r="P6902" s="0" t="n">
        <v>550</v>
      </c>
      <c r="Q6902" s="0" t="n">
        <v>3</v>
      </c>
      <c r="R6902" s="0" t="str">
        <f aca="false">INDEX(Lookup!$B$4:$B$18,MATCH(C6902,Lookup!$A$4:$A$18,0))</f>
        <v>India</v>
      </c>
      <c r="S6902" s="20" t="n">
        <f aca="false">INDEX(Lookup!$D$4:$D$18,MATCH(C6902,Lookup!$A$4:$A$18,0))</f>
        <v>0.012</v>
      </c>
      <c r="T6902" s="21" t="n">
        <f aca="false">ROUND(P6902*S6902,2)</f>
        <v>6.6</v>
      </c>
      <c r="U6902" s="21" t="n">
        <f aca="false">IF(T6902&lt;=10,1,IF(T6902&lt;=20,2,IF(T6902&lt;=30,3,IF(T6902&lt;=40,4,IF(T6902&lt;=50,5,IF(T6902&lt;=100,6,IF(T6902&lt;=250,7,8)))))))</f>
        <v>1</v>
      </c>
      <c r="V6902" s="21" t="n">
        <f aca="false">IF(AND(OR(Dashboard!$T$3="All",R6902=Dashboard!$T$3),OR(Dashboard!$T$4="All",D6902=Dashboard!$T$4)),1,0)</f>
        <v>1</v>
      </c>
      <c r="W6902" s="21" t="n">
        <f aca="false">IF(V6902=1,T6902+ROW()/10000000,0)</f>
        <v>6.6006902</v>
      </c>
    </row>
    <row r="6903" customFormat="false" ht="15" hidden="false" customHeight="false" outlineLevel="0" collapsed="false">
      <c r="A6903" s="0" t="n">
        <v>7131</v>
      </c>
      <c r="B6903" s="0" t="s">
        <v>15158</v>
      </c>
      <c r="C6903" s="0" t="n">
        <v>1</v>
      </c>
      <c r="D6903" s="0" t="s">
        <v>6924</v>
      </c>
      <c r="E6903" s="0" t="s">
        <v>15159</v>
      </c>
      <c r="F6903" s="0" t="s">
        <v>15127</v>
      </c>
      <c r="G6903" s="0" t="s">
        <v>15128</v>
      </c>
      <c r="H6903" s="0" t="s">
        <v>2122</v>
      </c>
      <c r="I6903" s="0" t="s">
        <v>2123</v>
      </c>
      <c r="J6903" s="0" t="s">
        <v>47</v>
      </c>
      <c r="K6903" s="0" t="s">
        <v>47</v>
      </c>
      <c r="L6903" s="0" t="s">
        <v>47</v>
      </c>
      <c r="M6903" s="0" t="s">
        <v>47</v>
      </c>
      <c r="N6903" s="0" t="n">
        <v>2</v>
      </c>
      <c r="O6903" s="0" t="n">
        <v>33</v>
      </c>
      <c r="P6903" s="0" t="n">
        <v>700</v>
      </c>
      <c r="Q6903" s="0" t="n">
        <v>2.9</v>
      </c>
      <c r="R6903" s="0" t="str">
        <f aca="false">INDEX(Lookup!$B$4:$B$18,MATCH(C6903,Lookup!$A$4:$A$18,0))</f>
        <v>India</v>
      </c>
      <c r="S6903" s="20" t="n">
        <f aca="false">INDEX(Lookup!$D$4:$D$18,MATCH(C6903,Lookup!$A$4:$A$18,0))</f>
        <v>0.012</v>
      </c>
      <c r="T6903" s="21" t="n">
        <f aca="false">ROUND(P6903*S6903,2)</f>
        <v>8.4</v>
      </c>
      <c r="U6903" s="21" t="n">
        <f aca="false">IF(T6903&lt;=10,1,IF(T6903&lt;=20,2,IF(T6903&lt;=30,3,IF(T6903&lt;=40,4,IF(T6903&lt;=50,5,IF(T6903&lt;=100,6,IF(T6903&lt;=250,7,8)))))))</f>
        <v>1</v>
      </c>
      <c r="V6903" s="21" t="n">
        <f aca="false">IF(AND(OR(Dashboard!$T$3="All",R6903=Dashboard!$T$3),OR(Dashboard!$T$4="All",D6903=Dashboard!$T$4)),1,0)</f>
        <v>1</v>
      </c>
      <c r="W6903" s="21" t="n">
        <f aca="false">IF(V6903=1,T6903+ROW()/10000000,0)</f>
        <v>8.4006903</v>
      </c>
    </row>
    <row r="6904" customFormat="false" ht="15" hidden="false" customHeight="false" outlineLevel="0" collapsed="false">
      <c r="A6904" s="0" t="n">
        <v>312032</v>
      </c>
      <c r="B6904" s="0" t="s">
        <v>15160</v>
      </c>
      <c r="C6904" s="0" t="n">
        <v>1</v>
      </c>
      <c r="D6904" s="0" t="s">
        <v>6924</v>
      </c>
      <c r="E6904" s="0" t="s">
        <v>15161</v>
      </c>
      <c r="F6904" s="0" t="s">
        <v>15127</v>
      </c>
      <c r="G6904" s="0" t="s">
        <v>15128</v>
      </c>
      <c r="H6904" s="0" t="s">
        <v>2868</v>
      </c>
      <c r="I6904" s="0" t="s">
        <v>2123</v>
      </c>
      <c r="J6904" s="0" t="s">
        <v>47</v>
      </c>
      <c r="K6904" s="0" t="s">
        <v>47</v>
      </c>
      <c r="L6904" s="0" t="s">
        <v>47</v>
      </c>
      <c r="M6904" s="0" t="s">
        <v>47</v>
      </c>
      <c r="N6904" s="0" t="n">
        <v>1</v>
      </c>
      <c r="O6904" s="0" t="n">
        <v>31</v>
      </c>
      <c r="P6904" s="0" t="n">
        <v>300</v>
      </c>
      <c r="Q6904" s="0" t="n">
        <v>3.4</v>
      </c>
      <c r="R6904" s="0" t="str">
        <f aca="false">INDEX(Lookup!$B$4:$B$18,MATCH(C6904,Lookup!$A$4:$A$18,0))</f>
        <v>India</v>
      </c>
      <c r="S6904" s="20" t="n">
        <f aca="false">INDEX(Lookup!$D$4:$D$18,MATCH(C6904,Lookup!$A$4:$A$18,0))</f>
        <v>0.012</v>
      </c>
      <c r="T6904" s="21" t="n">
        <f aca="false">ROUND(P6904*S6904,2)</f>
        <v>3.6</v>
      </c>
      <c r="U6904" s="21" t="n">
        <f aca="false">IF(T6904&lt;=10,1,IF(T6904&lt;=20,2,IF(T6904&lt;=30,3,IF(T6904&lt;=40,4,IF(T6904&lt;=50,5,IF(T6904&lt;=100,6,IF(T6904&lt;=250,7,8)))))))</f>
        <v>1</v>
      </c>
      <c r="V6904" s="21" t="n">
        <f aca="false">IF(AND(OR(Dashboard!$T$3="All",R6904=Dashboard!$T$3),OR(Dashboard!$T$4="All",D6904=Dashboard!$T$4)),1,0)</f>
        <v>1</v>
      </c>
      <c r="W6904" s="21" t="n">
        <f aca="false">IF(V6904=1,T6904+ROW()/10000000,0)</f>
        <v>3.6006904</v>
      </c>
    </row>
    <row r="6905" customFormat="false" ht="15" hidden="false" customHeight="false" outlineLevel="0" collapsed="false">
      <c r="A6905" s="0" t="n">
        <v>311370</v>
      </c>
      <c r="B6905" s="0" t="s">
        <v>15162</v>
      </c>
      <c r="C6905" s="0" t="n">
        <v>1</v>
      </c>
      <c r="D6905" s="0" t="s">
        <v>6924</v>
      </c>
      <c r="E6905" s="0" t="s">
        <v>15163</v>
      </c>
      <c r="F6905" s="0" t="s">
        <v>15127</v>
      </c>
      <c r="G6905" s="0" t="s">
        <v>15128</v>
      </c>
      <c r="H6905" s="0" t="s">
        <v>741</v>
      </c>
      <c r="I6905" s="0" t="s">
        <v>2123</v>
      </c>
      <c r="J6905" s="0" t="s">
        <v>47</v>
      </c>
      <c r="K6905" s="0" t="s">
        <v>47</v>
      </c>
      <c r="L6905" s="0" t="s">
        <v>47</v>
      </c>
      <c r="M6905" s="0" t="s">
        <v>47</v>
      </c>
      <c r="N6905" s="0" t="n">
        <v>2</v>
      </c>
      <c r="O6905" s="0" t="n">
        <v>121</v>
      </c>
      <c r="P6905" s="0" t="n">
        <v>700</v>
      </c>
      <c r="Q6905" s="0" t="n">
        <v>3.2</v>
      </c>
      <c r="R6905" s="0" t="str">
        <f aca="false">INDEX(Lookup!$B$4:$B$18,MATCH(C6905,Lookup!$A$4:$A$18,0))</f>
        <v>India</v>
      </c>
      <c r="S6905" s="20" t="n">
        <f aca="false">INDEX(Lookup!$D$4:$D$18,MATCH(C6905,Lookup!$A$4:$A$18,0))</f>
        <v>0.012</v>
      </c>
      <c r="T6905" s="21" t="n">
        <f aca="false">ROUND(P6905*S6905,2)</f>
        <v>8.4</v>
      </c>
      <c r="U6905" s="21" t="n">
        <f aca="false">IF(T6905&lt;=10,1,IF(T6905&lt;=20,2,IF(T6905&lt;=30,3,IF(T6905&lt;=40,4,IF(T6905&lt;=50,5,IF(T6905&lt;=100,6,IF(T6905&lt;=250,7,8)))))))</f>
        <v>1</v>
      </c>
      <c r="V6905" s="21" t="n">
        <f aca="false">IF(AND(OR(Dashboard!$T$3="All",R6905=Dashboard!$T$3),OR(Dashboard!$T$4="All",D6905=Dashboard!$T$4)),1,0)</f>
        <v>1</v>
      </c>
      <c r="W6905" s="21" t="n">
        <f aca="false">IF(V6905=1,T6905+ROW()/10000000,0)</f>
        <v>8.4006905</v>
      </c>
    </row>
    <row r="6906" customFormat="false" ht="15" hidden="false" customHeight="false" outlineLevel="0" collapsed="false">
      <c r="A6906" s="0" t="n">
        <v>18233797</v>
      </c>
      <c r="B6906" s="0" t="s">
        <v>15164</v>
      </c>
      <c r="C6906" s="0" t="n">
        <v>1</v>
      </c>
      <c r="D6906" s="0" t="s">
        <v>6924</v>
      </c>
      <c r="E6906" s="0" t="s">
        <v>15165</v>
      </c>
      <c r="F6906" s="0" t="s">
        <v>15127</v>
      </c>
      <c r="G6906" s="0" t="s">
        <v>15128</v>
      </c>
      <c r="H6906" s="0" t="s">
        <v>2288</v>
      </c>
      <c r="I6906" s="0" t="s">
        <v>2123</v>
      </c>
      <c r="J6906" s="0" t="s">
        <v>47</v>
      </c>
      <c r="K6906" s="0" t="s">
        <v>46</v>
      </c>
      <c r="L6906" s="0" t="s">
        <v>47</v>
      </c>
      <c r="M6906" s="0" t="s">
        <v>47</v>
      </c>
      <c r="N6906" s="0" t="n">
        <v>1</v>
      </c>
      <c r="O6906" s="0" t="n">
        <v>4</v>
      </c>
      <c r="P6906" s="0" t="n">
        <v>300</v>
      </c>
      <c r="Q6906" s="0" t="n">
        <v>2.7</v>
      </c>
      <c r="R6906" s="0" t="str">
        <f aca="false">INDEX(Lookup!$B$4:$B$18,MATCH(C6906,Lookup!$A$4:$A$18,0))</f>
        <v>India</v>
      </c>
      <c r="S6906" s="20" t="n">
        <f aca="false">INDEX(Lookup!$D$4:$D$18,MATCH(C6906,Lookup!$A$4:$A$18,0))</f>
        <v>0.012</v>
      </c>
      <c r="T6906" s="21" t="n">
        <f aca="false">ROUND(P6906*S6906,2)</f>
        <v>3.6</v>
      </c>
      <c r="U6906" s="21" t="n">
        <f aca="false">IF(T6906&lt;=10,1,IF(T6906&lt;=20,2,IF(T6906&lt;=30,3,IF(T6906&lt;=40,4,IF(T6906&lt;=50,5,IF(T6906&lt;=100,6,IF(T6906&lt;=250,7,8)))))))</f>
        <v>1</v>
      </c>
      <c r="V6906" s="21" t="n">
        <f aca="false">IF(AND(OR(Dashboard!$T$3="All",R6906=Dashboard!$T$3),OR(Dashboard!$T$4="All",D6906=Dashboard!$T$4)),1,0)</f>
        <v>1</v>
      </c>
      <c r="W6906" s="21" t="n">
        <f aca="false">IF(V6906=1,T6906+ROW()/10000000,0)</f>
        <v>3.6006906</v>
      </c>
    </row>
    <row r="6907" customFormat="false" ht="15" hidden="false" customHeight="false" outlineLevel="0" collapsed="false">
      <c r="A6907" s="0" t="n">
        <v>313311</v>
      </c>
      <c r="B6907" s="0" t="s">
        <v>9669</v>
      </c>
      <c r="C6907" s="0" t="n">
        <v>1</v>
      </c>
      <c r="D6907" s="0" t="s">
        <v>6924</v>
      </c>
      <c r="E6907" s="0" t="s">
        <v>15166</v>
      </c>
      <c r="F6907" s="0" t="s">
        <v>15127</v>
      </c>
      <c r="G6907" s="0" t="s">
        <v>15128</v>
      </c>
      <c r="H6907" s="0" t="s">
        <v>15167</v>
      </c>
      <c r="I6907" s="0" t="s">
        <v>2123</v>
      </c>
      <c r="J6907" s="0" t="s">
        <v>47</v>
      </c>
      <c r="K6907" s="0" t="s">
        <v>46</v>
      </c>
      <c r="L6907" s="0" t="s">
        <v>47</v>
      </c>
      <c r="M6907" s="0" t="s">
        <v>47</v>
      </c>
      <c r="N6907" s="0" t="n">
        <v>2</v>
      </c>
      <c r="O6907" s="0" t="n">
        <v>305</v>
      </c>
      <c r="P6907" s="0" t="n">
        <v>750</v>
      </c>
      <c r="Q6907" s="0" t="n">
        <v>3.9</v>
      </c>
      <c r="R6907" s="0" t="str">
        <f aca="false">INDEX(Lookup!$B$4:$B$18,MATCH(C6907,Lookup!$A$4:$A$18,0))</f>
        <v>India</v>
      </c>
      <c r="S6907" s="20" t="n">
        <f aca="false">INDEX(Lookup!$D$4:$D$18,MATCH(C6907,Lookup!$A$4:$A$18,0))</f>
        <v>0.012</v>
      </c>
      <c r="T6907" s="21" t="n">
        <f aca="false">ROUND(P6907*S6907,2)</f>
        <v>9</v>
      </c>
      <c r="U6907" s="21" t="n">
        <f aca="false">IF(T6907&lt;=10,1,IF(T6907&lt;=20,2,IF(T6907&lt;=30,3,IF(T6907&lt;=40,4,IF(T6907&lt;=50,5,IF(T6907&lt;=100,6,IF(T6907&lt;=250,7,8)))))))</f>
        <v>1</v>
      </c>
      <c r="V6907" s="21" t="n">
        <f aca="false">IF(AND(OR(Dashboard!$T$3="All",R6907=Dashboard!$T$3),OR(Dashboard!$T$4="All",D6907=Dashboard!$T$4)),1,0)</f>
        <v>1</v>
      </c>
      <c r="W6907" s="21" t="n">
        <f aca="false">IF(V6907=1,T6907+ROW()/10000000,0)</f>
        <v>9.0006907</v>
      </c>
    </row>
    <row r="6908" customFormat="false" ht="15" hidden="false" customHeight="false" outlineLevel="0" collapsed="false">
      <c r="A6908" s="0" t="n">
        <v>3797</v>
      </c>
      <c r="B6908" s="0" t="s">
        <v>3571</v>
      </c>
      <c r="C6908" s="0" t="n">
        <v>1</v>
      </c>
      <c r="D6908" s="0" t="s">
        <v>6924</v>
      </c>
      <c r="E6908" s="0" t="s">
        <v>15168</v>
      </c>
      <c r="F6908" s="0" t="s">
        <v>15127</v>
      </c>
      <c r="G6908" s="0" t="s">
        <v>15128</v>
      </c>
      <c r="H6908" s="0" t="s">
        <v>153</v>
      </c>
      <c r="I6908" s="0" t="s">
        <v>2123</v>
      </c>
      <c r="J6908" s="0" t="s">
        <v>47</v>
      </c>
      <c r="K6908" s="0" t="s">
        <v>47</v>
      </c>
      <c r="L6908" s="0" t="s">
        <v>47</v>
      </c>
      <c r="M6908" s="0" t="s">
        <v>47</v>
      </c>
      <c r="N6908" s="0" t="n">
        <v>2</v>
      </c>
      <c r="O6908" s="0" t="n">
        <v>118</v>
      </c>
      <c r="P6908" s="0" t="n">
        <v>600</v>
      </c>
      <c r="Q6908" s="0" t="n">
        <v>3.7</v>
      </c>
      <c r="R6908" s="0" t="str">
        <f aca="false">INDEX(Lookup!$B$4:$B$18,MATCH(C6908,Lookup!$A$4:$A$18,0))</f>
        <v>India</v>
      </c>
      <c r="S6908" s="20" t="n">
        <f aca="false">INDEX(Lookup!$D$4:$D$18,MATCH(C6908,Lookup!$A$4:$A$18,0))</f>
        <v>0.012</v>
      </c>
      <c r="T6908" s="21" t="n">
        <f aca="false">ROUND(P6908*S6908,2)</f>
        <v>7.2</v>
      </c>
      <c r="U6908" s="21" t="n">
        <f aca="false">IF(T6908&lt;=10,1,IF(T6908&lt;=20,2,IF(T6908&lt;=30,3,IF(T6908&lt;=40,4,IF(T6908&lt;=50,5,IF(T6908&lt;=100,6,IF(T6908&lt;=250,7,8)))))))</f>
        <v>1</v>
      </c>
      <c r="V6908" s="21" t="n">
        <f aca="false">IF(AND(OR(Dashboard!$T$3="All",R6908=Dashboard!$T$3),OR(Dashboard!$T$4="All",D6908=Dashboard!$T$4)),1,0)</f>
        <v>1</v>
      </c>
      <c r="W6908" s="21" t="n">
        <f aca="false">IF(V6908=1,T6908+ROW()/10000000,0)</f>
        <v>7.2006908</v>
      </c>
    </row>
    <row r="6909" customFormat="false" ht="15" hidden="false" customHeight="false" outlineLevel="0" collapsed="false">
      <c r="A6909" s="0" t="n">
        <v>309893</v>
      </c>
      <c r="B6909" s="0" t="s">
        <v>15169</v>
      </c>
      <c r="C6909" s="0" t="n">
        <v>1</v>
      </c>
      <c r="D6909" s="0" t="s">
        <v>6924</v>
      </c>
      <c r="E6909" s="0" t="s">
        <v>15128</v>
      </c>
      <c r="F6909" s="0" t="s">
        <v>15127</v>
      </c>
      <c r="G6909" s="0" t="s">
        <v>15128</v>
      </c>
      <c r="H6909" s="0" t="s">
        <v>2868</v>
      </c>
      <c r="I6909" s="0" t="s">
        <v>2123</v>
      </c>
      <c r="J6909" s="0" t="s">
        <v>47</v>
      </c>
      <c r="K6909" s="0" t="s">
        <v>47</v>
      </c>
      <c r="L6909" s="0" t="s">
        <v>47</v>
      </c>
      <c r="M6909" s="0" t="s">
        <v>47</v>
      </c>
      <c r="N6909" s="0" t="n">
        <v>2</v>
      </c>
      <c r="O6909" s="0" t="n">
        <v>60</v>
      </c>
      <c r="P6909" s="0" t="n">
        <v>500</v>
      </c>
      <c r="Q6909" s="0" t="n">
        <v>3.7</v>
      </c>
      <c r="R6909" s="0" t="str">
        <f aca="false">INDEX(Lookup!$B$4:$B$18,MATCH(C6909,Lookup!$A$4:$A$18,0))</f>
        <v>India</v>
      </c>
      <c r="S6909" s="20" t="n">
        <f aca="false">INDEX(Lookup!$D$4:$D$18,MATCH(C6909,Lookup!$A$4:$A$18,0))</f>
        <v>0.012</v>
      </c>
      <c r="T6909" s="21" t="n">
        <f aca="false">ROUND(P6909*S6909,2)</f>
        <v>6</v>
      </c>
      <c r="U6909" s="21" t="n">
        <f aca="false">IF(T6909&lt;=10,1,IF(T6909&lt;=20,2,IF(T6909&lt;=30,3,IF(T6909&lt;=40,4,IF(T6909&lt;=50,5,IF(T6909&lt;=100,6,IF(T6909&lt;=250,7,8)))))))</f>
        <v>1</v>
      </c>
      <c r="V6909" s="21" t="n">
        <f aca="false">IF(AND(OR(Dashboard!$T$3="All",R6909=Dashboard!$T$3),OR(Dashboard!$T$4="All",D6909=Dashboard!$T$4)),1,0)</f>
        <v>1</v>
      </c>
      <c r="W6909" s="21" t="n">
        <f aca="false">IF(V6909=1,T6909+ROW()/10000000,0)</f>
        <v>6.0006909</v>
      </c>
    </row>
    <row r="6910" customFormat="false" ht="15" hidden="false" customHeight="false" outlineLevel="0" collapsed="false">
      <c r="A6910" s="0" t="n">
        <v>4889</v>
      </c>
      <c r="B6910" s="0" t="s">
        <v>15170</v>
      </c>
      <c r="C6910" s="0" t="n">
        <v>1</v>
      </c>
      <c r="D6910" s="0" t="s">
        <v>6924</v>
      </c>
      <c r="E6910" s="0" t="s">
        <v>15171</v>
      </c>
      <c r="F6910" s="0" t="s">
        <v>15127</v>
      </c>
      <c r="G6910" s="0" t="s">
        <v>15128</v>
      </c>
      <c r="H6910" s="0" t="s">
        <v>2538</v>
      </c>
      <c r="I6910" s="0" t="s">
        <v>2123</v>
      </c>
      <c r="J6910" s="0" t="s">
        <v>46</v>
      </c>
      <c r="K6910" s="0" t="s">
        <v>47</v>
      </c>
      <c r="L6910" s="0" t="s">
        <v>47</v>
      </c>
      <c r="M6910" s="0" t="s">
        <v>47</v>
      </c>
      <c r="N6910" s="0" t="n">
        <v>4</v>
      </c>
      <c r="O6910" s="0" t="n">
        <v>184</v>
      </c>
      <c r="P6910" s="0" t="n">
        <v>3000</v>
      </c>
      <c r="Q6910" s="0" t="n">
        <v>3.6</v>
      </c>
      <c r="R6910" s="0" t="str">
        <f aca="false">INDEX(Lookup!$B$4:$B$18,MATCH(C6910,Lookup!$A$4:$A$18,0))</f>
        <v>India</v>
      </c>
      <c r="S6910" s="20" t="n">
        <f aca="false">INDEX(Lookup!$D$4:$D$18,MATCH(C6910,Lookup!$A$4:$A$18,0))</f>
        <v>0.012</v>
      </c>
      <c r="T6910" s="21" t="n">
        <f aca="false">ROUND(P6910*S6910,2)</f>
        <v>36</v>
      </c>
      <c r="U6910" s="21" t="n">
        <f aca="false">IF(T6910&lt;=10,1,IF(T6910&lt;=20,2,IF(T6910&lt;=30,3,IF(T6910&lt;=40,4,IF(T6910&lt;=50,5,IF(T6910&lt;=100,6,IF(T6910&lt;=250,7,8)))))))</f>
        <v>4</v>
      </c>
      <c r="V6910" s="21" t="n">
        <f aca="false">IF(AND(OR(Dashboard!$T$3="All",R6910=Dashboard!$T$3),OR(Dashboard!$T$4="All",D6910=Dashboard!$T$4)),1,0)</f>
        <v>1</v>
      </c>
      <c r="W6910" s="21" t="n">
        <f aca="false">IF(V6910=1,T6910+ROW()/10000000,0)</f>
        <v>36.000691</v>
      </c>
    </row>
    <row r="6911" customFormat="false" ht="15" hidden="false" customHeight="false" outlineLevel="0" collapsed="false">
      <c r="A6911" s="0" t="n">
        <v>18373071</v>
      </c>
      <c r="B6911" s="0" t="s">
        <v>15172</v>
      </c>
      <c r="C6911" s="0" t="n">
        <v>1</v>
      </c>
      <c r="D6911" s="0" t="s">
        <v>6924</v>
      </c>
      <c r="E6911" s="0" t="s">
        <v>15173</v>
      </c>
      <c r="F6911" s="0" t="s">
        <v>15127</v>
      </c>
      <c r="G6911" s="0" t="s">
        <v>15128</v>
      </c>
      <c r="H6911" s="0" t="s">
        <v>2342</v>
      </c>
      <c r="I6911" s="0" t="s">
        <v>2123</v>
      </c>
      <c r="J6911" s="0" t="s">
        <v>47</v>
      </c>
      <c r="K6911" s="0" t="s">
        <v>47</v>
      </c>
      <c r="L6911" s="0" t="s">
        <v>47</v>
      </c>
      <c r="M6911" s="0" t="s">
        <v>47</v>
      </c>
      <c r="N6911" s="0" t="n">
        <v>1</v>
      </c>
      <c r="O6911" s="0" t="n">
        <v>25</v>
      </c>
      <c r="P6911" s="0" t="n">
        <v>200</v>
      </c>
      <c r="Q6911" s="0" t="n">
        <v>3.8</v>
      </c>
      <c r="R6911" s="0" t="str">
        <f aca="false">INDEX(Lookup!$B$4:$B$18,MATCH(C6911,Lookup!$A$4:$A$18,0))</f>
        <v>India</v>
      </c>
      <c r="S6911" s="20" t="n">
        <f aca="false">INDEX(Lookup!$D$4:$D$18,MATCH(C6911,Lookup!$A$4:$A$18,0))</f>
        <v>0.012</v>
      </c>
      <c r="T6911" s="21" t="n">
        <f aca="false">ROUND(P6911*S6911,2)</f>
        <v>2.4</v>
      </c>
      <c r="U6911" s="21" t="n">
        <f aca="false">IF(T6911&lt;=10,1,IF(T6911&lt;=20,2,IF(T6911&lt;=30,3,IF(T6911&lt;=40,4,IF(T6911&lt;=50,5,IF(T6911&lt;=100,6,IF(T6911&lt;=250,7,8)))))))</f>
        <v>1</v>
      </c>
      <c r="V6911" s="21" t="n">
        <f aca="false">IF(AND(OR(Dashboard!$T$3="All",R6911=Dashboard!$T$3),OR(Dashboard!$T$4="All",D6911=Dashboard!$T$4)),1,0)</f>
        <v>1</v>
      </c>
      <c r="W6911" s="21" t="n">
        <f aca="false">IF(V6911=1,T6911+ROW()/10000000,0)</f>
        <v>2.4006911</v>
      </c>
    </row>
    <row r="6912" customFormat="false" ht="15" hidden="false" customHeight="false" outlineLevel="0" collapsed="false">
      <c r="A6912" s="0" t="n">
        <v>18238757</v>
      </c>
      <c r="B6912" s="0" t="s">
        <v>15174</v>
      </c>
      <c r="C6912" s="0" t="n">
        <v>1</v>
      </c>
      <c r="D6912" s="0" t="s">
        <v>6924</v>
      </c>
      <c r="E6912" s="0" t="s">
        <v>15175</v>
      </c>
      <c r="F6912" s="0" t="s">
        <v>15127</v>
      </c>
      <c r="G6912" s="0" t="s">
        <v>15128</v>
      </c>
      <c r="H6912" s="0" t="s">
        <v>3067</v>
      </c>
      <c r="I6912" s="0" t="s">
        <v>2123</v>
      </c>
      <c r="J6912" s="0" t="s">
        <v>47</v>
      </c>
      <c r="K6912" s="0" t="s">
        <v>47</v>
      </c>
      <c r="L6912" s="0" t="s">
        <v>47</v>
      </c>
      <c r="M6912" s="0" t="s">
        <v>47</v>
      </c>
      <c r="N6912" s="0" t="n">
        <v>1</v>
      </c>
      <c r="O6912" s="0" t="n">
        <v>36</v>
      </c>
      <c r="P6912" s="0" t="n">
        <v>200</v>
      </c>
      <c r="Q6912" s="0" t="n">
        <v>3.7</v>
      </c>
      <c r="R6912" s="0" t="str">
        <f aca="false">INDEX(Lookup!$B$4:$B$18,MATCH(C6912,Lookup!$A$4:$A$18,0))</f>
        <v>India</v>
      </c>
      <c r="S6912" s="20" t="n">
        <f aca="false">INDEX(Lookup!$D$4:$D$18,MATCH(C6912,Lookup!$A$4:$A$18,0))</f>
        <v>0.012</v>
      </c>
      <c r="T6912" s="21" t="n">
        <f aca="false">ROUND(P6912*S6912,2)</f>
        <v>2.4</v>
      </c>
      <c r="U6912" s="21" t="n">
        <f aca="false">IF(T6912&lt;=10,1,IF(T6912&lt;=20,2,IF(T6912&lt;=30,3,IF(T6912&lt;=40,4,IF(T6912&lt;=50,5,IF(T6912&lt;=100,6,IF(T6912&lt;=250,7,8)))))))</f>
        <v>1</v>
      </c>
      <c r="V6912" s="21" t="n">
        <f aca="false">IF(AND(OR(Dashboard!$T$3="All",R6912=Dashboard!$T$3),OR(Dashboard!$T$4="All",D6912=Dashboard!$T$4)),1,0)</f>
        <v>1</v>
      </c>
      <c r="W6912" s="21" t="n">
        <f aca="false">IF(V6912=1,T6912+ROW()/10000000,0)</f>
        <v>2.4006912</v>
      </c>
    </row>
    <row r="6913" customFormat="false" ht="15" hidden="false" customHeight="false" outlineLevel="0" collapsed="false">
      <c r="A6913" s="0" t="n">
        <v>311326</v>
      </c>
      <c r="B6913" s="0" t="s">
        <v>15176</v>
      </c>
      <c r="C6913" s="0" t="n">
        <v>1</v>
      </c>
      <c r="D6913" s="0" t="s">
        <v>6924</v>
      </c>
      <c r="E6913" s="0" t="s">
        <v>15177</v>
      </c>
      <c r="F6913" s="0" t="s">
        <v>15127</v>
      </c>
      <c r="G6913" s="0" t="s">
        <v>15128</v>
      </c>
      <c r="H6913" s="0" t="s">
        <v>2349</v>
      </c>
      <c r="I6913" s="0" t="s">
        <v>2123</v>
      </c>
      <c r="J6913" s="0" t="s">
        <v>47</v>
      </c>
      <c r="K6913" s="0" t="s">
        <v>47</v>
      </c>
      <c r="L6913" s="0" t="s">
        <v>47</v>
      </c>
      <c r="M6913" s="0" t="s">
        <v>47</v>
      </c>
      <c r="N6913" s="0" t="n">
        <v>2</v>
      </c>
      <c r="O6913" s="0" t="n">
        <v>66</v>
      </c>
      <c r="P6913" s="0" t="n">
        <v>500</v>
      </c>
      <c r="Q6913" s="0" t="n">
        <v>3.6</v>
      </c>
      <c r="R6913" s="0" t="str">
        <f aca="false">INDEX(Lookup!$B$4:$B$18,MATCH(C6913,Lookup!$A$4:$A$18,0))</f>
        <v>India</v>
      </c>
      <c r="S6913" s="20" t="n">
        <f aca="false">INDEX(Lookup!$D$4:$D$18,MATCH(C6913,Lookup!$A$4:$A$18,0))</f>
        <v>0.012</v>
      </c>
      <c r="T6913" s="21" t="n">
        <f aca="false">ROUND(P6913*S6913,2)</f>
        <v>6</v>
      </c>
      <c r="U6913" s="21" t="n">
        <f aca="false">IF(T6913&lt;=10,1,IF(T6913&lt;=20,2,IF(T6913&lt;=30,3,IF(T6913&lt;=40,4,IF(T6913&lt;=50,5,IF(T6913&lt;=100,6,IF(T6913&lt;=250,7,8)))))))</f>
        <v>1</v>
      </c>
      <c r="V6913" s="21" t="n">
        <f aca="false">IF(AND(OR(Dashboard!$T$3="All",R6913=Dashboard!$T$3),OR(Dashboard!$T$4="All",D6913=Dashboard!$T$4)),1,0)</f>
        <v>1</v>
      </c>
      <c r="W6913" s="21" t="n">
        <f aca="false">IF(V6913=1,T6913+ROW()/10000000,0)</f>
        <v>6.0006913</v>
      </c>
    </row>
    <row r="6914" customFormat="false" ht="15" hidden="false" customHeight="false" outlineLevel="0" collapsed="false">
      <c r="A6914" s="0" t="n">
        <v>18255154</v>
      </c>
      <c r="B6914" s="0" t="s">
        <v>8012</v>
      </c>
      <c r="C6914" s="0" t="n">
        <v>1</v>
      </c>
      <c r="D6914" s="0" t="s">
        <v>6924</v>
      </c>
      <c r="E6914" s="0" t="s">
        <v>15178</v>
      </c>
      <c r="F6914" s="0" t="s">
        <v>15127</v>
      </c>
      <c r="G6914" s="0" t="s">
        <v>15128</v>
      </c>
      <c r="H6914" s="0" t="s">
        <v>8014</v>
      </c>
      <c r="I6914" s="0" t="s">
        <v>2123</v>
      </c>
      <c r="J6914" s="0" t="s">
        <v>46</v>
      </c>
      <c r="K6914" s="0" t="s">
        <v>47</v>
      </c>
      <c r="L6914" s="0" t="s">
        <v>47</v>
      </c>
      <c r="M6914" s="0" t="s">
        <v>47</v>
      </c>
      <c r="N6914" s="0" t="n">
        <v>3</v>
      </c>
      <c r="O6914" s="0" t="n">
        <v>220</v>
      </c>
      <c r="P6914" s="0" t="n">
        <v>1500</v>
      </c>
      <c r="Q6914" s="0" t="n">
        <v>3.8</v>
      </c>
      <c r="R6914" s="0" t="str">
        <f aca="false">INDEX(Lookup!$B$4:$B$18,MATCH(C6914,Lookup!$A$4:$A$18,0))</f>
        <v>India</v>
      </c>
      <c r="S6914" s="20" t="n">
        <f aca="false">INDEX(Lookup!$D$4:$D$18,MATCH(C6914,Lookup!$A$4:$A$18,0))</f>
        <v>0.012</v>
      </c>
      <c r="T6914" s="21" t="n">
        <f aca="false">ROUND(P6914*S6914,2)</f>
        <v>18</v>
      </c>
      <c r="U6914" s="21" t="n">
        <f aca="false">IF(T6914&lt;=10,1,IF(T6914&lt;=20,2,IF(T6914&lt;=30,3,IF(T6914&lt;=40,4,IF(T6914&lt;=50,5,IF(T6914&lt;=100,6,IF(T6914&lt;=250,7,8)))))))</f>
        <v>2</v>
      </c>
      <c r="V6914" s="21" t="n">
        <f aca="false">IF(AND(OR(Dashboard!$T$3="All",R6914=Dashboard!$T$3),OR(Dashboard!$T$4="All",D6914=Dashboard!$T$4)),1,0)</f>
        <v>1</v>
      </c>
      <c r="W6914" s="21" t="n">
        <f aca="false">IF(V6914=1,T6914+ROW()/10000000,0)</f>
        <v>18.0006914</v>
      </c>
    </row>
    <row r="6915" customFormat="false" ht="15" hidden="false" customHeight="false" outlineLevel="0" collapsed="false">
      <c r="A6915" s="0" t="n">
        <v>18465802</v>
      </c>
      <c r="B6915" s="0" t="s">
        <v>15179</v>
      </c>
      <c r="C6915" s="0" t="n">
        <v>1</v>
      </c>
      <c r="D6915" s="0" t="s">
        <v>6924</v>
      </c>
      <c r="E6915" s="0" t="s">
        <v>15180</v>
      </c>
      <c r="F6915" s="0" t="s">
        <v>15127</v>
      </c>
      <c r="G6915" s="0" t="s">
        <v>15128</v>
      </c>
      <c r="H6915" s="0" t="s">
        <v>2662</v>
      </c>
      <c r="I6915" s="0" t="s">
        <v>2123</v>
      </c>
      <c r="J6915" s="0" t="s">
        <v>47</v>
      </c>
      <c r="K6915" s="0" t="s">
        <v>47</v>
      </c>
      <c r="L6915" s="0" t="s">
        <v>47</v>
      </c>
      <c r="M6915" s="0" t="s">
        <v>47</v>
      </c>
      <c r="N6915" s="0" t="n">
        <v>1</v>
      </c>
      <c r="O6915" s="0" t="n">
        <v>0</v>
      </c>
      <c r="P6915" s="0" t="n">
        <v>200</v>
      </c>
      <c r="Q6915" s="0" t="n">
        <v>1</v>
      </c>
      <c r="R6915" s="0" t="str">
        <f aca="false">INDEX(Lookup!$B$4:$B$18,MATCH(C6915,Lookup!$A$4:$A$18,0))</f>
        <v>India</v>
      </c>
      <c r="S6915" s="20" t="n">
        <f aca="false">INDEX(Lookup!$D$4:$D$18,MATCH(C6915,Lookup!$A$4:$A$18,0))</f>
        <v>0.012</v>
      </c>
      <c r="T6915" s="21" t="n">
        <f aca="false">ROUND(P6915*S6915,2)</f>
        <v>2.4</v>
      </c>
      <c r="U6915" s="21" t="n">
        <f aca="false">IF(T6915&lt;=10,1,IF(T6915&lt;=20,2,IF(T6915&lt;=30,3,IF(T6915&lt;=40,4,IF(T6915&lt;=50,5,IF(T6915&lt;=100,6,IF(T6915&lt;=250,7,8)))))))</f>
        <v>1</v>
      </c>
      <c r="V6915" s="21" t="n">
        <f aca="false">IF(AND(OR(Dashboard!$T$3="All",R6915=Dashboard!$T$3),OR(Dashboard!$T$4="All",D6915=Dashboard!$T$4)),1,0)</f>
        <v>1</v>
      </c>
      <c r="W6915" s="21" t="n">
        <f aca="false">IF(V6915=1,T6915+ROW()/10000000,0)</f>
        <v>2.4006915</v>
      </c>
    </row>
    <row r="6916" customFormat="false" ht="15" hidden="false" customHeight="false" outlineLevel="0" collapsed="false">
      <c r="A6916" s="0" t="n">
        <v>18303815</v>
      </c>
      <c r="B6916" s="0" t="s">
        <v>15181</v>
      </c>
      <c r="C6916" s="0" t="n">
        <v>1</v>
      </c>
      <c r="D6916" s="0" t="s">
        <v>6924</v>
      </c>
      <c r="E6916" s="0" t="s">
        <v>15182</v>
      </c>
      <c r="F6916" s="0" t="s">
        <v>15127</v>
      </c>
      <c r="G6916" s="0" t="s">
        <v>15128</v>
      </c>
      <c r="H6916" s="0" t="s">
        <v>2128</v>
      </c>
      <c r="I6916" s="0" t="s">
        <v>2123</v>
      </c>
      <c r="J6916" s="0" t="s">
        <v>47</v>
      </c>
      <c r="K6916" s="0" t="s">
        <v>47</v>
      </c>
      <c r="L6916" s="0" t="s">
        <v>47</v>
      </c>
      <c r="M6916" s="0" t="s">
        <v>47</v>
      </c>
      <c r="N6916" s="0" t="n">
        <v>1</v>
      </c>
      <c r="O6916" s="0" t="n">
        <v>3</v>
      </c>
      <c r="P6916" s="0" t="n">
        <v>200</v>
      </c>
      <c r="Q6916" s="0" t="n">
        <v>1</v>
      </c>
      <c r="R6916" s="0" t="str">
        <f aca="false">INDEX(Lookup!$B$4:$B$18,MATCH(C6916,Lookup!$A$4:$A$18,0))</f>
        <v>India</v>
      </c>
      <c r="S6916" s="20" t="n">
        <f aca="false">INDEX(Lookup!$D$4:$D$18,MATCH(C6916,Lookup!$A$4:$A$18,0))</f>
        <v>0.012</v>
      </c>
      <c r="T6916" s="21" t="n">
        <f aca="false">ROUND(P6916*S6916,2)</f>
        <v>2.4</v>
      </c>
      <c r="U6916" s="21" t="n">
        <f aca="false">IF(T6916&lt;=10,1,IF(T6916&lt;=20,2,IF(T6916&lt;=30,3,IF(T6916&lt;=40,4,IF(T6916&lt;=50,5,IF(T6916&lt;=100,6,IF(T6916&lt;=250,7,8)))))))</f>
        <v>1</v>
      </c>
      <c r="V6916" s="21" t="n">
        <f aca="false">IF(AND(OR(Dashboard!$T$3="All",R6916=Dashboard!$T$3),OR(Dashboard!$T$4="All",D6916=Dashboard!$T$4)),1,0)</f>
        <v>1</v>
      </c>
      <c r="W6916" s="21" t="n">
        <f aca="false">IF(V6916=1,T6916+ROW()/10000000,0)</f>
        <v>2.4006916</v>
      </c>
    </row>
    <row r="6917" customFormat="false" ht="15" hidden="false" customHeight="false" outlineLevel="0" collapsed="false">
      <c r="A6917" s="0" t="n">
        <v>18409190</v>
      </c>
      <c r="B6917" s="0" t="s">
        <v>15183</v>
      </c>
      <c r="C6917" s="0" t="n">
        <v>1</v>
      </c>
      <c r="D6917" s="0" t="s">
        <v>6924</v>
      </c>
      <c r="E6917" s="0" t="s">
        <v>15184</v>
      </c>
      <c r="F6917" s="0" t="s">
        <v>15127</v>
      </c>
      <c r="G6917" s="0" t="s">
        <v>15128</v>
      </c>
      <c r="H6917" s="0" t="s">
        <v>2367</v>
      </c>
      <c r="I6917" s="0" t="s">
        <v>2123</v>
      </c>
      <c r="J6917" s="0" t="s">
        <v>47</v>
      </c>
      <c r="K6917" s="0" t="s">
        <v>47</v>
      </c>
      <c r="L6917" s="0" t="s">
        <v>47</v>
      </c>
      <c r="M6917" s="0" t="s">
        <v>47</v>
      </c>
      <c r="N6917" s="0" t="n">
        <v>1</v>
      </c>
      <c r="O6917" s="0" t="n">
        <v>0</v>
      </c>
      <c r="P6917" s="0" t="n">
        <v>100</v>
      </c>
      <c r="Q6917" s="0" t="n">
        <v>1</v>
      </c>
      <c r="R6917" s="0" t="str">
        <f aca="false">INDEX(Lookup!$B$4:$B$18,MATCH(C6917,Lookup!$A$4:$A$18,0))</f>
        <v>India</v>
      </c>
      <c r="S6917" s="20" t="n">
        <f aca="false">INDEX(Lookup!$D$4:$D$18,MATCH(C6917,Lookup!$A$4:$A$18,0))</f>
        <v>0.012</v>
      </c>
      <c r="T6917" s="21" t="n">
        <f aca="false">ROUND(P6917*S6917,2)</f>
        <v>1.2</v>
      </c>
      <c r="U6917" s="21" t="n">
        <f aca="false">IF(T6917&lt;=10,1,IF(T6917&lt;=20,2,IF(T6917&lt;=30,3,IF(T6917&lt;=40,4,IF(T6917&lt;=50,5,IF(T6917&lt;=100,6,IF(T6917&lt;=250,7,8)))))))</f>
        <v>1</v>
      </c>
      <c r="V6917" s="21" t="n">
        <f aca="false">IF(AND(OR(Dashboard!$T$3="All",R6917=Dashboard!$T$3),OR(Dashboard!$T$4="All",D6917=Dashboard!$T$4)),1,0)</f>
        <v>1</v>
      </c>
      <c r="W6917" s="21" t="n">
        <f aca="false">IF(V6917=1,T6917+ROW()/10000000,0)</f>
        <v>1.2006917</v>
      </c>
    </row>
    <row r="6918" customFormat="false" ht="15" hidden="false" customHeight="false" outlineLevel="0" collapsed="false">
      <c r="A6918" s="0" t="n">
        <v>18463563</v>
      </c>
      <c r="B6918" s="0" t="s">
        <v>15108</v>
      </c>
      <c r="C6918" s="0" t="n">
        <v>1</v>
      </c>
      <c r="D6918" s="0" t="s">
        <v>6924</v>
      </c>
      <c r="E6918" s="0" t="s">
        <v>15185</v>
      </c>
      <c r="F6918" s="0" t="s">
        <v>15127</v>
      </c>
      <c r="G6918" s="0" t="s">
        <v>15128</v>
      </c>
      <c r="H6918" s="0" t="s">
        <v>2128</v>
      </c>
      <c r="I6918" s="0" t="s">
        <v>2123</v>
      </c>
      <c r="J6918" s="0" t="s">
        <v>47</v>
      </c>
      <c r="K6918" s="0" t="s">
        <v>47</v>
      </c>
      <c r="L6918" s="0" t="s">
        <v>47</v>
      </c>
      <c r="M6918" s="0" t="s">
        <v>47</v>
      </c>
      <c r="N6918" s="0" t="n">
        <v>1</v>
      </c>
      <c r="O6918" s="0" t="n">
        <v>2</v>
      </c>
      <c r="P6918" s="0" t="n">
        <v>400</v>
      </c>
      <c r="Q6918" s="0" t="n">
        <v>1</v>
      </c>
      <c r="R6918" s="0" t="str">
        <f aca="false">INDEX(Lookup!$B$4:$B$18,MATCH(C6918,Lookup!$A$4:$A$18,0))</f>
        <v>India</v>
      </c>
      <c r="S6918" s="20" t="n">
        <f aca="false">INDEX(Lookup!$D$4:$D$18,MATCH(C6918,Lookup!$A$4:$A$18,0))</f>
        <v>0.012</v>
      </c>
      <c r="T6918" s="21" t="n">
        <f aca="false">ROUND(P6918*S6918,2)</f>
        <v>4.8</v>
      </c>
      <c r="U6918" s="21" t="n">
        <f aca="false">IF(T6918&lt;=10,1,IF(T6918&lt;=20,2,IF(T6918&lt;=30,3,IF(T6918&lt;=40,4,IF(T6918&lt;=50,5,IF(T6918&lt;=100,6,IF(T6918&lt;=250,7,8)))))))</f>
        <v>1</v>
      </c>
      <c r="V6918" s="21" t="n">
        <f aca="false">IF(AND(OR(Dashboard!$T$3="All",R6918=Dashboard!$T$3),OR(Dashboard!$T$4="All",D6918=Dashboard!$T$4)),1,0)</f>
        <v>1</v>
      </c>
      <c r="W6918" s="21" t="n">
        <f aca="false">IF(V6918=1,T6918+ROW()/10000000,0)</f>
        <v>4.8006918</v>
      </c>
    </row>
    <row r="6919" customFormat="false" ht="15" hidden="false" customHeight="false" outlineLevel="0" collapsed="false">
      <c r="A6919" s="0" t="n">
        <v>311174</v>
      </c>
      <c r="B6919" s="0" t="s">
        <v>15186</v>
      </c>
      <c r="C6919" s="0" t="n">
        <v>1</v>
      </c>
      <c r="D6919" s="0" t="s">
        <v>6924</v>
      </c>
      <c r="E6919" s="0" t="s">
        <v>15187</v>
      </c>
      <c r="F6919" s="0" t="s">
        <v>15127</v>
      </c>
      <c r="G6919" s="0" t="s">
        <v>15128</v>
      </c>
      <c r="H6919" s="0" t="s">
        <v>2079</v>
      </c>
      <c r="I6919" s="0" t="s">
        <v>2123</v>
      </c>
      <c r="J6919" s="0" t="s">
        <v>47</v>
      </c>
      <c r="K6919" s="0" t="s">
        <v>46</v>
      </c>
      <c r="L6919" s="0" t="s">
        <v>47</v>
      </c>
      <c r="M6919" s="0" t="s">
        <v>47</v>
      </c>
      <c r="N6919" s="0" t="n">
        <v>2</v>
      </c>
      <c r="O6919" s="0" t="n">
        <v>39</v>
      </c>
      <c r="P6919" s="0" t="n">
        <v>600</v>
      </c>
      <c r="Q6919" s="0" t="n">
        <v>2.1</v>
      </c>
      <c r="R6919" s="0" t="str">
        <f aca="false">INDEX(Lookup!$B$4:$B$18,MATCH(C6919,Lookup!$A$4:$A$18,0))</f>
        <v>India</v>
      </c>
      <c r="S6919" s="20" t="n">
        <f aca="false">INDEX(Lookup!$D$4:$D$18,MATCH(C6919,Lookup!$A$4:$A$18,0))</f>
        <v>0.012</v>
      </c>
      <c r="T6919" s="21" t="n">
        <f aca="false">ROUND(P6919*S6919,2)</f>
        <v>7.2</v>
      </c>
      <c r="U6919" s="21" t="n">
        <f aca="false">IF(T6919&lt;=10,1,IF(T6919&lt;=20,2,IF(T6919&lt;=30,3,IF(T6919&lt;=40,4,IF(T6919&lt;=50,5,IF(T6919&lt;=100,6,IF(T6919&lt;=250,7,8)))))))</f>
        <v>1</v>
      </c>
      <c r="V6919" s="21" t="n">
        <f aca="false">IF(AND(OR(Dashboard!$T$3="All",R6919=Dashboard!$T$3),OR(Dashboard!$T$4="All",D6919=Dashboard!$T$4)),1,0)</f>
        <v>1</v>
      </c>
      <c r="W6919" s="21" t="n">
        <f aca="false">IF(V6919=1,T6919+ROW()/10000000,0)</f>
        <v>7.2006919</v>
      </c>
    </row>
    <row r="6920" customFormat="false" ht="15" hidden="false" customHeight="false" outlineLevel="0" collapsed="false">
      <c r="A6920" s="0" t="n">
        <v>4726</v>
      </c>
      <c r="B6920" s="0" t="s">
        <v>4828</v>
      </c>
      <c r="C6920" s="0" t="n">
        <v>1</v>
      </c>
      <c r="D6920" s="0" t="s">
        <v>6924</v>
      </c>
      <c r="E6920" s="0" t="s">
        <v>15188</v>
      </c>
      <c r="F6920" s="0" t="s">
        <v>15127</v>
      </c>
      <c r="G6920" s="0" t="s">
        <v>15128</v>
      </c>
      <c r="H6920" s="0" t="s">
        <v>2288</v>
      </c>
      <c r="I6920" s="0" t="s">
        <v>2123</v>
      </c>
      <c r="J6920" s="0" t="s">
        <v>47</v>
      </c>
      <c r="K6920" s="0" t="s">
        <v>46</v>
      </c>
      <c r="L6920" s="0" t="s">
        <v>47</v>
      </c>
      <c r="M6920" s="0" t="s">
        <v>47</v>
      </c>
      <c r="N6920" s="0" t="n">
        <v>1</v>
      </c>
      <c r="O6920" s="0" t="n">
        <v>112</v>
      </c>
      <c r="P6920" s="0" t="n">
        <v>450</v>
      </c>
      <c r="Q6920" s="0" t="n">
        <v>2.1</v>
      </c>
      <c r="R6920" s="0" t="str">
        <f aca="false">INDEX(Lookup!$B$4:$B$18,MATCH(C6920,Lookup!$A$4:$A$18,0))</f>
        <v>India</v>
      </c>
      <c r="S6920" s="20" t="n">
        <f aca="false">INDEX(Lookup!$D$4:$D$18,MATCH(C6920,Lookup!$A$4:$A$18,0))</f>
        <v>0.012</v>
      </c>
      <c r="T6920" s="21" t="n">
        <f aca="false">ROUND(P6920*S6920,2)</f>
        <v>5.4</v>
      </c>
      <c r="U6920" s="21" t="n">
        <f aca="false">IF(T6920&lt;=10,1,IF(T6920&lt;=20,2,IF(T6920&lt;=30,3,IF(T6920&lt;=40,4,IF(T6920&lt;=50,5,IF(T6920&lt;=100,6,IF(T6920&lt;=250,7,8)))))))</f>
        <v>1</v>
      </c>
      <c r="V6920" s="21" t="n">
        <f aca="false">IF(AND(OR(Dashboard!$T$3="All",R6920=Dashboard!$T$3),OR(Dashboard!$T$4="All",D6920=Dashboard!$T$4)),1,0)</f>
        <v>1</v>
      </c>
      <c r="W6920" s="21" t="n">
        <f aca="false">IF(V6920=1,T6920+ROW()/10000000,0)</f>
        <v>5.400692</v>
      </c>
    </row>
    <row r="6921" customFormat="false" ht="15" hidden="false" customHeight="false" outlineLevel="0" collapsed="false">
      <c r="A6921" s="0" t="n">
        <v>18217023</v>
      </c>
      <c r="B6921" s="0" t="s">
        <v>9578</v>
      </c>
      <c r="C6921" s="0" t="n">
        <v>1</v>
      </c>
      <c r="D6921" s="0" t="s">
        <v>6924</v>
      </c>
      <c r="E6921" s="0" t="s">
        <v>15189</v>
      </c>
      <c r="F6921" s="0" t="s">
        <v>15127</v>
      </c>
      <c r="G6921" s="0" t="s">
        <v>15128</v>
      </c>
      <c r="H6921" s="0" t="s">
        <v>153</v>
      </c>
      <c r="I6921" s="0" t="s">
        <v>2123</v>
      </c>
      <c r="J6921" s="0" t="s">
        <v>47</v>
      </c>
      <c r="K6921" s="0" t="s">
        <v>46</v>
      </c>
      <c r="L6921" s="0" t="s">
        <v>47</v>
      </c>
      <c r="M6921" s="0" t="s">
        <v>47</v>
      </c>
      <c r="N6921" s="0" t="n">
        <v>1</v>
      </c>
      <c r="O6921" s="0" t="n">
        <v>269</v>
      </c>
      <c r="P6921" s="0" t="n">
        <v>350</v>
      </c>
      <c r="Q6921" s="0" t="n">
        <v>4.4</v>
      </c>
      <c r="R6921" s="0" t="str">
        <f aca="false">INDEX(Lookup!$B$4:$B$18,MATCH(C6921,Lookup!$A$4:$A$18,0))</f>
        <v>India</v>
      </c>
      <c r="S6921" s="20" t="n">
        <f aca="false">INDEX(Lookup!$D$4:$D$18,MATCH(C6921,Lookup!$A$4:$A$18,0))</f>
        <v>0.012</v>
      </c>
      <c r="T6921" s="21" t="n">
        <f aca="false">ROUND(P6921*S6921,2)</f>
        <v>4.2</v>
      </c>
      <c r="U6921" s="21" t="n">
        <f aca="false">IF(T6921&lt;=10,1,IF(T6921&lt;=20,2,IF(T6921&lt;=30,3,IF(T6921&lt;=40,4,IF(T6921&lt;=50,5,IF(T6921&lt;=100,6,IF(T6921&lt;=250,7,8)))))))</f>
        <v>1</v>
      </c>
      <c r="V6921" s="21" t="n">
        <f aca="false">IF(AND(OR(Dashboard!$T$3="All",R6921=Dashboard!$T$3),OR(Dashboard!$T$4="All",D6921=Dashboard!$T$4)),1,0)</f>
        <v>1</v>
      </c>
      <c r="W6921" s="21" t="n">
        <f aca="false">IF(V6921=1,T6921+ROW()/10000000,0)</f>
        <v>4.2006921</v>
      </c>
    </row>
    <row r="6922" customFormat="false" ht="15" hidden="false" customHeight="false" outlineLevel="0" collapsed="false">
      <c r="A6922" s="0" t="n">
        <v>18279172</v>
      </c>
      <c r="B6922" s="0" t="s">
        <v>15190</v>
      </c>
      <c r="C6922" s="0" t="n">
        <v>1</v>
      </c>
      <c r="D6922" s="0" t="s">
        <v>6924</v>
      </c>
      <c r="E6922" s="0" t="s">
        <v>15191</v>
      </c>
      <c r="F6922" s="0" t="s">
        <v>15127</v>
      </c>
      <c r="G6922" s="0" t="s">
        <v>15128</v>
      </c>
      <c r="H6922" s="0" t="s">
        <v>3015</v>
      </c>
      <c r="I6922" s="0" t="s">
        <v>2123</v>
      </c>
      <c r="J6922" s="0" t="s">
        <v>47</v>
      </c>
      <c r="K6922" s="0" t="s">
        <v>47</v>
      </c>
      <c r="L6922" s="0" t="s">
        <v>47</v>
      </c>
      <c r="M6922" s="0" t="s">
        <v>47</v>
      </c>
      <c r="N6922" s="0" t="n">
        <v>1</v>
      </c>
      <c r="O6922" s="0" t="n">
        <v>92</v>
      </c>
      <c r="P6922" s="0" t="n">
        <v>250</v>
      </c>
      <c r="Q6922" s="0" t="n">
        <v>4.2</v>
      </c>
      <c r="R6922" s="0" t="str">
        <f aca="false">INDEX(Lookup!$B$4:$B$18,MATCH(C6922,Lookup!$A$4:$A$18,0))</f>
        <v>India</v>
      </c>
      <c r="S6922" s="20" t="n">
        <f aca="false">INDEX(Lookup!$D$4:$D$18,MATCH(C6922,Lookup!$A$4:$A$18,0))</f>
        <v>0.012</v>
      </c>
      <c r="T6922" s="21" t="n">
        <f aca="false">ROUND(P6922*S6922,2)</f>
        <v>3</v>
      </c>
      <c r="U6922" s="21" t="n">
        <f aca="false">IF(T6922&lt;=10,1,IF(T6922&lt;=20,2,IF(T6922&lt;=30,3,IF(T6922&lt;=40,4,IF(T6922&lt;=50,5,IF(T6922&lt;=100,6,IF(T6922&lt;=250,7,8)))))))</f>
        <v>1</v>
      </c>
      <c r="V6922" s="21" t="n">
        <f aca="false">IF(AND(OR(Dashboard!$T$3="All",R6922=Dashboard!$T$3),OR(Dashboard!$T$4="All",D6922=Dashboard!$T$4)),1,0)</f>
        <v>1</v>
      </c>
      <c r="W6922" s="21" t="n">
        <f aca="false">IF(V6922=1,T6922+ROW()/10000000,0)</f>
        <v>3.0006922</v>
      </c>
    </row>
    <row r="6923" customFormat="false" ht="15" hidden="false" customHeight="false" outlineLevel="0" collapsed="false">
      <c r="A6923" s="0" t="n">
        <v>8621</v>
      </c>
      <c r="B6923" s="0" t="s">
        <v>15192</v>
      </c>
      <c r="C6923" s="0" t="n">
        <v>1</v>
      </c>
      <c r="D6923" s="0" t="s">
        <v>6924</v>
      </c>
      <c r="E6923" s="0" t="s">
        <v>15193</v>
      </c>
      <c r="F6923" s="0" t="s">
        <v>15127</v>
      </c>
      <c r="G6923" s="0" t="s">
        <v>15128</v>
      </c>
      <c r="H6923" s="0" t="s">
        <v>15194</v>
      </c>
      <c r="I6923" s="0" t="s">
        <v>2123</v>
      </c>
      <c r="J6923" s="0" t="s">
        <v>47</v>
      </c>
      <c r="K6923" s="0" t="s">
        <v>47</v>
      </c>
      <c r="L6923" s="0" t="s">
        <v>47</v>
      </c>
      <c r="M6923" s="0" t="s">
        <v>47</v>
      </c>
      <c r="N6923" s="0" t="n">
        <v>3</v>
      </c>
      <c r="O6923" s="0" t="n">
        <v>1653</v>
      </c>
      <c r="P6923" s="0" t="n">
        <v>1000</v>
      </c>
      <c r="Q6923" s="0" t="n">
        <v>4.1</v>
      </c>
      <c r="R6923" s="0" t="str">
        <f aca="false">INDEX(Lookup!$B$4:$B$18,MATCH(C6923,Lookup!$A$4:$A$18,0))</f>
        <v>India</v>
      </c>
      <c r="S6923" s="20" t="n">
        <f aca="false">INDEX(Lookup!$D$4:$D$18,MATCH(C6923,Lookup!$A$4:$A$18,0))</f>
        <v>0.012</v>
      </c>
      <c r="T6923" s="21" t="n">
        <f aca="false">ROUND(P6923*S6923,2)</f>
        <v>12</v>
      </c>
      <c r="U6923" s="21" t="n">
        <f aca="false">IF(T6923&lt;=10,1,IF(T6923&lt;=20,2,IF(T6923&lt;=30,3,IF(T6923&lt;=40,4,IF(T6923&lt;=50,5,IF(T6923&lt;=100,6,IF(T6923&lt;=250,7,8)))))))</f>
        <v>2</v>
      </c>
      <c r="V6923" s="21" t="n">
        <f aca="false">IF(AND(OR(Dashboard!$T$3="All",R6923=Dashboard!$T$3),OR(Dashboard!$T$4="All",D6923=Dashboard!$T$4)),1,0)</f>
        <v>1</v>
      </c>
      <c r="W6923" s="21" t="n">
        <f aca="false">IF(V6923=1,T6923+ROW()/10000000,0)</f>
        <v>12.0006923</v>
      </c>
    </row>
    <row r="6924" customFormat="false" ht="15" hidden="false" customHeight="false" outlineLevel="0" collapsed="false">
      <c r="A6924" s="0" t="n">
        <v>18463567</v>
      </c>
      <c r="B6924" s="0" t="s">
        <v>15195</v>
      </c>
      <c r="C6924" s="0" t="n">
        <v>1</v>
      </c>
      <c r="D6924" s="0" t="s">
        <v>6924</v>
      </c>
      <c r="E6924" s="0" t="s">
        <v>15196</v>
      </c>
      <c r="F6924" s="0" t="s">
        <v>15197</v>
      </c>
      <c r="G6924" s="0" t="s">
        <v>15198</v>
      </c>
      <c r="H6924" s="0" t="s">
        <v>3816</v>
      </c>
      <c r="I6924" s="0" t="s">
        <v>2123</v>
      </c>
      <c r="J6924" s="0" t="s">
        <v>46</v>
      </c>
      <c r="K6924" s="0" t="s">
        <v>47</v>
      </c>
      <c r="L6924" s="0" t="s">
        <v>47</v>
      </c>
      <c r="M6924" s="0" t="s">
        <v>47</v>
      </c>
      <c r="N6924" s="0" t="n">
        <v>4</v>
      </c>
      <c r="O6924" s="0" t="n">
        <v>14</v>
      </c>
      <c r="P6924" s="0" t="n">
        <v>2500</v>
      </c>
      <c r="Q6924" s="0" t="n">
        <v>3.3</v>
      </c>
      <c r="R6924" s="0" t="str">
        <f aca="false">INDEX(Lookup!$B$4:$B$18,MATCH(C6924,Lookup!$A$4:$A$18,0))</f>
        <v>India</v>
      </c>
      <c r="S6924" s="20" t="n">
        <f aca="false">INDEX(Lookup!$D$4:$D$18,MATCH(C6924,Lookup!$A$4:$A$18,0))</f>
        <v>0.012</v>
      </c>
      <c r="T6924" s="21" t="n">
        <f aca="false">ROUND(P6924*S6924,2)</f>
        <v>30</v>
      </c>
      <c r="U6924" s="21" t="n">
        <f aca="false">IF(T6924&lt;=10,1,IF(T6924&lt;=20,2,IF(T6924&lt;=30,3,IF(T6924&lt;=40,4,IF(T6924&lt;=50,5,IF(T6924&lt;=100,6,IF(T6924&lt;=250,7,8)))))))</f>
        <v>3</v>
      </c>
      <c r="V6924" s="21" t="n">
        <f aca="false">IF(AND(OR(Dashboard!$T$3="All",R6924=Dashboard!$T$3),OR(Dashboard!$T$4="All",D6924=Dashboard!$T$4)),1,0)</f>
        <v>1</v>
      </c>
      <c r="W6924" s="21" t="n">
        <f aca="false">IF(V6924=1,T6924+ROW()/10000000,0)</f>
        <v>30.0006924</v>
      </c>
    </row>
    <row r="6925" customFormat="false" ht="15" hidden="false" customHeight="false" outlineLevel="0" collapsed="false">
      <c r="A6925" s="0" t="n">
        <v>18124378</v>
      </c>
      <c r="B6925" s="0" t="s">
        <v>9132</v>
      </c>
      <c r="C6925" s="0" t="n">
        <v>1</v>
      </c>
      <c r="D6925" s="0" t="s">
        <v>6924</v>
      </c>
      <c r="E6925" s="0" t="s">
        <v>15199</v>
      </c>
      <c r="F6925" s="0" t="s">
        <v>15197</v>
      </c>
      <c r="G6925" s="0" t="s">
        <v>15198</v>
      </c>
      <c r="H6925" s="0" t="s">
        <v>4307</v>
      </c>
      <c r="I6925" s="0" t="s">
        <v>2123</v>
      </c>
      <c r="J6925" s="0" t="s">
        <v>46</v>
      </c>
      <c r="K6925" s="0" t="s">
        <v>47</v>
      </c>
      <c r="L6925" s="0" t="s">
        <v>47</v>
      </c>
      <c r="M6925" s="0" t="s">
        <v>47</v>
      </c>
      <c r="N6925" s="0" t="n">
        <v>4</v>
      </c>
      <c r="O6925" s="0" t="n">
        <v>109</v>
      </c>
      <c r="P6925" s="0" t="n">
        <v>2000</v>
      </c>
      <c r="Q6925" s="0" t="n">
        <v>3.8</v>
      </c>
      <c r="R6925" s="0" t="str">
        <f aca="false">INDEX(Lookup!$B$4:$B$18,MATCH(C6925,Lookup!$A$4:$A$18,0))</f>
        <v>India</v>
      </c>
      <c r="S6925" s="20" t="n">
        <f aca="false">INDEX(Lookup!$D$4:$D$18,MATCH(C6925,Lookup!$A$4:$A$18,0))</f>
        <v>0.012</v>
      </c>
      <c r="T6925" s="21" t="n">
        <f aca="false">ROUND(P6925*S6925,2)</f>
        <v>24</v>
      </c>
      <c r="U6925" s="21" t="n">
        <f aca="false">IF(T6925&lt;=10,1,IF(T6925&lt;=20,2,IF(T6925&lt;=30,3,IF(T6925&lt;=40,4,IF(T6925&lt;=50,5,IF(T6925&lt;=100,6,IF(T6925&lt;=250,7,8)))))))</f>
        <v>3</v>
      </c>
      <c r="V6925" s="21" t="n">
        <f aca="false">IF(AND(OR(Dashboard!$T$3="All",R6925=Dashboard!$T$3),OR(Dashboard!$T$4="All",D6925=Dashboard!$T$4)),1,0)</f>
        <v>1</v>
      </c>
      <c r="W6925" s="21" t="n">
        <f aca="false">IF(V6925=1,T6925+ROW()/10000000,0)</f>
        <v>24.0006925</v>
      </c>
    </row>
    <row r="6926" customFormat="false" ht="15" hidden="false" customHeight="false" outlineLevel="0" collapsed="false">
      <c r="A6926" s="0" t="n">
        <v>313061</v>
      </c>
      <c r="B6926" s="0" t="s">
        <v>3874</v>
      </c>
      <c r="C6926" s="0" t="n">
        <v>1</v>
      </c>
      <c r="D6926" s="0" t="s">
        <v>6924</v>
      </c>
      <c r="E6926" s="0" t="s">
        <v>15200</v>
      </c>
      <c r="F6926" s="0" t="s">
        <v>15197</v>
      </c>
      <c r="G6926" s="0" t="s">
        <v>15198</v>
      </c>
      <c r="H6926" s="0" t="s">
        <v>153</v>
      </c>
      <c r="I6926" s="0" t="s">
        <v>2123</v>
      </c>
      <c r="J6926" s="0" t="s">
        <v>47</v>
      </c>
      <c r="K6926" s="0" t="s">
        <v>47</v>
      </c>
      <c r="L6926" s="0" t="s">
        <v>47</v>
      </c>
      <c r="M6926" s="0" t="s">
        <v>47</v>
      </c>
      <c r="N6926" s="0" t="n">
        <v>2</v>
      </c>
      <c r="O6926" s="0" t="n">
        <v>74</v>
      </c>
      <c r="P6926" s="0" t="n">
        <v>700</v>
      </c>
      <c r="Q6926" s="0" t="n">
        <v>3.7</v>
      </c>
      <c r="R6926" s="0" t="str">
        <f aca="false">INDEX(Lookup!$B$4:$B$18,MATCH(C6926,Lookup!$A$4:$A$18,0))</f>
        <v>India</v>
      </c>
      <c r="S6926" s="20" t="n">
        <f aca="false">INDEX(Lookup!$D$4:$D$18,MATCH(C6926,Lookup!$A$4:$A$18,0))</f>
        <v>0.012</v>
      </c>
      <c r="T6926" s="21" t="n">
        <f aca="false">ROUND(P6926*S6926,2)</f>
        <v>8.4</v>
      </c>
      <c r="U6926" s="21" t="n">
        <f aca="false">IF(T6926&lt;=10,1,IF(T6926&lt;=20,2,IF(T6926&lt;=30,3,IF(T6926&lt;=40,4,IF(T6926&lt;=50,5,IF(T6926&lt;=100,6,IF(T6926&lt;=250,7,8)))))))</f>
        <v>1</v>
      </c>
      <c r="V6926" s="21" t="n">
        <f aca="false">IF(AND(OR(Dashboard!$T$3="All",R6926=Dashboard!$T$3),OR(Dashboard!$T$4="All",D6926=Dashboard!$T$4)),1,0)</f>
        <v>1</v>
      </c>
      <c r="W6926" s="21" t="n">
        <f aca="false">IF(V6926=1,T6926+ROW()/10000000,0)</f>
        <v>8.4006926</v>
      </c>
    </row>
    <row r="6927" customFormat="false" ht="15" hidden="false" customHeight="false" outlineLevel="0" collapsed="false">
      <c r="A6927" s="0" t="n">
        <v>18126111</v>
      </c>
      <c r="B6927" s="0" t="s">
        <v>3887</v>
      </c>
      <c r="C6927" s="0" t="n">
        <v>1</v>
      </c>
      <c r="D6927" s="0" t="s">
        <v>6924</v>
      </c>
      <c r="E6927" s="0" t="s">
        <v>15201</v>
      </c>
      <c r="F6927" s="0" t="s">
        <v>15197</v>
      </c>
      <c r="G6927" s="0" t="s">
        <v>15198</v>
      </c>
      <c r="H6927" s="0" t="s">
        <v>3889</v>
      </c>
      <c r="I6927" s="0" t="s">
        <v>2123</v>
      </c>
      <c r="J6927" s="0" t="s">
        <v>46</v>
      </c>
      <c r="K6927" s="0" t="s">
        <v>47</v>
      </c>
      <c r="L6927" s="0" t="s">
        <v>47</v>
      </c>
      <c r="M6927" s="0" t="s">
        <v>47</v>
      </c>
      <c r="N6927" s="0" t="n">
        <v>4</v>
      </c>
      <c r="O6927" s="0" t="n">
        <v>304</v>
      </c>
      <c r="P6927" s="0" t="n">
        <v>2000</v>
      </c>
      <c r="Q6927" s="0" t="n">
        <v>4</v>
      </c>
      <c r="R6927" s="0" t="str">
        <f aca="false">INDEX(Lookup!$B$4:$B$18,MATCH(C6927,Lookup!$A$4:$A$18,0))</f>
        <v>India</v>
      </c>
      <c r="S6927" s="20" t="n">
        <f aca="false">INDEX(Lookup!$D$4:$D$18,MATCH(C6927,Lookup!$A$4:$A$18,0))</f>
        <v>0.012</v>
      </c>
      <c r="T6927" s="21" t="n">
        <f aca="false">ROUND(P6927*S6927,2)</f>
        <v>24</v>
      </c>
      <c r="U6927" s="21" t="n">
        <f aca="false">IF(T6927&lt;=10,1,IF(T6927&lt;=20,2,IF(T6927&lt;=30,3,IF(T6927&lt;=40,4,IF(T6927&lt;=50,5,IF(T6927&lt;=100,6,IF(T6927&lt;=250,7,8)))))))</f>
        <v>3</v>
      </c>
      <c r="V6927" s="21" t="n">
        <f aca="false">IF(AND(OR(Dashboard!$T$3="All",R6927=Dashboard!$T$3),OR(Dashboard!$T$4="All",D6927=Dashboard!$T$4)),1,0)</f>
        <v>1</v>
      </c>
      <c r="W6927" s="21" t="n">
        <f aca="false">IF(V6927=1,T6927+ROW()/10000000,0)</f>
        <v>24.0006927</v>
      </c>
    </row>
    <row r="6928" customFormat="false" ht="15" hidden="false" customHeight="false" outlineLevel="0" collapsed="false">
      <c r="A6928" s="0" t="n">
        <v>18053052</v>
      </c>
      <c r="B6928" s="0" t="s">
        <v>4724</v>
      </c>
      <c r="C6928" s="0" t="n">
        <v>1</v>
      </c>
      <c r="D6928" s="0" t="s">
        <v>6924</v>
      </c>
      <c r="E6928" s="0" t="s">
        <v>15202</v>
      </c>
      <c r="F6928" s="0" t="s">
        <v>15197</v>
      </c>
      <c r="G6928" s="0" t="s">
        <v>15198</v>
      </c>
      <c r="H6928" s="0" t="s">
        <v>2693</v>
      </c>
      <c r="I6928" s="0" t="s">
        <v>2123</v>
      </c>
      <c r="J6928" s="0" t="s">
        <v>47</v>
      </c>
      <c r="K6928" s="0" t="s">
        <v>47</v>
      </c>
      <c r="L6928" s="0" t="s">
        <v>47</v>
      </c>
      <c r="M6928" s="0" t="s">
        <v>47</v>
      </c>
      <c r="N6928" s="0" t="n">
        <v>3</v>
      </c>
      <c r="O6928" s="0" t="n">
        <v>416</v>
      </c>
      <c r="P6928" s="0" t="n">
        <v>1700</v>
      </c>
      <c r="Q6928" s="0" t="n">
        <v>4.1</v>
      </c>
      <c r="R6928" s="0" t="str">
        <f aca="false">INDEX(Lookup!$B$4:$B$18,MATCH(C6928,Lookup!$A$4:$A$18,0))</f>
        <v>India</v>
      </c>
      <c r="S6928" s="20" t="n">
        <f aca="false">INDEX(Lookup!$D$4:$D$18,MATCH(C6928,Lookup!$A$4:$A$18,0))</f>
        <v>0.012</v>
      </c>
      <c r="T6928" s="21" t="n">
        <f aca="false">ROUND(P6928*S6928,2)</f>
        <v>20.4</v>
      </c>
      <c r="U6928" s="21" t="n">
        <f aca="false">IF(T6928&lt;=10,1,IF(T6928&lt;=20,2,IF(T6928&lt;=30,3,IF(T6928&lt;=40,4,IF(T6928&lt;=50,5,IF(T6928&lt;=100,6,IF(T6928&lt;=250,7,8)))))))</f>
        <v>3</v>
      </c>
      <c r="V6928" s="21" t="n">
        <f aca="false">IF(AND(OR(Dashboard!$T$3="All",R6928=Dashboard!$T$3),OR(Dashboard!$T$4="All",D6928=Dashboard!$T$4)),1,0)</f>
        <v>1</v>
      </c>
      <c r="W6928" s="21" t="n">
        <f aca="false">IF(V6928=1,T6928+ROW()/10000000,0)</f>
        <v>20.4006928</v>
      </c>
    </row>
    <row r="6929" customFormat="false" ht="15" hidden="false" customHeight="false" outlineLevel="0" collapsed="false">
      <c r="A6929" s="0" t="n">
        <v>18034053</v>
      </c>
      <c r="B6929" s="0" t="s">
        <v>15203</v>
      </c>
      <c r="C6929" s="0" t="n">
        <v>1</v>
      </c>
      <c r="D6929" s="0" t="s">
        <v>6924</v>
      </c>
      <c r="E6929" s="0" t="s">
        <v>15204</v>
      </c>
      <c r="F6929" s="0" t="s">
        <v>15197</v>
      </c>
      <c r="G6929" s="0" t="s">
        <v>15198</v>
      </c>
      <c r="H6929" s="0" t="s">
        <v>15205</v>
      </c>
      <c r="I6929" s="0" t="s">
        <v>2123</v>
      </c>
      <c r="J6929" s="0" t="s">
        <v>46</v>
      </c>
      <c r="K6929" s="0" t="s">
        <v>47</v>
      </c>
      <c r="L6929" s="0" t="s">
        <v>47</v>
      </c>
      <c r="M6929" s="0" t="s">
        <v>47</v>
      </c>
      <c r="N6929" s="0" t="n">
        <v>3</v>
      </c>
      <c r="O6929" s="0" t="n">
        <v>695</v>
      </c>
      <c r="P6929" s="0" t="n">
        <v>1800</v>
      </c>
      <c r="Q6929" s="0" t="n">
        <v>4.1</v>
      </c>
      <c r="R6929" s="0" t="str">
        <f aca="false">INDEX(Lookup!$B$4:$B$18,MATCH(C6929,Lookup!$A$4:$A$18,0))</f>
        <v>India</v>
      </c>
      <c r="S6929" s="20" t="n">
        <f aca="false">INDEX(Lookup!$D$4:$D$18,MATCH(C6929,Lookup!$A$4:$A$18,0))</f>
        <v>0.012</v>
      </c>
      <c r="T6929" s="21" t="n">
        <f aca="false">ROUND(P6929*S6929,2)</f>
        <v>21.6</v>
      </c>
      <c r="U6929" s="21" t="n">
        <f aca="false">IF(T6929&lt;=10,1,IF(T6929&lt;=20,2,IF(T6929&lt;=30,3,IF(T6929&lt;=40,4,IF(T6929&lt;=50,5,IF(T6929&lt;=100,6,IF(T6929&lt;=250,7,8)))))))</f>
        <v>3</v>
      </c>
      <c r="V6929" s="21" t="n">
        <f aca="false">IF(AND(OR(Dashboard!$T$3="All",R6929=Dashboard!$T$3),OR(Dashboard!$T$4="All",D6929=Dashboard!$T$4)),1,0)</f>
        <v>1</v>
      </c>
      <c r="W6929" s="21" t="n">
        <f aca="false">IF(V6929=1,T6929+ROW()/10000000,0)</f>
        <v>21.6006929</v>
      </c>
    </row>
    <row r="6930" customFormat="false" ht="15" hidden="false" customHeight="false" outlineLevel="0" collapsed="false">
      <c r="A6930" s="0" t="n">
        <v>18144458</v>
      </c>
      <c r="B6930" s="0" t="s">
        <v>15206</v>
      </c>
      <c r="C6930" s="0" t="n">
        <v>1</v>
      </c>
      <c r="D6930" s="0" t="s">
        <v>6924</v>
      </c>
      <c r="E6930" s="0" t="s">
        <v>15200</v>
      </c>
      <c r="F6930" s="0" t="s">
        <v>15197</v>
      </c>
      <c r="G6930" s="0" t="s">
        <v>15198</v>
      </c>
      <c r="H6930" s="0" t="s">
        <v>555</v>
      </c>
      <c r="I6930" s="0" t="s">
        <v>2123</v>
      </c>
      <c r="J6930" s="0" t="s">
        <v>47</v>
      </c>
      <c r="K6930" s="0" t="s">
        <v>47</v>
      </c>
      <c r="L6930" s="0" t="s">
        <v>47</v>
      </c>
      <c r="M6930" s="0" t="s">
        <v>47</v>
      </c>
      <c r="N6930" s="0" t="n">
        <v>3</v>
      </c>
      <c r="O6930" s="0" t="n">
        <v>259</v>
      </c>
      <c r="P6930" s="0" t="n">
        <v>1500</v>
      </c>
      <c r="Q6930" s="0" t="n">
        <v>4.1</v>
      </c>
      <c r="R6930" s="0" t="str">
        <f aca="false">INDEX(Lookup!$B$4:$B$18,MATCH(C6930,Lookup!$A$4:$A$18,0))</f>
        <v>India</v>
      </c>
      <c r="S6930" s="20" t="n">
        <f aca="false">INDEX(Lookup!$D$4:$D$18,MATCH(C6930,Lookup!$A$4:$A$18,0))</f>
        <v>0.012</v>
      </c>
      <c r="T6930" s="21" t="n">
        <f aca="false">ROUND(P6930*S6930,2)</f>
        <v>18</v>
      </c>
      <c r="U6930" s="21" t="n">
        <f aca="false">IF(T6930&lt;=10,1,IF(T6930&lt;=20,2,IF(T6930&lt;=30,3,IF(T6930&lt;=40,4,IF(T6930&lt;=50,5,IF(T6930&lt;=100,6,IF(T6930&lt;=250,7,8)))))))</f>
        <v>2</v>
      </c>
      <c r="V6930" s="21" t="n">
        <f aca="false">IF(AND(OR(Dashboard!$T$3="All",R6930=Dashboard!$T$3),OR(Dashboard!$T$4="All",D6930=Dashboard!$T$4)),1,0)</f>
        <v>1</v>
      </c>
      <c r="W6930" s="21" t="n">
        <f aca="false">IF(V6930=1,T6930+ROW()/10000000,0)</f>
        <v>18.000693</v>
      </c>
    </row>
    <row r="6931" customFormat="false" ht="15" hidden="false" customHeight="false" outlineLevel="0" collapsed="false">
      <c r="A6931" s="0" t="n">
        <v>306801</v>
      </c>
      <c r="B6931" s="0" t="s">
        <v>15207</v>
      </c>
      <c r="C6931" s="0" t="n">
        <v>1</v>
      </c>
      <c r="D6931" s="0" t="s">
        <v>6924</v>
      </c>
      <c r="E6931" s="0" t="s">
        <v>15208</v>
      </c>
      <c r="F6931" s="0" t="s">
        <v>15209</v>
      </c>
      <c r="G6931" s="0" t="s">
        <v>15210</v>
      </c>
      <c r="H6931" s="0" t="s">
        <v>15211</v>
      </c>
      <c r="I6931" s="0" t="s">
        <v>2123</v>
      </c>
      <c r="J6931" s="0" t="s">
        <v>47</v>
      </c>
      <c r="K6931" s="0" t="s">
        <v>47</v>
      </c>
      <c r="L6931" s="0" t="s">
        <v>47</v>
      </c>
      <c r="M6931" s="0" t="s">
        <v>47</v>
      </c>
      <c r="N6931" s="0" t="n">
        <v>2</v>
      </c>
      <c r="O6931" s="0" t="n">
        <v>7</v>
      </c>
      <c r="P6931" s="0" t="n">
        <v>600</v>
      </c>
      <c r="Q6931" s="0" t="n">
        <v>2.9</v>
      </c>
      <c r="R6931" s="0" t="str">
        <f aca="false">INDEX(Lookup!$B$4:$B$18,MATCH(C6931,Lookup!$A$4:$A$18,0))</f>
        <v>India</v>
      </c>
      <c r="S6931" s="20" t="n">
        <f aca="false">INDEX(Lookup!$D$4:$D$18,MATCH(C6931,Lookup!$A$4:$A$18,0))</f>
        <v>0.012</v>
      </c>
      <c r="T6931" s="21" t="n">
        <f aca="false">ROUND(P6931*S6931,2)</f>
        <v>7.2</v>
      </c>
      <c r="U6931" s="21" t="n">
        <f aca="false">IF(T6931&lt;=10,1,IF(T6931&lt;=20,2,IF(T6931&lt;=30,3,IF(T6931&lt;=40,4,IF(T6931&lt;=50,5,IF(T6931&lt;=100,6,IF(T6931&lt;=250,7,8)))))))</f>
        <v>1</v>
      </c>
      <c r="V6931" s="21" t="n">
        <f aca="false">IF(AND(OR(Dashboard!$T$3="All",R6931=Dashboard!$T$3),OR(Dashboard!$T$4="All",D6931=Dashboard!$T$4)),1,0)</f>
        <v>1</v>
      </c>
      <c r="W6931" s="21" t="n">
        <f aca="false">IF(V6931=1,T6931+ROW()/10000000,0)</f>
        <v>7.2006931</v>
      </c>
    </row>
    <row r="6932" customFormat="false" ht="15" hidden="false" customHeight="false" outlineLevel="0" collapsed="false">
      <c r="A6932" s="0" t="n">
        <v>7815</v>
      </c>
      <c r="B6932" s="0" t="s">
        <v>5031</v>
      </c>
      <c r="C6932" s="0" t="n">
        <v>1</v>
      </c>
      <c r="D6932" s="0" t="s">
        <v>6924</v>
      </c>
      <c r="E6932" s="0" t="s">
        <v>15212</v>
      </c>
      <c r="F6932" s="0" t="s">
        <v>15209</v>
      </c>
      <c r="G6932" s="0" t="s">
        <v>15210</v>
      </c>
      <c r="H6932" s="0" t="s">
        <v>3243</v>
      </c>
      <c r="I6932" s="0" t="s">
        <v>2123</v>
      </c>
      <c r="J6932" s="0" t="s">
        <v>47</v>
      </c>
      <c r="K6932" s="0" t="s">
        <v>47</v>
      </c>
      <c r="L6932" s="0" t="s">
        <v>47</v>
      </c>
      <c r="M6932" s="0" t="s">
        <v>47</v>
      </c>
      <c r="N6932" s="0" t="n">
        <v>1</v>
      </c>
      <c r="O6932" s="0" t="n">
        <v>9</v>
      </c>
      <c r="P6932" s="0" t="n">
        <v>100</v>
      </c>
      <c r="Q6932" s="0" t="n">
        <v>3</v>
      </c>
      <c r="R6932" s="0" t="str">
        <f aca="false">INDEX(Lookup!$B$4:$B$18,MATCH(C6932,Lookup!$A$4:$A$18,0))</f>
        <v>India</v>
      </c>
      <c r="S6932" s="20" t="n">
        <f aca="false">INDEX(Lookup!$D$4:$D$18,MATCH(C6932,Lookup!$A$4:$A$18,0))</f>
        <v>0.012</v>
      </c>
      <c r="T6932" s="21" t="n">
        <f aca="false">ROUND(P6932*S6932,2)</f>
        <v>1.2</v>
      </c>
      <c r="U6932" s="21" t="n">
        <f aca="false">IF(T6932&lt;=10,1,IF(T6932&lt;=20,2,IF(T6932&lt;=30,3,IF(T6932&lt;=40,4,IF(T6932&lt;=50,5,IF(T6932&lt;=100,6,IF(T6932&lt;=250,7,8)))))))</f>
        <v>1</v>
      </c>
      <c r="V6932" s="21" t="n">
        <f aca="false">IF(AND(OR(Dashboard!$T$3="All",R6932=Dashboard!$T$3),OR(Dashboard!$T$4="All",D6932=Dashboard!$T$4)),1,0)</f>
        <v>1</v>
      </c>
      <c r="W6932" s="21" t="n">
        <f aca="false">IF(V6932=1,T6932+ROW()/10000000,0)</f>
        <v>1.2006932</v>
      </c>
    </row>
    <row r="6933" customFormat="false" ht="15" hidden="false" customHeight="false" outlineLevel="0" collapsed="false">
      <c r="A6933" s="0" t="n">
        <v>1461</v>
      </c>
      <c r="B6933" s="0" t="s">
        <v>5458</v>
      </c>
      <c r="C6933" s="0" t="n">
        <v>1</v>
      </c>
      <c r="D6933" s="0" t="s">
        <v>6924</v>
      </c>
      <c r="E6933" s="0" t="s">
        <v>15213</v>
      </c>
      <c r="F6933" s="0" t="s">
        <v>15209</v>
      </c>
      <c r="G6933" s="0" t="s">
        <v>15210</v>
      </c>
      <c r="H6933" s="0" t="s">
        <v>2128</v>
      </c>
      <c r="I6933" s="0" t="s">
        <v>2123</v>
      </c>
      <c r="J6933" s="0" t="s">
        <v>47</v>
      </c>
      <c r="K6933" s="0" t="s">
        <v>47</v>
      </c>
      <c r="L6933" s="0" t="s">
        <v>47</v>
      </c>
      <c r="M6933" s="0" t="s">
        <v>47</v>
      </c>
      <c r="N6933" s="0" t="n">
        <v>2</v>
      </c>
      <c r="O6933" s="0" t="n">
        <v>19</v>
      </c>
      <c r="P6933" s="0" t="n">
        <v>500</v>
      </c>
      <c r="Q6933" s="0" t="n">
        <v>3</v>
      </c>
      <c r="R6933" s="0" t="str">
        <f aca="false">INDEX(Lookup!$B$4:$B$18,MATCH(C6933,Lookup!$A$4:$A$18,0))</f>
        <v>India</v>
      </c>
      <c r="S6933" s="20" t="n">
        <f aca="false">INDEX(Lookup!$D$4:$D$18,MATCH(C6933,Lookup!$A$4:$A$18,0))</f>
        <v>0.012</v>
      </c>
      <c r="T6933" s="21" t="n">
        <f aca="false">ROUND(P6933*S6933,2)</f>
        <v>6</v>
      </c>
      <c r="U6933" s="21" t="n">
        <f aca="false">IF(T6933&lt;=10,1,IF(T6933&lt;=20,2,IF(T6933&lt;=30,3,IF(T6933&lt;=40,4,IF(T6933&lt;=50,5,IF(T6933&lt;=100,6,IF(T6933&lt;=250,7,8)))))))</f>
        <v>1</v>
      </c>
      <c r="V6933" s="21" t="n">
        <f aca="false">IF(AND(OR(Dashboard!$T$3="All",R6933=Dashboard!$T$3),OR(Dashboard!$T$4="All",D6933=Dashboard!$T$4)),1,0)</f>
        <v>1</v>
      </c>
      <c r="W6933" s="21" t="n">
        <f aca="false">IF(V6933=1,T6933+ROW()/10000000,0)</f>
        <v>6.0006933</v>
      </c>
    </row>
    <row r="6934" customFormat="false" ht="15" hidden="false" customHeight="false" outlineLevel="0" collapsed="false">
      <c r="A6934" s="0" t="n">
        <v>18339800</v>
      </c>
      <c r="B6934" s="0" t="s">
        <v>15214</v>
      </c>
      <c r="C6934" s="0" t="n">
        <v>1</v>
      </c>
      <c r="D6934" s="0" t="s">
        <v>6924</v>
      </c>
      <c r="E6934" s="0" t="s">
        <v>15215</v>
      </c>
      <c r="F6934" s="0" t="s">
        <v>15209</v>
      </c>
      <c r="G6934" s="0" t="s">
        <v>15210</v>
      </c>
      <c r="H6934" s="0" t="s">
        <v>8416</v>
      </c>
      <c r="I6934" s="0" t="s">
        <v>2123</v>
      </c>
      <c r="J6934" s="0" t="s">
        <v>47</v>
      </c>
      <c r="K6934" s="0" t="s">
        <v>46</v>
      </c>
      <c r="L6934" s="0" t="s">
        <v>47</v>
      </c>
      <c r="M6934" s="0" t="s">
        <v>47</v>
      </c>
      <c r="N6934" s="0" t="n">
        <v>2</v>
      </c>
      <c r="O6934" s="0" t="n">
        <v>15</v>
      </c>
      <c r="P6934" s="0" t="n">
        <v>700</v>
      </c>
      <c r="Q6934" s="0" t="n">
        <v>2.6</v>
      </c>
      <c r="R6934" s="0" t="str">
        <f aca="false">INDEX(Lookup!$B$4:$B$18,MATCH(C6934,Lookup!$A$4:$A$18,0))</f>
        <v>India</v>
      </c>
      <c r="S6934" s="20" t="n">
        <f aca="false">INDEX(Lookup!$D$4:$D$18,MATCH(C6934,Lookup!$A$4:$A$18,0))</f>
        <v>0.012</v>
      </c>
      <c r="T6934" s="21" t="n">
        <f aca="false">ROUND(P6934*S6934,2)</f>
        <v>8.4</v>
      </c>
      <c r="U6934" s="21" t="n">
        <f aca="false">IF(T6934&lt;=10,1,IF(T6934&lt;=20,2,IF(T6934&lt;=30,3,IF(T6934&lt;=40,4,IF(T6934&lt;=50,5,IF(T6934&lt;=100,6,IF(T6934&lt;=250,7,8)))))))</f>
        <v>1</v>
      </c>
      <c r="V6934" s="21" t="n">
        <f aca="false">IF(AND(OR(Dashboard!$T$3="All",R6934=Dashboard!$T$3),OR(Dashboard!$T$4="All",D6934=Dashboard!$T$4)),1,0)</f>
        <v>1</v>
      </c>
      <c r="W6934" s="21" t="n">
        <f aca="false">IF(V6934=1,T6934+ROW()/10000000,0)</f>
        <v>8.4006934</v>
      </c>
    </row>
    <row r="6935" customFormat="false" ht="15" hidden="false" customHeight="false" outlineLevel="0" collapsed="false">
      <c r="A6935" s="0" t="n">
        <v>309728</v>
      </c>
      <c r="B6935" s="0" t="s">
        <v>2973</v>
      </c>
      <c r="C6935" s="0" t="n">
        <v>1</v>
      </c>
      <c r="D6935" s="0" t="s">
        <v>6924</v>
      </c>
      <c r="E6935" s="0" t="s">
        <v>15216</v>
      </c>
      <c r="F6935" s="0" t="s">
        <v>15209</v>
      </c>
      <c r="G6935" s="0" t="s">
        <v>15210</v>
      </c>
      <c r="H6935" s="0" t="s">
        <v>2975</v>
      </c>
      <c r="I6935" s="0" t="s">
        <v>2123</v>
      </c>
      <c r="J6935" s="0" t="s">
        <v>47</v>
      </c>
      <c r="K6935" s="0" t="s">
        <v>47</v>
      </c>
      <c r="L6935" s="0" t="s">
        <v>47</v>
      </c>
      <c r="M6935" s="0" t="s">
        <v>47</v>
      </c>
      <c r="N6935" s="0" t="n">
        <v>1</v>
      </c>
      <c r="O6935" s="0" t="n">
        <v>14</v>
      </c>
      <c r="P6935" s="0" t="n">
        <v>350</v>
      </c>
      <c r="Q6935" s="0" t="n">
        <v>3.3</v>
      </c>
      <c r="R6935" s="0" t="str">
        <f aca="false">INDEX(Lookup!$B$4:$B$18,MATCH(C6935,Lookup!$A$4:$A$18,0))</f>
        <v>India</v>
      </c>
      <c r="S6935" s="20" t="n">
        <f aca="false">INDEX(Lookup!$D$4:$D$18,MATCH(C6935,Lookup!$A$4:$A$18,0))</f>
        <v>0.012</v>
      </c>
      <c r="T6935" s="21" t="n">
        <f aca="false">ROUND(P6935*S6935,2)</f>
        <v>4.2</v>
      </c>
      <c r="U6935" s="21" t="n">
        <f aca="false">IF(T6935&lt;=10,1,IF(T6935&lt;=20,2,IF(T6935&lt;=30,3,IF(T6935&lt;=40,4,IF(T6935&lt;=50,5,IF(T6935&lt;=100,6,IF(T6935&lt;=250,7,8)))))))</f>
        <v>1</v>
      </c>
      <c r="V6935" s="21" t="n">
        <f aca="false">IF(AND(OR(Dashboard!$T$3="All",R6935=Dashboard!$T$3),OR(Dashboard!$T$4="All",D6935=Dashboard!$T$4)),1,0)</f>
        <v>1</v>
      </c>
      <c r="W6935" s="21" t="n">
        <f aca="false">IF(V6935=1,T6935+ROW()/10000000,0)</f>
        <v>4.2006935</v>
      </c>
    </row>
    <row r="6936" customFormat="false" ht="15" hidden="false" customHeight="false" outlineLevel="0" collapsed="false">
      <c r="A6936" s="0" t="n">
        <v>308536</v>
      </c>
      <c r="B6936" s="0" t="s">
        <v>15217</v>
      </c>
      <c r="C6936" s="0" t="n">
        <v>1</v>
      </c>
      <c r="D6936" s="0" t="s">
        <v>6924</v>
      </c>
      <c r="E6936" s="0" t="s">
        <v>15218</v>
      </c>
      <c r="F6936" s="0" t="s">
        <v>15209</v>
      </c>
      <c r="G6936" s="0" t="s">
        <v>15210</v>
      </c>
      <c r="H6936" s="0" t="s">
        <v>2288</v>
      </c>
      <c r="I6936" s="0" t="s">
        <v>2123</v>
      </c>
      <c r="J6936" s="0" t="s">
        <v>47</v>
      </c>
      <c r="K6936" s="0" t="s">
        <v>47</v>
      </c>
      <c r="L6936" s="0" t="s">
        <v>47</v>
      </c>
      <c r="M6936" s="0" t="s">
        <v>47</v>
      </c>
      <c r="N6936" s="0" t="n">
        <v>1</v>
      </c>
      <c r="O6936" s="0" t="n">
        <v>7</v>
      </c>
      <c r="P6936" s="0" t="n">
        <v>350</v>
      </c>
      <c r="Q6936" s="0" t="n">
        <v>2.8</v>
      </c>
      <c r="R6936" s="0" t="str">
        <f aca="false">INDEX(Lookup!$B$4:$B$18,MATCH(C6936,Lookup!$A$4:$A$18,0))</f>
        <v>India</v>
      </c>
      <c r="S6936" s="20" t="n">
        <f aca="false">INDEX(Lookup!$D$4:$D$18,MATCH(C6936,Lookup!$A$4:$A$18,0))</f>
        <v>0.012</v>
      </c>
      <c r="T6936" s="21" t="n">
        <f aca="false">ROUND(P6936*S6936,2)</f>
        <v>4.2</v>
      </c>
      <c r="U6936" s="21" t="n">
        <f aca="false">IF(T6936&lt;=10,1,IF(T6936&lt;=20,2,IF(T6936&lt;=30,3,IF(T6936&lt;=40,4,IF(T6936&lt;=50,5,IF(T6936&lt;=100,6,IF(T6936&lt;=250,7,8)))))))</f>
        <v>1</v>
      </c>
      <c r="V6936" s="21" t="n">
        <f aca="false">IF(AND(OR(Dashboard!$T$3="All",R6936=Dashboard!$T$3),OR(Dashboard!$T$4="All",D6936=Dashboard!$T$4)),1,0)</f>
        <v>1</v>
      </c>
      <c r="W6936" s="21" t="n">
        <f aca="false">IF(V6936=1,T6936+ROW()/10000000,0)</f>
        <v>4.2006936</v>
      </c>
    </row>
    <row r="6937" customFormat="false" ht="15" hidden="false" customHeight="false" outlineLevel="0" collapsed="false">
      <c r="A6937" s="0" t="n">
        <v>18357533</v>
      </c>
      <c r="B6937" s="0" t="s">
        <v>15219</v>
      </c>
      <c r="C6937" s="0" t="n">
        <v>1</v>
      </c>
      <c r="D6937" s="0" t="s">
        <v>6924</v>
      </c>
      <c r="E6937" s="0" t="s">
        <v>15220</v>
      </c>
      <c r="F6937" s="0" t="s">
        <v>15209</v>
      </c>
      <c r="G6937" s="0" t="s">
        <v>15210</v>
      </c>
      <c r="H6937" s="0" t="s">
        <v>402</v>
      </c>
      <c r="I6937" s="0" t="s">
        <v>2123</v>
      </c>
      <c r="J6937" s="0" t="s">
        <v>47</v>
      </c>
      <c r="K6937" s="0" t="s">
        <v>47</v>
      </c>
      <c r="L6937" s="0" t="s">
        <v>47</v>
      </c>
      <c r="M6937" s="0" t="s">
        <v>47</v>
      </c>
      <c r="N6937" s="0" t="n">
        <v>1</v>
      </c>
      <c r="O6937" s="0" t="n">
        <v>8</v>
      </c>
      <c r="P6937" s="0" t="n">
        <v>300</v>
      </c>
      <c r="Q6937" s="0" t="n">
        <v>3.1</v>
      </c>
      <c r="R6937" s="0" t="str">
        <f aca="false">INDEX(Lookup!$B$4:$B$18,MATCH(C6937,Lookup!$A$4:$A$18,0))</f>
        <v>India</v>
      </c>
      <c r="S6937" s="20" t="n">
        <f aca="false">INDEX(Lookup!$D$4:$D$18,MATCH(C6937,Lookup!$A$4:$A$18,0))</f>
        <v>0.012</v>
      </c>
      <c r="T6937" s="21" t="n">
        <f aca="false">ROUND(P6937*S6937,2)</f>
        <v>3.6</v>
      </c>
      <c r="U6937" s="21" t="n">
        <f aca="false">IF(T6937&lt;=10,1,IF(T6937&lt;=20,2,IF(T6937&lt;=30,3,IF(T6937&lt;=40,4,IF(T6937&lt;=50,5,IF(T6937&lt;=100,6,IF(T6937&lt;=250,7,8)))))))</f>
        <v>1</v>
      </c>
      <c r="V6937" s="21" t="n">
        <f aca="false">IF(AND(OR(Dashboard!$T$3="All",R6937=Dashboard!$T$3),OR(Dashboard!$T$4="All",D6937=Dashboard!$T$4)),1,0)</f>
        <v>1</v>
      </c>
      <c r="W6937" s="21" t="n">
        <f aca="false">IF(V6937=1,T6937+ROW()/10000000,0)</f>
        <v>3.6006937</v>
      </c>
    </row>
    <row r="6938" customFormat="false" ht="15" hidden="false" customHeight="false" outlineLevel="0" collapsed="false">
      <c r="A6938" s="0" t="n">
        <v>18424619</v>
      </c>
      <c r="B6938" s="0" t="s">
        <v>15221</v>
      </c>
      <c r="C6938" s="0" t="n">
        <v>1</v>
      </c>
      <c r="D6938" s="0" t="s">
        <v>6924</v>
      </c>
      <c r="E6938" s="0" t="s">
        <v>15222</v>
      </c>
      <c r="F6938" s="0" t="s">
        <v>15209</v>
      </c>
      <c r="G6938" s="0" t="s">
        <v>15210</v>
      </c>
      <c r="H6938" s="0" t="s">
        <v>402</v>
      </c>
      <c r="I6938" s="0" t="s">
        <v>2123</v>
      </c>
      <c r="J6938" s="0" t="s">
        <v>47</v>
      </c>
      <c r="K6938" s="0" t="s">
        <v>47</v>
      </c>
      <c r="L6938" s="0" t="s">
        <v>47</v>
      </c>
      <c r="M6938" s="0" t="s">
        <v>47</v>
      </c>
      <c r="N6938" s="0" t="n">
        <v>1</v>
      </c>
      <c r="O6938" s="0" t="n">
        <v>7</v>
      </c>
      <c r="P6938" s="0" t="n">
        <v>200</v>
      </c>
      <c r="Q6938" s="0" t="n">
        <v>3.2</v>
      </c>
      <c r="R6938" s="0" t="str">
        <f aca="false">INDEX(Lookup!$B$4:$B$18,MATCH(C6938,Lookup!$A$4:$A$18,0))</f>
        <v>India</v>
      </c>
      <c r="S6938" s="20" t="n">
        <f aca="false">INDEX(Lookup!$D$4:$D$18,MATCH(C6938,Lookup!$A$4:$A$18,0))</f>
        <v>0.012</v>
      </c>
      <c r="T6938" s="21" t="n">
        <f aca="false">ROUND(P6938*S6938,2)</f>
        <v>2.4</v>
      </c>
      <c r="U6938" s="21" t="n">
        <f aca="false">IF(T6938&lt;=10,1,IF(T6938&lt;=20,2,IF(T6938&lt;=30,3,IF(T6938&lt;=40,4,IF(T6938&lt;=50,5,IF(T6938&lt;=100,6,IF(T6938&lt;=250,7,8)))))))</f>
        <v>1</v>
      </c>
      <c r="V6938" s="21" t="n">
        <f aca="false">IF(AND(OR(Dashboard!$T$3="All",R6938=Dashboard!$T$3),OR(Dashboard!$T$4="All",D6938=Dashboard!$T$4)),1,0)</f>
        <v>1</v>
      </c>
      <c r="W6938" s="21" t="n">
        <f aca="false">IF(V6938=1,T6938+ROW()/10000000,0)</f>
        <v>2.4006938</v>
      </c>
    </row>
    <row r="6939" customFormat="false" ht="15" hidden="false" customHeight="false" outlineLevel="0" collapsed="false">
      <c r="A6939" s="0" t="n">
        <v>7824</v>
      </c>
      <c r="B6939" s="0" t="s">
        <v>15223</v>
      </c>
      <c r="C6939" s="0" t="n">
        <v>1</v>
      </c>
      <c r="D6939" s="0" t="s">
        <v>6924</v>
      </c>
      <c r="E6939" s="0" t="s">
        <v>15224</v>
      </c>
      <c r="F6939" s="0" t="s">
        <v>15209</v>
      </c>
      <c r="G6939" s="0" t="s">
        <v>15210</v>
      </c>
      <c r="H6939" s="0" t="s">
        <v>2128</v>
      </c>
      <c r="I6939" s="0" t="s">
        <v>2123</v>
      </c>
      <c r="J6939" s="0" t="s">
        <v>47</v>
      </c>
      <c r="K6939" s="0" t="s">
        <v>47</v>
      </c>
      <c r="L6939" s="0" t="s">
        <v>47</v>
      </c>
      <c r="M6939" s="0" t="s">
        <v>47</v>
      </c>
      <c r="N6939" s="0" t="n">
        <v>1</v>
      </c>
      <c r="O6939" s="0" t="n">
        <v>14</v>
      </c>
      <c r="P6939" s="0" t="n">
        <v>150</v>
      </c>
      <c r="Q6939" s="0" t="n">
        <v>3</v>
      </c>
      <c r="R6939" s="0" t="str">
        <f aca="false">INDEX(Lookup!$B$4:$B$18,MATCH(C6939,Lookup!$A$4:$A$18,0))</f>
        <v>India</v>
      </c>
      <c r="S6939" s="20" t="n">
        <f aca="false">INDEX(Lookup!$D$4:$D$18,MATCH(C6939,Lookup!$A$4:$A$18,0))</f>
        <v>0.012</v>
      </c>
      <c r="T6939" s="21" t="n">
        <f aca="false">ROUND(P6939*S6939,2)</f>
        <v>1.8</v>
      </c>
      <c r="U6939" s="21" t="n">
        <f aca="false">IF(T6939&lt;=10,1,IF(T6939&lt;=20,2,IF(T6939&lt;=30,3,IF(T6939&lt;=40,4,IF(T6939&lt;=50,5,IF(T6939&lt;=100,6,IF(T6939&lt;=250,7,8)))))))</f>
        <v>1</v>
      </c>
      <c r="V6939" s="21" t="n">
        <f aca="false">IF(AND(OR(Dashboard!$T$3="All",R6939=Dashboard!$T$3),OR(Dashboard!$T$4="All",D6939=Dashboard!$T$4)),1,0)</f>
        <v>1</v>
      </c>
      <c r="W6939" s="21" t="n">
        <f aca="false">IF(V6939=1,T6939+ROW()/10000000,0)</f>
        <v>1.8006939</v>
      </c>
    </row>
    <row r="6940" customFormat="false" ht="15" hidden="false" customHeight="false" outlineLevel="0" collapsed="false">
      <c r="A6940" s="0" t="n">
        <v>18219530</v>
      </c>
      <c r="B6940" s="0" t="s">
        <v>15225</v>
      </c>
      <c r="C6940" s="0" t="n">
        <v>1</v>
      </c>
      <c r="D6940" s="0" t="s">
        <v>6924</v>
      </c>
      <c r="E6940" s="0" t="s">
        <v>15226</v>
      </c>
      <c r="F6940" s="0" t="s">
        <v>15209</v>
      </c>
      <c r="G6940" s="0" t="s">
        <v>15210</v>
      </c>
      <c r="H6940" s="0" t="s">
        <v>2288</v>
      </c>
      <c r="I6940" s="0" t="s">
        <v>2123</v>
      </c>
      <c r="J6940" s="0" t="s">
        <v>47</v>
      </c>
      <c r="K6940" s="0" t="s">
        <v>47</v>
      </c>
      <c r="L6940" s="0" t="s">
        <v>47</v>
      </c>
      <c r="M6940" s="0" t="s">
        <v>47</v>
      </c>
      <c r="N6940" s="0" t="n">
        <v>2</v>
      </c>
      <c r="O6940" s="0" t="n">
        <v>9</v>
      </c>
      <c r="P6940" s="0" t="n">
        <v>600</v>
      </c>
      <c r="Q6940" s="0" t="n">
        <v>3</v>
      </c>
      <c r="R6940" s="0" t="str">
        <f aca="false">INDEX(Lookup!$B$4:$B$18,MATCH(C6940,Lookup!$A$4:$A$18,0))</f>
        <v>India</v>
      </c>
      <c r="S6940" s="20" t="n">
        <f aca="false">INDEX(Lookup!$D$4:$D$18,MATCH(C6940,Lookup!$A$4:$A$18,0))</f>
        <v>0.012</v>
      </c>
      <c r="T6940" s="21" t="n">
        <f aca="false">ROUND(P6940*S6940,2)</f>
        <v>7.2</v>
      </c>
      <c r="U6940" s="21" t="n">
        <f aca="false">IF(T6940&lt;=10,1,IF(T6940&lt;=20,2,IF(T6940&lt;=30,3,IF(T6940&lt;=40,4,IF(T6940&lt;=50,5,IF(T6940&lt;=100,6,IF(T6940&lt;=250,7,8)))))))</f>
        <v>1</v>
      </c>
      <c r="V6940" s="21" t="n">
        <f aca="false">IF(AND(OR(Dashboard!$T$3="All",R6940=Dashboard!$T$3),OR(Dashboard!$T$4="All",D6940=Dashboard!$T$4)),1,0)</f>
        <v>1</v>
      </c>
      <c r="W6940" s="21" t="n">
        <f aca="false">IF(V6940=1,T6940+ROW()/10000000,0)</f>
        <v>7.200694</v>
      </c>
    </row>
    <row r="6941" customFormat="false" ht="15" hidden="false" customHeight="false" outlineLevel="0" collapsed="false">
      <c r="A6941" s="0" t="n">
        <v>303057</v>
      </c>
      <c r="B6941" s="0" t="s">
        <v>15227</v>
      </c>
      <c r="C6941" s="0" t="n">
        <v>1</v>
      </c>
      <c r="D6941" s="0" t="s">
        <v>6924</v>
      </c>
      <c r="E6941" s="0" t="s">
        <v>15210</v>
      </c>
      <c r="F6941" s="0" t="s">
        <v>15209</v>
      </c>
      <c r="G6941" s="0" t="s">
        <v>15210</v>
      </c>
      <c r="H6941" s="0" t="s">
        <v>2868</v>
      </c>
      <c r="I6941" s="0" t="s">
        <v>2123</v>
      </c>
      <c r="J6941" s="0" t="s">
        <v>47</v>
      </c>
      <c r="K6941" s="0" t="s">
        <v>47</v>
      </c>
      <c r="L6941" s="0" t="s">
        <v>47</v>
      </c>
      <c r="M6941" s="0" t="s">
        <v>47</v>
      </c>
      <c r="N6941" s="0" t="n">
        <v>2</v>
      </c>
      <c r="O6941" s="0" t="n">
        <v>16</v>
      </c>
      <c r="P6941" s="0" t="n">
        <v>500</v>
      </c>
      <c r="Q6941" s="0" t="n">
        <v>3.2</v>
      </c>
      <c r="R6941" s="0" t="str">
        <f aca="false">INDEX(Lookup!$B$4:$B$18,MATCH(C6941,Lookup!$A$4:$A$18,0))</f>
        <v>India</v>
      </c>
      <c r="S6941" s="20" t="n">
        <f aca="false">INDEX(Lookup!$D$4:$D$18,MATCH(C6941,Lookup!$A$4:$A$18,0))</f>
        <v>0.012</v>
      </c>
      <c r="T6941" s="21" t="n">
        <f aca="false">ROUND(P6941*S6941,2)</f>
        <v>6</v>
      </c>
      <c r="U6941" s="21" t="n">
        <f aca="false">IF(T6941&lt;=10,1,IF(T6941&lt;=20,2,IF(T6941&lt;=30,3,IF(T6941&lt;=40,4,IF(T6941&lt;=50,5,IF(T6941&lt;=100,6,IF(T6941&lt;=250,7,8)))))))</f>
        <v>1</v>
      </c>
      <c r="V6941" s="21" t="n">
        <f aca="false">IF(AND(OR(Dashboard!$T$3="All",R6941=Dashboard!$T$3),OR(Dashboard!$T$4="All",D6941=Dashboard!$T$4)),1,0)</f>
        <v>1</v>
      </c>
      <c r="W6941" s="21" t="n">
        <f aca="false">IF(V6941=1,T6941+ROW()/10000000,0)</f>
        <v>6.0006941</v>
      </c>
    </row>
    <row r="6942" customFormat="false" ht="15" hidden="false" customHeight="false" outlineLevel="0" collapsed="false">
      <c r="A6942" s="0" t="n">
        <v>307409</v>
      </c>
      <c r="B6942" s="0" t="s">
        <v>15228</v>
      </c>
      <c r="C6942" s="0" t="n">
        <v>1</v>
      </c>
      <c r="D6942" s="0" t="s">
        <v>6924</v>
      </c>
      <c r="E6942" s="0" t="s">
        <v>15229</v>
      </c>
      <c r="F6942" s="0" t="s">
        <v>15209</v>
      </c>
      <c r="G6942" s="0" t="s">
        <v>15210</v>
      </c>
      <c r="H6942" s="0" t="s">
        <v>2868</v>
      </c>
      <c r="I6942" s="0" t="s">
        <v>2123</v>
      </c>
      <c r="J6942" s="0" t="s">
        <v>47</v>
      </c>
      <c r="K6942" s="0" t="s">
        <v>47</v>
      </c>
      <c r="L6942" s="0" t="s">
        <v>47</v>
      </c>
      <c r="M6942" s="0" t="s">
        <v>47</v>
      </c>
      <c r="N6942" s="0" t="n">
        <v>1</v>
      </c>
      <c r="O6942" s="0" t="n">
        <v>40</v>
      </c>
      <c r="P6942" s="0" t="n">
        <v>400</v>
      </c>
      <c r="Q6942" s="0" t="n">
        <v>3.5</v>
      </c>
      <c r="R6942" s="0" t="str">
        <f aca="false">INDEX(Lookup!$B$4:$B$18,MATCH(C6942,Lookup!$A$4:$A$18,0))</f>
        <v>India</v>
      </c>
      <c r="S6942" s="20" t="n">
        <f aca="false">INDEX(Lookup!$D$4:$D$18,MATCH(C6942,Lookup!$A$4:$A$18,0))</f>
        <v>0.012</v>
      </c>
      <c r="T6942" s="21" t="n">
        <f aca="false">ROUND(P6942*S6942,2)</f>
        <v>4.8</v>
      </c>
      <c r="U6942" s="21" t="n">
        <f aca="false">IF(T6942&lt;=10,1,IF(T6942&lt;=20,2,IF(T6942&lt;=30,3,IF(T6942&lt;=40,4,IF(T6942&lt;=50,5,IF(T6942&lt;=100,6,IF(T6942&lt;=250,7,8)))))))</f>
        <v>1</v>
      </c>
      <c r="V6942" s="21" t="n">
        <f aca="false">IF(AND(OR(Dashboard!$T$3="All",R6942=Dashboard!$T$3),OR(Dashboard!$T$4="All",D6942=Dashboard!$T$4)),1,0)</f>
        <v>1</v>
      </c>
      <c r="W6942" s="21" t="n">
        <f aca="false">IF(V6942=1,T6942+ROW()/10000000,0)</f>
        <v>4.8006942</v>
      </c>
    </row>
    <row r="6943" customFormat="false" ht="15" hidden="false" customHeight="false" outlineLevel="0" collapsed="false">
      <c r="A6943" s="0" t="n">
        <v>7803</v>
      </c>
      <c r="B6943" s="0" t="s">
        <v>5031</v>
      </c>
      <c r="C6943" s="0" t="n">
        <v>1</v>
      </c>
      <c r="D6943" s="0" t="s">
        <v>6924</v>
      </c>
      <c r="E6943" s="0" t="s">
        <v>15230</v>
      </c>
      <c r="F6943" s="0" t="s">
        <v>15209</v>
      </c>
      <c r="G6943" s="0" t="s">
        <v>15210</v>
      </c>
      <c r="H6943" s="0" t="s">
        <v>3243</v>
      </c>
      <c r="I6943" s="0" t="s">
        <v>2123</v>
      </c>
      <c r="J6943" s="0" t="s">
        <v>47</v>
      </c>
      <c r="K6943" s="0" t="s">
        <v>47</v>
      </c>
      <c r="L6943" s="0" t="s">
        <v>47</v>
      </c>
      <c r="M6943" s="0" t="s">
        <v>47</v>
      </c>
      <c r="N6943" s="0" t="n">
        <v>1</v>
      </c>
      <c r="O6943" s="0" t="n">
        <v>1</v>
      </c>
      <c r="P6943" s="0" t="n">
        <v>100</v>
      </c>
      <c r="Q6943" s="0" t="n">
        <v>1</v>
      </c>
      <c r="R6943" s="0" t="str">
        <f aca="false">INDEX(Lookup!$B$4:$B$18,MATCH(C6943,Lookup!$A$4:$A$18,0))</f>
        <v>India</v>
      </c>
      <c r="S6943" s="20" t="n">
        <f aca="false">INDEX(Lookup!$D$4:$D$18,MATCH(C6943,Lookup!$A$4:$A$18,0))</f>
        <v>0.012</v>
      </c>
      <c r="T6943" s="21" t="n">
        <f aca="false">ROUND(P6943*S6943,2)</f>
        <v>1.2</v>
      </c>
      <c r="U6943" s="21" t="n">
        <f aca="false">IF(T6943&lt;=10,1,IF(T6943&lt;=20,2,IF(T6943&lt;=30,3,IF(T6943&lt;=40,4,IF(T6943&lt;=50,5,IF(T6943&lt;=100,6,IF(T6943&lt;=250,7,8)))))))</f>
        <v>1</v>
      </c>
      <c r="V6943" s="21" t="n">
        <f aca="false">IF(AND(OR(Dashboard!$T$3="All",R6943=Dashboard!$T$3),OR(Dashboard!$T$4="All",D6943=Dashboard!$T$4)),1,0)</f>
        <v>1</v>
      </c>
      <c r="W6943" s="21" t="n">
        <f aca="false">IF(V6943=1,T6943+ROW()/10000000,0)</f>
        <v>1.2006943</v>
      </c>
    </row>
    <row r="6944" customFormat="false" ht="15" hidden="false" customHeight="false" outlineLevel="0" collapsed="false">
      <c r="A6944" s="0" t="n">
        <v>18472439</v>
      </c>
      <c r="B6944" s="0" t="s">
        <v>3354</v>
      </c>
      <c r="C6944" s="0" t="n">
        <v>1</v>
      </c>
      <c r="D6944" s="0" t="s">
        <v>6924</v>
      </c>
      <c r="E6944" s="0" t="s">
        <v>15231</v>
      </c>
      <c r="F6944" s="0" t="s">
        <v>15209</v>
      </c>
      <c r="G6944" s="0" t="s">
        <v>15210</v>
      </c>
      <c r="H6944" s="0" t="s">
        <v>3356</v>
      </c>
      <c r="I6944" s="0" t="s">
        <v>2123</v>
      </c>
      <c r="J6944" s="0" t="s">
        <v>47</v>
      </c>
      <c r="K6944" s="0" t="s">
        <v>47</v>
      </c>
      <c r="L6944" s="0" t="s">
        <v>47</v>
      </c>
      <c r="M6944" s="0" t="s">
        <v>47</v>
      </c>
      <c r="N6944" s="0" t="n">
        <v>1</v>
      </c>
      <c r="O6944" s="0" t="n">
        <v>3</v>
      </c>
      <c r="P6944" s="0" t="n">
        <v>200</v>
      </c>
      <c r="Q6944" s="0" t="n">
        <v>1</v>
      </c>
      <c r="R6944" s="0" t="str">
        <f aca="false">INDEX(Lookup!$B$4:$B$18,MATCH(C6944,Lookup!$A$4:$A$18,0))</f>
        <v>India</v>
      </c>
      <c r="S6944" s="20" t="n">
        <f aca="false">INDEX(Lookup!$D$4:$D$18,MATCH(C6944,Lookup!$A$4:$A$18,0))</f>
        <v>0.012</v>
      </c>
      <c r="T6944" s="21" t="n">
        <f aca="false">ROUND(P6944*S6944,2)</f>
        <v>2.4</v>
      </c>
      <c r="U6944" s="21" t="n">
        <f aca="false">IF(T6944&lt;=10,1,IF(T6944&lt;=20,2,IF(T6944&lt;=30,3,IF(T6944&lt;=40,4,IF(T6944&lt;=50,5,IF(T6944&lt;=100,6,IF(T6944&lt;=250,7,8)))))))</f>
        <v>1</v>
      </c>
      <c r="V6944" s="21" t="n">
        <f aca="false">IF(AND(OR(Dashboard!$T$3="All",R6944=Dashboard!$T$3),OR(Dashboard!$T$4="All",D6944=Dashboard!$T$4)),1,0)</f>
        <v>1</v>
      </c>
      <c r="W6944" s="21" t="n">
        <f aca="false">IF(V6944=1,T6944+ROW()/10000000,0)</f>
        <v>2.4006944</v>
      </c>
    </row>
    <row r="6945" customFormat="false" ht="15" hidden="false" customHeight="false" outlineLevel="0" collapsed="false">
      <c r="A6945" s="0" t="n">
        <v>18424883</v>
      </c>
      <c r="B6945" s="0" t="s">
        <v>15232</v>
      </c>
      <c r="C6945" s="0" t="n">
        <v>1</v>
      </c>
      <c r="D6945" s="0" t="s">
        <v>6924</v>
      </c>
      <c r="E6945" s="0" t="s">
        <v>15233</v>
      </c>
      <c r="F6945" s="0" t="s">
        <v>15209</v>
      </c>
      <c r="G6945" s="0" t="s">
        <v>15210</v>
      </c>
      <c r="H6945" s="0" t="s">
        <v>6734</v>
      </c>
      <c r="I6945" s="0" t="s">
        <v>2123</v>
      </c>
      <c r="J6945" s="0" t="s">
        <v>47</v>
      </c>
      <c r="K6945" s="0" t="s">
        <v>47</v>
      </c>
      <c r="L6945" s="0" t="s">
        <v>47</v>
      </c>
      <c r="M6945" s="0" t="s">
        <v>47</v>
      </c>
      <c r="N6945" s="0" t="n">
        <v>1</v>
      </c>
      <c r="O6945" s="0" t="n">
        <v>1</v>
      </c>
      <c r="P6945" s="0" t="n">
        <v>250</v>
      </c>
      <c r="Q6945" s="0" t="n">
        <v>1</v>
      </c>
      <c r="R6945" s="0" t="str">
        <f aca="false">INDEX(Lookup!$B$4:$B$18,MATCH(C6945,Lookup!$A$4:$A$18,0))</f>
        <v>India</v>
      </c>
      <c r="S6945" s="20" t="n">
        <f aca="false">INDEX(Lookup!$D$4:$D$18,MATCH(C6945,Lookup!$A$4:$A$18,0))</f>
        <v>0.012</v>
      </c>
      <c r="T6945" s="21" t="n">
        <f aca="false">ROUND(P6945*S6945,2)</f>
        <v>3</v>
      </c>
      <c r="U6945" s="21" t="n">
        <f aca="false">IF(T6945&lt;=10,1,IF(T6945&lt;=20,2,IF(T6945&lt;=30,3,IF(T6945&lt;=40,4,IF(T6945&lt;=50,5,IF(T6945&lt;=100,6,IF(T6945&lt;=250,7,8)))))))</f>
        <v>1</v>
      </c>
      <c r="V6945" s="21" t="n">
        <f aca="false">IF(AND(OR(Dashboard!$T$3="All",R6945=Dashboard!$T$3),OR(Dashboard!$T$4="All",D6945=Dashboard!$T$4)),1,0)</f>
        <v>1</v>
      </c>
      <c r="W6945" s="21" t="n">
        <f aca="false">IF(V6945=1,T6945+ROW()/10000000,0)</f>
        <v>3.0006945</v>
      </c>
    </row>
    <row r="6946" customFormat="false" ht="15" hidden="false" customHeight="false" outlineLevel="0" collapsed="false">
      <c r="A6946" s="0" t="n">
        <v>18357939</v>
      </c>
      <c r="B6946" s="0" t="s">
        <v>15234</v>
      </c>
      <c r="C6946" s="0" t="n">
        <v>1</v>
      </c>
      <c r="D6946" s="0" t="s">
        <v>6924</v>
      </c>
      <c r="E6946" s="0" t="s">
        <v>15235</v>
      </c>
      <c r="F6946" s="0" t="s">
        <v>15209</v>
      </c>
      <c r="G6946" s="0" t="s">
        <v>15210</v>
      </c>
      <c r="H6946" s="0" t="s">
        <v>2050</v>
      </c>
      <c r="I6946" s="0" t="s">
        <v>2123</v>
      </c>
      <c r="J6946" s="0" t="s">
        <v>47</v>
      </c>
      <c r="K6946" s="0" t="s">
        <v>47</v>
      </c>
      <c r="L6946" s="0" t="s">
        <v>47</v>
      </c>
      <c r="M6946" s="0" t="s">
        <v>47</v>
      </c>
      <c r="N6946" s="0" t="n">
        <v>1</v>
      </c>
      <c r="O6946" s="0" t="n">
        <v>0</v>
      </c>
      <c r="P6946" s="0" t="n">
        <v>200</v>
      </c>
      <c r="Q6946" s="0" t="n">
        <v>1</v>
      </c>
      <c r="R6946" s="0" t="str">
        <f aca="false">INDEX(Lookup!$B$4:$B$18,MATCH(C6946,Lookup!$A$4:$A$18,0))</f>
        <v>India</v>
      </c>
      <c r="S6946" s="20" t="n">
        <f aca="false">INDEX(Lookup!$D$4:$D$18,MATCH(C6946,Lookup!$A$4:$A$18,0))</f>
        <v>0.012</v>
      </c>
      <c r="T6946" s="21" t="n">
        <f aca="false">ROUND(P6946*S6946,2)</f>
        <v>2.4</v>
      </c>
      <c r="U6946" s="21" t="n">
        <f aca="false">IF(T6946&lt;=10,1,IF(T6946&lt;=20,2,IF(T6946&lt;=30,3,IF(T6946&lt;=40,4,IF(T6946&lt;=50,5,IF(T6946&lt;=100,6,IF(T6946&lt;=250,7,8)))))))</f>
        <v>1</v>
      </c>
      <c r="V6946" s="21" t="n">
        <f aca="false">IF(AND(OR(Dashboard!$T$3="All",R6946=Dashboard!$T$3),OR(Dashboard!$T$4="All",D6946=Dashboard!$T$4)),1,0)</f>
        <v>1</v>
      </c>
      <c r="W6946" s="21" t="n">
        <f aca="false">IF(V6946=1,T6946+ROW()/10000000,0)</f>
        <v>2.4006946</v>
      </c>
    </row>
    <row r="6947" customFormat="false" ht="15" hidden="false" customHeight="false" outlineLevel="0" collapsed="false">
      <c r="A6947" s="0" t="n">
        <v>18357941</v>
      </c>
      <c r="B6947" s="0" t="s">
        <v>15236</v>
      </c>
      <c r="C6947" s="0" t="n">
        <v>1</v>
      </c>
      <c r="D6947" s="0" t="s">
        <v>6924</v>
      </c>
      <c r="E6947" s="0" t="s">
        <v>15237</v>
      </c>
      <c r="F6947" s="0" t="s">
        <v>15209</v>
      </c>
      <c r="G6947" s="0" t="s">
        <v>15210</v>
      </c>
      <c r="H6947" s="0" t="s">
        <v>2359</v>
      </c>
      <c r="I6947" s="0" t="s">
        <v>2123</v>
      </c>
      <c r="J6947" s="0" t="s">
        <v>47</v>
      </c>
      <c r="K6947" s="0" t="s">
        <v>47</v>
      </c>
      <c r="L6947" s="0" t="s">
        <v>47</v>
      </c>
      <c r="M6947" s="0" t="s">
        <v>47</v>
      </c>
      <c r="N6947" s="0" t="n">
        <v>2</v>
      </c>
      <c r="O6947" s="0" t="n">
        <v>0</v>
      </c>
      <c r="P6947" s="0" t="n">
        <v>750</v>
      </c>
      <c r="Q6947" s="0" t="n">
        <v>1</v>
      </c>
      <c r="R6947" s="0" t="str">
        <f aca="false">INDEX(Lookup!$B$4:$B$18,MATCH(C6947,Lookup!$A$4:$A$18,0))</f>
        <v>India</v>
      </c>
      <c r="S6947" s="20" t="n">
        <f aca="false">INDEX(Lookup!$D$4:$D$18,MATCH(C6947,Lookup!$A$4:$A$18,0))</f>
        <v>0.012</v>
      </c>
      <c r="T6947" s="21" t="n">
        <f aca="false">ROUND(P6947*S6947,2)</f>
        <v>9</v>
      </c>
      <c r="U6947" s="21" t="n">
        <f aca="false">IF(T6947&lt;=10,1,IF(T6947&lt;=20,2,IF(T6947&lt;=30,3,IF(T6947&lt;=40,4,IF(T6947&lt;=50,5,IF(T6947&lt;=100,6,IF(T6947&lt;=250,7,8)))))))</f>
        <v>1</v>
      </c>
      <c r="V6947" s="21" t="n">
        <f aca="false">IF(AND(OR(Dashboard!$T$3="All",R6947=Dashboard!$T$3),OR(Dashboard!$T$4="All",D6947=Dashboard!$T$4)),1,0)</f>
        <v>1</v>
      </c>
      <c r="W6947" s="21" t="n">
        <f aca="false">IF(V6947=1,T6947+ROW()/10000000,0)</f>
        <v>9.0006947</v>
      </c>
    </row>
    <row r="6948" customFormat="false" ht="15" hidden="false" customHeight="false" outlineLevel="0" collapsed="false">
      <c r="A6948" s="0" t="n">
        <v>310198</v>
      </c>
      <c r="B6948" s="0" t="s">
        <v>15238</v>
      </c>
      <c r="C6948" s="0" t="n">
        <v>1</v>
      </c>
      <c r="D6948" s="0" t="s">
        <v>6924</v>
      </c>
      <c r="E6948" s="0" t="s">
        <v>15239</v>
      </c>
      <c r="F6948" s="0" t="s">
        <v>15209</v>
      </c>
      <c r="G6948" s="0" t="s">
        <v>15210</v>
      </c>
      <c r="H6948" s="0" t="s">
        <v>2868</v>
      </c>
      <c r="I6948" s="0" t="s">
        <v>2123</v>
      </c>
      <c r="J6948" s="0" t="s">
        <v>47</v>
      </c>
      <c r="K6948" s="0" t="s">
        <v>47</v>
      </c>
      <c r="L6948" s="0" t="s">
        <v>47</v>
      </c>
      <c r="M6948" s="0" t="s">
        <v>47</v>
      </c>
      <c r="N6948" s="0" t="n">
        <v>1</v>
      </c>
      <c r="O6948" s="0" t="n">
        <v>1</v>
      </c>
      <c r="P6948" s="0" t="n">
        <v>300</v>
      </c>
      <c r="Q6948" s="0" t="n">
        <v>1</v>
      </c>
      <c r="R6948" s="0" t="str">
        <f aca="false">INDEX(Lookup!$B$4:$B$18,MATCH(C6948,Lookup!$A$4:$A$18,0))</f>
        <v>India</v>
      </c>
      <c r="S6948" s="20" t="n">
        <f aca="false">INDEX(Lookup!$D$4:$D$18,MATCH(C6948,Lookup!$A$4:$A$18,0))</f>
        <v>0.012</v>
      </c>
      <c r="T6948" s="21" t="n">
        <f aca="false">ROUND(P6948*S6948,2)</f>
        <v>3.6</v>
      </c>
      <c r="U6948" s="21" t="n">
        <f aca="false">IF(T6948&lt;=10,1,IF(T6948&lt;=20,2,IF(T6948&lt;=30,3,IF(T6948&lt;=40,4,IF(T6948&lt;=50,5,IF(T6948&lt;=100,6,IF(T6948&lt;=250,7,8)))))))</f>
        <v>1</v>
      </c>
      <c r="V6948" s="21" t="n">
        <f aca="false">IF(AND(OR(Dashboard!$T$3="All",R6948=Dashboard!$T$3),OR(Dashboard!$T$4="All",D6948=Dashboard!$T$4)),1,0)</f>
        <v>1</v>
      </c>
      <c r="W6948" s="21" t="n">
        <f aca="false">IF(V6948=1,T6948+ROW()/10000000,0)</f>
        <v>3.6006948</v>
      </c>
    </row>
    <row r="6949" customFormat="false" ht="15" hidden="false" customHeight="false" outlineLevel="0" collapsed="false">
      <c r="A6949" s="0" t="n">
        <v>18390309</v>
      </c>
      <c r="B6949" s="0" t="s">
        <v>15240</v>
      </c>
      <c r="C6949" s="0" t="n">
        <v>1</v>
      </c>
      <c r="D6949" s="0" t="s">
        <v>6924</v>
      </c>
      <c r="E6949" s="0" t="s">
        <v>15241</v>
      </c>
      <c r="F6949" s="0" t="s">
        <v>15209</v>
      </c>
      <c r="G6949" s="0" t="s">
        <v>15210</v>
      </c>
      <c r="H6949" s="0" t="s">
        <v>2128</v>
      </c>
      <c r="I6949" s="0" t="s">
        <v>2123</v>
      </c>
      <c r="J6949" s="0" t="s">
        <v>47</v>
      </c>
      <c r="K6949" s="0" t="s">
        <v>47</v>
      </c>
      <c r="L6949" s="0" t="s">
        <v>47</v>
      </c>
      <c r="M6949" s="0" t="s">
        <v>47</v>
      </c>
      <c r="N6949" s="0" t="n">
        <v>1</v>
      </c>
      <c r="O6949" s="0" t="n">
        <v>0</v>
      </c>
      <c r="P6949" s="0" t="n">
        <v>150</v>
      </c>
      <c r="Q6949" s="0" t="n">
        <v>1</v>
      </c>
      <c r="R6949" s="0" t="str">
        <f aca="false">INDEX(Lookup!$B$4:$B$18,MATCH(C6949,Lookup!$A$4:$A$18,0))</f>
        <v>India</v>
      </c>
      <c r="S6949" s="20" t="n">
        <f aca="false">INDEX(Lookup!$D$4:$D$18,MATCH(C6949,Lookup!$A$4:$A$18,0))</f>
        <v>0.012</v>
      </c>
      <c r="T6949" s="21" t="n">
        <f aca="false">ROUND(P6949*S6949,2)</f>
        <v>1.8</v>
      </c>
      <c r="U6949" s="21" t="n">
        <f aca="false">IF(T6949&lt;=10,1,IF(T6949&lt;=20,2,IF(T6949&lt;=30,3,IF(T6949&lt;=40,4,IF(T6949&lt;=50,5,IF(T6949&lt;=100,6,IF(T6949&lt;=250,7,8)))))))</f>
        <v>1</v>
      </c>
      <c r="V6949" s="21" t="n">
        <f aca="false">IF(AND(OR(Dashboard!$T$3="All",R6949=Dashboard!$T$3),OR(Dashboard!$T$4="All",D6949=Dashboard!$T$4)),1,0)</f>
        <v>1</v>
      </c>
      <c r="W6949" s="21" t="n">
        <f aca="false">IF(V6949=1,T6949+ROW()/10000000,0)</f>
        <v>1.8006949</v>
      </c>
    </row>
    <row r="6950" customFormat="false" ht="15" hidden="false" customHeight="false" outlineLevel="0" collapsed="false">
      <c r="A6950" s="0" t="n">
        <v>18364414</v>
      </c>
      <c r="B6950" s="0" t="s">
        <v>15242</v>
      </c>
      <c r="C6950" s="0" t="n">
        <v>1</v>
      </c>
      <c r="D6950" s="0" t="s">
        <v>6924</v>
      </c>
      <c r="E6950" s="0" t="s">
        <v>15243</v>
      </c>
      <c r="F6950" s="0" t="s">
        <v>15209</v>
      </c>
      <c r="G6950" s="0" t="s">
        <v>15210</v>
      </c>
      <c r="H6950" s="0" t="s">
        <v>2128</v>
      </c>
      <c r="I6950" s="0" t="s">
        <v>2123</v>
      </c>
      <c r="J6950" s="0" t="s">
        <v>47</v>
      </c>
      <c r="K6950" s="0" t="s">
        <v>47</v>
      </c>
      <c r="L6950" s="0" t="s">
        <v>47</v>
      </c>
      <c r="M6950" s="0" t="s">
        <v>47</v>
      </c>
      <c r="N6950" s="0" t="n">
        <v>1</v>
      </c>
      <c r="O6950" s="0" t="n">
        <v>1</v>
      </c>
      <c r="P6950" s="0" t="n">
        <v>200</v>
      </c>
      <c r="Q6950" s="0" t="n">
        <v>1</v>
      </c>
      <c r="R6950" s="0" t="str">
        <f aca="false">INDEX(Lookup!$B$4:$B$18,MATCH(C6950,Lookup!$A$4:$A$18,0))</f>
        <v>India</v>
      </c>
      <c r="S6950" s="20" t="n">
        <f aca="false">INDEX(Lookup!$D$4:$D$18,MATCH(C6950,Lookup!$A$4:$A$18,0))</f>
        <v>0.012</v>
      </c>
      <c r="T6950" s="21" t="n">
        <f aca="false">ROUND(P6950*S6950,2)</f>
        <v>2.4</v>
      </c>
      <c r="U6950" s="21" t="n">
        <f aca="false">IF(T6950&lt;=10,1,IF(T6950&lt;=20,2,IF(T6950&lt;=30,3,IF(T6950&lt;=40,4,IF(T6950&lt;=50,5,IF(T6950&lt;=100,6,IF(T6950&lt;=250,7,8)))))))</f>
        <v>1</v>
      </c>
      <c r="V6950" s="21" t="n">
        <f aca="false">IF(AND(OR(Dashboard!$T$3="All",R6950=Dashboard!$T$3),OR(Dashboard!$T$4="All",D6950=Dashboard!$T$4)),1,0)</f>
        <v>1</v>
      </c>
      <c r="W6950" s="21" t="n">
        <f aca="false">IF(V6950=1,T6950+ROW()/10000000,0)</f>
        <v>2.400695</v>
      </c>
    </row>
    <row r="6951" customFormat="false" ht="15" hidden="false" customHeight="false" outlineLevel="0" collapsed="false">
      <c r="A6951" s="0" t="n">
        <v>7905</v>
      </c>
      <c r="B6951" s="0" t="s">
        <v>15244</v>
      </c>
      <c r="C6951" s="0" t="n">
        <v>1</v>
      </c>
      <c r="D6951" s="0" t="s">
        <v>6924</v>
      </c>
      <c r="E6951" s="0" t="s">
        <v>15245</v>
      </c>
      <c r="F6951" s="0" t="s">
        <v>15209</v>
      </c>
      <c r="G6951" s="0" t="s">
        <v>15210</v>
      </c>
      <c r="H6951" s="0" t="s">
        <v>156</v>
      </c>
      <c r="I6951" s="0" t="s">
        <v>2123</v>
      </c>
      <c r="J6951" s="0" t="s">
        <v>47</v>
      </c>
      <c r="K6951" s="0" t="s">
        <v>47</v>
      </c>
      <c r="L6951" s="0" t="s">
        <v>47</v>
      </c>
      <c r="M6951" s="0" t="s">
        <v>47</v>
      </c>
      <c r="N6951" s="0" t="n">
        <v>1</v>
      </c>
      <c r="O6951" s="0" t="n">
        <v>2</v>
      </c>
      <c r="P6951" s="0" t="n">
        <v>150</v>
      </c>
      <c r="Q6951" s="0" t="n">
        <v>1</v>
      </c>
      <c r="R6951" s="0" t="str">
        <f aca="false">INDEX(Lookup!$B$4:$B$18,MATCH(C6951,Lookup!$A$4:$A$18,0))</f>
        <v>India</v>
      </c>
      <c r="S6951" s="20" t="n">
        <f aca="false">INDEX(Lookup!$D$4:$D$18,MATCH(C6951,Lookup!$A$4:$A$18,0))</f>
        <v>0.012</v>
      </c>
      <c r="T6951" s="21" t="n">
        <f aca="false">ROUND(P6951*S6951,2)</f>
        <v>1.8</v>
      </c>
      <c r="U6951" s="21" t="n">
        <f aca="false">IF(T6951&lt;=10,1,IF(T6951&lt;=20,2,IF(T6951&lt;=30,3,IF(T6951&lt;=40,4,IF(T6951&lt;=50,5,IF(T6951&lt;=100,6,IF(T6951&lt;=250,7,8)))))))</f>
        <v>1</v>
      </c>
      <c r="V6951" s="21" t="n">
        <f aca="false">IF(AND(OR(Dashboard!$T$3="All",R6951=Dashboard!$T$3),OR(Dashboard!$T$4="All",D6951=Dashboard!$T$4)),1,0)</f>
        <v>1</v>
      </c>
      <c r="W6951" s="21" t="n">
        <f aca="false">IF(V6951=1,T6951+ROW()/10000000,0)</f>
        <v>1.8006951</v>
      </c>
    </row>
    <row r="6952" customFormat="false" ht="15" hidden="false" customHeight="false" outlineLevel="0" collapsed="false">
      <c r="A6952" s="0" t="n">
        <v>18357819</v>
      </c>
      <c r="B6952" s="0" t="s">
        <v>15246</v>
      </c>
      <c r="C6952" s="0" t="n">
        <v>1</v>
      </c>
      <c r="D6952" s="0" t="s">
        <v>6924</v>
      </c>
      <c r="E6952" s="0" t="s">
        <v>15247</v>
      </c>
      <c r="F6952" s="0" t="s">
        <v>15209</v>
      </c>
      <c r="G6952" s="0" t="s">
        <v>15210</v>
      </c>
      <c r="H6952" s="0" t="s">
        <v>2128</v>
      </c>
      <c r="I6952" s="0" t="s">
        <v>2123</v>
      </c>
      <c r="J6952" s="0" t="s">
        <v>47</v>
      </c>
      <c r="K6952" s="0" t="s">
        <v>47</v>
      </c>
      <c r="L6952" s="0" t="s">
        <v>47</v>
      </c>
      <c r="M6952" s="0" t="s">
        <v>47</v>
      </c>
      <c r="N6952" s="0" t="n">
        <v>1</v>
      </c>
      <c r="O6952" s="0" t="n">
        <v>0</v>
      </c>
      <c r="P6952" s="0" t="n">
        <v>200</v>
      </c>
      <c r="Q6952" s="0" t="n">
        <v>1</v>
      </c>
      <c r="R6952" s="0" t="str">
        <f aca="false">INDEX(Lookup!$B$4:$B$18,MATCH(C6952,Lookup!$A$4:$A$18,0))</f>
        <v>India</v>
      </c>
      <c r="S6952" s="20" t="n">
        <f aca="false">INDEX(Lookup!$D$4:$D$18,MATCH(C6952,Lookup!$A$4:$A$18,0))</f>
        <v>0.012</v>
      </c>
      <c r="T6952" s="21" t="n">
        <f aca="false">ROUND(P6952*S6952,2)</f>
        <v>2.4</v>
      </c>
      <c r="U6952" s="21" t="n">
        <f aca="false">IF(T6952&lt;=10,1,IF(T6952&lt;=20,2,IF(T6952&lt;=30,3,IF(T6952&lt;=40,4,IF(T6952&lt;=50,5,IF(T6952&lt;=100,6,IF(T6952&lt;=250,7,8)))))))</f>
        <v>1</v>
      </c>
      <c r="V6952" s="21" t="n">
        <f aca="false">IF(AND(OR(Dashboard!$T$3="All",R6952=Dashboard!$T$3),OR(Dashboard!$T$4="All",D6952=Dashboard!$T$4)),1,0)</f>
        <v>1</v>
      </c>
      <c r="W6952" s="21" t="n">
        <f aca="false">IF(V6952=1,T6952+ROW()/10000000,0)</f>
        <v>2.4006952</v>
      </c>
    </row>
    <row r="6953" customFormat="false" ht="15" hidden="false" customHeight="false" outlineLevel="0" collapsed="false">
      <c r="A6953" s="0" t="n">
        <v>7818</v>
      </c>
      <c r="B6953" s="0" t="s">
        <v>15248</v>
      </c>
      <c r="C6953" s="0" t="n">
        <v>1</v>
      </c>
      <c r="D6953" s="0" t="s">
        <v>6924</v>
      </c>
      <c r="E6953" s="0" t="s">
        <v>15249</v>
      </c>
      <c r="F6953" s="0" t="s">
        <v>15209</v>
      </c>
      <c r="G6953" s="0" t="s">
        <v>15210</v>
      </c>
      <c r="H6953" s="0" t="s">
        <v>2382</v>
      </c>
      <c r="I6953" s="0" t="s">
        <v>2123</v>
      </c>
      <c r="J6953" s="0" t="s">
        <v>47</v>
      </c>
      <c r="K6953" s="0" t="s">
        <v>47</v>
      </c>
      <c r="L6953" s="0" t="s">
        <v>47</v>
      </c>
      <c r="M6953" s="0" t="s">
        <v>47</v>
      </c>
      <c r="N6953" s="0" t="n">
        <v>1</v>
      </c>
      <c r="O6953" s="0" t="n">
        <v>1</v>
      </c>
      <c r="P6953" s="0" t="n">
        <v>100</v>
      </c>
      <c r="Q6953" s="0" t="n">
        <v>1</v>
      </c>
      <c r="R6953" s="0" t="str">
        <f aca="false">INDEX(Lookup!$B$4:$B$18,MATCH(C6953,Lookup!$A$4:$A$18,0))</f>
        <v>India</v>
      </c>
      <c r="S6953" s="20" t="n">
        <f aca="false">INDEX(Lookup!$D$4:$D$18,MATCH(C6953,Lookup!$A$4:$A$18,0))</f>
        <v>0.012</v>
      </c>
      <c r="T6953" s="21" t="n">
        <f aca="false">ROUND(P6953*S6953,2)</f>
        <v>1.2</v>
      </c>
      <c r="U6953" s="21" t="n">
        <f aca="false">IF(T6953&lt;=10,1,IF(T6953&lt;=20,2,IF(T6953&lt;=30,3,IF(T6953&lt;=40,4,IF(T6953&lt;=50,5,IF(T6953&lt;=100,6,IF(T6953&lt;=250,7,8)))))))</f>
        <v>1</v>
      </c>
      <c r="V6953" s="21" t="n">
        <f aca="false">IF(AND(OR(Dashboard!$T$3="All",R6953=Dashboard!$T$3),OR(Dashboard!$T$4="All",D6953=Dashboard!$T$4)),1,0)</f>
        <v>1</v>
      </c>
      <c r="W6953" s="21" t="n">
        <f aca="false">IF(V6953=1,T6953+ROW()/10000000,0)</f>
        <v>1.2006953</v>
      </c>
    </row>
    <row r="6954" customFormat="false" ht="15" hidden="false" customHeight="false" outlineLevel="0" collapsed="false">
      <c r="A6954" s="0" t="n">
        <v>18357948</v>
      </c>
      <c r="B6954" s="0" t="s">
        <v>15250</v>
      </c>
      <c r="C6954" s="0" t="n">
        <v>1</v>
      </c>
      <c r="D6954" s="0" t="s">
        <v>6924</v>
      </c>
      <c r="E6954" s="0" t="s">
        <v>15251</v>
      </c>
      <c r="F6954" s="0" t="s">
        <v>15209</v>
      </c>
      <c r="G6954" s="0" t="s">
        <v>15210</v>
      </c>
      <c r="H6954" s="0" t="s">
        <v>2128</v>
      </c>
      <c r="I6954" s="0" t="s">
        <v>2123</v>
      </c>
      <c r="J6954" s="0" t="s">
        <v>47</v>
      </c>
      <c r="K6954" s="0" t="s">
        <v>47</v>
      </c>
      <c r="L6954" s="0" t="s">
        <v>47</v>
      </c>
      <c r="M6954" s="0" t="s">
        <v>47</v>
      </c>
      <c r="N6954" s="0" t="n">
        <v>1</v>
      </c>
      <c r="O6954" s="0" t="n">
        <v>0</v>
      </c>
      <c r="P6954" s="0" t="n">
        <v>300</v>
      </c>
      <c r="Q6954" s="0" t="n">
        <v>1</v>
      </c>
      <c r="R6954" s="0" t="str">
        <f aca="false">INDEX(Lookup!$B$4:$B$18,MATCH(C6954,Lookup!$A$4:$A$18,0))</f>
        <v>India</v>
      </c>
      <c r="S6954" s="20" t="n">
        <f aca="false">INDEX(Lookup!$D$4:$D$18,MATCH(C6954,Lookup!$A$4:$A$18,0))</f>
        <v>0.012</v>
      </c>
      <c r="T6954" s="21" t="n">
        <f aca="false">ROUND(P6954*S6954,2)</f>
        <v>3.6</v>
      </c>
      <c r="U6954" s="21" t="n">
        <f aca="false">IF(T6954&lt;=10,1,IF(T6954&lt;=20,2,IF(T6954&lt;=30,3,IF(T6954&lt;=40,4,IF(T6954&lt;=50,5,IF(T6954&lt;=100,6,IF(T6954&lt;=250,7,8)))))))</f>
        <v>1</v>
      </c>
      <c r="V6954" s="21" t="n">
        <f aca="false">IF(AND(OR(Dashboard!$T$3="All",R6954=Dashboard!$T$3),OR(Dashboard!$T$4="All",D6954=Dashboard!$T$4)),1,0)</f>
        <v>1</v>
      </c>
      <c r="W6954" s="21" t="n">
        <f aca="false">IF(V6954=1,T6954+ROW()/10000000,0)</f>
        <v>3.6006954</v>
      </c>
    </row>
    <row r="6955" customFormat="false" ht="15" hidden="false" customHeight="false" outlineLevel="0" collapsed="false">
      <c r="A6955" s="0" t="n">
        <v>18357943</v>
      </c>
      <c r="B6955" s="0" t="s">
        <v>15252</v>
      </c>
      <c r="C6955" s="0" t="n">
        <v>1</v>
      </c>
      <c r="D6955" s="0" t="s">
        <v>6924</v>
      </c>
      <c r="E6955" s="0" t="s">
        <v>15253</v>
      </c>
      <c r="F6955" s="0" t="s">
        <v>15209</v>
      </c>
      <c r="G6955" s="0" t="s">
        <v>15210</v>
      </c>
      <c r="H6955" s="0" t="s">
        <v>2147</v>
      </c>
      <c r="I6955" s="0" t="s">
        <v>2123</v>
      </c>
      <c r="J6955" s="0" t="s">
        <v>47</v>
      </c>
      <c r="K6955" s="0" t="s">
        <v>47</v>
      </c>
      <c r="L6955" s="0" t="s">
        <v>47</v>
      </c>
      <c r="M6955" s="0" t="s">
        <v>47</v>
      </c>
      <c r="N6955" s="0" t="n">
        <v>1</v>
      </c>
      <c r="O6955" s="0" t="n">
        <v>0</v>
      </c>
      <c r="P6955" s="0" t="n">
        <v>400</v>
      </c>
      <c r="Q6955" s="0" t="n">
        <v>1</v>
      </c>
      <c r="R6955" s="0" t="str">
        <f aca="false">INDEX(Lookup!$B$4:$B$18,MATCH(C6955,Lookup!$A$4:$A$18,0))</f>
        <v>India</v>
      </c>
      <c r="S6955" s="20" t="n">
        <f aca="false">INDEX(Lookup!$D$4:$D$18,MATCH(C6955,Lookup!$A$4:$A$18,0))</f>
        <v>0.012</v>
      </c>
      <c r="T6955" s="21" t="n">
        <f aca="false">ROUND(P6955*S6955,2)</f>
        <v>4.8</v>
      </c>
      <c r="U6955" s="21" t="n">
        <f aca="false">IF(T6955&lt;=10,1,IF(T6955&lt;=20,2,IF(T6955&lt;=30,3,IF(T6955&lt;=40,4,IF(T6955&lt;=50,5,IF(T6955&lt;=100,6,IF(T6955&lt;=250,7,8)))))))</f>
        <v>1</v>
      </c>
      <c r="V6955" s="21" t="n">
        <f aca="false">IF(AND(OR(Dashboard!$T$3="All",R6955=Dashboard!$T$3),OR(Dashboard!$T$4="All",D6955=Dashboard!$T$4)),1,0)</f>
        <v>1</v>
      </c>
      <c r="W6955" s="21" t="n">
        <f aca="false">IF(V6955=1,T6955+ROW()/10000000,0)</f>
        <v>4.8006955</v>
      </c>
    </row>
    <row r="6956" customFormat="false" ht="15" hidden="false" customHeight="false" outlineLevel="0" collapsed="false">
      <c r="A6956" s="0" t="n">
        <v>18372279</v>
      </c>
      <c r="B6956" s="0" t="s">
        <v>15254</v>
      </c>
      <c r="C6956" s="0" t="n">
        <v>1</v>
      </c>
      <c r="D6956" s="0" t="s">
        <v>6924</v>
      </c>
      <c r="E6956" s="0" t="s">
        <v>15255</v>
      </c>
      <c r="F6956" s="0" t="s">
        <v>15209</v>
      </c>
      <c r="G6956" s="0" t="s">
        <v>15210</v>
      </c>
      <c r="H6956" s="0" t="s">
        <v>2288</v>
      </c>
      <c r="I6956" s="0" t="s">
        <v>2123</v>
      </c>
      <c r="J6956" s="0" t="s">
        <v>47</v>
      </c>
      <c r="K6956" s="0" t="s">
        <v>46</v>
      </c>
      <c r="L6956" s="0" t="s">
        <v>47</v>
      </c>
      <c r="M6956" s="0" t="s">
        <v>47</v>
      </c>
      <c r="N6956" s="0" t="n">
        <v>1</v>
      </c>
      <c r="O6956" s="0" t="n">
        <v>8</v>
      </c>
      <c r="P6956" s="0" t="n">
        <v>400</v>
      </c>
      <c r="Q6956" s="0" t="n">
        <v>2.4</v>
      </c>
      <c r="R6956" s="0" t="str">
        <f aca="false">INDEX(Lookup!$B$4:$B$18,MATCH(C6956,Lookup!$A$4:$A$18,0))</f>
        <v>India</v>
      </c>
      <c r="S6956" s="20" t="n">
        <f aca="false">INDEX(Lookup!$D$4:$D$18,MATCH(C6956,Lookup!$A$4:$A$18,0))</f>
        <v>0.012</v>
      </c>
      <c r="T6956" s="21" t="n">
        <f aca="false">ROUND(P6956*S6956,2)</f>
        <v>4.8</v>
      </c>
      <c r="U6956" s="21" t="n">
        <f aca="false">IF(T6956&lt;=10,1,IF(T6956&lt;=20,2,IF(T6956&lt;=30,3,IF(T6956&lt;=40,4,IF(T6956&lt;=50,5,IF(T6956&lt;=100,6,IF(T6956&lt;=250,7,8)))))))</f>
        <v>1</v>
      </c>
      <c r="V6956" s="21" t="n">
        <f aca="false">IF(AND(OR(Dashboard!$T$3="All",R6956=Dashboard!$T$3),OR(Dashboard!$T$4="All",D6956=Dashboard!$T$4)),1,0)</f>
        <v>1</v>
      </c>
      <c r="W6956" s="21" t="n">
        <f aca="false">IF(V6956=1,T6956+ROW()/10000000,0)</f>
        <v>4.8006956</v>
      </c>
    </row>
    <row r="6957" customFormat="false" ht="15" hidden="false" customHeight="false" outlineLevel="0" collapsed="false">
      <c r="A6957" s="0" t="n">
        <v>18384138</v>
      </c>
      <c r="B6957" s="0" t="s">
        <v>15256</v>
      </c>
      <c r="C6957" s="0" t="n">
        <v>1</v>
      </c>
      <c r="D6957" s="0" t="s">
        <v>6924</v>
      </c>
      <c r="E6957" s="0" t="s">
        <v>15257</v>
      </c>
      <c r="F6957" s="0" t="s">
        <v>15258</v>
      </c>
      <c r="G6957" s="0" t="s">
        <v>15259</v>
      </c>
      <c r="H6957" s="0" t="s">
        <v>2128</v>
      </c>
      <c r="I6957" s="0" t="s">
        <v>2123</v>
      </c>
      <c r="J6957" s="0" t="s">
        <v>47</v>
      </c>
      <c r="K6957" s="0" t="s">
        <v>46</v>
      </c>
      <c r="L6957" s="0" t="s">
        <v>47</v>
      </c>
      <c r="M6957" s="0" t="s">
        <v>47</v>
      </c>
      <c r="N6957" s="0" t="n">
        <v>2</v>
      </c>
      <c r="O6957" s="0" t="n">
        <v>11</v>
      </c>
      <c r="P6957" s="0" t="n">
        <v>650</v>
      </c>
      <c r="Q6957" s="0" t="n">
        <v>3.2</v>
      </c>
      <c r="R6957" s="0" t="str">
        <f aca="false">INDEX(Lookup!$B$4:$B$18,MATCH(C6957,Lookup!$A$4:$A$18,0))</f>
        <v>India</v>
      </c>
      <c r="S6957" s="20" t="n">
        <f aca="false">INDEX(Lookup!$D$4:$D$18,MATCH(C6957,Lookup!$A$4:$A$18,0))</f>
        <v>0.012</v>
      </c>
      <c r="T6957" s="21" t="n">
        <f aca="false">ROUND(P6957*S6957,2)</f>
        <v>7.8</v>
      </c>
      <c r="U6957" s="21" t="n">
        <f aca="false">IF(T6957&lt;=10,1,IF(T6957&lt;=20,2,IF(T6957&lt;=30,3,IF(T6957&lt;=40,4,IF(T6957&lt;=50,5,IF(T6957&lt;=100,6,IF(T6957&lt;=250,7,8)))))))</f>
        <v>1</v>
      </c>
      <c r="V6957" s="21" t="n">
        <f aca="false">IF(AND(OR(Dashboard!$T$3="All",R6957=Dashboard!$T$3),OR(Dashboard!$T$4="All",D6957=Dashboard!$T$4)),1,0)</f>
        <v>1</v>
      </c>
      <c r="W6957" s="21" t="n">
        <f aca="false">IF(V6957=1,T6957+ROW()/10000000,0)</f>
        <v>7.8006957</v>
      </c>
    </row>
    <row r="6958" customFormat="false" ht="15" hidden="false" customHeight="false" outlineLevel="0" collapsed="false">
      <c r="A6958" s="0" t="n">
        <v>18211312</v>
      </c>
      <c r="B6958" s="0" t="s">
        <v>15260</v>
      </c>
      <c r="C6958" s="0" t="n">
        <v>1</v>
      </c>
      <c r="D6958" s="0" t="s">
        <v>6924</v>
      </c>
      <c r="E6958" s="0" t="s">
        <v>15261</v>
      </c>
      <c r="F6958" s="0" t="s">
        <v>15258</v>
      </c>
      <c r="G6958" s="0" t="s">
        <v>15259</v>
      </c>
      <c r="H6958" s="0" t="s">
        <v>3243</v>
      </c>
      <c r="I6958" s="0" t="s">
        <v>2123</v>
      </c>
      <c r="J6958" s="0" t="s">
        <v>47</v>
      </c>
      <c r="K6958" s="0" t="s">
        <v>47</v>
      </c>
      <c r="L6958" s="0" t="s">
        <v>47</v>
      </c>
      <c r="M6958" s="0" t="s">
        <v>47</v>
      </c>
      <c r="N6958" s="0" t="n">
        <v>1</v>
      </c>
      <c r="O6958" s="0" t="n">
        <v>16</v>
      </c>
      <c r="P6958" s="0" t="n">
        <v>100</v>
      </c>
      <c r="Q6958" s="0" t="n">
        <v>3.2</v>
      </c>
      <c r="R6958" s="0" t="str">
        <f aca="false">INDEX(Lookup!$B$4:$B$18,MATCH(C6958,Lookup!$A$4:$A$18,0))</f>
        <v>India</v>
      </c>
      <c r="S6958" s="20" t="n">
        <f aca="false">INDEX(Lookup!$D$4:$D$18,MATCH(C6958,Lookup!$A$4:$A$18,0))</f>
        <v>0.012</v>
      </c>
      <c r="T6958" s="21" t="n">
        <f aca="false">ROUND(P6958*S6958,2)</f>
        <v>1.2</v>
      </c>
      <c r="U6958" s="21" t="n">
        <f aca="false">IF(T6958&lt;=10,1,IF(T6958&lt;=20,2,IF(T6958&lt;=30,3,IF(T6958&lt;=40,4,IF(T6958&lt;=50,5,IF(T6958&lt;=100,6,IF(T6958&lt;=250,7,8)))))))</f>
        <v>1</v>
      </c>
      <c r="V6958" s="21" t="n">
        <f aca="false">IF(AND(OR(Dashboard!$T$3="All",R6958=Dashboard!$T$3),OR(Dashboard!$T$4="All",D6958=Dashboard!$T$4)),1,0)</f>
        <v>1</v>
      </c>
      <c r="W6958" s="21" t="n">
        <f aca="false">IF(V6958=1,T6958+ROW()/10000000,0)</f>
        <v>1.2006958</v>
      </c>
    </row>
    <row r="6959" customFormat="false" ht="15" hidden="false" customHeight="false" outlineLevel="0" collapsed="false">
      <c r="A6959" s="0" t="n">
        <v>7591</v>
      </c>
      <c r="B6959" s="0" t="s">
        <v>7808</v>
      </c>
      <c r="C6959" s="0" t="n">
        <v>1</v>
      </c>
      <c r="D6959" s="0" t="s">
        <v>6924</v>
      </c>
      <c r="E6959" s="0" t="s">
        <v>15262</v>
      </c>
      <c r="F6959" s="0" t="s">
        <v>15258</v>
      </c>
      <c r="G6959" s="0" t="s">
        <v>15259</v>
      </c>
      <c r="H6959" s="0" t="s">
        <v>4467</v>
      </c>
      <c r="I6959" s="0" t="s">
        <v>2123</v>
      </c>
      <c r="J6959" s="0" t="s">
        <v>47</v>
      </c>
      <c r="K6959" s="0" t="s">
        <v>47</v>
      </c>
      <c r="L6959" s="0" t="s">
        <v>47</v>
      </c>
      <c r="M6959" s="0" t="s">
        <v>47</v>
      </c>
      <c r="N6959" s="0" t="n">
        <v>1</v>
      </c>
      <c r="O6959" s="0" t="n">
        <v>16</v>
      </c>
      <c r="P6959" s="0" t="n">
        <v>150</v>
      </c>
      <c r="Q6959" s="0" t="n">
        <v>2.7</v>
      </c>
      <c r="R6959" s="0" t="str">
        <f aca="false">INDEX(Lookup!$B$4:$B$18,MATCH(C6959,Lookup!$A$4:$A$18,0))</f>
        <v>India</v>
      </c>
      <c r="S6959" s="20" t="n">
        <f aca="false">INDEX(Lookup!$D$4:$D$18,MATCH(C6959,Lookup!$A$4:$A$18,0))</f>
        <v>0.012</v>
      </c>
      <c r="T6959" s="21" t="n">
        <f aca="false">ROUND(P6959*S6959,2)</f>
        <v>1.8</v>
      </c>
      <c r="U6959" s="21" t="n">
        <f aca="false">IF(T6959&lt;=10,1,IF(T6959&lt;=20,2,IF(T6959&lt;=30,3,IF(T6959&lt;=40,4,IF(T6959&lt;=50,5,IF(T6959&lt;=100,6,IF(T6959&lt;=250,7,8)))))))</f>
        <v>1</v>
      </c>
      <c r="V6959" s="21" t="n">
        <f aca="false">IF(AND(OR(Dashboard!$T$3="All",R6959=Dashboard!$T$3),OR(Dashboard!$T$4="All",D6959=Dashboard!$T$4)),1,0)</f>
        <v>1</v>
      </c>
      <c r="W6959" s="21" t="n">
        <f aca="false">IF(V6959=1,T6959+ROW()/10000000,0)</f>
        <v>1.8006959</v>
      </c>
    </row>
    <row r="6960" customFormat="false" ht="15" hidden="false" customHeight="false" outlineLevel="0" collapsed="false">
      <c r="A6960" s="0" t="n">
        <v>1634</v>
      </c>
      <c r="B6960" s="0" t="s">
        <v>15263</v>
      </c>
      <c r="C6960" s="0" t="n">
        <v>1</v>
      </c>
      <c r="D6960" s="0" t="s">
        <v>6924</v>
      </c>
      <c r="E6960" s="0" t="s">
        <v>15264</v>
      </c>
      <c r="F6960" s="0" t="s">
        <v>15258</v>
      </c>
      <c r="G6960" s="0" t="s">
        <v>15259</v>
      </c>
      <c r="H6960" s="0" t="s">
        <v>7121</v>
      </c>
      <c r="I6960" s="0" t="s">
        <v>2123</v>
      </c>
      <c r="J6960" s="0" t="s">
        <v>47</v>
      </c>
      <c r="K6960" s="0" t="s">
        <v>47</v>
      </c>
      <c r="L6960" s="0" t="s">
        <v>47</v>
      </c>
      <c r="M6960" s="0" t="s">
        <v>47</v>
      </c>
      <c r="N6960" s="0" t="n">
        <v>1</v>
      </c>
      <c r="O6960" s="0" t="n">
        <v>38</v>
      </c>
      <c r="P6960" s="0" t="n">
        <v>300</v>
      </c>
      <c r="Q6960" s="0" t="n">
        <v>3.3</v>
      </c>
      <c r="R6960" s="0" t="str">
        <f aca="false">INDEX(Lookup!$B$4:$B$18,MATCH(C6960,Lookup!$A$4:$A$18,0))</f>
        <v>India</v>
      </c>
      <c r="S6960" s="20" t="n">
        <f aca="false">INDEX(Lookup!$D$4:$D$18,MATCH(C6960,Lookup!$A$4:$A$18,0))</f>
        <v>0.012</v>
      </c>
      <c r="T6960" s="21" t="n">
        <f aca="false">ROUND(P6960*S6960,2)</f>
        <v>3.6</v>
      </c>
      <c r="U6960" s="21" t="n">
        <f aca="false">IF(T6960&lt;=10,1,IF(T6960&lt;=20,2,IF(T6960&lt;=30,3,IF(T6960&lt;=40,4,IF(T6960&lt;=50,5,IF(T6960&lt;=100,6,IF(T6960&lt;=250,7,8)))))))</f>
        <v>1</v>
      </c>
      <c r="V6960" s="21" t="n">
        <f aca="false">IF(AND(OR(Dashboard!$T$3="All",R6960=Dashboard!$T$3),OR(Dashboard!$T$4="All",D6960=Dashboard!$T$4)),1,0)</f>
        <v>1</v>
      </c>
      <c r="W6960" s="21" t="n">
        <f aca="false">IF(V6960=1,T6960+ROW()/10000000,0)</f>
        <v>3.600696</v>
      </c>
    </row>
    <row r="6961" customFormat="false" ht="15" hidden="false" customHeight="false" outlineLevel="0" collapsed="false">
      <c r="A6961" s="0" t="n">
        <v>307618</v>
      </c>
      <c r="B6961" s="0" t="s">
        <v>15265</v>
      </c>
      <c r="C6961" s="0" t="n">
        <v>1</v>
      </c>
      <c r="D6961" s="0" t="s">
        <v>6924</v>
      </c>
      <c r="E6961" s="0" t="s">
        <v>15266</v>
      </c>
      <c r="F6961" s="0" t="s">
        <v>15258</v>
      </c>
      <c r="G6961" s="0" t="s">
        <v>15259</v>
      </c>
      <c r="H6961" s="0" t="s">
        <v>2349</v>
      </c>
      <c r="I6961" s="0" t="s">
        <v>2123</v>
      </c>
      <c r="J6961" s="0" t="s">
        <v>47</v>
      </c>
      <c r="K6961" s="0" t="s">
        <v>47</v>
      </c>
      <c r="L6961" s="0" t="s">
        <v>47</v>
      </c>
      <c r="M6961" s="0" t="s">
        <v>47</v>
      </c>
      <c r="N6961" s="0" t="n">
        <v>1</v>
      </c>
      <c r="O6961" s="0" t="n">
        <v>223</v>
      </c>
      <c r="P6961" s="0" t="n">
        <v>100</v>
      </c>
      <c r="Q6961" s="0" t="n">
        <v>3.7</v>
      </c>
      <c r="R6961" s="0" t="str">
        <f aca="false">INDEX(Lookup!$B$4:$B$18,MATCH(C6961,Lookup!$A$4:$A$18,0))</f>
        <v>India</v>
      </c>
      <c r="S6961" s="20" t="n">
        <f aca="false">INDEX(Lookup!$D$4:$D$18,MATCH(C6961,Lookup!$A$4:$A$18,0))</f>
        <v>0.012</v>
      </c>
      <c r="T6961" s="21" t="n">
        <f aca="false">ROUND(P6961*S6961,2)</f>
        <v>1.2</v>
      </c>
      <c r="U6961" s="21" t="n">
        <f aca="false">IF(T6961&lt;=10,1,IF(T6961&lt;=20,2,IF(T6961&lt;=30,3,IF(T6961&lt;=40,4,IF(T6961&lt;=50,5,IF(T6961&lt;=100,6,IF(T6961&lt;=250,7,8)))))))</f>
        <v>1</v>
      </c>
      <c r="V6961" s="21" t="n">
        <f aca="false">IF(AND(OR(Dashboard!$T$3="All",R6961=Dashboard!$T$3),OR(Dashboard!$T$4="All",D6961=Dashboard!$T$4)),1,0)</f>
        <v>1</v>
      </c>
      <c r="W6961" s="21" t="n">
        <f aca="false">IF(V6961=1,T6961+ROW()/10000000,0)</f>
        <v>1.2006961</v>
      </c>
    </row>
    <row r="6962" customFormat="false" ht="15" hidden="false" customHeight="false" outlineLevel="0" collapsed="false">
      <c r="A6962" s="0" t="n">
        <v>306535</v>
      </c>
      <c r="B6962" s="0" t="s">
        <v>3407</v>
      </c>
      <c r="C6962" s="0" t="n">
        <v>1</v>
      </c>
      <c r="D6962" s="0" t="s">
        <v>6924</v>
      </c>
      <c r="E6962" s="0" t="s">
        <v>15267</v>
      </c>
      <c r="F6962" s="0" t="s">
        <v>15258</v>
      </c>
      <c r="G6962" s="0" t="s">
        <v>15259</v>
      </c>
      <c r="H6962" s="0" t="s">
        <v>2349</v>
      </c>
      <c r="I6962" s="0" t="s">
        <v>2123</v>
      </c>
      <c r="J6962" s="0" t="s">
        <v>47</v>
      </c>
      <c r="K6962" s="0" t="s">
        <v>46</v>
      </c>
      <c r="L6962" s="0" t="s">
        <v>47</v>
      </c>
      <c r="M6962" s="0" t="s">
        <v>47</v>
      </c>
      <c r="N6962" s="0" t="n">
        <v>1</v>
      </c>
      <c r="O6962" s="0" t="n">
        <v>168</v>
      </c>
      <c r="P6962" s="0" t="n">
        <v>200</v>
      </c>
      <c r="Q6962" s="0" t="n">
        <v>3.8</v>
      </c>
      <c r="R6962" s="0" t="str">
        <f aca="false">INDEX(Lookup!$B$4:$B$18,MATCH(C6962,Lookup!$A$4:$A$18,0))</f>
        <v>India</v>
      </c>
      <c r="S6962" s="20" t="n">
        <f aca="false">INDEX(Lookup!$D$4:$D$18,MATCH(C6962,Lookup!$A$4:$A$18,0))</f>
        <v>0.012</v>
      </c>
      <c r="T6962" s="21" t="n">
        <f aca="false">ROUND(P6962*S6962,2)</f>
        <v>2.4</v>
      </c>
      <c r="U6962" s="21" t="n">
        <f aca="false">IF(T6962&lt;=10,1,IF(T6962&lt;=20,2,IF(T6962&lt;=30,3,IF(T6962&lt;=40,4,IF(T6962&lt;=50,5,IF(T6962&lt;=100,6,IF(T6962&lt;=250,7,8)))))))</f>
        <v>1</v>
      </c>
      <c r="V6962" s="21" t="n">
        <f aca="false">IF(AND(OR(Dashboard!$T$3="All",R6962=Dashboard!$T$3),OR(Dashboard!$T$4="All",D6962=Dashboard!$T$4)),1,0)</f>
        <v>1</v>
      </c>
      <c r="W6962" s="21" t="n">
        <f aca="false">IF(V6962=1,T6962+ROW()/10000000,0)</f>
        <v>2.4006962</v>
      </c>
    </row>
    <row r="6963" customFormat="false" ht="15" hidden="false" customHeight="false" outlineLevel="0" collapsed="false">
      <c r="A6963" s="0" t="n">
        <v>18396418</v>
      </c>
      <c r="B6963" s="0" t="s">
        <v>15268</v>
      </c>
      <c r="C6963" s="0" t="n">
        <v>1</v>
      </c>
      <c r="D6963" s="0" t="s">
        <v>6924</v>
      </c>
      <c r="E6963" s="0" t="s">
        <v>15269</v>
      </c>
      <c r="F6963" s="0" t="s">
        <v>15258</v>
      </c>
      <c r="G6963" s="0" t="s">
        <v>15259</v>
      </c>
      <c r="H6963" s="0" t="s">
        <v>3142</v>
      </c>
      <c r="I6963" s="0" t="s">
        <v>2123</v>
      </c>
      <c r="J6963" s="0" t="s">
        <v>47</v>
      </c>
      <c r="K6963" s="0" t="s">
        <v>47</v>
      </c>
      <c r="L6963" s="0" t="s">
        <v>47</v>
      </c>
      <c r="M6963" s="0" t="s">
        <v>47</v>
      </c>
      <c r="N6963" s="0" t="n">
        <v>1</v>
      </c>
      <c r="O6963" s="0" t="n">
        <v>0</v>
      </c>
      <c r="P6963" s="0" t="n">
        <v>400</v>
      </c>
      <c r="Q6963" s="0" t="n">
        <v>1</v>
      </c>
      <c r="R6963" s="0" t="str">
        <f aca="false">INDEX(Lookup!$B$4:$B$18,MATCH(C6963,Lookup!$A$4:$A$18,0))</f>
        <v>India</v>
      </c>
      <c r="S6963" s="20" t="n">
        <f aca="false">INDEX(Lookup!$D$4:$D$18,MATCH(C6963,Lookup!$A$4:$A$18,0))</f>
        <v>0.012</v>
      </c>
      <c r="T6963" s="21" t="n">
        <f aca="false">ROUND(P6963*S6963,2)</f>
        <v>4.8</v>
      </c>
      <c r="U6963" s="21" t="n">
        <f aca="false">IF(T6963&lt;=10,1,IF(T6963&lt;=20,2,IF(T6963&lt;=30,3,IF(T6963&lt;=40,4,IF(T6963&lt;=50,5,IF(T6963&lt;=100,6,IF(T6963&lt;=250,7,8)))))))</f>
        <v>1</v>
      </c>
      <c r="V6963" s="21" t="n">
        <f aca="false">IF(AND(OR(Dashboard!$T$3="All",R6963=Dashboard!$T$3),OR(Dashboard!$T$4="All",D6963=Dashboard!$T$4)),1,0)</f>
        <v>1</v>
      </c>
      <c r="W6963" s="21" t="n">
        <f aca="false">IF(V6963=1,T6963+ROW()/10000000,0)</f>
        <v>4.8006963</v>
      </c>
    </row>
    <row r="6964" customFormat="false" ht="15" hidden="false" customHeight="false" outlineLevel="0" collapsed="false">
      <c r="A6964" s="0" t="n">
        <v>18357568</v>
      </c>
      <c r="B6964" s="0" t="s">
        <v>15270</v>
      </c>
      <c r="C6964" s="0" t="n">
        <v>1</v>
      </c>
      <c r="D6964" s="0" t="s">
        <v>6924</v>
      </c>
      <c r="E6964" s="0" t="s">
        <v>15271</v>
      </c>
      <c r="F6964" s="0" t="s">
        <v>15258</v>
      </c>
      <c r="G6964" s="0" t="s">
        <v>15259</v>
      </c>
      <c r="H6964" s="0" t="s">
        <v>2723</v>
      </c>
      <c r="I6964" s="0" t="s">
        <v>2123</v>
      </c>
      <c r="J6964" s="0" t="s">
        <v>47</v>
      </c>
      <c r="K6964" s="0" t="s">
        <v>47</v>
      </c>
      <c r="L6964" s="0" t="s">
        <v>47</v>
      </c>
      <c r="M6964" s="0" t="s">
        <v>47</v>
      </c>
      <c r="N6964" s="0" t="n">
        <v>2</v>
      </c>
      <c r="O6964" s="0" t="n">
        <v>0</v>
      </c>
      <c r="P6964" s="0" t="n">
        <v>600</v>
      </c>
      <c r="Q6964" s="0" t="n">
        <v>1</v>
      </c>
      <c r="R6964" s="0" t="str">
        <f aca="false">INDEX(Lookup!$B$4:$B$18,MATCH(C6964,Lookup!$A$4:$A$18,0))</f>
        <v>India</v>
      </c>
      <c r="S6964" s="20" t="n">
        <f aca="false">INDEX(Lookup!$D$4:$D$18,MATCH(C6964,Lookup!$A$4:$A$18,0))</f>
        <v>0.012</v>
      </c>
      <c r="T6964" s="21" t="n">
        <f aca="false">ROUND(P6964*S6964,2)</f>
        <v>7.2</v>
      </c>
      <c r="U6964" s="21" t="n">
        <f aca="false">IF(T6964&lt;=10,1,IF(T6964&lt;=20,2,IF(T6964&lt;=30,3,IF(T6964&lt;=40,4,IF(T6964&lt;=50,5,IF(T6964&lt;=100,6,IF(T6964&lt;=250,7,8)))))))</f>
        <v>1</v>
      </c>
      <c r="V6964" s="21" t="n">
        <f aca="false">IF(AND(OR(Dashboard!$T$3="All",R6964=Dashboard!$T$3),OR(Dashboard!$T$4="All",D6964=Dashboard!$T$4)),1,0)</f>
        <v>1</v>
      </c>
      <c r="W6964" s="21" t="n">
        <f aca="false">IF(V6964=1,T6964+ROW()/10000000,0)</f>
        <v>7.2006964</v>
      </c>
    </row>
    <row r="6965" customFormat="false" ht="15" hidden="false" customHeight="false" outlineLevel="0" collapsed="false">
      <c r="A6965" s="0" t="n">
        <v>18425158</v>
      </c>
      <c r="B6965" s="0" t="s">
        <v>10702</v>
      </c>
      <c r="C6965" s="0" t="n">
        <v>1</v>
      </c>
      <c r="D6965" s="0" t="s">
        <v>6924</v>
      </c>
      <c r="E6965" s="0" t="s">
        <v>15272</v>
      </c>
      <c r="F6965" s="0" t="s">
        <v>15258</v>
      </c>
      <c r="G6965" s="0" t="s">
        <v>15259</v>
      </c>
      <c r="H6965" s="0" t="s">
        <v>402</v>
      </c>
      <c r="I6965" s="0" t="s">
        <v>2123</v>
      </c>
      <c r="J6965" s="0" t="s">
        <v>47</v>
      </c>
      <c r="K6965" s="0" t="s">
        <v>46</v>
      </c>
      <c r="L6965" s="0" t="s">
        <v>47</v>
      </c>
      <c r="M6965" s="0" t="s">
        <v>47</v>
      </c>
      <c r="N6965" s="0" t="n">
        <v>1</v>
      </c>
      <c r="O6965" s="0" t="n">
        <v>1</v>
      </c>
      <c r="P6965" s="0" t="n">
        <v>250</v>
      </c>
      <c r="Q6965" s="0" t="n">
        <v>1</v>
      </c>
      <c r="R6965" s="0" t="str">
        <f aca="false">INDEX(Lookup!$B$4:$B$18,MATCH(C6965,Lookup!$A$4:$A$18,0))</f>
        <v>India</v>
      </c>
      <c r="S6965" s="20" t="n">
        <f aca="false">INDEX(Lookup!$D$4:$D$18,MATCH(C6965,Lookup!$A$4:$A$18,0))</f>
        <v>0.012</v>
      </c>
      <c r="T6965" s="21" t="n">
        <f aca="false">ROUND(P6965*S6965,2)</f>
        <v>3</v>
      </c>
      <c r="U6965" s="21" t="n">
        <f aca="false">IF(T6965&lt;=10,1,IF(T6965&lt;=20,2,IF(T6965&lt;=30,3,IF(T6965&lt;=40,4,IF(T6965&lt;=50,5,IF(T6965&lt;=100,6,IF(T6965&lt;=250,7,8)))))))</f>
        <v>1</v>
      </c>
      <c r="V6965" s="21" t="n">
        <f aca="false">IF(AND(OR(Dashboard!$T$3="All",R6965=Dashboard!$T$3),OR(Dashboard!$T$4="All",D6965=Dashboard!$T$4)),1,0)</f>
        <v>1</v>
      </c>
      <c r="W6965" s="21" t="n">
        <f aca="false">IF(V6965=1,T6965+ROW()/10000000,0)</f>
        <v>3.0006965</v>
      </c>
    </row>
    <row r="6966" customFormat="false" ht="15" hidden="false" customHeight="false" outlineLevel="0" collapsed="false">
      <c r="A6966" s="0" t="n">
        <v>18492652</v>
      </c>
      <c r="B6966" s="0" t="s">
        <v>15273</v>
      </c>
      <c r="C6966" s="0" t="n">
        <v>1</v>
      </c>
      <c r="D6966" s="0" t="s">
        <v>6924</v>
      </c>
      <c r="E6966" s="0" t="s">
        <v>15274</v>
      </c>
      <c r="F6966" s="0" t="s">
        <v>15258</v>
      </c>
      <c r="G6966" s="0" t="s">
        <v>15259</v>
      </c>
      <c r="H6966" s="0" t="s">
        <v>2342</v>
      </c>
      <c r="I6966" s="0" t="s">
        <v>2123</v>
      </c>
      <c r="J6966" s="0" t="s">
        <v>47</v>
      </c>
      <c r="K6966" s="0" t="s">
        <v>47</v>
      </c>
      <c r="L6966" s="0" t="s">
        <v>47</v>
      </c>
      <c r="M6966" s="0" t="s">
        <v>47</v>
      </c>
      <c r="N6966" s="0" t="n">
        <v>1</v>
      </c>
      <c r="O6966" s="0" t="n">
        <v>0</v>
      </c>
      <c r="P6966" s="0" t="n">
        <v>150</v>
      </c>
      <c r="Q6966" s="0" t="n">
        <v>1</v>
      </c>
      <c r="R6966" s="0" t="str">
        <f aca="false">INDEX(Lookup!$B$4:$B$18,MATCH(C6966,Lookup!$A$4:$A$18,0))</f>
        <v>India</v>
      </c>
      <c r="S6966" s="20" t="n">
        <f aca="false">INDEX(Lookup!$D$4:$D$18,MATCH(C6966,Lookup!$A$4:$A$18,0))</f>
        <v>0.012</v>
      </c>
      <c r="T6966" s="21" t="n">
        <f aca="false">ROUND(P6966*S6966,2)</f>
        <v>1.8</v>
      </c>
      <c r="U6966" s="21" t="n">
        <f aca="false">IF(T6966&lt;=10,1,IF(T6966&lt;=20,2,IF(T6966&lt;=30,3,IF(T6966&lt;=40,4,IF(T6966&lt;=50,5,IF(T6966&lt;=100,6,IF(T6966&lt;=250,7,8)))))))</f>
        <v>1</v>
      </c>
      <c r="V6966" s="21" t="n">
        <f aca="false">IF(AND(OR(Dashboard!$T$3="All",R6966=Dashboard!$T$3),OR(Dashboard!$T$4="All",D6966=Dashboard!$T$4)),1,0)</f>
        <v>1</v>
      </c>
      <c r="W6966" s="21" t="n">
        <f aca="false">IF(V6966=1,T6966+ROW()/10000000,0)</f>
        <v>1.8006966</v>
      </c>
    </row>
    <row r="6967" customFormat="false" ht="15" hidden="false" customHeight="false" outlineLevel="0" collapsed="false">
      <c r="A6967" s="0" t="n">
        <v>18425149</v>
      </c>
      <c r="B6967" s="0" t="s">
        <v>15275</v>
      </c>
      <c r="C6967" s="0" t="n">
        <v>1</v>
      </c>
      <c r="D6967" s="0" t="s">
        <v>6924</v>
      </c>
      <c r="E6967" s="0" t="s">
        <v>15276</v>
      </c>
      <c r="F6967" s="0" t="s">
        <v>15258</v>
      </c>
      <c r="G6967" s="0" t="s">
        <v>15259</v>
      </c>
      <c r="H6967" s="0" t="s">
        <v>3129</v>
      </c>
      <c r="I6967" s="0" t="s">
        <v>2123</v>
      </c>
      <c r="J6967" s="0" t="s">
        <v>47</v>
      </c>
      <c r="K6967" s="0" t="s">
        <v>47</v>
      </c>
      <c r="L6967" s="0" t="s">
        <v>47</v>
      </c>
      <c r="M6967" s="0" t="s">
        <v>47</v>
      </c>
      <c r="N6967" s="0" t="n">
        <v>1</v>
      </c>
      <c r="O6967" s="0" t="n">
        <v>1</v>
      </c>
      <c r="P6967" s="0" t="n">
        <v>300</v>
      </c>
      <c r="Q6967" s="0" t="n">
        <v>1</v>
      </c>
      <c r="R6967" s="0" t="str">
        <f aca="false">INDEX(Lookup!$B$4:$B$18,MATCH(C6967,Lookup!$A$4:$A$18,0))</f>
        <v>India</v>
      </c>
      <c r="S6967" s="20" t="n">
        <f aca="false">INDEX(Lookup!$D$4:$D$18,MATCH(C6967,Lookup!$A$4:$A$18,0))</f>
        <v>0.012</v>
      </c>
      <c r="T6967" s="21" t="n">
        <f aca="false">ROUND(P6967*S6967,2)</f>
        <v>3.6</v>
      </c>
      <c r="U6967" s="21" t="n">
        <f aca="false">IF(T6967&lt;=10,1,IF(T6967&lt;=20,2,IF(T6967&lt;=30,3,IF(T6967&lt;=40,4,IF(T6967&lt;=50,5,IF(T6967&lt;=100,6,IF(T6967&lt;=250,7,8)))))))</f>
        <v>1</v>
      </c>
      <c r="V6967" s="21" t="n">
        <f aca="false">IF(AND(OR(Dashboard!$T$3="All",R6967=Dashboard!$T$3),OR(Dashboard!$T$4="All",D6967=Dashboard!$T$4)),1,0)</f>
        <v>1</v>
      </c>
      <c r="W6967" s="21" t="n">
        <f aca="false">IF(V6967=1,T6967+ROW()/10000000,0)</f>
        <v>3.6006967</v>
      </c>
    </row>
    <row r="6968" customFormat="false" ht="15" hidden="false" customHeight="false" outlineLevel="0" collapsed="false">
      <c r="A6968" s="0" t="n">
        <v>18489497</v>
      </c>
      <c r="B6968" s="0" t="s">
        <v>15277</v>
      </c>
      <c r="C6968" s="0" t="n">
        <v>1</v>
      </c>
      <c r="D6968" s="0" t="s">
        <v>6924</v>
      </c>
      <c r="E6968" s="0" t="s">
        <v>15278</v>
      </c>
      <c r="F6968" s="0" t="s">
        <v>15258</v>
      </c>
      <c r="G6968" s="0" t="s">
        <v>15259</v>
      </c>
      <c r="H6968" s="0" t="s">
        <v>2147</v>
      </c>
      <c r="I6968" s="0" t="s">
        <v>2123</v>
      </c>
      <c r="J6968" s="0" t="s">
        <v>47</v>
      </c>
      <c r="K6968" s="0" t="s">
        <v>47</v>
      </c>
      <c r="L6968" s="0" t="s">
        <v>47</v>
      </c>
      <c r="M6968" s="0" t="s">
        <v>47</v>
      </c>
      <c r="N6968" s="0" t="n">
        <v>1</v>
      </c>
      <c r="O6968" s="0" t="n">
        <v>1</v>
      </c>
      <c r="P6968" s="0" t="n">
        <v>300</v>
      </c>
      <c r="Q6968" s="0" t="n">
        <v>1</v>
      </c>
      <c r="R6968" s="0" t="str">
        <f aca="false">INDEX(Lookup!$B$4:$B$18,MATCH(C6968,Lookup!$A$4:$A$18,0))</f>
        <v>India</v>
      </c>
      <c r="S6968" s="20" t="n">
        <f aca="false">INDEX(Lookup!$D$4:$D$18,MATCH(C6968,Lookup!$A$4:$A$18,0))</f>
        <v>0.012</v>
      </c>
      <c r="T6968" s="21" t="n">
        <f aca="false">ROUND(P6968*S6968,2)</f>
        <v>3.6</v>
      </c>
      <c r="U6968" s="21" t="n">
        <f aca="false">IF(T6968&lt;=10,1,IF(T6968&lt;=20,2,IF(T6968&lt;=30,3,IF(T6968&lt;=40,4,IF(T6968&lt;=50,5,IF(T6968&lt;=100,6,IF(T6968&lt;=250,7,8)))))))</f>
        <v>1</v>
      </c>
      <c r="V6968" s="21" t="n">
        <f aca="false">IF(AND(OR(Dashboard!$T$3="All",R6968=Dashboard!$T$3),OR(Dashboard!$T$4="All",D6968=Dashboard!$T$4)),1,0)</f>
        <v>1</v>
      </c>
      <c r="W6968" s="21" t="n">
        <f aca="false">IF(V6968=1,T6968+ROW()/10000000,0)</f>
        <v>3.6006968</v>
      </c>
    </row>
    <row r="6969" customFormat="false" ht="15" hidden="false" customHeight="false" outlineLevel="0" collapsed="false">
      <c r="A6969" s="0" t="n">
        <v>18486878</v>
      </c>
      <c r="B6969" s="0" t="s">
        <v>4053</v>
      </c>
      <c r="C6969" s="0" t="n">
        <v>1</v>
      </c>
      <c r="D6969" s="0" t="s">
        <v>6924</v>
      </c>
      <c r="E6969" s="0" t="s">
        <v>15279</v>
      </c>
      <c r="F6969" s="0" t="s">
        <v>15258</v>
      </c>
      <c r="G6969" s="0" t="s">
        <v>15259</v>
      </c>
      <c r="H6969" s="0" t="s">
        <v>2147</v>
      </c>
      <c r="I6969" s="0" t="s">
        <v>2123</v>
      </c>
      <c r="J6969" s="0" t="s">
        <v>47</v>
      </c>
      <c r="K6969" s="0" t="s">
        <v>47</v>
      </c>
      <c r="L6969" s="0" t="s">
        <v>47</v>
      </c>
      <c r="M6969" s="0" t="s">
        <v>47</v>
      </c>
      <c r="N6969" s="0" t="n">
        <v>1</v>
      </c>
      <c r="O6969" s="0" t="n">
        <v>0</v>
      </c>
      <c r="P6969" s="0" t="n">
        <v>300</v>
      </c>
      <c r="Q6969" s="0" t="n">
        <v>1</v>
      </c>
      <c r="R6969" s="0" t="str">
        <f aca="false">INDEX(Lookup!$B$4:$B$18,MATCH(C6969,Lookup!$A$4:$A$18,0))</f>
        <v>India</v>
      </c>
      <c r="S6969" s="20" t="n">
        <f aca="false">INDEX(Lookup!$D$4:$D$18,MATCH(C6969,Lookup!$A$4:$A$18,0))</f>
        <v>0.012</v>
      </c>
      <c r="T6969" s="21" t="n">
        <f aca="false">ROUND(P6969*S6969,2)</f>
        <v>3.6</v>
      </c>
      <c r="U6969" s="21" t="n">
        <f aca="false">IF(T6969&lt;=10,1,IF(T6969&lt;=20,2,IF(T6969&lt;=30,3,IF(T6969&lt;=40,4,IF(T6969&lt;=50,5,IF(T6969&lt;=100,6,IF(T6969&lt;=250,7,8)))))))</f>
        <v>1</v>
      </c>
      <c r="V6969" s="21" t="n">
        <f aca="false">IF(AND(OR(Dashboard!$T$3="All",R6969=Dashboard!$T$3),OR(Dashboard!$T$4="All",D6969=Dashboard!$T$4)),1,0)</f>
        <v>1</v>
      </c>
      <c r="W6969" s="21" t="n">
        <f aca="false">IF(V6969=1,T6969+ROW()/10000000,0)</f>
        <v>3.6006969</v>
      </c>
    </row>
    <row r="6970" customFormat="false" ht="15" hidden="false" customHeight="false" outlineLevel="0" collapsed="false">
      <c r="A6970" s="0" t="n">
        <v>3464</v>
      </c>
      <c r="B6970" s="0" t="s">
        <v>15280</v>
      </c>
      <c r="C6970" s="0" t="n">
        <v>1</v>
      </c>
      <c r="D6970" s="0" t="s">
        <v>6924</v>
      </c>
      <c r="E6970" s="0" t="s">
        <v>15281</v>
      </c>
      <c r="F6970" s="0" t="s">
        <v>15282</v>
      </c>
      <c r="G6970" s="0" t="s">
        <v>15283</v>
      </c>
      <c r="H6970" s="0" t="s">
        <v>402</v>
      </c>
      <c r="I6970" s="0" t="s">
        <v>2123</v>
      </c>
      <c r="J6970" s="0" t="s">
        <v>47</v>
      </c>
      <c r="K6970" s="0" t="s">
        <v>47</v>
      </c>
      <c r="L6970" s="0" t="s">
        <v>47</v>
      </c>
      <c r="M6970" s="0" t="s">
        <v>47</v>
      </c>
      <c r="N6970" s="0" t="n">
        <v>1</v>
      </c>
      <c r="O6970" s="0" t="n">
        <v>23</v>
      </c>
      <c r="P6970" s="0" t="n">
        <v>250</v>
      </c>
      <c r="Q6970" s="0" t="n">
        <v>2.6</v>
      </c>
      <c r="R6970" s="0" t="str">
        <f aca="false">INDEX(Lookup!$B$4:$B$18,MATCH(C6970,Lookup!$A$4:$A$18,0))</f>
        <v>India</v>
      </c>
      <c r="S6970" s="20" t="n">
        <f aca="false">INDEX(Lookup!$D$4:$D$18,MATCH(C6970,Lookup!$A$4:$A$18,0))</f>
        <v>0.012</v>
      </c>
      <c r="T6970" s="21" t="n">
        <f aca="false">ROUND(P6970*S6970,2)</f>
        <v>3</v>
      </c>
      <c r="U6970" s="21" t="n">
        <f aca="false">IF(T6970&lt;=10,1,IF(T6970&lt;=20,2,IF(T6970&lt;=30,3,IF(T6970&lt;=40,4,IF(T6970&lt;=50,5,IF(T6970&lt;=100,6,IF(T6970&lt;=250,7,8)))))))</f>
        <v>1</v>
      </c>
      <c r="V6970" s="21" t="n">
        <f aca="false">IF(AND(OR(Dashboard!$T$3="All",R6970=Dashboard!$T$3),OR(Dashboard!$T$4="All",D6970=Dashboard!$T$4)),1,0)</f>
        <v>1</v>
      </c>
      <c r="W6970" s="21" t="n">
        <f aca="false">IF(V6970=1,T6970+ROW()/10000000,0)</f>
        <v>3.000697</v>
      </c>
    </row>
    <row r="6971" customFormat="false" ht="15" hidden="false" customHeight="false" outlineLevel="0" collapsed="false">
      <c r="A6971" s="0" t="n">
        <v>18252361</v>
      </c>
      <c r="B6971" s="0" t="s">
        <v>15284</v>
      </c>
      <c r="C6971" s="0" t="n">
        <v>1</v>
      </c>
      <c r="D6971" s="0" t="s">
        <v>6924</v>
      </c>
      <c r="E6971" s="0" t="s">
        <v>15285</v>
      </c>
      <c r="F6971" s="0" t="s">
        <v>15282</v>
      </c>
      <c r="G6971" s="0" t="s">
        <v>15283</v>
      </c>
      <c r="H6971" s="0" t="s">
        <v>3119</v>
      </c>
      <c r="I6971" s="0" t="s">
        <v>2123</v>
      </c>
      <c r="J6971" s="0" t="s">
        <v>47</v>
      </c>
      <c r="K6971" s="0" t="s">
        <v>47</v>
      </c>
      <c r="L6971" s="0" t="s">
        <v>47</v>
      </c>
      <c r="M6971" s="0" t="s">
        <v>47</v>
      </c>
      <c r="N6971" s="0" t="n">
        <v>1</v>
      </c>
      <c r="O6971" s="0" t="n">
        <v>11</v>
      </c>
      <c r="P6971" s="0" t="n">
        <v>400</v>
      </c>
      <c r="Q6971" s="0" t="n">
        <v>3.2</v>
      </c>
      <c r="R6971" s="0" t="str">
        <f aca="false">INDEX(Lookup!$B$4:$B$18,MATCH(C6971,Lookup!$A$4:$A$18,0))</f>
        <v>India</v>
      </c>
      <c r="S6971" s="20" t="n">
        <f aca="false">INDEX(Lookup!$D$4:$D$18,MATCH(C6971,Lookup!$A$4:$A$18,0))</f>
        <v>0.012</v>
      </c>
      <c r="T6971" s="21" t="n">
        <f aca="false">ROUND(P6971*S6971,2)</f>
        <v>4.8</v>
      </c>
      <c r="U6971" s="21" t="n">
        <f aca="false">IF(T6971&lt;=10,1,IF(T6971&lt;=20,2,IF(T6971&lt;=30,3,IF(T6971&lt;=40,4,IF(T6971&lt;=50,5,IF(T6971&lt;=100,6,IF(T6971&lt;=250,7,8)))))))</f>
        <v>1</v>
      </c>
      <c r="V6971" s="21" t="n">
        <f aca="false">IF(AND(OR(Dashboard!$T$3="All",R6971=Dashboard!$T$3),OR(Dashboard!$T$4="All",D6971=Dashboard!$T$4)),1,0)</f>
        <v>1</v>
      </c>
      <c r="W6971" s="21" t="n">
        <f aca="false">IF(V6971=1,T6971+ROW()/10000000,0)</f>
        <v>4.8006971</v>
      </c>
    </row>
    <row r="6972" customFormat="false" ht="15" hidden="false" customHeight="false" outlineLevel="0" collapsed="false">
      <c r="A6972" s="0" t="n">
        <v>18252412</v>
      </c>
      <c r="B6972" s="0" t="s">
        <v>15286</v>
      </c>
      <c r="C6972" s="0" t="n">
        <v>1</v>
      </c>
      <c r="D6972" s="0" t="s">
        <v>6924</v>
      </c>
      <c r="E6972" s="0" t="s">
        <v>15287</v>
      </c>
      <c r="F6972" s="0" t="s">
        <v>15282</v>
      </c>
      <c r="G6972" s="0" t="s">
        <v>15283</v>
      </c>
      <c r="H6972" s="0" t="s">
        <v>14767</v>
      </c>
      <c r="I6972" s="0" t="s">
        <v>2123</v>
      </c>
      <c r="J6972" s="0" t="s">
        <v>47</v>
      </c>
      <c r="K6972" s="0" t="s">
        <v>47</v>
      </c>
      <c r="L6972" s="0" t="s">
        <v>47</v>
      </c>
      <c r="M6972" s="0" t="s">
        <v>47</v>
      </c>
      <c r="N6972" s="0" t="n">
        <v>2</v>
      </c>
      <c r="O6972" s="0" t="n">
        <v>178</v>
      </c>
      <c r="P6972" s="0" t="n">
        <v>700</v>
      </c>
      <c r="Q6972" s="0" t="n">
        <v>3.4</v>
      </c>
      <c r="R6972" s="0" t="str">
        <f aca="false">INDEX(Lookup!$B$4:$B$18,MATCH(C6972,Lookup!$A$4:$A$18,0))</f>
        <v>India</v>
      </c>
      <c r="S6972" s="20" t="n">
        <f aca="false">INDEX(Lookup!$D$4:$D$18,MATCH(C6972,Lookup!$A$4:$A$18,0))</f>
        <v>0.012</v>
      </c>
      <c r="T6972" s="21" t="n">
        <f aca="false">ROUND(P6972*S6972,2)</f>
        <v>8.4</v>
      </c>
      <c r="U6972" s="21" t="n">
        <f aca="false">IF(T6972&lt;=10,1,IF(T6972&lt;=20,2,IF(T6972&lt;=30,3,IF(T6972&lt;=40,4,IF(T6972&lt;=50,5,IF(T6972&lt;=100,6,IF(T6972&lt;=250,7,8)))))))</f>
        <v>1</v>
      </c>
      <c r="V6972" s="21" t="n">
        <f aca="false">IF(AND(OR(Dashboard!$T$3="All",R6972=Dashboard!$T$3),OR(Dashboard!$T$4="All",D6972=Dashboard!$T$4)),1,0)</f>
        <v>1</v>
      </c>
      <c r="W6972" s="21" t="n">
        <f aca="false">IF(V6972=1,T6972+ROW()/10000000,0)</f>
        <v>8.4006972</v>
      </c>
    </row>
    <row r="6973" customFormat="false" ht="15" hidden="false" customHeight="false" outlineLevel="0" collapsed="false">
      <c r="A6973" s="0" t="n">
        <v>1637</v>
      </c>
      <c r="B6973" s="0" t="s">
        <v>15288</v>
      </c>
      <c r="C6973" s="0" t="n">
        <v>1</v>
      </c>
      <c r="D6973" s="0" t="s">
        <v>6924</v>
      </c>
      <c r="E6973" s="0" t="s">
        <v>15289</v>
      </c>
      <c r="F6973" s="0" t="s">
        <v>15282</v>
      </c>
      <c r="G6973" s="0" t="s">
        <v>15283</v>
      </c>
      <c r="H6973" s="0" t="s">
        <v>3142</v>
      </c>
      <c r="I6973" s="0" t="s">
        <v>2123</v>
      </c>
      <c r="J6973" s="0" t="s">
        <v>47</v>
      </c>
      <c r="K6973" s="0" t="s">
        <v>46</v>
      </c>
      <c r="L6973" s="0" t="s">
        <v>47</v>
      </c>
      <c r="M6973" s="0" t="s">
        <v>47</v>
      </c>
      <c r="N6973" s="0" t="n">
        <v>1</v>
      </c>
      <c r="O6973" s="0" t="n">
        <v>82</v>
      </c>
      <c r="P6973" s="0" t="n">
        <v>400</v>
      </c>
      <c r="Q6973" s="0" t="n">
        <v>3.2</v>
      </c>
      <c r="R6973" s="0" t="str">
        <f aca="false">INDEX(Lookup!$B$4:$B$18,MATCH(C6973,Lookup!$A$4:$A$18,0))</f>
        <v>India</v>
      </c>
      <c r="S6973" s="20" t="n">
        <f aca="false">INDEX(Lookup!$D$4:$D$18,MATCH(C6973,Lookup!$A$4:$A$18,0))</f>
        <v>0.012</v>
      </c>
      <c r="T6973" s="21" t="n">
        <f aca="false">ROUND(P6973*S6973,2)</f>
        <v>4.8</v>
      </c>
      <c r="U6973" s="21" t="n">
        <f aca="false">IF(T6973&lt;=10,1,IF(T6973&lt;=20,2,IF(T6973&lt;=30,3,IF(T6973&lt;=40,4,IF(T6973&lt;=50,5,IF(T6973&lt;=100,6,IF(T6973&lt;=250,7,8)))))))</f>
        <v>1</v>
      </c>
      <c r="V6973" s="21" t="n">
        <f aca="false">IF(AND(OR(Dashboard!$T$3="All",R6973=Dashboard!$T$3),OR(Dashboard!$T$4="All",D6973=Dashboard!$T$4)),1,0)</f>
        <v>1</v>
      </c>
      <c r="W6973" s="21" t="n">
        <f aca="false">IF(V6973=1,T6973+ROW()/10000000,0)</f>
        <v>4.8006973</v>
      </c>
    </row>
    <row r="6974" customFormat="false" ht="15" hidden="false" customHeight="false" outlineLevel="0" collapsed="false">
      <c r="A6974" s="0" t="n">
        <v>3463</v>
      </c>
      <c r="B6974" s="0" t="s">
        <v>7368</v>
      </c>
      <c r="C6974" s="0" t="n">
        <v>1</v>
      </c>
      <c r="D6974" s="0" t="s">
        <v>6924</v>
      </c>
      <c r="E6974" s="0" t="s">
        <v>15290</v>
      </c>
      <c r="F6974" s="0" t="s">
        <v>15282</v>
      </c>
      <c r="G6974" s="0" t="s">
        <v>15283</v>
      </c>
      <c r="H6974" s="0" t="s">
        <v>2128</v>
      </c>
      <c r="I6974" s="0" t="s">
        <v>2123</v>
      </c>
      <c r="J6974" s="0" t="s">
        <v>47</v>
      </c>
      <c r="K6974" s="0" t="s">
        <v>47</v>
      </c>
      <c r="L6974" s="0" t="s">
        <v>47</v>
      </c>
      <c r="M6974" s="0" t="s">
        <v>47</v>
      </c>
      <c r="N6974" s="0" t="n">
        <v>1</v>
      </c>
      <c r="O6974" s="0" t="n">
        <v>11</v>
      </c>
      <c r="P6974" s="0" t="n">
        <v>300</v>
      </c>
      <c r="Q6974" s="0" t="n">
        <v>2.7</v>
      </c>
      <c r="R6974" s="0" t="str">
        <f aca="false">INDEX(Lookup!$B$4:$B$18,MATCH(C6974,Lookup!$A$4:$A$18,0))</f>
        <v>India</v>
      </c>
      <c r="S6974" s="20" t="n">
        <f aca="false">INDEX(Lookup!$D$4:$D$18,MATCH(C6974,Lookup!$A$4:$A$18,0))</f>
        <v>0.012</v>
      </c>
      <c r="T6974" s="21" t="n">
        <f aca="false">ROUND(P6974*S6974,2)</f>
        <v>3.6</v>
      </c>
      <c r="U6974" s="21" t="n">
        <f aca="false">IF(T6974&lt;=10,1,IF(T6974&lt;=20,2,IF(T6974&lt;=30,3,IF(T6974&lt;=40,4,IF(T6974&lt;=50,5,IF(T6974&lt;=100,6,IF(T6974&lt;=250,7,8)))))))</f>
        <v>1</v>
      </c>
      <c r="V6974" s="21" t="n">
        <f aca="false">IF(AND(OR(Dashboard!$T$3="All",R6974=Dashboard!$T$3),OR(Dashboard!$T$4="All",D6974=Dashboard!$T$4)),1,0)</f>
        <v>1</v>
      </c>
      <c r="W6974" s="21" t="n">
        <f aca="false">IF(V6974=1,T6974+ROW()/10000000,0)</f>
        <v>3.6006974</v>
      </c>
    </row>
    <row r="6975" customFormat="false" ht="15" hidden="false" customHeight="false" outlineLevel="0" collapsed="false">
      <c r="A6975" s="0" t="n">
        <v>18454499</v>
      </c>
      <c r="B6975" s="0" t="s">
        <v>15291</v>
      </c>
      <c r="C6975" s="0" t="n">
        <v>1</v>
      </c>
      <c r="D6975" s="0" t="s">
        <v>6924</v>
      </c>
      <c r="E6975" s="0" t="s">
        <v>15292</v>
      </c>
      <c r="F6975" s="0" t="s">
        <v>15282</v>
      </c>
      <c r="G6975" s="0" t="s">
        <v>15283</v>
      </c>
      <c r="H6975" s="0" t="s">
        <v>2128</v>
      </c>
      <c r="I6975" s="0" t="s">
        <v>2123</v>
      </c>
      <c r="J6975" s="0" t="s">
        <v>47</v>
      </c>
      <c r="K6975" s="0" t="s">
        <v>46</v>
      </c>
      <c r="L6975" s="0" t="s">
        <v>47</v>
      </c>
      <c r="M6975" s="0" t="s">
        <v>47</v>
      </c>
      <c r="N6975" s="0" t="n">
        <v>2</v>
      </c>
      <c r="O6975" s="0" t="n">
        <v>8</v>
      </c>
      <c r="P6975" s="0" t="n">
        <v>500</v>
      </c>
      <c r="Q6975" s="0" t="n">
        <v>3.2</v>
      </c>
      <c r="R6975" s="0" t="str">
        <f aca="false">INDEX(Lookup!$B$4:$B$18,MATCH(C6975,Lookup!$A$4:$A$18,0))</f>
        <v>India</v>
      </c>
      <c r="S6975" s="20" t="n">
        <f aca="false">INDEX(Lookup!$D$4:$D$18,MATCH(C6975,Lookup!$A$4:$A$18,0))</f>
        <v>0.012</v>
      </c>
      <c r="T6975" s="21" t="n">
        <f aca="false">ROUND(P6975*S6975,2)</f>
        <v>6</v>
      </c>
      <c r="U6975" s="21" t="n">
        <f aca="false">IF(T6975&lt;=10,1,IF(T6975&lt;=20,2,IF(T6975&lt;=30,3,IF(T6975&lt;=40,4,IF(T6975&lt;=50,5,IF(T6975&lt;=100,6,IF(T6975&lt;=250,7,8)))))))</f>
        <v>1</v>
      </c>
      <c r="V6975" s="21" t="n">
        <f aca="false">IF(AND(OR(Dashboard!$T$3="All",R6975=Dashboard!$T$3),OR(Dashboard!$T$4="All",D6975=Dashboard!$T$4)),1,0)</f>
        <v>1</v>
      </c>
      <c r="W6975" s="21" t="n">
        <f aca="false">IF(V6975=1,T6975+ROW()/10000000,0)</f>
        <v>6.0006975</v>
      </c>
    </row>
    <row r="6976" customFormat="false" ht="15" hidden="false" customHeight="false" outlineLevel="0" collapsed="false">
      <c r="A6976" s="0" t="n">
        <v>609</v>
      </c>
      <c r="B6976" s="0" t="s">
        <v>3113</v>
      </c>
      <c r="C6976" s="0" t="n">
        <v>1</v>
      </c>
      <c r="D6976" s="0" t="s">
        <v>6924</v>
      </c>
      <c r="E6976" s="0" t="s">
        <v>15293</v>
      </c>
      <c r="F6976" s="0" t="s">
        <v>15282</v>
      </c>
      <c r="G6976" s="0" t="s">
        <v>15283</v>
      </c>
      <c r="H6976" s="0" t="s">
        <v>153</v>
      </c>
      <c r="I6976" s="0" t="s">
        <v>2123</v>
      </c>
      <c r="J6976" s="0" t="s">
        <v>47</v>
      </c>
      <c r="K6976" s="0" t="s">
        <v>47</v>
      </c>
      <c r="L6976" s="0" t="s">
        <v>47</v>
      </c>
      <c r="M6976" s="0" t="s">
        <v>47</v>
      </c>
      <c r="N6976" s="0" t="n">
        <v>1</v>
      </c>
      <c r="O6976" s="0" t="n">
        <v>78</v>
      </c>
      <c r="P6976" s="0" t="n">
        <v>450</v>
      </c>
      <c r="Q6976" s="0" t="n">
        <v>3.3</v>
      </c>
      <c r="R6976" s="0" t="str">
        <f aca="false">INDEX(Lookup!$B$4:$B$18,MATCH(C6976,Lookup!$A$4:$A$18,0))</f>
        <v>India</v>
      </c>
      <c r="S6976" s="20" t="n">
        <f aca="false">INDEX(Lookup!$D$4:$D$18,MATCH(C6976,Lookup!$A$4:$A$18,0))</f>
        <v>0.012</v>
      </c>
      <c r="T6976" s="21" t="n">
        <f aca="false">ROUND(P6976*S6976,2)</f>
        <v>5.4</v>
      </c>
      <c r="U6976" s="21" t="n">
        <f aca="false">IF(T6976&lt;=10,1,IF(T6976&lt;=20,2,IF(T6976&lt;=30,3,IF(T6976&lt;=40,4,IF(T6976&lt;=50,5,IF(T6976&lt;=100,6,IF(T6976&lt;=250,7,8)))))))</f>
        <v>1</v>
      </c>
      <c r="V6976" s="21" t="n">
        <f aca="false">IF(AND(OR(Dashboard!$T$3="All",R6976=Dashboard!$T$3),OR(Dashboard!$T$4="All",D6976=Dashboard!$T$4)),1,0)</f>
        <v>1</v>
      </c>
      <c r="W6976" s="21" t="n">
        <f aca="false">IF(V6976=1,T6976+ROW()/10000000,0)</f>
        <v>5.4006976</v>
      </c>
    </row>
    <row r="6977" customFormat="false" ht="15" hidden="false" customHeight="false" outlineLevel="0" collapsed="false">
      <c r="A6977" s="0" t="n">
        <v>18441687</v>
      </c>
      <c r="B6977" s="0" t="s">
        <v>15294</v>
      </c>
      <c r="C6977" s="0" t="n">
        <v>1</v>
      </c>
      <c r="D6977" s="0" t="s">
        <v>6924</v>
      </c>
      <c r="E6977" s="0" t="s">
        <v>15295</v>
      </c>
      <c r="F6977" s="0" t="s">
        <v>15282</v>
      </c>
      <c r="G6977" s="0" t="s">
        <v>15283</v>
      </c>
      <c r="H6977" s="0" t="s">
        <v>2972</v>
      </c>
      <c r="I6977" s="0" t="s">
        <v>2123</v>
      </c>
      <c r="J6977" s="0" t="s">
        <v>47</v>
      </c>
      <c r="K6977" s="0" t="s">
        <v>47</v>
      </c>
      <c r="L6977" s="0" t="s">
        <v>47</v>
      </c>
      <c r="M6977" s="0" t="s">
        <v>47</v>
      </c>
      <c r="N6977" s="0" t="n">
        <v>1</v>
      </c>
      <c r="O6977" s="0" t="n">
        <v>6</v>
      </c>
      <c r="P6977" s="0" t="n">
        <v>400</v>
      </c>
      <c r="Q6977" s="0" t="n">
        <v>3.1</v>
      </c>
      <c r="R6977" s="0" t="str">
        <f aca="false">INDEX(Lookup!$B$4:$B$18,MATCH(C6977,Lookup!$A$4:$A$18,0))</f>
        <v>India</v>
      </c>
      <c r="S6977" s="20" t="n">
        <f aca="false">INDEX(Lookup!$D$4:$D$18,MATCH(C6977,Lookup!$A$4:$A$18,0))</f>
        <v>0.012</v>
      </c>
      <c r="T6977" s="21" t="n">
        <f aca="false">ROUND(P6977*S6977,2)</f>
        <v>4.8</v>
      </c>
      <c r="U6977" s="21" t="n">
        <f aca="false">IF(T6977&lt;=10,1,IF(T6977&lt;=20,2,IF(T6977&lt;=30,3,IF(T6977&lt;=40,4,IF(T6977&lt;=50,5,IF(T6977&lt;=100,6,IF(T6977&lt;=250,7,8)))))))</f>
        <v>1</v>
      </c>
      <c r="V6977" s="21" t="n">
        <f aca="false">IF(AND(OR(Dashboard!$T$3="All",R6977=Dashboard!$T$3),OR(Dashboard!$T$4="All",D6977=Dashboard!$T$4)),1,0)</f>
        <v>1</v>
      </c>
      <c r="W6977" s="21" t="n">
        <f aca="false">IF(V6977=1,T6977+ROW()/10000000,0)</f>
        <v>4.8006977</v>
      </c>
    </row>
    <row r="6978" customFormat="false" ht="15" hidden="false" customHeight="false" outlineLevel="0" collapsed="false">
      <c r="A6978" s="0" t="n">
        <v>305472</v>
      </c>
      <c r="B6978" s="0" t="s">
        <v>15296</v>
      </c>
      <c r="C6978" s="0" t="n">
        <v>1</v>
      </c>
      <c r="D6978" s="0" t="s">
        <v>6924</v>
      </c>
      <c r="E6978" s="0" t="s">
        <v>15297</v>
      </c>
      <c r="F6978" s="0" t="s">
        <v>15282</v>
      </c>
      <c r="G6978" s="0" t="s">
        <v>15283</v>
      </c>
      <c r="H6978" s="0" t="s">
        <v>2282</v>
      </c>
      <c r="I6978" s="0" t="s">
        <v>2123</v>
      </c>
      <c r="J6978" s="0" t="s">
        <v>47</v>
      </c>
      <c r="K6978" s="0" t="s">
        <v>47</v>
      </c>
      <c r="L6978" s="0" t="s">
        <v>47</v>
      </c>
      <c r="M6978" s="0" t="s">
        <v>47</v>
      </c>
      <c r="N6978" s="0" t="n">
        <v>2</v>
      </c>
      <c r="O6978" s="0" t="n">
        <v>21</v>
      </c>
      <c r="P6978" s="0" t="n">
        <v>500</v>
      </c>
      <c r="Q6978" s="0" t="n">
        <v>2.6</v>
      </c>
      <c r="R6978" s="0" t="str">
        <f aca="false">INDEX(Lookup!$B$4:$B$18,MATCH(C6978,Lookup!$A$4:$A$18,0))</f>
        <v>India</v>
      </c>
      <c r="S6978" s="20" t="n">
        <f aca="false">INDEX(Lookup!$D$4:$D$18,MATCH(C6978,Lookup!$A$4:$A$18,0))</f>
        <v>0.012</v>
      </c>
      <c r="T6978" s="21" t="n">
        <f aca="false">ROUND(P6978*S6978,2)</f>
        <v>6</v>
      </c>
      <c r="U6978" s="21" t="n">
        <f aca="false">IF(T6978&lt;=10,1,IF(T6978&lt;=20,2,IF(T6978&lt;=30,3,IF(T6978&lt;=40,4,IF(T6978&lt;=50,5,IF(T6978&lt;=100,6,IF(T6978&lt;=250,7,8)))))))</f>
        <v>1</v>
      </c>
      <c r="V6978" s="21" t="n">
        <f aca="false">IF(AND(OR(Dashboard!$T$3="All",R6978=Dashboard!$T$3),OR(Dashboard!$T$4="All",D6978=Dashboard!$T$4)),1,0)</f>
        <v>1</v>
      </c>
      <c r="W6978" s="21" t="n">
        <f aca="false">IF(V6978=1,T6978+ROW()/10000000,0)</f>
        <v>6.0006978</v>
      </c>
    </row>
    <row r="6979" customFormat="false" ht="15" hidden="false" customHeight="false" outlineLevel="0" collapsed="false">
      <c r="A6979" s="0" t="n">
        <v>4649</v>
      </c>
      <c r="B6979" s="0" t="s">
        <v>10208</v>
      </c>
      <c r="C6979" s="0" t="n">
        <v>1</v>
      </c>
      <c r="D6979" s="0" t="s">
        <v>6924</v>
      </c>
      <c r="E6979" s="0" t="s">
        <v>15298</v>
      </c>
      <c r="F6979" s="0" t="s">
        <v>15282</v>
      </c>
      <c r="G6979" s="0" t="s">
        <v>15283</v>
      </c>
      <c r="H6979" s="0" t="s">
        <v>69</v>
      </c>
      <c r="I6979" s="0" t="s">
        <v>2123</v>
      </c>
      <c r="J6979" s="0" t="s">
        <v>47</v>
      </c>
      <c r="K6979" s="0" t="s">
        <v>46</v>
      </c>
      <c r="L6979" s="0" t="s">
        <v>47</v>
      </c>
      <c r="M6979" s="0" t="s">
        <v>47</v>
      </c>
      <c r="N6979" s="0" t="n">
        <v>2</v>
      </c>
      <c r="O6979" s="0" t="n">
        <v>33</v>
      </c>
      <c r="P6979" s="0" t="n">
        <v>500</v>
      </c>
      <c r="Q6979" s="0" t="n">
        <v>3.2</v>
      </c>
      <c r="R6979" s="0" t="str">
        <f aca="false">INDEX(Lookup!$B$4:$B$18,MATCH(C6979,Lookup!$A$4:$A$18,0))</f>
        <v>India</v>
      </c>
      <c r="S6979" s="20" t="n">
        <f aca="false">INDEX(Lookup!$D$4:$D$18,MATCH(C6979,Lookup!$A$4:$A$18,0))</f>
        <v>0.012</v>
      </c>
      <c r="T6979" s="21" t="n">
        <f aca="false">ROUND(P6979*S6979,2)</f>
        <v>6</v>
      </c>
      <c r="U6979" s="21" t="n">
        <f aca="false">IF(T6979&lt;=10,1,IF(T6979&lt;=20,2,IF(T6979&lt;=30,3,IF(T6979&lt;=40,4,IF(T6979&lt;=50,5,IF(T6979&lt;=100,6,IF(T6979&lt;=250,7,8)))))))</f>
        <v>1</v>
      </c>
      <c r="V6979" s="21" t="n">
        <f aca="false">IF(AND(OR(Dashboard!$T$3="All",R6979=Dashboard!$T$3),OR(Dashboard!$T$4="All",D6979=Dashboard!$T$4)),1,0)</f>
        <v>1</v>
      </c>
      <c r="W6979" s="21" t="n">
        <f aca="false">IF(V6979=1,T6979+ROW()/10000000,0)</f>
        <v>6.0006979</v>
      </c>
    </row>
    <row r="6980" customFormat="false" ht="15" hidden="false" customHeight="false" outlineLevel="0" collapsed="false">
      <c r="A6980" s="0" t="n">
        <v>300267</v>
      </c>
      <c r="B6980" s="0" t="s">
        <v>15299</v>
      </c>
      <c r="C6980" s="0" t="n">
        <v>1</v>
      </c>
      <c r="D6980" s="0" t="s">
        <v>6924</v>
      </c>
      <c r="E6980" s="0" t="s">
        <v>15300</v>
      </c>
      <c r="F6980" s="0" t="s">
        <v>15282</v>
      </c>
      <c r="G6980" s="0" t="s">
        <v>15283</v>
      </c>
      <c r="H6980" s="0" t="s">
        <v>2868</v>
      </c>
      <c r="I6980" s="0" t="s">
        <v>2123</v>
      </c>
      <c r="J6980" s="0" t="s">
        <v>47</v>
      </c>
      <c r="K6980" s="0" t="s">
        <v>47</v>
      </c>
      <c r="L6980" s="0" t="s">
        <v>47</v>
      </c>
      <c r="M6980" s="0" t="s">
        <v>47</v>
      </c>
      <c r="N6980" s="0" t="n">
        <v>1</v>
      </c>
      <c r="O6980" s="0" t="n">
        <v>76</v>
      </c>
      <c r="P6980" s="0" t="n">
        <v>300</v>
      </c>
      <c r="Q6980" s="0" t="n">
        <v>3.4</v>
      </c>
      <c r="R6980" s="0" t="str">
        <f aca="false">INDEX(Lookup!$B$4:$B$18,MATCH(C6980,Lookup!$A$4:$A$18,0))</f>
        <v>India</v>
      </c>
      <c r="S6980" s="20" t="n">
        <f aca="false">INDEX(Lookup!$D$4:$D$18,MATCH(C6980,Lookup!$A$4:$A$18,0))</f>
        <v>0.012</v>
      </c>
      <c r="T6980" s="21" t="n">
        <f aca="false">ROUND(P6980*S6980,2)</f>
        <v>3.6</v>
      </c>
      <c r="U6980" s="21" t="n">
        <f aca="false">IF(T6980&lt;=10,1,IF(T6980&lt;=20,2,IF(T6980&lt;=30,3,IF(T6980&lt;=40,4,IF(T6980&lt;=50,5,IF(T6980&lt;=100,6,IF(T6980&lt;=250,7,8)))))))</f>
        <v>1</v>
      </c>
      <c r="V6980" s="21" t="n">
        <f aca="false">IF(AND(OR(Dashboard!$T$3="All",R6980=Dashboard!$T$3),OR(Dashboard!$T$4="All",D6980=Dashboard!$T$4)),1,0)</f>
        <v>1</v>
      </c>
      <c r="W6980" s="21" t="n">
        <f aca="false">IF(V6980=1,T6980+ROW()/10000000,0)</f>
        <v>3.600698</v>
      </c>
    </row>
    <row r="6981" customFormat="false" ht="15" hidden="false" customHeight="false" outlineLevel="0" collapsed="false">
      <c r="A6981" s="0" t="n">
        <v>304976</v>
      </c>
      <c r="B6981" s="0" t="s">
        <v>15301</v>
      </c>
      <c r="C6981" s="0" t="n">
        <v>1</v>
      </c>
      <c r="D6981" s="0" t="s">
        <v>6924</v>
      </c>
      <c r="E6981" s="0" t="s">
        <v>15302</v>
      </c>
      <c r="F6981" s="0" t="s">
        <v>15282</v>
      </c>
      <c r="G6981" s="0" t="s">
        <v>15283</v>
      </c>
      <c r="H6981" s="0" t="s">
        <v>2868</v>
      </c>
      <c r="I6981" s="0" t="s">
        <v>2123</v>
      </c>
      <c r="J6981" s="0" t="s">
        <v>47</v>
      </c>
      <c r="K6981" s="0" t="s">
        <v>46</v>
      </c>
      <c r="L6981" s="0" t="s">
        <v>47</v>
      </c>
      <c r="M6981" s="0" t="s">
        <v>47</v>
      </c>
      <c r="N6981" s="0" t="n">
        <v>2</v>
      </c>
      <c r="O6981" s="0" t="n">
        <v>62</v>
      </c>
      <c r="P6981" s="0" t="n">
        <v>500</v>
      </c>
      <c r="Q6981" s="0" t="n">
        <v>3.3</v>
      </c>
      <c r="R6981" s="0" t="str">
        <f aca="false">INDEX(Lookup!$B$4:$B$18,MATCH(C6981,Lookup!$A$4:$A$18,0))</f>
        <v>India</v>
      </c>
      <c r="S6981" s="20" t="n">
        <f aca="false">INDEX(Lookup!$D$4:$D$18,MATCH(C6981,Lookup!$A$4:$A$18,0))</f>
        <v>0.012</v>
      </c>
      <c r="T6981" s="21" t="n">
        <f aca="false">ROUND(P6981*S6981,2)</f>
        <v>6</v>
      </c>
      <c r="U6981" s="21" t="n">
        <f aca="false">IF(T6981&lt;=10,1,IF(T6981&lt;=20,2,IF(T6981&lt;=30,3,IF(T6981&lt;=40,4,IF(T6981&lt;=50,5,IF(T6981&lt;=100,6,IF(T6981&lt;=250,7,8)))))))</f>
        <v>1</v>
      </c>
      <c r="V6981" s="21" t="n">
        <f aca="false">IF(AND(OR(Dashboard!$T$3="All",R6981=Dashboard!$T$3),OR(Dashboard!$T$4="All",D6981=Dashboard!$T$4)),1,0)</f>
        <v>1</v>
      </c>
      <c r="W6981" s="21" t="n">
        <f aca="false">IF(V6981=1,T6981+ROW()/10000000,0)</f>
        <v>6.0006981</v>
      </c>
    </row>
    <row r="6982" customFormat="false" ht="15" hidden="false" customHeight="false" outlineLevel="0" collapsed="false">
      <c r="A6982" s="0" t="n">
        <v>18423129</v>
      </c>
      <c r="B6982" s="0" t="s">
        <v>9979</v>
      </c>
      <c r="C6982" s="0" t="n">
        <v>1</v>
      </c>
      <c r="D6982" s="0" t="s">
        <v>6924</v>
      </c>
      <c r="E6982" s="0" t="s">
        <v>15303</v>
      </c>
      <c r="F6982" s="0" t="s">
        <v>15282</v>
      </c>
      <c r="G6982" s="0" t="s">
        <v>15283</v>
      </c>
      <c r="H6982" s="0" t="s">
        <v>69</v>
      </c>
      <c r="I6982" s="0" t="s">
        <v>2123</v>
      </c>
      <c r="J6982" s="0" t="s">
        <v>47</v>
      </c>
      <c r="K6982" s="0" t="s">
        <v>47</v>
      </c>
      <c r="L6982" s="0" t="s">
        <v>47</v>
      </c>
      <c r="M6982" s="0" t="s">
        <v>47</v>
      </c>
      <c r="N6982" s="0" t="n">
        <v>1</v>
      </c>
      <c r="O6982" s="0" t="n">
        <v>8</v>
      </c>
      <c r="P6982" s="0" t="n">
        <v>350</v>
      </c>
      <c r="Q6982" s="0" t="n">
        <v>3</v>
      </c>
      <c r="R6982" s="0" t="str">
        <f aca="false">INDEX(Lookup!$B$4:$B$18,MATCH(C6982,Lookup!$A$4:$A$18,0))</f>
        <v>India</v>
      </c>
      <c r="S6982" s="20" t="n">
        <f aca="false">INDEX(Lookup!$D$4:$D$18,MATCH(C6982,Lookup!$A$4:$A$18,0))</f>
        <v>0.012</v>
      </c>
      <c r="T6982" s="21" t="n">
        <f aca="false">ROUND(P6982*S6982,2)</f>
        <v>4.2</v>
      </c>
      <c r="U6982" s="21" t="n">
        <f aca="false">IF(T6982&lt;=10,1,IF(T6982&lt;=20,2,IF(T6982&lt;=30,3,IF(T6982&lt;=40,4,IF(T6982&lt;=50,5,IF(T6982&lt;=100,6,IF(T6982&lt;=250,7,8)))))))</f>
        <v>1</v>
      </c>
      <c r="V6982" s="21" t="n">
        <f aca="false">IF(AND(OR(Dashboard!$T$3="All",R6982=Dashboard!$T$3),OR(Dashboard!$T$4="All",D6982=Dashboard!$T$4)),1,0)</f>
        <v>1</v>
      </c>
      <c r="W6982" s="21" t="n">
        <f aca="false">IF(V6982=1,T6982+ROW()/10000000,0)</f>
        <v>4.2006982</v>
      </c>
    </row>
    <row r="6983" customFormat="false" ht="15" hidden="false" customHeight="false" outlineLevel="0" collapsed="false">
      <c r="A6983" s="0" t="n">
        <v>18456150</v>
      </c>
      <c r="B6983" s="0" t="s">
        <v>15304</v>
      </c>
      <c r="C6983" s="0" t="n">
        <v>1</v>
      </c>
      <c r="D6983" s="0" t="s">
        <v>6924</v>
      </c>
      <c r="E6983" s="0" t="s">
        <v>15305</v>
      </c>
      <c r="F6983" s="0" t="s">
        <v>15282</v>
      </c>
      <c r="G6983" s="0" t="s">
        <v>15283</v>
      </c>
      <c r="H6983" s="0" t="s">
        <v>2136</v>
      </c>
      <c r="I6983" s="0" t="s">
        <v>2123</v>
      </c>
      <c r="J6983" s="0" t="s">
        <v>47</v>
      </c>
      <c r="K6983" s="0" t="s">
        <v>47</v>
      </c>
      <c r="L6983" s="0" t="s">
        <v>47</v>
      </c>
      <c r="M6983" s="0" t="s">
        <v>47</v>
      </c>
      <c r="N6983" s="0" t="n">
        <v>1</v>
      </c>
      <c r="O6983" s="0" t="n">
        <v>11</v>
      </c>
      <c r="P6983" s="0" t="n">
        <v>300</v>
      </c>
      <c r="Q6983" s="0" t="n">
        <v>3.2</v>
      </c>
      <c r="R6983" s="0" t="str">
        <f aca="false">INDEX(Lookup!$B$4:$B$18,MATCH(C6983,Lookup!$A$4:$A$18,0))</f>
        <v>India</v>
      </c>
      <c r="S6983" s="20" t="n">
        <f aca="false">INDEX(Lookup!$D$4:$D$18,MATCH(C6983,Lookup!$A$4:$A$18,0))</f>
        <v>0.012</v>
      </c>
      <c r="T6983" s="21" t="n">
        <f aca="false">ROUND(P6983*S6983,2)</f>
        <v>3.6</v>
      </c>
      <c r="U6983" s="21" t="n">
        <f aca="false">IF(T6983&lt;=10,1,IF(T6983&lt;=20,2,IF(T6983&lt;=30,3,IF(T6983&lt;=40,4,IF(T6983&lt;=50,5,IF(T6983&lt;=100,6,IF(T6983&lt;=250,7,8)))))))</f>
        <v>1</v>
      </c>
      <c r="V6983" s="21" t="n">
        <f aca="false">IF(AND(OR(Dashboard!$T$3="All",R6983=Dashboard!$T$3),OR(Dashboard!$T$4="All",D6983=Dashboard!$T$4)),1,0)</f>
        <v>1</v>
      </c>
      <c r="W6983" s="21" t="n">
        <f aca="false">IF(V6983=1,T6983+ROW()/10000000,0)</f>
        <v>3.6006983</v>
      </c>
    </row>
    <row r="6984" customFormat="false" ht="15" hidden="false" customHeight="false" outlineLevel="0" collapsed="false">
      <c r="A6984" s="0" t="n">
        <v>18157391</v>
      </c>
      <c r="B6984" s="0" t="s">
        <v>15306</v>
      </c>
      <c r="C6984" s="0" t="n">
        <v>1</v>
      </c>
      <c r="D6984" s="0" t="s">
        <v>6924</v>
      </c>
      <c r="E6984" s="0" t="s">
        <v>15307</v>
      </c>
      <c r="F6984" s="0" t="s">
        <v>15282</v>
      </c>
      <c r="G6984" s="0" t="s">
        <v>15283</v>
      </c>
      <c r="H6984" s="0" t="s">
        <v>3853</v>
      </c>
      <c r="I6984" s="0" t="s">
        <v>2123</v>
      </c>
      <c r="J6984" s="0" t="s">
        <v>47</v>
      </c>
      <c r="K6984" s="0" t="s">
        <v>47</v>
      </c>
      <c r="L6984" s="0" t="s">
        <v>47</v>
      </c>
      <c r="M6984" s="0" t="s">
        <v>47</v>
      </c>
      <c r="N6984" s="0" t="n">
        <v>1</v>
      </c>
      <c r="O6984" s="0" t="n">
        <v>31</v>
      </c>
      <c r="P6984" s="0" t="n">
        <v>300</v>
      </c>
      <c r="Q6984" s="0" t="n">
        <v>3.3</v>
      </c>
      <c r="R6984" s="0" t="str">
        <f aca="false">INDEX(Lookup!$B$4:$B$18,MATCH(C6984,Lookup!$A$4:$A$18,0))</f>
        <v>India</v>
      </c>
      <c r="S6984" s="20" t="n">
        <f aca="false">INDEX(Lookup!$D$4:$D$18,MATCH(C6984,Lookup!$A$4:$A$18,0))</f>
        <v>0.012</v>
      </c>
      <c r="T6984" s="21" t="n">
        <f aca="false">ROUND(P6984*S6984,2)</f>
        <v>3.6</v>
      </c>
      <c r="U6984" s="21" t="n">
        <f aca="false">IF(T6984&lt;=10,1,IF(T6984&lt;=20,2,IF(T6984&lt;=30,3,IF(T6984&lt;=40,4,IF(T6984&lt;=50,5,IF(T6984&lt;=100,6,IF(T6984&lt;=250,7,8)))))))</f>
        <v>1</v>
      </c>
      <c r="V6984" s="21" t="n">
        <f aca="false">IF(AND(OR(Dashboard!$T$3="All",R6984=Dashboard!$T$3),OR(Dashboard!$T$4="All",D6984=Dashboard!$T$4)),1,0)</f>
        <v>1</v>
      </c>
      <c r="W6984" s="21" t="n">
        <f aca="false">IF(V6984=1,T6984+ROW()/10000000,0)</f>
        <v>3.6006984</v>
      </c>
    </row>
    <row r="6985" customFormat="false" ht="15" hidden="false" customHeight="false" outlineLevel="0" collapsed="false">
      <c r="A6985" s="0" t="n">
        <v>18469968</v>
      </c>
      <c r="B6985" s="0" t="s">
        <v>15308</v>
      </c>
      <c r="C6985" s="0" t="n">
        <v>1</v>
      </c>
      <c r="D6985" s="0" t="s">
        <v>6924</v>
      </c>
      <c r="E6985" s="0" t="s">
        <v>15309</v>
      </c>
      <c r="F6985" s="0" t="s">
        <v>15282</v>
      </c>
      <c r="G6985" s="0" t="s">
        <v>15283</v>
      </c>
      <c r="H6985" s="0" t="s">
        <v>15310</v>
      </c>
      <c r="I6985" s="0" t="s">
        <v>2123</v>
      </c>
      <c r="J6985" s="0" t="s">
        <v>47</v>
      </c>
      <c r="K6985" s="0" t="s">
        <v>47</v>
      </c>
      <c r="L6985" s="0" t="s">
        <v>47</v>
      </c>
      <c r="M6985" s="0" t="s">
        <v>47</v>
      </c>
      <c r="N6985" s="0" t="n">
        <v>2</v>
      </c>
      <c r="O6985" s="0" t="n">
        <v>6</v>
      </c>
      <c r="P6985" s="0" t="n">
        <v>500</v>
      </c>
      <c r="Q6985" s="0" t="n">
        <v>3.1</v>
      </c>
      <c r="R6985" s="0" t="str">
        <f aca="false">INDEX(Lookup!$B$4:$B$18,MATCH(C6985,Lookup!$A$4:$A$18,0))</f>
        <v>India</v>
      </c>
      <c r="S6985" s="20" t="n">
        <f aca="false">INDEX(Lookup!$D$4:$D$18,MATCH(C6985,Lookup!$A$4:$A$18,0))</f>
        <v>0.012</v>
      </c>
      <c r="T6985" s="21" t="n">
        <f aca="false">ROUND(P6985*S6985,2)</f>
        <v>6</v>
      </c>
      <c r="U6985" s="21" t="n">
        <f aca="false">IF(T6985&lt;=10,1,IF(T6985&lt;=20,2,IF(T6985&lt;=30,3,IF(T6985&lt;=40,4,IF(T6985&lt;=50,5,IF(T6985&lt;=100,6,IF(T6985&lt;=250,7,8)))))))</f>
        <v>1</v>
      </c>
      <c r="V6985" s="21" t="n">
        <f aca="false">IF(AND(OR(Dashboard!$T$3="All",R6985=Dashboard!$T$3),OR(Dashboard!$T$4="All",D6985=Dashboard!$T$4)),1,0)</f>
        <v>1</v>
      </c>
      <c r="W6985" s="21" t="n">
        <f aca="false">IF(V6985=1,T6985+ROW()/10000000,0)</f>
        <v>6.0006985</v>
      </c>
    </row>
    <row r="6986" customFormat="false" ht="15" hidden="false" customHeight="false" outlineLevel="0" collapsed="false">
      <c r="A6986" s="0" t="n">
        <v>18292083</v>
      </c>
      <c r="B6986" s="0" t="s">
        <v>15311</v>
      </c>
      <c r="C6986" s="0" t="n">
        <v>1</v>
      </c>
      <c r="D6986" s="0" t="s">
        <v>6924</v>
      </c>
      <c r="E6986" s="0" t="s">
        <v>15312</v>
      </c>
      <c r="F6986" s="0" t="s">
        <v>15282</v>
      </c>
      <c r="G6986" s="0" t="s">
        <v>15283</v>
      </c>
      <c r="H6986" s="0" t="s">
        <v>2251</v>
      </c>
      <c r="I6986" s="0" t="s">
        <v>2123</v>
      </c>
      <c r="J6986" s="0" t="s">
        <v>47</v>
      </c>
      <c r="K6986" s="0" t="s">
        <v>47</v>
      </c>
      <c r="L6986" s="0" t="s">
        <v>47</v>
      </c>
      <c r="M6986" s="0" t="s">
        <v>47</v>
      </c>
      <c r="N6986" s="0" t="n">
        <v>2</v>
      </c>
      <c r="O6986" s="0" t="n">
        <v>22</v>
      </c>
      <c r="P6986" s="0" t="n">
        <v>600</v>
      </c>
      <c r="Q6986" s="0" t="n">
        <v>3.3</v>
      </c>
      <c r="R6986" s="0" t="str">
        <f aca="false">INDEX(Lookup!$B$4:$B$18,MATCH(C6986,Lookup!$A$4:$A$18,0))</f>
        <v>India</v>
      </c>
      <c r="S6986" s="20" t="n">
        <f aca="false">INDEX(Lookup!$D$4:$D$18,MATCH(C6986,Lookup!$A$4:$A$18,0))</f>
        <v>0.012</v>
      </c>
      <c r="T6986" s="21" t="n">
        <f aca="false">ROUND(P6986*S6986,2)</f>
        <v>7.2</v>
      </c>
      <c r="U6986" s="21" t="n">
        <f aca="false">IF(T6986&lt;=10,1,IF(T6986&lt;=20,2,IF(T6986&lt;=30,3,IF(T6986&lt;=40,4,IF(T6986&lt;=50,5,IF(T6986&lt;=100,6,IF(T6986&lt;=250,7,8)))))))</f>
        <v>1</v>
      </c>
      <c r="V6986" s="21" t="n">
        <f aca="false">IF(AND(OR(Dashboard!$T$3="All",R6986=Dashboard!$T$3),OR(Dashboard!$T$4="All",D6986=Dashboard!$T$4)),1,0)</f>
        <v>1</v>
      </c>
      <c r="W6986" s="21" t="n">
        <f aca="false">IF(V6986=1,T6986+ROW()/10000000,0)</f>
        <v>7.2006986</v>
      </c>
    </row>
    <row r="6987" customFormat="false" ht="15" hidden="false" customHeight="false" outlineLevel="0" collapsed="false">
      <c r="A6987" s="0" t="n">
        <v>18356773</v>
      </c>
      <c r="B6987" s="0" t="s">
        <v>15313</v>
      </c>
      <c r="C6987" s="0" t="n">
        <v>1</v>
      </c>
      <c r="D6987" s="0" t="s">
        <v>6924</v>
      </c>
      <c r="E6987" s="0" t="s">
        <v>15285</v>
      </c>
      <c r="F6987" s="0" t="s">
        <v>15282</v>
      </c>
      <c r="G6987" s="0" t="s">
        <v>15283</v>
      </c>
      <c r="H6987" s="0" t="s">
        <v>69</v>
      </c>
      <c r="I6987" s="0" t="s">
        <v>2123</v>
      </c>
      <c r="J6987" s="0" t="s">
        <v>47</v>
      </c>
      <c r="K6987" s="0" t="s">
        <v>47</v>
      </c>
      <c r="L6987" s="0" t="s">
        <v>47</v>
      </c>
      <c r="M6987" s="0" t="s">
        <v>47</v>
      </c>
      <c r="N6987" s="0" t="n">
        <v>1</v>
      </c>
      <c r="O6987" s="0" t="n">
        <v>8</v>
      </c>
      <c r="P6987" s="0" t="n">
        <v>100</v>
      </c>
      <c r="Q6987" s="0" t="n">
        <v>3.3</v>
      </c>
      <c r="R6987" s="0" t="str">
        <f aca="false">INDEX(Lookup!$B$4:$B$18,MATCH(C6987,Lookup!$A$4:$A$18,0))</f>
        <v>India</v>
      </c>
      <c r="S6987" s="20" t="n">
        <f aca="false">INDEX(Lookup!$D$4:$D$18,MATCH(C6987,Lookup!$A$4:$A$18,0))</f>
        <v>0.012</v>
      </c>
      <c r="T6987" s="21" t="n">
        <f aca="false">ROUND(P6987*S6987,2)</f>
        <v>1.2</v>
      </c>
      <c r="U6987" s="21" t="n">
        <f aca="false">IF(T6987&lt;=10,1,IF(T6987&lt;=20,2,IF(T6987&lt;=30,3,IF(T6987&lt;=40,4,IF(T6987&lt;=50,5,IF(T6987&lt;=100,6,IF(T6987&lt;=250,7,8)))))))</f>
        <v>1</v>
      </c>
      <c r="V6987" s="21" t="n">
        <f aca="false">IF(AND(OR(Dashboard!$T$3="All",R6987=Dashboard!$T$3),OR(Dashboard!$T$4="All",D6987=Dashboard!$T$4)),1,0)</f>
        <v>1</v>
      </c>
      <c r="W6987" s="21" t="n">
        <f aca="false">IF(V6987=1,T6987+ROW()/10000000,0)</f>
        <v>1.2006987</v>
      </c>
    </row>
    <row r="6988" customFormat="false" ht="15" hidden="false" customHeight="false" outlineLevel="0" collapsed="false">
      <c r="A6988" s="0" t="n">
        <v>309811</v>
      </c>
      <c r="B6988" s="0" t="s">
        <v>15314</v>
      </c>
      <c r="C6988" s="0" t="n">
        <v>1</v>
      </c>
      <c r="D6988" s="0" t="s">
        <v>6924</v>
      </c>
      <c r="E6988" s="0" t="s">
        <v>15315</v>
      </c>
      <c r="F6988" s="0" t="s">
        <v>15282</v>
      </c>
      <c r="G6988" s="0" t="s">
        <v>15283</v>
      </c>
      <c r="H6988" s="0" t="s">
        <v>2147</v>
      </c>
      <c r="I6988" s="0" t="s">
        <v>2123</v>
      </c>
      <c r="J6988" s="0" t="s">
        <v>47</v>
      </c>
      <c r="K6988" s="0" t="s">
        <v>47</v>
      </c>
      <c r="L6988" s="0" t="s">
        <v>47</v>
      </c>
      <c r="M6988" s="0" t="s">
        <v>47</v>
      </c>
      <c r="N6988" s="0" t="n">
        <v>1</v>
      </c>
      <c r="O6988" s="0" t="n">
        <v>20</v>
      </c>
      <c r="P6988" s="0" t="n">
        <v>450</v>
      </c>
      <c r="Q6988" s="0" t="n">
        <v>2.9</v>
      </c>
      <c r="R6988" s="0" t="str">
        <f aca="false">INDEX(Lookup!$B$4:$B$18,MATCH(C6988,Lookup!$A$4:$A$18,0))</f>
        <v>India</v>
      </c>
      <c r="S6988" s="20" t="n">
        <f aca="false">INDEX(Lookup!$D$4:$D$18,MATCH(C6988,Lookup!$A$4:$A$18,0))</f>
        <v>0.012</v>
      </c>
      <c r="T6988" s="21" t="n">
        <f aca="false">ROUND(P6988*S6988,2)</f>
        <v>5.4</v>
      </c>
      <c r="U6988" s="21" t="n">
        <f aca="false">IF(T6988&lt;=10,1,IF(T6988&lt;=20,2,IF(T6988&lt;=30,3,IF(T6988&lt;=40,4,IF(T6988&lt;=50,5,IF(T6988&lt;=100,6,IF(T6988&lt;=250,7,8)))))))</f>
        <v>1</v>
      </c>
      <c r="V6988" s="21" t="n">
        <f aca="false">IF(AND(OR(Dashboard!$T$3="All",R6988=Dashboard!$T$3),OR(Dashboard!$T$4="All",D6988=Dashboard!$T$4)),1,0)</f>
        <v>1</v>
      </c>
      <c r="W6988" s="21" t="n">
        <f aca="false">IF(V6988=1,T6988+ROW()/10000000,0)</f>
        <v>5.4006988</v>
      </c>
    </row>
    <row r="6989" customFormat="false" ht="15" hidden="false" customHeight="false" outlineLevel="0" collapsed="false">
      <c r="A6989" s="0" t="n">
        <v>18453788</v>
      </c>
      <c r="B6989" s="0" t="s">
        <v>15316</v>
      </c>
      <c r="C6989" s="0" t="n">
        <v>1</v>
      </c>
      <c r="D6989" s="0" t="s">
        <v>6924</v>
      </c>
      <c r="E6989" s="0" t="s">
        <v>15317</v>
      </c>
      <c r="F6989" s="0" t="s">
        <v>15282</v>
      </c>
      <c r="G6989" s="0" t="s">
        <v>15283</v>
      </c>
      <c r="H6989" s="0" t="s">
        <v>2938</v>
      </c>
      <c r="I6989" s="0" t="s">
        <v>2123</v>
      </c>
      <c r="J6989" s="0" t="s">
        <v>47</v>
      </c>
      <c r="K6989" s="0" t="s">
        <v>47</v>
      </c>
      <c r="L6989" s="0" t="s">
        <v>47</v>
      </c>
      <c r="M6989" s="0" t="s">
        <v>47</v>
      </c>
      <c r="N6989" s="0" t="n">
        <v>2</v>
      </c>
      <c r="O6989" s="0" t="n">
        <v>4</v>
      </c>
      <c r="P6989" s="0" t="n">
        <v>800</v>
      </c>
      <c r="Q6989" s="0" t="n">
        <v>3</v>
      </c>
      <c r="R6989" s="0" t="str">
        <f aca="false">INDEX(Lookup!$B$4:$B$18,MATCH(C6989,Lookup!$A$4:$A$18,0))</f>
        <v>India</v>
      </c>
      <c r="S6989" s="20" t="n">
        <f aca="false">INDEX(Lookup!$D$4:$D$18,MATCH(C6989,Lookup!$A$4:$A$18,0))</f>
        <v>0.012</v>
      </c>
      <c r="T6989" s="21" t="n">
        <f aca="false">ROUND(P6989*S6989,2)</f>
        <v>9.6</v>
      </c>
      <c r="U6989" s="21" t="n">
        <f aca="false">IF(T6989&lt;=10,1,IF(T6989&lt;=20,2,IF(T6989&lt;=30,3,IF(T6989&lt;=40,4,IF(T6989&lt;=50,5,IF(T6989&lt;=100,6,IF(T6989&lt;=250,7,8)))))))</f>
        <v>1</v>
      </c>
      <c r="V6989" s="21" t="n">
        <f aca="false">IF(AND(OR(Dashboard!$T$3="All",R6989=Dashboard!$T$3),OR(Dashboard!$T$4="All",D6989=Dashboard!$T$4)),1,0)</f>
        <v>1</v>
      </c>
      <c r="W6989" s="21" t="n">
        <f aca="false">IF(V6989=1,T6989+ROW()/10000000,0)</f>
        <v>9.6006989</v>
      </c>
    </row>
    <row r="6990" customFormat="false" ht="15" hidden="false" customHeight="false" outlineLevel="0" collapsed="false">
      <c r="A6990" s="0" t="n">
        <v>18460981</v>
      </c>
      <c r="B6990" s="0" t="s">
        <v>15318</v>
      </c>
      <c r="C6990" s="0" t="n">
        <v>1</v>
      </c>
      <c r="D6990" s="0" t="s">
        <v>6924</v>
      </c>
      <c r="E6990" s="0" t="s">
        <v>15319</v>
      </c>
      <c r="F6990" s="0" t="s">
        <v>15282</v>
      </c>
      <c r="G6990" s="0" t="s">
        <v>15283</v>
      </c>
      <c r="H6990" s="0" t="s">
        <v>3129</v>
      </c>
      <c r="I6990" s="0" t="s">
        <v>2123</v>
      </c>
      <c r="J6990" s="0" t="s">
        <v>47</v>
      </c>
      <c r="K6990" s="0" t="s">
        <v>47</v>
      </c>
      <c r="L6990" s="0" t="s">
        <v>47</v>
      </c>
      <c r="M6990" s="0" t="s">
        <v>47</v>
      </c>
      <c r="N6990" s="0" t="n">
        <v>1</v>
      </c>
      <c r="O6990" s="0" t="n">
        <v>9</v>
      </c>
      <c r="P6990" s="0" t="n">
        <v>300</v>
      </c>
      <c r="Q6990" s="0" t="n">
        <v>3.2</v>
      </c>
      <c r="R6990" s="0" t="str">
        <f aca="false">INDEX(Lookup!$B$4:$B$18,MATCH(C6990,Lookup!$A$4:$A$18,0))</f>
        <v>India</v>
      </c>
      <c r="S6990" s="20" t="n">
        <f aca="false">INDEX(Lookup!$D$4:$D$18,MATCH(C6990,Lookup!$A$4:$A$18,0))</f>
        <v>0.012</v>
      </c>
      <c r="T6990" s="21" t="n">
        <f aca="false">ROUND(P6990*S6990,2)</f>
        <v>3.6</v>
      </c>
      <c r="U6990" s="21" t="n">
        <f aca="false">IF(T6990&lt;=10,1,IF(T6990&lt;=20,2,IF(T6990&lt;=30,3,IF(T6990&lt;=40,4,IF(T6990&lt;=50,5,IF(T6990&lt;=100,6,IF(T6990&lt;=250,7,8)))))))</f>
        <v>1</v>
      </c>
      <c r="V6990" s="21" t="n">
        <f aca="false">IF(AND(OR(Dashboard!$T$3="All",R6990=Dashboard!$T$3),OR(Dashboard!$T$4="All",D6990=Dashboard!$T$4)),1,0)</f>
        <v>1</v>
      </c>
      <c r="W6990" s="21" t="n">
        <f aca="false">IF(V6990=1,T6990+ROW()/10000000,0)</f>
        <v>3.600699</v>
      </c>
    </row>
    <row r="6991" customFormat="false" ht="15" hidden="false" customHeight="false" outlineLevel="0" collapsed="false">
      <c r="A6991" s="0" t="n">
        <v>18287389</v>
      </c>
      <c r="B6991" s="0" t="s">
        <v>15320</v>
      </c>
      <c r="C6991" s="0" t="n">
        <v>1</v>
      </c>
      <c r="D6991" s="0" t="s">
        <v>6924</v>
      </c>
      <c r="E6991" s="0" t="s">
        <v>15321</v>
      </c>
      <c r="F6991" s="0" t="s">
        <v>15282</v>
      </c>
      <c r="G6991" s="0" t="s">
        <v>15283</v>
      </c>
      <c r="H6991" s="0" t="s">
        <v>1830</v>
      </c>
      <c r="I6991" s="0" t="s">
        <v>2123</v>
      </c>
      <c r="J6991" s="0" t="s">
        <v>47</v>
      </c>
      <c r="K6991" s="0" t="s">
        <v>47</v>
      </c>
      <c r="L6991" s="0" t="s">
        <v>47</v>
      </c>
      <c r="M6991" s="0" t="s">
        <v>47</v>
      </c>
      <c r="N6991" s="0" t="n">
        <v>1</v>
      </c>
      <c r="O6991" s="0" t="n">
        <v>15</v>
      </c>
      <c r="P6991" s="0" t="n">
        <v>200</v>
      </c>
      <c r="Q6991" s="0" t="n">
        <v>3.4</v>
      </c>
      <c r="R6991" s="0" t="str">
        <f aca="false">INDEX(Lookup!$B$4:$B$18,MATCH(C6991,Lookup!$A$4:$A$18,0))</f>
        <v>India</v>
      </c>
      <c r="S6991" s="20" t="n">
        <f aca="false">INDEX(Lookup!$D$4:$D$18,MATCH(C6991,Lookup!$A$4:$A$18,0))</f>
        <v>0.012</v>
      </c>
      <c r="T6991" s="21" t="n">
        <f aca="false">ROUND(P6991*S6991,2)</f>
        <v>2.4</v>
      </c>
      <c r="U6991" s="21" t="n">
        <f aca="false">IF(T6991&lt;=10,1,IF(T6991&lt;=20,2,IF(T6991&lt;=30,3,IF(T6991&lt;=40,4,IF(T6991&lt;=50,5,IF(T6991&lt;=100,6,IF(T6991&lt;=250,7,8)))))))</f>
        <v>1</v>
      </c>
      <c r="V6991" s="21" t="n">
        <f aca="false">IF(AND(OR(Dashboard!$T$3="All",R6991=Dashboard!$T$3),OR(Dashboard!$T$4="All",D6991=Dashboard!$T$4)),1,0)</f>
        <v>1</v>
      </c>
      <c r="W6991" s="21" t="n">
        <f aca="false">IF(V6991=1,T6991+ROW()/10000000,0)</f>
        <v>2.4006991</v>
      </c>
    </row>
    <row r="6992" customFormat="false" ht="15" hidden="false" customHeight="false" outlineLevel="0" collapsed="false">
      <c r="A6992" s="0" t="n">
        <v>1629</v>
      </c>
      <c r="B6992" s="0" t="s">
        <v>15322</v>
      </c>
      <c r="C6992" s="0" t="n">
        <v>1</v>
      </c>
      <c r="D6992" s="0" t="s">
        <v>6924</v>
      </c>
      <c r="E6992" s="0" t="s">
        <v>15323</v>
      </c>
      <c r="F6992" s="0" t="s">
        <v>15282</v>
      </c>
      <c r="G6992" s="0" t="s">
        <v>15283</v>
      </c>
      <c r="H6992" s="0" t="s">
        <v>2359</v>
      </c>
      <c r="I6992" s="0" t="s">
        <v>2123</v>
      </c>
      <c r="J6992" s="0" t="s">
        <v>47</v>
      </c>
      <c r="K6992" s="0" t="s">
        <v>47</v>
      </c>
      <c r="L6992" s="0" t="s">
        <v>47</v>
      </c>
      <c r="M6992" s="0" t="s">
        <v>47</v>
      </c>
      <c r="N6992" s="0" t="n">
        <v>1</v>
      </c>
      <c r="O6992" s="0" t="n">
        <v>23</v>
      </c>
      <c r="P6992" s="0" t="n">
        <v>300</v>
      </c>
      <c r="Q6992" s="0" t="n">
        <v>2.5</v>
      </c>
      <c r="R6992" s="0" t="str">
        <f aca="false">INDEX(Lookup!$B$4:$B$18,MATCH(C6992,Lookup!$A$4:$A$18,0))</f>
        <v>India</v>
      </c>
      <c r="S6992" s="20" t="n">
        <f aca="false">INDEX(Lookup!$D$4:$D$18,MATCH(C6992,Lookup!$A$4:$A$18,0))</f>
        <v>0.012</v>
      </c>
      <c r="T6992" s="21" t="n">
        <f aca="false">ROUND(P6992*S6992,2)</f>
        <v>3.6</v>
      </c>
      <c r="U6992" s="21" t="n">
        <f aca="false">IF(T6992&lt;=10,1,IF(T6992&lt;=20,2,IF(T6992&lt;=30,3,IF(T6992&lt;=40,4,IF(T6992&lt;=50,5,IF(T6992&lt;=100,6,IF(T6992&lt;=250,7,8)))))))</f>
        <v>1</v>
      </c>
      <c r="V6992" s="21" t="n">
        <f aca="false">IF(AND(OR(Dashboard!$T$3="All",R6992=Dashboard!$T$3),OR(Dashboard!$T$4="All",D6992=Dashboard!$T$4)),1,0)</f>
        <v>1</v>
      </c>
      <c r="W6992" s="21" t="n">
        <f aca="false">IF(V6992=1,T6992+ROW()/10000000,0)</f>
        <v>3.6006992</v>
      </c>
    </row>
    <row r="6993" customFormat="false" ht="15" hidden="false" customHeight="false" outlineLevel="0" collapsed="false">
      <c r="A6993" s="0" t="n">
        <v>18288761</v>
      </c>
      <c r="B6993" s="0" t="s">
        <v>15324</v>
      </c>
      <c r="C6993" s="0" t="n">
        <v>1</v>
      </c>
      <c r="D6993" s="0" t="s">
        <v>6924</v>
      </c>
      <c r="E6993" s="0" t="s">
        <v>15325</v>
      </c>
      <c r="F6993" s="0" t="s">
        <v>15282</v>
      </c>
      <c r="G6993" s="0" t="s">
        <v>15283</v>
      </c>
      <c r="H6993" s="0" t="s">
        <v>8482</v>
      </c>
      <c r="I6993" s="0" t="s">
        <v>2123</v>
      </c>
      <c r="J6993" s="0" t="s">
        <v>47</v>
      </c>
      <c r="K6993" s="0" t="s">
        <v>47</v>
      </c>
      <c r="L6993" s="0" t="s">
        <v>47</v>
      </c>
      <c r="M6993" s="0" t="s">
        <v>47</v>
      </c>
      <c r="N6993" s="0" t="n">
        <v>1</v>
      </c>
      <c r="O6993" s="0" t="n">
        <v>18</v>
      </c>
      <c r="P6993" s="0" t="n">
        <v>450</v>
      </c>
      <c r="Q6993" s="0" t="n">
        <v>3</v>
      </c>
      <c r="R6993" s="0" t="str">
        <f aca="false">INDEX(Lookup!$B$4:$B$18,MATCH(C6993,Lookup!$A$4:$A$18,0))</f>
        <v>India</v>
      </c>
      <c r="S6993" s="20" t="n">
        <f aca="false">INDEX(Lookup!$D$4:$D$18,MATCH(C6993,Lookup!$A$4:$A$18,0))</f>
        <v>0.012</v>
      </c>
      <c r="T6993" s="21" t="n">
        <f aca="false">ROUND(P6993*S6993,2)</f>
        <v>5.4</v>
      </c>
      <c r="U6993" s="21" t="n">
        <f aca="false">IF(T6993&lt;=10,1,IF(T6993&lt;=20,2,IF(T6993&lt;=30,3,IF(T6993&lt;=40,4,IF(T6993&lt;=50,5,IF(T6993&lt;=100,6,IF(T6993&lt;=250,7,8)))))))</f>
        <v>1</v>
      </c>
      <c r="V6993" s="21" t="n">
        <f aca="false">IF(AND(OR(Dashboard!$T$3="All",R6993=Dashboard!$T$3),OR(Dashboard!$T$4="All",D6993=Dashboard!$T$4)),1,0)</f>
        <v>1</v>
      </c>
      <c r="W6993" s="21" t="n">
        <f aca="false">IF(V6993=1,T6993+ROW()/10000000,0)</f>
        <v>5.4006993</v>
      </c>
    </row>
    <row r="6994" customFormat="false" ht="15" hidden="false" customHeight="false" outlineLevel="0" collapsed="false">
      <c r="A6994" s="0" t="n">
        <v>7603</v>
      </c>
      <c r="B6994" s="0" t="s">
        <v>15326</v>
      </c>
      <c r="C6994" s="0" t="n">
        <v>1</v>
      </c>
      <c r="D6994" s="0" t="s">
        <v>6924</v>
      </c>
      <c r="E6994" s="0" t="s">
        <v>15327</v>
      </c>
      <c r="F6994" s="0" t="s">
        <v>15282</v>
      </c>
      <c r="G6994" s="0" t="s">
        <v>15283</v>
      </c>
      <c r="H6994" s="0" t="s">
        <v>2128</v>
      </c>
      <c r="I6994" s="0" t="s">
        <v>2123</v>
      </c>
      <c r="J6994" s="0" t="s">
        <v>47</v>
      </c>
      <c r="K6994" s="0" t="s">
        <v>47</v>
      </c>
      <c r="L6994" s="0" t="s">
        <v>47</v>
      </c>
      <c r="M6994" s="0" t="s">
        <v>47</v>
      </c>
      <c r="N6994" s="0" t="n">
        <v>1</v>
      </c>
      <c r="O6994" s="0" t="n">
        <v>26</v>
      </c>
      <c r="P6994" s="0" t="n">
        <v>250</v>
      </c>
      <c r="Q6994" s="0" t="n">
        <v>3</v>
      </c>
      <c r="R6994" s="0" t="str">
        <f aca="false">INDEX(Lookup!$B$4:$B$18,MATCH(C6994,Lookup!$A$4:$A$18,0))</f>
        <v>India</v>
      </c>
      <c r="S6994" s="20" t="n">
        <f aca="false">INDEX(Lookup!$D$4:$D$18,MATCH(C6994,Lookup!$A$4:$A$18,0))</f>
        <v>0.012</v>
      </c>
      <c r="T6994" s="21" t="n">
        <f aca="false">ROUND(P6994*S6994,2)</f>
        <v>3</v>
      </c>
      <c r="U6994" s="21" t="n">
        <f aca="false">IF(T6994&lt;=10,1,IF(T6994&lt;=20,2,IF(T6994&lt;=30,3,IF(T6994&lt;=40,4,IF(T6994&lt;=50,5,IF(T6994&lt;=100,6,IF(T6994&lt;=250,7,8)))))))</f>
        <v>1</v>
      </c>
      <c r="V6994" s="21" t="n">
        <f aca="false">IF(AND(OR(Dashboard!$T$3="All",R6994=Dashboard!$T$3),OR(Dashboard!$T$4="All",D6994=Dashboard!$T$4)),1,0)</f>
        <v>1</v>
      </c>
      <c r="W6994" s="21" t="n">
        <f aca="false">IF(V6994=1,T6994+ROW()/10000000,0)</f>
        <v>3.0006994</v>
      </c>
    </row>
    <row r="6995" customFormat="false" ht="15" hidden="false" customHeight="false" outlineLevel="0" collapsed="false">
      <c r="A6995" s="0" t="n">
        <v>18204486</v>
      </c>
      <c r="B6995" s="0" t="s">
        <v>15328</v>
      </c>
      <c r="C6995" s="0" t="n">
        <v>1</v>
      </c>
      <c r="D6995" s="0" t="s">
        <v>6924</v>
      </c>
      <c r="E6995" s="0" t="s">
        <v>15329</v>
      </c>
      <c r="F6995" s="0" t="s">
        <v>15282</v>
      </c>
      <c r="G6995" s="0" t="s">
        <v>15283</v>
      </c>
      <c r="H6995" s="0" t="s">
        <v>2288</v>
      </c>
      <c r="I6995" s="0" t="s">
        <v>2123</v>
      </c>
      <c r="J6995" s="0" t="s">
        <v>47</v>
      </c>
      <c r="K6995" s="0" t="s">
        <v>47</v>
      </c>
      <c r="L6995" s="0" t="s">
        <v>47</v>
      </c>
      <c r="M6995" s="0" t="s">
        <v>47</v>
      </c>
      <c r="N6995" s="0" t="n">
        <v>1</v>
      </c>
      <c r="O6995" s="0" t="n">
        <v>31</v>
      </c>
      <c r="P6995" s="0" t="n">
        <v>450</v>
      </c>
      <c r="Q6995" s="0" t="n">
        <v>2.6</v>
      </c>
      <c r="R6995" s="0" t="str">
        <f aca="false">INDEX(Lookup!$B$4:$B$18,MATCH(C6995,Lookup!$A$4:$A$18,0))</f>
        <v>India</v>
      </c>
      <c r="S6995" s="20" t="n">
        <f aca="false">INDEX(Lookup!$D$4:$D$18,MATCH(C6995,Lookup!$A$4:$A$18,0))</f>
        <v>0.012</v>
      </c>
      <c r="T6995" s="21" t="n">
        <f aca="false">ROUND(P6995*S6995,2)</f>
        <v>5.4</v>
      </c>
      <c r="U6995" s="21" t="n">
        <f aca="false">IF(T6995&lt;=10,1,IF(T6995&lt;=20,2,IF(T6995&lt;=30,3,IF(T6995&lt;=40,4,IF(T6995&lt;=50,5,IF(T6995&lt;=100,6,IF(T6995&lt;=250,7,8)))))))</f>
        <v>1</v>
      </c>
      <c r="V6995" s="21" t="n">
        <f aca="false">IF(AND(OR(Dashboard!$T$3="All",R6995=Dashboard!$T$3),OR(Dashboard!$T$4="All",D6995=Dashboard!$T$4)),1,0)</f>
        <v>1</v>
      </c>
      <c r="W6995" s="21" t="n">
        <f aca="false">IF(V6995=1,T6995+ROW()/10000000,0)</f>
        <v>5.4006995</v>
      </c>
    </row>
    <row r="6996" customFormat="false" ht="15" hidden="false" customHeight="false" outlineLevel="0" collapsed="false">
      <c r="A6996" s="0" t="n">
        <v>18341806</v>
      </c>
      <c r="B6996" s="0" t="s">
        <v>15330</v>
      </c>
      <c r="C6996" s="0" t="n">
        <v>1</v>
      </c>
      <c r="D6996" s="0" t="s">
        <v>6924</v>
      </c>
      <c r="E6996" s="0" t="s">
        <v>15331</v>
      </c>
      <c r="F6996" s="0" t="s">
        <v>15282</v>
      </c>
      <c r="G6996" s="0" t="s">
        <v>15283</v>
      </c>
      <c r="H6996" s="0" t="s">
        <v>15332</v>
      </c>
      <c r="I6996" s="0" t="s">
        <v>2123</v>
      </c>
      <c r="J6996" s="0" t="s">
        <v>47</v>
      </c>
      <c r="K6996" s="0" t="s">
        <v>47</v>
      </c>
      <c r="L6996" s="0" t="s">
        <v>47</v>
      </c>
      <c r="M6996" s="0" t="s">
        <v>47</v>
      </c>
      <c r="N6996" s="0" t="n">
        <v>2</v>
      </c>
      <c r="O6996" s="0" t="n">
        <v>27</v>
      </c>
      <c r="P6996" s="0" t="n">
        <v>800</v>
      </c>
      <c r="Q6996" s="0" t="n">
        <v>3.1</v>
      </c>
      <c r="R6996" s="0" t="str">
        <f aca="false">INDEX(Lookup!$B$4:$B$18,MATCH(C6996,Lookup!$A$4:$A$18,0))</f>
        <v>India</v>
      </c>
      <c r="S6996" s="20" t="n">
        <f aca="false">INDEX(Lookup!$D$4:$D$18,MATCH(C6996,Lookup!$A$4:$A$18,0))</f>
        <v>0.012</v>
      </c>
      <c r="T6996" s="21" t="n">
        <f aca="false">ROUND(P6996*S6996,2)</f>
        <v>9.6</v>
      </c>
      <c r="U6996" s="21" t="n">
        <f aca="false">IF(T6996&lt;=10,1,IF(T6996&lt;=20,2,IF(T6996&lt;=30,3,IF(T6996&lt;=40,4,IF(T6996&lt;=50,5,IF(T6996&lt;=100,6,IF(T6996&lt;=250,7,8)))))))</f>
        <v>1</v>
      </c>
      <c r="V6996" s="21" t="n">
        <f aca="false">IF(AND(OR(Dashboard!$T$3="All",R6996=Dashboard!$T$3),OR(Dashboard!$T$4="All",D6996=Dashboard!$T$4)),1,0)</f>
        <v>1</v>
      </c>
      <c r="W6996" s="21" t="n">
        <f aca="false">IF(V6996=1,T6996+ROW()/10000000,0)</f>
        <v>9.6006996</v>
      </c>
    </row>
    <row r="6997" customFormat="false" ht="15" hidden="false" customHeight="false" outlineLevel="0" collapsed="false">
      <c r="A6997" s="0" t="n">
        <v>18423125</v>
      </c>
      <c r="B6997" s="0" t="s">
        <v>15333</v>
      </c>
      <c r="C6997" s="0" t="n">
        <v>1</v>
      </c>
      <c r="D6997" s="0" t="s">
        <v>6924</v>
      </c>
      <c r="E6997" s="0" t="s">
        <v>15334</v>
      </c>
      <c r="F6997" s="0" t="s">
        <v>15282</v>
      </c>
      <c r="G6997" s="0" t="s">
        <v>15283</v>
      </c>
      <c r="H6997" s="0" t="s">
        <v>2288</v>
      </c>
      <c r="I6997" s="0" t="s">
        <v>2123</v>
      </c>
      <c r="J6997" s="0" t="s">
        <v>47</v>
      </c>
      <c r="K6997" s="0" t="s">
        <v>47</v>
      </c>
      <c r="L6997" s="0" t="s">
        <v>47</v>
      </c>
      <c r="M6997" s="0" t="s">
        <v>47</v>
      </c>
      <c r="N6997" s="0" t="n">
        <v>3</v>
      </c>
      <c r="O6997" s="0" t="n">
        <v>6</v>
      </c>
      <c r="P6997" s="0" t="n">
        <v>1200</v>
      </c>
      <c r="Q6997" s="0" t="n">
        <v>3</v>
      </c>
      <c r="R6997" s="0" t="str">
        <f aca="false">INDEX(Lookup!$B$4:$B$18,MATCH(C6997,Lookup!$A$4:$A$18,0))</f>
        <v>India</v>
      </c>
      <c r="S6997" s="20" t="n">
        <f aca="false">INDEX(Lookup!$D$4:$D$18,MATCH(C6997,Lookup!$A$4:$A$18,0))</f>
        <v>0.012</v>
      </c>
      <c r="T6997" s="21" t="n">
        <f aca="false">ROUND(P6997*S6997,2)</f>
        <v>14.4</v>
      </c>
      <c r="U6997" s="21" t="n">
        <f aca="false">IF(T6997&lt;=10,1,IF(T6997&lt;=20,2,IF(T6997&lt;=30,3,IF(T6997&lt;=40,4,IF(T6997&lt;=50,5,IF(T6997&lt;=100,6,IF(T6997&lt;=250,7,8)))))))</f>
        <v>2</v>
      </c>
      <c r="V6997" s="21" t="n">
        <f aca="false">IF(AND(OR(Dashboard!$T$3="All",R6997=Dashboard!$T$3),OR(Dashboard!$T$4="All",D6997=Dashboard!$T$4)),1,0)</f>
        <v>1</v>
      </c>
      <c r="W6997" s="21" t="n">
        <f aca="false">IF(V6997=1,T6997+ROW()/10000000,0)</f>
        <v>14.4006997</v>
      </c>
    </row>
    <row r="6998" customFormat="false" ht="15" hidden="false" customHeight="false" outlineLevel="0" collapsed="false">
      <c r="A6998" s="0" t="n">
        <v>18175323</v>
      </c>
      <c r="B6998" s="0" t="s">
        <v>5247</v>
      </c>
      <c r="C6998" s="0" t="n">
        <v>1</v>
      </c>
      <c r="D6998" s="0" t="s">
        <v>6924</v>
      </c>
      <c r="E6998" s="0" t="s">
        <v>15335</v>
      </c>
      <c r="F6998" s="0" t="s">
        <v>15282</v>
      </c>
      <c r="G6998" s="0" t="s">
        <v>15283</v>
      </c>
      <c r="H6998" s="0" t="s">
        <v>3129</v>
      </c>
      <c r="I6998" s="0" t="s">
        <v>2123</v>
      </c>
      <c r="J6998" s="0" t="s">
        <v>47</v>
      </c>
      <c r="K6998" s="0" t="s">
        <v>47</v>
      </c>
      <c r="L6998" s="0" t="s">
        <v>47</v>
      </c>
      <c r="M6998" s="0" t="s">
        <v>47</v>
      </c>
      <c r="N6998" s="0" t="n">
        <v>1</v>
      </c>
      <c r="O6998" s="0" t="n">
        <v>154</v>
      </c>
      <c r="P6998" s="0" t="n">
        <v>350</v>
      </c>
      <c r="Q6998" s="0" t="n">
        <v>3.4</v>
      </c>
      <c r="R6998" s="0" t="str">
        <f aca="false">INDEX(Lookup!$B$4:$B$18,MATCH(C6998,Lookup!$A$4:$A$18,0))</f>
        <v>India</v>
      </c>
      <c r="S6998" s="20" t="n">
        <f aca="false">INDEX(Lookup!$D$4:$D$18,MATCH(C6998,Lookup!$A$4:$A$18,0))</f>
        <v>0.012</v>
      </c>
      <c r="T6998" s="21" t="n">
        <f aca="false">ROUND(P6998*S6998,2)</f>
        <v>4.2</v>
      </c>
      <c r="U6998" s="21" t="n">
        <f aca="false">IF(T6998&lt;=10,1,IF(T6998&lt;=20,2,IF(T6998&lt;=30,3,IF(T6998&lt;=40,4,IF(T6998&lt;=50,5,IF(T6998&lt;=100,6,IF(T6998&lt;=250,7,8)))))))</f>
        <v>1</v>
      </c>
      <c r="V6998" s="21" t="n">
        <f aca="false">IF(AND(OR(Dashboard!$T$3="All",R6998=Dashboard!$T$3),OR(Dashboard!$T$4="All",D6998=Dashboard!$T$4)),1,0)</f>
        <v>1</v>
      </c>
      <c r="W6998" s="21" t="n">
        <f aca="false">IF(V6998=1,T6998+ROW()/10000000,0)</f>
        <v>4.2006998</v>
      </c>
    </row>
    <row r="6999" customFormat="false" ht="15" hidden="false" customHeight="false" outlineLevel="0" collapsed="false">
      <c r="A6999" s="0" t="n">
        <v>18237321</v>
      </c>
      <c r="B6999" s="0" t="s">
        <v>15336</v>
      </c>
      <c r="C6999" s="0" t="n">
        <v>1</v>
      </c>
      <c r="D6999" s="0" t="s">
        <v>6924</v>
      </c>
      <c r="E6999" s="0" t="s">
        <v>15337</v>
      </c>
      <c r="F6999" s="0" t="s">
        <v>15282</v>
      </c>
      <c r="G6999" s="0" t="s">
        <v>15283</v>
      </c>
      <c r="H6999" s="0" t="s">
        <v>15338</v>
      </c>
      <c r="I6999" s="0" t="s">
        <v>2123</v>
      </c>
      <c r="J6999" s="0" t="s">
        <v>47</v>
      </c>
      <c r="K6999" s="0" t="s">
        <v>47</v>
      </c>
      <c r="L6999" s="0" t="s">
        <v>47</v>
      </c>
      <c r="M6999" s="0" t="s">
        <v>47</v>
      </c>
      <c r="N6999" s="0" t="n">
        <v>2</v>
      </c>
      <c r="O6999" s="0" t="n">
        <v>1563</v>
      </c>
      <c r="P6999" s="0" t="n">
        <v>600</v>
      </c>
      <c r="Q6999" s="0" t="n">
        <v>4.7</v>
      </c>
      <c r="R6999" s="0" t="str">
        <f aca="false">INDEX(Lookup!$B$4:$B$18,MATCH(C6999,Lookup!$A$4:$A$18,0))</f>
        <v>India</v>
      </c>
      <c r="S6999" s="20" t="n">
        <f aca="false">INDEX(Lookup!$D$4:$D$18,MATCH(C6999,Lookup!$A$4:$A$18,0))</f>
        <v>0.012</v>
      </c>
      <c r="T6999" s="21" t="n">
        <f aca="false">ROUND(P6999*S6999,2)</f>
        <v>7.2</v>
      </c>
      <c r="U6999" s="21" t="n">
        <f aca="false">IF(T6999&lt;=10,1,IF(T6999&lt;=20,2,IF(T6999&lt;=30,3,IF(T6999&lt;=40,4,IF(T6999&lt;=50,5,IF(T6999&lt;=100,6,IF(T6999&lt;=250,7,8)))))))</f>
        <v>1</v>
      </c>
      <c r="V6999" s="21" t="n">
        <f aca="false">IF(AND(OR(Dashboard!$T$3="All",R6999=Dashboard!$T$3),OR(Dashboard!$T$4="All",D6999=Dashboard!$T$4)),1,0)</f>
        <v>1</v>
      </c>
      <c r="W6999" s="21" t="n">
        <f aca="false">IF(V6999=1,T6999+ROW()/10000000,0)</f>
        <v>7.2006999</v>
      </c>
    </row>
    <row r="7000" customFormat="false" ht="15" hidden="false" customHeight="false" outlineLevel="0" collapsed="false">
      <c r="A7000" s="0" t="n">
        <v>18336489</v>
      </c>
      <c r="B7000" s="0" t="s">
        <v>15339</v>
      </c>
      <c r="C7000" s="0" t="n">
        <v>1</v>
      </c>
      <c r="D7000" s="0" t="s">
        <v>6924</v>
      </c>
      <c r="E7000" s="0" t="s">
        <v>15340</v>
      </c>
      <c r="F7000" s="0" t="s">
        <v>15282</v>
      </c>
      <c r="G7000" s="0" t="s">
        <v>15283</v>
      </c>
      <c r="H7000" s="0" t="s">
        <v>15341</v>
      </c>
      <c r="I7000" s="0" t="s">
        <v>2123</v>
      </c>
      <c r="J7000" s="0" t="s">
        <v>46</v>
      </c>
      <c r="K7000" s="0" t="s">
        <v>46</v>
      </c>
      <c r="L7000" s="0" t="s">
        <v>47</v>
      </c>
      <c r="M7000" s="0" t="s">
        <v>47</v>
      </c>
      <c r="N7000" s="0" t="n">
        <v>2</v>
      </c>
      <c r="O7000" s="0" t="n">
        <v>216</v>
      </c>
      <c r="P7000" s="0" t="n">
        <v>800</v>
      </c>
      <c r="Q7000" s="0" t="n">
        <v>3.7</v>
      </c>
      <c r="R7000" s="0" t="str">
        <f aca="false">INDEX(Lookup!$B$4:$B$18,MATCH(C7000,Lookup!$A$4:$A$18,0))</f>
        <v>India</v>
      </c>
      <c r="S7000" s="20" t="n">
        <f aca="false">INDEX(Lookup!$D$4:$D$18,MATCH(C7000,Lookup!$A$4:$A$18,0))</f>
        <v>0.012</v>
      </c>
      <c r="T7000" s="21" t="n">
        <f aca="false">ROUND(P7000*S7000,2)</f>
        <v>9.6</v>
      </c>
      <c r="U7000" s="21" t="n">
        <f aca="false">IF(T7000&lt;=10,1,IF(T7000&lt;=20,2,IF(T7000&lt;=30,3,IF(T7000&lt;=40,4,IF(T7000&lt;=50,5,IF(T7000&lt;=100,6,IF(T7000&lt;=250,7,8)))))))</f>
        <v>1</v>
      </c>
      <c r="V7000" s="21" t="n">
        <f aca="false">IF(AND(OR(Dashboard!$T$3="All",R7000=Dashboard!$T$3),OR(Dashboard!$T$4="All",D7000=Dashboard!$T$4)),1,0)</f>
        <v>1</v>
      </c>
      <c r="W7000" s="21" t="n">
        <f aca="false">IF(V7000=1,T7000+ROW()/10000000,0)</f>
        <v>9.6007</v>
      </c>
    </row>
    <row r="7001" customFormat="false" ht="15" hidden="false" customHeight="false" outlineLevel="0" collapsed="false">
      <c r="A7001" s="0" t="n">
        <v>312772</v>
      </c>
      <c r="B7001" s="0" t="s">
        <v>15342</v>
      </c>
      <c r="C7001" s="0" t="n">
        <v>1</v>
      </c>
      <c r="D7001" s="0" t="s">
        <v>6924</v>
      </c>
      <c r="E7001" s="0" t="s">
        <v>15343</v>
      </c>
      <c r="F7001" s="0" t="s">
        <v>15282</v>
      </c>
      <c r="G7001" s="0" t="s">
        <v>15283</v>
      </c>
      <c r="H7001" s="0" t="s">
        <v>15344</v>
      </c>
      <c r="I7001" s="0" t="s">
        <v>2123</v>
      </c>
      <c r="J7001" s="0" t="s">
        <v>46</v>
      </c>
      <c r="K7001" s="0" t="s">
        <v>47</v>
      </c>
      <c r="L7001" s="0" t="s">
        <v>47</v>
      </c>
      <c r="M7001" s="0" t="s">
        <v>47</v>
      </c>
      <c r="N7001" s="0" t="n">
        <v>3</v>
      </c>
      <c r="O7001" s="0" t="n">
        <v>1316</v>
      </c>
      <c r="P7001" s="0" t="n">
        <v>1500</v>
      </c>
      <c r="Q7001" s="0" t="n">
        <v>3.9</v>
      </c>
      <c r="R7001" s="0" t="str">
        <f aca="false">INDEX(Lookup!$B$4:$B$18,MATCH(C7001,Lookup!$A$4:$A$18,0))</f>
        <v>India</v>
      </c>
      <c r="S7001" s="20" t="n">
        <f aca="false">INDEX(Lookup!$D$4:$D$18,MATCH(C7001,Lookup!$A$4:$A$18,0))</f>
        <v>0.012</v>
      </c>
      <c r="T7001" s="21" t="n">
        <f aca="false">ROUND(P7001*S7001,2)</f>
        <v>18</v>
      </c>
      <c r="U7001" s="21" t="n">
        <f aca="false">IF(T7001&lt;=10,1,IF(T7001&lt;=20,2,IF(T7001&lt;=30,3,IF(T7001&lt;=40,4,IF(T7001&lt;=50,5,IF(T7001&lt;=100,6,IF(T7001&lt;=250,7,8)))))))</f>
        <v>2</v>
      </c>
      <c r="V7001" s="21" t="n">
        <f aca="false">IF(AND(OR(Dashboard!$T$3="All",R7001=Dashboard!$T$3),OR(Dashboard!$T$4="All",D7001=Dashboard!$T$4)),1,0)</f>
        <v>1</v>
      </c>
      <c r="W7001" s="21" t="n">
        <f aca="false">IF(V7001=1,T7001+ROW()/10000000,0)</f>
        <v>18.0007001</v>
      </c>
    </row>
    <row r="7002" customFormat="false" ht="15" hidden="false" customHeight="false" outlineLevel="0" collapsed="false">
      <c r="A7002" s="0" t="n">
        <v>351</v>
      </c>
      <c r="B7002" s="0" t="s">
        <v>7222</v>
      </c>
      <c r="C7002" s="0" t="n">
        <v>1</v>
      </c>
      <c r="D7002" s="0" t="s">
        <v>6924</v>
      </c>
      <c r="E7002" s="0" t="s">
        <v>15345</v>
      </c>
      <c r="F7002" s="0" t="s">
        <v>15282</v>
      </c>
      <c r="G7002" s="0" t="s">
        <v>15283</v>
      </c>
      <c r="H7002" s="0" t="s">
        <v>402</v>
      </c>
      <c r="I7002" s="0" t="s">
        <v>2123</v>
      </c>
      <c r="J7002" s="0" t="s">
        <v>47</v>
      </c>
      <c r="K7002" s="0" t="s">
        <v>47</v>
      </c>
      <c r="L7002" s="0" t="s">
        <v>47</v>
      </c>
      <c r="M7002" s="0" t="s">
        <v>47</v>
      </c>
      <c r="N7002" s="0" t="n">
        <v>1</v>
      </c>
      <c r="O7002" s="0" t="n">
        <v>345</v>
      </c>
      <c r="P7002" s="0" t="n">
        <v>350</v>
      </c>
      <c r="Q7002" s="0" t="n">
        <v>3.5</v>
      </c>
      <c r="R7002" s="0" t="str">
        <f aca="false">INDEX(Lookup!$B$4:$B$18,MATCH(C7002,Lookup!$A$4:$A$18,0))</f>
        <v>India</v>
      </c>
      <c r="S7002" s="20" t="n">
        <f aca="false">INDEX(Lookup!$D$4:$D$18,MATCH(C7002,Lookup!$A$4:$A$18,0))</f>
        <v>0.012</v>
      </c>
      <c r="T7002" s="21" t="n">
        <f aca="false">ROUND(P7002*S7002,2)</f>
        <v>4.2</v>
      </c>
      <c r="U7002" s="21" t="n">
        <f aca="false">IF(T7002&lt;=10,1,IF(T7002&lt;=20,2,IF(T7002&lt;=30,3,IF(T7002&lt;=40,4,IF(T7002&lt;=50,5,IF(T7002&lt;=100,6,IF(T7002&lt;=250,7,8)))))))</f>
        <v>1</v>
      </c>
      <c r="V7002" s="21" t="n">
        <f aca="false">IF(AND(OR(Dashboard!$T$3="All",R7002=Dashboard!$T$3),OR(Dashboard!$T$4="All",D7002=Dashboard!$T$4)),1,0)</f>
        <v>1</v>
      </c>
      <c r="W7002" s="21" t="n">
        <f aca="false">IF(V7002=1,T7002+ROW()/10000000,0)</f>
        <v>4.2007002</v>
      </c>
    </row>
    <row r="7003" customFormat="false" ht="15" hidden="false" customHeight="false" outlineLevel="0" collapsed="false">
      <c r="A7003" s="0" t="n">
        <v>309140</v>
      </c>
      <c r="B7003" s="0" t="s">
        <v>15346</v>
      </c>
      <c r="C7003" s="0" t="n">
        <v>1</v>
      </c>
      <c r="D7003" s="0" t="s">
        <v>6924</v>
      </c>
      <c r="E7003" s="0" t="s">
        <v>15347</v>
      </c>
      <c r="F7003" s="0" t="s">
        <v>15282</v>
      </c>
      <c r="G7003" s="0" t="s">
        <v>15283</v>
      </c>
      <c r="H7003" s="0" t="s">
        <v>2282</v>
      </c>
      <c r="I7003" s="0" t="s">
        <v>2123</v>
      </c>
      <c r="J7003" s="0" t="s">
        <v>47</v>
      </c>
      <c r="K7003" s="0" t="s">
        <v>46</v>
      </c>
      <c r="L7003" s="0" t="s">
        <v>47</v>
      </c>
      <c r="M7003" s="0" t="s">
        <v>47</v>
      </c>
      <c r="N7003" s="0" t="n">
        <v>2</v>
      </c>
      <c r="O7003" s="0" t="n">
        <v>193</v>
      </c>
      <c r="P7003" s="0" t="n">
        <v>500</v>
      </c>
      <c r="Q7003" s="0" t="n">
        <v>3.7</v>
      </c>
      <c r="R7003" s="0" t="str">
        <f aca="false">INDEX(Lookup!$B$4:$B$18,MATCH(C7003,Lookup!$A$4:$A$18,0))</f>
        <v>India</v>
      </c>
      <c r="S7003" s="20" t="n">
        <f aca="false">INDEX(Lookup!$D$4:$D$18,MATCH(C7003,Lookup!$A$4:$A$18,0))</f>
        <v>0.012</v>
      </c>
      <c r="T7003" s="21" t="n">
        <f aca="false">ROUND(P7003*S7003,2)</f>
        <v>6</v>
      </c>
      <c r="U7003" s="21" t="n">
        <f aca="false">IF(T7003&lt;=10,1,IF(T7003&lt;=20,2,IF(T7003&lt;=30,3,IF(T7003&lt;=40,4,IF(T7003&lt;=50,5,IF(T7003&lt;=100,6,IF(T7003&lt;=250,7,8)))))))</f>
        <v>1</v>
      </c>
      <c r="V7003" s="21" t="n">
        <f aca="false">IF(AND(OR(Dashboard!$T$3="All",R7003=Dashboard!$T$3),OR(Dashboard!$T$4="All",D7003=Dashboard!$T$4)),1,0)</f>
        <v>1</v>
      </c>
      <c r="W7003" s="21" t="n">
        <f aca="false">IF(V7003=1,T7003+ROW()/10000000,0)</f>
        <v>6.0007003</v>
      </c>
    </row>
    <row r="7004" customFormat="false" ht="15" hidden="false" customHeight="false" outlineLevel="0" collapsed="false">
      <c r="A7004" s="0" t="n">
        <v>311854</v>
      </c>
      <c r="B7004" s="0" t="s">
        <v>15348</v>
      </c>
      <c r="C7004" s="0" t="n">
        <v>1</v>
      </c>
      <c r="D7004" s="0" t="s">
        <v>6924</v>
      </c>
      <c r="E7004" s="0" t="s">
        <v>15349</v>
      </c>
      <c r="F7004" s="0" t="s">
        <v>15282</v>
      </c>
      <c r="G7004" s="0" t="s">
        <v>15283</v>
      </c>
      <c r="H7004" s="0" t="s">
        <v>15350</v>
      </c>
      <c r="I7004" s="0" t="s">
        <v>2123</v>
      </c>
      <c r="J7004" s="0" t="s">
        <v>47</v>
      </c>
      <c r="K7004" s="0" t="s">
        <v>46</v>
      </c>
      <c r="L7004" s="0" t="s">
        <v>47</v>
      </c>
      <c r="M7004" s="0" t="s">
        <v>47</v>
      </c>
      <c r="N7004" s="0" t="n">
        <v>2</v>
      </c>
      <c r="O7004" s="0" t="n">
        <v>60</v>
      </c>
      <c r="P7004" s="0" t="n">
        <v>600</v>
      </c>
      <c r="Q7004" s="0" t="n">
        <v>3.5</v>
      </c>
      <c r="R7004" s="0" t="str">
        <f aca="false">INDEX(Lookup!$B$4:$B$18,MATCH(C7004,Lookup!$A$4:$A$18,0))</f>
        <v>India</v>
      </c>
      <c r="S7004" s="20" t="n">
        <f aca="false">INDEX(Lookup!$D$4:$D$18,MATCH(C7004,Lookup!$A$4:$A$18,0))</f>
        <v>0.012</v>
      </c>
      <c r="T7004" s="21" t="n">
        <f aca="false">ROUND(P7004*S7004,2)</f>
        <v>7.2</v>
      </c>
      <c r="U7004" s="21" t="n">
        <f aca="false">IF(T7004&lt;=10,1,IF(T7004&lt;=20,2,IF(T7004&lt;=30,3,IF(T7004&lt;=40,4,IF(T7004&lt;=50,5,IF(T7004&lt;=100,6,IF(T7004&lt;=250,7,8)))))))</f>
        <v>1</v>
      </c>
      <c r="V7004" s="21" t="n">
        <f aca="false">IF(AND(OR(Dashboard!$T$3="All",R7004=Dashboard!$T$3),OR(Dashboard!$T$4="All",D7004=Dashboard!$T$4)),1,0)</f>
        <v>1</v>
      </c>
      <c r="W7004" s="21" t="n">
        <f aca="false">IF(V7004=1,T7004+ROW()/10000000,0)</f>
        <v>7.2007004</v>
      </c>
    </row>
    <row r="7005" customFormat="false" ht="15" hidden="false" customHeight="false" outlineLevel="0" collapsed="false">
      <c r="A7005" s="0" t="n">
        <v>18391128</v>
      </c>
      <c r="B7005" s="0" t="s">
        <v>15351</v>
      </c>
      <c r="C7005" s="0" t="n">
        <v>1</v>
      </c>
      <c r="D7005" s="0" t="s">
        <v>6924</v>
      </c>
      <c r="E7005" s="0" t="s">
        <v>15352</v>
      </c>
      <c r="F7005" s="0" t="s">
        <v>15282</v>
      </c>
      <c r="G7005" s="0" t="s">
        <v>15283</v>
      </c>
      <c r="H7005" s="0" t="s">
        <v>15353</v>
      </c>
      <c r="I7005" s="0" t="s">
        <v>2123</v>
      </c>
      <c r="J7005" s="0" t="s">
        <v>47</v>
      </c>
      <c r="K7005" s="0" t="s">
        <v>46</v>
      </c>
      <c r="L7005" s="0" t="s">
        <v>47</v>
      </c>
      <c r="M7005" s="0" t="s">
        <v>47</v>
      </c>
      <c r="N7005" s="0" t="n">
        <v>2</v>
      </c>
      <c r="O7005" s="0" t="n">
        <v>23</v>
      </c>
      <c r="P7005" s="0" t="n">
        <v>600</v>
      </c>
      <c r="Q7005" s="0" t="n">
        <v>3.6</v>
      </c>
      <c r="R7005" s="0" t="str">
        <f aca="false">INDEX(Lookup!$B$4:$B$18,MATCH(C7005,Lookup!$A$4:$A$18,0))</f>
        <v>India</v>
      </c>
      <c r="S7005" s="20" t="n">
        <f aca="false">INDEX(Lookup!$D$4:$D$18,MATCH(C7005,Lookup!$A$4:$A$18,0))</f>
        <v>0.012</v>
      </c>
      <c r="T7005" s="21" t="n">
        <f aca="false">ROUND(P7005*S7005,2)</f>
        <v>7.2</v>
      </c>
      <c r="U7005" s="21" t="n">
        <f aca="false">IF(T7005&lt;=10,1,IF(T7005&lt;=20,2,IF(T7005&lt;=30,3,IF(T7005&lt;=40,4,IF(T7005&lt;=50,5,IF(T7005&lt;=100,6,IF(T7005&lt;=250,7,8)))))))</f>
        <v>1</v>
      </c>
      <c r="V7005" s="21" t="n">
        <f aca="false">IF(AND(OR(Dashboard!$T$3="All",R7005=Dashboard!$T$3),OR(Dashboard!$T$4="All",D7005=Dashboard!$T$4)),1,0)</f>
        <v>1</v>
      </c>
      <c r="W7005" s="21" t="n">
        <f aca="false">IF(V7005=1,T7005+ROW()/10000000,0)</f>
        <v>7.2007005</v>
      </c>
    </row>
    <row r="7006" customFormat="false" ht="15" hidden="false" customHeight="false" outlineLevel="0" collapsed="false">
      <c r="A7006" s="0" t="n">
        <v>18228894</v>
      </c>
      <c r="B7006" s="0" t="s">
        <v>15354</v>
      </c>
      <c r="C7006" s="0" t="n">
        <v>1</v>
      </c>
      <c r="D7006" s="0" t="s">
        <v>6924</v>
      </c>
      <c r="E7006" s="0" t="s">
        <v>15355</v>
      </c>
      <c r="F7006" s="0" t="s">
        <v>15282</v>
      </c>
      <c r="G7006" s="0" t="s">
        <v>15283</v>
      </c>
      <c r="H7006" s="0" t="s">
        <v>10801</v>
      </c>
      <c r="I7006" s="0" t="s">
        <v>2123</v>
      </c>
      <c r="J7006" s="0" t="s">
        <v>47</v>
      </c>
      <c r="K7006" s="0" t="s">
        <v>47</v>
      </c>
      <c r="L7006" s="0" t="s">
        <v>47</v>
      </c>
      <c r="M7006" s="0" t="s">
        <v>47</v>
      </c>
      <c r="N7006" s="0" t="n">
        <v>2</v>
      </c>
      <c r="O7006" s="0" t="n">
        <v>401</v>
      </c>
      <c r="P7006" s="0" t="n">
        <v>500</v>
      </c>
      <c r="Q7006" s="0" t="n">
        <v>3.8</v>
      </c>
      <c r="R7006" s="0" t="str">
        <f aca="false">INDEX(Lookup!$B$4:$B$18,MATCH(C7006,Lookup!$A$4:$A$18,0))</f>
        <v>India</v>
      </c>
      <c r="S7006" s="20" t="n">
        <f aca="false">INDEX(Lookup!$D$4:$D$18,MATCH(C7006,Lookup!$A$4:$A$18,0))</f>
        <v>0.012</v>
      </c>
      <c r="T7006" s="21" t="n">
        <f aca="false">ROUND(P7006*S7006,2)</f>
        <v>6</v>
      </c>
      <c r="U7006" s="21" t="n">
        <f aca="false">IF(T7006&lt;=10,1,IF(T7006&lt;=20,2,IF(T7006&lt;=30,3,IF(T7006&lt;=40,4,IF(T7006&lt;=50,5,IF(T7006&lt;=100,6,IF(T7006&lt;=250,7,8)))))))</f>
        <v>1</v>
      </c>
      <c r="V7006" s="21" t="n">
        <f aca="false">IF(AND(OR(Dashboard!$T$3="All",R7006=Dashboard!$T$3),OR(Dashboard!$T$4="All",D7006=Dashboard!$T$4)),1,0)</f>
        <v>1</v>
      </c>
      <c r="W7006" s="21" t="n">
        <f aca="false">IF(V7006=1,T7006+ROW()/10000000,0)</f>
        <v>6.0007006</v>
      </c>
    </row>
    <row r="7007" customFormat="false" ht="15" hidden="false" customHeight="false" outlineLevel="0" collapsed="false">
      <c r="A7007" s="0" t="n">
        <v>18429392</v>
      </c>
      <c r="B7007" s="0" t="s">
        <v>15356</v>
      </c>
      <c r="C7007" s="0" t="n">
        <v>1</v>
      </c>
      <c r="D7007" s="0" t="s">
        <v>6924</v>
      </c>
      <c r="E7007" s="0" t="s">
        <v>15357</v>
      </c>
      <c r="F7007" s="0" t="s">
        <v>15282</v>
      </c>
      <c r="G7007" s="0" t="s">
        <v>15283</v>
      </c>
      <c r="H7007" s="0" t="s">
        <v>2288</v>
      </c>
      <c r="I7007" s="0" t="s">
        <v>2123</v>
      </c>
      <c r="J7007" s="0" t="s">
        <v>46</v>
      </c>
      <c r="K7007" s="0" t="s">
        <v>47</v>
      </c>
      <c r="L7007" s="0" t="s">
        <v>47</v>
      </c>
      <c r="M7007" s="0" t="s">
        <v>47</v>
      </c>
      <c r="N7007" s="0" t="n">
        <v>2</v>
      </c>
      <c r="O7007" s="0" t="n">
        <v>20</v>
      </c>
      <c r="P7007" s="0" t="n">
        <v>950</v>
      </c>
      <c r="Q7007" s="0" t="n">
        <v>3.5</v>
      </c>
      <c r="R7007" s="0" t="str">
        <f aca="false">INDEX(Lookup!$B$4:$B$18,MATCH(C7007,Lookup!$A$4:$A$18,0))</f>
        <v>India</v>
      </c>
      <c r="S7007" s="20" t="n">
        <f aca="false">INDEX(Lookup!$D$4:$D$18,MATCH(C7007,Lookup!$A$4:$A$18,0))</f>
        <v>0.012</v>
      </c>
      <c r="T7007" s="21" t="n">
        <f aca="false">ROUND(P7007*S7007,2)</f>
        <v>11.4</v>
      </c>
      <c r="U7007" s="21" t="n">
        <f aca="false">IF(T7007&lt;=10,1,IF(T7007&lt;=20,2,IF(T7007&lt;=30,3,IF(T7007&lt;=40,4,IF(T7007&lt;=50,5,IF(T7007&lt;=100,6,IF(T7007&lt;=250,7,8)))))))</f>
        <v>2</v>
      </c>
      <c r="V7007" s="21" t="n">
        <f aca="false">IF(AND(OR(Dashboard!$T$3="All",R7007=Dashboard!$T$3),OR(Dashboard!$T$4="All",D7007=Dashboard!$T$4)),1,0)</f>
        <v>1</v>
      </c>
      <c r="W7007" s="21" t="n">
        <f aca="false">IF(V7007=1,T7007+ROW()/10000000,0)</f>
        <v>11.4007007</v>
      </c>
    </row>
    <row r="7008" customFormat="false" ht="15" hidden="false" customHeight="false" outlineLevel="0" collapsed="false">
      <c r="A7008" s="0" t="n">
        <v>18364239</v>
      </c>
      <c r="B7008" s="0" t="s">
        <v>15358</v>
      </c>
      <c r="C7008" s="0" t="n">
        <v>1</v>
      </c>
      <c r="D7008" s="0" t="s">
        <v>6924</v>
      </c>
      <c r="E7008" s="0" t="s">
        <v>15359</v>
      </c>
      <c r="F7008" s="0" t="s">
        <v>15282</v>
      </c>
      <c r="G7008" s="0" t="s">
        <v>15283</v>
      </c>
      <c r="H7008" s="0" t="s">
        <v>6355</v>
      </c>
      <c r="I7008" s="0" t="s">
        <v>2123</v>
      </c>
      <c r="J7008" s="0" t="s">
        <v>47</v>
      </c>
      <c r="K7008" s="0" t="s">
        <v>46</v>
      </c>
      <c r="L7008" s="0" t="s">
        <v>47</v>
      </c>
      <c r="M7008" s="0" t="s">
        <v>47</v>
      </c>
      <c r="N7008" s="0" t="n">
        <v>2</v>
      </c>
      <c r="O7008" s="0" t="n">
        <v>80</v>
      </c>
      <c r="P7008" s="0" t="n">
        <v>600</v>
      </c>
      <c r="Q7008" s="0" t="n">
        <v>3.8</v>
      </c>
      <c r="R7008" s="0" t="str">
        <f aca="false">INDEX(Lookup!$B$4:$B$18,MATCH(C7008,Lookup!$A$4:$A$18,0))</f>
        <v>India</v>
      </c>
      <c r="S7008" s="20" t="n">
        <f aca="false">INDEX(Lookup!$D$4:$D$18,MATCH(C7008,Lookup!$A$4:$A$18,0))</f>
        <v>0.012</v>
      </c>
      <c r="T7008" s="21" t="n">
        <f aca="false">ROUND(P7008*S7008,2)</f>
        <v>7.2</v>
      </c>
      <c r="U7008" s="21" t="n">
        <f aca="false">IF(T7008&lt;=10,1,IF(T7008&lt;=20,2,IF(T7008&lt;=30,3,IF(T7008&lt;=40,4,IF(T7008&lt;=50,5,IF(T7008&lt;=100,6,IF(T7008&lt;=250,7,8)))))))</f>
        <v>1</v>
      </c>
      <c r="V7008" s="21" t="n">
        <f aca="false">IF(AND(OR(Dashboard!$T$3="All",R7008=Dashboard!$T$3),OR(Dashboard!$T$4="All",D7008=Dashboard!$T$4)),1,0)</f>
        <v>1</v>
      </c>
      <c r="W7008" s="21" t="n">
        <f aca="false">IF(V7008=1,T7008+ROW()/10000000,0)</f>
        <v>7.2007008</v>
      </c>
    </row>
    <row r="7009" customFormat="false" ht="15" hidden="false" customHeight="false" outlineLevel="0" collapsed="false">
      <c r="A7009" s="0" t="n">
        <v>300815</v>
      </c>
      <c r="B7009" s="0" t="s">
        <v>15360</v>
      </c>
      <c r="C7009" s="0" t="n">
        <v>1</v>
      </c>
      <c r="D7009" s="0" t="s">
        <v>6924</v>
      </c>
      <c r="E7009" s="0" t="s">
        <v>15361</v>
      </c>
      <c r="F7009" s="0" t="s">
        <v>15282</v>
      </c>
      <c r="G7009" s="0" t="s">
        <v>15283</v>
      </c>
      <c r="H7009" s="0" t="s">
        <v>15362</v>
      </c>
      <c r="I7009" s="0" t="s">
        <v>2123</v>
      </c>
      <c r="J7009" s="0" t="s">
        <v>47</v>
      </c>
      <c r="K7009" s="0" t="s">
        <v>46</v>
      </c>
      <c r="L7009" s="0" t="s">
        <v>47</v>
      </c>
      <c r="M7009" s="0" t="s">
        <v>47</v>
      </c>
      <c r="N7009" s="0" t="n">
        <v>2</v>
      </c>
      <c r="O7009" s="0" t="n">
        <v>365</v>
      </c>
      <c r="P7009" s="0" t="n">
        <v>600</v>
      </c>
      <c r="Q7009" s="0" t="n">
        <v>3.6</v>
      </c>
      <c r="R7009" s="0" t="str">
        <f aca="false">INDEX(Lookup!$B$4:$B$18,MATCH(C7009,Lookup!$A$4:$A$18,0))</f>
        <v>India</v>
      </c>
      <c r="S7009" s="20" t="n">
        <f aca="false">INDEX(Lookup!$D$4:$D$18,MATCH(C7009,Lookup!$A$4:$A$18,0))</f>
        <v>0.012</v>
      </c>
      <c r="T7009" s="21" t="n">
        <f aca="false">ROUND(P7009*S7009,2)</f>
        <v>7.2</v>
      </c>
      <c r="U7009" s="21" t="n">
        <f aca="false">IF(T7009&lt;=10,1,IF(T7009&lt;=20,2,IF(T7009&lt;=30,3,IF(T7009&lt;=40,4,IF(T7009&lt;=50,5,IF(T7009&lt;=100,6,IF(T7009&lt;=250,7,8)))))))</f>
        <v>1</v>
      </c>
      <c r="V7009" s="21" t="n">
        <f aca="false">IF(AND(OR(Dashboard!$T$3="All",R7009=Dashboard!$T$3),OR(Dashboard!$T$4="All",D7009=Dashboard!$T$4)),1,0)</f>
        <v>1</v>
      </c>
      <c r="W7009" s="21" t="n">
        <f aca="false">IF(V7009=1,T7009+ROW()/10000000,0)</f>
        <v>7.2007009</v>
      </c>
    </row>
    <row r="7010" customFormat="false" ht="15" hidden="false" customHeight="false" outlineLevel="0" collapsed="false">
      <c r="A7010" s="0" t="n">
        <v>18322638</v>
      </c>
      <c r="B7010" s="0" t="s">
        <v>15363</v>
      </c>
      <c r="C7010" s="0" t="n">
        <v>1</v>
      </c>
      <c r="D7010" s="0" t="s">
        <v>6924</v>
      </c>
      <c r="E7010" s="0" t="s">
        <v>15364</v>
      </c>
      <c r="F7010" s="0" t="s">
        <v>15282</v>
      </c>
      <c r="G7010" s="0" t="s">
        <v>15283</v>
      </c>
      <c r="H7010" s="0" t="s">
        <v>2282</v>
      </c>
      <c r="I7010" s="0" t="s">
        <v>2123</v>
      </c>
      <c r="J7010" s="0" t="s">
        <v>47</v>
      </c>
      <c r="K7010" s="0" t="s">
        <v>47</v>
      </c>
      <c r="L7010" s="0" t="s">
        <v>47</v>
      </c>
      <c r="M7010" s="0" t="s">
        <v>47</v>
      </c>
      <c r="N7010" s="0" t="n">
        <v>1</v>
      </c>
      <c r="O7010" s="0" t="n">
        <v>91</v>
      </c>
      <c r="P7010" s="0" t="n">
        <v>300</v>
      </c>
      <c r="Q7010" s="0" t="n">
        <v>3.9</v>
      </c>
      <c r="R7010" s="0" t="str">
        <f aca="false">INDEX(Lookup!$B$4:$B$18,MATCH(C7010,Lookup!$A$4:$A$18,0))</f>
        <v>India</v>
      </c>
      <c r="S7010" s="20" t="n">
        <f aca="false">INDEX(Lookup!$D$4:$D$18,MATCH(C7010,Lookup!$A$4:$A$18,0))</f>
        <v>0.012</v>
      </c>
      <c r="T7010" s="21" t="n">
        <f aca="false">ROUND(P7010*S7010,2)</f>
        <v>3.6</v>
      </c>
      <c r="U7010" s="21" t="n">
        <f aca="false">IF(T7010&lt;=10,1,IF(T7010&lt;=20,2,IF(T7010&lt;=30,3,IF(T7010&lt;=40,4,IF(T7010&lt;=50,5,IF(T7010&lt;=100,6,IF(T7010&lt;=250,7,8)))))))</f>
        <v>1</v>
      </c>
      <c r="V7010" s="21" t="n">
        <f aca="false">IF(AND(OR(Dashboard!$T$3="All",R7010=Dashboard!$T$3),OR(Dashboard!$T$4="All",D7010=Dashboard!$T$4)),1,0)</f>
        <v>1</v>
      </c>
      <c r="W7010" s="21" t="n">
        <f aca="false">IF(V7010=1,T7010+ROW()/10000000,0)</f>
        <v>3.600701</v>
      </c>
    </row>
    <row r="7011" customFormat="false" ht="15" hidden="false" customHeight="false" outlineLevel="0" collapsed="false">
      <c r="A7011" s="0" t="n">
        <v>2215</v>
      </c>
      <c r="B7011" s="0" t="s">
        <v>15365</v>
      </c>
      <c r="C7011" s="0" t="n">
        <v>1</v>
      </c>
      <c r="D7011" s="0" t="s">
        <v>6924</v>
      </c>
      <c r="E7011" s="0" t="s">
        <v>15366</v>
      </c>
      <c r="F7011" s="0" t="s">
        <v>15282</v>
      </c>
      <c r="G7011" s="0" t="s">
        <v>15283</v>
      </c>
      <c r="H7011" s="0" t="s">
        <v>4516</v>
      </c>
      <c r="I7011" s="0" t="s">
        <v>2123</v>
      </c>
      <c r="J7011" s="0" t="s">
        <v>47</v>
      </c>
      <c r="K7011" s="0" t="s">
        <v>46</v>
      </c>
      <c r="L7011" s="0" t="s">
        <v>47</v>
      </c>
      <c r="M7011" s="0" t="s">
        <v>47</v>
      </c>
      <c r="N7011" s="0" t="n">
        <v>2</v>
      </c>
      <c r="O7011" s="0" t="n">
        <v>363</v>
      </c>
      <c r="P7011" s="0" t="n">
        <v>800</v>
      </c>
      <c r="Q7011" s="0" t="n">
        <v>3.9</v>
      </c>
      <c r="R7011" s="0" t="str">
        <f aca="false">INDEX(Lookup!$B$4:$B$18,MATCH(C7011,Lookup!$A$4:$A$18,0))</f>
        <v>India</v>
      </c>
      <c r="S7011" s="20" t="n">
        <f aca="false">INDEX(Lookup!$D$4:$D$18,MATCH(C7011,Lookup!$A$4:$A$18,0))</f>
        <v>0.012</v>
      </c>
      <c r="T7011" s="21" t="n">
        <f aca="false">ROUND(P7011*S7011,2)</f>
        <v>9.6</v>
      </c>
      <c r="U7011" s="21" t="n">
        <f aca="false">IF(T7011&lt;=10,1,IF(T7011&lt;=20,2,IF(T7011&lt;=30,3,IF(T7011&lt;=40,4,IF(T7011&lt;=50,5,IF(T7011&lt;=100,6,IF(T7011&lt;=250,7,8)))))))</f>
        <v>1</v>
      </c>
      <c r="V7011" s="21" t="n">
        <f aca="false">IF(AND(OR(Dashboard!$T$3="All",R7011=Dashboard!$T$3),OR(Dashboard!$T$4="All",D7011=Dashboard!$T$4)),1,0)</f>
        <v>1</v>
      </c>
      <c r="W7011" s="21" t="n">
        <f aca="false">IF(V7011=1,T7011+ROW()/10000000,0)</f>
        <v>9.6007011</v>
      </c>
    </row>
    <row r="7012" customFormat="false" ht="15" hidden="false" customHeight="false" outlineLevel="0" collapsed="false">
      <c r="A7012" s="0" t="n">
        <v>304162</v>
      </c>
      <c r="B7012" s="0" t="s">
        <v>10702</v>
      </c>
      <c r="C7012" s="0" t="n">
        <v>1</v>
      </c>
      <c r="D7012" s="0" t="s">
        <v>6924</v>
      </c>
      <c r="E7012" s="0" t="s">
        <v>15345</v>
      </c>
      <c r="F7012" s="0" t="s">
        <v>15282</v>
      </c>
      <c r="G7012" s="0" t="s">
        <v>15283</v>
      </c>
      <c r="H7012" s="0" t="s">
        <v>4040</v>
      </c>
      <c r="I7012" s="0" t="s">
        <v>2123</v>
      </c>
      <c r="J7012" s="0" t="s">
        <v>47</v>
      </c>
      <c r="K7012" s="0" t="s">
        <v>46</v>
      </c>
      <c r="L7012" s="0" t="s">
        <v>47</v>
      </c>
      <c r="M7012" s="0" t="s">
        <v>47</v>
      </c>
      <c r="N7012" s="0" t="n">
        <v>2</v>
      </c>
      <c r="O7012" s="0" t="n">
        <v>364</v>
      </c>
      <c r="P7012" s="0" t="n">
        <v>600</v>
      </c>
      <c r="Q7012" s="0" t="n">
        <v>3.6</v>
      </c>
      <c r="R7012" s="0" t="str">
        <f aca="false">INDEX(Lookup!$B$4:$B$18,MATCH(C7012,Lookup!$A$4:$A$18,0))</f>
        <v>India</v>
      </c>
      <c r="S7012" s="20" t="n">
        <f aca="false">INDEX(Lookup!$D$4:$D$18,MATCH(C7012,Lookup!$A$4:$A$18,0))</f>
        <v>0.012</v>
      </c>
      <c r="T7012" s="21" t="n">
        <f aca="false">ROUND(P7012*S7012,2)</f>
        <v>7.2</v>
      </c>
      <c r="U7012" s="21" t="n">
        <f aca="false">IF(T7012&lt;=10,1,IF(T7012&lt;=20,2,IF(T7012&lt;=30,3,IF(T7012&lt;=40,4,IF(T7012&lt;=50,5,IF(T7012&lt;=100,6,IF(T7012&lt;=250,7,8)))))))</f>
        <v>1</v>
      </c>
      <c r="V7012" s="21" t="n">
        <f aca="false">IF(AND(OR(Dashboard!$T$3="All",R7012=Dashboard!$T$3),OR(Dashboard!$T$4="All",D7012=Dashboard!$T$4)),1,0)</f>
        <v>1</v>
      </c>
      <c r="W7012" s="21" t="n">
        <f aca="false">IF(V7012=1,T7012+ROW()/10000000,0)</f>
        <v>7.2007012</v>
      </c>
    </row>
    <row r="7013" customFormat="false" ht="15" hidden="false" customHeight="false" outlineLevel="0" collapsed="false">
      <c r="A7013" s="0" t="n">
        <v>18157395</v>
      </c>
      <c r="B7013" s="0" t="s">
        <v>15367</v>
      </c>
      <c r="C7013" s="0" t="n">
        <v>1</v>
      </c>
      <c r="D7013" s="0" t="s">
        <v>6924</v>
      </c>
      <c r="E7013" s="0" t="s">
        <v>15368</v>
      </c>
      <c r="F7013" s="0" t="s">
        <v>15282</v>
      </c>
      <c r="G7013" s="0" t="s">
        <v>15283</v>
      </c>
      <c r="H7013" s="0" t="s">
        <v>2307</v>
      </c>
      <c r="I7013" s="0" t="s">
        <v>2123</v>
      </c>
      <c r="J7013" s="0" t="s">
        <v>47</v>
      </c>
      <c r="K7013" s="0" t="s">
        <v>46</v>
      </c>
      <c r="L7013" s="0" t="s">
        <v>47</v>
      </c>
      <c r="M7013" s="0" t="s">
        <v>47</v>
      </c>
      <c r="N7013" s="0" t="n">
        <v>2</v>
      </c>
      <c r="O7013" s="0" t="n">
        <v>176</v>
      </c>
      <c r="P7013" s="0" t="n">
        <v>700</v>
      </c>
      <c r="Q7013" s="0" t="n">
        <v>3.9</v>
      </c>
      <c r="R7013" s="0" t="str">
        <f aca="false">INDEX(Lookup!$B$4:$B$18,MATCH(C7013,Lookup!$A$4:$A$18,0))</f>
        <v>India</v>
      </c>
      <c r="S7013" s="20" t="n">
        <f aca="false">INDEX(Lookup!$D$4:$D$18,MATCH(C7013,Lookup!$A$4:$A$18,0))</f>
        <v>0.012</v>
      </c>
      <c r="T7013" s="21" t="n">
        <f aca="false">ROUND(P7013*S7013,2)</f>
        <v>8.4</v>
      </c>
      <c r="U7013" s="21" t="n">
        <f aca="false">IF(T7013&lt;=10,1,IF(T7013&lt;=20,2,IF(T7013&lt;=30,3,IF(T7013&lt;=40,4,IF(T7013&lt;=50,5,IF(T7013&lt;=100,6,IF(T7013&lt;=250,7,8)))))))</f>
        <v>1</v>
      </c>
      <c r="V7013" s="21" t="n">
        <f aca="false">IF(AND(OR(Dashboard!$T$3="All",R7013=Dashboard!$T$3),OR(Dashboard!$T$4="All",D7013=Dashboard!$T$4)),1,0)</f>
        <v>1</v>
      </c>
      <c r="W7013" s="21" t="n">
        <f aca="false">IF(V7013=1,T7013+ROW()/10000000,0)</f>
        <v>8.4007013</v>
      </c>
    </row>
    <row r="7014" customFormat="false" ht="15" hidden="false" customHeight="false" outlineLevel="0" collapsed="false">
      <c r="A7014" s="0" t="n">
        <v>309865</v>
      </c>
      <c r="B7014" s="0" t="s">
        <v>15369</v>
      </c>
      <c r="C7014" s="0" t="n">
        <v>1</v>
      </c>
      <c r="D7014" s="0" t="s">
        <v>6924</v>
      </c>
      <c r="E7014" s="0" t="s">
        <v>15370</v>
      </c>
      <c r="F7014" s="0" t="s">
        <v>15282</v>
      </c>
      <c r="G7014" s="0" t="s">
        <v>15283</v>
      </c>
      <c r="H7014" s="0" t="s">
        <v>15371</v>
      </c>
      <c r="I7014" s="0" t="s">
        <v>2123</v>
      </c>
      <c r="J7014" s="0" t="s">
        <v>46</v>
      </c>
      <c r="K7014" s="0" t="s">
        <v>46</v>
      </c>
      <c r="L7014" s="0" t="s">
        <v>47</v>
      </c>
      <c r="M7014" s="0" t="s">
        <v>47</v>
      </c>
      <c r="N7014" s="0" t="n">
        <v>2</v>
      </c>
      <c r="O7014" s="0" t="n">
        <v>288</v>
      </c>
      <c r="P7014" s="0" t="n">
        <v>800</v>
      </c>
      <c r="Q7014" s="0" t="n">
        <v>3.9</v>
      </c>
      <c r="R7014" s="0" t="str">
        <f aca="false">INDEX(Lookup!$B$4:$B$18,MATCH(C7014,Lookup!$A$4:$A$18,0))</f>
        <v>India</v>
      </c>
      <c r="S7014" s="20" t="n">
        <f aca="false">INDEX(Lookup!$D$4:$D$18,MATCH(C7014,Lookup!$A$4:$A$18,0))</f>
        <v>0.012</v>
      </c>
      <c r="T7014" s="21" t="n">
        <f aca="false">ROUND(P7014*S7014,2)</f>
        <v>9.6</v>
      </c>
      <c r="U7014" s="21" t="n">
        <f aca="false">IF(T7014&lt;=10,1,IF(T7014&lt;=20,2,IF(T7014&lt;=30,3,IF(T7014&lt;=40,4,IF(T7014&lt;=50,5,IF(T7014&lt;=100,6,IF(T7014&lt;=250,7,8)))))))</f>
        <v>1</v>
      </c>
      <c r="V7014" s="21" t="n">
        <f aca="false">IF(AND(OR(Dashboard!$T$3="All",R7014=Dashboard!$T$3),OR(Dashboard!$T$4="All",D7014=Dashboard!$T$4)),1,0)</f>
        <v>1</v>
      </c>
      <c r="W7014" s="21" t="n">
        <f aca="false">IF(V7014=1,T7014+ROW()/10000000,0)</f>
        <v>9.6007014</v>
      </c>
    </row>
    <row r="7015" customFormat="false" ht="15" hidden="false" customHeight="false" outlineLevel="0" collapsed="false">
      <c r="A7015" s="0" t="n">
        <v>18249109</v>
      </c>
      <c r="B7015" s="0" t="s">
        <v>3154</v>
      </c>
      <c r="C7015" s="0" t="n">
        <v>1</v>
      </c>
      <c r="D7015" s="0" t="s">
        <v>6924</v>
      </c>
      <c r="E7015" s="0" t="s">
        <v>15372</v>
      </c>
      <c r="F7015" s="0" t="s">
        <v>15282</v>
      </c>
      <c r="G7015" s="0" t="s">
        <v>15283</v>
      </c>
      <c r="H7015" s="0" t="s">
        <v>3015</v>
      </c>
      <c r="I7015" s="0" t="s">
        <v>2123</v>
      </c>
      <c r="J7015" s="0" t="s">
        <v>47</v>
      </c>
      <c r="K7015" s="0" t="s">
        <v>46</v>
      </c>
      <c r="L7015" s="0" t="s">
        <v>47</v>
      </c>
      <c r="M7015" s="0" t="s">
        <v>47</v>
      </c>
      <c r="N7015" s="0" t="n">
        <v>1</v>
      </c>
      <c r="O7015" s="0" t="n">
        <v>27</v>
      </c>
      <c r="P7015" s="0" t="n">
        <v>400</v>
      </c>
      <c r="Q7015" s="0" t="n">
        <v>3.5</v>
      </c>
      <c r="R7015" s="0" t="str">
        <f aca="false">INDEX(Lookup!$B$4:$B$18,MATCH(C7015,Lookup!$A$4:$A$18,0))</f>
        <v>India</v>
      </c>
      <c r="S7015" s="20" t="n">
        <f aca="false">INDEX(Lookup!$D$4:$D$18,MATCH(C7015,Lookup!$A$4:$A$18,0))</f>
        <v>0.012</v>
      </c>
      <c r="T7015" s="21" t="n">
        <f aca="false">ROUND(P7015*S7015,2)</f>
        <v>4.8</v>
      </c>
      <c r="U7015" s="21" t="n">
        <f aca="false">IF(T7015&lt;=10,1,IF(T7015&lt;=20,2,IF(T7015&lt;=30,3,IF(T7015&lt;=40,4,IF(T7015&lt;=50,5,IF(T7015&lt;=100,6,IF(T7015&lt;=250,7,8)))))))</f>
        <v>1</v>
      </c>
      <c r="V7015" s="21" t="n">
        <f aca="false">IF(AND(OR(Dashboard!$T$3="All",R7015=Dashboard!$T$3),OR(Dashboard!$T$4="All",D7015=Dashboard!$T$4)),1,0)</f>
        <v>1</v>
      </c>
      <c r="W7015" s="21" t="n">
        <f aca="false">IF(V7015=1,T7015+ROW()/10000000,0)</f>
        <v>4.8007015</v>
      </c>
    </row>
    <row r="7016" customFormat="false" ht="15" hidden="false" customHeight="false" outlineLevel="0" collapsed="false">
      <c r="A7016" s="0" t="n">
        <v>18355138</v>
      </c>
      <c r="B7016" s="0" t="s">
        <v>15373</v>
      </c>
      <c r="C7016" s="0" t="n">
        <v>1</v>
      </c>
      <c r="D7016" s="0" t="s">
        <v>6924</v>
      </c>
      <c r="E7016" s="0" t="s">
        <v>15374</v>
      </c>
      <c r="F7016" s="0" t="s">
        <v>15282</v>
      </c>
      <c r="G7016" s="0" t="s">
        <v>15283</v>
      </c>
      <c r="H7016" s="0" t="s">
        <v>402</v>
      </c>
      <c r="I7016" s="0" t="s">
        <v>2123</v>
      </c>
      <c r="J7016" s="0" t="s">
        <v>47</v>
      </c>
      <c r="K7016" s="0" t="s">
        <v>46</v>
      </c>
      <c r="L7016" s="0" t="s">
        <v>47</v>
      </c>
      <c r="M7016" s="0" t="s">
        <v>47</v>
      </c>
      <c r="N7016" s="0" t="n">
        <v>1</v>
      </c>
      <c r="O7016" s="0" t="n">
        <v>26</v>
      </c>
      <c r="P7016" s="0" t="n">
        <v>300</v>
      </c>
      <c r="Q7016" s="0" t="n">
        <v>3.7</v>
      </c>
      <c r="R7016" s="0" t="str">
        <f aca="false">INDEX(Lookup!$B$4:$B$18,MATCH(C7016,Lookup!$A$4:$A$18,0))</f>
        <v>India</v>
      </c>
      <c r="S7016" s="20" t="n">
        <f aca="false">INDEX(Lookup!$D$4:$D$18,MATCH(C7016,Lookup!$A$4:$A$18,0))</f>
        <v>0.012</v>
      </c>
      <c r="T7016" s="21" t="n">
        <f aca="false">ROUND(P7016*S7016,2)</f>
        <v>3.6</v>
      </c>
      <c r="U7016" s="21" t="n">
        <f aca="false">IF(T7016&lt;=10,1,IF(T7016&lt;=20,2,IF(T7016&lt;=30,3,IF(T7016&lt;=40,4,IF(T7016&lt;=50,5,IF(T7016&lt;=100,6,IF(T7016&lt;=250,7,8)))))))</f>
        <v>1</v>
      </c>
      <c r="V7016" s="21" t="n">
        <f aca="false">IF(AND(OR(Dashboard!$T$3="All",R7016=Dashboard!$T$3),OR(Dashboard!$T$4="All",D7016=Dashboard!$T$4)),1,0)</f>
        <v>1</v>
      </c>
      <c r="W7016" s="21" t="n">
        <f aca="false">IF(V7016=1,T7016+ROW()/10000000,0)</f>
        <v>3.6007016</v>
      </c>
    </row>
    <row r="7017" customFormat="false" ht="15" hidden="false" customHeight="false" outlineLevel="0" collapsed="false">
      <c r="A7017" s="0" t="n">
        <v>300185</v>
      </c>
      <c r="B7017" s="0" t="s">
        <v>14953</v>
      </c>
      <c r="C7017" s="0" t="n">
        <v>1</v>
      </c>
      <c r="D7017" s="0" t="s">
        <v>6924</v>
      </c>
      <c r="E7017" s="0" t="s">
        <v>15375</v>
      </c>
      <c r="F7017" s="0" t="s">
        <v>15282</v>
      </c>
      <c r="G7017" s="0" t="s">
        <v>15283</v>
      </c>
      <c r="H7017" s="0" t="s">
        <v>1898</v>
      </c>
      <c r="I7017" s="0" t="s">
        <v>2123</v>
      </c>
      <c r="J7017" s="0" t="s">
        <v>47</v>
      </c>
      <c r="K7017" s="0" t="s">
        <v>46</v>
      </c>
      <c r="L7017" s="0" t="s">
        <v>47</v>
      </c>
      <c r="M7017" s="0" t="s">
        <v>47</v>
      </c>
      <c r="N7017" s="0" t="n">
        <v>1</v>
      </c>
      <c r="O7017" s="0" t="n">
        <v>115</v>
      </c>
      <c r="P7017" s="0" t="n">
        <v>300</v>
      </c>
      <c r="Q7017" s="0" t="n">
        <v>3.5</v>
      </c>
      <c r="R7017" s="0" t="str">
        <f aca="false">INDEX(Lookup!$B$4:$B$18,MATCH(C7017,Lookup!$A$4:$A$18,0))</f>
        <v>India</v>
      </c>
      <c r="S7017" s="20" t="n">
        <f aca="false">INDEX(Lookup!$D$4:$D$18,MATCH(C7017,Lookup!$A$4:$A$18,0))</f>
        <v>0.012</v>
      </c>
      <c r="T7017" s="21" t="n">
        <f aca="false">ROUND(P7017*S7017,2)</f>
        <v>3.6</v>
      </c>
      <c r="U7017" s="21" t="n">
        <f aca="false">IF(T7017&lt;=10,1,IF(T7017&lt;=20,2,IF(T7017&lt;=30,3,IF(T7017&lt;=40,4,IF(T7017&lt;=50,5,IF(T7017&lt;=100,6,IF(T7017&lt;=250,7,8)))))))</f>
        <v>1</v>
      </c>
      <c r="V7017" s="21" t="n">
        <f aca="false">IF(AND(OR(Dashboard!$T$3="All",R7017=Dashboard!$T$3),OR(Dashboard!$T$4="All",D7017=Dashboard!$T$4)),1,0)</f>
        <v>1</v>
      </c>
      <c r="W7017" s="21" t="n">
        <f aca="false">IF(V7017=1,T7017+ROW()/10000000,0)</f>
        <v>3.6007017</v>
      </c>
    </row>
    <row r="7018" customFormat="false" ht="15" hidden="false" customHeight="false" outlineLevel="0" collapsed="false">
      <c r="A7018" s="0" t="n">
        <v>300269</v>
      </c>
      <c r="B7018" s="0" t="s">
        <v>15376</v>
      </c>
      <c r="C7018" s="0" t="n">
        <v>1</v>
      </c>
      <c r="D7018" s="0" t="s">
        <v>6924</v>
      </c>
      <c r="E7018" s="0" t="s">
        <v>15377</v>
      </c>
      <c r="F7018" s="0" t="s">
        <v>15282</v>
      </c>
      <c r="G7018" s="0" t="s">
        <v>15283</v>
      </c>
      <c r="H7018" s="0" t="s">
        <v>402</v>
      </c>
      <c r="I7018" s="0" t="s">
        <v>2123</v>
      </c>
      <c r="J7018" s="0" t="s">
        <v>47</v>
      </c>
      <c r="K7018" s="0" t="s">
        <v>47</v>
      </c>
      <c r="L7018" s="0" t="s">
        <v>47</v>
      </c>
      <c r="M7018" s="0" t="s">
        <v>47</v>
      </c>
      <c r="N7018" s="0" t="n">
        <v>1</v>
      </c>
      <c r="O7018" s="0" t="n">
        <v>184</v>
      </c>
      <c r="P7018" s="0" t="n">
        <v>100</v>
      </c>
      <c r="Q7018" s="0" t="n">
        <v>3.9</v>
      </c>
      <c r="R7018" s="0" t="str">
        <f aca="false">INDEX(Lookup!$B$4:$B$18,MATCH(C7018,Lookup!$A$4:$A$18,0))</f>
        <v>India</v>
      </c>
      <c r="S7018" s="20" t="n">
        <f aca="false">INDEX(Lookup!$D$4:$D$18,MATCH(C7018,Lookup!$A$4:$A$18,0))</f>
        <v>0.012</v>
      </c>
      <c r="T7018" s="21" t="n">
        <f aca="false">ROUND(P7018*S7018,2)</f>
        <v>1.2</v>
      </c>
      <c r="U7018" s="21" t="n">
        <f aca="false">IF(T7018&lt;=10,1,IF(T7018&lt;=20,2,IF(T7018&lt;=30,3,IF(T7018&lt;=40,4,IF(T7018&lt;=50,5,IF(T7018&lt;=100,6,IF(T7018&lt;=250,7,8)))))))</f>
        <v>1</v>
      </c>
      <c r="V7018" s="21" t="n">
        <f aca="false">IF(AND(OR(Dashboard!$T$3="All",R7018=Dashboard!$T$3),OR(Dashboard!$T$4="All",D7018=Dashboard!$T$4)),1,0)</f>
        <v>1</v>
      </c>
      <c r="W7018" s="21" t="n">
        <f aca="false">IF(V7018=1,T7018+ROW()/10000000,0)</f>
        <v>1.2007018</v>
      </c>
    </row>
    <row r="7019" customFormat="false" ht="15" hidden="false" customHeight="false" outlineLevel="0" collapsed="false">
      <c r="A7019" s="0" t="n">
        <v>18398506</v>
      </c>
      <c r="B7019" s="0" t="s">
        <v>15378</v>
      </c>
      <c r="C7019" s="0" t="n">
        <v>1</v>
      </c>
      <c r="D7019" s="0" t="s">
        <v>6924</v>
      </c>
      <c r="E7019" s="0" t="s">
        <v>15379</v>
      </c>
      <c r="F7019" s="0" t="s">
        <v>15282</v>
      </c>
      <c r="G7019" s="0" t="s">
        <v>15283</v>
      </c>
      <c r="H7019" s="0" t="s">
        <v>2171</v>
      </c>
      <c r="I7019" s="0" t="s">
        <v>2123</v>
      </c>
      <c r="J7019" s="0" t="s">
        <v>47</v>
      </c>
      <c r="K7019" s="0" t="s">
        <v>47</v>
      </c>
      <c r="L7019" s="0" t="s">
        <v>47</v>
      </c>
      <c r="M7019" s="0" t="s">
        <v>47</v>
      </c>
      <c r="N7019" s="0" t="n">
        <v>2</v>
      </c>
      <c r="O7019" s="0" t="n">
        <v>67</v>
      </c>
      <c r="P7019" s="0" t="n">
        <v>800</v>
      </c>
      <c r="Q7019" s="0" t="n">
        <v>3.6</v>
      </c>
      <c r="R7019" s="0" t="str">
        <f aca="false">INDEX(Lookup!$B$4:$B$18,MATCH(C7019,Lookup!$A$4:$A$18,0))</f>
        <v>India</v>
      </c>
      <c r="S7019" s="20" t="n">
        <f aca="false">INDEX(Lookup!$D$4:$D$18,MATCH(C7019,Lookup!$A$4:$A$18,0))</f>
        <v>0.012</v>
      </c>
      <c r="T7019" s="21" t="n">
        <f aca="false">ROUND(P7019*S7019,2)</f>
        <v>9.6</v>
      </c>
      <c r="U7019" s="21" t="n">
        <f aca="false">IF(T7019&lt;=10,1,IF(T7019&lt;=20,2,IF(T7019&lt;=30,3,IF(T7019&lt;=40,4,IF(T7019&lt;=50,5,IF(T7019&lt;=100,6,IF(T7019&lt;=250,7,8)))))))</f>
        <v>1</v>
      </c>
      <c r="V7019" s="21" t="n">
        <f aca="false">IF(AND(OR(Dashboard!$T$3="All",R7019=Dashboard!$T$3),OR(Dashboard!$T$4="All",D7019=Dashboard!$T$4)),1,0)</f>
        <v>1</v>
      </c>
      <c r="W7019" s="21" t="n">
        <f aca="false">IF(V7019=1,T7019+ROW()/10000000,0)</f>
        <v>9.6007019</v>
      </c>
    </row>
    <row r="7020" customFormat="false" ht="15" hidden="false" customHeight="false" outlineLevel="0" collapsed="false">
      <c r="A7020" s="0" t="n">
        <v>313296</v>
      </c>
      <c r="B7020" s="0" t="s">
        <v>15380</v>
      </c>
      <c r="C7020" s="0" t="n">
        <v>1</v>
      </c>
      <c r="D7020" s="0" t="s">
        <v>6924</v>
      </c>
      <c r="E7020" s="0" t="s">
        <v>15381</v>
      </c>
      <c r="F7020" s="0" t="s">
        <v>15282</v>
      </c>
      <c r="G7020" s="0" t="s">
        <v>15283</v>
      </c>
      <c r="H7020" s="0" t="s">
        <v>15382</v>
      </c>
      <c r="I7020" s="0" t="s">
        <v>2123</v>
      </c>
      <c r="J7020" s="0" t="s">
        <v>46</v>
      </c>
      <c r="K7020" s="0" t="s">
        <v>46</v>
      </c>
      <c r="L7020" s="0" t="s">
        <v>47</v>
      </c>
      <c r="M7020" s="0" t="s">
        <v>47</v>
      </c>
      <c r="N7020" s="0" t="n">
        <v>2</v>
      </c>
      <c r="O7020" s="0" t="n">
        <v>117</v>
      </c>
      <c r="P7020" s="0" t="n">
        <v>750</v>
      </c>
      <c r="Q7020" s="0" t="n">
        <v>3.9</v>
      </c>
      <c r="R7020" s="0" t="str">
        <f aca="false">INDEX(Lookup!$B$4:$B$18,MATCH(C7020,Lookup!$A$4:$A$18,0))</f>
        <v>India</v>
      </c>
      <c r="S7020" s="20" t="n">
        <f aca="false">INDEX(Lookup!$D$4:$D$18,MATCH(C7020,Lookup!$A$4:$A$18,0))</f>
        <v>0.012</v>
      </c>
      <c r="T7020" s="21" t="n">
        <f aca="false">ROUND(P7020*S7020,2)</f>
        <v>9</v>
      </c>
      <c r="U7020" s="21" t="n">
        <f aca="false">IF(T7020&lt;=10,1,IF(T7020&lt;=20,2,IF(T7020&lt;=30,3,IF(T7020&lt;=40,4,IF(T7020&lt;=50,5,IF(T7020&lt;=100,6,IF(T7020&lt;=250,7,8)))))))</f>
        <v>1</v>
      </c>
      <c r="V7020" s="21" t="n">
        <f aca="false">IF(AND(OR(Dashboard!$T$3="All",R7020=Dashboard!$T$3),OR(Dashboard!$T$4="All",D7020=Dashboard!$T$4)),1,0)</f>
        <v>1</v>
      </c>
      <c r="W7020" s="21" t="n">
        <f aca="false">IF(V7020=1,T7020+ROW()/10000000,0)</f>
        <v>9.000702</v>
      </c>
    </row>
    <row r="7021" customFormat="false" ht="15" hidden="false" customHeight="false" outlineLevel="0" collapsed="false">
      <c r="A7021" s="0" t="n">
        <v>18445781</v>
      </c>
      <c r="B7021" s="0" t="s">
        <v>8496</v>
      </c>
      <c r="C7021" s="0" t="n">
        <v>1</v>
      </c>
      <c r="D7021" s="0" t="s">
        <v>6924</v>
      </c>
      <c r="E7021" s="0" t="s">
        <v>15383</v>
      </c>
      <c r="F7021" s="0" t="s">
        <v>15282</v>
      </c>
      <c r="G7021" s="0" t="s">
        <v>15283</v>
      </c>
      <c r="H7021" s="0" t="s">
        <v>153</v>
      </c>
      <c r="I7021" s="0" t="s">
        <v>2123</v>
      </c>
      <c r="J7021" s="0" t="s">
        <v>47</v>
      </c>
      <c r="K7021" s="0" t="s">
        <v>47</v>
      </c>
      <c r="L7021" s="0" t="s">
        <v>47</v>
      </c>
      <c r="M7021" s="0" t="s">
        <v>47</v>
      </c>
      <c r="N7021" s="0" t="n">
        <v>1</v>
      </c>
      <c r="O7021" s="0" t="n">
        <v>25</v>
      </c>
      <c r="P7021" s="0" t="n">
        <v>250</v>
      </c>
      <c r="Q7021" s="0" t="n">
        <v>3.6</v>
      </c>
      <c r="R7021" s="0" t="str">
        <f aca="false">INDEX(Lookup!$B$4:$B$18,MATCH(C7021,Lookup!$A$4:$A$18,0))</f>
        <v>India</v>
      </c>
      <c r="S7021" s="20" t="n">
        <f aca="false">INDEX(Lookup!$D$4:$D$18,MATCH(C7021,Lookup!$A$4:$A$18,0))</f>
        <v>0.012</v>
      </c>
      <c r="T7021" s="21" t="n">
        <f aca="false">ROUND(P7021*S7021,2)</f>
        <v>3</v>
      </c>
      <c r="U7021" s="21" t="n">
        <f aca="false">IF(T7021&lt;=10,1,IF(T7021&lt;=20,2,IF(T7021&lt;=30,3,IF(T7021&lt;=40,4,IF(T7021&lt;=50,5,IF(T7021&lt;=100,6,IF(T7021&lt;=250,7,8)))))))</f>
        <v>1</v>
      </c>
      <c r="V7021" s="21" t="n">
        <f aca="false">IF(AND(OR(Dashboard!$T$3="All",R7021=Dashboard!$T$3),OR(Dashboard!$T$4="All",D7021=Dashboard!$T$4)),1,0)</f>
        <v>1</v>
      </c>
      <c r="W7021" s="21" t="n">
        <f aca="false">IF(V7021=1,T7021+ROW()/10000000,0)</f>
        <v>3.0007021</v>
      </c>
    </row>
    <row r="7022" customFormat="false" ht="15" hidden="false" customHeight="false" outlineLevel="0" collapsed="false">
      <c r="A7022" s="0" t="n">
        <v>18372705</v>
      </c>
      <c r="B7022" s="0" t="s">
        <v>15384</v>
      </c>
      <c r="C7022" s="0" t="n">
        <v>1</v>
      </c>
      <c r="D7022" s="0" t="s">
        <v>6924</v>
      </c>
      <c r="E7022" s="0" t="s">
        <v>15385</v>
      </c>
      <c r="F7022" s="0" t="s">
        <v>15282</v>
      </c>
      <c r="G7022" s="0" t="s">
        <v>15283</v>
      </c>
      <c r="H7022" s="0" t="s">
        <v>15386</v>
      </c>
      <c r="I7022" s="0" t="s">
        <v>2123</v>
      </c>
      <c r="J7022" s="0" t="s">
        <v>47</v>
      </c>
      <c r="K7022" s="0" t="s">
        <v>46</v>
      </c>
      <c r="L7022" s="0" t="s">
        <v>47</v>
      </c>
      <c r="M7022" s="0" t="s">
        <v>47</v>
      </c>
      <c r="N7022" s="0" t="n">
        <v>2</v>
      </c>
      <c r="O7022" s="0" t="n">
        <v>43</v>
      </c>
      <c r="P7022" s="0" t="n">
        <v>700</v>
      </c>
      <c r="Q7022" s="0" t="n">
        <v>3.7</v>
      </c>
      <c r="R7022" s="0" t="str">
        <f aca="false">INDEX(Lookup!$B$4:$B$18,MATCH(C7022,Lookup!$A$4:$A$18,0))</f>
        <v>India</v>
      </c>
      <c r="S7022" s="20" t="n">
        <f aca="false">INDEX(Lookup!$D$4:$D$18,MATCH(C7022,Lookup!$A$4:$A$18,0))</f>
        <v>0.012</v>
      </c>
      <c r="T7022" s="21" t="n">
        <f aca="false">ROUND(P7022*S7022,2)</f>
        <v>8.4</v>
      </c>
      <c r="U7022" s="21" t="n">
        <f aca="false">IF(T7022&lt;=10,1,IF(T7022&lt;=20,2,IF(T7022&lt;=30,3,IF(T7022&lt;=40,4,IF(T7022&lt;=50,5,IF(T7022&lt;=100,6,IF(T7022&lt;=250,7,8)))))))</f>
        <v>1</v>
      </c>
      <c r="V7022" s="21" t="n">
        <f aca="false">IF(AND(OR(Dashboard!$T$3="All",R7022=Dashboard!$T$3),OR(Dashboard!$T$4="All",D7022=Dashboard!$T$4)),1,0)</f>
        <v>1</v>
      </c>
      <c r="W7022" s="21" t="n">
        <f aca="false">IF(V7022=1,T7022+ROW()/10000000,0)</f>
        <v>8.4007022</v>
      </c>
    </row>
    <row r="7023" customFormat="false" ht="15" hidden="false" customHeight="false" outlineLevel="0" collapsed="false">
      <c r="A7023" s="0" t="n">
        <v>4278</v>
      </c>
      <c r="B7023" s="0" t="s">
        <v>2300</v>
      </c>
      <c r="C7023" s="0" t="n">
        <v>1</v>
      </c>
      <c r="D7023" s="0" t="s">
        <v>6924</v>
      </c>
      <c r="E7023" s="0" t="s">
        <v>15387</v>
      </c>
      <c r="F7023" s="0" t="s">
        <v>15282</v>
      </c>
      <c r="G7023" s="0" t="s">
        <v>15283</v>
      </c>
      <c r="H7023" s="0" t="s">
        <v>3005</v>
      </c>
      <c r="I7023" s="0" t="s">
        <v>2123</v>
      </c>
      <c r="J7023" s="0" t="s">
        <v>47</v>
      </c>
      <c r="K7023" s="0" t="s">
        <v>46</v>
      </c>
      <c r="L7023" s="0" t="s">
        <v>47</v>
      </c>
      <c r="M7023" s="0" t="s">
        <v>47</v>
      </c>
      <c r="N7023" s="0" t="n">
        <v>2</v>
      </c>
      <c r="O7023" s="0" t="n">
        <v>144</v>
      </c>
      <c r="P7023" s="0" t="n">
        <v>500</v>
      </c>
      <c r="Q7023" s="0" t="n">
        <v>3.6</v>
      </c>
      <c r="R7023" s="0" t="str">
        <f aca="false">INDEX(Lookup!$B$4:$B$18,MATCH(C7023,Lookup!$A$4:$A$18,0))</f>
        <v>India</v>
      </c>
      <c r="S7023" s="20" t="n">
        <f aca="false">INDEX(Lookup!$D$4:$D$18,MATCH(C7023,Lookup!$A$4:$A$18,0))</f>
        <v>0.012</v>
      </c>
      <c r="T7023" s="21" t="n">
        <f aca="false">ROUND(P7023*S7023,2)</f>
        <v>6</v>
      </c>
      <c r="U7023" s="21" t="n">
        <f aca="false">IF(T7023&lt;=10,1,IF(T7023&lt;=20,2,IF(T7023&lt;=30,3,IF(T7023&lt;=40,4,IF(T7023&lt;=50,5,IF(T7023&lt;=100,6,IF(T7023&lt;=250,7,8)))))))</f>
        <v>1</v>
      </c>
      <c r="V7023" s="21" t="n">
        <f aca="false">IF(AND(OR(Dashboard!$T$3="All",R7023=Dashboard!$T$3),OR(Dashboard!$T$4="All",D7023=Dashboard!$T$4)),1,0)</f>
        <v>1</v>
      </c>
      <c r="W7023" s="21" t="n">
        <f aca="false">IF(V7023=1,T7023+ROW()/10000000,0)</f>
        <v>6.0007023</v>
      </c>
    </row>
    <row r="7024" customFormat="false" ht="15" hidden="false" customHeight="false" outlineLevel="0" collapsed="false">
      <c r="A7024" s="0" t="n">
        <v>18312446</v>
      </c>
      <c r="B7024" s="0" t="s">
        <v>11566</v>
      </c>
      <c r="C7024" s="0" t="n">
        <v>1</v>
      </c>
      <c r="D7024" s="0" t="s">
        <v>6924</v>
      </c>
      <c r="E7024" s="0" t="s">
        <v>15388</v>
      </c>
      <c r="F7024" s="0" t="s">
        <v>15282</v>
      </c>
      <c r="G7024" s="0" t="s">
        <v>15283</v>
      </c>
      <c r="H7024" s="0" t="s">
        <v>11568</v>
      </c>
      <c r="I7024" s="0" t="s">
        <v>2123</v>
      </c>
      <c r="J7024" s="0" t="s">
        <v>47</v>
      </c>
      <c r="K7024" s="0" t="s">
        <v>46</v>
      </c>
      <c r="L7024" s="0" t="s">
        <v>47</v>
      </c>
      <c r="M7024" s="0" t="s">
        <v>47</v>
      </c>
      <c r="N7024" s="0" t="n">
        <v>2</v>
      </c>
      <c r="O7024" s="0" t="n">
        <v>74</v>
      </c>
      <c r="P7024" s="0" t="n">
        <v>800</v>
      </c>
      <c r="Q7024" s="0" t="n">
        <v>3.7</v>
      </c>
      <c r="R7024" s="0" t="str">
        <f aca="false">INDEX(Lookup!$B$4:$B$18,MATCH(C7024,Lookup!$A$4:$A$18,0))</f>
        <v>India</v>
      </c>
      <c r="S7024" s="20" t="n">
        <f aca="false">INDEX(Lookup!$D$4:$D$18,MATCH(C7024,Lookup!$A$4:$A$18,0))</f>
        <v>0.012</v>
      </c>
      <c r="T7024" s="21" t="n">
        <f aca="false">ROUND(P7024*S7024,2)</f>
        <v>9.6</v>
      </c>
      <c r="U7024" s="21" t="n">
        <f aca="false">IF(T7024&lt;=10,1,IF(T7024&lt;=20,2,IF(T7024&lt;=30,3,IF(T7024&lt;=40,4,IF(T7024&lt;=50,5,IF(T7024&lt;=100,6,IF(T7024&lt;=250,7,8)))))))</f>
        <v>1</v>
      </c>
      <c r="V7024" s="21" t="n">
        <f aca="false">IF(AND(OR(Dashboard!$T$3="All",R7024=Dashboard!$T$3),OR(Dashboard!$T$4="All",D7024=Dashboard!$T$4)),1,0)</f>
        <v>1</v>
      </c>
      <c r="W7024" s="21" t="n">
        <f aca="false">IF(V7024=1,T7024+ROW()/10000000,0)</f>
        <v>9.6007024</v>
      </c>
    </row>
    <row r="7025" customFormat="false" ht="15" hidden="false" customHeight="false" outlineLevel="0" collapsed="false">
      <c r="A7025" s="0" t="n">
        <v>18261701</v>
      </c>
      <c r="B7025" s="0" t="s">
        <v>9390</v>
      </c>
      <c r="C7025" s="0" t="n">
        <v>1</v>
      </c>
      <c r="D7025" s="0" t="s">
        <v>6924</v>
      </c>
      <c r="E7025" s="0" t="s">
        <v>15389</v>
      </c>
      <c r="F7025" s="0" t="s">
        <v>15282</v>
      </c>
      <c r="G7025" s="0" t="s">
        <v>15283</v>
      </c>
      <c r="H7025" s="0" t="s">
        <v>153</v>
      </c>
      <c r="I7025" s="0" t="s">
        <v>2123</v>
      </c>
      <c r="J7025" s="0" t="s">
        <v>47</v>
      </c>
      <c r="K7025" s="0" t="s">
        <v>47</v>
      </c>
      <c r="L7025" s="0" t="s">
        <v>47</v>
      </c>
      <c r="M7025" s="0" t="s">
        <v>47</v>
      </c>
      <c r="N7025" s="0" t="n">
        <v>1</v>
      </c>
      <c r="O7025" s="0" t="n">
        <v>142</v>
      </c>
      <c r="P7025" s="0" t="n">
        <v>300</v>
      </c>
      <c r="Q7025" s="0" t="n">
        <v>3.9</v>
      </c>
      <c r="R7025" s="0" t="str">
        <f aca="false">INDEX(Lookup!$B$4:$B$18,MATCH(C7025,Lookup!$A$4:$A$18,0))</f>
        <v>India</v>
      </c>
      <c r="S7025" s="20" t="n">
        <f aca="false">INDEX(Lookup!$D$4:$D$18,MATCH(C7025,Lookup!$A$4:$A$18,0))</f>
        <v>0.012</v>
      </c>
      <c r="T7025" s="21" t="n">
        <f aca="false">ROUND(P7025*S7025,2)</f>
        <v>3.6</v>
      </c>
      <c r="U7025" s="21" t="n">
        <f aca="false">IF(T7025&lt;=10,1,IF(T7025&lt;=20,2,IF(T7025&lt;=30,3,IF(T7025&lt;=40,4,IF(T7025&lt;=50,5,IF(T7025&lt;=100,6,IF(T7025&lt;=250,7,8)))))))</f>
        <v>1</v>
      </c>
      <c r="V7025" s="21" t="n">
        <f aca="false">IF(AND(OR(Dashboard!$T$3="All",R7025=Dashboard!$T$3),OR(Dashboard!$T$4="All",D7025=Dashboard!$T$4)),1,0)</f>
        <v>1</v>
      </c>
      <c r="W7025" s="21" t="n">
        <f aca="false">IF(V7025=1,T7025+ROW()/10000000,0)</f>
        <v>3.6007025</v>
      </c>
    </row>
    <row r="7026" customFormat="false" ht="15" hidden="false" customHeight="false" outlineLevel="0" collapsed="false">
      <c r="A7026" s="0" t="n">
        <v>18424602</v>
      </c>
      <c r="B7026" s="0" t="s">
        <v>15390</v>
      </c>
      <c r="C7026" s="0" t="n">
        <v>1</v>
      </c>
      <c r="D7026" s="0" t="s">
        <v>6924</v>
      </c>
      <c r="E7026" s="0" t="s">
        <v>15391</v>
      </c>
      <c r="F7026" s="0" t="s">
        <v>15282</v>
      </c>
      <c r="G7026" s="0" t="s">
        <v>15283</v>
      </c>
      <c r="H7026" s="0" t="s">
        <v>153</v>
      </c>
      <c r="I7026" s="0" t="s">
        <v>2123</v>
      </c>
      <c r="J7026" s="0" t="s">
        <v>47</v>
      </c>
      <c r="K7026" s="0" t="s">
        <v>47</v>
      </c>
      <c r="L7026" s="0" t="s">
        <v>47</v>
      </c>
      <c r="M7026" s="0" t="s">
        <v>47</v>
      </c>
      <c r="N7026" s="0" t="n">
        <v>2</v>
      </c>
      <c r="O7026" s="0" t="n">
        <v>35</v>
      </c>
      <c r="P7026" s="0" t="n">
        <v>800</v>
      </c>
      <c r="Q7026" s="0" t="n">
        <v>3.9</v>
      </c>
      <c r="R7026" s="0" t="str">
        <f aca="false">INDEX(Lookup!$B$4:$B$18,MATCH(C7026,Lookup!$A$4:$A$18,0))</f>
        <v>India</v>
      </c>
      <c r="S7026" s="20" t="n">
        <f aca="false">INDEX(Lookup!$D$4:$D$18,MATCH(C7026,Lookup!$A$4:$A$18,0))</f>
        <v>0.012</v>
      </c>
      <c r="T7026" s="21" t="n">
        <f aca="false">ROUND(P7026*S7026,2)</f>
        <v>9.6</v>
      </c>
      <c r="U7026" s="21" t="n">
        <f aca="false">IF(T7026&lt;=10,1,IF(T7026&lt;=20,2,IF(T7026&lt;=30,3,IF(T7026&lt;=40,4,IF(T7026&lt;=50,5,IF(T7026&lt;=100,6,IF(T7026&lt;=250,7,8)))))))</f>
        <v>1</v>
      </c>
      <c r="V7026" s="21" t="n">
        <f aca="false">IF(AND(OR(Dashboard!$T$3="All",R7026=Dashboard!$T$3),OR(Dashboard!$T$4="All",D7026=Dashboard!$T$4)),1,0)</f>
        <v>1</v>
      </c>
      <c r="W7026" s="21" t="n">
        <f aca="false">IF(V7026=1,T7026+ROW()/10000000,0)</f>
        <v>9.6007026</v>
      </c>
    </row>
    <row r="7027" customFormat="false" ht="15" hidden="false" customHeight="false" outlineLevel="0" collapsed="false">
      <c r="A7027" s="0" t="n">
        <v>18358164</v>
      </c>
      <c r="B7027" s="0" t="s">
        <v>15392</v>
      </c>
      <c r="C7027" s="0" t="n">
        <v>1</v>
      </c>
      <c r="D7027" s="0" t="s">
        <v>6924</v>
      </c>
      <c r="E7027" s="0" t="s">
        <v>15393</v>
      </c>
      <c r="F7027" s="0" t="s">
        <v>15282</v>
      </c>
      <c r="G7027" s="0" t="s">
        <v>15283</v>
      </c>
      <c r="H7027" s="0" t="s">
        <v>15394</v>
      </c>
      <c r="I7027" s="0" t="s">
        <v>2123</v>
      </c>
      <c r="J7027" s="0" t="s">
        <v>46</v>
      </c>
      <c r="K7027" s="0" t="s">
        <v>47</v>
      </c>
      <c r="L7027" s="0" t="s">
        <v>47</v>
      </c>
      <c r="M7027" s="0" t="s">
        <v>47</v>
      </c>
      <c r="N7027" s="0" t="n">
        <v>2</v>
      </c>
      <c r="O7027" s="0" t="n">
        <v>177</v>
      </c>
      <c r="P7027" s="0" t="n">
        <v>800</v>
      </c>
      <c r="Q7027" s="0" t="n">
        <v>3.7</v>
      </c>
      <c r="R7027" s="0" t="str">
        <f aca="false">INDEX(Lookup!$B$4:$B$18,MATCH(C7027,Lookup!$A$4:$A$18,0))</f>
        <v>India</v>
      </c>
      <c r="S7027" s="20" t="n">
        <f aca="false">INDEX(Lookup!$D$4:$D$18,MATCH(C7027,Lookup!$A$4:$A$18,0))</f>
        <v>0.012</v>
      </c>
      <c r="T7027" s="21" t="n">
        <f aca="false">ROUND(P7027*S7027,2)</f>
        <v>9.6</v>
      </c>
      <c r="U7027" s="21" t="n">
        <f aca="false">IF(T7027&lt;=10,1,IF(T7027&lt;=20,2,IF(T7027&lt;=30,3,IF(T7027&lt;=40,4,IF(T7027&lt;=50,5,IF(T7027&lt;=100,6,IF(T7027&lt;=250,7,8)))))))</f>
        <v>1</v>
      </c>
      <c r="V7027" s="21" t="n">
        <f aca="false">IF(AND(OR(Dashboard!$T$3="All",R7027=Dashboard!$T$3),OR(Dashboard!$T$4="All",D7027=Dashboard!$T$4)),1,0)</f>
        <v>1</v>
      </c>
      <c r="W7027" s="21" t="n">
        <f aca="false">IF(V7027=1,T7027+ROW()/10000000,0)</f>
        <v>9.6007027</v>
      </c>
    </row>
    <row r="7028" customFormat="false" ht="15" hidden="false" customHeight="false" outlineLevel="0" collapsed="false">
      <c r="A7028" s="0" t="n">
        <v>18336204</v>
      </c>
      <c r="B7028" s="0" t="s">
        <v>15395</v>
      </c>
      <c r="C7028" s="0" t="n">
        <v>1</v>
      </c>
      <c r="D7028" s="0" t="s">
        <v>6924</v>
      </c>
      <c r="E7028" s="0" t="s">
        <v>15396</v>
      </c>
      <c r="F7028" s="0" t="s">
        <v>15282</v>
      </c>
      <c r="G7028" s="0" t="s">
        <v>15283</v>
      </c>
      <c r="H7028" s="0" t="s">
        <v>15397</v>
      </c>
      <c r="I7028" s="0" t="s">
        <v>2123</v>
      </c>
      <c r="J7028" s="0" t="s">
        <v>47</v>
      </c>
      <c r="K7028" s="0" t="s">
        <v>47</v>
      </c>
      <c r="L7028" s="0" t="s">
        <v>47</v>
      </c>
      <c r="M7028" s="0" t="s">
        <v>47</v>
      </c>
      <c r="N7028" s="0" t="n">
        <v>2</v>
      </c>
      <c r="O7028" s="0" t="n">
        <v>83</v>
      </c>
      <c r="P7028" s="0" t="n">
        <v>550</v>
      </c>
      <c r="Q7028" s="0" t="n">
        <v>3.6</v>
      </c>
      <c r="R7028" s="0" t="str">
        <f aca="false">INDEX(Lookup!$B$4:$B$18,MATCH(C7028,Lookup!$A$4:$A$18,0))</f>
        <v>India</v>
      </c>
      <c r="S7028" s="20" t="n">
        <f aca="false">INDEX(Lookup!$D$4:$D$18,MATCH(C7028,Lookup!$A$4:$A$18,0))</f>
        <v>0.012</v>
      </c>
      <c r="T7028" s="21" t="n">
        <f aca="false">ROUND(P7028*S7028,2)</f>
        <v>6.6</v>
      </c>
      <c r="U7028" s="21" t="n">
        <f aca="false">IF(T7028&lt;=10,1,IF(T7028&lt;=20,2,IF(T7028&lt;=30,3,IF(T7028&lt;=40,4,IF(T7028&lt;=50,5,IF(T7028&lt;=100,6,IF(T7028&lt;=250,7,8)))))))</f>
        <v>1</v>
      </c>
      <c r="V7028" s="21" t="n">
        <f aca="false">IF(AND(OR(Dashboard!$T$3="All",R7028=Dashboard!$T$3),OR(Dashboard!$T$4="All",D7028=Dashboard!$T$4)),1,0)</f>
        <v>1</v>
      </c>
      <c r="W7028" s="21" t="n">
        <f aca="false">IF(V7028=1,T7028+ROW()/10000000,0)</f>
        <v>6.6007028</v>
      </c>
    </row>
    <row r="7029" customFormat="false" ht="15" hidden="false" customHeight="false" outlineLevel="0" collapsed="false">
      <c r="A7029" s="0" t="n">
        <v>18368002</v>
      </c>
      <c r="B7029" s="0" t="s">
        <v>15398</v>
      </c>
      <c r="C7029" s="0" t="n">
        <v>1</v>
      </c>
      <c r="D7029" s="0" t="s">
        <v>6924</v>
      </c>
      <c r="E7029" s="0" t="s">
        <v>15399</v>
      </c>
      <c r="F7029" s="0" t="s">
        <v>15282</v>
      </c>
      <c r="G7029" s="0" t="s">
        <v>15283</v>
      </c>
      <c r="H7029" s="0" t="s">
        <v>15400</v>
      </c>
      <c r="I7029" s="0" t="s">
        <v>2123</v>
      </c>
      <c r="J7029" s="0" t="s">
        <v>47</v>
      </c>
      <c r="K7029" s="0" t="s">
        <v>46</v>
      </c>
      <c r="L7029" s="0" t="s">
        <v>47</v>
      </c>
      <c r="M7029" s="0" t="s">
        <v>47</v>
      </c>
      <c r="N7029" s="0" t="n">
        <v>2</v>
      </c>
      <c r="O7029" s="0" t="n">
        <v>142</v>
      </c>
      <c r="P7029" s="0" t="n">
        <v>600</v>
      </c>
      <c r="Q7029" s="0" t="n">
        <v>3.9</v>
      </c>
      <c r="R7029" s="0" t="str">
        <f aca="false">INDEX(Lookup!$B$4:$B$18,MATCH(C7029,Lookup!$A$4:$A$18,0))</f>
        <v>India</v>
      </c>
      <c r="S7029" s="20" t="n">
        <f aca="false">INDEX(Lookup!$D$4:$D$18,MATCH(C7029,Lookup!$A$4:$A$18,0))</f>
        <v>0.012</v>
      </c>
      <c r="T7029" s="21" t="n">
        <f aca="false">ROUND(P7029*S7029,2)</f>
        <v>7.2</v>
      </c>
      <c r="U7029" s="21" t="n">
        <f aca="false">IF(T7029&lt;=10,1,IF(T7029&lt;=20,2,IF(T7029&lt;=30,3,IF(T7029&lt;=40,4,IF(T7029&lt;=50,5,IF(T7029&lt;=100,6,IF(T7029&lt;=250,7,8)))))))</f>
        <v>1</v>
      </c>
      <c r="V7029" s="21" t="n">
        <f aca="false">IF(AND(OR(Dashboard!$T$3="All",R7029=Dashboard!$T$3),OR(Dashboard!$T$4="All",D7029=Dashboard!$T$4)),1,0)</f>
        <v>1</v>
      </c>
      <c r="W7029" s="21" t="n">
        <f aca="false">IF(V7029=1,T7029+ROW()/10000000,0)</f>
        <v>7.2007029</v>
      </c>
    </row>
    <row r="7030" customFormat="false" ht="15" hidden="false" customHeight="false" outlineLevel="0" collapsed="false">
      <c r="A7030" s="0" t="n">
        <v>18245295</v>
      </c>
      <c r="B7030" s="0" t="s">
        <v>15401</v>
      </c>
      <c r="C7030" s="0" t="n">
        <v>1</v>
      </c>
      <c r="D7030" s="0" t="s">
        <v>6924</v>
      </c>
      <c r="E7030" s="0" t="s">
        <v>15402</v>
      </c>
      <c r="F7030" s="0" t="s">
        <v>15282</v>
      </c>
      <c r="G7030" s="0" t="s">
        <v>15283</v>
      </c>
      <c r="H7030" s="0" t="s">
        <v>15403</v>
      </c>
      <c r="I7030" s="0" t="s">
        <v>2123</v>
      </c>
      <c r="J7030" s="0" t="s">
        <v>46</v>
      </c>
      <c r="K7030" s="0" t="s">
        <v>46</v>
      </c>
      <c r="L7030" s="0" t="s">
        <v>47</v>
      </c>
      <c r="M7030" s="0" t="s">
        <v>47</v>
      </c>
      <c r="N7030" s="0" t="n">
        <v>3</v>
      </c>
      <c r="O7030" s="0" t="n">
        <v>244</v>
      </c>
      <c r="P7030" s="0" t="n">
        <v>1000</v>
      </c>
      <c r="Q7030" s="0" t="n">
        <v>3.6</v>
      </c>
      <c r="R7030" s="0" t="str">
        <f aca="false">INDEX(Lookup!$B$4:$B$18,MATCH(C7030,Lookup!$A$4:$A$18,0))</f>
        <v>India</v>
      </c>
      <c r="S7030" s="20" t="n">
        <f aca="false">INDEX(Lookup!$D$4:$D$18,MATCH(C7030,Lookup!$A$4:$A$18,0))</f>
        <v>0.012</v>
      </c>
      <c r="T7030" s="21" t="n">
        <f aca="false">ROUND(P7030*S7030,2)</f>
        <v>12</v>
      </c>
      <c r="U7030" s="21" t="n">
        <f aca="false">IF(T7030&lt;=10,1,IF(T7030&lt;=20,2,IF(T7030&lt;=30,3,IF(T7030&lt;=40,4,IF(T7030&lt;=50,5,IF(T7030&lt;=100,6,IF(T7030&lt;=250,7,8)))))))</f>
        <v>2</v>
      </c>
      <c r="V7030" s="21" t="n">
        <f aca="false">IF(AND(OR(Dashboard!$T$3="All",R7030=Dashboard!$T$3),OR(Dashboard!$T$4="All",D7030=Dashboard!$T$4)),1,0)</f>
        <v>1</v>
      </c>
      <c r="W7030" s="21" t="n">
        <f aca="false">IF(V7030=1,T7030+ROW()/10000000,0)</f>
        <v>12.000703</v>
      </c>
    </row>
    <row r="7031" customFormat="false" ht="15" hidden="false" customHeight="false" outlineLevel="0" collapsed="false">
      <c r="A7031" s="0" t="n">
        <v>18268693</v>
      </c>
      <c r="B7031" s="0" t="s">
        <v>8792</v>
      </c>
      <c r="C7031" s="0" t="n">
        <v>1</v>
      </c>
      <c r="D7031" s="0" t="s">
        <v>6924</v>
      </c>
      <c r="E7031" s="0" t="s">
        <v>15404</v>
      </c>
      <c r="F7031" s="0" t="s">
        <v>15282</v>
      </c>
      <c r="G7031" s="0" t="s">
        <v>15283</v>
      </c>
      <c r="H7031" s="0" t="s">
        <v>2349</v>
      </c>
      <c r="I7031" s="0" t="s">
        <v>2123</v>
      </c>
      <c r="J7031" s="0" t="s">
        <v>47</v>
      </c>
      <c r="K7031" s="0" t="s">
        <v>46</v>
      </c>
      <c r="L7031" s="0" t="s">
        <v>47</v>
      </c>
      <c r="M7031" s="0" t="s">
        <v>47</v>
      </c>
      <c r="N7031" s="0" t="n">
        <v>1</v>
      </c>
      <c r="O7031" s="0" t="n">
        <v>48</v>
      </c>
      <c r="P7031" s="0" t="n">
        <v>150</v>
      </c>
      <c r="Q7031" s="0" t="n">
        <v>3.7</v>
      </c>
      <c r="R7031" s="0" t="str">
        <f aca="false">INDEX(Lookup!$B$4:$B$18,MATCH(C7031,Lookup!$A$4:$A$18,0))</f>
        <v>India</v>
      </c>
      <c r="S7031" s="20" t="n">
        <f aca="false">INDEX(Lookup!$D$4:$D$18,MATCH(C7031,Lookup!$A$4:$A$18,0))</f>
        <v>0.012</v>
      </c>
      <c r="T7031" s="21" t="n">
        <f aca="false">ROUND(P7031*S7031,2)</f>
        <v>1.8</v>
      </c>
      <c r="U7031" s="21" t="n">
        <f aca="false">IF(T7031&lt;=10,1,IF(T7031&lt;=20,2,IF(T7031&lt;=30,3,IF(T7031&lt;=40,4,IF(T7031&lt;=50,5,IF(T7031&lt;=100,6,IF(T7031&lt;=250,7,8)))))))</f>
        <v>1</v>
      </c>
      <c r="V7031" s="21" t="n">
        <f aca="false">IF(AND(OR(Dashboard!$T$3="All",R7031=Dashboard!$T$3),OR(Dashboard!$T$4="All",D7031=Dashboard!$T$4)),1,0)</f>
        <v>1</v>
      </c>
      <c r="W7031" s="21" t="n">
        <f aca="false">IF(V7031=1,T7031+ROW()/10000000,0)</f>
        <v>1.8007031</v>
      </c>
    </row>
    <row r="7032" customFormat="false" ht="15" hidden="false" customHeight="false" outlineLevel="0" collapsed="false">
      <c r="A7032" s="0" t="n">
        <v>18472609</v>
      </c>
      <c r="B7032" s="0" t="s">
        <v>15405</v>
      </c>
      <c r="C7032" s="0" t="n">
        <v>1</v>
      </c>
      <c r="D7032" s="0" t="s">
        <v>6924</v>
      </c>
      <c r="E7032" s="0" t="s">
        <v>15406</v>
      </c>
      <c r="F7032" s="0" t="s">
        <v>15282</v>
      </c>
      <c r="G7032" s="0" t="s">
        <v>15283</v>
      </c>
      <c r="H7032" s="0" t="s">
        <v>3067</v>
      </c>
      <c r="I7032" s="0" t="s">
        <v>2123</v>
      </c>
      <c r="J7032" s="0" t="s">
        <v>47</v>
      </c>
      <c r="K7032" s="0" t="s">
        <v>47</v>
      </c>
      <c r="L7032" s="0" t="s">
        <v>47</v>
      </c>
      <c r="M7032" s="0" t="s">
        <v>47</v>
      </c>
      <c r="N7032" s="0" t="n">
        <v>1</v>
      </c>
      <c r="O7032" s="0" t="n">
        <v>3</v>
      </c>
      <c r="P7032" s="0" t="n">
        <v>300</v>
      </c>
      <c r="Q7032" s="0" t="n">
        <v>1</v>
      </c>
      <c r="R7032" s="0" t="str">
        <f aca="false">INDEX(Lookup!$B$4:$B$18,MATCH(C7032,Lookup!$A$4:$A$18,0))</f>
        <v>India</v>
      </c>
      <c r="S7032" s="20" t="n">
        <f aca="false">INDEX(Lookup!$D$4:$D$18,MATCH(C7032,Lookup!$A$4:$A$18,0))</f>
        <v>0.012</v>
      </c>
      <c r="T7032" s="21" t="n">
        <f aca="false">ROUND(P7032*S7032,2)</f>
        <v>3.6</v>
      </c>
      <c r="U7032" s="21" t="n">
        <f aca="false">IF(T7032&lt;=10,1,IF(T7032&lt;=20,2,IF(T7032&lt;=30,3,IF(T7032&lt;=40,4,IF(T7032&lt;=50,5,IF(T7032&lt;=100,6,IF(T7032&lt;=250,7,8)))))))</f>
        <v>1</v>
      </c>
      <c r="V7032" s="21" t="n">
        <f aca="false">IF(AND(OR(Dashboard!$T$3="All",R7032=Dashboard!$T$3),OR(Dashboard!$T$4="All",D7032=Dashboard!$T$4)),1,0)</f>
        <v>1</v>
      </c>
      <c r="W7032" s="21" t="n">
        <f aca="false">IF(V7032=1,T7032+ROW()/10000000,0)</f>
        <v>3.6007032</v>
      </c>
    </row>
    <row r="7033" customFormat="false" ht="15" hidden="false" customHeight="false" outlineLevel="0" collapsed="false">
      <c r="A7033" s="0" t="n">
        <v>300183</v>
      </c>
      <c r="B7033" s="0" t="s">
        <v>3970</v>
      </c>
      <c r="C7033" s="0" t="n">
        <v>1</v>
      </c>
      <c r="D7033" s="0" t="s">
        <v>6924</v>
      </c>
      <c r="E7033" s="0" t="s">
        <v>15407</v>
      </c>
      <c r="F7033" s="0" t="s">
        <v>15282</v>
      </c>
      <c r="G7033" s="0" t="s">
        <v>15283</v>
      </c>
      <c r="H7033" s="0" t="s">
        <v>120</v>
      </c>
      <c r="I7033" s="0" t="s">
        <v>2123</v>
      </c>
      <c r="J7033" s="0" t="s">
        <v>47</v>
      </c>
      <c r="K7033" s="0" t="s">
        <v>46</v>
      </c>
      <c r="L7033" s="0" t="s">
        <v>47</v>
      </c>
      <c r="M7033" s="0" t="s">
        <v>47</v>
      </c>
      <c r="N7033" s="0" t="n">
        <v>2</v>
      </c>
      <c r="O7033" s="0" t="n">
        <v>114</v>
      </c>
      <c r="P7033" s="0" t="n">
        <v>800</v>
      </c>
      <c r="Q7033" s="0" t="n">
        <v>2.3</v>
      </c>
      <c r="R7033" s="0" t="str">
        <f aca="false">INDEX(Lookup!$B$4:$B$18,MATCH(C7033,Lookup!$A$4:$A$18,0))</f>
        <v>India</v>
      </c>
      <c r="S7033" s="20" t="n">
        <f aca="false">INDEX(Lookup!$D$4:$D$18,MATCH(C7033,Lookup!$A$4:$A$18,0))</f>
        <v>0.012</v>
      </c>
      <c r="T7033" s="21" t="n">
        <f aca="false">ROUND(P7033*S7033,2)</f>
        <v>9.6</v>
      </c>
      <c r="U7033" s="21" t="n">
        <f aca="false">IF(T7033&lt;=10,1,IF(T7033&lt;=20,2,IF(T7033&lt;=30,3,IF(T7033&lt;=40,4,IF(T7033&lt;=50,5,IF(T7033&lt;=100,6,IF(T7033&lt;=250,7,8)))))))</f>
        <v>1</v>
      </c>
      <c r="V7033" s="21" t="n">
        <f aca="false">IF(AND(OR(Dashboard!$T$3="All",R7033=Dashboard!$T$3),OR(Dashboard!$T$4="All",D7033=Dashboard!$T$4)),1,0)</f>
        <v>1</v>
      </c>
      <c r="W7033" s="21" t="n">
        <f aca="false">IF(V7033=1,T7033+ROW()/10000000,0)</f>
        <v>9.6007033</v>
      </c>
    </row>
    <row r="7034" customFormat="false" ht="15" hidden="false" customHeight="false" outlineLevel="0" collapsed="false">
      <c r="A7034" s="0" t="n">
        <v>18216918</v>
      </c>
      <c r="B7034" s="0" t="s">
        <v>8912</v>
      </c>
      <c r="C7034" s="0" t="n">
        <v>1</v>
      </c>
      <c r="D7034" s="0" t="s">
        <v>6924</v>
      </c>
      <c r="E7034" s="0" t="s">
        <v>15408</v>
      </c>
      <c r="F7034" s="0" t="s">
        <v>15282</v>
      </c>
      <c r="G7034" s="0" t="s">
        <v>15283</v>
      </c>
      <c r="H7034" s="0" t="s">
        <v>3129</v>
      </c>
      <c r="I7034" s="0" t="s">
        <v>2123</v>
      </c>
      <c r="J7034" s="0" t="s">
        <v>47</v>
      </c>
      <c r="K7034" s="0" t="s">
        <v>46</v>
      </c>
      <c r="L7034" s="0" t="s">
        <v>47</v>
      </c>
      <c r="M7034" s="0" t="s">
        <v>47</v>
      </c>
      <c r="N7034" s="0" t="n">
        <v>1</v>
      </c>
      <c r="O7034" s="0" t="n">
        <v>41</v>
      </c>
      <c r="P7034" s="0" t="n">
        <v>350</v>
      </c>
      <c r="Q7034" s="0" t="n">
        <v>2.2</v>
      </c>
      <c r="R7034" s="0" t="str">
        <f aca="false">INDEX(Lookup!$B$4:$B$18,MATCH(C7034,Lookup!$A$4:$A$18,0))</f>
        <v>India</v>
      </c>
      <c r="S7034" s="20" t="n">
        <f aca="false">INDEX(Lookup!$D$4:$D$18,MATCH(C7034,Lookup!$A$4:$A$18,0))</f>
        <v>0.012</v>
      </c>
      <c r="T7034" s="21" t="n">
        <f aca="false">ROUND(P7034*S7034,2)</f>
        <v>4.2</v>
      </c>
      <c r="U7034" s="21" t="n">
        <f aca="false">IF(T7034&lt;=10,1,IF(T7034&lt;=20,2,IF(T7034&lt;=30,3,IF(T7034&lt;=40,4,IF(T7034&lt;=50,5,IF(T7034&lt;=100,6,IF(T7034&lt;=250,7,8)))))))</f>
        <v>1</v>
      </c>
      <c r="V7034" s="21" t="n">
        <f aca="false">IF(AND(OR(Dashboard!$T$3="All",R7034=Dashboard!$T$3),OR(Dashboard!$T$4="All",D7034=Dashboard!$T$4)),1,0)</f>
        <v>1</v>
      </c>
      <c r="W7034" s="21" t="n">
        <f aca="false">IF(V7034=1,T7034+ROW()/10000000,0)</f>
        <v>4.2007034</v>
      </c>
    </row>
    <row r="7035" customFormat="false" ht="15" hidden="false" customHeight="false" outlineLevel="0" collapsed="false">
      <c r="A7035" s="0" t="n">
        <v>306503</v>
      </c>
      <c r="B7035" s="0" t="s">
        <v>9492</v>
      </c>
      <c r="C7035" s="0" t="n">
        <v>1</v>
      </c>
      <c r="D7035" s="0" t="s">
        <v>6924</v>
      </c>
      <c r="E7035" s="0" t="s">
        <v>15409</v>
      </c>
      <c r="F7035" s="0" t="s">
        <v>15282</v>
      </c>
      <c r="G7035" s="0" t="s">
        <v>15283</v>
      </c>
      <c r="H7035" s="0" t="s">
        <v>9494</v>
      </c>
      <c r="I7035" s="0" t="s">
        <v>2123</v>
      </c>
      <c r="J7035" s="0" t="s">
        <v>47</v>
      </c>
      <c r="K7035" s="0" t="s">
        <v>47</v>
      </c>
      <c r="L7035" s="0" t="s">
        <v>47</v>
      </c>
      <c r="M7035" s="0" t="s">
        <v>47</v>
      </c>
      <c r="N7035" s="0" t="n">
        <v>2</v>
      </c>
      <c r="O7035" s="0" t="n">
        <v>3311</v>
      </c>
      <c r="P7035" s="0" t="n">
        <v>600</v>
      </c>
      <c r="Q7035" s="0" t="n">
        <v>4.2</v>
      </c>
      <c r="R7035" s="0" t="str">
        <f aca="false">INDEX(Lookup!$B$4:$B$18,MATCH(C7035,Lookup!$A$4:$A$18,0))</f>
        <v>India</v>
      </c>
      <c r="S7035" s="20" t="n">
        <f aca="false">INDEX(Lookup!$D$4:$D$18,MATCH(C7035,Lookup!$A$4:$A$18,0))</f>
        <v>0.012</v>
      </c>
      <c r="T7035" s="21" t="n">
        <f aca="false">ROUND(P7035*S7035,2)</f>
        <v>7.2</v>
      </c>
      <c r="U7035" s="21" t="n">
        <f aca="false">IF(T7035&lt;=10,1,IF(T7035&lt;=20,2,IF(T7035&lt;=30,3,IF(T7035&lt;=40,4,IF(T7035&lt;=50,5,IF(T7035&lt;=100,6,IF(T7035&lt;=250,7,8)))))))</f>
        <v>1</v>
      </c>
      <c r="V7035" s="21" t="n">
        <f aca="false">IF(AND(OR(Dashboard!$T$3="All",R7035=Dashboard!$T$3),OR(Dashboard!$T$4="All",D7035=Dashboard!$T$4)),1,0)</f>
        <v>1</v>
      </c>
      <c r="W7035" s="21" t="n">
        <f aca="false">IF(V7035=1,T7035+ROW()/10000000,0)</f>
        <v>7.2007035</v>
      </c>
    </row>
    <row r="7036" customFormat="false" ht="15" hidden="false" customHeight="false" outlineLevel="0" collapsed="false">
      <c r="A7036" s="0" t="n">
        <v>18291230</v>
      </c>
      <c r="B7036" s="0" t="s">
        <v>15410</v>
      </c>
      <c r="C7036" s="0" t="n">
        <v>1</v>
      </c>
      <c r="D7036" s="0" t="s">
        <v>6924</v>
      </c>
      <c r="E7036" s="0" t="s">
        <v>15411</v>
      </c>
      <c r="F7036" s="0" t="s">
        <v>15282</v>
      </c>
      <c r="G7036" s="0" t="s">
        <v>15283</v>
      </c>
      <c r="H7036" s="0" t="s">
        <v>13962</v>
      </c>
      <c r="I7036" s="0" t="s">
        <v>2123</v>
      </c>
      <c r="J7036" s="0" t="s">
        <v>47</v>
      </c>
      <c r="K7036" s="0" t="s">
        <v>46</v>
      </c>
      <c r="L7036" s="0" t="s">
        <v>47</v>
      </c>
      <c r="M7036" s="0" t="s">
        <v>47</v>
      </c>
      <c r="N7036" s="0" t="n">
        <v>1</v>
      </c>
      <c r="O7036" s="0" t="n">
        <v>295</v>
      </c>
      <c r="P7036" s="0" t="n">
        <v>400</v>
      </c>
      <c r="Q7036" s="0" t="n">
        <v>4.1</v>
      </c>
      <c r="R7036" s="0" t="str">
        <f aca="false">INDEX(Lookup!$B$4:$B$18,MATCH(C7036,Lookup!$A$4:$A$18,0))</f>
        <v>India</v>
      </c>
      <c r="S7036" s="20" t="n">
        <f aca="false">INDEX(Lookup!$D$4:$D$18,MATCH(C7036,Lookup!$A$4:$A$18,0))</f>
        <v>0.012</v>
      </c>
      <c r="T7036" s="21" t="n">
        <f aca="false">ROUND(P7036*S7036,2)</f>
        <v>4.8</v>
      </c>
      <c r="U7036" s="21" t="n">
        <f aca="false">IF(T7036&lt;=10,1,IF(T7036&lt;=20,2,IF(T7036&lt;=30,3,IF(T7036&lt;=40,4,IF(T7036&lt;=50,5,IF(T7036&lt;=100,6,IF(T7036&lt;=250,7,8)))))))</f>
        <v>1</v>
      </c>
      <c r="V7036" s="21" t="n">
        <f aca="false">IF(AND(OR(Dashboard!$T$3="All",R7036=Dashboard!$T$3),OR(Dashboard!$T$4="All",D7036=Dashboard!$T$4)),1,0)</f>
        <v>1</v>
      </c>
      <c r="W7036" s="21" t="n">
        <f aca="false">IF(V7036=1,T7036+ROW()/10000000,0)</f>
        <v>4.8007036</v>
      </c>
    </row>
    <row r="7037" customFormat="false" ht="15" hidden="false" customHeight="false" outlineLevel="0" collapsed="false">
      <c r="A7037" s="0" t="n">
        <v>18418239</v>
      </c>
      <c r="B7037" s="0" t="s">
        <v>2726</v>
      </c>
      <c r="C7037" s="0" t="n">
        <v>1</v>
      </c>
      <c r="D7037" s="0" t="s">
        <v>6924</v>
      </c>
      <c r="E7037" s="0" t="s">
        <v>15412</v>
      </c>
      <c r="F7037" s="0" t="s">
        <v>15282</v>
      </c>
      <c r="G7037" s="0" t="s">
        <v>15283</v>
      </c>
      <c r="H7037" s="0" t="s">
        <v>1358</v>
      </c>
      <c r="I7037" s="0" t="s">
        <v>2123</v>
      </c>
      <c r="J7037" s="0" t="s">
        <v>47</v>
      </c>
      <c r="K7037" s="0" t="s">
        <v>46</v>
      </c>
      <c r="L7037" s="0" t="s">
        <v>47</v>
      </c>
      <c r="M7037" s="0" t="s">
        <v>47</v>
      </c>
      <c r="N7037" s="0" t="n">
        <v>1</v>
      </c>
      <c r="O7037" s="0" t="n">
        <v>178</v>
      </c>
      <c r="P7037" s="0" t="n">
        <v>450</v>
      </c>
      <c r="Q7037" s="0" t="n">
        <v>4.4</v>
      </c>
      <c r="R7037" s="0" t="str">
        <f aca="false">INDEX(Lookup!$B$4:$B$18,MATCH(C7037,Lookup!$A$4:$A$18,0))</f>
        <v>India</v>
      </c>
      <c r="S7037" s="20" t="n">
        <f aca="false">INDEX(Lookup!$D$4:$D$18,MATCH(C7037,Lookup!$A$4:$A$18,0))</f>
        <v>0.012</v>
      </c>
      <c r="T7037" s="21" t="n">
        <f aca="false">ROUND(P7037*S7037,2)</f>
        <v>5.4</v>
      </c>
      <c r="U7037" s="21" t="n">
        <f aca="false">IF(T7037&lt;=10,1,IF(T7037&lt;=20,2,IF(T7037&lt;=30,3,IF(T7037&lt;=40,4,IF(T7037&lt;=50,5,IF(T7037&lt;=100,6,IF(T7037&lt;=250,7,8)))))))</f>
        <v>1</v>
      </c>
      <c r="V7037" s="21" t="n">
        <f aca="false">IF(AND(OR(Dashboard!$T$3="All",R7037=Dashboard!$T$3),OR(Dashboard!$T$4="All",D7037=Dashboard!$T$4)),1,0)</f>
        <v>1</v>
      </c>
      <c r="W7037" s="21" t="n">
        <f aca="false">IF(V7037=1,T7037+ROW()/10000000,0)</f>
        <v>5.4007037</v>
      </c>
    </row>
    <row r="7038" customFormat="false" ht="15" hidden="false" customHeight="false" outlineLevel="0" collapsed="false">
      <c r="A7038" s="0" t="n">
        <v>18391458</v>
      </c>
      <c r="B7038" s="0" t="s">
        <v>15413</v>
      </c>
      <c r="C7038" s="0" t="n">
        <v>1</v>
      </c>
      <c r="D7038" s="0" t="s">
        <v>6924</v>
      </c>
      <c r="E7038" s="0" t="s">
        <v>15414</v>
      </c>
      <c r="F7038" s="0" t="s">
        <v>15282</v>
      </c>
      <c r="G7038" s="0" t="s">
        <v>15283</v>
      </c>
      <c r="H7038" s="0" t="s">
        <v>6193</v>
      </c>
      <c r="I7038" s="0" t="s">
        <v>2123</v>
      </c>
      <c r="J7038" s="0" t="s">
        <v>47</v>
      </c>
      <c r="K7038" s="0" t="s">
        <v>47</v>
      </c>
      <c r="L7038" s="0" t="s">
        <v>47</v>
      </c>
      <c r="M7038" s="0" t="s">
        <v>47</v>
      </c>
      <c r="N7038" s="0" t="n">
        <v>2</v>
      </c>
      <c r="O7038" s="0" t="n">
        <v>49</v>
      </c>
      <c r="P7038" s="0" t="n">
        <v>600</v>
      </c>
      <c r="Q7038" s="0" t="n">
        <v>4</v>
      </c>
      <c r="R7038" s="0" t="str">
        <f aca="false">INDEX(Lookup!$B$4:$B$18,MATCH(C7038,Lookup!$A$4:$A$18,0))</f>
        <v>India</v>
      </c>
      <c r="S7038" s="20" t="n">
        <f aca="false">INDEX(Lookup!$D$4:$D$18,MATCH(C7038,Lookup!$A$4:$A$18,0))</f>
        <v>0.012</v>
      </c>
      <c r="T7038" s="21" t="n">
        <f aca="false">ROUND(P7038*S7038,2)</f>
        <v>7.2</v>
      </c>
      <c r="U7038" s="21" t="n">
        <f aca="false">IF(T7038&lt;=10,1,IF(T7038&lt;=20,2,IF(T7038&lt;=30,3,IF(T7038&lt;=40,4,IF(T7038&lt;=50,5,IF(T7038&lt;=100,6,IF(T7038&lt;=250,7,8)))))))</f>
        <v>1</v>
      </c>
      <c r="V7038" s="21" t="n">
        <f aca="false">IF(AND(OR(Dashboard!$T$3="All",R7038=Dashboard!$T$3),OR(Dashboard!$T$4="All",D7038=Dashboard!$T$4)),1,0)</f>
        <v>1</v>
      </c>
      <c r="W7038" s="21" t="n">
        <f aca="false">IF(V7038=1,T7038+ROW()/10000000,0)</f>
        <v>7.2007038</v>
      </c>
    </row>
    <row r="7039" customFormat="false" ht="15" hidden="false" customHeight="false" outlineLevel="0" collapsed="false">
      <c r="A7039" s="0" t="n">
        <v>18418358</v>
      </c>
      <c r="B7039" s="0" t="s">
        <v>15415</v>
      </c>
      <c r="C7039" s="0" t="n">
        <v>1</v>
      </c>
      <c r="D7039" s="0" t="s">
        <v>6924</v>
      </c>
      <c r="E7039" s="0" t="s">
        <v>15416</v>
      </c>
      <c r="F7039" s="0" t="s">
        <v>15282</v>
      </c>
      <c r="G7039" s="0" t="s">
        <v>15283</v>
      </c>
      <c r="H7039" s="0" t="s">
        <v>15417</v>
      </c>
      <c r="I7039" s="0" t="s">
        <v>2123</v>
      </c>
      <c r="J7039" s="0" t="s">
        <v>47</v>
      </c>
      <c r="K7039" s="0" t="s">
        <v>47</v>
      </c>
      <c r="L7039" s="0" t="s">
        <v>47</v>
      </c>
      <c r="M7039" s="0" t="s">
        <v>47</v>
      </c>
      <c r="N7039" s="0" t="n">
        <v>2</v>
      </c>
      <c r="O7039" s="0" t="n">
        <v>37</v>
      </c>
      <c r="P7039" s="0" t="n">
        <v>800</v>
      </c>
      <c r="Q7039" s="0" t="n">
        <v>4.1</v>
      </c>
      <c r="R7039" s="0" t="str">
        <f aca="false">INDEX(Lookup!$B$4:$B$18,MATCH(C7039,Lookup!$A$4:$A$18,0))</f>
        <v>India</v>
      </c>
      <c r="S7039" s="20" t="n">
        <f aca="false">INDEX(Lookup!$D$4:$D$18,MATCH(C7039,Lookup!$A$4:$A$18,0))</f>
        <v>0.012</v>
      </c>
      <c r="T7039" s="21" t="n">
        <f aca="false">ROUND(P7039*S7039,2)</f>
        <v>9.6</v>
      </c>
      <c r="U7039" s="21" t="n">
        <f aca="false">IF(T7039&lt;=10,1,IF(T7039&lt;=20,2,IF(T7039&lt;=30,3,IF(T7039&lt;=40,4,IF(T7039&lt;=50,5,IF(T7039&lt;=100,6,IF(T7039&lt;=250,7,8)))))))</f>
        <v>1</v>
      </c>
      <c r="V7039" s="21" t="n">
        <f aca="false">IF(AND(OR(Dashboard!$T$3="All",R7039=Dashboard!$T$3),OR(Dashboard!$T$4="All",D7039=Dashboard!$T$4)),1,0)</f>
        <v>1</v>
      </c>
      <c r="W7039" s="21" t="n">
        <f aca="false">IF(V7039=1,T7039+ROW()/10000000,0)</f>
        <v>9.6007039</v>
      </c>
    </row>
    <row r="7040" customFormat="false" ht="15" hidden="false" customHeight="false" outlineLevel="0" collapsed="false">
      <c r="A7040" s="0" t="n">
        <v>18433610</v>
      </c>
      <c r="B7040" s="0" t="s">
        <v>15418</v>
      </c>
      <c r="C7040" s="0" t="n">
        <v>1</v>
      </c>
      <c r="D7040" s="0" t="s">
        <v>6924</v>
      </c>
      <c r="E7040" s="0" t="s">
        <v>15419</v>
      </c>
      <c r="F7040" s="0" t="s">
        <v>15282</v>
      </c>
      <c r="G7040" s="0" t="s">
        <v>15283</v>
      </c>
      <c r="H7040" s="0" t="s">
        <v>6373</v>
      </c>
      <c r="I7040" s="0" t="s">
        <v>2123</v>
      </c>
      <c r="J7040" s="0" t="s">
        <v>47</v>
      </c>
      <c r="K7040" s="0" t="s">
        <v>47</v>
      </c>
      <c r="L7040" s="0" t="s">
        <v>47</v>
      </c>
      <c r="M7040" s="0" t="s">
        <v>47</v>
      </c>
      <c r="N7040" s="0" t="n">
        <v>2</v>
      </c>
      <c r="O7040" s="0" t="n">
        <v>48</v>
      </c>
      <c r="P7040" s="0" t="n">
        <v>600</v>
      </c>
      <c r="Q7040" s="0" t="n">
        <v>4</v>
      </c>
      <c r="R7040" s="0" t="str">
        <f aca="false">INDEX(Lookup!$B$4:$B$18,MATCH(C7040,Lookup!$A$4:$A$18,0))</f>
        <v>India</v>
      </c>
      <c r="S7040" s="20" t="n">
        <f aca="false">INDEX(Lookup!$D$4:$D$18,MATCH(C7040,Lookup!$A$4:$A$18,0))</f>
        <v>0.012</v>
      </c>
      <c r="T7040" s="21" t="n">
        <f aca="false">ROUND(P7040*S7040,2)</f>
        <v>7.2</v>
      </c>
      <c r="U7040" s="21" t="n">
        <f aca="false">IF(T7040&lt;=10,1,IF(T7040&lt;=20,2,IF(T7040&lt;=30,3,IF(T7040&lt;=40,4,IF(T7040&lt;=50,5,IF(T7040&lt;=100,6,IF(T7040&lt;=250,7,8)))))))</f>
        <v>1</v>
      </c>
      <c r="V7040" s="21" t="n">
        <f aca="false">IF(AND(OR(Dashboard!$T$3="All",R7040=Dashboard!$T$3),OR(Dashboard!$T$4="All",D7040=Dashboard!$T$4)),1,0)</f>
        <v>1</v>
      </c>
      <c r="W7040" s="21" t="n">
        <f aca="false">IF(V7040=1,T7040+ROW()/10000000,0)</f>
        <v>7.200704</v>
      </c>
    </row>
    <row r="7041" customFormat="false" ht="15" hidden="false" customHeight="false" outlineLevel="0" collapsed="false">
      <c r="A7041" s="0" t="n">
        <v>18391320</v>
      </c>
      <c r="B7041" s="0" t="s">
        <v>15420</v>
      </c>
      <c r="C7041" s="0" t="n">
        <v>1</v>
      </c>
      <c r="D7041" s="0" t="s">
        <v>6924</v>
      </c>
      <c r="E7041" s="0" t="s">
        <v>15421</v>
      </c>
      <c r="F7041" s="0" t="s">
        <v>15282</v>
      </c>
      <c r="G7041" s="0" t="s">
        <v>15283</v>
      </c>
      <c r="H7041" s="0" t="s">
        <v>2228</v>
      </c>
      <c r="I7041" s="0" t="s">
        <v>2123</v>
      </c>
      <c r="J7041" s="0" t="s">
        <v>47</v>
      </c>
      <c r="K7041" s="0" t="s">
        <v>47</v>
      </c>
      <c r="L7041" s="0" t="s">
        <v>47</v>
      </c>
      <c r="M7041" s="0" t="s">
        <v>47</v>
      </c>
      <c r="N7041" s="0" t="n">
        <v>1</v>
      </c>
      <c r="O7041" s="0" t="n">
        <v>44</v>
      </c>
      <c r="P7041" s="0" t="n">
        <v>250</v>
      </c>
      <c r="Q7041" s="0" t="n">
        <v>4</v>
      </c>
      <c r="R7041" s="0" t="str">
        <f aca="false">INDEX(Lookup!$B$4:$B$18,MATCH(C7041,Lookup!$A$4:$A$18,0))</f>
        <v>India</v>
      </c>
      <c r="S7041" s="20" t="n">
        <f aca="false">INDEX(Lookup!$D$4:$D$18,MATCH(C7041,Lookup!$A$4:$A$18,0))</f>
        <v>0.012</v>
      </c>
      <c r="T7041" s="21" t="n">
        <f aca="false">ROUND(P7041*S7041,2)</f>
        <v>3</v>
      </c>
      <c r="U7041" s="21" t="n">
        <f aca="false">IF(T7041&lt;=10,1,IF(T7041&lt;=20,2,IF(T7041&lt;=30,3,IF(T7041&lt;=40,4,IF(T7041&lt;=50,5,IF(T7041&lt;=100,6,IF(T7041&lt;=250,7,8)))))))</f>
        <v>1</v>
      </c>
      <c r="V7041" s="21" t="n">
        <f aca="false">IF(AND(OR(Dashboard!$T$3="All",R7041=Dashboard!$T$3),OR(Dashboard!$T$4="All",D7041=Dashboard!$T$4)),1,0)</f>
        <v>1</v>
      </c>
      <c r="W7041" s="21" t="n">
        <f aca="false">IF(V7041=1,T7041+ROW()/10000000,0)</f>
        <v>3.0007041</v>
      </c>
    </row>
    <row r="7042" customFormat="false" ht="15" hidden="false" customHeight="false" outlineLevel="0" collapsed="false">
      <c r="A7042" s="0" t="n">
        <v>18222586</v>
      </c>
      <c r="B7042" s="0" t="s">
        <v>15422</v>
      </c>
      <c r="C7042" s="0" t="n">
        <v>1</v>
      </c>
      <c r="D7042" s="0" t="s">
        <v>6924</v>
      </c>
      <c r="E7042" s="0" t="s">
        <v>15423</v>
      </c>
      <c r="F7042" s="0" t="s">
        <v>15282</v>
      </c>
      <c r="G7042" s="0" t="s">
        <v>15283</v>
      </c>
      <c r="H7042" s="0" t="s">
        <v>3135</v>
      </c>
      <c r="I7042" s="0" t="s">
        <v>2123</v>
      </c>
      <c r="J7042" s="0" t="s">
        <v>47</v>
      </c>
      <c r="K7042" s="0" t="s">
        <v>46</v>
      </c>
      <c r="L7042" s="0" t="s">
        <v>47</v>
      </c>
      <c r="M7042" s="0" t="s">
        <v>47</v>
      </c>
      <c r="N7042" s="0" t="n">
        <v>2</v>
      </c>
      <c r="O7042" s="0" t="n">
        <v>355</v>
      </c>
      <c r="P7042" s="0" t="n">
        <v>650</v>
      </c>
      <c r="Q7042" s="0" t="n">
        <v>4</v>
      </c>
      <c r="R7042" s="0" t="str">
        <f aca="false">INDEX(Lookup!$B$4:$B$18,MATCH(C7042,Lookup!$A$4:$A$18,0))</f>
        <v>India</v>
      </c>
      <c r="S7042" s="20" t="n">
        <f aca="false">INDEX(Lookup!$D$4:$D$18,MATCH(C7042,Lookup!$A$4:$A$18,0))</f>
        <v>0.012</v>
      </c>
      <c r="T7042" s="21" t="n">
        <f aca="false">ROUND(P7042*S7042,2)</f>
        <v>7.8</v>
      </c>
      <c r="U7042" s="21" t="n">
        <f aca="false">IF(T7042&lt;=10,1,IF(T7042&lt;=20,2,IF(T7042&lt;=30,3,IF(T7042&lt;=40,4,IF(T7042&lt;=50,5,IF(T7042&lt;=100,6,IF(T7042&lt;=250,7,8)))))))</f>
        <v>1</v>
      </c>
      <c r="V7042" s="21" t="n">
        <f aca="false">IF(AND(OR(Dashboard!$T$3="All",R7042=Dashboard!$T$3),OR(Dashboard!$T$4="All",D7042=Dashboard!$T$4)),1,0)</f>
        <v>1</v>
      </c>
      <c r="W7042" s="21" t="n">
        <f aca="false">IF(V7042=1,T7042+ROW()/10000000,0)</f>
        <v>7.8007042</v>
      </c>
    </row>
    <row r="7043" customFormat="false" ht="15" hidden="false" customHeight="false" outlineLevel="0" collapsed="false">
      <c r="A7043" s="0" t="n">
        <v>18303832</v>
      </c>
      <c r="B7043" s="0" t="s">
        <v>15424</v>
      </c>
      <c r="C7043" s="0" t="n">
        <v>1</v>
      </c>
      <c r="D7043" s="0" t="s">
        <v>6924</v>
      </c>
      <c r="E7043" s="0" t="s">
        <v>15425</v>
      </c>
      <c r="F7043" s="0" t="s">
        <v>15282</v>
      </c>
      <c r="G7043" s="0" t="s">
        <v>15283</v>
      </c>
      <c r="H7043" s="0" t="s">
        <v>15426</v>
      </c>
      <c r="I7043" s="0" t="s">
        <v>2123</v>
      </c>
      <c r="J7043" s="0" t="s">
        <v>47</v>
      </c>
      <c r="K7043" s="0" t="s">
        <v>46</v>
      </c>
      <c r="L7043" s="0" t="s">
        <v>47</v>
      </c>
      <c r="M7043" s="0" t="s">
        <v>47</v>
      </c>
      <c r="N7043" s="0" t="n">
        <v>2</v>
      </c>
      <c r="O7043" s="0" t="n">
        <v>349</v>
      </c>
      <c r="P7043" s="0" t="n">
        <v>600</v>
      </c>
      <c r="Q7043" s="0" t="n">
        <v>4.2</v>
      </c>
      <c r="R7043" s="0" t="str">
        <f aca="false">INDEX(Lookup!$B$4:$B$18,MATCH(C7043,Lookup!$A$4:$A$18,0))</f>
        <v>India</v>
      </c>
      <c r="S7043" s="20" t="n">
        <f aca="false">INDEX(Lookup!$D$4:$D$18,MATCH(C7043,Lookup!$A$4:$A$18,0))</f>
        <v>0.012</v>
      </c>
      <c r="T7043" s="21" t="n">
        <f aca="false">ROUND(P7043*S7043,2)</f>
        <v>7.2</v>
      </c>
      <c r="U7043" s="21" t="n">
        <f aca="false">IF(T7043&lt;=10,1,IF(T7043&lt;=20,2,IF(T7043&lt;=30,3,IF(T7043&lt;=40,4,IF(T7043&lt;=50,5,IF(T7043&lt;=100,6,IF(T7043&lt;=250,7,8)))))))</f>
        <v>1</v>
      </c>
      <c r="V7043" s="21" t="n">
        <f aca="false">IF(AND(OR(Dashboard!$T$3="All",R7043=Dashboard!$T$3),OR(Dashboard!$T$4="All",D7043=Dashboard!$T$4)),1,0)</f>
        <v>1</v>
      </c>
      <c r="W7043" s="21" t="n">
        <f aca="false">IF(V7043=1,T7043+ROW()/10000000,0)</f>
        <v>7.2007043</v>
      </c>
    </row>
    <row r="7044" customFormat="false" ht="15" hidden="false" customHeight="false" outlineLevel="0" collapsed="false">
      <c r="A7044" s="0" t="n">
        <v>18349916</v>
      </c>
      <c r="B7044" s="0" t="s">
        <v>15427</v>
      </c>
      <c r="C7044" s="0" t="n">
        <v>1</v>
      </c>
      <c r="D7044" s="0" t="s">
        <v>6924</v>
      </c>
      <c r="E7044" s="0" t="s">
        <v>15428</v>
      </c>
      <c r="F7044" s="0" t="s">
        <v>15282</v>
      </c>
      <c r="G7044" s="0" t="s">
        <v>15283</v>
      </c>
      <c r="H7044" s="0" t="s">
        <v>6373</v>
      </c>
      <c r="I7044" s="0" t="s">
        <v>2123</v>
      </c>
      <c r="J7044" s="0" t="s">
        <v>47</v>
      </c>
      <c r="K7044" s="0" t="s">
        <v>46</v>
      </c>
      <c r="L7044" s="0" t="s">
        <v>47</v>
      </c>
      <c r="M7044" s="0" t="s">
        <v>47</v>
      </c>
      <c r="N7044" s="0" t="n">
        <v>2</v>
      </c>
      <c r="O7044" s="0" t="n">
        <v>530</v>
      </c>
      <c r="P7044" s="0" t="n">
        <v>600</v>
      </c>
      <c r="Q7044" s="0" t="n">
        <v>4.2</v>
      </c>
      <c r="R7044" s="0" t="str">
        <f aca="false">INDEX(Lookup!$B$4:$B$18,MATCH(C7044,Lookup!$A$4:$A$18,0))</f>
        <v>India</v>
      </c>
      <c r="S7044" s="20" t="n">
        <f aca="false">INDEX(Lookup!$D$4:$D$18,MATCH(C7044,Lookup!$A$4:$A$18,0))</f>
        <v>0.012</v>
      </c>
      <c r="T7044" s="21" t="n">
        <f aca="false">ROUND(P7044*S7044,2)</f>
        <v>7.2</v>
      </c>
      <c r="U7044" s="21" t="n">
        <f aca="false">IF(T7044&lt;=10,1,IF(T7044&lt;=20,2,IF(T7044&lt;=30,3,IF(T7044&lt;=40,4,IF(T7044&lt;=50,5,IF(T7044&lt;=100,6,IF(T7044&lt;=250,7,8)))))))</f>
        <v>1</v>
      </c>
      <c r="V7044" s="21" t="n">
        <f aca="false">IF(AND(OR(Dashboard!$T$3="All",R7044=Dashboard!$T$3),OR(Dashboard!$T$4="All",D7044=Dashboard!$T$4)),1,0)</f>
        <v>1</v>
      </c>
      <c r="W7044" s="21" t="n">
        <f aca="false">IF(V7044=1,T7044+ROW()/10000000,0)</f>
        <v>7.2007044</v>
      </c>
    </row>
    <row r="7045" customFormat="false" ht="15" hidden="false" customHeight="false" outlineLevel="0" collapsed="false">
      <c r="A7045" s="0" t="n">
        <v>18358675</v>
      </c>
      <c r="B7045" s="0" t="s">
        <v>15429</v>
      </c>
      <c r="C7045" s="0" t="n">
        <v>1</v>
      </c>
      <c r="D7045" s="0" t="s">
        <v>6924</v>
      </c>
      <c r="E7045" s="0" t="s">
        <v>15430</v>
      </c>
      <c r="F7045" s="0" t="s">
        <v>15282</v>
      </c>
      <c r="G7045" s="0" t="s">
        <v>15283</v>
      </c>
      <c r="H7045" s="0" t="s">
        <v>15431</v>
      </c>
      <c r="I7045" s="0" t="s">
        <v>2123</v>
      </c>
      <c r="J7045" s="0" t="s">
        <v>47</v>
      </c>
      <c r="K7045" s="0" t="s">
        <v>46</v>
      </c>
      <c r="L7045" s="0" t="s">
        <v>47</v>
      </c>
      <c r="M7045" s="0" t="s">
        <v>47</v>
      </c>
      <c r="N7045" s="0" t="n">
        <v>2</v>
      </c>
      <c r="O7045" s="0" t="n">
        <v>107</v>
      </c>
      <c r="P7045" s="0" t="n">
        <v>700</v>
      </c>
      <c r="Q7045" s="0" t="n">
        <v>4</v>
      </c>
      <c r="R7045" s="0" t="str">
        <f aca="false">INDEX(Lookup!$B$4:$B$18,MATCH(C7045,Lookup!$A$4:$A$18,0))</f>
        <v>India</v>
      </c>
      <c r="S7045" s="20" t="n">
        <f aca="false">INDEX(Lookup!$D$4:$D$18,MATCH(C7045,Lookup!$A$4:$A$18,0))</f>
        <v>0.012</v>
      </c>
      <c r="T7045" s="21" t="n">
        <f aca="false">ROUND(P7045*S7045,2)</f>
        <v>8.4</v>
      </c>
      <c r="U7045" s="21" t="n">
        <f aca="false">IF(T7045&lt;=10,1,IF(T7045&lt;=20,2,IF(T7045&lt;=30,3,IF(T7045&lt;=40,4,IF(T7045&lt;=50,5,IF(T7045&lt;=100,6,IF(T7045&lt;=250,7,8)))))))</f>
        <v>1</v>
      </c>
      <c r="V7045" s="21" t="n">
        <f aca="false">IF(AND(OR(Dashboard!$T$3="All",R7045=Dashboard!$T$3),OR(Dashboard!$T$4="All",D7045=Dashboard!$T$4)),1,0)</f>
        <v>1</v>
      </c>
      <c r="W7045" s="21" t="n">
        <f aca="false">IF(V7045=1,T7045+ROW()/10000000,0)</f>
        <v>8.4007045</v>
      </c>
    </row>
    <row r="7046" customFormat="false" ht="15" hidden="false" customHeight="false" outlineLevel="0" collapsed="false">
      <c r="A7046" s="0" t="n">
        <v>312142</v>
      </c>
      <c r="B7046" s="0" t="s">
        <v>15432</v>
      </c>
      <c r="C7046" s="0" t="n">
        <v>1</v>
      </c>
      <c r="D7046" s="0" t="s">
        <v>6924</v>
      </c>
      <c r="E7046" s="0" t="s">
        <v>15433</v>
      </c>
      <c r="F7046" s="0" t="s">
        <v>15282</v>
      </c>
      <c r="G7046" s="0" t="s">
        <v>15283</v>
      </c>
      <c r="H7046" s="0" t="s">
        <v>15434</v>
      </c>
      <c r="I7046" s="0" t="s">
        <v>2123</v>
      </c>
      <c r="J7046" s="0" t="s">
        <v>47</v>
      </c>
      <c r="K7046" s="0" t="s">
        <v>46</v>
      </c>
      <c r="L7046" s="0" t="s">
        <v>47</v>
      </c>
      <c r="M7046" s="0" t="s">
        <v>47</v>
      </c>
      <c r="N7046" s="0" t="n">
        <v>2</v>
      </c>
      <c r="O7046" s="0" t="n">
        <v>295</v>
      </c>
      <c r="P7046" s="0" t="n">
        <v>650</v>
      </c>
      <c r="Q7046" s="0" t="n">
        <v>4.2</v>
      </c>
      <c r="R7046" s="0" t="str">
        <f aca="false">INDEX(Lookup!$B$4:$B$18,MATCH(C7046,Lookup!$A$4:$A$18,0))</f>
        <v>India</v>
      </c>
      <c r="S7046" s="20" t="n">
        <f aca="false">INDEX(Lookup!$D$4:$D$18,MATCH(C7046,Lookup!$A$4:$A$18,0))</f>
        <v>0.012</v>
      </c>
      <c r="T7046" s="21" t="n">
        <f aca="false">ROUND(P7046*S7046,2)</f>
        <v>7.8</v>
      </c>
      <c r="U7046" s="21" t="n">
        <f aca="false">IF(T7046&lt;=10,1,IF(T7046&lt;=20,2,IF(T7046&lt;=30,3,IF(T7046&lt;=40,4,IF(T7046&lt;=50,5,IF(T7046&lt;=100,6,IF(T7046&lt;=250,7,8)))))))</f>
        <v>1</v>
      </c>
      <c r="V7046" s="21" t="n">
        <f aca="false">IF(AND(OR(Dashboard!$T$3="All",R7046=Dashboard!$T$3),OR(Dashboard!$T$4="All",D7046=Dashboard!$T$4)),1,0)</f>
        <v>1</v>
      </c>
      <c r="W7046" s="21" t="n">
        <f aca="false">IF(V7046=1,T7046+ROW()/10000000,0)</f>
        <v>7.8007046</v>
      </c>
    </row>
    <row r="7047" customFormat="false" ht="15" hidden="false" customHeight="false" outlineLevel="0" collapsed="false">
      <c r="A7047" s="0" t="n">
        <v>307571</v>
      </c>
      <c r="B7047" s="0" t="s">
        <v>8485</v>
      </c>
      <c r="C7047" s="0" t="n">
        <v>1</v>
      </c>
      <c r="D7047" s="0" t="s">
        <v>6924</v>
      </c>
      <c r="E7047" s="0" t="s">
        <v>15435</v>
      </c>
      <c r="F7047" s="0" t="s">
        <v>15282</v>
      </c>
      <c r="G7047" s="0" t="s">
        <v>15283</v>
      </c>
      <c r="H7047" s="0" t="s">
        <v>8487</v>
      </c>
      <c r="I7047" s="0" t="s">
        <v>2123</v>
      </c>
      <c r="J7047" s="0" t="s">
        <v>46</v>
      </c>
      <c r="K7047" s="0" t="s">
        <v>46</v>
      </c>
      <c r="L7047" s="0" t="s">
        <v>47</v>
      </c>
      <c r="M7047" s="0" t="s">
        <v>47</v>
      </c>
      <c r="N7047" s="0" t="n">
        <v>2</v>
      </c>
      <c r="O7047" s="0" t="n">
        <v>1479</v>
      </c>
      <c r="P7047" s="0" t="n">
        <v>850</v>
      </c>
      <c r="Q7047" s="0" t="n">
        <v>4.1</v>
      </c>
      <c r="R7047" s="0" t="str">
        <f aca="false">INDEX(Lookup!$B$4:$B$18,MATCH(C7047,Lookup!$A$4:$A$18,0))</f>
        <v>India</v>
      </c>
      <c r="S7047" s="20" t="n">
        <f aca="false">INDEX(Lookup!$D$4:$D$18,MATCH(C7047,Lookup!$A$4:$A$18,0))</f>
        <v>0.012</v>
      </c>
      <c r="T7047" s="21" t="n">
        <f aca="false">ROUND(P7047*S7047,2)</f>
        <v>10.2</v>
      </c>
      <c r="U7047" s="21" t="n">
        <f aca="false">IF(T7047&lt;=10,1,IF(T7047&lt;=20,2,IF(T7047&lt;=30,3,IF(T7047&lt;=40,4,IF(T7047&lt;=50,5,IF(T7047&lt;=100,6,IF(T7047&lt;=250,7,8)))))))</f>
        <v>2</v>
      </c>
      <c r="V7047" s="21" t="n">
        <f aca="false">IF(AND(OR(Dashboard!$T$3="All",R7047=Dashboard!$T$3),OR(Dashboard!$T$4="All",D7047=Dashboard!$T$4)),1,0)</f>
        <v>1</v>
      </c>
      <c r="W7047" s="21" t="n">
        <f aca="false">IF(V7047=1,T7047+ROW()/10000000,0)</f>
        <v>10.2007047</v>
      </c>
    </row>
    <row r="7048" customFormat="false" ht="15" hidden="false" customHeight="false" outlineLevel="0" collapsed="false">
      <c r="A7048" s="0" t="n">
        <v>311340</v>
      </c>
      <c r="B7048" s="0" t="s">
        <v>15436</v>
      </c>
      <c r="C7048" s="0" t="n">
        <v>1</v>
      </c>
      <c r="D7048" s="0" t="s">
        <v>6924</v>
      </c>
      <c r="E7048" s="0" t="s">
        <v>15437</v>
      </c>
      <c r="F7048" s="0" t="s">
        <v>15282</v>
      </c>
      <c r="G7048" s="0" t="s">
        <v>15283</v>
      </c>
      <c r="H7048" s="0" t="s">
        <v>15438</v>
      </c>
      <c r="I7048" s="0" t="s">
        <v>2123</v>
      </c>
      <c r="J7048" s="0" t="s">
        <v>47</v>
      </c>
      <c r="K7048" s="0" t="s">
        <v>47</v>
      </c>
      <c r="L7048" s="0" t="s">
        <v>47</v>
      </c>
      <c r="M7048" s="0" t="s">
        <v>47</v>
      </c>
      <c r="N7048" s="0" t="n">
        <v>2</v>
      </c>
      <c r="O7048" s="0" t="n">
        <v>658</v>
      </c>
      <c r="P7048" s="0" t="n">
        <v>500</v>
      </c>
      <c r="Q7048" s="0" t="n">
        <v>4.1</v>
      </c>
      <c r="R7048" s="0" t="str">
        <f aca="false">INDEX(Lookup!$B$4:$B$18,MATCH(C7048,Lookup!$A$4:$A$18,0))</f>
        <v>India</v>
      </c>
      <c r="S7048" s="20" t="n">
        <f aca="false">INDEX(Lookup!$D$4:$D$18,MATCH(C7048,Lookup!$A$4:$A$18,0))</f>
        <v>0.012</v>
      </c>
      <c r="T7048" s="21" t="n">
        <f aca="false">ROUND(P7048*S7048,2)</f>
        <v>6</v>
      </c>
      <c r="U7048" s="21" t="n">
        <f aca="false">IF(T7048&lt;=10,1,IF(T7048&lt;=20,2,IF(T7048&lt;=30,3,IF(T7048&lt;=40,4,IF(T7048&lt;=50,5,IF(T7048&lt;=100,6,IF(T7048&lt;=250,7,8)))))))</f>
        <v>1</v>
      </c>
      <c r="V7048" s="21" t="n">
        <f aca="false">IF(AND(OR(Dashboard!$T$3="All",R7048=Dashboard!$T$3),OR(Dashboard!$T$4="All",D7048=Dashboard!$T$4)),1,0)</f>
        <v>1</v>
      </c>
      <c r="W7048" s="21" t="n">
        <f aca="false">IF(V7048=1,T7048+ROW()/10000000,0)</f>
        <v>6.0007048</v>
      </c>
    </row>
    <row r="7049" customFormat="false" ht="15" hidden="false" customHeight="false" outlineLevel="0" collapsed="false">
      <c r="A7049" s="0" t="n">
        <v>7849</v>
      </c>
      <c r="B7049" s="0" t="s">
        <v>15439</v>
      </c>
      <c r="C7049" s="0" t="n">
        <v>1</v>
      </c>
      <c r="D7049" s="0" t="s">
        <v>6924</v>
      </c>
      <c r="E7049" s="0" t="s">
        <v>15440</v>
      </c>
      <c r="F7049" s="0" t="s">
        <v>15441</v>
      </c>
      <c r="G7049" s="0" t="s">
        <v>15442</v>
      </c>
      <c r="H7049" s="0" t="s">
        <v>3243</v>
      </c>
      <c r="I7049" s="0" t="s">
        <v>2123</v>
      </c>
      <c r="J7049" s="0" t="s">
        <v>47</v>
      </c>
      <c r="K7049" s="0" t="s">
        <v>47</v>
      </c>
      <c r="L7049" s="0" t="s">
        <v>47</v>
      </c>
      <c r="M7049" s="0" t="s">
        <v>47</v>
      </c>
      <c r="N7049" s="0" t="n">
        <v>1</v>
      </c>
      <c r="O7049" s="0" t="n">
        <v>4</v>
      </c>
      <c r="P7049" s="0" t="n">
        <v>200</v>
      </c>
      <c r="Q7049" s="0" t="n">
        <v>2.9</v>
      </c>
      <c r="R7049" s="0" t="str">
        <f aca="false">INDEX(Lookup!$B$4:$B$18,MATCH(C7049,Lookup!$A$4:$A$18,0))</f>
        <v>India</v>
      </c>
      <c r="S7049" s="20" t="n">
        <f aca="false">INDEX(Lookup!$D$4:$D$18,MATCH(C7049,Lookup!$A$4:$A$18,0))</f>
        <v>0.012</v>
      </c>
      <c r="T7049" s="21" t="n">
        <f aca="false">ROUND(P7049*S7049,2)</f>
        <v>2.4</v>
      </c>
      <c r="U7049" s="21" t="n">
        <f aca="false">IF(T7049&lt;=10,1,IF(T7049&lt;=20,2,IF(T7049&lt;=30,3,IF(T7049&lt;=40,4,IF(T7049&lt;=50,5,IF(T7049&lt;=100,6,IF(T7049&lt;=250,7,8)))))))</f>
        <v>1</v>
      </c>
      <c r="V7049" s="21" t="n">
        <f aca="false">IF(AND(OR(Dashboard!$T$3="All",R7049=Dashboard!$T$3),OR(Dashboard!$T$4="All",D7049=Dashboard!$T$4)),1,0)</f>
        <v>1</v>
      </c>
      <c r="W7049" s="21" t="n">
        <f aca="false">IF(V7049=1,T7049+ROW()/10000000,0)</f>
        <v>2.4007049</v>
      </c>
    </row>
    <row r="7050" customFormat="false" ht="15" hidden="false" customHeight="false" outlineLevel="0" collapsed="false">
      <c r="A7050" s="0" t="n">
        <v>304950</v>
      </c>
      <c r="B7050" s="0" t="s">
        <v>15443</v>
      </c>
      <c r="C7050" s="0" t="n">
        <v>1</v>
      </c>
      <c r="D7050" s="0" t="s">
        <v>6924</v>
      </c>
      <c r="E7050" s="0" t="s">
        <v>15444</v>
      </c>
      <c r="F7050" s="0" t="s">
        <v>15441</v>
      </c>
      <c r="G7050" s="0" t="s">
        <v>15442</v>
      </c>
      <c r="H7050" s="0" t="s">
        <v>2868</v>
      </c>
      <c r="I7050" s="0" t="s">
        <v>2123</v>
      </c>
      <c r="J7050" s="0" t="s">
        <v>47</v>
      </c>
      <c r="K7050" s="0" t="s">
        <v>47</v>
      </c>
      <c r="L7050" s="0" t="s">
        <v>47</v>
      </c>
      <c r="M7050" s="0" t="s">
        <v>47</v>
      </c>
      <c r="N7050" s="0" t="n">
        <v>2</v>
      </c>
      <c r="O7050" s="0" t="n">
        <v>15</v>
      </c>
      <c r="P7050" s="0" t="n">
        <v>600</v>
      </c>
      <c r="Q7050" s="0" t="n">
        <v>3.1</v>
      </c>
      <c r="R7050" s="0" t="str">
        <f aca="false">INDEX(Lookup!$B$4:$B$18,MATCH(C7050,Lookup!$A$4:$A$18,0))</f>
        <v>India</v>
      </c>
      <c r="S7050" s="20" t="n">
        <f aca="false">INDEX(Lookup!$D$4:$D$18,MATCH(C7050,Lookup!$A$4:$A$18,0))</f>
        <v>0.012</v>
      </c>
      <c r="T7050" s="21" t="n">
        <f aca="false">ROUND(P7050*S7050,2)</f>
        <v>7.2</v>
      </c>
      <c r="U7050" s="21" t="n">
        <f aca="false">IF(T7050&lt;=10,1,IF(T7050&lt;=20,2,IF(T7050&lt;=30,3,IF(T7050&lt;=40,4,IF(T7050&lt;=50,5,IF(T7050&lt;=100,6,IF(T7050&lt;=250,7,8)))))))</f>
        <v>1</v>
      </c>
      <c r="V7050" s="21" t="n">
        <f aca="false">IF(AND(OR(Dashboard!$T$3="All",R7050=Dashboard!$T$3),OR(Dashboard!$T$4="All",D7050=Dashboard!$T$4)),1,0)</f>
        <v>1</v>
      </c>
      <c r="W7050" s="21" t="n">
        <f aca="false">IF(V7050=1,T7050+ROW()/10000000,0)</f>
        <v>7.200705</v>
      </c>
    </row>
    <row r="7051" customFormat="false" ht="15" hidden="false" customHeight="false" outlineLevel="0" collapsed="false">
      <c r="A7051" s="0" t="n">
        <v>304633</v>
      </c>
      <c r="B7051" s="0" t="s">
        <v>15445</v>
      </c>
      <c r="C7051" s="0" t="n">
        <v>1</v>
      </c>
      <c r="D7051" s="0" t="s">
        <v>6924</v>
      </c>
      <c r="E7051" s="0" t="s">
        <v>15446</v>
      </c>
      <c r="F7051" s="0" t="s">
        <v>15441</v>
      </c>
      <c r="G7051" s="0" t="s">
        <v>15442</v>
      </c>
      <c r="H7051" s="0" t="s">
        <v>2868</v>
      </c>
      <c r="I7051" s="0" t="s">
        <v>2123</v>
      </c>
      <c r="J7051" s="0" t="s">
        <v>47</v>
      </c>
      <c r="K7051" s="0" t="s">
        <v>47</v>
      </c>
      <c r="L7051" s="0" t="s">
        <v>47</v>
      </c>
      <c r="M7051" s="0" t="s">
        <v>47</v>
      </c>
      <c r="N7051" s="0" t="n">
        <v>1</v>
      </c>
      <c r="O7051" s="0" t="n">
        <v>7</v>
      </c>
      <c r="P7051" s="0" t="n">
        <v>300</v>
      </c>
      <c r="Q7051" s="0" t="n">
        <v>3.1</v>
      </c>
      <c r="R7051" s="0" t="str">
        <f aca="false">INDEX(Lookup!$B$4:$B$18,MATCH(C7051,Lookup!$A$4:$A$18,0))</f>
        <v>India</v>
      </c>
      <c r="S7051" s="20" t="n">
        <f aca="false">INDEX(Lookup!$D$4:$D$18,MATCH(C7051,Lookup!$A$4:$A$18,0))</f>
        <v>0.012</v>
      </c>
      <c r="T7051" s="21" t="n">
        <f aca="false">ROUND(P7051*S7051,2)</f>
        <v>3.6</v>
      </c>
      <c r="U7051" s="21" t="n">
        <f aca="false">IF(T7051&lt;=10,1,IF(T7051&lt;=20,2,IF(T7051&lt;=30,3,IF(T7051&lt;=40,4,IF(T7051&lt;=50,5,IF(T7051&lt;=100,6,IF(T7051&lt;=250,7,8)))))))</f>
        <v>1</v>
      </c>
      <c r="V7051" s="21" t="n">
        <f aca="false">IF(AND(OR(Dashboard!$T$3="All",R7051=Dashboard!$T$3),OR(Dashboard!$T$4="All",D7051=Dashboard!$T$4)),1,0)</f>
        <v>1</v>
      </c>
      <c r="W7051" s="21" t="n">
        <f aca="false">IF(V7051=1,T7051+ROW()/10000000,0)</f>
        <v>3.6007051</v>
      </c>
    </row>
    <row r="7052" customFormat="false" ht="15" hidden="false" customHeight="false" outlineLevel="0" collapsed="false">
      <c r="A7052" s="0" t="n">
        <v>5848</v>
      </c>
      <c r="B7052" s="0" t="s">
        <v>3571</v>
      </c>
      <c r="C7052" s="0" t="n">
        <v>1</v>
      </c>
      <c r="D7052" s="0" t="s">
        <v>6924</v>
      </c>
      <c r="E7052" s="0" t="s">
        <v>15447</v>
      </c>
      <c r="F7052" s="0" t="s">
        <v>15441</v>
      </c>
      <c r="G7052" s="0" t="s">
        <v>15442</v>
      </c>
      <c r="H7052" s="0" t="s">
        <v>153</v>
      </c>
      <c r="I7052" s="0" t="s">
        <v>2123</v>
      </c>
      <c r="J7052" s="0" t="s">
        <v>47</v>
      </c>
      <c r="K7052" s="0" t="s">
        <v>47</v>
      </c>
      <c r="L7052" s="0" t="s">
        <v>47</v>
      </c>
      <c r="M7052" s="0" t="s">
        <v>47</v>
      </c>
      <c r="N7052" s="0" t="n">
        <v>2</v>
      </c>
      <c r="O7052" s="0" t="n">
        <v>53</v>
      </c>
      <c r="P7052" s="0" t="n">
        <v>600</v>
      </c>
      <c r="Q7052" s="0" t="n">
        <v>3.4</v>
      </c>
      <c r="R7052" s="0" t="str">
        <f aca="false">INDEX(Lookup!$B$4:$B$18,MATCH(C7052,Lookup!$A$4:$A$18,0))</f>
        <v>India</v>
      </c>
      <c r="S7052" s="20" t="n">
        <f aca="false">INDEX(Lookup!$D$4:$D$18,MATCH(C7052,Lookup!$A$4:$A$18,0))</f>
        <v>0.012</v>
      </c>
      <c r="T7052" s="21" t="n">
        <f aca="false">ROUND(P7052*S7052,2)</f>
        <v>7.2</v>
      </c>
      <c r="U7052" s="21" t="n">
        <f aca="false">IF(T7052&lt;=10,1,IF(T7052&lt;=20,2,IF(T7052&lt;=30,3,IF(T7052&lt;=40,4,IF(T7052&lt;=50,5,IF(T7052&lt;=100,6,IF(T7052&lt;=250,7,8)))))))</f>
        <v>1</v>
      </c>
      <c r="V7052" s="21" t="n">
        <f aca="false">IF(AND(OR(Dashboard!$T$3="All",R7052=Dashboard!$T$3),OR(Dashboard!$T$4="All",D7052=Dashboard!$T$4)),1,0)</f>
        <v>1</v>
      </c>
      <c r="W7052" s="21" t="n">
        <f aca="false">IF(V7052=1,T7052+ROW()/10000000,0)</f>
        <v>7.2007052</v>
      </c>
    </row>
    <row r="7053" customFormat="false" ht="15" hidden="false" customHeight="false" outlineLevel="0" collapsed="false">
      <c r="A7053" s="0" t="n">
        <v>18133471</v>
      </c>
      <c r="B7053" s="0" t="s">
        <v>15448</v>
      </c>
      <c r="C7053" s="0" t="n">
        <v>1</v>
      </c>
      <c r="D7053" s="0" t="s">
        <v>6924</v>
      </c>
      <c r="E7053" s="0" t="s">
        <v>15449</v>
      </c>
      <c r="F7053" s="0" t="s">
        <v>15441</v>
      </c>
      <c r="G7053" s="0" t="s">
        <v>15442</v>
      </c>
      <c r="H7053" s="0" t="s">
        <v>69</v>
      </c>
      <c r="I7053" s="0" t="s">
        <v>2123</v>
      </c>
      <c r="J7053" s="0" t="s">
        <v>47</v>
      </c>
      <c r="K7053" s="0" t="s">
        <v>47</v>
      </c>
      <c r="L7053" s="0" t="s">
        <v>47</v>
      </c>
      <c r="M7053" s="0" t="s">
        <v>47</v>
      </c>
      <c r="N7053" s="0" t="n">
        <v>2</v>
      </c>
      <c r="O7053" s="0" t="n">
        <v>49</v>
      </c>
      <c r="P7053" s="0" t="n">
        <v>500</v>
      </c>
      <c r="Q7053" s="0" t="n">
        <v>3.2</v>
      </c>
      <c r="R7053" s="0" t="str">
        <f aca="false">INDEX(Lookup!$B$4:$B$18,MATCH(C7053,Lookup!$A$4:$A$18,0))</f>
        <v>India</v>
      </c>
      <c r="S7053" s="20" t="n">
        <f aca="false">INDEX(Lookup!$D$4:$D$18,MATCH(C7053,Lookup!$A$4:$A$18,0))</f>
        <v>0.012</v>
      </c>
      <c r="T7053" s="21" t="n">
        <f aca="false">ROUND(P7053*S7053,2)</f>
        <v>6</v>
      </c>
      <c r="U7053" s="21" t="n">
        <f aca="false">IF(T7053&lt;=10,1,IF(T7053&lt;=20,2,IF(T7053&lt;=30,3,IF(T7053&lt;=40,4,IF(T7053&lt;=50,5,IF(T7053&lt;=100,6,IF(T7053&lt;=250,7,8)))))))</f>
        <v>1</v>
      </c>
      <c r="V7053" s="21" t="n">
        <f aca="false">IF(AND(OR(Dashboard!$T$3="All",R7053=Dashboard!$T$3),OR(Dashboard!$T$4="All",D7053=Dashboard!$T$4)),1,0)</f>
        <v>1</v>
      </c>
      <c r="W7053" s="21" t="n">
        <f aca="false">IF(V7053=1,T7053+ROW()/10000000,0)</f>
        <v>6.0007053</v>
      </c>
    </row>
    <row r="7054" customFormat="false" ht="15" hidden="false" customHeight="false" outlineLevel="0" collapsed="false">
      <c r="A7054" s="0" t="n">
        <v>18312609</v>
      </c>
      <c r="B7054" s="0" t="s">
        <v>15450</v>
      </c>
      <c r="C7054" s="0" t="n">
        <v>1</v>
      </c>
      <c r="D7054" s="0" t="s">
        <v>6924</v>
      </c>
      <c r="E7054" s="0" t="s">
        <v>15451</v>
      </c>
      <c r="F7054" s="0" t="s">
        <v>15441</v>
      </c>
      <c r="G7054" s="0" t="s">
        <v>15442</v>
      </c>
      <c r="H7054" s="0" t="s">
        <v>2313</v>
      </c>
      <c r="I7054" s="0" t="s">
        <v>2123</v>
      </c>
      <c r="J7054" s="0" t="s">
        <v>47</v>
      </c>
      <c r="K7054" s="0" t="s">
        <v>46</v>
      </c>
      <c r="L7054" s="0" t="s">
        <v>47</v>
      </c>
      <c r="M7054" s="0" t="s">
        <v>47</v>
      </c>
      <c r="N7054" s="0" t="n">
        <v>2</v>
      </c>
      <c r="O7054" s="0" t="n">
        <v>100</v>
      </c>
      <c r="P7054" s="0" t="n">
        <v>700</v>
      </c>
      <c r="Q7054" s="0" t="n">
        <v>2.6</v>
      </c>
      <c r="R7054" s="0" t="str">
        <f aca="false">INDEX(Lookup!$B$4:$B$18,MATCH(C7054,Lookup!$A$4:$A$18,0))</f>
        <v>India</v>
      </c>
      <c r="S7054" s="20" t="n">
        <f aca="false">INDEX(Lookup!$D$4:$D$18,MATCH(C7054,Lookup!$A$4:$A$18,0))</f>
        <v>0.012</v>
      </c>
      <c r="T7054" s="21" t="n">
        <f aca="false">ROUND(P7054*S7054,2)</f>
        <v>8.4</v>
      </c>
      <c r="U7054" s="21" t="n">
        <f aca="false">IF(T7054&lt;=10,1,IF(T7054&lt;=20,2,IF(T7054&lt;=30,3,IF(T7054&lt;=40,4,IF(T7054&lt;=50,5,IF(T7054&lt;=100,6,IF(T7054&lt;=250,7,8)))))))</f>
        <v>1</v>
      </c>
      <c r="V7054" s="21" t="n">
        <f aca="false">IF(AND(OR(Dashboard!$T$3="All",R7054=Dashboard!$T$3),OR(Dashboard!$T$4="All",D7054=Dashboard!$T$4)),1,0)</f>
        <v>1</v>
      </c>
      <c r="W7054" s="21" t="n">
        <f aca="false">IF(V7054=1,T7054+ROW()/10000000,0)</f>
        <v>8.4007054</v>
      </c>
    </row>
    <row r="7055" customFormat="false" ht="15" hidden="false" customHeight="false" outlineLevel="0" collapsed="false">
      <c r="A7055" s="0" t="n">
        <v>18336481</v>
      </c>
      <c r="B7055" s="0" t="s">
        <v>9303</v>
      </c>
      <c r="C7055" s="0" t="n">
        <v>1</v>
      </c>
      <c r="D7055" s="0" t="s">
        <v>6924</v>
      </c>
      <c r="E7055" s="0" t="s">
        <v>15452</v>
      </c>
      <c r="F7055" s="0" t="s">
        <v>15441</v>
      </c>
      <c r="G7055" s="0" t="s">
        <v>15442</v>
      </c>
      <c r="H7055" s="0" t="s">
        <v>394</v>
      </c>
      <c r="I7055" s="0" t="s">
        <v>2123</v>
      </c>
      <c r="J7055" s="0" t="s">
        <v>47</v>
      </c>
      <c r="K7055" s="0" t="s">
        <v>46</v>
      </c>
      <c r="L7055" s="0" t="s">
        <v>47</v>
      </c>
      <c r="M7055" s="0" t="s">
        <v>47</v>
      </c>
      <c r="N7055" s="0" t="n">
        <v>2</v>
      </c>
      <c r="O7055" s="0" t="n">
        <v>69</v>
      </c>
      <c r="P7055" s="0" t="n">
        <v>850</v>
      </c>
      <c r="Q7055" s="0" t="n">
        <v>3.4</v>
      </c>
      <c r="R7055" s="0" t="str">
        <f aca="false">INDEX(Lookup!$B$4:$B$18,MATCH(C7055,Lookup!$A$4:$A$18,0))</f>
        <v>India</v>
      </c>
      <c r="S7055" s="20" t="n">
        <f aca="false">INDEX(Lookup!$D$4:$D$18,MATCH(C7055,Lookup!$A$4:$A$18,0))</f>
        <v>0.012</v>
      </c>
      <c r="T7055" s="21" t="n">
        <f aca="false">ROUND(P7055*S7055,2)</f>
        <v>10.2</v>
      </c>
      <c r="U7055" s="21" t="n">
        <f aca="false">IF(T7055&lt;=10,1,IF(T7055&lt;=20,2,IF(T7055&lt;=30,3,IF(T7055&lt;=40,4,IF(T7055&lt;=50,5,IF(T7055&lt;=100,6,IF(T7055&lt;=250,7,8)))))))</f>
        <v>2</v>
      </c>
      <c r="V7055" s="21" t="n">
        <f aca="false">IF(AND(OR(Dashboard!$T$3="All",R7055=Dashboard!$T$3),OR(Dashboard!$T$4="All",D7055=Dashboard!$T$4)),1,0)</f>
        <v>1</v>
      </c>
      <c r="W7055" s="21" t="n">
        <f aca="false">IF(V7055=1,T7055+ROW()/10000000,0)</f>
        <v>10.2007055</v>
      </c>
    </row>
    <row r="7056" customFormat="false" ht="15" hidden="false" customHeight="false" outlineLevel="0" collapsed="false">
      <c r="A7056" s="0" t="n">
        <v>18425760</v>
      </c>
      <c r="B7056" s="0" t="s">
        <v>15453</v>
      </c>
      <c r="C7056" s="0" t="n">
        <v>1</v>
      </c>
      <c r="D7056" s="0" t="s">
        <v>6924</v>
      </c>
      <c r="E7056" s="0" t="s">
        <v>15454</v>
      </c>
      <c r="F7056" s="0" t="s">
        <v>15441</v>
      </c>
      <c r="G7056" s="0" t="s">
        <v>15442</v>
      </c>
      <c r="H7056" s="0" t="s">
        <v>2802</v>
      </c>
      <c r="I7056" s="0" t="s">
        <v>2123</v>
      </c>
      <c r="J7056" s="0" t="s">
        <v>47</v>
      </c>
      <c r="K7056" s="0" t="s">
        <v>47</v>
      </c>
      <c r="L7056" s="0" t="s">
        <v>47</v>
      </c>
      <c r="M7056" s="0" t="s">
        <v>47</v>
      </c>
      <c r="N7056" s="0" t="n">
        <v>3</v>
      </c>
      <c r="O7056" s="0" t="n">
        <v>15</v>
      </c>
      <c r="P7056" s="0" t="n">
        <v>1000</v>
      </c>
      <c r="Q7056" s="0" t="n">
        <v>2.9</v>
      </c>
      <c r="R7056" s="0" t="str">
        <f aca="false">INDEX(Lookup!$B$4:$B$18,MATCH(C7056,Lookup!$A$4:$A$18,0))</f>
        <v>India</v>
      </c>
      <c r="S7056" s="20" t="n">
        <f aca="false">INDEX(Lookup!$D$4:$D$18,MATCH(C7056,Lookup!$A$4:$A$18,0))</f>
        <v>0.012</v>
      </c>
      <c r="T7056" s="21" t="n">
        <f aca="false">ROUND(P7056*S7056,2)</f>
        <v>12</v>
      </c>
      <c r="U7056" s="21" t="n">
        <f aca="false">IF(T7056&lt;=10,1,IF(T7056&lt;=20,2,IF(T7056&lt;=30,3,IF(T7056&lt;=40,4,IF(T7056&lt;=50,5,IF(T7056&lt;=100,6,IF(T7056&lt;=250,7,8)))))))</f>
        <v>2</v>
      </c>
      <c r="V7056" s="21" t="n">
        <f aca="false">IF(AND(OR(Dashboard!$T$3="All",R7056=Dashboard!$T$3),OR(Dashboard!$T$4="All",D7056=Dashboard!$T$4)),1,0)</f>
        <v>1</v>
      </c>
      <c r="W7056" s="21" t="n">
        <f aca="false">IF(V7056=1,T7056+ROW()/10000000,0)</f>
        <v>12.0007056</v>
      </c>
    </row>
    <row r="7057" customFormat="false" ht="15" hidden="false" customHeight="false" outlineLevel="0" collapsed="false">
      <c r="A7057" s="0" t="n">
        <v>18216936</v>
      </c>
      <c r="B7057" s="0" t="s">
        <v>5914</v>
      </c>
      <c r="C7057" s="0" t="n">
        <v>1</v>
      </c>
      <c r="D7057" s="0" t="s">
        <v>6924</v>
      </c>
      <c r="E7057" s="0" t="s">
        <v>15455</v>
      </c>
      <c r="F7057" s="0" t="s">
        <v>15441</v>
      </c>
      <c r="G7057" s="0" t="s">
        <v>15442</v>
      </c>
      <c r="H7057" s="0" t="s">
        <v>2136</v>
      </c>
      <c r="I7057" s="0" t="s">
        <v>2123</v>
      </c>
      <c r="J7057" s="0" t="s">
        <v>47</v>
      </c>
      <c r="K7057" s="0" t="s">
        <v>46</v>
      </c>
      <c r="L7057" s="0" t="s">
        <v>47</v>
      </c>
      <c r="M7057" s="0" t="s">
        <v>47</v>
      </c>
      <c r="N7057" s="0" t="n">
        <v>2</v>
      </c>
      <c r="O7057" s="0" t="n">
        <v>40</v>
      </c>
      <c r="P7057" s="0" t="n">
        <v>550</v>
      </c>
      <c r="Q7057" s="0" t="n">
        <v>2.5</v>
      </c>
      <c r="R7057" s="0" t="str">
        <f aca="false">INDEX(Lookup!$B$4:$B$18,MATCH(C7057,Lookup!$A$4:$A$18,0))</f>
        <v>India</v>
      </c>
      <c r="S7057" s="20" t="n">
        <f aca="false">INDEX(Lookup!$D$4:$D$18,MATCH(C7057,Lookup!$A$4:$A$18,0))</f>
        <v>0.012</v>
      </c>
      <c r="T7057" s="21" t="n">
        <f aca="false">ROUND(P7057*S7057,2)</f>
        <v>6.6</v>
      </c>
      <c r="U7057" s="21" t="n">
        <f aca="false">IF(T7057&lt;=10,1,IF(T7057&lt;=20,2,IF(T7057&lt;=30,3,IF(T7057&lt;=40,4,IF(T7057&lt;=50,5,IF(T7057&lt;=100,6,IF(T7057&lt;=250,7,8)))))))</f>
        <v>1</v>
      </c>
      <c r="V7057" s="21" t="n">
        <f aca="false">IF(AND(OR(Dashboard!$T$3="All",R7057=Dashboard!$T$3),OR(Dashboard!$T$4="All",D7057=Dashboard!$T$4)),1,0)</f>
        <v>1</v>
      </c>
      <c r="W7057" s="21" t="n">
        <f aca="false">IF(V7057=1,T7057+ROW()/10000000,0)</f>
        <v>6.6007057</v>
      </c>
    </row>
    <row r="7058" customFormat="false" ht="15" hidden="false" customHeight="false" outlineLevel="0" collapsed="false">
      <c r="A7058" s="0" t="n">
        <v>528</v>
      </c>
      <c r="B7058" s="0" t="s">
        <v>3562</v>
      </c>
      <c r="C7058" s="0" t="n">
        <v>1</v>
      </c>
      <c r="D7058" s="0" t="s">
        <v>6924</v>
      </c>
      <c r="E7058" s="0" t="s">
        <v>15456</v>
      </c>
      <c r="F7058" s="0" t="s">
        <v>15441</v>
      </c>
      <c r="G7058" s="0" t="s">
        <v>15442</v>
      </c>
      <c r="H7058" s="0" t="s">
        <v>153</v>
      </c>
      <c r="I7058" s="0" t="s">
        <v>2123</v>
      </c>
      <c r="J7058" s="0" t="s">
        <v>47</v>
      </c>
      <c r="K7058" s="0" t="s">
        <v>46</v>
      </c>
      <c r="L7058" s="0" t="s">
        <v>47</v>
      </c>
      <c r="M7058" s="0" t="s">
        <v>47</v>
      </c>
      <c r="N7058" s="0" t="n">
        <v>2</v>
      </c>
      <c r="O7058" s="0" t="n">
        <v>104</v>
      </c>
      <c r="P7058" s="0" t="n">
        <v>650</v>
      </c>
      <c r="Q7058" s="0" t="n">
        <v>3.6</v>
      </c>
      <c r="R7058" s="0" t="str">
        <f aca="false">INDEX(Lookup!$B$4:$B$18,MATCH(C7058,Lookup!$A$4:$A$18,0))</f>
        <v>India</v>
      </c>
      <c r="S7058" s="20" t="n">
        <f aca="false">INDEX(Lookup!$D$4:$D$18,MATCH(C7058,Lookup!$A$4:$A$18,0))</f>
        <v>0.012</v>
      </c>
      <c r="T7058" s="21" t="n">
        <f aca="false">ROUND(P7058*S7058,2)</f>
        <v>7.8</v>
      </c>
      <c r="U7058" s="21" t="n">
        <f aca="false">IF(T7058&lt;=10,1,IF(T7058&lt;=20,2,IF(T7058&lt;=30,3,IF(T7058&lt;=40,4,IF(T7058&lt;=50,5,IF(T7058&lt;=100,6,IF(T7058&lt;=250,7,8)))))))</f>
        <v>1</v>
      </c>
      <c r="V7058" s="21" t="n">
        <f aca="false">IF(AND(OR(Dashboard!$T$3="All",R7058=Dashboard!$T$3),OR(Dashboard!$T$4="All",D7058=Dashboard!$T$4)),1,0)</f>
        <v>1</v>
      </c>
      <c r="W7058" s="21" t="n">
        <f aca="false">IF(V7058=1,T7058+ROW()/10000000,0)</f>
        <v>7.8007058</v>
      </c>
    </row>
    <row r="7059" customFormat="false" ht="15" hidden="false" customHeight="false" outlineLevel="0" collapsed="false">
      <c r="A7059" s="0" t="n">
        <v>18349937</v>
      </c>
      <c r="B7059" s="0" t="s">
        <v>3162</v>
      </c>
      <c r="C7059" s="0" t="n">
        <v>1</v>
      </c>
      <c r="D7059" s="0" t="s">
        <v>6924</v>
      </c>
      <c r="E7059" s="0" t="s">
        <v>15457</v>
      </c>
      <c r="F7059" s="0" t="s">
        <v>15441</v>
      </c>
      <c r="G7059" s="0" t="s">
        <v>15442</v>
      </c>
      <c r="H7059" s="0" t="s">
        <v>2342</v>
      </c>
      <c r="I7059" s="0" t="s">
        <v>2123</v>
      </c>
      <c r="J7059" s="0" t="s">
        <v>47</v>
      </c>
      <c r="K7059" s="0" t="s">
        <v>47</v>
      </c>
      <c r="L7059" s="0" t="s">
        <v>47</v>
      </c>
      <c r="M7059" s="0" t="s">
        <v>47</v>
      </c>
      <c r="N7059" s="0" t="n">
        <v>1</v>
      </c>
      <c r="O7059" s="0" t="n">
        <v>18</v>
      </c>
      <c r="P7059" s="0" t="n">
        <v>400</v>
      </c>
      <c r="Q7059" s="0" t="n">
        <v>3.6</v>
      </c>
      <c r="R7059" s="0" t="str">
        <f aca="false">INDEX(Lookup!$B$4:$B$18,MATCH(C7059,Lookup!$A$4:$A$18,0))</f>
        <v>India</v>
      </c>
      <c r="S7059" s="20" t="n">
        <f aca="false">INDEX(Lookup!$D$4:$D$18,MATCH(C7059,Lookup!$A$4:$A$18,0))</f>
        <v>0.012</v>
      </c>
      <c r="T7059" s="21" t="n">
        <f aca="false">ROUND(P7059*S7059,2)</f>
        <v>4.8</v>
      </c>
      <c r="U7059" s="21" t="n">
        <f aca="false">IF(T7059&lt;=10,1,IF(T7059&lt;=20,2,IF(T7059&lt;=30,3,IF(T7059&lt;=40,4,IF(T7059&lt;=50,5,IF(T7059&lt;=100,6,IF(T7059&lt;=250,7,8)))))))</f>
        <v>1</v>
      </c>
      <c r="V7059" s="21" t="n">
        <f aca="false">IF(AND(OR(Dashboard!$T$3="All",R7059=Dashboard!$T$3),OR(Dashboard!$T$4="All",D7059=Dashboard!$T$4)),1,0)</f>
        <v>1</v>
      </c>
      <c r="W7059" s="21" t="n">
        <f aca="false">IF(V7059=1,T7059+ROW()/10000000,0)</f>
        <v>4.8007059</v>
      </c>
    </row>
    <row r="7060" customFormat="false" ht="15" hidden="false" customHeight="false" outlineLevel="0" collapsed="false">
      <c r="A7060" s="0" t="n">
        <v>782</v>
      </c>
      <c r="B7060" s="0" t="s">
        <v>15458</v>
      </c>
      <c r="C7060" s="0" t="n">
        <v>1</v>
      </c>
      <c r="D7060" s="0" t="s">
        <v>6924</v>
      </c>
      <c r="E7060" s="0" t="s">
        <v>15459</v>
      </c>
      <c r="F7060" s="0" t="s">
        <v>15441</v>
      </c>
      <c r="G7060" s="0" t="s">
        <v>15442</v>
      </c>
      <c r="H7060" s="0" t="s">
        <v>2128</v>
      </c>
      <c r="I7060" s="0" t="s">
        <v>2123</v>
      </c>
      <c r="J7060" s="0" t="s">
        <v>47</v>
      </c>
      <c r="K7060" s="0" t="s">
        <v>47</v>
      </c>
      <c r="L7060" s="0" t="s">
        <v>47</v>
      </c>
      <c r="M7060" s="0" t="s">
        <v>47</v>
      </c>
      <c r="N7060" s="0" t="n">
        <v>1</v>
      </c>
      <c r="O7060" s="0" t="n">
        <v>85</v>
      </c>
      <c r="P7060" s="0" t="n">
        <v>200</v>
      </c>
      <c r="Q7060" s="0" t="n">
        <v>3.7</v>
      </c>
      <c r="R7060" s="0" t="str">
        <f aca="false">INDEX(Lookup!$B$4:$B$18,MATCH(C7060,Lookup!$A$4:$A$18,0))</f>
        <v>India</v>
      </c>
      <c r="S7060" s="20" t="n">
        <f aca="false">INDEX(Lookup!$D$4:$D$18,MATCH(C7060,Lookup!$A$4:$A$18,0))</f>
        <v>0.012</v>
      </c>
      <c r="T7060" s="21" t="n">
        <f aca="false">ROUND(P7060*S7060,2)</f>
        <v>2.4</v>
      </c>
      <c r="U7060" s="21" t="n">
        <f aca="false">IF(T7060&lt;=10,1,IF(T7060&lt;=20,2,IF(T7060&lt;=30,3,IF(T7060&lt;=40,4,IF(T7060&lt;=50,5,IF(T7060&lt;=100,6,IF(T7060&lt;=250,7,8)))))))</f>
        <v>1</v>
      </c>
      <c r="V7060" s="21" t="n">
        <f aca="false">IF(AND(OR(Dashboard!$T$3="All",R7060=Dashboard!$T$3),OR(Dashboard!$T$4="All",D7060=Dashboard!$T$4)),1,0)</f>
        <v>1</v>
      </c>
      <c r="W7060" s="21" t="n">
        <f aca="false">IF(V7060=1,T7060+ROW()/10000000,0)</f>
        <v>2.400706</v>
      </c>
    </row>
    <row r="7061" customFormat="false" ht="15" hidden="false" customHeight="false" outlineLevel="0" collapsed="false">
      <c r="A7061" s="0" t="n">
        <v>312937</v>
      </c>
      <c r="B7061" s="0" t="s">
        <v>9613</v>
      </c>
      <c r="C7061" s="0" t="n">
        <v>1</v>
      </c>
      <c r="D7061" s="0" t="s">
        <v>6924</v>
      </c>
      <c r="E7061" s="0" t="s">
        <v>15460</v>
      </c>
      <c r="F7061" s="0" t="s">
        <v>15441</v>
      </c>
      <c r="G7061" s="0" t="s">
        <v>15442</v>
      </c>
      <c r="H7061" s="0" t="s">
        <v>2868</v>
      </c>
      <c r="I7061" s="0" t="s">
        <v>2123</v>
      </c>
      <c r="J7061" s="0" t="s">
        <v>47</v>
      </c>
      <c r="K7061" s="0" t="s">
        <v>47</v>
      </c>
      <c r="L7061" s="0" t="s">
        <v>47</v>
      </c>
      <c r="M7061" s="0" t="s">
        <v>47</v>
      </c>
      <c r="N7061" s="0" t="n">
        <v>2</v>
      </c>
      <c r="O7061" s="0" t="n">
        <v>47</v>
      </c>
      <c r="P7061" s="0" t="n">
        <v>800</v>
      </c>
      <c r="Q7061" s="0" t="n">
        <v>3.9</v>
      </c>
      <c r="R7061" s="0" t="str">
        <f aca="false">INDEX(Lookup!$B$4:$B$18,MATCH(C7061,Lookup!$A$4:$A$18,0))</f>
        <v>India</v>
      </c>
      <c r="S7061" s="20" t="n">
        <f aca="false">INDEX(Lookup!$D$4:$D$18,MATCH(C7061,Lookup!$A$4:$A$18,0))</f>
        <v>0.012</v>
      </c>
      <c r="T7061" s="21" t="n">
        <f aca="false">ROUND(P7061*S7061,2)</f>
        <v>9.6</v>
      </c>
      <c r="U7061" s="21" t="n">
        <f aca="false">IF(T7061&lt;=10,1,IF(T7061&lt;=20,2,IF(T7061&lt;=30,3,IF(T7061&lt;=40,4,IF(T7061&lt;=50,5,IF(T7061&lt;=100,6,IF(T7061&lt;=250,7,8)))))))</f>
        <v>1</v>
      </c>
      <c r="V7061" s="21" t="n">
        <f aca="false">IF(AND(OR(Dashboard!$T$3="All",R7061=Dashboard!$T$3),OR(Dashboard!$T$4="All",D7061=Dashboard!$T$4)),1,0)</f>
        <v>1</v>
      </c>
      <c r="W7061" s="21" t="n">
        <f aca="false">IF(V7061=1,T7061+ROW()/10000000,0)</f>
        <v>9.6007061</v>
      </c>
    </row>
    <row r="7062" customFormat="false" ht="15" hidden="false" customHeight="false" outlineLevel="0" collapsed="false">
      <c r="A7062" s="0" t="n">
        <v>18375411</v>
      </c>
      <c r="B7062" s="0" t="s">
        <v>15461</v>
      </c>
      <c r="C7062" s="0" t="n">
        <v>1</v>
      </c>
      <c r="D7062" s="0" t="s">
        <v>6924</v>
      </c>
      <c r="E7062" s="0" t="s">
        <v>15462</v>
      </c>
      <c r="F7062" s="0" t="s">
        <v>15441</v>
      </c>
      <c r="G7062" s="0" t="s">
        <v>15442</v>
      </c>
      <c r="H7062" s="0" t="s">
        <v>2128</v>
      </c>
      <c r="I7062" s="0" t="s">
        <v>2123</v>
      </c>
      <c r="J7062" s="0" t="s">
        <v>47</v>
      </c>
      <c r="K7062" s="0" t="s">
        <v>47</v>
      </c>
      <c r="L7062" s="0" t="s">
        <v>47</v>
      </c>
      <c r="M7062" s="0" t="s">
        <v>47</v>
      </c>
      <c r="N7062" s="0" t="n">
        <v>1</v>
      </c>
      <c r="O7062" s="0" t="n">
        <v>1</v>
      </c>
      <c r="P7062" s="0" t="n">
        <v>300</v>
      </c>
      <c r="Q7062" s="0" t="n">
        <v>1</v>
      </c>
      <c r="R7062" s="0" t="str">
        <f aca="false">INDEX(Lookup!$B$4:$B$18,MATCH(C7062,Lookup!$A$4:$A$18,0))</f>
        <v>India</v>
      </c>
      <c r="S7062" s="20" t="n">
        <f aca="false">INDEX(Lookup!$D$4:$D$18,MATCH(C7062,Lookup!$A$4:$A$18,0))</f>
        <v>0.012</v>
      </c>
      <c r="T7062" s="21" t="n">
        <f aca="false">ROUND(P7062*S7062,2)</f>
        <v>3.6</v>
      </c>
      <c r="U7062" s="21" t="n">
        <f aca="false">IF(T7062&lt;=10,1,IF(T7062&lt;=20,2,IF(T7062&lt;=30,3,IF(T7062&lt;=40,4,IF(T7062&lt;=50,5,IF(T7062&lt;=100,6,IF(T7062&lt;=250,7,8)))))))</f>
        <v>1</v>
      </c>
      <c r="V7062" s="21" t="n">
        <f aca="false">IF(AND(OR(Dashboard!$T$3="All",R7062=Dashboard!$T$3),OR(Dashboard!$T$4="All",D7062=Dashboard!$T$4)),1,0)</f>
        <v>1</v>
      </c>
      <c r="W7062" s="21" t="n">
        <f aca="false">IF(V7062=1,T7062+ROW()/10000000,0)</f>
        <v>3.6007062</v>
      </c>
    </row>
    <row r="7063" customFormat="false" ht="15" hidden="false" customHeight="false" outlineLevel="0" collapsed="false">
      <c r="A7063" s="0" t="n">
        <v>18279458</v>
      </c>
      <c r="B7063" s="0" t="s">
        <v>15463</v>
      </c>
      <c r="C7063" s="0" t="n">
        <v>1</v>
      </c>
      <c r="D7063" s="0" t="s">
        <v>6924</v>
      </c>
      <c r="E7063" s="0" t="s">
        <v>15464</v>
      </c>
      <c r="F7063" s="0" t="s">
        <v>15441</v>
      </c>
      <c r="G7063" s="0" t="s">
        <v>15442</v>
      </c>
      <c r="H7063" s="0" t="s">
        <v>7355</v>
      </c>
      <c r="I7063" s="0" t="s">
        <v>2123</v>
      </c>
      <c r="J7063" s="0" t="s">
        <v>47</v>
      </c>
      <c r="K7063" s="0" t="s">
        <v>47</v>
      </c>
      <c r="L7063" s="0" t="s">
        <v>47</v>
      </c>
      <c r="M7063" s="0" t="s">
        <v>47</v>
      </c>
      <c r="N7063" s="0" t="n">
        <v>1</v>
      </c>
      <c r="O7063" s="0" t="n">
        <v>2</v>
      </c>
      <c r="P7063" s="0" t="n">
        <v>200</v>
      </c>
      <c r="Q7063" s="0" t="n">
        <v>1</v>
      </c>
      <c r="R7063" s="0" t="str">
        <f aca="false">INDEX(Lookup!$B$4:$B$18,MATCH(C7063,Lookup!$A$4:$A$18,0))</f>
        <v>India</v>
      </c>
      <c r="S7063" s="20" t="n">
        <f aca="false">INDEX(Lookup!$D$4:$D$18,MATCH(C7063,Lookup!$A$4:$A$18,0))</f>
        <v>0.012</v>
      </c>
      <c r="T7063" s="21" t="n">
        <f aca="false">ROUND(P7063*S7063,2)</f>
        <v>2.4</v>
      </c>
      <c r="U7063" s="21" t="n">
        <f aca="false">IF(T7063&lt;=10,1,IF(T7063&lt;=20,2,IF(T7063&lt;=30,3,IF(T7063&lt;=40,4,IF(T7063&lt;=50,5,IF(T7063&lt;=100,6,IF(T7063&lt;=250,7,8)))))))</f>
        <v>1</v>
      </c>
      <c r="V7063" s="21" t="n">
        <f aca="false">IF(AND(OR(Dashboard!$T$3="All",R7063=Dashboard!$T$3),OR(Dashboard!$T$4="All",D7063=Dashboard!$T$4)),1,0)</f>
        <v>1</v>
      </c>
      <c r="W7063" s="21" t="n">
        <f aca="false">IF(V7063=1,T7063+ROW()/10000000,0)</f>
        <v>2.4007063</v>
      </c>
    </row>
    <row r="7064" customFormat="false" ht="15" hidden="false" customHeight="false" outlineLevel="0" collapsed="false">
      <c r="A7064" s="0" t="n">
        <v>18433987</v>
      </c>
      <c r="B7064" s="0" t="s">
        <v>15465</v>
      </c>
      <c r="C7064" s="0" t="n">
        <v>1</v>
      </c>
      <c r="D7064" s="0" t="s">
        <v>6924</v>
      </c>
      <c r="E7064" s="0" t="s">
        <v>15466</v>
      </c>
      <c r="F7064" s="0" t="s">
        <v>15467</v>
      </c>
      <c r="G7064" s="0" t="s">
        <v>15468</v>
      </c>
      <c r="H7064" s="0" t="s">
        <v>3142</v>
      </c>
      <c r="I7064" s="0" t="s">
        <v>2123</v>
      </c>
      <c r="J7064" s="0" t="s">
        <v>47</v>
      </c>
      <c r="K7064" s="0" t="s">
        <v>47</v>
      </c>
      <c r="L7064" s="0" t="s">
        <v>47</v>
      </c>
      <c r="M7064" s="0" t="s">
        <v>47</v>
      </c>
      <c r="N7064" s="0" t="n">
        <v>1</v>
      </c>
      <c r="O7064" s="0" t="n">
        <v>9</v>
      </c>
      <c r="P7064" s="0" t="n">
        <v>300</v>
      </c>
      <c r="Q7064" s="0" t="n">
        <v>3.1</v>
      </c>
      <c r="R7064" s="0" t="str">
        <f aca="false">INDEX(Lookup!$B$4:$B$18,MATCH(C7064,Lookup!$A$4:$A$18,0))</f>
        <v>India</v>
      </c>
      <c r="S7064" s="20" t="n">
        <f aca="false">INDEX(Lookup!$D$4:$D$18,MATCH(C7064,Lookup!$A$4:$A$18,0))</f>
        <v>0.012</v>
      </c>
      <c r="T7064" s="21" t="n">
        <f aca="false">ROUND(P7064*S7064,2)</f>
        <v>3.6</v>
      </c>
      <c r="U7064" s="21" t="n">
        <f aca="false">IF(T7064&lt;=10,1,IF(T7064&lt;=20,2,IF(T7064&lt;=30,3,IF(T7064&lt;=40,4,IF(T7064&lt;=50,5,IF(T7064&lt;=100,6,IF(T7064&lt;=250,7,8)))))))</f>
        <v>1</v>
      </c>
      <c r="V7064" s="21" t="n">
        <f aca="false">IF(AND(OR(Dashboard!$T$3="All",R7064=Dashboard!$T$3),OR(Dashboard!$T$4="All",D7064=Dashboard!$T$4)),1,0)</f>
        <v>1</v>
      </c>
      <c r="W7064" s="21" t="n">
        <f aca="false">IF(V7064=1,T7064+ROW()/10000000,0)</f>
        <v>3.6007064</v>
      </c>
    </row>
    <row r="7065" customFormat="false" ht="15" hidden="false" customHeight="false" outlineLevel="0" collapsed="false">
      <c r="A7065" s="0" t="n">
        <v>2228</v>
      </c>
      <c r="B7065" s="0" t="s">
        <v>7060</v>
      </c>
      <c r="C7065" s="0" t="n">
        <v>1</v>
      </c>
      <c r="D7065" s="0" t="s">
        <v>6924</v>
      </c>
      <c r="E7065" s="0" t="s">
        <v>15469</v>
      </c>
      <c r="F7065" s="0" t="s">
        <v>15470</v>
      </c>
      <c r="G7065" s="0" t="s">
        <v>15471</v>
      </c>
      <c r="H7065" s="0" t="s">
        <v>7064</v>
      </c>
      <c r="I7065" s="0" t="s">
        <v>2123</v>
      </c>
      <c r="J7065" s="0" t="s">
        <v>47</v>
      </c>
      <c r="K7065" s="0" t="s">
        <v>46</v>
      </c>
      <c r="L7065" s="0" t="s">
        <v>47</v>
      </c>
      <c r="M7065" s="0" t="s">
        <v>47</v>
      </c>
      <c r="N7065" s="0" t="n">
        <v>2</v>
      </c>
      <c r="O7065" s="0" t="n">
        <v>202</v>
      </c>
      <c r="P7065" s="0" t="n">
        <v>600</v>
      </c>
      <c r="Q7065" s="0" t="n">
        <v>3.4</v>
      </c>
      <c r="R7065" s="0" t="str">
        <f aca="false">INDEX(Lookup!$B$4:$B$18,MATCH(C7065,Lookup!$A$4:$A$18,0))</f>
        <v>India</v>
      </c>
      <c r="S7065" s="20" t="n">
        <f aca="false">INDEX(Lookup!$D$4:$D$18,MATCH(C7065,Lookup!$A$4:$A$18,0))</f>
        <v>0.012</v>
      </c>
      <c r="T7065" s="21" t="n">
        <f aca="false">ROUND(P7065*S7065,2)</f>
        <v>7.2</v>
      </c>
      <c r="U7065" s="21" t="n">
        <f aca="false">IF(T7065&lt;=10,1,IF(T7065&lt;=20,2,IF(T7065&lt;=30,3,IF(T7065&lt;=40,4,IF(T7065&lt;=50,5,IF(T7065&lt;=100,6,IF(T7065&lt;=250,7,8)))))))</f>
        <v>1</v>
      </c>
      <c r="V7065" s="21" t="n">
        <f aca="false">IF(AND(OR(Dashboard!$T$3="All",R7065=Dashboard!$T$3),OR(Dashboard!$T$4="All",D7065=Dashboard!$T$4)),1,0)</f>
        <v>1</v>
      </c>
      <c r="W7065" s="21" t="n">
        <f aca="false">IF(V7065=1,T7065+ROW()/10000000,0)</f>
        <v>7.2007065</v>
      </c>
    </row>
    <row r="7066" customFormat="false" ht="15" hidden="false" customHeight="false" outlineLevel="0" collapsed="false">
      <c r="A7066" s="0" t="n">
        <v>1643</v>
      </c>
      <c r="B7066" s="0" t="s">
        <v>3115</v>
      </c>
      <c r="C7066" s="0" t="n">
        <v>1</v>
      </c>
      <c r="D7066" s="0" t="s">
        <v>6924</v>
      </c>
      <c r="E7066" s="0" t="s">
        <v>15472</v>
      </c>
      <c r="F7066" s="0" t="s">
        <v>15470</v>
      </c>
      <c r="G7066" s="0" t="s">
        <v>15471</v>
      </c>
      <c r="H7066" s="0" t="s">
        <v>164</v>
      </c>
      <c r="I7066" s="0" t="s">
        <v>2123</v>
      </c>
      <c r="J7066" s="0" t="s">
        <v>47</v>
      </c>
      <c r="K7066" s="0" t="s">
        <v>46</v>
      </c>
      <c r="L7066" s="0" t="s">
        <v>47</v>
      </c>
      <c r="M7066" s="0" t="s">
        <v>47</v>
      </c>
      <c r="N7066" s="0" t="n">
        <v>2</v>
      </c>
      <c r="O7066" s="0" t="n">
        <v>271</v>
      </c>
      <c r="P7066" s="0" t="n">
        <v>600</v>
      </c>
      <c r="Q7066" s="0" t="n">
        <v>3.4</v>
      </c>
      <c r="R7066" s="0" t="str">
        <f aca="false">INDEX(Lookup!$B$4:$B$18,MATCH(C7066,Lookup!$A$4:$A$18,0))</f>
        <v>India</v>
      </c>
      <c r="S7066" s="20" t="n">
        <f aca="false">INDEX(Lookup!$D$4:$D$18,MATCH(C7066,Lookup!$A$4:$A$18,0))</f>
        <v>0.012</v>
      </c>
      <c r="T7066" s="21" t="n">
        <f aca="false">ROUND(P7066*S7066,2)</f>
        <v>7.2</v>
      </c>
      <c r="U7066" s="21" t="n">
        <f aca="false">IF(T7066&lt;=10,1,IF(T7066&lt;=20,2,IF(T7066&lt;=30,3,IF(T7066&lt;=40,4,IF(T7066&lt;=50,5,IF(T7066&lt;=100,6,IF(T7066&lt;=250,7,8)))))))</f>
        <v>1</v>
      </c>
      <c r="V7066" s="21" t="n">
        <f aca="false">IF(AND(OR(Dashboard!$T$3="All",R7066=Dashboard!$T$3),OR(Dashboard!$T$4="All",D7066=Dashboard!$T$4)),1,0)</f>
        <v>1</v>
      </c>
      <c r="W7066" s="21" t="n">
        <f aca="false">IF(V7066=1,T7066+ROW()/10000000,0)</f>
        <v>7.2007066</v>
      </c>
    </row>
    <row r="7067" customFormat="false" ht="15" hidden="false" customHeight="false" outlineLevel="0" collapsed="false">
      <c r="A7067" s="0" t="n">
        <v>2910</v>
      </c>
      <c r="B7067" s="0" t="s">
        <v>11520</v>
      </c>
      <c r="C7067" s="0" t="n">
        <v>1</v>
      </c>
      <c r="D7067" s="0" t="s">
        <v>6924</v>
      </c>
      <c r="E7067" s="0" t="s">
        <v>15473</v>
      </c>
      <c r="F7067" s="0" t="s">
        <v>15470</v>
      </c>
      <c r="G7067" s="0" t="s">
        <v>15471</v>
      </c>
      <c r="H7067" s="0" t="s">
        <v>402</v>
      </c>
      <c r="I7067" s="0" t="s">
        <v>2123</v>
      </c>
      <c r="J7067" s="0" t="s">
        <v>47</v>
      </c>
      <c r="K7067" s="0" t="s">
        <v>47</v>
      </c>
      <c r="L7067" s="0" t="s">
        <v>47</v>
      </c>
      <c r="M7067" s="0" t="s">
        <v>47</v>
      </c>
      <c r="N7067" s="0" t="n">
        <v>1</v>
      </c>
      <c r="O7067" s="0" t="n">
        <v>203</v>
      </c>
      <c r="P7067" s="0" t="n">
        <v>250</v>
      </c>
      <c r="Q7067" s="0" t="n">
        <v>3.4</v>
      </c>
      <c r="R7067" s="0" t="str">
        <f aca="false">INDEX(Lookup!$B$4:$B$18,MATCH(C7067,Lookup!$A$4:$A$18,0))</f>
        <v>India</v>
      </c>
      <c r="S7067" s="20" t="n">
        <f aca="false">INDEX(Lookup!$D$4:$D$18,MATCH(C7067,Lookup!$A$4:$A$18,0))</f>
        <v>0.012</v>
      </c>
      <c r="T7067" s="21" t="n">
        <f aca="false">ROUND(P7067*S7067,2)</f>
        <v>3</v>
      </c>
      <c r="U7067" s="21" t="n">
        <f aca="false">IF(T7067&lt;=10,1,IF(T7067&lt;=20,2,IF(T7067&lt;=30,3,IF(T7067&lt;=40,4,IF(T7067&lt;=50,5,IF(T7067&lt;=100,6,IF(T7067&lt;=250,7,8)))))))</f>
        <v>1</v>
      </c>
      <c r="V7067" s="21" t="n">
        <f aca="false">IF(AND(OR(Dashboard!$T$3="All",R7067=Dashboard!$T$3),OR(Dashboard!$T$4="All",D7067=Dashboard!$T$4)),1,0)</f>
        <v>1</v>
      </c>
      <c r="W7067" s="21" t="n">
        <f aca="false">IF(V7067=1,T7067+ROW()/10000000,0)</f>
        <v>3.0007067</v>
      </c>
    </row>
    <row r="7068" customFormat="false" ht="15" hidden="false" customHeight="false" outlineLevel="0" collapsed="false">
      <c r="A7068" s="0" t="n">
        <v>7364</v>
      </c>
      <c r="B7068" s="0" t="s">
        <v>7934</v>
      </c>
      <c r="C7068" s="0" t="n">
        <v>1</v>
      </c>
      <c r="D7068" s="0" t="s">
        <v>6924</v>
      </c>
      <c r="E7068" s="0" t="s">
        <v>15474</v>
      </c>
      <c r="F7068" s="0" t="s">
        <v>15470</v>
      </c>
      <c r="G7068" s="0" t="s">
        <v>15471</v>
      </c>
      <c r="H7068" s="0" t="s">
        <v>2147</v>
      </c>
      <c r="I7068" s="0" t="s">
        <v>2123</v>
      </c>
      <c r="J7068" s="0" t="s">
        <v>47</v>
      </c>
      <c r="K7068" s="0" t="s">
        <v>46</v>
      </c>
      <c r="L7068" s="0" t="s">
        <v>47</v>
      </c>
      <c r="M7068" s="0" t="s">
        <v>47</v>
      </c>
      <c r="N7068" s="0" t="n">
        <v>2</v>
      </c>
      <c r="O7068" s="0" t="n">
        <v>504</v>
      </c>
      <c r="P7068" s="0" t="n">
        <v>650</v>
      </c>
      <c r="Q7068" s="0" t="n">
        <v>3.4</v>
      </c>
      <c r="R7068" s="0" t="str">
        <f aca="false">INDEX(Lookup!$B$4:$B$18,MATCH(C7068,Lookup!$A$4:$A$18,0))</f>
        <v>India</v>
      </c>
      <c r="S7068" s="20" t="n">
        <f aca="false">INDEX(Lookup!$D$4:$D$18,MATCH(C7068,Lookup!$A$4:$A$18,0))</f>
        <v>0.012</v>
      </c>
      <c r="T7068" s="21" t="n">
        <f aca="false">ROUND(P7068*S7068,2)</f>
        <v>7.8</v>
      </c>
      <c r="U7068" s="21" t="n">
        <f aca="false">IF(T7068&lt;=10,1,IF(T7068&lt;=20,2,IF(T7068&lt;=30,3,IF(T7068&lt;=40,4,IF(T7068&lt;=50,5,IF(T7068&lt;=100,6,IF(T7068&lt;=250,7,8)))))))</f>
        <v>1</v>
      </c>
      <c r="V7068" s="21" t="n">
        <f aca="false">IF(AND(OR(Dashboard!$T$3="All",R7068=Dashboard!$T$3),OR(Dashboard!$T$4="All",D7068=Dashboard!$T$4)),1,0)</f>
        <v>1</v>
      </c>
      <c r="W7068" s="21" t="n">
        <f aca="false">IF(V7068=1,T7068+ROW()/10000000,0)</f>
        <v>7.8007068</v>
      </c>
    </row>
    <row r="7069" customFormat="false" ht="15" hidden="false" customHeight="false" outlineLevel="0" collapsed="false">
      <c r="A7069" s="0" t="n">
        <v>18429148</v>
      </c>
      <c r="B7069" s="0" t="s">
        <v>15475</v>
      </c>
      <c r="C7069" s="0" t="n">
        <v>1</v>
      </c>
      <c r="D7069" s="0" t="s">
        <v>6924</v>
      </c>
      <c r="E7069" s="0" t="s">
        <v>15476</v>
      </c>
      <c r="F7069" s="0" t="s">
        <v>15470</v>
      </c>
      <c r="G7069" s="0" t="s">
        <v>15471</v>
      </c>
      <c r="H7069" s="0" t="s">
        <v>15477</v>
      </c>
      <c r="I7069" s="0" t="s">
        <v>2123</v>
      </c>
      <c r="J7069" s="0" t="s">
        <v>47</v>
      </c>
      <c r="K7069" s="0" t="s">
        <v>47</v>
      </c>
      <c r="L7069" s="0" t="s">
        <v>47</v>
      </c>
      <c r="M7069" s="0" t="s">
        <v>47</v>
      </c>
      <c r="N7069" s="0" t="n">
        <v>4</v>
      </c>
      <c r="O7069" s="0" t="n">
        <v>268</v>
      </c>
      <c r="P7069" s="0" t="n">
        <v>2000</v>
      </c>
      <c r="Q7069" s="0" t="n">
        <v>4.7</v>
      </c>
      <c r="R7069" s="0" t="str">
        <f aca="false">INDEX(Lookup!$B$4:$B$18,MATCH(C7069,Lookup!$A$4:$A$18,0))</f>
        <v>India</v>
      </c>
      <c r="S7069" s="20" t="n">
        <f aca="false">INDEX(Lookup!$D$4:$D$18,MATCH(C7069,Lookup!$A$4:$A$18,0))</f>
        <v>0.012</v>
      </c>
      <c r="T7069" s="21" t="n">
        <f aca="false">ROUND(P7069*S7069,2)</f>
        <v>24</v>
      </c>
      <c r="U7069" s="21" t="n">
        <f aca="false">IF(T7069&lt;=10,1,IF(T7069&lt;=20,2,IF(T7069&lt;=30,3,IF(T7069&lt;=40,4,IF(T7069&lt;=50,5,IF(T7069&lt;=100,6,IF(T7069&lt;=250,7,8)))))))</f>
        <v>3</v>
      </c>
      <c r="V7069" s="21" t="n">
        <f aca="false">IF(AND(OR(Dashboard!$T$3="All",R7069=Dashboard!$T$3),OR(Dashboard!$T$4="All",D7069=Dashboard!$T$4)),1,0)</f>
        <v>1</v>
      </c>
      <c r="W7069" s="21" t="n">
        <f aca="false">IF(V7069=1,T7069+ROW()/10000000,0)</f>
        <v>24.0007069</v>
      </c>
    </row>
    <row r="7070" customFormat="false" ht="15" hidden="false" customHeight="false" outlineLevel="0" collapsed="false">
      <c r="A7070" s="0" t="n">
        <v>506</v>
      </c>
      <c r="B7070" s="0" t="s">
        <v>3562</v>
      </c>
      <c r="C7070" s="0" t="n">
        <v>1</v>
      </c>
      <c r="D7070" s="0" t="s">
        <v>6924</v>
      </c>
      <c r="E7070" s="0" t="s">
        <v>15478</v>
      </c>
      <c r="F7070" s="0" t="s">
        <v>15470</v>
      </c>
      <c r="G7070" s="0" t="s">
        <v>15471</v>
      </c>
      <c r="H7070" s="0" t="s">
        <v>153</v>
      </c>
      <c r="I7070" s="0" t="s">
        <v>2123</v>
      </c>
      <c r="J7070" s="0" t="s">
        <v>47</v>
      </c>
      <c r="K7070" s="0" t="s">
        <v>47</v>
      </c>
      <c r="L7070" s="0" t="s">
        <v>47</v>
      </c>
      <c r="M7070" s="0" t="s">
        <v>47</v>
      </c>
      <c r="N7070" s="0" t="n">
        <v>2</v>
      </c>
      <c r="O7070" s="0" t="n">
        <v>99</v>
      </c>
      <c r="P7070" s="0" t="n">
        <v>650</v>
      </c>
      <c r="Q7070" s="0" t="n">
        <v>3.6</v>
      </c>
      <c r="R7070" s="0" t="str">
        <f aca="false">INDEX(Lookup!$B$4:$B$18,MATCH(C7070,Lookup!$A$4:$A$18,0))</f>
        <v>India</v>
      </c>
      <c r="S7070" s="20" t="n">
        <f aca="false">INDEX(Lookup!$D$4:$D$18,MATCH(C7070,Lookup!$A$4:$A$18,0))</f>
        <v>0.012</v>
      </c>
      <c r="T7070" s="21" t="n">
        <f aca="false">ROUND(P7070*S7070,2)</f>
        <v>7.8</v>
      </c>
      <c r="U7070" s="21" t="n">
        <f aca="false">IF(T7070&lt;=10,1,IF(T7070&lt;=20,2,IF(T7070&lt;=30,3,IF(T7070&lt;=40,4,IF(T7070&lt;=50,5,IF(T7070&lt;=100,6,IF(T7070&lt;=250,7,8)))))))</f>
        <v>1</v>
      </c>
      <c r="V7070" s="21" t="n">
        <f aca="false">IF(AND(OR(Dashboard!$T$3="All",R7070=Dashboard!$T$3),OR(Dashboard!$T$4="All",D7070=Dashboard!$T$4)),1,0)</f>
        <v>1</v>
      </c>
      <c r="W7070" s="21" t="n">
        <f aca="false">IF(V7070=1,T7070+ROW()/10000000,0)</f>
        <v>7.800707</v>
      </c>
    </row>
    <row r="7071" customFormat="false" ht="15" hidden="false" customHeight="false" outlineLevel="0" collapsed="false">
      <c r="A7071" s="0" t="n">
        <v>311103</v>
      </c>
      <c r="B7071" s="0" t="s">
        <v>15479</v>
      </c>
      <c r="C7071" s="0" t="n">
        <v>1</v>
      </c>
      <c r="D7071" s="0" t="s">
        <v>6924</v>
      </c>
      <c r="E7071" s="0" t="s">
        <v>15480</v>
      </c>
      <c r="F7071" s="0" t="s">
        <v>15470</v>
      </c>
      <c r="G7071" s="0" t="s">
        <v>15471</v>
      </c>
      <c r="H7071" s="0" t="s">
        <v>15481</v>
      </c>
      <c r="I7071" s="0" t="s">
        <v>2123</v>
      </c>
      <c r="J7071" s="0" t="s">
        <v>46</v>
      </c>
      <c r="K7071" s="0" t="s">
        <v>46</v>
      </c>
      <c r="L7071" s="0" t="s">
        <v>47</v>
      </c>
      <c r="M7071" s="0" t="s">
        <v>47</v>
      </c>
      <c r="N7071" s="0" t="n">
        <v>2</v>
      </c>
      <c r="O7071" s="0" t="n">
        <v>179</v>
      </c>
      <c r="P7071" s="0" t="n">
        <v>650</v>
      </c>
      <c r="Q7071" s="0" t="n">
        <v>3.9</v>
      </c>
      <c r="R7071" s="0" t="str">
        <f aca="false">INDEX(Lookup!$B$4:$B$18,MATCH(C7071,Lookup!$A$4:$A$18,0))</f>
        <v>India</v>
      </c>
      <c r="S7071" s="20" t="n">
        <f aca="false">INDEX(Lookup!$D$4:$D$18,MATCH(C7071,Lookup!$A$4:$A$18,0))</f>
        <v>0.012</v>
      </c>
      <c r="T7071" s="21" t="n">
        <f aca="false">ROUND(P7071*S7071,2)</f>
        <v>7.8</v>
      </c>
      <c r="U7071" s="21" t="n">
        <f aca="false">IF(T7071&lt;=10,1,IF(T7071&lt;=20,2,IF(T7071&lt;=30,3,IF(T7071&lt;=40,4,IF(T7071&lt;=50,5,IF(T7071&lt;=100,6,IF(T7071&lt;=250,7,8)))))))</f>
        <v>1</v>
      </c>
      <c r="V7071" s="21" t="n">
        <f aca="false">IF(AND(OR(Dashboard!$T$3="All",R7071=Dashboard!$T$3),OR(Dashboard!$T$4="All",D7071=Dashboard!$T$4)),1,0)</f>
        <v>1</v>
      </c>
      <c r="W7071" s="21" t="n">
        <f aca="false">IF(V7071=1,T7071+ROW()/10000000,0)</f>
        <v>7.8007071</v>
      </c>
    </row>
    <row r="7072" customFormat="false" ht="15" hidden="false" customHeight="false" outlineLevel="0" collapsed="false">
      <c r="A7072" s="0" t="n">
        <v>310916</v>
      </c>
      <c r="B7072" s="0" t="s">
        <v>5591</v>
      </c>
      <c r="C7072" s="0" t="n">
        <v>1</v>
      </c>
      <c r="D7072" s="0" t="s">
        <v>6924</v>
      </c>
      <c r="E7072" s="0" t="s">
        <v>15482</v>
      </c>
      <c r="F7072" s="0" t="s">
        <v>15470</v>
      </c>
      <c r="G7072" s="0" t="s">
        <v>15471</v>
      </c>
      <c r="H7072" s="0" t="s">
        <v>2210</v>
      </c>
      <c r="I7072" s="0" t="s">
        <v>2123</v>
      </c>
      <c r="J7072" s="0" t="s">
        <v>47</v>
      </c>
      <c r="K7072" s="0" t="s">
        <v>46</v>
      </c>
      <c r="L7072" s="0" t="s">
        <v>47</v>
      </c>
      <c r="M7072" s="0" t="s">
        <v>47</v>
      </c>
      <c r="N7072" s="0" t="n">
        <v>3</v>
      </c>
      <c r="O7072" s="0" t="n">
        <v>298</v>
      </c>
      <c r="P7072" s="0" t="n">
        <v>1250</v>
      </c>
      <c r="Q7072" s="0" t="n">
        <v>3.8</v>
      </c>
      <c r="R7072" s="0" t="str">
        <f aca="false">INDEX(Lookup!$B$4:$B$18,MATCH(C7072,Lookup!$A$4:$A$18,0))</f>
        <v>India</v>
      </c>
      <c r="S7072" s="20" t="n">
        <f aca="false">INDEX(Lookup!$D$4:$D$18,MATCH(C7072,Lookup!$A$4:$A$18,0))</f>
        <v>0.012</v>
      </c>
      <c r="T7072" s="21" t="n">
        <f aca="false">ROUND(P7072*S7072,2)</f>
        <v>15</v>
      </c>
      <c r="U7072" s="21" t="n">
        <f aca="false">IF(T7072&lt;=10,1,IF(T7072&lt;=20,2,IF(T7072&lt;=30,3,IF(T7072&lt;=40,4,IF(T7072&lt;=50,5,IF(T7072&lt;=100,6,IF(T7072&lt;=250,7,8)))))))</f>
        <v>2</v>
      </c>
      <c r="V7072" s="21" t="n">
        <f aca="false">IF(AND(OR(Dashboard!$T$3="All",R7072=Dashboard!$T$3),OR(Dashboard!$T$4="All",D7072=Dashboard!$T$4)),1,0)</f>
        <v>1</v>
      </c>
      <c r="W7072" s="21" t="n">
        <f aca="false">IF(V7072=1,T7072+ROW()/10000000,0)</f>
        <v>15.0007072</v>
      </c>
    </row>
    <row r="7073" customFormat="false" ht="15" hidden="false" customHeight="false" outlineLevel="0" collapsed="false">
      <c r="A7073" s="0" t="n">
        <v>306545</v>
      </c>
      <c r="B7073" s="0" t="s">
        <v>10997</v>
      </c>
      <c r="C7073" s="0" t="n">
        <v>1</v>
      </c>
      <c r="D7073" s="0" t="s">
        <v>6924</v>
      </c>
      <c r="E7073" s="0" t="s">
        <v>15483</v>
      </c>
      <c r="F7073" s="0" t="s">
        <v>15470</v>
      </c>
      <c r="G7073" s="0" t="s">
        <v>15471</v>
      </c>
      <c r="H7073" s="0" t="s">
        <v>10999</v>
      </c>
      <c r="I7073" s="0" t="s">
        <v>2123</v>
      </c>
      <c r="J7073" s="0" t="s">
        <v>46</v>
      </c>
      <c r="K7073" s="0" t="s">
        <v>47</v>
      </c>
      <c r="L7073" s="0" t="s">
        <v>47</v>
      </c>
      <c r="M7073" s="0" t="s">
        <v>47</v>
      </c>
      <c r="N7073" s="0" t="n">
        <v>3</v>
      </c>
      <c r="O7073" s="0" t="n">
        <v>392</v>
      </c>
      <c r="P7073" s="0" t="n">
        <v>1600</v>
      </c>
      <c r="Q7073" s="0" t="n">
        <v>3.6</v>
      </c>
      <c r="R7073" s="0" t="str">
        <f aca="false">INDEX(Lookup!$B$4:$B$18,MATCH(C7073,Lookup!$A$4:$A$18,0))</f>
        <v>India</v>
      </c>
      <c r="S7073" s="20" t="n">
        <f aca="false">INDEX(Lookup!$D$4:$D$18,MATCH(C7073,Lookup!$A$4:$A$18,0))</f>
        <v>0.012</v>
      </c>
      <c r="T7073" s="21" t="n">
        <f aca="false">ROUND(P7073*S7073,2)</f>
        <v>19.2</v>
      </c>
      <c r="U7073" s="21" t="n">
        <f aca="false">IF(T7073&lt;=10,1,IF(T7073&lt;=20,2,IF(T7073&lt;=30,3,IF(T7073&lt;=40,4,IF(T7073&lt;=50,5,IF(T7073&lt;=100,6,IF(T7073&lt;=250,7,8)))))))</f>
        <v>2</v>
      </c>
      <c r="V7073" s="21" t="n">
        <f aca="false">IF(AND(OR(Dashboard!$T$3="All",R7073=Dashboard!$T$3),OR(Dashboard!$T$4="All",D7073=Dashboard!$T$4)),1,0)</f>
        <v>1</v>
      </c>
      <c r="W7073" s="21" t="n">
        <f aca="false">IF(V7073=1,T7073+ROW()/10000000,0)</f>
        <v>19.2007073</v>
      </c>
    </row>
    <row r="7074" customFormat="false" ht="15" hidden="false" customHeight="false" outlineLevel="0" collapsed="false">
      <c r="A7074" s="0" t="n">
        <v>3921</v>
      </c>
      <c r="B7074" s="0" t="s">
        <v>15484</v>
      </c>
      <c r="C7074" s="0" t="n">
        <v>1</v>
      </c>
      <c r="D7074" s="0" t="s">
        <v>6924</v>
      </c>
      <c r="E7074" s="0" t="s">
        <v>15485</v>
      </c>
      <c r="F7074" s="0" t="s">
        <v>15470</v>
      </c>
      <c r="G7074" s="0" t="s">
        <v>15471</v>
      </c>
      <c r="H7074" s="0" t="s">
        <v>69</v>
      </c>
      <c r="I7074" s="0" t="s">
        <v>2123</v>
      </c>
      <c r="J7074" s="0" t="s">
        <v>46</v>
      </c>
      <c r="K7074" s="0" t="s">
        <v>46</v>
      </c>
      <c r="L7074" s="0" t="s">
        <v>47</v>
      </c>
      <c r="M7074" s="0" t="s">
        <v>47</v>
      </c>
      <c r="N7074" s="0" t="n">
        <v>3</v>
      </c>
      <c r="O7074" s="0" t="n">
        <v>385</v>
      </c>
      <c r="P7074" s="0" t="n">
        <v>1800</v>
      </c>
      <c r="Q7074" s="0" t="n">
        <v>3.5</v>
      </c>
      <c r="R7074" s="0" t="str">
        <f aca="false">INDEX(Lookup!$B$4:$B$18,MATCH(C7074,Lookup!$A$4:$A$18,0))</f>
        <v>India</v>
      </c>
      <c r="S7074" s="20" t="n">
        <f aca="false">INDEX(Lookup!$D$4:$D$18,MATCH(C7074,Lookup!$A$4:$A$18,0))</f>
        <v>0.012</v>
      </c>
      <c r="T7074" s="21" t="n">
        <f aca="false">ROUND(P7074*S7074,2)</f>
        <v>21.6</v>
      </c>
      <c r="U7074" s="21" t="n">
        <f aca="false">IF(T7074&lt;=10,1,IF(T7074&lt;=20,2,IF(T7074&lt;=30,3,IF(T7074&lt;=40,4,IF(T7074&lt;=50,5,IF(T7074&lt;=100,6,IF(T7074&lt;=250,7,8)))))))</f>
        <v>3</v>
      </c>
      <c r="V7074" s="21" t="n">
        <f aca="false">IF(AND(OR(Dashboard!$T$3="All",R7074=Dashboard!$T$3),OR(Dashboard!$T$4="All",D7074=Dashboard!$T$4)),1,0)</f>
        <v>1</v>
      </c>
      <c r="W7074" s="21" t="n">
        <f aca="false">IF(V7074=1,T7074+ROW()/10000000,0)</f>
        <v>21.6007074</v>
      </c>
    </row>
    <row r="7075" customFormat="false" ht="15" hidden="false" customHeight="false" outlineLevel="0" collapsed="false">
      <c r="A7075" s="0" t="n">
        <v>311634</v>
      </c>
      <c r="B7075" s="0" t="s">
        <v>3162</v>
      </c>
      <c r="C7075" s="0" t="n">
        <v>1</v>
      </c>
      <c r="D7075" s="0" t="s">
        <v>6924</v>
      </c>
      <c r="E7075" s="0" t="s">
        <v>15486</v>
      </c>
      <c r="F7075" s="0" t="s">
        <v>15470</v>
      </c>
      <c r="G7075" s="0" t="s">
        <v>15471</v>
      </c>
      <c r="H7075" s="0" t="s">
        <v>2342</v>
      </c>
      <c r="I7075" s="0" t="s">
        <v>2123</v>
      </c>
      <c r="J7075" s="0" t="s">
        <v>47</v>
      </c>
      <c r="K7075" s="0" t="s">
        <v>47</v>
      </c>
      <c r="L7075" s="0" t="s">
        <v>47</v>
      </c>
      <c r="M7075" s="0" t="s">
        <v>47</v>
      </c>
      <c r="N7075" s="0" t="n">
        <v>1</v>
      </c>
      <c r="O7075" s="0" t="n">
        <v>383</v>
      </c>
      <c r="P7075" s="0" t="n">
        <v>400</v>
      </c>
      <c r="Q7075" s="0" t="n">
        <v>3.9</v>
      </c>
      <c r="R7075" s="0" t="str">
        <f aca="false">INDEX(Lookup!$B$4:$B$18,MATCH(C7075,Lookup!$A$4:$A$18,0))</f>
        <v>India</v>
      </c>
      <c r="S7075" s="20" t="n">
        <f aca="false">INDEX(Lookup!$D$4:$D$18,MATCH(C7075,Lookup!$A$4:$A$18,0))</f>
        <v>0.012</v>
      </c>
      <c r="T7075" s="21" t="n">
        <f aca="false">ROUND(P7075*S7075,2)</f>
        <v>4.8</v>
      </c>
      <c r="U7075" s="21" t="n">
        <f aca="false">IF(T7075&lt;=10,1,IF(T7075&lt;=20,2,IF(T7075&lt;=30,3,IF(T7075&lt;=40,4,IF(T7075&lt;=50,5,IF(T7075&lt;=100,6,IF(T7075&lt;=250,7,8)))))))</f>
        <v>1</v>
      </c>
      <c r="V7075" s="21" t="n">
        <f aca="false">IF(AND(OR(Dashboard!$T$3="All",R7075=Dashboard!$T$3),OR(Dashboard!$T$4="All",D7075=Dashboard!$T$4)),1,0)</f>
        <v>1</v>
      </c>
      <c r="W7075" s="21" t="n">
        <f aca="false">IF(V7075=1,T7075+ROW()/10000000,0)</f>
        <v>4.8007075</v>
      </c>
    </row>
    <row r="7076" customFormat="false" ht="15" hidden="false" customHeight="false" outlineLevel="0" collapsed="false">
      <c r="A7076" s="0" t="n">
        <v>8877</v>
      </c>
      <c r="B7076" s="0" t="s">
        <v>3940</v>
      </c>
      <c r="C7076" s="0" t="n">
        <v>1</v>
      </c>
      <c r="D7076" s="0" t="s">
        <v>6924</v>
      </c>
      <c r="E7076" s="0" t="s">
        <v>15487</v>
      </c>
      <c r="F7076" s="0" t="s">
        <v>15470</v>
      </c>
      <c r="G7076" s="0" t="s">
        <v>15471</v>
      </c>
      <c r="H7076" s="0" t="s">
        <v>3942</v>
      </c>
      <c r="I7076" s="0" t="s">
        <v>2123</v>
      </c>
      <c r="J7076" s="0" t="s">
        <v>47</v>
      </c>
      <c r="K7076" s="0" t="s">
        <v>46</v>
      </c>
      <c r="L7076" s="0" t="s">
        <v>47</v>
      </c>
      <c r="M7076" s="0" t="s">
        <v>47</v>
      </c>
      <c r="N7076" s="0" t="n">
        <v>1</v>
      </c>
      <c r="O7076" s="0" t="n">
        <v>157</v>
      </c>
      <c r="P7076" s="0" t="n">
        <v>400</v>
      </c>
      <c r="Q7076" s="0" t="n">
        <v>3.8</v>
      </c>
      <c r="R7076" s="0" t="str">
        <f aca="false">INDEX(Lookup!$B$4:$B$18,MATCH(C7076,Lookup!$A$4:$A$18,0))</f>
        <v>India</v>
      </c>
      <c r="S7076" s="20" t="n">
        <f aca="false">INDEX(Lookup!$D$4:$D$18,MATCH(C7076,Lookup!$A$4:$A$18,0))</f>
        <v>0.012</v>
      </c>
      <c r="T7076" s="21" t="n">
        <f aca="false">ROUND(P7076*S7076,2)</f>
        <v>4.8</v>
      </c>
      <c r="U7076" s="21" t="n">
        <f aca="false">IF(T7076&lt;=10,1,IF(T7076&lt;=20,2,IF(T7076&lt;=30,3,IF(T7076&lt;=40,4,IF(T7076&lt;=50,5,IF(T7076&lt;=100,6,IF(T7076&lt;=250,7,8)))))))</f>
        <v>1</v>
      </c>
      <c r="V7076" s="21" t="n">
        <f aca="false">IF(AND(OR(Dashboard!$T$3="All",R7076=Dashboard!$T$3),OR(Dashboard!$T$4="All",D7076=Dashboard!$T$4)),1,0)</f>
        <v>1</v>
      </c>
      <c r="W7076" s="21" t="n">
        <f aca="false">IF(V7076=1,T7076+ROW()/10000000,0)</f>
        <v>4.8007076</v>
      </c>
    </row>
    <row r="7077" customFormat="false" ht="15" hidden="false" customHeight="false" outlineLevel="0" collapsed="false">
      <c r="A7077" s="0" t="n">
        <v>311756</v>
      </c>
      <c r="B7077" s="0" t="s">
        <v>3862</v>
      </c>
      <c r="C7077" s="0" t="n">
        <v>1</v>
      </c>
      <c r="D7077" s="0" t="s">
        <v>6924</v>
      </c>
      <c r="E7077" s="0" t="s">
        <v>15488</v>
      </c>
      <c r="F7077" s="0" t="s">
        <v>15470</v>
      </c>
      <c r="G7077" s="0" t="s">
        <v>15471</v>
      </c>
      <c r="H7077" s="0" t="s">
        <v>3864</v>
      </c>
      <c r="I7077" s="0" t="s">
        <v>2123</v>
      </c>
      <c r="J7077" s="0" t="s">
        <v>47</v>
      </c>
      <c r="K7077" s="0" t="s">
        <v>46</v>
      </c>
      <c r="L7077" s="0" t="s">
        <v>47</v>
      </c>
      <c r="M7077" s="0" t="s">
        <v>47</v>
      </c>
      <c r="N7077" s="0" t="n">
        <v>2</v>
      </c>
      <c r="O7077" s="0" t="n">
        <v>217</v>
      </c>
      <c r="P7077" s="0" t="n">
        <v>600</v>
      </c>
      <c r="Q7077" s="0" t="n">
        <v>3.7</v>
      </c>
      <c r="R7077" s="0" t="str">
        <f aca="false">INDEX(Lookup!$B$4:$B$18,MATCH(C7077,Lookup!$A$4:$A$18,0))</f>
        <v>India</v>
      </c>
      <c r="S7077" s="20" t="n">
        <f aca="false">INDEX(Lookup!$D$4:$D$18,MATCH(C7077,Lookup!$A$4:$A$18,0))</f>
        <v>0.012</v>
      </c>
      <c r="T7077" s="21" t="n">
        <f aca="false">ROUND(P7077*S7077,2)</f>
        <v>7.2</v>
      </c>
      <c r="U7077" s="21" t="n">
        <f aca="false">IF(T7077&lt;=10,1,IF(T7077&lt;=20,2,IF(T7077&lt;=30,3,IF(T7077&lt;=40,4,IF(T7077&lt;=50,5,IF(T7077&lt;=100,6,IF(T7077&lt;=250,7,8)))))))</f>
        <v>1</v>
      </c>
      <c r="V7077" s="21" t="n">
        <f aca="false">IF(AND(OR(Dashboard!$T$3="All",R7077=Dashboard!$T$3),OR(Dashboard!$T$4="All",D7077=Dashboard!$T$4)),1,0)</f>
        <v>1</v>
      </c>
      <c r="W7077" s="21" t="n">
        <f aca="false">IF(V7077=1,T7077+ROW()/10000000,0)</f>
        <v>7.2007077</v>
      </c>
    </row>
    <row r="7078" customFormat="false" ht="15" hidden="false" customHeight="false" outlineLevel="0" collapsed="false">
      <c r="A7078" s="0" t="n">
        <v>311563</v>
      </c>
      <c r="B7078" s="0" t="s">
        <v>8078</v>
      </c>
      <c r="C7078" s="0" t="n">
        <v>1</v>
      </c>
      <c r="D7078" s="0" t="s">
        <v>6924</v>
      </c>
      <c r="E7078" s="0" t="s">
        <v>15489</v>
      </c>
      <c r="F7078" s="0" t="s">
        <v>15470</v>
      </c>
      <c r="G7078" s="0" t="s">
        <v>15471</v>
      </c>
      <c r="H7078" s="0" t="s">
        <v>2050</v>
      </c>
      <c r="I7078" s="0" t="s">
        <v>2123</v>
      </c>
      <c r="J7078" s="0" t="s">
        <v>47</v>
      </c>
      <c r="K7078" s="0" t="s">
        <v>47</v>
      </c>
      <c r="L7078" s="0" t="s">
        <v>47</v>
      </c>
      <c r="M7078" s="0" t="s">
        <v>47</v>
      </c>
      <c r="N7078" s="0" t="n">
        <v>2</v>
      </c>
      <c r="O7078" s="0" t="n">
        <v>197</v>
      </c>
      <c r="P7078" s="0" t="n">
        <v>500</v>
      </c>
      <c r="Q7078" s="0" t="n">
        <v>3.9</v>
      </c>
      <c r="R7078" s="0" t="str">
        <f aca="false">INDEX(Lookup!$B$4:$B$18,MATCH(C7078,Lookup!$A$4:$A$18,0))</f>
        <v>India</v>
      </c>
      <c r="S7078" s="20" t="n">
        <f aca="false">INDEX(Lookup!$D$4:$D$18,MATCH(C7078,Lookup!$A$4:$A$18,0))</f>
        <v>0.012</v>
      </c>
      <c r="T7078" s="21" t="n">
        <f aca="false">ROUND(P7078*S7078,2)</f>
        <v>6</v>
      </c>
      <c r="U7078" s="21" t="n">
        <f aca="false">IF(T7078&lt;=10,1,IF(T7078&lt;=20,2,IF(T7078&lt;=30,3,IF(T7078&lt;=40,4,IF(T7078&lt;=50,5,IF(T7078&lt;=100,6,IF(T7078&lt;=250,7,8)))))))</f>
        <v>1</v>
      </c>
      <c r="V7078" s="21" t="n">
        <f aca="false">IF(AND(OR(Dashboard!$T$3="All",R7078=Dashboard!$T$3),OR(Dashboard!$T$4="All",D7078=Dashboard!$T$4)),1,0)</f>
        <v>1</v>
      </c>
      <c r="W7078" s="21" t="n">
        <f aca="false">IF(V7078=1,T7078+ROW()/10000000,0)</f>
        <v>6.0007078</v>
      </c>
    </row>
    <row r="7079" customFormat="false" ht="15" hidden="false" customHeight="false" outlineLevel="0" collapsed="false">
      <c r="A7079" s="0" t="n">
        <v>9984</v>
      </c>
      <c r="B7079" s="0" t="s">
        <v>3874</v>
      </c>
      <c r="C7079" s="0" t="n">
        <v>1</v>
      </c>
      <c r="D7079" s="0" t="s">
        <v>6924</v>
      </c>
      <c r="E7079" s="0" t="s">
        <v>15473</v>
      </c>
      <c r="F7079" s="0" t="s">
        <v>15470</v>
      </c>
      <c r="G7079" s="0" t="s">
        <v>15471</v>
      </c>
      <c r="H7079" s="0" t="s">
        <v>153</v>
      </c>
      <c r="I7079" s="0" t="s">
        <v>2123</v>
      </c>
      <c r="J7079" s="0" t="s">
        <v>47</v>
      </c>
      <c r="K7079" s="0" t="s">
        <v>47</v>
      </c>
      <c r="L7079" s="0" t="s">
        <v>47</v>
      </c>
      <c r="M7079" s="0" t="s">
        <v>47</v>
      </c>
      <c r="N7079" s="0" t="n">
        <v>2</v>
      </c>
      <c r="O7079" s="0" t="n">
        <v>725</v>
      </c>
      <c r="P7079" s="0" t="n">
        <v>700</v>
      </c>
      <c r="Q7079" s="0" t="n">
        <v>3.9</v>
      </c>
      <c r="R7079" s="0" t="str">
        <f aca="false">INDEX(Lookup!$B$4:$B$18,MATCH(C7079,Lookup!$A$4:$A$18,0))</f>
        <v>India</v>
      </c>
      <c r="S7079" s="20" t="n">
        <f aca="false">INDEX(Lookup!$D$4:$D$18,MATCH(C7079,Lookup!$A$4:$A$18,0))</f>
        <v>0.012</v>
      </c>
      <c r="T7079" s="21" t="n">
        <f aca="false">ROUND(P7079*S7079,2)</f>
        <v>8.4</v>
      </c>
      <c r="U7079" s="21" t="n">
        <f aca="false">IF(T7079&lt;=10,1,IF(T7079&lt;=20,2,IF(T7079&lt;=30,3,IF(T7079&lt;=40,4,IF(T7079&lt;=50,5,IF(T7079&lt;=100,6,IF(T7079&lt;=250,7,8)))))))</f>
        <v>1</v>
      </c>
      <c r="V7079" s="21" t="n">
        <f aca="false">IF(AND(OR(Dashboard!$T$3="All",R7079=Dashboard!$T$3),OR(Dashboard!$T$4="All",D7079=Dashboard!$T$4)),1,0)</f>
        <v>1</v>
      </c>
      <c r="W7079" s="21" t="n">
        <f aca="false">IF(V7079=1,T7079+ROW()/10000000,0)</f>
        <v>8.4007079</v>
      </c>
    </row>
    <row r="7080" customFormat="false" ht="15" hidden="false" customHeight="false" outlineLevel="0" collapsed="false">
      <c r="A7080" s="0" t="n">
        <v>1372</v>
      </c>
      <c r="B7080" s="0" t="s">
        <v>11025</v>
      </c>
      <c r="C7080" s="0" t="n">
        <v>1</v>
      </c>
      <c r="D7080" s="0" t="s">
        <v>6924</v>
      </c>
      <c r="E7080" s="0" t="s">
        <v>15490</v>
      </c>
      <c r="F7080" s="0" t="s">
        <v>15470</v>
      </c>
      <c r="G7080" s="0" t="s">
        <v>15471</v>
      </c>
      <c r="H7080" s="0" t="s">
        <v>153</v>
      </c>
      <c r="I7080" s="0" t="s">
        <v>2123</v>
      </c>
      <c r="J7080" s="0" t="s">
        <v>47</v>
      </c>
      <c r="K7080" s="0" t="s">
        <v>47</v>
      </c>
      <c r="L7080" s="0" t="s">
        <v>47</v>
      </c>
      <c r="M7080" s="0" t="s">
        <v>47</v>
      </c>
      <c r="N7080" s="0" t="n">
        <v>2</v>
      </c>
      <c r="O7080" s="0" t="n">
        <v>417</v>
      </c>
      <c r="P7080" s="0" t="n">
        <v>700</v>
      </c>
      <c r="Q7080" s="0" t="n">
        <v>3.7</v>
      </c>
      <c r="R7080" s="0" t="str">
        <f aca="false">INDEX(Lookup!$B$4:$B$18,MATCH(C7080,Lookup!$A$4:$A$18,0))</f>
        <v>India</v>
      </c>
      <c r="S7080" s="20" t="n">
        <f aca="false">INDEX(Lookup!$D$4:$D$18,MATCH(C7080,Lookup!$A$4:$A$18,0))</f>
        <v>0.012</v>
      </c>
      <c r="T7080" s="21" t="n">
        <f aca="false">ROUND(P7080*S7080,2)</f>
        <v>8.4</v>
      </c>
      <c r="U7080" s="21" t="n">
        <f aca="false">IF(T7080&lt;=10,1,IF(T7080&lt;=20,2,IF(T7080&lt;=30,3,IF(T7080&lt;=40,4,IF(T7080&lt;=50,5,IF(T7080&lt;=100,6,IF(T7080&lt;=250,7,8)))))))</f>
        <v>1</v>
      </c>
      <c r="V7080" s="21" t="n">
        <f aca="false">IF(AND(OR(Dashboard!$T$3="All",R7080=Dashboard!$T$3),OR(Dashboard!$T$4="All",D7080=Dashboard!$T$4)),1,0)</f>
        <v>1</v>
      </c>
      <c r="W7080" s="21" t="n">
        <f aca="false">IF(V7080=1,T7080+ROW()/10000000,0)</f>
        <v>8.400708</v>
      </c>
    </row>
    <row r="7081" customFormat="false" ht="15" hidden="false" customHeight="false" outlineLevel="0" collapsed="false">
      <c r="A7081" s="0" t="n">
        <v>9467</v>
      </c>
      <c r="B7081" s="0" t="s">
        <v>11025</v>
      </c>
      <c r="C7081" s="0" t="n">
        <v>1</v>
      </c>
      <c r="D7081" s="0" t="s">
        <v>6924</v>
      </c>
      <c r="E7081" s="0" t="s">
        <v>15491</v>
      </c>
      <c r="F7081" s="0" t="s">
        <v>15470</v>
      </c>
      <c r="G7081" s="0" t="s">
        <v>15471</v>
      </c>
      <c r="H7081" s="0" t="s">
        <v>153</v>
      </c>
      <c r="I7081" s="0" t="s">
        <v>2123</v>
      </c>
      <c r="J7081" s="0" t="s">
        <v>47</v>
      </c>
      <c r="K7081" s="0" t="s">
        <v>47</v>
      </c>
      <c r="L7081" s="0" t="s">
        <v>47</v>
      </c>
      <c r="M7081" s="0" t="s">
        <v>47</v>
      </c>
      <c r="N7081" s="0" t="n">
        <v>2</v>
      </c>
      <c r="O7081" s="0" t="n">
        <v>127</v>
      </c>
      <c r="P7081" s="0" t="n">
        <v>700</v>
      </c>
      <c r="Q7081" s="0" t="n">
        <v>3.6</v>
      </c>
      <c r="R7081" s="0" t="str">
        <f aca="false">INDEX(Lookup!$B$4:$B$18,MATCH(C7081,Lookup!$A$4:$A$18,0))</f>
        <v>India</v>
      </c>
      <c r="S7081" s="20" t="n">
        <f aca="false">INDEX(Lookup!$D$4:$D$18,MATCH(C7081,Lookup!$A$4:$A$18,0))</f>
        <v>0.012</v>
      </c>
      <c r="T7081" s="21" t="n">
        <f aca="false">ROUND(P7081*S7081,2)</f>
        <v>8.4</v>
      </c>
      <c r="U7081" s="21" t="n">
        <f aca="false">IF(T7081&lt;=10,1,IF(T7081&lt;=20,2,IF(T7081&lt;=30,3,IF(T7081&lt;=40,4,IF(T7081&lt;=50,5,IF(T7081&lt;=100,6,IF(T7081&lt;=250,7,8)))))))</f>
        <v>1</v>
      </c>
      <c r="V7081" s="21" t="n">
        <f aca="false">IF(AND(OR(Dashboard!$T$3="All",R7081=Dashboard!$T$3),OR(Dashboard!$T$4="All",D7081=Dashboard!$T$4)),1,0)</f>
        <v>1</v>
      </c>
      <c r="W7081" s="21" t="n">
        <f aca="false">IF(V7081=1,T7081+ROW()/10000000,0)</f>
        <v>8.4007081</v>
      </c>
    </row>
    <row r="7082" customFormat="false" ht="15" hidden="false" customHeight="false" outlineLevel="0" collapsed="false">
      <c r="A7082" s="0" t="n">
        <v>311440</v>
      </c>
      <c r="B7082" s="0" t="s">
        <v>7376</v>
      </c>
      <c r="C7082" s="0" t="n">
        <v>1</v>
      </c>
      <c r="D7082" s="0" t="s">
        <v>6924</v>
      </c>
      <c r="E7082" s="0" t="s">
        <v>15492</v>
      </c>
      <c r="F7082" s="0" t="s">
        <v>15470</v>
      </c>
      <c r="G7082" s="0" t="s">
        <v>15471</v>
      </c>
      <c r="H7082" s="0" t="s">
        <v>7378</v>
      </c>
      <c r="I7082" s="0" t="s">
        <v>2123</v>
      </c>
      <c r="J7082" s="0" t="s">
        <v>47</v>
      </c>
      <c r="K7082" s="0" t="s">
        <v>46</v>
      </c>
      <c r="L7082" s="0" t="s">
        <v>47</v>
      </c>
      <c r="M7082" s="0" t="s">
        <v>47</v>
      </c>
      <c r="N7082" s="0" t="n">
        <v>2</v>
      </c>
      <c r="O7082" s="0" t="n">
        <v>122</v>
      </c>
      <c r="P7082" s="0" t="n">
        <v>900</v>
      </c>
      <c r="Q7082" s="0" t="n">
        <v>2.2</v>
      </c>
      <c r="R7082" s="0" t="str">
        <f aca="false">INDEX(Lookup!$B$4:$B$18,MATCH(C7082,Lookup!$A$4:$A$18,0))</f>
        <v>India</v>
      </c>
      <c r="S7082" s="20" t="n">
        <f aca="false">INDEX(Lookup!$D$4:$D$18,MATCH(C7082,Lookup!$A$4:$A$18,0))</f>
        <v>0.012</v>
      </c>
      <c r="T7082" s="21" t="n">
        <f aca="false">ROUND(P7082*S7082,2)</f>
        <v>10.8</v>
      </c>
      <c r="U7082" s="21" t="n">
        <f aca="false">IF(T7082&lt;=10,1,IF(T7082&lt;=20,2,IF(T7082&lt;=30,3,IF(T7082&lt;=40,4,IF(T7082&lt;=50,5,IF(T7082&lt;=100,6,IF(T7082&lt;=250,7,8)))))))</f>
        <v>2</v>
      </c>
      <c r="V7082" s="21" t="n">
        <f aca="false">IF(AND(OR(Dashboard!$T$3="All",R7082=Dashboard!$T$3),OR(Dashboard!$T$4="All",D7082=Dashboard!$T$4)),1,0)</f>
        <v>1</v>
      </c>
      <c r="W7082" s="21" t="n">
        <f aca="false">IF(V7082=1,T7082+ROW()/10000000,0)</f>
        <v>10.8007082</v>
      </c>
    </row>
    <row r="7083" customFormat="false" ht="15" hidden="false" customHeight="false" outlineLevel="0" collapsed="false">
      <c r="A7083" s="0" t="n">
        <v>18424903</v>
      </c>
      <c r="B7083" s="0" t="s">
        <v>15493</v>
      </c>
      <c r="C7083" s="0" t="n">
        <v>1</v>
      </c>
      <c r="D7083" s="0" t="s">
        <v>6924</v>
      </c>
      <c r="E7083" s="0" t="s">
        <v>15494</v>
      </c>
      <c r="F7083" s="0" t="s">
        <v>15470</v>
      </c>
      <c r="G7083" s="0" t="s">
        <v>15471</v>
      </c>
      <c r="H7083" s="0" t="s">
        <v>15495</v>
      </c>
      <c r="I7083" s="0" t="s">
        <v>2123</v>
      </c>
      <c r="J7083" s="0" t="s">
        <v>46</v>
      </c>
      <c r="K7083" s="0" t="s">
        <v>47</v>
      </c>
      <c r="L7083" s="0" t="s">
        <v>47</v>
      </c>
      <c r="M7083" s="0" t="s">
        <v>47</v>
      </c>
      <c r="N7083" s="0" t="n">
        <v>4</v>
      </c>
      <c r="O7083" s="0" t="n">
        <v>130</v>
      </c>
      <c r="P7083" s="0" t="n">
        <v>2000</v>
      </c>
      <c r="Q7083" s="0" t="n">
        <v>4.3</v>
      </c>
      <c r="R7083" s="0" t="str">
        <f aca="false">INDEX(Lookup!$B$4:$B$18,MATCH(C7083,Lookup!$A$4:$A$18,0))</f>
        <v>India</v>
      </c>
      <c r="S7083" s="20" t="n">
        <f aca="false">INDEX(Lookup!$D$4:$D$18,MATCH(C7083,Lookup!$A$4:$A$18,0))</f>
        <v>0.012</v>
      </c>
      <c r="T7083" s="21" t="n">
        <f aca="false">ROUND(P7083*S7083,2)</f>
        <v>24</v>
      </c>
      <c r="U7083" s="21" t="n">
        <f aca="false">IF(T7083&lt;=10,1,IF(T7083&lt;=20,2,IF(T7083&lt;=30,3,IF(T7083&lt;=40,4,IF(T7083&lt;=50,5,IF(T7083&lt;=100,6,IF(T7083&lt;=250,7,8)))))))</f>
        <v>3</v>
      </c>
      <c r="V7083" s="21" t="n">
        <f aca="false">IF(AND(OR(Dashboard!$T$3="All",R7083=Dashboard!$T$3),OR(Dashboard!$T$4="All",D7083=Dashboard!$T$4)),1,0)</f>
        <v>1</v>
      </c>
      <c r="W7083" s="21" t="n">
        <f aca="false">IF(V7083=1,T7083+ROW()/10000000,0)</f>
        <v>24.0007083</v>
      </c>
    </row>
    <row r="7084" customFormat="false" ht="15" hidden="false" customHeight="false" outlineLevel="0" collapsed="false">
      <c r="A7084" s="0" t="n">
        <v>311749</v>
      </c>
      <c r="B7084" s="0" t="s">
        <v>8958</v>
      </c>
      <c r="C7084" s="0" t="n">
        <v>1</v>
      </c>
      <c r="D7084" s="0" t="s">
        <v>6924</v>
      </c>
      <c r="E7084" s="0" t="s">
        <v>15488</v>
      </c>
      <c r="F7084" s="0" t="s">
        <v>15470</v>
      </c>
      <c r="G7084" s="0" t="s">
        <v>15471</v>
      </c>
      <c r="H7084" s="0" t="s">
        <v>1830</v>
      </c>
      <c r="I7084" s="0" t="s">
        <v>2123</v>
      </c>
      <c r="J7084" s="0" t="s">
        <v>47</v>
      </c>
      <c r="K7084" s="0" t="s">
        <v>47</v>
      </c>
      <c r="L7084" s="0" t="s">
        <v>47</v>
      </c>
      <c r="M7084" s="0" t="s">
        <v>47</v>
      </c>
      <c r="N7084" s="0" t="n">
        <v>2</v>
      </c>
      <c r="O7084" s="0" t="n">
        <v>228</v>
      </c>
      <c r="P7084" s="0" t="n">
        <v>500</v>
      </c>
      <c r="Q7084" s="0" t="n">
        <v>4.2</v>
      </c>
      <c r="R7084" s="0" t="str">
        <f aca="false">INDEX(Lookup!$B$4:$B$18,MATCH(C7084,Lookup!$A$4:$A$18,0))</f>
        <v>India</v>
      </c>
      <c r="S7084" s="20" t="n">
        <f aca="false">INDEX(Lookup!$D$4:$D$18,MATCH(C7084,Lookup!$A$4:$A$18,0))</f>
        <v>0.012</v>
      </c>
      <c r="T7084" s="21" t="n">
        <f aca="false">ROUND(P7084*S7084,2)</f>
        <v>6</v>
      </c>
      <c r="U7084" s="21" t="n">
        <f aca="false">IF(T7084&lt;=10,1,IF(T7084&lt;=20,2,IF(T7084&lt;=30,3,IF(T7084&lt;=40,4,IF(T7084&lt;=50,5,IF(T7084&lt;=100,6,IF(T7084&lt;=250,7,8)))))))</f>
        <v>1</v>
      </c>
      <c r="V7084" s="21" t="n">
        <f aca="false">IF(AND(OR(Dashboard!$T$3="All",R7084=Dashboard!$T$3),OR(Dashboard!$T$4="All",D7084=Dashboard!$T$4)),1,0)</f>
        <v>1</v>
      </c>
      <c r="W7084" s="21" t="n">
        <f aca="false">IF(V7084=1,T7084+ROW()/10000000,0)</f>
        <v>6.0007084</v>
      </c>
    </row>
    <row r="7085" customFormat="false" ht="15" hidden="false" customHeight="false" outlineLevel="0" collapsed="false">
      <c r="A7085" s="0" t="n">
        <v>18268720</v>
      </c>
      <c r="B7085" s="0" t="s">
        <v>15496</v>
      </c>
      <c r="C7085" s="0" t="n">
        <v>1</v>
      </c>
      <c r="D7085" s="0" t="s">
        <v>6924</v>
      </c>
      <c r="E7085" s="0" t="s">
        <v>15497</v>
      </c>
      <c r="F7085" s="0" t="s">
        <v>15470</v>
      </c>
      <c r="G7085" s="0" t="s">
        <v>15471</v>
      </c>
      <c r="H7085" s="0" t="s">
        <v>6373</v>
      </c>
      <c r="I7085" s="0" t="s">
        <v>2123</v>
      </c>
      <c r="J7085" s="0" t="s">
        <v>46</v>
      </c>
      <c r="K7085" s="0" t="s">
        <v>47</v>
      </c>
      <c r="L7085" s="0" t="s">
        <v>47</v>
      </c>
      <c r="M7085" s="0" t="s">
        <v>47</v>
      </c>
      <c r="N7085" s="0" t="n">
        <v>3</v>
      </c>
      <c r="O7085" s="0" t="n">
        <v>61</v>
      </c>
      <c r="P7085" s="0" t="n">
        <v>1500</v>
      </c>
      <c r="Q7085" s="0" t="n">
        <v>4</v>
      </c>
      <c r="R7085" s="0" t="str">
        <f aca="false">INDEX(Lookup!$B$4:$B$18,MATCH(C7085,Lookup!$A$4:$A$18,0))</f>
        <v>India</v>
      </c>
      <c r="S7085" s="20" t="n">
        <f aca="false">INDEX(Lookup!$D$4:$D$18,MATCH(C7085,Lookup!$A$4:$A$18,0))</f>
        <v>0.012</v>
      </c>
      <c r="T7085" s="21" t="n">
        <f aca="false">ROUND(P7085*S7085,2)</f>
        <v>18</v>
      </c>
      <c r="U7085" s="21" t="n">
        <f aca="false">IF(T7085&lt;=10,1,IF(T7085&lt;=20,2,IF(T7085&lt;=30,3,IF(T7085&lt;=40,4,IF(T7085&lt;=50,5,IF(T7085&lt;=100,6,IF(T7085&lt;=250,7,8)))))))</f>
        <v>2</v>
      </c>
      <c r="V7085" s="21" t="n">
        <f aca="false">IF(AND(OR(Dashboard!$T$3="All",R7085=Dashboard!$T$3),OR(Dashboard!$T$4="All",D7085=Dashboard!$T$4)),1,0)</f>
        <v>1</v>
      </c>
      <c r="W7085" s="21" t="n">
        <f aca="false">IF(V7085=1,T7085+ROW()/10000000,0)</f>
        <v>18.0007085</v>
      </c>
    </row>
    <row r="7086" customFormat="false" ht="15" hidden="false" customHeight="false" outlineLevel="0" collapsed="false">
      <c r="A7086" s="0" t="n">
        <v>4271</v>
      </c>
      <c r="B7086" s="0" t="s">
        <v>15498</v>
      </c>
      <c r="C7086" s="0" t="n">
        <v>1</v>
      </c>
      <c r="D7086" s="0" t="s">
        <v>6924</v>
      </c>
      <c r="E7086" s="0" t="s">
        <v>15499</v>
      </c>
      <c r="F7086" s="0" t="s">
        <v>15470</v>
      </c>
      <c r="G7086" s="0" t="s">
        <v>15471</v>
      </c>
      <c r="H7086" s="0" t="s">
        <v>2228</v>
      </c>
      <c r="I7086" s="0" t="s">
        <v>2123</v>
      </c>
      <c r="J7086" s="0" t="s">
        <v>47</v>
      </c>
      <c r="K7086" s="0" t="s">
        <v>47</v>
      </c>
      <c r="L7086" s="0" t="s">
        <v>47</v>
      </c>
      <c r="M7086" s="0" t="s">
        <v>47</v>
      </c>
      <c r="N7086" s="0" t="n">
        <v>2</v>
      </c>
      <c r="O7086" s="0" t="n">
        <v>649</v>
      </c>
      <c r="P7086" s="0" t="n">
        <v>700</v>
      </c>
      <c r="Q7086" s="0" t="n">
        <v>4</v>
      </c>
      <c r="R7086" s="0" t="str">
        <f aca="false">INDEX(Lookup!$B$4:$B$18,MATCH(C7086,Lookup!$A$4:$A$18,0))</f>
        <v>India</v>
      </c>
      <c r="S7086" s="20" t="n">
        <f aca="false">INDEX(Lookup!$D$4:$D$18,MATCH(C7086,Lookup!$A$4:$A$18,0))</f>
        <v>0.012</v>
      </c>
      <c r="T7086" s="21" t="n">
        <f aca="false">ROUND(P7086*S7086,2)</f>
        <v>8.4</v>
      </c>
      <c r="U7086" s="21" t="n">
        <f aca="false">IF(T7086&lt;=10,1,IF(T7086&lt;=20,2,IF(T7086&lt;=30,3,IF(T7086&lt;=40,4,IF(T7086&lt;=50,5,IF(T7086&lt;=100,6,IF(T7086&lt;=250,7,8)))))))</f>
        <v>1</v>
      </c>
      <c r="V7086" s="21" t="n">
        <f aca="false">IF(AND(OR(Dashboard!$T$3="All",R7086=Dashboard!$T$3),OR(Dashboard!$T$4="All",D7086=Dashboard!$T$4)),1,0)</f>
        <v>1</v>
      </c>
      <c r="W7086" s="21" t="n">
        <f aca="false">IF(V7086=1,T7086+ROW()/10000000,0)</f>
        <v>8.4007086</v>
      </c>
    </row>
    <row r="7087" customFormat="false" ht="15" hidden="false" customHeight="false" outlineLevel="0" collapsed="false">
      <c r="A7087" s="0" t="n">
        <v>305833</v>
      </c>
      <c r="B7087" s="0" t="s">
        <v>3851</v>
      </c>
      <c r="C7087" s="0" t="n">
        <v>1</v>
      </c>
      <c r="D7087" s="0" t="s">
        <v>6924</v>
      </c>
      <c r="E7087" s="0" t="s">
        <v>15490</v>
      </c>
      <c r="F7087" s="0" t="s">
        <v>15470</v>
      </c>
      <c r="G7087" s="0" t="s">
        <v>15471</v>
      </c>
      <c r="H7087" s="0" t="s">
        <v>3853</v>
      </c>
      <c r="I7087" s="0" t="s">
        <v>2123</v>
      </c>
      <c r="J7087" s="0" t="s">
        <v>47</v>
      </c>
      <c r="K7087" s="0" t="s">
        <v>46</v>
      </c>
      <c r="L7087" s="0" t="s">
        <v>47</v>
      </c>
      <c r="M7087" s="0" t="s">
        <v>47</v>
      </c>
      <c r="N7087" s="0" t="n">
        <v>1</v>
      </c>
      <c r="O7087" s="0" t="n">
        <v>734</v>
      </c>
      <c r="P7087" s="0" t="n">
        <v>350</v>
      </c>
      <c r="Q7087" s="0" t="n">
        <v>4</v>
      </c>
      <c r="R7087" s="0" t="str">
        <f aca="false">INDEX(Lookup!$B$4:$B$18,MATCH(C7087,Lookup!$A$4:$A$18,0))</f>
        <v>India</v>
      </c>
      <c r="S7087" s="20" t="n">
        <f aca="false">INDEX(Lookup!$D$4:$D$18,MATCH(C7087,Lookup!$A$4:$A$18,0))</f>
        <v>0.012</v>
      </c>
      <c r="T7087" s="21" t="n">
        <f aca="false">ROUND(P7087*S7087,2)</f>
        <v>4.2</v>
      </c>
      <c r="U7087" s="21" t="n">
        <f aca="false">IF(T7087&lt;=10,1,IF(T7087&lt;=20,2,IF(T7087&lt;=30,3,IF(T7087&lt;=40,4,IF(T7087&lt;=50,5,IF(T7087&lt;=100,6,IF(T7087&lt;=250,7,8)))))))</f>
        <v>1</v>
      </c>
      <c r="V7087" s="21" t="n">
        <f aca="false">IF(AND(OR(Dashboard!$T$3="All",R7087=Dashboard!$T$3),OR(Dashboard!$T$4="All",D7087=Dashboard!$T$4)),1,0)</f>
        <v>1</v>
      </c>
      <c r="W7087" s="21" t="n">
        <f aca="false">IF(V7087=1,T7087+ROW()/10000000,0)</f>
        <v>4.2007087</v>
      </c>
    </row>
    <row r="7088" customFormat="false" ht="15" hidden="false" customHeight="false" outlineLevel="0" collapsed="false">
      <c r="A7088" s="0" t="n">
        <v>307296</v>
      </c>
      <c r="B7088" s="0" t="s">
        <v>9290</v>
      </c>
      <c r="C7088" s="0" t="n">
        <v>1</v>
      </c>
      <c r="D7088" s="0" t="s">
        <v>6924</v>
      </c>
      <c r="E7088" s="0" t="s">
        <v>15500</v>
      </c>
      <c r="F7088" s="0" t="s">
        <v>15470</v>
      </c>
      <c r="G7088" s="0" t="s">
        <v>15471</v>
      </c>
      <c r="H7088" s="0" t="s">
        <v>3015</v>
      </c>
      <c r="I7088" s="0" t="s">
        <v>2123</v>
      </c>
      <c r="J7088" s="0" t="s">
        <v>47</v>
      </c>
      <c r="K7088" s="0" t="s">
        <v>46</v>
      </c>
      <c r="L7088" s="0" t="s">
        <v>47</v>
      </c>
      <c r="M7088" s="0" t="s">
        <v>47</v>
      </c>
      <c r="N7088" s="0" t="n">
        <v>2</v>
      </c>
      <c r="O7088" s="0" t="n">
        <v>135</v>
      </c>
      <c r="P7088" s="0" t="n">
        <v>650</v>
      </c>
      <c r="Q7088" s="0" t="n">
        <v>4</v>
      </c>
      <c r="R7088" s="0" t="str">
        <f aca="false">INDEX(Lookup!$B$4:$B$18,MATCH(C7088,Lookup!$A$4:$A$18,0))</f>
        <v>India</v>
      </c>
      <c r="S7088" s="20" t="n">
        <f aca="false">INDEX(Lookup!$D$4:$D$18,MATCH(C7088,Lookup!$A$4:$A$18,0))</f>
        <v>0.012</v>
      </c>
      <c r="T7088" s="21" t="n">
        <f aca="false">ROUND(P7088*S7088,2)</f>
        <v>7.8</v>
      </c>
      <c r="U7088" s="21" t="n">
        <f aca="false">IF(T7088&lt;=10,1,IF(T7088&lt;=20,2,IF(T7088&lt;=30,3,IF(T7088&lt;=40,4,IF(T7088&lt;=50,5,IF(T7088&lt;=100,6,IF(T7088&lt;=250,7,8)))))))</f>
        <v>1</v>
      </c>
      <c r="V7088" s="21" t="n">
        <f aca="false">IF(AND(OR(Dashboard!$T$3="All",R7088=Dashboard!$T$3),OR(Dashboard!$T$4="All",D7088=Dashboard!$T$4)),1,0)</f>
        <v>1</v>
      </c>
      <c r="W7088" s="21" t="n">
        <f aca="false">IF(V7088=1,T7088+ROW()/10000000,0)</f>
        <v>7.8007088</v>
      </c>
    </row>
    <row r="7089" customFormat="false" ht="15" hidden="false" customHeight="false" outlineLevel="0" collapsed="false">
      <c r="A7089" s="0" t="n">
        <v>2786</v>
      </c>
      <c r="B7089" s="0" t="s">
        <v>1944</v>
      </c>
      <c r="C7089" s="0" t="n">
        <v>1</v>
      </c>
      <c r="D7089" s="0" t="s">
        <v>6924</v>
      </c>
      <c r="E7089" s="0" t="s">
        <v>15491</v>
      </c>
      <c r="F7089" s="0" t="s">
        <v>15470</v>
      </c>
      <c r="G7089" s="0" t="s">
        <v>15471</v>
      </c>
      <c r="H7089" s="0" t="s">
        <v>2122</v>
      </c>
      <c r="I7089" s="0" t="s">
        <v>2123</v>
      </c>
      <c r="J7089" s="0" t="s">
        <v>46</v>
      </c>
      <c r="K7089" s="0" t="s">
        <v>46</v>
      </c>
      <c r="L7089" s="0" t="s">
        <v>47</v>
      </c>
      <c r="M7089" s="0" t="s">
        <v>47</v>
      </c>
      <c r="N7089" s="0" t="n">
        <v>3</v>
      </c>
      <c r="O7089" s="0" t="n">
        <v>1971</v>
      </c>
      <c r="P7089" s="0" t="n">
        <v>1950</v>
      </c>
      <c r="Q7089" s="0" t="n">
        <v>4.2</v>
      </c>
      <c r="R7089" s="0" t="str">
        <f aca="false">INDEX(Lookup!$B$4:$B$18,MATCH(C7089,Lookup!$A$4:$A$18,0))</f>
        <v>India</v>
      </c>
      <c r="S7089" s="20" t="n">
        <f aca="false">INDEX(Lookup!$D$4:$D$18,MATCH(C7089,Lookup!$A$4:$A$18,0))</f>
        <v>0.012</v>
      </c>
      <c r="T7089" s="21" t="n">
        <f aca="false">ROUND(P7089*S7089,2)</f>
        <v>23.4</v>
      </c>
      <c r="U7089" s="21" t="n">
        <f aca="false">IF(T7089&lt;=10,1,IF(T7089&lt;=20,2,IF(T7089&lt;=30,3,IF(T7089&lt;=40,4,IF(T7089&lt;=50,5,IF(T7089&lt;=100,6,IF(T7089&lt;=250,7,8)))))))</f>
        <v>3</v>
      </c>
      <c r="V7089" s="21" t="n">
        <f aca="false">IF(AND(OR(Dashboard!$T$3="All",R7089=Dashboard!$T$3),OR(Dashboard!$T$4="All",D7089=Dashboard!$T$4)),1,0)</f>
        <v>1</v>
      </c>
      <c r="W7089" s="21" t="n">
        <f aca="false">IF(V7089=1,T7089+ROW()/10000000,0)</f>
        <v>23.4007089</v>
      </c>
    </row>
    <row r="7090" customFormat="false" ht="15" hidden="false" customHeight="false" outlineLevel="0" collapsed="false">
      <c r="A7090" s="0" t="n">
        <v>302422</v>
      </c>
      <c r="B7090" s="0" t="s">
        <v>15501</v>
      </c>
      <c r="C7090" s="0" t="n">
        <v>1</v>
      </c>
      <c r="D7090" s="0" t="s">
        <v>6924</v>
      </c>
      <c r="E7090" s="0" t="s">
        <v>15502</v>
      </c>
      <c r="F7090" s="0" t="s">
        <v>15503</v>
      </c>
      <c r="G7090" s="0" t="s">
        <v>15504</v>
      </c>
      <c r="H7090" s="0" t="s">
        <v>5365</v>
      </c>
      <c r="I7090" s="0" t="s">
        <v>2123</v>
      </c>
      <c r="J7090" s="0" t="s">
        <v>47</v>
      </c>
      <c r="K7090" s="0" t="s">
        <v>47</v>
      </c>
      <c r="L7090" s="0" t="s">
        <v>47</v>
      </c>
      <c r="M7090" s="0" t="s">
        <v>47</v>
      </c>
      <c r="N7090" s="0" t="n">
        <v>1</v>
      </c>
      <c r="O7090" s="0" t="n">
        <v>5</v>
      </c>
      <c r="P7090" s="0" t="n">
        <v>200</v>
      </c>
      <c r="Q7090" s="0" t="n">
        <v>2.8</v>
      </c>
      <c r="R7090" s="0" t="str">
        <f aca="false">INDEX(Lookup!$B$4:$B$18,MATCH(C7090,Lookup!$A$4:$A$18,0))</f>
        <v>India</v>
      </c>
      <c r="S7090" s="20" t="n">
        <f aca="false">INDEX(Lookup!$D$4:$D$18,MATCH(C7090,Lookup!$A$4:$A$18,0))</f>
        <v>0.012</v>
      </c>
      <c r="T7090" s="21" t="n">
        <f aca="false">ROUND(P7090*S7090,2)</f>
        <v>2.4</v>
      </c>
      <c r="U7090" s="21" t="n">
        <f aca="false">IF(T7090&lt;=10,1,IF(T7090&lt;=20,2,IF(T7090&lt;=30,3,IF(T7090&lt;=40,4,IF(T7090&lt;=50,5,IF(T7090&lt;=100,6,IF(T7090&lt;=250,7,8)))))))</f>
        <v>1</v>
      </c>
      <c r="V7090" s="21" t="n">
        <f aca="false">IF(AND(OR(Dashboard!$T$3="All",R7090=Dashboard!$T$3),OR(Dashboard!$T$4="All",D7090=Dashboard!$T$4)),1,0)</f>
        <v>1</v>
      </c>
      <c r="W7090" s="21" t="n">
        <f aca="false">IF(V7090=1,T7090+ROW()/10000000,0)</f>
        <v>2.400709</v>
      </c>
    </row>
    <row r="7091" customFormat="false" ht="15" hidden="false" customHeight="false" outlineLevel="0" collapsed="false">
      <c r="A7091" s="0" t="n">
        <v>302418</v>
      </c>
      <c r="B7091" s="0" t="s">
        <v>15505</v>
      </c>
      <c r="C7091" s="0" t="n">
        <v>1</v>
      </c>
      <c r="D7091" s="0" t="s">
        <v>6924</v>
      </c>
      <c r="E7091" s="0" t="s">
        <v>15506</v>
      </c>
      <c r="F7091" s="0" t="s">
        <v>15503</v>
      </c>
      <c r="G7091" s="0" t="s">
        <v>15504</v>
      </c>
      <c r="H7091" s="0" t="s">
        <v>2122</v>
      </c>
      <c r="I7091" s="0" t="s">
        <v>2123</v>
      </c>
      <c r="J7091" s="0" t="s">
        <v>47</v>
      </c>
      <c r="K7091" s="0" t="s">
        <v>47</v>
      </c>
      <c r="L7091" s="0" t="s">
        <v>47</v>
      </c>
      <c r="M7091" s="0" t="s">
        <v>47</v>
      </c>
      <c r="N7091" s="0" t="n">
        <v>1</v>
      </c>
      <c r="O7091" s="0" t="n">
        <v>14</v>
      </c>
      <c r="P7091" s="0" t="n">
        <v>450</v>
      </c>
      <c r="Q7091" s="0" t="n">
        <v>3.1</v>
      </c>
      <c r="R7091" s="0" t="str">
        <f aca="false">INDEX(Lookup!$B$4:$B$18,MATCH(C7091,Lookup!$A$4:$A$18,0))</f>
        <v>India</v>
      </c>
      <c r="S7091" s="20" t="n">
        <f aca="false">INDEX(Lookup!$D$4:$D$18,MATCH(C7091,Lookup!$A$4:$A$18,0))</f>
        <v>0.012</v>
      </c>
      <c r="T7091" s="21" t="n">
        <f aca="false">ROUND(P7091*S7091,2)</f>
        <v>5.4</v>
      </c>
      <c r="U7091" s="21" t="n">
        <f aca="false">IF(T7091&lt;=10,1,IF(T7091&lt;=20,2,IF(T7091&lt;=30,3,IF(T7091&lt;=40,4,IF(T7091&lt;=50,5,IF(T7091&lt;=100,6,IF(T7091&lt;=250,7,8)))))))</f>
        <v>1</v>
      </c>
      <c r="V7091" s="21" t="n">
        <f aca="false">IF(AND(OR(Dashboard!$T$3="All",R7091=Dashboard!$T$3),OR(Dashboard!$T$4="All",D7091=Dashboard!$T$4)),1,0)</f>
        <v>1</v>
      </c>
      <c r="W7091" s="21" t="n">
        <f aca="false">IF(V7091=1,T7091+ROW()/10000000,0)</f>
        <v>5.4007091</v>
      </c>
    </row>
    <row r="7092" customFormat="false" ht="15" hidden="false" customHeight="false" outlineLevel="0" collapsed="false">
      <c r="A7092" s="0" t="n">
        <v>302416</v>
      </c>
      <c r="B7092" s="0" t="s">
        <v>7094</v>
      </c>
      <c r="C7092" s="0" t="n">
        <v>1</v>
      </c>
      <c r="D7092" s="0" t="s">
        <v>6924</v>
      </c>
      <c r="E7092" s="0" t="s">
        <v>15507</v>
      </c>
      <c r="F7092" s="0" t="s">
        <v>15503</v>
      </c>
      <c r="G7092" s="0" t="s">
        <v>15504</v>
      </c>
      <c r="H7092" s="0" t="s">
        <v>3243</v>
      </c>
      <c r="I7092" s="0" t="s">
        <v>2123</v>
      </c>
      <c r="J7092" s="0" t="s">
        <v>47</v>
      </c>
      <c r="K7092" s="0" t="s">
        <v>47</v>
      </c>
      <c r="L7092" s="0" t="s">
        <v>47</v>
      </c>
      <c r="M7092" s="0" t="s">
        <v>47</v>
      </c>
      <c r="N7092" s="0" t="n">
        <v>1</v>
      </c>
      <c r="O7092" s="0" t="n">
        <v>4</v>
      </c>
      <c r="P7092" s="0" t="n">
        <v>100</v>
      </c>
      <c r="Q7092" s="0" t="n">
        <v>2.9</v>
      </c>
      <c r="R7092" s="0" t="str">
        <f aca="false">INDEX(Lookup!$B$4:$B$18,MATCH(C7092,Lookup!$A$4:$A$18,0))</f>
        <v>India</v>
      </c>
      <c r="S7092" s="20" t="n">
        <f aca="false">INDEX(Lookup!$D$4:$D$18,MATCH(C7092,Lookup!$A$4:$A$18,0))</f>
        <v>0.012</v>
      </c>
      <c r="T7092" s="21" t="n">
        <f aca="false">ROUND(P7092*S7092,2)</f>
        <v>1.2</v>
      </c>
      <c r="U7092" s="21" t="n">
        <f aca="false">IF(T7092&lt;=10,1,IF(T7092&lt;=20,2,IF(T7092&lt;=30,3,IF(T7092&lt;=40,4,IF(T7092&lt;=50,5,IF(T7092&lt;=100,6,IF(T7092&lt;=250,7,8)))))))</f>
        <v>1</v>
      </c>
      <c r="V7092" s="21" t="n">
        <f aca="false">IF(AND(OR(Dashboard!$T$3="All",R7092=Dashboard!$T$3),OR(Dashboard!$T$4="All",D7092=Dashboard!$T$4)),1,0)</f>
        <v>1</v>
      </c>
      <c r="W7092" s="21" t="n">
        <f aca="false">IF(V7092=1,T7092+ROW()/10000000,0)</f>
        <v>1.2007092</v>
      </c>
    </row>
    <row r="7093" customFormat="false" ht="15" hidden="false" customHeight="false" outlineLevel="0" collapsed="false">
      <c r="A7093" s="0" t="n">
        <v>18343904</v>
      </c>
      <c r="B7093" s="0" t="s">
        <v>15508</v>
      </c>
      <c r="C7093" s="0" t="n">
        <v>1</v>
      </c>
      <c r="D7093" s="0" t="s">
        <v>6924</v>
      </c>
      <c r="E7093" s="0" t="s">
        <v>15509</v>
      </c>
      <c r="F7093" s="0" t="s">
        <v>15503</v>
      </c>
      <c r="G7093" s="0" t="s">
        <v>15504</v>
      </c>
      <c r="H7093" s="0" t="s">
        <v>2128</v>
      </c>
      <c r="I7093" s="0" t="s">
        <v>2123</v>
      </c>
      <c r="J7093" s="0" t="s">
        <v>47</v>
      </c>
      <c r="K7093" s="0" t="s">
        <v>47</v>
      </c>
      <c r="L7093" s="0" t="s">
        <v>47</v>
      </c>
      <c r="M7093" s="0" t="s">
        <v>47</v>
      </c>
      <c r="N7093" s="0" t="n">
        <v>1</v>
      </c>
      <c r="O7093" s="0" t="n">
        <v>6</v>
      </c>
      <c r="P7093" s="0" t="n">
        <v>450</v>
      </c>
      <c r="Q7093" s="0" t="n">
        <v>2.9</v>
      </c>
      <c r="R7093" s="0" t="str">
        <f aca="false">INDEX(Lookup!$B$4:$B$18,MATCH(C7093,Lookup!$A$4:$A$18,0))</f>
        <v>India</v>
      </c>
      <c r="S7093" s="20" t="n">
        <f aca="false">INDEX(Lookup!$D$4:$D$18,MATCH(C7093,Lookup!$A$4:$A$18,0))</f>
        <v>0.012</v>
      </c>
      <c r="T7093" s="21" t="n">
        <f aca="false">ROUND(P7093*S7093,2)</f>
        <v>5.4</v>
      </c>
      <c r="U7093" s="21" t="n">
        <f aca="false">IF(T7093&lt;=10,1,IF(T7093&lt;=20,2,IF(T7093&lt;=30,3,IF(T7093&lt;=40,4,IF(T7093&lt;=50,5,IF(T7093&lt;=100,6,IF(T7093&lt;=250,7,8)))))))</f>
        <v>1</v>
      </c>
      <c r="V7093" s="21" t="n">
        <f aca="false">IF(AND(OR(Dashboard!$T$3="All",R7093=Dashboard!$T$3),OR(Dashboard!$T$4="All",D7093=Dashboard!$T$4)),1,0)</f>
        <v>1</v>
      </c>
      <c r="W7093" s="21" t="n">
        <f aca="false">IF(V7093=1,T7093+ROW()/10000000,0)</f>
        <v>5.4007093</v>
      </c>
    </row>
    <row r="7094" customFormat="false" ht="15" hidden="false" customHeight="false" outlineLevel="0" collapsed="false">
      <c r="A7094" s="0" t="n">
        <v>302369</v>
      </c>
      <c r="B7094" s="0" t="s">
        <v>15510</v>
      </c>
      <c r="C7094" s="0" t="n">
        <v>1</v>
      </c>
      <c r="D7094" s="0" t="s">
        <v>6924</v>
      </c>
      <c r="E7094" s="0" t="s">
        <v>15511</v>
      </c>
      <c r="F7094" s="0" t="s">
        <v>15503</v>
      </c>
      <c r="G7094" s="0" t="s">
        <v>15504</v>
      </c>
      <c r="H7094" s="0" t="s">
        <v>2128</v>
      </c>
      <c r="I7094" s="0" t="s">
        <v>2123</v>
      </c>
      <c r="J7094" s="0" t="s">
        <v>47</v>
      </c>
      <c r="K7094" s="0" t="s">
        <v>47</v>
      </c>
      <c r="L7094" s="0" t="s">
        <v>47</v>
      </c>
      <c r="M7094" s="0" t="s">
        <v>47</v>
      </c>
      <c r="N7094" s="0" t="n">
        <v>1</v>
      </c>
      <c r="O7094" s="0" t="n">
        <v>5</v>
      </c>
      <c r="P7094" s="0" t="n">
        <v>150</v>
      </c>
      <c r="Q7094" s="0" t="n">
        <v>2.7</v>
      </c>
      <c r="R7094" s="0" t="str">
        <f aca="false">INDEX(Lookup!$B$4:$B$18,MATCH(C7094,Lookup!$A$4:$A$18,0))</f>
        <v>India</v>
      </c>
      <c r="S7094" s="20" t="n">
        <f aca="false">INDEX(Lookup!$D$4:$D$18,MATCH(C7094,Lookup!$A$4:$A$18,0))</f>
        <v>0.012</v>
      </c>
      <c r="T7094" s="21" t="n">
        <f aca="false">ROUND(P7094*S7094,2)</f>
        <v>1.8</v>
      </c>
      <c r="U7094" s="21" t="n">
        <f aca="false">IF(T7094&lt;=10,1,IF(T7094&lt;=20,2,IF(T7094&lt;=30,3,IF(T7094&lt;=40,4,IF(T7094&lt;=50,5,IF(T7094&lt;=100,6,IF(T7094&lt;=250,7,8)))))))</f>
        <v>1</v>
      </c>
      <c r="V7094" s="21" t="n">
        <f aca="false">IF(AND(OR(Dashboard!$T$3="All",R7094=Dashboard!$T$3),OR(Dashboard!$T$4="All",D7094=Dashboard!$T$4)),1,0)</f>
        <v>1</v>
      </c>
      <c r="W7094" s="21" t="n">
        <f aca="false">IF(V7094=1,T7094+ROW()/10000000,0)</f>
        <v>1.8007094</v>
      </c>
    </row>
    <row r="7095" customFormat="false" ht="15" hidden="false" customHeight="false" outlineLevel="0" collapsed="false">
      <c r="A7095" s="0" t="n">
        <v>302425</v>
      </c>
      <c r="B7095" s="0" t="s">
        <v>15512</v>
      </c>
      <c r="C7095" s="0" t="n">
        <v>1</v>
      </c>
      <c r="D7095" s="0" t="s">
        <v>6924</v>
      </c>
      <c r="E7095" s="0" t="s">
        <v>15513</v>
      </c>
      <c r="F7095" s="0" t="s">
        <v>15503</v>
      </c>
      <c r="G7095" s="0" t="s">
        <v>15504</v>
      </c>
      <c r="H7095" s="0" t="s">
        <v>2349</v>
      </c>
      <c r="I7095" s="0" t="s">
        <v>2123</v>
      </c>
      <c r="J7095" s="0" t="s">
        <v>47</v>
      </c>
      <c r="K7095" s="0" t="s">
        <v>47</v>
      </c>
      <c r="L7095" s="0" t="s">
        <v>47</v>
      </c>
      <c r="M7095" s="0" t="s">
        <v>47</v>
      </c>
      <c r="N7095" s="0" t="n">
        <v>1</v>
      </c>
      <c r="O7095" s="0" t="n">
        <v>19</v>
      </c>
      <c r="P7095" s="0" t="n">
        <v>100</v>
      </c>
      <c r="Q7095" s="0" t="n">
        <v>3.1</v>
      </c>
      <c r="R7095" s="0" t="str">
        <f aca="false">INDEX(Lookup!$B$4:$B$18,MATCH(C7095,Lookup!$A$4:$A$18,0))</f>
        <v>India</v>
      </c>
      <c r="S7095" s="20" t="n">
        <f aca="false">INDEX(Lookup!$D$4:$D$18,MATCH(C7095,Lookup!$A$4:$A$18,0))</f>
        <v>0.012</v>
      </c>
      <c r="T7095" s="21" t="n">
        <f aca="false">ROUND(P7095*S7095,2)</f>
        <v>1.2</v>
      </c>
      <c r="U7095" s="21" t="n">
        <f aca="false">IF(T7095&lt;=10,1,IF(T7095&lt;=20,2,IF(T7095&lt;=30,3,IF(T7095&lt;=40,4,IF(T7095&lt;=50,5,IF(T7095&lt;=100,6,IF(T7095&lt;=250,7,8)))))))</f>
        <v>1</v>
      </c>
      <c r="V7095" s="21" t="n">
        <f aca="false">IF(AND(OR(Dashboard!$T$3="All",R7095=Dashboard!$T$3),OR(Dashboard!$T$4="All",D7095=Dashboard!$T$4)),1,0)</f>
        <v>1</v>
      </c>
      <c r="W7095" s="21" t="n">
        <f aca="false">IF(V7095=1,T7095+ROW()/10000000,0)</f>
        <v>1.2007095</v>
      </c>
    </row>
    <row r="7096" customFormat="false" ht="15" hidden="false" customHeight="false" outlineLevel="0" collapsed="false">
      <c r="A7096" s="0" t="n">
        <v>302399</v>
      </c>
      <c r="B7096" s="0" t="s">
        <v>15514</v>
      </c>
      <c r="C7096" s="0" t="n">
        <v>1</v>
      </c>
      <c r="D7096" s="0" t="s">
        <v>6924</v>
      </c>
      <c r="E7096" s="0" t="s">
        <v>15515</v>
      </c>
      <c r="F7096" s="0" t="s">
        <v>15503</v>
      </c>
      <c r="G7096" s="0" t="s">
        <v>15504</v>
      </c>
      <c r="H7096" s="0" t="s">
        <v>3119</v>
      </c>
      <c r="I7096" s="0" t="s">
        <v>2123</v>
      </c>
      <c r="J7096" s="0" t="s">
        <v>47</v>
      </c>
      <c r="K7096" s="0" t="s">
        <v>47</v>
      </c>
      <c r="L7096" s="0" t="s">
        <v>47</v>
      </c>
      <c r="M7096" s="0" t="s">
        <v>47</v>
      </c>
      <c r="N7096" s="0" t="n">
        <v>1</v>
      </c>
      <c r="O7096" s="0" t="n">
        <v>22</v>
      </c>
      <c r="P7096" s="0" t="n">
        <v>300</v>
      </c>
      <c r="Q7096" s="0" t="n">
        <v>3</v>
      </c>
      <c r="R7096" s="0" t="str">
        <f aca="false">INDEX(Lookup!$B$4:$B$18,MATCH(C7096,Lookup!$A$4:$A$18,0))</f>
        <v>India</v>
      </c>
      <c r="S7096" s="20" t="n">
        <f aca="false">INDEX(Lookup!$D$4:$D$18,MATCH(C7096,Lookup!$A$4:$A$18,0))</f>
        <v>0.012</v>
      </c>
      <c r="T7096" s="21" t="n">
        <f aca="false">ROUND(P7096*S7096,2)</f>
        <v>3.6</v>
      </c>
      <c r="U7096" s="21" t="n">
        <f aca="false">IF(T7096&lt;=10,1,IF(T7096&lt;=20,2,IF(T7096&lt;=30,3,IF(T7096&lt;=40,4,IF(T7096&lt;=50,5,IF(T7096&lt;=100,6,IF(T7096&lt;=250,7,8)))))))</f>
        <v>1</v>
      </c>
      <c r="V7096" s="21" t="n">
        <f aca="false">IF(AND(OR(Dashboard!$T$3="All",R7096=Dashboard!$T$3),OR(Dashboard!$T$4="All",D7096=Dashboard!$T$4)),1,0)</f>
        <v>1</v>
      </c>
      <c r="W7096" s="21" t="n">
        <f aca="false">IF(V7096=1,T7096+ROW()/10000000,0)</f>
        <v>3.6007096</v>
      </c>
    </row>
    <row r="7097" customFormat="false" ht="15" hidden="false" customHeight="false" outlineLevel="0" collapsed="false">
      <c r="A7097" s="0" t="n">
        <v>302396</v>
      </c>
      <c r="B7097" s="0" t="s">
        <v>15516</v>
      </c>
      <c r="C7097" s="0" t="n">
        <v>1</v>
      </c>
      <c r="D7097" s="0" t="s">
        <v>6924</v>
      </c>
      <c r="E7097" s="0" t="s">
        <v>15517</v>
      </c>
      <c r="F7097" s="0" t="s">
        <v>15503</v>
      </c>
      <c r="G7097" s="0" t="s">
        <v>15504</v>
      </c>
      <c r="H7097" s="0" t="s">
        <v>2122</v>
      </c>
      <c r="I7097" s="0" t="s">
        <v>2123</v>
      </c>
      <c r="J7097" s="0" t="s">
        <v>47</v>
      </c>
      <c r="K7097" s="0" t="s">
        <v>47</v>
      </c>
      <c r="L7097" s="0" t="s">
        <v>47</v>
      </c>
      <c r="M7097" s="0" t="s">
        <v>47</v>
      </c>
      <c r="N7097" s="0" t="n">
        <v>2</v>
      </c>
      <c r="O7097" s="0" t="n">
        <v>9</v>
      </c>
      <c r="P7097" s="0" t="n">
        <v>500</v>
      </c>
      <c r="Q7097" s="0" t="n">
        <v>2.8</v>
      </c>
      <c r="R7097" s="0" t="str">
        <f aca="false">INDEX(Lookup!$B$4:$B$18,MATCH(C7097,Lookup!$A$4:$A$18,0))</f>
        <v>India</v>
      </c>
      <c r="S7097" s="20" t="n">
        <f aca="false">INDEX(Lookup!$D$4:$D$18,MATCH(C7097,Lookup!$A$4:$A$18,0))</f>
        <v>0.012</v>
      </c>
      <c r="T7097" s="21" t="n">
        <f aca="false">ROUND(P7097*S7097,2)</f>
        <v>6</v>
      </c>
      <c r="U7097" s="21" t="n">
        <f aca="false">IF(T7097&lt;=10,1,IF(T7097&lt;=20,2,IF(T7097&lt;=30,3,IF(T7097&lt;=40,4,IF(T7097&lt;=50,5,IF(T7097&lt;=100,6,IF(T7097&lt;=250,7,8)))))))</f>
        <v>1</v>
      </c>
      <c r="V7097" s="21" t="n">
        <f aca="false">IF(AND(OR(Dashboard!$T$3="All",R7097=Dashboard!$T$3),OR(Dashboard!$T$4="All",D7097=Dashboard!$T$4)),1,0)</f>
        <v>1</v>
      </c>
      <c r="W7097" s="21" t="n">
        <f aca="false">IF(V7097=1,T7097+ROW()/10000000,0)</f>
        <v>6.0007097</v>
      </c>
    </row>
    <row r="7098" customFormat="false" ht="15" hidden="false" customHeight="false" outlineLevel="0" collapsed="false">
      <c r="A7098" s="0" t="n">
        <v>6224</v>
      </c>
      <c r="B7098" s="0" t="s">
        <v>15518</v>
      </c>
      <c r="C7098" s="0" t="n">
        <v>1</v>
      </c>
      <c r="D7098" s="0" t="s">
        <v>6924</v>
      </c>
      <c r="E7098" s="0" t="s">
        <v>15519</v>
      </c>
      <c r="F7098" s="0" t="s">
        <v>15503</v>
      </c>
      <c r="G7098" s="0" t="s">
        <v>15504</v>
      </c>
      <c r="H7098" s="0" t="s">
        <v>3182</v>
      </c>
      <c r="I7098" s="0" t="s">
        <v>2123</v>
      </c>
      <c r="J7098" s="0" t="s">
        <v>47</v>
      </c>
      <c r="K7098" s="0" t="s">
        <v>47</v>
      </c>
      <c r="L7098" s="0" t="s">
        <v>47</v>
      </c>
      <c r="M7098" s="0" t="s">
        <v>47</v>
      </c>
      <c r="N7098" s="0" t="n">
        <v>1</v>
      </c>
      <c r="O7098" s="0" t="n">
        <v>4</v>
      </c>
      <c r="P7098" s="0" t="n">
        <v>100</v>
      </c>
      <c r="Q7098" s="0" t="n">
        <v>2.9</v>
      </c>
      <c r="R7098" s="0" t="str">
        <f aca="false">INDEX(Lookup!$B$4:$B$18,MATCH(C7098,Lookup!$A$4:$A$18,0))</f>
        <v>India</v>
      </c>
      <c r="S7098" s="20" t="n">
        <f aca="false">INDEX(Lookup!$D$4:$D$18,MATCH(C7098,Lookup!$A$4:$A$18,0))</f>
        <v>0.012</v>
      </c>
      <c r="T7098" s="21" t="n">
        <f aca="false">ROUND(P7098*S7098,2)</f>
        <v>1.2</v>
      </c>
      <c r="U7098" s="21" t="n">
        <f aca="false">IF(T7098&lt;=10,1,IF(T7098&lt;=20,2,IF(T7098&lt;=30,3,IF(T7098&lt;=40,4,IF(T7098&lt;=50,5,IF(T7098&lt;=100,6,IF(T7098&lt;=250,7,8)))))))</f>
        <v>1</v>
      </c>
      <c r="V7098" s="21" t="n">
        <f aca="false">IF(AND(OR(Dashboard!$T$3="All",R7098=Dashboard!$T$3),OR(Dashboard!$T$4="All",D7098=Dashboard!$T$4)),1,0)</f>
        <v>1</v>
      </c>
      <c r="W7098" s="21" t="n">
        <f aca="false">IF(V7098=1,T7098+ROW()/10000000,0)</f>
        <v>1.2007098</v>
      </c>
    </row>
    <row r="7099" customFormat="false" ht="15" hidden="false" customHeight="false" outlineLevel="0" collapsed="false">
      <c r="A7099" s="0" t="n">
        <v>303906</v>
      </c>
      <c r="B7099" s="0" t="s">
        <v>13361</v>
      </c>
      <c r="C7099" s="0" t="n">
        <v>1</v>
      </c>
      <c r="D7099" s="0" t="s">
        <v>6924</v>
      </c>
      <c r="E7099" s="0" t="s">
        <v>15520</v>
      </c>
      <c r="F7099" s="0" t="s">
        <v>15503</v>
      </c>
      <c r="G7099" s="0" t="s">
        <v>15504</v>
      </c>
      <c r="H7099" s="0" t="s">
        <v>2128</v>
      </c>
      <c r="I7099" s="0" t="s">
        <v>2123</v>
      </c>
      <c r="J7099" s="0" t="s">
        <v>47</v>
      </c>
      <c r="K7099" s="0" t="s">
        <v>47</v>
      </c>
      <c r="L7099" s="0" t="s">
        <v>47</v>
      </c>
      <c r="M7099" s="0" t="s">
        <v>47</v>
      </c>
      <c r="N7099" s="0" t="n">
        <v>1</v>
      </c>
      <c r="O7099" s="0" t="n">
        <v>10</v>
      </c>
      <c r="P7099" s="0" t="n">
        <v>250</v>
      </c>
      <c r="Q7099" s="0" t="n">
        <v>3</v>
      </c>
      <c r="R7099" s="0" t="str">
        <f aca="false">INDEX(Lookup!$B$4:$B$18,MATCH(C7099,Lookup!$A$4:$A$18,0))</f>
        <v>India</v>
      </c>
      <c r="S7099" s="20" t="n">
        <f aca="false">INDEX(Lookup!$D$4:$D$18,MATCH(C7099,Lookup!$A$4:$A$18,0))</f>
        <v>0.012</v>
      </c>
      <c r="T7099" s="21" t="n">
        <f aca="false">ROUND(P7099*S7099,2)</f>
        <v>3</v>
      </c>
      <c r="U7099" s="21" t="n">
        <f aca="false">IF(T7099&lt;=10,1,IF(T7099&lt;=20,2,IF(T7099&lt;=30,3,IF(T7099&lt;=40,4,IF(T7099&lt;=50,5,IF(T7099&lt;=100,6,IF(T7099&lt;=250,7,8)))))))</f>
        <v>1</v>
      </c>
      <c r="V7099" s="21" t="n">
        <f aca="false">IF(AND(OR(Dashboard!$T$3="All",R7099=Dashboard!$T$3),OR(Dashboard!$T$4="All",D7099=Dashboard!$T$4)),1,0)</f>
        <v>1</v>
      </c>
      <c r="W7099" s="21" t="n">
        <f aca="false">IF(V7099=1,T7099+ROW()/10000000,0)</f>
        <v>3.0007099</v>
      </c>
    </row>
    <row r="7100" customFormat="false" ht="15" hidden="false" customHeight="false" outlineLevel="0" collapsed="false">
      <c r="A7100" s="0" t="n">
        <v>18291454</v>
      </c>
      <c r="B7100" s="0" t="s">
        <v>15521</v>
      </c>
      <c r="C7100" s="0" t="n">
        <v>1</v>
      </c>
      <c r="D7100" s="0" t="s">
        <v>6924</v>
      </c>
      <c r="E7100" s="0" t="s">
        <v>15522</v>
      </c>
      <c r="F7100" s="0" t="s">
        <v>15503</v>
      </c>
      <c r="G7100" s="0" t="s">
        <v>15504</v>
      </c>
      <c r="H7100" s="0" t="s">
        <v>402</v>
      </c>
      <c r="I7100" s="0" t="s">
        <v>2123</v>
      </c>
      <c r="J7100" s="0" t="s">
        <v>47</v>
      </c>
      <c r="K7100" s="0" t="s">
        <v>47</v>
      </c>
      <c r="L7100" s="0" t="s">
        <v>47</v>
      </c>
      <c r="M7100" s="0" t="s">
        <v>47</v>
      </c>
      <c r="N7100" s="0" t="n">
        <v>1</v>
      </c>
      <c r="O7100" s="0" t="n">
        <v>4</v>
      </c>
      <c r="P7100" s="0" t="n">
        <v>300</v>
      </c>
      <c r="Q7100" s="0" t="n">
        <v>2.9</v>
      </c>
      <c r="R7100" s="0" t="str">
        <f aca="false">INDEX(Lookup!$B$4:$B$18,MATCH(C7100,Lookup!$A$4:$A$18,0))</f>
        <v>India</v>
      </c>
      <c r="S7100" s="20" t="n">
        <f aca="false">INDEX(Lookup!$D$4:$D$18,MATCH(C7100,Lookup!$A$4:$A$18,0))</f>
        <v>0.012</v>
      </c>
      <c r="T7100" s="21" t="n">
        <f aca="false">ROUND(P7100*S7100,2)</f>
        <v>3.6</v>
      </c>
      <c r="U7100" s="21" t="n">
        <f aca="false">IF(T7100&lt;=10,1,IF(T7100&lt;=20,2,IF(T7100&lt;=30,3,IF(T7100&lt;=40,4,IF(T7100&lt;=50,5,IF(T7100&lt;=100,6,IF(T7100&lt;=250,7,8)))))))</f>
        <v>1</v>
      </c>
      <c r="V7100" s="21" t="n">
        <f aca="false">IF(AND(OR(Dashboard!$T$3="All",R7100=Dashboard!$T$3),OR(Dashboard!$T$4="All",D7100=Dashboard!$T$4)),1,0)</f>
        <v>1</v>
      </c>
      <c r="W7100" s="21" t="n">
        <f aca="false">IF(V7100=1,T7100+ROW()/10000000,0)</f>
        <v>3.60071</v>
      </c>
    </row>
    <row r="7101" customFormat="false" ht="15" hidden="false" customHeight="false" outlineLevel="0" collapsed="false">
      <c r="A7101" s="0" t="n">
        <v>302433</v>
      </c>
      <c r="B7101" s="0" t="s">
        <v>15523</v>
      </c>
      <c r="C7101" s="0" t="n">
        <v>1</v>
      </c>
      <c r="D7101" s="0" t="s">
        <v>6924</v>
      </c>
      <c r="E7101" s="0" t="s">
        <v>15524</v>
      </c>
      <c r="F7101" s="0" t="s">
        <v>15503</v>
      </c>
      <c r="G7101" s="0" t="s">
        <v>15504</v>
      </c>
      <c r="H7101" s="0" t="s">
        <v>2122</v>
      </c>
      <c r="I7101" s="0" t="s">
        <v>2123</v>
      </c>
      <c r="J7101" s="0" t="s">
        <v>47</v>
      </c>
      <c r="K7101" s="0" t="s">
        <v>47</v>
      </c>
      <c r="L7101" s="0" t="s">
        <v>47</v>
      </c>
      <c r="M7101" s="0" t="s">
        <v>47</v>
      </c>
      <c r="N7101" s="0" t="n">
        <v>2</v>
      </c>
      <c r="O7101" s="0" t="n">
        <v>14</v>
      </c>
      <c r="P7101" s="0" t="n">
        <v>550</v>
      </c>
      <c r="Q7101" s="0" t="n">
        <v>3</v>
      </c>
      <c r="R7101" s="0" t="str">
        <f aca="false">INDEX(Lookup!$B$4:$B$18,MATCH(C7101,Lookup!$A$4:$A$18,0))</f>
        <v>India</v>
      </c>
      <c r="S7101" s="20" t="n">
        <f aca="false">INDEX(Lookup!$D$4:$D$18,MATCH(C7101,Lookup!$A$4:$A$18,0))</f>
        <v>0.012</v>
      </c>
      <c r="T7101" s="21" t="n">
        <f aca="false">ROUND(P7101*S7101,2)</f>
        <v>6.6</v>
      </c>
      <c r="U7101" s="21" t="n">
        <f aca="false">IF(T7101&lt;=10,1,IF(T7101&lt;=20,2,IF(T7101&lt;=30,3,IF(T7101&lt;=40,4,IF(T7101&lt;=50,5,IF(T7101&lt;=100,6,IF(T7101&lt;=250,7,8)))))))</f>
        <v>1</v>
      </c>
      <c r="V7101" s="21" t="n">
        <f aca="false">IF(AND(OR(Dashboard!$T$3="All",R7101=Dashboard!$T$3),OR(Dashboard!$T$4="All",D7101=Dashboard!$T$4)),1,0)</f>
        <v>1</v>
      </c>
      <c r="W7101" s="21" t="n">
        <f aca="false">IF(V7101=1,T7101+ROW()/10000000,0)</f>
        <v>6.6007101</v>
      </c>
    </row>
    <row r="7102" customFormat="false" ht="15" hidden="false" customHeight="false" outlineLevel="0" collapsed="false">
      <c r="A7102" s="0" t="n">
        <v>312810</v>
      </c>
      <c r="B7102" s="0" t="s">
        <v>5700</v>
      </c>
      <c r="C7102" s="0" t="n">
        <v>1</v>
      </c>
      <c r="D7102" s="0" t="s">
        <v>6924</v>
      </c>
      <c r="E7102" s="0" t="s">
        <v>15525</v>
      </c>
      <c r="F7102" s="0" t="s">
        <v>15503</v>
      </c>
      <c r="G7102" s="0" t="s">
        <v>15504</v>
      </c>
      <c r="H7102" s="0" t="s">
        <v>3500</v>
      </c>
      <c r="I7102" s="0" t="s">
        <v>2123</v>
      </c>
      <c r="J7102" s="0" t="s">
        <v>47</v>
      </c>
      <c r="K7102" s="0" t="s">
        <v>47</v>
      </c>
      <c r="L7102" s="0" t="s">
        <v>47</v>
      </c>
      <c r="M7102" s="0" t="s">
        <v>47</v>
      </c>
      <c r="N7102" s="0" t="n">
        <v>1</v>
      </c>
      <c r="O7102" s="0" t="n">
        <v>34</v>
      </c>
      <c r="P7102" s="0" t="n">
        <v>400</v>
      </c>
      <c r="Q7102" s="0" t="n">
        <v>3.3</v>
      </c>
      <c r="R7102" s="0" t="str">
        <f aca="false">INDEX(Lookup!$B$4:$B$18,MATCH(C7102,Lookup!$A$4:$A$18,0))</f>
        <v>India</v>
      </c>
      <c r="S7102" s="20" t="n">
        <f aca="false">INDEX(Lookup!$D$4:$D$18,MATCH(C7102,Lookup!$A$4:$A$18,0))</f>
        <v>0.012</v>
      </c>
      <c r="T7102" s="21" t="n">
        <f aca="false">ROUND(P7102*S7102,2)</f>
        <v>4.8</v>
      </c>
      <c r="U7102" s="21" t="n">
        <f aca="false">IF(T7102&lt;=10,1,IF(T7102&lt;=20,2,IF(T7102&lt;=30,3,IF(T7102&lt;=40,4,IF(T7102&lt;=50,5,IF(T7102&lt;=100,6,IF(T7102&lt;=250,7,8)))))))</f>
        <v>1</v>
      </c>
      <c r="V7102" s="21" t="n">
        <f aca="false">IF(AND(OR(Dashboard!$T$3="All",R7102=Dashboard!$T$3),OR(Dashboard!$T$4="All",D7102=Dashboard!$T$4)),1,0)</f>
        <v>1</v>
      </c>
      <c r="W7102" s="21" t="n">
        <f aca="false">IF(V7102=1,T7102+ROW()/10000000,0)</f>
        <v>4.8007102</v>
      </c>
    </row>
    <row r="7103" customFormat="false" ht="15" hidden="false" customHeight="false" outlineLevel="0" collapsed="false">
      <c r="A7103" s="0" t="n">
        <v>310563</v>
      </c>
      <c r="B7103" s="0" t="s">
        <v>2408</v>
      </c>
      <c r="C7103" s="0" t="n">
        <v>1</v>
      </c>
      <c r="D7103" s="0" t="s">
        <v>6924</v>
      </c>
      <c r="E7103" s="0" t="s">
        <v>15526</v>
      </c>
      <c r="F7103" s="0" t="s">
        <v>15503</v>
      </c>
      <c r="G7103" s="0" t="s">
        <v>15504</v>
      </c>
      <c r="H7103" s="0" t="s">
        <v>3392</v>
      </c>
      <c r="I7103" s="0" t="s">
        <v>2123</v>
      </c>
      <c r="J7103" s="0" t="s">
        <v>47</v>
      </c>
      <c r="K7103" s="0" t="s">
        <v>47</v>
      </c>
      <c r="L7103" s="0" t="s">
        <v>47</v>
      </c>
      <c r="M7103" s="0" t="s">
        <v>47</v>
      </c>
      <c r="N7103" s="0" t="n">
        <v>2</v>
      </c>
      <c r="O7103" s="0" t="n">
        <v>31</v>
      </c>
      <c r="P7103" s="0" t="n">
        <v>700</v>
      </c>
      <c r="Q7103" s="0" t="n">
        <v>2.8</v>
      </c>
      <c r="R7103" s="0" t="str">
        <f aca="false">INDEX(Lookup!$B$4:$B$18,MATCH(C7103,Lookup!$A$4:$A$18,0))</f>
        <v>India</v>
      </c>
      <c r="S7103" s="20" t="n">
        <f aca="false">INDEX(Lookup!$D$4:$D$18,MATCH(C7103,Lookup!$A$4:$A$18,0))</f>
        <v>0.012</v>
      </c>
      <c r="T7103" s="21" t="n">
        <f aca="false">ROUND(P7103*S7103,2)</f>
        <v>8.4</v>
      </c>
      <c r="U7103" s="21" t="n">
        <f aca="false">IF(T7103&lt;=10,1,IF(T7103&lt;=20,2,IF(T7103&lt;=30,3,IF(T7103&lt;=40,4,IF(T7103&lt;=50,5,IF(T7103&lt;=100,6,IF(T7103&lt;=250,7,8)))))))</f>
        <v>1</v>
      </c>
      <c r="V7103" s="21" t="n">
        <f aca="false">IF(AND(OR(Dashboard!$T$3="All",R7103=Dashboard!$T$3),OR(Dashboard!$T$4="All",D7103=Dashboard!$T$4)),1,0)</f>
        <v>1</v>
      </c>
      <c r="W7103" s="21" t="n">
        <f aca="false">IF(V7103=1,T7103+ROW()/10000000,0)</f>
        <v>8.4007103</v>
      </c>
    </row>
    <row r="7104" customFormat="false" ht="15" hidden="false" customHeight="false" outlineLevel="0" collapsed="false">
      <c r="A7104" s="0" t="n">
        <v>6228</v>
      </c>
      <c r="B7104" s="0" t="s">
        <v>15527</v>
      </c>
      <c r="C7104" s="0" t="n">
        <v>1</v>
      </c>
      <c r="D7104" s="0" t="s">
        <v>6924</v>
      </c>
      <c r="E7104" s="0" t="s">
        <v>15528</v>
      </c>
      <c r="F7104" s="0" t="s">
        <v>15503</v>
      </c>
      <c r="G7104" s="0" t="s">
        <v>15504</v>
      </c>
      <c r="H7104" s="0" t="s">
        <v>2349</v>
      </c>
      <c r="I7104" s="0" t="s">
        <v>2123</v>
      </c>
      <c r="J7104" s="0" t="s">
        <v>47</v>
      </c>
      <c r="K7104" s="0" t="s">
        <v>47</v>
      </c>
      <c r="L7104" s="0" t="s">
        <v>47</v>
      </c>
      <c r="M7104" s="0" t="s">
        <v>47</v>
      </c>
      <c r="N7104" s="0" t="n">
        <v>1</v>
      </c>
      <c r="O7104" s="0" t="n">
        <v>5</v>
      </c>
      <c r="P7104" s="0" t="n">
        <v>100</v>
      </c>
      <c r="Q7104" s="0" t="n">
        <v>2.9</v>
      </c>
      <c r="R7104" s="0" t="str">
        <f aca="false">INDEX(Lookup!$B$4:$B$18,MATCH(C7104,Lookup!$A$4:$A$18,0))</f>
        <v>India</v>
      </c>
      <c r="S7104" s="20" t="n">
        <f aca="false">INDEX(Lookup!$D$4:$D$18,MATCH(C7104,Lookup!$A$4:$A$18,0))</f>
        <v>0.012</v>
      </c>
      <c r="T7104" s="21" t="n">
        <f aca="false">ROUND(P7104*S7104,2)</f>
        <v>1.2</v>
      </c>
      <c r="U7104" s="21" t="n">
        <f aca="false">IF(T7104&lt;=10,1,IF(T7104&lt;=20,2,IF(T7104&lt;=30,3,IF(T7104&lt;=40,4,IF(T7104&lt;=50,5,IF(T7104&lt;=100,6,IF(T7104&lt;=250,7,8)))))))</f>
        <v>1</v>
      </c>
      <c r="V7104" s="21" t="n">
        <f aca="false">IF(AND(OR(Dashboard!$T$3="All",R7104=Dashboard!$T$3),OR(Dashboard!$T$4="All",D7104=Dashboard!$T$4)),1,0)</f>
        <v>1</v>
      </c>
      <c r="W7104" s="21" t="n">
        <f aca="false">IF(V7104=1,T7104+ROW()/10000000,0)</f>
        <v>1.2007104</v>
      </c>
    </row>
    <row r="7105" customFormat="false" ht="15" hidden="false" customHeight="false" outlineLevel="0" collapsed="false">
      <c r="A7105" s="0" t="n">
        <v>312671</v>
      </c>
      <c r="B7105" s="0" t="s">
        <v>3154</v>
      </c>
      <c r="C7105" s="0" t="n">
        <v>1</v>
      </c>
      <c r="D7105" s="0" t="s">
        <v>6924</v>
      </c>
      <c r="E7105" s="0" t="s">
        <v>15529</v>
      </c>
      <c r="F7105" s="0" t="s">
        <v>15503</v>
      </c>
      <c r="G7105" s="0" t="s">
        <v>15504</v>
      </c>
      <c r="H7105" s="0" t="s">
        <v>3015</v>
      </c>
      <c r="I7105" s="0" t="s">
        <v>2123</v>
      </c>
      <c r="J7105" s="0" t="s">
        <v>47</v>
      </c>
      <c r="K7105" s="0" t="s">
        <v>47</v>
      </c>
      <c r="L7105" s="0" t="s">
        <v>47</v>
      </c>
      <c r="M7105" s="0" t="s">
        <v>47</v>
      </c>
      <c r="N7105" s="0" t="n">
        <v>1</v>
      </c>
      <c r="O7105" s="0" t="n">
        <v>8</v>
      </c>
      <c r="P7105" s="0" t="n">
        <v>400</v>
      </c>
      <c r="Q7105" s="0" t="n">
        <v>3.1</v>
      </c>
      <c r="R7105" s="0" t="str">
        <f aca="false">INDEX(Lookup!$B$4:$B$18,MATCH(C7105,Lookup!$A$4:$A$18,0))</f>
        <v>India</v>
      </c>
      <c r="S7105" s="20" t="n">
        <f aca="false">INDEX(Lookup!$D$4:$D$18,MATCH(C7105,Lookup!$A$4:$A$18,0))</f>
        <v>0.012</v>
      </c>
      <c r="T7105" s="21" t="n">
        <f aca="false">ROUND(P7105*S7105,2)</f>
        <v>4.8</v>
      </c>
      <c r="U7105" s="21" t="n">
        <f aca="false">IF(T7105&lt;=10,1,IF(T7105&lt;=20,2,IF(T7105&lt;=30,3,IF(T7105&lt;=40,4,IF(T7105&lt;=50,5,IF(T7105&lt;=100,6,IF(T7105&lt;=250,7,8)))))))</f>
        <v>1</v>
      </c>
      <c r="V7105" s="21" t="n">
        <f aca="false">IF(AND(OR(Dashboard!$T$3="All",R7105=Dashboard!$T$3),OR(Dashboard!$T$4="All",D7105=Dashboard!$T$4)),1,0)</f>
        <v>1</v>
      </c>
      <c r="W7105" s="21" t="n">
        <f aca="false">IF(V7105=1,T7105+ROW()/10000000,0)</f>
        <v>4.8007105</v>
      </c>
    </row>
    <row r="7106" customFormat="false" ht="15" hidden="false" customHeight="false" outlineLevel="0" collapsed="false">
      <c r="A7106" s="0" t="n">
        <v>18332676</v>
      </c>
      <c r="B7106" s="0" t="s">
        <v>15530</v>
      </c>
      <c r="C7106" s="0" t="n">
        <v>1</v>
      </c>
      <c r="D7106" s="0" t="s">
        <v>6924</v>
      </c>
      <c r="E7106" s="0" t="s">
        <v>15531</v>
      </c>
      <c r="F7106" s="0" t="s">
        <v>15503</v>
      </c>
      <c r="G7106" s="0" t="s">
        <v>15504</v>
      </c>
      <c r="H7106" s="0" t="s">
        <v>2128</v>
      </c>
      <c r="I7106" s="0" t="s">
        <v>2123</v>
      </c>
      <c r="J7106" s="0" t="s">
        <v>47</v>
      </c>
      <c r="K7106" s="0" t="s">
        <v>47</v>
      </c>
      <c r="L7106" s="0" t="s">
        <v>47</v>
      </c>
      <c r="M7106" s="0" t="s">
        <v>47</v>
      </c>
      <c r="N7106" s="0" t="n">
        <v>1</v>
      </c>
      <c r="O7106" s="0" t="n">
        <v>6</v>
      </c>
      <c r="P7106" s="0" t="n">
        <v>300</v>
      </c>
      <c r="Q7106" s="0" t="n">
        <v>3</v>
      </c>
      <c r="R7106" s="0" t="str">
        <f aca="false">INDEX(Lookup!$B$4:$B$18,MATCH(C7106,Lookup!$A$4:$A$18,0))</f>
        <v>India</v>
      </c>
      <c r="S7106" s="20" t="n">
        <f aca="false">INDEX(Lookup!$D$4:$D$18,MATCH(C7106,Lookup!$A$4:$A$18,0))</f>
        <v>0.012</v>
      </c>
      <c r="T7106" s="21" t="n">
        <f aca="false">ROUND(P7106*S7106,2)</f>
        <v>3.6</v>
      </c>
      <c r="U7106" s="21" t="n">
        <f aca="false">IF(T7106&lt;=10,1,IF(T7106&lt;=20,2,IF(T7106&lt;=30,3,IF(T7106&lt;=40,4,IF(T7106&lt;=50,5,IF(T7106&lt;=100,6,IF(T7106&lt;=250,7,8)))))))</f>
        <v>1</v>
      </c>
      <c r="V7106" s="21" t="n">
        <f aca="false">IF(AND(OR(Dashboard!$T$3="All",R7106=Dashboard!$T$3),OR(Dashboard!$T$4="All",D7106=Dashboard!$T$4)),1,0)</f>
        <v>1</v>
      </c>
      <c r="W7106" s="21" t="n">
        <f aca="false">IF(V7106=1,T7106+ROW()/10000000,0)</f>
        <v>3.6007106</v>
      </c>
    </row>
    <row r="7107" customFormat="false" ht="15" hidden="false" customHeight="false" outlineLevel="0" collapsed="false">
      <c r="A7107" s="0" t="n">
        <v>18146396</v>
      </c>
      <c r="B7107" s="0" t="s">
        <v>15532</v>
      </c>
      <c r="C7107" s="0" t="n">
        <v>1</v>
      </c>
      <c r="D7107" s="0" t="s">
        <v>6924</v>
      </c>
      <c r="E7107" s="0" t="s">
        <v>15533</v>
      </c>
      <c r="F7107" s="0" t="s">
        <v>15503</v>
      </c>
      <c r="G7107" s="0" t="s">
        <v>15504</v>
      </c>
      <c r="H7107" s="0" t="s">
        <v>2662</v>
      </c>
      <c r="I7107" s="0" t="s">
        <v>2123</v>
      </c>
      <c r="J7107" s="0" t="s">
        <v>47</v>
      </c>
      <c r="K7107" s="0" t="s">
        <v>47</v>
      </c>
      <c r="L7107" s="0" t="s">
        <v>47</v>
      </c>
      <c r="M7107" s="0" t="s">
        <v>47</v>
      </c>
      <c r="N7107" s="0" t="n">
        <v>1</v>
      </c>
      <c r="O7107" s="0" t="n">
        <v>14</v>
      </c>
      <c r="P7107" s="0" t="n">
        <v>300</v>
      </c>
      <c r="Q7107" s="0" t="n">
        <v>3.2</v>
      </c>
      <c r="R7107" s="0" t="str">
        <f aca="false">INDEX(Lookup!$B$4:$B$18,MATCH(C7107,Lookup!$A$4:$A$18,0))</f>
        <v>India</v>
      </c>
      <c r="S7107" s="20" t="n">
        <f aca="false">INDEX(Lookup!$D$4:$D$18,MATCH(C7107,Lookup!$A$4:$A$18,0))</f>
        <v>0.012</v>
      </c>
      <c r="T7107" s="21" t="n">
        <f aca="false">ROUND(P7107*S7107,2)</f>
        <v>3.6</v>
      </c>
      <c r="U7107" s="21" t="n">
        <f aca="false">IF(T7107&lt;=10,1,IF(T7107&lt;=20,2,IF(T7107&lt;=30,3,IF(T7107&lt;=40,4,IF(T7107&lt;=50,5,IF(T7107&lt;=100,6,IF(T7107&lt;=250,7,8)))))))</f>
        <v>1</v>
      </c>
      <c r="V7107" s="21" t="n">
        <f aca="false">IF(AND(OR(Dashboard!$T$3="All",R7107=Dashboard!$T$3),OR(Dashboard!$T$4="All",D7107=Dashboard!$T$4)),1,0)</f>
        <v>1</v>
      </c>
      <c r="W7107" s="21" t="n">
        <f aca="false">IF(V7107=1,T7107+ROW()/10000000,0)</f>
        <v>3.6007107</v>
      </c>
    </row>
    <row r="7108" customFormat="false" ht="15" hidden="false" customHeight="false" outlineLevel="0" collapsed="false">
      <c r="A7108" s="0" t="n">
        <v>18126077</v>
      </c>
      <c r="B7108" s="0" t="s">
        <v>15534</v>
      </c>
      <c r="C7108" s="0" t="n">
        <v>1</v>
      </c>
      <c r="D7108" s="0" t="s">
        <v>6924</v>
      </c>
      <c r="E7108" s="0" t="s">
        <v>15535</v>
      </c>
      <c r="F7108" s="0" t="s">
        <v>15503</v>
      </c>
      <c r="G7108" s="0" t="s">
        <v>15504</v>
      </c>
      <c r="H7108" s="0" t="s">
        <v>2128</v>
      </c>
      <c r="I7108" s="0" t="s">
        <v>2123</v>
      </c>
      <c r="J7108" s="0" t="s">
        <v>47</v>
      </c>
      <c r="K7108" s="0" t="s">
        <v>47</v>
      </c>
      <c r="L7108" s="0" t="s">
        <v>47</v>
      </c>
      <c r="M7108" s="0" t="s">
        <v>47</v>
      </c>
      <c r="N7108" s="0" t="n">
        <v>2</v>
      </c>
      <c r="O7108" s="0" t="n">
        <v>25</v>
      </c>
      <c r="P7108" s="0" t="n">
        <v>600</v>
      </c>
      <c r="Q7108" s="0" t="n">
        <v>3.3</v>
      </c>
      <c r="R7108" s="0" t="str">
        <f aca="false">INDEX(Lookup!$B$4:$B$18,MATCH(C7108,Lookup!$A$4:$A$18,0))</f>
        <v>India</v>
      </c>
      <c r="S7108" s="20" t="n">
        <f aca="false">INDEX(Lookup!$D$4:$D$18,MATCH(C7108,Lookup!$A$4:$A$18,0))</f>
        <v>0.012</v>
      </c>
      <c r="T7108" s="21" t="n">
        <f aca="false">ROUND(P7108*S7108,2)</f>
        <v>7.2</v>
      </c>
      <c r="U7108" s="21" t="n">
        <f aca="false">IF(T7108&lt;=10,1,IF(T7108&lt;=20,2,IF(T7108&lt;=30,3,IF(T7108&lt;=40,4,IF(T7108&lt;=50,5,IF(T7108&lt;=100,6,IF(T7108&lt;=250,7,8)))))))</f>
        <v>1</v>
      </c>
      <c r="V7108" s="21" t="n">
        <f aca="false">IF(AND(OR(Dashboard!$T$3="All",R7108=Dashboard!$T$3),OR(Dashboard!$T$4="All",D7108=Dashboard!$T$4)),1,0)</f>
        <v>1</v>
      </c>
      <c r="W7108" s="21" t="n">
        <f aca="false">IF(V7108=1,T7108+ROW()/10000000,0)</f>
        <v>7.2007108</v>
      </c>
    </row>
    <row r="7109" customFormat="false" ht="15" hidden="false" customHeight="false" outlineLevel="0" collapsed="false">
      <c r="A7109" s="0" t="n">
        <v>308906</v>
      </c>
      <c r="B7109" s="0" t="s">
        <v>10135</v>
      </c>
      <c r="C7109" s="0" t="n">
        <v>1</v>
      </c>
      <c r="D7109" s="0" t="s">
        <v>6924</v>
      </c>
      <c r="E7109" s="0" t="s">
        <v>15536</v>
      </c>
      <c r="F7109" s="0" t="s">
        <v>15503</v>
      </c>
      <c r="G7109" s="0" t="s">
        <v>15504</v>
      </c>
      <c r="H7109" s="0" t="s">
        <v>2382</v>
      </c>
      <c r="I7109" s="0" t="s">
        <v>2123</v>
      </c>
      <c r="J7109" s="0" t="s">
        <v>47</v>
      </c>
      <c r="K7109" s="0" t="s">
        <v>47</v>
      </c>
      <c r="L7109" s="0" t="s">
        <v>47</v>
      </c>
      <c r="M7109" s="0" t="s">
        <v>47</v>
      </c>
      <c r="N7109" s="0" t="n">
        <v>1</v>
      </c>
      <c r="O7109" s="0" t="n">
        <v>19</v>
      </c>
      <c r="P7109" s="0" t="n">
        <v>200</v>
      </c>
      <c r="Q7109" s="0" t="n">
        <v>3.3</v>
      </c>
      <c r="R7109" s="0" t="str">
        <f aca="false">INDEX(Lookup!$B$4:$B$18,MATCH(C7109,Lookup!$A$4:$A$18,0))</f>
        <v>India</v>
      </c>
      <c r="S7109" s="20" t="n">
        <f aca="false">INDEX(Lookup!$D$4:$D$18,MATCH(C7109,Lookup!$A$4:$A$18,0))</f>
        <v>0.012</v>
      </c>
      <c r="T7109" s="21" t="n">
        <f aca="false">ROUND(P7109*S7109,2)</f>
        <v>2.4</v>
      </c>
      <c r="U7109" s="21" t="n">
        <f aca="false">IF(T7109&lt;=10,1,IF(T7109&lt;=20,2,IF(T7109&lt;=30,3,IF(T7109&lt;=40,4,IF(T7109&lt;=50,5,IF(T7109&lt;=100,6,IF(T7109&lt;=250,7,8)))))))</f>
        <v>1</v>
      </c>
      <c r="V7109" s="21" t="n">
        <f aca="false">IF(AND(OR(Dashboard!$T$3="All",R7109=Dashboard!$T$3),OR(Dashboard!$T$4="All",D7109=Dashboard!$T$4)),1,0)</f>
        <v>1</v>
      </c>
      <c r="W7109" s="21" t="n">
        <f aca="false">IF(V7109=1,T7109+ROW()/10000000,0)</f>
        <v>2.4007109</v>
      </c>
    </row>
    <row r="7110" customFormat="false" ht="15" hidden="false" customHeight="false" outlineLevel="0" collapsed="false">
      <c r="A7110" s="0" t="n">
        <v>302358</v>
      </c>
      <c r="B7110" s="0" t="s">
        <v>15537</v>
      </c>
      <c r="C7110" s="0" t="n">
        <v>1</v>
      </c>
      <c r="D7110" s="0" t="s">
        <v>6924</v>
      </c>
      <c r="E7110" s="0" t="s">
        <v>15538</v>
      </c>
      <c r="F7110" s="0" t="s">
        <v>15503</v>
      </c>
      <c r="G7110" s="0" t="s">
        <v>15504</v>
      </c>
      <c r="H7110" s="0" t="s">
        <v>69</v>
      </c>
      <c r="I7110" s="0" t="s">
        <v>2123</v>
      </c>
      <c r="J7110" s="0" t="s">
        <v>47</v>
      </c>
      <c r="K7110" s="0" t="s">
        <v>47</v>
      </c>
      <c r="L7110" s="0" t="s">
        <v>47</v>
      </c>
      <c r="M7110" s="0" t="s">
        <v>47</v>
      </c>
      <c r="N7110" s="0" t="n">
        <v>1</v>
      </c>
      <c r="O7110" s="0" t="n">
        <v>27</v>
      </c>
      <c r="P7110" s="0" t="n">
        <v>300</v>
      </c>
      <c r="Q7110" s="0" t="n">
        <v>3.3</v>
      </c>
      <c r="R7110" s="0" t="str">
        <f aca="false">INDEX(Lookup!$B$4:$B$18,MATCH(C7110,Lookup!$A$4:$A$18,0))</f>
        <v>India</v>
      </c>
      <c r="S7110" s="20" t="n">
        <f aca="false">INDEX(Lookup!$D$4:$D$18,MATCH(C7110,Lookup!$A$4:$A$18,0))</f>
        <v>0.012</v>
      </c>
      <c r="T7110" s="21" t="n">
        <f aca="false">ROUND(P7110*S7110,2)</f>
        <v>3.6</v>
      </c>
      <c r="U7110" s="21" t="n">
        <f aca="false">IF(T7110&lt;=10,1,IF(T7110&lt;=20,2,IF(T7110&lt;=30,3,IF(T7110&lt;=40,4,IF(T7110&lt;=50,5,IF(T7110&lt;=100,6,IF(T7110&lt;=250,7,8)))))))</f>
        <v>1</v>
      </c>
      <c r="V7110" s="21" t="n">
        <f aca="false">IF(AND(OR(Dashboard!$T$3="All",R7110=Dashboard!$T$3),OR(Dashboard!$T$4="All",D7110=Dashboard!$T$4)),1,0)</f>
        <v>1</v>
      </c>
      <c r="W7110" s="21" t="n">
        <f aca="false">IF(V7110=1,T7110+ROW()/10000000,0)</f>
        <v>3.600711</v>
      </c>
    </row>
    <row r="7111" customFormat="false" ht="15" hidden="false" customHeight="false" outlineLevel="0" collapsed="false">
      <c r="A7111" s="0" t="n">
        <v>302424</v>
      </c>
      <c r="B7111" s="0" t="s">
        <v>15539</v>
      </c>
      <c r="C7111" s="0" t="n">
        <v>1</v>
      </c>
      <c r="D7111" s="0" t="s">
        <v>6924</v>
      </c>
      <c r="E7111" s="0" t="s">
        <v>15540</v>
      </c>
      <c r="F7111" s="0" t="s">
        <v>15503</v>
      </c>
      <c r="G7111" s="0" t="s">
        <v>15504</v>
      </c>
      <c r="H7111" s="0" t="s">
        <v>2128</v>
      </c>
      <c r="I7111" s="0" t="s">
        <v>2123</v>
      </c>
      <c r="J7111" s="0" t="s">
        <v>47</v>
      </c>
      <c r="K7111" s="0" t="s">
        <v>47</v>
      </c>
      <c r="L7111" s="0" t="s">
        <v>47</v>
      </c>
      <c r="M7111" s="0" t="s">
        <v>47</v>
      </c>
      <c r="N7111" s="0" t="n">
        <v>1</v>
      </c>
      <c r="O7111" s="0" t="n">
        <v>40</v>
      </c>
      <c r="P7111" s="0" t="n">
        <v>150</v>
      </c>
      <c r="Q7111" s="0" t="n">
        <v>3.3</v>
      </c>
      <c r="R7111" s="0" t="str">
        <f aca="false">INDEX(Lookup!$B$4:$B$18,MATCH(C7111,Lookup!$A$4:$A$18,0))</f>
        <v>India</v>
      </c>
      <c r="S7111" s="20" t="n">
        <f aca="false">INDEX(Lookup!$D$4:$D$18,MATCH(C7111,Lookup!$A$4:$A$18,0))</f>
        <v>0.012</v>
      </c>
      <c r="T7111" s="21" t="n">
        <f aca="false">ROUND(P7111*S7111,2)</f>
        <v>1.8</v>
      </c>
      <c r="U7111" s="21" t="n">
        <f aca="false">IF(T7111&lt;=10,1,IF(T7111&lt;=20,2,IF(T7111&lt;=30,3,IF(T7111&lt;=40,4,IF(T7111&lt;=50,5,IF(T7111&lt;=100,6,IF(T7111&lt;=250,7,8)))))))</f>
        <v>1</v>
      </c>
      <c r="V7111" s="21" t="n">
        <f aca="false">IF(AND(OR(Dashboard!$T$3="All",R7111=Dashboard!$T$3),OR(Dashboard!$T$4="All",D7111=Dashboard!$T$4)),1,0)</f>
        <v>1</v>
      </c>
      <c r="W7111" s="21" t="n">
        <f aca="false">IF(V7111=1,T7111+ROW()/10000000,0)</f>
        <v>1.8007111</v>
      </c>
    </row>
    <row r="7112" customFormat="false" ht="15" hidden="false" customHeight="false" outlineLevel="0" collapsed="false">
      <c r="A7112" s="0" t="n">
        <v>302359</v>
      </c>
      <c r="B7112" s="0" t="s">
        <v>4942</v>
      </c>
      <c r="C7112" s="0" t="n">
        <v>1</v>
      </c>
      <c r="D7112" s="0" t="s">
        <v>6924</v>
      </c>
      <c r="E7112" s="0" t="s">
        <v>15541</v>
      </c>
      <c r="F7112" s="0" t="s">
        <v>15503</v>
      </c>
      <c r="G7112" s="0" t="s">
        <v>15504</v>
      </c>
      <c r="H7112" s="0" t="s">
        <v>11321</v>
      </c>
      <c r="I7112" s="0" t="s">
        <v>2123</v>
      </c>
      <c r="J7112" s="0" t="s">
        <v>47</v>
      </c>
      <c r="K7112" s="0" t="s">
        <v>47</v>
      </c>
      <c r="L7112" s="0" t="s">
        <v>47</v>
      </c>
      <c r="M7112" s="0" t="s">
        <v>47</v>
      </c>
      <c r="N7112" s="0" t="n">
        <v>1</v>
      </c>
      <c r="O7112" s="0" t="n">
        <v>28</v>
      </c>
      <c r="P7112" s="0" t="n">
        <v>250</v>
      </c>
      <c r="Q7112" s="0" t="n">
        <v>3.4</v>
      </c>
      <c r="R7112" s="0" t="str">
        <f aca="false">INDEX(Lookup!$B$4:$B$18,MATCH(C7112,Lookup!$A$4:$A$18,0))</f>
        <v>India</v>
      </c>
      <c r="S7112" s="20" t="n">
        <f aca="false">INDEX(Lookup!$D$4:$D$18,MATCH(C7112,Lookup!$A$4:$A$18,0))</f>
        <v>0.012</v>
      </c>
      <c r="T7112" s="21" t="n">
        <f aca="false">ROUND(P7112*S7112,2)</f>
        <v>3</v>
      </c>
      <c r="U7112" s="21" t="n">
        <f aca="false">IF(T7112&lt;=10,1,IF(T7112&lt;=20,2,IF(T7112&lt;=30,3,IF(T7112&lt;=40,4,IF(T7112&lt;=50,5,IF(T7112&lt;=100,6,IF(T7112&lt;=250,7,8)))))))</f>
        <v>1</v>
      </c>
      <c r="V7112" s="21" t="n">
        <f aca="false">IF(AND(OR(Dashboard!$T$3="All",R7112=Dashboard!$T$3),OR(Dashboard!$T$4="All",D7112=Dashboard!$T$4)),1,0)</f>
        <v>1</v>
      </c>
      <c r="W7112" s="21" t="n">
        <f aca="false">IF(V7112=1,T7112+ROW()/10000000,0)</f>
        <v>3.0007112</v>
      </c>
    </row>
    <row r="7113" customFormat="false" ht="15" hidden="false" customHeight="false" outlineLevel="0" collapsed="false">
      <c r="A7113" s="0" t="n">
        <v>6206</v>
      </c>
      <c r="B7113" s="0" t="s">
        <v>15542</v>
      </c>
      <c r="C7113" s="0" t="n">
        <v>1</v>
      </c>
      <c r="D7113" s="0" t="s">
        <v>6924</v>
      </c>
      <c r="E7113" s="0" t="s">
        <v>15543</v>
      </c>
      <c r="F7113" s="0" t="s">
        <v>15503</v>
      </c>
      <c r="G7113" s="0" t="s">
        <v>15504</v>
      </c>
      <c r="H7113" s="0" t="s">
        <v>2128</v>
      </c>
      <c r="I7113" s="0" t="s">
        <v>2123</v>
      </c>
      <c r="J7113" s="0" t="s">
        <v>47</v>
      </c>
      <c r="K7113" s="0" t="s">
        <v>47</v>
      </c>
      <c r="L7113" s="0" t="s">
        <v>47</v>
      </c>
      <c r="M7113" s="0" t="s">
        <v>47</v>
      </c>
      <c r="N7113" s="0" t="n">
        <v>1</v>
      </c>
      <c r="O7113" s="0" t="n">
        <v>14</v>
      </c>
      <c r="P7113" s="0" t="n">
        <v>200</v>
      </c>
      <c r="Q7113" s="0" t="n">
        <v>3</v>
      </c>
      <c r="R7113" s="0" t="str">
        <f aca="false">INDEX(Lookup!$B$4:$B$18,MATCH(C7113,Lookup!$A$4:$A$18,0))</f>
        <v>India</v>
      </c>
      <c r="S7113" s="20" t="n">
        <f aca="false">INDEX(Lookup!$D$4:$D$18,MATCH(C7113,Lookup!$A$4:$A$18,0))</f>
        <v>0.012</v>
      </c>
      <c r="T7113" s="21" t="n">
        <f aca="false">ROUND(P7113*S7113,2)</f>
        <v>2.4</v>
      </c>
      <c r="U7113" s="21" t="n">
        <f aca="false">IF(T7113&lt;=10,1,IF(T7113&lt;=20,2,IF(T7113&lt;=30,3,IF(T7113&lt;=40,4,IF(T7113&lt;=50,5,IF(T7113&lt;=100,6,IF(T7113&lt;=250,7,8)))))))</f>
        <v>1</v>
      </c>
      <c r="V7113" s="21" t="n">
        <f aca="false">IF(AND(OR(Dashboard!$T$3="All",R7113=Dashboard!$T$3),OR(Dashboard!$T$4="All",D7113=Dashboard!$T$4)),1,0)</f>
        <v>1</v>
      </c>
      <c r="W7113" s="21" t="n">
        <f aca="false">IF(V7113=1,T7113+ROW()/10000000,0)</f>
        <v>2.4007113</v>
      </c>
    </row>
    <row r="7114" customFormat="false" ht="15" hidden="false" customHeight="false" outlineLevel="0" collapsed="false">
      <c r="A7114" s="0" t="n">
        <v>311371</v>
      </c>
      <c r="B7114" s="0" t="s">
        <v>10056</v>
      </c>
      <c r="C7114" s="0" t="n">
        <v>1</v>
      </c>
      <c r="D7114" s="0" t="s">
        <v>6924</v>
      </c>
      <c r="E7114" s="0" t="s">
        <v>15544</v>
      </c>
      <c r="F7114" s="0" t="s">
        <v>15503</v>
      </c>
      <c r="G7114" s="0" t="s">
        <v>15504</v>
      </c>
      <c r="H7114" s="0" t="s">
        <v>2978</v>
      </c>
      <c r="I7114" s="0" t="s">
        <v>2123</v>
      </c>
      <c r="J7114" s="0" t="s">
        <v>47</v>
      </c>
      <c r="K7114" s="0" t="s">
        <v>47</v>
      </c>
      <c r="L7114" s="0" t="s">
        <v>47</v>
      </c>
      <c r="M7114" s="0" t="s">
        <v>47</v>
      </c>
      <c r="N7114" s="0" t="n">
        <v>1</v>
      </c>
      <c r="O7114" s="0" t="n">
        <v>18</v>
      </c>
      <c r="P7114" s="0" t="n">
        <v>350</v>
      </c>
      <c r="Q7114" s="0" t="n">
        <v>2.7</v>
      </c>
      <c r="R7114" s="0" t="str">
        <f aca="false">INDEX(Lookup!$B$4:$B$18,MATCH(C7114,Lookup!$A$4:$A$18,0))</f>
        <v>India</v>
      </c>
      <c r="S7114" s="20" t="n">
        <f aca="false">INDEX(Lookup!$D$4:$D$18,MATCH(C7114,Lookup!$A$4:$A$18,0))</f>
        <v>0.012</v>
      </c>
      <c r="T7114" s="21" t="n">
        <f aca="false">ROUND(P7114*S7114,2)</f>
        <v>4.2</v>
      </c>
      <c r="U7114" s="21" t="n">
        <f aca="false">IF(T7114&lt;=10,1,IF(T7114&lt;=20,2,IF(T7114&lt;=30,3,IF(T7114&lt;=40,4,IF(T7114&lt;=50,5,IF(T7114&lt;=100,6,IF(T7114&lt;=250,7,8)))))))</f>
        <v>1</v>
      </c>
      <c r="V7114" s="21" t="n">
        <f aca="false">IF(AND(OR(Dashboard!$T$3="All",R7114=Dashboard!$T$3),OR(Dashboard!$T$4="All",D7114=Dashboard!$T$4)),1,0)</f>
        <v>1</v>
      </c>
      <c r="W7114" s="21" t="n">
        <f aca="false">IF(V7114=1,T7114+ROW()/10000000,0)</f>
        <v>4.2007114</v>
      </c>
    </row>
    <row r="7115" customFormat="false" ht="15" hidden="false" customHeight="false" outlineLevel="0" collapsed="false">
      <c r="A7115" s="0" t="n">
        <v>18128853</v>
      </c>
      <c r="B7115" s="0" t="s">
        <v>15545</v>
      </c>
      <c r="C7115" s="0" t="n">
        <v>1</v>
      </c>
      <c r="D7115" s="0" t="s">
        <v>6924</v>
      </c>
      <c r="E7115" s="0" t="s">
        <v>15546</v>
      </c>
      <c r="F7115" s="0" t="s">
        <v>15503</v>
      </c>
      <c r="G7115" s="0" t="s">
        <v>15504</v>
      </c>
      <c r="H7115" s="0" t="s">
        <v>2871</v>
      </c>
      <c r="I7115" s="0" t="s">
        <v>2123</v>
      </c>
      <c r="J7115" s="0" t="s">
        <v>47</v>
      </c>
      <c r="K7115" s="0" t="s">
        <v>47</v>
      </c>
      <c r="L7115" s="0" t="s">
        <v>47</v>
      </c>
      <c r="M7115" s="0" t="s">
        <v>47</v>
      </c>
      <c r="N7115" s="0" t="n">
        <v>1</v>
      </c>
      <c r="O7115" s="0" t="n">
        <v>5</v>
      </c>
      <c r="P7115" s="0" t="n">
        <v>350</v>
      </c>
      <c r="Q7115" s="0" t="n">
        <v>2.8</v>
      </c>
      <c r="R7115" s="0" t="str">
        <f aca="false">INDEX(Lookup!$B$4:$B$18,MATCH(C7115,Lookup!$A$4:$A$18,0))</f>
        <v>India</v>
      </c>
      <c r="S7115" s="20" t="n">
        <f aca="false">INDEX(Lookup!$D$4:$D$18,MATCH(C7115,Lookup!$A$4:$A$18,0))</f>
        <v>0.012</v>
      </c>
      <c r="T7115" s="21" t="n">
        <f aca="false">ROUND(P7115*S7115,2)</f>
        <v>4.2</v>
      </c>
      <c r="U7115" s="21" t="n">
        <f aca="false">IF(T7115&lt;=10,1,IF(T7115&lt;=20,2,IF(T7115&lt;=30,3,IF(T7115&lt;=40,4,IF(T7115&lt;=50,5,IF(T7115&lt;=100,6,IF(T7115&lt;=250,7,8)))))))</f>
        <v>1</v>
      </c>
      <c r="V7115" s="21" t="n">
        <f aca="false">IF(AND(OR(Dashboard!$T$3="All",R7115=Dashboard!$T$3),OR(Dashboard!$T$4="All",D7115=Dashboard!$T$4)),1,0)</f>
        <v>1</v>
      </c>
      <c r="W7115" s="21" t="n">
        <f aca="false">IF(V7115=1,T7115+ROW()/10000000,0)</f>
        <v>4.2007115</v>
      </c>
    </row>
    <row r="7116" customFormat="false" ht="15" hidden="false" customHeight="false" outlineLevel="0" collapsed="false">
      <c r="A7116" s="0" t="n">
        <v>307976</v>
      </c>
      <c r="B7116" s="0" t="s">
        <v>15547</v>
      </c>
      <c r="C7116" s="0" t="n">
        <v>1</v>
      </c>
      <c r="D7116" s="0" t="s">
        <v>6924</v>
      </c>
      <c r="E7116" s="0" t="s">
        <v>15548</v>
      </c>
      <c r="F7116" s="0" t="s">
        <v>15503</v>
      </c>
      <c r="G7116" s="0" t="s">
        <v>15504</v>
      </c>
      <c r="H7116" s="0" t="s">
        <v>7121</v>
      </c>
      <c r="I7116" s="0" t="s">
        <v>2123</v>
      </c>
      <c r="J7116" s="0" t="s">
        <v>47</v>
      </c>
      <c r="K7116" s="0" t="s">
        <v>47</v>
      </c>
      <c r="L7116" s="0" t="s">
        <v>47</v>
      </c>
      <c r="M7116" s="0" t="s">
        <v>47</v>
      </c>
      <c r="N7116" s="0" t="n">
        <v>1</v>
      </c>
      <c r="O7116" s="0" t="n">
        <v>11</v>
      </c>
      <c r="P7116" s="0" t="n">
        <v>300</v>
      </c>
      <c r="Q7116" s="0" t="n">
        <v>2.8</v>
      </c>
      <c r="R7116" s="0" t="str">
        <f aca="false">INDEX(Lookup!$B$4:$B$18,MATCH(C7116,Lookup!$A$4:$A$18,0))</f>
        <v>India</v>
      </c>
      <c r="S7116" s="20" t="n">
        <f aca="false">INDEX(Lookup!$D$4:$D$18,MATCH(C7116,Lookup!$A$4:$A$18,0))</f>
        <v>0.012</v>
      </c>
      <c r="T7116" s="21" t="n">
        <f aca="false">ROUND(P7116*S7116,2)</f>
        <v>3.6</v>
      </c>
      <c r="U7116" s="21" t="n">
        <f aca="false">IF(T7116&lt;=10,1,IF(T7116&lt;=20,2,IF(T7116&lt;=30,3,IF(T7116&lt;=40,4,IF(T7116&lt;=50,5,IF(T7116&lt;=100,6,IF(T7116&lt;=250,7,8)))))))</f>
        <v>1</v>
      </c>
      <c r="V7116" s="21" t="n">
        <f aca="false">IF(AND(OR(Dashboard!$T$3="All",R7116=Dashboard!$T$3),OR(Dashboard!$T$4="All",D7116=Dashboard!$T$4)),1,0)</f>
        <v>1</v>
      </c>
      <c r="W7116" s="21" t="n">
        <f aca="false">IF(V7116=1,T7116+ROW()/10000000,0)</f>
        <v>3.6007116</v>
      </c>
    </row>
    <row r="7117" customFormat="false" ht="15" hidden="false" customHeight="false" outlineLevel="0" collapsed="false">
      <c r="A7117" s="0" t="n">
        <v>6252</v>
      </c>
      <c r="B7117" s="0" t="s">
        <v>15549</v>
      </c>
      <c r="C7117" s="0" t="n">
        <v>1</v>
      </c>
      <c r="D7117" s="0" t="s">
        <v>6924</v>
      </c>
      <c r="E7117" s="0" t="s">
        <v>15550</v>
      </c>
      <c r="F7117" s="0" t="s">
        <v>15503</v>
      </c>
      <c r="G7117" s="0" t="s">
        <v>15504</v>
      </c>
      <c r="H7117" s="0" t="s">
        <v>2128</v>
      </c>
      <c r="I7117" s="0" t="s">
        <v>2123</v>
      </c>
      <c r="J7117" s="0" t="s">
        <v>47</v>
      </c>
      <c r="K7117" s="0" t="s">
        <v>47</v>
      </c>
      <c r="L7117" s="0" t="s">
        <v>47</v>
      </c>
      <c r="M7117" s="0" t="s">
        <v>47</v>
      </c>
      <c r="N7117" s="0" t="n">
        <v>2</v>
      </c>
      <c r="O7117" s="0" t="n">
        <v>15</v>
      </c>
      <c r="P7117" s="0" t="n">
        <v>550</v>
      </c>
      <c r="Q7117" s="0" t="n">
        <v>3.1</v>
      </c>
      <c r="R7117" s="0" t="str">
        <f aca="false">INDEX(Lookup!$B$4:$B$18,MATCH(C7117,Lookup!$A$4:$A$18,0))</f>
        <v>India</v>
      </c>
      <c r="S7117" s="20" t="n">
        <f aca="false">INDEX(Lookup!$D$4:$D$18,MATCH(C7117,Lookup!$A$4:$A$18,0))</f>
        <v>0.012</v>
      </c>
      <c r="T7117" s="21" t="n">
        <f aca="false">ROUND(P7117*S7117,2)</f>
        <v>6.6</v>
      </c>
      <c r="U7117" s="21" t="n">
        <f aca="false">IF(T7117&lt;=10,1,IF(T7117&lt;=20,2,IF(T7117&lt;=30,3,IF(T7117&lt;=40,4,IF(T7117&lt;=50,5,IF(T7117&lt;=100,6,IF(T7117&lt;=250,7,8)))))))</f>
        <v>1</v>
      </c>
      <c r="V7117" s="21" t="n">
        <f aca="false">IF(AND(OR(Dashboard!$T$3="All",R7117=Dashboard!$T$3),OR(Dashboard!$T$4="All",D7117=Dashboard!$T$4)),1,0)</f>
        <v>1</v>
      </c>
      <c r="W7117" s="21" t="n">
        <f aca="false">IF(V7117=1,T7117+ROW()/10000000,0)</f>
        <v>6.6007117</v>
      </c>
    </row>
    <row r="7118" customFormat="false" ht="15" hidden="false" customHeight="false" outlineLevel="0" collapsed="false">
      <c r="A7118" s="0" t="n">
        <v>18128862</v>
      </c>
      <c r="B7118" s="0" t="s">
        <v>15551</v>
      </c>
      <c r="C7118" s="0" t="n">
        <v>1</v>
      </c>
      <c r="D7118" s="0" t="s">
        <v>6924</v>
      </c>
      <c r="E7118" s="0" t="s">
        <v>15552</v>
      </c>
      <c r="F7118" s="0" t="s">
        <v>15503</v>
      </c>
      <c r="G7118" s="0" t="s">
        <v>15504</v>
      </c>
      <c r="H7118" s="0" t="s">
        <v>3392</v>
      </c>
      <c r="I7118" s="0" t="s">
        <v>2123</v>
      </c>
      <c r="J7118" s="0" t="s">
        <v>47</v>
      </c>
      <c r="K7118" s="0" t="s">
        <v>47</v>
      </c>
      <c r="L7118" s="0" t="s">
        <v>47</v>
      </c>
      <c r="M7118" s="0" t="s">
        <v>47</v>
      </c>
      <c r="N7118" s="0" t="n">
        <v>1</v>
      </c>
      <c r="O7118" s="0" t="n">
        <v>6</v>
      </c>
      <c r="P7118" s="0" t="n">
        <v>450</v>
      </c>
      <c r="Q7118" s="0" t="n">
        <v>2.8</v>
      </c>
      <c r="R7118" s="0" t="str">
        <f aca="false">INDEX(Lookup!$B$4:$B$18,MATCH(C7118,Lookup!$A$4:$A$18,0))</f>
        <v>India</v>
      </c>
      <c r="S7118" s="20" t="n">
        <f aca="false">INDEX(Lookup!$D$4:$D$18,MATCH(C7118,Lookup!$A$4:$A$18,0))</f>
        <v>0.012</v>
      </c>
      <c r="T7118" s="21" t="n">
        <f aca="false">ROUND(P7118*S7118,2)</f>
        <v>5.4</v>
      </c>
      <c r="U7118" s="21" t="n">
        <f aca="false">IF(T7118&lt;=10,1,IF(T7118&lt;=20,2,IF(T7118&lt;=30,3,IF(T7118&lt;=40,4,IF(T7118&lt;=50,5,IF(T7118&lt;=100,6,IF(T7118&lt;=250,7,8)))))))</f>
        <v>1</v>
      </c>
      <c r="V7118" s="21" t="n">
        <f aca="false">IF(AND(OR(Dashboard!$T$3="All",R7118=Dashboard!$T$3),OR(Dashboard!$T$4="All",D7118=Dashboard!$T$4)),1,0)</f>
        <v>1</v>
      </c>
      <c r="W7118" s="21" t="n">
        <f aca="false">IF(V7118=1,T7118+ROW()/10000000,0)</f>
        <v>5.4007118</v>
      </c>
    </row>
    <row r="7119" customFormat="false" ht="15" hidden="false" customHeight="false" outlineLevel="0" collapsed="false">
      <c r="A7119" s="0" t="n">
        <v>307520</v>
      </c>
      <c r="B7119" s="0" t="s">
        <v>15551</v>
      </c>
      <c r="C7119" s="0" t="n">
        <v>1</v>
      </c>
      <c r="D7119" s="0" t="s">
        <v>6924</v>
      </c>
      <c r="E7119" s="0" t="s">
        <v>15553</v>
      </c>
      <c r="F7119" s="0" t="s">
        <v>15503</v>
      </c>
      <c r="G7119" s="0" t="s">
        <v>15504</v>
      </c>
      <c r="H7119" s="0" t="s">
        <v>3392</v>
      </c>
      <c r="I7119" s="0" t="s">
        <v>2123</v>
      </c>
      <c r="J7119" s="0" t="s">
        <v>47</v>
      </c>
      <c r="K7119" s="0" t="s">
        <v>47</v>
      </c>
      <c r="L7119" s="0" t="s">
        <v>47</v>
      </c>
      <c r="M7119" s="0" t="s">
        <v>47</v>
      </c>
      <c r="N7119" s="0" t="n">
        <v>1</v>
      </c>
      <c r="O7119" s="0" t="n">
        <v>29</v>
      </c>
      <c r="P7119" s="0" t="n">
        <v>450</v>
      </c>
      <c r="Q7119" s="0" t="n">
        <v>2.7</v>
      </c>
      <c r="R7119" s="0" t="str">
        <f aca="false">INDEX(Lookup!$B$4:$B$18,MATCH(C7119,Lookup!$A$4:$A$18,0))</f>
        <v>India</v>
      </c>
      <c r="S7119" s="20" t="n">
        <f aca="false">INDEX(Lookup!$D$4:$D$18,MATCH(C7119,Lookup!$A$4:$A$18,0))</f>
        <v>0.012</v>
      </c>
      <c r="T7119" s="21" t="n">
        <f aca="false">ROUND(P7119*S7119,2)</f>
        <v>5.4</v>
      </c>
      <c r="U7119" s="21" t="n">
        <f aca="false">IF(T7119&lt;=10,1,IF(T7119&lt;=20,2,IF(T7119&lt;=30,3,IF(T7119&lt;=40,4,IF(T7119&lt;=50,5,IF(T7119&lt;=100,6,IF(T7119&lt;=250,7,8)))))))</f>
        <v>1</v>
      </c>
      <c r="V7119" s="21" t="n">
        <f aca="false">IF(AND(OR(Dashboard!$T$3="All",R7119=Dashboard!$T$3),OR(Dashboard!$T$4="All",D7119=Dashboard!$T$4)),1,0)</f>
        <v>1</v>
      </c>
      <c r="W7119" s="21" t="n">
        <f aca="false">IF(V7119=1,T7119+ROW()/10000000,0)</f>
        <v>5.4007119</v>
      </c>
    </row>
    <row r="7120" customFormat="false" ht="15" hidden="false" customHeight="false" outlineLevel="0" collapsed="false">
      <c r="A7120" s="0" t="n">
        <v>310689</v>
      </c>
      <c r="B7120" s="0" t="s">
        <v>15554</v>
      </c>
      <c r="C7120" s="0" t="n">
        <v>1</v>
      </c>
      <c r="D7120" s="0" t="s">
        <v>6924</v>
      </c>
      <c r="E7120" s="0" t="s">
        <v>15555</v>
      </c>
      <c r="F7120" s="0" t="s">
        <v>15503</v>
      </c>
      <c r="G7120" s="0" t="s">
        <v>15504</v>
      </c>
      <c r="H7120" s="0" t="s">
        <v>3392</v>
      </c>
      <c r="I7120" s="0" t="s">
        <v>2123</v>
      </c>
      <c r="J7120" s="0" t="s">
        <v>47</v>
      </c>
      <c r="K7120" s="0" t="s">
        <v>47</v>
      </c>
      <c r="L7120" s="0" t="s">
        <v>47</v>
      </c>
      <c r="M7120" s="0" t="s">
        <v>47</v>
      </c>
      <c r="N7120" s="0" t="n">
        <v>1</v>
      </c>
      <c r="O7120" s="0" t="n">
        <v>9</v>
      </c>
      <c r="P7120" s="0" t="n">
        <v>400</v>
      </c>
      <c r="Q7120" s="0" t="n">
        <v>3</v>
      </c>
      <c r="R7120" s="0" t="str">
        <f aca="false">INDEX(Lookup!$B$4:$B$18,MATCH(C7120,Lookup!$A$4:$A$18,0))</f>
        <v>India</v>
      </c>
      <c r="S7120" s="20" t="n">
        <f aca="false">INDEX(Lookup!$D$4:$D$18,MATCH(C7120,Lookup!$A$4:$A$18,0))</f>
        <v>0.012</v>
      </c>
      <c r="T7120" s="21" t="n">
        <f aca="false">ROUND(P7120*S7120,2)</f>
        <v>4.8</v>
      </c>
      <c r="U7120" s="21" t="n">
        <f aca="false">IF(T7120&lt;=10,1,IF(T7120&lt;=20,2,IF(T7120&lt;=30,3,IF(T7120&lt;=40,4,IF(T7120&lt;=50,5,IF(T7120&lt;=100,6,IF(T7120&lt;=250,7,8)))))))</f>
        <v>1</v>
      </c>
      <c r="V7120" s="21" t="n">
        <f aca="false">IF(AND(OR(Dashboard!$T$3="All",R7120=Dashboard!$T$3),OR(Dashboard!$T$4="All",D7120=Dashboard!$T$4)),1,0)</f>
        <v>1</v>
      </c>
      <c r="W7120" s="21" t="n">
        <f aca="false">IF(V7120=1,T7120+ROW()/10000000,0)</f>
        <v>4.800712</v>
      </c>
    </row>
    <row r="7121" customFormat="false" ht="15" hidden="false" customHeight="false" outlineLevel="0" collapsed="false">
      <c r="A7121" s="0" t="n">
        <v>308522</v>
      </c>
      <c r="B7121" s="0" t="s">
        <v>15556</v>
      </c>
      <c r="C7121" s="0" t="n">
        <v>1</v>
      </c>
      <c r="D7121" s="0" t="s">
        <v>6924</v>
      </c>
      <c r="E7121" s="0" t="s">
        <v>15557</v>
      </c>
      <c r="F7121" s="0" t="s">
        <v>15503</v>
      </c>
      <c r="G7121" s="0" t="s">
        <v>15504</v>
      </c>
      <c r="H7121" s="0" t="s">
        <v>2288</v>
      </c>
      <c r="I7121" s="0" t="s">
        <v>2123</v>
      </c>
      <c r="J7121" s="0" t="s">
        <v>47</v>
      </c>
      <c r="K7121" s="0" t="s">
        <v>47</v>
      </c>
      <c r="L7121" s="0" t="s">
        <v>47</v>
      </c>
      <c r="M7121" s="0" t="s">
        <v>47</v>
      </c>
      <c r="N7121" s="0" t="n">
        <v>1</v>
      </c>
      <c r="O7121" s="0" t="n">
        <v>11</v>
      </c>
      <c r="P7121" s="0" t="n">
        <v>300</v>
      </c>
      <c r="Q7121" s="0" t="n">
        <v>2.8</v>
      </c>
      <c r="R7121" s="0" t="str">
        <f aca="false">INDEX(Lookup!$B$4:$B$18,MATCH(C7121,Lookup!$A$4:$A$18,0))</f>
        <v>India</v>
      </c>
      <c r="S7121" s="20" t="n">
        <f aca="false">INDEX(Lookup!$D$4:$D$18,MATCH(C7121,Lookup!$A$4:$A$18,0))</f>
        <v>0.012</v>
      </c>
      <c r="T7121" s="21" t="n">
        <f aca="false">ROUND(P7121*S7121,2)</f>
        <v>3.6</v>
      </c>
      <c r="U7121" s="21" t="n">
        <f aca="false">IF(T7121&lt;=10,1,IF(T7121&lt;=20,2,IF(T7121&lt;=30,3,IF(T7121&lt;=40,4,IF(T7121&lt;=50,5,IF(T7121&lt;=100,6,IF(T7121&lt;=250,7,8)))))))</f>
        <v>1</v>
      </c>
      <c r="V7121" s="21" t="n">
        <f aca="false">IF(AND(OR(Dashboard!$T$3="All",R7121=Dashboard!$T$3),OR(Dashboard!$T$4="All",D7121=Dashboard!$T$4)),1,0)</f>
        <v>1</v>
      </c>
      <c r="W7121" s="21" t="n">
        <f aca="false">IF(V7121=1,T7121+ROW()/10000000,0)</f>
        <v>3.6007121</v>
      </c>
    </row>
    <row r="7122" customFormat="false" ht="15" hidden="false" customHeight="false" outlineLevel="0" collapsed="false">
      <c r="A7122" s="0" t="n">
        <v>310807</v>
      </c>
      <c r="B7122" s="0" t="s">
        <v>15558</v>
      </c>
      <c r="C7122" s="0" t="n">
        <v>1</v>
      </c>
      <c r="D7122" s="0" t="s">
        <v>6924</v>
      </c>
      <c r="E7122" s="0" t="s">
        <v>15559</v>
      </c>
      <c r="F7122" s="0" t="s">
        <v>15503</v>
      </c>
      <c r="G7122" s="0" t="s">
        <v>15504</v>
      </c>
      <c r="H7122" s="0" t="s">
        <v>15560</v>
      </c>
      <c r="I7122" s="0" t="s">
        <v>2123</v>
      </c>
      <c r="J7122" s="0" t="s">
        <v>47</v>
      </c>
      <c r="K7122" s="0" t="s">
        <v>47</v>
      </c>
      <c r="L7122" s="0" t="s">
        <v>47</v>
      </c>
      <c r="M7122" s="0" t="s">
        <v>47</v>
      </c>
      <c r="N7122" s="0" t="n">
        <v>2</v>
      </c>
      <c r="O7122" s="0" t="n">
        <v>10</v>
      </c>
      <c r="P7122" s="0" t="n">
        <v>550</v>
      </c>
      <c r="Q7122" s="0" t="n">
        <v>2.9</v>
      </c>
      <c r="R7122" s="0" t="str">
        <f aca="false">INDEX(Lookup!$B$4:$B$18,MATCH(C7122,Lookup!$A$4:$A$18,0))</f>
        <v>India</v>
      </c>
      <c r="S7122" s="20" t="n">
        <f aca="false">INDEX(Lookup!$D$4:$D$18,MATCH(C7122,Lookup!$A$4:$A$18,0))</f>
        <v>0.012</v>
      </c>
      <c r="T7122" s="21" t="n">
        <f aca="false">ROUND(P7122*S7122,2)</f>
        <v>6.6</v>
      </c>
      <c r="U7122" s="21" t="n">
        <f aca="false">IF(T7122&lt;=10,1,IF(T7122&lt;=20,2,IF(T7122&lt;=30,3,IF(T7122&lt;=40,4,IF(T7122&lt;=50,5,IF(T7122&lt;=100,6,IF(T7122&lt;=250,7,8)))))))</f>
        <v>1</v>
      </c>
      <c r="V7122" s="21" t="n">
        <f aca="false">IF(AND(OR(Dashboard!$T$3="All",R7122=Dashboard!$T$3),OR(Dashboard!$T$4="All",D7122=Dashboard!$T$4)),1,0)</f>
        <v>1</v>
      </c>
      <c r="W7122" s="21" t="n">
        <f aca="false">IF(V7122=1,T7122+ROW()/10000000,0)</f>
        <v>6.6007122</v>
      </c>
    </row>
    <row r="7123" customFormat="false" ht="15" hidden="false" customHeight="false" outlineLevel="0" collapsed="false">
      <c r="A7123" s="0" t="n">
        <v>302442</v>
      </c>
      <c r="B7123" s="0" t="s">
        <v>15561</v>
      </c>
      <c r="C7123" s="0" t="n">
        <v>1</v>
      </c>
      <c r="D7123" s="0" t="s">
        <v>6924</v>
      </c>
      <c r="E7123" s="0" t="s">
        <v>15562</v>
      </c>
      <c r="F7123" s="0" t="s">
        <v>15503</v>
      </c>
      <c r="G7123" s="0" t="s">
        <v>15504</v>
      </c>
      <c r="H7123" s="0" t="s">
        <v>2349</v>
      </c>
      <c r="I7123" s="0" t="s">
        <v>2123</v>
      </c>
      <c r="J7123" s="0" t="s">
        <v>47</v>
      </c>
      <c r="K7123" s="0" t="s">
        <v>47</v>
      </c>
      <c r="L7123" s="0" t="s">
        <v>47</v>
      </c>
      <c r="M7123" s="0" t="s">
        <v>47</v>
      </c>
      <c r="N7123" s="0" t="n">
        <v>1</v>
      </c>
      <c r="O7123" s="0" t="n">
        <v>13</v>
      </c>
      <c r="P7123" s="0" t="n">
        <v>100</v>
      </c>
      <c r="Q7123" s="0" t="n">
        <v>3.1</v>
      </c>
      <c r="R7123" s="0" t="str">
        <f aca="false">INDEX(Lookup!$B$4:$B$18,MATCH(C7123,Lookup!$A$4:$A$18,0))</f>
        <v>India</v>
      </c>
      <c r="S7123" s="20" t="n">
        <f aca="false">INDEX(Lookup!$D$4:$D$18,MATCH(C7123,Lookup!$A$4:$A$18,0))</f>
        <v>0.012</v>
      </c>
      <c r="T7123" s="21" t="n">
        <f aca="false">ROUND(P7123*S7123,2)</f>
        <v>1.2</v>
      </c>
      <c r="U7123" s="21" t="n">
        <f aca="false">IF(T7123&lt;=10,1,IF(T7123&lt;=20,2,IF(T7123&lt;=30,3,IF(T7123&lt;=40,4,IF(T7123&lt;=50,5,IF(T7123&lt;=100,6,IF(T7123&lt;=250,7,8)))))))</f>
        <v>1</v>
      </c>
      <c r="V7123" s="21" t="n">
        <f aca="false">IF(AND(OR(Dashboard!$T$3="All",R7123=Dashboard!$T$3),OR(Dashboard!$T$4="All",D7123=Dashboard!$T$4)),1,0)</f>
        <v>1</v>
      </c>
      <c r="W7123" s="21" t="n">
        <f aca="false">IF(V7123=1,T7123+ROW()/10000000,0)</f>
        <v>1.2007123</v>
      </c>
    </row>
    <row r="7124" customFormat="false" ht="15" hidden="false" customHeight="false" outlineLevel="0" collapsed="false">
      <c r="A7124" s="0" t="n">
        <v>307986</v>
      </c>
      <c r="B7124" s="0" t="s">
        <v>15563</v>
      </c>
      <c r="C7124" s="0" t="n">
        <v>1</v>
      </c>
      <c r="D7124" s="0" t="s">
        <v>6924</v>
      </c>
      <c r="E7124" s="0" t="s">
        <v>15564</v>
      </c>
      <c r="F7124" s="0" t="s">
        <v>15503</v>
      </c>
      <c r="G7124" s="0" t="s">
        <v>15504</v>
      </c>
      <c r="H7124" s="0" t="s">
        <v>2382</v>
      </c>
      <c r="I7124" s="0" t="s">
        <v>2123</v>
      </c>
      <c r="J7124" s="0" t="s">
        <v>47</v>
      </c>
      <c r="K7124" s="0" t="s">
        <v>47</v>
      </c>
      <c r="L7124" s="0" t="s">
        <v>47</v>
      </c>
      <c r="M7124" s="0" t="s">
        <v>47</v>
      </c>
      <c r="N7124" s="0" t="n">
        <v>1</v>
      </c>
      <c r="O7124" s="0" t="n">
        <v>11</v>
      </c>
      <c r="P7124" s="0" t="n">
        <v>150</v>
      </c>
      <c r="Q7124" s="0" t="n">
        <v>3.2</v>
      </c>
      <c r="R7124" s="0" t="str">
        <f aca="false">INDEX(Lookup!$B$4:$B$18,MATCH(C7124,Lookup!$A$4:$A$18,0))</f>
        <v>India</v>
      </c>
      <c r="S7124" s="20" t="n">
        <f aca="false">INDEX(Lookup!$D$4:$D$18,MATCH(C7124,Lookup!$A$4:$A$18,0))</f>
        <v>0.012</v>
      </c>
      <c r="T7124" s="21" t="n">
        <f aca="false">ROUND(P7124*S7124,2)</f>
        <v>1.8</v>
      </c>
      <c r="U7124" s="21" t="n">
        <f aca="false">IF(T7124&lt;=10,1,IF(T7124&lt;=20,2,IF(T7124&lt;=30,3,IF(T7124&lt;=40,4,IF(T7124&lt;=50,5,IF(T7124&lt;=100,6,IF(T7124&lt;=250,7,8)))))))</f>
        <v>1</v>
      </c>
      <c r="V7124" s="21" t="n">
        <f aca="false">IF(AND(OR(Dashboard!$T$3="All",R7124=Dashboard!$T$3),OR(Dashboard!$T$4="All",D7124=Dashboard!$T$4)),1,0)</f>
        <v>1</v>
      </c>
      <c r="W7124" s="21" t="n">
        <f aca="false">IF(V7124=1,T7124+ROW()/10000000,0)</f>
        <v>1.8007124</v>
      </c>
    </row>
    <row r="7125" customFormat="false" ht="15" hidden="false" customHeight="false" outlineLevel="0" collapsed="false">
      <c r="A7125" s="0" t="n">
        <v>6219</v>
      </c>
      <c r="B7125" s="0" t="s">
        <v>15565</v>
      </c>
      <c r="C7125" s="0" t="n">
        <v>1</v>
      </c>
      <c r="D7125" s="0" t="s">
        <v>6924</v>
      </c>
      <c r="E7125" s="0" t="s">
        <v>15566</v>
      </c>
      <c r="F7125" s="0" t="s">
        <v>15503</v>
      </c>
      <c r="G7125" s="0" t="s">
        <v>15504</v>
      </c>
      <c r="H7125" s="0" t="s">
        <v>2128</v>
      </c>
      <c r="I7125" s="0" t="s">
        <v>2123</v>
      </c>
      <c r="J7125" s="0" t="s">
        <v>47</v>
      </c>
      <c r="K7125" s="0" t="s">
        <v>47</v>
      </c>
      <c r="L7125" s="0" t="s">
        <v>47</v>
      </c>
      <c r="M7125" s="0" t="s">
        <v>47</v>
      </c>
      <c r="N7125" s="0" t="n">
        <v>1</v>
      </c>
      <c r="O7125" s="0" t="n">
        <v>9</v>
      </c>
      <c r="P7125" s="0" t="n">
        <v>150</v>
      </c>
      <c r="Q7125" s="0" t="n">
        <v>3</v>
      </c>
      <c r="R7125" s="0" t="str">
        <f aca="false">INDEX(Lookup!$B$4:$B$18,MATCH(C7125,Lookup!$A$4:$A$18,0))</f>
        <v>India</v>
      </c>
      <c r="S7125" s="20" t="n">
        <f aca="false">INDEX(Lookup!$D$4:$D$18,MATCH(C7125,Lookup!$A$4:$A$18,0))</f>
        <v>0.012</v>
      </c>
      <c r="T7125" s="21" t="n">
        <f aca="false">ROUND(P7125*S7125,2)</f>
        <v>1.8</v>
      </c>
      <c r="U7125" s="21" t="n">
        <f aca="false">IF(T7125&lt;=10,1,IF(T7125&lt;=20,2,IF(T7125&lt;=30,3,IF(T7125&lt;=40,4,IF(T7125&lt;=50,5,IF(T7125&lt;=100,6,IF(T7125&lt;=250,7,8)))))))</f>
        <v>1</v>
      </c>
      <c r="V7125" s="21" t="n">
        <f aca="false">IF(AND(OR(Dashboard!$T$3="All",R7125=Dashboard!$T$3),OR(Dashboard!$T$4="All",D7125=Dashboard!$T$4)),1,0)</f>
        <v>1</v>
      </c>
      <c r="W7125" s="21" t="n">
        <f aca="false">IF(V7125=1,T7125+ROW()/10000000,0)</f>
        <v>1.8007125</v>
      </c>
    </row>
    <row r="7126" customFormat="false" ht="15" hidden="false" customHeight="false" outlineLevel="0" collapsed="false">
      <c r="A7126" s="0" t="n">
        <v>312773</v>
      </c>
      <c r="B7126" s="0" t="s">
        <v>15567</v>
      </c>
      <c r="C7126" s="0" t="n">
        <v>1</v>
      </c>
      <c r="D7126" s="0" t="s">
        <v>6924</v>
      </c>
      <c r="E7126" s="0" t="s">
        <v>15568</v>
      </c>
      <c r="F7126" s="0" t="s">
        <v>15503</v>
      </c>
      <c r="G7126" s="0" t="s">
        <v>15504</v>
      </c>
      <c r="H7126" s="0" t="s">
        <v>3269</v>
      </c>
      <c r="I7126" s="0" t="s">
        <v>2123</v>
      </c>
      <c r="J7126" s="0" t="s">
        <v>47</v>
      </c>
      <c r="K7126" s="0" t="s">
        <v>47</v>
      </c>
      <c r="L7126" s="0" t="s">
        <v>47</v>
      </c>
      <c r="M7126" s="0" t="s">
        <v>47</v>
      </c>
      <c r="N7126" s="0" t="n">
        <v>1</v>
      </c>
      <c r="O7126" s="0" t="n">
        <v>6</v>
      </c>
      <c r="P7126" s="0" t="n">
        <v>200</v>
      </c>
      <c r="Q7126" s="0" t="n">
        <v>2.9</v>
      </c>
      <c r="R7126" s="0" t="str">
        <f aca="false">INDEX(Lookup!$B$4:$B$18,MATCH(C7126,Lookup!$A$4:$A$18,0))</f>
        <v>India</v>
      </c>
      <c r="S7126" s="20" t="n">
        <f aca="false">INDEX(Lookup!$D$4:$D$18,MATCH(C7126,Lookup!$A$4:$A$18,0))</f>
        <v>0.012</v>
      </c>
      <c r="T7126" s="21" t="n">
        <f aca="false">ROUND(P7126*S7126,2)</f>
        <v>2.4</v>
      </c>
      <c r="U7126" s="21" t="n">
        <f aca="false">IF(T7126&lt;=10,1,IF(T7126&lt;=20,2,IF(T7126&lt;=30,3,IF(T7126&lt;=40,4,IF(T7126&lt;=50,5,IF(T7126&lt;=100,6,IF(T7126&lt;=250,7,8)))))))</f>
        <v>1</v>
      </c>
      <c r="V7126" s="21" t="n">
        <f aca="false">IF(AND(OR(Dashboard!$T$3="All",R7126=Dashboard!$T$3),OR(Dashboard!$T$4="All",D7126=Dashboard!$T$4)),1,0)</f>
        <v>1</v>
      </c>
      <c r="W7126" s="21" t="n">
        <f aca="false">IF(V7126=1,T7126+ROW()/10000000,0)</f>
        <v>2.4007126</v>
      </c>
    </row>
    <row r="7127" customFormat="false" ht="15" hidden="false" customHeight="false" outlineLevel="0" collapsed="false">
      <c r="A7127" s="0" t="n">
        <v>308513</v>
      </c>
      <c r="B7127" s="0" t="s">
        <v>15569</v>
      </c>
      <c r="C7127" s="0" t="n">
        <v>1</v>
      </c>
      <c r="D7127" s="0" t="s">
        <v>6924</v>
      </c>
      <c r="E7127" s="0" t="s">
        <v>15570</v>
      </c>
      <c r="F7127" s="0" t="s">
        <v>15503</v>
      </c>
      <c r="G7127" s="0" t="s">
        <v>15504</v>
      </c>
      <c r="H7127" s="0" t="s">
        <v>2288</v>
      </c>
      <c r="I7127" s="0" t="s">
        <v>2123</v>
      </c>
      <c r="J7127" s="0" t="s">
        <v>47</v>
      </c>
      <c r="K7127" s="0" t="s">
        <v>47</v>
      </c>
      <c r="L7127" s="0" t="s">
        <v>47</v>
      </c>
      <c r="M7127" s="0" t="s">
        <v>47</v>
      </c>
      <c r="N7127" s="0" t="n">
        <v>1</v>
      </c>
      <c r="O7127" s="0" t="n">
        <v>24</v>
      </c>
      <c r="P7127" s="0" t="n">
        <v>450</v>
      </c>
      <c r="Q7127" s="0" t="n">
        <v>2.7</v>
      </c>
      <c r="R7127" s="0" t="str">
        <f aca="false">INDEX(Lookup!$B$4:$B$18,MATCH(C7127,Lookup!$A$4:$A$18,0))</f>
        <v>India</v>
      </c>
      <c r="S7127" s="20" t="n">
        <f aca="false">INDEX(Lookup!$D$4:$D$18,MATCH(C7127,Lookup!$A$4:$A$18,0))</f>
        <v>0.012</v>
      </c>
      <c r="T7127" s="21" t="n">
        <f aca="false">ROUND(P7127*S7127,2)</f>
        <v>5.4</v>
      </c>
      <c r="U7127" s="21" t="n">
        <f aca="false">IF(T7127&lt;=10,1,IF(T7127&lt;=20,2,IF(T7127&lt;=30,3,IF(T7127&lt;=40,4,IF(T7127&lt;=50,5,IF(T7127&lt;=100,6,IF(T7127&lt;=250,7,8)))))))</f>
        <v>1</v>
      </c>
      <c r="V7127" s="21" t="n">
        <f aca="false">IF(AND(OR(Dashboard!$T$3="All",R7127=Dashboard!$T$3),OR(Dashboard!$T$4="All",D7127=Dashboard!$T$4)),1,0)</f>
        <v>1</v>
      </c>
      <c r="W7127" s="21" t="n">
        <f aca="false">IF(V7127=1,T7127+ROW()/10000000,0)</f>
        <v>5.4007127</v>
      </c>
    </row>
    <row r="7128" customFormat="false" ht="15" hidden="false" customHeight="false" outlineLevel="0" collapsed="false">
      <c r="A7128" s="0" t="n">
        <v>18378019</v>
      </c>
      <c r="B7128" s="0" t="s">
        <v>15571</v>
      </c>
      <c r="C7128" s="0" t="n">
        <v>1</v>
      </c>
      <c r="D7128" s="0" t="s">
        <v>6924</v>
      </c>
      <c r="E7128" s="0" t="s">
        <v>15572</v>
      </c>
      <c r="F7128" s="0" t="s">
        <v>15503</v>
      </c>
      <c r="G7128" s="0" t="s">
        <v>15504</v>
      </c>
      <c r="H7128" s="0" t="s">
        <v>15573</v>
      </c>
      <c r="I7128" s="0" t="s">
        <v>2123</v>
      </c>
      <c r="J7128" s="0" t="s">
        <v>47</v>
      </c>
      <c r="K7128" s="0" t="s">
        <v>47</v>
      </c>
      <c r="L7128" s="0" t="s">
        <v>47</v>
      </c>
      <c r="M7128" s="0" t="s">
        <v>47</v>
      </c>
      <c r="N7128" s="0" t="n">
        <v>2</v>
      </c>
      <c r="O7128" s="0" t="n">
        <v>6</v>
      </c>
      <c r="P7128" s="0" t="n">
        <v>600</v>
      </c>
      <c r="Q7128" s="0" t="n">
        <v>2.9</v>
      </c>
      <c r="R7128" s="0" t="str">
        <f aca="false">INDEX(Lookup!$B$4:$B$18,MATCH(C7128,Lookup!$A$4:$A$18,0))</f>
        <v>India</v>
      </c>
      <c r="S7128" s="20" t="n">
        <f aca="false">INDEX(Lookup!$D$4:$D$18,MATCH(C7128,Lookup!$A$4:$A$18,0))</f>
        <v>0.012</v>
      </c>
      <c r="T7128" s="21" t="n">
        <f aca="false">ROUND(P7128*S7128,2)</f>
        <v>7.2</v>
      </c>
      <c r="U7128" s="21" t="n">
        <f aca="false">IF(T7128&lt;=10,1,IF(T7128&lt;=20,2,IF(T7128&lt;=30,3,IF(T7128&lt;=40,4,IF(T7128&lt;=50,5,IF(T7128&lt;=100,6,IF(T7128&lt;=250,7,8)))))))</f>
        <v>1</v>
      </c>
      <c r="V7128" s="21" t="n">
        <f aca="false">IF(AND(OR(Dashboard!$T$3="All",R7128=Dashboard!$T$3),OR(Dashboard!$T$4="All",D7128=Dashboard!$T$4)),1,0)</f>
        <v>1</v>
      </c>
      <c r="W7128" s="21" t="n">
        <f aca="false">IF(V7128=1,T7128+ROW()/10000000,0)</f>
        <v>7.2007128</v>
      </c>
    </row>
    <row r="7129" customFormat="false" ht="15" hidden="false" customHeight="false" outlineLevel="0" collapsed="false">
      <c r="A7129" s="0" t="n">
        <v>6218</v>
      </c>
      <c r="B7129" s="0" t="s">
        <v>15574</v>
      </c>
      <c r="C7129" s="0" t="n">
        <v>1</v>
      </c>
      <c r="D7129" s="0" t="s">
        <v>6924</v>
      </c>
      <c r="E7129" s="0" t="s">
        <v>15575</v>
      </c>
      <c r="F7129" s="0" t="s">
        <v>15503</v>
      </c>
      <c r="G7129" s="0" t="s">
        <v>15504</v>
      </c>
      <c r="H7129" s="0" t="s">
        <v>2288</v>
      </c>
      <c r="I7129" s="0" t="s">
        <v>2123</v>
      </c>
      <c r="J7129" s="0" t="s">
        <v>47</v>
      </c>
      <c r="K7129" s="0" t="s">
        <v>47</v>
      </c>
      <c r="L7129" s="0" t="s">
        <v>47</v>
      </c>
      <c r="M7129" s="0" t="s">
        <v>47</v>
      </c>
      <c r="N7129" s="0" t="n">
        <v>2</v>
      </c>
      <c r="O7129" s="0" t="n">
        <v>22</v>
      </c>
      <c r="P7129" s="0" t="n">
        <v>550</v>
      </c>
      <c r="Q7129" s="0" t="n">
        <v>3.1</v>
      </c>
      <c r="R7129" s="0" t="str">
        <f aca="false">INDEX(Lookup!$B$4:$B$18,MATCH(C7129,Lookup!$A$4:$A$18,0))</f>
        <v>India</v>
      </c>
      <c r="S7129" s="20" t="n">
        <f aca="false">INDEX(Lookup!$D$4:$D$18,MATCH(C7129,Lookup!$A$4:$A$18,0))</f>
        <v>0.012</v>
      </c>
      <c r="T7129" s="21" t="n">
        <f aca="false">ROUND(P7129*S7129,2)</f>
        <v>6.6</v>
      </c>
      <c r="U7129" s="21" t="n">
        <f aca="false">IF(T7129&lt;=10,1,IF(T7129&lt;=20,2,IF(T7129&lt;=30,3,IF(T7129&lt;=40,4,IF(T7129&lt;=50,5,IF(T7129&lt;=100,6,IF(T7129&lt;=250,7,8)))))))</f>
        <v>1</v>
      </c>
      <c r="V7129" s="21" t="n">
        <f aca="false">IF(AND(OR(Dashboard!$T$3="All",R7129=Dashboard!$T$3),OR(Dashboard!$T$4="All",D7129=Dashboard!$T$4)),1,0)</f>
        <v>1</v>
      </c>
      <c r="W7129" s="21" t="n">
        <f aca="false">IF(V7129=1,T7129+ROW()/10000000,0)</f>
        <v>6.6007129</v>
      </c>
    </row>
    <row r="7130" customFormat="false" ht="15" hidden="false" customHeight="false" outlineLevel="0" collapsed="false">
      <c r="A7130" s="0" t="n">
        <v>18428201</v>
      </c>
      <c r="B7130" s="0" t="s">
        <v>15576</v>
      </c>
      <c r="C7130" s="0" t="n">
        <v>1</v>
      </c>
      <c r="D7130" s="0" t="s">
        <v>6924</v>
      </c>
      <c r="E7130" s="0" t="s">
        <v>15577</v>
      </c>
      <c r="F7130" s="0" t="s">
        <v>15503</v>
      </c>
      <c r="G7130" s="0" t="s">
        <v>15504</v>
      </c>
      <c r="H7130" s="0" t="s">
        <v>156</v>
      </c>
      <c r="I7130" s="0" t="s">
        <v>2123</v>
      </c>
      <c r="J7130" s="0" t="s">
        <v>47</v>
      </c>
      <c r="K7130" s="0" t="s">
        <v>47</v>
      </c>
      <c r="L7130" s="0" t="s">
        <v>47</v>
      </c>
      <c r="M7130" s="0" t="s">
        <v>47</v>
      </c>
      <c r="N7130" s="0" t="n">
        <v>1</v>
      </c>
      <c r="O7130" s="0" t="n">
        <v>14</v>
      </c>
      <c r="P7130" s="0" t="n">
        <v>300</v>
      </c>
      <c r="Q7130" s="0" t="n">
        <v>3.5</v>
      </c>
      <c r="R7130" s="0" t="str">
        <f aca="false">INDEX(Lookup!$B$4:$B$18,MATCH(C7130,Lookup!$A$4:$A$18,0))</f>
        <v>India</v>
      </c>
      <c r="S7130" s="20" t="n">
        <f aca="false">INDEX(Lookup!$D$4:$D$18,MATCH(C7130,Lookup!$A$4:$A$18,0))</f>
        <v>0.012</v>
      </c>
      <c r="T7130" s="21" t="n">
        <f aca="false">ROUND(P7130*S7130,2)</f>
        <v>3.6</v>
      </c>
      <c r="U7130" s="21" t="n">
        <f aca="false">IF(T7130&lt;=10,1,IF(T7130&lt;=20,2,IF(T7130&lt;=30,3,IF(T7130&lt;=40,4,IF(T7130&lt;=50,5,IF(T7130&lt;=100,6,IF(T7130&lt;=250,7,8)))))))</f>
        <v>1</v>
      </c>
      <c r="V7130" s="21" t="n">
        <f aca="false">IF(AND(OR(Dashboard!$T$3="All",R7130=Dashboard!$T$3),OR(Dashboard!$T$4="All",D7130=Dashboard!$T$4)),1,0)</f>
        <v>1</v>
      </c>
      <c r="W7130" s="21" t="n">
        <f aca="false">IF(V7130=1,T7130+ROW()/10000000,0)</f>
        <v>3.600713</v>
      </c>
    </row>
    <row r="7131" customFormat="false" ht="15" hidden="false" customHeight="false" outlineLevel="0" collapsed="false">
      <c r="A7131" s="0" t="n">
        <v>18294229</v>
      </c>
      <c r="B7131" s="0" t="s">
        <v>2979</v>
      </c>
      <c r="C7131" s="0" t="n">
        <v>1</v>
      </c>
      <c r="D7131" s="0" t="s">
        <v>6924</v>
      </c>
      <c r="E7131" s="0" t="s">
        <v>15578</v>
      </c>
      <c r="F7131" s="0" t="s">
        <v>15503</v>
      </c>
      <c r="G7131" s="0" t="s">
        <v>15504</v>
      </c>
      <c r="H7131" s="0" t="s">
        <v>2128</v>
      </c>
      <c r="I7131" s="0" t="s">
        <v>2123</v>
      </c>
      <c r="J7131" s="0" t="s">
        <v>47</v>
      </c>
      <c r="K7131" s="0" t="s">
        <v>47</v>
      </c>
      <c r="L7131" s="0" t="s">
        <v>47</v>
      </c>
      <c r="M7131" s="0" t="s">
        <v>47</v>
      </c>
      <c r="N7131" s="0" t="n">
        <v>1</v>
      </c>
      <c r="O7131" s="0" t="n">
        <v>3</v>
      </c>
      <c r="P7131" s="0" t="n">
        <v>250</v>
      </c>
      <c r="Q7131" s="0" t="n">
        <v>1</v>
      </c>
      <c r="R7131" s="0" t="str">
        <f aca="false">INDEX(Lookup!$B$4:$B$18,MATCH(C7131,Lookup!$A$4:$A$18,0))</f>
        <v>India</v>
      </c>
      <c r="S7131" s="20" t="n">
        <f aca="false">INDEX(Lookup!$D$4:$D$18,MATCH(C7131,Lookup!$A$4:$A$18,0))</f>
        <v>0.012</v>
      </c>
      <c r="T7131" s="21" t="n">
        <f aca="false">ROUND(P7131*S7131,2)</f>
        <v>3</v>
      </c>
      <c r="U7131" s="21" t="n">
        <f aca="false">IF(T7131&lt;=10,1,IF(T7131&lt;=20,2,IF(T7131&lt;=30,3,IF(T7131&lt;=40,4,IF(T7131&lt;=50,5,IF(T7131&lt;=100,6,IF(T7131&lt;=250,7,8)))))))</f>
        <v>1</v>
      </c>
      <c r="V7131" s="21" t="n">
        <f aca="false">IF(AND(OR(Dashboard!$T$3="All",R7131=Dashboard!$T$3),OR(Dashboard!$T$4="All",D7131=Dashboard!$T$4)),1,0)</f>
        <v>1</v>
      </c>
      <c r="W7131" s="21" t="n">
        <f aca="false">IF(V7131=1,T7131+ROW()/10000000,0)</f>
        <v>3.0007131</v>
      </c>
    </row>
    <row r="7132" customFormat="false" ht="15" hidden="false" customHeight="false" outlineLevel="0" collapsed="false">
      <c r="A7132" s="0" t="n">
        <v>18350567</v>
      </c>
      <c r="B7132" s="0" t="s">
        <v>15579</v>
      </c>
      <c r="C7132" s="0" t="n">
        <v>1</v>
      </c>
      <c r="D7132" s="0" t="s">
        <v>6924</v>
      </c>
      <c r="E7132" s="0" t="s">
        <v>15580</v>
      </c>
      <c r="F7132" s="0" t="s">
        <v>15503</v>
      </c>
      <c r="G7132" s="0" t="s">
        <v>15504</v>
      </c>
      <c r="H7132" s="0" t="s">
        <v>2128</v>
      </c>
      <c r="I7132" s="0" t="s">
        <v>2123</v>
      </c>
      <c r="J7132" s="0" t="s">
        <v>47</v>
      </c>
      <c r="K7132" s="0" t="s">
        <v>47</v>
      </c>
      <c r="L7132" s="0" t="s">
        <v>47</v>
      </c>
      <c r="M7132" s="0" t="s">
        <v>47</v>
      </c>
      <c r="N7132" s="0" t="n">
        <v>2</v>
      </c>
      <c r="O7132" s="0" t="n">
        <v>1</v>
      </c>
      <c r="P7132" s="0" t="n">
        <v>500</v>
      </c>
      <c r="Q7132" s="0" t="n">
        <v>1</v>
      </c>
      <c r="R7132" s="0" t="str">
        <f aca="false">INDEX(Lookup!$B$4:$B$18,MATCH(C7132,Lookup!$A$4:$A$18,0))</f>
        <v>India</v>
      </c>
      <c r="S7132" s="20" t="n">
        <f aca="false">INDEX(Lookup!$D$4:$D$18,MATCH(C7132,Lookup!$A$4:$A$18,0))</f>
        <v>0.012</v>
      </c>
      <c r="T7132" s="21" t="n">
        <f aca="false">ROUND(P7132*S7132,2)</f>
        <v>6</v>
      </c>
      <c r="U7132" s="21" t="n">
        <f aca="false">IF(T7132&lt;=10,1,IF(T7132&lt;=20,2,IF(T7132&lt;=30,3,IF(T7132&lt;=40,4,IF(T7132&lt;=50,5,IF(T7132&lt;=100,6,IF(T7132&lt;=250,7,8)))))))</f>
        <v>1</v>
      </c>
      <c r="V7132" s="21" t="n">
        <f aca="false">IF(AND(OR(Dashboard!$T$3="All",R7132=Dashboard!$T$3),OR(Dashboard!$T$4="All",D7132=Dashboard!$T$4)),1,0)</f>
        <v>1</v>
      </c>
      <c r="W7132" s="21" t="n">
        <f aca="false">IF(V7132=1,T7132+ROW()/10000000,0)</f>
        <v>6.0007132</v>
      </c>
    </row>
    <row r="7133" customFormat="false" ht="15" hidden="false" customHeight="false" outlineLevel="0" collapsed="false">
      <c r="A7133" s="0" t="n">
        <v>18423878</v>
      </c>
      <c r="B7133" s="0" t="s">
        <v>15581</v>
      </c>
      <c r="C7133" s="0" t="n">
        <v>1</v>
      </c>
      <c r="D7133" s="0" t="s">
        <v>6924</v>
      </c>
      <c r="E7133" s="0" t="s">
        <v>15582</v>
      </c>
      <c r="F7133" s="0" t="s">
        <v>15503</v>
      </c>
      <c r="G7133" s="0" t="s">
        <v>15504</v>
      </c>
      <c r="H7133" s="0" t="s">
        <v>7531</v>
      </c>
      <c r="I7133" s="0" t="s">
        <v>2123</v>
      </c>
      <c r="J7133" s="0" t="s">
        <v>47</v>
      </c>
      <c r="K7133" s="0" t="s">
        <v>47</v>
      </c>
      <c r="L7133" s="0" t="s">
        <v>47</v>
      </c>
      <c r="M7133" s="0" t="s">
        <v>47</v>
      </c>
      <c r="N7133" s="0" t="n">
        <v>1</v>
      </c>
      <c r="O7133" s="0" t="n">
        <v>2</v>
      </c>
      <c r="P7133" s="0" t="n">
        <v>200</v>
      </c>
      <c r="Q7133" s="0" t="n">
        <v>1</v>
      </c>
      <c r="R7133" s="0" t="str">
        <f aca="false">INDEX(Lookup!$B$4:$B$18,MATCH(C7133,Lookup!$A$4:$A$18,0))</f>
        <v>India</v>
      </c>
      <c r="S7133" s="20" t="n">
        <f aca="false">INDEX(Lookup!$D$4:$D$18,MATCH(C7133,Lookup!$A$4:$A$18,0))</f>
        <v>0.012</v>
      </c>
      <c r="T7133" s="21" t="n">
        <f aca="false">ROUND(P7133*S7133,2)</f>
        <v>2.4</v>
      </c>
      <c r="U7133" s="21" t="n">
        <f aca="false">IF(T7133&lt;=10,1,IF(T7133&lt;=20,2,IF(T7133&lt;=30,3,IF(T7133&lt;=40,4,IF(T7133&lt;=50,5,IF(T7133&lt;=100,6,IF(T7133&lt;=250,7,8)))))))</f>
        <v>1</v>
      </c>
      <c r="V7133" s="21" t="n">
        <f aca="false">IF(AND(OR(Dashboard!$T$3="All",R7133=Dashboard!$T$3),OR(Dashboard!$T$4="All",D7133=Dashboard!$T$4)),1,0)</f>
        <v>1</v>
      </c>
      <c r="W7133" s="21" t="n">
        <f aca="false">IF(V7133=1,T7133+ROW()/10000000,0)</f>
        <v>2.4007133</v>
      </c>
    </row>
    <row r="7134" customFormat="false" ht="15" hidden="false" customHeight="false" outlineLevel="0" collapsed="false">
      <c r="A7134" s="0" t="n">
        <v>308908</v>
      </c>
      <c r="B7134" s="0" t="s">
        <v>15583</v>
      </c>
      <c r="C7134" s="0" t="n">
        <v>1</v>
      </c>
      <c r="D7134" s="0" t="s">
        <v>6924</v>
      </c>
      <c r="E7134" s="0" t="s">
        <v>15584</v>
      </c>
      <c r="F7134" s="0" t="s">
        <v>15503</v>
      </c>
      <c r="G7134" s="0" t="s">
        <v>15504</v>
      </c>
      <c r="H7134" s="0" t="s">
        <v>7355</v>
      </c>
      <c r="I7134" s="0" t="s">
        <v>2123</v>
      </c>
      <c r="J7134" s="0" t="s">
        <v>47</v>
      </c>
      <c r="K7134" s="0" t="s">
        <v>47</v>
      </c>
      <c r="L7134" s="0" t="s">
        <v>47</v>
      </c>
      <c r="M7134" s="0" t="s">
        <v>47</v>
      </c>
      <c r="N7134" s="0" t="n">
        <v>1</v>
      </c>
      <c r="O7134" s="0" t="n">
        <v>2</v>
      </c>
      <c r="P7134" s="0" t="n">
        <v>100</v>
      </c>
      <c r="Q7134" s="0" t="n">
        <v>1</v>
      </c>
      <c r="R7134" s="0" t="str">
        <f aca="false">INDEX(Lookup!$B$4:$B$18,MATCH(C7134,Lookup!$A$4:$A$18,0))</f>
        <v>India</v>
      </c>
      <c r="S7134" s="20" t="n">
        <f aca="false">INDEX(Lookup!$D$4:$D$18,MATCH(C7134,Lookup!$A$4:$A$18,0))</f>
        <v>0.012</v>
      </c>
      <c r="T7134" s="21" t="n">
        <f aca="false">ROUND(P7134*S7134,2)</f>
        <v>1.2</v>
      </c>
      <c r="U7134" s="21" t="n">
        <f aca="false">IF(T7134&lt;=10,1,IF(T7134&lt;=20,2,IF(T7134&lt;=30,3,IF(T7134&lt;=40,4,IF(T7134&lt;=50,5,IF(T7134&lt;=100,6,IF(T7134&lt;=250,7,8)))))))</f>
        <v>1</v>
      </c>
      <c r="V7134" s="21" t="n">
        <f aca="false">IF(AND(OR(Dashboard!$T$3="All",R7134=Dashboard!$T$3),OR(Dashboard!$T$4="All",D7134=Dashboard!$T$4)),1,0)</f>
        <v>1</v>
      </c>
      <c r="W7134" s="21" t="n">
        <f aca="false">IF(V7134=1,T7134+ROW()/10000000,0)</f>
        <v>1.2007134</v>
      </c>
    </row>
    <row r="7135" customFormat="false" ht="15" hidden="false" customHeight="false" outlineLevel="0" collapsed="false">
      <c r="A7135" s="0" t="n">
        <v>302436</v>
      </c>
      <c r="B7135" s="0" t="s">
        <v>15585</v>
      </c>
      <c r="C7135" s="0" t="n">
        <v>1</v>
      </c>
      <c r="D7135" s="0" t="s">
        <v>6924</v>
      </c>
      <c r="E7135" s="0" t="s">
        <v>15513</v>
      </c>
      <c r="F7135" s="0" t="s">
        <v>15503</v>
      </c>
      <c r="G7135" s="0" t="s">
        <v>15504</v>
      </c>
      <c r="H7135" s="0" t="s">
        <v>3243</v>
      </c>
      <c r="I7135" s="0" t="s">
        <v>2123</v>
      </c>
      <c r="J7135" s="0" t="s">
        <v>47</v>
      </c>
      <c r="K7135" s="0" t="s">
        <v>47</v>
      </c>
      <c r="L7135" s="0" t="s">
        <v>47</v>
      </c>
      <c r="M7135" s="0" t="s">
        <v>47</v>
      </c>
      <c r="N7135" s="0" t="n">
        <v>1</v>
      </c>
      <c r="O7135" s="0" t="n">
        <v>2</v>
      </c>
      <c r="P7135" s="0" t="n">
        <v>100</v>
      </c>
      <c r="Q7135" s="0" t="n">
        <v>1</v>
      </c>
      <c r="R7135" s="0" t="str">
        <f aca="false">INDEX(Lookup!$B$4:$B$18,MATCH(C7135,Lookup!$A$4:$A$18,0))</f>
        <v>India</v>
      </c>
      <c r="S7135" s="20" t="n">
        <f aca="false">INDEX(Lookup!$D$4:$D$18,MATCH(C7135,Lookup!$A$4:$A$18,0))</f>
        <v>0.012</v>
      </c>
      <c r="T7135" s="21" t="n">
        <f aca="false">ROUND(P7135*S7135,2)</f>
        <v>1.2</v>
      </c>
      <c r="U7135" s="21" t="n">
        <f aca="false">IF(T7135&lt;=10,1,IF(T7135&lt;=20,2,IF(T7135&lt;=30,3,IF(T7135&lt;=40,4,IF(T7135&lt;=50,5,IF(T7135&lt;=100,6,IF(T7135&lt;=250,7,8)))))))</f>
        <v>1</v>
      </c>
      <c r="V7135" s="21" t="n">
        <f aca="false">IF(AND(OR(Dashboard!$T$3="All",R7135=Dashboard!$T$3),OR(Dashboard!$T$4="All",D7135=Dashboard!$T$4)),1,0)</f>
        <v>1</v>
      </c>
      <c r="W7135" s="21" t="n">
        <f aca="false">IF(V7135=1,T7135+ROW()/10000000,0)</f>
        <v>1.2007135</v>
      </c>
    </row>
    <row r="7136" customFormat="false" ht="15" hidden="false" customHeight="false" outlineLevel="0" collapsed="false">
      <c r="A7136" s="0" t="n">
        <v>18423867</v>
      </c>
      <c r="B7136" s="0" t="s">
        <v>7094</v>
      </c>
      <c r="C7136" s="0" t="n">
        <v>1</v>
      </c>
      <c r="D7136" s="0" t="s">
        <v>6924</v>
      </c>
      <c r="E7136" s="0" t="s">
        <v>15586</v>
      </c>
      <c r="F7136" s="0" t="s">
        <v>15503</v>
      </c>
      <c r="G7136" s="0" t="s">
        <v>15504</v>
      </c>
      <c r="H7136" s="0" t="s">
        <v>7531</v>
      </c>
      <c r="I7136" s="0" t="s">
        <v>2123</v>
      </c>
      <c r="J7136" s="0" t="s">
        <v>47</v>
      </c>
      <c r="K7136" s="0" t="s">
        <v>47</v>
      </c>
      <c r="L7136" s="0" t="s">
        <v>47</v>
      </c>
      <c r="M7136" s="0" t="s">
        <v>47</v>
      </c>
      <c r="N7136" s="0" t="n">
        <v>1</v>
      </c>
      <c r="O7136" s="0" t="n">
        <v>1</v>
      </c>
      <c r="P7136" s="0" t="n">
        <v>300</v>
      </c>
      <c r="Q7136" s="0" t="n">
        <v>1</v>
      </c>
      <c r="R7136" s="0" t="str">
        <f aca="false">INDEX(Lookup!$B$4:$B$18,MATCH(C7136,Lookup!$A$4:$A$18,0))</f>
        <v>India</v>
      </c>
      <c r="S7136" s="20" t="n">
        <f aca="false">INDEX(Lookup!$D$4:$D$18,MATCH(C7136,Lookup!$A$4:$A$18,0))</f>
        <v>0.012</v>
      </c>
      <c r="T7136" s="21" t="n">
        <f aca="false">ROUND(P7136*S7136,2)</f>
        <v>3.6</v>
      </c>
      <c r="U7136" s="21" t="n">
        <f aca="false">IF(T7136&lt;=10,1,IF(T7136&lt;=20,2,IF(T7136&lt;=30,3,IF(T7136&lt;=40,4,IF(T7136&lt;=50,5,IF(T7136&lt;=100,6,IF(T7136&lt;=250,7,8)))))))</f>
        <v>1</v>
      </c>
      <c r="V7136" s="21" t="n">
        <f aca="false">IF(AND(OR(Dashboard!$T$3="All",R7136=Dashboard!$T$3),OR(Dashboard!$T$4="All",D7136=Dashboard!$T$4)),1,0)</f>
        <v>1</v>
      </c>
      <c r="W7136" s="21" t="n">
        <f aca="false">IF(V7136=1,T7136+ROW()/10000000,0)</f>
        <v>3.6007136</v>
      </c>
    </row>
    <row r="7137" customFormat="false" ht="15" hidden="false" customHeight="false" outlineLevel="0" collapsed="false">
      <c r="A7137" s="0" t="n">
        <v>18423872</v>
      </c>
      <c r="B7137" s="0" t="s">
        <v>8748</v>
      </c>
      <c r="C7137" s="0" t="n">
        <v>1</v>
      </c>
      <c r="D7137" s="0" t="s">
        <v>6924</v>
      </c>
      <c r="E7137" s="0" t="s">
        <v>15587</v>
      </c>
      <c r="F7137" s="0" t="s">
        <v>15503</v>
      </c>
      <c r="G7137" s="0" t="s">
        <v>15504</v>
      </c>
      <c r="H7137" s="0" t="s">
        <v>2382</v>
      </c>
      <c r="I7137" s="0" t="s">
        <v>2123</v>
      </c>
      <c r="J7137" s="0" t="s">
        <v>47</v>
      </c>
      <c r="K7137" s="0" t="s">
        <v>47</v>
      </c>
      <c r="L7137" s="0" t="s">
        <v>47</v>
      </c>
      <c r="M7137" s="0" t="s">
        <v>47</v>
      </c>
      <c r="N7137" s="0" t="n">
        <v>1</v>
      </c>
      <c r="O7137" s="0" t="n">
        <v>1</v>
      </c>
      <c r="P7137" s="0" t="n">
        <v>150</v>
      </c>
      <c r="Q7137" s="0" t="n">
        <v>1</v>
      </c>
      <c r="R7137" s="0" t="str">
        <f aca="false">INDEX(Lookup!$B$4:$B$18,MATCH(C7137,Lookup!$A$4:$A$18,0))</f>
        <v>India</v>
      </c>
      <c r="S7137" s="20" t="n">
        <f aca="false">INDEX(Lookup!$D$4:$D$18,MATCH(C7137,Lookup!$A$4:$A$18,0))</f>
        <v>0.012</v>
      </c>
      <c r="T7137" s="21" t="n">
        <f aca="false">ROUND(P7137*S7137,2)</f>
        <v>1.8</v>
      </c>
      <c r="U7137" s="21" t="n">
        <f aca="false">IF(T7137&lt;=10,1,IF(T7137&lt;=20,2,IF(T7137&lt;=30,3,IF(T7137&lt;=40,4,IF(T7137&lt;=50,5,IF(T7137&lt;=100,6,IF(T7137&lt;=250,7,8)))))))</f>
        <v>1</v>
      </c>
      <c r="V7137" s="21" t="n">
        <f aca="false">IF(AND(OR(Dashboard!$T$3="All",R7137=Dashboard!$T$3),OR(Dashboard!$T$4="All",D7137=Dashboard!$T$4)),1,0)</f>
        <v>1</v>
      </c>
      <c r="W7137" s="21" t="n">
        <f aca="false">IF(V7137=1,T7137+ROW()/10000000,0)</f>
        <v>1.8007137</v>
      </c>
    </row>
    <row r="7138" customFormat="false" ht="15" hidden="false" customHeight="false" outlineLevel="0" collapsed="false">
      <c r="A7138" s="0" t="n">
        <v>18435811</v>
      </c>
      <c r="B7138" s="0" t="s">
        <v>15588</v>
      </c>
      <c r="C7138" s="0" t="n">
        <v>1</v>
      </c>
      <c r="D7138" s="0" t="s">
        <v>6924</v>
      </c>
      <c r="E7138" s="0" t="s">
        <v>15589</v>
      </c>
      <c r="F7138" s="0" t="s">
        <v>15503</v>
      </c>
      <c r="G7138" s="0" t="s">
        <v>15504</v>
      </c>
      <c r="H7138" s="0" t="s">
        <v>2147</v>
      </c>
      <c r="I7138" s="0" t="s">
        <v>2123</v>
      </c>
      <c r="J7138" s="0" t="s">
        <v>47</v>
      </c>
      <c r="K7138" s="0" t="s">
        <v>47</v>
      </c>
      <c r="L7138" s="0" t="s">
        <v>47</v>
      </c>
      <c r="M7138" s="0" t="s">
        <v>47</v>
      </c>
      <c r="N7138" s="0" t="n">
        <v>1</v>
      </c>
      <c r="O7138" s="0" t="n">
        <v>1</v>
      </c>
      <c r="P7138" s="0" t="n">
        <v>250</v>
      </c>
      <c r="Q7138" s="0" t="n">
        <v>1</v>
      </c>
      <c r="R7138" s="0" t="str">
        <f aca="false">INDEX(Lookup!$B$4:$B$18,MATCH(C7138,Lookup!$A$4:$A$18,0))</f>
        <v>India</v>
      </c>
      <c r="S7138" s="20" t="n">
        <f aca="false">INDEX(Lookup!$D$4:$D$18,MATCH(C7138,Lookup!$A$4:$A$18,0))</f>
        <v>0.012</v>
      </c>
      <c r="T7138" s="21" t="n">
        <f aca="false">ROUND(P7138*S7138,2)</f>
        <v>3</v>
      </c>
      <c r="U7138" s="21" t="n">
        <f aca="false">IF(T7138&lt;=10,1,IF(T7138&lt;=20,2,IF(T7138&lt;=30,3,IF(T7138&lt;=40,4,IF(T7138&lt;=50,5,IF(T7138&lt;=100,6,IF(T7138&lt;=250,7,8)))))))</f>
        <v>1</v>
      </c>
      <c r="V7138" s="21" t="n">
        <f aca="false">IF(AND(OR(Dashboard!$T$3="All",R7138=Dashboard!$T$3),OR(Dashboard!$T$4="All",D7138=Dashboard!$T$4)),1,0)</f>
        <v>1</v>
      </c>
      <c r="W7138" s="21" t="n">
        <f aca="false">IF(V7138=1,T7138+ROW()/10000000,0)</f>
        <v>3.0007138</v>
      </c>
    </row>
    <row r="7139" customFormat="false" ht="15" hidden="false" customHeight="false" outlineLevel="0" collapsed="false">
      <c r="A7139" s="0" t="n">
        <v>18332478</v>
      </c>
      <c r="B7139" s="0" t="s">
        <v>4064</v>
      </c>
      <c r="C7139" s="0" t="n">
        <v>1</v>
      </c>
      <c r="D7139" s="0" t="s">
        <v>6924</v>
      </c>
      <c r="E7139" s="0" t="s">
        <v>15590</v>
      </c>
      <c r="F7139" s="0" t="s">
        <v>15503</v>
      </c>
      <c r="G7139" s="0" t="s">
        <v>15504</v>
      </c>
      <c r="H7139" s="0" t="s">
        <v>2662</v>
      </c>
      <c r="I7139" s="0" t="s">
        <v>2123</v>
      </c>
      <c r="J7139" s="0" t="s">
        <v>47</v>
      </c>
      <c r="K7139" s="0" t="s">
        <v>47</v>
      </c>
      <c r="L7139" s="0" t="s">
        <v>47</v>
      </c>
      <c r="M7139" s="0" t="s">
        <v>47</v>
      </c>
      <c r="N7139" s="0" t="n">
        <v>1</v>
      </c>
      <c r="O7139" s="0" t="n">
        <v>3</v>
      </c>
      <c r="P7139" s="0" t="n">
        <v>400</v>
      </c>
      <c r="Q7139" s="0" t="n">
        <v>1</v>
      </c>
      <c r="R7139" s="0" t="str">
        <f aca="false">INDEX(Lookup!$B$4:$B$18,MATCH(C7139,Lookup!$A$4:$A$18,0))</f>
        <v>India</v>
      </c>
      <c r="S7139" s="20" t="n">
        <f aca="false">INDEX(Lookup!$D$4:$D$18,MATCH(C7139,Lookup!$A$4:$A$18,0))</f>
        <v>0.012</v>
      </c>
      <c r="T7139" s="21" t="n">
        <f aca="false">ROUND(P7139*S7139,2)</f>
        <v>4.8</v>
      </c>
      <c r="U7139" s="21" t="n">
        <f aca="false">IF(T7139&lt;=10,1,IF(T7139&lt;=20,2,IF(T7139&lt;=30,3,IF(T7139&lt;=40,4,IF(T7139&lt;=50,5,IF(T7139&lt;=100,6,IF(T7139&lt;=250,7,8)))))))</f>
        <v>1</v>
      </c>
      <c r="V7139" s="21" t="n">
        <f aca="false">IF(AND(OR(Dashboard!$T$3="All",R7139=Dashboard!$T$3),OR(Dashboard!$T$4="All",D7139=Dashboard!$T$4)),1,0)</f>
        <v>1</v>
      </c>
      <c r="W7139" s="21" t="n">
        <f aca="false">IF(V7139=1,T7139+ROW()/10000000,0)</f>
        <v>4.8007139</v>
      </c>
    </row>
    <row r="7140" customFormat="false" ht="15" hidden="false" customHeight="false" outlineLevel="0" collapsed="false">
      <c r="A7140" s="0" t="n">
        <v>18423865</v>
      </c>
      <c r="B7140" s="0" t="s">
        <v>3509</v>
      </c>
      <c r="C7140" s="0" t="n">
        <v>1</v>
      </c>
      <c r="D7140" s="0" t="s">
        <v>6924</v>
      </c>
      <c r="E7140" s="0" t="s">
        <v>15591</v>
      </c>
      <c r="F7140" s="0" t="s">
        <v>15503</v>
      </c>
      <c r="G7140" s="0" t="s">
        <v>15504</v>
      </c>
      <c r="H7140" s="0" t="s">
        <v>7531</v>
      </c>
      <c r="I7140" s="0" t="s">
        <v>2123</v>
      </c>
      <c r="J7140" s="0" t="s">
        <v>47</v>
      </c>
      <c r="K7140" s="0" t="s">
        <v>47</v>
      </c>
      <c r="L7140" s="0" t="s">
        <v>47</v>
      </c>
      <c r="M7140" s="0" t="s">
        <v>47</v>
      </c>
      <c r="N7140" s="0" t="n">
        <v>2</v>
      </c>
      <c r="O7140" s="0" t="n">
        <v>2</v>
      </c>
      <c r="P7140" s="0" t="n">
        <v>500</v>
      </c>
      <c r="Q7140" s="0" t="n">
        <v>1</v>
      </c>
      <c r="R7140" s="0" t="str">
        <f aca="false">INDEX(Lookup!$B$4:$B$18,MATCH(C7140,Lookup!$A$4:$A$18,0))</f>
        <v>India</v>
      </c>
      <c r="S7140" s="20" t="n">
        <f aca="false">INDEX(Lookup!$D$4:$D$18,MATCH(C7140,Lookup!$A$4:$A$18,0))</f>
        <v>0.012</v>
      </c>
      <c r="T7140" s="21" t="n">
        <f aca="false">ROUND(P7140*S7140,2)</f>
        <v>6</v>
      </c>
      <c r="U7140" s="21" t="n">
        <f aca="false">IF(T7140&lt;=10,1,IF(T7140&lt;=20,2,IF(T7140&lt;=30,3,IF(T7140&lt;=40,4,IF(T7140&lt;=50,5,IF(T7140&lt;=100,6,IF(T7140&lt;=250,7,8)))))))</f>
        <v>1</v>
      </c>
      <c r="V7140" s="21" t="n">
        <f aca="false">IF(AND(OR(Dashboard!$T$3="All",R7140=Dashboard!$T$3),OR(Dashboard!$T$4="All",D7140=Dashboard!$T$4)),1,0)</f>
        <v>1</v>
      </c>
      <c r="W7140" s="21" t="n">
        <f aca="false">IF(V7140=1,T7140+ROW()/10000000,0)</f>
        <v>6.000714</v>
      </c>
    </row>
    <row r="7141" customFormat="false" ht="15" hidden="false" customHeight="false" outlineLevel="0" collapsed="false">
      <c r="A7141" s="0" t="n">
        <v>18377919</v>
      </c>
      <c r="B7141" s="0" t="s">
        <v>4734</v>
      </c>
      <c r="C7141" s="0" t="n">
        <v>1</v>
      </c>
      <c r="D7141" s="0" t="s">
        <v>6924</v>
      </c>
      <c r="E7141" s="0" t="s">
        <v>15592</v>
      </c>
      <c r="F7141" s="0" t="s">
        <v>15503</v>
      </c>
      <c r="G7141" s="0" t="s">
        <v>15504</v>
      </c>
      <c r="H7141" s="0" t="s">
        <v>3500</v>
      </c>
      <c r="I7141" s="0" t="s">
        <v>2123</v>
      </c>
      <c r="J7141" s="0" t="s">
        <v>47</v>
      </c>
      <c r="K7141" s="0" t="s">
        <v>47</v>
      </c>
      <c r="L7141" s="0" t="s">
        <v>47</v>
      </c>
      <c r="M7141" s="0" t="s">
        <v>47</v>
      </c>
      <c r="N7141" s="0" t="n">
        <v>1</v>
      </c>
      <c r="O7141" s="0" t="n">
        <v>1</v>
      </c>
      <c r="P7141" s="0" t="n">
        <v>300</v>
      </c>
      <c r="Q7141" s="0" t="n">
        <v>1</v>
      </c>
      <c r="R7141" s="0" t="str">
        <f aca="false">INDEX(Lookup!$B$4:$B$18,MATCH(C7141,Lookup!$A$4:$A$18,0))</f>
        <v>India</v>
      </c>
      <c r="S7141" s="20" t="n">
        <f aca="false">INDEX(Lookup!$D$4:$D$18,MATCH(C7141,Lookup!$A$4:$A$18,0))</f>
        <v>0.012</v>
      </c>
      <c r="T7141" s="21" t="n">
        <f aca="false">ROUND(P7141*S7141,2)</f>
        <v>3.6</v>
      </c>
      <c r="U7141" s="21" t="n">
        <f aca="false">IF(T7141&lt;=10,1,IF(T7141&lt;=20,2,IF(T7141&lt;=30,3,IF(T7141&lt;=40,4,IF(T7141&lt;=50,5,IF(T7141&lt;=100,6,IF(T7141&lt;=250,7,8)))))))</f>
        <v>1</v>
      </c>
      <c r="V7141" s="21" t="n">
        <f aca="false">IF(AND(OR(Dashboard!$T$3="All",R7141=Dashboard!$T$3),OR(Dashboard!$T$4="All",D7141=Dashboard!$T$4)),1,0)</f>
        <v>1</v>
      </c>
      <c r="W7141" s="21" t="n">
        <f aca="false">IF(V7141=1,T7141+ROW()/10000000,0)</f>
        <v>3.6007141</v>
      </c>
    </row>
    <row r="7142" customFormat="false" ht="15" hidden="false" customHeight="false" outlineLevel="0" collapsed="false">
      <c r="A7142" s="0" t="n">
        <v>302411</v>
      </c>
      <c r="B7142" s="0" t="s">
        <v>5031</v>
      </c>
      <c r="C7142" s="0" t="n">
        <v>1</v>
      </c>
      <c r="D7142" s="0" t="s">
        <v>6924</v>
      </c>
      <c r="E7142" s="0" t="s">
        <v>15593</v>
      </c>
      <c r="F7142" s="0" t="s">
        <v>15503</v>
      </c>
      <c r="G7142" s="0" t="s">
        <v>15504</v>
      </c>
      <c r="H7142" s="0" t="s">
        <v>3243</v>
      </c>
      <c r="I7142" s="0" t="s">
        <v>2123</v>
      </c>
      <c r="J7142" s="0" t="s">
        <v>47</v>
      </c>
      <c r="K7142" s="0" t="s">
        <v>47</v>
      </c>
      <c r="L7142" s="0" t="s">
        <v>47</v>
      </c>
      <c r="M7142" s="0" t="s">
        <v>47</v>
      </c>
      <c r="N7142" s="0" t="n">
        <v>1</v>
      </c>
      <c r="O7142" s="0" t="n">
        <v>1</v>
      </c>
      <c r="P7142" s="0" t="n">
        <v>100</v>
      </c>
      <c r="Q7142" s="0" t="n">
        <v>1</v>
      </c>
      <c r="R7142" s="0" t="str">
        <f aca="false">INDEX(Lookup!$B$4:$B$18,MATCH(C7142,Lookup!$A$4:$A$18,0))</f>
        <v>India</v>
      </c>
      <c r="S7142" s="20" t="n">
        <f aca="false">INDEX(Lookup!$D$4:$D$18,MATCH(C7142,Lookup!$A$4:$A$18,0))</f>
        <v>0.012</v>
      </c>
      <c r="T7142" s="21" t="n">
        <f aca="false">ROUND(P7142*S7142,2)</f>
        <v>1.2</v>
      </c>
      <c r="U7142" s="21" t="n">
        <f aca="false">IF(T7142&lt;=10,1,IF(T7142&lt;=20,2,IF(T7142&lt;=30,3,IF(T7142&lt;=40,4,IF(T7142&lt;=50,5,IF(T7142&lt;=100,6,IF(T7142&lt;=250,7,8)))))))</f>
        <v>1</v>
      </c>
      <c r="V7142" s="21" t="n">
        <f aca="false">IF(AND(OR(Dashboard!$T$3="All",R7142=Dashboard!$T$3),OR(Dashboard!$T$4="All",D7142=Dashboard!$T$4)),1,0)</f>
        <v>1</v>
      </c>
      <c r="W7142" s="21" t="n">
        <f aca="false">IF(V7142=1,T7142+ROW()/10000000,0)</f>
        <v>1.2007142</v>
      </c>
    </row>
    <row r="7143" customFormat="false" ht="15" hidden="false" customHeight="false" outlineLevel="0" collapsed="false">
      <c r="A7143" s="0" t="n">
        <v>18423869</v>
      </c>
      <c r="B7143" s="0" t="s">
        <v>15594</v>
      </c>
      <c r="C7143" s="0" t="n">
        <v>1</v>
      </c>
      <c r="D7143" s="0" t="s">
        <v>6924</v>
      </c>
      <c r="E7143" s="0" t="s">
        <v>15595</v>
      </c>
      <c r="F7143" s="0" t="s">
        <v>15503</v>
      </c>
      <c r="G7143" s="0" t="s">
        <v>15504</v>
      </c>
      <c r="H7143" s="0" t="s">
        <v>2349</v>
      </c>
      <c r="I7143" s="0" t="s">
        <v>2123</v>
      </c>
      <c r="J7143" s="0" t="s">
        <v>47</v>
      </c>
      <c r="K7143" s="0" t="s">
        <v>47</v>
      </c>
      <c r="L7143" s="0" t="s">
        <v>47</v>
      </c>
      <c r="M7143" s="0" t="s">
        <v>47</v>
      </c>
      <c r="N7143" s="0" t="n">
        <v>1</v>
      </c>
      <c r="O7143" s="0" t="n">
        <v>2</v>
      </c>
      <c r="P7143" s="0" t="n">
        <v>200</v>
      </c>
      <c r="Q7143" s="0" t="n">
        <v>1</v>
      </c>
      <c r="R7143" s="0" t="str">
        <f aca="false">INDEX(Lookup!$B$4:$B$18,MATCH(C7143,Lookup!$A$4:$A$18,0))</f>
        <v>India</v>
      </c>
      <c r="S7143" s="20" t="n">
        <f aca="false">INDEX(Lookup!$D$4:$D$18,MATCH(C7143,Lookup!$A$4:$A$18,0))</f>
        <v>0.012</v>
      </c>
      <c r="T7143" s="21" t="n">
        <f aca="false">ROUND(P7143*S7143,2)</f>
        <v>2.4</v>
      </c>
      <c r="U7143" s="21" t="n">
        <f aca="false">IF(T7143&lt;=10,1,IF(T7143&lt;=20,2,IF(T7143&lt;=30,3,IF(T7143&lt;=40,4,IF(T7143&lt;=50,5,IF(T7143&lt;=100,6,IF(T7143&lt;=250,7,8)))))))</f>
        <v>1</v>
      </c>
      <c r="V7143" s="21" t="n">
        <f aca="false">IF(AND(OR(Dashboard!$T$3="All",R7143=Dashboard!$T$3),OR(Dashboard!$T$4="All",D7143=Dashboard!$T$4)),1,0)</f>
        <v>1</v>
      </c>
      <c r="W7143" s="21" t="n">
        <f aca="false">IF(V7143=1,T7143+ROW()/10000000,0)</f>
        <v>2.4007143</v>
      </c>
    </row>
    <row r="7144" customFormat="false" ht="15" hidden="false" customHeight="false" outlineLevel="0" collapsed="false">
      <c r="A7144" s="0" t="n">
        <v>18128874</v>
      </c>
      <c r="B7144" s="0" t="s">
        <v>13361</v>
      </c>
      <c r="C7144" s="0" t="n">
        <v>1</v>
      </c>
      <c r="D7144" s="0" t="s">
        <v>6924</v>
      </c>
      <c r="E7144" s="0" t="s">
        <v>15596</v>
      </c>
      <c r="F7144" s="0" t="s">
        <v>15503</v>
      </c>
      <c r="G7144" s="0" t="s">
        <v>15504</v>
      </c>
      <c r="H7144" s="0" t="s">
        <v>4905</v>
      </c>
      <c r="I7144" s="0" t="s">
        <v>2123</v>
      </c>
      <c r="J7144" s="0" t="s">
        <v>47</v>
      </c>
      <c r="K7144" s="0" t="s">
        <v>47</v>
      </c>
      <c r="L7144" s="0" t="s">
        <v>47</v>
      </c>
      <c r="M7144" s="0" t="s">
        <v>47</v>
      </c>
      <c r="N7144" s="0" t="n">
        <v>1</v>
      </c>
      <c r="O7144" s="0" t="n">
        <v>2</v>
      </c>
      <c r="P7144" s="0" t="n">
        <v>150</v>
      </c>
      <c r="Q7144" s="0" t="n">
        <v>1</v>
      </c>
      <c r="R7144" s="0" t="str">
        <f aca="false">INDEX(Lookup!$B$4:$B$18,MATCH(C7144,Lookup!$A$4:$A$18,0))</f>
        <v>India</v>
      </c>
      <c r="S7144" s="20" t="n">
        <f aca="false">INDEX(Lookup!$D$4:$D$18,MATCH(C7144,Lookup!$A$4:$A$18,0))</f>
        <v>0.012</v>
      </c>
      <c r="T7144" s="21" t="n">
        <f aca="false">ROUND(P7144*S7144,2)</f>
        <v>1.8</v>
      </c>
      <c r="U7144" s="21" t="n">
        <f aca="false">IF(T7144&lt;=10,1,IF(T7144&lt;=20,2,IF(T7144&lt;=30,3,IF(T7144&lt;=40,4,IF(T7144&lt;=50,5,IF(T7144&lt;=100,6,IF(T7144&lt;=250,7,8)))))))</f>
        <v>1</v>
      </c>
      <c r="V7144" s="21" t="n">
        <f aca="false">IF(AND(OR(Dashboard!$T$3="All",R7144=Dashboard!$T$3),OR(Dashboard!$T$4="All",D7144=Dashboard!$T$4)),1,0)</f>
        <v>1</v>
      </c>
      <c r="W7144" s="21" t="n">
        <f aca="false">IF(V7144=1,T7144+ROW()/10000000,0)</f>
        <v>1.8007144</v>
      </c>
    </row>
    <row r="7145" customFormat="false" ht="15" hidden="false" customHeight="false" outlineLevel="0" collapsed="false">
      <c r="A7145" s="0" t="n">
        <v>18224540</v>
      </c>
      <c r="B7145" s="0" t="s">
        <v>15597</v>
      </c>
      <c r="C7145" s="0" t="n">
        <v>1</v>
      </c>
      <c r="D7145" s="0" t="s">
        <v>6924</v>
      </c>
      <c r="E7145" s="0" t="s">
        <v>15598</v>
      </c>
      <c r="F7145" s="0" t="s">
        <v>15503</v>
      </c>
      <c r="G7145" s="0" t="s">
        <v>15504</v>
      </c>
      <c r="H7145" s="0" t="s">
        <v>2288</v>
      </c>
      <c r="I7145" s="0" t="s">
        <v>2123</v>
      </c>
      <c r="J7145" s="0" t="s">
        <v>47</v>
      </c>
      <c r="K7145" s="0" t="s">
        <v>47</v>
      </c>
      <c r="L7145" s="0" t="s">
        <v>47</v>
      </c>
      <c r="M7145" s="0" t="s">
        <v>47</v>
      </c>
      <c r="N7145" s="0" t="n">
        <v>1</v>
      </c>
      <c r="O7145" s="0" t="n">
        <v>3</v>
      </c>
      <c r="P7145" s="0" t="n">
        <v>300</v>
      </c>
      <c r="Q7145" s="0" t="n">
        <v>1</v>
      </c>
      <c r="R7145" s="0" t="str">
        <f aca="false">INDEX(Lookup!$B$4:$B$18,MATCH(C7145,Lookup!$A$4:$A$18,0))</f>
        <v>India</v>
      </c>
      <c r="S7145" s="20" t="n">
        <f aca="false">INDEX(Lookup!$D$4:$D$18,MATCH(C7145,Lookup!$A$4:$A$18,0))</f>
        <v>0.012</v>
      </c>
      <c r="T7145" s="21" t="n">
        <f aca="false">ROUND(P7145*S7145,2)</f>
        <v>3.6</v>
      </c>
      <c r="U7145" s="21" t="n">
        <f aca="false">IF(T7145&lt;=10,1,IF(T7145&lt;=20,2,IF(T7145&lt;=30,3,IF(T7145&lt;=40,4,IF(T7145&lt;=50,5,IF(T7145&lt;=100,6,IF(T7145&lt;=250,7,8)))))))</f>
        <v>1</v>
      </c>
      <c r="V7145" s="21" t="n">
        <f aca="false">IF(AND(OR(Dashboard!$T$3="All",R7145=Dashboard!$T$3),OR(Dashboard!$T$4="All",D7145=Dashboard!$T$4)),1,0)</f>
        <v>1</v>
      </c>
      <c r="W7145" s="21" t="n">
        <f aca="false">IF(V7145=1,T7145+ROW()/10000000,0)</f>
        <v>3.6007145</v>
      </c>
    </row>
    <row r="7146" customFormat="false" ht="15" hidden="false" customHeight="false" outlineLevel="0" collapsed="false">
      <c r="A7146" s="0" t="n">
        <v>6230</v>
      </c>
      <c r="B7146" s="0" t="s">
        <v>7382</v>
      </c>
      <c r="C7146" s="0" t="n">
        <v>1</v>
      </c>
      <c r="D7146" s="0" t="s">
        <v>6924</v>
      </c>
      <c r="E7146" s="0" t="s">
        <v>15599</v>
      </c>
      <c r="F7146" s="0" t="s">
        <v>15503</v>
      </c>
      <c r="G7146" s="0" t="s">
        <v>15504</v>
      </c>
      <c r="H7146" s="0" t="s">
        <v>2310</v>
      </c>
      <c r="I7146" s="0" t="s">
        <v>2123</v>
      </c>
      <c r="J7146" s="0" t="s">
        <v>47</v>
      </c>
      <c r="K7146" s="0" t="s">
        <v>47</v>
      </c>
      <c r="L7146" s="0" t="s">
        <v>47</v>
      </c>
      <c r="M7146" s="0" t="s">
        <v>47</v>
      </c>
      <c r="N7146" s="0" t="n">
        <v>1</v>
      </c>
      <c r="O7146" s="0" t="n">
        <v>3</v>
      </c>
      <c r="P7146" s="0" t="n">
        <v>200</v>
      </c>
      <c r="Q7146" s="0" t="n">
        <v>1</v>
      </c>
      <c r="R7146" s="0" t="str">
        <f aca="false">INDEX(Lookup!$B$4:$B$18,MATCH(C7146,Lookup!$A$4:$A$18,0))</f>
        <v>India</v>
      </c>
      <c r="S7146" s="20" t="n">
        <f aca="false">INDEX(Lookup!$D$4:$D$18,MATCH(C7146,Lookup!$A$4:$A$18,0))</f>
        <v>0.012</v>
      </c>
      <c r="T7146" s="21" t="n">
        <f aca="false">ROUND(P7146*S7146,2)</f>
        <v>2.4</v>
      </c>
      <c r="U7146" s="21" t="n">
        <f aca="false">IF(T7146&lt;=10,1,IF(T7146&lt;=20,2,IF(T7146&lt;=30,3,IF(T7146&lt;=40,4,IF(T7146&lt;=50,5,IF(T7146&lt;=100,6,IF(T7146&lt;=250,7,8)))))))</f>
        <v>1</v>
      </c>
      <c r="V7146" s="21" t="n">
        <f aca="false">IF(AND(OR(Dashboard!$T$3="All",R7146=Dashboard!$T$3),OR(Dashboard!$T$4="All",D7146=Dashboard!$T$4)),1,0)</f>
        <v>1</v>
      </c>
      <c r="W7146" s="21" t="n">
        <f aca="false">IF(V7146=1,T7146+ROW()/10000000,0)</f>
        <v>2.4007146</v>
      </c>
    </row>
    <row r="7147" customFormat="false" ht="15" hidden="false" customHeight="false" outlineLevel="0" collapsed="false">
      <c r="A7147" s="0" t="n">
        <v>18377910</v>
      </c>
      <c r="B7147" s="0" t="s">
        <v>15600</v>
      </c>
      <c r="C7147" s="0" t="n">
        <v>1</v>
      </c>
      <c r="D7147" s="0" t="s">
        <v>6924</v>
      </c>
      <c r="E7147" s="0" t="s">
        <v>15601</v>
      </c>
      <c r="F7147" s="0" t="s">
        <v>15503</v>
      </c>
      <c r="G7147" s="0" t="s">
        <v>15504</v>
      </c>
      <c r="H7147" s="0" t="s">
        <v>69</v>
      </c>
      <c r="I7147" s="0" t="s">
        <v>2123</v>
      </c>
      <c r="J7147" s="0" t="s">
        <v>47</v>
      </c>
      <c r="K7147" s="0" t="s">
        <v>47</v>
      </c>
      <c r="L7147" s="0" t="s">
        <v>47</v>
      </c>
      <c r="M7147" s="0" t="s">
        <v>47</v>
      </c>
      <c r="N7147" s="0" t="n">
        <v>1</v>
      </c>
      <c r="O7147" s="0" t="n">
        <v>2</v>
      </c>
      <c r="P7147" s="0" t="n">
        <v>250</v>
      </c>
      <c r="Q7147" s="0" t="n">
        <v>1</v>
      </c>
      <c r="R7147" s="0" t="str">
        <f aca="false">INDEX(Lookup!$B$4:$B$18,MATCH(C7147,Lookup!$A$4:$A$18,0))</f>
        <v>India</v>
      </c>
      <c r="S7147" s="20" t="n">
        <f aca="false">INDEX(Lookup!$D$4:$D$18,MATCH(C7147,Lookup!$A$4:$A$18,0))</f>
        <v>0.012</v>
      </c>
      <c r="T7147" s="21" t="n">
        <f aca="false">ROUND(P7147*S7147,2)</f>
        <v>3</v>
      </c>
      <c r="U7147" s="21" t="n">
        <f aca="false">IF(T7147&lt;=10,1,IF(T7147&lt;=20,2,IF(T7147&lt;=30,3,IF(T7147&lt;=40,4,IF(T7147&lt;=50,5,IF(T7147&lt;=100,6,IF(T7147&lt;=250,7,8)))))))</f>
        <v>1</v>
      </c>
      <c r="V7147" s="21" t="n">
        <f aca="false">IF(AND(OR(Dashboard!$T$3="All",R7147=Dashboard!$T$3),OR(Dashboard!$T$4="All",D7147=Dashboard!$T$4)),1,0)</f>
        <v>1</v>
      </c>
      <c r="W7147" s="21" t="n">
        <f aca="false">IF(V7147=1,T7147+ROW()/10000000,0)</f>
        <v>3.0007147</v>
      </c>
    </row>
    <row r="7148" customFormat="false" ht="15" hidden="false" customHeight="false" outlineLevel="0" collapsed="false">
      <c r="A7148" s="0" t="n">
        <v>18128876</v>
      </c>
      <c r="B7148" s="0" t="s">
        <v>15602</v>
      </c>
      <c r="C7148" s="0" t="n">
        <v>1</v>
      </c>
      <c r="D7148" s="0" t="s">
        <v>6924</v>
      </c>
      <c r="E7148" s="0" t="s">
        <v>15603</v>
      </c>
      <c r="F7148" s="0" t="s">
        <v>15503</v>
      </c>
      <c r="G7148" s="0" t="s">
        <v>15504</v>
      </c>
      <c r="H7148" s="0" t="s">
        <v>5111</v>
      </c>
      <c r="I7148" s="0" t="s">
        <v>2123</v>
      </c>
      <c r="J7148" s="0" t="s">
        <v>47</v>
      </c>
      <c r="K7148" s="0" t="s">
        <v>47</v>
      </c>
      <c r="L7148" s="0" t="s">
        <v>47</v>
      </c>
      <c r="M7148" s="0" t="s">
        <v>47</v>
      </c>
      <c r="N7148" s="0" t="n">
        <v>1</v>
      </c>
      <c r="O7148" s="0" t="n">
        <v>3</v>
      </c>
      <c r="P7148" s="0" t="n">
        <v>400</v>
      </c>
      <c r="Q7148" s="0" t="n">
        <v>1</v>
      </c>
      <c r="R7148" s="0" t="str">
        <f aca="false">INDEX(Lookup!$B$4:$B$18,MATCH(C7148,Lookup!$A$4:$A$18,0))</f>
        <v>India</v>
      </c>
      <c r="S7148" s="20" t="n">
        <f aca="false">INDEX(Lookup!$D$4:$D$18,MATCH(C7148,Lookup!$A$4:$A$18,0))</f>
        <v>0.012</v>
      </c>
      <c r="T7148" s="21" t="n">
        <f aca="false">ROUND(P7148*S7148,2)</f>
        <v>4.8</v>
      </c>
      <c r="U7148" s="21" t="n">
        <f aca="false">IF(T7148&lt;=10,1,IF(T7148&lt;=20,2,IF(T7148&lt;=30,3,IF(T7148&lt;=40,4,IF(T7148&lt;=50,5,IF(T7148&lt;=100,6,IF(T7148&lt;=250,7,8)))))))</f>
        <v>1</v>
      </c>
      <c r="V7148" s="21" t="n">
        <f aca="false">IF(AND(OR(Dashboard!$T$3="All",R7148=Dashboard!$T$3),OR(Dashboard!$T$4="All",D7148=Dashboard!$T$4)),1,0)</f>
        <v>1</v>
      </c>
      <c r="W7148" s="21" t="n">
        <f aca="false">IF(V7148=1,T7148+ROW()/10000000,0)</f>
        <v>4.8007148</v>
      </c>
    </row>
    <row r="7149" customFormat="false" ht="15" hidden="false" customHeight="false" outlineLevel="0" collapsed="false">
      <c r="A7149" s="0" t="n">
        <v>307521</v>
      </c>
      <c r="B7149" s="0" t="s">
        <v>15604</v>
      </c>
      <c r="C7149" s="0" t="n">
        <v>1</v>
      </c>
      <c r="D7149" s="0" t="s">
        <v>6924</v>
      </c>
      <c r="E7149" s="0" t="s">
        <v>15605</v>
      </c>
      <c r="F7149" s="0" t="s">
        <v>15503</v>
      </c>
      <c r="G7149" s="0" t="s">
        <v>15504</v>
      </c>
      <c r="H7149" s="0" t="s">
        <v>2367</v>
      </c>
      <c r="I7149" s="0" t="s">
        <v>2123</v>
      </c>
      <c r="J7149" s="0" t="s">
        <v>47</v>
      </c>
      <c r="K7149" s="0" t="s">
        <v>47</v>
      </c>
      <c r="L7149" s="0" t="s">
        <v>47</v>
      </c>
      <c r="M7149" s="0" t="s">
        <v>47</v>
      </c>
      <c r="N7149" s="0" t="n">
        <v>1</v>
      </c>
      <c r="O7149" s="0" t="n">
        <v>3</v>
      </c>
      <c r="P7149" s="0" t="n">
        <v>300</v>
      </c>
      <c r="Q7149" s="0" t="n">
        <v>1</v>
      </c>
      <c r="R7149" s="0" t="str">
        <f aca="false">INDEX(Lookup!$B$4:$B$18,MATCH(C7149,Lookup!$A$4:$A$18,0))</f>
        <v>India</v>
      </c>
      <c r="S7149" s="20" t="n">
        <f aca="false">INDEX(Lookup!$D$4:$D$18,MATCH(C7149,Lookup!$A$4:$A$18,0))</f>
        <v>0.012</v>
      </c>
      <c r="T7149" s="21" t="n">
        <f aca="false">ROUND(P7149*S7149,2)</f>
        <v>3.6</v>
      </c>
      <c r="U7149" s="21" t="n">
        <f aca="false">IF(T7149&lt;=10,1,IF(T7149&lt;=20,2,IF(T7149&lt;=30,3,IF(T7149&lt;=40,4,IF(T7149&lt;=50,5,IF(T7149&lt;=100,6,IF(T7149&lt;=250,7,8)))))))</f>
        <v>1</v>
      </c>
      <c r="V7149" s="21" t="n">
        <f aca="false">IF(AND(OR(Dashboard!$T$3="All",R7149=Dashboard!$T$3),OR(Dashboard!$T$4="All",D7149=Dashboard!$T$4)),1,0)</f>
        <v>1</v>
      </c>
      <c r="W7149" s="21" t="n">
        <f aca="false">IF(V7149=1,T7149+ROW()/10000000,0)</f>
        <v>3.6007149</v>
      </c>
    </row>
    <row r="7150" customFormat="false" ht="15" hidden="false" customHeight="false" outlineLevel="0" collapsed="false">
      <c r="A7150" s="0" t="n">
        <v>18284473</v>
      </c>
      <c r="B7150" s="0" t="s">
        <v>15606</v>
      </c>
      <c r="C7150" s="0" t="n">
        <v>1</v>
      </c>
      <c r="D7150" s="0" t="s">
        <v>6924</v>
      </c>
      <c r="E7150" s="0" t="s">
        <v>15607</v>
      </c>
      <c r="F7150" s="0" t="s">
        <v>15503</v>
      </c>
      <c r="G7150" s="0" t="s">
        <v>15504</v>
      </c>
      <c r="H7150" s="0" t="s">
        <v>2128</v>
      </c>
      <c r="I7150" s="0" t="s">
        <v>2123</v>
      </c>
      <c r="J7150" s="0" t="s">
        <v>47</v>
      </c>
      <c r="K7150" s="0" t="s">
        <v>47</v>
      </c>
      <c r="L7150" s="0" t="s">
        <v>47</v>
      </c>
      <c r="M7150" s="0" t="s">
        <v>47</v>
      </c>
      <c r="N7150" s="0" t="n">
        <v>1</v>
      </c>
      <c r="O7150" s="0" t="n">
        <v>3</v>
      </c>
      <c r="P7150" s="0" t="n">
        <v>150</v>
      </c>
      <c r="Q7150" s="0" t="n">
        <v>1</v>
      </c>
      <c r="R7150" s="0" t="str">
        <f aca="false">INDEX(Lookup!$B$4:$B$18,MATCH(C7150,Lookup!$A$4:$A$18,0))</f>
        <v>India</v>
      </c>
      <c r="S7150" s="20" t="n">
        <f aca="false">INDEX(Lookup!$D$4:$D$18,MATCH(C7150,Lookup!$A$4:$A$18,0))</f>
        <v>0.012</v>
      </c>
      <c r="T7150" s="21" t="n">
        <f aca="false">ROUND(P7150*S7150,2)</f>
        <v>1.8</v>
      </c>
      <c r="U7150" s="21" t="n">
        <f aca="false">IF(T7150&lt;=10,1,IF(T7150&lt;=20,2,IF(T7150&lt;=30,3,IF(T7150&lt;=40,4,IF(T7150&lt;=50,5,IF(T7150&lt;=100,6,IF(T7150&lt;=250,7,8)))))))</f>
        <v>1</v>
      </c>
      <c r="V7150" s="21" t="n">
        <f aca="false">IF(AND(OR(Dashboard!$T$3="All",R7150=Dashboard!$T$3),OR(Dashboard!$T$4="All",D7150=Dashboard!$T$4)),1,0)</f>
        <v>1</v>
      </c>
      <c r="W7150" s="21" t="n">
        <f aca="false">IF(V7150=1,T7150+ROW()/10000000,0)</f>
        <v>1.800715</v>
      </c>
    </row>
    <row r="7151" customFormat="false" ht="15" hidden="false" customHeight="false" outlineLevel="0" collapsed="false">
      <c r="A7151" s="0" t="n">
        <v>18481404</v>
      </c>
      <c r="B7151" s="0" t="s">
        <v>12595</v>
      </c>
      <c r="C7151" s="0" t="n">
        <v>1</v>
      </c>
      <c r="D7151" s="0" t="s">
        <v>6924</v>
      </c>
      <c r="E7151" s="0" t="s">
        <v>15608</v>
      </c>
      <c r="F7151" s="0" t="s">
        <v>15503</v>
      </c>
      <c r="G7151" s="0" t="s">
        <v>15504</v>
      </c>
      <c r="H7151" s="0" t="s">
        <v>2310</v>
      </c>
      <c r="I7151" s="0" t="s">
        <v>2123</v>
      </c>
      <c r="J7151" s="0" t="s">
        <v>47</v>
      </c>
      <c r="K7151" s="0" t="s">
        <v>47</v>
      </c>
      <c r="L7151" s="0" t="s">
        <v>47</v>
      </c>
      <c r="M7151" s="0" t="s">
        <v>47</v>
      </c>
      <c r="N7151" s="0" t="n">
        <v>1</v>
      </c>
      <c r="O7151" s="0" t="n">
        <v>2</v>
      </c>
      <c r="P7151" s="0" t="n">
        <v>200</v>
      </c>
      <c r="Q7151" s="0" t="n">
        <v>1</v>
      </c>
      <c r="R7151" s="0" t="str">
        <f aca="false">INDEX(Lookup!$B$4:$B$18,MATCH(C7151,Lookup!$A$4:$A$18,0))</f>
        <v>India</v>
      </c>
      <c r="S7151" s="20" t="n">
        <f aca="false">INDEX(Lookup!$D$4:$D$18,MATCH(C7151,Lookup!$A$4:$A$18,0))</f>
        <v>0.012</v>
      </c>
      <c r="T7151" s="21" t="n">
        <f aca="false">ROUND(P7151*S7151,2)</f>
        <v>2.4</v>
      </c>
      <c r="U7151" s="21" t="n">
        <f aca="false">IF(T7151&lt;=10,1,IF(T7151&lt;=20,2,IF(T7151&lt;=30,3,IF(T7151&lt;=40,4,IF(T7151&lt;=50,5,IF(T7151&lt;=100,6,IF(T7151&lt;=250,7,8)))))))</f>
        <v>1</v>
      </c>
      <c r="V7151" s="21" t="n">
        <f aca="false">IF(AND(OR(Dashboard!$T$3="All",R7151=Dashboard!$T$3),OR(Dashboard!$T$4="All",D7151=Dashboard!$T$4)),1,0)</f>
        <v>1</v>
      </c>
      <c r="W7151" s="21" t="n">
        <f aca="false">IF(V7151=1,T7151+ROW()/10000000,0)</f>
        <v>2.4007151</v>
      </c>
    </row>
    <row r="7152" customFormat="false" ht="15" hidden="false" customHeight="false" outlineLevel="0" collapsed="false">
      <c r="A7152" s="0" t="n">
        <v>18435311</v>
      </c>
      <c r="B7152" s="0" t="s">
        <v>15609</v>
      </c>
      <c r="C7152" s="0" t="n">
        <v>1</v>
      </c>
      <c r="D7152" s="0" t="s">
        <v>6924</v>
      </c>
      <c r="E7152" s="0" t="s">
        <v>15610</v>
      </c>
      <c r="F7152" s="0" t="s">
        <v>15503</v>
      </c>
      <c r="G7152" s="0" t="s">
        <v>15504</v>
      </c>
      <c r="H7152" s="0" t="s">
        <v>2128</v>
      </c>
      <c r="I7152" s="0" t="s">
        <v>2123</v>
      </c>
      <c r="J7152" s="0" t="s">
        <v>47</v>
      </c>
      <c r="K7152" s="0" t="s">
        <v>47</v>
      </c>
      <c r="L7152" s="0" t="s">
        <v>47</v>
      </c>
      <c r="M7152" s="0" t="s">
        <v>47</v>
      </c>
      <c r="N7152" s="0" t="n">
        <v>1</v>
      </c>
      <c r="O7152" s="0" t="n">
        <v>1</v>
      </c>
      <c r="P7152" s="0" t="n">
        <v>400</v>
      </c>
      <c r="Q7152" s="0" t="n">
        <v>1</v>
      </c>
      <c r="R7152" s="0" t="str">
        <f aca="false">INDEX(Lookup!$B$4:$B$18,MATCH(C7152,Lookup!$A$4:$A$18,0))</f>
        <v>India</v>
      </c>
      <c r="S7152" s="20" t="n">
        <f aca="false">INDEX(Lookup!$D$4:$D$18,MATCH(C7152,Lookup!$A$4:$A$18,0))</f>
        <v>0.012</v>
      </c>
      <c r="T7152" s="21" t="n">
        <f aca="false">ROUND(P7152*S7152,2)</f>
        <v>4.8</v>
      </c>
      <c r="U7152" s="21" t="n">
        <f aca="false">IF(T7152&lt;=10,1,IF(T7152&lt;=20,2,IF(T7152&lt;=30,3,IF(T7152&lt;=40,4,IF(T7152&lt;=50,5,IF(T7152&lt;=100,6,IF(T7152&lt;=250,7,8)))))))</f>
        <v>1</v>
      </c>
      <c r="V7152" s="21" t="n">
        <f aca="false">IF(AND(OR(Dashboard!$T$3="All",R7152=Dashboard!$T$3),OR(Dashboard!$T$4="All",D7152=Dashboard!$T$4)),1,0)</f>
        <v>1</v>
      </c>
      <c r="W7152" s="21" t="n">
        <f aca="false">IF(V7152=1,T7152+ROW()/10000000,0)</f>
        <v>4.8007152</v>
      </c>
    </row>
    <row r="7153" customFormat="false" ht="15" hidden="false" customHeight="false" outlineLevel="0" collapsed="false">
      <c r="A7153" s="0" t="n">
        <v>18291465</v>
      </c>
      <c r="B7153" s="0" t="s">
        <v>15611</v>
      </c>
      <c r="C7153" s="0" t="n">
        <v>1</v>
      </c>
      <c r="D7153" s="0" t="s">
        <v>6924</v>
      </c>
      <c r="E7153" s="0" t="s">
        <v>15612</v>
      </c>
      <c r="F7153" s="0" t="s">
        <v>15503</v>
      </c>
      <c r="G7153" s="0" t="s">
        <v>15504</v>
      </c>
      <c r="H7153" s="0" t="s">
        <v>2868</v>
      </c>
      <c r="I7153" s="0" t="s">
        <v>2123</v>
      </c>
      <c r="J7153" s="0" t="s">
        <v>47</v>
      </c>
      <c r="K7153" s="0" t="s">
        <v>47</v>
      </c>
      <c r="L7153" s="0" t="s">
        <v>47</v>
      </c>
      <c r="M7153" s="0" t="s">
        <v>47</v>
      </c>
      <c r="N7153" s="0" t="n">
        <v>1</v>
      </c>
      <c r="O7153" s="0" t="n">
        <v>1</v>
      </c>
      <c r="P7153" s="0" t="n">
        <v>100</v>
      </c>
      <c r="Q7153" s="0" t="n">
        <v>1</v>
      </c>
      <c r="R7153" s="0" t="str">
        <f aca="false">INDEX(Lookup!$B$4:$B$18,MATCH(C7153,Lookup!$A$4:$A$18,0))</f>
        <v>India</v>
      </c>
      <c r="S7153" s="20" t="n">
        <f aca="false">INDEX(Lookup!$D$4:$D$18,MATCH(C7153,Lookup!$A$4:$A$18,0))</f>
        <v>0.012</v>
      </c>
      <c r="T7153" s="21" t="n">
        <f aca="false">ROUND(P7153*S7153,2)</f>
        <v>1.2</v>
      </c>
      <c r="U7153" s="21" t="n">
        <f aca="false">IF(T7153&lt;=10,1,IF(T7153&lt;=20,2,IF(T7153&lt;=30,3,IF(T7153&lt;=40,4,IF(T7153&lt;=50,5,IF(T7153&lt;=100,6,IF(T7153&lt;=250,7,8)))))))</f>
        <v>1</v>
      </c>
      <c r="V7153" s="21" t="n">
        <f aca="false">IF(AND(OR(Dashboard!$T$3="All",R7153=Dashboard!$T$3),OR(Dashboard!$T$4="All",D7153=Dashboard!$T$4)),1,0)</f>
        <v>1</v>
      </c>
      <c r="W7153" s="21" t="n">
        <f aca="false">IF(V7153=1,T7153+ROW()/10000000,0)</f>
        <v>1.2007153</v>
      </c>
    </row>
    <row r="7154" customFormat="false" ht="15" hidden="false" customHeight="false" outlineLevel="0" collapsed="false">
      <c r="A7154" s="0" t="n">
        <v>18423140</v>
      </c>
      <c r="B7154" s="0" t="s">
        <v>15613</v>
      </c>
      <c r="C7154" s="0" t="n">
        <v>1</v>
      </c>
      <c r="D7154" s="0" t="s">
        <v>6924</v>
      </c>
      <c r="E7154" s="0" t="s">
        <v>15614</v>
      </c>
      <c r="F7154" s="0" t="s">
        <v>15503</v>
      </c>
      <c r="G7154" s="0" t="s">
        <v>15504</v>
      </c>
      <c r="H7154" s="0" t="s">
        <v>2147</v>
      </c>
      <c r="I7154" s="0" t="s">
        <v>2123</v>
      </c>
      <c r="J7154" s="0" t="s">
        <v>47</v>
      </c>
      <c r="K7154" s="0" t="s">
        <v>47</v>
      </c>
      <c r="L7154" s="0" t="s">
        <v>47</v>
      </c>
      <c r="M7154" s="0" t="s">
        <v>47</v>
      </c>
      <c r="N7154" s="0" t="n">
        <v>1</v>
      </c>
      <c r="O7154" s="0" t="n">
        <v>1</v>
      </c>
      <c r="P7154" s="0" t="n">
        <v>150</v>
      </c>
      <c r="Q7154" s="0" t="n">
        <v>1</v>
      </c>
      <c r="R7154" s="0" t="str">
        <f aca="false">INDEX(Lookup!$B$4:$B$18,MATCH(C7154,Lookup!$A$4:$A$18,0))</f>
        <v>India</v>
      </c>
      <c r="S7154" s="20" t="n">
        <f aca="false">INDEX(Lookup!$D$4:$D$18,MATCH(C7154,Lookup!$A$4:$A$18,0))</f>
        <v>0.012</v>
      </c>
      <c r="T7154" s="21" t="n">
        <f aca="false">ROUND(P7154*S7154,2)</f>
        <v>1.8</v>
      </c>
      <c r="U7154" s="21" t="n">
        <f aca="false">IF(T7154&lt;=10,1,IF(T7154&lt;=20,2,IF(T7154&lt;=30,3,IF(T7154&lt;=40,4,IF(T7154&lt;=50,5,IF(T7154&lt;=100,6,IF(T7154&lt;=250,7,8)))))))</f>
        <v>1</v>
      </c>
      <c r="V7154" s="21" t="n">
        <f aca="false">IF(AND(OR(Dashboard!$T$3="All",R7154=Dashboard!$T$3),OR(Dashboard!$T$4="All",D7154=Dashboard!$T$4)),1,0)</f>
        <v>1</v>
      </c>
      <c r="W7154" s="21" t="n">
        <f aca="false">IF(V7154=1,T7154+ROW()/10000000,0)</f>
        <v>1.8007154</v>
      </c>
    </row>
    <row r="7155" customFormat="false" ht="15" hidden="false" customHeight="false" outlineLevel="0" collapsed="false">
      <c r="A7155" s="0" t="n">
        <v>18423122</v>
      </c>
      <c r="B7155" s="0" t="s">
        <v>15615</v>
      </c>
      <c r="C7155" s="0" t="n">
        <v>1</v>
      </c>
      <c r="D7155" s="0" t="s">
        <v>6924</v>
      </c>
      <c r="E7155" s="0" t="s">
        <v>15616</v>
      </c>
      <c r="F7155" s="0" t="s">
        <v>15503</v>
      </c>
      <c r="G7155" s="0" t="s">
        <v>15504</v>
      </c>
      <c r="H7155" s="0" t="s">
        <v>2382</v>
      </c>
      <c r="I7155" s="0" t="s">
        <v>2123</v>
      </c>
      <c r="J7155" s="0" t="s">
        <v>47</v>
      </c>
      <c r="K7155" s="0" t="s">
        <v>47</v>
      </c>
      <c r="L7155" s="0" t="s">
        <v>47</v>
      </c>
      <c r="M7155" s="0" t="s">
        <v>47</v>
      </c>
      <c r="N7155" s="0" t="n">
        <v>1</v>
      </c>
      <c r="O7155" s="0" t="n">
        <v>2</v>
      </c>
      <c r="P7155" s="0" t="n">
        <v>300</v>
      </c>
      <c r="Q7155" s="0" t="n">
        <v>1</v>
      </c>
      <c r="R7155" s="0" t="str">
        <f aca="false">INDEX(Lookup!$B$4:$B$18,MATCH(C7155,Lookup!$A$4:$A$18,0))</f>
        <v>India</v>
      </c>
      <c r="S7155" s="20" t="n">
        <f aca="false">INDEX(Lookup!$D$4:$D$18,MATCH(C7155,Lookup!$A$4:$A$18,0))</f>
        <v>0.012</v>
      </c>
      <c r="T7155" s="21" t="n">
        <f aca="false">ROUND(P7155*S7155,2)</f>
        <v>3.6</v>
      </c>
      <c r="U7155" s="21" t="n">
        <f aca="false">IF(T7155&lt;=10,1,IF(T7155&lt;=20,2,IF(T7155&lt;=30,3,IF(T7155&lt;=40,4,IF(T7155&lt;=50,5,IF(T7155&lt;=100,6,IF(T7155&lt;=250,7,8)))))))</f>
        <v>1</v>
      </c>
      <c r="V7155" s="21" t="n">
        <f aca="false">IF(AND(OR(Dashboard!$T$3="All",R7155=Dashboard!$T$3),OR(Dashboard!$T$4="All",D7155=Dashboard!$T$4)),1,0)</f>
        <v>1</v>
      </c>
      <c r="W7155" s="21" t="n">
        <f aca="false">IF(V7155=1,T7155+ROW()/10000000,0)</f>
        <v>3.6007155</v>
      </c>
    </row>
    <row r="7156" customFormat="false" ht="15" hidden="false" customHeight="false" outlineLevel="0" collapsed="false">
      <c r="A7156" s="0" t="n">
        <v>18438426</v>
      </c>
      <c r="B7156" s="0" t="s">
        <v>15617</v>
      </c>
      <c r="C7156" s="0" t="n">
        <v>1</v>
      </c>
      <c r="D7156" s="0" t="s">
        <v>6924</v>
      </c>
      <c r="E7156" s="0" t="s">
        <v>15618</v>
      </c>
      <c r="F7156" s="0" t="s">
        <v>15503</v>
      </c>
      <c r="G7156" s="0" t="s">
        <v>15504</v>
      </c>
      <c r="H7156" s="0" t="s">
        <v>69</v>
      </c>
      <c r="I7156" s="0" t="s">
        <v>2123</v>
      </c>
      <c r="J7156" s="0" t="s">
        <v>47</v>
      </c>
      <c r="K7156" s="0" t="s">
        <v>47</v>
      </c>
      <c r="L7156" s="0" t="s">
        <v>47</v>
      </c>
      <c r="M7156" s="0" t="s">
        <v>47</v>
      </c>
      <c r="N7156" s="0" t="n">
        <v>1</v>
      </c>
      <c r="O7156" s="0" t="n">
        <v>1</v>
      </c>
      <c r="P7156" s="0" t="n">
        <v>200</v>
      </c>
      <c r="Q7156" s="0" t="n">
        <v>1</v>
      </c>
      <c r="R7156" s="0" t="str">
        <f aca="false">INDEX(Lookup!$B$4:$B$18,MATCH(C7156,Lookup!$A$4:$A$18,0))</f>
        <v>India</v>
      </c>
      <c r="S7156" s="20" t="n">
        <f aca="false">INDEX(Lookup!$D$4:$D$18,MATCH(C7156,Lookup!$A$4:$A$18,0))</f>
        <v>0.012</v>
      </c>
      <c r="T7156" s="21" t="n">
        <f aca="false">ROUND(P7156*S7156,2)</f>
        <v>2.4</v>
      </c>
      <c r="U7156" s="21" t="n">
        <f aca="false">IF(T7156&lt;=10,1,IF(T7156&lt;=20,2,IF(T7156&lt;=30,3,IF(T7156&lt;=40,4,IF(T7156&lt;=50,5,IF(T7156&lt;=100,6,IF(T7156&lt;=250,7,8)))))))</f>
        <v>1</v>
      </c>
      <c r="V7156" s="21" t="n">
        <f aca="false">IF(AND(OR(Dashboard!$T$3="All",R7156=Dashboard!$T$3),OR(Dashboard!$T$4="All",D7156=Dashboard!$T$4)),1,0)</f>
        <v>1</v>
      </c>
      <c r="W7156" s="21" t="n">
        <f aca="false">IF(V7156=1,T7156+ROW()/10000000,0)</f>
        <v>2.4007156</v>
      </c>
    </row>
    <row r="7157" customFormat="false" ht="15" hidden="false" customHeight="false" outlineLevel="0" collapsed="false">
      <c r="A7157" s="0" t="n">
        <v>18435320</v>
      </c>
      <c r="B7157" s="0" t="s">
        <v>15619</v>
      </c>
      <c r="C7157" s="0" t="n">
        <v>1</v>
      </c>
      <c r="D7157" s="0" t="s">
        <v>6924</v>
      </c>
      <c r="E7157" s="0" t="s">
        <v>15620</v>
      </c>
      <c r="F7157" s="0" t="s">
        <v>15503</v>
      </c>
      <c r="G7157" s="0" t="s">
        <v>15504</v>
      </c>
      <c r="H7157" s="0" t="s">
        <v>69</v>
      </c>
      <c r="I7157" s="0" t="s">
        <v>2123</v>
      </c>
      <c r="J7157" s="0" t="s">
        <v>47</v>
      </c>
      <c r="K7157" s="0" t="s">
        <v>47</v>
      </c>
      <c r="L7157" s="0" t="s">
        <v>47</v>
      </c>
      <c r="M7157" s="0" t="s">
        <v>47</v>
      </c>
      <c r="N7157" s="0" t="n">
        <v>1</v>
      </c>
      <c r="O7157" s="0" t="n">
        <v>1</v>
      </c>
      <c r="P7157" s="0" t="n">
        <v>200</v>
      </c>
      <c r="Q7157" s="0" t="n">
        <v>1</v>
      </c>
      <c r="R7157" s="0" t="str">
        <f aca="false">INDEX(Lookup!$B$4:$B$18,MATCH(C7157,Lookup!$A$4:$A$18,0))</f>
        <v>India</v>
      </c>
      <c r="S7157" s="20" t="n">
        <f aca="false">INDEX(Lookup!$D$4:$D$18,MATCH(C7157,Lookup!$A$4:$A$18,0))</f>
        <v>0.012</v>
      </c>
      <c r="T7157" s="21" t="n">
        <f aca="false">ROUND(P7157*S7157,2)</f>
        <v>2.4</v>
      </c>
      <c r="U7157" s="21" t="n">
        <f aca="false">IF(T7157&lt;=10,1,IF(T7157&lt;=20,2,IF(T7157&lt;=30,3,IF(T7157&lt;=40,4,IF(T7157&lt;=50,5,IF(T7157&lt;=100,6,IF(T7157&lt;=250,7,8)))))))</f>
        <v>1</v>
      </c>
      <c r="V7157" s="21" t="n">
        <f aca="false">IF(AND(OR(Dashboard!$T$3="All",R7157=Dashboard!$T$3),OR(Dashboard!$T$4="All",D7157=Dashboard!$T$4)),1,0)</f>
        <v>1</v>
      </c>
      <c r="W7157" s="21" t="n">
        <f aca="false">IF(V7157=1,T7157+ROW()/10000000,0)</f>
        <v>2.4007157</v>
      </c>
    </row>
    <row r="7158" customFormat="false" ht="15" hidden="false" customHeight="false" outlineLevel="0" collapsed="false">
      <c r="A7158" s="0" t="n">
        <v>305626</v>
      </c>
      <c r="B7158" s="0" t="s">
        <v>15621</v>
      </c>
      <c r="C7158" s="0" t="n">
        <v>1</v>
      </c>
      <c r="D7158" s="0" t="s">
        <v>6924</v>
      </c>
      <c r="E7158" s="0" t="s">
        <v>15622</v>
      </c>
      <c r="F7158" s="0" t="s">
        <v>15503</v>
      </c>
      <c r="G7158" s="0" t="s">
        <v>15504</v>
      </c>
      <c r="H7158" s="0" t="s">
        <v>2382</v>
      </c>
      <c r="I7158" s="0" t="s">
        <v>2123</v>
      </c>
      <c r="J7158" s="0" t="s">
        <v>47</v>
      </c>
      <c r="K7158" s="0" t="s">
        <v>47</v>
      </c>
      <c r="L7158" s="0" t="s">
        <v>47</v>
      </c>
      <c r="M7158" s="0" t="s">
        <v>47</v>
      </c>
      <c r="N7158" s="0" t="n">
        <v>1</v>
      </c>
      <c r="O7158" s="0" t="n">
        <v>2</v>
      </c>
      <c r="P7158" s="0" t="n">
        <v>200</v>
      </c>
      <c r="Q7158" s="0" t="n">
        <v>1</v>
      </c>
      <c r="R7158" s="0" t="str">
        <f aca="false">INDEX(Lookup!$B$4:$B$18,MATCH(C7158,Lookup!$A$4:$A$18,0))</f>
        <v>India</v>
      </c>
      <c r="S7158" s="20" t="n">
        <f aca="false">INDEX(Lookup!$D$4:$D$18,MATCH(C7158,Lookup!$A$4:$A$18,0))</f>
        <v>0.012</v>
      </c>
      <c r="T7158" s="21" t="n">
        <f aca="false">ROUND(P7158*S7158,2)</f>
        <v>2.4</v>
      </c>
      <c r="U7158" s="21" t="n">
        <f aca="false">IF(T7158&lt;=10,1,IF(T7158&lt;=20,2,IF(T7158&lt;=30,3,IF(T7158&lt;=40,4,IF(T7158&lt;=50,5,IF(T7158&lt;=100,6,IF(T7158&lt;=250,7,8)))))))</f>
        <v>1</v>
      </c>
      <c r="V7158" s="21" t="n">
        <f aca="false">IF(AND(OR(Dashboard!$T$3="All",R7158=Dashboard!$T$3),OR(Dashboard!$T$4="All",D7158=Dashboard!$T$4)),1,0)</f>
        <v>1</v>
      </c>
      <c r="W7158" s="21" t="n">
        <f aca="false">IF(V7158=1,T7158+ROW()/10000000,0)</f>
        <v>2.4007158</v>
      </c>
    </row>
    <row r="7159" customFormat="false" ht="15" hidden="false" customHeight="false" outlineLevel="0" collapsed="false">
      <c r="A7159" s="0" t="n">
        <v>18423859</v>
      </c>
      <c r="B7159" s="0" t="s">
        <v>15623</v>
      </c>
      <c r="C7159" s="0" t="n">
        <v>1</v>
      </c>
      <c r="D7159" s="0" t="s">
        <v>6924</v>
      </c>
      <c r="E7159" s="0" t="s">
        <v>15624</v>
      </c>
      <c r="F7159" s="0" t="s">
        <v>15503</v>
      </c>
      <c r="G7159" s="0" t="s">
        <v>15504</v>
      </c>
      <c r="H7159" s="0" t="s">
        <v>2868</v>
      </c>
      <c r="I7159" s="0" t="s">
        <v>2123</v>
      </c>
      <c r="J7159" s="0" t="s">
        <v>47</v>
      </c>
      <c r="K7159" s="0" t="s">
        <v>47</v>
      </c>
      <c r="L7159" s="0" t="s">
        <v>47</v>
      </c>
      <c r="M7159" s="0" t="s">
        <v>47</v>
      </c>
      <c r="N7159" s="0" t="n">
        <v>1</v>
      </c>
      <c r="O7159" s="0" t="n">
        <v>1</v>
      </c>
      <c r="P7159" s="0" t="n">
        <v>100</v>
      </c>
      <c r="Q7159" s="0" t="n">
        <v>1</v>
      </c>
      <c r="R7159" s="0" t="str">
        <f aca="false">INDEX(Lookup!$B$4:$B$18,MATCH(C7159,Lookup!$A$4:$A$18,0))</f>
        <v>India</v>
      </c>
      <c r="S7159" s="20" t="n">
        <f aca="false">INDEX(Lookup!$D$4:$D$18,MATCH(C7159,Lookup!$A$4:$A$18,0))</f>
        <v>0.012</v>
      </c>
      <c r="T7159" s="21" t="n">
        <f aca="false">ROUND(P7159*S7159,2)</f>
        <v>1.2</v>
      </c>
      <c r="U7159" s="21" t="n">
        <f aca="false">IF(T7159&lt;=10,1,IF(T7159&lt;=20,2,IF(T7159&lt;=30,3,IF(T7159&lt;=40,4,IF(T7159&lt;=50,5,IF(T7159&lt;=100,6,IF(T7159&lt;=250,7,8)))))))</f>
        <v>1</v>
      </c>
      <c r="V7159" s="21" t="n">
        <f aca="false">IF(AND(OR(Dashboard!$T$3="All",R7159=Dashboard!$T$3),OR(Dashboard!$T$4="All",D7159=Dashboard!$T$4)),1,0)</f>
        <v>1</v>
      </c>
      <c r="W7159" s="21" t="n">
        <f aca="false">IF(V7159=1,T7159+ROW()/10000000,0)</f>
        <v>1.2007159</v>
      </c>
    </row>
    <row r="7160" customFormat="false" ht="15" hidden="false" customHeight="false" outlineLevel="0" collapsed="false">
      <c r="A7160" s="0" t="n">
        <v>18423857</v>
      </c>
      <c r="B7160" s="0" t="s">
        <v>15625</v>
      </c>
      <c r="C7160" s="0" t="n">
        <v>1</v>
      </c>
      <c r="D7160" s="0" t="s">
        <v>6924</v>
      </c>
      <c r="E7160" s="0" t="s">
        <v>15626</v>
      </c>
      <c r="F7160" s="0" t="s">
        <v>15503</v>
      </c>
      <c r="G7160" s="0" t="s">
        <v>15504</v>
      </c>
      <c r="H7160" s="0" t="s">
        <v>3243</v>
      </c>
      <c r="I7160" s="0" t="s">
        <v>2123</v>
      </c>
      <c r="J7160" s="0" t="s">
        <v>47</v>
      </c>
      <c r="K7160" s="0" t="s">
        <v>47</v>
      </c>
      <c r="L7160" s="0" t="s">
        <v>47</v>
      </c>
      <c r="M7160" s="0" t="s">
        <v>47</v>
      </c>
      <c r="N7160" s="0" t="n">
        <v>1</v>
      </c>
      <c r="O7160" s="0" t="n">
        <v>0</v>
      </c>
      <c r="P7160" s="0" t="n">
        <v>150</v>
      </c>
      <c r="Q7160" s="0" t="n">
        <v>1</v>
      </c>
      <c r="R7160" s="0" t="str">
        <f aca="false">INDEX(Lookup!$B$4:$B$18,MATCH(C7160,Lookup!$A$4:$A$18,0))</f>
        <v>India</v>
      </c>
      <c r="S7160" s="20" t="n">
        <f aca="false">INDEX(Lookup!$D$4:$D$18,MATCH(C7160,Lookup!$A$4:$A$18,0))</f>
        <v>0.012</v>
      </c>
      <c r="T7160" s="21" t="n">
        <f aca="false">ROUND(P7160*S7160,2)</f>
        <v>1.8</v>
      </c>
      <c r="U7160" s="21" t="n">
        <f aca="false">IF(T7160&lt;=10,1,IF(T7160&lt;=20,2,IF(T7160&lt;=30,3,IF(T7160&lt;=40,4,IF(T7160&lt;=50,5,IF(T7160&lt;=100,6,IF(T7160&lt;=250,7,8)))))))</f>
        <v>1</v>
      </c>
      <c r="V7160" s="21" t="n">
        <f aca="false">IF(AND(OR(Dashboard!$T$3="All",R7160=Dashboard!$T$3),OR(Dashboard!$T$4="All",D7160=Dashboard!$T$4)),1,0)</f>
        <v>1</v>
      </c>
      <c r="W7160" s="21" t="n">
        <f aca="false">IF(V7160=1,T7160+ROW()/10000000,0)</f>
        <v>1.800716</v>
      </c>
    </row>
    <row r="7161" customFormat="false" ht="15" hidden="false" customHeight="false" outlineLevel="0" collapsed="false">
      <c r="A7161" s="0" t="n">
        <v>18423876</v>
      </c>
      <c r="B7161" s="0" t="s">
        <v>4942</v>
      </c>
      <c r="C7161" s="0" t="n">
        <v>1</v>
      </c>
      <c r="D7161" s="0" t="s">
        <v>6924</v>
      </c>
      <c r="E7161" s="0" t="s">
        <v>15627</v>
      </c>
      <c r="F7161" s="0" t="s">
        <v>15503</v>
      </c>
      <c r="G7161" s="0" t="s">
        <v>15504</v>
      </c>
      <c r="H7161" s="0" t="s">
        <v>2050</v>
      </c>
      <c r="I7161" s="0" t="s">
        <v>2123</v>
      </c>
      <c r="J7161" s="0" t="s">
        <v>47</v>
      </c>
      <c r="K7161" s="0" t="s">
        <v>47</v>
      </c>
      <c r="L7161" s="0" t="s">
        <v>47</v>
      </c>
      <c r="M7161" s="0" t="s">
        <v>47</v>
      </c>
      <c r="N7161" s="0" t="n">
        <v>2</v>
      </c>
      <c r="O7161" s="0" t="n">
        <v>3</v>
      </c>
      <c r="P7161" s="0" t="n">
        <v>500</v>
      </c>
      <c r="Q7161" s="0" t="n">
        <v>1</v>
      </c>
      <c r="R7161" s="0" t="str">
        <f aca="false">INDEX(Lookup!$B$4:$B$18,MATCH(C7161,Lookup!$A$4:$A$18,0))</f>
        <v>India</v>
      </c>
      <c r="S7161" s="20" t="n">
        <f aca="false">INDEX(Lookup!$D$4:$D$18,MATCH(C7161,Lookup!$A$4:$A$18,0))</f>
        <v>0.012</v>
      </c>
      <c r="T7161" s="21" t="n">
        <f aca="false">ROUND(P7161*S7161,2)</f>
        <v>6</v>
      </c>
      <c r="U7161" s="21" t="n">
        <f aca="false">IF(T7161&lt;=10,1,IF(T7161&lt;=20,2,IF(T7161&lt;=30,3,IF(T7161&lt;=40,4,IF(T7161&lt;=50,5,IF(T7161&lt;=100,6,IF(T7161&lt;=250,7,8)))))))</f>
        <v>1</v>
      </c>
      <c r="V7161" s="21" t="n">
        <f aca="false">IF(AND(OR(Dashboard!$T$3="All",R7161=Dashboard!$T$3),OR(Dashboard!$T$4="All",D7161=Dashboard!$T$4)),1,0)</f>
        <v>1</v>
      </c>
      <c r="W7161" s="21" t="n">
        <f aca="false">IF(V7161=1,T7161+ROW()/10000000,0)</f>
        <v>6.0007161</v>
      </c>
    </row>
    <row r="7162" customFormat="false" ht="15" hidden="false" customHeight="false" outlineLevel="0" collapsed="false">
      <c r="A7162" s="0" t="n">
        <v>302427</v>
      </c>
      <c r="B7162" s="0" t="s">
        <v>15628</v>
      </c>
      <c r="C7162" s="0" t="n">
        <v>1</v>
      </c>
      <c r="D7162" s="0" t="s">
        <v>6924</v>
      </c>
      <c r="E7162" s="0" t="s">
        <v>15629</v>
      </c>
      <c r="F7162" s="0" t="s">
        <v>15503</v>
      </c>
      <c r="G7162" s="0" t="s">
        <v>15504</v>
      </c>
      <c r="H7162" s="0" t="s">
        <v>2412</v>
      </c>
      <c r="I7162" s="0" t="s">
        <v>2123</v>
      </c>
      <c r="J7162" s="0" t="s">
        <v>47</v>
      </c>
      <c r="K7162" s="0" t="s">
        <v>47</v>
      </c>
      <c r="L7162" s="0" t="s">
        <v>47</v>
      </c>
      <c r="M7162" s="0" t="s">
        <v>47</v>
      </c>
      <c r="N7162" s="0" t="n">
        <v>1</v>
      </c>
      <c r="O7162" s="0" t="n">
        <v>2</v>
      </c>
      <c r="P7162" s="0" t="n">
        <v>200</v>
      </c>
      <c r="Q7162" s="0" t="n">
        <v>1</v>
      </c>
      <c r="R7162" s="0" t="str">
        <f aca="false">INDEX(Lookup!$B$4:$B$18,MATCH(C7162,Lookup!$A$4:$A$18,0))</f>
        <v>India</v>
      </c>
      <c r="S7162" s="20" t="n">
        <f aca="false">INDEX(Lookup!$D$4:$D$18,MATCH(C7162,Lookup!$A$4:$A$18,0))</f>
        <v>0.012</v>
      </c>
      <c r="T7162" s="21" t="n">
        <f aca="false">ROUND(P7162*S7162,2)</f>
        <v>2.4</v>
      </c>
      <c r="U7162" s="21" t="n">
        <f aca="false">IF(T7162&lt;=10,1,IF(T7162&lt;=20,2,IF(T7162&lt;=30,3,IF(T7162&lt;=40,4,IF(T7162&lt;=50,5,IF(T7162&lt;=100,6,IF(T7162&lt;=250,7,8)))))))</f>
        <v>1</v>
      </c>
      <c r="V7162" s="21" t="n">
        <f aca="false">IF(AND(OR(Dashboard!$T$3="All",R7162=Dashboard!$T$3),OR(Dashboard!$T$4="All",D7162=Dashboard!$T$4)),1,0)</f>
        <v>1</v>
      </c>
      <c r="W7162" s="21" t="n">
        <f aca="false">IF(V7162=1,T7162+ROW()/10000000,0)</f>
        <v>2.4007162</v>
      </c>
    </row>
    <row r="7163" customFormat="false" ht="15" hidden="false" customHeight="false" outlineLevel="0" collapsed="false">
      <c r="A7163" s="0" t="n">
        <v>18432109</v>
      </c>
      <c r="B7163" s="0" t="s">
        <v>15630</v>
      </c>
      <c r="C7163" s="0" t="n">
        <v>1</v>
      </c>
      <c r="D7163" s="0" t="s">
        <v>6924</v>
      </c>
      <c r="E7163" s="0" t="s">
        <v>15631</v>
      </c>
      <c r="F7163" s="0" t="s">
        <v>15503</v>
      </c>
      <c r="G7163" s="0" t="s">
        <v>15504</v>
      </c>
      <c r="H7163" s="0" t="s">
        <v>2868</v>
      </c>
      <c r="I7163" s="0" t="s">
        <v>2123</v>
      </c>
      <c r="J7163" s="0" t="s">
        <v>47</v>
      </c>
      <c r="K7163" s="0" t="s">
        <v>47</v>
      </c>
      <c r="L7163" s="0" t="s">
        <v>47</v>
      </c>
      <c r="M7163" s="0" t="s">
        <v>47</v>
      </c>
      <c r="N7163" s="0" t="n">
        <v>2</v>
      </c>
      <c r="O7163" s="0" t="n">
        <v>0</v>
      </c>
      <c r="P7163" s="0" t="n">
        <v>500</v>
      </c>
      <c r="Q7163" s="0" t="n">
        <v>1</v>
      </c>
      <c r="R7163" s="0" t="str">
        <f aca="false">INDEX(Lookup!$B$4:$B$18,MATCH(C7163,Lookup!$A$4:$A$18,0))</f>
        <v>India</v>
      </c>
      <c r="S7163" s="20" t="n">
        <f aca="false">INDEX(Lookup!$D$4:$D$18,MATCH(C7163,Lookup!$A$4:$A$18,0))</f>
        <v>0.012</v>
      </c>
      <c r="T7163" s="21" t="n">
        <f aca="false">ROUND(P7163*S7163,2)</f>
        <v>6</v>
      </c>
      <c r="U7163" s="21" t="n">
        <f aca="false">IF(T7163&lt;=10,1,IF(T7163&lt;=20,2,IF(T7163&lt;=30,3,IF(T7163&lt;=40,4,IF(T7163&lt;=50,5,IF(T7163&lt;=100,6,IF(T7163&lt;=250,7,8)))))))</f>
        <v>1</v>
      </c>
      <c r="V7163" s="21" t="n">
        <f aca="false">IF(AND(OR(Dashboard!$T$3="All",R7163=Dashboard!$T$3),OR(Dashboard!$T$4="All",D7163=Dashboard!$T$4)),1,0)</f>
        <v>1</v>
      </c>
      <c r="W7163" s="21" t="n">
        <f aca="false">IF(V7163=1,T7163+ROW()/10000000,0)</f>
        <v>6.0007163</v>
      </c>
    </row>
    <row r="7164" customFormat="false" ht="15" hidden="false" customHeight="false" outlineLevel="0" collapsed="false">
      <c r="A7164" s="0" t="n">
        <v>18438433</v>
      </c>
      <c r="B7164" s="0" t="s">
        <v>12302</v>
      </c>
      <c r="C7164" s="0" t="n">
        <v>1</v>
      </c>
      <c r="D7164" s="0" t="s">
        <v>6924</v>
      </c>
      <c r="E7164" s="0" t="s">
        <v>15632</v>
      </c>
      <c r="F7164" s="0" t="s">
        <v>15503</v>
      </c>
      <c r="G7164" s="0" t="s">
        <v>15504</v>
      </c>
      <c r="H7164" s="0" t="s">
        <v>8838</v>
      </c>
      <c r="I7164" s="0" t="s">
        <v>2123</v>
      </c>
      <c r="J7164" s="0" t="s">
        <v>47</v>
      </c>
      <c r="K7164" s="0" t="s">
        <v>47</v>
      </c>
      <c r="L7164" s="0" t="s">
        <v>47</v>
      </c>
      <c r="M7164" s="0" t="s">
        <v>47</v>
      </c>
      <c r="N7164" s="0" t="n">
        <v>1</v>
      </c>
      <c r="O7164" s="0" t="n">
        <v>2</v>
      </c>
      <c r="P7164" s="0" t="n">
        <v>250</v>
      </c>
      <c r="Q7164" s="0" t="n">
        <v>1</v>
      </c>
      <c r="R7164" s="0" t="str">
        <f aca="false">INDEX(Lookup!$B$4:$B$18,MATCH(C7164,Lookup!$A$4:$A$18,0))</f>
        <v>India</v>
      </c>
      <c r="S7164" s="20" t="n">
        <f aca="false">INDEX(Lookup!$D$4:$D$18,MATCH(C7164,Lookup!$A$4:$A$18,0))</f>
        <v>0.012</v>
      </c>
      <c r="T7164" s="21" t="n">
        <f aca="false">ROUND(P7164*S7164,2)</f>
        <v>3</v>
      </c>
      <c r="U7164" s="21" t="n">
        <f aca="false">IF(T7164&lt;=10,1,IF(T7164&lt;=20,2,IF(T7164&lt;=30,3,IF(T7164&lt;=40,4,IF(T7164&lt;=50,5,IF(T7164&lt;=100,6,IF(T7164&lt;=250,7,8)))))))</f>
        <v>1</v>
      </c>
      <c r="V7164" s="21" t="n">
        <f aca="false">IF(AND(OR(Dashboard!$T$3="All",R7164=Dashboard!$T$3),OR(Dashboard!$T$4="All",D7164=Dashboard!$T$4)),1,0)</f>
        <v>1</v>
      </c>
      <c r="W7164" s="21" t="n">
        <f aca="false">IF(V7164=1,T7164+ROW()/10000000,0)</f>
        <v>3.0007164</v>
      </c>
    </row>
    <row r="7165" customFormat="false" ht="15" hidden="false" customHeight="false" outlineLevel="0" collapsed="false">
      <c r="A7165" s="0" t="n">
        <v>18128872</v>
      </c>
      <c r="B7165" s="0" t="s">
        <v>8651</v>
      </c>
      <c r="C7165" s="0" t="n">
        <v>1</v>
      </c>
      <c r="D7165" s="0" t="s">
        <v>6924</v>
      </c>
      <c r="E7165" s="0" t="s">
        <v>15633</v>
      </c>
      <c r="F7165" s="0" t="s">
        <v>15503</v>
      </c>
      <c r="G7165" s="0" t="s">
        <v>15504</v>
      </c>
      <c r="H7165" s="0" t="s">
        <v>2079</v>
      </c>
      <c r="I7165" s="0" t="s">
        <v>2123</v>
      </c>
      <c r="J7165" s="0" t="s">
        <v>47</v>
      </c>
      <c r="K7165" s="0" t="s">
        <v>47</v>
      </c>
      <c r="L7165" s="0" t="s">
        <v>47</v>
      </c>
      <c r="M7165" s="0" t="s">
        <v>47</v>
      </c>
      <c r="N7165" s="0" t="n">
        <v>1</v>
      </c>
      <c r="O7165" s="0" t="n">
        <v>3</v>
      </c>
      <c r="P7165" s="0" t="n">
        <v>350</v>
      </c>
      <c r="Q7165" s="0" t="n">
        <v>1</v>
      </c>
      <c r="R7165" s="0" t="str">
        <f aca="false">INDEX(Lookup!$B$4:$B$18,MATCH(C7165,Lookup!$A$4:$A$18,0))</f>
        <v>India</v>
      </c>
      <c r="S7165" s="20" t="n">
        <f aca="false">INDEX(Lookup!$D$4:$D$18,MATCH(C7165,Lookup!$A$4:$A$18,0))</f>
        <v>0.012</v>
      </c>
      <c r="T7165" s="21" t="n">
        <f aca="false">ROUND(P7165*S7165,2)</f>
        <v>4.2</v>
      </c>
      <c r="U7165" s="21" t="n">
        <f aca="false">IF(T7165&lt;=10,1,IF(T7165&lt;=20,2,IF(T7165&lt;=30,3,IF(T7165&lt;=40,4,IF(T7165&lt;=50,5,IF(T7165&lt;=100,6,IF(T7165&lt;=250,7,8)))))))</f>
        <v>1</v>
      </c>
      <c r="V7165" s="21" t="n">
        <f aca="false">IF(AND(OR(Dashboard!$T$3="All",R7165=Dashboard!$T$3),OR(Dashboard!$T$4="All",D7165=Dashboard!$T$4)),1,0)</f>
        <v>1</v>
      </c>
      <c r="W7165" s="21" t="n">
        <f aca="false">IF(V7165=1,T7165+ROW()/10000000,0)</f>
        <v>4.2007165</v>
      </c>
    </row>
    <row r="7166" customFormat="false" ht="15" hidden="false" customHeight="false" outlineLevel="0" collapsed="false">
      <c r="A7166" s="0" t="n">
        <v>18378042</v>
      </c>
      <c r="B7166" s="0" t="s">
        <v>8651</v>
      </c>
      <c r="C7166" s="0" t="n">
        <v>1</v>
      </c>
      <c r="D7166" s="0" t="s">
        <v>6924</v>
      </c>
      <c r="E7166" s="0" t="s">
        <v>15634</v>
      </c>
      <c r="F7166" s="0" t="s">
        <v>15503</v>
      </c>
      <c r="G7166" s="0" t="s">
        <v>15504</v>
      </c>
      <c r="H7166" s="0" t="s">
        <v>164</v>
      </c>
      <c r="I7166" s="0" t="s">
        <v>2123</v>
      </c>
      <c r="J7166" s="0" t="s">
        <v>47</v>
      </c>
      <c r="K7166" s="0" t="s">
        <v>47</v>
      </c>
      <c r="L7166" s="0" t="s">
        <v>47</v>
      </c>
      <c r="M7166" s="0" t="s">
        <v>47</v>
      </c>
      <c r="N7166" s="0" t="n">
        <v>1</v>
      </c>
      <c r="O7166" s="0" t="n">
        <v>2</v>
      </c>
      <c r="P7166" s="0" t="n">
        <v>250</v>
      </c>
      <c r="Q7166" s="0" t="n">
        <v>1</v>
      </c>
      <c r="R7166" s="0" t="str">
        <f aca="false">INDEX(Lookup!$B$4:$B$18,MATCH(C7166,Lookup!$A$4:$A$18,0))</f>
        <v>India</v>
      </c>
      <c r="S7166" s="20" t="n">
        <f aca="false">INDEX(Lookup!$D$4:$D$18,MATCH(C7166,Lookup!$A$4:$A$18,0))</f>
        <v>0.012</v>
      </c>
      <c r="T7166" s="21" t="n">
        <f aca="false">ROUND(P7166*S7166,2)</f>
        <v>3</v>
      </c>
      <c r="U7166" s="21" t="n">
        <f aca="false">IF(T7166&lt;=10,1,IF(T7166&lt;=20,2,IF(T7166&lt;=30,3,IF(T7166&lt;=40,4,IF(T7166&lt;=50,5,IF(T7166&lt;=100,6,IF(T7166&lt;=250,7,8)))))))</f>
        <v>1</v>
      </c>
      <c r="V7166" s="21" t="n">
        <f aca="false">IF(AND(OR(Dashboard!$T$3="All",R7166=Dashboard!$T$3),OR(Dashboard!$T$4="All",D7166=Dashboard!$T$4)),1,0)</f>
        <v>1</v>
      </c>
      <c r="W7166" s="21" t="n">
        <f aca="false">IF(V7166=1,T7166+ROW()/10000000,0)</f>
        <v>3.0007166</v>
      </c>
    </row>
    <row r="7167" customFormat="false" ht="15" hidden="false" customHeight="false" outlineLevel="0" collapsed="false">
      <c r="A7167" s="0" t="n">
        <v>18423863</v>
      </c>
      <c r="B7167" s="0" t="s">
        <v>15635</v>
      </c>
      <c r="C7167" s="0" t="n">
        <v>1</v>
      </c>
      <c r="D7167" s="0" t="s">
        <v>6924</v>
      </c>
      <c r="E7167" s="0" t="s">
        <v>15596</v>
      </c>
      <c r="F7167" s="0" t="s">
        <v>15503</v>
      </c>
      <c r="G7167" s="0" t="s">
        <v>15504</v>
      </c>
      <c r="H7167" s="0" t="s">
        <v>3243</v>
      </c>
      <c r="I7167" s="0" t="s">
        <v>2123</v>
      </c>
      <c r="J7167" s="0" t="s">
        <v>47</v>
      </c>
      <c r="K7167" s="0" t="s">
        <v>47</v>
      </c>
      <c r="L7167" s="0" t="s">
        <v>47</v>
      </c>
      <c r="M7167" s="0" t="s">
        <v>47</v>
      </c>
      <c r="N7167" s="0" t="n">
        <v>1</v>
      </c>
      <c r="O7167" s="0" t="n">
        <v>1</v>
      </c>
      <c r="P7167" s="0" t="n">
        <v>150</v>
      </c>
      <c r="Q7167" s="0" t="n">
        <v>1</v>
      </c>
      <c r="R7167" s="0" t="str">
        <f aca="false">INDEX(Lookup!$B$4:$B$18,MATCH(C7167,Lookup!$A$4:$A$18,0))</f>
        <v>India</v>
      </c>
      <c r="S7167" s="20" t="n">
        <f aca="false">INDEX(Lookup!$D$4:$D$18,MATCH(C7167,Lookup!$A$4:$A$18,0))</f>
        <v>0.012</v>
      </c>
      <c r="T7167" s="21" t="n">
        <f aca="false">ROUND(P7167*S7167,2)</f>
        <v>1.8</v>
      </c>
      <c r="U7167" s="21" t="n">
        <f aca="false">IF(T7167&lt;=10,1,IF(T7167&lt;=20,2,IF(T7167&lt;=30,3,IF(T7167&lt;=40,4,IF(T7167&lt;=50,5,IF(T7167&lt;=100,6,IF(T7167&lt;=250,7,8)))))))</f>
        <v>1</v>
      </c>
      <c r="V7167" s="21" t="n">
        <f aca="false">IF(AND(OR(Dashboard!$T$3="All",R7167=Dashboard!$T$3),OR(Dashboard!$T$4="All",D7167=Dashboard!$T$4)),1,0)</f>
        <v>1</v>
      </c>
      <c r="W7167" s="21" t="n">
        <f aca="false">IF(V7167=1,T7167+ROW()/10000000,0)</f>
        <v>1.8007167</v>
      </c>
    </row>
    <row r="7168" customFormat="false" ht="15" hidden="false" customHeight="false" outlineLevel="0" collapsed="false">
      <c r="A7168" s="0" t="n">
        <v>18378026</v>
      </c>
      <c r="B7168" s="0" t="s">
        <v>15636</v>
      </c>
      <c r="C7168" s="0" t="n">
        <v>1</v>
      </c>
      <c r="D7168" s="0" t="s">
        <v>6924</v>
      </c>
      <c r="E7168" s="0" t="s">
        <v>15637</v>
      </c>
      <c r="F7168" s="0" t="s">
        <v>15503</v>
      </c>
      <c r="G7168" s="0" t="s">
        <v>15504</v>
      </c>
      <c r="H7168" s="0" t="s">
        <v>2128</v>
      </c>
      <c r="I7168" s="0" t="s">
        <v>2123</v>
      </c>
      <c r="J7168" s="0" t="s">
        <v>47</v>
      </c>
      <c r="K7168" s="0" t="s">
        <v>47</v>
      </c>
      <c r="L7168" s="0" t="s">
        <v>47</v>
      </c>
      <c r="M7168" s="0" t="s">
        <v>47</v>
      </c>
      <c r="N7168" s="0" t="n">
        <v>1</v>
      </c>
      <c r="O7168" s="0" t="n">
        <v>2</v>
      </c>
      <c r="P7168" s="0" t="n">
        <v>200</v>
      </c>
      <c r="Q7168" s="0" t="n">
        <v>1</v>
      </c>
      <c r="R7168" s="0" t="str">
        <f aca="false">INDEX(Lookup!$B$4:$B$18,MATCH(C7168,Lookup!$A$4:$A$18,0))</f>
        <v>India</v>
      </c>
      <c r="S7168" s="20" t="n">
        <f aca="false">INDEX(Lookup!$D$4:$D$18,MATCH(C7168,Lookup!$A$4:$A$18,0))</f>
        <v>0.012</v>
      </c>
      <c r="T7168" s="21" t="n">
        <f aca="false">ROUND(P7168*S7168,2)</f>
        <v>2.4</v>
      </c>
      <c r="U7168" s="21" t="n">
        <f aca="false">IF(T7168&lt;=10,1,IF(T7168&lt;=20,2,IF(T7168&lt;=30,3,IF(T7168&lt;=40,4,IF(T7168&lt;=50,5,IF(T7168&lt;=100,6,IF(T7168&lt;=250,7,8)))))))</f>
        <v>1</v>
      </c>
      <c r="V7168" s="21" t="n">
        <f aca="false">IF(AND(OR(Dashboard!$T$3="All",R7168=Dashboard!$T$3),OR(Dashboard!$T$4="All",D7168=Dashboard!$T$4)),1,0)</f>
        <v>1</v>
      </c>
      <c r="W7168" s="21" t="n">
        <f aca="false">IF(V7168=1,T7168+ROW()/10000000,0)</f>
        <v>2.4007168</v>
      </c>
    </row>
    <row r="7169" customFormat="false" ht="15" hidden="false" customHeight="false" outlineLevel="0" collapsed="false">
      <c r="A7169" s="0" t="n">
        <v>18378022</v>
      </c>
      <c r="B7169" s="0" t="s">
        <v>15638</v>
      </c>
      <c r="C7169" s="0" t="n">
        <v>1</v>
      </c>
      <c r="D7169" s="0" t="s">
        <v>6924</v>
      </c>
      <c r="E7169" s="0" t="s">
        <v>15639</v>
      </c>
      <c r="F7169" s="0" t="s">
        <v>15503</v>
      </c>
      <c r="G7169" s="0" t="s">
        <v>15504</v>
      </c>
      <c r="H7169" s="0" t="s">
        <v>3142</v>
      </c>
      <c r="I7169" s="0" t="s">
        <v>2123</v>
      </c>
      <c r="J7169" s="0" t="s">
        <v>47</v>
      </c>
      <c r="K7169" s="0" t="s">
        <v>47</v>
      </c>
      <c r="L7169" s="0" t="s">
        <v>47</v>
      </c>
      <c r="M7169" s="0" t="s">
        <v>47</v>
      </c>
      <c r="N7169" s="0" t="n">
        <v>1</v>
      </c>
      <c r="O7169" s="0" t="n">
        <v>2</v>
      </c>
      <c r="P7169" s="0" t="n">
        <v>300</v>
      </c>
      <c r="Q7169" s="0" t="n">
        <v>1</v>
      </c>
      <c r="R7169" s="0" t="str">
        <f aca="false">INDEX(Lookup!$B$4:$B$18,MATCH(C7169,Lookup!$A$4:$A$18,0))</f>
        <v>India</v>
      </c>
      <c r="S7169" s="20" t="n">
        <f aca="false">INDEX(Lookup!$D$4:$D$18,MATCH(C7169,Lookup!$A$4:$A$18,0))</f>
        <v>0.012</v>
      </c>
      <c r="T7169" s="21" t="n">
        <f aca="false">ROUND(P7169*S7169,2)</f>
        <v>3.6</v>
      </c>
      <c r="U7169" s="21" t="n">
        <f aca="false">IF(T7169&lt;=10,1,IF(T7169&lt;=20,2,IF(T7169&lt;=30,3,IF(T7169&lt;=40,4,IF(T7169&lt;=50,5,IF(T7169&lt;=100,6,IF(T7169&lt;=250,7,8)))))))</f>
        <v>1</v>
      </c>
      <c r="V7169" s="21" t="n">
        <f aca="false">IF(AND(OR(Dashboard!$T$3="All",R7169=Dashboard!$T$3),OR(Dashboard!$T$4="All",D7169=Dashboard!$T$4)),1,0)</f>
        <v>1</v>
      </c>
      <c r="W7169" s="21" t="n">
        <f aca="false">IF(V7169=1,T7169+ROW()/10000000,0)</f>
        <v>3.6007169</v>
      </c>
    </row>
    <row r="7170" customFormat="false" ht="15" hidden="false" customHeight="false" outlineLevel="0" collapsed="false">
      <c r="A7170" s="0" t="n">
        <v>18288644</v>
      </c>
      <c r="B7170" s="0" t="s">
        <v>3422</v>
      </c>
      <c r="C7170" s="0" t="n">
        <v>1</v>
      </c>
      <c r="D7170" s="0" t="s">
        <v>6924</v>
      </c>
      <c r="E7170" s="0" t="s">
        <v>15640</v>
      </c>
      <c r="F7170" s="0" t="s">
        <v>15503</v>
      </c>
      <c r="G7170" s="0" t="s">
        <v>15504</v>
      </c>
      <c r="H7170" s="0" t="s">
        <v>3426</v>
      </c>
      <c r="I7170" s="0" t="s">
        <v>2123</v>
      </c>
      <c r="J7170" s="0" t="s">
        <v>47</v>
      </c>
      <c r="K7170" s="0" t="s">
        <v>47</v>
      </c>
      <c r="L7170" s="0" t="s">
        <v>47</v>
      </c>
      <c r="M7170" s="0" t="s">
        <v>47</v>
      </c>
      <c r="N7170" s="0" t="n">
        <v>1</v>
      </c>
      <c r="O7170" s="0" t="n">
        <v>3</v>
      </c>
      <c r="P7170" s="0" t="n">
        <v>150</v>
      </c>
      <c r="Q7170" s="0" t="n">
        <v>1</v>
      </c>
      <c r="R7170" s="0" t="str">
        <f aca="false">INDEX(Lookup!$B$4:$B$18,MATCH(C7170,Lookup!$A$4:$A$18,0))</f>
        <v>India</v>
      </c>
      <c r="S7170" s="20" t="n">
        <f aca="false">INDEX(Lookup!$D$4:$D$18,MATCH(C7170,Lookup!$A$4:$A$18,0))</f>
        <v>0.012</v>
      </c>
      <c r="T7170" s="21" t="n">
        <f aca="false">ROUND(P7170*S7170,2)</f>
        <v>1.8</v>
      </c>
      <c r="U7170" s="21" t="n">
        <f aca="false">IF(T7170&lt;=10,1,IF(T7170&lt;=20,2,IF(T7170&lt;=30,3,IF(T7170&lt;=40,4,IF(T7170&lt;=50,5,IF(T7170&lt;=100,6,IF(T7170&lt;=250,7,8)))))))</f>
        <v>1</v>
      </c>
      <c r="V7170" s="21" t="n">
        <f aca="false">IF(AND(OR(Dashboard!$T$3="All",R7170=Dashboard!$T$3),OR(Dashboard!$T$4="All",D7170=Dashboard!$T$4)),1,0)</f>
        <v>1</v>
      </c>
      <c r="W7170" s="21" t="n">
        <f aca="false">IF(V7170=1,T7170+ROW()/10000000,0)</f>
        <v>1.800717</v>
      </c>
    </row>
    <row r="7171" customFormat="false" ht="15" hidden="false" customHeight="false" outlineLevel="0" collapsed="false">
      <c r="A7171" s="0" t="n">
        <v>18423870</v>
      </c>
      <c r="B7171" s="0" t="s">
        <v>9656</v>
      </c>
      <c r="C7171" s="0" t="n">
        <v>1</v>
      </c>
      <c r="D7171" s="0" t="s">
        <v>6924</v>
      </c>
      <c r="E7171" s="0" t="s">
        <v>15641</v>
      </c>
      <c r="F7171" s="0" t="s">
        <v>15503</v>
      </c>
      <c r="G7171" s="0" t="s">
        <v>15504</v>
      </c>
      <c r="H7171" s="0" t="s">
        <v>11485</v>
      </c>
      <c r="I7171" s="0" t="s">
        <v>2123</v>
      </c>
      <c r="J7171" s="0" t="s">
        <v>47</v>
      </c>
      <c r="K7171" s="0" t="s">
        <v>47</v>
      </c>
      <c r="L7171" s="0" t="s">
        <v>47</v>
      </c>
      <c r="M7171" s="0" t="s">
        <v>47</v>
      </c>
      <c r="N7171" s="0" t="n">
        <v>1</v>
      </c>
      <c r="O7171" s="0" t="n">
        <v>1</v>
      </c>
      <c r="P7171" s="0" t="n">
        <v>200</v>
      </c>
      <c r="Q7171" s="0" t="n">
        <v>1</v>
      </c>
      <c r="R7171" s="0" t="str">
        <f aca="false">INDEX(Lookup!$B$4:$B$18,MATCH(C7171,Lookup!$A$4:$A$18,0))</f>
        <v>India</v>
      </c>
      <c r="S7171" s="20" t="n">
        <f aca="false">INDEX(Lookup!$D$4:$D$18,MATCH(C7171,Lookup!$A$4:$A$18,0))</f>
        <v>0.012</v>
      </c>
      <c r="T7171" s="21" t="n">
        <f aca="false">ROUND(P7171*S7171,2)</f>
        <v>2.4</v>
      </c>
      <c r="U7171" s="21" t="n">
        <f aca="false">IF(T7171&lt;=10,1,IF(T7171&lt;=20,2,IF(T7171&lt;=30,3,IF(T7171&lt;=40,4,IF(T7171&lt;=50,5,IF(T7171&lt;=100,6,IF(T7171&lt;=250,7,8)))))))</f>
        <v>1</v>
      </c>
      <c r="V7171" s="21" t="n">
        <f aca="false">IF(AND(OR(Dashboard!$T$3="All",R7171=Dashboard!$T$3),OR(Dashboard!$T$4="All",D7171=Dashboard!$T$4)),1,0)</f>
        <v>1</v>
      </c>
      <c r="W7171" s="21" t="n">
        <f aca="false">IF(V7171=1,T7171+ROW()/10000000,0)</f>
        <v>2.4007171</v>
      </c>
    </row>
    <row r="7172" customFormat="false" ht="15" hidden="false" customHeight="false" outlineLevel="0" collapsed="false">
      <c r="A7172" s="0" t="n">
        <v>18435823</v>
      </c>
      <c r="B7172" s="0" t="s">
        <v>15642</v>
      </c>
      <c r="C7172" s="0" t="n">
        <v>1</v>
      </c>
      <c r="D7172" s="0" t="s">
        <v>6924</v>
      </c>
      <c r="E7172" s="0" t="s">
        <v>15643</v>
      </c>
      <c r="F7172" s="0" t="s">
        <v>15503</v>
      </c>
      <c r="G7172" s="0" t="s">
        <v>15504</v>
      </c>
      <c r="H7172" s="0" t="s">
        <v>2147</v>
      </c>
      <c r="I7172" s="0" t="s">
        <v>2123</v>
      </c>
      <c r="J7172" s="0" t="s">
        <v>47</v>
      </c>
      <c r="K7172" s="0" t="s">
        <v>47</v>
      </c>
      <c r="L7172" s="0" t="s">
        <v>47</v>
      </c>
      <c r="M7172" s="0" t="s">
        <v>47</v>
      </c>
      <c r="N7172" s="0" t="n">
        <v>1</v>
      </c>
      <c r="O7172" s="0" t="n">
        <v>0</v>
      </c>
      <c r="P7172" s="0" t="n">
        <v>300</v>
      </c>
      <c r="Q7172" s="0" t="n">
        <v>1</v>
      </c>
      <c r="R7172" s="0" t="str">
        <f aca="false">INDEX(Lookup!$B$4:$B$18,MATCH(C7172,Lookup!$A$4:$A$18,0))</f>
        <v>India</v>
      </c>
      <c r="S7172" s="20" t="n">
        <f aca="false">INDEX(Lookup!$D$4:$D$18,MATCH(C7172,Lookup!$A$4:$A$18,0))</f>
        <v>0.012</v>
      </c>
      <c r="T7172" s="21" t="n">
        <f aca="false">ROUND(P7172*S7172,2)</f>
        <v>3.6</v>
      </c>
      <c r="U7172" s="21" t="n">
        <f aca="false">IF(T7172&lt;=10,1,IF(T7172&lt;=20,2,IF(T7172&lt;=30,3,IF(T7172&lt;=40,4,IF(T7172&lt;=50,5,IF(T7172&lt;=100,6,IF(T7172&lt;=250,7,8)))))))</f>
        <v>1</v>
      </c>
      <c r="V7172" s="21" t="n">
        <f aca="false">IF(AND(OR(Dashboard!$T$3="All",R7172=Dashboard!$T$3),OR(Dashboard!$T$4="All",D7172=Dashboard!$T$4)),1,0)</f>
        <v>1</v>
      </c>
      <c r="W7172" s="21" t="n">
        <f aca="false">IF(V7172=1,T7172+ROW()/10000000,0)</f>
        <v>3.6007172</v>
      </c>
    </row>
    <row r="7173" customFormat="false" ht="15" hidden="false" customHeight="false" outlineLevel="0" collapsed="false">
      <c r="A7173" s="0" t="n">
        <v>18474418</v>
      </c>
      <c r="B7173" s="0" t="s">
        <v>15644</v>
      </c>
      <c r="C7173" s="0" t="n">
        <v>1</v>
      </c>
      <c r="D7173" s="0" t="s">
        <v>6924</v>
      </c>
      <c r="E7173" s="0" t="s">
        <v>15645</v>
      </c>
      <c r="F7173" s="0" t="s">
        <v>15503</v>
      </c>
      <c r="G7173" s="0" t="s">
        <v>15504</v>
      </c>
      <c r="H7173" s="0" t="s">
        <v>2662</v>
      </c>
      <c r="I7173" s="0" t="s">
        <v>2123</v>
      </c>
      <c r="J7173" s="0" t="s">
        <v>47</v>
      </c>
      <c r="K7173" s="0" t="s">
        <v>47</v>
      </c>
      <c r="L7173" s="0" t="s">
        <v>47</v>
      </c>
      <c r="M7173" s="0" t="s">
        <v>47</v>
      </c>
      <c r="N7173" s="0" t="n">
        <v>1</v>
      </c>
      <c r="O7173" s="0" t="n">
        <v>3</v>
      </c>
      <c r="P7173" s="0" t="n">
        <v>350</v>
      </c>
      <c r="Q7173" s="0" t="n">
        <v>1</v>
      </c>
      <c r="R7173" s="0" t="str">
        <f aca="false">INDEX(Lookup!$B$4:$B$18,MATCH(C7173,Lookup!$A$4:$A$18,0))</f>
        <v>India</v>
      </c>
      <c r="S7173" s="20" t="n">
        <f aca="false">INDEX(Lookup!$D$4:$D$18,MATCH(C7173,Lookup!$A$4:$A$18,0))</f>
        <v>0.012</v>
      </c>
      <c r="T7173" s="21" t="n">
        <f aca="false">ROUND(P7173*S7173,2)</f>
        <v>4.2</v>
      </c>
      <c r="U7173" s="21" t="n">
        <f aca="false">IF(T7173&lt;=10,1,IF(T7173&lt;=20,2,IF(T7173&lt;=30,3,IF(T7173&lt;=40,4,IF(T7173&lt;=50,5,IF(T7173&lt;=100,6,IF(T7173&lt;=250,7,8)))))))</f>
        <v>1</v>
      </c>
      <c r="V7173" s="21" t="n">
        <f aca="false">IF(AND(OR(Dashboard!$T$3="All",R7173=Dashboard!$T$3),OR(Dashboard!$T$4="All",D7173=Dashboard!$T$4)),1,0)</f>
        <v>1</v>
      </c>
      <c r="W7173" s="21" t="n">
        <f aca="false">IF(V7173=1,T7173+ROW()/10000000,0)</f>
        <v>4.2007173</v>
      </c>
    </row>
    <row r="7174" customFormat="false" ht="15" hidden="false" customHeight="false" outlineLevel="0" collapsed="false">
      <c r="A7174" s="0" t="n">
        <v>18423861</v>
      </c>
      <c r="B7174" s="0" t="s">
        <v>4828</v>
      </c>
      <c r="C7174" s="0" t="n">
        <v>1</v>
      </c>
      <c r="D7174" s="0" t="s">
        <v>6924</v>
      </c>
      <c r="E7174" s="0" t="s">
        <v>15646</v>
      </c>
      <c r="F7174" s="0" t="s">
        <v>15503</v>
      </c>
      <c r="G7174" s="0" t="s">
        <v>15504</v>
      </c>
      <c r="H7174" s="0" t="s">
        <v>2288</v>
      </c>
      <c r="I7174" s="0" t="s">
        <v>2123</v>
      </c>
      <c r="J7174" s="0" t="s">
        <v>47</v>
      </c>
      <c r="K7174" s="0" t="s">
        <v>47</v>
      </c>
      <c r="L7174" s="0" t="s">
        <v>47</v>
      </c>
      <c r="M7174" s="0" t="s">
        <v>47</v>
      </c>
      <c r="N7174" s="0" t="n">
        <v>1</v>
      </c>
      <c r="O7174" s="0" t="n">
        <v>1</v>
      </c>
      <c r="P7174" s="0" t="n">
        <v>400</v>
      </c>
      <c r="Q7174" s="0" t="n">
        <v>1</v>
      </c>
      <c r="R7174" s="0" t="str">
        <f aca="false">INDEX(Lookup!$B$4:$B$18,MATCH(C7174,Lookup!$A$4:$A$18,0))</f>
        <v>India</v>
      </c>
      <c r="S7174" s="20" t="n">
        <f aca="false">INDEX(Lookup!$D$4:$D$18,MATCH(C7174,Lookup!$A$4:$A$18,0))</f>
        <v>0.012</v>
      </c>
      <c r="T7174" s="21" t="n">
        <f aca="false">ROUND(P7174*S7174,2)</f>
        <v>4.8</v>
      </c>
      <c r="U7174" s="21" t="n">
        <f aca="false">IF(T7174&lt;=10,1,IF(T7174&lt;=20,2,IF(T7174&lt;=30,3,IF(T7174&lt;=40,4,IF(T7174&lt;=50,5,IF(T7174&lt;=100,6,IF(T7174&lt;=250,7,8)))))))</f>
        <v>1</v>
      </c>
      <c r="V7174" s="21" t="n">
        <f aca="false">IF(AND(OR(Dashboard!$T$3="All",R7174=Dashboard!$T$3),OR(Dashboard!$T$4="All",D7174=Dashboard!$T$4)),1,0)</f>
        <v>1</v>
      </c>
      <c r="W7174" s="21" t="n">
        <f aca="false">IF(V7174=1,T7174+ROW()/10000000,0)</f>
        <v>4.8007174</v>
      </c>
    </row>
    <row r="7175" customFormat="false" ht="15" hidden="false" customHeight="false" outlineLevel="0" collapsed="false">
      <c r="A7175" s="0" t="n">
        <v>18435803</v>
      </c>
      <c r="B7175" s="0" t="s">
        <v>15647</v>
      </c>
      <c r="C7175" s="0" t="n">
        <v>1</v>
      </c>
      <c r="D7175" s="0" t="s">
        <v>6924</v>
      </c>
      <c r="E7175" s="0" t="s">
        <v>15648</v>
      </c>
      <c r="F7175" s="0" t="s">
        <v>15503</v>
      </c>
      <c r="G7175" s="0" t="s">
        <v>15504</v>
      </c>
      <c r="H7175" s="0" t="s">
        <v>15649</v>
      </c>
      <c r="I7175" s="0" t="s">
        <v>2123</v>
      </c>
      <c r="J7175" s="0" t="s">
        <v>47</v>
      </c>
      <c r="K7175" s="0" t="s">
        <v>47</v>
      </c>
      <c r="L7175" s="0" t="s">
        <v>47</v>
      </c>
      <c r="M7175" s="0" t="s">
        <v>47</v>
      </c>
      <c r="N7175" s="0" t="n">
        <v>1</v>
      </c>
      <c r="O7175" s="0" t="n">
        <v>2</v>
      </c>
      <c r="P7175" s="0" t="n">
        <v>250</v>
      </c>
      <c r="Q7175" s="0" t="n">
        <v>1</v>
      </c>
      <c r="R7175" s="0" t="str">
        <f aca="false">INDEX(Lookup!$B$4:$B$18,MATCH(C7175,Lookup!$A$4:$A$18,0))</f>
        <v>India</v>
      </c>
      <c r="S7175" s="20" t="n">
        <f aca="false">INDEX(Lookup!$D$4:$D$18,MATCH(C7175,Lookup!$A$4:$A$18,0))</f>
        <v>0.012</v>
      </c>
      <c r="T7175" s="21" t="n">
        <f aca="false">ROUND(P7175*S7175,2)</f>
        <v>3</v>
      </c>
      <c r="U7175" s="21" t="n">
        <f aca="false">IF(T7175&lt;=10,1,IF(T7175&lt;=20,2,IF(T7175&lt;=30,3,IF(T7175&lt;=40,4,IF(T7175&lt;=50,5,IF(T7175&lt;=100,6,IF(T7175&lt;=250,7,8)))))))</f>
        <v>1</v>
      </c>
      <c r="V7175" s="21" t="n">
        <f aca="false">IF(AND(OR(Dashboard!$T$3="All",R7175=Dashboard!$T$3),OR(Dashboard!$T$4="All",D7175=Dashboard!$T$4)),1,0)</f>
        <v>1</v>
      </c>
      <c r="W7175" s="21" t="n">
        <f aca="false">IF(V7175=1,T7175+ROW()/10000000,0)</f>
        <v>3.0007175</v>
      </c>
    </row>
    <row r="7176" customFormat="false" ht="15" hidden="false" customHeight="false" outlineLevel="0" collapsed="false">
      <c r="A7176" s="0" t="n">
        <v>18377912</v>
      </c>
      <c r="B7176" s="0" t="s">
        <v>15650</v>
      </c>
      <c r="C7176" s="0" t="n">
        <v>1</v>
      </c>
      <c r="D7176" s="0" t="s">
        <v>6924</v>
      </c>
      <c r="E7176" s="0" t="s">
        <v>15651</v>
      </c>
      <c r="F7176" s="0" t="s">
        <v>15503</v>
      </c>
      <c r="G7176" s="0" t="s">
        <v>15504</v>
      </c>
      <c r="H7176" s="0" t="s">
        <v>2128</v>
      </c>
      <c r="I7176" s="0" t="s">
        <v>2123</v>
      </c>
      <c r="J7176" s="0" t="s">
        <v>47</v>
      </c>
      <c r="K7176" s="0" t="s">
        <v>47</v>
      </c>
      <c r="L7176" s="0" t="s">
        <v>47</v>
      </c>
      <c r="M7176" s="0" t="s">
        <v>47</v>
      </c>
      <c r="N7176" s="0" t="n">
        <v>1</v>
      </c>
      <c r="O7176" s="0" t="n">
        <v>3</v>
      </c>
      <c r="P7176" s="0" t="n">
        <v>300</v>
      </c>
      <c r="Q7176" s="0" t="n">
        <v>1</v>
      </c>
      <c r="R7176" s="0" t="str">
        <f aca="false">INDEX(Lookup!$B$4:$B$18,MATCH(C7176,Lookup!$A$4:$A$18,0))</f>
        <v>India</v>
      </c>
      <c r="S7176" s="20" t="n">
        <f aca="false">INDEX(Lookup!$D$4:$D$18,MATCH(C7176,Lookup!$A$4:$A$18,0))</f>
        <v>0.012</v>
      </c>
      <c r="T7176" s="21" t="n">
        <f aca="false">ROUND(P7176*S7176,2)</f>
        <v>3.6</v>
      </c>
      <c r="U7176" s="21" t="n">
        <f aca="false">IF(T7176&lt;=10,1,IF(T7176&lt;=20,2,IF(T7176&lt;=30,3,IF(T7176&lt;=40,4,IF(T7176&lt;=50,5,IF(T7176&lt;=100,6,IF(T7176&lt;=250,7,8)))))))</f>
        <v>1</v>
      </c>
      <c r="V7176" s="21" t="n">
        <f aca="false">IF(AND(OR(Dashboard!$T$3="All",R7176=Dashboard!$T$3),OR(Dashboard!$T$4="All",D7176=Dashboard!$T$4)),1,0)</f>
        <v>1</v>
      </c>
      <c r="W7176" s="21" t="n">
        <f aca="false">IF(V7176=1,T7176+ROW()/10000000,0)</f>
        <v>3.6007176</v>
      </c>
    </row>
    <row r="7177" customFormat="false" ht="15" hidden="false" customHeight="false" outlineLevel="0" collapsed="false">
      <c r="A7177" s="0" t="n">
        <v>312268</v>
      </c>
      <c r="B7177" s="0" t="s">
        <v>15652</v>
      </c>
      <c r="C7177" s="0" t="n">
        <v>1</v>
      </c>
      <c r="D7177" s="0" t="s">
        <v>6924</v>
      </c>
      <c r="E7177" s="0" t="s">
        <v>15653</v>
      </c>
      <c r="F7177" s="0" t="s">
        <v>15654</v>
      </c>
      <c r="G7177" s="0" t="s">
        <v>15655</v>
      </c>
      <c r="H7177" s="0" t="s">
        <v>5113</v>
      </c>
      <c r="I7177" s="0" t="s">
        <v>2123</v>
      </c>
      <c r="J7177" s="0" t="s">
        <v>47</v>
      </c>
      <c r="K7177" s="0" t="s">
        <v>47</v>
      </c>
      <c r="L7177" s="0" t="s">
        <v>47</v>
      </c>
      <c r="M7177" s="0" t="s">
        <v>47</v>
      </c>
      <c r="N7177" s="0" t="n">
        <v>2</v>
      </c>
      <c r="O7177" s="0" t="n">
        <v>18</v>
      </c>
      <c r="P7177" s="0" t="n">
        <v>500</v>
      </c>
      <c r="Q7177" s="0" t="n">
        <v>3.4</v>
      </c>
      <c r="R7177" s="0" t="str">
        <f aca="false">INDEX(Lookup!$B$4:$B$18,MATCH(C7177,Lookup!$A$4:$A$18,0))</f>
        <v>India</v>
      </c>
      <c r="S7177" s="20" t="n">
        <f aca="false">INDEX(Lookup!$D$4:$D$18,MATCH(C7177,Lookup!$A$4:$A$18,0))</f>
        <v>0.012</v>
      </c>
      <c r="T7177" s="21" t="n">
        <f aca="false">ROUND(P7177*S7177,2)</f>
        <v>6</v>
      </c>
      <c r="U7177" s="21" t="n">
        <f aca="false">IF(T7177&lt;=10,1,IF(T7177&lt;=20,2,IF(T7177&lt;=30,3,IF(T7177&lt;=40,4,IF(T7177&lt;=50,5,IF(T7177&lt;=100,6,IF(T7177&lt;=250,7,8)))))))</f>
        <v>1</v>
      </c>
      <c r="V7177" s="21" t="n">
        <f aca="false">IF(AND(OR(Dashboard!$T$3="All",R7177=Dashboard!$T$3),OR(Dashboard!$T$4="All",D7177=Dashboard!$T$4)),1,0)</f>
        <v>1</v>
      </c>
      <c r="W7177" s="21" t="n">
        <f aca="false">IF(V7177=1,T7177+ROW()/10000000,0)</f>
        <v>6.0007177</v>
      </c>
    </row>
    <row r="7178" customFormat="false" ht="15" hidden="false" customHeight="false" outlineLevel="0" collapsed="false">
      <c r="A7178" s="0" t="n">
        <v>773</v>
      </c>
      <c r="B7178" s="0" t="s">
        <v>8510</v>
      </c>
      <c r="C7178" s="0" t="n">
        <v>1</v>
      </c>
      <c r="D7178" s="0" t="s">
        <v>6924</v>
      </c>
      <c r="E7178" s="0" t="s">
        <v>15656</v>
      </c>
      <c r="F7178" s="0" t="s">
        <v>15654</v>
      </c>
      <c r="G7178" s="0" t="s">
        <v>15655</v>
      </c>
      <c r="H7178" s="0" t="s">
        <v>8512</v>
      </c>
      <c r="I7178" s="0" t="s">
        <v>2123</v>
      </c>
      <c r="J7178" s="0" t="s">
        <v>46</v>
      </c>
      <c r="K7178" s="0" t="s">
        <v>46</v>
      </c>
      <c r="L7178" s="0" t="s">
        <v>47</v>
      </c>
      <c r="M7178" s="0" t="s">
        <v>47</v>
      </c>
      <c r="N7178" s="0" t="n">
        <v>2</v>
      </c>
      <c r="O7178" s="0" t="n">
        <v>274</v>
      </c>
      <c r="P7178" s="0" t="n">
        <v>700</v>
      </c>
      <c r="Q7178" s="0" t="n">
        <v>2.6</v>
      </c>
      <c r="R7178" s="0" t="str">
        <f aca="false">INDEX(Lookup!$B$4:$B$18,MATCH(C7178,Lookup!$A$4:$A$18,0))</f>
        <v>India</v>
      </c>
      <c r="S7178" s="20" t="n">
        <f aca="false">INDEX(Lookup!$D$4:$D$18,MATCH(C7178,Lookup!$A$4:$A$18,0))</f>
        <v>0.012</v>
      </c>
      <c r="T7178" s="21" t="n">
        <f aca="false">ROUND(P7178*S7178,2)</f>
        <v>8.4</v>
      </c>
      <c r="U7178" s="21" t="n">
        <f aca="false">IF(T7178&lt;=10,1,IF(T7178&lt;=20,2,IF(T7178&lt;=30,3,IF(T7178&lt;=40,4,IF(T7178&lt;=50,5,IF(T7178&lt;=100,6,IF(T7178&lt;=250,7,8)))))))</f>
        <v>1</v>
      </c>
      <c r="V7178" s="21" t="n">
        <f aca="false">IF(AND(OR(Dashboard!$T$3="All",R7178=Dashboard!$T$3),OR(Dashboard!$T$4="All",D7178=Dashboard!$T$4)),1,0)</f>
        <v>1</v>
      </c>
      <c r="W7178" s="21" t="n">
        <f aca="false">IF(V7178=1,T7178+ROW()/10000000,0)</f>
        <v>8.4007178</v>
      </c>
    </row>
    <row r="7179" customFormat="false" ht="15" hidden="false" customHeight="false" outlineLevel="0" collapsed="false">
      <c r="A7179" s="0" t="n">
        <v>305147</v>
      </c>
      <c r="B7179" s="0" t="s">
        <v>15657</v>
      </c>
      <c r="C7179" s="0" t="n">
        <v>1</v>
      </c>
      <c r="D7179" s="0" t="s">
        <v>6924</v>
      </c>
      <c r="E7179" s="0" t="s">
        <v>15658</v>
      </c>
      <c r="F7179" s="0" t="s">
        <v>15654</v>
      </c>
      <c r="G7179" s="0" t="s">
        <v>15655</v>
      </c>
      <c r="H7179" s="0" t="s">
        <v>153</v>
      </c>
      <c r="I7179" s="0" t="s">
        <v>2123</v>
      </c>
      <c r="J7179" s="0" t="s">
        <v>47</v>
      </c>
      <c r="K7179" s="0" t="s">
        <v>47</v>
      </c>
      <c r="L7179" s="0" t="s">
        <v>47</v>
      </c>
      <c r="M7179" s="0" t="s">
        <v>47</v>
      </c>
      <c r="N7179" s="0" t="n">
        <v>2</v>
      </c>
      <c r="O7179" s="0" t="n">
        <v>112</v>
      </c>
      <c r="P7179" s="0" t="n">
        <v>800</v>
      </c>
      <c r="Q7179" s="0" t="n">
        <v>3.4</v>
      </c>
      <c r="R7179" s="0" t="str">
        <f aca="false">INDEX(Lookup!$B$4:$B$18,MATCH(C7179,Lookup!$A$4:$A$18,0))</f>
        <v>India</v>
      </c>
      <c r="S7179" s="20" t="n">
        <f aca="false">INDEX(Lookup!$D$4:$D$18,MATCH(C7179,Lookup!$A$4:$A$18,0))</f>
        <v>0.012</v>
      </c>
      <c r="T7179" s="21" t="n">
        <f aca="false">ROUND(P7179*S7179,2)</f>
        <v>9.6</v>
      </c>
      <c r="U7179" s="21" t="n">
        <f aca="false">IF(T7179&lt;=10,1,IF(T7179&lt;=20,2,IF(T7179&lt;=30,3,IF(T7179&lt;=40,4,IF(T7179&lt;=50,5,IF(T7179&lt;=100,6,IF(T7179&lt;=250,7,8)))))))</f>
        <v>1</v>
      </c>
      <c r="V7179" s="21" t="n">
        <f aca="false">IF(AND(OR(Dashboard!$T$3="All",R7179=Dashboard!$T$3),OR(Dashboard!$T$4="All",D7179=Dashboard!$T$4)),1,0)</f>
        <v>1</v>
      </c>
      <c r="W7179" s="21" t="n">
        <f aca="false">IF(V7179=1,T7179+ROW()/10000000,0)</f>
        <v>9.6007179</v>
      </c>
    </row>
    <row r="7180" customFormat="false" ht="15" hidden="false" customHeight="false" outlineLevel="0" collapsed="false">
      <c r="A7180" s="0" t="n">
        <v>18337924</v>
      </c>
      <c r="B7180" s="0" t="s">
        <v>15659</v>
      </c>
      <c r="C7180" s="0" t="n">
        <v>1</v>
      </c>
      <c r="D7180" s="0" t="s">
        <v>6924</v>
      </c>
      <c r="E7180" s="0" t="s">
        <v>15660</v>
      </c>
      <c r="F7180" s="0" t="s">
        <v>15654</v>
      </c>
      <c r="G7180" s="0" t="s">
        <v>15655</v>
      </c>
      <c r="H7180" s="0" t="s">
        <v>15661</v>
      </c>
      <c r="I7180" s="0" t="s">
        <v>2123</v>
      </c>
      <c r="J7180" s="0" t="s">
        <v>47</v>
      </c>
      <c r="K7180" s="0" t="s">
        <v>46</v>
      </c>
      <c r="L7180" s="0" t="s">
        <v>47</v>
      </c>
      <c r="M7180" s="0" t="s">
        <v>47</v>
      </c>
      <c r="N7180" s="0" t="n">
        <v>2</v>
      </c>
      <c r="O7180" s="0" t="n">
        <v>18</v>
      </c>
      <c r="P7180" s="0" t="n">
        <v>650</v>
      </c>
      <c r="Q7180" s="0" t="n">
        <v>3.2</v>
      </c>
      <c r="R7180" s="0" t="str">
        <f aca="false">INDEX(Lookup!$B$4:$B$18,MATCH(C7180,Lookup!$A$4:$A$18,0))</f>
        <v>India</v>
      </c>
      <c r="S7180" s="20" t="n">
        <f aca="false">INDEX(Lookup!$D$4:$D$18,MATCH(C7180,Lookup!$A$4:$A$18,0))</f>
        <v>0.012</v>
      </c>
      <c r="T7180" s="21" t="n">
        <f aca="false">ROUND(P7180*S7180,2)</f>
        <v>7.8</v>
      </c>
      <c r="U7180" s="21" t="n">
        <f aca="false">IF(T7180&lt;=10,1,IF(T7180&lt;=20,2,IF(T7180&lt;=30,3,IF(T7180&lt;=40,4,IF(T7180&lt;=50,5,IF(T7180&lt;=100,6,IF(T7180&lt;=250,7,8)))))))</f>
        <v>1</v>
      </c>
      <c r="V7180" s="21" t="n">
        <f aca="false">IF(AND(OR(Dashboard!$T$3="All",R7180=Dashboard!$T$3),OR(Dashboard!$T$4="All",D7180=Dashboard!$T$4)),1,0)</f>
        <v>1</v>
      </c>
      <c r="W7180" s="21" t="n">
        <f aca="false">IF(V7180=1,T7180+ROW()/10000000,0)</f>
        <v>7.800718</v>
      </c>
    </row>
    <row r="7181" customFormat="false" ht="15" hidden="false" customHeight="false" outlineLevel="0" collapsed="false">
      <c r="A7181" s="0" t="n">
        <v>18481305</v>
      </c>
      <c r="B7181" s="0" t="s">
        <v>15662</v>
      </c>
      <c r="C7181" s="0" t="n">
        <v>1</v>
      </c>
      <c r="D7181" s="0" t="s">
        <v>6924</v>
      </c>
      <c r="E7181" s="0" t="s">
        <v>15663</v>
      </c>
      <c r="F7181" s="0" t="s">
        <v>15654</v>
      </c>
      <c r="G7181" s="0" t="s">
        <v>15655</v>
      </c>
      <c r="H7181" s="0" t="s">
        <v>2128</v>
      </c>
      <c r="I7181" s="0" t="s">
        <v>2123</v>
      </c>
      <c r="J7181" s="0" t="s">
        <v>47</v>
      </c>
      <c r="K7181" s="0" t="s">
        <v>47</v>
      </c>
      <c r="L7181" s="0" t="s">
        <v>47</v>
      </c>
      <c r="M7181" s="0" t="s">
        <v>47</v>
      </c>
      <c r="N7181" s="0" t="n">
        <v>1</v>
      </c>
      <c r="O7181" s="0" t="n">
        <v>13</v>
      </c>
      <c r="P7181" s="0" t="n">
        <v>400</v>
      </c>
      <c r="Q7181" s="0" t="n">
        <v>3.4</v>
      </c>
      <c r="R7181" s="0" t="str">
        <f aca="false">INDEX(Lookup!$B$4:$B$18,MATCH(C7181,Lookup!$A$4:$A$18,0))</f>
        <v>India</v>
      </c>
      <c r="S7181" s="20" t="n">
        <f aca="false">INDEX(Lookup!$D$4:$D$18,MATCH(C7181,Lookup!$A$4:$A$18,0))</f>
        <v>0.012</v>
      </c>
      <c r="T7181" s="21" t="n">
        <f aca="false">ROUND(P7181*S7181,2)</f>
        <v>4.8</v>
      </c>
      <c r="U7181" s="21" t="n">
        <f aca="false">IF(T7181&lt;=10,1,IF(T7181&lt;=20,2,IF(T7181&lt;=30,3,IF(T7181&lt;=40,4,IF(T7181&lt;=50,5,IF(T7181&lt;=100,6,IF(T7181&lt;=250,7,8)))))))</f>
        <v>1</v>
      </c>
      <c r="V7181" s="21" t="n">
        <f aca="false">IF(AND(OR(Dashboard!$T$3="All",R7181=Dashboard!$T$3),OR(Dashboard!$T$4="All",D7181=Dashboard!$T$4)),1,0)</f>
        <v>1</v>
      </c>
      <c r="W7181" s="21" t="n">
        <f aca="false">IF(V7181=1,T7181+ROW()/10000000,0)</f>
        <v>4.8007181</v>
      </c>
    </row>
    <row r="7182" customFormat="false" ht="15" hidden="false" customHeight="false" outlineLevel="0" collapsed="false">
      <c r="A7182" s="0" t="n">
        <v>18180080</v>
      </c>
      <c r="B7182" s="0" t="s">
        <v>15664</v>
      </c>
      <c r="C7182" s="0" t="n">
        <v>1</v>
      </c>
      <c r="D7182" s="0" t="s">
        <v>6924</v>
      </c>
      <c r="E7182" s="0" t="s">
        <v>15665</v>
      </c>
      <c r="F7182" s="0" t="s">
        <v>15654</v>
      </c>
      <c r="G7182" s="0" t="s">
        <v>15655</v>
      </c>
      <c r="H7182" s="0" t="s">
        <v>153</v>
      </c>
      <c r="I7182" s="0" t="s">
        <v>2123</v>
      </c>
      <c r="J7182" s="0" t="s">
        <v>47</v>
      </c>
      <c r="K7182" s="0" t="s">
        <v>46</v>
      </c>
      <c r="L7182" s="0" t="s">
        <v>47</v>
      </c>
      <c r="M7182" s="0" t="s">
        <v>47</v>
      </c>
      <c r="N7182" s="0" t="n">
        <v>3</v>
      </c>
      <c r="O7182" s="0" t="n">
        <v>112</v>
      </c>
      <c r="P7182" s="0" t="n">
        <v>1100</v>
      </c>
      <c r="Q7182" s="0" t="n">
        <v>4.6</v>
      </c>
      <c r="R7182" s="0" t="str">
        <f aca="false">INDEX(Lookup!$B$4:$B$18,MATCH(C7182,Lookup!$A$4:$A$18,0))</f>
        <v>India</v>
      </c>
      <c r="S7182" s="20" t="n">
        <f aca="false">INDEX(Lookup!$D$4:$D$18,MATCH(C7182,Lookup!$A$4:$A$18,0))</f>
        <v>0.012</v>
      </c>
      <c r="T7182" s="21" t="n">
        <f aca="false">ROUND(P7182*S7182,2)</f>
        <v>13.2</v>
      </c>
      <c r="U7182" s="21" t="n">
        <f aca="false">IF(T7182&lt;=10,1,IF(T7182&lt;=20,2,IF(T7182&lt;=30,3,IF(T7182&lt;=40,4,IF(T7182&lt;=50,5,IF(T7182&lt;=100,6,IF(T7182&lt;=250,7,8)))))))</f>
        <v>2</v>
      </c>
      <c r="V7182" s="21" t="n">
        <f aca="false">IF(AND(OR(Dashboard!$T$3="All",R7182=Dashboard!$T$3),OR(Dashboard!$T$4="All",D7182=Dashboard!$T$4)),1,0)</f>
        <v>1</v>
      </c>
      <c r="W7182" s="21" t="n">
        <f aca="false">IF(V7182=1,T7182+ROW()/10000000,0)</f>
        <v>13.2007182</v>
      </c>
    </row>
    <row r="7183" customFormat="false" ht="15" hidden="false" customHeight="false" outlineLevel="0" collapsed="false">
      <c r="A7183" s="0" t="n">
        <v>18306545</v>
      </c>
      <c r="B7183" s="0" t="s">
        <v>15666</v>
      </c>
      <c r="C7183" s="0" t="n">
        <v>1</v>
      </c>
      <c r="D7183" s="0" t="s">
        <v>6924</v>
      </c>
      <c r="E7183" s="0" t="s">
        <v>15667</v>
      </c>
      <c r="F7183" s="0" t="s">
        <v>15654</v>
      </c>
      <c r="G7183" s="0" t="s">
        <v>15655</v>
      </c>
      <c r="H7183" s="0" t="s">
        <v>8077</v>
      </c>
      <c r="I7183" s="0" t="s">
        <v>2123</v>
      </c>
      <c r="J7183" s="0" t="s">
        <v>47</v>
      </c>
      <c r="K7183" s="0" t="s">
        <v>46</v>
      </c>
      <c r="L7183" s="0" t="s">
        <v>47</v>
      </c>
      <c r="M7183" s="0" t="s">
        <v>47</v>
      </c>
      <c r="N7183" s="0" t="n">
        <v>3</v>
      </c>
      <c r="O7183" s="0" t="n">
        <v>56</v>
      </c>
      <c r="P7183" s="0" t="n">
        <v>1100</v>
      </c>
      <c r="Q7183" s="0" t="n">
        <v>3.8</v>
      </c>
      <c r="R7183" s="0" t="str">
        <f aca="false">INDEX(Lookup!$B$4:$B$18,MATCH(C7183,Lookup!$A$4:$A$18,0))</f>
        <v>India</v>
      </c>
      <c r="S7183" s="20" t="n">
        <f aca="false">INDEX(Lookup!$D$4:$D$18,MATCH(C7183,Lookup!$A$4:$A$18,0))</f>
        <v>0.012</v>
      </c>
      <c r="T7183" s="21" t="n">
        <f aca="false">ROUND(P7183*S7183,2)</f>
        <v>13.2</v>
      </c>
      <c r="U7183" s="21" t="n">
        <f aca="false">IF(T7183&lt;=10,1,IF(T7183&lt;=20,2,IF(T7183&lt;=30,3,IF(T7183&lt;=40,4,IF(T7183&lt;=50,5,IF(T7183&lt;=100,6,IF(T7183&lt;=250,7,8)))))))</f>
        <v>2</v>
      </c>
      <c r="V7183" s="21" t="n">
        <f aca="false">IF(AND(OR(Dashboard!$T$3="All",R7183=Dashboard!$T$3),OR(Dashboard!$T$4="All",D7183=Dashboard!$T$4)),1,0)</f>
        <v>1</v>
      </c>
      <c r="W7183" s="21" t="n">
        <f aca="false">IF(V7183=1,T7183+ROW()/10000000,0)</f>
        <v>13.2007183</v>
      </c>
    </row>
    <row r="7184" customFormat="false" ht="15" hidden="false" customHeight="false" outlineLevel="0" collapsed="false">
      <c r="A7184" s="0" t="n">
        <v>303723</v>
      </c>
      <c r="B7184" s="0" t="s">
        <v>15668</v>
      </c>
      <c r="C7184" s="0" t="n">
        <v>1</v>
      </c>
      <c r="D7184" s="0" t="s">
        <v>6924</v>
      </c>
      <c r="E7184" s="0" t="s">
        <v>15669</v>
      </c>
      <c r="F7184" s="0" t="s">
        <v>15654</v>
      </c>
      <c r="G7184" s="0" t="s">
        <v>15655</v>
      </c>
      <c r="H7184" s="0" t="s">
        <v>153</v>
      </c>
      <c r="I7184" s="0" t="s">
        <v>2123</v>
      </c>
      <c r="J7184" s="0" t="s">
        <v>46</v>
      </c>
      <c r="K7184" s="0" t="s">
        <v>46</v>
      </c>
      <c r="L7184" s="0" t="s">
        <v>47</v>
      </c>
      <c r="M7184" s="0" t="s">
        <v>47</v>
      </c>
      <c r="N7184" s="0" t="n">
        <v>3</v>
      </c>
      <c r="O7184" s="0" t="n">
        <v>260</v>
      </c>
      <c r="P7184" s="0" t="n">
        <v>1100</v>
      </c>
      <c r="Q7184" s="0" t="n">
        <v>3.6</v>
      </c>
      <c r="R7184" s="0" t="str">
        <f aca="false">INDEX(Lookup!$B$4:$B$18,MATCH(C7184,Lookup!$A$4:$A$18,0))</f>
        <v>India</v>
      </c>
      <c r="S7184" s="20" t="n">
        <f aca="false">INDEX(Lookup!$D$4:$D$18,MATCH(C7184,Lookup!$A$4:$A$18,0))</f>
        <v>0.012</v>
      </c>
      <c r="T7184" s="21" t="n">
        <f aca="false">ROUND(P7184*S7184,2)</f>
        <v>13.2</v>
      </c>
      <c r="U7184" s="21" t="n">
        <f aca="false">IF(T7184&lt;=10,1,IF(T7184&lt;=20,2,IF(T7184&lt;=30,3,IF(T7184&lt;=40,4,IF(T7184&lt;=50,5,IF(T7184&lt;=100,6,IF(T7184&lt;=250,7,8)))))))</f>
        <v>2</v>
      </c>
      <c r="V7184" s="21" t="n">
        <f aca="false">IF(AND(OR(Dashboard!$T$3="All",R7184=Dashboard!$T$3),OR(Dashboard!$T$4="All",D7184=Dashboard!$T$4)),1,0)</f>
        <v>1</v>
      </c>
      <c r="W7184" s="21" t="n">
        <f aca="false">IF(V7184=1,T7184+ROW()/10000000,0)</f>
        <v>13.2007184</v>
      </c>
    </row>
    <row r="7185" customFormat="false" ht="15" hidden="false" customHeight="false" outlineLevel="0" collapsed="false">
      <c r="A7185" s="0" t="n">
        <v>18222560</v>
      </c>
      <c r="B7185" s="0" t="s">
        <v>5743</v>
      </c>
      <c r="C7185" s="0" t="n">
        <v>1</v>
      </c>
      <c r="D7185" s="0" t="s">
        <v>6924</v>
      </c>
      <c r="E7185" s="0" t="s">
        <v>15670</v>
      </c>
      <c r="F7185" s="0" t="s">
        <v>15654</v>
      </c>
      <c r="G7185" s="0" t="s">
        <v>15655</v>
      </c>
      <c r="H7185" s="0" t="s">
        <v>11140</v>
      </c>
      <c r="I7185" s="0" t="s">
        <v>2123</v>
      </c>
      <c r="J7185" s="0" t="s">
        <v>47</v>
      </c>
      <c r="K7185" s="0" t="s">
        <v>46</v>
      </c>
      <c r="L7185" s="0" t="s">
        <v>47</v>
      </c>
      <c r="M7185" s="0" t="s">
        <v>47</v>
      </c>
      <c r="N7185" s="0" t="n">
        <v>2</v>
      </c>
      <c r="O7185" s="0" t="n">
        <v>67</v>
      </c>
      <c r="P7185" s="0" t="n">
        <v>700</v>
      </c>
      <c r="Q7185" s="0" t="n">
        <v>3.5</v>
      </c>
      <c r="R7185" s="0" t="str">
        <f aca="false">INDEX(Lookup!$B$4:$B$18,MATCH(C7185,Lookup!$A$4:$A$18,0))</f>
        <v>India</v>
      </c>
      <c r="S7185" s="20" t="n">
        <f aca="false">INDEX(Lookup!$D$4:$D$18,MATCH(C7185,Lookup!$A$4:$A$18,0))</f>
        <v>0.012</v>
      </c>
      <c r="T7185" s="21" t="n">
        <f aca="false">ROUND(P7185*S7185,2)</f>
        <v>8.4</v>
      </c>
      <c r="U7185" s="21" t="n">
        <f aca="false">IF(T7185&lt;=10,1,IF(T7185&lt;=20,2,IF(T7185&lt;=30,3,IF(T7185&lt;=40,4,IF(T7185&lt;=50,5,IF(T7185&lt;=100,6,IF(T7185&lt;=250,7,8)))))))</f>
        <v>1</v>
      </c>
      <c r="V7185" s="21" t="n">
        <f aca="false">IF(AND(OR(Dashboard!$T$3="All",R7185=Dashboard!$T$3),OR(Dashboard!$T$4="All",D7185=Dashboard!$T$4)),1,0)</f>
        <v>1</v>
      </c>
      <c r="W7185" s="21" t="n">
        <f aca="false">IF(V7185=1,T7185+ROW()/10000000,0)</f>
        <v>8.4007185</v>
      </c>
    </row>
    <row r="7186" customFormat="false" ht="15" hidden="false" customHeight="false" outlineLevel="0" collapsed="false">
      <c r="A7186" s="0" t="n">
        <v>311483</v>
      </c>
      <c r="B7186" s="0" t="s">
        <v>15671</v>
      </c>
      <c r="C7186" s="0" t="n">
        <v>1</v>
      </c>
      <c r="D7186" s="0" t="s">
        <v>6924</v>
      </c>
      <c r="E7186" s="0" t="s">
        <v>15672</v>
      </c>
      <c r="F7186" s="0" t="s">
        <v>15654</v>
      </c>
      <c r="G7186" s="0" t="s">
        <v>15655</v>
      </c>
      <c r="H7186" s="0" t="s">
        <v>8464</v>
      </c>
      <c r="I7186" s="0" t="s">
        <v>2123</v>
      </c>
      <c r="J7186" s="0" t="s">
        <v>46</v>
      </c>
      <c r="K7186" s="0" t="s">
        <v>46</v>
      </c>
      <c r="L7186" s="0" t="s">
        <v>47</v>
      </c>
      <c r="M7186" s="0" t="s">
        <v>47</v>
      </c>
      <c r="N7186" s="0" t="n">
        <v>3</v>
      </c>
      <c r="O7186" s="0" t="n">
        <v>177</v>
      </c>
      <c r="P7186" s="0" t="n">
        <v>1200</v>
      </c>
      <c r="Q7186" s="0" t="n">
        <v>3.8</v>
      </c>
      <c r="R7186" s="0" t="str">
        <f aca="false">INDEX(Lookup!$B$4:$B$18,MATCH(C7186,Lookup!$A$4:$A$18,0))</f>
        <v>India</v>
      </c>
      <c r="S7186" s="20" t="n">
        <f aca="false">INDEX(Lookup!$D$4:$D$18,MATCH(C7186,Lookup!$A$4:$A$18,0))</f>
        <v>0.012</v>
      </c>
      <c r="T7186" s="21" t="n">
        <f aca="false">ROUND(P7186*S7186,2)</f>
        <v>14.4</v>
      </c>
      <c r="U7186" s="21" t="n">
        <f aca="false">IF(T7186&lt;=10,1,IF(T7186&lt;=20,2,IF(T7186&lt;=30,3,IF(T7186&lt;=40,4,IF(T7186&lt;=50,5,IF(T7186&lt;=100,6,IF(T7186&lt;=250,7,8)))))))</f>
        <v>2</v>
      </c>
      <c r="V7186" s="21" t="n">
        <f aca="false">IF(AND(OR(Dashboard!$T$3="All",R7186=Dashboard!$T$3),OR(Dashboard!$T$4="All",D7186=Dashboard!$T$4)),1,0)</f>
        <v>1</v>
      </c>
      <c r="W7186" s="21" t="n">
        <f aca="false">IF(V7186=1,T7186+ROW()/10000000,0)</f>
        <v>14.4007186</v>
      </c>
    </row>
    <row r="7187" customFormat="false" ht="15" hidden="false" customHeight="false" outlineLevel="0" collapsed="false">
      <c r="A7187" s="0" t="n">
        <v>305640</v>
      </c>
      <c r="B7187" s="0" t="s">
        <v>15673</v>
      </c>
      <c r="C7187" s="0" t="n">
        <v>1</v>
      </c>
      <c r="D7187" s="0" t="s">
        <v>6924</v>
      </c>
      <c r="E7187" s="0" t="s">
        <v>15674</v>
      </c>
      <c r="F7187" s="0" t="s">
        <v>15654</v>
      </c>
      <c r="G7187" s="0" t="s">
        <v>15655</v>
      </c>
      <c r="H7187" s="0" t="s">
        <v>15675</v>
      </c>
      <c r="I7187" s="0" t="s">
        <v>2123</v>
      </c>
      <c r="J7187" s="0" t="s">
        <v>47</v>
      </c>
      <c r="K7187" s="0" t="s">
        <v>47</v>
      </c>
      <c r="L7187" s="0" t="s">
        <v>47</v>
      </c>
      <c r="M7187" s="0" t="s">
        <v>47</v>
      </c>
      <c r="N7187" s="0" t="n">
        <v>1</v>
      </c>
      <c r="O7187" s="0" t="n">
        <v>43</v>
      </c>
      <c r="P7187" s="0" t="n">
        <v>400</v>
      </c>
      <c r="Q7187" s="0" t="n">
        <v>3.6</v>
      </c>
      <c r="R7187" s="0" t="str">
        <f aca="false">INDEX(Lookup!$B$4:$B$18,MATCH(C7187,Lookup!$A$4:$A$18,0))</f>
        <v>India</v>
      </c>
      <c r="S7187" s="20" t="n">
        <f aca="false">INDEX(Lookup!$D$4:$D$18,MATCH(C7187,Lookup!$A$4:$A$18,0))</f>
        <v>0.012</v>
      </c>
      <c r="T7187" s="21" t="n">
        <f aca="false">ROUND(P7187*S7187,2)</f>
        <v>4.8</v>
      </c>
      <c r="U7187" s="21" t="n">
        <f aca="false">IF(T7187&lt;=10,1,IF(T7187&lt;=20,2,IF(T7187&lt;=30,3,IF(T7187&lt;=40,4,IF(T7187&lt;=50,5,IF(T7187&lt;=100,6,IF(T7187&lt;=250,7,8)))))))</f>
        <v>1</v>
      </c>
      <c r="V7187" s="21" t="n">
        <f aca="false">IF(AND(OR(Dashboard!$T$3="All",R7187=Dashboard!$T$3),OR(Dashboard!$T$4="All",D7187=Dashboard!$T$4)),1,0)</f>
        <v>1</v>
      </c>
      <c r="W7187" s="21" t="n">
        <f aca="false">IF(V7187=1,T7187+ROW()/10000000,0)</f>
        <v>4.8007187</v>
      </c>
    </row>
    <row r="7188" customFormat="false" ht="15" hidden="false" customHeight="false" outlineLevel="0" collapsed="false">
      <c r="A7188" s="0" t="n">
        <v>18282007</v>
      </c>
      <c r="B7188" s="0" t="s">
        <v>15676</v>
      </c>
      <c r="C7188" s="0" t="n">
        <v>1</v>
      </c>
      <c r="D7188" s="0" t="s">
        <v>6924</v>
      </c>
      <c r="E7188" s="0" t="s">
        <v>15677</v>
      </c>
      <c r="F7188" s="0" t="s">
        <v>15654</v>
      </c>
      <c r="G7188" s="0" t="s">
        <v>15655</v>
      </c>
      <c r="H7188" s="0" t="s">
        <v>6845</v>
      </c>
      <c r="I7188" s="0" t="s">
        <v>2123</v>
      </c>
      <c r="J7188" s="0" t="s">
        <v>46</v>
      </c>
      <c r="K7188" s="0" t="s">
        <v>46</v>
      </c>
      <c r="L7188" s="0" t="s">
        <v>47</v>
      </c>
      <c r="M7188" s="0" t="s">
        <v>47</v>
      </c>
      <c r="N7188" s="0" t="n">
        <v>3</v>
      </c>
      <c r="O7188" s="0" t="n">
        <v>84</v>
      </c>
      <c r="P7188" s="0" t="n">
        <v>1000</v>
      </c>
      <c r="Q7188" s="0" t="n">
        <v>3.5</v>
      </c>
      <c r="R7188" s="0" t="str">
        <f aca="false">INDEX(Lookup!$B$4:$B$18,MATCH(C7188,Lookup!$A$4:$A$18,0))</f>
        <v>India</v>
      </c>
      <c r="S7188" s="20" t="n">
        <f aca="false">INDEX(Lookup!$D$4:$D$18,MATCH(C7188,Lookup!$A$4:$A$18,0))</f>
        <v>0.012</v>
      </c>
      <c r="T7188" s="21" t="n">
        <f aca="false">ROUND(P7188*S7188,2)</f>
        <v>12</v>
      </c>
      <c r="U7188" s="21" t="n">
        <f aca="false">IF(T7188&lt;=10,1,IF(T7188&lt;=20,2,IF(T7188&lt;=30,3,IF(T7188&lt;=40,4,IF(T7188&lt;=50,5,IF(T7188&lt;=100,6,IF(T7188&lt;=250,7,8)))))))</f>
        <v>2</v>
      </c>
      <c r="V7188" s="21" t="n">
        <f aca="false">IF(AND(OR(Dashboard!$T$3="All",R7188=Dashboard!$T$3),OR(Dashboard!$T$4="All",D7188=Dashboard!$T$4)),1,0)</f>
        <v>1</v>
      </c>
      <c r="W7188" s="21" t="n">
        <f aca="false">IF(V7188=1,T7188+ROW()/10000000,0)</f>
        <v>12.0007188</v>
      </c>
    </row>
    <row r="7189" customFormat="false" ht="15" hidden="false" customHeight="false" outlineLevel="0" collapsed="false">
      <c r="A7189" s="0" t="n">
        <v>301793</v>
      </c>
      <c r="B7189" s="0" t="s">
        <v>15678</v>
      </c>
      <c r="C7189" s="0" t="n">
        <v>1</v>
      </c>
      <c r="D7189" s="0" t="s">
        <v>6924</v>
      </c>
      <c r="E7189" s="0" t="s">
        <v>15679</v>
      </c>
      <c r="F7189" s="0" t="s">
        <v>15654</v>
      </c>
      <c r="G7189" s="0" t="s">
        <v>15655</v>
      </c>
      <c r="H7189" s="0" t="s">
        <v>153</v>
      </c>
      <c r="I7189" s="0" t="s">
        <v>2123</v>
      </c>
      <c r="J7189" s="0" t="s">
        <v>47</v>
      </c>
      <c r="K7189" s="0" t="s">
        <v>46</v>
      </c>
      <c r="L7189" s="0" t="s">
        <v>47</v>
      </c>
      <c r="M7189" s="0" t="s">
        <v>47</v>
      </c>
      <c r="N7189" s="0" t="n">
        <v>2</v>
      </c>
      <c r="O7189" s="0" t="n">
        <v>119</v>
      </c>
      <c r="P7189" s="0" t="n">
        <v>800</v>
      </c>
      <c r="Q7189" s="0" t="n">
        <v>3.6</v>
      </c>
      <c r="R7189" s="0" t="str">
        <f aca="false">INDEX(Lookup!$B$4:$B$18,MATCH(C7189,Lookup!$A$4:$A$18,0))</f>
        <v>India</v>
      </c>
      <c r="S7189" s="20" t="n">
        <f aca="false">INDEX(Lookup!$D$4:$D$18,MATCH(C7189,Lookup!$A$4:$A$18,0))</f>
        <v>0.012</v>
      </c>
      <c r="T7189" s="21" t="n">
        <f aca="false">ROUND(P7189*S7189,2)</f>
        <v>9.6</v>
      </c>
      <c r="U7189" s="21" t="n">
        <f aca="false">IF(T7189&lt;=10,1,IF(T7189&lt;=20,2,IF(T7189&lt;=30,3,IF(T7189&lt;=40,4,IF(T7189&lt;=50,5,IF(T7189&lt;=100,6,IF(T7189&lt;=250,7,8)))))))</f>
        <v>1</v>
      </c>
      <c r="V7189" s="21" t="n">
        <f aca="false">IF(AND(OR(Dashboard!$T$3="All",R7189=Dashboard!$T$3),OR(Dashboard!$T$4="All",D7189=Dashboard!$T$4)),1,0)</f>
        <v>1</v>
      </c>
      <c r="W7189" s="21" t="n">
        <f aca="false">IF(V7189=1,T7189+ROW()/10000000,0)</f>
        <v>9.6007189</v>
      </c>
    </row>
    <row r="7190" customFormat="false" ht="15" hidden="false" customHeight="false" outlineLevel="0" collapsed="false">
      <c r="A7190" s="0" t="n">
        <v>18350234</v>
      </c>
      <c r="B7190" s="0" t="s">
        <v>9252</v>
      </c>
      <c r="C7190" s="0" t="n">
        <v>1</v>
      </c>
      <c r="D7190" s="0" t="s">
        <v>6924</v>
      </c>
      <c r="E7190" s="0" t="s">
        <v>15656</v>
      </c>
      <c r="F7190" s="0" t="s">
        <v>15654</v>
      </c>
      <c r="G7190" s="0" t="s">
        <v>15655</v>
      </c>
      <c r="H7190" s="0" t="s">
        <v>3182</v>
      </c>
      <c r="I7190" s="0" t="s">
        <v>2123</v>
      </c>
      <c r="J7190" s="0" t="s">
        <v>47</v>
      </c>
      <c r="K7190" s="0" t="s">
        <v>47</v>
      </c>
      <c r="L7190" s="0" t="s">
        <v>47</v>
      </c>
      <c r="M7190" s="0" t="s">
        <v>47</v>
      </c>
      <c r="N7190" s="0" t="n">
        <v>1</v>
      </c>
      <c r="O7190" s="0" t="n">
        <v>23</v>
      </c>
      <c r="P7190" s="0" t="n">
        <v>200</v>
      </c>
      <c r="Q7190" s="0" t="n">
        <v>3.5</v>
      </c>
      <c r="R7190" s="0" t="str">
        <f aca="false">INDEX(Lookup!$B$4:$B$18,MATCH(C7190,Lookup!$A$4:$A$18,0))</f>
        <v>India</v>
      </c>
      <c r="S7190" s="20" t="n">
        <f aca="false">INDEX(Lookup!$D$4:$D$18,MATCH(C7190,Lookup!$A$4:$A$18,0))</f>
        <v>0.012</v>
      </c>
      <c r="T7190" s="21" t="n">
        <f aca="false">ROUND(P7190*S7190,2)</f>
        <v>2.4</v>
      </c>
      <c r="U7190" s="21" t="n">
        <f aca="false">IF(T7190&lt;=10,1,IF(T7190&lt;=20,2,IF(T7190&lt;=30,3,IF(T7190&lt;=40,4,IF(T7190&lt;=50,5,IF(T7190&lt;=100,6,IF(T7190&lt;=250,7,8)))))))</f>
        <v>1</v>
      </c>
      <c r="V7190" s="21" t="n">
        <f aca="false">IF(AND(OR(Dashboard!$T$3="All",R7190=Dashboard!$T$3),OR(Dashboard!$T$4="All",D7190=Dashboard!$T$4)),1,0)</f>
        <v>1</v>
      </c>
      <c r="W7190" s="21" t="n">
        <f aca="false">IF(V7190=1,T7190+ROW()/10000000,0)</f>
        <v>2.400719</v>
      </c>
    </row>
    <row r="7191" customFormat="false" ht="15" hidden="false" customHeight="false" outlineLevel="0" collapsed="false">
      <c r="A7191" s="0" t="n">
        <v>300969</v>
      </c>
      <c r="B7191" s="0" t="s">
        <v>15680</v>
      </c>
      <c r="C7191" s="0" t="n">
        <v>1</v>
      </c>
      <c r="D7191" s="0" t="s">
        <v>6924</v>
      </c>
      <c r="E7191" s="0" t="s">
        <v>15655</v>
      </c>
      <c r="F7191" s="0" t="s">
        <v>15654</v>
      </c>
      <c r="G7191" s="0" t="s">
        <v>15655</v>
      </c>
      <c r="H7191" s="0" t="s">
        <v>5918</v>
      </c>
      <c r="I7191" s="0" t="s">
        <v>2123</v>
      </c>
      <c r="J7191" s="0" t="s">
        <v>47</v>
      </c>
      <c r="K7191" s="0" t="s">
        <v>47</v>
      </c>
      <c r="L7191" s="0" t="s">
        <v>47</v>
      </c>
      <c r="M7191" s="0" t="s">
        <v>47</v>
      </c>
      <c r="N7191" s="0" t="n">
        <v>2</v>
      </c>
      <c r="O7191" s="0" t="n">
        <v>40</v>
      </c>
      <c r="P7191" s="0" t="n">
        <v>600</v>
      </c>
      <c r="Q7191" s="0" t="n">
        <v>3.7</v>
      </c>
      <c r="R7191" s="0" t="str">
        <f aca="false">INDEX(Lookup!$B$4:$B$18,MATCH(C7191,Lookup!$A$4:$A$18,0))</f>
        <v>India</v>
      </c>
      <c r="S7191" s="20" t="n">
        <f aca="false">INDEX(Lookup!$D$4:$D$18,MATCH(C7191,Lookup!$A$4:$A$18,0))</f>
        <v>0.012</v>
      </c>
      <c r="T7191" s="21" t="n">
        <f aca="false">ROUND(P7191*S7191,2)</f>
        <v>7.2</v>
      </c>
      <c r="U7191" s="21" t="n">
        <f aca="false">IF(T7191&lt;=10,1,IF(T7191&lt;=20,2,IF(T7191&lt;=30,3,IF(T7191&lt;=40,4,IF(T7191&lt;=50,5,IF(T7191&lt;=100,6,IF(T7191&lt;=250,7,8)))))))</f>
        <v>1</v>
      </c>
      <c r="V7191" s="21" t="n">
        <f aca="false">IF(AND(OR(Dashboard!$T$3="All",R7191=Dashboard!$T$3),OR(Dashboard!$T$4="All",D7191=Dashboard!$T$4)),1,0)</f>
        <v>1</v>
      </c>
      <c r="W7191" s="21" t="n">
        <f aca="false">IF(V7191=1,T7191+ROW()/10000000,0)</f>
        <v>7.2007191</v>
      </c>
    </row>
    <row r="7192" customFormat="false" ht="15" hidden="false" customHeight="false" outlineLevel="0" collapsed="false">
      <c r="A7192" s="0" t="n">
        <v>18161610</v>
      </c>
      <c r="B7192" s="0" t="s">
        <v>15681</v>
      </c>
      <c r="C7192" s="0" t="n">
        <v>1</v>
      </c>
      <c r="D7192" s="0" t="s">
        <v>6924</v>
      </c>
      <c r="E7192" s="0" t="s">
        <v>15682</v>
      </c>
      <c r="F7192" s="0" t="s">
        <v>15654</v>
      </c>
      <c r="G7192" s="0" t="s">
        <v>15655</v>
      </c>
      <c r="H7192" s="0" t="s">
        <v>153</v>
      </c>
      <c r="I7192" s="0" t="s">
        <v>2123</v>
      </c>
      <c r="J7192" s="0" t="s">
        <v>47</v>
      </c>
      <c r="K7192" s="0" t="s">
        <v>46</v>
      </c>
      <c r="L7192" s="0" t="s">
        <v>47</v>
      </c>
      <c r="M7192" s="0" t="s">
        <v>47</v>
      </c>
      <c r="N7192" s="0" t="n">
        <v>2</v>
      </c>
      <c r="O7192" s="0" t="n">
        <v>59</v>
      </c>
      <c r="P7192" s="0" t="n">
        <v>700</v>
      </c>
      <c r="Q7192" s="0" t="n">
        <v>3.8</v>
      </c>
      <c r="R7192" s="0" t="str">
        <f aca="false">INDEX(Lookup!$B$4:$B$18,MATCH(C7192,Lookup!$A$4:$A$18,0))</f>
        <v>India</v>
      </c>
      <c r="S7192" s="20" t="n">
        <f aca="false">INDEX(Lookup!$D$4:$D$18,MATCH(C7192,Lookup!$A$4:$A$18,0))</f>
        <v>0.012</v>
      </c>
      <c r="T7192" s="21" t="n">
        <f aca="false">ROUND(P7192*S7192,2)</f>
        <v>8.4</v>
      </c>
      <c r="U7192" s="21" t="n">
        <f aca="false">IF(T7192&lt;=10,1,IF(T7192&lt;=20,2,IF(T7192&lt;=30,3,IF(T7192&lt;=40,4,IF(T7192&lt;=50,5,IF(T7192&lt;=100,6,IF(T7192&lt;=250,7,8)))))))</f>
        <v>1</v>
      </c>
      <c r="V7192" s="21" t="n">
        <f aca="false">IF(AND(OR(Dashboard!$T$3="All",R7192=Dashboard!$T$3),OR(Dashboard!$T$4="All",D7192=Dashboard!$T$4)),1,0)</f>
        <v>1</v>
      </c>
      <c r="W7192" s="21" t="n">
        <f aca="false">IF(V7192=1,T7192+ROW()/10000000,0)</f>
        <v>8.4007192</v>
      </c>
    </row>
    <row r="7193" customFormat="false" ht="15" hidden="false" customHeight="false" outlineLevel="0" collapsed="false">
      <c r="A7193" s="0" t="n">
        <v>310502</v>
      </c>
      <c r="B7193" s="0" t="s">
        <v>12624</v>
      </c>
      <c r="C7193" s="0" t="n">
        <v>1</v>
      </c>
      <c r="D7193" s="0" t="s">
        <v>6924</v>
      </c>
      <c r="E7193" s="0" t="s">
        <v>15683</v>
      </c>
      <c r="F7193" s="0" t="s">
        <v>15654</v>
      </c>
      <c r="G7193" s="0" t="s">
        <v>15655</v>
      </c>
      <c r="H7193" s="0" t="s">
        <v>2185</v>
      </c>
      <c r="I7193" s="0" t="s">
        <v>2123</v>
      </c>
      <c r="J7193" s="0" t="s">
        <v>47</v>
      </c>
      <c r="K7193" s="0" t="s">
        <v>46</v>
      </c>
      <c r="L7193" s="0" t="s">
        <v>47</v>
      </c>
      <c r="M7193" s="0" t="s">
        <v>47</v>
      </c>
      <c r="N7193" s="0" t="n">
        <v>2</v>
      </c>
      <c r="O7193" s="0" t="n">
        <v>82</v>
      </c>
      <c r="P7193" s="0" t="n">
        <v>700</v>
      </c>
      <c r="Q7193" s="0" t="n">
        <v>2.3</v>
      </c>
      <c r="R7193" s="0" t="str">
        <f aca="false">INDEX(Lookup!$B$4:$B$18,MATCH(C7193,Lookup!$A$4:$A$18,0))</f>
        <v>India</v>
      </c>
      <c r="S7193" s="20" t="n">
        <f aca="false">INDEX(Lookup!$D$4:$D$18,MATCH(C7193,Lookup!$A$4:$A$18,0))</f>
        <v>0.012</v>
      </c>
      <c r="T7193" s="21" t="n">
        <f aca="false">ROUND(P7193*S7193,2)</f>
        <v>8.4</v>
      </c>
      <c r="U7193" s="21" t="n">
        <f aca="false">IF(T7193&lt;=10,1,IF(T7193&lt;=20,2,IF(T7193&lt;=30,3,IF(T7193&lt;=40,4,IF(T7193&lt;=50,5,IF(T7193&lt;=100,6,IF(T7193&lt;=250,7,8)))))))</f>
        <v>1</v>
      </c>
      <c r="V7193" s="21" t="n">
        <f aca="false">IF(AND(OR(Dashboard!$T$3="All",R7193=Dashboard!$T$3),OR(Dashboard!$T$4="All",D7193=Dashboard!$T$4)),1,0)</f>
        <v>1</v>
      </c>
      <c r="W7193" s="21" t="n">
        <f aca="false">IF(V7193=1,T7193+ROW()/10000000,0)</f>
        <v>8.4007193</v>
      </c>
    </row>
    <row r="7194" customFormat="false" ht="15" hidden="false" customHeight="false" outlineLevel="0" collapsed="false">
      <c r="A7194" s="0" t="n">
        <v>18244555</v>
      </c>
      <c r="B7194" s="0" t="s">
        <v>15684</v>
      </c>
      <c r="C7194" s="0" t="n">
        <v>1</v>
      </c>
      <c r="D7194" s="0" t="s">
        <v>6924</v>
      </c>
      <c r="E7194" s="0" t="s">
        <v>15655</v>
      </c>
      <c r="F7194" s="0" t="s">
        <v>15654</v>
      </c>
      <c r="G7194" s="0" t="s">
        <v>15655</v>
      </c>
      <c r="H7194" s="0" t="s">
        <v>15685</v>
      </c>
      <c r="I7194" s="0" t="s">
        <v>2123</v>
      </c>
      <c r="J7194" s="0" t="s">
        <v>47</v>
      </c>
      <c r="K7194" s="0" t="s">
        <v>46</v>
      </c>
      <c r="L7194" s="0" t="s">
        <v>47</v>
      </c>
      <c r="M7194" s="0" t="s">
        <v>47</v>
      </c>
      <c r="N7194" s="0" t="n">
        <v>3</v>
      </c>
      <c r="O7194" s="0" t="n">
        <v>264</v>
      </c>
      <c r="P7194" s="0" t="n">
        <v>1000</v>
      </c>
      <c r="Q7194" s="0" t="n">
        <v>4.2</v>
      </c>
      <c r="R7194" s="0" t="str">
        <f aca="false">INDEX(Lookup!$B$4:$B$18,MATCH(C7194,Lookup!$A$4:$A$18,0))</f>
        <v>India</v>
      </c>
      <c r="S7194" s="20" t="n">
        <f aca="false">INDEX(Lookup!$D$4:$D$18,MATCH(C7194,Lookup!$A$4:$A$18,0))</f>
        <v>0.012</v>
      </c>
      <c r="T7194" s="21" t="n">
        <f aca="false">ROUND(P7194*S7194,2)</f>
        <v>12</v>
      </c>
      <c r="U7194" s="21" t="n">
        <f aca="false">IF(T7194&lt;=10,1,IF(T7194&lt;=20,2,IF(T7194&lt;=30,3,IF(T7194&lt;=40,4,IF(T7194&lt;=50,5,IF(T7194&lt;=100,6,IF(T7194&lt;=250,7,8)))))))</f>
        <v>2</v>
      </c>
      <c r="V7194" s="21" t="n">
        <f aca="false">IF(AND(OR(Dashboard!$T$3="All",R7194=Dashboard!$T$3),OR(Dashboard!$T$4="All",D7194=Dashboard!$T$4)),1,0)</f>
        <v>1</v>
      </c>
      <c r="W7194" s="21" t="n">
        <f aca="false">IF(V7194=1,T7194+ROW()/10000000,0)</f>
        <v>12.0007194</v>
      </c>
    </row>
    <row r="7195" customFormat="false" ht="15" hidden="false" customHeight="false" outlineLevel="0" collapsed="false">
      <c r="A7195" s="0" t="n">
        <v>18466435</v>
      </c>
      <c r="B7195" s="0" t="s">
        <v>4021</v>
      </c>
      <c r="C7195" s="0" t="n">
        <v>1</v>
      </c>
      <c r="D7195" s="0" t="s">
        <v>6924</v>
      </c>
      <c r="E7195" s="0" t="s">
        <v>15655</v>
      </c>
      <c r="F7195" s="0" t="s">
        <v>15654</v>
      </c>
      <c r="G7195" s="0" t="s">
        <v>15655</v>
      </c>
      <c r="H7195" s="0" t="s">
        <v>4023</v>
      </c>
      <c r="I7195" s="0" t="s">
        <v>2123</v>
      </c>
      <c r="J7195" s="0" t="s">
        <v>47</v>
      </c>
      <c r="K7195" s="0" t="s">
        <v>46</v>
      </c>
      <c r="L7195" s="0" t="s">
        <v>47</v>
      </c>
      <c r="M7195" s="0" t="s">
        <v>47</v>
      </c>
      <c r="N7195" s="0" t="n">
        <v>2</v>
      </c>
      <c r="O7195" s="0" t="n">
        <v>24</v>
      </c>
      <c r="P7195" s="0" t="n">
        <v>700</v>
      </c>
      <c r="Q7195" s="0" t="n">
        <v>4</v>
      </c>
      <c r="R7195" s="0" t="str">
        <f aca="false">INDEX(Lookup!$B$4:$B$18,MATCH(C7195,Lookup!$A$4:$A$18,0))</f>
        <v>India</v>
      </c>
      <c r="S7195" s="20" t="n">
        <f aca="false">INDEX(Lookup!$D$4:$D$18,MATCH(C7195,Lookup!$A$4:$A$18,0))</f>
        <v>0.012</v>
      </c>
      <c r="T7195" s="21" t="n">
        <f aca="false">ROUND(P7195*S7195,2)</f>
        <v>8.4</v>
      </c>
      <c r="U7195" s="21" t="n">
        <f aca="false">IF(T7195&lt;=10,1,IF(T7195&lt;=20,2,IF(T7195&lt;=30,3,IF(T7195&lt;=40,4,IF(T7195&lt;=50,5,IF(T7195&lt;=100,6,IF(T7195&lt;=250,7,8)))))))</f>
        <v>1</v>
      </c>
      <c r="V7195" s="21" t="n">
        <f aca="false">IF(AND(OR(Dashboard!$T$3="All",R7195=Dashboard!$T$3),OR(Dashboard!$T$4="All",D7195=Dashboard!$T$4)),1,0)</f>
        <v>1</v>
      </c>
      <c r="W7195" s="21" t="n">
        <f aca="false">IF(V7195=1,T7195+ROW()/10000000,0)</f>
        <v>8.4007195</v>
      </c>
    </row>
    <row r="7196" customFormat="false" ht="15" hidden="false" customHeight="false" outlineLevel="0" collapsed="false">
      <c r="A7196" s="0" t="n">
        <v>18163906</v>
      </c>
      <c r="B7196" s="0" t="s">
        <v>15686</v>
      </c>
      <c r="C7196" s="0" t="n">
        <v>1</v>
      </c>
      <c r="D7196" s="0" t="s">
        <v>6924</v>
      </c>
      <c r="E7196" s="0" t="s">
        <v>15687</v>
      </c>
      <c r="F7196" s="0" t="s">
        <v>15654</v>
      </c>
      <c r="G7196" s="0" t="s">
        <v>15655</v>
      </c>
      <c r="H7196" s="0" t="s">
        <v>6373</v>
      </c>
      <c r="I7196" s="0" t="s">
        <v>2123</v>
      </c>
      <c r="J7196" s="0" t="s">
        <v>47</v>
      </c>
      <c r="K7196" s="0" t="s">
        <v>46</v>
      </c>
      <c r="L7196" s="0" t="s">
        <v>47</v>
      </c>
      <c r="M7196" s="0" t="s">
        <v>47</v>
      </c>
      <c r="N7196" s="0" t="n">
        <v>2</v>
      </c>
      <c r="O7196" s="0" t="n">
        <v>88</v>
      </c>
      <c r="P7196" s="0" t="n">
        <v>700</v>
      </c>
      <c r="Q7196" s="0" t="n">
        <v>4</v>
      </c>
      <c r="R7196" s="0" t="str">
        <f aca="false">INDEX(Lookup!$B$4:$B$18,MATCH(C7196,Lookup!$A$4:$A$18,0))</f>
        <v>India</v>
      </c>
      <c r="S7196" s="20" t="n">
        <f aca="false">INDEX(Lookup!$D$4:$D$18,MATCH(C7196,Lookup!$A$4:$A$18,0))</f>
        <v>0.012</v>
      </c>
      <c r="T7196" s="21" t="n">
        <f aca="false">ROUND(P7196*S7196,2)</f>
        <v>8.4</v>
      </c>
      <c r="U7196" s="21" t="n">
        <f aca="false">IF(T7196&lt;=10,1,IF(T7196&lt;=20,2,IF(T7196&lt;=30,3,IF(T7196&lt;=40,4,IF(T7196&lt;=50,5,IF(T7196&lt;=100,6,IF(T7196&lt;=250,7,8)))))))</f>
        <v>1</v>
      </c>
      <c r="V7196" s="21" t="n">
        <f aca="false">IF(AND(OR(Dashboard!$T$3="All",R7196=Dashboard!$T$3),OR(Dashboard!$T$4="All",D7196=Dashboard!$T$4)),1,0)</f>
        <v>1</v>
      </c>
      <c r="W7196" s="21" t="n">
        <f aca="false">IF(V7196=1,T7196+ROW()/10000000,0)</f>
        <v>8.4007196</v>
      </c>
    </row>
    <row r="7197" customFormat="false" ht="15" hidden="false" customHeight="false" outlineLevel="0" collapsed="false">
      <c r="A7197" s="0" t="n">
        <v>18421026</v>
      </c>
      <c r="B7197" s="0" t="s">
        <v>15688</v>
      </c>
      <c r="C7197" s="0" t="n">
        <v>1</v>
      </c>
      <c r="D7197" s="0" t="s">
        <v>6924</v>
      </c>
      <c r="E7197" s="0" t="s">
        <v>15689</v>
      </c>
      <c r="F7197" s="0" t="s">
        <v>15654</v>
      </c>
      <c r="G7197" s="0" t="s">
        <v>15655</v>
      </c>
      <c r="H7197" s="0" t="s">
        <v>153</v>
      </c>
      <c r="I7197" s="0" t="s">
        <v>2123</v>
      </c>
      <c r="J7197" s="0" t="s">
        <v>47</v>
      </c>
      <c r="K7197" s="0" t="s">
        <v>46</v>
      </c>
      <c r="L7197" s="0" t="s">
        <v>47</v>
      </c>
      <c r="M7197" s="0" t="s">
        <v>47</v>
      </c>
      <c r="N7197" s="0" t="n">
        <v>2</v>
      </c>
      <c r="O7197" s="0" t="n">
        <v>55</v>
      </c>
      <c r="P7197" s="0" t="n">
        <v>900</v>
      </c>
      <c r="Q7197" s="0" t="n">
        <v>4</v>
      </c>
      <c r="R7197" s="0" t="str">
        <f aca="false">INDEX(Lookup!$B$4:$B$18,MATCH(C7197,Lookup!$A$4:$A$18,0))</f>
        <v>India</v>
      </c>
      <c r="S7197" s="20" t="n">
        <f aca="false">INDEX(Lookup!$D$4:$D$18,MATCH(C7197,Lookup!$A$4:$A$18,0))</f>
        <v>0.012</v>
      </c>
      <c r="T7197" s="21" t="n">
        <f aca="false">ROUND(P7197*S7197,2)</f>
        <v>10.8</v>
      </c>
      <c r="U7197" s="21" t="n">
        <f aca="false">IF(T7197&lt;=10,1,IF(T7197&lt;=20,2,IF(T7197&lt;=30,3,IF(T7197&lt;=40,4,IF(T7197&lt;=50,5,IF(T7197&lt;=100,6,IF(T7197&lt;=250,7,8)))))))</f>
        <v>2</v>
      </c>
      <c r="V7197" s="21" t="n">
        <f aca="false">IF(AND(OR(Dashboard!$T$3="All",R7197=Dashboard!$T$3),OR(Dashboard!$T$4="All",D7197=Dashboard!$T$4)),1,0)</f>
        <v>1</v>
      </c>
      <c r="W7197" s="21" t="n">
        <f aca="false">IF(V7197=1,T7197+ROW()/10000000,0)</f>
        <v>10.8007197</v>
      </c>
    </row>
    <row r="7198" customFormat="false" ht="15" hidden="false" customHeight="false" outlineLevel="0" collapsed="false">
      <c r="A7198" s="0" t="n">
        <v>18291469</v>
      </c>
      <c r="B7198" s="0" t="s">
        <v>15690</v>
      </c>
      <c r="C7198" s="0" t="n">
        <v>1</v>
      </c>
      <c r="D7198" s="0" t="s">
        <v>6924</v>
      </c>
      <c r="E7198" s="0" t="s">
        <v>15691</v>
      </c>
      <c r="F7198" s="0" t="s">
        <v>15654</v>
      </c>
      <c r="G7198" s="0" t="s">
        <v>15655</v>
      </c>
      <c r="H7198" s="0" t="s">
        <v>6373</v>
      </c>
      <c r="I7198" s="0" t="s">
        <v>2123</v>
      </c>
      <c r="J7198" s="0" t="s">
        <v>47</v>
      </c>
      <c r="K7198" s="0" t="s">
        <v>46</v>
      </c>
      <c r="L7198" s="0" t="s">
        <v>47</v>
      </c>
      <c r="M7198" s="0" t="s">
        <v>47</v>
      </c>
      <c r="N7198" s="0" t="n">
        <v>3</v>
      </c>
      <c r="O7198" s="0" t="n">
        <v>165</v>
      </c>
      <c r="P7198" s="0" t="n">
        <v>1000</v>
      </c>
      <c r="Q7198" s="0" t="n">
        <v>4.4</v>
      </c>
      <c r="R7198" s="0" t="str">
        <f aca="false">INDEX(Lookup!$B$4:$B$18,MATCH(C7198,Lookup!$A$4:$A$18,0))</f>
        <v>India</v>
      </c>
      <c r="S7198" s="20" t="n">
        <f aca="false">INDEX(Lookup!$D$4:$D$18,MATCH(C7198,Lookup!$A$4:$A$18,0))</f>
        <v>0.012</v>
      </c>
      <c r="T7198" s="21" t="n">
        <f aca="false">ROUND(P7198*S7198,2)</f>
        <v>12</v>
      </c>
      <c r="U7198" s="21" t="n">
        <f aca="false">IF(T7198&lt;=10,1,IF(T7198&lt;=20,2,IF(T7198&lt;=30,3,IF(T7198&lt;=40,4,IF(T7198&lt;=50,5,IF(T7198&lt;=100,6,IF(T7198&lt;=250,7,8)))))))</f>
        <v>2</v>
      </c>
      <c r="V7198" s="21" t="n">
        <f aca="false">IF(AND(OR(Dashboard!$T$3="All",R7198=Dashboard!$T$3),OR(Dashboard!$T$4="All",D7198=Dashboard!$T$4)),1,0)</f>
        <v>1</v>
      </c>
      <c r="W7198" s="21" t="n">
        <f aca="false">IF(V7198=1,T7198+ROW()/10000000,0)</f>
        <v>12.0007198</v>
      </c>
    </row>
    <row r="7199" customFormat="false" ht="15" hidden="false" customHeight="false" outlineLevel="0" collapsed="false">
      <c r="A7199" s="0" t="n">
        <v>18322609</v>
      </c>
      <c r="B7199" s="0" t="s">
        <v>15692</v>
      </c>
      <c r="C7199" s="0" t="n">
        <v>1</v>
      </c>
      <c r="D7199" s="0" t="s">
        <v>6924</v>
      </c>
      <c r="E7199" s="0" t="s">
        <v>15693</v>
      </c>
      <c r="F7199" s="0" t="s">
        <v>15654</v>
      </c>
      <c r="G7199" s="0" t="s">
        <v>15655</v>
      </c>
      <c r="H7199" s="0" t="s">
        <v>15694</v>
      </c>
      <c r="I7199" s="0" t="s">
        <v>2123</v>
      </c>
      <c r="J7199" s="0" t="s">
        <v>46</v>
      </c>
      <c r="K7199" s="0" t="s">
        <v>46</v>
      </c>
      <c r="L7199" s="0" t="s">
        <v>47</v>
      </c>
      <c r="M7199" s="0" t="s">
        <v>47</v>
      </c>
      <c r="N7199" s="0" t="n">
        <v>3</v>
      </c>
      <c r="O7199" s="0" t="n">
        <v>134</v>
      </c>
      <c r="P7199" s="0" t="n">
        <v>1000</v>
      </c>
      <c r="Q7199" s="0" t="n">
        <v>4</v>
      </c>
      <c r="R7199" s="0" t="str">
        <f aca="false">INDEX(Lookup!$B$4:$B$18,MATCH(C7199,Lookup!$A$4:$A$18,0))</f>
        <v>India</v>
      </c>
      <c r="S7199" s="20" t="n">
        <f aca="false">INDEX(Lookup!$D$4:$D$18,MATCH(C7199,Lookup!$A$4:$A$18,0))</f>
        <v>0.012</v>
      </c>
      <c r="T7199" s="21" t="n">
        <f aca="false">ROUND(P7199*S7199,2)</f>
        <v>12</v>
      </c>
      <c r="U7199" s="21" t="n">
        <f aca="false">IF(T7199&lt;=10,1,IF(T7199&lt;=20,2,IF(T7199&lt;=30,3,IF(T7199&lt;=40,4,IF(T7199&lt;=50,5,IF(T7199&lt;=100,6,IF(T7199&lt;=250,7,8)))))))</f>
        <v>2</v>
      </c>
      <c r="V7199" s="21" t="n">
        <f aca="false">IF(AND(OR(Dashboard!$T$3="All",R7199=Dashboard!$T$3),OR(Dashboard!$T$4="All",D7199=Dashboard!$T$4)),1,0)</f>
        <v>1</v>
      </c>
      <c r="W7199" s="21" t="n">
        <f aca="false">IF(V7199=1,T7199+ROW()/10000000,0)</f>
        <v>12.0007199</v>
      </c>
    </row>
    <row r="7200" customFormat="false" ht="15" hidden="false" customHeight="false" outlineLevel="0" collapsed="false">
      <c r="A7200" s="0" t="n">
        <v>307391</v>
      </c>
      <c r="B7200" s="0" t="s">
        <v>15695</v>
      </c>
      <c r="C7200" s="0" t="n">
        <v>1</v>
      </c>
      <c r="D7200" s="0" t="s">
        <v>6924</v>
      </c>
      <c r="E7200" s="0" t="s">
        <v>15696</v>
      </c>
      <c r="F7200" s="0" t="s">
        <v>15654</v>
      </c>
      <c r="G7200" s="0" t="s">
        <v>15655</v>
      </c>
      <c r="H7200" s="0" t="s">
        <v>2868</v>
      </c>
      <c r="I7200" s="0" t="s">
        <v>2123</v>
      </c>
      <c r="J7200" s="0" t="s">
        <v>47</v>
      </c>
      <c r="K7200" s="0" t="s">
        <v>46</v>
      </c>
      <c r="L7200" s="0" t="s">
        <v>47</v>
      </c>
      <c r="M7200" s="0" t="s">
        <v>47</v>
      </c>
      <c r="N7200" s="0" t="n">
        <v>2</v>
      </c>
      <c r="O7200" s="0" t="n">
        <v>292</v>
      </c>
      <c r="P7200" s="0" t="n">
        <v>500</v>
      </c>
      <c r="Q7200" s="0" t="n">
        <v>4.2</v>
      </c>
      <c r="R7200" s="0" t="str">
        <f aca="false">INDEX(Lookup!$B$4:$B$18,MATCH(C7200,Lookup!$A$4:$A$18,0))</f>
        <v>India</v>
      </c>
      <c r="S7200" s="20" t="n">
        <f aca="false">INDEX(Lookup!$D$4:$D$18,MATCH(C7200,Lookup!$A$4:$A$18,0))</f>
        <v>0.012</v>
      </c>
      <c r="T7200" s="21" t="n">
        <f aca="false">ROUND(P7200*S7200,2)</f>
        <v>6</v>
      </c>
      <c r="U7200" s="21" t="n">
        <f aca="false">IF(T7200&lt;=10,1,IF(T7200&lt;=20,2,IF(T7200&lt;=30,3,IF(T7200&lt;=40,4,IF(T7200&lt;=50,5,IF(T7200&lt;=100,6,IF(T7200&lt;=250,7,8)))))))</f>
        <v>1</v>
      </c>
      <c r="V7200" s="21" t="n">
        <f aca="false">IF(AND(OR(Dashboard!$T$3="All",R7200=Dashboard!$T$3),OR(Dashboard!$T$4="All",D7200=Dashboard!$T$4)),1,0)</f>
        <v>1</v>
      </c>
      <c r="W7200" s="21" t="n">
        <f aca="false">IF(V7200=1,T7200+ROW()/10000000,0)</f>
        <v>6.00072</v>
      </c>
    </row>
    <row r="7201" customFormat="false" ht="15" hidden="false" customHeight="false" outlineLevel="0" collapsed="false">
      <c r="A7201" s="0" t="n">
        <v>18400746</v>
      </c>
      <c r="B7201" s="0" t="s">
        <v>15697</v>
      </c>
      <c r="C7201" s="0" t="n">
        <v>1</v>
      </c>
      <c r="D7201" s="0" t="s">
        <v>6924</v>
      </c>
      <c r="E7201" s="0" t="s">
        <v>15655</v>
      </c>
      <c r="F7201" s="0" t="s">
        <v>15654</v>
      </c>
      <c r="G7201" s="0" t="s">
        <v>15655</v>
      </c>
      <c r="H7201" s="0" t="s">
        <v>2122</v>
      </c>
      <c r="I7201" s="0" t="s">
        <v>2123</v>
      </c>
      <c r="J7201" s="0" t="s">
        <v>47</v>
      </c>
      <c r="K7201" s="0" t="s">
        <v>46</v>
      </c>
      <c r="L7201" s="0" t="s">
        <v>47</v>
      </c>
      <c r="M7201" s="0" t="s">
        <v>47</v>
      </c>
      <c r="N7201" s="0" t="n">
        <v>2</v>
      </c>
      <c r="O7201" s="0" t="n">
        <v>52</v>
      </c>
      <c r="P7201" s="0" t="n">
        <v>750</v>
      </c>
      <c r="Q7201" s="0" t="n">
        <v>4.4</v>
      </c>
      <c r="R7201" s="0" t="str">
        <f aca="false">INDEX(Lookup!$B$4:$B$18,MATCH(C7201,Lookup!$A$4:$A$18,0))</f>
        <v>India</v>
      </c>
      <c r="S7201" s="20" t="n">
        <f aca="false">INDEX(Lookup!$D$4:$D$18,MATCH(C7201,Lookup!$A$4:$A$18,0))</f>
        <v>0.012</v>
      </c>
      <c r="T7201" s="21" t="n">
        <f aca="false">ROUND(P7201*S7201,2)</f>
        <v>9</v>
      </c>
      <c r="U7201" s="21" t="n">
        <f aca="false">IF(T7201&lt;=10,1,IF(T7201&lt;=20,2,IF(T7201&lt;=30,3,IF(T7201&lt;=40,4,IF(T7201&lt;=50,5,IF(T7201&lt;=100,6,IF(T7201&lt;=250,7,8)))))))</f>
        <v>1</v>
      </c>
      <c r="V7201" s="21" t="n">
        <f aca="false">IF(AND(OR(Dashboard!$T$3="All",R7201=Dashboard!$T$3),OR(Dashboard!$T$4="All",D7201=Dashboard!$T$4)),1,0)</f>
        <v>1</v>
      </c>
      <c r="W7201" s="21" t="n">
        <f aca="false">IF(V7201=1,T7201+ROW()/10000000,0)</f>
        <v>9.0007201</v>
      </c>
    </row>
    <row r="7202" customFormat="false" ht="15" hidden="false" customHeight="false" outlineLevel="0" collapsed="false">
      <c r="A7202" s="0" t="n">
        <v>9417</v>
      </c>
      <c r="B7202" s="0" t="s">
        <v>4293</v>
      </c>
      <c r="C7202" s="0" t="n">
        <v>1</v>
      </c>
      <c r="D7202" s="0" t="s">
        <v>6924</v>
      </c>
      <c r="E7202" s="0" t="s">
        <v>15698</v>
      </c>
      <c r="F7202" s="0" t="s">
        <v>15654</v>
      </c>
      <c r="G7202" s="0" t="s">
        <v>15655</v>
      </c>
      <c r="H7202" s="0" t="s">
        <v>15699</v>
      </c>
      <c r="I7202" s="0" t="s">
        <v>2123</v>
      </c>
      <c r="J7202" s="0" t="s">
        <v>46</v>
      </c>
      <c r="K7202" s="0" t="s">
        <v>47</v>
      </c>
      <c r="L7202" s="0" t="s">
        <v>47</v>
      </c>
      <c r="M7202" s="0" t="s">
        <v>47</v>
      </c>
      <c r="N7202" s="0" t="n">
        <v>3</v>
      </c>
      <c r="O7202" s="0" t="n">
        <v>251</v>
      </c>
      <c r="P7202" s="0" t="n">
        <v>1000</v>
      </c>
      <c r="Q7202" s="0" t="n">
        <v>4.1</v>
      </c>
      <c r="R7202" s="0" t="str">
        <f aca="false">INDEX(Lookup!$B$4:$B$18,MATCH(C7202,Lookup!$A$4:$A$18,0))</f>
        <v>India</v>
      </c>
      <c r="S7202" s="20" t="n">
        <f aca="false">INDEX(Lookup!$D$4:$D$18,MATCH(C7202,Lookup!$A$4:$A$18,0))</f>
        <v>0.012</v>
      </c>
      <c r="T7202" s="21" t="n">
        <f aca="false">ROUND(P7202*S7202,2)</f>
        <v>12</v>
      </c>
      <c r="U7202" s="21" t="n">
        <f aca="false">IF(T7202&lt;=10,1,IF(T7202&lt;=20,2,IF(T7202&lt;=30,3,IF(T7202&lt;=40,4,IF(T7202&lt;=50,5,IF(T7202&lt;=100,6,IF(T7202&lt;=250,7,8)))))))</f>
        <v>2</v>
      </c>
      <c r="V7202" s="21" t="n">
        <f aca="false">IF(AND(OR(Dashboard!$T$3="All",R7202=Dashboard!$T$3),OR(Dashboard!$T$4="All",D7202=Dashboard!$T$4)),1,0)</f>
        <v>1</v>
      </c>
      <c r="W7202" s="21" t="n">
        <f aca="false">IF(V7202=1,T7202+ROW()/10000000,0)</f>
        <v>12.0007202</v>
      </c>
    </row>
    <row r="7203" customFormat="false" ht="15" hidden="false" customHeight="false" outlineLevel="0" collapsed="false">
      <c r="A7203" s="0" t="n">
        <v>18303719</v>
      </c>
      <c r="B7203" s="0" t="s">
        <v>15700</v>
      </c>
      <c r="C7203" s="0" t="n">
        <v>1</v>
      </c>
      <c r="D7203" s="0" t="s">
        <v>6924</v>
      </c>
      <c r="E7203" s="0" t="s">
        <v>15701</v>
      </c>
      <c r="F7203" s="0" t="s">
        <v>15702</v>
      </c>
      <c r="G7203" s="0" t="s">
        <v>15703</v>
      </c>
      <c r="H7203" s="0" t="s">
        <v>11321</v>
      </c>
      <c r="I7203" s="0" t="s">
        <v>2123</v>
      </c>
      <c r="J7203" s="0" t="s">
        <v>47</v>
      </c>
      <c r="K7203" s="0" t="s">
        <v>47</v>
      </c>
      <c r="L7203" s="0" t="s">
        <v>47</v>
      </c>
      <c r="M7203" s="0" t="s">
        <v>47</v>
      </c>
      <c r="N7203" s="0" t="n">
        <v>1</v>
      </c>
      <c r="O7203" s="0" t="n">
        <v>13</v>
      </c>
      <c r="P7203" s="0" t="n">
        <v>300</v>
      </c>
      <c r="Q7203" s="0" t="n">
        <v>3.3</v>
      </c>
      <c r="R7203" s="0" t="str">
        <f aca="false">INDEX(Lookup!$B$4:$B$18,MATCH(C7203,Lookup!$A$4:$A$18,0))</f>
        <v>India</v>
      </c>
      <c r="S7203" s="20" t="n">
        <f aca="false">INDEX(Lookup!$D$4:$D$18,MATCH(C7203,Lookup!$A$4:$A$18,0))</f>
        <v>0.012</v>
      </c>
      <c r="T7203" s="21" t="n">
        <f aca="false">ROUND(P7203*S7203,2)</f>
        <v>3.6</v>
      </c>
      <c r="U7203" s="21" t="n">
        <f aca="false">IF(T7203&lt;=10,1,IF(T7203&lt;=20,2,IF(T7203&lt;=30,3,IF(T7203&lt;=40,4,IF(T7203&lt;=50,5,IF(T7203&lt;=100,6,IF(T7203&lt;=250,7,8)))))))</f>
        <v>1</v>
      </c>
      <c r="V7203" s="21" t="n">
        <f aca="false">IF(AND(OR(Dashboard!$T$3="All",R7203=Dashboard!$T$3),OR(Dashboard!$T$4="All",D7203=Dashboard!$T$4)),1,0)</f>
        <v>1</v>
      </c>
      <c r="W7203" s="21" t="n">
        <f aca="false">IF(V7203=1,T7203+ROW()/10000000,0)</f>
        <v>3.6007203</v>
      </c>
    </row>
    <row r="7204" customFormat="false" ht="15" hidden="false" customHeight="false" outlineLevel="0" collapsed="false">
      <c r="A7204" s="0" t="n">
        <v>6107</v>
      </c>
      <c r="B7204" s="0" t="s">
        <v>15704</v>
      </c>
      <c r="C7204" s="0" t="n">
        <v>1</v>
      </c>
      <c r="D7204" s="0" t="s">
        <v>6924</v>
      </c>
      <c r="E7204" s="0" t="s">
        <v>15705</v>
      </c>
      <c r="F7204" s="0" t="s">
        <v>15702</v>
      </c>
      <c r="G7204" s="0" t="s">
        <v>15703</v>
      </c>
      <c r="H7204" s="0" t="s">
        <v>2128</v>
      </c>
      <c r="I7204" s="0" t="s">
        <v>2123</v>
      </c>
      <c r="J7204" s="0" t="s">
        <v>47</v>
      </c>
      <c r="K7204" s="0" t="s">
        <v>47</v>
      </c>
      <c r="L7204" s="0" t="s">
        <v>47</v>
      </c>
      <c r="M7204" s="0" t="s">
        <v>47</v>
      </c>
      <c r="N7204" s="0" t="n">
        <v>1</v>
      </c>
      <c r="O7204" s="0" t="n">
        <v>11</v>
      </c>
      <c r="P7204" s="0" t="n">
        <v>200</v>
      </c>
      <c r="Q7204" s="0" t="n">
        <v>2.8</v>
      </c>
      <c r="R7204" s="0" t="str">
        <f aca="false">INDEX(Lookup!$B$4:$B$18,MATCH(C7204,Lookup!$A$4:$A$18,0))</f>
        <v>India</v>
      </c>
      <c r="S7204" s="20" t="n">
        <f aca="false">INDEX(Lookup!$D$4:$D$18,MATCH(C7204,Lookup!$A$4:$A$18,0))</f>
        <v>0.012</v>
      </c>
      <c r="T7204" s="21" t="n">
        <f aca="false">ROUND(P7204*S7204,2)</f>
        <v>2.4</v>
      </c>
      <c r="U7204" s="21" t="n">
        <f aca="false">IF(T7204&lt;=10,1,IF(T7204&lt;=20,2,IF(T7204&lt;=30,3,IF(T7204&lt;=40,4,IF(T7204&lt;=50,5,IF(T7204&lt;=100,6,IF(T7204&lt;=250,7,8)))))))</f>
        <v>1</v>
      </c>
      <c r="V7204" s="21" t="n">
        <f aca="false">IF(AND(OR(Dashboard!$T$3="All",R7204=Dashboard!$T$3),OR(Dashboard!$T$4="All",D7204=Dashboard!$T$4)),1,0)</f>
        <v>1</v>
      </c>
      <c r="W7204" s="21" t="n">
        <f aca="false">IF(V7204=1,T7204+ROW()/10000000,0)</f>
        <v>2.4007204</v>
      </c>
    </row>
    <row r="7205" customFormat="false" ht="15" hidden="false" customHeight="false" outlineLevel="0" collapsed="false">
      <c r="A7205" s="0" t="n">
        <v>313139</v>
      </c>
      <c r="B7205" s="0" t="s">
        <v>15706</v>
      </c>
      <c r="C7205" s="0" t="n">
        <v>1</v>
      </c>
      <c r="D7205" s="0" t="s">
        <v>6924</v>
      </c>
      <c r="E7205" s="0" t="s">
        <v>15707</v>
      </c>
      <c r="F7205" s="0" t="s">
        <v>15702</v>
      </c>
      <c r="G7205" s="0" t="s">
        <v>15703</v>
      </c>
      <c r="H7205" s="0" t="s">
        <v>2128</v>
      </c>
      <c r="I7205" s="0" t="s">
        <v>2123</v>
      </c>
      <c r="J7205" s="0" t="s">
        <v>47</v>
      </c>
      <c r="K7205" s="0" t="s">
        <v>47</v>
      </c>
      <c r="L7205" s="0" t="s">
        <v>47</v>
      </c>
      <c r="M7205" s="0" t="s">
        <v>47</v>
      </c>
      <c r="N7205" s="0" t="n">
        <v>1</v>
      </c>
      <c r="O7205" s="0" t="n">
        <v>6</v>
      </c>
      <c r="P7205" s="0" t="n">
        <v>450</v>
      </c>
      <c r="Q7205" s="0" t="n">
        <v>2.9</v>
      </c>
      <c r="R7205" s="0" t="str">
        <f aca="false">INDEX(Lookup!$B$4:$B$18,MATCH(C7205,Lookup!$A$4:$A$18,0))</f>
        <v>India</v>
      </c>
      <c r="S7205" s="20" t="n">
        <f aca="false">INDEX(Lookup!$D$4:$D$18,MATCH(C7205,Lookup!$A$4:$A$18,0))</f>
        <v>0.012</v>
      </c>
      <c r="T7205" s="21" t="n">
        <f aca="false">ROUND(P7205*S7205,2)</f>
        <v>5.4</v>
      </c>
      <c r="U7205" s="21" t="n">
        <f aca="false">IF(T7205&lt;=10,1,IF(T7205&lt;=20,2,IF(T7205&lt;=30,3,IF(T7205&lt;=40,4,IF(T7205&lt;=50,5,IF(T7205&lt;=100,6,IF(T7205&lt;=250,7,8)))))))</f>
        <v>1</v>
      </c>
      <c r="V7205" s="21" t="n">
        <f aca="false">IF(AND(OR(Dashboard!$T$3="All",R7205=Dashboard!$T$3),OR(Dashboard!$T$4="All",D7205=Dashboard!$T$4)),1,0)</f>
        <v>1</v>
      </c>
      <c r="W7205" s="21" t="n">
        <f aca="false">IF(V7205=1,T7205+ROW()/10000000,0)</f>
        <v>5.4007205</v>
      </c>
    </row>
    <row r="7206" customFormat="false" ht="15" hidden="false" customHeight="false" outlineLevel="0" collapsed="false">
      <c r="A7206" s="0" t="n">
        <v>309044</v>
      </c>
      <c r="B7206" s="0" t="s">
        <v>15708</v>
      </c>
      <c r="C7206" s="0" t="n">
        <v>1</v>
      </c>
      <c r="D7206" s="0" t="s">
        <v>6924</v>
      </c>
      <c r="E7206" s="0" t="s">
        <v>15709</v>
      </c>
      <c r="F7206" s="0" t="s">
        <v>15702</v>
      </c>
      <c r="G7206" s="0" t="s">
        <v>15703</v>
      </c>
      <c r="H7206" s="0" t="s">
        <v>2662</v>
      </c>
      <c r="I7206" s="0" t="s">
        <v>2123</v>
      </c>
      <c r="J7206" s="0" t="s">
        <v>47</v>
      </c>
      <c r="K7206" s="0" t="s">
        <v>47</v>
      </c>
      <c r="L7206" s="0" t="s">
        <v>47</v>
      </c>
      <c r="M7206" s="0" t="s">
        <v>47</v>
      </c>
      <c r="N7206" s="0" t="n">
        <v>2</v>
      </c>
      <c r="O7206" s="0" t="n">
        <v>94</v>
      </c>
      <c r="P7206" s="0" t="n">
        <v>500</v>
      </c>
      <c r="Q7206" s="0" t="n">
        <v>2.6</v>
      </c>
      <c r="R7206" s="0" t="str">
        <f aca="false">INDEX(Lookup!$B$4:$B$18,MATCH(C7206,Lookup!$A$4:$A$18,0))</f>
        <v>India</v>
      </c>
      <c r="S7206" s="20" t="n">
        <f aca="false">INDEX(Lookup!$D$4:$D$18,MATCH(C7206,Lookup!$A$4:$A$18,0))</f>
        <v>0.012</v>
      </c>
      <c r="T7206" s="21" t="n">
        <f aca="false">ROUND(P7206*S7206,2)</f>
        <v>6</v>
      </c>
      <c r="U7206" s="21" t="n">
        <f aca="false">IF(T7206&lt;=10,1,IF(T7206&lt;=20,2,IF(T7206&lt;=30,3,IF(T7206&lt;=40,4,IF(T7206&lt;=50,5,IF(T7206&lt;=100,6,IF(T7206&lt;=250,7,8)))))))</f>
        <v>1</v>
      </c>
      <c r="V7206" s="21" t="n">
        <f aca="false">IF(AND(OR(Dashboard!$T$3="All",R7206=Dashboard!$T$3),OR(Dashboard!$T$4="All",D7206=Dashboard!$T$4)),1,0)</f>
        <v>1</v>
      </c>
      <c r="W7206" s="21" t="n">
        <f aca="false">IF(V7206=1,T7206+ROW()/10000000,0)</f>
        <v>6.0007206</v>
      </c>
    </row>
    <row r="7207" customFormat="false" ht="15" hidden="false" customHeight="false" outlineLevel="0" collapsed="false">
      <c r="A7207" s="0" t="n">
        <v>18157406</v>
      </c>
      <c r="B7207" s="0" t="s">
        <v>15710</v>
      </c>
      <c r="C7207" s="0" t="n">
        <v>1</v>
      </c>
      <c r="D7207" s="0" t="s">
        <v>6924</v>
      </c>
      <c r="E7207" s="0" t="s">
        <v>15711</v>
      </c>
      <c r="F7207" s="0" t="s">
        <v>15702</v>
      </c>
      <c r="G7207" s="0" t="s">
        <v>15703</v>
      </c>
      <c r="H7207" s="0" t="s">
        <v>2288</v>
      </c>
      <c r="I7207" s="0" t="s">
        <v>2123</v>
      </c>
      <c r="J7207" s="0" t="s">
        <v>47</v>
      </c>
      <c r="K7207" s="0" t="s">
        <v>47</v>
      </c>
      <c r="L7207" s="0" t="s">
        <v>47</v>
      </c>
      <c r="M7207" s="0" t="s">
        <v>47</v>
      </c>
      <c r="N7207" s="0" t="n">
        <v>1</v>
      </c>
      <c r="O7207" s="0" t="n">
        <v>7</v>
      </c>
      <c r="P7207" s="0" t="n">
        <v>200</v>
      </c>
      <c r="Q7207" s="0" t="n">
        <v>3</v>
      </c>
      <c r="R7207" s="0" t="str">
        <f aca="false">INDEX(Lookup!$B$4:$B$18,MATCH(C7207,Lookup!$A$4:$A$18,0))</f>
        <v>India</v>
      </c>
      <c r="S7207" s="20" t="n">
        <f aca="false">INDEX(Lookup!$D$4:$D$18,MATCH(C7207,Lookup!$A$4:$A$18,0))</f>
        <v>0.012</v>
      </c>
      <c r="T7207" s="21" t="n">
        <f aca="false">ROUND(P7207*S7207,2)</f>
        <v>2.4</v>
      </c>
      <c r="U7207" s="21" t="n">
        <f aca="false">IF(T7207&lt;=10,1,IF(T7207&lt;=20,2,IF(T7207&lt;=30,3,IF(T7207&lt;=40,4,IF(T7207&lt;=50,5,IF(T7207&lt;=100,6,IF(T7207&lt;=250,7,8)))))))</f>
        <v>1</v>
      </c>
      <c r="V7207" s="21" t="n">
        <f aca="false">IF(AND(OR(Dashboard!$T$3="All",R7207=Dashboard!$T$3),OR(Dashboard!$T$4="All",D7207=Dashboard!$T$4)),1,0)</f>
        <v>1</v>
      </c>
      <c r="W7207" s="21" t="n">
        <f aca="false">IF(V7207=1,T7207+ROW()/10000000,0)</f>
        <v>2.4007207</v>
      </c>
    </row>
    <row r="7208" customFormat="false" ht="15" hidden="false" customHeight="false" outlineLevel="0" collapsed="false">
      <c r="A7208" s="0" t="n">
        <v>311196</v>
      </c>
      <c r="B7208" s="0" t="s">
        <v>15712</v>
      </c>
      <c r="C7208" s="0" t="n">
        <v>1</v>
      </c>
      <c r="D7208" s="0" t="s">
        <v>6924</v>
      </c>
      <c r="E7208" s="0" t="s">
        <v>15713</v>
      </c>
      <c r="F7208" s="0" t="s">
        <v>15702</v>
      </c>
      <c r="G7208" s="0" t="s">
        <v>15703</v>
      </c>
      <c r="H7208" s="0" t="s">
        <v>3392</v>
      </c>
      <c r="I7208" s="0" t="s">
        <v>2123</v>
      </c>
      <c r="J7208" s="0" t="s">
        <v>47</v>
      </c>
      <c r="K7208" s="0" t="s">
        <v>47</v>
      </c>
      <c r="L7208" s="0" t="s">
        <v>47</v>
      </c>
      <c r="M7208" s="0" t="s">
        <v>47</v>
      </c>
      <c r="N7208" s="0" t="n">
        <v>2</v>
      </c>
      <c r="O7208" s="0" t="n">
        <v>16</v>
      </c>
      <c r="P7208" s="0" t="n">
        <v>500</v>
      </c>
      <c r="Q7208" s="0" t="n">
        <v>3.1</v>
      </c>
      <c r="R7208" s="0" t="str">
        <f aca="false">INDEX(Lookup!$B$4:$B$18,MATCH(C7208,Lookup!$A$4:$A$18,0))</f>
        <v>India</v>
      </c>
      <c r="S7208" s="20" t="n">
        <f aca="false">INDEX(Lookup!$D$4:$D$18,MATCH(C7208,Lookup!$A$4:$A$18,0))</f>
        <v>0.012</v>
      </c>
      <c r="T7208" s="21" t="n">
        <f aca="false">ROUND(P7208*S7208,2)</f>
        <v>6</v>
      </c>
      <c r="U7208" s="21" t="n">
        <f aca="false">IF(T7208&lt;=10,1,IF(T7208&lt;=20,2,IF(T7208&lt;=30,3,IF(T7208&lt;=40,4,IF(T7208&lt;=50,5,IF(T7208&lt;=100,6,IF(T7208&lt;=250,7,8)))))))</f>
        <v>1</v>
      </c>
      <c r="V7208" s="21" t="n">
        <f aca="false">IF(AND(OR(Dashboard!$T$3="All",R7208=Dashboard!$T$3),OR(Dashboard!$T$4="All",D7208=Dashboard!$T$4)),1,0)</f>
        <v>1</v>
      </c>
      <c r="W7208" s="21" t="n">
        <f aca="false">IF(V7208=1,T7208+ROW()/10000000,0)</f>
        <v>6.0007208</v>
      </c>
    </row>
    <row r="7209" customFormat="false" ht="15" hidden="false" customHeight="false" outlineLevel="0" collapsed="false">
      <c r="A7209" s="0" t="n">
        <v>304965</v>
      </c>
      <c r="B7209" s="0" t="s">
        <v>15714</v>
      </c>
      <c r="C7209" s="0" t="n">
        <v>1</v>
      </c>
      <c r="D7209" s="0" t="s">
        <v>6924</v>
      </c>
      <c r="E7209" s="0" t="s">
        <v>15715</v>
      </c>
      <c r="F7209" s="0" t="s">
        <v>15702</v>
      </c>
      <c r="G7209" s="0" t="s">
        <v>15703</v>
      </c>
      <c r="H7209" s="0" t="s">
        <v>2288</v>
      </c>
      <c r="I7209" s="0" t="s">
        <v>2123</v>
      </c>
      <c r="J7209" s="0" t="s">
        <v>47</v>
      </c>
      <c r="K7209" s="0" t="s">
        <v>47</v>
      </c>
      <c r="L7209" s="0" t="s">
        <v>47</v>
      </c>
      <c r="M7209" s="0" t="s">
        <v>47</v>
      </c>
      <c r="N7209" s="0" t="n">
        <v>1</v>
      </c>
      <c r="O7209" s="0" t="n">
        <v>4</v>
      </c>
      <c r="P7209" s="0" t="n">
        <v>450</v>
      </c>
      <c r="Q7209" s="0" t="n">
        <v>2.9</v>
      </c>
      <c r="R7209" s="0" t="str">
        <f aca="false">INDEX(Lookup!$B$4:$B$18,MATCH(C7209,Lookup!$A$4:$A$18,0))</f>
        <v>India</v>
      </c>
      <c r="S7209" s="20" t="n">
        <f aca="false">INDEX(Lookup!$D$4:$D$18,MATCH(C7209,Lookup!$A$4:$A$18,0))</f>
        <v>0.012</v>
      </c>
      <c r="T7209" s="21" t="n">
        <f aca="false">ROUND(P7209*S7209,2)</f>
        <v>5.4</v>
      </c>
      <c r="U7209" s="21" t="n">
        <f aca="false">IF(T7209&lt;=10,1,IF(T7209&lt;=20,2,IF(T7209&lt;=30,3,IF(T7209&lt;=40,4,IF(T7209&lt;=50,5,IF(T7209&lt;=100,6,IF(T7209&lt;=250,7,8)))))))</f>
        <v>1</v>
      </c>
      <c r="V7209" s="21" t="n">
        <f aca="false">IF(AND(OR(Dashboard!$T$3="All",R7209=Dashboard!$T$3),OR(Dashboard!$T$4="All",D7209=Dashboard!$T$4)),1,0)</f>
        <v>1</v>
      </c>
      <c r="W7209" s="21" t="n">
        <f aca="false">IF(V7209=1,T7209+ROW()/10000000,0)</f>
        <v>5.4007209</v>
      </c>
    </row>
    <row r="7210" customFormat="false" ht="15" hidden="false" customHeight="false" outlineLevel="0" collapsed="false">
      <c r="A7210" s="0" t="n">
        <v>18438438</v>
      </c>
      <c r="B7210" s="0" t="s">
        <v>8560</v>
      </c>
      <c r="C7210" s="0" t="n">
        <v>1</v>
      </c>
      <c r="D7210" s="0" t="s">
        <v>6924</v>
      </c>
      <c r="E7210" s="0" t="s">
        <v>15716</v>
      </c>
      <c r="F7210" s="0" t="s">
        <v>15702</v>
      </c>
      <c r="G7210" s="0" t="s">
        <v>15703</v>
      </c>
      <c r="H7210" s="0" t="s">
        <v>156</v>
      </c>
      <c r="I7210" s="0" t="s">
        <v>2123</v>
      </c>
      <c r="J7210" s="0" t="s">
        <v>47</v>
      </c>
      <c r="K7210" s="0" t="s">
        <v>47</v>
      </c>
      <c r="L7210" s="0" t="s">
        <v>47</v>
      </c>
      <c r="M7210" s="0" t="s">
        <v>47</v>
      </c>
      <c r="N7210" s="0" t="n">
        <v>1</v>
      </c>
      <c r="O7210" s="0" t="n">
        <v>0</v>
      </c>
      <c r="P7210" s="0" t="n">
        <v>250</v>
      </c>
      <c r="Q7210" s="0" t="n">
        <v>1</v>
      </c>
      <c r="R7210" s="0" t="str">
        <f aca="false">INDEX(Lookup!$B$4:$B$18,MATCH(C7210,Lookup!$A$4:$A$18,0))</f>
        <v>India</v>
      </c>
      <c r="S7210" s="20" t="n">
        <f aca="false">INDEX(Lookup!$D$4:$D$18,MATCH(C7210,Lookup!$A$4:$A$18,0))</f>
        <v>0.012</v>
      </c>
      <c r="T7210" s="21" t="n">
        <f aca="false">ROUND(P7210*S7210,2)</f>
        <v>3</v>
      </c>
      <c r="U7210" s="21" t="n">
        <f aca="false">IF(T7210&lt;=10,1,IF(T7210&lt;=20,2,IF(T7210&lt;=30,3,IF(T7210&lt;=40,4,IF(T7210&lt;=50,5,IF(T7210&lt;=100,6,IF(T7210&lt;=250,7,8)))))))</f>
        <v>1</v>
      </c>
      <c r="V7210" s="21" t="n">
        <f aca="false">IF(AND(OR(Dashboard!$T$3="All",R7210=Dashboard!$T$3),OR(Dashboard!$T$4="All",D7210=Dashboard!$T$4)),1,0)</f>
        <v>1</v>
      </c>
      <c r="W7210" s="21" t="n">
        <f aca="false">IF(V7210=1,T7210+ROW()/10000000,0)</f>
        <v>3.000721</v>
      </c>
    </row>
    <row r="7211" customFormat="false" ht="15" hidden="false" customHeight="false" outlineLevel="0" collapsed="false">
      <c r="A7211" s="0" t="n">
        <v>18418252</v>
      </c>
      <c r="B7211" s="0" t="s">
        <v>4734</v>
      </c>
      <c r="C7211" s="0" t="n">
        <v>1</v>
      </c>
      <c r="D7211" s="0" t="s">
        <v>6924</v>
      </c>
      <c r="E7211" s="0" t="s">
        <v>15717</v>
      </c>
      <c r="F7211" s="0" t="s">
        <v>15702</v>
      </c>
      <c r="G7211" s="0" t="s">
        <v>15703</v>
      </c>
      <c r="H7211" s="0" t="s">
        <v>15718</v>
      </c>
      <c r="I7211" s="0" t="s">
        <v>2123</v>
      </c>
      <c r="J7211" s="0" t="s">
        <v>47</v>
      </c>
      <c r="K7211" s="0" t="s">
        <v>47</v>
      </c>
      <c r="L7211" s="0" t="s">
        <v>47</v>
      </c>
      <c r="M7211" s="0" t="s">
        <v>47</v>
      </c>
      <c r="N7211" s="0" t="n">
        <v>1</v>
      </c>
      <c r="O7211" s="0" t="n">
        <v>1</v>
      </c>
      <c r="P7211" s="0" t="n">
        <v>250</v>
      </c>
      <c r="Q7211" s="0" t="n">
        <v>1</v>
      </c>
      <c r="R7211" s="0" t="str">
        <f aca="false">INDEX(Lookup!$B$4:$B$18,MATCH(C7211,Lookup!$A$4:$A$18,0))</f>
        <v>India</v>
      </c>
      <c r="S7211" s="20" t="n">
        <f aca="false">INDEX(Lookup!$D$4:$D$18,MATCH(C7211,Lookup!$A$4:$A$18,0))</f>
        <v>0.012</v>
      </c>
      <c r="T7211" s="21" t="n">
        <f aca="false">ROUND(P7211*S7211,2)</f>
        <v>3</v>
      </c>
      <c r="U7211" s="21" t="n">
        <f aca="false">IF(T7211&lt;=10,1,IF(T7211&lt;=20,2,IF(T7211&lt;=30,3,IF(T7211&lt;=40,4,IF(T7211&lt;=50,5,IF(T7211&lt;=100,6,IF(T7211&lt;=250,7,8)))))))</f>
        <v>1</v>
      </c>
      <c r="V7211" s="21" t="n">
        <f aca="false">IF(AND(OR(Dashboard!$T$3="All",R7211=Dashboard!$T$3),OR(Dashboard!$T$4="All",D7211=Dashboard!$T$4)),1,0)</f>
        <v>1</v>
      </c>
      <c r="W7211" s="21" t="n">
        <f aca="false">IF(V7211=1,T7211+ROW()/10000000,0)</f>
        <v>3.0007211</v>
      </c>
    </row>
    <row r="7212" customFormat="false" ht="15" hidden="false" customHeight="false" outlineLevel="0" collapsed="false">
      <c r="A7212" s="0" t="n">
        <v>18163895</v>
      </c>
      <c r="B7212" s="0" t="s">
        <v>3113</v>
      </c>
      <c r="C7212" s="0" t="n">
        <v>1</v>
      </c>
      <c r="D7212" s="0" t="s">
        <v>6924</v>
      </c>
      <c r="E7212" s="0" t="s">
        <v>15719</v>
      </c>
      <c r="F7212" s="0" t="s">
        <v>15702</v>
      </c>
      <c r="G7212" s="0" t="s">
        <v>15703</v>
      </c>
      <c r="H7212" s="0" t="s">
        <v>153</v>
      </c>
      <c r="I7212" s="0" t="s">
        <v>2123</v>
      </c>
      <c r="J7212" s="0" t="s">
        <v>47</v>
      </c>
      <c r="K7212" s="0" t="s">
        <v>47</v>
      </c>
      <c r="L7212" s="0" t="s">
        <v>47</v>
      </c>
      <c r="M7212" s="0" t="s">
        <v>47</v>
      </c>
      <c r="N7212" s="0" t="n">
        <v>1</v>
      </c>
      <c r="O7212" s="0" t="n">
        <v>0</v>
      </c>
      <c r="P7212" s="0" t="n">
        <v>450</v>
      </c>
      <c r="Q7212" s="0" t="n">
        <v>1</v>
      </c>
      <c r="R7212" s="0" t="str">
        <f aca="false">INDEX(Lookup!$B$4:$B$18,MATCH(C7212,Lookup!$A$4:$A$18,0))</f>
        <v>India</v>
      </c>
      <c r="S7212" s="20" t="n">
        <f aca="false">INDEX(Lookup!$D$4:$D$18,MATCH(C7212,Lookup!$A$4:$A$18,0))</f>
        <v>0.012</v>
      </c>
      <c r="T7212" s="21" t="n">
        <f aca="false">ROUND(P7212*S7212,2)</f>
        <v>5.4</v>
      </c>
      <c r="U7212" s="21" t="n">
        <f aca="false">IF(T7212&lt;=10,1,IF(T7212&lt;=20,2,IF(T7212&lt;=30,3,IF(T7212&lt;=40,4,IF(T7212&lt;=50,5,IF(T7212&lt;=100,6,IF(T7212&lt;=250,7,8)))))))</f>
        <v>1</v>
      </c>
      <c r="V7212" s="21" t="n">
        <f aca="false">IF(AND(OR(Dashboard!$T$3="All",R7212=Dashboard!$T$3),OR(Dashboard!$T$4="All",D7212=Dashboard!$T$4)),1,0)</f>
        <v>1</v>
      </c>
      <c r="W7212" s="21" t="n">
        <f aca="false">IF(V7212=1,T7212+ROW()/10000000,0)</f>
        <v>5.4007212</v>
      </c>
    </row>
    <row r="7213" customFormat="false" ht="15" hidden="false" customHeight="false" outlineLevel="0" collapsed="false">
      <c r="A7213" s="0" t="n">
        <v>18463999</v>
      </c>
      <c r="B7213" s="0" t="s">
        <v>15720</v>
      </c>
      <c r="C7213" s="0" t="n">
        <v>1</v>
      </c>
      <c r="D7213" s="0" t="s">
        <v>6924</v>
      </c>
      <c r="E7213" s="0" t="s">
        <v>15721</v>
      </c>
      <c r="F7213" s="0" t="s">
        <v>15702</v>
      </c>
      <c r="G7213" s="0" t="s">
        <v>15703</v>
      </c>
      <c r="H7213" s="0" t="s">
        <v>156</v>
      </c>
      <c r="I7213" s="0" t="s">
        <v>2123</v>
      </c>
      <c r="J7213" s="0" t="s">
        <v>47</v>
      </c>
      <c r="K7213" s="0" t="s">
        <v>47</v>
      </c>
      <c r="L7213" s="0" t="s">
        <v>47</v>
      </c>
      <c r="M7213" s="0" t="s">
        <v>47</v>
      </c>
      <c r="N7213" s="0" t="n">
        <v>2</v>
      </c>
      <c r="O7213" s="0" t="n">
        <v>0</v>
      </c>
      <c r="P7213" s="0" t="n">
        <v>500</v>
      </c>
      <c r="Q7213" s="0" t="n">
        <v>1</v>
      </c>
      <c r="R7213" s="0" t="str">
        <f aca="false">INDEX(Lookup!$B$4:$B$18,MATCH(C7213,Lookup!$A$4:$A$18,0))</f>
        <v>India</v>
      </c>
      <c r="S7213" s="20" t="n">
        <f aca="false">INDEX(Lookup!$D$4:$D$18,MATCH(C7213,Lookup!$A$4:$A$18,0))</f>
        <v>0.012</v>
      </c>
      <c r="T7213" s="21" t="n">
        <f aca="false">ROUND(P7213*S7213,2)</f>
        <v>6</v>
      </c>
      <c r="U7213" s="21" t="n">
        <f aca="false">IF(T7213&lt;=10,1,IF(T7213&lt;=20,2,IF(T7213&lt;=30,3,IF(T7213&lt;=40,4,IF(T7213&lt;=50,5,IF(T7213&lt;=100,6,IF(T7213&lt;=250,7,8)))))))</f>
        <v>1</v>
      </c>
      <c r="V7213" s="21" t="n">
        <f aca="false">IF(AND(OR(Dashboard!$T$3="All",R7213=Dashboard!$T$3),OR(Dashboard!$T$4="All",D7213=Dashboard!$T$4)),1,0)</f>
        <v>1</v>
      </c>
      <c r="W7213" s="21" t="n">
        <f aca="false">IF(V7213=1,T7213+ROW()/10000000,0)</f>
        <v>6.0007213</v>
      </c>
    </row>
    <row r="7214" customFormat="false" ht="15" hidden="false" customHeight="false" outlineLevel="0" collapsed="false">
      <c r="A7214" s="0" t="n">
        <v>18438457</v>
      </c>
      <c r="B7214" s="0" t="s">
        <v>15722</v>
      </c>
      <c r="C7214" s="0" t="n">
        <v>1</v>
      </c>
      <c r="D7214" s="0" t="s">
        <v>6924</v>
      </c>
      <c r="E7214" s="0" t="s">
        <v>15701</v>
      </c>
      <c r="F7214" s="0" t="s">
        <v>15702</v>
      </c>
      <c r="G7214" s="0" t="s">
        <v>15703</v>
      </c>
      <c r="H7214" s="0" t="s">
        <v>3129</v>
      </c>
      <c r="I7214" s="0" t="s">
        <v>2123</v>
      </c>
      <c r="J7214" s="0" t="s">
        <v>47</v>
      </c>
      <c r="K7214" s="0" t="s">
        <v>47</v>
      </c>
      <c r="L7214" s="0" t="s">
        <v>47</v>
      </c>
      <c r="M7214" s="0" t="s">
        <v>47</v>
      </c>
      <c r="N7214" s="0" t="n">
        <v>1</v>
      </c>
      <c r="O7214" s="0" t="n">
        <v>1</v>
      </c>
      <c r="P7214" s="0" t="n">
        <v>300</v>
      </c>
      <c r="Q7214" s="0" t="n">
        <v>1</v>
      </c>
      <c r="R7214" s="0" t="str">
        <f aca="false">INDEX(Lookup!$B$4:$B$18,MATCH(C7214,Lookup!$A$4:$A$18,0))</f>
        <v>India</v>
      </c>
      <c r="S7214" s="20" t="n">
        <f aca="false">INDEX(Lookup!$D$4:$D$18,MATCH(C7214,Lookup!$A$4:$A$18,0))</f>
        <v>0.012</v>
      </c>
      <c r="T7214" s="21" t="n">
        <f aca="false">ROUND(P7214*S7214,2)</f>
        <v>3.6</v>
      </c>
      <c r="U7214" s="21" t="n">
        <f aca="false">IF(T7214&lt;=10,1,IF(T7214&lt;=20,2,IF(T7214&lt;=30,3,IF(T7214&lt;=40,4,IF(T7214&lt;=50,5,IF(T7214&lt;=100,6,IF(T7214&lt;=250,7,8)))))))</f>
        <v>1</v>
      </c>
      <c r="V7214" s="21" t="n">
        <f aca="false">IF(AND(OR(Dashboard!$T$3="All",R7214=Dashboard!$T$3),OR(Dashboard!$T$4="All",D7214=Dashboard!$T$4)),1,0)</f>
        <v>1</v>
      </c>
      <c r="W7214" s="21" t="n">
        <f aca="false">IF(V7214=1,T7214+ROW()/10000000,0)</f>
        <v>3.6007214</v>
      </c>
    </row>
    <row r="7215" customFormat="false" ht="15" hidden="false" customHeight="false" outlineLevel="0" collapsed="false">
      <c r="A7215" s="0" t="n">
        <v>300788</v>
      </c>
      <c r="B7215" s="0" t="s">
        <v>15723</v>
      </c>
      <c r="C7215" s="0" t="n">
        <v>1</v>
      </c>
      <c r="D7215" s="0" t="s">
        <v>6924</v>
      </c>
      <c r="E7215" s="0" t="s">
        <v>15724</v>
      </c>
      <c r="F7215" s="0" t="s">
        <v>15702</v>
      </c>
      <c r="G7215" s="0" t="s">
        <v>15703</v>
      </c>
      <c r="H7215" s="0" t="s">
        <v>2359</v>
      </c>
      <c r="I7215" s="0" t="s">
        <v>2123</v>
      </c>
      <c r="J7215" s="0" t="s">
        <v>47</v>
      </c>
      <c r="K7215" s="0" t="s">
        <v>47</v>
      </c>
      <c r="L7215" s="0" t="s">
        <v>47</v>
      </c>
      <c r="M7215" s="0" t="s">
        <v>47</v>
      </c>
      <c r="N7215" s="0" t="n">
        <v>2</v>
      </c>
      <c r="O7215" s="0" t="n">
        <v>3</v>
      </c>
      <c r="P7215" s="0" t="n">
        <v>500</v>
      </c>
      <c r="Q7215" s="0" t="n">
        <v>1</v>
      </c>
      <c r="R7215" s="0" t="str">
        <f aca="false">INDEX(Lookup!$B$4:$B$18,MATCH(C7215,Lookup!$A$4:$A$18,0))</f>
        <v>India</v>
      </c>
      <c r="S7215" s="20" t="n">
        <f aca="false">INDEX(Lookup!$D$4:$D$18,MATCH(C7215,Lookup!$A$4:$A$18,0))</f>
        <v>0.012</v>
      </c>
      <c r="T7215" s="21" t="n">
        <f aca="false">ROUND(P7215*S7215,2)</f>
        <v>6</v>
      </c>
      <c r="U7215" s="21" t="n">
        <f aca="false">IF(T7215&lt;=10,1,IF(T7215&lt;=20,2,IF(T7215&lt;=30,3,IF(T7215&lt;=40,4,IF(T7215&lt;=50,5,IF(T7215&lt;=100,6,IF(T7215&lt;=250,7,8)))))))</f>
        <v>1</v>
      </c>
      <c r="V7215" s="21" t="n">
        <f aca="false">IF(AND(OR(Dashboard!$T$3="All",R7215=Dashboard!$T$3),OR(Dashboard!$T$4="All",D7215=Dashboard!$T$4)),1,0)</f>
        <v>1</v>
      </c>
      <c r="W7215" s="21" t="n">
        <f aca="false">IF(V7215=1,T7215+ROW()/10000000,0)</f>
        <v>6.0007215</v>
      </c>
    </row>
    <row r="7216" customFormat="false" ht="15" hidden="false" customHeight="false" outlineLevel="0" collapsed="false">
      <c r="A7216" s="0" t="n">
        <v>18438448</v>
      </c>
      <c r="B7216" s="0" t="s">
        <v>15725</v>
      </c>
      <c r="C7216" s="0" t="n">
        <v>1</v>
      </c>
      <c r="D7216" s="0" t="s">
        <v>6924</v>
      </c>
      <c r="E7216" s="0" t="s">
        <v>15726</v>
      </c>
      <c r="F7216" s="0" t="s">
        <v>15702</v>
      </c>
      <c r="G7216" s="0" t="s">
        <v>15703</v>
      </c>
      <c r="H7216" s="0" t="s">
        <v>3129</v>
      </c>
      <c r="I7216" s="0" t="s">
        <v>2123</v>
      </c>
      <c r="J7216" s="0" t="s">
        <v>47</v>
      </c>
      <c r="K7216" s="0" t="s">
        <v>47</v>
      </c>
      <c r="L7216" s="0" t="s">
        <v>47</v>
      </c>
      <c r="M7216" s="0" t="s">
        <v>47</v>
      </c>
      <c r="N7216" s="0" t="n">
        <v>1</v>
      </c>
      <c r="O7216" s="0" t="n">
        <v>0</v>
      </c>
      <c r="P7216" s="0" t="n">
        <v>300</v>
      </c>
      <c r="Q7216" s="0" t="n">
        <v>1</v>
      </c>
      <c r="R7216" s="0" t="str">
        <f aca="false">INDEX(Lookup!$B$4:$B$18,MATCH(C7216,Lookup!$A$4:$A$18,0))</f>
        <v>India</v>
      </c>
      <c r="S7216" s="20" t="n">
        <f aca="false">INDEX(Lookup!$D$4:$D$18,MATCH(C7216,Lookup!$A$4:$A$18,0))</f>
        <v>0.012</v>
      </c>
      <c r="T7216" s="21" t="n">
        <f aca="false">ROUND(P7216*S7216,2)</f>
        <v>3.6</v>
      </c>
      <c r="U7216" s="21" t="n">
        <f aca="false">IF(T7216&lt;=10,1,IF(T7216&lt;=20,2,IF(T7216&lt;=30,3,IF(T7216&lt;=40,4,IF(T7216&lt;=50,5,IF(T7216&lt;=100,6,IF(T7216&lt;=250,7,8)))))))</f>
        <v>1</v>
      </c>
      <c r="V7216" s="21" t="n">
        <f aca="false">IF(AND(OR(Dashboard!$T$3="All",R7216=Dashboard!$T$3),OR(Dashboard!$T$4="All",D7216=Dashboard!$T$4)),1,0)</f>
        <v>1</v>
      </c>
      <c r="W7216" s="21" t="n">
        <f aca="false">IF(V7216=1,T7216+ROW()/10000000,0)</f>
        <v>3.6007216</v>
      </c>
    </row>
    <row r="7217" customFormat="false" ht="15" hidden="false" customHeight="false" outlineLevel="0" collapsed="false">
      <c r="A7217" s="0" t="n">
        <v>18441706</v>
      </c>
      <c r="B7217" s="0" t="s">
        <v>15727</v>
      </c>
      <c r="C7217" s="0" t="n">
        <v>1</v>
      </c>
      <c r="D7217" s="0" t="s">
        <v>6924</v>
      </c>
      <c r="E7217" s="0" t="s">
        <v>15728</v>
      </c>
      <c r="F7217" s="0" t="s">
        <v>15702</v>
      </c>
      <c r="G7217" s="0" t="s">
        <v>15703</v>
      </c>
      <c r="H7217" s="0" t="s">
        <v>402</v>
      </c>
      <c r="I7217" s="0" t="s">
        <v>2123</v>
      </c>
      <c r="J7217" s="0" t="s">
        <v>47</v>
      </c>
      <c r="K7217" s="0" t="s">
        <v>47</v>
      </c>
      <c r="L7217" s="0" t="s">
        <v>47</v>
      </c>
      <c r="M7217" s="0" t="s">
        <v>47</v>
      </c>
      <c r="N7217" s="0" t="n">
        <v>1</v>
      </c>
      <c r="O7217" s="0" t="n">
        <v>0</v>
      </c>
      <c r="P7217" s="0" t="n">
        <v>250</v>
      </c>
      <c r="Q7217" s="0" t="n">
        <v>1</v>
      </c>
      <c r="R7217" s="0" t="str">
        <f aca="false">INDEX(Lookup!$B$4:$B$18,MATCH(C7217,Lookup!$A$4:$A$18,0))</f>
        <v>India</v>
      </c>
      <c r="S7217" s="20" t="n">
        <f aca="false">INDEX(Lookup!$D$4:$D$18,MATCH(C7217,Lookup!$A$4:$A$18,0))</f>
        <v>0.012</v>
      </c>
      <c r="T7217" s="21" t="n">
        <f aca="false">ROUND(P7217*S7217,2)</f>
        <v>3</v>
      </c>
      <c r="U7217" s="21" t="n">
        <f aca="false">IF(T7217&lt;=10,1,IF(T7217&lt;=20,2,IF(T7217&lt;=30,3,IF(T7217&lt;=40,4,IF(T7217&lt;=50,5,IF(T7217&lt;=100,6,IF(T7217&lt;=250,7,8)))))))</f>
        <v>1</v>
      </c>
      <c r="V7217" s="21" t="n">
        <f aca="false">IF(AND(OR(Dashboard!$T$3="All",R7217=Dashboard!$T$3),OR(Dashboard!$T$4="All",D7217=Dashboard!$T$4)),1,0)</f>
        <v>1</v>
      </c>
      <c r="W7217" s="21" t="n">
        <f aca="false">IF(V7217=1,T7217+ROW()/10000000,0)</f>
        <v>3.0007217</v>
      </c>
    </row>
    <row r="7218" customFormat="false" ht="15" hidden="false" customHeight="false" outlineLevel="0" collapsed="false">
      <c r="A7218" s="0" t="n">
        <v>9855</v>
      </c>
      <c r="B7218" s="0" t="s">
        <v>15729</v>
      </c>
      <c r="C7218" s="0" t="n">
        <v>1</v>
      </c>
      <c r="D7218" s="0" t="s">
        <v>6924</v>
      </c>
      <c r="E7218" s="0" t="s">
        <v>15730</v>
      </c>
      <c r="F7218" s="0" t="s">
        <v>15702</v>
      </c>
      <c r="G7218" s="0" t="s">
        <v>15703</v>
      </c>
      <c r="H7218" s="0" t="s">
        <v>2128</v>
      </c>
      <c r="I7218" s="0" t="s">
        <v>2123</v>
      </c>
      <c r="J7218" s="0" t="s">
        <v>47</v>
      </c>
      <c r="K7218" s="0" t="s">
        <v>47</v>
      </c>
      <c r="L7218" s="0" t="s">
        <v>47</v>
      </c>
      <c r="M7218" s="0" t="s">
        <v>47</v>
      </c>
      <c r="N7218" s="0" t="n">
        <v>1</v>
      </c>
      <c r="O7218" s="0" t="n">
        <v>1</v>
      </c>
      <c r="P7218" s="0" t="n">
        <v>200</v>
      </c>
      <c r="Q7218" s="0" t="n">
        <v>1</v>
      </c>
      <c r="R7218" s="0" t="str">
        <f aca="false">INDEX(Lookup!$B$4:$B$18,MATCH(C7218,Lookup!$A$4:$A$18,0))</f>
        <v>India</v>
      </c>
      <c r="S7218" s="20" t="n">
        <f aca="false">INDEX(Lookup!$D$4:$D$18,MATCH(C7218,Lookup!$A$4:$A$18,0))</f>
        <v>0.012</v>
      </c>
      <c r="T7218" s="21" t="n">
        <f aca="false">ROUND(P7218*S7218,2)</f>
        <v>2.4</v>
      </c>
      <c r="U7218" s="21" t="n">
        <f aca="false">IF(T7218&lt;=10,1,IF(T7218&lt;=20,2,IF(T7218&lt;=30,3,IF(T7218&lt;=40,4,IF(T7218&lt;=50,5,IF(T7218&lt;=100,6,IF(T7218&lt;=250,7,8)))))))</f>
        <v>1</v>
      </c>
      <c r="V7218" s="21" t="n">
        <f aca="false">IF(AND(OR(Dashboard!$T$3="All",R7218=Dashboard!$T$3),OR(Dashboard!$T$4="All",D7218=Dashboard!$T$4)),1,0)</f>
        <v>1</v>
      </c>
      <c r="W7218" s="21" t="n">
        <f aca="false">IF(V7218=1,T7218+ROW()/10000000,0)</f>
        <v>2.4007218</v>
      </c>
    </row>
    <row r="7219" customFormat="false" ht="15" hidden="false" customHeight="false" outlineLevel="0" collapsed="false">
      <c r="A7219" s="0" t="n">
        <v>18380146</v>
      </c>
      <c r="B7219" s="0" t="s">
        <v>15731</v>
      </c>
      <c r="C7219" s="0" t="n">
        <v>1</v>
      </c>
      <c r="D7219" s="0" t="s">
        <v>6924</v>
      </c>
      <c r="E7219" s="0" t="s">
        <v>15701</v>
      </c>
      <c r="F7219" s="0" t="s">
        <v>15702</v>
      </c>
      <c r="G7219" s="0" t="s">
        <v>15703</v>
      </c>
      <c r="H7219" s="0" t="s">
        <v>2128</v>
      </c>
      <c r="I7219" s="0" t="s">
        <v>2123</v>
      </c>
      <c r="J7219" s="0" t="s">
        <v>47</v>
      </c>
      <c r="K7219" s="0" t="s">
        <v>47</v>
      </c>
      <c r="L7219" s="0" t="s">
        <v>47</v>
      </c>
      <c r="M7219" s="0" t="s">
        <v>47</v>
      </c>
      <c r="N7219" s="0" t="n">
        <v>1</v>
      </c>
      <c r="O7219" s="0" t="n">
        <v>1</v>
      </c>
      <c r="P7219" s="0" t="n">
        <v>250</v>
      </c>
      <c r="Q7219" s="0" t="n">
        <v>1</v>
      </c>
      <c r="R7219" s="0" t="str">
        <f aca="false">INDEX(Lookup!$B$4:$B$18,MATCH(C7219,Lookup!$A$4:$A$18,0))</f>
        <v>India</v>
      </c>
      <c r="S7219" s="20" t="n">
        <f aca="false">INDEX(Lookup!$D$4:$D$18,MATCH(C7219,Lookup!$A$4:$A$18,0))</f>
        <v>0.012</v>
      </c>
      <c r="T7219" s="21" t="n">
        <f aca="false">ROUND(P7219*S7219,2)</f>
        <v>3</v>
      </c>
      <c r="U7219" s="21" t="n">
        <f aca="false">IF(T7219&lt;=10,1,IF(T7219&lt;=20,2,IF(T7219&lt;=30,3,IF(T7219&lt;=40,4,IF(T7219&lt;=50,5,IF(T7219&lt;=100,6,IF(T7219&lt;=250,7,8)))))))</f>
        <v>1</v>
      </c>
      <c r="V7219" s="21" t="n">
        <f aca="false">IF(AND(OR(Dashboard!$T$3="All",R7219=Dashboard!$T$3),OR(Dashboard!$T$4="All",D7219=Dashboard!$T$4)),1,0)</f>
        <v>1</v>
      </c>
      <c r="W7219" s="21" t="n">
        <f aca="false">IF(V7219=1,T7219+ROW()/10000000,0)</f>
        <v>3.0007219</v>
      </c>
    </row>
    <row r="7220" customFormat="false" ht="15" hidden="false" customHeight="false" outlineLevel="0" collapsed="false">
      <c r="A7220" s="0" t="n">
        <v>18409189</v>
      </c>
      <c r="B7220" s="0" t="s">
        <v>15732</v>
      </c>
      <c r="C7220" s="0" t="n">
        <v>1</v>
      </c>
      <c r="D7220" s="0" t="s">
        <v>6924</v>
      </c>
      <c r="E7220" s="0" t="s">
        <v>15733</v>
      </c>
      <c r="F7220" s="0" t="s">
        <v>15702</v>
      </c>
      <c r="G7220" s="0" t="s">
        <v>15703</v>
      </c>
      <c r="H7220" s="0" t="s">
        <v>69</v>
      </c>
      <c r="I7220" s="0" t="s">
        <v>2123</v>
      </c>
      <c r="J7220" s="0" t="s">
        <v>47</v>
      </c>
      <c r="K7220" s="0" t="s">
        <v>47</v>
      </c>
      <c r="L7220" s="0" t="s">
        <v>47</v>
      </c>
      <c r="M7220" s="0" t="s">
        <v>47</v>
      </c>
      <c r="N7220" s="0" t="n">
        <v>1</v>
      </c>
      <c r="O7220" s="0" t="n">
        <v>0</v>
      </c>
      <c r="P7220" s="0" t="n">
        <v>200</v>
      </c>
      <c r="Q7220" s="0" t="n">
        <v>1</v>
      </c>
      <c r="R7220" s="0" t="str">
        <f aca="false">INDEX(Lookup!$B$4:$B$18,MATCH(C7220,Lookup!$A$4:$A$18,0))</f>
        <v>India</v>
      </c>
      <c r="S7220" s="20" t="n">
        <f aca="false">INDEX(Lookup!$D$4:$D$18,MATCH(C7220,Lookup!$A$4:$A$18,0))</f>
        <v>0.012</v>
      </c>
      <c r="T7220" s="21" t="n">
        <f aca="false">ROUND(P7220*S7220,2)</f>
        <v>2.4</v>
      </c>
      <c r="U7220" s="21" t="n">
        <f aca="false">IF(T7220&lt;=10,1,IF(T7220&lt;=20,2,IF(T7220&lt;=30,3,IF(T7220&lt;=40,4,IF(T7220&lt;=50,5,IF(T7220&lt;=100,6,IF(T7220&lt;=250,7,8)))))))</f>
        <v>1</v>
      </c>
      <c r="V7220" s="21" t="n">
        <f aca="false">IF(AND(OR(Dashboard!$T$3="All",R7220=Dashboard!$T$3),OR(Dashboard!$T$4="All",D7220=Dashboard!$T$4)),1,0)</f>
        <v>1</v>
      </c>
      <c r="W7220" s="21" t="n">
        <f aca="false">IF(V7220=1,T7220+ROW()/10000000,0)</f>
        <v>2.400722</v>
      </c>
    </row>
    <row r="7221" customFormat="false" ht="15" hidden="false" customHeight="false" outlineLevel="0" collapsed="false">
      <c r="A7221" s="0" t="n">
        <v>18377880</v>
      </c>
      <c r="B7221" s="0" t="s">
        <v>15734</v>
      </c>
      <c r="C7221" s="0" t="n">
        <v>1</v>
      </c>
      <c r="D7221" s="0" t="s">
        <v>6924</v>
      </c>
      <c r="E7221" s="0" t="s">
        <v>15735</v>
      </c>
      <c r="F7221" s="0" t="s">
        <v>15702</v>
      </c>
      <c r="G7221" s="0" t="s">
        <v>15703</v>
      </c>
      <c r="H7221" s="0" t="s">
        <v>164</v>
      </c>
      <c r="I7221" s="0" t="s">
        <v>2123</v>
      </c>
      <c r="J7221" s="0" t="s">
        <v>47</v>
      </c>
      <c r="K7221" s="0" t="s">
        <v>47</v>
      </c>
      <c r="L7221" s="0" t="s">
        <v>47</v>
      </c>
      <c r="M7221" s="0" t="s">
        <v>47</v>
      </c>
      <c r="N7221" s="0" t="n">
        <v>1</v>
      </c>
      <c r="O7221" s="0" t="n">
        <v>0</v>
      </c>
      <c r="P7221" s="0" t="n">
        <v>300</v>
      </c>
      <c r="Q7221" s="0" t="n">
        <v>1</v>
      </c>
      <c r="R7221" s="0" t="str">
        <f aca="false">INDEX(Lookup!$B$4:$B$18,MATCH(C7221,Lookup!$A$4:$A$18,0))</f>
        <v>India</v>
      </c>
      <c r="S7221" s="20" t="n">
        <f aca="false">INDEX(Lookup!$D$4:$D$18,MATCH(C7221,Lookup!$A$4:$A$18,0))</f>
        <v>0.012</v>
      </c>
      <c r="T7221" s="21" t="n">
        <f aca="false">ROUND(P7221*S7221,2)</f>
        <v>3.6</v>
      </c>
      <c r="U7221" s="21" t="n">
        <f aca="false">IF(T7221&lt;=10,1,IF(T7221&lt;=20,2,IF(T7221&lt;=30,3,IF(T7221&lt;=40,4,IF(T7221&lt;=50,5,IF(T7221&lt;=100,6,IF(T7221&lt;=250,7,8)))))))</f>
        <v>1</v>
      </c>
      <c r="V7221" s="21" t="n">
        <f aca="false">IF(AND(OR(Dashboard!$T$3="All",R7221=Dashboard!$T$3),OR(Dashboard!$T$4="All",D7221=Dashboard!$T$4)),1,0)</f>
        <v>1</v>
      </c>
      <c r="W7221" s="21" t="n">
        <f aca="false">IF(V7221=1,T7221+ROW()/10000000,0)</f>
        <v>3.6007221</v>
      </c>
    </row>
    <row r="7222" customFormat="false" ht="15" hidden="false" customHeight="false" outlineLevel="0" collapsed="false">
      <c r="A7222" s="0" t="n">
        <v>18377888</v>
      </c>
      <c r="B7222" s="0" t="s">
        <v>15736</v>
      </c>
      <c r="C7222" s="0" t="n">
        <v>1</v>
      </c>
      <c r="D7222" s="0" t="s">
        <v>6924</v>
      </c>
      <c r="E7222" s="0" t="s">
        <v>15737</v>
      </c>
      <c r="F7222" s="0" t="s">
        <v>15702</v>
      </c>
      <c r="G7222" s="0" t="s">
        <v>15703</v>
      </c>
      <c r="H7222" s="0" t="s">
        <v>2128</v>
      </c>
      <c r="I7222" s="0" t="s">
        <v>2123</v>
      </c>
      <c r="J7222" s="0" t="s">
        <v>47</v>
      </c>
      <c r="K7222" s="0" t="s">
        <v>47</v>
      </c>
      <c r="L7222" s="0" t="s">
        <v>47</v>
      </c>
      <c r="M7222" s="0" t="s">
        <v>47</v>
      </c>
      <c r="N7222" s="0" t="n">
        <v>1</v>
      </c>
      <c r="O7222" s="0" t="n">
        <v>1</v>
      </c>
      <c r="P7222" s="0" t="n">
        <v>400</v>
      </c>
      <c r="Q7222" s="0" t="n">
        <v>1</v>
      </c>
      <c r="R7222" s="0" t="str">
        <f aca="false">INDEX(Lookup!$B$4:$B$18,MATCH(C7222,Lookup!$A$4:$A$18,0))</f>
        <v>India</v>
      </c>
      <c r="S7222" s="20" t="n">
        <f aca="false">INDEX(Lookup!$D$4:$D$18,MATCH(C7222,Lookup!$A$4:$A$18,0))</f>
        <v>0.012</v>
      </c>
      <c r="T7222" s="21" t="n">
        <f aca="false">ROUND(P7222*S7222,2)</f>
        <v>4.8</v>
      </c>
      <c r="U7222" s="21" t="n">
        <f aca="false">IF(T7222&lt;=10,1,IF(T7222&lt;=20,2,IF(T7222&lt;=30,3,IF(T7222&lt;=40,4,IF(T7222&lt;=50,5,IF(T7222&lt;=100,6,IF(T7222&lt;=250,7,8)))))))</f>
        <v>1</v>
      </c>
      <c r="V7222" s="21" t="n">
        <f aca="false">IF(AND(OR(Dashboard!$T$3="All",R7222=Dashboard!$T$3),OR(Dashboard!$T$4="All",D7222=Dashboard!$T$4)),1,0)</f>
        <v>1</v>
      </c>
      <c r="W7222" s="21" t="n">
        <f aca="false">IF(V7222=1,T7222+ROW()/10000000,0)</f>
        <v>4.8007222</v>
      </c>
    </row>
    <row r="7223" customFormat="false" ht="15" hidden="false" customHeight="false" outlineLevel="0" collapsed="false">
      <c r="A7223" s="0" t="n">
        <v>18438465</v>
      </c>
      <c r="B7223" s="0" t="s">
        <v>15738</v>
      </c>
      <c r="C7223" s="0" t="n">
        <v>1</v>
      </c>
      <c r="D7223" s="0" t="s">
        <v>6924</v>
      </c>
      <c r="E7223" s="0" t="s">
        <v>15703</v>
      </c>
      <c r="F7223" s="0" t="s">
        <v>15702</v>
      </c>
      <c r="G7223" s="0" t="s">
        <v>15703</v>
      </c>
      <c r="H7223" s="0" t="s">
        <v>2349</v>
      </c>
      <c r="I7223" s="0" t="s">
        <v>2123</v>
      </c>
      <c r="J7223" s="0" t="s">
        <v>47</v>
      </c>
      <c r="K7223" s="0" t="s">
        <v>47</v>
      </c>
      <c r="L7223" s="0" t="s">
        <v>47</v>
      </c>
      <c r="M7223" s="0" t="s">
        <v>47</v>
      </c>
      <c r="N7223" s="0" t="n">
        <v>1</v>
      </c>
      <c r="O7223" s="0" t="n">
        <v>0</v>
      </c>
      <c r="P7223" s="0" t="n">
        <v>150</v>
      </c>
      <c r="Q7223" s="0" t="n">
        <v>1</v>
      </c>
      <c r="R7223" s="0" t="str">
        <f aca="false">INDEX(Lookup!$B$4:$B$18,MATCH(C7223,Lookup!$A$4:$A$18,0))</f>
        <v>India</v>
      </c>
      <c r="S7223" s="20" t="n">
        <f aca="false">INDEX(Lookup!$D$4:$D$18,MATCH(C7223,Lookup!$A$4:$A$18,0))</f>
        <v>0.012</v>
      </c>
      <c r="T7223" s="21" t="n">
        <f aca="false">ROUND(P7223*S7223,2)</f>
        <v>1.8</v>
      </c>
      <c r="U7223" s="21" t="n">
        <f aca="false">IF(T7223&lt;=10,1,IF(T7223&lt;=20,2,IF(T7223&lt;=30,3,IF(T7223&lt;=40,4,IF(T7223&lt;=50,5,IF(T7223&lt;=100,6,IF(T7223&lt;=250,7,8)))))))</f>
        <v>1</v>
      </c>
      <c r="V7223" s="21" t="n">
        <f aca="false">IF(AND(OR(Dashboard!$T$3="All",R7223=Dashboard!$T$3),OR(Dashboard!$T$4="All",D7223=Dashboard!$T$4)),1,0)</f>
        <v>1</v>
      </c>
      <c r="W7223" s="21" t="n">
        <f aca="false">IF(V7223=1,T7223+ROW()/10000000,0)</f>
        <v>1.8007223</v>
      </c>
    </row>
    <row r="7224" customFormat="false" ht="15" hidden="false" customHeight="false" outlineLevel="0" collapsed="false">
      <c r="A7224" s="0" t="n">
        <v>18291209</v>
      </c>
      <c r="B7224" s="0" t="s">
        <v>15739</v>
      </c>
      <c r="C7224" s="0" t="n">
        <v>1</v>
      </c>
      <c r="D7224" s="0" t="s">
        <v>6924</v>
      </c>
      <c r="E7224" s="0" t="s">
        <v>15740</v>
      </c>
      <c r="F7224" s="0" t="s">
        <v>15702</v>
      </c>
      <c r="G7224" s="0" t="s">
        <v>15703</v>
      </c>
      <c r="H7224" s="0" t="s">
        <v>15741</v>
      </c>
      <c r="I7224" s="0" t="s">
        <v>2123</v>
      </c>
      <c r="J7224" s="0" t="s">
        <v>47</v>
      </c>
      <c r="K7224" s="0" t="s">
        <v>47</v>
      </c>
      <c r="L7224" s="0" t="s">
        <v>47</v>
      </c>
      <c r="M7224" s="0" t="s">
        <v>47</v>
      </c>
      <c r="N7224" s="0" t="n">
        <v>1</v>
      </c>
      <c r="O7224" s="0" t="n">
        <v>0</v>
      </c>
      <c r="P7224" s="0" t="n">
        <v>250</v>
      </c>
      <c r="Q7224" s="0" t="n">
        <v>1</v>
      </c>
      <c r="R7224" s="0" t="str">
        <f aca="false">INDEX(Lookup!$B$4:$B$18,MATCH(C7224,Lookup!$A$4:$A$18,0))</f>
        <v>India</v>
      </c>
      <c r="S7224" s="20" t="n">
        <f aca="false">INDEX(Lookup!$D$4:$D$18,MATCH(C7224,Lookup!$A$4:$A$18,0))</f>
        <v>0.012</v>
      </c>
      <c r="T7224" s="21" t="n">
        <f aca="false">ROUND(P7224*S7224,2)</f>
        <v>3</v>
      </c>
      <c r="U7224" s="21" t="n">
        <f aca="false">IF(T7224&lt;=10,1,IF(T7224&lt;=20,2,IF(T7224&lt;=30,3,IF(T7224&lt;=40,4,IF(T7224&lt;=50,5,IF(T7224&lt;=100,6,IF(T7224&lt;=250,7,8)))))))</f>
        <v>1</v>
      </c>
      <c r="V7224" s="21" t="n">
        <f aca="false">IF(AND(OR(Dashboard!$T$3="All",R7224=Dashboard!$T$3),OR(Dashboard!$T$4="All",D7224=Dashboard!$T$4)),1,0)</f>
        <v>1</v>
      </c>
      <c r="W7224" s="21" t="n">
        <f aca="false">IF(V7224=1,T7224+ROW()/10000000,0)</f>
        <v>3.0007224</v>
      </c>
    </row>
    <row r="7225" customFormat="false" ht="15" hidden="false" customHeight="false" outlineLevel="0" collapsed="false">
      <c r="A7225" s="0" t="n">
        <v>18441710</v>
      </c>
      <c r="B7225" s="0" t="s">
        <v>15742</v>
      </c>
      <c r="C7225" s="0" t="n">
        <v>1</v>
      </c>
      <c r="D7225" s="0" t="s">
        <v>6924</v>
      </c>
      <c r="E7225" s="0" t="s">
        <v>15743</v>
      </c>
      <c r="F7225" s="0" t="s">
        <v>15702</v>
      </c>
      <c r="G7225" s="0" t="s">
        <v>15703</v>
      </c>
      <c r="H7225" s="0" t="s">
        <v>2050</v>
      </c>
      <c r="I7225" s="0" t="s">
        <v>2123</v>
      </c>
      <c r="J7225" s="0" t="s">
        <v>47</v>
      </c>
      <c r="K7225" s="0" t="s">
        <v>47</v>
      </c>
      <c r="L7225" s="0" t="s">
        <v>47</v>
      </c>
      <c r="M7225" s="0" t="s">
        <v>47</v>
      </c>
      <c r="N7225" s="0" t="n">
        <v>1</v>
      </c>
      <c r="O7225" s="0" t="n">
        <v>0</v>
      </c>
      <c r="P7225" s="0" t="n">
        <v>200</v>
      </c>
      <c r="Q7225" s="0" t="n">
        <v>1</v>
      </c>
      <c r="R7225" s="0" t="str">
        <f aca="false">INDEX(Lookup!$B$4:$B$18,MATCH(C7225,Lookup!$A$4:$A$18,0))</f>
        <v>India</v>
      </c>
      <c r="S7225" s="20" t="n">
        <f aca="false">INDEX(Lookup!$D$4:$D$18,MATCH(C7225,Lookup!$A$4:$A$18,0))</f>
        <v>0.012</v>
      </c>
      <c r="T7225" s="21" t="n">
        <f aca="false">ROUND(P7225*S7225,2)</f>
        <v>2.4</v>
      </c>
      <c r="U7225" s="21" t="n">
        <f aca="false">IF(T7225&lt;=10,1,IF(T7225&lt;=20,2,IF(T7225&lt;=30,3,IF(T7225&lt;=40,4,IF(T7225&lt;=50,5,IF(T7225&lt;=100,6,IF(T7225&lt;=250,7,8)))))))</f>
        <v>1</v>
      </c>
      <c r="V7225" s="21" t="n">
        <f aca="false">IF(AND(OR(Dashboard!$T$3="All",R7225=Dashboard!$T$3),OR(Dashboard!$T$4="All",D7225=Dashboard!$T$4)),1,0)</f>
        <v>1</v>
      </c>
      <c r="W7225" s="21" t="n">
        <f aca="false">IF(V7225=1,T7225+ROW()/10000000,0)</f>
        <v>2.4007225</v>
      </c>
    </row>
    <row r="7226" customFormat="false" ht="15" hidden="false" customHeight="false" outlineLevel="0" collapsed="false">
      <c r="A7226" s="0" t="n">
        <v>18419917</v>
      </c>
      <c r="B7226" s="0" t="s">
        <v>15744</v>
      </c>
      <c r="C7226" s="0" t="n">
        <v>1</v>
      </c>
      <c r="D7226" s="0" t="s">
        <v>6924</v>
      </c>
      <c r="E7226" s="0" t="s">
        <v>15745</v>
      </c>
      <c r="F7226" s="0" t="s">
        <v>15702</v>
      </c>
      <c r="G7226" s="0" t="s">
        <v>15703</v>
      </c>
      <c r="H7226" s="0" t="s">
        <v>2288</v>
      </c>
      <c r="I7226" s="0" t="s">
        <v>2123</v>
      </c>
      <c r="J7226" s="0" t="s">
        <v>47</v>
      </c>
      <c r="K7226" s="0" t="s">
        <v>47</v>
      </c>
      <c r="L7226" s="0" t="s">
        <v>47</v>
      </c>
      <c r="M7226" s="0" t="s">
        <v>47</v>
      </c>
      <c r="N7226" s="0" t="n">
        <v>1</v>
      </c>
      <c r="O7226" s="0" t="n">
        <v>3</v>
      </c>
      <c r="P7226" s="0" t="n">
        <v>400</v>
      </c>
      <c r="Q7226" s="0" t="n">
        <v>1</v>
      </c>
      <c r="R7226" s="0" t="str">
        <f aca="false">INDEX(Lookup!$B$4:$B$18,MATCH(C7226,Lookup!$A$4:$A$18,0))</f>
        <v>India</v>
      </c>
      <c r="S7226" s="20" t="n">
        <f aca="false">INDEX(Lookup!$D$4:$D$18,MATCH(C7226,Lookup!$A$4:$A$18,0))</f>
        <v>0.012</v>
      </c>
      <c r="T7226" s="21" t="n">
        <f aca="false">ROUND(P7226*S7226,2)</f>
        <v>4.8</v>
      </c>
      <c r="U7226" s="21" t="n">
        <f aca="false">IF(T7226&lt;=10,1,IF(T7226&lt;=20,2,IF(T7226&lt;=30,3,IF(T7226&lt;=40,4,IF(T7226&lt;=50,5,IF(T7226&lt;=100,6,IF(T7226&lt;=250,7,8)))))))</f>
        <v>1</v>
      </c>
      <c r="V7226" s="21" t="n">
        <f aca="false">IF(AND(OR(Dashboard!$T$3="All",R7226=Dashboard!$T$3),OR(Dashboard!$T$4="All",D7226=Dashboard!$T$4)),1,0)</f>
        <v>1</v>
      </c>
      <c r="W7226" s="21" t="n">
        <f aca="false">IF(V7226=1,T7226+ROW()/10000000,0)</f>
        <v>4.8007226</v>
      </c>
    </row>
    <row r="7227" customFormat="false" ht="15" hidden="false" customHeight="false" outlineLevel="0" collapsed="false">
      <c r="A7227" s="0" t="n">
        <v>18418243</v>
      </c>
      <c r="B7227" s="0" t="s">
        <v>15746</v>
      </c>
      <c r="C7227" s="0" t="n">
        <v>1</v>
      </c>
      <c r="D7227" s="0" t="s">
        <v>6924</v>
      </c>
      <c r="E7227" s="0" t="s">
        <v>15747</v>
      </c>
      <c r="F7227" s="0" t="s">
        <v>15702</v>
      </c>
      <c r="G7227" s="0" t="s">
        <v>15703</v>
      </c>
      <c r="H7227" s="0" t="s">
        <v>2128</v>
      </c>
      <c r="I7227" s="0" t="s">
        <v>2123</v>
      </c>
      <c r="J7227" s="0" t="s">
        <v>47</v>
      </c>
      <c r="K7227" s="0" t="s">
        <v>47</v>
      </c>
      <c r="L7227" s="0" t="s">
        <v>47</v>
      </c>
      <c r="M7227" s="0" t="s">
        <v>47</v>
      </c>
      <c r="N7227" s="0" t="n">
        <v>1</v>
      </c>
      <c r="O7227" s="0" t="n">
        <v>0</v>
      </c>
      <c r="P7227" s="0" t="n">
        <v>200</v>
      </c>
      <c r="Q7227" s="0" t="n">
        <v>1</v>
      </c>
      <c r="R7227" s="0" t="str">
        <f aca="false">INDEX(Lookup!$B$4:$B$18,MATCH(C7227,Lookup!$A$4:$A$18,0))</f>
        <v>India</v>
      </c>
      <c r="S7227" s="20" t="n">
        <f aca="false">INDEX(Lookup!$D$4:$D$18,MATCH(C7227,Lookup!$A$4:$A$18,0))</f>
        <v>0.012</v>
      </c>
      <c r="T7227" s="21" t="n">
        <f aca="false">ROUND(P7227*S7227,2)</f>
        <v>2.4</v>
      </c>
      <c r="U7227" s="21" t="n">
        <f aca="false">IF(T7227&lt;=10,1,IF(T7227&lt;=20,2,IF(T7227&lt;=30,3,IF(T7227&lt;=40,4,IF(T7227&lt;=50,5,IF(T7227&lt;=100,6,IF(T7227&lt;=250,7,8)))))))</f>
        <v>1</v>
      </c>
      <c r="V7227" s="21" t="n">
        <f aca="false">IF(AND(OR(Dashboard!$T$3="All",R7227=Dashboard!$T$3),OR(Dashboard!$T$4="All",D7227=Dashboard!$T$4)),1,0)</f>
        <v>1</v>
      </c>
      <c r="W7227" s="21" t="n">
        <f aca="false">IF(V7227=1,T7227+ROW()/10000000,0)</f>
        <v>2.4007227</v>
      </c>
    </row>
    <row r="7228" customFormat="false" ht="15" hidden="false" customHeight="false" outlineLevel="0" collapsed="false">
      <c r="A7228" s="0" t="n">
        <v>18441700</v>
      </c>
      <c r="B7228" s="0" t="s">
        <v>15748</v>
      </c>
      <c r="C7228" s="0" t="n">
        <v>1</v>
      </c>
      <c r="D7228" s="0" t="s">
        <v>6924</v>
      </c>
      <c r="E7228" s="0" t="s">
        <v>15749</v>
      </c>
      <c r="F7228" s="0" t="s">
        <v>15702</v>
      </c>
      <c r="G7228" s="0" t="s">
        <v>15703</v>
      </c>
      <c r="H7228" s="0" t="s">
        <v>3119</v>
      </c>
      <c r="I7228" s="0" t="s">
        <v>2123</v>
      </c>
      <c r="J7228" s="0" t="s">
        <v>47</v>
      </c>
      <c r="K7228" s="0" t="s">
        <v>47</v>
      </c>
      <c r="L7228" s="0" t="s">
        <v>47</v>
      </c>
      <c r="M7228" s="0" t="s">
        <v>47</v>
      </c>
      <c r="N7228" s="0" t="n">
        <v>1</v>
      </c>
      <c r="O7228" s="0" t="n">
        <v>0</v>
      </c>
      <c r="P7228" s="0" t="n">
        <v>250</v>
      </c>
      <c r="Q7228" s="0" t="n">
        <v>1</v>
      </c>
      <c r="R7228" s="0" t="str">
        <f aca="false">INDEX(Lookup!$B$4:$B$18,MATCH(C7228,Lookup!$A$4:$A$18,0))</f>
        <v>India</v>
      </c>
      <c r="S7228" s="20" t="n">
        <f aca="false">INDEX(Lookup!$D$4:$D$18,MATCH(C7228,Lookup!$A$4:$A$18,0))</f>
        <v>0.012</v>
      </c>
      <c r="T7228" s="21" t="n">
        <f aca="false">ROUND(P7228*S7228,2)</f>
        <v>3</v>
      </c>
      <c r="U7228" s="21" t="n">
        <f aca="false">IF(T7228&lt;=10,1,IF(T7228&lt;=20,2,IF(T7228&lt;=30,3,IF(T7228&lt;=40,4,IF(T7228&lt;=50,5,IF(T7228&lt;=100,6,IF(T7228&lt;=250,7,8)))))))</f>
        <v>1</v>
      </c>
      <c r="V7228" s="21" t="n">
        <f aca="false">IF(AND(OR(Dashboard!$T$3="All",R7228=Dashboard!$T$3),OR(Dashboard!$T$4="All",D7228=Dashboard!$T$4)),1,0)</f>
        <v>1</v>
      </c>
      <c r="W7228" s="21" t="n">
        <f aca="false">IF(V7228=1,T7228+ROW()/10000000,0)</f>
        <v>3.0007228</v>
      </c>
    </row>
    <row r="7229" customFormat="false" ht="15" hidden="false" customHeight="false" outlineLevel="0" collapsed="false">
      <c r="A7229" s="0" t="n">
        <v>311189</v>
      </c>
      <c r="B7229" s="0" t="s">
        <v>15750</v>
      </c>
      <c r="C7229" s="0" t="n">
        <v>1</v>
      </c>
      <c r="D7229" s="0" t="s">
        <v>6924</v>
      </c>
      <c r="E7229" s="0" t="s">
        <v>15751</v>
      </c>
      <c r="F7229" s="0" t="s">
        <v>15702</v>
      </c>
      <c r="G7229" s="0" t="s">
        <v>15703</v>
      </c>
      <c r="H7229" s="0" t="s">
        <v>2185</v>
      </c>
      <c r="I7229" s="0" t="s">
        <v>2123</v>
      </c>
      <c r="J7229" s="0" t="s">
        <v>47</v>
      </c>
      <c r="K7229" s="0" t="s">
        <v>47</v>
      </c>
      <c r="L7229" s="0" t="s">
        <v>47</v>
      </c>
      <c r="M7229" s="0" t="s">
        <v>47</v>
      </c>
      <c r="N7229" s="0" t="n">
        <v>1</v>
      </c>
      <c r="O7229" s="0" t="n">
        <v>1</v>
      </c>
      <c r="P7229" s="0" t="n">
        <v>200</v>
      </c>
      <c r="Q7229" s="0" t="n">
        <v>1</v>
      </c>
      <c r="R7229" s="0" t="str">
        <f aca="false">INDEX(Lookup!$B$4:$B$18,MATCH(C7229,Lookup!$A$4:$A$18,0))</f>
        <v>India</v>
      </c>
      <c r="S7229" s="20" t="n">
        <f aca="false">INDEX(Lookup!$D$4:$D$18,MATCH(C7229,Lookup!$A$4:$A$18,0))</f>
        <v>0.012</v>
      </c>
      <c r="T7229" s="21" t="n">
        <f aca="false">ROUND(P7229*S7229,2)</f>
        <v>2.4</v>
      </c>
      <c r="U7229" s="21" t="n">
        <f aca="false">IF(T7229&lt;=10,1,IF(T7229&lt;=20,2,IF(T7229&lt;=30,3,IF(T7229&lt;=40,4,IF(T7229&lt;=50,5,IF(T7229&lt;=100,6,IF(T7229&lt;=250,7,8)))))))</f>
        <v>1</v>
      </c>
      <c r="V7229" s="21" t="n">
        <f aca="false">IF(AND(OR(Dashboard!$T$3="All",R7229=Dashboard!$T$3),OR(Dashboard!$T$4="All",D7229=Dashboard!$T$4)),1,0)</f>
        <v>1</v>
      </c>
      <c r="W7229" s="21" t="n">
        <f aca="false">IF(V7229=1,T7229+ROW()/10000000,0)</f>
        <v>2.4007229</v>
      </c>
    </row>
    <row r="7230" customFormat="false" ht="15" hidden="false" customHeight="false" outlineLevel="0" collapsed="false">
      <c r="A7230" s="0" t="n">
        <v>2055</v>
      </c>
      <c r="B7230" s="0" t="s">
        <v>15752</v>
      </c>
      <c r="C7230" s="0" t="n">
        <v>1</v>
      </c>
      <c r="D7230" s="0" t="s">
        <v>6924</v>
      </c>
      <c r="E7230" s="0" t="s">
        <v>15753</v>
      </c>
      <c r="F7230" s="0" t="s">
        <v>15754</v>
      </c>
      <c r="G7230" s="0" t="s">
        <v>15755</v>
      </c>
      <c r="H7230" s="0" t="s">
        <v>2310</v>
      </c>
      <c r="I7230" s="0" t="s">
        <v>2123</v>
      </c>
      <c r="J7230" s="0" t="s">
        <v>47</v>
      </c>
      <c r="K7230" s="0" t="s">
        <v>47</v>
      </c>
      <c r="L7230" s="0" t="s">
        <v>47</v>
      </c>
      <c r="M7230" s="0" t="s">
        <v>47</v>
      </c>
      <c r="N7230" s="0" t="n">
        <v>1</v>
      </c>
      <c r="O7230" s="0" t="n">
        <v>14</v>
      </c>
      <c r="P7230" s="0" t="n">
        <v>350</v>
      </c>
      <c r="Q7230" s="0" t="n">
        <v>3.1</v>
      </c>
      <c r="R7230" s="0" t="str">
        <f aca="false">INDEX(Lookup!$B$4:$B$18,MATCH(C7230,Lookup!$A$4:$A$18,0))</f>
        <v>India</v>
      </c>
      <c r="S7230" s="20" t="n">
        <f aca="false">INDEX(Lookup!$D$4:$D$18,MATCH(C7230,Lookup!$A$4:$A$18,0))</f>
        <v>0.012</v>
      </c>
      <c r="T7230" s="21" t="n">
        <f aca="false">ROUND(P7230*S7230,2)</f>
        <v>4.2</v>
      </c>
      <c r="U7230" s="21" t="n">
        <f aca="false">IF(T7230&lt;=10,1,IF(T7230&lt;=20,2,IF(T7230&lt;=30,3,IF(T7230&lt;=40,4,IF(T7230&lt;=50,5,IF(T7230&lt;=100,6,IF(T7230&lt;=250,7,8)))))))</f>
        <v>1</v>
      </c>
      <c r="V7230" s="21" t="n">
        <f aca="false">IF(AND(OR(Dashboard!$T$3="All",R7230=Dashboard!$T$3),OR(Dashboard!$T$4="All",D7230=Dashboard!$T$4)),1,0)</f>
        <v>1</v>
      </c>
      <c r="W7230" s="21" t="n">
        <f aca="false">IF(V7230=1,T7230+ROW()/10000000,0)</f>
        <v>4.200723</v>
      </c>
    </row>
    <row r="7231" customFormat="false" ht="15" hidden="false" customHeight="false" outlineLevel="0" collapsed="false">
      <c r="A7231" s="0" t="n">
        <v>2383</v>
      </c>
      <c r="B7231" s="0" t="s">
        <v>15756</v>
      </c>
      <c r="C7231" s="0" t="n">
        <v>1</v>
      </c>
      <c r="D7231" s="0" t="s">
        <v>6924</v>
      </c>
      <c r="E7231" s="0" t="s">
        <v>15757</v>
      </c>
      <c r="F7231" s="0" t="s">
        <v>15754</v>
      </c>
      <c r="G7231" s="0" t="s">
        <v>15755</v>
      </c>
      <c r="H7231" s="0" t="s">
        <v>3129</v>
      </c>
      <c r="I7231" s="0" t="s">
        <v>2123</v>
      </c>
      <c r="J7231" s="0" t="s">
        <v>47</v>
      </c>
      <c r="K7231" s="0" t="s">
        <v>47</v>
      </c>
      <c r="L7231" s="0" t="s">
        <v>47</v>
      </c>
      <c r="M7231" s="0" t="s">
        <v>47</v>
      </c>
      <c r="N7231" s="0" t="n">
        <v>1</v>
      </c>
      <c r="O7231" s="0" t="n">
        <v>11</v>
      </c>
      <c r="P7231" s="0" t="n">
        <v>400</v>
      </c>
      <c r="Q7231" s="0" t="n">
        <v>2.7</v>
      </c>
      <c r="R7231" s="0" t="str">
        <f aca="false">INDEX(Lookup!$B$4:$B$18,MATCH(C7231,Lookup!$A$4:$A$18,0))</f>
        <v>India</v>
      </c>
      <c r="S7231" s="20" t="n">
        <f aca="false">INDEX(Lookup!$D$4:$D$18,MATCH(C7231,Lookup!$A$4:$A$18,0))</f>
        <v>0.012</v>
      </c>
      <c r="T7231" s="21" t="n">
        <f aca="false">ROUND(P7231*S7231,2)</f>
        <v>4.8</v>
      </c>
      <c r="U7231" s="21" t="n">
        <f aca="false">IF(T7231&lt;=10,1,IF(T7231&lt;=20,2,IF(T7231&lt;=30,3,IF(T7231&lt;=40,4,IF(T7231&lt;=50,5,IF(T7231&lt;=100,6,IF(T7231&lt;=250,7,8)))))))</f>
        <v>1</v>
      </c>
      <c r="V7231" s="21" t="n">
        <f aca="false">IF(AND(OR(Dashboard!$T$3="All",R7231=Dashboard!$T$3),OR(Dashboard!$T$4="All",D7231=Dashboard!$T$4)),1,0)</f>
        <v>1</v>
      </c>
      <c r="W7231" s="21" t="n">
        <f aca="false">IF(V7231=1,T7231+ROW()/10000000,0)</f>
        <v>4.8007231</v>
      </c>
    </row>
    <row r="7232" customFormat="false" ht="15" hidden="false" customHeight="false" outlineLevel="0" collapsed="false">
      <c r="A7232" s="0" t="n">
        <v>304092</v>
      </c>
      <c r="B7232" s="0" t="s">
        <v>15758</v>
      </c>
      <c r="C7232" s="0" t="n">
        <v>1</v>
      </c>
      <c r="D7232" s="0" t="s">
        <v>6924</v>
      </c>
      <c r="E7232" s="0" t="s">
        <v>15759</v>
      </c>
      <c r="F7232" s="0" t="s">
        <v>15754</v>
      </c>
      <c r="G7232" s="0" t="s">
        <v>15755</v>
      </c>
      <c r="H7232" s="0" t="s">
        <v>2128</v>
      </c>
      <c r="I7232" s="0" t="s">
        <v>2123</v>
      </c>
      <c r="J7232" s="0" t="s">
        <v>47</v>
      </c>
      <c r="K7232" s="0" t="s">
        <v>47</v>
      </c>
      <c r="L7232" s="0" t="s">
        <v>47</v>
      </c>
      <c r="M7232" s="0" t="s">
        <v>47</v>
      </c>
      <c r="N7232" s="0" t="n">
        <v>1</v>
      </c>
      <c r="O7232" s="0" t="n">
        <v>18</v>
      </c>
      <c r="P7232" s="0" t="n">
        <v>300</v>
      </c>
      <c r="Q7232" s="0" t="n">
        <v>3.4</v>
      </c>
      <c r="R7232" s="0" t="str">
        <f aca="false">INDEX(Lookup!$B$4:$B$18,MATCH(C7232,Lookup!$A$4:$A$18,0))</f>
        <v>India</v>
      </c>
      <c r="S7232" s="20" t="n">
        <f aca="false">INDEX(Lookup!$D$4:$D$18,MATCH(C7232,Lookup!$A$4:$A$18,0))</f>
        <v>0.012</v>
      </c>
      <c r="T7232" s="21" t="n">
        <f aca="false">ROUND(P7232*S7232,2)</f>
        <v>3.6</v>
      </c>
      <c r="U7232" s="21" t="n">
        <f aca="false">IF(T7232&lt;=10,1,IF(T7232&lt;=20,2,IF(T7232&lt;=30,3,IF(T7232&lt;=40,4,IF(T7232&lt;=50,5,IF(T7232&lt;=100,6,IF(T7232&lt;=250,7,8)))))))</f>
        <v>1</v>
      </c>
      <c r="V7232" s="21" t="n">
        <f aca="false">IF(AND(OR(Dashboard!$T$3="All",R7232=Dashboard!$T$3),OR(Dashboard!$T$4="All",D7232=Dashboard!$T$4)),1,0)</f>
        <v>1</v>
      </c>
      <c r="W7232" s="21" t="n">
        <f aca="false">IF(V7232=1,T7232+ROW()/10000000,0)</f>
        <v>3.6007232</v>
      </c>
    </row>
    <row r="7233" customFormat="false" ht="15" hidden="false" customHeight="false" outlineLevel="0" collapsed="false">
      <c r="A7233" s="0" t="n">
        <v>302471</v>
      </c>
      <c r="B7233" s="0" t="s">
        <v>15760</v>
      </c>
      <c r="C7233" s="0" t="n">
        <v>1</v>
      </c>
      <c r="D7233" s="0" t="s">
        <v>6924</v>
      </c>
      <c r="E7233" s="0" t="s">
        <v>15761</v>
      </c>
      <c r="F7233" s="0" t="s">
        <v>15754</v>
      </c>
      <c r="G7233" s="0" t="s">
        <v>15755</v>
      </c>
      <c r="H7233" s="0" t="s">
        <v>2128</v>
      </c>
      <c r="I7233" s="0" t="s">
        <v>2123</v>
      </c>
      <c r="J7233" s="0" t="s">
        <v>47</v>
      </c>
      <c r="K7233" s="0" t="s">
        <v>47</v>
      </c>
      <c r="L7233" s="0" t="s">
        <v>47</v>
      </c>
      <c r="M7233" s="0" t="s">
        <v>47</v>
      </c>
      <c r="N7233" s="0" t="n">
        <v>1</v>
      </c>
      <c r="O7233" s="0" t="n">
        <v>11</v>
      </c>
      <c r="P7233" s="0" t="n">
        <v>250</v>
      </c>
      <c r="Q7233" s="0" t="n">
        <v>3</v>
      </c>
      <c r="R7233" s="0" t="str">
        <f aca="false">INDEX(Lookup!$B$4:$B$18,MATCH(C7233,Lookup!$A$4:$A$18,0))</f>
        <v>India</v>
      </c>
      <c r="S7233" s="20" t="n">
        <f aca="false">INDEX(Lookup!$D$4:$D$18,MATCH(C7233,Lookup!$A$4:$A$18,0))</f>
        <v>0.012</v>
      </c>
      <c r="T7233" s="21" t="n">
        <f aca="false">ROUND(P7233*S7233,2)</f>
        <v>3</v>
      </c>
      <c r="U7233" s="21" t="n">
        <f aca="false">IF(T7233&lt;=10,1,IF(T7233&lt;=20,2,IF(T7233&lt;=30,3,IF(T7233&lt;=40,4,IF(T7233&lt;=50,5,IF(T7233&lt;=100,6,IF(T7233&lt;=250,7,8)))))))</f>
        <v>1</v>
      </c>
      <c r="V7233" s="21" t="n">
        <f aca="false">IF(AND(OR(Dashboard!$T$3="All",R7233=Dashboard!$T$3),OR(Dashboard!$T$4="All",D7233=Dashboard!$T$4)),1,0)</f>
        <v>1</v>
      </c>
      <c r="W7233" s="21" t="n">
        <f aca="false">IF(V7233=1,T7233+ROW()/10000000,0)</f>
        <v>3.0007233</v>
      </c>
    </row>
    <row r="7234" customFormat="false" ht="15" hidden="false" customHeight="false" outlineLevel="0" collapsed="false">
      <c r="A7234" s="0" t="n">
        <v>6555</v>
      </c>
      <c r="B7234" s="0" t="s">
        <v>15762</v>
      </c>
      <c r="C7234" s="0" t="n">
        <v>1</v>
      </c>
      <c r="D7234" s="0" t="s">
        <v>6924</v>
      </c>
      <c r="E7234" s="0" t="s">
        <v>15763</v>
      </c>
      <c r="F7234" s="0" t="s">
        <v>15754</v>
      </c>
      <c r="G7234" s="0" t="s">
        <v>15755</v>
      </c>
      <c r="H7234" s="0" t="s">
        <v>2382</v>
      </c>
      <c r="I7234" s="0" t="s">
        <v>2123</v>
      </c>
      <c r="J7234" s="0" t="s">
        <v>47</v>
      </c>
      <c r="K7234" s="0" t="s">
        <v>47</v>
      </c>
      <c r="L7234" s="0" t="s">
        <v>47</v>
      </c>
      <c r="M7234" s="0" t="s">
        <v>47</v>
      </c>
      <c r="N7234" s="0" t="n">
        <v>1</v>
      </c>
      <c r="O7234" s="0" t="n">
        <v>8</v>
      </c>
      <c r="P7234" s="0" t="n">
        <v>100</v>
      </c>
      <c r="Q7234" s="0" t="n">
        <v>2.9</v>
      </c>
      <c r="R7234" s="0" t="str">
        <f aca="false">INDEX(Lookup!$B$4:$B$18,MATCH(C7234,Lookup!$A$4:$A$18,0))</f>
        <v>India</v>
      </c>
      <c r="S7234" s="20" t="n">
        <f aca="false">INDEX(Lookup!$D$4:$D$18,MATCH(C7234,Lookup!$A$4:$A$18,0))</f>
        <v>0.012</v>
      </c>
      <c r="T7234" s="21" t="n">
        <f aca="false">ROUND(P7234*S7234,2)</f>
        <v>1.2</v>
      </c>
      <c r="U7234" s="21" t="n">
        <f aca="false">IF(T7234&lt;=10,1,IF(T7234&lt;=20,2,IF(T7234&lt;=30,3,IF(T7234&lt;=40,4,IF(T7234&lt;=50,5,IF(T7234&lt;=100,6,IF(T7234&lt;=250,7,8)))))))</f>
        <v>1</v>
      </c>
      <c r="V7234" s="21" t="n">
        <f aca="false">IF(AND(OR(Dashboard!$T$3="All",R7234=Dashboard!$T$3),OR(Dashboard!$T$4="All",D7234=Dashboard!$T$4)),1,0)</f>
        <v>1</v>
      </c>
      <c r="W7234" s="21" t="n">
        <f aca="false">IF(V7234=1,T7234+ROW()/10000000,0)</f>
        <v>1.2007234</v>
      </c>
    </row>
    <row r="7235" customFormat="false" ht="15" hidden="false" customHeight="false" outlineLevel="0" collapsed="false">
      <c r="A7235" s="0" t="n">
        <v>4716</v>
      </c>
      <c r="B7235" s="0" t="s">
        <v>3180</v>
      </c>
      <c r="C7235" s="0" t="n">
        <v>1</v>
      </c>
      <c r="D7235" s="0" t="s">
        <v>6924</v>
      </c>
      <c r="E7235" s="0" t="s">
        <v>15764</v>
      </c>
      <c r="F7235" s="0" t="s">
        <v>15754</v>
      </c>
      <c r="G7235" s="0" t="s">
        <v>15755</v>
      </c>
      <c r="H7235" s="0" t="s">
        <v>3182</v>
      </c>
      <c r="I7235" s="0" t="s">
        <v>2123</v>
      </c>
      <c r="J7235" s="0" t="s">
        <v>47</v>
      </c>
      <c r="K7235" s="0" t="s">
        <v>47</v>
      </c>
      <c r="L7235" s="0" t="s">
        <v>47</v>
      </c>
      <c r="M7235" s="0" t="s">
        <v>47</v>
      </c>
      <c r="N7235" s="0" t="n">
        <v>1</v>
      </c>
      <c r="O7235" s="0" t="n">
        <v>21</v>
      </c>
      <c r="P7235" s="0" t="n">
        <v>300</v>
      </c>
      <c r="Q7235" s="0" t="n">
        <v>3.4</v>
      </c>
      <c r="R7235" s="0" t="str">
        <f aca="false">INDEX(Lookup!$B$4:$B$18,MATCH(C7235,Lookup!$A$4:$A$18,0))</f>
        <v>India</v>
      </c>
      <c r="S7235" s="20" t="n">
        <f aca="false">INDEX(Lookup!$D$4:$D$18,MATCH(C7235,Lookup!$A$4:$A$18,0))</f>
        <v>0.012</v>
      </c>
      <c r="T7235" s="21" t="n">
        <f aca="false">ROUND(P7235*S7235,2)</f>
        <v>3.6</v>
      </c>
      <c r="U7235" s="21" t="n">
        <f aca="false">IF(T7235&lt;=10,1,IF(T7235&lt;=20,2,IF(T7235&lt;=30,3,IF(T7235&lt;=40,4,IF(T7235&lt;=50,5,IF(T7235&lt;=100,6,IF(T7235&lt;=250,7,8)))))))</f>
        <v>1</v>
      </c>
      <c r="V7235" s="21" t="n">
        <f aca="false">IF(AND(OR(Dashboard!$T$3="All",R7235=Dashboard!$T$3),OR(Dashboard!$T$4="All",D7235=Dashboard!$T$4)),1,0)</f>
        <v>1</v>
      </c>
      <c r="W7235" s="21" t="n">
        <f aca="false">IF(V7235=1,T7235+ROW()/10000000,0)</f>
        <v>3.6007235</v>
      </c>
    </row>
    <row r="7236" customFormat="false" ht="15" hidden="false" customHeight="false" outlineLevel="0" collapsed="false">
      <c r="A7236" s="0" t="n">
        <v>311364</v>
      </c>
      <c r="B7236" s="0" t="s">
        <v>15765</v>
      </c>
      <c r="C7236" s="0" t="n">
        <v>1</v>
      </c>
      <c r="D7236" s="0" t="s">
        <v>6924</v>
      </c>
      <c r="E7236" s="0" t="s">
        <v>15766</v>
      </c>
      <c r="F7236" s="0" t="s">
        <v>15754</v>
      </c>
      <c r="G7236" s="0" t="s">
        <v>15755</v>
      </c>
      <c r="H7236" s="0" t="s">
        <v>3119</v>
      </c>
      <c r="I7236" s="0" t="s">
        <v>2123</v>
      </c>
      <c r="J7236" s="0" t="s">
        <v>47</v>
      </c>
      <c r="K7236" s="0" t="s">
        <v>47</v>
      </c>
      <c r="L7236" s="0" t="s">
        <v>47</v>
      </c>
      <c r="M7236" s="0" t="s">
        <v>47</v>
      </c>
      <c r="N7236" s="0" t="n">
        <v>1</v>
      </c>
      <c r="O7236" s="0" t="n">
        <v>7</v>
      </c>
      <c r="P7236" s="0" t="n">
        <v>400</v>
      </c>
      <c r="Q7236" s="0" t="n">
        <v>3</v>
      </c>
      <c r="R7236" s="0" t="str">
        <f aca="false">INDEX(Lookup!$B$4:$B$18,MATCH(C7236,Lookup!$A$4:$A$18,0))</f>
        <v>India</v>
      </c>
      <c r="S7236" s="20" t="n">
        <f aca="false">INDEX(Lookup!$D$4:$D$18,MATCH(C7236,Lookup!$A$4:$A$18,0))</f>
        <v>0.012</v>
      </c>
      <c r="T7236" s="21" t="n">
        <f aca="false">ROUND(P7236*S7236,2)</f>
        <v>4.8</v>
      </c>
      <c r="U7236" s="21" t="n">
        <f aca="false">IF(T7236&lt;=10,1,IF(T7236&lt;=20,2,IF(T7236&lt;=30,3,IF(T7236&lt;=40,4,IF(T7236&lt;=50,5,IF(T7236&lt;=100,6,IF(T7236&lt;=250,7,8)))))))</f>
        <v>1</v>
      </c>
      <c r="V7236" s="21" t="n">
        <f aca="false">IF(AND(OR(Dashboard!$T$3="All",R7236=Dashboard!$T$3),OR(Dashboard!$T$4="All",D7236=Dashboard!$T$4)),1,0)</f>
        <v>1</v>
      </c>
      <c r="W7236" s="21" t="n">
        <f aca="false">IF(V7236=1,T7236+ROW()/10000000,0)</f>
        <v>4.8007236</v>
      </c>
    </row>
    <row r="7237" customFormat="false" ht="15" hidden="false" customHeight="false" outlineLevel="0" collapsed="false">
      <c r="A7237" s="0" t="n">
        <v>313494</v>
      </c>
      <c r="B7237" s="0" t="s">
        <v>15767</v>
      </c>
      <c r="C7237" s="0" t="n">
        <v>1</v>
      </c>
      <c r="D7237" s="0" t="s">
        <v>6924</v>
      </c>
      <c r="E7237" s="0" t="s">
        <v>15768</v>
      </c>
      <c r="F7237" s="0" t="s">
        <v>15754</v>
      </c>
      <c r="G7237" s="0" t="s">
        <v>15755</v>
      </c>
      <c r="H7237" s="0" t="s">
        <v>2382</v>
      </c>
      <c r="I7237" s="0" t="s">
        <v>2123</v>
      </c>
      <c r="J7237" s="0" t="s">
        <v>47</v>
      </c>
      <c r="K7237" s="0" t="s">
        <v>47</v>
      </c>
      <c r="L7237" s="0" t="s">
        <v>47</v>
      </c>
      <c r="M7237" s="0" t="s">
        <v>47</v>
      </c>
      <c r="N7237" s="0" t="n">
        <v>1</v>
      </c>
      <c r="O7237" s="0" t="n">
        <v>8</v>
      </c>
      <c r="P7237" s="0" t="n">
        <v>200</v>
      </c>
      <c r="Q7237" s="0" t="n">
        <v>3.2</v>
      </c>
      <c r="R7237" s="0" t="str">
        <f aca="false">INDEX(Lookup!$B$4:$B$18,MATCH(C7237,Lookup!$A$4:$A$18,0))</f>
        <v>India</v>
      </c>
      <c r="S7237" s="20" t="n">
        <f aca="false">INDEX(Lookup!$D$4:$D$18,MATCH(C7237,Lookup!$A$4:$A$18,0))</f>
        <v>0.012</v>
      </c>
      <c r="T7237" s="21" t="n">
        <f aca="false">ROUND(P7237*S7237,2)</f>
        <v>2.4</v>
      </c>
      <c r="U7237" s="21" t="n">
        <f aca="false">IF(T7237&lt;=10,1,IF(T7237&lt;=20,2,IF(T7237&lt;=30,3,IF(T7237&lt;=40,4,IF(T7237&lt;=50,5,IF(T7237&lt;=100,6,IF(T7237&lt;=250,7,8)))))))</f>
        <v>1</v>
      </c>
      <c r="V7237" s="21" t="n">
        <f aca="false">IF(AND(OR(Dashboard!$T$3="All",R7237=Dashboard!$T$3),OR(Dashboard!$T$4="All",D7237=Dashboard!$T$4)),1,0)</f>
        <v>1</v>
      </c>
      <c r="W7237" s="21" t="n">
        <f aca="false">IF(V7237=1,T7237+ROW()/10000000,0)</f>
        <v>2.4007237</v>
      </c>
    </row>
    <row r="7238" customFormat="false" ht="15" hidden="false" customHeight="false" outlineLevel="0" collapsed="false">
      <c r="A7238" s="0" t="n">
        <v>8628</v>
      </c>
      <c r="B7238" s="0" t="s">
        <v>7268</v>
      </c>
      <c r="C7238" s="0" t="n">
        <v>1</v>
      </c>
      <c r="D7238" s="0" t="s">
        <v>6924</v>
      </c>
      <c r="E7238" s="0" t="s">
        <v>15769</v>
      </c>
      <c r="F7238" s="0" t="s">
        <v>15754</v>
      </c>
      <c r="G7238" s="0" t="s">
        <v>15755</v>
      </c>
      <c r="H7238" s="0" t="s">
        <v>3243</v>
      </c>
      <c r="I7238" s="0" t="s">
        <v>2123</v>
      </c>
      <c r="J7238" s="0" t="s">
        <v>47</v>
      </c>
      <c r="K7238" s="0" t="s">
        <v>47</v>
      </c>
      <c r="L7238" s="0" t="s">
        <v>47</v>
      </c>
      <c r="M7238" s="0" t="s">
        <v>47</v>
      </c>
      <c r="N7238" s="0" t="n">
        <v>1</v>
      </c>
      <c r="O7238" s="0" t="n">
        <v>24</v>
      </c>
      <c r="P7238" s="0" t="n">
        <v>150</v>
      </c>
      <c r="Q7238" s="0" t="n">
        <v>3.2</v>
      </c>
      <c r="R7238" s="0" t="str">
        <f aca="false">INDEX(Lookup!$B$4:$B$18,MATCH(C7238,Lookup!$A$4:$A$18,0))</f>
        <v>India</v>
      </c>
      <c r="S7238" s="20" t="n">
        <f aca="false">INDEX(Lookup!$D$4:$D$18,MATCH(C7238,Lookup!$A$4:$A$18,0))</f>
        <v>0.012</v>
      </c>
      <c r="T7238" s="21" t="n">
        <f aca="false">ROUND(P7238*S7238,2)</f>
        <v>1.8</v>
      </c>
      <c r="U7238" s="21" t="n">
        <f aca="false">IF(T7238&lt;=10,1,IF(T7238&lt;=20,2,IF(T7238&lt;=30,3,IF(T7238&lt;=40,4,IF(T7238&lt;=50,5,IF(T7238&lt;=100,6,IF(T7238&lt;=250,7,8)))))))</f>
        <v>1</v>
      </c>
      <c r="V7238" s="21" t="n">
        <f aca="false">IF(AND(OR(Dashboard!$T$3="All",R7238=Dashboard!$T$3),OR(Dashboard!$T$4="All",D7238=Dashboard!$T$4)),1,0)</f>
        <v>1</v>
      </c>
      <c r="W7238" s="21" t="n">
        <f aca="false">IF(V7238=1,T7238+ROW()/10000000,0)</f>
        <v>1.8007238</v>
      </c>
    </row>
    <row r="7239" customFormat="false" ht="15" hidden="false" customHeight="false" outlineLevel="0" collapsed="false">
      <c r="A7239" s="0" t="n">
        <v>18312595</v>
      </c>
      <c r="B7239" s="0" t="s">
        <v>3113</v>
      </c>
      <c r="C7239" s="0" t="n">
        <v>1</v>
      </c>
      <c r="D7239" s="0" t="s">
        <v>6924</v>
      </c>
      <c r="E7239" s="0" t="s">
        <v>15770</v>
      </c>
      <c r="F7239" s="0" t="s">
        <v>15754</v>
      </c>
      <c r="G7239" s="0" t="s">
        <v>15755</v>
      </c>
      <c r="H7239" s="0" t="s">
        <v>153</v>
      </c>
      <c r="I7239" s="0" t="s">
        <v>2123</v>
      </c>
      <c r="J7239" s="0" t="s">
        <v>47</v>
      </c>
      <c r="K7239" s="0" t="s">
        <v>47</v>
      </c>
      <c r="L7239" s="0" t="s">
        <v>47</v>
      </c>
      <c r="M7239" s="0" t="s">
        <v>47</v>
      </c>
      <c r="N7239" s="0" t="n">
        <v>1</v>
      </c>
      <c r="O7239" s="0" t="n">
        <v>5</v>
      </c>
      <c r="P7239" s="0" t="n">
        <v>450</v>
      </c>
      <c r="Q7239" s="0" t="n">
        <v>3.1</v>
      </c>
      <c r="R7239" s="0" t="str">
        <f aca="false">INDEX(Lookup!$B$4:$B$18,MATCH(C7239,Lookup!$A$4:$A$18,0))</f>
        <v>India</v>
      </c>
      <c r="S7239" s="20" t="n">
        <f aca="false">INDEX(Lookup!$D$4:$D$18,MATCH(C7239,Lookup!$A$4:$A$18,0))</f>
        <v>0.012</v>
      </c>
      <c r="T7239" s="21" t="n">
        <f aca="false">ROUND(P7239*S7239,2)</f>
        <v>5.4</v>
      </c>
      <c r="U7239" s="21" t="n">
        <f aca="false">IF(T7239&lt;=10,1,IF(T7239&lt;=20,2,IF(T7239&lt;=30,3,IF(T7239&lt;=40,4,IF(T7239&lt;=50,5,IF(T7239&lt;=100,6,IF(T7239&lt;=250,7,8)))))))</f>
        <v>1</v>
      </c>
      <c r="V7239" s="21" t="n">
        <f aca="false">IF(AND(OR(Dashboard!$T$3="All",R7239=Dashboard!$T$3),OR(Dashboard!$T$4="All",D7239=Dashboard!$T$4)),1,0)</f>
        <v>1</v>
      </c>
      <c r="W7239" s="21" t="n">
        <f aca="false">IF(V7239=1,T7239+ROW()/10000000,0)</f>
        <v>5.4007239</v>
      </c>
    </row>
    <row r="7240" customFormat="false" ht="15" hidden="false" customHeight="false" outlineLevel="0" collapsed="false">
      <c r="A7240" s="0" t="n">
        <v>1501</v>
      </c>
      <c r="B7240" s="0" t="s">
        <v>10653</v>
      </c>
      <c r="C7240" s="0" t="n">
        <v>1</v>
      </c>
      <c r="D7240" s="0" t="s">
        <v>6924</v>
      </c>
      <c r="E7240" s="0" t="s">
        <v>15771</v>
      </c>
      <c r="F7240" s="0" t="s">
        <v>15754</v>
      </c>
      <c r="G7240" s="0" t="s">
        <v>15755</v>
      </c>
      <c r="H7240" s="0" t="s">
        <v>2288</v>
      </c>
      <c r="I7240" s="0" t="s">
        <v>2123</v>
      </c>
      <c r="J7240" s="0" t="s">
        <v>47</v>
      </c>
      <c r="K7240" s="0" t="s">
        <v>46</v>
      </c>
      <c r="L7240" s="0" t="s">
        <v>47</v>
      </c>
      <c r="M7240" s="0" t="s">
        <v>47</v>
      </c>
      <c r="N7240" s="0" t="n">
        <v>2</v>
      </c>
      <c r="O7240" s="0" t="n">
        <v>71</v>
      </c>
      <c r="P7240" s="0" t="n">
        <v>700</v>
      </c>
      <c r="Q7240" s="0" t="n">
        <v>3</v>
      </c>
      <c r="R7240" s="0" t="str">
        <f aca="false">INDEX(Lookup!$B$4:$B$18,MATCH(C7240,Lookup!$A$4:$A$18,0))</f>
        <v>India</v>
      </c>
      <c r="S7240" s="20" t="n">
        <f aca="false">INDEX(Lookup!$D$4:$D$18,MATCH(C7240,Lookup!$A$4:$A$18,0))</f>
        <v>0.012</v>
      </c>
      <c r="T7240" s="21" t="n">
        <f aca="false">ROUND(P7240*S7240,2)</f>
        <v>8.4</v>
      </c>
      <c r="U7240" s="21" t="n">
        <f aca="false">IF(T7240&lt;=10,1,IF(T7240&lt;=20,2,IF(T7240&lt;=30,3,IF(T7240&lt;=40,4,IF(T7240&lt;=50,5,IF(T7240&lt;=100,6,IF(T7240&lt;=250,7,8)))))))</f>
        <v>1</v>
      </c>
      <c r="V7240" s="21" t="n">
        <f aca="false">IF(AND(OR(Dashboard!$T$3="All",R7240=Dashboard!$T$3),OR(Dashboard!$T$4="All",D7240=Dashboard!$T$4)),1,0)</f>
        <v>1</v>
      </c>
      <c r="W7240" s="21" t="n">
        <f aca="false">IF(V7240=1,T7240+ROW()/10000000,0)</f>
        <v>8.400724</v>
      </c>
    </row>
    <row r="7241" customFormat="false" ht="15" hidden="false" customHeight="false" outlineLevel="0" collapsed="false">
      <c r="A7241" s="0" t="n">
        <v>18383610</v>
      </c>
      <c r="B7241" s="0" t="s">
        <v>15772</v>
      </c>
      <c r="C7241" s="0" t="n">
        <v>1</v>
      </c>
      <c r="D7241" s="0" t="s">
        <v>6924</v>
      </c>
      <c r="E7241" s="0" t="s">
        <v>15773</v>
      </c>
      <c r="F7241" s="0" t="s">
        <v>15754</v>
      </c>
      <c r="G7241" s="0" t="s">
        <v>15755</v>
      </c>
      <c r="H7241" s="0" t="s">
        <v>3243</v>
      </c>
      <c r="I7241" s="0" t="s">
        <v>2123</v>
      </c>
      <c r="J7241" s="0" t="s">
        <v>47</v>
      </c>
      <c r="K7241" s="0" t="s">
        <v>47</v>
      </c>
      <c r="L7241" s="0" t="s">
        <v>47</v>
      </c>
      <c r="M7241" s="0" t="s">
        <v>47</v>
      </c>
      <c r="N7241" s="0" t="n">
        <v>1</v>
      </c>
      <c r="O7241" s="0" t="n">
        <v>9</v>
      </c>
      <c r="P7241" s="0" t="n">
        <v>200</v>
      </c>
      <c r="Q7241" s="0" t="n">
        <v>3.2</v>
      </c>
      <c r="R7241" s="0" t="str">
        <f aca="false">INDEX(Lookup!$B$4:$B$18,MATCH(C7241,Lookup!$A$4:$A$18,0))</f>
        <v>India</v>
      </c>
      <c r="S7241" s="20" t="n">
        <f aca="false">INDEX(Lookup!$D$4:$D$18,MATCH(C7241,Lookup!$A$4:$A$18,0))</f>
        <v>0.012</v>
      </c>
      <c r="T7241" s="21" t="n">
        <f aca="false">ROUND(P7241*S7241,2)</f>
        <v>2.4</v>
      </c>
      <c r="U7241" s="21" t="n">
        <f aca="false">IF(T7241&lt;=10,1,IF(T7241&lt;=20,2,IF(T7241&lt;=30,3,IF(T7241&lt;=40,4,IF(T7241&lt;=50,5,IF(T7241&lt;=100,6,IF(T7241&lt;=250,7,8)))))))</f>
        <v>1</v>
      </c>
      <c r="V7241" s="21" t="n">
        <f aca="false">IF(AND(OR(Dashboard!$T$3="All",R7241=Dashboard!$T$3),OR(Dashboard!$T$4="All",D7241=Dashboard!$T$4)),1,0)</f>
        <v>1</v>
      </c>
      <c r="W7241" s="21" t="n">
        <f aca="false">IF(V7241=1,T7241+ROW()/10000000,0)</f>
        <v>2.4007241</v>
      </c>
    </row>
    <row r="7242" customFormat="false" ht="15" hidden="false" customHeight="false" outlineLevel="0" collapsed="false">
      <c r="A7242" s="0" t="n">
        <v>2053</v>
      </c>
      <c r="B7242" s="0" t="s">
        <v>15774</v>
      </c>
      <c r="C7242" s="0" t="n">
        <v>1</v>
      </c>
      <c r="D7242" s="0" t="s">
        <v>6924</v>
      </c>
      <c r="E7242" s="0" t="s">
        <v>15775</v>
      </c>
      <c r="F7242" s="0" t="s">
        <v>15754</v>
      </c>
      <c r="G7242" s="0" t="s">
        <v>15755</v>
      </c>
      <c r="H7242" s="0" t="s">
        <v>69</v>
      </c>
      <c r="I7242" s="0" t="s">
        <v>2123</v>
      </c>
      <c r="J7242" s="0" t="s">
        <v>47</v>
      </c>
      <c r="K7242" s="0" t="s">
        <v>47</v>
      </c>
      <c r="L7242" s="0" t="s">
        <v>47</v>
      </c>
      <c r="M7242" s="0" t="s">
        <v>47</v>
      </c>
      <c r="N7242" s="0" t="n">
        <v>1</v>
      </c>
      <c r="O7242" s="0" t="n">
        <v>13</v>
      </c>
      <c r="P7242" s="0" t="n">
        <v>350</v>
      </c>
      <c r="Q7242" s="0" t="n">
        <v>3</v>
      </c>
      <c r="R7242" s="0" t="str">
        <f aca="false">INDEX(Lookup!$B$4:$B$18,MATCH(C7242,Lookup!$A$4:$A$18,0))</f>
        <v>India</v>
      </c>
      <c r="S7242" s="20" t="n">
        <f aca="false">INDEX(Lookup!$D$4:$D$18,MATCH(C7242,Lookup!$A$4:$A$18,0))</f>
        <v>0.012</v>
      </c>
      <c r="T7242" s="21" t="n">
        <f aca="false">ROUND(P7242*S7242,2)</f>
        <v>4.2</v>
      </c>
      <c r="U7242" s="21" t="n">
        <f aca="false">IF(T7242&lt;=10,1,IF(T7242&lt;=20,2,IF(T7242&lt;=30,3,IF(T7242&lt;=40,4,IF(T7242&lt;=50,5,IF(T7242&lt;=100,6,IF(T7242&lt;=250,7,8)))))))</f>
        <v>1</v>
      </c>
      <c r="V7242" s="21" t="n">
        <f aca="false">IF(AND(OR(Dashboard!$T$3="All",R7242=Dashboard!$T$3),OR(Dashboard!$T$4="All",D7242=Dashboard!$T$4)),1,0)</f>
        <v>1</v>
      </c>
      <c r="W7242" s="21" t="n">
        <f aca="false">IF(V7242=1,T7242+ROW()/10000000,0)</f>
        <v>4.2007242</v>
      </c>
    </row>
    <row r="7243" customFormat="false" ht="15" hidden="false" customHeight="false" outlineLevel="0" collapsed="false">
      <c r="A7243" s="0" t="n">
        <v>311358</v>
      </c>
      <c r="B7243" s="0" t="s">
        <v>2408</v>
      </c>
      <c r="C7243" s="0" t="n">
        <v>1</v>
      </c>
      <c r="D7243" s="0" t="s">
        <v>6924</v>
      </c>
      <c r="E7243" s="0" t="s">
        <v>15776</v>
      </c>
      <c r="F7243" s="0" t="s">
        <v>15754</v>
      </c>
      <c r="G7243" s="0" t="s">
        <v>15755</v>
      </c>
      <c r="H7243" s="0" t="s">
        <v>3392</v>
      </c>
      <c r="I7243" s="0" t="s">
        <v>2123</v>
      </c>
      <c r="J7243" s="0" t="s">
        <v>47</v>
      </c>
      <c r="K7243" s="0" t="s">
        <v>47</v>
      </c>
      <c r="L7243" s="0" t="s">
        <v>47</v>
      </c>
      <c r="M7243" s="0" t="s">
        <v>47</v>
      </c>
      <c r="N7243" s="0" t="n">
        <v>2</v>
      </c>
      <c r="O7243" s="0" t="n">
        <v>28</v>
      </c>
      <c r="P7243" s="0" t="n">
        <v>700</v>
      </c>
      <c r="Q7243" s="0" t="n">
        <v>3</v>
      </c>
      <c r="R7243" s="0" t="str">
        <f aca="false">INDEX(Lookup!$B$4:$B$18,MATCH(C7243,Lookup!$A$4:$A$18,0))</f>
        <v>India</v>
      </c>
      <c r="S7243" s="20" t="n">
        <f aca="false">INDEX(Lookup!$D$4:$D$18,MATCH(C7243,Lookup!$A$4:$A$18,0))</f>
        <v>0.012</v>
      </c>
      <c r="T7243" s="21" t="n">
        <f aca="false">ROUND(P7243*S7243,2)</f>
        <v>8.4</v>
      </c>
      <c r="U7243" s="21" t="n">
        <f aca="false">IF(T7243&lt;=10,1,IF(T7243&lt;=20,2,IF(T7243&lt;=30,3,IF(T7243&lt;=40,4,IF(T7243&lt;=50,5,IF(T7243&lt;=100,6,IF(T7243&lt;=250,7,8)))))))</f>
        <v>1</v>
      </c>
      <c r="V7243" s="21" t="n">
        <f aca="false">IF(AND(OR(Dashboard!$T$3="All",R7243=Dashboard!$T$3),OR(Dashboard!$T$4="All",D7243=Dashboard!$T$4)),1,0)</f>
        <v>1</v>
      </c>
      <c r="W7243" s="21" t="n">
        <f aca="false">IF(V7243=1,T7243+ROW()/10000000,0)</f>
        <v>8.4007243</v>
      </c>
    </row>
    <row r="7244" customFormat="false" ht="15" hidden="false" customHeight="false" outlineLevel="0" collapsed="false">
      <c r="A7244" s="0" t="n">
        <v>301487</v>
      </c>
      <c r="B7244" s="0" t="s">
        <v>3094</v>
      </c>
      <c r="C7244" s="0" t="n">
        <v>1</v>
      </c>
      <c r="D7244" s="0" t="s">
        <v>6924</v>
      </c>
      <c r="E7244" s="0" t="s">
        <v>15777</v>
      </c>
      <c r="F7244" s="0" t="s">
        <v>15754</v>
      </c>
      <c r="G7244" s="0" t="s">
        <v>15755</v>
      </c>
      <c r="H7244" s="0" t="s">
        <v>156</v>
      </c>
      <c r="I7244" s="0" t="s">
        <v>2123</v>
      </c>
      <c r="J7244" s="0" t="s">
        <v>47</v>
      </c>
      <c r="K7244" s="0" t="s">
        <v>47</v>
      </c>
      <c r="L7244" s="0" t="s">
        <v>47</v>
      </c>
      <c r="M7244" s="0" t="s">
        <v>47</v>
      </c>
      <c r="N7244" s="0" t="n">
        <v>1</v>
      </c>
      <c r="O7244" s="0" t="n">
        <v>10</v>
      </c>
      <c r="P7244" s="0" t="n">
        <v>200</v>
      </c>
      <c r="Q7244" s="0" t="n">
        <v>3.1</v>
      </c>
      <c r="R7244" s="0" t="str">
        <f aca="false">INDEX(Lookup!$B$4:$B$18,MATCH(C7244,Lookup!$A$4:$A$18,0))</f>
        <v>India</v>
      </c>
      <c r="S7244" s="20" t="n">
        <f aca="false">INDEX(Lookup!$D$4:$D$18,MATCH(C7244,Lookup!$A$4:$A$18,0))</f>
        <v>0.012</v>
      </c>
      <c r="T7244" s="21" t="n">
        <f aca="false">ROUND(P7244*S7244,2)</f>
        <v>2.4</v>
      </c>
      <c r="U7244" s="21" t="n">
        <f aca="false">IF(T7244&lt;=10,1,IF(T7244&lt;=20,2,IF(T7244&lt;=30,3,IF(T7244&lt;=40,4,IF(T7244&lt;=50,5,IF(T7244&lt;=100,6,IF(T7244&lt;=250,7,8)))))))</f>
        <v>1</v>
      </c>
      <c r="V7244" s="21" t="n">
        <f aca="false">IF(AND(OR(Dashboard!$T$3="All",R7244=Dashboard!$T$3),OR(Dashboard!$T$4="All",D7244=Dashboard!$T$4)),1,0)</f>
        <v>1</v>
      </c>
      <c r="W7244" s="21" t="n">
        <f aca="false">IF(V7244=1,T7244+ROW()/10000000,0)</f>
        <v>2.4007244</v>
      </c>
    </row>
    <row r="7245" customFormat="false" ht="15" hidden="false" customHeight="false" outlineLevel="0" collapsed="false">
      <c r="A7245" s="0" t="n">
        <v>18288186</v>
      </c>
      <c r="B7245" s="0" t="s">
        <v>3154</v>
      </c>
      <c r="C7245" s="0" t="n">
        <v>1</v>
      </c>
      <c r="D7245" s="0" t="s">
        <v>6924</v>
      </c>
      <c r="E7245" s="0" t="s">
        <v>15778</v>
      </c>
      <c r="F7245" s="0" t="s">
        <v>15754</v>
      </c>
      <c r="G7245" s="0" t="s">
        <v>15755</v>
      </c>
      <c r="H7245" s="0" t="s">
        <v>3015</v>
      </c>
      <c r="I7245" s="0" t="s">
        <v>2123</v>
      </c>
      <c r="J7245" s="0" t="s">
        <v>47</v>
      </c>
      <c r="K7245" s="0" t="s">
        <v>47</v>
      </c>
      <c r="L7245" s="0" t="s">
        <v>47</v>
      </c>
      <c r="M7245" s="0" t="s">
        <v>47</v>
      </c>
      <c r="N7245" s="0" t="n">
        <v>1</v>
      </c>
      <c r="O7245" s="0" t="n">
        <v>13</v>
      </c>
      <c r="P7245" s="0" t="n">
        <v>400</v>
      </c>
      <c r="Q7245" s="0" t="n">
        <v>3.3</v>
      </c>
      <c r="R7245" s="0" t="str">
        <f aca="false">INDEX(Lookup!$B$4:$B$18,MATCH(C7245,Lookup!$A$4:$A$18,0))</f>
        <v>India</v>
      </c>
      <c r="S7245" s="20" t="n">
        <f aca="false">INDEX(Lookup!$D$4:$D$18,MATCH(C7245,Lookup!$A$4:$A$18,0))</f>
        <v>0.012</v>
      </c>
      <c r="T7245" s="21" t="n">
        <f aca="false">ROUND(P7245*S7245,2)</f>
        <v>4.8</v>
      </c>
      <c r="U7245" s="21" t="n">
        <f aca="false">IF(T7245&lt;=10,1,IF(T7245&lt;=20,2,IF(T7245&lt;=30,3,IF(T7245&lt;=40,4,IF(T7245&lt;=50,5,IF(T7245&lt;=100,6,IF(T7245&lt;=250,7,8)))))))</f>
        <v>1</v>
      </c>
      <c r="V7245" s="21" t="n">
        <f aca="false">IF(AND(OR(Dashboard!$T$3="All",R7245=Dashboard!$T$3),OR(Dashboard!$T$4="All",D7245=Dashboard!$T$4)),1,0)</f>
        <v>1</v>
      </c>
      <c r="W7245" s="21" t="n">
        <f aca="false">IF(V7245=1,T7245+ROW()/10000000,0)</f>
        <v>4.8007245</v>
      </c>
    </row>
    <row r="7246" customFormat="false" ht="15" hidden="false" customHeight="false" outlineLevel="0" collapsed="false">
      <c r="A7246" s="0" t="n">
        <v>8670</v>
      </c>
      <c r="B7246" s="0" t="s">
        <v>15779</v>
      </c>
      <c r="C7246" s="0" t="n">
        <v>1</v>
      </c>
      <c r="D7246" s="0" t="s">
        <v>6924</v>
      </c>
      <c r="E7246" s="0" t="s">
        <v>15780</v>
      </c>
      <c r="F7246" s="0" t="s">
        <v>15754</v>
      </c>
      <c r="G7246" s="0" t="s">
        <v>15755</v>
      </c>
      <c r="H7246" s="0" t="s">
        <v>402</v>
      </c>
      <c r="I7246" s="0" t="s">
        <v>2123</v>
      </c>
      <c r="J7246" s="0" t="s">
        <v>47</v>
      </c>
      <c r="K7246" s="0" t="s">
        <v>47</v>
      </c>
      <c r="L7246" s="0" t="s">
        <v>47</v>
      </c>
      <c r="M7246" s="0" t="s">
        <v>47</v>
      </c>
      <c r="N7246" s="0" t="n">
        <v>1</v>
      </c>
      <c r="O7246" s="0" t="n">
        <v>53</v>
      </c>
      <c r="P7246" s="0" t="n">
        <v>200</v>
      </c>
      <c r="Q7246" s="0" t="n">
        <v>3.4</v>
      </c>
      <c r="R7246" s="0" t="str">
        <f aca="false">INDEX(Lookup!$B$4:$B$18,MATCH(C7246,Lookup!$A$4:$A$18,0))</f>
        <v>India</v>
      </c>
      <c r="S7246" s="20" t="n">
        <f aca="false">INDEX(Lookup!$D$4:$D$18,MATCH(C7246,Lookup!$A$4:$A$18,0))</f>
        <v>0.012</v>
      </c>
      <c r="T7246" s="21" t="n">
        <f aca="false">ROUND(P7246*S7246,2)</f>
        <v>2.4</v>
      </c>
      <c r="U7246" s="21" t="n">
        <f aca="false">IF(T7246&lt;=10,1,IF(T7246&lt;=20,2,IF(T7246&lt;=30,3,IF(T7246&lt;=40,4,IF(T7246&lt;=50,5,IF(T7246&lt;=100,6,IF(T7246&lt;=250,7,8)))))))</f>
        <v>1</v>
      </c>
      <c r="V7246" s="21" t="n">
        <f aca="false">IF(AND(OR(Dashboard!$T$3="All",R7246=Dashboard!$T$3),OR(Dashboard!$T$4="All",D7246=Dashboard!$T$4)),1,0)</f>
        <v>1</v>
      </c>
      <c r="W7246" s="21" t="n">
        <f aca="false">IF(V7246=1,T7246+ROW()/10000000,0)</f>
        <v>2.4007246</v>
      </c>
    </row>
    <row r="7247" customFormat="false" ht="15" hidden="false" customHeight="false" outlineLevel="0" collapsed="false">
      <c r="A7247" s="0" t="n">
        <v>18376510</v>
      </c>
      <c r="B7247" s="0" t="s">
        <v>3162</v>
      </c>
      <c r="C7247" s="0" t="n">
        <v>1</v>
      </c>
      <c r="D7247" s="0" t="s">
        <v>6924</v>
      </c>
      <c r="E7247" s="0" t="s">
        <v>15781</v>
      </c>
      <c r="F7247" s="0" t="s">
        <v>15754</v>
      </c>
      <c r="G7247" s="0" t="s">
        <v>15755</v>
      </c>
      <c r="H7247" s="0" t="s">
        <v>2342</v>
      </c>
      <c r="I7247" s="0" t="s">
        <v>2123</v>
      </c>
      <c r="J7247" s="0" t="s">
        <v>47</v>
      </c>
      <c r="K7247" s="0" t="s">
        <v>47</v>
      </c>
      <c r="L7247" s="0" t="s">
        <v>47</v>
      </c>
      <c r="M7247" s="0" t="s">
        <v>47</v>
      </c>
      <c r="N7247" s="0" t="n">
        <v>1</v>
      </c>
      <c r="O7247" s="0" t="n">
        <v>4</v>
      </c>
      <c r="P7247" s="0" t="n">
        <v>400</v>
      </c>
      <c r="Q7247" s="0" t="n">
        <v>3.1</v>
      </c>
      <c r="R7247" s="0" t="str">
        <f aca="false">INDEX(Lookup!$B$4:$B$18,MATCH(C7247,Lookup!$A$4:$A$18,0))</f>
        <v>India</v>
      </c>
      <c r="S7247" s="20" t="n">
        <f aca="false">INDEX(Lookup!$D$4:$D$18,MATCH(C7247,Lookup!$A$4:$A$18,0))</f>
        <v>0.012</v>
      </c>
      <c r="T7247" s="21" t="n">
        <f aca="false">ROUND(P7247*S7247,2)</f>
        <v>4.8</v>
      </c>
      <c r="U7247" s="21" t="n">
        <f aca="false">IF(T7247&lt;=10,1,IF(T7247&lt;=20,2,IF(T7247&lt;=30,3,IF(T7247&lt;=40,4,IF(T7247&lt;=50,5,IF(T7247&lt;=100,6,IF(T7247&lt;=250,7,8)))))))</f>
        <v>1</v>
      </c>
      <c r="V7247" s="21" t="n">
        <f aca="false">IF(AND(OR(Dashboard!$T$3="All",R7247=Dashboard!$T$3),OR(Dashboard!$T$4="All",D7247=Dashboard!$T$4)),1,0)</f>
        <v>1</v>
      </c>
      <c r="W7247" s="21" t="n">
        <f aca="false">IF(V7247=1,T7247+ROW()/10000000,0)</f>
        <v>4.8007247</v>
      </c>
    </row>
    <row r="7248" customFormat="false" ht="15" hidden="false" customHeight="false" outlineLevel="0" collapsed="false">
      <c r="A7248" s="0" t="n">
        <v>302452</v>
      </c>
      <c r="B7248" s="0" t="s">
        <v>15782</v>
      </c>
      <c r="C7248" s="0" t="n">
        <v>1</v>
      </c>
      <c r="D7248" s="0" t="s">
        <v>6924</v>
      </c>
      <c r="E7248" s="0" t="s">
        <v>15783</v>
      </c>
      <c r="F7248" s="0" t="s">
        <v>15754</v>
      </c>
      <c r="G7248" s="0" t="s">
        <v>15755</v>
      </c>
      <c r="H7248" s="0" t="s">
        <v>2128</v>
      </c>
      <c r="I7248" s="0" t="s">
        <v>2123</v>
      </c>
      <c r="J7248" s="0" t="s">
        <v>47</v>
      </c>
      <c r="K7248" s="0" t="s">
        <v>47</v>
      </c>
      <c r="L7248" s="0" t="s">
        <v>47</v>
      </c>
      <c r="M7248" s="0" t="s">
        <v>47</v>
      </c>
      <c r="N7248" s="0" t="n">
        <v>1</v>
      </c>
      <c r="O7248" s="0" t="n">
        <v>4</v>
      </c>
      <c r="P7248" s="0" t="n">
        <v>150</v>
      </c>
      <c r="Q7248" s="0" t="n">
        <v>3</v>
      </c>
      <c r="R7248" s="0" t="str">
        <f aca="false">INDEX(Lookup!$B$4:$B$18,MATCH(C7248,Lookup!$A$4:$A$18,0))</f>
        <v>India</v>
      </c>
      <c r="S7248" s="20" t="n">
        <f aca="false">INDEX(Lookup!$D$4:$D$18,MATCH(C7248,Lookup!$A$4:$A$18,0))</f>
        <v>0.012</v>
      </c>
      <c r="T7248" s="21" t="n">
        <f aca="false">ROUND(P7248*S7248,2)</f>
        <v>1.8</v>
      </c>
      <c r="U7248" s="21" t="n">
        <f aca="false">IF(T7248&lt;=10,1,IF(T7248&lt;=20,2,IF(T7248&lt;=30,3,IF(T7248&lt;=40,4,IF(T7248&lt;=50,5,IF(T7248&lt;=100,6,IF(T7248&lt;=250,7,8)))))))</f>
        <v>1</v>
      </c>
      <c r="V7248" s="21" t="n">
        <f aca="false">IF(AND(OR(Dashboard!$T$3="All",R7248=Dashboard!$T$3),OR(Dashboard!$T$4="All",D7248=Dashboard!$T$4)),1,0)</f>
        <v>1</v>
      </c>
      <c r="W7248" s="21" t="n">
        <f aca="false">IF(V7248=1,T7248+ROW()/10000000,0)</f>
        <v>1.8007248</v>
      </c>
    </row>
    <row r="7249" customFormat="false" ht="15" hidden="false" customHeight="false" outlineLevel="0" collapsed="false">
      <c r="A7249" s="0" t="n">
        <v>2049</v>
      </c>
      <c r="B7249" s="0" t="s">
        <v>15784</v>
      </c>
      <c r="C7249" s="0" t="n">
        <v>1</v>
      </c>
      <c r="D7249" s="0" t="s">
        <v>6924</v>
      </c>
      <c r="E7249" s="0" t="s">
        <v>15785</v>
      </c>
      <c r="F7249" s="0" t="s">
        <v>15754</v>
      </c>
      <c r="G7249" s="0" t="s">
        <v>15755</v>
      </c>
      <c r="H7249" s="0" t="s">
        <v>2310</v>
      </c>
      <c r="I7249" s="0" t="s">
        <v>2123</v>
      </c>
      <c r="J7249" s="0" t="s">
        <v>47</v>
      </c>
      <c r="K7249" s="0" t="s">
        <v>47</v>
      </c>
      <c r="L7249" s="0" t="s">
        <v>47</v>
      </c>
      <c r="M7249" s="0" t="s">
        <v>47</v>
      </c>
      <c r="N7249" s="0" t="n">
        <v>2</v>
      </c>
      <c r="O7249" s="0" t="n">
        <v>91</v>
      </c>
      <c r="P7249" s="0" t="n">
        <v>500</v>
      </c>
      <c r="Q7249" s="0" t="n">
        <v>2.7</v>
      </c>
      <c r="R7249" s="0" t="str">
        <f aca="false">INDEX(Lookup!$B$4:$B$18,MATCH(C7249,Lookup!$A$4:$A$18,0))</f>
        <v>India</v>
      </c>
      <c r="S7249" s="20" t="n">
        <f aca="false">INDEX(Lookup!$D$4:$D$18,MATCH(C7249,Lookup!$A$4:$A$18,0))</f>
        <v>0.012</v>
      </c>
      <c r="T7249" s="21" t="n">
        <f aca="false">ROUND(P7249*S7249,2)</f>
        <v>6</v>
      </c>
      <c r="U7249" s="21" t="n">
        <f aca="false">IF(T7249&lt;=10,1,IF(T7249&lt;=20,2,IF(T7249&lt;=30,3,IF(T7249&lt;=40,4,IF(T7249&lt;=50,5,IF(T7249&lt;=100,6,IF(T7249&lt;=250,7,8)))))))</f>
        <v>1</v>
      </c>
      <c r="V7249" s="21" t="n">
        <f aca="false">IF(AND(OR(Dashboard!$T$3="All",R7249=Dashboard!$T$3),OR(Dashboard!$T$4="All",D7249=Dashboard!$T$4)),1,0)</f>
        <v>1</v>
      </c>
      <c r="W7249" s="21" t="n">
        <f aca="false">IF(V7249=1,T7249+ROW()/10000000,0)</f>
        <v>6.0007249</v>
      </c>
    </row>
    <row r="7250" customFormat="false" ht="15" hidden="false" customHeight="false" outlineLevel="0" collapsed="false">
      <c r="A7250" s="0" t="n">
        <v>304090</v>
      </c>
      <c r="B7250" s="0" t="s">
        <v>15786</v>
      </c>
      <c r="C7250" s="0" t="n">
        <v>1</v>
      </c>
      <c r="D7250" s="0" t="s">
        <v>6924</v>
      </c>
      <c r="E7250" s="0" t="s">
        <v>15787</v>
      </c>
      <c r="F7250" s="0" t="s">
        <v>15754</v>
      </c>
      <c r="G7250" s="0" t="s">
        <v>15755</v>
      </c>
      <c r="H7250" s="0" t="s">
        <v>2128</v>
      </c>
      <c r="I7250" s="0" t="s">
        <v>2123</v>
      </c>
      <c r="J7250" s="0" t="s">
        <v>47</v>
      </c>
      <c r="K7250" s="0" t="s">
        <v>47</v>
      </c>
      <c r="L7250" s="0" t="s">
        <v>47</v>
      </c>
      <c r="M7250" s="0" t="s">
        <v>47</v>
      </c>
      <c r="N7250" s="0" t="n">
        <v>1</v>
      </c>
      <c r="O7250" s="0" t="n">
        <v>9</v>
      </c>
      <c r="P7250" s="0" t="n">
        <v>350</v>
      </c>
      <c r="Q7250" s="0" t="n">
        <v>3.1</v>
      </c>
      <c r="R7250" s="0" t="str">
        <f aca="false">INDEX(Lookup!$B$4:$B$18,MATCH(C7250,Lookup!$A$4:$A$18,0))</f>
        <v>India</v>
      </c>
      <c r="S7250" s="20" t="n">
        <f aca="false">INDEX(Lookup!$D$4:$D$18,MATCH(C7250,Lookup!$A$4:$A$18,0))</f>
        <v>0.012</v>
      </c>
      <c r="T7250" s="21" t="n">
        <f aca="false">ROUND(P7250*S7250,2)</f>
        <v>4.2</v>
      </c>
      <c r="U7250" s="21" t="n">
        <f aca="false">IF(T7250&lt;=10,1,IF(T7250&lt;=20,2,IF(T7250&lt;=30,3,IF(T7250&lt;=40,4,IF(T7250&lt;=50,5,IF(T7250&lt;=100,6,IF(T7250&lt;=250,7,8)))))))</f>
        <v>1</v>
      </c>
      <c r="V7250" s="21" t="n">
        <f aca="false">IF(AND(OR(Dashboard!$T$3="All",R7250=Dashboard!$T$3),OR(Dashboard!$T$4="All",D7250=Dashboard!$T$4)),1,0)</f>
        <v>1</v>
      </c>
      <c r="W7250" s="21" t="n">
        <f aca="false">IF(V7250=1,T7250+ROW()/10000000,0)</f>
        <v>4.200725</v>
      </c>
    </row>
    <row r="7251" customFormat="false" ht="15" hidden="false" customHeight="false" outlineLevel="0" collapsed="false">
      <c r="A7251" s="0" t="n">
        <v>6561</v>
      </c>
      <c r="B7251" s="0" t="s">
        <v>15788</v>
      </c>
      <c r="C7251" s="0" t="n">
        <v>1</v>
      </c>
      <c r="D7251" s="0" t="s">
        <v>6924</v>
      </c>
      <c r="E7251" s="0" t="s">
        <v>15789</v>
      </c>
      <c r="F7251" s="0" t="s">
        <v>15754</v>
      </c>
      <c r="G7251" s="0" t="s">
        <v>15755</v>
      </c>
      <c r="H7251" s="0" t="s">
        <v>15790</v>
      </c>
      <c r="I7251" s="0" t="s">
        <v>2123</v>
      </c>
      <c r="J7251" s="0" t="s">
        <v>47</v>
      </c>
      <c r="K7251" s="0" t="s">
        <v>47</v>
      </c>
      <c r="L7251" s="0" t="s">
        <v>47</v>
      </c>
      <c r="M7251" s="0" t="s">
        <v>47</v>
      </c>
      <c r="N7251" s="0" t="n">
        <v>1</v>
      </c>
      <c r="O7251" s="0" t="n">
        <v>21</v>
      </c>
      <c r="P7251" s="0" t="n">
        <v>300</v>
      </c>
      <c r="Q7251" s="0" t="n">
        <v>3.2</v>
      </c>
      <c r="R7251" s="0" t="str">
        <f aca="false">INDEX(Lookup!$B$4:$B$18,MATCH(C7251,Lookup!$A$4:$A$18,0))</f>
        <v>India</v>
      </c>
      <c r="S7251" s="20" t="n">
        <f aca="false">INDEX(Lookup!$D$4:$D$18,MATCH(C7251,Lookup!$A$4:$A$18,0))</f>
        <v>0.012</v>
      </c>
      <c r="T7251" s="21" t="n">
        <f aca="false">ROUND(P7251*S7251,2)</f>
        <v>3.6</v>
      </c>
      <c r="U7251" s="21" t="n">
        <f aca="false">IF(T7251&lt;=10,1,IF(T7251&lt;=20,2,IF(T7251&lt;=30,3,IF(T7251&lt;=40,4,IF(T7251&lt;=50,5,IF(T7251&lt;=100,6,IF(T7251&lt;=250,7,8)))))))</f>
        <v>1</v>
      </c>
      <c r="V7251" s="21" t="n">
        <f aca="false">IF(AND(OR(Dashboard!$T$3="All",R7251=Dashboard!$T$3),OR(Dashboard!$T$4="All",D7251=Dashboard!$T$4)),1,0)</f>
        <v>1</v>
      </c>
      <c r="W7251" s="21" t="n">
        <f aca="false">IF(V7251=1,T7251+ROW()/10000000,0)</f>
        <v>3.6007251</v>
      </c>
    </row>
    <row r="7252" customFormat="false" ht="15" hidden="false" customHeight="false" outlineLevel="0" collapsed="false">
      <c r="A7252" s="0" t="n">
        <v>6562</v>
      </c>
      <c r="B7252" s="0" t="s">
        <v>15788</v>
      </c>
      <c r="C7252" s="0" t="n">
        <v>1</v>
      </c>
      <c r="D7252" s="0" t="s">
        <v>6924</v>
      </c>
      <c r="E7252" s="0" t="s">
        <v>15791</v>
      </c>
      <c r="F7252" s="0" t="s">
        <v>15754</v>
      </c>
      <c r="G7252" s="0" t="s">
        <v>15755</v>
      </c>
      <c r="H7252" s="0" t="s">
        <v>2972</v>
      </c>
      <c r="I7252" s="0" t="s">
        <v>2123</v>
      </c>
      <c r="J7252" s="0" t="s">
        <v>47</v>
      </c>
      <c r="K7252" s="0" t="s">
        <v>47</v>
      </c>
      <c r="L7252" s="0" t="s">
        <v>47</v>
      </c>
      <c r="M7252" s="0" t="s">
        <v>47</v>
      </c>
      <c r="N7252" s="0" t="n">
        <v>1</v>
      </c>
      <c r="O7252" s="0" t="n">
        <v>46</v>
      </c>
      <c r="P7252" s="0" t="n">
        <v>300</v>
      </c>
      <c r="Q7252" s="0" t="n">
        <v>3.4</v>
      </c>
      <c r="R7252" s="0" t="str">
        <f aca="false">INDEX(Lookup!$B$4:$B$18,MATCH(C7252,Lookup!$A$4:$A$18,0))</f>
        <v>India</v>
      </c>
      <c r="S7252" s="20" t="n">
        <f aca="false">INDEX(Lookup!$D$4:$D$18,MATCH(C7252,Lookup!$A$4:$A$18,0))</f>
        <v>0.012</v>
      </c>
      <c r="T7252" s="21" t="n">
        <f aca="false">ROUND(P7252*S7252,2)</f>
        <v>3.6</v>
      </c>
      <c r="U7252" s="21" t="n">
        <f aca="false">IF(T7252&lt;=10,1,IF(T7252&lt;=20,2,IF(T7252&lt;=30,3,IF(T7252&lt;=40,4,IF(T7252&lt;=50,5,IF(T7252&lt;=100,6,IF(T7252&lt;=250,7,8)))))))</f>
        <v>1</v>
      </c>
      <c r="V7252" s="21" t="n">
        <f aca="false">IF(AND(OR(Dashboard!$T$3="All",R7252=Dashboard!$T$3),OR(Dashboard!$T$4="All",D7252=Dashboard!$T$4)),1,0)</f>
        <v>1</v>
      </c>
      <c r="W7252" s="21" t="n">
        <f aca="false">IF(V7252=1,T7252+ROW()/10000000,0)</f>
        <v>3.6007252</v>
      </c>
    </row>
    <row r="7253" customFormat="false" ht="15" hidden="false" customHeight="false" outlineLevel="0" collapsed="false">
      <c r="A7253" s="0" t="n">
        <v>8672</v>
      </c>
      <c r="B7253" s="0" t="s">
        <v>15792</v>
      </c>
      <c r="C7253" s="0" t="n">
        <v>1</v>
      </c>
      <c r="D7253" s="0" t="s">
        <v>6924</v>
      </c>
      <c r="E7253" s="0" t="s">
        <v>15793</v>
      </c>
      <c r="F7253" s="0" t="s">
        <v>15754</v>
      </c>
      <c r="G7253" s="0" t="s">
        <v>15755</v>
      </c>
      <c r="H7253" s="0" t="s">
        <v>2128</v>
      </c>
      <c r="I7253" s="0" t="s">
        <v>2123</v>
      </c>
      <c r="J7253" s="0" t="s">
        <v>47</v>
      </c>
      <c r="K7253" s="0" t="s">
        <v>47</v>
      </c>
      <c r="L7253" s="0" t="s">
        <v>47</v>
      </c>
      <c r="M7253" s="0" t="s">
        <v>47</v>
      </c>
      <c r="N7253" s="0" t="n">
        <v>1</v>
      </c>
      <c r="O7253" s="0" t="n">
        <v>6</v>
      </c>
      <c r="P7253" s="0" t="n">
        <v>150</v>
      </c>
      <c r="Q7253" s="0" t="n">
        <v>2.9</v>
      </c>
      <c r="R7253" s="0" t="str">
        <f aca="false">INDEX(Lookup!$B$4:$B$18,MATCH(C7253,Lookup!$A$4:$A$18,0))</f>
        <v>India</v>
      </c>
      <c r="S7253" s="20" t="n">
        <f aca="false">INDEX(Lookup!$D$4:$D$18,MATCH(C7253,Lookup!$A$4:$A$18,0))</f>
        <v>0.012</v>
      </c>
      <c r="T7253" s="21" t="n">
        <f aca="false">ROUND(P7253*S7253,2)</f>
        <v>1.8</v>
      </c>
      <c r="U7253" s="21" t="n">
        <f aca="false">IF(T7253&lt;=10,1,IF(T7253&lt;=20,2,IF(T7253&lt;=30,3,IF(T7253&lt;=40,4,IF(T7253&lt;=50,5,IF(T7253&lt;=100,6,IF(T7253&lt;=250,7,8)))))))</f>
        <v>1</v>
      </c>
      <c r="V7253" s="21" t="n">
        <f aca="false">IF(AND(OR(Dashboard!$T$3="All",R7253=Dashboard!$T$3),OR(Dashboard!$T$4="All",D7253=Dashboard!$T$4)),1,0)</f>
        <v>1</v>
      </c>
      <c r="W7253" s="21" t="n">
        <f aca="false">IF(V7253=1,T7253+ROW()/10000000,0)</f>
        <v>1.8007253</v>
      </c>
    </row>
    <row r="7254" customFormat="false" ht="15" hidden="false" customHeight="false" outlineLevel="0" collapsed="false">
      <c r="A7254" s="0" t="n">
        <v>18380175</v>
      </c>
      <c r="B7254" s="0" t="s">
        <v>15794</v>
      </c>
      <c r="C7254" s="0" t="n">
        <v>1</v>
      </c>
      <c r="D7254" s="0" t="s">
        <v>6924</v>
      </c>
      <c r="E7254" s="0" t="s">
        <v>15795</v>
      </c>
      <c r="F7254" s="0" t="s">
        <v>15754</v>
      </c>
      <c r="G7254" s="0" t="s">
        <v>15755</v>
      </c>
      <c r="H7254" s="0" t="s">
        <v>2293</v>
      </c>
      <c r="I7254" s="0" t="s">
        <v>2123</v>
      </c>
      <c r="J7254" s="0" t="s">
        <v>47</v>
      </c>
      <c r="K7254" s="0" t="s">
        <v>46</v>
      </c>
      <c r="L7254" s="0" t="s">
        <v>47</v>
      </c>
      <c r="M7254" s="0" t="s">
        <v>47</v>
      </c>
      <c r="N7254" s="0" t="n">
        <v>2</v>
      </c>
      <c r="O7254" s="0" t="n">
        <v>28</v>
      </c>
      <c r="P7254" s="0" t="n">
        <v>600</v>
      </c>
      <c r="Q7254" s="0" t="n">
        <v>3.2</v>
      </c>
      <c r="R7254" s="0" t="str">
        <f aca="false">INDEX(Lookup!$B$4:$B$18,MATCH(C7254,Lookup!$A$4:$A$18,0))</f>
        <v>India</v>
      </c>
      <c r="S7254" s="20" t="n">
        <f aca="false">INDEX(Lookup!$D$4:$D$18,MATCH(C7254,Lookup!$A$4:$A$18,0))</f>
        <v>0.012</v>
      </c>
      <c r="T7254" s="21" t="n">
        <f aca="false">ROUND(P7254*S7254,2)</f>
        <v>7.2</v>
      </c>
      <c r="U7254" s="21" t="n">
        <f aca="false">IF(T7254&lt;=10,1,IF(T7254&lt;=20,2,IF(T7254&lt;=30,3,IF(T7254&lt;=40,4,IF(T7254&lt;=50,5,IF(T7254&lt;=100,6,IF(T7254&lt;=250,7,8)))))))</f>
        <v>1</v>
      </c>
      <c r="V7254" s="21" t="n">
        <f aca="false">IF(AND(OR(Dashboard!$T$3="All",R7254=Dashboard!$T$3),OR(Dashboard!$T$4="All",D7254=Dashboard!$T$4)),1,0)</f>
        <v>1</v>
      </c>
      <c r="W7254" s="21" t="n">
        <f aca="false">IF(V7254=1,T7254+ROW()/10000000,0)</f>
        <v>7.2007254</v>
      </c>
    </row>
    <row r="7255" customFormat="false" ht="15" hidden="false" customHeight="false" outlineLevel="0" collapsed="false">
      <c r="A7255" s="0" t="n">
        <v>301517</v>
      </c>
      <c r="B7255" s="0" t="s">
        <v>14014</v>
      </c>
      <c r="C7255" s="0" t="n">
        <v>1</v>
      </c>
      <c r="D7255" s="0" t="s">
        <v>6924</v>
      </c>
      <c r="E7255" s="0" t="s">
        <v>15796</v>
      </c>
      <c r="F7255" s="0" t="s">
        <v>15754</v>
      </c>
      <c r="G7255" s="0" t="s">
        <v>15755</v>
      </c>
      <c r="H7255" s="0" t="s">
        <v>3129</v>
      </c>
      <c r="I7255" s="0" t="s">
        <v>2123</v>
      </c>
      <c r="J7255" s="0" t="s">
        <v>47</v>
      </c>
      <c r="K7255" s="0" t="s">
        <v>47</v>
      </c>
      <c r="L7255" s="0" t="s">
        <v>47</v>
      </c>
      <c r="M7255" s="0" t="s">
        <v>47</v>
      </c>
      <c r="N7255" s="0" t="n">
        <v>1</v>
      </c>
      <c r="O7255" s="0" t="n">
        <v>23</v>
      </c>
      <c r="P7255" s="0" t="n">
        <v>400</v>
      </c>
      <c r="Q7255" s="0" t="n">
        <v>3.1</v>
      </c>
      <c r="R7255" s="0" t="str">
        <f aca="false">INDEX(Lookup!$B$4:$B$18,MATCH(C7255,Lookup!$A$4:$A$18,0))</f>
        <v>India</v>
      </c>
      <c r="S7255" s="20" t="n">
        <f aca="false">INDEX(Lookup!$D$4:$D$18,MATCH(C7255,Lookup!$A$4:$A$18,0))</f>
        <v>0.012</v>
      </c>
      <c r="T7255" s="21" t="n">
        <f aca="false">ROUND(P7255*S7255,2)</f>
        <v>4.8</v>
      </c>
      <c r="U7255" s="21" t="n">
        <f aca="false">IF(T7255&lt;=10,1,IF(T7255&lt;=20,2,IF(T7255&lt;=30,3,IF(T7255&lt;=40,4,IF(T7255&lt;=50,5,IF(T7255&lt;=100,6,IF(T7255&lt;=250,7,8)))))))</f>
        <v>1</v>
      </c>
      <c r="V7255" s="21" t="n">
        <f aca="false">IF(AND(OR(Dashboard!$T$3="All",R7255=Dashboard!$T$3),OR(Dashboard!$T$4="All",D7255=Dashboard!$T$4)),1,0)</f>
        <v>1</v>
      </c>
      <c r="W7255" s="21" t="n">
        <f aca="false">IF(V7255=1,T7255+ROW()/10000000,0)</f>
        <v>4.8007255</v>
      </c>
    </row>
    <row r="7256" customFormat="false" ht="15" hidden="false" customHeight="false" outlineLevel="0" collapsed="false">
      <c r="A7256" s="0" t="n">
        <v>312858</v>
      </c>
      <c r="B7256" s="0" t="s">
        <v>15797</v>
      </c>
      <c r="C7256" s="0" t="n">
        <v>1</v>
      </c>
      <c r="D7256" s="0" t="s">
        <v>6924</v>
      </c>
      <c r="E7256" s="0" t="s">
        <v>15798</v>
      </c>
      <c r="F7256" s="0" t="s">
        <v>15754</v>
      </c>
      <c r="G7256" s="0" t="s">
        <v>15755</v>
      </c>
      <c r="H7256" s="0" t="s">
        <v>2122</v>
      </c>
      <c r="I7256" s="0" t="s">
        <v>2123</v>
      </c>
      <c r="J7256" s="0" t="s">
        <v>47</v>
      </c>
      <c r="K7256" s="0" t="s">
        <v>47</v>
      </c>
      <c r="L7256" s="0" t="s">
        <v>47</v>
      </c>
      <c r="M7256" s="0" t="s">
        <v>47</v>
      </c>
      <c r="N7256" s="0" t="n">
        <v>1</v>
      </c>
      <c r="O7256" s="0" t="n">
        <v>4</v>
      </c>
      <c r="P7256" s="0" t="n">
        <v>250</v>
      </c>
      <c r="Q7256" s="0" t="n">
        <v>2.9</v>
      </c>
      <c r="R7256" s="0" t="str">
        <f aca="false">INDEX(Lookup!$B$4:$B$18,MATCH(C7256,Lookup!$A$4:$A$18,0))</f>
        <v>India</v>
      </c>
      <c r="S7256" s="20" t="n">
        <f aca="false">INDEX(Lookup!$D$4:$D$18,MATCH(C7256,Lookup!$A$4:$A$18,0))</f>
        <v>0.012</v>
      </c>
      <c r="T7256" s="21" t="n">
        <f aca="false">ROUND(P7256*S7256,2)</f>
        <v>3</v>
      </c>
      <c r="U7256" s="21" t="n">
        <f aca="false">IF(T7256&lt;=10,1,IF(T7256&lt;=20,2,IF(T7256&lt;=30,3,IF(T7256&lt;=40,4,IF(T7256&lt;=50,5,IF(T7256&lt;=100,6,IF(T7256&lt;=250,7,8)))))))</f>
        <v>1</v>
      </c>
      <c r="V7256" s="21" t="n">
        <f aca="false">IF(AND(OR(Dashboard!$T$3="All",R7256=Dashboard!$T$3),OR(Dashboard!$T$4="All",D7256=Dashboard!$T$4)),1,0)</f>
        <v>1</v>
      </c>
      <c r="W7256" s="21" t="n">
        <f aca="false">IF(V7256=1,T7256+ROW()/10000000,0)</f>
        <v>3.0007256</v>
      </c>
    </row>
    <row r="7257" customFormat="false" ht="15" hidden="false" customHeight="false" outlineLevel="0" collapsed="false">
      <c r="A7257" s="0" t="n">
        <v>18222576</v>
      </c>
      <c r="B7257" s="0" t="s">
        <v>15799</v>
      </c>
      <c r="C7257" s="0" t="n">
        <v>1</v>
      </c>
      <c r="D7257" s="0" t="s">
        <v>6924</v>
      </c>
      <c r="E7257" s="0" t="s">
        <v>15800</v>
      </c>
      <c r="F7257" s="0" t="s">
        <v>15754</v>
      </c>
      <c r="G7257" s="0" t="s">
        <v>15755</v>
      </c>
      <c r="H7257" s="0" t="s">
        <v>402</v>
      </c>
      <c r="I7257" s="0" t="s">
        <v>2123</v>
      </c>
      <c r="J7257" s="0" t="s">
        <v>47</v>
      </c>
      <c r="K7257" s="0" t="s">
        <v>47</v>
      </c>
      <c r="L7257" s="0" t="s">
        <v>47</v>
      </c>
      <c r="M7257" s="0" t="s">
        <v>47</v>
      </c>
      <c r="N7257" s="0" t="n">
        <v>1</v>
      </c>
      <c r="O7257" s="0" t="n">
        <v>11</v>
      </c>
      <c r="P7257" s="0" t="n">
        <v>250</v>
      </c>
      <c r="Q7257" s="0" t="n">
        <v>2.8</v>
      </c>
      <c r="R7257" s="0" t="str">
        <f aca="false">INDEX(Lookup!$B$4:$B$18,MATCH(C7257,Lookup!$A$4:$A$18,0))</f>
        <v>India</v>
      </c>
      <c r="S7257" s="20" t="n">
        <f aca="false">INDEX(Lookup!$D$4:$D$18,MATCH(C7257,Lookup!$A$4:$A$18,0))</f>
        <v>0.012</v>
      </c>
      <c r="T7257" s="21" t="n">
        <f aca="false">ROUND(P7257*S7257,2)</f>
        <v>3</v>
      </c>
      <c r="U7257" s="21" t="n">
        <f aca="false">IF(T7257&lt;=10,1,IF(T7257&lt;=20,2,IF(T7257&lt;=30,3,IF(T7257&lt;=40,4,IF(T7257&lt;=50,5,IF(T7257&lt;=100,6,IF(T7257&lt;=250,7,8)))))))</f>
        <v>1</v>
      </c>
      <c r="V7257" s="21" t="n">
        <f aca="false">IF(AND(OR(Dashboard!$T$3="All",R7257=Dashboard!$T$3),OR(Dashboard!$T$4="All",D7257=Dashboard!$T$4)),1,0)</f>
        <v>1</v>
      </c>
      <c r="W7257" s="21" t="n">
        <f aca="false">IF(V7257=1,T7257+ROW()/10000000,0)</f>
        <v>3.0007257</v>
      </c>
    </row>
    <row r="7258" customFormat="false" ht="15" hidden="false" customHeight="false" outlineLevel="0" collapsed="false">
      <c r="A7258" s="0" t="n">
        <v>18455522</v>
      </c>
      <c r="B7258" s="0" t="s">
        <v>7316</v>
      </c>
      <c r="C7258" s="0" t="n">
        <v>1</v>
      </c>
      <c r="D7258" s="0" t="s">
        <v>6924</v>
      </c>
      <c r="E7258" s="0" t="s">
        <v>15801</v>
      </c>
      <c r="F7258" s="0" t="s">
        <v>15754</v>
      </c>
      <c r="G7258" s="0" t="s">
        <v>15755</v>
      </c>
      <c r="H7258" s="0" t="s">
        <v>2288</v>
      </c>
      <c r="I7258" s="0" t="s">
        <v>2123</v>
      </c>
      <c r="J7258" s="0" t="s">
        <v>47</v>
      </c>
      <c r="K7258" s="0" t="s">
        <v>47</v>
      </c>
      <c r="L7258" s="0" t="s">
        <v>47</v>
      </c>
      <c r="M7258" s="0" t="s">
        <v>47</v>
      </c>
      <c r="N7258" s="0" t="n">
        <v>2</v>
      </c>
      <c r="O7258" s="0" t="n">
        <v>4</v>
      </c>
      <c r="P7258" s="0" t="n">
        <v>500</v>
      </c>
      <c r="Q7258" s="0" t="n">
        <v>3.1</v>
      </c>
      <c r="R7258" s="0" t="str">
        <f aca="false">INDEX(Lookup!$B$4:$B$18,MATCH(C7258,Lookup!$A$4:$A$18,0))</f>
        <v>India</v>
      </c>
      <c r="S7258" s="20" t="n">
        <f aca="false">INDEX(Lookup!$D$4:$D$18,MATCH(C7258,Lookup!$A$4:$A$18,0))</f>
        <v>0.012</v>
      </c>
      <c r="T7258" s="21" t="n">
        <f aca="false">ROUND(P7258*S7258,2)</f>
        <v>6</v>
      </c>
      <c r="U7258" s="21" t="n">
        <f aca="false">IF(T7258&lt;=10,1,IF(T7258&lt;=20,2,IF(T7258&lt;=30,3,IF(T7258&lt;=40,4,IF(T7258&lt;=50,5,IF(T7258&lt;=100,6,IF(T7258&lt;=250,7,8)))))))</f>
        <v>1</v>
      </c>
      <c r="V7258" s="21" t="n">
        <f aca="false">IF(AND(OR(Dashboard!$T$3="All",R7258=Dashboard!$T$3),OR(Dashboard!$T$4="All",D7258=Dashboard!$T$4)),1,0)</f>
        <v>1</v>
      </c>
      <c r="W7258" s="21" t="n">
        <f aca="false">IF(V7258=1,T7258+ROW()/10000000,0)</f>
        <v>6.0007258</v>
      </c>
    </row>
    <row r="7259" customFormat="false" ht="15" hidden="false" customHeight="false" outlineLevel="0" collapsed="false">
      <c r="A7259" s="0" t="n">
        <v>311168</v>
      </c>
      <c r="B7259" s="0" t="s">
        <v>15802</v>
      </c>
      <c r="C7259" s="0" t="n">
        <v>1</v>
      </c>
      <c r="D7259" s="0" t="s">
        <v>6924</v>
      </c>
      <c r="E7259" s="0" t="s">
        <v>15803</v>
      </c>
      <c r="F7259" s="0" t="s">
        <v>15754</v>
      </c>
      <c r="G7259" s="0" t="s">
        <v>15755</v>
      </c>
      <c r="H7259" s="0" t="s">
        <v>2288</v>
      </c>
      <c r="I7259" s="0" t="s">
        <v>2123</v>
      </c>
      <c r="J7259" s="0" t="s">
        <v>47</v>
      </c>
      <c r="K7259" s="0" t="s">
        <v>47</v>
      </c>
      <c r="L7259" s="0" t="s">
        <v>47</v>
      </c>
      <c r="M7259" s="0" t="s">
        <v>47</v>
      </c>
      <c r="N7259" s="0" t="n">
        <v>1</v>
      </c>
      <c r="O7259" s="0" t="n">
        <v>9</v>
      </c>
      <c r="P7259" s="0" t="n">
        <v>400</v>
      </c>
      <c r="Q7259" s="0" t="n">
        <v>3</v>
      </c>
      <c r="R7259" s="0" t="str">
        <f aca="false">INDEX(Lookup!$B$4:$B$18,MATCH(C7259,Lookup!$A$4:$A$18,0))</f>
        <v>India</v>
      </c>
      <c r="S7259" s="20" t="n">
        <f aca="false">INDEX(Lookup!$D$4:$D$18,MATCH(C7259,Lookup!$A$4:$A$18,0))</f>
        <v>0.012</v>
      </c>
      <c r="T7259" s="21" t="n">
        <f aca="false">ROUND(P7259*S7259,2)</f>
        <v>4.8</v>
      </c>
      <c r="U7259" s="21" t="n">
        <f aca="false">IF(T7259&lt;=10,1,IF(T7259&lt;=20,2,IF(T7259&lt;=30,3,IF(T7259&lt;=40,4,IF(T7259&lt;=50,5,IF(T7259&lt;=100,6,IF(T7259&lt;=250,7,8)))))))</f>
        <v>1</v>
      </c>
      <c r="V7259" s="21" t="n">
        <f aca="false">IF(AND(OR(Dashboard!$T$3="All",R7259=Dashboard!$T$3),OR(Dashboard!$T$4="All",D7259=Dashboard!$T$4)),1,0)</f>
        <v>1</v>
      </c>
      <c r="W7259" s="21" t="n">
        <f aca="false">IF(V7259=1,T7259+ROW()/10000000,0)</f>
        <v>4.8007259</v>
      </c>
    </row>
    <row r="7260" customFormat="false" ht="15" hidden="false" customHeight="false" outlineLevel="0" collapsed="false">
      <c r="A7260" s="0" t="n">
        <v>18357957</v>
      </c>
      <c r="B7260" s="0" t="s">
        <v>15804</v>
      </c>
      <c r="C7260" s="0" t="n">
        <v>1</v>
      </c>
      <c r="D7260" s="0" t="s">
        <v>6924</v>
      </c>
      <c r="E7260" s="0" t="s">
        <v>15805</v>
      </c>
      <c r="F7260" s="0" t="s">
        <v>15754</v>
      </c>
      <c r="G7260" s="0" t="s">
        <v>15755</v>
      </c>
      <c r="H7260" s="0" t="s">
        <v>2288</v>
      </c>
      <c r="I7260" s="0" t="s">
        <v>2123</v>
      </c>
      <c r="J7260" s="0" t="s">
        <v>47</v>
      </c>
      <c r="K7260" s="0" t="s">
        <v>47</v>
      </c>
      <c r="L7260" s="0" t="s">
        <v>47</v>
      </c>
      <c r="M7260" s="0" t="s">
        <v>47</v>
      </c>
      <c r="N7260" s="0" t="n">
        <v>2</v>
      </c>
      <c r="O7260" s="0" t="n">
        <v>5</v>
      </c>
      <c r="P7260" s="0" t="n">
        <v>500</v>
      </c>
      <c r="Q7260" s="0" t="n">
        <v>3.1</v>
      </c>
      <c r="R7260" s="0" t="str">
        <f aca="false">INDEX(Lookup!$B$4:$B$18,MATCH(C7260,Lookup!$A$4:$A$18,0))</f>
        <v>India</v>
      </c>
      <c r="S7260" s="20" t="n">
        <f aca="false">INDEX(Lookup!$D$4:$D$18,MATCH(C7260,Lookup!$A$4:$A$18,0))</f>
        <v>0.012</v>
      </c>
      <c r="T7260" s="21" t="n">
        <f aca="false">ROUND(P7260*S7260,2)</f>
        <v>6</v>
      </c>
      <c r="U7260" s="21" t="n">
        <f aca="false">IF(T7260&lt;=10,1,IF(T7260&lt;=20,2,IF(T7260&lt;=30,3,IF(T7260&lt;=40,4,IF(T7260&lt;=50,5,IF(T7260&lt;=100,6,IF(T7260&lt;=250,7,8)))))))</f>
        <v>1</v>
      </c>
      <c r="V7260" s="21" t="n">
        <f aca="false">IF(AND(OR(Dashboard!$T$3="All",R7260=Dashboard!$T$3),OR(Dashboard!$T$4="All",D7260=Dashboard!$T$4)),1,0)</f>
        <v>1</v>
      </c>
      <c r="W7260" s="21" t="n">
        <f aca="false">IF(V7260=1,T7260+ROW()/10000000,0)</f>
        <v>6.000726</v>
      </c>
    </row>
    <row r="7261" customFormat="false" ht="15" hidden="false" customHeight="false" outlineLevel="0" collapsed="false">
      <c r="A7261" s="0" t="n">
        <v>306751</v>
      </c>
      <c r="B7261" s="0" t="s">
        <v>15806</v>
      </c>
      <c r="C7261" s="0" t="n">
        <v>1</v>
      </c>
      <c r="D7261" s="0" t="s">
        <v>6924</v>
      </c>
      <c r="E7261" s="0" t="s">
        <v>15807</v>
      </c>
      <c r="F7261" s="0" t="s">
        <v>15754</v>
      </c>
      <c r="G7261" s="0" t="s">
        <v>15755</v>
      </c>
      <c r="H7261" s="0" t="s">
        <v>7256</v>
      </c>
      <c r="I7261" s="0" t="s">
        <v>2123</v>
      </c>
      <c r="J7261" s="0" t="s">
        <v>47</v>
      </c>
      <c r="K7261" s="0" t="s">
        <v>47</v>
      </c>
      <c r="L7261" s="0" t="s">
        <v>47</v>
      </c>
      <c r="M7261" s="0" t="s">
        <v>47</v>
      </c>
      <c r="N7261" s="0" t="n">
        <v>1</v>
      </c>
      <c r="O7261" s="0" t="n">
        <v>12</v>
      </c>
      <c r="P7261" s="0" t="n">
        <v>200</v>
      </c>
      <c r="Q7261" s="0" t="n">
        <v>3.1</v>
      </c>
      <c r="R7261" s="0" t="str">
        <f aca="false">INDEX(Lookup!$B$4:$B$18,MATCH(C7261,Lookup!$A$4:$A$18,0))</f>
        <v>India</v>
      </c>
      <c r="S7261" s="20" t="n">
        <f aca="false">INDEX(Lookup!$D$4:$D$18,MATCH(C7261,Lookup!$A$4:$A$18,0))</f>
        <v>0.012</v>
      </c>
      <c r="T7261" s="21" t="n">
        <f aca="false">ROUND(P7261*S7261,2)</f>
        <v>2.4</v>
      </c>
      <c r="U7261" s="21" t="n">
        <f aca="false">IF(T7261&lt;=10,1,IF(T7261&lt;=20,2,IF(T7261&lt;=30,3,IF(T7261&lt;=40,4,IF(T7261&lt;=50,5,IF(T7261&lt;=100,6,IF(T7261&lt;=250,7,8)))))))</f>
        <v>1</v>
      </c>
      <c r="V7261" s="21" t="n">
        <f aca="false">IF(AND(OR(Dashboard!$T$3="All",R7261=Dashboard!$T$3),OR(Dashboard!$T$4="All",D7261=Dashboard!$T$4)),1,0)</f>
        <v>1</v>
      </c>
      <c r="W7261" s="21" t="n">
        <f aca="false">IF(V7261=1,T7261+ROW()/10000000,0)</f>
        <v>2.4007261</v>
      </c>
    </row>
    <row r="7262" customFormat="false" ht="15" hidden="false" customHeight="false" outlineLevel="0" collapsed="false">
      <c r="A7262" s="0" t="n">
        <v>18400759</v>
      </c>
      <c r="B7262" s="0" t="s">
        <v>15808</v>
      </c>
      <c r="C7262" s="0" t="n">
        <v>1</v>
      </c>
      <c r="D7262" s="0" t="s">
        <v>6924</v>
      </c>
      <c r="E7262" s="0" t="s">
        <v>15809</v>
      </c>
      <c r="F7262" s="0" t="s">
        <v>15754</v>
      </c>
      <c r="G7262" s="0" t="s">
        <v>15755</v>
      </c>
      <c r="H7262" s="0" t="s">
        <v>2288</v>
      </c>
      <c r="I7262" s="0" t="s">
        <v>2123</v>
      </c>
      <c r="J7262" s="0" t="s">
        <v>47</v>
      </c>
      <c r="K7262" s="0" t="s">
        <v>47</v>
      </c>
      <c r="L7262" s="0" t="s">
        <v>47</v>
      </c>
      <c r="M7262" s="0" t="s">
        <v>47</v>
      </c>
      <c r="N7262" s="0" t="n">
        <v>2</v>
      </c>
      <c r="O7262" s="0" t="n">
        <v>13</v>
      </c>
      <c r="P7262" s="0" t="n">
        <v>600</v>
      </c>
      <c r="Q7262" s="0" t="n">
        <v>3.3</v>
      </c>
      <c r="R7262" s="0" t="str">
        <f aca="false">INDEX(Lookup!$B$4:$B$18,MATCH(C7262,Lookup!$A$4:$A$18,0))</f>
        <v>India</v>
      </c>
      <c r="S7262" s="20" t="n">
        <f aca="false">INDEX(Lookup!$D$4:$D$18,MATCH(C7262,Lookup!$A$4:$A$18,0))</f>
        <v>0.012</v>
      </c>
      <c r="T7262" s="21" t="n">
        <f aca="false">ROUND(P7262*S7262,2)</f>
        <v>7.2</v>
      </c>
      <c r="U7262" s="21" t="n">
        <f aca="false">IF(T7262&lt;=10,1,IF(T7262&lt;=20,2,IF(T7262&lt;=30,3,IF(T7262&lt;=40,4,IF(T7262&lt;=50,5,IF(T7262&lt;=100,6,IF(T7262&lt;=250,7,8)))))))</f>
        <v>1</v>
      </c>
      <c r="V7262" s="21" t="n">
        <f aca="false">IF(AND(OR(Dashboard!$T$3="All",R7262=Dashboard!$T$3),OR(Dashboard!$T$4="All",D7262=Dashboard!$T$4)),1,0)</f>
        <v>1</v>
      </c>
      <c r="W7262" s="21" t="n">
        <f aca="false">IF(V7262=1,T7262+ROW()/10000000,0)</f>
        <v>7.2007262</v>
      </c>
    </row>
    <row r="7263" customFormat="false" ht="15" hidden="false" customHeight="false" outlineLevel="0" collapsed="false">
      <c r="A7263" s="0" t="n">
        <v>8676</v>
      </c>
      <c r="B7263" s="0" t="s">
        <v>15810</v>
      </c>
      <c r="C7263" s="0" t="n">
        <v>1</v>
      </c>
      <c r="D7263" s="0" t="s">
        <v>6924</v>
      </c>
      <c r="E7263" s="0" t="s">
        <v>15811</v>
      </c>
      <c r="F7263" s="0" t="s">
        <v>15754</v>
      </c>
      <c r="G7263" s="0" t="s">
        <v>15755</v>
      </c>
      <c r="H7263" s="0" t="s">
        <v>69</v>
      </c>
      <c r="I7263" s="0" t="s">
        <v>2123</v>
      </c>
      <c r="J7263" s="0" t="s">
        <v>47</v>
      </c>
      <c r="K7263" s="0" t="s">
        <v>47</v>
      </c>
      <c r="L7263" s="0" t="s">
        <v>47</v>
      </c>
      <c r="M7263" s="0" t="s">
        <v>47</v>
      </c>
      <c r="N7263" s="0" t="n">
        <v>1</v>
      </c>
      <c r="O7263" s="0" t="n">
        <v>10</v>
      </c>
      <c r="P7263" s="0" t="n">
        <v>350</v>
      </c>
      <c r="Q7263" s="0" t="n">
        <v>2.8</v>
      </c>
      <c r="R7263" s="0" t="str">
        <f aca="false">INDEX(Lookup!$B$4:$B$18,MATCH(C7263,Lookup!$A$4:$A$18,0))</f>
        <v>India</v>
      </c>
      <c r="S7263" s="20" t="n">
        <f aca="false">INDEX(Lookup!$D$4:$D$18,MATCH(C7263,Lookup!$A$4:$A$18,0))</f>
        <v>0.012</v>
      </c>
      <c r="T7263" s="21" t="n">
        <f aca="false">ROUND(P7263*S7263,2)</f>
        <v>4.2</v>
      </c>
      <c r="U7263" s="21" t="n">
        <f aca="false">IF(T7263&lt;=10,1,IF(T7263&lt;=20,2,IF(T7263&lt;=30,3,IF(T7263&lt;=40,4,IF(T7263&lt;=50,5,IF(T7263&lt;=100,6,IF(T7263&lt;=250,7,8)))))))</f>
        <v>1</v>
      </c>
      <c r="V7263" s="21" t="n">
        <f aca="false">IF(AND(OR(Dashboard!$T$3="All",R7263=Dashboard!$T$3),OR(Dashboard!$T$4="All",D7263=Dashboard!$T$4)),1,0)</f>
        <v>1</v>
      </c>
      <c r="W7263" s="21" t="n">
        <f aca="false">IF(V7263=1,T7263+ROW()/10000000,0)</f>
        <v>4.2007263</v>
      </c>
    </row>
    <row r="7264" customFormat="false" ht="15" hidden="false" customHeight="false" outlineLevel="0" collapsed="false">
      <c r="A7264" s="0" t="n">
        <v>18442666</v>
      </c>
      <c r="B7264" s="0" t="s">
        <v>15812</v>
      </c>
      <c r="C7264" s="0" t="n">
        <v>1</v>
      </c>
      <c r="D7264" s="0" t="s">
        <v>6924</v>
      </c>
      <c r="E7264" s="0" t="s">
        <v>15813</v>
      </c>
      <c r="F7264" s="0" t="s">
        <v>15754</v>
      </c>
      <c r="G7264" s="0" t="s">
        <v>15755</v>
      </c>
      <c r="H7264" s="0" t="s">
        <v>3067</v>
      </c>
      <c r="I7264" s="0" t="s">
        <v>2123</v>
      </c>
      <c r="J7264" s="0" t="s">
        <v>47</v>
      </c>
      <c r="K7264" s="0" t="s">
        <v>47</v>
      </c>
      <c r="L7264" s="0" t="s">
        <v>47</v>
      </c>
      <c r="M7264" s="0" t="s">
        <v>47</v>
      </c>
      <c r="N7264" s="0" t="n">
        <v>1</v>
      </c>
      <c r="O7264" s="0" t="n">
        <v>4</v>
      </c>
      <c r="P7264" s="0" t="n">
        <v>400</v>
      </c>
      <c r="Q7264" s="0" t="n">
        <v>3.1</v>
      </c>
      <c r="R7264" s="0" t="str">
        <f aca="false">INDEX(Lookup!$B$4:$B$18,MATCH(C7264,Lookup!$A$4:$A$18,0))</f>
        <v>India</v>
      </c>
      <c r="S7264" s="20" t="n">
        <f aca="false">INDEX(Lookup!$D$4:$D$18,MATCH(C7264,Lookup!$A$4:$A$18,0))</f>
        <v>0.012</v>
      </c>
      <c r="T7264" s="21" t="n">
        <f aca="false">ROUND(P7264*S7264,2)</f>
        <v>4.8</v>
      </c>
      <c r="U7264" s="21" t="n">
        <f aca="false">IF(T7264&lt;=10,1,IF(T7264&lt;=20,2,IF(T7264&lt;=30,3,IF(T7264&lt;=40,4,IF(T7264&lt;=50,5,IF(T7264&lt;=100,6,IF(T7264&lt;=250,7,8)))))))</f>
        <v>1</v>
      </c>
      <c r="V7264" s="21" t="n">
        <f aca="false">IF(AND(OR(Dashboard!$T$3="All",R7264=Dashboard!$T$3),OR(Dashboard!$T$4="All",D7264=Dashboard!$T$4)),1,0)</f>
        <v>1</v>
      </c>
      <c r="W7264" s="21" t="n">
        <f aca="false">IF(V7264=1,T7264+ROW()/10000000,0)</f>
        <v>4.8007264</v>
      </c>
    </row>
    <row r="7265" customFormat="false" ht="15" hidden="false" customHeight="false" outlineLevel="0" collapsed="false">
      <c r="A7265" s="0" t="n">
        <v>311115</v>
      </c>
      <c r="B7265" s="0" t="s">
        <v>2300</v>
      </c>
      <c r="C7265" s="0" t="n">
        <v>1</v>
      </c>
      <c r="D7265" s="0" t="s">
        <v>6924</v>
      </c>
      <c r="E7265" s="0" t="s">
        <v>15814</v>
      </c>
      <c r="F7265" s="0" t="s">
        <v>15754</v>
      </c>
      <c r="G7265" s="0" t="s">
        <v>15755</v>
      </c>
      <c r="H7265" s="0" t="s">
        <v>3005</v>
      </c>
      <c r="I7265" s="0" t="s">
        <v>2123</v>
      </c>
      <c r="J7265" s="0" t="s">
        <v>47</v>
      </c>
      <c r="K7265" s="0" t="s">
        <v>46</v>
      </c>
      <c r="L7265" s="0" t="s">
        <v>47</v>
      </c>
      <c r="M7265" s="0" t="s">
        <v>47</v>
      </c>
      <c r="N7265" s="0" t="n">
        <v>2</v>
      </c>
      <c r="O7265" s="0" t="n">
        <v>46</v>
      </c>
      <c r="P7265" s="0" t="n">
        <v>500</v>
      </c>
      <c r="Q7265" s="0" t="n">
        <v>2.6</v>
      </c>
      <c r="R7265" s="0" t="str">
        <f aca="false">INDEX(Lookup!$B$4:$B$18,MATCH(C7265,Lookup!$A$4:$A$18,0))</f>
        <v>India</v>
      </c>
      <c r="S7265" s="20" t="n">
        <f aca="false">INDEX(Lookup!$D$4:$D$18,MATCH(C7265,Lookup!$A$4:$A$18,0))</f>
        <v>0.012</v>
      </c>
      <c r="T7265" s="21" t="n">
        <f aca="false">ROUND(P7265*S7265,2)</f>
        <v>6</v>
      </c>
      <c r="U7265" s="21" t="n">
        <f aca="false">IF(T7265&lt;=10,1,IF(T7265&lt;=20,2,IF(T7265&lt;=30,3,IF(T7265&lt;=40,4,IF(T7265&lt;=50,5,IF(T7265&lt;=100,6,IF(T7265&lt;=250,7,8)))))))</f>
        <v>1</v>
      </c>
      <c r="V7265" s="21" t="n">
        <f aca="false">IF(AND(OR(Dashboard!$T$3="All",R7265=Dashboard!$T$3),OR(Dashboard!$T$4="All",D7265=Dashboard!$T$4)),1,0)</f>
        <v>1</v>
      </c>
      <c r="W7265" s="21" t="n">
        <f aca="false">IF(V7265=1,T7265+ROW()/10000000,0)</f>
        <v>6.0007265</v>
      </c>
    </row>
    <row r="7266" customFormat="false" ht="15" hidden="false" customHeight="false" outlineLevel="0" collapsed="false">
      <c r="A7266" s="0" t="n">
        <v>303128</v>
      </c>
      <c r="B7266" s="0" t="s">
        <v>3136</v>
      </c>
      <c r="C7266" s="0" t="n">
        <v>1</v>
      </c>
      <c r="D7266" s="0" t="s">
        <v>6924</v>
      </c>
      <c r="E7266" s="0" t="s">
        <v>15815</v>
      </c>
      <c r="F7266" s="0" t="s">
        <v>15754</v>
      </c>
      <c r="G7266" s="0" t="s">
        <v>15755</v>
      </c>
      <c r="H7266" s="0" t="s">
        <v>2972</v>
      </c>
      <c r="I7266" s="0" t="s">
        <v>2123</v>
      </c>
      <c r="J7266" s="0" t="s">
        <v>47</v>
      </c>
      <c r="K7266" s="0" t="s">
        <v>47</v>
      </c>
      <c r="L7266" s="0" t="s">
        <v>47</v>
      </c>
      <c r="M7266" s="0" t="s">
        <v>47</v>
      </c>
      <c r="N7266" s="0" t="n">
        <v>1</v>
      </c>
      <c r="O7266" s="0" t="n">
        <v>21</v>
      </c>
      <c r="P7266" s="0" t="n">
        <v>300</v>
      </c>
      <c r="Q7266" s="0" t="n">
        <v>3.3</v>
      </c>
      <c r="R7266" s="0" t="str">
        <f aca="false">INDEX(Lookup!$B$4:$B$18,MATCH(C7266,Lookup!$A$4:$A$18,0))</f>
        <v>India</v>
      </c>
      <c r="S7266" s="20" t="n">
        <f aca="false">INDEX(Lookup!$D$4:$D$18,MATCH(C7266,Lookup!$A$4:$A$18,0))</f>
        <v>0.012</v>
      </c>
      <c r="T7266" s="21" t="n">
        <f aca="false">ROUND(P7266*S7266,2)</f>
        <v>3.6</v>
      </c>
      <c r="U7266" s="21" t="n">
        <f aca="false">IF(T7266&lt;=10,1,IF(T7266&lt;=20,2,IF(T7266&lt;=30,3,IF(T7266&lt;=40,4,IF(T7266&lt;=50,5,IF(T7266&lt;=100,6,IF(T7266&lt;=250,7,8)))))))</f>
        <v>1</v>
      </c>
      <c r="V7266" s="21" t="n">
        <f aca="false">IF(AND(OR(Dashboard!$T$3="All",R7266=Dashboard!$T$3),OR(Dashboard!$T$4="All",D7266=Dashboard!$T$4)),1,0)</f>
        <v>1</v>
      </c>
      <c r="W7266" s="21" t="n">
        <f aca="false">IF(V7266=1,T7266+ROW()/10000000,0)</f>
        <v>3.6007266</v>
      </c>
    </row>
    <row r="7267" customFormat="false" ht="15" hidden="false" customHeight="false" outlineLevel="0" collapsed="false">
      <c r="A7267" s="0" t="n">
        <v>18352278</v>
      </c>
      <c r="B7267" s="0" t="s">
        <v>10062</v>
      </c>
      <c r="C7267" s="0" t="n">
        <v>1</v>
      </c>
      <c r="D7267" s="0" t="s">
        <v>6924</v>
      </c>
      <c r="E7267" s="0" t="s">
        <v>15816</v>
      </c>
      <c r="F7267" s="0" t="s">
        <v>15754</v>
      </c>
      <c r="G7267" s="0" t="s">
        <v>15755</v>
      </c>
      <c r="H7267" s="0" t="s">
        <v>2288</v>
      </c>
      <c r="I7267" s="0" t="s">
        <v>2123</v>
      </c>
      <c r="J7267" s="0" t="s">
        <v>47</v>
      </c>
      <c r="K7267" s="0" t="s">
        <v>46</v>
      </c>
      <c r="L7267" s="0" t="s">
        <v>47</v>
      </c>
      <c r="M7267" s="0" t="s">
        <v>47</v>
      </c>
      <c r="N7267" s="0" t="n">
        <v>1</v>
      </c>
      <c r="O7267" s="0" t="n">
        <v>7</v>
      </c>
      <c r="P7267" s="0" t="n">
        <v>450</v>
      </c>
      <c r="Q7267" s="0" t="n">
        <v>2.6</v>
      </c>
      <c r="R7267" s="0" t="str">
        <f aca="false">INDEX(Lookup!$B$4:$B$18,MATCH(C7267,Lookup!$A$4:$A$18,0))</f>
        <v>India</v>
      </c>
      <c r="S7267" s="20" t="n">
        <f aca="false">INDEX(Lookup!$D$4:$D$18,MATCH(C7267,Lookup!$A$4:$A$18,0))</f>
        <v>0.012</v>
      </c>
      <c r="T7267" s="21" t="n">
        <f aca="false">ROUND(P7267*S7267,2)</f>
        <v>5.4</v>
      </c>
      <c r="U7267" s="21" t="n">
        <f aca="false">IF(T7267&lt;=10,1,IF(T7267&lt;=20,2,IF(T7267&lt;=30,3,IF(T7267&lt;=40,4,IF(T7267&lt;=50,5,IF(T7267&lt;=100,6,IF(T7267&lt;=250,7,8)))))))</f>
        <v>1</v>
      </c>
      <c r="V7267" s="21" t="n">
        <f aca="false">IF(AND(OR(Dashboard!$T$3="All",R7267=Dashboard!$T$3),OR(Dashboard!$T$4="All",D7267=Dashboard!$T$4)),1,0)</f>
        <v>1</v>
      </c>
      <c r="W7267" s="21" t="n">
        <f aca="false">IF(V7267=1,T7267+ROW()/10000000,0)</f>
        <v>5.4007267</v>
      </c>
    </row>
    <row r="7268" customFormat="false" ht="15" hidden="false" customHeight="false" outlineLevel="0" collapsed="false">
      <c r="A7268" s="0" t="n">
        <v>2054</v>
      </c>
      <c r="B7268" s="0" t="s">
        <v>15817</v>
      </c>
      <c r="C7268" s="0" t="n">
        <v>1</v>
      </c>
      <c r="D7268" s="0" t="s">
        <v>6924</v>
      </c>
      <c r="E7268" s="0" t="s">
        <v>15818</v>
      </c>
      <c r="F7268" s="0" t="s">
        <v>15754</v>
      </c>
      <c r="G7268" s="0" t="s">
        <v>15755</v>
      </c>
      <c r="H7268" s="0" t="s">
        <v>2288</v>
      </c>
      <c r="I7268" s="0" t="s">
        <v>2123</v>
      </c>
      <c r="J7268" s="0" t="s">
        <v>47</v>
      </c>
      <c r="K7268" s="0" t="s">
        <v>47</v>
      </c>
      <c r="L7268" s="0" t="s">
        <v>47</v>
      </c>
      <c r="M7268" s="0" t="s">
        <v>47</v>
      </c>
      <c r="N7268" s="0" t="n">
        <v>1</v>
      </c>
      <c r="O7268" s="0" t="n">
        <v>79</v>
      </c>
      <c r="P7268" s="0" t="n">
        <v>400</v>
      </c>
      <c r="Q7268" s="0" t="n">
        <v>3.5</v>
      </c>
      <c r="R7268" s="0" t="str">
        <f aca="false">INDEX(Lookup!$B$4:$B$18,MATCH(C7268,Lookup!$A$4:$A$18,0))</f>
        <v>India</v>
      </c>
      <c r="S7268" s="20" t="n">
        <f aca="false">INDEX(Lookup!$D$4:$D$18,MATCH(C7268,Lookup!$A$4:$A$18,0))</f>
        <v>0.012</v>
      </c>
      <c r="T7268" s="21" t="n">
        <f aca="false">ROUND(P7268*S7268,2)</f>
        <v>4.8</v>
      </c>
      <c r="U7268" s="21" t="n">
        <f aca="false">IF(T7268&lt;=10,1,IF(T7268&lt;=20,2,IF(T7268&lt;=30,3,IF(T7268&lt;=40,4,IF(T7268&lt;=50,5,IF(T7268&lt;=100,6,IF(T7268&lt;=250,7,8)))))))</f>
        <v>1</v>
      </c>
      <c r="V7268" s="21" t="n">
        <f aca="false">IF(AND(OR(Dashboard!$T$3="All",R7268=Dashboard!$T$3),OR(Dashboard!$T$4="All",D7268=Dashboard!$T$4)),1,0)</f>
        <v>1</v>
      </c>
      <c r="W7268" s="21" t="n">
        <f aca="false">IF(V7268=1,T7268+ROW()/10000000,0)</f>
        <v>4.8007268</v>
      </c>
    </row>
    <row r="7269" customFormat="false" ht="15" hidden="false" customHeight="false" outlineLevel="0" collapsed="false">
      <c r="A7269" s="0" t="n">
        <v>5271</v>
      </c>
      <c r="B7269" s="0" t="s">
        <v>15819</v>
      </c>
      <c r="C7269" s="0" t="n">
        <v>1</v>
      </c>
      <c r="D7269" s="0" t="s">
        <v>6924</v>
      </c>
      <c r="E7269" s="0" t="s">
        <v>15820</v>
      </c>
      <c r="F7269" s="0" t="s">
        <v>15754</v>
      </c>
      <c r="G7269" s="0" t="s">
        <v>15755</v>
      </c>
      <c r="H7269" s="0" t="s">
        <v>2868</v>
      </c>
      <c r="I7269" s="0" t="s">
        <v>2123</v>
      </c>
      <c r="J7269" s="0" t="s">
        <v>47</v>
      </c>
      <c r="K7269" s="0" t="s">
        <v>47</v>
      </c>
      <c r="L7269" s="0" t="s">
        <v>47</v>
      </c>
      <c r="M7269" s="0" t="s">
        <v>47</v>
      </c>
      <c r="N7269" s="0" t="n">
        <v>1</v>
      </c>
      <c r="O7269" s="0" t="n">
        <v>51</v>
      </c>
      <c r="P7269" s="0" t="n">
        <v>200</v>
      </c>
      <c r="Q7269" s="0" t="n">
        <v>3.5</v>
      </c>
      <c r="R7269" s="0" t="str">
        <f aca="false">INDEX(Lookup!$B$4:$B$18,MATCH(C7269,Lookup!$A$4:$A$18,0))</f>
        <v>India</v>
      </c>
      <c r="S7269" s="20" t="n">
        <f aca="false">INDEX(Lookup!$D$4:$D$18,MATCH(C7269,Lookup!$A$4:$A$18,0))</f>
        <v>0.012</v>
      </c>
      <c r="T7269" s="21" t="n">
        <f aca="false">ROUND(P7269*S7269,2)</f>
        <v>2.4</v>
      </c>
      <c r="U7269" s="21" t="n">
        <f aca="false">IF(T7269&lt;=10,1,IF(T7269&lt;=20,2,IF(T7269&lt;=30,3,IF(T7269&lt;=40,4,IF(T7269&lt;=50,5,IF(T7269&lt;=100,6,IF(T7269&lt;=250,7,8)))))))</f>
        <v>1</v>
      </c>
      <c r="V7269" s="21" t="n">
        <f aca="false">IF(AND(OR(Dashboard!$T$3="All",R7269=Dashboard!$T$3),OR(Dashboard!$T$4="All",D7269=Dashboard!$T$4)),1,0)</f>
        <v>1</v>
      </c>
      <c r="W7269" s="21" t="n">
        <f aca="false">IF(V7269=1,T7269+ROW()/10000000,0)</f>
        <v>2.4007269</v>
      </c>
    </row>
    <row r="7270" customFormat="false" ht="15" hidden="false" customHeight="false" outlineLevel="0" collapsed="false">
      <c r="A7270" s="0" t="n">
        <v>9954</v>
      </c>
      <c r="B7270" s="0" t="s">
        <v>2296</v>
      </c>
      <c r="C7270" s="0" t="n">
        <v>1</v>
      </c>
      <c r="D7270" s="0" t="s">
        <v>6924</v>
      </c>
      <c r="E7270" s="0" t="s">
        <v>15821</v>
      </c>
      <c r="F7270" s="0" t="s">
        <v>15754</v>
      </c>
      <c r="G7270" s="0" t="s">
        <v>15755</v>
      </c>
      <c r="H7270" s="0" t="s">
        <v>1898</v>
      </c>
      <c r="I7270" s="0" t="s">
        <v>2123</v>
      </c>
      <c r="J7270" s="0" t="s">
        <v>47</v>
      </c>
      <c r="K7270" s="0" t="s">
        <v>46</v>
      </c>
      <c r="L7270" s="0" t="s">
        <v>47</v>
      </c>
      <c r="M7270" s="0" t="s">
        <v>47</v>
      </c>
      <c r="N7270" s="0" t="n">
        <v>2</v>
      </c>
      <c r="O7270" s="0" t="n">
        <v>39</v>
      </c>
      <c r="P7270" s="0" t="n">
        <v>500</v>
      </c>
      <c r="Q7270" s="0" t="n">
        <v>3.5</v>
      </c>
      <c r="R7270" s="0" t="str">
        <f aca="false">INDEX(Lookup!$B$4:$B$18,MATCH(C7270,Lookup!$A$4:$A$18,0))</f>
        <v>India</v>
      </c>
      <c r="S7270" s="20" t="n">
        <f aca="false">INDEX(Lookup!$D$4:$D$18,MATCH(C7270,Lookup!$A$4:$A$18,0))</f>
        <v>0.012</v>
      </c>
      <c r="T7270" s="21" t="n">
        <f aca="false">ROUND(P7270*S7270,2)</f>
        <v>6</v>
      </c>
      <c r="U7270" s="21" t="n">
        <f aca="false">IF(T7270&lt;=10,1,IF(T7270&lt;=20,2,IF(T7270&lt;=30,3,IF(T7270&lt;=40,4,IF(T7270&lt;=50,5,IF(T7270&lt;=100,6,IF(T7270&lt;=250,7,8)))))))</f>
        <v>1</v>
      </c>
      <c r="V7270" s="21" t="n">
        <f aca="false">IF(AND(OR(Dashboard!$T$3="All",R7270=Dashboard!$T$3),OR(Dashboard!$T$4="All",D7270=Dashboard!$T$4)),1,0)</f>
        <v>1</v>
      </c>
      <c r="W7270" s="21" t="n">
        <f aca="false">IF(V7270=1,T7270+ROW()/10000000,0)</f>
        <v>6.000727</v>
      </c>
    </row>
    <row r="7271" customFormat="false" ht="15" hidden="false" customHeight="false" outlineLevel="0" collapsed="false">
      <c r="A7271" s="0" t="n">
        <v>313171</v>
      </c>
      <c r="B7271" s="0" t="s">
        <v>7236</v>
      </c>
      <c r="C7271" s="0" t="n">
        <v>1</v>
      </c>
      <c r="D7271" s="0" t="s">
        <v>6924</v>
      </c>
      <c r="E7271" s="0" t="s">
        <v>15822</v>
      </c>
      <c r="F7271" s="0" t="s">
        <v>15754</v>
      </c>
      <c r="G7271" s="0" t="s">
        <v>15755</v>
      </c>
      <c r="H7271" s="0" t="s">
        <v>4594</v>
      </c>
      <c r="I7271" s="0" t="s">
        <v>2123</v>
      </c>
      <c r="J7271" s="0" t="s">
        <v>47</v>
      </c>
      <c r="K7271" s="0" t="s">
        <v>46</v>
      </c>
      <c r="L7271" s="0" t="s">
        <v>47</v>
      </c>
      <c r="M7271" s="0" t="s">
        <v>47</v>
      </c>
      <c r="N7271" s="0" t="n">
        <v>1</v>
      </c>
      <c r="O7271" s="0" t="n">
        <v>31</v>
      </c>
      <c r="P7271" s="0" t="n">
        <v>200</v>
      </c>
      <c r="Q7271" s="0" t="n">
        <v>3.5</v>
      </c>
      <c r="R7271" s="0" t="str">
        <f aca="false">INDEX(Lookup!$B$4:$B$18,MATCH(C7271,Lookup!$A$4:$A$18,0))</f>
        <v>India</v>
      </c>
      <c r="S7271" s="20" t="n">
        <f aca="false">INDEX(Lookup!$D$4:$D$18,MATCH(C7271,Lookup!$A$4:$A$18,0))</f>
        <v>0.012</v>
      </c>
      <c r="T7271" s="21" t="n">
        <f aca="false">ROUND(P7271*S7271,2)</f>
        <v>2.4</v>
      </c>
      <c r="U7271" s="21" t="n">
        <f aca="false">IF(T7271&lt;=10,1,IF(T7271&lt;=20,2,IF(T7271&lt;=30,3,IF(T7271&lt;=40,4,IF(T7271&lt;=50,5,IF(T7271&lt;=100,6,IF(T7271&lt;=250,7,8)))))))</f>
        <v>1</v>
      </c>
      <c r="V7271" s="21" t="n">
        <f aca="false">IF(AND(OR(Dashboard!$T$3="All",R7271=Dashboard!$T$3),OR(Dashboard!$T$4="All",D7271=Dashboard!$T$4)),1,0)</f>
        <v>1</v>
      </c>
      <c r="W7271" s="21" t="n">
        <f aca="false">IF(V7271=1,T7271+ROW()/10000000,0)</f>
        <v>2.4007271</v>
      </c>
    </row>
    <row r="7272" customFormat="false" ht="15" hidden="false" customHeight="false" outlineLevel="0" collapsed="false">
      <c r="A7272" s="0" t="n">
        <v>2047</v>
      </c>
      <c r="B7272" s="0" t="s">
        <v>15823</v>
      </c>
      <c r="C7272" s="0" t="n">
        <v>1</v>
      </c>
      <c r="D7272" s="0" t="s">
        <v>6924</v>
      </c>
      <c r="E7272" s="0" t="s">
        <v>15824</v>
      </c>
      <c r="F7272" s="0" t="s">
        <v>15754</v>
      </c>
      <c r="G7272" s="0" t="s">
        <v>15755</v>
      </c>
      <c r="H7272" s="0" t="s">
        <v>2122</v>
      </c>
      <c r="I7272" s="0" t="s">
        <v>2123</v>
      </c>
      <c r="J7272" s="0" t="s">
        <v>47</v>
      </c>
      <c r="K7272" s="0" t="s">
        <v>46</v>
      </c>
      <c r="L7272" s="0" t="s">
        <v>47</v>
      </c>
      <c r="M7272" s="0" t="s">
        <v>47</v>
      </c>
      <c r="N7272" s="0" t="n">
        <v>2</v>
      </c>
      <c r="O7272" s="0" t="n">
        <v>195</v>
      </c>
      <c r="P7272" s="0" t="n">
        <v>600</v>
      </c>
      <c r="Q7272" s="0" t="n">
        <v>3.7</v>
      </c>
      <c r="R7272" s="0" t="str">
        <f aca="false">INDEX(Lookup!$B$4:$B$18,MATCH(C7272,Lookup!$A$4:$A$18,0))</f>
        <v>India</v>
      </c>
      <c r="S7272" s="20" t="n">
        <f aca="false">INDEX(Lookup!$D$4:$D$18,MATCH(C7272,Lookup!$A$4:$A$18,0))</f>
        <v>0.012</v>
      </c>
      <c r="T7272" s="21" t="n">
        <f aca="false">ROUND(P7272*S7272,2)</f>
        <v>7.2</v>
      </c>
      <c r="U7272" s="21" t="n">
        <f aca="false">IF(T7272&lt;=10,1,IF(T7272&lt;=20,2,IF(T7272&lt;=30,3,IF(T7272&lt;=40,4,IF(T7272&lt;=50,5,IF(T7272&lt;=100,6,IF(T7272&lt;=250,7,8)))))))</f>
        <v>1</v>
      </c>
      <c r="V7272" s="21" t="n">
        <f aca="false">IF(AND(OR(Dashboard!$T$3="All",R7272=Dashboard!$T$3),OR(Dashboard!$T$4="All",D7272=Dashboard!$T$4)),1,0)</f>
        <v>1</v>
      </c>
      <c r="W7272" s="21" t="n">
        <f aca="false">IF(V7272=1,T7272+ROW()/10000000,0)</f>
        <v>7.2007272</v>
      </c>
    </row>
    <row r="7273" customFormat="false" ht="15" hidden="false" customHeight="false" outlineLevel="0" collapsed="false">
      <c r="A7273" s="0" t="n">
        <v>301015</v>
      </c>
      <c r="B7273" s="0" t="s">
        <v>15825</v>
      </c>
      <c r="C7273" s="0" t="n">
        <v>1</v>
      </c>
      <c r="D7273" s="0" t="s">
        <v>6924</v>
      </c>
      <c r="E7273" s="0" t="s">
        <v>15826</v>
      </c>
      <c r="F7273" s="0" t="s">
        <v>15754</v>
      </c>
      <c r="G7273" s="0" t="s">
        <v>15755</v>
      </c>
      <c r="H7273" s="0" t="s">
        <v>3129</v>
      </c>
      <c r="I7273" s="0" t="s">
        <v>2123</v>
      </c>
      <c r="J7273" s="0" t="s">
        <v>47</v>
      </c>
      <c r="K7273" s="0" t="s">
        <v>47</v>
      </c>
      <c r="L7273" s="0" t="s">
        <v>47</v>
      </c>
      <c r="M7273" s="0" t="s">
        <v>47</v>
      </c>
      <c r="N7273" s="0" t="n">
        <v>1</v>
      </c>
      <c r="O7273" s="0" t="n">
        <v>178</v>
      </c>
      <c r="P7273" s="0" t="n">
        <v>450</v>
      </c>
      <c r="Q7273" s="0" t="n">
        <v>3.8</v>
      </c>
      <c r="R7273" s="0" t="str">
        <f aca="false">INDEX(Lookup!$B$4:$B$18,MATCH(C7273,Lookup!$A$4:$A$18,0))</f>
        <v>India</v>
      </c>
      <c r="S7273" s="20" t="n">
        <f aca="false">INDEX(Lookup!$D$4:$D$18,MATCH(C7273,Lookup!$A$4:$A$18,0))</f>
        <v>0.012</v>
      </c>
      <c r="T7273" s="21" t="n">
        <f aca="false">ROUND(P7273*S7273,2)</f>
        <v>5.4</v>
      </c>
      <c r="U7273" s="21" t="n">
        <f aca="false">IF(T7273&lt;=10,1,IF(T7273&lt;=20,2,IF(T7273&lt;=30,3,IF(T7273&lt;=40,4,IF(T7273&lt;=50,5,IF(T7273&lt;=100,6,IF(T7273&lt;=250,7,8)))))))</f>
        <v>1</v>
      </c>
      <c r="V7273" s="21" t="n">
        <f aca="false">IF(AND(OR(Dashboard!$T$3="All",R7273=Dashboard!$T$3),OR(Dashboard!$T$4="All",D7273=Dashboard!$T$4)),1,0)</f>
        <v>1</v>
      </c>
      <c r="W7273" s="21" t="n">
        <f aca="false">IF(V7273=1,T7273+ROW()/10000000,0)</f>
        <v>5.4007273</v>
      </c>
    </row>
    <row r="7274" customFormat="false" ht="15" hidden="false" customHeight="false" outlineLevel="0" collapsed="false">
      <c r="A7274" s="0" t="n">
        <v>300780</v>
      </c>
      <c r="B7274" s="0" t="s">
        <v>15827</v>
      </c>
      <c r="C7274" s="0" t="n">
        <v>1</v>
      </c>
      <c r="D7274" s="0" t="s">
        <v>6924</v>
      </c>
      <c r="E7274" s="0" t="s">
        <v>15828</v>
      </c>
      <c r="F7274" s="0" t="s">
        <v>15754</v>
      </c>
      <c r="G7274" s="0" t="s">
        <v>15755</v>
      </c>
      <c r="H7274" s="0" t="s">
        <v>2228</v>
      </c>
      <c r="I7274" s="0" t="s">
        <v>2123</v>
      </c>
      <c r="J7274" s="0" t="s">
        <v>47</v>
      </c>
      <c r="K7274" s="0" t="s">
        <v>47</v>
      </c>
      <c r="L7274" s="0" t="s">
        <v>47</v>
      </c>
      <c r="M7274" s="0" t="s">
        <v>47</v>
      </c>
      <c r="N7274" s="0" t="n">
        <v>1</v>
      </c>
      <c r="O7274" s="0" t="n">
        <v>31</v>
      </c>
      <c r="P7274" s="0" t="n">
        <v>100</v>
      </c>
      <c r="Q7274" s="0" t="n">
        <v>3.5</v>
      </c>
      <c r="R7274" s="0" t="str">
        <f aca="false">INDEX(Lookup!$B$4:$B$18,MATCH(C7274,Lookup!$A$4:$A$18,0))</f>
        <v>India</v>
      </c>
      <c r="S7274" s="20" t="n">
        <f aca="false">INDEX(Lookup!$D$4:$D$18,MATCH(C7274,Lookup!$A$4:$A$18,0))</f>
        <v>0.012</v>
      </c>
      <c r="T7274" s="21" t="n">
        <f aca="false">ROUND(P7274*S7274,2)</f>
        <v>1.2</v>
      </c>
      <c r="U7274" s="21" t="n">
        <f aca="false">IF(T7274&lt;=10,1,IF(T7274&lt;=20,2,IF(T7274&lt;=30,3,IF(T7274&lt;=40,4,IF(T7274&lt;=50,5,IF(T7274&lt;=100,6,IF(T7274&lt;=250,7,8)))))))</f>
        <v>1</v>
      </c>
      <c r="V7274" s="21" t="n">
        <f aca="false">IF(AND(OR(Dashboard!$T$3="All",R7274=Dashboard!$T$3),OR(Dashboard!$T$4="All",D7274=Dashboard!$T$4)),1,0)</f>
        <v>1</v>
      </c>
      <c r="W7274" s="21" t="n">
        <f aca="false">IF(V7274=1,T7274+ROW()/10000000,0)</f>
        <v>1.2007274</v>
      </c>
    </row>
    <row r="7275" customFormat="false" ht="15" hidden="false" customHeight="false" outlineLevel="0" collapsed="false">
      <c r="A7275" s="0" t="n">
        <v>18361764</v>
      </c>
      <c r="B7275" s="0" t="s">
        <v>15829</v>
      </c>
      <c r="C7275" s="0" t="n">
        <v>1</v>
      </c>
      <c r="D7275" s="0" t="s">
        <v>6924</v>
      </c>
      <c r="E7275" s="0" t="s">
        <v>15830</v>
      </c>
      <c r="F7275" s="0" t="s">
        <v>15754</v>
      </c>
      <c r="G7275" s="0" t="s">
        <v>15755</v>
      </c>
      <c r="H7275" s="0" t="s">
        <v>69</v>
      </c>
      <c r="I7275" s="0" t="s">
        <v>2123</v>
      </c>
      <c r="J7275" s="0" t="s">
        <v>47</v>
      </c>
      <c r="K7275" s="0" t="s">
        <v>47</v>
      </c>
      <c r="L7275" s="0" t="s">
        <v>47</v>
      </c>
      <c r="M7275" s="0" t="s">
        <v>47</v>
      </c>
      <c r="N7275" s="0" t="n">
        <v>1</v>
      </c>
      <c r="O7275" s="0" t="n">
        <v>2</v>
      </c>
      <c r="P7275" s="0" t="n">
        <v>300</v>
      </c>
      <c r="Q7275" s="0" t="n">
        <v>1</v>
      </c>
      <c r="R7275" s="0" t="str">
        <f aca="false">INDEX(Lookup!$B$4:$B$18,MATCH(C7275,Lookup!$A$4:$A$18,0))</f>
        <v>India</v>
      </c>
      <c r="S7275" s="20" t="n">
        <f aca="false">INDEX(Lookup!$D$4:$D$18,MATCH(C7275,Lookup!$A$4:$A$18,0))</f>
        <v>0.012</v>
      </c>
      <c r="T7275" s="21" t="n">
        <f aca="false">ROUND(P7275*S7275,2)</f>
        <v>3.6</v>
      </c>
      <c r="U7275" s="21" t="n">
        <f aca="false">IF(T7275&lt;=10,1,IF(T7275&lt;=20,2,IF(T7275&lt;=30,3,IF(T7275&lt;=40,4,IF(T7275&lt;=50,5,IF(T7275&lt;=100,6,IF(T7275&lt;=250,7,8)))))))</f>
        <v>1</v>
      </c>
      <c r="V7275" s="21" t="n">
        <f aca="false">IF(AND(OR(Dashboard!$T$3="All",R7275=Dashboard!$T$3),OR(Dashboard!$T$4="All",D7275=Dashboard!$T$4)),1,0)</f>
        <v>1</v>
      </c>
      <c r="W7275" s="21" t="n">
        <f aca="false">IF(V7275=1,T7275+ROW()/10000000,0)</f>
        <v>3.6007275</v>
      </c>
    </row>
    <row r="7276" customFormat="false" ht="15" hidden="false" customHeight="false" outlineLevel="0" collapsed="false">
      <c r="A7276" s="0" t="n">
        <v>18446401</v>
      </c>
      <c r="B7276" s="0" t="s">
        <v>15831</v>
      </c>
      <c r="C7276" s="0" t="n">
        <v>1</v>
      </c>
      <c r="D7276" s="0" t="s">
        <v>6924</v>
      </c>
      <c r="E7276" s="0" t="s">
        <v>15832</v>
      </c>
      <c r="F7276" s="0" t="s">
        <v>15754</v>
      </c>
      <c r="G7276" s="0" t="s">
        <v>15755</v>
      </c>
      <c r="H7276" s="0" t="s">
        <v>402</v>
      </c>
      <c r="I7276" s="0" t="s">
        <v>2123</v>
      </c>
      <c r="J7276" s="0" t="s">
        <v>47</v>
      </c>
      <c r="K7276" s="0" t="s">
        <v>47</v>
      </c>
      <c r="L7276" s="0" t="s">
        <v>47</v>
      </c>
      <c r="M7276" s="0" t="s">
        <v>47</v>
      </c>
      <c r="N7276" s="0" t="n">
        <v>1</v>
      </c>
      <c r="O7276" s="0" t="n">
        <v>1</v>
      </c>
      <c r="P7276" s="0" t="n">
        <v>350</v>
      </c>
      <c r="Q7276" s="0" t="n">
        <v>1</v>
      </c>
      <c r="R7276" s="0" t="str">
        <f aca="false">INDEX(Lookup!$B$4:$B$18,MATCH(C7276,Lookup!$A$4:$A$18,0))</f>
        <v>India</v>
      </c>
      <c r="S7276" s="20" t="n">
        <f aca="false">INDEX(Lookup!$D$4:$D$18,MATCH(C7276,Lookup!$A$4:$A$18,0))</f>
        <v>0.012</v>
      </c>
      <c r="T7276" s="21" t="n">
        <f aca="false">ROUND(P7276*S7276,2)</f>
        <v>4.2</v>
      </c>
      <c r="U7276" s="21" t="n">
        <f aca="false">IF(T7276&lt;=10,1,IF(T7276&lt;=20,2,IF(T7276&lt;=30,3,IF(T7276&lt;=40,4,IF(T7276&lt;=50,5,IF(T7276&lt;=100,6,IF(T7276&lt;=250,7,8)))))))</f>
        <v>1</v>
      </c>
      <c r="V7276" s="21" t="n">
        <f aca="false">IF(AND(OR(Dashboard!$T$3="All",R7276=Dashboard!$T$3),OR(Dashboard!$T$4="All",D7276=Dashboard!$T$4)),1,0)</f>
        <v>1</v>
      </c>
      <c r="W7276" s="21" t="n">
        <f aca="false">IF(V7276=1,T7276+ROW()/10000000,0)</f>
        <v>4.2007276</v>
      </c>
    </row>
    <row r="7277" customFormat="false" ht="15" hidden="false" customHeight="false" outlineLevel="0" collapsed="false">
      <c r="A7277" s="0" t="n">
        <v>18312578</v>
      </c>
      <c r="B7277" s="0" t="s">
        <v>3113</v>
      </c>
      <c r="C7277" s="0" t="n">
        <v>1</v>
      </c>
      <c r="D7277" s="0" t="s">
        <v>6924</v>
      </c>
      <c r="E7277" s="0" t="s">
        <v>15833</v>
      </c>
      <c r="F7277" s="0" t="s">
        <v>15754</v>
      </c>
      <c r="G7277" s="0" t="s">
        <v>15755</v>
      </c>
      <c r="H7277" s="0" t="s">
        <v>153</v>
      </c>
      <c r="I7277" s="0" t="s">
        <v>2123</v>
      </c>
      <c r="J7277" s="0" t="s">
        <v>47</v>
      </c>
      <c r="K7277" s="0" t="s">
        <v>47</v>
      </c>
      <c r="L7277" s="0" t="s">
        <v>47</v>
      </c>
      <c r="M7277" s="0" t="s">
        <v>47</v>
      </c>
      <c r="N7277" s="0" t="n">
        <v>1</v>
      </c>
      <c r="O7277" s="0" t="n">
        <v>1</v>
      </c>
      <c r="P7277" s="0" t="n">
        <v>450</v>
      </c>
      <c r="Q7277" s="0" t="n">
        <v>1</v>
      </c>
      <c r="R7277" s="0" t="str">
        <f aca="false">INDEX(Lookup!$B$4:$B$18,MATCH(C7277,Lookup!$A$4:$A$18,0))</f>
        <v>India</v>
      </c>
      <c r="S7277" s="20" t="n">
        <f aca="false">INDEX(Lookup!$D$4:$D$18,MATCH(C7277,Lookup!$A$4:$A$18,0))</f>
        <v>0.012</v>
      </c>
      <c r="T7277" s="21" t="n">
        <f aca="false">ROUND(P7277*S7277,2)</f>
        <v>5.4</v>
      </c>
      <c r="U7277" s="21" t="n">
        <f aca="false">IF(T7277&lt;=10,1,IF(T7277&lt;=20,2,IF(T7277&lt;=30,3,IF(T7277&lt;=40,4,IF(T7277&lt;=50,5,IF(T7277&lt;=100,6,IF(T7277&lt;=250,7,8)))))))</f>
        <v>1</v>
      </c>
      <c r="V7277" s="21" t="n">
        <f aca="false">IF(AND(OR(Dashboard!$T$3="All",R7277=Dashboard!$T$3),OR(Dashboard!$T$4="All",D7277=Dashboard!$T$4)),1,0)</f>
        <v>1</v>
      </c>
      <c r="W7277" s="21" t="n">
        <f aca="false">IF(V7277=1,T7277+ROW()/10000000,0)</f>
        <v>5.4007277</v>
      </c>
    </row>
    <row r="7278" customFormat="false" ht="15" hidden="false" customHeight="false" outlineLevel="0" collapsed="false">
      <c r="A7278" s="0" t="n">
        <v>18153555</v>
      </c>
      <c r="B7278" s="0" t="s">
        <v>15834</v>
      </c>
      <c r="C7278" s="0" t="n">
        <v>1</v>
      </c>
      <c r="D7278" s="0" t="s">
        <v>6924</v>
      </c>
      <c r="E7278" s="0" t="s">
        <v>15835</v>
      </c>
      <c r="F7278" s="0" t="s">
        <v>15754</v>
      </c>
      <c r="G7278" s="0" t="s">
        <v>15755</v>
      </c>
      <c r="H7278" s="0" t="s">
        <v>8307</v>
      </c>
      <c r="I7278" s="0" t="s">
        <v>2123</v>
      </c>
      <c r="J7278" s="0" t="s">
        <v>47</v>
      </c>
      <c r="K7278" s="0" t="s">
        <v>47</v>
      </c>
      <c r="L7278" s="0" t="s">
        <v>47</v>
      </c>
      <c r="M7278" s="0" t="s">
        <v>47</v>
      </c>
      <c r="N7278" s="0" t="n">
        <v>2</v>
      </c>
      <c r="O7278" s="0" t="n">
        <v>0</v>
      </c>
      <c r="P7278" s="0" t="n">
        <v>600</v>
      </c>
      <c r="Q7278" s="0" t="n">
        <v>1</v>
      </c>
      <c r="R7278" s="0" t="str">
        <f aca="false">INDEX(Lookup!$B$4:$B$18,MATCH(C7278,Lookup!$A$4:$A$18,0))</f>
        <v>India</v>
      </c>
      <c r="S7278" s="20" t="n">
        <f aca="false">INDEX(Lookup!$D$4:$D$18,MATCH(C7278,Lookup!$A$4:$A$18,0))</f>
        <v>0.012</v>
      </c>
      <c r="T7278" s="21" t="n">
        <f aca="false">ROUND(P7278*S7278,2)</f>
        <v>7.2</v>
      </c>
      <c r="U7278" s="21" t="n">
        <f aca="false">IF(T7278&lt;=10,1,IF(T7278&lt;=20,2,IF(T7278&lt;=30,3,IF(T7278&lt;=40,4,IF(T7278&lt;=50,5,IF(T7278&lt;=100,6,IF(T7278&lt;=250,7,8)))))))</f>
        <v>1</v>
      </c>
      <c r="V7278" s="21" t="n">
        <f aca="false">IF(AND(OR(Dashboard!$T$3="All",R7278=Dashboard!$T$3),OR(Dashboard!$T$4="All",D7278=Dashboard!$T$4)),1,0)</f>
        <v>1</v>
      </c>
      <c r="W7278" s="21" t="n">
        <f aca="false">IF(V7278=1,T7278+ROW()/10000000,0)</f>
        <v>7.2007278</v>
      </c>
    </row>
    <row r="7279" customFormat="false" ht="15" hidden="false" customHeight="false" outlineLevel="0" collapsed="false">
      <c r="A7279" s="0" t="n">
        <v>18454520</v>
      </c>
      <c r="B7279" s="0" t="s">
        <v>15836</v>
      </c>
      <c r="C7279" s="0" t="n">
        <v>1</v>
      </c>
      <c r="D7279" s="0" t="s">
        <v>6924</v>
      </c>
      <c r="E7279" s="0" t="s">
        <v>15755</v>
      </c>
      <c r="F7279" s="0" t="s">
        <v>15754</v>
      </c>
      <c r="G7279" s="0" t="s">
        <v>15755</v>
      </c>
      <c r="H7279" s="0" t="s">
        <v>1830</v>
      </c>
      <c r="I7279" s="0" t="s">
        <v>2123</v>
      </c>
      <c r="J7279" s="0" t="s">
        <v>47</v>
      </c>
      <c r="K7279" s="0" t="s">
        <v>47</v>
      </c>
      <c r="L7279" s="0" t="s">
        <v>47</v>
      </c>
      <c r="M7279" s="0" t="s">
        <v>47</v>
      </c>
      <c r="N7279" s="0" t="n">
        <v>1</v>
      </c>
      <c r="O7279" s="0" t="n">
        <v>2</v>
      </c>
      <c r="P7279" s="0" t="n">
        <v>300</v>
      </c>
      <c r="Q7279" s="0" t="n">
        <v>1</v>
      </c>
      <c r="R7279" s="0" t="str">
        <f aca="false">INDEX(Lookup!$B$4:$B$18,MATCH(C7279,Lookup!$A$4:$A$18,0))</f>
        <v>India</v>
      </c>
      <c r="S7279" s="20" t="n">
        <f aca="false">INDEX(Lookup!$D$4:$D$18,MATCH(C7279,Lookup!$A$4:$A$18,0))</f>
        <v>0.012</v>
      </c>
      <c r="T7279" s="21" t="n">
        <f aca="false">ROUND(P7279*S7279,2)</f>
        <v>3.6</v>
      </c>
      <c r="U7279" s="21" t="n">
        <f aca="false">IF(T7279&lt;=10,1,IF(T7279&lt;=20,2,IF(T7279&lt;=30,3,IF(T7279&lt;=40,4,IF(T7279&lt;=50,5,IF(T7279&lt;=100,6,IF(T7279&lt;=250,7,8)))))))</f>
        <v>1</v>
      </c>
      <c r="V7279" s="21" t="n">
        <f aca="false">IF(AND(OR(Dashboard!$T$3="All",R7279=Dashboard!$T$3),OR(Dashboard!$T$4="All",D7279=Dashboard!$T$4)),1,0)</f>
        <v>1</v>
      </c>
      <c r="W7279" s="21" t="n">
        <f aca="false">IF(V7279=1,T7279+ROW()/10000000,0)</f>
        <v>3.6007279</v>
      </c>
    </row>
    <row r="7280" customFormat="false" ht="15" hidden="false" customHeight="false" outlineLevel="0" collapsed="false">
      <c r="A7280" s="0" t="n">
        <v>18416877</v>
      </c>
      <c r="B7280" s="0" t="s">
        <v>15837</v>
      </c>
      <c r="C7280" s="0" t="n">
        <v>1</v>
      </c>
      <c r="D7280" s="0" t="s">
        <v>6924</v>
      </c>
      <c r="E7280" s="0" t="s">
        <v>15838</v>
      </c>
      <c r="F7280" s="0" t="s">
        <v>15754</v>
      </c>
      <c r="G7280" s="0" t="s">
        <v>15755</v>
      </c>
      <c r="H7280" s="0" t="s">
        <v>164</v>
      </c>
      <c r="I7280" s="0" t="s">
        <v>2123</v>
      </c>
      <c r="J7280" s="0" t="s">
        <v>47</v>
      </c>
      <c r="K7280" s="0" t="s">
        <v>46</v>
      </c>
      <c r="L7280" s="0" t="s">
        <v>47</v>
      </c>
      <c r="M7280" s="0" t="s">
        <v>47</v>
      </c>
      <c r="N7280" s="0" t="n">
        <v>2</v>
      </c>
      <c r="O7280" s="0" t="n">
        <v>1</v>
      </c>
      <c r="P7280" s="0" t="n">
        <v>500</v>
      </c>
      <c r="Q7280" s="0" t="n">
        <v>1</v>
      </c>
      <c r="R7280" s="0" t="str">
        <f aca="false">INDEX(Lookup!$B$4:$B$18,MATCH(C7280,Lookup!$A$4:$A$18,0))</f>
        <v>India</v>
      </c>
      <c r="S7280" s="20" t="n">
        <f aca="false">INDEX(Lookup!$D$4:$D$18,MATCH(C7280,Lookup!$A$4:$A$18,0))</f>
        <v>0.012</v>
      </c>
      <c r="T7280" s="21" t="n">
        <f aca="false">ROUND(P7280*S7280,2)</f>
        <v>6</v>
      </c>
      <c r="U7280" s="21" t="n">
        <f aca="false">IF(T7280&lt;=10,1,IF(T7280&lt;=20,2,IF(T7280&lt;=30,3,IF(T7280&lt;=40,4,IF(T7280&lt;=50,5,IF(T7280&lt;=100,6,IF(T7280&lt;=250,7,8)))))))</f>
        <v>1</v>
      </c>
      <c r="V7280" s="21" t="n">
        <f aca="false">IF(AND(OR(Dashboard!$T$3="All",R7280=Dashboard!$T$3),OR(Dashboard!$T$4="All",D7280=Dashboard!$T$4)),1,0)</f>
        <v>1</v>
      </c>
      <c r="W7280" s="21" t="n">
        <f aca="false">IF(V7280=1,T7280+ROW()/10000000,0)</f>
        <v>6.000728</v>
      </c>
    </row>
    <row r="7281" customFormat="false" ht="15" hidden="false" customHeight="false" outlineLevel="0" collapsed="false">
      <c r="A7281" s="0" t="n">
        <v>18361770</v>
      </c>
      <c r="B7281" s="0" t="s">
        <v>15839</v>
      </c>
      <c r="C7281" s="0" t="n">
        <v>1</v>
      </c>
      <c r="D7281" s="0" t="s">
        <v>6924</v>
      </c>
      <c r="E7281" s="0" t="s">
        <v>15840</v>
      </c>
      <c r="F7281" s="0" t="s">
        <v>15754</v>
      </c>
      <c r="G7281" s="0" t="s">
        <v>15755</v>
      </c>
      <c r="H7281" s="0" t="s">
        <v>2050</v>
      </c>
      <c r="I7281" s="0" t="s">
        <v>2123</v>
      </c>
      <c r="J7281" s="0" t="s">
        <v>47</v>
      </c>
      <c r="K7281" s="0" t="s">
        <v>47</v>
      </c>
      <c r="L7281" s="0" t="s">
        <v>47</v>
      </c>
      <c r="M7281" s="0" t="s">
        <v>47</v>
      </c>
      <c r="N7281" s="0" t="n">
        <v>1</v>
      </c>
      <c r="O7281" s="0" t="n">
        <v>3</v>
      </c>
      <c r="P7281" s="0" t="n">
        <v>300</v>
      </c>
      <c r="Q7281" s="0" t="n">
        <v>1</v>
      </c>
      <c r="R7281" s="0" t="str">
        <f aca="false">INDEX(Lookup!$B$4:$B$18,MATCH(C7281,Lookup!$A$4:$A$18,0))</f>
        <v>India</v>
      </c>
      <c r="S7281" s="20" t="n">
        <f aca="false">INDEX(Lookup!$D$4:$D$18,MATCH(C7281,Lookup!$A$4:$A$18,0))</f>
        <v>0.012</v>
      </c>
      <c r="T7281" s="21" t="n">
        <f aca="false">ROUND(P7281*S7281,2)</f>
        <v>3.6</v>
      </c>
      <c r="U7281" s="21" t="n">
        <f aca="false">IF(T7281&lt;=10,1,IF(T7281&lt;=20,2,IF(T7281&lt;=30,3,IF(T7281&lt;=40,4,IF(T7281&lt;=50,5,IF(T7281&lt;=100,6,IF(T7281&lt;=250,7,8)))))))</f>
        <v>1</v>
      </c>
      <c r="V7281" s="21" t="n">
        <f aca="false">IF(AND(OR(Dashboard!$T$3="All",R7281=Dashboard!$T$3),OR(Dashboard!$T$4="All",D7281=Dashboard!$T$4)),1,0)</f>
        <v>1</v>
      </c>
      <c r="W7281" s="21" t="n">
        <f aca="false">IF(V7281=1,T7281+ROW()/10000000,0)</f>
        <v>3.6007281</v>
      </c>
    </row>
    <row r="7282" customFormat="false" ht="15" hidden="false" customHeight="false" outlineLevel="0" collapsed="false">
      <c r="A7282" s="0" t="n">
        <v>18214206</v>
      </c>
      <c r="B7282" s="0" t="s">
        <v>15841</v>
      </c>
      <c r="C7282" s="0" t="n">
        <v>1</v>
      </c>
      <c r="D7282" s="0" t="s">
        <v>6924</v>
      </c>
      <c r="E7282" s="0" t="s">
        <v>15842</v>
      </c>
      <c r="F7282" s="0" t="s">
        <v>15754</v>
      </c>
      <c r="G7282" s="0" t="s">
        <v>15755</v>
      </c>
      <c r="H7282" s="0" t="s">
        <v>3142</v>
      </c>
      <c r="I7282" s="0" t="s">
        <v>2123</v>
      </c>
      <c r="J7282" s="0" t="s">
        <v>47</v>
      </c>
      <c r="K7282" s="0" t="s">
        <v>47</v>
      </c>
      <c r="L7282" s="0" t="s">
        <v>47</v>
      </c>
      <c r="M7282" s="0" t="s">
        <v>47</v>
      </c>
      <c r="N7282" s="0" t="n">
        <v>1</v>
      </c>
      <c r="O7282" s="0" t="n">
        <v>0</v>
      </c>
      <c r="P7282" s="0" t="n">
        <v>300</v>
      </c>
      <c r="Q7282" s="0" t="n">
        <v>1</v>
      </c>
      <c r="R7282" s="0" t="str">
        <f aca="false">INDEX(Lookup!$B$4:$B$18,MATCH(C7282,Lookup!$A$4:$A$18,0))</f>
        <v>India</v>
      </c>
      <c r="S7282" s="20" t="n">
        <f aca="false">INDEX(Lookup!$D$4:$D$18,MATCH(C7282,Lookup!$A$4:$A$18,0))</f>
        <v>0.012</v>
      </c>
      <c r="T7282" s="21" t="n">
        <f aca="false">ROUND(P7282*S7282,2)</f>
        <v>3.6</v>
      </c>
      <c r="U7282" s="21" t="n">
        <f aca="false">IF(T7282&lt;=10,1,IF(T7282&lt;=20,2,IF(T7282&lt;=30,3,IF(T7282&lt;=40,4,IF(T7282&lt;=50,5,IF(T7282&lt;=100,6,IF(T7282&lt;=250,7,8)))))))</f>
        <v>1</v>
      </c>
      <c r="V7282" s="21" t="n">
        <f aca="false">IF(AND(OR(Dashboard!$T$3="All",R7282=Dashboard!$T$3),OR(Dashboard!$T$4="All",D7282=Dashboard!$T$4)),1,0)</f>
        <v>1</v>
      </c>
      <c r="W7282" s="21" t="n">
        <f aca="false">IF(V7282=1,T7282+ROW()/10000000,0)</f>
        <v>3.6007282</v>
      </c>
    </row>
    <row r="7283" customFormat="false" ht="15" hidden="false" customHeight="false" outlineLevel="0" collapsed="false">
      <c r="A7283" s="0" t="n">
        <v>18426782</v>
      </c>
      <c r="B7283" s="0" t="s">
        <v>15843</v>
      </c>
      <c r="C7283" s="0" t="n">
        <v>1</v>
      </c>
      <c r="D7283" s="0" t="s">
        <v>6924</v>
      </c>
      <c r="E7283" s="0" t="s">
        <v>15844</v>
      </c>
      <c r="F7283" s="0" t="s">
        <v>15754</v>
      </c>
      <c r="G7283" s="0" t="s">
        <v>15755</v>
      </c>
      <c r="H7283" s="0" t="s">
        <v>3129</v>
      </c>
      <c r="I7283" s="0" t="s">
        <v>2123</v>
      </c>
      <c r="J7283" s="0" t="s">
        <v>47</v>
      </c>
      <c r="K7283" s="0" t="s">
        <v>47</v>
      </c>
      <c r="L7283" s="0" t="s">
        <v>47</v>
      </c>
      <c r="M7283" s="0" t="s">
        <v>47</v>
      </c>
      <c r="N7283" s="0" t="n">
        <v>2</v>
      </c>
      <c r="O7283" s="0" t="n">
        <v>1</v>
      </c>
      <c r="P7283" s="0" t="n">
        <v>500</v>
      </c>
      <c r="Q7283" s="0" t="n">
        <v>1</v>
      </c>
      <c r="R7283" s="0" t="str">
        <f aca="false">INDEX(Lookup!$B$4:$B$18,MATCH(C7283,Lookup!$A$4:$A$18,0))</f>
        <v>India</v>
      </c>
      <c r="S7283" s="20" t="n">
        <f aca="false">INDEX(Lookup!$D$4:$D$18,MATCH(C7283,Lookup!$A$4:$A$18,0))</f>
        <v>0.012</v>
      </c>
      <c r="T7283" s="21" t="n">
        <f aca="false">ROUND(P7283*S7283,2)</f>
        <v>6</v>
      </c>
      <c r="U7283" s="21" t="n">
        <f aca="false">IF(T7283&lt;=10,1,IF(T7283&lt;=20,2,IF(T7283&lt;=30,3,IF(T7283&lt;=40,4,IF(T7283&lt;=50,5,IF(T7283&lt;=100,6,IF(T7283&lt;=250,7,8)))))))</f>
        <v>1</v>
      </c>
      <c r="V7283" s="21" t="n">
        <f aca="false">IF(AND(OR(Dashboard!$T$3="All",R7283=Dashboard!$T$3),OR(Dashboard!$T$4="All",D7283=Dashboard!$T$4)),1,0)</f>
        <v>1</v>
      </c>
      <c r="W7283" s="21" t="n">
        <f aca="false">IF(V7283=1,T7283+ROW()/10000000,0)</f>
        <v>6.0007283</v>
      </c>
    </row>
    <row r="7284" customFormat="false" ht="15" hidden="false" customHeight="false" outlineLevel="0" collapsed="false">
      <c r="A7284" s="0" t="n">
        <v>18352209</v>
      </c>
      <c r="B7284" s="0" t="s">
        <v>15845</v>
      </c>
      <c r="C7284" s="0" t="n">
        <v>1</v>
      </c>
      <c r="D7284" s="0" t="s">
        <v>6924</v>
      </c>
      <c r="E7284" s="0" t="s">
        <v>15846</v>
      </c>
      <c r="F7284" s="0" t="s">
        <v>15754</v>
      </c>
      <c r="G7284" s="0" t="s">
        <v>15755</v>
      </c>
      <c r="H7284" s="0" t="s">
        <v>15847</v>
      </c>
      <c r="I7284" s="0" t="s">
        <v>2123</v>
      </c>
      <c r="J7284" s="0" t="s">
        <v>47</v>
      </c>
      <c r="K7284" s="0" t="s">
        <v>47</v>
      </c>
      <c r="L7284" s="0" t="s">
        <v>47</v>
      </c>
      <c r="M7284" s="0" t="s">
        <v>47</v>
      </c>
      <c r="N7284" s="0" t="n">
        <v>1</v>
      </c>
      <c r="O7284" s="0" t="n">
        <v>1</v>
      </c>
      <c r="P7284" s="0" t="n">
        <v>400</v>
      </c>
      <c r="Q7284" s="0" t="n">
        <v>1</v>
      </c>
      <c r="R7284" s="0" t="str">
        <f aca="false">INDEX(Lookup!$B$4:$B$18,MATCH(C7284,Lookup!$A$4:$A$18,0))</f>
        <v>India</v>
      </c>
      <c r="S7284" s="20" t="n">
        <f aca="false">INDEX(Lookup!$D$4:$D$18,MATCH(C7284,Lookup!$A$4:$A$18,0))</f>
        <v>0.012</v>
      </c>
      <c r="T7284" s="21" t="n">
        <f aca="false">ROUND(P7284*S7284,2)</f>
        <v>4.8</v>
      </c>
      <c r="U7284" s="21" t="n">
        <f aca="false">IF(T7284&lt;=10,1,IF(T7284&lt;=20,2,IF(T7284&lt;=30,3,IF(T7284&lt;=40,4,IF(T7284&lt;=50,5,IF(T7284&lt;=100,6,IF(T7284&lt;=250,7,8)))))))</f>
        <v>1</v>
      </c>
      <c r="V7284" s="21" t="n">
        <f aca="false">IF(AND(OR(Dashboard!$T$3="All",R7284=Dashboard!$T$3),OR(Dashboard!$T$4="All",D7284=Dashboard!$T$4)),1,0)</f>
        <v>1</v>
      </c>
      <c r="W7284" s="21" t="n">
        <f aca="false">IF(V7284=1,T7284+ROW()/10000000,0)</f>
        <v>4.8007284</v>
      </c>
    </row>
    <row r="7285" customFormat="false" ht="15" hidden="false" customHeight="false" outlineLevel="0" collapsed="false">
      <c r="A7285" s="0" t="n">
        <v>18441688</v>
      </c>
      <c r="B7285" s="0" t="s">
        <v>15784</v>
      </c>
      <c r="C7285" s="0" t="n">
        <v>1</v>
      </c>
      <c r="D7285" s="0" t="s">
        <v>6924</v>
      </c>
      <c r="E7285" s="0" t="s">
        <v>15848</v>
      </c>
      <c r="F7285" s="0" t="s">
        <v>15754</v>
      </c>
      <c r="G7285" s="0" t="s">
        <v>15755</v>
      </c>
      <c r="H7285" s="0" t="s">
        <v>2310</v>
      </c>
      <c r="I7285" s="0" t="s">
        <v>2123</v>
      </c>
      <c r="J7285" s="0" t="s">
        <v>47</v>
      </c>
      <c r="K7285" s="0" t="s">
        <v>47</v>
      </c>
      <c r="L7285" s="0" t="s">
        <v>47</v>
      </c>
      <c r="M7285" s="0" t="s">
        <v>47</v>
      </c>
      <c r="N7285" s="0" t="n">
        <v>2</v>
      </c>
      <c r="O7285" s="0" t="n">
        <v>0</v>
      </c>
      <c r="P7285" s="0" t="n">
        <v>500</v>
      </c>
      <c r="Q7285" s="0" t="n">
        <v>1</v>
      </c>
      <c r="R7285" s="0" t="str">
        <f aca="false">INDEX(Lookup!$B$4:$B$18,MATCH(C7285,Lookup!$A$4:$A$18,0))</f>
        <v>India</v>
      </c>
      <c r="S7285" s="20" t="n">
        <f aca="false">INDEX(Lookup!$D$4:$D$18,MATCH(C7285,Lookup!$A$4:$A$18,0))</f>
        <v>0.012</v>
      </c>
      <c r="T7285" s="21" t="n">
        <f aca="false">ROUND(P7285*S7285,2)</f>
        <v>6</v>
      </c>
      <c r="U7285" s="21" t="n">
        <f aca="false">IF(T7285&lt;=10,1,IF(T7285&lt;=20,2,IF(T7285&lt;=30,3,IF(T7285&lt;=40,4,IF(T7285&lt;=50,5,IF(T7285&lt;=100,6,IF(T7285&lt;=250,7,8)))))))</f>
        <v>1</v>
      </c>
      <c r="V7285" s="21" t="n">
        <f aca="false">IF(AND(OR(Dashboard!$T$3="All",R7285=Dashboard!$T$3),OR(Dashboard!$T$4="All",D7285=Dashboard!$T$4)),1,0)</f>
        <v>1</v>
      </c>
      <c r="W7285" s="21" t="n">
        <f aca="false">IF(V7285=1,T7285+ROW()/10000000,0)</f>
        <v>6.0007285</v>
      </c>
    </row>
    <row r="7286" customFormat="false" ht="15" hidden="false" customHeight="false" outlineLevel="0" collapsed="false">
      <c r="A7286" s="0" t="n">
        <v>18438429</v>
      </c>
      <c r="B7286" s="0" t="s">
        <v>15849</v>
      </c>
      <c r="C7286" s="0" t="n">
        <v>1</v>
      </c>
      <c r="D7286" s="0" t="s">
        <v>6924</v>
      </c>
      <c r="E7286" s="0" t="s">
        <v>15850</v>
      </c>
      <c r="F7286" s="0" t="s">
        <v>15754</v>
      </c>
      <c r="G7286" s="0" t="s">
        <v>15755</v>
      </c>
      <c r="H7286" s="0" t="s">
        <v>2128</v>
      </c>
      <c r="I7286" s="0" t="s">
        <v>2123</v>
      </c>
      <c r="J7286" s="0" t="s">
        <v>47</v>
      </c>
      <c r="K7286" s="0" t="s">
        <v>46</v>
      </c>
      <c r="L7286" s="0" t="s">
        <v>47</v>
      </c>
      <c r="M7286" s="0" t="s">
        <v>47</v>
      </c>
      <c r="N7286" s="0" t="n">
        <v>2</v>
      </c>
      <c r="O7286" s="0" t="n">
        <v>2</v>
      </c>
      <c r="P7286" s="0" t="n">
        <v>600</v>
      </c>
      <c r="Q7286" s="0" t="n">
        <v>1</v>
      </c>
      <c r="R7286" s="0" t="str">
        <f aca="false">INDEX(Lookup!$B$4:$B$18,MATCH(C7286,Lookup!$A$4:$A$18,0))</f>
        <v>India</v>
      </c>
      <c r="S7286" s="20" t="n">
        <f aca="false">INDEX(Lookup!$D$4:$D$18,MATCH(C7286,Lookup!$A$4:$A$18,0))</f>
        <v>0.012</v>
      </c>
      <c r="T7286" s="21" t="n">
        <f aca="false">ROUND(P7286*S7286,2)</f>
        <v>7.2</v>
      </c>
      <c r="U7286" s="21" t="n">
        <f aca="false">IF(T7286&lt;=10,1,IF(T7286&lt;=20,2,IF(T7286&lt;=30,3,IF(T7286&lt;=40,4,IF(T7286&lt;=50,5,IF(T7286&lt;=100,6,IF(T7286&lt;=250,7,8)))))))</f>
        <v>1</v>
      </c>
      <c r="V7286" s="21" t="n">
        <f aca="false">IF(AND(OR(Dashboard!$T$3="All",R7286=Dashboard!$T$3),OR(Dashboard!$T$4="All",D7286=Dashboard!$T$4)),1,0)</f>
        <v>1</v>
      </c>
      <c r="W7286" s="21" t="n">
        <f aca="false">IF(V7286=1,T7286+ROW()/10000000,0)</f>
        <v>7.2007286</v>
      </c>
    </row>
    <row r="7287" customFormat="false" ht="15" hidden="false" customHeight="false" outlineLevel="0" collapsed="false">
      <c r="A7287" s="0" t="n">
        <v>18014115</v>
      </c>
      <c r="B7287" s="0" t="s">
        <v>15851</v>
      </c>
      <c r="C7287" s="0" t="n">
        <v>1</v>
      </c>
      <c r="D7287" s="0" t="s">
        <v>6924</v>
      </c>
      <c r="E7287" s="0" t="s">
        <v>15852</v>
      </c>
      <c r="F7287" s="0" t="s">
        <v>15754</v>
      </c>
      <c r="G7287" s="0" t="s">
        <v>15755</v>
      </c>
      <c r="H7287" s="0" t="s">
        <v>156</v>
      </c>
      <c r="I7287" s="0" t="s">
        <v>2123</v>
      </c>
      <c r="J7287" s="0" t="s">
        <v>47</v>
      </c>
      <c r="K7287" s="0" t="s">
        <v>47</v>
      </c>
      <c r="L7287" s="0" t="s">
        <v>47</v>
      </c>
      <c r="M7287" s="0" t="s">
        <v>47</v>
      </c>
      <c r="N7287" s="0" t="n">
        <v>1</v>
      </c>
      <c r="O7287" s="0" t="n">
        <v>2</v>
      </c>
      <c r="P7287" s="0" t="n">
        <v>200</v>
      </c>
      <c r="Q7287" s="0" t="n">
        <v>1</v>
      </c>
      <c r="R7287" s="0" t="str">
        <f aca="false">INDEX(Lookup!$B$4:$B$18,MATCH(C7287,Lookup!$A$4:$A$18,0))</f>
        <v>India</v>
      </c>
      <c r="S7287" s="20" t="n">
        <f aca="false">INDEX(Lookup!$D$4:$D$18,MATCH(C7287,Lookup!$A$4:$A$18,0))</f>
        <v>0.012</v>
      </c>
      <c r="T7287" s="21" t="n">
        <f aca="false">ROUND(P7287*S7287,2)</f>
        <v>2.4</v>
      </c>
      <c r="U7287" s="21" t="n">
        <f aca="false">IF(T7287&lt;=10,1,IF(T7287&lt;=20,2,IF(T7287&lt;=30,3,IF(T7287&lt;=40,4,IF(T7287&lt;=50,5,IF(T7287&lt;=100,6,IF(T7287&lt;=250,7,8)))))))</f>
        <v>1</v>
      </c>
      <c r="V7287" s="21" t="n">
        <f aca="false">IF(AND(OR(Dashboard!$T$3="All",R7287=Dashboard!$T$3),OR(Dashboard!$T$4="All",D7287=Dashboard!$T$4)),1,0)</f>
        <v>1</v>
      </c>
      <c r="W7287" s="21" t="n">
        <f aca="false">IF(V7287=1,T7287+ROW()/10000000,0)</f>
        <v>2.4007287</v>
      </c>
    </row>
    <row r="7288" customFormat="false" ht="15" hidden="false" customHeight="false" outlineLevel="0" collapsed="false">
      <c r="A7288" s="0" t="n">
        <v>18489535</v>
      </c>
      <c r="B7288" s="0" t="s">
        <v>15853</v>
      </c>
      <c r="C7288" s="0" t="n">
        <v>1</v>
      </c>
      <c r="D7288" s="0" t="s">
        <v>6924</v>
      </c>
      <c r="E7288" s="0" t="s">
        <v>15755</v>
      </c>
      <c r="F7288" s="0" t="s">
        <v>15754</v>
      </c>
      <c r="G7288" s="0" t="s">
        <v>15755</v>
      </c>
      <c r="H7288" s="0" t="s">
        <v>2128</v>
      </c>
      <c r="I7288" s="0" t="s">
        <v>2123</v>
      </c>
      <c r="J7288" s="0" t="s">
        <v>47</v>
      </c>
      <c r="K7288" s="0" t="s">
        <v>47</v>
      </c>
      <c r="L7288" s="0" t="s">
        <v>47</v>
      </c>
      <c r="M7288" s="0" t="s">
        <v>47</v>
      </c>
      <c r="N7288" s="0" t="n">
        <v>1</v>
      </c>
      <c r="O7288" s="0" t="n">
        <v>0</v>
      </c>
      <c r="P7288" s="0" t="n">
        <v>400</v>
      </c>
      <c r="Q7288" s="0" t="n">
        <v>1</v>
      </c>
      <c r="R7288" s="0" t="str">
        <f aca="false">INDEX(Lookup!$B$4:$B$18,MATCH(C7288,Lookup!$A$4:$A$18,0))</f>
        <v>India</v>
      </c>
      <c r="S7288" s="20" t="n">
        <f aca="false">INDEX(Lookup!$D$4:$D$18,MATCH(C7288,Lookup!$A$4:$A$18,0))</f>
        <v>0.012</v>
      </c>
      <c r="T7288" s="21" t="n">
        <f aca="false">ROUND(P7288*S7288,2)</f>
        <v>4.8</v>
      </c>
      <c r="U7288" s="21" t="n">
        <f aca="false">IF(T7288&lt;=10,1,IF(T7288&lt;=20,2,IF(T7288&lt;=30,3,IF(T7288&lt;=40,4,IF(T7288&lt;=50,5,IF(T7288&lt;=100,6,IF(T7288&lt;=250,7,8)))))))</f>
        <v>1</v>
      </c>
      <c r="V7288" s="21" t="n">
        <f aca="false">IF(AND(OR(Dashboard!$T$3="All",R7288=Dashboard!$T$3),OR(Dashboard!$T$4="All",D7288=Dashboard!$T$4)),1,0)</f>
        <v>1</v>
      </c>
      <c r="W7288" s="21" t="n">
        <f aca="false">IF(V7288=1,T7288+ROW()/10000000,0)</f>
        <v>4.8007288</v>
      </c>
    </row>
    <row r="7289" customFormat="false" ht="15" hidden="false" customHeight="false" outlineLevel="0" collapsed="false">
      <c r="A7289" s="0" t="n">
        <v>18446398</v>
      </c>
      <c r="B7289" s="0" t="s">
        <v>7281</v>
      </c>
      <c r="C7289" s="0" t="n">
        <v>1</v>
      </c>
      <c r="D7289" s="0" t="s">
        <v>6924</v>
      </c>
      <c r="E7289" s="0" t="s">
        <v>15854</v>
      </c>
      <c r="F7289" s="0" t="s">
        <v>15754</v>
      </c>
      <c r="G7289" s="0" t="s">
        <v>15755</v>
      </c>
      <c r="H7289" s="0" t="s">
        <v>3015</v>
      </c>
      <c r="I7289" s="0" t="s">
        <v>2123</v>
      </c>
      <c r="J7289" s="0" t="s">
        <v>47</v>
      </c>
      <c r="K7289" s="0" t="s">
        <v>47</v>
      </c>
      <c r="L7289" s="0" t="s">
        <v>47</v>
      </c>
      <c r="M7289" s="0" t="s">
        <v>47</v>
      </c>
      <c r="N7289" s="0" t="n">
        <v>1</v>
      </c>
      <c r="O7289" s="0" t="n">
        <v>1</v>
      </c>
      <c r="P7289" s="0" t="n">
        <v>250</v>
      </c>
      <c r="Q7289" s="0" t="n">
        <v>1</v>
      </c>
      <c r="R7289" s="0" t="str">
        <f aca="false">INDEX(Lookup!$B$4:$B$18,MATCH(C7289,Lookup!$A$4:$A$18,0))</f>
        <v>India</v>
      </c>
      <c r="S7289" s="20" t="n">
        <f aca="false">INDEX(Lookup!$D$4:$D$18,MATCH(C7289,Lookup!$A$4:$A$18,0))</f>
        <v>0.012</v>
      </c>
      <c r="T7289" s="21" t="n">
        <f aca="false">ROUND(P7289*S7289,2)</f>
        <v>3</v>
      </c>
      <c r="U7289" s="21" t="n">
        <f aca="false">IF(T7289&lt;=10,1,IF(T7289&lt;=20,2,IF(T7289&lt;=30,3,IF(T7289&lt;=40,4,IF(T7289&lt;=50,5,IF(T7289&lt;=100,6,IF(T7289&lt;=250,7,8)))))))</f>
        <v>1</v>
      </c>
      <c r="V7289" s="21" t="n">
        <f aca="false">IF(AND(OR(Dashboard!$T$3="All",R7289=Dashboard!$T$3),OR(Dashboard!$T$4="All",D7289=Dashboard!$T$4)),1,0)</f>
        <v>1</v>
      </c>
      <c r="W7289" s="21" t="n">
        <f aca="false">IF(V7289=1,T7289+ROW()/10000000,0)</f>
        <v>3.0007289</v>
      </c>
    </row>
    <row r="7290" customFormat="false" ht="15" hidden="false" customHeight="false" outlineLevel="0" collapsed="false">
      <c r="A7290" s="0" t="n">
        <v>18445788</v>
      </c>
      <c r="B7290" s="0" t="s">
        <v>13321</v>
      </c>
      <c r="C7290" s="0" t="n">
        <v>1</v>
      </c>
      <c r="D7290" s="0" t="s">
        <v>6924</v>
      </c>
      <c r="E7290" s="0" t="s">
        <v>15855</v>
      </c>
      <c r="F7290" s="0" t="s">
        <v>15754</v>
      </c>
      <c r="G7290" s="0" t="s">
        <v>15755</v>
      </c>
      <c r="H7290" s="0" t="s">
        <v>3853</v>
      </c>
      <c r="I7290" s="0" t="s">
        <v>2123</v>
      </c>
      <c r="J7290" s="0" t="s">
        <v>47</v>
      </c>
      <c r="K7290" s="0" t="s">
        <v>47</v>
      </c>
      <c r="L7290" s="0" t="s">
        <v>47</v>
      </c>
      <c r="M7290" s="0" t="s">
        <v>47</v>
      </c>
      <c r="N7290" s="0" t="n">
        <v>1</v>
      </c>
      <c r="O7290" s="0" t="n">
        <v>0</v>
      </c>
      <c r="P7290" s="0" t="n">
        <v>400</v>
      </c>
      <c r="Q7290" s="0" t="n">
        <v>1</v>
      </c>
      <c r="R7290" s="0" t="str">
        <f aca="false">INDEX(Lookup!$B$4:$B$18,MATCH(C7290,Lookup!$A$4:$A$18,0))</f>
        <v>India</v>
      </c>
      <c r="S7290" s="20" t="n">
        <f aca="false">INDEX(Lookup!$D$4:$D$18,MATCH(C7290,Lookup!$A$4:$A$18,0))</f>
        <v>0.012</v>
      </c>
      <c r="T7290" s="21" t="n">
        <f aca="false">ROUND(P7290*S7290,2)</f>
        <v>4.8</v>
      </c>
      <c r="U7290" s="21" t="n">
        <f aca="false">IF(T7290&lt;=10,1,IF(T7290&lt;=20,2,IF(T7290&lt;=30,3,IF(T7290&lt;=40,4,IF(T7290&lt;=50,5,IF(T7290&lt;=100,6,IF(T7290&lt;=250,7,8)))))))</f>
        <v>1</v>
      </c>
      <c r="V7290" s="21" t="n">
        <f aca="false">IF(AND(OR(Dashboard!$T$3="All",R7290=Dashboard!$T$3),OR(Dashboard!$T$4="All",D7290=Dashboard!$T$4)),1,0)</f>
        <v>1</v>
      </c>
      <c r="W7290" s="21" t="n">
        <f aca="false">IF(V7290=1,T7290+ROW()/10000000,0)</f>
        <v>4.800729</v>
      </c>
    </row>
    <row r="7291" customFormat="false" ht="15" hidden="false" customHeight="false" outlineLevel="0" collapsed="false">
      <c r="A7291" s="0" t="n">
        <v>18361757</v>
      </c>
      <c r="B7291" s="0" t="s">
        <v>15856</v>
      </c>
      <c r="C7291" s="0" t="n">
        <v>1</v>
      </c>
      <c r="D7291" s="0" t="s">
        <v>6924</v>
      </c>
      <c r="E7291" s="0" t="s">
        <v>15857</v>
      </c>
      <c r="F7291" s="0" t="s">
        <v>15754</v>
      </c>
      <c r="G7291" s="0" t="s">
        <v>15755</v>
      </c>
      <c r="H7291" s="0" t="s">
        <v>69</v>
      </c>
      <c r="I7291" s="0" t="s">
        <v>2123</v>
      </c>
      <c r="J7291" s="0" t="s">
        <v>47</v>
      </c>
      <c r="K7291" s="0" t="s">
        <v>47</v>
      </c>
      <c r="L7291" s="0" t="s">
        <v>47</v>
      </c>
      <c r="M7291" s="0" t="s">
        <v>47</v>
      </c>
      <c r="N7291" s="0" t="n">
        <v>1</v>
      </c>
      <c r="O7291" s="0" t="n">
        <v>0</v>
      </c>
      <c r="P7291" s="0" t="n">
        <v>300</v>
      </c>
      <c r="Q7291" s="0" t="n">
        <v>1</v>
      </c>
      <c r="R7291" s="0" t="str">
        <f aca="false">INDEX(Lookup!$B$4:$B$18,MATCH(C7291,Lookup!$A$4:$A$18,0))</f>
        <v>India</v>
      </c>
      <c r="S7291" s="20" t="n">
        <f aca="false">INDEX(Lookup!$D$4:$D$18,MATCH(C7291,Lookup!$A$4:$A$18,0))</f>
        <v>0.012</v>
      </c>
      <c r="T7291" s="21" t="n">
        <f aca="false">ROUND(P7291*S7291,2)</f>
        <v>3.6</v>
      </c>
      <c r="U7291" s="21" t="n">
        <f aca="false">IF(T7291&lt;=10,1,IF(T7291&lt;=20,2,IF(T7291&lt;=30,3,IF(T7291&lt;=40,4,IF(T7291&lt;=50,5,IF(T7291&lt;=100,6,IF(T7291&lt;=250,7,8)))))))</f>
        <v>1</v>
      </c>
      <c r="V7291" s="21" t="n">
        <f aca="false">IF(AND(OR(Dashboard!$T$3="All",R7291=Dashboard!$T$3),OR(Dashboard!$T$4="All",D7291=Dashboard!$T$4)),1,0)</f>
        <v>1</v>
      </c>
      <c r="W7291" s="21" t="n">
        <f aca="false">IF(V7291=1,T7291+ROW()/10000000,0)</f>
        <v>3.6007291</v>
      </c>
    </row>
    <row r="7292" customFormat="false" ht="15" hidden="false" customHeight="false" outlineLevel="0" collapsed="false">
      <c r="A7292" s="0" t="n">
        <v>18273597</v>
      </c>
      <c r="B7292" s="0" t="s">
        <v>15858</v>
      </c>
      <c r="C7292" s="0" t="n">
        <v>1</v>
      </c>
      <c r="D7292" s="0" t="s">
        <v>6924</v>
      </c>
      <c r="E7292" s="0" t="s">
        <v>15859</v>
      </c>
      <c r="F7292" s="0" t="s">
        <v>15754</v>
      </c>
      <c r="G7292" s="0" t="s">
        <v>15755</v>
      </c>
      <c r="H7292" s="0" t="s">
        <v>2128</v>
      </c>
      <c r="I7292" s="0" t="s">
        <v>2123</v>
      </c>
      <c r="J7292" s="0" t="s">
        <v>47</v>
      </c>
      <c r="K7292" s="0" t="s">
        <v>47</v>
      </c>
      <c r="L7292" s="0" t="s">
        <v>47</v>
      </c>
      <c r="M7292" s="0" t="s">
        <v>47</v>
      </c>
      <c r="N7292" s="0" t="n">
        <v>1</v>
      </c>
      <c r="O7292" s="0" t="n">
        <v>0</v>
      </c>
      <c r="P7292" s="0" t="n">
        <v>450</v>
      </c>
      <c r="Q7292" s="0" t="n">
        <v>1</v>
      </c>
      <c r="R7292" s="0" t="str">
        <f aca="false">INDEX(Lookup!$B$4:$B$18,MATCH(C7292,Lookup!$A$4:$A$18,0))</f>
        <v>India</v>
      </c>
      <c r="S7292" s="20" t="n">
        <f aca="false">INDEX(Lookup!$D$4:$D$18,MATCH(C7292,Lookup!$A$4:$A$18,0))</f>
        <v>0.012</v>
      </c>
      <c r="T7292" s="21" t="n">
        <f aca="false">ROUND(P7292*S7292,2)</f>
        <v>5.4</v>
      </c>
      <c r="U7292" s="21" t="n">
        <f aca="false">IF(T7292&lt;=10,1,IF(T7292&lt;=20,2,IF(T7292&lt;=30,3,IF(T7292&lt;=40,4,IF(T7292&lt;=50,5,IF(T7292&lt;=100,6,IF(T7292&lt;=250,7,8)))))))</f>
        <v>1</v>
      </c>
      <c r="V7292" s="21" t="n">
        <f aca="false">IF(AND(OR(Dashboard!$T$3="All",R7292=Dashboard!$T$3),OR(Dashboard!$T$4="All",D7292=Dashboard!$T$4)),1,0)</f>
        <v>1</v>
      </c>
      <c r="W7292" s="21" t="n">
        <f aca="false">IF(V7292=1,T7292+ROW()/10000000,0)</f>
        <v>5.4007292</v>
      </c>
    </row>
    <row r="7293" customFormat="false" ht="15" hidden="false" customHeight="false" outlineLevel="0" collapsed="false">
      <c r="A7293" s="0" t="n">
        <v>301519</v>
      </c>
      <c r="B7293" s="0" t="s">
        <v>15860</v>
      </c>
      <c r="C7293" s="0" t="n">
        <v>1</v>
      </c>
      <c r="D7293" s="0" t="s">
        <v>6924</v>
      </c>
      <c r="E7293" s="0" t="s">
        <v>15861</v>
      </c>
      <c r="F7293" s="0" t="s">
        <v>15754</v>
      </c>
      <c r="G7293" s="0" t="s">
        <v>15755</v>
      </c>
      <c r="H7293" s="0" t="s">
        <v>2349</v>
      </c>
      <c r="I7293" s="0" t="s">
        <v>2123</v>
      </c>
      <c r="J7293" s="0" t="s">
        <v>47</v>
      </c>
      <c r="K7293" s="0" t="s">
        <v>47</v>
      </c>
      <c r="L7293" s="0" t="s">
        <v>47</v>
      </c>
      <c r="M7293" s="0" t="s">
        <v>47</v>
      </c>
      <c r="N7293" s="0" t="n">
        <v>1</v>
      </c>
      <c r="O7293" s="0" t="n">
        <v>2</v>
      </c>
      <c r="P7293" s="0" t="n">
        <v>100</v>
      </c>
      <c r="Q7293" s="0" t="n">
        <v>1</v>
      </c>
      <c r="R7293" s="0" t="str">
        <f aca="false">INDEX(Lookup!$B$4:$B$18,MATCH(C7293,Lookup!$A$4:$A$18,0))</f>
        <v>India</v>
      </c>
      <c r="S7293" s="20" t="n">
        <f aca="false">INDEX(Lookup!$D$4:$D$18,MATCH(C7293,Lookup!$A$4:$A$18,0))</f>
        <v>0.012</v>
      </c>
      <c r="T7293" s="21" t="n">
        <f aca="false">ROUND(P7293*S7293,2)</f>
        <v>1.2</v>
      </c>
      <c r="U7293" s="21" t="n">
        <f aca="false">IF(T7293&lt;=10,1,IF(T7293&lt;=20,2,IF(T7293&lt;=30,3,IF(T7293&lt;=40,4,IF(T7293&lt;=50,5,IF(T7293&lt;=100,6,IF(T7293&lt;=250,7,8)))))))</f>
        <v>1</v>
      </c>
      <c r="V7293" s="21" t="n">
        <f aca="false">IF(AND(OR(Dashboard!$T$3="All",R7293=Dashboard!$T$3),OR(Dashboard!$T$4="All",D7293=Dashboard!$T$4)),1,0)</f>
        <v>1</v>
      </c>
      <c r="W7293" s="21" t="n">
        <f aca="false">IF(V7293=1,T7293+ROW()/10000000,0)</f>
        <v>1.2007293</v>
      </c>
    </row>
    <row r="7294" customFormat="false" ht="15" hidden="false" customHeight="false" outlineLevel="0" collapsed="false">
      <c r="A7294" s="0" t="n">
        <v>18445764</v>
      </c>
      <c r="B7294" s="0" t="s">
        <v>15802</v>
      </c>
      <c r="C7294" s="0" t="n">
        <v>1</v>
      </c>
      <c r="D7294" s="0" t="s">
        <v>6924</v>
      </c>
      <c r="E7294" s="0" t="s">
        <v>15824</v>
      </c>
      <c r="F7294" s="0" t="s">
        <v>15754</v>
      </c>
      <c r="G7294" s="0" t="s">
        <v>15755</v>
      </c>
      <c r="H7294" s="0" t="s">
        <v>2288</v>
      </c>
      <c r="I7294" s="0" t="s">
        <v>2123</v>
      </c>
      <c r="J7294" s="0" t="s">
        <v>47</v>
      </c>
      <c r="K7294" s="0" t="s">
        <v>47</v>
      </c>
      <c r="L7294" s="0" t="s">
        <v>47</v>
      </c>
      <c r="M7294" s="0" t="s">
        <v>47</v>
      </c>
      <c r="N7294" s="0" t="n">
        <v>1</v>
      </c>
      <c r="O7294" s="0" t="n">
        <v>0</v>
      </c>
      <c r="P7294" s="0" t="n">
        <v>400</v>
      </c>
      <c r="Q7294" s="0" t="n">
        <v>1</v>
      </c>
      <c r="R7294" s="0" t="str">
        <f aca="false">INDEX(Lookup!$B$4:$B$18,MATCH(C7294,Lookup!$A$4:$A$18,0))</f>
        <v>India</v>
      </c>
      <c r="S7294" s="20" t="n">
        <f aca="false">INDEX(Lookup!$D$4:$D$18,MATCH(C7294,Lookup!$A$4:$A$18,0))</f>
        <v>0.012</v>
      </c>
      <c r="T7294" s="21" t="n">
        <f aca="false">ROUND(P7294*S7294,2)</f>
        <v>4.8</v>
      </c>
      <c r="U7294" s="21" t="n">
        <f aca="false">IF(T7294&lt;=10,1,IF(T7294&lt;=20,2,IF(T7294&lt;=30,3,IF(T7294&lt;=40,4,IF(T7294&lt;=50,5,IF(T7294&lt;=100,6,IF(T7294&lt;=250,7,8)))))))</f>
        <v>1</v>
      </c>
      <c r="V7294" s="21" t="n">
        <f aca="false">IF(AND(OR(Dashboard!$T$3="All",R7294=Dashboard!$T$3),OR(Dashboard!$T$4="All",D7294=Dashboard!$T$4)),1,0)</f>
        <v>1</v>
      </c>
      <c r="W7294" s="21" t="n">
        <f aca="false">IF(V7294=1,T7294+ROW()/10000000,0)</f>
        <v>4.8007294</v>
      </c>
    </row>
    <row r="7295" customFormat="false" ht="15" hidden="false" customHeight="false" outlineLevel="0" collapsed="false">
      <c r="A7295" s="0" t="n">
        <v>18446388</v>
      </c>
      <c r="B7295" s="0" t="s">
        <v>15862</v>
      </c>
      <c r="C7295" s="0" t="n">
        <v>1</v>
      </c>
      <c r="D7295" s="0" t="s">
        <v>6924</v>
      </c>
      <c r="E7295" s="0" t="s">
        <v>15863</v>
      </c>
      <c r="F7295" s="0" t="s">
        <v>15754</v>
      </c>
      <c r="G7295" s="0" t="s">
        <v>15755</v>
      </c>
      <c r="H7295" s="0" t="s">
        <v>402</v>
      </c>
      <c r="I7295" s="0" t="s">
        <v>2123</v>
      </c>
      <c r="J7295" s="0" t="s">
        <v>47</v>
      </c>
      <c r="K7295" s="0" t="s">
        <v>47</v>
      </c>
      <c r="L7295" s="0" t="s">
        <v>47</v>
      </c>
      <c r="M7295" s="0" t="s">
        <v>47</v>
      </c>
      <c r="N7295" s="0" t="n">
        <v>1</v>
      </c>
      <c r="O7295" s="0" t="n">
        <v>2</v>
      </c>
      <c r="P7295" s="0" t="n">
        <v>300</v>
      </c>
      <c r="Q7295" s="0" t="n">
        <v>1</v>
      </c>
      <c r="R7295" s="0" t="str">
        <f aca="false">INDEX(Lookup!$B$4:$B$18,MATCH(C7295,Lookup!$A$4:$A$18,0))</f>
        <v>India</v>
      </c>
      <c r="S7295" s="20" t="n">
        <f aca="false">INDEX(Lookup!$D$4:$D$18,MATCH(C7295,Lookup!$A$4:$A$18,0))</f>
        <v>0.012</v>
      </c>
      <c r="T7295" s="21" t="n">
        <f aca="false">ROUND(P7295*S7295,2)</f>
        <v>3.6</v>
      </c>
      <c r="U7295" s="21" t="n">
        <f aca="false">IF(T7295&lt;=10,1,IF(T7295&lt;=20,2,IF(T7295&lt;=30,3,IF(T7295&lt;=40,4,IF(T7295&lt;=50,5,IF(T7295&lt;=100,6,IF(T7295&lt;=250,7,8)))))))</f>
        <v>1</v>
      </c>
      <c r="V7295" s="21" t="n">
        <f aca="false">IF(AND(OR(Dashboard!$T$3="All",R7295=Dashboard!$T$3),OR(Dashboard!$T$4="All",D7295=Dashboard!$T$4)),1,0)</f>
        <v>1</v>
      </c>
      <c r="W7295" s="21" t="n">
        <f aca="false">IF(V7295=1,T7295+ROW()/10000000,0)</f>
        <v>3.6007295</v>
      </c>
    </row>
    <row r="7296" customFormat="false" ht="15" hidden="false" customHeight="false" outlineLevel="0" collapsed="false">
      <c r="A7296" s="0" t="n">
        <v>301507</v>
      </c>
      <c r="B7296" s="0" t="s">
        <v>15864</v>
      </c>
      <c r="C7296" s="0" t="n">
        <v>1</v>
      </c>
      <c r="D7296" s="0" t="s">
        <v>6924</v>
      </c>
      <c r="E7296" s="0" t="s">
        <v>15865</v>
      </c>
      <c r="F7296" s="0" t="s">
        <v>15754</v>
      </c>
      <c r="G7296" s="0" t="s">
        <v>15755</v>
      </c>
      <c r="H7296" s="0" t="s">
        <v>14832</v>
      </c>
      <c r="I7296" s="0" t="s">
        <v>2123</v>
      </c>
      <c r="J7296" s="0" t="s">
        <v>47</v>
      </c>
      <c r="K7296" s="0" t="s">
        <v>46</v>
      </c>
      <c r="L7296" s="0" t="s">
        <v>47</v>
      </c>
      <c r="M7296" s="0" t="s">
        <v>47</v>
      </c>
      <c r="N7296" s="0" t="n">
        <v>1</v>
      </c>
      <c r="O7296" s="0" t="n">
        <v>371</v>
      </c>
      <c r="P7296" s="0" t="n">
        <v>350</v>
      </c>
      <c r="Q7296" s="0" t="n">
        <v>4</v>
      </c>
      <c r="R7296" s="0" t="str">
        <f aca="false">INDEX(Lookup!$B$4:$B$18,MATCH(C7296,Lookup!$A$4:$A$18,0))</f>
        <v>India</v>
      </c>
      <c r="S7296" s="20" t="n">
        <f aca="false">INDEX(Lookup!$D$4:$D$18,MATCH(C7296,Lookup!$A$4:$A$18,0))</f>
        <v>0.012</v>
      </c>
      <c r="T7296" s="21" t="n">
        <f aca="false">ROUND(P7296*S7296,2)</f>
        <v>4.2</v>
      </c>
      <c r="U7296" s="21" t="n">
        <f aca="false">IF(T7296&lt;=10,1,IF(T7296&lt;=20,2,IF(T7296&lt;=30,3,IF(T7296&lt;=40,4,IF(T7296&lt;=50,5,IF(T7296&lt;=100,6,IF(T7296&lt;=250,7,8)))))))</f>
        <v>1</v>
      </c>
      <c r="V7296" s="21" t="n">
        <f aca="false">IF(AND(OR(Dashboard!$T$3="All",R7296=Dashboard!$T$3),OR(Dashboard!$T$4="All",D7296=Dashboard!$T$4)),1,0)</f>
        <v>1</v>
      </c>
      <c r="W7296" s="21" t="n">
        <f aca="false">IF(V7296=1,T7296+ROW()/10000000,0)</f>
        <v>4.2007296</v>
      </c>
    </row>
    <row r="7297" customFormat="false" ht="15" hidden="false" customHeight="false" outlineLevel="0" collapsed="false">
      <c r="A7297" s="0" t="n">
        <v>18261157</v>
      </c>
      <c r="B7297" s="0" t="s">
        <v>15866</v>
      </c>
      <c r="C7297" s="0" t="n">
        <v>1</v>
      </c>
      <c r="D7297" s="0" t="s">
        <v>6924</v>
      </c>
      <c r="E7297" s="0" t="s">
        <v>15867</v>
      </c>
      <c r="F7297" s="0" t="s">
        <v>15868</v>
      </c>
      <c r="G7297" s="0" t="s">
        <v>15869</v>
      </c>
      <c r="H7297" s="0" t="s">
        <v>15870</v>
      </c>
      <c r="I7297" s="0" t="s">
        <v>2123</v>
      </c>
      <c r="J7297" s="0" t="s">
        <v>46</v>
      </c>
      <c r="K7297" s="0" t="s">
        <v>47</v>
      </c>
      <c r="L7297" s="0" t="s">
        <v>47</v>
      </c>
      <c r="M7297" s="0" t="s">
        <v>47</v>
      </c>
      <c r="N7297" s="0" t="n">
        <v>4</v>
      </c>
      <c r="O7297" s="0" t="n">
        <v>27</v>
      </c>
      <c r="P7297" s="0" t="n">
        <v>3500</v>
      </c>
      <c r="Q7297" s="0" t="n">
        <v>3.4</v>
      </c>
      <c r="R7297" s="0" t="str">
        <f aca="false">INDEX(Lookup!$B$4:$B$18,MATCH(C7297,Lookup!$A$4:$A$18,0))</f>
        <v>India</v>
      </c>
      <c r="S7297" s="20" t="n">
        <f aca="false">INDEX(Lookup!$D$4:$D$18,MATCH(C7297,Lookup!$A$4:$A$18,0))</f>
        <v>0.012</v>
      </c>
      <c r="T7297" s="21" t="n">
        <f aca="false">ROUND(P7297*S7297,2)</f>
        <v>42</v>
      </c>
      <c r="U7297" s="21" t="n">
        <f aca="false">IF(T7297&lt;=10,1,IF(T7297&lt;=20,2,IF(T7297&lt;=30,3,IF(T7297&lt;=40,4,IF(T7297&lt;=50,5,IF(T7297&lt;=100,6,IF(T7297&lt;=250,7,8)))))))</f>
        <v>5</v>
      </c>
      <c r="V7297" s="21" t="n">
        <f aca="false">IF(AND(OR(Dashboard!$T$3="All",R7297=Dashboard!$T$3),OR(Dashboard!$T$4="All",D7297=Dashboard!$T$4)),1,0)</f>
        <v>1</v>
      </c>
      <c r="W7297" s="21" t="n">
        <f aca="false">IF(V7297=1,T7297+ROW()/10000000,0)</f>
        <v>42.0007297</v>
      </c>
    </row>
    <row r="7298" customFormat="false" ht="15" hidden="false" customHeight="false" outlineLevel="0" collapsed="false">
      <c r="A7298" s="0" t="n">
        <v>18277024</v>
      </c>
      <c r="B7298" s="0" t="s">
        <v>15871</v>
      </c>
      <c r="C7298" s="0" t="n">
        <v>1</v>
      </c>
      <c r="D7298" s="0" t="s">
        <v>6924</v>
      </c>
      <c r="E7298" s="0" t="s">
        <v>15867</v>
      </c>
      <c r="F7298" s="0" t="s">
        <v>15868</v>
      </c>
      <c r="G7298" s="0" t="s">
        <v>15869</v>
      </c>
      <c r="H7298" s="0" t="s">
        <v>69</v>
      </c>
      <c r="I7298" s="0" t="s">
        <v>2123</v>
      </c>
      <c r="J7298" s="0" t="s">
        <v>46</v>
      </c>
      <c r="K7298" s="0" t="s">
        <v>47</v>
      </c>
      <c r="L7298" s="0" t="s">
        <v>47</v>
      </c>
      <c r="M7298" s="0" t="s">
        <v>47</v>
      </c>
      <c r="N7298" s="0" t="n">
        <v>4</v>
      </c>
      <c r="O7298" s="0" t="n">
        <v>65</v>
      </c>
      <c r="P7298" s="0" t="n">
        <v>5000</v>
      </c>
      <c r="Q7298" s="0" t="n">
        <v>3.7</v>
      </c>
      <c r="R7298" s="0" t="str">
        <f aca="false">INDEX(Lookup!$B$4:$B$18,MATCH(C7298,Lookup!$A$4:$A$18,0))</f>
        <v>India</v>
      </c>
      <c r="S7298" s="20" t="n">
        <f aca="false">INDEX(Lookup!$D$4:$D$18,MATCH(C7298,Lookup!$A$4:$A$18,0))</f>
        <v>0.012</v>
      </c>
      <c r="T7298" s="21" t="n">
        <f aca="false">ROUND(P7298*S7298,2)</f>
        <v>60</v>
      </c>
      <c r="U7298" s="21" t="n">
        <f aca="false">IF(T7298&lt;=10,1,IF(T7298&lt;=20,2,IF(T7298&lt;=30,3,IF(T7298&lt;=40,4,IF(T7298&lt;=50,5,IF(T7298&lt;=100,6,IF(T7298&lt;=250,7,8)))))))</f>
        <v>6</v>
      </c>
      <c r="V7298" s="21" t="n">
        <f aca="false">IF(AND(OR(Dashboard!$T$3="All",R7298=Dashboard!$T$3),OR(Dashboard!$T$4="All",D7298=Dashboard!$T$4)),1,0)</f>
        <v>1</v>
      </c>
      <c r="W7298" s="21" t="n">
        <f aca="false">IF(V7298=1,T7298+ROW()/10000000,0)</f>
        <v>60.0007298</v>
      </c>
    </row>
    <row r="7299" customFormat="false" ht="15" hidden="false" customHeight="false" outlineLevel="0" collapsed="false">
      <c r="A7299" s="0" t="n">
        <v>18261160</v>
      </c>
      <c r="B7299" s="0" t="s">
        <v>15872</v>
      </c>
      <c r="C7299" s="0" t="n">
        <v>1</v>
      </c>
      <c r="D7299" s="0" t="s">
        <v>6924</v>
      </c>
      <c r="E7299" s="0" t="s">
        <v>15867</v>
      </c>
      <c r="F7299" s="0" t="s">
        <v>15868</v>
      </c>
      <c r="G7299" s="0" t="s">
        <v>15869</v>
      </c>
      <c r="H7299" s="0" t="s">
        <v>15873</v>
      </c>
      <c r="I7299" s="0" t="s">
        <v>2123</v>
      </c>
      <c r="J7299" s="0" t="s">
        <v>46</v>
      </c>
      <c r="K7299" s="0" t="s">
        <v>47</v>
      </c>
      <c r="L7299" s="0" t="s">
        <v>47</v>
      </c>
      <c r="M7299" s="0" t="s">
        <v>47</v>
      </c>
      <c r="N7299" s="0" t="n">
        <v>4</v>
      </c>
      <c r="O7299" s="0" t="n">
        <v>66</v>
      </c>
      <c r="P7299" s="0" t="n">
        <v>5000</v>
      </c>
      <c r="Q7299" s="0" t="n">
        <v>3.9</v>
      </c>
      <c r="R7299" s="0" t="str">
        <f aca="false">INDEX(Lookup!$B$4:$B$18,MATCH(C7299,Lookup!$A$4:$A$18,0))</f>
        <v>India</v>
      </c>
      <c r="S7299" s="20" t="n">
        <f aca="false">INDEX(Lookup!$D$4:$D$18,MATCH(C7299,Lookup!$A$4:$A$18,0))</f>
        <v>0.012</v>
      </c>
      <c r="T7299" s="21" t="n">
        <f aca="false">ROUND(P7299*S7299,2)</f>
        <v>60</v>
      </c>
      <c r="U7299" s="21" t="n">
        <f aca="false">IF(T7299&lt;=10,1,IF(T7299&lt;=20,2,IF(T7299&lt;=30,3,IF(T7299&lt;=40,4,IF(T7299&lt;=50,5,IF(T7299&lt;=100,6,IF(T7299&lt;=250,7,8)))))))</f>
        <v>6</v>
      </c>
      <c r="V7299" s="21" t="n">
        <f aca="false">IF(AND(OR(Dashboard!$T$3="All",R7299=Dashboard!$T$3),OR(Dashboard!$T$4="All",D7299=Dashboard!$T$4)),1,0)</f>
        <v>1</v>
      </c>
      <c r="W7299" s="21" t="n">
        <f aca="false">IF(V7299=1,T7299+ROW()/10000000,0)</f>
        <v>60.0007299</v>
      </c>
    </row>
    <row r="7300" customFormat="false" ht="15" hidden="false" customHeight="false" outlineLevel="0" collapsed="false">
      <c r="A7300" s="0" t="n">
        <v>18219539</v>
      </c>
      <c r="B7300" s="0" t="s">
        <v>15874</v>
      </c>
      <c r="C7300" s="0" t="n">
        <v>1</v>
      </c>
      <c r="D7300" s="0" t="s">
        <v>6924</v>
      </c>
      <c r="E7300" s="0" t="s">
        <v>15875</v>
      </c>
      <c r="F7300" s="0" t="s">
        <v>15868</v>
      </c>
      <c r="G7300" s="0" t="s">
        <v>15869</v>
      </c>
      <c r="H7300" s="0" t="s">
        <v>15876</v>
      </c>
      <c r="I7300" s="0" t="s">
        <v>2123</v>
      </c>
      <c r="J7300" s="0" t="s">
        <v>46</v>
      </c>
      <c r="K7300" s="0" t="s">
        <v>47</v>
      </c>
      <c r="L7300" s="0" t="s">
        <v>47</v>
      </c>
      <c r="M7300" s="0" t="s">
        <v>47</v>
      </c>
      <c r="N7300" s="0" t="n">
        <v>4</v>
      </c>
      <c r="O7300" s="0" t="n">
        <v>68</v>
      </c>
      <c r="P7300" s="0" t="n">
        <v>2000</v>
      </c>
      <c r="Q7300" s="0" t="n">
        <v>4.1</v>
      </c>
      <c r="R7300" s="0" t="str">
        <f aca="false">INDEX(Lookup!$B$4:$B$18,MATCH(C7300,Lookup!$A$4:$A$18,0))</f>
        <v>India</v>
      </c>
      <c r="S7300" s="20" t="n">
        <f aca="false">INDEX(Lookup!$D$4:$D$18,MATCH(C7300,Lookup!$A$4:$A$18,0))</f>
        <v>0.012</v>
      </c>
      <c r="T7300" s="21" t="n">
        <f aca="false">ROUND(P7300*S7300,2)</f>
        <v>24</v>
      </c>
      <c r="U7300" s="21" t="n">
        <f aca="false">IF(T7300&lt;=10,1,IF(T7300&lt;=20,2,IF(T7300&lt;=30,3,IF(T7300&lt;=40,4,IF(T7300&lt;=50,5,IF(T7300&lt;=100,6,IF(T7300&lt;=250,7,8)))))))</f>
        <v>3</v>
      </c>
      <c r="V7300" s="21" t="n">
        <f aca="false">IF(AND(OR(Dashboard!$T$3="All",R7300=Dashboard!$T$3),OR(Dashboard!$T$4="All",D7300=Dashboard!$T$4)),1,0)</f>
        <v>1</v>
      </c>
      <c r="W7300" s="21" t="n">
        <f aca="false">IF(V7300=1,T7300+ROW()/10000000,0)</f>
        <v>24.00073</v>
      </c>
    </row>
    <row r="7301" customFormat="false" ht="15" hidden="false" customHeight="false" outlineLevel="0" collapsed="false">
      <c r="A7301" s="0" t="n">
        <v>311369</v>
      </c>
      <c r="B7301" s="0" t="s">
        <v>15877</v>
      </c>
      <c r="C7301" s="0" t="n">
        <v>1</v>
      </c>
      <c r="D7301" s="0" t="s">
        <v>6924</v>
      </c>
      <c r="E7301" s="0" t="s">
        <v>15867</v>
      </c>
      <c r="F7301" s="0" t="s">
        <v>15868</v>
      </c>
      <c r="G7301" s="0" t="s">
        <v>15869</v>
      </c>
      <c r="H7301" s="0" t="s">
        <v>15878</v>
      </c>
      <c r="I7301" s="0" t="s">
        <v>2123</v>
      </c>
      <c r="J7301" s="0" t="s">
        <v>46</v>
      </c>
      <c r="K7301" s="0" t="s">
        <v>47</v>
      </c>
      <c r="L7301" s="0" t="s">
        <v>47</v>
      </c>
      <c r="M7301" s="0" t="s">
        <v>47</v>
      </c>
      <c r="N7301" s="0" t="n">
        <v>4</v>
      </c>
      <c r="O7301" s="0" t="n">
        <v>400</v>
      </c>
      <c r="P7301" s="0" t="n">
        <v>3800</v>
      </c>
      <c r="Q7301" s="0" t="n">
        <v>4.3</v>
      </c>
      <c r="R7301" s="0" t="str">
        <f aca="false">INDEX(Lookup!$B$4:$B$18,MATCH(C7301,Lookup!$A$4:$A$18,0))</f>
        <v>India</v>
      </c>
      <c r="S7301" s="20" t="n">
        <f aca="false">INDEX(Lookup!$D$4:$D$18,MATCH(C7301,Lookup!$A$4:$A$18,0))</f>
        <v>0.012</v>
      </c>
      <c r="T7301" s="21" t="n">
        <f aca="false">ROUND(P7301*S7301,2)</f>
        <v>45.6</v>
      </c>
      <c r="U7301" s="21" t="n">
        <f aca="false">IF(T7301&lt;=10,1,IF(T7301&lt;=20,2,IF(T7301&lt;=30,3,IF(T7301&lt;=40,4,IF(T7301&lt;=50,5,IF(T7301&lt;=100,6,IF(T7301&lt;=250,7,8)))))))</f>
        <v>5</v>
      </c>
      <c r="V7301" s="21" t="n">
        <f aca="false">IF(AND(OR(Dashboard!$T$3="All",R7301=Dashboard!$T$3),OR(Dashboard!$T$4="All",D7301=Dashboard!$T$4)),1,0)</f>
        <v>1</v>
      </c>
      <c r="W7301" s="21" t="n">
        <f aca="false">IF(V7301=1,T7301+ROW()/10000000,0)</f>
        <v>45.6007301</v>
      </c>
    </row>
    <row r="7302" customFormat="false" ht="15" hidden="false" customHeight="false" outlineLevel="0" collapsed="false">
      <c r="A7302" s="0" t="n">
        <v>308769</v>
      </c>
      <c r="B7302" s="0" t="s">
        <v>3113</v>
      </c>
      <c r="C7302" s="0" t="n">
        <v>1</v>
      </c>
      <c r="D7302" s="0" t="s">
        <v>6924</v>
      </c>
      <c r="E7302" s="0" t="s">
        <v>15879</v>
      </c>
      <c r="F7302" s="0" t="s">
        <v>15880</v>
      </c>
      <c r="G7302" s="0" t="s">
        <v>15881</v>
      </c>
      <c r="H7302" s="0" t="s">
        <v>153</v>
      </c>
      <c r="I7302" s="0" t="s">
        <v>2123</v>
      </c>
      <c r="J7302" s="0" t="s">
        <v>47</v>
      </c>
      <c r="K7302" s="0" t="s">
        <v>47</v>
      </c>
      <c r="L7302" s="0" t="s">
        <v>47</v>
      </c>
      <c r="M7302" s="0" t="s">
        <v>47</v>
      </c>
      <c r="N7302" s="0" t="n">
        <v>1</v>
      </c>
      <c r="O7302" s="0" t="n">
        <v>29</v>
      </c>
      <c r="P7302" s="0" t="n">
        <v>450</v>
      </c>
      <c r="Q7302" s="0" t="n">
        <v>3.4</v>
      </c>
      <c r="R7302" s="0" t="str">
        <f aca="false">INDEX(Lookup!$B$4:$B$18,MATCH(C7302,Lookup!$A$4:$A$18,0))</f>
        <v>India</v>
      </c>
      <c r="S7302" s="20" t="n">
        <f aca="false">INDEX(Lookup!$D$4:$D$18,MATCH(C7302,Lookup!$A$4:$A$18,0))</f>
        <v>0.012</v>
      </c>
      <c r="T7302" s="21" t="n">
        <f aca="false">ROUND(P7302*S7302,2)</f>
        <v>5.4</v>
      </c>
      <c r="U7302" s="21" t="n">
        <f aca="false">IF(T7302&lt;=10,1,IF(T7302&lt;=20,2,IF(T7302&lt;=30,3,IF(T7302&lt;=40,4,IF(T7302&lt;=50,5,IF(T7302&lt;=100,6,IF(T7302&lt;=250,7,8)))))))</f>
        <v>1</v>
      </c>
      <c r="V7302" s="21" t="n">
        <f aca="false">IF(AND(OR(Dashboard!$T$3="All",R7302=Dashboard!$T$3),OR(Dashboard!$T$4="All",D7302=Dashboard!$T$4)),1,0)</f>
        <v>1</v>
      </c>
      <c r="W7302" s="21" t="n">
        <f aca="false">IF(V7302=1,T7302+ROW()/10000000,0)</f>
        <v>5.4007302</v>
      </c>
    </row>
    <row r="7303" customFormat="false" ht="15" hidden="false" customHeight="false" outlineLevel="0" collapsed="false">
      <c r="A7303" s="0" t="n">
        <v>220</v>
      </c>
      <c r="B7303" s="0" t="s">
        <v>2408</v>
      </c>
      <c r="C7303" s="0" t="n">
        <v>1</v>
      </c>
      <c r="D7303" s="0" t="s">
        <v>6924</v>
      </c>
      <c r="E7303" s="0" t="s">
        <v>15882</v>
      </c>
      <c r="F7303" s="0" t="s">
        <v>15880</v>
      </c>
      <c r="G7303" s="0" t="s">
        <v>15881</v>
      </c>
      <c r="H7303" s="0" t="s">
        <v>3392</v>
      </c>
      <c r="I7303" s="0" t="s">
        <v>2123</v>
      </c>
      <c r="J7303" s="0" t="s">
        <v>47</v>
      </c>
      <c r="K7303" s="0" t="s">
        <v>47</v>
      </c>
      <c r="L7303" s="0" t="s">
        <v>47</v>
      </c>
      <c r="M7303" s="0" t="s">
        <v>47</v>
      </c>
      <c r="N7303" s="0" t="n">
        <v>2</v>
      </c>
      <c r="O7303" s="0" t="n">
        <v>85</v>
      </c>
      <c r="P7303" s="0" t="n">
        <v>700</v>
      </c>
      <c r="Q7303" s="0" t="n">
        <v>2.8</v>
      </c>
      <c r="R7303" s="0" t="str">
        <f aca="false">INDEX(Lookup!$B$4:$B$18,MATCH(C7303,Lookup!$A$4:$A$18,0))</f>
        <v>India</v>
      </c>
      <c r="S7303" s="20" t="n">
        <f aca="false">INDEX(Lookup!$D$4:$D$18,MATCH(C7303,Lookup!$A$4:$A$18,0))</f>
        <v>0.012</v>
      </c>
      <c r="T7303" s="21" t="n">
        <f aca="false">ROUND(P7303*S7303,2)</f>
        <v>8.4</v>
      </c>
      <c r="U7303" s="21" t="n">
        <f aca="false">IF(T7303&lt;=10,1,IF(T7303&lt;=20,2,IF(T7303&lt;=30,3,IF(T7303&lt;=40,4,IF(T7303&lt;=50,5,IF(T7303&lt;=100,6,IF(T7303&lt;=250,7,8)))))))</f>
        <v>1</v>
      </c>
      <c r="V7303" s="21" t="n">
        <f aca="false">IF(AND(OR(Dashboard!$T$3="All",R7303=Dashboard!$T$3),OR(Dashboard!$T$4="All",D7303=Dashboard!$T$4)),1,0)</f>
        <v>1</v>
      </c>
      <c r="W7303" s="21" t="n">
        <f aca="false">IF(V7303=1,T7303+ROW()/10000000,0)</f>
        <v>8.4007303</v>
      </c>
    </row>
    <row r="7304" customFormat="false" ht="15" hidden="false" customHeight="false" outlineLevel="0" collapsed="false">
      <c r="A7304" s="0" t="n">
        <v>301675</v>
      </c>
      <c r="B7304" s="0" t="s">
        <v>15883</v>
      </c>
      <c r="C7304" s="0" t="n">
        <v>1</v>
      </c>
      <c r="D7304" s="0" t="s">
        <v>6924</v>
      </c>
      <c r="E7304" s="0" t="s">
        <v>15884</v>
      </c>
      <c r="F7304" s="0" t="s">
        <v>15885</v>
      </c>
      <c r="G7304" s="0" t="s">
        <v>15886</v>
      </c>
      <c r="H7304" s="0" t="s">
        <v>15887</v>
      </c>
      <c r="I7304" s="0" t="s">
        <v>2123</v>
      </c>
      <c r="J7304" s="0" t="s">
        <v>47</v>
      </c>
      <c r="K7304" s="0" t="s">
        <v>47</v>
      </c>
      <c r="L7304" s="0" t="s">
        <v>47</v>
      </c>
      <c r="M7304" s="0" t="s">
        <v>47</v>
      </c>
      <c r="N7304" s="0" t="n">
        <v>2</v>
      </c>
      <c r="O7304" s="0" t="n">
        <v>3</v>
      </c>
      <c r="P7304" s="0" t="n">
        <v>500</v>
      </c>
      <c r="Q7304" s="0" t="n">
        <v>1</v>
      </c>
      <c r="R7304" s="0" t="str">
        <f aca="false">INDEX(Lookup!$B$4:$B$18,MATCH(C7304,Lookup!$A$4:$A$18,0))</f>
        <v>India</v>
      </c>
      <c r="S7304" s="20" t="n">
        <f aca="false">INDEX(Lookup!$D$4:$D$18,MATCH(C7304,Lookup!$A$4:$A$18,0))</f>
        <v>0.012</v>
      </c>
      <c r="T7304" s="21" t="n">
        <f aca="false">ROUND(P7304*S7304,2)</f>
        <v>6</v>
      </c>
      <c r="U7304" s="21" t="n">
        <f aca="false">IF(T7304&lt;=10,1,IF(T7304&lt;=20,2,IF(T7304&lt;=30,3,IF(T7304&lt;=40,4,IF(T7304&lt;=50,5,IF(T7304&lt;=100,6,IF(T7304&lt;=250,7,8)))))))</f>
        <v>1</v>
      </c>
      <c r="V7304" s="21" t="n">
        <f aca="false">IF(AND(OR(Dashboard!$T$3="All",R7304=Dashboard!$T$3),OR(Dashboard!$T$4="All",D7304=Dashboard!$T$4)),1,0)</f>
        <v>1</v>
      </c>
      <c r="W7304" s="21" t="n">
        <f aca="false">IF(V7304=1,T7304+ROW()/10000000,0)</f>
        <v>6.0007304</v>
      </c>
    </row>
    <row r="7305" customFormat="false" ht="15" hidden="false" customHeight="false" outlineLevel="0" collapsed="false">
      <c r="A7305" s="0" t="n">
        <v>18144466</v>
      </c>
      <c r="B7305" s="0" t="s">
        <v>15888</v>
      </c>
      <c r="C7305" s="0" t="n">
        <v>1</v>
      </c>
      <c r="D7305" s="0" t="s">
        <v>6924</v>
      </c>
      <c r="E7305" s="0" t="s">
        <v>15889</v>
      </c>
      <c r="F7305" s="0" t="s">
        <v>15890</v>
      </c>
      <c r="G7305" s="0" t="s">
        <v>15891</v>
      </c>
      <c r="H7305" s="0" t="s">
        <v>153</v>
      </c>
      <c r="I7305" s="0" t="s">
        <v>2123</v>
      </c>
      <c r="J7305" s="0" t="s">
        <v>47</v>
      </c>
      <c r="K7305" s="0" t="s">
        <v>47</v>
      </c>
      <c r="L7305" s="0" t="s">
        <v>47</v>
      </c>
      <c r="M7305" s="0" t="s">
        <v>47</v>
      </c>
      <c r="N7305" s="0" t="n">
        <v>1</v>
      </c>
      <c r="O7305" s="0" t="n">
        <v>14</v>
      </c>
      <c r="P7305" s="0" t="n">
        <v>350</v>
      </c>
      <c r="Q7305" s="0" t="n">
        <v>3.1</v>
      </c>
      <c r="R7305" s="0" t="str">
        <f aca="false">INDEX(Lookup!$B$4:$B$18,MATCH(C7305,Lookup!$A$4:$A$18,0))</f>
        <v>India</v>
      </c>
      <c r="S7305" s="20" t="n">
        <f aca="false">INDEX(Lookup!$D$4:$D$18,MATCH(C7305,Lookup!$A$4:$A$18,0))</f>
        <v>0.012</v>
      </c>
      <c r="T7305" s="21" t="n">
        <f aca="false">ROUND(P7305*S7305,2)</f>
        <v>4.2</v>
      </c>
      <c r="U7305" s="21" t="n">
        <f aca="false">IF(T7305&lt;=10,1,IF(T7305&lt;=20,2,IF(T7305&lt;=30,3,IF(T7305&lt;=40,4,IF(T7305&lt;=50,5,IF(T7305&lt;=100,6,IF(T7305&lt;=250,7,8)))))))</f>
        <v>1</v>
      </c>
      <c r="V7305" s="21" t="n">
        <f aca="false">IF(AND(OR(Dashboard!$T$3="All",R7305=Dashboard!$T$3),OR(Dashboard!$T$4="All",D7305=Dashboard!$T$4)),1,0)</f>
        <v>1</v>
      </c>
      <c r="W7305" s="21" t="n">
        <f aca="false">IF(V7305=1,T7305+ROW()/10000000,0)</f>
        <v>4.2007305</v>
      </c>
    </row>
    <row r="7306" customFormat="false" ht="15" hidden="false" customHeight="false" outlineLevel="0" collapsed="false">
      <c r="A7306" s="0" t="n">
        <v>2739</v>
      </c>
      <c r="B7306" s="0" t="s">
        <v>15892</v>
      </c>
      <c r="C7306" s="0" t="n">
        <v>1</v>
      </c>
      <c r="D7306" s="0" t="s">
        <v>6924</v>
      </c>
      <c r="E7306" s="0" t="s">
        <v>15893</v>
      </c>
      <c r="F7306" s="0" t="s">
        <v>15894</v>
      </c>
      <c r="G7306" s="0" t="s">
        <v>15895</v>
      </c>
      <c r="H7306" s="0" t="s">
        <v>2050</v>
      </c>
      <c r="I7306" s="0" t="s">
        <v>2123</v>
      </c>
      <c r="J7306" s="0" t="s">
        <v>46</v>
      </c>
      <c r="K7306" s="0" t="s">
        <v>47</v>
      </c>
      <c r="L7306" s="0" t="s">
        <v>47</v>
      </c>
      <c r="M7306" s="0" t="s">
        <v>47</v>
      </c>
      <c r="N7306" s="0" t="n">
        <v>4</v>
      </c>
      <c r="O7306" s="0" t="n">
        <v>315</v>
      </c>
      <c r="P7306" s="0" t="n">
        <v>4000</v>
      </c>
      <c r="Q7306" s="0" t="n">
        <v>4</v>
      </c>
      <c r="R7306" s="0" t="str">
        <f aca="false">INDEX(Lookup!$B$4:$B$18,MATCH(C7306,Lookup!$A$4:$A$18,0))</f>
        <v>India</v>
      </c>
      <c r="S7306" s="20" t="n">
        <f aca="false">INDEX(Lookup!$D$4:$D$18,MATCH(C7306,Lookup!$A$4:$A$18,0))</f>
        <v>0.012</v>
      </c>
      <c r="T7306" s="21" t="n">
        <f aca="false">ROUND(P7306*S7306,2)</f>
        <v>48</v>
      </c>
      <c r="U7306" s="21" t="n">
        <f aca="false">IF(T7306&lt;=10,1,IF(T7306&lt;=20,2,IF(T7306&lt;=30,3,IF(T7306&lt;=40,4,IF(T7306&lt;=50,5,IF(T7306&lt;=100,6,IF(T7306&lt;=250,7,8)))))))</f>
        <v>5</v>
      </c>
      <c r="V7306" s="21" t="n">
        <f aca="false">IF(AND(OR(Dashboard!$T$3="All",R7306=Dashboard!$T$3),OR(Dashboard!$T$4="All",D7306=Dashboard!$T$4)),1,0)</f>
        <v>1</v>
      </c>
      <c r="W7306" s="21" t="n">
        <f aca="false">IF(V7306=1,T7306+ROW()/10000000,0)</f>
        <v>48.0007306</v>
      </c>
    </row>
    <row r="7307" customFormat="false" ht="15" hidden="false" customHeight="false" outlineLevel="0" collapsed="false">
      <c r="A7307" s="0" t="n">
        <v>18133508</v>
      </c>
      <c r="B7307" s="0" t="s">
        <v>15896</v>
      </c>
      <c r="C7307" s="0" t="n">
        <v>1</v>
      </c>
      <c r="D7307" s="0" t="s">
        <v>6924</v>
      </c>
      <c r="E7307" s="0" t="s">
        <v>15893</v>
      </c>
      <c r="F7307" s="0" t="s">
        <v>15894</v>
      </c>
      <c r="G7307" s="0" t="s">
        <v>15895</v>
      </c>
      <c r="H7307" s="0" t="s">
        <v>2693</v>
      </c>
      <c r="I7307" s="0" t="s">
        <v>2123</v>
      </c>
      <c r="J7307" s="0" t="s">
        <v>46</v>
      </c>
      <c r="K7307" s="0" t="s">
        <v>47</v>
      </c>
      <c r="L7307" s="0" t="s">
        <v>47</v>
      </c>
      <c r="M7307" s="0" t="s">
        <v>47</v>
      </c>
      <c r="N7307" s="0" t="n">
        <v>4</v>
      </c>
      <c r="O7307" s="0" t="n">
        <v>160</v>
      </c>
      <c r="P7307" s="0" t="n">
        <v>3000</v>
      </c>
      <c r="Q7307" s="0" t="n">
        <v>4</v>
      </c>
      <c r="R7307" s="0" t="str">
        <f aca="false">INDEX(Lookup!$B$4:$B$18,MATCH(C7307,Lookup!$A$4:$A$18,0))</f>
        <v>India</v>
      </c>
      <c r="S7307" s="20" t="n">
        <f aca="false">INDEX(Lookup!$D$4:$D$18,MATCH(C7307,Lookup!$A$4:$A$18,0))</f>
        <v>0.012</v>
      </c>
      <c r="T7307" s="21" t="n">
        <f aca="false">ROUND(P7307*S7307,2)</f>
        <v>36</v>
      </c>
      <c r="U7307" s="21" t="n">
        <f aca="false">IF(T7307&lt;=10,1,IF(T7307&lt;=20,2,IF(T7307&lt;=30,3,IF(T7307&lt;=40,4,IF(T7307&lt;=50,5,IF(T7307&lt;=100,6,IF(T7307&lt;=250,7,8)))))))</f>
        <v>4</v>
      </c>
      <c r="V7307" s="21" t="n">
        <f aca="false">IF(AND(OR(Dashboard!$T$3="All",R7307=Dashboard!$T$3),OR(Dashboard!$T$4="All",D7307=Dashboard!$T$4)),1,0)</f>
        <v>1</v>
      </c>
      <c r="W7307" s="21" t="n">
        <f aca="false">IF(V7307=1,T7307+ROW()/10000000,0)</f>
        <v>36.0007307</v>
      </c>
    </row>
    <row r="7308" customFormat="false" ht="15" hidden="false" customHeight="false" outlineLevel="0" collapsed="false">
      <c r="A7308" s="0" t="n">
        <v>2741</v>
      </c>
      <c r="B7308" s="0" t="s">
        <v>15897</v>
      </c>
      <c r="C7308" s="0" t="n">
        <v>1</v>
      </c>
      <c r="D7308" s="0" t="s">
        <v>6924</v>
      </c>
      <c r="E7308" s="0" t="s">
        <v>15893</v>
      </c>
      <c r="F7308" s="0" t="s">
        <v>15894</v>
      </c>
      <c r="G7308" s="0" t="s">
        <v>15895</v>
      </c>
      <c r="H7308" s="0" t="s">
        <v>9196</v>
      </c>
      <c r="I7308" s="0" t="s">
        <v>2123</v>
      </c>
      <c r="J7308" s="0" t="s">
        <v>46</v>
      </c>
      <c r="K7308" s="0" t="s">
        <v>47</v>
      </c>
      <c r="L7308" s="0" t="s">
        <v>47</v>
      </c>
      <c r="M7308" s="0" t="s">
        <v>47</v>
      </c>
      <c r="N7308" s="0" t="n">
        <v>4</v>
      </c>
      <c r="O7308" s="0" t="n">
        <v>327</v>
      </c>
      <c r="P7308" s="0" t="n">
        <v>3000</v>
      </c>
      <c r="Q7308" s="0" t="n">
        <v>4.2</v>
      </c>
      <c r="R7308" s="0" t="str">
        <f aca="false">INDEX(Lookup!$B$4:$B$18,MATCH(C7308,Lookup!$A$4:$A$18,0))</f>
        <v>India</v>
      </c>
      <c r="S7308" s="20" t="n">
        <f aca="false">INDEX(Lookup!$D$4:$D$18,MATCH(C7308,Lookup!$A$4:$A$18,0))</f>
        <v>0.012</v>
      </c>
      <c r="T7308" s="21" t="n">
        <f aca="false">ROUND(P7308*S7308,2)</f>
        <v>36</v>
      </c>
      <c r="U7308" s="21" t="n">
        <f aca="false">IF(T7308&lt;=10,1,IF(T7308&lt;=20,2,IF(T7308&lt;=30,3,IF(T7308&lt;=40,4,IF(T7308&lt;=50,5,IF(T7308&lt;=100,6,IF(T7308&lt;=250,7,8)))))))</f>
        <v>4</v>
      </c>
      <c r="V7308" s="21" t="n">
        <f aca="false">IF(AND(OR(Dashboard!$T$3="All",R7308=Dashboard!$T$3),OR(Dashboard!$T$4="All",D7308=Dashboard!$T$4)),1,0)</f>
        <v>1</v>
      </c>
      <c r="W7308" s="21" t="n">
        <f aca="false">IF(V7308=1,T7308+ROW()/10000000,0)</f>
        <v>36.0007308</v>
      </c>
    </row>
    <row r="7309" customFormat="false" ht="15" hidden="false" customHeight="false" outlineLevel="0" collapsed="false">
      <c r="A7309" s="0" t="n">
        <v>308386</v>
      </c>
      <c r="B7309" s="0" t="s">
        <v>2408</v>
      </c>
      <c r="C7309" s="0" t="n">
        <v>1</v>
      </c>
      <c r="D7309" s="0" t="s">
        <v>6924</v>
      </c>
      <c r="E7309" s="0" t="s">
        <v>15898</v>
      </c>
      <c r="F7309" s="0" t="s">
        <v>15899</v>
      </c>
      <c r="G7309" s="0" t="s">
        <v>15900</v>
      </c>
      <c r="H7309" s="0" t="s">
        <v>3392</v>
      </c>
      <c r="I7309" s="0" t="s">
        <v>2123</v>
      </c>
      <c r="J7309" s="0" t="s">
        <v>47</v>
      </c>
      <c r="K7309" s="0" t="s">
        <v>47</v>
      </c>
      <c r="L7309" s="0" t="s">
        <v>47</v>
      </c>
      <c r="M7309" s="0" t="s">
        <v>47</v>
      </c>
      <c r="N7309" s="0" t="n">
        <v>2</v>
      </c>
      <c r="O7309" s="0" t="n">
        <v>58</v>
      </c>
      <c r="P7309" s="0" t="n">
        <v>700</v>
      </c>
      <c r="Q7309" s="0" t="n">
        <v>2.5</v>
      </c>
      <c r="R7309" s="0" t="str">
        <f aca="false">INDEX(Lookup!$B$4:$B$18,MATCH(C7309,Lookup!$A$4:$A$18,0))</f>
        <v>India</v>
      </c>
      <c r="S7309" s="20" t="n">
        <f aca="false">INDEX(Lookup!$D$4:$D$18,MATCH(C7309,Lookup!$A$4:$A$18,0))</f>
        <v>0.012</v>
      </c>
      <c r="T7309" s="21" t="n">
        <f aca="false">ROUND(P7309*S7309,2)</f>
        <v>8.4</v>
      </c>
      <c r="U7309" s="21" t="n">
        <f aca="false">IF(T7309&lt;=10,1,IF(T7309&lt;=20,2,IF(T7309&lt;=30,3,IF(T7309&lt;=40,4,IF(T7309&lt;=50,5,IF(T7309&lt;=100,6,IF(T7309&lt;=250,7,8)))))))</f>
        <v>1</v>
      </c>
      <c r="V7309" s="21" t="n">
        <f aca="false">IF(AND(OR(Dashboard!$T$3="All",R7309=Dashboard!$T$3),OR(Dashboard!$T$4="All",D7309=Dashboard!$T$4)),1,0)</f>
        <v>1</v>
      </c>
      <c r="W7309" s="21" t="n">
        <f aca="false">IF(V7309=1,T7309+ROW()/10000000,0)</f>
        <v>8.4007309</v>
      </c>
    </row>
    <row r="7310" customFormat="false" ht="15" hidden="false" customHeight="false" outlineLevel="0" collapsed="false">
      <c r="A7310" s="0" t="n">
        <v>3170</v>
      </c>
      <c r="B7310" s="0" t="s">
        <v>15901</v>
      </c>
      <c r="C7310" s="0" t="n">
        <v>1</v>
      </c>
      <c r="D7310" s="0" t="s">
        <v>6924</v>
      </c>
      <c r="E7310" s="0" t="s">
        <v>15900</v>
      </c>
      <c r="F7310" s="0" t="s">
        <v>15899</v>
      </c>
      <c r="G7310" s="0" t="s">
        <v>15900</v>
      </c>
      <c r="H7310" s="0" t="s">
        <v>2128</v>
      </c>
      <c r="I7310" s="0" t="s">
        <v>2123</v>
      </c>
      <c r="J7310" s="0" t="s">
        <v>47</v>
      </c>
      <c r="K7310" s="0" t="s">
        <v>47</v>
      </c>
      <c r="L7310" s="0" t="s">
        <v>47</v>
      </c>
      <c r="M7310" s="0" t="s">
        <v>47</v>
      </c>
      <c r="N7310" s="0" t="n">
        <v>2</v>
      </c>
      <c r="O7310" s="0" t="n">
        <v>64</v>
      </c>
      <c r="P7310" s="0" t="n">
        <v>800</v>
      </c>
      <c r="Q7310" s="0" t="n">
        <v>3.4</v>
      </c>
      <c r="R7310" s="0" t="str">
        <f aca="false">INDEX(Lookup!$B$4:$B$18,MATCH(C7310,Lookup!$A$4:$A$18,0))</f>
        <v>India</v>
      </c>
      <c r="S7310" s="20" t="n">
        <f aca="false">INDEX(Lookup!$D$4:$D$18,MATCH(C7310,Lookup!$A$4:$A$18,0))</f>
        <v>0.012</v>
      </c>
      <c r="T7310" s="21" t="n">
        <f aca="false">ROUND(P7310*S7310,2)</f>
        <v>9.6</v>
      </c>
      <c r="U7310" s="21" t="n">
        <f aca="false">IF(T7310&lt;=10,1,IF(T7310&lt;=20,2,IF(T7310&lt;=30,3,IF(T7310&lt;=40,4,IF(T7310&lt;=50,5,IF(T7310&lt;=100,6,IF(T7310&lt;=250,7,8)))))))</f>
        <v>1</v>
      </c>
      <c r="V7310" s="21" t="n">
        <f aca="false">IF(AND(OR(Dashboard!$T$3="All",R7310=Dashboard!$T$3),OR(Dashboard!$T$4="All",D7310=Dashboard!$T$4)),1,0)</f>
        <v>1</v>
      </c>
      <c r="W7310" s="21" t="n">
        <f aca="false">IF(V7310=1,T7310+ROW()/10000000,0)</f>
        <v>9.600731</v>
      </c>
    </row>
    <row r="7311" customFormat="false" ht="15" hidden="false" customHeight="false" outlineLevel="0" collapsed="false">
      <c r="A7311" s="0" t="n">
        <v>7760</v>
      </c>
      <c r="B7311" s="0" t="s">
        <v>2296</v>
      </c>
      <c r="C7311" s="0" t="n">
        <v>1</v>
      </c>
      <c r="D7311" s="0" t="s">
        <v>6924</v>
      </c>
      <c r="E7311" s="0" t="s">
        <v>15902</v>
      </c>
      <c r="F7311" s="0" t="s">
        <v>15899</v>
      </c>
      <c r="G7311" s="0" t="s">
        <v>15900</v>
      </c>
      <c r="H7311" s="0" t="s">
        <v>1898</v>
      </c>
      <c r="I7311" s="0" t="s">
        <v>2123</v>
      </c>
      <c r="J7311" s="0" t="s">
        <v>47</v>
      </c>
      <c r="K7311" s="0" t="s">
        <v>47</v>
      </c>
      <c r="L7311" s="0" t="s">
        <v>47</v>
      </c>
      <c r="M7311" s="0" t="s">
        <v>47</v>
      </c>
      <c r="N7311" s="0" t="n">
        <v>2</v>
      </c>
      <c r="O7311" s="0" t="n">
        <v>73</v>
      </c>
      <c r="P7311" s="0" t="n">
        <v>500</v>
      </c>
      <c r="Q7311" s="0" t="n">
        <v>3.3</v>
      </c>
      <c r="R7311" s="0" t="str">
        <f aca="false">INDEX(Lookup!$B$4:$B$18,MATCH(C7311,Lookup!$A$4:$A$18,0))</f>
        <v>India</v>
      </c>
      <c r="S7311" s="20" t="n">
        <f aca="false">INDEX(Lookup!$D$4:$D$18,MATCH(C7311,Lookup!$A$4:$A$18,0))</f>
        <v>0.012</v>
      </c>
      <c r="T7311" s="21" t="n">
        <f aca="false">ROUND(P7311*S7311,2)</f>
        <v>6</v>
      </c>
      <c r="U7311" s="21" t="n">
        <f aca="false">IF(T7311&lt;=10,1,IF(T7311&lt;=20,2,IF(T7311&lt;=30,3,IF(T7311&lt;=40,4,IF(T7311&lt;=50,5,IF(T7311&lt;=100,6,IF(T7311&lt;=250,7,8)))))))</f>
        <v>1</v>
      </c>
      <c r="V7311" s="21" t="n">
        <f aca="false">IF(AND(OR(Dashboard!$T$3="All",R7311=Dashboard!$T$3),OR(Dashboard!$T$4="All",D7311=Dashboard!$T$4)),1,0)</f>
        <v>1</v>
      </c>
      <c r="W7311" s="21" t="n">
        <f aca="false">IF(V7311=1,T7311+ROW()/10000000,0)</f>
        <v>6.0007311</v>
      </c>
    </row>
    <row r="7312" customFormat="false" ht="15" hidden="false" customHeight="false" outlineLevel="0" collapsed="false">
      <c r="A7312" s="0" t="n">
        <v>18425186</v>
      </c>
      <c r="B7312" s="0" t="s">
        <v>15903</v>
      </c>
      <c r="C7312" s="0" t="n">
        <v>1</v>
      </c>
      <c r="D7312" s="0" t="s">
        <v>6924</v>
      </c>
      <c r="E7312" s="0" t="s">
        <v>15904</v>
      </c>
      <c r="F7312" s="0" t="s">
        <v>15899</v>
      </c>
      <c r="G7312" s="0" t="s">
        <v>15900</v>
      </c>
      <c r="H7312" s="0" t="s">
        <v>8985</v>
      </c>
      <c r="I7312" s="0" t="s">
        <v>2123</v>
      </c>
      <c r="J7312" s="0" t="s">
        <v>46</v>
      </c>
      <c r="K7312" s="0" t="s">
        <v>47</v>
      </c>
      <c r="L7312" s="0" t="s">
        <v>47</v>
      </c>
      <c r="M7312" s="0" t="s">
        <v>47</v>
      </c>
      <c r="N7312" s="0" t="n">
        <v>2</v>
      </c>
      <c r="O7312" s="0" t="n">
        <v>12</v>
      </c>
      <c r="P7312" s="0" t="n">
        <v>800</v>
      </c>
      <c r="Q7312" s="0" t="n">
        <v>3.3</v>
      </c>
      <c r="R7312" s="0" t="str">
        <f aca="false">INDEX(Lookup!$B$4:$B$18,MATCH(C7312,Lookup!$A$4:$A$18,0))</f>
        <v>India</v>
      </c>
      <c r="S7312" s="20" t="n">
        <f aca="false">INDEX(Lookup!$D$4:$D$18,MATCH(C7312,Lookup!$A$4:$A$18,0))</f>
        <v>0.012</v>
      </c>
      <c r="T7312" s="21" t="n">
        <f aca="false">ROUND(P7312*S7312,2)</f>
        <v>9.6</v>
      </c>
      <c r="U7312" s="21" t="n">
        <f aca="false">IF(T7312&lt;=10,1,IF(T7312&lt;=20,2,IF(T7312&lt;=30,3,IF(T7312&lt;=40,4,IF(T7312&lt;=50,5,IF(T7312&lt;=100,6,IF(T7312&lt;=250,7,8)))))))</f>
        <v>1</v>
      </c>
      <c r="V7312" s="21" t="n">
        <f aca="false">IF(AND(OR(Dashboard!$T$3="All",R7312=Dashboard!$T$3),OR(Dashboard!$T$4="All",D7312=Dashboard!$T$4)),1,0)</f>
        <v>1</v>
      </c>
      <c r="W7312" s="21" t="n">
        <f aca="false">IF(V7312=1,T7312+ROW()/10000000,0)</f>
        <v>9.6007312</v>
      </c>
    </row>
    <row r="7313" customFormat="false" ht="15" hidden="false" customHeight="false" outlineLevel="0" collapsed="false">
      <c r="A7313" s="0" t="n">
        <v>311272</v>
      </c>
      <c r="B7313" s="0" t="s">
        <v>11306</v>
      </c>
      <c r="C7313" s="0" t="n">
        <v>1</v>
      </c>
      <c r="D7313" s="0" t="s">
        <v>6924</v>
      </c>
      <c r="E7313" s="0" t="s">
        <v>15905</v>
      </c>
      <c r="F7313" s="0" t="s">
        <v>15899</v>
      </c>
      <c r="G7313" s="0" t="s">
        <v>15900</v>
      </c>
      <c r="H7313" s="0" t="s">
        <v>3142</v>
      </c>
      <c r="I7313" s="0" t="s">
        <v>2123</v>
      </c>
      <c r="J7313" s="0" t="s">
        <v>47</v>
      </c>
      <c r="K7313" s="0" t="s">
        <v>46</v>
      </c>
      <c r="L7313" s="0" t="s">
        <v>47</v>
      </c>
      <c r="M7313" s="0" t="s">
        <v>47</v>
      </c>
      <c r="N7313" s="0" t="n">
        <v>2</v>
      </c>
      <c r="O7313" s="0" t="n">
        <v>24</v>
      </c>
      <c r="P7313" s="0" t="n">
        <v>500</v>
      </c>
      <c r="Q7313" s="0" t="n">
        <v>2.6</v>
      </c>
      <c r="R7313" s="0" t="str">
        <f aca="false">INDEX(Lookup!$B$4:$B$18,MATCH(C7313,Lookup!$A$4:$A$18,0))</f>
        <v>India</v>
      </c>
      <c r="S7313" s="20" t="n">
        <f aca="false">INDEX(Lookup!$D$4:$D$18,MATCH(C7313,Lookup!$A$4:$A$18,0))</f>
        <v>0.012</v>
      </c>
      <c r="T7313" s="21" t="n">
        <f aca="false">ROUND(P7313*S7313,2)</f>
        <v>6</v>
      </c>
      <c r="U7313" s="21" t="n">
        <f aca="false">IF(T7313&lt;=10,1,IF(T7313&lt;=20,2,IF(T7313&lt;=30,3,IF(T7313&lt;=40,4,IF(T7313&lt;=50,5,IF(T7313&lt;=100,6,IF(T7313&lt;=250,7,8)))))))</f>
        <v>1</v>
      </c>
      <c r="V7313" s="21" t="n">
        <f aca="false">IF(AND(OR(Dashboard!$T$3="All",R7313=Dashboard!$T$3),OR(Dashboard!$T$4="All",D7313=Dashboard!$T$4)),1,0)</f>
        <v>1</v>
      </c>
      <c r="W7313" s="21" t="n">
        <f aca="false">IF(V7313=1,T7313+ROW()/10000000,0)</f>
        <v>6.0007313</v>
      </c>
    </row>
    <row r="7314" customFormat="false" ht="15" hidden="false" customHeight="false" outlineLevel="0" collapsed="false">
      <c r="A7314" s="0" t="n">
        <v>310891</v>
      </c>
      <c r="B7314" s="0" t="s">
        <v>2300</v>
      </c>
      <c r="C7314" s="0" t="n">
        <v>1</v>
      </c>
      <c r="D7314" s="0" t="s">
        <v>6924</v>
      </c>
      <c r="E7314" s="0" t="s">
        <v>15906</v>
      </c>
      <c r="F7314" s="0" t="s">
        <v>15899</v>
      </c>
      <c r="G7314" s="0" t="s">
        <v>15900</v>
      </c>
      <c r="H7314" s="0" t="s">
        <v>3005</v>
      </c>
      <c r="I7314" s="0" t="s">
        <v>2123</v>
      </c>
      <c r="J7314" s="0" t="s">
        <v>47</v>
      </c>
      <c r="K7314" s="0" t="s">
        <v>46</v>
      </c>
      <c r="L7314" s="0" t="s">
        <v>47</v>
      </c>
      <c r="M7314" s="0" t="s">
        <v>47</v>
      </c>
      <c r="N7314" s="0" t="n">
        <v>2</v>
      </c>
      <c r="O7314" s="0" t="n">
        <v>167</v>
      </c>
      <c r="P7314" s="0" t="n">
        <v>500</v>
      </c>
      <c r="Q7314" s="0" t="n">
        <v>3.4</v>
      </c>
      <c r="R7314" s="0" t="str">
        <f aca="false">INDEX(Lookup!$B$4:$B$18,MATCH(C7314,Lookup!$A$4:$A$18,0))</f>
        <v>India</v>
      </c>
      <c r="S7314" s="20" t="n">
        <f aca="false">INDEX(Lookup!$D$4:$D$18,MATCH(C7314,Lookup!$A$4:$A$18,0))</f>
        <v>0.012</v>
      </c>
      <c r="T7314" s="21" t="n">
        <f aca="false">ROUND(P7314*S7314,2)</f>
        <v>6</v>
      </c>
      <c r="U7314" s="21" t="n">
        <f aca="false">IF(T7314&lt;=10,1,IF(T7314&lt;=20,2,IF(T7314&lt;=30,3,IF(T7314&lt;=40,4,IF(T7314&lt;=50,5,IF(T7314&lt;=100,6,IF(T7314&lt;=250,7,8)))))))</f>
        <v>1</v>
      </c>
      <c r="V7314" s="21" t="n">
        <f aca="false">IF(AND(OR(Dashboard!$T$3="All",R7314=Dashboard!$T$3),OR(Dashboard!$T$4="All",D7314=Dashboard!$T$4)),1,0)</f>
        <v>1</v>
      </c>
      <c r="W7314" s="21" t="n">
        <f aca="false">IF(V7314=1,T7314+ROW()/10000000,0)</f>
        <v>6.0007314</v>
      </c>
    </row>
    <row r="7315" customFormat="false" ht="15" hidden="false" customHeight="false" outlineLevel="0" collapsed="false">
      <c r="A7315" s="0" t="n">
        <v>9095</v>
      </c>
      <c r="B7315" s="0" t="s">
        <v>15907</v>
      </c>
      <c r="C7315" s="0" t="n">
        <v>1</v>
      </c>
      <c r="D7315" s="0" t="s">
        <v>6924</v>
      </c>
      <c r="E7315" s="0" t="s">
        <v>15908</v>
      </c>
      <c r="F7315" s="0" t="s">
        <v>15899</v>
      </c>
      <c r="G7315" s="0" t="s">
        <v>15900</v>
      </c>
      <c r="H7315" s="0" t="s">
        <v>7673</v>
      </c>
      <c r="I7315" s="0" t="s">
        <v>2123</v>
      </c>
      <c r="J7315" s="0" t="s">
        <v>47</v>
      </c>
      <c r="K7315" s="0" t="s">
        <v>47</v>
      </c>
      <c r="L7315" s="0" t="s">
        <v>47</v>
      </c>
      <c r="M7315" s="0" t="s">
        <v>47</v>
      </c>
      <c r="N7315" s="0" t="n">
        <v>1</v>
      </c>
      <c r="O7315" s="0" t="n">
        <v>357</v>
      </c>
      <c r="P7315" s="0" t="n">
        <v>150</v>
      </c>
      <c r="Q7315" s="0" t="n">
        <v>3.9</v>
      </c>
      <c r="R7315" s="0" t="str">
        <f aca="false">INDEX(Lookup!$B$4:$B$18,MATCH(C7315,Lookup!$A$4:$A$18,0))</f>
        <v>India</v>
      </c>
      <c r="S7315" s="20" t="n">
        <f aca="false">INDEX(Lookup!$D$4:$D$18,MATCH(C7315,Lookup!$A$4:$A$18,0))</f>
        <v>0.012</v>
      </c>
      <c r="T7315" s="21" t="n">
        <f aca="false">ROUND(P7315*S7315,2)</f>
        <v>1.8</v>
      </c>
      <c r="U7315" s="21" t="n">
        <f aca="false">IF(T7315&lt;=10,1,IF(T7315&lt;=20,2,IF(T7315&lt;=30,3,IF(T7315&lt;=40,4,IF(T7315&lt;=50,5,IF(T7315&lt;=100,6,IF(T7315&lt;=250,7,8)))))))</f>
        <v>1</v>
      </c>
      <c r="V7315" s="21" t="n">
        <f aca="false">IF(AND(OR(Dashboard!$T$3="All",R7315=Dashboard!$T$3),OR(Dashboard!$T$4="All",D7315=Dashboard!$T$4)),1,0)</f>
        <v>1</v>
      </c>
      <c r="W7315" s="21" t="n">
        <f aca="false">IF(V7315=1,T7315+ROW()/10000000,0)</f>
        <v>1.8007315</v>
      </c>
    </row>
    <row r="7316" customFormat="false" ht="15" hidden="false" customHeight="false" outlineLevel="0" collapsed="false">
      <c r="A7316" s="0" t="n">
        <v>305763</v>
      </c>
      <c r="B7316" s="0" t="s">
        <v>15909</v>
      </c>
      <c r="C7316" s="0" t="n">
        <v>1</v>
      </c>
      <c r="D7316" s="0" t="s">
        <v>6924</v>
      </c>
      <c r="E7316" s="0" t="s">
        <v>15900</v>
      </c>
      <c r="F7316" s="0" t="s">
        <v>15899</v>
      </c>
      <c r="G7316" s="0" t="s">
        <v>15900</v>
      </c>
      <c r="H7316" s="0" t="s">
        <v>7787</v>
      </c>
      <c r="I7316" s="0" t="s">
        <v>2123</v>
      </c>
      <c r="J7316" s="0" t="s">
        <v>47</v>
      </c>
      <c r="K7316" s="0" t="s">
        <v>46</v>
      </c>
      <c r="L7316" s="0" t="s">
        <v>47</v>
      </c>
      <c r="M7316" s="0" t="s">
        <v>47</v>
      </c>
      <c r="N7316" s="0" t="n">
        <v>2</v>
      </c>
      <c r="O7316" s="0" t="n">
        <v>174</v>
      </c>
      <c r="P7316" s="0" t="n">
        <v>900</v>
      </c>
      <c r="Q7316" s="0" t="n">
        <v>3.5</v>
      </c>
      <c r="R7316" s="0" t="str">
        <f aca="false">INDEX(Lookup!$B$4:$B$18,MATCH(C7316,Lookup!$A$4:$A$18,0))</f>
        <v>India</v>
      </c>
      <c r="S7316" s="20" t="n">
        <f aca="false">INDEX(Lookup!$D$4:$D$18,MATCH(C7316,Lookup!$A$4:$A$18,0))</f>
        <v>0.012</v>
      </c>
      <c r="T7316" s="21" t="n">
        <f aca="false">ROUND(P7316*S7316,2)</f>
        <v>10.8</v>
      </c>
      <c r="U7316" s="21" t="n">
        <f aca="false">IF(T7316&lt;=10,1,IF(T7316&lt;=20,2,IF(T7316&lt;=30,3,IF(T7316&lt;=40,4,IF(T7316&lt;=50,5,IF(T7316&lt;=100,6,IF(T7316&lt;=250,7,8)))))))</f>
        <v>2</v>
      </c>
      <c r="V7316" s="21" t="n">
        <f aca="false">IF(AND(OR(Dashboard!$T$3="All",R7316=Dashboard!$T$3),OR(Dashboard!$T$4="All",D7316=Dashboard!$T$4)),1,0)</f>
        <v>1</v>
      </c>
      <c r="W7316" s="21" t="n">
        <f aca="false">IF(V7316=1,T7316+ROW()/10000000,0)</f>
        <v>10.8007316</v>
      </c>
    </row>
    <row r="7317" customFormat="false" ht="15" hidden="false" customHeight="false" outlineLevel="0" collapsed="false">
      <c r="A7317" s="0" t="n">
        <v>18175302</v>
      </c>
      <c r="B7317" s="0" t="s">
        <v>15910</v>
      </c>
      <c r="C7317" s="0" t="n">
        <v>1</v>
      </c>
      <c r="D7317" s="0" t="s">
        <v>6924</v>
      </c>
      <c r="E7317" s="0" t="s">
        <v>15911</v>
      </c>
      <c r="F7317" s="0" t="s">
        <v>15899</v>
      </c>
      <c r="G7317" s="0" t="s">
        <v>15900</v>
      </c>
      <c r="H7317" s="0" t="s">
        <v>2662</v>
      </c>
      <c r="I7317" s="0" t="s">
        <v>2123</v>
      </c>
      <c r="J7317" s="0" t="s">
        <v>47</v>
      </c>
      <c r="K7317" s="0" t="s">
        <v>47</v>
      </c>
      <c r="L7317" s="0" t="s">
        <v>47</v>
      </c>
      <c r="M7317" s="0" t="s">
        <v>47</v>
      </c>
      <c r="N7317" s="0" t="n">
        <v>1</v>
      </c>
      <c r="O7317" s="0" t="n">
        <v>0</v>
      </c>
      <c r="P7317" s="0" t="n">
        <v>350</v>
      </c>
      <c r="Q7317" s="0" t="n">
        <v>1</v>
      </c>
      <c r="R7317" s="0" t="str">
        <f aca="false">INDEX(Lookup!$B$4:$B$18,MATCH(C7317,Lookup!$A$4:$A$18,0))</f>
        <v>India</v>
      </c>
      <c r="S7317" s="20" t="n">
        <f aca="false">INDEX(Lookup!$D$4:$D$18,MATCH(C7317,Lookup!$A$4:$A$18,0))</f>
        <v>0.012</v>
      </c>
      <c r="T7317" s="21" t="n">
        <f aca="false">ROUND(P7317*S7317,2)</f>
        <v>4.2</v>
      </c>
      <c r="U7317" s="21" t="n">
        <f aca="false">IF(T7317&lt;=10,1,IF(T7317&lt;=20,2,IF(T7317&lt;=30,3,IF(T7317&lt;=40,4,IF(T7317&lt;=50,5,IF(T7317&lt;=100,6,IF(T7317&lt;=250,7,8)))))))</f>
        <v>1</v>
      </c>
      <c r="V7317" s="21" t="n">
        <f aca="false">IF(AND(OR(Dashboard!$T$3="All",R7317=Dashboard!$T$3),OR(Dashboard!$T$4="All",D7317=Dashboard!$T$4)),1,0)</f>
        <v>1</v>
      </c>
      <c r="W7317" s="21" t="n">
        <f aca="false">IF(V7317=1,T7317+ROW()/10000000,0)</f>
        <v>4.2007317</v>
      </c>
    </row>
    <row r="7318" customFormat="false" ht="15" hidden="false" customHeight="false" outlineLevel="0" collapsed="false">
      <c r="A7318" s="0" t="n">
        <v>18337762</v>
      </c>
      <c r="B7318" s="0" t="s">
        <v>15912</v>
      </c>
      <c r="C7318" s="0" t="n">
        <v>1</v>
      </c>
      <c r="D7318" s="0" t="s">
        <v>6924</v>
      </c>
      <c r="E7318" s="0" t="s">
        <v>15913</v>
      </c>
      <c r="F7318" s="0" t="s">
        <v>15899</v>
      </c>
      <c r="G7318" s="0" t="s">
        <v>15900</v>
      </c>
      <c r="H7318" s="0" t="s">
        <v>156</v>
      </c>
      <c r="I7318" s="0" t="s">
        <v>2123</v>
      </c>
      <c r="J7318" s="0" t="s">
        <v>47</v>
      </c>
      <c r="K7318" s="0" t="s">
        <v>47</v>
      </c>
      <c r="L7318" s="0" t="s">
        <v>47</v>
      </c>
      <c r="M7318" s="0" t="s">
        <v>47</v>
      </c>
      <c r="N7318" s="0" t="n">
        <v>1</v>
      </c>
      <c r="O7318" s="0" t="n">
        <v>1</v>
      </c>
      <c r="P7318" s="0" t="n">
        <v>200</v>
      </c>
      <c r="Q7318" s="0" t="n">
        <v>1</v>
      </c>
      <c r="R7318" s="0" t="str">
        <f aca="false">INDEX(Lookup!$B$4:$B$18,MATCH(C7318,Lookup!$A$4:$A$18,0))</f>
        <v>India</v>
      </c>
      <c r="S7318" s="20" t="n">
        <f aca="false">INDEX(Lookup!$D$4:$D$18,MATCH(C7318,Lookup!$A$4:$A$18,0))</f>
        <v>0.012</v>
      </c>
      <c r="T7318" s="21" t="n">
        <f aca="false">ROUND(P7318*S7318,2)</f>
        <v>2.4</v>
      </c>
      <c r="U7318" s="21" t="n">
        <f aca="false">IF(T7318&lt;=10,1,IF(T7318&lt;=20,2,IF(T7318&lt;=30,3,IF(T7318&lt;=40,4,IF(T7318&lt;=50,5,IF(T7318&lt;=100,6,IF(T7318&lt;=250,7,8)))))))</f>
        <v>1</v>
      </c>
      <c r="V7318" s="21" t="n">
        <f aca="false">IF(AND(OR(Dashboard!$T$3="All",R7318=Dashboard!$T$3),OR(Dashboard!$T$4="All",D7318=Dashboard!$T$4)),1,0)</f>
        <v>1</v>
      </c>
      <c r="W7318" s="21" t="n">
        <f aca="false">IF(V7318=1,T7318+ROW()/10000000,0)</f>
        <v>2.4007318</v>
      </c>
    </row>
    <row r="7319" customFormat="false" ht="15" hidden="false" customHeight="false" outlineLevel="0" collapsed="false">
      <c r="A7319" s="0" t="n">
        <v>18312639</v>
      </c>
      <c r="B7319" s="0" t="s">
        <v>15914</v>
      </c>
      <c r="C7319" s="0" t="n">
        <v>1</v>
      </c>
      <c r="D7319" s="0" t="s">
        <v>6924</v>
      </c>
      <c r="E7319" s="0" t="s">
        <v>15915</v>
      </c>
      <c r="F7319" s="0" t="s">
        <v>15899</v>
      </c>
      <c r="G7319" s="0" t="s">
        <v>15900</v>
      </c>
      <c r="H7319" s="0" t="s">
        <v>402</v>
      </c>
      <c r="I7319" s="0" t="s">
        <v>2123</v>
      </c>
      <c r="J7319" s="0" t="s">
        <v>47</v>
      </c>
      <c r="K7319" s="0" t="s">
        <v>47</v>
      </c>
      <c r="L7319" s="0" t="s">
        <v>47</v>
      </c>
      <c r="M7319" s="0" t="s">
        <v>47</v>
      </c>
      <c r="N7319" s="0" t="n">
        <v>1</v>
      </c>
      <c r="O7319" s="0" t="n">
        <v>0</v>
      </c>
      <c r="P7319" s="0" t="n">
        <v>300</v>
      </c>
      <c r="Q7319" s="0" t="n">
        <v>1</v>
      </c>
      <c r="R7319" s="0" t="str">
        <f aca="false">INDEX(Lookup!$B$4:$B$18,MATCH(C7319,Lookup!$A$4:$A$18,0))</f>
        <v>India</v>
      </c>
      <c r="S7319" s="20" t="n">
        <f aca="false">INDEX(Lookup!$D$4:$D$18,MATCH(C7319,Lookup!$A$4:$A$18,0))</f>
        <v>0.012</v>
      </c>
      <c r="T7319" s="21" t="n">
        <f aca="false">ROUND(P7319*S7319,2)</f>
        <v>3.6</v>
      </c>
      <c r="U7319" s="21" t="n">
        <f aca="false">IF(T7319&lt;=10,1,IF(T7319&lt;=20,2,IF(T7319&lt;=30,3,IF(T7319&lt;=40,4,IF(T7319&lt;=50,5,IF(T7319&lt;=100,6,IF(T7319&lt;=250,7,8)))))))</f>
        <v>1</v>
      </c>
      <c r="V7319" s="21" t="n">
        <f aca="false">IF(AND(OR(Dashboard!$T$3="All",R7319=Dashboard!$T$3),OR(Dashboard!$T$4="All",D7319=Dashboard!$T$4)),1,0)</f>
        <v>1</v>
      </c>
      <c r="W7319" s="21" t="n">
        <f aca="false">IF(V7319=1,T7319+ROW()/10000000,0)</f>
        <v>3.6007319</v>
      </c>
    </row>
    <row r="7320" customFormat="false" ht="15" hidden="false" customHeight="false" outlineLevel="0" collapsed="false">
      <c r="A7320" s="0" t="n">
        <v>18337895</v>
      </c>
      <c r="B7320" s="0" t="s">
        <v>15914</v>
      </c>
      <c r="C7320" s="0" t="n">
        <v>1</v>
      </c>
      <c r="D7320" s="0" t="s">
        <v>6924</v>
      </c>
      <c r="E7320" s="0" t="s">
        <v>15916</v>
      </c>
      <c r="F7320" s="0" t="s">
        <v>15899</v>
      </c>
      <c r="G7320" s="0" t="s">
        <v>15900</v>
      </c>
      <c r="H7320" s="0" t="s">
        <v>402</v>
      </c>
      <c r="I7320" s="0" t="s">
        <v>2123</v>
      </c>
      <c r="J7320" s="0" t="s">
        <v>47</v>
      </c>
      <c r="K7320" s="0" t="s">
        <v>47</v>
      </c>
      <c r="L7320" s="0" t="s">
        <v>47</v>
      </c>
      <c r="M7320" s="0" t="s">
        <v>47</v>
      </c>
      <c r="N7320" s="0" t="n">
        <v>1</v>
      </c>
      <c r="O7320" s="0" t="n">
        <v>0</v>
      </c>
      <c r="P7320" s="0" t="n">
        <v>300</v>
      </c>
      <c r="Q7320" s="0" t="n">
        <v>1</v>
      </c>
      <c r="R7320" s="0" t="str">
        <f aca="false">INDEX(Lookup!$B$4:$B$18,MATCH(C7320,Lookup!$A$4:$A$18,0))</f>
        <v>India</v>
      </c>
      <c r="S7320" s="20" t="n">
        <f aca="false">INDEX(Lookup!$D$4:$D$18,MATCH(C7320,Lookup!$A$4:$A$18,0))</f>
        <v>0.012</v>
      </c>
      <c r="T7320" s="21" t="n">
        <f aca="false">ROUND(P7320*S7320,2)</f>
        <v>3.6</v>
      </c>
      <c r="U7320" s="21" t="n">
        <f aca="false">IF(T7320&lt;=10,1,IF(T7320&lt;=20,2,IF(T7320&lt;=30,3,IF(T7320&lt;=40,4,IF(T7320&lt;=50,5,IF(T7320&lt;=100,6,IF(T7320&lt;=250,7,8)))))))</f>
        <v>1</v>
      </c>
      <c r="V7320" s="21" t="n">
        <f aca="false">IF(AND(OR(Dashboard!$T$3="All",R7320=Dashboard!$T$3),OR(Dashboard!$T$4="All",D7320=Dashboard!$T$4)),1,0)</f>
        <v>1</v>
      </c>
      <c r="W7320" s="21" t="n">
        <f aca="false">IF(V7320=1,T7320+ROW()/10000000,0)</f>
        <v>3.600732</v>
      </c>
    </row>
    <row r="7321" customFormat="false" ht="15" hidden="false" customHeight="false" outlineLevel="0" collapsed="false">
      <c r="A7321" s="0" t="n">
        <v>307418</v>
      </c>
      <c r="B7321" s="0" t="s">
        <v>15917</v>
      </c>
      <c r="C7321" s="0" t="n">
        <v>1</v>
      </c>
      <c r="D7321" s="0" t="s">
        <v>6924</v>
      </c>
      <c r="E7321" s="0" t="s">
        <v>15900</v>
      </c>
      <c r="F7321" s="0" t="s">
        <v>15899</v>
      </c>
      <c r="G7321" s="0" t="s">
        <v>15900</v>
      </c>
      <c r="H7321" s="0" t="s">
        <v>5111</v>
      </c>
      <c r="I7321" s="0" t="s">
        <v>2123</v>
      </c>
      <c r="J7321" s="0" t="s">
        <v>47</v>
      </c>
      <c r="K7321" s="0" t="s">
        <v>47</v>
      </c>
      <c r="L7321" s="0" t="s">
        <v>47</v>
      </c>
      <c r="M7321" s="0" t="s">
        <v>47</v>
      </c>
      <c r="N7321" s="0" t="n">
        <v>2</v>
      </c>
      <c r="O7321" s="0" t="n">
        <v>59</v>
      </c>
      <c r="P7321" s="0" t="n">
        <v>600</v>
      </c>
      <c r="Q7321" s="0" t="n">
        <v>2.3</v>
      </c>
      <c r="R7321" s="0" t="str">
        <f aca="false">INDEX(Lookup!$B$4:$B$18,MATCH(C7321,Lookup!$A$4:$A$18,0))</f>
        <v>India</v>
      </c>
      <c r="S7321" s="20" t="n">
        <f aca="false">INDEX(Lookup!$D$4:$D$18,MATCH(C7321,Lookup!$A$4:$A$18,0))</f>
        <v>0.012</v>
      </c>
      <c r="T7321" s="21" t="n">
        <f aca="false">ROUND(P7321*S7321,2)</f>
        <v>7.2</v>
      </c>
      <c r="U7321" s="21" t="n">
        <f aca="false">IF(T7321&lt;=10,1,IF(T7321&lt;=20,2,IF(T7321&lt;=30,3,IF(T7321&lt;=40,4,IF(T7321&lt;=50,5,IF(T7321&lt;=100,6,IF(T7321&lt;=250,7,8)))))))</f>
        <v>1</v>
      </c>
      <c r="V7321" s="21" t="n">
        <f aca="false">IF(AND(OR(Dashboard!$T$3="All",R7321=Dashboard!$T$3),OR(Dashboard!$T$4="All",D7321=Dashboard!$T$4)),1,0)</f>
        <v>1</v>
      </c>
      <c r="W7321" s="21" t="n">
        <f aca="false">IF(V7321=1,T7321+ROW()/10000000,0)</f>
        <v>7.2007321</v>
      </c>
    </row>
    <row r="7322" customFormat="false" ht="15" hidden="false" customHeight="false" outlineLevel="0" collapsed="false">
      <c r="A7322" s="0" t="n">
        <v>3686</v>
      </c>
      <c r="B7322" s="0" t="s">
        <v>15918</v>
      </c>
      <c r="C7322" s="0" t="n">
        <v>1</v>
      </c>
      <c r="D7322" s="0" t="s">
        <v>6924</v>
      </c>
      <c r="E7322" s="0" t="s">
        <v>15919</v>
      </c>
      <c r="F7322" s="0" t="s">
        <v>15920</v>
      </c>
      <c r="G7322" s="0" t="s">
        <v>15921</v>
      </c>
      <c r="H7322" s="0" t="s">
        <v>8806</v>
      </c>
      <c r="I7322" s="0" t="s">
        <v>2123</v>
      </c>
      <c r="J7322" s="0" t="s">
        <v>47</v>
      </c>
      <c r="K7322" s="0" t="s">
        <v>47</v>
      </c>
      <c r="L7322" s="0" t="s">
        <v>47</v>
      </c>
      <c r="M7322" s="0" t="s">
        <v>47</v>
      </c>
      <c r="N7322" s="0" t="n">
        <v>1</v>
      </c>
      <c r="O7322" s="0" t="n">
        <v>18</v>
      </c>
      <c r="P7322" s="0" t="n">
        <v>400</v>
      </c>
      <c r="Q7322" s="0" t="n">
        <v>2.9</v>
      </c>
      <c r="R7322" s="0" t="str">
        <f aca="false">INDEX(Lookup!$B$4:$B$18,MATCH(C7322,Lookup!$A$4:$A$18,0))</f>
        <v>India</v>
      </c>
      <c r="S7322" s="20" t="n">
        <f aca="false">INDEX(Lookup!$D$4:$D$18,MATCH(C7322,Lookup!$A$4:$A$18,0))</f>
        <v>0.012</v>
      </c>
      <c r="T7322" s="21" t="n">
        <f aca="false">ROUND(P7322*S7322,2)</f>
        <v>4.8</v>
      </c>
      <c r="U7322" s="21" t="n">
        <f aca="false">IF(T7322&lt;=10,1,IF(T7322&lt;=20,2,IF(T7322&lt;=30,3,IF(T7322&lt;=40,4,IF(T7322&lt;=50,5,IF(T7322&lt;=100,6,IF(T7322&lt;=250,7,8)))))))</f>
        <v>1</v>
      </c>
      <c r="V7322" s="21" t="n">
        <f aca="false">IF(AND(OR(Dashboard!$T$3="All",R7322=Dashboard!$T$3),OR(Dashboard!$T$4="All",D7322=Dashboard!$T$4)),1,0)</f>
        <v>1</v>
      </c>
      <c r="W7322" s="21" t="n">
        <f aca="false">IF(V7322=1,T7322+ROW()/10000000,0)</f>
        <v>4.8007322</v>
      </c>
    </row>
    <row r="7323" customFormat="false" ht="15" hidden="false" customHeight="false" outlineLevel="0" collapsed="false">
      <c r="A7323" s="0" t="n">
        <v>18449626</v>
      </c>
      <c r="B7323" s="0" t="s">
        <v>15922</v>
      </c>
      <c r="C7323" s="0" t="n">
        <v>1</v>
      </c>
      <c r="D7323" s="0" t="s">
        <v>6924</v>
      </c>
      <c r="E7323" s="0" t="s">
        <v>15923</v>
      </c>
      <c r="F7323" s="0" t="s">
        <v>15920</v>
      </c>
      <c r="G7323" s="0" t="s">
        <v>15921</v>
      </c>
      <c r="H7323" s="0" t="s">
        <v>402</v>
      </c>
      <c r="I7323" s="0" t="s">
        <v>2123</v>
      </c>
      <c r="J7323" s="0" t="s">
        <v>47</v>
      </c>
      <c r="K7323" s="0" t="s">
        <v>46</v>
      </c>
      <c r="L7323" s="0" t="s">
        <v>47</v>
      </c>
      <c r="M7323" s="0" t="s">
        <v>47</v>
      </c>
      <c r="N7323" s="0" t="n">
        <v>1</v>
      </c>
      <c r="O7323" s="0" t="n">
        <v>13</v>
      </c>
      <c r="P7323" s="0" t="n">
        <v>100</v>
      </c>
      <c r="Q7323" s="0" t="n">
        <v>2.9</v>
      </c>
      <c r="R7323" s="0" t="str">
        <f aca="false">INDEX(Lookup!$B$4:$B$18,MATCH(C7323,Lookup!$A$4:$A$18,0))</f>
        <v>India</v>
      </c>
      <c r="S7323" s="20" t="n">
        <f aca="false">INDEX(Lookup!$D$4:$D$18,MATCH(C7323,Lookup!$A$4:$A$18,0))</f>
        <v>0.012</v>
      </c>
      <c r="T7323" s="21" t="n">
        <f aca="false">ROUND(P7323*S7323,2)</f>
        <v>1.2</v>
      </c>
      <c r="U7323" s="21" t="n">
        <f aca="false">IF(T7323&lt;=10,1,IF(T7323&lt;=20,2,IF(T7323&lt;=30,3,IF(T7323&lt;=40,4,IF(T7323&lt;=50,5,IF(T7323&lt;=100,6,IF(T7323&lt;=250,7,8)))))))</f>
        <v>1</v>
      </c>
      <c r="V7323" s="21" t="n">
        <f aca="false">IF(AND(OR(Dashboard!$T$3="All",R7323=Dashboard!$T$3),OR(Dashboard!$T$4="All",D7323=Dashboard!$T$4)),1,0)</f>
        <v>1</v>
      </c>
      <c r="W7323" s="21" t="n">
        <f aca="false">IF(V7323=1,T7323+ROW()/10000000,0)</f>
        <v>1.2007323</v>
      </c>
    </row>
    <row r="7324" customFormat="false" ht="15" hidden="false" customHeight="false" outlineLevel="0" collapsed="false">
      <c r="A7324" s="0" t="n">
        <v>7761</v>
      </c>
      <c r="B7324" s="0" t="s">
        <v>3113</v>
      </c>
      <c r="C7324" s="0" t="n">
        <v>1</v>
      </c>
      <c r="D7324" s="0" t="s">
        <v>6924</v>
      </c>
      <c r="E7324" s="0" t="s">
        <v>15924</v>
      </c>
      <c r="F7324" s="0" t="s">
        <v>15920</v>
      </c>
      <c r="G7324" s="0" t="s">
        <v>15921</v>
      </c>
      <c r="H7324" s="0" t="s">
        <v>153</v>
      </c>
      <c r="I7324" s="0" t="s">
        <v>2123</v>
      </c>
      <c r="J7324" s="0" t="s">
        <v>47</v>
      </c>
      <c r="K7324" s="0" t="s">
        <v>47</v>
      </c>
      <c r="L7324" s="0" t="s">
        <v>47</v>
      </c>
      <c r="M7324" s="0" t="s">
        <v>47</v>
      </c>
      <c r="N7324" s="0" t="n">
        <v>1</v>
      </c>
      <c r="O7324" s="0" t="n">
        <v>31</v>
      </c>
      <c r="P7324" s="0" t="n">
        <v>450</v>
      </c>
      <c r="Q7324" s="0" t="n">
        <v>3.4</v>
      </c>
      <c r="R7324" s="0" t="str">
        <f aca="false">INDEX(Lookup!$B$4:$B$18,MATCH(C7324,Lookup!$A$4:$A$18,0))</f>
        <v>India</v>
      </c>
      <c r="S7324" s="20" t="n">
        <f aca="false">INDEX(Lookup!$D$4:$D$18,MATCH(C7324,Lookup!$A$4:$A$18,0))</f>
        <v>0.012</v>
      </c>
      <c r="T7324" s="21" t="n">
        <f aca="false">ROUND(P7324*S7324,2)</f>
        <v>5.4</v>
      </c>
      <c r="U7324" s="21" t="n">
        <f aca="false">IF(T7324&lt;=10,1,IF(T7324&lt;=20,2,IF(T7324&lt;=30,3,IF(T7324&lt;=40,4,IF(T7324&lt;=50,5,IF(T7324&lt;=100,6,IF(T7324&lt;=250,7,8)))))))</f>
        <v>1</v>
      </c>
      <c r="V7324" s="21" t="n">
        <f aca="false">IF(AND(OR(Dashboard!$T$3="All",R7324=Dashboard!$T$3),OR(Dashboard!$T$4="All",D7324=Dashboard!$T$4)),1,0)</f>
        <v>1</v>
      </c>
      <c r="W7324" s="21" t="n">
        <f aca="false">IF(V7324=1,T7324+ROW()/10000000,0)</f>
        <v>5.4007324</v>
      </c>
    </row>
    <row r="7325" customFormat="false" ht="15" hidden="false" customHeight="false" outlineLevel="0" collapsed="false">
      <c r="A7325" s="0" t="n">
        <v>9842</v>
      </c>
      <c r="B7325" s="0" t="s">
        <v>9580</v>
      </c>
      <c r="C7325" s="0" t="n">
        <v>1</v>
      </c>
      <c r="D7325" s="0" t="s">
        <v>6924</v>
      </c>
      <c r="E7325" s="0" t="s">
        <v>15925</v>
      </c>
      <c r="F7325" s="0" t="s">
        <v>15920</v>
      </c>
      <c r="G7325" s="0" t="s">
        <v>15921</v>
      </c>
      <c r="H7325" s="0" t="s">
        <v>3142</v>
      </c>
      <c r="I7325" s="0" t="s">
        <v>2123</v>
      </c>
      <c r="J7325" s="0" t="s">
        <v>47</v>
      </c>
      <c r="K7325" s="0" t="s">
        <v>47</v>
      </c>
      <c r="L7325" s="0" t="s">
        <v>47</v>
      </c>
      <c r="M7325" s="0" t="s">
        <v>47</v>
      </c>
      <c r="N7325" s="0" t="n">
        <v>1</v>
      </c>
      <c r="O7325" s="0" t="n">
        <v>11</v>
      </c>
      <c r="P7325" s="0" t="n">
        <v>250</v>
      </c>
      <c r="Q7325" s="0" t="n">
        <v>3.2</v>
      </c>
      <c r="R7325" s="0" t="str">
        <f aca="false">INDEX(Lookup!$B$4:$B$18,MATCH(C7325,Lookup!$A$4:$A$18,0))</f>
        <v>India</v>
      </c>
      <c r="S7325" s="20" t="n">
        <f aca="false">INDEX(Lookup!$D$4:$D$18,MATCH(C7325,Lookup!$A$4:$A$18,0))</f>
        <v>0.012</v>
      </c>
      <c r="T7325" s="21" t="n">
        <f aca="false">ROUND(P7325*S7325,2)</f>
        <v>3</v>
      </c>
      <c r="U7325" s="21" t="n">
        <f aca="false">IF(T7325&lt;=10,1,IF(T7325&lt;=20,2,IF(T7325&lt;=30,3,IF(T7325&lt;=40,4,IF(T7325&lt;=50,5,IF(T7325&lt;=100,6,IF(T7325&lt;=250,7,8)))))))</f>
        <v>1</v>
      </c>
      <c r="V7325" s="21" t="n">
        <f aca="false">IF(AND(OR(Dashboard!$T$3="All",R7325=Dashboard!$T$3),OR(Dashboard!$T$4="All",D7325=Dashboard!$T$4)),1,0)</f>
        <v>1</v>
      </c>
      <c r="W7325" s="21" t="n">
        <f aca="false">IF(V7325=1,T7325+ROW()/10000000,0)</f>
        <v>3.0007325</v>
      </c>
    </row>
    <row r="7326" customFormat="false" ht="15" hidden="false" customHeight="false" outlineLevel="0" collapsed="false">
      <c r="A7326" s="0" t="n">
        <v>18254523</v>
      </c>
      <c r="B7326" s="0" t="s">
        <v>15926</v>
      </c>
      <c r="C7326" s="0" t="n">
        <v>1</v>
      </c>
      <c r="D7326" s="0" t="s">
        <v>6924</v>
      </c>
      <c r="E7326" s="0" t="s">
        <v>15927</v>
      </c>
      <c r="F7326" s="0" t="s">
        <v>15920</v>
      </c>
      <c r="G7326" s="0" t="s">
        <v>15921</v>
      </c>
      <c r="H7326" s="0" t="s">
        <v>402</v>
      </c>
      <c r="I7326" s="0" t="s">
        <v>2123</v>
      </c>
      <c r="J7326" s="0" t="s">
        <v>47</v>
      </c>
      <c r="K7326" s="0" t="s">
        <v>47</v>
      </c>
      <c r="L7326" s="0" t="s">
        <v>47</v>
      </c>
      <c r="M7326" s="0" t="s">
        <v>47</v>
      </c>
      <c r="N7326" s="0" t="n">
        <v>1</v>
      </c>
      <c r="O7326" s="0" t="n">
        <v>4</v>
      </c>
      <c r="P7326" s="0" t="n">
        <v>300</v>
      </c>
      <c r="Q7326" s="0" t="n">
        <v>2.9</v>
      </c>
      <c r="R7326" s="0" t="str">
        <f aca="false">INDEX(Lookup!$B$4:$B$18,MATCH(C7326,Lookup!$A$4:$A$18,0))</f>
        <v>India</v>
      </c>
      <c r="S7326" s="20" t="n">
        <f aca="false">INDEX(Lookup!$D$4:$D$18,MATCH(C7326,Lookup!$A$4:$A$18,0))</f>
        <v>0.012</v>
      </c>
      <c r="T7326" s="21" t="n">
        <f aca="false">ROUND(P7326*S7326,2)</f>
        <v>3.6</v>
      </c>
      <c r="U7326" s="21" t="n">
        <f aca="false">IF(T7326&lt;=10,1,IF(T7326&lt;=20,2,IF(T7326&lt;=30,3,IF(T7326&lt;=40,4,IF(T7326&lt;=50,5,IF(T7326&lt;=100,6,IF(T7326&lt;=250,7,8)))))))</f>
        <v>1</v>
      </c>
      <c r="V7326" s="21" t="n">
        <f aca="false">IF(AND(OR(Dashboard!$T$3="All",R7326=Dashboard!$T$3),OR(Dashboard!$T$4="All",D7326=Dashboard!$T$4)),1,0)</f>
        <v>1</v>
      </c>
      <c r="W7326" s="21" t="n">
        <f aca="false">IF(V7326=1,T7326+ROW()/10000000,0)</f>
        <v>3.6007326</v>
      </c>
    </row>
    <row r="7327" customFormat="false" ht="15" hidden="false" customHeight="false" outlineLevel="0" collapsed="false">
      <c r="A7327" s="0" t="n">
        <v>312378</v>
      </c>
      <c r="B7327" s="0" t="s">
        <v>15928</v>
      </c>
      <c r="C7327" s="0" t="n">
        <v>1</v>
      </c>
      <c r="D7327" s="0" t="s">
        <v>6924</v>
      </c>
      <c r="E7327" s="0" t="s">
        <v>15929</v>
      </c>
      <c r="F7327" s="0" t="s">
        <v>15920</v>
      </c>
      <c r="G7327" s="0" t="s">
        <v>15921</v>
      </c>
      <c r="H7327" s="0" t="s">
        <v>69</v>
      </c>
      <c r="I7327" s="0" t="s">
        <v>2123</v>
      </c>
      <c r="J7327" s="0" t="s">
        <v>47</v>
      </c>
      <c r="K7327" s="0" t="s">
        <v>47</v>
      </c>
      <c r="L7327" s="0" t="s">
        <v>47</v>
      </c>
      <c r="M7327" s="0" t="s">
        <v>47</v>
      </c>
      <c r="N7327" s="0" t="n">
        <v>2</v>
      </c>
      <c r="O7327" s="0" t="n">
        <v>11</v>
      </c>
      <c r="P7327" s="0" t="n">
        <v>500</v>
      </c>
      <c r="Q7327" s="0" t="n">
        <v>3.1</v>
      </c>
      <c r="R7327" s="0" t="str">
        <f aca="false">INDEX(Lookup!$B$4:$B$18,MATCH(C7327,Lookup!$A$4:$A$18,0))</f>
        <v>India</v>
      </c>
      <c r="S7327" s="20" t="n">
        <f aca="false">INDEX(Lookup!$D$4:$D$18,MATCH(C7327,Lookup!$A$4:$A$18,0))</f>
        <v>0.012</v>
      </c>
      <c r="T7327" s="21" t="n">
        <f aca="false">ROUND(P7327*S7327,2)</f>
        <v>6</v>
      </c>
      <c r="U7327" s="21" t="n">
        <f aca="false">IF(T7327&lt;=10,1,IF(T7327&lt;=20,2,IF(T7327&lt;=30,3,IF(T7327&lt;=40,4,IF(T7327&lt;=50,5,IF(T7327&lt;=100,6,IF(T7327&lt;=250,7,8)))))))</f>
        <v>1</v>
      </c>
      <c r="V7327" s="21" t="n">
        <f aca="false">IF(AND(OR(Dashboard!$T$3="All",R7327=Dashboard!$T$3),OR(Dashboard!$T$4="All",D7327=Dashboard!$T$4)),1,0)</f>
        <v>1</v>
      </c>
      <c r="W7327" s="21" t="n">
        <f aca="false">IF(V7327=1,T7327+ROW()/10000000,0)</f>
        <v>6.0007327</v>
      </c>
    </row>
    <row r="7328" customFormat="false" ht="15" hidden="false" customHeight="false" outlineLevel="0" collapsed="false">
      <c r="A7328" s="0" t="n">
        <v>18358171</v>
      </c>
      <c r="B7328" s="0" t="s">
        <v>3571</v>
      </c>
      <c r="C7328" s="0" t="n">
        <v>1</v>
      </c>
      <c r="D7328" s="0" t="s">
        <v>6924</v>
      </c>
      <c r="E7328" s="0" t="s">
        <v>15930</v>
      </c>
      <c r="F7328" s="0" t="s">
        <v>15920</v>
      </c>
      <c r="G7328" s="0" t="s">
        <v>15921</v>
      </c>
      <c r="H7328" s="0" t="s">
        <v>153</v>
      </c>
      <c r="I7328" s="0" t="s">
        <v>2123</v>
      </c>
      <c r="J7328" s="0" t="s">
        <v>47</v>
      </c>
      <c r="K7328" s="0" t="s">
        <v>47</v>
      </c>
      <c r="L7328" s="0" t="s">
        <v>47</v>
      </c>
      <c r="M7328" s="0" t="s">
        <v>47</v>
      </c>
      <c r="N7328" s="0" t="n">
        <v>2</v>
      </c>
      <c r="O7328" s="0" t="n">
        <v>6</v>
      </c>
      <c r="P7328" s="0" t="n">
        <v>600</v>
      </c>
      <c r="Q7328" s="0" t="n">
        <v>3.1</v>
      </c>
      <c r="R7328" s="0" t="str">
        <f aca="false">INDEX(Lookup!$B$4:$B$18,MATCH(C7328,Lookup!$A$4:$A$18,0))</f>
        <v>India</v>
      </c>
      <c r="S7328" s="20" t="n">
        <f aca="false">INDEX(Lookup!$D$4:$D$18,MATCH(C7328,Lookup!$A$4:$A$18,0))</f>
        <v>0.012</v>
      </c>
      <c r="T7328" s="21" t="n">
        <f aca="false">ROUND(P7328*S7328,2)</f>
        <v>7.2</v>
      </c>
      <c r="U7328" s="21" t="n">
        <f aca="false">IF(T7328&lt;=10,1,IF(T7328&lt;=20,2,IF(T7328&lt;=30,3,IF(T7328&lt;=40,4,IF(T7328&lt;=50,5,IF(T7328&lt;=100,6,IF(T7328&lt;=250,7,8)))))))</f>
        <v>1</v>
      </c>
      <c r="V7328" s="21" t="n">
        <f aca="false">IF(AND(OR(Dashboard!$T$3="All",R7328=Dashboard!$T$3),OR(Dashboard!$T$4="All",D7328=Dashboard!$T$4)),1,0)</f>
        <v>1</v>
      </c>
      <c r="W7328" s="21" t="n">
        <f aca="false">IF(V7328=1,T7328+ROW()/10000000,0)</f>
        <v>7.2007328</v>
      </c>
    </row>
    <row r="7329" customFormat="false" ht="15" hidden="false" customHeight="false" outlineLevel="0" collapsed="false">
      <c r="A7329" s="0" t="n">
        <v>307474</v>
      </c>
      <c r="B7329" s="0" t="s">
        <v>2408</v>
      </c>
      <c r="C7329" s="0" t="n">
        <v>1</v>
      </c>
      <c r="D7329" s="0" t="s">
        <v>6924</v>
      </c>
      <c r="E7329" s="0" t="s">
        <v>15931</v>
      </c>
      <c r="F7329" s="0" t="s">
        <v>15920</v>
      </c>
      <c r="G7329" s="0" t="s">
        <v>15921</v>
      </c>
      <c r="H7329" s="0" t="s">
        <v>3392</v>
      </c>
      <c r="I7329" s="0" t="s">
        <v>2123</v>
      </c>
      <c r="J7329" s="0" t="s">
        <v>47</v>
      </c>
      <c r="K7329" s="0" t="s">
        <v>47</v>
      </c>
      <c r="L7329" s="0" t="s">
        <v>47</v>
      </c>
      <c r="M7329" s="0" t="s">
        <v>47</v>
      </c>
      <c r="N7329" s="0" t="n">
        <v>2</v>
      </c>
      <c r="O7329" s="0" t="n">
        <v>63</v>
      </c>
      <c r="P7329" s="0" t="n">
        <v>700</v>
      </c>
      <c r="Q7329" s="0" t="n">
        <v>2.9</v>
      </c>
      <c r="R7329" s="0" t="str">
        <f aca="false">INDEX(Lookup!$B$4:$B$18,MATCH(C7329,Lookup!$A$4:$A$18,0))</f>
        <v>India</v>
      </c>
      <c r="S7329" s="20" t="n">
        <f aca="false">INDEX(Lookup!$D$4:$D$18,MATCH(C7329,Lookup!$A$4:$A$18,0))</f>
        <v>0.012</v>
      </c>
      <c r="T7329" s="21" t="n">
        <f aca="false">ROUND(P7329*S7329,2)</f>
        <v>8.4</v>
      </c>
      <c r="U7329" s="21" t="n">
        <f aca="false">IF(T7329&lt;=10,1,IF(T7329&lt;=20,2,IF(T7329&lt;=30,3,IF(T7329&lt;=40,4,IF(T7329&lt;=50,5,IF(T7329&lt;=100,6,IF(T7329&lt;=250,7,8)))))))</f>
        <v>1</v>
      </c>
      <c r="V7329" s="21" t="n">
        <f aca="false">IF(AND(OR(Dashboard!$T$3="All",R7329=Dashboard!$T$3),OR(Dashboard!$T$4="All",D7329=Dashboard!$T$4)),1,0)</f>
        <v>1</v>
      </c>
      <c r="W7329" s="21" t="n">
        <f aca="false">IF(V7329=1,T7329+ROW()/10000000,0)</f>
        <v>8.4007329</v>
      </c>
    </row>
    <row r="7330" customFormat="false" ht="15" hidden="false" customHeight="false" outlineLevel="0" collapsed="false">
      <c r="A7330" s="0" t="n">
        <v>9083</v>
      </c>
      <c r="B7330" s="0" t="s">
        <v>15932</v>
      </c>
      <c r="C7330" s="0" t="n">
        <v>1</v>
      </c>
      <c r="D7330" s="0" t="s">
        <v>6924</v>
      </c>
      <c r="E7330" s="0" t="s">
        <v>15933</v>
      </c>
      <c r="F7330" s="0" t="s">
        <v>15920</v>
      </c>
      <c r="G7330" s="0" t="s">
        <v>15921</v>
      </c>
      <c r="H7330" s="0" t="s">
        <v>2288</v>
      </c>
      <c r="I7330" s="0" t="s">
        <v>2123</v>
      </c>
      <c r="J7330" s="0" t="s">
        <v>47</v>
      </c>
      <c r="K7330" s="0" t="s">
        <v>47</v>
      </c>
      <c r="L7330" s="0" t="s">
        <v>47</v>
      </c>
      <c r="M7330" s="0" t="s">
        <v>47</v>
      </c>
      <c r="N7330" s="0" t="n">
        <v>2</v>
      </c>
      <c r="O7330" s="0" t="n">
        <v>29</v>
      </c>
      <c r="P7330" s="0" t="n">
        <v>600</v>
      </c>
      <c r="Q7330" s="0" t="n">
        <v>3.4</v>
      </c>
      <c r="R7330" s="0" t="str">
        <f aca="false">INDEX(Lookup!$B$4:$B$18,MATCH(C7330,Lookup!$A$4:$A$18,0))</f>
        <v>India</v>
      </c>
      <c r="S7330" s="20" t="n">
        <f aca="false">INDEX(Lookup!$D$4:$D$18,MATCH(C7330,Lookup!$A$4:$A$18,0))</f>
        <v>0.012</v>
      </c>
      <c r="T7330" s="21" t="n">
        <f aca="false">ROUND(P7330*S7330,2)</f>
        <v>7.2</v>
      </c>
      <c r="U7330" s="21" t="n">
        <f aca="false">IF(T7330&lt;=10,1,IF(T7330&lt;=20,2,IF(T7330&lt;=30,3,IF(T7330&lt;=40,4,IF(T7330&lt;=50,5,IF(T7330&lt;=100,6,IF(T7330&lt;=250,7,8)))))))</f>
        <v>1</v>
      </c>
      <c r="V7330" s="21" t="n">
        <f aca="false">IF(AND(OR(Dashboard!$T$3="All",R7330=Dashboard!$T$3),OR(Dashboard!$T$4="All",D7330=Dashboard!$T$4)),1,0)</f>
        <v>1</v>
      </c>
      <c r="W7330" s="21" t="n">
        <f aca="false">IF(V7330=1,T7330+ROW()/10000000,0)</f>
        <v>7.200733</v>
      </c>
    </row>
    <row r="7331" customFormat="false" ht="15" hidden="false" customHeight="false" outlineLevel="0" collapsed="false">
      <c r="A7331" s="0" t="n">
        <v>310705</v>
      </c>
      <c r="B7331" s="0" t="s">
        <v>14951</v>
      </c>
      <c r="C7331" s="0" t="n">
        <v>1</v>
      </c>
      <c r="D7331" s="0" t="s">
        <v>6924</v>
      </c>
      <c r="E7331" s="0" t="s">
        <v>15934</v>
      </c>
      <c r="F7331" s="0" t="s">
        <v>15920</v>
      </c>
      <c r="G7331" s="0" t="s">
        <v>15921</v>
      </c>
      <c r="H7331" s="0" t="s">
        <v>69</v>
      </c>
      <c r="I7331" s="0" t="s">
        <v>2123</v>
      </c>
      <c r="J7331" s="0" t="s">
        <v>47</v>
      </c>
      <c r="K7331" s="0" t="s">
        <v>47</v>
      </c>
      <c r="L7331" s="0" t="s">
        <v>47</v>
      </c>
      <c r="M7331" s="0" t="s">
        <v>47</v>
      </c>
      <c r="N7331" s="0" t="n">
        <v>2</v>
      </c>
      <c r="O7331" s="0" t="n">
        <v>20</v>
      </c>
      <c r="P7331" s="0" t="n">
        <v>600</v>
      </c>
      <c r="Q7331" s="0" t="n">
        <v>3.1</v>
      </c>
      <c r="R7331" s="0" t="str">
        <f aca="false">INDEX(Lookup!$B$4:$B$18,MATCH(C7331,Lookup!$A$4:$A$18,0))</f>
        <v>India</v>
      </c>
      <c r="S7331" s="20" t="n">
        <f aca="false">INDEX(Lookup!$D$4:$D$18,MATCH(C7331,Lookup!$A$4:$A$18,0))</f>
        <v>0.012</v>
      </c>
      <c r="T7331" s="21" t="n">
        <f aca="false">ROUND(P7331*S7331,2)</f>
        <v>7.2</v>
      </c>
      <c r="U7331" s="21" t="n">
        <f aca="false">IF(T7331&lt;=10,1,IF(T7331&lt;=20,2,IF(T7331&lt;=30,3,IF(T7331&lt;=40,4,IF(T7331&lt;=50,5,IF(T7331&lt;=100,6,IF(T7331&lt;=250,7,8)))))))</f>
        <v>1</v>
      </c>
      <c r="V7331" s="21" t="n">
        <f aca="false">IF(AND(OR(Dashboard!$T$3="All",R7331=Dashboard!$T$3),OR(Dashboard!$T$4="All",D7331=Dashboard!$T$4)),1,0)</f>
        <v>1</v>
      </c>
      <c r="W7331" s="21" t="n">
        <f aca="false">IF(V7331=1,T7331+ROW()/10000000,0)</f>
        <v>7.2007331</v>
      </c>
    </row>
    <row r="7332" customFormat="false" ht="15" hidden="false" customHeight="false" outlineLevel="0" collapsed="false">
      <c r="A7332" s="0" t="n">
        <v>310701</v>
      </c>
      <c r="B7332" s="0" t="s">
        <v>15935</v>
      </c>
      <c r="C7332" s="0" t="n">
        <v>1</v>
      </c>
      <c r="D7332" s="0" t="s">
        <v>6924</v>
      </c>
      <c r="E7332" s="0" t="s">
        <v>15936</v>
      </c>
      <c r="F7332" s="0" t="s">
        <v>15920</v>
      </c>
      <c r="G7332" s="0" t="s">
        <v>15921</v>
      </c>
      <c r="H7332" s="0" t="s">
        <v>402</v>
      </c>
      <c r="I7332" s="0" t="s">
        <v>2123</v>
      </c>
      <c r="J7332" s="0" t="s">
        <v>47</v>
      </c>
      <c r="K7332" s="0" t="s">
        <v>47</v>
      </c>
      <c r="L7332" s="0" t="s">
        <v>47</v>
      </c>
      <c r="M7332" s="0" t="s">
        <v>47</v>
      </c>
      <c r="N7332" s="0" t="n">
        <v>1</v>
      </c>
      <c r="O7332" s="0" t="n">
        <v>7</v>
      </c>
      <c r="P7332" s="0" t="n">
        <v>400</v>
      </c>
      <c r="Q7332" s="0" t="n">
        <v>3</v>
      </c>
      <c r="R7332" s="0" t="str">
        <f aca="false">INDEX(Lookup!$B$4:$B$18,MATCH(C7332,Lookup!$A$4:$A$18,0))</f>
        <v>India</v>
      </c>
      <c r="S7332" s="20" t="n">
        <f aca="false">INDEX(Lookup!$D$4:$D$18,MATCH(C7332,Lookup!$A$4:$A$18,0))</f>
        <v>0.012</v>
      </c>
      <c r="T7332" s="21" t="n">
        <f aca="false">ROUND(P7332*S7332,2)</f>
        <v>4.8</v>
      </c>
      <c r="U7332" s="21" t="n">
        <f aca="false">IF(T7332&lt;=10,1,IF(T7332&lt;=20,2,IF(T7332&lt;=30,3,IF(T7332&lt;=40,4,IF(T7332&lt;=50,5,IF(T7332&lt;=100,6,IF(T7332&lt;=250,7,8)))))))</f>
        <v>1</v>
      </c>
      <c r="V7332" s="21" t="n">
        <f aca="false">IF(AND(OR(Dashboard!$T$3="All",R7332=Dashboard!$T$3),OR(Dashboard!$T$4="All",D7332=Dashboard!$T$4)),1,0)</f>
        <v>1</v>
      </c>
      <c r="W7332" s="21" t="n">
        <f aca="false">IF(V7332=1,T7332+ROW()/10000000,0)</f>
        <v>4.8007332</v>
      </c>
    </row>
    <row r="7333" customFormat="false" ht="15" hidden="false" customHeight="false" outlineLevel="0" collapsed="false">
      <c r="A7333" s="0" t="n">
        <v>306934</v>
      </c>
      <c r="B7333" s="0" t="s">
        <v>15937</v>
      </c>
      <c r="C7333" s="0" t="n">
        <v>1</v>
      </c>
      <c r="D7333" s="0" t="s">
        <v>6924</v>
      </c>
      <c r="E7333" s="0" t="s">
        <v>15938</v>
      </c>
      <c r="F7333" s="0" t="s">
        <v>15920</v>
      </c>
      <c r="G7333" s="0" t="s">
        <v>15921</v>
      </c>
      <c r="H7333" s="0" t="s">
        <v>69</v>
      </c>
      <c r="I7333" s="0" t="s">
        <v>2123</v>
      </c>
      <c r="J7333" s="0" t="s">
        <v>47</v>
      </c>
      <c r="K7333" s="0" t="s">
        <v>46</v>
      </c>
      <c r="L7333" s="0" t="s">
        <v>47</v>
      </c>
      <c r="M7333" s="0" t="s">
        <v>47</v>
      </c>
      <c r="N7333" s="0" t="n">
        <v>2</v>
      </c>
      <c r="O7333" s="0" t="n">
        <v>50</v>
      </c>
      <c r="P7333" s="0" t="n">
        <v>600</v>
      </c>
      <c r="Q7333" s="0" t="n">
        <v>3.2</v>
      </c>
      <c r="R7333" s="0" t="str">
        <f aca="false">INDEX(Lookup!$B$4:$B$18,MATCH(C7333,Lookup!$A$4:$A$18,0))</f>
        <v>India</v>
      </c>
      <c r="S7333" s="20" t="n">
        <f aca="false">INDEX(Lookup!$D$4:$D$18,MATCH(C7333,Lookup!$A$4:$A$18,0))</f>
        <v>0.012</v>
      </c>
      <c r="T7333" s="21" t="n">
        <f aca="false">ROUND(P7333*S7333,2)</f>
        <v>7.2</v>
      </c>
      <c r="U7333" s="21" t="n">
        <f aca="false">IF(T7333&lt;=10,1,IF(T7333&lt;=20,2,IF(T7333&lt;=30,3,IF(T7333&lt;=40,4,IF(T7333&lt;=50,5,IF(T7333&lt;=100,6,IF(T7333&lt;=250,7,8)))))))</f>
        <v>1</v>
      </c>
      <c r="V7333" s="21" t="n">
        <f aca="false">IF(AND(OR(Dashboard!$T$3="All",R7333=Dashboard!$T$3),OR(Dashboard!$T$4="All",D7333=Dashboard!$T$4)),1,0)</f>
        <v>1</v>
      </c>
      <c r="W7333" s="21" t="n">
        <f aca="false">IF(V7333=1,T7333+ROW()/10000000,0)</f>
        <v>7.2007333</v>
      </c>
    </row>
    <row r="7334" customFormat="false" ht="15" hidden="false" customHeight="false" outlineLevel="0" collapsed="false">
      <c r="A7334" s="0" t="n">
        <v>305651</v>
      </c>
      <c r="B7334" s="0" t="s">
        <v>15939</v>
      </c>
      <c r="C7334" s="0" t="n">
        <v>1</v>
      </c>
      <c r="D7334" s="0" t="s">
        <v>6924</v>
      </c>
      <c r="E7334" s="0" t="s">
        <v>15940</v>
      </c>
      <c r="F7334" s="0" t="s">
        <v>15920</v>
      </c>
      <c r="G7334" s="0" t="s">
        <v>15921</v>
      </c>
      <c r="H7334" s="0" t="s">
        <v>2288</v>
      </c>
      <c r="I7334" s="0" t="s">
        <v>2123</v>
      </c>
      <c r="J7334" s="0" t="s">
        <v>47</v>
      </c>
      <c r="K7334" s="0" t="s">
        <v>47</v>
      </c>
      <c r="L7334" s="0" t="s">
        <v>47</v>
      </c>
      <c r="M7334" s="0" t="s">
        <v>47</v>
      </c>
      <c r="N7334" s="0" t="n">
        <v>1</v>
      </c>
      <c r="O7334" s="0" t="n">
        <v>13</v>
      </c>
      <c r="P7334" s="0" t="n">
        <v>400</v>
      </c>
      <c r="Q7334" s="0" t="n">
        <v>2.8</v>
      </c>
      <c r="R7334" s="0" t="str">
        <f aca="false">INDEX(Lookup!$B$4:$B$18,MATCH(C7334,Lookup!$A$4:$A$18,0))</f>
        <v>India</v>
      </c>
      <c r="S7334" s="20" t="n">
        <f aca="false">INDEX(Lookup!$D$4:$D$18,MATCH(C7334,Lookup!$A$4:$A$18,0))</f>
        <v>0.012</v>
      </c>
      <c r="T7334" s="21" t="n">
        <f aca="false">ROUND(P7334*S7334,2)</f>
        <v>4.8</v>
      </c>
      <c r="U7334" s="21" t="n">
        <f aca="false">IF(T7334&lt;=10,1,IF(T7334&lt;=20,2,IF(T7334&lt;=30,3,IF(T7334&lt;=40,4,IF(T7334&lt;=50,5,IF(T7334&lt;=100,6,IF(T7334&lt;=250,7,8)))))))</f>
        <v>1</v>
      </c>
      <c r="V7334" s="21" t="n">
        <f aca="false">IF(AND(OR(Dashboard!$T$3="All",R7334=Dashboard!$T$3),OR(Dashboard!$T$4="All",D7334=Dashboard!$T$4)),1,0)</f>
        <v>1</v>
      </c>
      <c r="W7334" s="21" t="n">
        <f aca="false">IF(V7334=1,T7334+ROW()/10000000,0)</f>
        <v>4.8007334</v>
      </c>
    </row>
    <row r="7335" customFormat="false" ht="15" hidden="false" customHeight="false" outlineLevel="0" collapsed="false">
      <c r="A7335" s="0" t="n">
        <v>9094</v>
      </c>
      <c r="B7335" s="0" t="s">
        <v>15941</v>
      </c>
      <c r="C7335" s="0" t="n">
        <v>1</v>
      </c>
      <c r="D7335" s="0" t="s">
        <v>6924</v>
      </c>
      <c r="E7335" s="0" t="s">
        <v>15942</v>
      </c>
      <c r="F7335" s="0" t="s">
        <v>15920</v>
      </c>
      <c r="G7335" s="0" t="s">
        <v>15921</v>
      </c>
      <c r="H7335" s="0" t="s">
        <v>2288</v>
      </c>
      <c r="I7335" s="0" t="s">
        <v>2123</v>
      </c>
      <c r="J7335" s="0" t="s">
        <v>47</v>
      </c>
      <c r="K7335" s="0" t="s">
        <v>47</v>
      </c>
      <c r="L7335" s="0" t="s">
        <v>47</v>
      </c>
      <c r="M7335" s="0" t="s">
        <v>47</v>
      </c>
      <c r="N7335" s="0" t="n">
        <v>2</v>
      </c>
      <c r="O7335" s="0" t="n">
        <v>17</v>
      </c>
      <c r="P7335" s="0" t="n">
        <v>600</v>
      </c>
      <c r="Q7335" s="0" t="n">
        <v>2.8</v>
      </c>
      <c r="R7335" s="0" t="str">
        <f aca="false">INDEX(Lookup!$B$4:$B$18,MATCH(C7335,Lookup!$A$4:$A$18,0))</f>
        <v>India</v>
      </c>
      <c r="S7335" s="20" t="n">
        <f aca="false">INDEX(Lookup!$D$4:$D$18,MATCH(C7335,Lookup!$A$4:$A$18,0))</f>
        <v>0.012</v>
      </c>
      <c r="T7335" s="21" t="n">
        <f aca="false">ROUND(P7335*S7335,2)</f>
        <v>7.2</v>
      </c>
      <c r="U7335" s="21" t="n">
        <f aca="false">IF(T7335&lt;=10,1,IF(T7335&lt;=20,2,IF(T7335&lt;=30,3,IF(T7335&lt;=40,4,IF(T7335&lt;=50,5,IF(T7335&lt;=100,6,IF(T7335&lt;=250,7,8)))))))</f>
        <v>1</v>
      </c>
      <c r="V7335" s="21" t="n">
        <f aca="false">IF(AND(OR(Dashboard!$T$3="All",R7335=Dashboard!$T$3),OR(Dashboard!$T$4="All",D7335=Dashboard!$T$4)),1,0)</f>
        <v>1</v>
      </c>
      <c r="W7335" s="21" t="n">
        <f aca="false">IF(V7335=1,T7335+ROW()/10000000,0)</f>
        <v>7.2007335</v>
      </c>
    </row>
    <row r="7336" customFormat="false" ht="15" hidden="false" customHeight="false" outlineLevel="0" collapsed="false">
      <c r="A7336" s="0" t="n">
        <v>93</v>
      </c>
      <c r="B7336" s="0" t="s">
        <v>15943</v>
      </c>
      <c r="C7336" s="0" t="n">
        <v>1</v>
      </c>
      <c r="D7336" s="0" t="s">
        <v>6924</v>
      </c>
      <c r="E7336" s="0" t="s">
        <v>15944</v>
      </c>
      <c r="F7336" s="0" t="s">
        <v>15920</v>
      </c>
      <c r="G7336" s="0" t="s">
        <v>15921</v>
      </c>
      <c r="H7336" s="0" t="s">
        <v>2662</v>
      </c>
      <c r="I7336" s="0" t="s">
        <v>2123</v>
      </c>
      <c r="J7336" s="0" t="s">
        <v>46</v>
      </c>
      <c r="K7336" s="0" t="s">
        <v>47</v>
      </c>
      <c r="L7336" s="0" t="s">
        <v>47</v>
      </c>
      <c r="M7336" s="0" t="s">
        <v>47</v>
      </c>
      <c r="N7336" s="0" t="n">
        <v>3</v>
      </c>
      <c r="O7336" s="0" t="n">
        <v>31</v>
      </c>
      <c r="P7336" s="0" t="n">
        <v>1200</v>
      </c>
      <c r="Q7336" s="0" t="n">
        <v>2.7</v>
      </c>
      <c r="R7336" s="0" t="str">
        <f aca="false">INDEX(Lookup!$B$4:$B$18,MATCH(C7336,Lookup!$A$4:$A$18,0))</f>
        <v>India</v>
      </c>
      <c r="S7336" s="20" t="n">
        <f aca="false">INDEX(Lookup!$D$4:$D$18,MATCH(C7336,Lookup!$A$4:$A$18,0))</f>
        <v>0.012</v>
      </c>
      <c r="T7336" s="21" t="n">
        <f aca="false">ROUND(P7336*S7336,2)</f>
        <v>14.4</v>
      </c>
      <c r="U7336" s="21" t="n">
        <f aca="false">IF(T7336&lt;=10,1,IF(T7336&lt;=20,2,IF(T7336&lt;=30,3,IF(T7336&lt;=40,4,IF(T7336&lt;=50,5,IF(T7336&lt;=100,6,IF(T7336&lt;=250,7,8)))))))</f>
        <v>2</v>
      </c>
      <c r="V7336" s="21" t="n">
        <f aca="false">IF(AND(OR(Dashboard!$T$3="All",R7336=Dashboard!$T$3),OR(Dashboard!$T$4="All",D7336=Dashboard!$T$4)),1,0)</f>
        <v>1</v>
      </c>
      <c r="W7336" s="21" t="n">
        <f aca="false">IF(V7336=1,T7336+ROW()/10000000,0)</f>
        <v>14.4007336</v>
      </c>
    </row>
    <row r="7337" customFormat="false" ht="15" hidden="false" customHeight="false" outlineLevel="0" collapsed="false">
      <c r="A7337" s="0" t="n">
        <v>9099</v>
      </c>
      <c r="B7337" s="0" t="s">
        <v>3343</v>
      </c>
      <c r="C7337" s="0" t="n">
        <v>1</v>
      </c>
      <c r="D7337" s="0" t="s">
        <v>6924</v>
      </c>
      <c r="E7337" s="0" t="s">
        <v>15945</v>
      </c>
      <c r="F7337" s="0" t="s">
        <v>15920</v>
      </c>
      <c r="G7337" s="0" t="s">
        <v>15921</v>
      </c>
      <c r="H7337" s="0" t="s">
        <v>3345</v>
      </c>
      <c r="I7337" s="0" t="s">
        <v>2123</v>
      </c>
      <c r="J7337" s="0" t="s">
        <v>47</v>
      </c>
      <c r="K7337" s="0" t="s">
        <v>47</v>
      </c>
      <c r="L7337" s="0" t="s">
        <v>47</v>
      </c>
      <c r="M7337" s="0" t="s">
        <v>47</v>
      </c>
      <c r="N7337" s="0" t="n">
        <v>1</v>
      </c>
      <c r="O7337" s="0" t="n">
        <v>13</v>
      </c>
      <c r="P7337" s="0" t="n">
        <v>400</v>
      </c>
      <c r="Q7337" s="0" t="n">
        <v>2.8</v>
      </c>
      <c r="R7337" s="0" t="str">
        <f aca="false">INDEX(Lookup!$B$4:$B$18,MATCH(C7337,Lookup!$A$4:$A$18,0))</f>
        <v>India</v>
      </c>
      <c r="S7337" s="20" t="n">
        <f aca="false">INDEX(Lookup!$D$4:$D$18,MATCH(C7337,Lookup!$A$4:$A$18,0))</f>
        <v>0.012</v>
      </c>
      <c r="T7337" s="21" t="n">
        <f aca="false">ROUND(P7337*S7337,2)</f>
        <v>4.8</v>
      </c>
      <c r="U7337" s="21" t="n">
        <f aca="false">IF(T7337&lt;=10,1,IF(T7337&lt;=20,2,IF(T7337&lt;=30,3,IF(T7337&lt;=40,4,IF(T7337&lt;=50,5,IF(T7337&lt;=100,6,IF(T7337&lt;=250,7,8)))))))</f>
        <v>1</v>
      </c>
      <c r="V7337" s="21" t="n">
        <f aca="false">IF(AND(OR(Dashboard!$T$3="All",R7337=Dashboard!$T$3),OR(Dashboard!$T$4="All",D7337=Dashboard!$T$4)),1,0)</f>
        <v>1</v>
      </c>
      <c r="W7337" s="21" t="n">
        <f aca="false">IF(V7337=1,T7337+ROW()/10000000,0)</f>
        <v>4.8007337</v>
      </c>
    </row>
    <row r="7338" customFormat="false" ht="15" hidden="false" customHeight="false" outlineLevel="0" collapsed="false">
      <c r="A7338" s="0" t="n">
        <v>18312618</v>
      </c>
      <c r="B7338" s="0" t="s">
        <v>15946</v>
      </c>
      <c r="C7338" s="0" t="n">
        <v>1</v>
      </c>
      <c r="D7338" s="0" t="s">
        <v>6924</v>
      </c>
      <c r="E7338" s="0" t="s">
        <v>15938</v>
      </c>
      <c r="F7338" s="0" t="s">
        <v>15920</v>
      </c>
      <c r="G7338" s="0" t="s">
        <v>15921</v>
      </c>
      <c r="H7338" s="0" t="s">
        <v>2342</v>
      </c>
      <c r="I7338" s="0" t="s">
        <v>2123</v>
      </c>
      <c r="J7338" s="0" t="s">
        <v>47</v>
      </c>
      <c r="K7338" s="0" t="s">
        <v>47</v>
      </c>
      <c r="L7338" s="0" t="s">
        <v>47</v>
      </c>
      <c r="M7338" s="0" t="s">
        <v>47</v>
      </c>
      <c r="N7338" s="0" t="n">
        <v>1</v>
      </c>
      <c r="O7338" s="0" t="n">
        <v>6</v>
      </c>
      <c r="P7338" s="0" t="n">
        <v>150</v>
      </c>
      <c r="Q7338" s="0" t="n">
        <v>3.1</v>
      </c>
      <c r="R7338" s="0" t="str">
        <f aca="false">INDEX(Lookup!$B$4:$B$18,MATCH(C7338,Lookup!$A$4:$A$18,0))</f>
        <v>India</v>
      </c>
      <c r="S7338" s="20" t="n">
        <f aca="false">INDEX(Lookup!$D$4:$D$18,MATCH(C7338,Lookup!$A$4:$A$18,0))</f>
        <v>0.012</v>
      </c>
      <c r="T7338" s="21" t="n">
        <f aca="false">ROUND(P7338*S7338,2)</f>
        <v>1.8</v>
      </c>
      <c r="U7338" s="21" t="n">
        <f aca="false">IF(T7338&lt;=10,1,IF(T7338&lt;=20,2,IF(T7338&lt;=30,3,IF(T7338&lt;=40,4,IF(T7338&lt;=50,5,IF(T7338&lt;=100,6,IF(T7338&lt;=250,7,8)))))))</f>
        <v>1</v>
      </c>
      <c r="V7338" s="21" t="n">
        <f aca="false">IF(AND(OR(Dashboard!$T$3="All",R7338=Dashboard!$T$3),OR(Dashboard!$T$4="All",D7338=Dashboard!$T$4)),1,0)</f>
        <v>1</v>
      </c>
      <c r="W7338" s="21" t="n">
        <f aca="false">IF(V7338=1,T7338+ROW()/10000000,0)</f>
        <v>1.8007338</v>
      </c>
    </row>
    <row r="7339" customFormat="false" ht="15" hidden="false" customHeight="false" outlineLevel="0" collapsed="false">
      <c r="A7339" s="0" t="n">
        <v>18146398</v>
      </c>
      <c r="B7339" s="0" t="s">
        <v>9414</v>
      </c>
      <c r="C7339" s="0" t="n">
        <v>1</v>
      </c>
      <c r="D7339" s="0" t="s">
        <v>6924</v>
      </c>
      <c r="E7339" s="0" t="s">
        <v>15947</v>
      </c>
      <c r="F7339" s="0" t="s">
        <v>15920</v>
      </c>
      <c r="G7339" s="0" t="s">
        <v>15921</v>
      </c>
      <c r="H7339" s="0" t="s">
        <v>69</v>
      </c>
      <c r="I7339" s="0" t="s">
        <v>2123</v>
      </c>
      <c r="J7339" s="0" t="s">
        <v>47</v>
      </c>
      <c r="K7339" s="0" t="s">
        <v>47</v>
      </c>
      <c r="L7339" s="0" t="s">
        <v>47</v>
      </c>
      <c r="M7339" s="0" t="s">
        <v>47</v>
      </c>
      <c r="N7339" s="0" t="n">
        <v>1</v>
      </c>
      <c r="O7339" s="0" t="n">
        <v>14</v>
      </c>
      <c r="P7339" s="0" t="n">
        <v>350</v>
      </c>
      <c r="Q7339" s="0" t="n">
        <v>3.2</v>
      </c>
      <c r="R7339" s="0" t="str">
        <f aca="false">INDEX(Lookup!$B$4:$B$18,MATCH(C7339,Lookup!$A$4:$A$18,0))</f>
        <v>India</v>
      </c>
      <c r="S7339" s="20" t="n">
        <f aca="false">INDEX(Lookup!$D$4:$D$18,MATCH(C7339,Lookup!$A$4:$A$18,0))</f>
        <v>0.012</v>
      </c>
      <c r="T7339" s="21" t="n">
        <f aca="false">ROUND(P7339*S7339,2)</f>
        <v>4.2</v>
      </c>
      <c r="U7339" s="21" t="n">
        <f aca="false">IF(T7339&lt;=10,1,IF(T7339&lt;=20,2,IF(T7339&lt;=30,3,IF(T7339&lt;=40,4,IF(T7339&lt;=50,5,IF(T7339&lt;=100,6,IF(T7339&lt;=250,7,8)))))))</f>
        <v>1</v>
      </c>
      <c r="V7339" s="21" t="n">
        <f aca="false">IF(AND(OR(Dashboard!$T$3="All",R7339=Dashboard!$T$3),OR(Dashboard!$T$4="All",D7339=Dashboard!$T$4)),1,0)</f>
        <v>1</v>
      </c>
      <c r="W7339" s="21" t="n">
        <f aca="false">IF(V7339=1,T7339+ROW()/10000000,0)</f>
        <v>4.2007339</v>
      </c>
    </row>
    <row r="7340" customFormat="false" ht="15" hidden="false" customHeight="false" outlineLevel="0" collapsed="false">
      <c r="A7340" s="0" t="n">
        <v>3298</v>
      </c>
      <c r="B7340" s="0" t="s">
        <v>15948</v>
      </c>
      <c r="C7340" s="0" t="n">
        <v>1</v>
      </c>
      <c r="D7340" s="0" t="s">
        <v>6924</v>
      </c>
      <c r="E7340" s="0" t="s">
        <v>15944</v>
      </c>
      <c r="F7340" s="0" t="s">
        <v>15920</v>
      </c>
      <c r="G7340" s="0" t="s">
        <v>15921</v>
      </c>
      <c r="H7340" s="0" t="s">
        <v>2662</v>
      </c>
      <c r="I7340" s="0" t="s">
        <v>2123</v>
      </c>
      <c r="J7340" s="0" t="s">
        <v>46</v>
      </c>
      <c r="K7340" s="0" t="s">
        <v>47</v>
      </c>
      <c r="L7340" s="0" t="s">
        <v>47</v>
      </c>
      <c r="M7340" s="0" t="s">
        <v>47</v>
      </c>
      <c r="N7340" s="0" t="n">
        <v>4</v>
      </c>
      <c r="O7340" s="0" t="n">
        <v>28</v>
      </c>
      <c r="P7340" s="0" t="n">
        <v>2200</v>
      </c>
      <c r="Q7340" s="0" t="n">
        <v>3.2</v>
      </c>
      <c r="R7340" s="0" t="str">
        <f aca="false">INDEX(Lookup!$B$4:$B$18,MATCH(C7340,Lookup!$A$4:$A$18,0))</f>
        <v>India</v>
      </c>
      <c r="S7340" s="20" t="n">
        <f aca="false">INDEX(Lookup!$D$4:$D$18,MATCH(C7340,Lookup!$A$4:$A$18,0))</f>
        <v>0.012</v>
      </c>
      <c r="T7340" s="21" t="n">
        <f aca="false">ROUND(P7340*S7340,2)</f>
        <v>26.4</v>
      </c>
      <c r="U7340" s="21" t="n">
        <f aca="false">IF(T7340&lt;=10,1,IF(T7340&lt;=20,2,IF(T7340&lt;=30,3,IF(T7340&lt;=40,4,IF(T7340&lt;=50,5,IF(T7340&lt;=100,6,IF(T7340&lt;=250,7,8)))))))</f>
        <v>3</v>
      </c>
      <c r="V7340" s="21" t="n">
        <f aca="false">IF(AND(OR(Dashboard!$T$3="All",R7340=Dashboard!$T$3),OR(Dashboard!$T$4="All",D7340=Dashboard!$T$4)),1,0)</f>
        <v>1</v>
      </c>
      <c r="W7340" s="21" t="n">
        <f aca="false">IF(V7340=1,T7340+ROW()/10000000,0)</f>
        <v>26.400734</v>
      </c>
    </row>
    <row r="7341" customFormat="false" ht="15" hidden="false" customHeight="false" outlineLevel="0" collapsed="false">
      <c r="A7341" s="0" t="n">
        <v>305684</v>
      </c>
      <c r="B7341" s="0" t="s">
        <v>15949</v>
      </c>
      <c r="C7341" s="0" t="n">
        <v>1</v>
      </c>
      <c r="D7341" s="0" t="s">
        <v>6924</v>
      </c>
      <c r="E7341" s="0" t="s">
        <v>15950</v>
      </c>
      <c r="F7341" s="0" t="s">
        <v>15920</v>
      </c>
      <c r="G7341" s="0" t="s">
        <v>15921</v>
      </c>
      <c r="H7341" s="0" t="s">
        <v>2868</v>
      </c>
      <c r="I7341" s="0" t="s">
        <v>2123</v>
      </c>
      <c r="J7341" s="0" t="s">
        <v>47</v>
      </c>
      <c r="K7341" s="0" t="s">
        <v>46</v>
      </c>
      <c r="L7341" s="0" t="s">
        <v>47</v>
      </c>
      <c r="M7341" s="0" t="s">
        <v>47</v>
      </c>
      <c r="N7341" s="0" t="n">
        <v>1</v>
      </c>
      <c r="O7341" s="0" t="n">
        <v>68</v>
      </c>
      <c r="P7341" s="0" t="n">
        <v>350</v>
      </c>
      <c r="Q7341" s="0" t="n">
        <v>3.8</v>
      </c>
      <c r="R7341" s="0" t="str">
        <f aca="false">INDEX(Lookup!$B$4:$B$18,MATCH(C7341,Lookup!$A$4:$A$18,0))</f>
        <v>India</v>
      </c>
      <c r="S7341" s="20" t="n">
        <f aca="false">INDEX(Lookup!$D$4:$D$18,MATCH(C7341,Lookup!$A$4:$A$18,0))</f>
        <v>0.012</v>
      </c>
      <c r="T7341" s="21" t="n">
        <f aca="false">ROUND(P7341*S7341,2)</f>
        <v>4.2</v>
      </c>
      <c r="U7341" s="21" t="n">
        <f aca="false">IF(T7341&lt;=10,1,IF(T7341&lt;=20,2,IF(T7341&lt;=30,3,IF(T7341&lt;=40,4,IF(T7341&lt;=50,5,IF(T7341&lt;=100,6,IF(T7341&lt;=250,7,8)))))))</f>
        <v>1</v>
      </c>
      <c r="V7341" s="21" t="n">
        <f aca="false">IF(AND(OR(Dashboard!$T$3="All",R7341=Dashboard!$T$3),OR(Dashboard!$T$4="All",D7341=Dashboard!$T$4)),1,0)</f>
        <v>1</v>
      </c>
      <c r="W7341" s="21" t="n">
        <f aca="false">IF(V7341=1,T7341+ROW()/10000000,0)</f>
        <v>4.2007341</v>
      </c>
    </row>
    <row r="7342" customFormat="false" ht="15" hidden="false" customHeight="false" outlineLevel="0" collapsed="false">
      <c r="A7342" s="0" t="n">
        <v>7759</v>
      </c>
      <c r="B7342" s="0" t="s">
        <v>15951</v>
      </c>
      <c r="C7342" s="0" t="n">
        <v>1</v>
      </c>
      <c r="D7342" s="0" t="s">
        <v>6924</v>
      </c>
      <c r="E7342" s="0" t="s">
        <v>15936</v>
      </c>
      <c r="F7342" s="0" t="s">
        <v>15920</v>
      </c>
      <c r="G7342" s="0" t="s">
        <v>15921</v>
      </c>
      <c r="H7342" s="0" t="s">
        <v>3142</v>
      </c>
      <c r="I7342" s="0" t="s">
        <v>2123</v>
      </c>
      <c r="J7342" s="0" t="s">
        <v>47</v>
      </c>
      <c r="K7342" s="0" t="s">
        <v>47</v>
      </c>
      <c r="L7342" s="0" t="s">
        <v>47</v>
      </c>
      <c r="M7342" s="0" t="s">
        <v>47</v>
      </c>
      <c r="N7342" s="0" t="n">
        <v>1</v>
      </c>
      <c r="O7342" s="0" t="n">
        <v>160</v>
      </c>
      <c r="P7342" s="0" t="n">
        <v>250</v>
      </c>
      <c r="Q7342" s="0" t="n">
        <v>3.8</v>
      </c>
      <c r="R7342" s="0" t="str">
        <f aca="false">INDEX(Lookup!$B$4:$B$18,MATCH(C7342,Lookup!$A$4:$A$18,0))</f>
        <v>India</v>
      </c>
      <c r="S7342" s="20" t="n">
        <f aca="false">INDEX(Lookup!$D$4:$D$18,MATCH(C7342,Lookup!$A$4:$A$18,0))</f>
        <v>0.012</v>
      </c>
      <c r="T7342" s="21" t="n">
        <f aca="false">ROUND(P7342*S7342,2)</f>
        <v>3</v>
      </c>
      <c r="U7342" s="21" t="n">
        <f aca="false">IF(T7342&lt;=10,1,IF(T7342&lt;=20,2,IF(T7342&lt;=30,3,IF(T7342&lt;=40,4,IF(T7342&lt;=50,5,IF(T7342&lt;=100,6,IF(T7342&lt;=250,7,8)))))))</f>
        <v>1</v>
      </c>
      <c r="V7342" s="21" t="n">
        <f aca="false">IF(AND(OR(Dashboard!$T$3="All",R7342=Dashboard!$T$3),OR(Dashboard!$T$4="All",D7342=Dashboard!$T$4)),1,0)</f>
        <v>1</v>
      </c>
      <c r="W7342" s="21" t="n">
        <f aca="false">IF(V7342=1,T7342+ROW()/10000000,0)</f>
        <v>3.0007342</v>
      </c>
    </row>
    <row r="7343" customFormat="false" ht="15" hidden="false" customHeight="false" outlineLevel="0" collapsed="false">
      <c r="A7343" s="0" t="n">
        <v>302503</v>
      </c>
      <c r="B7343" s="0" t="s">
        <v>15952</v>
      </c>
      <c r="C7343" s="0" t="n">
        <v>1</v>
      </c>
      <c r="D7343" s="0" t="s">
        <v>6924</v>
      </c>
      <c r="E7343" s="0" t="s">
        <v>15953</v>
      </c>
      <c r="F7343" s="0" t="s">
        <v>15920</v>
      </c>
      <c r="G7343" s="0" t="s">
        <v>15921</v>
      </c>
      <c r="H7343" s="0" t="s">
        <v>3182</v>
      </c>
      <c r="I7343" s="0" t="s">
        <v>2123</v>
      </c>
      <c r="J7343" s="0" t="s">
        <v>47</v>
      </c>
      <c r="K7343" s="0" t="s">
        <v>47</v>
      </c>
      <c r="L7343" s="0" t="s">
        <v>47</v>
      </c>
      <c r="M7343" s="0" t="s">
        <v>47</v>
      </c>
      <c r="N7343" s="0" t="n">
        <v>1</v>
      </c>
      <c r="O7343" s="0" t="n">
        <v>29</v>
      </c>
      <c r="P7343" s="0" t="n">
        <v>100</v>
      </c>
      <c r="Q7343" s="0" t="n">
        <v>3.6</v>
      </c>
      <c r="R7343" s="0" t="str">
        <f aca="false">INDEX(Lookup!$B$4:$B$18,MATCH(C7343,Lookup!$A$4:$A$18,0))</f>
        <v>India</v>
      </c>
      <c r="S7343" s="20" t="n">
        <f aca="false">INDEX(Lookup!$D$4:$D$18,MATCH(C7343,Lookup!$A$4:$A$18,0))</f>
        <v>0.012</v>
      </c>
      <c r="T7343" s="21" t="n">
        <f aca="false">ROUND(P7343*S7343,2)</f>
        <v>1.2</v>
      </c>
      <c r="U7343" s="21" t="n">
        <f aca="false">IF(T7343&lt;=10,1,IF(T7343&lt;=20,2,IF(T7343&lt;=30,3,IF(T7343&lt;=40,4,IF(T7343&lt;=50,5,IF(T7343&lt;=100,6,IF(T7343&lt;=250,7,8)))))))</f>
        <v>1</v>
      </c>
      <c r="V7343" s="21" t="n">
        <f aca="false">IF(AND(OR(Dashboard!$T$3="All",R7343=Dashboard!$T$3),OR(Dashboard!$T$4="All",D7343=Dashboard!$T$4)),1,0)</f>
        <v>1</v>
      </c>
      <c r="W7343" s="21" t="n">
        <f aca="false">IF(V7343=1,T7343+ROW()/10000000,0)</f>
        <v>1.2007343</v>
      </c>
    </row>
    <row r="7344" customFormat="false" ht="15" hidden="false" customHeight="false" outlineLevel="0" collapsed="false">
      <c r="A7344" s="0" t="n">
        <v>677</v>
      </c>
      <c r="B7344" s="0" t="s">
        <v>10208</v>
      </c>
      <c r="C7344" s="0" t="n">
        <v>1</v>
      </c>
      <c r="D7344" s="0" t="s">
        <v>6924</v>
      </c>
      <c r="E7344" s="0" t="s">
        <v>15936</v>
      </c>
      <c r="F7344" s="0" t="s">
        <v>15920</v>
      </c>
      <c r="G7344" s="0" t="s">
        <v>15921</v>
      </c>
      <c r="H7344" s="0" t="s">
        <v>69</v>
      </c>
      <c r="I7344" s="0" t="s">
        <v>2123</v>
      </c>
      <c r="J7344" s="0" t="s">
        <v>47</v>
      </c>
      <c r="K7344" s="0" t="s">
        <v>47</v>
      </c>
      <c r="L7344" s="0" t="s">
        <v>47</v>
      </c>
      <c r="M7344" s="0" t="s">
        <v>47</v>
      </c>
      <c r="N7344" s="0" t="n">
        <v>2</v>
      </c>
      <c r="O7344" s="0" t="n">
        <v>87</v>
      </c>
      <c r="P7344" s="0" t="n">
        <v>500</v>
      </c>
      <c r="Q7344" s="0" t="n">
        <v>3.6</v>
      </c>
      <c r="R7344" s="0" t="str">
        <f aca="false">INDEX(Lookup!$B$4:$B$18,MATCH(C7344,Lookup!$A$4:$A$18,0))</f>
        <v>India</v>
      </c>
      <c r="S7344" s="20" t="n">
        <f aca="false">INDEX(Lookup!$D$4:$D$18,MATCH(C7344,Lookup!$A$4:$A$18,0))</f>
        <v>0.012</v>
      </c>
      <c r="T7344" s="21" t="n">
        <f aca="false">ROUND(P7344*S7344,2)</f>
        <v>6</v>
      </c>
      <c r="U7344" s="21" t="n">
        <f aca="false">IF(T7344&lt;=10,1,IF(T7344&lt;=20,2,IF(T7344&lt;=30,3,IF(T7344&lt;=40,4,IF(T7344&lt;=50,5,IF(T7344&lt;=100,6,IF(T7344&lt;=250,7,8)))))))</f>
        <v>1</v>
      </c>
      <c r="V7344" s="21" t="n">
        <f aca="false">IF(AND(OR(Dashboard!$T$3="All",R7344=Dashboard!$T$3),OR(Dashboard!$T$4="All",D7344=Dashboard!$T$4)),1,0)</f>
        <v>1</v>
      </c>
      <c r="W7344" s="21" t="n">
        <f aca="false">IF(V7344=1,T7344+ROW()/10000000,0)</f>
        <v>6.0007344</v>
      </c>
    </row>
    <row r="7345" customFormat="false" ht="15" hidden="false" customHeight="false" outlineLevel="0" collapsed="false">
      <c r="A7345" s="0" t="n">
        <v>305826</v>
      </c>
      <c r="B7345" s="0" t="s">
        <v>3571</v>
      </c>
      <c r="C7345" s="0" t="n">
        <v>1</v>
      </c>
      <c r="D7345" s="0" t="s">
        <v>6924</v>
      </c>
      <c r="E7345" s="0" t="s">
        <v>15954</v>
      </c>
      <c r="F7345" s="0" t="s">
        <v>15920</v>
      </c>
      <c r="G7345" s="0" t="s">
        <v>15921</v>
      </c>
      <c r="H7345" s="0" t="s">
        <v>153</v>
      </c>
      <c r="I7345" s="0" t="s">
        <v>2123</v>
      </c>
      <c r="J7345" s="0" t="s">
        <v>47</v>
      </c>
      <c r="K7345" s="0" t="s">
        <v>47</v>
      </c>
      <c r="L7345" s="0" t="s">
        <v>47</v>
      </c>
      <c r="M7345" s="0" t="s">
        <v>47</v>
      </c>
      <c r="N7345" s="0" t="n">
        <v>2</v>
      </c>
      <c r="O7345" s="0" t="n">
        <v>68</v>
      </c>
      <c r="P7345" s="0" t="n">
        <v>600</v>
      </c>
      <c r="Q7345" s="0" t="n">
        <v>3.8</v>
      </c>
      <c r="R7345" s="0" t="str">
        <f aca="false">INDEX(Lookup!$B$4:$B$18,MATCH(C7345,Lookup!$A$4:$A$18,0))</f>
        <v>India</v>
      </c>
      <c r="S7345" s="20" t="n">
        <f aca="false">INDEX(Lookup!$D$4:$D$18,MATCH(C7345,Lookup!$A$4:$A$18,0))</f>
        <v>0.012</v>
      </c>
      <c r="T7345" s="21" t="n">
        <f aca="false">ROUND(P7345*S7345,2)</f>
        <v>7.2</v>
      </c>
      <c r="U7345" s="21" t="n">
        <f aca="false">IF(T7345&lt;=10,1,IF(T7345&lt;=20,2,IF(T7345&lt;=30,3,IF(T7345&lt;=40,4,IF(T7345&lt;=50,5,IF(T7345&lt;=100,6,IF(T7345&lt;=250,7,8)))))))</f>
        <v>1</v>
      </c>
      <c r="V7345" s="21" t="n">
        <f aca="false">IF(AND(OR(Dashboard!$T$3="All",R7345=Dashboard!$T$3),OR(Dashboard!$T$4="All",D7345=Dashboard!$T$4)),1,0)</f>
        <v>1</v>
      </c>
      <c r="W7345" s="21" t="n">
        <f aca="false">IF(V7345=1,T7345+ROW()/10000000,0)</f>
        <v>7.2007345</v>
      </c>
    </row>
    <row r="7346" customFormat="false" ht="15" hidden="false" customHeight="false" outlineLevel="0" collapsed="false">
      <c r="A7346" s="0" t="n">
        <v>743</v>
      </c>
      <c r="B7346" s="0" t="s">
        <v>15955</v>
      </c>
      <c r="C7346" s="0" t="n">
        <v>1</v>
      </c>
      <c r="D7346" s="0" t="s">
        <v>6924</v>
      </c>
      <c r="E7346" s="0" t="s">
        <v>15956</v>
      </c>
      <c r="F7346" s="0" t="s">
        <v>15920</v>
      </c>
      <c r="G7346" s="0" t="s">
        <v>15921</v>
      </c>
      <c r="H7346" s="0" t="s">
        <v>8234</v>
      </c>
      <c r="I7346" s="0" t="s">
        <v>2123</v>
      </c>
      <c r="J7346" s="0" t="s">
        <v>47</v>
      </c>
      <c r="K7346" s="0" t="s">
        <v>47</v>
      </c>
      <c r="L7346" s="0" t="s">
        <v>47</v>
      </c>
      <c r="M7346" s="0" t="s">
        <v>47</v>
      </c>
      <c r="N7346" s="0" t="n">
        <v>3</v>
      </c>
      <c r="O7346" s="0" t="n">
        <v>273</v>
      </c>
      <c r="P7346" s="0" t="n">
        <v>1100</v>
      </c>
      <c r="Q7346" s="0" t="n">
        <v>3.5</v>
      </c>
      <c r="R7346" s="0" t="str">
        <f aca="false">INDEX(Lookup!$B$4:$B$18,MATCH(C7346,Lookup!$A$4:$A$18,0))</f>
        <v>India</v>
      </c>
      <c r="S7346" s="20" t="n">
        <f aca="false">INDEX(Lookup!$D$4:$D$18,MATCH(C7346,Lookup!$A$4:$A$18,0))</f>
        <v>0.012</v>
      </c>
      <c r="T7346" s="21" t="n">
        <f aca="false">ROUND(P7346*S7346,2)</f>
        <v>13.2</v>
      </c>
      <c r="U7346" s="21" t="n">
        <f aca="false">IF(T7346&lt;=10,1,IF(T7346&lt;=20,2,IF(T7346&lt;=30,3,IF(T7346&lt;=40,4,IF(T7346&lt;=50,5,IF(T7346&lt;=100,6,IF(T7346&lt;=250,7,8)))))))</f>
        <v>2</v>
      </c>
      <c r="V7346" s="21" t="n">
        <f aca="false">IF(AND(OR(Dashboard!$T$3="All",R7346=Dashboard!$T$3),OR(Dashboard!$T$4="All",D7346=Dashboard!$T$4)),1,0)</f>
        <v>1</v>
      </c>
      <c r="W7346" s="21" t="n">
        <f aca="false">IF(V7346=1,T7346+ROW()/10000000,0)</f>
        <v>13.2007346</v>
      </c>
    </row>
    <row r="7347" customFormat="false" ht="15" hidden="false" customHeight="false" outlineLevel="0" collapsed="false">
      <c r="A7347" s="0" t="n">
        <v>18345751</v>
      </c>
      <c r="B7347" s="0" t="s">
        <v>15957</v>
      </c>
      <c r="C7347" s="0" t="n">
        <v>1</v>
      </c>
      <c r="D7347" s="0" t="s">
        <v>6924</v>
      </c>
      <c r="E7347" s="0" t="s">
        <v>15921</v>
      </c>
      <c r="F7347" s="0" t="s">
        <v>15920</v>
      </c>
      <c r="G7347" s="0" t="s">
        <v>15921</v>
      </c>
      <c r="H7347" s="0" t="s">
        <v>15958</v>
      </c>
      <c r="I7347" s="0" t="s">
        <v>2123</v>
      </c>
      <c r="J7347" s="0" t="s">
        <v>47</v>
      </c>
      <c r="K7347" s="0" t="s">
        <v>46</v>
      </c>
      <c r="L7347" s="0" t="s">
        <v>47</v>
      </c>
      <c r="M7347" s="0" t="s">
        <v>47</v>
      </c>
      <c r="N7347" s="0" t="n">
        <v>2</v>
      </c>
      <c r="O7347" s="0" t="n">
        <v>89</v>
      </c>
      <c r="P7347" s="0" t="n">
        <v>800</v>
      </c>
      <c r="Q7347" s="0" t="n">
        <v>3.7</v>
      </c>
      <c r="R7347" s="0" t="str">
        <f aca="false">INDEX(Lookup!$B$4:$B$18,MATCH(C7347,Lookup!$A$4:$A$18,0))</f>
        <v>India</v>
      </c>
      <c r="S7347" s="20" t="n">
        <f aca="false">INDEX(Lookup!$D$4:$D$18,MATCH(C7347,Lookup!$A$4:$A$18,0))</f>
        <v>0.012</v>
      </c>
      <c r="T7347" s="21" t="n">
        <f aca="false">ROUND(P7347*S7347,2)</f>
        <v>9.6</v>
      </c>
      <c r="U7347" s="21" t="n">
        <f aca="false">IF(T7347&lt;=10,1,IF(T7347&lt;=20,2,IF(T7347&lt;=30,3,IF(T7347&lt;=40,4,IF(T7347&lt;=50,5,IF(T7347&lt;=100,6,IF(T7347&lt;=250,7,8)))))))</f>
        <v>1</v>
      </c>
      <c r="V7347" s="21" t="n">
        <f aca="false">IF(AND(OR(Dashboard!$T$3="All",R7347=Dashboard!$T$3),OR(Dashboard!$T$4="All",D7347=Dashboard!$T$4)),1,0)</f>
        <v>1</v>
      </c>
      <c r="W7347" s="21" t="n">
        <f aca="false">IF(V7347=1,T7347+ROW()/10000000,0)</f>
        <v>9.6007347</v>
      </c>
    </row>
    <row r="7348" customFormat="false" ht="15" hidden="false" customHeight="false" outlineLevel="0" collapsed="false">
      <c r="A7348" s="0" t="n">
        <v>2250</v>
      </c>
      <c r="B7348" s="0" t="s">
        <v>15959</v>
      </c>
      <c r="C7348" s="0" t="n">
        <v>1</v>
      </c>
      <c r="D7348" s="0" t="s">
        <v>6924</v>
      </c>
      <c r="E7348" s="0" t="s">
        <v>15960</v>
      </c>
      <c r="F7348" s="0" t="s">
        <v>15920</v>
      </c>
      <c r="G7348" s="0" t="s">
        <v>15921</v>
      </c>
      <c r="H7348" s="0" t="s">
        <v>2128</v>
      </c>
      <c r="I7348" s="0" t="s">
        <v>2123</v>
      </c>
      <c r="J7348" s="0" t="s">
        <v>47</v>
      </c>
      <c r="K7348" s="0" t="s">
        <v>46</v>
      </c>
      <c r="L7348" s="0" t="s">
        <v>47</v>
      </c>
      <c r="M7348" s="0" t="s">
        <v>47</v>
      </c>
      <c r="N7348" s="0" t="n">
        <v>1</v>
      </c>
      <c r="O7348" s="0" t="n">
        <v>104</v>
      </c>
      <c r="P7348" s="0" t="n">
        <v>450</v>
      </c>
      <c r="Q7348" s="0" t="n">
        <v>3.5</v>
      </c>
      <c r="R7348" s="0" t="str">
        <f aca="false">INDEX(Lookup!$B$4:$B$18,MATCH(C7348,Lookup!$A$4:$A$18,0))</f>
        <v>India</v>
      </c>
      <c r="S7348" s="20" t="n">
        <f aca="false">INDEX(Lookup!$D$4:$D$18,MATCH(C7348,Lookup!$A$4:$A$18,0))</f>
        <v>0.012</v>
      </c>
      <c r="T7348" s="21" t="n">
        <f aca="false">ROUND(P7348*S7348,2)</f>
        <v>5.4</v>
      </c>
      <c r="U7348" s="21" t="n">
        <f aca="false">IF(T7348&lt;=10,1,IF(T7348&lt;=20,2,IF(T7348&lt;=30,3,IF(T7348&lt;=40,4,IF(T7348&lt;=50,5,IF(T7348&lt;=100,6,IF(T7348&lt;=250,7,8)))))))</f>
        <v>1</v>
      </c>
      <c r="V7348" s="21" t="n">
        <f aca="false">IF(AND(OR(Dashboard!$T$3="All",R7348=Dashboard!$T$3),OR(Dashboard!$T$4="All",D7348=Dashboard!$T$4)),1,0)</f>
        <v>1</v>
      </c>
      <c r="W7348" s="21" t="n">
        <f aca="false">IF(V7348=1,T7348+ROW()/10000000,0)</f>
        <v>5.4007348</v>
      </c>
    </row>
    <row r="7349" customFormat="false" ht="15" hidden="false" customHeight="false" outlineLevel="0" collapsed="false">
      <c r="A7349" s="0" t="n">
        <v>18352214</v>
      </c>
      <c r="B7349" s="0" t="s">
        <v>15961</v>
      </c>
      <c r="C7349" s="0" t="n">
        <v>1</v>
      </c>
      <c r="D7349" s="0" t="s">
        <v>6924</v>
      </c>
      <c r="E7349" s="0" t="s">
        <v>15962</v>
      </c>
      <c r="F7349" s="0" t="s">
        <v>15920</v>
      </c>
      <c r="G7349" s="0" t="s">
        <v>15921</v>
      </c>
      <c r="H7349" s="0" t="s">
        <v>2136</v>
      </c>
      <c r="I7349" s="0" t="s">
        <v>2123</v>
      </c>
      <c r="J7349" s="0" t="s">
        <v>47</v>
      </c>
      <c r="K7349" s="0" t="s">
        <v>47</v>
      </c>
      <c r="L7349" s="0" t="s">
        <v>47</v>
      </c>
      <c r="M7349" s="0" t="s">
        <v>47</v>
      </c>
      <c r="N7349" s="0" t="n">
        <v>2</v>
      </c>
      <c r="O7349" s="0" t="n">
        <v>40</v>
      </c>
      <c r="P7349" s="0" t="n">
        <v>900</v>
      </c>
      <c r="Q7349" s="0" t="n">
        <v>3.5</v>
      </c>
      <c r="R7349" s="0" t="str">
        <f aca="false">INDEX(Lookup!$B$4:$B$18,MATCH(C7349,Lookup!$A$4:$A$18,0))</f>
        <v>India</v>
      </c>
      <c r="S7349" s="20" t="n">
        <f aca="false">INDEX(Lookup!$D$4:$D$18,MATCH(C7349,Lookup!$A$4:$A$18,0))</f>
        <v>0.012</v>
      </c>
      <c r="T7349" s="21" t="n">
        <f aca="false">ROUND(P7349*S7349,2)</f>
        <v>10.8</v>
      </c>
      <c r="U7349" s="21" t="n">
        <f aca="false">IF(T7349&lt;=10,1,IF(T7349&lt;=20,2,IF(T7349&lt;=30,3,IF(T7349&lt;=40,4,IF(T7349&lt;=50,5,IF(T7349&lt;=100,6,IF(T7349&lt;=250,7,8)))))))</f>
        <v>2</v>
      </c>
      <c r="V7349" s="21" t="n">
        <f aca="false">IF(AND(OR(Dashboard!$T$3="All",R7349=Dashboard!$T$3),OR(Dashboard!$T$4="All",D7349=Dashboard!$T$4)),1,0)</f>
        <v>1</v>
      </c>
      <c r="W7349" s="21" t="n">
        <f aca="false">IF(V7349=1,T7349+ROW()/10000000,0)</f>
        <v>10.8007349</v>
      </c>
    </row>
    <row r="7350" customFormat="false" ht="15" hidden="false" customHeight="false" outlineLevel="0" collapsed="false">
      <c r="A7350" s="0" t="n">
        <v>192</v>
      </c>
      <c r="B7350" s="0" t="s">
        <v>2296</v>
      </c>
      <c r="C7350" s="0" t="n">
        <v>1</v>
      </c>
      <c r="D7350" s="0" t="s">
        <v>6924</v>
      </c>
      <c r="E7350" s="0" t="s">
        <v>15963</v>
      </c>
      <c r="F7350" s="0" t="s">
        <v>15920</v>
      </c>
      <c r="G7350" s="0" t="s">
        <v>15921</v>
      </c>
      <c r="H7350" s="0" t="s">
        <v>1898</v>
      </c>
      <c r="I7350" s="0" t="s">
        <v>2123</v>
      </c>
      <c r="J7350" s="0" t="s">
        <v>47</v>
      </c>
      <c r="K7350" s="0" t="s">
        <v>46</v>
      </c>
      <c r="L7350" s="0" t="s">
        <v>47</v>
      </c>
      <c r="M7350" s="0" t="s">
        <v>47</v>
      </c>
      <c r="N7350" s="0" t="n">
        <v>2</v>
      </c>
      <c r="O7350" s="0" t="n">
        <v>167</v>
      </c>
      <c r="P7350" s="0" t="n">
        <v>500</v>
      </c>
      <c r="Q7350" s="0" t="n">
        <v>3.6</v>
      </c>
      <c r="R7350" s="0" t="str">
        <f aca="false">INDEX(Lookup!$B$4:$B$18,MATCH(C7350,Lookup!$A$4:$A$18,0))</f>
        <v>India</v>
      </c>
      <c r="S7350" s="20" t="n">
        <f aca="false">INDEX(Lookup!$D$4:$D$18,MATCH(C7350,Lookup!$A$4:$A$18,0))</f>
        <v>0.012</v>
      </c>
      <c r="T7350" s="21" t="n">
        <f aca="false">ROUND(P7350*S7350,2)</f>
        <v>6</v>
      </c>
      <c r="U7350" s="21" t="n">
        <f aca="false">IF(T7350&lt;=10,1,IF(T7350&lt;=20,2,IF(T7350&lt;=30,3,IF(T7350&lt;=40,4,IF(T7350&lt;=50,5,IF(T7350&lt;=100,6,IF(T7350&lt;=250,7,8)))))))</f>
        <v>1</v>
      </c>
      <c r="V7350" s="21" t="n">
        <f aca="false">IF(AND(OR(Dashboard!$T$3="All",R7350=Dashboard!$T$3),OR(Dashboard!$T$4="All",D7350=Dashboard!$T$4)),1,0)</f>
        <v>1</v>
      </c>
      <c r="W7350" s="21" t="n">
        <f aca="false">IF(V7350=1,T7350+ROW()/10000000,0)</f>
        <v>6.000735</v>
      </c>
    </row>
    <row r="7351" customFormat="false" ht="15" hidden="false" customHeight="false" outlineLevel="0" collapsed="false">
      <c r="A7351" s="0" t="n">
        <v>483</v>
      </c>
      <c r="B7351" s="0" t="s">
        <v>15964</v>
      </c>
      <c r="C7351" s="0" t="n">
        <v>1</v>
      </c>
      <c r="D7351" s="0" t="s">
        <v>6924</v>
      </c>
      <c r="E7351" s="0" t="s">
        <v>15963</v>
      </c>
      <c r="F7351" s="0" t="s">
        <v>15920</v>
      </c>
      <c r="G7351" s="0" t="s">
        <v>15921</v>
      </c>
      <c r="H7351" s="0" t="s">
        <v>2359</v>
      </c>
      <c r="I7351" s="0" t="s">
        <v>2123</v>
      </c>
      <c r="J7351" s="0" t="s">
        <v>46</v>
      </c>
      <c r="K7351" s="0" t="s">
        <v>46</v>
      </c>
      <c r="L7351" s="0" t="s">
        <v>47</v>
      </c>
      <c r="M7351" s="0" t="s">
        <v>47</v>
      </c>
      <c r="N7351" s="0" t="n">
        <v>3</v>
      </c>
      <c r="O7351" s="0" t="n">
        <v>177</v>
      </c>
      <c r="P7351" s="0" t="n">
        <v>1500</v>
      </c>
      <c r="Q7351" s="0" t="n">
        <v>3.6</v>
      </c>
      <c r="R7351" s="0" t="str">
        <f aca="false">INDEX(Lookup!$B$4:$B$18,MATCH(C7351,Lookup!$A$4:$A$18,0))</f>
        <v>India</v>
      </c>
      <c r="S7351" s="20" t="n">
        <f aca="false">INDEX(Lookup!$D$4:$D$18,MATCH(C7351,Lookup!$A$4:$A$18,0))</f>
        <v>0.012</v>
      </c>
      <c r="T7351" s="21" t="n">
        <f aca="false">ROUND(P7351*S7351,2)</f>
        <v>18</v>
      </c>
      <c r="U7351" s="21" t="n">
        <f aca="false">IF(T7351&lt;=10,1,IF(T7351&lt;=20,2,IF(T7351&lt;=30,3,IF(T7351&lt;=40,4,IF(T7351&lt;=50,5,IF(T7351&lt;=100,6,IF(T7351&lt;=250,7,8)))))))</f>
        <v>2</v>
      </c>
      <c r="V7351" s="21" t="n">
        <f aca="false">IF(AND(OR(Dashboard!$T$3="All",R7351=Dashboard!$T$3),OR(Dashboard!$T$4="All",D7351=Dashboard!$T$4)),1,0)</f>
        <v>1</v>
      </c>
      <c r="W7351" s="21" t="n">
        <f aca="false">IF(V7351=1,T7351+ROW()/10000000,0)</f>
        <v>18.0007351</v>
      </c>
    </row>
    <row r="7352" customFormat="false" ht="15" hidden="false" customHeight="false" outlineLevel="0" collapsed="false">
      <c r="A7352" s="0" t="n">
        <v>1675</v>
      </c>
      <c r="B7352" s="0" t="s">
        <v>5535</v>
      </c>
      <c r="C7352" s="0" t="n">
        <v>1</v>
      </c>
      <c r="D7352" s="0" t="s">
        <v>6924</v>
      </c>
      <c r="E7352" s="0" t="s">
        <v>15965</v>
      </c>
      <c r="F7352" s="0" t="s">
        <v>15920</v>
      </c>
      <c r="G7352" s="0" t="s">
        <v>15921</v>
      </c>
      <c r="H7352" s="0" t="s">
        <v>2122</v>
      </c>
      <c r="I7352" s="0" t="s">
        <v>2123</v>
      </c>
      <c r="J7352" s="0" t="s">
        <v>47</v>
      </c>
      <c r="K7352" s="0" t="s">
        <v>47</v>
      </c>
      <c r="L7352" s="0" t="s">
        <v>47</v>
      </c>
      <c r="M7352" s="0" t="s">
        <v>47</v>
      </c>
      <c r="N7352" s="0" t="n">
        <v>2</v>
      </c>
      <c r="O7352" s="0" t="n">
        <v>215</v>
      </c>
      <c r="P7352" s="0" t="n">
        <v>650</v>
      </c>
      <c r="Q7352" s="0" t="n">
        <v>3.6</v>
      </c>
      <c r="R7352" s="0" t="str">
        <f aca="false">INDEX(Lookup!$B$4:$B$18,MATCH(C7352,Lookup!$A$4:$A$18,0))</f>
        <v>India</v>
      </c>
      <c r="S7352" s="20" t="n">
        <f aca="false">INDEX(Lookup!$D$4:$D$18,MATCH(C7352,Lookup!$A$4:$A$18,0))</f>
        <v>0.012</v>
      </c>
      <c r="T7352" s="21" t="n">
        <f aca="false">ROUND(P7352*S7352,2)</f>
        <v>7.8</v>
      </c>
      <c r="U7352" s="21" t="n">
        <f aca="false">IF(T7352&lt;=10,1,IF(T7352&lt;=20,2,IF(T7352&lt;=30,3,IF(T7352&lt;=40,4,IF(T7352&lt;=50,5,IF(T7352&lt;=100,6,IF(T7352&lt;=250,7,8)))))))</f>
        <v>1</v>
      </c>
      <c r="V7352" s="21" t="n">
        <f aca="false">IF(AND(OR(Dashboard!$T$3="All",R7352=Dashboard!$T$3),OR(Dashboard!$T$4="All",D7352=Dashboard!$T$4)),1,0)</f>
        <v>1</v>
      </c>
      <c r="W7352" s="21" t="n">
        <f aca="false">IF(V7352=1,T7352+ROW()/10000000,0)</f>
        <v>7.8007352</v>
      </c>
    </row>
    <row r="7353" customFormat="false" ht="15" hidden="false" customHeight="false" outlineLevel="0" collapsed="false">
      <c r="A7353" s="0" t="n">
        <v>18451269</v>
      </c>
      <c r="B7353" s="0" t="s">
        <v>15966</v>
      </c>
      <c r="C7353" s="0" t="n">
        <v>1</v>
      </c>
      <c r="D7353" s="0" t="s">
        <v>6924</v>
      </c>
      <c r="E7353" s="0" t="s">
        <v>15967</v>
      </c>
      <c r="F7353" s="0" t="s">
        <v>15920</v>
      </c>
      <c r="G7353" s="0" t="s">
        <v>15921</v>
      </c>
      <c r="H7353" s="0" t="s">
        <v>15968</v>
      </c>
      <c r="I7353" s="0" t="s">
        <v>2123</v>
      </c>
      <c r="J7353" s="0" t="s">
        <v>47</v>
      </c>
      <c r="K7353" s="0" t="s">
        <v>46</v>
      </c>
      <c r="L7353" s="0" t="s">
        <v>47</v>
      </c>
      <c r="M7353" s="0" t="s">
        <v>47</v>
      </c>
      <c r="N7353" s="0" t="n">
        <v>3</v>
      </c>
      <c r="O7353" s="0" t="n">
        <v>24</v>
      </c>
      <c r="P7353" s="0" t="n">
        <v>1000</v>
      </c>
      <c r="Q7353" s="0" t="n">
        <v>3.8</v>
      </c>
      <c r="R7353" s="0" t="str">
        <f aca="false">INDEX(Lookup!$B$4:$B$18,MATCH(C7353,Lookup!$A$4:$A$18,0))</f>
        <v>India</v>
      </c>
      <c r="S7353" s="20" t="n">
        <f aca="false">INDEX(Lookup!$D$4:$D$18,MATCH(C7353,Lookup!$A$4:$A$18,0))</f>
        <v>0.012</v>
      </c>
      <c r="T7353" s="21" t="n">
        <f aca="false">ROUND(P7353*S7353,2)</f>
        <v>12</v>
      </c>
      <c r="U7353" s="21" t="n">
        <f aca="false">IF(T7353&lt;=10,1,IF(T7353&lt;=20,2,IF(T7353&lt;=30,3,IF(T7353&lt;=40,4,IF(T7353&lt;=50,5,IF(T7353&lt;=100,6,IF(T7353&lt;=250,7,8)))))))</f>
        <v>2</v>
      </c>
      <c r="V7353" s="21" t="n">
        <f aca="false">IF(AND(OR(Dashboard!$T$3="All",R7353=Dashboard!$T$3),OR(Dashboard!$T$4="All",D7353=Dashboard!$T$4)),1,0)</f>
        <v>1</v>
      </c>
      <c r="W7353" s="21" t="n">
        <f aca="false">IF(V7353=1,T7353+ROW()/10000000,0)</f>
        <v>12.0007353</v>
      </c>
    </row>
    <row r="7354" customFormat="false" ht="15" hidden="false" customHeight="false" outlineLevel="0" collapsed="false">
      <c r="A7354" s="0" t="n">
        <v>18312616</v>
      </c>
      <c r="B7354" s="0" t="s">
        <v>13021</v>
      </c>
      <c r="C7354" s="0" t="n">
        <v>1</v>
      </c>
      <c r="D7354" s="0" t="s">
        <v>6924</v>
      </c>
      <c r="E7354" s="0" t="s">
        <v>15969</v>
      </c>
      <c r="F7354" s="0" t="s">
        <v>15920</v>
      </c>
      <c r="G7354" s="0" t="s">
        <v>15921</v>
      </c>
      <c r="H7354" s="0" t="s">
        <v>3243</v>
      </c>
      <c r="I7354" s="0" t="s">
        <v>2123</v>
      </c>
      <c r="J7354" s="0" t="s">
        <v>47</v>
      </c>
      <c r="K7354" s="0" t="s">
        <v>47</v>
      </c>
      <c r="L7354" s="0" t="s">
        <v>47</v>
      </c>
      <c r="M7354" s="0" t="s">
        <v>47</v>
      </c>
      <c r="N7354" s="0" t="n">
        <v>1</v>
      </c>
      <c r="O7354" s="0" t="n">
        <v>2</v>
      </c>
      <c r="P7354" s="0" t="n">
        <v>150</v>
      </c>
      <c r="Q7354" s="0" t="n">
        <v>1</v>
      </c>
      <c r="R7354" s="0" t="str">
        <f aca="false">INDEX(Lookup!$B$4:$B$18,MATCH(C7354,Lookup!$A$4:$A$18,0))</f>
        <v>India</v>
      </c>
      <c r="S7354" s="20" t="n">
        <f aca="false">INDEX(Lookup!$D$4:$D$18,MATCH(C7354,Lookup!$A$4:$A$18,0))</f>
        <v>0.012</v>
      </c>
      <c r="T7354" s="21" t="n">
        <f aca="false">ROUND(P7354*S7354,2)</f>
        <v>1.8</v>
      </c>
      <c r="U7354" s="21" t="n">
        <f aca="false">IF(T7354&lt;=10,1,IF(T7354&lt;=20,2,IF(T7354&lt;=30,3,IF(T7354&lt;=40,4,IF(T7354&lt;=50,5,IF(T7354&lt;=100,6,IF(T7354&lt;=250,7,8)))))))</f>
        <v>1</v>
      </c>
      <c r="V7354" s="21" t="n">
        <f aca="false">IF(AND(OR(Dashboard!$T$3="All",R7354=Dashboard!$T$3),OR(Dashboard!$T$4="All",D7354=Dashboard!$T$4)),1,0)</f>
        <v>1</v>
      </c>
      <c r="W7354" s="21" t="n">
        <f aca="false">IF(V7354=1,T7354+ROW()/10000000,0)</f>
        <v>1.8007354</v>
      </c>
    </row>
    <row r="7355" customFormat="false" ht="15" hidden="false" customHeight="false" outlineLevel="0" collapsed="false">
      <c r="A7355" s="0" t="n">
        <v>7793</v>
      </c>
      <c r="B7355" s="0" t="s">
        <v>15970</v>
      </c>
      <c r="C7355" s="0" t="n">
        <v>1</v>
      </c>
      <c r="D7355" s="0" t="s">
        <v>6924</v>
      </c>
      <c r="E7355" s="0" t="s">
        <v>15971</v>
      </c>
      <c r="F7355" s="0" t="s">
        <v>15920</v>
      </c>
      <c r="G7355" s="0" t="s">
        <v>15921</v>
      </c>
      <c r="H7355" s="0" t="s">
        <v>402</v>
      </c>
      <c r="I7355" s="0" t="s">
        <v>2123</v>
      </c>
      <c r="J7355" s="0" t="s">
        <v>47</v>
      </c>
      <c r="K7355" s="0" t="s">
        <v>47</v>
      </c>
      <c r="L7355" s="0" t="s">
        <v>47</v>
      </c>
      <c r="M7355" s="0" t="s">
        <v>47</v>
      </c>
      <c r="N7355" s="0" t="n">
        <v>1</v>
      </c>
      <c r="O7355" s="0" t="n">
        <v>3</v>
      </c>
      <c r="P7355" s="0" t="n">
        <v>250</v>
      </c>
      <c r="Q7355" s="0" t="n">
        <v>1</v>
      </c>
      <c r="R7355" s="0" t="str">
        <f aca="false">INDEX(Lookup!$B$4:$B$18,MATCH(C7355,Lookup!$A$4:$A$18,0))</f>
        <v>India</v>
      </c>
      <c r="S7355" s="20" t="n">
        <f aca="false">INDEX(Lookup!$D$4:$D$18,MATCH(C7355,Lookup!$A$4:$A$18,0))</f>
        <v>0.012</v>
      </c>
      <c r="T7355" s="21" t="n">
        <f aca="false">ROUND(P7355*S7355,2)</f>
        <v>3</v>
      </c>
      <c r="U7355" s="21" t="n">
        <f aca="false">IF(T7355&lt;=10,1,IF(T7355&lt;=20,2,IF(T7355&lt;=30,3,IF(T7355&lt;=40,4,IF(T7355&lt;=50,5,IF(T7355&lt;=100,6,IF(T7355&lt;=250,7,8)))))))</f>
        <v>1</v>
      </c>
      <c r="V7355" s="21" t="n">
        <f aca="false">IF(AND(OR(Dashboard!$T$3="All",R7355=Dashboard!$T$3),OR(Dashboard!$T$4="All",D7355=Dashboard!$T$4)),1,0)</f>
        <v>1</v>
      </c>
      <c r="W7355" s="21" t="n">
        <f aca="false">IF(V7355=1,T7355+ROW()/10000000,0)</f>
        <v>3.0007355</v>
      </c>
    </row>
    <row r="7356" customFormat="false" ht="15" hidden="false" customHeight="false" outlineLevel="0" collapsed="false">
      <c r="A7356" s="0" t="n">
        <v>18231390</v>
      </c>
      <c r="B7356" s="0" t="s">
        <v>15972</v>
      </c>
      <c r="C7356" s="0" t="n">
        <v>1</v>
      </c>
      <c r="D7356" s="0" t="s">
        <v>6924</v>
      </c>
      <c r="E7356" s="0" t="s">
        <v>15973</v>
      </c>
      <c r="F7356" s="0" t="s">
        <v>15920</v>
      </c>
      <c r="G7356" s="0" t="s">
        <v>15921</v>
      </c>
      <c r="H7356" s="0" t="s">
        <v>2868</v>
      </c>
      <c r="I7356" s="0" t="s">
        <v>2123</v>
      </c>
      <c r="J7356" s="0" t="s">
        <v>47</v>
      </c>
      <c r="K7356" s="0" t="s">
        <v>47</v>
      </c>
      <c r="L7356" s="0" t="s">
        <v>47</v>
      </c>
      <c r="M7356" s="0" t="s">
        <v>47</v>
      </c>
      <c r="N7356" s="0" t="n">
        <v>2</v>
      </c>
      <c r="O7356" s="0" t="n">
        <v>2</v>
      </c>
      <c r="P7356" s="0" t="n">
        <v>600</v>
      </c>
      <c r="Q7356" s="0" t="n">
        <v>1</v>
      </c>
      <c r="R7356" s="0" t="str">
        <f aca="false">INDEX(Lookup!$B$4:$B$18,MATCH(C7356,Lookup!$A$4:$A$18,0))</f>
        <v>India</v>
      </c>
      <c r="S7356" s="20" t="n">
        <f aca="false">INDEX(Lookup!$D$4:$D$18,MATCH(C7356,Lookup!$A$4:$A$18,0))</f>
        <v>0.012</v>
      </c>
      <c r="T7356" s="21" t="n">
        <f aca="false">ROUND(P7356*S7356,2)</f>
        <v>7.2</v>
      </c>
      <c r="U7356" s="21" t="n">
        <f aca="false">IF(T7356&lt;=10,1,IF(T7356&lt;=20,2,IF(T7356&lt;=30,3,IF(T7356&lt;=40,4,IF(T7356&lt;=50,5,IF(T7356&lt;=100,6,IF(T7356&lt;=250,7,8)))))))</f>
        <v>1</v>
      </c>
      <c r="V7356" s="21" t="n">
        <f aca="false">IF(AND(OR(Dashboard!$T$3="All",R7356=Dashboard!$T$3),OR(Dashboard!$T$4="All",D7356=Dashboard!$T$4)),1,0)</f>
        <v>1</v>
      </c>
      <c r="W7356" s="21" t="n">
        <f aca="false">IF(V7356=1,T7356+ROW()/10000000,0)</f>
        <v>7.2007356</v>
      </c>
    </row>
    <row r="7357" customFormat="false" ht="15" hidden="false" customHeight="false" outlineLevel="0" collapsed="false">
      <c r="A7357" s="0" t="n">
        <v>18427231</v>
      </c>
      <c r="B7357" s="0" t="s">
        <v>15974</v>
      </c>
      <c r="C7357" s="0" t="n">
        <v>1</v>
      </c>
      <c r="D7357" s="0" t="s">
        <v>6924</v>
      </c>
      <c r="E7357" s="0" t="s">
        <v>15975</v>
      </c>
      <c r="F7357" s="0" t="s">
        <v>15920</v>
      </c>
      <c r="G7357" s="0" t="s">
        <v>15921</v>
      </c>
      <c r="H7357" s="0" t="s">
        <v>15976</v>
      </c>
      <c r="I7357" s="0" t="s">
        <v>2123</v>
      </c>
      <c r="J7357" s="0" t="s">
        <v>47</v>
      </c>
      <c r="K7357" s="0" t="s">
        <v>47</v>
      </c>
      <c r="L7357" s="0" t="s">
        <v>47</v>
      </c>
      <c r="M7357" s="0" t="s">
        <v>47</v>
      </c>
      <c r="N7357" s="0" t="n">
        <v>1</v>
      </c>
      <c r="O7357" s="0" t="n">
        <v>2</v>
      </c>
      <c r="P7357" s="0" t="n">
        <v>300</v>
      </c>
      <c r="Q7357" s="0" t="n">
        <v>1</v>
      </c>
      <c r="R7357" s="0" t="str">
        <f aca="false">INDEX(Lookup!$B$4:$B$18,MATCH(C7357,Lookup!$A$4:$A$18,0))</f>
        <v>India</v>
      </c>
      <c r="S7357" s="20" t="n">
        <f aca="false">INDEX(Lookup!$D$4:$D$18,MATCH(C7357,Lookup!$A$4:$A$18,0))</f>
        <v>0.012</v>
      </c>
      <c r="T7357" s="21" t="n">
        <f aca="false">ROUND(P7357*S7357,2)</f>
        <v>3.6</v>
      </c>
      <c r="U7357" s="21" t="n">
        <f aca="false">IF(T7357&lt;=10,1,IF(T7357&lt;=20,2,IF(T7357&lt;=30,3,IF(T7357&lt;=40,4,IF(T7357&lt;=50,5,IF(T7357&lt;=100,6,IF(T7357&lt;=250,7,8)))))))</f>
        <v>1</v>
      </c>
      <c r="V7357" s="21" t="n">
        <f aca="false">IF(AND(OR(Dashboard!$T$3="All",R7357=Dashboard!$T$3),OR(Dashboard!$T$4="All",D7357=Dashboard!$T$4)),1,0)</f>
        <v>1</v>
      </c>
      <c r="W7357" s="21" t="n">
        <f aca="false">IF(V7357=1,T7357+ROW()/10000000,0)</f>
        <v>3.6007357</v>
      </c>
    </row>
    <row r="7358" customFormat="false" ht="15" hidden="false" customHeight="false" outlineLevel="0" collapsed="false">
      <c r="A7358" s="0" t="n">
        <v>18427201</v>
      </c>
      <c r="B7358" s="0" t="s">
        <v>15977</v>
      </c>
      <c r="C7358" s="0" t="n">
        <v>1</v>
      </c>
      <c r="D7358" s="0" t="s">
        <v>6924</v>
      </c>
      <c r="E7358" s="0" t="s">
        <v>15978</v>
      </c>
      <c r="F7358" s="0" t="s">
        <v>15920</v>
      </c>
      <c r="G7358" s="0" t="s">
        <v>15921</v>
      </c>
      <c r="H7358" s="0" t="s">
        <v>2158</v>
      </c>
      <c r="I7358" s="0" t="s">
        <v>2123</v>
      </c>
      <c r="J7358" s="0" t="s">
        <v>46</v>
      </c>
      <c r="K7358" s="0" t="s">
        <v>47</v>
      </c>
      <c r="L7358" s="0" t="s">
        <v>47</v>
      </c>
      <c r="M7358" s="0" t="s">
        <v>47</v>
      </c>
      <c r="N7358" s="0" t="n">
        <v>4</v>
      </c>
      <c r="O7358" s="0" t="n">
        <v>3</v>
      </c>
      <c r="P7358" s="0" t="n">
        <v>2000</v>
      </c>
      <c r="Q7358" s="0" t="n">
        <v>1</v>
      </c>
      <c r="R7358" s="0" t="str">
        <f aca="false">INDEX(Lookup!$B$4:$B$18,MATCH(C7358,Lookup!$A$4:$A$18,0))</f>
        <v>India</v>
      </c>
      <c r="S7358" s="20" t="n">
        <f aca="false">INDEX(Lookup!$D$4:$D$18,MATCH(C7358,Lookup!$A$4:$A$18,0))</f>
        <v>0.012</v>
      </c>
      <c r="T7358" s="21" t="n">
        <f aca="false">ROUND(P7358*S7358,2)</f>
        <v>24</v>
      </c>
      <c r="U7358" s="21" t="n">
        <f aca="false">IF(T7358&lt;=10,1,IF(T7358&lt;=20,2,IF(T7358&lt;=30,3,IF(T7358&lt;=40,4,IF(T7358&lt;=50,5,IF(T7358&lt;=100,6,IF(T7358&lt;=250,7,8)))))))</f>
        <v>3</v>
      </c>
      <c r="V7358" s="21" t="n">
        <f aca="false">IF(AND(OR(Dashboard!$T$3="All",R7358=Dashboard!$T$3),OR(Dashboard!$T$4="All",D7358=Dashboard!$T$4)),1,0)</f>
        <v>1</v>
      </c>
      <c r="W7358" s="21" t="n">
        <f aca="false">IF(V7358=1,T7358+ROW()/10000000,0)</f>
        <v>24.0007358</v>
      </c>
    </row>
    <row r="7359" customFormat="false" ht="15" hidden="false" customHeight="false" outlineLevel="0" collapsed="false">
      <c r="A7359" s="0" t="n">
        <v>1129</v>
      </c>
      <c r="B7359" s="0" t="s">
        <v>3343</v>
      </c>
      <c r="C7359" s="0" t="n">
        <v>1</v>
      </c>
      <c r="D7359" s="0" t="s">
        <v>6924</v>
      </c>
      <c r="E7359" s="0" t="s">
        <v>15979</v>
      </c>
      <c r="F7359" s="0" t="s">
        <v>15920</v>
      </c>
      <c r="G7359" s="0" t="s">
        <v>15921</v>
      </c>
      <c r="H7359" s="0" t="s">
        <v>3345</v>
      </c>
      <c r="I7359" s="0" t="s">
        <v>2123</v>
      </c>
      <c r="J7359" s="0" t="s">
        <v>47</v>
      </c>
      <c r="K7359" s="0" t="s">
        <v>47</v>
      </c>
      <c r="L7359" s="0" t="s">
        <v>47</v>
      </c>
      <c r="M7359" s="0" t="s">
        <v>47</v>
      </c>
      <c r="N7359" s="0" t="n">
        <v>1</v>
      </c>
      <c r="O7359" s="0" t="n">
        <v>1</v>
      </c>
      <c r="P7359" s="0" t="n">
        <v>400</v>
      </c>
      <c r="Q7359" s="0" t="n">
        <v>1</v>
      </c>
      <c r="R7359" s="0" t="str">
        <f aca="false">INDEX(Lookup!$B$4:$B$18,MATCH(C7359,Lookup!$A$4:$A$18,0))</f>
        <v>India</v>
      </c>
      <c r="S7359" s="20" t="n">
        <f aca="false">INDEX(Lookup!$D$4:$D$18,MATCH(C7359,Lookup!$A$4:$A$18,0))</f>
        <v>0.012</v>
      </c>
      <c r="T7359" s="21" t="n">
        <f aca="false">ROUND(P7359*S7359,2)</f>
        <v>4.8</v>
      </c>
      <c r="U7359" s="21" t="n">
        <f aca="false">IF(T7359&lt;=10,1,IF(T7359&lt;=20,2,IF(T7359&lt;=30,3,IF(T7359&lt;=40,4,IF(T7359&lt;=50,5,IF(T7359&lt;=100,6,IF(T7359&lt;=250,7,8)))))))</f>
        <v>1</v>
      </c>
      <c r="V7359" s="21" t="n">
        <f aca="false">IF(AND(OR(Dashboard!$T$3="All",R7359=Dashboard!$T$3),OR(Dashboard!$T$4="All",D7359=Dashboard!$T$4)),1,0)</f>
        <v>1</v>
      </c>
      <c r="W7359" s="21" t="n">
        <f aca="false">IF(V7359=1,T7359+ROW()/10000000,0)</f>
        <v>4.8007359</v>
      </c>
    </row>
    <row r="7360" customFormat="false" ht="15" hidden="false" customHeight="false" outlineLevel="0" collapsed="false">
      <c r="A7360" s="0" t="n">
        <v>18424170</v>
      </c>
      <c r="B7360" s="0" t="s">
        <v>15980</v>
      </c>
      <c r="C7360" s="0" t="n">
        <v>1</v>
      </c>
      <c r="D7360" s="0" t="s">
        <v>6924</v>
      </c>
      <c r="E7360" s="0" t="s">
        <v>15981</v>
      </c>
      <c r="F7360" s="0" t="s">
        <v>15920</v>
      </c>
      <c r="G7360" s="0" t="s">
        <v>15921</v>
      </c>
      <c r="H7360" s="0" t="s">
        <v>4023</v>
      </c>
      <c r="I7360" s="0" t="s">
        <v>2123</v>
      </c>
      <c r="J7360" s="0" t="s">
        <v>47</v>
      </c>
      <c r="K7360" s="0" t="s">
        <v>47</v>
      </c>
      <c r="L7360" s="0" t="s">
        <v>47</v>
      </c>
      <c r="M7360" s="0" t="s">
        <v>47</v>
      </c>
      <c r="N7360" s="0" t="n">
        <v>1</v>
      </c>
      <c r="O7360" s="0" t="n">
        <v>1</v>
      </c>
      <c r="P7360" s="0" t="n">
        <v>300</v>
      </c>
      <c r="Q7360" s="0" t="n">
        <v>1</v>
      </c>
      <c r="R7360" s="0" t="str">
        <f aca="false">INDEX(Lookup!$B$4:$B$18,MATCH(C7360,Lookup!$A$4:$A$18,0))</f>
        <v>India</v>
      </c>
      <c r="S7360" s="20" t="n">
        <f aca="false">INDEX(Lookup!$D$4:$D$18,MATCH(C7360,Lookup!$A$4:$A$18,0))</f>
        <v>0.012</v>
      </c>
      <c r="T7360" s="21" t="n">
        <f aca="false">ROUND(P7360*S7360,2)</f>
        <v>3.6</v>
      </c>
      <c r="U7360" s="21" t="n">
        <f aca="false">IF(T7360&lt;=10,1,IF(T7360&lt;=20,2,IF(T7360&lt;=30,3,IF(T7360&lt;=40,4,IF(T7360&lt;=50,5,IF(T7360&lt;=100,6,IF(T7360&lt;=250,7,8)))))))</f>
        <v>1</v>
      </c>
      <c r="V7360" s="21" t="n">
        <f aca="false">IF(AND(OR(Dashboard!$T$3="All",R7360=Dashboard!$T$3),OR(Dashboard!$T$4="All",D7360=Dashboard!$T$4)),1,0)</f>
        <v>1</v>
      </c>
      <c r="W7360" s="21" t="n">
        <f aca="false">IF(V7360=1,T7360+ROW()/10000000,0)</f>
        <v>3.600736</v>
      </c>
    </row>
    <row r="7361" customFormat="false" ht="15" hidden="false" customHeight="false" outlineLevel="0" collapsed="false">
      <c r="A7361" s="0" t="n">
        <v>18306530</v>
      </c>
      <c r="B7361" s="0" t="s">
        <v>3845</v>
      </c>
      <c r="C7361" s="0" t="n">
        <v>1</v>
      </c>
      <c r="D7361" s="0" t="s">
        <v>6924</v>
      </c>
      <c r="E7361" s="0" t="s">
        <v>15982</v>
      </c>
      <c r="F7361" s="0" t="s">
        <v>15920</v>
      </c>
      <c r="G7361" s="0" t="s">
        <v>15921</v>
      </c>
      <c r="H7361" s="0" t="s">
        <v>2307</v>
      </c>
      <c r="I7361" s="0" t="s">
        <v>2123</v>
      </c>
      <c r="J7361" s="0" t="s">
        <v>46</v>
      </c>
      <c r="K7361" s="0" t="s">
        <v>46</v>
      </c>
      <c r="L7361" s="0" t="s">
        <v>47</v>
      </c>
      <c r="M7361" s="0" t="s">
        <v>47</v>
      </c>
      <c r="N7361" s="0" t="n">
        <v>3</v>
      </c>
      <c r="O7361" s="0" t="n">
        <v>489</v>
      </c>
      <c r="P7361" s="0" t="n">
        <v>1300</v>
      </c>
      <c r="Q7361" s="0" t="n">
        <v>4</v>
      </c>
      <c r="R7361" s="0" t="str">
        <f aca="false">INDEX(Lookup!$B$4:$B$18,MATCH(C7361,Lookup!$A$4:$A$18,0))</f>
        <v>India</v>
      </c>
      <c r="S7361" s="20" t="n">
        <f aca="false">INDEX(Lookup!$D$4:$D$18,MATCH(C7361,Lookup!$A$4:$A$18,0))</f>
        <v>0.012</v>
      </c>
      <c r="T7361" s="21" t="n">
        <f aca="false">ROUND(P7361*S7361,2)</f>
        <v>15.6</v>
      </c>
      <c r="U7361" s="21" t="n">
        <f aca="false">IF(T7361&lt;=10,1,IF(T7361&lt;=20,2,IF(T7361&lt;=30,3,IF(T7361&lt;=40,4,IF(T7361&lt;=50,5,IF(T7361&lt;=100,6,IF(T7361&lt;=250,7,8)))))))</f>
        <v>2</v>
      </c>
      <c r="V7361" s="21" t="n">
        <f aca="false">IF(AND(OR(Dashboard!$T$3="All",R7361=Dashboard!$T$3),OR(Dashboard!$T$4="All",D7361=Dashboard!$T$4)),1,0)</f>
        <v>1</v>
      </c>
      <c r="W7361" s="21" t="n">
        <f aca="false">IF(V7361=1,T7361+ROW()/10000000,0)</f>
        <v>15.6007361</v>
      </c>
    </row>
    <row r="7362" customFormat="false" ht="15" hidden="false" customHeight="false" outlineLevel="0" collapsed="false">
      <c r="A7362" s="0" t="n">
        <v>18332063</v>
      </c>
      <c r="B7362" s="0" t="s">
        <v>15983</v>
      </c>
      <c r="C7362" s="0" t="n">
        <v>1</v>
      </c>
      <c r="D7362" s="0" t="s">
        <v>6924</v>
      </c>
      <c r="E7362" s="0" t="s">
        <v>15984</v>
      </c>
      <c r="F7362" s="0" t="s">
        <v>15920</v>
      </c>
      <c r="G7362" s="0" t="s">
        <v>15921</v>
      </c>
      <c r="H7362" s="0" t="s">
        <v>2251</v>
      </c>
      <c r="I7362" s="0" t="s">
        <v>2123</v>
      </c>
      <c r="J7362" s="0" t="s">
        <v>47</v>
      </c>
      <c r="K7362" s="0" t="s">
        <v>46</v>
      </c>
      <c r="L7362" s="0" t="s">
        <v>47</v>
      </c>
      <c r="M7362" s="0" t="s">
        <v>47</v>
      </c>
      <c r="N7362" s="0" t="n">
        <v>2</v>
      </c>
      <c r="O7362" s="0" t="n">
        <v>149</v>
      </c>
      <c r="P7362" s="0" t="n">
        <v>800</v>
      </c>
      <c r="Q7362" s="0" t="n">
        <v>4.1</v>
      </c>
      <c r="R7362" s="0" t="str">
        <f aca="false">INDEX(Lookup!$B$4:$B$18,MATCH(C7362,Lookup!$A$4:$A$18,0))</f>
        <v>India</v>
      </c>
      <c r="S7362" s="20" t="n">
        <f aca="false">INDEX(Lookup!$D$4:$D$18,MATCH(C7362,Lookup!$A$4:$A$18,0))</f>
        <v>0.012</v>
      </c>
      <c r="T7362" s="21" t="n">
        <f aca="false">ROUND(P7362*S7362,2)</f>
        <v>9.6</v>
      </c>
      <c r="U7362" s="21" t="n">
        <f aca="false">IF(T7362&lt;=10,1,IF(T7362&lt;=20,2,IF(T7362&lt;=30,3,IF(T7362&lt;=40,4,IF(T7362&lt;=50,5,IF(T7362&lt;=100,6,IF(T7362&lt;=250,7,8)))))))</f>
        <v>1</v>
      </c>
      <c r="V7362" s="21" t="n">
        <f aca="false">IF(AND(OR(Dashboard!$T$3="All",R7362=Dashboard!$T$3),OR(Dashboard!$T$4="All",D7362=Dashboard!$T$4)),1,0)</f>
        <v>1</v>
      </c>
      <c r="W7362" s="21" t="n">
        <f aca="false">IF(V7362=1,T7362+ROW()/10000000,0)</f>
        <v>9.6007362</v>
      </c>
    </row>
    <row r="7363" customFormat="false" ht="15" hidden="false" customHeight="false" outlineLevel="0" collapsed="false">
      <c r="A7363" s="0" t="n">
        <v>309852</v>
      </c>
      <c r="B7363" s="0" t="s">
        <v>15985</v>
      </c>
      <c r="C7363" s="0" t="n">
        <v>1</v>
      </c>
      <c r="D7363" s="0" t="s">
        <v>6924</v>
      </c>
      <c r="E7363" s="0" t="s">
        <v>15986</v>
      </c>
      <c r="F7363" s="0" t="s">
        <v>15987</v>
      </c>
      <c r="G7363" s="0" t="s">
        <v>15988</v>
      </c>
      <c r="H7363" s="0" t="s">
        <v>8140</v>
      </c>
      <c r="I7363" s="0" t="s">
        <v>2123</v>
      </c>
      <c r="J7363" s="0" t="s">
        <v>46</v>
      </c>
      <c r="K7363" s="0" t="s">
        <v>47</v>
      </c>
      <c r="L7363" s="0" t="s">
        <v>47</v>
      </c>
      <c r="M7363" s="0" t="s">
        <v>47</v>
      </c>
      <c r="N7363" s="0" t="n">
        <v>4</v>
      </c>
      <c r="O7363" s="0" t="n">
        <v>179</v>
      </c>
      <c r="P7363" s="0" t="n">
        <v>2500</v>
      </c>
      <c r="Q7363" s="0" t="n">
        <v>3.3</v>
      </c>
      <c r="R7363" s="0" t="str">
        <f aca="false">INDEX(Lookup!$B$4:$B$18,MATCH(C7363,Lookup!$A$4:$A$18,0))</f>
        <v>India</v>
      </c>
      <c r="S7363" s="20" t="n">
        <f aca="false">INDEX(Lookup!$D$4:$D$18,MATCH(C7363,Lookup!$A$4:$A$18,0))</f>
        <v>0.012</v>
      </c>
      <c r="T7363" s="21" t="n">
        <f aca="false">ROUND(P7363*S7363,2)</f>
        <v>30</v>
      </c>
      <c r="U7363" s="21" t="n">
        <f aca="false">IF(T7363&lt;=10,1,IF(T7363&lt;=20,2,IF(T7363&lt;=30,3,IF(T7363&lt;=40,4,IF(T7363&lt;=50,5,IF(T7363&lt;=100,6,IF(T7363&lt;=250,7,8)))))))</f>
        <v>3</v>
      </c>
      <c r="V7363" s="21" t="n">
        <f aca="false">IF(AND(OR(Dashboard!$T$3="All",R7363=Dashboard!$T$3),OR(Dashboard!$T$4="All",D7363=Dashboard!$T$4)),1,0)</f>
        <v>1</v>
      </c>
      <c r="W7363" s="21" t="n">
        <f aca="false">IF(V7363=1,T7363+ROW()/10000000,0)</f>
        <v>30.0007363</v>
      </c>
    </row>
    <row r="7364" customFormat="false" ht="15" hidden="false" customHeight="false" outlineLevel="0" collapsed="false">
      <c r="A7364" s="0" t="n">
        <v>18245284</v>
      </c>
      <c r="B7364" s="0" t="s">
        <v>15989</v>
      </c>
      <c r="C7364" s="0" t="n">
        <v>1</v>
      </c>
      <c r="D7364" s="0" t="s">
        <v>6924</v>
      </c>
      <c r="E7364" s="0" t="s">
        <v>15990</v>
      </c>
      <c r="F7364" s="0" t="s">
        <v>15987</v>
      </c>
      <c r="G7364" s="0" t="s">
        <v>15988</v>
      </c>
      <c r="H7364" s="0" t="s">
        <v>2538</v>
      </c>
      <c r="I7364" s="0" t="s">
        <v>2123</v>
      </c>
      <c r="J7364" s="0" t="s">
        <v>46</v>
      </c>
      <c r="K7364" s="0" t="s">
        <v>47</v>
      </c>
      <c r="L7364" s="0" t="s">
        <v>47</v>
      </c>
      <c r="M7364" s="0" t="s">
        <v>47</v>
      </c>
      <c r="N7364" s="0" t="n">
        <v>3</v>
      </c>
      <c r="O7364" s="0" t="n">
        <v>217</v>
      </c>
      <c r="P7364" s="0" t="n">
        <v>1200</v>
      </c>
      <c r="Q7364" s="0" t="n">
        <v>3.6</v>
      </c>
      <c r="R7364" s="0" t="str">
        <f aca="false">INDEX(Lookup!$B$4:$B$18,MATCH(C7364,Lookup!$A$4:$A$18,0))</f>
        <v>India</v>
      </c>
      <c r="S7364" s="20" t="n">
        <f aca="false">INDEX(Lookup!$D$4:$D$18,MATCH(C7364,Lookup!$A$4:$A$18,0))</f>
        <v>0.012</v>
      </c>
      <c r="T7364" s="21" t="n">
        <f aca="false">ROUND(P7364*S7364,2)</f>
        <v>14.4</v>
      </c>
      <c r="U7364" s="21" t="n">
        <f aca="false">IF(T7364&lt;=10,1,IF(T7364&lt;=20,2,IF(T7364&lt;=30,3,IF(T7364&lt;=40,4,IF(T7364&lt;=50,5,IF(T7364&lt;=100,6,IF(T7364&lt;=250,7,8)))))))</f>
        <v>2</v>
      </c>
      <c r="V7364" s="21" t="n">
        <f aca="false">IF(AND(OR(Dashboard!$T$3="All",R7364=Dashboard!$T$3),OR(Dashboard!$T$4="All",D7364=Dashboard!$T$4)),1,0)</f>
        <v>1</v>
      </c>
      <c r="W7364" s="21" t="n">
        <f aca="false">IF(V7364=1,T7364+ROW()/10000000,0)</f>
        <v>14.4007364</v>
      </c>
    </row>
    <row r="7365" customFormat="false" ht="15" hidden="false" customHeight="false" outlineLevel="0" collapsed="false">
      <c r="A7365" s="0" t="n">
        <v>310413</v>
      </c>
      <c r="B7365" s="0" t="s">
        <v>3115</v>
      </c>
      <c r="C7365" s="0" t="n">
        <v>1</v>
      </c>
      <c r="D7365" s="0" t="s">
        <v>6924</v>
      </c>
      <c r="E7365" s="0" t="s">
        <v>15991</v>
      </c>
      <c r="F7365" s="0" t="s">
        <v>15992</v>
      </c>
      <c r="G7365" s="0" t="s">
        <v>15993</v>
      </c>
      <c r="H7365" s="0" t="s">
        <v>164</v>
      </c>
      <c r="I7365" s="0" t="s">
        <v>2123</v>
      </c>
      <c r="J7365" s="0" t="s">
        <v>47</v>
      </c>
      <c r="K7365" s="0" t="s">
        <v>47</v>
      </c>
      <c r="L7365" s="0" t="s">
        <v>47</v>
      </c>
      <c r="M7365" s="0" t="s">
        <v>47</v>
      </c>
      <c r="N7365" s="0" t="n">
        <v>2</v>
      </c>
      <c r="O7365" s="0" t="n">
        <v>27</v>
      </c>
      <c r="P7365" s="0" t="n">
        <v>600</v>
      </c>
      <c r="Q7365" s="0" t="n">
        <v>2.6</v>
      </c>
      <c r="R7365" s="0" t="str">
        <f aca="false">INDEX(Lookup!$B$4:$B$18,MATCH(C7365,Lookup!$A$4:$A$18,0))</f>
        <v>India</v>
      </c>
      <c r="S7365" s="20" t="n">
        <f aca="false">INDEX(Lookup!$D$4:$D$18,MATCH(C7365,Lookup!$A$4:$A$18,0))</f>
        <v>0.012</v>
      </c>
      <c r="T7365" s="21" t="n">
        <f aca="false">ROUND(P7365*S7365,2)</f>
        <v>7.2</v>
      </c>
      <c r="U7365" s="21" t="n">
        <f aca="false">IF(T7365&lt;=10,1,IF(T7365&lt;=20,2,IF(T7365&lt;=30,3,IF(T7365&lt;=40,4,IF(T7365&lt;=50,5,IF(T7365&lt;=100,6,IF(T7365&lt;=250,7,8)))))))</f>
        <v>1</v>
      </c>
      <c r="V7365" s="21" t="n">
        <f aca="false">IF(AND(OR(Dashboard!$T$3="All",R7365=Dashboard!$T$3),OR(Dashboard!$T$4="All",D7365=Dashboard!$T$4)),1,0)</f>
        <v>1</v>
      </c>
      <c r="W7365" s="21" t="n">
        <f aca="false">IF(V7365=1,T7365+ROW()/10000000,0)</f>
        <v>7.2007365</v>
      </c>
    </row>
    <row r="7366" customFormat="false" ht="15" hidden="false" customHeight="false" outlineLevel="0" collapsed="false">
      <c r="A7366" s="0" t="n">
        <v>18261739</v>
      </c>
      <c r="B7366" s="0" t="s">
        <v>15994</v>
      </c>
      <c r="C7366" s="0" t="n">
        <v>1</v>
      </c>
      <c r="D7366" s="0" t="s">
        <v>6924</v>
      </c>
      <c r="E7366" s="0" t="s">
        <v>15995</v>
      </c>
      <c r="F7366" s="0" t="s">
        <v>15992</v>
      </c>
      <c r="G7366" s="0" t="s">
        <v>15993</v>
      </c>
      <c r="H7366" s="0" t="s">
        <v>2128</v>
      </c>
      <c r="I7366" s="0" t="s">
        <v>2123</v>
      </c>
      <c r="J7366" s="0" t="s">
        <v>47</v>
      </c>
      <c r="K7366" s="0" t="s">
        <v>46</v>
      </c>
      <c r="L7366" s="0" t="s">
        <v>47</v>
      </c>
      <c r="M7366" s="0" t="s">
        <v>47</v>
      </c>
      <c r="N7366" s="0" t="n">
        <v>1</v>
      </c>
      <c r="O7366" s="0" t="n">
        <v>18</v>
      </c>
      <c r="P7366" s="0" t="n">
        <v>400</v>
      </c>
      <c r="Q7366" s="0" t="n">
        <v>2.9</v>
      </c>
      <c r="R7366" s="0" t="str">
        <f aca="false">INDEX(Lookup!$B$4:$B$18,MATCH(C7366,Lookup!$A$4:$A$18,0))</f>
        <v>India</v>
      </c>
      <c r="S7366" s="20" t="n">
        <f aca="false">INDEX(Lookup!$D$4:$D$18,MATCH(C7366,Lookup!$A$4:$A$18,0))</f>
        <v>0.012</v>
      </c>
      <c r="T7366" s="21" t="n">
        <f aca="false">ROUND(P7366*S7366,2)</f>
        <v>4.8</v>
      </c>
      <c r="U7366" s="21" t="n">
        <f aca="false">IF(T7366&lt;=10,1,IF(T7366&lt;=20,2,IF(T7366&lt;=30,3,IF(T7366&lt;=40,4,IF(T7366&lt;=50,5,IF(T7366&lt;=100,6,IF(T7366&lt;=250,7,8)))))))</f>
        <v>1</v>
      </c>
      <c r="V7366" s="21" t="n">
        <f aca="false">IF(AND(OR(Dashboard!$T$3="All",R7366=Dashboard!$T$3),OR(Dashboard!$T$4="All",D7366=Dashboard!$T$4)),1,0)</f>
        <v>1</v>
      </c>
      <c r="W7366" s="21" t="n">
        <f aca="false">IF(V7366=1,T7366+ROW()/10000000,0)</f>
        <v>4.8007366</v>
      </c>
    </row>
    <row r="7367" customFormat="false" ht="15" hidden="false" customHeight="false" outlineLevel="0" collapsed="false">
      <c r="A7367" s="0" t="n">
        <v>311068</v>
      </c>
      <c r="B7367" s="0" t="s">
        <v>8726</v>
      </c>
      <c r="C7367" s="0" t="n">
        <v>1</v>
      </c>
      <c r="D7367" s="0" t="s">
        <v>6924</v>
      </c>
      <c r="E7367" s="0" t="s">
        <v>15996</v>
      </c>
      <c r="F7367" s="0" t="s">
        <v>15992</v>
      </c>
      <c r="G7367" s="0" t="s">
        <v>15993</v>
      </c>
      <c r="H7367" s="0" t="s">
        <v>1830</v>
      </c>
      <c r="I7367" s="0" t="s">
        <v>2123</v>
      </c>
      <c r="J7367" s="0" t="s">
        <v>47</v>
      </c>
      <c r="K7367" s="0" t="s">
        <v>46</v>
      </c>
      <c r="L7367" s="0" t="s">
        <v>47</v>
      </c>
      <c r="M7367" s="0" t="s">
        <v>47</v>
      </c>
      <c r="N7367" s="0" t="n">
        <v>1</v>
      </c>
      <c r="O7367" s="0" t="n">
        <v>72</v>
      </c>
      <c r="P7367" s="0" t="n">
        <v>450</v>
      </c>
      <c r="Q7367" s="0" t="n">
        <v>3.8</v>
      </c>
      <c r="R7367" s="0" t="str">
        <f aca="false">INDEX(Lookup!$B$4:$B$18,MATCH(C7367,Lookup!$A$4:$A$18,0))</f>
        <v>India</v>
      </c>
      <c r="S7367" s="20" t="n">
        <f aca="false">INDEX(Lookup!$D$4:$D$18,MATCH(C7367,Lookup!$A$4:$A$18,0))</f>
        <v>0.012</v>
      </c>
      <c r="T7367" s="21" t="n">
        <f aca="false">ROUND(P7367*S7367,2)</f>
        <v>5.4</v>
      </c>
      <c r="U7367" s="21" t="n">
        <f aca="false">IF(T7367&lt;=10,1,IF(T7367&lt;=20,2,IF(T7367&lt;=30,3,IF(T7367&lt;=40,4,IF(T7367&lt;=50,5,IF(T7367&lt;=100,6,IF(T7367&lt;=250,7,8)))))))</f>
        <v>1</v>
      </c>
      <c r="V7367" s="21" t="n">
        <f aca="false">IF(AND(OR(Dashboard!$T$3="All",R7367=Dashboard!$T$3),OR(Dashboard!$T$4="All",D7367=Dashboard!$T$4)),1,0)</f>
        <v>1</v>
      </c>
      <c r="W7367" s="21" t="n">
        <f aca="false">IF(V7367=1,T7367+ROW()/10000000,0)</f>
        <v>5.4007367</v>
      </c>
    </row>
    <row r="7368" customFormat="false" ht="15" hidden="false" customHeight="false" outlineLevel="0" collapsed="false">
      <c r="A7368" s="0" t="n">
        <v>308175</v>
      </c>
      <c r="B7368" s="0" t="s">
        <v>3874</v>
      </c>
      <c r="C7368" s="0" t="n">
        <v>1</v>
      </c>
      <c r="D7368" s="0" t="s">
        <v>6924</v>
      </c>
      <c r="E7368" s="0" t="s">
        <v>15997</v>
      </c>
      <c r="F7368" s="0" t="s">
        <v>15992</v>
      </c>
      <c r="G7368" s="0" t="s">
        <v>15993</v>
      </c>
      <c r="H7368" s="0" t="s">
        <v>153</v>
      </c>
      <c r="I7368" s="0" t="s">
        <v>2123</v>
      </c>
      <c r="J7368" s="0" t="s">
        <v>47</v>
      </c>
      <c r="K7368" s="0" t="s">
        <v>47</v>
      </c>
      <c r="L7368" s="0" t="s">
        <v>47</v>
      </c>
      <c r="M7368" s="0" t="s">
        <v>47</v>
      </c>
      <c r="N7368" s="0" t="n">
        <v>2</v>
      </c>
      <c r="O7368" s="0" t="n">
        <v>147</v>
      </c>
      <c r="P7368" s="0" t="n">
        <v>700</v>
      </c>
      <c r="Q7368" s="0" t="n">
        <v>3.7</v>
      </c>
      <c r="R7368" s="0" t="str">
        <f aca="false">INDEX(Lookup!$B$4:$B$18,MATCH(C7368,Lookup!$A$4:$A$18,0))</f>
        <v>India</v>
      </c>
      <c r="S7368" s="20" t="n">
        <f aca="false">INDEX(Lookup!$D$4:$D$18,MATCH(C7368,Lookup!$A$4:$A$18,0))</f>
        <v>0.012</v>
      </c>
      <c r="T7368" s="21" t="n">
        <f aca="false">ROUND(P7368*S7368,2)</f>
        <v>8.4</v>
      </c>
      <c r="U7368" s="21" t="n">
        <f aca="false">IF(T7368&lt;=10,1,IF(T7368&lt;=20,2,IF(T7368&lt;=30,3,IF(T7368&lt;=40,4,IF(T7368&lt;=50,5,IF(T7368&lt;=100,6,IF(T7368&lt;=250,7,8)))))))</f>
        <v>1</v>
      </c>
      <c r="V7368" s="21" t="n">
        <f aca="false">IF(AND(OR(Dashboard!$T$3="All",R7368=Dashboard!$T$3),OR(Dashboard!$T$4="All",D7368=Dashboard!$T$4)),1,0)</f>
        <v>1</v>
      </c>
      <c r="W7368" s="21" t="n">
        <f aca="false">IF(V7368=1,T7368+ROW()/10000000,0)</f>
        <v>8.4007368</v>
      </c>
    </row>
    <row r="7369" customFormat="false" ht="15" hidden="false" customHeight="false" outlineLevel="0" collapsed="false">
      <c r="A7369" s="0" t="n">
        <v>18276343</v>
      </c>
      <c r="B7369" s="0" t="s">
        <v>15998</v>
      </c>
      <c r="C7369" s="0" t="n">
        <v>1</v>
      </c>
      <c r="D7369" s="0" t="s">
        <v>6924</v>
      </c>
      <c r="E7369" s="0" t="s">
        <v>15995</v>
      </c>
      <c r="F7369" s="0" t="s">
        <v>15992</v>
      </c>
      <c r="G7369" s="0" t="s">
        <v>15993</v>
      </c>
      <c r="H7369" s="0" t="s">
        <v>69</v>
      </c>
      <c r="I7369" s="0" t="s">
        <v>2123</v>
      </c>
      <c r="J7369" s="0" t="s">
        <v>47</v>
      </c>
      <c r="K7369" s="0" t="s">
        <v>46</v>
      </c>
      <c r="L7369" s="0" t="s">
        <v>47</v>
      </c>
      <c r="M7369" s="0" t="s">
        <v>47</v>
      </c>
      <c r="N7369" s="0" t="n">
        <v>2</v>
      </c>
      <c r="O7369" s="0" t="n">
        <v>22</v>
      </c>
      <c r="P7369" s="0" t="n">
        <v>500</v>
      </c>
      <c r="Q7369" s="0" t="n">
        <v>3.6</v>
      </c>
      <c r="R7369" s="0" t="str">
        <f aca="false">INDEX(Lookup!$B$4:$B$18,MATCH(C7369,Lookup!$A$4:$A$18,0))</f>
        <v>India</v>
      </c>
      <c r="S7369" s="20" t="n">
        <f aca="false">INDEX(Lookup!$D$4:$D$18,MATCH(C7369,Lookup!$A$4:$A$18,0))</f>
        <v>0.012</v>
      </c>
      <c r="T7369" s="21" t="n">
        <f aca="false">ROUND(P7369*S7369,2)</f>
        <v>6</v>
      </c>
      <c r="U7369" s="21" t="n">
        <f aca="false">IF(T7369&lt;=10,1,IF(T7369&lt;=20,2,IF(T7369&lt;=30,3,IF(T7369&lt;=40,4,IF(T7369&lt;=50,5,IF(T7369&lt;=100,6,IF(T7369&lt;=250,7,8)))))))</f>
        <v>1</v>
      </c>
      <c r="V7369" s="21" t="n">
        <f aca="false">IF(AND(OR(Dashboard!$T$3="All",R7369=Dashboard!$T$3),OR(Dashboard!$T$4="All",D7369=Dashboard!$T$4)),1,0)</f>
        <v>1</v>
      </c>
      <c r="W7369" s="21" t="n">
        <f aca="false">IF(V7369=1,T7369+ROW()/10000000,0)</f>
        <v>6.0007369</v>
      </c>
    </row>
    <row r="7370" customFormat="false" ht="15" hidden="false" customHeight="false" outlineLevel="0" collapsed="false">
      <c r="A7370" s="0" t="n">
        <v>4682</v>
      </c>
      <c r="B7370" s="0" t="s">
        <v>15999</v>
      </c>
      <c r="C7370" s="0" t="n">
        <v>1</v>
      </c>
      <c r="D7370" s="0" t="s">
        <v>6924</v>
      </c>
      <c r="E7370" s="0" t="s">
        <v>16000</v>
      </c>
      <c r="F7370" s="0" t="s">
        <v>16001</v>
      </c>
      <c r="G7370" s="0" t="s">
        <v>16000</v>
      </c>
      <c r="H7370" s="0" t="s">
        <v>2122</v>
      </c>
      <c r="I7370" s="0" t="s">
        <v>2123</v>
      </c>
      <c r="J7370" s="0" t="s">
        <v>47</v>
      </c>
      <c r="K7370" s="0" t="s">
        <v>47</v>
      </c>
      <c r="L7370" s="0" t="s">
        <v>47</v>
      </c>
      <c r="M7370" s="0" t="s">
        <v>47</v>
      </c>
      <c r="N7370" s="0" t="n">
        <v>1</v>
      </c>
      <c r="O7370" s="0" t="n">
        <v>17</v>
      </c>
      <c r="P7370" s="0" t="n">
        <v>350</v>
      </c>
      <c r="Q7370" s="0" t="n">
        <v>3.2</v>
      </c>
      <c r="R7370" s="0" t="str">
        <f aca="false">INDEX(Lookup!$B$4:$B$18,MATCH(C7370,Lookup!$A$4:$A$18,0))</f>
        <v>India</v>
      </c>
      <c r="S7370" s="20" t="n">
        <f aca="false">INDEX(Lookup!$D$4:$D$18,MATCH(C7370,Lookup!$A$4:$A$18,0))</f>
        <v>0.012</v>
      </c>
      <c r="T7370" s="21" t="n">
        <f aca="false">ROUND(P7370*S7370,2)</f>
        <v>4.2</v>
      </c>
      <c r="U7370" s="21" t="n">
        <f aca="false">IF(T7370&lt;=10,1,IF(T7370&lt;=20,2,IF(T7370&lt;=30,3,IF(T7370&lt;=40,4,IF(T7370&lt;=50,5,IF(T7370&lt;=100,6,IF(T7370&lt;=250,7,8)))))))</f>
        <v>1</v>
      </c>
      <c r="V7370" s="21" t="n">
        <f aca="false">IF(AND(OR(Dashboard!$T$3="All",R7370=Dashboard!$T$3),OR(Dashboard!$T$4="All",D7370=Dashboard!$T$4)),1,0)</f>
        <v>1</v>
      </c>
      <c r="W7370" s="21" t="n">
        <f aca="false">IF(V7370=1,T7370+ROW()/10000000,0)</f>
        <v>4.200737</v>
      </c>
    </row>
    <row r="7371" customFormat="false" ht="15" hidden="false" customHeight="false" outlineLevel="0" collapsed="false">
      <c r="A7371" s="0" t="n">
        <v>6191</v>
      </c>
      <c r="B7371" s="0" t="s">
        <v>3113</v>
      </c>
      <c r="C7371" s="0" t="n">
        <v>1</v>
      </c>
      <c r="D7371" s="0" t="s">
        <v>6924</v>
      </c>
      <c r="E7371" s="0" t="s">
        <v>16002</v>
      </c>
      <c r="F7371" s="0" t="s">
        <v>16001</v>
      </c>
      <c r="G7371" s="0" t="s">
        <v>16000</v>
      </c>
      <c r="H7371" s="0" t="s">
        <v>153</v>
      </c>
      <c r="I7371" s="0" t="s">
        <v>2123</v>
      </c>
      <c r="J7371" s="0" t="s">
        <v>47</v>
      </c>
      <c r="K7371" s="0" t="s">
        <v>47</v>
      </c>
      <c r="L7371" s="0" t="s">
        <v>47</v>
      </c>
      <c r="M7371" s="0" t="s">
        <v>47</v>
      </c>
      <c r="N7371" s="0" t="n">
        <v>1</v>
      </c>
      <c r="O7371" s="0" t="n">
        <v>29</v>
      </c>
      <c r="P7371" s="0" t="n">
        <v>450</v>
      </c>
      <c r="Q7371" s="0" t="n">
        <v>2.7</v>
      </c>
      <c r="R7371" s="0" t="str">
        <f aca="false">INDEX(Lookup!$B$4:$B$18,MATCH(C7371,Lookup!$A$4:$A$18,0))</f>
        <v>India</v>
      </c>
      <c r="S7371" s="20" t="n">
        <f aca="false">INDEX(Lookup!$D$4:$D$18,MATCH(C7371,Lookup!$A$4:$A$18,0))</f>
        <v>0.012</v>
      </c>
      <c r="T7371" s="21" t="n">
        <f aca="false">ROUND(P7371*S7371,2)</f>
        <v>5.4</v>
      </c>
      <c r="U7371" s="21" t="n">
        <f aca="false">IF(T7371&lt;=10,1,IF(T7371&lt;=20,2,IF(T7371&lt;=30,3,IF(T7371&lt;=40,4,IF(T7371&lt;=50,5,IF(T7371&lt;=100,6,IF(T7371&lt;=250,7,8)))))))</f>
        <v>1</v>
      </c>
      <c r="V7371" s="21" t="n">
        <f aca="false">IF(AND(OR(Dashboard!$T$3="All",R7371=Dashboard!$T$3),OR(Dashboard!$T$4="All",D7371=Dashboard!$T$4)),1,0)</f>
        <v>1</v>
      </c>
      <c r="W7371" s="21" t="n">
        <f aca="false">IF(V7371=1,T7371+ROW()/10000000,0)</f>
        <v>5.4007371</v>
      </c>
    </row>
    <row r="7372" customFormat="false" ht="15" hidden="false" customHeight="false" outlineLevel="0" collapsed="false">
      <c r="A7372" s="0" t="n">
        <v>1275</v>
      </c>
      <c r="B7372" s="0" t="s">
        <v>16003</v>
      </c>
      <c r="C7372" s="0" t="n">
        <v>1</v>
      </c>
      <c r="D7372" s="0" t="s">
        <v>6924</v>
      </c>
      <c r="E7372" s="0" t="s">
        <v>16004</v>
      </c>
      <c r="F7372" s="0" t="s">
        <v>16001</v>
      </c>
      <c r="G7372" s="0" t="s">
        <v>16000</v>
      </c>
      <c r="H7372" s="0" t="s">
        <v>2359</v>
      </c>
      <c r="I7372" s="0" t="s">
        <v>2123</v>
      </c>
      <c r="J7372" s="0" t="s">
        <v>46</v>
      </c>
      <c r="K7372" s="0" t="s">
        <v>46</v>
      </c>
      <c r="L7372" s="0" t="s">
        <v>47</v>
      </c>
      <c r="M7372" s="0" t="s">
        <v>47</v>
      </c>
      <c r="N7372" s="0" t="n">
        <v>2</v>
      </c>
      <c r="O7372" s="0" t="n">
        <v>117</v>
      </c>
      <c r="P7372" s="0" t="n">
        <v>850</v>
      </c>
      <c r="Q7372" s="0" t="n">
        <v>2.5</v>
      </c>
      <c r="R7372" s="0" t="str">
        <f aca="false">INDEX(Lookup!$B$4:$B$18,MATCH(C7372,Lookup!$A$4:$A$18,0))</f>
        <v>India</v>
      </c>
      <c r="S7372" s="20" t="n">
        <f aca="false">INDEX(Lookup!$D$4:$D$18,MATCH(C7372,Lookup!$A$4:$A$18,0))</f>
        <v>0.012</v>
      </c>
      <c r="T7372" s="21" t="n">
        <f aca="false">ROUND(P7372*S7372,2)</f>
        <v>10.2</v>
      </c>
      <c r="U7372" s="21" t="n">
        <f aca="false">IF(T7372&lt;=10,1,IF(T7372&lt;=20,2,IF(T7372&lt;=30,3,IF(T7372&lt;=40,4,IF(T7372&lt;=50,5,IF(T7372&lt;=100,6,IF(T7372&lt;=250,7,8)))))))</f>
        <v>2</v>
      </c>
      <c r="V7372" s="21" t="n">
        <f aca="false">IF(AND(OR(Dashboard!$T$3="All",R7372=Dashboard!$T$3),OR(Dashboard!$T$4="All",D7372=Dashboard!$T$4)),1,0)</f>
        <v>1</v>
      </c>
      <c r="W7372" s="21" t="n">
        <f aca="false">IF(V7372=1,T7372+ROW()/10000000,0)</f>
        <v>10.2007372</v>
      </c>
    </row>
    <row r="7373" customFormat="false" ht="15" hidden="false" customHeight="false" outlineLevel="0" collapsed="false">
      <c r="A7373" s="0" t="n">
        <v>2934</v>
      </c>
      <c r="B7373" s="0" t="s">
        <v>16005</v>
      </c>
      <c r="C7373" s="0" t="n">
        <v>1</v>
      </c>
      <c r="D7373" s="0" t="s">
        <v>6924</v>
      </c>
      <c r="E7373" s="0" t="s">
        <v>16006</v>
      </c>
      <c r="F7373" s="0" t="s">
        <v>16001</v>
      </c>
      <c r="G7373" s="0" t="s">
        <v>16000</v>
      </c>
      <c r="H7373" s="0" t="s">
        <v>16007</v>
      </c>
      <c r="I7373" s="0" t="s">
        <v>2123</v>
      </c>
      <c r="J7373" s="0" t="s">
        <v>46</v>
      </c>
      <c r="K7373" s="0" t="s">
        <v>47</v>
      </c>
      <c r="L7373" s="0" t="s">
        <v>47</v>
      </c>
      <c r="M7373" s="0" t="s">
        <v>47</v>
      </c>
      <c r="N7373" s="0" t="n">
        <v>3</v>
      </c>
      <c r="O7373" s="0" t="n">
        <v>88</v>
      </c>
      <c r="P7373" s="0" t="n">
        <v>1100</v>
      </c>
      <c r="Q7373" s="0" t="n">
        <v>3.2</v>
      </c>
      <c r="R7373" s="0" t="str">
        <f aca="false">INDEX(Lookup!$B$4:$B$18,MATCH(C7373,Lookup!$A$4:$A$18,0))</f>
        <v>India</v>
      </c>
      <c r="S7373" s="20" t="n">
        <f aca="false">INDEX(Lookup!$D$4:$D$18,MATCH(C7373,Lookup!$A$4:$A$18,0))</f>
        <v>0.012</v>
      </c>
      <c r="T7373" s="21" t="n">
        <f aca="false">ROUND(P7373*S7373,2)</f>
        <v>13.2</v>
      </c>
      <c r="U7373" s="21" t="n">
        <f aca="false">IF(T7373&lt;=10,1,IF(T7373&lt;=20,2,IF(T7373&lt;=30,3,IF(T7373&lt;=40,4,IF(T7373&lt;=50,5,IF(T7373&lt;=100,6,IF(T7373&lt;=250,7,8)))))))</f>
        <v>2</v>
      </c>
      <c r="V7373" s="21" t="n">
        <f aca="false">IF(AND(OR(Dashboard!$T$3="All",R7373=Dashboard!$T$3),OR(Dashboard!$T$4="All",D7373=Dashboard!$T$4)),1,0)</f>
        <v>1</v>
      </c>
      <c r="W7373" s="21" t="n">
        <f aca="false">IF(V7373=1,T7373+ROW()/10000000,0)</f>
        <v>13.2007373</v>
      </c>
    </row>
    <row r="7374" customFormat="false" ht="15" hidden="false" customHeight="false" outlineLevel="0" collapsed="false">
      <c r="A7374" s="0" t="n">
        <v>308801</v>
      </c>
      <c r="B7374" s="0" t="s">
        <v>16008</v>
      </c>
      <c r="C7374" s="0" t="n">
        <v>1</v>
      </c>
      <c r="D7374" s="0" t="s">
        <v>6924</v>
      </c>
      <c r="E7374" s="0" t="s">
        <v>16009</v>
      </c>
      <c r="F7374" s="0" t="s">
        <v>16001</v>
      </c>
      <c r="G7374" s="0" t="s">
        <v>16000</v>
      </c>
      <c r="H7374" s="0" t="s">
        <v>2158</v>
      </c>
      <c r="I7374" s="0" t="s">
        <v>2123</v>
      </c>
      <c r="J7374" s="0" t="s">
        <v>46</v>
      </c>
      <c r="K7374" s="0" t="s">
        <v>47</v>
      </c>
      <c r="L7374" s="0" t="s">
        <v>47</v>
      </c>
      <c r="M7374" s="0" t="s">
        <v>47</v>
      </c>
      <c r="N7374" s="0" t="n">
        <v>3</v>
      </c>
      <c r="O7374" s="0" t="n">
        <v>131</v>
      </c>
      <c r="P7374" s="0" t="n">
        <v>1250</v>
      </c>
      <c r="Q7374" s="0" t="n">
        <v>3.3</v>
      </c>
      <c r="R7374" s="0" t="str">
        <f aca="false">INDEX(Lookup!$B$4:$B$18,MATCH(C7374,Lookup!$A$4:$A$18,0))</f>
        <v>India</v>
      </c>
      <c r="S7374" s="20" t="n">
        <f aca="false">INDEX(Lookup!$D$4:$D$18,MATCH(C7374,Lookup!$A$4:$A$18,0))</f>
        <v>0.012</v>
      </c>
      <c r="T7374" s="21" t="n">
        <f aca="false">ROUND(P7374*S7374,2)</f>
        <v>15</v>
      </c>
      <c r="U7374" s="21" t="n">
        <f aca="false">IF(T7374&lt;=10,1,IF(T7374&lt;=20,2,IF(T7374&lt;=30,3,IF(T7374&lt;=40,4,IF(T7374&lt;=50,5,IF(T7374&lt;=100,6,IF(T7374&lt;=250,7,8)))))))</f>
        <v>2</v>
      </c>
      <c r="V7374" s="21" t="n">
        <f aca="false">IF(AND(OR(Dashboard!$T$3="All",R7374=Dashboard!$T$3),OR(Dashboard!$T$4="All",D7374=Dashboard!$T$4)),1,0)</f>
        <v>1</v>
      </c>
      <c r="W7374" s="21" t="n">
        <f aca="false">IF(V7374=1,T7374+ROW()/10000000,0)</f>
        <v>15.0007374</v>
      </c>
    </row>
    <row r="7375" customFormat="false" ht="15" hidden="false" customHeight="false" outlineLevel="0" collapsed="false">
      <c r="A7375" s="0" t="n">
        <v>4854</v>
      </c>
      <c r="B7375" s="0" t="s">
        <v>3970</v>
      </c>
      <c r="C7375" s="0" t="n">
        <v>1</v>
      </c>
      <c r="D7375" s="0" t="s">
        <v>6924</v>
      </c>
      <c r="E7375" s="0" t="s">
        <v>16010</v>
      </c>
      <c r="F7375" s="0" t="s">
        <v>16001</v>
      </c>
      <c r="G7375" s="0" t="s">
        <v>16000</v>
      </c>
      <c r="H7375" s="0" t="s">
        <v>3972</v>
      </c>
      <c r="I7375" s="0" t="s">
        <v>2123</v>
      </c>
      <c r="J7375" s="0" t="s">
        <v>47</v>
      </c>
      <c r="K7375" s="0" t="s">
        <v>46</v>
      </c>
      <c r="L7375" s="0" t="s">
        <v>47</v>
      </c>
      <c r="M7375" s="0" t="s">
        <v>47</v>
      </c>
      <c r="N7375" s="0" t="n">
        <v>2</v>
      </c>
      <c r="O7375" s="0" t="n">
        <v>87</v>
      </c>
      <c r="P7375" s="0" t="n">
        <v>800</v>
      </c>
      <c r="Q7375" s="0" t="n">
        <v>2.7</v>
      </c>
      <c r="R7375" s="0" t="str">
        <f aca="false">INDEX(Lookup!$B$4:$B$18,MATCH(C7375,Lookup!$A$4:$A$18,0))</f>
        <v>India</v>
      </c>
      <c r="S7375" s="20" t="n">
        <f aca="false">INDEX(Lookup!$D$4:$D$18,MATCH(C7375,Lookup!$A$4:$A$18,0))</f>
        <v>0.012</v>
      </c>
      <c r="T7375" s="21" t="n">
        <f aca="false">ROUND(P7375*S7375,2)</f>
        <v>9.6</v>
      </c>
      <c r="U7375" s="21" t="n">
        <f aca="false">IF(T7375&lt;=10,1,IF(T7375&lt;=20,2,IF(T7375&lt;=30,3,IF(T7375&lt;=40,4,IF(T7375&lt;=50,5,IF(T7375&lt;=100,6,IF(T7375&lt;=250,7,8)))))))</f>
        <v>1</v>
      </c>
      <c r="V7375" s="21" t="n">
        <f aca="false">IF(AND(OR(Dashboard!$T$3="All",R7375=Dashboard!$T$3),OR(Dashboard!$T$4="All",D7375=Dashboard!$T$4)),1,0)</f>
        <v>1</v>
      </c>
      <c r="W7375" s="21" t="n">
        <f aca="false">IF(V7375=1,T7375+ROW()/10000000,0)</f>
        <v>9.6007375</v>
      </c>
    </row>
    <row r="7376" customFormat="false" ht="15" hidden="false" customHeight="false" outlineLevel="0" collapsed="false">
      <c r="A7376" s="0" t="n">
        <v>306178</v>
      </c>
      <c r="B7376" s="0" t="s">
        <v>16011</v>
      </c>
      <c r="C7376" s="0" t="n">
        <v>1</v>
      </c>
      <c r="D7376" s="0" t="s">
        <v>6924</v>
      </c>
      <c r="E7376" s="0" t="s">
        <v>16002</v>
      </c>
      <c r="F7376" s="0" t="s">
        <v>16001</v>
      </c>
      <c r="G7376" s="0" t="s">
        <v>16000</v>
      </c>
      <c r="H7376" s="0" t="s">
        <v>2158</v>
      </c>
      <c r="I7376" s="0" t="s">
        <v>2123</v>
      </c>
      <c r="J7376" s="0" t="s">
        <v>46</v>
      </c>
      <c r="K7376" s="0" t="s">
        <v>47</v>
      </c>
      <c r="L7376" s="0" t="s">
        <v>47</v>
      </c>
      <c r="M7376" s="0" t="s">
        <v>47</v>
      </c>
      <c r="N7376" s="0" t="n">
        <v>3</v>
      </c>
      <c r="O7376" s="0" t="n">
        <v>91</v>
      </c>
      <c r="P7376" s="0" t="n">
        <v>1400</v>
      </c>
      <c r="Q7376" s="0" t="n">
        <v>3.3</v>
      </c>
      <c r="R7376" s="0" t="str">
        <f aca="false">INDEX(Lookup!$B$4:$B$18,MATCH(C7376,Lookup!$A$4:$A$18,0))</f>
        <v>India</v>
      </c>
      <c r="S7376" s="20" t="n">
        <f aca="false">INDEX(Lookup!$D$4:$D$18,MATCH(C7376,Lookup!$A$4:$A$18,0))</f>
        <v>0.012</v>
      </c>
      <c r="T7376" s="21" t="n">
        <f aca="false">ROUND(P7376*S7376,2)</f>
        <v>16.8</v>
      </c>
      <c r="U7376" s="21" t="n">
        <f aca="false">IF(T7376&lt;=10,1,IF(T7376&lt;=20,2,IF(T7376&lt;=30,3,IF(T7376&lt;=40,4,IF(T7376&lt;=50,5,IF(T7376&lt;=100,6,IF(T7376&lt;=250,7,8)))))))</f>
        <v>2</v>
      </c>
      <c r="V7376" s="21" t="n">
        <f aca="false">IF(AND(OR(Dashboard!$T$3="All",R7376=Dashboard!$T$3),OR(Dashboard!$T$4="All",D7376=Dashboard!$T$4)),1,0)</f>
        <v>1</v>
      </c>
      <c r="W7376" s="21" t="n">
        <f aca="false">IF(V7376=1,T7376+ROW()/10000000,0)</f>
        <v>16.8007376</v>
      </c>
    </row>
    <row r="7377" customFormat="false" ht="15" hidden="false" customHeight="false" outlineLevel="0" collapsed="false">
      <c r="A7377" s="0" t="n">
        <v>310538</v>
      </c>
      <c r="B7377" s="0" t="s">
        <v>16012</v>
      </c>
      <c r="C7377" s="0" t="n">
        <v>1</v>
      </c>
      <c r="D7377" s="0" t="s">
        <v>6924</v>
      </c>
      <c r="E7377" s="0" t="s">
        <v>16013</v>
      </c>
      <c r="F7377" s="0" t="s">
        <v>16014</v>
      </c>
      <c r="G7377" s="0" t="s">
        <v>16015</v>
      </c>
      <c r="H7377" s="0" t="s">
        <v>2185</v>
      </c>
      <c r="I7377" s="0" t="s">
        <v>2123</v>
      </c>
      <c r="J7377" s="0" t="s">
        <v>47</v>
      </c>
      <c r="K7377" s="0" t="s">
        <v>47</v>
      </c>
      <c r="L7377" s="0" t="s">
        <v>47</v>
      </c>
      <c r="M7377" s="0" t="s">
        <v>47</v>
      </c>
      <c r="N7377" s="0" t="n">
        <v>1</v>
      </c>
      <c r="O7377" s="0" t="n">
        <v>6</v>
      </c>
      <c r="P7377" s="0" t="n">
        <v>250</v>
      </c>
      <c r="Q7377" s="0" t="n">
        <v>3</v>
      </c>
      <c r="R7377" s="0" t="str">
        <f aca="false">INDEX(Lookup!$B$4:$B$18,MATCH(C7377,Lookup!$A$4:$A$18,0))</f>
        <v>India</v>
      </c>
      <c r="S7377" s="20" t="n">
        <f aca="false">INDEX(Lookup!$D$4:$D$18,MATCH(C7377,Lookup!$A$4:$A$18,0))</f>
        <v>0.012</v>
      </c>
      <c r="T7377" s="21" t="n">
        <f aca="false">ROUND(P7377*S7377,2)</f>
        <v>3</v>
      </c>
      <c r="U7377" s="21" t="n">
        <f aca="false">IF(T7377&lt;=10,1,IF(T7377&lt;=20,2,IF(T7377&lt;=30,3,IF(T7377&lt;=40,4,IF(T7377&lt;=50,5,IF(T7377&lt;=100,6,IF(T7377&lt;=250,7,8)))))))</f>
        <v>1</v>
      </c>
      <c r="V7377" s="21" t="n">
        <f aca="false">IF(AND(OR(Dashboard!$T$3="All",R7377=Dashboard!$T$3),OR(Dashboard!$T$4="All",D7377=Dashboard!$T$4)),1,0)</f>
        <v>1</v>
      </c>
      <c r="W7377" s="21" t="n">
        <f aca="false">IF(V7377=1,T7377+ROW()/10000000,0)</f>
        <v>3.0007377</v>
      </c>
    </row>
    <row r="7378" customFormat="false" ht="15" hidden="false" customHeight="false" outlineLevel="0" collapsed="false">
      <c r="A7378" s="0" t="n">
        <v>305579</v>
      </c>
      <c r="B7378" s="0" t="s">
        <v>16016</v>
      </c>
      <c r="C7378" s="0" t="n">
        <v>1</v>
      </c>
      <c r="D7378" s="0" t="s">
        <v>6924</v>
      </c>
      <c r="E7378" s="0" t="s">
        <v>16017</v>
      </c>
      <c r="F7378" s="0" t="s">
        <v>16014</v>
      </c>
      <c r="G7378" s="0" t="s">
        <v>16015</v>
      </c>
      <c r="H7378" s="0" t="s">
        <v>12994</v>
      </c>
      <c r="I7378" s="0" t="s">
        <v>2123</v>
      </c>
      <c r="J7378" s="0" t="s">
        <v>47</v>
      </c>
      <c r="K7378" s="0" t="s">
        <v>47</v>
      </c>
      <c r="L7378" s="0" t="s">
        <v>47</v>
      </c>
      <c r="M7378" s="0" t="s">
        <v>47</v>
      </c>
      <c r="N7378" s="0" t="n">
        <v>1</v>
      </c>
      <c r="O7378" s="0" t="n">
        <v>5</v>
      </c>
      <c r="P7378" s="0" t="n">
        <v>100</v>
      </c>
      <c r="Q7378" s="0" t="n">
        <v>2.8</v>
      </c>
      <c r="R7378" s="0" t="str">
        <f aca="false">INDEX(Lookup!$B$4:$B$18,MATCH(C7378,Lookup!$A$4:$A$18,0))</f>
        <v>India</v>
      </c>
      <c r="S7378" s="20" t="n">
        <f aca="false">INDEX(Lookup!$D$4:$D$18,MATCH(C7378,Lookup!$A$4:$A$18,0))</f>
        <v>0.012</v>
      </c>
      <c r="T7378" s="21" t="n">
        <f aca="false">ROUND(P7378*S7378,2)</f>
        <v>1.2</v>
      </c>
      <c r="U7378" s="21" t="n">
        <f aca="false">IF(T7378&lt;=10,1,IF(T7378&lt;=20,2,IF(T7378&lt;=30,3,IF(T7378&lt;=40,4,IF(T7378&lt;=50,5,IF(T7378&lt;=100,6,IF(T7378&lt;=250,7,8)))))))</f>
        <v>1</v>
      </c>
      <c r="V7378" s="21" t="n">
        <f aca="false">IF(AND(OR(Dashboard!$T$3="All",R7378=Dashboard!$T$3),OR(Dashboard!$T$4="All",D7378=Dashboard!$T$4)),1,0)</f>
        <v>1</v>
      </c>
      <c r="W7378" s="21" t="n">
        <f aca="false">IF(V7378=1,T7378+ROW()/10000000,0)</f>
        <v>1.2007378</v>
      </c>
    </row>
    <row r="7379" customFormat="false" ht="15" hidden="false" customHeight="false" outlineLevel="0" collapsed="false">
      <c r="A7379" s="0" t="n">
        <v>17977785</v>
      </c>
      <c r="B7379" s="0" t="s">
        <v>16018</v>
      </c>
      <c r="C7379" s="0" t="n">
        <v>1</v>
      </c>
      <c r="D7379" s="0" t="s">
        <v>6924</v>
      </c>
      <c r="E7379" s="0" t="s">
        <v>16019</v>
      </c>
      <c r="F7379" s="0" t="s">
        <v>16014</v>
      </c>
      <c r="G7379" s="0" t="s">
        <v>16015</v>
      </c>
      <c r="H7379" s="0" t="s">
        <v>3129</v>
      </c>
      <c r="I7379" s="0" t="s">
        <v>2123</v>
      </c>
      <c r="J7379" s="0" t="s">
        <v>47</v>
      </c>
      <c r="K7379" s="0" t="s">
        <v>47</v>
      </c>
      <c r="L7379" s="0" t="s">
        <v>47</v>
      </c>
      <c r="M7379" s="0" t="s">
        <v>47</v>
      </c>
      <c r="N7379" s="0" t="n">
        <v>2</v>
      </c>
      <c r="O7379" s="0" t="n">
        <v>10</v>
      </c>
      <c r="P7379" s="0" t="n">
        <v>600</v>
      </c>
      <c r="Q7379" s="0" t="n">
        <v>3.1</v>
      </c>
      <c r="R7379" s="0" t="str">
        <f aca="false">INDEX(Lookup!$B$4:$B$18,MATCH(C7379,Lookup!$A$4:$A$18,0))</f>
        <v>India</v>
      </c>
      <c r="S7379" s="20" t="n">
        <f aca="false">INDEX(Lookup!$D$4:$D$18,MATCH(C7379,Lookup!$A$4:$A$18,0))</f>
        <v>0.012</v>
      </c>
      <c r="T7379" s="21" t="n">
        <f aca="false">ROUND(P7379*S7379,2)</f>
        <v>7.2</v>
      </c>
      <c r="U7379" s="21" t="n">
        <f aca="false">IF(T7379&lt;=10,1,IF(T7379&lt;=20,2,IF(T7379&lt;=30,3,IF(T7379&lt;=40,4,IF(T7379&lt;=50,5,IF(T7379&lt;=100,6,IF(T7379&lt;=250,7,8)))))))</f>
        <v>1</v>
      </c>
      <c r="V7379" s="21" t="n">
        <f aca="false">IF(AND(OR(Dashboard!$T$3="All",R7379=Dashboard!$T$3),OR(Dashboard!$T$4="All",D7379=Dashboard!$T$4)),1,0)</f>
        <v>1</v>
      </c>
      <c r="W7379" s="21" t="n">
        <f aca="false">IF(V7379=1,T7379+ROW()/10000000,0)</f>
        <v>7.2007379</v>
      </c>
    </row>
    <row r="7380" customFormat="false" ht="15" hidden="false" customHeight="false" outlineLevel="0" collapsed="false">
      <c r="A7380" s="0" t="n">
        <v>18037814</v>
      </c>
      <c r="B7380" s="0" t="s">
        <v>16020</v>
      </c>
      <c r="C7380" s="0" t="n">
        <v>1</v>
      </c>
      <c r="D7380" s="0" t="s">
        <v>6924</v>
      </c>
      <c r="E7380" s="0" t="s">
        <v>16021</v>
      </c>
      <c r="F7380" s="0" t="s">
        <v>16014</v>
      </c>
      <c r="G7380" s="0" t="s">
        <v>16015</v>
      </c>
      <c r="H7380" s="0" t="s">
        <v>2050</v>
      </c>
      <c r="I7380" s="0" t="s">
        <v>2123</v>
      </c>
      <c r="J7380" s="0" t="s">
        <v>47</v>
      </c>
      <c r="K7380" s="0" t="s">
        <v>47</v>
      </c>
      <c r="L7380" s="0" t="s">
        <v>47</v>
      </c>
      <c r="M7380" s="0" t="s">
        <v>47</v>
      </c>
      <c r="N7380" s="0" t="n">
        <v>1</v>
      </c>
      <c r="O7380" s="0" t="n">
        <v>4</v>
      </c>
      <c r="P7380" s="0" t="n">
        <v>200</v>
      </c>
      <c r="Q7380" s="0" t="n">
        <v>3</v>
      </c>
      <c r="R7380" s="0" t="str">
        <f aca="false">INDEX(Lookup!$B$4:$B$18,MATCH(C7380,Lookup!$A$4:$A$18,0))</f>
        <v>India</v>
      </c>
      <c r="S7380" s="20" t="n">
        <f aca="false">INDEX(Lookup!$D$4:$D$18,MATCH(C7380,Lookup!$A$4:$A$18,0))</f>
        <v>0.012</v>
      </c>
      <c r="T7380" s="21" t="n">
        <f aca="false">ROUND(P7380*S7380,2)</f>
        <v>2.4</v>
      </c>
      <c r="U7380" s="21" t="n">
        <f aca="false">IF(T7380&lt;=10,1,IF(T7380&lt;=20,2,IF(T7380&lt;=30,3,IF(T7380&lt;=40,4,IF(T7380&lt;=50,5,IF(T7380&lt;=100,6,IF(T7380&lt;=250,7,8)))))))</f>
        <v>1</v>
      </c>
      <c r="V7380" s="21" t="n">
        <f aca="false">IF(AND(OR(Dashboard!$T$3="All",R7380=Dashboard!$T$3),OR(Dashboard!$T$4="All",D7380=Dashboard!$T$4)),1,0)</f>
        <v>1</v>
      </c>
      <c r="W7380" s="21" t="n">
        <f aca="false">IF(V7380=1,T7380+ROW()/10000000,0)</f>
        <v>2.400738</v>
      </c>
    </row>
    <row r="7381" customFormat="false" ht="15" hidden="false" customHeight="false" outlineLevel="0" collapsed="false">
      <c r="A7381" s="0" t="n">
        <v>18472638</v>
      </c>
      <c r="B7381" s="0" t="s">
        <v>16022</v>
      </c>
      <c r="C7381" s="0" t="n">
        <v>1</v>
      </c>
      <c r="D7381" s="0" t="s">
        <v>6924</v>
      </c>
      <c r="E7381" s="0" t="s">
        <v>16023</v>
      </c>
      <c r="F7381" s="0" t="s">
        <v>16014</v>
      </c>
      <c r="G7381" s="0" t="s">
        <v>16015</v>
      </c>
      <c r="H7381" s="0" t="s">
        <v>2362</v>
      </c>
      <c r="I7381" s="0" t="s">
        <v>2123</v>
      </c>
      <c r="J7381" s="0" t="s">
        <v>47</v>
      </c>
      <c r="K7381" s="0" t="s">
        <v>47</v>
      </c>
      <c r="L7381" s="0" t="s">
        <v>47</v>
      </c>
      <c r="M7381" s="0" t="s">
        <v>47</v>
      </c>
      <c r="N7381" s="0" t="n">
        <v>1</v>
      </c>
      <c r="O7381" s="0" t="n">
        <v>10</v>
      </c>
      <c r="P7381" s="0" t="n">
        <v>400</v>
      </c>
      <c r="Q7381" s="0" t="n">
        <v>3.2</v>
      </c>
      <c r="R7381" s="0" t="str">
        <f aca="false">INDEX(Lookup!$B$4:$B$18,MATCH(C7381,Lookup!$A$4:$A$18,0))</f>
        <v>India</v>
      </c>
      <c r="S7381" s="20" t="n">
        <f aca="false">INDEX(Lookup!$D$4:$D$18,MATCH(C7381,Lookup!$A$4:$A$18,0))</f>
        <v>0.012</v>
      </c>
      <c r="T7381" s="21" t="n">
        <f aca="false">ROUND(P7381*S7381,2)</f>
        <v>4.8</v>
      </c>
      <c r="U7381" s="21" t="n">
        <f aca="false">IF(T7381&lt;=10,1,IF(T7381&lt;=20,2,IF(T7381&lt;=30,3,IF(T7381&lt;=40,4,IF(T7381&lt;=50,5,IF(T7381&lt;=100,6,IF(T7381&lt;=250,7,8)))))))</f>
        <v>1</v>
      </c>
      <c r="V7381" s="21" t="n">
        <f aca="false">IF(AND(OR(Dashboard!$T$3="All",R7381=Dashboard!$T$3),OR(Dashboard!$T$4="All",D7381=Dashboard!$T$4)),1,0)</f>
        <v>1</v>
      </c>
      <c r="W7381" s="21" t="n">
        <f aca="false">IF(V7381=1,T7381+ROW()/10000000,0)</f>
        <v>4.8007381</v>
      </c>
    </row>
    <row r="7382" customFormat="false" ht="15" hidden="false" customHeight="false" outlineLevel="0" collapsed="false">
      <c r="A7382" s="0" t="n">
        <v>18168154</v>
      </c>
      <c r="B7382" s="0" t="s">
        <v>16024</v>
      </c>
      <c r="C7382" s="0" t="n">
        <v>1</v>
      </c>
      <c r="D7382" s="0" t="s">
        <v>6924</v>
      </c>
      <c r="E7382" s="0" t="s">
        <v>16025</v>
      </c>
      <c r="F7382" s="0" t="s">
        <v>16014</v>
      </c>
      <c r="G7382" s="0" t="s">
        <v>16015</v>
      </c>
      <c r="H7382" s="0" t="s">
        <v>2288</v>
      </c>
      <c r="I7382" s="0" t="s">
        <v>2123</v>
      </c>
      <c r="J7382" s="0" t="s">
        <v>47</v>
      </c>
      <c r="K7382" s="0" t="s">
        <v>47</v>
      </c>
      <c r="L7382" s="0" t="s">
        <v>47</v>
      </c>
      <c r="M7382" s="0" t="s">
        <v>47</v>
      </c>
      <c r="N7382" s="0" t="n">
        <v>1</v>
      </c>
      <c r="O7382" s="0" t="n">
        <v>11</v>
      </c>
      <c r="P7382" s="0" t="n">
        <v>400</v>
      </c>
      <c r="Q7382" s="0" t="n">
        <v>3.2</v>
      </c>
      <c r="R7382" s="0" t="str">
        <f aca="false">INDEX(Lookup!$B$4:$B$18,MATCH(C7382,Lookup!$A$4:$A$18,0))</f>
        <v>India</v>
      </c>
      <c r="S7382" s="20" t="n">
        <f aca="false">INDEX(Lookup!$D$4:$D$18,MATCH(C7382,Lookup!$A$4:$A$18,0))</f>
        <v>0.012</v>
      </c>
      <c r="T7382" s="21" t="n">
        <f aca="false">ROUND(P7382*S7382,2)</f>
        <v>4.8</v>
      </c>
      <c r="U7382" s="21" t="n">
        <f aca="false">IF(T7382&lt;=10,1,IF(T7382&lt;=20,2,IF(T7382&lt;=30,3,IF(T7382&lt;=40,4,IF(T7382&lt;=50,5,IF(T7382&lt;=100,6,IF(T7382&lt;=250,7,8)))))))</f>
        <v>1</v>
      </c>
      <c r="V7382" s="21" t="n">
        <f aca="false">IF(AND(OR(Dashboard!$T$3="All",R7382=Dashboard!$T$3),OR(Dashboard!$T$4="All",D7382=Dashboard!$T$4)),1,0)</f>
        <v>1</v>
      </c>
      <c r="W7382" s="21" t="n">
        <f aca="false">IF(V7382=1,T7382+ROW()/10000000,0)</f>
        <v>4.8007382</v>
      </c>
    </row>
    <row r="7383" customFormat="false" ht="15" hidden="false" customHeight="false" outlineLevel="0" collapsed="false">
      <c r="A7383" s="0" t="n">
        <v>18424579</v>
      </c>
      <c r="B7383" s="0" t="s">
        <v>16026</v>
      </c>
      <c r="C7383" s="0" t="n">
        <v>1</v>
      </c>
      <c r="D7383" s="0" t="s">
        <v>6924</v>
      </c>
      <c r="E7383" s="0" t="s">
        <v>16027</v>
      </c>
      <c r="F7383" s="0" t="s">
        <v>16014</v>
      </c>
      <c r="G7383" s="0" t="s">
        <v>16015</v>
      </c>
      <c r="H7383" s="0" t="s">
        <v>2128</v>
      </c>
      <c r="I7383" s="0" t="s">
        <v>2123</v>
      </c>
      <c r="J7383" s="0" t="s">
        <v>47</v>
      </c>
      <c r="K7383" s="0" t="s">
        <v>47</v>
      </c>
      <c r="L7383" s="0" t="s">
        <v>47</v>
      </c>
      <c r="M7383" s="0" t="s">
        <v>47</v>
      </c>
      <c r="N7383" s="0" t="n">
        <v>1</v>
      </c>
      <c r="O7383" s="0" t="n">
        <v>16</v>
      </c>
      <c r="P7383" s="0" t="n">
        <v>200</v>
      </c>
      <c r="Q7383" s="0" t="n">
        <v>3.3</v>
      </c>
      <c r="R7383" s="0" t="str">
        <f aca="false">INDEX(Lookup!$B$4:$B$18,MATCH(C7383,Lookup!$A$4:$A$18,0))</f>
        <v>India</v>
      </c>
      <c r="S7383" s="20" t="n">
        <f aca="false">INDEX(Lookup!$D$4:$D$18,MATCH(C7383,Lookup!$A$4:$A$18,0))</f>
        <v>0.012</v>
      </c>
      <c r="T7383" s="21" t="n">
        <f aca="false">ROUND(P7383*S7383,2)</f>
        <v>2.4</v>
      </c>
      <c r="U7383" s="21" t="n">
        <f aca="false">IF(T7383&lt;=10,1,IF(T7383&lt;=20,2,IF(T7383&lt;=30,3,IF(T7383&lt;=40,4,IF(T7383&lt;=50,5,IF(T7383&lt;=100,6,IF(T7383&lt;=250,7,8)))))))</f>
        <v>1</v>
      </c>
      <c r="V7383" s="21" t="n">
        <f aca="false">IF(AND(OR(Dashboard!$T$3="All",R7383=Dashboard!$T$3),OR(Dashboard!$T$4="All",D7383=Dashboard!$T$4)),1,0)</f>
        <v>1</v>
      </c>
      <c r="W7383" s="21" t="n">
        <f aca="false">IF(V7383=1,T7383+ROW()/10000000,0)</f>
        <v>2.4007383</v>
      </c>
    </row>
    <row r="7384" customFormat="false" ht="15" hidden="false" customHeight="false" outlineLevel="0" collapsed="false">
      <c r="A7384" s="0" t="n">
        <v>305552</v>
      </c>
      <c r="B7384" s="0" t="s">
        <v>16028</v>
      </c>
      <c r="C7384" s="0" t="n">
        <v>1</v>
      </c>
      <c r="D7384" s="0" t="s">
        <v>6924</v>
      </c>
      <c r="E7384" s="0" t="s">
        <v>16029</v>
      </c>
      <c r="F7384" s="0" t="s">
        <v>16014</v>
      </c>
      <c r="G7384" s="0" t="s">
        <v>16015</v>
      </c>
      <c r="H7384" s="0" t="s">
        <v>2128</v>
      </c>
      <c r="I7384" s="0" t="s">
        <v>2123</v>
      </c>
      <c r="J7384" s="0" t="s">
        <v>47</v>
      </c>
      <c r="K7384" s="0" t="s">
        <v>47</v>
      </c>
      <c r="L7384" s="0" t="s">
        <v>47</v>
      </c>
      <c r="M7384" s="0" t="s">
        <v>47</v>
      </c>
      <c r="N7384" s="0" t="n">
        <v>1</v>
      </c>
      <c r="O7384" s="0" t="n">
        <v>5</v>
      </c>
      <c r="P7384" s="0" t="n">
        <v>150</v>
      </c>
      <c r="Q7384" s="0" t="n">
        <v>3</v>
      </c>
      <c r="R7384" s="0" t="str">
        <f aca="false">INDEX(Lookup!$B$4:$B$18,MATCH(C7384,Lookup!$A$4:$A$18,0))</f>
        <v>India</v>
      </c>
      <c r="S7384" s="20" t="n">
        <f aca="false">INDEX(Lookup!$D$4:$D$18,MATCH(C7384,Lookup!$A$4:$A$18,0))</f>
        <v>0.012</v>
      </c>
      <c r="T7384" s="21" t="n">
        <f aca="false">ROUND(P7384*S7384,2)</f>
        <v>1.8</v>
      </c>
      <c r="U7384" s="21" t="n">
        <f aca="false">IF(T7384&lt;=10,1,IF(T7384&lt;=20,2,IF(T7384&lt;=30,3,IF(T7384&lt;=40,4,IF(T7384&lt;=50,5,IF(T7384&lt;=100,6,IF(T7384&lt;=250,7,8)))))))</f>
        <v>1</v>
      </c>
      <c r="V7384" s="21" t="n">
        <f aca="false">IF(AND(OR(Dashboard!$T$3="All",R7384=Dashboard!$T$3),OR(Dashboard!$T$4="All",D7384=Dashboard!$T$4)),1,0)</f>
        <v>1</v>
      </c>
      <c r="W7384" s="21" t="n">
        <f aca="false">IF(V7384=1,T7384+ROW()/10000000,0)</f>
        <v>1.8007384</v>
      </c>
    </row>
    <row r="7385" customFormat="false" ht="15" hidden="false" customHeight="false" outlineLevel="0" collapsed="false">
      <c r="A7385" s="0" t="n">
        <v>302004</v>
      </c>
      <c r="B7385" s="0" t="s">
        <v>16030</v>
      </c>
      <c r="C7385" s="0" t="n">
        <v>1</v>
      </c>
      <c r="D7385" s="0" t="s">
        <v>6924</v>
      </c>
      <c r="E7385" s="0" t="s">
        <v>16031</v>
      </c>
      <c r="F7385" s="0" t="s">
        <v>16014</v>
      </c>
      <c r="G7385" s="0" t="s">
        <v>16015</v>
      </c>
      <c r="H7385" s="0" t="s">
        <v>8838</v>
      </c>
      <c r="I7385" s="0" t="s">
        <v>2123</v>
      </c>
      <c r="J7385" s="0" t="s">
        <v>47</v>
      </c>
      <c r="K7385" s="0" t="s">
        <v>47</v>
      </c>
      <c r="L7385" s="0" t="s">
        <v>47</v>
      </c>
      <c r="M7385" s="0" t="s">
        <v>47</v>
      </c>
      <c r="N7385" s="0" t="n">
        <v>1</v>
      </c>
      <c r="O7385" s="0" t="n">
        <v>21</v>
      </c>
      <c r="P7385" s="0" t="n">
        <v>250</v>
      </c>
      <c r="Q7385" s="0" t="n">
        <v>3.3</v>
      </c>
      <c r="R7385" s="0" t="str">
        <f aca="false">INDEX(Lookup!$B$4:$B$18,MATCH(C7385,Lookup!$A$4:$A$18,0))</f>
        <v>India</v>
      </c>
      <c r="S7385" s="20" t="n">
        <f aca="false">INDEX(Lookup!$D$4:$D$18,MATCH(C7385,Lookup!$A$4:$A$18,0))</f>
        <v>0.012</v>
      </c>
      <c r="T7385" s="21" t="n">
        <f aca="false">ROUND(P7385*S7385,2)</f>
        <v>3</v>
      </c>
      <c r="U7385" s="21" t="n">
        <f aca="false">IF(T7385&lt;=10,1,IF(T7385&lt;=20,2,IF(T7385&lt;=30,3,IF(T7385&lt;=40,4,IF(T7385&lt;=50,5,IF(T7385&lt;=100,6,IF(T7385&lt;=250,7,8)))))))</f>
        <v>1</v>
      </c>
      <c r="V7385" s="21" t="n">
        <f aca="false">IF(AND(OR(Dashboard!$T$3="All",R7385=Dashboard!$T$3),OR(Dashboard!$T$4="All",D7385=Dashboard!$T$4)),1,0)</f>
        <v>1</v>
      </c>
      <c r="W7385" s="21" t="n">
        <f aca="false">IF(V7385=1,T7385+ROW()/10000000,0)</f>
        <v>3.0007385</v>
      </c>
    </row>
    <row r="7386" customFormat="false" ht="15" hidden="false" customHeight="false" outlineLevel="0" collapsed="false">
      <c r="A7386" s="0" t="n">
        <v>18386266</v>
      </c>
      <c r="B7386" s="0" t="s">
        <v>16032</v>
      </c>
      <c r="C7386" s="0" t="n">
        <v>1</v>
      </c>
      <c r="D7386" s="0" t="s">
        <v>6924</v>
      </c>
      <c r="E7386" s="0" t="s">
        <v>16033</v>
      </c>
      <c r="F7386" s="0" t="s">
        <v>16014</v>
      </c>
      <c r="G7386" s="0" t="s">
        <v>16015</v>
      </c>
      <c r="H7386" s="0" t="s">
        <v>2662</v>
      </c>
      <c r="I7386" s="0" t="s">
        <v>2123</v>
      </c>
      <c r="J7386" s="0" t="s">
        <v>47</v>
      </c>
      <c r="K7386" s="0" t="s">
        <v>47</v>
      </c>
      <c r="L7386" s="0" t="s">
        <v>47</v>
      </c>
      <c r="M7386" s="0" t="s">
        <v>47</v>
      </c>
      <c r="N7386" s="0" t="n">
        <v>1</v>
      </c>
      <c r="O7386" s="0" t="n">
        <v>10</v>
      </c>
      <c r="P7386" s="0" t="n">
        <v>200</v>
      </c>
      <c r="Q7386" s="0" t="n">
        <v>3.1</v>
      </c>
      <c r="R7386" s="0" t="str">
        <f aca="false">INDEX(Lookup!$B$4:$B$18,MATCH(C7386,Lookup!$A$4:$A$18,0))</f>
        <v>India</v>
      </c>
      <c r="S7386" s="20" t="n">
        <f aca="false">INDEX(Lookup!$D$4:$D$18,MATCH(C7386,Lookup!$A$4:$A$18,0))</f>
        <v>0.012</v>
      </c>
      <c r="T7386" s="21" t="n">
        <f aca="false">ROUND(P7386*S7386,2)</f>
        <v>2.4</v>
      </c>
      <c r="U7386" s="21" t="n">
        <f aca="false">IF(T7386&lt;=10,1,IF(T7386&lt;=20,2,IF(T7386&lt;=30,3,IF(T7386&lt;=40,4,IF(T7386&lt;=50,5,IF(T7386&lt;=100,6,IF(T7386&lt;=250,7,8)))))))</f>
        <v>1</v>
      </c>
      <c r="V7386" s="21" t="n">
        <f aca="false">IF(AND(OR(Dashboard!$T$3="All",R7386=Dashboard!$T$3),OR(Dashboard!$T$4="All",D7386=Dashboard!$T$4)),1,0)</f>
        <v>1</v>
      </c>
      <c r="W7386" s="21" t="n">
        <f aca="false">IF(V7386=1,T7386+ROW()/10000000,0)</f>
        <v>2.4007386</v>
      </c>
    </row>
    <row r="7387" customFormat="false" ht="15" hidden="false" customHeight="false" outlineLevel="0" collapsed="false">
      <c r="A7387" s="0" t="n">
        <v>18272352</v>
      </c>
      <c r="B7387" s="0" t="s">
        <v>9038</v>
      </c>
      <c r="C7387" s="0" t="n">
        <v>1</v>
      </c>
      <c r="D7387" s="0" t="s">
        <v>6924</v>
      </c>
      <c r="E7387" s="0" t="s">
        <v>16034</v>
      </c>
      <c r="F7387" s="0" t="s">
        <v>16014</v>
      </c>
      <c r="G7387" s="0" t="s">
        <v>16015</v>
      </c>
      <c r="H7387" s="0" t="s">
        <v>2128</v>
      </c>
      <c r="I7387" s="0" t="s">
        <v>2123</v>
      </c>
      <c r="J7387" s="0" t="s">
        <v>47</v>
      </c>
      <c r="K7387" s="0" t="s">
        <v>47</v>
      </c>
      <c r="L7387" s="0" t="s">
        <v>47</v>
      </c>
      <c r="M7387" s="0" t="s">
        <v>47</v>
      </c>
      <c r="N7387" s="0" t="n">
        <v>1</v>
      </c>
      <c r="O7387" s="0" t="n">
        <v>7</v>
      </c>
      <c r="P7387" s="0" t="n">
        <v>350</v>
      </c>
      <c r="Q7387" s="0" t="n">
        <v>2.9</v>
      </c>
      <c r="R7387" s="0" t="str">
        <f aca="false">INDEX(Lookup!$B$4:$B$18,MATCH(C7387,Lookup!$A$4:$A$18,0))</f>
        <v>India</v>
      </c>
      <c r="S7387" s="20" t="n">
        <f aca="false">INDEX(Lookup!$D$4:$D$18,MATCH(C7387,Lookup!$A$4:$A$18,0))</f>
        <v>0.012</v>
      </c>
      <c r="T7387" s="21" t="n">
        <f aca="false">ROUND(P7387*S7387,2)</f>
        <v>4.2</v>
      </c>
      <c r="U7387" s="21" t="n">
        <f aca="false">IF(T7387&lt;=10,1,IF(T7387&lt;=20,2,IF(T7387&lt;=30,3,IF(T7387&lt;=40,4,IF(T7387&lt;=50,5,IF(T7387&lt;=100,6,IF(T7387&lt;=250,7,8)))))))</f>
        <v>1</v>
      </c>
      <c r="V7387" s="21" t="n">
        <f aca="false">IF(AND(OR(Dashboard!$T$3="All",R7387=Dashboard!$T$3),OR(Dashboard!$T$4="All",D7387=Dashboard!$T$4)),1,0)</f>
        <v>1</v>
      </c>
      <c r="W7387" s="21" t="n">
        <f aca="false">IF(V7387=1,T7387+ROW()/10000000,0)</f>
        <v>4.2007387</v>
      </c>
    </row>
    <row r="7388" customFormat="false" ht="15" hidden="false" customHeight="false" outlineLevel="0" collapsed="false">
      <c r="A7388" s="0" t="n">
        <v>300560</v>
      </c>
      <c r="B7388" s="0" t="s">
        <v>10724</v>
      </c>
      <c r="C7388" s="0" t="n">
        <v>1</v>
      </c>
      <c r="D7388" s="0" t="s">
        <v>6924</v>
      </c>
      <c r="E7388" s="0" t="s">
        <v>16035</v>
      </c>
      <c r="F7388" s="0" t="s">
        <v>16014</v>
      </c>
      <c r="G7388" s="0" t="s">
        <v>16015</v>
      </c>
      <c r="H7388" s="0" t="s">
        <v>3142</v>
      </c>
      <c r="I7388" s="0" t="s">
        <v>2123</v>
      </c>
      <c r="J7388" s="0" t="s">
        <v>47</v>
      </c>
      <c r="K7388" s="0" t="s">
        <v>47</v>
      </c>
      <c r="L7388" s="0" t="s">
        <v>47</v>
      </c>
      <c r="M7388" s="0" t="s">
        <v>47</v>
      </c>
      <c r="N7388" s="0" t="n">
        <v>1</v>
      </c>
      <c r="O7388" s="0" t="n">
        <v>16</v>
      </c>
      <c r="P7388" s="0" t="n">
        <v>150</v>
      </c>
      <c r="Q7388" s="0" t="n">
        <v>2.8</v>
      </c>
      <c r="R7388" s="0" t="str">
        <f aca="false">INDEX(Lookup!$B$4:$B$18,MATCH(C7388,Lookup!$A$4:$A$18,0))</f>
        <v>India</v>
      </c>
      <c r="S7388" s="20" t="n">
        <f aca="false">INDEX(Lookup!$D$4:$D$18,MATCH(C7388,Lookup!$A$4:$A$18,0))</f>
        <v>0.012</v>
      </c>
      <c r="T7388" s="21" t="n">
        <f aca="false">ROUND(P7388*S7388,2)</f>
        <v>1.8</v>
      </c>
      <c r="U7388" s="21" t="n">
        <f aca="false">IF(T7388&lt;=10,1,IF(T7388&lt;=20,2,IF(T7388&lt;=30,3,IF(T7388&lt;=40,4,IF(T7388&lt;=50,5,IF(T7388&lt;=100,6,IF(T7388&lt;=250,7,8)))))))</f>
        <v>1</v>
      </c>
      <c r="V7388" s="21" t="n">
        <f aca="false">IF(AND(OR(Dashboard!$T$3="All",R7388=Dashboard!$T$3),OR(Dashboard!$T$4="All",D7388=Dashboard!$T$4)),1,0)</f>
        <v>1</v>
      </c>
      <c r="W7388" s="21" t="n">
        <f aca="false">IF(V7388=1,T7388+ROW()/10000000,0)</f>
        <v>1.8007388</v>
      </c>
    </row>
    <row r="7389" customFormat="false" ht="15" hidden="false" customHeight="false" outlineLevel="0" collapsed="false">
      <c r="A7389" s="0" t="n">
        <v>304453</v>
      </c>
      <c r="B7389" s="0" t="s">
        <v>16036</v>
      </c>
      <c r="C7389" s="0" t="n">
        <v>1</v>
      </c>
      <c r="D7389" s="0" t="s">
        <v>6924</v>
      </c>
      <c r="E7389" s="0" t="s">
        <v>16037</v>
      </c>
      <c r="F7389" s="0" t="s">
        <v>16014</v>
      </c>
      <c r="G7389" s="0" t="s">
        <v>16015</v>
      </c>
      <c r="H7389" s="0" t="s">
        <v>2288</v>
      </c>
      <c r="I7389" s="0" t="s">
        <v>2123</v>
      </c>
      <c r="J7389" s="0" t="s">
        <v>47</v>
      </c>
      <c r="K7389" s="0" t="s">
        <v>47</v>
      </c>
      <c r="L7389" s="0" t="s">
        <v>47</v>
      </c>
      <c r="M7389" s="0" t="s">
        <v>47</v>
      </c>
      <c r="N7389" s="0" t="n">
        <v>1</v>
      </c>
      <c r="O7389" s="0" t="n">
        <v>4</v>
      </c>
      <c r="P7389" s="0" t="n">
        <v>300</v>
      </c>
      <c r="Q7389" s="0" t="n">
        <v>3</v>
      </c>
      <c r="R7389" s="0" t="str">
        <f aca="false">INDEX(Lookup!$B$4:$B$18,MATCH(C7389,Lookup!$A$4:$A$18,0))</f>
        <v>India</v>
      </c>
      <c r="S7389" s="20" t="n">
        <f aca="false">INDEX(Lookup!$D$4:$D$18,MATCH(C7389,Lookup!$A$4:$A$18,0))</f>
        <v>0.012</v>
      </c>
      <c r="T7389" s="21" t="n">
        <f aca="false">ROUND(P7389*S7389,2)</f>
        <v>3.6</v>
      </c>
      <c r="U7389" s="21" t="n">
        <f aca="false">IF(T7389&lt;=10,1,IF(T7389&lt;=20,2,IF(T7389&lt;=30,3,IF(T7389&lt;=40,4,IF(T7389&lt;=50,5,IF(T7389&lt;=100,6,IF(T7389&lt;=250,7,8)))))))</f>
        <v>1</v>
      </c>
      <c r="V7389" s="21" t="n">
        <f aca="false">IF(AND(OR(Dashboard!$T$3="All",R7389=Dashboard!$T$3),OR(Dashboard!$T$4="All",D7389=Dashboard!$T$4)),1,0)</f>
        <v>1</v>
      </c>
      <c r="W7389" s="21" t="n">
        <f aca="false">IF(V7389=1,T7389+ROW()/10000000,0)</f>
        <v>3.6007389</v>
      </c>
    </row>
    <row r="7390" customFormat="false" ht="15" hidden="false" customHeight="false" outlineLevel="0" collapsed="false">
      <c r="A7390" s="0" t="n">
        <v>18025106</v>
      </c>
      <c r="B7390" s="0" t="s">
        <v>16038</v>
      </c>
      <c r="C7390" s="0" t="n">
        <v>1</v>
      </c>
      <c r="D7390" s="0" t="s">
        <v>6924</v>
      </c>
      <c r="E7390" s="0" t="s">
        <v>16039</v>
      </c>
      <c r="F7390" s="0" t="s">
        <v>16014</v>
      </c>
      <c r="G7390" s="0" t="s">
        <v>16015</v>
      </c>
      <c r="H7390" s="0" t="s">
        <v>2185</v>
      </c>
      <c r="I7390" s="0" t="s">
        <v>2123</v>
      </c>
      <c r="J7390" s="0" t="s">
        <v>47</v>
      </c>
      <c r="K7390" s="0" t="s">
        <v>47</v>
      </c>
      <c r="L7390" s="0" t="s">
        <v>47</v>
      </c>
      <c r="M7390" s="0" t="s">
        <v>47</v>
      </c>
      <c r="N7390" s="0" t="n">
        <v>1</v>
      </c>
      <c r="O7390" s="0" t="n">
        <v>15</v>
      </c>
      <c r="P7390" s="0" t="n">
        <v>300</v>
      </c>
      <c r="Q7390" s="0" t="n">
        <v>3.3</v>
      </c>
      <c r="R7390" s="0" t="str">
        <f aca="false">INDEX(Lookup!$B$4:$B$18,MATCH(C7390,Lookup!$A$4:$A$18,0))</f>
        <v>India</v>
      </c>
      <c r="S7390" s="20" t="n">
        <f aca="false">INDEX(Lookup!$D$4:$D$18,MATCH(C7390,Lookup!$A$4:$A$18,0))</f>
        <v>0.012</v>
      </c>
      <c r="T7390" s="21" t="n">
        <f aca="false">ROUND(P7390*S7390,2)</f>
        <v>3.6</v>
      </c>
      <c r="U7390" s="21" t="n">
        <f aca="false">IF(T7390&lt;=10,1,IF(T7390&lt;=20,2,IF(T7390&lt;=30,3,IF(T7390&lt;=40,4,IF(T7390&lt;=50,5,IF(T7390&lt;=100,6,IF(T7390&lt;=250,7,8)))))))</f>
        <v>1</v>
      </c>
      <c r="V7390" s="21" t="n">
        <f aca="false">IF(AND(OR(Dashboard!$T$3="All",R7390=Dashboard!$T$3),OR(Dashboard!$T$4="All",D7390=Dashboard!$T$4)),1,0)</f>
        <v>1</v>
      </c>
      <c r="W7390" s="21" t="n">
        <f aca="false">IF(V7390=1,T7390+ROW()/10000000,0)</f>
        <v>3.600739</v>
      </c>
    </row>
    <row r="7391" customFormat="false" ht="15" hidden="false" customHeight="false" outlineLevel="0" collapsed="false">
      <c r="A7391" s="0" t="n">
        <v>301836</v>
      </c>
      <c r="B7391" s="0" t="s">
        <v>16040</v>
      </c>
      <c r="C7391" s="0" t="n">
        <v>1</v>
      </c>
      <c r="D7391" s="0" t="s">
        <v>6924</v>
      </c>
      <c r="E7391" s="0" t="s">
        <v>16041</v>
      </c>
      <c r="F7391" s="0" t="s">
        <v>16014</v>
      </c>
      <c r="G7391" s="0" t="s">
        <v>16015</v>
      </c>
      <c r="H7391" s="0" t="s">
        <v>2128</v>
      </c>
      <c r="I7391" s="0" t="s">
        <v>2123</v>
      </c>
      <c r="J7391" s="0" t="s">
        <v>47</v>
      </c>
      <c r="K7391" s="0" t="s">
        <v>47</v>
      </c>
      <c r="L7391" s="0" t="s">
        <v>47</v>
      </c>
      <c r="M7391" s="0" t="s">
        <v>47</v>
      </c>
      <c r="N7391" s="0" t="n">
        <v>1</v>
      </c>
      <c r="O7391" s="0" t="n">
        <v>10</v>
      </c>
      <c r="P7391" s="0" t="n">
        <v>150</v>
      </c>
      <c r="Q7391" s="0" t="n">
        <v>3.1</v>
      </c>
      <c r="R7391" s="0" t="str">
        <f aca="false">INDEX(Lookup!$B$4:$B$18,MATCH(C7391,Lookup!$A$4:$A$18,0))</f>
        <v>India</v>
      </c>
      <c r="S7391" s="20" t="n">
        <f aca="false">INDEX(Lookup!$D$4:$D$18,MATCH(C7391,Lookup!$A$4:$A$18,0))</f>
        <v>0.012</v>
      </c>
      <c r="T7391" s="21" t="n">
        <f aca="false">ROUND(P7391*S7391,2)</f>
        <v>1.8</v>
      </c>
      <c r="U7391" s="21" t="n">
        <f aca="false">IF(T7391&lt;=10,1,IF(T7391&lt;=20,2,IF(T7391&lt;=30,3,IF(T7391&lt;=40,4,IF(T7391&lt;=50,5,IF(T7391&lt;=100,6,IF(T7391&lt;=250,7,8)))))))</f>
        <v>1</v>
      </c>
      <c r="V7391" s="21" t="n">
        <f aca="false">IF(AND(OR(Dashboard!$T$3="All",R7391=Dashboard!$T$3),OR(Dashboard!$T$4="All",D7391=Dashboard!$T$4)),1,0)</f>
        <v>1</v>
      </c>
      <c r="W7391" s="21" t="n">
        <f aca="false">IF(V7391=1,T7391+ROW()/10000000,0)</f>
        <v>1.8007391</v>
      </c>
    </row>
    <row r="7392" customFormat="false" ht="15" hidden="false" customHeight="false" outlineLevel="0" collapsed="false">
      <c r="A7392" s="0" t="n">
        <v>306012</v>
      </c>
      <c r="B7392" s="0" t="s">
        <v>16042</v>
      </c>
      <c r="C7392" s="0" t="n">
        <v>1</v>
      </c>
      <c r="D7392" s="0" t="s">
        <v>6924</v>
      </c>
      <c r="E7392" s="0" t="s">
        <v>16043</v>
      </c>
      <c r="F7392" s="0" t="s">
        <v>16014</v>
      </c>
      <c r="G7392" s="0" t="s">
        <v>16015</v>
      </c>
      <c r="H7392" s="0" t="s">
        <v>4936</v>
      </c>
      <c r="I7392" s="0" t="s">
        <v>2123</v>
      </c>
      <c r="J7392" s="0" t="s">
        <v>47</v>
      </c>
      <c r="K7392" s="0" t="s">
        <v>47</v>
      </c>
      <c r="L7392" s="0" t="s">
        <v>47</v>
      </c>
      <c r="M7392" s="0" t="s">
        <v>47</v>
      </c>
      <c r="N7392" s="0" t="n">
        <v>1</v>
      </c>
      <c r="O7392" s="0" t="n">
        <v>8</v>
      </c>
      <c r="P7392" s="0" t="n">
        <v>400</v>
      </c>
      <c r="Q7392" s="0" t="n">
        <v>2.9</v>
      </c>
      <c r="R7392" s="0" t="str">
        <f aca="false">INDEX(Lookup!$B$4:$B$18,MATCH(C7392,Lookup!$A$4:$A$18,0))</f>
        <v>India</v>
      </c>
      <c r="S7392" s="20" t="n">
        <f aca="false">INDEX(Lookup!$D$4:$D$18,MATCH(C7392,Lookup!$A$4:$A$18,0))</f>
        <v>0.012</v>
      </c>
      <c r="T7392" s="21" t="n">
        <f aca="false">ROUND(P7392*S7392,2)</f>
        <v>4.8</v>
      </c>
      <c r="U7392" s="21" t="n">
        <f aca="false">IF(T7392&lt;=10,1,IF(T7392&lt;=20,2,IF(T7392&lt;=30,3,IF(T7392&lt;=40,4,IF(T7392&lt;=50,5,IF(T7392&lt;=100,6,IF(T7392&lt;=250,7,8)))))))</f>
        <v>1</v>
      </c>
      <c r="V7392" s="21" t="n">
        <f aca="false">IF(AND(OR(Dashboard!$T$3="All",R7392=Dashboard!$T$3),OR(Dashboard!$T$4="All",D7392=Dashboard!$T$4)),1,0)</f>
        <v>1</v>
      </c>
      <c r="W7392" s="21" t="n">
        <f aca="false">IF(V7392=1,T7392+ROW()/10000000,0)</f>
        <v>4.8007392</v>
      </c>
    </row>
    <row r="7393" customFormat="false" ht="15" hidden="false" customHeight="false" outlineLevel="0" collapsed="false">
      <c r="A7393" s="0" t="n">
        <v>312023</v>
      </c>
      <c r="B7393" s="0" t="s">
        <v>16044</v>
      </c>
      <c r="C7393" s="0" t="n">
        <v>1</v>
      </c>
      <c r="D7393" s="0" t="s">
        <v>6924</v>
      </c>
      <c r="E7393" s="0" t="s">
        <v>16045</v>
      </c>
      <c r="F7393" s="0" t="s">
        <v>16014</v>
      </c>
      <c r="G7393" s="0" t="s">
        <v>16015</v>
      </c>
      <c r="H7393" s="0" t="s">
        <v>2122</v>
      </c>
      <c r="I7393" s="0" t="s">
        <v>2123</v>
      </c>
      <c r="J7393" s="0" t="s">
        <v>47</v>
      </c>
      <c r="K7393" s="0" t="s">
        <v>47</v>
      </c>
      <c r="L7393" s="0" t="s">
        <v>47</v>
      </c>
      <c r="M7393" s="0" t="s">
        <v>47</v>
      </c>
      <c r="N7393" s="0" t="n">
        <v>2</v>
      </c>
      <c r="O7393" s="0" t="n">
        <v>11</v>
      </c>
      <c r="P7393" s="0" t="n">
        <v>600</v>
      </c>
      <c r="Q7393" s="0" t="n">
        <v>3.1</v>
      </c>
      <c r="R7393" s="0" t="str">
        <f aca="false">INDEX(Lookup!$B$4:$B$18,MATCH(C7393,Lookup!$A$4:$A$18,0))</f>
        <v>India</v>
      </c>
      <c r="S7393" s="20" t="n">
        <f aca="false">INDEX(Lookup!$D$4:$D$18,MATCH(C7393,Lookup!$A$4:$A$18,0))</f>
        <v>0.012</v>
      </c>
      <c r="T7393" s="21" t="n">
        <f aca="false">ROUND(P7393*S7393,2)</f>
        <v>7.2</v>
      </c>
      <c r="U7393" s="21" t="n">
        <f aca="false">IF(T7393&lt;=10,1,IF(T7393&lt;=20,2,IF(T7393&lt;=30,3,IF(T7393&lt;=40,4,IF(T7393&lt;=50,5,IF(T7393&lt;=100,6,IF(T7393&lt;=250,7,8)))))))</f>
        <v>1</v>
      </c>
      <c r="V7393" s="21" t="n">
        <f aca="false">IF(AND(OR(Dashboard!$T$3="All",R7393=Dashboard!$T$3),OR(Dashboard!$T$4="All",D7393=Dashboard!$T$4)),1,0)</f>
        <v>1</v>
      </c>
      <c r="W7393" s="21" t="n">
        <f aca="false">IF(V7393=1,T7393+ROW()/10000000,0)</f>
        <v>7.2007393</v>
      </c>
    </row>
    <row r="7394" customFormat="false" ht="15" hidden="false" customHeight="false" outlineLevel="0" collapsed="false">
      <c r="A7394" s="0" t="n">
        <v>18430898</v>
      </c>
      <c r="B7394" s="0" t="s">
        <v>16046</v>
      </c>
      <c r="C7394" s="0" t="n">
        <v>1</v>
      </c>
      <c r="D7394" s="0" t="s">
        <v>6924</v>
      </c>
      <c r="E7394" s="0" t="s">
        <v>16047</v>
      </c>
      <c r="F7394" s="0" t="s">
        <v>16014</v>
      </c>
      <c r="G7394" s="0" t="s">
        <v>16015</v>
      </c>
      <c r="H7394" s="0" t="s">
        <v>153</v>
      </c>
      <c r="I7394" s="0" t="s">
        <v>2123</v>
      </c>
      <c r="J7394" s="0" t="s">
        <v>47</v>
      </c>
      <c r="K7394" s="0" t="s">
        <v>47</v>
      </c>
      <c r="L7394" s="0" t="s">
        <v>47</v>
      </c>
      <c r="M7394" s="0" t="s">
        <v>47</v>
      </c>
      <c r="N7394" s="0" t="n">
        <v>2</v>
      </c>
      <c r="O7394" s="0" t="n">
        <v>0</v>
      </c>
      <c r="P7394" s="0" t="n">
        <v>500</v>
      </c>
      <c r="Q7394" s="0" t="n">
        <v>1</v>
      </c>
      <c r="R7394" s="0" t="str">
        <f aca="false">INDEX(Lookup!$B$4:$B$18,MATCH(C7394,Lookup!$A$4:$A$18,0))</f>
        <v>India</v>
      </c>
      <c r="S7394" s="20" t="n">
        <f aca="false">INDEX(Lookup!$D$4:$D$18,MATCH(C7394,Lookup!$A$4:$A$18,0))</f>
        <v>0.012</v>
      </c>
      <c r="T7394" s="21" t="n">
        <f aca="false">ROUND(P7394*S7394,2)</f>
        <v>6</v>
      </c>
      <c r="U7394" s="21" t="n">
        <f aca="false">IF(T7394&lt;=10,1,IF(T7394&lt;=20,2,IF(T7394&lt;=30,3,IF(T7394&lt;=40,4,IF(T7394&lt;=50,5,IF(T7394&lt;=100,6,IF(T7394&lt;=250,7,8)))))))</f>
        <v>1</v>
      </c>
      <c r="V7394" s="21" t="n">
        <f aca="false">IF(AND(OR(Dashboard!$T$3="All",R7394=Dashboard!$T$3),OR(Dashboard!$T$4="All",D7394=Dashboard!$T$4)),1,0)</f>
        <v>1</v>
      </c>
      <c r="W7394" s="21" t="n">
        <f aca="false">IF(V7394=1,T7394+ROW()/10000000,0)</f>
        <v>6.0007394</v>
      </c>
    </row>
    <row r="7395" customFormat="false" ht="15" hidden="false" customHeight="false" outlineLevel="0" collapsed="false">
      <c r="A7395" s="0" t="n">
        <v>305570</v>
      </c>
      <c r="B7395" s="0" t="s">
        <v>2958</v>
      </c>
      <c r="C7395" s="0" t="n">
        <v>1</v>
      </c>
      <c r="D7395" s="0" t="s">
        <v>6924</v>
      </c>
      <c r="E7395" s="0" t="s">
        <v>16017</v>
      </c>
      <c r="F7395" s="0" t="s">
        <v>16014</v>
      </c>
      <c r="G7395" s="0" t="s">
        <v>16015</v>
      </c>
      <c r="H7395" s="0" t="s">
        <v>2382</v>
      </c>
      <c r="I7395" s="0" t="s">
        <v>2123</v>
      </c>
      <c r="J7395" s="0" t="s">
        <v>47</v>
      </c>
      <c r="K7395" s="0" t="s">
        <v>47</v>
      </c>
      <c r="L7395" s="0" t="s">
        <v>47</v>
      </c>
      <c r="M7395" s="0" t="s">
        <v>47</v>
      </c>
      <c r="N7395" s="0" t="n">
        <v>1</v>
      </c>
      <c r="O7395" s="0" t="n">
        <v>2</v>
      </c>
      <c r="P7395" s="0" t="n">
        <v>100</v>
      </c>
      <c r="Q7395" s="0" t="n">
        <v>1</v>
      </c>
      <c r="R7395" s="0" t="str">
        <f aca="false">INDEX(Lookup!$B$4:$B$18,MATCH(C7395,Lookup!$A$4:$A$18,0))</f>
        <v>India</v>
      </c>
      <c r="S7395" s="20" t="n">
        <f aca="false">INDEX(Lookup!$D$4:$D$18,MATCH(C7395,Lookup!$A$4:$A$18,0))</f>
        <v>0.012</v>
      </c>
      <c r="T7395" s="21" t="n">
        <f aca="false">ROUND(P7395*S7395,2)</f>
        <v>1.2</v>
      </c>
      <c r="U7395" s="21" t="n">
        <f aca="false">IF(T7395&lt;=10,1,IF(T7395&lt;=20,2,IF(T7395&lt;=30,3,IF(T7395&lt;=40,4,IF(T7395&lt;=50,5,IF(T7395&lt;=100,6,IF(T7395&lt;=250,7,8)))))))</f>
        <v>1</v>
      </c>
      <c r="V7395" s="21" t="n">
        <f aca="false">IF(AND(OR(Dashboard!$T$3="All",R7395=Dashboard!$T$3),OR(Dashboard!$T$4="All",D7395=Dashboard!$T$4)),1,0)</f>
        <v>1</v>
      </c>
      <c r="W7395" s="21" t="n">
        <f aca="false">IF(V7395=1,T7395+ROW()/10000000,0)</f>
        <v>1.2007395</v>
      </c>
    </row>
    <row r="7396" customFormat="false" ht="15" hidden="false" customHeight="false" outlineLevel="0" collapsed="false">
      <c r="A7396" s="0" t="n">
        <v>18447292</v>
      </c>
      <c r="B7396" s="0" t="s">
        <v>16048</v>
      </c>
      <c r="C7396" s="0" t="n">
        <v>1</v>
      </c>
      <c r="D7396" s="0" t="s">
        <v>6924</v>
      </c>
      <c r="E7396" s="0" t="s">
        <v>16049</v>
      </c>
      <c r="F7396" s="0" t="s">
        <v>16014</v>
      </c>
      <c r="G7396" s="0" t="s">
        <v>16015</v>
      </c>
      <c r="H7396" s="0" t="s">
        <v>14571</v>
      </c>
      <c r="I7396" s="0" t="s">
        <v>2123</v>
      </c>
      <c r="J7396" s="0" t="s">
        <v>47</v>
      </c>
      <c r="K7396" s="0" t="s">
        <v>47</v>
      </c>
      <c r="L7396" s="0" t="s">
        <v>47</v>
      </c>
      <c r="M7396" s="0" t="s">
        <v>47</v>
      </c>
      <c r="N7396" s="0" t="n">
        <v>1</v>
      </c>
      <c r="O7396" s="0" t="n">
        <v>1</v>
      </c>
      <c r="P7396" s="0" t="n">
        <v>350</v>
      </c>
      <c r="Q7396" s="0" t="n">
        <v>1</v>
      </c>
      <c r="R7396" s="0" t="str">
        <f aca="false">INDEX(Lookup!$B$4:$B$18,MATCH(C7396,Lookup!$A$4:$A$18,0))</f>
        <v>India</v>
      </c>
      <c r="S7396" s="20" t="n">
        <f aca="false">INDEX(Lookup!$D$4:$D$18,MATCH(C7396,Lookup!$A$4:$A$18,0))</f>
        <v>0.012</v>
      </c>
      <c r="T7396" s="21" t="n">
        <f aca="false">ROUND(P7396*S7396,2)</f>
        <v>4.2</v>
      </c>
      <c r="U7396" s="21" t="n">
        <f aca="false">IF(T7396&lt;=10,1,IF(T7396&lt;=20,2,IF(T7396&lt;=30,3,IF(T7396&lt;=40,4,IF(T7396&lt;=50,5,IF(T7396&lt;=100,6,IF(T7396&lt;=250,7,8)))))))</f>
        <v>1</v>
      </c>
      <c r="V7396" s="21" t="n">
        <f aca="false">IF(AND(OR(Dashboard!$T$3="All",R7396=Dashboard!$T$3),OR(Dashboard!$T$4="All",D7396=Dashboard!$T$4)),1,0)</f>
        <v>1</v>
      </c>
      <c r="W7396" s="21" t="n">
        <f aca="false">IF(V7396=1,T7396+ROW()/10000000,0)</f>
        <v>4.2007396</v>
      </c>
    </row>
    <row r="7397" customFormat="false" ht="15" hidden="false" customHeight="false" outlineLevel="0" collapsed="false">
      <c r="A7397" s="0" t="n">
        <v>18365986</v>
      </c>
      <c r="B7397" s="0" t="s">
        <v>16050</v>
      </c>
      <c r="C7397" s="0" t="n">
        <v>1</v>
      </c>
      <c r="D7397" s="0" t="s">
        <v>6924</v>
      </c>
      <c r="E7397" s="0" t="s">
        <v>16051</v>
      </c>
      <c r="F7397" s="0" t="s">
        <v>16014</v>
      </c>
      <c r="G7397" s="0" t="s">
        <v>16015</v>
      </c>
      <c r="H7397" s="0" t="s">
        <v>69</v>
      </c>
      <c r="I7397" s="0" t="s">
        <v>2123</v>
      </c>
      <c r="J7397" s="0" t="s">
        <v>47</v>
      </c>
      <c r="K7397" s="0" t="s">
        <v>47</v>
      </c>
      <c r="L7397" s="0" t="s">
        <v>47</v>
      </c>
      <c r="M7397" s="0" t="s">
        <v>47</v>
      </c>
      <c r="N7397" s="0" t="n">
        <v>1</v>
      </c>
      <c r="O7397" s="0" t="n">
        <v>0</v>
      </c>
      <c r="P7397" s="0" t="n">
        <v>250</v>
      </c>
      <c r="Q7397" s="0" t="n">
        <v>1</v>
      </c>
      <c r="R7397" s="0" t="str">
        <f aca="false">INDEX(Lookup!$B$4:$B$18,MATCH(C7397,Lookup!$A$4:$A$18,0))</f>
        <v>India</v>
      </c>
      <c r="S7397" s="20" t="n">
        <f aca="false">INDEX(Lookup!$D$4:$D$18,MATCH(C7397,Lookup!$A$4:$A$18,0))</f>
        <v>0.012</v>
      </c>
      <c r="T7397" s="21" t="n">
        <f aca="false">ROUND(P7397*S7397,2)</f>
        <v>3</v>
      </c>
      <c r="U7397" s="21" t="n">
        <f aca="false">IF(T7397&lt;=10,1,IF(T7397&lt;=20,2,IF(T7397&lt;=30,3,IF(T7397&lt;=40,4,IF(T7397&lt;=50,5,IF(T7397&lt;=100,6,IF(T7397&lt;=250,7,8)))))))</f>
        <v>1</v>
      </c>
      <c r="V7397" s="21" t="n">
        <f aca="false">IF(AND(OR(Dashboard!$T$3="All",R7397=Dashboard!$T$3),OR(Dashboard!$T$4="All",D7397=Dashboard!$T$4)),1,0)</f>
        <v>1</v>
      </c>
      <c r="W7397" s="21" t="n">
        <f aca="false">IF(V7397=1,T7397+ROW()/10000000,0)</f>
        <v>3.0007397</v>
      </c>
    </row>
    <row r="7398" customFormat="false" ht="15" hidden="false" customHeight="false" outlineLevel="0" collapsed="false">
      <c r="A7398" s="0" t="n">
        <v>18441532</v>
      </c>
      <c r="B7398" s="0" t="s">
        <v>16052</v>
      </c>
      <c r="C7398" s="0" t="n">
        <v>1</v>
      </c>
      <c r="D7398" s="0" t="s">
        <v>6924</v>
      </c>
      <c r="E7398" s="0" t="s">
        <v>16053</v>
      </c>
      <c r="F7398" s="0" t="s">
        <v>16014</v>
      </c>
      <c r="G7398" s="0" t="s">
        <v>16015</v>
      </c>
      <c r="H7398" s="0" t="s">
        <v>2288</v>
      </c>
      <c r="I7398" s="0" t="s">
        <v>2123</v>
      </c>
      <c r="J7398" s="0" t="s">
        <v>46</v>
      </c>
      <c r="K7398" s="0" t="s">
        <v>47</v>
      </c>
      <c r="L7398" s="0" t="s">
        <v>47</v>
      </c>
      <c r="M7398" s="0" t="s">
        <v>47</v>
      </c>
      <c r="N7398" s="0" t="n">
        <v>2</v>
      </c>
      <c r="O7398" s="0" t="n">
        <v>0</v>
      </c>
      <c r="P7398" s="0" t="n">
        <v>800</v>
      </c>
      <c r="Q7398" s="0" t="n">
        <v>1</v>
      </c>
      <c r="R7398" s="0" t="str">
        <f aca="false">INDEX(Lookup!$B$4:$B$18,MATCH(C7398,Lookup!$A$4:$A$18,0))</f>
        <v>India</v>
      </c>
      <c r="S7398" s="20" t="n">
        <f aca="false">INDEX(Lookup!$D$4:$D$18,MATCH(C7398,Lookup!$A$4:$A$18,0))</f>
        <v>0.012</v>
      </c>
      <c r="T7398" s="21" t="n">
        <f aca="false">ROUND(P7398*S7398,2)</f>
        <v>9.6</v>
      </c>
      <c r="U7398" s="21" t="n">
        <f aca="false">IF(T7398&lt;=10,1,IF(T7398&lt;=20,2,IF(T7398&lt;=30,3,IF(T7398&lt;=40,4,IF(T7398&lt;=50,5,IF(T7398&lt;=100,6,IF(T7398&lt;=250,7,8)))))))</f>
        <v>1</v>
      </c>
      <c r="V7398" s="21" t="n">
        <f aca="false">IF(AND(OR(Dashboard!$T$3="All",R7398=Dashboard!$T$3),OR(Dashboard!$T$4="All",D7398=Dashboard!$T$4)),1,0)</f>
        <v>1</v>
      </c>
      <c r="W7398" s="21" t="n">
        <f aca="false">IF(V7398=1,T7398+ROW()/10000000,0)</f>
        <v>9.6007398</v>
      </c>
    </row>
    <row r="7399" customFormat="false" ht="15" hidden="false" customHeight="false" outlineLevel="0" collapsed="false">
      <c r="A7399" s="0" t="n">
        <v>18492045</v>
      </c>
      <c r="B7399" s="0" t="s">
        <v>16054</v>
      </c>
      <c r="C7399" s="0" t="n">
        <v>1</v>
      </c>
      <c r="D7399" s="0" t="s">
        <v>6924</v>
      </c>
      <c r="E7399" s="0" t="s">
        <v>16055</v>
      </c>
      <c r="F7399" s="0" t="s">
        <v>16014</v>
      </c>
      <c r="G7399" s="0" t="s">
        <v>16015</v>
      </c>
      <c r="H7399" s="0" t="s">
        <v>3129</v>
      </c>
      <c r="I7399" s="0" t="s">
        <v>2123</v>
      </c>
      <c r="J7399" s="0" t="s">
        <v>47</v>
      </c>
      <c r="K7399" s="0" t="s">
        <v>47</v>
      </c>
      <c r="L7399" s="0" t="s">
        <v>47</v>
      </c>
      <c r="M7399" s="0" t="s">
        <v>47</v>
      </c>
      <c r="N7399" s="0" t="n">
        <v>1</v>
      </c>
      <c r="O7399" s="0" t="n">
        <v>0</v>
      </c>
      <c r="P7399" s="0" t="n">
        <v>400</v>
      </c>
      <c r="Q7399" s="0" t="n">
        <v>1</v>
      </c>
      <c r="R7399" s="0" t="str">
        <f aca="false">INDEX(Lookup!$B$4:$B$18,MATCH(C7399,Lookup!$A$4:$A$18,0))</f>
        <v>India</v>
      </c>
      <c r="S7399" s="20" t="n">
        <f aca="false">INDEX(Lookup!$D$4:$D$18,MATCH(C7399,Lookup!$A$4:$A$18,0))</f>
        <v>0.012</v>
      </c>
      <c r="T7399" s="21" t="n">
        <f aca="false">ROUND(P7399*S7399,2)</f>
        <v>4.8</v>
      </c>
      <c r="U7399" s="21" t="n">
        <f aca="false">IF(T7399&lt;=10,1,IF(T7399&lt;=20,2,IF(T7399&lt;=30,3,IF(T7399&lt;=40,4,IF(T7399&lt;=50,5,IF(T7399&lt;=100,6,IF(T7399&lt;=250,7,8)))))))</f>
        <v>1</v>
      </c>
      <c r="V7399" s="21" t="n">
        <f aca="false">IF(AND(OR(Dashboard!$T$3="All",R7399=Dashboard!$T$3),OR(Dashboard!$T$4="All",D7399=Dashboard!$T$4)),1,0)</f>
        <v>1</v>
      </c>
      <c r="W7399" s="21" t="n">
        <f aca="false">IF(V7399=1,T7399+ROW()/10000000,0)</f>
        <v>4.8007399</v>
      </c>
    </row>
    <row r="7400" customFormat="false" ht="15" hidden="false" customHeight="false" outlineLevel="0" collapsed="false">
      <c r="A7400" s="0" t="n">
        <v>18352176</v>
      </c>
      <c r="B7400" s="0" t="s">
        <v>16056</v>
      </c>
      <c r="C7400" s="0" t="n">
        <v>1</v>
      </c>
      <c r="D7400" s="0" t="s">
        <v>6924</v>
      </c>
      <c r="E7400" s="0" t="s">
        <v>16057</v>
      </c>
      <c r="F7400" s="0" t="s">
        <v>16014</v>
      </c>
      <c r="G7400" s="0" t="s">
        <v>16015</v>
      </c>
      <c r="H7400" s="0" t="s">
        <v>2128</v>
      </c>
      <c r="I7400" s="0" t="s">
        <v>2123</v>
      </c>
      <c r="J7400" s="0" t="s">
        <v>47</v>
      </c>
      <c r="K7400" s="0" t="s">
        <v>47</v>
      </c>
      <c r="L7400" s="0" t="s">
        <v>47</v>
      </c>
      <c r="M7400" s="0" t="s">
        <v>47</v>
      </c>
      <c r="N7400" s="0" t="n">
        <v>1</v>
      </c>
      <c r="O7400" s="0" t="n">
        <v>3</v>
      </c>
      <c r="P7400" s="0" t="n">
        <v>200</v>
      </c>
      <c r="Q7400" s="0" t="n">
        <v>1</v>
      </c>
      <c r="R7400" s="0" t="str">
        <f aca="false">INDEX(Lookup!$B$4:$B$18,MATCH(C7400,Lookup!$A$4:$A$18,0))</f>
        <v>India</v>
      </c>
      <c r="S7400" s="20" t="n">
        <f aca="false">INDEX(Lookup!$D$4:$D$18,MATCH(C7400,Lookup!$A$4:$A$18,0))</f>
        <v>0.012</v>
      </c>
      <c r="T7400" s="21" t="n">
        <f aca="false">ROUND(P7400*S7400,2)</f>
        <v>2.4</v>
      </c>
      <c r="U7400" s="21" t="n">
        <f aca="false">IF(T7400&lt;=10,1,IF(T7400&lt;=20,2,IF(T7400&lt;=30,3,IF(T7400&lt;=40,4,IF(T7400&lt;=50,5,IF(T7400&lt;=100,6,IF(T7400&lt;=250,7,8)))))))</f>
        <v>1</v>
      </c>
      <c r="V7400" s="21" t="n">
        <f aca="false">IF(AND(OR(Dashboard!$T$3="All",R7400=Dashboard!$T$3),OR(Dashboard!$T$4="All",D7400=Dashboard!$T$4)),1,0)</f>
        <v>1</v>
      </c>
      <c r="W7400" s="21" t="n">
        <f aca="false">IF(V7400=1,T7400+ROW()/10000000,0)</f>
        <v>2.40074</v>
      </c>
    </row>
    <row r="7401" customFormat="false" ht="15" hidden="false" customHeight="false" outlineLevel="0" collapsed="false">
      <c r="A7401" s="0" t="n">
        <v>18451605</v>
      </c>
      <c r="B7401" s="0" t="s">
        <v>16058</v>
      </c>
      <c r="C7401" s="0" t="n">
        <v>1</v>
      </c>
      <c r="D7401" s="0" t="s">
        <v>6924</v>
      </c>
      <c r="E7401" s="0" t="s">
        <v>16059</v>
      </c>
      <c r="F7401" s="0" t="s">
        <v>16014</v>
      </c>
      <c r="G7401" s="0" t="s">
        <v>16015</v>
      </c>
      <c r="H7401" s="0" t="s">
        <v>7121</v>
      </c>
      <c r="I7401" s="0" t="s">
        <v>2123</v>
      </c>
      <c r="J7401" s="0" t="s">
        <v>47</v>
      </c>
      <c r="K7401" s="0" t="s">
        <v>47</v>
      </c>
      <c r="L7401" s="0" t="s">
        <v>47</v>
      </c>
      <c r="M7401" s="0" t="s">
        <v>47</v>
      </c>
      <c r="N7401" s="0" t="n">
        <v>1</v>
      </c>
      <c r="O7401" s="0" t="n">
        <v>0</v>
      </c>
      <c r="P7401" s="0" t="n">
        <v>250</v>
      </c>
      <c r="Q7401" s="0" t="n">
        <v>1</v>
      </c>
      <c r="R7401" s="0" t="str">
        <f aca="false">INDEX(Lookup!$B$4:$B$18,MATCH(C7401,Lookup!$A$4:$A$18,0))</f>
        <v>India</v>
      </c>
      <c r="S7401" s="20" t="n">
        <f aca="false">INDEX(Lookup!$D$4:$D$18,MATCH(C7401,Lookup!$A$4:$A$18,0))</f>
        <v>0.012</v>
      </c>
      <c r="T7401" s="21" t="n">
        <f aca="false">ROUND(P7401*S7401,2)</f>
        <v>3</v>
      </c>
      <c r="U7401" s="21" t="n">
        <f aca="false">IF(T7401&lt;=10,1,IF(T7401&lt;=20,2,IF(T7401&lt;=30,3,IF(T7401&lt;=40,4,IF(T7401&lt;=50,5,IF(T7401&lt;=100,6,IF(T7401&lt;=250,7,8)))))))</f>
        <v>1</v>
      </c>
      <c r="V7401" s="21" t="n">
        <f aca="false">IF(AND(OR(Dashboard!$T$3="All",R7401=Dashboard!$T$3),OR(Dashboard!$T$4="All",D7401=Dashboard!$T$4)),1,0)</f>
        <v>1</v>
      </c>
      <c r="W7401" s="21" t="n">
        <f aca="false">IF(V7401=1,T7401+ROW()/10000000,0)</f>
        <v>3.0007401</v>
      </c>
    </row>
    <row r="7402" customFormat="false" ht="15" hidden="false" customHeight="false" outlineLevel="0" collapsed="false">
      <c r="A7402" s="0" t="n">
        <v>18455549</v>
      </c>
      <c r="B7402" s="0" t="s">
        <v>16060</v>
      </c>
      <c r="C7402" s="0" t="n">
        <v>1</v>
      </c>
      <c r="D7402" s="0" t="s">
        <v>6924</v>
      </c>
      <c r="E7402" s="0" t="s">
        <v>16061</v>
      </c>
      <c r="F7402" s="0" t="s">
        <v>16014</v>
      </c>
      <c r="G7402" s="0" t="s">
        <v>16015</v>
      </c>
      <c r="H7402" s="0" t="s">
        <v>2128</v>
      </c>
      <c r="I7402" s="0" t="s">
        <v>2123</v>
      </c>
      <c r="J7402" s="0" t="s">
        <v>47</v>
      </c>
      <c r="K7402" s="0" t="s">
        <v>47</v>
      </c>
      <c r="L7402" s="0" t="s">
        <v>47</v>
      </c>
      <c r="M7402" s="0" t="s">
        <v>47</v>
      </c>
      <c r="N7402" s="0" t="n">
        <v>1</v>
      </c>
      <c r="O7402" s="0" t="n">
        <v>0</v>
      </c>
      <c r="P7402" s="0" t="n">
        <v>300</v>
      </c>
      <c r="Q7402" s="0" t="n">
        <v>1</v>
      </c>
      <c r="R7402" s="0" t="str">
        <f aca="false">INDEX(Lookup!$B$4:$B$18,MATCH(C7402,Lookup!$A$4:$A$18,0))</f>
        <v>India</v>
      </c>
      <c r="S7402" s="20" t="n">
        <f aca="false">INDEX(Lookup!$D$4:$D$18,MATCH(C7402,Lookup!$A$4:$A$18,0))</f>
        <v>0.012</v>
      </c>
      <c r="T7402" s="21" t="n">
        <f aca="false">ROUND(P7402*S7402,2)</f>
        <v>3.6</v>
      </c>
      <c r="U7402" s="21" t="n">
        <f aca="false">IF(T7402&lt;=10,1,IF(T7402&lt;=20,2,IF(T7402&lt;=30,3,IF(T7402&lt;=40,4,IF(T7402&lt;=50,5,IF(T7402&lt;=100,6,IF(T7402&lt;=250,7,8)))))))</f>
        <v>1</v>
      </c>
      <c r="V7402" s="21" t="n">
        <f aca="false">IF(AND(OR(Dashboard!$T$3="All",R7402=Dashboard!$T$3),OR(Dashboard!$T$4="All",D7402=Dashboard!$T$4)),1,0)</f>
        <v>1</v>
      </c>
      <c r="W7402" s="21" t="n">
        <f aca="false">IF(V7402=1,T7402+ROW()/10000000,0)</f>
        <v>3.6007402</v>
      </c>
    </row>
    <row r="7403" customFormat="false" ht="15" hidden="false" customHeight="false" outlineLevel="0" collapsed="false">
      <c r="A7403" s="0" t="n">
        <v>18455545</v>
      </c>
      <c r="B7403" s="0" t="s">
        <v>16062</v>
      </c>
      <c r="C7403" s="0" t="n">
        <v>1</v>
      </c>
      <c r="D7403" s="0" t="s">
        <v>6924</v>
      </c>
      <c r="E7403" s="0" t="s">
        <v>16063</v>
      </c>
      <c r="F7403" s="0" t="s">
        <v>16014</v>
      </c>
      <c r="G7403" s="0" t="s">
        <v>16015</v>
      </c>
      <c r="H7403" s="0" t="s">
        <v>3182</v>
      </c>
      <c r="I7403" s="0" t="s">
        <v>2123</v>
      </c>
      <c r="J7403" s="0" t="s">
        <v>47</v>
      </c>
      <c r="K7403" s="0" t="s">
        <v>47</v>
      </c>
      <c r="L7403" s="0" t="s">
        <v>47</v>
      </c>
      <c r="M7403" s="0" t="s">
        <v>47</v>
      </c>
      <c r="N7403" s="0" t="n">
        <v>1</v>
      </c>
      <c r="O7403" s="0" t="n">
        <v>0</v>
      </c>
      <c r="P7403" s="0" t="n">
        <v>50</v>
      </c>
      <c r="Q7403" s="0" t="n">
        <v>1</v>
      </c>
      <c r="R7403" s="0" t="str">
        <f aca="false">INDEX(Lookup!$B$4:$B$18,MATCH(C7403,Lookup!$A$4:$A$18,0))</f>
        <v>India</v>
      </c>
      <c r="S7403" s="20" t="n">
        <f aca="false">INDEX(Lookup!$D$4:$D$18,MATCH(C7403,Lookup!$A$4:$A$18,0))</f>
        <v>0.012</v>
      </c>
      <c r="T7403" s="21" t="n">
        <f aca="false">ROUND(P7403*S7403,2)</f>
        <v>0.6</v>
      </c>
      <c r="U7403" s="21" t="n">
        <f aca="false">IF(T7403&lt;=10,1,IF(T7403&lt;=20,2,IF(T7403&lt;=30,3,IF(T7403&lt;=40,4,IF(T7403&lt;=50,5,IF(T7403&lt;=100,6,IF(T7403&lt;=250,7,8)))))))</f>
        <v>1</v>
      </c>
      <c r="V7403" s="21" t="n">
        <f aca="false">IF(AND(OR(Dashboard!$T$3="All",R7403=Dashboard!$T$3),OR(Dashboard!$T$4="All",D7403=Dashboard!$T$4)),1,0)</f>
        <v>1</v>
      </c>
      <c r="W7403" s="21" t="n">
        <f aca="false">IF(V7403=1,T7403+ROW()/10000000,0)</f>
        <v>0.6007403</v>
      </c>
    </row>
    <row r="7404" customFormat="false" ht="15" hidden="false" customHeight="false" outlineLevel="0" collapsed="false">
      <c r="A7404" s="0" t="n">
        <v>18491264</v>
      </c>
      <c r="B7404" s="0" t="s">
        <v>16064</v>
      </c>
      <c r="C7404" s="0" t="n">
        <v>1</v>
      </c>
      <c r="D7404" s="0" t="s">
        <v>6924</v>
      </c>
      <c r="E7404" s="0" t="s">
        <v>16065</v>
      </c>
      <c r="F7404" s="0" t="s">
        <v>16014</v>
      </c>
      <c r="G7404" s="0" t="s">
        <v>16015</v>
      </c>
      <c r="H7404" s="0" t="s">
        <v>16066</v>
      </c>
      <c r="I7404" s="0" t="s">
        <v>2123</v>
      </c>
      <c r="J7404" s="0" t="s">
        <v>47</v>
      </c>
      <c r="K7404" s="0" t="s">
        <v>47</v>
      </c>
      <c r="L7404" s="0" t="s">
        <v>47</v>
      </c>
      <c r="M7404" s="0" t="s">
        <v>47</v>
      </c>
      <c r="N7404" s="0" t="n">
        <v>2</v>
      </c>
      <c r="O7404" s="0" t="n">
        <v>1</v>
      </c>
      <c r="P7404" s="0" t="n">
        <v>500</v>
      </c>
      <c r="Q7404" s="0" t="n">
        <v>1</v>
      </c>
      <c r="R7404" s="0" t="str">
        <f aca="false">INDEX(Lookup!$B$4:$B$18,MATCH(C7404,Lookup!$A$4:$A$18,0))</f>
        <v>India</v>
      </c>
      <c r="S7404" s="20" t="n">
        <f aca="false">INDEX(Lookup!$D$4:$D$18,MATCH(C7404,Lookup!$A$4:$A$18,0))</f>
        <v>0.012</v>
      </c>
      <c r="T7404" s="21" t="n">
        <f aca="false">ROUND(P7404*S7404,2)</f>
        <v>6</v>
      </c>
      <c r="U7404" s="21" t="n">
        <f aca="false">IF(T7404&lt;=10,1,IF(T7404&lt;=20,2,IF(T7404&lt;=30,3,IF(T7404&lt;=40,4,IF(T7404&lt;=50,5,IF(T7404&lt;=100,6,IF(T7404&lt;=250,7,8)))))))</f>
        <v>1</v>
      </c>
      <c r="V7404" s="21" t="n">
        <f aca="false">IF(AND(OR(Dashboard!$T$3="All",R7404=Dashboard!$T$3),OR(Dashboard!$T$4="All",D7404=Dashboard!$T$4)),1,0)</f>
        <v>1</v>
      </c>
      <c r="W7404" s="21" t="n">
        <f aca="false">IF(V7404=1,T7404+ROW()/10000000,0)</f>
        <v>6.0007404</v>
      </c>
    </row>
    <row r="7405" customFormat="false" ht="15" hidden="false" customHeight="false" outlineLevel="0" collapsed="false">
      <c r="A7405" s="0" t="n">
        <v>18455547</v>
      </c>
      <c r="B7405" s="0" t="s">
        <v>16067</v>
      </c>
      <c r="C7405" s="0" t="n">
        <v>1</v>
      </c>
      <c r="D7405" s="0" t="s">
        <v>6924</v>
      </c>
      <c r="E7405" s="0" t="s">
        <v>16015</v>
      </c>
      <c r="F7405" s="0" t="s">
        <v>16014</v>
      </c>
      <c r="G7405" s="0" t="s">
        <v>16015</v>
      </c>
      <c r="H7405" s="0" t="s">
        <v>2128</v>
      </c>
      <c r="I7405" s="0" t="s">
        <v>2123</v>
      </c>
      <c r="J7405" s="0" t="s">
        <v>47</v>
      </c>
      <c r="K7405" s="0" t="s">
        <v>47</v>
      </c>
      <c r="L7405" s="0" t="s">
        <v>47</v>
      </c>
      <c r="M7405" s="0" t="s">
        <v>47</v>
      </c>
      <c r="N7405" s="0" t="n">
        <v>1</v>
      </c>
      <c r="O7405" s="0" t="n">
        <v>0</v>
      </c>
      <c r="P7405" s="0" t="n">
        <v>200</v>
      </c>
      <c r="Q7405" s="0" t="n">
        <v>1</v>
      </c>
      <c r="R7405" s="0" t="str">
        <f aca="false">INDEX(Lookup!$B$4:$B$18,MATCH(C7405,Lookup!$A$4:$A$18,0))</f>
        <v>India</v>
      </c>
      <c r="S7405" s="20" t="n">
        <f aca="false">INDEX(Lookup!$D$4:$D$18,MATCH(C7405,Lookup!$A$4:$A$18,0))</f>
        <v>0.012</v>
      </c>
      <c r="T7405" s="21" t="n">
        <f aca="false">ROUND(P7405*S7405,2)</f>
        <v>2.4</v>
      </c>
      <c r="U7405" s="21" t="n">
        <f aca="false">IF(T7405&lt;=10,1,IF(T7405&lt;=20,2,IF(T7405&lt;=30,3,IF(T7405&lt;=40,4,IF(T7405&lt;=50,5,IF(T7405&lt;=100,6,IF(T7405&lt;=250,7,8)))))))</f>
        <v>1</v>
      </c>
      <c r="V7405" s="21" t="n">
        <f aca="false">IF(AND(OR(Dashboard!$T$3="All",R7405=Dashboard!$T$3),OR(Dashboard!$T$4="All",D7405=Dashboard!$T$4)),1,0)</f>
        <v>1</v>
      </c>
      <c r="W7405" s="21" t="n">
        <f aca="false">IF(V7405=1,T7405+ROW()/10000000,0)</f>
        <v>2.4007405</v>
      </c>
    </row>
    <row r="7406" customFormat="false" ht="15" hidden="false" customHeight="false" outlineLevel="0" collapsed="false">
      <c r="A7406" s="0" t="n">
        <v>18291456</v>
      </c>
      <c r="B7406" s="0" t="s">
        <v>16068</v>
      </c>
      <c r="C7406" s="0" t="n">
        <v>1</v>
      </c>
      <c r="D7406" s="0" t="s">
        <v>6924</v>
      </c>
      <c r="E7406" s="0" t="s">
        <v>16069</v>
      </c>
      <c r="F7406" s="0" t="s">
        <v>16014</v>
      </c>
      <c r="G7406" s="0" t="s">
        <v>16015</v>
      </c>
      <c r="H7406" s="0" t="s">
        <v>402</v>
      </c>
      <c r="I7406" s="0" t="s">
        <v>2123</v>
      </c>
      <c r="J7406" s="0" t="s">
        <v>47</v>
      </c>
      <c r="K7406" s="0" t="s">
        <v>47</v>
      </c>
      <c r="L7406" s="0" t="s">
        <v>47</v>
      </c>
      <c r="M7406" s="0" t="s">
        <v>47</v>
      </c>
      <c r="N7406" s="0" t="n">
        <v>1</v>
      </c>
      <c r="O7406" s="0" t="n">
        <v>0</v>
      </c>
      <c r="P7406" s="0" t="n">
        <v>100</v>
      </c>
      <c r="Q7406" s="0" t="n">
        <v>1</v>
      </c>
      <c r="R7406" s="0" t="str">
        <f aca="false">INDEX(Lookup!$B$4:$B$18,MATCH(C7406,Lookup!$A$4:$A$18,0))</f>
        <v>India</v>
      </c>
      <c r="S7406" s="20" t="n">
        <f aca="false">INDEX(Lookup!$D$4:$D$18,MATCH(C7406,Lookup!$A$4:$A$18,0))</f>
        <v>0.012</v>
      </c>
      <c r="T7406" s="21" t="n">
        <f aca="false">ROUND(P7406*S7406,2)</f>
        <v>1.2</v>
      </c>
      <c r="U7406" s="21" t="n">
        <f aca="false">IF(T7406&lt;=10,1,IF(T7406&lt;=20,2,IF(T7406&lt;=30,3,IF(T7406&lt;=40,4,IF(T7406&lt;=50,5,IF(T7406&lt;=100,6,IF(T7406&lt;=250,7,8)))))))</f>
        <v>1</v>
      </c>
      <c r="V7406" s="21" t="n">
        <f aca="false">IF(AND(OR(Dashboard!$T$3="All",R7406=Dashboard!$T$3),OR(Dashboard!$T$4="All",D7406=Dashboard!$T$4)),1,0)</f>
        <v>1</v>
      </c>
      <c r="W7406" s="21" t="n">
        <f aca="false">IF(V7406=1,T7406+ROW()/10000000,0)</f>
        <v>1.2007406</v>
      </c>
    </row>
    <row r="7407" customFormat="false" ht="15" hidden="false" customHeight="false" outlineLevel="0" collapsed="false">
      <c r="A7407" s="0" t="n">
        <v>18472660</v>
      </c>
      <c r="B7407" s="0" t="s">
        <v>16070</v>
      </c>
      <c r="C7407" s="0" t="n">
        <v>1</v>
      </c>
      <c r="D7407" s="0" t="s">
        <v>6924</v>
      </c>
      <c r="E7407" s="0" t="s">
        <v>16071</v>
      </c>
      <c r="F7407" s="0" t="s">
        <v>16014</v>
      </c>
      <c r="G7407" s="0" t="s">
        <v>16015</v>
      </c>
      <c r="H7407" s="0" t="s">
        <v>2662</v>
      </c>
      <c r="I7407" s="0" t="s">
        <v>2123</v>
      </c>
      <c r="J7407" s="0" t="s">
        <v>47</v>
      </c>
      <c r="K7407" s="0" t="s">
        <v>47</v>
      </c>
      <c r="L7407" s="0" t="s">
        <v>47</v>
      </c>
      <c r="M7407" s="0" t="s">
        <v>47</v>
      </c>
      <c r="N7407" s="0" t="n">
        <v>1</v>
      </c>
      <c r="O7407" s="0" t="n">
        <v>0</v>
      </c>
      <c r="P7407" s="0" t="n">
        <v>150</v>
      </c>
      <c r="Q7407" s="0" t="n">
        <v>1</v>
      </c>
      <c r="R7407" s="0" t="str">
        <f aca="false">INDEX(Lookup!$B$4:$B$18,MATCH(C7407,Lookup!$A$4:$A$18,0))</f>
        <v>India</v>
      </c>
      <c r="S7407" s="20" t="n">
        <f aca="false">INDEX(Lookup!$D$4:$D$18,MATCH(C7407,Lookup!$A$4:$A$18,0))</f>
        <v>0.012</v>
      </c>
      <c r="T7407" s="21" t="n">
        <f aca="false">ROUND(P7407*S7407,2)</f>
        <v>1.8</v>
      </c>
      <c r="U7407" s="21" t="n">
        <f aca="false">IF(T7407&lt;=10,1,IF(T7407&lt;=20,2,IF(T7407&lt;=30,3,IF(T7407&lt;=40,4,IF(T7407&lt;=50,5,IF(T7407&lt;=100,6,IF(T7407&lt;=250,7,8)))))))</f>
        <v>1</v>
      </c>
      <c r="V7407" s="21" t="n">
        <f aca="false">IF(AND(OR(Dashboard!$T$3="All",R7407=Dashboard!$T$3),OR(Dashboard!$T$4="All",D7407=Dashboard!$T$4)),1,0)</f>
        <v>1</v>
      </c>
      <c r="W7407" s="21" t="n">
        <f aca="false">IF(V7407=1,T7407+ROW()/10000000,0)</f>
        <v>1.8007407</v>
      </c>
    </row>
    <row r="7408" customFormat="false" ht="15" hidden="false" customHeight="false" outlineLevel="0" collapsed="false">
      <c r="A7408" s="0" t="n">
        <v>310255</v>
      </c>
      <c r="B7408" s="0" t="s">
        <v>16072</v>
      </c>
      <c r="C7408" s="0" t="n">
        <v>1</v>
      </c>
      <c r="D7408" s="0" t="s">
        <v>6924</v>
      </c>
      <c r="E7408" s="0" t="s">
        <v>16073</v>
      </c>
      <c r="F7408" s="0" t="s">
        <v>16014</v>
      </c>
      <c r="G7408" s="0" t="s">
        <v>16015</v>
      </c>
      <c r="H7408" s="0" t="s">
        <v>156</v>
      </c>
      <c r="I7408" s="0" t="s">
        <v>2123</v>
      </c>
      <c r="J7408" s="0" t="s">
        <v>47</v>
      </c>
      <c r="K7408" s="0" t="s">
        <v>47</v>
      </c>
      <c r="L7408" s="0" t="s">
        <v>47</v>
      </c>
      <c r="M7408" s="0" t="s">
        <v>47</v>
      </c>
      <c r="N7408" s="0" t="n">
        <v>1</v>
      </c>
      <c r="O7408" s="0" t="n">
        <v>1</v>
      </c>
      <c r="P7408" s="0" t="n">
        <v>100</v>
      </c>
      <c r="Q7408" s="0" t="n">
        <v>1</v>
      </c>
      <c r="R7408" s="0" t="str">
        <f aca="false">INDEX(Lookup!$B$4:$B$18,MATCH(C7408,Lookup!$A$4:$A$18,0))</f>
        <v>India</v>
      </c>
      <c r="S7408" s="20" t="n">
        <f aca="false">INDEX(Lookup!$D$4:$D$18,MATCH(C7408,Lookup!$A$4:$A$18,0))</f>
        <v>0.012</v>
      </c>
      <c r="T7408" s="21" t="n">
        <f aca="false">ROUND(P7408*S7408,2)</f>
        <v>1.2</v>
      </c>
      <c r="U7408" s="21" t="n">
        <f aca="false">IF(T7408&lt;=10,1,IF(T7408&lt;=20,2,IF(T7408&lt;=30,3,IF(T7408&lt;=40,4,IF(T7408&lt;=50,5,IF(T7408&lt;=100,6,IF(T7408&lt;=250,7,8)))))))</f>
        <v>1</v>
      </c>
      <c r="V7408" s="21" t="n">
        <f aca="false">IF(AND(OR(Dashboard!$T$3="All",R7408=Dashboard!$T$3),OR(Dashboard!$T$4="All",D7408=Dashboard!$T$4)),1,0)</f>
        <v>1</v>
      </c>
      <c r="W7408" s="21" t="n">
        <f aca="false">IF(V7408=1,T7408+ROW()/10000000,0)</f>
        <v>1.2007408</v>
      </c>
    </row>
    <row r="7409" customFormat="false" ht="15" hidden="false" customHeight="false" outlineLevel="0" collapsed="false">
      <c r="A7409" s="0" t="n">
        <v>18366008</v>
      </c>
      <c r="B7409" s="0" t="s">
        <v>16074</v>
      </c>
      <c r="C7409" s="0" t="n">
        <v>1</v>
      </c>
      <c r="D7409" s="0" t="s">
        <v>6924</v>
      </c>
      <c r="E7409" s="0" t="s">
        <v>16075</v>
      </c>
      <c r="F7409" s="0" t="s">
        <v>16014</v>
      </c>
      <c r="G7409" s="0" t="s">
        <v>16015</v>
      </c>
      <c r="H7409" s="0" t="s">
        <v>2382</v>
      </c>
      <c r="I7409" s="0" t="s">
        <v>2123</v>
      </c>
      <c r="J7409" s="0" t="s">
        <v>47</v>
      </c>
      <c r="K7409" s="0" t="s">
        <v>47</v>
      </c>
      <c r="L7409" s="0" t="s">
        <v>47</v>
      </c>
      <c r="M7409" s="0" t="s">
        <v>47</v>
      </c>
      <c r="N7409" s="0" t="n">
        <v>1</v>
      </c>
      <c r="O7409" s="0" t="n">
        <v>0</v>
      </c>
      <c r="P7409" s="0" t="n">
        <v>100</v>
      </c>
      <c r="Q7409" s="0" t="n">
        <v>1</v>
      </c>
      <c r="R7409" s="0" t="str">
        <f aca="false">INDEX(Lookup!$B$4:$B$18,MATCH(C7409,Lookup!$A$4:$A$18,0))</f>
        <v>India</v>
      </c>
      <c r="S7409" s="20" t="n">
        <f aca="false">INDEX(Lookup!$D$4:$D$18,MATCH(C7409,Lookup!$A$4:$A$18,0))</f>
        <v>0.012</v>
      </c>
      <c r="T7409" s="21" t="n">
        <f aca="false">ROUND(P7409*S7409,2)</f>
        <v>1.2</v>
      </c>
      <c r="U7409" s="21" t="n">
        <f aca="false">IF(T7409&lt;=10,1,IF(T7409&lt;=20,2,IF(T7409&lt;=30,3,IF(T7409&lt;=40,4,IF(T7409&lt;=50,5,IF(T7409&lt;=100,6,IF(T7409&lt;=250,7,8)))))))</f>
        <v>1</v>
      </c>
      <c r="V7409" s="21" t="n">
        <f aca="false">IF(AND(OR(Dashboard!$T$3="All",R7409=Dashboard!$T$3),OR(Dashboard!$T$4="All",D7409=Dashboard!$T$4)),1,0)</f>
        <v>1</v>
      </c>
      <c r="W7409" s="21" t="n">
        <f aca="false">IF(V7409=1,T7409+ROW()/10000000,0)</f>
        <v>1.2007409</v>
      </c>
    </row>
    <row r="7410" customFormat="false" ht="15" hidden="false" customHeight="false" outlineLevel="0" collapsed="false">
      <c r="A7410" s="0" t="n">
        <v>18462257</v>
      </c>
      <c r="B7410" s="0" t="s">
        <v>16076</v>
      </c>
      <c r="C7410" s="0" t="n">
        <v>1</v>
      </c>
      <c r="D7410" s="0" t="s">
        <v>6924</v>
      </c>
      <c r="E7410" s="0" t="s">
        <v>16077</v>
      </c>
      <c r="F7410" s="0" t="s">
        <v>16014</v>
      </c>
      <c r="G7410" s="0" t="s">
        <v>16015</v>
      </c>
      <c r="H7410" s="0" t="s">
        <v>69</v>
      </c>
      <c r="I7410" s="0" t="s">
        <v>2123</v>
      </c>
      <c r="J7410" s="0" t="s">
        <v>47</v>
      </c>
      <c r="K7410" s="0" t="s">
        <v>47</v>
      </c>
      <c r="L7410" s="0" t="s">
        <v>47</v>
      </c>
      <c r="M7410" s="0" t="s">
        <v>47</v>
      </c>
      <c r="N7410" s="0" t="n">
        <v>1</v>
      </c>
      <c r="O7410" s="0" t="n">
        <v>0</v>
      </c>
      <c r="P7410" s="0" t="n">
        <v>200</v>
      </c>
      <c r="Q7410" s="0" t="n">
        <v>1</v>
      </c>
      <c r="R7410" s="0" t="str">
        <f aca="false">INDEX(Lookup!$B$4:$B$18,MATCH(C7410,Lookup!$A$4:$A$18,0))</f>
        <v>India</v>
      </c>
      <c r="S7410" s="20" t="n">
        <f aca="false">INDEX(Lookup!$D$4:$D$18,MATCH(C7410,Lookup!$A$4:$A$18,0))</f>
        <v>0.012</v>
      </c>
      <c r="T7410" s="21" t="n">
        <f aca="false">ROUND(P7410*S7410,2)</f>
        <v>2.4</v>
      </c>
      <c r="U7410" s="21" t="n">
        <f aca="false">IF(T7410&lt;=10,1,IF(T7410&lt;=20,2,IF(T7410&lt;=30,3,IF(T7410&lt;=40,4,IF(T7410&lt;=50,5,IF(T7410&lt;=100,6,IF(T7410&lt;=250,7,8)))))))</f>
        <v>1</v>
      </c>
      <c r="V7410" s="21" t="n">
        <f aca="false">IF(AND(OR(Dashboard!$T$3="All",R7410=Dashboard!$T$3),OR(Dashboard!$T$4="All",D7410=Dashboard!$T$4)),1,0)</f>
        <v>1</v>
      </c>
      <c r="W7410" s="21" t="n">
        <f aca="false">IF(V7410=1,T7410+ROW()/10000000,0)</f>
        <v>2.400741</v>
      </c>
    </row>
    <row r="7411" customFormat="false" ht="15" hidden="false" customHeight="false" outlineLevel="0" collapsed="false">
      <c r="A7411" s="0" t="n">
        <v>18312627</v>
      </c>
      <c r="B7411" s="0" t="s">
        <v>16078</v>
      </c>
      <c r="C7411" s="0" t="n">
        <v>1</v>
      </c>
      <c r="D7411" s="0" t="s">
        <v>6924</v>
      </c>
      <c r="E7411" s="0" t="s">
        <v>16079</v>
      </c>
      <c r="F7411" s="0" t="s">
        <v>16014</v>
      </c>
      <c r="G7411" s="0" t="s">
        <v>16015</v>
      </c>
      <c r="H7411" s="0" t="s">
        <v>402</v>
      </c>
      <c r="I7411" s="0" t="s">
        <v>2123</v>
      </c>
      <c r="J7411" s="0" t="s">
        <v>47</v>
      </c>
      <c r="K7411" s="0" t="s">
        <v>47</v>
      </c>
      <c r="L7411" s="0" t="s">
        <v>47</v>
      </c>
      <c r="M7411" s="0" t="s">
        <v>47</v>
      </c>
      <c r="N7411" s="0" t="n">
        <v>1</v>
      </c>
      <c r="O7411" s="0" t="n">
        <v>0</v>
      </c>
      <c r="P7411" s="0" t="n">
        <v>300</v>
      </c>
      <c r="Q7411" s="0" t="n">
        <v>1</v>
      </c>
      <c r="R7411" s="0" t="str">
        <f aca="false">INDEX(Lookup!$B$4:$B$18,MATCH(C7411,Lookup!$A$4:$A$18,0))</f>
        <v>India</v>
      </c>
      <c r="S7411" s="20" t="n">
        <f aca="false">INDEX(Lookup!$D$4:$D$18,MATCH(C7411,Lookup!$A$4:$A$18,0))</f>
        <v>0.012</v>
      </c>
      <c r="T7411" s="21" t="n">
        <f aca="false">ROUND(P7411*S7411,2)</f>
        <v>3.6</v>
      </c>
      <c r="U7411" s="21" t="n">
        <f aca="false">IF(T7411&lt;=10,1,IF(T7411&lt;=20,2,IF(T7411&lt;=30,3,IF(T7411&lt;=40,4,IF(T7411&lt;=50,5,IF(T7411&lt;=100,6,IF(T7411&lt;=250,7,8)))))))</f>
        <v>1</v>
      </c>
      <c r="V7411" s="21" t="n">
        <f aca="false">IF(AND(OR(Dashboard!$T$3="All",R7411=Dashboard!$T$3),OR(Dashboard!$T$4="All",D7411=Dashboard!$T$4)),1,0)</f>
        <v>1</v>
      </c>
      <c r="W7411" s="21" t="n">
        <f aca="false">IF(V7411=1,T7411+ROW()/10000000,0)</f>
        <v>3.6007411</v>
      </c>
    </row>
    <row r="7412" customFormat="false" ht="15" hidden="false" customHeight="false" outlineLevel="0" collapsed="false">
      <c r="A7412" s="0" t="n">
        <v>18492103</v>
      </c>
      <c r="B7412" s="0" t="s">
        <v>16080</v>
      </c>
      <c r="C7412" s="0" t="n">
        <v>1</v>
      </c>
      <c r="D7412" s="0" t="s">
        <v>6924</v>
      </c>
      <c r="E7412" s="0" t="s">
        <v>16081</v>
      </c>
      <c r="F7412" s="0" t="s">
        <v>16014</v>
      </c>
      <c r="G7412" s="0" t="s">
        <v>16015</v>
      </c>
      <c r="H7412" s="0" t="s">
        <v>2122</v>
      </c>
      <c r="I7412" s="0" t="s">
        <v>2123</v>
      </c>
      <c r="J7412" s="0" t="s">
        <v>47</v>
      </c>
      <c r="K7412" s="0" t="s">
        <v>47</v>
      </c>
      <c r="L7412" s="0" t="s">
        <v>47</v>
      </c>
      <c r="M7412" s="0" t="s">
        <v>47</v>
      </c>
      <c r="N7412" s="0" t="n">
        <v>2</v>
      </c>
      <c r="O7412" s="0" t="n">
        <v>0</v>
      </c>
      <c r="P7412" s="0" t="n">
        <v>500</v>
      </c>
      <c r="Q7412" s="0" t="n">
        <v>1</v>
      </c>
      <c r="R7412" s="0" t="str">
        <f aca="false">INDEX(Lookup!$B$4:$B$18,MATCH(C7412,Lookup!$A$4:$A$18,0))</f>
        <v>India</v>
      </c>
      <c r="S7412" s="20" t="n">
        <f aca="false">INDEX(Lookup!$D$4:$D$18,MATCH(C7412,Lookup!$A$4:$A$18,0))</f>
        <v>0.012</v>
      </c>
      <c r="T7412" s="21" t="n">
        <f aca="false">ROUND(P7412*S7412,2)</f>
        <v>6</v>
      </c>
      <c r="U7412" s="21" t="n">
        <f aca="false">IF(T7412&lt;=10,1,IF(T7412&lt;=20,2,IF(T7412&lt;=30,3,IF(T7412&lt;=40,4,IF(T7412&lt;=50,5,IF(T7412&lt;=100,6,IF(T7412&lt;=250,7,8)))))))</f>
        <v>1</v>
      </c>
      <c r="V7412" s="21" t="n">
        <f aca="false">IF(AND(OR(Dashboard!$T$3="All",R7412=Dashboard!$T$3),OR(Dashboard!$T$4="All",D7412=Dashboard!$T$4)),1,0)</f>
        <v>1</v>
      </c>
      <c r="W7412" s="21" t="n">
        <f aca="false">IF(V7412=1,T7412+ROW()/10000000,0)</f>
        <v>6.0007412</v>
      </c>
    </row>
    <row r="7413" customFormat="false" ht="15" hidden="false" customHeight="false" outlineLevel="0" collapsed="false">
      <c r="A7413" s="0" t="n">
        <v>18431145</v>
      </c>
      <c r="B7413" s="0" t="s">
        <v>16082</v>
      </c>
      <c r="C7413" s="0" t="n">
        <v>1</v>
      </c>
      <c r="D7413" s="0" t="s">
        <v>6924</v>
      </c>
      <c r="E7413" s="0" t="s">
        <v>16083</v>
      </c>
      <c r="F7413" s="0" t="s">
        <v>16014</v>
      </c>
      <c r="G7413" s="0" t="s">
        <v>16015</v>
      </c>
      <c r="H7413" s="0" t="s">
        <v>2349</v>
      </c>
      <c r="I7413" s="0" t="s">
        <v>2123</v>
      </c>
      <c r="J7413" s="0" t="s">
        <v>47</v>
      </c>
      <c r="K7413" s="0" t="s">
        <v>47</v>
      </c>
      <c r="L7413" s="0" t="s">
        <v>47</v>
      </c>
      <c r="M7413" s="0" t="s">
        <v>47</v>
      </c>
      <c r="N7413" s="0" t="n">
        <v>1</v>
      </c>
      <c r="O7413" s="0" t="n">
        <v>0</v>
      </c>
      <c r="P7413" s="0" t="n">
        <v>100</v>
      </c>
      <c r="Q7413" s="0" t="n">
        <v>1</v>
      </c>
      <c r="R7413" s="0" t="str">
        <f aca="false">INDEX(Lookup!$B$4:$B$18,MATCH(C7413,Lookup!$A$4:$A$18,0))</f>
        <v>India</v>
      </c>
      <c r="S7413" s="20" t="n">
        <f aca="false">INDEX(Lookup!$D$4:$D$18,MATCH(C7413,Lookup!$A$4:$A$18,0))</f>
        <v>0.012</v>
      </c>
      <c r="T7413" s="21" t="n">
        <f aca="false">ROUND(P7413*S7413,2)</f>
        <v>1.2</v>
      </c>
      <c r="U7413" s="21" t="n">
        <f aca="false">IF(T7413&lt;=10,1,IF(T7413&lt;=20,2,IF(T7413&lt;=30,3,IF(T7413&lt;=40,4,IF(T7413&lt;=50,5,IF(T7413&lt;=100,6,IF(T7413&lt;=250,7,8)))))))</f>
        <v>1</v>
      </c>
      <c r="V7413" s="21" t="n">
        <f aca="false">IF(AND(OR(Dashboard!$T$3="All",R7413=Dashboard!$T$3),OR(Dashboard!$T$4="All",D7413=Dashboard!$T$4)),1,0)</f>
        <v>1</v>
      </c>
      <c r="W7413" s="21" t="n">
        <f aca="false">IF(V7413=1,T7413+ROW()/10000000,0)</f>
        <v>1.2007413</v>
      </c>
    </row>
    <row r="7414" customFormat="false" ht="15" hidden="false" customHeight="false" outlineLevel="0" collapsed="false">
      <c r="A7414" s="0" t="n">
        <v>18430909</v>
      </c>
      <c r="B7414" s="0" t="s">
        <v>16084</v>
      </c>
      <c r="C7414" s="0" t="n">
        <v>1</v>
      </c>
      <c r="D7414" s="0" t="s">
        <v>6924</v>
      </c>
      <c r="E7414" s="0" t="s">
        <v>16085</v>
      </c>
      <c r="F7414" s="0" t="s">
        <v>16014</v>
      </c>
      <c r="G7414" s="0" t="s">
        <v>16015</v>
      </c>
      <c r="H7414" s="0" t="s">
        <v>2128</v>
      </c>
      <c r="I7414" s="0" t="s">
        <v>2123</v>
      </c>
      <c r="J7414" s="0" t="s">
        <v>47</v>
      </c>
      <c r="K7414" s="0" t="s">
        <v>47</v>
      </c>
      <c r="L7414" s="0" t="s">
        <v>47</v>
      </c>
      <c r="M7414" s="0" t="s">
        <v>47</v>
      </c>
      <c r="N7414" s="0" t="n">
        <v>1</v>
      </c>
      <c r="O7414" s="0" t="n">
        <v>1</v>
      </c>
      <c r="P7414" s="0" t="n">
        <v>100</v>
      </c>
      <c r="Q7414" s="0" t="n">
        <v>1</v>
      </c>
      <c r="R7414" s="0" t="str">
        <f aca="false">INDEX(Lookup!$B$4:$B$18,MATCH(C7414,Lookup!$A$4:$A$18,0))</f>
        <v>India</v>
      </c>
      <c r="S7414" s="20" t="n">
        <f aca="false">INDEX(Lookup!$D$4:$D$18,MATCH(C7414,Lookup!$A$4:$A$18,0))</f>
        <v>0.012</v>
      </c>
      <c r="T7414" s="21" t="n">
        <f aca="false">ROUND(P7414*S7414,2)</f>
        <v>1.2</v>
      </c>
      <c r="U7414" s="21" t="n">
        <f aca="false">IF(T7414&lt;=10,1,IF(T7414&lt;=20,2,IF(T7414&lt;=30,3,IF(T7414&lt;=40,4,IF(T7414&lt;=50,5,IF(T7414&lt;=100,6,IF(T7414&lt;=250,7,8)))))))</f>
        <v>1</v>
      </c>
      <c r="V7414" s="21" t="n">
        <f aca="false">IF(AND(OR(Dashboard!$T$3="All",R7414=Dashboard!$T$3),OR(Dashboard!$T$4="All",D7414=Dashboard!$T$4)),1,0)</f>
        <v>1</v>
      </c>
      <c r="W7414" s="21" t="n">
        <f aca="false">IF(V7414=1,T7414+ROW()/10000000,0)</f>
        <v>1.2007414</v>
      </c>
    </row>
    <row r="7415" customFormat="false" ht="15" hidden="false" customHeight="false" outlineLevel="0" collapsed="false">
      <c r="A7415" s="0" t="n">
        <v>18198821</v>
      </c>
      <c r="B7415" s="0" t="s">
        <v>16086</v>
      </c>
      <c r="C7415" s="0" t="n">
        <v>1</v>
      </c>
      <c r="D7415" s="0" t="s">
        <v>6924</v>
      </c>
      <c r="E7415" s="0" t="s">
        <v>16075</v>
      </c>
      <c r="F7415" s="0" t="s">
        <v>16014</v>
      </c>
      <c r="G7415" s="0" t="s">
        <v>16015</v>
      </c>
      <c r="H7415" s="0" t="s">
        <v>2349</v>
      </c>
      <c r="I7415" s="0" t="s">
        <v>2123</v>
      </c>
      <c r="J7415" s="0" t="s">
        <v>47</v>
      </c>
      <c r="K7415" s="0" t="s">
        <v>47</v>
      </c>
      <c r="L7415" s="0" t="s">
        <v>47</v>
      </c>
      <c r="M7415" s="0" t="s">
        <v>47</v>
      </c>
      <c r="N7415" s="0" t="n">
        <v>1</v>
      </c>
      <c r="O7415" s="0" t="n">
        <v>1</v>
      </c>
      <c r="P7415" s="0" t="n">
        <v>100</v>
      </c>
      <c r="Q7415" s="0" t="n">
        <v>1</v>
      </c>
      <c r="R7415" s="0" t="str">
        <f aca="false">INDEX(Lookup!$B$4:$B$18,MATCH(C7415,Lookup!$A$4:$A$18,0))</f>
        <v>India</v>
      </c>
      <c r="S7415" s="20" t="n">
        <f aca="false">INDEX(Lookup!$D$4:$D$18,MATCH(C7415,Lookup!$A$4:$A$18,0))</f>
        <v>0.012</v>
      </c>
      <c r="T7415" s="21" t="n">
        <f aca="false">ROUND(P7415*S7415,2)</f>
        <v>1.2</v>
      </c>
      <c r="U7415" s="21" t="n">
        <f aca="false">IF(T7415&lt;=10,1,IF(T7415&lt;=20,2,IF(T7415&lt;=30,3,IF(T7415&lt;=40,4,IF(T7415&lt;=50,5,IF(T7415&lt;=100,6,IF(T7415&lt;=250,7,8)))))))</f>
        <v>1</v>
      </c>
      <c r="V7415" s="21" t="n">
        <f aca="false">IF(AND(OR(Dashboard!$T$3="All",R7415=Dashboard!$T$3),OR(Dashboard!$T$4="All",D7415=Dashboard!$T$4)),1,0)</f>
        <v>1</v>
      </c>
      <c r="W7415" s="21" t="n">
        <f aca="false">IF(V7415=1,T7415+ROW()/10000000,0)</f>
        <v>1.2007415</v>
      </c>
    </row>
    <row r="7416" customFormat="false" ht="15" hidden="false" customHeight="false" outlineLevel="0" collapsed="false">
      <c r="A7416" s="0" t="n">
        <v>18430905</v>
      </c>
      <c r="B7416" s="0" t="s">
        <v>16087</v>
      </c>
      <c r="C7416" s="0" t="n">
        <v>1</v>
      </c>
      <c r="D7416" s="0" t="s">
        <v>6924</v>
      </c>
      <c r="E7416" s="0" t="s">
        <v>16088</v>
      </c>
      <c r="F7416" s="0" t="s">
        <v>16014</v>
      </c>
      <c r="G7416" s="0" t="s">
        <v>16015</v>
      </c>
      <c r="H7416" s="0" t="s">
        <v>2349</v>
      </c>
      <c r="I7416" s="0" t="s">
        <v>2123</v>
      </c>
      <c r="J7416" s="0" t="s">
        <v>47</v>
      </c>
      <c r="K7416" s="0" t="s">
        <v>47</v>
      </c>
      <c r="L7416" s="0" t="s">
        <v>47</v>
      </c>
      <c r="M7416" s="0" t="s">
        <v>47</v>
      </c>
      <c r="N7416" s="0" t="n">
        <v>1</v>
      </c>
      <c r="O7416" s="0" t="n">
        <v>0</v>
      </c>
      <c r="P7416" s="0" t="n">
        <v>50</v>
      </c>
      <c r="Q7416" s="0" t="n">
        <v>1</v>
      </c>
      <c r="R7416" s="0" t="str">
        <f aca="false">INDEX(Lookup!$B$4:$B$18,MATCH(C7416,Lookup!$A$4:$A$18,0))</f>
        <v>India</v>
      </c>
      <c r="S7416" s="20" t="n">
        <f aca="false">INDEX(Lookup!$D$4:$D$18,MATCH(C7416,Lookup!$A$4:$A$18,0))</f>
        <v>0.012</v>
      </c>
      <c r="T7416" s="21" t="n">
        <f aca="false">ROUND(P7416*S7416,2)</f>
        <v>0.6</v>
      </c>
      <c r="U7416" s="21" t="n">
        <f aca="false">IF(T7416&lt;=10,1,IF(T7416&lt;=20,2,IF(T7416&lt;=30,3,IF(T7416&lt;=40,4,IF(T7416&lt;=50,5,IF(T7416&lt;=100,6,IF(T7416&lt;=250,7,8)))))))</f>
        <v>1</v>
      </c>
      <c r="V7416" s="21" t="n">
        <f aca="false">IF(AND(OR(Dashboard!$T$3="All",R7416=Dashboard!$T$3),OR(Dashboard!$T$4="All",D7416=Dashboard!$T$4)),1,0)</f>
        <v>1</v>
      </c>
      <c r="W7416" s="21" t="n">
        <f aca="false">IF(V7416=1,T7416+ROW()/10000000,0)</f>
        <v>0.6007416</v>
      </c>
    </row>
    <row r="7417" customFormat="false" ht="15" hidden="false" customHeight="false" outlineLevel="0" collapsed="false">
      <c r="A7417" s="0" t="n">
        <v>18430907</v>
      </c>
      <c r="B7417" s="0" t="s">
        <v>16089</v>
      </c>
      <c r="C7417" s="0" t="n">
        <v>1</v>
      </c>
      <c r="D7417" s="0" t="s">
        <v>6924</v>
      </c>
      <c r="E7417" s="0" t="s">
        <v>16090</v>
      </c>
      <c r="F7417" s="0" t="s">
        <v>16014</v>
      </c>
      <c r="G7417" s="0" t="s">
        <v>16015</v>
      </c>
      <c r="H7417" s="0" t="s">
        <v>2128</v>
      </c>
      <c r="I7417" s="0" t="s">
        <v>2123</v>
      </c>
      <c r="J7417" s="0" t="s">
        <v>47</v>
      </c>
      <c r="K7417" s="0" t="s">
        <v>47</v>
      </c>
      <c r="L7417" s="0" t="s">
        <v>47</v>
      </c>
      <c r="M7417" s="0" t="s">
        <v>47</v>
      </c>
      <c r="N7417" s="0" t="n">
        <v>1</v>
      </c>
      <c r="O7417" s="0" t="n">
        <v>0</v>
      </c>
      <c r="P7417" s="0" t="n">
        <v>200</v>
      </c>
      <c r="Q7417" s="0" t="n">
        <v>1</v>
      </c>
      <c r="R7417" s="0" t="str">
        <f aca="false">INDEX(Lookup!$B$4:$B$18,MATCH(C7417,Lookup!$A$4:$A$18,0))</f>
        <v>India</v>
      </c>
      <c r="S7417" s="20" t="n">
        <f aca="false">INDEX(Lookup!$D$4:$D$18,MATCH(C7417,Lookup!$A$4:$A$18,0))</f>
        <v>0.012</v>
      </c>
      <c r="T7417" s="21" t="n">
        <f aca="false">ROUND(P7417*S7417,2)</f>
        <v>2.4</v>
      </c>
      <c r="U7417" s="21" t="n">
        <f aca="false">IF(T7417&lt;=10,1,IF(T7417&lt;=20,2,IF(T7417&lt;=30,3,IF(T7417&lt;=40,4,IF(T7417&lt;=50,5,IF(T7417&lt;=100,6,IF(T7417&lt;=250,7,8)))))))</f>
        <v>1</v>
      </c>
      <c r="V7417" s="21" t="n">
        <f aca="false">IF(AND(OR(Dashboard!$T$3="All",R7417=Dashboard!$T$3),OR(Dashboard!$T$4="All",D7417=Dashboard!$T$4)),1,0)</f>
        <v>1</v>
      </c>
      <c r="W7417" s="21" t="n">
        <f aca="false">IF(V7417=1,T7417+ROW()/10000000,0)</f>
        <v>2.4007417</v>
      </c>
    </row>
    <row r="7418" customFormat="false" ht="15" hidden="false" customHeight="false" outlineLevel="0" collapsed="false">
      <c r="A7418" s="0" t="n">
        <v>18451597</v>
      </c>
      <c r="B7418" s="0" t="s">
        <v>16091</v>
      </c>
      <c r="C7418" s="0" t="n">
        <v>1</v>
      </c>
      <c r="D7418" s="0" t="s">
        <v>6924</v>
      </c>
      <c r="E7418" s="0" t="s">
        <v>16092</v>
      </c>
      <c r="F7418" s="0" t="s">
        <v>16014</v>
      </c>
      <c r="G7418" s="0" t="s">
        <v>16015</v>
      </c>
      <c r="H7418" s="0" t="s">
        <v>3345</v>
      </c>
      <c r="I7418" s="0" t="s">
        <v>2123</v>
      </c>
      <c r="J7418" s="0" t="s">
        <v>47</v>
      </c>
      <c r="K7418" s="0" t="s">
        <v>47</v>
      </c>
      <c r="L7418" s="0" t="s">
        <v>47</v>
      </c>
      <c r="M7418" s="0" t="s">
        <v>47</v>
      </c>
      <c r="N7418" s="0" t="n">
        <v>1</v>
      </c>
      <c r="O7418" s="0" t="n">
        <v>0</v>
      </c>
      <c r="P7418" s="0" t="n">
        <v>350</v>
      </c>
      <c r="Q7418" s="0" t="n">
        <v>1</v>
      </c>
      <c r="R7418" s="0" t="str">
        <f aca="false">INDEX(Lookup!$B$4:$B$18,MATCH(C7418,Lookup!$A$4:$A$18,0))</f>
        <v>India</v>
      </c>
      <c r="S7418" s="20" t="n">
        <f aca="false">INDEX(Lookup!$D$4:$D$18,MATCH(C7418,Lookup!$A$4:$A$18,0))</f>
        <v>0.012</v>
      </c>
      <c r="T7418" s="21" t="n">
        <f aca="false">ROUND(P7418*S7418,2)</f>
        <v>4.2</v>
      </c>
      <c r="U7418" s="21" t="n">
        <f aca="false">IF(T7418&lt;=10,1,IF(T7418&lt;=20,2,IF(T7418&lt;=30,3,IF(T7418&lt;=40,4,IF(T7418&lt;=50,5,IF(T7418&lt;=100,6,IF(T7418&lt;=250,7,8)))))))</f>
        <v>1</v>
      </c>
      <c r="V7418" s="21" t="n">
        <f aca="false">IF(AND(OR(Dashboard!$T$3="All",R7418=Dashboard!$T$3),OR(Dashboard!$T$4="All",D7418=Dashboard!$T$4)),1,0)</f>
        <v>1</v>
      </c>
      <c r="W7418" s="21" t="n">
        <f aca="false">IF(V7418=1,T7418+ROW()/10000000,0)</f>
        <v>4.2007418</v>
      </c>
    </row>
    <row r="7419" customFormat="false" ht="15" hidden="false" customHeight="false" outlineLevel="0" collapsed="false">
      <c r="A7419" s="0" t="n">
        <v>17989089</v>
      </c>
      <c r="B7419" s="0" t="s">
        <v>16093</v>
      </c>
      <c r="C7419" s="0" t="n">
        <v>1</v>
      </c>
      <c r="D7419" s="0" t="s">
        <v>6924</v>
      </c>
      <c r="E7419" s="0" t="s">
        <v>16094</v>
      </c>
      <c r="F7419" s="0" t="s">
        <v>16014</v>
      </c>
      <c r="G7419" s="0" t="s">
        <v>16015</v>
      </c>
      <c r="H7419" s="0" t="s">
        <v>402</v>
      </c>
      <c r="I7419" s="0" t="s">
        <v>2123</v>
      </c>
      <c r="J7419" s="0" t="s">
        <v>47</v>
      </c>
      <c r="K7419" s="0" t="s">
        <v>47</v>
      </c>
      <c r="L7419" s="0" t="s">
        <v>47</v>
      </c>
      <c r="M7419" s="0" t="s">
        <v>47</v>
      </c>
      <c r="N7419" s="0" t="n">
        <v>1</v>
      </c>
      <c r="O7419" s="0" t="n">
        <v>1</v>
      </c>
      <c r="P7419" s="0" t="n">
        <v>150</v>
      </c>
      <c r="Q7419" s="0" t="n">
        <v>1</v>
      </c>
      <c r="R7419" s="0" t="str">
        <f aca="false">INDEX(Lookup!$B$4:$B$18,MATCH(C7419,Lookup!$A$4:$A$18,0))</f>
        <v>India</v>
      </c>
      <c r="S7419" s="20" t="n">
        <f aca="false">INDEX(Lookup!$D$4:$D$18,MATCH(C7419,Lookup!$A$4:$A$18,0))</f>
        <v>0.012</v>
      </c>
      <c r="T7419" s="21" t="n">
        <f aca="false">ROUND(P7419*S7419,2)</f>
        <v>1.8</v>
      </c>
      <c r="U7419" s="21" t="n">
        <f aca="false">IF(T7419&lt;=10,1,IF(T7419&lt;=20,2,IF(T7419&lt;=30,3,IF(T7419&lt;=40,4,IF(T7419&lt;=50,5,IF(T7419&lt;=100,6,IF(T7419&lt;=250,7,8)))))))</f>
        <v>1</v>
      </c>
      <c r="V7419" s="21" t="n">
        <f aca="false">IF(AND(OR(Dashboard!$T$3="All",R7419=Dashboard!$T$3),OR(Dashboard!$T$4="All",D7419=Dashboard!$T$4)),1,0)</f>
        <v>1</v>
      </c>
      <c r="W7419" s="21" t="n">
        <f aca="false">IF(V7419=1,T7419+ROW()/10000000,0)</f>
        <v>1.8007419</v>
      </c>
    </row>
    <row r="7420" customFormat="false" ht="15" hidden="false" customHeight="false" outlineLevel="0" collapsed="false">
      <c r="A7420" s="0" t="n">
        <v>18492057</v>
      </c>
      <c r="B7420" s="0" t="s">
        <v>16095</v>
      </c>
      <c r="C7420" s="0" t="n">
        <v>1</v>
      </c>
      <c r="D7420" s="0" t="s">
        <v>6924</v>
      </c>
      <c r="E7420" s="0" t="s">
        <v>16096</v>
      </c>
      <c r="F7420" s="0" t="s">
        <v>16014</v>
      </c>
      <c r="G7420" s="0" t="s">
        <v>16015</v>
      </c>
      <c r="H7420" s="0" t="s">
        <v>402</v>
      </c>
      <c r="I7420" s="0" t="s">
        <v>2123</v>
      </c>
      <c r="J7420" s="0" t="s">
        <v>47</v>
      </c>
      <c r="K7420" s="0" t="s">
        <v>47</v>
      </c>
      <c r="L7420" s="0" t="s">
        <v>47</v>
      </c>
      <c r="M7420" s="0" t="s">
        <v>47</v>
      </c>
      <c r="N7420" s="0" t="n">
        <v>1</v>
      </c>
      <c r="O7420" s="0" t="n">
        <v>0</v>
      </c>
      <c r="P7420" s="0" t="n">
        <v>50</v>
      </c>
      <c r="Q7420" s="0" t="n">
        <v>1</v>
      </c>
      <c r="R7420" s="0" t="str">
        <f aca="false">INDEX(Lookup!$B$4:$B$18,MATCH(C7420,Lookup!$A$4:$A$18,0))</f>
        <v>India</v>
      </c>
      <c r="S7420" s="20" t="n">
        <f aca="false">INDEX(Lookup!$D$4:$D$18,MATCH(C7420,Lookup!$A$4:$A$18,0))</f>
        <v>0.012</v>
      </c>
      <c r="T7420" s="21" t="n">
        <f aca="false">ROUND(P7420*S7420,2)</f>
        <v>0.6</v>
      </c>
      <c r="U7420" s="21" t="n">
        <f aca="false">IF(T7420&lt;=10,1,IF(T7420&lt;=20,2,IF(T7420&lt;=30,3,IF(T7420&lt;=40,4,IF(T7420&lt;=50,5,IF(T7420&lt;=100,6,IF(T7420&lt;=250,7,8)))))))</f>
        <v>1</v>
      </c>
      <c r="V7420" s="21" t="n">
        <f aca="false">IF(AND(OR(Dashboard!$T$3="All",R7420=Dashboard!$T$3),OR(Dashboard!$T$4="All",D7420=Dashboard!$T$4)),1,0)</f>
        <v>1</v>
      </c>
      <c r="W7420" s="21" t="n">
        <f aca="false">IF(V7420=1,T7420+ROW()/10000000,0)</f>
        <v>0.600742</v>
      </c>
    </row>
    <row r="7421" customFormat="false" ht="15" hidden="false" customHeight="false" outlineLevel="0" collapsed="false">
      <c r="A7421" s="0" t="n">
        <v>17989093</v>
      </c>
      <c r="B7421" s="0" t="s">
        <v>16097</v>
      </c>
      <c r="C7421" s="0" t="n">
        <v>1</v>
      </c>
      <c r="D7421" s="0" t="s">
        <v>6924</v>
      </c>
      <c r="E7421" s="0" t="s">
        <v>16098</v>
      </c>
      <c r="F7421" s="0" t="s">
        <v>16014</v>
      </c>
      <c r="G7421" s="0" t="s">
        <v>16015</v>
      </c>
      <c r="H7421" s="0" t="s">
        <v>2050</v>
      </c>
      <c r="I7421" s="0" t="s">
        <v>2123</v>
      </c>
      <c r="J7421" s="0" t="s">
        <v>47</v>
      </c>
      <c r="K7421" s="0" t="s">
        <v>47</v>
      </c>
      <c r="L7421" s="0" t="s">
        <v>47</v>
      </c>
      <c r="M7421" s="0" t="s">
        <v>47</v>
      </c>
      <c r="N7421" s="0" t="n">
        <v>1</v>
      </c>
      <c r="O7421" s="0" t="n">
        <v>2</v>
      </c>
      <c r="P7421" s="0" t="n">
        <v>250</v>
      </c>
      <c r="Q7421" s="0" t="n">
        <v>1</v>
      </c>
      <c r="R7421" s="0" t="str">
        <f aca="false">INDEX(Lookup!$B$4:$B$18,MATCH(C7421,Lookup!$A$4:$A$18,0))</f>
        <v>India</v>
      </c>
      <c r="S7421" s="20" t="n">
        <f aca="false">INDEX(Lookup!$D$4:$D$18,MATCH(C7421,Lookup!$A$4:$A$18,0))</f>
        <v>0.012</v>
      </c>
      <c r="T7421" s="21" t="n">
        <f aca="false">ROUND(P7421*S7421,2)</f>
        <v>3</v>
      </c>
      <c r="U7421" s="21" t="n">
        <f aca="false">IF(T7421&lt;=10,1,IF(T7421&lt;=20,2,IF(T7421&lt;=30,3,IF(T7421&lt;=40,4,IF(T7421&lt;=50,5,IF(T7421&lt;=100,6,IF(T7421&lt;=250,7,8)))))))</f>
        <v>1</v>
      </c>
      <c r="V7421" s="21" t="n">
        <f aca="false">IF(AND(OR(Dashboard!$T$3="All",R7421=Dashboard!$T$3),OR(Dashboard!$T$4="All",D7421=Dashboard!$T$4)),1,0)</f>
        <v>1</v>
      </c>
      <c r="W7421" s="21" t="n">
        <f aca="false">IF(V7421=1,T7421+ROW()/10000000,0)</f>
        <v>3.0007421</v>
      </c>
    </row>
    <row r="7422" customFormat="false" ht="15" hidden="false" customHeight="false" outlineLevel="0" collapsed="false">
      <c r="A7422" s="0" t="n">
        <v>18429149</v>
      </c>
      <c r="B7422" s="0" t="s">
        <v>16099</v>
      </c>
      <c r="C7422" s="0" t="n">
        <v>1</v>
      </c>
      <c r="D7422" s="0" t="s">
        <v>6924</v>
      </c>
      <c r="E7422" s="0" t="s">
        <v>16100</v>
      </c>
      <c r="F7422" s="0" t="s">
        <v>16014</v>
      </c>
      <c r="G7422" s="0" t="s">
        <v>16015</v>
      </c>
      <c r="H7422" s="0" t="s">
        <v>3356</v>
      </c>
      <c r="I7422" s="0" t="s">
        <v>2123</v>
      </c>
      <c r="J7422" s="0" t="s">
        <v>47</v>
      </c>
      <c r="K7422" s="0" t="s">
        <v>47</v>
      </c>
      <c r="L7422" s="0" t="s">
        <v>47</v>
      </c>
      <c r="M7422" s="0" t="s">
        <v>47</v>
      </c>
      <c r="N7422" s="0" t="n">
        <v>1</v>
      </c>
      <c r="O7422" s="0" t="n">
        <v>0</v>
      </c>
      <c r="P7422" s="0" t="n">
        <v>200</v>
      </c>
      <c r="Q7422" s="0" t="n">
        <v>1</v>
      </c>
      <c r="R7422" s="0" t="str">
        <f aca="false">INDEX(Lookup!$B$4:$B$18,MATCH(C7422,Lookup!$A$4:$A$18,0))</f>
        <v>India</v>
      </c>
      <c r="S7422" s="20" t="n">
        <f aca="false">INDEX(Lookup!$D$4:$D$18,MATCH(C7422,Lookup!$A$4:$A$18,0))</f>
        <v>0.012</v>
      </c>
      <c r="T7422" s="21" t="n">
        <f aca="false">ROUND(P7422*S7422,2)</f>
        <v>2.4</v>
      </c>
      <c r="U7422" s="21" t="n">
        <f aca="false">IF(T7422&lt;=10,1,IF(T7422&lt;=20,2,IF(T7422&lt;=30,3,IF(T7422&lt;=40,4,IF(T7422&lt;=50,5,IF(T7422&lt;=100,6,IF(T7422&lt;=250,7,8)))))))</f>
        <v>1</v>
      </c>
      <c r="V7422" s="21" t="n">
        <f aca="false">IF(AND(OR(Dashboard!$T$3="All",R7422=Dashboard!$T$3),OR(Dashboard!$T$4="All",D7422=Dashboard!$T$4)),1,0)</f>
        <v>1</v>
      </c>
      <c r="W7422" s="21" t="n">
        <f aca="false">IF(V7422=1,T7422+ROW()/10000000,0)</f>
        <v>2.4007422</v>
      </c>
    </row>
    <row r="7423" customFormat="false" ht="15" hidden="false" customHeight="false" outlineLevel="0" collapsed="false">
      <c r="A7423" s="0" t="n">
        <v>18366006</v>
      </c>
      <c r="B7423" s="0" t="s">
        <v>16101</v>
      </c>
      <c r="C7423" s="0" t="n">
        <v>1</v>
      </c>
      <c r="D7423" s="0" t="s">
        <v>6924</v>
      </c>
      <c r="E7423" s="0" t="s">
        <v>16102</v>
      </c>
      <c r="F7423" s="0" t="s">
        <v>16014</v>
      </c>
      <c r="G7423" s="0" t="s">
        <v>16015</v>
      </c>
      <c r="H7423" s="0" t="s">
        <v>3142</v>
      </c>
      <c r="I7423" s="0" t="s">
        <v>2123</v>
      </c>
      <c r="J7423" s="0" t="s">
        <v>47</v>
      </c>
      <c r="K7423" s="0" t="s">
        <v>46</v>
      </c>
      <c r="L7423" s="0" t="s">
        <v>47</v>
      </c>
      <c r="M7423" s="0" t="s">
        <v>47</v>
      </c>
      <c r="N7423" s="0" t="n">
        <v>1</v>
      </c>
      <c r="O7423" s="0" t="n">
        <v>2</v>
      </c>
      <c r="P7423" s="0" t="n">
        <v>200</v>
      </c>
      <c r="Q7423" s="0" t="n">
        <v>1</v>
      </c>
      <c r="R7423" s="0" t="str">
        <f aca="false">INDEX(Lookup!$B$4:$B$18,MATCH(C7423,Lookup!$A$4:$A$18,0))</f>
        <v>India</v>
      </c>
      <c r="S7423" s="20" t="n">
        <f aca="false">INDEX(Lookup!$D$4:$D$18,MATCH(C7423,Lookup!$A$4:$A$18,0))</f>
        <v>0.012</v>
      </c>
      <c r="T7423" s="21" t="n">
        <f aca="false">ROUND(P7423*S7423,2)</f>
        <v>2.4</v>
      </c>
      <c r="U7423" s="21" t="n">
        <f aca="false">IF(T7423&lt;=10,1,IF(T7423&lt;=20,2,IF(T7423&lt;=30,3,IF(T7423&lt;=40,4,IF(T7423&lt;=50,5,IF(T7423&lt;=100,6,IF(T7423&lt;=250,7,8)))))))</f>
        <v>1</v>
      </c>
      <c r="V7423" s="21" t="n">
        <f aca="false">IF(AND(OR(Dashboard!$T$3="All",R7423=Dashboard!$T$3),OR(Dashboard!$T$4="All",D7423=Dashboard!$T$4)),1,0)</f>
        <v>1</v>
      </c>
      <c r="W7423" s="21" t="n">
        <f aca="false">IF(V7423=1,T7423+ROW()/10000000,0)</f>
        <v>2.4007423</v>
      </c>
    </row>
    <row r="7424" customFormat="false" ht="15" hidden="false" customHeight="false" outlineLevel="0" collapsed="false">
      <c r="A7424" s="0" t="n">
        <v>305567</v>
      </c>
      <c r="B7424" s="0" t="s">
        <v>16103</v>
      </c>
      <c r="C7424" s="0" t="n">
        <v>1</v>
      </c>
      <c r="D7424" s="0" t="s">
        <v>6924</v>
      </c>
      <c r="E7424" s="0" t="s">
        <v>16104</v>
      </c>
      <c r="F7424" s="0" t="s">
        <v>16014</v>
      </c>
      <c r="G7424" s="0" t="s">
        <v>16015</v>
      </c>
      <c r="H7424" s="0" t="s">
        <v>2128</v>
      </c>
      <c r="I7424" s="0" t="s">
        <v>2123</v>
      </c>
      <c r="J7424" s="0" t="s">
        <v>47</v>
      </c>
      <c r="K7424" s="0" t="s">
        <v>47</v>
      </c>
      <c r="L7424" s="0" t="s">
        <v>47</v>
      </c>
      <c r="M7424" s="0" t="s">
        <v>47</v>
      </c>
      <c r="N7424" s="0" t="n">
        <v>1</v>
      </c>
      <c r="O7424" s="0" t="n">
        <v>0</v>
      </c>
      <c r="P7424" s="0" t="n">
        <v>150</v>
      </c>
      <c r="Q7424" s="0" t="n">
        <v>1</v>
      </c>
      <c r="R7424" s="0" t="str">
        <f aca="false">INDEX(Lookup!$B$4:$B$18,MATCH(C7424,Lookup!$A$4:$A$18,0))</f>
        <v>India</v>
      </c>
      <c r="S7424" s="20" t="n">
        <f aca="false">INDEX(Lookup!$D$4:$D$18,MATCH(C7424,Lookup!$A$4:$A$18,0))</f>
        <v>0.012</v>
      </c>
      <c r="T7424" s="21" t="n">
        <f aca="false">ROUND(P7424*S7424,2)</f>
        <v>1.8</v>
      </c>
      <c r="U7424" s="21" t="n">
        <f aca="false">IF(T7424&lt;=10,1,IF(T7424&lt;=20,2,IF(T7424&lt;=30,3,IF(T7424&lt;=40,4,IF(T7424&lt;=50,5,IF(T7424&lt;=100,6,IF(T7424&lt;=250,7,8)))))))</f>
        <v>1</v>
      </c>
      <c r="V7424" s="21" t="n">
        <f aca="false">IF(AND(OR(Dashboard!$T$3="All",R7424=Dashboard!$T$3),OR(Dashboard!$T$4="All",D7424=Dashboard!$T$4)),1,0)</f>
        <v>1</v>
      </c>
      <c r="W7424" s="21" t="n">
        <f aca="false">IF(V7424=1,T7424+ROW()/10000000,0)</f>
        <v>1.8007424</v>
      </c>
    </row>
    <row r="7425" customFormat="false" ht="15" hidden="false" customHeight="false" outlineLevel="0" collapsed="false">
      <c r="A7425" s="0" t="n">
        <v>18455551</v>
      </c>
      <c r="B7425" s="0" t="s">
        <v>16105</v>
      </c>
      <c r="C7425" s="0" t="n">
        <v>1</v>
      </c>
      <c r="D7425" s="0" t="s">
        <v>6924</v>
      </c>
      <c r="E7425" s="0" t="s">
        <v>16106</v>
      </c>
      <c r="F7425" s="0" t="s">
        <v>16014</v>
      </c>
      <c r="G7425" s="0" t="s">
        <v>16015</v>
      </c>
      <c r="H7425" s="0" t="s">
        <v>402</v>
      </c>
      <c r="I7425" s="0" t="s">
        <v>2123</v>
      </c>
      <c r="J7425" s="0" t="s">
        <v>47</v>
      </c>
      <c r="K7425" s="0" t="s">
        <v>47</v>
      </c>
      <c r="L7425" s="0" t="s">
        <v>47</v>
      </c>
      <c r="M7425" s="0" t="s">
        <v>47</v>
      </c>
      <c r="N7425" s="0" t="n">
        <v>1</v>
      </c>
      <c r="O7425" s="0" t="n">
        <v>0</v>
      </c>
      <c r="P7425" s="0" t="n">
        <v>150</v>
      </c>
      <c r="Q7425" s="0" t="n">
        <v>1</v>
      </c>
      <c r="R7425" s="0" t="str">
        <f aca="false">INDEX(Lookup!$B$4:$B$18,MATCH(C7425,Lookup!$A$4:$A$18,0))</f>
        <v>India</v>
      </c>
      <c r="S7425" s="20" t="n">
        <f aca="false">INDEX(Lookup!$D$4:$D$18,MATCH(C7425,Lookup!$A$4:$A$18,0))</f>
        <v>0.012</v>
      </c>
      <c r="T7425" s="21" t="n">
        <f aca="false">ROUND(P7425*S7425,2)</f>
        <v>1.8</v>
      </c>
      <c r="U7425" s="21" t="n">
        <f aca="false">IF(T7425&lt;=10,1,IF(T7425&lt;=20,2,IF(T7425&lt;=30,3,IF(T7425&lt;=40,4,IF(T7425&lt;=50,5,IF(T7425&lt;=100,6,IF(T7425&lt;=250,7,8)))))))</f>
        <v>1</v>
      </c>
      <c r="V7425" s="21" t="n">
        <f aca="false">IF(AND(OR(Dashboard!$T$3="All",R7425=Dashboard!$T$3),OR(Dashboard!$T$4="All",D7425=Dashboard!$T$4)),1,0)</f>
        <v>1</v>
      </c>
      <c r="W7425" s="21" t="n">
        <f aca="false">IF(V7425=1,T7425+ROW()/10000000,0)</f>
        <v>1.8007425</v>
      </c>
    </row>
    <row r="7426" customFormat="false" ht="15" hidden="false" customHeight="false" outlineLevel="0" collapsed="false">
      <c r="A7426" s="0" t="n">
        <v>18430902</v>
      </c>
      <c r="B7426" s="0" t="s">
        <v>16107</v>
      </c>
      <c r="C7426" s="0" t="n">
        <v>1</v>
      </c>
      <c r="D7426" s="0" t="s">
        <v>6924</v>
      </c>
      <c r="E7426" s="0" t="s">
        <v>16108</v>
      </c>
      <c r="F7426" s="0" t="s">
        <v>16014</v>
      </c>
      <c r="G7426" s="0" t="s">
        <v>16015</v>
      </c>
      <c r="H7426" s="0" t="s">
        <v>14866</v>
      </c>
      <c r="I7426" s="0" t="s">
        <v>2123</v>
      </c>
      <c r="J7426" s="0" t="s">
        <v>47</v>
      </c>
      <c r="K7426" s="0" t="s">
        <v>47</v>
      </c>
      <c r="L7426" s="0" t="s">
        <v>47</v>
      </c>
      <c r="M7426" s="0" t="s">
        <v>47</v>
      </c>
      <c r="N7426" s="0" t="n">
        <v>1</v>
      </c>
      <c r="O7426" s="0" t="n">
        <v>0</v>
      </c>
      <c r="P7426" s="0" t="n">
        <v>300</v>
      </c>
      <c r="Q7426" s="0" t="n">
        <v>1</v>
      </c>
      <c r="R7426" s="0" t="str">
        <f aca="false">INDEX(Lookup!$B$4:$B$18,MATCH(C7426,Lookup!$A$4:$A$18,0))</f>
        <v>India</v>
      </c>
      <c r="S7426" s="20" t="n">
        <f aca="false">INDEX(Lookup!$D$4:$D$18,MATCH(C7426,Lookup!$A$4:$A$18,0))</f>
        <v>0.012</v>
      </c>
      <c r="T7426" s="21" t="n">
        <f aca="false">ROUND(P7426*S7426,2)</f>
        <v>3.6</v>
      </c>
      <c r="U7426" s="21" t="n">
        <f aca="false">IF(T7426&lt;=10,1,IF(T7426&lt;=20,2,IF(T7426&lt;=30,3,IF(T7426&lt;=40,4,IF(T7426&lt;=50,5,IF(T7426&lt;=100,6,IF(T7426&lt;=250,7,8)))))))</f>
        <v>1</v>
      </c>
      <c r="V7426" s="21" t="n">
        <f aca="false">IF(AND(OR(Dashboard!$T$3="All",R7426=Dashboard!$T$3),OR(Dashboard!$T$4="All",D7426=Dashboard!$T$4)),1,0)</f>
        <v>1</v>
      </c>
      <c r="W7426" s="21" t="n">
        <f aca="false">IF(V7426=1,T7426+ROW()/10000000,0)</f>
        <v>3.6007426</v>
      </c>
    </row>
    <row r="7427" customFormat="false" ht="15" hidden="false" customHeight="false" outlineLevel="0" collapsed="false">
      <c r="A7427" s="0" t="n">
        <v>18365385</v>
      </c>
      <c r="B7427" s="0" t="s">
        <v>9979</v>
      </c>
      <c r="C7427" s="0" t="n">
        <v>1</v>
      </c>
      <c r="D7427" s="0" t="s">
        <v>6924</v>
      </c>
      <c r="E7427" s="0" t="s">
        <v>16109</v>
      </c>
      <c r="F7427" s="0" t="s">
        <v>16014</v>
      </c>
      <c r="G7427" s="0" t="s">
        <v>16015</v>
      </c>
      <c r="H7427" s="0" t="s">
        <v>69</v>
      </c>
      <c r="I7427" s="0" t="s">
        <v>2123</v>
      </c>
      <c r="J7427" s="0" t="s">
        <v>47</v>
      </c>
      <c r="K7427" s="0" t="s">
        <v>47</v>
      </c>
      <c r="L7427" s="0" t="s">
        <v>47</v>
      </c>
      <c r="M7427" s="0" t="s">
        <v>47</v>
      </c>
      <c r="N7427" s="0" t="n">
        <v>1</v>
      </c>
      <c r="O7427" s="0" t="n">
        <v>26</v>
      </c>
      <c r="P7427" s="0" t="n">
        <v>350</v>
      </c>
      <c r="Q7427" s="0" t="n">
        <v>2.4</v>
      </c>
      <c r="R7427" s="0" t="str">
        <f aca="false">INDEX(Lookup!$B$4:$B$18,MATCH(C7427,Lookup!$A$4:$A$18,0))</f>
        <v>India</v>
      </c>
      <c r="S7427" s="20" t="n">
        <f aca="false">INDEX(Lookup!$D$4:$D$18,MATCH(C7427,Lookup!$A$4:$A$18,0))</f>
        <v>0.012</v>
      </c>
      <c r="T7427" s="21" t="n">
        <f aca="false">ROUND(P7427*S7427,2)</f>
        <v>4.2</v>
      </c>
      <c r="U7427" s="21" t="n">
        <f aca="false">IF(T7427&lt;=10,1,IF(T7427&lt;=20,2,IF(T7427&lt;=30,3,IF(T7427&lt;=40,4,IF(T7427&lt;=50,5,IF(T7427&lt;=100,6,IF(T7427&lt;=250,7,8)))))))</f>
        <v>1</v>
      </c>
      <c r="V7427" s="21" t="n">
        <f aca="false">IF(AND(OR(Dashboard!$T$3="All",R7427=Dashboard!$T$3),OR(Dashboard!$T$4="All",D7427=Dashboard!$T$4)),1,0)</f>
        <v>1</v>
      </c>
      <c r="W7427" s="21" t="n">
        <f aca="false">IF(V7427=1,T7427+ROW()/10000000,0)</f>
        <v>4.2007427</v>
      </c>
    </row>
    <row r="7428" customFormat="false" ht="15" hidden="false" customHeight="false" outlineLevel="0" collapsed="false">
      <c r="A7428" s="0" t="n">
        <v>586</v>
      </c>
      <c r="B7428" s="0" t="s">
        <v>7356</v>
      </c>
      <c r="C7428" s="0" t="n">
        <v>1</v>
      </c>
      <c r="D7428" s="0" t="s">
        <v>6924</v>
      </c>
      <c r="E7428" s="0" t="s">
        <v>16110</v>
      </c>
      <c r="F7428" s="0" t="s">
        <v>16111</v>
      </c>
      <c r="G7428" s="0" t="s">
        <v>16112</v>
      </c>
      <c r="H7428" s="0" t="s">
        <v>3583</v>
      </c>
      <c r="I7428" s="0" t="s">
        <v>2123</v>
      </c>
      <c r="J7428" s="0" t="s">
        <v>47</v>
      </c>
      <c r="K7428" s="0" t="s">
        <v>46</v>
      </c>
      <c r="L7428" s="0" t="s">
        <v>47</v>
      </c>
      <c r="M7428" s="0" t="s">
        <v>47</v>
      </c>
      <c r="N7428" s="0" t="n">
        <v>2</v>
      </c>
      <c r="O7428" s="0" t="n">
        <v>173</v>
      </c>
      <c r="P7428" s="0" t="n">
        <v>600</v>
      </c>
      <c r="Q7428" s="0" t="n">
        <v>3.3</v>
      </c>
      <c r="R7428" s="0" t="str">
        <f aca="false">INDEX(Lookup!$B$4:$B$18,MATCH(C7428,Lookup!$A$4:$A$18,0))</f>
        <v>India</v>
      </c>
      <c r="S7428" s="20" t="n">
        <f aca="false">INDEX(Lookup!$D$4:$D$18,MATCH(C7428,Lookup!$A$4:$A$18,0))</f>
        <v>0.012</v>
      </c>
      <c r="T7428" s="21" t="n">
        <f aca="false">ROUND(P7428*S7428,2)</f>
        <v>7.2</v>
      </c>
      <c r="U7428" s="21" t="n">
        <f aca="false">IF(T7428&lt;=10,1,IF(T7428&lt;=20,2,IF(T7428&lt;=30,3,IF(T7428&lt;=40,4,IF(T7428&lt;=50,5,IF(T7428&lt;=100,6,IF(T7428&lt;=250,7,8)))))))</f>
        <v>1</v>
      </c>
      <c r="V7428" s="21" t="n">
        <f aca="false">IF(AND(OR(Dashboard!$T$3="All",R7428=Dashboard!$T$3),OR(Dashboard!$T$4="All",D7428=Dashboard!$T$4)),1,0)</f>
        <v>1</v>
      </c>
      <c r="W7428" s="21" t="n">
        <f aca="false">IF(V7428=1,T7428+ROW()/10000000,0)</f>
        <v>7.2007428</v>
      </c>
    </row>
    <row r="7429" customFormat="false" ht="15" hidden="false" customHeight="false" outlineLevel="0" collapsed="false">
      <c r="A7429" s="0" t="n">
        <v>3403</v>
      </c>
      <c r="B7429" s="0" t="s">
        <v>16113</v>
      </c>
      <c r="C7429" s="0" t="n">
        <v>1</v>
      </c>
      <c r="D7429" s="0" t="s">
        <v>6924</v>
      </c>
      <c r="E7429" s="0" t="s">
        <v>16114</v>
      </c>
      <c r="F7429" s="0" t="s">
        <v>16111</v>
      </c>
      <c r="G7429" s="0" t="s">
        <v>16112</v>
      </c>
      <c r="H7429" s="0" t="s">
        <v>6009</v>
      </c>
      <c r="I7429" s="0" t="s">
        <v>2123</v>
      </c>
      <c r="J7429" s="0" t="s">
        <v>46</v>
      </c>
      <c r="K7429" s="0" t="s">
        <v>47</v>
      </c>
      <c r="L7429" s="0" t="s">
        <v>47</v>
      </c>
      <c r="M7429" s="0" t="s">
        <v>47</v>
      </c>
      <c r="N7429" s="0" t="n">
        <v>4</v>
      </c>
      <c r="O7429" s="0" t="n">
        <v>127</v>
      </c>
      <c r="P7429" s="0" t="n">
        <v>2200</v>
      </c>
      <c r="Q7429" s="0" t="n">
        <v>3.6</v>
      </c>
      <c r="R7429" s="0" t="str">
        <f aca="false">INDEX(Lookup!$B$4:$B$18,MATCH(C7429,Lookup!$A$4:$A$18,0))</f>
        <v>India</v>
      </c>
      <c r="S7429" s="20" t="n">
        <f aca="false">INDEX(Lookup!$D$4:$D$18,MATCH(C7429,Lookup!$A$4:$A$18,0))</f>
        <v>0.012</v>
      </c>
      <c r="T7429" s="21" t="n">
        <f aca="false">ROUND(P7429*S7429,2)</f>
        <v>26.4</v>
      </c>
      <c r="U7429" s="21" t="n">
        <f aca="false">IF(T7429&lt;=10,1,IF(T7429&lt;=20,2,IF(T7429&lt;=30,3,IF(T7429&lt;=40,4,IF(T7429&lt;=50,5,IF(T7429&lt;=100,6,IF(T7429&lt;=250,7,8)))))))</f>
        <v>3</v>
      </c>
      <c r="V7429" s="21" t="n">
        <f aca="false">IF(AND(OR(Dashboard!$T$3="All",R7429=Dashboard!$T$3),OR(Dashboard!$T$4="All",D7429=Dashboard!$T$4)),1,0)</f>
        <v>1</v>
      </c>
      <c r="W7429" s="21" t="n">
        <f aca="false">IF(V7429=1,T7429+ROW()/10000000,0)</f>
        <v>26.4007429</v>
      </c>
    </row>
    <row r="7430" customFormat="false" ht="15" hidden="false" customHeight="false" outlineLevel="0" collapsed="false">
      <c r="A7430" s="0" t="n">
        <v>2902</v>
      </c>
      <c r="B7430" s="0" t="s">
        <v>9868</v>
      </c>
      <c r="C7430" s="0" t="n">
        <v>1</v>
      </c>
      <c r="D7430" s="0" t="s">
        <v>6924</v>
      </c>
      <c r="E7430" s="0" t="s">
        <v>16115</v>
      </c>
      <c r="F7430" s="0" t="s">
        <v>16111</v>
      </c>
      <c r="G7430" s="0" t="s">
        <v>16112</v>
      </c>
      <c r="H7430" s="0" t="s">
        <v>2128</v>
      </c>
      <c r="I7430" s="0" t="s">
        <v>2123</v>
      </c>
      <c r="J7430" s="0" t="s">
        <v>47</v>
      </c>
      <c r="K7430" s="0" t="s">
        <v>47</v>
      </c>
      <c r="L7430" s="0" t="s">
        <v>47</v>
      </c>
      <c r="M7430" s="0" t="s">
        <v>47</v>
      </c>
      <c r="N7430" s="0" t="n">
        <v>2</v>
      </c>
      <c r="O7430" s="0" t="n">
        <v>286</v>
      </c>
      <c r="P7430" s="0" t="n">
        <v>550</v>
      </c>
      <c r="Q7430" s="0" t="n">
        <v>3.7</v>
      </c>
      <c r="R7430" s="0" t="str">
        <f aca="false">INDEX(Lookup!$B$4:$B$18,MATCH(C7430,Lookup!$A$4:$A$18,0))</f>
        <v>India</v>
      </c>
      <c r="S7430" s="20" t="n">
        <f aca="false">INDEX(Lookup!$D$4:$D$18,MATCH(C7430,Lookup!$A$4:$A$18,0))</f>
        <v>0.012</v>
      </c>
      <c r="T7430" s="21" t="n">
        <f aca="false">ROUND(P7430*S7430,2)</f>
        <v>6.6</v>
      </c>
      <c r="U7430" s="21" t="n">
        <f aca="false">IF(T7430&lt;=10,1,IF(T7430&lt;=20,2,IF(T7430&lt;=30,3,IF(T7430&lt;=40,4,IF(T7430&lt;=50,5,IF(T7430&lt;=100,6,IF(T7430&lt;=250,7,8)))))))</f>
        <v>1</v>
      </c>
      <c r="V7430" s="21" t="n">
        <f aca="false">IF(AND(OR(Dashboard!$T$3="All",R7430=Dashboard!$T$3),OR(Dashboard!$T$4="All",D7430=Dashboard!$T$4)),1,0)</f>
        <v>1</v>
      </c>
      <c r="W7430" s="21" t="n">
        <f aca="false">IF(V7430=1,T7430+ROW()/10000000,0)</f>
        <v>6.600743</v>
      </c>
    </row>
    <row r="7431" customFormat="false" ht="15" hidden="false" customHeight="false" outlineLevel="0" collapsed="false">
      <c r="A7431" s="0" t="n">
        <v>308628</v>
      </c>
      <c r="B7431" s="0" t="s">
        <v>16116</v>
      </c>
      <c r="C7431" s="0" t="n">
        <v>1</v>
      </c>
      <c r="D7431" s="0" t="s">
        <v>6924</v>
      </c>
      <c r="E7431" s="0" t="s">
        <v>16117</v>
      </c>
      <c r="F7431" s="0" t="s">
        <v>16111</v>
      </c>
      <c r="G7431" s="0" t="s">
        <v>16112</v>
      </c>
      <c r="H7431" s="0" t="s">
        <v>3142</v>
      </c>
      <c r="I7431" s="0" t="s">
        <v>2123</v>
      </c>
      <c r="J7431" s="0" t="s">
        <v>47</v>
      </c>
      <c r="K7431" s="0" t="s">
        <v>47</v>
      </c>
      <c r="L7431" s="0" t="s">
        <v>47</v>
      </c>
      <c r="M7431" s="0" t="s">
        <v>47</v>
      </c>
      <c r="N7431" s="0" t="n">
        <v>2</v>
      </c>
      <c r="O7431" s="0" t="n">
        <v>44</v>
      </c>
      <c r="P7431" s="0" t="n">
        <v>700</v>
      </c>
      <c r="Q7431" s="0" t="n">
        <v>3.6</v>
      </c>
      <c r="R7431" s="0" t="str">
        <f aca="false">INDEX(Lookup!$B$4:$B$18,MATCH(C7431,Lookup!$A$4:$A$18,0))</f>
        <v>India</v>
      </c>
      <c r="S7431" s="20" t="n">
        <f aca="false">INDEX(Lookup!$D$4:$D$18,MATCH(C7431,Lookup!$A$4:$A$18,0))</f>
        <v>0.012</v>
      </c>
      <c r="T7431" s="21" t="n">
        <f aca="false">ROUND(P7431*S7431,2)</f>
        <v>8.4</v>
      </c>
      <c r="U7431" s="21" t="n">
        <f aca="false">IF(T7431&lt;=10,1,IF(T7431&lt;=20,2,IF(T7431&lt;=30,3,IF(T7431&lt;=40,4,IF(T7431&lt;=50,5,IF(T7431&lt;=100,6,IF(T7431&lt;=250,7,8)))))))</f>
        <v>1</v>
      </c>
      <c r="V7431" s="21" t="n">
        <f aca="false">IF(AND(OR(Dashboard!$T$3="All",R7431=Dashboard!$T$3),OR(Dashboard!$T$4="All",D7431=Dashboard!$T$4)),1,0)</f>
        <v>1</v>
      </c>
      <c r="W7431" s="21" t="n">
        <f aca="false">IF(V7431=1,T7431+ROW()/10000000,0)</f>
        <v>8.4007431</v>
      </c>
    </row>
    <row r="7432" customFormat="false" ht="15" hidden="false" customHeight="false" outlineLevel="0" collapsed="false">
      <c r="A7432" s="0" t="n">
        <v>18466399</v>
      </c>
      <c r="B7432" s="0" t="s">
        <v>16118</v>
      </c>
      <c r="C7432" s="0" t="n">
        <v>1</v>
      </c>
      <c r="D7432" s="0" t="s">
        <v>6924</v>
      </c>
      <c r="E7432" s="0" t="s">
        <v>16119</v>
      </c>
      <c r="F7432" s="0" t="s">
        <v>16111</v>
      </c>
      <c r="G7432" s="0" t="s">
        <v>16112</v>
      </c>
      <c r="H7432" s="0" t="s">
        <v>6502</v>
      </c>
      <c r="I7432" s="0" t="s">
        <v>2123</v>
      </c>
      <c r="J7432" s="0" t="s">
        <v>46</v>
      </c>
      <c r="K7432" s="0" t="s">
        <v>47</v>
      </c>
      <c r="L7432" s="0" t="s">
        <v>47</v>
      </c>
      <c r="M7432" s="0" t="s">
        <v>47</v>
      </c>
      <c r="N7432" s="0" t="n">
        <v>3</v>
      </c>
      <c r="O7432" s="0" t="n">
        <v>3</v>
      </c>
      <c r="P7432" s="0" t="n">
        <v>1000</v>
      </c>
      <c r="Q7432" s="0" t="n">
        <v>1</v>
      </c>
      <c r="R7432" s="0" t="str">
        <f aca="false">INDEX(Lookup!$B$4:$B$18,MATCH(C7432,Lookup!$A$4:$A$18,0))</f>
        <v>India</v>
      </c>
      <c r="S7432" s="20" t="n">
        <f aca="false">INDEX(Lookup!$D$4:$D$18,MATCH(C7432,Lookup!$A$4:$A$18,0))</f>
        <v>0.012</v>
      </c>
      <c r="T7432" s="21" t="n">
        <f aca="false">ROUND(P7432*S7432,2)</f>
        <v>12</v>
      </c>
      <c r="U7432" s="21" t="n">
        <f aca="false">IF(T7432&lt;=10,1,IF(T7432&lt;=20,2,IF(T7432&lt;=30,3,IF(T7432&lt;=40,4,IF(T7432&lt;=50,5,IF(T7432&lt;=100,6,IF(T7432&lt;=250,7,8)))))))</f>
        <v>2</v>
      </c>
      <c r="V7432" s="21" t="n">
        <f aca="false">IF(AND(OR(Dashboard!$T$3="All",R7432=Dashboard!$T$3),OR(Dashboard!$T$4="All",D7432=Dashboard!$T$4)),1,0)</f>
        <v>1</v>
      </c>
      <c r="W7432" s="21" t="n">
        <f aca="false">IF(V7432=1,T7432+ROW()/10000000,0)</f>
        <v>12.0007432</v>
      </c>
    </row>
    <row r="7433" customFormat="false" ht="15" hidden="false" customHeight="false" outlineLevel="0" collapsed="false">
      <c r="A7433" s="0" t="n">
        <v>18157416</v>
      </c>
      <c r="B7433" s="0" t="s">
        <v>16120</v>
      </c>
      <c r="C7433" s="0" t="n">
        <v>1</v>
      </c>
      <c r="D7433" s="0" t="s">
        <v>6924</v>
      </c>
      <c r="E7433" s="0" t="s">
        <v>16121</v>
      </c>
      <c r="F7433" s="0" t="s">
        <v>16111</v>
      </c>
      <c r="G7433" s="0" t="s">
        <v>16112</v>
      </c>
      <c r="H7433" s="0" t="s">
        <v>2128</v>
      </c>
      <c r="I7433" s="0" t="s">
        <v>2123</v>
      </c>
      <c r="J7433" s="0" t="s">
        <v>46</v>
      </c>
      <c r="K7433" s="0" t="s">
        <v>46</v>
      </c>
      <c r="L7433" s="0" t="s">
        <v>47</v>
      </c>
      <c r="M7433" s="0" t="s">
        <v>47</v>
      </c>
      <c r="N7433" s="0" t="n">
        <v>3</v>
      </c>
      <c r="O7433" s="0" t="n">
        <v>169</v>
      </c>
      <c r="P7433" s="0" t="n">
        <v>1800</v>
      </c>
      <c r="Q7433" s="0" t="n">
        <v>4</v>
      </c>
      <c r="R7433" s="0" t="str">
        <f aca="false">INDEX(Lookup!$B$4:$B$18,MATCH(C7433,Lookup!$A$4:$A$18,0))</f>
        <v>India</v>
      </c>
      <c r="S7433" s="20" t="n">
        <f aca="false">INDEX(Lookup!$D$4:$D$18,MATCH(C7433,Lookup!$A$4:$A$18,0))</f>
        <v>0.012</v>
      </c>
      <c r="T7433" s="21" t="n">
        <f aca="false">ROUND(P7433*S7433,2)</f>
        <v>21.6</v>
      </c>
      <c r="U7433" s="21" t="n">
        <f aca="false">IF(T7433&lt;=10,1,IF(T7433&lt;=20,2,IF(T7433&lt;=30,3,IF(T7433&lt;=40,4,IF(T7433&lt;=50,5,IF(T7433&lt;=100,6,IF(T7433&lt;=250,7,8)))))))</f>
        <v>3</v>
      </c>
      <c r="V7433" s="21" t="n">
        <f aca="false">IF(AND(OR(Dashboard!$T$3="All",R7433=Dashboard!$T$3),OR(Dashboard!$T$4="All",D7433=Dashboard!$T$4)),1,0)</f>
        <v>1</v>
      </c>
      <c r="W7433" s="21" t="n">
        <f aca="false">IF(V7433=1,T7433+ROW()/10000000,0)</f>
        <v>21.6007433</v>
      </c>
    </row>
    <row r="7434" customFormat="false" ht="15" hidden="false" customHeight="false" outlineLevel="0" collapsed="false">
      <c r="A7434" s="0" t="n">
        <v>18264963</v>
      </c>
      <c r="B7434" s="0" t="s">
        <v>16122</v>
      </c>
      <c r="C7434" s="0" t="n">
        <v>1</v>
      </c>
      <c r="D7434" s="0" t="s">
        <v>6924</v>
      </c>
      <c r="E7434" s="0" t="s">
        <v>16123</v>
      </c>
      <c r="F7434" s="0" t="s">
        <v>16111</v>
      </c>
      <c r="G7434" s="0" t="s">
        <v>16112</v>
      </c>
      <c r="H7434" s="0" t="s">
        <v>16124</v>
      </c>
      <c r="I7434" s="0" t="s">
        <v>2123</v>
      </c>
      <c r="J7434" s="0" t="s">
        <v>47</v>
      </c>
      <c r="K7434" s="0" t="s">
        <v>47</v>
      </c>
      <c r="L7434" s="0" t="s">
        <v>47</v>
      </c>
      <c r="M7434" s="0" t="s">
        <v>47</v>
      </c>
      <c r="N7434" s="0" t="n">
        <v>4</v>
      </c>
      <c r="O7434" s="0" t="n">
        <v>165</v>
      </c>
      <c r="P7434" s="0" t="n">
        <v>2200</v>
      </c>
      <c r="Q7434" s="0" t="n">
        <v>4</v>
      </c>
      <c r="R7434" s="0" t="str">
        <f aca="false">INDEX(Lookup!$B$4:$B$18,MATCH(C7434,Lookup!$A$4:$A$18,0))</f>
        <v>India</v>
      </c>
      <c r="S7434" s="20" t="n">
        <f aca="false">INDEX(Lookup!$D$4:$D$18,MATCH(C7434,Lookup!$A$4:$A$18,0))</f>
        <v>0.012</v>
      </c>
      <c r="T7434" s="21" t="n">
        <f aca="false">ROUND(P7434*S7434,2)</f>
        <v>26.4</v>
      </c>
      <c r="U7434" s="21" t="n">
        <f aca="false">IF(T7434&lt;=10,1,IF(T7434&lt;=20,2,IF(T7434&lt;=30,3,IF(T7434&lt;=40,4,IF(T7434&lt;=50,5,IF(T7434&lt;=100,6,IF(T7434&lt;=250,7,8)))))))</f>
        <v>3</v>
      </c>
      <c r="V7434" s="21" t="n">
        <f aca="false">IF(AND(OR(Dashboard!$T$3="All",R7434=Dashboard!$T$3),OR(Dashboard!$T$4="All",D7434=Dashboard!$T$4)),1,0)</f>
        <v>1</v>
      </c>
      <c r="W7434" s="21" t="n">
        <f aca="false">IF(V7434=1,T7434+ROW()/10000000,0)</f>
        <v>26.4007434</v>
      </c>
    </row>
    <row r="7435" customFormat="false" ht="15" hidden="false" customHeight="false" outlineLevel="0" collapsed="false">
      <c r="A7435" s="0" t="n">
        <v>18384123</v>
      </c>
      <c r="B7435" s="0" t="s">
        <v>3162</v>
      </c>
      <c r="C7435" s="0" t="n">
        <v>1</v>
      </c>
      <c r="D7435" s="0" t="s">
        <v>6924</v>
      </c>
      <c r="E7435" s="0" t="s">
        <v>16125</v>
      </c>
      <c r="F7435" s="0" t="s">
        <v>16126</v>
      </c>
      <c r="G7435" s="0" t="s">
        <v>16127</v>
      </c>
      <c r="H7435" s="0" t="s">
        <v>2342</v>
      </c>
      <c r="I7435" s="0" t="s">
        <v>2123</v>
      </c>
      <c r="J7435" s="0" t="s">
        <v>47</v>
      </c>
      <c r="K7435" s="0" t="s">
        <v>47</v>
      </c>
      <c r="L7435" s="0" t="s">
        <v>47</v>
      </c>
      <c r="M7435" s="0" t="s">
        <v>47</v>
      </c>
      <c r="N7435" s="0" t="n">
        <v>1</v>
      </c>
      <c r="O7435" s="0" t="n">
        <v>6</v>
      </c>
      <c r="P7435" s="0" t="n">
        <v>400</v>
      </c>
      <c r="Q7435" s="0" t="n">
        <v>3.2</v>
      </c>
      <c r="R7435" s="0" t="str">
        <f aca="false">INDEX(Lookup!$B$4:$B$18,MATCH(C7435,Lookup!$A$4:$A$18,0))</f>
        <v>India</v>
      </c>
      <c r="S7435" s="20" t="n">
        <f aca="false">INDEX(Lookup!$D$4:$D$18,MATCH(C7435,Lookup!$A$4:$A$18,0))</f>
        <v>0.012</v>
      </c>
      <c r="T7435" s="21" t="n">
        <f aca="false">ROUND(P7435*S7435,2)</f>
        <v>4.8</v>
      </c>
      <c r="U7435" s="21" t="n">
        <f aca="false">IF(T7435&lt;=10,1,IF(T7435&lt;=20,2,IF(T7435&lt;=30,3,IF(T7435&lt;=40,4,IF(T7435&lt;=50,5,IF(T7435&lt;=100,6,IF(T7435&lt;=250,7,8)))))))</f>
        <v>1</v>
      </c>
      <c r="V7435" s="21" t="n">
        <f aca="false">IF(AND(OR(Dashboard!$T$3="All",R7435=Dashboard!$T$3),OR(Dashboard!$T$4="All",D7435=Dashboard!$T$4)),1,0)</f>
        <v>1</v>
      </c>
      <c r="W7435" s="21" t="n">
        <f aca="false">IF(V7435=1,T7435+ROW()/10000000,0)</f>
        <v>4.8007435</v>
      </c>
    </row>
    <row r="7436" customFormat="false" ht="15" hidden="false" customHeight="false" outlineLevel="0" collapsed="false">
      <c r="A7436" s="0" t="n">
        <v>308595</v>
      </c>
      <c r="B7436" s="0" t="s">
        <v>8700</v>
      </c>
      <c r="C7436" s="0" t="n">
        <v>1</v>
      </c>
      <c r="D7436" s="0" t="s">
        <v>6924</v>
      </c>
      <c r="E7436" s="0" t="s">
        <v>13492</v>
      </c>
      <c r="F7436" s="0" t="s">
        <v>16128</v>
      </c>
      <c r="G7436" s="0" t="s">
        <v>16129</v>
      </c>
      <c r="H7436" s="0" t="s">
        <v>402</v>
      </c>
      <c r="I7436" s="0" t="s">
        <v>2123</v>
      </c>
      <c r="J7436" s="0" t="s">
        <v>47</v>
      </c>
      <c r="K7436" s="0" t="s">
        <v>46</v>
      </c>
      <c r="L7436" s="0" t="s">
        <v>47</v>
      </c>
      <c r="M7436" s="0" t="s">
        <v>47</v>
      </c>
      <c r="N7436" s="0" t="n">
        <v>1</v>
      </c>
      <c r="O7436" s="0" t="n">
        <v>24</v>
      </c>
      <c r="P7436" s="0" t="n">
        <v>400</v>
      </c>
      <c r="Q7436" s="0" t="n">
        <v>3.2</v>
      </c>
      <c r="R7436" s="0" t="str">
        <f aca="false">INDEX(Lookup!$B$4:$B$18,MATCH(C7436,Lookup!$A$4:$A$18,0))</f>
        <v>India</v>
      </c>
      <c r="S7436" s="20" t="n">
        <f aca="false">INDEX(Lookup!$D$4:$D$18,MATCH(C7436,Lookup!$A$4:$A$18,0))</f>
        <v>0.012</v>
      </c>
      <c r="T7436" s="21" t="n">
        <f aca="false">ROUND(P7436*S7436,2)</f>
        <v>4.8</v>
      </c>
      <c r="U7436" s="21" t="n">
        <f aca="false">IF(T7436&lt;=10,1,IF(T7436&lt;=20,2,IF(T7436&lt;=30,3,IF(T7436&lt;=40,4,IF(T7436&lt;=50,5,IF(T7436&lt;=100,6,IF(T7436&lt;=250,7,8)))))))</f>
        <v>1</v>
      </c>
      <c r="V7436" s="21" t="n">
        <f aca="false">IF(AND(OR(Dashboard!$T$3="All",R7436=Dashboard!$T$3),OR(Dashboard!$T$4="All",D7436=Dashboard!$T$4)),1,0)</f>
        <v>1</v>
      </c>
      <c r="W7436" s="21" t="n">
        <f aca="false">IF(V7436=1,T7436+ROW()/10000000,0)</f>
        <v>4.8007436</v>
      </c>
    </row>
    <row r="7437" customFormat="false" ht="15" hidden="false" customHeight="false" outlineLevel="0" collapsed="false">
      <c r="A7437" s="0" t="n">
        <v>18251318</v>
      </c>
      <c r="B7437" s="0" t="s">
        <v>16130</v>
      </c>
      <c r="C7437" s="0" t="n">
        <v>1</v>
      </c>
      <c r="D7437" s="0" t="s">
        <v>6924</v>
      </c>
      <c r="E7437" s="0" t="s">
        <v>16131</v>
      </c>
      <c r="F7437" s="0" t="s">
        <v>16128</v>
      </c>
      <c r="G7437" s="0" t="s">
        <v>16129</v>
      </c>
      <c r="H7437" s="0" t="s">
        <v>402</v>
      </c>
      <c r="I7437" s="0" t="s">
        <v>2123</v>
      </c>
      <c r="J7437" s="0" t="s">
        <v>47</v>
      </c>
      <c r="K7437" s="0" t="s">
        <v>47</v>
      </c>
      <c r="L7437" s="0" t="s">
        <v>47</v>
      </c>
      <c r="M7437" s="0" t="s">
        <v>47</v>
      </c>
      <c r="N7437" s="0" t="n">
        <v>1</v>
      </c>
      <c r="O7437" s="0" t="n">
        <v>6</v>
      </c>
      <c r="P7437" s="0" t="n">
        <v>200</v>
      </c>
      <c r="Q7437" s="0" t="n">
        <v>2.9</v>
      </c>
      <c r="R7437" s="0" t="str">
        <f aca="false">INDEX(Lookup!$B$4:$B$18,MATCH(C7437,Lookup!$A$4:$A$18,0))</f>
        <v>India</v>
      </c>
      <c r="S7437" s="20" t="n">
        <f aca="false">INDEX(Lookup!$D$4:$D$18,MATCH(C7437,Lookup!$A$4:$A$18,0))</f>
        <v>0.012</v>
      </c>
      <c r="T7437" s="21" t="n">
        <f aca="false">ROUND(P7437*S7437,2)</f>
        <v>2.4</v>
      </c>
      <c r="U7437" s="21" t="n">
        <f aca="false">IF(T7437&lt;=10,1,IF(T7437&lt;=20,2,IF(T7437&lt;=30,3,IF(T7437&lt;=40,4,IF(T7437&lt;=50,5,IF(T7437&lt;=100,6,IF(T7437&lt;=250,7,8)))))))</f>
        <v>1</v>
      </c>
      <c r="V7437" s="21" t="n">
        <f aca="false">IF(AND(OR(Dashboard!$T$3="All",R7437=Dashboard!$T$3),OR(Dashboard!$T$4="All",D7437=Dashboard!$T$4)),1,0)</f>
        <v>1</v>
      </c>
      <c r="W7437" s="21" t="n">
        <f aca="false">IF(V7437=1,T7437+ROW()/10000000,0)</f>
        <v>2.4007437</v>
      </c>
    </row>
    <row r="7438" customFormat="false" ht="15" hidden="false" customHeight="false" outlineLevel="0" collapsed="false">
      <c r="A7438" s="0" t="n">
        <v>18303675</v>
      </c>
      <c r="B7438" s="0" t="s">
        <v>16132</v>
      </c>
      <c r="C7438" s="0" t="n">
        <v>1</v>
      </c>
      <c r="D7438" s="0" t="s">
        <v>6924</v>
      </c>
      <c r="E7438" s="0" t="s">
        <v>16133</v>
      </c>
      <c r="F7438" s="0" t="s">
        <v>16128</v>
      </c>
      <c r="G7438" s="0" t="s">
        <v>16129</v>
      </c>
      <c r="H7438" s="0" t="s">
        <v>69</v>
      </c>
      <c r="I7438" s="0" t="s">
        <v>2123</v>
      </c>
      <c r="J7438" s="0" t="s">
        <v>47</v>
      </c>
      <c r="K7438" s="0" t="s">
        <v>47</v>
      </c>
      <c r="L7438" s="0" t="s">
        <v>47</v>
      </c>
      <c r="M7438" s="0" t="s">
        <v>47</v>
      </c>
      <c r="N7438" s="0" t="n">
        <v>1</v>
      </c>
      <c r="O7438" s="0" t="n">
        <v>5</v>
      </c>
      <c r="P7438" s="0" t="n">
        <v>250</v>
      </c>
      <c r="Q7438" s="0" t="n">
        <v>3</v>
      </c>
      <c r="R7438" s="0" t="str">
        <f aca="false">INDEX(Lookup!$B$4:$B$18,MATCH(C7438,Lookup!$A$4:$A$18,0))</f>
        <v>India</v>
      </c>
      <c r="S7438" s="20" t="n">
        <f aca="false">INDEX(Lookup!$D$4:$D$18,MATCH(C7438,Lookup!$A$4:$A$18,0))</f>
        <v>0.012</v>
      </c>
      <c r="T7438" s="21" t="n">
        <f aca="false">ROUND(P7438*S7438,2)</f>
        <v>3</v>
      </c>
      <c r="U7438" s="21" t="n">
        <f aca="false">IF(T7438&lt;=10,1,IF(T7438&lt;=20,2,IF(T7438&lt;=30,3,IF(T7438&lt;=40,4,IF(T7438&lt;=50,5,IF(T7438&lt;=100,6,IF(T7438&lt;=250,7,8)))))))</f>
        <v>1</v>
      </c>
      <c r="V7438" s="21" t="n">
        <f aca="false">IF(AND(OR(Dashboard!$T$3="All",R7438=Dashboard!$T$3),OR(Dashboard!$T$4="All",D7438=Dashboard!$T$4)),1,0)</f>
        <v>1</v>
      </c>
      <c r="W7438" s="21" t="n">
        <f aca="false">IF(V7438=1,T7438+ROW()/10000000,0)</f>
        <v>3.0007438</v>
      </c>
    </row>
    <row r="7439" customFormat="false" ht="15" hidden="false" customHeight="false" outlineLevel="0" collapsed="false">
      <c r="A7439" s="0" t="n">
        <v>18245286</v>
      </c>
      <c r="B7439" s="0" t="s">
        <v>16134</v>
      </c>
      <c r="C7439" s="0" t="n">
        <v>1</v>
      </c>
      <c r="D7439" s="0" t="s">
        <v>6924</v>
      </c>
      <c r="E7439" s="0" t="s">
        <v>16135</v>
      </c>
      <c r="F7439" s="0" t="s">
        <v>16128</v>
      </c>
      <c r="G7439" s="0" t="s">
        <v>16129</v>
      </c>
      <c r="H7439" s="0" t="s">
        <v>2210</v>
      </c>
      <c r="I7439" s="0" t="s">
        <v>2123</v>
      </c>
      <c r="J7439" s="0" t="s">
        <v>47</v>
      </c>
      <c r="K7439" s="0" t="s">
        <v>47</v>
      </c>
      <c r="L7439" s="0" t="s">
        <v>47</v>
      </c>
      <c r="M7439" s="0" t="s">
        <v>47</v>
      </c>
      <c r="N7439" s="0" t="n">
        <v>1</v>
      </c>
      <c r="O7439" s="0" t="n">
        <v>36</v>
      </c>
      <c r="P7439" s="0" t="n">
        <v>250</v>
      </c>
      <c r="Q7439" s="0" t="n">
        <v>3.2</v>
      </c>
      <c r="R7439" s="0" t="str">
        <f aca="false">INDEX(Lookup!$B$4:$B$18,MATCH(C7439,Lookup!$A$4:$A$18,0))</f>
        <v>India</v>
      </c>
      <c r="S7439" s="20" t="n">
        <f aca="false">INDEX(Lookup!$D$4:$D$18,MATCH(C7439,Lookup!$A$4:$A$18,0))</f>
        <v>0.012</v>
      </c>
      <c r="T7439" s="21" t="n">
        <f aca="false">ROUND(P7439*S7439,2)</f>
        <v>3</v>
      </c>
      <c r="U7439" s="21" t="n">
        <f aca="false">IF(T7439&lt;=10,1,IF(T7439&lt;=20,2,IF(T7439&lt;=30,3,IF(T7439&lt;=40,4,IF(T7439&lt;=50,5,IF(T7439&lt;=100,6,IF(T7439&lt;=250,7,8)))))))</f>
        <v>1</v>
      </c>
      <c r="V7439" s="21" t="n">
        <f aca="false">IF(AND(OR(Dashboard!$T$3="All",R7439=Dashboard!$T$3),OR(Dashboard!$T$4="All",D7439=Dashboard!$T$4)),1,0)</f>
        <v>1</v>
      </c>
      <c r="W7439" s="21" t="n">
        <f aca="false">IF(V7439=1,T7439+ROW()/10000000,0)</f>
        <v>3.0007439</v>
      </c>
    </row>
    <row r="7440" customFormat="false" ht="15" hidden="false" customHeight="false" outlineLevel="0" collapsed="false">
      <c r="A7440" s="0" t="n">
        <v>18414475</v>
      </c>
      <c r="B7440" s="0" t="s">
        <v>5099</v>
      </c>
      <c r="C7440" s="0" t="n">
        <v>1</v>
      </c>
      <c r="D7440" s="0" t="s">
        <v>6924</v>
      </c>
      <c r="E7440" s="0" t="s">
        <v>16136</v>
      </c>
      <c r="F7440" s="0" t="s">
        <v>16128</v>
      </c>
      <c r="G7440" s="0" t="s">
        <v>16129</v>
      </c>
      <c r="H7440" s="0" t="s">
        <v>2185</v>
      </c>
      <c r="I7440" s="0" t="s">
        <v>2123</v>
      </c>
      <c r="J7440" s="0" t="s">
        <v>47</v>
      </c>
      <c r="K7440" s="0" t="s">
        <v>46</v>
      </c>
      <c r="L7440" s="0" t="s">
        <v>47</v>
      </c>
      <c r="M7440" s="0" t="s">
        <v>47</v>
      </c>
      <c r="N7440" s="0" t="n">
        <v>2</v>
      </c>
      <c r="O7440" s="0" t="n">
        <v>4</v>
      </c>
      <c r="P7440" s="0" t="n">
        <v>600</v>
      </c>
      <c r="Q7440" s="0" t="n">
        <v>3</v>
      </c>
      <c r="R7440" s="0" t="str">
        <f aca="false">INDEX(Lookup!$B$4:$B$18,MATCH(C7440,Lookup!$A$4:$A$18,0))</f>
        <v>India</v>
      </c>
      <c r="S7440" s="20" t="n">
        <f aca="false">INDEX(Lookup!$D$4:$D$18,MATCH(C7440,Lookup!$A$4:$A$18,0))</f>
        <v>0.012</v>
      </c>
      <c r="T7440" s="21" t="n">
        <f aca="false">ROUND(P7440*S7440,2)</f>
        <v>7.2</v>
      </c>
      <c r="U7440" s="21" t="n">
        <f aca="false">IF(T7440&lt;=10,1,IF(T7440&lt;=20,2,IF(T7440&lt;=30,3,IF(T7440&lt;=40,4,IF(T7440&lt;=50,5,IF(T7440&lt;=100,6,IF(T7440&lt;=250,7,8)))))))</f>
        <v>1</v>
      </c>
      <c r="V7440" s="21" t="n">
        <f aca="false">IF(AND(OR(Dashboard!$T$3="All",R7440=Dashboard!$T$3),OR(Dashboard!$T$4="All",D7440=Dashboard!$T$4)),1,0)</f>
        <v>1</v>
      </c>
      <c r="W7440" s="21" t="n">
        <f aca="false">IF(V7440=1,T7440+ROW()/10000000,0)</f>
        <v>7.200744</v>
      </c>
    </row>
    <row r="7441" customFormat="false" ht="15" hidden="false" customHeight="false" outlineLevel="0" collapsed="false">
      <c r="A7441" s="0" t="n">
        <v>308814</v>
      </c>
      <c r="B7441" s="0" t="s">
        <v>3094</v>
      </c>
      <c r="C7441" s="0" t="n">
        <v>1</v>
      </c>
      <c r="D7441" s="0" t="s">
        <v>6924</v>
      </c>
      <c r="E7441" s="0" t="s">
        <v>16137</v>
      </c>
      <c r="F7441" s="0" t="s">
        <v>16128</v>
      </c>
      <c r="G7441" s="0" t="s">
        <v>16129</v>
      </c>
      <c r="H7441" s="0" t="s">
        <v>156</v>
      </c>
      <c r="I7441" s="0" t="s">
        <v>2123</v>
      </c>
      <c r="J7441" s="0" t="s">
        <v>47</v>
      </c>
      <c r="K7441" s="0" t="s">
        <v>47</v>
      </c>
      <c r="L7441" s="0" t="s">
        <v>47</v>
      </c>
      <c r="M7441" s="0" t="s">
        <v>47</v>
      </c>
      <c r="N7441" s="0" t="n">
        <v>1</v>
      </c>
      <c r="O7441" s="0" t="n">
        <v>5</v>
      </c>
      <c r="P7441" s="0" t="n">
        <v>200</v>
      </c>
      <c r="Q7441" s="0" t="n">
        <v>2.9</v>
      </c>
      <c r="R7441" s="0" t="str">
        <f aca="false">INDEX(Lookup!$B$4:$B$18,MATCH(C7441,Lookup!$A$4:$A$18,0))</f>
        <v>India</v>
      </c>
      <c r="S7441" s="20" t="n">
        <f aca="false">INDEX(Lookup!$D$4:$D$18,MATCH(C7441,Lookup!$A$4:$A$18,0))</f>
        <v>0.012</v>
      </c>
      <c r="T7441" s="21" t="n">
        <f aca="false">ROUND(P7441*S7441,2)</f>
        <v>2.4</v>
      </c>
      <c r="U7441" s="21" t="n">
        <f aca="false">IF(T7441&lt;=10,1,IF(T7441&lt;=20,2,IF(T7441&lt;=30,3,IF(T7441&lt;=40,4,IF(T7441&lt;=50,5,IF(T7441&lt;=100,6,IF(T7441&lt;=250,7,8)))))))</f>
        <v>1</v>
      </c>
      <c r="V7441" s="21" t="n">
        <f aca="false">IF(AND(OR(Dashboard!$T$3="All",R7441=Dashboard!$T$3),OR(Dashboard!$T$4="All",D7441=Dashboard!$T$4)),1,0)</f>
        <v>1</v>
      </c>
      <c r="W7441" s="21" t="n">
        <f aca="false">IF(V7441=1,T7441+ROW()/10000000,0)</f>
        <v>2.4007441</v>
      </c>
    </row>
    <row r="7442" customFormat="false" ht="15" hidden="false" customHeight="false" outlineLevel="0" collapsed="false">
      <c r="A7442" s="0" t="n">
        <v>308996</v>
      </c>
      <c r="B7442" s="0" t="s">
        <v>16138</v>
      </c>
      <c r="C7442" s="0" t="n">
        <v>1</v>
      </c>
      <c r="D7442" s="0" t="s">
        <v>6924</v>
      </c>
      <c r="E7442" s="0" t="s">
        <v>16139</v>
      </c>
      <c r="F7442" s="0" t="s">
        <v>16128</v>
      </c>
      <c r="G7442" s="0" t="s">
        <v>16129</v>
      </c>
      <c r="H7442" s="0" t="s">
        <v>2128</v>
      </c>
      <c r="I7442" s="0" t="s">
        <v>2123</v>
      </c>
      <c r="J7442" s="0" t="s">
        <v>47</v>
      </c>
      <c r="K7442" s="0" t="s">
        <v>47</v>
      </c>
      <c r="L7442" s="0" t="s">
        <v>47</v>
      </c>
      <c r="M7442" s="0" t="s">
        <v>47</v>
      </c>
      <c r="N7442" s="0" t="n">
        <v>1</v>
      </c>
      <c r="O7442" s="0" t="n">
        <v>5</v>
      </c>
      <c r="P7442" s="0" t="n">
        <v>200</v>
      </c>
      <c r="Q7442" s="0" t="n">
        <v>2.9</v>
      </c>
      <c r="R7442" s="0" t="str">
        <f aca="false">INDEX(Lookup!$B$4:$B$18,MATCH(C7442,Lookup!$A$4:$A$18,0))</f>
        <v>India</v>
      </c>
      <c r="S7442" s="20" t="n">
        <f aca="false">INDEX(Lookup!$D$4:$D$18,MATCH(C7442,Lookup!$A$4:$A$18,0))</f>
        <v>0.012</v>
      </c>
      <c r="T7442" s="21" t="n">
        <f aca="false">ROUND(P7442*S7442,2)</f>
        <v>2.4</v>
      </c>
      <c r="U7442" s="21" t="n">
        <f aca="false">IF(T7442&lt;=10,1,IF(T7442&lt;=20,2,IF(T7442&lt;=30,3,IF(T7442&lt;=40,4,IF(T7442&lt;=50,5,IF(T7442&lt;=100,6,IF(T7442&lt;=250,7,8)))))))</f>
        <v>1</v>
      </c>
      <c r="V7442" s="21" t="n">
        <f aca="false">IF(AND(OR(Dashboard!$T$3="All",R7442=Dashboard!$T$3),OR(Dashboard!$T$4="All",D7442=Dashboard!$T$4)),1,0)</f>
        <v>1</v>
      </c>
      <c r="W7442" s="21" t="n">
        <f aca="false">IF(V7442=1,T7442+ROW()/10000000,0)</f>
        <v>2.4007442</v>
      </c>
    </row>
    <row r="7443" customFormat="false" ht="15" hidden="false" customHeight="false" outlineLevel="0" collapsed="false">
      <c r="A7443" s="0" t="n">
        <v>304583</v>
      </c>
      <c r="B7443" s="0" t="s">
        <v>2316</v>
      </c>
      <c r="C7443" s="0" t="n">
        <v>1</v>
      </c>
      <c r="D7443" s="0" t="s">
        <v>6924</v>
      </c>
      <c r="E7443" s="0" t="s">
        <v>16140</v>
      </c>
      <c r="F7443" s="0" t="s">
        <v>16128</v>
      </c>
      <c r="G7443" s="0" t="s">
        <v>16129</v>
      </c>
      <c r="H7443" s="0" t="s">
        <v>3129</v>
      </c>
      <c r="I7443" s="0" t="s">
        <v>2123</v>
      </c>
      <c r="J7443" s="0" t="s">
        <v>47</v>
      </c>
      <c r="K7443" s="0" t="s">
        <v>47</v>
      </c>
      <c r="L7443" s="0" t="s">
        <v>47</v>
      </c>
      <c r="M7443" s="0" t="s">
        <v>47</v>
      </c>
      <c r="N7443" s="0" t="n">
        <v>1</v>
      </c>
      <c r="O7443" s="0" t="n">
        <v>14</v>
      </c>
      <c r="P7443" s="0" t="n">
        <v>450</v>
      </c>
      <c r="Q7443" s="0" t="n">
        <v>3.3</v>
      </c>
      <c r="R7443" s="0" t="str">
        <f aca="false">INDEX(Lookup!$B$4:$B$18,MATCH(C7443,Lookup!$A$4:$A$18,0))</f>
        <v>India</v>
      </c>
      <c r="S7443" s="20" t="n">
        <f aca="false">INDEX(Lookup!$D$4:$D$18,MATCH(C7443,Lookup!$A$4:$A$18,0))</f>
        <v>0.012</v>
      </c>
      <c r="T7443" s="21" t="n">
        <f aca="false">ROUND(P7443*S7443,2)</f>
        <v>5.4</v>
      </c>
      <c r="U7443" s="21" t="n">
        <f aca="false">IF(T7443&lt;=10,1,IF(T7443&lt;=20,2,IF(T7443&lt;=30,3,IF(T7443&lt;=40,4,IF(T7443&lt;=50,5,IF(T7443&lt;=100,6,IF(T7443&lt;=250,7,8)))))))</f>
        <v>1</v>
      </c>
      <c r="V7443" s="21" t="n">
        <f aca="false">IF(AND(OR(Dashboard!$T$3="All",R7443=Dashboard!$T$3),OR(Dashboard!$T$4="All",D7443=Dashboard!$T$4)),1,0)</f>
        <v>1</v>
      </c>
      <c r="W7443" s="21" t="n">
        <f aca="false">IF(V7443=1,T7443+ROW()/10000000,0)</f>
        <v>5.4007443</v>
      </c>
    </row>
    <row r="7444" customFormat="false" ht="15" hidden="false" customHeight="false" outlineLevel="0" collapsed="false">
      <c r="A7444" s="0" t="n">
        <v>308080</v>
      </c>
      <c r="B7444" s="0" t="s">
        <v>16141</v>
      </c>
      <c r="C7444" s="0" t="n">
        <v>1</v>
      </c>
      <c r="D7444" s="0" t="s">
        <v>6924</v>
      </c>
      <c r="E7444" s="0" t="s">
        <v>16142</v>
      </c>
      <c r="F7444" s="0" t="s">
        <v>16128</v>
      </c>
      <c r="G7444" s="0" t="s">
        <v>16129</v>
      </c>
      <c r="H7444" s="0" t="s">
        <v>2128</v>
      </c>
      <c r="I7444" s="0" t="s">
        <v>2123</v>
      </c>
      <c r="J7444" s="0" t="s">
        <v>47</v>
      </c>
      <c r="K7444" s="0" t="s">
        <v>46</v>
      </c>
      <c r="L7444" s="0" t="s">
        <v>47</v>
      </c>
      <c r="M7444" s="0" t="s">
        <v>47</v>
      </c>
      <c r="N7444" s="0" t="n">
        <v>1</v>
      </c>
      <c r="O7444" s="0" t="n">
        <v>55</v>
      </c>
      <c r="P7444" s="0" t="n">
        <v>400</v>
      </c>
      <c r="Q7444" s="0" t="n">
        <v>3.4</v>
      </c>
      <c r="R7444" s="0" t="str">
        <f aca="false">INDEX(Lookup!$B$4:$B$18,MATCH(C7444,Lookup!$A$4:$A$18,0))</f>
        <v>India</v>
      </c>
      <c r="S7444" s="20" t="n">
        <f aca="false">INDEX(Lookup!$D$4:$D$18,MATCH(C7444,Lookup!$A$4:$A$18,0))</f>
        <v>0.012</v>
      </c>
      <c r="T7444" s="21" t="n">
        <f aca="false">ROUND(P7444*S7444,2)</f>
        <v>4.8</v>
      </c>
      <c r="U7444" s="21" t="n">
        <f aca="false">IF(T7444&lt;=10,1,IF(T7444&lt;=20,2,IF(T7444&lt;=30,3,IF(T7444&lt;=40,4,IF(T7444&lt;=50,5,IF(T7444&lt;=100,6,IF(T7444&lt;=250,7,8)))))))</f>
        <v>1</v>
      </c>
      <c r="V7444" s="21" t="n">
        <f aca="false">IF(AND(OR(Dashboard!$T$3="All",R7444=Dashboard!$T$3),OR(Dashboard!$T$4="All",D7444=Dashboard!$T$4)),1,0)</f>
        <v>1</v>
      </c>
      <c r="W7444" s="21" t="n">
        <f aca="false">IF(V7444=1,T7444+ROW()/10000000,0)</f>
        <v>4.8007444</v>
      </c>
    </row>
    <row r="7445" customFormat="false" ht="15" hidden="false" customHeight="false" outlineLevel="0" collapsed="false">
      <c r="A7445" s="0" t="n">
        <v>18372669</v>
      </c>
      <c r="B7445" s="0" t="s">
        <v>16143</v>
      </c>
      <c r="C7445" s="0" t="n">
        <v>1</v>
      </c>
      <c r="D7445" s="0" t="s">
        <v>6924</v>
      </c>
      <c r="E7445" s="0" t="s">
        <v>16144</v>
      </c>
      <c r="F7445" s="0" t="s">
        <v>16128</v>
      </c>
      <c r="G7445" s="0" t="s">
        <v>16129</v>
      </c>
      <c r="H7445" s="0" t="s">
        <v>69</v>
      </c>
      <c r="I7445" s="0" t="s">
        <v>2123</v>
      </c>
      <c r="J7445" s="0" t="s">
        <v>47</v>
      </c>
      <c r="K7445" s="0" t="s">
        <v>47</v>
      </c>
      <c r="L7445" s="0" t="s">
        <v>47</v>
      </c>
      <c r="M7445" s="0" t="s">
        <v>47</v>
      </c>
      <c r="N7445" s="0" t="n">
        <v>1</v>
      </c>
      <c r="O7445" s="0" t="n">
        <v>6</v>
      </c>
      <c r="P7445" s="0" t="n">
        <v>300</v>
      </c>
      <c r="Q7445" s="0" t="n">
        <v>3</v>
      </c>
      <c r="R7445" s="0" t="str">
        <f aca="false">INDEX(Lookup!$B$4:$B$18,MATCH(C7445,Lookup!$A$4:$A$18,0))</f>
        <v>India</v>
      </c>
      <c r="S7445" s="20" t="n">
        <f aca="false">INDEX(Lookup!$D$4:$D$18,MATCH(C7445,Lookup!$A$4:$A$18,0))</f>
        <v>0.012</v>
      </c>
      <c r="T7445" s="21" t="n">
        <f aca="false">ROUND(P7445*S7445,2)</f>
        <v>3.6</v>
      </c>
      <c r="U7445" s="21" t="n">
        <f aca="false">IF(T7445&lt;=10,1,IF(T7445&lt;=20,2,IF(T7445&lt;=30,3,IF(T7445&lt;=40,4,IF(T7445&lt;=50,5,IF(T7445&lt;=100,6,IF(T7445&lt;=250,7,8)))))))</f>
        <v>1</v>
      </c>
      <c r="V7445" s="21" t="n">
        <f aca="false">IF(AND(OR(Dashboard!$T$3="All",R7445=Dashboard!$T$3),OR(Dashboard!$T$4="All",D7445=Dashboard!$T$4)),1,0)</f>
        <v>1</v>
      </c>
      <c r="W7445" s="21" t="n">
        <f aca="false">IF(V7445=1,T7445+ROW()/10000000,0)</f>
        <v>3.6007445</v>
      </c>
    </row>
    <row r="7446" customFormat="false" ht="15" hidden="false" customHeight="false" outlineLevel="0" collapsed="false">
      <c r="A7446" s="0" t="n">
        <v>309305</v>
      </c>
      <c r="B7446" s="0" t="s">
        <v>16145</v>
      </c>
      <c r="C7446" s="0" t="n">
        <v>1</v>
      </c>
      <c r="D7446" s="0" t="s">
        <v>6924</v>
      </c>
      <c r="E7446" s="0" t="s">
        <v>16146</v>
      </c>
      <c r="F7446" s="0" t="s">
        <v>16128</v>
      </c>
      <c r="G7446" s="0" t="s">
        <v>16129</v>
      </c>
      <c r="H7446" s="0" t="s">
        <v>3171</v>
      </c>
      <c r="I7446" s="0" t="s">
        <v>2123</v>
      </c>
      <c r="J7446" s="0" t="s">
        <v>47</v>
      </c>
      <c r="K7446" s="0" t="s">
        <v>47</v>
      </c>
      <c r="L7446" s="0" t="s">
        <v>47</v>
      </c>
      <c r="M7446" s="0" t="s">
        <v>47</v>
      </c>
      <c r="N7446" s="0" t="n">
        <v>1</v>
      </c>
      <c r="O7446" s="0" t="n">
        <v>6</v>
      </c>
      <c r="P7446" s="0" t="n">
        <v>100</v>
      </c>
      <c r="Q7446" s="0" t="n">
        <v>3</v>
      </c>
      <c r="R7446" s="0" t="str">
        <f aca="false">INDEX(Lookup!$B$4:$B$18,MATCH(C7446,Lookup!$A$4:$A$18,0))</f>
        <v>India</v>
      </c>
      <c r="S7446" s="20" t="n">
        <f aca="false">INDEX(Lookup!$D$4:$D$18,MATCH(C7446,Lookup!$A$4:$A$18,0))</f>
        <v>0.012</v>
      </c>
      <c r="T7446" s="21" t="n">
        <f aca="false">ROUND(P7446*S7446,2)</f>
        <v>1.2</v>
      </c>
      <c r="U7446" s="21" t="n">
        <f aca="false">IF(T7446&lt;=10,1,IF(T7446&lt;=20,2,IF(T7446&lt;=30,3,IF(T7446&lt;=40,4,IF(T7446&lt;=50,5,IF(T7446&lt;=100,6,IF(T7446&lt;=250,7,8)))))))</f>
        <v>1</v>
      </c>
      <c r="V7446" s="21" t="n">
        <f aca="false">IF(AND(OR(Dashboard!$T$3="All",R7446=Dashboard!$T$3),OR(Dashboard!$T$4="All",D7446=Dashboard!$T$4)),1,0)</f>
        <v>1</v>
      </c>
      <c r="W7446" s="21" t="n">
        <f aca="false">IF(V7446=1,T7446+ROW()/10000000,0)</f>
        <v>1.2007446</v>
      </c>
    </row>
    <row r="7447" customFormat="false" ht="15" hidden="false" customHeight="false" outlineLevel="0" collapsed="false">
      <c r="A7447" s="0" t="n">
        <v>18292457</v>
      </c>
      <c r="B7447" s="0" t="s">
        <v>16147</v>
      </c>
      <c r="C7447" s="0" t="n">
        <v>1</v>
      </c>
      <c r="D7447" s="0" t="s">
        <v>6924</v>
      </c>
      <c r="E7447" s="0" t="s">
        <v>16148</v>
      </c>
      <c r="F7447" s="0" t="s">
        <v>16128</v>
      </c>
      <c r="G7447" s="0" t="s">
        <v>16129</v>
      </c>
      <c r="H7447" s="0" t="s">
        <v>402</v>
      </c>
      <c r="I7447" s="0" t="s">
        <v>2123</v>
      </c>
      <c r="J7447" s="0" t="s">
        <v>47</v>
      </c>
      <c r="K7447" s="0" t="s">
        <v>47</v>
      </c>
      <c r="L7447" s="0" t="s">
        <v>47</v>
      </c>
      <c r="M7447" s="0" t="s">
        <v>47</v>
      </c>
      <c r="N7447" s="0" t="n">
        <v>1</v>
      </c>
      <c r="O7447" s="0" t="n">
        <v>21</v>
      </c>
      <c r="P7447" s="0" t="n">
        <v>250</v>
      </c>
      <c r="Q7447" s="0" t="n">
        <v>3.4</v>
      </c>
      <c r="R7447" s="0" t="str">
        <f aca="false">INDEX(Lookup!$B$4:$B$18,MATCH(C7447,Lookup!$A$4:$A$18,0))</f>
        <v>India</v>
      </c>
      <c r="S7447" s="20" t="n">
        <f aca="false">INDEX(Lookup!$D$4:$D$18,MATCH(C7447,Lookup!$A$4:$A$18,0))</f>
        <v>0.012</v>
      </c>
      <c r="T7447" s="21" t="n">
        <f aca="false">ROUND(P7447*S7447,2)</f>
        <v>3</v>
      </c>
      <c r="U7447" s="21" t="n">
        <f aca="false">IF(T7447&lt;=10,1,IF(T7447&lt;=20,2,IF(T7447&lt;=30,3,IF(T7447&lt;=40,4,IF(T7447&lt;=50,5,IF(T7447&lt;=100,6,IF(T7447&lt;=250,7,8)))))))</f>
        <v>1</v>
      </c>
      <c r="V7447" s="21" t="n">
        <f aca="false">IF(AND(OR(Dashboard!$T$3="All",R7447=Dashboard!$T$3),OR(Dashboard!$T$4="All",D7447=Dashboard!$T$4)),1,0)</f>
        <v>1</v>
      </c>
      <c r="W7447" s="21" t="n">
        <f aca="false">IF(V7447=1,T7447+ROW()/10000000,0)</f>
        <v>3.0007447</v>
      </c>
    </row>
    <row r="7448" customFormat="false" ht="15" hidden="false" customHeight="false" outlineLevel="0" collapsed="false">
      <c r="A7448" s="0" t="n">
        <v>973</v>
      </c>
      <c r="B7448" s="0" t="s">
        <v>16149</v>
      </c>
      <c r="C7448" s="0" t="n">
        <v>1</v>
      </c>
      <c r="D7448" s="0" t="s">
        <v>6924</v>
      </c>
      <c r="E7448" s="0" t="s">
        <v>16150</v>
      </c>
      <c r="F7448" s="0" t="s">
        <v>16128</v>
      </c>
      <c r="G7448" s="0" t="s">
        <v>16129</v>
      </c>
      <c r="H7448" s="0" t="s">
        <v>2128</v>
      </c>
      <c r="I7448" s="0" t="s">
        <v>2123</v>
      </c>
      <c r="J7448" s="0" t="s">
        <v>47</v>
      </c>
      <c r="K7448" s="0" t="s">
        <v>47</v>
      </c>
      <c r="L7448" s="0" t="s">
        <v>47</v>
      </c>
      <c r="M7448" s="0" t="s">
        <v>47</v>
      </c>
      <c r="N7448" s="0" t="n">
        <v>2</v>
      </c>
      <c r="O7448" s="0" t="n">
        <v>5</v>
      </c>
      <c r="P7448" s="0" t="n">
        <v>600</v>
      </c>
      <c r="Q7448" s="0" t="n">
        <v>3</v>
      </c>
      <c r="R7448" s="0" t="str">
        <f aca="false">INDEX(Lookup!$B$4:$B$18,MATCH(C7448,Lookup!$A$4:$A$18,0))</f>
        <v>India</v>
      </c>
      <c r="S7448" s="20" t="n">
        <f aca="false">INDEX(Lookup!$D$4:$D$18,MATCH(C7448,Lookup!$A$4:$A$18,0))</f>
        <v>0.012</v>
      </c>
      <c r="T7448" s="21" t="n">
        <f aca="false">ROUND(P7448*S7448,2)</f>
        <v>7.2</v>
      </c>
      <c r="U7448" s="21" t="n">
        <f aca="false">IF(T7448&lt;=10,1,IF(T7448&lt;=20,2,IF(T7448&lt;=30,3,IF(T7448&lt;=40,4,IF(T7448&lt;=50,5,IF(T7448&lt;=100,6,IF(T7448&lt;=250,7,8)))))))</f>
        <v>1</v>
      </c>
      <c r="V7448" s="21" t="n">
        <f aca="false">IF(AND(OR(Dashboard!$T$3="All",R7448=Dashboard!$T$3),OR(Dashboard!$T$4="All",D7448=Dashboard!$T$4)),1,0)</f>
        <v>1</v>
      </c>
      <c r="W7448" s="21" t="n">
        <f aca="false">IF(V7448=1,T7448+ROW()/10000000,0)</f>
        <v>7.2007448</v>
      </c>
    </row>
    <row r="7449" customFormat="false" ht="15" hidden="false" customHeight="false" outlineLevel="0" collapsed="false">
      <c r="A7449" s="0" t="n">
        <v>18292469</v>
      </c>
      <c r="B7449" s="0" t="s">
        <v>4596</v>
      </c>
      <c r="C7449" s="0" t="n">
        <v>1</v>
      </c>
      <c r="D7449" s="0" t="s">
        <v>6924</v>
      </c>
      <c r="E7449" s="0" t="s">
        <v>13490</v>
      </c>
      <c r="F7449" s="0" t="s">
        <v>16128</v>
      </c>
      <c r="G7449" s="0" t="s">
        <v>16129</v>
      </c>
      <c r="H7449" s="0" t="s">
        <v>402</v>
      </c>
      <c r="I7449" s="0" t="s">
        <v>2123</v>
      </c>
      <c r="J7449" s="0" t="s">
        <v>47</v>
      </c>
      <c r="K7449" s="0" t="s">
        <v>47</v>
      </c>
      <c r="L7449" s="0" t="s">
        <v>47</v>
      </c>
      <c r="M7449" s="0" t="s">
        <v>47</v>
      </c>
      <c r="N7449" s="0" t="n">
        <v>1</v>
      </c>
      <c r="O7449" s="0" t="n">
        <v>8</v>
      </c>
      <c r="P7449" s="0" t="n">
        <v>250</v>
      </c>
      <c r="Q7449" s="0" t="n">
        <v>3.1</v>
      </c>
      <c r="R7449" s="0" t="str">
        <f aca="false">INDEX(Lookup!$B$4:$B$18,MATCH(C7449,Lookup!$A$4:$A$18,0))</f>
        <v>India</v>
      </c>
      <c r="S7449" s="20" t="n">
        <f aca="false">INDEX(Lookup!$D$4:$D$18,MATCH(C7449,Lookup!$A$4:$A$18,0))</f>
        <v>0.012</v>
      </c>
      <c r="T7449" s="21" t="n">
        <f aca="false">ROUND(P7449*S7449,2)</f>
        <v>3</v>
      </c>
      <c r="U7449" s="21" t="n">
        <f aca="false">IF(T7449&lt;=10,1,IF(T7449&lt;=20,2,IF(T7449&lt;=30,3,IF(T7449&lt;=40,4,IF(T7449&lt;=50,5,IF(T7449&lt;=100,6,IF(T7449&lt;=250,7,8)))))))</f>
        <v>1</v>
      </c>
      <c r="V7449" s="21" t="n">
        <f aca="false">IF(AND(OR(Dashboard!$T$3="All",R7449=Dashboard!$T$3),OR(Dashboard!$T$4="All",D7449=Dashboard!$T$4)),1,0)</f>
        <v>1</v>
      </c>
      <c r="W7449" s="21" t="n">
        <f aca="false">IF(V7449=1,T7449+ROW()/10000000,0)</f>
        <v>3.0007449</v>
      </c>
    </row>
    <row r="7450" customFormat="false" ht="15" hidden="false" customHeight="false" outlineLevel="0" collapsed="false">
      <c r="A7450" s="0" t="n">
        <v>18381626</v>
      </c>
      <c r="B7450" s="0" t="s">
        <v>16151</v>
      </c>
      <c r="C7450" s="0" t="n">
        <v>1</v>
      </c>
      <c r="D7450" s="0" t="s">
        <v>6924</v>
      </c>
      <c r="E7450" s="0" t="s">
        <v>16152</v>
      </c>
      <c r="F7450" s="0" t="s">
        <v>16128</v>
      </c>
      <c r="G7450" s="0" t="s">
        <v>16129</v>
      </c>
      <c r="H7450" s="0" t="s">
        <v>16153</v>
      </c>
      <c r="I7450" s="0" t="s">
        <v>2123</v>
      </c>
      <c r="J7450" s="0" t="s">
        <v>46</v>
      </c>
      <c r="K7450" s="0" t="s">
        <v>46</v>
      </c>
      <c r="L7450" s="0" t="s">
        <v>47</v>
      </c>
      <c r="M7450" s="0" t="s">
        <v>47</v>
      </c>
      <c r="N7450" s="0" t="n">
        <v>3</v>
      </c>
      <c r="O7450" s="0" t="n">
        <v>24</v>
      </c>
      <c r="P7450" s="0" t="n">
        <v>1200</v>
      </c>
      <c r="Q7450" s="0" t="n">
        <v>3.5</v>
      </c>
      <c r="R7450" s="0" t="str">
        <f aca="false">INDEX(Lookup!$B$4:$B$18,MATCH(C7450,Lookup!$A$4:$A$18,0))</f>
        <v>India</v>
      </c>
      <c r="S7450" s="20" t="n">
        <f aca="false">INDEX(Lookup!$D$4:$D$18,MATCH(C7450,Lookup!$A$4:$A$18,0))</f>
        <v>0.012</v>
      </c>
      <c r="T7450" s="21" t="n">
        <f aca="false">ROUND(P7450*S7450,2)</f>
        <v>14.4</v>
      </c>
      <c r="U7450" s="21" t="n">
        <f aca="false">IF(T7450&lt;=10,1,IF(T7450&lt;=20,2,IF(T7450&lt;=30,3,IF(T7450&lt;=40,4,IF(T7450&lt;=50,5,IF(T7450&lt;=100,6,IF(T7450&lt;=250,7,8)))))))</f>
        <v>2</v>
      </c>
      <c r="V7450" s="21" t="n">
        <f aca="false">IF(AND(OR(Dashboard!$T$3="All",R7450=Dashboard!$T$3),OR(Dashboard!$T$4="All",D7450=Dashboard!$T$4)),1,0)</f>
        <v>1</v>
      </c>
      <c r="W7450" s="21" t="n">
        <f aca="false">IF(V7450=1,T7450+ROW()/10000000,0)</f>
        <v>14.400745</v>
      </c>
    </row>
    <row r="7451" customFormat="false" ht="15" hidden="false" customHeight="false" outlineLevel="0" collapsed="false">
      <c r="A7451" s="0" t="n">
        <v>18425157</v>
      </c>
      <c r="B7451" s="0" t="s">
        <v>16154</v>
      </c>
      <c r="C7451" s="0" t="n">
        <v>1</v>
      </c>
      <c r="D7451" s="0" t="s">
        <v>6924</v>
      </c>
      <c r="E7451" s="0" t="s">
        <v>16155</v>
      </c>
      <c r="F7451" s="0" t="s">
        <v>16128</v>
      </c>
      <c r="G7451" s="0" t="s">
        <v>16129</v>
      </c>
      <c r="H7451" s="0" t="s">
        <v>2288</v>
      </c>
      <c r="I7451" s="0" t="s">
        <v>2123</v>
      </c>
      <c r="J7451" s="0" t="s">
        <v>46</v>
      </c>
      <c r="K7451" s="0" t="s">
        <v>47</v>
      </c>
      <c r="L7451" s="0" t="s">
        <v>47</v>
      </c>
      <c r="M7451" s="0" t="s">
        <v>47</v>
      </c>
      <c r="N7451" s="0" t="n">
        <v>3</v>
      </c>
      <c r="O7451" s="0" t="n">
        <v>26</v>
      </c>
      <c r="P7451" s="0" t="n">
        <v>1000</v>
      </c>
      <c r="Q7451" s="0" t="n">
        <v>3.5</v>
      </c>
      <c r="R7451" s="0" t="str">
        <f aca="false">INDEX(Lookup!$B$4:$B$18,MATCH(C7451,Lookup!$A$4:$A$18,0))</f>
        <v>India</v>
      </c>
      <c r="S7451" s="20" t="n">
        <f aca="false">INDEX(Lookup!$D$4:$D$18,MATCH(C7451,Lookup!$A$4:$A$18,0))</f>
        <v>0.012</v>
      </c>
      <c r="T7451" s="21" t="n">
        <f aca="false">ROUND(P7451*S7451,2)</f>
        <v>12</v>
      </c>
      <c r="U7451" s="21" t="n">
        <f aca="false">IF(T7451&lt;=10,1,IF(T7451&lt;=20,2,IF(T7451&lt;=30,3,IF(T7451&lt;=40,4,IF(T7451&lt;=50,5,IF(T7451&lt;=100,6,IF(T7451&lt;=250,7,8)))))))</f>
        <v>2</v>
      </c>
      <c r="V7451" s="21" t="n">
        <f aca="false">IF(AND(OR(Dashboard!$T$3="All",R7451=Dashboard!$T$3),OR(Dashboard!$T$4="All",D7451=Dashboard!$T$4)),1,0)</f>
        <v>1</v>
      </c>
      <c r="W7451" s="21" t="n">
        <f aca="false">IF(V7451=1,T7451+ROW()/10000000,0)</f>
        <v>12.0007451</v>
      </c>
    </row>
    <row r="7452" customFormat="false" ht="15" hidden="false" customHeight="false" outlineLevel="0" collapsed="false">
      <c r="A7452" s="0" t="n">
        <v>18365991</v>
      </c>
      <c r="B7452" s="0" t="s">
        <v>3736</v>
      </c>
      <c r="C7452" s="0" t="n">
        <v>1</v>
      </c>
      <c r="D7452" s="0" t="s">
        <v>6924</v>
      </c>
      <c r="E7452" s="0" t="s">
        <v>16129</v>
      </c>
      <c r="F7452" s="0" t="s">
        <v>16128</v>
      </c>
      <c r="G7452" s="0" t="s">
        <v>16129</v>
      </c>
      <c r="H7452" s="0" t="s">
        <v>3356</v>
      </c>
      <c r="I7452" s="0" t="s">
        <v>2123</v>
      </c>
      <c r="J7452" s="0" t="s">
        <v>47</v>
      </c>
      <c r="K7452" s="0" t="s">
        <v>46</v>
      </c>
      <c r="L7452" s="0" t="s">
        <v>47</v>
      </c>
      <c r="M7452" s="0" t="s">
        <v>47</v>
      </c>
      <c r="N7452" s="0" t="n">
        <v>2</v>
      </c>
      <c r="O7452" s="0" t="n">
        <v>54</v>
      </c>
      <c r="P7452" s="0" t="n">
        <v>600</v>
      </c>
      <c r="Q7452" s="0" t="n">
        <v>3.5</v>
      </c>
      <c r="R7452" s="0" t="str">
        <f aca="false">INDEX(Lookup!$B$4:$B$18,MATCH(C7452,Lookup!$A$4:$A$18,0))</f>
        <v>India</v>
      </c>
      <c r="S7452" s="20" t="n">
        <f aca="false">INDEX(Lookup!$D$4:$D$18,MATCH(C7452,Lookup!$A$4:$A$18,0))</f>
        <v>0.012</v>
      </c>
      <c r="T7452" s="21" t="n">
        <f aca="false">ROUND(P7452*S7452,2)</f>
        <v>7.2</v>
      </c>
      <c r="U7452" s="21" t="n">
        <f aca="false">IF(T7452&lt;=10,1,IF(T7452&lt;=20,2,IF(T7452&lt;=30,3,IF(T7452&lt;=40,4,IF(T7452&lt;=50,5,IF(T7452&lt;=100,6,IF(T7452&lt;=250,7,8)))))))</f>
        <v>1</v>
      </c>
      <c r="V7452" s="21" t="n">
        <f aca="false">IF(AND(OR(Dashboard!$T$3="All",R7452=Dashboard!$T$3),OR(Dashboard!$T$4="All",D7452=Dashboard!$T$4)),1,0)</f>
        <v>1</v>
      </c>
      <c r="W7452" s="21" t="n">
        <f aca="false">IF(V7452=1,T7452+ROW()/10000000,0)</f>
        <v>7.2007452</v>
      </c>
    </row>
    <row r="7453" customFormat="false" ht="15" hidden="false" customHeight="false" outlineLevel="0" collapsed="false">
      <c r="A7453" s="0" t="n">
        <v>18355146</v>
      </c>
      <c r="B7453" s="0" t="s">
        <v>16156</v>
      </c>
      <c r="C7453" s="0" t="n">
        <v>1</v>
      </c>
      <c r="D7453" s="0" t="s">
        <v>6924</v>
      </c>
      <c r="E7453" s="0" t="s">
        <v>16157</v>
      </c>
      <c r="F7453" s="0" t="s">
        <v>16128</v>
      </c>
      <c r="G7453" s="0" t="s">
        <v>16129</v>
      </c>
      <c r="H7453" s="0" t="s">
        <v>2128</v>
      </c>
      <c r="I7453" s="0" t="s">
        <v>2123</v>
      </c>
      <c r="J7453" s="0" t="s">
        <v>47</v>
      </c>
      <c r="K7453" s="0" t="s">
        <v>47</v>
      </c>
      <c r="L7453" s="0" t="s">
        <v>47</v>
      </c>
      <c r="M7453" s="0" t="s">
        <v>47</v>
      </c>
      <c r="N7453" s="0" t="n">
        <v>2</v>
      </c>
      <c r="O7453" s="0" t="n">
        <v>38</v>
      </c>
      <c r="P7453" s="0" t="n">
        <v>700</v>
      </c>
      <c r="Q7453" s="0" t="n">
        <v>3.5</v>
      </c>
      <c r="R7453" s="0" t="str">
        <f aca="false">INDEX(Lookup!$B$4:$B$18,MATCH(C7453,Lookup!$A$4:$A$18,0))</f>
        <v>India</v>
      </c>
      <c r="S7453" s="20" t="n">
        <f aca="false">INDEX(Lookup!$D$4:$D$18,MATCH(C7453,Lookup!$A$4:$A$18,0))</f>
        <v>0.012</v>
      </c>
      <c r="T7453" s="21" t="n">
        <f aca="false">ROUND(P7453*S7453,2)</f>
        <v>8.4</v>
      </c>
      <c r="U7453" s="21" t="n">
        <f aca="false">IF(T7453&lt;=10,1,IF(T7453&lt;=20,2,IF(T7453&lt;=30,3,IF(T7453&lt;=40,4,IF(T7453&lt;=50,5,IF(T7453&lt;=100,6,IF(T7453&lt;=250,7,8)))))))</f>
        <v>1</v>
      </c>
      <c r="V7453" s="21" t="n">
        <f aca="false">IF(AND(OR(Dashboard!$T$3="All",R7453=Dashboard!$T$3),OR(Dashboard!$T$4="All",D7453=Dashboard!$T$4)),1,0)</f>
        <v>1</v>
      </c>
      <c r="W7453" s="21" t="n">
        <f aca="false">IF(V7453=1,T7453+ROW()/10000000,0)</f>
        <v>8.4007453</v>
      </c>
    </row>
    <row r="7454" customFormat="false" ht="15" hidden="false" customHeight="false" outlineLevel="0" collapsed="false">
      <c r="A7454" s="0" t="n">
        <v>18454473</v>
      </c>
      <c r="B7454" s="0" t="s">
        <v>16158</v>
      </c>
      <c r="C7454" s="0" t="n">
        <v>1</v>
      </c>
      <c r="D7454" s="0" t="s">
        <v>6924</v>
      </c>
      <c r="E7454" s="0" t="s">
        <v>16159</v>
      </c>
      <c r="F7454" s="0" t="s">
        <v>16128</v>
      </c>
      <c r="G7454" s="0" t="s">
        <v>16129</v>
      </c>
      <c r="H7454" s="0" t="s">
        <v>2288</v>
      </c>
      <c r="I7454" s="0" t="s">
        <v>2123</v>
      </c>
      <c r="J7454" s="0" t="s">
        <v>47</v>
      </c>
      <c r="K7454" s="0" t="s">
        <v>47</v>
      </c>
      <c r="L7454" s="0" t="s">
        <v>47</v>
      </c>
      <c r="M7454" s="0" t="s">
        <v>47</v>
      </c>
      <c r="N7454" s="0" t="n">
        <v>2</v>
      </c>
      <c r="O7454" s="0" t="n">
        <v>18</v>
      </c>
      <c r="P7454" s="0" t="n">
        <v>500</v>
      </c>
      <c r="Q7454" s="0" t="n">
        <v>3.8</v>
      </c>
      <c r="R7454" s="0" t="str">
        <f aca="false">INDEX(Lookup!$B$4:$B$18,MATCH(C7454,Lookup!$A$4:$A$18,0))</f>
        <v>India</v>
      </c>
      <c r="S7454" s="20" t="n">
        <f aca="false">INDEX(Lookup!$D$4:$D$18,MATCH(C7454,Lookup!$A$4:$A$18,0))</f>
        <v>0.012</v>
      </c>
      <c r="T7454" s="21" t="n">
        <f aca="false">ROUND(P7454*S7454,2)</f>
        <v>6</v>
      </c>
      <c r="U7454" s="21" t="n">
        <f aca="false">IF(T7454&lt;=10,1,IF(T7454&lt;=20,2,IF(T7454&lt;=30,3,IF(T7454&lt;=40,4,IF(T7454&lt;=50,5,IF(T7454&lt;=100,6,IF(T7454&lt;=250,7,8)))))))</f>
        <v>1</v>
      </c>
      <c r="V7454" s="21" t="n">
        <f aca="false">IF(AND(OR(Dashboard!$T$3="All",R7454=Dashboard!$T$3),OR(Dashboard!$T$4="All",D7454=Dashboard!$T$4)),1,0)</f>
        <v>1</v>
      </c>
      <c r="W7454" s="21" t="n">
        <f aca="false">IF(V7454=1,T7454+ROW()/10000000,0)</f>
        <v>6.0007454</v>
      </c>
    </row>
    <row r="7455" customFormat="false" ht="15" hidden="false" customHeight="false" outlineLevel="0" collapsed="false">
      <c r="A7455" s="0" t="n">
        <v>18432240</v>
      </c>
      <c r="B7455" s="0" t="s">
        <v>5101</v>
      </c>
      <c r="C7455" s="0" t="n">
        <v>1</v>
      </c>
      <c r="D7455" s="0" t="s">
        <v>6924</v>
      </c>
      <c r="E7455" s="0" t="s">
        <v>16129</v>
      </c>
      <c r="F7455" s="0" t="s">
        <v>16128</v>
      </c>
      <c r="G7455" s="0" t="s">
        <v>16129</v>
      </c>
      <c r="H7455" s="0" t="s">
        <v>3392</v>
      </c>
      <c r="I7455" s="0" t="s">
        <v>2123</v>
      </c>
      <c r="J7455" s="0" t="s">
        <v>47</v>
      </c>
      <c r="K7455" s="0" t="s">
        <v>46</v>
      </c>
      <c r="L7455" s="0" t="s">
        <v>47</v>
      </c>
      <c r="M7455" s="0" t="s">
        <v>47</v>
      </c>
      <c r="N7455" s="0" t="n">
        <v>2</v>
      </c>
      <c r="O7455" s="0" t="n">
        <v>12</v>
      </c>
      <c r="P7455" s="0" t="n">
        <v>500</v>
      </c>
      <c r="Q7455" s="0" t="n">
        <v>3.5</v>
      </c>
      <c r="R7455" s="0" t="str">
        <f aca="false">INDEX(Lookup!$B$4:$B$18,MATCH(C7455,Lookup!$A$4:$A$18,0))</f>
        <v>India</v>
      </c>
      <c r="S7455" s="20" t="n">
        <f aca="false">INDEX(Lookup!$D$4:$D$18,MATCH(C7455,Lookup!$A$4:$A$18,0))</f>
        <v>0.012</v>
      </c>
      <c r="T7455" s="21" t="n">
        <f aca="false">ROUND(P7455*S7455,2)</f>
        <v>6</v>
      </c>
      <c r="U7455" s="21" t="n">
        <f aca="false">IF(T7455&lt;=10,1,IF(T7455&lt;=20,2,IF(T7455&lt;=30,3,IF(T7455&lt;=40,4,IF(T7455&lt;=50,5,IF(T7455&lt;=100,6,IF(T7455&lt;=250,7,8)))))))</f>
        <v>1</v>
      </c>
      <c r="V7455" s="21" t="n">
        <f aca="false">IF(AND(OR(Dashboard!$T$3="All",R7455=Dashboard!$T$3),OR(Dashboard!$T$4="All",D7455=Dashboard!$T$4)),1,0)</f>
        <v>1</v>
      </c>
      <c r="W7455" s="21" t="n">
        <f aca="false">IF(V7455=1,T7455+ROW()/10000000,0)</f>
        <v>6.0007455</v>
      </c>
    </row>
    <row r="7456" customFormat="false" ht="15" hidden="false" customHeight="false" outlineLevel="0" collapsed="false">
      <c r="A7456" s="0" t="n">
        <v>312027</v>
      </c>
      <c r="B7456" s="0" t="s">
        <v>16160</v>
      </c>
      <c r="C7456" s="0" t="n">
        <v>1</v>
      </c>
      <c r="D7456" s="0" t="s">
        <v>6924</v>
      </c>
      <c r="E7456" s="0" t="s">
        <v>16161</v>
      </c>
      <c r="F7456" s="0" t="s">
        <v>16128</v>
      </c>
      <c r="G7456" s="0" t="s">
        <v>16129</v>
      </c>
      <c r="H7456" s="0" t="s">
        <v>402</v>
      </c>
      <c r="I7456" s="0" t="s">
        <v>2123</v>
      </c>
      <c r="J7456" s="0" t="s">
        <v>47</v>
      </c>
      <c r="K7456" s="0" t="s">
        <v>47</v>
      </c>
      <c r="L7456" s="0" t="s">
        <v>47</v>
      </c>
      <c r="M7456" s="0" t="s">
        <v>47</v>
      </c>
      <c r="N7456" s="0" t="n">
        <v>1</v>
      </c>
      <c r="O7456" s="0" t="n">
        <v>1</v>
      </c>
      <c r="P7456" s="0" t="n">
        <v>350</v>
      </c>
      <c r="Q7456" s="0" t="n">
        <v>1</v>
      </c>
      <c r="R7456" s="0" t="str">
        <f aca="false">INDEX(Lookup!$B$4:$B$18,MATCH(C7456,Lookup!$A$4:$A$18,0))</f>
        <v>India</v>
      </c>
      <c r="S7456" s="20" t="n">
        <f aca="false">INDEX(Lookup!$D$4:$D$18,MATCH(C7456,Lookup!$A$4:$A$18,0))</f>
        <v>0.012</v>
      </c>
      <c r="T7456" s="21" t="n">
        <f aca="false">ROUND(P7456*S7456,2)</f>
        <v>4.2</v>
      </c>
      <c r="U7456" s="21" t="n">
        <f aca="false">IF(T7456&lt;=10,1,IF(T7456&lt;=20,2,IF(T7456&lt;=30,3,IF(T7456&lt;=40,4,IF(T7456&lt;=50,5,IF(T7456&lt;=100,6,IF(T7456&lt;=250,7,8)))))))</f>
        <v>1</v>
      </c>
      <c r="V7456" s="21" t="n">
        <f aca="false">IF(AND(OR(Dashboard!$T$3="All",R7456=Dashboard!$T$3),OR(Dashboard!$T$4="All",D7456=Dashboard!$T$4)),1,0)</f>
        <v>1</v>
      </c>
      <c r="W7456" s="21" t="n">
        <f aca="false">IF(V7456=1,T7456+ROW()/10000000,0)</f>
        <v>4.2007456</v>
      </c>
    </row>
    <row r="7457" customFormat="false" ht="15" hidden="false" customHeight="false" outlineLevel="0" collapsed="false">
      <c r="A7457" s="0" t="n">
        <v>18430872</v>
      </c>
      <c r="B7457" s="0" t="s">
        <v>16162</v>
      </c>
      <c r="C7457" s="0" t="n">
        <v>1</v>
      </c>
      <c r="D7457" s="0" t="s">
        <v>6924</v>
      </c>
      <c r="E7457" s="0" t="s">
        <v>16163</v>
      </c>
      <c r="F7457" s="0" t="s">
        <v>16128</v>
      </c>
      <c r="G7457" s="0" t="s">
        <v>16129</v>
      </c>
      <c r="H7457" s="0" t="s">
        <v>2147</v>
      </c>
      <c r="I7457" s="0" t="s">
        <v>2123</v>
      </c>
      <c r="J7457" s="0" t="s">
        <v>47</v>
      </c>
      <c r="K7457" s="0" t="s">
        <v>47</v>
      </c>
      <c r="L7457" s="0" t="s">
        <v>47</v>
      </c>
      <c r="M7457" s="0" t="s">
        <v>47</v>
      </c>
      <c r="N7457" s="0" t="n">
        <v>1</v>
      </c>
      <c r="O7457" s="0" t="n">
        <v>1</v>
      </c>
      <c r="P7457" s="0" t="n">
        <v>250</v>
      </c>
      <c r="Q7457" s="0" t="n">
        <v>1</v>
      </c>
      <c r="R7457" s="0" t="str">
        <f aca="false">INDEX(Lookup!$B$4:$B$18,MATCH(C7457,Lookup!$A$4:$A$18,0))</f>
        <v>India</v>
      </c>
      <c r="S7457" s="20" t="n">
        <f aca="false">INDEX(Lookup!$D$4:$D$18,MATCH(C7457,Lookup!$A$4:$A$18,0))</f>
        <v>0.012</v>
      </c>
      <c r="T7457" s="21" t="n">
        <f aca="false">ROUND(P7457*S7457,2)</f>
        <v>3</v>
      </c>
      <c r="U7457" s="21" t="n">
        <f aca="false">IF(T7457&lt;=10,1,IF(T7457&lt;=20,2,IF(T7457&lt;=30,3,IF(T7457&lt;=40,4,IF(T7457&lt;=50,5,IF(T7457&lt;=100,6,IF(T7457&lt;=250,7,8)))))))</f>
        <v>1</v>
      </c>
      <c r="V7457" s="21" t="n">
        <f aca="false">IF(AND(OR(Dashboard!$T$3="All",R7457=Dashboard!$T$3),OR(Dashboard!$T$4="All",D7457=Dashboard!$T$4)),1,0)</f>
        <v>1</v>
      </c>
      <c r="W7457" s="21" t="n">
        <f aca="false">IF(V7457=1,T7457+ROW()/10000000,0)</f>
        <v>3.0007457</v>
      </c>
    </row>
    <row r="7458" customFormat="false" ht="15" hidden="false" customHeight="false" outlineLevel="0" collapsed="false">
      <c r="A7458" s="0" t="n">
        <v>18292478</v>
      </c>
      <c r="B7458" s="0" t="s">
        <v>13229</v>
      </c>
      <c r="C7458" s="0" t="n">
        <v>1</v>
      </c>
      <c r="D7458" s="0" t="s">
        <v>6924</v>
      </c>
      <c r="E7458" s="0" t="s">
        <v>16164</v>
      </c>
      <c r="F7458" s="0" t="s">
        <v>16128</v>
      </c>
      <c r="G7458" s="0" t="s">
        <v>16129</v>
      </c>
      <c r="H7458" s="0" t="s">
        <v>3182</v>
      </c>
      <c r="I7458" s="0" t="s">
        <v>2123</v>
      </c>
      <c r="J7458" s="0" t="s">
        <v>47</v>
      </c>
      <c r="K7458" s="0" t="s">
        <v>47</v>
      </c>
      <c r="L7458" s="0" t="s">
        <v>47</v>
      </c>
      <c r="M7458" s="0" t="s">
        <v>47</v>
      </c>
      <c r="N7458" s="0" t="n">
        <v>1</v>
      </c>
      <c r="O7458" s="0" t="n">
        <v>0</v>
      </c>
      <c r="P7458" s="0" t="n">
        <v>120</v>
      </c>
      <c r="Q7458" s="0" t="n">
        <v>1</v>
      </c>
      <c r="R7458" s="0" t="str">
        <f aca="false">INDEX(Lookup!$B$4:$B$18,MATCH(C7458,Lookup!$A$4:$A$18,0))</f>
        <v>India</v>
      </c>
      <c r="S7458" s="20" t="n">
        <f aca="false">INDEX(Lookup!$D$4:$D$18,MATCH(C7458,Lookup!$A$4:$A$18,0))</f>
        <v>0.012</v>
      </c>
      <c r="T7458" s="21" t="n">
        <f aca="false">ROUND(P7458*S7458,2)</f>
        <v>1.44</v>
      </c>
      <c r="U7458" s="21" t="n">
        <f aca="false">IF(T7458&lt;=10,1,IF(T7458&lt;=20,2,IF(T7458&lt;=30,3,IF(T7458&lt;=40,4,IF(T7458&lt;=50,5,IF(T7458&lt;=100,6,IF(T7458&lt;=250,7,8)))))))</f>
        <v>1</v>
      </c>
      <c r="V7458" s="21" t="n">
        <f aca="false">IF(AND(OR(Dashboard!$T$3="All",R7458=Dashboard!$T$3),OR(Dashboard!$T$4="All",D7458=Dashboard!$T$4)),1,0)</f>
        <v>1</v>
      </c>
      <c r="W7458" s="21" t="n">
        <f aca="false">IF(V7458=1,T7458+ROW()/10000000,0)</f>
        <v>1.4407458</v>
      </c>
    </row>
    <row r="7459" customFormat="false" ht="15" hidden="false" customHeight="false" outlineLevel="0" collapsed="false">
      <c r="A7459" s="0" t="n">
        <v>18429417</v>
      </c>
      <c r="B7459" s="0" t="s">
        <v>16165</v>
      </c>
      <c r="C7459" s="0" t="n">
        <v>1</v>
      </c>
      <c r="D7459" s="0" t="s">
        <v>6924</v>
      </c>
      <c r="E7459" s="0" t="s">
        <v>16133</v>
      </c>
      <c r="F7459" s="0" t="s">
        <v>16128</v>
      </c>
      <c r="G7459" s="0" t="s">
        <v>16129</v>
      </c>
      <c r="H7459" s="0" t="s">
        <v>3129</v>
      </c>
      <c r="I7459" s="0" t="s">
        <v>2123</v>
      </c>
      <c r="J7459" s="0" t="s">
        <v>47</v>
      </c>
      <c r="K7459" s="0" t="s">
        <v>47</v>
      </c>
      <c r="L7459" s="0" t="s">
        <v>47</v>
      </c>
      <c r="M7459" s="0" t="s">
        <v>47</v>
      </c>
      <c r="N7459" s="0" t="n">
        <v>1</v>
      </c>
      <c r="O7459" s="0" t="n">
        <v>1</v>
      </c>
      <c r="P7459" s="0" t="n">
        <v>350</v>
      </c>
      <c r="Q7459" s="0" t="n">
        <v>1</v>
      </c>
      <c r="R7459" s="0" t="str">
        <f aca="false">INDEX(Lookup!$B$4:$B$18,MATCH(C7459,Lookup!$A$4:$A$18,0))</f>
        <v>India</v>
      </c>
      <c r="S7459" s="20" t="n">
        <f aca="false">INDEX(Lookup!$D$4:$D$18,MATCH(C7459,Lookup!$A$4:$A$18,0))</f>
        <v>0.012</v>
      </c>
      <c r="T7459" s="21" t="n">
        <f aca="false">ROUND(P7459*S7459,2)</f>
        <v>4.2</v>
      </c>
      <c r="U7459" s="21" t="n">
        <f aca="false">IF(T7459&lt;=10,1,IF(T7459&lt;=20,2,IF(T7459&lt;=30,3,IF(T7459&lt;=40,4,IF(T7459&lt;=50,5,IF(T7459&lt;=100,6,IF(T7459&lt;=250,7,8)))))))</f>
        <v>1</v>
      </c>
      <c r="V7459" s="21" t="n">
        <f aca="false">IF(AND(OR(Dashboard!$T$3="All",R7459=Dashboard!$T$3),OR(Dashboard!$T$4="All",D7459=Dashboard!$T$4)),1,0)</f>
        <v>1</v>
      </c>
      <c r="W7459" s="21" t="n">
        <f aca="false">IF(V7459=1,T7459+ROW()/10000000,0)</f>
        <v>4.2007459</v>
      </c>
    </row>
    <row r="7460" customFormat="false" ht="15" hidden="false" customHeight="false" outlineLevel="0" collapsed="false">
      <c r="A7460" s="0" t="n">
        <v>18244564</v>
      </c>
      <c r="B7460" s="0" t="s">
        <v>16166</v>
      </c>
      <c r="C7460" s="0" t="n">
        <v>1</v>
      </c>
      <c r="D7460" s="0" t="s">
        <v>6924</v>
      </c>
      <c r="E7460" s="0" t="s">
        <v>16167</v>
      </c>
      <c r="F7460" s="0" t="s">
        <v>16128</v>
      </c>
      <c r="G7460" s="0" t="s">
        <v>16129</v>
      </c>
      <c r="H7460" s="0" t="s">
        <v>2662</v>
      </c>
      <c r="I7460" s="0" t="s">
        <v>2123</v>
      </c>
      <c r="J7460" s="0" t="s">
        <v>47</v>
      </c>
      <c r="K7460" s="0" t="s">
        <v>47</v>
      </c>
      <c r="L7460" s="0" t="s">
        <v>47</v>
      </c>
      <c r="M7460" s="0" t="s">
        <v>47</v>
      </c>
      <c r="N7460" s="0" t="n">
        <v>1</v>
      </c>
      <c r="O7460" s="0" t="n">
        <v>1</v>
      </c>
      <c r="P7460" s="0" t="n">
        <v>400</v>
      </c>
      <c r="Q7460" s="0" t="n">
        <v>1</v>
      </c>
      <c r="R7460" s="0" t="str">
        <f aca="false">INDEX(Lookup!$B$4:$B$18,MATCH(C7460,Lookup!$A$4:$A$18,0))</f>
        <v>India</v>
      </c>
      <c r="S7460" s="20" t="n">
        <f aca="false">INDEX(Lookup!$D$4:$D$18,MATCH(C7460,Lookup!$A$4:$A$18,0))</f>
        <v>0.012</v>
      </c>
      <c r="T7460" s="21" t="n">
        <f aca="false">ROUND(P7460*S7460,2)</f>
        <v>4.8</v>
      </c>
      <c r="U7460" s="21" t="n">
        <f aca="false">IF(T7460&lt;=10,1,IF(T7460&lt;=20,2,IF(T7460&lt;=30,3,IF(T7460&lt;=40,4,IF(T7460&lt;=50,5,IF(T7460&lt;=100,6,IF(T7460&lt;=250,7,8)))))))</f>
        <v>1</v>
      </c>
      <c r="V7460" s="21" t="n">
        <f aca="false">IF(AND(OR(Dashboard!$T$3="All",R7460=Dashboard!$T$3),OR(Dashboard!$T$4="All",D7460=Dashboard!$T$4)),1,0)</f>
        <v>1</v>
      </c>
      <c r="W7460" s="21" t="n">
        <f aca="false">IF(V7460=1,T7460+ROW()/10000000,0)</f>
        <v>4.800746</v>
      </c>
    </row>
    <row r="7461" customFormat="false" ht="15" hidden="false" customHeight="false" outlineLevel="0" collapsed="false">
      <c r="A7461" s="0" t="n">
        <v>304385</v>
      </c>
      <c r="B7461" s="0" t="s">
        <v>16168</v>
      </c>
      <c r="C7461" s="0" t="n">
        <v>1</v>
      </c>
      <c r="D7461" s="0" t="s">
        <v>6924</v>
      </c>
      <c r="E7461" s="0" t="s">
        <v>16169</v>
      </c>
      <c r="F7461" s="0" t="s">
        <v>16128</v>
      </c>
      <c r="G7461" s="0" t="s">
        <v>16129</v>
      </c>
      <c r="H7461" s="0" t="s">
        <v>69</v>
      </c>
      <c r="I7461" s="0" t="s">
        <v>2123</v>
      </c>
      <c r="J7461" s="0" t="s">
        <v>47</v>
      </c>
      <c r="K7461" s="0" t="s">
        <v>47</v>
      </c>
      <c r="L7461" s="0" t="s">
        <v>47</v>
      </c>
      <c r="M7461" s="0" t="s">
        <v>47</v>
      </c>
      <c r="N7461" s="0" t="n">
        <v>1</v>
      </c>
      <c r="O7461" s="0" t="n">
        <v>1</v>
      </c>
      <c r="P7461" s="0" t="n">
        <v>100</v>
      </c>
      <c r="Q7461" s="0" t="n">
        <v>1</v>
      </c>
      <c r="R7461" s="0" t="str">
        <f aca="false">INDEX(Lookup!$B$4:$B$18,MATCH(C7461,Lookup!$A$4:$A$18,0))</f>
        <v>India</v>
      </c>
      <c r="S7461" s="20" t="n">
        <f aca="false">INDEX(Lookup!$D$4:$D$18,MATCH(C7461,Lookup!$A$4:$A$18,0))</f>
        <v>0.012</v>
      </c>
      <c r="T7461" s="21" t="n">
        <f aca="false">ROUND(P7461*S7461,2)</f>
        <v>1.2</v>
      </c>
      <c r="U7461" s="21" t="n">
        <f aca="false">IF(T7461&lt;=10,1,IF(T7461&lt;=20,2,IF(T7461&lt;=30,3,IF(T7461&lt;=40,4,IF(T7461&lt;=50,5,IF(T7461&lt;=100,6,IF(T7461&lt;=250,7,8)))))))</f>
        <v>1</v>
      </c>
      <c r="V7461" s="21" t="n">
        <f aca="false">IF(AND(OR(Dashboard!$T$3="All",R7461=Dashboard!$T$3),OR(Dashboard!$T$4="All",D7461=Dashboard!$T$4)),1,0)</f>
        <v>1</v>
      </c>
      <c r="W7461" s="21" t="n">
        <f aca="false">IF(V7461=1,T7461+ROW()/10000000,0)</f>
        <v>1.2007461</v>
      </c>
    </row>
    <row r="7462" customFormat="false" ht="15" hidden="false" customHeight="false" outlineLevel="0" collapsed="false">
      <c r="A7462" s="0" t="n">
        <v>9517</v>
      </c>
      <c r="B7462" s="0" t="s">
        <v>16170</v>
      </c>
      <c r="C7462" s="0" t="n">
        <v>1</v>
      </c>
      <c r="D7462" s="0" t="s">
        <v>6924</v>
      </c>
      <c r="E7462" s="0" t="s">
        <v>16171</v>
      </c>
      <c r="F7462" s="0" t="s">
        <v>16128</v>
      </c>
      <c r="G7462" s="0" t="s">
        <v>16129</v>
      </c>
      <c r="H7462" s="0" t="s">
        <v>2128</v>
      </c>
      <c r="I7462" s="0" t="s">
        <v>2123</v>
      </c>
      <c r="J7462" s="0" t="s">
        <v>47</v>
      </c>
      <c r="K7462" s="0" t="s">
        <v>47</v>
      </c>
      <c r="L7462" s="0" t="s">
        <v>47</v>
      </c>
      <c r="M7462" s="0" t="s">
        <v>47</v>
      </c>
      <c r="N7462" s="0" t="n">
        <v>1</v>
      </c>
      <c r="O7462" s="0" t="n">
        <v>3</v>
      </c>
      <c r="P7462" s="0" t="n">
        <v>200</v>
      </c>
      <c r="Q7462" s="0" t="n">
        <v>1</v>
      </c>
      <c r="R7462" s="0" t="str">
        <f aca="false">INDEX(Lookup!$B$4:$B$18,MATCH(C7462,Lookup!$A$4:$A$18,0))</f>
        <v>India</v>
      </c>
      <c r="S7462" s="20" t="n">
        <f aca="false">INDEX(Lookup!$D$4:$D$18,MATCH(C7462,Lookup!$A$4:$A$18,0))</f>
        <v>0.012</v>
      </c>
      <c r="T7462" s="21" t="n">
        <f aca="false">ROUND(P7462*S7462,2)</f>
        <v>2.4</v>
      </c>
      <c r="U7462" s="21" t="n">
        <f aca="false">IF(T7462&lt;=10,1,IF(T7462&lt;=20,2,IF(T7462&lt;=30,3,IF(T7462&lt;=40,4,IF(T7462&lt;=50,5,IF(T7462&lt;=100,6,IF(T7462&lt;=250,7,8)))))))</f>
        <v>1</v>
      </c>
      <c r="V7462" s="21" t="n">
        <f aca="false">IF(AND(OR(Dashboard!$T$3="All",R7462=Dashboard!$T$3),OR(Dashboard!$T$4="All",D7462=Dashboard!$T$4)),1,0)</f>
        <v>1</v>
      </c>
      <c r="W7462" s="21" t="n">
        <f aca="false">IF(V7462=1,T7462+ROW()/10000000,0)</f>
        <v>2.4007462</v>
      </c>
    </row>
    <row r="7463" customFormat="false" ht="15" hidden="false" customHeight="false" outlineLevel="0" collapsed="false">
      <c r="A7463" s="0" t="n">
        <v>7194</v>
      </c>
      <c r="B7463" s="0" t="s">
        <v>16172</v>
      </c>
      <c r="C7463" s="0" t="n">
        <v>1</v>
      </c>
      <c r="D7463" s="0" t="s">
        <v>6924</v>
      </c>
      <c r="E7463" s="0" t="s">
        <v>16173</v>
      </c>
      <c r="F7463" s="0" t="s">
        <v>16128</v>
      </c>
      <c r="G7463" s="0" t="s">
        <v>16129</v>
      </c>
      <c r="H7463" s="0" t="s">
        <v>69</v>
      </c>
      <c r="I7463" s="0" t="s">
        <v>2123</v>
      </c>
      <c r="J7463" s="0" t="s">
        <v>47</v>
      </c>
      <c r="K7463" s="0" t="s">
        <v>47</v>
      </c>
      <c r="L7463" s="0" t="s">
        <v>47</v>
      </c>
      <c r="M7463" s="0" t="s">
        <v>47</v>
      </c>
      <c r="N7463" s="0" t="n">
        <v>1</v>
      </c>
      <c r="O7463" s="0" t="n">
        <v>2</v>
      </c>
      <c r="P7463" s="0" t="n">
        <v>250</v>
      </c>
      <c r="Q7463" s="0" t="n">
        <v>1</v>
      </c>
      <c r="R7463" s="0" t="str">
        <f aca="false">INDEX(Lookup!$B$4:$B$18,MATCH(C7463,Lookup!$A$4:$A$18,0))</f>
        <v>India</v>
      </c>
      <c r="S7463" s="20" t="n">
        <f aca="false">INDEX(Lookup!$D$4:$D$18,MATCH(C7463,Lookup!$A$4:$A$18,0))</f>
        <v>0.012</v>
      </c>
      <c r="T7463" s="21" t="n">
        <f aca="false">ROUND(P7463*S7463,2)</f>
        <v>3</v>
      </c>
      <c r="U7463" s="21" t="n">
        <f aca="false">IF(T7463&lt;=10,1,IF(T7463&lt;=20,2,IF(T7463&lt;=30,3,IF(T7463&lt;=40,4,IF(T7463&lt;=50,5,IF(T7463&lt;=100,6,IF(T7463&lt;=250,7,8)))))))</f>
        <v>1</v>
      </c>
      <c r="V7463" s="21" t="n">
        <f aca="false">IF(AND(OR(Dashboard!$T$3="All",R7463=Dashboard!$T$3),OR(Dashboard!$T$4="All",D7463=Dashboard!$T$4)),1,0)</f>
        <v>1</v>
      </c>
      <c r="W7463" s="21" t="n">
        <f aca="false">IF(V7463=1,T7463+ROW()/10000000,0)</f>
        <v>3.0007463</v>
      </c>
    </row>
    <row r="7464" customFormat="false" ht="15" hidden="false" customHeight="false" outlineLevel="0" collapsed="false">
      <c r="A7464" s="0" t="n">
        <v>18472448</v>
      </c>
      <c r="B7464" s="0" t="s">
        <v>16174</v>
      </c>
      <c r="C7464" s="0" t="n">
        <v>1</v>
      </c>
      <c r="D7464" s="0" t="s">
        <v>6924</v>
      </c>
      <c r="E7464" s="0" t="s">
        <v>16175</v>
      </c>
      <c r="F7464" s="0" t="s">
        <v>16128</v>
      </c>
      <c r="G7464" s="0" t="s">
        <v>16129</v>
      </c>
      <c r="H7464" s="0" t="s">
        <v>2147</v>
      </c>
      <c r="I7464" s="0" t="s">
        <v>2123</v>
      </c>
      <c r="J7464" s="0" t="s">
        <v>47</v>
      </c>
      <c r="K7464" s="0" t="s">
        <v>47</v>
      </c>
      <c r="L7464" s="0" t="s">
        <v>47</v>
      </c>
      <c r="M7464" s="0" t="s">
        <v>47</v>
      </c>
      <c r="N7464" s="0" t="n">
        <v>1</v>
      </c>
      <c r="O7464" s="0" t="n">
        <v>3</v>
      </c>
      <c r="P7464" s="0" t="n">
        <v>350</v>
      </c>
      <c r="Q7464" s="0" t="n">
        <v>1</v>
      </c>
      <c r="R7464" s="0" t="str">
        <f aca="false">INDEX(Lookup!$B$4:$B$18,MATCH(C7464,Lookup!$A$4:$A$18,0))</f>
        <v>India</v>
      </c>
      <c r="S7464" s="20" t="n">
        <f aca="false">INDEX(Lookup!$D$4:$D$18,MATCH(C7464,Lookup!$A$4:$A$18,0))</f>
        <v>0.012</v>
      </c>
      <c r="T7464" s="21" t="n">
        <f aca="false">ROUND(P7464*S7464,2)</f>
        <v>4.2</v>
      </c>
      <c r="U7464" s="21" t="n">
        <f aca="false">IF(T7464&lt;=10,1,IF(T7464&lt;=20,2,IF(T7464&lt;=30,3,IF(T7464&lt;=40,4,IF(T7464&lt;=50,5,IF(T7464&lt;=100,6,IF(T7464&lt;=250,7,8)))))))</f>
        <v>1</v>
      </c>
      <c r="V7464" s="21" t="n">
        <f aca="false">IF(AND(OR(Dashboard!$T$3="All",R7464=Dashboard!$T$3),OR(Dashboard!$T$4="All",D7464=Dashboard!$T$4)),1,0)</f>
        <v>1</v>
      </c>
      <c r="W7464" s="21" t="n">
        <f aca="false">IF(V7464=1,T7464+ROW()/10000000,0)</f>
        <v>4.2007464</v>
      </c>
    </row>
    <row r="7465" customFormat="false" ht="15" hidden="false" customHeight="false" outlineLevel="0" collapsed="false">
      <c r="A7465" s="0" t="n">
        <v>18472599</v>
      </c>
      <c r="B7465" s="0" t="s">
        <v>16176</v>
      </c>
      <c r="C7465" s="0" t="n">
        <v>1</v>
      </c>
      <c r="D7465" s="0" t="s">
        <v>6924</v>
      </c>
      <c r="E7465" s="0" t="s">
        <v>16177</v>
      </c>
      <c r="F7465" s="0" t="s">
        <v>16128</v>
      </c>
      <c r="G7465" s="0" t="s">
        <v>16129</v>
      </c>
      <c r="H7465" s="0" t="s">
        <v>2723</v>
      </c>
      <c r="I7465" s="0" t="s">
        <v>2123</v>
      </c>
      <c r="J7465" s="0" t="s">
        <v>47</v>
      </c>
      <c r="K7465" s="0" t="s">
        <v>47</v>
      </c>
      <c r="L7465" s="0" t="s">
        <v>47</v>
      </c>
      <c r="M7465" s="0" t="s">
        <v>47</v>
      </c>
      <c r="N7465" s="0" t="n">
        <v>1</v>
      </c>
      <c r="O7465" s="0" t="n">
        <v>0</v>
      </c>
      <c r="P7465" s="0" t="n">
        <v>300</v>
      </c>
      <c r="Q7465" s="0" t="n">
        <v>1</v>
      </c>
      <c r="R7465" s="0" t="str">
        <f aca="false">INDEX(Lookup!$B$4:$B$18,MATCH(C7465,Lookup!$A$4:$A$18,0))</f>
        <v>India</v>
      </c>
      <c r="S7465" s="20" t="n">
        <f aca="false">INDEX(Lookup!$D$4:$D$18,MATCH(C7465,Lookup!$A$4:$A$18,0))</f>
        <v>0.012</v>
      </c>
      <c r="T7465" s="21" t="n">
        <f aca="false">ROUND(P7465*S7465,2)</f>
        <v>3.6</v>
      </c>
      <c r="U7465" s="21" t="n">
        <f aca="false">IF(T7465&lt;=10,1,IF(T7465&lt;=20,2,IF(T7465&lt;=30,3,IF(T7465&lt;=40,4,IF(T7465&lt;=50,5,IF(T7465&lt;=100,6,IF(T7465&lt;=250,7,8)))))))</f>
        <v>1</v>
      </c>
      <c r="V7465" s="21" t="n">
        <f aca="false">IF(AND(OR(Dashboard!$T$3="All",R7465=Dashboard!$T$3),OR(Dashboard!$T$4="All",D7465=Dashboard!$T$4)),1,0)</f>
        <v>1</v>
      </c>
      <c r="W7465" s="21" t="n">
        <f aca="false">IF(V7465=1,T7465+ROW()/10000000,0)</f>
        <v>3.6007465</v>
      </c>
    </row>
    <row r="7466" customFormat="false" ht="15" hidden="false" customHeight="false" outlineLevel="0" collapsed="false">
      <c r="A7466" s="0" t="n">
        <v>18429644</v>
      </c>
      <c r="B7466" s="0" t="s">
        <v>16178</v>
      </c>
      <c r="C7466" s="0" t="n">
        <v>1</v>
      </c>
      <c r="D7466" s="0" t="s">
        <v>6924</v>
      </c>
      <c r="E7466" s="0" t="s">
        <v>16179</v>
      </c>
      <c r="F7466" s="0" t="s">
        <v>16128</v>
      </c>
      <c r="G7466" s="0" t="s">
        <v>16129</v>
      </c>
      <c r="H7466" s="0" t="s">
        <v>2128</v>
      </c>
      <c r="I7466" s="0" t="s">
        <v>2123</v>
      </c>
      <c r="J7466" s="0" t="s">
        <v>47</v>
      </c>
      <c r="K7466" s="0" t="s">
        <v>46</v>
      </c>
      <c r="L7466" s="0" t="s">
        <v>47</v>
      </c>
      <c r="M7466" s="0" t="s">
        <v>47</v>
      </c>
      <c r="N7466" s="0" t="n">
        <v>1</v>
      </c>
      <c r="O7466" s="0" t="n">
        <v>1</v>
      </c>
      <c r="P7466" s="0" t="n">
        <v>200</v>
      </c>
      <c r="Q7466" s="0" t="n">
        <v>1</v>
      </c>
      <c r="R7466" s="0" t="str">
        <f aca="false">INDEX(Lookup!$B$4:$B$18,MATCH(C7466,Lookup!$A$4:$A$18,0))</f>
        <v>India</v>
      </c>
      <c r="S7466" s="20" t="n">
        <f aca="false">INDEX(Lookup!$D$4:$D$18,MATCH(C7466,Lookup!$A$4:$A$18,0))</f>
        <v>0.012</v>
      </c>
      <c r="T7466" s="21" t="n">
        <f aca="false">ROUND(P7466*S7466,2)</f>
        <v>2.4</v>
      </c>
      <c r="U7466" s="21" t="n">
        <f aca="false">IF(T7466&lt;=10,1,IF(T7466&lt;=20,2,IF(T7466&lt;=30,3,IF(T7466&lt;=40,4,IF(T7466&lt;=50,5,IF(T7466&lt;=100,6,IF(T7466&lt;=250,7,8)))))))</f>
        <v>1</v>
      </c>
      <c r="V7466" s="21" t="n">
        <f aca="false">IF(AND(OR(Dashboard!$T$3="All",R7466=Dashboard!$T$3),OR(Dashboard!$T$4="All",D7466=Dashboard!$T$4)),1,0)</f>
        <v>1</v>
      </c>
      <c r="W7466" s="21" t="n">
        <f aca="false">IF(V7466=1,T7466+ROW()/10000000,0)</f>
        <v>2.4007466</v>
      </c>
    </row>
    <row r="7467" customFormat="false" ht="15" hidden="false" customHeight="false" outlineLevel="0" collapsed="false">
      <c r="A7467" s="0" t="n">
        <v>7180</v>
      </c>
      <c r="B7467" s="0" t="s">
        <v>16180</v>
      </c>
      <c r="C7467" s="0" t="n">
        <v>1</v>
      </c>
      <c r="D7467" s="0" t="s">
        <v>6924</v>
      </c>
      <c r="E7467" s="0" t="s">
        <v>16181</v>
      </c>
      <c r="F7467" s="0" t="s">
        <v>16128</v>
      </c>
      <c r="G7467" s="0" t="s">
        <v>16129</v>
      </c>
      <c r="H7467" s="0" t="s">
        <v>2868</v>
      </c>
      <c r="I7467" s="0" t="s">
        <v>2123</v>
      </c>
      <c r="J7467" s="0" t="s">
        <v>47</v>
      </c>
      <c r="K7467" s="0" t="s">
        <v>47</v>
      </c>
      <c r="L7467" s="0" t="s">
        <v>47</v>
      </c>
      <c r="M7467" s="0" t="s">
        <v>47</v>
      </c>
      <c r="N7467" s="0" t="n">
        <v>1</v>
      </c>
      <c r="O7467" s="0" t="n">
        <v>3</v>
      </c>
      <c r="P7467" s="0" t="n">
        <v>200</v>
      </c>
      <c r="Q7467" s="0" t="n">
        <v>1</v>
      </c>
      <c r="R7467" s="0" t="str">
        <f aca="false">INDEX(Lookup!$B$4:$B$18,MATCH(C7467,Lookup!$A$4:$A$18,0))</f>
        <v>India</v>
      </c>
      <c r="S7467" s="20" t="n">
        <f aca="false">INDEX(Lookup!$D$4:$D$18,MATCH(C7467,Lookup!$A$4:$A$18,0))</f>
        <v>0.012</v>
      </c>
      <c r="T7467" s="21" t="n">
        <f aca="false">ROUND(P7467*S7467,2)</f>
        <v>2.4</v>
      </c>
      <c r="U7467" s="21" t="n">
        <f aca="false">IF(T7467&lt;=10,1,IF(T7467&lt;=20,2,IF(T7467&lt;=30,3,IF(T7467&lt;=40,4,IF(T7467&lt;=50,5,IF(T7467&lt;=100,6,IF(T7467&lt;=250,7,8)))))))</f>
        <v>1</v>
      </c>
      <c r="V7467" s="21" t="n">
        <f aca="false">IF(AND(OR(Dashboard!$T$3="All",R7467=Dashboard!$T$3),OR(Dashboard!$T$4="All",D7467=Dashboard!$T$4)),1,0)</f>
        <v>1</v>
      </c>
      <c r="W7467" s="21" t="n">
        <f aca="false">IF(V7467=1,T7467+ROW()/10000000,0)</f>
        <v>2.4007467</v>
      </c>
    </row>
    <row r="7468" customFormat="false" ht="15" hidden="false" customHeight="false" outlineLevel="0" collapsed="false">
      <c r="A7468" s="0" t="n">
        <v>309006</v>
      </c>
      <c r="B7468" s="0" t="s">
        <v>16182</v>
      </c>
      <c r="C7468" s="0" t="n">
        <v>1</v>
      </c>
      <c r="D7468" s="0" t="s">
        <v>6924</v>
      </c>
      <c r="E7468" s="0" t="s">
        <v>16183</v>
      </c>
      <c r="F7468" s="0" t="s">
        <v>16128</v>
      </c>
      <c r="G7468" s="0" t="s">
        <v>16129</v>
      </c>
      <c r="H7468" s="0" t="s">
        <v>2050</v>
      </c>
      <c r="I7468" s="0" t="s">
        <v>2123</v>
      </c>
      <c r="J7468" s="0" t="s">
        <v>47</v>
      </c>
      <c r="K7468" s="0" t="s">
        <v>47</v>
      </c>
      <c r="L7468" s="0" t="s">
        <v>47</v>
      </c>
      <c r="M7468" s="0" t="s">
        <v>47</v>
      </c>
      <c r="N7468" s="0" t="n">
        <v>1</v>
      </c>
      <c r="O7468" s="0" t="n">
        <v>3</v>
      </c>
      <c r="P7468" s="0" t="n">
        <v>300</v>
      </c>
      <c r="Q7468" s="0" t="n">
        <v>1</v>
      </c>
      <c r="R7468" s="0" t="str">
        <f aca="false">INDEX(Lookup!$B$4:$B$18,MATCH(C7468,Lookup!$A$4:$A$18,0))</f>
        <v>India</v>
      </c>
      <c r="S7468" s="20" t="n">
        <f aca="false">INDEX(Lookup!$D$4:$D$18,MATCH(C7468,Lookup!$A$4:$A$18,0))</f>
        <v>0.012</v>
      </c>
      <c r="T7468" s="21" t="n">
        <f aca="false">ROUND(P7468*S7468,2)</f>
        <v>3.6</v>
      </c>
      <c r="U7468" s="21" t="n">
        <f aca="false">IF(T7468&lt;=10,1,IF(T7468&lt;=20,2,IF(T7468&lt;=30,3,IF(T7468&lt;=40,4,IF(T7468&lt;=50,5,IF(T7468&lt;=100,6,IF(T7468&lt;=250,7,8)))))))</f>
        <v>1</v>
      </c>
      <c r="V7468" s="21" t="n">
        <f aca="false">IF(AND(OR(Dashboard!$T$3="All",R7468=Dashboard!$T$3),OR(Dashboard!$T$4="All",D7468=Dashboard!$T$4)),1,0)</f>
        <v>1</v>
      </c>
      <c r="W7468" s="21" t="n">
        <f aca="false">IF(V7468=1,T7468+ROW()/10000000,0)</f>
        <v>3.6007468</v>
      </c>
    </row>
    <row r="7469" customFormat="false" ht="15" hidden="false" customHeight="false" outlineLevel="0" collapsed="false">
      <c r="A7469" s="0" t="n">
        <v>18292480</v>
      </c>
      <c r="B7469" s="0" t="s">
        <v>16184</v>
      </c>
      <c r="C7469" s="0" t="n">
        <v>1</v>
      </c>
      <c r="D7469" s="0" t="s">
        <v>6924</v>
      </c>
      <c r="E7469" s="0" t="s">
        <v>16148</v>
      </c>
      <c r="F7469" s="0" t="s">
        <v>16128</v>
      </c>
      <c r="G7469" s="0" t="s">
        <v>16129</v>
      </c>
      <c r="H7469" s="0" t="s">
        <v>402</v>
      </c>
      <c r="I7469" s="0" t="s">
        <v>2123</v>
      </c>
      <c r="J7469" s="0" t="s">
        <v>47</v>
      </c>
      <c r="K7469" s="0" t="s">
        <v>47</v>
      </c>
      <c r="L7469" s="0" t="s">
        <v>47</v>
      </c>
      <c r="M7469" s="0" t="s">
        <v>47</v>
      </c>
      <c r="N7469" s="0" t="n">
        <v>1</v>
      </c>
      <c r="O7469" s="0" t="n">
        <v>2</v>
      </c>
      <c r="P7469" s="0" t="n">
        <v>200</v>
      </c>
      <c r="Q7469" s="0" t="n">
        <v>1</v>
      </c>
      <c r="R7469" s="0" t="str">
        <f aca="false">INDEX(Lookup!$B$4:$B$18,MATCH(C7469,Lookup!$A$4:$A$18,0))</f>
        <v>India</v>
      </c>
      <c r="S7469" s="20" t="n">
        <f aca="false">INDEX(Lookup!$D$4:$D$18,MATCH(C7469,Lookup!$A$4:$A$18,0))</f>
        <v>0.012</v>
      </c>
      <c r="T7469" s="21" t="n">
        <f aca="false">ROUND(P7469*S7469,2)</f>
        <v>2.4</v>
      </c>
      <c r="U7469" s="21" t="n">
        <f aca="false">IF(T7469&lt;=10,1,IF(T7469&lt;=20,2,IF(T7469&lt;=30,3,IF(T7469&lt;=40,4,IF(T7469&lt;=50,5,IF(T7469&lt;=100,6,IF(T7469&lt;=250,7,8)))))))</f>
        <v>1</v>
      </c>
      <c r="V7469" s="21" t="n">
        <f aca="false">IF(AND(OR(Dashboard!$T$3="All",R7469=Dashboard!$T$3),OR(Dashboard!$T$4="All",D7469=Dashboard!$T$4)),1,0)</f>
        <v>1</v>
      </c>
      <c r="W7469" s="21" t="n">
        <f aca="false">IF(V7469=1,T7469+ROW()/10000000,0)</f>
        <v>2.4007469</v>
      </c>
    </row>
    <row r="7470" customFormat="false" ht="15" hidden="false" customHeight="false" outlineLevel="0" collapsed="false">
      <c r="A7470" s="0" t="n">
        <v>7187</v>
      </c>
      <c r="B7470" s="0" t="s">
        <v>16185</v>
      </c>
      <c r="C7470" s="0" t="n">
        <v>1</v>
      </c>
      <c r="D7470" s="0" t="s">
        <v>6924</v>
      </c>
      <c r="E7470" s="0" t="s">
        <v>16186</v>
      </c>
      <c r="F7470" s="0" t="s">
        <v>16128</v>
      </c>
      <c r="G7470" s="0" t="s">
        <v>16129</v>
      </c>
      <c r="H7470" s="0" t="s">
        <v>2050</v>
      </c>
      <c r="I7470" s="0" t="s">
        <v>2123</v>
      </c>
      <c r="J7470" s="0" t="s">
        <v>47</v>
      </c>
      <c r="K7470" s="0" t="s">
        <v>47</v>
      </c>
      <c r="L7470" s="0" t="s">
        <v>47</v>
      </c>
      <c r="M7470" s="0" t="s">
        <v>47</v>
      </c>
      <c r="N7470" s="0" t="n">
        <v>1</v>
      </c>
      <c r="O7470" s="0" t="n">
        <v>2</v>
      </c>
      <c r="P7470" s="0" t="n">
        <v>250</v>
      </c>
      <c r="Q7470" s="0" t="n">
        <v>1</v>
      </c>
      <c r="R7470" s="0" t="str">
        <f aca="false">INDEX(Lookup!$B$4:$B$18,MATCH(C7470,Lookup!$A$4:$A$18,0))</f>
        <v>India</v>
      </c>
      <c r="S7470" s="20" t="n">
        <f aca="false">INDEX(Lookup!$D$4:$D$18,MATCH(C7470,Lookup!$A$4:$A$18,0))</f>
        <v>0.012</v>
      </c>
      <c r="T7470" s="21" t="n">
        <f aca="false">ROUND(P7470*S7470,2)</f>
        <v>3</v>
      </c>
      <c r="U7470" s="21" t="n">
        <f aca="false">IF(T7470&lt;=10,1,IF(T7470&lt;=20,2,IF(T7470&lt;=30,3,IF(T7470&lt;=40,4,IF(T7470&lt;=50,5,IF(T7470&lt;=100,6,IF(T7470&lt;=250,7,8)))))))</f>
        <v>1</v>
      </c>
      <c r="V7470" s="21" t="n">
        <f aca="false">IF(AND(OR(Dashboard!$T$3="All",R7470=Dashboard!$T$3),OR(Dashboard!$T$4="All",D7470=Dashboard!$T$4)),1,0)</f>
        <v>1</v>
      </c>
      <c r="W7470" s="21" t="n">
        <f aca="false">IF(V7470=1,T7470+ROW()/10000000,0)</f>
        <v>3.000747</v>
      </c>
    </row>
    <row r="7471" customFormat="false" ht="15" hidden="false" customHeight="false" outlineLevel="0" collapsed="false">
      <c r="A7471" s="0" t="n">
        <v>301998</v>
      </c>
      <c r="B7471" s="0" t="s">
        <v>1944</v>
      </c>
      <c r="C7471" s="0" t="n">
        <v>1</v>
      </c>
      <c r="D7471" s="0" t="s">
        <v>6924</v>
      </c>
      <c r="E7471" s="0" t="s">
        <v>13486</v>
      </c>
      <c r="F7471" s="0" t="s">
        <v>16128</v>
      </c>
      <c r="G7471" s="0" t="s">
        <v>16129</v>
      </c>
      <c r="H7471" s="0" t="s">
        <v>2128</v>
      </c>
      <c r="I7471" s="0" t="s">
        <v>2123</v>
      </c>
      <c r="J7471" s="0" t="s">
        <v>46</v>
      </c>
      <c r="K7471" s="0" t="s">
        <v>46</v>
      </c>
      <c r="L7471" s="0" t="s">
        <v>47</v>
      </c>
      <c r="M7471" s="0" t="s">
        <v>47</v>
      </c>
      <c r="N7471" s="0" t="n">
        <v>3</v>
      </c>
      <c r="O7471" s="0" t="n">
        <v>1252</v>
      </c>
      <c r="P7471" s="0" t="n">
        <v>1600</v>
      </c>
      <c r="Q7471" s="0" t="n">
        <v>4.3</v>
      </c>
      <c r="R7471" s="0" t="str">
        <f aca="false">INDEX(Lookup!$B$4:$B$18,MATCH(C7471,Lookup!$A$4:$A$18,0))</f>
        <v>India</v>
      </c>
      <c r="S7471" s="20" t="n">
        <f aca="false">INDEX(Lookup!$D$4:$D$18,MATCH(C7471,Lookup!$A$4:$A$18,0))</f>
        <v>0.012</v>
      </c>
      <c r="T7471" s="21" t="n">
        <f aca="false">ROUND(P7471*S7471,2)</f>
        <v>19.2</v>
      </c>
      <c r="U7471" s="21" t="n">
        <f aca="false">IF(T7471&lt;=10,1,IF(T7471&lt;=20,2,IF(T7471&lt;=30,3,IF(T7471&lt;=40,4,IF(T7471&lt;=50,5,IF(T7471&lt;=100,6,IF(T7471&lt;=250,7,8)))))))</f>
        <v>2</v>
      </c>
      <c r="V7471" s="21" t="n">
        <f aca="false">IF(AND(OR(Dashboard!$T$3="All",R7471=Dashboard!$T$3),OR(Dashboard!$T$4="All",D7471=Dashboard!$T$4)),1,0)</f>
        <v>1</v>
      </c>
      <c r="W7471" s="21" t="n">
        <f aca="false">IF(V7471=1,T7471+ROW()/10000000,0)</f>
        <v>19.2007471</v>
      </c>
    </row>
    <row r="7472" customFormat="false" ht="15" hidden="false" customHeight="false" outlineLevel="0" collapsed="false">
      <c r="A7472" s="0" t="n">
        <v>3239</v>
      </c>
      <c r="B7472" s="0" t="s">
        <v>16187</v>
      </c>
      <c r="C7472" s="0" t="n">
        <v>1</v>
      </c>
      <c r="D7472" s="0" t="s">
        <v>6924</v>
      </c>
      <c r="E7472" s="0" t="s">
        <v>16188</v>
      </c>
      <c r="F7472" s="0" t="s">
        <v>16189</v>
      </c>
      <c r="G7472" s="0" t="s">
        <v>16190</v>
      </c>
      <c r="H7472" s="0" t="s">
        <v>16191</v>
      </c>
      <c r="I7472" s="0" t="s">
        <v>2123</v>
      </c>
      <c r="J7472" s="0" t="s">
        <v>46</v>
      </c>
      <c r="K7472" s="0" t="s">
        <v>47</v>
      </c>
      <c r="L7472" s="0" t="s">
        <v>47</v>
      </c>
      <c r="M7472" s="0" t="s">
        <v>47</v>
      </c>
      <c r="N7472" s="0" t="n">
        <v>4</v>
      </c>
      <c r="O7472" s="0" t="n">
        <v>50</v>
      </c>
      <c r="P7472" s="0" t="n">
        <v>3000</v>
      </c>
      <c r="Q7472" s="0" t="n">
        <v>3.3</v>
      </c>
      <c r="R7472" s="0" t="str">
        <f aca="false">INDEX(Lookup!$B$4:$B$18,MATCH(C7472,Lookup!$A$4:$A$18,0))</f>
        <v>India</v>
      </c>
      <c r="S7472" s="20" t="n">
        <f aca="false">INDEX(Lookup!$D$4:$D$18,MATCH(C7472,Lookup!$A$4:$A$18,0))</f>
        <v>0.012</v>
      </c>
      <c r="T7472" s="21" t="n">
        <f aca="false">ROUND(P7472*S7472,2)</f>
        <v>36</v>
      </c>
      <c r="U7472" s="21" t="n">
        <f aca="false">IF(T7472&lt;=10,1,IF(T7472&lt;=20,2,IF(T7472&lt;=30,3,IF(T7472&lt;=40,4,IF(T7472&lt;=50,5,IF(T7472&lt;=100,6,IF(T7472&lt;=250,7,8)))))))</f>
        <v>4</v>
      </c>
      <c r="V7472" s="21" t="n">
        <f aca="false">IF(AND(OR(Dashboard!$T$3="All",R7472=Dashboard!$T$3),OR(Dashboard!$T$4="All",D7472=Dashboard!$T$4)),1,0)</f>
        <v>1</v>
      </c>
      <c r="W7472" s="21" t="n">
        <f aca="false">IF(V7472=1,T7472+ROW()/10000000,0)</f>
        <v>36.0007472</v>
      </c>
    </row>
    <row r="7473" customFormat="false" ht="15" hidden="false" customHeight="false" outlineLevel="0" collapsed="false">
      <c r="A7473" s="0" t="n">
        <v>301422</v>
      </c>
      <c r="B7473" s="0" t="s">
        <v>16192</v>
      </c>
      <c r="C7473" s="0" t="n">
        <v>1</v>
      </c>
      <c r="D7473" s="0" t="s">
        <v>6924</v>
      </c>
      <c r="E7473" s="0" t="s">
        <v>16188</v>
      </c>
      <c r="F7473" s="0" t="s">
        <v>16189</v>
      </c>
      <c r="G7473" s="0" t="s">
        <v>16190</v>
      </c>
      <c r="H7473" s="0" t="s">
        <v>69</v>
      </c>
      <c r="I7473" s="0" t="s">
        <v>2123</v>
      </c>
      <c r="J7473" s="0" t="s">
        <v>46</v>
      </c>
      <c r="K7473" s="0" t="s">
        <v>47</v>
      </c>
      <c r="L7473" s="0" t="s">
        <v>47</v>
      </c>
      <c r="M7473" s="0" t="s">
        <v>47</v>
      </c>
      <c r="N7473" s="0" t="n">
        <v>4</v>
      </c>
      <c r="O7473" s="0" t="n">
        <v>147</v>
      </c>
      <c r="P7473" s="0" t="n">
        <v>3200</v>
      </c>
      <c r="Q7473" s="0" t="n">
        <v>3.7</v>
      </c>
      <c r="R7473" s="0" t="str">
        <f aca="false">INDEX(Lookup!$B$4:$B$18,MATCH(C7473,Lookup!$A$4:$A$18,0))</f>
        <v>India</v>
      </c>
      <c r="S7473" s="20" t="n">
        <f aca="false">INDEX(Lookup!$D$4:$D$18,MATCH(C7473,Lookup!$A$4:$A$18,0))</f>
        <v>0.012</v>
      </c>
      <c r="T7473" s="21" t="n">
        <f aca="false">ROUND(P7473*S7473,2)</f>
        <v>38.4</v>
      </c>
      <c r="U7473" s="21" t="n">
        <f aca="false">IF(T7473&lt;=10,1,IF(T7473&lt;=20,2,IF(T7473&lt;=30,3,IF(T7473&lt;=40,4,IF(T7473&lt;=50,5,IF(T7473&lt;=100,6,IF(T7473&lt;=250,7,8)))))))</f>
        <v>4</v>
      </c>
      <c r="V7473" s="21" t="n">
        <f aca="false">IF(AND(OR(Dashboard!$T$3="All",R7473=Dashboard!$T$3),OR(Dashboard!$T$4="All",D7473=Dashboard!$T$4)),1,0)</f>
        <v>1</v>
      </c>
      <c r="W7473" s="21" t="n">
        <f aca="false">IF(V7473=1,T7473+ROW()/10000000,0)</f>
        <v>38.4007473</v>
      </c>
    </row>
    <row r="7474" customFormat="false" ht="15" hidden="false" customHeight="false" outlineLevel="0" collapsed="false">
      <c r="A7474" s="0" t="n">
        <v>4404</v>
      </c>
      <c r="B7474" s="0" t="s">
        <v>16193</v>
      </c>
      <c r="C7474" s="0" t="n">
        <v>1</v>
      </c>
      <c r="D7474" s="0" t="s">
        <v>6924</v>
      </c>
      <c r="E7474" s="0" t="s">
        <v>16188</v>
      </c>
      <c r="F7474" s="0" t="s">
        <v>16189</v>
      </c>
      <c r="G7474" s="0" t="s">
        <v>16190</v>
      </c>
      <c r="H7474" s="0" t="s">
        <v>16194</v>
      </c>
      <c r="I7474" s="0" t="s">
        <v>2123</v>
      </c>
      <c r="J7474" s="0" t="s">
        <v>47</v>
      </c>
      <c r="K7474" s="0" t="s">
        <v>47</v>
      </c>
      <c r="L7474" s="0" t="s">
        <v>47</v>
      </c>
      <c r="M7474" s="0" t="s">
        <v>47</v>
      </c>
      <c r="N7474" s="0" t="n">
        <v>4</v>
      </c>
      <c r="O7474" s="0" t="n">
        <v>821</v>
      </c>
      <c r="P7474" s="0" t="n">
        <v>2500</v>
      </c>
      <c r="Q7474" s="0" t="n">
        <v>3.9</v>
      </c>
      <c r="R7474" s="0" t="str">
        <f aca="false">INDEX(Lookup!$B$4:$B$18,MATCH(C7474,Lookup!$A$4:$A$18,0))</f>
        <v>India</v>
      </c>
      <c r="S7474" s="20" t="n">
        <f aca="false">INDEX(Lookup!$D$4:$D$18,MATCH(C7474,Lookup!$A$4:$A$18,0))</f>
        <v>0.012</v>
      </c>
      <c r="T7474" s="21" t="n">
        <f aca="false">ROUND(P7474*S7474,2)</f>
        <v>30</v>
      </c>
      <c r="U7474" s="21" t="n">
        <f aca="false">IF(T7474&lt;=10,1,IF(T7474&lt;=20,2,IF(T7474&lt;=30,3,IF(T7474&lt;=40,4,IF(T7474&lt;=50,5,IF(T7474&lt;=100,6,IF(T7474&lt;=250,7,8)))))))</f>
        <v>3</v>
      </c>
      <c r="V7474" s="21" t="n">
        <f aca="false">IF(AND(OR(Dashboard!$T$3="All",R7474=Dashboard!$T$3),OR(Dashboard!$T$4="All",D7474=Dashboard!$T$4)),1,0)</f>
        <v>1</v>
      </c>
      <c r="W7474" s="21" t="n">
        <f aca="false">IF(V7474=1,T7474+ROW()/10000000,0)</f>
        <v>30.0007474</v>
      </c>
    </row>
    <row r="7475" customFormat="false" ht="15" hidden="false" customHeight="false" outlineLevel="0" collapsed="false">
      <c r="A7475" s="0" t="n">
        <v>300008</v>
      </c>
      <c r="B7475" s="0" t="s">
        <v>16195</v>
      </c>
      <c r="C7475" s="0" t="n">
        <v>1</v>
      </c>
      <c r="D7475" s="0" t="s">
        <v>6924</v>
      </c>
      <c r="E7475" s="0" t="s">
        <v>16196</v>
      </c>
      <c r="F7475" s="0" t="s">
        <v>16197</v>
      </c>
      <c r="G7475" s="0" t="s">
        <v>16198</v>
      </c>
      <c r="H7475" s="0" t="s">
        <v>2141</v>
      </c>
      <c r="I7475" s="0" t="s">
        <v>2123</v>
      </c>
      <c r="J7475" s="0" t="s">
        <v>46</v>
      </c>
      <c r="K7475" s="0" t="s">
        <v>47</v>
      </c>
      <c r="L7475" s="0" t="s">
        <v>47</v>
      </c>
      <c r="M7475" s="0" t="s">
        <v>47</v>
      </c>
      <c r="N7475" s="0" t="n">
        <v>2</v>
      </c>
      <c r="O7475" s="0" t="n">
        <v>152</v>
      </c>
      <c r="P7475" s="0" t="n">
        <v>800</v>
      </c>
      <c r="Q7475" s="0" t="n">
        <v>3.3</v>
      </c>
      <c r="R7475" s="0" t="str">
        <f aca="false">INDEX(Lookup!$B$4:$B$18,MATCH(C7475,Lookup!$A$4:$A$18,0))</f>
        <v>India</v>
      </c>
      <c r="S7475" s="20" t="n">
        <f aca="false">INDEX(Lookup!$D$4:$D$18,MATCH(C7475,Lookup!$A$4:$A$18,0))</f>
        <v>0.012</v>
      </c>
      <c r="T7475" s="21" t="n">
        <f aca="false">ROUND(P7475*S7475,2)</f>
        <v>9.6</v>
      </c>
      <c r="U7475" s="21" t="n">
        <f aca="false">IF(T7475&lt;=10,1,IF(T7475&lt;=20,2,IF(T7475&lt;=30,3,IF(T7475&lt;=40,4,IF(T7475&lt;=50,5,IF(T7475&lt;=100,6,IF(T7475&lt;=250,7,8)))))))</f>
        <v>1</v>
      </c>
      <c r="V7475" s="21" t="n">
        <f aca="false">IF(AND(OR(Dashboard!$T$3="All",R7475=Dashboard!$T$3),OR(Dashboard!$T$4="All",D7475=Dashboard!$T$4)),1,0)</f>
        <v>1</v>
      </c>
      <c r="W7475" s="21" t="n">
        <f aca="false">IF(V7475=1,T7475+ROW()/10000000,0)</f>
        <v>9.6007475</v>
      </c>
    </row>
    <row r="7476" customFormat="false" ht="15" hidden="false" customHeight="false" outlineLevel="0" collapsed="false">
      <c r="A7476" s="0" t="n">
        <v>18216903</v>
      </c>
      <c r="B7476" s="0" t="s">
        <v>3565</v>
      </c>
      <c r="C7476" s="0" t="n">
        <v>1</v>
      </c>
      <c r="D7476" s="0" t="s">
        <v>6924</v>
      </c>
      <c r="E7476" s="0" t="s">
        <v>16199</v>
      </c>
      <c r="F7476" s="0" t="s">
        <v>16197</v>
      </c>
      <c r="G7476" s="0" t="s">
        <v>16198</v>
      </c>
      <c r="H7476" s="0" t="s">
        <v>1358</v>
      </c>
      <c r="I7476" s="0" t="s">
        <v>2123</v>
      </c>
      <c r="J7476" s="0" t="s">
        <v>47</v>
      </c>
      <c r="K7476" s="0" t="s">
        <v>46</v>
      </c>
      <c r="L7476" s="0" t="s">
        <v>47</v>
      </c>
      <c r="M7476" s="0" t="s">
        <v>47</v>
      </c>
      <c r="N7476" s="0" t="n">
        <v>2</v>
      </c>
      <c r="O7476" s="0" t="n">
        <v>186</v>
      </c>
      <c r="P7476" s="0" t="n">
        <v>500</v>
      </c>
      <c r="Q7476" s="0" t="n">
        <v>3.6</v>
      </c>
      <c r="R7476" s="0" t="str">
        <f aca="false">INDEX(Lookup!$B$4:$B$18,MATCH(C7476,Lookup!$A$4:$A$18,0))</f>
        <v>India</v>
      </c>
      <c r="S7476" s="20" t="n">
        <f aca="false">INDEX(Lookup!$D$4:$D$18,MATCH(C7476,Lookup!$A$4:$A$18,0))</f>
        <v>0.012</v>
      </c>
      <c r="T7476" s="21" t="n">
        <f aca="false">ROUND(P7476*S7476,2)</f>
        <v>6</v>
      </c>
      <c r="U7476" s="21" t="n">
        <f aca="false">IF(T7476&lt;=10,1,IF(T7476&lt;=20,2,IF(T7476&lt;=30,3,IF(T7476&lt;=40,4,IF(T7476&lt;=50,5,IF(T7476&lt;=100,6,IF(T7476&lt;=250,7,8)))))))</f>
        <v>1</v>
      </c>
      <c r="V7476" s="21" t="n">
        <f aca="false">IF(AND(OR(Dashboard!$T$3="All",R7476=Dashboard!$T$3),OR(Dashboard!$T$4="All",D7476=Dashboard!$T$4)),1,0)</f>
        <v>1</v>
      </c>
      <c r="W7476" s="21" t="n">
        <f aca="false">IF(V7476=1,T7476+ROW()/10000000,0)</f>
        <v>6.0007476</v>
      </c>
    </row>
    <row r="7477" customFormat="false" ht="15" hidden="false" customHeight="false" outlineLevel="0" collapsed="false">
      <c r="A7477" s="0" t="n">
        <v>1079</v>
      </c>
      <c r="B7477" s="0" t="s">
        <v>2075</v>
      </c>
      <c r="C7477" s="0" t="n">
        <v>1</v>
      </c>
      <c r="D7477" s="0" t="s">
        <v>6924</v>
      </c>
      <c r="E7477" s="0" t="s">
        <v>16200</v>
      </c>
      <c r="F7477" s="0" t="s">
        <v>16197</v>
      </c>
      <c r="G7477" s="0" t="s">
        <v>16198</v>
      </c>
      <c r="H7477" s="0" t="s">
        <v>3972</v>
      </c>
      <c r="I7477" s="0" t="s">
        <v>2123</v>
      </c>
      <c r="J7477" s="0" t="s">
        <v>47</v>
      </c>
      <c r="K7477" s="0" t="s">
        <v>46</v>
      </c>
      <c r="L7477" s="0" t="s">
        <v>47</v>
      </c>
      <c r="M7477" s="0" t="s">
        <v>47</v>
      </c>
      <c r="N7477" s="0" t="n">
        <v>3</v>
      </c>
      <c r="O7477" s="0" t="n">
        <v>141</v>
      </c>
      <c r="P7477" s="0" t="n">
        <v>1000</v>
      </c>
      <c r="Q7477" s="0" t="n">
        <v>3.6</v>
      </c>
      <c r="R7477" s="0" t="str">
        <f aca="false">INDEX(Lookup!$B$4:$B$18,MATCH(C7477,Lookup!$A$4:$A$18,0))</f>
        <v>India</v>
      </c>
      <c r="S7477" s="20" t="n">
        <f aca="false">INDEX(Lookup!$D$4:$D$18,MATCH(C7477,Lookup!$A$4:$A$18,0))</f>
        <v>0.012</v>
      </c>
      <c r="T7477" s="21" t="n">
        <f aca="false">ROUND(P7477*S7477,2)</f>
        <v>12</v>
      </c>
      <c r="U7477" s="21" t="n">
        <f aca="false">IF(T7477&lt;=10,1,IF(T7477&lt;=20,2,IF(T7477&lt;=30,3,IF(T7477&lt;=40,4,IF(T7477&lt;=50,5,IF(T7477&lt;=100,6,IF(T7477&lt;=250,7,8)))))))</f>
        <v>2</v>
      </c>
      <c r="V7477" s="21" t="n">
        <f aca="false">IF(AND(OR(Dashboard!$T$3="All",R7477=Dashboard!$T$3),OR(Dashboard!$T$4="All",D7477=Dashboard!$T$4)),1,0)</f>
        <v>1</v>
      </c>
      <c r="W7477" s="21" t="n">
        <f aca="false">IF(V7477=1,T7477+ROW()/10000000,0)</f>
        <v>12.0007477</v>
      </c>
    </row>
    <row r="7478" customFormat="false" ht="15" hidden="false" customHeight="false" outlineLevel="0" collapsed="false">
      <c r="A7478" s="0" t="n">
        <v>4375</v>
      </c>
      <c r="B7478" s="0" t="s">
        <v>16201</v>
      </c>
      <c r="C7478" s="0" t="n">
        <v>1</v>
      </c>
      <c r="D7478" s="0" t="s">
        <v>6924</v>
      </c>
      <c r="E7478" s="0" t="s">
        <v>16202</v>
      </c>
      <c r="F7478" s="0" t="s">
        <v>16203</v>
      </c>
      <c r="G7478" s="0" t="s">
        <v>16204</v>
      </c>
      <c r="H7478" s="0" t="s">
        <v>2868</v>
      </c>
      <c r="I7478" s="0" t="s">
        <v>2123</v>
      </c>
      <c r="J7478" s="0" t="s">
        <v>47</v>
      </c>
      <c r="K7478" s="0" t="s">
        <v>47</v>
      </c>
      <c r="L7478" s="0" t="s">
        <v>47</v>
      </c>
      <c r="M7478" s="0" t="s">
        <v>47</v>
      </c>
      <c r="N7478" s="0" t="n">
        <v>2</v>
      </c>
      <c r="O7478" s="0" t="n">
        <v>26</v>
      </c>
      <c r="P7478" s="0" t="n">
        <v>500</v>
      </c>
      <c r="Q7478" s="0" t="n">
        <v>3.1</v>
      </c>
      <c r="R7478" s="0" t="str">
        <f aca="false">INDEX(Lookup!$B$4:$B$18,MATCH(C7478,Lookup!$A$4:$A$18,0))</f>
        <v>India</v>
      </c>
      <c r="S7478" s="20" t="n">
        <f aca="false">INDEX(Lookup!$D$4:$D$18,MATCH(C7478,Lookup!$A$4:$A$18,0))</f>
        <v>0.012</v>
      </c>
      <c r="T7478" s="21" t="n">
        <f aca="false">ROUND(P7478*S7478,2)</f>
        <v>6</v>
      </c>
      <c r="U7478" s="21" t="n">
        <f aca="false">IF(T7478&lt;=10,1,IF(T7478&lt;=20,2,IF(T7478&lt;=30,3,IF(T7478&lt;=40,4,IF(T7478&lt;=50,5,IF(T7478&lt;=100,6,IF(T7478&lt;=250,7,8)))))))</f>
        <v>1</v>
      </c>
      <c r="V7478" s="21" t="n">
        <f aca="false">IF(AND(OR(Dashboard!$T$3="All",R7478=Dashboard!$T$3),OR(Dashboard!$T$4="All",D7478=Dashboard!$T$4)),1,0)</f>
        <v>1</v>
      </c>
      <c r="W7478" s="21" t="n">
        <f aca="false">IF(V7478=1,T7478+ROW()/10000000,0)</f>
        <v>6.0007478</v>
      </c>
    </row>
    <row r="7479" customFormat="false" ht="15" hidden="false" customHeight="false" outlineLevel="0" collapsed="false">
      <c r="A7479" s="0" t="n">
        <v>3955</v>
      </c>
      <c r="B7479" s="0" t="s">
        <v>16205</v>
      </c>
      <c r="C7479" s="0" t="n">
        <v>1</v>
      </c>
      <c r="D7479" s="0" t="s">
        <v>6924</v>
      </c>
      <c r="E7479" s="0" t="s">
        <v>16206</v>
      </c>
      <c r="F7479" s="0" t="s">
        <v>16203</v>
      </c>
      <c r="G7479" s="0" t="s">
        <v>16204</v>
      </c>
      <c r="H7479" s="0" t="s">
        <v>3767</v>
      </c>
      <c r="I7479" s="0" t="s">
        <v>2123</v>
      </c>
      <c r="J7479" s="0" t="s">
        <v>46</v>
      </c>
      <c r="K7479" s="0" t="s">
        <v>47</v>
      </c>
      <c r="L7479" s="0" t="s">
        <v>47</v>
      </c>
      <c r="M7479" s="0" t="s">
        <v>47</v>
      </c>
      <c r="N7479" s="0" t="n">
        <v>4</v>
      </c>
      <c r="O7479" s="0" t="n">
        <v>48</v>
      </c>
      <c r="P7479" s="0" t="n">
        <v>2200</v>
      </c>
      <c r="Q7479" s="0" t="n">
        <v>3.2</v>
      </c>
      <c r="R7479" s="0" t="str">
        <f aca="false">INDEX(Lookup!$B$4:$B$18,MATCH(C7479,Lookup!$A$4:$A$18,0))</f>
        <v>India</v>
      </c>
      <c r="S7479" s="20" t="n">
        <f aca="false">INDEX(Lookup!$D$4:$D$18,MATCH(C7479,Lookup!$A$4:$A$18,0))</f>
        <v>0.012</v>
      </c>
      <c r="T7479" s="21" t="n">
        <f aca="false">ROUND(P7479*S7479,2)</f>
        <v>26.4</v>
      </c>
      <c r="U7479" s="21" t="n">
        <f aca="false">IF(T7479&lt;=10,1,IF(T7479&lt;=20,2,IF(T7479&lt;=30,3,IF(T7479&lt;=40,4,IF(T7479&lt;=50,5,IF(T7479&lt;=100,6,IF(T7479&lt;=250,7,8)))))))</f>
        <v>3</v>
      </c>
      <c r="V7479" s="21" t="n">
        <f aca="false">IF(AND(OR(Dashboard!$T$3="All",R7479=Dashboard!$T$3),OR(Dashboard!$T$4="All",D7479=Dashboard!$T$4)),1,0)</f>
        <v>1</v>
      </c>
      <c r="W7479" s="21" t="n">
        <f aca="false">IF(V7479=1,T7479+ROW()/10000000,0)</f>
        <v>26.4007479</v>
      </c>
    </row>
    <row r="7480" customFormat="false" ht="15" hidden="false" customHeight="false" outlineLevel="0" collapsed="false">
      <c r="A7480" s="0" t="n">
        <v>4376</v>
      </c>
      <c r="B7480" s="0" t="s">
        <v>16207</v>
      </c>
      <c r="C7480" s="0" t="n">
        <v>1</v>
      </c>
      <c r="D7480" s="0" t="s">
        <v>6924</v>
      </c>
      <c r="E7480" s="0" t="s">
        <v>16206</v>
      </c>
      <c r="F7480" s="0" t="s">
        <v>16203</v>
      </c>
      <c r="G7480" s="0" t="s">
        <v>16204</v>
      </c>
      <c r="H7480" s="0" t="s">
        <v>153</v>
      </c>
      <c r="I7480" s="0" t="s">
        <v>2123</v>
      </c>
      <c r="J7480" s="0" t="s">
        <v>47</v>
      </c>
      <c r="K7480" s="0" t="s">
        <v>47</v>
      </c>
      <c r="L7480" s="0" t="s">
        <v>47</v>
      </c>
      <c r="M7480" s="0" t="s">
        <v>47</v>
      </c>
      <c r="N7480" s="0" t="n">
        <v>3</v>
      </c>
      <c r="O7480" s="0" t="n">
        <v>18</v>
      </c>
      <c r="P7480" s="0" t="n">
        <v>1600</v>
      </c>
      <c r="Q7480" s="0" t="n">
        <v>3.2</v>
      </c>
      <c r="R7480" s="0" t="str">
        <f aca="false">INDEX(Lookup!$B$4:$B$18,MATCH(C7480,Lookup!$A$4:$A$18,0))</f>
        <v>India</v>
      </c>
      <c r="S7480" s="20" t="n">
        <f aca="false">INDEX(Lookup!$D$4:$D$18,MATCH(C7480,Lookup!$A$4:$A$18,0))</f>
        <v>0.012</v>
      </c>
      <c r="T7480" s="21" t="n">
        <f aca="false">ROUND(P7480*S7480,2)</f>
        <v>19.2</v>
      </c>
      <c r="U7480" s="21" t="n">
        <f aca="false">IF(T7480&lt;=10,1,IF(T7480&lt;=20,2,IF(T7480&lt;=30,3,IF(T7480&lt;=40,4,IF(T7480&lt;=50,5,IF(T7480&lt;=100,6,IF(T7480&lt;=250,7,8)))))))</f>
        <v>2</v>
      </c>
      <c r="V7480" s="21" t="n">
        <f aca="false">IF(AND(OR(Dashboard!$T$3="All",R7480=Dashboard!$T$3),OR(Dashboard!$T$4="All",D7480=Dashboard!$T$4)),1,0)</f>
        <v>1</v>
      </c>
      <c r="W7480" s="21" t="n">
        <f aca="false">IF(V7480=1,T7480+ROW()/10000000,0)</f>
        <v>19.200748</v>
      </c>
    </row>
    <row r="7481" customFormat="false" ht="15" hidden="false" customHeight="false" outlineLevel="0" collapsed="false">
      <c r="A7481" s="0" t="n">
        <v>1898</v>
      </c>
      <c r="B7481" s="0" t="s">
        <v>16208</v>
      </c>
      <c r="C7481" s="0" t="n">
        <v>1</v>
      </c>
      <c r="D7481" s="0" t="s">
        <v>6924</v>
      </c>
      <c r="E7481" s="0" t="s">
        <v>16202</v>
      </c>
      <c r="F7481" s="0" t="s">
        <v>16203</v>
      </c>
      <c r="G7481" s="0" t="s">
        <v>16204</v>
      </c>
      <c r="H7481" s="0" t="s">
        <v>2122</v>
      </c>
      <c r="I7481" s="0" t="s">
        <v>2123</v>
      </c>
      <c r="J7481" s="0" t="s">
        <v>46</v>
      </c>
      <c r="K7481" s="0" t="s">
        <v>47</v>
      </c>
      <c r="L7481" s="0" t="s">
        <v>47</v>
      </c>
      <c r="M7481" s="0" t="s">
        <v>47</v>
      </c>
      <c r="N7481" s="0" t="n">
        <v>4</v>
      </c>
      <c r="O7481" s="0" t="n">
        <v>101</v>
      </c>
      <c r="P7481" s="0" t="n">
        <v>3600</v>
      </c>
      <c r="Q7481" s="0" t="n">
        <v>3.7</v>
      </c>
      <c r="R7481" s="0" t="str">
        <f aca="false">INDEX(Lookup!$B$4:$B$18,MATCH(C7481,Lookup!$A$4:$A$18,0))</f>
        <v>India</v>
      </c>
      <c r="S7481" s="20" t="n">
        <f aca="false">INDEX(Lookup!$D$4:$D$18,MATCH(C7481,Lookup!$A$4:$A$18,0))</f>
        <v>0.012</v>
      </c>
      <c r="T7481" s="21" t="n">
        <f aca="false">ROUND(P7481*S7481,2)</f>
        <v>43.2</v>
      </c>
      <c r="U7481" s="21" t="n">
        <f aca="false">IF(T7481&lt;=10,1,IF(T7481&lt;=20,2,IF(T7481&lt;=30,3,IF(T7481&lt;=40,4,IF(T7481&lt;=50,5,IF(T7481&lt;=100,6,IF(T7481&lt;=250,7,8)))))))</f>
        <v>5</v>
      </c>
      <c r="V7481" s="21" t="n">
        <f aca="false">IF(AND(OR(Dashboard!$T$3="All",R7481=Dashboard!$T$3),OR(Dashboard!$T$4="All",D7481=Dashboard!$T$4)),1,0)</f>
        <v>1</v>
      </c>
      <c r="W7481" s="21" t="n">
        <f aca="false">IF(V7481=1,T7481+ROW()/10000000,0)</f>
        <v>43.2007481</v>
      </c>
    </row>
    <row r="7482" customFormat="false" ht="15" hidden="false" customHeight="false" outlineLevel="0" collapsed="false">
      <c r="A7482" s="0" t="n">
        <v>1900</v>
      </c>
      <c r="B7482" s="0" t="s">
        <v>16209</v>
      </c>
      <c r="C7482" s="0" t="n">
        <v>1</v>
      </c>
      <c r="D7482" s="0" t="s">
        <v>6924</v>
      </c>
      <c r="E7482" s="0" t="s">
        <v>16202</v>
      </c>
      <c r="F7482" s="0" t="s">
        <v>16203</v>
      </c>
      <c r="G7482" s="0" t="s">
        <v>16204</v>
      </c>
      <c r="H7482" s="0" t="s">
        <v>2128</v>
      </c>
      <c r="I7482" s="0" t="s">
        <v>2123</v>
      </c>
      <c r="J7482" s="0" t="s">
        <v>46</v>
      </c>
      <c r="K7482" s="0" t="s">
        <v>47</v>
      </c>
      <c r="L7482" s="0" t="s">
        <v>47</v>
      </c>
      <c r="M7482" s="0" t="s">
        <v>47</v>
      </c>
      <c r="N7482" s="0" t="n">
        <v>4</v>
      </c>
      <c r="O7482" s="0" t="n">
        <v>100</v>
      </c>
      <c r="P7482" s="0" t="n">
        <v>3700</v>
      </c>
      <c r="Q7482" s="0" t="n">
        <v>3.6</v>
      </c>
      <c r="R7482" s="0" t="str">
        <f aca="false">INDEX(Lookup!$B$4:$B$18,MATCH(C7482,Lookup!$A$4:$A$18,0))</f>
        <v>India</v>
      </c>
      <c r="S7482" s="20" t="n">
        <f aca="false">INDEX(Lookup!$D$4:$D$18,MATCH(C7482,Lookup!$A$4:$A$18,0))</f>
        <v>0.012</v>
      </c>
      <c r="T7482" s="21" t="n">
        <f aca="false">ROUND(P7482*S7482,2)</f>
        <v>44.4</v>
      </c>
      <c r="U7482" s="21" t="n">
        <f aca="false">IF(T7482&lt;=10,1,IF(T7482&lt;=20,2,IF(T7482&lt;=30,3,IF(T7482&lt;=40,4,IF(T7482&lt;=50,5,IF(T7482&lt;=100,6,IF(T7482&lt;=250,7,8)))))))</f>
        <v>5</v>
      </c>
      <c r="V7482" s="21" t="n">
        <f aca="false">IF(AND(OR(Dashboard!$T$3="All",R7482=Dashboard!$T$3),OR(Dashboard!$T$4="All",D7482=Dashboard!$T$4)),1,0)</f>
        <v>1</v>
      </c>
      <c r="W7482" s="21" t="n">
        <f aca="false">IF(V7482=1,T7482+ROW()/10000000,0)</f>
        <v>44.4007482</v>
      </c>
    </row>
    <row r="7483" customFormat="false" ht="15" hidden="false" customHeight="false" outlineLevel="0" collapsed="false">
      <c r="A7483" s="0" t="n">
        <v>306198</v>
      </c>
      <c r="B7483" s="0" t="s">
        <v>16210</v>
      </c>
      <c r="C7483" s="0" t="n">
        <v>1</v>
      </c>
      <c r="D7483" s="0" t="s">
        <v>6924</v>
      </c>
      <c r="E7483" s="0" t="s">
        <v>16206</v>
      </c>
      <c r="F7483" s="0" t="s">
        <v>16203</v>
      </c>
      <c r="G7483" s="0" t="s">
        <v>16204</v>
      </c>
      <c r="H7483" s="0" t="s">
        <v>6953</v>
      </c>
      <c r="I7483" s="0" t="s">
        <v>2123</v>
      </c>
      <c r="J7483" s="0" t="s">
        <v>46</v>
      </c>
      <c r="K7483" s="0" t="s">
        <v>47</v>
      </c>
      <c r="L7483" s="0" t="s">
        <v>47</v>
      </c>
      <c r="M7483" s="0" t="s">
        <v>47</v>
      </c>
      <c r="N7483" s="0" t="n">
        <v>4</v>
      </c>
      <c r="O7483" s="0" t="n">
        <v>609</v>
      </c>
      <c r="P7483" s="0" t="n">
        <v>2500</v>
      </c>
      <c r="Q7483" s="0" t="n">
        <v>4.4</v>
      </c>
      <c r="R7483" s="0" t="str">
        <f aca="false">INDEX(Lookup!$B$4:$B$18,MATCH(C7483,Lookup!$A$4:$A$18,0))</f>
        <v>India</v>
      </c>
      <c r="S7483" s="20" t="n">
        <f aca="false">INDEX(Lookup!$D$4:$D$18,MATCH(C7483,Lookup!$A$4:$A$18,0))</f>
        <v>0.012</v>
      </c>
      <c r="T7483" s="21" t="n">
        <f aca="false">ROUND(P7483*S7483,2)</f>
        <v>30</v>
      </c>
      <c r="U7483" s="21" t="n">
        <f aca="false">IF(T7483&lt;=10,1,IF(T7483&lt;=20,2,IF(T7483&lt;=30,3,IF(T7483&lt;=40,4,IF(T7483&lt;=50,5,IF(T7483&lt;=100,6,IF(T7483&lt;=250,7,8)))))))</f>
        <v>3</v>
      </c>
      <c r="V7483" s="21" t="n">
        <f aca="false">IF(AND(OR(Dashboard!$T$3="All",R7483=Dashboard!$T$3),OR(Dashboard!$T$4="All",D7483=Dashboard!$T$4)),1,0)</f>
        <v>1</v>
      </c>
      <c r="W7483" s="21" t="n">
        <f aca="false">IF(V7483=1,T7483+ROW()/10000000,0)</f>
        <v>30.0007483</v>
      </c>
    </row>
    <row r="7484" customFormat="false" ht="15" hidden="false" customHeight="false" outlineLevel="0" collapsed="false">
      <c r="A7484" s="0" t="n">
        <v>18312443</v>
      </c>
      <c r="B7484" s="0" t="s">
        <v>16211</v>
      </c>
      <c r="C7484" s="0" t="n">
        <v>1</v>
      </c>
      <c r="D7484" s="0" t="s">
        <v>6924</v>
      </c>
      <c r="E7484" s="0" t="s">
        <v>16212</v>
      </c>
      <c r="F7484" s="0" t="s">
        <v>16213</v>
      </c>
      <c r="G7484" s="0" t="s">
        <v>16214</v>
      </c>
      <c r="H7484" s="0" t="s">
        <v>16215</v>
      </c>
      <c r="I7484" s="0" t="s">
        <v>2123</v>
      </c>
      <c r="J7484" s="0" t="s">
        <v>47</v>
      </c>
      <c r="K7484" s="0" t="s">
        <v>47</v>
      </c>
      <c r="L7484" s="0" t="s">
        <v>47</v>
      </c>
      <c r="M7484" s="0" t="s">
        <v>47</v>
      </c>
      <c r="N7484" s="0" t="n">
        <v>4</v>
      </c>
      <c r="O7484" s="0" t="n">
        <v>5</v>
      </c>
      <c r="P7484" s="0" t="n">
        <v>2000</v>
      </c>
      <c r="Q7484" s="0" t="n">
        <v>3.1</v>
      </c>
      <c r="R7484" s="0" t="str">
        <f aca="false">INDEX(Lookup!$B$4:$B$18,MATCH(C7484,Lookup!$A$4:$A$18,0))</f>
        <v>India</v>
      </c>
      <c r="S7484" s="20" t="n">
        <f aca="false">INDEX(Lookup!$D$4:$D$18,MATCH(C7484,Lookup!$A$4:$A$18,0))</f>
        <v>0.012</v>
      </c>
      <c r="T7484" s="21" t="n">
        <f aca="false">ROUND(P7484*S7484,2)</f>
        <v>24</v>
      </c>
      <c r="U7484" s="21" t="n">
        <f aca="false">IF(T7484&lt;=10,1,IF(T7484&lt;=20,2,IF(T7484&lt;=30,3,IF(T7484&lt;=40,4,IF(T7484&lt;=50,5,IF(T7484&lt;=100,6,IF(T7484&lt;=250,7,8)))))))</f>
        <v>3</v>
      </c>
      <c r="V7484" s="21" t="n">
        <f aca="false">IF(AND(OR(Dashboard!$T$3="All",R7484=Dashboard!$T$3),OR(Dashboard!$T$4="All",D7484=Dashboard!$T$4)),1,0)</f>
        <v>1</v>
      </c>
      <c r="W7484" s="21" t="n">
        <f aca="false">IF(V7484=1,T7484+ROW()/10000000,0)</f>
        <v>24.0007484</v>
      </c>
    </row>
    <row r="7485" customFormat="false" ht="15" hidden="false" customHeight="false" outlineLevel="0" collapsed="false">
      <c r="A7485" s="0" t="n">
        <v>2683</v>
      </c>
      <c r="B7485" s="0" t="s">
        <v>16216</v>
      </c>
      <c r="C7485" s="0" t="n">
        <v>1</v>
      </c>
      <c r="D7485" s="0" t="s">
        <v>6924</v>
      </c>
      <c r="E7485" s="0" t="s">
        <v>16212</v>
      </c>
      <c r="F7485" s="0" t="s">
        <v>16213</v>
      </c>
      <c r="G7485" s="0" t="s">
        <v>16214</v>
      </c>
      <c r="H7485" s="0" t="s">
        <v>2274</v>
      </c>
      <c r="I7485" s="0" t="s">
        <v>2123</v>
      </c>
      <c r="J7485" s="0" t="s">
        <v>47</v>
      </c>
      <c r="K7485" s="0" t="s">
        <v>47</v>
      </c>
      <c r="L7485" s="0" t="s">
        <v>47</v>
      </c>
      <c r="M7485" s="0" t="s">
        <v>47</v>
      </c>
      <c r="N7485" s="0" t="n">
        <v>4</v>
      </c>
      <c r="O7485" s="0" t="n">
        <v>42</v>
      </c>
      <c r="P7485" s="0" t="n">
        <v>4100</v>
      </c>
      <c r="Q7485" s="0" t="n">
        <v>3.5</v>
      </c>
      <c r="R7485" s="0" t="str">
        <f aca="false">INDEX(Lookup!$B$4:$B$18,MATCH(C7485,Lookup!$A$4:$A$18,0))</f>
        <v>India</v>
      </c>
      <c r="S7485" s="20" t="n">
        <f aca="false">INDEX(Lookup!$D$4:$D$18,MATCH(C7485,Lookup!$A$4:$A$18,0))</f>
        <v>0.012</v>
      </c>
      <c r="T7485" s="21" t="n">
        <f aca="false">ROUND(P7485*S7485,2)</f>
        <v>49.2</v>
      </c>
      <c r="U7485" s="21" t="n">
        <f aca="false">IF(T7485&lt;=10,1,IF(T7485&lt;=20,2,IF(T7485&lt;=30,3,IF(T7485&lt;=40,4,IF(T7485&lt;=50,5,IF(T7485&lt;=100,6,IF(T7485&lt;=250,7,8)))))))</f>
        <v>5</v>
      </c>
      <c r="V7485" s="21" t="n">
        <f aca="false">IF(AND(OR(Dashboard!$T$3="All",R7485=Dashboard!$T$3),OR(Dashboard!$T$4="All",D7485=Dashboard!$T$4)),1,0)</f>
        <v>1</v>
      </c>
      <c r="W7485" s="21" t="n">
        <f aca="false">IF(V7485=1,T7485+ROW()/10000000,0)</f>
        <v>49.2007485</v>
      </c>
    </row>
    <row r="7486" customFormat="false" ht="15" hidden="false" customHeight="false" outlineLevel="0" collapsed="false">
      <c r="A7486" s="0" t="n">
        <v>2682</v>
      </c>
      <c r="B7486" s="0" t="s">
        <v>16217</v>
      </c>
      <c r="C7486" s="0" t="n">
        <v>1</v>
      </c>
      <c r="D7486" s="0" t="s">
        <v>6924</v>
      </c>
      <c r="E7486" s="0" t="s">
        <v>16212</v>
      </c>
      <c r="F7486" s="0" t="s">
        <v>16213</v>
      </c>
      <c r="G7486" s="0" t="s">
        <v>16214</v>
      </c>
      <c r="H7486" s="0" t="s">
        <v>2128</v>
      </c>
      <c r="I7486" s="0" t="s">
        <v>2123</v>
      </c>
      <c r="J7486" s="0" t="s">
        <v>46</v>
      </c>
      <c r="K7486" s="0" t="s">
        <v>47</v>
      </c>
      <c r="L7486" s="0" t="s">
        <v>47</v>
      </c>
      <c r="M7486" s="0" t="s">
        <v>47</v>
      </c>
      <c r="N7486" s="0" t="n">
        <v>4</v>
      </c>
      <c r="O7486" s="0" t="n">
        <v>548</v>
      </c>
      <c r="P7486" s="0" t="n">
        <v>4300</v>
      </c>
      <c r="Q7486" s="0" t="n">
        <v>3.9</v>
      </c>
      <c r="R7486" s="0" t="str">
        <f aca="false">INDEX(Lookup!$B$4:$B$18,MATCH(C7486,Lookup!$A$4:$A$18,0))</f>
        <v>India</v>
      </c>
      <c r="S7486" s="20" t="n">
        <f aca="false">INDEX(Lookup!$D$4:$D$18,MATCH(C7486,Lookup!$A$4:$A$18,0))</f>
        <v>0.012</v>
      </c>
      <c r="T7486" s="21" t="n">
        <f aca="false">ROUND(P7486*S7486,2)</f>
        <v>51.6</v>
      </c>
      <c r="U7486" s="21" t="n">
        <f aca="false">IF(T7486&lt;=10,1,IF(T7486&lt;=20,2,IF(T7486&lt;=30,3,IF(T7486&lt;=40,4,IF(T7486&lt;=50,5,IF(T7486&lt;=100,6,IF(T7486&lt;=250,7,8)))))))</f>
        <v>6</v>
      </c>
      <c r="V7486" s="21" t="n">
        <f aca="false">IF(AND(OR(Dashboard!$T$3="All",R7486=Dashboard!$T$3),OR(Dashboard!$T$4="All",D7486=Dashboard!$T$4)),1,0)</f>
        <v>1</v>
      </c>
      <c r="W7486" s="21" t="n">
        <f aca="false">IF(V7486=1,T7486+ROW()/10000000,0)</f>
        <v>51.6007486</v>
      </c>
    </row>
    <row r="7487" customFormat="false" ht="15" hidden="false" customHeight="false" outlineLevel="0" collapsed="false">
      <c r="A7487" s="0" t="n">
        <v>2681</v>
      </c>
      <c r="B7487" s="0" t="s">
        <v>16218</v>
      </c>
      <c r="C7487" s="0" t="n">
        <v>1</v>
      </c>
      <c r="D7487" s="0" t="s">
        <v>6924</v>
      </c>
      <c r="E7487" s="0" t="s">
        <v>16219</v>
      </c>
      <c r="F7487" s="0" t="s">
        <v>16213</v>
      </c>
      <c r="G7487" s="0" t="s">
        <v>16214</v>
      </c>
      <c r="H7487" s="0" t="s">
        <v>69</v>
      </c>
      <c r="I7487" s="0" t="s">
        <v>2123</v>
      </c>
      <c r="J7487" s="0" t="s">
        <v>46</v>
      </c>
      <c r="K7487" s="0" t="s">
        <v>47</v>
      </c>
      <c r="L7487" s="0" t="s">
        <v>47</v>
      </c>
      <c r="M7487" s="0" t="s">
        <v>47</v>
      </c>
      <c r="N7487" s="0" t="n">
        <v>4</v>
      </c>
      <c r="O7487" s="0" t="n">
        <v>134</v>
      </c>
      <c r="P7487" s="0" t="n">
        <v>5000</v>
      </c>
      <c r="Q7487" s="0" t="n">
        <v>3.8</v>
      </c>
      <c r="R7487" s="0" t="str">
        <f aca="false">INDEX(Lookup!$B$4:$B$18,MATCH(C7487,Lookup!$A$4:$A$18,0))</f>
        <v>India</v>
      </c>
      <c r="S7487" s="20" t="n">
        <f aca="false">INDEX(Lookup!$D$4:$D$18,MATCH(C7487,Lookup!$A$4:$A$18,0))</f>
        <v>0.012</v>
      </c>
      <c r="T7487" s="21" t="n">
        <f aca="false">ROUND(P7487*S7487,2)</f>
        <v>60</v>
      </c>
      <c r="U7487" s="21" t="n">
        <f aca="false">IF(T7487&lt;=10,1,IF(T7487&lt;=20,2,IF(T7487&lt;=30,3,IF(T7487&lt;=40,4,IF(T7487&lt;=50,5,IF(T7487&lt;=100,6,IF(T7487&lt;=250,7,8)))))))</f>
        <v>6</v>
      </c>
      <c r="V7487" s="21" t="n">
        <f aca="false">IF(AND(OR(Dashboard!$T$3="All",R7487=Dashboard!$T$3),OR(Dashboard!$T$4="All",D7487=Dashboard!$T$4)),1,0)</f>
        <v>1</v>
      </c>
      <c r="W7487" s="21" t="n">
        <f aca="false">IF(V7487=1,T7487+ROW()/10000000,0)</f>
        <v>60.0007487</v>
      </c>
    </row>
    <row r="7488" customFormat="false" ht="15" hidden="false" customHeight="false" outlineLevel="0" collapsed="false">
      <c r="A7488" s="0" t="n">
        <v>2674</v>
      </c>
      <c r="B7488" s="0" t="s">
        <v>16220</v>
      </c>
      <c r="C7488" s="0" t="n">
        <v>1</v>
      </c>
      <c r="D7488" s="0" t="s">
        <v>6924</v>
      </c>
      <c r="E7488" s="0" t="s">
        <v>16212</v>
      </c>
      <c r="F7488" s="0" t="s">
        <v>16213</v>
      </c>
      <c r="G7488" s="0" t="s">
        <v>16214</v>
      </c>
      <c r="H7488" s="0" t="s">
        <v>2482</v>
      </c>
      <c r="I7488" s="0" t="s">
        <v>2123</v>
      </c>
      <c r="J7488" s="0" t="s">
        <v>46</v>
      </c>
      <c r="K7488" s="0" t="s">
        <v>47</v>
      </c>
      <c r="L7488" s="0" t="s">
        <v>47</v>
      </c>
      <c r="M7488" s="0" t="s">
        <v>47</v>
      </c>
      <c r="N7488" s="0" t="n">
        <v>4</v>
      </c>
      <c r="O7488" s="0" t="n">
        <v>139</v>
      </c>
      <c r="P7488" s="0" t="n">
        <v>3600</v>
      </c>
      <c r="Q7488" s="0" t="n">
        <v>3.7</v>
      </c>
      <c r="R7488" s="0" t="str">
        <f aca="false">INDEX(Lookup!$B$4:$B$18,MATCH(C7488,Lookup!$A$4:$A$18,0))</f>
        <v>India</v>
      </c>
      <c r="S7488" s="20" t="n">
        <f aca="false">INDEX(Lookup!$D$4:$D$18,MATCH(C7488,Lookup!$A$4:$A$18,0))</f>
        <v>0.012</v>
      </c>
      <c r="T7488" s="21" t="n">
        <f aca="false">ROUND(P7488*S7488,2)</f>
        <v>43.2</v>
      </c>
      <c r="U7488" s="21" t="n">
        <f aca="false">IF(T7488&lt;=10,1,IF(T7488&lt;=20,2,IF(T7488&lt;=30,3,IF(T7488&lt;=40,4,IF(T7488&lt;=50,5,IF(T7488&lt;=100,6,IF(T7488&lt;=250,7,8)))))))</f>
        <v>5</v>
      </c>
      <c r="V7488" s="21" t="n">
        <f aca="false">IF(AND(OR(Dashboard!$T$3="All",R7488=Dashboard!$T$3),OR(Dashboard!$T$4="All",D7488=Dashboard!$T$4)),1,0)</f>
        <v>1</v>
      </c>
      <c r="W7488" s="21" t="n">
        <f aca="false">IF(V7488=1,T7488+ROW()/10000000,0)</f>
        <v>43.2007488</v>
      </c>
    </row>
    <row r="7489" customFormat="false" ht="15" hidden="false" customHeight="false" outlineLevel="0" collapsed="false">
      <c r="A7489" s="0" t="n">
        <v>2684</v>
      </c>
      <c r="B7489" s="0" t="s">
        <v>16221</v>
      </c>
      <c r="C7489" s="0" t="n">
        <v>1</v>
      </c>
      <c r="D7489" s="0" t="s">
        <v>6924</v>
      </c>
      <c r="E7489" s="0" t="s">
        <v>16219</v>
      </c>
      <c r="F7489" s="0" t="s">
        <v>16213</v>
      </c>
      <c r="G7489" s="0" t="s">
        <v>16214</v>
      </c>
      <c r="H7489" s="0" t="s">
        <v>2868</v>
      </c>
      <c r="I7489" s="0" t="s">
        <v>2123</v>
      </c>
      <c r="J7489" s="0" t="s">
        <v>47</v>
      </c>
      <c r="K7489" s="0" t="s">
        <v>47</v>
      </c>
      <c r="L7489" s="0" t="s">
        <v>47</v>
      </c>
      <c r="M7489" s="0" t="s">
        <v>47</v>
      </c>
      <c r="N7489" s="0" t="n">
        <v>3</v>
      </c>
      <c r="O7489" s="0" t="n">
        <v>65</v>
      </c>
      <c r="P7489" s="0" t="n">
        <v>1000</v>
      </c>
      <c r="Q7489" s="0" t="n">
        <v>3.7</v>
      </c>
      <c r="R7489" s="0" t="str">
        <f aca="false">INDEX(Lookup!$B$4:$B$18,MATCH(C7489,Lookup!$A$4:$A$18,0))</f>
        <v>India</v>
      </c>
      <c r="S7489" s="20" t="n">
        <f aca="false">INDEX(Lookup!$D$4:$D$18,MATCH(C7489,Lookup!$A$4:$A$18,0))</f>
        <v>0.012</v>
      </c>
      <c r="T7489" s="21" t="n">
        <f aca="false">ROUND(P7489*S7489,2)</f>
        <v>12</v>
      </c>
      <c r="U7489" s="21" t="n">
        <f aca="false">IF(T7489&lt;=10,1,IF(T7489&lt;=20,2,IF(T7489&lt;=30,3,IF(T7489&lt;=40,4,IF(T7489&lt;=50,5,IF(T7489&lt;=100,6,IF(T7489&lt;=250,7,8)))))))</f>
        <v>2</v>
      </c>
      <c r="V7489" s="21" t="n">
        <f aca="false">IF(AND(OR(Dashboard!$T$3="All",R7489=Dashboard!$T$3),OR(Dashboard!$T$4="All",D7489=Dashboard!$T$4)),1,0)</f>
        <v>1</v>
      </c>
      <c r="W7489" s="21" t="n">
        <f aca="false">IF(V7489=1,T7489+ROW()/10000000,0)</f>
        <v>12.0007489</v>
      </c>
    </row>
    <row r="7490" customFormat="false" ht="15" hidden="false" customHeight="false" outlineLevel="0" collapsed="false">
      <c r="A7490" s="0" t="n">
        <v>2675</v>
      </c>
      <c r="B7490" s="0" t="s">
        <v>16222</v>
      </c>
      <c r="C7490" s="0" t="n">
        <v>1</v>
      </c>
      <c r="D7490" s="0" t="s">
        <v>6924</v>
      </c>
      <c r="E7490" s="0" t="s">
        <v>16212</v>
      </c>
      <c r="F7490" s="0" t="s">
        <v>16213</v>
      </c>
      <c r="G7490" s="0" t="s">
        <v>16214</v>
      </c>
      <c r="H7490" s="0" t="s">
        <v>16223</v>
      </c>
      <c r="I7490" s="0" t="s">
        <v>2123</v>
      </c>
      <c r="J7490" s="0" t="s">
        <v>46</v>
      </c>
      <c r="K7490" s="0" t="s">
        <v>47</v>
      </c>
      <c r="L7490" s="0" t="s">
        <v>47</v>
      </c>
      <c r="M7490" s="0" t="s">
        <v>47</v>
      </c>
      <c r="N7490" s="0" t="n">
        <v>4</v>
      </c>
      <c r="O7490" s="0" t="n">
        <v>800</v>
      </c>
      <c r="P7490" s="0" t="n">
        <v>4500</v>
      </c>
      <c r="Q7490" s="0" t="n">
        <v>4.3</v>
      </c>
      <c r="R7490" s="0" t="str">
        <f aca="false">INDEX(Lookup!$B$4:$B$18,MATCH(C7490,Lookup!$A$4:$A$18,0))</f>
        <v>India</v>
      </c>
      <c r="S7490" s="20" t="n">
        <f aca="false">INDEX(Lookup!$D$4:$D$18,MATCH(C7490,Lookup!$A$4:$A$18,0))</f>
        <v>0.012</v>
      </c>
      <c r="T7490" s="21" t="n">
        <f aca="false">ROUND(P7490*S7490,2)</f>
        <v>54</v>
      </c>
      <c r="U7490" s="21" t="n">
        <f aca="false">IF(T7490&lt;=10,1,IF(T7490&lt;=20,2,IF(T7490&lt;=30,3,IF(T7490&lt;=40,4,IF(T7490&lt;=50,5,IF(T7490&lt;=100,6,IF(T7490&lt;=250,7,8)))))))</f>
        <v>6</v>
      </c>
      <c r="V7490" s="21" t="n">
        <f aca="false">IF(AND(OR(Dashboard!$T$3="All",R7490=Dashboard!$T$3),OR(Dashboard!$T$4="All",D7490=Dashboard!$T$4)),1,0)</f>
        <v>1</v>
      </c>
      <c r="W7490" s="21" t="n">
        <f aca="false">IF(V7490=1,T7490+ROW()/10000000,0)</f>
        <v>54.000749</v>
      </c>
    </row>
    <row r="7491" customFormat="false" ht="15" hidden="false" customHeight="false" outlineLevel="0" collapsed="false">
      <c r="A7491" s="0" t="n">
        <v>3227</v>
      </c>
      <c r="B7491" s="0" t="s">
        <v>16224</v>
      </c>
      <c r="C7491" s="0" t="n">
        <v>1</v>
      </c>
      <c r="D7491" s="0" t="s">
        <v>6924</v>
      </c>
      <c r="E7491" s="0" t="s">
        <v>16225</v>
      </c>
      <c r="F7491" s="0" t="s">
        <v>16226</v>
      </c>
      <c r="G7491" s="0" t="s">
        <v>16227</v>
      </c>
      <c r="H7491" s="0" t="s">
        <v>16228</v>
      </c>
      <c r="I7491" s="0" t="s">
        <v>2123</v>
      </c>
      <c r="J7491" s="0" t="s">
        <v>46</v>
      </c>
      <c r="K7491" s="0" t="s">
        <v>47</v>
      </c>
      <c r="L7491" s="0" t="s">
        <v>47</v>
      </c>
      <c r="M7491" s="0" t="s">
        <v>47</v>
      </c>
      <c r="N7491" s="0" t="n">
        <v>4</v>
      </c>
      <c r="O7491" s="0" t="n">
        <v>145</v>
      </c>
      <c r="P7491" s="0" t="n">
        <v>2650</v>
      </c>
      <c r="Q7491" s="0" t="n">
        <v>3.3</v>
      </c>
      <c r="R7491" s="0" t="str">
        <f aca="false">INDEX(Lookup!$B$4:$B$18,MATCH(C7491,Lookup!$A$4:$A$18,0))</f>
        <v>India</v>
      </c>
      <c r="S7491" s="20" t="n">
        <f aca="false">INDEX(Lookup!$D$4:$D$18,MATCH(C7491,Lookup!$A$4:$A$18,0))</f>
        <v>0.012</v>
      </c>
      <c r="T7491" s="21" t="n">
        <f aca="false">ROUND(P7491*S7491,2)</f>
        <v>31.8</v>
      </c>
      <c r="U7491" s="21" t="n">
        <f aca="false">IF(T7491&lt;=10,1,IF(T7491&lt;=20,2,IF(T7491&lt;=30,3,IF(T7491&lt;=40,4,IF(T7491&lt;=50,5,IF(T7491&lt;=100,6,IF(T7491&lt;=250,7,8)))))))</f>
        <v>4</v>
      </c>
      <c r="V7491" s="21" t="n">
        <f aca="false">IF(AND(OR(Dashboard!$T$3="All",R7491=Dashboard!$T$3),OR(Dashboard!$T$4="All",D7491=Dashboard!$T$4)),1,0)</f>
        <v>1</v>
      </c>
      <c r="W7491" s="21" t="n">
        <f aca="false">IF(V7491=1,T7491+ROW()/10000000,0)</f>
        <v>31.8007491</v>
      </c>
    </row>
    <row r="7492" customFormat="false" ht="15" hidden="false" customHeight="false" outlineLevel="0" collapsed="false">
      <c r="A7492" s="0" t="n">
        <v>4840</v>
      </c>
      <c r="B7492" s="0" t="s">
        <v>16229</v>
      </c>
      <c r="C7492" s="0" t="n">
        <v>1</v>
      </c>
      <c r="D7492" s="0" t="s">
        <v>6924</v>
      </c>
      <c r="E7492" s="0" t="s">
        <v>16225</v>
      </c>
      <c r="F7492" s="0" t="s">
        <v>16226</v>
      </c>
      <c r="G7492" s="0" t="s">
        <v>16227</v>
      </c>
      <c r="H7492" s="0" t="s">
        <v>2693</v>
      </c>
      <c r="I7492" s="0" t="s">
        <v>2123</v>
      </c>
      <c r="J7492" s="0" t="s">
        <v>46</v>
      </c>
      <c r="K7492" s="0" t="s">
        <v>47</v>
      </c>
      <c r="L7492" s="0" t="s">
        <v>47</v>
      </c>
      <c r="M7492" s="0" t="s">
        <v>47</v>
      </c>
      <c r="N7492" s="0" t="n">
        <v>4</v>
      </c>
      <c r="O7492" s="0" t="n">
        <v>97</v>
      </c>
      <c r="P7492" s="0" t="n">
        <v>3200</v>
      </c>
      <c r="Q7492" s="0" t="n">
        <v>3.6</v>
      </c>
      <c r="R7492" s="0" t="str">
        <f aca="false">INDEX(Lookup!$B$4:$B$18,MATCH(C7492,Lookup!$A$4:$A$18,0))</f>
        <v>India</v>
      </c>
      <c r="S7492" s="20" t="n">
        <f aca="false">INDEX(Lookup!$D$4:$D$18,MATCH(C7492,Lookup!$A$4:$A$18,0))</f>
        <v>0.012</v>
      </c>
      <c r="T7492" s="21" t="n">
        <f aca="false">ROUND(P7492*S7492,2)</f>
        <v>38.4</v>
      </c>
      <c r="U7492" s="21" t="n">
        <f aca="false">IF(T7492&lt;=10,1,IF(T7492&lt;=20,2,IF(T7492&lt;=30,3,IF(T7492&lt;=40,4,IF(T7492&lt;=50,5,IF(T7492&lt;=100,6,IF(T7492&lt;=250,7,8)))))))</f>
        <v>4</v>
      </c>
      <c r="V7492" s="21" t="n">
        <f aca="false">IF(AND(OR(Dashboard!$T$3="All",R7492=Dashboard!$T$3),OR(Dashboard!$T$4="All",D7492=Dashboard!$T$4)),1,0)</f>
        <v>1</v>
      </c>
      <c r="W7492" s="21" t="n">
        <f aca="false">IF(V7492=1,T7492+ROW()/10000000,0)</f>
        <v>38.4007492</v>
      </c>
    </row>
    <row r="7493" customFormat="false" ht="15" hidden="false" customHeight="false" outlineLevel="0" collapsed="false">
      <c r="A7493" s="0" t="n">
        <v>2726</v>
      </c>
      <c r="B7493" s="0" t="s">
        <v>16230</v>
      </c>
      <c r="C7493" s="0" t="n">
        <v>1</v>
      </c>
      <c r="D7493" s="0" t="s">
        <v>6924</v>
      </c>
      <c r="E7493" s="0" t="s">
        <v>16231</v>
      </c>
      <c r="F7493" s="0" t="s">
        <v>16232</v>
      </c>
      <c r="G7493" s="0" t="s">
        <v>16231</v>
      </c>
      <c r="H7493" s="0" t="s">
        <v>16233</v>
      </c>
      <c r="I7493" s="0" t="s">
        <v>2123</v>
      </c>
      <c r="J7493" s="0" t="s">
        <v>46</v>
      </c>
      <c r="K7493" s="0" t="s">
        <v>47</v>
      </c>
      <c r="L7493" s="0" t="s">
        <v>47</v>
      </c>
      <c r="M7493" s="0" t="s">
        <v>47</v>
      </c>
      <c r="N7493" s="0" t="n">
        <v>4</v>
      </c>
      <c r="O7493" s="0" t="n">
        <v>10</v>
      </c>
      <c r="P7493" s="0" t="n">
        <v>2000</v>
      </c>
      <c r="Q7493" s="0" t="n">
        <v>3.2</v>
      </c>
      <c r="R7493" s="0" t="str">
        <f aca="false">INDEX(Lookup!$B$4:$B$18,MATCH(C7493,Lookup!$A$4:$A$18,0))</f>
        <v>India</v>
      </c>
      <c r="S7493" s="20" t="n">
        <f aca="false">INDEX(Lookup!$D$4:$D$18,MATCH(C7493,Lookup!$A$4:$A$18,0))</f>
        <v>0.012</v>
      </c>
      <c r="T7493" s="21" t="n">
        <f aca="false">ROUND(P7493*S7493,2)</f>
        <v>24</v>
      </c>
      <c r="U7493" s="21" t="n">
        <f aca="false">IF(T7493&lt;=10,1,IF(T7493&lt;=20,2,IF(T7493&lt;=30,3,IF(T7493&lt;=40,4,IF(T7493&lt;=50,5,IF(T7493&lt;=100,6,IF(T7493&lt;=250,7,8)))))))</f>
        <v>3</v>
      </c>
      <c r="V7493" s="21" t="n">
        <f aca="false">IF(AND(OR(Dashboard!$T$3="All",R7493=Dashboard!$T$3),OR(Dashboard!$T$4="All",D7493=Dashboard!$T$4)),1,0)</f>
        <v>1</v>
      </c>
      <c r="W7493" s="21" t="n">
        <f aca="false">IF(V7493=1,T7493+ROW()/10000000,0)</f>
        <v>24.0007493</v>
      </c>
    </row>
    <row r="7494" customFormat="false" ht="15" hidden="false" customHeight="false" outlineLevel="0" collapsed="false">
      <c r="A7494" s="0" t="n">
        <v>301523</v>
      </c>
      <c r="B7494" s="0" t="s">
        <v>16234</v>
      </c>
      <c r="C7494" s="0" t="n">
        <v>1</v>
      </c>
      <c r="D7494" s="0" t="s">
        <v>6924</v>
      </c>
      <c r="E7494" s="0" t="s">
        <v>16231</v>
      </c>
      <c r="F7494" s="0" t="s">
        <v>16232</v>
      </c>
      <c r="G7494" s="0" t="s">
        <v>16231</v>
      </c>
      <c r="H7494" s="0" t="s">
        <v>2482</v>
      </c>
      <c r="I7494" s="0" t="s">
        <v>2123</v>
      </c>
      <c r="J7494" s="0" t="s">
        <v>46</v>
      </c>
      <c r="K7494" s="0" t="s">
        <v>47</v>
      </c>
      <c r="L7494" s="0" t="s">
        <v>47</v>
      </c>
      <c r="M7494" s="0" t="s">
        <v>47</v>
      </c>
      <c r="N7494" s="0" t="n">
        <v>4</v>
      </c>
      <c r="O7494" s="0" t="n">
        <v>12</v>
      </c>
      <c r="P7494" s="0" t="n">
        <v>6000</v>
      </c>
      <c r="Q7494" s="0" t="n">
        <v>3.2</v>
      </c>
      <c r="R7494" s="0" t="str">
        <f aca="false">INDEX(Lookup!$B$4:$B$18,MATCH(C7494,Lookup!$A$4:$A$18,0))</f>
        <v>India</v>
      </c>
      <c r="S7494" s="20" t="n">
        <f aca="false">INDEX(Lookup!$D$4:$D$18,MATCH(C7494,Lookup!$A$4:$A$18,0))</f>
        <v>0.012</v>
      </c>
      <c r="T7494" s="21" t="n">
        <f aca="false">ROUND(P7494*S7494,2)</f>
        <v>72</v>
      </c>
      <c r="U7494" s="21" t="n">
        <f aca="false">IF(T7494&lt;=10,1,IF(T7494&lt;=20,2,IF(T7494&lt;=30,3,IF(T7494&lt;=40,4,IF(T7494&lt;=50,5,IF(T7494&lt;=100,6,IF(T7494&lt;=250,7,8)))))))</f>
        <v>6</v>
      </c>
      <c r="V7494" s="21" t="n">
        <f aca="false">IF(AND(OR(Dashboard!$T$3="All",R7494=Dashboard!$T$3),OR(Dashboard!$T$4="All",D7494=Dashboard!$T$4)),1,0)</f>
        <v>1</v>
      </c>
      <c r="W7494" s="21" t="n">
        <f aca="false">IF(V7494=1,T7494+ROW()/10000000,0)</f>
        <v>72.0007494</v>
      </c>
    </row>
    <row r="7495" customFormat="false" ht="15" hidden="false" customHeight="false" outlineLevel="0" collapsed="false">
      <c r="A7495" s="0" t="n">
        <v>2729</v>
      </c>
      <c r="B7495" s="0" t="s">
        <v>16235</v>
      </c>
      <c r="C7495" s="0" t="n">
        <v>1</v>
      </c>
      <c r="D7495" s="0" t="s">
        <v>6924</v>
      </c>
      <c r="E7495" s="0" t="s">
        <v>16231</v>
      </c>
      <c r="F7495" s="0" t="s">
        <v>16232</v>
      </c>
      <c r="G7495" s="0" t="s">
        <v>16231</v>
      </c>
      <c r="H7495" s="0" t="s">
        <v>1615</v>
      </c>
      <c r="I7495" s="0" t="s">
        <v>2123</v>
      </c>
      <c r="J7495" s="0" t="s">
        <v>46</v>
      </c>
      <c r="K7495" s="0" t="s">
        <v>47</v>
      </c>
      <c r="L7495" s="0" t="s">
        <v>47</v>
      </c>
      <c r="M7495" s="0" t="s">
        <v>47</v>
      </c>
      <c r="N7495" s="0" t="n">
        <v>4</v>
      </c>
      <c r="O7495" s="0" t="n">
        <v>25</v>
      </c>
      <c r="P7495" s="0" t="n">
        <v>3000</v>
      </c>
      <c r="Q7495" s="0" t="n">
        <v>3.3</v>
      </c>
      <c r="R7495" s="0" t="str">
        <f aca="false">INDEX(Lookup!$B$4:$B$18,MATCH(C7495,Lookup!$A$4:$A$18,0))</f>
        <v>India</v>
      </c>
      <c r="S7495" s="20" t="n">
        <f aca="false">INDEX(Lookup!$D$4:$D$18,MATCH(C7495,Lookup!$A$4:$A$18,0))</f>
        <v>0.012</v>
      </c>
      <c r="T7495" s="21" t="n">
        <f aca="false">ROUND(P7495*S7495,2)</f>
        <v>36</v>
      </c>
      <c r="U7495" s="21" t="n">
        <f aca="false">IF(T7495&lt;=10,1,IF(T7495&lt;=20,2,IF(T7495&lt;=30,3,IF(T7495&lt;=40,4,IF(T7495&lt;=50,5,IF(T7495&lt;=100,6,IF(T7495&lt;=250,7,8)))))))</f>
        <v>4</v>
      </c>
      <c r="V7495" s="21" t="n">
        <f aca="false">IF(AND(OR(Dashboard!$T$3="All",R7495=Dashboard!$T$3),OR(Dashboard!$T$4="All",D7495=Dashboard!$T$4)),1,0)</f>
        <v>1</v>
      </c>
      <c r="W7495" s="21" t="n">
        <f aca="false">IF(V7495=1,T7495+ROW()/10000000,0)</f>
        <v>36.0007495</v>
      </c>
    </row>
    <row r="7496" customFormat="false" ht="15" hidden="false" customHeight="false" outlineLevel="0" collapsed="false">
      <c r="A7496" s="0" t="n">
        <v>2724</v>
      </c>
      <c r="B7496" s="0" t="s">
        <v>16236</v>
      </c>
      <c r="C7496" s="0" t="n">
        <v>1</v>
      </c>
      <c r="D7496" s="0" t="s">
        <v>6924</v>
      </c>
      <c r="E7496" s="0" t="s">
        <v>16231</v>
      </c>
      <c r="F7496" s="0" t="s">
        <v>16232</v>
      </c>
      <c r="G7496" s="0" t="s">
        <v>16231</v>
      </c>
      <c r="H7496" s="0" t="s">
        <v>16237</v>
      </c>
      <c r="I7496" s="0" t="s">
        <v>2123</v>
      </c>
      <c r="J7496" s="0" t="s">
        <v>46</v>
      </c>
      <c r="K7496" s="0" t="s">
        <v>47</v>
      </c>
      <c r="L7496" s="0" t="s">
        <v>47</v>
      </c>
      <c r="M7496" s="0" t="s">
        <v>47</v>
      </c>
      <c r="N7496" s="0" t="n">
        <v>4</v>
      </c>
      <c r="O7496" s="0" t="n">
        <v>272</v>
      </c>
      <c r="P7496" s="0" t="n">
        <v>6000</v>
      </c>
      <c r="Q7496" s="0" t="n">
        <v>3.9</v>
      </c>
      <c r="R7496" s="0" t="str">
        <f aca="false">INDEX(Lookup!$B$4:$B$18,MATCH(C7496,Lookup!$A$4:$A$18,0))</f>
        <v>India</v>
      </c>
      <c r="S7496" s="20" t="n">
        <f aca="false">INDEX(Lookup!$D$4:$D$18,MATCH(C7496,Lookup!$A$4:$A$18,0))</f>
        <v>0.012</v>
      </c>
      <c r="T7496" s="21" t="n">
        <f aca="false">ROUND(P7496*S7496,2)</f>
        <v>72</v>
      </c>
      <c r="U7496" s="21" t="n">
        <f aca="false">IF(T7496&lt;=10,1,IF(T7496&lt;=20,2,IF(T7496&lt;=30,3,IF(T7496&lt;=40,4,IF(T7496&lt;=50,5,IF(T7496&lt;=100,6,IF(T7496&lt;=250,7,8)))))))</f>
        <v>6</v>
      </c>
      <c r="V7496" s="21" t="n">
        <f aca="false">IF(AND(OR(Dashboard!$T$3="All",R7496=Dashboard!$T$3),OR(Dashboard!$T$4="All",D7496=Dashboard!$T$4)),1,0)</f>
        <v>1</v>
      </c>
      <c r="W7496" s="21" t="n">
        <f aca="false">IF(V7496=1,T7496+ROW()/10000000,0)</f>
        <v>72.0007496</v>
      </c>
    </row>
    <row r="7497" customFormat="false" ht="15" hidden="false" customHeight="false" outlineLevel="0" collapsed="false">
      <c r="A7497" s="0" t="n">
        <v>2728</v>
      </c>
      <c r="B7497" s="0" t="s">
        <v>16238</v>
      </c>
      <c r="C7497" s="0" t="n">
        <v>1</v>
      </c>
      <c r="D7497" s="0" t="s">
        <v>6924</v>
      </c>
      <c r="E7497" s="0" t="s">
        <v>16231</v>
      </c>
      <c r="F7497" s="0" t="s">
        <v>16232</v>
      </c>
      <c r="G7497" s="0" t="s">
        <v>16231</v>
      </c>
      <c r="H7497" s="0" t="s">
        <v>2128</v>
      </c>
      <c r="I7497" s="0" t="s">
        <v>2123</v>
      </c>
      <c r="J7497" s="0" t="s">
        <v>46</v>
      </c>
      <c r="K7497" s="0" t="s">
        <v>47</v>
      </c>
      <c r="L7497" s="0" t="s">
        <v>47</v>
      </c>
      <c r="M7497" s="0" t="s">
        <v>47</v>
      </c>
      <c r="N7497" s="0" t="n">
        <v>4</v>
      </c>
      <c r="O7497" s="0" t="n">
        <v>59</v>
      </c>
      <c r="P7497" s="0" t="n">
        <v>4000</v>
      </c>
      <c r="Q7497" s="0" t="n">
        <v>3.7</v>
      </c>
      <c r="R7497" s="0" t="str">
        <f aca="false">INDEX(Lookup!$B$4:$B$18,MATCH(C7497,Lookup!$A$4:$A$18,0))</f>
        <v>India</v>
      </c>
      <c r="S7497" s="20" t="n">
        <f aca="false">INDEX(Lookup!$D$4:$D$18,MATCH(C7497,Lookup!$A$4:$A$18,0))</f>
        <v>0.012</v>
      </c>
      <c r="T7497" s="21" t="n">
        <f aca="false">ROUND(P7497*S7497,2)</f>
        <v>48</v>
      </c>
      <c r="U7497" s="21" t="n">
        <f aca="false">IF(T7497&lt;=10,1,IF(T7497&lt;=20,2,IF(T7497&lt;=30,3,IF(T7497&lt;=40,4,IF(T7497&lt;=50,5,IF(T7497&lt;=100,6,IF(T7497&lt;=250,7,8)))))))</f>
        <v>5</v>
      </c>
      <c r="V7497" s="21" t="n">
        <f aca="false">IF(AND(OR(Dashboard!$T$3="All",R7497=Dashboard!$T$3),OR(Dashboard!$T$4="All",D7497=Dashboard!$T$4)),1,0)</f>
        <v>1</v>
      </c>
      <c r="W7497" s="21" t="n">
        <f aca="false">IF(V7497=1,T7497+ROW()/10000000,0)</f>
        <v>48.0007497</v>
      </c>
    </row>
    <row r="7498" customFormat="false" ht="15" hidden="false" customHeight="false" outlineLevel="0" collapsed="false">
      <c r="A7498" s="0" t="n">
        <v>2730</v>
      </c>
      <c r="B7498" s="0" t="s">
        <v>16239</v>
      </c>
      <c r="C7498" s="0" t="n">
        <v>1</v>
      </c>
      <c r="D7498" s="0" t="s">
        <v>6924</v>
      </c>
      <c r="E7498" s="0" t="s">
        <v>16231</v>
      </c>
      <c r="F7498" s="0" t="s">
        <v>16232</v>
      </c>
      <c r="G7498" s="0" t="s">
        <v>16231</v>
      </c>
      <c r="H7498" s="0" t="s">
        <v>5918</v>
      </c>
      <c r="I7498" s="0" t="s">
        <v>2123</v>
      </c>
      <c r="J7498" s="0" t="s">
        <v>47</v>
      </c>
      <c r="K7498" s="0" t="s">
        <v>47</v>
      </c>
      <c r="L7498" s="0" t="s">
        <v>47</v>
      </c>
      <c r="M7498" s="0" t="s">
        <v>47</v>
      </c>
      <c r="N7498" s="0" t="n">
        <v>2</v>
      </c>
      <c r="O7498" s="0" t="n">
        <v>45</v>
      </c>
      <c r="P7498" s="0" t="n">
        <v>900</v>
      </c>
      <c r="Q7498" s="0" t="n">
        <v>3.8</v>
      </c>
      <c r="R7498" s="0" t="str">
        <f aca="false">INDEX(Lookup!$B$4:$B$18,MATCH(C7498,Lookup!$A$4:$A$18,0))</f>
        <v>India</v>
      </c>
      <c r="S7498" s="20" t="n">
        <f aca="false">INDEX(Lookup!$D$4:$D$18,MATCH(C7498,Lookup!$A$4:$A$18,0))</f>
        <v>0.012</v>
      </c>
      <c r="T7498" s="21" t="n">
        <f aca="false">ROUND(P7498*S7498,2)</f>
        <v>10.8</v>
      </c>
      <c r="U7498" s="21" t="n">
        <f aca="false">IF(T7498&lt;=10,1,IF(T7498&lt;=20,2,IF(T7498&lt;=30,3,IF(T7498&lt;=40,4,IF(T7498&lt;=50,5,IF(T7498&lt;=100,6,IF(T7498&lt;=250,7,8)))))))</f>
        <v>2</v>
      </c>
      <c r="V7498" s="21" t="n">
        <f aca="false">IF(AND(OR(Dashboard!$T$3="All",R7498=Dashboard!$T$3),OR(Dashboard!$T$4="All",D7498=Dashboard!$T$4)),1,0)</f>
        <v>1</v>
      </c>
      <c r="W7498" s="21" t="n">
        <f aca="false">IF(V7498=1,T7498+ROW()/10000000,0)</f>
        <v>10.8007498</v>
      </c>
    </row>
    <row r="7499" customFormat="false" ht="15" hidden="false" customHeight="false" outlineLevel="0" collapsed="false">
      <c r="A7499" s="0" t="n">
        <v>2727</v>
      </c>
      <c r="B7499" s="0" t="s">
        <v>16240</v>
      </c>
      <c r="C7499" s="0" t="n">
        <v>1</v>
      </c>
      <c r="D7499" s="0" t="s">
        <v>6924</v>
      </c>
      <c r="E7499" s="0" t="s">
        <v>16231</v>
      </c>
      <c r="F7499" s="0" t="s">
        <v>16232</v>
      </c>
      <c r="G7499" s="0" t="s">
        <v>16231</v>
      </c>
      <c r="H7499" s="0" t="s">
        <v>177</v>
      </c>
      <c r="I7499" s="0" t="s">
        <v>2123</v>
      </c>
      <c r="J7499" s="0" t="s">
        <v>46</v>
      </c>
      <c r="K7499" s="0" t="s">
        <v>47</v>
      </c>
      <c r="L7499" s="0" t="s">
        <v>47</v>
      </c>
      <c r="M7499" s="0" t="s">
        <v>47</v>
      </c>
      <c r="N7499" s="0" t="n">
        <v>4</v>
      </c>
      <c r="O7499" s="0" t="n">
        <v>104</v>
      </c>
      <c r="P7499" s="0" t="n">
        <v>5000</v>
      </c>
      <c r="Q7499" s="0" t="n">
        <v>3.7</v>
      </c>
      <c r="R7499" s="0" t="str">
        <f aca="false">INDEX(Lookup!$B$4:$B$18,MATCH(C7499,Lookup!$A$4:$A$18,0))</f>
        <v>India</v>
      </c>
      <c r="S7499" s="20" t="n">
        <f aca="false">INDEX(Lookup!$D$4:$D$18,MATCH(C7499,Lookup!$A$4:$A$18,0))</f>
        <v>0.012</v>
      </c>
      <c r="T7499" s="21" t="n">
        <f aca="false">ROUND(P7499*S7499,2)</f>
        <v>60</v>
      </c>
      <c r="U7499" s="21" t="n">
        <f aca="false">IF(T7499&lt;=10,1,IF(T7499&lt;=20,2,IF(T7499&lt;=30,3,IF(T7499&lt;=40,4,IF(T7499&lt;=50,5,IF(T7499&lt;=100,6,IF(T7499&lt;=250,7,8)))))))</f>
        <v>6</v>
      </c>
      <c r="V7499" s="21" t="n">
        <f aca="false">IF(AND(OR(Dashboard!$T$3="All",R7499=Dashboard!$T$3),OR(Dashboard!$T$4="All",D7499=Dashboard!$T$4)),1,0)</f>
        <v>1</v>
      </c>
      <c r="W7499" s="21" t="n">
        <f aca="false">IF(V7499=1,T7499+ROW()/10000000,0)</f>
        <v>60.0007499</v>
      </c>
    </row>
    <row r="7500" customFormat="false" ht="15" hidden="false" customHeight="false" outlineLevel="0" collapsed="false">
      <c r="A7500" s="0" t="n">
        <v>2731</v>
      </c>
      <c r="B7500" s="0" t="s">
        <v>16241</v>
      </c>
      <c r="C7500" s="0" t="n">
        <v>1</v>
      </c>
      <c r="D7500" s="0" t="s">
        <v>6924</v>
      </c>
      <c r="E7500" s="0" t="s">
        <v>16231</v>
      </c>
      <c r="F7500" s="0" t="s">
        <v>16232</v>
      </c>
      <c r="G7500" s="0" t="s">
        <v>16231</v>
      </c>
      <c r="H7500" s="0" t="s">
        <v>16242</v>
      </c>
      <c r="I7500" s="0" t="s">
        <v>2123</v>
      </c>
      <c r="J7500" s="0" t="s">
        <v>46</v>
      </c>
      <c r="K7500" s="0" t="s">
        <v>47</v>
      </c>
      <c r="L7500" s="0" t="s">
        <v>47</v>
      </c>
      <c r="M7500" s="0" t="s">
        <v>47</v>
      </c>
      <c r="N7500" s="0" t="n">
        <v>4</v>
      </c>
      <c r="O7500" s="0" t="n">
        <v>57</v>
      </c>
      <c r="P7500" s="0" t="n">
        <v>2500</v>
      </c>
      <c r="Q7500" s="0" t="n">
        <v>3.6</v>
      </c>
      <c r="R7500" s="0" t="str">
        <f aca="false">INDEX(Lookup!$B$4:$B$18,MATCH(C7500,Lookup!$A$4:$A$18,0))</f>
        <v>India</v>
      </c>
      <c r="S7500" s="20" t="n">
        <f aca="false">INDEX(Lookup!$D$4:$D$18,MATCH(C7500,Lookup!$A$4:$A$18,0))</f>
        <v>0.012</v>
      </c>
      <c r="T7500" s="21" t="n">
        <f aca="false">ROUND(P7500*S7500,2)</f>
        <v>30</v>
      </c>
      <c r="U7500" s="21" t="n">
        <f aca="false">IF(T7500&lt;=10,1,IF(T7500&lt;=20,2,IF(T7500&lt;=30,3,IF(T7500&lt;=40,4,IF(T7500&lt;=50,5,IF(T7500&lt;=100,6,IF(T7500&lt;=250,7,8)))))))</f>
        <v>3</v>
      </c>
      <c r="V7500" s="21" t="n">
        <f aca="false">IF(AND(OR(Dashboard!$T$3="All",R7500=Dashboard!$T$3),OR(Dashboard!$T$4="All",D7500=Dashboard!$T$4)),1,0)</f>
        <v>1</v>
      </c>
      <c r="W7500" s="21" t="n">
        <f aca="false">IF(V7500=1,T7500+ROW()/10000000,0)</f>
        <v>30.00075</v>
      </c>
    </row>
    <row r="7501" customFormat="false" ht="15" hidden="false" customHeight="false" outlineLevel="0" collapsed="false">
      <c r="A7501" s="0" t="n">
        <v>2725</v>
      </c>
      <c r="B7501" s="0" t="s">
        <v>16243</v>
      </c>
      <c r="C7501" s="0" t="n">
        <v>1</v>
      </c>
      <c r="D7501" s="0" t="s">
        <v>6924</v>
      </c>
      <c r="E7501" s="0" t="s">
        <v>16231</v>
      </c>
      <c r="F7501" s="0" t="s">
        <v>16232</v>
      </c>
      <c r="G7501" s="0" t="s">
        <v>16231</v>
      </c>
      <c r="H7501" s="0" t="s">
        <v>16244</v>
      </c>
      <c r="I7501" s="0" t="s">
        <v>2123</v>
      </c>
      <c r="J7501" s="0" t="s">
        <v>46</v>
      </c>
      <c r="K7501" s="0" t="s">
        <v>47</v>
      </c>
      <c r="L7501" s="0" t="s">
        <v>47</v>
      </c>
      <c r="M7501" s="0" t="s">
        <v>47</v>
      </c>
      <c r="N7501" s="0" t="n">
        <v>4</v>
      </c>
      <c r="O7501" s="0" t="n">
        <v>259</v>
      </c>
      <c r="P7501" s="0" t="n">
        <v>6000</v>
      </c>
      <c r="Q7501" s="0" t="n">
        <v>4</v>
      </c>
      <c r="R7501" s="0" t="str">
        <f aca="false">INDEX(Lookup!$B$4:$B$18,MATCH(C7501,Lookup!$A$4:$A$18,0))</f>
        <v>India</v>
      </c>
      <c r="S7501" s="20" t="n">
        <f aca="false">INDEX(Lookup!$D$4:$D$18,MATCH(C7501,Lookup!$A$4:$A$18,0))</f>
        <v>0.012</v>
      </c>
      <c r="T7501" s="21" t="n">
        <f aca="false">ROUND(P7501*S7501,2)</f>
        <v>72</v>
      </c>
      <c r="U7501" s="21" t="n">
        <f aca="false">IF(T7501&lt;=10,1,IF(T7501&lt;=20,2,IF(T7501&lt;=30,3,IF(T7501&lt;=40,4,IF(T7501&lt;=50,5,IF(T7501&lt;=100,6,IF(T7501&lt;=250,7,8)))))))</f>
        <v>6</v>
      </c>
      <c r="V7501" s="21" t="n">
        <f aca="false">IF(AND(OR(Dashboard!$T$3="All",R7501=Dashboard!$T$3),OR(Dashboard!$T$4="All",D7501=Dashboard!$T$4)),1,0)</f>
        <v>1</v>
      </c>
      <c r="W7501" s="21" t="n">
        <f aca="false">IF(V7501=1,T7501+ROW()/10000000,0)</f>
        <v>72.0007501</v>
      </c>
    </row>
    <row r="7502" customFormat="false" ht="15" hidden="false" customHeight="false" outlineLevel="0" collapsed="false">
      <c r="A7502" s="0" t="n">
        <v>18237363</v>
      </c>
      <c r="B7502" s="0" t="s">
        <v>16245</v>
      </c>
      <c r="C7502" s="0" t="n">
        <v>1</v>
      </c>
      <c r="D7502" s="0" t="s">
        <v>6924</v>
      </c>
      <c r="E7502" s="0" t="s">
        <v>16246</v>
      </c>
      <c r="F7502" s="0" t="s">
        <v>16247</v>
      </c>
      <c r="G7502" s="0" t="s">
        <v>16248</v>
      </c>
      <c r="H7502" s="0" t="s">
        <v>4257</v>
      </c>
      <c r="I7502" s="0" t="s">
        <v>2123</v>
      </c>
      <c r="J7502" s="0" t="s">
        <v>46</v>
      </c>
      <c r="K7502" s="0" t="s">
        <v>46</v>
      </c>
      <c r="L7502" s="0" t="s">
        <v>47</v>
      </c>
      <c r="M7502" s="0" t="s">
        <v>47</v>
      </c>
      <c r="N7502" s="0" t="n">
        <v>3</v>
      </c>
      <c r="O7502" s="0" t="n">
        <v>90</v>
      </c>
      <c r="P7502" s="0" t="n">
        <v>1000</v>
      </c>
      <c r="Q7502" s="0" t="n">
        <v>3</v>
      </c>
      <c r="R7502" s="0" t="str">
        <f aca="false">INDEX(Lookup!$B$4:$B$18,MATCH(C7502,Lookup!$A$4:$A$18,0))</f>
        <v>India</v>
      </c>
      <c r="S7502" s="20" t="n">
        <f aca="false">INDEX(Lookup!$D$4:$D$18,MATCH(C7502,Lookup!$A$4:$A$18,0))</f>
        <v>0.012</v>
      </c>
      <c r="T7502" s="21" t="n">
        <f aca="false">ROUND(P7502*S7502,2)</f>
        <v>12</v>
      </c>
      <c r="U7502" s="21" t="n">
        <f aca="false">IF(T7502&lt;=10,1,IF(T7502&lt;=20,2,IF(T7502&lt;=30,3,IF(T7502&lt;=40,4,IF(T7502&lt;=50,5,IF(T7502&lt;=100,6,IF(T7502&lt;=250,7,8)))))))</f>
        <v>2</v>
      </c>
      <c r="V7502" s="21" t="n">
        <f aca="false">IF(AND(OR(Dashboard!$T$3="All",R7502=Dashboard!$T$3),OR(Dashboard!$T$4="All",D7502=Dashboard!$T$4)),1,0)</f>
        <v>1</v>
      </c>
      <c r="W7502" s="21" t="n">
        <f aca="false">IF(V7502=1,T7502+ROW()/10000000,0)</f>
        <v>12.0007502</v>
      </c>
    </row>
    <row r="7503" customFormat="false" ht="15" hidden="false" customHeight="false" outlineLevel="0" collapsed="false">
      <c r="A7503" s="0" t="n">
        <v>18322518</v>
      </c>
      <c r="B7503" s="0" t="s">
        <v>14414</v>
      </c>
      <c r="C7503" s="0" t="n">
        <v>1</v>
      </c>
      <c r="D7503" s="0" t="s">
        <v>6924</v>
      </c>
      <c r="E7503" s="0" t="s">
        <v>16249</v>
      </c>
      <c r="F7503" s="0" t="s">
        <v>16247</v>
      </c>
      <c r="G7503" s="0" t="s">
        <v>16248</v>
      </c>
      <c r="H7503" s="0" t="s">
        <v>2122</v>
      </c>
      <c r="I7503" s="0" t="s">
        <v>2123</v>
      </c>
      <c r="J7503" s="0" t="s">
        <v>46</v>
      </c>
      <c r="K7503" s="0" t="s">
        <v>47</v>
      </c>
      <c r="L7503" s="0" t="s">
        <v>47</v>
      </c>
      <c r="M7503" s="0" t="s">
        <v>47</v>
      </c>
      <c r="N7503" s="0" t="n">
        <v>2</v>
      </c>
      <c r="O7503" s="0" t="n">
        <v>21</v>
      </c>
      <c r="P7503" s="0" t="n">
        <v>900</v>
      </c>
      <c r="Q7503" s="0" t="n">
        <v>3.3</v>
      </c>
      <c r="R7503" s="0" t="str">
        <f aca="false">INDEX(Lookup!$B$4:$B$18,MATCH(C7503,Lookup!$A$4:$A$18,0))</f>
        <v>India</v>
      </c>
      <c r="S7503" s="20" t="n">
        <f aca="false">INDEX(Lookup!$D$4:$D$18,MATCH(C7503,Lookup!$A$4:$A$18,0))</f>
        <v>0.012</v>
      </c>
      <c r="T7503" s="21" t="n">
        <f aca="false">ROUND(P7503*S7503,2)</f>
        <v>10.8</v>
      </c>
      <c r="U7503" s="21" t="n">
        <f aca="false">IF(T7503&lt;=10,1,IF(T7503&lt;=20,2,IF(T7503&lt;=30,3,IF(T7503&lt;=40,4,IF(T7503&lt;=50,5,IF(T7503&lt;=100,6,IF(T7503&lt;=250,7,8)))))))</f>
        <v>2</v>
      </c>
      <c r="V7503" s="21" t="n">
        <f aca="false">IF(AND(OR(Dashboard!$T$3="All",R7503=Dashboard!$T$3),OR(Dashboard!$T$4="All",D7503=Dashboard!$T$4)),1,0)</f>
        <v>1</v>
      </c>
      <c r="W7503" s="21" t="n">
        <f aca="false">IF(V7503=1,T7503+ROW()/10000000,0)</f>
        <v>10.8007503</v>
      </c>
    </row>
    <row r="7504" customFormat="false" ht="15" hidden="false" customHeight="false" outlineLevel="0" collapsed="false">
      <c r="A7504" s="0" t="n">
        <v>1023</v>
      </c>
      <c r="B7504" s="0" t="s">
        <v>9299</v>
      </c>
      <c r="C7504" s="0" t="n">
        <v>1</v>
      </c>
      <c r="D7504" s="0" t="s">
        <v>6924</v>
      </c>
      <c r="E7504" s="0" t="s">
        <v>16250</v>
      </c>
      <c r="F7504" s="0" t="s">
        <v>16247</v>
      </c>
      <c r="G7504" s="0" t="s">
        <v>16248</v>
      </c>
      <c r="H7504" s="0" t="s">
        <v>3942</v>
      </c>
      <c r="I7504" s="0" t="s">
        <v>2123</v>
      </c>
      <c r="J7504" s="0" t="s">
        <v>47</v>
      </c>
      <c r="K7504" s="0" t="s">
        <v>47</v>
      </c>
      <c r="L7504" s="0" t="s">
        <v>47</v>
      </c>
      <c r="M7504" s="0" t="s">
        <v>47</v>
      </c>
      <c r="N7504" s="0" t="n">
        <v>1</v>
      </c>
      <c r="O7504" s="0" t="n">
        <v>109</v>
      </c>
      <c r="P7504" s="0" t="n">
        <v>250</v>
      </c>
      <c r="Q7504" s="0" t="n">
        <v>3.4</v>
      </c>
      <c r="R7504" s="0" t="str">
        <f aca="false">INDEX(Lookup!$B$4:$B$18,MATCH(C7504,Lookup!$A$4:$A$18,0))</f>
        <v>India</v>
      </c>
      <c r="S7504" s="20" t="n">
        <f aca="false">INDEX(Lookup!$D$4:$D$18,MATCH(C7504,Lookup!$A$4:$A$18,0))</f>
        <v>0.012</v>
      </c>
      <c r="T7504" s="21" t="n">
        <f aca="false">ROUND(P7504*S7504,2)</f>
        <v>3</v>
      </c>
      <c r="U7504" s="21" t="n">
        <f aca="false">IF(T7504&lt;=10,1,IF(T7504&lt;=20,2,IF(T7504&lt;=30,3,IF(T7504&lt;=40,4,IF(T7504&lt;=50,5,IF(T7504&lt;=100,6,IF(T7504&lt;=250,7,8)))))))</f>
        <v>1</v>
      </c>
      <c r="V7504" s="21" t="n">
        <f aca="false">IF(AND(OR(Dashboard!$T$3="All",R7504=Dashboard!$T$3),OR(Dashboard!$T$4="All",D7504=Dashboard!$T$4)),1,0)</f>
        <v>1</v>
      </c>
      <c r="W7504" s="21" t="n">
        <f aca="false">IF(V7504=1,T7504+ROW()/10000000,0)</f>
        <v>3.0007504</v>
      </c>
    </row>
    <row r="7505" customFormat="false" ht="15" hidden="false" customHeight="false" outlineLevel="0" collapsed="false">
      <c r="A7505" s="0" t="n">
        <v>18277022</v>
      </c>
      <c r="B7505" s="0" t="s">
        <v>16251</v>
      </c>
      <c r="C7505" s="0" t="n">
        <v>1</v>
      </c>
      <c r="D7505" s="0" t="s">
        <v>6924</v>
      </c>
      <c r="E7505" s="0" t="s">
        <v>16252</v>
      </c>
      <c r="F7505" s="0" t="s">
        <v>16247</v>
      </c>
      <c r="G7505" s="0" t="s">
        <v>16248</v>
      </c>
      <c r="H7505" s="0" t="s">
        <v>2282</v>
      </c>
      <c r="I7505" s="0" t="s">
        <v>2123</v>
      </c>
      <c r="J7505" s="0" t="s">
        <v>47</v>
      </c>
      <c r="K7505" s="0" t="s">
        <v>47</v>
      </c>
      <c r="L7505" s="0" t="s">
        <v>47</v>
      </c>
      <c r="M7505" s="0" t="s">
        <v>47</v>
      </c>
      <c r="N7505" s="0" t="n">
        <v>1</v>
      </c>
      <c r="O7505" s="0" t="n">
        <v>5</v>
      </c>
      <c r="P7505" s="0" t="n">
        <v>300</v>
      </c>
      <c r="Q7505" s="0" t="n">
        <v>2.9</v>
      </c>
      <c r="R7505" s="0" t="str">
        <f aca="false">INDEX(Lookup!$B$4:$B$18,MATCH(C7505,Lookup!$A$4:$A$18,0))</f>
        <v>India</v>
      </c>
      <c r="S7505" s="20" t="n">
        <f aca="false">INDEX(Lookup!$D$4:$D$18,MATCH(C7505,Lookup!$A$4:$A$18,0))</f>
        <v>0.012</v>
      </c>
      <c r="T7505" s="21" t="n">
        <f aca="false">ROUND(P7505*S7505,2)</f>
        <v>3.6</v>
      </c>
      <c r="U7505" s="21" t="n">
        <f aca="false">IF(T7505&lt;=10,1,IF(T7505&lt;=20,2,IF(T7505&lt;=30,3,IF(T7505&lt;=40,4,IF(T7505&lt;=50,5,IF(T7505&lt;=100,6,IF(T7505&lt;=250,7,8)))))))</f>
        <v>1</v>
      </c>
      <c r="V7505" s="21" t="n">
        <f aca="false">IF(AND(OR(Dashboard!$T$3="All",R7505=Dashboard!$T$3),OR(Dashboard!$T$4="All",D7505=Dashboard!$T$4)),1,0)</f>
        <v>1</v>
      </c>
      <c r="W7505" s="21" t="n">
        <f aca="false">IF(V7505=1,T7505+ROW()/10000000,0)</f>
        <v>3.6007505</v>
      </c>
    </row>
    <row r="7506" customFormat="false" ht="15" hidden="false" customHeight="false" outlineLevel="0" collapsed="false">
      <c r="A7506" s="0" t="n">
        <v>18354650</v>
      </c>
      <c r="B7506" s="0" t="s">
        <v>16253</v>
      </c>
      <c r="C7506" s="0" t="n">
        <v>1</v>
      </c>
      <c r="D7506" s="0" t="s">
        <v>6924</v>
      </c>
      <c r="E7506" s="0" t="s">
        <v>16254</v>
      </c>
      <c r="F7506" s="0" t="s">
        <v>16247</v>
      </c>
      <c r="G7506" s="0" t="s">
        <v>16248</v>
      </c>
      <c r="H7506" s="0" t="s">
        <v>16255</v>
      </c>
      <c r="I7506" s="0" t="s">
        <v>2123</v>
      </c>
      <c r="J7506" s="0" t="s">
        <v>47</v>
      </c>
      <c r="K7506" s="0" t="s">
        <v>47</v>
      </c>
      <c r="L7506" s="0" t="s">
        <v>47</v>
      </c>
      <c r="M7506" s="0" t="s">
        <v>47</v>
      </c>
      <c r="N7506" s="0" t="n">
        <v>2</v>
      </c>
      <c r="O7506" s="0" t="n">
        <v>19</v>
      </c>
      <c r="P7506" s="0" t="n">
        <v>700</v>
      </c>
      <c r="Q7506" s="0" t="n">
        <v>2.8</v>
      </c>
      <c r="R7506" s="0" t="str">
        <f aca="false">INDEX(Lookup!$B$4:$B$18,MATCH(C7506,Lookup!$A$4:$A$18,0))</f>
        <v>India</v>
      </c>
      <c r="S7506" s="20" t="n">
        <f aca="false">INDEX(Lookup!$D$4:$D$18,MATCH(C7506,Lookup!$A$4:$A$18,0))</f>
        <v>0.012</v>
      </c>
      <c r="T7506" s="21" t="n">
        <f aca="false">ROUND(P7506*S7506,2)</f>
        <v>8.4</v>
      </c>
      <c r="U7506" s="21" t="n">
        <f aca="false">IF(T7506&lt;=10,1,IF(T7506&lt;=20,2,IF(T7506&lt;=30,3,IF(T7506&lt;=40,4,IF(T7506&lt;=50,5,IF(T7506&lt;=100,6,IF(T7506&lt;=250,7,8)))))))</f>
        <v>1</v>
      </c>
      <c r="V7506" s="21" t="n">
        <f aca="false">IF(AND(OR(Dashboard!$T$3="All",R7506=Dashboard!$T$3),OR(Dashboard!$T$4="All",D7506=Dashboard!$T$4)),1,0)</f>
        <v>1</v>
      </c>
      <c r="W7506" s="21" t="n">
        <f aca="false">IF(V7506=1,T7506+ROW()/10000000,0)</f>
        <v>8.4007506</v>
      </c>
    </row>
    <row r="7507" customFormat="false" ht="15" hidden="false" customHeight="false" outlineLevel="0" collapsed="false">
      <c r="A7507" s="0" t="n">
        <v>9671</v>
      </c>
      <c r="B7507" s="0" t="s">
        <v>3017</v>
      </c>
      <c r="C7507" s="0" t="n">
        <v>1</v>
      </c>
      <c r="D7507" s="0" t="s">
        <v>6924</v>
      </c>
      <c r="E7507" s="0" t="s">
        <v>16256</v>
      </c>
      <c r="F7507" s="0" t="s">
        <v>16247</v>
      </c>
      <c r="G7507" s="0" t="s">
        <v>16248</v>
      </c>
      <c r="H7507" s="0" t="s">
        <v>2860</v>
      </c>
      <c r="I7507" s="0" t="s">
        <v>2123</v>
      </c>
      <c r="J7507" s="0" t="s">
        <v>46</v>
      </c>
      <c r="K7507" s="0" t="s">
        <v>46</v>
      </c>
      <c r="L7507" s="0" t="s">
        <v>47</v>
      </c>
      <c r="M7507" s="0" t="s">
        <v>47</v>
      </c>
      <c r="N7507" s="0" t="n">
        <v>2</v>
      </c>
      <c r="O7507" s="0" t="n">
        <v>96</v>
      </c>
      <c r="P7507" s="0" t="n">
        <v>800</v>
      </c>
      <c r="Q7507" s="0" t="n">
        <v>3.5</v>
      </c>
      <c r="R7507" s="0" t="str">
        <f aca="false">INDEX(Lookup!$B$4:$B$18,MATCH(C7507,Lookup!$A$4:$A$18,0))</f>
        <v>India</v>
      </c>
      <c r="S7507" s="20" t="n">
        <f aca="false">INDEX(Lookup!$D$4:$D$18,MATCH(C7507,Lookup!$A$4:$A$18,0))</f>
        <v>0.012</v>
      </c>
      <c r="T7507" s="21" t="n">
        <f aca="false">ROUND(P7507*S7507,2)</f>
        <v>9.6</v>
      </c>
      <c r="U7507" s="21" t="n">
        <f aca="false">IF(T7507&lt;=10,1,IF(T7507&lt;=20,2,IF(T7507&lt;=30,3,IF(T7507&lt;=40,4,IF(T7507&lt;=50,5,IF(T7507&lt;=100,6,IF(T7507&lt;=250,7,8)))))))</f>
        <v>1</v>
      </c>
      <c r="V7507" s="21" t="n">
        <f aca="false">IF(AND(OR(Dashboard!$T$3="All",R7507=Dashboard!$T$3),OR(Dashboard!$T$4="All",D7507=Dashboard!$T$4)),1,0)</f>
        <v>1</v>
      </c>
      <c r="W7507" s="21" t="n">
        <f aca="false">IF(V7507=1,T7507+ROW()/10000000,0)</f>
        <v>9.6007507</v>
      </c>
    </row>
    <row r="7508" customFormat="false" ht="15" hidden="false" customHeight="false" outlineLevel="0" collapsed="false">
      <c r="A7508" s="0" t="n">
        <v>18424209</v>
      </c>
      <c r="B7508" s="0" t="s">
        <v>16257</v>
      </c>
      <c r="C7508" s="0" t="n">
        <v>1</v>
      </c>
      <c r="D7508" s="0" t="s">
        <v>6924</v>
      </c>
      <c r="E7508" s="0" t="s">
        <v>16258</v>
      </c>
      <c r="F7508" s="0" t="s">
        <v>16247</v>
      </c>
      <c r="G7508" s="0" t="s">
        <v>16248</v>
      </c>
      <c r="H7508" s="0" t="s">
        <v>402</v>
      </c>
      <c r="I7508" s="0" t="s">
        <v>2123</v>
      </c>
      <c r="J7508" s="0" t="s">
        <v>47</v>
      </c>
      <c r="K7508" s="0" t="s">
        <v>47</v>
      </c>
      <c r="L7508" s="0" t="s">
        <v>47</v>
      </c>
      <c r="M7508" s="0" t="s">
        <v>47</v>
      </c>
      <c r="N7508" s="0" t="n">
        <v>1</v>
      </c>
      <c r="O7508" s="0" t="n">
        <v>1</v>
      </c>
      <c r="P7508" s="0" t="n">
        <v>250</v>
      </c>
      <c r="Q7508" s="0" t="n">
        <v>1</v>
      </c>
      <c r="R7508" s="0" t="str">
        <f aca="false">INDEX(Lookup!$B$4:$B$18,MATCH(C7508,Lookup!$A$4:$A$18,0))</f>
        <v>India</v>
      </c>
      <c r="S7508" s="20" t="n">
        <f aca="false">INDEX(Lookup!$D$4:$D$18,MATCH(C7508,Lookup!$A$4:$A$18,0))</f>
        <v>0.012</v>
      </c>
      <c r="T7508" s="21" t="n">
        <f aca="false">ROUND(P7508*S7508,2)</f>
        <v>3</v>
      </c>
      <c r="U7508" s="21" t="n">
        <f aca="false">IF(T7508&lt;=10,1,IF(T7508&lt;=20,2,IF(T7508&lt;=30,3,IF(T7508&lt;=40,4,IF(T7508&lt;=50,5,IF(T7508&lt;=100,6,IF(T7508&lt;=250,7,8)))))))</f>
        <v>1</v>
      </c>
      <c r="V7508" s="21" t="n">
        <f aca="false">IF(AND(OR(Dashboard!$T$3="All",R7508=Dashboard!$T$3),OR(Dashboard!$T$4="All",D7508=Dashboard!$T$4)),1,0)</f>
        <v>1</v>
      </c>
      <c r="W7508" s="21" t="n">
        <f aca="false">IF(V7508=1,T7508+ROW()/10000000,0)</f>
        <v>3.0007508</v>
      </c>
    </row>
    <row r="7509" customFormat="false" ht="15" hidden="false" customHeight="false" outlineLevel="0" collapsed="false">
      <c r="A7509" s="0" t="n">
        <v>149</v>
      </c>
      <c r="B7509" s="0" t="s">
        <v>2300</v>
      </c>
      <c r="C7509" s="0" t="n">
        <v>1</v>
      </c>
      <c r="D7509" s="0" t="s">
        <v>6924</v>
      </c>
      <c r="E7509" s="0" t="s">
        <v>16259</v>
      </c>
      <c r="F7509" s="0" t="s">
        <v>16247</v>
      </c>
      <c r="G7509" s="0" t="s">
        <v>16248</v>
      </c>
      <c r="H7509" s="0" t="s">
        <v>3005</v>
      </c>
      <c r="I7509" s="0" t="s">
        <v>2123</v>
      </c>
      <c r="J7509" s="0" t="s">
        <v>47</v>
      </c>
      <c r="K7509" s="0" t="s">
        <v>46</v>
      </c>
      <c r="L7509" s="0" t="s">
        <v>47</v>
      </c>
      <c r="M7509" s="0" t="s">
        <v>47</v>
      </c>
      <c r="N7509" s="0" t="n">
        <v>2</v>
      </c>
      <c r="O7509" s="0" t="n">
        <v>146</v>
      </c>
      <c r="P7509" s="0" t="n">
        <v>500</v>
      </c>
      <c r="Q7509" s="0" t="n">
        <v>1.9</v>
      </c>
      <c r="R7509" s="0" t="str">
        <f aca="false">INDEX(Lookup!$B$4:$B$18,MATCH(C7509,Lookup!$A$4:$A$18,0))</f>
        <v>India</v>
      </c>
      <c r="S7509" s="20" t="n">
        <f aca="false">INDEX(Lookup!$D$4:$D$18,MATCH(C7509,Lookup!$A$4:$A$18,0))</f>
        <v>0.012</v>
      </c>
      <c r="T7509" s="21" t="n">
        <f aca="false">ROUND(P7509*S7509,2)</f>
        <v>6</v>
      </c>
      <c r="U7509" s="21" t="n">
        <f aca="false">IF(T7509&lt;=10,1,IF(T7509&lt;=20,2,IF(T7509&lt;=30,3,IF(T7509&lt;=40,4,IF(T7509&lt;=50,5,IF(T7509&lt;=100,6,IF(T7509&lt;=250,7,8)))))))</f>
        <v>1</v>
      </c>
      <c r="V7509" s="21" t="n">
        <f aca="false">IF(AND(OR(Dashboard!$T$3="All",R7509=Dashboard!$T$3),OR(Dashboard!$T$4="All",D7509=Dashboard!$T$4)),1,0)</f>
        <v>1</v>
      </c>
      <c r="W7509" s="21" t="n">
        <f aca="false">IF(V7509=1,T7509+ROW()/10000000,0)</f>
        <v>6.0007509</v>
      </c>
    </row>
    <row r="7510" customFormat="false" ht="15" hidden="false" customHeight="false" outlineLevel="0" collapsed="false">
      <c r="A7510" s="0" t="n">
        <v>8842</v>
      </c>
      <c r="B7510" s="0" t="s">
        <v>16260</v>
      </c>
      <c r="C7510" s="0" t="n">
        <v>1</v>
      </c>
      <c r="D7510" s="0" t="s">
        <v>6924</v>
      </c>
      <c r="E7510" s="0" t="s">
        <v>16261</v>
      </c>
      <c r="F7510" s="0" t="s">
        <v>16262</v>
      </c>
      <c r="G7510" s="0" t="s">
        <v>16263</v>
      </c>
      <c r="H7510" s="0" t="s">
        <v>2868</v>
      </c>
      <c r="I7510" s="0" t="s">
        <v>2123</v>
      </c>
      <c r="J7510" s="0" t="s">
        <v>47</v>
      </c>
      <c r="K7510" s="0" t="s">
        <v>47</v>
      </c>
      <c r="L7510" s="0" t="s">
        <v>47</v>
      </c>
      <c r="M7510" s="0" t="s">
        <v>47</v>
      </c>
      <c r="N7510" s="0" t="n">
        <v>2</v>
      </c>
      <c r="O7510" s="0" t="n">
        <v>46</v>
      </c>
      <c r="P7510" s="0" t="n">
        <v>900</v>
      </c>
      <c r="Q7510" s="0" t="n">
        <v>3.3</v>
      </c>
      <c r="R7510" s="0" t="str">
        <f aca="false">INDEX(Lookup!$B$4:$B$18,MATCH(C7510,Lookup!$A$4:$A$18,0))</f>
        <v>India</v>
      </c>
      <c r="S7510" s="20" t="n">
        <f aca="false">INDEX(Lookup!$D$4:$D$18,MATCH(C7510,Lookup!$A$4:$A$18,0))</f>
        <v>0.012</v>
      </c>
      <c r="T7510" s="21" t="n">
        <f aca="false">ROUND(P7510*S7510,2)</f>
        <v>10.8</v>
      </c>
      <c r="U7510" s="21" t="n">
        <f aca="false">IF(T7510&lt;=10,1,IF(T7510&lt;=20,2,IF(T7510&lt;=30,3,IF(T7510&lt;=40,4,IF(T7510&lt;=50,5,IF(T7510&lt;=100,6,IF(T7510&lt;=250,7,8)))))))</f>
        <v>2</v>
      </c>
      <c r="V7510" s="21" t="n">
        <f aca="false">IF(AND(OR(Dashboard!$T$3="All",R7510=Dashboard!$T$3),OR(Dashboard!$T$4="All",D7510=Dashboard!$T$4)),1,0)</f>
        <v>1</v>
      </c>
      <c r="W7510" s="21" t="n">
        <f aca="false">IF(V7510=1,T7510+ROW()/10000000,0)</f>
        <v>10.800751</v>
      </c>
    </row>
    <row r="7511" customFormat="false" ht="15" hidden="false" customHeight="false" outlineLevel="0" collapsed="false">
      <c r="A7511" s="0" t="n">
        <v>8817</v>
      </c>
      <c r="B7511" s="0" t="s">
        <v>16264</v>
      </c>
      <c r="C7511" s="0" t="n">
        <v>1</v>
      </c>
      <c r="D7511" s="0" t="s">
        <v>6924</v>
      </c>
      <c r="E7511" s="0" t="s">
        <v>16261</v>
      </c>
      <c r="F7511" s="0" t="s">
        <v>16262</v>
      </c>
      <c r="G7511" s="0" t="s">
        <v>16263</v>
      </c>
      <c r="H7511" s="0" t="s">
        <v>153</v>
      </c>
      <c r="I7511" s="0" t="s">
        <v>2123</v>
      </c>
      <c r="J7511" s="0" t="s">
        <v>46</v>
      </c>
      <c r="K7511" s="0" t="s">
        <v>47</v>
      </c>
      <c r="L7511" s="0" t="s">
        <v>47</v>
      </c>
      <c r="M7511" s="0" t="s">
        <v>47</v>
      </c>
      <c r="N7511" s="0" t="n">
        <v>3</v>
      </c>
      <c r="O7511" s="0" t="n">
        <v>31</v>
      </c>
      <c r="P7511" s="0" t="n">
        <v>1600</v>
      </c>
      <c r="Q7511" s="0" t="n">
        <v>3.2</v>
      </c>
      <c r="R7511" s="0" t="str">
        <f aca="false">INDEX(Lookup!$B$4:$B$18,MATCH(C7511,Lookup!$A$4:$A$18,0))</f>
        <v>India</v>
      </c>
      <c r="S7511" s="20" t="n">
        <f aca="false">INDEX(Lookup!$D$4:$D$18,MATCH(C7511,Lookup!$A$4:$A$18,0))</f>
        <v>0.012</v>
      </c>
      <c r="T7511" s="21" t="n">
        <f aca="false">ROUND(P7511*S7511,2)</f>
        <v>19.2</v>
      </c>
      <c r="U7511" s="21" t="n">
        <f aca="false">IF(T7511&lt;=10,1,IF(T7511&lt;=20,2,IF(T7511&lt;=30,3,IF(T7511&lt;=40,4,IF(T7511&lt;=50,5,IF(T7511&lt;=100,6,IF(T7511&lt;=250,7,8)))))))</f>
        <v>2</v>
      </c>
      <c r="V7511" s="21" t="n">
        <f aca="false">IF(AND(OR(Dashboard!$T$3="All",R7511=Dashboard!$T$3),OR(Dashboard!$T$4="All",D7511=Dashboard!$T$4)),1,0)</f>
        <v>1</v>
      </c>
      <c r="W7511" s="21" t="n">
        <f aca="false">IF(V7511=1,T7511+ROW()/10000000,0)</f>
        <v>19.2007511</v>
      </c>
    </row>
    <row r="7512" customFormat="false" ht="15" hidden="false" customHeight="false" outlineLevel="0" collapsed="false">
      <c r="A7512" s="0" t="n">
        <v>309110</v>
      </c>
      <c r="B7512" s="0" t="s">
        <v>16265</v>
      </c>
      <c r="C7512" s="0" t="n">
        <v>1</v>
      </c>
      <c r="D7512" s="0" t="s">
        <v>6924</v>
      </c>
      <c r="E7512" s="0" t="s">
        <v>16261</v>
      </c>
      <c r="F7512" s="0" t="s">
        <v>16262</v>
      </c>
      <c r="G7512" s="0" t="s">
        <v>16263</v>
      </c>
      <c r="H7512" s="0" t="s">
        <v>2274</v>
      </c>
      <c r="I7512" s="0" t="s">
        <v>2123</v>
      </c>
      <c r="J7512" s="0" t="s">
        <v>46</v>
      </c>
      <c r="K7512" s="0" t="s">
        <v>47</v>
      </c>
      <c r="L7512" s="0" t="s">
        <v>47</v>
      </c>
      <c r="M7512" s="0" t="s">
        <v>47</v>
      </c>
      <c r="N7512" s="0" t="n">
        <v>4</v>
      </c>
      <c r="O7512" s="0" t="n">
        <v>51</v>
      </c>
      <c r="P7512" s="0" t="n">
        <v>4500</v>
      </c>
      <c r="Q7512" s="0" t="n">
        <v>3.4</v>
      </c>
      <c r="R7512" s="0" t="str">
        <f aca="false">INDEX(Lookup!$B$4:$B$18,MATCH(C7512,Lookup!$A$4:$A$18,0))</f>
        <v>India</v>
      </c>
      <c r="S7512" s="20" t="n">
        <f aca="false">INDEX(Lookup!$D$4:$D$18,MATCH(C7512,Lookup!$A$4:$A$18,0))</f>
        <v>0.012</v>
      </c>
      <c r="T7512" s="21" t="n">
        <f aca="false">ROUND(P7512*S7512,2)</f>
        <v>54</v>
      </c>
      <c r="U7512" s="21" t="n">
        <f aca="false">IF(T7512&lt;=10,1,IF(T7512&lt;=20,2,IF(T7512&lt;=30,3,IF(T7512&lt;=40,4,IF(T7512&lt;=50,5,IF(T7512&lt;=100,6,IF(T7512&lt;=250,7,8)))))))</f>
        <v>6</v>
      </c>
      <c r="V7512" s="21" t="n">
        <f aca="false">IF(AND(OR(Dashboard!$T$3="All",R7512=Dashboard!$T$3),OR(Dashboard!$T$4="All",D7512=Dashboard!$T$4)),1,0)</f>
        <v>1</v>
      </c>
      <c r="W7512" s="21" t="n">
        <f aca="false">IF(V7512=1,T7512+ROW()/10000000,0)</f>
        <v>54.0007512</v>
      </c>
    </row>
    <row r="7513" customFormat="false" ht="15" hidden="false" customHeight="false" outlineLevel="0" collapsed="false">
      <c r="A7513" s="0" t="n">
        <v>301524</v>
      </c>
      <c r="B7513" s="0" t="s">
        <v>16266</v>
      </c>
      <c r="C7513" s="0" t="n">
        <v>1</v>
      </c>
      <c r="D7513" s="0" t="s">
        <v>6924</v>
      </c>
      <c r="E7513" s="0" t="s">
        <v>16261</v>
      </c>
      <c r="F7513" s="0" t="s">
        <v>16262</v>
      </c>
      <c r="G7513" s="0" t="s">
        <v>16263</v>
      </c>
      <c r="H7513" s="0" t="s">
        <v>1615</v>
      </c>
      <c r="I7513" s="0" t="s">
        <v>2123</v>
      </c>
      <c r="J7513" s="0" t="s">
        <v>47</v>
      </c>
      <c r="K7513" s="0" t="s">
        <v>47</v>
      </c>
      <c r="L7513" s="0" t="s">
        <v>47</v>
      </c>
      <c r="M7513" s="0" t="s">
        <v>47</v>
      </c>
      <c r="N7513" s="0" t="n">
        <v>4</v>
      </c>
      <c r="O7513" s="0" t="n">
        <v>45</v>
      </c>
      <c r="P7513" s="0" t="n">
        <v>3000</v>
      </c>
      <c r="Q7513" s="0" t="n">
        <v>3.5</v>
      </c>
      <c r="R7513" s="0" t="str">
        <f aca="false">INDEX(Lookup!$B$4:$B$18,MATCH(C7513,Lookup!$A$4:$A$18,0))</f>
        <v>India</v>
      </c>
      <c r="S7513" s="20" t="n">
        <f aca="false">INDEX(Lookup!$D$4:$D$18,MATCH(C7513,Lookup!$A$4:$A$18,0))</f>
        <v>0.012</v>
      </c>
      <c r="T7513" s="21" t="n">
        <f aca="false">ROUND(P7513*S7513,2)</f>
        <v>36</v>
      </c>
      <c r="U7513" s="21" t="n">
        <f aca="false">IF(T7513&lt;=10,1,IF(T7513&lt;=20,2,IF(T7513&lt;=30,3,IF(T7513&lt;=40,4,IF(T7513&lt;=50,5,IF(T7513&lt;=100,6,IF(T7513&lt;=250,7,8)))))))</f>
        <v>4</v>
      </c>
      <c r="V7513" s="21" t="n">
        <f aca="false">IF(AND(OR(Dashboard!$T$3="All",R7513=Dashboard!$T$3),OR(Dashboard!$T$4="All",D7513=Dashboard!$T$4)),1,0)</f>
        <v>1</v>
      </c>
      <c r="W7513" s="21" t="n">
        <f aca="false">IF(V7513=1,T7513+ROW()/10000000,0)</f>
        <v>36.0007513</v>
      </c>
    </row>
    <row r="7514" customFormat="false" ht="15" hidden="false" customHeight="false" outlineLevel="0" collapsed="false">
      <c r="A7514" s="0" t="n">
        <v>3910</v>
      </c>
      <c r="B7514" s="0" t="s">
        <v>16267</v>
      </c>
      <c r="C7514" s="0" t="n">
        <v>1</v>
      </c>
      <c r="D7514" s="0" t="s">
        <v>6924</v>
      </c>
      <c r="E7514" s="0" t="s">
        <v>16261</v>
      </c>
      <c r="F7514" s="0" t="s">
        <v>16262</v>
      </c>
      <c r="G7514" s="0" t="s">
        <v>16263</v>
      </c>
      <c r="H7514" s="0" t="s">
        <v>8091</v>
      </c>
      <c r="I7514" s="0" t="s">
        <v>2123</v>
      </c>
      <c r="J7514" s="0" t="s">
        <v>46</v>
      </c>
      <c r="K7514" s="0" t="s">
        <v>47</v>
      </c>
      <c r="L7514" s="0" t="s">
        <v>47</v>
      </c>
      <c r="M7514" s="0" t="s">
        <v>47</v>
      </c>
      <c r="N7514" s="0" t="n">
        <v>4</v>
      </c>
      <c r="O7514" s="0" t="n">
        <v>419</v>
      </c>
      <c r="P7514" s="0" t="n">
        <v>5100</v>
      </c>
      <c r="Q7514" s="0" t="n">
        <v>3.7</v>
      </c>
      <c r="R7514" s="0" t="str">
        <f aca="false">INDEX(Lookup!$B$4:$B$18,MATCH(C7514,Lookup!$A$4:$A$18,0))</f>
        <v>India</v>
      </c>
      <c r="S7514" s="20" t="n">
        <f aca="false">INDEX(Lookup!$D$4:$D$18,MATCH(C7514,Lookup!$A$4:$A$18,0))</f>
        <v>0.012</v>
      </c>
      <c r="T7514" s="21" t="n">
        <f aca="false">ROUND(P7514*S7514,2)</f>
        <v>61.2</v>
      </c>
      <c r="U7514" s="21" t="n">
        <f aca="false">IF(T7514&lt;=10,1,IF(T7514&lt;=20,2,IF(T7514&lt;=30,3,IF(T7514&lt;=40,4,IF(T7514&lt;=50,5,IF(T7514&lt;=100,6,IF(T7514&lt;=250,7,8)))))))</f>
        <v>6</v>
      </c>
      <c r="V7514" s="21" t="n">
        <f aca="false">IF(AND(OR(Dashboard!$T$3="All",R7514=Dashboard!$T$3),OR(Dashboard!$T$4="All",D7514=Dashboard!$T$4)),1,0)</f>
        <v>1</v>
      </c>
      <c r="W7514" s="21" t="n">
        <f aca="false">IF(V7514=1,T7514+ROW()/10000000,0)</f>
        <v>61.2007514</v>
      </c>
    </row>
    <row r="7515" customFormat="false" ht="15" hidden="false" customHeight="false" outlineLevel="0" collapsed="false">
      <c r="A7515" s="0" t="n">
        <v>3027</v>
      </c>
      <c r="B7515" s="0" t="s">
        <v>16268</v>
      </c>
      <c r="C7515" s="0" t="n">
        <v>1</v>
      </c>
      <c r="D7515" s="0" t="s">
        <v>6924</v>
      </c>
      <c r="E7515" s="0" t="s">
        <v>16261</v>
      </c>
      <c r="F7515" s="0" t="s">
        <v>16262</v>
      </c>
      <c r="G7515" s="0" t="s">
        <v>16263</v>
      </c>
      <c r="H7515" s="0" t="s">
        <v>16269</v>
      </c>
      <c r="I7515" s="0" t="s">
        <v>2123</v>
      </c>
      <c r="J7515" s="0" t="s">
        <v>46</v>
      </c>
      <c r="K7515" s="0" t="s">
        <v>47</v>
      </c>
      <c r="L7515" s="0" t="s">
        <v>47</v>
      </c>
      <c r="M7515" s="0" t="s">
        <v>47</v>
      </c>
      <c r="N7515" s="0" t="n">
        <v>4</v>
      </c>
      <c r="O7515" s="0" t="n">
        <v>265</v>
      </c>
      <c r="P7515" s="0" t="n">
        <v>4500</v>
      </c>
      <c r="Q7515" s="0" t="n">
        <v>3.9</v>
      </c>
      <c r="R7515" s="0" t="str">
        <f aca="false">INDEX(Lookup!$B$4:$B$18,MATCH(C7515,Lookup!$A$4:$A$18,0))</f>
        <v>India</v>
      </c>
      <c r="S7515" s="20" t="n">
        <f aca="false">INDEX(Lookup!$D$4:$D$18,MATCH(C7515,Lookup!$A$4:$A$18,0))</f>
        <v>0.012</v>
      </c>
      <c r="T7515" s="21" t="n">
        <f aca="false">ROUND(P7515*S7515,2)</f>
        <v>54</v>
      </c>
      <c r="U7515" s="21" t="n">
        <f aca="false">IF(T7515&lt;=10,1,IF(T7515&lt;=20,2,IF(T7515&lt;=30,3,IF(T7515&lt;=40,4,IF(T7515&lt;=50,5,IF(T7515&lt;=100,6,IF(T7515&lt;=250,7,8)))))))</f>
        <v>6</v>
      </c>
      <c r="V7515" s="21" t="n">
        <f aca="false">IF(AND(OR(Dashboard!$T$3="All",R7515=Dashboard!$T$3),OR(Dashboard!$T$4="All",D7515=Dashboard!$T$4)),1,0)</f>
        <v>1</v>
      </c>
      <c r="W7515" s="21" t="n">
        <f aca="false">IF(V7515=1,T7515+ROW()/10000000,0)</f>
        <v>54.0007515</v>
      </c>
    </row>
    <row r="7516" customFormat="false" ht="15" hidden="false" customHeight="false" outlineLevel="0" collapsed="false">
      <c r="A7516" s="0" t="n">
        <v>4907</v>
      </c>
      <c r="B7516" s="0" t="s">
        <v>16270</v>
      </c>
      <c r="C7516" s="0" t="n">
        <v>1</v>
      </c>
      <c r="D7516" s="0" t="s">
        <v>6924</v>
      </c>
      <c r="E7516" s="0" t="s">
        <v>16261</v>
      </c>
      <c r="F7516" s="0" t="s">
        <v>16262</v>
      </c>
      <c r="G7516" s="0" t="s">
        <v>16263</v>
      </c>
      <c r="H7516" s="0" t="s">
        <v>1615</v>
      </c>
      <c r="I7516" s="0" t="s">
        <v>2123</v>
      </c>
      <c r="J7516" s="0" t="s">
        <v>47</v>
      </c>
      <c r="K7516" s="0" t="s">
        <v>47</v>
      </c>
      <c r="L7516" s="0" t="s">
        <v>47</v>
      </c>
      <c r="M7516" s="0" t="s">
        <v>47</v>
      </c>
      <c r="N7516" s="0" t="n">
        <v>4</v>
      </c>
      <c r="O7516" s="0" t="n">
        <v>747</v>
      </c>
      <c r="P7516" s="0" t="n">
        <v>5000</v>
      </c>
      <c r="Q7516" s="0" t="n">
        <v>3.7</v>
      </c>
      <c r="R7516" s="0" t="str">
        <f aca="false">INDEX(Lookup!$B$4:$B$18,MATCH(C7516,Lookup!$A$4:$A$18,0))</f>
        <v>India</v>
      </c>
      <c r="S7516" s="20" t="n">
        <f aca="false">INDEX(Lookup!$D$4:$D$18,MATCH(C7516,Lookup!$A$4:$A$18,0))</f>
        <v>0.012</v>
      </c>
      <c r="T7516" s="21" t="n">
        <f aca="false">ROUND(P7516*S7516,2)</f>
        <v>60</v>
      </c>
      <c r="U7516" s="21" t="n">
        <f aca="false">IF(T7516&lt;=10,1,IF(T7516&lt;=20,2,IF(T7516&lt;=30,3,IF(T7516&lt;=40,4,IF(T7516&lt;=50,5,IF(T7516&lt;=100,6,IF(T7516&lt;=250,7,8)))))))</f>
        <v>6</v>
      </c>
      <c r="V7516" s="21" t="n">
        <f aca="false">IF(AND(OR(Dashboard!$T$3="All",R7516=Dashboard!$T$3),OR(Dashboard!$T$4="All",D7516=Dashboard!$T$4)),1,0)</f>
        <v>1</v>
      </c>
      <c r="W7516" s="21" t="n">
        <f aca="false">IF(V7516=1,T7516+ROW()/10000000,0)</f>
        <v>60.0007516</v>
      </c>
    </row>
    <row r="7517" customFormat="false" ht="15" hidden="false" customHeight="false" outlineLevel="0" collapsed="false">
      <c r="A7517" s="0" t="n">
        <v>104</v>
      </c>
      <c r="B7517" s="0" t="s">
        <v>16271</v>
      </c>
      <c r="C7517" s="0" t="n">
        <v>1</v>
      </c>
      <c r="D7517" s="0" t="s">
        <v>6924</v>
      </c>
      <c r="E7517" s="0" t="s">
        <v>16261</v>
      </c>
      <c r="F7517" s="0" t="s">
        <v>16262</v>
      </c>
      <c r="G7517" s="0" t="s">
        <v>16263</v>
      </c>
      <c r="H7517" s="0" t="s">
        <v>8735</v>
      </c>
      <c r="I7517" s="0" t="s">
        <v>2123</v>
      </c>
      <c r="J7517" s="0" t="s">
        <v>46</v>
      </c>
      <c r="K7517" s="0" t="s">
        <v>47</v>
      </c>
      <c r="L7517" s="0" t="s">
        <v>47</v>
      </c>
      <c r="M7517" s="0" t="s">
        <v>47</v>
      </c>
      <c r="N7517" s="0" t="n">
        <v>4</v>
      </c>
      <c r="O7517" s="0" t="n">
        <v>62</v>
      </c>
      <c r="P7517" s="0" t="n">
        <v>4500</v>
      </c>
      <c r="Q7517" s="0" t="n">
        <v>3.6</v>
      </c>
      <c r="R7517" s="0" t="str">
        <f aca="false">INDEX(Lookup!$B$4:$B$18,MATCH(C7517,Lookup!$A$4:$A$18,0))</f>
        <v>India</v>
      </c>
      <c r="S7517" s="20" t="n">
        <f aca="false">INDEX(Lookup!$D$4:$D$18,MATCH(C7517,Lookup!$A$4:$A$18,0))</f>
        <v>0.012</v>
      </c>
      <c r="T7517" s="21" t="n">
        <f aca="false">ROUND(P7517*S7517,2)</f>
        <v>54</v>
      </c>
      <c r="U7517" s="21" t="n">
        <f aca="false">IF(T7517&lt;=10,1,IF(T7517&lt;=20,2,IF(T7517&lt;=30,3,IF(T7517&lt;=40,4,IF(T7517&lt;=50,5,IF(T7517&lt;=100,6,IF(T7517&lt;=250,7,8)))))))</f>
        <v>6</v>
      </c>
      <c r="V7517" s="21" t="n">
        <f aca="false">IF(AND(OR(Dashboard!$T$3="All",R7517=Dashboard!$T$3),OR(Dashboard!$T$4="All",D7517=Dashboard!$T$4)),1,0)</f>
        <v>1</v>
      </c>
      <c r="W7517" s="21" t="n">
        <f aca="false">IF(V7517=1,T7517+ROW()/10000000,0)</f>
        <v>54.0007517</v>
      </c>
    </row>
    <row r="7518" customFormat="false" ht="15" hidden="false" customHeight="false" outlineLevel="0" collapsed="false">
      <c r="A7518" s="0" t="n">
        <v>300688</v>
      </c>
      <c r="B7518" s="0" t="s">
        <v>16272</v>
      </c>
      <c r="C7518" s="0" t="n">
        <v>1</v>
      </c>
      <c r="D7518" s="0" t="s">
        <v>6924</v>
      </c>
      <c r="E7518" s="0" t="s">
        <v>16273</v>
      </c>
      <c r="F7518" s="0" t="s">
        <v>16274</v>
      </c>
      <c r="G7518" s="0" t="s">
        <v>16275</v>
      </c>
      <c r="H7518" s="0" t="s">
        <v>11996</v>
      </c>
      <c r="I7518" s="0" t="s">
        <v>2123</v>
      </c>
      <c r="J7518" s="0" t="s">
        <v>46</v>
      </c>
      <c r="K7518" s="0" t="s">
        <v>47</v>
      </c>
      <c r="L7518" s="0" t="s">
        <v>47</v>
      </c>
      <c r="M7518" s="0" t="s">
        <v>47</v>
      </c>
      <c r="N7518" s="0" t="n">
        <v>4</v>
      </c>
      <c r="O7518" s="0" t="n">
        <v>186</v>
      </c>
      <c r="P7518" s="0" t="n">
        <v>2700</v>
      </c>
      <c r="Q7518" s="0" t="n">
        <v>3.9</v>
      </c>
      <c r="R7518" s="0" t="str">
        <f aca="false">INDEX(Lookup!$B$4:$B$18,MATCH(C7518,Lookup!$A$4:$A$18,0))</f>
        <v>India</v>
      </c>
      <c r="S7518" s="20" t="n">
        <f aca="false">INDEX(Lookup!$D$4:$D$18,MATCH(C7518,Lookup!$A$4:$A$18,0))</f>
        <v>0.012</v>
      </c>
      <c r="T7518" s="21" t="n">
        <f aca="false">ROUND(P7518*S7518,2)</f>
        <v>32.4</v>
      </c>
      <c r="U7518" s="21" t="n">
        <f aca="false">IF(T7518&lt;=10,1,IF(T7518&lt;=20,2,IF(T7518&lt;=30,3,IF(T7518&lt;=40,4,IF(T7518&lt;=50,5,IF(T7518&lt;=100,6,IF(T7518&lt;=250,7,8)))))))</f>
        <v>4</v>
      </c>
      <c r="V7518" s="21" t="n">
        <f aca="false">IF(AND(OR(Dashboard!$T$3="All",R7518=Dashboard!$T$3),OR(Dashboard!$T$4="All",D7518=Dashboard!$T$4)),1,0)</f>
        <v>1</v>
      </c>
      <c r="W7518" s="21" t="n">
        <f aca="false">IF(V7518=1,T7518+ROW()/10000000,0)</f>
        <v>32.4007518</v>
      </c>
    </row>
    <row r="7519" customFormat="false" ht="15" hidden="false" customHeight="false" outlineLevel="0" collapsed="false">
      <c r="A7519" s="0" t="n">
        <v>300697</v>
      </c>
      <c r="B7519" s="0" t="s">
        <v>16276</v>
      </c>
      <c r="C7519" s="0" t="n">
        <v>1</v>
      </c>
      <c r="D7519" s="0" t="s">
        <v>6924</v>
      </c>
      <c r="E7519" s="0" t="s">
        <v>16273</v>
      </c>
      <c r="F7519" s="0" t="s">
        <v>16274</v>
      </c>
      <c r="G7519" s="0" t="s">
        <v>16275</v>
      </c>
      <c r="H7519" s="0" t="s">
        <v>1615</v>
      </c>
      <c r="I7519" s="0" t="s">
        <v>2123</v>
      </c>
      <c r="J7519" s="0" t="s">
        <v>46</v>
      </c>
      <c r="K7519" s="0" t="s">
        <v>47</v>
      </c>
      <c r="L7519" s="0" t="s">
        <v>47</v>
      </c>
      <c r="M7519" s="0" t="s">
        <v>47</v>
      </c>
      <c r="N7519" s="0" t="n">
        <v>4</v>
      </c>
      <c r="O7519" s="0" t="n">
        <v>48</v>
      </c>
      <c r="P7519" s="0" t="n">
        <v>2650</v>
      </c>
      <c r="Q7519" s="0" t="n">
        <v>3.6</v>
      </c>
      <c r="R7519" s="0" t="str">
        <f aca="false">INDEX(Lookup!$B$4:$B$18,MATCH(C7519,Lookup!$A$4:$A$18,0))</f>
        <v>India</v>
      </c>
      <c r="S7519" s="20" t="n">
        <f aca="false">INDEX(Lookup!$D$4:$D$18,MATCH(C7519,Lookup!$A$4:$A$18,0))</f>
        <v>0.012</v>
      </c>
      <c r="T7519" s="21" t="n">
        <f aca="false">ROUND(P7519*S7519,2)</f>
        <v>31.8</v>
      </c>
      <c r="U7519" s="21" t="n">
        <f aca="false">IF(T7519&lt;=10,1,IF(T7519&lt;=20,2,IF(T7519&lt;=30,3,IF(T7519&lt;=40,4,IF(T7519&lt;=50,5,IF(T7519&lt;=100,6,IF(T7519&lt;=250,7,8)))))))</f>
        <v>4</v>
      </c>
      <c r="V7519" s="21" t="n">
        <f aca="false">IF(AND(OR(Dashboard!$T$3="All",R7519=Dashboard!$T$3),OR(Dashboard!$T$4="All",D7519=Dashboard!$T$4)),1,0)</f>
        <v>1</v>
      </c>
      <c r="W7519" s="21" t="n">
        <f aca="false">IF(V7519=1,T7519+ROW()/10000000,0)</f>
        <v>31.8007519</v>
      </c>
    </row>
    <row r="7520" customFormat="false" ht="15" hidden="false" customHeight="false" outlineLevel="0" collapsed="false">
      <c r="A7520" s="0" t="n">
        <v>300696</v>
      </c>
      <c r="B7520" s="0" t="s">
        <v>16277</v>
      </c>
      <c r="C7520" s="0" t="n">
        <v>1</v>
      </c>
      <c r="D7520" s="0" t="s">
        <v>6924</v>
      </c>
      <c r="E7520" s="0" t="s">
        <v>16273</v>
      </c>
      <c r="F7520" s="0" t="s">
        <v>16274</v>
      </c>
      <c r="G7520" s="0" t="s">
        <v>16275</v>
      </c>
      <c r="H7520" s="0" t="s">
        <v>555</v>
      </c>
      <c r="I7520" s="0" t="s">
        <v>2123</v>
      </c>
      <c r="J7520" s="0" t="s">
        <v>46</v>
      </c>
      <c r="K7520" s="0" t="s">
        <v>47</v>
      </c>
      <c r="L7520" s="0" t="s">
        <v>47</v>
      </c>
      <c r="M7520" s="0" t="s">
        <v>47</v>
      </c>
      <c r="N7520" s="0" t="n">
        <v>4</v>
      </c>
      <c r="O7520" s="0" t="n">
        <v>42</v>
      </c>
      <c r="P7520" s="0" t="n">
        <v>3500</v>
      </c>
      <c r="Q7520" s="0" t="n">
        <v>3.6</v>
      </c>
      <c r="R7520" s="0" t="str">
        <f aca="false">INDEX(Lookup!$B$4:$B$18,MATCH(C7520,Lookup!$A$4:$A$18,0))</f>
        <v>India</v>
      </c>
      <c r="S7520" s="20" t="n">
        <f aca="false">INDEX(Lookup!$D$4:$D$18,MATCH(C7520,Lookup!$A$4:$A$18,0))</f>
        <v>0.012</v>
      </c>
      <c r="T7520" s="21" t="n">
        <f aca="false">ROUND(P7520*S7520,2)</f>
        <v>42</v>
      </c>
      <c r="U7520" s="21" t="n">
        <f aca="false">IF(T7520&lt;=10,1,IF(T7520&lt;=20,2,IF(T7520&lt;=30,3,IF(T7520&lt;=40,4,IF(T7520&lt;=50,5,IF(T7520&lt;=100,6,IF(T7520&lt;=250,7,8)))))))</f>
        <v>5</v>
      </c>
      <c r="V7520" s="21" t="n">
        <f aca="false">IF(AND(OR(Dashboard!$T$3="All",R7520=Dashboard!$T$3),OR(Dashboard!$T$4="All",D7520=Dashboard!$T$4)),1,0)</f>
        <v>1</v>
      </c>
      <c r="W7520" s="21" t="n">
        <f aca="false">IF(V7520=1,T7520+ROW()/10000000,0)</f>
        <v>42.000752</v>
      </c>
    </row>
    <row r="7521" customFormat="false" ht="15" hidden="false" customHeight="false" outlineLevel="0" collapsed="false">
      <c r="A7521" s="0" t="n">
        <v>300695</v>
      </c>
      <c r="B7521" s="0" t="s">
        <v>16278</v>
      </c>
      <c r="C7521" s="0" t="n">
        <v>1</v>
      </c>
      <c r="D7521" s="0" t="s">
        <v>6924</v>
      </c>
      <c r="E7521" s="0" t="s">
        <v>16273</v>
      </c>
      <c r="F7521" s="0" t="s">
        <v>16274</v>
      </c>
      <c r="G7521" s="0" t="s">
        <v>16275</v>
      </c>
      <c r="H7521" s="0" t="s">
        <v>2128</v>
      </c>
      <c r="I7521" s="0" t="s">
        <v>2123</v>
      </c>
      <c r="J7521" s="0" t="s">
        <v>46</v>
      </c>
      <c r="K7521" s="0" t="s">
        <v>47</v>
      </c>
      <c r="L7521" s="0" t="s">
        <v>47</v>
      </c>
      <c r="M7521" s="0" t="s">
        <v>47</v>
      </c>
      <c r="N7521" s="0" t="n">
        <v>4</v>
      </c>
      <c r="O7521" s="0" t="n">
        <v>184</v>
      </c>
      <c r="P7521" s="0" t="n">
        <v>3500</v>
      </c>
      <c r="Q7521" s="0" t="n">
        <v>4</v>
      </c>
      <c r="R7521" s="0" t="str">
        <f aca="false">INDEX(Lookup!$B$4:$B$18,MATCH(C7521,Lookup!$A$4:$A$18,0))</f>
        <v>India</v>
      </c>
      <c r="S7521" s="20" t="n">
        <f aca="false">INDEX(Lookup!$D$4:$D$18,MATCH(C7521,Lookup!$A$4:$A$18,0))</f>
        <v>0.012</v>
      </c>
      <c r="T7521" s="21" t="n">
        <f aca="false">ROUND(P7521*S7521,2)</f>
        <v>42</v>
      </c>
      <c r="U7521" s="21" t="n">
        <f aca="false">IF(T7521&lt;=10,1,IF(T7521&lt;=20,2,IF(T7521&lt;=30,3,IF(T7521&lt;=40,4,IF(T7521&lt;=50,5,IF(T7521&lt;=100,6,IF(T7521&lt;=250,7,8)))))))</f>
        <v>5</v>
      </c>
      <c r="V7521" s="21" t="n">
        <f aca="false">IF(AND(OR(Dashboard!$T$3="All",R7521=Dashboard!$T$3),OR(Dashboard!$T$4="All",D7521=Dashboard!$T$4)),1,0)</f>
        <v>1</v>
      </c>
      <c r="W7521" s="21" t="n">
        <f aca="false">IF(V7521=1,T7521+ROW()/10000000,0)</f>
        <v>42.0007521</v>
      </c>
    </row>
    <row r="7522" customFormat="false" ht="15" hidden="false" customHeight="false" outlineLevel="0" collapsed="false">
      <c r="A7522" s="0" t="n">
        <v>4917</v>
      </c>
      <c r="B7522" s="0" t="s">
        <v>16279</v>
      </c>
      <c r="C7522" s="0" t="n">
        <v>1</v>
      </c>
      <c r="D7522" s="0" t="s">
        <v>6924</v>
      </c>
      <c r="E7522" s="0" t="s">
        <v>16280</v>
      </c>
      <c r="F7522" s="0" t="s">
        <v>16281</v>
      </c>
      <c r="G7522" s="0" t="s">
        <v>16282</v>
      </c>
      <c r="H7522" s="0" t="s">
        <v>2122</v>
      </c>
      <c r="I7522" s="0" t="s">
        <v>2123</v>
      </c>
      <c r="J7522" s="0" t="s">
        <v>46</v>
      </c>
      <c r="K7522" s="0" t="s">
        <v>47</v>
      </c>
      <c r="L7522" s="0" t="s">
        <v>47</v>
      </c>
      <c r="M7522" s="0" t="s">
        <v>47</v>
      </c>
      <c r="N7522" s="0" t="n">
        <v>4</v>
      </c>
      <c r="O7522" s="0" t="n">
        <v>241</v>
      </c>
      <c r="P7522" s="0" t="n">
        <v>4000</v>
      </c>
      <c r="Q7522" s="0" t="n">
        <v>3.9</v>
      </c>
      <c r="R7522" s="0" t="str">
        <f aca="false">INDEX(Lookup!$B$4:$B$18,MATCH(C7522,Lookup!$A$4:$A$18,0))</f>
        <v>India</v>
      </c>
      <c r="S7522" s="20" t="n">
        <f aca="false">INDEX(Lookup!$D$4:$D$18,MATCH(C7522,Lookup!$A$4:$A$18,0))</f>
        <v>0.012</v>
      </c>
      <c r="T7522" s="21" t="n">
        <f aca="false">ROUND(P7522*S7522,2)</f>
        <v>48</v>
      </c>
      <c r="U7522" s="21" t="n">
        <f aca="false">IF(T7522&lt;=10,1,IF(T7522&lt;=20,2,IF(T7522&lt;=30,3,IF(T7522&lt;=40,4,IF(T7522&lt;=50,5,IF(T7522&lt;=100,6,IF(T7522&lt;=250,7,8)))))))</f>
        <v>5</v>
      </c>
      <c r="V7522" s="21" t="n">
        <f aca="false">IF(AND(OR(Dashboard!$T$3="All",R7522=Dashboard!$T$3),OR(Dashboard!$T$4="All",D7522=Dashboard!$T$4)),1,0)</f>
        <v>1</v>
      </c>
      <c r="W7522" s="21" t="n">
        <f aca="false">IF(V7522=1,T7522+ROW()/10000000,0)</f>
        <v>48.0007522</v>
      </c>
    </row>
    <row r="7523" customFormat="false" ht="15" hidden="false" customHeight="false" outlineLevel="0" collapsed="false">
      <c r="A7523" s="0" t="n">
        <v>4910</v>
      </c>
      <c r="B7523" s="0" t="s">
        <v>16283</v>
      </c>
      <c r="C7523" s="0" t="n">
        <v>1</v>
      </c>
      <c r="D7523" s="0" t="s">
        <v>6924</v>
      </c>
      <c r="E7523" s="0" t="s">
        <v>16280</v>
      </c>
      <c r="F7523" s="0" t="s">
        <v>16281</v>
      </c>
      <c r="G7523" s="0" t="s">
        <v>16282</v>
      </c>
      <c r="H7523" s="0" t="s">
        <v>16284</v>
      </c>
      <c r="I7523" s="0" t="s">
        <v>2123</v>
      </c>
      <c r="J7523" s="0" t="s">
        <v>46</v>
      </c>
      <c r="K7523" s="0" t="s">
        <v>47</v>
      </c>
      <c r="L7523" s="0" t="s">
        <v>47</v>
      </c>
      <c r="M7523" s="0" t="s">
        <v>47</v>
      </c>
      <c r="N7523" s="0" t="n">
        <v>4</v>
      </c>
      <c r="O7523" s="0" t="n">
        <v>199</v>
      </c>
      <c r="P7523" s="0" t="n">
        <v>5000</v>
      </c>
      <c r="Q7523" s="0" t="n">
        <v>3.8</v>
      </c>
      <c r="R7523" s="0" t="str">
        <f aca="false">INDEX(Lookup!$B$4:$B$18,MATCH(C7523,Lookup!$A$4:$A$18,0))</f>
        <v>India</v>
      </c>
      <c r="S7523" s="20" t="n">
        <f aca="false">INDEX(Lookup!$D$4:$D$18,MATCH(C7523,Lookup!$A$4:$A$18,0))</f>
        <v>0.012</v>
      </c>
      <c r="T7523" s="21" t="n">
        <f aca="false">ROUND(P7523*S7523,2)</f>
        <v>60</v>
      </c>
      <c r="U7523" s="21" t="n">
        <f aca="false">IF(T7523&lt;=10,1,IF(T7523&lt;=20,2,IF(T7523&lt;=30,3,IF(T7523&lt;=40,4,IF(T7523&lt;=50,5,IF(T7523&lt;=100,6,IF(T7523&lt;=250,7,8)))))))</f>
        <v>6</v>
      </c>
      <c r="V7523" s="21" t="n">
        <f aca="false">IF(AND(OR(Dashboard!$T$3="All",R7523=Dashboard!$T$3),OR(Dashboard!$T$4="All",D7523=Dashboard!$T$4)),1,0)</f>
        <v>1</v>
      </c>
      <c r="W7523" s="21" t="n">
        <f aca="false">IF(V7523=1,T7523+ROW()/10000000,0)</f>
        <v>60.0007523</v>
      </c>
    </row>
    <row r="7524" customFormat="false" ht="15" hidden="false" customHeight="false" outlineLevel="0" collapsed="false">
      <c r="A7524" s="0" t="n">
        <v>6812</v>
      </c>
      <c r="B7524" s="0" t="s">
        <v>16285</v>
      </c>
      <c r="C7524" s="0" t="n">
        <v>1</v>
      </c>
      <c r="D7524" s="0" t="s">
        <v>6924</v>
      </c>
      <c r="E7524" s="0" t="s">
        <v>16280</v>
      </c>
      <c r="F7524" s="0" t="s">
        <v>16281</v>
      </c>
      <c r="G7524" s="0" t="s">
        <v>16282</v>
      </c>
      <c r="H7524" s="0" t="s">
        <v>63</v>
      </c>
      <c r="I7524" s="0" t="s">
        <v>2123</v>
      </c>
      <c r="J7524" s="0" t="s">
        <v>46</v>
      </c>
      <c r="K7524" s="0" t="s">
        <v>47</v>
      </c>
      <c r="L7524" s="0" t="s">
        <v>47</v>
      </c>
      <c r="M7524" s="0" t="s">
        <v>47</v>
      </c>
      <c r="N7524" s="0" t="n">
        <v>4</v>
      </c>
      <c r="O7524" s="0" t="n">
        <v>178</v>
      </c>
      <c r="P7524" s="0" t="n">
        <v>5500</v>
      </c>
      <c r="Q7524" s="0" t="n">
        <v>3.9</v>
      </c>
      <c r="R7524" s="0" t="str">
        <f aca="false">INDEX(Lookup!$B$4:$B$18,MATCH(C7524,Lookup!$A$4:$A$18,0))</f>
        <v>India</v>
      </c>
      <c r="S7524" s="20" t="n">
        <f aca="false">INDEX(Lookup!$D$4:$D$18,MATCH(C7524,Lookup!$A$4:$A$18,0))</f>
        <v>0.012</v>
      </c>
      <c r="T7524" s="21" t="n">
        <f aca="false">ROUND(P7524*S7524,2)</f>
        <v>66</v>
      </c>
      <c r="U7524" s="21" t="n">
        <f aca="false">IF(T7524&lt;=10,1,IF(T7524&lt;=20,2,IF(T7524&lt;=30,3,IF(T7524&lt;=40,4,IF(T7524&lt;=50,5,IF(T7524&lt;=100,6,IF(T7524&lt;=250,7,8)))))))</f>
        <v>6</v>
      </c>
      <c r="V7524" s="21" t="n">
        <f aca="false">IF(AND(OR(Dashboard!$T$3="All",R7524=Dashboard!$T$3),OR(Dashboard!$T$4="All",D7524=Dashboard!$T$4)),1,0)</f>
        <v>1</v>
      </c>
      <c r="W7524" s="21" t="n">
        <f aca="false">IF(V7524=1,T7524+ROW()/10000000,0)</f>
        <v>66.0007524</v>
      </c>
    </row>
    <row r="7525" customFormat="false" ht="15" hidden="false" customHeight="false" outlineLevel="0" collapsed="false">
      <c r="A7525" s="0" t="n">
        <v>4911</v>
      </c>
      <c r="B7525" s="0" t="s">
        <v>16286</v>
      </c>
      <c r="C7525" s="0" t="n">
        <v>1</v>
      </c>
      <c r="D7525" s="0" t="s">
        <v>6924</v>
      </c>
      <c r="E7525" s="0" t="s">
        <v>16280</v>
      </c>
      <c r="F7525" s="0" t="s">
        <v>16281</v>
      </c>
      <c r="G7525" s="0" t="s">
        <v>16282</v>
      </c>
      <c r="H7525" s="0" t="s">
        <v>6131</v>
      </c>
      <c r="I7525" s="0" t="s">
        <v>2123</v>
      </c>
      <c r="J7525" s="0" t="s">
        <v>47</v>
      </c>
      <c r="K7525" s="0" t="s">
        <v>47</v>
      </c>
      <c r="L7525" s="0" t="s">
        <v>47</v>
      </c>
      <c r="M7525" s="0" t="s">
        <v>47</v>
      </c>
      <c r="N7525" s="0" t="n">
        <v>4</v>
      </c>
      <c r="O7525" s="0" t="n">
        <v>59</v>
      </c>
      <c r="P7525" s="0" t="n">
        <v>3500</v>
      </c>
      <c r="Q7525" s="0" t="n">
        <v>3.7</v>
      </c>
      <c r="R7525" s="0" t="str">
        <f aca="false">INDEX(Lookup!$B$4:$B$18,MATCH(C7525,Lookup!$A$4:$A$18,0))</f>
        <v>India</v>
      </c>
      <c r="S7525" s="20" t="n">
        <f aca="false">INDEX(Lookup!$D$4:$D$18,MATCH(C7525,Lookup!$A$4:$A$18,0))</f>
        <v>0.012</v>
      </c>
      <c r="T7525" s="21" t="n">
        <f aca="false">ROUND(P7525*S7525,2)</f>
        <v>42</v>
      </c>
      <c r="U7525" s="21" t="n">
        <f aca="false">IF(T7525&lt;=10,1,IF(T7525&lt;=20,2,IF(T7525&lt;=30,3,IF(T7525&lt;=40,4,IF(T7525&lt;=50,5,IF(T7525&lt;=100,6,IF(T7525&lt;=250,7,8)))))))</f>
        <v>5</v>
      </c>
      <c r="V7525" s="21" t="n">
        <f aca="false">IF(AND(OR(Dashboard!$T$3="All",R7525=Dashboard!$T$3),OR(Dashboard!$T$4="All",D7525=Dashboard!$T$4)),1,0)</f>
        <v>1</v>
      </c>
      <c r="W7525" s="21" t="n">
        <f aca="false">IF(V7525=1,T7525+ROW()/10000000,0)</f>
        <v>42.0007525</v>
      </c>
    </row>
    <row r="7526" customFormat="false" ht="15" hidden="false" customHeight="false" outlineLevel="0" collapsed="false">
      <c r="A7526" s="0" t="n">
        <v>4915</v>
      </c>
      <c r="B7526" s="0" t="s">
        <v>16287</v>
      </c>
      <c r="C7526" s="0" t="n">
        <v>1</v>
      </c>
      <c r="D7526" s="0" t="s">
        <v>6924</v>
      </c>
      <c r="E7526" s="0" t="s">
        <v>16280</v>
      </c>
      <c r="F7526" s="0" t="s">
        <v>16281</v>
      </c>
      <c r="G7526" s="0" t="s">
        <v>16282</v>
      </c>
      <c r="H7526" s="0" t="s">
        <v>2769</v>
      </c>
      <c r="I7526" s="0" t="s">
        <v>2123</v>
      </c>
      <c r="J7526" s="0" t="s">
        <v>47</v>
      </c>
      <c r="K7526" s="0" t="s">
        <v>47</v>
      </c>
      <c r="L7526" s="0" t="s">
        <v>47</v>
      </c>
      <c r="M7526" s="0" t="s">
        <v>47</v>
      </c>
      <c r="N7526" s="0" t="n">
        <v>4</v>
      </c>
      <c r="O7526" s="0" t="n">
        <v>32</v>
      </c>
      <c r="P7526" s="0" t="n">
        <v>2000</v>
      </c>
      <c r="Q7526" s="0" t="n">
        <v>3.6</v>
      </c>
      <c r="R7526" s="0" t="str">
        <f aca="false">INDEX(Lookup!$B$4:$B$18,MATCH(C7526,Lookup!$A$4:$A$18,0))</f>
        <v>India</v>
      </c>
      <c r="S7526" s="20" t="n">
        <f aca="false">INDEX(Lookup!$D$4:$D$18,MATCH(C7526,Lookup!$A$4:$A$18,0))</f>
        <v>0.012</v>
      </c>
      <c r="T7526" s="21" t="n">
        <f aca="false">ROUND(P7526*S7526,2)</f>
        <v>24</v>
      </c>
      <c r="U7526" s="21" t="n">
        <f aca="false">IF(T7526&lt;=10,1,IF(T7526&lt;=20,2,IF(T7526&lt;=30,3,IF(T7526&lt;=40,4,IF(T7526&lt;=50,5,IF(T7526&lt;=100,6,IF(T7526&lt;=250,7,8)))))))</f>
        <v>3</v>
      </c>
      <c r="V7526" s="21" t="n">
        <f aca="false">IF(AND(OR(Dashboard!$T$3="All",R7526=Dashboard!$T$3),OR(Dashboard!$T$4="All",D7526=Dashboard!$T$4)),1,0)</f>
        <v>1</v>
      </c>
      <c r="W7526" s="21" t="n">
        <f aca="false">IF(V7526=1,T7526+ROW()/10000000,0)</f>
        <v>24.0007526</v>
      </c>
    </row>
    <row r="7527" customFormat="false" ht="15" hidden="false" customHeight="false" outlineLevel="0" collapsed="false">
      <c r="A7527" s="0" t="n">
        <v>310878</v>
      </c>
      <c r="B7527" s="0" t="s">
        <v>16288</v>
      </c>
      <c r="C7527" s="0" t="n">
        <v>1</v>
      </c>
      <c r="D7527" s="0" t="s">
        <v>6924</v>
      </c>
      <c r="E7527" s="0" t="s">
        <v>16289</v>
      </c>
      <c r="F7527" s="0" t="s">
        <v>16290</v>
      </c>
      <c r="G7527" s="0" t="s">
        <v>16289</v>
      </c>
      <c r="H7527" s="0" t="s">
        <v>2868</v>
      </c>
      <c r="I7527" s="0" t="s">
        <v>2123</v>
      </c>
      <c r="J7527" s="0" t="s">
        <v>47</v>
      </c>
      <c r="K7527" s="0" t="s">
        <v>47</v>
      </c>
      <c r="L7527" s="0" t="s">
        <v>47</v>
      </c>
      <c r="M7527" s="0" t="s">
        <v>47</v>
      </c>
      <c r="N7527" s="0" t="n">
        <v>1</v>
      </c>
      <c r="O7527" s="0" t="n">
        <v>4</v>
      </c>
      <c r="P7527" s="0" t="n">
        <v>400</v>
      </c>
      <c r="Q7527" s="0" t="n">
        <v>2.9</v>
      </c>
      <c r="R7527" s="0" t="str">
        <f aca="false">INDEX(Lookup!$B$4:$B$18,MATCH(C7527,Lookup!$A$4:$A$18,0))</f>
        <v>India</v>
      </c>
      <c r="S7527" s="20" t="n">
        <f aca="false">INDEX(Lookup!$D$4:$D$18,MATCH(C7527,Lookup!$A$4:$A$18,0))</f>
        <v>0.012</v>
      </c>
      <c r="T7527" s="21" t="n">
        <f aca="false">ROUND(P7527*S7527,2)</f>
        <v>4.8</v>
      </c>
      <c r="U7527" s="21" t="n">
        <f aca="false">IF(T7527&lt;=10,1,IF(T7527&lt;=20,2,IF(T7527&lt;=30,3,IF(T7527&lt;=40,4,IF(T7527&lt;=50,5,IF(T7527&lt;=100,6,IF(T7527&lt;=250,7,8)))))))</f>
        <v>1</v>
      </c>
      <c r="V7527" s="21" t="n">
        <f aca="false">IF(AND(OR(Dashboard!$T$3="All",R7527=Dashboard!$T$3),OR(Dashboard!$T$4="All",D7527=Dashboard!$T$4)),1,0)</f>
        <v>1</v>
      </c>
      <c r="W7527" s="21" t="n">
        <f aca="false">IF(V7527=1,T7527+ROW()/10000000,0)</f>
        <v>4.8007527</v>
      </c>
    </row>
    <row r="7528" customFormat="false" ht="15" hidden="false" customHeight="false" outlineLevel="0" collapsed="false">
      <c r="A7528" s="0" t="n">
        <v>3283</v>
      </c>
      <c r="B7528" s="0" t="s">
        <v>16291</v>
      </c>
      <c r="C7528" s="0" t="n">
        <v>1</v>
      </c>
      <c r="D7528" s="0" t="s">
        <v>6924</v>
      </c>
      <c r="E7528" s="0" t="s">
        <v>16289</v>
      </c>
      <c r="F7528" s="0" t="s">
        <v>16290</v>
      </c>
      <c r="G7528" s="0" t="s">
        <v>16289</v>
      </c>
      <c r="H7528" s="0" t="s">
        <v>4400</v>
      </c>
      <c r="I7528" s="0" t="s">
        <v>2123</v>
      </c>
      <c r="J7528" s="0" t="s">
        <v>46</v>
      </c>
      <c r="K7528" s="0" t="s">
        <v>47</v>
      </c>
      <c r="L7528" s="0" t="s">
        <v>47</v>
      </c>
      <c r="M7528" s="0" t="s">
        <v>47</v>
      </c>
      <c r="N7528" s="0" t="n">
        <v>4</v>
      </c>
      <c r="O7528" s="0" t="n">
        <v>185</v>
      </c>
      <c r="P7528" s="0" t="n">
        <v>3000</v>
      </c>
      <c r="Q7528" s="0" t="n">
        <v>3.8</v>
      </c>
      <c r="R7528" s="0" t="str">
        <f aca="false">INDEX(Lookup!$B$4:$B$18,MATCH(C7528,Lookup!$A$4:$A$18,0))</f>
        <v>India</v>
      </c>
      <c r="S7528" s="20" t="n">
        <f aca="false">INDEX(Lookup!$D$4:$D$18,MATCH(C7528,Lookup!$A$4:$A$18,0))</f>
        <v>0.012</v>
      </c>
      <c r="T7528" s="21" t="n">
        <f aca="false">ROUND(P7528*S7528,2)</f>
        <v>36</v>
      </c>
      <c r="U7528" s="21" t="n">
        <f aca="false">IF(T7528&lt;=10,1,IF(T7528&lt;=20,2,IF(T7528&lt;=30,3,IF(T7528&lt;=40,4,IF(T7528&lt;=50,5,IF(T7528&lt;=100,6,IF(T7528&lt;=250,7,8)))))))</f>
        <v>4</v>
      </c>
      <c r="V7528" s="21" t="n">
        <f aca="false">IF(AND(OR(Dashboard!$T$3="All",R7528=Dashboard!$T$3),OR(Dashboard!$T$4="All",D7528=Dashboard!$T$4)),1,0)</f>
        <v>1</v>
      </c>
      <c r="W7528" s="21" t="n">
        <f aca="false">IF(V7528=1,T7528+ROW()/10000000,0)</f>
        <v>36.0007528</v>
      </c>
    </row>
    <row r="7529" customFormat="false" ht="15" hidden="false" customHeight="false" outlineLevel="0" collapsed="false">
      <c r="A7529" s="0" t="n">
        <v>2768</v>
      </c>
      <c r="B7529" s="0" t="s">
        <v>16292</v>
      </c>
      <c r="C7529" s="0" t="n">
        <v>1</v>
      </c>
      <c r="D7529" s="0" t="s">
        <v>6924</v>
      </c>
      <c r="E7529" s="0" t="s">
        <v>16293</v>
      </c>
      <c r="F7529" s="0" t="s">
        <v>16294</v>
      </c>
      <c r="G7529" s="0" t="s">
        <v>16295</v>
      </c>
      <c r="H7529" s="0" t="s">
        <v>16296</v>
      </c>
      <c r="I7529" s="0" t="s">
        <v>2123</v>
      </c>
      <c r="J7529" s="0" t="s">
        <v>46</v>
      </c>
      <c r="K7529" s="0" t="s">
        <v>47</v>
      </c>
      <c r="L7529" s="0" t="s">
        <v>47</v>
      </c>
      <c r="M7529" s="0" t="s">
        <v>47</v>
      </c>
      <c r="N7529" s="0" t="n">
        <v>4</v>
      </c>
      <c r="O7529" s="0" t="n">
        <v>199</v>
      </c>
      <c r="P7529" s="0" t="n">
        <v>3000</v>
      </c>
      <c r="Q7529" s="0" t="n">
        <v>3.3</v>
      </c>
      <c r="R7529" s="0" t="str">
        <f aca="false">INDEX(Lookup!$B$4:$B$18,MATCH(C7529,Lookup!$A$4:$A$18,0))</f>
        <v>India</v>
      </c>
      <c r="S7529" s="20" t="n">
        <f aca="false">INDEX(Lookup!$D$4:$D$18,MATCH(C7529,Lookup!$A$4:$A$18,0))</f>
        <v>0.012</v>
      </c>
      <c r="T7529" s="21" t="n">
        <f aca="false">ROUND(P7529*S7529,2)</f>
        <v>36</v>
      </c>
      <c r="U7529" s="21" t="n">
        <f aca="false">IF(T7529&lt;=10,1,IF(T7529&lt;=20,2,IF(T7529&lt;=30,3,IF(T7529&lt;=40,4,IF(T7529&lt;=50,5,IF(T7529&lt;=100,6,IF(T7529&lt;=250,7,8)))))))</f>
        <v>4</v>
      </c>
      <c r="V7529" s="21" t="n">
        <f aca="false">IF(AND(OR(Dashboard!$T$3="All",R7529=Dashboard!$T$3),OR(Dashboard!$T$4="All",D7529=Dashboard!$T$4)),1,0)</f>
        <v>1</v>
      </c>
      <c r="W7529" s="21" t="n">
        <f aca="false">IF(V7529=1,T7529+ROW()/10000000,0)</f>
        <v>36.0007529</v>
      </c>
    </row>
    <row r="7530" customFormat="false" ht="15" hidden="false" customHeight="false" outlineLevel="0" collapsed="false">
      <c r="A7530" s="0" t="n">
        <v>2770</v>
      </c>
      <c r="B7530" s="0" t="s">
        <v>16297</v>
      </c>
      <c r="C7530" s="0" t="n">
        <v>1</v>
      </c>
      <c r="D7530" s="0" t="s">
        <v>6924</v>
      </c>
      <c r="E7530" s="0" t="s">
        <v>16293</v>
      </c>
      <c r="F7530" s="0" t="s">
        <v>16294</v>
      </c>
      <c r="G7530" s="0" t="s">
        <v>16295</v>
      </c>
      <c r="H7530" s="0" t="s">
        <v>16298</v>
      </c>
      <c r="I7530" s="0" t="s">
        <v>2123</v>
      </c>
      <c r="J7530" s="0" t="s">
        <v>46</v>
      </c>
      <c r="K7530" s="0" t="s">
        <v>47</v>
      </c>
      <c r="L7530" s="0" t="s">
        <v>47</v>
      </c>
      <c r="M7530" s="0" t="s">
        <v>47</v>
      </c>
      <c r="N7530" s="0" t="n">
        <v>4</v>
      </c>
      <c r="O7530" s="0" t="n">
        <v>169</v>
      </c>
      <c r="P7530" s="0" t="n">
        <v>3500</v>
      </c>
      <c r="Q7530" s="0" t="n">
        <v>3.3</v>
      </c>
      <c r="R7530" s="0" t="str">
        <f aca="false">INDEX(Lookup!$B$4:$B$18,MATCH(C7530,Lookup!$A$4:$A$18,0))</f>
        <v>India</v>
      </c>
      <c r="S7530" s="20" t="n">
        <f aca="false">INDEX(Lookup!$D$4:$D$18,MATCH(C7530,Lookup!$A$4:$A$18,0))</f>
        <v>0.012</v>
      </c>
      <c r="T7530" s="21" t="n">
        <f aca="false">ROUND(P7530*S7530,2)</f>
        <v>42</v>
      </c>
      <c r="U7530" s="21" t="n">
        <f aca="false">IF(T7530&lt;=10,1,IF(T7530&lt;=20,2,IF(T7530&lt;=30,3,IF(T7530&lt;=40,4,IF(T7530&lt;=50,5,IF(T7530&lt;=100,6,IF(T7530&lt;=250,7,8)))))))</f>
        <v>5</v>
      </c>
      <c r="V7530" s="21" t="n">
        <f aca="false">IF(AND(OR(Dashboard!$T$3="All",R7530=Dashboard!$T$3),OR(Dashboard!$T$4="All",D7530=Dashboard!$T$4)),1,0)</f>
        <v>1</v>
      </c>
      <c r="W7530" s="21" t="n">
        <f aca="false">IF(V7530=1,T7530+ROW()/10000000,0)</f>
        <v>42.000753</v>
      </c>
    </row>
    <row r="7531" customFormat="false" ht="15" hidden="false" customHeight="false" outlineLevel="0" collapsed="false">
      <c r="A7531" s="0" t="n">
        <v>2769</v>
      </c>
      <c r="B7531" s="0" t="s">
        <v>16299</v>
      </c>
      <c r="C7531" s="0" t="n">
        <v>1</v>
      </c>
      <c r="D7531" s="0" t="s">
        <v>6924</v>
      </c>
      <c r="E7531" s="0" t="s">
        <v>16293</v>
      </c>
      <c r="F7531" s="0" t="s">
        <v>16294</v>
      </c>
      <c r="G7531" s="0" t="s">
        <v>16295</v>
      </c>
      <c r="H7531" s="0" t="s">
        <v>16300</v>
      </c>
      <c r="I7531" s="0" t="s">
        <v>2123</v>
      </c>
      <c r="J7531" s="0" t="s">
        <v>46</v>
      </c>
      <c r="K7531" s="0" t="s">
        <v>47</v>
      </c>
      <c r="L7531" s="0" t="s">
        <v>47</v>
      </c>
      <c r="M7531" s="0" t="s">
        <v>47</v>
      </c>
      <c r="N7531" s="0" t="n">
        <v>4</v>
      </c>
      <c r="O7531" s="0" t="n">
        <v>773</v>
      </c>
      <c r="P7531" s="0" t="n">
        <v>4500</v>
      </c>
      <c r="Q7531" s="0" t="n">
        <v>3.8</v>
      </c>
      <c r="R7531" s="0" t="str">
        <f aca="false">INDEX(Lookup!$B$4:$B$18,MATCH(C7531,Lookup!$A$4:$A$18,0))</f>
        <v>India</v>
      </c>
      <c r="S7531" s="20" t="n">
        <f aca="false">INDEX(Lookup!$D$4:$D$18,MATCH(C7531,Lookup!$A$4:$A$18,0))</f>
        <v>0.012</v>
      </c>
      <c r="T7531" s="21" t="n">
        <f aca="false">ROUND(P7531*S7531,2)</f>
        <v>54</v>
      </c>
      <c r="U7531" s="21" t="n">
        <f aca="false">IF(T7531&lt;=10,1,IF(T7531&lt;=20,2,IF(T7531&lt;=30,3,IF(T7531&lt;=40,4,IF(T7531&lt;=50,5,IF(T7531&lt;=100,6,IF(T7531&lt;=250,7,8)))))))</f>
        <v>6</v>
      </c>
      <c r="V7531" s="21" t="n">
        <f aca="false">IF(AND(OR(Dashboard!$T$3="All",R7531=Dashboard!$T$3),OR(Dashboard!$T$4="All",D7531=Dashboard!$T$4)),1,0)</f>
        <v>1</v>
      </c>
      <c r="W7531" s="21" t="n">
        <f aca="false">IF(V7531=1,T7531+ROW()/10000000,0)</f>
        <v>54.0007531</v>
      </c>
    </row>
    <row r="7532" customFormat="false" ht="15" hidden="false" customHeight="false" outlineLevel="0" collapsed="false">
      <c r="A7532" s="0" t="n">
        <v>3202</v>
      </c>
      <c r="B7532" s="0" t="s">
        <v>16301</v>
      </c>
      <c r="C7532" s="0" t="n">
        <v>1</v>
      </c>
      <c r="D7532" s="0" t="s">
        <v>6924</v>
      </c>
      <c r="E7532" s="0" t="s">
        <v>16302</v>
      </c>
      <c r="F7532" s="0" t="s">
        <v>16303</v>
      </c>
      <c r="G7532" s="0" t="s">
        <v>16302</v>
      </c>
      <c r="H7532" s="0" t="s">
        <v>1615</v>
      </c>
      <c r="I7532" s="0" t="s">
        <v>2123</v>
      </c>
      <c r="J7532" s="0" t="s">
        <v>46</v>
      </c>
      <c r="K7532" s="0" t="s">
        <v>47</v>
      </c>
      <c r="L7532" s="0" t="s">
        <v>47</v>
      </c>
      <c r="M7532" s="0" t="s">
        <v>47</v>
      </c>
      <c r="N7532" s="0" t="n">
        <v>4</v>
      </c>
      <c r="O7532" s="0" t="n">
        <v>26</v>
      </c>
      <c r="P7532" s="0" t="n">
        <v>3000</v>
      </c>
      <c r="Q7532" s="0" t="n">
        <v>3.1</v>
      </c>
      <c r="R7532" s="0" t="str">
        <f aca="false">INDEX(Lookup!$B$4:$B$18,MATCH(C7532,Lookup!$A$4:$A$18,0))</f>
        <v>India</v>
      </c>
      <c r="S7532" s="20" t="n">
        <f aca="false">INDEX(Lookup!$D$4:$D$18,MATCH(C7532,Lookup!$A$4:$A$18,0))</f>
        <v>0.012</v>
      </c>
      <c r="T7532" s="21" t="n">
        <f aca="false">ROUND(P7532*S7532,2)</f>
        <v>36</v>
      </c>
      <c r="U7532" s="21" t="n">
        <f aca="false">IF(T7532&lt;=10,1,IF(T7532&lt;=20,2,IF(T7532&lt;=30,3,IF(T7532&lt;=40,4,IF(T7532&lt;=50,5,IF(T7532&lt;=100,6,IF(T7532&lt;=250,7,8)))))))</f>
        <v>4</v>
      </c>
      <c r="V7532" s="21" t="n">
        <f aca="false">IF(AND(OR(Dashboard!$T$3="All",R7532=Dashboard!$T$3),OR(Dashboard!$T$4="All",D7532=Dashboard!$T$4)),1,0)</f>
        <v>1</v>
      </c>
      <c r="W7532" s="21" t="n">
        <f aca="false">IF(V7532=1,T7532+ROW()/10000000,0)</f>
        <v>36.0007532</v>
      </c>
    </row>
    <row r="7533" customFormat="false" ht="15" hidden="false" customHeight="false" outlineLevel="0" collapsed="false">
      <c r="A7533" s="0" t="n">
        <v>4101</v>
      </c>
      <c r="B7533" s="0" t="s">
        <v>16304</v>
      </c>
      <c r="C7533" s="0" t="n">
        <v>1</v>
      </c>
      <c r="D7533" s="0" t="s">
        <v>6924</v>
      </c>
      <c r="E7533" s="0" t="s">
        <v>16302</v>
      </c>
      <c r="F7533" s="0" t="s">
        <v>16303</v>
      </c>
      <c r="G7533" s="0" t="s">
        <v>16302</v>
      </c>
      <c r="H7533" s="0" t="s">
        <v>2712</v>
      </c>
      <c r="I7533" s="0" t="s">
        <v>2123</v>
      </c>
      <c r="J7533" s="0" t="s">
        <v>47</v>
      </c>
      <c r="K7533" s="0" t="s">
        <v>47</v>
      </c>
      <c r="L7533" s="0" t="s">
        <v>47</v>
      </c>
      <c r="M7533" s="0" t="s">
        <v>47</v>
      </c>
      <c r="N7533" s="0" t="n">
        <v>2</v>
      </c>
      <c r="O7533" s="0" t="n">
        <v>19</v>
      </c>
      <c r="P7533" s="0" t="n">
        <v>900</v>
      </c>
      <c r="Q7533" s="0" t="n">
        <v>3.3</v>
      </c>
      <c r="R7533" s="0" t="str">
        <f aca="false">INDEX(Lookup!$B$4:$B$18,MATCH(C7533,Lookup!$A$4:$A$18,0))</f>
        <v>India</v>
      </c>
      <c r="S7533" s="20" t="n">
        <f aca="false">INDEX(Lookup!$D$4:$D$18,MATCH(C7533,Lookup!$A$4:$A$18,0))</f>
        <v>0.012</v>
      </c>
      <c r="T7533" s="21" t="n">
        <f aca="false">ROUND(P7533*S7533,2)</f>
        <v>10.8</v>
      </c>
      <c r="U7533" s="21" t="n">
        <f aca="false">IF(T7533&lt;=10,1,IF(T7533&lt;=20,2,IF(T7533&lt;=30,3,IF(T7533&lt;=40,4,IF(T7533&lt;=50,5,IF(T7533&lt;=100,6,IF(T7533&lt;=250,7,8)))))))</f>
        <v>2</v>
      </c>
      <c r="V7533" s="21" t="n">
        <f aca="false">IF(AND(OR(Dashboard!$T$3="All",R7533=Dashboard!$T$3),OR(Dashboard!$T$4="All",D7533=Dashboard!$T$4)),1,0)</f>
        <v>1</v>
      </c>
      <c r="W7533" s="21" t="n">
        <f aca="false">IF(V7533=1,T7533+ROW()/10000000,0)</f>
        <v>10.8007533</v>
      </c>
    </row>
    <row r="7534" customFormat="false" ht="15" hidden="false" customHeight="false" outlineLevel="0" collapsed="false">
      <c r="A7534" s="0" t="n">
        <v>312902</v>
      </c>
      <c r="B7534" s="0" t="s">
        <v>16305</v>
      </c>
      <c r="C7534" s="0" t="n">
        <v>1</v>
      </c>
      <c r="D7534" s="0" t="s">
        <v>6924</v>
      </c>
      <c r="E7534" s="0" t="s">
        <v>16302</v>
      </c>
      <c r="F7534" s="0" t="s">
        <v>16303</v>
      </c>
      <c r="G7534" s="0" t="s">
        <v>16302</v>
      </c>
      <c r="H7534" s="0" t="s">
        <v>16306</v>
      </c>
      <c r="I7534" s="0" t="s">
        <v>2123</v>
      </c>
      <c r="J7534" s="0" t="s">
        <v>47</v>
      </c>
      <c r="K7534" s="0" t="s">
        <v>47</v>
      </c>
      <c r="L7534" s="0" t="s">
        <v>47</v>
      </c>
      <c r="M7534" s="0" t="s">
        <v>47</v>
      </c>
      <c r="N7534" s="0" t="n">
        <v>4</v>
      </c>
      <c r="O7534" s="0" t="n">
        <v>90</v>
      </c>
      <c r="P7534" s="0" t="n">
        <v>4400</v>
      </c>
      <c r="Q7534" s="0" t="n">
        <v>3.6</v>
      </c>
      <c r="R7534" s="0" t="str">
        <f aca="false">INDEX(Lookup!$B$4:$B$18,MATCH(C7534,Lookup!$A$4:$A$18,0))</f>
        <v>India</v>
      </c>
      <c r="S7534" s="20" t="n">
        <f aca="false">INDEX(Lookup!$D$4:$D$18,MATCH(C7534,Lookup!$A$4:$A$18,0))</f>
        <v>0.012</v>
      </c>
      <c r="T7534" s="21" t="n">
        <f aca="false">ROUND(P7534*S7534,2)</f>
        <v>52.8</v>
      </c>
      <c r="U7534" s="21" t="n">
        <f aca="false">IF(T7534&lt;=10,1,IF(T7534&lt;=20,2,IF(T7534&lt;=30,3,IF(T7534&lt;=40,4,IF(T7534&lt;=50,5,IF(T7534&lt;=100,6,IF(T7534&lt;=250,7,8)))))))</f>
        <v>6</v>
      </c>
      <c r="V7534" s="21" t="n">
        <f aca="false">IF(AND(OR(Dashboard!$T$3="All",R7534=Dashboard!$T$3),OR(Dashboard!$T$4="All",D7534=Dashboard!$T$4)),1,0)</f>
        <v>1</v>
      </c>
      <c r="W7534" s="21" t="n">
        <f aca="false">IF(V7534=1,T7534+ROW()/10000000,0)</f>
        <v>52.8007534</v>
      </c>
    </row>
    <row r="7535" customFormat="false" ht="15" hidden="false" customHeight="false" outlineLevel="0" collapsed="false">
      <c r="A7535" s="0" t="n">
        <v>5325</v>
      </c>
      <c r="B7535" s="0" t="s">
        <v>16307</v>
      </c>
      <c r="C7535" s="0" t="n">
        <v>1</v>
      </c>
      <c r="D7535" s="0" t="s">
        <v>6924</v>
      </c>
      <c r="E7535" s="0" t="s">
        <v>16302</v>
      </c>
      <c r="F7535" s="0" t="s">
        <v>16303</v>
      </c>
      <c r="G7535" s="0" t="s">
        <v>16302</v>
      </c>
      <c r="H7535" s="0" t="s">
        <v>16308</v>
      </c>
      <c r="I7535" s="0" t="s">
        <v>2123</v>
      </c>
      <c r="J7535" s="0" t="s">
        <v>46</v>
      </c>
      <c r="K7535" s="0" t="s">
        <v>47</v>
      </c>
      <c r="L7535" s="0" t="s">
        <v>47</v>
      </c>
      <c r="M7535" s="0" t="s">
        <v>47</v>
      </c>
      <c r="N7535" s="0" t="n">
        <v>4</v>
      </c>
      <c r="O7535" s="0" t="n">
        <v>111</v>
      </c>
      <c r="P7535" s="0" t="n">
        <v>2500</v>
      </c>
      <c r="Q7535" s="0" t="n">
        <v>3.7</v>
      </c>
      <c r="R7535" s="0" t="str">
        <f aca="false">INDEX(Lookup!$B$4:$B$18,MATCH(C7535,Lookup!$A$4:$A$18,0))</f>
        <v>India</v>
      </c>
      <c r="S7535" s="20" t="n">
        <f aca="false">INDEX(Lookup!$D$4:$D$18,MATCH(C7535,Lookup!$A$4:$A$18,0))</f>
        <v>0.012</v>
      </c>
      <c r="T7535" s="21" t="n">
        <f aca="false">ROUND(P7535*S7535,2)</f>
        <v>30</v>
      </c>
      <c r="U7535" s="21" t="n">
        <f aca="false">IF(T7535&lt;=10,1,IF(T7535&lt;=20,2,IF(T7535&lt;=30,3,IF(T7535&lt;=40,4,IF(T7535&lt;=50,5,IF(T7535&lt;=100,6,IF(T7535&lt;=250,7,8)))))))</f>
        <v>3</v>
      </c>
      <c r="V7535" s="21" t="n">
        <f aca="false">IF(AND(OR(Dashboard!$T$3="All",R7535=Dashboard!$T$3),OR(Dashboard!$T$4="All",D7535=Dashboard!$T$4)),1,0)</f>
        <v>1</v>
      </c>
      <c r="W7535" s="21" t="n">
        <f aca="false">IF(V7535=1,T7535+ROW()/10000000,0)</f>
        <v>30.0007535</v>
      </c>
    </row>
    <row r="7536" customFormat="false" ht="15" hidden="false" customHeight="false" outlineLevel="0" collapsed="false">
      <c r="A7536" s="0" t="n">
        <v>4496</v>
      </c>
      <c r="B7536" s="0" t="s">
        <v>16309</v>
      </c>
      <c r="C7536" s="0" t="n">
        <v>1</v>
      </c>
      <c r="D7536" s="0" t="s">
        <v>6924</v>
      </c>
      <c r="E7536" s="0" t="s">
        <v>16310</v>
      </c>
      <c r="F7536" s="0" t="s">
        <v>16311</v>
      </c>
      <c r="G7536" s="0" t="s">
        <v>16312</v>
      </c>
      <c r="H7536" s="0" t="s">
        <v>16313</v>
      </c>
      <c r="I7536" s="0" t="s">
        <v>2123</v>
      </c>
      <c r="J7536" s="0" t="s">
        <v>47</v>
      </c>
      <c r="K7536" s="0" t="s">
        <v>47</v>
      </c>
      <c r="L7536" s="0" t="s">
        <v>47</v>
      </c>
      <c r="M7536" s="0" t="s">
        <v>47</v>
      </c>
      <c r="N7536" s="0" t="n">
        <v>4</v>
      </c>
      <c r="O7536" s="0" t="n">
        <v>15</v>
      </c>
      <c r="P7536" s="0" t="n">
        <v>5000</v>
      </c>
      <c r="Q7536" s="0" t="n">
        <v>3.1</v>
      </c>
      <c r="R7536" s="0" t="str">
        <f aca="false">INDEX(Lookup!$B$4:$B$18,MATCH(C7536,Lookup!$A$4:$A$18,0))</f>
        <v>India</v>
      </c>
      <c r="S7536" s="20" t="n">
        <f aca="false">INDEX(Lookup!$D$4:$D$18,MATCH(C7536,Lookup!$A$4:$A$18,0))</f>
        <v>0.012</v>
      </c>
      <c r="T7536" s="21" t="n">
        <f aca="false">ROUND(P7536*S7536,2)</f>
        <v>60</v>
      </c>
      <c r="U7536" s="21" t="n">
        <f aca="false">IF(T7536&lt;=10,1,IF(T7536&lt;=20,2,IF(T7536&lt;=30,3,IF(T7536&lt;=40,4,IF(T7536&lt;=50,5,IF(T7536&lt;=100,6,IF(T7536&lt;=250,7,8)))))))</f>
        <v>6</v>
      </c>
      <c r="V7536" s="21" t="n">
        <f aca="false">IF(AND(OR(Dashboard!$T$3="All",R7536=Dashboard!$T$3),OR(Dashboard!$T$4="All",D7536=Dashboard!$T$4)),1,0)</f>
        <v>1</v>
      </c>
      <c r="W7536" s="21" t="n">
        <f aca="false">IF(V7536=1,T7536+ROW()/10000000,0)</f>
        <v>60.0007536</v>
      </c>
    </row>
    <row r="7537" customFormat="false" ht="15" hidden="false" customHeight="false" outlineLevel="0" collapsed="false">
      <c r="A7537" s="0" t="n">
        <v>2688</v>
      </c>
      <c r="B7537" s="0" t="s">
        <v>16314</v>
      </c>
      <c r="C7537" s="0" t="n">
        <v>1</v>
      </c>
      <c r="D7537" s="0" t="s">
        <v>6924</v>
      </c>
      <c r="E7537" s="0" t="s">
        <v>16310</v>
      </c>
      <c r="F7537" s="0" t="s">
        <v>16311</v>
      </c>
      <c r="G7537" s="0" t="s">
        <v>16312</v>
      </c>
      <c r="H7537" s="0" t="s">
        <v>153</v>
      </c>
      <c r="I7537" s="0" t="s">
        <v>2123</v>
      </c>
      <c r="J7537" s="0" t="s">
        <v>47</v>
      </c>
      <c r="K7537" s="0" t="s">
        <v>47</v>
      </c>
      <c r="L7537" s="0" t="s">
        <v>47</v>
      </c>
      <c r="M7537" s="0" t="s">
        <v>47</v>
      </c>
      <c r="N7537" s="0" t="n">
        <v>4</v>
      </c>
      <c r="O7537" s="0" t="n">
        <v>79</v>
      </c>
      <c r="P7537" s="0" t="n">
        <v>2500</v>
      </c>
      <c r="Q7537" s="0" t="n">
        <v>3.8</v>
      </c>
      <c r="R7537" s="0" t="str">
        <f aca="false">INDEX(Lookup!$B$4:$B$18,MATCH(C7537,Lookup!$A$4:$A$18,0))</f>
        <v>India</v>
      </c>
      <c r="S7537" s="20" t="n">
        <f aca="false">INDEX(Lookup!$D$4:$D$18,MATCH(C7537,Lookup!$A$4:$A$18,0))</f>
        <v>0.012</v>
      </c>
      <c r="T7537" s="21" t="n">
        <f aca="false">ROUND(P7537*S7537,2)</f>
        <v>30</v>
      </c>
      <c r="U7537" s="21" t="n">
        <f aca="false">IF(T7537&lt;=10,1,IF(T7537&lt;=20,2,IF(T7537&lt;=30,3,IF(T7537&lt;=40,4,IF(T7537&lt;=50,5,IF(T7537&lt;=100,6,IF(T7537&lt;=250,7,8)))))))</f>
        <v>3</v>
      </c>
      <c r="V7537" s="21" t="n">
        <f aca="false">IF(AND(OR(Dashboard!$T$3="All",R7537=Dashboard!$T$3),OR(Dashboard!$T$4="All",D7537=Dashboard!$T$4)),1,0)</f>
        <v>1</v>
      </c>
      <c r="W7537" s="21" t="n">
        <f aca="false">IF(V7537=1,T7537+ROW()/10000000,0)</f>
        <v>30.0007537</v>
      </c>
    </row>
    <row r="7538" customFormat="false" ht="15" hidden="false" customHeight="false" outlineLevel="0" collapsed="false">
      <c r="A7538" s="0" t="n">
        <v>2690</v>
      </c>
      <c r="B7538" s="0" t="s">
        <v>16315</v>
      </c>
      <c r="C7538" s="0" t="n">
        <v>1</v>
      </c>
      <c r="D7538" s="0" t="s">
        <v>6924</v>
      </c>
      <c r="E7538" s="0" t="s">
        <v>16310</v>
      </c>
      <c r="F7538" s="0" t="s">
        <v>16311</v>
      </c>
      <c r="G7538" s="0" t="s">
        <v>16312</v>
      </c>
      <c r="H7538" s="0" t="s">
        <v>16316</v>
      </c>
      <c r="I7538" s="0" t="s">
        <v>2123</v>
      </c>
      <c r="J7538" s="0" t="s">
        <v>47</v>
      </c>
      <c r="K7538" s="0" t="s">
        <v>47</v>
      </c>
      <c r="L7538" s="0" t="s">
        <v>47</v>
      </c>
      <c r="M7538" s="0" t="s">
        <v>47</v>
      </c>
      <c r="N7538" s="0" t="n">
        <v>4</v>
      </c>
      <c r="O7538" s="0" t="n">
        <v>696</v>
      </c>
      <c r="P7538" s="0" t="n">
        <v>5000</v>
      </c>
      <c r="Q7538" s="0" t="n">
        <v>3.9</v>
      </c>
      <c r="R7538" s="0" t="str">
        <f aca="false">INDEX(Lookup!$B$4:$B$18,MATCH(C7538,Lookup!$A$4:$A$18,0))</f>
        <v>India</v>
      </c>
      <c r="S7538" s="20" t="n">
        <f aca="false">INDEX(Lookup!$D$4:$D$18,MATCH(C7538,Lookup!$A$4:$A$18,0))</f>
        <v>0.012</v>
      </c>
      <c r="T7538" s="21" t="n">
        <f aca="false">ROUND(P7538*S7538,2)</f>
        <v>60</v>
      </c>
      <c r="U7538" s="21" t="n">
        <f aca="false">IF(T7538&lt;=10,1,IF(T7538&lt;=20,2,IF(T7538&lt;=30,3,IF(T7538&lt;=40,4,IF(T7538&lt;=50,5,IF(T7538&lt;=100,6,IF(T7538&lt;=250,7,8)))))))</f>
        <v>6</v>
      </c>
      <c r="V7538" s="21" t="n">
        <f aca="false">IF(AND(OR(Dashboard!$T$3="All",R7538=Dashboard!$T$3),OR(Dashboard!$T$4="All",D7538=Dashboard!$T$4)),1,0)</f>
        <v>1</v>
      </c>
      <c r="W7538" s="21" t="n">
        <f aca="false">IF(V7538=1,T7538+ROW()/10000000,0)</f>
        <v>60.0007538</v>
      </c>
    </row>
    <row r="7539" customFormat="false" ht="15" hidden="false" customHeight="false" outlineLevel="0" collapsed="false">
      <c r="A7539" s="0" t="n">
        <v>3948</v>
      </c>
      <c r="B7539" s="0" t="s">
        <v>16317</v>
      </c>
      <c r="C7539" s="0" t="n">
        <v>1</v>
      </c>
      <c r="D7539" s="0" t="s">
        <v>6924</v>
      </c>
      <c r="E7539" s="0" t="s">
        <v>16310</v>
      </c>
      <c r="F7539" s="0" t="s">
        <v>16311</v>
      </c>
      <c r="G7539" s="0" t="s">
        <v>16312</v>
      </c>
      <c r="H7539" s="0" t="s">
        <v>16318</v>
      </c>
      <c r="I7539" s="0" t="s">
        <v>2123</v>
      </c>
      <c r="J7539" s="0" t="s">
        <v>46</v>
      </c>
      <c r="K7539" s="0" t="s">
        <v>47</v>
      </c>
      <c r="L7539" s="0" t="s">
        <v>47</v>
      </c>
      <c r="M7539" s="0" t="s">
        <v>47</v>
      </c>
      <c r="N7539" s="0" t="n">
        <v>4</v>
      </c>
      <c r="O7539" s="0" t="n">
        <v>64</v>
      </c>
      <c r="P7539" s="0" t="n">
        <v>4200</v>
      </c>
      <c r="Q7539" s="0" t="n">
        <v>3.6</v>
      </c>
      <c r="R7539" s="0" t="str">
        <f aca="false">INDEX(Lookup!$B$4:$B$18,MATCH(C7539,Lookup!$A$4:$A$18,0))</f>
        <v>India</v>
      </c>
      <c r="S7539" s="20" t="n">
        <f aca="false">INDEX(Lookup!$D$4:$D$18,MATCH(C7539,Lookup!$A$4:$A$18,0))</f>
        <v>0.012</v>
      </c>
      <c r="T7539" s="21" t="n">
        <f aca="false">ROUND(P7539*S7539,2)</f>
        <v>50.4</v>
      </c>
      <c r="U7539" s="21" t="n">
        <f aca="false">IF(T7539&lt;=10,1,IF(T7539&lt;=20,2,IF(T7539&lt;=30,3,IF(T7539&lt;=40,4,IF(T7539&lt;=50,5,IF(T7539&lt;=100,6,IF(T7539&lt;=250,7,8)))))))</f>
        <v>6</v>
      </c>
      <c r="V7539" s="21" t="n">
        <f aca="false">IF(AND(OR(Dashboard!$T$3="All",R7539=Dashboard!$T$3),OR(Dashboard!$T$4="All",D7539=Dashboard!$T$4)),1,0)</f>
        <v>1</v>
      </c>
      <c r="W7539" s="21" t="n">
        <f aca="false">IF(V7539=1,T7539+ROW()/10000000,0)</f>
        <v>50.4007539</v>
      </c>
    </row>
    <row r="7540" customFormat="false" ht="15" hidden="false" customHeight="false" outlineLevel="0" collapsed="false">
      <c r="A7540" s="0" t="n">
        <v>2694</v>
      </c>
      <c r="B7540" s="0" t="s">
        <v>16319</v>
      </c>
      <c r="C7540" s="0" t="n">
        <v>1</v>
      </c>
      <c r="D7540" s="0" t="s">
        <v>6924</v>
      </c>
      <c r="E7540" s="0" t="s">
        <v>16310</v>
      </c>
      <c r="F7540" s="0" t="s">
        <v>16311</v>
      </c>
      <c r="G7540" s="0" t="s">
        <v>16312</v>
      </c>
      <c r="H7540" s="0" t="s">
        <v>63</v>
      </c>
      <c r="I7540" s="0" t="s">
        <v>2123</v>
      </c>
      <c r="J7540" s="0" t="s">
        <v>46</v>
      </c>
      <c r="K7540" s="0" t="s">
        <v>47</v>
      </c>
      <c r="L7540" s="0" t="s">
        <v>47</v>
      </c>
      <c r="M7540" s="0" t="s">
        <v>47</v>
      </c>
      <c r="N7540" s="0" t="n">
        <v>4</v>
      </c>
      <c r="O7540" s="0" t="n">
        <v>183</v>
      </c>
      <c r="P7540" s="0" t="n">
        <v>6000</v>
      </c>
      <c r="Q7540" s="0" t="n">
        <v>3.9</v>
      </c>
      <c r="R7540" s="0" t="str">
        <f aca="false">INDEX(Lookup!$B$4:$B$18,MATCH(C7540,Lookup!$A$4:$A$18,0))</f>
        <v>India</v>
      </c>
      <c r="S7540" s="20" t="n">
        <f aca="false">INDEX(Lookup!$D$4:$D$18,MATCH(C7540,Lookup!$A$4:$A$18,0))</f>
        <v>0.012</v>
      </c>
      <c r="T7540" s="21" t="n">
        <f aca="false">ROUND(P7540*S7540,2)</f>
        <v>72</v>
      </c>
      <c r="U7540" s="21" t="n">
        <f aca="false">IF(T7540&lt;=10,1,IF(T7540&lt;=20,2,IF(T7540&lt;=30,3,IF(T7540&lt;=40,4,IF(T7540&lt;=50,5,IF(T7540&lt;=100,6,IF(T7540&lt;=250,7,8)))))))</f>
        <v>6</v>
      </c>
      <c r="V7540" s="21" t="n">
        <f aca="false">IF(AND(OR(Dashboard!$T$3="All",R7540=Dashboard!$T$3),OR(Dashboard!$T$4="All",D7540=Dashboard!$T$4)),1,0)</f>
        <v>1</v>
      </c>
      <c r="W7540" s="21" t="n">
        <f aca="false">IF(V7540=1,T7540+ROW()/10000000,0)</f>
        <v>72.000754</v>
      </c>
    </row>
    <row r="7541" customFormat="false" ht="15" hidden="false" customHeight="false" outlineLevel="0" collapsed="false">
      <c r="A7541" s="0" t="n">
        <v>2689</v>
      </c>
      <c r="B7541" s="0" t="s">
        <v>16320</v>
      </c>
      <c r="C7541" s="0" t="n">
        <v>1</v>
      </c>
      <c r="D7541" s="0" t="s">
        <v>6924</v>
      </c>
      <c r="E7541" s="0" t="s">
        <v>16310</v>
      </c>
      <c r="F7541" s="0" t="s">
        <v>16311</v>
      </c>
      <c r="G7541" s="0" t="s">
        <v>16312</v>
      </c>
      <c r="H7541" s="0" t="s">
        <v>69</v>
      </c>
      <c r="I7541" s="0" t="s">
        <v>2123</v>
      </c>
      <c r="J7541" s="0" t="s">
        <v>46</v>
      </c>
      <c r="K7541" s="0" t="s">
        <v>47</v>
      </c>
      <c r="L7541" s="0" t="s">
        <v>47</v>
      </c>
      <c r="M7541" s="0" t="s">
        <v>47</v>
      </c>
      <c r="N7541" s="0" t="n">
        <v>4</v>
      </c>
      <c r="O7541" s="0" t="n">
        <v>398</v>
      </c>
      <c r="P7541" s="0" t="n">
        <v>5500</v>
      </c>
      <c r="Q7541" s="0" t="n">
        <v>4</v>
      </c>
      <c r="R7541" s="0" t="str">
        <f aca="false">INDEX(Lookup!$B$4:$B$18,MATCH(C7541,Lookup!$A$4:$A$18,0))</f>
        <v>India</v>
      </c>
      <c r="S7541" s="20" t="n">
        <f aca="false">INDEX(Lookup!$D$4:$D$18,MATCH(C7541,Lookup!$A$4:$A$18,0))</f>
        <v>0.012</v>
      </c>
      <c r="T7541" s="21" t="n">
        <f aca="false">ROUND(P7541*S7541,2)</f>
        <v>66</v>
      </c>
      <c r="U7541" s="21" t="n">
        <f aca="false">IF(T7541&lt;=10,1,IF(T7541&lt;=20,2,IF(T7541&lt;=30,3,IF(T7541&lt;=40,4,IF(T7541&lt;=50,5,IF(T7541&lt;=100,6,IF(T7541&lt;=250,7,8)))))))</f>
        <v>6</v>
      </c>
      <c r="V7541" s="21" t="n">
        <f aca="false">IF(AND(OR(Dashboard!$T$3="All",R7541=Dashboard!$T$3),OR(Dashboard!$T$4="All",D7541=Dashboard!$T$4)),1,0)</f>
        <v>1</v>
      </c>
      <c r="W7541" s="21" t="n">
        <f aca="false">IF(V7541=1,T7541+ROW()/10000000,0)</f>
        <v>66.0007541</v>
      </c>
    </row>
    <row r="7542" customFormat="false" ht="15" hidden="false" customHeight="false" outlineLevel="0" collapsed="false">
      <c r="A7542" s="0" t="n">
        <v>2693</v>
      </c>
      <c r="B7542" s="0" t="s">
        <v>16321</v>
      </c>
      <c r="C7542" s="0" t="n">
        <v>1</v>
      </c>
      <c r="D7542" s="0" t="s">
        <v>6924</v>
      </c>
      <c r="E7542" s="0" t="s">
        <v>16310</v>
      </c>
      <c r="F7542" s="0" t="s">
        <v>16311</v>
      </c>
      <c r="G7542" s="0" t="s">
        <v>16312</v>
      </c>
      <c r="H7542" s="0" t="s">
        <v>6644</v>
      </c>
      <c r="I7542" s="0" t="s">
        <v>2123</v>
      </c>
      <c r="J7542" s="0" t="s">
        <v>46</v>
      </c>
      <c r="K7542" s="0" t="s">
        <v>47</v>
      </c>
      <c r="L7542" s="0" t="s">
        <v>47</v>
      </c>
      <c r="M7542" s="0" t="s">
        <v>47</v>
      </c>
      <c r="N7542" s="0" t="n">
        <v>4</v>
      </c>
      <c r="O7542" s="0" t="n">
        <v>541</v>
      </c>
      <c r="P7542" s="0" t="n">
        <v>4500</v>
      </c>
      <c r="Q7542" s="0" t="n">
        <v>4.2</v>
      </c>
      <c r="R7542" s="0" t="str">
        <f aca="false">INDEX(Lookup!$B$4:$B$18,MATCH(C7542,Lookup!$A$4:$A$18,0))</f>
        <v>India</v>
      </c>
      <c r="S7542" s="20" t="n">
        <f aca="false">INDEX(Lookup!$D$4:$D$18,MATCH(C7542,Lookup!$A$4:$A$18,0))</f>
        <v>0.012</v>
      </c>
      <c r="T7542" s="21" t="n">
        <f aca="false">ROUND(P7542*S7542,2)</f>
        <v>54</v>
      </c>
      <c r="U7542" s="21" t="n">
        <f aca="false">IF(T7542&lt;=10,1,IF(T7542&lt;=20,2,IF(T7542&lt;=30,3,IF(T7542&lt;=40,4,IF(T7542&lt;=50,5,IF(T7542&lt;=100,6,IF(T7542&lt;=250,7,8)))))))</f>
        <v>6</v>
      </c>
      <c r="V7542" s="21" t="n">
        <f aca="false">IF(AND(OR(Dashboard!$T$3="All",R7542=Dashboard!$T$3),OR(Dashboard!$T$4="All",D7542=Dashboard!$T$4)),1,0)</f>
        <v>1</v>
      </c>
      <c r="W7542" s="21" t="n">
        <f aca="false">IF(V7542=1,T7542+ROW()/10000000,0)</f>
        <v>54.0007542</v>
      </c>
    </row>
    <row r="7543" customFormat="false" ht="15" hidden="false" customHeight="false" outlineLevel="0" collapsed="false">
      <c r="A7543" s="0" t="n">
        <v>18400770</v>
      </c>
      <c r="B7543" s="0" t="s">
        <v>16322</v>
      </c>
      <c r="C7543" s="0" t="n">
        <v>1</v>
      </c>
      <c r="D7543" s="0" t="s">
        <v>6924</v>
      </c>
      <c r="E7543" s="0" t="s">
        <v>16323</v>
      </c>
      <c r="F7543" s="0" t="s">
        <v>16324</v>
      </c>
      <c r="G7543" s="0" t="s">
        <v>16325</v>
      </c>
      <c r="H7543" s="0" t="s">
        <v>16326</v>
      </c>
      <c r="I7543" s="0" t="s">
        <v>2123</v>
      </c>
      <c r="J7543" s="0" t="s">
        <v>46</v>
      </c>
      <c r="K7543" s="0" t="s">
        <v>47</v>
      </c>
      <c r="L7543" s="0" t="s">
        <v>47</v>
      </c>
      <c r="M7543" s="0" t="s">
        <v>47</v>
      </c>
      <c r="N7543" s="0" t="n">
        <v>4</v>
      </c>
      <c r="O7543" s="0" t="n">
        <v>42</v>
      </c>
      <c r="P7543" s="0" t="n">
        <v>2000</v>
      </c>
      <c r="Q7543" s="0" t="n">
        <v>3.7</v>
      </c>
      <c r="R7543" s="0" t="str">
        <f aca="false">INDEX(Lookup!$B$4:$B$18,MATCH(C7543,Lookup!$A$4:$A$18,0))</f>
        <v>India</v>
      </c>
      <c r="S7543" s="20" t="n">
        <f aca="false">INDEX(Lookup!$D$4:$D$18,MATCH(C7543,Lookup!$A$4:$A$18,0))</f>
        <v>0.012</v>
      </c>
      <c r="T7543" s="21" t="n">
        <f aca="false">ROUND(P7543*S7543,2)</f>
        <v>24</v>
      </c>
      <c r="U7543" s="21" t="n">
        <f aca="false">IF(T7543&lt;=10,1,IF(T7543&lt;=20,2,IF(T7543&lt;=30,3,IF(T7543&lt;=40,4,IF(T7543&lt;=50,5,IF(T7543&lt;=100,6,IF(T7543&lt;=250,7,8)))))))</f>
        <v>3</v>
      </c>
      <c r="V7543" s="21" t="n">
        <f aca="false">IF(AND(OR(Dashboard!$T$3="All",R7543=Dashboard!$T$3),OR(Dashboard!$T$4="All",D7543=Dashboard!$T$4)),1,0)</f>
        <v>1</v>
      </c>
      <c r="W7543" s="21" t="n">
        <f aca="false">IF(V7543=1,T7543+ROW()/10000000,0)</f>
        <v>24.0007543</v>
      </c>
    </row>
    <row r="7544" customFormat="false" ht="15" hidden="false" customHeight="false" outlineLevel="0" collapsed="false">
      <c r="A7544" s="0" t="n">
        <v>18376469</v>
      </c>
      <c r="B7544" s="0" t="s">
        <v>16327</v>
      </c>
      <c r="C7544" s="0" t="n">
        <v>1</v>
      </c>
      <c r="D7544" s="0" t="s">
        <v>6924</v>
      </c>
      <c r="E7544" s="0" t="s">
        <v>16323</v>
      </c>
      <c r="F7544" s="0" t="s">
        <v>16324</v>
      </c>
      <c r="G7544" s="0" t="s">
        <v>16325</v>
      </c>
      <c r="H7544" s="0" t="s">
        <v>838</v>
      </c>
      <c r="I7544" s="0" t="s">
        <v>2123</v>
      </c>
      <c r="J7544" s="0" t="s">
        <v>46</v>
      </c>
      <c r="K7544" s="0" t="s">
        <v>47</v>
      </c>
      <c r="L7544" s="0" t="s">
        <v>47</v>
      </c>
      <c r="M7544" s="0" t="s">
        <v>47</v>
      </c>
      <c r="N7544" s="0" t="n">
        <v>4</v>
      </c>
      <c r="O7544" s="0" t="n">
        <v>24</v>
      </c>
      <c r="P7544" s="0" t="n">
        <v>4000</v>
      </c>
      <c r="Q7544" s="0" t="n">
        <v>3.5</v>
      </c>
      <c r="R7544" s="0" t="str">
        <f aca="false">INDEX(Lookup!$B$4:$B$18,MATCH(C7544,Lookup!$A$4:$A$18,0))</f>
        <v>India</v>
      </c>
      <c r="S7544" s="20" t="n">
        <f aca="false">INDEX(Lookup!$D$4:$D$18,MATCH(C7544,Lookup!$A$4:$A$18,0))</f>
        <v>0.012</v>
      </c>
      <c r="T7544" s="21" t="n">
        <f aca="false">ROUND(P7544*S7544,2)</f>
        <v>48</v>
      </c>
      <c r="U7544" s="21" t="n">
        <f aca="false">IF(T7544&lt;=10,1,IF(T7544&lt;=20,2,IF(T7544&lt;=30,3,IF(T7544&lt;=40,4,IF(T7544&lt;=50,5,IF(T7544&lt;=100,6,IF(T7544&lt;=250,7,8)))))))</f>
        <v>5</v>
      </c>
      <c r="V7544" s="21" t="n">
        <f aca="false">IF(AND(OR(Dashboard!$T$3="All",R7544=Dashboard!$T$3),OR(Dashboard!$T$4="All",D7544=Dashboard!$T$4)),1,0)</f>
        <v>1</v>
      </c>
      <c r="W7544" s="21" t="n">
        <f aca="false">IF(V7544=1,T7544+ROW()/10000000,0)</f>
        <v>48.0007544</v>
      </c>
    </row>
    <row r="7545" customFormat="false" ht="15" hidden="false" customHeight="false" outlineLevel="0" collapsed="false">
      <c r="A7545" s="0" t="n">
        <v>2701</v>
      </c>
      <c r="B7545" s="0" t="s">
        <v>16328</v>
      </c>
      <c r="C7545" s="0" t="n">
        <v>1</v>
      </c>
      <c r="D7545" s="0" t="s">
        <v>6924</v>
      </c>
      <c r="E7545" s="0" t="s">
        <v>16323</v>
      </c>
      <c r="F7545" s="0" t="s">
        <v>16324</v>
      </c>
      <c r="G7545" s="0" t="s">
        <v>16325</v>
      </c>
      <c r="H7545" s="0" t="s">
        <v>6502</v>
      </c>
      <c r="I7545" s="0" t="s">
        <v>2123</v>
      </c>
      <c r="J7545" s="0" t="s">
        <v>46</v>
      </c>
      <c r="K7545" s="0" t="s">
        <v>47</v>
      </c>
      <c r="L7545" s="0" t="s">
        <v>47</v>
      </c>
      <c r="M7545" s="0" t="s">
        <v>47</v>
      </c>
      <c r="N7545" s="0" t="n">
        <v>4</v>
      </c>
      <c r="O7545" s="0" t="n">
        <v>145</v>
      </c>
      <c r="P7545" s="0" t="n">
        <v>8000</v>
      </c>
      <c r="Q7545" s="0" t="n">
        <v>4</v>
      </c>
      <c r="R7545" s="0" t="str">
        <f aca="false">INDEX(Lookup!$B$4:$B$18,MATCH(C7545,Lookup!$A$4:$A$18,0))</f>
        <v>India</v>
      </c>
      <c r="S7545" s="20" t="n">
        <f aca="false">INDEX(Lookup!$D$4:$D$18,MATCH(C7545,Lookup!$A$4:$A$18,0))</f>
        <v>0.012</v>
      </c>
      <c r="T7545" s="21" t="n">
        <f aca="false">ROUND(P7545*S7545,2)</f>
        <v>96</v>
      </c>
      <c r="U7545" s="21" t="n">
        <f aca="false">IF(T7545&lt;=10,1,IF(T7545&lt;=20,2,IF(T7545&lt;=30,3,IF(T7545&lt;=40,4,IF(T7545&lt;=50,5,IF(T7545&lt;=100,6,IF(T7545&lt;=250,7,8)))))))</f>
        <v>6</v>
      </c>
      <c r="V7545" s="21" t="n">
        <f aca="false">IF(AND(OR(Dashboard!$T$3="All",R7545=Dashboard!$T$3),OR(Dashboard!$T$4="All",D7545=Dashboard!$T$4)),1,0)</f>
        <v>1</v>
      </c>
      <c r="W7545" s="21" t="n">
        <f aca="false">IF(V7545=1,T7545+ROW()/10000000,0)</f>
        <v>96.0007545</v>
      </c>
    </row>
    <row r="7546" customFormat="false" ht="15" hidden="false" customHeight="false" outlineLevel="0" collapsed="false">
      <c r="A7546" s="0" t="n">
        <v>2702</v>
      </c>
      <c r="B7546" s="0" t="s">
        <v>16329</v>
      </c>
      <c r="C7546" s="0" t="n">
        <v>1</v>
      </c>
      <c r="D7546" s="0" t="s">
        <v>6924</v>
      </c>
      <c r="E7546" s="0" t="s">
        <v>16323</v>
      </c>
      <c r="F7546" s="0" t="s">
        <v>16324</v>
      </c>
      <c r="G7546" s="0" t="s">
        <v>16325</v>
      </c>
      <c r="H7546" s="0" t="s">
        <v>153</v>
      </c>
      <c r="I7546" s="0" t="s">
        <v>2123</v>
      </c>
      <c r="J7546" s="0" t="s">
        <v>47</v>
      </c>
      <c r="K7546" s="0" t="s">
        <v>47</v>
      </c>
      <c r="L7546" s="0" t="s">
        <v>47</v>
      </c>
      <c r="M7546" s="0" t="s">
        <v>47</v>
      </c>
      <c r="N7546" s="0" t="n">
        <v>3</v>
      </c>
      <c r="O7546" s="0" t="n">
        <v>76</v>
      </c>
      <c r="P7546" s="0" t="n">
        <v>1500</v>
      </c>
      <c r="Q7546" s="0" t="n">
        <v>4</v>
      </c>
      <c r="R7546" s="0" t="str">
        <f aca="false">INDEX(Lookup!$B$4:$B$18,MATCH(C7546,Lookup!$A$4:$A$18,0))</f>
        <v>India</v>
      </c>
      <c r="S7546" s="20" t="n">
        <f aca="false">INDEX(Lookup!$D$4:$D$18,MATCH(C7546,Lookup!$A$4:$A$18,0))</f>
        <v>0.012</v>
      </c>
      <c r="T7546" s="21" t="n">
        <f aca="false">ROUND(P7546*S7546,2)</f>
        <v>18</v>
      </c>
      <c r="U7546" s="21" t="n">
        <f aca="false">IF(T7546&lt;=10,1,IF(T7546&lt;=20,2,IF(T7546&lt;=30,3,IF(T7546&lt;=40,4,IF(T7546&lt;=50,5,IF(T7546&lt;=100,6,IF(T7546&lt;=250,7,8)))))))</f>
        <v>2</v>
      </c>
      <c r="V7546" s="21" t="n">
        <f aca="false">IF(AND(OR(Dashboard!$T$3="All",R7546=Dashboard!$T$3),OR(Dashboard!$T$4="All",D7546=Dashboard!$T$4)),1,0)</f>
        <v>1</v>
      </c>
      <c r="W7546" s="21" t="n">
        <f aca="false">IF(V7546=1,T7546+ROW()/10000000,0)</f>
        <v>18.0007546</v>
      </c>
    </row>
    <row r="7547" customFormat="false" ht="15" hidden="false" customHeight="false" outlineLevel="0" collapsed="false">
      <c r="A7547" s="0" t="n">
        <v>9709</v>
      </c>
      <c r="B7547" s="0" t="s">
        <v>16330</v>
      </c>
      <c r="C7547" s="0" t="n">
        <v>1</v>
      </c>
      <c r="D7547" s="0" t="s">
        <v>6924</v>
      </c>
      <c r="E7547" s="0" t="s">
        <v>16331</v>
      </c>
      <c r="F7547" s="0" t="s">
        <v>16332</v>
      </c>
      <c r="G7547" s="0" t="s">
        <v>16333</v>
      </c>
      <c r="H7547" s="0" t="s">
        <v>16334</v>
      </c>
      <c r="I7547" s="0" t="s">
        <v>2123</v>
      </c>
      <c r="J7547" s="0" t="s">
        <v>46</v>
      </c>
      <c r="K7547" s="0" t="s">
        <v>47</v>
      </c>
      <c r="L7547" s="0" t="s">
        <v>47</v>
      </c>
      <c r="M7547" s="0" t="s">
        <v>47</v>
      </c>
      <c r="N7547" s="0" t="n">
        <v>4</v>
      </c>
      <c r="O7547" s="0" t="n">
        <v>28</v>
      </c>
      <c r="P7547" s="0" t="n">
        <v>3000</v>
      </c>
      <c r="Q7547" s="0" t="n">
        <v>3.2</v>
      </c>
      <c r="R7547" s="0" t="str">
        <f aca="false">INDEX(Lookup!$B$4:$B$18,MATCH(C7547,Lookup!$A$4:$A$18,0))</f>
        <v>India</v>
      </c>
      <c r="S7547" s="20" t="n">
        <f aca="false">INDEX(Lookup!$D$4:$D$18,MATCH(C7547,Lookup!$A$4:$A$18,0))</f>
        <v>0.012</v>
      </c>
      <c r="T7547" s="21" t="n">
        <f aca="false">ROUND(P7547*S7547,2)</f>
        <v>36</v>
      </c>
      <c r="U7547" s="21" t="n">
        <f aca="false">IF(T7547&lt;=10,1,IF(T7547&lt;=20,2,IF(T7547&lt;=30,3,IF(T7547&lt;=40,4,IF(T7547&lt;=50,5,IF(T7547&lt;=100,6,IF(T7547&lt;=250,7,8)))))))</f>
        <v>4</v>
      </c>
      <c r="V7547" s="21" t="n">
        <f aca="false">IF(AND(OR(Dashboard!$T$3="All",R7547=Dashboard!$T$3),OR(Dashboard!$T$4="All",D7547=Dashboard!$T$4)),1,0)</f>
        <v>1</v>
      </c>
      <c r="W7547" s="21" t="n">
        <f aca="false">IF(V7547=1,T7547+ROW()/10000000,0)</f>
        <v>36.0007547</v>
      </c>
    </row>
    <row r="7548" customFormat="false" ht="15" hidden="false" customHeight="false" outlineLevel="0" collapsed="false">
      <c r="A7548" s="0" t="n">
        <v>312319</v>
      </c>
      <c r="B7548" s="0" t="s">
        <v>16335</v>
      </c>
      <c r="C7548" s="0" t="n">
        <v>1</v>
      </c>
      <c r="D7548" s="0" t="s">
        <v>6924</v>
      </c>
      <c r="E7548" s="0" t="s">
        <v>16331</v>
      </c>
      <c r="F7548" s="0" t="s">
        <v>16332</v>
      </c>
      <c r="G7548" s="0" t="s">
        <v>16333</v>
      </c>
      <c r="H7548" s="0" t="s">
        <v>3761</v>
      </c>
      <c r="I7548" s="0" t="s">
        <v>2123</v>
      </c>
      <c r="J7548" s="0" t="s">
        <v>46</v>
      </c>
      <c r="K7548" s="0" t="s">
        <v>47</v>
      </c>
      <c r="L7548" s="0" t="s">
        <v>47</v>
      </c>
      <c r="M7548" s="0" t="s">
        <v>47</v>
      </c>
      <c r="N7548" s="0" t="n">
        <v>4</v>
      </c>
      <c r="O7548" s="0" t="n">
        <v>5</v>
      </c>
      <c r="P7548" s="0" t="n">
        <v>2500</v>
      </c>
      <c r="Q7548" s="0" t="n">
        <v>3</v>
      </c>
      <c r="R7548" s="0" t="str">
        <f aca="false">INDEX(Lookup!$B$4:$B$18,MATCH(C7548,Lookup!$A$4:$A$18,0))</f>
        <v>India</v>
      </c>
      <c r="S7548" s="20" t="n">
        <f aca="false">INDEX(Lookup!$D$4:$D$18,MATCH(C7548,Lookup!$A$4:$A$18,0))</f>
        <v>0.012</v>
      </c>
      <c r="T7548" s="21" t="n">
        <f aca="false">ROUND(P7548*S7548,2)</f>
        <v>30</v>
      </c>
      <c r="U7548" s="21" t="n">
        <f aca="false">IF(T7548&lt;=10,1,IF(T7548&lt;=20,2,IF(T7548&lt;=30,3,IF(T7548&lt;=40,4,IF(T7548&lt;=50,5,IF(T7548&lt;=100,6,IF(T7548&lt;=250,7,8)))))))</f>
        <v>3</v>
      </c>
      <c r="V7548" s="21" t="n">
        <f aca="false">IF(AND(OR(Dashboard!$T$3="All",R7548=Dashboard!$T$3),OR(Dashboard!$T$4="All",D7548=Dashboard!$T$4)),1,0)</f>
        <v>1</v>
      </c>
      <c r="W7548" s="21" t="n">
        <f aca="false">IF(V7548=1,T7548+ROW()/10000000,0)</f>
        <v>30.0007548</v>
      </c>
    </row>
    <row r="7549" customFormat="false" ht="15" hidden="false" customHeight="false" outlineLevel="0" collapsed="false">
      <c r="A7549" s="0" t="n">
        <v>311858</v>
      </c>
      <c r="B7549" s="0" t="s">
        <v>16336</v>
      </c>
      <c r="C7549" s="0" t="n">
        <v>1</v>
      </c>
      <c r="D7549" s="0" t="s">
        <v>6924</v>
      </c>
      <c r="E7549" s="0" t="s">
        <v>16337</v>
      </c>
      <c r="F7549" s="0" t="s">
        <v>16332</v>
      </c>
      <c r="G7549" s="0" t="s">
        <v>16333</v>
      </c>
      <c r="H7549" s="0" t="s">
        <v>156</v>
      </c>
      <c r="I7549" s="0" t="s">
        <v>2123</v>
      </c>
      <c r="J7549" s="0" t="s">
        <v>47</v>
      </c>
      <c r="K7549" s="0" t="s">
        <v>47</v>
      </c>
      <c r="L7549" s="0" t="s">
        <v>47</v>
      </c>
      <c r="M7549" s="0" t="s">
        <v>47</v>
      </c>
      <c r="N7549" s="0" t="n">
        <v>2</v>
      </c>
      <c r="O7549" s="0" t="n">
        <v>4</v>
      </c>
      <c r="P7549" s="0" t="n">
        <v>500</v>
      </c>
      <c r="Q7549" s="0" t="n">
        <v>3</v>
      </c>
      <c r="R7549" s="0" t="str">
        <f aca="false">INDEX(Lookup!$B$4:$B$18,MATCH(C7549,Lookup!$A$4:$A$18,0))</f>
        <v>India</v>
      </c>
      <c r="S7549" s="20" t="n">
        <f aca="false">INDEX(Lookup!$D$4:$D$18,MATCH(C7549,Lookup!$A$4:$A$18,0))</f>
        <v>0.012</v>
      </c>
      <c r="T7549" s="21" t="n">
        <f aca="false">ROUND(P7549*S7549,2)</f>
        <v>6</v>
      </c>
      <c r="U7549" s="21" t="n">
        <f aca="false">IF(T7549&lt;=10,1,IF(T7549&lt;=20,2,IF(T7549&lt;=30,3,IF(T7549&lt;=40,4,IF(T7549&lt;=50,5,IF(T7549&lt;=100,6,IF(T7549&lt;=250,7,8)))))))</f>
        <v>1</v>
      </c>
      <c r="V7549" s="21" t="n">
        <f aca="false">IF(AND(OR(Dashboard!$T$3="All",R7549=Dashboard!$T$3),OR(Dashboard!$T$4="All",D7549=Dashboard!$T$4)),1,0)</f>
        <v>1</v>
      </c>
      <c r="W7549" s="21" t="n">
        <f aca="false">IF(V7549=1,T7549+ROW()/10000000,0)</f>
        <v>6.0007549</v>
      </c>
    </row>
    <row r="7550" customFormat="false" ht="15" hidden="false" customHeight="false" outlineLevel="0" collapsed="false">
      <c r="A7550" s="0" t="n">
        <v>131</v>
      </c>
      <c r="B7550" s="0" t="s">
        <v>16338</v>
      </c>
      <c r="C7550" s="0" t="n">
        <v>1</v>
      </c>
      <c r="D7550" s="0" t="s">
        <v>6924</v>
      </c>
      <c r="E7550" s="0" t="s">
        <v>16339</v>
      </c>
      <c r="F7550" s="0" t="s">
        <v>16340</v>
      </c>
      <c r="G7550" s="0" t="s">
        <v>16341</v>
      </c>
      <c r="H7550" s="0" t="s">
        <v>1124</v>
      </c>
      <c r="I7550" s="0" t="s">
        <v>2123</v>
      </c>
      <c r="J7550" s="0" t="s">
        <v>46</v>
      </c>
      <c r="K7550" s="0" t="s">
        <v>46</v>
      </c>
      <c r="L7550" s="0" t="s">
        <v>47</v>
      </c>
      <c r="M7550" s="0" t="s">
        <v>47</v>
      </c>
      <c r="N7550" s="0" t="n">
        <v>3</v>
      </c>
      <c r="O7550" s="0" t="n">
        <v>350</v>
      </c>
      <c r="P7550" s="0" t="n">
        <v>1700</v>
      </c>
      <c r="Q7550" s="0" t="n">
        <v>3.6</v>
      </c>
      <c r="R7550" s="0" t="str">
        <f aca="false">INDEX(Lookup!$B$4:$B$18,MATCH(C7550,Lookup!$A$4:$A$18,0))</f>
        <v>India</v>
      </c>
      <c r="S7550" s="20" t="n">
        <f aca="false">INDEX(Lookup!$D$4:$D$18,MATCH(C7550,Lookup!$A$4:$A$18,0))</f>
        <v>0.012</v>
      </c>
      <c r="T7550" s="21" t="n">
        <f aca="false">ROUND(P7550*S7550,2)</f>
        <v>20.4</v>
      </c>
      <c r="U7550" s="21" t="n">
        <f aca="false">IF(T7550&lt;=10,1,IF(T7550&lt;=20,2,IF(T7550&lt;=30,3,IF(T7550&lt;=40,4,IF(T7550&lt;=50,5,IF(T7550&lt;=100,6,IF(T7550&lt;=250,7,8)))))))</f>
        <v>3</v>
      </c>
      <c r="V7550" s="21" t="n">
        <f aca="false">IF(AND(OR(Dashboard!$T$3="All",R7550=Dashboard!$T$3),OR(Dashboard!$T$4="All",D7550=Dashboard!$T$4)),1,0)</f>
        <v>1</v>
      </c>
      <c r="W7550" s="21" t="n">
        <f aca="false">IF(V7550=1,T7550+ROW()/10000000,0)</f>
        <v>20.400755</v>
      </c>
    </row>
    <row r="7551" customFormat="false" ht="15" hidden="false" customHeight="false" outlineLevel="0" collapsed="false">
      <c r="A7551" s="0" t="n">
        <v>313200</v>
      </c>
      <c r="B7551" s="0" t="s">
        <v>16342</v>
      </c>
      <c r="C7551" s="0" t="n">
        <v>1</v>
      </c>
      <c r="D7551" s="0" t="s">
        <v>6924</v>
      </c>
      <c r="E7551" s="0" t="s">
        <v>16343</v>
      </c>
      <c r="F7551" s="0" t="s">
        <v>16340</v>
      </c>
      <c r="G7551" s="0" t="s">
        <v>16341</v>
      </c>
      <c r="H7551" s="0" t="s">
        <v>6459</v>
      </c>
      <c r="I7551" s="0" t="s">
        <v>2123</v>
      </c>
      <c r="J7551" s="0" t="s">
        <v>46</v>
      </c>
      <c r="K7551" s="0" t="s">
        <v>47</v>
      </c>
      <c r="L7551" s="0" t="s">
        <v>47</v>
      </c>
      <c r="M7551" s="0" t="s">
        <v>47</v>
      </c>
      <c r="N7551" s="0" t="n">
        <v>3</v>
      </c>
      <c r="O7551" s="0" t="n">
        <v>637</v>
      </c>
      <c r="P7551" s="0" t="n">
        <v>1600</v>
      </c>
      <c r="Q7551" s="0" t="n">
        <v>3.8</v>
      </c>
      <c r="R7551" s="0" t="str">
        <f aca="false">INDEX(Lookup!$B$4:$B$18,MATCH(C7551,Lookup!$A$4:$A$18,0))</f>
        <v>India</v>
      </c>
      <c r="S7551" s="20" t="n">
        <f aca="false">INDEX(Lookup!$D$4:$D$18,MATCH(C7551,Lookup!$A$4:$A$18,0))</f>
        <v>0.012</v>
      </c>
      <c r="T7551" s="21" t="n">
        <f aca="false">ROUND(P7551*S7551,2)</f>
        <v>19.2</v>
      </c>
      <c r="U7551" s="21" t="n">
        <f aca="false">IF(T7551&lt;=10,1,IF(T7551&lt;=20,2,IF(T7551&lt;=30,3,IF(T7551&lt;=40,4,IF(T7551&lt;=50,5,IF(T7551&lt;=100,6,IF(T7551&lt;=250,7,8)))))))</f>
        <v>2</v>
      </c>
      <c r="V7551" s="21" t="n">
        <f aca="false">IF(AND(OR(Dashboard!$T$3="All",R7551=Dashboard!$T$3),OR(Dashboard!$T$4="All",D7551=Dashboard!$T$4)),1,0)</f>
        <v>1</v>
      </c>
      <c r="W7551" s="21" t="n">
        <f aca="false">IF(V7551=1,T7551+ROW()/10000000,0)</f>
        <v>19.2007551</v>
      </c>
    </row>
    <row r="7552" customFormat="false" ht="15" hidden="false" customHeight="false" outlineLevel="0" collapsed="false">
      <c r="A7552" s="0" t="n">
        <v>18282047</v>
      </c>
      <c r="B7552" s="0" t="s">
        <v>16344</v>
      </c>
      <c r="C7552" s="0" t="n">
        <v>1</v>
      </c>
      <c r="D7552" s="0" t="s">
        <v>6924</v>
      </c>
      <c r="E7552" s="0" t="s">
        <v>16343</v>
      </c>
      <c r="F7552" s="0" t="s">
        <v>16340</v>
      </c>
      <c r="G7552" s="0" t="s">
        <v>16341</v>
      </c>
      <c r="H7552" s="0" t="s">
        <v>394</v>
      </c>
      <c r="I7552" s="0" t="s">
        <v>2123</v>
      </c>
      <c r="J7552" s="0" t="s">
        <v>46</v>
      </c>
      <c r="K7552" s="0" t="s">
        <v>47</v>
      </c>
      <c r="L7552" s="0" t="s">
        <v>47</v>
      </c>
      <c r="M7552" s="0" t="s">
        <v>47</v>
      </c>
      <c r="N7552" s="0" t="n">
        <v>4</v>
      </c>
      <c r="O7552" s="0" t="n">
        <v>146</v>
      </c>
      <c r="P7552" s="0" t="n">
        <v>2500</v>
      </c>
      <c r="Q7552" s="0" t="n">
        <v>4.1</v>
      </c>
      <c r="R7552" s="0" t="str">
        <f aca="false">INDEX(Lookup!$B$4:$B$18,MATCH(C7552,Lookup!$A$4:$A$18,0))</f>
        <v>India</v>
      </c>
      <c r="S7552" s="20" t="n">
        <f aca="false">INDEX(Lookup!$D$4:$D$18,MATCH(C7552,Lookup!$A$4:$A$18,0))</f>
        <v>0.012</v>
      </c>
      <c r="T7552" s="21" t="n">
        <f aca="false">ROUND(P7552*S7552,2)</f>
        <v>30</v>
      </c>
      <c r="U7552" s="21" t="n">
        <f aca="false">IF(T7552&lt;=10,1,IF(T7552&lt;=20,2,IF(T7552&lt;=30,3,IF(T7552&lt;=40,4,IF(T7552&lt;=50,5,IF(T7552&lt;=100,6,IF(T7552&lt;=250,7,8)))))))</f>
        <v>3</v>
      </c>
      <c r="V7552" s="21" t="n">
        <f aca="false">IF(AND(OR(Dashboard!$T$3="All",R7552=Dashboard!$T$3),OR(Dashboard!$T$4="All",D7552=Dashboard!$T$4)),1,0)</f>
        <v>1</v>
      </c>
      <c r="W7552" s="21" t="n">
        <f aca="false">IF(V7552=1,T7552+ROW()/10000000,0)</f>
        <v>30.0007552</v>
      </c>
    </row>
    <row r="7553" customFormat="false" ht="15" hidden="false" customHeight="false" outlineLevel="0" collapsed="false">
      <c r="A7553" s="0" t="n">
        <v>18459030</v>
      </c>
      <c r="B7553" s="0" t="s">
        <v>16345</v>
      </c>
      <c r="C7553" s="0" t="n">
        <v>1</v>
      </c>
      <c r="D7553" s="0" t="s">
        <v>6924</v>
      </c>
      <c r="E7553" s="0" t="s">
        <v>16346</v>
      </c>
      <c r="F7553" s="0" t="s">
        <v>16347</v>
      </c>
      <c r="G7553" s="0" t="s">
        <v>16348</v>
      </c>
      <c r="H7553" s="0" t="s">
        <v>402</v>
      </c>
      <c r="I7553" s="0" t="s">
        <v>2123</v>
      </c>
      <c r="J7553" s="0" t="s">
        <v>47</v>
      </c>
      <c r="K7553" s="0" t="s">
        <v>47</v>
      </c>
      <c r="L7553" s="0" t="s">
        <v>47</v>
      </c>
      <c r="M7553" s="0" t="s">
        <v>47</v>
      </c>
      <c r="N7553" s="0" t="n">
        <v>1</v>
      </c>
      <c r="O7553" s="0" t="n">
        <v>0</v>
      </c>
      <c r="P7553" s="0" t="n">
        <v>200</v>
      </c>
      <c r="Q7553" s="0" t="n">
        <v>1</v>
      </c>
      <c r="R7553" s="0" t="str">
        <f aca="false">INDEX(Lookup!$B$4:$B$18,MATCH(C7553,Lookup!$A$4:$A$18,0))</f>
        <v>India</v>
      </c>
      <c r="S7553" s="20" t="n">
        <f aca="false">INDEX(Lookup!$D$4:$D$18,MATCH(C7553,Lookup!$A$4:$A$18,0))</f>
        <v>0.012</v>
      </c>
      <c r="T7553" s="21" t="n">
        <f aca="false">ROUND(P7553*S7553,2)</f>
        <v>2.4</v>
      </c>
      <c r="U7553" s="21" t="n">
        <f aca="false">IF(T7553&lt;=10,1,IF(T7553&lt;=20,2,IF(T7553&lt;=30,3,IF(T7553&lt;=40,4,IF(T7553&lt;=50,5,IF(T7553&lt;=100,6,IF(T7553&lt;=250,7,8)))))))</f>
        <v>1</v>
      </c>
      <c r="V7553" s="21" t="n">
        <f aca="false">IF(AND(OR(Dashboard!$T$3="All",R7553=Dashboard!$T$3),OR(Dashboard!$T$4="All",D7553=Dashboard!$T$4)),1,0)</f>
        <v>1</v>
      </c>
      <c r="W7553" s="21" t="n">
        <f aca="false">IF(V7553=1,T7553+ROW()/10000000,0)</f>
        <v>2.4007553</v>
      </c>
    </row>
    <row r="7554" customFormat="false" ht="15" hidden="false" customHeight="false" outlineLevel="0" collapsed="false">
      <c r="A7554" s="0" t="n">
        <v>302136</v>
      </c>
      <c r="B7554" s="0" t="s">
        <v>16349</v>
      </c>
      <c r="C7554" s="0" t="n">
        <v>1</v>
      </c>
      <c r="D7554" s="0" t="s">
        <v>6924</v>
      </c>
      <c r="E7554" s="0" t="s">
        <v>16350</v>
      </c>
      <c r="F7554" s="0" t="s">
        <v>6321</v>
      </c>
      <c r="G7554" s="0" t="s">
        <v>16351</v>
      </c>
      <c r="H7554" s="0" t="s">
        <v>3243</v>
      </c>
      <c r="I7554" s="0" t="s">
        <v>2123</v>
      </c>
      <c r="J7554" s="0" t="s">
        <v>47</v>
      </c>
      <c r="K7554" s="0" t="s">
        <v>47</v>
      </c>
      <c r="L7554" s="0" t="s">
        <v>47</v>
      </c>
      <c r="M7554" s="0" t="s">
        <v>47</v>
      </c>
      <c r="N7554" s="0" t="n">
        <v>1</v>
      </c>
      <c r="O7554" s="0" t="n">
        <v>6</v>
      </c>
      <c r="P7554" s="0" t="n">
        <v>100</v>
      </c>
      <c r="Q7554" s="0" t="n">
        <v>2.9</v>
      </c>
      <c r="R7554" s="0" t="str">
        <f aca="false">INDEX(Lookup!$B$4:$B$18,MATCH(C7554,Lookup!$A$4:$A$18,0))</f>
        <v>India</v>
      </c>
      <c r="S7554" s="20" t="n">
        <f aca="false">INDEX(Lookup!$D$4:$D$18,MATCH(C7554,Lookup!$A$4:$A$18,0))</f>
        <v>0.012</v>
      </c>
      <c r="T7554" s="21" t="n">
        <f aca="false">ROUND(P7554*S7554,2)</f>
        <v>1.2</v>
      </c>
      <c r="U7554" s="21" t="n">
        <f aca="false">IF(T7554&lt;=10,1,IF(T7554&lt;=20,2,IF(T7554&lt;=30,3,IF(T7554&lt;=40,4,IF(T7554&lt;=50,5,IF(T7554&lt;=100,6,IF(T7554&lt;=250,7,8)))))))</f>
        <v>1</v>
      </c>
      <c r="V7554" s="21" t="n">
        <f aca="false">IF(AND(OR(Dashboard!$T$3="All",R7554=Dashboard!$T$3),OR(Dashboard!$T$4="All",D7554=Dashboard!$T$4)),1,0)</f>
        <v>1</v>
      </c>
      <c r="W7554" s="21" t="n">
        <f aca="false">IF(V7554=1,T7554+ROW()/10000000,0)</f>
        <v>1.2007554</v>
      </c>
    </row>
    <row r="7555" customFormat="false" ht="15" hidden="false" customHeight="false" outlineLevel="0" collapsed="false">
      <c r="A7555" s="0" t="n">
        <v>301767</v>
      </c>
      <c r="B7555" s="0" t="s">
        <v>8748</v>
      </c>
      <c r="C7555" s="0" t="n">
        <v>1</v>
      </c>
      <c r="D7555" s="0" t="s">
        <v>6924</v>
      </c>
      <c r="E7555" s="0" t="s">
        <v>16352</v>
      </c>
      <c r="F7555" s="0" t="s">
        <v>6321</v>
      </c>
      <c r="G7555" s="0" t="s">
        <v>16351</v>
      </c>
      <c r="H7555" s="0" t="s">
        <v>12180</v>
      </c>
      <c r="I7555" s="0" t="s">
        <v>2123</v>
      </c>
      <c r="J7555" s="0" t="s">
        <v>47</v>
      </c>
      <c r="K7555" s="0" t="s">
        <v>47</v>
      </c>
      <c r="L7555" s="0" t="s">
        <v>47</v>
      </c>
      <c r="M7555" s="0" t="s">
        <v>47</v>
      </c>
      <c r="N7555" s="0" t="n">
        <v>1</v>
      </c>
      <c r="O7555" s="0" t="n">
        <v>11</v>
      </c>
      <c r="P7555" s="0" t="n">
        <v>250</v>
      </c>
      <c r="Q7555" s="0" t="n">
        <v>2.7</v>
      </c>
      <c r="R7555" s="0" t="str">
        <f aca="false">INDEX(Lookup!$B$4:$B$18,MATCH(C7555,Lookup!$A$4:$A$18,0))</f>
        <v>India</v>
      </c>
      <c r="S7555" s="20" t="n">
        <f aca="false">INDEX(Lookup!$D$4:$D$18,MATCH(C7555,Lookup!$A$4:$A$18,0))</f>
        <v>0.012</v>
      </c>
      <c r="T7555" s="21" t="n">
        <f aca="false">ROUND(P7555*S7555,2)</f>
        <v>3</v>
      </c>
      <c r="U7555" s="21" t="n">
        <f aca="false">IF(T7555&lt;=10,1,IF(T7555&lt;=20,2,IF(T7555&lt;=30,3,IF(T7555&lt;=40,4,IF(T7555&lt;=50,5,IF(T7555&lt;=100,6,IF(T7555&lt;=250,7,8)))))))</f>
        <v>1</v>
      </c>
      <c r="V7555" s="21" t="n">
        <f aca="false">IF(AND(OR(Dashboard!$T$3="All",R7555=Dashboard!$T$3),OR(Dashboard!$T$4="All",D7555=Dashboard!$T$4)),1,0)</f>
        <v>1</v>
      </c>
      <c r="W7555" s="21" t="n">
        <f aca="false">IF(V7555=1,T7555+ROW()/10000000,0)</f>
        <v>3.0007555</v>
      </c>
    </row>
    <row r="7556" customFormat="false" ht="15" hidden="false" customHeight="false" outlineLevel="0" collapsed="false">
      <c r="A7556" s="0" t="n">
        <v>302103</v>
      </c>
      <c r="B7556" s="0" t="s">
        <v>16353</v>
      </c>
      <c r="C7556" s="0" t="n">
        <v>1</v>
      </c>
      <c r="D7556" s="0" t="s">
        <v>6924</v>
      </c>
      <c r="E7556" s="0" t="s">
        <v>16354</v>
      </c>
      <c r="F7556" s="0" t="s">
        <v>6321</v>
      </c>
      <c r="G7556" s="0" t="s">
        <v>16351</v>
      </c>
      <c r="H7556" s="0" t="s">
        <v>2122</v>
      </c>
      <c r="I7556" s="0" t="s">
        <v>2123</v>
      </c>
      <c r="J7556" s="0" t="s">
        <v>47</v>
      </c>
      <c r="K7556" s="0" t="s">
        <v>47</v>
      </c>
      <c r="L7556" s="0" t="s">
        <v>47</v>
      </c>
      <c r="M7556" s="0" t="s">
        <v>47</v>
      </c>
      <c r="N7556" s="0" t="n">
        <v>1</v>
      </c>
      <c r="O7556" s="0" t="n">
        <v>5</v>
      </c>
      <c r="P7556" s="0" t="n">
        <v>450</v>
      </c>
      <c r="Q7556" s="0" t="n">
        <v>2.9</v>
      </c>
      <c r="R7556" s="0" t="str">
        <f aca="false">INDEX(Lookup!$B$4:$B$18,MATCH(C7556,Lookup!$A$4:$A$18,0))</f>
        <v>India</v>
      </c>
      <c r="S7556" s="20" t="n">
        <f aca="false">INDEX(Lookup!$D$4:$D$18,MATCH(C7556,Lookup!$A$4:$A$18,0))</f>
        <v>0.012</v>
      </c>
      <c r="T7556" s="21" t="n">
        <f aca="false">ROUND(P7556*S7556,2)</f>
        <v>5.4</v>
      </c>
      <c r="U7556" s="21" t="n">
        <f aca="false">IF(T7556&lt;=10,1,IF(T7556&lt;=20,2,IF(T7556&lt;=30,3,IF(T7556&lt;=40,4,IF(T7556&lt;=50,5,IF(T7556&lt;=100,6,IF(T7556&lt;=250,7,8)))))))</f>
        <v>1</v>
      </c>
      <c r="V7556" s="21" t="n">
        <f aca="false">IF(AND(OR(Dashboard!$T$3="All",R7556=Dashboard!$T$3),OR(Dashboard!$T$4="All",D7556=Dashboard!$T$4)),1,0)</f>
        <v>1</v>
      </c>
      <c r="W7556" s="21" t="n">
        <f aca="false">IF(V7556=1,T7556+ROW()/10000000,0)</f>
        <v>5.4007556</v>
      </c>
    </row>
    <row r="7557" customFormat="false" ht="15" hidden="false" customHeight="false" outlineLevel="0" collapsed="false">
      <c r="A7557" s="0" t="n">
        <v>310273</v>
      </c>
      <c r="B7557" s="0" t="s">
        <v>16355</v>
      </c>
      <c r="C7557" s="0" t="n">
        <v>1</v>
      </c>
      <c r="D7557" s="0" t="s">
        <v>6924</v>
      </c>
      <c r="E7557" s="0" t="s">
        <v>16356</v>
      </c>
      <c r="F7557" s="0" t="s">
        <v>6321</v>
      </c>
      <c r="G7557" s="0" t="s">
        <v>16351</v>
      </c>
      <c r="H7557" s="0" t="s">
        <v>2128</v>
      </c>
      <c r="I7557" s="0" t="s">
        <v>2123</v>
      </c>
      <c r="J7557" s="0" t="s">
        <v>47</v>
      </c>
      <c r="K7557" s="0" t="s">
        <v>47</v>
      </c>
      <c r="L7557" s="0" t="s">
        <v>47</v>
      </c>
      <c r="M7557" s="0" t="s">
        <v>47</v>
      </c>
      <c r="N7557" s="0" t="n">
        <v>1</v>
      </c>
      <c r="O7557" s="0" t="n">
        <v>7</v>
      </c>
      <c r="P7557" s="0" t="n">
        <v>200</v>
      </c>
      <c r="Q7557" s="0" t="n">
        <v>3.1</v>
      </c>
      <c r="R7557" s="0" t="str">
        <f aca="false">INDEX(Lookup!$B$4:$B$18,MATCH(C7557,Lookup!$A$4:$A$18,0))</f>
        <v>India</v>
      </c>
      <c r="S7557" s="20" t="n">
        <f aca="false">INDEX(Lookup!$D$4:$D$18,MATCH(C7557,Lookup!$A$4:$A$18,0))</f>
        <v>0.012</v>
      </c>
      <c r="T7557" s="21" t="n">
        <f aca="false">ROUND(P7557*S7557,2)</f>
        <v>2.4</v>
      </c>
      <c r="U7557" s="21" t="n">
        <f aca="false">IF(T7557&lt;=10,1,IF(T7557&lt;=20,2,IF(T7557&lt;=30,3,IF(T7557&lt;=40,4,IF(T7557&lt;=50,5,IF(T7557&lt;=100,6,IF(T7557&lt;=250,7,8)))))))</f>
        <v>1</v>
      </c>
      <c r="V7557" s="21" t="n">
        <f aca="false">IF(AND(OR(Dashboard!$T$3="All",R7557=Dashboard!$T$3),OR(Dashboard!$T$4="All",D7557=Dashboard!$T$4)),1,0)</f>
        <v>1</v>
      </c>
      <c r="W7557" s="21" t="n">
        <f aca="false">IF(V7557=1,T7557+ROW()/10000000,0)</f>
        <v>2.4007557</v>
      </c>
    </row>
    <row r="7558" customFormat="false" ht="15" hidden="false" customHeight="false" outlineLevel="0" collapsed="false">
      <c r="A7558" s="0" t="n">
        <v>308868</v>
      </c>
      <c r="B7558" s="0" t="s">
        <v>16357</v>
      </c>
      <c r="C7558" s="0" t="n">
        <v>1</v>
      </c>
      <c r="D7558" s="0" t="s">
        <v>6924</v>
      </c>
      <c r="E7558" s="0" t="s">
        <v>16358</v>
      </c>
      <c r="F7558" s="0" t="s">
        <v>6321</v>
      </c>
      <c r="G7558" s="0" t="s">
        <v>16351</v>
      </c>
      <c r="H7558" s="0" t="s">
        <v>2128</v>
      </c>
      <c r="I7558" s="0" t="s">
        <v>2123</v>
      </c>
      <c r="J7558" s="0" t="s">
        <v>47</v>
      </c>
      <c r="K7558" s="0" t="s">
        <v>47</v>
      </c>
      <c r="L7558" s="0" t="s">
        <v>47</v>
      </c>
      <c r="M7558" s="0" t="s">
        <v>47</v>
      </c>
      <c r="N7558" s="0" t="n">
        <v>1</v>
      </c>
      <c r="O7558" s="0" t="n">
        <v>8</v>
      </c>
      <c r="P7558" s="0" t="n">
        <v>150</v>
      </c>
      <c r="Q7558" s="0" t="n">
        <v>3.1</v>
      </c>
      <c r="R7558" s="0" t="str">
        <f aca="false">INDEX(Lookup!$B$4:$B$18,MATCH(C7558,Lookup!$A$4:$A$18,0))</f>
        <v>India</v>
      </c>
      <c r="S7558" s="20" t="n">
        <f aca="false">INDEX(Lookup!$D$4:$D$18,MATCH(C7558,Lookup!$A$4:$A$18,0))</f>
        <v>0.012</v>
      </c>
      <c r="T7558" s="21" t="n">
        <f aca="false">ROUND(P7558*S7558,2)</f>
        <v>1.8</v>
      </c>
      <c r="U7558" s="21" t="n">
        <f aca="false">IF(T7558&lt;=10,1,IF(T7558&lt;=20,2,IF(T7558&lt;=30,3,IF(T7558&lt;=40,4,IF(T7558&lt;=50,5,IF(T7558&lt;=100,6,IF(T7558&lt;=250,7,8)))))))</f>
        <v>1</v>
      </c>
      <c r="V7558" s="21" t="n">
        <f aca="false">IF(AND(OR(Dashboard!$T$3="All",R7558=Dashboard!$T$3),OR(Dashboard!$T$4="All",D7558=Dashboard!$T$4)),1,0)</f>
        <v>1</v>
      </c>
      <c r="W7558" s="21" t="n">
        <f aca="false">IF(V7558=1,T7558+ROW()/10000000,0)</f>
        <v>1.8007558</v>
      </c>
    </row>
    <row r="7559" customFormat="false" ht="15" hidden="false" customHeight="false" outlineLevel="0" collapsed="false">
      <c r="A7559" s="0" t="n">
        <v>18372667</v>
      </c>
      <c r="B7559" s="0" t="s">
        <v>16359</v>
      </c>
      <c r="C7559" s="0" t="n">
        <v>1</v>
      </c>
      <c r="D7559" s="0" t="s">
        <v>6924</v>
      </c>
      <c r="E7559" s="0" t="s">
        <v>16351</v>
      </c>
      <c r="F7559" s="0" t="s">
        <v>6321</v>
      </c>
      <c r="G7559" s="0" t="s">
        <v>16351</v>
      </c>
      <c r="H7559" s="0" t="s">
        <v>2349</v>
      </c>
      <c r="I7559" s="0" t="s">
        <v>2123</v>
      </c>
      <c r="J7559" s="0" t="s">
        <v>47</v>
      </c>
      <c r="K7559" s="0" t="s">
        <v>47</v>
      </c>
      <c r="L7559" s="0" t="s">
        <v>47</v>
      </c>
      <c r="M7559" s="0" t="s">
        <v>47</v>
      </c>
      <c r="N7559" s="0" t="n">
        <v>1</v>
      </c>
      <c r="O7559" s="0" t="n">
        <v>7</v>
      </c>
      <c r="P7559" s="0" t="n">
        <v>150</v>
      </c>
      <c r="Q7559" s="0" t="n">
        <v>2.9</v>
      </c>
      <c r="R7559" s="0" t="str">
        <f aca="false">INDEX(Lookup!$B$4:$B$18,MATCH(C7559,Lookup!$A$4:$A$18,0))</f>
        <v>India</v>
      </c>
      <c r="S7559" s="20" t="n">
        <f aca="false">INDEX(Lookup!$D$4:$D$18,MATCH(C7559,Lookup!$A$4:$A$18,0))</f>
        <v>0.012</v>
      </c>
      <c r="T7559" s="21" t="n">
        <f aca="false">ROUND(P7559*S7559,2)</f>
        <v>1.8</v>
      </c>
      <c r="U7559" s="21" t="n">
        <f aca="false">IF(T7559&lt;=10,1,IF(T7559&lt;=20,2,IF(T7559&lt;=30,3,IF(T7559&lt;=40,4,IF(T7559&lt;=50,5,IF(T7559&lt;=100,6,IF(T7559&lt;=250,7,8)))))))</f>
        <v>1</v>
      </c>
      <c r="V7559" s="21" t="n">
        <f aca="false">IF(AND(OR(Dashboard!$T$3="All",R7559=Dashboard!$T$3),OR(Dashboard!$T$4="All",D7559=Dashboard!$T$4)),1,0)</f>
        <v>1</v>
      </c>
      <c r="W7559" s="21" t="n">
        <f aca="false">IF(V7559=1,T7559+ROW()/10000000,0)</f>
        <v>1.8007559</v>
      </c>
    </row>
    <row r="7560" customFormat="false" ht="15" hidden="false" customHeight="false" outlineLevel="0" collapsed="false">
      <c r="A7560" s="0" t="n">
        <v>310728</v>
      </c>
      <c r="B7560" s="0" t="s">
        <v>16360</v>
      </c>
      <c r="C7560" s="0" t="n">
        <v>1</v>
      </c>
      <c r="D7560" s="0" t="s">
        <v>6924</v>
      </c>
      <c r="E7560" s="0" t="s">
        <v>16361</v>
      </c>
      <c r="F7560" s="0" t="s">
        <v>6321</v>
      </c>
      <c r="G7560" s="0" t="s">
        <v>16351</v>
      </c>
      <c r="H7560" s="0" t="s">
        <v>402</v>
      </c>
      <c r="I7560" s="0" t="s">
        <v>2123</v>
      </c>
      <c r="J7560" s="0" t="s">
        <v>47</v>
      </c>
      <c r="K7560" s="0" t="s">
        <v>46</v>
      </c>
      <c r="L7560" s="0" t="s">
        <v>47</v>
      </c>
      <c r="M7560" s="0" t="s">
        <v>47</v>
      </c>
      <c r="N7560" s="0" t="n">
        <v>1</v>
      </c>
      <c r="O7560" s="0" t="n">
        <v>7</v>
      </c>
      <c r="P7560" s="0" t="n">
        <v>300</v>
      </c>
      <c r="Q7560" s="0" t="n">
        <v>3</v>
      </c>
      <c r="R7560" s="0" t="str">
        <f aca="false">INDEX(Lookup!$B$4:$B$18,MATCH(C7560,Lookup!$A$4:$A$18,0))</f>
        <v>India</v>
      </c>
      <c r="S7560" s="20" t="n">
        <f aca="false">INDEX(Lookup!$D$4:$D$18,MATCH(C7560,Lookup!$A$4:$A$18,0))</f>
        <v>0.012</v>
      </c>
      <c r="T7560" s="21" t="n">
        <f aca="false">ROUND(P7560*S7560,2)</f>
        <v>3.6</v>
      </c>
      <c r="U7560" s="21" t="n">
        <f aca="false">IF(T7560&lt;=10,1,IF(T7560&lt;=20,2,IF(T7560&lt;=30,3,IF(T7560&lt;=40,4,IF(T7560&lt;=50,5,IF(T7560&lt;=100,6,IF(T7560&lt;=250,7,8)))))))</f>
        <v>1</v>
      </c>
      <c r="V7560" s="21" t="n">
        <f aca="false">IF(AND(OR(Dashboard!$T$3="All",R7560=Dashboard!$T$3),OR(Dashboard!$T$4="All",D7560=Dashboard!$T$4)),1,0)</f>
        <v>1</v>
      </c>
      <c r="W7560" s="21" t="n">
        <f aca="false">IF(V7560=1,T7560+ROW()/10000000,0)</f>
        <v>3.600756</v>
      </c>
    </row>
    <row r="7561" customFormat="false" ht="15" hidden="false" customHeight="false" outlineLevel="0" collapsed="false">
      <c r="A7561" s="0" t="n">
        <v>8564</v>
      </c>
      <c r="B7561" s="0" t="s">
        <v>16362</v>
      </c>
      <c r="C7561" s="0" t="n">
        <v>1</v>
      </c>
      <c r="D7561" s="0" t="s">
        <v>6924</v>
      </c>
      <c r="E7561" s="0" t="s">
        <v>16363</v>
      </c>
      <c r="F7561" s="0" t="s">
        <v>6321</v>
      </c>
      <c r="G7561" s="0" t="s">
        <v>16351</v>
      </c>
      <c r="H7561" s="0" t="s">
        <v>3129</v>
      </c>
      <c r="I7561" s="0" t="s">
        <v>2123</v>
      </c>
      <c r="J7561" s="0" t="s">
        <v>47</v>
      </c>
      <c r="K7561" s="0" t="s">
        <v>47</v>
      </c>
      <c r="L7561" s="0" t="s">
        <v>47</v>
      </c>
      <c r="M7561" s="0" t="s">
        <v>47</v>
      </c>
      <c r="N7561" s="0" t="n">
        <v>1</v>
      </c>
      <c r="O7561" s="0" t="n">
        <v>16</v>
      </c>
      <c r="P7561" s="0" t="n">
        <v>350</v>
      </c>
      <c r="Q7561" s="0" t="n">
        <v>3.1</v>
      </c>
      <c r="R7561" s="0" t="str">
        <f aca="false">INDEX(Lookup!$B$4:$B$18,MATCH(C7561,Lookup!$A$4:$A$18,0))</f>
        <v>India</v>
      </c>
      <c r="S7561" s="20" t="n">
        <f aca="false">INDEX(Lookup!$D$4:$D$18,MATCH(C7561,Lookup!$A$4:$A$18,0))</f>
        <v>0.012</v>
      </c>
      <c r="T7561" s="21" t="n">
        <f aca="false">ROUND(P7561*S7561,2)</f>
        <v>4.2</v>
      </c>
      <c r="U7561" s="21" t="n">
        <f aca="false">IF(T7561&lt;=10,1,IF(T7561&lt;=20,2,IF(T7561&lt;=30,3,IF(T7561&lt;=40,4,IF(T7561&lt;=50,5,IF(T7561&lt;=100,6,IF(T7561&lt;=250,7,8)))))))</f>
        <v>1</v>
      </c>
      <c r="V7561" s="21" t="n">
        <f aca="false">IF(AND(OR(Dashboard!$T$3="All",R7561=Dashboard!$T$3),OR(Dashboard!$T$4="All",D7561=Dashboard!$T$4)),1,0)</f>
        <v>1</v>
      </c>
      <c r="W7561" s="21" t="n">
        <f aca="false">IF(V7561=1,T7561+ROW()/10000000,0)</f>
        <v>4.2007561</v>
      </c>
    </row>
    <row r="7562" customFormat="false" ht="15" hidden="false" customHeight="false" outlineLevel="0" collapsed="false">
      <c r="A7562" s="0" t="n">
        <v>305486</v>
      </c>
      <c r="B7562" s="0" t="s">
        <v>16364</v>
      </c>
      <c r="C7562" s="0" t="n">
        <v>1</v>
      </c>
      <c r="D7562" s="0" t="s">
        <v>6924</v>
      </c>
      <c r="E7562" s="0" t="s">
        <v>16365</v>
      </c>
      <c r="F7562" s="0" t="s">
        <v>6321</v>
      </c>
      <c r="G7562" s="0" t="s">
        <v>16351</v>
      </c>
      <c r="H7562" s="0" t="s">
        <v>3171</v>
      </c>
      <c r="I7562" s="0" t="s">
        <v>2123</v>
      </c>
      <c r="J7562" s="0" t="s">
        <v>47</v>
      </c>
      <c r="K7562" s="0" t="s">
        <v>47</v>
      </c>
      <c r="L7562" s="0" t="s">
        <v>47</v>
      </c>
      <c r="M7562" s="0" t="s">
        <v>47</v>
      </c>
      <c r="N7562" s="0" t="n">
        <v>1</v>
      </c>
      <c r="O7562" s="0" t="n">
        <v>21</v>
      </c>
      <c r="P7562" s="0" t="n">
        <v>350</v>
      </c>
      <c r="Q7562" s="0" t="n">
        <v>2.9</v>
      </c>
      <c r="R7562" s="0" t="str">
        <f aca="false">INDEX(Lookup!$B$4:$B$18,MATCH(C7562,Lookup!$A$4:$A$18,0))</f>
        <v>India</v>
      </c>
      <c r="S7562" s="20" t="n">
        <f aca="false">INDEX(Lookup!$D$4:$D$18,MATCH(C7562,Lookup!$A$4:$A$18,0))</f>
        <v>0.012</v>
      </c>
      <c r="T7562" s="21" t="n">
        <f aca="false">ROUND(P7562*S7562,2)</f>
        <v>4.2</v>
      </c>
      <c r="U7562" s="21" t="n">
        <f aca="false">IF(T7562&lt;=10,1,IF(T7562&lt;=20,2,IF(T7562&lt;=30,3,IF(T7562&lt;=40,4,IF(T7562&lt;=50,5,IF(T7562&lt;=100,6,IF(T7562&lt;=250,7,8)))))))</f>
        <v>1</v>
      </c>
      <c r="V7562" s="21" t="n">
        <f aca="false">IF(AND(OR(Dashboard!$T$3="All",R7562=Dashboard!$T$3),OR(Dashboard!$T$4="All",D7562=Dashboard!$T$4)),1,0)</f>
        <v>1</v>
      </c>
      <c r="W7562" s="21" t="n">
        <f aca="false">IF(V7562=1,T7562+ROW()/10000000,0)</f>
        <v>4.2007562</v>
      </c>
    </row>
    <row r="7563" customFormat="false" ht="15" hidden="false" customHeight="false" outlineLevel="0" collapsed="false">
      <c r="A7563" s="0" t="n">
        <v>18485858</v>
      </c>
      <c r="B7563" s="0" t="s">
        <v>16366</v>
      </c>
      <c r="C7563" s="0" t="n">
        <v>1</v>
      </c>
      <c r="D7563" s="0" t="s">
        <v>6924</v>
      </c>
      <c r="E7563" s="0" t="s">
        <v>16367</v>
      </c>
      <c r="F7563" s="0" t="s">
        <v>6321</v>
      </c>
      <c r="G7563" s="0" t="s">
        <v>16351</v>
      </c>
      <c r="H7563" s="0" t="s">
        <v>16368</v>
      </c>
      <c r="I7563" s="0" t="s">
        <v>2123</v>
      </c>
      <c r="J7563" s="0" t="s">
        <v>47</v>
      </c>
      <c r="K7563" s="0" t="s">
        <v>47</v>
      </c>
      <c r="L7563" s="0" t="s">
        <v>47</v>
      </c>
      <c r="M7563" s="0" t="s">
        <v>47</v>
      </c>
      <c r="N7563" s="0" t="n">
        <v>1</v>
      </c>
      <c r="O7563" s="0" t="n">
        <v>4</v>
      </c>
      <c r="P7563" s="0" t="n">
        <v>300</v>
      </c>
      <c r="Q7563" s="0" t="n">
        <v>3</v>
      </c>
      <c r="R7563" s="0" t="str">
        <f aca="false">INDEX(Lookup!$B$4:$B$18,MATCH(C7563,Lookup!$A$4:$A$18,0))</f>
        <v>India</v>
      </c>
      <c r="S7563" s="20" t="n">
        <f aca="false">INDEX(Lookup!$D$4:$D$18,MATCH(C7563,Lookup!$A$4:$A$18,0))</f>
        <v>0.012</v>
      </c>
      <c r="T7563" s="21" t="n">
        <f aca="false">ROUND(P7563*S7563,2)</f>
        <v>3.6</v>
      </c>
      <c r="U7563" s="21" t="n">
        <f aca="false">IF(T7563&lt;=10,1,IF(T7563&lt;=20,2,IF(T7563&lt;=30,3,IF(T7563&lt;=40,4,IF(T7563&lt;=50,5,IF(T7563&lt;=100,6,IF(T7563&lt;=250,7,8)))))))</f>
        <v>1</v>
      </c>
      <c r="V7563" s="21" t="n">
        <f aca="false">IF(AND(OR(Dashboard!$T$3="All",R7563=Dashboard!$T$3),OR(Dashboard!$T$4="All",D7563=Dashboard!$T$4)),1,0)</f>
        <v>1</v>
      </c>
      <c r="W7563" s="21" t="n">
        <f aca="false">IF(V7563=1,T7563+ROW()/10000000,0)</f>
        <v>3.6007563</v>
      </c>
    </row>
    <row r="7564" customFormat="false" ht="15" hidden="false" customHeight="false" outlineLevel="0" collapsed="false">
      <c r="A7564" s="0" t="n">
        <v>18204802</v>
      </c>
      <c r="B7564" s="0" t="s">
        <v>16369</v>
      </c>
      <c r="C7564" s="0" t="n">
        <v>1</v>
      </c>
      <c r="D7564" s="0" t="s">
        <v>6924</v>
      </c>
      <c r="E7564" s="0" t="s">
        <v>16370</v>
      </c>
      <c r="F7564" s="0" t="s">
        <v>6321</v>
      </c>
      <c r="G7564" s="0" t="s">
        <v>16351</v>
      </c>
      <c r="H7564" s="0" t="s">
        <v>402</v>
      </c>
      <c r="I7564" s="0" t="s">
        <v>2123</v>
      </c>
      <c r="J7564" s="0" t="s">
        <v>47</v>
      </c>
      <c r="K7564" s="0" t="s">
        <v>47</v>
      </c>
      <c r="L7564" s="0" t="s">
        <v>47</v>
      </c>
      <c r="M7564" s="0" t="s">
        <v>47</v>
      </c>
      <c r="N7564" s="0" t="n">
        <v>1</v>
      </c>
      <c r="O7564" s="0" t="n">
        <v>5</v>
      </c>
      <c r="P7564" s="0" t="n">
        <v>300</v>
      </c>
      <c r="Q7564" s="0" t="n">
        <v>2.9</v>
      </c>
      <c r="R7564" s="0" t="str">
        <f aca="false">INDEX(Lookup!$B$4:$B$18,MATCH(C7564,Lookup!$A$4:$A$18,0))</f>
        <v>India</v>
      </c>
      <c r="S7564" s="20" t="n">
        <f aca="false">INDEX(Lookup!$D$4:$D$18,MATCH(C7564,Lookup!$A$4:$A$18,0))</f>
        <v>0.012</v>
      </c>
      <c r="T7564" s="21" t="n">
        <f aca="false">ROUND(P7564*S7564,2)</f>
        <v>3.6</v>
      </c>
      <c r="U7564" s="21" t="n">
        <f aca="false">IF(T7564&lt;=10,1,IF(T7564&lt;=20,2,IF(T7564&lt;=30,3,IF(T7564&lt;=40,4,IF(T7564&lt;=50,5,IF(T7564&lt;=100,6,IF(T7564&lt;=250,7,8)))))))</f>
        <v>1</v>
      </c>
      <c r="V7564" s="21" t="n">
        <f aca="false">IF(AND(OR(Dashboard!$T$3="All",R7564=Dashboard!$T$3),OR(Dashboard!$T$4="All",D7564=Dashboard!$T$4)),1,0)</f>
        <v>1</v>
      </c>
      <c r="W7564" s="21" t="n">
        <f aca="false">IF(V7564=1,T7564+ROW()/10000000,0)</f>
        <v>3.6007564</v>
      </c>
    </row>
    <row r="7565" customFormat="false" ht="15" hidden="false" customHeight="false" outlineLevel="0" collapsed="false">
      <c r="A7565" s="0" t="n">
        <v>310254</v>
      </c>
      <c r="B7565" s="0" t="s">
        <v>2973</v>
      </c>
      <c r="C7565" s="0" t="n">
        <v>1</v>
      </c>
      <c r="D7565" s="0" t="s">
        <v>6924</v>
      </c>
      <c r="E7565" s="0" t="s">
        <v>16371</v>
      </c>
      <c r="F7565" s="0" t="s">
        <v>6321</v>
      </c>
      <c r="G7565" s="0" t="s">
        <v>16351</v>
      </c>
      <c r="H7565" s="0" t="s">
        <v>2975</v>
      </c>
      <c r="I7565" s="0" t="s">
        <v>2123</v>
      </c>
      <c r="J7565" s="0" t="s">
        <v>47</v>
      </c>
      <c r="K7565" s="0" t="s">
        <v>47</v>
      </c>
      <c r="L7565" s="0" t="s">
        <v>47</v>
      </c>
      <c r="M7565" s="0" t="s">
        <v>47</v>
      </c>
      <c r="N7565" s="0" t="n">
        <v>1</v>
      </c>
      <c r="O7565" s="0" t="n">
        <v>6</v>
      </c>
      <c r="P7565" s="0" t="n">
        <v>350</v>
      </c>
      <c r="Q7565" s="0" t="n">
        <v>3</v>
      </c>
      <c r="R7565" s="0" t="str">
        <f aca="false">INDEX(Lookup!$B$4:$B$18,MATCH(C7565,Lookup!$A$4:$A$18,0))</f>
        <v>India</v>
      </c>
      <c r="S7565" s="20" t="n">
        <f aca="false">INDEX(Lookup!$D$4:$D$18,MATCH(C7565,Lookup!$A$4:$A$18,0))</f>
        <v>0.012</v>
      </c>
      <c r="T7565" s="21" t="n">
        <f aca="false">ROUND(P7565*S7565,2)</f>
        <v>4.2</v>
      </c>
      <c r="U7565" s="21" t="n">
        <f aca="false">IF(T7565&lt;=10,1,IF(T7565&lt;=20,2,IF(T7565&lt;=30,3,IF(T7565&lt;=40,4,IF(T7565&lt;=50,5,IF(T7565&lt;=100,6,IF(T7565&lt;=250,7,8)))))))</f>
        <v>1</v>
      </c>
      <c r="V7565" s="21" t="n">
        <f aca="false">IF(AND(OR(Dashboard!$T$3="All",R7565=Dashboard!$T$3),OR(Dashboard!$T$4="All",D7565=Dashboard!$T$4)),1,0)</f>
        <v>1</v>
      </c>
      <c r="W7565" s="21" t="n">
        <f aca="false">IF(V7565=1,T7565+ROW()/10000000,0)</f>
        <v>4.2007565</v>
      </c>
    </row>
    <row r="7566" customFormat="false" ht="15" hidden="false" customHeight="false" outlineLevel="0" collapsed="false">
      <c r="A7566" s="0" t="n">
        <v>310272</v>
      </c>
      <c r="B7566" s="0" t="s">
        <v>2973</v>
      </c>
      <c r="C7566" s="0" t="n">
        <v>1</v>
      </c>
      <c r="D7566" s="0" t="s">
        <v>6924</v>
      </c>
      <c r="E7566" s="0" t="s">
        <v>16372</v>
      </c>
      <c r="F7566" s="0" t="s">
        <v>6321</v>
      </c>
      <c r="G7566" s="0" t="s">
        <v>16351</v>
      </c>
      <c r="H7566" s="0" t="s">
        <v>2975</v>
      </c>
      <c r="I7566" s="0" t="s">
        <v>2123</v>
      </c>
      <c r="J7566" s="0" t="s">
        <v>47</v>
      </c>
      <c r="K7566" s="0" t="s">
        <v>47</v>
      </c>
      <c r="L7566" s="0" t="s">
        <v>47</v>
      </c>
      <c r="M7566" s="0" t="s">
        <v>47</v>
      </c>
      <c r="N7566" s="0" t="n">
        <v>1</v>
      </c>
      <c r="O7566" s="0" t="n">
        <v>16</v>
      </c>
      <c r="P7566" s="0" t="n">
        <v>350</v>
      </c>
      <c r="Q7566" s="0" t="n">
        <v>3.2</v>
      </c>
      <c r="R7566" s="0" t="str">
        <f aca="false">INDEX(Lookup!$B$4:$B$18,MATCH(C7566,Lookup!$A$4:$A$18,0))</f>
        <v>India</v>
      </c>
      <c r="S7566" s="20" t="n">
        <f aca="false">INDEX(Lookup!$D$4:$D$18,MATCH(C7566,Lookup!$A$4:$A$18,0))</f>
        <v>0.012</v>
      </c>
      <c r="T7566" s="21" t="n">
        <f aca="false">ROUND(P7566*S7566,2)</f>
        <v>4.2</v>
      </c>
      <c r="U7566" s="21" t="n">
        <f aca="false">IF(T7566&lt;=10,1,IF(T7566&lt;=20,2,IF(T7566&lt;=30,3,IF(T7566&lt;=40,4,IF(T7566&lt;=50,5,IF(T7566&lt;=100,6,IF(T7566&lt;=250,7,8)))))))</f>
        <v>1</v>
      </c>
      <c r="V7566" s="21" t="n">
        <f aca="false">IF(AND(OR(Dashboard!$T$3="All",R7566=Dashboard!$T$3),OR(Dashboard!$T$4="All",D7566=Dashboard!$T$4)),1,0)</f>
        <v>1</v>
      </c>
      <c r="W7566" s="21" t="n">
        <f aca="false">IF(V7566=1,T7566+ROW()/10000000,0)</f>
        <v>4.2007566</v>
      </c>
    </row>
    <row r="7567" customFormat="false" ht="15" hidden="false" customHeight="false" outlineLevel="0" collapsed="false">
      <c r="A7567" s="0" t="n">
        <v>302089</v>
      </c>
      <c r="B7567" s="0" t="s">
        <v>16373</v>
      </c>
      <c r="C7567" s="0" t="n">
        <v>1</v>
      </c>
      <c r="D7567" s="0" t="s">
        <v>6924</v>
      </c>
      <c r="E7567" s="0" t="s">
        <v>16374</v>
      </c>
      <c r="F7567" s="0" t="s">
        <v>6321</v>
      </c>
      <c r="G7567" s="0" t="s">
        <v>16351</v>
      </c>
      <c r="H7567" s="0" t="s">
        <v>2128</v>
      </c>
      <c r="I7567" s="0" t="s">
        <v>2123</v>
      </c>
      <c r="J7567" s="0" t="s">
        <v>47</v>
      </c>
      <c r="K7567" s="0" t="s">
        <v>47</v>
      </c>
      <c r="L7567" s="0" t="s">
        <v>47</v>
      </c>
      <c r="M7567" s="0" t="s">
        <v>47</v>
      </c>
      <c r="N7567" s="0" t="n">
        <v>1</v>
      </c>
      <c r="O7567" s="0" t="n">
        <v>26</v>
      </c>
      <c r="P7567" s="0" t="n">
        <v>300</v>
      </c>
      <c r="Q7567" s="0" t="n">
        <v>3.3</v>
      </c>
      <c r="R7567" s="0" t="str">
        <f aca="false">INDEX(Lookup!$B$4:$B$18,MATCH(C7567,Lookup!$A$4:$A$18,0))</f>
        <v>India</v>
      </c>
      <c r="S7567" s="20" t="n">
        <f aca="false">INDEX(Lookup!$D$4:$D$18,MATCH(C7567,Lookup!$A$4:$A$18,0))</f>
        <v>0.012</v>
      </c>
      <c r="T7567" s="21" t="n">
        <f aca="false">ROUND(P7567*S7567,2)</f>
        <v>3.6</v>
      </c>
      <c r="U7567" s="21" t="n">
        <f aca="false">IF(T7567&lt;=10,1,IF(T7567&lt;=20,2,IF(T7567&lt;=30,3,IF(T7567&lt;=40,4,IF(T7567&lt;=50,5,IF(T7567&lt;=100,6,IF(T7567&lt;=250,7,8)))))))</f>
        <v>1</v>
      </c>
      <c r="V7567" s="21" t="n">
        <f aca="false">IF(AND(OR(Dashboard!$T$3="All",R7567=Dashboard!$T$3),OR(Dashboard!$T$4="All",D7567=Dashboard!$T$4)),1,0)</f>
        <v>1</v>
      </c>
      <c r="W7567" s="21" t="n">
        <f aca="false">IF(V7567=1,T7567+ROW()/10000000,0)</f>
        <v>3.6007567</v>
      </c>
    </row>
    <row r="7568" customFormat="false" ht="15" hidden="false" customHeight="false" outlineLevel="0" collapsed="false">
      <c r="A7568" s="0" t="n">
        <v>18034071</v>
      </c>
      <c r="B7568" s="0" t="s">
        <v>16375</v>
      </c>
      <c r="C7568" s="0" t="n">
        <v>1</v>
      </c>
      <c r="D7568" s="0" t="s">
        <v>6924</v>
      </c>
      <c r="E7568" s="0" t="s">
        <v>16376</v>
      </c>
      <c r="F7568" s="0" t="s">
        <v>6321</v>
      </c>
      <c r="G7568" s="0" t="s">
        <v>16351</v>
      </c>
      <c r="H7568" s="0" t="s">
        <v>2128</v>
      </c>
      <c r="I7568" s="0" t="s">
        <v>2123</v>
      </c>
      <c r="J7568" s="0" t="s">
        <v>47</v>
      </c>
      <c r="K7568" s="0" t="s">
        <v>47</v>
      </c>
      <c r="L7568" s="0" t="s">
        <v>47</v>
      </c>
      <c r="M7568" s="0" t="s">
        <v>47</v>
      </c>
      <c r="N7568" s="0" t="n">
        <v>1</v>
      </c>
      <c r="O7568" s="0" t="n">
        <v>4</v>
      </c>
      <c r="P7568" s="0" t="n">
        <v>150</v>
      </c>
      <c r="Q7568" s="0" t="n">
        <v>3</v>
      </c>
      <c r="R7568" s="0" t="str">
        <f aca="false">INDEX(Lookup!$B$4:$B$18,MATCH(C7568,Lookup!$A$4:$A$18,0))</f>
        <v>India</v>
      </c>
      <c r="S7568" s="20" t="n">
        <f aca="false">INDEX(Lookup!$D$4:$D$18,MATCH(C7568,Lookup!$A$4:$A$18,0))</f>
        <v>0.012</v>
      </c>
      <c r="T7568" s="21" t="n">
        <f aca="false">ROUND(P7568*S7568,2)</f>
        <v>1.8</v>
      </c>
      <c r="U7568" s="21" t="n">
        <f aca="false">IF(T7568&lt;=10,1,IF(T7568&lt;=20,2,IF(T7568&lt;=30,3,IF(T7568&lt;=40,4,IF(T7568&lt;=50,5,IF(T7568&lt;=100,6,IF(T7568&lt;=250,7,8)))))))</f>
        <v>1</v>
      </c>
      <c r="V7568" s="21" t="n">
        <f aca="false">IF(AND(OR(Dashboard!$T$3="All",R7568=Dashboard!$T$3),OR(Dashboard!$T$4="All",D7568=Dashboard!$T$4)),1,0)</f>
        <v>1</v>
      </c>
      <c r="W7568" s="21" t="n">
        <f aca="false">IF(V7568=1,T7568+ROW()/10000000,0)</f>
        <v>1.8007568</v>
      </c>
    </row>
    <row r="7569" customFormat="false" ht="15" hidden="false" customHeight="false" outlineLevel="0" collapsed="false">
      <c r="A7569" s="0" t="n">
        <v>305785</v>
      </c>
      <c r="B7569" s="0" t="s">
        <v>16377</v>
      </c>
      <c r="C7569" s="0" t="n">
        <v>1</v>
      </c>
      <c r="D7569" s="0" t="s">
        <v>6924</v>
      </c>
      <c r="E7569" s="0" t="s">
        <v>16378</v>
      </c>
      <c r="F7569" s="0" t="s">
        <v>6321</v>
      </c>
      <c r="G7569" s="0" t="s">
        <v>16351</v>
      </c>
      <c r="H7569" s="0" t="s">
        <v>402</v>
      </c>
      <c r="I7569" s="0" t="s">
        <v>2123</v>
      </c>
      <c r="J7569" s="0" t="s">
        <v>47</v>
      </c>
      <c r="K7569" s="0" t="s">
        <v>47</v>
      </c>
      <c r="L7569" s="0" t="s">
        <v>47</v>
      </c>
      <c r="M7569" s="0" t="s">
        <v>47</v>
      </c>
      <c r="N7569" s="0" t="n">
        <v>1</v>
      </c>
      <c r="O7569" s="0" t="n">
        <v>10</v>
      </c>
      <c r="P7569" s="0" t="n">
        <v>350</v>
      </c>
      <c r="Q7569" s="0" t="n">
        <v>2.6</v>
      </c>
      <c r="R7569" s="0" t="str">
        <f aca="false">INDEX(Lookup!$B$4:$B$18,MATCH(C7569,Lookup!$A$4:$A$18,0))</f>
        <v>India</v>
      </c>
      <c r="S7569" s="20" t="n">
        <f aca="false">INDEX(Lookup!$D$4:$D$18,MATCH(C7569,Lookup!$A$4:$A$18,0))</f>
        <v>0.012</v>
      </c>
      <c r="T7569" s="21" t="n">
        <f aca="false">ROUND(P7569*S7569,2)</f>
        <v>4.2</v>
      </c>
      <c r="U7569" s="21" t="n">
        <f aca="false">IF(T7569&lt;=10,1,IF(T7569&lt;=20,2,IF(T7569&lt;=30,3,IF(T7569&lt;=40,4,IF(T7569&lt;=50,5,IF(T7569&lt;=100,6,IF(T7569&lt;=250,7,8)))))))</f>
        <v>1</v>
      </c>
      <c r="V7569" s="21" t="n">
        <f aca="false">IF(AND(OR(Dashboard!$T$3="All",R7569=Dashboard!$T$3),OR(Dashboard!$T$4="All",D7569=Dashboard!$T$4)),1,0)</f>
        <v>1</v>
      </c>
      <c r="W7569" s="21" t="n">
        <f aca="false">IF(V7569=1,T7569+ROW()/10000000,0)</f>
        <v>4.2007569</v>
      </c>
    </row>
    <row r="7570" customFormat="false" ht="15" hidden="false" customHeight="false" outlineLevel="0" collapsed="false">
      <c r="A7570" s="0" t="n">
        <v>18268710</v>
      </c>
      <c r="B7570" s="0" t="s">
        <v>16379</v>
      </c>
      <c r="C7570" s="0" t="n">
        <v>1</v>
      </c>
      <c r="D7570" s="0" t="s">
        <v>6924</v>
      </c>
      <c r="E7570" s="0" t="s">
        <v>16380</v>
      </c>
      <c r="F7570" s="0" t="s">
        <v>6321</v>
      </c>
      <c r="G7570" s="0" t="s">
        <v>16351</v>
      </c>
      <c r="H7570" s="0" t="s">
        <v>1358</v>
      </c>
      <c r="I7570" s="0" t="s">
        <v>2123</v>
      </c>
      <c r="J7570" s="0" t="s">
        <v>47</v>
      </c>
      <c r="K7570" s="0" t="s">
        <v>47</v>
      </c>
      <c r="L7570" s="0" t="s">
        <v>47</v>
      </c>
      <c r="M7570" s="0" t="s">
        <v>47</v>
      </c>
      <c r="N7570" s="0" t="n">
        <v>2</v>
      </c>
      <c r="O7570" s="0" t="n">
        <v>5</v>
      </c>
      <c r="P7570" s="0" t="n">
        <v>500</v>
      </c>
      <c r="Q7570" s="0" t="n">
        <v>3</v>
      </c>
      <c r="R7570" s="0" t="str">
        <f aca="false">INDEX(Lookup!$B$4:$B$18,MATCH(C7570,Lookup!$A$4:$A$18,0))</f>
        <v>India</v>
      </c>
      <c r="S7570" s="20" t="n">
        <f aca="false">INDEX(Lookup!$D$4:$D$18,MATCH(C7570,Lookup!$A$4:$A$18,0))</f>
        <v>0.012</v>
      </c>
      <c r="T7570" s="21" t="n">
        <f aca="false">ROUND(P7570*S7570,2)</f>
        <v>6</v>
      </c>
      <c r="U7570" s="21" t="n">
        <f aca="false">IF(T7570&lt;=10,1,IF(T7570&lt;=20,2,IF(T7570&lt;=30,3,IF(T7570&lt;=40,4,IF(T7570&lt;=50,5,IF(T7570&lt;=100,6,IF(T7570&lt;=250,7,8)))))))</f>
        <v>1</v>
      </c>
      <c r="V7570" s="21" t="n">
        <f aca="false">IF(AND(OR(Dashboard!$T$3="All",R7570=Dashboard!$T$3),OR(Dashboard!$T$4="All",D7570=Dashboard!$T$4)),1,0)</f>
        <v>1</v>
      </c>
      <c r="W7570" s="21" t="n">
        <f aca="false">IF(V7570=1,T7570+ROW()/10000000,0)</f>
        <v>6.000757</v>
      </c>
    </row>
    <row r="7571" customFormat="false" ht="15" hidden="false" customHeight="false" outlineLevel="0" collapsed="false">
      <c r="A7571" s="0" t="n">
        <v>308862</v>
      </c>
      <c r="B7571" s="0" t="s">
        <v>16381</v>
      </c>
      <c r="C7571" s="0" t="n">
        <v>1</v>
      </c>
      <c r="D7571" s="0" t="s">
        <v>6924</v>
      </c>
      <c r="E7571" s="0" t="s">
        <v>16382</v>
      </c>
      <c r="F7571" s="0" t="s">
        <v>6321</v>
      </c>
      <c r="G7571" s="0" t="s">
        <v>16351</v>
      </c>
      <c r="H7571" s="0" t="s">
        <v>2128</v>
      </c>
      <c r="I7571" s="0" t="s">
        <v>2123</v>
      </c>
      <c r="J7571" s="0" t="s">
        <v>47</v>
      </c>
      <c r="K7571" s="0" t="s">
        <v>47</v>
      </c>
      <c r="L7571" s="0" t="s">
        <v>47</v>
      </c>
      <c r="M7571" s="0" t="s">
        <v>47</v>
      </c>
      <c r="N7571" s="0" t="n">
        <v>1</v>
      </c>
      <c r="O7571" s="0" t="n">
        <v>8</v>
      </c>
      <c r="P7571" s="0" t="n">
        <v>250</v>
      </c>
      <c r="Q7571" s="0" t="n">
        <v>2.9</v>
      </c>
      <c r="R7571" s="0" t="str">
        <f aca="false">INDEX(Lookup!$B$4:$B$18,MATCH(C7571,Lookup!$A$4:$A$18,0))</f>
        <v>India</v>
      </c>
      <c r="S7571" s="20" t="n">
        <f aca="false">INDEX(Lookup!$D$4:$D$18,MATCH(C7571,Lookup!$A$4:$A$18,0))</f>
        <v>0.012</v>
      </c>
      <c r="T7571" s="21" t="n">
        <f aca="false">ROUND(P7571*S7571,2)</f>
        <v>3</v>
      </c>
      <c r="U7571" s="21" t="n">
        <f aca="false">IF(T7571&lt;=10,1,IF(T7571&lt;=20,2,IF(T7571&lt;=30,3,IF(T7571&lt;=40,4,IF(T7571&lt;=50,5,IF(T7571&lt;=100,6,IF(T7571&lt;=250,7,8)))))))</f>
        <v>1</v>
      </c>
      <c r="V7571" s="21" t="n">
        <f aca="false">IF(AND(OR(Dashboard!$T$3="All",R7571=Dashboard!$T$3),OR(Dashboard!$T$4="All",D7571=Dashboard!$T$4)),1,0)</f>
        <v>1</v>
      </c>
      <c r="W7571" s="21" t="n">
        <f aca="false">IF(V7571=1,T7571+ROW()/10000000,0)</f>
        <v>3.0007571</v>
      </c>
    </row>
    <row r="7572" customFormat="false" ht="15" hidden="false" customHeight="false" outlineLevel="0" collapsed="false">
      <c r="A7572" s="0" t="n">
        <v>308863</v>
      </c>
      <c r="B7572" s="0" t="s">
        <v>16383</v>
      </c>
      <c r="C7572" s="0" t="n">
        <v>1</v>
      </c>
      <c r="D7572" s="0" t="s">
        <v>6924</v>
      </c>
      <c r="E7572" s="0" t="s">
        <v>16384</v>
      </c>
      <c r="F7572" s="0" t="s">
        <v>6321</v>
      </c>
      <c r="G7572" s="0" t="s">
        <v>16351</v>
      </c>
      <c r="H7572" s="0" t="s">
        <v>2349</v>
      </c>
      <c r="I7572" s="0" t="s">
        <v>2123</v>
      </c>
      <c r="J7572" s="0" t="s">
        <v>47</v>
      </c>
      <c r="K7572" s="0" t="s">
        <v>47</v>
      </c>
      <c r="L7572" s="0" t="s">
        <v>47</v>
      </c>
      <c r="M7572" s="0" t="s">
        <v>47</v>
      </c>
      <c r="N7572" s="0" t="n">
        <v>1</v>
      </c>
      <c r="O7572" s="0" t="n">
        <v>18</v>
      </c>
      <c r="P7572" s="0" t="n">
        <v>100</v>
      </c>
      <c r="Q7572" s="0" t="n">
        <v>3.4</v>
      </c>
      <c r="R7572" s="0" t="str">
        <f aca="false">INDEX(Lookup!$B$4:$B$18,MATCH(C7572,Lookup!$A$4:$A$18,0))</f>
        <v>India</v>
      </c>
      <c r="S7572" s="20" t="n">
        <f aca="false">INDEX(Lookup!$D$4:$D$18,MATCH(C7572,Lookup!$A$4:$A$18,0))</f>
        <v>0.012</v>
      </c>
      <c r="T7572" s="21" t="n">
        <f aca="false">ROUND(P7572*S7572,2)</f>
        <v>1.2</v>
      </c>
      <c r="U7572" s="21" t="n">
        <f aca="false">IF(T7572&lt;=10,1,IF(T7572&lt;=20,2,IF(T7572&lt;=30,3,IF(T7572&lt;=40,4,IF(T7572&lt;=50,5,IF(T7572&lt;=100,6,IF(T7572&lt;=250,7,8)))))))</f>
        <v>1</v>
      </c>
      <c r="V7572" s="21" t="n">
        <f aca="false">IF(AND(OR(Dashboard!$T$3="All",R7572=Dashboard!$T$3),OR(Dashboard!$T$4="All",D7572=Dashboard!$T$4)),1,0)</f>
        <v>1</v>
      </c>
      <c r="W7572" s="21" t="n">
        <f aca="false">IF(V7572=1,T7572+ROW()/10000000,0)</f>
        <v>1.2007572</v>
      </c>
    </row>
    <row r="7573" customFormat="false" ht="15" hidden="false" customHeight="false" outlineLevel="0" collapsed="false">
      <c r="A7573" s="0" t="n">
        <v>304319</v>
      </c>
      <c r="B7573" s="0" t="s">
        <v>16385</v>
      </c>
      <c r="C7573" s="0" t="n">
        <v>1</v>
      </c>
      <c r="D7573" s="0" t="s">
        <v>6924</v>
      </c>
      <c r="E7573" s="0" t="s">
        <v>16386</v>
      </c>
      <c r="F7573" s="0" t="s">
        <v>6321</v>
      </c>
      <c r="G7573" s="0" t="s">
        <v>16351</v>
      </c>
      <c r="H7573" s="0" t="s">
        <v>2128</v>
      </c>
      <c r="I7573" s="0" t="s">
        <v>2123</v>
      </c>
      <c r="J7573" s="0" t="s">
        <v>47</v>
      </c>
      <c r="K7573" s="0" t="s">
        <v>47</v>
      </c>
      <c r="L7573" s="0" t="s">
        <v>47</v>
      </c>
      <c r="M7573" s="0" t="s">
        <v>47</v>
      </c>
      <c r="N7573" s="0" t="n">
        <v>2</v>
      </c>
      <c r="O7573" s="0" t="n">
        <v>7</v>
      </c>
      <c r="P7573" s="0" t="n">
        <v>550</v>
      </c>
      <c r="Q7573" s="0" t="n">
        <v>3</v>
      </c>
      <c r="R7573" s="0" t="str">
        <f aca="false">INDEX(Lookup!$B$4:$B$18,MATCH(C7573,Lookup!$A$4:$A$18,0))</f>
        <v>India</v>
      </c>
      <c r="S7573" s="20" t="n">
        <f aca="false">INDEX(Lookup!$D$4:$D$18,MATCH(C7573,Lookup!$A$4:$A$18,0))</f>
        <v>0.012</v>
      </c>
      <c r="T7573" s="21" t="n">
        <f aca="false">ROUND(P7573*S7573,2)</f>
        <v>6.6</v>
      </c>
      <c r="U7573" s="21" t="n">
        <f aca="false">IF(T7573&lt;=10,1,IF(T7573&lt;=20,2,IF(T7573&lt;=30,3,IF(T7573&lt;=40,4,IF(T7573&lt;=50,5,IF(T7573&lt;=100,6,IF(T7573&lt;=250,7,8)))))))</f>
        <v>1</v>
      </c>
      <c r="V7573" s="21" t="n">
        <f aca="false">IF(AND(OR(Dashboard!$T$3="All",R7573=Dashboard!$T$3),OR(Dashboard!$T$4="All",D7573=Dashboard!$T$4)),1,0)</f>
        <v>1</v>
      </c>
      <c r="W7573" s="21" t="n">
        <f aca="false">IF(V7573=1,T7573+ROW()/10000000,0)</f>
        <v>6.6007573</v>
      </c>
    </row>
    <row r="7574" customFormat="false" ht="15" hidden="false" customHeight="false" outlineLevel="0" collapsed="false">
      <c r="A7574" s="0" t="n">
        <v>18198440</v>
      </c>
      <c r="B7574" s="0" t="s">
        <v>16387</v>
      </c>
      <c r="C7574" s="0" t="n">
        <v>1</v>
      </c>
      <c r="D7574" s="0" t="s">
        <v>6924</v>
      </c>
      <c r="E7574" s="0" t="s">
        <v>16388</v>
      </c>
      <c r="F7574" s="0" t="s">
        <v>6321</v>
      </c>
      <c r="G7574" s="0" t="s">
        <v>16351</v>
      </c>
      <c r="H7574" s="0" t="s">
        <v>16389</v>
      </c>
      <c r="I7574" s="0" t="s">
        <v>2123</v>
      </c>
      <c r="J7574" s="0" t="s">
        <v>47</v>
      </c>
      <c r="K7574" s="0" t="s">
        <v>47</v>
      </c>
      <c r="L7574" s="0" t="s">
        <v>47</v>
      </c>
      <c r="M7574" s="0" t="s">
        <v>47</v>
      </c>
      <c r="N7574" s="0" t="n">
        <v>1</v>
      </c>
      <c r="O7574" s="0" t="n">
        <v>7</v>
      </c>
      <c r="P7574" s="0" t="n">
        <v>200</v>
      </c>
      <c r="Q7574" s="0" t="n">
        <v>3.1</v>
      </c>
      <c r="R7574" s="0" t="str">
        <f aca="false">INDEX(Lookup!$B$4:$B$18,MATCH(C7574,Lookup!$A$4:$A$18,0))</f>
        <v>India</v>
      </c>
      <c r="S7574" s="20" t="n">
        <f aca="false">INDEX(Lookup!$D$4:$D$18,MATCH(C7574,Lookup!$A$4:$A$18,0))</f>
        <v>0.012</v>
      </c>
      <c r="T7574" s="21" t="n">
        <f aca="false">ROUND(P7574*S7574,2)</f>
        <v>2.4</v>
      </c>
      <c r="U7574" s="21" t="n">
        <f aca="false">IF(T7574&lt;=10,1,IF(T7574&lt;=20,2,IF(T7574&lt;=30,3,IF(T7574&lt;=40,4,IF(T7574&lt;=50,5,IF(T7574&lt;=100,6,IF(T7574&lt;=250,7,8)))))))</f>
        <v>1</v>
      </c>
      <c r="V7574" s="21" t="n">
        <f aca="false">IF(AND(OR(Dashboard!$T$3="All",R7574=Dashboard!$T$3),OR(Dashboard!$T$4="All",D7574=Dashboard!$T$4)),1,0)</f>
        <v>1</v>
      </c>
      <c r="W7574" s="21" t="n">
        <f aca="false">IF(V7574=1,T7574+ROW()/10000000,0)</f>
        <v>2.4007574</v>
      </c>
    </row>
    <row r="7575" customFormat="false" ht="15" hidden="false" customHeight="false" outlineLevel="0" collapsed="false">
      <c r="A7575" s="0" t="n">
        <v>304161</v>
      </c>
      <c r="B7575" s="0" t="s">
        <v>16390</v>
      </c>
      <c r="C7575" s="0" t="n">
        <v>1</v>
      </c>
      <c r="D7575" s="0" t="s">
        <v>6924</v>
      </c>
      <c r="E7575" s="0" t="s">
        <v>16391</v>
      </c>
      <c r="F7575" s="0" t="s">
        <v>6321</v>
      </c>
      <c r="G7575" s="0" t="s">
        <v>16351</v>
      </c>
      <c r="H7575" s="0" t="s">
        <v>2349</v>
      </c>
      <c r="I7575" s="0" t="s">
        <v>2123</v>
      </c>
      <c r="J7575" s="0" t="s">
        <v>47</v>
      </c>
      <c r="K7575" s="0" t="s">
        <v>47</v>
      </c>
      <c r="L7575" s="0" t="s">
        <v>47</v>
      </c>
      <c r="M7575" s="0" t="s">
        <v>47</v>
      </c>
      <c r="N7575" s="0" t="n">
        <v>1</v>
      </c>
      <c r="O7575" s="0" t="n">
        <v>26</v>
      </c>
      <c r="P7575" s="0" t="n">
        <v>150</v>
      </c>
      <c r="Q7575" s="0" t="n">
        <v>3.2</v>
      </c>
      <c r="R7575" s="0" t="str">
        <f aca="false">INDEX(Lookup!$B$4:$B$18,MATCH(C7575,Lookup!$A$4:$A$18,0))</f>
        <v>India</v>
      </c>
      <c r="S7575" s="20" t="n">
        <f aca="false">INDEX(Lookup!$D$4:$D$18,MATCH(C7575,Lookup!$A$4:$A$18,0))</f>
        <v>0.012</v>
      </c>
      <c r="T7575" s="21" t="n">
        <f aca="false">ROUND(P7575*S7575,2)</f>
        <v>1.8</v>
      </c>
      <c r="U7575" s="21" t="n">
        <f aca="false">IF(T7575&lt;=10,1,IF(T7575&lt;=20,2,IF(T7575&lt;=30,3,IF(T7575&lt;=40,4,IF(T7575&lt;=50,5,IF(T7575&lt;=100,6,IF(T7575&lt;=250,7,8)))))))</f>
        <v>1</v>
      </c>
      <c r="V7575" s="21" t="n">
        <f aca="false">IF(AND(OR(Dashboard!$T$3="All",R7575=Dashboard!$T$3),OR(Dashboard!$T$4="All",D7575=Dashboard!$T$4)),1,0)</f>
        <v>1</v>
      </c>
      <c r="W7575" s="21" t="n">
        <f aca="false">IF(V7575=1,T7575+ROW()/10000000,0)</f>
        <v>1.8007575</v>
      </c>
    </row>
    <row r="7576" customFormat="false" ht="15" hidden="false" customHeight="false" outlineLevel="0" collapsed="false">
      <c r="A7576" s="0" t="n">
        <v>18037798</v>
      </c>
      <c r="B7576" s="0" t="s">
        <v>16392</v>
      </c>
      <c r="C7576" s="0" t="n">
        <v>1</v>
      </c>
      <c r="D7576" s="0" t="s">
        <v>6924</v>
      </c>
      <c r="E7576" s="0" t="s">
        <v>16358</v>
      </c>
      <c r="F7576" s="0" t="s">
        <v>6321</v>
      </c>
      <c r="G7576" s="0" t="s">
        <v>16351</v>
      </c>
      <c r="H7576" s="0" t="s">
        <v>2310</v>
      </c>
      <c r="I7576" s="0" t="s">
        <v>2123</v>
      </c>
      <c r="J7576" s="0" t="s">
        <v>47</v>
      </c>
      <c r="K7576" s="0" t="s">
        <v>47</v>
      </c>
      <c r="L7576" s="0" t="s">
        <v>47</v>
      </c>
      <c r="M7576" s="0" t="s">
        <v>47</v>
      </c>
      <c r="N7576" s="0" t="n">
        <v>1</v>
      </c>
      <c r="O7576" s="0" t="n">
        <v>10</v>
      </c>
      <c r="P7576" s="0" t="n">
        <v>150</v>
      </c>
      <c r="Q7576" s="0" t="n">
        <v>3.2</v>
      </c>
      <c r="R7576" s="0" t="str">
        <f aca="false">INDEX(Lookup!$B$4:$B$18,MATCH(C7576,Lookup!$A$4:$A$18,0))</f>
        <v>India</v>
      </c>
      <c r="S7576" s="20" t="n">
        <f aca="false">INDEX(Lookup!$D$4:$D$18,MATCH(C7576,Lookup!$A$4:$A$18,0))</f>
        <v>0.012</v>
      </c>
      <c r="T7576" s="21" t="n">
        <f aca="false">ROUND(P7576*S7576,2)</f>
        <v>1.8</v>
      </c>
      <c r="U7576" s="21" t="n">
        <f aca="false">IF(T7576&lt;=10,1,IF(T7576&lt;=20,2,IF(T7576&lt;=30,3,IF(T7576&lt;=40,4,IF(T7576&lt;=50,5,IF(T7576&lt;=100,6,IF(T7576&lt;=250,7,8)))))))</f>
        <v>1</v>
      </c>
      <c r="V7576" s="21" t="n">
        <f aca="false">IF(AND(OR(Dashboard!$T$3="All",R7576=Dashboard!$T$3),OR(Dashboard!$T$4="All",D7576=Dashboard!$T$4)),1,0)</f>
        <v>1</v>
      </c>
      <c r="W7576" s="21" t="n">
        <f aca="false">IF(V7576=1,T7576+ROW()/10000000,0)</f>
        <v>1.8007576</v>
      </c>
    </row>
    <row r="7577" customFormat="false" ht="15" hidden="false" customHeight="false" outlineLevel="0" collapsed="false">
      <c r="A7577" s="0" t="n">
        <v>310279</v>
      </c>
      <c r="B7577" s="0" t="s">
        <v>16097</v>
      </c>
      <c r="C7577" s="0" t="n">
        <v>1</v>
      </c>
      <c r="D7577" s="0" t="s">
        <v>6924</v>
      </c>
      <c r="E7577" s="0" t="s">
        <v>16393</v>
      </c>
      <c r="F7577" s="0" t="s">
        <v>6321</v>
      </c>
      <c r="G7577" s="0" t="s">
        <v>16351</v>
      </c>
      <c r="H7577" s="0" t="s">
        <v>2310</v>
      </c>
      <c r="I7577" s="0" t="s">
        <v>2123</v>
      </c>
      <c r="J7577" s="0" t="s">
        <v>47</v>
      </c>
      <c r="K7577" s="0" t="s">
        <v>47</v>
      </c>
      <c r="L7577" s="0" t="s">
        <v>47</v>
      </c>
      <c r="M7577" s="0" t="s">
        <v>47</v>
      </c>
      <c r="N7577" s="0" t="n">
        <v>1</v>
      </c>
      <c r="O7577" s="0" t="n">
        <v>5</v>
      </c>
      <c r="P7577" s="0" t="n">
        <v>300</v>
      </c>
      <c r="Q7577" s="0" t="n">
        <v>2.9</v>
      </c>
      <c r="R7577" s="0" t="str">
        <f aca="false">INDEX(Lookup!$B$4:$B$18,MATCH(C7577,Lookup!$A$4:$A$18,0))</f>
        <v>India</v>
      </c>
      <c r="S7577" s="20" t="n">
        <f aca="false">INDEX(Lookup!$D$4:$D$18,MATCH(C7577,Lookup!$A$4:$A$18,0))</f>
        <v>0.012</v>
      </c>
      <c r="T7577" s="21" t="n">
        <f aca="false">ROUND(P7577*S7577,2)</f>
        <v>3.6</v>
      </c>
      <c r="U7577" s="21" t="n">
        <f aca="false">IF(T7577&lt;=10,1,IF(T7577&lt;=20,2,IF(T7577&lt;=30,3,IF(T7577&lt;=40,4,IF(T7577&lt;=50,5,IF(T7577&lt;=100,6,IF(T7577&lt;=250,7,8)))))))</f>
        <v>1</v>
      </c>
      <c r="V7577" s="21" t="n">
        <f aca="false">IF(AND(OR(Dashboard!$T$3="All",R7577=Dashboard!$T$3),OR(Dashboard!$T$4="All",D7577=Dashboard!$T$4)),1,0)</f>
        <v>1</v>
      </c>
      <c r="W7577" s="21" t="n">
        <f aca="false">IF(V7577=1,T7577+ROW()/10000000,0)</f>
        <v>3.6007577</v>
      </c>
    </row>
    <row r="7578" customFormat="false" ht="15" hidden="false" customHeight="false" outlineLevel="0" collapsed="false">
      <c r="A7578" s="0" t="n">
        <v>5964</v>
      </c>
      <c r="B7578" s="0" t="s">
        <v>16394</v>
      </c>
      <c r="C7578" s="0" t="n">
        <v>1</v>
      </c>
      <c r="D7578" s="0" t="s">
        <v>6924</v>
      </c>
      <c r="E7578" s="0" t="s">
        <v>16395</v>
      </c>
      <c r="F7578" s="0" t="s">
        <v>6321</v>
      </c>
      <c r="G7578" s="0" t="s">
        <v>16351</v>
      </c>
      <c r="H7578" s="0" t="s">
        <v>2122</v>
      </c>
      <c r="I7578" s="0" t="s">
        <v>2123</v>
      </c>
      <c r="J7578" s="0" t="s">
        <v>47</v>
      </c>
      <c r="K7578" s="0" t="s">
        <v>47</v>
      </c>
      <c r="L7578" s="0" t="s">
        <v>47</v>
      </c>
      <c r="M7578" s="0" t="s">
        <v>47</v>
      </c>
      <c r="N7578" s="0" t="n">
        <v>1</v>
      </c>
      <c r="O7578" s="0" t="n">
        <v>7</v>
      </c>
      <c r="P7578" s="0" t="n">
        <v>300</v>
      </c>
      <c r="Q7578" s="0" t="n">
        <v>3</v>
      </c>
      <c r="R7578" s="0" t="str">
        <f aca="false">INDEX(Lookup!$B$4:$B$18,MATCH(C7578,Lookup!$A$4:$A$18,0))</f>
        <v>India</v>
      </c>
      <c r="S7578" s="20" t="n">
        <f aca="false">INDEX(Lookup!$D$4:$D$18,MATCH(C7578,Lookup!$A$4:$A$18,0))</f>
        <v>0.012</v>
      </c>
      <c r="T7578" s="21" t="n">
        <f aca="false">ROUND(P7578*S7578,2)</f>
        <v>3.6</v>
      </c>
      <c r="U7578" s="21" t="n">
        <f aca="false">IF(T7578&lt;=10,1,IF(T7578&lt;=20,2,IF(T7578&lt;=30,3,IF(T7578&lt;=40,4,IF(T7578&lt;=50,5,IF(T7578&lt;=100,6,IF(T7578&lt;=250,7,8)))))))</f>
        <v>1</v>
      </c>
      <c r="V7578" s="21" t="n">
        <f aca="false">IF(AND(OR(Dashboard!$T$3="All",R7578=Dashboard!$T$3),OR(Dashboard!$T$4="All",D7578=Dashboard!$T$4)),1,0)</f>
        <v>1</v>
      </c>
      <c r="W7578" s="21" t="n">
        <f aca="false">IF(V7578=1,T7578+ROW()/10000000,0)</f>
        <v>3.6007578</v>
      </c>
    </row>
    <row r="7579" customFormat="false" ht="15" hidden="false" customHeight="false" outlineLevel="0" collapsed="false">
      <c r="A7579" s="0" t="n">
        <v>18241496</v>
      </c>
      <c r="B7579" s="0" t="s">
        <v>16396</v>
      </c>
      <c r="C7579" s="0" t="n">
        <v>1</v>
      </c>
      <c r="D7579" s="0" t="s">
        <v>6924</v>
      </c>
      <c r="E7579" s="0" t="s">
        <v>16397</v>
      </c>
      <c r="F7579" s="0" t="s">
        <v>6321</v>
      </c>
      <c r="G7579" s="0" t="s">
        <v>16351</v>
      </c>
      <c r="H7579" s="0" t="s">
        <v>2349</v>
      </c>
      <c r="I7579" s="0" t="s">
        <v>2123</v>
      </c>
      <c r="J7579" s="0" t="s">
        <v>47</v>
      </c>
      <c r="K7579" s="0" t="s">
        <v>47</v>
      </c>
      <c r="L7579" s="0" t="s">
        <v>47</v>
      </c>
      <c r="M7579" s="0" t="s">
        <v>47</v>
      </c>
      <c r="N7579" s="0" t="n">
        <v>1</v>
      </c>
      <c r="O7579" s="0" t="n">
        <v>17</v>
      </c>
      <c r="P7579" s="0" t="n">
        <v>150</v>
      </c>
      <c r="Q7579" s="0" t="n">
        <v>3.5</v>
      </c>
      <c r="R7579" s="0" t="str">
        <f aca="false">INDEX(Lookup!$B$4:$B$18,MATCH(C7579,Lookup!$A$4:$A$18,0))</f>
        <v>India</v>
      </c>
      <c r="S7579" s="20" t="n">
        <f aca="false">INDEX(Lookup!$D$4:$D$18,MATCH(C7579,Lookup!$A$4:$A$18,0))</f>
        <v>0.012</v>
      </c>
      <c r="T7579" s="21" t="n">
        <f aca="false">ROUND(P7579*S7579,2)</f>
        <v>1.8</v>
      </c>
      <c r="U7579" s="21" t="n">
        <f aca="false">IF(T7579&lt;=10,1,IF(T7579&lt;=20,2,IF(T7579&lt;=30,3,IF(T7579&lt;=40,4,IF(T7579&lt;=50,5,IF(T7579&lt;=100,6,IF(T7579&lt;=250,7,8)))))))</f>
        <v>1</v>
      </c>
      <c r="V7579" s="21" t="n">
        <f aca="false">IF(AND(OR(Dashboard!$T$3="All",R7579=Dashboard!$T$3),OR(Dashboard!$T$4="All",D7579=Dashboard!$T$4)),1,0)</f>
        <v>1</v>
      </c>
      <c r="W7579" s="21" t="n">
        <f aca="false">IF(V7579=1,T7579+ROW()/10000000,0)</f>
        <v>1.8007579</v>
      </c>
    </row>
    <row r="7580" customFormat="false" ht="15" hidden="false" customHeight="false" outlineLevel="0" collapsed="false">
      <c r="A7580" s="0" t="n">
        <v>309695</v>
      </c>
      <c r="B7580" s="0" t="s">
        <v>16398</v>
      </c>
      <c r="C7580" s="0" t="n">
        <v>1</v>
      </c>
      <c r="D7580" s="0" t="s">
        <v>6924</v>
      </c>
      <c r="E7580" s="0" t="s">
        <v>16399</v>
      </c>
      <c r="F7580" s="0" t="s">
        <v>6321</v>
      </c>
      <c r="G7580" s="0" t="s">
        <v>16351</v>
      </c>
      <c r="H7580" s="0" t="s">
        <v>8929</v>
      </c>
      <c r="I7580" s="0" t="s">
        <v>2123</v>
      </c>
      <c r="J7580" s="0" t="s">
        <v>47</v>
      </c>
      <c r="K7580" s="0" t="s">
        <v>46</v>
      </c>
      <c r="L7580" s="0" t="s">
        <v>47</v>
      </c>
      <c r="M7580" s="0" t="s">
        <v>47</v>
      </c>
      <c r="N7580" s="0" t="n">
        <v>1</v>
      </c>
      <c r="O7580" s="0" t="n">
        <v>21</v>
      </c>
      <c r="P7580" s="0" t="n">
        <v>300</v>
      </c>
      <c r="Q7580" s="0" t="n">
        <v>3.5</v>
      </c>
      <c r="R7580" s="0" t="str">
        <f aca="false">INDEX(Lookup!$B$4:$B$18,MATCH(C7580,Lookup!$A$4:$A$18,0))</f>
        <v>India</v>
      </c>
      <c r="S7580" s="20" t="n">
        <f aca="false">INDEX(Lookup!$D$4:$D$18,MATCH(C7580,Lookup!$A$4:$A$18,0))</f>
        <v>0.012</v>
      </c>
      <c r="T7580" s="21" t="n">
        <f aca="false">ROUND(P7580*S7580,2)</f>
        <v>3.6</v>
      </c>
      <c r="U7580" s="21" t="n">
        <f aca="false">IF(T7580&lt;=10,1,IF(T7580&lt;=20,2,IF(T7580&lt;=30,3,IF(T7580&lt;=40,4,IF(T7580&lt;=50,5,IF(T7580&lt;=100,6,IF(T7580&lt;=250,7,8)))))))</f>
        <v>1</v>
      </c>
      <c r="V7580" s="21" t="n">
        <f aca="false">IF(AND(OR(Dashboard!$T$3="All",R7580=Dashboard!$T$3),OR(Dashboard!$T$4="All",D7580=Dashboard!$T$4)),1,0)</f>
        <v>1</v>
      </c>
      <c r="W7580" s="21" t="n">
        <f aca="false">IF(V7580=1,T7580+ROW()/10000000,0)</f>
        <v>3.600758</v>
      </c>
    </row>
    <row r="7581" customFormat="false" ht="15" hidden="false" customHeight="false" outlineLevel="0" collapsed="false">
      <c r="A7581" s="0" t="n">
        <v>308905</v>
      </c>
      <c r="B7581" s="0" t="s">
        <v>16400</v>
      </c>
      <c r="C7581" s="0" t="n">
        <v>1</v>
      </c>
      <c r="D7581" s="0" t="s">
        <v>6924</v>
      </c>
      <c r="E7581" s="0" t="s">
        <v>16401</v>
      </c>
      <c r="F7581" s="0" t="s">
        <v>6321</v>
      </c>
      <c r="G7581" s="0" t="s">
        <v>16351</v>
      </c>
      <c r="H7581" s="0" t="s">
        <v>2128</v>
      </c>
      <c r="I7581" s="0" t="s">
        <v>2123</v>
      </c>
      <c r="J7581" s="0" t="s">
        <v>47</v>
      </c>
      <c r="K7581" s="0" t="s">
        <v>47</v>
      </c>
      <c r="L7581" s="0" t="s">
        <v>47</v>
      </c>
      <c r="M7581" s="0" t="s">
        <v>47</v>
      </c>
      <c r="N7581" s="0" t="n">
        <v>1</v>
      </c>
      <c r="O7581" s="0" t="n">
        <v>2</v>
      </c>
      <c r="P7581" s="0" t="n">
        <v>200</v>
      </c>
      <c r="Q7581" s="0" t="n">
        <v>1</v>
      </c>
      <c r="R7581" s="0" t="str">
        <f aca="false">INDEX(Lookup!$B$4:$B$18,MATCH(C7581,Lookup!$A$4:$A$18,0))</f>
        <v>India</v>
      </c>
      <c r="S7581" s="20" t="n">
        <f aca="false">INDEX(Lookup!$D$4:$D$18,MATCH(C7581,Lookup!$A$4:$A$18,0))</f>
        <v>0.012</v>
      </c>
      <c r="T7581" s="21" t="n">
        <f aca="false">ROUND(P7581*S7581,2)</f>
        <v>2.4</v>
      </c>
      <c r="U7581" s="21" t="n">
        <f aca="false">IF(T7581&lt;=10,1,IF(T7581&lt;=20,2,IF(T7581&lt;=30,3,IF(T7581&lt;=40,4,IF(T7581&lt;=50,5,IF(T7581&lt;=100,6,IF(T7581&lt;=250,7,8)))))))</f>
        <v>1</v>
      </c>
      <c r="V7581" s="21" t="n">
        <f aca="false">IF(AND(OR(Dashboard!$T$3="All",R7581=Dashboard!$T$3),OR(Dashboard!$T$4="All",D7581=Dashboard!$T$4)),1,0)</f>
        <v>1</v>
      </c>
      <c r="W7581" s="21" t="n">
        <f aca="false">IF(V7581=1,T7581+ROW()/10000000,0)</f>
        <v>2.4007581</v>
      </c>
    </row>
    <row r="7582" customFormat="false" ht="15" hidden="false" customHeight="false" outlineLevel="0" collapsed="false">
      <c r="A7582" s="0" t="n">
        <v>18312644</v>
      </c>
      <c r="B7582" s="0" t="s">
        <v>16402</v>
      </c>
      <c r="C7582" s="0" t="n">
        <v>1</v>
      </c>
      <c r="D7582" s="0" t="s">
        <v>6924</v>
      </c>
      <c r="E7582" s="0" t="s">
        <v>16403</v>
      </c>
      <c r="F7582" s="0" t="s">
        <v>6321</v>
      </c>
      <c r="G7582" s="0" t="s">
        <v>16351</v>
      </c>
      <c r="H7582" s="0" t="s">
        <v>13509</v>
      </c>
      <c r="I7582" s="0" t="s">
        <v>2123</v>
      </c>
      <c r="J7582" s="0" t="s">
        <v>47</v>
      </c>
      <c r="K7582" s="0" t="s">
        <v>47</v>
      </c>
      <c r="L7582" s="0" t="s">
        <v>47</v>
      </c>
      <c r="M7582" s="0" t="s">
        <v>47</v>
      </c>
      <c r="N7582" s="0" t="n">
        <v>1</v>
      </c>
      <c r="O7582" s="0" t="n">
        <v>2</v>
      </c>
      <c r="P7582" s="0" t="n">
        <v>150</v>
      </c>
      <c r="Q7582" s="0" t="n">
        <v>1</v>
      </c>
      <c r="R7582" s="0" t="str">
        <f aca="false">INDEX(Lookup!$B$4:$B$18,MATCH(C7582,Lookup!$A$4:$A$18,0))</f>
        <v>India</v>
      </c>
      <c r="S7582" s="20" t="n">
        <f aca="false">INDEX(Lookup!$D$4:$D$18,MATCH(C7582,Lookup!$A$4:$A$18,0))</f>
        <v>0.012</v>
      </c>
      <c r="T7582" s="21" t="n">
        <f aca="false">ROUND(P7582*S7582,2)</f>
        <v>1.8</v>
      </c>
      <c r="U7582" s="21" t="n">
        <f aca="false">IF(T7582&lt;=10,1,IF(T7582&lt;=20,2,IF(T7582&lt;=30,3,IF(T7582&lt;=40,4,IF(T7582&lt;=50,5,IF(T7582&lt;=100,6,IF(T7582&lt;=250,7,8)))))))</f>
        <v>1</v>
      </c>
      <c r="V7582" s="21" t="n">
        <f aca="false">IF(AND(OR(Dashboard!$T$3="All",R7582=Dashboard!$T$3),OR(Dashboard!$T$4="All",D7582=Dashboard!$T$4)),1,0)</f>
        <v>1</v>
      </c>
      <c r="W7582" s="21" t="n">
        <f aca="false">IF(V7582=1,T7582+ROW()/10000000,0)</f>
        <v>1.8007582</v>
      </c>
    </row>
    <row r="7583" customFormat="false" ht="15" hidden="false" customHeight="false" outlineLevel="0" collapsed="false">
      <c r="A7583" s="0" t="n">
        <v>305238</v>
      </c>
      <c r="B7583" s="0" t="s">
        <v>16404</v>
      </c>
      <c r="C7583" s="0" t="n">
        <v>1</v>
      </c>
      <c r="D7583" s="0" t="s">
        <v>6924</v>
      </c>
      <c r="E7583" s="0" t="s">
        <v>16405</v>
      </c>
      <c r="F7583" s="0" t="s">
        <v>6321</v>
      </c>
      <c r="G7583" s="0" t="s">
        <v>16351</v>
      </c>
      <c r="H7583" s="0" t="s">
        <v>3243</v>
      </c>
      <c r="I7583" s="0" t="s">
        <v>2123</v>
      </c>
      <c r="J7583" s="0" t="s">
        <v>47</v>
      </c>
      <c r="K7583" s="0" t="s">
        <v>47</v>
      </c>
      <c r="L7583" s="0" t="s">
        <v>47</v>
      </c>
      <c r="M7583" s="0" t="s">
        <v>47</v>
      </c>
      <c r="N7583" s="0" t="n">
        <v>1</v>
      </c>
      <c r="O7583" s="0" t="n">
        <v>3</v>
      </c>
      <c r="P7583" s="0" t="n">
        <v>100</v>
      </c>
      <c r="Q7583" s="0" t="n">
        <v>1</v>
      </c>
      <c r="R7583" s="0" t="str">
        <f aca="false">INDEX(Lookup!$B$4:$B$18,MATCH(C7583,Lookup!$A$4:$A$18,0))</f>
        <v>India</v>
      </c>
      <c r="S7583" s="20" t="n">
        <f aca="false">INDEX(Lookup!$D$4:$D$18,MATCH(C7583,Lookup!$A$4:$A$18,0))</f>
        <v>0.012</v>
      </c>
      <c r="T7583" s="21" t="n">
        <f aca="false">ROUND(P7583*S7583,2)</f>
        <v>1.2</v>
      </c>
      <c r="U7583" s="21" t="n">
        <f aca="false">IF(T7583&lt;=10,1,IF(T7583&lt;=20,2,IF(T7583&lt;=30,3,IF(T7583&lt;=40,4,IF(T7583&lt;=50,5,IF(T7583&lt;=100,6,IF(T7583&lt;=250,7,8)))))))</f>
        <v>1</v>
      </c>
      <c r="V7583" s="21" t="n">
        <f aca="false">IF(AND(OR(Dashboard!$T$3="All",R7583=Dashboard!$T$3),OR(Dashboard!$T$4="All",D7583=Dashboard!$T$4)),1,0)</f>
        <v>1</v>
      </c>
      <c r="W7583" s="21" t="n">
        <f aca="false">IF(V7583=1,T7583+ROW()/10000000,0)</f>
        <v>1.2007583</v>
      </c>
    </row>
    <row r="7584" customFormat="false" ht="15" hidden="false" customHeight="false" outlineLevel="0" collapsed="false">
      <c r="A7584" s="0" t="n">
        <v>301917</v>
      </c>
      <c r="B7584" s="0" t="s">
        <v>5031</v>
      </c>
      <c r="C7584" s="0" t="n">
        <v>1</v>
      </c>
      <c r="D7584" s="0" t="s">
        <v>6924</v>
      </c>
      <c r="E7584" s="0" t="s">
        <v>16406</v>
      </c>
      <c r="F7584" s="0" t="s">
        <v>6321</v>
      </c>
      <c r="G7584" s="0" t="s">
        <v>16351</v>
      </c>
      <c r="H7584" s="0" t="s">
        <v>7355</v>
      </c>
      <c r="I7584" s="0" t="s">
        <v>2123</v>
      </c>
      <c r="J7584" s="0" t="s">
        <v>47</v>
      </c>
      <c r="K7584" s="0" t="s">
        <v>47</v>
      </c>
      <c r="L7584" s="0" t="s">
        <v>47</v>
      </c>
      <c r="M7584" s="0" t="s">
        <v>47</v>
      </c>
      <c r="N7584" s="0" t="n">
        <v>1</v>
      </c>
      <c r="O7584" s="0" t="n">
        <v>3</v>
      </c>
      <c r="P7584" s="0" t="n">
        <v>250</v>
      </c>
      <c r="Q7584" s="0" t="n">
        <v>1</v>
      </c>
      <c r="R7584" s="0" t="str">
        <f aca="false">INDEX(Lookup!$B$4:$B$18,MATCH(C7584,Lookup!$A$4:$A$18,0))</f>
        <v>India</v>
      </c>
      <c r="S7584" s="20" t="n">
        <f aca="false">INDEX(Lookup!$D$4:$D$18,MATCH(C7584,Lookup!$A$4:$A$18,0))</f>
        <v>0.012</v>
      </c>
      <c r="T7584" s="21" t="n">
        <f aca="false">ROUND(P7584*S7584,2)</f>
        <v>3</v>
      </c>
      <c r="U7584" s="21" t="n">
        <f aca="false">IF(T7584&lt;=10,1,IF(T7584&lt;=20,2,IF(T7584&lt;=30,3,IF(T7584&lt;=40,4,IF(T7584&lt;=50,5,IF(T7584&lt;=100,6,IF(T7584&lt;=250,7,8)))))))</f>
        <v>1</v>
      </c>
      <c r="V7584" s="21" t="n">
        <f aca="false">IF(AND(OR(Dashboard!$T$3="All",R7584=Dashboard!$T$3),OR(Dashboard!$T$4="All",D7584=Dashboard!$T$4)),1,0)</f>
        <v>1</v>
      </c>
      <c r="W7584" s="21" t="n">
        <f aca="false">IF(V7584=1,T7584+ROW()/10000000,0)</f>
        <v>3.0007584</v>
      </c>
    </row>
    <row r="7585" customFormat="false" ht="15" hidden="false" customHeight="false" outlineLevel="0" collapsed="false">
      <c r="A7585" s="0" t="n">
        <v>18372314</v>
      </c>
      <c r="B7585" s="0" t="s">
        <v>16407</v>
      </c>
      <c r="C7585" s="0" t="n">
        <v>1</v>
      </c>
      <c r="D7585" s="0" t="s">
        <v>6924</v>
      </c>
      <c r="E7585" s="0" t="s">
        <v>16408</v>
      </c>
      <c r="F7585" s="0" t="s">
        <v>6321</v>
      </c>
      <c r="G7585" s="0" t="s">
        <v>16351</v>
      </c>
      <c r="H7585" s="0" t="s">
        <v>164</v>
      </c>
      <c r="I7585" s="0" t="s">
        <v>2123</v>
      </c>
      <c r="J7585" s="0" t="s">
        <v>47</v>
      </c>
      <c r="K7585" s="0" t="s">
        <v>47</v>
      </c>
      <c r="L7585" s="0" t="s">
        <v>47</v>
      </c>
      <c r="M7585" s="0" t="s">
        <v>47</v>
      </c>
      <c r="N7585" s="0" t="n">
        <v>1</v>
      </c>
      <c r="O7585" s="0" t="n">
        <v>1</v>
      </c>
      <c r="P7585" s="0" t="n">
        <v>350</v>
      </c>
      <c r="Q7585" s="0" t="n">
        <v>1</v>
      </c>
      <c r="R7585" s="0" t="str">
        <f aca="false">INDEX(Lookup!$B$4:$B$18,MATCH(C7585,Lookup!$A$4:$A$18,0))</f>
        <v>India</v>
      </c>
      <c r="S7585" s="20" t="n">
        <f aca="false">INDEX(Lookup!$D$4:$D$18,MATCH(C7585,Lookup!$A$4:$A$18,0))</f>
        <v>0.012</v>
      </c>
      <c r="T7585" s="21" t="n">
        <f aca="false">ROUND(P7585*S7585,2)</f>
        <v>4.2</v>
      </c>
      <c r="U7585" s="21" t="n">
        <f aca="false">IF(T7585&lt;=10,1,IF(T7585&lt;=20,2,IF(T7585&lt;=30,3,IF(T7585&lt;=40,4,IF(T7585&lt;=50,5,IF(T7585&lt;=100,6,IF(T7585&lt;=250,7,8)))))))</f>
        <v>1</v>
      </c>
      <c r="V7585" s="21" t="n">
        <f aca="false">IF(AND(OR(Dashboard!$T$3="All",R7585=Dashboard!$T$3),OR(Dashboard!$T$4="All",D7585=Dashboard!$T$4)),1,0)</f>
        <v>1</v>
      </c>
      <c r="W7585" s="21" t="n">
        <f aca="false">IF(V7585=1,T7585+ROW()/10000000,0)</f>
        <v>4.2007585</v>
      </c>
    </row>
    <row r="7586" customFormat="false" ht="15" hidden="false" customHeight="false" outlineLevel="0" collapsed="false">
      <c r="A7586" s="0" t="n">
        <v>313282</v>
      </c>
      <c r="B7586" s="0" t="s">
        <v>16409</v>
      </c>
      <c r="C7586" s="0" t="n">
        <v>1</v>
      </c>
      <c r="D7586" s="0" t="s">
        <v>6924</v>
      </c>
      <c r="E7586" s="0" t="s">
        <v>16410</v>
      </c>
      <c r="F7586" s="0" t="s">
        <v>6321</v>
      </c>
      <c r="G7586" s="0" t="s">
        <v>16351</v>
      </c>
      <c r="H7586" s="0" t="s">
        <v>13121</v>
      </c>
      <c r="I7586" s="0" t="s">
        <v>2123</v>
      </c>
      <c r="J7586" s="0" t="s">
        <v>47</v>
      </c>
      <c r="K7586" s="0" t="s">
        <v>47</v>
      </c>
      <c r="L7586" s="0" t="s">
        <v>47</v>
      </c>
      <c r="M7586" s="0" t="s">
        <v>47</v>
      </c>
      <c r="N7586" s="0" t="n">
        <v>1</v>
      </c>
      <c r="O7586" s="0" t="n">
        <v>2</v>
      </c>
      <c r="P7586" s="0" t="n">
        <v>200</v>
      </c>
      <c r="Q7586" s="0" t="n">
        <v>1</v>
      </c>
      <c r="R7586" s="0" t="str">
        <f aca="false">INDEX(Lookup!$B$4:$B$18,MATCH(C7586,Lookup!$A$4:$A$18,0))</f>
        <v>India</v>
      </c>
      <c r="S7586" s="20" t="n">
        <f aca="false">INDEX(Lookup!$D$4:$D$18,MATCH(C7586,Lookup!$A$4:$A$18,0))</f>
        <v>0.012</v>
      </c>
      <c r="T7586" s="21" t="n">
        <f aca="false">ROUND(P7586*S7586,2)</f>
        <v>2.4</v>
      </c>
      <c r="U7586" s="21" t="n">
        <f aca="false">IF(T7586&lt;=10,1,IF(T7586&lt;=20,2,IF(T7586&lt;=30,3,IF(T7586&lt;=40,4,IF(T7586&lt;=50,5,IF(T7586&lt;=100,6,IF(T7586&lt;=250,7,8)))))))</f>
        <v>1</v>
      </c>
      <c r="V7586" s="21" t="n">
        <f aca="false">IF(AND(OR(Dashboard!$T$3="All",R7586=Dashboard!$T$3),OR(Dashboard!$T$4="All",D7586=Dashboard!$T$4)),1,0)</f>
        <v>1</v>
      </c>
      <c r="W7586" s="21" t="n">
        <f aca="false">IF(V7586=1,T7586+ROW()/10000000,0)</f>
        <v>2.4007586</v>
      </c>
    </row>
    <row r="7587" customFormat="false" ht="15" hidden="false" customHeight="false" outlineLevel="0" collapsed="false">
      <c r="A7587" s="0" t="n">
        <v>18368025</v>
      </c>
      <c r="B7587" s="0" t="s">
        <v>16411</v>
      </c>
      <c r="C7587" s="0" t="n">
        <v>1</v>
      </c>
      <c r="D7587" s="0" t="s">
        <v>6924</v>
      </c>
      <c r="E7587" s="0" t="s">
        <v>16412</v>
      </c>
      <c r="F7587" s="0" t="s">
        <v>6321</v>
      </c>
      <c r="G7587" s="0" t="s">
        <v>16351</v>
      </c>
      <c r="H7587" s="0" t="s">
        <v>402</v>
      </c>
      <c r="I7587" s="0" t="s">
        <v>2123</v>
      </c>
      <c r="J7587" s="0" t="s">
        <v>47</v>
      </c>
      <c r="K7587" s="0" t="s">
        <v>47</v>
      </c>
      <c r="L7587" s="0" t="s">
        <v>47</v>
      </c>
      <c r="M7587" s="0" t="s">
        <v>47</v>
      </c>
      <c r="N7587" s="0" t="n">
        <v>1</v>
      </c>
      <c r="O7587" s="0" t="n">
        <v>3</v>
      </c>
      <c r="P7587" s="0" t="n">
        <v>300</v>
      </c>
      <c r="Q7587" s="0" t="n">
        <v>1</v>
      </c>
      <c r="R7587" s="0" t="str">
        <f aca="false">INDEX(Lookup!$B$4:$B$18,MATCH(C7587,Lookup!$A$4:$A$18,0))</f>
        <v>India</v>
      </c>
      <c r="S7587" s="20" t="n">
        <f aca="false">INDEX(Lookup!$D$4:$D$18,MATCH(C7587,Lookup!$A$4:$A$18,0))</f>
        <v>0.012</v>
      </c>
      <c r="T7587" s="21" t="n">
        <f aca="false">ROUND(P7587*S7587,2)</f>
        <v>3.6</v>
      </c>
      <c r="U7587" s="21" t="n">
        <f aca="false">IF(T7587&lt;=10,1,IF(T7587&lt;=20,2,IF(T7587&lt;=30,3,IF(T7587&lt;=40,4,IF(T7587&lt;=50,5,IF(T7587&lt;=100,6,IF(T7587&lt;=250,7,8)))))))</f>
        <v>1</v>
      </c>
      <c r="V7587" s="21" t="n">
        <f aca="false">IF(AND(OR(Dashboard!$T$3="All",R7587=Dashboard!$T$3),OR(Dashboard!$T$4="All",D7587=Dashboard!$T$4)),1,0)</f>
        <v>1</v>
      </c>
      <c r="W7587" s="21" t="n">
        <f aca="false">IF(V7587=1,T7587+ROW()/10000000,0)</f>
        <v>3.6007587</v>
      </c>
    </row>
    <row r="7588" customFormat="false" ht="15" hidden="false" customHeight="false" outlineLevel="0" collapsed="false">
      <c r="A7588" s="0" t="n">
        <v>18089242</v>
      </c>
      <c r="B7588" s="0" t="s">
        <v>3154</v>
      </c>
      <c r="C7588" s="0" t="n">
        <v>1</v>
      </c>
      <c r="D7588" s="0" t="s">
        <v>6924</v>
      </c>
      <c r="E7588" s="0" t="s">
        <v>16413</v>
      </c>
      <c r="F7588" s="0" t="s">
        <v>6321</v>
      </c>
      <c r="G7588" s="0" t="s">
        <v>16351</v>
      </c>
      <c r="H7588" s="0" t="s">
        <v>3015</v>
      </c>
      <c r="I7588" s="0" t="s">
        <v>2123</v>
      </c>
      <c r="J7588" s="0" t="s">
        <v>47</v>
      </c>
      <c r="K7588" s="0" t="s">
        <v>47</v>
      </c>
      <c r="L7588" s="0" t="s">
        <v>47</v>
      </c>
      <c r="M7588" s="0" t="s">
        <v>47</v>
      </c>
      <c r="N7588" s="0" t="n">
        <v>1</v>
      </c>
      <c r="O7588" s="0" t="n">
        <v>1</v>
      </c>
      <c r="P7588" s="0" t="n">
        <v>300</v>
      </c>
      <c r="Q7588" s="0" t="n">
        <v>1</v>
      </c>
      <c r="R7588" s="0" t="str">
        <f aca="false">INDEX(Lookup!$B$4:$B$18,MATCH(C7588,Lookup!$A$4:$A$18,0))</f>
        <v>India</v>
      </c>
      <c r="S7588" s="20" t="n">
        <f aca="false">INDEX(Lookup!$D$4:$D$18,MATCH(C7588,Lookup!$A$4:$A$18,0))</f>
        <v>0.012</v>
      </c>
      <c r="T7588" s="21" t="n">
        <f aca="false">ROUND(P7588*S7588,2)</f>
        <v>3.6</v>
      </c>
      <c r="U7588" s="21" t="n">
        <f aca="false">IF(T7588&lt;=10,1,IF(T7588&lt;=20,2,IF(T7588&lt;=30,3,IF(T7588&lt;=40,4,IF(T7588&lt;=50,5,IF(T7588&lt;=100,6,IF(T7588&lt;=250,7,8)))))))</f>
        <v>1</v>
      </c>
      <c r="V7588" s="21" t="n">
        <f aca="false">IF(AND(OR(Dashboard!$T$3="All",R7588=Dashboard!$T$3),OR(Dashboard!$T$4="All",D7588=Dashboard!$T$4)),1,0)</f>
        <v>1</v>
      </c>
      <c r="W7588" s="21" t="n">
        <f aca="false">IF(V7588=1,T7588+ROW()/10000000,0)</f>
        <v>3.6007588</v>
      </c>
    </row>
    <row r="7589" customFormat="false" ht="15" hidden="false" customHeight="false" outlineLevel="0" collapsed="false">
      <c r="A7589" s="0" t="n">
        <v>304160</v>
      </c>
      <c r="B7589" s="0" t="s">
        <v>16414</v>
      </c>
      <c r="C7589" s="0" t="n">
        <v>1</v>
      </c>
      <c r="D7589" s="0" t="s">
        <v>6924</v>
      </c>
      <c r="E7589" s="0" t="s">
        <v>16415</v>
      </c>
      <c r="F7589" s="0" t="s">
        <v>6321</v>
      </c>
      <c r="G7589" s="0" t="s">
        <v>16351</v>
      </c>
      <c r="H7589" s="0" t="s">
        <v>3243</v>
      </c>
      <c r="I7589" s="0" t="s">
        <v>2123</v>
      </c>
      <c r="J7589" s="0" t="s">
        <v>47</v>
      </c>
      <c r="K7589" s="0" t="s">
        <v>47</v>
      </c>
      <c r="L7589" s="0" t="s">
        <v>47</v>
      </c>
      <c r="M7589" s="0" t="s">
        <v>47</v>
      </c>
      <c r="N7589" s="0" t="n">
        <v>1</v>
      </c>
      <c r="O7589" s="0" t="n">
        <v>2</v>
      </c>
      <c r="P7589" s="0" t="n">
        <v>200</v>
      </c>
      <c r="Q7589" s="0" t="n">
        <v>1</v>
      </c>
      <c r="R7589" s="0" t="str">
        <f aca="false">INDEX(Lookup!$B$4:$B$18,MATCH(C7589,Lookup!$A$4:$A$18,0))</f>
        <v>India</v>
      </c>
      <c r="S7589" s="20" t="n">
        <f aca="false">INDEX(Lookup!$D$4:$D$18,MATCH(C7589,Lookup!$A$4:$A$18,0))</f>
        <v>0.012</v>
      </c>
      <c r="T7589" s="21" t="n">
        <f aca="false">ROUND(P7589*S7589,2)</f>
        <v>2.4</v>
      </c>
      <c r="U7589" s="21" t="n">
        <f aca="false">IF(T7589&lt;=10,1,IF(T7589&lt;=20,2,IF(T7589&lt;=30,3,IF(T7589&lt;=40,4,IF(T7589&lt;=50,5,IF(T7589&lt;=100,6,IF(T7589&lt;=250,7,8)))))))</f>
        <v>1</v>
      </c>
      <c r="V7589" s="21" t="n">
        <f aca="false">IF(AND(OR(Dashboard!$T$3="All",R7589=Dashboard!$T$3),OR(Dashboard!$T$4="All",D7589=Dashboard!$T$4)),1,0)</f>
        <v>1</v>
      </c>
      <c r="W7589" s="21" t="n">
        <f aca="false">IF(V7589=1,T7589+ROW()/10000000,0)</f>
        <v>2.4007589</v>
      </c>
    </row>
    <row r="7590" customFormat="false" ht="15" hidden="false" customHeight="false" outlineLevel="0" collapsed="false">
      <c r="A7590" s="0" t="n">
        <v>18037813</v>
      </c>
      <c r="B7590" s="0" t="s">
        <v>16416</v>
      </c>
      <c r="C7590" s="0" t="n">
        <v>1</v>
      </c>
      <c r="D7590" s="0" t="s">
        <v>6924</v>
      </c>
      <c r="E7590" s="0" t="s">
        <v>16417</v>
      </c>
      <c r="F7590" s="0" t="s">
        <v>6321</v>
      </c>
      <c r="G7590" s="0" t="s">
        <v>16351</v>
      </c>
      <c r="H7590" s="0" t="s">
        <v>2128</v>
      </c>
      <c r="I7590" s="0" t="s">
        <v>2123</v>
      </c>
      <c r="J7590" s="0" t="s">
        <v>47</v>
      </c>
      <c r="K7590" s="0" t="s">
        <v>47</v>
      </c>
      <c r="L7590" s="0" t="s">
        <v>47</v>
      </c>
      <c r="M7590" s="0" t="s">
        <v>47</v>
      </c>
      <c r="N7590" s="0" t="n">
        <v>1</v>
      </c>
      <c r="O7590" s="0" t="n">
        <v>2</v>
      </c>
      <c r="P7590" s="0" t="n">
        <v>250</v>
      </c>
      <c r="Q7590" s="0" t="n">
        <v>1</v>
      </c>
      <c r="R7590" s="0" t="str">
        <f aca="false">INDEX(Lookup!$B$4:$B$18,MATCH(C7590,Lookup!$A$4:$A$18,0))</f>
        <v>India</v>
      </c>
      <c r="S7590" s="20" t="n">
        <f aca="false">INDEX(Lookup!$D$4:$D$18,MATCH(C7590,Lookup!$A$4:$A$18,0))</f>
        <v>0.012</v>
      </c>
      <c r="T7590" s="21" t="n">
        <f aca="false">ROUND(P7590*S7590,2)</f>
        <v>3</v>
      </c>
      <c r="U7590" s="21" t="n">
        <f aca="false">IF(T7590&lt;=10,1,IF(T7590&lt;=20,2,IF(T7590&lt;=30,3,IF(T7590&lt;=40,4,IF(T7590&lt;=50,5,IF(T7590&lt;=100,6,IF(T7590&lt;=250,7,8)))))))</f>
        <v>1</v>
      </c>
      <c r="V7590" s="21" t="n">
        <f aca="false">IF(AND(OR(Dashboard!$T$3="All",R7590=Dashboard!$T$3),OR(Dashboard!$T$4="All",D7590=Dashboard!$T$4)),1,0)</f>
        <v>1</v>
      </c>
      <c r="W7590" s="21" t="n">
        <f aca="false">IF(V7590=1,T7590+ROW()/10000000,0)</f>
        <v>3.000759</v>
      </c>
    </row>
    <row r="7591" customFormat="false" ht="15" hidden="false" customHeight="false" outlineLevel="0" collapsed="false">
      <c r="A7591" s="0" t="n">
        <v>18487958</v>
      </c>
      <c r="B7591" s="0" t="s">
        <v>16418</v>
      </c>
      <c r="C7591" s="0" t="n">
        <v>1</v>
      </c>
      <c r="D7591" s="0" t="s">
        <v>6924</v>
      </c>
      <c r="E7591" s="0" t="s">
        <v>16419</v>
      </c>
      <c r="F7591" s="0" t="s">
        <v>6321</v>
      </c>
      <c r="G7591" s="0" t="s">
        <v>16351</v>
      </c>
      <c r="H7591" s="0" t="s">
        <v>13491</v>
      </c>
      <c r="I7591" s="0" t="s">
        <v>2123</v>
      </c>
      <c r="J7591" s="0" t="s">
        <v>47</v>
      </c>
      <c r="K7591" s="0" t="s">
        <v>47</v>
      </c>
      <c r="L7591" s="0" t="s">
        <v>47</v>
      </c>
      <c r="M7591" s="0" t="s">
        <v>47</v>
      </c>
      <c r="N7591" s="0" t="n">
        <v>2</v>
      </c>
      <c r="O7591" s="0" t="n">
        <v>1</v>
      </c>
      <c r="P7591" s="0" t="n">
        <v>500</v>
      </c>
      <c r="Q7591" s="0" t="n">
        <v>1</v>
      </c>
      <c r="R7591" s="0" t="str">
        <f aca="false">INDEX(Lookup!$B$4:$B$18,MATCH(C7591,Lookup!$A$4:$A$18,0))</f>
        <v>India</v>
      </c>
      <c r="S7591" s="20" t="n">
        <f aca="false">INDEX(Lookup!$D$4:$D$18,MATCH(C7591,Lookup!$A$4:$A$18,0))</f>
        <v>0.012</v>
      </c>
      <c r="T7591" s="21" t="n">
        <f aca="false">ROUND(P7591*S7591,2)</f>
        <v>6</v>
      </c>
      <c r="U7591" s="21" t="n">
        <f aca="false">IF(T7591&lt;=10,1,IF(T7591&lt;=20,2,IF(T7591&lt;=30,3,IF(T7591&lt;=40,4,IF(T7591&lt;=50,5,IF(T7591&lt;=100,6,IF(T7591&lt;=250,7,8)))))))</f>
        <v>1</v>
      </c>
      <c r="V7591" s="21" t="n">
        <f aca="false">IF(AND(OR(Dashboard!$T$3="All",R7591=Dashboard!$T$3),OR(Dashboard!$T$4="All",D7591=Dashboard!$T$4)),1,0)</f>
        <v>1</v>
      </c>
      <c r="W7591" s="21" t="n">
        <f aca="false">IF(V7591=1,T7591+ROW()/10000000,0)</f>
        <v>6.0007591</v>
      </c>
    </row>
    <row r="7592" customFormat="false" ht="15" hidden="false" customHeight="false" outlineLevel="0" collapsed="false">
      <c r="A7592" s="0" t="n">
        <v>18368021</v>
      </c>
      <c r="B7592" s="0" t="s">
        <v>16420</v>
      </c>
      <c r="C7592" s="0" t="n">
        <v>1</v>
      </c>
      <c r="D7592" s="0" t="s">
        <v>6924</v>
      </c>
      <c r="E7592" s="0" t="s">
        <v>16421</v>
      </c>
      <c r="F7592" s="0" t="s">
        <v>6321</v>
      </c>
      <c r="G7592" s="0" t="s">
        <v>16351</v>
      </c>
      <c r="H7592" s="0" t="s">
        <v>69</v>
      </c>
      <c r="I7592" s="0" t="s">
        <v>2123</v>
      </c>
      <c r="J7592" s="0" t="s">
        <v>47</v>
      </c>
      <c r="K7592" s="0" t="s">
        <v>47</v>
      </c>
      <c r="L7592" s="0" t="s">
        <v>47</v>
      </c>
      <c r="M7592" s="0" t="s">
        <v>47</v>
      </c>
      <c r="N7592" s="0" t="n">
        <v>1</v>
      </c>
      <c r="O7592" s="0" t="n">
        <v>1</v>
      </c>
      <c r="P7592" s="0" t="n">
        <v>300</v>
      </c>
      <c r="Q7592" s="0" t="n">
        <v>1</v>
      </c>
      <c r="R7592" s="0" t="str">
        <f aca="false">INDEX(Lookup!$B$4:$B$18,MATCH(C7592,Lookup!$A$4:$A$18,0))</f>
        <v>India</v>
      </c>
      <c r="S7592" s="20" t="n">
        <f aca="false">INDEX(Lookup!$D$4:$D$18,MATCH(C7592,Lookup!$A$4:$A$18,0))</f>
        <v>0.012</v>
      </c>
      <c r="T7592" s="21" t="n">
        <f aca="false">ROUND(P7592*S7592,2)</f>
        <v>3.6</v>
      </c>
      <c r="U7592" s="21" t="n">
        <f aca="false">IF(T7592&lt;=10,1,IF(T7592&lt;=20,2,IF(T7592&lt;=30,3,IF(T7592&lt;=40,4,IF(T7592&lt;=50,5,IF(T7592&lt;=100,6,IF(T7592&lt;=250,7,8)))))))</f>
        <v>1</v>
      </c>
      <c r="V7592" s="21" t="n">
        <f aca="false">IF(AND(OR(Dashboard!$T$3="All",R7592=Dashboard!$T$3),OR(Dashboard!$T$4="All",D7592=Dashboard!$T$4)),1,0)</f>
        <v>1</v>
      </c>
      <c r="W7592" s="21" t="n">
        <f aca="false">IF(V7592=1,T7592+ROW()/10000000,0)</f>
        <v>3.6007592</v>
      </c>
    </row>
    <row r="7593" customFormat="false" ht="15" hidden="false" customHeight="false" outlineLevel="0" collapsed="false">
      <c r="A7593" s="0" t="n">
        <v>313137</v>
      </c>
      <c r="B7593" s="0" t="s">
        <v>16422</v>
      </c>
      <c r="C7593" s="0" t="n">
        <v>1</v>
      </c>
      <c r="D7593" s="0" t="s">
        <v>6924</v>
      </c>
      <c r="E7593" s="0" t="s">
        <v>16423</v>
      </c>
      <c r="F7593" s="0" t="s">
        <v>6321</v>
      </c>
      <c r="G7593" s="0" t="s">
        <v>16351</v>
      </c>
      <c r="H7593" s="0" t="s">
        <v>15560</v>
      </c>
      <c r="I7593" s="0" t="s">
        <v>2123</v>
      </c>
      <c r="J7593" s="0" t="s">
        <v>47</v>
      </c>
      <c r="K7593" s="0" t="s">
        <v>47</v>
      </c>
      <c r="L7593" s="0" t="s">
        <v>47</v>
      </c>
      <c r="M7593" s="0" t="s">
        <v>47</v>
      </c>
      <c r="N7593" s="0" t="n">
        <v>1</v>
      </c>
      <c r="O7593" s="0" t="n">
        <v>2</v>
      </c>
      <c r="P7593" s="0" t="n">
        <v>350</v>
      </c>
      <c r="Q7593" s="0" t="n">
        <v>1</v>
      </c>
      <c r="R7593" s="0" t="str">
        <f aca="false">INDEX(Lookup!$B$4:$B$18,MATCH(C7593,Lookup!$A$4:$A$18,0))</f>
        <v>India</v>
      </c>
      <c r="S7593" s="20" t="n">
        <f aca="false">INDEX(Lookup!$D$4:$D$18,MATCH(C7593,Lookup!$A$4:$A$18,0))</f>
        <v>0.012</v>
      </c>
      <c r="T7593" s="21" t="n">
        <f aca="false">ROUND(P7593*S7593,2)</f>
        <v>4.2</v>
      </c>
      <c r="U7593" s="21" t="n">
        <f aca="false">IF(T7593&lt;=10,1,IF(T7593&lt;=20,2,IF(T7593&lt;=30,3,IF(T7593&lt;=40,4,IF(T7593&lt;=50,5,IF(T7593&lt;=100,6,IF(T7593&lt;=250,7,8)))))))</f>
        <v>1</v>
      </c>
      <c r="V7593" s="21" t="n">
        <f aca="false">IF(AND(OR(Dashboard!$T$3="All",R7593=Dashboard!$T$3),OR(Dashboard!$T$4="All",D7593=Dashboard!$T$4)),1,0)</f>
        <v>1</v>
      </c>
      <c r="W7593" s="21" t="n">
        <f aca="false">IF(V7593=1,T7593+ROW()/10000000,0)</f>
        <v>4.2007593</v>
      </c>
    </row>
    <row r="7594" customFormat="false" ht="15" hidden="false" customHeight="false" outlineLevel="0" collapsed="false">
      <c r="A7594" s="0" t="n">
        <v>305866</v>
      </c>
      <c r="B7594" s="0" t="s">
        <v>16424</v>
      </c>
      <c r="C7594" s="0" t="n">
        <v>1</v>
      </c>
      <c r="D7594" s="0" t="s">
        <v>6924</v>
      </c>
      <c r="E7594" s="0" t="s">
        <v>16425</v>
      </c>
      <c r="F7594" s="0" t="s">
        <v>6321</v>
      </c>
      <c r="G7594" s="0" t="s">
        <v>16351</v>
      </c>
      <c r="H7594" s="0" t="s">
        <v>2128</v>
      </c>
      <c r="I7594" s="0" t="s">
        <v>2123</v>
      </c>
      <c r="J7594" s="0" t="s">
        <v>47</v>
      </c>
      <c r="K7594" s="0" t="s">
        <v>47</v>
      </c>
      <c r="L7594" s="0" t="s">
        <v>47</v>
      </c>
      <c r="M7594" s="0" t="s">
        <v>47</v>
      </c>
      <c r="N7594" s="0" t="n">
        <v>2</v>
      </c>
      <c r="O7594" s="0" t="n">
        <v>3</v>
      </c>
      <c r="P7594" s="0" t="n">
        <v>500</v>
      </c>
      <c r="Q7594" s="0" t="n">
        <v>1</v>
      </c>
      <c r="R7594" s="0" t="str">
        <f aca="false">INDEX(Lookup!$B$4:$B$18,MATCH(C7594,Lookup!$A$4:$A$18,0))</f>
        <v>India</v>
      </c>
      <c r="S7594" s="20" t="n">
        <f aca="false">INDEX(Lookup!$D$4:$D$18,MATCH(C7594,Lookup!$A$4:$A$18,0))</f>
        <v>0.012</v>
      </c>
      <c r="T7594" s="21" t="n">
        <f aca="false">ROUND(P7594*S7594,2)</f>
        <v>6</v>
      </c>
      <c r="U7594" s="21" t="n">
        <f aca="false">IF(T7594&lt;=10,1,IF(T7594&lt;=20,2,IF(T7594&lt;=30,3,IF(T7594&lt;=40,4,IF(T7594&lt;=50,5,IF(T7594&lt;=100,6,IF(T7594&lt;=250,7,8)))))))</f>
        <v>1</v>
      </c>
      <c r="V7594" s="21" t="n">
        <f aca="false">IF(AND(OR(Dashboard!$T$3="All",R7594=Dashboard!$T$3),OR(Dashboard!$T$4="All",D7594=Dashboard!$T$4)),1,0)</f>
        <v>1</v>
      </c>
      <c r="W7594" s="21" t="n">
        <f aca="false">IF(V7594=1,T7594+ROW()/10000000,0)</f>
        <v>6.0007594</v>
      </c>
    </row>
    <row r="7595" customFormat="false" ht="15" hidden="false" customHeight="false" outlineLevel="0" collapsed="false">
      <c r="A7595" s="0" t="n">
        <v>18431191</v>
      </c>
      <c r="B7595" s="0" t="s">
        <v>16426</v>
      </c>
      <c r="C7595" s="0" t="n">
        <v>1</v>
      </c>
      <c r="D7595" s="0" t="s">
        <v>6924</v>
      </c>
      <c r="E7595" s="0" t="s">
        <v>16427</v>
      </c>
      <c r="F7595" s="0" t="s">
        <v>6321</v>
      </c>
      <c r="G7595" s="0" t="s">
        <v>16351</v>
      </c>
      <c r="H7595" s="0" t="s">
        <v>69</v>
      </c>
      <c r="I7595" s="0" t="s">
        <v>2123</v>
      </c>
      <c r="J7595" s="0" t="s">
        <v>47</v>
      </c>
      <c r="K7595" s="0" t="s">
        <v>47</v>
      </c>
      <c r="L7595" s="0" t="s">
        <v>47</v>
      </c>
      <c r="M7595" s="0" t="s">
        <v>47</v>
      </c>
      <c r="N7595" s="0" t="n">
        <v>1</v>
      </c>
      <c r="O7595" s="0" t="n">
        <v>2</v>
      </c>
      <c r="P7595" s="0" t="n">
        <v>250</v>
      </c>
      <c r="Q7595" s="0" t="n">
        <v>1</v>
      </c>
      <c r="R7595" s="0" t="str">
        <f aca="false">INDEX(Lookup!$B$4:$B$18,MATCH(C7595,Lookup!$A$4:$A$18,0))</f>
        <v>India</v>
      </c>
      <c r="S7595" s="20" t="n">
        <f aca="false">INDEX(Lookup!$D$4:$D$18,MATCH(C7595,Lookup!$A$4:$A$18,0))</f>
        <v>0.012</v>
      </c>
      <c r="T7595" s="21" t="n">
        <f aca="false">ROUND(P7595*S7595,2)</f>
        <v>3</v>
      </c>
      <c r="U7595" s="21" t="n">
        <f aca="false">IF(T7595&lt;=10,1,IF(T7595&lt;=20,2,IF(T7595&lt;=30,3,IF(T7595&lt;=40,4,IF(T7595&lt;=50,5,IF(T7595&lt;=100,6,IF(T7595&lt;=250,7,8)))))))</f>
        <v>1</v>
      </c>
      <c r="V7595" s="21" t="n">
        <f aca="false">IF(AND(OR(Dashboard!$T$3="All",R7595=Dashboard!$T$3),OR(Dashboard!$T$4="All",D7595=Dashboard!$T$4)),1,0)</f>
        <v>1</v>
      </c>
      <c r="W7595" s="21" t="n">
        <f aca="false">IF(V7595=1,T7595+ROW()/10000000,0)</f>
        <v>3.0007595</v>
      </c>
    </row>
    <row r="7596" customFormat="false" ht="15" hidden="false" customHeight="false" outlineLevel="0" collapsed="false">
      <c r="A7596" s="0" t="n">
        <v>18037792</v>
      </c>
      <c r="B7596" s="0" t="s">
        <v>16428</v>
      </c>
      <c r="C7596" s="0" t="n">
        <v>1</v>
      </c>
      <c r="D7596" s="0" t="s">
        <v>6924</v>
      </c>
      <c r="E7596" s="0" t="s">
        <v>16429</v>
      </c>
      <c r="F7596" s="0" t="s">
        <v>6321</v>
      </c>
      <c r="G7596" s="0" t="s">
        <v>16351</v>
      </c>
      <c r="H7596" s="0" t="s">
        <v>2128</v>
      </c>
      <c r="I7596" s="0" t="s">
        <v>2123</v>
      </c>
      <c r="J7596" s="0" t="s">
        <v>47</v>
      </c>
      <c r="K7596" s="0" t="s">
        <v>47</v>
      </c>
      <c r="L7596" s="0" t="s">
        <v>47</v>
      </c>
      <c r="M7596" s="0" t="s">
        <v>47</v>
      </c>
      <c r="N7596" s="0" t="n">
        <v>1</v>
      </c>
      <c r="O7596" s="0" t="n">
        <v>1</v>
      </c>
      <c r="P7596" s="0" t="n">
        <v>350</v>
      </c>
      <c r="Q7596" s="0" t="n">
        <v>1</v>
      </c>
      <c r="R7596" s="0" t="str">
        <f aca="false">INDEX(Lookup!$B$4:$B$18,MATCH(C7596,Lookup!$A$4:$A$18,0))</f>
        <v>India</v>
      </c>
      <c r="S7596" s="20" t="n">
        <f aca="false">INDEX(Lookup!$D$4:$D$18,MATCH(C7596,Lookup!$A$4:$A$18,0))</f>
        <v>0.012</v>
      </c>
      <c r="T7596" s="21" t="n">
        <f aca="false">ROUND(P7596*S7596,2)</f>
        <v>4.2</v>
      </c>
      <c r="U7596" s="21" t="n">
        <f aca="false">IF(T7596&lt;=10,1,IF(T7596&lt;=20,2,IF(T7596&lt;=30,3,IF(T7596&lt;=40,4,IF(T7596&lt;=50,5,IF(T7596&lt;=100,6,IF(T7596&lt;=250,7,8)))))))</f>
        <v>1</v>
      </c>
      <c r="V7596" s="21" t="n">
        <f aca="false">IF(AND(OR(Dashboard!$T$3="All",R7596=Dashboard!$T$3),OR(Dashboard!$T$4="All",D7596=Dashboard!$T$4)),1,0)</f>
        <v>1</v>
      </c>
      <c r="W7596" s="21" t="n">
        <f aca="false">IF(V7596=1,T7596+ROW()/10000000,0)</f>
        <v>4.2007596</v>
      </c>
    </row>
    <row r="7597" customFormat="false" ht="15" hidden="false" customHeight="false" outlineLevel="0" collapsed="false">
      <c r="A7597" s="0" t="n">
        <v>18356794</v>
      </c>
      <c r="B7597" s="0" t="s">
        <v>16430</v>
      </c>
      <c r="C7597" s="0" t="n">
        <v>1</v>
      </c>
      <c r="D7597" s="0" t="s">
        <v>6924</v>
      </c>
      <c r="E7597" s="0" t="s">
        <v>16431</v>
      </c>
      <c r="F7597" s="0" t="s">
        <v>6321</v>
      </c>
      <c r="G7597" s="0" t="s">
        <v>16351</v>
      </c>
      <c r="H7597" s="0" t="s">
        <v>2288</v>
      </c>
      <c r="I7597" s="0" t="s">
        <v>2123</v>
      </c>
      <c r="J7597" s="0" t="s">
        <v>47</v>
      </c>
      <c r="K7597" s="0" t="s">
        <v>47</v>
      </c>
      <c r="L7597" s="0" t="s">
        <v>47</v>
      </c>
      <c r="M7597" s="0" t="s">
        <v>47</v>
      </c>
      <c r="N7597" s="0" t="n">
        <v>1</v>
      </c>
      <c r="O7597" s="0" t="n">
        <v>0</v>
      </c>
      <c r="P7597" s="0" t="n">
        <v>250</v>
      </c>
      <c r="Q7597" s="0" t="n">
        <v>1</v>
      </c>
      <c r="R7597" s="0" t="str">
        <f aca="false">INDEX(Lookup!$B$4:$B$18,MATCH(C7597,Lookup!$A$4:$A$18,0))</f>
        <v>India</v>
      </c>
      <c r="S7597" s="20" t="n">
        <f aca="false">INDEX(Lookup!$D$4:$D$18,MATCH(C7597,Lookup!$A$4:$A$18,0))</f>
        <v>0.012</v>
      </c>
      <c r="T7597" s="21" t="n">
        <f aca="false">ROUND(P7597*S7597,2)</f>
        <v>3</v>
      </c>
      <c r="U7597" s="21" t="n">
        <f aca="false">IF(T7597&lt;=10,1,IF(T7597&lt;=20,2,IF(T7597&lt;=30,3,IF(T7597&lt;=40,4,IF(T7597&lt;=50,5,IF(T7597&lt;=100,6,IF(T7597&lt;=250,7,8)))))))</f>
        <v>1</v>
      </c>
      <c r="V7597" s="21" t="n">
        <f aca="false">IF(AND(OR(Dashboard!$T$3="All",R7597=Dashboard!$T$3),OR(Dashboard!$T$4="All",D7597=Dashboard!$T$4)),1,0)</f>
        <v>1</v>
      </c>
      <c r="W7597" s="21" t="n">
        <f aca="false">IF(V7597=1,T7597+ROW()/10000000,0)</f>
        <v>3.0007597</v>
      </c>
    </row>
    <row r="7598" customFormat="false" ht="15" hidden="false" customHeight="false" outlineLevel="0" collapsed="false">
      <c r="A7598" s="0" t="n">
        <v>312040</v>
      </c>
      <c r="B7598" s="0" t="s">
        <v>8593</v>
      </c>
      <c r="C7598" s="0" t="n">
        <v>1</v>
      </c>
      <c r="D7598" s="0" t="s">
        <v>6924</v>
      </c>
      <c r="E7598" s="0" t="s">
        <v>16432</v>
      </c>
      <c r="F7598" s="0" t="s">
        <v>6321</v>
      </c>
      <c r="G7598" s="0" t="s">
        <v>16351</v>
      </c>
      <c r="H7598" s="0" t="s">
        <v>402</v>
      </c>
      <c r="I7598" s="0" t="s">
        <v>2123</v>
      </c>
      <c r="J7598" s="0" t="s">
        <v>47</v>
      </c>
      <c r="K7598" s="0" t="s">
        <v>47</v>
      </c>
      <c r="L7598" s="0" t="s">
        <v>47</v>
      </c>
      <c r="M7598" s="0" t="s">
        <v>47</v>
      </c>
      <c r="N7598" s="0" t="n">
        <v>1</v>
      </c>
      <c r="O7598" s="0" t="n">
        <v>1</v>
      </c>
      <c r="P7598" s="0" t="n">
        <v>250</v>
      </c>
      <c r="Q7598" s="0" t="n">
        <v>1</v>
      </c>
      <c r="R7598" s="0" t="str">
        <f aca="false">INDEX(Lookup!$B$4:$B$18,MATCH(C7598,Lookup!$A$4:$A$18,0))</f>
        <v>India</v>
      </c>
      <c r="S7598" s="20" t="n">
        <f aca="false">INDEX(Lookup!$D$4:$D$18,MATCH(C7598,Lookup!$A$4:$A$18,0))</f>
        <v>0.012</v>
      </c>
      <c r="T7598" s="21" t="n">
        <f aca="false">ROUND(P7598*S7598,2)</f>
        <v>3</v>
      </c>
      <c r="U7598" s="21" t="n">
        <f aca="false">IF(T7598&lt;=10,1,IF(T7598&lt;=20,2,IF(T7598&lt;=30,3,IF(T7598&lt;=40,4,IF(T7598&lt;=50,5,IF(T7598&lt;=100,6,IF(T7598&lt;=250,7,8)))))))</f>
        <v>1</v>
      </c>
      <c r="V7598" s="21" t="n">
        <f aca="false">IF(AND(OR(Dashboard!$T$3="All",R7598=Dashboard!$T$3),OR(Dashboard!$T$4="All",D7598=Dashboard!$T$4)),1,0)</f>
        <v>1</v>
      </c>
      <c r="W7598" s="21" t="n">
        <f aca="false">IF(V7598=1,T7598+ROW()/10000000,0)</f>
        <v>3.0007598</v>
      </c>
    </row>
    <row r="7599" customFormat="false" ht="15" hidden="false" customHeight="false" outlineLevel="0" collapsed="false">
      <c r="A7599" s="0" t="n">
        <v>18460328</v>
      </c>
      <c r="B7599" s="0" t="s">
        <v>12364</v>
      </c>
      <c r="C7599" s="0" t="n">
        <v>1</v>
      </c>
      <c r="D7599" s="0" t="s">
        <v>6924</v>
      </c>
      <c r="E7599" s="0" t="s">
        <v>16433</v>
      </c>
      <c r="F7599" s="0" t="s">
        <v>6321</v>
      </c>
      <c r="G7599" s="0" t="s">
        <v>16351</v>
      </c>
      <c r="H7599" s="0" t="s">
        <v>2128</v>
      </c>
      <c r="I7599" s="0" t="s">
        <v>2123</v>
      </c>
      <c r="J7599" s="0" t="s">
        <v>47</v>
      </c>
      <c r="K7599" s="0" t="s">
        <v>47</v>
      </c>
      <c r="L7599" s="0" t="s">
        <v>47</v>
      </c>
      <c r="M7599" s="0" t="s">
        <v>47</v>
      </c>
      <c r="N7599" s="0" t="n">
        <v>1</v>
      </c>
      <c r="O7599" s="0" t="n">
        <v>3</v>
      </c>
      <c r="P7599" s="0" t="n">
        <v>300</v>
      </c>
      <c r="Q7599" s="0" t="n">
        <v>1</v>
      </c>
      <c r="R7599" s="0" t="str">
        <f aca="false">INDEX(Lookup!$B$4:$B$18,MATCH(C7599,Lookup!$A$4:$A$18,0))</f>
        <v>India</v>
      </c>
      <c r="S7599" s="20" t="n">
        <f aca="false">INDEX(Lookup!$D$4:$D$18,MATCH(C7599,Lookup!$A$4:$A$18,0))</f>
        <v>0.012</v>
      </c>
      <c r="T7599" s="21" t="n">
        <f aca="false">ROUND(P7599*S7599,2)</f>
        <v>3.6</v>
      </c>
      <c r="U7599" s="21" t="n">
        <f aca="false">IF(T7599&lt;=10,1,IF(T7599&lt;=20,2,IF(T7599&lt;=30,3,IF(T7599&lt;=40,4,IF(T7599&lt;=50,5,IF(T7599&lt;=100,6,IF(T7599&lt;=250,7,8)))))))</f>
        <v>1</v>
      </c>
      <c r="V7599" s="21" t="n">
        <f aca="false">IF(AND(OR(Dashboard!$T$3="All",R7599=Dashboard!$T$3),OR(Dashboard!$T$4="All",D7599=Dashboard!$T$4)),1,0)</f>
        <v>1</v>
      </c>
      <c r="W7599" s="21" t="n">
        <f aca="false">IF(V7599=1,T7599+ROW()/10000000,0)</f>
        <v>3.6007599</v>
      </c>
    </row>
    <row r="7600" customFormat="false" ht="15" hidden="false" customHeight="false" outlineLevel="0" collapsed="false">
      <c r="A7600" s="0" t="n">
        <v>18187733</v>
      </c>
      <c r="B7600" s="0" t="s">
        <v>16434</v>
      </c>
      <c r="C7600" s="0" t="n">
        <v>1</v>
      </c>
      <c r="D7600" s="0" t="s">
        <v>6924</v>
      </c>
      <c r="E7600" s="0" t="s">
        <v>16435</v>
      </c>
      <c r="F7600" s="0" t="s">
        <v>6321</v>
      </c>
      <c r="G7600" s="0" t="s">
        <v>16351</v>
      </c>
      <c r="H7600" s="0" t="s">
        <v>2136</v>
      </c>
      <c r="I7600" s="0" t="s">
        <v>2123</v>
      </c>
      <c r="J7600" s="0" t="s">
        <v>47</v>
      </c>
      <c r="K7600" s="0" t="s">
        <v>47</v>
      </c>
      <c r="L7600" s="0" t="s">
        <v>47</v>
      </c>
      <c r="M7600" s="0" t="s">
        <v>47</v>
      </c>
      <c r="N7600" s="0" t="n">
        <v>2</v>
      </c>
      <c r="O7600" s="0" t="n">
        <v>3</v>
      </c>
      <c r="P7600" s="0" t="n">
        <v>700</v>
      </c>
      <c r="Q7600" s="0" t="n">
        <v>1</v>
      </c>
      <c r="R7600" s="0" t="str">
        <f aca="false">INDEX(Lookup!$B$4:$B$18,MATCH(C7600,Lookup!$A$4:$A$18,0))</f>
        <v>India</v>
      </c>
      <c r="S7600" s="20" t="n">
        <f aca="false">INDEX(Lookup!$D$4:$D$18,MATCH(C7600,Lookup!$A$4:$A$18,0))</f>
        <v>0.012</v>
      </c>
      <c r="T7600" s="21" t="n">
        <f aca="false">ROUND(P7600*S7600,2)</f>
        <v>8.4</v>
      </c>
      <c r="U7600" s="21" t="n">
        <f aca="false">IF(T7600&lt;=10,1,IF(T7600&lt;=20,2,IF(T7600&lt;=30,3,IF(T7600&lt;=40,4,IF(T7600&lt;=50,5,IF(T7600&lt;=100,6,IF(T7600&lt;=250,7,8)))))))</f>
        <v>1</v>
      </c>
      <c r="V7600" s="21" t="n">
        <f aca="false">IF(AND(OR(Dashboard!$T$3="All",R7600=Dashboard!$T$3),OR(Dashboard!$T$4="All",D7600=Dashboard!$T$4)),1,0)</f>
        <v>1</v>
      </c>
      <c r="W7600" s="21" t="n">
        <f aca="false">IF(V7600=1,T7600+ROW()/10000000,0)</f>
        <v>8.40076</v>
      </c>
    </row>
    <row r="7601" customFormat="false" ht="15" hidden="false" customHeight="false" outlineLevel="0" collapsed="false">
      <c r="A7601" s="0" t="n">
        <v>5961</v>
      </c>
      <c r="B7601" s="0" t="s">
        <v>16436</v>
      </c>
      <c r="C7601" s="0" t="n">
        <v>1</v>
      </c>
      <c r="D7601" s="0" t="s">
        <v>6924</v>
      </c>
      <c r="E7601" s="0" t="s">
        <v>16437</v>
      </c>
      <c r="F7601" s="0" t="s">
        <v>6321</v>
      </c>
      <c r="G7601" s="0" t="s">
        <v>16351</v>
      </c>
      <c r="H7601" s="0" t="s">
        <v>2128</v>
      </c>
      <c r="I7601" s="0" t="s">
        <v>2123</v>
      </c>
      <c r="J7601" s="0" t="s">
        <v>47</v>
      </c>
      <c r="K7601" s="0" t="s">
        <v>47</v>
      </c>
      <c r="L7601" s="0" t="s">
        <v>47</v>
      </c>
      <c r="M7601" s="0" t="s">
        <v>47</v>
      </c>
      <c r="N7601" s="0" t="n">
        <v>1</v>
      </c>
      <c r="O7601" s="0" t="n">
        <v>3</v>
      </c>
      <c r="P7601" s="0" t="n">
        <v>250</v>
      </c>
      <c r="Q7601" s="0" t="n">
        <v>1</v>
      </c>
      <c r="R7601" s="0" t="str">
        <f aca="false">INDEX(Lookup!$B$4:$B$18,MATCH(C7601,Lookup!$A$4:$A$18,0))</f>
        <v>India</v>
      </c>
      <c r="S7601" s="20" t="n">
        <f aca="false">INDEX(Lookup!$D$4:$D$18,MATCH(C7601,Lookup!$A$4:$A$18,0))</f>
        <v>0.012</v>
      </c>
      <c r="T7601" s="21" t="n">
        <f aca="false">ROUND(P7601*S7601,2)</f>
        <v>3</v>
      </c>
      <c r="U7601" s="21" t="n">
        <f aca="false">IF(T7601&lt;=10,1,IF(T7601&lt;=20,2,IF(T7601&lt;=30,3,IF(T7601&lt;=40,4,IF(T7601&lt;=50,5,IF(T7601&lt;=100,6,IF(T7601&lt;=250,7,8)))))))</f>
        <v>1</v>
      </c>
      <c r="V7601" s="21" t="n">
        <f aca="false">IF(AND(OR(Dashboard!$T$3="All",R7601=Dashboard!$T$3),OR(Dashboard!$T$4="All",D7601=Dashboard!$T$4)),1,0)</f>
        <v>1</v>
      </c>
      <c r="W7601" s="21" t="n">
        <f aca="false">IF(V7601=1,T7601+ROW()/10000000,0)</f>
        <v>3.0007601</v>
      </c>
    </row>
    <row r="7602" customFormat="false" ht="15" hidden="false" customHeight="false" outlineLevel="0" collapsed="false">
      <c r="A7602" s="0" t="n">
        <v>18431176</v>
      </c>
      <c r="B7602" s="0" t="s">
        <v>16438</v>
      </c>
      <c r="C7602" s="0" t="n">
        <v>1</v>
      </c>
      <c r="D7602" s="0" t="s">
        <v>6924</v>
      </c>
      <c r="E7602" s="0" t="s">
        <v>16439</v>
      </c>
      <c r="F7602" s="0" t="s">
        <v>6321</v>
      </c>
      <c r="G7602" s="0" t="s">
        <v>16351</v>
      </c>
      <c r="H7602" s="0" t="s">
        <v>69</v>
      </c>
      <c r="I7602" s="0" t="s">
        <v>2123</v>
      </c>
      <c r="J7602" s="0" t="s">
        <v>47</v>
      </c>
      <c r="K7602" s="0" t="s">
        <v>47</v>
      </c>
      <c r="L7602" s="0" t="s">
        <v>47</v>
      </c>
      <c r="M7602" s="0" t="s">
        <v>47</v>
      </c>
      <c r="N7602" s="0" t="n">
        <v>2</v>
      </c>
      <c r="O7602" s="0" t="n">
        <v>3</v>
      </c>
      <c r="P7602" s="0" t="n">
        <v>500</v>
      </c>
      <c r="Q7602" s="0" t="n">
        <v>1</v>
      </c>
      <c r="R7602" s="0" t="str">
        <f aca="false">INDEX(Lookup!$B$4:$B$18,MATCH(C7602,Lookup!$A$4:$A$18,0))</f>
        <v>India</v>
      </c>
      <c r="S7602" s="20" t="n">
        <f aca="false">INDEX(Lookup!$D$4:$D$18,MATCH(C7602,Lookup!$A$4:$A$18,0))</f>
        <v>0.012</v>
      </c>
      <c r="T7602" s="21" t="n">
        <f aca="false">ROUND(P7602*S7602,2)</f>
        <v>6</v>
      </c>
      <c r="U7602" s="21" t="n">
        <f aca="false">IF(T7602&lt;=10,1,IF(T7602&lt;=20,2,IF(T7602&lt;=30,3,IF(T7602&lt;=40,4,IF(T7602&lt;=50,5,IF(T7602&lt;=100,6,IF(T7602&lt;=250,7,8)))))))</f>
        <v>1</v>
      </c>
      <c r="V7602" s="21" t="n">
        <f aca="false">IF(AND(OR(Dashboard!$T$3="All",R7602=Dashboard!$T$3),OR(Dashboard!$T$4="All",D7602=Dashboard!$T$4)),1,0)</f>
        <v>1</v>
      </c>
      <c r="W7602" s="21" t="n">
        <f aca="false">IF(V7602=1,T7602+ROW()/10000000,0)</f>
        <v>6.0007602</v>
      </c>
    </row>
    <row r="7603" customFormat="false" ht="15" hidden="false" customHeight="false" outlineLevel="0" collapsed="false">
      <c r="A7603" s="0" t="n">
        <v>18037796</v>
      </c>
      <c r="B7603" s="0" t="s">
        <v>16440</v>
      </c>
      <c r="C7603" s="0" t="n">
        <v>1</v>
      </c>
      <c r="D7603" s="0" t="s">
        <v>6924</v>
      </c>
      <c r="E7603" s="0" t="s">
        <v>16415</v>
      </c>
      <c r="F7603" s="0" t="s">
        <v>6321</v>
      </c>
      <c r="G7603" s="0" t="s">
        <v>16351</v>
      </c>
      <c r="H7603" s="0" t="s">
        <v>3853</v>
      </c>
      <c r="I7603" s="0" t="s">
        <v>2123</v>
      </c>
      <c r="J7603" s="0" t="s">
        <v>47</v>
      </c>
      <c r="K7603" s="0" t="s">
        <v>47</v>
      </c>
      <c r="L7603" s="0" t="s">
        <v>47</v>
      </c>
      <c r="M7603" s="0" t="s">
        <v>47</v>
      </c>
      <c r="N7603" s="0" t="n">
        <v>1</v>
      </c>
      <c r="O7603" s="0" t="n">
        <v>3</v>
      </c>
      <c r="P7603" s="0" t="n">
        <v>150</v>
      </c>
      <c r="Q7603" s="0" t="n">
        <v>1</v>
      </c>
      <c r="R7603" s="0" t="str">
        <f aca="false">INDEX(Lookup!$B$4:$B$18,MATCH(C7603,Lookup!$A$4:$A$18,0))</f>
        <v>India</v>
      </c>
      <c r="S7603" s="20" t="n">
        <f aca="false">INDEX(Lookup!$D$4:$D$18,MATCH(C7603,Lookup!$A$4:$A$18,0))</f>
        <v>0.012</v>
      </c>
      <c r="T7603" s="21" t="n">
        <f aca="false">ROUND(P7603*S7603,2)</f>
        <v>1.8</v>
      </c>
      <c r="U7603" s="21" t="n">
        <f aca="false">IF(T7603&lt;=10,1,IF(T7603&lt;=20,2,IF(T7603&lt;=30,3,IF(T7603&lt;=40,4,IF(T7603&lt;=50,5,IF(T7603&lt;=100,6,IF(T7603&lt;=250,7,8)))))))</f>
        <v>1</v>
      </c>
      <c r="V7603" s="21" t="n">
        <f aca="false">IF(AND(OR(Dashboard!$T$3="All",R7603=Dashboard!$T$3),OR(Dashboard!$T$4="All",D7603=Dashboard!$T$4)),1,0)</f>
        <v>1</v>
      </c>
      <c r="W7603" s="21" t="n">
        <f aca="false">IF(V7603=1,T7603+ROW()/10000000,0)</f>
        <v>1.8007603</v>
      </c>
    </row>
    <row r="7604" customFormat="false" ht="15" hidden="false" customHeight="false" outlineLevel="0" collapsed="false">
      <c r="A7604" s="0" t="n">
        <v>312853</v>
      </c>
      <c r="B7604" s="0" t="s">
        <v>16441</v>
      </c>
      <c r="C7604" s="0" t="n">
        <v>1</v>
      </c>
      <c r="D7604" s="0" t="s">
        <v>6924</v>
      </c>
      <c r="E7604" s="0" t="s">
        <v>16442</v>
      </c>
      <c r="F7604" s="0" t="s">
        <v>6321</v>
      </c>
      <c r="G7604" s="0" t="s">
        <v>16351</v>
      </c>
      <c r="H7604" s="0" t="s">
        <v>2349</v>
      </c>
      <c r="I7604" s="0" t="s">
        <v>2123</v>
      </c>
      <c r="J7604" s="0" t="s">
        <v>47</v>
      </c>
      <c r="K7604" s="0" t="s">
        <v>47</v>
      </c>
      <c r="L7604" s="0" t="s">
        <v>47</v>
      </c>
      <c r="M7604" s="0" t="s">
        <v>47</v>
      </c>
      <c r="N7604" s="0" t="n">
        <v>1</v>
      </c>
      <c r="O7604" s="0" t="n">
        <v>2</v>
      </c>
      <c r="P7604" s="0" t="n">
        <v>200</v>
      </c>
      <c r="Q7604" s="0" t="n">
        <v>1</v>
      </c>
      <c r="R7604" s="0" t="str">
        <f aca="false">INDEX(Lookup!$B$4:$B$18,MATCH(C7604,Lookup!$A$4:$A$18,0))</f>
        <v>India</v>
      </c>
      <c r="S7604" s="20" t="n">
        <f aca="false">INDEX(Lookup!$D$4:$D$18,MATCH(C7604,Lookup!$A$4:$A$18,0))</f>
        <v>0.012</v>
      </c>
      <c r="T7604" s="21" t="n">
        <f aca="false">ROUND(P7604*S7604,2)</f>
        <v>2.4</v>
      </c>
      <c r="U7604" s="21" t="n">
        <f aca="false">IF(T7604&lt;=10,1,IF(T7604&lt;=20,2,IF(T7604&lt;=30,3,IF(T7604&lt;=40,4,IF(T7604&lt;=50,5,IF(T7604&lt;=100,6,IF(T7604&lt;=250,7,8)))))))</f>
        <v>1</v>
      </c>
      <c r="V7604" s="21" t="n">
        <f aca="false">IF(AND(OR(Dashboard!$T$3="All",R7604=Dashboard!$T$3),OR(Dashboard!$T$4="All",D7604=Dashboard!$T$4)),1,0)</f>
        <v>1</v>
      </c>
      <c r="W7604" s="21" t="n">
        <f aca="false">IF(V7604=1,T7604+ROW()/10000000,0)</f>
        <v>2.4007604</v>
      </c>
    </row>
    <row r="7605" customFormat="false" ht="15" hidden="false" customHeight="false" outlineLevel="0" collapsed="false">
      <c r="A7605" s="0" t="n">
        <v>18469949</v>
      </c>
      <c r="B7605" s="0" t="s">
        <v>10729</v>
      </c>
      <c r="C7605" s="0" t="n">
        <v>1</v>
      </c>
      <c r="D7605" s="0" t="s">
        <v>6924</v>
      </c>
      <c r="E7605" s="0" t="s">
        <v>16351</v>
      </c>
      <c r="F7605" s="0" t="s">
        <v>6321</v>
      </c>
      <c r="G7605" s="0" t="s">
        <v>16351</v>
      </c>
      <c r="H7605" s="0" t="s">
        <v>402</v>
      </c>
      <c r="I7605" s="0" t="s">
        <v>2123</v>
      </c>
      <c r="J7605" s="0" t="s">
        <v>47</v>
      </c>
      <c r="K7605" s="0" t="s">
        <v>47</v>
      </c>
      <c r="L7605" s="0" t="s">
        <v>47</v>
      </c>
      <c r="M7605" s="0" t="s">
        <v>47</v>
      </c>
      <c r="N7605" s="0" t="n">
        <v>1</v>
      </c>
      <c r="O7605" s="0" t="n">
        <v>3</v>
      </c>
      <c r="P7605" s="0" t="n">
        <v>300</v>
      </c>
      <c r="Q7605" s="0" t="n">
        <v>1</v>
      </c>
      <c r="R7605" s="0" t="str">
        <f aca="false">INDEX(Lookup!$B$4:$B$18,MATCH(C7605,Lookup!$A$4:$A$18,0))</f>
        <v>India</v>
      </c>
      <c r="S7605" s="20" t="n">
        <f aca="false">INDEX(Lookup!$D$4:$D$18,MATCH(C7605,Lookup!$A$4:$A$18,0))</f>
        <v>0.012</v>
      </c>
      <c r="T7605" s="21" t="n">
        <f aca="false">ROUND(P7605*S7605,2)</f>
        <v>3.6</v>
      </c>
      <c r="U7605" s="21" t="n">
        <f aca="false">IF(T7605&lt;=10,1,IF(T7605&lt;=20,2,IF(T7605&lt;=30,3,IF(T7605&lt;=40,4,IF(T7605&lt;=50,5,IF(T7605&lt;=100,6,IF(T7605&lt;=250,7,8)))))))</f>
        <v>1</v>
      </c>
      <c r="V7605" s="21" t="n">
        <f aca="false">IF(AND(OR(Dashboard!$T$3="All",R7605=Dashboard!$T$3),OR(Dashboard!$T$4="All",D7605=Dashboard!$T$4)),1,0)</f>
        <v>1</v>
      </c>
      <c r="W7605" s="21" t="n">
        <f aca="false">IF(V7605=1,T7605+ROW()/10000000,0)</f>
        <v>3.6007605</v>
      </c>
    </row>
    <row r="7606" customFormat="false" ht="15" hidden="false" customHeight="false" outlineLevel="0" collapsed="false">
      <c r="A7606" s="0" t="n">
        <v>18428721</v>
      </c>
      <c r="B7606" s="0" t="s">
        <v>16443</v>
      </c>
      <c r="C7606" s="0" t="n">
        <v>1</v>
      </c>
      <c r="D7606" s="0" t="s">
        <v>6924</v>
      </c>
      <c r="E7606" s="0" t="s">
        <v>16444</v>
      </c>
      <c r="F7606" s="0" t="s">
        <v>6321</v>
      </c>
      <c r="G7606" s="0" t="s">
        <v>16351</v>
      </c>
      <c r="H7606" s="0" t="s">
        <v>156</v>
      </c>
      <c r="I7606" s="0" t="s">
        <v>2123</v>
      </c>
      <c r="J7606" s="0" t="s">
        <v>47</v>
      </c>
      <c r="K7606" s="0" t="s">
        <v>47</v>
      </c>
      <c r="L7606" s="0" t="s">
        <v>47</v>
      </c>
      <c r="M7606" s="0" t="s">
        <v>47</v>
      </c>
      <c r="N7606" s="0" t="n">
        <v>1</v>
      </c>
      <c r="O7606" s="0" t="n">
        <v>2</v>
      </c>
      <c r="P7606" s="0" t="n">
        <v>300</v>
      </c>
      <c r="Q7606" s="0" t="n">
        <v>1</v>
      </c>
      <c r="R7606" s="0" t="str">
        <f aca="false">INDEX(Lookup!$B$4:$B$18,MATCH(C7606,Lookup!$A$4:$A$18,0))</f>
        <v>India</v>
      </c>
      <c r="S7606" s="20" t="n">
        <f aca="false">INDEX(Lookup!$D$4:$D$18,MATCH(C7606,Lookup!$A$4:$A$18,0))</f>
        <v>0.012</v>
      </c>
      <c r="T7606" s="21" t="n">
        <f aca="false">ROUND(P7606*S7606,2)</f>
        <v>3.6</v>
      </c>
      <c r="U7606" s="21" t="n">
        <f aca="false">IF(T7606&lt;=10,1,IF(T7606&lt;=20,2,IF(T7606&lt;=30,3,IF(T7606&lt;=40,4,IF(T7606&lt;=50,5,IF(T7606&lt;=100,6,IF(T7606&lt;=250,7,8)))))))</f>
        <v>1</v>
      </c>
      <c r="V7606" s="21" t="n">
        <f aca="false">IF(AND(OR(Dashboard!$T$3="All",R7606=Dashboard!$T$3),OR(Dashboard!$T$4="All",D7606=Dashboard!$T$4)),1,0)</f>
        <v>1</v>
      </c>
      <c r="W7606" s="21" t="n">
        <f aca="false">IF(V7606=1,T7606+ROW()/10000000,0)</f>
        <v>3.6007606</v>
      </c>
    </row>
    <row r="7607" customFormat="false" ht="15" hidden="false" customHeight="false" outlineLevel="0" collapsed="false">
      <c r="A7607" s="0" t="n">
        <v>18203187</v>
      </c>
      <c r="B7607" s="0" t="s">
        <v>16097</v>
      </c>
      <c r="C7607" s="0" t="n">
        <v>1</v>
      </c>
      <c r="D7607" s="0" t="s">
        <v>6924</v>
      </c>
      <c r="E7607" s="0" t="s">
        <v>16445</v>
      </c>
      <c r="F7607" s="0" t="s">
        <v>6321</v>
      </c>
      <c r="G7607" s="0" t="s">
        <v>16351</v>
      </c>
      <c r="H7607" s="0" t="s">
        <v>2050</v>
      </c>
      <c r="I7607" s="0" t="s">
        <v>2123</v>
      </c>
      <c r="J7607" s="0" t="s">
        <v>47</v>
      </c>
      <c r="K7607" s="0" t="s">
        <v>47</v>
      </c>
      <c r="L7607" s="0" t="s">
        <v>47</v>
      </c>
      <c r="M7607" s="0" t="s">
        <v>47</v>
      </c>
      <c r="N7607" s="0" t="n">
        <v>1</v>
      </c>
      <c r="O7607" s="0" t="n">
        <v>1</v>
      </c>
      <c r="P7607" s="0" t="n">
        <v>200</v>
      </c>
      <c r="Q7607" s="0" t="n">
        <v>1</v>
      </c>
      <c r="R7607" s="0" t="str">
        <f aca="false">INDEX(Lookup!$B$4:$B$18,MATCH(C7607,Lookup!$A$4:$A$18,0))</f>
        <v>India</v>
      </c>
      <c r="S7607" s="20" t="n">
        <f aca="false">INDEX(Lookup!$D$4:$D$18,MATCH(C7607,Lookup!$A$4:$A$18,0))</f>
        <v>0.012</v>
      </c>
      <c r="T7607" s="21" t="n">
        <f aca="false">ROUND(P7607*S7607,2)</f>
        <v>2.4</v>
      </c>
      <c r="U7607" s="21" t="n">
        <f aca="false">IF(T7607&lt;=10,1,IF(T7607&lt;=20,2,IF(T7607&lt;=30,3,IF(T7607&lt;=40,4,IF(T7607&lt;=50,5,IF(T7607&lt;=100,6,IF(T7607&lt;=250,7,8)))))))</f>
        <v>1</v>
      </c>
      <c r="V7607" s="21" t="n">
        <f aca="false">IF(AND(OR(Dashboard!$T$3="All",R7607=Dashboard!$T$3),OR(Dashboard!$T$4="All",D7607=Dashboard!$T$4)),1,0)</f>
        <v>1</v>
      </c>
      <c r="W7607" s="21" t="n">
        <f aca="false">IF(V7607=1,T7607+ROW()/10000000,0)</f>
        <v>2.4007607</v>
      </c>
    </row>
    <row r="7608" customFormat="false" ht="15" hidden="false" customHeight="false" outlineLevel="0" collapsed="false">
      <c r="A7608" s="0" t="n">
        <v>308900</v>
      </c>
      <c r="B7608" s="0" t="s">
        <v>16446</v>
      </c>
      <c r="C7608" s="0" t="n">
        <v>1</v>
      </c>
      <c r="D7608" s="0" t="s">
        <v>6924</v>
      </c>
      <c r="E7608" s="0" t="s">
        <v>16447</v>
      </c>
      <c r="F7608" s="0" t="s">
        <v>6321</v>
      </c>
      <c r="G7608" s="0" t="s">
        <v>16351</v>
      </c>
      <c r="H7608" s="0" t="s">
        <v>2349</v>
      </c>
      <c r="I7608" s="0" t="s">
        <v>2123</v>
      </c>
      <c r="J7608" s="0" t="s">
        <v>47</v>
      </c>
      <c r="K7608" s="0" t="s">
        <v>47</v>
      </c>
      <c r="L7608" s="0" t="s">
        <v>47</v>
      </c>
      <c r="M7608" s="0" t="s">
        <v>47</v>
      </c>
      <c r="N7608" s="0" t="n">
        <v>1</v>
      </c>
      <c r="O7608" s="0" t="n">
        <v>2</v>
      </c>
      <c r="P7608" s="0" t="n">
        <v>100</v>
      </c>
      <c r="Q7608" s="0" t="n">
        <v>1</v>
      </c>
      <c r="R7608" s="0" t="str">
        <f aca="false">INDEX(Lookup!$B$4:$B$18,MATCH(C7608,Lookup!$A$4:$A$18,0))</f>
        <v>India</v>
      </c>
      <c r="S7608" s="20" t="n">
        <f aca="false">INDEX(Lookup!$D$4:$D$18,MATCH(C7608,Lookup!$A$4:$A$18,0))</f>
        <v>0.012</v>
      </c>
      <c r="T7608" s="21" t="n">
        <f aca="false">ROUND(P7608*S7608,2)</f>
        <v>1.2</v>
      </c>
      <c r="U7608" s="21" t="n">
        <f aca="false">IF(T7608&lt;=10,1,IF(T7608&lt;=20,2,IF(T7608&lt;=30,3,IF(T7608&lt;=40,4,IF(T7608&lt;=50,5,IF(T7608&lt;=100,6,IF(T7608&lt;=250,7,8)))))))</f>
        <v>1</v>
      </c>
      <c r="V7608" s="21" t="n">
        <f aca="false">IF(AND(OR(Dashboard!$T$3="All",R7608=Dashboard!$T$3),OR(Dashboard!$T$4="All",D7608=Dashboard!$T$4)),1,0)</f>
        <v>1</v>
      </c>
      <c r="W7608" s="21" t="n">
        <f aca="false">IF(V7608=1,T7608+ROW()/10000000,0)</f>
        <v>1.2007608</v>
      </c>
    </row>
    <row r="7609" customFormat="false" ht="15" hidden="false" customHeight="false" outlineLevel="0" collapsed="false">
      <c r="A7609" s="0" t="n">
        <v>18430577</v>
      </c>
      <c r="B7609" s="0" t="s">
        <v>16448</v>
      </c>
      <c r="C7609" s="0" t="n">
        <v>1</v>
      </c>
      <c r="D7609" s="0" t="s">
        <v>6924</v>
      </c>
      <c r="E7609" s="0" t="s">
        <v>16449</v>
      </c>
      <c r="F7609" s="0" t="s">
        <v>6321</v>
      </c>
      <c r="G7609" s="0" t="s">
        <v>16351</v>
      </c>
      <c r="H7609" s="0" t="s">
        <v>2128</v>
      </c>
      <c r="I7609" s="0" t="s">
        <v>2123</v>
      </c>
      <c r="J7609" s="0" t="s">
        <v>47</v>
      </c>
      <c r="K7609" s="0" t="s">
        <v>46</v>
      </c>
      <c r="L7609" s="0" t="s">
        <v>47</v>
      </c>
      <c r="M7609" s="0" t="s">
        <v>47</v>
      </c>
      <c r="N7609" s="0" t="n">
        <v>2</v>
      </c>
      <c r="O7609" s="0" t="n">
        <v>2</v>
      </c>
      <c r="P7609" s="0" t="n">
        <v>500</v>
      </c>
      <c r="Q7609" s="0" t="n">
        <v>1</v>
      </c>
      <c r="R7609" s="0" t="str">
        <f aca="false">INDEX(Lookup!$B$4:$B$18,MATCH(C7609,Lookup!$A$4:$A$18,0))</f>
        <v>India</v>
      </c>
      <c r="S7609" s="20" t="n">
        <f aca="false">INDEX(Lookup!$D$4:$D$18,MATCH(C7609,Lookup!$A$4:$A$18,0))</f>
        <v>0.012</v>
      </c>
      <c r="T7609" s="21" t="n">
        <f aca="false">ROUND(P7609*S7609,2)</f>
        <v>6</v>
      </c>
      <c r="U7609" s="21" t="n">
        <f aca="false">IF(T7609&lt;=10,1,IF(T7609&lt;=20,2,IF(T7609&lt;=30,3,IF(T7609&lt;=40,4,IF(T7609&lt;=50,5,IF(T7609&lt;=100,6,IF(T7609&lt;=250,7,8)))))))</f>
        <v>1</v>
      </c>
      <c r="V7609" s="21" t="n">
        <f aca="false">IF(AND(OR(Dashboard!$T$3="All",R7609=Dashboard!$T$3),OR(Dashboard!$T$4="All",D7609=Dashboard!$T$4)),1,0)</f>
        <v>1</v>
      </c>
      <c r="W7609" s="21" t="n">
        <f aca="false">IF(V7609=1,T7609+ROW()/10000000,0)</f>
        <v>6.0007609</v>
      </c>
    </row>
    <row r="7610" customFormat="false" ht="15" hidden="false" customHeight="false" outlineLevel="0" collapsed="false">
      <c r="A7610" s="0" t="n">
        <v>310286</v>
      </c>
      <c r="B7610" s="0" t="s">
        <v>16450</v>
      </c>
      <c r="C7610" s="0" t="n">
        <v>1</v>
      </c>
      <c r="D7610" s="0" t="s">
        <v>6924</v>
      </c>
      <c r="E7610" s="0" t="s">
        <v>16451</v>
      </c>
      <c r="F7610" s="0" t="s">
        <v>6321</v>
      </c>
      <c r="G7610" s="0" t="s">
        <v>16351</v>
      </c>
      <c r="H7610" s="0" t="s">
        <v>402</v>
      </c>
      <c r="I7610" s="0" t="s">
        <v>2123</v>
      </c>
      <c r="J7610" s="0" t="s">
        <v>47</v>
      </c>
      <c r="K7610" s="0" t="s">
        <v>47</v>
      </c>
      <c r="L7610" s="0" t="s">
        <v>47</v>
      </c>
      <c r="M7610" s="0" t="s">
        <v>47</v>
      </c>
      <c r="N7610" s="0" t="n">
        <v>1</v>
      </c>
      <c r="O7610" s="0" t="n">
        <v>3</v>
      </c>
      <c r="P7610" s="0" t="n">
        <v>250</v>
      </c>
      <c r="Q7610" s="0" t="n">
        <v>1</v>
      </c>
      <c r="R7610" s="0" t="str">
        <f aca="false">INDEX(Lookup!$B$4:$B$18,MATCH(C7610,Lookup!$A$4:$A$18,0))</f>
        <v>India</v>
      </c>
      <c r="S7610" s="20" t="n">
        <f aca="false">INDEX(Lookup!$D$4:$D$18,MATCH(C7610,Lookup!$A$4:$A$18,0))</f>
        <v>0.012</v>
      </c>
      <c r="T7610" s="21" t="n">
        <f aca="false">ROUND(P7610*S7610,2)</f>
        <v>3</v>
      </c>
      <c r="U7610" s="21" t="n">
        <f aca="false">IF(T7610&lt;=10,1,IF(T7610&lt;=20,2,IF(T7610&lt;=30,3,IF(T7610&lt;=40,4,IF(T7610&lt;=50,5,IF(T7610&lt;=100,6,IF(T7610&lt;=250,7,8)))))))</f>
        <v>1</v>
      </c>
      <c r="V7610" s="21" t="n">
        <f aca="false">IF(AND(OR(Dashboard!$T$3="All",R7610=Dashboard!$T$3),OR(Dashboard!$T$4="All",D7610=Dashboard!$T$4)),1,0)</f>
        <v>1</v>
      </c>
      <c r="W7610" s="21" t="n">
        <f aca="false">IF(V7610=1,T7610+ROW()/10000000,0)</f>
        <v>3.000761</v>
      </c>
    </row>
    <row r="7611" customFormat="false" ht="15" hidden="false" customHeight="false" outlineLevel="0" collapsed="false">
      <c r="A7611" s="0" t="n">
        <v>18246984</v>
      </c>
      <c r="B7611" s="0" t="s">
        <v>16452</v>
      </c>
      <c r="C7611" s="0" t="n">
        <v>1</v>
      </c>
      <c r="D7611" s="0" t="s">
        <v>6924</v>
      </c>
      <c r="E7611" s="0" t="s">
        <v>16453</v>
      </c>
      <c r="F7611" s="0" t="s">
        <v>6321</v>
      </c>
      <c r="G7611" s="0" t="s">
        <v>16351</v>
      </c>
      <c r="H7611" s="0" t="s">
        <v>2185</v>
      </c>
      <c r="I7611" s="0" t="s">
        <v>2123</v>
      </c>
      <c r="J7611" s="0" t="s">
        <v>47</v>
      </c>
      <c r="K7611" s="0" t="s">
        <v>47</v>
      </c>
      <c r="L7611" s="0" t="s">
        <v>47</v>
      </c>
      <c r="M7611" s="0" t="s">
        <v>47</v>
      </c>
      <c r="N7611" s="0" t="n">
        <v>1</v>
      </c>
      <c r="O7611" s="0" t="n">
        <v>3</v>
      </c>
      <c r="P7611" s="0" t="n">
        <v>250</v>
      </c>
      <c r="Q7611" s="0" t="n">
        <v>1</v>
      </c>
      <c r="R7611" s="0" t="str">
        <f aca="false">INDEX(Lookup!$B$4:$B$18,MATCH(C7611,Lookup!$A$4:$A$18,0))</f>
        <v>India</v>
      </c>
      <c r="S7611" s="20" t="n">
        <f aca="false">INDEX(Lookup!$D$4:$D$18,MATCH(C7611,Lookup!$A$4:$A$18,0))</f>
        <v>0.012</v>
      </c>
      <c r="T7611" s="21" t="n">
        <f aca="false">ROUND(P7611*S7611,2)</f>
        <v>3</v>
      </c>
      <c r="U7611" s="21" t="n">
        <f aca="false">IF(T7611&lt;=10,1,IF(T7611&lt;=20,2,IF(T7611&lt;=30,3,IF(T7611&lt;=40,4,IF(T7611&lt;=50,5,IF(T7611&lt;=100,6,IF(T7611&lt;=250,7,8)))))))</f>
        <v>1</v>
      </c>
      <c r="V7611" s="21" t="n">
        <f aca="false">IF(AND(OR(Dashboard!$T$3="All",R7611=Dashboard!$T$3),OR(Dashboard!$T$4="All",D7611=Dashboard!$T$4)),1,0)</f>
        <v>1</v>
      </c>
      <c r="W7611" s="21" t="n">
        <f aca="false">IF(V7611=1,T7611+ROW()/10000000,0)</f>
        <v>3.0007611</v>
      </c>
    </row>
    <row r="7612" customFormat="false" ht="15" hidden="false" customHeight="false" outlineLevel="0" collapsed="false">
      <c r="A7612" s="0" t="n">
        <v>312041</v>
      </c>
      <c r="B7612" s="0" t="s">
        <v>16454</v>
      </c>
      <c r="C7612" s="0" t="n">
        <v>1</v>
      </c>
      <c r="D7612" s="0" t="s">
        <v>6924</v>
      </c>
      <c r="E7612" s="0" t="s">
        <v>16455</v>
      </c>
      <c r="F7612" s="0" t="s">
        <v>6321</v>
      </c>
      <c r="G7612" s="0" t="s">
        <v>16351</v>
      </c>
      <c r="H7612" s="0" t="s">
        <v>2128</v>
      </c>
      <c r="I7612" s="0" t="s">
        <v>2123</v>
      </c>
      <c r="J7612" s="0" t="s">
        <v>47</v>
      </c>
      <c r="K7612" s="0" t="s">
        <v>47</v>
      </c>
      <c r="L7612" s="0" t="s">
        <v>47</v>
      </c>
      <c r="M7612" s="0" t="s">
        <v>47</v>
      </c>
      <c r="N7612" s="0" t="n">
        <v>1</v>
      </c>
      <c r="O7612" s="0" t="n">
        <v>2</v>
      </c>
      <c r="P7612" s="0" t="n">
        <v>300</v>
      </c>
      <c r="Q7612" s="0" t="n">
        <v>1</v>
      </c>
      <c r="R7612" s="0" t="str">
        <f aca="false">INDEX(Lookup!$B$4:$B$18,MATCH(C7612,Lookup!$A$4:$A$18,0))</f>
        <v>India</v>
      </c>
      <c r="S7612" s="20" t="n">
        <f aca="false">INDEX(Lookup!$D$4:$D$18,MATCH(C7612,Lookup!$A$4:$A$18,0))</f>
        <v>0.012</v>
      </c>
      <c r="T7612" s="21" t="n">
        <f aca="false">ROUND(P7612*S7612,2)</f>
        <v>3.6</v>
      </c>
      <c r="U7612" s="21" t="n">
        <f aca="false">IF(T7612&lt;=10,1,IF(T7612&lt;=20,2,IF(T7612&lt;=30,3,IF(T7612&lt;=40,4,IF(T7612&lt;=50,5,IF(T7612&lt;=100,6,IF(T7612&lt;=250,7,8)))))))</f>
        <v>1</v>
      </c>
      <c r="V7612" s="21" t="n">
        <f aca="false">IF(AND(OR(Dashboard!$T$3="All",R7612=Dashboard!$T$3),OR(Dashboard!$T$4="All",D7612=Dashboard!$T$4)),1,0)</f>
        <v>1</v>
      </c>
      <c r="W7612" s="21" t="n">
        <f aca="false">IF(V7612=1,T7612+ROW()/10000000,0)</f>
        <v>3.6007612</v>
      </c>
    </row>
    <row r="7613" customFormat="false" ht="15" hidden="false" customHeight="false" outlineLevel="0" collapsed="false">
      <c r="A7613" s="0" t="n">
        <v>18429180</v>
      </c>
      <c r="B7613" s="0" t="s">
        <v>16456</v>
      </c>
      <c r="C7613" s="0" t="n">
        <v>1</v>
      </c>
      <c r="D7613" s="0" t="s">
        <v>6924</v>
      </c>
      <c r="E7613" s="0" t="s">
        <v>16457</v>
      </c>
      <c r="F7613" s="0" t="s">
        <v>6321</v>
      </c>
      <c r="G7613" s="0" t="s">
        <v>16351</v>
      </c>
      <c r="H7613" s="0" t="s">
        <v>2128</v>
      </c>
      <c r="I7613" s="0" t="s">
        <v>2123</v>
      </c>
      <c r="J7613" s="0" t="s">
        <v>47</v>
      </c>
      <c r="K7613" s="0" t="s">
        <v>47</v>
      </c>
      <c r="L7613" s="0" t="s">
        <v>47</v>
      </c>
      <c r="M7613" s="0" t="s">
        <v>47</v>
      </c>
      <c r="N7613" s="0" t="n">
        <v>1</v>
      </c>
      <c r="O7613" s="0" t="n">
        <v>3</v>
      </c>
      <c r="P7613" s="0" t="n">
        <v>400</v>
      </c>
      <c r="Q7613" s="0" t="n">
        <v>1</v>
      </c>
      <c r="R7613" s="0" t="str">
        <f aca="false">INDEX(Lookup!$B$4:$B$18,MATCH(C7613,Lookup!$A$4:$A$18,0))</f>
        <v>India</v>
      </c>
      <c r="S7613" s="20" t="n">
        <f aca="false">INDEX(Lookup!$D$4:$D$18,MATCH(C7613,Lookup!$A$4:$A$18,0))</f>
        <v>0.012</v>
      </c>
      <c r="T7613" s="21" t="n">
        <f aca="false">ROUND(P7613*S7613,2)</f>
        <v>4.8</v>
      </c>
      <c r="U7613" s="21" t="n">
        <f aca="false">IF(T7613&lt;=10,1,IF(T7613&lt;=20,2,IF(T7613&lt;=30,3,IF(T7613&lt;=40,4,IF(T7613&lt;=50,5,IF(T7613&lt;=100,6,IF(T7613&lt;=250,7,8)))))))</f>
        <v>1</v>
      </c>
      <c r="V7613" s="21" t="n">
        <f aca="false">IF(AND(OR(Dashboard!$T$3="All",R7613=Dashboard!$T$3),OR(Dashboard!$T$4="All",D7613=Dashboard!$T$4)),1,0)</f>
        <v>1</v>
      </c>
      <c r="W7613" s="21" t="n">
        <f aca="false">IF(V7613=1,T7613+ROW()/10000000,0)</f>
        <v>4.8007613</v>
      </c>
    </row>
    <row r="7614" customFormat="false" ht="15" hidden="false" customHeight="false" outlineLevel="0" collapsed="false">
      <c r="A7614" s="0" t="n">
        <v>304730</v>
      </c>
      <c r="B7614" s="0" t="s">
        <v>16458</v>
      </c>
      <c r="C7614" s="0" t="n">
        <v>1</v>
      </c>
      <c r="D7614" s="0" t="s">
        <v>6924</v>
      </c>
      <c r="E7614" s="0" t="s">
        <v>16459</v>
      </c>
      <c r="F7614" s="0" t="s">
        <v>16460</v>
      </c>
      <c r="G7614" s="0" t="s">
        <v>16461</v>
      </c>
      <c r="H7614" s="0" t="s">
        <v>4128</v>
      </c>
      <c r="I7614" s="0" t="s">
        <v>2123</v>
      </c>
      <c r="J7614" s="0" t="s">
        <v>47</v>
      </c>
      <c r="K7614" s="0" t="s">
        <v>47</v>
      </c>
      <c r="L7614" s="0" t="s">
        <v>47</v>
      </c>
      <c r="M7614" s="0" t="s">
        <v>47</v>
      </c>
      <c r="N7614" s="0" t="n">
        <v>1</v>
      </c>
      <c r="O7614" s="0" t="n">
        <v>1</v>
      </c>
      <c r="P7614" s="0" t="n">
        <v>100</v>
      </c>
      <c r="Q7614" s="0" t="n">
        <v>1</v>
      </c>
      <c r="R7614" s="0" t="str">
        <f aca="false">INDEX(Lookup!$B$4:$B$18,MATCH(C7614,Lookup!$A$4:$A$18,0))</f>
        <v>India</v>
      </c>
      <c r="S7614" s="20" t="n">
        <f aca="false">INDEX(Lookup!$D$4:$D$18,MATCH(C7614,Lookup!$A$4:$A$18,0))</f>
        <v>0.012</v>
      </c>
      <c r="T7614" s="21" t="n">
        <f aca="false">ROUND(P7614*S7614,2)</f>
        <v>1.2</v>
      </c>
      <c r="U7614" s="21" t="n">
        <f aca="false">IF(T7614&lt;=10,1,IF(T7614&lt;=20,2,IF(T7614&lt;=30,3,IF(T7614&lt;=40,4,IF(T7614&lt;=50,5,IF(T7614&lt;=100,6,IF(T7614&lt;=250,7,8)))))))</f>
        <v>1</v>
      </c>
      <c r="V7614" s="21" t="n">
        <f aca="false">IF(AND(OR(Dashboard!$T$3="All",R7614=Dashboard!$T$3),OR(Dashboard!$T$4="All",D7614=Dashboard!$T$4)),1,0)</f>
        <v>1</v>
      </c>
      <c r="W7614" s="21" t="n">
        <f aca="false">IF(V7614=1,T7614+ROW()/10000000,0)</f>
        <v>1.2007614</v>
      </c>
    </row>
    <row r="7615" customFormat="false" ht="15" hidden="false" customHeight="false" outlineLevel="0" collapsed="false">
      <c r="A7615" s="0" t="n">
        <v>5438</v>
      </c>
      <c r="B7615" s="0" t="s">
        <v>13064</v>
      </c>
      <c r="C7615" s="0" t="n">
        <v>1</v>
      </c>
      <c r="D7615" s="0" t="s">
        <v>6924</v>
      </c>
      <c r="E7615" s="0" t="s">
        <v>16462</v>
      </c>
      <c r="F7615" s="0" t="s">
        <v>16463</v>
      </c>
      <c r="G7615" s="0" t="s">
        <v>16464</v>
      </c>
      <c r="H7615" s="0" t="s">
        <v>16465</v>
      </c>
      <c r="I7615" s="0" t="s">
        <v>2123</v>
      </c>
      <c r="J7615" s="0" t="s">
        <v>47</v>
      </c>
      <c r="K7615" s="0" t="s">
        <v>47</v>
      </c>
      <c r="L7615" s="0" t="s">
        <v>47</v>
      </c>
      <c r="M7615" s="0" t="s">
        <v>47</v>
      </c>
      <c r="N7615" s="0" t="n">
        <v>2</v>
      </c>
      <c r="O7615" s="0" t="n">
        <v>281</v>
      </c>
      <c r="P7615" s="0" t="n">
        <v>800</v>
      </c>
      <c r="Q7615" s="0" t="n">
        <v>3.7</v>
      </c>
      <c r="R7615" s="0" t="str">
        <f aca="false">INDEX(Lookup!$B$4:$B$18,MATCH(C7615,Lookup!$A$4:$A$18,0))</f>
        <v>India</v>
      </c>
      <c r="S7615" s="20" t="n">
        <f aca="false">INDEX(Lookup!$D$4:$D$18,MATCH(C7615,Lookup!$A$4:$A$18,0))</f>
        <v>0.012</v>
      </c>
      <c r="T7615" s="21" t="n">
        <f aca="false">ROUND(P7615*S7615,2)</f>
        <v>9.6</v>
      </c>
      <c r="U7615" s="21" t="n">
        <f aca="false">IF(T7615&lt;=10,1,IF(T7615&lt;=20,2,IF(T7615&lt;=30,3,IF(T7615&lt;=40,4,IF(T7615&lt;=50,5,IF(T7615&lt;=100,6,IF(T7615&lt;=250,7,8)))))))</f>
        <v>1</v>
      </c>
      <c r="V7615" s="21" t="n">
        <f aca="false">IF(AND(OR(Dashboard!$T$3="All",R7615=Dashboard!$T$3),OR(Dashboard!$T$4="All",D7615=Dashboard!$T$4)),1,0)</f>
        <v>1</v>
      </c>
      <c r="W7615" s="21" t="n">
        <f aca="false">IF(V7615=1,T7615+ROW()/10000000,0)</f>
        <v>9.6007615</v>
      </c>
    </row>
    <row r="7616" customFormat="false" ht="15" hidden="false" customHeight="false" outlineLevel="0" collapsed="false">
      <c r="A7616" s="0" t="n">
        <v>3383</v>
      </c>
      <c r="B7616" s="0" t="s">
        <v>16466</v>
      </c>
      <c r="C7616" s="0" t="n">
        <v>1</v>
      </c>
      <c r="D7616" s="0" t="s">
        <v>6924</v>
      </c>
      <c r="E7616" s="0" t="s">
        <v>16467</v>
      </c>
      <c r="F7616" s="0" t="s">
        <v>16468</v>
      </c>
      <c r="G7616" s="0" t="s">
        <v>16469</v>
      </c>
      <c r="H7616" s="0" t="s">
        <v>3791</v>
      </c>
      <c r="I7616" s="0" t="s">
        <v>2123</v>
      </c>
      <c r="J7616" s="0" t="s">
        <v>47</v>
      </c>
      <c r="K7616" s="0" t="s">
        <v>47</v>
      </c>
      <c r="L7616" s="0" t="s">
        <v>47</v>
      </c>
      <c r="M7616" s="0" t="s">
        <v>47</v>
      </c>
      <c r="N7616" s="0" t="n">
        <v>2</v>
      </c>
      <c r="O7616" s="0" t="n">
        <v>104</v>
      </c>
      <c r="P7616" s="0" t="n">
        <v>750</v>
      </c>
      <c r="Q7616" s="0" t="n">
        <v>3.4</v>
      </c>
      <c r="R7616" s="0" t="str">
        <f aca="false">INDEX(Lookup!$B$4:$B$18,MATCH(C7616,Lookup!$A$4:$A$18,0))</f>
        <v>India</v>
      </c>
      <c r="S7616" s="20" t="n">
        <f aca="false">INDEX(Lookup!$D$4:$D$18,MATCH(C7616,Lookup!$A$4:$A$18,0))</f>
        <v>0.012</v>
      </c>
      <c r="T7616" s="21" t="n">
        <f aca="false">ROUND(P7616*S7616,2)</f>
        <v>9</v>
      </c>
      <c r="U7616" s="21" t="n">
        <f aca="false">IF(T7616&lt;=10,1,IF(T7616&lt;=20,2,IF(T7616&lt;=30,3,IF(T7616&lt;=40,4,IF(T7616&lt;=50,5,IF(T7616&lt;=100,6,IF(T7616&lt;=250,7,8)))))))</f>
        <v>1</v>
      </c>
      <c r="V7616" s="21" t="n">
        <f aca="false">IF(AND(OR(Dashboard!$T$3="All",R7616=Dashboard!$T$3),OR(Dashboard!$T$4="All",D7616=Dashboard!$T$4)),1,0)</f>
        <v>1</v>
      </c>
      <c r="W7616" s="21" t="n">
        <f aca="false">IF(V7616=1,T7616+ROW()/10000000,0)</f>
        <v>9.0007616</v>
      </c>
    </row>
    <row r="7617" customFormat="false" ht="15" hidden="false" customHeight="false" outlineLevel="0" collapsed="false">
      <c r="A7617" s="0" t="n">
        <v>4450</v>
      </c>
      <c r="B7617" s="0" t="s">
        <v>16470</v>
      </c>
      <c r="C7617" s="0" t="n">
        <v>1</v>
      </c>
      <c r="D7617" s="0" t="s">
        <v>6924</v>
      </c>
      <c r="E7617" s="0" t="s">
        <v>16471</v>
      </c>
      <c r="F7617" s="0" t="s">
        <v>16468</v>
      </c>
      <c r="G7617" s="0" t="s">
        <v>16469</v>
      </c>
      <c r="H7617" s="0" t="s">
        <v>5111</v>
      </c>
      <c r="I7617" s="0" t="s">
        <v>2123</v>
      </c>
      <c r="J7617" s="0" t="s">
        <v>47</v>
      </c>
      <c r="K7617" s="0" t="s">
        <v>46</v>
      </c>
      <c r="L7617" s="0" t="s">
        <v>47</v>
      </c>
      <c r="M7617" s="0" t="s">
        <v>47</v>
      </c>
      <c r="N7617" s="0" t="n">
        <v>2</v>
      </c>
      <c r="O7617" s="0" t="n">
        <v>438</v>
      </c>
      <c r="P7617" s="0" t="n">
        <v>500</v>
      </c>
      <c r="Q7617" s="0" t="n">
        <v>3.6</v>
      </c>
      <c r="R7617" s="0" t="str">
        <f aca="false">INDEX(Lookup!$B$4:$B$18,MATCH(C7617,Lookup!$A$4:$A$18,0))</f>
        <v>India</v>
      </c>
      <c r="S7617" s="20" t="n">
        <f aca="false">INDEX(Lookup!$D$4:$D$18,MATCH(C7617,Lookup!$A$4:$A$18,0))</f>
        <v>0.012</v>
      </c>
      <c r="T7617" s="21" t="n">
        <f aca="false">ROUND(P7617*S7617,2)</f>
        <v>6</v>
      </c>
      <c r="U7617" s="21" t="n">
        <f aca="false">IF(T7617&lt;=10,1,IF(T7617&lt;=20,2,IF(T7617&lt;=30,3,IF(T7617&lt;=40,4,IF(T7617&lt;=50,5,IF(T7617&lt;=100,6,IF(T7617&lt;=250,7,8)))))))</f>
        <v>1</v>
      </c>
      <c r="V7617" s="21" t="n">
        <f aca="false">IF(AND(OR(Dashboard!$T$3="All",R7617=Dashboard!$T$3),OR(Dashboard!$T$4="All",D7617=Dashboard!$T$4)),1,0)</f>
        <v>1</v>
      </c>
      <c r="W7617" s="21" t="n">
        <f aca="false">IF(V7617=1,T7617+ROW()/10000000,0)</f>
        <v>6.0007617</v>
      </c>
    </row>
    <row r="7618" customFormat="false" ht="15" hidden="false" customHeight="false" outlineLevel="0" collapsed="false">
      <c r="A7618" s="0" t="n">
        <v>18254521</v>
      </c>
      <c r="B7618" s="0" t="s">
        <v>16472</v>
      </c>
      <c r="C7618" s="0" t="n">
        <v>1</v>
      </c>
      <c r="D7618" s="0" t="s">
        <v>6924</v>
      </c>
      <c r="E7618" s="0" t="s">
        <v>16473</v>
      </c>
      <c r="F7618" s="0" t="s">
        <v>16468</v>
      </c>
      <c r="G7618" s="0" t="s">
        <v>16469</v>
      </c>
      <c r="H7618" s="0" t="s">
        <v>153</v>
      </c>
      <c r="I7618" s="0" t="s">
        <v>2123</v>
      </c>
      <c r="J7618" s="0" t="s">
        <v>47</v>
      </c>
      <c r="K7618" s="0" t="s">
        <v>46</v>
      </c>
      <c r="L7618" s="0" t="s">
        <v>47</v>
      </c>
      <c r="M7618" s="0" t="s">
        <v>47</v>
      </c>
      <c r="N7618" s="0" t="n">
        <v>2</v>
      </c>
      <c r="O7618" s="0" t="n">
        <v>73</v>
      </c>
      <c r="P7618" s="0" t="n">
        <v>700</v>
      </c>
      <c r="Q7618" s="0" t="n">
        <v>4.2</v>
      </c>
      <c r="R7618" s="0" t="str">
        <f aca="false">INDEX(Lookup!$B$4:$B$18,MATCH(C7618,Lookup!$A$4:$A$18,0))</f>
        <v>India</v>
      </c>
      <c r="S7618" s="20" t="n">
        <f aca="false">INDEX(Lookup!$D$4:$D$18,MATCH(C7618,Lookup!$A$4:$A$18,0))</f>
        <v>0.012</v>
      </c>
      <c r="T7618" s="21" t="n">
        <f aca="false">ROUND(P7618*S7618,2)</f>
        <v>8.4</v>
      </c>
      <c r="U7618" s="21" t="n">
        <f aca="false">IF(T7618&lt;=10,1,IF(T7618&lt;=20,2,IF(T7618&lt;=30,3,IF(T7618&lt;=40,4,IF(T7618&lt;=50,5,IF(T7618&lt;=100,6,IF(T7618&lt;=250,7,8)))))))</f>
        <v>1</v>
      </c>
      <c r="V7618" s="21" t="n">
        <f aca="false">IF(AND(OR(Dashboard!$T$3="All",R7618=Dashboard!$T$3),OR(Dashboard!$T$4="All",D7618=Dashboard!$T$4)),1,0)</f>
        <v>1</v>
      </c>
      <c r="W7618" s="21" t="n">
        <f aca="false">IF(V7618=1,T7618+ROW()/10000000,0)</f>
        <v>8.4007618</v>
      </c>
    </row>
    <row r="7619" customFormat="false" ht="15" hidden="false" customHeight="false" outlineLevel="0" collapsed="false">
      <c r="A7619" s="0" t="n">
        <v>18352678</v>
      </c>
      <c r="B7619" s="0" t="s">
        <v>5247</v>
      </c>
      <c r="C7619" s="0" t="n">
        <v>1</v>
      </c>
      <c r="D7619" s="0" t="s">
        <v>6924</v>
      </c>
      <c r="E7619" s="0" t="s">
        <v>16474</v>
      </c>
      <c r="F7619" s="0" t="s">
        <v>16475</v>
      </c>
      <c r="G7619" s="0" t="s">
        <v>16476</v>
      </c>
      <c r="H7619" s="0" t="s">
        <v>11450</v>
      </c>
      <c r="I7619" s="0" t="s">
        <v>2123</v>
      </c>
      <c r="J7619" s="0" t="s">
        <v>47</v>
      </c>
      <c r="K7619" s="0" t="s">
        <v>46</v>
      </c>
      <c r="L7619" s="0" t="s">
        <v>47</v>
      </c>
      <c r="M7619" s="0" t="s">
        <v>47</v>
      </c>
      <c r="N7619" s="0" t="n">
        <v>1</v>
      </c>
      <c r="O7619" s="0" t="n">
        <v>77</v>
      </c>
      <c r="P7619" s="0" t="n">
        <v>350</v>
      </c>
      <c r="Q7619" s="0" t="n">
        <v>2.9</v>
      </c>
      <c r="R7619" s="0" t="str">
        <f aca="false">INDEX(Lookup!$B$4:$B$18,MATCH(C7619,Lookup!$A$4:$A$18,0))</f>
        <v>India</v>
      </c>
      <c r="S7619" s="20" t="n">
        <f aca="false">INDEX(Lookup!$D$4:$D$18,MATCH(C7619,Lookup!$A$4:$A$18,0))</f>
        <v>0.012</v>
      </c>
      <c r="T7619" s="21" t="n">
        <f aca="false">ROUND(P7619*S7619,2)</f>
        <v>4.2</v>
      </c>
      <c r="U7619" s="21" t="n">
        <f aca="false">IF(T7619&lt;=10,1,IF(T7619&lt;=20,2,IF(T7619&lt;=30,3,IF(T7619&lt;=40,4,IF(T7619&lt;=50,5,IF(T7619&lt;=100,6,IF(T7619&lt;=250,7,8)))))))</f>
        <v>1</v>
      </c>
      <c r="V7619" s="21" t="n">
        <f aca="false">IF(AND(OR(Dashboard!$T$3="All",R7619=Dashboard!$T$3),OR(Dashboard!$T$4="All",D7619=Dashboard!$T$4)),1,0)</f>
        <v>1</v>
      </c>
      <c r="W7619" s="21" t="n">
        <f aca="false">IF(V7619=1,T7619+ROW()/10000000,0)</f>
        <v>4.2007619</v>
      </c>
    </row>
    <row r="7620" customFormat="false" ht="15" hidden="false" customHeight="false" outlineLevel="0" collapsed="false">
      <c r="A7620" s="0" t="n">
        <v>18263236</v>
      </c>
      <c r="B7620" s="0" t="s">
        <v>2408</v>
      </c>
      <c r="C7620" s="0" t="n">
        <v>1</v>
      </c>
      <c r="D7620" s="0" t="s">
        <v>6924</v>
      </c>
      <c r="E7620" s="0" t="s">
        <v>16477</v>
      </c>
      <c r="F7620" s="0" t="s">
        <v>16475</v>
      </c>
      <c r="G7620" s="0" t="s">
        <v>16476</v>
      </c>
      <c r="H7620" s="0" t="s">
        <v>3392</v>
      </c>
      <c r="I7620" s="0" t="s">
        <v>2123</v>
      </c>
      <c r="J7620" s="0" t="s">
        <v>47</v>
      </c>
      <c r="K7620" s="0" t="s">
        <v>47</v>
      </c>
      <c r="L7620" s="0" t="s">
        <v>47</v>
      </c>
      <c r="M7620" s="0" t="s">
        <v>47</v>
      </c>
      <c r="N7620" s="0" t="n">
        <v>2</v>
      </c>
      <c r="O7620" s="0" t="n">
        <v>24</v>
      </c>
      <c r="P7620" s="0" t="n">
        <v>700</v>
      </c>
      <c r="Q7620" s="0" t="n">
        <v>3.6</v>
      </c>
      <c r="R7620" s="0" t="str">
        <f aca="false">INDEX(Lookup!$B$4:$B$18,MATCH(C7620,Lookup!$A$4:$A$18,0))</f>
        <v>India</v>
      </c>
      <c r="S7620" s="20" t="n">
        <f aca="false">INDEX(Lookup!$D$4:$D$18,MATCH(C7620,Lookup!$A$4:$A$18,0))</f>
        <v>0.012</v>
      </c>
      <c r="T7620" s="21" t="n">
        <f aca="false">ROUND(P7620*S7620,2)</f>
        <v>8.4</v>
      </c>
      <c r="U7620" s="21" t="n">
        <f aca="false">IF(T7620&lt;=10,1,IF(T7620&lt;=20,2,IF(T7620&lt;=30,3,IF(T7620&lt;=40,4,IF(T7620&lt;=50,5,IF(T7620&lt;=100,6,IF(T7620&lt;=250,7,8)))))))</f>
        <v>1</v>
      </c>
      <c r="V7620" s="21" t="n">
        <f aca="false">IF(AND(OR(Dashboard!$T$3="All",R7620=Dashboard!$T$3),OR(Dashboard!$T$4="All",D7620=Dashboard!$T$4)),1,0)</f>
        <v>1</v>
      </c>
      <c r="W7620" s="21" t="n">
        <f aca="false">IF(V7620=1,T7620+ROW()/10000000,0)</f>
        <v>8.400762</v>
      </c>
    </row>
    <row r="7621" customFormat="false" ht="15" hidden="false" customHeight="false" outlineLevel="0" collapsed="false">
      <c r="A7621" s="0" t="n">
        <v>18277230</v>
      </c>
      <c r="B7621" s="0" t="s">
        <v>3582</v>
      </c>
      <c r="C7621" s="0" t="n">
        <v>1</v>
      </c>
      <c r="D7621" s="0" t="s">
        <v>6924</v>
      </c>
      <c r="E7621" s="0" t="s">
        <v>16478</v>
      </c>
      <c r="F7621" s="0" t="s">
        <v>16475</v>
      </c>
      <c r="G7621" s="0" t="s">
        <v>16476</v>
      </c>
      <c r="H7621" s="0" t="s">
        <v>16479</v>
      </c>
      <c r="I7621" s="0" t="s">
        <v>2123</v>
      </c>
      <c r="J7621" s="0" t="s">
        <v>47</v>
      </c>
      <c r="K7621" s="0" t="s">
        <v>47</v>
      </c>
      <c r="L7621" s="0" t="s">
        <v>47</v>
      </c>
      <c r="M7621" s="0" t="s">
        <v>47</v>
      </c>
      <c r="N7621" s="0" t="n">
        <v>2</v>
      </c>
      <c r="O7621" s="0" t="n">
        <v>59</v>
      </c>
      <c r="P7621" s="0" t="n">
        <v>500</v>
      </c>
      <c r="Q7621" s="0" t="n">
        <v>3.7</v>
      </c>
      <c r="R7621" s="0" t="str">
        <f aca="false">INDEX(Lookup!$B$4:$B$18,MATCH(C7621,Lookup!$A$4:$A$18,0))</f>
        <v>India</v>
      </c>
      <c r="S7621" s="20" t="n">
        <f aca="false">INDEX(Lookup!$D$4:$D$18,MATCH(C7621,Lookup!$A$4:$A$18,0))</f>
        <v>0.012</v>
      </c>
      <c r="T7621" s="21" t="n">
        <f aca="false">ROUND(P7621*S7621,2)</f>
        <v>6</v>
      </c>
      <c r="U7621" s="21" t="n">
        <f aca="false">IF(T7621&lt;=10,1,IF(T7621&lt;=20,2,IF(T7621&lt;=30,3,IF(T7621&lt;=40,4,IF(T7621&lt;=50,5,IF(T7621&lt;=100,6,IF(T7621&lt;=250,7,8)))))))</f>
        <v>1</v>
      </c>
      <c r="V7621" s="21" t="n">
        <f aca="false">IF(AND(OR(Dashboard!$T$3="All",R7621=Dashboard!$T$3),OR(Dashboard!$T$4="All",D7621=Dashboard!$T$4)),1,0)</f>
        <v>1</v>
      </c>
      <c r="W7621" s="21" t="n">
        <f aca="false">IF(V7621=1,T7621+ROW()/10000000,0)</f>
        <v>6.0007621</v>
      </c>
    </row>
    <row r="7622" customFormat="false" ht="15" hidden="false" customHeight="false" outlineLevel="0" collapsed="false">
      <c r="A7622" s="0" t="n">
        <v>18350231</v>
      </c>
      <c r="B7622" s="0" t="s">
        <v>3162</v>
      </c>
      <c r="C7622" s="0" t="n">
        <v>1</v>
      </c>
      <c r="D7622" s="0" t="s">
        <v>6924</v>
      </c>
      <c r="E7622" s="0" t="s">
        <v>16480</v>
      </c>
      <c r="F7622" s="0" t="s">
        <v>16475</v>
      </c>
      <c r="G7622" s="0" t="s">
        <v>16476</v>
      </c>
      <c r="H7622" s="0" t="s">
        <v>2342</v>
      </c>
      <c r="I7622" s="0" t="s">
        <v>2123</v>
      </c>
      <c r="J7622" s="0" t="s">
        <v>47</v>
      </c>
      <c r="K7622" s="0" t="s">
        <v>47</v>
      </c>
      <c r="L7622" s="0" t="s">
        <v>47</v>
      </c>
      <c r="M7622" s="0" t="s">
        <v>47</v>
      </c>
      <c r="N7622" s="0" t="n">
        <v>1</v>
      </c>
      <c r="O7622" s="0" t="n">
        <v>37</v>
      </c>
      <c r="P7622" s="0" t="n">
        <v>400</v>
      </c>
      <c r="Q7622" s="0" t="n">
        <v>3.8</v>
      </c>
      <c r="R7622" s="0" t="str">
        <f aca="false">INDEX(Lookup!$B$4:$B$18,MATCH(C7622,Lookup!$A$4:$A$18,0))</f>
        <v>India</v>
      </c>
      <c r="S7622" s="20" t="n">
        <f aca="false">INDEX(Lookup!$D$4:$D$18,MATCH(C7622,Lookup!$A$4:$A$18,0))</f>
        <v>0.012</v>
      </c>
      <c r="T7622" s="21" t="n">
        <f aca="false">ROUND(P7622*S7622,2)</f>
        <v>4.8</v>
      </c>
      <c r="U7622" s="21" t="n">
        <f aca="false">IF(T7622&lt;=10,1,IF(T7622&lt;=20,2,IF(T7622&lt;=30,3,IF(T7622&lt;=40,4,IF(T7622&lt;=50,5,IF(T7622&lt;=100,6,IF(T7622&lt;=250,7,8)))))))</f>
        <v>1</v>
      </c>
      <c r="V7622" s="21" t="n">
        <f aca="false">IF(AND(OR(Dashboard!$T$3="All",R7622=Dashboard!$T$3),OR(Dashboard!$T$4="All",D7622=Dashboard!$T$4)),1,0)</f>
        <v>1</v>
      </c>
      <c r="W7622" s="21" t="n">
        <f aca="false">IF(V7622=1,T7622+ROW()/10000000,0)</f>
        <v>4.8007622</v>
      </c>
    </row>
    <row r="7623" customFormat="false" ht="15" hidden="false" customHeight="false" outlineLevel="0" collapsed="false">
      <c r="A7623" s="0" t="n">
        <v>18380171</v>
      </c>
      <c r="B7623" s="0" t="s">
        <v>16481</v>
      </c>
      <c r="C7623" s="0" t="n">
        <v>1</v>
      </c>
      <c r="D7623" s="0" t="s">
        <v>6924</v>
      </c>
      <c r="E7623" s="0" t="s">
        <v>16482</v>
      </c>
      <c r="F7623" s="0" t="s">
        <v>16475</v>
      </c>
      <c r="G7623" s="0" t="s">
        <v>16476</v>
      </c>
      <c r="H7623" s="0" t="s">
        <v>471</v>
      </c>
      <c r="I7623" s="0" t="s">
        <v>2123</v>
      </c>
      <c r="J7623" s="0" t="s">
        <v>47</v>
      </c>
      <c r="K7623" s="0" t="s">
        <v>46</v>
      </c>
      <c r="L7623" s="0" t="s">
        <v>47</v>
      </c>
      <c r="M7623" s="0" t="s">
        <v>47</v>
      </c>
      <c r="N7623" s="0" t="n">
        <v>1</v>
      </c>
      <c r="O7623" s="0" t="n">
        <v>42</v>
      </c>
      <c r="P7623" s="0" t="n">
        <v>400</v>
      </c>
      <c r="Q7623" s="0" t="n">
        <v>2.3</v>
      </c>
      <c r="R7623" s="0" t="str">
        <f aca="false">INDEX(Lookup!$B$4:$B$18,MATCH(C7623,Lookup!$A$4:$A$18,0))</f>
        <v>India</v>
      </c>
      <c r="S7623" s="20" t="n">
        <f aca="false">INDEX(Lookup!$D$4:$D$18,MATCH(C7623,Lookup!$A$4:$A$18,0))</f>
        <v>0.012</v>
      </c>
      <c r="T7623" s="21" t="n">
        <f aca="false">ROUND(P7623*S7623,2)</f>
        <v>4.8</v>
      </c>
      <c r="U7623" s="21" t="n">
        <f aca="false">IF(T7623&lt;=10,1,IF(T7623&lt;=20,2,IF(T7623&lt;=30,3,IF(T7623&lt;=40,4,IF(T7623&lt;=50,5,IF(T7623&lt;=100,6,IF(T7623&lt;=250,7,8)))))))</f>
        <v>1</v>
      </c>
      <c r="V7623" s="21" t="n">
        <f aca="false">IF(AND(OR(Dashboard!$T$3="All",R7623=Dashboard!$T$3),OR(Dashboard!$T$4="All",D7623=Dashboard!$T$4)),1,0)</f>
        <v>1</v>
      </c>
      <c r="W7623" s="21" t="n">
        <f aca="false">IF(V7623=1,T7623+ROW()/10000000,0)</f>
        <v>4.8007623</v>
      </c>
    </row>
    <row r="7624" customFormat="false" ht="15" hidden="false" customHeight="false" outlineLevel="0" collapsed="false">
      <c r="A7624" s="0" t="n">
        <v>18306543</v>
      </c>
      <c r="B7624" s="0" t="s">
        <v>7222</v>
      </c>
      <c r="C7624" s="0" t="n">
        <v>1</v>
      </c>
      <c r="D7624" s="0" t="s">
        <v>6924</v>
      </c>
      <c r="E7624" s="0" t="s">
        <v>16483</v>
      </c>
      <c r="F7624" s="0" t="s">
        <v>16484</v>
      </c>
      <c r="G7624" s="0" t="s">
        <v>16485</v>
      </c>
      <c r="H7624" s="0" t="s">
        <v>402</v>
      </c>
      <c r="I7624" s="0" t="s">
        <v>2123</v>
      </c>
      <c r="J7624" s="0" t="s">
        <v>47</v>
      </c>
      <c r="K7624" s="0" t="s">
        <v>46</v>
      </c>
      <c r="L7624" s="0" t="s">
        <v>47</v>
      </c>
      <c r="M7624" s="0" t="s">
        <v>47</v>
      </c>
      <c r="N7624" s="0" t="n">
        <v>1</v>
      </c>
      <c r="O7624" s="0" t="n">
        <v>5</v>
      </c>
      <c r="P7624" s="0" t="n">
        <v>200</v>
      </c>
      <c r="Q7624" s="0" t="n">
        <v>3.1</v>
      </c>
      <c r="R7624" s="0" t="str">
        <f aca="false">INDEX(Lookup!$B$4:$B$18,MATCH(C7624,Lookup!$A$4:$A$18,0))</f>
        <v>India</v>
      </c>
      <c r="S7624" s="20" t="n">
        <f aca="false">INDEX(Lookup!$D$4:$D$18,MATCH(C7624,Lookup!$A$4:$A$18,0))</f>
        <v>0.012</v>
      </c>
      <c r="T7624" s="21" t="n">
        <f aca="false">ROUND(P7624*S7624,2)</f>
        <v>2.4</v>
      </c>
      <c r="U7624" s="21" t="n">
        <f aca="false">IF(T7624&lt;=10,1,IF(T7624&lt;=20,2,IF(T7624&lt;=30,3,IF(T7624&lt;=40,4,IF(T7624&lt;=50,5,IF(T7624&lt;=100,6,IF(T7624&lt;=250,7,8)))))))</f>
        <v>1</v>
      </c>
      <c r="V7624" s="21" t="n">
        <f aca="false">IF(AND(OR(Dashboard!$T$3="All",R7624=Dashboard!$T$3),OR(Dashboard!$T$4="All",D7624=Dashboard!$T$4)),1,0)</f>
        <v>1</v>
      </c>
      <c r="W7624" s="21" t="n">
        <f aca="false">IF(V7624=1,T7624+ROW()/10000000,0)</f>
        <v>2.4007624</v>
      </c>
    </row>
    <row r="7625" customFormat="false" ht="15" hidden="false" customHeight="false" outlineLevel="0" collapsed="false">
      <c r="A7625" s="0" t="n">
        <v>7297</v>
      </c>
      <c r="B7625" s="0" t="s">
        <v>8748</v>
      </c>
      <c r="C7625" s="0" t="n">
        <v>1</v>
      </c>
      <c r="D7625" s="0" t="s">
        <v>6924</v>
      </c>
      <c r="E7625" s="0" t="s">
        <v>16486</v>
      </c>
      <c r="F7625" s="0" t="s">
        <v>16484</v>
      </c>
      <c r="G7625" s="0" t="s">
        <v>16485</v>
      </c>
      <c r="H7625" s="0" t="s">
        <v>2382</v>
      </c>
      <c r="I7625" s="0" t="s">
        <v>2123</v>
      </c>
      <c r="J7625" s="0" t="s">
        <v>47</v>
      </c>
      <c r="K7625" s="0" t="s">
        <v>47</v>
      </c>
      <c r="L7625" s="0" t="s">
        <v>47</v>
      </c>
      <c r="M7625" s="0" t="s">
        <v>47</v>
      </c>
      <c r="N7625" s="0" t="n">
        <v>1</v>
      </c>
      <c r="O7625" s="0" t="n">
        <v>5</v>
      </c>
      <c r="P7625" s="0" t="n">
        <v>100</v>
      </c>
      <c r="Q7625" s="0" t="n">
        <v>2.8</v>
      </c>
      <c r="R7625" s="0" t="str">
        <f aca="false">INDEX(Lookup!$B$4:$B$18,MATCH(C7625,Lookup!$A$4:$A$18,0))</f>
        <v>India</v>
      </c>
      <c r="S7625" s="20" t="n">
        <f aca="false">INDEX(Lookup!$D$4:$D$18,MATCH(C7625,Lookup!$A$4:$A$18,0))</f>
        <v>0.012</v>
      </c>
      <c r="T7625" s="21" t="n">
        <f aca="false">ROUND(P7625*S7625,2)</f>
        <v>1.2</v>
      </c>
      <c r="U7625" s="21" t="n">
        <f aca="false">IF(T7625&lt;=10,1,IF(T7625&lt;=20,2,IF(T7625&lt;=30,3,IF(T7625&lt;=40,4,IF(T7625&lt;=50,5,IF(T7625&lt;=100,6,IF(T7625&lt;=250,7,8)))))))</f>
        <v>1</v>
      </c>
      <c r="V7625" s="21" t="n">
        <f aca="false">IF(AND(OR(Dashboard!$T$3="All",R7625=Dashboard!$T$3),OR(Dashboard!$T$4="All",D7625=Dashboard!$T$4)),1,0)</f>
        <v>1</v>
      </c>
      <c r="W7625" s="21" t="n">
        <f aca="false">IF(V7625=1,T7625+ROW()/10000000,0)</f>
        <v>1.2007625</v>
      </c>
    </row>
    <row r="7626" customFormat="false" ht="15" hidden="false" customHeight="false" outlineLevel="0" collapsed="false">
      <c r="A7626" s="0" t="n">
        <v>5774</v>
      </c>
      <c r="B7626" s="0" t="s">
        <v>14910</v>
      </c>
      <c r="C7626" s="0" t="n">
        <v>1</v>
      </c>
      <c r="D7626" s="0" t="s">
        <v>6924</v>
      </c>
      <c r="E7626" s="0" t="s">
        <v>16487</v>
      </c>
      <c r="F7626" s="0" t="s">
        <v>16484</v>
      </c>
      <c r="G7626" s="0" t="s">
        <v>16485</v>
      </c>
      <c r="H7626" s="0" t="s">
        <v>2128</v>
      </c>
      <c r="I7626" s="0" t="s">
        <v>2123</v>
      </c>
      <c r="J7626" s="0" t="s">
        <v>47</v>
      </c>
      <c r="K7626" s="0" t="s">
        <v>47</v>
      </c>
      <c r="L7626" s="0" t="s">
        <v>47</v>
      </c>
      <c r="M7626" s="0" t="s">
        <v>47</v>
      </c>
      <c r="N7626" s="0" t="n">
        <v>1</v>
      </c>
      <c r="O7626" s="0" t="n">
        <v>10</v>
      </c>
      <c r="P7626" s="0" t="n">
        <v>250</v>
      </c>
      <c r="Q7626" s="0" t="n">
        <v>2.9</v>
      </c>
      <c r="R7626" s="0" t="str">
        <f aca="false">INDEX(Lookup!$B$4:$B$18,MATCH(C7626,Lookup!$A$4:$A$18,0))</f>
        <v>India</v>
      </c>
      <c r="S7626" s="20" t="n">
        <f aca="false">INDEX(Lookup!$D$4:$D$18,MATCH(C7626,Lookup!$A$4:$A$18,0))</f>
        <v>0.012</v>
      </c>
      <c r="T7626" s="21" t="n">
        <f aca="false">ROUND(P7626*S7626,2)</f>
        <v>3</v>
      </c>
      <c r="U7626" s="21" t="n">
        <f aca="false">IF(T7626&lt;=10,1,IF(T7626&lt;=20,2,IF(T7626&lt;=30,3,IF(T7626&lt;=40,4,IF(T7626&lt;=50,5,IF(T7626&lt;=100,6,IF(T7626&lt;=250,7,8)))))))</f>
        <v>1</v>
      </c>
      <c r="V7626" s="21" t="n">
        <f aca="false">IF(AND(OR(Dashboard!$T$3="All",R7626=Dashboard!$T$3),OR(Dashboard!$T$4="All",D7626=Dashboard!$T$4)),1,0)</f>
        <v>1</v>
      </c>
      <c r="W7626" s="21" t="n">
        <f aca="false">IF(V7626=1,T7626+ROW()/10000000,0)</f>
        <v>3.0007626</v>
      </c>
    </row>
    <row r="7627" customFormat="false" ht="15" hidden="false" customHeight="false" outlineLevel="0" collapsed="false">
      <c r="A7627" s="0" t="n">
        <v>312172</v>
      </c>
      <c r="B7627" s="0" t="s">
        <v>16488</v>
      </c>
      <c r="C7627" s="0" t="n">
        <v>1</v>
      </c>
      <c r="D7627" s="0" t="s">
        <v>6924</v>
      </c>
      <c r="E7627" s="0" t="s">
        <v>16489</v>
      </c>
      <c r="F7627" s="0" t="s">
        <v>16484</v>
      </c>
      <c r="G7627" s="0" t="s">
        <v>16485</v>
      </c>
      <c r="H7627" s="0" t="s">
        <v>3119</v>
      </c>
      <c r="I7627" s="0" t="s">
        <v>2123</v>
      </c>
      <c r="J7627" s="0" t="s">
        <v>47</v>
      </c>
      <c r="K7627" s="0" t="s">
        <v>46</v>
      </c>
      <c r="L7627" s="0" t="s">
        <v>47</v>
      </c>
      <c r="M7627" s="0" t="s">
        <v>47</v>
      </c>
      <c r="N7627" s="0" t="n">
        <v>2</v>
      </c>
      <c r="O7627" s="0" t="n">
        <v>4</v>
      </c>
      <c r="P7627" s="0" t="n">
        <v>500</v>
      </c>
      <c r="Q7627" s="0" t="n">
        <v>2.9</v>
      </c>
      <c r="R7627" s="0" t="str">
        <f aca="false">INDEX(Lookup!$B$4:$B$18,MATCH(C7627,Lookup!$A$4:$A$18,0))</f>
        <v>India</v>
      </c>
      <c r="S7627" s="20" t="n">
        <f aca="false">INDEX(Lookup!$D$4:$D$18,MATCH(C7627,Lookup!$A$4:$A$18,0))</f>
        <v>0.012</v>
      </c>
      <c r="T7627" s="21" t="n">
        <f aca="false">ROUND(P7627*S7627,2)</f>
        <v>6</v>
      </c>
      <c r="U7627" s="21" t="n">
        <f aca="false">IF(T7627&lt;=10,1,IF(T7627&lt;=20,2,IF(T7627&lt;=30,3,IF(T7627&lt;=40,4,IF(T7627&lt;=50,5,IF(T7627&lt;=100,6,IF(T7627&lt;=250,7,8)))))))</f>
        <v>1</v>
      </c>
      <c r="V7627" s="21" t="n">
        <f aca="false">IF(AND(OR(Dashboard!$T$3="All",R7627=Dashboard!$T$3),OR(Dashboard!$T$4="All",D7627=Dashboard!$T$4)),1,0)</f>
        <v>1</v>
      </c>
      <c r="W7627" s="21" t="n">
        <f aca="false">IF(V7627=1,T7627+ROW()/10000000,0)</f>
        <v>6.0007627</v>
      </c>
    </row>
    <row r="7628" customFormat="false" ht="15" hidden="false" customHeight="false" outlineLevel="0" collapsed="false">
      <c r="A7628" s="0" t="n">
        <v>18168165</v>
      </c>
      <c r="B7628" s="0" t="s">
        <v>16490</v>
      </c>
      <c r="C7628" s="0" t="n">
        <v>1</v>
      </c>
      <c r="D7628" s="0" t="s">
        <v>6924</v>
      </c>
      <c r="E7628" s="0" t="s">
        <v>16491</v>
      </c>
      <c r="F7628" s="0" t="s">
        <v>16484</v>
      </c>
      <c r="G7628" s="0" t="s">
        <v>16485</v>
      </c>
      <c r="H7628" s="0" t="s">
        <v>2128</v>
      </c>
      <c r="I7628" s="0" t="s">
        <v>2123</v>
      </c>
      <c r="J7628" s="0" t="s">
        <v>47</v>
      </c>
      <c r="K7628" s="0" t="s">
        <v>47</v>
      </c>
      <c r="L7628" s="0" t="s">
        <v>47</v>
      </c>
      <c r="M7628" s="0" t="s">
        <v>47</v>
      </c>
      <c r="N7628" s="0" t="n">
        <v>1</v>
      </c>
      <c r="O7628" s="0" t="n">
        <v>4</v>
      </c>
      <c r="P7628" s="0" t="n">
        <v>200</v>
      </c>
      <c r="Q7628" s="0" t="n">
        <v>3</v>
      </c>
      <c r="R7628" s="0" t="str">
        <f aca="false">INDEX(Lookup!$B$4:$B$18,MATCH(C7628,Lookup!$A$4:$A$18,0))</f>
        <v>India</v>
      </c>
      <c r="S7628" s="20" t="n">
        <f aca="false">INDEX(Lookup!$D$4:$D$18,MATCH(C7628,Lookup!$A$4:$A$18,0))</f>
        <v>0.012</v>
      </c>
      <c r="T7628" s="21" t="n">
        <f aca="false">ROUND(P7628*S7628,2)</f>
        <v>2.4</v>
      </c>
      <c r="U7628" s="21" t="n">
        <f aca="false">IF(T7628&lt;=10,1,IF(T7628&lt;=20,2,IF(T7628&lt;=30,3,IF(T7628&lt;=40,4,IF(T7628&lt;=50,5,IF(T7628&lt;=100,6,IF(T7628&lt;=250,7,8)))))))</f>
        <v>1</v>
      </c>
      <c r="V7628" s="21" t="n">
        <f aca="false">IF(AND(OR(Dashboard!$T$3="All",R7628=Dashboard!$T$3),OR(Dashboard!$T$4="All",D7628=Dashboard!$T$4)),1,0)</f>
        <v>1</v>
      </c>
      <c r="W7628" s="21" t="n">
        <f aca="false">IF(V7628=1,T7628+ROW()/10000000,0)</f>
        <v>2.4007628</v>
      </c>
    </row>
    <row r="7629" customFormat="false" ht="15" hidden="false" customHeight="false" outlineLevel="0" collapsed="false">
      <c r="A7629" s="0" t="n">
        <v>18449824</v>
      </c>
      <c r="B7629" s="0" t="s">
        <v>16492</v>
      </c>
      <c r="C7629" s="0" t="n">
        <v>1</v>
      </c>
      <c r="D7629" s="0" t="s">
        <v>6924</v>
      </c>
      <c r="E7629" s="0" t="s">
        <v>16493</v>
      </c>
      <c r="F7629" s="0" t="s">
        <v>16484</v>
      </c>
      <c r="G7629" s="0" t="s">
        <v>16485</v>
      </c>
      <c r="H7629" s="0" t="s">
        <v>1358</v>
      </c>
      <c r="I7629" s="0" t="s">
        <v>2123</v>
      </c>
      <c r="J7629" s="0" t="s">
        <v>47</v>
      </c>
      <c r="K7629" s="0" t="s">
        <v>46</v>
      </c>
      <c r="L7629" s="0" t="s">
        <v>47</v>
      </c>
      <c r="M7629" s="0" t="s">
        <v>47</v>
      </c>
      <c r="N7629" s="0" t="n">
        <v>1</v>
      </c>
      <c r="O7629" s="0" t="n">
        <v>4</v>
      </c>
      <c r="P7629" s="0" t="n">
        <v>200</v>
      </c>
      <c r="Q7629" s="0" t="n">
        <v>2.8</v>
      </c>
      <c r="R7629" s="0" t="str">
        <f aca="false">INDEX(Lookup!$B$4:$B$18,MATCH(C7629,Lookup!$A$4:$A$18,0))</f>
        <v>India</v>
      </c>
      <c r="S7629" s="20" t="n">
        <f aca="false">INDEX(Lookup!$D$4:$D$18,MATCH(C7629,Lookup!$A$4:$A$18,0))</f>
        <v>0.012</v>
      </c>
      <c r="T7629" s="21" t="n">
        <f aca="false">ROUND(P7629*S7629,2)</f>
        <v>2.4</v>
      </c>
      <c r="U7629" s="21" t="n">
        <f aca="false">IF(T7629&lt;=10,1,IF(T7629&lt;=20,2,IF(T7629&lt;=30,3,IF(T7629&lt;=40,4,IF(T7629&lt;=50,5,IF(T7629&lt;=100,6,IF(T7629&lt;=250,7,8)))))))</f>
        <v>1</v>
      </c>
      <c r="V7629" s="21" t="n">
        <f aca="false">IF(AND(OR(Dashboard!$T$3="All",R7629=Dashboard!$T$3),OR(Dashboard!$T$4="All",D7629=Dashboard!$T$4)),1,0)</f>
        <v>1</v>
      </c>
      <c r="W7629" s="21" t="n">
        <f aca="false">IF(V7629=1,T7629+ROW()/10000000,0)</f>
        <v>2.4007629</v>
      </c>
    </row>
    <row r="7630" customFormat="false" ht="15" hidden="false" customHeight="false" outlineLevel="0" collapsed="false">
      <c r="A7630" s="0" t="n">
        <v>5413</v>
      </c>
      <c r="B7630" s="0" t="s">
        <v>16494</v>
      </c>
      <c r="C7630" s="0" t="n">
        <v>1</v>
      </c>
      <c r="D7630" s="0" t="s">
        <v>6924</v>
      </c>
      <c r="E7630" s="0" t="s">
        <v>16495</v>
      </c>
      <c r="F7630" s="0" t="s">
        <v>16484</v>
      </c>
      <c r="G7630" s="0" t="s">
        <v>16485</v>
      </c>
      <c r="H7630" s="0" t="s">
        <v>2978</v>
      </c>
      <c r="I7630" s="0" t="s">
        <v>2123</v>
      </c>
      <c r="J7630" s="0" t="s">
        <v>47</v>
      </c>
      <c r="K7630" s="0" t="s">
        <v>47</v>
      </c>
      <c r="L7630" s="0" t="s">
        <v>47</v>
      </c>
      <c r="M7630" s="0" t="s">
        <v>47</v>
      </c>
      <c r="N7630" s="0" t="n">
        <v>1</v>
      </c>
      <c r="O7630" s="0" t="n">
        <v>12</v>
      </c>
      <c r="P7630" s="0" t="n">
        <v>350</v>
      </c>
      <c r="Q7630" s="0" t="n">
        <v>2.7</v>
      </c>
      <c r="R7630" s="0" t="str">
        <f aca="false">INDEX(Lookup!$B$4:$B$18,MATCH(C7630,Lookup!$A$4:$A$18,0))</f>
        <v>India</v>
      </c>
      <c r="S7630" s="20" t="n">
        <f aca="false">INDEX(Lookup!$D$4:$D$18,MATCH(C7630,Lookup!$A$4:$A$18,0))</f>
        <v>0.012</v>
      </c>
      <c r="T7630" s="21" t="n">
        <f aca="false">ROUND(P7630*S7630,2)</f>
        <v>4.2</v>
      </c>
      <c r="U7630" s="21" t="n">
        <f aca="false">IF(T7630&lt;=10,1,IF(T7630&lt;=20,2,IF(T7630&lt;=30,3,IF(T7630&lt;=40,4,IF(T7630&lt;=50,5,IF(T7630&lt;=100,6,IF(T7630&lt;=250,7,8)))))))</f>
        <v>1</v>
      </c>
      <c r="V7630" s="21" t="n">
        <f aca="false">IF(AND(OR(Dashboard!$T$3="All",R7630=Dashboard!$T$3),OR(Dashboard!$T$4="All",D7630=Dashboard!$T$4)),1,0)</f>
        <v>1</v>
      </c>
      <c r="W7630" s="21" t="n">
        <f aca="false">IF(V7630=1,T7630+ROW()/10000000,0)</f>
        <v>4.200763</v>
      </c>
    </row>
    <row r="7631" customFormat="false" ht="15" hidden="false" customHeight="false" outlineLevel="0" collapsed="false">
      <c r="A7631" s="0" t="n">
        <v>18285208</v>
      </c>
      <c r="B7631" s="0" t="s">
        <v>16496</v>
      </c>
      <c r="C7631" s="0" t="n">
        <v>1</v>
      </c>
      <c r="D7631" s="0" t="s">
        <v>6924</v>
      </c>
      <c r="E7631" s="0" t="s">
        <v>16497</v>
      </c>
      <c r="F7631" s="0" t="s">
        <v>16484</v>
      </c>
      <c r="G7631" s="0" t="s">
        <v>16485</v>
      </c>
      <c r="H7631" s="0" t="s">
        <v>2978</v>
      </c>
      <c r="I7631" s="0" t="s">
        <v>2123</v>
      </c>
      <c r="J7631" s="0" t="s">
        <v>47</v>
      </c>
      <c r="K7631" s="0" t="s">
        <v>47</v>
      </c>
      <c r="L7631" s="0" t="s">
        <v>47</v>
      </c>
      <c r="M7631" s="0" t="s">
        <v>47</v>
      </c>
      <c r="N7631" s="0" t="n">
        <v>1</v>
      </c>
      <c r="O7631" s="0" t="n">
        <v>7</v>
      </c>
      <c r="P7631" s="0" t="n">
        <v>250</v>
      </c>
      <c r="Q7631" s="0" t="n">
        <v>2.9</v>
      </c>
      <c r="R7631" s="0" t="str">
        <f aca="false">INDEX(Lookup!$B$4:$B$18,MATCH(C7631,Lookup!$A$4:$A$18,0))</f>
        <v>India</v>
      </c>
      <c r="S7631" s="20" t="n">
        <f aca="false">INDEX(Lookup!$D$4:$D$18,MATCH(C7631,Lookup!$A$4:$A$18,0))</f>
        <v>0.012</v>
      </c>
      <c r="T7631" s="21" t="n">
        <f aca="false">ROUND(P7631*S7631,2)</f>
        <v>3</v>
      </c>
      <c r="U7631" s="21" t="n">
        <f aca="false">IF(T7631&lt;=10,1,IF(T7631&lt;=20,2,IF(T7631&lt;=30,3,IF(T7631&lt;=40,4,IF(T7631&lt;=50,5,IF(T7631&lt;=100,6,IF(T7631&lt;=250,7,8)))))))</f>
        <v>1</v>
      </c>
      <c r="V7631" s="21" t="n">
        <f aca="false">IF(AND(OR(Dashboard!$T$3="All",R7631=Dashboard!$T$3),OR(Dashboard!$T$4="All",D7631=Dashboard!$T$4)),1,0)</f>
        <v>1</v>
      </c>
      <c r="W7631" s="21" t="n">
        <f aca="false">IF(V7631=1,T7631+ROW()/10000000,0)</f>
        <v>3.0007631</v>
      </c>
    </row>
    <row r="7632" customFormat="false" ht="15" hidden="false" customHeight="false" outlineLevel="0" collapsed="false">
      <c r="A7632" s="0" t="n">
        <v>306185</v>
      </c>
      <c r="B7632" s="0" t="s">
        <v>16498</v>
      </c>
      <c r="C7632" s="0" t="n">
        <v>1</v>
      </c>
      <c r="D7632" s="0" t="s">
        <v>6924</v>
      </c>
      <c r="E7632" s="0" t="s">
        <v>16499</v>
      </c>
      <c r="F7632" s="0" t="s">
        <v>16484</v>
      </c>
      <c r="G7632" s="0" t="s">
        <v>16485</v>
      </c>
      <c r="H7632" s="0" t="s">
        <v>2128</v>
      </c>
      <c r="I7632" s="0" t="s">
        <v>2123</v>
      </c>
      <c r="J7632" s="0" t="s">
        <v>47</v>
      </c>
      <c r="K7632" s="0" t="s">
        <v>46</v>
      </c>
      <c r="L7632" s="0" t="s">
        <v>47</v>
      </c>
      <c r="M7632" s="0" t="s">
        <v>47</v>
      </c>
      <c r="N7632" s="0" t="n">
        <v>1</v>
      </c>
      <c r="O7632" s="0" t="n">
        <v>5</v>
      </c>
      <c r="P7632" s="0" t="n">
        <v>300</v>
      </c>
      <c r="Q7632" s="0" t="n">
        <v>2.7</v>
      </c>
      <c r="R7632" s="0" t="str">
        <f aca="false">INDEX(Lookup!$B$4:$B$18,MATCH(C7632,Lookup!$A$4:$A$18,0))</f>
        <v>India</v>
      </c>
      <c r="S7632" s="20" t="n">
        <f aca="false">INDEX(Lookup!$D$4:$D$18,MATCH(C7632,Lookup!$A$4:$A$18,0))</f>
        <v>0.012</v>
      </c>
      <c r="T7632" s="21" t="n">
        <f aca="false">ROUND(P7632*S7632,2)</f>
        <v>3.6</v>
      </c>
      <c r="U7632" s="21" t="n">
        <f aca="false">IF(T7632&lt;=10,1,IF(T7632&lt;=20,2,IF(T7632&lt;=30,3,IF(T7632&lt;=40,4,IF(T7632&lt;=50,5,IF(T7632&lt;=100,6,IF(T7632&lt;=250,7,8)))))))</f>
        <v>1</v>
      </c>
      <c r="V7632" s="21" t="n">
        <f aca="false">IF(AND(OR(Dashboard!$T$3="All",R7632=Dashboard!$T$3),OR(Dashboard!$T$4="All",D7632=Dashboard!$T$4)),1,0)</f>
        <v>1</v>
      </c>
      <c r="W7632" s="21" t="n">
        <f aca="false">IF(V7632=1,T7632+ROW()/10000000,0)</f>
        <v>3.6007632</v>
      </c>
    </row>
    <row r="7633" customFormat="false" ht="15" hidden="false" customHeight="false" outlineLevel="0" collapsed="false">
      <c r="A7633" s="0" t="n">
        <v>312073</v>
      </c>
      <c r="B7633" s="0" t="s">
        <v>2408</v>
      </c>
      <c r="C7633" s="0" t="n">
        <v>1</v>
      </c>
      <c r="D7633" s="0" t="s">
        <v>6924</v>
      </c>
      <c r="E7633" s="0" t="s">
        <v>16500</v>
      </c>
      <c r="F7633" s="0" t="s">
        <v>16484</v>
      </c>
      <c r="G7633" s="0" t="s">
        <v>16485</v>
      </c>
      <c r="H7633" s="0" t="s">
        <v>3392</v>
      </c>
      <c r="I7633" s="0" t="s">
        <v>2123</v>
      </c>
      <c r="J7633" s="0" t="s">
        <v>47</v>
      </c>
      <c r="K7633" s="0" t="s">
        <v>47</v>
      </c>
      <c r="L7633" s="0" t="s">
        <v>47</v>
      </c>
      <c r="M7633" s="0" t="s">
        <v>47</v>
      </c>
      <c r="N7633" s="0" t="n">
        <v>2</v>
      </c>
      <c r="O7633" s="0" t="n">
        <v>6</v>
      </c>
      <c r="P7633" s="0" t="n">
        <v>700</v>
      </c>
      <c r="Q7633" s="0" t="n">
        <v>2.5</v>
      </c>
      <c r="R7633" s="0" t="str">
        <f aca="false">INDEX(Lookup!$B$4:$B$18,MATCH(C7633,Lookup!$A$4:$A$18,0))</f>
        <v>India</v>
      </c>
      <c r="S7633" s="20" t="n">
        <f aca="false">INDEX(Lookup!$D$4:$D$18,MATCH(C7633,Lookup!$A$4:$A$18,0))</f>
        <v>0.012</v>
      </c>
      <c r="T7633" s="21" t="n">
        <f aca="false">ROUND(P7633*S7633,2)</f>
        <v>8.4</v>
      </c>
      <c r="U7633" s="21" t="n">
        <f aca="false">IF(T7633&lt;=10,1,IF(T7633&lt;=20,2,IF(T7633&lt;=30,3,IF(T7633&lt;=40,4,IF(T7633&lt;=50,5,IF(T7633&lt;=100,6,IF(T7633&lt;=250,7,8)))))))</f>
        <v>1</v>
      </c>
      <c r="V7633" s="21" t="n">
        <f aca="false">IF(AND(OR(Dashboard!$T$3="All",R7633=Dashboard!$T$3),OR(Dashboard!$T$4="All",D7633=Dashboard!$T$4)),1,0)</f>
        <v>1</v>
      </c>
      <c r="W7633" s="21" t="n">
        <f aca="false">IF(V7633=1,T7633+ROW()/10000000,0)</f>
        <v>8.4007633</v>
      </c>
    </row>
    <row r="7634" customFormat="false" ht="15" hidden="false" customHeight="false" outlineLevel="0" collapsed="false">
      <c r="A7634" s="0" t="n">
        <v>312054</v>
      </c>
      <c r="B7634" s="0" t="s">
        <v>16501</v>
      </c>
      <c r="C7634" s="0" t="n">
        <v>1</v>
      </c>
      <c r="D7634" s="0" t="s">
        <v>6924</v>
      </c>
      <c r="E7634" s="0" t="s">
        <v>16502</v>
      </c>
      <c r="F7634" s="0" t="s">
        <v>16484</v>
      </c>
      <c r="G7634" s="0" t="s">
        <v>16485</v>
      </c>
      <c r="H7634" s="0" t="s">
        <v>7259</v>
      </c>
      <c r="I7634" s="0" t="s">
        <v>2123</v>
      </c>
      <c r="J7634" s="0" t="s">
        <v>47</v>
      </c>
      <c r="K7634" s="0" t="s">
        <v>47</v>
      </c>
      <c r="L7634" s="0" t="s">
        <v>47</v>
      </c>
      <c r="M7634" s="0" t="s">
        <v>47</v>
      </c>
      <c r="N7634" s="0" t="n">
        <v>1</v>
      </c>
      <c r="O7634" s="0" t="n">
        <v>14</v>
      </c>
      <c r="P7634" s="0" t="n">
        <v>300</v>
      </c>
      <c r="Q7634" s="0" t="n">
        <v>3.1</v>
      </c>
      <c r="R7634" s="0" t="str">
        <f aca="false">INDEX(Lookup!$B$4:$B$18,MATCH(C7634,Lookup!$A$4:$A$18,0))</f>
        <v>India</v>
      </c>
      <c r="S7634" s="20" t="n">
        <f aca="false">INDEX(Lookup!$D$4:$D$18,MATCH(C7634,Lookup!$A$4:$A$18,0))</f>
        <v>0.012</v>
      </c>
      <c r="T7634" s="21" t="n">
        <f aca="false">ROUND(P7634*S7634,2)</f>
        <v>3.6</v>
      </c>
      <c r="U7634" s="21" t="n">
        <f aca="false">IF(T7634&lt;=10,1,IF(T7634&lt;=20,2,IF(T7634&lt;=30,3,IF(T7634&lt;=40,4,IF(T7634&lt;=50,5,IF(T7634&lt;=100,6,IF(T7634&lt;=250,7,8)))))))</f>
        <v>1</v>
      </c>
      <c r="V7634" s="21" t="n">
        <f aca="false">IF(AND(OR(Dashboard!$T$3="All",R7634=Dashboard!$T$3),OR(Dashboard!$T$4="All",D7634=Dashboard!$T$4)),1,0)</f>
        <v>1</v>
      </c>
      <c r="W7634" s="21" t="n">
        <f aca="false">IF(V7634=1,T7634+ROW()/10000000,0)</f>
        <v>3.6007634</v>
      </c>
    </row>
    <row r="7635" customFormat="false" ht="15" hidden="false" customHeight="false" outlineLevel="0" collapsed="false">
      <c r="A7635" s="0" t="n">
        <v>301912</v>
      </c>
      <c r="B7635" s="0" t="s">
        <v>16503</v>
      </c>
      <c r="C7635" s="0" t="n">
        <v>1</v>
      </c>
      <c r="D7635" s="0" t="s">
        <v>6924</v>
      </c>
      <c r="E7635" s="0" t="s">
        <v>16504</v>
      </c>
      <c r="F7635" s="0" t="s">
        <v>16484</v>
      </c>
      <c r="G7635" s="0" t="s">
        <v>16485</v>
      </c>
      <c r="H7635" s="0" t="s">
        <v>402</v>
      </c>
      <c r="I7635" s="0" t="s">
        <v>2123</v>
      </c>
      <c r="J7635" s="0" t="s">
        <v>47</v>
      </c>
      <c r="K7635" s="0" t="s">
        <v>47</v>
      </c>
      <c r="L7635" s="0" t="s">
        <v>47</v>
      </c>
      <c r="M7635" s="0" t="s">
        <v>47</v>
      </c>
      <c r="N7635" s="0" t="n">
        <v>1</v>
      </c>
      <c r="O7635" s="0" t="n">
        <v>4</v>
      </c>
      <c r="P7635" s="0" t="n">
        <v>100</v>
      </c>
      <c r="Q7635" s="0" t="n">
        <v>3</v>
      </c>
      <c r="R7635" s="0" t="str">
        <f aca="false">INDEX(Lookup!$B$4:$B$18,MATCH(C7635,Lookup!$A$4:$A$18,0))</f>
        <v>India</v>
      </c>
      <c r="S7635" s="20" t="n">
        <f aca="false">INDEX(Lookup!$D$4:$D$18,MATCH(C7635,Lookup!$A$4:$A$18,0))</f>
        <v>0.012</v>
      </c>
      <c r="T7635" s="21" t="n">
        <f aca="false">ROUND(P7635*S7635,2)</f>
        <v>1.2</v>
      </c>
      <c r="U7635" s="21" t="n">
        <f aca="false">IF(T7635&lt;=10,1,IF(T7635&lt;=20,2,IF(T7635&lt;=30,3,IF(T7635&lt;=40,4,IF(T7635&lt;=50,5,IF(T7635&lt;=100,6,IF(T7635&lt;=250,7,8)))))))</f>
        <v>1</v>
      </c>
      <c r="V7635" s="21" t="n">
        <f aca="false">IF(AND(OR(Dashboard!$T$3="All",R7635=Dashboard!$T$3),OR(Dashboard!$T$4="All",D7635=Dashboard!$T$4)),1,0)</f>
        <v>1</v>
      </c>
      <c r="W7635" s="21" t="n">
        <f aca="false">IF(V7635=1,T7635+ROW()/10000000,0)</f>
        <v>1.2007635</v>
      </c>
    </row>
    <row r="7636" customFormat="false" ht="15" hidden="false" customHeight="false" outlineLevel="0" collapsed="false">
      <c r="A7636" s="0" t="n">
        <v>18372661</v>
      </c>
      <c r="B7636" s="0" t="s">
        <v>16505</v>
      </c>
      <c r="C7636" s="0" t="n">
        <v>1</v>
      </c>
      <c r="D7636" s="0" t="s">
        <v>6924</v>
      </c>
      <c r="E7636" s="0" t="s">
        <v>16506</v>
      </c>
      <c r="F7636" s="0" t="s">
        <v>16484</v>
      </c>
      <c r="G7636" s="0" t="s">
        <v>16485</v>
      </c>
      <c r="H7636" s="0" t="s">
        <v>2372</v>
      </c>
      <c r="I7636" s="0" t="s">
        <v>2123</v>
      </c>
      <c r="J7636" s="0" t="s">
        <v>47</v>
      </c>
      <c r="K7636" s="0" t="s">
        <v>47</v>
      </c>
      <c r="L7636" s="0" t="s">
        <v>47</v>
      </c>
      <c r="M7636" s="0" t="s">
        <v>47</v>
      </c>
      <c r="N7636" s="0" t="n">
        <v>1</v>
      </c>
      <c r="O7636" s="0" t="n">
        <v>4</v>
      </c>
      <c r="P7636" s="0" t="n">
        <v>300</v>
      </c>
      <c r="Q7636" s="0" t="n">
        <v>3.1</v>
      </c>
      <c r="R7636" s="0" t="str">
        <f aca="false">INDEX(Lookup!$B$4:$B$18,MATCH(C7636,Lookup!$A$4:$A$18,0))</f>
        <v>India</v>
      </c>
      <c r="S7636" s="20" t="n">
        <f aca="false">INDEX(Lookup!$D$4:$D$18,MATCH(C7636,Lookup!$A$4:$A$18,0))</f>
        <v>0.012</v>
      </c>
      <c r="T7636" s="21" t="n">
        <f aca="false">ROUND(P7636*S7636,2)</f>
        <v>3.6</v>
      </c>
      <c r="U7636" s="21" t="n">
        <f aca="false">IF(T7636&lt;=10,1,IF(T7636&lt;=20,2,IF(T7636&lt;=30,3,IF(T7636&lt;=40,4,IF(T7636&lt;=50,5,IF(T7636&lt;=100,6,IF(T7636&lt;=250,7,8)))))))</f>
        <v>1</v>
      </c>
      <c r="V7636" s="21" t="n">
        <f aca="false">IF(AND(OR(Dashboard!$T$3="All",R7636=Dashboard!$T$3),OR(Dashboard!$T$4="All",D7636=Dashboard!$T$4)),1,0)</f>
        <v>1</v>
      </c>
      <c r="W7636" s="21" t="n">
        <f aca="false">IF(V7636=1,T7636+ROW()/10000000,0)</f>
        <v>3.6007636</v>
      </c>
    </row>
    <row r="7637" customFormat="false" ht="15" hidden="false" customHeight="false" outlineLevel="0" collapsed="false">
      <c r="A7637" s="0" t="n">
        <v>5499</v>
      </c>
      <c r="B7637" s="0" t="s">
        <v>16507</v>
      </c>
      <c r="C7637" s="0" t="n">
        <v>1</v>
      </c>
      <c r="D7637" s="0" t="s">
        <v>6924</v>
      </c>
      <c r="E7637" s="0" t="s">
        <v>16508</v>
      </c>
      <c r="F7637" s="0" t="s">
        <v>16484</v>
      </c>
      <c r="G7637" s="0" t="s">
        <v>16485</v>
      </c>
      <c r="H7637" s="0" t="s">
        <v>16509</v>
      </c>
      <c r="I7637" s="0" t="s">
        <v>2123</v>
      </c>
      <c r="J7637" s="0" t="s">
        <v>47</v>
      </c>
      <c r="K7637" s="0" t="s">
        <v>47</v>
      </c>
      <c r="L7637" s="0" t="s">
        <v>47</v>
      </c>
      <c r="M7637" s="0" t="s">
        <v>47</v>
      </c>
      <c r="N7637" s="0" t="n">
        <v>1</v>
      </c>
      <c r="O7637" s="0" t="n">
        <v>12</v>
      </c>
      <c r="P7637" s="0" t="n">
        <v>150</v>
      </c>
      <c r="Q7637" s="0" t="n">
        <v>3.3</v>
      </c>
      <c r="R7637" s="0" t="str">
        <f aca="false">INDEX(Lookup!$B$4:$B$18,MATCH(C7637,Lookup!$A$4:$A$18,0))</f>
        <v>India</v>
      </c>
      <c r="S7637" s="20" t="n">
        <f aca="false">INDEX(Lookup!$D$4:$D$18,MATCH(C7637,Lookup!$A$4:$A$18,0))</f>
        <v>0.012</v>
      </c>
      <c r="T7637" s="21" t="n">
        <f aca="false">ROUND(P7637*S7637,2)</f>
        <v>1.8</v>
      </c>
      <c r="U7637" s="21" t="n">
        <f aca="false">IF(T7637&lt;=10,1,IF(T7637&lt;=20,2,IF(T7637&lt;=30,3,IF(T7637&lt;=40,4,IF(T7637&lt;=50,5,IF(T7637&lt;=100,6,IF(T7637&lt;=250,7,8)))))))</f>
        <v>1</v>
      </c>
      <c r="V7637" s="21" t="n">
        <f aca="false">IF(AND(OR(Dashboard!$T$3="All",R7637=Dashboard!$T$3),OR(Dashboard!$T$4="All",D7637=Dashboard!$T$4)),1,0)</f>
        <v>1</v>
      </c>
      <c r="W7637" s="21" t="n">
        <f aca="false">IF(V7637=1,T7637+ROW()/10000000,0)</f>
        <v>1.8007637</v>
      </c>
    </row>
    <row r="7638" customFormat="false" ht="15" hidden="false" customHeight="false" outlineLevel="0" collapsed="false">
      <c r="A7638" s="0" t="n">
        <v>302005</v>
      </c>
      <c r="B7638" s="0" t="s">
        <v>9984</v>
      </c>
      <c r="C7638" s="0" t="n">
        <v>1</v>
      </c>
      <c r="D7638" s="0" t="s">
        <v>6924</v>
      </c>
      <c r="E7638" s="0" t="s">
        <v>16510</v>
      </c>
      <c r="F7638" s="0" t="s">
        <v>16484</v>
      </c>
      <c r="G7638" s="0" t="s">
        <v>16485</v>
      </c>
      <c r="H7638" s="0" t="s">
        <v>2185</v>
      </c>
      <c r="I7638" s="0" t="s">
        <v>2123</v>
      </c>
      <c r="J7638" s="0" t="s">
        <v>47</v>
      </c>
      <c r="K7638" s="0" t="s">
        <v>47</v>
      </c>
      <c r="L7638" s="0" t="s">
        <v>47</v>
      </c>
      <c r="M7638" s="0" t="s">
        <v>47</v>
      </c>
      <c r="N7638" s="0" t="n">
        <v>1</v>
      </c>
      <c r="O7638" s="0" t="n">
        <v>10</v>
      </c>
      <c r="P7638" s="0" t="n">
        <v>300</v>
      </c>
      <c r="Q7638" s="0" t="n">
        <v>3.1</v>
      </c>
      <c r="R7638" s="0" t="str">
        <f aca="false">INDEX(Lookup!$B$4:$B$18,MATCH(C7638,Lookup!$A$4:$A$18,0))</f>
        <v>India</v>
      </c>
      <c r="S7638" s="20" t="n">
        <f aca="false">INDEX(Lookup!$D$4:$D$18,MATCH(C7638,Lookup!$A$4:$A$18,0))</f>
        <v>0.012</v>
      </c>
      <c r="T7638" s="21" t="n">
        <f aca="false">ROUND(P7638*S7638,2)</f>
        <v>3.6</v>
      </c>
      <c r="U7638" s="21" t="n">
        <f aca="false">IF(T7638&lt;=10,1,IF(T7638&lt;=20,2,IF(T7638&lt;=30,3,IF(T7638&lt;=40,4,IF(T7638&lt;=50,5,IF(T7638&lt;=100,6,IF(T7638&lt;=250,7,8)))))))</f>
        <v>1</v>
      </c>
      <c r="V7638" s="21" t="n">
        <f aca="false">IF(AND(OR(Dashboard!$T$3="All",R7638=Dashboard!$T$3),OR(Dashboard!$T$4="All",D7638=Dashboard!$T$4)),1,0)</f>
        <v>1</v>
      </c>
      <c r="W7638" s="21" t="n">
        <f aca="false">IF(V7638=1,T7638+ROW()/10000000,0)</f>
        <v>3.6007638</v>
      </c>
    </row>
    <row r="7639" customFormat="false" ht="15" hidden="false" customHeight="false" outlineLevel="0" collapsed="false">
      <c r="A7639" s="0" t="n">
        <v>306179</v>
      </c>
      <c r="B7639" s="0" t="s">
        <v>16511</v>
      </c>
      <c r="C7639" s="0" t="n">
        <v>1</v>
      </c>
      <c r="D7639" s="0" t="s">
        <v>6924</v>
      </c>
      <c r="E7639" s="0" t="s">
        <v>16512</v>
      </c>
      <c r="F7639" s="0" t="s">
        <v>16484</v>
      </c>
      <c r="G7639" s="0" t="s">
        <v>16485</v>
      </c>
      <c r="H7639" s="0" t="s">
        <v>2901</v>
      </c>
      <c r="I7639" s="0" t="s">
        <v>2123</v>
      </c>
      <c r="J7639" s="0" t="s">
        <v>47</v>
      </c>
      <c r="K7639" s="0" t="s">
        <v>47</v>
      </c>
      <c r="L7639" s="0" t="s">
        <v>47</v>
      </c>
      <c r="M7639" s="0" t="s">
        <v>47</v>
      </c>
      <c r="N7639" s="0" t="n">
        <v>1</v>
      </c>
      <c r="O7639" s="0" t="n">
        <v>4</v>
      </c>
      <c r="P7639" s="0" t="n">
        <v>300</v>
      </c>
      <c r="Q7639" s="0" t="n">
        <v>3</v>
      </c>
      <c r="R7639" s="0" t="str">
        <f aca="false">INDEX(Lookup!$B$4:$B$18,MATCH(C7639,Lookup!$A$4:$A$18,0))</f>
        <v>India</v>
      </c>
      <c r="S7639" s="20" t="n">
        <f aca="false">INDEX(Lookup!$D$4:$D$18,MATCH(C7639,Lookup!$A$4:$A$18,0))</f>
        <v>0.012</v>
      </c>
      <c r="T7639" s="21" t="n">
        <f aca="false">ROUND(P7639*S7639,2)</f>
        <v>3.6</v>
      </c>
      <c r="U7639" s="21" t="n">
        <f aca="false">IF(T7639&lt;=10,1,IF(T7639&lt;=20,2,IF(T7639&lt;=30,3,IF(T7639&lt;=40,4,IF(T7639&lt;=50,5,IF(T7639&lt;=100,6,IF(T7639&lt;=250,7,8)))))))</f>
        <v>1</v>
      </c>
      <c r="V7639" s="21" t="n">
        <f aca="false">IF(AND(OR(Dashboard!$T$3="All",R7639=Dashboard!$T$3),OR(Dashboard!$T$4="All",D7639=Dashboard!$T$4)),1,0)</f>
        <v>1</v>
      </c>
      <c r="W7639" s="21" t="n">
        <f aca="false">IF(V7639=1,T7639+ROW()/10000000,0)</f>
        <v>3.6007639</v>
      </c>
    </row>
    <row r="7640" customFormat="false" ht="15" hidden="false" customHeight="false" outlineLevel="0" collapsed="false">
      <c r="A7640" s="0" t="n">
        <v>302057</v>
      </c>
      <c r="B7640" s="0" t="s">
        <v>16513</v>
      </c>
      <c r="C7640" s="0" t="n">
        <v>1</v>
      </c>
      <c r="D7640" s="0" t="s">
        <v>6924</v>
      </c>
      <c r="E7640" s="0" t="s">
        <v>16514</v>
      </c>
      <c r="F7640" s="0" t="s">
        <v>16484</v>
      </c>
      <c r="G7640" s="0" t="s">
        <v>16485</v>
      </c>
      <c r="H7640" s="0" t="s">
        <v>156</v>
      </c>
      <c r="I7640" s="0" t="s">
        <v>2123</v>
      </c>
      <c r="J7640" s="0" t="s">
        <v>47</v>
      </c>
      <c r="K7640" s="0" t="s">
        <v>47</v>
      </c>
      <c r="L7640" s="0" t="s">
        <v>47</v>
      </c>
      <c r="M7640" s="0" t="s">
        <v>47</v>
      </c>
      <c r="N7640" s="0" t="n">
        <v>1</v>
      </c>
      <c r="O7640" s="0" t="n">
        <v>7</v>
      </c>
      <c r="P7640" s="0" t="n">
        <v>100</v>
      </c>
      <c r="Q7640" s="0" t="n">
        <v>3.1</v>
      </c>
      <c r="R7640" s="0" t="str">
        <f aca="false">INDEX(Lookup!$B$4:$B$18,MATCH(C7640,Lookup!$A$4:$A$18,0))</f>
        <v>India</v>
      </c>
      <c r="S7640" s="20" t="n">
        <f aca="false">INDEX(Lookup!$D$4:$D$18,MATCH(C7640,Lookup!$A$4:$A$18,0))</f>
        <v>0.012</v>
      </c>
      <c r="T7640" s="21" t="n">
        <f aca="false">ROUND(P7640*S7640,2)</f>
        <v>1.2</v>
      </c>
      <c r="U7640" s="21" t="n">
        <f aca="false">IF(T7640&lt;=10,1,IF(T7640&lt;=20,2,IF(T7640&lt;=30,3,IF(T7640&lt;=40,4,IF(T7640&lt;=50,5,IF(T7640&lt;=100,6,IF(T7640&lt;=250,7,8)))))))</f>
        <v>1</v>
      </c>
      <c r="V7640" s="21" t="n">
        <f aca="false">IF(AND(OR(Dashboard!$T$3="All",R7640=Dashboard!$T$3),OR(Dashboard!$T$4="All",D7640=Dashboard!$T$4)),1,0)</f>
        <v>1</v>
      </c>
      <c r="W7640" s="21" t="n">
        <f aca="false">IF(V7640=1,T7640+ROW()/10000000,0)</f>
        <v>1.200764</v>
      </c>
    </row>
    <row r="7641" customFormat="false" ht="15" hidden="false" customHeight="false" outlineLevel="0" collapsed="false">
      <c r="A7641" s="0" t="n">
        <v>302729</v>
      </c>
      <c r="B7641" s="0" t="s">
        <v>16515</v>
      </c>
      <c r="C7641" s="0" t="n">
        <v>1</v>
      </c>
      <c r="D7641" s="0" t="s">
        <v>6924</v>
      </c>
      <c r="E7641" s="0" t="s">
        <v>16516</v>
      </c>
      <c r="F7641" s="0" t="s">
        <v>16484</v>
      </c>
      <c r="G7641" s="0" t="s">
        <v>16485</v>
      </c>
      <c r="H7641" s="0" t="s">
        <v>2128</v>
      </c>
      <c r="I7641" s="0" t="s">
        <v>2123</v>
      </c>
      <c r="J7641" s="0" t="s">
        <v>47</v>
      </c>
      <c r="K7641" s="0" t="s">
        <v>47</v>
      </c>
      <c r="L7641" s="0" t="s">
        <v>47</v>
      </c>
      <c r="M7641" s="0" t="s">
        <v>47</v>
      </c>
      <c r="N7641" s="0" t="n">
        <v>1</v>
      </c>
      <c r="O7641" s="0" t="n">
        <v>5</v>
      </c>
      <c r="P7641" s="0" t="n">
        <v>150</v>
      </c>
      <c r="Q7641" s="0" t="n">
        <v>3</v>
      </c>
      <c r="R7641" s="0" t="str">
        <f aca="false">INDEX(Lookup!$B$4:$B$18,MATCH(C7641,Lookup!$A$4:$A$18,0))</f>
        <v>India</v>
      </c>
      <c r="S7641" s="20" t="n">
        <f aca="false">INDEX(Lookup!$D$4:$D$18,MATCH(C7641,Lookup!$A$4:$A$18,0))</f>
        <v>0.012</v>
      </c>
      <c r="T7641" s="21" t="n">
        <f aca="false">ROUND(P7641*S7641,2)</f>
        <v>1.8</v>
      </c>
      <c r="U7641" s="21" t="n">
        <f aca="false">IF(T7641&lt;=10,1,IF(T7641&lt;=20,2,IF(T7641&lt;=30,3,IF(T7641&lt;=40,4,IF(T7641&lt;=50,5,IF(T7641&lt;=100,6,IF(T7641&lt;=250,7,8)))))))</f>
        <v>1</v>
      </c>
      <c r="V7641" s="21" t="n">
        <f aca="false">IF(AND(OR(Dashboard!$T$3="All",R7641=Dashboard!$T$3),OR(Dashboard!$T$4="All",D7641=Dashboard!$T$4)),1,0)</f>
        <v>1</v>
      </c>
      <c r="W7641" s="21" t="n">
        <f aca="false">IF(V7641=1,T7641+ROW()/10000000,0)</f>
        <v>1.8007641</v>
      </c>
    </row>
    <row r="7642" customFormat="false" ht="15" hidden="false" customHeight="false" outlineLevel="0" collapsed="false">
      <c r="A7642" s="0" t="n">
        <v>313067</v>
      </c>
      <c r="B7642" s="0" t="s">
        <v>16517</v>
      </c>
      <c r="C7642" s="0" t="n">
        <v>1</v>
      </c>
      <c r="D7642" s="0" t="s">
        <v>6924</v>
      </c>
      <c r="E7642" s="0" t="s">
        <v>16518</v>
      </c>
      <c r="F7642" s="0" t="s">
        <v>16484</v>
      </c>
      <c r="G7642" s="0" t="s">
        <v>16485</v>
      </c>
      <c r="H7642" s="0" t="s">
        <v>3142</v>
      </c>
      <c r="I7642" s="0" t="s">
        <v>2123</v>
      </c>
      <c r="J7642" s="0" t="s">
        <v>47</v>
      </c>
      <c r="K7642" s="0" t="s">
        <v>46</v>
      </c>
      <c r="L7642" s="0" t="s">
        <v>47</v>
      </c>
      <c r="M7642" s="0" t="s">
        <v>47</v>
      </c>
      <c r="N7642" s="0" t="n">
        <v>1</v>
      </c>
      <c r="O7642" s="0" t="n">
        <v>4</v>
      </c>
      <c r="P7642" s="0" t="n">
        <v>300</v>
      </c>
      <c r="Q7642" s="0" t="n">
        <v>3.1</v>
      </c>
      <c r="R7642" s="0" t="str">
        <f aca="false">INDEX(Lookup!$B$4:$B$18,MATCH(C7642,Lookup!$A$4:$A$18,0))</f>
        <v>India</v>
      </c>
      <c r="S7642" s="20" t="n">
        <f aca="false">INDEX(Lookup!$D$4:$D$18,MATCH(C7642,Lookup!$A$4:$A$18,0))</f>
        <v>0.012</v>
      </c>
      <c r="T7642" s="21" t="n">
        <f aca="false">ROUND(P7642*S7642,2)</f>
        <v>3.6</v>
      </c>
      <c r="U7642" s="21" t="n">
        <f aca="false">IF(T7642&lt;=10,1,IF(T7642&lt;=20,2,IF(T7642&lt;=30,3,IF(T7642&lt;=40,4,IF(T7642&lt;=50,5,IF(T7642&lt;=100,6,IF(T7642&lt;=250,7,8)))))))</f>
        <v>1</v>
      </c>
      <c r="V7642" s="21" t="n">
        <f aca="false">IF(AND(OR(Dashboard!$T$3="All",R7642=Dashboard!$T$3),OR(Dashboard!$T$4="All",D7642=Dashboard!$T$4)),1,0)</f>
        <v>1</v>
      </c>
      <c r="W7642" s="21" t="n">
        <f aca="false">IF(V7642=1,T7642+ROW()/10000000,0)</f>
        <v>3.6007642</v>
      </c>
    </row>
    <row r="7643" customFormat="false" ht="15" hidden="false" customHeight="false" outlineLevel="0" collapsed="false">
      <c r="A7643" s="0" t="n">
        <v>18133491</v>
      </c>
      <c r="B7643" s="0" t="s">
        <v>9406</v>
      </c>
      <c r="C7643" s="0" t="n">
        <v>1</v>
      </c>
      <c r="D7643" s="0" t="s">
        <v>6924</v>
      </c>
      <c r="E7643" s="0" t="s">
        <v>16519</v>
      </c>
      <c r="F7643" s="0" t="s">
        <v>16484</v>
      </c>
      <c r="G7643" s="0" t="s">
        <v>16485</v>
      </c>
      <c r="H7643" s="0" t="s">
        <v>4743</v>
      </c>
      <c r="I7643" s="0" t="s">
        <v>2123</v>
      </c>
      <c r="J7643" s="0" t="s">
        <v>47</v>
      </c>
      <c r="K7643" s="0" t="s">
        <v>46</v>
      </c>
      <c r="L7643" s="0" t="s">
        <v>47</v>
      </c>
      <c r="M7643" s="0" t="s">
        <v>47</v>
      </c>
      <c r="N7643" s="0" t="n">
        <v>1</v>
      </c>
      <c r="O7643" s="0" t="n">
        <v>11</v>
      </c>
      <c r="P7643" s="0" t="n">
        <v>350</v>
      </c>
      <c r="Q7643" s="0" t="n">
        <v>3.2</v>
      </c>
      <c r="R7643" s="0" t="str">
        <f aca="false">INDEX(Lookup!$B$4:$B$18,MATCH(C7643,Lookup!$A$4:$A$18,0))</f>
        <v>India</v>
      </c>
      <c r="S7643" s="20" t="n">
        <f aca="false">INDEX(Lookup!$D$4:$D$18,MATCH(C7643,Lookup!$A$4:$A$18,0))</f>
        <v>0.012</v>
      </c>
      <c r="T7643" s="21" t="n">
        <f aca="false">ROUND(P7643*S7643,2)</f>
        <v>4.2</v>
      </c>
      <c r="U7643" s="21" t="n">
        <f aca="false">IF(T7643&lt;=10,1,IF(T7643&lt;=20,2,IF(T7643&lt;=30,3,IF(T7643&lt;=40,4,IF(T7643&lt;=50,5,IF(T7643&lt;=100,6,IF(T7643&lt;=250,7,8)))))))</f>
        <v>1</v>
      </c>
      <c r="V7643" s="21" t="n">
        <f aca="false">IF(AND(OR(Dashboard!$T$3="All",R7643=Dashboard!$T$3),OR(Dashboard!$T$4="All",D7643=Dashboard!$T$4)),1,0)</f>
        <v>1</v>
      </c>
      <c r="W7643" s="21" t="n">
        <f aca="false">IF(V7643=1,T7643+ROW()/10000000,0)</f>
        <v>4.2007643</v>
      </c>
    </row>
    <row r="7644" customFormat="false" ht="15" hidden="false" customHeight="false" outlineLevel="0" collapsed="false">
      <c r="A7644" s="0" t="n">
        <v>18204464</v>
      </c>
      <c r="B7644" s="0" t="s">
        <v>4193</v>
      </c>
      <c r="C7644" s="0" t="n">
        <v>1</v>
      </c>
      <c r="D7644" s="0" t="s">
        <v>6924</v>
      </c>
      <c r="E7644" s="0" t="s">
        <v>16520</v>
      </c>
      <c r="F7644" s="0" t="s">
        <v>16484</v>
      </c>
      <c r="G7644" s="0" t="s">
        <v>16485</v>
      </c>
      <c r="H7644" s="0" t="s">
        <v>2288</v>
      </c>
      <c r="I7644" s="0" t="s">
        <v>2123</v>
      </c>
      <c r="J7644" s="0" t="s">
        <v>47</v>
      </c>
      <c r="K7644" s="0" t="s">
        <v>46</v>
      </c>
      <c r="L7644" s="0" t="s">
        <v>47</v>
      </c>
      <c r="M7644" s="0" t="s">
        <v>47</v>
      </c>
      <c r="N7644" s="0" t="n">
        <v>2</v>
      </c>
      <c r="O7644" s="0" t="n">
        <v>11</v>
      </c>
      <c r="P7644" s="0" t="n">
        <v>500</v>
      </c>
      <c r="Q7644" s="0" t="n">
        <v>2.7</v>
      </c>
      <c r="R7644" s="0" t="str">
        <f aca="false">INDEX(Lookup!$B$4:$B$18,MATCH(C7644,Lookup!$A$4:$A$18,0))</f>
        <v>India</v>
      </c>
      <c r="S7644" s="20" t="n">
        <f aca="false">INDEX(Lookup!$D$4:$D$18,MATCH(C7644,Lookup!$A$4:$A$18,0))</f>
        <v>0.012</v>
      </c>
      <c r="T7644" s="21" t="n">
        <f aca="false">ROUND(P7644*S7644,2)</f>
        <v>6</v>
      </c>
      <c r="U7644" s="21" t="n">
        <f aca="false">IF(T7644&lt;=10,1,IF(T7644&lt;=20,2,IF(T7644&lt;=30,3,IF(T7644&lt;=40,4,IF(T7644&lt;=50,5,IF(T7644&lt;=100,6,IF(T7644&lt;=250,7,8)))))))</f>
        <v>1</v>
      </c>
      <c r="V7644" s="21" t="n">
        <f aca="false">IF(AND(OR(Dashboard!$T$3="All",R7644=Dashboard!$T$3),OR(Dashboard!$T$4="All",D7644=Dashboard!$T$4)),1,0)</f>
        <v>1</v>
      </c>
      <c r="W7644" s="21" t="n">
        <f aca="false">IF(V7644=1,T7644+ROW()/10000000,0)</f>
        <v>6.0007644</v>
      </c>
    </row>
    <row r="7645" customFormat="false" ht="15" hidden="false" customHeight="false" outlineLevel="0" collapsed="false">
      <c r="A7645" s="0" t="n">
        <v>5412</v>
      </c>
      <c r="B7645" s="0" t="s">
        <v>16521</v>
      </c>
      <c r="C7645" s="0" t="n">
        <v>1</v>
      </c>
      <c r="D7645" s="0" t="s">
        <v>6924</v>
      </c>
      <c r="E7645" s="0" t="s">
        <v>16522</v>
      </c>
      <c r="F7645" s="0" t="s">
        <v>16484</v>
      </c>
      <c r="G7645" s="0" t="s">
        <v>16485</v>
      </c>
      <c r="H7645" s="0" t="s">
        <v>2128</v>
      </c>
      <c r="I7645" s="0" t="s">
        <v>2123</v>
      </c>
      <c r="J7645" s="0" t="s">
        <v>47</v>
      </c>
      <c r="K7645" s="0" t="s">
        <v>47</v>
      </c>
      <c r="L7645" s="0" t="s">
        <v>47</v>
      </c>
      <c r="M7645" s="0" t="s">
        <v>47</v>
      </c>
      <c r="N7645" s="0" t="n">
        <v>1</v>
      </c>
      <c r="O7645" s="0" t="n">
        <v>6</v>
      </c>
      <c r="P7645" s="0" t="n">
        <v>200</v>
      </c>
      <c r="Q7645" s="0" t="n">
        <v>3</v>
      </c>
      <c r="R7645" s="0" t="str">
        <f aca="false">INDEX(Lookup!$B$4:$B$18,MATCH(C7645,Lookup!$A$4:$A$18,0))</f>
        <v>India</v>
      </c>
      <c r="S7645" s="20" t="n">
        <f aca="false">INDEX(Lookup!$D$4:$D$18,MATCH(C7645,Lookup!$A$4:$A$18,0))</f>
        <v>0.012</v>
      </c>
      <c r="T7645" s="21" t="n">
        <f aca="false">ROUND(P7645*S7645,2)</f>
        <v>2.4</v>
      </c>
      <c r="U7645" s="21" t="n">
        <f aca="false">IF(T7645&lt;=10,1,IF(T7645&lt;=20,2,IF(T7645&lt;=30,3,IF(T7645&lt;=40,4,IF(T7645&lt;=50,5,IF(T7645&lt;=100,6,IF(T7645&lt;=250,7,8)))))))</f>
        <v>1</v>
      </c>
      <c r="V7645" s="21" t="n">
        <f aca="false">IF(AND(OR(Dashboard!$T$3="All",R7645=Dashboard!$T$3),OR(Dashboard!$T$4="All",D7645=Dashboard!$T$4)),1,0)</f>
        <v>1</v>
      </c>
      <c r="W7645" s="21" t="n">
        <f aca="false">IF(V7645=1,T7645+ROW()/10000000,0)</f>
        <v>2.4007645</v>
      </c>
    </row>
    <row r="7646" customFormat="false" ht="15" hidden="false" customHeight="false" outlineLevel="0" collapsed="false">
      <c r="A7646" s="0" t="n">
        <v>18358654</v>
      </c>
      <c r="B7646" s="0" t="s">
        <v>16523</v>
      </c>
      <c r="C7646" s="0" t="n">
        <v>1</v>
      </c>
      <c r="D7646" s="0" t="s">
        <v>6924</v>
      </c>
      <c r="E7646" s="0" t="s">
        <v>16524</v>
      </c>
      <c r="F7646" s="0" t="s">
        <v>16484</v>
      </c>
      <c r="G7646" s="0" t="s">
        <v>16485</v>
      </c>
      <c r="H7646" s="0" t="s">
        <v>4936</v>
      </c>
      <c r="I7646" s="0" t="s">
        <v>2123</v>
      </c>
      <c r="J7646" s="0" t="s">
        <v>47</v>
      </c>
      <c r="K7646" s="0" t="s">
        <v>47</v>
      </c>
      <c r="L7646" s="0" t="s">
        <v>47</v>
      </c>
      <c r="M7646" s="0" t="s">
        <v>47</v>
      </c>
      <c r="N7646" s="0" t="n">
        <v>1</v>
      </c>
      <c r="O7646" s="0" t="n">
        <v>9</v>
      </c>
      <c r="P7646" s="0" t="n">
        <v>200</v>
      </c>
      <c r="Q7646" s="0" t="n">
        <v>2.8</v>
      </c>
      <c r="R7646" s="0" t="str">
        <f aca="false">INDEX(Lookup!$B$4:$B$18,MATCH(C7646,Lookup!$A$4:$A$18,0))</f>
        <v>India</v>
      </c>
      <c r="S7646" s="20" t="n">
        <f aca="false">INDEX(Lookup!$D$4:$D$18,MATCH(C7646,Lookup!$A$4:$A$18,0))</f>
        <v>0.012</v>
      </c>
      <c r="T7646" s="21" t="n">
        <f aca="false">ROUND(P7646*S7646,2)</f>
        <v>2.4</v>
      </c>
      <c r="U7646" s="21" t="n">
        <f aca="false">IF(T7646&lt;=10,1,IF(T7646&lt;=20,2,IF(T7646&lt;=30,3,IF(T7646&lt;=40,4,IF(T7646&lt;=50,5,IF(T7646&lt;=100,6,IF(T7646&lt;=250,7,8)))))))</f>
        <v>1</v>
      </c>
      <c r="V7646" s="21" t="n">
        <f aca="false">IF(AND(OR(Dashboard!$T$3="All",R7646=Dashboard!$T$3),OR(Dashboard!$T$4="All",D7646=Dashboard!$T$4)),1,0)</f>
        <v>1</v>
      </c>
      <c r="W7646" s="21" t="n">
        <f aca="false">IF(V7646=1,T7646+ROW()/10000000,0)</f>
        <v>2.4007646</v>
      </c>
    </row>
    <row r="7647" customFormat="false" ht="15" hidden="false" customHeight="false" outlineLevel="0" collapsed="false">
      <c r="A7647" s="0" t="n">
        <v>309167</v>
      </c>
      <c r="B7647" s="0" t="s">
        <v>16525</v>
      </c>
      <c r="C7647" s="0" t="n">
        <v>1</v>
      </c>
      <c r="D7647" s="0" t="s">
        <v>6924</v>
      </c>
      <c r="E7647" s="0" t="s">
        <v>16508</v>
      </c>
      <c r="F7647" s="0" t="s">
        <v>16484</v>
      </c>
      <c r="G7647" s="0" t="s">
        <v>16485</v>
      </c>
      <c r="H7647" s="0" t="s">
        <v>3171</v>
      </c>
      <c r="I7647" s="0" t="s">
        <v>2123</v>
      </c>
      <c r="J7647" s="0" t="s">
        <v>47</v>
      </c>
      <c r="K7647" s="0" t="s">
        <v>47</v>
      </c>
      <c r="L7647" s="0" t="s">
        <v>47</v>
      </c>
      <c r="M7647" s="0" t="s">
        <v>47</v>
      </c>
      <c r="N7647" s="0" t="n">
        <v>1</v>
      </c>
      <c r="O7647" s="0" t="n">
        <v>10</v>
      </c>
      <c r="P7647" s="0" t="n">
        <v>400</v>
      </c>
      <c r="Q7647" s="0" t="n">
        <v>3</v>
      </c>
      <c r="R7647" s="0" t="str">
        <f aca="false">INDEX(Lookup!$B$4:$B$18,MATCH(C7647,Lookup!$A$4:$A$18,0))</f>
        <v>India</v>
      </c>
      <c r="S7647" s="20" t="n">
        <f aca="false">INDEX(Lookup!$D$4:$D$18,MATCH(C7647,Lookup!$A$4:$A$18,0))</f>
        <v>0.012</v>
      </c>
      <c r="T7647" s="21" t="n">
        <f aca="false">ROUND(P7647*S7647,2)</f>
        <v>4.8</v>
      </c>
      <c r="U7647" s="21" t="n">
        <f aca="false">IF(T7647&lt;=10,1,IF(T7647&lt;=20,2,IF(T7647&lt;=30,3,IF(T7647&lt;=40,4,IF(T7647&lt;=50,5,IF(T7647&lt;=100,6,IF(T7647&lt;=250,7,8)))))))</f>
        <v>1</v>
      </c>
      <c r="V7647" s="21" t="n">
        <f aca="false">IF(AND(OR(Dashboard!$T$3="All",R7647=Dashboard!$T$3),OR(Dashboard!$T$4="All",D7647=Dashboard!$T$4)),1,0)</f>
        <v>1</v>
      </c>
      <c r="W7647" s="21" t="n">
        <f aca="false">IF(V7647=1,T7647+ROW()/10000000,0)</f>
        <v>4.8007647</v>
      </c>
    </row>
    <row r="7648" customFormat="false" ht="15" hidden="false" customHeight="false" outlineLevel="0" collapsed="false">
      <c r="A7648" s="0" t="n">
        <v>301903</v>
      </c>
      <c r="B7648" s="0" t="s">
        <v>16526</v>
      </c>
      <c r="C7648" s="0" t="n">
        <v>1</v>
      </c>
      <c r="D7648" s="0" t="s">
        <v>6924</v>
      </c>
      <c r="E7648" s="0" t="s">
        <v>16527</v>
      </c>
      <c r="F7648" s="0" t="s">
        <v>16484</v>
      </c>
      <c r="G7648" s="0" t="s">
        <v>16485</v>
      </c>
      <c r="H7648" s="0" t="s">
        <v>2349</v>
      </c>
      <c r="I7648" s="0" t="s">
        <v>2123</v>
      </c>
      <c r="J7648" s="0" t="s">
        <v>47</v>
      </c>
      <c r="K7648" s="0" t="s">
        <v>47</v>
      </c>
      <c r="L7648" s="0" t="s">
        <v>47</v>
      </c>
      <c r="M7648" s="0" t="s">
        <v>47</v>
      </c>
      <c r="N7648" s="0" t="n">
        <v>1</v>
      </c>
      <c r="O7648" s="0" t="n">
        <v>6</v>
      </c>
      <c r="P7648" s="0" t="n">
        <v>50</v>
      </c>
      <c r="Q7648" s="0" t="n">
        <v>2.8</v>
      </c>
      <c r="R7648" s="0" t="str">
        <f aca="false">INDEX(Lookup!$B$4:$B$18,MATCH(C7648,Lookup!$A$4:$A$18,0))</f>
        <v>India</v>
      </c>
      <c r="S7648" s="20" t="n">
        <f aca="false">INDEX(Lookup!$D$4:$D$18,MATCH(C7648,Lookup!$A$4:$A$18,0))</f>
        <v>0.012</v>
      </c>
      <c r="T7648" s="21" t="n">
        <f aca="false">ROUND(P7648*S7648,2)</f>
        <v>0.6</v>
      </c>
      <c r="U7648" s="21" t="n">
        <f aca="false">IF(T7648&lt;=10,1,IF(T7648&lt;=20,2,IF(T7648&lt;=30,3,IF(T7648&lt;=40,4,IF(T7648&lt;=50,5,IF(T7648&lt;=100,6,IF(T7648&lt;=250,7,8)))))))</f>
        <v>1</v>
      </c>
      <c r="V7648" s="21" t="n">
        <f aca="false">IF(AND(OR(Dashboard!$T$3="All",R7648=Dashboard!$T$3),OR(Dashboard!$T$4="All",D7648=Dashboard!$T$4)),1,0)</f>
        <v>1</v>
      </c>
      <c r="W7648" s="21" t="n">
        <f aca="false">IF(V7648=1,T7648+ROW()/10000000,0)</f>
        <v>0.6007648</v>
      </c>
    </row>
    <row r="7649" customFormat="false" ht="15" hidden="false" customHeight="false" outlineLevel="0" collapsed="false">
      <c r="A7649" s="0" t="n">
        <v>302757</v>
      </c>
      <c r="B7649" s="0" t="s">
        <v>16528</v>
      </c>
      <c r="C7649" s="0" t="n">
        <v>1</v>
      </c>
      <c r="D7649" s="0" t="s">
        <v>6924</v>
      </c>
      <c r="E7649" s="0" t="s">
        <v>16529</v>
      </c>
      <c r="F7649" s="0" t="s">
        <v>16484</v>
      </c>
      <c r="G7649" s="0" t="s">
        <v>16485</v>
      </c>
      <c r="H7649" s="0" t="s">
        <v>2349</v>
      </c>
      <c r="I7649" s="0" t="s">
        <v>2123</v>
      </c>
      <c r="J7649" s="0" t="s">
        <v>47</v>
      </c>
      <c r="K7649" s="0" t="s">
        <v>47</v>
      </c>
      <c r="L7649" s="0" t="s">
        <v>47</v>
      </c>
      <c r="M7649" s="0" t="s">
        <v>47</v>
      </c>
      <c r="N7649" s="0" t="n">
        <v>1</v>
      </c>
      <c r="O7649" s="0" t="n">
        <v>4</v>
      </c>
      <c r="P7649" s="0" t="n">
        <v>50</v>
      </c>
      <c r="Q7649" s="0" t="n">
        <v>2.8</v>
      </c>
      <c r="R7649" s="0" t="str">
        <f aca="false">INDEX(Lookup!$B$4:$B$18,MATCH(C7649,Lookup!$A$4:$A$18,0))</f>
        <v>India</v>
      </c>
      <c r="S7649" s="20" t="n">
        <f aca="false">INDEX(Lookup!$D$4:$D$18,MATCH(C7649,Lookup!$A$4:$A$18,0))</f>
        <v>0.012</v>
      </c>
      <c r="T7649" s="21" t="n">
        <f aca="false">ROUND(P7649*S7649,2)</f>
        <v>0.6</v>
      </c>
      <c r="U7649" s="21" t="n">
        <f aca="false">IF(T7649&lt;=10,1,IF(T7649&lt;=20,2,IF(T7649&lt;=30,3,IF(T7649&lt;=40,4,IF(T7649&lt;=50,5,IF(T7649&lt;=100,6,IF(T7649&lt;=250,7,8)))))))</f>
        <v>1</v>
      </c>
      <c r="V7649" s="21" t="n">
        <f aca="false">IF(AND(OR(Dashboard!$T$3="All",R7649=Dashboard!$T$3),OR(Dashboard!$T$4="All",D7649=Dashboard!$T$4)),1,0)</f>
        <v>1</v>
      </c>
      <c r="W7649" s="21" t="n">
        <f aca="false">IF(V7649=1,T7649+ROW()/10000000,0)</f>
        <v>0.6007649</v>
      </c>
    </row>
    <row r="7650" customFormat="false" ht="15" hidden="false" customHeight="false" outlineLevel="0" collapsed="false">
      <c r="A7650" s="0" t="n">
        <v>310625</v>
      </c>
      <c r="B7650" s="0" t="s">
        <v>16530</v>
      </c>
      <c r="C7650" s="0" t="n">
        <v>1</v>
      </c>
      <c r="D7650" s="0" t="s">
        <v>6924</v>
      </c>
      <c r="E7650" s="0" t="s">
        <v>16531</v>
      </c>
      <c r="F7650" s="0" t="s">
        <v>16484</v>
      </c>
      <c r="G7650" s="0" t="s">
        <v>16485</v>
      </c>
      <c r="H7650" s="0" t="s">
        <v>16532</v>
      </c>
      <c r="I7650" s="0" t="s">
        <v>2123</v>
      </c>
      <c r="J7650" s="0" t="s">
        <v>47</v>
      </c>
      <c r="K7650" s="0" t="s">
        <v>47</v>
      </c>
      <c r="L7650" s="0" t="s">
        <v>47</v>
      </c>
      <c r="M7650" s="0" t="s">
        <v>47</v>
      </c>
      <c r="N7650" s="0" t="n">
        <v>1</v>
      </c>
      <c r="O7650" s="0" t="n">
        <v>4</v>
      </c>
      <c r="P7650" s="0" t="n">
        <v>250</v>
      </c>
      <c r="Q7650" s="0" t="n">
        <v>2.9</v>
      </c>
      <c r="R7650" s="0" t="str">
        <f aca="false">INDEX(Lookup!$B$4:$B$18,MATCH(C7650,Lookup!$A$4:$A$18,0))</f>
        <v>India</v>
      </c>
      <c r="S7650" s="20" t="n">
        <f aca="false">INDEX(Lookup!$D$4:$D$18,MATCH(C7650,Lookup!$A$4:$A$18,0))</f>
        <v>0.012</v>
      </c>
      <c r="T7650" s="21" t="n">
        <f aca="false">ROUND(P7650*S7650,2)</f>
        <v>3</v>
      </c>
      <c r="U7650" s="21" t="n">
        <f aca="false">IF(T7650&lt;=10,1,IF(T7650&lt;=20,2,IF(T7650&lt;=30,3,IF(T7650&lt;=40,4,IF(T7650&lt;=50,5,IF(T7650&lt;=100,6,IF(T7650&lt;=250,7,8)))))))</f>
        <v>1</v>
      </c>
      <c r="V7650" s="21" t="n">
        <f aca="false">IF(AND(OR(Dashboard!$T$3="All",R7650=Dashboard!$T$3),OR(Dashboard!$T$4="All",D7650=Dashboard!$T$4)),1,0)</f>
        <v>1</v>
      </c>
      <c r="W7650" s="21" t="n">
        <f aca="false">IF(V7650=1,T7650+ROW()/10000000,0)</f>
        <v>3.000765</v>
      </c>
    </row>
    <row r="7651" customFormat="false" ht="15" hidden="false" customHeight="false" outlineLevel="0" collapsed="false">
      <c r="A7651" s="0" t="n">
        <v>312171</v>
      </c>
      <c r="B7651" s="0" t="s">
        <v>16533</v>
      </c>
      <c r="C7651" s="0" t="n">
        <v>1</v>
      </c>
      <c r="D7651" s="0" t="s">
        <v>6924</v>
      </c>
      <c r="E7651" s="0" t="s">
        <v>16534</v>
      </c>
      <c r="F7651" s="0" t="s">
        <v>16484</v>
      </c>
      <c r="G7651" s="0" t="s">
        <v>16485</v>
      </c>
      <c r="H7651" s="0" t="s">
        <v>2128</v>
      </c>
      <c r="I7651" s="0" t="s">
        <v>2123</v>
      </c>
      <c r="J7651" s="0" t="s">
        <v>47</v>
      </c>
      <c r="K7651" s="0" t="s">
        <v>47</v>
      </c>
      <c r="L7651" s="0" t="s">
        <v>47</v>
      </c>
      <c r="M7651" s="0" t="s">
        <v>47</v>
      </c>
      <c r="N7651" s="0" t="n">
        <v>1</v>
      </c>
      <c r="O7651" s="0" t="n">
        <v>5</v>
      </c>
      <c r="P7651" s="0" t="n">
        <v>300</v>
      </c>
      <c r="Q7651" s="0" t="n">
        <v>3</v>
      </c>
      <c r="R7651" s="0" t="str">
        <f aca="false">INDEX(Lookup!$B$4:$B$18,MATCH(C7651,Lookup!$A$4:$A$18,0))</f>
        <v>India</v>
      </c>
      <c r="S7651" s="20" t="n">
        <f aca="false">INDEX(Lookup!$D$4:$D$18,MATCH(C7651,Lookup!$A$4:$A$18,0))</f>
        <v>0.012</v>
      </c>
      <c r="T7651" s="21" t="n">
        <f aca="false">ROUND(P7651*S7651,2)</f>
        <v>3.6</v>
      </c>
      <c r="U7651" s="21" t="n">
        <f aca="false">IF(T7651&lt;=10,1,IF(T7651&lt;=20,2,IF(T7651&lt;=30,3,IF(T7651&lt;=40,4,IF(T7651&lt;=50,5,IF(T7651&lt;=100,6,IF(T7651&lt;=250,7,8)))))))</f>
        <v>1</v>
      </c>
      <c r="V7651" s="21" t="n">
        <f aca="false">IF(AND(OR(Dashboard!$T$3="All",R7651=Dashboard!$T$3),OR(Dashboard!$T$4="All",D7651=Dashboard!$T$4)),1,0)</f>
        <v>1</v>
      </c>
      <c r="W7651" s="21" t="n">
        <f aca="false">IF(V7651=1,T7651+ROW()/10000000,0)</f>
        <v>3.6007651</v>
      </c>
    </row>
    <row r="7652" customFormat="false" ht="15" hidden="false" customHeight="false" outlineLevel="0" collapsed="false">
      <c r="A7652" s="0" t="n">
        <v>9209</v>
      </c>
      <c r="B7652" s="0" t="s">
        <v>16535</v>
      </c>
      <c r="C7652" s="0" t="n">
        <v>1</v>
      </c>
      <c r="D7652" s="0" t="s">
        <v>6924</v>
      </c>
      <c r="E7652" s="0" t="s">
        <v>16536</v>
      </c>
      <c r="F7652" s="0" t="s">
        <v>16484</v>
      </c>
      <c r="G7652" s="0" t="s">
        <v>16485</v>
      </c>
      <c r="H7652" s="0" t="s">
        <v>10121</v>
      </c>
      <c r="I7652" s="0" t="s">
        <v>2123</v>
      </c>
      <c r="J7652" s="0" t="s">
        <v>47</v>
      </c>
      <c r="K7652" s="0" t="s">
        <v>47</v>
      </c>
      <c r="L7652" s="0" t="s">
        <v>47</v>
      </c>
      <c r="M7652" s="0" t="s">
        <v>47</v>
      </c>
      <c r="N7652" s="0" t="n">
        <v>1</v>
      </c>
      <c r="O7652" s="0" t="n">
        <v>7</v>
      </c>
      <c r="P7652" s="0" t="n">
        <v>400</v>
      </c>
      <c r="Q7652" s="0" t="n">
        <v>2.8</v>
      </c>
      <c r="R7652" s="0" t="str">
        <f aca="false">INDEX(Lookup!$B$4:$B$18,MATCH(C7652,Lookup!$A$4:$A$18,0))</f>
        <v>India</v>
      </c>
      <c r="S7652" s="20" t="n">
        <f aca="false">INDEX(Lookup!$D$4:$D$18,MATCH(C7652,Lookup!$A$4:$A$18,0))</f>
        <v>0.012</v>
      </c>
      <c r="T7652" s="21" t="n">
        <f aca="false">ROUND(P7652*S7652,2)</f>
        <v>4.8</v>
      </c>
      <c r="U7652" s="21" t="n">
        <f aca="false">IF(T7652&lt;=10,1,IF(T7652&lt;=20,2,IF(T7652&lt;=30,3,IF(T7652&lt;=40,4,IF(T7652&lt;=50,5,IF(T7652&lt;=100,6,IF(T7652&lt;=250,7,8)))))))</f>
        <v>1</v>
      </c>
      <c r="V7652" s="21" t="n">
        <f aca="false">IF(AND(OR(Dashboard!$T$3="All",R7652=Dashboard!$T$3),OR(Dashboard!$T$4="All",D7652=Dashboard!$T$4)),1,0)</f>
        <v>1</v>
      </c>
      <c r="W7652" s="21" t="n">
        <f aca="false">IF(V7652=1,T7652+ROW()/10000000,0)</f>
        <v>4.8007652</v>
      </c>
    </row>
    <row r="7653" customFormat="false" ht="15" hidden="false" customHeight="false" outlineLevel="0" collapsed="false">
      <c r="A7653" s="0" t="n">
        <v>18291240</v>
      </c>
      <c r="B7653" s="0" t="s">
        <v>16537</v>
      </c>
      <c r="C7653" s="0" t="n">
        <v>1</v>
      </c>
      <c r="D7653" s="0" t="s">
        <v>6924</v>
      </c>
      <c r="E7653" s="0" t="s">
        <v>16538</v>
      </c>
      <c r="F7653" s="0" t="s">
        <v>16484</v>
      </c>
      <c r="G7653" s="0" t="s">
        <v>16485</v>
      </c>
      <c r="H7653" s="0" t="s">
        <v>3500</v>
      </c>
      <c r="I7653" s="0" t="s">
        <v>2123</v>
      </c>
      <c r="J7653" s="0" t="s">
        <v>47</v>
      </c>
      <c r="K7653" s="0" t="s">
        <v>47</v>
      </c>
      <c r="L7653" s="0" t="s">
        <v>47</v>
      </c>
      <c r="M7653" s="0" t="s">
        <v>47</v>
      </c>
      <c r="N7653" s="0" t="n">
        <v>1</v>
      </c>
      <c r="O7653" s="0" t="n">
        <v>6</v>
      </c>
      <c r="P7653" s="0" t="n">
        <v>300</v>
      </c>
      <c r="Q7653" s="0" t="n">
        <v>2.8</v>
      </c>
      <c r="R7653" s="0" t="str">
        <f aca="false">INDEX(Lookup!$B$4:$B$18,MATCH(C7653,Lookup!$A$4:$A$18,0))</f>
        <v>India</v>
      </c>
      <c r="S7653" s="20" t="n">
        <f aca="false">INDEX(Lookup!$D$4:$D$18,MATCH(C7653,Lookup!$A$4:$A$18,0))</f>
        <v>0.012</v>
      </c>
      <c r="T7653" s="21" t="n">
        <f aca="false">ROUND(P7653*S7653,2)</f>
        <v>3.6</v>
      </c>
      <c r="U7653" s="21" t="n">
        <f aca="false">IF(T7653&lt;=10,1,IF(T7653&lt;=20,2,IF(T7653&lt;=30,3,IF(T7653&lt;=40,4,IF(T7653&lt;=50,5,IF(T7653&lt;=100,6,IF(T7653&lt;=250,7,8)))))))</f>
        <v>1</v>
      </c>
      <c r="V7653" s="21" t="n">
        <f aca="false">IF(AND(OR(Dashboard!$T$3="All",R7653=Dashboard!$T$3),OR(Dashboard!$T$4="All",D7653=Dashboard!$T$4)),1,0)</f>
        <v>1</v>
      </c>
      <c r="W7653" s="21" t="n">
        <f aca="false">IF(V7653=1,T7653+ROW()/10000000,0)</f>
        <v>3.6007653</v>
      </c>
    </row>
    <row r="7654" customFormat="false" ht="15" hidden="false" customHeight="false" outlineLevel="0" collapsed="false">
      <c r="A7654" s="0" t="n">
        <v>307946</v>
      </c>
      <c r="B7654" s="0" t="s">
        <v>16539</v>
      </c>
      <c r="C7654" s="0" t="n">
        <v>1</v>
      </c>
      <c r="D7654" s="0" t="s">
        <v>6924</v>
      </c>
      <c r="E7654" s="0" t="s">
        <v>16540</v>
      </c>
      <c r="F7654" s="0" t="s">
        <v>16484</v>
      </c>
      <c r="G7654" s="0" t="s">
        <v>16485</v>
      </c>
      <c r="H7654" s="0" t="s">
        <v>16541</v>
      </c>
      <c r="I7654" s="0" t="s">
        <v>2123</v>
      </c>
      <c r="J7654" s="0" t="s">
        <v>47</v>
      </c>
      <c r="K7654" s="0" t="s">
        <v>47</v>
      </c>
      <c r="L7654" s="0" t="s">
        <v>47</v>
      </c>
      <c r="M7654" s="0" t="s">
        <v>47</v>
      </c>
      <c r="N7654" s="0" t="n">
        <v>1</v>
      </c>
      <c r="O7654" s="0" t="n">
        <v>8</v>
      </c>
      <c r="P7654" s="0" t="n">
        <v>200</v>
      </c>
      <c r="Q7654" s="0" t="n">
        <v>3</v>
      </c>
      <c r="R7654" s="0" t="str">
        <f aca="false">INDEX(Lookup!$B$4:$B$18,MATCH(C7654,Lookup!$A$4:$A$18,0))</f>
        <v>India</v>
      </c>
      <c r="S7654" s="20" t="n">
        <f aca="false">INDEX(Lookup!$D$4:$D$18,MATCH(C7654,Lookup!$A$4:$A$18,0))</f>
        <v>0.012</v>
      </c>
      <c r="T7654" s="21" t="n">
        <f aca="false">ROUND(P7654*S7654,2)</f>
        <v>2.4</v>
      </c>
      <c r="U7654" s="21" t="n">
        <f aca="false">IF(T7654&lt;=10,1,IF(T7654&lt;=20,2,IF(T7654&lt;=30,3,IF(T7654&lt;=40,4,IF(T7654&lt;=50,5,IF(T7654&lt;=100,6,IF(T7654&lt;=250,7,8)))))))</f>
        <v>1</v>
      </c>
      <c r="V7654" s="21" t="n">
        <f aca="false">IF(AND(OR(Dashboard!$T$3="All",R7654=Dashboard!$T$3),OR(Dashboard!$T$4="All",D7654=Dashboard!$T$4)),1,0)</f>
        <v>1</v>
      </c>
      <c r="W7654" s="21" t="n">
        <f aca="false">IF(V7654=1,T7654+ROW()/10000000,0)</f>
        <v>2.4007654</v>
      </c>
    </row>
    <row r="7655" customFormat="false" ht="15" hidden="false" customHeight="false" outlineLevel="0" collapsed="false">
      <c r="A7655" s="0" t="n">
        <v>18203182</v>
      </c>
      <c r="B7655" s="0" t="s">
        <v>16542</v>
      </c>
      <c r="C7655" s="0" t="n">
        <v>1</v>
      </c>
      <c r="D7655" s="0" t="s">
        <v>6924</v>
      </c>
      <c r="E7655" s="0" t="s">
        <v>16543</v>
      </c>
      <c r="F7655" s="0" t="s">
        <v>16484</v>
      </c>
      <c r="G7655" s="0" t="s">
        <v>16485</v>
      </c>
      <c r="H7655" s="0" t="s">
        <v>7171</v>
      </c>
      <c r="I7655" s="0" t="s">
        <v>2123</v>
      </c>
      <c r="J7655" s="0" t="s">
        <v>47</v>
      </c>
      <c r="K7655" s="0" t="s">
        <v>46</v>
      </c>
      <c r="L7655" s="0" t="s">
        <v>47</v>
      </c>
      <c r="M7655" s="0" t="s">
        <v>47</v>
      </c>
      <c r="N7655" s="0" t="n">
        <v>1</v>
      </c>
      <c r="O7655" s="0" t="n">
        <v>6</v>
      </c>
      <c r="P7655" s="0" t="n">
        <v>400</v>
      </c>
      <c r="Q7655" s="0" t="n">
        <v>2.7</v>
      </c>
      <c r="R7655" s="0" t="str">
        <f aca="false">INDEX(Lookup!$B$4:$B$18,MATCH(C7655,Lookup!$A$4:$A$18,0))</f>
        <v>India</v>
      </c>
      <c r="S7655" s="20" t="n">
        <f aca="false">INDEX(Lookup!$D$4:$D$18,MATCH(C7655,Lookup!$A$4:$A$18,0))</f>
        <v>0.012</v>
      </c>
      <c r="T7655" s="21" t="n">
        <f aca="false">ROUND(P7655*S7655,2)</f>
        <v>4.8</v>
      </c>
      <c r="U7655" s="21" t="n">
        <f aca="false">IF(T7655&lt;=10,1,IF(T7655&lt;=20,2,IF(T7655&lt;=30,3,IF(T7655&lt;=40,4,IF(T7655&lt;=50,5,IF(T7655&lt;=100,6,IF(T7655&lt;=250,7,8)))))))</f>
        <v>1</v>
      </c>
      <c r="V7655" s="21" t="n">
        <f aca="false">IF(AND(OR(Dashboard!$T$3="All",R7655=Dashboard!$T$3),OR(Dashboard!$T$4="All",D7655=Dashboard!$T$4)),1,0)</f>
        <v>1</v>
      </c>
      <c r="W7655" s="21" t="n">
        <f aca="false">IF(V7655=1,T7655+ROW()/10000000,0)</f>
        <v>4.8007655</v>
      </c>
    </row>
    <row r="7656" customFormat="false" ht="15" hidden="false" customHeight="false" outlineLevel="0" collapsed="false">
      <c r="A7656" s="0" t="n">
        <v>302047</v>
      </c>
      <c r="B7656" s="0" t="s">
        <v>16544</v>
      </c>
      <c r="C7656" s="0" t="n">
        <v>1</v>
      </c>
      <c r="D7656" s="0" t="s">
        <v>6924</v>
      </c>
      <c r="E7656" s="0" t="s">
        <v>16545</v>
      </c>
      <c r="F7656" s="0" t="s">
        <v>16484</v>
      </c>
      <c r="G7656" s="0" t="s">
        <v>16485</v>
      </c>
      <c r="H7656" s="0" t="s">
        <v>2128</v>
      </c>
      <c r="I7656" s="0" t="s">
        <v>2123</v>
      </c>
      <c r="J7656" s="0" t="s">
        <v>47</v>
      </c>
      <c r="K7656" s="0" t="s">
        <v>47</v>
      </c>
      <c r="L7656" s="0" t="s">
        <v>47</v>
      </c>
      <c r="M7656" s="0" t="s">
        <v>47</v>
      </c>
      <c r="N7656" s="0" t="n">
        <v>1</v>
      </c>
      <c r="O7656" s="0" t="n">
        <v>7</v>
      </c>
      <c r="P7656" s="0" t="n">
        <v>200</v>
      </c>
      <c r="Q7656" s="0" t="n">
        <v>2.9</v>
      </c>
      <c r="R7656" s="0" t="str">
        <f aca="false">INDEX(Lookup!$B$4:$B$18,MATCH(C7656,Lookup!$A$4:$A$18,0))</f>
        <v>India</v>
      </c>
      <c r="S7656" s="20" t="n">
        <f aca="false">INDEX(Lookup!$D$4:$D$18,MATCH(C7656,Lookup!$A$4:$A$18,0))</f>
        <v>0.012</v>
      </c>
      <c r="T7656" s="21" t="n">
        <f aca="false">ROUND(P7656*S7656,2)</f>
        <v>2.4</v>
      </c>
      <c r="U7656" s="21" t="n">
        <f aca="false">IF(T7656&lt;=10,1,IF(T7656&lt;=20,2,IF(T7656&lt;=30,3,IF(T7656&lt;=40,4,IF(T7656&lt;=50,5,IF(T7656&lt;=100,6,IF(T7656&lt;=250,7,8)))))))</f>
        <v>1</v>
      </c>
      <c r="V7656" s="21" t="n">
        <f aca="false">IF(AND(OR(Dashboard!$T$3="All",R7656=Dashboard!$T$3),OR(Dashboard!$T$4="All",D7656=Dashboard!$T$4)),1,0)</f>
        <v>1</v>
      </c>
      <c r="W7656" s="21" t="n">
        <f aca="false">IF(V7656=1,T7656+ROW()/10000000,0)</f>
        <v>2.4007656</v>
      </c>
    </row>
    <row r="7657" customFormat="false" ht="15" hidden="false" customHeight="false" outlineLevel="0" collapsed="false">
      <c r="A7657" s="0" t="n">
        <v>307140</v>
      </c>
      <c r="B7657" s="0" t="s">
        <v>16546</v>
      </c>
      <c r="C7657" s="0" t="n">
        <v>1</v>
      </c>
      <c r="D7657" s="0" t="s">
        <v>6924</v>
      </c>
      <c r="E7657" s="0" t="s">
        <v>16547</v>
      </c>
      <c r="F7657" s="0" t="s">
        <v>16484</v>
      </c>
      <c r="G7657" s="0" t="s">
        <v>16485</v>
      </c>
      <c r="H7657" s="0" t="s">
        <v>2288</v>
      </c>
      <c r="I7657" s="0" t="s">
        <v>2123</v>
      </c>
      <c r="J7657" s="0" t="s">
        <v>47</v>
      </c>
      <c r="K7657" s="0" t="s">
        <v>46</v>
      </c>
      <c r="L7657" s="0" t="s">
        <v>47</v>
      </c>
      <c r="M7657" s="0" t="s">
        <v>47</v>
      </c>
      <c r="N7657" s="0" t="n">
        <v>2</v>
      </c>
      <c r="O7657" s="0" t="n">
        <v>12</v>
      </c>
      <c r="P7657" s="0" t="n">
        <v>650</v>
      </c>
      <c r="Q7657" s="0" t="n">
        <v>2.8</v>
      </c>
      <c r="R7657" s="0" t="str">
        <f aca="false">INDEX(Lookup!$B$4:$B$18,MATCH(C7657,Lookup!$A$4:$A$18,0))</f>
        <v>India</v>
      </c>
      <c r="S7657" s="20" t="n">
        <f aca="false">INDEX(Lookup!$D$4:$D$18,MATCH(C7657,Lookup!$A$4:$A$18,0))</f>
        <v>0.012</v>
      </c>
      <c r="T7657" s="21" t="n">
        <f aca="false">ROUND(P7657*S7657,2)</f>
        <v>7.8</v>
      </c>
      <c r="U7657" s="21" t="n">
        <f aca="false">IF(T7657&lt;=10,1,IF(T7657&lt;=20,2,IF(T7657&lt;=30,3,IF(T7657&lt;=40,4,IF(T7657&lt;=50,5,IF(T7657&lt;=100,6,IF(T7657&lt;=250,7,8)))))))</f>
        <v>1</v>
      </c>
      <c r="V7657" s="21" t="n">
        <f aca="false">IF(AND(OR(Dashboard!$T$3="All",R7657=Dashboard!$T$3),OR(Dashboard!$T$4="All",D7657=Dashboard!$T$4)),1,0)</f>
        <v>1</v>
      </c>
      <c r="W7657" s="21" t="n">
        <f aca="false">IF(V7657=1,T7657+ROW()/10000000,0)</f>
        <v>7.8007657</v>
      </c>
    </row>
    <row r="7658" customFormat="false" ht="15" hidden="false" customHeight="false" outlineLevel="0" collapsed="false">
      <c r="A7658" s="0" t="n">
        <v>302835</v>
      </c>
      <c r="B7658" s="0" t="s">
        <v>16548</v>
      </c>
      <c r="C7658" s="0" t="n">
        <v>1</v>
      </c>
      <c r="D7658" s="0" t="s">
        <v>6924</v>
      </c>
      <c r="E7658" s="0" t="s">
        <v>16549</v>
      </c>
      <c r="F7658" s="0" t="s">
        <v>16484</v>
      </c>
      <c r="G7658" s="0" t="s">
        <v>16485</v>
      </c>
      <c r="H7658" s="0" t="s">
        <v>2349</v>
      </c>
      <c r="I7658" s="0" t="s">
        <v>2123</v>
      </c>
      <c r="J7658" s="0" t="s">
        <v>47</v>
      </c>
      <c r="K7658" s="0" t="s">
        <v>47</v>
      </c>
      <c r="L7658" s="0" t="s">
        <v>47</v>
      </c>
      <c r="M7658" s="0" t="s">
        <v>47</v>
      </c>
      <c r="N7658" s="0" t="n">
        <v>1</v>
      </c>
      <c r="O7658" s="0" t="n">
        <v>3</v>
      </c>
      <c r="P7658" s="0" t="n">
        <v>50</v>
      </c>
      <c r="Q7658" s="0" t="n">
        <v>1</v>
      </c>
      <c r="R7658" s="0" t="str">
        <f aca="false">INDEX(Lookup!$B$4:$B$18,MATCH(C7658,Lookup!$A$4:$A$18,0))</f>
        <v>India</v>
      </c>
      <c r="S7658" s="20" t="n">
        <f aca="false">INDEX(Lookup!$D$4:$D$18,MATCH(C7658,Lookup!$A$4:$A$18,0))</f>
        <v>0.012</v>
      </c>
      <c r="T7658" s="21" t="n">
        <f aca="false">ROUND(P7658*S7658,2)</f>
        <v>0.6</v>
      </c>
      <c r="U7658" s="21" t="n">
        <f aca="false">IF(T7658&lt;=10,1,IF(T7658&lt;=20,2,IF(T7658&lt;=30,3,IF(T7658&lt;=40,4,IF(T7658&lt;=50,5,IF(T7658&lt;=100,6,IF(T7658&lt;=250,7,8)))))))</f>
        <v>1</v>
      </c>
      <c r="V7658" s="21" t="n">
        <f aca="false">IF(AND(OR(Dashboard!$T$3="All",R7658=Dashboard!$T$3),OR(Dashboard!$T$4="All",D7658=Dashboard!$T$4)),1,0)</f>
        <v>1</v>
      </c>
      <c r="W7658" s="21" t="n">
        <f aca="false">IF(V7658=1,T7658+ROW()/10000000,0)</f>
        <v>0.6007658</v>
      </c>
    </row>
    <row r="7659" customFormat="false" ht="15" hidden="false" customHeight="false" outlineLevel="0" collapsed="false">
      <c r="A7659" s="0" t="n">
        <v>9108</v>
      </c>
      <c r="B7659" s="0" t="s">
        <v>8748</v>
      </c>
      <c r="C7659" s="0" t="n">
        <v>1</v>
      </c>
      <c r="D7659" s="0" t="s">
        <v>6924</v>
      </c>
      <c r="E7659" s="0" t="s">
        <v>16550</v>
      </c>
      <c r="F7659" s="0" t="s">
        <v>16484</v>
      </c>
      <c r="G7659" s="0" t="s">
        <v>16485</v>
      </c>
      <c r="H7659" s="0" t="s">
        <v>4068</v>
      </c>
      <c r="I7659" s="0" t="s">
        <v>2123</v>
      </c>
      <c r="J7659" s="0" t="s">
        <v>47</v>
      </c>
      <c r="K7659" s="0" t="s">
        <v>47</v>
      </c>
      <c r="L7659" s="0" t="s">
        <v>47</v>
      </c>
      <c r="M7659" s="0" t="s">
        <v>47</v>
      </c>
      <c r="N7659" s="0" t="n">
        <v>1</v>
      </c>
      <c r="O7659" s="0" t="n">
        <v>3</v>
      </c>
      <c r="P7659" s="0" t="n">
        <v>200</v>
      </c>
      <c r="Q7659" s="0" t="n">
        <v>1</v>
      </c>
      <c r="R7659" s="0" t="str">
        <f aca="false">INDEX(Lookup!$B$4:$B$18,MATCH(C7659,Lookup!$A$4:$A$18,0))</f>
        <v>India</v>
      </c>
      <c r="S7659" s="20" t="n">
        <f aca="false">INDEX(Lookup!$D$4:$D$18,MATCH(C7659,Lookup!$A$4:$A$18,0))</f>
        <v>0.012</v>
      </c>
      <c r="T7659" s="21" t="n">
        <f aca="false">ROUND(P7659*S7659,2)</f>
        <v>2.4</v>
      </c>
      <c r="U7659" s="21" t="n">
        <f aca="false">IF(T7659&lt;=10,1,IF(T7659&lt;=20,2,IF(T7659&lt;=30,3,IF(T7659&lt;=40,4,IF(T7659&lt;=50,5,IF(T7659&lt;=100,6,IF(T7659&lt;=250,7,8)))))))</f>
        <v>1</v>
      </c>
      <c r="V7659" s="21" t="n">
        <f aca="false">IF(AND(OR(Dashboard!$T$3="All",R7659=Dashboard!$T$3),OR(Dashboard!$T$4="All",D7659=Dashboard!$T$4)),1,0)</f>
        <v>1</v>
      </c>
      <c r="W7659" s="21" t="n">
        <f aca="false">IF(V7659=1,T7659+ROW()/10000000,0)</f>
        <v>2.4007659</v>
      </c>
    </row>
    <row r="7660" customFormat="false" ht="15" hidden="false" customHeight="false" outlineLevel="0" collapsed="false">
      <c r="A7660" s="0" t="n">
        <v>9116</v>
      </c>
      <c r="B7660" s="0" t="s">
        <v>16551</v>
      </c>
      <c r="C7660" s="0" t="n">
        <v>1</v>
      </c>
      <c r="D7660" s="0" t="s">
        <v>6924</v>
      </c>
      <c r="E7660" s="0" t="s">
        <v>16552</v>
      </c>
      <c r="F7660" s="0" t="s">
        <v>16484</v>
      </c>
      <c r="G7660" s="0" t="s">
        <v>16485</v>
      </c>
      <c r="H7660" s="0" t="s">
        <v>3142</v>
      </c>
      <c r="I7660" s="0" t="s">
        <v>2123</v>
      </c>
      <c r="J7660" s="0" t="s">
        <v>47</v>
      </c>
      <c r="K7660" s="0" t="s">
        <v>47</v>
      </c>
      <c r="L7660" s="0" t="s">
        <v>47</v>
      </c>
      <c r="M7660" s="0" t="s">
        <v>47</v>
      </c>
      <c r="N7660" s="0" t="n">
        <v>1</v>
      </c>
      <c r="O7660" s="0" t="n">
        <v>3</v>
      </c>
      <c r="P7660" s="0" t="n">
        <v>100</v>
      </c>
      <c r="Q7660" s="0" t="n">
        <v>1</v>
      </c>
      <c r="R7660" s="0" t="str">
        <f aca="false">INDEX(Lookup!$B$4:$B$18,MATCH(C7660,Lookup!$A$4:$A$18,0))</f>
        <v>India</v>
      </c>
      <c r="S7660" s="20" t="n">
        <f aca="false">INDEX(Lookup!$D$4:$D$18,MATCH(C7660,Lookup!$A$4:$A$18,0))</f>
        <v>0.012</v>
      </c>
      <c r="T7660" s="21" t="n">
        <f aca="false">ROUND(P7660*S7660,2)</f>
        <v>1.2</v>
      </c>
      <c r="U7660" s="21" t="n">
        <f aca="false">IF(T7660&lt;=10,1,IF(T7660&lt;=20,2,IF(T7660&lt;=30,3,IF(T7660&lt;=40,4,IF(T7660&lt;=50,5,IF(T7660&lt;=100,6,IF(T7660&lt;=250,7,8)))))))</f>
        <v>1</v>
      </c>
      <c r="V7660" s="21" t="n">
        <f aca="false">IF(AND(OR(Dashboard!$T$3="All",R7660=Dashboard!$T$3),OR(Dashboard!$T$4="All",D7660=Dashboard!$T$4)),1,0)</f>
        <v>1</v>
      </c>
      <c r="W7660" s="21" t="n">
        <f aca="false">IF(V7660=1,T7660+ROW()/10000000,0)</f>
        <v>1.200766</v>
      </c>
    </row>
    <row r="7661" customFormat="false" ht="15" hidden="false" customHeight="false" outlineLevel="0" collapsed="false">
      <c r="A7661" s="0" t="n">
        <v>18401212</v>
      </c>
      <c r="B7661" s="0" t="s">
        <v>16553</v>
      </c>
      <c r="C7661" s="0" t="n">
        <v>1</v>
      </c>
      <c r="D7661" s="0" t="s">
        <v>6924</v>
      </c>
      <c r="E7661" s="0" t="s">
        <v>16554</v>
      </c>
      <c r="F7661" s="0" t="s">
        <v>16484</v>
      </c>
      <c r="G7661" s="0" t="s">
        <v>16485</v>
      </c>
      <c r="H7661" s="0" t="s">
        <v>2901</v>
      </c>
      <c r="I7661" s="0" t="s">
        <v>2123</v>
      </c>
      <c r="J7661" s="0" t="s">
        <v>47</v>
      </c>
      <c r="K7661" s="0" t="s">
        <v>46</v>
      </c>
      <c r="L7661" s="0" t="s">
        <v>47</v>
      </c>
      <c r="M7661" s="0" t="s">
        <v>47</v>
      </c>
      <c r="N7661" s="0" t="n">
        <v>1</v>
      </c>
      <c r="O7661" s="0" t="n">
        <v>2</v>
      </c>
      <c r="P7661" s="0" t="n">
        <v>250</v>
      </c>
      <c r="Q7661" s="0" t="n">
        <v>1</v>
      </c>
      <c r="R7661" s="0" t="str">
        <f aca="false">INDEX(Lookup!$B$4:$B$18,MATCH(C7661,Lookup!$A$4:$A$18,0))</f>
        <v>India</v>
      </c>
      <c r="S7661" s="20" t="n">
        <f aca="false">INDEX(Lookup!$D$4:$D$18,MATCH(C7661,Lookup!$A$4:$A$18,0))</f>
        <v>0.012</v>
      </c>
      <c r="T7661" s="21" t="n">
        <f aca="false">ROUND(P7661*S7661,2)</f>
        <v>3</v>
      </c>
      <c r="U7661" s="21" t="n">
        <f aca="false">IF(T7661&lt;=10,1,IF(T7661&lt;=20,2,IF(T7661&lt;=30,3,IF(T7661&lt;=40,4,IF(T7661&lt;=50,5,IF(T7661&lt;=100,6,IF(T7661&lt;=250,7,8)))))))</f>
        <v>1</v>
      </c>
      <c r="V7661" s="21" t="n">
        <f aca="false">IF(AND(OR(Dashboard!$T$3="All",R7661=Dashboard!$T$3),OR(Dashboard!$T$4="All",D7661=Dashboard!$T$4)),1,0)</f>
        <v>1</v>
      </c>
      <c r="W7661" s="21" t="n">
        <f aca="false">IF(V7661=1,T7661+ROW()/10000000,0)</f>
        <v>3.0007661</v>
      </c>
    </row>
    <row r="7662" customFormat="false" ht="15" hidden="false" customHeight="false" outlineLevel="0" collapsed="false">
      <c r="A7662" s="0" t="n">
        <v>18437128</v>
      </c>
      <c r="B7662" s="0" t="s">
        <v>16555</v>
      </c>
      <c r="C7662" s="0" t="n">
        <v>1</v>
      </c>
      <c r="D7662" s="0" t="s">
        <v>6924</v>
      </c>
      <c r="E7662" s="0" t="s">
        <v>16556</v>
      </c>
      <c r="F7662" s="0" t="s">
        <v>16484</v>
      </c>
      <c r="G7662" s="0" t="s">
        <v>16485</v>
      </c>
      <c r="H7662" s="0" t="s">
        <v>1830</v>
      </c>
      <c r="I7662" s="0" t="s">
        <v>2123</v>
      </c>
      <c r="J7662" s="0" t="s">
        <v>47</v>
      </c>
      <c r="K7662" s="0" t="s">
        <v>47</v>
      </c>
      <c r="L7662" s="0" t="s">
        <v>47</v>
      </c>
      <c r="M7662" s="0" t="s">
        <v>47</v>
      </c>
      <c r="N7662" s="0" t="n">
        <v>1</v>
      </c>
      <c r="O7662" s="0" t="n">
        <v>2</v>
      </c>
      <c r="P7662" s="0" t="n">
        <v>250</v>
      </c>
      <c r="Q7662" s="0" t="n">
        <v>1</v>
      </c>
      <c r="R7662" s="0" t="str">
        <f aca="false">INDEX(Lookup!$B$4:$B$18,MATCH(C7662,Lookup!$A$4:$A$18,0))</f>
        <v>India</v>
      </c>
      <c r="S7662" s="20" t="n">
        <f aca="false">INDEX(Lookup!$D$4:$D$18,MATCH(C7662,Lookup!$A$4:$A$18,0))</f>
        <v>0.012</v>
      </c>
      <c r="T7662" s="21" t="n">
        <f aca="false">ROUND(P7662*S7662,2)</f>
        <v>3</v>
      </c>
      <c r="U7662" s="21" t="n">
        <f aca="false">IF(T7662&lt;=10,1,IF(T7662&lt;=20,2,IF(T7662&lt;=30,3,IF(T7662&lt;=40,4,IF(T7662&lt;=50,5,IF(T7662&lt;=100,6,IF(T7662&lt;=250,7,8)))))))</f>
        <v>1</v>
      </c>
      <c r="V7662" s="21" t="n">
        <f aca="false">IF(AND(OR(Dashboard!$T$3="All",R7662=Dashboard!$T$3),OR(Dashboard!$T$4="All",D7662=Dashboard!$T$4)),1,0)</f>
        <v>1</v>
      </c>
      <c r="W7662" s="21" t="n">
        <f aca="false">IF(V7662=1,T7662+ROW()/10000000,0)</f>
        <v>3.0007662</v>
      </c>
    </row>
    <row r="7663" customFormat="false" ht="15" hidden="false" customHeight="false" outlineLevel="0" collapsed="false">
      <c r="A7663" s="0" t="n">
        <v>18331594</v>
      </c>
      <c r="B7663" s="0" t="s">
        <v>3514</v>
      </c>
      <c r="C7663" s="0" t="n">
        <v>1</v>
      </c>
      <c r="D7663" s="0" t="s">
        <v>6924</v>
      </c>
      <c r="E7663" s="0" t="s">
        <v>16557</v>
      </c>
      <c r="F7663" s="0" t="s">
        <v>16484</v>
      </c>
      <c r="G7663" s="0" t="s">
        <v>16485</v>
      </c>
      <c r="H7663" s="0" t="s">
        <v>3392</v>
      </c>
      <c r="I7663" s="0" t="s">
        <v>2123</v>
      </c>
      <c r="J7663" s="0" t="s">
        <v>47</v>
      </c>
      <c r="K7663" s="0" t="s">
        <v>46</v>
      </c>
      <c r="L7663" s="0" t="s">
        <v>47</v>
      </c>
      <c r="M7663" s="0" t="s">
        <v>47</v>
      </c>
      <c r="N7663" s="0" t="n">
        <v>2</v>
      </c>
      <c r="O7663" s="0" t="n">
        <v>2</v>
      </c>
      <c r="P7663" s="0" t="n">
        <v>600</v>
      </c>
      <c r="Q7663" s="0" t="n">
        <v>1</v>
      </c>
      <c r="R7663" s="0" t="str">
        <f aca="false">INDEX(Lookup!$B$4:$B$18,MATCH(C7663,Lookup!$A$4:$A$18,0))</f>
        <v>India</v>
      </c>
      <c r="S7663" s="20" t="n">
        <f aca="false">INDEX(Lookup!$D$4:$D$18,MATCH(C7663,Lookup!$A$4:$A$18,0))</f>
        <v>0.012</v>
      </c>
      <c r="T7663" s="21" t="n">
        <f aca="false">ROUND(P7663*S7663,2)</f>
        <v>7.2</v>
      </c>
      <c r="U7663" s="21" t="n">
        <f aca="false">IF(T7663&lt;=10,1,IF(T7663&lt;=20,2,IF(T7663&lt;=30,3,IF(T7663&lt;=40,4,IF(T7663&lt;=50,5,IF(T7663&lt;=100,6,IF(T7663&lt;=250,7,8)))))))</f>
        <v>1</v>
      </c>
      <c r="V7663" s="21" t="n">
        <f aca="false">IF(AND(OR(Dashboard!$T$3="All",R7663=Dashboard!$T$3),OR(Dashboard!$T$4="All",D7663=Dashboard!$T$4)),1,0)</f>
        <v>1</v>
      </c>
      <c r="W7663" s="21" t="n">
        <f aca="false">IF(V7663=1,T7663+ROW()/10000000,0)</f>
        <v>7.2007663</v>
      </c>
    </row>
    <row r="7664" customFormat="false" ht="15" hidden="false" customHeight="false" outlineLevel="0" collapsed="false">
      <c r="A7664" s="0" t="n">
        <v>18381265</v>
      </c>
      <c r="B7664" s="0" t="s">
        <v>16558</v>
      </c>
      <c r="C7664" s="0" t="n">
        <v>1</v>
      </c>
      <c r="D7664" s="0" t="s">
        <v>6924</v>
      </c>
      <c r="E7664" s="0" t="s">
        <v>16559</v>
      </c>
      <c r="F7664" s="0" t="s">
        <v>16484</v>
      </c>
      <c r="G7664" s="0" t="s">
        <v>16485</v>
      </c>
      <c r="H7664" s="0" t="s">
        <v>3129</v>
      </c>
      <c r="I7664" s="0" t="s">
        <v>2123</v>
      </c>
      <c r="J7664" s="0" t="s">
        <v>47</v>
      </c>
      <c r="K7664" s="0" t="s">
        <v>47</v>
      </c>
      <c r="L7664" s="0" t="s">
        <v>47</v>
      </c>
      <c r="M7664" s="0" t="s">
        <v>47</v>
      </c>
      <c r="N7664" s="0" t="n">
        <v>1</v>
      </c>
      <c r="O7664" s="0" t="n">
        <v>0</v>
      </c>
      <c r="P7664" s="0" t="n">
        <v>250</v>
      </c>
      <c r="Q7664" s="0" t="n">
        <v>1</v>
      </c>
      <c r="R7664" s="0" t="str">
        <f aca="false">INDEX(Lookup!$B$4:$B$18,MATCH(C7664,Lookup!$A$4:$A$18,0))</f>
        <v>India</v>
      </c>
      <c r="S7664" s="20" t="n">
        <f aca="false">INDEX(Lookup!$D$4:$D$18,MATCH(C7664,Lookup!$A$4:$A$18,0))</f>
        <v>0.012</v>
      </c>
      <c r="T7664" s="21" t="n">
        <f aca="false">ROUND(P7664*S7664,2)</f>
        <v>3</v>
      </c>
      <c r="U7664" s="21" t="n">
        <f aca="false">IF(T7664&lt;=10,1,IF(T7664&lt;=20,2,IF(T7664&lt;=30,3,IF(T7664&lt;=40,4,IF(T7664&lt;=50,5,IF(T7664&lt;=100,6,IF(T7664&lt;=250,7,8)))))))</f>
        <v>1</v>
      </c>
      <c r="V7664" s="21" t="n">
        <f aca="false">IF(AND(OR(Dashboard!$T$3="All",R7664=Dashboard!$T$3),OR(Dashboard!$T$4="All",D7664=Dashboard!$T$4)),1,0)</f>
        <v>1</v>
      </c>
      <c r="W7664" s="21" t="n">
        <f aca="false">IF(V7664=1,T7664+ROW()/10000000,0)</f>
        <v>3.0007664</v>
      </c>
    </row>
    <row r="7665" customFormat="false" ht="15" hidden="false" customHeight="false" outlineLevel="0" collapsed="false">
      <c r="A7665" s="0" t="n">
        <v>18312449</v>
      </c>
      <c r="B7665" s="0" t="s">
        <v>2973</v>
      </c>
      <c r="C7665" s="0" t="n">
        <v>1</v>
      </c>
      <c r="D7665" s="0" t="s">
        <v>6924</v>
      </c>
      <c r="E7665" s="0" t="s">
        <v>16560</v>
      </c>
      <c r="F7665" s="0" t="s">
        <v>16484</v>
      </c>
      <c r="G7665" s="0" t="s">
        <v>16485</v>
      </c>
      <c r="H7665" s="0" t="s">
        <v>3345</v>
      </c>
      <c r="I7665" s="0" t="s">
        <v>2123</v>
      </c>
      <c r="J7665" s="0" t="s">
        <v>47</v>
      </c>
      <c r="K7665" s="0" t="s">
        <v>47</v>
      </c>
      <c r="L7665" s="0" t="s">
        <v>47</v>
      </c>
      <c r="M7665" s="0" t="s">
        <v>47</v>
      </c>
      <c r="N7665" s="0" t="n">
        <v>1</v>
      </c>
      <c r="O7665" s="0" t="n">
        <v>3</v>
      </c>
      <c r="P7665" s="0" t="n">
        <v>350</v>
      </c>
      <c r="Q7665" s="0" t="n">
        <v>1</v>
      </c>
      <c r="R7665" s="0" t="str">
        <f aca="false">INDEX(Lookup!$B$4:$B$18,MATCH(C7665,Lookup!$A$4:$A$18,0))</f>
        <v>India</v>
      </c>
      <c r="S7665" s="20" t="n">
        <f aca="false">INDEX(Lookup!$D$4:$D$18,MATCH(C7665,Lookup!$A$4:$A$18,0))</f>
        <v>0.012</v>
      </c>
      <c r="T7665" s="21" t="n">
        <f aca="false">ROUND(P7665*S7665,2)</f>
        <v>4.2</v>
      </c>
      <c r="U7665" s="21" t="n">
        <f aca="false">IF(T7665&lt;=10,1,IF(T7665&lt;=20,2,IF(T7665&lt;=30,3,IF(T7665&lt;=40,4,IF(T7665&lt;=50,5,IF(T7665&lt;=100,6,IF(T7665&lt;=250,7,8)))))))</f>
        <v>1</v>
      </c>
      <c r="V7665" s="21" t="n">
        <f aca="false">IF(AND(OR(Dashboard!$T$3="All",R7665=Dashboard!$T$3),OR(Dashboard!$T$4="All",D7665=Dashboard!$T$4)),1,0)</f>
        <v>1</v>
      </c>
      <c r="W7665" s="21" t="n">
        <f aca="false">IF(V7665=1,T7665+ROW()/10000000,0)</f>
        <v>4.2007665</v>
      </c>
    </row>
    <row r="7666" customFormat="false" ht="15" hidden="false" customHeight="false" outlineLevel="0" collapsed="false">
      <c r="A7666" s="0" t="n">
        <v>18372672</v>
      </c>
      <c r="B7666" s="0" t="s">
        <v>16561</v>
      </c>
      <c r="C7666" s="0" t="n">
        <v>1</v>
      </c>
      <c r="D7666" s="0" t="s">
        <v>6924</v>
      </c>
      <c r="E7666" s="0" t="s">
        <v>16562</v>
      </c>
      <c r="F7666" s="0" t="s">
        <v>16484</v>
      </c>
      <c r="G7666" s="0" t="s">
        <v>16485</v>
      </c>
      <c r="H7666" s="0" t="s">
        <v>8838</v>
      </c>
      <c r="I7666" s="0" t="s">
        <v>2123</v>
      </c>
      <c r="J7666" s="0" t="s">
        <v>47</v>
      </c>
      <c r="K7666" s="0" t="s">
        <v>47</v>
      </c>
      <c r="L7666" s="0" t="s">
        <v>47</v>
      </c>
      <c r="M7666" s="0" t="s">
        <v>47</v>
      </c>
      <c r="N7666" s="0" t="n">
        <v>1</v>
      </c>
      <c r="O7666" s="0" t="n">
        <v>2</v>
      </c>
      <c r="P7666" s="0" t="n">
        <v>250</v>
      </c>
      <c r="Q7666" s="0" t="n">
        <v>1</v>
      </c>
      <c r="R7666" s="0" t="str">
        <f aca="false">INDEX(Lookup!$B$4:$B$18,MATCH(C7666,Lookup!$A$4:$A$18,0))</f>
        <v>India</v>
      </c>
      <c r="S7666" s="20" t="n">
        <f aca="false">INDEX(Lookup!$D$4:$D$18,MATCH(C7666,Lookup!$A$4:$A$18,0))</f>
        <v>0.012</v>
      </c>
      <c r="T7666" s="21" t="n">
        <f aca="false">ROUND(P7666*S7666,2)</f>
        <v>3</v>
      </c>
      <c r="U7666" s="21" t="n">
        <f aca="false">IF(T7666&lt;=10,1,IF(T7666&lt;=20,2,IF(T7666&lt;=30,3,IF(T7666&lt;=40,4,IF(T7666&lt;=50,5,IF(T7666&lt;=100,6,IF(T7666&lt;=250,7,8)))))))</f>
        <v>1</v>
      </c>
      <c r="V7666" s="21" t="n">
        <f aca="false">IF(AND(OR(Dashboard!$T$3="All",R7666=Dashboard!$T$3),OR(Dashboard!$T$4="All",D7666=Dashboard!$T$4)),1,0)</f>
        <v>1</v>
      </c>
      <c r="W7666" s="21" t="n">
        <f aca="false">IF(V7666=1,T7666+ROW()/10000000,0)</f>
        <v>3.0007666</v>
      </c>
    </row>
    <row r="7667" customFormat="false" ht="15" hidden="false" customHeight="false" outlineLevel="0" collapsed="false">
      <c r="A7667" s="0" t="n">
        <v>18363058</v>
      </c>
      <c r="B7667" s="0" t="s">
        <v>16563</v>
      </c>
      <c r="C7667" s="0" t="n">
        <v>1</v>
      </c>
      <c r="D7667" s="0" t="s">
        <v>6924</v>
      </c>
      <c r="E7667" s="0" t="s">
        <v>16564</v>
      </c>
      <c r="F7667" s="0" t="s">
        <v>16484</v>
      </c>
      <c r="G7667" s="0" t="s">
        <v>16485</v>
      </c>
      <c r="H7667" s="0" t="s">
        <v>402</v>
      </c>
      <c r="I7667" s="0" t="s">
        <v>2123</v>
      </c>
      <c r="J7667" s="0" t="s">
        <v>47</v>
      </c>
      <c r="K7667" s="0" t="s">
        <v>46</v>
      </c>
      <c r="L7667" s="0" t="s">
        <v>47</v>
      </c>
      <c r="M7667" s="0" t="s">
        <v>47</v>
      </c>
      <c r="N7667" s="0" t="n">
        <v>1</v>
      </c>
      <c r="O7667" s="0" t="n">
        <v>2</v>
      </c>
      <c r="P7667" s="0" t="n">
        <v>300</v>
      </c>
      <c r="Q7667" s="0" t="n">
        <v>1</v>
      </c>
      <c r="R7667" s="0" t="str">
        <f aca="false">INDEX(Lookup!$B$4:$B$18,MATCH(C7667,Lookup!$A$4:$A$18,0))</f>
        <v>India</v>
      </c>
      <c r="S7667" s="20" t="n">
        <f aca="false">INDEX(Lookup!$D$4:$D$18,MATCH(C7667,Lookup!$A$4:$A$18,0))</f>
        <v>0.012</v>
      </c>
      <c r="T7667" s="21" t="n">
        <f aca="false">ROUND(P7667*S7667,2)</f>
        <v>3.6</v>
      </c>
      <c r="U7667" s="21" t="n">
        <f aca="false">IF(T7667&lt;=10,1,IF(T7667&lt;=20,2,IF(T7667&lt;=30,3,IF(T7667&lt;=40,4,IF(T7667&lt;=50,5,IF(T7667&lt;=100,6,IF(T7667&lt;=250,7,8)))))))</f>
        <v>1</v>
      </c>
      <c r="V7667" s="21" t="n">
        <f aca="false">IF(AND(OR(Dashboard!$T$3="All",R7667=Dashboard!$T$3),OR(Dashboard!$T$4="All",D7667=Dashboard!$T$4)),1,0)</f>
        <v>1</v>
      </c>
      <c r="W7667" s="21" t="n">
        <f aca="false">IF(V7667=1,T7667+ROW()/10000000,0)</f>
        <v>3.6007667</v>
      </c>
    </row>
    <row r="7668" customFormat="false" ht="15" hidden="false" customHeight="false" outlineLevel="0" collapsed="false">
      <c r="A7668" s="0" t="n">
        <v>310581</v>
      </c>
      <c r="B7668" s="0" t="s">
        <v>16565</v>
      </c>
      <c r="C7668" s="0" t="n">
        <v>1</v>
      </c>
      <c r="D7668" s="0" t="s">
        <v>6924</v>
      </c>
      <c r="E7668" s="0" t="s">
        <v>16566</v>
      </c>
      <c r="F7668" s="0" t="s">
        <v>16484</v>
      </c>
      <c r="G7668" s="0" t="s">
        <v>16485</v>
      </c>
      <c r="H7668" s="0" t="s">
        <v>2349</v>
      </c>
      <c r="I7668" s="0" t="s">
        <v>2123</v>
      </c>
      <c r="J7668" s="0" t="s">
        <v>47</v>
      </c>
      <c r="K7668" s="0" t="s">
        <v>47</v>
      </c>
      <c r="L7668" s="0" t="s">
        <v>47</v>
      </c>
      <c r="M7668" s="0" t="s">
        <v>47</v>
      </c>
      <c r="N7668" s="0" t="n">
        <v>1</v>
      </c>
      <c r="O7668" s="0" t="n">
        <v>3</v>
      </c>
      <c r="P7668" s="0" t="n">
        <v>100</v>
      </c>
      <c r="Q7668" s="0" t="n">
        <v>1</v>
      </c>
      <c r="R7668" s="0" t="str">
        <f aca="false">INDEX(Lookup!$B$4:$B$18,MATCH(C7668,Lookup!$A$4:$A$18,0))</f>
        <v>India</v>
      </c>
      <c r="S7668" s="20" t="n">
        <f aca="false">INDEX(Lookup!$D$4:$D$18,MATCH(C7668,Lookup!$A$4:$A$18,0))</f>
        <v>0.012</v>
      </c>
      <c r="T7668" s="21" t="n">
        <f aca="false">ROUND(P7668*S7668,2)</f>
        <v>1.2</v>
      </c>
      <c r="U7668" s="21" t="n">
        <f aca="false">IF(T7668&lt;=10,1,IF(T7668&lt;=20,2,IF(T7668&lt;=30,3,IF(T7668&lt;=40,4,IF(T7668&lt;=50,5,IF(T7668&lt;=100,6,IF(T7668&lt;=250,7,8)))))))</f>
        <v>1</v>
      </c>
      <c r="V7668" s="21" t="n">
        <f aca="false">IF(AND(OR(Dashboard!$T$3="All",R7668=Dashboard!$T$3),OR(Dashboard!$T$4="All",D7668=Dashboard!$T$4)),1,0)</f>
        <v>1</v>
      </c>
      <c r="W7668" s="21" t="n">
        <f aca="false">IF(V7668=1,T7668+ROW()/10000000,0)</f>
        <v>1.2007668</v>
      </c>
    </row>
    <row r="7669" customFormat="false" ht="15" hidden="false" customHeight="false" outlineLevel="0" collapsed="false">
      <c r="A7669" s="0" t="n">
        <v>301914</v>
      </c>
      <c r="B7669" s="0" t="s">
        <v>16567</v>
      </c>
      <c r="C7669" s="0" t="n">
        <v>1</v>
      </c>
      <c r="D7669" s="0" t="s">
        <v>6924</v>
      </c>
      <c r="E7669" s="0" t="s">
        <v>16568</v>
      </c>
      <c r="F7669" s="0" t="s">
        <v>16484</v>
      </c>
      <c r="G7669" s="0" t="s">
        <v>16485</v>
      </c>
      <c r="H7669" s="0" t="s">
        <v>2122</v>
      </c>
      <c r="I7669" s="0" t="s">
        <v>2123</v>
      </c>
      <c r="J7669" s="0" t="s">
        <v>47</v>
      </c>
      <c r="K7669" s="0" t="s">
        <v>47</v>
      </c>
      <c r="L7669" s="0" t="s">
        <v>47</v>
      </c>
      <c r="M7669" s="0" t="s">
        <v>47</v>
      </c>
      <c r="N7669" s="0" t="n">
        <v>1</v>
      </c>
      <c r="O7669" s="0" t="n">
        <v>2</v>
      </c>
      <c r="P7669" s="0" t="n">
        <v>250</v>
      </c>
      <c r="Q7669" s="0" t="n">
        <v>1</v>
      </c>
      <c r="R7669" s="0" t="str">
        <f aca="false">INDEX(Lookup!$B$4:$B$18,MATCH(C7669,Lookup!$A$4:$A$18,0))</f>
        <v>India</v>
      </c>
      <c r="S7669" s="20" t="n">
        <f aca="false">INDEX(Lookup!$D$4:$D$18,MATCH(C7669,Lookup!$A$4:$A$18,0))</f>
        <v>0.012</v>
      </c>
      <c r="T7669" s="21" t="n">
        <f aca="false">ROUND(P7669*S7669,2)</f>
        <v>3</v>
      </c>
      <c r="U7669" s="21" t="n">
        <f aca="false">IF(T7669&lt;=10,1,IF(T7669&lt;=20,2,IF(T7669&lt;=30,3,IF(T7669&lt;=40,4,IF(T7669&lt;=50,5,IF(T7669&lt;=100,6,IF(T7669&lt;=250,7,8)))))))</f>
        <v>1</v>
      </c>
      <c r="V7669" s="21" t="n">
        <f aca="false">IF(AND(OR(Dashboard!$T$3="All",R7669=Dashboard!$T$3),OR(Dashboard!$T$4="All",D7669=Dashboard!$T$4)),1,0)</f>
        <v>1</v>
      </c>
      <c r="W7669" s="21" t="n">
        <f aca="false">IF(V7669=1,T7669+ROW()/10000000,0)</f>
        <v>3.0007669</v>
      </c>
    </row>
    <row r="7670" customFormat="false" ht="15" hidden="false" customHeight="false" outlineLevel="0" collapsed="false">
      <c r="A7670" s="0" t="n">
        <v>5470</v>
      </c>
      <c r="B7670" s="0" t="s">
        <v>16569</v>
      </c>
      <c r="C7670" s="0" t="n">
        <v>1</v>
      </c>
      <c r="D7670" s="0" t="s">
        <v>6924</v>
      </c>
      <c r="E7670" s="0" t="s">
        <v>16570</v>
      </c>
      <c r="F7670" s="0" t="s">
        <v>16484</v>
      </c>
      <c r="G7670" s="0" t="s">
        <v>16485</v>
      </c>
      <c r="H7670" s="0" t="s">
        <v>2128</v>
      </c>
      <c r="I7670" s="0" t="s">
        <v>2123</v>
      </c>
      <c r="J7670" s="0" t="s">
        <v>47</v>
      </c>
      <c r="K7670" s="0" t="s">
        <v>47</v>
      </c>
      <c r="L7670" s="0" t="s">
        <v>47</v>
      </c>
      <c r="M7670" s="0" t="s">
        <v>47</v>
      </c>
      <c r="N7670" s="0" t="n">
        <v>1</v>
      </c>
      <c r="O7670" s="0" t="n">
        <v>1</v>
      </c>
      <c r="P7670" s="0" t="n">
        <v>200</v>
      </c>
      <c r="Q7670" s="0" t="n">
        <v>1</v>
      </c>
      <c r="R7670" s="0" t="str">
        <f aca="false">INDEX(Lookup!$B$4:$B$18,MATCH(C7670,Lookup!$A$4:$A$18,0))</f>
        <v>India</v>
      </c>
      <c r="S7670" s="20" t="n">
        <f aca="false">INDEX(Lookup!$D$4:$D$18,MATCH(C7670,Lookup!$A$4:$A$18,0))</f>
        <v>0.012</v>
      </c>
      <c r="T7670" s="21" t="n">
        <f aca="false">ROUND(P7670*S7670,2)</f>
        <v>2.4</v>
      </c>
      <c r="U7670" s="21" t="n">
        <f aca="false">IF(T7670&lt;=10,1,IF(T7670&lt;=20,2,IF(T7670&lt;=30,3,IF(T7670&lt;=40,4,IF(T7670&lt;=50,5,IF(T7670&lt;=100,6,IF(T7670&lt;=250,7,8)))))))</f>
        <v>1</v>
      </c>
      <c r="V7670" s="21" t="n">
        <f aca="false">IF(AND(OR(Dashboard!$T$3="All",R7670=Dashboard!$T$3),OR(Dashboard!$T$4="All",D7670=Dashboard!$T$4)),1,0)</f>
        <v>1</v>
      </c>
      <c r="W7670" s="21" t="n">
        <f aca="false">IF(V7670=1,T7670+ROW()/10000000,0)</f>
        <v>2.400767</v>
      </c>
    </row>
    <row r="7671" customFormat="false" ht="15" hidden="false" customHeight="false" outlineLevel="0" collapsed="false">
      <c r="A7671" s="0" t="n">
        <v>18358206</v>
      </c>
      <c r="B7671" s="0" t="s">
        <v>4942</v>
      </c>
      <c r="C7671" s="0" t="n">
        <v>1</v>
      </c>
      <c r="D7671" s="0" t="s">
        <v>6924</v>
      </c>
      <c r="E7671" s="0" t="s">
        <v>16571</v>
      </c>
      <c r="F7671" s="0" t="s">
        <v>16484</v>
      </c>
      <c r="G7671" s="0" t="s">
        <v>16485</v>
      </c>
      <c r="H7671" s="0" t="s">
        <v>2050</v>
      </c>
      <c r="I7671" s="0" t="s">
        <v>2123</v>
      </c>
      <c r="J7671" s="0" t="s">
        <v>47</v>
      </c>
      <c r="K7671" s="0" t="s">
        <v>47</v>
      </c>
      <c r="L7671" s="0" t="s">
        <v>47</v>
      </c>
      <c r="M7671" s="0" t="s">
        <v>47</v>
      </c>
      <c r="N7671" s="0" t="n">
        <v>1</v>
      </c>
      <c r="O7671" s="0" t="n">
        <v>3</v>
      </c>
      <c r="P7671" s="0" t="n">
        <v>200</v>
      </c>
      <c r="Q7671" s="0" t="n">
        <v>1</v>
      </c>
      <c r="R7671" s="0" t="str">
        <f aca="false">INDEX(Lookup!$B$4:$B$18,MATCH(C7671,Lookup!$A$4:$A$18,0))</f>
        <v>India</v>
      </c>
      <c r="S7671" s="20" t="n">
        <f aca="false">INDEX(Lookup!$D$4:$D$18,MATCH(C7671,Lookup!$A$4:$A$18,0))</f>
        <v>0.012</v>
      </c>
      <c r="T7671" s="21" t="n">
        <f aca="false">ROUND(P7671*S7671,2)</f>
        <v>2.4</v>
      </c>
      <c r="U7671" s="21" t="n">
        <f aca="false">IF(T7671&lt;=10,1,IF(T7671&lt;=20,2,IF(T7671&lt;=30,3,IF(T7671&lt;=40,4,IF(T7671&lt;=50,5,IF(T7671&lt;=100,6,IF(T7671&lt;=250,7,8)))))))</f>
        <v>1</v>
      </c>
      <c r="V7671" s="21" t="n">
        <f aca="false">IF(AND(OR(Dashboard!$T$3="All",R7671=Dashboard!$T$3),OR(Dashboard!$T$4="All",D7671=Dashboard!$T$4)),1,0)</f>
        <v>1</v>
      </c>
      <c r="W7671" s="21" t="n">
        <f aca="false">IF(V7671=1,T7671+ROW()/10000000,0)</f>
        <v>2.4007671</v>
      </c>
    </row>
    <row r="7672" customFormat="false" ht="15" hidden="false" customHeight="false" outlineLevel="0" collapsed="false">
      <c r="A7672" s="0" t="n">
        <v>17989106</v>
      </c>
      <c r="B7672" s="0" t="s">
        <v>16572</v>
      </c>
      <c r="C7672" s="0" t="n">
        <v>1</v>
      </c>
      <c r="D7672" s="0" t="s">
        <v>6924</v>
      </c>
      <c r="E7672" s="0" t="s">
        <v>16573</v>
      </c>
      <c r="F7672" s="0" t="s">
        <v>16484</v>
      </c>
      <c r="G7672" s="0" t="s">
        <v>16485</v>
      </c>
      <c r="H7672" s="0" t="s">
        <v>69</v>
      </c>
      <c r="I7672" s="0" t="s">
        <v>2123</v>
      </c>
      <c r="J7672" s="0" t="s">
        <v>47</v>
      </c>
      <c r="K7672" s="0" t="s">
        <v>47</v>
      </c>
      <c r="L7672" s="0" t="s">
        <v>47</v>
      </c>
      <c r="M7672" s="0" t="s">
        <v>47</v>
      </c>
      <c r="N7672" s="0" t="n">
        <v>1</v>
      </c>
      <c r="O7672" s="0" t="n">
        <v>2</v>
      </c>
      <c r="P7672" s="0" t="n">
        <v>300</v>
      </c>
      <c r="Q7672" s="0" t="n">
        <v>1</v>
      </c>
      <c r="R7672" s="0" t="str">
        <f aca="false">INDEX(Lookup!$B$4:$B$18,MATCH(C7672,Lookup!$A$4:$A$18,0))</f>
        <v>India</v>
      </c>
      <c r="S7672" s="20" t="n">
        <f aca="false">INDEX(Lookup!$D$4:$D$18,MATCH(C7672,Lookup!$A$4:$A$18,0))</f>
        <v>0.012</v>
      </c>
      <c r="T7672" s="21" t="n">
        <f aca="false">ROUND(P7672*S7672,2)</f>
        <v>3.6</v>
      </c>
      <c r="U7672" s="21" t="n">
        <f aca="false">IF(T7672&lt;=10,1,IF(T7672&lt;=20,2,IF(T7672&lt;=30,3,IF(T7672&lt;=40,4,IF(T7672&lt;=50,5,IF(T7672&lt;=100,6,IF(T7672&lt;=250,7,8)))))))</f>
        <v>1</v>
      </c>
      <c r="V7672" s="21" t="n">
        <f aca="false">IF(AND(OR(Dashboard!$T$3="All",R7672=Dashboard!$T$3),OR(Dashboard!$T$4="All",D7672=Dashboard!$T$4)),1,0)</f>
        <v>1</v>
      </c>
      <c r="W7672" s="21" t="n">
        <f aca="false">IF(V7672=1,T7672+ROW()/10000000,0)</f>
        <v>3.6007672</v>
      </c>
    </row>
    <row r="7673" customFormat="false" ht="15" hidden="false" customHeight="false" outlineLevel="0" collapsed="false">
      <c r="A7673" s="0" t="n">
        <v>18419501</v>
      </c>
      <c r="B7673" s="0" t="s">
        <v>16574</v>
      </c>
      <c r="C7673" s="0" t="n">
        <v>1</v>
      </c>
      <c r="D7673" s="0" t="s">
        <v>6924</v>
      </c>
      <c r="E7673" s="0" t="s">
        <v>16575</v>
      </c>
      <c r="F7673" s="0" t="s">
        <v>16484</v>
      </c>
      <c r="G7673" s="0" t="s">
        <v>16485</v>
      </c>
      <c r="H7673" s="0" t="s">
        <v>402</v>
      </c>
      <c r="I7673" s="0" t="s">
        <v>2123</v>
      </c>
      <c r="J7673" s="0" t="s">
        <v>47</v>
      </c>
      <c r="K7673" s="0" t="s">
        <v>47</v>
      </c>
      <c r="L7673" s="0" t="s">
        <v>47</v>
      </c>
      <c r="M7673" s="0" t="s">
        <v>47</v>
      </c>
      <c r="N7673" s="0" t="n">
        <v>1</v>
      </c>
      <c r="O7673" s="0" t="n">
        <v>2</v>
      </c>
      <c r="P7673" s="0" t="n">
        <v>200</v>
      </c>
      <c r="Q7673" s="0" t="n">
        <v>1</v>
      </c>
      <c r="R7673" s="0" t="str">
        <f aca="false">INDEX(Lookup!$B$4:$B$18,MATCH(C7673,Lookup!$A$4:$A$18,0))</f>
        <v>India</v>
      </c>
      <c r="S7673" s="20" t="n">
        <f aca="false">INDEX(Lookup!$D$4:$D$18,MATCH(C7673,Lookup!$A$4:$A$18,0))</f>
        <v>0.012</v>
      </c>
      <c r="T7673" s="21" t="n">
        <f aca="false">ROUND(P7673*S7673,2)</f>
        <v>2.4</v>
      </c>
      <c r="U7673" s="21" t="n">
        <f aca="false">IF(T7673&lt;=10,1,IF(T7673&lt;=20,2,IF(T7673&lt;=30,3,IF(T7673&lt;=40,4,IF(T7673&lt;=50,5,IF(T7673&lt;=100,6,IF(T7673&lt;=250,7,8)))))))</f>
        <v>1</v>
      </c>
      <c r="V7673" s="21" t="n">
        <f aca="false">IF(AND(OR(Dashboard!$T$3="All",R7673=Dashboard!$T$3),OR(Dashboard!$T$4="All",D7673=Dashboard!$T$4)),1,0)</f>
        <v>1</v>
      </c>
      <c r="W7673" s="21" t="n">
        <f aca="false">IF(V7673=1,T7673+ROW()/10000000,0)</f>
        <v>2.4007673</v>
      </c>
    </row>
    <row r="7674" customFormat="false" ht="15" hidden="false" customHeight="false" outlineLevel="0" collapsed="false">
      <c r="A7674" s="0" t="n">
        <v>307950</v>
      </c>
      <c r="B7674" s="0" t="s">
        <v>7638</v>
      </c>
      <c r="C7674" s="0" t="n">
        <v>1</v>
      </c>
      <c r="D7674" s="0" t="s">
        <v>6924</v>
      </c>
      <c r="E7674" s="0" t="s">
        <v>16576</v>
      </c>
      <c r="F7674" s="0" t="s">
        <v>16484</v>
      </c>
      <c r="G7674" s="0" t="s">
        <v>16485</v>
      </c>
      <c r="H7674" s="0" t="s">
        <v>2128</v>
      </c>
      <c r="I7674" s="0" t="s">
        <v>2123</v>
      </c>
      <c r="J7674" s="0" t="s">
        <v>47</v>
      </c>
      <c r="K7674" s="0" t="s">
        <v>47</v>
      </c>
      <c r="L7674" s="0" t="s">
        <v>47</v>
      </c>
      <c r="M7674" s="0" t="s">
        <v>47</v>
      </c>
      <c r="N7674" s="0" t="n">
        <v>1</v>
      </c>
      <c r="O7674" s="0" t="n">
        <v>3</v>
      </c>
      <c r="P7674" s="0" t="n">
        <v>400</v>
      </c>
      <c r="Q7674" s="0" t="n">
        <v>1</v>
      </c>
      <c r="R7674" s="0" t="str">
        <f aca="false">INDEX(Lookup!$B$4:$B$18,MATCH(C7674,Lookup!$A$4:$A$18,0))</f>
        <v>India</v>
      </c>
      <c r="S7674" s="20" t="n">
        <f aca="false">INDEX(Lookup!$D$4:$D$18,MATCH(C7674,Lookup!$A$4:$A$18,0))</f>
        <v>0.012</v>
      </c>
      <c r="T7674" s="21" t="n">
        <f aca="false">ROUND(P7674*S7674,2)</f>
        <v>4.8</v>
      </c>
      <c r="U7674" s="21" t="n">
        <f aca="false">IF(T7674&lt;=10,1,IF(T7674&lt;=20,2,IF(T7674&lt;=30,3,IF(T7674&lt;=40,4,IF(T7674&lt;=50,5,IF(T7674&lt;=100,6,IF(T7674&lt;=250,7,8)))))))</f>
        <v>1</v>
      </c>
      <c r="V7674" s="21" t="n">
        <f aca="false">IF(AND(OR(Dashboard!$T$3="All",R7674=Dashboard!$T$3),OR(Dashboard!$T$4="All",D7674=Dashboard!$T$4)),1,0)</f>
        <v>1</v>
      </c>
      <c r="W7674" s="21" t="n">
        <f aca="false">IF(V7674=1,T7674+ROW()/10000000,0)</f>
        <v>4.8007674</v>
      </c>
    </row>
    <row r="7675" customFormat="false" ht="15" hidden="false" customHeight="false" outlineLevel="0" collapsed="false">
      <c r="A7675" s="0" t="n">
        <v>18354634</v>
      </c>
      <c r="B7675" s="0" t="s">
        <v>16577</v>
      </c>
      <c r="C7675" s="0" t="n">
        <v>1</v>
      </c>
      <c r="D7675" s="0" t="s">
        <v>6924</v>
      </c>
      <c r="E7675" s="0" t="s">
        <v>16578</v>
      </c>
      <c r="F7675" s="0" t="s">
        <v>16484</v>
      </c>
      <c r="G7675" s="0" t="s">
        <v>16485</v>
      </c>
      <c r="H7675" s="0" t="s">
        <v>2978</v>
      </c>
      <c r="I7675" s="0" t="s">
        <v>2123</v>
      </c>
      <c r="J7675" s="0" t="s">
        <v>47</v>
      </c>
      <c r="K7675" s="0" t="s">
        <v>47</v>
      </c>
      <c r="L7675" s="0" t="s">
        <v>47</v>
      </c>
      <c r="M7675" s="0" t="s">
        <v>47</v>
      </c>
      <c r="N7675" s="0" t="n">
        <v>1</v>
      </c>
      <c r="O7675" s="0" t="n">
        <v>2</v>
      </c>
      <c r="P7675" s="0" t="n">
        <v>250</v>
      </c>
      <c r="Q7675" s="0" t="n">
        <v>1</v>
      </c>
      <c r="R7675" s="0" t="str">
        <f aca="false">INDEX(Lookup!$B$4:$B$18,MATCH(C7675,Lookup!$A$4:$A$18,0))</f>
        <v>India</v>
      </c>
      <c r="S7675" s="20" t="n">
        <f aca="false">INDEX(Lookup!$D$4:$D$18,MATCH(C7675,Lookup!$A$4:$A$18,0))</f>
        <v>0.012</v>
      </c>
      <c r="T7675" s="21" t="n">
        <f aca="false">ROUND(P7675*S7675,2)</f>
        <v>3</v>
      </c>
      <c r="U7675" s="21" t="n">
        <f aca="false">IF(T7675&lt;=10,1,IF(T7675&lt;=20,2,IF(T7675&lt;=30,3,IF(T7675&lt;=40,4,IF(T7675&lt;=50,5,IF(T7675&lt;=100,6,IF(T7675&lt;=250,7,8)))))))</f>
        <v>1</v>
      </c>
      <c r="V7675" s="21" t="n">
        <f aca="false">IF(AND(OR(Dashboard!$T$3="All",R7675=Dashboard!$T$3),OR(Dashboard!$T$4="All",D7675=Dashboard!$T$4)),1,0)</f>
        <v>1</v>
      </c>
      <c r="W7675" s="21" t="n">
        <f aca="false">IF(V7675=1,T7675+ROW()/10000000,0)</f>
        <v>3.0007675</v>
      </c>
    </row>
    <row r="7676" customFormat="false" ht="15" hidden="false" customHeight="false" outlineLevel="0" collapsed="false">
      <c r="A7676" s="0" t="n">
        <v>306180</v>
      </c>
      <c r="B7676" s="0" t="s">
        <v>16579</v>
      </c>
      <c r="C7676" s="0" t="n">
        <v>1</v>
      </c>
      <c r="D7676" s="0" t="s">
        <v>6924</v>
      </c>
      <c r="E7676" s="0" t="s">
        <v>16580</v>
      </c>
      <c r="F7676" s="0" t="s">
        <v>16484</v>
      </c>
      <c r="G7676" s="0" t="s">
        <v>16485</v>
      </c>
      <c r="H7676" s="0" t="s">
        <v>2288</v>
      </c>
      <c r="I7676" s="0" t="s">
        <v>2123</v>
      </c>
      <c r="J7676" s="0" t="s">
        <v>47</v>
      </c>
      <c r="K7676" s="0" t="s">
        <v>46</v>
      </c>
      <c r="L7676" s="0" t="s">
        <v>47</v>
      </c>
      <c r="M7676" s="0" t="s">
        <v>47</v>
      </c>
      <c r="N7676" s="0" t="n">
        <v>1</v>
      </c>
      <c r="O7676" s="0" t="n">
        <v>3</v>
      </c>
      <c r="P7676" s="0" t="n">
        <v>200</v>
      </c>
      <c r="Q7676" s="0" t="n">
        <v>1</v>
      </c>
      <c r="R7676" s="0" t="str">
        <f aca="false">INDEX(Lookup!$B$4:$B$18,MATCH(C7676,Lookup!$A$4:$A$18,0))</f>
        <v>India</v>
      </c>
      <c r="S7676" s="20" t="n">
        <f aca="false">INDEX(Lookup!$D$4:$D$18,MATCH(C7676,Lookup!$A$4:$A$18,0))</f>
        <v>0.012</v>
      </c>
      <c r="T7676" s="21" t="n">
        <f aca="false">ROUND(P7676*S7676,2)</f>
        <v>2.4</v>
      </c>
      <c r="U7676" s="21" t="n">
        <f aca="false">IF(T7676&lt;=10,1,IF(T7676&lt;=20,2,IF(T7676&lt;=30,3,IF(T7676&lt;=40,4,IF(T7676&lt;=50,5,IF(T7676&lt;=100,6,IF(T7676&lt;=250,7,8)))))))</f>
        <v>1</v>
      </c>
      <c r="V7676" s="21" t="n">
        <f aca="false">IF(AND(OR(Dashboard!$T$3="All",R7676=Dashboard!$T$3),OR(Dashboard!$T$4="All",D7676=Dashboard!$T$4)),1,0)</f>
        <v>1</v>
      </c>
      <c r="W7676" s="21" t="n">
        <f aca="false">IF(V7676=1,T7676+ROW()/10000000,0)</f>
        <v>2.4007676</v>
      </c>
    </row>
    <row r="7677" customFormat="false" ht="15" hidden="false" customHeight="false" outlineLevel="0" collapsed="false">
      <c r="A7677" s="0" t="n">
        <v>301907</v>
      </c>
      <c r="B7677" s="0" t="s">
        <v>16581</v>
      </c>
      <c r="C7677" s="0" t="n">
        <v>1</v>
      </c>
      <c r="D7677" s="0" t="s">
        <v>6924</v>
      </c>
      <c r="E7677" s="0" t="s">
        <v>16582</v>
      </c>
      <c r="F7677" s="0" t="s">
        <v>16484</v>
      </c>
      <c r="G7677" s="0" t="s">
        <v>16485</v>
      </c>
      <c r="H7677" s="0" t="s">
        <v>7658</v>
      </c>
      <c r="I7677" s="0" t="s">
        <v>2123</v>
      </c>
      <c r="J7677" s="0" t="s">
        <v>47</v>
      </c>
      <c r="K7677" s="0" t="s">
        <v>47</v>
      </c>
      <c r="L7677" s="0" t="s">
        <v>47</v>
      </c>
      <c r="M7677" s="0" t="s">
        <v>47</v>
      </c>
      <c r="N7677" s="0" t="n">
        <v>1</v>
      </c>
      <c r="O7677" s="0" t="n">
        <v>2</v>
      </c>
      <c r="P7677" s="0" t="n">
        <v>150</v>
      </c>
      <c r="Q7677" s="0" t="n">
        <v>1</v>
      </c>
      <c r="R7677" s="0" t="str">
        <f aca="false">INDEX(Lookup!$B$4:$B$18,MATCH(C7677,Lookup!$A$4:$A$18,0))</f>
        <v>India</v>
      </c>
      <c r="S7677" s="20" t="n">
        <f aca="false">INDEX(Lookup!$D$4:$D$18,MATCH(C7677,Lookup!$A$4:$A$18,0))</f>
        <v>0.012</v>
      </c>
      <c r="T7677" s="21" t="n">
        <f aca="false">ROUND(P7677*S7677,2)</f>
        <v>1.8</v>
      </c>
      <c r="U7677" s="21" t="n">
        <f aca="false">IF(T7677&lt;=10,1,IF(T7677&lt;=20,2,IF(T7677&lt;=30,3,IF(T7677&lt;=40,4,IF(T7677&lt;=50,5,IF(T7677&lt;=100,6,IF(T7677&lt;=250,7,8)))))))</f>
        <v>1</v>
      </c>
      <c r="V7677" s="21" t="n">
        <f aca="false">IF(AND(OR(Dashboard!$T$3="All",R7677=Dashboard!$T$3),OR(Dashboard!$T$4="All",D7677=Dashboard!$T$4)),1,0)</f>
        <v>1</v>
      </c>
      <c r="W7677" s="21" t="n">
        <f aca="false">IF(V7677=1,T7677+ROW()/10000000,0)</f>
        <v>1.8007677</v>
      </c>
    </row>
    <row r="7678" customFormat="false" ht="15" hidden="false" customHeight="false" outlineLevel="0" collapsed="false">
      <c r="A7678" s="0" t="n">
        <v>18358165</v>
      </c>
      <c r="B7678" s="0" t="s">
        <v>16583</v>
      </c>
      <c r="C7678" s="0" t="n">
        <v>1</v>
      </c>
      <c r="D7678" s="0" t="s">
        <v>6924</v>
      </c>
      <c r="E7678" s="0" t="s">
        <v>16584</v>
      </c>
      <c r="F7678" s="0" t="s">
        <v>16484</v>
      </c>
      <c r="G7678" s="0" t="s">
        <v>16485</v>
      </c>
      <c r="H7678" s="0" t="s">
        <v>2723</v>
      </c>
      <c r="I7678" s="0" t="s">
        <v>2123</v>
      </c>
      <c r="J7678" s="0" t="s">
        <v>47</v>
      </c>
      <c r="K7678" s="0" t="s">
        <v>46</v>
      </c>
      <c r="L7678" s="0" t="s">
        <v>47</v>
      </c>
      <c r="M7678" s="0" t="s">
        <v>47</v>
      </c>
      <c r="N7678" s="0" t="n">
        <v>1</v>
      </c>
      <c r="O7678" s="0" t="n">
        <v>2</v>
      </c>
      <c r="P7678" s="0" t="n">
        <v>450</v>
      </c>
      <c r="Q7678" s="0" t="n">
        <v>1</v>
      </c>
      <c r="R7678" s="0" t="str">
        <f aca="false">INDEX(Lookup!$B$4:$B$18,MATCH(C7678,Lookup!$A$4:$A$18,0))</f>
        <v>India</v>
      </c>
      <c r="S7678" s="20" t="n">
        <f aca="false">INDEX(Lookup!$D$4:$D$18,MATCH(C7678,Lookup!$A$4:$A$18,0))</f>
        <v>0.012</v>
      </c>
      <c r="T7678" s="21" t="n">
        <f aca="false">ROUND(P7678*S7678,2)</f>
        <v>5.4</v>
      </c>
      <c r="U7678" s="21" t="n">
        <f aca="false">IF(T7678&lt;=10,1,IF(T7678&lt;=20,2,IF(T7678&lt;=30,3,IF(T7678&lt;=40,4,IF(T7678&lt;=50,5,IF(T7678&lt;=100,6,IF(T7678&lt;=250,7,8)))))))</f>
        <v>1</v>
      </c>
      <c r="V7678" s="21" t="n">
        <f aca="false">IF(AND(OR(Dashboard!$T$3="All",R7678=Dashboard!$T$3),OR(Dashboard!$T$4="All",D7678=Dashboard!$T$4)),1,0)</f>
        <v>1</v>
      </c>
      <c r="W7678" s="21" t="n">
        <f aca="false">IF(V7678=1,T7678+ROW()/10000000,0)</f>
        <v>5.4007678</v>
      </c>
    </row>
    <row r="7679" customFormat="false" ht="15" hidden="false" customHeight="false" outlineLevel="0" collapsed="false">
      <c r="A7679" s="0" t="n">
        <v>18372666</v>
      </c>
      <c r="B7679" s="0" t="s">
        <v>16585</v>
      </c>
      <c r="C7679" s="0" t="n">
        <v>1</v>
      </c>
      <c r="D7679" s="0" t="s">
        <v>6924</v>
      </c>
      <c r="E7679" s="0" t="s">
        <v>16586</v>
      </c>
      <c r="F7679" s="0" t="s">
        <v>16484</v>
      </c>
      <c r="G7679" s="0" t="s">
        <v>16485</v>
      </c>
      <c r="H7679" s="0" t="s">
        <v>69</v>
      </c>
      <c r="I7679" s="0" t="s">
        <v>2123</v>
      </c>
      <c r="J7679" s="0" t="s">
        <v>47</v>
      </c>
      <c r="K7679" s="0" t="s">
        <v>47</v>
      </c>
      <c r="L7679" s="0" t="s">
        <v>47</v>
      </c>
      <c r="M7679" s="0" t="s">
        <v>47</v>
      </c>
      <c r="N7679" s="0" t="n">
        <v>1</v>
      </c>
      <c r="O7679" s="0" t="n">
        <v>3</v>
      </c>
      <c r="P7679" s="0" t="n">
        <v>100</v>
      </c>
      <c r="Q7679" s="0" t="n">
        <v>1</v>
      </c>
      <c r="R7679" s="0" t="str">
        <f aca="false">INDEX(Lookup!$B$4:$B$18,MATCH(C7679,Lookup!$A$4:$A$18,0))</f>
        <v>India</v>
      </c>
      <c r="S7679" s="20" t="n">
        <f aca="false">INDEX(Lookup!$D$4:$D$18,MATCH(C7679,Lookup!$A$4:$A$18,0))</f>
        <v>0.012</v>
      </c>
      <c r="T7679" s="21" t="n">
        <f aca="false">ROUND(P7679*S7679,2)</f>
        <v>1.2</v>
      </c>
      <c r="U7679" s="21" t="n">
        <f aca="false">IF(T7679&lt;=10,1,IF(T7679&lt;=20,2,IF(T7679&lt;=30,3,IF(T7679&lt;=40,4,IF(T7679&lt;=50,5,IF(T7679&lt;=100,6,IF(T7679&lt;=250,7,8)))))))</f>
        <v>1</v>
      </c>
      <c r="V7679" s="21" t="n">
        <f aca="false">IF(AND(OR(Dashboard!$T$3="All",R7679=Dashboard!$T$3),OR(Dashboard!$T$4="All",D7679=Dashboard!$T$4)),1,0)</f>
        <v>1</v>
      </c>
      <c r="W7679" s="21" t="n">
        <f aca="false">IF(V7679=1,T7679+ROW()/10000000,0)</f>
        <v>1.2007679</v>
      </c>
    </row>
    <row r="7680" customFormat="false" ht="15" hidden="false" customHeight="false" outlineLevel="0" collapsed="false">
      <c r="A7680" s="0" t="n">
        <v>18499450</v>
      </c>
      <c r="B7680" s="0" t="s">
        <v>16587</v>
      </c>
      <c r="C7680" s="0" t="n">
        <v>1</v>
      </c>
      <c r="D7680" s="0" t="s">
        <v>6924</v>
      </c>
      <c r="E7680" s="0" t="s">
        <v>16588</v>
      </c>
      <c r="F7680" s="0" t="s">
        <v>16484</v>
      </c>
      <c r="G7680" s="0" t="s">
        <v>16485</v>
      </c>
      <c r="H7680" s="0" t="s">
        <v>2288</v>
      </c>
      <c r="I7680" s="0" t="s">
        <v>2123</v>
      </c>
      <c r="J7680" s="0" t="s">
        <v>47</v>
      </c>
      <c r="K7680" s="0" t="s">
        <v>47</v>
      </c>
      <c r="L7680" s="0" t="s">
        <v>47</v>
      </c>
      <c r="M7680" s="0" t="s">
        <v>47</v>
      </c>
      <c r="N7680" s="0" t="n">
        <v>1</v>
      </c>
      <c r="O7680" s="0" t="n">
        <v>3</v>
      </c>
      <c r="P7680" s="0" t="n">
        <v>400</v>
      </c>
      <c r="Q7680" s="0" t="n">
        <v>1</v>
      </c>
      <c r="R7680" s="0" t="str">
        <f aca="false">INDEX(Lookup!$B$4:$B$18,MATCH(C7680,Lookup!$A$4:$A$18,0))</f>
        <v>India</v>
      </c>
      <c r="S7680" s="20" t="n">
        <f aca="false">INDEX(Lookup!$D$4:$D$18,MATCH(C7680,Lookup!$A$4:$A$18,0))</f>
        <v>0.012</v>
      </c>
      <c r="T7680" s="21" t="n">
        <f aca="false">ROUND(P7680*S7680,2)</f>
        <v>4.8</v>
      </c>
      <c r="U7680" s="21" t="n">
        <f aca="false">IF(T7680&lt;=10,1,IF(T7680&lt;=20,2,IF(T7680&lt;=30,3,IF(T7680&lt;=40,4,IF(T7680&lt;=50,5,IF(T7680&lt;=100,6,IF(T7680&lt;=250,7,8)))))))</f>
        <v>1</v>
      </c>
      <c r="V7680" s="21" t="n">
        <f aca="false">IF(AND(OR(Dashboard!$T$3="All",R7680=Dashboard!$T$3),OR(Dashboard!$T$4="All",D7680=Dashboard!$T$4)),1,0)</f>
        <v>1</v>
      </c>
      <c r="W7680" s="21" t="n">
        <f aca="false">IF(V7680=1,T7680+ROW()/10000000,0)</f>
        <v>4.800768</v>
      </c>
    </row>
    <row r="7681" customFormat="false" ht="15" hidden="false" customHeight="false" outlineLevel="0" collapsed="false">
      <c r="A7681" s="0" t="n">
        <v>18500618</v>
      </c>
      <c r="B7681" s="0" t="s">
        <v>16589</v>
      </c>
      <c r="C7681" s="0" t="n">
        <v>1</v>
      </c>
      <c r="D7681" s="0" t="s">
        <v>6924</v>
      </c>
      <c r="E7681" s="0" t="s">
        <v>16590</v>
      </c>
      <c r="F7681" s="0" t="s">
        <v>16484</v>
      </c>
      <c r="G7681" s="0" t="s">
        <v>16485</v>
      </c>
      <c r="H7681" s="0" t="s">
        <v>2288</v>
      </c>
      <c r="I7681" s="0" t="s">
        <v>2123</v>
      </c>
      <c r="J7681" s="0" t="s">
        <v>47</v>
      </c>
      <c r="K7681" s="0" t="s">
        <v>47</v>
      </c>
      <c r="L7681" s="0" t="s">
        <v>47</v>
      </c>
      <c r="M7681" s="0" t="s">
        <v>47</v>
      </c>
      <c r="N7681" s="0" t="n">
        <v>1</v>
      </c>
      <c r="O7681" s="0" t="n">
        <v>1</v>
      </c>
      <c r="P7681" s="0" t="n">
        <v>400</v>
      </c>
      <c r="Q7681" s="0" t="n">
        <v>1</v>
      </c>
      <c r="R7681" s="0" t="str">
        <f aca="false">INDEX(Lookup!$B$4:$B$18,MATCH(C7681,Lookup!$A$4:$A$18,0))</f>
        <v>India</v>
      </c>
      <c r="S7681" s="20" t="n">
        <f aca="false">INDEX(Lookup!$D$4:$D$18,MATCH(C7681,Lookup!$A$4:$A$18,0))</f>
        <v>0.012</v>
      </c>
      <c r="T7681" s="21" t="n">
        <f aca="false">ROUND(P7681*S7681,2)</f>
        <v>4.8</v>
      </c>
      <c r="U7681" s="21" t="n">
        <f aca="false">IF(T7681&lt;=10,1,IF(T7681&lt;=20,2,IF(T7681&lt;=30,3,IF(T7681&lt;=40,4,IF(T7681&lt;=50,5,IF(T7681&lt;=100,6,IF(T7681&lt;=250,7,8)))))))</f>
        <v>1</v>
      </c>
      <c r="V7681" s="21" t="n">
        <f aca="false">IF(AND(OR(Dashboard!$T$3="All",R7681=Dashboard!$T$3),OR(Dashboard!$T$4="All",D7681=Dashboard!$T$4)),1,0)</f>
        <v>1</v>
      </c>
      <c r="W7681" s="21" t="n">
        <f aca="false">IF(V7681=1,T7681+ROW()/10000000,0)</f>
        <v>4.8007681</v>
      </c>
    </row>
    <row r="7682" customFormat="false" ht="15" hidden="false" customHeight="false" outlineLevel="0" collapsed="false">
      <c r="A7682" s="0" t="n">
        <v>18014109</v>
      </c>
      <c r="B7682" s="0" t="s">
        <v>4828</v>
      </c>
      <c r="C7682" s="0" t="n">
        <v>1</v>
      </c>
      <c r="D7682" s="0" t="s">
        <v>6924</v>
      </c>
      <c r="E7682" s="0" t="s">
        <v>16591</v>
      </c>
      <c r="F7682" s="0" t="s">
        <v>16484</v>
      </c>
      <c r="G7682" s="0" t="s">
        <v>16485</v>
      </c>
      <c r="H7682" s="0" t="s">
        <v>2128</v>
      </c>
      <c r="I7682" s="0" t="s">
        <v>2123</v>
      </c>
      <c r="J7682" s="0" t="s">
        <v>47</v>
      </c>
      <c r="K7682" s="0" t="s">
        <v>46</v>
      </c>
      <c r="L7682" s="0" t="s">
        <v>47</v>
      </c>
      <c r="M7682" s="0" t="s">
        <v>47</v>
      </c>
      <c r="N7682" s="0" t="n">
        <v>1</v>
      </c>
      <c r="O7682" s="0" t="n">
        <v>4</v>
      </c>
      <c r="P7682" s="0" t="n">
        <v>400</v>
      </c>
      <c r="Q7682" s="0" t="n">
        <v>2.4</v>
      </c>
      <c r="R7682" s="0" t="str">
        <f aca="false">INDEX(Lookup!$B$4:$B$18,MATCH(C7682,Lookup!$A$4:$A$18,0))</f>
        <v>India</v>
      </c>
      <c r="S7682" s="20" t="n">
        <f aca="false">INDEX(Lookup!$D$4:$D$18,MATCH(C7682,Lookup!$A$4:$A$18,0))</f>
        <v>0.012</v>
      </c>
      <c r="T7682" s="21" t="n">
        <f aca="false">ROUND(P7682*S7682,2)</f>
        <v>4.8</v>
      </c>
      <c r="U7682" s="21" t="n">
        <f aca="false">IF(T7682&lt;=10,1,IF(T7682&lt;=20,2,IF(T7682&lt;=30,3,IF(T7682&lt;=40,4,IF(T7682&lt;=50,5,IF(T7682&lt;=100,6,IF(T7682&lt;=250,7,8)))))))</f>
        <v>1</v>
      </c>
      <c r="V7682" s="21" t="n">
        <f aca="false">IF(AND(OR(Dashboard!$T$3="All",R7682=Dashboard!$T$3),OR(Dashboard!$T$4="All",D7682=Dashboard!$T$4)),1,0)</f>
        <v>1</v>
      </c>
      <c r="W7682" s="21" t="n">
        <f aca="false">IF(V7682=1,T7682+ROW()/10000000,0)</f>
        <v>4.8007682</v>
      </c>
    </row>
    <row r="7683" customFormat="false" ht="15" hidden="false" customHeight="false" outlineLevel="0" collapsed="false">
      <c r="A7683" s="0" t="n">
        <v>8257</v>
      </c>
      <c r="B7683" s="0" t="s">
        <v>3113</v>
      </c>
      <c r="C7683" s="0" t="n">
        <v>1</v>
      </c>
      <c r="D7683" s="0" t="s">
        <v>6924</v>
      </c>
      <c r="E7683" s="0" t="s">
        <v>16592</v>
      </c>
      <c r="F7683" s="0" t="s">
        <v>16593</v>
      </c>
      <c r="G7683" s="0" t="s">
        <v>16594</v>
      </c>
      <c r="H7683" s="0" t="s">
        <v>153</v>
      </c>
      <c r="I7683" s="0" t="s">
        <v>2123</v>
      </c>
      <c r="J7683" s="0" t="s">
        <v>47</v>
      </c>
      <c r="K7683" s="0" t="s">
        <v>47</v>
      </c>
      <c r="L7683" s="0" t="s">
        <v>47</v>
      </c>
      <c r="M7683" s="0" t="s">
        <v>47</v>
      </c>
      <c r="N7683" s="0" t="n">
        <v>1</v>
      </c>
      <c r="O7683" s="0" t="n">
        <v>33</v>
      </c>
      <c r="P7683" s="0" t="n">
        <v>450</v>
      </c>
      <c r="Q7683" s="0" t="n">
        <v>2.6</v>
      </c>
      <c r="R7683" s="0" t="str">
        <f aca="false">INDEX(Lookup!$B$4:$B$18,MATCH(C7683,Lookup!$A$4:$A$18,0))</f>
        <v>India</v>
      </c>
      <c r="S7683" s="20" t="n">
        <f aca="false">INDEX(Lookup!$D$4:$D$18,MATCH(C7683,Lookup!$A$4:$A$18,0))</f>
        <v>0.012</v>
      </c>
      <c r="T7683" s="21" t="n">
        <f aca="false">ROUND(P7683*S7683,2)</f>
        <v>5.4</v>
      </c>
      <c r="U7683" s="21" t="n">
        <f aca="false">IF(T7683&lt;=10,1,IF(T7683&lt;=20,2,IF(T7683&lt;=30,3,IF(T7683&lt;=40,4,IF(T7683&lt;=50,5,IF(T7683&lt;=100,6,IF(T7683&lt;=250,7,8)))))))</f>
        <v>1</v>
      </c>
      <c r="V7683" s="21" t="n">
        <f aca="false">IF(AND(OR(Dashboard!$T$3="All",R7683=Dashboard!$T$3),OR(Dashboard!$T$4="All",D7683=Dashboard!$T$4)),1,0)</f>
        <v>1</v>
      </c>
      <c r="W7683" s="21" t="n">
        <f aca="false">IF(V7683=1,T7683+ROW()/10000000,0)</f>
        <v>5.4007683</v>
      </c>
    </row>
    <row r="7684" customFormat="false" ht="15" hidden="false" customHeight="false" outlineLevel="0" collapsed="false">
      <c r="A7684" s="0" t="n">
        <v>18291214</v>
      </c>
      <c r="B7684" s="0" t="s">
        <v>16595</v>
      </c>
      <c r="C7684" s="0" t="n">
        <v>1</v>
      </c>
      <c r="D7684" s="0" t="s">
        <v>6924</v>
      </c>
      <c r="E7684" s="0" t="s">
        <v>16596</v>
      </c>
      <c r="F7684" s="0" t="s">
        <v>16593</v>
      </c>
      <c r="G7684" s="0" t="s">
        <v>16594</v>
      </c>
      <c r="H7684" s="0" t="s">
        <v>2978</v>
      </c>
      <c r="I7684" s="0" t="s">
        <v>2123</v>
      </c>
      <c r="J7684" s="0" t="s">
        <v>47</v>
      </c>
      <c r="K7684" s="0" t="s">
        <v>47</v>
      </c>
      <c r="L7684" s="0" t="s">
        <v>47</v>
      </c>
      <c r="M7684" s="0" t="s">
        <v>47</v>
      </c>
      <c r="N7684" s="0" t="n">
        <v>1</v>
      </c>
      <c r="O7684" s="0" t="n">
        <v>23</v>
      </c>
      <c r="P7684" s="0" t="n">
        <v>300</v>
      </c>
      <c r="Q7684" s="0" t="n">
        <v>2.6</v>
      </c>
      <c r="R7684" s="0" t="str">
        <f aca="false">INDEX(Lookup!$B$4:$B$18,MATCH(C7684,Lookup!$A$4:$A$18,0))</f>
        <v>India</v>
      </c>
      <c r="S7684" s="20" t="n">
        <f aca="false">INDEX(Lookup!$D$4:$D$18,MATCH(C7684,Lookup!$A$4:$A$18,0))</f>
        <v>0.012</v>
      </c>
      <c r="T7684" s="21" t="n">
        <f aca="false">ROUND(P7684*S7684,2)</f>
        <v>3.6</v>
      </c>
      <c r="U7684" s="21" t="n">
        <f aca="false">IF(T7684&lt;=10,1,IF(T7684&lt;=20,2,IF(T7684&lt;=30,3,IF(T7684&lt;=40,4,IF(T7684&lt;=50,5,IF(T7684&lt;=100,6,IF(T7684&lt;=250,7,8)))))))</f>
        <v>1</v>
      </c>
      <c r="V7684" s="21" t="n">
        <f aca="false">IF(AND(OR(Dashboard!$T$3="All",R7684=Dashboard!$T$3),OR(Dashboard!$T$4="All",D7684=Dashboard!$T$4)),1,0)</f>
        <v>1</v>
      </c>
      <c r="W7684" s="21" t="n">
        <f aca="false">IF(V7684=1,T7684+ROW()/10000000,0)</f>
        <v>3.6007684</v>
      </c>
    </row>
    <row r="7685" customFormat="false" ht="15" hidden="false" customHeight="false" outlineLevel="0" collapsed="false">
      <c r="A7685" s="0" t="n">
        <v>1547</v>
      </c>
      <c r="B7685" s="0" t="s">
        <v>9931</v>
      </c>
      <c r="C7685" s="0" t="n">
        <v>1</v>
      </c>
      <c r="D7685" s="0" t="s">
        <v>6924</v>
      </c>
      <c r="E7685" s="0" t="s">
        <v>16597</v>
      </c>
      <c r="F7685" s="0" t="s">
        <v>16593</v>
      </c>
      <c r="G7685" s="0" t="s">
        <v>16594</v>
      </c>
      <c r="H7685" s="0" t="s">
        <v>2136</v>
      </c>
      <c r="I7685" s="0" t="s">
        <v>2123</v>
      </c>
      <c r="J7685" s="0" t="s">
        <v>46</v>
      </c>
      <c r="K7685" s="0" t="s">
        <v>47</v>
      </c>
      <c r="L7685" s="0" t="s">
        <v>47</v>
      </c>
      <c r="M7685" s="0" t="s">
        <v>47</v>
      </c>
      <c r="N7685" s="0" t="n">
        <v>3</v>
      </c>
      <c r="O7685" s="0" t="n">
        <v>132</v>
      </c>
      <c r="P7685" s="0" t="n">
        <v>1200</v>
      </c>
      <c r="Q7685" s="0" t="n">
        <v>2.7</v>
      </c>
      <c r="R7685" s="0" t="str">
        <f aca="false">INDEX(Lookup!$B$4:$B$18,MATCH(C7685,Lookup!$A$4:$A$18,0))</f>
        <v>India</v>
      </c>
      <c r="S7685" s="20" t="n">
        <f aca="false">INDEX(Lookup!$D$4:$D$18,MATCH(C7685,Lookup!$A$4:$A$18,0))</f>
        <v>0.012</v>
      </c>
      <c r="T7685" s="21" t="n">
        <f aca="false">ROUND(P7685*S7685,2)</f>
        <v>14.4</v>
      </c>
      <c r="U7685" s="21" t="n">
        <f aca="false">IF(T7685&lt;=10,1,IF(T7685&lt;=20,2,IF(T7685&lt;=30,3,IF(T7685&lt;=40,4,IF(T7685&lt;=50,5,IF(T7685&lt;=100,6,IF(T7685&lt;=250,7,8)))))))</f>
        <v>2</v>
      </c>
      <c r="V7685" s="21" t="n">
        <f aca="false">IF(AND(OR(Dashboard!$T$3="All",R7685=Dashboard!$T$3),OR(Dashboard!$T$4="All",D7685=Dashboard!$T$4)),1,0)</f>
        <v>1</v>
      </c>
      <c r="W7685" s="21" t="n">
        <f aca="false">IF(V7685=1,T7685+ROW()/10000000,0)</f>
        <v>14.4007685</v>
      </c>
    </row>
    <row r="7686" customFormat="false" ht="15" hidden="false" customHeight="false" outlineLevel="0" collapsed="false">
      <c r="A7686" s="0" t="n">
        <v>18219520</v>
      </c>
      <c r="B7686" s="0" t="s">
        <v>2408</v>
      </c>
      <c r="C7686" s="0" t="n">
        <v>1</v>
      </c>
      <c r="D7686" s="0" t="s">
        <v>6924</v>
      </c>
      <c r="E7686" s="0" t="s">
        <v>16598</v>
      </c>
      <c r="F7686" s="0" t="s">
        <v>16593</v>
      </c>
      <c r="G7686" s="0" t="s">
        <v>16594</v>
      </c>
      <c r="H7686" s="0" t="s">
        <v>3392</v>
      </c>
      <c r="I7686" s="0" t="s">
        <v>2123</v>
      </c>
      <c r="J7686" s="0" t="s">
        <v>47</v>
      </c>
      <c r="K7686" s="0" t="s">
        <v>47</v>
      </c>
      <c r="L7686" s="0" t="s">
        <v>47</v>
      </c>
      <c r="M7686" s="0" t="s">
        <v>47</v>
      </c>
      <c r="N7686" s="0" t="n">
        <v>2</v>
      </c>
      <c r="O7686" s="0" t="n">
        <v>25</v>
      </c>
      <c r="P7686" s="0" t="n">
        <v>700</v>
      </c>
      <c r="Q7686" s="0" t="n">
        <v>3.4</v>
      </c>
      <c r="R7686" s="0" t="str">
        <f aca="false">INDEX(Lookup!$B$4:$B$18,MATCH(C7686,Lookup!$A$4:$A$18,0))</f>
        <v>India</v>
      </c>
      <c r="S7686" s="20" t="n">
        <f aca="false">INDEX(Lookup!$D$4:$D$18,MATCH(C7686,Lookup!$A$4:$A$18,0))</f>
        <v>0.012</v>
      </c>
      <c r="T7686" s="21" t="n">
        <f aca="false">ROUND(P7686*S7686,2)</f>
        <v>8.4</v>
      </c>
      <c r="U7686" s="21" t="n">
        <f aca="false">IF(T7686&lt;=10,1,IF(T7686&lt;=20,2,IF(T7686&lt;=30,3,IF(T7686&lt;=40,4,IF(T7686&lt;=50,5,IF(T7686&lt;=100,6,IF(T7686&lt;=250,7,8)))))))</f>
        <v>1</v>
      </c>
      <c r="V7686" s="21" t="n">
        <f aca="false">IF(AND(OR(Dashboard!$T$3="All",R7686=Dashboard!$T$3),OR(Dashboard!$T$4="All",D7686=Dashboard!$T$4)),1,0)</f>
        <v>1</v>
      </c>
      <c r="W7686" s="21" t="n">
        <f aca="false">IF(V7686=1,T7686+ROW()/10000000,0)</f>
        <v>8.4007686</v>
      </c>
    </row>
    <row r="7687" customFormat="false" ht="15" hidden="false" customHeight="false" outlineLevel="0" collapsed="false">
      <c r="A7687" s="0" t="n">
        <v>18378036</v>
      </c>
      <c r="B7687" s="0" t="s">
        <v>16599</v>
      </c>
      <c r="C7687" s="0" t="n">
        <v>1</v>
      </c>
      <c r="D7687" s="0" t="s">
        <v>6924</v>
      </c>
      <c r="E7687" s="0" t="s">
        <v>16600</v>
      </c>
      <c r="F7687" s="0" t="s">
        <v>16593</v>
      </c>
      <c r="G7687" s="0" t="s">
        <v>16594</v>
      </c>
      <c r="H7687" s="0" t="s">
        <v>241</v>
      </c>
      <c r="I7687" s="0" t="s">
        <v>2123</v>
      </c>
      <c r="J7687" s="0" t="s">
        <v>47</v>
      </c>
      <c r="K7687" s="0" t="s">
        <v>47</v>
      </c>
      <c r="L7687" s="0" t="s">
        <v>47</v>
      </c>
      <c r="M7687" s="0" t="s">
        <v>47</v>
      </c>
      <c r="N7687" s="0" t="n">
        <v>1</v>
      </c>
      <c r="O7687" s="0" t="n">
        <v>5</v>
      </c>
      <c r="P7687" s="0" t="n">
        <v>200</v>
      </c>
      <c r="Q7687" s="0" t="n">
        <v>2.9</v>
      </c>
      <c r="R7687" s="0" t="str">
        <f aca="false">INDEX(Lookup!$B$4:$B$18,MATCH(C7687,Lookup!$A$4:$A$18,0))</f>
        <v>India</v>
      </c>
      <c r="S7687" s="20" t="n">
        <f aca="false">INDEX(Lookup!$D$4:$D$18,MATCH(C7687,Lookup!$A$4:$A$18,0))</f>
        <v>0.012</v>
      </c>
      <c r="T7687" s="21" t="n">
        <f aca="false">ROUND(P7687*S7687,2)</f>
        <v>2.4</v>
      </c>
      <c r="U7687" s="21" t="n">
        <f aca="false">IF(T7687&lt;=10,1,IF(T7687&lt;=20,2,IF(T7687&lt;=30,3,IF(T7687&lt;=40,4,IF(T7687&lt;=50,5,IF(T7687&lt;=100,6,IF(T7687&lt;=250,7,8)))))))</f>
        <v>1</v>
      </c>
      <c r="V7687" s="21" t="n">
        <f aca="false">IF(AND(OR(Dashboard!$T$3="All",R7687=Dashboard!$T$3),OR(Dashboard!$T$4="All",D7687=Dashboard!$T$4)),1,0)</f>
        <v>1</v>
      </c>
      <c r="W7687" s="21" t="n">
        <f aca="false">IF(V7687=1,T7687+ROW()/10000000,0)</f>
        <v>2.4007687</v>
      </c>
    </row>
    <row r="7688" customFormat="false" ht="15" hidden="false" customHeight="false" outlineLevel="0" collapsed="false">
      <c r="A7688" s="0" t="n">
        <v>18311958</v>
      </c>
      <c r="B7688" s="0" t="s">
        <v>3162</v>
      </c>
      <c r="C7688" s="0" t="n">
        <v>1</v>
      </c>
      <c r="D7688" s="0" t="s">
        <v>6924</v>
      </c>
      <c r="E7688" s="0" t="s">
        <v>16601</v>
      </c>
      <c r="F7688" s="0" t="s">
        <v>16593</v>
      </c>
      <c r="G7688" s="0" t="s">
        <v>16594</v>
      </c>
      <c r="H7688" s="0" t="s">
        <v>2342</v>
      </c>
      <c r="I7688" s="0" t="s">
        <v>2123</v>
      </c>
      <c r="J7688" s="0" t="s">
        <v>47</v>
      </c>
      <c r="K7688" s="0" t="s">
        <v>47</v>
      </c>
      <c r="L7688" s="0" t="s">
        <v>47</v>
      </c>
      <c r="M7688" s="0" t="s">
        <v>47</v>
      </c>
      <c r="N7688" s="0" t="n">
        <v>1</v>
      </c>
      <c r="O7688" s="0" t="n">
        <v>25</v>
      </c>
      <c r="P7688" s="0" t="n">
        <v>400</v>
      </c>
      <c r="Q7688" s="0" t="n">
        <v>3.3</v>
      </c>
      <c r="R7688" s="0" t="str">
        <f aca="false">INDEX(Lookup!$B$4:$B$18,MATCH(C7688,Lookup!$A$4:$A$18,0))</f>
        <v>India</v>
      </c>
      <c r="S7688" s="20" t="n">
        <f aca="false">INDEX(Lookup!$D$4:$D$18,MATCH(C7688,Lookup!$A$4:$A$18,0))</f>
        <v>0.012</v>
      </c>
      <c r="T7688" s="21" t="n">
        <f aca="false">ROUND(P7688*S7688,2)</f>
        <v>4.8</v>
      </c>
      <c r="U7688" s="21" t="n">
        <f aca="false">IF(T7688&lt;=10,1,IF(T7688&lt;=20,2,IF(T7688&lt;=30,3,IF(T7688&lt;=40,4,IF(T7688&lt;=50,5,IF(T7688&lt;=100,6,IF(T7688&lt;=250,7,8)))))))</f>
        <v>1</v>
      </c>
      <c r="V7688" s="21" t="n">
        <f aca="false">IF(AND(OR(Dashboard!$T$3="All",R7688=Dashboard!$T$3),OR(Dashboard!$T$4="All",D7688=Dashboard!$T$4)),1,0)</f>
        <v>1</v>
      </c>
      <c r="W7688" s="21" t="n">
        <f aca="false">IF(V7688=1,T7688+ROW()/10000000,0)</f>
        <v>4.8007688</v>
      </c>
    </row>
    <row r="7689" customFormat="false" ht="15" hidden="false" customHeight="false" outlineLevel="0" collapsed="false">
      <c r="A7689" s="0" t="n">
        <v>8979</v>
      </c>
      <c r="B7689" s="0" t="s">
        <v>16602</v>
      </c>
      <c r="C7689" s="0" t="n">
        <v>1</v>
      </c>
      <c r="D7689" s="0" t="s">
        <v>6924</v>
      </c>
      <c r="E7689" s="0" t="s">
        <v>16594</v>
      </c>
      <c r="F7689" s="0" t="s">
        <v>16593</v>
      </c>
      <c r="G7689" s="0" t="s">
        <v>16594</v>
      </c>
      <c r="H7689" s="0" t="s">
        <v>2050</v>
      </c>
      <c r="I7689" s="0" t="s">
        <v>2123</v>
      </c>
      <c r="J7689" s="0" t="s">
        <v>47</v>
      </c>
      <c r="K7689" s="0" t="s">
        <v>47</v>
      </c>
      <c r="L7689" s="0" t="s">
        <v>47</v>
      </c>
      <c r="M7689" s="0" t="s">
        <v>47</v>
      </c>
      <c r="N7689" s="0" t="n">
        <v>1</v>
      </c>
      <c r="O7689" s="0" t="n">
        <v>99</v>
      </c>
      <c r="P7689" s="0" t="n">
        <v>250</v>
      </c>
      <c r="Q7689" s="0" t="n">
        <v>3.4</v>
      </c>
      <c r="R7689" s="0" t="str">
        <f aca="false">INDEX(Lookup!$B$4:$B$18,MATCH(C7689,Lookup!$A$4:$A$18,0))</f>
        <v>India</v>
      </c>
      <c r="S7689" s="20" t="n">
        <f aca="false">INDEX(Lookup!$D$4:$D$18,MATCH(C7689,Lookup!$A$4:$A$18,0))</f>
        <v>0.012</v>
      </c>
      <c r="T7689" s="21" t="n">
        <f aca="false">ROUND(P7689*S7689,2)</f>
        <v>3</v>
      </c>
      <c r="U7689" s="21" t="n">
        <f aca="false">IF(T7689&lt;=10,1,IF(T7689&lt;=20,2,IF(T7689&lt;=30,3,IF(T7689&lt;=40,4,IF(T7689&lt;=50,5,IF(T7689&lt;=100,6,IF(T7689&lt;=250,7,8)))))))</f>
        <v>1</v>
      </c>
      <c r="V7689" s="21" t="n">
        <f aca="false">IF(AND(OR(Dashboard!$T$3="All",R7689=Dashboard!$T$3),OR(Dashboard!$T$4="All",D7689=Dashboard!$T$4)),1,0)</f>
        <v>1</v>
      </c>
      <c r="W7689" s="21" t="n">
        <f aca="false">IF(V7689=1,T7689+ROW()/10000000,0)</f>
        <v>3.0007689</v>
      </c>
    </row>
    <row r="7690" customFormat="false" ht="15" hidden="false" customHeight="false" outlineLevel="0" collapsed="false">
      <c r="A7690" s="0" t="n">
        <v>8215</v>
      </c>
      <c r="B7690" s="0" t="s">
        <v>16603</v>
      </c>
      <c r="C7690" s="0" t="n">
        <v>1</v>
      </c>
      <c r="D7690" s="0" t="s">
        <v>6924</v>
      </c>
      <c r="E7690" s="0" t="s">
        <v>16604</v>
      </c>
      <c r="F7690" s="0" t="s">
        <v>16593</v>
      </c>
      <c r="G7690" s="0" t="s">
        <v>16594</v>
      </c>
      <c r="H7690" s="0" t="s">
        <v>69</v>
      </c>
      <c r="I7690" s="0" t="s">
        <v>2123</v>
      </c>
      <c r="J7690" s="0" t="s">
        <v>47</v>
      </c>
      <c r="K7690" s="0" t="s">
        <v>47</v>
      </c>
      <c r="L7690" s="0" t="s">
        <v>47</v>
      </c>
      <c r="M7690" s="0" t="s">
        <v>47</v>
      </c>
      <c r="N7690" s="0" t="n">
        <v>1</v>
      </c>
      <c r="O7690" s="0" t="n">
        <v>7</v>
      </c>
      <c r="P7690" s="0" t="n">
        <v>450</v>
      </c>
      <c r="Q7690" s="0" t="n">
        <v>2.8</v>
      </c>
      <c r="R7690" s="0" t="str">
        <f aca="false">INDEX(Lookup!$B$4:$B$18,MATCH(C7690,Lookup!$A$4:$A$18,0))</f>
        <v>India</v>
      </c>
      <c r="S7690" s="20" t="n">
        <f aca="false">INDEX(Lookup!$D$4:$D$18,MATCH(C7690,Lookup!$A$4:$A$18,0))</f>
        <v>0.012</v>
      </c>
      <c r="T7690" s="21" t="n">
        <f aca="false">ROUND(P7690*S7690,2)</f>
        <v>5.4</v>
      </c>
      <c r="U7690" s="21" t="n">
        <f aca="false">IF(T7690&lt;=10,1,IF(T7690&lt;=20,2,IF(T7690&lt;=30,3,IF(T7690&lt;=40,4,IF(T7690&lt;=50,5,IF(T7690&lt;=100,6,IF(T7690&lt;=250,7,8)))))))</f>
        <v>1</v>
      </c>
      <c r="V7690" s="21" t="n">
        <f aca="false">IF(AND(OR(Dashboard!$T$3="All",R7690=Dashboard!$T$3),OR(Dashboard!$T$4="All",D7690=Dashboard!$T$4)),1,0)</f>
        <v>1</v>
      </c>
      <c r="W7690" s="21" t="n">
        <f aca="false">IF(V7690=1,T7690+ROW()/10000000,0)</f>
        <v>5.400769</v>
      </c>
    </row>
    <row r="7691" customFormat="false" ht="15" hidden="false" customHeight="false" outlineLevel="0" collapsed="false">
      <c r="A7691" s="0" t="n">
        <v>2009</v>
      </c>
      <c r="B7691" s="0" t="s">
        <v>10788</v>
      </c>
      <c r="C7691" s="0" t="n">
        <v>1</v>
      </c>
      <c r="D7691" s="0" t="s">
        <v>6924</v>
      </c>
      <c r="E7691" s="0" t="s">
        <v>16605</v>
      </c>
      <c r="F7691" s="0" t="s">
        <v>16593</v>
      </c>
      <c r="G7691" s="0" t="s">
        <v>16594</v>
      </c>
      <c r="H7691" s="0" t="s">
        <v>2723</v>
      </c>
      <c r="I7691" s="0" t="s">
        <v>2123</v>
      </c>
      <c r="J7691" s="0" t="s">
        <v>47</v>
      </c>
      <c r="K7691" s="0" t="s">
        <v>47</v>
      </c>
      <c r="L7691" s="0" t="s">
        <v>47</v>
      </c>
      <c r="M7691" s="0" t="s">
        <v>47</v>
      </c>
      <c r="N7691" s="0" t="n">
        <v>2</v>
      </c>
      <c r="O7691" s="0" t="n">
        <v>193</v>
      </c>
      <c r="P7691" s="0" t="n">
        <v>600</v>
      </c>
      <c r="Q7691" s="0" t="n">
        <v>3.4</v>
      </c>
      <c r="R7691" s="0" t="str">
        <f aca="false">INDEX(Lookup!$B$4:$B$18,MATCH(C7691,Lookup!$A$4:$A$18,0))</f>
        <v>India</v>
      </c>
      <c r="S7691" s="20" t="n">
        <f aca="false">INDEX(Lookup!$D$4:$D$18,MATCH(C7691,Lookup!$A$4:$A$18,0))</f>
        <v>0.012</v>
      </c>
      <c r="T7691" s="21" t="n">
        <f aca="false">ROUND(P7691*S7691,2)</f>
        <v>7.2</v>
      </c>
      <c r="U7691" s="21" t="n">
        <f aca="false">IF(T7691&lt;=10,1,IF(T7691&lt;=20,2,IF(T7691&lt;=30,3,IF(T7691&lt;=40,4,IF(T7691&lt;=50,5,IF(T7691&lt;=100,6,IF(T7691&lt;=250,7,8)))))))</f>
        <v>1</v>
      </c>
      <c r="V7691" s="21" t="n">
        <f aca="false">IF(AND(OR(Dashboard!$T$3="All",R7691=Dashboard!$T$3),OR(Dashboard!$T$4="All",D7691=Dashboard!$T$4)),1,0)</f>
        <v>1</v>
      </c>
      <c r="W7691" s="21" t="n">
        <f aca="false">IF(V7691=1,T7691+ROW()/10000000,0)</f>
        <v>7.2007691</v>
      </c>
    </row>
    <row r="7692" customFormat="false" ht="15" hidden="false" customHeight="false" outlineLevel="0" collapsed="false">
      <c r="A7692" s="0" t="n">
        <v>6042</v>
      </c>
      <c r="B7692" s="0" t="s">
        <v>7281</v>
      </c>
      <c r="C7692" s="0" t="n">
        <v>1</v>
      </c>
      <c r="D7692" s="0" t="s">
        <v>6924</v>
      </c>
      <c r="E7692" s="0" t="s">
        <v>16606</v>
      </c>
      <c r="F7692" s="0" t="s">
        <v>16593</v>
      </c>
      <c r="G7692" s="0" t="s">
        <v>16594</v>
      </c>
      <c r="H7692" s="0" t="s">
        <v>2228</v>
      </c>
      <c r="I7692" s="0" t="s">
        <v>2123</v>
      </c>
      <c r="J7692" s="0" t="s">
        <v>47</v>
      </c>
      <c r="K7692" s="0" t="s">
        <v>46</v>
      </c>
      <c r="L7692" s="0" t="s">
        <v>47</v>
      </c>
      <c r="M7692" s="0" t="s">
        <v>47</v>
      </c>
      <c r="N7692" s="0" t="n">
        <v>1</v>
      </c>
      <c r="O7692" s="0" t="n">
        <v>38</v>
      </c>
      <c r="P7692" s="0" t="n">
        <v>250</v>
      </c>
      <c r="Q7692" s="0" t="n">
        <v>3</v>
      </c>
      <c r="R7692" s="0" t="str">
        <f aca="false">INDEX(Lookup!$B$4:$B$18,MATCH(C7692,Lookup!$A$4:$A$18,0))</f>
        <v>India</v>
      </c>
      <c r="S7692" s="20" t="n">
        <f aca="false">INDEX(Lookup!$D$4:$D$18,MATCH(C7692,Lookup!$A$4:$A$18,0))</f>
        <v>0.012</v>
      </c>
      <c r="T7692" s="21" t="n">
        <f aca="false">ROUND(P7692*S7692,2)</f>
        <v>3</v>
      </c>
      <c r="U7692" s="21" t="n">
        <f aca="false">IF(T7692&lt;=10,1,IF(T7692&lt;=20,2,IF(T7692&lt;=30,3,IF(T7692&lt;=40,4,IF(T7692&lt;=50,5,IF(T7692&lt;=100,6,IF(T7692&lt;=250,7,8)))))))</f>
        <v>1</v>
      </c>
      <c r="V7692" s="21" t="n">
        <f aca="false">IF(AND(OR(Dashboard!$T$3="All",R7692=Dashboard!$T$3),OR(Dashboard!$T$4="All",D7692=Dashboard!$T$4)),1,0)</f>
        <v>1</v>
      </c>
      <c r="W7692" s="21" t="n">
        <f aca="false">IF(V7692=1,T7692+ROW()/10000000,0)</f>
        <v>3.0007692</v>
      </c>
    </row>
    <row r="7693" customFormat="false" ht="15" hidden="false" customHeight="false" outlineLevel="0" collapsed="false">
      <c r="A7693" s="0" t="n">
        <v>308816</v>
      </c>
      <c r="B7693" s="0" t="s">
        <v>4193</v>
      </c>
      <c r="C7693" s="0" t="n">
        <v>1</v>
      </c>
      <c r="D7693" s="0" t="s">
        <v>6924</v>
      </c>
      <c r="E7693" s="0" t="s">
        <v>16604</v>
      </c>
      <c r="F7693" s="0" t="s">
        <v>16593</v>
      </c>
      <c r="G7693" s="0" t="s">
        <v>16594</v>
      </c>
      <c r="H7693" s="0" t="s">
        <v>2128</v>
      </c>
      <c r="I7693" s="0" t="s">
        <v>2123</v>
      </c>
      <c r="J7693" s="0" t="s">
        <v>47</v>
      </c>
      <c r="K7693" s="0" t="s">
        <v>47</v>
      </c>
      <c r="L7693" s="0" t="s">
        <v>47</v>
      </c>
      <c r="M7693" s="0" t="s">
        <v>47</v>
      </c>
      <c r="N7693" s="0" t="n">
        <v>1</v>
      </c>
      <c r="O7693" s="0" t="n">
        <v>5</v>
      </c>
      <c r="P7693" s="0" t="n">
        <v>400</v>
      </c>
      <c r="Q7693" s="0" t="n">
        <v>2.8</v>
      </c>
      <c r="R7693" s="0" t="str">
        <f aca="false">INDEX(Lookup!$B$4:$B$18,MATCH(C7693,Lookup!$A$4:$A$18,0))</f>
        <v>India</v>
      </c>
      <c r="S7693" s="20" t="n">
        <f aca="false">INDEX(Lookup!$D$4:$D$18,MATCH(C7693,Lookup!$A$4:$A$18,0))</f>
        <v>0.012</v>
      </c>
      <c r="T7693" s="21" t="n">
        <f aca="false">ROUND(P7693*S7693,2)</f>
        <v>4.8</v>
      </c>
      <c r="U7693" s="21" t="n">
        <f aca="false">IF(T7693&lt;=10,1,IF(T7693&lt;=20,2,IF(T7693&lt;=30,3,IF(T7693&lt;=40,4,IF(T7693&lt;=50,5,IF(T7693&lt;=100,6,IF(T7693&lt;=250,7,8)))))))</f>
        <v>1</v>
      </c>
      <c r="V7693" s="21" t="n">
        <f aca="false">IF(AND(OR(Dashboard!$T$3="All",R7693=Dashboard!$T$3),OR(Dashboard!$T$4="All",D7693=Dashboard!$T$4)),1,0)</f>
        <v>1</v>
      </c>
      <c r="W7693" s="21" t="n">
        <f aca="false">IF(V7693=1,T7693+ROW()/10000000,0)</f>
        <v>4.8007693</v>
      </c>
    </row>
    <row r="7694" customFormat="false" ht="15" hidden="false" customHeight="false" outlineLevel="0" collapsed="false">
      <c r="A7694" s="0" t="n">
        <v>308785</v>
      </c>
      <c r="B7694" s="0" t="s">
        <v>16607</v>
      </c>
      <c r="C7694" s="0" t="n">
        <v>1</v>
      </c>
      <c r="D7694" s="0" t="s">
        <v>6924</v>
      </c>
      <c r="E7694" s="0" t="s">
        <v>16608</v>
      </c>
      <c r="F7694" s="0" t="s">
        <v>16593</v>
      </c>
      <c r="G7694" s="0" t="s">
        <v>16594</v>
      </c>
      <c r="H7694" s="0" t="s">
        <v>3119</v>
      </c>
      <c r="I7694" s="0" t="s">
        <v>2123</v>
      </c>
      <c r="J7694" s="0" t="s">
        <v>46</v>
      </c>
      <c r="K7694" s="0" t="s">
        <v>46</v>
      </c>
      <c r="L7694" s="0" t="s">
        <v>47</v>
      </c>
      <c r="M7694" s="0" t="s">
        <v>47</v>
      </c>
      <c r="N7694" s="0" t="n">
        <v>3</v>
      </c>
      <c r="O7694" s="0" t="n">
        <v>86</v>
      </c>
      <c r="P7694" s="0" t="n">
        <v>1200</v>
      </c>
      <c r="Q7694" s="0" t="n">
        <v>2.6</v>
      </c>
      <c r="R7694" s="0" t="str">
        <f aca="false">INDEX(Lookup!$B$4:$B$18,MATCH(C7694,Lookup!$A$4:$A$18,0))</f>
        <v>India</v>
      </c>
      <c r="S7694" s="20" t="n">
        <f aca="false">INDEX(Lookup!$D$4:$D$18,MATCH(C7694,Lookup!$A$4:$A$18,0))</f>
        <v>0.012</v>
      </c>
      <c r="T7694" s="21" t="n">
        <f aca="false">ROUND(P7694*S7694,2)</f>
        <v>14.4</v>
      </c>
      <c r="U7694" s="21" t="n">
        <f aca="false">IF(T7694&lt;=10,1,IF(T7694&lt;=20,2,IF(T7694&lt;=30,3,IF(T7694&lt;=40,4,IF(T7694&lt;=50,5,IF(T7694&lt;=100,6,IF(T7694&lt;=250,7,8)))))))</f>
        <v>2</v>
      </c>
      <c r="V7694" s="21" t="n">
        <f aca="false">IF(AND(OR(Dashboard!$T$3="All",R7694=Dashboard!$T$3),OR(Dashboard!$T$4="All",D7694=Dashboard!$T$4)),1,0)</f>
        <v>1</v>
      </c>
      <c r="W7694" s="21" t="n">
        <f aca="false">IF(V7694=1,T7694+ROW()/10000000,0)</f>
        <v>14.4007694</v>
      </c>
    </row>
    <row r="7695" customFormat="false" ht="15" hidden="false" customHeight="false" outlineLevel="0" collapsed="false">
      <c r="A7695" s="0" t="n">
        <v>309769</v>
      </c>
      <c r="B7695" s="0" t="s">
        <v>10729</v>
      </c>
      <c r="C7695" s="0" t="n">
        <v>1</v>
      </c>
      <c r="D7695" s="0" t="s">
        <v>6924</v>
      </c>
      <c r="E7695" s="0" t="s">
        <v>16609</v>
      </c>
      <c r="F7695" s="0" t="s">
        <v>16593</v>
      </c>
      <c r="G7695" s="0" t="s">
        <v>16594</v>
      </c>
      <c r="H7695" s="0" t="s">
        <v>402</v>
      </c>
      <c r="I7695" s="0" t="s">
        <v>2123</v>
      </c>
      <c r="J7695" s="0" t="s">
        <v>47</v>
      </c>
      <c r="K7695" s="0" t="s">
        <v>47</v>
      </c>
      <c r="L7695" s="0" t="s">
        <v>47</v>
      </c>
      <c r="M7695" s="0" t="s">
        <v>47</v>
      </c>
      <c r="N7695" s="0" t="n">
        <v>1</v>
      </c>
      <c r="O7695" s="0" t="n">
        <v>18</v>
      </c>
      <c r="P7695" s="0" t="n">
        <v>250</v>
      </c>
      <c r="Q7695" s="0" t="n">
        <v>2.5</v>
      </c>
      <c r="R7695" s="0" t="str">
        <f aca="false">INDEX(Lookup!$B$4:$B$18,MATCH(C7695,Lookup!$A$4:$A$18,0))</f>
        <v>India</v>
      </c>
      <c r="S7695" s="20" t="n">
        <f aca="false">INDEX(Lookup!$D$4:$D$18,MATCH(C7695,Lookup!$A$4:$A$18,0))</f>
        <v>0.012</v>
      </c>
      <c r="T7695" s="21" t="n">
        <f aca="false">ROUND(P7695*S7695,2)</f>
        <v>3</v>
      </c>
      <c r="U7695" s="21" t="n">
        <f aca="false">IF(T7695&lt;=10,1,IF(T7695&lt;=20,2,IF(T7695&lt;=30,3,IF(T7695&lt;=40,4,IF(T7695&lt;=50,5,IF(T7695&lt;=100,6,IF(T7695&lt;=250,7,8)))))))</f>
        <v>1</v>
      </c>
      <c r="V7695" s="21" t="n">
        <f aca="false">IF(AND(OR(Dashboard!$T$3="All",R7695=Dashboard!$T$3),OR(Dashboard!$T$4="All",D7695=Dashboard!$T$4)),1,0)</f>
        <v>1</v>
      </c>
      <c r="W7695" s="21" t="n">
        <f aca="false">IF(V7695=1,T7695+ROW()/10000000,0)</f>
        <v>3.0007695</v>
      </c>
    </row>
    <row r="7696" customFormat="false" ht="15" hidden="false" customHeight="false" outlineLevel="0" collapsed="false">
      <c r="A7696" s="0" t="n">
        <v>3779</v>
      </c>
      <c r="B7696" s="0" t="s">
        <v>2300</v>
      </c>
      <c r="C7696" s="0" t="n">
        <v>1</v>
      </c>
      <c r="D7696" s="0" t="s">
        <v>6924</v>
      </c>
      <c r="E7696" s="0" t="s">
        <v>16610</v>
      </c>
      <c r="F7696" s="0" t="s">
        <v>16593</v>
      </c>
      <c r="G7696" s="0" t="s">
        <v>16594</v>
      </c>
      <c r="H7696" s="0" t="s">
        <v>3005</v>
      </c>
      <c r="I7696" s="0" t="s">
        <v>2123</v>
      </c>
      <c r="J7696" s="0" t="s">
        <v>47</v>
      </c>
      <c r="K7696" s="0" t="s">
        <v>46</v>
      </c>
      <c r="L7696" s="0" t="s">
        <v>47</v>
      </c>
      <c r="M7696" s="0" t="s">
        <v>47</v>
      </c>
      <c r="N7696" s="0" t="n">
        <v>2</v>
      </c>
      <c r="O7696" s="0" t="n">
        <v>163</v>
      </c>
      <c r="P7696" s="0" t="n">
        <v>500</v>
      </c>
      <c r="Q7696" s="0" t="n">
        <v>2.5</v>
      </c>
      <c r="R7696" s="0" t="str">
        <f aca="false">INDEX(Lookup!$B$4:$B$18,MATCH(C7696,Lookup!$A$4:$A$18,0))</f>
        <v>India</v>
      </c>
      <c r="S7696" s="20" t="n">
        <f aca="false">INDEX(Lookup!$D$4:$D$18,MATCH(C7696,Lookup!$A$4:$A$18,0))</f>
        <v>0.012</v>
      </c>
      <c r="T7696" s="21" t="n">
        <f aca="false">ROUND(P7696*S7696,2)</f>
        <v>6</v>
      </c>
      <c r="U7696" s="21" t="n">
        <f aca="false">IF(T7696&lt;=10,1,IF(T7696&lt;=20,2,IF(T7696&lt;=30,3,IF(T7696&lt;=40,4,IF(T7696&lt;=50,5,IF(T7696&lt;=100,6,IF(T7696&lt;=250,7,8)))))))</f>
        <v>1</v>
      </c>
      <c r="V7696" s="21" t="n">
        <f aca="false">IF(AND(OR(Dashboard!$T$3="All",R7696=Dashboard!$T$3),OR(Dashboard!$T$4="All",D7696=Dashboard!$T$4)),1,0)</f>
        <v>1</v>
      </c>
      <c r="W7696" s="21" t="n">
        <f aca="false">IF(V7696=1,T7696+ROW()/10000000,0)</f>
        <v>6.0007696</v>
      </c>
    </row>
    <row r="7697" customFormat="false" ht="15" hidden="false" customHeight="false" outlineLevel="0" collapsed="false">
      <c r="A7697" s="0" t="n">
        <v>6127</v>
      </c>
      <c r="B7697" s="0" t="s">
        <v>2357</v>
      </c>
      <c r="C7697" s="0" t="n">
        <v>1</v>
      </c>
      <c r="D7697" s="0" t="s">
        <v>6924</v>
      </c>
      <c r="E7697" s="0" t="s">
        <v>16611</v>
      </c>
      <c r="F7697" s="0" t="s">
        <v>16593</v>
      </c>
      <c r="G7697" s="0" t="s">
        <v>16594</v>
      </c>
      <c r="H7697" s="0" t="s">
        <v>2122</v>
      </c>
      <c r="I7697" s="0" t="s">
        <v>2123</v>
      </c>
      <c r="J7697" s="0" t="s">
        <v>46</v>
      </c>
      <c r="K7697" s="0" t="s">
        <v>46</v>
      </c>
      <c r="L7697" s="0" t="s">
        <v>47</v>
      </c>
      <c r="M7697" s="0" t="s">
        <v>47</v>
      </c>
      <c r="N7697" s="0" t="n">
        <v>3</v>
      </c>
      <c r="O7697" s="0" t="n">
        <v>307</v>
      </c>
      <c r="P7697" s="0" t="n">
        <v>1500</v>
      </c>
      <c r="Q7697" s="0" t="n">
        <v>2.7</v>
      </c>
      <c r="R7697" s="0" t="str">
        <f aca="false">INDEX(Lookup!$B$4:$B$18,MATCH(C7697,Lookup!$A$4:$A$18,0))</f>
        <v>India</v>
      </c>
      <c r="S7697" s="20" t="n">
        <f aca="false">INDEX(Lookup!$D$4:$D$18,MATCH(C7697,Lookup!$A$4:$A$18,0))</f>
        <v>0.012</v>
      </c>
      <c r="T7697" s="21" t="n">
        <f aca="false">ROUND(P7697*S7697,2)</f>
        <v>18</v>
      </c>
      <c r="U7697" s="21" t="n">
        <f aca="false">IF(T7697&lt;=10,1,IF(T7697&lt;=20,2,IF(T7697&lt;=30,3,IF(T7697&lt;=40,4,IF(T7697&lt;=50,5,IF(T7697&lt;=100,6,IF(T7697&lt;=250,7,8)))))))</f>
        <v>2</v>
      </c>
      <c r="V7697" s="21" t="n">
        <f aca="false">IF(AND(OR(Dashboard!$T$3="All",R7697=Dashboard!$T$3),OR(Dashboard!$T$4="All",D7697=Dashboard!$T$4)),1,0)</f>
        <v>1</v>
      </c>
      <c r="W7697" s="21" t="n">
        <f aca="false">IF(V7697=1,T7697+ROW()/10000000,0)</f>
        <v>18.0007697</v>
      </c>
    </row>
    <row r="7698" customFormat="false" ht="15" hidden="false" customHeight="false" outlineLevel="0" collapsed="false">
      <c r="A7698" s="0" t="n">
        <v>4982</v>
      </c>
      <c r="B7698" s="0" t="s">
        <v>16612</v>
      </c>
      <c r="C7698" s="0" t="n">
        <v>1</v>
      </c>
      <c r="D7698" s="0" t="s">
        <v>6924</v>
      </c>
      <c r="E7698" s="0" t="s">
        <v>16604</v>
      </c>
      <c r="F7698" s="0" t="s">
        <v>16593</v>
      </c>
      <c r="G7698" s="0" t="s">
        <v>16594</v>
      </c>
      <c r="H7698" s="0" t="s">
        <v>2723</v>
      </c>
      <c r="I7698" s="0" t="s">
        <v>2123</v>
      </c>
      <c r="J7698" s="0" t="s">
        <v>47</v>
      </c>
      <c r="K7698" s="0" t="s">
        <v>47</v>
      </c>
      <c r="L7698" s="0" t="s">
        <v>47</v>
      </c>
      <c r="M7698" s="0" t="s">
        <v>47</v>
      </c>
      <c r="N7698" s="0" t="n">
        <v>2</v>
      </c>
      <c r="O7698" s="0" t="n">
        <v>9</v>
      </c>
      <c r="P7698" s="0" t="n">
        <v>600</v>
      </c>
      <c r="Q7698" s="0" t="n">
        <v>2.9</v>
      </c>
      <c r="R7698" s="0" t="str">
        <f aca="false">INDEX(Lookup!$B$4:$B$18,MATCH(C7698,Lookup!$A$4:$A$18,0))</f>
        <v>India</v>
      </c>
      <c r="S7698" s="20" t="n">
        <f aca="false">INDEX(Lookup!$D$4:$D$18,MATCH(C7698,Lookup!$A$4:$A$18,0))</f>
        <v>0.012</v>
      </c>
      <c r="T7698" s="21" t="n">
        <f aca="false">ROUND(P7698*S7698,2)</f>
        <v>7.2</v>
      </c>
      <c r="U7698" s="21" t="n">
        <f aca="false">IF(T7698&lt;=10,1,IF(T7698&lt;=20,2,IF(T7698&lt;=30,3,IF(T7698&lt;=40,4,IF(T7698&lt;=50,5,IF(T7698&lt;=100,6,IF(T7698&lt;=250,7,8)))))))</f>
        <v>1</v>
      </c>
      <c r="V7698" s="21" t="n">
        <f aca="false">IF(AND(OR(Dashboard!$T$3="All",R7698=Dashboard!$T$3),OR(Dashboard!$T$4="All",D7698=Dashboard!$T$4)),1,0)</f>
        <v>1</v>
      </c>
      <c r="W7698" s="21" t="n">
        <f aca="false">IF(V7698=1,T7698+ROW()/10000000,0)</f>
        <v>7.2007698</v>
      </c>
    </row>
    <row r="7699" customFormat="false" ht="15" hidden="false" customHeight="false" outlineLevel="0" collapsed="false">
      <c r="A7699" s="0" t="n">
        <v>4677</v>
      </c>
      <c r="B7699" s="0" t="s">
        <v>16613</v>
      </c>
      <c r="C7699" s="0" t="n">
        <v>1</v>
      </c>
      <c r="D7699" s="0" t="s">
        <v>6924</v>
      </c>
      <c r="E7699" s="0" t="s">
        <v>16614</v>
      </c>
      <c r="F7699" s="0" t="s">
        <v>16593</v>
      </c>
      <c r="G7699" s="0" t="s">
        <v>16594</v>
      </c>
      <c r="H7699" s="0" t="s">
        <v>2122</v>
      </c>
      <c r="I7699" s="0" t="s">
        <v>2123</v>
      </c>
      <c r="J7699" s="0" t="s">
        <v>47</v>
      </c>
      <c r="K7699" s="0" t="s">
        <v>46</v>
      </c>
      <c r="L7699" s="0" t="s">
        <v>47</v>
      </c>
      <c r="M7699" s="0" t="s">
        <v>47</v>
      </c>
      <c r="N7699" s="0" t="n">
        <v>2</v>
      </c>
      <c r="O7699" s="0" t="n">
        <v>88</v>
      </c>
      <c r="P7699" s="0" t="n">
        <v>600</v>
      </c>
      <c r="Q7699" s="0" t="n">
        <v>2.5</v>
      </c>
      <c r="R7699" s="0" t="str">
        <f aca="false">INDEX(Lookup!$B$4:$B$18,MATCH(C7699,Lookup!$A$4:$A$18,0))</f>
        <v>India</v>
      </c>
      <c r="S7699" s="20" t="n">
        <f aca="false">INDEX(Lookup!$D$4:$D$18,MATCH(C7699,Lookup!$A$4:$A$18,0))</f>
        <v>0.012</v>
      </c>
      <c r="T7699" s="21" t="n">
        <f aca="false">ROUND(P7699*S7699,2)</f>
        <v>7.2</v>
      </c>
      <c r="U7699" s="21" t="n">
        <f aca="false">IF(T7699&lt;=10,1,IF(T7699&lt;=20,2,IF(T7699&lt;=30,3,IF(T7699&lt;=40,4,IF(T7699&lt;=50,5,IF(T7699&lt;=100,6,IF(T7699&lt;=250,7,8)))))))</f>
        <v>1</v>
      </c>
      <c r="V7699" s="21" t="n">
        <f aca="false">IF(AND(OR(Dashboard!$T$3="All",R7699=Dashboard!$T$3),OR(Dashboard!$T$4="All",D7699=Dashboard!$T$4)),1,0)</f>
        <v>1</v>
      </c>
      <c r="W7699" s="21" t="n">
        <f aca="false">IF(V7699=1,T7699+ROW()/10000000,0)</f>
        <v>7.2007699</v>
      </c>
    </row>
    <row r="7700" customFormat="false" ht="15" hidden="false" customHeight="false" outlineLevel="0" collapsed="false">
      <c r="A7700" s="0" t="n">
        <v>8265</v>
      </c>
      <c r="B7700" s="0" t="s">
        <v>2296</v>
      </c>
      <c r="C7700" s="0" t="n">
        <v>1</v>
      </c>
      <c r="D7700" s="0" t="s">
        <v>6924</v>
      </c>
      <c r="E7700" s="0" t="s">
        <v>16615</v>
      </c>
      <c r="F7700" s="0" t="s">
        <v>16593</v>
      </c>
      <c r="G7700" s="0" t="s">
        <v>16594</v>
      </c>
      <c r="H7700" s="0" t="s">
        <v>1898</v>
      </c>
      <c r="I7700" s="0" t="s">
        <v>2123</v>
      </c>
      <c r="J7700" s="0" t="s">
        <v>47</v>
      </c>
      <c r="K7700" s="0" t="s">
        <v>46</v>
      </c>
      <c r="L7700" s="0" t="s">
        <v>47</v>
      </c>
      <c r="M7700" s="0" t="s">
        <v>47</v>
      </c>
      <c r="N7700" s="0" t="n">
        <v>2</v>
      </c>
      <c r="O7700" s="0" t="n">
        <v>160</v>
      </c>
      <c r="P7700" s="0" t="n">
        <v>500</v>
      </c>
      <c r="Q7700" s="0" t="n">
        <v>3.6</v>
      </c>
      <c r="R7700" s="0" t="str">
        <f aca="false">INDEX(Lookup!$B$4:$B$18,MATCH(C7700,Lookup!$A$4:$A$18,0))</f>
        <v>India</v>
      </c>
      <c r="S7700" s="20" t="n">
        <f aca="false">INDEX(Lookup!$D$4:$D$18,MATCH(C7700,Lookup!$A$4:$A$18,0))</f>
        <v>0.012</v>
      </c>
      <c r="T7700" s="21" t="n">
        <f aca="false">ROUND(P7700*S7700,2)</f>
        <v>6</v>
      </c>
      <c r="U7700" s="21" t="n">
        <f aca="false">IF(T7700&lt;=10,1,IF(T7700&lt;=20,2,IF(T7700&lt;=30,3,IF(T7700&lt;=40,4,IF(T7700&lt;=50,5,IF(T7700&lt;=100,6,IF(T7700&lt;=250,7,8)))))))</f>
        <v>1</v>
      </c>
      <c r="V7700" s="21" t="n">
        <f aca="false">IF(AND(OR(Dashboard!$T$3="All",R7700=Dashboard!$T$3),OR(Dashboard!$T$4="All",D7700=Dashboard!$T$4)),1,0)</f>
        <v>1</v>
      </c>
      <c r="W7700" s="21" t="n">
        <f aca="false">IF(V7700=1,T7700+ROW()/10000000,0)</f>
        <v>6.00077</v>
      </c>
    </row>
    <row r="7701" customFormat="false" ht="15" hidden="false" customHeight="false" outlineLevel="0" collapsed="false">
      <c r="A7701" s="0" t="n">
        <v>312352</v>
      </c>
      <c r="B7701" s="0" t="s">
        <v>16616</v>
      </c>
      <c r="C7701" s="0" t="n">
        <v>1</v>
      </c>
      <c r="D7701" s="0" t="s">
        <v>6924</v>
      </c>
      <c r="E7701" s="0" t="s">
        <v>16617</v>
      </c>
      <c r="F7701" s="0" t="s">
        <v>16593</v>
      </c>
      <c r="G7701" s="0" t="s">
        <v>16594</v>
      </c>
      <c r="H7701" s="0" t="s">
        <v>153</v>
      </c>
      <c r="I7701" s="0" t="s">
        <v>2123</v>
      </c>
      <c r="J7701" s="0" t="s">
        <v>47</v>
      </c>
      <c r="K7701" s="0" t="s">
        <v>46</v>
      </c>
      <c r="L7701" s="0" t="s">
        <v>47</v>
      </c>
      <c r="M7701" s="0" t="s">
        <v>47</v>
      </c>
      <c r="N7701" s="0" t="n">
        <v>1</v>
      </c>
      <c r="O7701" s="0" t="n">
        <v>96</v>
      </c>
      <c r="P7701" s="0" t="n">
        <v>350</v>
      </c>
      <c r="Q7701" s="0" t="n">
        <v>3.9</v>
      </c>
      <c r="R7701" s="0" t="str">
        <f aca="false">INDEX(Lookup!$B$4:$B$18,MATCH(C7701,Lookup!$A$4:$A$18,0))</f>
        <v>India</v>
      </c>
      <c r="S7701" s="20" t="n">
        <f aca="false">INDEX(Lookup!$D$4:$D$18,MATCH(C7701,Lookup!$A$4:$A$18,0))</f>
        <v>0.012</v>
      </c>
      <c r="T7701" s="21" t="n">
        <f aca="false">ROUND(P7701*S7701,2)</f>
        <v>4.2</v>
      </c>
      <c r="U7701" s="21" t="n">
        <f aca="false">IF(T7701&lt;=10,1,IF(T7701&lt;=20,2,IF(T7701&lt;=30,3,IF(T7701&lt;=40,4,IF(T7701&lt;=50,5,IF(T7701&lt;=100,6,IF(T7701&lt;=250,7,8)))))))</f>
        <v>1</v>
      </c>
      <c r="V7701" s="21" t="n">
        <f aca="false">IF(AND(OR(Dashboard!$T$3="All",R7701=Dashboard!$T$3),OR(Dashboard!$T$4="All",D7701=Dashboard!$T$4)),1,0)</f>
        <v>1</v>
      </c>
      <c r="W7701" s="21" t="n">
        <f aca="false">IF(V7701=1,T7701+ROW()/10000000,0)</f>
        <v>4.2007701</v>
      </c>
    </row>
    <row r="7702" customFormat="false" ht="15" hidden="false" customHeight="false" outlineLevel="0" collapsed="false">
      <c r="A7702" s="0" t="n">
        <v>18285699</v>
      </c>
      <c r="B7702" s="0" t="s">
        <v>5247</v>
      </c>
      <c r="C7702" s="0" t="n">
        <v>1</v>
      </c>
      <c r="D7702" s="0" t="s">
        <v>6924</v>
      </c>
      <c r="E7702" s="0" t="s">
        <v>16594</v>
      </c>
      <c r="F7702" s="0" t="s">
        <v>16593</v>
      </c>
      <c r="G7702" s="0" t="s">
        <v>16594</v>
      </c>
      <c r="H7702" s="0" t="s">
        <v>11450</v>
      </c>
      <c r="I7702" s="0" t="s">
        <v>2123</v>
      </c>
      <c r="J7702" s="0" t="s">
        <v>47</v>
      </c>
      <c r="K7702" s="0" t="s">
        <v>47</v>
      </c>
      <c r="L7702" s="0" t="s">
        <v>47</v>
      </c>
      <c r="M7702" s="0" t="s">
        <v>47</v>
      </c>
      <c r="N7702" s="0" t="n">
        <v>1</v>
      </c>
      <c r="O7702" s="0" t="n">
        <v>54</v>
      </c>
      <c r="P7702" s="0" t="n">
        <v>350</v>
      </c>
      <c r="Q7702" s="0" t="n">
        <v>3.5</v>
      </c>
      <c r="R7702" s="0" t="str">
        <f aca="false">INDEX(Lookup!$B$4:$B$18,MATCH(C7702,Lookup!$A$4:$A$18,0))</f>
        <v>India</v>
      </c>
      <c r="S7702" s="20" t="n">
        <f aca="false">INDEX(Lookup!$D$4:$D$18,MATCH(C7702,Lookup!$A$4:$A$18,0))</f>
        <v>0.012</v>
      </c>
      <c r="T7702" s="21" t="n">
        <f aca="false">ROUND(P7702*S7702,2)</f>
        <v>4.2</v>
      </c>
      <c r="U7702" s="21" t="n">
        <f aca="false">IF(T7702&lt;=10,1,IF(T7702&lt;=20,2,IF(T7702&lt;=30,3,IF(T7702&lt;=40,4,IF(T7702&lt;=50,5,IF(T7702&lt;=100,6,IF(T7702&lt;=250,7,8)))))))</f>
        <v>1</v>
      </c>
      <c r="V7702" s="21" t="n">
        <f aca="false">IF(AND(OR(Dashboard!$T$3="All",R7702=Dashboard!$T$3),OR(Dashboard!$T$4="All",D7702=Dashboard!$T$4)),1,0)</f>
        <v>1</v>
      </c>
      <c r="W7702" s="21" t="n">
        <f aca="false">IF(V7702=1,T7702+ROW()/10000000,0)</f>
        <v>4.2007702</v>
      </c>
    </row>
    <row r="7703" customFormat="false" ht="15" hidden="false" customHeight="false" outlineLevel="0" collapsed="false">
      <c r="A7703" s="0" t="n">
        <v>304987</v>
      </c>
      <c r="B7703" s="0" t="s">
        <v>7222</v>
      </c>
      <c r="C7703" s="0" t="n">
        <v>1</v>
      </c>
      <c r="D7703" s="0" t="s">
        <v>6924</v>
      </c>
      <c r="E7703" s="0" t="s">
        <v>16618</v>
      </c>
      <c r="F7703" s="0" t="s">
        <v>16593</v>
      </c>
      <c r="G7703" s="0" t="s">
        <v>16594</v>
      </c>
      <c r="H7703" s="0" t="s">
        <v>402</v>
      </c>
      <c r="I7703" s="0" t="s">
        <v>2123</v>
      </c>
      <c r="J7703" s="0" t="s">
        <v>47</v>
      </c>
      <c r="K7703" s="0" t="s">
        <v>47</v>
      </c>
      <c r="L7703" s="0" t="s">
        <v>47</v>
      </c>
      <c r="M7703" s="0" t="s">
        <v>47</v>
      </c>
      <c r="N7703" s="0" t="n">
        <v>1</v>
      </c>
      <c r="O7703" s="0" t="n">
        <v>45</v>
      </c>
      <c r="P7703" s="0" t="n">
        <v>350</v>
      </c>
      <c r="Q7703" s="0" t="n">
        <v>2.3</v>
      </c>
      <c r="R7703" s="0" t="str">
        <f aca="false">INDEX(Lookup!$B$4:$B$18,MATCH(C7703,Lookup!$A$4:$A$18,0))</f>
        <v>India</v>
      </c>
      <c r="S7703" s="20" t="n">
        <f aca="false">INDEX(Lookup!$D$4:$D$18,MATCH(C7703,Lookup!$A$4:$A$18,0))</f>
        <v>0.012</v>
      </c>
      <c r="T7703" s="21" t="n">
        <f aca="false">ROUND(P7703*S7703,2)</f>
        <v>4.2</v>
      </c>
      <c r="U7703" s="21" t="n">
        <f aca="false">IF(T7703&lt;=10,1,IF(T7703&lt;=20,2,IF(T7703&lt;=30,3,IF(T7703&lt;=40,4,IF(T7703&lt;=50,5,IF(T7703&lt;=100,6,IF(T7703&lt;=250,7,8)))))))</f>
        <v>1</v>
      </c>
      <c r="V7703" s="21" t="n">
        <f aca="false">IF(AND(OR(Dashboard!$T$3="All",R7703=Dashboard!$T$3),OR(Dashboard!$T$4="All",D7703=Dashboard!$T$4)),1,0)</f>
        <v>1</v>
      </c>
      <c r="W7703" s="21" t="n">
        <f aca="false">IF(V7703=1,T7703+ROW()/10000000,0)</f>
        <v>4.2007703</v>
      </c>
    </row>
    <row r="7704" customFormat="false" ht="15" hidden="false" customHeight="false" outlineLevel="0" collapsed="false">
      <c r="A7704" s="0" t="n">
        <v>305386</v>
      </c>
      <c r="B7704" s="0" t="s">
        <v>2985</v>
      </c>
      <c r="C7704" s="0" t="n">
        <v>1</v>
      </c>
      <c r="D7704" s="0" t="s">
        <v>6924</v>
      </c>
      <c r="E7704" s="0" t="s">
        <v>16619</v>
      </c>
      <c r="F7704" s="0" t="s">
        <v>16593</v>
      </c>
      <c r="G7704" s="0" t="s">
        <v>16594</v>
      </c>
      <c r="H7704" s="0" t="s">
        <v>2122</v>
      </c>
      <c r="I7704" s="0" t="s">
        <v>2123</v>
      </c>
      <c r="J7704" s="0" t="s">
        <v>47</v>
      </c>
      <c r="K7704" s="0" t="s">
        <v>46</v>
      </c>
      <c r="L7704" s="0" t="s">
        <v>47</v>
      </c>
      <c r="M7704" s="0" t="s">
        <v>47</v>
      </c>
      <c r="N7704" s="0" t="n">
        <v>2</v>
      </c>
      <c r="O7704" s="0" t="n">
        <v>117</v>
      </c>
      <c r="P7704" s="0" t="n">
        <v>600</v>
      </c>
      <c r="Q7704" s="0" t="n">
        <v>2.4</v>
      </c>
      <c r="R7704" s="0" t="str">
        <f aca="false">INDEX(Lookup!$B$4:$B$18,MATCH(C7704,Lookup!$A$4:$A$18,0))</f>
        <v>India</v>
      </c>
      <c r="S7704" s="20" t="n">
        <f aca="false">INDEX(Lookup!$D$4:$D$18,MATCH(C7704,Lookup!$A$4:$A$18,0))</f>
        <v>0.012</v>
      </c>
      <c r="T7704" s="21" t="n">
        <f aca="false">ROUND(P7704*S7704,2)</f>
        <v>7.2</v>
      </c>
      <c r="U7704" s="21" t="n">
        <f aca="false">IF(T7704&lt;=10,1,IF(T7704&lt;=20,2,IF(T7704&lt;=30,3,IF(T7704&lt;=40,4,IF(T7704&lt;=50,5,IF(T7704&lt;=100,6,IF(T7704&lt;=250,7,8)))))))</f>
        <v>1</v>
      </c>
      <c r="V7704" s="21" t="n">
        <f aca="false">IF(AND(OR(Dashboard!$T$3="All",R7704=Dashboard!$T$3),OR(Dashboard!$T$4="All",D7704=Dashboard!$T$4)),1,0)</f>
        <v>1</v>
      </c>
      <c r="W7704" s="21" t="n">
        <f aca="false">IF(V7704=1,T7704+ROW()/10000000,0)</f>
        <v>7.2007704</v>
      </c>
    </row>
    <row r="7705" customFormat="false" ht="15" hidden="false" customHeight="false" outlineLevel="0" collapsed="false">
      <c r="A7705" s="0" t="n">
        <v>474</v>
      </c>
      <c r="B7705" s="0" t="s">
        <v>4948</v>
      </c>
      <c r="C7705" s="0" t="n">
        <v>1</v>
      </c>
      <c r="D7705" s="0" t="s">
        <v>6924</v>
      </c>
      <c r="E7705" s="0" t="s">
        <v>16620</v>
      </c>
      <c r="F7705" s="0" t="s">
        <v>16593</v>
      </c>
      <c r="G7705" s="0" t="s">
        <v>16594</v>
      </c>
      <c r="H7705" s="0" t="s">
        <v>2122</v>
      </c>
      <c r="I7705" s="0" t="s">
        <v>2123</v>
      </c>
      <c r="J7705" s="0" t="s">
        <v>46</v>
      </c>
      <c r="K7705" s="0" t="s">
        <v>46</v>
      </c>
      <c r="L7705" s="0" t="s">
        <v>47</v>
      </c>
      <c r="M7705" s="0" t="s">
        <v>47</v>
      </c>
      <c r="N7705" s="0" t="n">
        <v>3</v>
      </c>
      <c r="O7705" s="0" t="n">
        <v>79</v>
      </c>
      <c r="P7705" s="0" t="n">
        <v>1000</v>
      </c>
      <c r="Q7705" s="0" t="n">
        <v>2.2</v>
      </c>
      <c r="R7705" s="0" t="str">
        <f aca="false">INDEX(Lookup!$B$4:$B$18,MATCH(C7705,Lookup!$A$4:$A$18,0))</f>
        <v>India</v>
      </c>
      <c r="S7705" s="20" t="n">
        <f aca="false">INDEX(Lookup!$D$4:$D$18,MATCH(C7705,Lookup!$A$4:$A$18,0))</f>
        <v>0.012</v>
      </c>
      <c r="T7705" s="21" t="n">
        <f aca="false">ROUND(P7705*S7705,2)</f>
        <v>12</v>
      </c>
      <c r="U7705" s="21" t="n">
        <f aca="false">IF(T7705&lt;=10,1,IF(T7705&lt;=20,2,IF(T7705&lt;=30,3,IF(T7705&lt;=40,4,IF(T7705&lt;=50,5,IF(T7705&lt;=100,6,IF(T7705&lt;=250,7,8)))))))</f>
        <v>2</v>
      </c>
      <c r="V7705" s="21" t="n">
        <f aca="false">IF(AND(OR(Dashboard!$T$3="All",R7705=Dashboard!$T$3),OR(Dashboard!$T$4="All",D7705=Dashboard!$T$4)),1,0)</f>
        <v>1</v>
      </c>
      <c r="W7705" s="21" t="n">
        <f aca="false">IF(V7705=1,T7705+ROW()/10000000,0)</f>
        <v>12.0007705</v>
      </c>
    </row>
    <row r="7706" customFormat="false" ht="15" hidden="false" customHeight="false" outlineLevel="0" collapsed="false">
      <c r="A7706" s="0" t="n">
        <v>252</v>
      </c>
      <c r="B7706" s="0" t="s">
        <v>2075</v>
      </c>
      <c r="C7706" s="0" t="n">
        <v>1</v>
      </c>
      <c r="D7706" s="0" t="s">
        <v>6924</v>
      </c>
      <c r="E7706" s="0" t="s">
        <v>16594</v>
      </c>
      <c r="F7706" s="0" t="s">
        <v>16593</v>
      </c>
      <c r="G7706" s="0" t="s">
        <v>16594</v>
      </c>
      <c r="H7706" s="0" t="s">
        <v>3972</v>
      </c>
      <c r="I7706" s="0" t="s">
        <v>2123</v>
      </c>
      <c r="J7706" s="0" t="s">
        <v>47</v>
      </c>
      <c r="K7706" s="0" t="s">
        <v>46</v>
      </c>
      <c r="L7706" s="0" t="s">
        <v>47</v>
      </c>
      <c r="M7706" s="0" t="s">
        <v>47</v>
      </c>
      <c r="N7706" s="0" t="n">
        <v>3</v>
      </c>
      <c r="O7706" s="0" t="n">
        <v>224</v>
      </c>
      <c r="P7706" s="0" t="n">
        <v>1000</v>
      </c>
      <c r="Q7706" s="0" t="n">
        <v>2.4</v>
      </c>
      <c r="R7706" s="0" t="str">
        <f aca="false">INDEX(Lookup!$B$4:$B$18,MATCH(C7706,Lookup!$A$4:$A$18,0))</f>
        <v>India</v>
      </c>
      <c r="S7706" s="20" t="n">
        <f aca="false">INDEX(Lookup!$D$4:$D$18,MATCH(C7706,Lookup!$A$4:$A$18,0))</f>
        <v>0.012</v>
      </c>
      <c r="T7706" s="21" t="n">
        <f aca="false">ROUND(P7706*S7706,2)</f>
        <v>12</v>
      </c>
      <c r="U7706" s="21" t="n">
        <f aca="false">IF(T7706&lt;=10,1,IF(T7706&lt;=20,2,IF(T7706&lt;=30,3,IF(T7706&lt;=40,4,IF(T7706&lt;=50,5,IF(T7706&lt;=100,6,IF(T7706&lt;=250,7,8)))))))</f>
        <v>2</v>
      </c>
      <c r="V7706" s="21" t="n">
        <f aca="false">IF(AND(OR(Dashboard!$T$3="All",R7706=Dashboard!$T$3),OR(Dashboard!$T$4="All",D7706=Dashboard!$T$4)),1,0)</f>
        <v>1</v>
      </c>
      <c r="W7706" s="21" t="n">
        <f aca="false">IF(V7706=1,T7706+ROW()/10000000,0)</f>
        <v>12.0007706</v>
      </c>
    </row>
    <row r="7707" customFormat="false" ht="15" hidden="false" customHeight="false" outlineLevel="0" collapsed="false">
      <c r="A7707" s="0" t="n">
        <v>5851</v>
      </c>
      <c r="B7707" s="0" t="s">
        <v>5577</v>
      </c>
      <c r="C7707" s="0" t="n">
        <v>1</v>
      </c>
      <c r="D7707" s="0" t="s">
        <v>6924</v>
      </c>
      <c r="E7707" s="0" t="s">
        <v>16621</v>
      </c>
      <c r="F7707" s="0" t="s">
        <v>16593</v>
      </c>
      <c r="G7707" s="0" t="s">
        <v>16594</v>
      </c>
      <c r="H7707" s="0" t="s">
        <v>5579</v>
      </c>
      <c r="I7707" s="0" t="s">
        <v>2123</v>
      </c>
      <c r="J7707" s="0" t="s">
        <v>46</v>
      </c>
      <c r="K7707" s="0" t="s">
        <v>47</v>
      </c>
      <c r="L7707" s="0" t="s">
        <v>47</v>
      </c>
      <c r="M7707" s="0" t="s">
        <v>47</v>
      </c>
      <c r="N7707" s="0" t="n">
        <v>3</v>
      </c>
      <c r="O7707" s="0" t="n">
        <v>43</v>
      </c>
      <c r="P7707" s="0" t="n">
        <v>1500</v>
      </c>
      <c r="Q7707" s="0" t="n">
        <v>2.4</v>
      </c>
      <c r="R7707" s="0" t="str">
        <f aca="false">INDEX(Lookup!$B$4:$B$18,MATCH(C7707,Lookup!$A$4:$A$18,0))</f>
        <v>India</v>
      </c>
      <c r="S7707" s="20" t="n">
        <f aca="false">INDEX(Lookup!$D$4:$D$18,MATCH(C7707,Lookup!$A$4:$A$18,0))</f>
        <v>0.012</v>
      </c>
      <c r="T7707" s="21" t="n">
        <f aca="false">ROUND(P7707*S7707,2)</f>
        <v>18</v>
      </c>
      <c r="U7707" s="21" t="n">
        <f aca="false">IF(T7707&lt;=10,1,IF(T7707&lt;=20,2,IF(T7707&lt;=30,3,IF(T7707&lt;=40,4,IF(T7707&lt;=50,5,IF(T7707&lt;=100,6,IF(T7707&lt;=250,7,8)))))))</f>
        <v>2</v>
      </c>
      <c r="V7707" s="21" t="n">
        <f aca="false">IF(AND(OR(Dashboard!$T$3="All",R7707=Dashboard!$T$3),OR(Dashboard!$T$4="All",D7707=Dashboard!$T$4)),1,0)</f>
        <v>1</v>
      </c>
      <c r="W7707" s="21" t="n">
        <f aca="false">IF(V7707=1,T7707+ROW()/10000000,0)</f>
        <v>18.0007707</v>
      </c>
    </row>
    <row r="7708" customFormat="false" ht="15" hidden="false" customHeight="false" outlineLevel="0" collapsed="false">
      <c r="A7708" s="0" t="n">
        <v>404</v>
      </c>
      <c r="B7708" s="0" t="s">
        <v>3009</v>
      </c>
      <c r="C7708" s="0" t="n">
        <v>1</v>
      </c>
      <c r="D7708" s="0" t="s">
        <v>6924</v>
      </c>
      <c r="E7708" s="0" t="s">
        <v>16622</v>
      </c>
      <c r="F7708" s="0" t="s">
        <v>16593</v>
      </c>
      <c r="G7708" s="0" t="s">
        <v>16594</v>
      </c>
      <c r="H7708" s="0" t="s">
        <v>69</v>
      </c>
      <c r="I7708" s="0" t="s">
        <v>2123</v>
      </c>
      <c r="J7708" s="0" t="s">
        <v>46</v>
      </c>
      <c r="K7708" s="0" t="s">
        <v>46</v>
      </c>
      <c r="L7708" s="0" t="s">
        <v>47</v>
      </c>
      <c r="M7708" s="0" t="s">
        <v>47</v>
      </c>
      <c r="N7708" s="0" t="n">
        <v>2</v>
      </c>
      <c r="O7708" s="0" t="n">
        <v>191</v>
      </c>
      <c r="P7708" s="0" t="n">
        <v>900</v>
      </c>
      <c r="Q7708" s="0" t="n">
        <v>2</v>
      </c>
      <c r="R7708" s="0" t="str">
        <f aca="false">INDEX(Lookup!$B$4:$B$18,MATCH(C7708,Lookup!$A$4:$A$18,0))</f>
        <v>India</v>
      </c>
      <c r="S7708" s="20" t="n">
        <f aca="false">INDEX(Lookup!$D$4:$D$18,MATCH(C7708,Lookup!$A$4:$A$18,0))</f>
        <v>0.012</v>
      </c>
      <c r="T7708" s="21" t="n">
        <f aca="false">ROUND(P7708*S7708,2)</f>
        <v>10.8</v>
      </c>
      <c r="U7708" s="21" t="n">
        <f aca="false">IF(T7708&lt;=10,1,IF(T7708&lt;=20,2,IF(T7708&lt;=30,3,IF(T7708&lt;=40,4,IF(T7708&lt;=50,5,IF(T7708&lt;=100,6,IF(T7708&lt;=250,7,8)))))))</f>
        <v>2</v>
      </c>
      <c r="V7708" s="21" t="n">
        <f aca="false">IF(AND(OR(Dashboard!$T$3="All",R7708=Dashboard!$T$3),OR(Dashboard!$T$4="All",D7708=Dashboard!$T$4)),1,0)</f>
        <v>1</v>
      </c>
      <c r="W7708" s="21" t="n">
        <f aca="false">IF(V7708=1,T7708+ROW()/10000000,0)</f>
        <v>10.8007708</v>
      </c>
    </row>
    <row r="7709" customFormat="false" ht="15" hidden="false" customHeight="false" outlineLevel="0" collapsed="false">
      <c r="A7709" s="0" t="n">
        <v>3072</v>
      </c>
      <c r="B7709" s="0" t="s">
        <v>16623</v>
      </c>
      <c r="C7709" s="0" t="n">
        <v>1</v>
      </c>
      <c r="D7709" s="0" t="s">
        <v>6924</v>
      </c>
      <c r="E7709" s="0" t="s">
        <v>16624</v>
      </c>
      <c r="F7709" s="0" t="s">
        <v>16625</v>
      </c>
      <c r="G7709" s="0" t="s">
        <v>16626</v>
      </c>
      <c r="H7709" s="0" t="s">
        <v>69</v>
      </c>
      <c r="I7709" s="0" t="s">
        <v>2123</v>
      </c>
      <c r="J7709" s="0" t="s">
        <v>47</v>
      </c>
      <c r="K7709" s="0" t="s">
        <v>46</v>
      </c>
      <c r="L7709" s="0" t="s">
        <v>47</v>
      </c>
      <c r="M7709" s="0" t="s">
        <v>47</v>
      </c>
      <c r="N7709" s="0" t="n">
        <v>2</v>
      </c>
      <c r="O7709" s="0" t="n">
        <v>398</v>
      </c>
      <c r="P7709" s="0" t="n">
        <v>600</v>
      </c>
      <c r="Q7709" s="0" t="n">
        <v>3.4</v>
      </c>
      <c r="R7709" s="0" t="str">
        <f aca="false">INDEX(Lookup!$B$4:$B$18,MATCH(C7709,Lookup!$A$4:$A$18,0))</f>
        <v>India</v>
      </c>
      <c r="S7709" s="20" t="n">
        <f aca="false">INDEX(Lookup!$D$4:$D$18,MATCH(C7709,Lookup!$A$4:$A$18,0))</f>
        <v>0.012</v>
      </c>
      <c r="T7709" s="21" t="n">
        <f aca="false">ROUND(P7709*S7709,2)</f>
        <v>7.2</v>
      </c>
      <c r="U7709" s="21" t="n">
        <f aca="false">IF(T7709&lt;=10,1,IF(T7709&lt;=20,2,IF(T7709&lt;=30,3,IF(T7709&lt;=40,4,IF(T7709&lt;=50,5,IF(T7709&lt;=100,6,IF(T7709&lt;=250,7,8)))))))</f>
        <v>1</v>
      </c>
      <c r="V7709" s="21" t="n">
        <f aca="false">IF(AND(OR(Dashboard!$T$3="All",R7709=Dashboard!$T$3),OR(Dashboard!$T$4="All",D7709=Dashboard!$T$4)),1,0)</f>
        <v>1</v>
      </c>
      <c r="W7709" s="21" t="n">
        <f aca="false">IF(V7709=1,T7709+ROW()/10000000,0)</f>
        <v>7.2007709</v>
      </c>
    </row>
    <row r="7710" customFormat="false" ht="15" hidden="false" customHeight="false" outlineLevel="0" collapsed="false">
      <c r="A7710" s="0" t="n">
        <v>234</v>
      </c>
      <c r="B7710" s="0" t="s">
        <v>3130</v>
      </c>
      <c r="C7710" s="0" t="n">
        <v>1</v>
      </c>
      <c r="D7710" s="0" t="s">
        <v>6924</v>
      </c>
      <c r="E7710" s="0" t="s">
        <v>16627</v>
      </c>
      <c r="F7710" s="0" t="s">
        <v>16625</v>
      </c>
      <c r="G7710" s="0" t="s">
        <v>16626</v>
      </c>
      <c r="H7710" s="0" t="s">
        <v>7425</v>
      </c>
      <c r="I7710" s="0" t="s">
        <v>2123</v>
      </c>
      <c r="J7710" s="0" t="s">
        <v>47</v>
      </c>
      <c r="K7710" s="0" t="s">
        <v>46</v>
      </c>
      <c r="L7710" s="0" t="s">
        <v>47</v>
      </c>
      <c r="M7710" s="0" t="s">
        <v>47</v>
      </c>
      <c r="N7710" s="0" t="n">
        <v>3</v>
      </c>
      <c r="O7710" s="0" t="n">
        <v>145</v>
      </c>
      <c r="P7710" s="0" t="n">
        <v>1100</v>
      </c>
      <c r="Q7710" s="0" t="n">
        <v>3</v>
      </c>
      <c r="R7710" s="0" t="str">
        <f aca="false">INDEX(Lookup!$B$4:$B$18,MATCH(C7710,Lookup!$A$4:$A$18,0))</f>
        <v>India</v>
      </c>
      <c r="S7710" s="20" t="n">
        <f aca="false">INDEX(Lookup!$D$4:$D$18,MATCH(C7710,Lookup!$A$4:$A$18,0))</f>
        <v>0.012</v>
      </c>
      <c r="T7710" s="21" t="n">
        <f aca="false">ROUND(P7710*S7710,2)</f>
        <v>13.2</v>
      </c>
      <c r="U7710" s="21" t="n">
        <f aca="false">IF(T7710&lt;=10,1,IF(T7710&lt;=20,2,IF(T7710&lt;=30,3,IF(T7710&lt;=40,4,IF(T7710&lt;=50,5,IF(T7710&lt;=100,6,IF(T7710&lt;=250,7,8)))))))</f>
        <v>2</v>
      </c>
      <c r="V7710" s="21" t="n">
        <f aca="false">IF(AND(OR(Dashboard!$T$3="All",R7710=Dashboard!$T$3),OR(Dashboard!$T$4="All",D7710=Dashboard!$T$4)),1,0)</f>
        <v>1</v>
      </c>
      <c r="W7710" s="21" t="n">
        <f aca="false">IF(V7710=1,T7710+ROW()/10000000,0)</f>
        <v>13.200771</v>
      </c>
    </row>
    <row r="7711" customFormat="false" ht="15" hidden="false" customHeight="false" outlineLevel="0" collapsed="false">
      <c r="A7711" s="0" t="n">
        <v>308</v>
      </c>
      <c r="B7711" s="0" t="s">
        <v>2321</v>
      </c>
      <c r="C7711" s="0" t="n">
        <v>1</v>
      </c>
      <c r="D7711" s="0" t="s">
        <v>6924</v>
      </c>
      <c r="E7711" s="0" t="s">
        <v>16628</v>
      </c>
      <c r="F7711" s="0" t="s">
        <v>16625</v>
      </c>
      <c r="G7711" s="0" t="s">
        <v>16626</v>
      </c>
      <c r="H7711" s="0" t="s">
        <v>4091</v>
      </c>
      <c r="I7711" s="0" t="s">
        <v>2123</v>
      </c>
      <c r="J7711" s="0" t="s">
        <v>47</v>
      </c>
      <c r="K7711" s="0" t="s">
        <v>46</v>
      </c>
      <c r="L7711" s="0" t="s">
        <v>47</v>
      </c>
      <c r="M7711" s="0" t="s">
        <v>47</v>
      </c>
      <c r="N7711" s="0" t="n">
        <v>2</v>
      </c>
      <c r="O7711" s="0" t="n">
        <v>133</v>
      </c>
      <c r="P7711" s="0" t="n">
        <v>600</v>
      </c>
      <c r="Q7711" s="0" t="n">
        <v>2.8</v>
      </c>
      <c r="R7711" s="0" t="str">
        <f aca="false">INDEX(Lookup!$B$4:$B$18,MATCH(C7711,Lookup!$A$4:$A$18,0))</f>
        <v>India</v>
      </c>
      <c r="S7711" s="20" t="n">
        <f aca="false">INDEX(Lookup!$D$4:$D$18,MATCH(C7711,Lookup!$A$4:$A$18,0))</f>
        <v>0.012</v>
      </c>
      <c r="T7711" s="21" t="n">
        <f aca="false">ROUND(P7711*S7711,2)</f>
        <v>7.2</v>
      </c>
      <c r="U7711" s="21" t="n">
        <f aca="false">IF(T7711&lt;=10,1,IF(T7711&lt;=20,2,IF(T7711&lt;=30,3,IF(T7711&lt;=40,4,IF(T7711&lt;=50,5,IF(T7711&lt;=100,6,IF(T7711&lt;=250,7,8)))))))</f>
        <v>1</v>
      </c>
      <c r="V7711" s="21" t="n">
        <f aca="false">IF(AND(OR(Dashboard!$T$3="All",R7711=Dashboard!$T$3),OR(Dashboard!$T$4="All",D7711=Dashboard!$T$4)),1,0)</f>
        <v>1</v>
      </c>
      <c r="W7711" s="21" t="n">
        <f aca="false">IF(V7711=1,T7711+ROW()/10000000,0)</f>
        <v>7.2007711</v>
      </c>
    </row>
    <row r="7712" customFormat="false" ht="15" hidden="false" customHeight="false" outlineLevel="0" collapsed="false">
      <c r="A7712" s="0" t="n">
        <v>311305</v>
      </c>
      <c r="B7712" s="0" t="s">
        <v>16629</v>
      </c>
      <c r="C7712" s="0" t="n">
        <v>1</v>
      </c>
      <c r="D7712" s="0" t="s">
        <v>6924</v>
      </c>
      <c r="E7712" s="0" t="s">
        <v>16630</v>
      </c>
      <c r="F7712" s="0" t="s">
        <v>16625</v>
      </c>
      <c r="G7712" s="0" t="s">
        <v>16626</v>
      </c>
      <c r="H7712" s="0" t="s">
        <v>16631</v>
      </c>
      <c r="I7712" s="0" t="s">
        <v>2123</v>
      </c>
      <c r="J7712" s="0" t="s">
        <v>46</v>
      </c>
      <c r="K7712" s="0" t="s">
        <v>47</v>
      </c>
      <c r="L7712" s="0" t="s">
        <v>47</v>
      </c>
      <c r="M7712" s="0" t="s">
        <v>47</v>
      </c>
      <c r="N7712" s="0" t="n">
        <v>4</v>
      </c>
      <c r="O7712" s="0" t="n">
        <v>89</v>
      </c>
      <c r="P7712" s="0" t="n">
        <v>2200</v>
      </c>
      <c r="Q7712" s="0" t="n">
        <v>3.3</v>
      </c>
      <c r="R7712" s="0" t="str">
        <f aca="false">INDEX(Lookup!$B$4:$B$18,MATCH(C7712,Lookup!$A$4:$A$18,0))</f>
        <v>India</v>
      </c>
      <c r="S7712" s="20" t="n">
        <f aca="false">INDEX(Lookup!$D$4:$D$18,MATCH(C7712,Lookup!$A$4:$A$18,0))</f>
        <v>0.012</v>
      </c>
      <c r="T7712" s="21" t="n">
        <f aca="false">ROUND(P7712*S7712,2)</f>
        <v>26.4</v>
      </c>
      <c r="U7712" s="21" t="n">
        <f aca="false">IF(T7712&lt;=10,1,IF(T7712&lt;=20,2,IF(T7712&lt;=30,3,IF(T7712&lt;=40,4,IF(T7712&lt;=50,5,IF(T7712&lt;=100,6,IF(T7712&lt;=250,7,8)))))))</f>
        <v>3</v>
      </c>
      <c r="V7712" s="21" t="n">
        <f aca="false">IF(AND(OR(Dashboard!$T$3="All",R7712=Dashboard!$T$3),OR(Dashboard!$T$4="All",D7712=Dashboard!$T$4)),1,0)</f>
        <v>1</v>
      </c>
      <c r="W7712" s="21" t="n">
        <f aca="false">IF(V7712=1,T7712+ROW()/10000000,0)</f>
        <v>26.4007712</v>
      </c>
    </row>
    <row r="7713" customFormat="false" ht="15" hidden="false" customHeight="false" outlineLevel="0" collapsed="false">
      <c r="A7713" s="0" t="n">
        <v>1509</v>
      </c>
      <c r="B7713" s="0" t="s">
        <v>4848</v>
      </c>
      <c r="C7713" s="0" t="n">
        <v>1</v>
      </c>
      <c r="D7713" s="0" t="s">
        <v>6924</v>
      </c>
      <c r="E7713" s="0" t="s">
        <v>16632</v>
      </c>
      <c r="F7713" s="0" t="s">
        <v>16625</v>
      </c>
      <c r="G7713" s="0" t="s">
        <v>16626</v>
      </c>
      <c r="H7713" s="0" t="s">
        <v>3942</v>
      </c>
      <c r="I7713" s="0" t="s">
        <v>2123</v>
      </c>
      <c r="J7713" s="0" t="s">
        <v>47</v>
      </c>
      <c r="K7713" s="0" t="s">
        <v>46</v>
      </c>
      <c r="L7713" s="0" t="s">
        <v>47</v>
      </c>
      <c r="M7713" s="0" t="s">
        <v>47</v>
      </c>
      <c r="N7713" s="0" t="n">
        <v>1</v>
      </c>
      <c r="O7713" s="0" t="n">
        <v>248</v>
      </c>
      <c r="P7713" s="0" t="n">
        <v>350</v>
      </c>
      <c r="Q7713" s="0" t="n">
        <v>3.7</v>
      </c>
      <c r="R7713" s="0" t="str">
        <f aca="false">INDEX(Lookup!$B$4:$B$18,MATCH(C7713,Lookup!$A$4:$A$18,0))</f>
        <v>India</v>
      </c>
      <c r="S7713" s="20" t="n">
        <f aca="false">INDEX(Lookup!$D$4:$D$18,MATCH(C7713,Lookup!$A$4:$A$18,0))</f>
        <v>0.012</v>
      </c>
      <c r="T7713" s="21" t="n">
        <f aca="false">ROUND(P7713*S7713,2)</f>
        <v>4.2</v>
      </c>
      <c r="U7713" s="21" t="n">
        <f aca="false">IF(T7713&lt;=10,1,IF(T7713&lt;=20,2,IF(T7713&lt;=30,3,IF(T7713&lt;=40,4,IF(T7713&lt;=50,5,IF(T7713&lt;=100,6,IF(T7713&lt;=250,7,8)))))))</f>
        <v>1</v>
      </c>
      <c r="V7713" s="21" t="n">
        <f aca="false">IF(AND(OR(Dashboard!$T$3="All",R7713=Dashboard!$T$3),OR(Dashboard!$T$4="All",D7713=Dashboard!$T$4)),1,0)</f>
        <v>1</v>
      </c>
      <c r="W7713" s="21" t="n">
        <f aca="false">IF(V7713=1,T7713+ROW()/10000000,0)</f>
        <v>4.2007713</v>
      </c>
    </row>
    <row r="7714" customFormat="false" ht="15" hidden="false" customHeight="false" outlineLevel="0" collapsed="false">
      <c r="A7714" s="0" t="n">
        <v>18089255</v>
      </c>
      <c r="B7714" s="0" t="s">
        <v>9264</v>
      </c>
      <c r="C7714" s="0" t="n">
        <v>1</v>
      </c>
      <c r="D7714" s="0" t="s">
        <v>6924</v>
      </c>
      <c r="E7714" s="0" t="s">
        <v>16633</v>
      </c>
      <c r="F7714" s="0" t="s">
        <v>16625</v>
      </c>
      <c r="G7714" s="0" t="s">
        <v>16626</v>
      </c>
      <c r="H7714" s="0" t="s">
        <v>9266</v>
      </c>
      <c r="I7714" s="0" t="s">
        <v>2123</v>
      </c>
      <c r="J7714" s="0" t="s">
        <v>47</v>
      </c>
      <c r="K7714" s="0" t="s">
        <v>46</v>
      </c>
      <c r="L7714" s="0" t="s">
        <v>47</v>
      </c>
      <c r="M7714" s="0" t="s">
        <v>47</v>
      </c>
      <c r="N7714" s="0" t="n">
        <v>2</v>
      </c>
      <c r="O7714" s="0" t="n">
        <v>122</v>
      </c>
      <c r="P7714" s="0" t="n">
        <v>650</v>
      </c>
      <c r="Q7714" s="0" t="n">
        <v>3.8</v>
      </c>
      <c r="R7714" s="0" t="str">
        <f aca="false">INDEX(Lookup!$B$4:$B$18,MATCH(C7714,Lookup!$A$4:$A$18,0))</f>
        <v>India</v>
      </c>
      <c r="S7714" s="20" t="n">
        <f aca="false">INDEX(Lookup!$D$4:$D$18,MATCH(C7714,Lookup!$A$4:$A$18,0))</f>
        <v>0.012</v>
      </c>
      <c r="T7714" s="21" t="n">
        <f aca="false">ROUND(P7714*S7714,2)</f>
        <v>7.8</v>
      </c>
      <c r="U7714" s="21" t="n">
        <f aca="false">IF(T7714&lt;=10,1,IF(T7714&lt;=20,2,IF(T7714&lt;=30,3,IF(T7714&lt;=40,4,IF(T7714&lt;=50,5,IF(T7714&lt;=100,6,IF(T7714&lt;=250,7,8)))))))</f>
        <v>1</v>
      </c>
      <c r="V7714" s="21" t="n">
        <f aca="false">IF(AND(OR(Dashboard!$T$3="All",R7714=Dashboard!$T$3),OR(Dashboard!$T$4="All",D7714=Dashboard!$T$4)),1,0)</f>
        <v>1</v>
      </c>
      <c r="W7714" s="21" t="n">
        <f aca="false">IF(V7714=1,T7714+ROW()/10000000,0)</f>
        <v>7.8007714</v>
      </c>
    </row>
    <row r="7715" customFormat="false" ht="15" hidden="false" customHeight="false" outlineLevel="0" collapsed="false">
      <c r="A7715" s="0" t="n">
        <v>18369756</v>
      </c>
      <c r="B7715" s="0" t="s">
        <v>4236</v>
      </c>
      <c r="C7715" s="0" t="n">
        <v>1</v>
      </c>
      <c r="D7715" s="0" t="s">
        <v>6924</v>
      </c>
      <c r="E7715" s="0" t="s">
        <v>16626</v>
      </c>
      <c r="F7715" s="0" t="s">
        <v>16625</v>
      </c>
      <c r="G7715" s="0" t="s">
        <v>16626</v>
      </c>
      <c r="H7715" s="0" t="s">
        <v>4237</v>
      </c>
      <c r="I7715" s="0" t="s">
        <v>2123</v>
      </c>
      <c r="J7715" s="0" t="s">
        <v>47</v>
      </c>
      <c r="K7715" s="0" t="s">
        <v>46</v>
      </c>
      <c r="L7715" s="0" t="s">
        <v>47</v>
      </c>
      <c r="M7715" s="0" t="s">
        <v>47</v>
      </c>
      <c r="N7715" s="0" t="n">
        <v>2</v>
      </c>
      <c r="O7715" s="0" t="n">
        <v>123</v>
      </c>
      <c r="P7715" s="0" t="n">
        <v>850</v>
      </c>
      <c r="Q7715" s="0" t="n">
        <v>3.8</v>
      </c>
      <c r="R7715" s="0" t="str">
        <f aca="false">INDEX(Lookup!$B$4:$B$18,MATCH(C7715,Lookup!$A$4:$A$18,0))</f>
        <v>India</v>
      </c>
      <c r="S7715" s="20" t="n">
        <f aca="false">INDEX(Lookup!$D$4:$D$18,MATCH(C7715,Lookup!$A$4:$A$18,0))</f>
        <v>0.012</v>
      </c>
      <c r="T7715" s="21" t="n">
        <f aca="false">ROUND(P7715*S7715,2)</f>
        <v>10.2</v>
      </c>
      <c r="U7715" s="21" t="n">
        <f aca="false">IF(T7715&lt;=10,1,IF(T7715&lt;=20,2,IF(T7715&lt;=30,3,IF(T7715&lt;=40,4,IF(T7715&lt;=50,5,IF(T7715&lt;=100,6,IF(T7715&lt;=250,7,8)))))))</f>
        <v>2</v>
      </c>
      <c r="V7715" s="21" t="n">
        <f aca="false">IF(AND(OR(Dashboard!$T$3="All",R7715=Dashboard!$T$3),OR(Dashboard!$T$4="All",D7715=Dashboard!$T$4)),1,0)</f>
        <v>1</v>
      </c>
      <c r="W7715" s="21" t="n">
        <f aca="false">IF(V7715=1,T7715+ROW()/10000000,0)</f>
        <v>10.2007715</v>
      </c>
    </row>
    <row r="7716" customFormat="false" ht="15" hidden="false" customHeight="false" outlineLevel="0" collapsed="false">
      <c r="A7716" s="0" t="n">
        <v>18416856</v>
      </c>
      <c r="B7716" s="0" t="s">
        <v>16634</v>
      </c>
      <c r="C7716" s="0" t="n">
        <v>1</v>
      </c>
      <c r="D7716" s="0" t="s">
        <v>6924</v>
      </c>
      <c r="E7716" s="0" t="s">
        <v>16626</v>
      </c>
      <c r="F7716" s="0" t="s">
        <v>16625</v>
      </c>
      <c r="G7716" s="0" t="s">
        <v>16626</v>
      </c>
      <c r="H7716" s="0" t="s">
        <v>1124</v>
      </c>
      <c r="I7716" s="0" t="s">
        <v>2123</v>
      </c>
      <c r="J7716" s="0" t="s">
        <v>47</v>
      </c>
      <c r="K7716" s="0" t="s">
        <v>46</v>
      </c>
      <c r="L7716" s="0" t="s">
        <v>47</v>
      </c>
      <c r="M7716" s="0" t="s">
        <v>47</v>
      </c>
      <c r="N7716" s="0" t="n">
        <v>3</v>
      </c>
      <c r="O7716" s="0" t="n">
        <v>40</v>
      </c>
      <c r="P7716" s="0" t="n">
        <v>1000</v>
      </c>
      <c r="Q7716" s="0" t="n">
        <v>3.9</v>
      </c>
      <c r="R7716" s="0" t="str">
        <f aca="false">INDEX(Lookup!$B$4:$B$18,MATCH(C7716,Lookup!$A$4:$A$18,0))</f>
        <v>India</v>
      </c>
      <c r="S7716" s="20" t="n">
        <f aca="false">INDEX(Lookup!$D$4:$D$18,MATCH(C7716,Lookup!$A$4:$A$18,0))</f>
        <v>0.012</v>
      </c>
      <c r="T7716" s="21" t="n">
        <f aca="false">ROUND(P7716*S7716,2)</f>
        <v>12</v>
      </c>
      <c r="U7716" s="21" t="n">
        <f aca="false">IF(T7716&lt;=10,1,IF(T7716&lt;=20,2,IF(T7716&lt;=30,3,IF(T7716&lt;=40,4,IF(T7716&lt;=50,5,IF(T7716&lt;=100,6,IF(T7716&lt;=250,7,8)))))))</f>
        <v>2</v>
      </c>
      <c r="V7716" s="21" t="n">
        <f aca="false">IF(AND(OR(Dashboard!$T$3="All",R7716=Dashboard!$T$3),OR(Dashboard!$T$4="All",D7716=Dashboard!$T$4)),1,0)</f>
        <v>1</v>
      </c>
      <c r="W7716" s="21" t="n">
        <f aca="false">IF(V7716=1,T7716+ROW()/10000000,0)</f>
        <v>12.0007716</v>
      </c>
    </row>
    <row r="7717" customFormat="false" ht="15" hidden="false" customHeight="false" outlineLevel="0" collapsed="false">
      <c r="A7717" s="0" t="n">
        <v>306554</v>
      </c>
      <c r="B7717" s="0" t="s">
        <v>4024</v>
      </c>
      <c r="C7717" s="0" t="n">
        <v>1</v>
      </c>
      <c r="D7717" s="0" t="s">
        <v>6924</v>
      </c>
      <c r="E7717" s="0" t="s">
        <v>16626</v>
      </c>
      <c r="F7717" s="0" t="s">
        <v>16625</v>
      </c>
      <c r="G7717" s="0" t="s">
        <v>16626</v>
      </c>
      <c r="H7717" s="0" t="s">
        <v>1651</v>
      </c>
      <c r="I7717" s="0" t="s">
        <v>2123</v>
      </c>
      <c r="J7717" s="0" t="s">
        <v>47</v>
      </c>
      <c r="K7717" s="0" t="s">
        <v>46</v>
      </c>
      <c r="L7717" s="0" t="s">
        <v>47</v>
      </c>
      <c r="M7717" s="0" t="s">
        <v>47</v>
      </c>
      <c r="N7717" s="0" t="n">
        <v>3</v>
      </c>
      <c r="O7717" s="0" t="n">
        <v>619</v>
      </c>
      <c r="P7717" s="0" t="n">
        <v>1000</v>
      </c>
      <c r="Q7717" s="0" t="n">
        <v>3.8</v>
      </c>
      <c r="R7717" s="0" t="str">
        <f aca="false">INDEX(Lookup!$B$4:$B$18,MATCH(C7717,Lookup!$A$4:$A$18,0))</f>
        <v>India</v>
      </c>
      <c r="S7717" s="20" t="n">
        <f aca="false">INDEX(Lookup!$D$4:$D$18,MATCH(C7717,Lookup!$A$4:$A$18,0))</f>
        <v>0.012</v>
      </c>
      <c r="T7717" s="21" t="n">
        <f aca="false">ROUND(P7717*S7717,2)</f>
        <v>12</v>
      </c>
      <c r="U7717" s="21" t="n">
        <f aca="false">IF(T7717&lt;=10,1,IF(T7717&lt;=20,2,IF(T7717&lt;=30,3,IF(T7717&lt;=40,4,IF(T7717&lt;=50,5,IF(T7717&lt;=100,6,IF(T7717&lt;=250,7,8)))))))</f>
        <v>2</v>
      </c>
      <c r="V7717" s="21" t="n">
        <f aca="false">IF(AND(OR(Dashboard!$T$3="All",R7717=Dashboard!$T$3),OR(Dashboard!$T$4="All",D7717=Dashboard!$T$4)),1,0)</f>
        <v>1</v>
      </c>
      <c r="W7717" s="21" t="n">
        <f aca="false">IF(V7717=1,T7717+ROW()/10000000,0)</f>
        <v>12.0007717</v>
      </c>
    </row>
    <row r="7718" customFormat="false" ht="15" hidden="false" customHeight="false" outlineLevel="0" collapsed="false">
      <c r="A7718" s="0" t="n">
        <v>18287390</v>
      </c>
      <c r="B7718" s="0" t="s">
        <v>16635</v>
      </c>
      <c r="C7718" s="0" t="n">
        <v>1</v>
      </c>
      <c r="D7718" s="0" t="s">
        <v>6924</v>
      </c>
      <c r="E7718" s="0" t="s">
        <v>16636</v>
      </c>
      <c r="F7718" s="0" t="s">
        <v>16625</v>
      </c>
      <c r="G7718" s="0" t="s">
        <v>16626</v>
      </c>
      <c r="H7718" s="0" t="s">
        <v>16637</v>
      </c>
      <c r="I7718" s="0" t="s">
        <v>2123</v>
      </c>
      <c r="J7718" s="0" t="s">
        <v>46</v>
      </c>
      <c r="K7718" s="0" t="s">
        <v>46</v>
      </c>
      <c r="L7718" s="0" t="s">
        <v>47</v>
      </c>
      <c r="M7718" s="0" t="s">
        <v>47</v>
      </c>
      <c r="N7718" s="0" t="n">
        <v>2</v>
      </c>
      <c r="O7718" s="0" t="n">
        <v>43</v>
      </c>
      <c r="P7718" s="0" t="n">
        <v>900</v>
      </c>
      <c r="Q7718" s="0" t="n">
        <v>3.8</v>
      </c>
      <c r="R7718" s="0" t="str">
        <f aca="false">INDEX(Lookup!$B$4:$B$18,MATCH(C7718,Lookup!$A$4:$A$18,0))</f>
        <v>India</v>
      </c>
      <c r="S7718" s="20" t="n">
        <f aca="false">INDEX(Lookup!$D$4:$D$18,MATCH(C7718,Lookup!$A$4:$A$18,0))</f>
        <v>0.012</v>
      </c>
      <c r="T7718" s="21" t="n">
        <f aca="false">ROUND(P7718*S7718,2)</f>
        <v>10.8</v>
      </c>
      <c r="U7718" s="21" t="n">
        <f aca="false">IF(T7718&lt;=10,1,IF(T7718&lt;=20,2,IF(T7718&lt;=30,3,IF(T7718&lt;=40,4,IF(T7718&lt;=50,5,IF(T7718&lt;=100,6,IF(T7718&lt;=250,7,8)))))))</f>
        <v>2</v>
      </c>
      <c r="V7718" s="21" t="n">
        <f aca="false">IF(AND(OR(Dashboard!$T$3="All",R7718=Dashboard!$T$3),OR(Dashboard!$T$4="All",D7718=Dashboard!$T$4)),1,0)</f>
        <v>1</v>
      </c>
      <c r="W7718" s="21" t="n">
        <f aca="false">IF(V7718=1,T7718+ROW()/10000000,0)</f>
        <v>10.8007718</v>
      </c>
    </row>
    <row r="7719" customFormat="false" ht="15" hidden="false" customHeight="false" outlineLevel="0" collapsed="false">
      <c r="A7719" s="0" t="n">
        <v>1060</v>
      </c>
      <c r="B7719" s="0" t="s">
        <v>16638</v>
      </c>
      <c r="C7719" s="0" t="n">
        <v>1</v>
      </c>
      <c r="D7719" s="0" t="s">
        <v>6924</v>
      </c>
      <c r="E7719" s="0" t="s">
        <v>16639</v>
      </c>
      <c r="F7719" s="0" t="s">
        <v>16625</v>
      </c>
      <c r="G7719" s="0" t="s">
        <v>16626</v>
      </c>
      <c r="H7719" s="0" t="s">
        <v>3772</v>
      </c>
      <c r="I7719" s="0" t="s">
        <v>2123</v>
      </c>
      <c r="J7719" s="0" t="s">
        <v>46</v>
      </c>
      <c r="K7719" s="0" t="s">
        <v>46</v>
      </c>
      <c r="L7719" s="0" t="s">
        <v>47</v>
      </c>
      <c r="M7719" s="0" t="s">
        <v>47</v>
      </c>
      <c r="N7719" s="0" t="n">
        <v>2</v>
      </c>
      <c r="O7719" s="0" t="n">
        <v>286</v>
      </c>
      <c r="P7719" s="0" t="n">
        <v>900</v>
      </c>
      <c r="Q7719" s="0" t="n">
        <v>3.8</v>
      </c>
      <c r="R7719" s="0" t="str">
        <f aca="false">INDEX(Lookup!$B$4:$B$18,MATCH(C7719,Lookup!$A$4:$A$18,0))</f>
        <v>India</v>
      </c>
      <c r="S7719" s="20" t="n">
        <f aca="false">INDEX(Lookup!$D$4:$D$18,MATCH(C7719,Lookup!$A$4:$A$18,0))</f>
        <v>0.012</v>
      </c>
      <c r="T7719" s="21" t="n">
        <f aca="false">ROUND(P7719*S7719,2)</f>
        <v>10.8</v>
      </c>
      <c r="U7719" s="21" t="n">
        <f aca="false">IF(T7719&lt;=10,1,IF(T7719&lt;=20,2,IF(T7719&lt;=30,3,IF(T7719&lt;=40,4,IF(T7719&lt;=50,5,IF(T7719&lt;=100,6,IF(T7719&lt;=250,7,8)))))))</f>
        <v>2</v>
      </c>
      <c r="V7719" s="21" t="n">
        <f aca="false">IF(AND(OR(Dashboard!$T$3="All",R7719=Dashboard!$T$3),OR(Dashboard!$T$4="All",D7719=Dashboard!$T$4)),1,0)</f>
        <v>1</v>
      </c>
      <c r="W7719" s="21" t="n">
        <f aca="false">IF(V7719=1,T7719+ROW()/10000000,0)</f>
        <v>10.8007719</v>
      </c>
    </row>
    <row r="7720" customFormat="false" ht="15" hidden="false" customHeight="false" outlineLevel="0" collapsed="false">
      <c r="A7720" s="0" t="n">
        <v>306859</v>
      </c>
      <c r="B7720" s="0" t="s">
        <v>4875</v>
      </c>
      <c r="C7720" s="0" t="n">
        <v>1</v>
      </c>
      <c r="D7720" s="0" t="s">
        <v>6924</v>
      </c>
      <c r="E7720" s="0" t="s">
        <v>16640</v>
      </c>
      <c r="F7720" s="0" t="s">
        <v>16625</v>
      </c>
      <c r="G7720" s="0" t="s">
        <v>16626</v>
      </c>
      <c r="H7720" s="0" t="s">
        <v>1124</v>
      </c>
      <c r="I7720" s="0" t="s">
        <v>2123</v>
      </c>
      <c r="J7720" s="0" t="s">
        <v>47</v>
      </c>
      <c r="K7720" s="0" t="s">
        <v>46</v>
      </c>
      <c r="L7720" s="0" t="s">
        <v>47</v>
      </c>
      <c r="M7720" s="0" t="s">
        <v>47</v>
      </c>
      <c r="N7720" s="0" t="n">
        <v>2</v>
      </c>
      <c r="O7720" s="0" t="n">
        <v>164</v>
      </c>
      <c r="P7720" s="0" t="n">
        <v>800</v>
      </c>
      <c r="Q7720" s="0" t="n">
        <v>3.7</v>
      </c>
      <c r="R7720" s="0" t="str">
        <f aca="false">INDEX(Lookup!$B$4:$B$18,MATCH(C7720,Lookup!$A$4:$A$18,0))</f>
        <v>India</v>
      </c>
      <c r="S7720" s="20" t="n">
        <f aca="false">INDEX(Lookup!$D$4:$D$18,MATCH(C7720,Lookup!$A$4:$A$18,0))</f>
        <v>0.012</v>
      </c>
      <c r="T7720" s="21" t="n">
        <f aca="false">ROUND(P7720*S7720,2)</f>
        <v>9.6</v>
      </c>
      <c r="U7720" s="21" t="n">
        <f aca="false">IF(T7720&lt;=10,1,IF(T7720&lt;=20,2,IF(T7720&lt;=30,3,IF(T7720&lt;=40,4,IF(T7720&lt;=50,5,IF(T7720&lt;=100,6,IF(T7720&lt;=250,7,8)))))))</f>
        <v>1</v>
      </c>
      <c r="V7720" s="21" t="n">
        <f aca="false">IF(AND(OR(Dashboard!$T$3="All",R7720=Dashboard!$T$3),OR(Dashboard!$T$4="All",D7720=Dashboard!$T$4)),1,0)</f>
        <v>1</v>
      </c>
      <c r="W7720" s="21" t="n">
        <f aca="false">IF(V7720=1,T7720+ROW()/10000000,0)</f>
        <v>9.600772</v>
      </c>
    </row>
    <row r="7721" customFormat="false" ht="15" hidden="false" customHeight="false" outlineLevel="0" collapsed="false">
      <c r="A7721" s="0" t="n">
        <v>308621</v>
      </c>
      <c r="B7721" s="0" t="s">
        <v>16641</v>
      </c>
      <c r="C7721" s="0" t="n">
        <v>1</v>
      </c>
      <c r="D7721" s="0" t="s">
        <v>6924</v>
      </c>
      <c r="E7721" s="0" t="s">
        <v>16642</v>
      </c>
      <c r="F7721" s="0" t="s">
        <v>16625</v>
      </c>
      <c r="G7721" s="0" t="s">
        <v>16626</v>
      </c>
      <c r="H7721" s="0" t="s">
        <v>2723</v>
      </c>
      <c r="I7721" s="0" t="s">
        <v>2123</v>
      </c>
      <c r="J7721" s="0" t="s">
        <v>47</v>
      </c>
      <c r="K7721" s="0" t="s">
        <v>46</v>
      </c>
      <c r="L7721" s="0" t="s">
        <v>47</v>
      </c>
      <c r="M7721" s="0" t="s">
        <v>47</v>
      </c>
      <c r="N7721" s="0" t="n">
        <v>2</v>
      </c>
      <c r="O7721" s="0" t="n">
        <v>170</v>
      </c>
      <c r="P7721" s="0" t="n">
        <v>800</v>
      </c>
      <c r="Q7721" s="0" t="n">
        <v>3.5</v>
      </c>
      <c r="R7721" s="0" t="str">
        <f aca="false">INDEX(Lookup!$B$4:$B$18,MATCH(C7721,Lookup!$A$4:$A$18,0))</f>
        <v>India</v>
      </c>
      <c r="S7721" s="20" t="n">
        <f aca="false">INDEX(Lookup!$D$4:$D$18,MATCH(C7721,Lookup!$A$4:$A$18,0))</f>
        <v>0.012</v>
      </c>
      <c r="T7721" s="21" t="n">
        <f aca="false">ROUND(P7721*S7721,2)</f>
        <v>9.6</v>
      </c>
      <c r="U7721" s="21" t="n">
        <f aca="false">IF(T7721&lt;=10,1,IF(T7721&lt;=20,2,IF(T7721&lt;=30,3,IF(T7721&lt;=40,4,IF(T7721&lt;=50,5,IF(T7721&lt;=100,6,IF(T7721&lt;=250,7,8)))))))</f>
        <v>1</v>
      </c>
      <c r="V7721" s="21" t="n">
        <f aca="false">IF(AND(OR(Dashboard!$T$3="All",R7721=Dashboard!$T$3),OR(Dashboard!$T$4="All",D7721=Dashboard!$T$4)),1,0)</f>
        <v>1</v>
      </c>
      <c r="W7721" s="21" t="n">
        <f aca="false">IF(V7721=1,T7721+ROW()/10000000,0)</f>
        <v>9.6007721</v>
      </c>
    </row>
    <row r="7722" customFormat="false" ht="15" hidden="false" customHeight="false" outlineLevel="0" collapsed="false">
      <c r="A7722" s="0" t="n">
        <v>18218321</v>
      </c>
      <c r="B7722" s="0" t="s">
        <v>16643</v>
      </c>
      <c r="C7722" s="0" t="n">
        <v>1</v>
      </c>
      <c r="D7722" s="0" t="s">
        <v>6924</v>
      </c>
      <c r="E7722" s="0" t="s">
        <v>16636</v>
      </c>
      <c r="F7722" s="0" t="s">
        <v>16625</v>
      </c>
      <c r="G7722" s="0" t="s">
        <v>16626</v>
      </c>
      <c r="H7722" s="0" t="s">
        <v>2147</v>
      </c>
      <c r="I7722" s="0" t="s">
        <v>2123</v>
      </c>
      <c r="J7722" s="0" t="s">
        <v>46</v>
      </c>
      <c r="K7722" s="0" t="s">
        <v>46</v>
      </c>
      <c r="L7722" s="0" t="s">
        <v>47</v>
      </c>
      <c r="M7722" s="0" t="s">
        <v>47</v>
      </c>
      <c r="N7722" s="0" t="n">
        <v>2</v>
      </c>
      <c r="O7722" s="0" t="n">
        <v>95</v>
      </c>
      <c r="P7722" s="0" t="n">
        <v>900</v>
      </c>
      <c r="Q7722" s="0" t="n">
        <v>3.5</v>
      </c>
      <c r="R7722" s="0" t="str">
        <f aca="false">INDEX(Lookup!$B$4:$B$18,MATCH(C7722,Lookup!$A$4:$A$18,0))</f>
        <v>India</v>
      </c>
      <c r="S7722" s="20" t="n">
        <f aca="false">INDEX(Lookup!$D$4:$D$18,MATCH(C7722,Lookup!$A$4:$A$18,0))</f>
        <v>0.012</v>
      </c>
      <c r="T7722" s="21" t="n">
        <f aca="false">ROUND(P7722*S7722,2)</f>
        <v>10.8</v>
      </c>
      <c r="U7722" s="21" t="n">
        <f aca="false">IF(T7722&lt;=10,1,IF(T7722&lt;=20,2,IF(T7722&lt;=30,3,IF(T7722&lt;=40,4,IF(T7722&lt;=50,5,IF(T7722&lt;=100,6,IF(T7722&lt;=250,7,8)))))))</f>
        <v>2</v>
      </c>
      <c r="V7722" s="21" t="n">
        <f aca="false">IF(AND(OR(Dashboard!$T$3="All",R7722=Dashboard!$T$3),OR(Dashboard!$T$4="All",D7722=Dashboard!$T$4)),1,0)</f>
        <v>1</v>
      </c>
      <c r="W7722" s="21" t="n">
        <f aca="false">IF(V7722=1,T7722+ROW()/10000000,0)</f>
        <v>10.8007722</v>
      </c>
    </row>
    <row r="7723" customFormat="false" ht="15" hidden="false" customHeight="false" outlineLevel="0" collapsed="false">
      <c r="A7723" s="0" t="n">
        <v>18337788</v>
      </c>
      <c r="B7723" s="0" t="s">
        <v>16644</v>
      </c>
      <c r="C7723" s="0" t="n">
        <v>1</v>
      </c>
      <c r="D7723" s="0" t="s">
        <v>6924</v>
      </c>
      <c r="E7723" s="0" t="s">
        <v>16626</v>
      </c>
      <c r="F7723" s="0" t="s">
        <v>16625</v>
      </c>
      <c r="G7723" s="0" t="s">
        <v>16626</v>
      </c>
      <c r="H7723" s="0" t="s">
        <v>4292</v>
      </c>
      <c r="I7723" s="0" t="s">
        <v>2123</v>
      </c>
      <c r="J7723" s="0" t="s">
        <v>47</v>
      </c>
      <c r="K7723" s="0" t="s">
        <v>46</v>
      </c>
      <c r="L7723" s="0" t="s">
        <v>47</v>
      </c>
      <c r="M7723" s="0" t="s">
        <v>47</v>
      </c>
      <c r="N7723" s="0" t="n">
        <v>2</v>
      </c>
      <c r="O7723" s="0" t="n">
        <v>191</v>
      </c>
      <c r="P7723" s="0" t="n">
        <v>950</v>
      </c>
      <c r="Q7723" s="0" t="n">
        <v>3.9</v>
      </c>
      <c r="R7723" s="0" t="str">
        <f aca="false">INDEX(Lookup!$B$4:$B$18,MATCH(C7723,Lookup!$A$4:$A$18,0))</f>
        <v>India</v>
      </c>
      <c r="S7723" s="20" t="n">
        <f aca="false">INDEX(Lookup!$D$4:$D$18,MATCH(C7723,Lookup!$A$4:$A$18,0))</f>
        <v>0.012</v>
      </c>
      <c r="T7723" s="21" t="n">
        <f aca="false">ROUND(P7723*S7723,2)</f>
        <v>11.4</v>
      </c>
      <c r="U7723" s="21" t="n">
        <f aca="false">IF(T7723&lt;=10,1,IF(T7723&lt;=20,2,IF(T7723&lt;=30,3,IF(T7723&lt;=40,4,IF(T7723&lt;=50,5,IF(T7723&lt;=100,6,IF(T7723&lt;=250,7,8)))))))</f>
        <v>2</v>
      </c>
      <c r="V7723" s="21" t="n">
        <f aca="false">IF(AND(OR(Dashboard!$T$3="All",R7723=Dashboard!$T$3),OR(Dashboard!$T$4="All",D7723=Dashboard!$T$4)),1,0)</f>
        <v>1</v>
      </c>
      <c r="W7723" s="21" t="n">
        <f aca="false">IF(V7723=1,T7723+ROW()/10000000,0)</f>
        <v>11.4007723</v>
      </c>
    </row>
    <row r="7724" customFormat="false" ht="15" hidden="false" customHeight="false" outlineLevel="0" collapsed="false">
      <c r="A7724" s="0" t="n">
        <v>2778</v>
      </c>
      <c r="B7724" s="0" t="s">
        <v>6801</v>
      </c>
      <c r="C7724" s="0" t="n">
        <v>1</v>
      </c>
      <c r="D7724" s="0" t="s">
        <v>6924</v>
      </c>
      <c r="E7724" s="0" t="s">
        <v>16645</v>
      </c>
      <c r="F7724" s="0" t="s">
        <v>16625</v>
      </c>
      <c r="G7724" s="0" t="s">
        <v>16626</v>
      </c>
      <c r="H7724" s="0" t="s">
        <v>8735</v>
      </c>
      <c r="I7724" s="0" t="s">
        <v>2123</v>
      </c>
      <c r="J7724" s="0" t="s">
        <v>46</v>
      </c>
      <c r="K7724" s="0" t="s">
        <v>46</v>
      </c>
      <c r="L7724" s="0" t="s">
        <v>47</v>
      </c>
      <c r="M7724" s="0" t="s">
        <v>47</v>
      </c>
      <c r="N7724" s="0" t="n">
        <v>3</v>
      </c>
      <c r="O7724" s="0" t="n">
        <v>361</v>
      </c>
      <c r="P7724" s="0" t="n">
        <v>1500</v>
      </c>
      <c r="Q7724" s="0" t="n">
        <v>3.6</v>
      </c>
      <c r="R7724" s="0" t="str">
        <f aca="false">INDEX(Lookup!$B$4:$B$18,MATCH(C7724,Lookup!$A$4:$A$18,0))</f>
        <v>India</v>
      </c>
      <c r="S7724" s="20" t="n">
        <f aca="false">INDEX(Lookup!$D$4:$D$18,MATCH(C7724,Lookup!$A$4:$A$18,0))</f>
        <v>0.012</v>
      </c>
      <c r="T7724" s="21" t="n">
        <f aca="false">ROUND(P7724*S7724,2)</f>
        <v>18</v>
      </c>
      <c r="U7724" s="21" t="n">
        <f aca="false">IF(T7724&lt;=10,1,IF(T7724&lt;=20,2,IF(T7724&lt;=30,3,IF(T7724&lt;=40,4,IF(T7724&lt;=50,5,IF(T7724&lt;=100,6,IF(T7724&lt;=250,7,8)))))))</f>
        <v>2</v>
      </c>
      <c r="V7724" s="21" t="n">
        <f aca="false">IF(AND(OR(Dashboard!$T$3="All",R7724=Dashboard!$T$3),OR(Dashboard!$T$4="All",D7724=Dashboard!$T$4)),1,0)</f>
        <v>1</v>
      </c>
      <c r="W7724" s="21" t="n">
        <f aca="false">IF(V7724=1,T7724+ROW()/10000000,0)</f>
        <v>18.0007724</v>
      </c>
    </row>
    <row r="7725" customFormat="false" ht="15" hidden="false" customHeight="false" outlineLevel="0" collapsed="false">
      <c r="A7725" s="0" t="n">
        <v>18292485</v>
      </c>
      <c r="B7725" s="0" t="s">
        <v>16646</v>
      </c>
      <c r="C7725" s="0" t="n">
        <v>1</v>
      </c>
      <c r="D7725" s="0" t="s">
        <v>6924</v>
      </c>
      <c r="E7725" s="0" t="s">
        <v>16647</v>
      </c>
      <c r="F7725" s="0" t="s">
        <v>16625</v>
      </c>
      <c r="G7725" s="0" t="s">
        <v>16626</v>
      </c>
      <c r="H7725" s="0" t="s">
        <v>4219</v>
      </c>
      <c r="I7725" s="0" t="s">
        <v>2123</v>
      </c>
      <c r="J7725" s="0" t="s">
        <v>47</v>
      </c>
      <c r="K7725" s="0" t="s">
        <v>46</v>
      </c>
      <c r="L7725" s="0" t="s">
        <v>47</v>
      </c>
      <c r="M7725" s="0" t="s">
        <v>47</v>
      </c>
      <c r="N7725" s="0" t="n">
        <v>2</v>
      </c>
      <c r="O7725" s="0" t="n">
        <v>141</v>
      </c>
      <c r="P7725" s="0" t="n">
        <v>650</v>
      </c>
      <c r="Q7725" s="0" t="n">
        <v>3.8</v>
      </c>
      <c r="R7725" s="0" t="str">
        <f aca="false">INDEX(Lookup!$B$4:$B$18,MATCH(C7725,Lookup!$A$4:$A$18,0))</f>
        <v>India</v>
      </c>
      <c r="S7725" s="20" t="n">
        <f aca="false">INDEX(Lookup!$D$4:$D$18,MATCH(C7725,Lookup!$A$4:$A$18,0))</f>
        <v>0.012</v>
      </c>
      <c r="T7725" s="21" t="n">
        <f aca="false">ROUND(P7725*S7725,2)</f>
        <v>7.8</v>
      </c>
      <c r="U7725" s="21" t="n">
        <f aca="false">IF(T7725&lt;=10,1,IF(T7725&lt;=20,2,IF(T7725&lt;=30,3,IF(T7725&lt;=40,4,IF(T7725&lt;=50,5,IF(T7725&lt;=100,6,IF(T7725&lt;=250,7,8)))))))</f>
        <v>1</v>
      </c>
      <c r="V7725" s="21" t="n">
        <f aca="false">IF(AND(OR(Dashboard!$T$3="All",R7725=Dashboard!$T$3),OR(Dashboard!$T$4="All",D7725=Dashboard!$T$4)),1,0)</f>
        <v>1</v>
      </c>
      <c r="W7725" s="21" t="n">
        <f aca="false">IF(V7725=1,T7725+ROW()/10000000,0)</f>
        <v>7.8007725</v>
      </c>
    </row>
    <row r="7726" customFormat="false" ht="15" hidden="false" customHeight="false" outlineLevel="0" collapsed="false">
      <c r="A7726" s="0" t="n">
        <v>18423898</v>
      </c>
      <c r="B7726" s="0" t="s">
        <v>869</v>
      </c>
      <c r="C7726" s="0" t="n">
        <v>1</v>
      </c>
      <c r="D7726" s="0" t="s">
        <v>6924</v>
      </c>
      <c r="E7726" s="0" t="s">
        <v>16648</v>
      </c>
      <c r="F7726" s="0" t="s">
        <v>16625</v>
      </c>
      <c r="G7726" s="0" t="s">
        <v>16626</v>
      </c>
      <c r="H7726" s="0" t="s">
        <v>153</v>
      </c>
      <c r="I7726" s="0" t="s">
        <v>2123</v>
      </c>
      <c r="J7726" s="0" t="s">
        <v>47</v>
      </c>
      <c r="K7726" s="0" t="s">
        <v>46</v>
      </c>
      <c r="L7726" s="0" t="s">
        <v>47</v>
      </c>
      <c r="M7726" s="0" t="s">
        <v>47</v>
      </c>
      <c r="N7726" s="0" t="n">
        <v>3</v>
      </c>
      <c r="O7726" s="0" t="n">
        <v>20</v>
      </c>
      <c r="P7726" s="0" t="n">
        <v>1000</v>
      </c>
      <c r="Q7726" s="0" t="n">
        <v>3.8</v>
      </c>
      <c r="R7726" s="0" t="str">
        <f aca="false">INDEX(Lookup!$B$4:$B$18,MATCH(C7726,Lookup!$A$4:$A$18,0))</f>
        <v>India</v>
      </c>
      <c r="S7726" s="20" t="n">
        <f aca="false">INDEX(Lookup!$D$4:$D$18,MATCH(C7726,Lookup!$A$4:$A$18,0))</f>
        <v>0.012</v>
      </c>
      <c r="T7726" s="21" t="n">
        <f aca="false">ROUND(P7726*S7726,2)</f>
        <v>12</v>
      </c>
      <c r="U7726" s="21" t="n">
        <f aca="false">IF(T7726&lt;=10,1,IF(T7726&lt;=20,2,IF(T7726&lt;=30,3,IF(T7726&lt;=40,4,IF(T7726&lt;=50,5,IF(T7726&lt;=100,6,IF(T7726&lt;=250,7,8)))))))</f>
        <v>2</v>
      </c>
      <c r="V7726" s="21" t="n">
        <f aca="false">IF(AND(OR(Dashboard!$T$3="All",R7726=Dashboard!$T$3),OR(Dashboard!$T$4="All",D7726=Dashboard!$T$4)),1,0)</f>
        <v>1</v>
      </c>
      <c r="W7726" s="21" t="n">
        <f aca="false">IF(V7726=1,T7726+ROW()/10000000,0)</f>
        <v>12.0007726</v>
      </c>
    </row>
    <row r="7727" customFormat="false" ht="15" hidden="false" customHeight="false" outlineLevel="0" collapsed="false">
      <c r="A7727" s="0" t="n">
        <v>308246</v>
      </c>
      <c r="B7727" s="0" t="s">
        <v>16649</v>
      </c>
      <c r="C7727" s="0" t="n">
        <v>1</v>
      </c>
      <c r="D7727" s="0" t="s">
        <v>6924</v>
      </c>
      <c r="E7727" s="0" t="s">
        <v>16650</v>
      </c>
      <c r="F7727" s="0" t="s">
        <v>16625</v>
      </c>
      <c r="G7727" s="0" t="s">
        <v>16626</v>
      </c>
      <c r="H7727" s="0" t="s">
        <v>16651</v>
      </c>
      <c r="I7727" s="0" t="s">
        <v>2123</v>
      </c>
      <c r="J7727" s="0" t="s">
        <v>47</v>
      </c>
      <c r="K7727" s="0" t="s">
        <v>46</v>
      </c>
      <c r="L7727" s="0" t="s">
        <v>47</v>
      </c>
      <c r="M7727" s="0" t="s">
        <v>47</v>
      </c>
      <c r="N7727" s="0" t="n">
        <v>2</v>
      </c>
      <c r="O7727" s="0" t="n">
        <v>185</v>
      </c>
      <c r="P7727" s="0" t="n">
        <v>700</v>
      </c>
      <c r="Q7727" s="0" t="n">
        <v>3.7</v>
      </c>
      <c r="R7727" s="0" t="str">
        <f aca="false">INDEX(Lookup!$B$4:$B$18,MATCH(C7727,Lookup!$A$4:$A$18,0))</f>
        <v>India</v>
      </c>
      <c r="S7727" s="20" t="n">
        <f aca="false">INDEX(Lookup!$D$4:$D$18,MATCH(C7727,Lookup!$A$4:$A$18,0))</f>
        <v>0.012</v>
      </c>
      <c r="T7727" s="21" t="n">
        <f aca="false">ROUND(P7727*S7727,2)</f>
        <v>8.4</v>
      </c>
      <c r="U7727" s="21" t="n">
        <f aca="false">IF(T7727&lt;=10,1,IF(T7727&lt;=20,2,IF(T7727&lt;=30,3,IF(T7727&lt;=40,4,IF(T7727&lt;=50,5,IF(T7727&lt;=100,6,IF(T7727&lt;=250,7,8)))))))</f>
        <v>1</v>
      </c>
      <c r="V7727" s="21" t="n">
        <f aca="false">IF(AND(OR(Dashboard!$T$3="All",R7727=Dashboard!$T$3),OR(Dashboard!$T$4="All",D7727=Dashboard!$T$4)),1,0)</f>
        <v>1</v>
      </c>
      <c r="W7727" s="21" t="n">
        <f aca="false">IF(V7727=1,T7727+ROW()/10000000,0)</f>
        <v>8.4007727</v>
      </c>
    </row>
    <row r="7728" customFormat="false" ht="15" hidden="false" customHeight="false" outlineLevel="0" collapsed="false">
      <c r="A7728" s="0" t="n">
        <v>18289277</v>
      </c>
      <c r="B7728" s="0" t="s">
        <v>16652</v>
      </c>
      <c r="C7728" s="0" t="n">
        <v>1</v>
      </c>
      <c r="D7728" s="0" t="s">
        <v>6924</v>
      </c>
      <c r="E7728" s="0" t="s">
        <v>16626</v>
      </c>
      <c r="F7728" s="0" t="s">
        <v>16625</v>
      </c>
      <c r="G7728" s="0" t="s">
        <v>16626</v>
      </c>
      <c r="H7728" s="0" t="s">
        <v>838</v>
      </c>
      <c r="I7728" s="0" t="s">
        <v>2123</v>
      </c>
      <c r="J7728" s="0" t="s">
        <v>47</v>
      </c>
      <c r="K7728" s="0" t="s">
        <v>47</v>
      </c>
      <c r="L7728" s="0" t="s">
        <v>47</v>
      </c>
      <c r="M7728" s="0" t="s">
        <v>47</v>
      </c>
      <c r="N7728" s="0" t="n">
        <v>2</v>
      </c>
      <c r="O7728" s="0" t="n">
        <v>2</v>
      </c>
      <c r="P7728" s="0" t="n">
        <v>800</v>
      </c>
      <c r="Q7728" s="0" t="n">
        <v>1</v>
      </c>
      <c r="R7728" s="0" t="str">
        <f aca="false">INDEX(Lookup!$B$4:$B$18,MATCH(C7728,Lookup!$A$4:$A$18,0))</f>
        <v>India</v>
      </c>
      <c r="S7728" s="20" t="n">
        <f aca="false">INDEX(Lookup!$D$4:$D$18,MATCH(C7728,Lookup!$A$4:$A$18,0))</f>
        <v>0.012</v>
      </c>
      <c r="T7728" s="21" t="n">
        <f aca="false">ROUND(P7728*S7728,2)</f>
        <v>9.6</v>
      </c>
      <c r="U7728" s="21" t="n">
        <f aca="false">IF(T7728&lt;=10,1,IF(T7728&lt;=20,2,IF(T7728&lt;=30,3,IF(T7728&lt;=40,4,IF(T7728&lt;=50,5,IF(T7728&lt;=100,6,IF(T7728&lt;=250,7,8)))))))</f>
        <v>1</v>
      </c>
      <c r="V7728" s="21" t="n">
        <f aca="false">IF(AND(OR(Dashboard!$T$3="All",R7728=Dashboard!$T$3),OR(Dashboard!$T$4="All",D7728=Dashboard!$T$4)),1,0)</f>
        <v>1</v>
      </c>
      <c r="W7728" s="21" t="n">
        <f aca="false">IF(V7728=1,T7728+ROW()/10000000,0)</f>
        <v>9.6007728</v>
      </c>
    </row>
    <row r="7729" customFormat="false" ht="15" hidden="false" customHeight="false" outlineLevel="0" collapsed="false">
      <c r="A7729" s="0" t="n">
        <v>18264997</v>
      </c>
      <c r="B7729" s="0" t="s">
        <v>16653</v>
      </c>
      <c r="C7729" s="0" t="n">
        <v>1</v>
      </c>
      <c r="D7729" s="0" t="s">
        <v>6924</v>
      </c>
      <c r="E7729" s="0" t="s">
        <v>16654</v>
      </c>
      <c r="F7729" s="0" t="s">
        <v>16625</v>
      </c>
      <c r="G7729" s="0" t="s">
        <v>16626</v>
      </c>
      <c r="H7729" s="0" t="s">
        <v>2712</v>
      </c>
      <c r="I7729" s="0" t="s">
        <v>2123</v>
      </c>
      <c r="J7729" s="0" t="s">
        <v>47</v>
      </c>
      <c r="K7729" s="0" t="s">
        <v>46</v>
      </c>
      <c r="L7729" s="0" t="s">
        <v>47</v>
      </c>
      <c r="M7729" s="0" t="s">
        <v>47</v>
      </c>
      <c r="N7729" s="0" t="n">
        <v>2</v>
      </c>
      <c r="O7729" s="0" t="n">
        <v>193</v>
      </c>
      <c r="P7729" s="0" t="n">
        <v>700</v>
      </c>
      <c r="Q7729" s="0" t="n">
        <v>4.2</v>
      </c>
      <c r="R7729" s="0" t="str">
        <f aca="false">INDEX(Lookup!$B$4:$B$18,MATCH(C7729,Lookup!$A$4:$A$18,0))</f>
        <v>India</v>
      </c>
      <c r="S7729" s="20" t="n">
        <f aca="false">INDEX(Lookup!$D$4:$D$18,MATCH(C7729,Lookup!$A$4:$A$18,0))</f>
        <v>0.012</v>
      </c>
      <c r="T7729" s="21" t="n">
        <f aca="false">ROUND(P7729*S7729,2)</f>
        <v>8.4</v>
      </c>
      <c r="U7729" s="21" t="n">
        <f aca="false">IF(T7729&lt;=10,1,IF(T7729&lt;=20,2,IF(T7729&lt;=30,3,IF(T7729&lt;=40,4,IF(T7729&lt;=50,5,IF(T7729&lt;=100,6,IF(T7729&lt;=250,7,8)))))))</f>
        <v>1</v>
      </c>
      <c r="V7729" s="21" t="n">
        <f aca="false">IF(AND(OR(Dashboard!$T$3="All",R7729=Dashboard!$T$3),OR(Dashboard!$T$4="All",D7729=Dashboard!$T$4)),1,0)</f>
        <v>1</v>
      </c>
      <c r="W7729" s="21" t="n">
        <f aca="false">IF(V7729=1,T7729+ROW()/10000000,0)</f>
        <v>8.4007729</v>
      </c>
    </row>
    <row r="7730" customFormat="false" ht="15" hidden="false" customHeight="false" outlineLevel="0" collapsed="false">
      <c r="A7730" s="0" t="n">
        <v>18144479</v>
      </c>
      <c r="B7730" s="0" t="s">
        <v>4244</v>
      </c>
      <c r="C7730" s="0" t="n">
        <v>1</v>
      </c>
      <c r="D7730" s="0" t="s">
        <v>6924</v>
      </c>
      <c r="E7730" s="0" t="s">
        <v>16655</v>
      </c>
      <c r="F7730" s="0" t="s">
        <v>16625</v>
      </c>
      <c r="G7730" s="0" t="s">
        <v>16626</v>
      </c>
      <c r="H7730" s="0" t="s">
        <v>69</v>
      </c>
      <c r="I7730" s="0" t="s">
        <v>2123</v>
      </c>
      <c r="J7730" s="0" t="s">
        <v>47</v>
      </c>
      <c r="K7730" s="0" t="s">
        <v>46</v>
      </c>
      <c r="L7730" s="0" t="s">
        <v>47</v>
      </c>
      <c r="M7730" s="0" t="s">
        <v>47</v>
      </c>
      <c r="N7730" s="0" t="n">
        <v>2</v>
      </c>
      <c r="O7730" s="0" t="n">
        <v>173</v>
      </c>
      <c r="P7730" s="0" t="n">
        <v>650</v>
      </c>
      <c r="Q7730" s="0" t="n">
        <v>4.1</v>
      </c>
      <c r="R7730" s="0" t="str">
        <f aca="false">INDEX(Lookup!$B$4:$B$18,MATCH(C7730,Lookup!$A$4:$A$18,0))</f>
        <v>India</v>
      </c>
      <c r="S7730" s="20" t="n">
        <f aca="false">INDEX(Lookup!$D$4:$D$18,MATCH(C7730,Lookup!$A$4:$A$18,0))</f>
        <v>0.012</v>
      </c>
      <c r="T7730" s="21" t="n">
        <f aca="false">ROUND(P7730*S7730,2)</f>
        <v>7.8</v>
      </c>
      <c r="U7730" s="21" t="n">
        <f aca="false">IF(T7730&lt;=10,1,IF(T7730&lt;=20,2,IF(T7730&lt;=30,3,IF(T7730&lt;=40,4,IF(T7730&lt;=50,5,IF(T7730&lt;=100,6,IF(T7730&lt;=250,7,8)))))))</f>
        <v>1</v>
      </c>
      <c r="V7730" s="21" t="n">
        <f aca="false">IF(AND(OR(Dashboard!$T$3="All",R7730=Dashboard!$T$3),OR(Dashboard!$T$4="All",D7730=Dashboard!$T$4)),1,0)</f>
        <v>1</v>
      </c>
      <c r="W7730" s="21" t="n">
        <f aca="false">IF(V7730=1,T7730+ROW()/10000000,0)</f>
        <v>7.800773</v>
      </c>
    </row>
    <row r="7731" customFormat="false" ht="15" hidden="false" customHeight="false" outlineLevel="0" collapsed="false">
      <c r="A7731" s="0" t="n">
        <v>18431179</v>
      </c>
      <c r="B7731" s="0" t="s">
        <v>16656</v>
      </c>
      <c r="C7731" s="0" t="n">
        <v>1</v>
      </c>
      <c r="D7731" s="0" t="s">
        <v>6924</v>
      </c>
      <c r="E7731" s="0" t="s">
        <v>16626</v>
      </c>
      <c r="F7731" s="0" t="s">
        <v>16625</v>
      </c>
      <c r="G7731" s="0" t="s">
        <v>16626</v>
      </c>
      <c r="H7731" s="0" t="s">
        <v>2122</v>
      </c>
      <c r="I7731" s="0" t="s">
        <v>2123</v>
      </c>
      <c r="J7731" s="0" t="s">
        <v>47</v>
      </c>
      <c r="K7731" s="0" t="s">
        <v>46</v>
      </c>
      <c r="L7731" s="0" t="s">
        <v>47</v>
      </c>
      <c r="M7731" s="0" t="s">
        <v>47</v>
      </c>
      <c r="N7731" s="0" t="n">
        <v>2</v>
      </c>
      <c r="O7731" s="0" t="n">
        <v>62</v>
      </c>
      <c r="P7731" s="0" t="n">
        <v>900</v>
      </c>
      <c r="Q7731" s="0" t="n">
        <v>4.2</v>
      </c>
      <c r="R7731" s="0" t="str">
        <f aca="false">INDEX(Lookup!$B$4:$B$18,MATCH(C7731,Lookup!$A$4:$A$18,0))</f>
        <v>India</v>
      </c>
      <c r="S7731" s="20" t="n">
        <f aca="false">INDEX(Lookup!$D$4:$D$18,MATCH(C7731,Lookup!$A$4:$A$18,0))</f>
        <v>0.012</v>
      </c>
      <c r="T7731" s="21" t="n">
        <f aca="false">ROUND(P7731*S7731,2)</f>
        <v>10.8</v>
      </c>
      <c r="U7731" s="21" t="n">
        <f aca="false">IF(T7731&lt;=10,1,IF(T7731&lt;=20,2,IF(T7731&lt;=30,3,IF(T7731&lt;=40,4,IF(T7731&lt;=50,5,IF(T7731&lt;=100,6,IF(T7731&lt;=250,7,8)))))))</f>
        <v>2</v>
      </c>
      <c r="V7731" s="21" t="n">
        <f aca="false">IF(AND(OR(Dashboard!$T$3="All",R7731=Dashboard!$T$3),OR(Dashboard!$T$4="All",D7731=Dashboard!$T$4)),1,0)</f>
        <v>1</v>
      </c>
      <c r="W7731" s="21" t="n">
        <f aca="false">IF(V7731=1,T7731+ROW()/10000000,0)</f>
        <v>10.8007731</v>
      </c>
    </row>
    <row r="7732" customFormat="false" ht="15" hidden="false" customHeight="false" outlineLevel="0" collapsed="false">
      <c r="A7732" s="0" t="n">
        <v>307032</v>
      </c>
      <c r="B7732" s="0" t="s">
        <v>5512</v>
      </c>
      <c r="C7732" s="0" t="n">
        <v>1</v>
      </c>
      <c r="D7732" s="0" t="s">
        <v>6924</v>
      </c>
      <c r="E7732" s="0" t="s">
        <v>16657</v>
      </c>
      <c r="F7732" s="0" t="s">
        <v>16658</v>
      </c>
      <c r="G7732" s="0" t="s">
        <v>16659</v>
      </c>
      <c r="H7732" s="0" t="s">
        <v>2122</v>
      </c>
      <c r="I7732" s="0" t="s">
        <v>2123</v>
      </c>
      <c r="J7732" s="0" t="s">
        <v>47</v>
      </c>
      <c r="K7732" s="0" t="s">
        <v>46</v>
      </c>
      <c r="L7732" s="0" t="s">
        <v>47</v>
      </c>
      <c r="M7732" s="0" t="s">
        <v>47</v>
      </c>
      <c r="N7732" s="0" t="n">
        <v>2</v>
      </c>
      <c r="O7732" s="0" t="n">
        <v>252</v>
      </c>
      <c r="P7732" s="0" t="n">
        <v>800</v>
      </c>
      <c r="Q7732" s="0" t="n">
        <v>2.9</v>
      </c>
      <c r="R7732" s="0" t="str">
        <f aca="false">INDEX(Lookup!$B$4:$B$18,MATCH(C7732,Lookup!$A$4:$A$18,0))</f>
        <v>India</v>
      </c>
      <c r="S7732" s="20" t="n">
        <f aca="false">INDEX(Lookup!$D$4:$D$18,MATCH(C7732,Lookup!$A$4:$A$18,0))</f>
        <v>0.012</v>
      </c>
      <c r="T7732" s="21" t="n">
        <f aca="false">ROUND(P7732*S7732,2)</f>
        <v>9.6</v>
      </c>
      <c r="U7732" s="21" t="n">
        <f aca="false">IF(T7732&lt;=10,1,IF(T7732&lt;=20,2,IF(T7732&lt;=30,3,IF(T7732&lt;=40,4,IF(T7732&lt;=50,5,IF(T7732&lt;=100,6,IF(T7732&lt;=250,7,8)))))))</f>
        <v>1</v>
      </c>
      <c r="V7732" s="21" t="n">
        <f aca="false">IF(AND(OR(Dashboard!$T$3="All",R7732=Dashboard!$T$3),OR(Dashboard!$T$4="All",D7732=Dashboard!$T$4)),1,0)</f>
        <v>1</v>
      </c>
      <c r="W7732" s="21" t="n">
        <f aca="false">IF(V7732=1,T7732+ROW()/10000000,0)</f>
        <v>9.6007732</v>
      </c>
    </row>
    <row r="7733" customFormat="false" ht="15" hidden="false" customHeight="false" outlineLevel="0" collapsed="false">
      <c r="A7733" s="0" t="n">
        <v>305243</v>
      </c>
      <c r="B7733" s="0" t="s">
        <v>2408</v>
      </c>
      <c r="C7733" s="0" t="n">
        <v>1</v>
      </c>
      <c r="D7733" s="0" t="s">
        <v>6924</v>
      </c>
      <c r="E7733" s="0" t="s">
        <v>16660</v>
      </c>
      <c r="F7733" s="0" t="s">
        <v>16658</v>
      </c>
      <c r="G7733" s="0" t="s">
        <v>16659</v>
      </c>
      <c r="H7733" s="0" t="s">
        <v>3392</v>
      </c>
      <c r="I7733" s="0" t="s">
        <v>2123</v>
      </c>
      <c r="J7733" s="0" t="s">
        <v>47</v>
      </c>
      <c r="K7733" s="0" t="s">
        <v>47</v>
      </c>
      <c r="L7733" s="0" t="s">
        <v>47</v>
      </c>
      <c r="M7733" s="0" t="s">
        <v>47</v>
      </c>
      <c r="N7733" s="0" t="n">
        <v>2</v>
      </c>
      <c r="O7733" s="0" t="n">
        <v>145</v>
      </c>
      <c r="P7733" s="0" t="n">
        <v>700</v>
      </c>
      <c r="Q7733" s="0" t="n">
        <v>2.8</v>
      </c>
      <c r="R7733" s="0" t="str">
        <f aca="false">INDEX(Lookup!$B$4:$B$18,MATCH(C7733,Lookup!$A$4:$A$18,0))</f>
        <v>India</v>
      </c>
      <c r="S7733" s="20" t="n">
        <f aca="false">INDEX(Lookup!$D$4:$D$18,MATCH(C7733,Lookup!$A$4:$A$18,0))</f>
        <v>0.012</v>
      </c>
      <c r="T7733" s="21" t="n">
        <f aca="false">ROUND(P7733*S7733,2)</f>
        <v>8.4</v>
      </c>
      <c r="U7733" s="21" t="n">
        <f aca="false">IF(T7733&lt;=10,1,IF(T7733&lt;=20,2,IF(T7733&lt;=30,3,IF(T7733&lt;=40,4,IF(T7733&lt;=50,5,IF(T7733&lt;=100,6,IF(T7733&lt;=250,7,8)))))))</f>
        <v>1</v>
      </c>
      <c r="V7733" s="21" t="n">
        <f aca="false">IF(AND(OR(Dashboard!$T$3="All",R7733=Dashboard!$T$3),OR(Dashboard!$T$4="All",D7733=Dashboard!$T$4)),1,0)</f>
        <v>1</v>
      </c>
      <c r="W7733" s="21" t="n">
        <f aca="false">IF(V7733=1,T7733+ROW()/10000000,0)</f>
        <v>8.4007733</v>
      </c>
    </row>
    <row r="7734" customFormat="false" ht="15" hidden="false" customHeight="false" outlineLevel="0" collapsed="false">
      <c r="A7734" s="0" t="n">
        <v>9177</v>
      </c>
      <c r="B7734" s="0" t="s">
        <v>2321</v>
      </c>
      <c r="C7734" s="0" t="n">
        <v>1</v>
      </c>
      <c r="D7734" s="0" t="s">
        <v>6924</v>
      </c>
      <c r="E7734" s="0" t="s">
        <v>16661</v>
      </c>
      <c r="F7734" s="0" t="s">
        <v>16658</v>
      </c>
      <c r="G7734" s="0" t="s">
        <v>16659</v>
      </c>
      <c r="H7734" s="0" t="s">
        <v>4091</v>
      </c>
      <c r="I7734" s="0" t="s">
        <v>2123</v>
      </c>
      <c r="J7734" s="0" t="s">
        <v>47</v>
      </c>
      <c r="K7734" s="0" t="s">
        <v>47</v>
      </c>
      <c r="L7734" s="0" t="s">
        <v>47</v>
      </c>
      <c r="M7734" s="0" t="s">
        <v>47</v>
      </c>
      <c r="N7734" s="0" t="n">
        <v>2</v>
      </c>
      <c r="O7734" s="0" t="n">
        <v>87</v>
      </c>
      <c r="P7734" s="0" t="n">
        <v>600</v>
      </c>
      <c r="Q7734" s="0" t="n">
        <v>3.3</v>
      </c>
      <c r="R7734" s="0" t="str">
        <f aca="false">INDEX(Lookup!$B$4:$B$18,MATCH(C7734,Lookup!$A$4:$A$18,0))</f>
        <v>India</v>
      </c>
      <c r="S7734" s="20" t="n">
        <f aca="false">INDEX(Lookup!$D$4:$D$18,MATCH(C7734,Lookup!$A$4:$A$18,0))</f>
        <v>0.012</v>
      </c>
      <c r="T7734" s="21" t="n">
        <f aca="false">ROUND(P7734*S7734,2)</f>
        <v>7.2</v>
      </c>
      <c r="U7734" s="21" t="n">
        <f aca="false">IF(T7734&lt;=10,1,IF(T7734&lt;=20,2,IF(T7734&lt;=30,3,IF(T7734&lt;=40,4,IF(T7734&lt;=50,5,IF(T7734&lt;=100,6,IF(T7734&lt;=250,7,8)))))))</f>
        <v>1</v>
      </c>
      <c r="V7734" s="21" t="n">
        <f aca="false">IF(AND(OR(Dashboard!$T$3="All",R7734=Dashboard!$T$3),OR(Dashboard!$T$4="All",D7734=Dashboard!$T$4)),1,0)</f>
        <v>1</v>
      </c>
      <c r="W7734" s="21" t="n">
        <f aca="false">IF(V7734=1,T7734+ROW()/10000000,0)</f>
        <v>7.2007734</v>
      </c>
    </row>
    <row r="7735" customFormat="false" ht="15" hidden="false" customHeight="false" outlineLevel="0" collapsed="false">
      <c r="A7735" s="0" t="n">
        <v>308697</v>
      </c>
      <c r="B7735" s="0" t="s">
        <v>16662</v>
      </c>
      <c r="C7735" s="0" t="n">
        <v>1</v>
      </c>
      <c r="D7735" s="0" t="s">
        <v>6924</v>
      </c>
      <c r="E7735" s="0" t="s">
        <v>16663</v>
      </c>
      <c r="F7735" s="0" t="s">
        <v>16658</v>
      </c>
      <c r="G7735" s="0" t="s">
        <v>16659</v>
      </c>
      <c r="H7735" s="0" t="s">
        <v>16664</v>
      </c>
      <c r="I7735" s="0" t="s">
        <v>2123</v>
      </c>
      <c r="J7735" s="0" t="s">
        <v>47</v>
      </c>
      <c r="K7735" s="0" t="s">
        <v>46</v>
      </c>
      <c r="L7735" s="0" t="s">
        <v>47</v>
      </c>
      <c r="M7735" s="0" t="s">
        <v>47</v>
      </c>
      <c r="N7735" s="0" t="n">
        <v>2</v>
      </c>
      <c r="O7735" s="0" t="n">
        <v>199</v>
      </c>
      <c r="P7735" s="0" t="n">
        <v>650</v>
      </c>
      <c r="Q7735" s="0" t="n">
        <v>3.3</v>
      </c>
      <c r="R7735" s="0" t="str">
        <f aca="false">INDEX(Lookup!$B$4:$B$18,MATCH(C7735,Lookup!$A$4:$A$18,0))</f>
        <v>India</v>
      </c>
      <c r="S7735" s="20" t="n">
        <f aca="false">INDEX(Lookup!$D$4:$D$18,MATCH(C7735,Lookup!$A$4:$A$18,0))</f>
        <v>0.012</v>
      </c>
      <c r="T7735" s="21" t="n">
        <f aca="false">ROUND(P7735*S7735,2)</f>
        <v>7.8</v>
      </c>
      <c r="U7735" s="21" t="n">
        <f aca="false">IF(T7735&lt;=10,1,IF(T7735&lt;=20,2,IF(T7735&lt;=30,3,IF(T7735&lt;=40,4,IF(T7735&lt;=50,5,IF(T7735&lt;=100,6,IF(T7735&lt;=250,7,8)))))))</f>
        <v>1</v>
      </c>
      <c r="V7735" s="21" t="n">
        <f aca="false">IF(AND(OR(Dashboard!$T$3="All",R7735=Dashboard!$T$3),OR(Dashboard!$T$4="All",D7735=Dashboard!$T$4)),1,0)</f>
        <v>1</v>
      </c>
      <c r="W7735" s="21" t="n">
        <f aca="false">IF(V7735=1,T7735+ROW()/10000000,0)</f>
        <v>7.8007735</v>
      </c>
    </row>
    <row r="7736" customFormat="false" ht="15" hidden="false" customHeight="false" outlineLevel="0" collapsed="false">
      <c r="A7736" s="0" t="n">
        <v>3507</v>
      </c>
      <c r="B7736" s="0" t="s">
        <v>2300</v>
      </c>
      <c r="C7736" s="0" t="n">
        <v>1</v>
      </c>
      <c r="D7736" s="0" t="s">
        <v>6924</v>
      </c>
      <c r="E7736" s="0" t="s">
        <v>16665</v>
      </c>
      <c r="F7736" s="0" t="s">
        <v>16658</v>
      </c>
      <c r="G7736" s="0" t="s">
        <v>16659</v>
      </c>
      <c r="H7736" s="0" t="s">
        <v>3005</v>
      </c>
      <c r="I7736" s="0" t="s">
        <v>2123</v>
      </c>
      <c r="J7736" s="0" t="s">
        <v>47</v>
      </c>
      <c r="K7736" s="0" t="s">
        <v>46</v>
      </c>
      <c r="L7736" s="0" t="s">
        <v>47</v>
      </c>
      <c r="M7736" s="0" t="s">
        <v>47</v>
      </c>
      <c r="N7736" s="0" t="n">
        <v>2</v>
      </c>
      <c r="O7736" s="0" t="n">
        <v>131</v>
      </c>
      <c r="P7736" s="0" t="n">
        <v>500</v>
      </c>
      <c r="Q7736" s="0" t="n">
        <v>2.5</v>
      </c>
      <c r="R7736" s="0" t="str">
        <f aca="false">INDEX(Lookup!$B$4:$B$18,MATCH(C7736,Lookup!$A$4:$A$18,0))</f>
        <v>India</v>
      </c>
      <c r="S7736" s="20" t="n">
        <f aca="false">INDEX(Lookup!$D$4:$D$18,MATCH(C7736,Lookup!$A$4:$A$18,0))</f>
        <v>0.012</v>
      </c>
      <c r="T7736" s="21" t="n">
        <f aca="false">ROUND(P7736*S7736,2)</f>
        <v>6</v>
      </c>
      <c r="U7736" s="21" t="n">
        <f aca="false">IF(T7736&lt;=10,1,IF(T7736&lt;=20,2,IF(T7736&lt;=30,3,IF(T7736&lt;=40,4,IF(T7736&lt;=50,5,IF(T7736&lt;=100,6,IF(T7736&lt;=250,7,8)))))))</f>
        <v>1</v>
      </c>
      <c r="V7736" s="21" t="n">
        <f aca="false">IF(AND(OR(Dashboard!$T$3="All",R7736=Dashboard!$T$3),OR(Dashboard!$T$4="All",D7736=Dashboard!$T$4)),1,0)</f>
        <v>1</v>
      </c>
      <c r="W7736" s="21" t="n">
        <f aca="false">IF(V7736=1,T7736+ROW()/10000000,0)</f>
        <v>6.0007736</v>
      </c>
    </row>
    <row r="7737" customFormat="false" ht="15" hidden="false" customHeight="false" outlineLevel="0" collapsed="false">
      <c r="A7737" s="0" t="n">
        <v>18350121</v>
      </c>
      <c r="B7737" s="0" t="s">
        <v>8045</v>
      </c>
      <c r="C7737" s="0" t="n">
        <v>1</v>
      </c>
      <c r="D7737" s="0" t="s">
        <v>6924</v>
      </c>
      <c r="E7737" s="0" t="s">
        <v>16666</v>
      </c>
      <c r="F7737" s="0" t="s">
        <v>16658</v>
      </c>
      <c r="G7737" s="0" t="s">
        <v>16659</v>
      </c>
      <c r="H7737" s="0" t="s">
        <v>8047</v>
      </c>
      <c r="I7737" s="0" t="s">
        <v>2123</v>
      </c>
      <c r="J7737" s="0" t="s">
        <v>47</v>
      </c>
      <c r="K7737" s="0" t="s">
        <v>46</v>
      </c>
      <c r="L7737" s="0" t="s">
        <v>47</v>
      </c>
      <c r="M7737" s="0" t="s">
        <v>47</v>
      </c>
      <c r="N7737" s="0" t="n">
        <v>2</v>
      </c>
      <c r="O7737" s="0" t="n">
        <v>105</v>
      </c>
      <c r="P7737" s="0" t="n">
        <v>750</v>
      </c>
      <c r="Q7737" s="0" t="n">
        <v>3.9</v>
      </c>
      <c r="R7737" s="0" t="str">
        <f aca="false">INDEX(Lookup!$B$4:$B$18,MATCH(C7737,Lookup!$A$4:$A$18,0))</f>
        <v>India</v>
      </c>
      <c r="S7737" s="20" t="n">
        <f aca="false">INDEX(Lookup!$D$4:$D$18,MATCH(C7737,Lookup!$A$4:$A$18,0))</f>
        <v>0.012</v>
      </c>
      <c r="T7737" s="21" t="n">
        <f aca="false">ROUND(P7737*S7737,2)</f>
        <v>9</v>
      </c>
      <c r="U7737" s="21" t="n">
        <f aca="false">IF(T7737&lt;=10,1,IF(T7737&lt;=20,2,IF(T7737&lt;=30,3,IF(T7737&lt;=40,4,IF(T7737&lt;=50,5,IF(T7737&lt;=100,6,IF(T7737&lt;=250,7,8)))))))</f>
        <v>1</v>
      </c>
      <c r="V7737" s="21" t="n">
        <f aca="false">IF(AND(OR(Dashboard!$T$3="All",R7737=Dashboard!$T$3),OR(Dashboard!$T$4="All",D7737=Dashboard!$T$4)),1,0)</f>
        <v>1</v>
      </c>
      <c r="W7737" s="21" t="n">
        <f aca="false">IF(V7737=1,T7737+ROW()/10000000,0)</f>
        <v>9.0007737</v>
      </c>
    </row>
    <row r="7738" customFormat="false" ht="15" hidden="false" customHeight="false" outlineLevel="0" collapsed="false">
      <c r="A7738" s="0" t="n">
        <v>311345</v>
      </c>
      <c r="B7738" s="0" t="s">
        <v>4217</v>
      </c>
      <c r="C7738" s="0" t="n">
        <v>1</v>
      </c>
      <c r="D7738" s="0" t="s">
        <v>6924</v>
      </c>
      <c r="E7738" s="0" t="s">
        <v>16667</v>
      </c>
      <c r="F7738" s="0" t="s">
        <v>16658</v>
      </c>
      <c r="G7738" s="0" t="s">
        <v>16659</v>
      </c>
      <c r="H7738" s="0" t="s">
        <v>4219</v>
      </c>
      <c r="I7738" s="0" t="s">
        <v>2123</v>
      </c>
      <c r="J7738" s="0" t="s">
        <v>47</v>
      </c>
      <c r="K7738" s="0" t="s">
        <v>46</v>
      </c>
      <c r="L7738" s="0" t="s">
        <v>47</v>
      </c>
      <c r="M7738" s="0" t="s">
        <v>47</v>
      </c>
      <c r="N7738" s="0" t="n">
        <v>2</v>
      </c>
      <c r="O7738" s="0" t="n">
        <v>380</v>
      </c>
      <c r="P7738" s="0" t="n">
        <v>600</v>
      </c>
      <c r="Q7738" s="0" t="n">
        <v>3.9</v>
      </c>
      <c r="R7738" s="0" t="str">
        <f aca="false">INDEX(Lookup!$B$4:$B$18,MATCH(C7738,Lookup!$A$4:$A$18,0))</f>
        <v>India</v>
      </c>
      <c r="S7738" s="20" t="n">
        <f aca="false">INDEX(Lookup!$D$4:$D$18,MATCH(C7738,Lookup!$A$4:$A$18,0))</f>
        <v>0.012</v>
      </c>
      <c r="T7738" s="21" t="n">
        <f aca="false">ROUND(P7738*S7738,2)</f>
        <v>7.2</v>
      </c>
      <c r="U7738" s="21" t="n">
        <f aca="false">IF(T7738&lt;=10,1,IF(T7738&lt;=20,2,IF(T7738&lt;=30,3,IF(T7738&lt;=40,4,IF(T7738&lt;=50,5,IF(T7738&lt;=100,6,IF(T7738&lt;=250,7,8)))))))</f>
        <v>1</v>
      </c>
      <c r="V7738" s="21" t="n">
        <f aca="false">IF(AND(OR(Dashboard!$T$3="All",R7738=Dashboard!$T$3),OR(Dashboard!$T$4="All",D7738=Dashboard!$T$4)),1,0)</f>
        <v>1</v>
      </c>
      <c r="W7738" s="21" t="n">
        <f aca="false">IF(V7738=1,T7738+ROW()/10000000,0)</f>
        <v>7.2007738</v>
      </c>
    </row>
    <row r="7739" customFormat="false" ht="15" hidden="false" customHeight="false" outlineLevel="0" collapsed="false">
      <c r="A7739" s="0" t="n">
        <v>1492</v>
      </c>
      <c r="B7739" s="0" t="s">
        <v>2294</v>
      </c>
      <c r="C7739" s="0" t="n">
        <v>1</v>
      </c>
      <c r="D7739" s="0" t="s">
        <v>6924</v>
      </c>
      <c r="E7739" s="0" t="s">
        <v>16661</v>
      </c>
      <c r="F7739" s="0" t="s">
        <v>16658</v>
      </c>
      <c r="G7739" s="0" t="s">
        <v>16659</v>
      </c>
      <c r="H7739" s="0" t="s">
        <v>1651</v>
      </c>
      <c r="I7739" s="0" t="s">
        <v>2123</v>
      </c>
      <c r="J7739" s="0" t="s">
        <v>47</v>
      </c>
      <c r="K7739" s="0" t="s">
        <v>46</v>
      </c>
      <c r="L7739" s="0" t="s">
        <v>47</v>
      </c>
      <c r="M7739" s="0" t="s">
        <v>47</v>
      </c>
      <c r="N7739" s="0" t="n">
        <v>2</v>
      </c>
      <c r="O7739" s="0" t="n">
        <v>277</v>
      </c>
      <c r="P7739" s="0" t="n">
        <v>500</v>
      </c>
      <c r="Q7739" s="0" t="n">
        <v>3.6</v>
      </c>
      <c r="R7739" s="0" t="str">
        <f aca="false">INDEX(Lookup!$B$4:$B$18,MATCH(C7739,Lookup!$A$4:$A$18,0))</f>
        <v>India</v>
      </c>
      <c r="S7739" s="20" t="n">
        <f aca="false">INDEX(Lookup!$D$4:$D$18,MATCH(C7739,Lookup!$A$4:$A$18,0))</f>
        <v>0.012</v>
      </c>
      <c r="T7739" s="21" t="n">
        <f aca="false">ROUND(P7739*S7739,2)</f>
        <v>6</v>
      </c>
      <c r="U7739" s="21" t="n">
        <f aca="false">IF(T7739&lt;=10,1,IF(T7739&lt;=20,2,IF(T7739&lt;=30,3,IF(T7739&lt;=40,4,IF(T7739&lt;=50,5,IF(T7739&lt;=100,6,IF(T7739&lt;=250,7,8)))))))</f>
        <v>1</v>
      </c>
      <c r="V7739" s="21" t="n">
        <f aca="false">IF(AND(OR(Dashboard!$T$3="All",R7739=Dashboard!$T$3),OR(Dashboard!$T$4="All",D7739=Dashboard!$T$4)),1,0)</f>
        <v>1</v>
      </c>
      <c r="W7739" s="21" t="n">
        <f aca="false">IF(V7739=1,T7739+ROW()/10000000,0)</f>
        <v>6.0007739</v>
      </c>
    </row>
    <row r="7740" customFormat="false" ht="15" hidden="false" customHeight="false" outlineLevel="0" collapsed="false">
      <c r="A7740" s="0" t="n">
        <v>310169</v>
      </c>
      <c r="B7740" s="0" t="s">
        <v>16668</v>
      </c>
      <c r="C7740" s="0" t="n">
        <v>1</v>
      </c>
      <c r="D7740" s="0" t="s">
        <v>6924</v>
      </c>
      <c r="E7740" s="0" t="s">
        <v>16669</v>
      </c>
      <c r="F7740" s="0" t="s">
        <v>16658</v>
      </c>
      <c r="G7740" s="0" t="s">
        <v>16659</v>
      </c>
      <c r="H7740" s="0" t="s">
        <v>2122</v>
      </c>
      <c r="I7740" s="0" t="s">
        <v>2123</v>
      </c>
      <c r="J7740" s="0" t="s">
        <v>46</v>
      </c>
      <c r="K7740" s="0" t="s">
        <v>46</v>
      </c>
      <c r="L7740" s="0" t="s">
        <v>47</v>
      </c>
      <c r="M7740" s="0" t="s">
        <v>47</v>
      </c>
      <c r="N7740" s="0" t="n">
        <v>2</v>
      </c>
      <c r="O7740" s="0" t="n">
        <v>364</v>
      </c>
      <c r="P7740" s="0" t="n">
        <v>850</v>
      </c>
      <c r="Q7740" s="0" t="n">
        <v>3.7</v>
      </c>
      <c r="R7740" s="0" t="str">
        <f aca="false">INDEX(Lookup!$B$4:$B$18,MATCH(C7740,Lookup!$A$4:$A$18,0))</f>
        <v>India</v>
      </c>
      <c r="S7740" s="20" t="n">
        <f aca="false">INDEX(Lookup!$D$4:$D$18,MATCH(C7740,Lookup!$A$4:$A$18,0))</f>
        <v>0.012</v>
      </c>
      <c r="T7740" s="21" t="n">
        <f aca="false">ROUND(P7740*S7740,2)</f>
        <v>10.2</v>
      </c>
      <c r="U7740" s="21" t="n">
        <f aca="false">IF(T7740&lt;=10,1,IF(T7740&lt;=20,2,IF(T7740&lt;=30,3,IF(T7740&lt;=40,4,IF(T7740&lt;=50,5,IF(T7740&lt;=100,6,IF(T7740&lt;=250,7,8)))))))</f>
        <v>2</v>
      </c>
      <c r="V7740" s="21" t="n">
        <f aca="false">IF(AND(OR(Dashboard!$T$3="All",R7740=Dashboard!$T$3),OR(Dashboard!$T$4="All",D7740=Dashboard!$T$4)),1,0)</f>
        <v>1</v>
      </c>
      <c r="W7740" s="21" t="n">
        <f aca="false">IF(V7740=1,T7740+ROW()/10000000,0)</f>
        <v>10.200774</v>
      </c>
    </row>
    <row r="7741" customFormat="false" ht="15" hidden="false" customHeight="false" outlineLevel="0" collapsed="false">
      <c r="A7741" s="0" t="n">
        <v>312535</v>
      </c>
      <c r="B7741" s="0" t="s">
        <v>4848</v>
      </c>
      <c r="C7741" s="0" t="n">
        <v>1</v>
      </c>
      <c r="D7741" s="0" t="s">
        <v>6924</v>
      </c>
      <c r="E7741" s="0" t="s">
        <v>16670</v>
      </c>
      <c r="F7741" s="0" t="s">
        <v>16671</v>
      </c>
      <c r="G7741" s="0" t="s">
        <v>16672</v>
      </c>
      <c r="H7741" s="0" t="s">
        <v>3942</v>
      </c>
      <c r="I7741" s="0" t="s">
        <v>2123</v>
      </c>
      <c r="J7741" s="0" t="s">
        <v>47</v>
      </c>
      <c r="K7741" s="0" t="s">
        <v>46</v>
      </c>
      <c r="L7741" s="0" t="s">
        <v>47</v>
      </c>
      <c r="M7741" s="0" t="s">
        <v>47</v>
      </c>
      <c r="N7741" s="0" t="n">
        <v>1</v>
      </c>
      <c r="O7741" s="0" t="n">
        <v>22</v>
      </c>
      <c r="P7741" s="0" t="n">
        <v>350</v>
      </c>
      <c r="Q7741" s="0" t="n">
        <v>3.2</v>
      </c>
      <c r="R7741" s="0" t="str">
        <f aca="false">INDEX(Lookup!$B$4:$B$18,MATCH(C7741,Lookup!$A$4:$A$18,0))</f>
        <v>India</v>
      </c>
      <c r="S7741" s="20" t="n">
        <f aca="false">INDEX(Lookup!$D$4:$D$18,MATCH(C7741,Lookup!$A$4:$A$18,0))</f>
        <v>0.012</v>
      </c>
      <c r="T7741" s="21" t="n">
        <f aca="false">ROUND(P7741*S7741,2)</f>
        <v>4.2</v>
      </c>
      <c r="U7741" s="21" t="n">
        <f aca="false">IF(T7741&lt;=10,1,IF(T7741&lt;=20,2,IF(T7741&lt;=30,3,IF(T7741&lt;=40,4,IF(T7741&lt;=50,5,IF(T7741&lt;=100,6,IF(T7741&lt;=250,7,8)))))))</f>
        <v>1</v>
      </c>
      <c r="V7741" s="21" t="n">
        <f aca="false">IF(AND(OR(Dashboard!$T$3="All",R7741=Dashboard!$T$3),OR(Dashboard!$T$4="All",D7741=Dashboard!$T$4)),1,0)</f>
        <v>1</v>
      </c>
      <c r="W7741" s="21" t="n">
        <f aca="false">IF(V7741=1,T7741+ROW()/10000000,0)</f>
        <v>4.2007741</v>
      </c>
    </row>
    <row r="7742" customFormat="false" ht="15" hidden="false" customHeight="false" outlineLevel="0" collapsed="false">
      <c r="A7742" s="0" t="n">
        <v>535</v>
      </c>
      <c r="B7742" s="0" t="s">
        <v>3562</v>
      </c>
      <c r="C7742" s="0" t="n">
        <v>1</v>
      </c>
      <c r="D7742" s="0" t="s">
        <v>6924</v>
      </c>
      <c r="E7742" s="0" t="s">
        <v>16673</v>
      </c>
      <c r="F7742" s="0" t="s">
        <v>16671</v>
      </c>
      <c r="G7742" s="0" t="s">
        <v>16672</v>
      </c>
      <c r="H7742" s="0" t="s">
        <v>153</v>
      </c>
      <c r="I7742" s="0" t="s">
        <v>2123</v>
      </c>
      <c r="J7742" s="0" t="s">
        <v>47</v>
      </c>
      <c r="K7742" s="0" t="s">
        <v>46</v>
      </c>
      <c r="L7742" s="0" t="s">
        <v>47</v>
      </c>
      <c r="M7742" s="0" t="s">
        <v>47</v>
      </c>
      <c r="N7742" s="0" t="n">
        <v>2</v>
      </c>
      <c r="O7742" s="0" t="n">
        <v>47</v>
      </c>
      <c r="P7742" s="0" t="n">
        <v>650</v>
      </c>
      <c r="Q7742" s="0" t="n">
        <v>3.3</v>
      </c>
      <c r="R7742" s="0" t="str">
        <f aca="false">INDEX(Lookup!$B$4:$B$18,MATCH(C7742,Lookup!$A$4:$A$18,0))</f>
        <v>India</v>
      </c>
      <c r="S7742" s="20" t="n">
        <f aca="false">INDEX(Lookup!$D$4:$D$18,MATCH(C7742,Lookup!$A$4:$A$18,0))</f>
        <v>0.012</v>
      </c>
      <c r="T7742" s="21" t="n">
        <f aca="false">ROUND(P7742*S7742,2)</f>
        <v>7.8</v>
      </c>
      <c r="U7742" s="21" t="n">
        <f aca="false">IF(T7742&lt;=10,1,IF(T7742&lt;=20,2,IF(T7742&lt;=30,3,IF(T7742&lt;=40,4,IF(T7742&lt;=50,5,IF(T7742&lt;=100,6,IF(T7742&lt;=250,7,8)))))))</f>
        <v>1</v>
      </c>
      <c r="V7742" s="21" t="n">
        <f aca="false">IF(AND(OR(Dashboard!$T$3="All",R7742=Dashboard!$T$3),OR(Dashboard!$T$4="All",D7742=Dashboard!$T$4)),1,0)</f>
        <v>1</v>
      </c>
      <c r="W7742" s="21" t="n">
        <f aca="false">IF(V7742=1,T7742+ROW()/10000000,0)</f>
        <v>7.8007742</v>
      </c>
    </row>
    <row r="7743" customFormat="false" ht="15" hidden="false" customHeight="false" outlineLevel="0" collapsed="false">
      <c r="A7743" s="0" t="n">
        <v>304281</v>
      </c>
      <c r="B7743" s="0" t="s">
        <v>16674</v>
      </c>
      <c r="C7743" s="0" t="n">
        <v>1</v>
      </c>
      <c r="D7743" s="0" t="s">
        <v>6924</v>
      </c>
      <c r="E7743" s="0" t="s">
        <v>16675</v>
      </c>
      <c r="F7743" s="0" t="s">
        <v>16671</v>
      </c>
      <c r="G7743" s="0" t="s">
        <v>16672</v>
      </c>
      <c r="H7743" s="0" t="s">
        <v>3243</v>
      </c>
      <c r="I7743" s="0" t="s">
        <v>2123</v>
      </c>
      <c r="J7743" s="0" t="s">
        <v>47</v>
      </c>
      <c r="K7743" s="0" t="s">
        <v>47</v>
      </c>
      <c r="L7743" s="0" t="s">
        <v>47</v>
      </c>
      <c r="M7743" s="0" t="s">
        <v>47</v>
      </c>
      <c r="N7743" s="0" t="n">
        <v>1</v>
      </c>
      <c r="O7743" s="0" t="n">
        <v>28</v>
      </c>
      <c r="P7743" s="0" t="n">
        <v>150</v>
      </c>
      <c r="Q7743" s="0" t="n">
        <v>3.3</v>
      </c>
      <c r="R7743" s="0" t="str">
        <f aca="false">INDEX(Lookup!$B$4:$B$18,MATCH(C7743,Lookup!$A$4:$A$18,0))</f>
        <v>India</v>
      </c>
      <c r="S7743" s="20" t="n">
        <f aca="false">INDEX(Lookup!$D$4:$D$18,MATCH(C7743,Lookup!$A$4:$A$18,0))</f>
        <v>0.012</v>
      </c>
      <c r="T7743" s="21" t="n">
        <f aca="false">ROUND(P7743*S7743,2)</f>
        <v>1.8</v>
      </c>
      <c r="U7743" s="21" t="n">
        <f aca="false">IF(T7743&lt;=10,1,IF(T7743&lt;=20,2,IF(T7743&lt;=30,3,IF(T7743&lt;=40,4,IF(T7743&lt;=50,5,IF(T7743&lt;=100,6,IF(T7743&lt;=250,7,8)))))))</f>
        <v>1</v>
      </c>
      <c r="V7743" s="21" t="n">
        <f aca="false">IF(AND(OR(Dashboard!$T$3="All",R7743=Dashboard!$T$3),OR(Dashboard!$T$4="All",D7743=Dashboard!$T$4)),1,0)</f>
        <v>1</v>
      </c>
      <c r="W7743" s="21" t="n">
        <f aca="false">IF(V7743=1,T7743+ROW()/10000000,0)</f>
        <v>1.8007743</v>
      </c>
    </row>
    <row r="7744" customFormat="false" ht="15" hidden="false" customHeight="false" outlineLevel="0" collapsed="false">
      <c r="A7744" s="0" t="n">
        <v>7392</v>
      </c>
      <c r="B7744" s="0" t="s">
        <v>16676</v>
      </c>
      <c r="C7744" s="0" t="n">
        <v>1</v>
      </c>
      <c r="D7744" s="0" t="s">
        <v>6924</v>
      </c>
      <c r="E7744" s="0" t="s">
        <v>16677</v>
      </c>
      <c r="F7744" s="0" t="s">
        <v>16671</v>
      </c>
      <c r="G7744" s="0" t="s">
        <v>16672</v>
      </c>
      <c r="H7744" s="0" t="s">
        <v>3942</v>
      </c>
      <c r="I7744" s="0" t="s">
        <v>2123</v>
      </c>
      <c r="J7744" s="0" t="s">
        <v>47</v>
      </c>
      <c r="K7744" s="0" t="s">
        <v>47</v>
      </c>
      <c r="L7744" s="0" t="s">
        <v>47</v>
      </c>
      <c r="M7744" s="0" t="s">
        <v>47</v>
      </c>
      <c r="N7744" s="0" t="n">
        <v>1</v>
      </c>
      <c r="O7744" s="0" t="n">
        <v>14</v>
      </c>
      <c r="P7744" s="0" t="n">
        <v>150</v>
      </c>
      <c r="Q7744" s="0" t="n">
        <v>3.1</v>
      </c>
      <c r="R7744" s="0" t="str">
        <f aca="false">INDEX(Lookup!$B$4:$B$18,MATCH(C7744,Lookup!$A$4:$A$18,0))</f>
        <v>India</v>
      </c>
      <c r="S7744" s="20" t="n">
        <f aca="false">INDEX(Lookup!$D$4:$D$18,MATCH(C7744,Lookup!$A$4:$A$18,0))</f>
        <v>0.012</v>
      </c>
      <c r="T7744" s="21" t="n">
        <f aca="false">ROUND(P7744*S7744,2)</f>
        <v>1.8</v>
      </c>
      <c r="U7744" s="21" t="n">
        <f aca="false">IF(T7744&lt;=10,1,IF(T7744&lt;=20,2,IF(T7744&lt;=30,3,IF(T7744&lt;=40,4,IF(T7744&lt;=50,5,IF(T7744&lt;=100,6,IF(T7744&lt;=250,7,8)))))))</f>
        <v>1</v>
      </c>
      <c r="V7744" s="21" t="n">
        <f aca="false">IF(AND(OR(Dashboard!$T$3="All",R7744=Dashboard!$T$3),OR(Dashboard!$T$4="All",D7744=Dashboard!$T$4)),1,0)</f>
        <v>1</v>
      </c>
      <c r="W7744" s="21" t="n">
        <f aca="false">IF(V7744=1,T7744+ROW()/10000000,0)</f>
        <v>1.8007744</v>
      </c>
    </row>
    <row r="7745" customFormat="false" ht="15" hidden="false" customHeight="false" outlineLevel="0" collapsed="false">
      <c r="A7745" s="0" t="n">
        <v>2122</v>
      </c>
      <c r="B7745" s="0" t="s">
        <v>10208</v>
      </c>
      <c r="C7745" s="0" t="n">
        <v>1</v>
      </c>
      <c r="D7745" s="0" t="s">
        <v>6924</v>
      </c>
      <c r="E7745" s="0" t="s">
        <v>16678</v>
      </c>
      <c r="F7745" s="0" t="s">
        <v>16671</v>
      </c>
      <c r="G7745" s="0" t="s">
        <v>16672</v>
      </c>
      <c r="H7745" s="0" t="s">
        <v>69</v>
      </c>
      <c r="I7745" s="0" t="s">
        <v>2123</v>
      </c>
      <c r="J7745" s="0" t="s">
        <v>47</v>
      </c>
      <c r="K7745" s="0" t="s">
        <v>47</v>
      </c>
      <c r="L7745" s="0" t="s">
        <v>47</v>
      </c>
      <c r="M7745" s="0" t="s">
        <v>47</v>
      </c>
      <c r="N7745" s="0" t="n">
        <v>1</v>
      </c>
      <c r="O7745" s="0" t="n">
        <v>20</v>
      </c>
      <c r="P7745" s="0" t="n">
        <v>400</v>
      </c>
      <c r="Q7745" s="0" t="n">
        <v>3.4</v>
      </c>
      <c r="R7745" s="0" t="str">
        <f aca="false">INDEX(Lookup!$B$4:$B$18,MATCH(C7745,Lookup!$A$4:$A$18,0))</f>
        <v>India</v>
      </c>
      <c r="S7745" s="20" t="n">
        <f aca="false">INDEX(Lookup!$D$4:$D$18,MATCH(C7745,Lookup!$A$4:$A$18,0))</f>
        <v>0.012</v>
      </c>
      <c r="T7745" s="21" t="n">
        <f aca="false">ROUND(P7745*S7745,2)</f>
        <v>4.8</v>
      </c>
      <c r="U7745" s="21" t="n">
        <f aca="false">IF(T7745&lt;=10,1,IF(T7745&lt;=20,2,IF(T7745&lt;=30,3,IF(T7745&lt;=40,4,IF(T7745&lt;=50,5,IF(T7745&lt;=100,6,IF(T7745&lt;=250,7,8)))))))</f>
        <v>1</v>
      </c>
      <c r="V7745" s="21" t="n">
        <f aca="false">IF(AND(OR(Dashboard!$T$3="All",R7745=Dashboard!$T$3),OR(Dashboard!$T$4="All",D7745=Dashboard!$T$4)),1,0)</f>
        <v>1</v>
      </c>
      <c r="W7745" s="21" t="n">
        <f aca="false">IF(V7745=1,T7745+ROW()/10000000,0)</f>
        <v>4.8007745</v>
      </c>
    </row>
    <row r="7746" customFormat="false" ht="15" hidden="false" customHeight="false" outlineLevel="0" collapsed="false">
      <c r="A7746" s="0" t="n">
        <v>302438</v>
      </c>
      <c r="B7746" s="0" t="s">
        <v>16679</v>
      </c>
      <c r="C7746" s="0" t="n">
        <v>1</v>
      </c>
      <c r="D7746" s="0" t="s">
        <v>6924</v>
      </c>
      <c r="E7746" s="0" t="s">
        <v>16680</v>
      </c>
      <c r="F7746" s="0" t="s">
        <v>16671</v>
      </c>
      <c r="G7746" s="0" t="s">
        <v>16672</v>
      </c>
      <c r="H7746" s="0" t="s">
        <v>6734</v>
      </c>
      <c r="I7746" s="0" t="s">
        <v>2123</v>
      </c>
      <c r="J7746" s="0" t="s">
        <v>46</v>
      </c>
      <c r="K7746" s="0" t="s">
        <v>47</v>
      </c>
      <c r="L7746" s="0" t="s">
        <v>47</v>
      </c>
      <c r="M7746" s="0" t="s">
        <v>47</v>
      </c>
      <c r="N7746" s="0" t="n">
        <v>2</v>
      </c>
      <c r="O7746" s="0" t="n">
        <v>6</v>
      </c>
      <c r="P7746" s="0" t="n">
        <v>900</v>
      </c>
      <c r="Q7746" s="0" t="n">
        <v>2.9</v>
      </c>
      <c r="R7746" s="0" t="str">
        <f aca="false">INDEX(Lookup!$B$4:$B$18,MATCH(C7746,Lookup!$A$4:$A$18,0))</f>
        <v>India</v>
      </c>
      <c r="S7746" s="20" t="n">
        <f aca="false">INDEX(Lookup!$D$4:$D$18,MATCH(C7746,Lookup!$A$4:$A$18,0))</f>
        <v>0.012</v>
      </c>
      <c r="T7746" s="21" t="n">
        <f aca="false">ROUND(P7746*S7746,2)</f>
        <v>10.8</v>
      </c>
      <c r="U7746" s="21" t="n">
        <f aca="false">IF(T7746&lt;=10,1,IF(T7746&lt;=20,2,IF(T7746&lt;=30,3,IF(T7746&lt;=40,4,IF(T7746&lt;=50,5,IF(T7746&lt;=100,6,IF(T7746&lt;=250,7,8)))))))</f>
        <v>2</v>
      </c>
      <c r="V7746" s="21" t="n">
        <f aca="false">IF(AND(OR(Dashboard!$T$3="All",R7746=Dashboard!$T$3),OR(Dashboard!$T$4="All",D7746=Dashboard!$T$4)),1,0)</f>
        <v>1</v>
      </c>
      <c r="W7746" s="21" t="n">
        <f aca="false">IF(V7746=1,T7746+ROW()/10000000,0)</f>
        <v>10.8007746</v>
      </c>
    </row>
    <row r="7747" customFormat="false" ht="15" hidden="false" customHeight="false" outlineLevel="0" collapsed="false">
      <c r="A7747" s="0" t="n">
        <v>309789</v>
      </c>
      <c r="B7747" s="0" t="s">
        <v>16681</v>
      </c>
      <c r="C7747" s="0" t="n">
        <v>1</v>
      </c>
      <c r="D7747" s="0" t="s">
        <v>6924</v>
      </c>
      <c r="E7747" s="0" t="s">
        <v>16682</v>
      </c>
      <c r="F7747" s="0" t="s">
        <v>16671</v>
      </c>
      <c r="G7747" s="0" t="s">
        <v>16672</v>
      </c>
      <c r="H7747" s="0" t="s">
        <v>156</v>
      </c>
      <c r="I7747" s="0" t="s">
        <v>2123</v>
      </c>
      <c r="J7747" s="0" t="s">
        <v>47</v>
      </c>
      <c r="K7747" s="0" t="s">
        <v>47</v>
      </c>
      <c r="L7747" s="0" t="s">
        <v>47</v>
      </c>
      <c r="M7747" s="0" t="s">
        <v>47</v>
      </c>
      <c r="N7747" s="0" t="n">
        <v>1</v>
      </c>
      <c r="O7747" s="0" t="n">
        <v>9</v>
      </c>
      <c r="P7747" s="0" t="n">
        <v>250</v>
      </c>
      <c r="Q7747" s="0" t="n">
        <v>3.1</v>
      </c>
      <c r="R7747" s="0" t="str">
        <f aca="false">INDEX(Lookup!$B$4:$B$18,MATCH(C7747,Lookup!$A$4:$A$18,0))</f>
        <v>India</v>
      </c>
      <c r="S7747" s="20" t="n">
        <f aca="false">INDEX(Lookup!$D$4:$D$18,MATCH(C7747,Lookup!$A$4:$A$18,0))</f>
        <v>0.012</v>
      </c>
      <c r="T7747" s="21" t="n">
        <f aca="false">ROUND(P7747*S7747,2)</f>
        <v>3</v>
      </c>
      <c r="U7747" s="21" t="n">
        <f aca="false">IF(T7747&lt;=10,1,IF(T7747&lt;=20,2,IF(T7747&lt;=30,3,IF(T7747&lt;=40,4,IF(T7747&lt;=50,5,IF(T7747&lt;=100,6,IF(T7747&lt;=250,7,8)))))))</f>
        <v>1</v>
      </c>
      <c r="V7747" s="21" t="n">
        <f aca="false">IF(AND(OR(Dashboard!$T$3="All",R7747=Dashboard!$T$3),OR(Dashboard!$T$4="All",D7747=Dashboard!$T$4)),1,0)</f>
        <v>1</v>
      </c>
      <c r="W7747" s="21" t="n">
        <f aca="false">IF(V7747=1,T7747+ROW()/10000000,0)</f>
        <v>3.0007747</v>
      </c>
    </row>
    <row r="7748" customFormat="false" ht="15" hidden="false" customHeight="false" outlineLevel="0" collapsed="false">
      <c r="A7748" s="0" t="n">
        <v>313412</v>
      </c>
      <c r="B7748" s="0" t="s">
        <v>4386</v>
      </c>
      <c r="C7748" s="0" t="n">
        <v>1</v>
      </c>
      <c r="D7748" s="0" t="s">
        <v>6924</v>
      </c>
      <c r="E7748" s="0" t="s">
        <v>7391</v>
      </c>
      <c r="F7748" s="0" t="s">
        <v>16671</v>
      </c>
      <c r="G7748" s="0" t="s">
        <v>16672</v>
      </c>
      <c r="H7748" s="0" t="s">
        <v>4387</v>
      </c>
      <c r="I7748" s="0" t="s">
        <v>2123</v>
      </c>
      <c r="J7748" s="0" t="s">
        <v>47</v>
      </c>
      <c r="K7748" s="0" t="s">
        <v>46</v>
      </c>
      <c r="L7748" s="0" t="s">
        <v>47</v>
      </c>
      <c r="M7748" s="0" t="s">
        <v>47</v>
      </c>
      <c r="N7748" s="0" t="n">
        <v>3</v>
      </c>
      <c r="O7748" s="0" t="n">
        <v>9</v>
      </c>
      <c r="P7748" s="0" t="n">
        <v>1500</v>
      </c>
      <c r="Q7748" s="0" t="n">
        <v>2.8</v>
      </c>
      <c r="R7748" s="0" t="str">
        <f aca="false">INDEX(Lookup!$B$4:$B$18,MATCH(C7748,Lookup!$A$4:$A$18,0))</f>
        <v>India</v>
      </c>
      <c r="S7748" s="20" t="n">
        <f aca="false">INDEX(Lookup!$D$4:$D$18,MATCH(C7748,Lookup!$A$4:$A$18,0))</f>
        <v>0.012</v>
      </c>
      <c r="T7748" s="21" t="n">
        <f aca="false">ROUND(P7748*S7748,2)</f>
        <v>18</v>
      </c>
      <c r="U7748" s="21" t="n">
        <f aca="false">IF(T7748&lt;=10,1,IF(T7748&lt;=20,2,IF(T7748&lt;=30,3,IF(T7748&lt;=40,4,IF(T7748&lt;=50,5,IF(T7748&lt;=100,6,IF(T7748&lt;=250,7,8)))))))</f>
        <v>2</v>
      </c>
      <c r="V7748" s="21" t="n">
        <f aca="false">IF(AND(OR(Dashboard!$T$3="All",R7748=Dashboard!$T$3),OR(Dashboard!$T$4="All",D7748=Dashboard!$T$4)),1,0)</f>
        <v>1</v>
      </c>
      <c r="W7748" s="21" t="n">
        <f aca="false">IF(V7748=1,T7748+ROW()/10000000,0)</f>
        <v>18.0007748</v>
      </c>
    </row>
    <row r="7749" customFormat="false" ht="15" hidden="false" customHeight="false" outlineLevel="0" collapsed="false">
      <c r="A7749" s="0" t="n">
        <v>7360</v>
      </c>
      <c r="B7749" s="0" t="s">
        <v>2973</v>
      </c>
      <c r="C7749" s="0" t="n">
        <v>1</v>
      </c>
      <c r="D7749" s="0" t="s">
        <v>6924</v>
      </c>
      <c r="E7749" s="0" t="s">
        <v>16683</v>
      </c>
      <c r="F7749" s="0" t="s">
        <v>16671</v>
      </c>
      <c r="G7749" s="0" t="s">
        <v>16672</v>
      </c>
      <c r="H7749" s="0" t="s">
        <v>2975</v>
      </c>
      <c r="I7749" s="0" t="s">
        <v>2123</v>
      </c>
      <c r="J7749" s="0" t="s">
        <v>47</v>
      </c>
      <c r="K7749" s="0" t="s">
        <v>47</v>
      </c>
      <c r="L7749" s="0" t="s">
        <v>47</v>
      </c>
      <c r="M7749" s="0" t="s">
        <v>47</v>
      </c>
      <c r="N7749" s="0" t="n">
        <v>1</v>
      </c>
      <c r="O7749" s="0" t="n">
        <v>23</v>
      </c>
      <c r="P7749" s="0" t="n">
        <v>350</v>
      </c>
      <c r="Q7749" s="0" t="n">
        <v>3.3</v>
      </c>
      <c r="R7749" s="0" t="str">
        <f aca="false">INDEX(Lookup!$B$4:$B$18,MATCH(C7749,Lookup!$A$4:$A$18,0))</f>
        <v>India</v>
      </c>
      <c r="S7749" s="20" t="n">
        <f aca="false">INDEX(Lookup!$D$4:$D$18,MATCH(C7749,Lookup!$A$4:$A$18,0))</f>
        <v>0.012</v>
      </c>
      <c r="T7749" s="21" t="n">
        <f aca="false">ROUND(P7749*S7749,2)</f>
        <v>4.2</v>
      </c>
      <c r="U7749" s="21" t="n">
        <f aca="false">IF(T7749&lt;=10,1,IF(T7749&lt;=20,2,IF(T7749&lt;=30,3,IF(T7749&lt;=40,4,IF(T7749&lt;=50,5,IF(T7749&lt;=100,6,IF(T7749&lt;=250,7,8)))))))</f>
        <v>1</v>
      </c>
      <c r="V7749" s="21" t="n">
        <f aca="false">IF(AND(OR(Dashboard!$T$3="All",R7749=Dashboard!$T$3),OR(Dashboard!$T$4="All",D7749=Dashboard!$T$4)),1,0)</f>
        <v>1</v>
      </c>
      <c r="W7749" s="21" t="n">
        <f aca="false">IF(V7749=1,T7749+ROW()/10000000,0)</f>
        <v>4.2007749</v>
      </c>
    </row>
    <row r="7750" customFormat="false" ht="15" hidden="false" customHeight="false" outlineLevel="0" collapsed="false">
      <c r="A7750" s="0" t="n">
        <v>4317</v>
      </c>
      <c r="B7750" s="0" t="s">
        <v>16623</v>
      </c>
      <c r="C7750" s="0" t="n">
        <v>1</v>
      </c>
      <c r="D7750" s="0" t="s">
        <v>6924</v>
      </c>
      <c r="E7750" s="0" t="s">
        <v>16684</v>
      </c>
      <c r="F7750" s="0" t="s">
        <v>16671</v>
      </c>
      <c r="G7750" s="0" t="s">
        <v>16672</v>
      </c>
      <c r="H7750" s="0" t="s">
        <v>69</v>
      </c>
      <c r="I7750" s="0" t="s">
        <v>2123</v>
      </c>
      <c r="J7750" s="0" t="s">
        <v>47</v>
      </c>
      <c r="K7750" s="0" t="s">
        <v>46</v>
      </c>
      <c r="L7750" s="0" t="s">
        <v>47</v>
      </c>
      <c r="M7750" s="0" t="s">
        <v>47</v>
      </c>
      <c r="N7750" s="0" t="n">
        <v>1</v>
      </c>
      <c r="O7750" s="0" t="n">
        <v>26</v>
      </c>
      <c r="P7750" s="0" t="n">
        <v>300</v>
      </c>
      <c r="Q7750" s="0" t="n">
        <v>2.7</v>
      </c>
      <c r="R7750" s="0" t="str">
        <f aca="false">INDEX(Lookup!$B$4:$B$18,MATCH(C7750,Lookup!$A$4:$A$18,0))</f>
        <v>India</v>
      </c>
      <c r="S7750" s="20" t="n">
        <f aca="false">INDEX(Lookup!$D$4:$D$18,MATCH(C7750,Lookup!$A$4:$A$18,0))</f>
        <v>0.012</v>
      </c>
      <c r="T7750" s="21" t="n">
        <f aca="false">ROUND(P7750*S7750,2)</f>
        <v>3.6</v>
      </c>
      <c r="U7750" s="21" t="n">
        <f aca="false">IF(T7750&lt;=10,1,IF(T7750&lt;=20,2,IF(T7750&lt;=30,3,IF(T7750&lt;=40,4,IF(T7750&lt;=50,5,IF(T7750&lt;=100,6,IF(T7750&lt;=250,7,8)))))))</f>
        <v>1</v>
      </c>
      <c r="V7750" s="21" t="n">
        <f aca="false">IF(AND(OR(Dashboard!$T$3="All",R7750=Dashboard!$T$3),OR(Dashboard!$T$4="All",D7750=Dashboard!$T$4)),1,0)</f>
        <v>1</v>
      </c>
      <c r="W7750" s="21" t="n">
        <f aca="false">IF(V7750=1,T7750+ROW()/10000000,0)</f>
        <v>3.600775</v>
      </c>
    </row>
    <row r="7751" customFormat="false" ht="15" hidden="false" customHeight="false" outlineLevel="0" collapsed="false">
      <c r="A7751" s="0" t="n">
        <v>18458099</v>
      </c>
      <c r="B7751" s="0" t="s">
        <v>16685</v>
      </c>
      <c r="C7751" s="0" t="n">
        <v>1</v>
      </c>
      <c r="D7751" s="0" t="s">
        <v>6924</v>
      </c>
      <c r="E7751" s="0" t="s">
        <v>16686</v>
      </c>
      <c r="F7751" s="0" t="s">
        <v>16671</v>
      </c>
      <c r="G7751" s="0" t="s">
        <v>16672</v>
      </c>
      <c r="H7751" s="0" t="s">
        <v>2972</v>
      </c>
      <c r="I7751" s="0" t="s">
        <v>2123</v>
      </c>
      <c r="J7751" s="0" t="s">
        <v>47</v>
      </c>
      <c r="K7751" s="0" t="s">
        <v>47</v>
      </c>
      <c r="L7751" s="0" t="s">
        <v>47</v>
      </c>
      <c r="M7751" s="0" t="s">
        <v>47</v>
      </c>
      <c r="N7751" s="0" t="n">
        <v>1</v>
      </c>
      <c r="O7751" s="0" t="n">
        <v>8</v>
      </c>
      <c r="P7751" s="0" t="n">
        <v>150</v>
      </c>
      <c r="Q7751" s="0" t="n">
        <v>3.1</v>
      </c>
      <c r="R7751" s="0" t="str">
        <f aca="false">INDEX(Lookup!$B$4:$B$18,MATCH(C7751,Lookup!$A$4:$A$18,0))</f>
        <v>India</v>
      </c>
      <c r="S7751" s="20" t="n">
        <f aca="false">INDEX(Lookup!$D$4:$D$18,MATCH(C7751,Lookup!$A$4:$A$18,0))</f>
        <v>0.012</v>
      </c>
      <c r="T7751" s="21" t="n">
        <f aca="false">ROUND(P7751*S7751,2)</f>
        <v>1.8</v>
      </c>
      <c r="U7751" s="21" t="n">
        <f aca="false">IF(T7751&lt;=10,1,IF(T7751&lt;=20,2,IF(T7751&lt;=30,3,IF(T7751&lt;=40,4,IF(T7751&lt;=50,5,IF(T7751&lt;=100,6,IF(T7751&lt;=250,7,8)))))))</f>
        <v>1</v>
      </c>
      <c r="V7751" s="21" t="n">
        <f aca="false">IF(AND(OR(Dashboard!$T$3="All",R7751=Dashboard!$T$3),OR(Dashboard!$T$4="All",D7751=Dashboard!$T$4)),1,0)</f>
        <v>1</v>
      </c>
      <c r="W7751" s="21" t="n">
        <f aca="false">IF(V7751=1,T7751+ROW()/10000000,0)</f>
        <v>1.8007751</v>
      </c>
    </row>
    <row r="7752" customFormat="false" ht="15" hidden="false" customHeight="false" outlineLevel="0" collapsed="false">
      <c r="A7752" s="0" t="n">
        <v>2124</v>
      </c>
      <c r="B7752" s="0" t="s">
        <v>16687</v>
      </c>
      <c r="C7752" s="0" t="n">
        <v>1</v>
      </c>
      <c r="D7752" s="0" t="s">
        <v>6924</v>
      </c>
      <c r="E7752" s="0" t="s">
        <v>16688</v>
      </c>
      <c r="F7752" s="0" t="s">
        <v>16671</v>
      </c>
      <c r="G7752" s="0" t="s">
        <v>16672</v>
      </c>
      <c r="H7752" s="0" t="s">
        <v>2122</v>
      </c>
      <c r="I7752" s="0" t="s">
        <v>2123</v>
      </c>
      <c r="J7752" s="0" t="s">
        <v>47</v>
      </c>
      <c r="K7752" s="0" t="s">
        <v>47</v>
      </c>
      <c r="L7752" s="0" t="s">
        <v>47</v>
      </c>
      <c r="M7752" s="0" t="s">
        <v>47</v>
      </c>
      <c r="N7752" s="0" t="n">
        <v>2</v>
      </c>
      <c r="O7752" s="0" t="n">
        <v>31</v>
      </c>
      <c r="P7752" s="0" t="n">
        <v>600</v>
      </c>
      <c r="Q7752" s="0" t="n">
        <v>3.1</v>
      </c>
      <c r="R7752" s="0" t="str">
        <f aca="false">INDEX(Lookup!$B$4:$B$18,MATCH(C7752,Lookup!$A$4:$A$18,0))</f>
        <v>India</v>
      </c>
      <c r="S7752" s="20" t="n">
        <f aca="false">INDEX(Lookup!$D$4:$D$18,MATCH(C7752,Lookup!$A$4:$A$18,0))</f>
        <v>0.012</v>
      </c>
      <c r="T7752" s="21" t="n">
        <f aca="false">ROUND(P7752*S7752,2)</f>
        <v>7.2</v>
      </c>
      <c r="U7752" s="21" t="n">
        <f aca="false">IF(T7752&lt;=10,1,IF(T7752&lt;=20,2,IF(T7752&lt;=30,3,IF(T7752&lt;=40,4,IF(T7752&lt;=50,5,IF(T7752&lt;=100,6,IF(T7752&lt;=250,7,8)))))))</f>
        <v>1</v>
      </c>
      <c r="V7752" s="21" t="n">
        <f aca="false">IF(AND(OR(Dashboard!$T$3="All",R7752=Dashboard!$T$3),OR(Dashboard!$T$4="All",D7752=Dashboard!$T$4)),1,0)</f>
        <v>1</v>
      </c>
      <c r="W7752" s="21" t="n">
        <f aca="false">IF(V7752=1,T7752+ROW()/10000000,0)</f>
        <v>7.2007752</v>
      </c>
    </row>
    <row r="7753" customFormat="false" ht="15" hidden="false" customHeight="false" outlineLevel="0" collapsed="false">
      <c r="A7753" s="0" t="n">
        <v>2204</v>
      </c>
      <c r="B7753" s="0" t="s">
        <v>11306</v>
      </c>
      <c r="C7753" s="0" t="n">
        <v>1</v>
      </c>
      <c r="D7753" s="0" t="s">
        <v>6924</v>
      </c>
      <c r="E7753" s="0" t="s">
        <v>16689</v>
      </c>
      <c r="F7753" s="0" t="s">
        <v>16671</v>
      </c>
      <c r="G7753" s="0" t="s">
        <v>16672</v>
      </c>
      <c r="H7753" s="0" t="s">
        <v>3142</v>
      </c>
      <c r="I7753" s="0" t="s">
        <v>2123</v>
      </c>
      <c r="J7753" s="0" t="s">
        <v>47</v>
      </c>
      <c r="K7753" s="0" t="s">
        <v>46</v>
      </c>
      <c r="L7753" s="0" t="s">
        <v>47</v>
      </c>
      <c r="M7753" s="0" t="s">
        <v>47</v>
      </c>
      <c r="N7753" s="0" t="n">
        <v>1</v>
      </c>
      <c r="O7753" s="0" t="n">
        <v>28</v>
      </c>
      <c r="P7753" s="0" t="n">
        <v>400</v>
      </c>
      <c r="Q7753" s="0" t="n">
        <v>3.2</v>
      </c>
      <c r="R7753" s="0" t="str">
        <f aca="false">INDEX(Lookup!$B$4:$B$18,MATCH(C7753,Lookup!$A$4:$A$18,0))</f>
        <v>India</v>
      </c>
      <c r="S7753" s="20" t="n">
        <f aca="false">INDEX(Lookup!$D$4:$D$18,MATCH(C7753,Lookup!$A$4:$A$18,0))</f>
        <v>0.012</v>
      </c>
      <c r="T7753" s="21" t="n">
        <f aca="false">ROUND(P7753*S7753,2)</f>
        <v>4.8</v>
      </c>
      <c r="U7753" s="21" t="n">
        <f aca="false">IF(T7753&lt;=10,1,IF(T7753&lt;=20,2,IF(T7753&lt;=30,3,IF(T7753&lt;=40,4,IF(T7753&lt;=50,5,IF(T7753&lt;=100,6,IF(T7753&lt;=250,7,8)))))))</f>
        <v>1</v>
      </c>
      <c r="V7753" s="21" t="n">
        <f aca="false">IF(AND(OR(Dashboard!$T$3="All",R7753=Dashboard!$T$3),OR(Dashboard!$T$4="All",D7753=Dashboard!$T$4)),1,0)</f>
        <v>1</v>
      </c>
      <c r="W7753" s="21" t="n">
        <f aca="false">IF(V7753=1,T7753+ROW()/10000000,0)</f>
        <v>4.8007753</v>
      </c>
    </row>
    <row r="7754" customFormat="false" ht="15" hidden="false" customHeight="false" outlineLevel="0" collapsed="false">
      <c r="A7754" s="0" t="n">
        <v>305403</v>
      </c>
      <c r="B7754" s="0" t="s">
        <v>16690</v>
      </c>
      <c r="C7754" s="0" t="n">
        <v>1</v>
      </c>
      <c r="D7754" s="0" t="s">
        <v>6924</v>
      </c>
      <c r="E7754" s="0" t="s">
        <v>16691</v>
      </c>
      <c r="F7754" s="0" t="s">
        <v>16671</v>
      </c>
      <c r="G7754" s="0" t="s">
        <v>16672</v>
      </c>
      <c r="H7754" s="0" t="s">
        <v>2868</v>
      </c>
      <c r="I7754" s="0" t="s">
        <v>2123</v>
      </c>
      <c r="J7754" s="0" t="s">
        <v>47</v>
      </c>
      <c r="K7754" s="0" t="s">
        <v>46</v>
      </c>
      <c r="L7754" s="0" t="s">
        <v>47</v>
      </c>
      <c r="M7754" s="0" t="s">
        <v>47</v>
      </c>
      <c r="N7754" s="0" t="n">
        <v>1</v>
      </c>
      <c r="O7754" s="0" t="n">
        <v>18</v>
      </c>
      <c r="P7754" s="0" t="n">
        <v>300</v>
      </c>
      <c r="Q7754" s="0" t="n">
        <v>3.3</v>
      </c>
      <c r="R7754" s="0" t="str">
        <f aca="false">INDEX(Lookup!$B$4:$B$18,MATCH(C7754,Lookup!$A$4:$A$18,0))</f>
        <v>India</v>
      </c>
      <c r="S7754" s="20" t="n">
        <f aca="false">INDEX(Lookup!$D$4:$D$18,MATCH(C7754,Lookup!$A$4:$A$18,0))</f>
        <v>0.012</v>
      </c>
      <c r="T7754" s="21" t="n">
        <f aca="false">ROUND(P7754*S7754,2)</f>
        <v>3.6</v>
      </c>
      <c r="U7754" s="21" t="n">
        <f aca="false">IF(T7754&lt;=10,1,IF(T7754&lt;=20,2,IF(T7754&lt;=30,3,IF(T7754&lt;=40,4,IF(T7754&lt;=50,5,IF(T7754&lt;=100,6,IF(T7754&lt;=250,7,8)))))))</f>
        <v>1</v>
      </c>
      <c r="V7754" s="21" t="n">
        <f aca="false">IF(AND(OR(Dashboard!$T$3="All",R7754=Dashboard!$T$3),OR(Dashboard!$T$4="All",D7754=Dashboard!$T$4)),1,0)</f>
        <v>1</v>
      </c>
      <c r="W7754" s="21" t="n">
        <f aca="false">IF(V7754=1,T7754+ROW()/10000000,0)</f>
        <v>3.6007754</v>
      </c>
    </row>
    <row r="7755" customFormat="false" ht="15" hidden="false" customHeight="false" outlineLevel="0" collapsed="false">
      <c r="A7755" s="0" t="n">
        <v>775</v>
      </c>
      <c r="B7755" s="0" t="s">
        <v>8510</v>
      </c>
      <c r="C7755" s="0" t="n">
        <v>1</v>
      </c>
      <c r="D7755" s="0" t="s">
        <v>6924</v>
      </c>
      <c r="E7755" s="0" t="s">
        <v>16692</v>
      </c>
      <c r="F7755" s="0" t="s">
        <v>16671</v>
      </c>
      <c r="G7755" s="0" t="s">
        <v>16672</v>
      </c>
      <c r="H7755" s="0" t="s">
        <v>8512</v>
      </c>
      <c r="I7755" s="0" t="s">
        <v>2123</v>
      </c>
      <c r="J7755" s="0" t="s">
        <v>47</v>
      </c>
      <c r="K7755" s="0" t="s">
        <v>46</v>
      </c>
      <c r="L7755" s="0" t="s">
        <v>47</v>
      </c>
      <c r="M7755" s="0" t="s">
        <v>47</v>
      </c>
      <c r="N7755" s="0" t="n">
        <v>2</v>
      </c>
      <c r="O7755" s="0" t="n">
        <v>299</v>
      </c>
      <c r="P7755" s="0" t="n">
        <v>700</v>
      </c>
      <c r="Q7755" s="0" t="n">
        <v>2.8</v>
      </c>
      <c r="R7755" s="0" t="str">
        <f aca="false">INDEX(Lookup!$B$4:$B$18,MATCH(C7755,Lookup!$A$4:$A$18,0))</f>
        <v>India</v>
      </c>
      <c r="S7755" s="20" t="n">
        <f aca="false">INDEX(Lookup!$D$4:$D$18,MATCH(C7755,Lookup!$A$4:$A$18,0))</f>
        <v>0.012</v>
      </c>
      <c r="T7755" s="21" t="n">
        <f aca="false">ROUND(P7755*S7755,2)</f>
        <v>8.4</v>
      </c>
      <c r="U7755" s="21" t="n">
        <f aca="false">IF(T7755&lt;=10,1,IF(T7755&lt;=20,2,IF(T7755&lt;=30,3,IF(T7755&lt;=40,4,IF(T7755&lt;=50,5,IF(T7755&lt;=100,6,IF(T7755&lt;=250,7,8)))))))</f>
        <v>1</v>
      </c>
      <c r="V7755" s="21" t="n">
        <f aca="false">IF(AND(OR(Dashboard!$T$3="All",R7755=Dashboard!$T$3),OR(Dashboard!$T$4="All",D7755=Dashboard!$T$4)),1,0)</f>
        <v>1</v>
      </c>
      <c r="W7755" s="21" t="n">
        <f aca="false">IF(V7755=1,T7755+ROW()/10000000,0)</f>
        <v>8.4007755</v>
      </c>
    </row>
    <row r="7756" customFormat="false" ht="15" hidden="false" customHeight="false" outlineLevel="0" collapsed="false">
      <c r="A7756" s="0" t="n">
        <v>18247024</v>
      </c>
      <c r="B7756" s="0" t="s">
        <v>16693</v>
      </c>
      <c r="C7756" s="0" t="n">
        <v>1</v>
      </c>
      <c r="D7756" s="0" t="s">
        <v>6924</v>
      </c>
      <c r="E7756" s="0" t="s">
        <v>16694</v>
      </c>
      <c r="F7756" s="0" t="s">
        <v>16671</v>
      </c>
      <c r="G7756" s="0" t="s">
        <v>16672</v>
      </c>
      <c r="H7756" s="0" t="s">
        <v>2288</v>
      </c>
      <c r="I7756" s="0" t="s">
        <v>2123</v>
      </c>
      <c r="J7756" s="0" t="s">
        <v>46</v>
      </c>
      <c r="K7756" s="0" t="s">
        <v>46</v>
      </c>
      <c r="L7756" s="0" t="s">
        <v>47</v>
      </c>
      <c r="M7756" s="0" t="s">
        <v>47</v>
      </c>
      <c r="N7756" s="0" t="n">
        <v>3</v>
      </c>
      <c r="O7756" s="0" t="n">
        <v>52</v>
      </c>
      <c r="P7756" s="0" t="n">
        <v>1100</v>
      </c>
      <c r="Q7756" s="0" t="n">
        <v>3.3</v>
      </c>
      <c r="R7756" s="0" t="str">
        <f aca="false">INDEX(Lookup!$B$4:$B$18,MATCH(C7756,Lookup!$A$4:$A$18,0))</f>
        <v>India</v>
      </c>
      <c r="S7756" s="20" t="n">
        <f aca="false">INDEX(Lookup!$D$4:$D$18,MATCH(C7756,Lookup!$A$4:$A$18,0))</f>
        <v>0.012</v>
      </c>
      <c r="T7756" s="21" t="n">
        <f aca="false">ROUND(P7756*S7756,2)</f>
        <v>13.2</v>
      </c>
      <c r="U7756" s="21" t="n">
        <f aca="false">IF(T7756&lt;=10,1,IF(T7756&lt;=20,2,IF(T7756&lt;=30,3,IF(T7756&lt;=40,4,IF(T7756&lt;=50,5,IF(T7756&lt;=100,6,IF(T7756&lt;=250,7,8)))))))</f>
        <v>2</v>
      </c>
      <c r="V7756" s="21" t="n">
        <f aca="false">IF(AND(OR(Dashboard!$T$3="All",R7756=Dashboard!$T$3),OR(Dashboard!$T$4="All",D7756=Dashboard!$T$4)),1,0)</f>
        <v>1</v>
      </c>
      <c r="W7756" s="21" t="n">
        <f aca="false">IF(V7756=1,T7756+ROW()/10000000,0)</f>
        <v>13.2007756</v>
      </c>
    </row>
    <row r="7757" customFormat="false" ht="15" hidden="false" customHeight="false" outlineLevel="0" collapsed="false">
      <c r="A7757" s="0" t="n">
        <v>303244</v>
      </c>
      <c r="B7757" s="0" t="s">
        <v>3136</v>
      </c>
      <c r="C7757" s="0" t="n">
        <v>1</v>
      </c>
      <c r="D7757" s="0" t="s">
        <v>6924</v>
      </c>
      <c r="E7757" s="0" t="s">
        <v>16695</v>
      </c>
      <c r="F7757" s="0" t="s">
        <v>16671</v>
      </c>
      <c r="G7757" s="0" t="s">
        <v>16672</v>
      </c>
      <c r="H7757" s="0" t="s">
        <v>2972</v>
      </c>
      <c r="I7757" s="0" t="s">
        <v>2123</v>
      </c>
      <c r="J7757" s="0" t="s">
        <v>47</v>
      </c>
      <c r="K7757" s="0" t="s">
        <v>47</v>
      </c>
      <c r="L7757" s="0" t="s">
        <v>47</v>
      </c>
      <c r="M7757" s="0" t="s">
        <v>47</v>
      </c>
      <c r="N7757" s="0" t="n">
        <v>1</v>
      </c>
      <c r="O7757" s="0" t="n">
        <v>9</v>
      </c>
      <c r="P7757" s="0" t="n">
        <v>300</v>
      </c>
      <c r="Q7757" s="0" t="n">
        <v>3.1</v>
      </c>
      <c r="R7757" s="0" t="str">
        <f aca="false">INDEX(Lookup!$B$4:$B$18,MATCH(C7757,Lookup!$A$4:$A$18,0))</f>
        <v>India</v>
      </c>
      <c r="S7757" s="20" t="n">
        <f aca="false">INDEX(Lookup!$D$4:$D$18,MATCH(C7757,Lookup!$A$4:$A$18,0))</f>
        <v>0.012</v>
      </c>
      <c r="T7757" s="21" t="n">
        <f aca="false">ROUND(P7757*S7757,2)</f>
        <v>3.6</v>
      </c>
      <c r="U7757" s="21" t="n">
        <f aca="false">IF(T7757&lt;=10,1,IF(T7757&lt;=20,2,IF(T7757&lt;=30,3,IF(T7757&lt;=40,4,IF(T7757&lt;=50,5,IF(T7757&lt;=100,6,IF(T7757&lt;=250,7,8)))))))</f>
        <v>1</v>
      </c>
      <c r="V7757" s="21" t="n">
        <f aca="false">IF(AND(OR(Dashboard!$T$3="All",R7757=Dashboard!$T$3),OR(Dashboard!$T$4="All",D7757=Dashboard!$T$4)),1,0)</f>
        <v>1</v>
      </c>
      <c r="W7757" s="21" t="n">
        <f aca="false">IF(V7757=1,T7757+ROW()/10000000,0)</f>
        <v>3.6007757</v>
      </c>
    </row>
    <row r="7758" customFormat="false" ht="15" hidden="false" customHeight="false" outlineLevel="0" collapsed="false">
      <c r="A7758" s="0" t="n">
        <v>300262</v>
      </c>
      <c r="B7758" s="0" t="s">
        <v>16696</v>
      </c>
      <c r="C7758" s="0" t="n">
        <v>1</v>
      </c>
      <c r="D7758" s="0" t="s">
        <v>6924</v>
      </c>
      <c r="E7758" s="0" t="s">
        <v>16697</v>
      </c>
      <c r="F7758" s="0" t="s">
        <v>16671</v>
      </c>
      <c r="G7758" s="0" t="s">
        <v>16672</v>
      </c>
      <c r="H7758" s="0" t="s">
        <v>402</v>
      </c>
      <c r="I7758" s="0" t="s">
        <v>2123</v>
      </c>
      <c r="J7758" s="0" t="s">
        <v>47</v>
      </c>
      <c r="K7758" s="0" t="s">
        <v>47</v>
      </c>
      <c r="L7758" s="0" t="s">
        <v>47</v>
      </c>
      <c r="M7758" s="0" t="s">
        <v>47</v>
      </c>
      <c r="N7758" s="0" t="n">
        <v>1</v>
      </c>
      <c r="O7758" s="0" t="n">
        <v>40</v>
      </c>
      <c r="P7758" s="0" t="n">
        <v>200</v>
      </c>
      <c r="Q7758" s="0" t="n">
        <v>3.3</v>
      </c>
      <c r="R7758" s="0" t="str">
        <f aca="false">INDEX(Lookup!$B$4:$B$18,MATCH(C7758,Lookup!$A$4:$A$18,0))</f>
        <v>India</v>
      </c>
      <c r="S7758" s="20" t="n">
        <f aca="false">INDEX(Lookup!$D$4:$D$18,MATCH(C7758,Lookup!$A$4:$A$18,0))</f>
        <v>0.012</v>
      </c>
      <c r="T7758" s="21" t="n">
        <f aca="false">ROUND(P7758*S7758,2)</f>
        <v>2.4</v>
      </c>
      <c r="U7758" s="21" t="n">
        <f aca="false">IF(T7758&lt;=10,1,IF(T7758&lt;=20,2,IF(T7758&lt;=30,3,IF(T7758&lt;=40,4,IF(T7758&lt;=50,5,IF(T7758&lt;=100,6,IF(T7758&lt;=250,7,8)))))))</f>
        <v>1</v>
      </c>
      <c r="V7758" s="21" t="n">
        <f aca="false">IF(AND(OR(Dashboard!$T$3="All",R7758=Dashboard!$T$3),OR(Dashboard!$T$4="All",D7758=Dashboard!$T$4)),1,0)</f>
        <v>1</v>
      </c>
      <c r="W7758" s="21" t="n">
        <f aca="false">IF(V7758=1,T7758+ROW()/10000000,0)</f>
        <v>2.4007758</v>
      </c>
    </row>
    <row r="7759" customFormat="false" ht="15" hidden="false" customHeight="false" outlineLevel="0" collapsed="false">
      <c r="A7759" s="0" t="n">
        <v>18458332</v>
      </c>
      <c r="B7759" s="0" t="s">
        <v>16698</v>
      </c>
      <c r="C7759" s="0" t="n">
        <v>1</v>
      </c>
      <c r="D7759" s="0" t="s">
        <v>6924</v>
      </c>
      <c r="E7759" s="0" t="s">
        <v>16672</v>
      </c>
      <c r="F7759" s="0" t="s">
        <v>16671</v>
      </c>
      <c r="G7759" s="0" t="s">
        <v>16672</v>
      </c>
      <c r="H7759" s="0" t="s">
        <v>3129</v>
      </c>
      <c r="I7759" s="0" t="s">
        <v>2123</v>
      </c>
      <c r="J7759" s="0" t="s">
        <v>47</v>
      </c>
      <c r="K7759" s="0" t="s">
        <v>46</v>
      </c>
      <c r="L7759" s="0" t="s">
        <v>47</v>
      </c>
      <c r="M7759" s="0" t="s">
        <v>47</v>
      </c>
      <c r="N7759" s="0" t="n">
        <v>1</v>
      </c>
      <c r="O7759" s="0" t="n">
        <v>37</v>
      </c>
      <c r="P7759" s="0" t="n">
        <v>300</v>
      </c>
      <c r="Q7759" s="0" t="n">
        <v>3.5</v>
      </c>
      <c r="R7759" s="0" t="str">
        <f aca="false">INDEX(Lookup!$B$4:$B$18,MATCH(C7759,Lookup!$A$4:$A$18,0))</f>
        <v>India</v>
      </c>
      <c r="S7759" s="20" t="n">
        <f aca="false">INDEX(Lookup!$D$4:$D$18,MATCH(C7759,Lookup!$A$4:$A$18,0))</f>
        <v>0.012</v>
      </c>
      <c r="T7759" s="21" t="n">
        <f aca="false">ROUND(P7759*S7759,2)</f>
        <v>3.6</v>
      </c>
      <c r="U7759" s="21" t="n">
        <f aca="false">IF(T7759&lt;=10,1,IF(T7759&lt;=20,2,IF(T7759&lt;=30,3,IF(T7759&lt;=40,4,IF(T7759&lt;=50,5,IF(T7759&lt;=100,6,IF(T7759&lt;=250,7,8)))))))</f>
        <v>1</v>
      </c>
      <c r="V7759" s="21" t="n">
        <f aca="false">IF(AND(OR(Dashboard!$T$3="All",R7759=Dashboard!$T$3),OR(Dashboard!$T$4="All",D7759=Dashboard!$T$4)),1,0)</f>
        <v>1</v>
      </c>
      <c r="W7759" s="21" t="n">
        <f aca="false">IF(V7759=1,T7759+ROW()/10000000,0)</f>
        <v>3.6007759</v>
      </c>
    </row>
    <row r="7760" customFormat="false" ht="15" hidden="false" customHeight="false" outlineLevel="0" collapsed="false">
      <c r="A7760" s="0" t="n">
        <v>7391</v>
      </c>
      <c r="B7760" s="0" t="s">
        <v>3571</v>
      </c>
      <c r="C7760" s="0" t="n">
        <v>1</v>
      </c>
      <c r="D7760" s="0" t="s">
        <v>6924</v>
      </c>
      <c r="E7760" s="0" t="s">
        <v>16699</v>
      </c>
      <c r="F7760" s="0" t="s">
        <v>16671</v>
      </c>
      <c r="G7760" s="0" t="s">
        <v>16672</v>
      </c>
      <c r="H7760" s="0" t="s">
        <v>153</v>
      </c>
      <c r="I7760" s="0" t="s">
        <v>2123</v>
      </c>
      <c r="J7760" s="0" t="s">
        <v>47</v>
      </c>
      <c r="K7760" s="0" t="s">
        <v>47</v>
      </c>
      <c r="L7760" s="0" t="s">
        <v>47</v>
      </c>
      <c r="M7760" s="0" t="s">
        <v>47</v>
      </c>
      <c r="N7760" s="0" t="n">
        <v>2</v>
      </c>
      <c r="O7760" s="0" t="n">
        <v>80</v>
      </c>
      <c r="P7760" s="0" t="n">
        <v>600</v>
      </c>
      <c r="Q7760" s="0" t="n">
        <v>3.6</v>
      </c>
      <c r="R7760" s="0" t="str">
        <f aca="false">INDEX(Lookup!$B$4:$B$18,MATCH(C7760,Lookup!$A$4:$A$18,0))</f>
        <v>India</v>
      </c>
      <c r="S7760" s="20" t="n">
        <f aca="false">INDEX(Lookup!$D$4:$D$18,MATCH(C7760,Lookup!$A$4:$A$18,0))</f>
        <v>0.012</v>
      </c>
      <c r="T7760" s="21" t="n">
        <f aca="false">ROUND(P7760*S7760,2)</f>
        <v>7.2</v>
      </c>
      <c r="U7760" s="21" t="n">
        <f aca="false">IF(T7760&lt;=10,1,IF(T7760&lt;=20,2,IF(T7760&lt;=30,3,IF(T7760&lt;=40,4,IF(T7760&lt;=50,5,IF(T7760&lt;=100,6,IF(T7760&lt;=250,7,8)))))))</f>
        <v>1</v>
      </c>
      <c r="V7760" s="21" t="n">
        <f aca="false">IF(AND(OR(Dashboard!$T$3="All",R7760=Dashboard!$T$3),OR(Dashboard!$T$4="All",D7760=Dashboard!$T$4)),1,0)</f>
        <v>1</v>
      </c>
      <c r="W7760" s="21" t="n">
        <f aca="false">IF(V7760=1,T7760+ROW()/10000000,0)</f>
        <v>7.200776</v>
      </c>
    </row>
    <row r="7761" customFormat="false" ht="15" hidden="false" customHeight="false" outlineLevel="0" collapsed="false">
      <c r="A7761" s="0" t="n">
        <v>18198434</v>
      </c>
      <c r="B7761" s="0" t="s">
        <v>16700</v>
      </c>
      <c r="C7761" s="0" t="n">
        <v>1</v>
      </c>
      <c r="D7761" s="0" t="s">
        <v>6924</v>
      </c>
      <c r="E7761" s="0" t="s">
        <v>16701</v>
      </c>
      <c r="F7761" s="0" t="s">
        <v>16671</v>
      </c>
      <c r="G7761" s="0" t="s">
        <v>16672</v>
      </c>
      <c r="H7761" s="0" t="s">
        <v>2868</v>
      </c>
      <c r="I7761" s="0" t="s">
        <v>2123</v>
      </c>
      <c r="J7761" s="0" t="s">
        <v>47</v>
      </c>
      <c r="K7761" s="0" t="s">
        <v>47</v>
      </c>
      <c r="L7761" s="0" t="s">
        <v>47</v>
      </c>
      <c r="M7761" s="0" t="s">
        <v>47</v>
      </c>
      <c r="N7761" s="0" t="n">
        <v>1</v>
      </c>
      <c r="O7761" s="0" t="n">
        <v>34</v>
      </c>
      <c r="P7761" s="0" t="n">
        <v>450</v>
      </c>
      <c r="Q7761" s="0" t="n">
        <v>3.6</v>
      </c>
      <c r="R7761" s="0" t="str">
        <f aca="false">INDEX(Lookup!$B$4:$B$18,MATCH(C7761,Lookup!$A$4:$A$18,0))</f>
        <v>India</v>
      </c>
      <c r="S7761" s="20" t="n">
        <f aca="false">INDEX(Lookup!$D$4:$D$18,MATCH(C7761,Lookup!$A$4:$A$18,0))</f>
        <v>0.012</v>
      </c>
      <c r="T7761" s="21" t="n">
        <f aca="false">ROUND(P7761*S7761,2)</f>
        <v>5.4</v>
      </c>
      <c r="U7761" s="21" t="n">
        <f aca="false">IF(T7761&lt;=10,1,IF(T7761&lt;=20,2,IF(T7761&lt;=30,3,IF(T7761&lt;=40,4,IF(T7761&lt;=50,5,IF(T7761&lt;=100,6,IF(T7761&lt;=250,7,8)))))))</f>
        <v>1</v>
      </c>
      <c r="V7761" s="21" t="n">
        <f aca="false">IF(AND(OR(Dashboard!$T$3="All",R7761=Dashboard!$T$3),OR(Dashboard!$T$4="All",D7761=Dashboard!$T$4)),1,0)</f>
        <v>1</v>
      </c>
      <c r="W7761" s="21" t="n">
        <f aca="false">IF(V7761=1,T7761+ROW()/10000000,0)</f>
        <v>5.4007761</v>
      </c>
    </row>
    <row r="7762" customFormat="false" ht="15" hidden="false" customHeight="false" outlineLevel="0" collapsed="false">
      <c r="A7762" s="0" t="n">
        <v>18371408</v>
      </c>
      <c r="B7762" s="0" t="s">
        <v>16702</v>
      </c>
      <c r="C7762" s="0" t="n">
        <v>1</v>
      </c>
      <c r="D7762" s="0" t="s">
        <v>6924</v>
      </c>
      <c r="E7762" s="0" t="s">
        <v>16703</v>
      </c>
      <c r="F7762" s="0" t="s">
        <v>16671</v>
      </c>
      <c r="G7762" s="0" t="s">
        <v>16672</v>
      </c>
      <c r="H7762" s="0" t="s">
        <v>3392</v>
      </c>
      <c r="I7762" s="0" t="s">
        <v>2123</v>
      </c>
      <c r="J7762" s="0" t="s">
        <v>47</v>
      </c>
      <c r="K7762" s="0" t="s">
        <v>46</v>
      </c>
      <c r="L7762" s="0" t="s">
        <v>47</v>
      </c>
      <c r="M7762" s="0" t="s">
        <v>47</v>
      </c>
      <c r="N7762" s="0" t="n">
        <v>2</v>
      </c>
      <c r="O7762" s="0" t="n">
        <v>21</v>
      </c>
      <c r="P7762" s="0" t="n">
        <v>900</v>
      </c>
      <c r="Q7762" s="0" t="n">
        <v>3.5</v>
      </c>
      <c r="R7762" s="0" t="str">
        <f aca="false">INDEX(Lookup!$B$4:$B$18,MATCH(C7762,Lookup!$A$4:$A$18,0))</f>
        <v>India</v>
      </c>
      <c r="S7762" s="20" t="n">
        <f aca="false">INDEX(Lookup!$D$4:$D$18,MATCH(C7762,Lookup!$A$4:$A$18,0))</f>
        <v>0.012</v>
      </c>
      <c r="T7762" s="21" t="n">
        <f aca="false">ROUND(P7762*S7762,2)</f>
        <v>10.8</v>
      </c>
      <c r="U7762" s="21" t="n">
        <f aca="false">IF(T7762&lt;=10,1,IF(T7762&lt;=20,2,IF(T7762&lt;=30,3,IF(T7762&lt;=40,4,IF(T7762&lt;=50,5,IF(T7762&lt;=100,6,IF(T7762&lt;=250,7,8)))))))</f>
        <v>2</v>
      </c>
      <c r="V7762" s="21" t="n">
        <f aca="false">IF(AND(OR(Dashboard!$T$3="All",R7762=Dashboard!$T$3),OR(Dashboard!$T$4="All",D7762=Dashboard!$T$4)),1,0)</f>
        <v>1</v>
      </c>
      <c r="W7762" s="21" t="n">
        <f aca="false">IF(V7762=1,T7762+ROW()/10000000,0)</f>
        <v>10.8007762</v>
      </c>
    </row>
    <row r="7763" customFormat="false" ht="15" hidden="false" customHeight="false" outlineLevel="0" collapsed="false">
      <c r="A7763" s="0" t="n">
        <v>308007</v>
      </c>
      <c r="B7763" s="0" t="s">
        <v>3792</v>
      </c>
      <c r="C7763" s="0" t="n">
        <v>1</v>
      </c>
      <c r="D7763" s="0" t="s">
        <v>6924</v>
      </c>
      <c r="E7763" s="0" t="s">
        <v>16704</v>
      </c>
      <c r="F7763" s="0" t="s">
        <v>16671</v>
      </c>
      <c r="G7763" s="0" t="s">
        <v>16672</v>
      </c>
      <c r="H7763" s="0" t="s">
        <v>3794</v>
      </c>
      <c r="I7763" s="0" t="s">
        <v>2123</v>
      </c>
      <c r="J7763" s="0" t="s">
        <v>46</v>
      </c>
      <c r="K7763" s="0" t="s">
        <v>47</v>
      </c>
      <c r="L7763" s="0" t="s">
        <v>47</v>
      </c>
      <c r="M7763" s="0" t="s">
        <v>47</v>
      </c>
      <c r="N7763" s="0" t="n">
        <v>3</v>
      </c>
      <c r="O7763" s="0" t="n">
        <v>76</v>
      </c>
      <c r="P7763" s="0" t="n">
        <v>1700</v>
      </c>
      <c r="Q7763" s="0" t="n">
        <v>3.7</v>
      </c>
      <c r="R7763" s="0" t="str">
        <f aca="false">INDEX(Lookup!$B$4:$B$18,MATCH(C7763,Lookup!$A$4:$A$18,0))</f>
        <v>India</v>
      </c>
      <c r="S7763" s="20" t="n">
        <f aca="false">INDEX(Lookup!$D$4:$D$18,MATCH(C7763,Lookup!$A$4:$A$18,0))</f>
        <v>0.012</v>
      </c>
      <c r="T7763" s="21" t="n">
        <f aca="false">ROUND(P7763*S7763,2)</f>
        <v>20.4</v>
      </c>
      <c r="U7763" s="21" t="n">
        <f aca="false">IF(T7763&lt;=10,1,IF(T7763&lt;=20,2,IF(T7763&lt;=30,3,IF(T7763&lt;=40,4,IF(T7763&lt;=50,5,IF(T7763&lt;=100,6,IF(T7763&lt;=250,7,8)))))))</f>
        <v>3</v>
      </c>
      <c r="V7763" s="21" t="n">
        <f aca="false">IF(AND(OR(Dashboard!$T$3="All",R7763=Dashboard!$T$3),OR(Dashboard!$T$4="All",D7763=Dashboard!$T$4)),1,0)</f>
        <v>1</v>
      </c>
      <c r="W7763" s="21" t="n">
        <f aca="false">IF(V7763=1,T7763+ROW()/10000000,0)</f>
        <v>20.4007763</v>
      </c>
    </row>
    <row r="7764" customFormat="false" ht="15" hidden="false" customHeight="false" outlineLevel="0" collapsed="false">
      <c r="A7764" s="0" t="n">
        <v>18227685</v>
      </c>
      <c r="B7764" s="0" t="s">
        <v>16705</v>
      </c>
      <c r="C7764" s="0" t="n">
        <v>1</v>
      </c>
      <c r="D7764" s="0" t="s">
        <v>6924</v>
      </c>
      <c r="E7764" s="0" t="s">
        <v>16706</v>
      </c>
      <c r="F7764" s="0" t="s">
        <v>16671</v>
      </c>
      <c r="G7764" s="0" t="s">
        <v>16672</v>
      </c>
      <c r="H7764" s="0" t="s">
        <v>2412</v>
      </c>
      <c r="I7764" s="0" t="s">
        <v>2123</v>
      </c>
      <c r="J7764" s="0" t="s">
        <v>47</v>
      </c>
      <c r="K7764" s="0" t="s">
        <v>47</v>
      </c>
      <c r="L7764" s="0" t="s">
        <v>47</v>
      </c>
      <c r="M7764" s="0" t="s">
        <v>47</v>
      </c>
      <c r="N7764" s="0" t="n">
        <v>1</v>
      </c>
      <c r="O7764" s="0" t="n">
        <v>0</v>
      </c>
      <c r="P7764" s="0" t="n">
        <v>250</v>
      </c>
      <c r="Q7764" s="0" t="n">
        <v>1</v>
      </c>
      <c r="R7764" s="0" t="str">
        <f aca="false">INDEX(Lookup!$B$4:$B$18,MATCH(C7764,Lookup!$A$4:$A$18,0))</f>
        <v>India</v>
      </c>
      <c r="S7764" s="20" t="n">
        <f aca="false">INDEX(Lookup!$D$4:$D$18,MATCH(C7764,Lookup!$A$4:$A$18,0))</f>
        <v>0.012</v>
      </c>
      <c r="T7764" s="21" t="n">
        <f aca="false">ROUND(P7764*S7764,2)</f>
        <v>3</v>
      </c>
      <c r="U7764" s="21" t="n">
        <f aca="false">IF(T7764&lt;=10,1,IF(T7764&lt;=20,2,IF(T7764&lt;=30,3,IF(T7764&lt;=40,4,IF(T7764&lt;=50,5,IF(T7764&lt;=100,6,IF(T7764&lt;=250,7,8)))))))</f>
        <v>1</v>
      </c>
      <c r="V7764" s="21" t="n">
        <f aca="false">IF(AND(OR(Dashboard!$T$3="All",R7764=Dashboard!$T$3),OR(Dashboard!$T$4="All",D7764=Dashboard!$T$4)),1,0)</f>
        <v>1</v>
      </c>
      <c r="W7764" s="21" t="n">
        <f aca="false">IF(V7764=1,T7764+ROW()/10000000,0)</f>
        <v>3.0007764</v>
      </c>
    </row>
    <row r="7765" customFormat="false" ht="15" hidden="false" customHeight="false" outlineLevel="0" collapsed="false">
      <c r="A7765" s="0" t="n">
        <v>18394443</v>
      </c>
      <c r="B7765" s="0" t="s">
        <v>16707</v>
      </c>
      <c r="C7765" s="0" t="n">
        <v>1</v>
      </c>
      <c r="D7765" s="0" t="s">
        <v>6924</v>
      </c>
      <c r="E7765" s="0" t="s">
        <v>16708</v>
      </c>
      <c r="F7765" s="0" t="s">
        <v>16671</v>
      </c>
      <c r="G7765" s="0" t="s">
        <v>16672</v>
      </c>
      <c r="H7765" s="0" t="s">
        <v>3142</v>
      </c>
      <c r="I7765" s="0" t="s">
        <v>2123</v>
      </c>
      <c r="J7765" s="0" t="s">
        <v>47</v>
      </c>
      <c r="K7765" s="0" t="s">
        <v>47</v>
      </c>
      <c r="L7765" s="0" t="s">
        <v>47</v>
      </c>
      <c r="M7765" s="0" t="s">
        <v>47</v>
      </c>
      <c r="N7765" s="0" t="n">
        <v>1</v>
      </c>
      <c r="O7765" s="0" t="n">
        <v>1</v>
      </c>
      <c r="P7765" s="0" t="n">
        <v>400</v>
      </c>
      <c r="Q7765" s="0" t="n">
        <v>1</v>
      </c>
      <c r="R7765" s="0" t="str">
        <f aca="false">INDEX(Lookup!$B$4:$B$18,MATCH(C7765,Lookup!$A$4:$A$18,0))</f>
        <v>India</v>
      </c>
      <c r="S7765" s="20" t="n">
        <f aca="false">INDEX(Lookup!$D$4:$D$18,MATCH(C7765,Lookup!$A$4:$A$18,0))</f>
        <v>0.012</v>
      </c>
      <c r="T7765" s="21" t="n">
        <f aca="false">ROUND(P7765*S7765,2)</f>
        <v>4.8</v>
      </c>
      <c r="U7765" s="21" t="n">
        <f aca="false">IF(T7765&lt;=10,1,IF(T7765&lt;=20,2,IF(T7765&lt;=30,3,IF(T7765&lt;=40,4,IF(T7765&lt;=50,5,IF(T7765&lt;=100,6,IF(T7765&lt;=250,7,8)))))))</f>
        <v>1</v>
      </c>
      <c r="V7765" s="21" t="n">
        <f aca="false">IF(AND(OR(Dashboard!$T$3="All",R7765=Dashboard!$T$3),OR(Dashboard!$T$4="All",D7765=Dashboard!$T$4)),1,0)</f>
        <v>1</v>
      </c>
      <c r="W7765" s="21" t="n">
        <f aca="false">IF(V7765=1,T7765+ROW()/10000000,0)</f>
        <v>4.8007765</v>
      </c>
    </row>
    <row r="7766" customFormat="false" ht="15" hidden="false" customHeight="false" outlineLevel="0" collapsed="false">
      <c r="A7766" s="0" t="n">
        <v>18312585</v>
      </c>
      <c r="B7766" s="0" t="s">
        <v>3113</v>
      </c>
      <c r="C7766" s="0" t="n">
        <v>1</v>
      </c>
      <c r="D7766" s="0" t="s">
        <v>6924</v>
      </c>
      <c r="E7766" s="0" t="s">
        <v>16709</v>
      </c>
      <c r="F7766" s="0" t="s">
        <v>16671</v>
      </c>
      <c r="G7766" s="0" t="s">
        <v>16672</v>
      </c>
      <c r="H7766" s="0" t="s">
        <v>153</v>
      </c>
      <c r="I7766" s="0" t="s">
        <v>2123</v>
      </c>
      <c r="J7766" s="0" t="s">
        <v>47</v>
      </c>
      <c r="K7766" s="0" t="s">
        <v>47</v>
      </c>
      <c r="L7766" s="0" t="s">
        <v>47</v>
      </c>
      <c r="M7766" s="0" t="s">
        <v>47</v>
      </c>
      <c r="N7766" s="0" t="n">
        <v>1</v>
      </c>
      <c r="O7766" s="0" t="n">
        <v>2</v>
      </c>
      <c r="P7766" s="0" t="n">
        <v>450</v>
      </c>
      <c r="Q7766" s="0" t="n">
        <v>1</v>
      </c>
      <c r="R7766" s="0" t="str">
        <f aca="false">INDEX(Lookup!$B$4:$B$18,MATCH(C7766,Lookup!$A$4:$A$18,0))</f>
        <v>India</v>
      </c>
      <c r="S7766" s="20" t="n">
        <f aca="false">INDEX(Lookup!$D$4:$D$18,MATCH(C7766,Lookup!$A$4:$A$18,0))</f>
        <v>0.012</v>
      </c>
      <c r="T7766" s="21" t="n">
        <f aca="false">ROUND(P7766*S7766,2)</f>
        <v>5.4</v>
      </c>
      <c r="U7766" s="21" t="n">
        <f aca="false">IF(T7766&lt;=10,1,IF(T7766&lt;=20,2,IF(T7766&lt;=30,3,IF(T7766&lt;=40,4,IF(T7766&lt;=50,5,IF(T7766&lt;=100,6,IF(T7766&lt;=250,7,8)))))))</f>
        <v>1</v>
      </c>
      <c r="V7766" s="21" t="n">
        <f aca="false">IF(AND(OR(Dashboard!$T$3="All",R7766=Dashboard!$T$3),OR(Dashboard!$T$4="All",D7766=Dashboard!$T$4)),1,0)</f>
        <v>1</v>
      </c>
      <c r="W7766" s="21" t="n">
        <f aca="false">IF(V7766=1,T7766+ROW()/10000000,0)</f>
        <v>5.4007766</v>
      </c>
    </row>
    <row r="7767" customFormat="false" ht="15" hidden="false" customHeight="false" outlineLevel="0" collapsed="false">
      <c r="A7767" s="0" t="n">
        <v>18358669</v>
      </c>
      <c r="B7767" s="0" t="s">
        <v>10704</v>
      </c>
      <c r="C7767" s="0" t="n">
        <v>1</v>
      </c>
      <c r="D7767" s="0" t="s">
        <v>6924</v>
      </c>
      <c r="E7767" s="0" t="s">
        <v>16710</v>
      </c>
      <c r="F7767" s="0" t="s">
        <v>16671</v>
      </c>
      <c r="G7767" s="0" t="s">
        <v>16672</v>
      </c>
      <c r="H7767" s="0" t="s">
        <v>2128</v>
      </c>
      <c r="I7767" s="0" t="s">
        <v>2123</v>
      </c>
      <c r="J7767" s="0" t="s">
        <v>47</v>
      </c>
      <c r="K7767" s="0" t="s">
        <v>47</v>
      </c>
      <c r="L7767" s="0" t="s">
        <v>47</v>
      </c>
      <c r="M7767" s="0" t="s">
        <v>47</v>
      </c>
      <c r="N7767" s="0" t="n">
        <v>1</v>
      </c>
      <c r="O7767" s="0" t="n">
        <v>2</v>
      </c>
      <c r="P7767" s="0" t="n">
        <v>300</v>
      </c>
      <c r="Q7767" s="0" t="n">
        <v>1</v>
      </c>
      <c r="R7767" s="0" t="str">
        <f aca="false">INDEX(Lookup!$B$4:$B$18,MATCH(C7767,Lookup!$A$4:$A$18,0))</f>
        <v>India</v>
      </c>
      <c r="S7767" s="20" t="n">
        <f aca="false">INDEX(Lookup!$D$4:$D$18,MATCH(C7767,Lookup!$A$4:$A$18,0))</f>
        <v>0.012</v>
      </c>
      <c r="T7767" s="21" t="n">
        <f aca="false">ROUND(P7767*S7767,2)</f>
        <v>3.6</v>
      </c>
      <c r="U7767" s="21" t="n">
        <f aca="false">IF(T7767&lt;=10,1,IF(T7767&lt;=20,2,IF(T7767&lt;=30,3,IF(T7767&lt;=40,4,IF(T7767&lt;=50,5,IF(T7767&lt;=100,6,IF(T7767&lt;=250,7,8)))))))</f>
        <v>1</v>
      </c>
      <c r="V7767" s="21" t="n">
        <f aca="false">IF(AND(OR(Dashboard!$T$3="All",R7767=Dashboard!$T$3),OR(Dashboard!$T$4="All",D7767=Dashboard!$T$4)),1,0)</f>
        <v>1</v>
      </c>
      <c r="W7767" s="21" t="n">
        <f aca="false">IF(V7767=1,T7767+ROW()/10000000,0)</f>
        <v>3.6007767</v>
      </c>
    </row>
    <row r="7768" customFormat="false" ht="15" hidden="false" customHeight="false" outlineLevel="0" collapsed="false">
      <c r="A7768" s="0" t="n">
        <v>18279461</v>
      </c>
      <c r="B7768" s="0" t="s">
        <v>3154</v>
      </c>
      <c r="C7768" s="0" t="n">
        <v>1</v>
      </c>
      <c r="D7768" s="0" t="s">
        <v>6924</v>
      </c>
      <c r="E7768" s="0" t="s">
        <v>16711</v>
      </c>
      <c r="F7768" s="0" t="s">
        <v>16671</v>
      </c>
      <c r="G7768" s="0" t="s">
        <v>16672</v>
      </c>
      <c r="H7768" s="0" t="s">
        <v>3015</v>
      </c>
      <c r="I7768" s="0" t="s">
        <v>2123</v>
      </c>
      <c r="J7768" s="0" t="s">
        <v>47</v>
      </c>
      <c r="K7768" s="0" t="s">
        <v>47</v>
      </c>
      <c r="L7768" s="0" t="s">
        <v>47</v>
      </c>
      <c r="M7768" s="0" t="s">
        <v>47</v>
      </c>
      <c r="N7768" s="0" t="n">
        <v>1</v>
      </c>
      <c r="O7768" s="0" t="n">
        <v>3</v>
      </c>
      <c r="P7768" s="0" t="n">
        <v>400</v>
      </c>
      <c r="Q7768" s="0" t="n">
        <v>1</v>
      </c>
      <c r="R7768" s="0" t="str">
        <f aca="false">INDEX(Lookup!$B$4:$B$18,MATCH(C7768,Lookup!$A$4:$A$18,0))</f>
        <v>India</v>
      </c>
      <c r="S7768" s="20" t="n">
        <f aca="false">INDEX(Lookup!$D$4:$D$18,MATCH(C7768,Lookup!$A$4:$A$18,0))</f>
        <v>0.012</v>
      </c>
      <c r="T7768" s="21" t="n">
        <f aca="false">ROUND(P7768*S7768,2)</f>
        <v>4.8</v>
      </c>
      <c r="U7768" s="21" t="n">
        <f aca="false">IF(T7768&lt;=10,1,IF(T7768&lt;=20,2,IF(T7768&lt;=30,3,IF(T7768&lt;=40,4,IF(T7768&lt;=50,5,IF(T7768&lt;=100,6,IF(T7768&lt;=250,7,8)))))))</f>
        <v>1</v>
      </c>
      <c r="V7768" s="21" t="n">
        <f aca="false">IF(AND(OR(Dashboard!$T$3="All",R7768=Dashboard!$T$3),OR(Dashboard!$T$4="All",D7768=Dashboard!$T$4)),1,0)</f>
        <v>1</v>
      </c>
      <c r="W7768" s="21" t="n">
        <f aca="false">IF(V7768=1,T7768+ROW()/10000000,0)</f>
        <v>4.8007768</v>
      </c>
    </row>
    <row r="7769" customFormat="false" ht="15" hidden="false" customHeight="false" outlineLevel="0" collapsed="false">
      <c r="A7769" s="0" t="n">
        <v>18463329</v>
      </c>
      <c r="B7769" s="0" t="s">
        <v>16712</v>
      </c>
      <c r="C7769" s="0" t="n">
        <v>1</v>
      </c>
      <c r="D7769" s="0" t="s">
        <v>6924</v>
      </c>
      <c r="E7769" s="0" t="s">
        <v>16713</v>
      </c>
      <c r="F7769" s="0" t="s">
        <v>16671</v>
      </c>
      <c r="G7769" s="0" t="s">
        <v>16672</v>
      </c>
      <c r="H7769" s="0" t="s">
        <v>156</v>
      </c>
      <c r="I7769" s="0" t="s">
        <v>2123</v>
      </c>
      <c r="J7769" s="0" t="s">
        <v>47</v>
      </c>
      <c r="K7769" s="0" t="s">
        <v>47</v>
      </c>
      <c r="L7769" s="0" t="s">
        <v>47</v>
      </c>
      <c r="M7769" s="0" t="s">
        <v>47</v>
      </c>
      <c r="N7769" s="0" t="n">
        <v>1</v>
      </c>
      <c r="O7769" s="0" t="n">
        <v>1</v>
      </c>
      <c r="P7769" s="0" t="n">
        <v>200</v>
      </c>
      <c r="Q7769" s="0" t="n">
        <v>1</v>
      </c>
      <c r="R7769" s="0" t="str">
        <f aca="false">INDEX(Lookup!$B$4:$B$18,MATCH(C7769,Lookup!$A$4:$A$18,0))</f>
        <v>India</v>
      </c>
      <c r="S7769" s="20" t="n">
        <f aca="false">INDEX(Lookup!$D$4:$D$18,MATCH(C7769,Lookup!$A$4:$A$18,0))</f>
        <v>0.012</v>
      </c>
      <c r="T7769" s="21" t="n">
        <f aca="false">ROUND(P7769*S7769,2)</f>
        <v>2.4</v>
      </c>
      <c r="U7769" s="21" t="n">
        <f aca="false">IF(T7769&lt;=10,1,IF(T7769&lt;=20,2,IF(T7769&lt;=30,3,IF(T7769&lt;=40,4,IF(T7769&lt;=50,5,IF(T7769&lt;=100,6,IF(T7769&lt;=250,7,8)))))))</f>
        <v>1</v>
      </c>
      <c r="V7769" s="21" t="n">
        <f aca="false">IF(AND(OR(Dashboard!$T$3="All",R7769=Dashboard!$T$3),OR(Dashboard!$T$4="All",D7769=Dashboard!$T$4)),1,0)</f>
        <v>1</v>
      </c>
      <c r="W7769" s="21" t="n">
        <f aca="false">IF(V7769=1,T7769+ROW()/10000000,0)</f>
        <v>2.4007769</v>
      </c>
    </row>
    <row r="7770" customFormat="false" ht="15" hidden="false" customHeight="false" outlineLevel="0" collapsed="false">
      <c r="A7770" s="0" t="n">
        <v>18277185</v>
      </c>
      <c r="B7770" s="0" t="s">
        <v>16714</v>
      </c>
      <c r="C7770" s="0" t="n">
        <v>1</v>
      </c>
      <c r="D7770" s="0" t="s">
        <v>6924</v>
      </c>
      <c r="E7770" s="0" t="s">
        <v>16715</v>
      </c>
      <c r="F7770" s="0" t="s">
        <v>16671</v>
      </c>
      <c r="G7770" s="0" t="s">
        <v>16672</v>
      </c>
      <c r="H7770" s="0" t="s">
        <v>2147</v>
      </c>
      <c r="I7770" s="0" t="s">
        <v>2123</v>
      </c>
      <c r="J7770" s="0" t="s">
        <v>47</v>
      </c>
      <c r="K7770" s="0" t="s">
        <v>47</v>
      </c>
      <c r="L7770" s="0" t="s">
        <v>47</v>
      </c>
      <c r="M7770" s="0" t="s">
        <v>47</v>
      </c>
      <c r="N7770" s="0" t="n">
        <v>3</v>
      </c>
      <c r="O7770" s="0" t="n">
        <v>2</v>
      </c>
      <c r="P7770" s="0" t="n">
        <v>1000</v>
      </c>
      <c r="Q7770" s="0" t="n">
        <v>1</v>
      </c>
      <c r="R7770" s="0" t="str">
        <f aca="false">INDEX(Lookup!$B$4:$B$18,MATCH(C7770,Lookup!$A$4:$A$18,0))</f>
        <v>India</v>
      </c>
      <c r="S7770" s="20" t="n">
        <f aca="false">INDEX(Lookup!$D$4:$D$18,MATCH(C7770,Lookup!$A$4:$A$18,0))</f>
        <v>0.012</v>
      </c>
      <c r="T7770" s="21" t="n">
        <f aca="false">ROUND(P7770*S7770,2)</f>
        <v>12</v>
      </c>
      <c r="U7770" s="21" t="n">
        <f aca="false">IF(T7770&lt;=10,1,IF(T7770&lt;=20,2,IF(T7770&lt;=30,3,IF(T7770&lt;=40,4,IF(T7770&lt;=50,5,IF(T7770&lt;=100,6,IF(T7770&lt;=250,7,8)))))))</f>
        <v>2</v>
      </c>
      <c r="V7770" s="21" t="n">
        <f aca="false">IF(AND(OR(Dashboard!$T$3="All",R7770=Dashboard!$T$3),OR(Dashboard!$T$4="All",D7770=Dashboard!$T$4)),1,0)</f>
        <v>1</v>
      </c>
      <c r="W7770" s="21" t="n">
        <f aca="false">IF(V7770=1,T7770+ROW()/10000000,0)</f>
        <v>12.000777</v>
      </c>
    </row>
    <row r="7771" customFormat="false" ht="15" hidden="false" customHeight="false" outlineLevel="0" collapsed="false">
      <c r="A7771" s="0" t="n">
        <v>18358667</v>
      </c>
      <c r="B7771" s="0" t="s">
        <v>16716</v>
      </c>
      <c r="C7771" s="0" t="n">
        <v>1</v>
      </c>
      <c r="D7771" s="0" t="s">
        <v>6924</v>
      </c>
      <c r="E7771" s="0" t="s">
        <v>16717</v>
      </c>
      <c r="F7771" s="0" t="s">
        <v>16671</v>
      </c>
      <c r="G7771" s="0" t="s">
        <v>16672</v>
      </c>
      <c r="H7771" s="0" t="s">
        <v>2367</v>
      </c>
      <c r="I7771" s="0" t="s">
        <v>2123</v>
      </c>
      <c r="J7771" s="0" t="s">
        <v>47</v>
      </c>
      <c r="K7771" s="0" t="s">
        <v>47</v>
      </c>
      <c r="L7771" s="0" t="s">
        <v>47</v>
      </c>
      <c r="M7771" s="0" t="s">
        <v>47</v>
      </c>
      <c r="N7771" s="0" t="n">
        <v>1</v>
      </c>
      <c r="O7771" s="0" t="n">
        <v>1</v>
      </c>
      <c r="P7771" s="0" t="n">
        <v>200</v>
      </c>
      <c r="Q7771" s="0" t="n">
        <v>1</v>
      </c>
      <c r="R7771" s="0" t="str">
        <f aca="false">INDEX(Lookup!$B$4:$B$18,MATCH(C7771,Lookup!$A$4:$A$18,0))</f>
        <v>India</v>
      </c>
      <c r="S7771" s="20" t="n">
        <f aca="false">INDEX(Lookup!$D$4:$D$18,MATCH(C7771,Lookup!$A$4:$A$18,0))</f>
        <v>0.012</v>
      </c>
      <c r="T7771" s="21" t="n">
        <f aca="false">ROUND(P7771*S7771,2)</f>
        <v>2.4</v>
      </c>
      <c r="U7771" s="21" t="n">
        <f aca="false">IF(T7771&lt;=10,1,IF(T7771&lt;=20,2,IF(T7771&lt;=30,3,IF(T7771&lt;=40,4,IF(T7771&lt;=50,5,IF(T7771&lt;=100,6,IF(T7771&lt;=250,7,8)))))))</f>
        <v>1</v>
      </c>
      <c r="V7771" s="21" t="n">
        <f aca="false">IF(AND(OR(Dashboard!$T$3="All",R7771=Dashboard!$T$3),OR(Dashboard!$T$4="All",D7771=Dashboard!$T$4)),1,0)</f>
        <v>1</v>
      </c>
      <c r="W7771" s="21" t="n">
        <f aca="false">IF(V7771=1,T7771+ROW()/10000000,0)</f>
        <v>2.4007771</v>
      </c>
    </row>
    <row r="7772" customFormat="false" ht="15" hidden="false" customHeight="false" outlineLevel="0" collapsed="false">
      <c r="A7772" s="0" t="n">
        <v>18415363</v>
      </c>
      <c r="B7772" s="0" t="s">
        <v>16718</v>
      </c>
      <c r="C7772" s="0" t="n">
        <v>1</v>
      </c>
      <c r="D7772" s="0" t="s">
        <v>6924</v>
      </c>
      <c r="E7772" s="0" t="s">
        <v>16719</v>
      </c>
      <c r="F7772" s="0" t="s">
        <v>16671</v>
      </c>
      <c r="G7772" s="0" t="s">
        <v>16672</v>
      </c>
      <c r="H7772" s="0" t="s">
        <v>156</v>
      </c>
      <c r="I7772" s="0" t="s">
        <v>2123</v>
      </c>
      <c r="J7772" s="0" t="s">
        <v>47</v>
      </c>
      <c r="K7772" s="0" t="s">
        <v>47</v>
      </c>
      <c r="L7772" s="0" t="s">
        <v>47</v>
      </c>
      <c r="M7772" s="0" t="s">
        <v>47</v>
      </c>
      <c r="N7772" s="0" t="n">
        <v>1</v>
      </c>
      <c r="O7772" s="0" t="n">
        <v>0</v>
      </c>
      <c r="P7772" s="0" t="n">
        <v>200</v>
      </c>
      <c r="Q7772" s="0" t="n">
        <v>1</v>
      </c>
      <c r="R7772" s="0" t="str">
        <f aca="false">INDEX(Lookup!$B$4:$B$18,MATCH(C7772,Lookup!$A$4:$A$18,0))</f>
        <v>India</v>
      </c>
      <c r="S7772" s="20" t="n">
        <f aca="false">INDEX(Lookup!$D$4:$D$18,MATCH(C7772,Lookup!$A$4:$A$18,0))</f>
        <v>0.012</v>
      </c>
      <c r="T7772" s="21" t="n">
        <f aca="false">ROUND(P7772*S7772,2)</f>
        <v>2.4</v>
      </c>
      <c r="U7772" s="21" t="n">
        <f aca="false">IF(T7772&lt;=10,1,IF(T7772&lt;=20,2,IF(T7772&lt;=30,3,IF(T7772&lt;=40,4,IF(T7772&lt;=50,5,IF(T7772&lt;=100,6,IF(T7772&lt;=250,7,8)))))))</f>
        <v>1</v>
      </c>
      <c r="V7772" s="21" t="n">
        <f aca="false">IF(AND(OR(Dashboard!$T$3="All",R7772=Dashboard!$T$3),OR(Dashboard!$T$4="All",D7772=Dashboard!$T$4)),1,0)</f>
        <v>1</v>
      </c>
      <c r="W7772" s="21" t="n">
        <f aca="false">IF(V7772=1,T7772+ROW()/10000000,0)</f>
        <v>2.4007772</v>
      </c>
    </row>
    <row r="7773" customFormat="false" ht="15" hidden="false" customHeight="false" outlineLevel="0" collapsed="false">
      <c r="A7773" s="0" t="n">
        <v>18440933</v>
      </c>
      <c r="B7773" s="0" t="s">
        <v>16720</v>
      </c>
      <c r="C7773" s="0" t="n">
        <v>1</v>
      </c>
      <c r="D7773" s="0" t="s">
        <v>6924</v>
      </c>
      <c r="E7773" s="0" t="s">
        <v>16721</v>
      </c>
      <c r="F7773" s="0" t="s">
        <v>16671</v>
      </c>
      <c r="G7773" s="0" t="s">
        <v>16672</v>
      </c>
      <c r="H7773" s="0" t="s">
        <v>2868</v>
      </c>
      <c r="I7773" s="0" t="s">
        <v>2123</v>
      </c>
      <c r="J7773" s="0" t="s">
        <v>47</v>
      </c>
      <c r="K7773" s="0" t="s">
        <v>47</v>
      </c>
      <c r="L7773" s="0" t="s">
        <v>47</v>
      </c>
      <c r="M7773" s="0" t="s">
        <v>47</v>
      </c>
      <c r="N7773" s="0" t="n">
        <v>2</v>
      </c>
      <c r="O7773" s="0" t="n">
        <v>1</v>
      </c>
      <c r="P7773" s="0" t="n">
        <v>500</v>
      </c>
      <c r="Q7773" s="0" t="n">
        <v>1</v>
      </c>
      <c r="R7773" s="0" t="str">
        <f aca="false">INDEX(Lookup!$B$4:$B$18,MATCH(C7773,Lookup!$A$4:$A$18,0))</f>
        <v>India</v>
      </c>
      <c r="S7773" s="20" t="n">
        <f aca="false">INDEX(Lookup!$D$4:$D$18,MATCH(C7773,Lookup!$A$4:$A$18,0))</f>
        <v>0.012</v>
      </c>
      <c r="T7773" s="21" t="n">
        <f aca="false">ROUND(P7773*S7773,2)</f>
        <v>6</v>
      </c>
      <c r="U7773" s="21" t="n">
        <f aca="false">IF(T7773&lt;=10,1,IF(T7773&lt;=20,2,IF(T7773&lt;=30,3,IF(T7773&lt;=40,4,IF(T7773&lt;=50,5,IF(T7773&lt;=100,6,IF(T7773&lt;=250,7,8)))))))</f>
        <v>1</v>
      </c>
      <c r="V7773" s="21" t="n">
        <f aca="false">IF(AND(OR(Dashboard!$T$3="All",R7773=Dashboard!$T$3),OR(Dashboard!$T$4="All",D7773=Dashboard!$T$4)),1,0)</f>
        <v>1</v>
      </c>
      <c r="W7773" s="21" t="n">
        <f aca="false">IF(V7773=1,T7773+ROW()/10000000,0)</f>
        <v>6.0007773</v>
      </c>
    </row>
    <row r="7774" customFormat="false" ht="15" hidden="false" customHeight="false" outlineLevel="0" collapsed="false">
      <c r="A7774" s="0" t="n">
        <v>18397698</v>
      </c>
      <c r="B7774" s="0" t="s">
        <v>16722</v>
      </c>
      <c r="C7774" s="0" t="n">
        <v>1</v>
      </c>
      <c r="D7774" s="0" t="s">
        <v>6924</v>
      </c>
      <c r="E7774" s="0" t="s">
        <v>16723</v>
      </c>
      <c r="F7774" s="0" t="s">
        <v>16671</v>
      </c>
      <c r="G7774" s="0" t="s">
        <v>16672</v>
      </c>
      <c r="H7774" s="0" t="s">
        <v>4982</v>
      </c>
      <c r="I7774" s="0" t="s">
        <v>2123</v>
      </c>
      <c r="J7774" s="0" t="s">
        <v>47</v>
      </c>
      <c r="K7774" s="0" t="s">
        <v>47</v>
      </c>
      <c r="L7774" s="0" t="s">
        <v>47</v>
      </c>
      <c r="M7774" s="0" t="s">
        <v>47</v>
      </c>
      <c r="N7774" s="0" t="n">
        <v>2</v>
      </c>
      <c r="O7774" s="0" t="n">
        <v>0</v>
      </c>
      <c r="P7774" s="0" t="n">
        <v>600</v>
      </c>
      <c r="Q7774" s="0" t="n">
        <v>1</v>
      </c>
      <c r="R7774" s="0" t="str">
        <f aca="false">INDEX(Lookup!$B$4:$B$18,MATCH(C7774,Lookup!$A$4:$A$18,0))</f>
        <v>India</v>
      </c>
      <c r="S7774" s="20" t="n">
        <f aca="false">INDEX(Lookup!$D$4:$D$18,MATCH(C7774,Lookup!$A$4:$A$18,0))</f>
        <v>0.012</v>
      </c>
      <c r="T7774" s="21" t="n">
        <f aca="false">ROUND(P7774*S7774,2)</f>
        <v>7.2</v>
      </c>
      <c r="U7774" s="21" t="n">
        <f aca="false">IF(T7774&lt;=10,1,IF(T7774&lt;=20,2,IF(T7774&lt;=30,3,IF(T7774&lt;=40,4,IF(T7774&lt;=50,5,IF(T7774&lt;=100,6,IF(T7774&lt;=250,7,8)))))))</f>
        <v>1</v>
      </c>
      <c r="V7774" s="21" t="n">
        <f aca="false">IF(AND(OR(Dashboard!$T$3="All",R7774=Dashboard!$T$3),OR(Dashboard!$T$4="All",D7774=Dashboard!$T$4)),1,0)</f>
        <v>1</v>
      </c>
      <c r="W7774" s="21" t="n">
        <f aca="false">IF(V7774=1,T7774+ROW()/10000000,0)</f>
        <v>7.2007774</v>
      </c>
    </row>
    <row r="7775" customFormat="false" ht="15" hidden="false" customHeight="false" outlineLevel="0" collapsed="false">
      <c r="A7775" s="0" t="n">
        <v>18492083</v>
      </c>
      <c r="B7775" s="0" t="s">
        <v>11049</v>
      </c>
      <c r="C7775" s="0" t="n">
        <v>1</v>
      </c>
      <c r="D7775" s="0" t="s">
        <v>6924</v>
      </c>
      <c r="E7775" s="0" t="s">
        <v>16724</v>
      </c>
      <c r="F7775" s="0" t="s">
        <v>16671</v>
      </c>
      <c r="G7775" s="0" t="s">
        <v>16672</v>
      </c>
      <c r="H7775" s="0" t="s">
        <v>3142</v>
      </c>
      <c r="I7775" s="0" t="s">
        <v>2123</v>
      </c>
      <c r="J7775" s="0" t="s">
        <v>47</v>
      </c>
      <c r="K7775" s="0" t="s">
        <v>47</v>
      </c>
      <c r="L7775" s="0" t="s">
        <v>47</v>
      </c>
      <c r="M7775" s="0" t="s">
        <v>47</v>
      </c>
      <c r="N7775" s="0" t="n">
        <v>2</v>
      </c>
      <c r="O7775" s="0" t="n">
        <v>0</v>
      </c>
      <c r="P7775" s="0" t="n">
        <v>600</v>
      </c>
      <c r="Q7775" s="0" t="n">
        <v>1</v>
      </c>
      <c r="R7775" s="0" t="str">
        <f aca="false">INDEX(Lookup!$B$4:$B$18,MATCH(C7775,Lookup!$A$4:$A$18,0))</f>
        <v>India</v>
      </c>
      <c r="S7775" s="20" t="n">
        <f aca="false">INDEX(Lookup!$D$4:$D$18,MATCH(C7775,Lookup!$A$4:$A$18,0))</f>
        <v>0.012</v>
      </c>
      <c r="T7775" s="21" t="n">
        <f aca="false">ROUND(P7775*S7775,2)</f>
        <v>7.2</v>
      </c>
      <c r="U7775" s="21" t="n">
        <f aca="false">IF(T7775&lt;=10,1,IF(T7775&lt;=20,2,IF(T7775&lt;=30,3,IF(T7775&lt;=40,4,IF(T7775&lt;=50,5,IF(T7775&lt;=100,6,IF(T7775&lt;=250,7,8)))))))</f>
        <v>1</v>
      </c>
      <c r="V7775" s="21" t="n">
        <f aca="false">IF(AND(OR(Dashboard!$T$3="All",R7775=Dashboard!$T$3),OR(Dashboard!$T$4="All",D7775=Dashboard!$T$4)),1,0)</f>
        <v>1</v>
      </c>
      <c r="W7775" s="21" t="n">
        <f aca="false">IF(V7775=1,T7775+ROW()/10000000,0)</f>
        <v>7.2007775</v>
      </c>
    </row>
    <row r="7776" customFormat="false" ht="15" hidden="false" customHeight="false" outlineLevel="0" collapsed="false">
      <c r="A7776" s="0" t="n">
        <v>18289247</v>
      </c>
      <c r="B7776" s="0" t="s">
        <v>11041</v>
      </c>
      <c r="C7776" s="0" t="n">
        <v>1</v>
      </c>
      <c r="D7776" s="0" t="s">
        <v>6924</v>
      </c>
      <c r="E7776" s="0" t="s">
        <v>16717</v>
      </c>
      <c r="F7776" s="0" t="s">
        <v>16671</v>
      </c>
      <c r="G7776" s="0" t="s">
        <v>16672</v>
      </c>
      <c r="H7776" s="0" t="s">
        <v>2760</v>
      </c>
      <c r="I7776" s="0" t="s">
        <v>2123</v>
      </c>
      <c r="J7776" s="0" t="s">
        <v>47</v>
      </c>
      <c r="K7776" s="0" t="s">
        <v>47</v>
      </c>
      <c r="L7776" s="0" t="s">
        <v>47</v>
      </c>
      <c r="M7776" s="0" t="s">
        <v>47</v>
      </c>
      <c r="N7776" s="0" t="n">
        <v>4</v>
      </c>
      <c r="O7776" s="0" t="n">
        <v>114</v>
      </c>
      <c r="P7776" s="0" t="n">
        <v>2000</v>
      </c>
      <c r="Q7776" s="0" t="n">
        <v>4.3</v>
      </c>
      <c r="R7776" s="0" t="str">
        <f aca="false">INDEX(Lookup!$B$4:$B$18,MATCH(C7776,Lookup!$A$4:$A$18,0))</f>
        <v>India</v>
      </c>
      <c r="S7776" s="20" t="n">
        <f aca="false">INDEX(Lookup!$D$4:$D$18,MATCH(C7776,Lookup!$A$4:$A$18,0))</f>
        <v>0.012</v>
      </c>
      <c r="T7776" s="21" t="n">
        <f aca="false">ROUND(P7776*S7776,2)</f>
        <v>24</v>
      </c>
      <c r="U7776" s="21" t="n">
        <f aca="false">IF(T7776&lt;=10,1,IF(T7776&lt;=20,2,IF(T7776&lt;=30,3,IF(T7776&lt;=40,4,IF(T7776&lt;=50,5,IF(T7776&lt;=100,6,IF(T7776&lt;=250,7,8)))))))</f>
        <v>3</v>
      </c>
      <c r="V7776" s="21" t="n">
        <f aca="false">IF(AND(OR(Dashboard!$T$3="All",R7776=Dashboard!$T$3),OR(Dashboard!$T$4="All",D7776=Dashboard!$T$4)),1,0)</f>
        <v>1</v>
      </c>
      <c r="W7776" s="21" t="n">
        <f aca="false">IF(V7776=1,T7776+ROW()/10000000,0)</f>
        <v>24.0007776</v>
      </c>
    </row>
    <row r="7777" customFormat="false" ht="15" hidden="false" customHeight="false" outlineLevel="0" collapsed="false">
      <c r="A7777" s="0" t="n">
        <v>8530</v>
      </c>
      <c r="B7777" s="0" t="s">
        <v>16725</v>
      </c>
      <c r="C7777" s="0" t="n">
        <v>1</v>
      </c>
      <c r="D7777" s="0" t="s">
        <v>6924</v>
      </c>
      <c r="E7777" s="0" t="s">
        <v>16726</v>
      </c>
      <c r="F7777" s="0" t="s">
        <v>16727</v>
      </c>
      <c r="G7777" s="0" t="s">
        <v>16728</v>
      </c>
      <c r="H7777" s="0" t="s">
        <v>4919</v>
      </c>
      <c r="I7777" s="0" t="s">
        <v>2123</v>
      </c>
      <c r="J7777" s="0" t="s">
        <v>47</v>
      </c>
      <c r="K7777" s="0" t="s">
        <v>47</v>
      </c>
      <c r="L7777" s="0" t="s">
        <v>47</v>
      </c>
      <c r="M7777" s="0" t="s">
        <v>47</v>
      </c>
      <c r="N7777" s="0" t="n">
        <v>1</v>
      </c>
      <c r="O7777" s="0" t="n">
        <v>7</v>
      </c>
      <c r="P7777" s="0" t="n">
        <v>50</v>
      </c>
      <c r="Q7777" s="0" t="n">
        <v>2.8</v>
      </c>
      <c r="R7777" s="0" t="str">
        <f aca="false">INDEX(Lookup!$B$4:$B$18,MATCH(C7777,Lookup!$A$4:$A$18,0))</f>
        <v>India</v>
      </c>
      <c r="S7777" s="20" t="n">
        <f aca="false">INDEX(Lookup!$D$4:$D$18,MATCH(C7777,Lookup!$A$4:$A$18,0))</f>
        <v>0.012</v>
      </c>
      <c r="T7777" s="21" t="n">
        <f aca="false">ROUND(P7777*S7777,2)</f>
        <v>0.6</v>
      </c>
      <c r="U7777" s="21" t="n">
        <f aca="false">IF(T7777&lt;=10,1,IF(T7777&lt;=20,2,IF(T7777&lt;=30,3,IF(T7777&lt;=40,4,IF(T7777&lt;=50,5,IF(T7777&lt;=100,6,IF(T7777&lt;=250,7,8)))))))</f>
        <v>1</v>
      </c>
      <c r="V7777" s="21" t="n">
        <f aca="false">IF(AND(OR(Dashboard!$T$3="All",R7777=Dashboard!$T$3),OR(Dashboard!$T$4="All",D7777=Dashboard!$T$4)),1,0)</f>
        <v>1</v>
      </c>
      <c r="W7777" s="21" t="n">
        <f aca="false">IF(V7777=1,T7777+ROW()/10000000,0)</f>
        <v>0.6007777</v>
      </c>
    </row>
    <row r="7778" customFormat="false" ht="15" hidden="false" customHeight="false" outlineLevel="0" collapsed="false">
      <c r="A7778" s="0" t="n">
        <v>8501</v>
      </c>
      <c r="B7778" s="0" t="s">
        <v>2958</v>
      </c>
      <c r="C7778" s="0" t="n">
        <v>1</v>
      </c>
      <c r="D7778" s="0" t="s">
        <v>6924</v>
      </c>
      <c r="E7778" s="0" t="s">
        <v>16729</v>
      </c>
      <c r="F7778" s="0" t="s">
        <v>16727</v>
      </c>
      <c r="G7778" s="0" t="s">
        <v>16728</v>
      </c>
      <c r="H7778" s="0" t="s">
        <v>3243</v>
      </c>
      <c r="I7778" s="0" t="s">
        <v>2123</v>
      </c>
      <c r="J7778" s="0" t="s">
        <v>47</v>
      </c>
      <c r="K7778" s="0" t="s">
        <v>47</v>
      </c>
      <c r="L7778" s="0" t="s">
        <v>47</v>
      </c>
      <c r="M7778" s="0" t="s">
        <v>47</v>
      </c>
      <c r="N7778" s="0" t="n">
        <v>1</v>
      </c>
      <c r="O7778" s="0" t="n">
        <v>16</v>
      </c>
      <c r="P7778" s="0" t="n">
        <v>150</v>
      </c>
      <c r="Q7778" s="0" t="n">
        <v>2.9</v>
      </c>
      <c r="R7778" s="0" t="str">
        <f aca="false">INDEX(Lookup!$B$4:$B$18,MATCH(C7778,Lookup!$A$4:$A$18,0))</f>
        <v>India</v>
      </c>
      <c r="S7778" s="20" t="n">
        <f aca="false">INDEX(Lookup!$D$4:$D$18,MATCH(C7778,Lookup!$A$4:$A$18,0))</f>
        <v>0.012</v>
      </c>
      <c r="T7778" s="21" t="n">
        <f aca="false">ROUND(P7778*S7778,2)</f>
        <v>1.8</v>
      </c>
      <c r="U7778" s="21" t="n">
        <f aca="false">IF(T7778&lt;=10,1,IF(T7778&lt;=20,2,IF(T7778&lt;=30,3,IF(T7778&lt;=40,4,IF(T7778&lt;=50,5,IF(T7778&lt;=100,6,IF(T7778&lt;=250,7,8)))))))</f>
        <v>1</v>
      </c>
      <c r="V7778" s="21" t="n">
        <f aca="false">IF(AND(OR(Dashboard!$T$3="All",R7778=Dashboard!$T$3),OR(Dashboard!$T$4="All",D7778=Dashboard!$T$4)),1,0)</f>
        <v>1</v>
      </c>
      <c r="W7778" s="21" t="n">
        <f aca="false">IF(V7778=1,T7778+ROW()/10000000,0)</f>
        <v>1.8007778</v>
      </c>
    </row>
    <row r="7779" customFormat="false" ht="15" hidden="false" customHeight="false" outlineLevel="0" collapsed="false">
      <c r="A7779" s="0" t="n">
        <v>8520</v>
      </c>
      <c r="B7779" s="0" t="s">
        <v>16730</v>
      </c>
      <c r="C7779" s="0" t="n">
        <v>1</v>
      </c>
      <c r="D7779" s="0" t="s">
        <v>6924</v>
      </c>
      <c r="E7779" s="0" t="s">
        <v>16731</v>
      </c>
      <c r="F7779" s="0" t="s">
        <v>16727</v>
      </c>
      <c r="G7779" s="0" t="s">
        <v>16728</v>
      </c>
      <c r="H7779" s="0" t="s">
        <v>2310</v>
      </c>
      <c r="I7779" s="0" t="s">
        <v>2123</v>
      </c>
      <c r="J7779" s="0" t="s">
        <v>47</v>
      </c>
      <c r="K7779" s="0" t="s">
        <v>47</v>
      </c>
      <c r="L7779" s="0" t="s">
        <v>47</v>
      </c>
      <c r="M7779" s="0" t="s">
        <v>47</v>
      </c>
      <c r="N7779" s="0" t="n">
        <v>1</v>
      </c>
      <c r="O7779" s="0" t="n">
        <v>31</v>
      </c>
      <c r="P7779" s="0" t="n">
        <v>350</v>
      </c>
      <c r="Q7779" s="0" t="n">
        <v>3</v>
      </c>
      <c r="R7779" s="0" t="str">
        <f aca="false">INDEX(Lookup!$B$4:$B$18,MATCH(C7779,Lookup!$A$4:$A$18,0))</f>
        <v>India</v>
      </c>
      <c r="S7779" s="20" t="n">
        <f aca="false">INDEX(Lookup!$D$4:$D$18,MATCH(C7779,Lookup!$A$4:$A$18,0))</f>
        <v>0.012</v>
      </c>
      <c r="T7779" s="21" t="n">
        <f aca="false">ROUND(P7779*S7779,2)</f>
        <v>4.2</v>
      </c>
      <c r="U7779" s="21" t="n">
        <f aca="false">IF(T7779&lt;=10,1,IF(T7779&lt;=20,2,IF(T7779&lt;=30,3,IF(T7779&lt;=40,4,IF(T7779&lt;=50,5,IF(T7779&lt;=100,6,IF(T7779&lt;=250,7,8)))))))</f>
        <v>1</v>
      </c>
      <c r="V7779" s="21" t="n">
        <f aca="false">IF(AND(OR(Dashboard!$T$3="All",R7779=Dashboard!$T$3),OR(Dashboard!$T$4="All",D7779=Dashboard!$T$4)),1,0)</f>
        <v>1</v>
      </c>
      <c r="W7779" s="21" t="n">
        <f aca="false">IF(V7779=1,T7779+ROW()/10000000,0)</f>
        <v>4.2007779</v>
      </c>
    </row>
    <row r="7780" customFormat="false" ht="15" hidden="false" customHeight="false" outlineLevel="0" collapsed="false">
      <c r="A7780" s="0" t="n">
        <v>311184</v>
      </c>
      <c r="B7780" s="0" t="s">
        <v>12133</v>
      </c>
      <c r="C7780" s="0" t="n">
        <v>1</v>
      </c>
      <c r="D7780" s="0" t="s">
        <v>6924</v>
      </c>
      <c r="E7780" s="0" t="s">
        <v>16732</v>
      </c>
      <c r="F7780" s="0" t="s">
        <v>16727</v>
      </c>
      <c r="G7780" s="0" t="s">
        <v>16728</v>
      </c>
      <c r="H7780" s="0" t="s">
        <v>2288</v>
      </c>
      <c r="I7780" s="0" t="s">
        <v>2123</v>
      </c>
      <c r="J7780" s="0" t="s">
        <v>47</v>
      </c>
      <c r="K7780" s="0" t="s">
        <v>47</v>
      </c>
      <c r="L7780" s="0" t="s">
        <v>47</v>
      </c>
      <c r="M7780" s="0" t="s">
        <v>47</v>
      </c>
      <c r="N7780" s="0" t="n">
        <v>2</v>
      </c>
      <c r="O7780" s="0" t="n">
        <v>7</v>
      </c>
      <c r="P7780" s="0" t="n">
        <v>500</v>
      </c>
      <c r="Q7780" s="0" t="n">
        <v>2.8</v>
      </c>
      <c r="R7780" s="0" t="str">
        <f aca="false">INDEX(Lookup!$B$4:$B$18,MATCH(C7780,Lookup!$A$4:$A$18,0))</f>
        <v>India</v>
      </c>
      <c r="S7780" s="20" t="n">
        <f aca="false">INDEX(Lookup!$D$4:$D$18,MATCH(C7780,Lookup!$A$4:$A$18,0))</f>
        <v>0.012</v>
      </c>
      <c r="T7780" s="21" t="n">
        <f aca="false">ROUND(P7780*S7780,2)</f>
        <v>6</v>
      </c>
      <c r="U7780" s="21" t="n">
        <f aca="false">IF(T7780&lt;=10,1,IF(T7780&lt;=20,2,IF(T7780&lt;=30,3,IF(T7780&lt;=40,4,IF(T7780&lt;=50,5,IF(T7780&lt;=100,6,IF(T7780&lt;=250,7,8)))))))</f>
        <v>1</v>
      </c>
      <c r="V7780" s="21" t="n">
        <f aca="false">IF(AND(OR(Dashboard!$T$3="All",R7780=Dashboard!$T$3),OR(Dashboard!$T$4="All",D7780=Dashboard!$T$4)),1,0)</f>
        <v>1</v>
      </c>
      <c r="W7780" s="21" t="n">
        <f aca="false">IF(V7780=1,T7780+ROW()/10000000,0)</f>
        <v>6.000778</v>
      </c>
    </row>
    <row r="7781" customFormat="false" ht="15" hidden="false" customHeight="false" outlineLevel="0" collapsed="false">
      <c r="A7781" s="0" t="n">
        <v>18217007</v>
      </c>
      <c r="B7781" s="0" t="s">
        <v>16733</v>
      </c>
      <c r="C7781" s="0" t="n">
        <v>1</v>
      </c>
      <c r="D7781" s="0" t="s">
        <v>6924</v>
      </c>
      <c r="E7781" s="0" t="s">
        <v>16734</v>
      </c>
      <c r="F7781" s="0" t="s">
        <v>16727</v>
      </c>
      <c r="G7781" s="0" t="s">
        <v>16728</v>
      </c>
      <c r="H7781" s="0" t="s">
        <v>2128</v>
      </c>
      <c r="I7781" s="0" t="s">
        <v>2123</v>
      </c>
      <c r="J7781" s="0" t="s">
        <v>47</v>
      </c>
      <c r="K7781" s="0" t="s">
        <v>47</v>
      </c>
      <c r="L7781" s="0" t="s">
        <v>47</v>
      </c>
      <c r="M7781" s="0" t="s">
        <v>47</v>
      </c>
      <c r="N7781" s="0" t="n">
        <v>1</v>
      </c>
      <c r="O7781" s="0" t="n">
        <v>13</v>
      </c>
      <c r="P7781" s="0" t="n">
        <v>400</v>
      </c>
      <c r="Q7781" s="0" t="n">
        <v>3.2</v>
      </c>
      <c r="R7781" s="0" t="str">
        <f aca="false">INDEX(Lookup!$B$4:$B$18,MATCH(C7781,Lookup!$A$4:$A$18,0))</f>
        <v>India</v>
      </c>
      <c r="S7781" s="20" t="n">
        <f aca="false">INDEX(Lookup!$D$4:$D$18,MATCH(C7781,Lookup!$A$4:$A$18,0))</f>
        <v>0.012</v>
      </c>
      <c r="T7781" s="21" t="n">
        <f aca="false">ROUND(P7781*S7781,2)</f>
        <v>4.8</v>
      </c>
      <c r="U7781" s="21" t="n">
        <f aca="false">IF(T7781&lt;=10,1,IF(T7781&lt;=20,2,IF(T7781&lt;=30,3,IF(T7781&lt;=40,4,IF(T7781&lt;=50,5,IF(T7781&lt;=100,6,IF(T7781&lt;=250,7,8)))))))</f>
        <v>1</v>
      </c>
      <c r="V7781" s="21" t="n">
        <f aca="false">IF(AND(OR(Dashboard!$T$3="All",R7781=Dashboard!$T$3),OR(Dashboard!$T$4="All",D7781=Dashboard!$T$4)),1,0)</f>
        <v>1</v>
      </c>
      <c r="W7781" s="21" t="n">
        <f aca="false">IF(V7781=1,T7781+ROW()/10000000,0)</f>
        <v>4.8007781</v>
      </c>
    </row>
    <row r="7782" customFormat="false" ht="15" hidden="false" customHeight="false" outlineLevel="0" collapsed="false">
      <c r="A7782" s="0" t="n">
        <v>18342098</v>
      </c>
      <c r="B7782" s="0" t="s">
        <v>16735</v>
      </c>
      <c r="C7782" s="0" t="n">
        <v>1</v>
      </c>
      <c r="D7782" s="0" t="s">
        <v>6924</v>
      </c>
      <c r="E7782" s="0" t="s">
        <v>16736</v>
      </c>
      <c r="F7782" s="0" t="s">
        <v>16727</v>
      </c>
      <c r="G7782" s="0" t="s">
        <v>16728</v>
      </c>
      <c r="H7782" s="0" t="s">
        <v>2359</v>
      </c>
      <c r="I7782" s="0" t="s">
        <v>2123</v>
      </c>
      <c r="J7782" s="0" t="s">
        <v>47</v>
      </c>
      <c r="K7782" s="0" t="s">
        <v>46</v>
      </c>
      <c r="L7782" s="0" t="s">
        <v>47</v>
      </c>
      <c r="M7782" s="0" t="s">
        <v>47</v>
      </c>
      <c r="N7782" s="0" t="n">
        <v>1</v>
      </c>
      <c r="O7782" s="0" t="n">
        <v>36</v>
      </c>
      <c r="P7782" s="0" t="n">
        <v>400</v>
      </c>
      <c r="Q7782" s="0" t="n">
        <v>3.1</v>
      </c>
      <c r="R7782" s="0" t="str">
        <f aca="false">INDEX(Lookup!$B$4:$B$18,MATCH(C7782,Lookup!$A$4:$A$18,0))</f>
        <v>India</v>
      </c>
      <c r="S7782" s="20" t="n">
        <f aca="false">INDEX(Lookup!$D$4:$D$18,MATCH(C7782,Lookup!$A$4:$A$18,0))</f>
        <v>0.012</v>
      </c>
      <c r="T7782" s="21" t="n">
        <f aca="false">ROUND(P7782*S7782,2)</f>
        <v>4.8</v>
      </c>
      <c r="U7782" s="21" t="n">
        <f aca="false">IF(T7782&lt;=10,1,IF(T7782&lt;=20,2,IF(T7782&lt;=30,3,IF(T7782&lt;=40,4,IF(T7782&lt;=50,5,IF(T7782&lt;=100,6,IF(T7782&lt;=250,7,8)))))))</f>
        <v>1</v>
      </c>
      <c r="V7782" s="21" t="n">
        <f aca="false">IF(AND(OR(Dashboard!$T$3="All",R7782=Dashboard!$T$3),OR(Dashboard!$T$4="All",D7782=Dashboard!$T$4)),1,0)</f>
        <v>1</v>
      </c>
      <c r="W7782" s="21" t="n">
        <f aca="false">IF(V7782=1,T7782+ROW()/10000000,0)</f>
        <v>4.8007782</v>
      </c>
    </row>
    <row r="7783" customFormat="false" ht="15" hidden="false" customHeight="false" outlineLevel="0" collapsed="false">
      <c r="A7783" s="0" t="n">
        <v>311231</v>
      </c>
      <c r="B7783" s="0" t="s">
        <v>2408</v>
      </c>
      <c r="C7783" s="0" t="n">
        <v>1</v>
      </c>
      <c r="D7783" s="0" t="s">
        <v>6924</v>
      </c>
      <c r="E7783" s="0" t="s">
        <v>16737</v>
      </c>
      <c r="F7783" s="0" t="s">
        <v>16727</v>
      </c>
      <c r="G7783" s="0" t="s">
        <v>16728</v>
      </c>
      <c r="H7783" s="0" t="s">
        <v>3392</v>
      </c>
      <c r="I7783" s="0" t="s">
        <v>2123</v>
      </c>
      <c r="J7783" s="0" t="s">
        <v>47</v>
      </c>
      <c r="K7783" s="0" t="s">
        <v>47</v>
      </c>
      <c r="L7783" s="0" t="s">
        <v>47</v>
      </c>
      <c r="M7783" s="0" t="s">
        <v>47</v>
      </c>
      <c r="N7783" s="0" t="n">
        <v>2</v>
      </c>
      <c r="O7783" s="0" t="n">
        <v>17</v>
      </c>
      <c r="P7783" s="0" t="n">
        <v>700</v>
      </c>
      <c r="Q7783" s="0" t="n">
        <v>2.6</v>
      </c>
      <c r="R7783" s="0" t="str">
        <f aca="false">INDEX(Lookup!$B$4:$B$18,MATCH(C7783,Lookup!$A$4:$A$18,0))</f>
        <v>India</v>
      </c>
      <c r="S7783" s="20" t="n">
        <f aca="false">INDEX(Lookup!$D$4:$D$18,MATCH(C7783,Lookup!$A$4:$A$18,0))</f>
        <v>0.012</v>
      </c>
      <c r="T7783" s="21" t="n">
        <f aca="false">ROUND(P7783*S7783,2)</f>
        <v>8.4</v>
      </c>
      <c r="U7783" s="21" t="n">
        <f aca="false">IF(T7783&lt;=10,1,IF(T7783&lt;=20,2,IF(T7783&lt;=30,3,IF(T7783&lt;=40,4,IF(T7783&lt;=50,5,IF(T7783&lt;=100,6,IF(T7783&lt;=250,7,8)))))))</f>
        <v>1</v>
      </c>
      <c r="V7783" s="21" t="n">
        <f aca="false">IF(AND(OR(Dashboard!$T$3="All",R7783=Dashboard!$T$3),OR(Dashboard!$T$4="All",D7783=Dashboard!$T$4)),1,0)</f>
        <v>1</v>
      </c>
      <c r="W7783" s="21" t="n">
        <f aca="false">IF(V7783=1,T7783+ROW()/10000000,0)</f>
        <v>8.4007783</v>
      </c>
    </row>
    <row r="7784" customFormat="false" ht="15" hidden="false" customHeight="false" outlineLevel="0" collapsed="false">
      <c r="A7784" s="0" t="n">
        <v>310876</v>
      </c>
      <c r="B7784" s="0" t="s">
        <v>16738</v>
      </c>
      <c r="C7784" s="0" t="n">
        <v>1</v>
      </c>
      <c r="D7784" s="0" t="s">
        <v>6924</v>
      </c>
      <c r="E7784" s="0" t="s">
        <v>16739</v>
      </c>
      <c r="F7784" s="0" t="s">
        <v>16727</v>
      </c>
      <c r="G7784" s="0" t="s">
        <v>16728</v>
      </c>
      <c r="H7784" s="0" t="s">
        <v>3129</v>
      </c>
      <c r="I7784" s="0" t="s">
        <v>2123</v>
      </c>
      <c r="J7784" s="0" t="s">
        <v>47</v>
      </c>
      <c r="K7784" s="0" t="s">
        <v>47</v>
      </c>
      <c r="L7784" s="0" t="s">
        <v>47</v>
      </c>
      <c r="M7784" s="0" t="s">
        <v>47</v>
      </c>
      <c r="N7784" s="0" t="n">
        <v>1</v>
      </c>
      <c r="O7784" s="0" t="n">
        <v>32</v>
      </c>
      <c r="P7784" s="0" t="n">
        <v>450</v>
      </c>
      <c r="Q7784" s="0" t="n">
        <v>3.3</v>
      </c>
      <c r="R7784" s="0" t="str">
        <f aca="false">INDEX(Lookup!$B$4:$B$18,MATCH(C7784,Lookup!$A$4:$A$18,0))</f>
        <v>India</v>
      </c>
      <c r="S7784" s="20" t="n">
        <f aca="false">INDEX(Lookup!$D$4:$D$18,MATCH(C7784,Lookup!$A$4:$A$18,0))</f>
        <v>0.012</v>
      </c>
      <c r="T7784" s="21" t="n">
        <f aca="false">ROUND(P7784*S7784,2)</f>
        <v>5.4</v>
      </c>
      <c r="U7784" s="21" t="n">
        <f aca="false">IF(T7784&lt;=10,1,IF(T7784&lt;=20,2,IF(T7784&lt;=30,3,IF(T7784&lt;=40,4,IF(T7784&lt;=50,5,IF(T7784&lt;=100,6,IF(T7784&lt;=250,7,8)))))))</f>
        <v>1</v>
      </c>
      <c r="V7784" s="21" t="n">
        <f aca="false">IF(AND(OR(Dashboard!$T$3="All",R7784=Dashboard!$T$3),OR(Dashboard!$T$4="All",D7784=Dashboard!$T$4)),1,0)</f>
        <v>1</v>
      </c>
      <c r="W7784" s="21" t="n">
        <f aca="false">IF(V7784=1,T7784+ROW()/10000000,0)</f>
        <v>5.4007784</v>
      </c>
    </row>
    <row r="7785" customFormat="false" ht="15" hidden="false" customHeight="false" outlineLevel="0" collapsed="false">
      <c r="A7785" s="0" t="n">
        <v>18265408</v>
      </c>
      <c r="B7785" s="0" t="s">
        <v>3154</v>
      </c>
      <c r="C7785" s="0" t="n">
        <v>1</v>
      </c>
      <c r="D7785" s="0" t="s">
        <v>6924</v>
      </c>
      <c r="E7785" s="0" t="s">
        <v>16740</v>
      </c>
      <c r="F7785" s="0" t="s">
        <v>16727</v>
      </c>
      <c r="G7785" s="0" t="s">
        <v>16728</v>
      </c>
      <c r="H7785" s="0" t="s">
        <v>3015</v>
      </c>
      <c r="I7785" s="0" t="s">
        <v>2123</v>
      </c>
      <c r="J7785" s="0" t="s">
        <v>47</v>
      </c>
      <c r="K7785" s="0" t="s">
        <v>47</v>
      </c>
      <c r="L7785" s="0" t="s">
        <v>47</v>
      </c>
      <c r="M7785" s="0" t="s">
        <v>47</v>
      </c>
      <c r="N7785" s="0" t="n">
        <v>1</v>
      </c>
      <c r="O7785" s="0" t="n">
        <v>5</v>
      </c>
      <c r="P7785" s="0" t="n">
        <v>300</v>
      </c>
      <c r="Q7785" s="0" t="n">
        <v>3</v>
      </c>
      <c r="R7785" s="0" t="str">
        <f aca="false">INDEX(Lookup!$B$4:$B$18,MATCH(C7785,Lookup!$A$4:$A$18,0))</f>
        <v>India</v>
      </c>
      <c r="S7785" s="20" t="n">
        <f aca="false">INDEX(Lookup!$D$4:$D$18,MATCH(C7785,Lookup!$A$4:$A$18,0))</f>
        <v>0.012</v>
      </c>
      <c r="T7785" s="21" t="n">
        <f aca="false">ROUND(P7785*S7785,2)</f>
        <v>3.6</v>
      </c>
      <c r="U7785" s="21" t="n">
        <f aca="false">IF(T7785&lt;=10,1,IF(T7785&lt;=20,2,IF(T7785&lt;=30,3,IF(T7785&lt;=40,4,IF(T7785&lt;=50,5,IF(T7785&lt;=100,6,IF(T7785&lt;=250,7,8)))))))</f>
        <v>1</v>
      </c>
      <c r="V7785" s="21" t="n">
        <f aca="false">IF(AND(OR(Dashboard!$T$3="All",R7785=Dashboard!$T$3),OR(Dashboard!$T$4="All",D7785=Dashboard!$T$4)),1,0)</f>
        <v>1</v>
      </c>
      <c r="W7785" s="21" t="n">
        <f aca="false">IF(V7785=1,T7785+ROW()/10000000,0)</f>
        <v>3.6007785</v>
      </c>
    </row>
    <row r="7786" customFormat="false" ht="15" hidden="false" customHeight="false" outlineLevel="0" collapsed="false">
      <c r="A7786" s="0" t="n">
        <v>312517</v>
      </c>
      <c r="B7786" s="0" t="s">
        <v>16741</v>
      </c>
      <c r="C7786" s="0" t="n">
        <v>1</v>
      </c>
      <c r="D7786" s="0" t="s">
        <v>6924</v>
      </c>
      <c r="E7786" s="0" t="s">
        <v>16742</v>
      </c>
      <c r="F7786" s="0" t="s">
        <v>16727</v>
      </c>
      <c r="G7786" s="0" t="s">
        <v>16728</v>
      </c>
      <c r="H7786" s="0" t="s">
        <v>4936</v>
      </c>
      <c r="I7786" s="0" t="s">
        <v>2123</v>
      </c>
      <c r="J7786" s="0" t="s">
        <v>47</v>
      </c>
      <c r="K7786" s="0" t="s">
        <v>47</v>
      </c>
      <c r="L7786" s="0" t="s">
        <v>47</v>
      </c>
      <c r="M7786" s="0" t="s">
        <v>47</v>
      </c>
      <c r="N7786" s="0" t="n">
        <v>1</v>
      </c>
      <c r="O7786" s="0" t="n">
        <v>31</v>
      </c>
      <c r="P7786" s="0" t="n">
        <v>250</v>
      </c>
      <c r="Q7786" s="0" t="n">
        <v>3.4</v>
      </c>
      <c r="R7786" s="0" t="str">
        <f aca="false">INDEX(Lookup!$B$4:$B$18,MATCH(C7786,Lookup!$A$4:$A$18,0))</f>
        <v>India</v>
      </c>
      <c r="S7786" s="20" t="n">
        <f aca="false">INDEX(Lookup!$D$4:$D$18,MATCH(C7786,Lookup!$A$4:$A$18,0))</f>
        <v>0.012</v>
      </c>
      <c r="T7786" s="21" t="n">
        <f aca="false">ROUND(P7786*S7786,2)</f>
        <v>3</v>
      </c>
      <c r="U7786" s="21" t="n">
        <f aca="false">IF(T7786&lt;=10,1,IF(T7786&lt;=20,2,IF(T7786&lt;=30,3,IF(T7786&lt;=40,4,IF(T7786&lt;=50,5,IF(T7786&lt;=100,6,IF(T7786&lt;=250,7,8)))))))</f>
        <v>1</v>
      </c>
      <c r="V7786" s="21" t="n">
        <f aca="false">IF(AND(OR(Dashboard!$T$3="All",R7786=Dashboard!$T$3),OR(Dashboard!$T$4="All",D7786=Dashboard!$T$4)),1,0)</f>
        <v>1</v>
      </c>
      <c r="W7786" s="21" t="n">
        <f aca="false">IF(V7786=1,T7786+ROW()/10000000,0)</f>
        <v>3.0007786</v>
      </c>
    </row>
    <row r="7787" customFormat="false" ht="15" hidden="false" customHeight="false" outlineLevel="0" collapsed="false">
      <c r="A7787" s="0" t="n">
        <v>312783</v>
      </c>
      <c r="B7787" s="0" t="s">
        <v>16743</v>
      </c>
      <c r="C7787" s="0" t="n">
        <v>1</v>
      </c>
      <c r="D7787" s="0" t="s">
        <v>6924</v>
      </c>
      <c r="E7787" s="0" t="s">
        <v>16744</v>
      </c>
      <c r="F7787" s="0" t="s">
        <v>16727</v>
      </c>
      <c r="G7787" s="0" t="s">
        <v>16728</v>
      </c>
      <c r="H7787" s="0" t="s">
        <v>2122</v>
      </c>
      <c r="I7787" s="0" t="s">
        <v>2123</v>
      </c>
      <c r="J7787" s="0" t="s">
        <v>47</v>
      </c>
      <c r="K7787" s="0" t="s">
        <v>47</v>
      </c>
      <c r="L7787" s="0" t="s">
        <v>47</v>
      </c>
      <c r="M7787" s="0" t="s">
        <v>47</v>
      </c>
      <c r="N7787" s="0" t="n">
        <v>1</v>
      </c>
      <c r="O7787" s="0" t="n">
        <v>30</v>
      </c>
      <c r="P7787" s="0" t="n">
        <v>350</v>
      </c>
      <c r="Q7787" s="0" t="n">
        <v>3.3</v>
      </c>
      <c r="R7787" s="0" t="str">
        <f aca="false">INDEX(Lookup!$B$4:$B$18,MATCH(C7787,Lookup!$A$4:$A$18,0))</f>
        <v>India</v>
      </c>
      <c r="S7787" s="20" t="n">
        <f aca="false">INDEX(Lookup!$D$4:$D$18,MATCH(C7787,Lookup!$A$4:$A$18,0))</f>
        <v>0.012</v>
      </c>
      <c r="T7787" s="21" t="n">
        <f aca="false">ROUND(P7787*S7787,2)</f>
        <v>4.2</v>
      </c>
      <c r="U7787" s="21" t="n">
        <f aca="false">IF(T7787&lt;=10,1,IF(T7787&lt;=20,2,IF(T7787&lt;=30,3,IF(T7787&lt;=40,4,IF(T7787&lt;=50,5,IF(T7787&lt;=100,6,IF(T7787&lt;=250,7,8)))))))</f>
        <v>1</v>
      </c>
      <c r="V7787" s="21" t="n">
        <f aca="false">IF(AND(OR(Dashboard!$T$3="All",R7787=Dashboard!$T$3),OR(Dashboard!$T$4="All",D7787=Dashboard!$T$4)),1,0)</f>
        <v>1</v>
      </c>
      <c r="W7787" s="21" t="n">
        <f aca="false">IF(V7787=1,T7787+ROW()/10000000,0)</f>
        <v>4.2007787</v>
      </c>
    </row>
    <row r="7788" customFormat="false" ht="15" hidden="false" customHeight="false" outlineLevel="0" collapsed="false">
      <c r="A7788" s="0" t="n">
        <v>307920</v>
      </c>
      <c r="B7788" s="0" t="s">
        <v>16745</v>
      </c>
      <c r="C7788" s="0" t="n">
        <v>1</v>
      </c>
      <c r="D7788" s="0" t="s">
        <v>6924</v>
      </c>
      <c r="E7788" s="0" t="s">
        <v>16746</v>
      </c>
      <c r="F7788" s="0" t="s">
        <v>16727</v>
      </c>
      <c r="G7788" s="0" t="s">
        <v>16728</v>
      </c>
      <c r="H7788" s="0" t="s">
        <v>2288</v>
      </c>
      <c r="I7788" s="0" t="s">
        <v>2123</v>
      </c>
      <c r="J7788" s="0" t="s">
        <v>47</v>
      </c>
      <c r="K7788" s="0" t="s">
        <v>47</v>
      </c>
      <c r="L7788" s="0" t="s">
        <v>47</v>
      </c>
      <c r="M7788" s="0" t="s">
        <v>47</v>
      </c>
      <c r="N7788" s="0" t="n">
        <v>2</v>
      </c>
      <c r="O7788" s="0" t="n">
        <v>14</v>
      </c>
      <c r="P7788" s="0" t="n">
        <v>550</v>
      </c>
      <c r="Q7788" s="0" t="n">
        <v>2.9</v>
      </c>
      <c r="R7788" s="0" t="str">
        <f aca="false">INDEX(Lookup!$B$4:$B$18,MATCH(C7788,Lookup!$A$4:$A$18,0))</f>
        <v>India</v>
      </c>
      <c r="S7788" s="20" t="n">
        <f aca="false">INDEX(Lookup!$D$4:$D$18,MATCH(C7788,Lookup!$A$4:$A$18,0))</f>
        <v>0.012</v>
      </c>
      <c r="T7788" s="21" t="n">
        <f aca="false">ROUND(P7788*S7788,2)</f>
        <v>6.6</v>
      </c>
      <c r="U7788" s="21" t="n">
        <f aca="false">IF(T7788&lt;=10,1,IF(T7788&lt;=20,2,IF(T7788&lt;=30,3,IF(T7788&lt;=40,4,IF(T7788&lt;=50,5,IF(T7788&lt;=100,6,IF(T7788&lt;=250,7,8)))))))</f>
        <v>1</v>
      </c>
      <c r="V7788" s="21" t="n">
        <f aca="false">IF(AND(OR(Dashboard!$T$3="All",R7788=Dashboard!$T$3),OR(Dashboard!$T$4="All",D7788=Dashboard!$T$4)),1,0)</f>
        <v>1</v>
      </c>
      <c r="W7788" s="21" t="n">
        <f aca="false">IF(V7788=1,T7788+ROW()/10000000,0)</f>
        <v>6.6007788</v>
      </c>
    </row>
    <row r="7789" customFormat="false" ht="15" hidden="false" customHeight="false" outlineLevel="0" collapsed="false">
      <c r="A7789" s="0" t="n">
        <v>311253</v>
      </c>
      <c r="B7789" s="0" t="s">
        <v>16747</v>
      </c>
      <c r="C7789" s="0" t="n">
        <v>1</v>
      </c>
      <c r="D7789" s="0" t="s">
        <v>6924</v>
      </c>
      <c r="E7789" s="0" t="s">
        <v>16748</v>
      </c>
      <c r="F7789" s="0" t="s">
        <v>16727</v>
      </c>
      <c r="G7789" s="0" t="s">
        <v>16728</v>
      </c>
      <c r="H7789" s="0" t="s">
        <v>2128</v>
      </c>
      <c r="I7789" s="0" t="s">
        <v>2123</v>
      </c>
      <c r="J7789" s="0" t="s">
        <v>47</v>
      </c>
      <c r="K7789" s="0" t="s">
        <v>47</v>
      </c>
      <c r="L7789" s="0" t="s">
        <v>47</v>
      </c>
      <c r="M7789" s="0" t="s">
        <v>47</v>
      </c>
      <c r="N7789" s="0" t="n">
        <v>1</v>
      </c>
      <c r="O7789" s="0" t="n">
        <v>4</v>
      </c>
      <c r="P7789" s="0" t="n">
        <v>200</v>
      </c>
      <c r="Q7789" s="0" t="n">
        <v>2.9</v>
      </c>
      <c r="R7789" s="0" t="str">
        <f aca="false">INDEX(Lookup!$B$4:$B$18,MATCH(C7789,Lookup!$A$4:$A$18,0))</f>
        <v>India</v>
      </c>
      <c r="S7789" s="20" t="n">
        <f aca="false">INDEX(Lookup!$D$4:$D$18,MATCH(C7789,Lookup!$A$4:$A$18,0))</f>
        <v>0.012</v>
      </c>
      <c r="T7789" s="21" t="n">
        <f aca="false">ROUND(P7789*S7789,2)</f>
        <v>2.4</v>
      </c>
      <c r="U7789" s="21" t="n">
        <f aca="false">IF(T7789&lt;=10,1,IF(T7789&lt;=20,2,IF(T7789&lt;=30,3,IF(T7789&lt;=40,4,IF(T7789&lt;=50,5,IF(T7789&lt;=100,6,IF(T7789&lt;=250,7,8)))))))</f>
        <v>1</v>
      </c>
      <c r="V7789" s="21" t="n">
        <f aca="false">IF(AND(OR(Dashboard!$T$3="All",R7789=Dashboard!$T$3),OR(Dashboard!$T$4="All",D7789=Dashboard!$T$4)),1,0)</f>
        <v>1</v>
      </c>
      <c r="W7789" s="21" t="n">
        <f aca="false">IF(V7789=1,T7789+ROW()/10000000,0)</f>
        <v>2.4007789</v>
      </c>
    </row>
    <row r="7790" customFormat="false" ht="15" hidden="false" customHeight="false" outlineLevel="0" collapsed="false">
      <c r="A7790" s="0" t="n">
        <v>307290</v>
      </c>
      <c r="B7790" s="0" t="s">
        <v>3343</v>
      </c>
      <c r="C7790" s="0" t="n">
        <v>1</v>
      </c>
      <c r="D7790" s="0" t="s">
        <v>6924</v>
      </c>
      <c r="E7790" s="0" t="s">
        <v>16749</v>
      </c>
      <c r="F7790" s="0" t="s">
        <v>16727</v>
      </c>
      <c r="G7790" s="0" t="s">
        <v>16728</v>
      </c>
      <c r="H7790" s="0" t="s">
        <v>3345</v>
      </c>
      <c r="I7790" s="0" t="s">
        <v>2123</v>
      </c>
      <c r="J7790" s="0" t="s">
        <v>47</v>
      </c>
      <c r="K7790" s="0" t="s">
        <v>47</v>
      </c>
      <c r="L7790" s="0" t="s">
        <v>47</v>
      </c>
      <c r="M7790" s="0" t="s">
        <v>47</v>
      </c>
      <c r="N7790" s="0" t="n">
        <v>1</v>
      </c>
      <c r="O7790" s="0" t="n">
        <v>10</v>
      </c>
      <c r="P7790" s="0" t="n">
        <v>400</v>
      </c>
      <c r="Q7790" s="0" t="n">
        <v>2.9</v>
      </c>
      <c r="R7790" s="0" t="str">
        <f aca="false">INDEX(Lookup!$B$4:$B$18,MATCH(C7790,Lookup!$A$4:$A$18,0))</f>
        <v>India</v>
      </c>
      <c r="S7790" s="20" t="n">
        <f aca="false">INDEX(Lookup!$D$4:$D$18,MATCH(C7790,Lookup!$A$4:$A$18,0))</f>
        <v>0.012</v>
      </c>
      <c r="T7790" s="21" t="n">
        <f aca="false">ROUND(P7790*S7790,2)</f>
        <v>4.8</v>
      </c>
      <c r="U7790" s="21" t="n">
        <f aca="false">IF(T7790&lt;=10,1,IF(T7790&lt;=20,2,IF(T7790&lt;=30,3,IF(T7790&lt;=40,4,IF(T7790&lt;=50,5,IF(T7790&lt;=100,6,IF(T7790&lt;=250,7,8)))))))</f>
        <v>1</v>
      </c>
      <c r="V7790" s="21" t="n">
        <f aca="false">IF(AND(OR(Dashboard!$T$3="All",R7790=Dashboard!$T$3),OR(Dashboard!$T$4="All",D7790=Dashboard!$T$4)),1,0)</f>
        <v>1</v>
      </c>
      <c r="W7790" s="21" t="n">
        <f aca="false">IF(V7790=1,T7790+ROW()/10000000,0)</f>
        <v>4.800779</v>
      </c>
    </row>
    <row r="7791" customFormat="false" ht="15" hidden="false" customHeight="false" outlineLevel="0" collapsed="false">
      <c r="A7791" s="0" t="n">
        <v>8532</v>
      </c>
      <c r="B7791" s="0" t="s">
        <v>16750</v>
      </c>
      <c r="C7791" s="0" t="n">
        <v>1</v>
      </c>
      <c r="D7791" s="0" t="s">
        <v>6924</v>
      </c>
      <c r="E7791" s="0" t="s">
        <v>16751</v>
      </c>
      <c r="F7791" s="0" t="s">
        <v>16727</v>
      </c>
      <c r="G7791" s="0" t="s">
        <v>16728</v>
      </c>
      <c r="H7791" s="0" t="s">
        <v>2382</v>
      </c>
      <c r="I7791" s="0" t="s">
        <v>2123</v>
      </c>
      <c r="J7791" s="0" t="s">
        <v>47</v>
      </c>
      <c r="K7791" s="0" t="s">
        <v>47</v>
      </c>
      <c r="L7791" s="0" t="s">
        <v>47</v>
      </c>
      <c r="M7791" s="0" t="s">
        <v>47</v>
      </c>
      <c r="N7791" s="0" t="n">
        <v>1</v>
      </c>
      <c r="O7791" s="0" t="n">
        <v>16</v>
      </c>
      <c r="P7791" s="0" t="n">
        <v>100</v>
      </c>
      <c r="Q7791" s="0" t="n">
        <v>3.1</v>
      </c>
      <c r="R7791" s="0" t="str">
        <f aca="false">INDEX(Lookup!$B$4:$B$18,MATCH(C7791,Lookup!$A$4:$A$18,0))</f>
        <v>India</v>
      </c>
      <c r="S7791" s="20" t="n">
        <f aca="false">INDEX(Lookup!$D$4:$D$18,MATCH(C7791,Lookup!$A$4:$A$18,0))</f>
        <v>0.012</v>
      </c>
      <c r="T7791" s="21" t="n">
        <f aca="false">ROUND(P7791*S7791,2)</f>
        <v>1.2</v>
      </c>
      <c r="U7791" s="21" t="n">
        <f aca="false">IF(T7791&lt;=10,1,IF(T7791&lt;=20,2,IF(T7791&lt;=30,3,IF(T7791&lt;=40,4,IF(T7791&lt;=50,5,IF(T7791&lt;=100,6,IF(T7791&lt;=250,7,8)))))))</f>
        <v>1</v>
      </c>
      <c r="V7791" s="21" t="n">
        <f aca="false">IF(AND(OR(Dashboard!$T$3="All",R7791=Dashboard!$T$3),OR(Dashboard!$T$4="All",D7791=Dashboard!$T$4)),1,0)</f>
        <v>1</v>
      </c>
      <c r="W7791" s="21" t="n">
        <f aca="false">IF(V7791=1,T7791+ROW()/10000000,0)</f>
        <v>1.2007791</v>
      </c>
    </row>
    <row r="7792" customFormat="false" ht="15" hidden="false" customHeight="false" outlineLevel="0" collapsed="false">
      <c r="A7792" s="0" t="n">
        <v>18323036</v>
      </c>
      <c r="B7792" s="0" t="s">
        <v>16752</v>
      </c>
      <c r="C7792" s="0" t="n">
        <v>1</v>
      </c>
      <c r="D7792" s="0" t="s">
        <v>6924</v>
      </c>
      <c r="E7792" s="0" t="s">
        <v>16753</v>
      </c>
      <c r="F7792" s="0" t="s">
        <v>16727</v>
      </c>
      <c r="G7792" s="0" t="s">
        <v>16728</v>
      </c>
      <c r="H7792" s="0" t="s">
        <v>156</v>
      </c>
      <c r="I7792" s="0" t="s">
        <v>2123</v>
      </c>
      <c r="J7792" s="0" t="s">
        <v>47</v>
      </c>
      <c r="K7792" s="0" t="s">
        <v>47</v>
      </c>
      <c r="L7792" s="0" t="s">
        <v>47</v>
      </c>
      <c r="M7792" s="0" t="s">
        <v>47</v>
      </c>
      <c r="N7792" s="0" t="n">
        <v>1</v>
      </c>
      <c r="O7792" s="0" t="n">
        <v>4</v>
      </c>
      <c r="P7792" s="0" t="n">
        <v>200</v>
      </c>
      <c r="Q7792" s="0" t="n">
        <v>3</v>
      </c>
      <c r="R7792" s="0" t="str">
        <f aca="false">INDEX(Lookup!$B$4:$B$18,MATCH(C7792,Lookup!$A$4:$A$18,0))</f>
        <v>India</v>
      </c>
      <c r="S7792" s="20" t="n">
        <f aca="false">INDEX(Lookup!$D$4:$D$18,MATCH(C7792,Lookup!$A$4:$A$18,0))</f>
        <v>0.012</v>
      </c>
      <c r="T7792" s="21" t="n">
        <f aca="false">ROUND(P7792*S7792,2)</f>
        <v>2.4</v>
      </c>
      <c r="U7792" s="21" t="n">
        <f aca="false">IF(T7792&lt;=10,1,IF(T7792&lt;=20,2,IF(T7792&lt;=30,3,IF(T7792&lt;=40,4,IF(T7792&lt;=50,5,IF(T7792&lt;=100,6,IF(T7792&lt;=250,7,8)))))))</f>
        <v>1</v>
      </c>
      <c r="V7792" s="21" t="n">
        <f aca="false">IF(AND(OR(Dashboard!$T$3="All",R7792=Dashboard!$T$3),OR(Dashboard!$T$4="All",D7792=Dashboard!$T$4)),1,0)</f>
        <v>1</v>
      </c>
      <c r="W7792" s="21" t="n">
        <f aca="false">IF(V7792=1,T7792+ROW()/10000000,0)</f>
        <v>2.4007792</v>
      </c>
    </row>
    <row r="7793" customFormat="false" ht="15" hidden="false" customHeight="false" outlineLevel="0" collapsed="false">
      <c r="A7793" s="0" t="n">
        <v>18325165</v>
      </c>
      <c r="B7793" s="0" t="s">
        <v>16754</v>
      </c>
      <c r="C7793" s="0" t="n">
        <v>1</v>
      </c>
      <c r="D7793" s="0" t="s">
        <v>6924</v>
      </c>
      <c r="E7793" s="0" t="s">
        <v>16755</v>
      </c>
      <c r="F7793" s="0" t="s">
        <v>16727</v>
      </c>
      <c r="G7793" s="0" t="s">
        <v>16728</v>
      </c>
      <c r="H7793" s="0" t="s">
        <v>2978</v>
      </c>
      <c r="I7793" s="0" t="s">
        <v>2123</v>
      </c>
      <c r="J7793" s="0" t="s">
        <v>47</v>
      </c>
      <c r="K7793" s="0" t="s">
        <v>46</v>
      </c>
      <c r="L7793" s="0" t="s">
        <v>47</v>
      </c>
      <c r="M7793" s="0" t="s">
        <v>47</v>
      </c>
      <c r="N7793" s="0" t="n">
        <v>1</v>
      </c>
      <c r="O7793" s="0" t="n">
        <v>32</v>
      </c>
      <c r="P7793" s="0" t="n">
        <v>400</v>
      </c>
      <c r="Q7793" s="0" t="n">
        <v>3.7</v>
      </c>
      <c r="R7793" s="0" t="str">
        <f aca="false">INDEX(Lookup!$B$4:$B$18,MATCH(C7793,Lookup!$A$4:$A$18,0))</f>
        <v>India</v>
      </c>
      <c r="S7793" s="20" t="n">
        <f aca="false">INDEX(Lookup!$D$4:$D$18,MATCH(C7793,Lookup!$A$4:$A$18,0))</f>
        <v>0.012</v>
      </c>
      <c r="T7793" s="21" t="n">
        <f aca="false">ROUND(P7793*S7793,2)</f>
        <v>4.8</v>
      </c>
      <c r="U7793" s="21" t="n">
        <f aca="false">IF(T7793&lt;=10,1,IF(T7793&lt;=20,2,IF(T7793&lt;=30,3,IF(T7793&lt;=40,4,IF(T7793&lt;=50,5,IF(T7793&lt;=100,6,IF(T7793&lt;=250,7,8)))))))</f>
        <v>1</v>
      </c>
      <c r="V7793" s="21" t="n">
        <f aca="false">IF(AND(OR(Dashboard!$T$3="All",R7793=Dashboard!$T$3),OR(Dashboard!$T$4="All",D7793=Dashboard!$T$4)),1,0)</f>
        <v>1</v>
      </c>
      <c r="W7793" s="21" t="n">
        <f aca="false">IF(V7793=1,T7793+ROW()/10000000,0)</f>
        <v>4.8007793</v>
      </c>
    </row>
    <row r="7794" customFormat="false" ht="15" hidden="false" customHeight="false" outlineLevel="0" collapsed="false">
      <c r="A7794" s="0" t="n">
        <v>311248</v>
      </c>
      <c r="B7794" s="0" t="s">
        <v>16756</v>
      </c>
      <c r="C7794" s="0" t="n">
        <v>1</v>
      </c>
      <c r="D7794" s="0" t="s">
        <v>6924</v>
      </c>
      <c r="E7794" s="0" t="s">
        <v>16757</v>
      </c>
      <c r="F7794" s="0" t="s">
        <v>16727</v>
      </c>
      <c r="G7794" s="0" t="s">
        <v>16728</v>
      </c>
      <c r="H7794" s="0" t="s">
        <v>2128</v>
      </c>
      <c r="I7794" s="0" t="s">
        <v>2123</v>
      </c>
      <c r="J7794" s="0" t="s">
        <v>47</v>
      </c>
      <c r="K7794" s="0" t="s">
        <v>47</v>
      </c>
      <c r="L7794" s="0" t="s">
        <v>47</v>
      </c>
      <c r="M7794" s="0" t="s">
        <v>47</v>
      </c>
      <c r="N7794" s="0" t="n">
        <v>1</v>
      </c>
      <c r="O7794" s="0" t="n">
        <v>3</v>
      </c>
      <c r="P7794" s="0" t="n">
        <v>300</v>
      </c>
      <c r="Q7794" s="0" t="n">
        <v>1</v>
      </c>
      <c r="R7794" s="0" t="str">
        <f aca="false">INDEX(Lookup!$B$4:$B$18,MATCH(C7794,Lookup!$A$4:$A$18,0))</f>
        <v>India</v>
      </c>
      <c r="S7794" s="20" t="n">
        <f aca="false">INDEX(Lookup!$D$4:$D$18,MATCH(C7794,Lookup!$A$4:$A$18,0))</f>
        <v>0.012</v>
      </c>
      <c r="T7794" s="21" t="n">
        <f aca="false">ROUND(P7794*S7794,2)</f>
        <v>3.6</v>
      </c>
      <c r="U7794" s="21" t="n">
        <f aca="false">IF(T7794&lt;=10,1,IF(T7794&lt;=20,2,IF(T7794&lt;=30,3,IF(T7794&lt;=40,4,IF(T7794&lt;=50,5,IF(T7794&lt;=100,6,IF(T7794&lt;=250,7,8)))))))</f>
        <v>1</v>
      </c>
      <c r="V7794" s="21" t="n">
        <f aca="false">IF(AND(OR(Dashboard!$T$3="All",R7794=Dashboard!$T$3),OR(Dashboard!$T$4="All",D7794=Dashboard!$T$4)),1,0)</f>
        <v>1</v>
      </c>
      <c r="W7794" s="21" t="n">
        <f aca="false">IF(V7794=1,T7794+ROW()/10000000,0)</f>
        <v>3.6007794</v>
      </c>
    </row>
    <row r="7795" customFormat="false" ht="15" hidden="false" customHeight="false" outlineLevel="0" collapsed="false">
      <c r="A7795" s="0" t="n">
        <v>18424207</v>
      </c>
      <c r="B7795" s="0" t="s">
        <v>12127</v>
      </c>
      <c r="C7795" s="0" t="n">
        <v>1</v>
      </c>
      <c r="D7795" s="0" t="s">
        <v>6924</v>
      </c>
      <c r="E7795" s="0" t="s">
        <v>16758</v>
      </c>
      <c r="F7795" s="0" t="s">
        <v>16727</v>
      </c>
      <c r="G7795" s="0" t="s">
        <v>16728</v>
      </c>
      <c r="H7795" s="0" t="s">
        <v>3243</v>
      </c>
      <c r="I7795" s="0" t="s">
        <v>2123</v>
      </c>
      <c r="J7795" s="0" t="s">
        <v>47</v>
      </c>
      <c r="K7795" s="0" t="s">
        <v>47</v>
      </c>
      <c r="L7795" s="0" t="s">
        <v>47</v>
      </c>
      <c r="M7795" s="0" t="s">
        <v>47</v>
      </c>
      <c r="N7795" s="0" t="n">
        <v>1</v>
      </c>
      <c r="O7795" s="0" t="n">
        <v>0</v>
      </c>
      <c r="P7795" s="0" t="n">
        <v>150</v>
      </c>
      <c r="Q7795" s="0" t="n">
        <v>1</v>
      </c>
      <c r="R7795" s="0" t="str">
        <f aca="false">INDEX(Lookup!$B$4:$B$18,MATCH(C7795,Lookup!$A$4:$A$18,0))</f>
        <v>India</v>
      </c>
      <c r="S7795" s="20" t="n">
        <f aca="false">INDEX(Lookup!$D$4:$D$18,MATCH(C7795,Lookup!$A$4:$A$18,0))</f>
        <v>0.012</v>
      </c>
      <c r="T7795" s="21" t="n">
        <f aca="false">ROUND(P7795*S7795,2)</f>
        <v>1.8</v>
      </c>
      <c r="U7795" s="21" t="n">
        <f aca="false">IF(T7795&lt;=10,1,IF(T7795&lt;=20,2,IF(T7795&lt;=30,3,IF(T7795&lt;=40,4,IF(T7795&lt;=50,5,IF(T7795&lt;=100,6,IF(T7795&lt;=250,7,8)))))))</f>
        <v>1</v>
      </c>
      <c r="V7795" s="21" t="n">
        <f aca="false">IF(AND(OR(Dashboard!$T$3="All",R7795=Dashboard!$T$3),OR(Dashboard!$T$4="All",D7795=Dashboard!$T$4)),1,0)</f>
        <v>1</v>
      </c>
      <c r="W7795" s="21" t="n">
        <f aca="false">IF(V7795=1,T7795+ROW()/10000000,0)</f>
        <v>1.8007795</v>
      </c>
    </row>
    <row r="7796" customFormat="false" ht="15" hidden="false" customHeight="false" outlineLevel="0" collapsed="false">
      <c r="A7796" s="0" t="n">
        <v>18420697</v>
      </c>
      <c r="B7796" s="0" t="s">
        <v>8748</v>
      </c>
      <c r="C7796" s="0" t="n">
        <v>1</v>
      </c>
      <c r="D7796" s="0" t="s">
        <v>6924</v>
      </c>
      <c r="E7796" s="0" t="s">
        <v>16759</v>
      </c>
      <c r="F7796" s="0" t="s">
        <v>16727</v>
      </c>
      <c r="G7796" s="0" t="s">
        <v>16728</v>
      </c>
      <c r="H7796" s="0" t="s">
        <v>1830</v>
      </c>
      <c r="I7796" s="0" t="s">
        <v>2123</v>
      </c>
      <c r="J7796" s="0" t="s">
        <v>47</v>
      </c>
      <c r="K7796" s="0" t="s">
        <v>47</v>
      </c>
      <c r="L7796" s="0" t="s">
        <v>47</v>
      </c>
      <c r="M7796" s="0" t="s">
        <v>47</v>
      </c>
      <c r="N7796" s="0" t="n">
        <v>1</v>
      </c>
      <c r="O7796" s="0" t="n">
        <v>0</v>
      </c>
      <c r="P7796" s="0" t="n">
        <v>150</v>
      </c>
      <c r="Q7796" s="0" t="n">
        <v>1</v>
      </c>
      <c r="R7796" s="0" t="str">
        <f aca="false">INDEX(Lookup!$B$4:$B$18,MATCH(C7796,Lookup!$A$4:$A$18,0))</f>
        <v>India</v>
      </c>
      <c r="S7796" s="20" t="n">
        <f aca="false">INDEX(Lookup!$D$4:$D$18,MATCH(C7796,Lookup!$A$4:$A$18,0))</f>
        <v>0.012</v>
      </c>
      <c r="T7796" s="21" t="n">
        <f aca="false">ROUND(P7796*S7796,2)</f>
        <v>1.8</v>
      </c>
      <c r="U7796" s="21" t="n">
        <f aca="false">IF(T7796&lt;=10,1,IF(T7796&lt;=20,2,IF(T7796&lt;=30,3,IF(T7796&lt;=40,4,IF(T7796&lt;=50,5,IF(T7796&lt;=100,6,IF(T7796&lt;=250,7,8)))))))</f>
        <v>1</v>
      </c>
      <c r="V7796" s="21" t="n">
        <f aca="false">IF(AND(OR(Dashboard!$T$3="All",R7796=Dashboard!$T$3),OR(Dashboard!$T$4="All",D7796=Dashboard!$T$4)),1,0)</f>
        <v>1</v>
      </c>
      <c r="W7796" s="21" t="n">
        <f aca="false">IF(V7796=1,T7796+ROW()/10000000,0)</f>
        <v>1.8007796</v>
      </c>
    </row>
    <row r="7797" customFormat="false" ht="15" hidden="false" customHeight="false" outlineLevel="0" collapsed="false">
      <c r="A7797" s="0" t="n">
        <v>18424648</v>
      </c>
      <c r="B7797" s="0" t="s">
        <v>8748</v>
      </c>
      <c r="C7797" s="0" t="n">
        <v>1</v>
      </c>
      <c r="D7797" s="0" t="s">
        <v>6924</v>
      </c>
      <c r="E7797" s="0" t="s">
        <v>16760</v>
      </c>
      <c r="F7797" s="0" t="s">
        <v>16727</v>
      </c>
      <c r="G7797" s="0" t="s">
        <v>16728</v>
      </c>
      <c r="H7797" s="0" t="s">
        <v>3243</v>
      </c>
      <c r="I7797" s="0" t="s">
        <v>2123</v>
      </c>
      <c r="J7797" s="0" t="s">
        <v>47</v>
      </c>
      <c r="K7797" s="0" t="s">
        <v>47</v>
      </c>
      <c r="L7797" s="0" t="s">
        <v>47</v>
      </c>
      <c r="M7797" s="0" t="s">
        <v>47</v>
      </c>
      <c r="N7797" s="0" t="n">
        <v>1</v>
      </c>
      <c r="O7797" s="0" t="n">
        <v>0</v>
      </c>
      <c r="P7797" s="0" t="n">
        <v>100</v>
      </c>
      <c r="Q7797" s="0" t="n">
        <v>1</v>
      </c>
      <c r="R7797" s="0" t="str">
        <f aca="false">INDEX(Lookup!$B$4:$B$18,MATCH(C7797,Lookup!$A$4:$A$18,0))</f>
        <v>India</v>
      </c>
      <c r="S7797" s="20" t="n">
        <f aca="false">INDEX(Lookup!$D$4:$D$18,MATCH(C7797,Lookup!$A$4:$A$18,0))</f>
        <v>0.012</v>
      </c>
      <c r="T7797" s="21" t="n">
        <f aca="false">ROUND(P7797*S7797,2)</f>
        <v>1.2</v>
      </c>
      <c r="U7797" s="21" t="n">
        <f aca="false">IF(T7797&lt;=10,1,IF(T7797&lt;=20,2,IF(T7797&lt;=30,3,IF(T7797&lt;=40,4,IF(T7797&lt;=50,5,IF(T7797&lt;=100,6,IF(T7797&lt;=250,7,8)))))))</f>
        <v>1</v>
      </c>
      <c r="V7797" s="21" t="n">
        <f aca="false">IF(AND(OR(Dashboard!$T$3="All",R7797=Dashboard!$T$3),OR(Dashboard!$T$4="All",D7797=Dashboard!$T$4)),1,0)</f>
        <v>1</v>
      </c>
      <c r="W7797" s="21" t="n">
        <f aca="false">IF(V7797=1,T7797+ROW()/10000000,0)</f>
        <v>1.2007797</v>
      </c>
    </row>
    <row r="7798" customFormat="false" ht="15" hidden="false" customHeight="false" outlineLevel="0" collapsed="false">
      <c r="A7798" s="0" t="n">
        <v>18376497</v>
      </c>
      <c r="B7798" s="0" t="s">
        <v>16761</v>
      </c>
      <c r="C7798" s="0" t="n">
        <v>1</v>
      </c>
      <c r="D7798" s="0" t="s">
        <v>6924</v>
      </c>
      <c r="E7798" s="0" t="s">
        <v>16762</v>
      </c>
      <c r="F7798" s="0" t="s">
        <v>16727</v>
      </c>
      <c r="G7798" s="0" t="s">
        <v>16728</v>
      </c>
      <c r="H7798" s="0" t="s">
        <v>2293</v>
      </c>
      <c r="I7798" s="0" t="s">
        <v>2123</v>
      </c>
      <c r="J7798" s="0" t="s">
        <v>47</v>
      </c>
      <c r="K7798" s="0" t="s">
        <v>47</v>
      </c>
      <c r="L7798" s="0" t="s">
        <v>47</v>
      </c>
      <c r="M7798" s="0" t="s">
        <v>47</v>
      </c>
      <c r="N7798" s="0" t="n">
        <v>1</v>
      </c>
      <c r="O7798" s="0" t="n">
        <v>0</v>
      </c>
      <c r="P7798" s="0" t="n">
        <v>300</v>
      </c>
      <c r="Q7798" s="0" t="n">
        <v>1</v>
      </c>
      <c r="R7798" s="0" t="str">
        <f aca="false">INDEX(Lookup!$B$4:$B$18,MATCH(C7798,Lookup!$A$4:$A$18,0))</f>
        <v>India</v>
      </c>
      <c r="S7798" s="20" t="n">
        <f aca="false">INDEX(Lookup!$D$4:$D$18,MATCH(C7798,Lookup!$A$4:$A$18,0))</f>
        <v>0.012</v>
      </c>
      <c r="T7798" s="21" t="n">
        <f aca="false">ROUND(P7798*S7798,2)</f>
        <v>3.6</v>
      </c>
      <c r="U7798" s="21" t="n">
        <f aca="false">IF(T7798&lt;=10,1,IF(T7798&lt;=20,2,IF(T7798&lt;=30,3,IF(T7798&lt;=40,4,IF(T7798&lt;=50,5,IF(T7798&lt;=100,6,IF(T7798&lt;=250,7,8)))))))</f>
        <v>1</v>
      </c>
      <c r="V7798" s="21" t="n">
        <f aca="false">IF(AND(OR(Dashboard!$T$3="All",R7798=Dashboard!$T$3),OR(Dashboard!$T$4="All",D7798=Dashboard!$T$4)),1,0)</f>
        <v>1</v>
      </c>
      <c r="W7798" s="21" t="n">
        <f aca="false">IF(V7798=1,T7798+ROW()/10000000,0)</f>
        <v>3.6007798</v>
      </c>
    </row>
    <row r="7799" customFormat="false" ht="15" hidden="false" customHeight="false" outlineLevel="0" collapsed="false">
      <c r="A7799" s="0" t="n">
        <v>18377898</v>
      </c>
      <c r="B7799" s="0" t="s">
        <v>16763</v>
      </c>
      <c r="C7799" s="0" t="n">
        <v>1</v>
      </c>
      <c r="D7799" s="0" t="s">
        <v>6924</v>
      </c>
      <c r="E7799" s="0" t="s">
        <v>16764</v>
      </c>
      <c r="F7799" s="0" t="s">
        <v>16727</v>
      </c>
      <c r="G7799" s="0" t="s">
        <v>16728</v>
      </c>
      <c r="H7799" s="0" t="s">
        <v>2128</v>
      </c>
      <c r="I7799" s="0" t="s">
        <v>2123</v>
      </c>
      <c r="J7799" s="0" t="s">
        <v>47</v>
      </c>
      <c r="K7799" s="0" t="s">
        <v>47</v>
      </c>
      <c r="L7799" s="0" t="s">
        <v>47</v>
      </c>
      <c r="M7799" s="0" t="s">
        <v>47</v>
      </c>
      <c r="N7799" s="0" t="n">
        <v>1</v>
      </c>
      <c r="O7799" s="0" t="n">
        <v>0</v>
      </c>
      <c r="P7799" s="0" t="n">
        <v>200</v>
      </c>
      <c r="Q7799" s="0" t="n">
        <v>1</v>
      </c>
      <c r="R7799" s="0" t="str">
        <f aca="false">INDEX(Lookup!$B$4:$B$18,MATCH(C7799,Lookup!$A$4:$A$18,0))</f>
        <v>India</v>
      </c>
      <c r="S7799" s="20" t="n">
        <f aca="false">INDEX(Lookup!$D$4:$D$18,MATCH(C7799,Lookup!$A$4:$A$18,0))</f>
        <v>0.012</v>
      </c>
      <c r="T7799" s="21" t="n">
        <f aca="false">ROUND(P7799*S7799,2)</f>
        <v>2.4</v>
      </c>
      <c r="U7799" s="21" t="n">
        <f aca="false">IF(T7799&lt;=10,1,IF(T7799&lt;=20,2,IF(T7799&lt;=30,3,IF(T7799&lt;=40,4,IF(T7799&lt;=50,5,IF(T7799&lt;=100,6,IF(T7799&lt;=250,7,8)))))))</f>
        <v>1</v>
      </c>
      <c r="V7799" s="21" t="n">
        <f aca="false">IF(AND(OR(Dashboard!$T$3="All",R7799=Dashboard!$T$3),OR(Dashboard!$T$4="All",D7799=Dashboard!$T$4)),1,0)</f>
        <v>1</v>
      </c>
      <c r="W7799" s="21" t="n">
        <f aca="false">IF(V7799=1,T7799+ROW()/10000000,0)</f>
        <v>2.4007799</v>
      </c>
    </row>
    <row r="7800" customFormat="false" ht="15" hidden="false" customHeight="false" outlineLevel="0" collapsed="false">
      <c r="A7800" s="0" t="n">
        <v>18423889</v>
      </c>
      <c r="B7800" s="0" t="s">
        <v>16765</v>
      </c>
      <c r="C7800" s="0" t="n">
        <v>1</v>
      </c>
      <c r="D7800" s="0" t="s">
        <v>6924</v>
      </c>
      <c r="E7800" s="0" t="s">
        <v>16766</v>
      </c>
      <c r="F7800" s="0" t="s">
        <v>16727</v>
      </c>
      <c r="G7800" s="0" t="s">
        <v>16728</v>
      </c>
      <c r="H7800" s="0" t="s">
        <v>2128</v>
      </c>
      <c r="I7800" s="0" t="s">
        <v>2123</v>
      </c>
      <c r="J7800" s="0" t="s">
        <v>47</v>
      </c>
      <c r="K7800" s="0" t="s">
        <v>47</v>
      </c>
      <c r="L7800" s="0" t="s">
        <v>47</v>
      </c>
      <c r="M7800" s="0" t="s">
        <v>47</v>
      </c>
      <c r="N7800" s="0" t="n">
        <v>1</v>
      </c>
      <c r="O7800" s="0" t="n">
        <v>0</v>
      </c>
      <c r="P7800" s="0" t="n">
        <v>100</v>
      </c>
      <c r="Q7800" s="0" t="n">
        <v>1</v>
      </c>
      <c r="R7800" s="0" t="str">
        <f aca="false">INDEX(Lookup!$B$4:$B$18,MATCH(C7800,Lookup!$A$4:$A$18,0))</f>
        <v>India</v>
      </c>
      <c r="S7800" s="20" t="n">
        <f aca="false">INDEX(Lookup!$D$4:$D$18,MATCH(C7800,Lookup!$A$4:$A$18,0))</f>
        <v>0.012</v>
      </c>
      <c r="T7800" s="21" t="n">
        <f aca="false">ROUND(P7800*S7800,2)</f>
        <v>1.2</v>
      </c>
      <c r="U7800" s="21" t="n">
        <f aca="false">IF(T7800&lt;=10,1,IF(T7800&lt;=20,2,IF(T7800&lt;=30,3,IF(T7800&lt;=40,4,IF(T7800&lt;=50,5,IF(T7800&lt;=100,6,IF(T7800&lt;=250,7,8)))))))</f>
        <v>1</v>
      </c>
      <c r="V7800" s="21" t="n">
        <f aca="false">IF(AND(OR(Dashboard!$T$3="All",R7800=Dashboard!$T$3),OR(Dashboard!$T$4="All",D7800=Dashboard!$T$4)),1,0)</f>
        <v>1</v>
      </c>
      <c r="W7800" s="21" t="n">
        <f aca="false">IF(V7800=1,T7800+ROW()/10000000,0)</f>
        <v>1.20078</v>
      </c>
    </row>
    <row r="7801" customFormat="false" ht="15" hidden="false" customHeight="false" outlineLevel="0" collapsed="false">
      <c r="A7801" s="0" t="n">
        <v>18424638</v>
      </c>
      <c r="B7801" s="0" t="s">
        <v>16767</v>
      </c>
      <c r="C7801" s="0" t="n">
        <v>1</v>
      </c>
      <c r="D7801" s="0" t="s">
        <v>6924</v>
      </c>
      <c r="E7801" s="0" t="s">
        <v>16768</v>
      </c>
      <c r="F7801" s="0" t="s">
        <v>16727</v>
      </c>
      <c r="G7801" s="0" t="s">
        <v>16728</v>
      </c>
      <c r="H7801" s="0" t="s">
        <v>2128</v>
      </c>
      <c r="I7801" s="0" t="s">
        <v>2123</v>
      </c>
      <c r="J7801" s="0" t="s">
        <v>47</v>
      </c>
      <c r="K7801" s="0" t="s">
        <v>47</v>
      </c>
      <c r="L7801" s="0" t="s">
        <v>47</v>
      </c>
      <c r="M7801" s="0" t="s">
        <v>47</v>
      </c>
      <c r="N7801" s="0" t="n">
        <v>1</v>
      </c>
      <c r="O7801" s="0" t="n">
        <v>0</v>
      </c>
      <c r="P7801" s="0" t="n">
        <v>150</v>
      </c>
      <c r="Q7801" s="0" t="n">
        <v>1</v>
      </c>
      <c r="R7801" s="0" t="str">
        <f aca="false">INDEX(Lookup!$B$4:$B$18,MATCH(C7801,Lookup!$A$4:$A$18,0))</f>
        <v>India</v>
      </c>
      <c r="S7801" s="20" t="n">
        <f aca="false">INDEX(Lookup!$D$4:$D$18,MATCH(C7801,Lookup!$A$4:$A$18,0))</f>
        <v>0.012</v>
      </c>
      <c r="T7801" s="21" t="n">
        <f aca="false">ROUND(P7801*S7801,2)</f>
        <v>1.8</v>
      </c>
      <c r="U7801" s="21" t="n">
        <f aca="false">IF(T7801&lt;=10,1,IF(T7801&lt;=20,2,IF(T7801&lt;=30,3,IF(T7801&lt;=40,4,IF(T7801&lt;=50,5,IF(T7801&lt;=100,6,IF(T7801&lt;=250,7,8)))))))</f>
        <v>1</v>
      </c>
      <c r="V7801" s="21" t="n">
        <f aca="false">IF(AND(OR(Dashboard!$T$3="All",R7801=Dashboard!$T$3),OR(Dashboard!$T$4="All",D7801=Dashboard!$T$4)),1,0)</f>
        <v>1</v>
      </c>
      <c r="W7801" s="21" t="n">
        <f aca="false">IF(V7801=1,T7801+ROW()/10000000,0)</f>
        <v>1.8007801</v>
      </c>
    </row>
    <row r="7802" customFormat="false" ht="15" hidden="false" customHeight="false" outlineLevel="0" collapsed="false">
      <c r="A7802" s="0" t="n">
        <v>18424661</v>
      </c>
      <c r="B7802" s="0" t="s">
        <v>8628</v>
      </c>
      <c r="C7802" s="0" t="n">
        <v>1</v>
      </c>
      <c r="D7802" s="0" t="s">
        <v>6924</v>
      </c>
      <c r="E7802" s="0" t="s">
        <v>16769</v>
      </c>
      <c r="F7802" s="0" t="s">
        <v>16727</v>
      </c>
      <c r="G7802" s="0" t="s">
        <v>16728</v>
      </c>
      <c r="H7802" s="0" t="s">
        <v>2128</v>
      </c>
      <c r="I7802" s="0" t="s">
        <v>2123</v>
      </c>
      <c r="J7802" s="0" t="s">
        <v>47</v>
      </c>
      <c r="K7802" s="0" t="s">
        <v>47</v>
      </c>
      <c r="L7802" s="0" t="s">
        <v>47</v>
      </c>
      <c r="M7802" s="0" t="s">
        <v>47</v>
      </c>
      <c r="N7802" s="0" t="n">
        <v>1</v>
      </c>
      <c r="O7802" s="0" t="n">
        <v>0</v>
      </c>
      <c r="P7802" s="0" t="n">
        <v>250</v>
      </c>
      <c r="Q7802" s="0" t="n">
        <v>1</v>
      </c>
      <c r="R7802" s="0" t="str">
        <f aca="false">INDEX(Lookup!$B$4:$B$18,MATCH(C7802,Lookup!$A$4:$A$18,0))</f>
        <v>India</v>
      </c>
      <c r="S7802" s="20" t="n">
        <f aca="false">INDEX(Lookup!$D$4:$D$18,MATCH(C7802,Lookup!$A$4:$A$18,0))</f>
        <v>0.012</v>
      </c>
      <c r="T7802" s="21" t="n">
        <f aca="false">ROUND(P7802*S7802,2)</f>
        <v>3</v>
      </c>
      <c r="U7802" s="21" t="n">
        <f aca="false">IF(T7802&lt;=10,1,IF(T7802&lt;=20,2,IF(T7802&lt;=30,3,IF(T7802&lt;=40,4,IF(T7802&lt;=50,5,IF(T7802&lt;=100,6,IF(T7802&lt;=250,7,8)))))))</f>
        <v>1</v>
      </c>
      <c r="V7802" s="21" t="n">
        <f aca="false">IF(AND(OR(Dashboard!$T$3="All",R7802=Dashboard!$T$3),OR(Dashboard!$T$4="All",D7802=Dashboard!$T$4)),1,0)</f>
        <v>1</v>
      </c>
      <c r="W7802" s="21" t="n">
        <f aca="false">IF(V7802=1,T7802+ROW()/10000000,0)</f>
        <v>3.0007802</v>
      </c>
    </row>
    <row r="7803" customFormat="false" ht="15" hidden="false" customHeight="false" outlineLevel="0" collapsed="false">
      <c r="A7803" s="0" t="n">
        <v>18375390</v>
      </c>
      <c r="B7803" s="0" t="s">
        <v>16770</v>
      </c>
      <c r="C7803" s="0" t="n">
        <v>1</v>
      </c>
      <c r="D7803" s="0" t="s">
        <v>6924</v>
      </c>
      <c r="E7803" s="0" t="s">
        <v>16771</v>
      </c>
      <c r="F7803" s="0" t="s">
        <v>16727</v>
      </c>
      <c r="G7803" s="0" t="s">
        <v>16728</v>
      </c>
      <c r="H7803" s="0" t="s">
        <v>2128</v>
      </c>
      <c r="I7803" s="0" t="s">
        <v>2123</v>
      </c>
      <c r="J7803" s="0" t="s">
        <v>47</v>
      </c>
      <c r="K7803" s="0" t="s">
        <v>47</v>
      </c>
      <c r="L7803" s="0" t="s">
        <v>47</v>
      </c>
      <c r="M7803" s="0" t="s">
        <v>47</v>
      </c>
      <c r="N7803" s="0" t="n">
        <v>1</v>
      </c>
      <c r="O7803" s="0" t="n">
        <v>2</v>
      </c>
      <c r="P7803" s="0" t="n">
        <v>100</v>
      </c>
      <c r="Q7803" s="0" t="n">
        <v>1</v>
      </c>
      <c r="R7803" s="0" t="str">
        <f aca="false">INDEX(Lookup!$B$4:$B$18,MATCH(C7803,Lookup!$A$4:$A$18,0))</f>
        <v>India</v>
      </c>
      <c r="S7803" s="20" t="n">
        <f aca="false">INDEX(Lookup!$D$4:$D$18,MATCH(C7803,Lookup!$A$4:$A$18,0))</f>
        <v>0.012</v>
      </c>
      <c r="T7803" s="21" t="n">
        <f aca="false">ROUND(P7803*S7803,2)</f>
        <v>1.2</v>
      </c>
      <c r="U7803" s="21" t="n">
        <f aca="false">IF(T7803&lt;=10,1,IF(T7803&lt;=20,2,IF(T7803&lt;=30,3,IF(T7803&lt;=40,4,IF(T7803&lt;=50,5,IF(T7803&lt;=100,6,IF(T7803&lt;=250,7,8)))))))</f>
        <v>1</v>
      </c>
      <c r="V7803" s="21" t="n">
        <f aca="false">IF(AND(OR(Dashboard!$T$3="All",R7803=Dashboard!$T$3),OR(Dashboard!$T$4="All",D7803=Dashboard!$T$4)),1,0)</f>
        <v>1</v>
      </c>
      <c r="W7803" s="21" t="n">
        <f aca="false">IF(V7803=1,T7803+ROW()/10000000,0)</f>
        <v>1.2007803</v>
      </c>
    </row>
    <row r="7804" customFormat="false" ht="15" hidden="false" customHeight="false" outlineLevel="0" collapsed="false">
      <c r="A7804" s="0" t="n">
        <v>18377902</v>
      </c>
      <c r="B7804" s="0" t="s">
        <v>16772</v>
      </c>
      <c r="C7804" s="0" t="n">
        <v>1</v>
      </c>
      <c r="D7804" s="0" t="s">
        <v>6924</v>
      </c>
      <c r="E7804" s="0" t="s">
        <v>16748</v>
      </c>
      <c r="F7804" s="0" t="s">
        <v>16727</v>
      </c>
      <c r="G7804" s="0" t="s">
        <v>16728</v>
      </c>
      <c r="H7804" s="0" t="s">
        <v>69</v>
      </c>
      <c r="I7804" s="0" t="s">
        <v>2123</v>
      </c>
      <c r="J7804" s="0" t="s">
        <v>47</v>
      </c>
      <c r="K7804" s="0" t="s">
        <v>47</v>
      </c>
      <c r="L7804" s="0" t="s">
        <v>47</v>
      </c>
      <c r="M7804" s="0" t="s">
        <v>47</v>
      </c>
      <c r="N7804" s="0" t="n">
        <v>1</v>
      </c>
      <c r="O7804" s="0" t="n">
        <v>1</v>
      </c>
      <c r="P7804" s="0" t="n">
        <v>350</v>
      </c>
      <c r="Q7804" s="0" t="n">
        <v>1</v>
      </c>
      <c r="R7804" s="0" t="str">
        <f aca="false">INDEX(Lookup!$B$4:$B$18,MATCH(C7804,Lookup!$A$4:$A$18,0))</f>
        <v>India</v>
      </c>
      <c r="S7804" s="20" t="n">
        <f aca="false">INDEX(Lookup!$D$4:$D$18,MATCH(C7804,Lookup!$A$4:$A$18,0))</f>
        <v>0.012</v>
      </c>
      <c r="T7804" s="21" t="n">
        <f aca="false">ROUND(P7804*S7804,2)</f>
        <v>4.2</v>
      </c>
      <c r="U7804" s="21" t="n">
        <f aca="false">IF(T7804&lt;=10,1,IF(T7804&lt;=20,2,IF(T7804&lt;=30,3,IF(T7804&lt;=40,4,IF(T7804&lt;=50,5,IF(T7804&lt;=100,6,IF(T7804&lt;=250,7,8)))))))</f>
        <v>1</v>
      </c>
      <c r="V7804" s="21" t="n">
        <f aca="false">IF(AND(OR(Dashboard!$T$3="All",R7804=Dashboard!$T$3),OR(Dashboard!$T$4="All",D7804=Dashboard!$T$4)),1,0)</f>
        <v>1</v>
      </c>
      <c r="W7804" s="21" t="n">
        <f aca="false">IF(V7804=1,T7804+ROW()/10000000,0)</f>
        <v>4.2007804</v>
      </c>
    </row>
    <row r="7805" customFormat="false" ht="15" hidden="false" customHeight="false" outlineLevel="0" collapsed="false">
      <c r="A7805" s="0" t="n">
        <v>18430246</v>
      </c>
      <c r="B7805" s="0" t="s">
        <v>16773</v>
      </c>
      <c r="C7805" s="0" t="n">
        <v>1</v>
      </c>
      <c r="D7805" s="0" t="s">
        <v>6924</v>
      </c>
      <c r="E7805" s="0" t="s">
        <v>16774</v>
      </c>
      <c r="F7805" s="0" t="s">
        <v>16727</v>
      </c>
      <c r="G7805" s="0" t="s">
        <v>16728</v>
      </c>
      <c r="H7805" s="0" t="s">
        <v>156</v>
      </c>
      <c r="I7805" s="0" t="s">
        <v>2123</v>
      </c>
      <c r="J7805" s="0" t="s">
        <v>47</v>
      </c>
      <c r="K7805" s="0" t="s">
        <v>47</v>
      </c>
      <c r="L7805" s="0" t="s">
        <v>47</v>
      </c>
      <c r="M7805" s="0" t="s">
        <v>47</v>
      </c>
      <c r="N7805" s="0" t="n">
        <v>1</v>
      </c>
      <c r="O7805" s="0" t="n">
        <v>1</v>
      </c>
      <c r="P7805" s="0" t="n">
        <v>350</v>
      </c>
      <c r="Q7805" s="0" t="n">
        <v>1</v>
      </c>
      <c r="R7805" s="0" t="str">
        <f aca="false">INDEX(Lookup!$B$4:$B$18,MATCH(C7805,Lookup!$A$4:$A$18,0))</f>
        <v>India</v>
      </c>
      <c r="S7805" s="20" t="n">
        <f aca="false">INDEX(Lookup!$D$4:$D$18,MATCH(C7805,Lookup!$A$4:$A$18,0))</f>
        <v>0.012</v>
      </c>
      <c r="T7805" s="21" t="n">
        <f aca="false">ROUND(P7805*S7805,2)</f>
        <v>4.2</v>
      </c>
      <c r="U7805" s="21" t="n">
        <f aca="false">IF(T7805&lt;=10,1,IF(T7805&lt;=20,2,IF(T7805&lt;=30,3,IF(T7805&lt;=40,4,IF(T7805&lt;=50,5,IF(T7805&lt;=100,6,IF(T7805&lt;=250,7,8)))))))</f>
        <v>1</v>
      </c>
      <c r="V7805" s="21" t="n">
        <f aca="false">IF(AND(OR(Dashboard!$T$3="All",R7805=Dashboard!$T$3),OR(Dashboard!$T$4="All",D7805=Dashboard!$T$4)),1,0)</f>
        <v>1</v>
      </c>
      <c r="W7805" s="21" t="n">
        <f aca="false">IF(V7805=1,T7805+ROW()/10000000,0)</f>
        <v>4.2007805</v>
      </c>
    </row>
    <row r="7806" customFormat="false" ht="15" hidden="false" customHeight="false" outlineLevel="0" collapsed="false">
      <c r="A7806" s="0" t="n">
        <v>18425318</v>
      </c>
      <c r="B7806" s="0" t="s">
        <v>16775</v>
      </c>
      <c r="C7806" s="0" t="n">
        <v>1</v>
      </c>
      <c r="D7806" s="0" t="s">
        <v>6924</v>
      </c>
      <c r="E7806" s="0" t="s">
        <v>16776</v>
      </c>
      <c r="F7806" s="0" t="s">
        <v>16727</v>
      </c>
      <c r="G7806" s="0" t="s">
        <v>16728</v>
      </c>
      <c r="H7806" s="0" t="s">
        <v>156</v>
      </c>
      <c r="I7806" s="0" t="s">
        <v>2123</v>
      </c>
      <c r="J7806" s="0" t="s">
        <v>47</v>
      </c>
      <c r="K7806" s="0" t="s">
        <v>47</v>
      </c>
      <c r="L7806" s="0" t="s">
        <v>47</v>
      </c>
      <c r="M7806" s="0" t="s">
        <v>47</v>
      </c>
      <c r="N7806" s="0" t="n">
        <v>1</v>
      </c>
      <c r="O7806" s="0" t="n">
        <v>0</v>
      </c>
      <c r="P7806" s="0" t="n">
        <v>300</v>
      </c>
      <c r="Q7806" s="0" t="n">
        <v>1</v>
      </c>
      <c r="R7806" s="0" t="str">
        <f aca="false">INDEX(Lookup!$B$4:$B$18,MATCH(C7806,Lookup!$A$4:$A$18,0))</f>
        <v>India</v>
      </c>
      <c r="S7806" s="20" t="n">
        <f aca="false">INDEX(Lookup!$D$4:$D$18,MATCH(C7806,Lookup!$A$4:$A$18,0))</f>
        <v>0.012</v>
      </c>
      <c r="T7806" s="21" t="n">
        <f aca="false">ROUND(P7806*S7806,2)</f>
        <v>3.6</v>
      </c>
      <c r="U7806" s="21" t="n">
        <f aca="false">IF(T7806&lt;=10,1,IF(T7806&lt;=20,2,IF(T7806&lt;=30,3,IF(T7806&lt;=40,4,IF(T7806&lt;=50,5,IF(T7806&lt;=100,6,IF(T7806&lt;=250,7,8)))))))</f>
        <v>1</v>
      </c>
      <c r="V7806" s="21" t="n">
        <f aca="false">IF(AND(OR(Dashboard!$T$3="All",R7806=Dashboard!$T$3),OR(Dashboard!$T$4="All",D7806=Dashboard!$T$4)),1,0)</f>
        <v>1</v>
      </c>
      <c r="W7806" s="21" t="n">
        <f aca="false">IF(V7806=1,T7806+ROW()/10000000,0)</f>
        <v>3.6007806</v>
      </c>
    </row>
    <row r="7807" customFormat="false" ht="15" hidden="false" customHeight="false" outlineLevel="0" collapsed="false">
      <c r="A7807" s="0" t="n">
        <v>18336496</v>
      </c>
      <c r="B7807" s="0" t="s">
        <v>16777</v>
      </c>
      <c r="C7807" s="0" t="n">
        <v>1</v>
      </c>
      <c r="D7807" s="0" t="s">
        <v>6924</v>
      </c>
      <c r="E7807" s="0" t="s">
        <v>16778</v>
      </c>
      <c r="F7807" s="0" t="s">
        <v>16727</v>
      </c>
      <c r="G7807" s="0" t="s">
        <v>16728</v>
      </c>
      <c r="H7807" s="0" t="s">
        <v>402</v>
      </c>
      <c r="I7807" s="0" t="s">
        <v>2123</v>
      </c>
      <c r="J7807" s="0" t="s">
        <v>47</v>
      </c>
      <c r="K7807" s="0" t="s">
        <v>47</v>
      </c>
      <c r="L7807" s="0" t="s">
        <v>47</v>
      </c>
      <c r="M7807" s="0" t="s">
        <v>47</v>
      </c>
      <c r="N7807" s="0" t="n">
        <v>1</v>
      </c>
      <c r="O7807" s="0" t="n">
        <v>3</v>
      </c>
      <c r="P7807" s="0" t="n">
        <v>300</v>
      </c>
      <c r="Q7807" s="0" t="n">
        <v>1</v>
      </c>
      <c r="R7807" s="0" t="str">
        <f aca="false">INDEX(Lookup!$B$4:$B$18,MATCH(C7807,Lookup!$A$4:$A$18,0))</f>
        <v>India</v>
      </c>
      <c r="S7807" s="20" t="n">
        <f aca="false">INDEX(Lookup!$D$4:$D$18,MATCH(C7807,Lookup!$A$4:$A$18,0))</f>
        <v>0.012</v>
      </c>
      <c r="T7807" s="21" t="n">
        <f aca="false">ROUND(P7807*S7807,2)</f>
        <v>3.6</v>
      </c>
      <c r="U7807" s="21" t="n">
        <f aca="false">IF(T7807&lt;=10,1,IF(T7807&lt;=20,2,IF(T7807&lt;=30,3,IF(T7807&lt;=40,4,IF(T7807&lt;=50,5,IF(T7807&lt;=100,6,IF(T7807&lt;=250,7,8)))))))</f>
        <v>1</v>
      </c>
      <c r="V7807" s="21" t="n">
        <f aca="false">IF(AND(OR(Dashboard!$T$3="All",R7807=Dashboard!$T$3),OR(Dashboard!$T$4="All",D7807=Dashboard!$T$4)),1,0)</f>
        <v>1</v>
      </c>
      <c r="W7807" s="21" t="n">
        <f aca="false">IF(V7807=1,T7807+ROW()/10000000,0)</f>
        <v>3.6007807</v>
      </c>
    </row>
    <row r="7808" customFormat="false" ht="15" hidden="false" customHeight="false" outlineLevel="0" collapsed="false">
      <c r="A7808" s="0" t="n">
        <v>18429388</v>
      </c>
      <c r="B7808" s="0" t="s">
        <v>15602</v>
      </c>
      <c r="C7808" s="0" t="n">
        <v>1</v>
      </c>
      <c r="D7808" s="0" t="s">
        <v>6924</v>
      </c>
      <c r="E7808" s="0" t="s">
        <v>16779</v>
      </c>
      <c r="F7808" s="0" t="s">
        <v>16727</v>
      </c>
      <c r="G7808" s="0" t="s">
        <v>16728</v>
      </c>
      <c r="H7808" s="0" t="s">
        <v>2367</v>
      </c>
      <c r="I7808" s="0" t="s">
        <v>2123</v>
      </c>
      <c r="J7808" s="0" t="s">
        <v>47</v>
      </c>
      <c r="K7808" s="0" t="s">
        <v>47</v>
      </c>
      <c r="L7808" s="0" t="s">
        <v>47</v>
      </c>
      <c r="M7808" s="0" t="s">
        <v>47</v>
      </c>
      <c r="N7808" s="0" t="n">
        <v>1</v>
      </c>
      <c r="O7808" s="0" t="n">
        <v>0</v>
      </c>
      <c r="P7808" s="0" t="n">
        <v>200</v>
      </c>
      <c r="Q7808" s="0" t="n">
        <v>1</v>
      </c>
      <c r="R7808" s="0" t="str">
        <f aca="false">INDEX(Lookup!$B$4:$B$18,MATCH(C7808,Lookup!$A$4:$A$18,0))</f>
        <v>India</v>
      </c>
      <c r="S7808" s="20" t="n">
        <f aca="false">INDEX(Lookup!$D$4:$D$18,MATCH(C7808,Lookup!$A$4:$A$18,0))</f>
        <v>0.012</v>
      </c>
      <c r="T7808" s="21" t="n">
        <f aca="false">ROUND(P7808*S7808,2)</f>
        <v>2.4</v>
      </c>
      <c r="U7808" s="21" t="n">
        <f aca="false">IF(T7808&lt;=10,1,IF(T7808&lt;=20,2,IF(T7808&lt;=30,3,IF(T7808&lt;=40,4,IF(T7808&lt;=50,5,IF(T7808&lt;=100,6,IF(T7808&lt;=250,7,8)))))))</f>
        <v>1</v>
      </c>
      <c r="V7808" s="21" t="n">
        <f aca="false">IF(AND(OR(Dashboard!$T$3="All",R7808=Dashboard!$T$3),OR(Dashboard!$T$4="All",D7808=Dashboard!$T$4)),1,0)</f>
        <v>1</v>
      </c>
      <c r="W7808" s="21" t="n">
        <f aca="false">IF(V7808=1,T7808+ROW()/10000000,0)</f>
        <v>2.4007808</v>
      </c>
    </row>
    <row r="7809" customFormat="false" ht="15" hidden="false" customHeight="false" outlineLevel="0" collapsed="false">
      <c r="A7809" s="0" t="n">
        <v>18499026</v>
      </c>
      <c r="B7809" s="0" t="s">
        <v>16780</v>
      </c>
      <c r="C7809" s="0" t="n">
        <v>1</v>
      </c>
      <c r="D7809" s="0" t="s">
        <v>6924</v>
      </c>
      <c r="E7809" s="0" t="s">
        <v>16781</v>
      </c>
      <c r="F7809" s="0" t="s">
        <v>16727</v>
      </c>
      <c r="G7809" s="0" t="s">
        <v>16728</v>
      </c>
      <c r="H7809" s="0" t="s">
        <v>156</v>
      </c>
      <c r="I7809" s="0" t="s">
        <v>2123</v>
      </c>
      <c r="J7809" s="0" t="s">
        <v>47</v>
      </c>
      <c r="K7809" s="0" t="s">
        <v>47</v>
      </c>
      <c r="L7809" s="0" t="s">
        <v>47</v>
      </c>
      <c r="M7809" s="0" t="s">
        <v>47</v>
      </c>
      <c r="N7809" s="0" t="n">
        <v>1</v>
      </c>
      <c r="O7809" s="0" t="n">
        <v>0</v>
      </c>
      <c r="P7809" s="0" t="n">
        <v>300</v>
      </c>
      <c r="Q7809" s="0" t="n">
        <v>1</v>
      </c>
      <c r="R7809" s="0" t="str">
        <f aca="false">INDEX(Lookup!$B$4:$B$18,MATCH(C7809,Lookup!$A$4:$A$18,0))</f>
        <v>India</v>
      </c>
      <c r="S7809" s="20" t="n">
        <f aca="false">INDEX(Lookup!$D$4:$D$18,MATCH(C7809,Lookup!$A$4:$A$18,0))</f>
        <v>0.012</v>
      </c>
      <c r="T7809" s="21" t="n">
        <f aca="false">ROUND(P7809*S7809,2)</f>
        <v>3.6</v>
      </c>
      <c r="U7809" s="21" t="n">
        <f aca="false">IF(T7809&lt;=10,1,IF(T7809&lt;=20,2,IF(T7809&lt;=30,3,IF(T7809&lt;=40,4,IF(T7809&lt;=50,5,IF(T7809&lt;=100,6,IF(T7809&lt;=250,7,8)))))))</f>
        <v>1</v>
      </c>
      <c r="V7809" s="21" t="n">
        <f aca="false">IF(AND(OR(Dashboard!$T$3="All",R7809=Dashboard!$T$3),OR(Dashboard!$T$4="All",D7809=Dashboard!$T$4)),1,0)</f>
        <v>1</v>
      </c>
      <c r="W7809" s="21" t="n">
        <f aca="false">IF(V7809=1,T7809+ROW()/10000000,0)</f>
        <v>3.6007809</v>
      </c>
    </row>
    <row r="7810" customFormat="false" ht="15" hidden="false" customHeight="false" outlineLevel="0" collapsed="false">
      <c r="A7810" s="0" t="n">
        <v>18424202</v>
      </c>
      <c r="B7810" s="0" t="s">
        <v>16782</v>
      </c>
      <c r="C7810" s="0" t="n">
        <v>1</v>
      </c>
      <c r="D7810" s="0" t="s">
        <v>6924</v>
      </c>
      <c r="E7810" s="0" t="s">
        <v>16783</v>
      </c>
      <c r="F7810" s="0" t="s">
        <v>16727</v>
      </c>
      <c r="G7810" s="0" t="s">
        <v>16728</v>
      </c>
      <c r="H7810" s="0" t="s">
        <v>2128</v>
      </c>
      <c r="I7810" s="0" t="s">
        <v>2123</v>
      </c>
      <c r="J7810" s="0" t="s">
        <v>47</v>
      </c>
      <c r="K7810" s="0" t="s">
        <v>47</v>
      </c>
      <c r="L7810" s="0" t="s">
        <v>47</v>
      </c>
      <c r="M7810" s="0" t="s">
        <v>47</v>
      </c>
      <c r="N7810" s="0" t="n">
        <v>1</v>
      </c>
      <c r="O7810" s="0" t="n">
        <v>0</v>
      </c>
      <c r="P7810" s="0" t="n">
        <v>50</v>
      </c>
      <c r="Q7810" s="0" t="n">
        <v>1</v>
      </c>
      <c r="R7810" s="0" t="str">
        <f aca="false">INDEX(Lookup!$B$4:$B$18,MATCH(C7810,Lookup!$A$4:$A$18,0))</f>
        <v>India</v>
      </c>
      <c r="S7810" s="20" t="n">
        <f aca="false">INDEX(Lookup!$D$4:$D$18,MATCH(C7810,Lookup!$A$4:$A$18,0))</f>
        <v>0.012</v>
      </c>
      <c r="T7810" s="21" t="n">
        <f aca="false">ROUND(P7810*S7810,2)</f>
        <v>0.6</v>
      </c>
      <c r="U7810" s="21" t="n">
        <f aca="false">IF(T7810&lt;=10,1,IF(T7810&lt;=20,2,IF(T7810&lt;=30,3,IF(T7810&lt;=40,4,IF(T7810&lt;=50,5,IF(T7810&lt;=100,6,IF(T7810&lt;=250,7,8)))))))</f>
        <v>1</v>
      </c>
      <c r="V7810" s="21" t="n">
        <f aca="false">IF(AND(OR(Dashboard!$T$3="All",R7810=Dashboard!$T$3),OR(Dashboard!$T$4="All",D7810=Dashboard!$T$4)),1,0)</f>
        <v>1</v>
      </c>
      <c r="W7810" s="21" t="n">
        <f aca="false">IF(V7810=1,T7810+ROW()/10000000,0)</f>
        <v>0.600781</v>
      </c>
    </row>
    <row r="7811" customFormat="false" ht="15" hidden="false" customHeight="false" outlineLevel="0" collapsed="false">
      <c r="A7811" s="0" t="n">
        <v>18434964</v>
      </c>
      <c r="B7811" s="0" t="s">
        <v>16784</v>
      </c>
      <c r="C7811" s="0" t="n">
        <v>1</v>
      </c>
      <c r="D7811" s="0" t="s">
        <v>6924</v>
      </c>
      <c r="E7811" s="0" t="s">
        <v>16785</v>
      </c>
      <c r="F7811" s="0" t="s">
        <v>16727</v>
      </c>
      <c r="G7811" s="0" t="s">
        <v>16728</v>
      </c>
      <c r="H7811" s="0" t="s">
        <v>3356</v>
      </c>
      <c r="I7811" s="0" t="s">
        <v>2123</v>
      </c>
      <c r="J7811" s="0" t="s">
        <v>47</v>
      </c>
      <c r="K7811" s="0" t="s">
        <v>47</v>
      </c>
      <c r="L7811" s="0" t="s">
        <v>47</v>
      </c>
      <c r="M7811" s="0" t="s">
        <v>47</v>
      </c>
      <c r="N7811" s="0" t="n">
        <v>1</v>
      </c>
      <c r="O7811" s="0" t="n">
        <v>0</v>
      </c>
      <c r="P7811" s="0" t="n">
        <v>150</v>
      </c>
      <c r="Q7811" s="0" t="n">
        <v>1</v>
      </c>
      <c r="R7811" s="0" t="str">
        <f aca="false">INDEX(Lookup!$B$4:$B$18,MATCH(C7811,Lookup!$A$4:$A$18,0))</f>
        <v>India</v>
      </c>
      <c r="S7811" s="20" t="n">
        <f aca="false">INDEX(Lookup!$D$4:$D$18,MATCH(C7811,Lookup!$A$4:$A$18,0))</f>
        <v>0.012</v>
      </c>
      <c r="T7811" s="21" t="n">
        <f aca="false">ROUND(P7811*S7811,2)</f>
        <v>1.8</v>
      </c>
      <c r="U7811" s="21" t="n">
        <f aca="false">IF(T7811&lt;=10,1,IF(T7811&lt;=20,2,IF(T7811&lt;=30,3,IF(T7811&lt;=40,4,IF(T7811&lt;=50,5,IF(T7811&lt;=100,6,IF(T7811&lt;=250,7,8)))))))</f>
        <v>1</v>
      </c>
      <c r="V7811" s="21" t="n">
        <f aca="false">IF(AND(OR(Dashboard!$T$3="All",R7811=Dashboard!$T$3),OR(Dashboard!$T$4="All",D7811=Dashboard!$T$4)),1,0)</f>
        <v>1</v>
      </c>
      <c r="W7811" s="21" t="n">
        <f aca="false">IF(V7811=1,T7811+ROW()/10000000,0)</f>
        <v>1.8007811</v>
      </c>
    </row>
    <row r="7812" customFormat="false" ht="15" hidden="false" customHeight="false" outlineLevel="0" collapsed="false">
      <c r="A7812" s="0" t="n">
        <v>18377909</v>
      </c>
      <c r="B7812" s="0" t="s">
        <v>14263</v>
      </c>
      <c r="C7812" s="0" t="n">
        <v>1</v>
      </c>
      <c r="D7812" s="0" t="s">
        <v>6924</v>
      </c>
      <c r="E7812" s="0" t="s">
        <v>16786</v>
      </c>
      <c r="F7812" s="0" t="s">
        <v>16727</v>
      </c>
      <c r="G7812" s="0" t="s">
        <v>16728</v>
      </c>
      <c r="H7812" s="0" t="s">
        <v>3129</v>
      </c>
      <c r="I7812" s="0" t="s">
        <v>2123</v>
      </c>
      <c r="J7812" s="0" t="s">
        <v>47</v>
      </c>
      <c r="K7812" s="0" t="s">
        <v>47</v>
      </c>
      <c r="L7812" s="0" t="s">
        <v>47</v>
      </c>
      <c r="M7812" s="0" t="s">
        <v>47</v>
      </c>
      <c r="N7812" s="0" t="n">
        <v>1</v>
      </c>
      <c r="O7812" s="0" t="n">
        <v>0</v>
      </c>
      <c r="P7812" s="0" t="n">
        <v>250</v>
      </c>
      <c r="Q7812" s="0" t="n">
        <v>1</v>
      </c>
      <c r="R7812" s="0" t="str">
        <f aca="false">INDEX(Lookup!$B$4:$B$18,MATCH(C7812,Lookup!$A$4:$A$18,0))</f>
        <v>India</v>
      </c>
      <c r="S7812" s="20" t="n">
        <f aca="false">INDEX(Lookup!$D$4:$D$18,MATCH(C7812,Lookup!$A$4:$A$18,0))</f>
        <v>0.012</v>
      </c>
      <c r="T7812" s="21" t="n">
        <f aca="false">ROUND(P7812*S7812,2)</f>
        <v>3</v>
      </c>
      <c r="U7812" s="21" t="n">
        <f aca="false">IF(T7812&lt;=10,1,IF(T7812&lt;=20,2,IF(T7812&lt;=30,3,IF(T7812&lt;=40,4,IF(T7812&lt;=50,5,IF(T7812&lt;=100,6,IF(T7812&lt;=250,7,8)))))))</f>
        <v>1</v>
      </c>
      <c r="V7812" s="21" t="n">
        <f aca="false">IF(AND(OR(Dashboard!$T$3="All",R7812=Dashboard!$T$3),OR(Dashboard!$T$4="All",D7812=Dashboard!$T$4)),1,0)</f>
        <v>1</v>
      </c>
      <c r="W7812" s="21" t="n">
        <f aca="false">IF(V7812=1,T7812+ROW()/10000000,0)</f>
        <v>3.0007812</v>
      </c>
    </row>
    <row r="7813" customFormat="false" ht="15" hidden="false" customHeight="false" outlineLevel="0" collapsed="false">
      <c r="A7813" s="0" t="n">
        <v>18390095</v>
      </c>
      <c r="B7813" s="0" t="s">
        <v>16787</v>
      </c>
      <c r="C7813" s="0" t="n">
        <v>1</v>
      </c>
      <c r="D7813" s="0" t="s">
        <v>6924</v>
      </c>
      <c r="E7813" s="0" t="s">
        <v>16788</v>
      </c>
      <c r="F7813" s="0" t="s">
        <v>16727</v>
      </c>
      <c r="G7813" s="0" t="s">
        <v>16728</v>
      </c>
      <c r="H7813" s="0" t="s">
        <v>2349</v>
      </c>
      <c r="I7813" s="0" t="s">
        <v>2123</v>
      </c>
      <c r="J7813" s="0" t="s">
        <v>47</v>
      </c>
      <c r="K7813" s="0" t="s">
        <v>47</v>
      </c>
      <c r="L7813" s="0" t="s">
        <v>47</v>
      </c>
      <c r="M7813" s="0" t="s">
        <v>47</v>
      </c>
      <c r="N7813" s="0" t="n">
        <v>1</v>
      </c>
      <c r="O7813" s="0" t="n">
        <v>2</v>
      </c>
      <c r="P7813" s="0" t="n">
        <v>150</v>
      </c>
      <c r="Q7813" s="0" t="n">
        <v>1</v>
      </c>
      <c r="R7813" s="0" t="str">
        <f aca="false">INDEX(Lookup!$B$4:$B$18,MATCH(C7813,Lookup!$A$4:$A$18,0))</f>
        <v>India</v>
      </c>
      <c r="S7813" s="20" t="n">
        <f aca="false">INDEX(Lookup!$D$4:$D$18,MATCH(C7813,Lookup!$A$4:$A$18,0))</f>
        <v>0.012</v>
      </c>
      <c r="T7813" s="21" t="n">
        <f aca="false">ROUND(P7813*S7813,2)</f>
        <v>1.8</v>
      </c>
      <c r="U7813" s="21" t="n">
        <f aca="false">IF(T7813&lt;=10,1,IF(T7813&lt;=20,2,IF(T7813&lt;=30,3,IF(T7813&lt;=40,4,IF(T7813&lt;=50,5,IF(T7813&lt;=100,6,IF(T7813&lt;=250,7,8)))))))</f>
        <v>1</v>
      </c>
      <c r="V7813" s="21" t="n">
        <f aca="false">IF(AND(OR(Dashboard!$T$3="All",R7813=Dashboard!$T$3),OR(Dashboard!$T$4="All",D7813=Dashboard!$T$4)),1,0)</f>
        <v>1</v>
      </c>
      <c r="W7813" s="21" t="n">
        <f aca="false">IF(V7813=1,T7813+ROW()/10000000,0)</f>
        <v>1.8007813</v>
      </c>
    </row>
    <row r="7814" customFormat="false" ht="15" hidden="false" customHeight="false" outlineLevel="0" collapsed="false">
      <c r="A7814" s="0" t="n">
        <v>18423894</v>
      </c>
      <c r="B7814" s="0" t="s">
        <v>4101</v>
      </c>
      <c r="C7814" s="0" t="n">
        <v>1</v>
      </c>
      <c r="D7814" s="0" t="s">
        <v>6924</v>
      </c>
      <c r="E7814" s="0" t="s">
        <v>16789</v>
      </c>
      <c r="F7814" s="0" t="s">
        <v>16727</v>
      </c>
      <c r="G7814" s="0" t="s">
        <v>16728</v>
      </c>
      <c r="H7814" s="0" t="s">
        <v>2349</v>
      </c>
      <c r="I7814" s="0" t="s">
        <v>2123</v>
      </c>
      <c r="J7814" s="0" t="s">
        <v>47</v>
      </c>
      <c r="K7814" s="0" t="s">
        <v>47</v>
      </c>
      <c r="L7814" s="0" t="s">
        <v>47</v>
      </c>
      <c r="M7814" s="0" t="s">
        <v>47</v>
      </c>
      <c r="N7814" s="0" t="n">
        <v>1</v>
      </c>
      <c r="O7814" s="0" t="n">
        <v>3</v>
      </c>
      <c r="P7814" s="0" t="n">
        <v>100</v>
      </c>
      <c r="Q7814" s="0" t="n">
        <v>1</v>
      </c>
      <c r="R7814" s="0" t="str">
        <f aca="false">INDEX(Lookup!$B$4:$B$18,MATCH(C7814,Lookup!$A$4:$A$18,0))</f>
        <v>India</v>
      </c>
      <c r="S7814" s="20" t="n">
        <f aca="false">INDEX(Lookup!$D$4:$D$18,MATCH(C7814,Lookup!$A$4:$A$18,0))</f>
        <v>0.012</v>
      </c>
      <c r="T7814" s="21" t="n">
        <f aca="false">ROUND(P7814*S7814,2)</f>
        <v>1.2</v>
      </c>
      <c r="U7814" s="21" t="n">
        <f aca="false">IF(T7814&lt;=10,1,IF(T7814&lt;=20,2,IF(T7814&lt;=30,3,IF(T7814&lt;=40,4,IF(T7814&lt;=50,5,IF(T7814&lt;=100,6,IF(T7814&lt;=250,7,8)))))))</f>
        <v>1</v>
      </c>
      <c r="V7814" s="21" t="n">
        <f aca="false">IF(AND(OR(Dashboard!$T$3="All",R7814=Dashboard!$T$3),OR(Dashboard!$T$4="All",D7814=Dashboard!$T$4)),1,0)</f>
        <v>1</v>
      </c>
      <c r="W7814" s="21" t="n">
        <f aca="false">IF(V7814=1,T7814+ROW()/10000000,0)</f>
        <v>1.2007814</v>
      </c>
    </row>
    <row r="7815" customFormat="false" ht="15" hidden="false" customHeight="false" outlineLevel="0" collapsed="false">
      <c r="A7815" s="0" t="n">
        <v>18414502</v>
      </c>
      <c r="B7815" s="0" t="s">
        <v>16790</v>
      </c>
      <c r="C7815" s="0" t="n">
        <v>1</v>
      </c>
      <c r="D7815" s="0" t="s">
        <v>6924</v>
      </c>
      <c r="E7815" s="0" t="s">
        <v>16791</v>
      </c>
      <c r="F7815" s="0" t="s">
        <v>16727</v>
      </c>
      <c r="G7815" s="0" t="s">
        <v>16728</v>
      </c>
      <c r="H7815" s="0" t="s">
        <v>16792</v>
      </c>
      <c r="I7815" s="0" t="s">
        <v>2123</v>
      </c>
      <c r="J7815" s="0" t="s">
        <v>47</v>
      </c>
      <c r="K7815" s="0" t="s">
        <v>47</v>
      </c>
      <c r="L7815" s="0" t="s">
        <v>47</v>
      </c>
      <c r="M7815" s="0" t="s">
        <v>47</v>
      </c>
      <c r="N7815" s="0" t="n">
        <v>1</v>
      </c>
      <c r="O7815" s="0" t="n">
        <v>1</v>
      </c>
      <c r="P7815" s="0" t="n">
        <v>400</v>
      </c>
      <c r="Q7815" s="0" t="n">
        <v>1</v>
      </c>
      <c r="R7815" s="0" t="str">
        <f aca="false">INDEX(Lookup!$B$4:$B$18,MATCH(C7815,Lookup!$A$4:$A$18,0))</f>
        <v>India</v>
      </c>
      <c r="S7815" s="20" t="n">
        <f aca="false">INDEX(Lookup!$D$4:$D$18,MATCH(C7815,Lookup!$A$4:$A$18,0))</f>
        <v>0.012</v>
      </c>
      <c r="T7815" s="21" t="n">
        <f aca="false">ROUND(P7815*S7815,2)</f>
        <v>4.8</v>
      </c>
      <c r="U7815" s="21" t="n">
        <f aca="false">IF(T7815&lt;=10,1,IF(T7815&lt;=20,2,IF(T7815&lt;=30,3,IF(T7815&lt;=40,4,IF(T7815&lt;=50,5,IF(T7815&lt;=100,6,IF(T7815&lt;=250,7,8)))))))</f>
        <v>1</v>
      </c>
      <c r="V7815" s="21" t="n">
        <f aca="false">IF(AND(OR(Dashboard!$T$3="All",R7815=Dashboard!$T$3),OR(Dashboard!$T$4="All",D7815=Dashboard!$T$4)),1,0)</f>
        <v>1</v>
      </c>
      <c r="W7815" s="21" t="n">
        <f aca="false">IF(V7815=1,T7815+ROW()/10000000,0)</f>
        <v>4.8007815</v>
      </c>
    </row>
    <row r="7816" customFormat="false" ht="15" hidden="false" customHeight="false" outlineLevel="0" collapsed="false">
      <c r="A7816" s="0" t="n">
        <v>18419424</v>
      </c>
      <c r="B7816" s="0" t="s">
        <v>16793</v>
      </c>
      <c r="C7816" s="0" t="n">
        <v>1</v>
      </c>
      <c r="D7816" s="0" t="s">
        <v>6924</v>
      </c>
      <c r="E7816" s="0" t="s">
        <v>16794</v>
      </c>
      <c r="F7816" s="0" t="s">
        <v>16727</v>
      </c>
      <c r="G7816" s="0" t="s">
        <v>16728</v>
      </c>
      <c r="H7816" s="0" t="s">
        <v>2122</v>
      </c>
      <c r="I7816" s="0" t="s">
        <v>2123</v>
      </c>
      <c r="J7816" s="0" t="s">
        <v>47</v>
      </c>
      <c r="K7816" s="0" t="s">
        <v>47</v>
      </c>
      <c r="L7816" s="0" t="s">
        <v>47</v>
      </c>
      <c r="M7816" s="0" t="s">
        <v>47</v>
      </c>
      <c r="N7816" s="0" t="n">
        <v>2</v>
      </c>
      <c r="O7816" s="0" t="n">
        <v>0</v>
      </c>
      <c r="P7816" s="0" t="n">
        <v>500</v>
      </c>
      <c r="Q7816" s="0" t="n">
        <v>1</v>
      </c>
      <c r="R7816" s="0" t="str">
        <f aca="false">INDEX(Lookup!$B$4:$B$18,MATCH(C7816,Lookup!$A$4:$A$18,0))</f>
        <v>India</v>
      </c>
      <c r="S7816" s="20" t="n">
        <f aca="false">INDEX(Lookup!$D$4:$D$18,MATCH(C7816,Lookup!$A$4:$A$18,0))</f>
        <v>0.012</v>
      </c>
      <c r="T7816" s="21" t="n">
        <f aca="false">ROUND(P7816*S7816,2)</f>
        <v>6</v>
      </c>
      <c r="U7816" s="21" t="n">
        <f aca="false">IF(T7816&lt;=10,1,IF(T7816&lt;=20,2,IF(T7816&lt;=30,3,IF(T7816&lt;=40,4,IF(T7816&lt;=50,5,IF(T7816&lt;=100,6,IF(T7816&lt;=250,7,8)))))))</f>
        <v>1</v>
      </c>
      <c r="V7816" s="21" t="n">
        <f aca="false">IF(AND(OR(Dashboard!$T$3="All",R7816=Dashboard!$T$3),OR(Dashboard!$T$4="All",D7816=Dashboard!$T$4)),1,0)</f>
        <v>1</v>
      </c>
      <c r="W7816" s="21" t="n">
        <f aca="false">IF(V7816=1,T7816+ROW()/10000000,0)</f>
        <v>6.0007816</v>
      </c>
    </row>
    <row r="7817" customFormat="false" ht="15" hidden="false" customHeight="false" outlineLevel="0" collapsed="false">
      <c r="A7817" s="0" t="n">
        <v>18377900</v>
      </c>
      <c r="B7817" s="0" t="s">
        <v>16795</v>
      </c>
      <c r="C7817" s="0" t="n">
        <v>1</v>
      </c>
      <c r="D7817" s="0" t="s">
        <v>6924</v>
      </c>
      <c r="E7817" s="0" t="s">
        <v>16796</v>
      </c>
      <c r="F7817" s="0" t="s">
        <v>16727</v>
      </c>
      <c r="G7817" s="0" t="s">
        <v>16728</v>
      </c>
      <c r="H7817" s="0" t="s">
        <v>2147</v>
      </c>
      <c r="I7817" s="0" t="s">
        <v>2123</v>
      </c>
      <c r="J7817" s="0" t="s">
        <v>47</v>
      </c>
      <c r="K7817" s="0" t="s">
        <v>47</v>
      </c>
      <c r="L7817" s="0" t="s">
        <v>47</v>
      </c>
      <c r="M7817" s="0" t="s">
        <v>47</v>
      </c>
      <c r="N7817" s="0" t="n">
        <v>1</v>
      </c>
      <c r="O7817" s="0" t="n">
        <v>0</v>
      </c>
      <c r="P7817" s="0" t="n">
        <v>400</v>
      </c>
      <c r="Q7817" s="0" t="n">
        <v>1</v>
      </c>
      <c r="R7817" s="0" t="str">
        <f aca="false">INDEX(Lookup!$B$4:$B$18,MATCH(C7817,Lookup!$A$4:$A$18,0))</f>
        <v>India</v>
      </c>
      <c r="S7817" s="20" t="n">
        <f aca="false">INDEX(Lookup!$D$4:$D$18,MATCH(C7817,Lookup!$A$4:$A$18,0))</f>
        <v>0.012</v>
      </c>
      <c r="T7817" s="21" t="n">
        <f aca="false">ROUND(P7817*S7817,2)</f>
        <v>4.8</v>
      </c>
      <c r="U7817" s="21" t="n">
        <f aca="false">IF(T7817&lt;=10,1,IF(T7817&lt;=20,2,IF(T7817&lt;=30,3,IF(T7817&lt;=40,4,IF(T7817&lt;=50,5,IF(T7817&lt;=100,6,IF(T7817&lt;=250,7,8)))))))</f>
        <v>1</v>
      </c>
      <c r="V7817" s="21" t="n">
        <f aca="false">IF(AND(OR(Dashboard!$T$3="All",R7817=Dashboard!$T$3),OR(Dashboard!$T$4="All",D7817=Dashboard!$T$4)),1,0)</f>
        <v>1</v>
      </c>
      <c r="W7817" s="21" t="n">
        <f aca="false">IF(V7817=1,T7817+ROW()/10000000,0)</f>
        <v>4.8007817</v>
      </c>
    </row>
    <row r="7818" customFormat="false" ht="15" hidden="false" customHeight="false" outlineLevel="0" collapsed="false">
      <c r="A7818" s="0" t="n">
        <v>18424582</v>
      </c>
      <c r="B7818" s="0" t="s">
        <v>8738</v>
      </c>
      <c r="C7818" s="0" t="n">
        <v>1</v>
      </c>
      <c r="D7818" s="0" t="s">
        <v>6924</v>
      </c>
      <c r="E7818" s="0" t="s">
        <v>16797</v>
      </c>
      <c r="F7818" s="0" t="s">
        <v>16727</v>
      </c>
      <c r="G7818" s="0" t="s">
        <v>16728</v>
      </c>
      <c r="H7818" s="0" t="s">
        <v>3706</v>
      </c>
      <c r="I7818" s="0" t="s">
        <v>2123</v>
      </c>
      <c r="J7818" s="0" t="s">
        <v>47</v>
      </c>
      <c r="K7818" s="0" t="s">
        <v>47</v>
      </c>
      <c r="L7818" s="0" t="s">
        <v>47</v>
      </c>
      <c r="M7818" s="0" t="s">
        <v>47</v>
      </c>
      <c r="N7818" s="0" t="n">
        <v>1</v>
      </c>
      <c r="O7818" s="0" t="n">
        <v>0</v>
      </c>
      <c r="P7818" s="0" t="n">
        <v>150</v>
      </c>
      <c r="Q7818" s="0" t="n">
        <v>1</v>
      </c>
      <c r="R7818" s="0" t="str">
        <f aca="false">INDEX(Lookup!$B$4:$B$18,MATCH(C7818,Lookup!$A$4:$A$18,0))</f>
        <v>India</v>
      </c>
      <c r="S7818" s="20" t="n">
        <f aca="false">INDEX(Lookup!$D$4:$D$18,MATCH(C7818,Lookup!$A$4:$A$18,0))</f>
        <v>0.012</v>
      </c>
      <c r="T7818" s="21" t="n">
        <f aca="false">ROUND(P7818*S7818,2)</f>
        <v>1.8</v>
      </c>
      <c r="U7818" s="21" t="n">
        <f aca="false">IF(T7818&lt;=10,1,IF(T7818&lt;=20,2,IF(T7818&lt;=30,3,IF(T7818&lt;=40,4,IF(T7818&lt;=50,5,IF(T7818&lt;=100,6,IF(T7818&lt;=250,7,8)))))))</f>
        <v>1</v>
      </c>
      <c r="V7818" s="21" t="n">
        <f aca="false">IF(AND(OR(Dashboard!$T$3="All",R7818=Dashboard!$T$3),OR(Dashboard!$T$4="All",D7818=Dashboard!$T$4)),1,0)</f>
        <v>1</v>
      </c>
      <c r="W7818" s="21" t="n">
        <f aca="false">IF(V7818=1,T7818+ROW()/10000000,0)</f>
        <v>1.8007818</v>
      </c>
    </row>
    <row r="7819" customFormat="false" ht="15" hidden="false" customHeight="false" outlineLevel="0" collapsed="false">
      <c r="A7819" s="0" t="n">
        <v>18424654</v>
      </c>
      <c r="B7819" s="0" t="s">
        <v>16798</v>
      </c>
      <c r="C7819" s="0" t="n">
        <v>1</v>
      </c>
      <c r="D7819" s="0" t="s">
        <v>6924</v>
      </c>
      <c r="E7819" s="0" t="s">
        <v>16799</v>
      </c>
      <c r="F7819" s="0" t="s">
        <v>16727</v>
      </c>
      <c r="G7819" s="0" t="s">
        <v>16728</v>
      </c>
      <c r="H7819" s="0" t="s">
        <v>7531</v>
      </c>
      <c r="I7819" s="0" t="s">
        <v>2123</v>
      </c>
      <c r="J7819" s="0" t="s">
        <v>47</v>
      </c>
      <c r="K7819" s="0" t="s">
        <v>47</v>
      </c>
      <c r="L7819" s="0" t="s">
        <v>47</v>
      </c>
      <c r="M7819" s="0" t="s">
        <v>47</v>
      </c>
      <c r="N7819" s="0" t="n">
        <v>1</v>
      </c>
      <c r="O7819" s="0" t="n">
        <v>0</v>
      </c>
      <c r="P7819" s="0" t="n">
        <v>150</v>
      </c>
      <c r="Q7819" s="0" t="n">
        <v>1</v>
      </c>
      <c r="R7819" s="0" t="str">
        <f aca="false">INDEX(Lookup!$B$4:$B$18,MATCH(C7819,Lookup!$A$4:$A$18,0))</f>
        <v>India</v>
      </c>
      <c r="S7819" s="20" t="n">
        <f aca="false">INDEX(Lookup!$D$4:$D$18,MATCH(C7819,Lookup!$A$4:$A$18,0))</f>
        <v>0.012</v>
      </c>
      <c r="T7819" s="21" t="n">
        <f aca="false">ROUND(P7819*S7819,2)</f>
        <v>1.8</v>
      </c>
      <c r="U7819" s="21" t="n">
        <f aca="false">IF(T7819&lt;=10,1,IF(T7819&lt;=20,2,IF(T7819&lt;=30,3,IF(T7819&lt;=40,4,IF(T7819&lt;=50,5,IF(T7819&lt;=100,6,IF(T7819&lt;=250,7,8)))))))</f>
        <v>1</v>
      </c>
      <c r="V7819" s="21" t="n">
        <f aca="false">IF(AND(OR(Dashboard!$T$3="All",R7819=Dashboard!$T$3),OR(Dashboard!$T$4="All",D7819=Dashboard!$T$4)),1,0)</f>
        <v>1</v>
      </c>
      <c r="W7819" s="21" t="n">
        <f aca="false">IF(V7819=1,T7819+ROW()/10000000,0)</f>
        <v>1.8007819</v>
      </c>
    </row>
    <row r="7820" customFormat="false" ht="15" hidden="false" customHeight="false" outlineLevel="0" collapsed="false">
      <c r="A7820" s="0" t="n">
        <v>18424650</v>
      </c>
      <c r="B7820" s="0" t="s">
        <v>16800</v>
      </c>
      <c r="C7820" s="0" t="n">
        <v>1</v>
      </c>
      <c r="D7820" s="0" t="s">
        <v>6924</v>
      </c>
      <c r="E7820" s="0" t="s">
        <v>16755</v>
      </c>
      <c r="F7820" s="0" t="s">
        <v>16727</v>
      </c>
      <c r="G7820" s="0" t="s">
        <v>16728</v>
      </c>
      <c r="H7820" s="0" t="s">
        <v>2128</v>
      </c>
      <c r="I7820" s="0" t="s">
        <v>2123</v>
      </c>
      <c r="J7820" s="0" t="s">
        <v>47</v>
      </c>
      <c r="K7820" s="0" t="s">
        <v>47</v>
      </c>
      <c r="L7820" s="0" t="s">
        <v>47</v>
      </c>
      <c r="M7820" s="0" t="s">
        <v>47</v>
      </c>
      <c r="N7820" s="0" t="n">
        <v>2</v>
      </c>
      <c r="O7820" s="0" t="n">
        <v>0</v>
      </c>
      <c r="P7820" s="0" t="n">
        <v>500</v>
      </c>
      <c r="Q7820" s="0" t="n">
        <v>1</v>
      </c>
      <c r="R7820" s="0" t="str">
        <f aca="false">INDEX(Lookup!$B$4:$B$18,MATCH(C7820,Lookup!$A$4:$A$18,0))</f>
        <v>India</v>
      </c>
      <c r="S7820" s="20" t="n">
        <f aca="false">INDEX(Lookup!$D$4:$D$18,MATCH(C7820,Lookup!$A$4:$A$18,0))</f>
        <v>0.012</v>
      </c>
      <c r="T7820" s="21" t="n">
        <f aca="false">ROUND(P7820*S7820,2)</f>
        <v>6</v>
      </c>
      <c r="U7820" s="21" t="n">
        <f aca="false">IF(T7820&lt;=10,1,IF(T7820&lt;=20,2,IF(T7820&lt;=30,3,IF(T7820&lt;=40,4,IF(T7820&lt;=50,5,IF(T7820&lt;=100,6,IF(T7820&lt;=250,7,8)))))))</f>
        <v>1</v>
      </c>
      <c r="V7820" s="21" t="n">
        <f aca="false">IF(AND(OR(Dashboard!$T$3="All",R7820=Dashboard!$T$3),OR(Dashboard!$T$4="All",D7820=Dashboard!$T$4)),1,0)</f>
        <v>1</v>
      </c>
      <c r="W7820" s="21" t="n">
        <f aca="false">IF(V7820=1,T7820+ROW()/10000000,0)</f>
        <v>6.000782</v>
      </c>
    </row>
    <row r="7821" customFormat="false" ht="15" hidden="false" customHeight="false" outlineLevel="0" collapsed="false">
      <c r="A7821" s="0" t="n">
        <v>18423118</v>
      </c>
      <c r="B7821" s="0" t="s">
        <v>16801</v>
      </c>
      <c r="C7821" s="0" t="n">
        <v>1</v>
      </c>
      <c r="D7821" s="0" t="s">
        <v>6924</v>
      </c>
      <c r="E7821" s="0" t="s">
        <v>16802</v>
      </c>
      <c r="F7821" s="0" t="s">
        <v>16727</v>
      </c>
      <c r="G7821" s="0" t="s">
        <v>16728</v>
      </c>
      <c r="H7821" s="0" t="s">
        <v>2128</v>
      </c>
      <c r="I7821" s="0" t="s">
        <v>2123</v>
      </c>
      <c r="J7821" s="0" t="s">
        <v>47</v>
      </c>
      <c r="K7821" s="0" t="s">
        <v>47</v>
      </c>
      <c r="L7821" s="0" t="s">
        <v>47</v>
      </c>
      <c r="M7821" s="0" t="s">
        <v>47</v>
      </c>
      <c r="N7821" s="0" t="n">
        <v>1</v>
      </c>
      <c r="O7821" s="0" t="n">
        <v>0</v>
      </c>
      <c r="P7821" s="0" t="n">
        <v>400</v>
      </c>
      <c r="Q7821" s="0" t="n">
        <v>1</v>
      </c>
      <c r="R7821" s="0" t="str">
        <f aca="false">INDEX(Lookup!$B$4:$B$18,MATCH(C7821,Lookup!$A$4:$A$18,0))</f>
        <v>India</v>
      </c>
      <c r="S7821" s="20" t="n">
        <f aca="false">INDEX(Lookup!$D$4:$D$18,MATCH(C7821,Lookup!$A$4:$A$18,0))</f>
        <v>0.012</v>
      </c>
      <c r="T7821" s="21" t="n">
        <f aca="false">ROUND(P7821*S7821,2)</f>
        <v>4.8</v>
      </c>
      <c r="U7821" s="21" t="n">
        <f aca="false">IF(T7821&lt;=10,1,IF(T7821&lt;=20,2,IF(T7821&lt;=30,3,IF(T7821&lt;=40,4,IF(T7821&lt;=50,5,IF(T7821&lt;=100,6,IF(T7821&lt;=250,7,8)))))))</f>
        <v>1</v>
      </c>
      <c r="V7821" s="21" t="n">
        <f aca="false">IF(AND(OR(Dashboard!$T$3="All",R7821=Dashboard!$T$3),OR(Dashboard!$T$4="All",D7821=Dashboard!$T$4)),1,0)</f>
        <v>1</v>
      </c>
      <c r="W7821" s="21" t="n">
        <f aca="false">IF(V7821=1,T7821+ROW()/10000000,0)</f>
        <v>4.8007821</v>
      </c>
    </row>
    <row r="7822" customFormat="false" ht="15" hidden="false" customHeight="false" outlineLevel="0" collapsed="false">
      <c r="A7822" s="0" t="n">
        <v>18251459</v>
      </c>
      <c r="B7822" s="0" t="s">
        <v>16803</v>
      </c>
      <c r="C7822" s="0" t="n">
        <v>1</v>
      </c>
      <c r="D7822" s="0" t="s">
        <v>6924</v>
      </c>
      <c r="E7822" s="0" t="s">
        <v>16804</v>
      </c>
      <c r="F7822" s="0" t="s">
        <v>16727</v>
      </c>
      <c r="G7822" s="0" t="s">
        <v>16728</v>
      </c>
      <c r="H7822" s="0" t="s">
        <v>156</v>
      </c>
      <c r="I7822" s="0" t="s">
        <v>2123</v>
      </c>
      <c r="J7822" s="0" t="s">
        <v>47</v>
      </c>
      <c r="K7822" s="0" t="s">
        <v>47</v>
      </c>
      <c r="L7822" s="0" t="s">
        <v>47</v>
      </c>
      <c r="M7822" s="0" t="s">
        <v>47</v>
      </c>
      <c r="N7822" s="0" t="n">
        <v>1</v>
      </c>
      <c r="O7822" s="0" t="n">
        <v>1</v>
      </c>
      <c r="P7822" s="0" t="n">
        <v>400</v>
      </c>
      <c r="Q7822" s="0" t="n">
        <v>1</v>
      </c>
      <c r="R7822" s="0" t="str">
        <f aca="false">INDEX(Lookup!$B$4:$B$18,MATCH(C7822,Lookup!$A$4:$A$18,0))</f>
        <v>India</v>
      </c>
      <c r="S7822" s="20" t="n">
        <f aca="false">INDEX(Lookup!$D$4:$D$18,MATCH(C7822,Lookup!$A$4:$A$18,0))</f>
        <v>0.012</v>
      </c>
      <c r="T7822" s="21" t="n">
        <f aca="false">ROUND(P7822*S7822,2)</f>
        <v>4.8</v>
      </c>
      <c r="U7822" s="21" t="n">
        <f aca="false">IF(T7822&lt;=10,1,IF(T7822&lt;=20,2,IF(T7822&lt;=30,3,IF(T7822&lt;=40,4,IF(T7822&lt;=50,5,IF(T7822&lt;=100,6,IF(T7822&lt;=250,7,8)))))))</f>
        <v>1</v>
      </c>
      <c r="V7822" s="21" t="n">
        <f aca="false">IF(AND(OR(Dashboard!$T$3="All",R7822=Dashboard!$T$3),OR(Dashboard!$T$4="All",D7822=Dashboard!$T$4)),1,0)</f>
        <v>1</v>
      </c>
      <c r="W7822" s="21" t="n">
        <f aca="false">IF(V7822=1,T7822+ROW()/10000000,0)</f>
        <v>4.8007822</v>
      </c>
    </row>
    <row r="7823" customFormat="false" ht="15" hidden="false" customHeight="false" outlineLevel="0" collapsed="false">
      <c r="A7823" s="0" t="n">
        <v>18424208</v>
      </c>
      <c r="B7823" s="0" t="s">
        <v>15035</v>
      </c>
      <c r="C7823" s="0" t="n">
        <v>1</v>
      </c>
      <c r="D7823" s="0" t="s">
        <v>6924</v>
      </c>
      <c r="E7823" s="0" t="s">
        <v>16805</v>
      </c>
      <c r="F7823" s="0" t="s">
        <v>16727</v>
      </c>
      <c r="G7823" s="0" t="s">
        <v>16728</v>
      </c>
      <c r="H7823" s="0" t="s">
        <v>2784</v>
      </c>
      <c r="I7823" s="0" t="s">
        <v>2123</v>
      </c>
      <c r="J7823" s="0" t="s">
        <v>47</v>
      </c>
      <c r="K7823" s="0" t="s">
        <v>47</v>
      </c>
      <c r="L7823" s="0" t="s">
        <v>47</v>
      </c>
      <c r="M7823" s="0" t="s">
        <v>47</v>
      </c>
      <c r="N7823" s="0" t="n">
        <v>1</v>
      </c>
      <c r="O7823" s="0" t="n">
        <v>0</v>
      </c>
      <c r="P7823" s="0" t="n">
        <v>150</v>
      </c>
      <c r="Q7823" s="0" t="n">
        <v>1</v>
      </c>
      <c r="R7823" s="0" t="str">
        <f aca="false">INDEX(Lookup!$B$4:$B$18,MATCH(C7823,Lookup!$A$4:$A$18,0))</f>
        <v>India</v>
      </c>
      <c r="S7823" s="20" t="n">
        <f aca="false">INDEX(Lookup!$D$4:$D$18,MATCH(C7823,Lookup!$A$4:$A$18,0))</f>
        <v>0.012</v>
      </c>
      <c r="T7823" s="21" t="n">
        <f aca="false">ROUND(P7823*S7823,2)</f>
        <v>1.8</v>
      </c>
      <c r="U7823" s="21" t="n">
        <f aca="false">IF(T7823&lt;=10,1,IF(T7823&lt;=20,2,IF(T7823&lt;=30,3,IF(T7823&lt;=40,4,IF(T7823&lt;=50,5,IF(T7823&lt;=100,6,IF(T7823&lt;=250,7,8)))))))</f>
        <v>1</v>
      </c>
      <c r="V7823" s="21" t="n">
        <f aca="false">IF(AND(OR(Dashboard!$T$3="All",R7823=Dashboard!$T$3),OR(Dashboard!$T$4="All",D7823=Dashboard!$T$4)),1,0)</f>
        <v>1</v>
      </c>
      <c r="W7823" s="21" t="n">
        <f aca="false">IF(V7823=1,T7823+ROW()/10000000,0)</f>
        <v>1.8007823</v>
      </c>
    </row>
    <row r="7824" customFormat="false" ht="15" hidden="false" customHeight="false" outlineLevel="0" collapsed="false">
      <c r="A7824" s="0" t="n">
        <v>18424656</v>
      </c>
      <c r="B7824" s="0" t="s">
        <v>16806</v>
      </c>
      <c r="C7824" s="0" t="n">
        <v>1</v>
      </c>
      <c r="D7824" s="0" t="s">
        <v>6924</v>
      </c>
      <c r="E7824" s="0" t="s">
        <v>16807</v>
      </c>
      <c r="F7824" s="0" t="s">
        <v>16727</v>
      </c>
      <c r="G7824" s="0" t="s">
        <v>16728</v>
      </c>
      <c r="H7824" s="0" t="s">
        <v>2128</v>
      </c>
      <c r="I7824" s="0" t="s">
        <v>2123</v>
      </c>
      <c r="J7824" s="0" t="s">
        <v>47</v>
      </c>
      <c r="K7824" s="0" t="s">
        <v>47</v>
      </c>
      <c r="L7824" s="0" t="s">
        <v>47</v>
      </c>
      <c r="M7824" s="0" t="s">
        <v>47</v>
      </c>
      <c r="N7824" s="0" t="n">
        <v>1</v>
      </c>
      <c r="O7824" s="0" t="n">
        <v>0</v>
      </c>
      <c r="P7824" s="0" t="n">
        <v>200</v>
      </c>
      <c r="Q7824" s="0" t="n">
        <v>1</v>
      </c>
      <c r="R7824" s="0" t="str">
        <f aca="false">INDEX(Lookup!$B$4:$B$18,MATCH(C7824,Lookup!$A$4:$A$18,0))</f>
        <v>India</v>
      </c>
      <c r="S7824" s="20" t="n">
        <f aca="false">INDEX(Lookup!$D$4:$D$18,MATCH(C7824,Lookup!$A$4:$A$18,0))</f>
        <v>0.012</v>
      </c>
      <c r="T7824" s="21" t="n">
        <f aca="false">ROUND(P7824*S7824,2)</f>
        <v>2.4</v>
      </c>
      <c r="U7824" s="21" t="n">
        <f aca="false">IF(T7824&lt;=10,1,IF(T7824&lt;=20,2,IF(T7824&lt;=30,3,IF(T7824&lt;=40,4,IF(T7824&lt;=50,5,IF(T7824&lt;=100,6,IF(T7824&lt;=250,7,8)))))))</f>
        <v>1</v>
      </c>
      <c r="V7824" s="21" t="n">
        <f aca="false">IF(AND(OR(Dashboard!$T$3="All",R7824=Dashboard!$T$3),OR(Dashboard!$T$4="All",D7824=Dashboard!$T$4)),1,0)</f>
        <v>1</v>
      </c>
      <c r="W7824" s="21" t="n">
        <f aca="false">IF(V7824=1,T7824+ROW()/10000000,0)</f>
        <v>2.4007824</v>
      </c>
    </row>
    <row r="7825" customFormat="false" ht="15" hidden="false" customHeight="false" outlineLevel="0" collapsed="false">
      <c r="A7825" s="0" t="n">
        <v>18375387</v>
      </c>
      <c r="B7825" s="0" t="s">
        <v>16808</v>
      </c>
      <c r="C7825" s="0" t="n">
        <v>1</v>
      </c>
      <c r="D7825" s="0" t="s">
        <v>6924</v>
      </c>
      <c r="E7825" s="0" t="s">
        <v>16809</v>
      </c>
      <c r="F7825" s="0" t="s">
        <v>16727</v>
      </c>
      <c r="G7825" s="0" t="s">
        <v>16728</v>
      </c>
      <c r="H7825" s="0" t="s">
        <v>164</v>
      </c>
      <c r="I7825" s="0" t="s">
        <v>2123</v>
      </c>
      <c r="J7825" s="0" t="s">
        <v>47</v>
      </c>
      <c r="K7825" s="0" t="s">
        <v>47</v>
      </c>
      <c r="L7825" s="0" t="s">
        <v>47</v>
      </c>
      <c r="M7825" s="0" t="s">
        <v>47</v>
      </c>
      <c r="N7825" s="0" t="n">
        <v>1</v>
      </c>
      <c r="O7825" s="0" t="n">
        <v>0</v>
      </c>
      <c r="P7825" s="0" t="n">
        <v>400</v>
      </c>
      <c r="Q7825" s="0" t="n">
        <v>1</v>
      </c>
      <c r="R7825" s="0" t="str">
        <f aca="false">INDEX(Lookup!$B$4:$B$18,MATCH(C7825,Lookup!$A$4:$A$18,0))</f>
        <v>India</v>
      </c>
      <c r="S7825" s="20" t="n">
        <f aca="false">INDEX(Lookup!$D$4:$D$18,MATCH(C7825,Lookup!$A$4:$A$18,0))</f>
        <v>0.012</v>
      </c>
      <c r="T7825" s="21" t="n">
        <f aca="false">ROUND(P7825*S7825,2)</f>
        <v>4.8</v>
      </c>
      <c r="U7825" s="21" t="n">
        <f aca="false">IF(T7825&lt;=10,1,IF(T7825&lt;=20,2,IF(T7825&lt;=30,3,IF(T7825&lt;=40,4,IF(T7825&lt;=50,5,IF(T7825&lt;=100,6,IF(T7825&lt;=250,7,8)))))))</f>
        <v>1</v>
      </c>
      <c r="V7825" s="21" t="n">
        <f aca="false">IF(AND(OR(Dashboard!$T$3="All",R7825=Dashboard!$T$3),OR(Dashboard!$T$4="All",D7825=Dashboard!$T$4)),1,0)</f>
        <v>1</v>
      </c>
      <c r="W7825" s="21" t="n">
        <f aca="false">IF(V7825=1,T7825+ROW()/10000000,0)</f>
        <v>4.8007825</v>
      </c>
    </row>
    <row r="7826" customFormat="false" ht="15" hidden="false" customHeight="false" outlineLevel="0" collapsed="false">
      <c r="A7826" s="0" t="n">
        <v>18424200</v>
      </c>
      <c r="B7826" s="0" t="s">
        <v>16810</v>
      </c>
      <c r="C7826" s="0" t="n">
        <v>1</v>
      </c>
      <c r="D7826" s="0" t="s">
        <v>6924</v>
      </c>
      <c r="E7826" s="0" t="s">
        <v>16811</v>
      </c>
      <c r="F7826" s="0" t="s">
        <v>16727</v>
      </c>
      <c r="G7826" s="0" t="s">
        <v>16728</v>
      </c>
      <c r="H7826" s="0" t="s">
        <v>3356</v>
      </c>
      <c r="I7826" s="0" t="s">
        <v>2123</v>
      </c>
      <c r="J7826" s="0" t="s">
        <v>47</v>
      </c>
      <c r="K7826" s="0" t="s">
        <v>47</v>
      </c>
      <c r="L7826" s="0" t="s">
        <v>47</v>
      </c>
      <c r="M7826" s="0" t="s">
        <v>47</v>
      </c>
      <c r="N7826" s="0" t="n">
        <v>1</v>
      </c>
      <c r="O7826" s="0" t="n">
        <v>0</v>
      </c>
      <c r="P7826" s="0" t="n">
        <v>150</v>
      </c>
      <c r="Q7826" s="0" t="n">
        <v>1</v>
      </c>
      <c r="R7826" s="0" t="str">
        <f aca="false">INDEX(Lookup!$B$4:$B$18,MATCH(C7826,Lookup!$A$4:$A$18,0))</f>
        <v>India</v>
      </c>
      <c r="S7826" s="20" t="n">
        <f aca="false">INDEX(Lookup!$D$4:$D$18,MATCH(C7826,Lookup!$A$4:$A$18,0))</f>
        <v>0.012</v>
      </c>
      <c r="T7826" s="21" t="n">
        <f aca="false">ROUND(P7826*S7826,2)</f>
        <v>1.8</v>
      </c>
      <c r="U7826" s="21" t="n">
        <f aca="false">IF(T7826&lt;=10,1,IF(T7826&lt;=20,2,IF(T7826&lt;=30,3,IF(T7826&lt;=40,4,IF(T7826&lt;=50,5,IF(T7826&lt;=100,6,IF(T7826&lt;=250,7,8)))))))</f>
        <v>1</v>
      </c>
      <c r="V7826" s="21" t="n">
        <f aca="false">IF(AND(OR(Dashboard!$T$3="All",R7826=Dashboard!$T$3),OR(Dashboard!$T$4="All",D7826=Dashboard!$T$4)),1,0)</f>
        <v>1</v>
      </c>
      <c r="W7826" s="21" t="n">
        <f aca="false">IF(V7826=1,T7826+ROW()/10000000,0)</f>
        <v>1.8007826</v>
      </c>
    </row>
    <row r="7827" customFormat="false" ht="15" hidden="false" customHeight="false" outlineLevel="0" collapsed="false">
      <c r="A7827" s="0" t="n">
        <v>18377895</v>
      </c>
      <c r="B7827" s="0" t="s">
        <v>16812</v>
      </c>
      <c r="C7827" s="0" t="n">
        <v>1</v>
      </c>
      <c r="D7827" s="0" t="s">
        <v>6924</v>
      </c>
      <c r="E7827" s="0" t="s">
        <v>16813</v>
      </c>
      <c r="F7827" s="0" t="s">
        <v>16727</v>
      </c>
      <c r="G7827" s="0" t="s">
        <v>16728</v>
      </c>
      <c r="H7827" s="0" t="s">
        <v>2288</v>
      </c>
      <c r="I7827" s="0" t="s">
        <v>2123</v>
      </c>
      <c r="J7827" s="0" t="s">
        <v>47</v>
      </c>
      <c r="K7827" s="0" t="s">
        <v>47</v>
      </c>
      <c r="L7827" s="0" t="s">
        <v>47</v>
      </c>
      <c r="M7827" s="0" t="s">
        <v>47</v>
      </c>
      <c r="N7827" s="0" t="n">
        <v>1</v>
      </c>
      <c r="O7827" s="0" t="n">
        <v>1</v>
      </c>
      <c r="P7827" s="0" t="n">
        <v>200</v>
      </c>
      <c r="Q7827" s="0" t="n">
        <v>1</v>
      </c>
      <c r="R7827" s="0" t="str">
        <f aca="false">INDEX(Lookup!$B$4:$B$18,MATCH(C7827,Lookup!$A$4:$A$18,0))</f>
        <v>India</v>
      </c>
      <c r="S7827" s="20" t="n">
        <f aca="false">INDEX(Lookup!$D$4:$D$18,MATCH(C7827,Lookup!$A$4:$A$18,0))</f>
        <v>0.012</v>
      </c>
      <c r="T7827" s="21" t="n">
        <f aca="false">ROUND(P7827*S7827,2)</f>
        <v>2.4</v>
      </c>
      <c r="U7827" s="21" t="n">
        <f aca="false">IF(T7827&lt;=10,1,IF(T7827&lt;=20,2,IF(T7827&lt;=30,3,IF(T7827&lt;=40,4,IF(T7827&lt;=50,5,IF(T7827&lt;=100,6,IF(T7827&lt;=250,7,8)))))))</f>
        <v>1</v>
      </c>
      <c r="V7827" s="21" t="n">
        <f aca="false">IF(AND(OR(Dashboard!$T$3="All",R7827=Dashboard!$T$3),OR(Dashboard!$T$4="All",D7827=Dashboard!$T$4)),1,0)</f>
        <v>1</v>
      </c>
      <c r="W7827" s="21" t="n">
        <f aca="false">IF(V7827=1,T7827+ROW()/10000000,0)</f>
        <v>2.4007827</v>
      </c>
    </row>
    <row r="7828" customFormat="false" ht="15" hidden="false" customHeight="false" outlineLevel="0" collapsed="false">
      <c r="A7828" s="0" t="n">
        <v>300961</v>
      </c>
      <c r="B7828" s="0" t="s">
        <v>16814</v>
      </c>
      <c r="C7828" s="0" t="n">
        <v>1</v>
      </c>
      <c r="D7828" s="0" t="s">
        <v>6924</v>
      </c>
      <c r="E7828" s="0" t="s">
        <v>16815</v>
      </c>
      <c r="F7828" s="0" t="s">
        <v>16727</v>
      </c>
      <c r="G7828" s="0" t="s">
        <v>16728</v>
      </c>
      <c r="H7828" s="0" t="s">
        <v>4155</v>
      </c>
      <c r="I7828" s="0" t="s">
        <v>2123</v>
      </c>
      <c r="J7828" s="0" t="s">
        <v>47</v>
      </c>
      <c r="K7828" s="0" t="s">
        <v>47</v>
      </c>
      <c r="L7828" s="0" t="s">
        <v>47</v>
      </c>
      <c r="M7828" s="0" t="s">
        <v>47</v>
      </c>
      <c r="N7828" s="0" t="n">
        <v>1</v>
      </c>
      <c r="O7828" s="0" t="n">
        <v>3</v>
      </c>
      <c r="P7828" s="0" t="n">
        <v>250</v>
      </c>
      <c r="Q7828" s="0" t="n">
        <v>1</v>
      </c>
      <c r="R7828" s="0" t="str">
        <f aca="false">INDEX(Lookup!$B$4:$B$18,MATCH(C7828,Lookup!$A$4:$A$18,0))</f>
        <v>India</v>
      </c>
      <c r="S7828" s="20" t="n">
        <f aca="false">INDEX(Lookup!$D$4:$D$18,MATCH(C7828,Lookup!$A$4:$A$18,0))</f>
        <v>0.012</v>
      </c>
      <c r="T7828" s="21" t="n">
        <f aca="false">ROUND(P7828*S7828,2)</f>
        <v>3</v>
      </c>
      <c r="U7828" s="21" t="n">
        <f aca="false">IF(T7828&lt;=10,1,IF(T7828&lt;=20,2,IF(T7828&lt;=30,3,IF(T7828&lt;=40,4,IF(T7828&lt;=50,5,IF(T7828&lt;=100,6,IF(T7828&lt;=250,7,8)))))))</f>
        <v>1</v>
      </c>
      <c r="V7828" s="21" t="n">
        <f aca="false">IF(AND(OR(Dashboard!$T$3="All",R7828=Dashboard!$T$3),OR(Dashboard!$T$4="All",D7828=Dashboard!$T$4)),1,0)</f>
        <v>1</v>
      </c>
      <c r="W7828" s="21" t="n">
        <f aca="false">IF(V7828=1,T7828+ROW()/10000000,0)</f>
        <v>3.0007828</v>
      </c>
    </row>
    <row r="7829" customFormat="false" ht="15" hidden="false" customHeight="false" outlineLevel="0" collapsed="false">
      <c r="A7829" s="0" t="n">
        <v>18424640</v>
      </c>
      <c r="B7829" s="0" t="s">
        <v>16816</v>
      </c>
      <c r="C7829" s="0" t="n">
        <v>1</v>
      </c>
      <c r="D7829" s="0" t="s">
        <v>6924</v>
      </c>
      <c r="E7829" s="0" t="s">
        <v>16817</v>
      </c>
      <c r="F7829" s="0" t="s">
        <v>16727</v>
      </c>
      <c r="G7829" s="0" t="s">
        <v>16728</v>
      </c>
      <c r="H7829" s="0" t="s">
        <v>2128</v>
      </c>
      <c r="I7829" s="0" t="s">
        <v>2123</v>
      </c>
      <c r="J7829" s="0" t="s">
        <v>47</v>
      </c>
      <c r="K7829" s="0" t="s">
        <v>47</v>
      </c>
      <c r="L7829" s="0" t="s">
        <v>47</v>
      </c>
      <c r="M7829" s="0" t="s">
        <v>47</v>
      </c>
      <c r="N7829" s="0" t="n">
        <v>1</v>
      </c>
      <c r="O7829" s="0" t="n">
        <v>0</v>
      </c>
      <c r="P7829" s="0" t="n">
        <v>150</v>
      </c>
      <c r="Q7829" s="0" t="n">
        <v>1</v>
      </c>
      <c r="R7829" s="0" t="str">
        <f aca="false">INDEX(Lookup!$B$4:$B$18,MATCH(C7829,Lookup!$A$4:$A$18,0))</f>
        <v>India</v>
      </c>
      <c r="S7829" s="20" t="n">
        <f aca="false">INDEX(Lookup!$D$4:$D$18,MATCH(C7829,Lookup!$A$4:$A$18,0))</f>
        <v>0.012</v>
      </c>
      <c r="T7829" s="21" t="n">
        <f aca="false">ROUND(P7829*S7829,2)</f>
        <v>1.8</v>
      </c>
      <c r="U7829" s="21" t="n">
        <f aca="false">IF(T7829&lt;=10,1,IF(T7829&lt;=20,2,IF(T7829&lt;=30,3,IF(T7829&lt;=40,4,IF(T7829&lt;=50,5,IF(T7829&lt;=100,6,IF(T7829&lt;=250,7,8)))))))</f>
        <v>1</v>
      </c>
      <c r="V7829" s="21" t="n">
        <f aca="false">IF(AND(OR(Dashboard!$T$3="All",R7829=Dashboard!$T$3),OR(Dashboard!$T$4="All",D7829=Dashboard!$T$4)),1,0)</f>
        <v>1</v>
      </c>
      <c r="W7829" s="21" t="n">
        <f aca="false">IF(V7829=1,T7829+ROW()/10000000,0)</f>
        <v>1.8007829</v>
      </c>
    </row>
    <row r="7830" customFormat="false" ht="15" hidden="false" customHeight="false" outlineLevel="0" collapsed="false">
      <c r="A7830" s="0" t="n">
        <v>18424584</v>
      </c>
      <c r="B7830" s="0" t="s">
        <v>16818</v>
      </c>
      <c r="C7830" s="0" t="n">
        <v>1</v>
      </c>
      <c r="D7830" s="0" t="s">
        <v>6924</v>
      </c>
      <c r="E7830" s="0" t="s">
        <v>16819</v>
      </c>
      <c r="F7830" s="0" t="s">
        <v>16727</v>
      </c>
      <c r="G7830" s="0" t="s">
        <v>16728</v>
      </c>
      <c r="H7830" s="0" t="s">
        <v>2050</v>
      </c>
      <c r="I7830" s="0" t="s">
        <v>2123</v>
      </c>
      <c r="J7830" s="0" t="s">
        <v>47</v>
      </c>
      <c r="K7830" s="0" t="s">
        <v>47</v>
      </c>
      <c r="L7830" s="0" t="s">
        <v>47</v>
      </c>
      <c r="M7830" s="0" t="s">
        <v>47</v>
      </c>
      <c r="N7830" s="0" t="n">
        <v>1</v>
      </c>
      <c r="O7830" s="0" t="n">
        <v>2</v>
      </c>
      <c r="P7830" s="0" t="n">
        <v>200</v>
      </c>
      <c r="Q7830" s="0" t="n">
        <v>1</v>
      </c>
      <c r="R7830" s="0" t="str">
        <f aca="false">INDEX(Lookup!$B$4:$B$18,MATCH(C7830,Lookup!$A$4:$A$18,0))</f>
        <v>India</v>
      </c>
      <c r="S7830" s="20" t="n">
        <f aca="false">INDEX(Lookup!$D$4:$D$18,MATCH(C7830,Lookup!$A$4:$A$18,0))</f>
        <v>0.012</v>
      </c>
      <c r="T7830" s="21" t="n">
        <f aca="false">ROUND(P7830*S7830,2)</f>
        <v>2.4</v>
      </c>
      <c r="U7830" s="21" t="n">
        <f aca="false">IF(T7830&lt;=10,1,IF(T7830&lt;=20,2,IF(T7830&lt;=30,3,IF(T7830&lt;=40,4,IF(T7830&lt;=50,5,IF(T7830&lt;=100,6,IF(T7830&lt;=250,7,8)))))))</f>
        <v>1</v>
      </c>
      <c r="V7830" s="21" t="n">
        <f aca="false">IF(AND(OR(Dashboard!$T$3="All",R7830=Dashboard!$T$3),OR(Dashboard!$T$4="All",D7830=Dashboard!$T$4)),1,0)</f>
        <v>1</v>
      </c>
      <c r="W7830" s="21" t="n">
        <f aca="false">IF(V7830=1,T7830+ROW()/10000000,0)</f>
        <v>2.400783</v>
      </c>
    </row>
    <row r="7831" customFormat="false" ht="15" hidden="false" customHeight="false" outlineLevel="0" collapsed="false">
      <c r="A7831" s="0" t="n">
        <v>18424188</v>
      </c>
      <c r="B7831" s="0" t="s">
        <v>15980</v>
      </c>
      <c r="C7831" s="0" t="n">
        <v>1</v>
      </c>
      <c r="D7831" s="0" t="s">
        <v>6924</v>
      </c>
      <c r="E7831" s="0" t="s">
        <v>16820</v>
      </c>
      <c r="F7831" s="0" t="s">
        <v>16727</v>
      </c>
      <c r="G7831" s="0" t="s">
        <v>16728</v>
      </c>
      <c r="H7831" s="0" t="s">
        <v>3356</v>
      </c>
      <c r="I7831" s="0" t="s">
        <v>2123</v>
      </c>
      <c r="J7831" s="0" t="s">
        <v>47</v>
      </c>
      <c r="K7831" s="0" t="s">
        <v>47</v>
      </c>
      <c r="L7831" s="0" t="s">
        <v>47</v>
      </c>
      <c r="M7831" s="0" t="s">
        <v>47</v>
      </c>
      <c r="N7831" s="0" t="n">
        <v>1</v>
      </c>
      <c r="O7831" s="0" t="n">
        <v>0</v>
      </c>
      <c r="P7831" s="0" t="n">
        <v>100</v>
      </c>
      <c r="Q7831" s="0" t="n">
        <v>1</v>
      </c>
      <c r="R7831" s="0" t="str">
        <f aca="false">INDEX(Lookup!$B$4:$B$18,MATCH(C7831,Lookup!$A$4:$A$18,0))</f>
        <v>India</v>
      </c>
      <c r="S7831" s="20" t="n">
        <f aca="false">INDEX(Lookup!$D$4:$D$18,MATCH(C7831,Lookup!$A$4:$A$18,0))</f>
        <v>0.012</v>
      </c>
      <c r="T7831" s="21" t="n">
        <f aca="false">ROUND(P7831*S7831,2)</f>
        <v>1.2</v>
      </c>
      <c r="U7831" s="21" t="n">
        <f aca="false">IF(T7831&lt;=10,1,IF(T7831&lt;=20,2,IF(T7831&lt;=30,3,IF(T7831&lt;=40,4,IF(T7831&lt;=50,5,IF(T7831&lt;=100,6,IF(T7831&lt;=250,7,8)))))))</f>
        <v>1</v>
      </c>
      <c r="V7831" s="21" t="n">
        <f aca="false">IF(AND(OR(Dashboard!$T$3="All",R7831=Dashboard!$T$3),OR(Dashboard!$T$4="All",D7831=Dashboard!$T$4)),1,0)</f>
        <v>1</v>
      </c>
      <c r="W7831" s="21" t="n">
        <f aca="false">IF(V7831=1,T7831+ROW()/10000000,0)</f>
        <v>1.2007831</v>
      </c>
    </row>
    <row r="7832" customFormat="false" ht="15" hidden="false" customHeight="false" outlineLevel="0" collapsed="false">
      <c r="A7832" s="0" t="n">
        <v>18372694</v>
      </c>
      <c r="B7832" s="0" t="s">
        <v>16821</v>
      </c>
      <c r="C7832" s="0" t="n">
        <v>1</v>
      </c>
      <c r="D7832" s="0" t="s">
        <v>6924</v>
      </c>
      <c r="E7832" s="0" t="s">
        <v>16822</v>
      </c>
      <c r="F7832" s="0" t="s">
        <v>16727</v>
      </c>
      <c r="G7832" s="0" t="s">
        <v>16728</v>
      </c>
      <c r="H7832" s="0" t="s">
        <v>2349</v>
      </c>
      <c r="I7832" s="0" t="s">
        <v>2123</v>
      </c>
      <c r="J7832" s="0" t="s">
        <v>47</v>
      </c>
      <c r="K7832" s="0" t="s">
        <v>47</v>
      </c>
      <c r="L7832" s="0" t="s">
        <v>47</v>
      </c>
      <c r="M7832" s="0" t="s">
        <v>47</v>
      </c>
      <c r="N7832" s="0" t="n">
        <v>1</v>
      </c>
      <c r="O7832" s="0" t="n">
        <v>0</v>
      </c>
      <c r="P7832" s="0" t="n">
        <v>50</v>
      </c>
      <c r="Q7832" s="0" t="n">
        <v>1</v>
      </c>
      <c r="R7832" s="0" t="str">
        <f aca="false">INDEX(Lookup!$B$4:$B$18,MATCH(C7832,Lookup!$A$4:$A$18,0))</f>
        <v>India</v>
      </c>
      <c r="S7832" s="20" t="n">
        <f aca="false">INDEX(Lookup!$D$4:$D$18,MATCH(C7832,Lookup!$A$4:$A$18,0))</f>
        <v>0.012</v>
      </c>
      <c r="T7832" s="21" t="n">
        <f aca="false">ROUND(P7832*S7832,2)</f>
        <v>0.6</v>
      </c>
      <c r="U7832" s="21" t="n">
        <f aca="false">IF(T7832&lt;=10,1,IF(T7832&lt;=20,2,IF(T7832&lt;=30,3,IF(T7832&lt;=40,4,IF(T7832&lt;=50,5,IF(T7832&lt;=100,6,IF(T7832&lt;=250,7,8)))))))</f>
        <v>1</v>
      </c>
      <c r="V7832" s="21" t="n">
        <f aca="false">IF(AND(OR(Dashboard!$T$3="All",R7832=Dashboard!$T$3),OR(Dashboard!$T$4="All",D7832=Dashboard!$T$4)),1,0)</f>
        <v>1</v>
      </c>
      <c r="W7832" s="21" t="n">
        <f aca="false">IF(V7832=1,T7832+ROW()/10000000,0)</f>
        <v>0.6007832</v>
      </c>
    </row>
    <row r="7833" customFormat="false" ht="15" hidden="false" customHeight="false" outlineLevel="0" collapsed="false">
      <c r="A7833" s="0" t="n">
        <v>18371398</v>
      </c>
      <c r="B7833" s="0" t="s">
        <v>16823</v>
      </c>
      <c r="C7833" s="0" t="n">
        <v>1</v>
      </c>
      <c r="D7833" s="0" t="s">
        <v>6924</v>
      </c>
      <c r="E7833" s="0" t="s">
        <v>16824</v>
      </c>
      <c r="F7833" s="0" t="s">
        <v>16727</v>
      </c>
      <c r="G7833" s="0" t="s">
        <v>16728</v>
      </c>
      <c r="H7833" s="0" t="s">
        <v>2412</v>
      </c>
      <c r="I7833" s="0" t="s">
        <v>2123</v>
      </c>
      <c r="J7833" s="0" t="s">
        <v>47</v>
      </c>
      <c r="K7833" s="0" t="s">
        <v>47</v>
      </c>
      <c r="L7833" s="0" t="s">
        <v>47</v>
      </c>
      <c r="M7833" s="0" t="s">
        <v>47</v>
      </c>
      <c r="N7833" s="0" t="n">
        <v>1</v>
      </c>
      <c r="O7833" s="0" t="n">
        <v>1</v>
      </c>
      <c r="P7833" s="0" t="n">
        <v>100</v>
      </c>
      <c r="Q7833" s="0" t="n">
        <v>1</v>
      </c>
      <c r="R7833" s="0" t="str">
        <f aca="false">INDEX(Lookup!$B$4:$B$18,MATCH(C7833,Lookup!$A$4:$A$18,0))</f>
        <v>India</v>
      </c>
      <c r="S7833" s="20" t="n">
        <f aca="false">INDEX(Lookup!$D$4:$D$18,MATCH(C7833,Lookup!$A$4:$A$18,0))</f>
        <v>0.012</v>
      </c>
      <c r="T7833" s="21" t="n">
        <f aca="false">ROUND(P7833*S7833,2)</f>
        <v>1.2</v>
      </c>
      <c r="U7833" s="21" t="n">
        <f aca="false">IF(T7833&lt;=10,1,IF(T7833&lt;=20,2,IF(T7833&lt;=30,3,IF(T7833&lt;=40,4,IF(T7833&lt;=50,5,IF(T7833&lt;=100,6,IF(T7833&lt;=250,7,8)))))))</f>
        <v>1</v>
      </c>
      <c r="V7833" s="21" t="n">
        <f aca="false">IF(AND(OR(Dashboard!$T$3="All",R7833=Dashboard!$T$3),OR(Dashboard!$T$4="All",D7833=Dashboard!$T$4)),1,0)</f>
        <v>1</v>
      </c>
      <c r="W7833" s="21" t="n">
        <f aca="false">IF(V7833=1,T7833+ROW()/10000000,0)</f>
        <v>1.2007833</v>
      </c>
    </row>
    <row r="7834" customFormat="false" ht="15" hidden="false" customHeight="false" outlineLevel="0" collapsed="false">
      <c r="A7834" s="0" t="n">
        <v>18409206</v>
      </c>
      <c r="B7834" s="0" t="s">
        <v>3136</v>
      </c>
      <c r="C7834" s="0" t="n">
        <v>1</v>
      </c>
      <c r="D7834" s="0" t="s">
        <v>6924</v>
      </c>
      <c r="E7834" s="0" t="s">
        <v>16825</v>
      </c>
      <c r="F7834" s="0" t="s">
        <v>16727</v>
      </c>
      <c r="G7834" s="0" t="s">
        <v>16728</v>
      </c>
      <c r="H7834" s="0" t="s">
        <v>2972</v>
      </c>
      <c r="I7834" s="0" t="s">
        <v>2123</v>
      </c>
      <c r="J7834" s="0" t="s">
        <v>47</v>
      </c>
      <c r="K7834" s="0" t="s">
        <v>47</v>
      </c>
      <c r="L7834" s="0" t="s">
        <v>47</v>
      </c>
      <c r="M7834" s="0" t="s">
        <v>47</v>
      </c>
      <c r="N7834" s="0" t="n">
        <v>1</v>
      </c>
      <c r="O7834" s="0" t="n">
        <v>0</v>
      </c>
      <c r="P7834" s="0" t="n">
        <v>300</v>
      </c>
      <c r="Q7834" s="0" t="n">
        <v>1</v>
      </c>
      <c r="R7834" s="0" t="str">
        <f aca="false">INDEX(Lookup!$B$4:$B$18,MATCH(C7834,Lookup!$A$4:$A$18,0))</f>
        <v>India</v>
      </c>
      <c r="S7834" s="20" t="n">
        <f aca="false">INDEX(Lookup!$D$4:$D$18,MATCH(C7834,Lookup!$A$4:$A$18,0))</f>
        <v>0.012</v>
      </c>
      <c r="T7834" s="21" t="n">
        <f aca="false">ROUND(P7834*S7834,2)</f>
        <v>3.6</v>
      </c>
      <c r="U7834" s="21" t="n">
        <f aca="false">IF(T7834&lt;=10,1,IF(T7834&lt;=20,2,IF(T7834&lt;=30,3,IF(T7834&lt;=40,4,IF(T7834&lt;=50,5,IF(T7834&lt;=100,6,IF(T7834&lt;=250,7,8)))))))</f>
        <v>1</v>
      </c>
      <c r="V7834" s="21" t="n">
        <f aca="false">IF(AND(OR(Dashboard!$T$3="All",R7834=Dashboard!$T$3),OR(Dashboard!$T$4="All",D7834=Dashboard!$T$4)),1,0)</f>
        <v>1</v>
      </c>
      <c r="W7834" s="21" t="n">
        <f aca="false">IF(V7834=1,T7834+ROW()/10000000,0)</f>
        <v>3.6007834</v>
      </c>
    </row>
    <row r="7835" customFormat="false" ht="15" hidden="false" customHeight="false" outlineLevel="0" collapsed="false">
      <c r="A7835" s="0" t="n">
        <v>18429386</v>
      </c>
      <c r="B7835" s="0" t="s">
        <v>16826</v>
      </c>
      <c r="C7835" s="0" t="n">
        <v>1</v>
      </c>
      <c r="D7835" s="0" t="s">
        <v>6924</v>
      </c>
      <c r="E7835" s="0" t="s">
        <v>16827</v>
      </c>
      <c r="F7835" s="0" t="s">
        <v>16727</v>
      </c>
      <c r="G7835" s="0" t="s">
        <v>16728</v>
      </c>
      <c r="H7835" s="0" t="s">
        <v>4467</v>
      </c>
      <c r="I7835" s="0" t="s">
        <v>2123</v>
      </c>
      <c r="J7835" s="0" t="s">
        <v>47</v>
      </c>
      <c r="K7835" s="0" t="s">
        <v>47</v>
      </c>
      <c r="L7835" s="0" t="s">
        <v>47</v>
      </c>
      <c r="M7835" s="0" t="s">
        <v>47</v>
      </c>
      <c r="N7835" s="0" t="n">
        <v>1</v>
      </c>
      <c r="O7835" s="0" t="n">
        <v>0</v>
      </c>
      <c r="P7835" s="0" t="n">
        <v>100</v>
      </c>
      <c r="Q7835" s="0" t="n">
        <v>1</v>
      </c>
      <c r="R7835" s="0" t="str">
        <f aca="false">INDEX(Lookup!$B$4:$B$18,MATCH(C7835,Lookup!$A$4:$A$18,0))</f>
        <v>India</v>
      </c>
      <c r="S7835" s="20" t="n">
        <f aca="false">INDEX(Lookup!$D$4:$D$18,MATCH(C7835,Lookup!$A$4:$A$18,0))</f>
        <v>0.012</v>
      </c>
      <c r="T7835" s="21" t="n">
        <f aca="false">ROUND(P7835*S7835,2)</f>
        <v>1.2</v>
      </c>
      <c r="U7835" s="21" t="n">
        <f aca="false">IF(T7835&lt;=10,1,IF(T7835&lt;=20,2,IF(T7835&lt;=30,3,IF(T7835&lt;=40,4,IF(T7835&lt;=50,5,IF(T7835&lt;=100,6,IF(T7835&lt;=250,7,8)))))))</f>
        <v>1</v>
      </c>
      <c r="V7835" s="21" t="n">
        <f aca="false">IF(AND(OR(Dashboard!$T$3="All",R7835=Dashboard!$T$3),OR(Dashboard!$T$4="All",D7835=Dashboard!$T$4)),1,0)</f>
        <v>1</v>
      </c>
      <c r="W7835" s="21" t="n">
        <f aca="false">IF(V7835=1,T7835+ROW()/10000000,0)</f>
        <v>1.2007835</v>
      </c>
    </row>
    <row r="7836" customFormat="false" ht="15" hidden="false" customHeight="false" outlineLevel="0" collapsed="false">
      <c r="A7836" s="0" t="n">
        <v>18396190</v>
      </c>
      <c r="B7836" s="0" t="s">
        <v>1463</v>
      </c>
      <c r="C7836" s="0" t="n">
        <v>1</v>
      </c>
      <c r="D7836" s="0" t="s">
        <v>6924</v>
      </c>
      <c r="E7836" s="0" t="s">
        <v>16828</v>
      </c>
      <c r="F7836" s="0" t="s">
        <v>16727</v>
      </c>
      <c r="G7836" s="0" t="s">
        <v>16728</v>
      </c>
      <c r="H7836" s="0" t="s">
        <v>2662</v>
      </c>
      <c r="I7836" s="0" t="s">
        <v>2123</v>
      </c>
      <c r="J7836" s="0" t="s">
        <v>47</v>
      </c>
      <c r="K7836" s="0" t="s">
        <v>47</v>
      </c>
      <c r="L7836" s="0" t="s">
        <v>47</v>
      </c>
      <c r="M7836" s="0" t="s">
        <v>47</v>
      </c>
      <c r="N7836" s="0" t="n">
        <v>1</v>
      </c>
      <c r="O7836" s="0" t="n">
        <v>0</v>
      </c>
      <c r="P7836" s="0" t="n">
        <v>400</v>
      </c>
      <c r="Q7836" s="0" t="n">
        <v>1</v>
      </c>
      <c r="R7836" s="0" t="str">
        <f aca="false">INDEX(Lookup!$B$4:$B$18,MATCH(C7836,Lookup!$A$4:$A$18,0))</f>
        <v>India</v>
      </c>
      <c r="S7836" s="20" t="n">
        <f aca="false">INDEX(Lookup!$D$4:$D$18,MATCH(C7836,Lookup!$A$4:$A$18,0))</f>
        <v>0.012</v>
      </c>
      <c r="T7836" s="21" t="n">
        <f aca="false">ROUND(P7836*S7836,2)</f>
        <v>4.8</v>
      </c>
      <c r="U7836" s="21" t="n">
        <f aca="false">IF(T7836&lt;=10,1,IF(T7836&lt;=20,2,IF(T7836&lt;=30,3,IF(T7836&lt;=40,4,IF(T7836&lt;=50,5,IF(T7836&lt;=100,6,IF(T7836&lt;=250,7,8)))))))</f>
        <v>1</v>
      </c>
      <c r="V7836" s="21" t="n">
        <f aca="false">IF(AND(OR(Dashboard!$T$3="All",R7836=Dashboard!$T$3),OR(Dashboard!$T$4="All",D7836=Dashboard!$T$4)),1,0)</f>
        <v>1</v>
      </c>
      <c r="W7836" s="21" t="n">
        <f aca="false">IF(V7836=1,T7836+ROW()/10000000,0)</f>
        <v>4.8007836</v>
      </c>
    </row>
    <row r="7837" customFormat="false" ht="15" hidden="false" customHeight="false" outlineLevel="0" collapsed="false">
      <c r="A7837" s="0" t="n">
        <v>18424192</v>
      </c>
      <c r="B7837" s="0" t="s">
        <v>16829</v>
      </c>
      <c r="C7837" s="0" t="n">
        <v>1</v>
      </c>
      <c r="D7837" s="0" t="s">
        <v>6924</v>
      </c>
      <c r="E7837" s="0" t="s">
        <v>16830</v>
      </c>
      <c r="F7837" s="0" t="s">
        <v>16727</v>
      </c>
      <c r="G7837" s="0" t="s">
        <v>16728</v>
      </c>
      <c r="H7837" s="0" t="s">
        <v>2784</v>
      </c>
      <c r="I7837" s="0" t="s">
        <v>2123</v>
      </c>
      <c r="J7837" s="0" t="s">
        <v>47</v>
      </c>
      <c r="K7837" s="0" t="s">
        <v>47</v>
      </c>
      <c r="L7837" s="0" t="s">
        <v>47</v>
      </c>
      <c r="M7837" s="0" t="s">
        <v>47</v>
      </c>
      <c r="N7837" s="0" t="n">
        <v>1</v>
      </c>
      <c r="O7837" s="0" t="n">
        <v>0</v>
      </c>
      <c r="P7837" s="0" t="n">
        <v>150</v>
      </c>
      <c r="Q7837" s="0" t="n">
        <v>1</v>
      </c>
      <c r="R7837" s="0" t="str">
        <f aca="false">INDEX(Lookup!$B$4:$B$18,MATCH(C7837,Lookup!$A$4:$A$18,0))</f>
        <v>India</v>
      </c>
      <c r="S7837" s="20" t="n">
        <f aca="false">INDEX(Lookup!$D$4:$D$18,MATCH(C7837,Lookup!$A$4:$A$18,0))</f>
        <v>0.012</v>
      </c>
      <c r="T7837" s="21" t="n">
        <f aca="false">ROUND(P7837*S7837,2)</f>
        <v>1.8</v>
      </c>
      <c r="U7837" s="21" t="n">
        <f aca="false">IF(T7837&lt;=10,1,IF(T7837&lt;=20,2,IF(T7837&lt;=30,3,IF(T7837&lt;=40,4,IF(T7837&lt;=50,5,IF(T7837&lt;=100,6,IF(T7837&lt;=250,7,8)))))))</f>
        <v>1</v>
      </c>
      <c r="V7837" s="21" t="n">
        <f aca="false">IF(AND(OR(Dashboard!$T$3="All",R7837=Dashboard!$T$3),OR(Dashboard!$T$4="All",D7837=Dashboard!$T$4)),1,0)</f>
        <v>1</v>
      </c>
      <c r="W7837" s="21" t="n">
        <f aca="false">IF(V7837=1,T7837+ROW()/10000000,0)</f>
        <v>1.8007837</v>
      </c>
    </row>
    <row r="7838" customFormat="false" ht="15" hidden="false" customHeight="false" outlineLevel="0" collapsed="false">
      <c r="A7838" s="0" t="n">
        <v>18499493</v>
      </c>
      <c r="B7838" s="0" t="s">
        <v>16831</v>
      </c>
      <c r="C7838" s="0" t="n">
        <v>1</v>
      </c>
      <c r="D7838" s="0" t="s">
        <v>6924</v>
      </c>
      <c r="E7838" s="0" t="s">
        <v>16832</v>
      </c>
      <c r="F7838" s="0" t="s">
        <v>16727</v>
      </c>
      <c r="G7838" s="0" t="s">
        <v>16728</v>
      </c>
      <c r="H7838" s="0" t="s">
        <v>2662</v>
      </c>
      <c r="I7838" s="0" t="s">
        <v>2123</v>
      </c>
      <c r="J7838" s="0" t="s">
        <v>47</v>
      </c>
      <c r="K7838" s="0" t="s">
        <v>47</v>
      </c>
      <c r="L7838" s="0" t="s">
        <v>47</v>
      </c>
      <c r="M7838" s="0" t="s">
        <v>47</v>
      </c>
      <c r="N7838" s="0" t="n">
        <v>2</v>
      </c>
      <c r="O7838" s="0" t="n">
        <v>0</v>
      </c>
      <c r="P7838" s="0" t="n">
        <v>500</v>
      </c>
      <c r="Q7838" s="0" t="n">
        <v>1</v>
      </c>
      <c r="R7838" s="0" t="str">
        <f aca="false">INDEX(Lookup!$B$4:$B$18,MATCH(C7838,Lookup!$A$4:$A$18,0))</f>
        <v>India</v>
      </c>
      <c r="S7838" s="20" t="n">
        <f aca="false">INDEX(Lookup!$D$4:$D$18,MATCH(C7838,Lookup!$A$4:$A$18,0))</f>
        <v>0.012</v>
      </c>
      <c r="T7838" s="21" t="n">
        <f aca="false">ROUND(P7838*S7838,2)</f>
        <v>6</v>
      </c>
      <c r="U7838" s="21" t="n">
        <f aca="false">IF(T7838&lt;=10,1,IF(T7838&lt;=20,2,IF(T7838&lt;=30,3,IF(T7838&lt;=40,4,IF(T7838&lt;=50,5,IF(T7838&lt;=100,6,IF(T7838&lt;=250,7,8)))))))</f>
        <v>1</v>
      </c>
      <c r="V7838" s="21" t="n">
        <f aca="false">IF(AND(OR(Dashboard!$T$3="All",R7838=Dashboard!$T$3),OR(Dashboard!$T$4="All",D7838=Dashboard!$T$4)),1,0)</f>
        <v>1</v>
      </c>
      <c r="W7838" s="21" t="n">
        <f aca="false">IF(V7838=1,T7838+ROW()/10000000,0)</f>
        <v>6.0007838</v>
      </c>
    </row>
    <row r="7839" customFormat="false" ht="15" hidden="false" customHeight="false" outlineLevel="0" collapsed="false">
      <c r="A7839" s="0" t="n">
        <v>18322647</v>
      </c>
      <c r="B7839" s="0" t="s">
        <v>16833</v>
      </c>
      <c r="C7839" s="0" t="n">
        <v>1</v>
      </c>
      <c r="D7839" s="0" t="s">
        <v>6924</v>
      </c>
      <c r="E7839" s="0" t="s">
        <v>16834</v>
      </c>
      <c r="F7839" s="0" t="s">
        <v>6159</v>
      </c>
      <c r="G7839" s="0" t="s">
        <v>16835</v>
      </c>
      <c r="H7839" s="0" t="s">
        <v>2171</v>
      </c>
      <c r="I7839" s="0" t="s">
        <v>2123</v>
      </c>
      <c r="J7839" s="0" t="s">
        <v>46</v>
      </c>
      <c r="K7839" s="0" t="s">
        <v>47</v>
      </c>
      <c r="L7839" s="0" t="s">
        <v>47</v>
      </c>
      <c r="M7839" s="0" t="s">
        <v>47</v>
      </c>
      <c r="N7839" s="0" t="n">
        <v>2</v>
      </c>
      <c r="O7839" s="0" t="n">
        <v>43</v>
      </c>
      <c r="P7839" s="0" t="n">
        <v>800</v>
      </c>
      <c r="Q7839" s="0" t="n">
        <v>3.3</v>
      </c>
      <c r="R7839" s="0" t="str">
        <f aca="false">INDEX(Lookup!$B$4:$B$18,MATCH(C7839,Lookup!$A$4:$A$18,0))</f>
        <v>India</v>
      </c>
      <c r="S7839" s="20" t="n">
        <f aca="false">INDEX(Lookup!$D$4:$D$18,MATCH(C7839,Lookup!$A$4:$A$18,0))</f>
        <v>0.012</v>
      </c>
      <c r="T7839" s="21" t="n">
        <f aca="false">ROUND(P7839*S7839,2)</f>
        <v>9.6</v>
      </c>
      <c r="U7839" s="21" t="n">
        <f aca="false">IF(T7839&lt;=10,1,IF(T7839&lt;=20,2,IF(T7839&lt;=30,3,IF(T7839&lt;=40,4,IF(T7839&lt;=50,5,IF(T7839&lt;=100,6,IF(T7839&lt;=250,7,8)))))))</f>
        <v>1</v>
      </c>
      <c r="V7839" s="21" t="n">
        <f aca="false">IF(AND(OR(Dashboard!$T$3="All",R7839=Dashboard!$T$3),OR(Dashboard!$T$4="All",D7839=Dashboard!$T$4)),1,0)</f>
        <v>1</v>
      </c>
      <c r="W7839" s="21" t="n">
        <f aca="false">IF(V7839=1,T7839+ROW()/10000000,0)</f>
        <v>9.6007839</v>
      </c>
    </row>
    <row r="7840" customFormat="false" ht="15" hidden="false" customHeight="false" outlineLevel="0" collapsed="false">
      <c r="A7840" s="0" t="n">
        <v>6654</v>
      </c>
      <c r="B7840" s="0" t="s">
        <v>16836</v>
      </c>
      <c r="C7840" s="0" t="n">
        <v>1</v>
      </c>
      <c r="D7840" s="0" t="s">
        <v>6924</v>
      </c>
      <c r="E7840" s="0" t="s">
        <v>16837</v>
      </c>
      <c r="F7840" s="0" t="s">
        <v>6159</v>
      </c>
      <c r="G7840" s="0" t="s">
        <v>16835</v>
      </c>
      <c r="H7840" s="0" t="s">
        <v>69</v>
      </c>
      <c r="I7840" s="0" t="s">
        <v>2123</v>
      </c>
      <c r="J7840" s="0" t="s">
        <v>47</v>
      </c>
      <c r="K7840" s="0" t="s">
        <v>47</v>
      </c>
      <c r="L7840" s="0" t="s">
        <v>47</v>
      </c>
      <c r="M7840" s="0" t="s">
        <v>47</v>
      </c>
      <c r="N7840" s="0" t="n">
        <v>1</v>
      </c>
      <c r="O7840" s="0" t="n">
        <v>25</v>
      </c>
      <c r="P7840" s="0" t="n">
        <v>300</v>
      </c>
      <c r="Q7840" s="0" t="n">
        <v>3.1</v>
      </c>
      <c r="R7840" s="0" t="str">
        <f aca="false">INDEX(Lookup!$B$4:$B$18,MATCH(C7840,Lookup!$A$4:$A$18,0))</f>
        <v>India</v>
      </c>
      <c r="S7840" s="20" t="n">
        <f aca="false">INDEX(Lookup!$D$4:$D$18,MATCH(C7840,Lookup!$A$4:$A$18,0))</f>
        <v>0.012</v>
      </c>
      <c r="T7840" s="21" t="n">
        <f aca="false">ROUND(P7840*S7840,2)</f>
        <v>3.6</v>
      </c>
      <c r="U7840" s="21" t="n">
        <f aca="false">IF(T7840&lt;=10,1,IF(T7840&lt;=20,2,IF(T7840&lt;=30,3,IF(T7840&lt;=40,4,IF(T7840&lt;=50,5,IF(T7840&lt;=100,6,IF(T7840&lt;=250,7,8)))))))</f>
        <v>1</v>
      </c>
      <c r="V7840" s="21" t="n">
        <f aca="false">IF(AND(OR(Dashboard!$T$3="All",R7840=Dashboard!$T$3),OR(Dashboard!$T$4="All",D7840=Dashboard!$T$4)),1,0)</f>
        <v>1</v>
      </c>
      <c r="W7840" s="21" t="n">
        <f aca="false">IF(V7840=1,T7840+ROW()/10000000,0)</f>
        <v>3.600784</v>
      </c>
    </row>
    <row r="7841" customFormat="false" ht="15" hidden="false" customHeight="false" outlineLevel="0" collapsed="false">
      <c r="A7841" s="0" t="n">
        <v>300941</v>
      </c>
      <c r="B7841" s="0" t="s">
        <v>16838</v>
      </c>
      <c r="C7841" s="0" t="n">
        <v>1</v>
      </c>
      <c r="D7841" s="0" t="s">
        <v>6924</v>
      </c>
      <c r="E7841" s="0" t="s">
        <v>16839</v>
      </c>
      <c r="F7841" s="0" t="s">
        <v>6159</v>
      </c>
      <c r="G7841" s="0" t="s">
        <v>16835</v>
      </c>
      <c r="H7841" s="0" t="s">
        <v>2128</v>
      </c>
      <c r="I7841" s="0" t="s">
        <v>2123</v>
      </c>
      <c r="J7841" s="0" t="s">
        <v>47</v>
      </c>
      <c r="K7841" s="0" t="s">
        <v>47</v>
      </c>
      <c r="L7841" s="0" t="s">
        <v>47</v>
      </c>
      <c r="M7841" s="0" t="s">
        <v>47</v>
      </c>
      <c r="N7841" s="0" t="n">
        <v>1</v>
      </c>
      <c r="O7841" s="0" t="n">
        <v>43</v>
      </c>
      <c r="P7841" s="0" t="n">
        <v>300</v>
      </c>
      <c r="Q7841" s="0" t="n">
        <v>3.4</v>
      </c>
      <c r="R7841" s="0" t="str">
        <f aca="false">INDEX(Lookup!$B$4:$B$18,MATCH(C7841,Lookup!$A$4:$A$18,0))</f>
        <v>India</v>
      </c>
      <c r="S7841" s="20" t="n">
        <f aca="false">INDEX(Lookup!$D$4:$D$18,MATCH(C7841,Lookup!$A$4:$A$18,0))</f>
        <v>0.012</v>
      </c>
      <c r="T7841" s="21" t="n">
        <f aca="false">ROUND(P7841*S7841,2)</f>
        <v>3.6</v>
      </c>
      <c r="U7841" s="21" t="n">
        <f aca="false">IF(T7841&lt;=10,1,IF(T7841&lt;=20,2,IF(T7841&lt;=30,3,IF(T7841&lt;=40,4,IF(T7841&lt;=50,5,IF(T7841&lt;=100,6,IF(T7841&lt;=250,7,8)))))))</f>
        <v>1</v>
      </c>
      <c r="V7841" s="21" t="n">
        <f aca="false">IF(AND(OR(Dashboard!$T$3="All",R7841=Dashboard!$T$3),OR(Dashboard!$T$4="All",D7841=Dashboard!$T$4)),1,0)</f>
        <v>1</v>
      </c>
      <c r="W7841" s="21" t="n">
        <f aca="false">IF(V7841=1,T7841+ROW()/10000000,0)</f>
        <v>3.6007841</v>
      </c>
    </row>
    <row r="7842" customFormat="false" ht="15" hidden="false" customHeight="false" outlineLevel="0" collapsed="false">
      <c r="A7842" s="0" t="n">
        <v>18263693</v>
      </c>
      <c r="B7842" s="0" t="s">
        <v>16840</v>
      </c>
      <c r="C7842" s="0" t="n">
        <v>1</v>
      </c>
      <c r="D7842" s="0" t="s">
        <v>6924</v>
      </c>
      <c r="E7842" s="0" t="s">
        <v>16841</v>
      </c>
      <c r="F7842" s="0" t="s">
        <v>6159</v>
      </c>
      <c r="G7842" s="0" t="s">
        <v>16835</v>
      </c>
      <c r="H7842" s="0" t="s">
        <v>69</v>
      </c>
      <c r="I7842" s="0" t="s">
        <v>2123</v>
      </c>
      <c r="J7842" s="0" t="s">
        <v>47</v>
      </c>
      <c r="K7842" s="0" t="s">
        <v>47</v>
      </c>
      <c r="L7842" s="0" t="s">
        <v>47</v>
      </c>
      <c r="M7842" s="0" t="s">
        <v>47</v>
      </c>
      <c r="N7842" s="0" t="n">
        <v>1</v>
      </c>
      <c r="O7842" s="0" t="n">
        <v>10</v>
      </c>
      <c r="P7842" s="0" t="n">
        <v>300</v>
      </c>
      <c r="Q7842" s="0" t="n">
        <v>3.1</v>
      </c>
      <c r="R7842" s="0" t="str">
        <f aca="false">INDEX(Lookup!$B$4:$B$18,MATCH(C7842,Lookup!$A$4:$A$18,0))</f>
        <v>India</v>
      </c>
      <c r="S7842" s="20" t="n">
        <f aca="false">INDEX(Lookup!$D$4:$D$18,MATCH(C7842,Lookup!$A$4:$A$18,0))</f>
        <v>0.012</v>
      </c>
      <c r="T7842" s="21" t="n">
        <f aca="false">ROUND(P7842*S7842,2)</f>
        <v>3.6</v>
      </c>
      <c r="U7842" s="21" t="n">
        <f aca="false">IF(T7842&lt;=10,1,IF(T7842&lt;=20,2,IF(T7842&lt;=30,3,IF(T7842&lt;=40,4,IF(T7842&lt;=50,5,IF(T7842&lt;=100,6,IF(T7842&lt;=250,7,8)))))))</f>
        <v>1</v>
      </c>
      <c r="V7842" s="21" t="n">
        <f aca="false">IF(AND(OR(Dashboard!$T$3="All",R7842=Dashboard!$T$3),OR(Dashboard!$T$4="All",D7842=Dashboard!$T$4)),1,0)</f>
        <v>1</v>
      </c>
      <c r="W7842" s="21" t="n">
        <f aca="false">IF(V7842=1,T7842+ROW()/10000000,0)</f>
        <v>3.6007842</v>
      </c>
    </row>
    <row r="7843" customFormat="false" ht="15" hidden="false" customHeight="false" outlineLevel="0" collapsed="false">
      <c r="A7843" s="0" t="n">
        <v>18245248</v>
      </c>
      <c r="B7843" s="0" t="s">
        <v>12720</v>
      </c>
      <c r="C7843" s="0" t="n">
        <v>1</v>
      </c>
      <c r="D7843" s="0" t="s">
        <v>6924</v>
      </c>
      <c r="E7843" s="0" t="s">
        <v>16842</v>
      </c>
      <c r="F7843" s="0" t="s">
        <v>6159</v>
      </c>
      <c r="G7843" s="0" t="s">
        <v>16835</v>
      </c>
      <c r="H7843" s="0" t="s">
        <v>177</v>
      </c>
      <c r="I7843" s="0" t="s">
        <v>2123</v>
      </c>
      <c r="J7843" s="0" t="s">
        <v>47</v>
      </c>
      <c r="K7843" s="0" t="s">
        <v>47</v>
      </c>
      <c r="L7843" s="0" t="s">
        <v>47</v>
      </c>
      <c r="M7843" s="0" t="s">
        <v>47</v>
      </c>
      <c r="N7843" s="0" t="n">
        <v>1</v>
      </c>
      <c r="O7843" s="0" t="n">
        <v>16</v>
      </c>
      <c r="P7843" s="0" t="n">
        <v>200</v>
      </c>
      <c r="Q7843" s="0" t="n">
        <v>3</v>
      </c>
      <c r="R7843" s="0" t="str">
        <f aca="false">INDEX(Lookup!$B$4:$B$18,MATCH(C7843,Lookup!$A$4:$A$18,0))</f>
        <v>India</v>
      </c>
      <c r="S7843" s="20" t="n">
        <f aca="false">INDEX(Lookup!$D$4:$D$18,MATCH(C7843,Lookup!$A$4:$A$18,0))</f>
        <v>0.012</v>
      </c>
      <c r="T7843" s="21" t="n">
        <f aca="false">ROUND(P7843*S7843,2)</f>
        <v>2.4</v>
      </c>
      <c r="U7843" s="21" t="n">
        <f aca="false">IF(T7843&lt;=10,1,IF(T7843&lt;=20,2,IF(T7843&lt;=30,3,IF(T7843&lt;=40,4,IF(T7843&lt;=50,5,IF(T7843&lt;=100,6,IF(T7843&lt;=250,7,8)))))))</f>
        <v>1</v>
      </c>
      <c r="V7843" s="21" t="n">
        <f aca="false">IF(AND(OR(Dashboard!$T$3="All",R7843=Dashboard!$T$3),OR(Dashboard!$T$4="All",D7843=Dashboard!$T$4)),1,0)</f>
        <v>1</v>
      </c>
      <c r="W7843" s="21" t="n">
        <f aca="false">IF(V7843=1,T7843+ROW()/10000000,0)</f>
        <v>2.4007843</v>
      </c>
    </row>
    <row r="7844" customFormat="false" ht="15" hidden="false" customHeight="false" outlineLevel="0" collapsed="false">
      <c r="A7844" s="0" t="n">
        <v>305275</v>
      </c>
      <c r="B7844" s="0" t="s">
        <v>16843</v>
      </c>
      <c r="C7844" s="0" t="n">
        <v>1</v>
      </c>
      <c r="D7844" s="0" t="s">
        <v>6924</v>
      </c>
      <c r="E7844" s="0" t="s">
        <v>16844</v>
      </c>
      <c r="F7844" s="0" t="s">
        <v>6159</v>
      </c>
      <c r="G7844" s="0" t="s">
        <v>16835</v>
      </c>
      <c r="H7844" s="0" t="s">
        <v>2288</v>
      </c>
      <c r="I7844" s="0" t="s">
        <v>2123</v>
      </c>
      <c r="J7844" s="0" t="s">
        <v>47</v>
      </c>
      <c r="K7844" s="0" t="s">
        <v>46</v>
      </c>
      <c r="L7844" s="0" t="s">
        <v>47</v>
      </c>
      <c r="M7844" s="0" t="s">
        <v>47</v>
      </c>
      <c r="N7844" s="0" t="n">
        <v>2</v>
      </c>
      <c r="O7844" s="0" t="n">
        <v>168</v>
      </c>
      <c r="P7844" s="0" t="n">
        <v>500</v>
      </c>
      <c r="Q7844" s="0" t="n">
        <v>3.4</v>
      </c>
      <c r="R7844" s="0" t="str">
        <f aca="false">INDEX(Lookup!$B$4:$B$18,MATCH(C7844,Lookup!$A$4:$A$18,0))</f>
        <v>India</v>
      </c>
      <c r="S7844" s="20" t="n">
        <f aca="false">INDEX(Lookup!$D$4:$D$18,MATCH(C7844,Lookup!$A$4:$A$18,0))</f>
        <v>0.012</v>
      </c>
      <c r="T7844" s="21" t="n">
        <f aca="false">ROUND(P7844*S7844,2)</f>
        <v>6</v>
      </c>
      <c r="U7844" s="21" t="n">
        <f aca="false">IF(T7844&lt;=10,1,IF(T7844&lt;=20,2,IF(T7844&lt;=30,3,IF(T7844&lt;=40,4,IF(T7844&lt;=50,5,IF(T7844&lt;=100,6,IF(T7844&lt;=250,7,8)))))))</f>
        <v>1</v>
      </c>
      <c r="V7844" s="21" t="n">
        <f aca="false">IF(AND(OR(Dashboard!$T$3="All",R7844=Dashboard!$T$3),OR(Dashboard!$T$4="All",D7844=Dashboard!$T$4)),1,0)</f>
        <v>1</v>
      </c>
      <c r="W7844" s="21" t="n">
        <f aca="false">IF(V7844=1,T7844+ROW()/10000000,0)</f>
        <v>6.0007844</v>
      </c>
    </row>
    <row r="7845" customFormat="false" ht="15" hidden="false" customHeight="false" outlineLevel="0" collapsed="false">
      <c r="A7845" s="0" t="n">
        <v>18337490</v>
      </c>
      <c r="B7845" s="0" t="s">
        <v>8843</v>
      </c>
      <c r="C7845" s="0" t="n">
        <v>1</v>
      </c>
      <c r="D7845" s="0" t="s">
        <v>6924</v>
      </c>
      <c r="E7845" s="0" t="s">
        <v>16845</v>
      </c>
      <c r="F7845" s="0" t="s">
        <v>6159</v>
      </c>
      <c r="G7845" s="0" t="s">
        <v>16835</v>
      </c>
      <c r="H7845" s="0" t="s">
        <v>402</v>
      </c>
      <c r="I7845" s="0" t="s">
        <v>2123</v>
      </c>
      <c r="J7845" s="0" t="s">
        <v>47</v>
      </c>
      <c r="K7845" s="0" t="s">
        <v>46</v>
      </c>
      <c r="L7845" s="0" t="s">
        <v>47</v>
      </c>
      <c r="M7845" s="0" t="s">
        <v>47</v>
      </c>
      <c r="N7845" s="0" t="n">
        <v>1</v>
      </c>
      <c r="O7845" s="0" t="n">
        <v>12</v>
      </c>
      <c r="P7845" s="0" t="n">
        <v>200</v>
      </c>
      <c r="Q7845" s="0" t="n">
        <v>3.3</v>
      </c>
      <c r="R7845" s="0" t="str">
        <f aca="false">INDEX(Lookup!$B$4:$B$18,MATCH(C7845,Lookup!$A$4:$A$18,0))</f>
        <v>India</v>
      </c>
      <c r="S7845" s="20" t="n">
        <f aca="false">INDEX(Lookup!$D$4:$D$18,MATCH(C7845,Lookup!$A$4:$A$18,0))</f>
        <v>0.012</v>
      </c>
      <c r="T7845" s="21" t="n">
        <f aca="false">ROUND(P7845*S7845,2)</f>
        <v>2.4</v>
      </c>
      <c r="U7845" s="21" t="n">
        <f aca="false">IF(T7845&lt;=10,1,IF(T7845&lt;=20,2,IF(T7845&lt;=30,3,IF(T7845&lt;=40,4,IF(T7845&lt;=50,5,IF(T7845&lt;=100,6,IF(T7845&lt;=250,7,8)))))))</f>
        <v>1</v>
      </c>
      <c r="V7845" s="21" t="n">
        <f aca="false">IF(AND(OR(Dashboard!$T$3="All",R7845=Dashboard!$T$3),OR(Dashboard!$T$4="All",D7845=Dashboard!$T$4)),1,0)</f>
        <v>1</v>
      </c>
      <c r="W7845" s="21" t="n">
        <f aca="false">IF(V7845=1,T7845+ROW()/10000000,0)</f>
        <v>2.4007845</v>
      </c>
    </row>
    <row r="7846" customFormat="false" ht="15" hidden="false" customHeight="false" outlineLevel="0" collapsed="false">
      <c r="A7846" s="0" t="n">
        <v>312364</v>
      </c>
      <c r="B7846" s="0" t="s">
        <v>16846</v>
      </c>
      <c r="C7846" s="0" t="n">
        <v>1</v>
      </c>
      <c r="D7846" s="0" t="s">
        <v>6924</v>
      </c>
      <c r="E7846" s="0" t="s">
        <v>16847</v>
      </c>
      <c r="F7846" s="0" t="s">
        <v>6159</v>
      </c>
      <c r="G7846" s="0" t="s">
        <v>16835</v>
      </c>
      <c r="H7846" s="0" t="s">
        <v>2310</v>
      </c>
      <c r="I7846" s="0" t="s">
        <v>2123</v>
      </c>
      <c r="J7846" s="0" t="s">
        <v>47</v>
      </c>
      <c r="K7846" s="0" t="s">
        <v>47</v>
      </c>
      <c r="L7846" s="0" t="s">
        <v>47</v>
      </c>
      <c r="M7846" s="0" t="s">
        <v>47</v>
      </c>
      <c r="N7846" s="0" t="n">
        <v>1</v>
      </c>
      <c r="O7846" s="0" t="n">
        <v>27</v>
      </c>
      <c r="P7846" s="0" t="n">
        <v>350</v>
      </c>
      <c r="Q7846" s="0" t="n">
        <v>3.3</v>
      </c>
      <c r="R7846" s="0" t="str">
        <f aca="false">INDEX(Lookup!$B$4:$B$18,MATCH(C7846,Lookup!$A$4:$A$18,0))</f>
        <v>India</v>
      </c>
      <c r="S7846" s="20" t="n">
        <f aca="false">INDEX(Lookup!$D$4:$D$18,MATCH(C7846,Lookup!$A$4:$A$18,0))</f>
        <v>0.012</v>
      </c>
      <c r="T7846" s="21" t="n">
        <f aca="false">ROUND(P7846*S7846,2)</f>
        <v>4.2</v>
      </c>
      <c r="U7846" s="21" t="n">
        <f aca="false">IF(T7846&lt;=10,1,IF(T7846&lt;=20,2,IF(T7846&lt;=30,3,IF(T7846&lt;=40,4,IF(T7846&lt;=50,5,IF(T7846&lt;=100,6,IF(T7846&lt;=250,7,8)))))))</f>
        <v>1</v>
      </c>
      <c r="V7846" s="21" t="n">
        <f aca="false">IF(AND(OR(Dashboard!$T$3="All",R7846=Dashboard!$T$3),OR(Dashboard!$T$4="All",D7846=Dashboard!$T$4)),1,0)</f>
        <v>1</v>
      </c>
      <c r="W7846" s="21" t="n">
        <f aca="false">IF(V7846=1,T7846+ROW()/10000000,0)</f>
        <v>4.2007846</v>
      </c>
    </row>
    <row r="7847" customFormat="false" ht="15" hidden="false" customHeight="false" outlineLevel="0" collapsed="false">
      <c r="A7847" s="0" t="n">
        <v>312422</v>
      </c>
      <c r="B7847" s="0" t="s">
        <v>16848</v>
      </c>
      <c r="C7847" s="0" t="n">
        <v>1</v>
      </c>
      <c r="D7847" s="0" t="s">
        <v>6924</v>
      </c>
      <c r="E7847" s="0" t="s">
        <v>16849</v>
      </c>
      <c r="F7847" s="0" t="s">
        <v>6159</v>
      </c>
      <c r="G7847" s="0" t="s">
        <v>16835</v>
      </c>
      <c r="H7847" s="0" t="s">
        <v>2128</v>
      </c>
      <c r="I7847" s="0" t="s">
        <v>2123</v>
      </c>
      <c r="J7847" s="0" t="s">
        <v>47</v>
      </c>
      <c r="K7847" s="0" t="s">
        <v>47</v>
      </c>
      <c r="L7847" s="0" t="s">
        <v>47</v>
      </c>
      <c r="M7847" s="0" t="s">
        <v>47</v>
      </c>
      <c r="N7847" s="0" t="n">
        <v>1</v>
      </c>
      <c r="O7847" s="0" t="n">
        <v>19</v>
      </c>
      <c r="P7847" s="0" t="n">
        <v>200</v>
      </c>
      <c r="Q7847" s="0" t="n">
        <v>2.9</v>
      </c>
      <c r="R7847" s="0" t="str">
        <f aca="false">INDEX(Lookup!$B$4:$B$18,MATCH(C7847,Lookup!$A$4:$A$18,0))</f>
        <v>India</v>
      </c>
      <c r="S7847" s="20" t="n">
        <f aca="false">INDEX(Lookup!$D$4:$D$18,MATCH(C7847,Lookup!$A$4:$A$18,0))</f>
        <v>0.012</v>
      </c>
      <c r="T7847" s="21" t="n">
        <f aca="false">ROUND(P7847*S7847,2)</f>
        <v>2.4</v>
      </c>
      <c r="U7847" s="21" t="n">
        <f aca="false">IF(T7847&lt;=10,1,IF(T7847&lt;=20,2,IF(T7847&lt;=30,3,IF(T7847&lt;=40,4,IF(T7847&lt;=50,5,IF(T7847&lt;=100,6,IF(T7847&lt;=250,7,8)))))))</f>
        <v>1</v>
      </c>
      <c r="V7847" s="21" t="n">
        <f aca="false">IF(AND(OR(Dashboard!$T$3="All",R7847=Dashboard!$T$3),OR(Dashboard!$T$4="All",D7847=Dashboard!$T$4)),1,0)</f>
        <v>1</v>
      </c>
      <c r="W7847" s="21" t="n">
        <f aca="false">IF(V7847=1,T7847+ROW()/10000000,0)</f>
        <v>2.4007847</v>
      </c>
    </row>
    <row r="7848" customFormat="false" ht="15" hidden="false" customHeight="false" outlineLevel="0" collapsed="false">
      <c r="A7848" s="0" t="n">
        <v>18359295</v>
      </c>
      <c r="B7848" s="0" t="s">
        <v>16850</v>
      </c>
      <c r="C7848" s="0" t="n">
        <v>1</v>
      </c>
      <c r="D7848" s="0" t="s">
        <v>6924</v>
      </c>
      <c r="E7848" s="0" t="s">
        <v>16851</v>
      </c>
      <c r="F7848" s="0" t="s">
        <v>6159</v>
      </c>
      <c r="G7848" s="0" t="s">
        <v>16835</v>
      </c>
      <c r="H7848" s="0" t="s">
        <v>2288</v>
      </c>
      <c r="I7848" s="0" t="s">
        <v>2123</v>
      </c>
      <c r="J7848" s="0" t="s">
        <v>47</v>
      </c>
      <c r="K7848" s="0" t="s">
        <v>46</v>
      </c>
      <c r="L7848" s="0" t="s">
        <v>47</v>
      </c>
      <c r="M7848" s="0" t="s">
        <v>47</v>
      </c>
      <c r="N7848" s="0" t="n">
        <v>1</v>
      </c>
      <c r="O7848" s="0" t="n">
        <v>15</v>
      </c>
      <c r="P7848" s="0" t="n">
        <v>400</v>
      </c>
      <c r="Q7848" s="0" t="n">
        <v>3.1</v>
      </c>
      <c r="R7848" s="0" t="str">
        <f aca="false">INDEX(Lookup!$B$4:$B$18,MATCH(C7848,Lookup!$A$4:$A$18,0))</f>
        <v>India</v>
      </c>
      <c r="S7848" s="20" t="n">
        <f aca="false">INDEX(Lookup!$D$4:$D$18,MATCH(C7848,Lookup!$A$4:$A$18,0))</f>
        <v>0.012</v>
      </c>
      <c r="T7848" s="21" t="n">
        <f aca="false">ROUND(P7848*S7848,2)</f>
        <v>4.8</v>
      </c>
      <c r="U7848" s="21" t="n">
        <f aca="false">IF(T7848&lt;=10,1,IF(T7848&lt;=20,2,IF(T7848&lt;=30,3,IF(T7848&lt;=40,4,IF(T7848&lt;=50,5,IF(T7848&lt;=100,6,IF(T7848&lt;=250,7,8)))))))</f>
        <v>1</v>
      </c>
      <c r="V7848" s="21" t="n">
        <f aca="false">IF(AND(OR(Dashboard!$T$3="All",R7848=Dashboard!$T$3),OR(Dashboard!$T$4="All",D7848=Dashboard!$T$4)),1,0)</f>
        <v>1</v>
      </c>
      <c r="W7848" s="21" t="n">
        <f aca="false">IF(V7848=1,T7848+ROW()/10000000,0)</f>
        <v>4.8007848</v>
      </c>
    </row>
    <row r="7849" customFormat="false" ht="15" hidden="false" customHeight="false" outlineLevel="0" collapsed="false">
      <c r="A7849" s="0" t="n">
        <v>307369</v>
      </c>
      <c r="B7849" s="0" t="s">
        <v>16852</v>
      </c>
      <c r="C7849" s="0" t="n">
        <v>1</v>
      </c>
      <c r="D7849" s="0" t="s">
        <v>6924</v>
      </c>
      <c r="E7849" s="0" t="s">
        <v>16853</v>
      </c>
      <c r="F7849" s="0" t="s">
        <v>6159</v>
      </c>
      <c r="G7849" s="0" t="s">
        <v>16835</v>
      </c>
      <c r="H7849" s="0" t="s">
        <v>3119</v>
      </c>
      <c r="I7849" s="0" t="s">
        <v>2123</v>
      </c>
      <c r="J7849" s="0" t="s">
        <v>46</v>
      </c>
      <c r="K7849" s="0" t="s">
        <v>46</v>
      </c>
      <c r="L7849" s="0" t="s">
        <v>47</v>
      </c>
      <c r="M7849" s="0" t="s">
        <v>47</v>
      </c>
      <c r="N7849" s="0" t="n">
        <v>2</v>
      </c>
      <c r="O7849" s="0" t="n">
        <v>732</v>
      </c>
      <c r="P7849" s="0" t="n">
        <v>800</v>
      </c>
      <c r="Q7849" s="0" t="n">
        <v>3.3</v>
      </c>
      <c r="R7849" s="0" t="str">
        <f aca="false">INDEX(Lookup!$B$4:$B$18,MATCH(C7849,Lookup!$A$4:$A$18,0))</f>
        <v>India</v>
      </c>
      <c r="S7849" s="20" t="n">
        <f aca="false">INDEX(Lookup!$D$4:$D$18,MATCH(C7849,Lookup!$A$4:$A$18,0))</f>
        <v>0.012</v>
      </c>
      <c r="T7849" s="21" t="n">
        <f aca="false">ROUND(P7849*S7849,2)</f>
        <v>9.6</v>
      </c>
      <c r="U7849" s="21" t="n">
        <f aca="false">IF(T7849&lt;=10,1,IF(T7849&lt;=20,2,IF(T7849&lt;=30,3,IF(T7849&lt;=40,4,IF(T7849&lt;=50,5,IF(T7849&lt;=100,6,IF(T7849&lt;=250,7,8)))))))</f>
        <v>1</v>
      </c>
      <c r="V7849" s="21" t="n">
        <f aca="false">IF(AND(OR(Dashboard!$T$3="All",R7849=Dashboard!$T$3),OR(Dashboard!$T$4="All",D7849=Dashboard!$T$4)),1,0)</f>
        <v>1</v>
      </c>
      <c r="W7849" s="21" t="n">
        <f aca="false">IF(V7849=1,T7849+ROW()/10000000,0)</f>
        <v>9.6007849</v>
      </c>
    </row>
    <row r="7850" customFormat="false" ht="15" hidden="false" customHeight="false" outlineLevel="0" collapsed="false">
      <c r="A7850" s="0" t="n">
        <v>308811</v>
      </c>
      <c r="B7850" s="0" t="s">
        <v>16854</v>
      </c>
      <c r="C7850" s="0" t="n">
        <v>1</v>
      </c>
      <c r="D7850" s="0" t="s">
        <v>6924</v>
      </c>
      <c r="E7850" s="0" t="s">
        <v>16855</v>
      </c>
      <c r="F7850" s="0" t="s">
        <v>6159</v>
      </c>
      <c r="G7850" s="0" t="s">
        <v>16835</v>
      </c>
      <c r="H7850" s="0" t="s">
        <v>16856</v>
      </c>
      <c r="I7850" s="0" t="s">
        <v>2123</v>
      </c>
      <c r="J7850" s="0" t="s">
        <v>46</v>
      </c>
      <c r="K7850" s="0" t="s">
        <v>46</v>
      </c>
      <c r="L7850" s="0" t="s">
        <v>47</v>
      </c>
      <c r="M7850" s="0" t="s">
        <v>47</v>
      </c>
      <c r="N7850" s="0" t="n">
        <v>2</v>
      </c>
      <c r="O7850" s="0" t="n">
        <v>430</v>
      </c>
      <c r="P7850" s="0" t="n">
        <v>800</v>
      </c>
      <c r="Q7850" s="0" t="n">
        <v>3.4</v>
      </c>
      <c r="R7850" s="0" t="str">
        <f aca="false">INDEX(Lookup!$B$4:$B$18,MATCH(C7850,Lookup!$A$4:$A$18,0))</f>
        <v>India</v>
      </c>
      <c r="S7850" s="20" t="n">
        <f aca="false">INDEX(Lookup!$D$4:$D$18,MATCH(C7850,Lookup!$A$4:$A$18,0))</f>
        <v>0.012</v>
      </c>
      <c r="T7850" s="21" t="n">
        <f aca="false">ROUND(P7850*S7850,2)</f>
        <v>9.6</v>
      </c>
      <c r="U7850" s="21" t="n">
        <f aca="false">IF(T7850&lt;=10,1,IF(T7850&lt;=20,2,IF(T7850&lt;=30,3,IF(T7850&lt;=40,4,IF(T7850&lt;=50,5,IF(T7850&lt;=100,6,IF(T7850&lt;=250,7,8)))))))</f>
        <v>1</v>
      </c>
      <c r="V7850" s="21" t="n">
        <f aca="false">IF(AND(OR(Dashboard!$T$3="All",R7850=Dashboard!$T$3),OR(Dashboard!$T$4="All",D7850=Dashboard!$T$4)),1,0)</f>
        <v>1</v>
      </c>
      <c r="W7850" s="21" t="n">
        <f aca="false">IF(V7850=1,T7850+ROW()/10000000,0)</f>
        <v>9.600785</v>
      </c>
    </row>
    <row r="7851" customFormat="false" ht="15" hidden="false" customHeight="false" outlineLevel="0" collapsed="false">
      <c r="A7851" s="0" t="n">
        <v>18273624</v>
      </c>
      <c r="B7851" s="0" t="s">
        <v>16857</v>
      </c>
      <c r="C7851" s="0" t="n">
        <v>1</v>
      </c>
      <c r="D7851" s="0" t="s">
        <v>6924</v>
      </c>
      <c r="E7851" s="0" t="s">
        <v>16858</v>
      </c>
      <c r="F7851" s="0" t="s">
        <v>6159</v>
      </c>
      <c r="G7851" s="0" t="s">
        <v>16835</v>
      </c>
      <c r="H7851" s="0" t="s">
        <v>16859</v>
      </c>
      <c r="I7851" s="0" t="s">
        <v>2123</v>
      </c>
      <c r="J7851" s="0" t="s">
        <v>47</v>
      </c>
      <c r="K7851" s="0" t="s">
        <v>47</v>
      </c>
      <c r="L7851" s="0" t="s">
        <v>47</v>
      </c>
      <c r="M7851" s="0" t="s">
        <v>47</v>
      </c>
      <c r="N7851" s="0" t="n">
        <v>2</v>
      </c>
      <c r="O7851" s="0" t="n">
        <v>1136</v>
      </c>
      <c r="P7851" s="0" t="n">
        <v>900</v>
      </c>
      <c r="Q7851" s="0" t="n">
        <v>4.6</v>
      </c>
      <c r="R7851" s="0" t="str">
        <f aca="false">INDEX(Lookup!$B$4:$B$18,MATCH(C7851,Lookup!$A$4:$A$18,0))</f>
        <v>India</v>
      </c>
      <c r="S7851" s="20" t="n">
        <f aca="false">INDEX(Lookup!$D$4:$D$18,MATCH(C7851,Lookup!$A$4:$A$18,0))</f>
        <v>0.012</v>
      </c>
      <c r="T7851" s="21" t="n">
        <f aca="false">ROUND(P7851*S7851,2)</f>
        <v>10.8</v>
      </c>
      <c r="U7851" s="21" t="n">
        <f aca="false">IF(T7851&lt;=10,1,IF(T7851&lt;=20,2,IF(T7851&lt;=30,3,IF(T7851&lt;=40,4,IF(T7851&lt;=50,5,IF(T7851&lt;=100,6,IF(T7851&lt;=250,7,8)))))))</f>
        <v>2</v>
      </c>
      <c r="V7851" s="21" t="n">
        <f aca="false">IF(AND(OR(Dashboard!$T$3="All",R7851=Dashboard!$T$3),OR(Dashboard!$T$4="All",D7851=Dashboard!$T$4)),1,0)</f>
        <v>1</v>
      </c>
      <c r="W7851" s="21" t="n">
        <f aca="false">IF(V7851=1,T7851+ROW()/10000000,0)</f>
        <v>10.8007851</v>
      </c>
    </row>
    <row r="7852" customFormat="false" ht="15" hidden="false" customHeight="false" outlineLevel="0" collapsed="false">
      <c r="A7852" s="0" t="n">
        <v>18175303</v>
      </c>
      <c r="B7852" s="0" t="s">
        <v>3143</v>
      </c>
      <c r="C7852" s="0" t="n">
        <v>1</v>
      </c>
      <c r="D7852" s="0" t="s">
        <v>6924</v>
      </c>
      <c r="E7852" s="0" t="s">
        <v>16860</v>
      </c>
      <c r="F7852" s="0" t="s">
        <v>6159</v>
      </c>
      <c r="G7852" s="0" t="s">
        <v>16835</v>
      </c>
      <c r="H7852" s="0" t="s">
        <v>1358</v>
      </c>
      <c r="I7852" s="0" t="s">
        <v>2123</v>
      </c>
      <c r="J7852" s="0" t="s">
        <v>47</v>
      </c>
      <c r="K7852" s="0" t="s">
        <v>47</v>
      </c>
      <c r="L7852" s="0" t="s">
        <v>47</v>
      </c>
      <c r="M7852" s="0" t="s">
        <v>47</v>
      </c>
      <c r="N7852" s="0" t="n">
        <v>1</v>
      </c>
      <c r="O7852" s="0" t="n">
        <v>114</v>
      </c>
      <c r="P7852" s="0" t="n">
        <v>300</v>
      </c>
      <c r="Q7852" s="0" t="n">
        <v>3.8</v>
      </c>
      <c r="R7852" s="0" t="str">
        <f aca="false">INDEX(Lookup!$B$4:$B$18,MATCH(C7852,Lookup!$A$4:$A$18,0))</f>
        <v>India</v>
      </c>
      <c r="S7852" s="20" t="n">
        <f aca="false">INDEX(Lookup!$D$4:$D$18,MATCH(C7852,Lookup!$A$4:$A$18,0))</f>
        <v>0.012</v>
      </c>
      <c r="T7852" s="21" t="n">
        <f aca="false">ROUND(P7852*S7852,2)</f>
        <v>3.6</v>
      </c>
      <c r="U7852" s="21" t="n">
        <f aca="false">IF(T7852&lt;=10,1,IF(T7852&lt;=20,2,IF(T7852&lt;=30,3,IF(T7852&lt;=40,4,IF(T7852&lt;=50,5,IF(T7852&lt;=100,6,IF(T7852&lt;=250,7,8)))))))</f>
        <v>1</v>
      </c>
      <c r="V7852" s="21" t="n">
        <f aca="false">IF(AND(OR(Dashboard!$T$3="All",R7852=Dashboard!$T$3),OR(Dashboard!$T$4="All",D7852=Dashboard!$T$4)),1,0)</f>
        <v>1</v>
      </c>
      <c r="W7852" s="21" t="n">
        <f aca="false">IF(V7852=1,T7852+ROW()/10000000,0)</f>
        <v>3.6007852</v>
      </c>
    </row>
    <row r="7853" customFormat="false" ht="15" hidden="false" customHeight="false" outlineLevel="0" collapsed="false">
      <c r="A7853" s="0" t="n">
        <v>310532</v>
      </c>
      <c r="B7853" s="0" t="s">
        <v>16861</v>
      </c>
      <c r="C7853" s="0" t="n">
        <v>1</v>
      </c>
      <c r="D7853" s="0" t="s">
        <v>6924</v>
      </c>
      <c r="E7853" s="0" t="s">
        <v>16862</v>
      </c>
      <c r="F7853" s="0" t="s">
        <v>6159</v>
      </c>
      <c r="G7853" s="0" t="s">
        <v>16835</v>
      </c>
      <c r="H7853" s="0" t="s">
        <v>16863</v>
      </c>
      <c r="I7853" s="0" t="s">
        <v>2123</v>
      </c>
      <c r="J7853" s="0" t="s">
        <v>47</v>
      </c>
      <c r="K7853" s="0" t="s">
        <v>47</v>
      </c>
      <c r="L7853" s="0" t="s">
        <v>47</v>
      </c>
      <c r="M7853" s="0" t="s">
        <v>47</v>
      </c>
      <c r="N7853" s="0" t="n">
        <v>2</v>
      </c>
      <c r="O7853" s="0" t="n">
        <v>429</v>
      </c>
      <c r="P7853" s="0" t="n">
        <v>600</v>
      </c>
      <c r="Q7853" s="0" t="n">
        <v>3.8</v>
      </c>
      <c r="R7853" s="0" t="str">
        <f aca="false">INDEX(Lookup!$B$4:$B$18,MATCH(C7853,Lookup!$A$4:$A$18,0))</f>
        <v>India</v>
      </c>
      <c r="S7853" s="20" t="n">
        <f aca="false">INDEX(Lookup!$D$4:$D$18,MATCH(C7853,Lookup!$A$4:$A$18,0))</f>
        <v>0.012</v>
      </c>
      <c r="T7853" s="21" t="n">
        <f aca="false">ROUND(P7853*S7853,2)</f>
        <v>7.2</v>
      </c>
      <c r="U7853" s="21" t="n">
        <f aca="false">IF(T7853&lt;=10,1,IF(T7853&lt;=20,2,IF(T7853&lt;=30,3,IF(T7853&lt;=40,4,IF(T7853&lt;=50,5,IF(T7853&lt;=100,6,IF(T7853&lt;=250,7,8)))))))</f>
        <v>1</v>
      </c>
      <c r="V7853" s="21" t="n">
        <f aca="false">IF(AND(OR(Dashboard!$T$3="All",R7853=Dashboard!$T$3),OR(Dashboard!$T$4="All",D7853=Dashboard!$T$4)),1,0)</f>
        <v>1</v>
      </c>
      <c r="W7853" s="21" t="n">
        <f aca="false">IF(V7853=1,T7853+ROW()/10000000,0)</f>
        <v>7.2007853</v>
      </c>
    </row>
    <row r="7854" customFormat="false" ht="15" hidden="false" customHeight="false" outlineLevel="0" collapsed="false">
      <c r="A7854" s="0" t="n">
        <v>312420</v>
      </c>
      <c r="B7854" s="0" t="s">
        <v>10702</v>
      </c>
      <c r="C7854" s="0" t="n">
        <v>1</v>
      </c>
      <c r="D7854" s="0" t="s">
        <v>6924</v>
      </c>
      <c r="E7854" s="0" t="s">
        <v>16864</v>
      </c>
      <c r="F7854" s="0" t="s">
        <v>6159</v>
      </c>
      <c r="G7854" s="0" t="s">
        <v>16835</v>
      </c>
      <c r="H7854" s="0" t="s">
        <v>402</v>
      </c>
      <c r="I7854" s="0" t="s">
        <v>2123</v>
      </c>
      <c r="J7854" s="0" t="s">
        <v>47</v>
      </c>
      <c r="K7854" s="0" t="s">
        <v>46</v>
      </c>
      <c r="L7854" s="0" t="s">
        <v>47</v>
      </c>
      <c r="M7854" s="0" t="s">
        <v>47</v>
      </c>
      <c r="N7854" s="0" t="n">
        <v>1</v>
      </c>
      <c r="O7854" s="0" t="n">
        <v>65</v>
      </c>
      <c r="P7854" s="0" t="n">
        <v>250</v>
      </c>
      <c r="Q7854" s="0" t="n">
        <v>3.5</v>
      </c>
      <c r="R7854" s="0" t="str">
        <f aca="false">INDEX(Lookup!$B$4:$B$18,MATCH(C7854,Lookup!$A$4:$A$18,0))</f>
        <v>India</v>
      </c>
      <c r="S7854" s="20" t="n">
        <f aca="false">INDEX(Lookup!$D$4:$D$18,MATCH(C7854,Lookup!$A$4:$A$18,0))</f>
        <v>0.012</v>
      </c>
      <c r="T7854" s="21" t="n">
        <f aca="false">ROUND(P7854*S7854,2)</f>
        <v>3</v>
      </c>
      <c r="U7854" s="21" t="n">
        <f aca="false">IF(T7854&lt;=10,1,IF(T7854&lt;=20,2,IF(T7854&lt;=30,3,IF(T7854&lt;=40,4,IF(T7854&lt;=50,5,IF(T7854&lt;=100,6,IF(T7854&lt;=250,7,8)))))))</f>
        <v>1</v>
      </c>
      <c r="V7854" s="21" t="n">
        <f aca="false">IF(AND(OR(Dashboard!$T$3="All",R7854=Dashboard!$T$3),OR(Dashboard!$T$4="All",D7854=Dashboard!$T$4)),1,0)</f>
        <v>1</v>
      </c>
      <c r="W7854" s="21" t="n">
        <f aca="false">IF(V7854=1,T7854+ROW()/10000000,0)</f>
        <v>3.0007854</v>
      </c>
    </row>
    <row r="7855" customFormat="false" ht="15" hidden="false" customHeight="false" outlineLevel="0" collapsed="false">
      <c r="A7855" s="0" t="n">
        <v>308155</v>
      </c>
      <c r="B7855" s="0" t="s">
        <v>16865</v>
      </c>
      <c r="C7855" s="0" t="n">
        <v>1</v>
      </c>
      <c r="D7855" s="0" t="s">
        <v>6924</v>
      </c>
      <c r="E7855" s="0" t="s">
        <v>16866</v>
      </c>
      <c r="F7855" s="0" t="s">
        <v>6159</v>
      </c>
      <c r="G7855" s="0" t="s">
        <v>16835</v>
      </c>
      <c r="H7855" s="0" t="s">
        <v>16867</v>
      </c>
      <c r="I7855" s="0" t="s">
        <v>2123</v>
      </c>
      <c r="J7855" s="0" t="s">
        <v>47</v>
      </c>
      <c r="K7855" s="0" t="s">
        <v>46</v>
      </c>
      <c r="L7855" s="0" t="s">
        <v>47</v>
      </c>
      <c r="M7855" s="0" t="s">
        <v>47</v>
      </c>
      <c r="N7855" s="0" t="n">
        <v>2</v>
      </c>
      <c r="O7855" s="0" t="n">
        <v>349</v>
      </c>
      <c r="P7855" s="0" t="n">
        <v>700</v>
      </c>
      <c r="Q7855" s="0" t="n">
        <v>3.5</v>
      </c>
      <c r="R7855" s="0" t="str">
        <f aca="false">INDEX(Lookup!$B$4:$B$18,MATCH(C7855,Lookup!$A$4:$A$18,0))</f>
        <v>India</v>
      </c>
      <c r="S7855" s="20" t="n">
        <f aca="false">INDEX(Lookup!$D$4:$D$18,MATCH(C7855,Lookup!$A$4:$A$18,0))</f>
        <v>0.012</v>
      </c>
      <c r="T7855" s="21" t="n">
        <f aca="false">ROUND(P7855*S7855,2)</f>
        <v>8.4</v>
      </c>
      <c r="U7855" s="21" t="n">
        <f aca="false">IF(T7855&lt;=10,1,IF(T7855&lt;=20,2,IF(T7855&lt;=30,3,IF(T7855&lt;=40,4,IF(T7855&lt;=50,5,IF(T7855&lt;=100,6,IF(T7855&lt;=250,7,8)))))))</f>
        <v>1</v>
      </c>
      <c r="V7855" s="21" t="n">
        <f aca="false">IF(AND(OR(Dashboard!$T$3="All",R7855=Dashboard!$T$3),OR(Dashboard!$T$4="All",D7855=Dashboard!$T$4)),1,0)</f>
        <v>1</v>
      </c>
      <c r="W7855" s="21" t="n">
        <f aca="false">IF(V7855=1,T7855+ROW()/10000000,0)</f>
        <v>8.4007855</v>
      </c>
    </row>
    <row r="7856" customFormat="false" ht="15" hidden="false" customHeight="false" outlineLevel="0" collapsed="false">
      <c r="A7856" s="0" t="n">
        <v>305856</v>
      </c>
      <c r="B7856" s="0" t="s">
        <v>16868</v>
      </c>
      <c r="C7856" s="0" t="n">
        <v>1</v>
      </c>
      <c r="D7856" s="0" t="s">
        <v>6924</v>
      </c>
      <c r="E7856" s="0" t="s">
        <v>16869</v>
      </c>
      <c r="F7856" s="0" t="s">
        <v>6159</v>
      </c>
      <c r="G7856" s="0" t="s">
        <v>16835</v>
      </c>
      <c r="H7856" s="0" t="s">
        <v>16870</v>
      </c>
      <c r="I7856" s="0" t="s">
        <v>2123</v>
      </c>
      <c r="J7856" s="0" t="s">
        <v>47</v>
      </c>
      <c r="K7856" s="0" t="s">
        <v>47</v>
      </c>
      <c r="L7856" s="0" t="s">
        <v>47</v>
      </c>
      <c r="M7856" s="0" t="s">
        <v>47</v>
      </c>
      <c r="N7856" s="0" t="n">
        <v>2</v>
      </c>
      <c r="O7856" s="0" t="n">
        <v>480</v>
      </c>
      <c r="P7856" s="0" t="n">
        <v>500</v>
      </c>
      <c r="Q7856" s="0" t="n">
        <v>3.6</v>
      </c>
      <c r="R7856" s="0" t="str">
        <f aca="false">INDEX(Lookup!$B$4:$B$18,MATCH(C7856,Lookup!$A$4:$A$18,0))</f>
        <v>India</v>
      </c>
      <c r="S7856" s="20" t="n">
        <f aca="false">INDEX(Lookup!$D$4:$D$18,MATCH(C7856,Lookup!$A$4:$A$18,0))</f>
        <v>0.012</v>
      </c>
      <c r="T7856" s="21" t="n">
        <f aca="false">ROUND(P7856*S7856,2)</f>
        <v>6</v>
      </c>
      <c r="U7856" s="21" t="n">
        <f aca="false">IF(T7856&lt;=10,1,IF(T7856&lt;=20,2,IF(T7856&lt;=30,3,IF(T7856&lt;=40,4,IF(T7856&lt;=50,5,IF(T7856&lt;=100,6,IF(T7856&lt;=250,7,8)))))))</f>
        <v>1</v>
      </c>
      <c r="V7856" s="21" t="n">
        <f aca="false">IF(AND(OR(Dashboard!$T$3="All",R7856=Dashboard!$T$3),OR(Dashboard!$T$4="All",D7856=Dashboard!$T$4)),1,0)</f>
        <v>1</v>
      </c>
      <c r="W7856" s="21" t="n">
        <f aca="false">IF(V7856=1,T7856+ROW()/10000000,0)</f>
        <v>6.0007856</v>
      </c>
    </row>
    <row r="7857" customFormat="false" ht="15" hidden="false" customHeight="false" outlineLevel="0" collapsed="false">
      <c r="A7857" s="0" t="n">
        <v>308950</v>
      </c>
      <c r="B7857" s="0" t="s">
        <v>8141</v>
      </c>
      <c r="C7857" s="0" t="n">
        <v>1</v>
      </c>
      <c r="D7857" s="0" t="s">
        <v>6924</v>
      </c>
      <c r="E7857" s="0" t="s">
        <v>16871</v>
      </c>
      <c r="F7857" s="0" t="s">
        <v>6159</v>
      </c>
      <c r="G7857" s="0" t="s">
        <v>16835</v>
      </c>
      <c r="H7857" s="0" t="s">
        <v>2128</v>
      </c>
      <c r="I7857" s="0" t="s">
        <v>2123</v>
      </c>
      <c r="J7857" s="0" t="s">
        <v>47</v>
      </c>
      <c r="K7857" s="0" t="s">
        <v>47</v>
      </c>
      <c r="L7857" s="0" t="s">
        <v>47</v>
      </c>
      <c r="M7857" s="0" t="s">
        <v>47</v>
      </c>
      <c r="N7857" s="0" t="n">
        <v>1</v>
      </c>
      <c r="O7857" s="0" t="n">
        <v>314</v>
      </c>
      <c r="P7857" s="0" t="n">
        <v>400</v>
      </c>
      <c r="Q7857" s="0" t="n">
        <v>3.6</v>
      </c>
      <c r="R7857" s="0" t="str">
        <f aca="false">INDEX(Lookup!$B$4:$B$18,MATCH(C7857,Lookup!$A$4:$A$18,0))</f>
        <v>India</v>
      </c>
      <c r="S7857" s="20" t="n">
        <f aca="false">INDEX(Lookup!$D$4:$D$18,MATCH(C7857,Lookup!$A$4:$A$18,0))</f>
        <v>0.012</v>
      </c>
      <c r="T7857" s="21" t="n">
        <f aca="false">ROUND(P7857*S7857,2)</f>
        <v>4.8</v>
      </c>
      <c r="U7857" s="21" t="n">
        <f aca="false">IF(T7857&lt;=10,1,IF(T7857&lt;=20,2,IF(T7857&lt;=30,3,IF(T7857&lt;=40,4,IF(T7857&lt;=50,5,IF(T7857&lt;=100,6,IF(T7857&lt;=250,7,8)))))))</f>
        <v>1</v>
      </c>
      <c r="V7857" s="21" t="n">
        <f aca="false">IF(AND(OR(Dashboard!$T$3="All",R7857=Dashboard!$T$3),OR(Dashboard!$T$4="All",D7857=Dashboard!$T$4)),1,0)</f>
        <v>1</v>
      </c>
      <c r="W7857" s="21" t="n">
        <f aca="false">IF(V7857=1,T7857+ROW()/10000000,0)</f>
        <v>4.8007857</v>
      </c>
    </row>
    <row r="7858" customFormat="false" ht="15" hidden="false" customHeight="false" outlineLevel="0" collapsed="false">
      <c r="A7858" s="0" t="n">
        <v>17977767</v>
      </c>
      <c r="B7858" s="0" t="s">
        <v>16872</v>
      </c>
      <c r="C7858" s="0" t="n">
        <v>1</v>
      </c>
      <c r="D7858" s="0" t="s">
        <v>6924</v>
      </c>
      <c r="E7858" s="0" t="s">
        <v>16873</v>
      </c>
      <c r="F7858" s="0" t="s">
        <v>6159</v>
      </c>
      <c r="G7858" s="0" t="s">
        <v>16835</v>
      </c>
      <c r="H7858" s="0" t="s">
        <v>6373</v>
      </c>
      <c r="I7858" s="0" t="s">
        <v>2123</v>
      </c>
      <c r="J7858" s="0" t="s">
        <v>46</v>
      </c>
      <c r="K7858" s="0" t="s">
        <v>46</v>
      </c>
      <c r="L7858" s="0" t="s">
        <v>47</v>
      </c>
      <c r="M7858" s="0" t="s">
        <v>47</v>
      </c>
      <c r="N7858" s="0" t="n">
        <v>2</v>
      </c>
      <c r="O7858" s="0" t="n">
        <v>344</v>
      </c>
      <c r="P7858" s="0" t="n">
        <v>800</v>
      </c>
      <c r="Q7858" s="0" t="n">
        <v>3.7</v>
      </c>
      <c r="R7858" s="0" t="str">
        <f aca="false">INDEX(Lookup!$B$4:$B$18,MATCH(C7858,Lookup!$A$4:$A$18,0))</f>
        <v>India</v>
      </c>
      <c r="S7858" s="20" t="n">
        <f aca="false">INDEX(Lookup!$D$4:$D$18,MATCH(C7858,Lookup!$A$4:$A$18,0))</f>
        <v>0.012</v>
      </c>
      <c r="T7858" s="21" t="n">
        <f aca="false">ROUND(P7858*S7858,2)</f>
        <v>9.6</v>
      </c>
      <c r="U7858" s="21" t="n">
        <f aca="false">IF(T7858&lt;=10,1,IF(T7858&lt;=20,2,IF(T7858&lt;=30,3,IF(T7858&lt;=40,4,IF(T7858&lt;=50,5,IF(T7858&lt;=100,6,IF(T7858&lt;=250,7,8)))))))</f>
        <v>1</v>
      </c>
      <c r="V7858" s="21" t="n">
        <f aca="false">IF(AND(OR(Dashboard!$T$3="All",R7858=Dashboard!$T$3),OR(Dashboard!$T$4="All",D7858=Dashboard!$T$4)),1,0)</f>
        <v>1</v>
      </c>
      <c r="W7858" s="21" t="n">
        <f aca="false">IF(V7858=1,T7858+ROW()/10000000,0)</f>
        <v>9.6007858</v>
      </c>
    </row>
    <row r="7859" customFormat="false" ht="15" hidden="false" customHeight="false" outlineLevel="0" collapsed="false">
      <c r="A7859" s="0" t="n">
        <v>18359288</v>
      </c>
      <c r="B7859" s="0" t="s">
        <v>16874</v>
      </c>
      <c r="C7859" s="0" t="n">
        <v>1</v>
      </c>
      <c r="D7859" s="0" t="s">
        <v>6924</v>
      </c>
      <c r="E7859" s="0" t="s">
        <v>16875</v>
      </c>
      <c r="F7859" s="0" t="s">
        <v>6159</v>
      </c>
      <c r="G7859" s="0" t="s">
        <v>16835</v>
      </c>
      <c r="H7859" s="0" t="s">
        <v>7531</v>
      </c>
      <c r="I7859" s="0" t="s">
        <v>2123</v>
      </c>
      <c r="J7859" s="0" t="s">
        <v>47</v>
      </c>
      <c r="K7859" s="0" t="s">
        <v>47</v>
      </c>
      <c r="L7859" s="0" t="s">
        <v>47</v>
      </c>
      <c r="M7859" s="0" t="s">
        <v>47</v>
      </c>
      <c r="N7859" s="0" t="n">
        <v>1</v>
      </c>
      <c r="O7859" s="0" t="n">
        <v>18</v>
      </c>
      <c r="P7859" s="0" t="n">
        <v>150</v>
      </c>
      <c r="Q7859" s="0" t="n">
        <v>3.5</v>
      </c>
      <c r="R7859" s="0" t="str">
        <f aca="false">INDEX(Lookup!$B$4:$B$18,MATCH(C7859,Lookup!$A$4:$A$18,0))</f>
        <v>India</v>
      </c>
      <c r="S7859" s="20" t="n">
        <f aca="false">INDEX(Lookup!$D$4:$D$18,MATCH(C7859,Lookup!$A$4:$A$18,0))</f>
        <v>0.012</v>
      </c>
      <c r="T7859" s="21" t="n">
        <f aca="false">ROUND(P7859*S7859,2)</f>
        <v>1.8</v>
      </c>
      <c r="U7859" s="21" t="n">
        <f aca="false">IF(T7859&lt;=10,1,IF(T7859&lt;=20,2,IF(T7859&lt;=30,3,IF(T7859&lt;=40,4,IF(T7859&lt;=50,5,IF(T7859&lt;=100,6,IF(T7859&lt;=250,7,8)))))))</f>
        <v>1</v>
      </c>
      <c r="V7859" s="21" t="n">
        <f aca="false">IF(AND(OR(Dashboard!$T$3="All",R7859=Dashboard!$T$3),OR(Dashboard!$T$4="All",D7859=Dashboard!$T$4)),1,0)</f>
        <v>1</v>
      </c>
      <c r="W7859" s="21" t="n">
        <f aca="false">IF(V7859=1,T7859+ROW()/10000000,0)</f>
        <v>1.8007859</v>
      </c>
    </row>
    <row r="7860" customFormat="false" ht="15" hidden="false" customHeight="false" outlineLevel="0" collapsed="false">
      <c r="A7860" s="0" t="n">
        <v>1199</v>
      </c>
      <c r="B7860" s="0" t="s">
        <v>16876</v>
      </c>
      <c r="C7860" s="0" t="n">
        <v>1</v>
      </c>
      <c r="D7860" s="0" t="s">
        <v>6924</v>
      </c>
      <c r="E7860" s="0" t="s">
        <v>16877</v>
      </c>
      <c r="F7860" s="0" t="s">
        <v>6159</v>
      </c>
      <c r="G7860" s="0" t="s">
        <v>16835</v>
      </c>
      <c r="H7860" s="0" t="s">
        <v>16878</v>
      </c>
      <c r="I7860" s="0" t="s">
        <v>2123</v>
      </c>
      <c r="J7860" s="0" t="s">
        <v>47</v>
      </c>
      <c r="K7860" s="0" t="s">
        <v>46</v>
      </c>
      <c r="L7860" s="0" t="s">
        <v>47</v>
      </c>
      <c r="M7860" s="0" t="s">
        <v>47</v>
      </c>
      <c r="N7860" s="0" t="n">
        <v>2</v>
      </c>
      <c r="O7860" s="0" t="n">
        <v>419</v>
      </c>
      <c r="P7860" s="0" t="n">
        <v>800</v>
      </c>
      <c r="Q7860" s="0" t="n">
        <v>3.9</v>
      </c>
      <c r="R7860" s="0" t="str">
        <f aca="false">INDEX(Lookup!$B$4:$B$18,MATCH(C7860,Lookup!$A$4:$A$18,0))</f>
        <v>India</v>
      </c>
      <c r="S7860" s="20" t="n">
        <f aca="false">INDEX(Lookup!$D$4:$D$18,MATCH(C7860,Lookup!$A$4:$A$18,0))</f>
        <v>0.012</v>
      </c>
      <c r="T7860" s="21" t="n">
        <f aca="false">ROUND(P7860*S7860,2)</f>
        <v>9.6</v>
      </c>
      <c r="U7860" s="21" t="n">
        <f aca="false">IF(T7860&lt;=10,1,IF(T7860&lt;=20,2,IF(T7860&lt;=30,3,IF(T7860&lt;=40,4,IF(T7860&lt;=50,5,IF(T7860&lt;=100,6,IF(T7860&lt;=250,7,8)))))))</f>
        <v>1</v>
      </c>
      <c r="V7860" s="21" t="n">
        <f aca="false">IF(AND(OR(Dashboard!$T$3="All",R7860=Dashboard!$T$3),OR(Dashboard!$T$4="All",D7860=Dashboard!$T$4)),1,0)</f>
        <v>1</v>
      </c>
      <c r="W7860" s="21" t="n">
        <f aca="false">IF(V7860=1,T7860+ROW()/10000000,0)</f>
        <v>9.600786</v>
      </c>
    </row>
    <row r="7861" customFormat="false" ht="15" hidden="false" customHeight="false" outlineLevel="0" collapsed="false">
      <c r="A7861" s="0" t="n">
        <v>312365</v>
      </c>
      <c r="B7861" s="0" t="s">
        <v>16879</v>
      </c>
      <c r="C7861" s="0" t="n">
        <v>1</v>
      </c>
      <c r="D7861" s="0" t="s">
        <v>6924</v>
      </c>
      <c r="E7861" s="0" t="s">
        <v>16880</v>
      </c>
      <c r="F7861" s="0" t="s">
        <v>6159</v>
      </c>
      <c r="G7861" s="0" t="s">
        <v>16835</v>
      </c>
      <c r="H7861" s="0" t="s">
        <v>2349</v>
      </c>
      <c r="I7861" s="0" t="s">
        <v>2123</v>
      </c>
      <c r="J7861" s="0" t="s">
        <v>47</v>
      </c>
      <c r="K7861" s="0" t="s">
        <v>47</v>
      </c>
      <c r="L7861" s="0" t="s">
        <v>47</v>
      </c>
      <c r="M7861" s="0" t="s">
        <v>47</v>
      </c>
      <c r="N7861" s="0" t="n">
        <v>1</v>
      </c>
      <c r="O7861" s="0" t="n">
        <v>27</v>
      </c>
      <c r="P7861" s="0" t="n">
        <v>150</v>
      </c>
      <c r="Q7861" s="0" t="n">
        <v>3.5</v>
      </c>
      <c r="R7861" s="0" t="str">
        <f aca="false">INDEX(Lookup!$B$4:$B$18,MATCH(C7861,Lookup!$A$4:$A$18,0))</f>
        <v>India</v>
      </c>
      <c r="S7861" s="20" t="n">
        <f aca="false">INDEX(Lookup!$D$4:$D$18,MATCH(C7861,Lookup!$A$4:$A$18,0))</f>
        <v>0.012</v>
      </c>
      <c r="T7861" s="21" t="n">
        <f aca="false">ROUND(P7861*S7861,2)</f>
        <v>1.8</v>
      </c>
      <c r="U7861" s="21" t="n">
        <f aca="false">IF(T7861&lt;=10,1,IF(T7861&lt;=20,2,IF(T7861&lt;=30,3,IF(T7861&lt;=40,4,IF(T7861&lt;=50,5,IF(T7861&lt;=100,6,IF(T7861&lt;=250,7,8)))))))</f>
        <v>1</v>
      </c>
      <c r="V7861" s="21" t="n">
        <f aca="false">IF(AND(OR(Dashboard!$T$3="All",R7861=Dashboard!$T$3),OR(Dashboard!$T$4="All",D7861=Dashboard!$T$4)),1,0)</f>
        <v>1</v>
      </c>
      <c r="W7861" s="21" t="n">
        <f aca="false">IF(V7861=1,T7861+ROW()/10000000,0)</f>
        <v>1.8007861</v>
      </c>
    </row>
    <row r="7862" customFormat="false" ht="15" hidden="false" customHeight="false" outlineLevel="0" collapsed="false">
      <c r="A7862" s="0" t="n">
        <v>17989097</v>
      </c>
      <c r="B7862" s="0" t="s">
        <v>16881</v>
      </c>
      <c r="C7862" s="0" t="n">
        <v>1</v>
      </c>
      <c r="D7862" s="0" t="s">
        <v>6924</v>
      </c>
      <c r="E7862" s="0" t="s">
        <v>16882</v>
      </c>
      <c r="F7862" s="0" t="s">
        <v>6159</v>
      </c>
      <c r="G7862" s="0" t="s">
        <v>16835</v>
      </c>
      <c r="H7862" s="0" t="s">
        <v>15400</v>
      </c>
      <c r="I7862" s="0" t="s">
        <v>2123</v>
      </c>
      <c r="J7862" s="0" t="s">
        <v>47</v>
      </c>
      <c r="K7862" s="0" t="s">
        <v>46</v>
      </c>
      <c r="L7862" s="0" t="s">
        <v>47</v>
      </c>
      <c r="M7862" s="0" t="s">
        <v>47</v>
      </c>
      <c r="N7862" s="0" t="n">
        <v>2</v>
      </c>
      <c r="O7862" s="0" t="n">
        <v>359</v>
      </c>
      <c r="P7862" s="0" t="n">
        <v>700</v>
      </c>
      <c r="Q7862" s="0" t="n">
        <v>3.5</v>
      </c>
      <c r="R7862" s="0" t="str">
        <f aca="false">INDEX(Lookup!$B$4:$B$18,MATCH(C7862,Lookup!$A$4:$A$18,0))</f>
        <v>India</v>
      </c>
      <c r="S7862" s="20" t="n">
        <f aca="false">INDEX(Lookup!$D$4:$D$18,MATCH(C7862,Lookup!$A$4:$A$18,0))</f>
        <v>0.012</v>
      </c>
      <c r="T7862" s="21" t="n">
        <f aca="false">ROUND(P7862*S7862,2)</f>
        <v>8.4</v>
      </c>
      <c r="U7862" s="21" t="n">
        <f aca="false">IF(T7862&lt;=10,1,IF(T7862&lt;=20,2,IF(T7862&lt;=30,3,IF(T7862&lt;=40,4,IF(T7862&lt;=50,5,IF(T7862&lt;=100,6,IF(T7862&lt;=250,7,8)))))))</f>
        <v>1</v>
      </c>
      <c r="V7862" s="21" t="n">
        <f aca="false">IF(AND(OR(Dashboard!$T$3="All",R7862=Dashboard!$T$3),OR(Dashboard!$T$4="All",D7862=Dashboard!$T$4)),1,0)</f>
        <v>1</v>
      </c>
      <c r="W7862" s="21" t="n">
        <f aca="false">IF(V7862=1,T7862+ROW()/10000000,0)</f>
        <v>8.4007862</v>
      </c>
    </row>
    <row r="7863" customFormat="false" ht="15" hidden="false" customHeight="false" outlineLevel="0" collapsed="false">
      <c r="A7863" s="0" t="n">
        <v>18233584</v>
      </c>
      <c r="B7863" s="0" t="s">
        <v>16883</v>
      </c>
      <c r="C7863" s="0" t="n">
        <v>1</v>
      </c>
      <c r="D7863" s="0" t="s">
        <v>6924</v>
      </c>
      <c r="E7863" s="0" t="s">
        <v>16884</v>
      </c>
      <c r="F7863" s="0" t="s">
        <v>6159</v>
      </c>
      <c r="G7863" s="0" t="s">
        <v>16835</v>
      </c>
      <c r="H7863" s="0" t="s">
        <v>16885</v>
      </c>
      <c r="I7863" s="0" t="s">
        <v>2123</v>
      </c>
      <c r="J7863" s="0" t="s">
        <v>47</v>
      </c>
      <c r="K7863" s="0" t="s">
        <v>46</v>
      </c>
      <c r="L7863" s="0" t="s">
        <v>47</v>
      </c>
      <c r="M7863" s="0" t="s">
        <v>47</v>
      </c>
      <c r="N7863" s="0" t="n">
        <v>2</v>
      </c>
      <c r="O7863" s="0" t="n">
        <v>555</v>
      </c>
      <c r="P7863" s="0" t="n">
        <v>500</v>
      </c>
      <c r="Q7863" s="0" t="n">
        <v>3.6</v>
      </c>
      <c r="R7863" s="0" t="str">
        <f aca="false">INDEX(Lookup!$B$4:$B$18,MATCH(C7863,Lookup!$A$4:$A$18,0))</f>
        <v>India</v>
      </c>
      <c r="S7863" s="20" t="n">
        <f aca="false">INDEX(Lookup!$D$4:$D$18,MATCH(C7863,Lookup!$A$4:$A$18,0))</f>
        <v>0.012</v>
      </c>
      <c r="T7863" s="21" t="n">
        <f aca="false">ROUND(P7863*S7863,2)</f>
        <v>6</v>
      </c>
      <c r="U7863" s="21" t="n">
        <f aca="false">IF(T7863&lt;=10,1,IF(T7863&lt;=20,2,IF(T7863&lt;=30,3,IF(T7863&lt;=40,4,IF(T7863&lt;=50,5,IF(T7863&lt;=100,6,IF(T7863&lt;=250,7,8)))))))</f>
        <v>1</v>
      </c>
      <c r="V7863" s="21" t="n">
        <f aca="false">IF(AND(OR(Dashboard!$T$3="All",R7863=Dashboard!$T$3),OR(Dashboard!$T$4="All",D7863=Dashboard!$T$4)),1,0)</f>
        <v>1</v>
      </c>
      <c r="W7863" s="21" t="n">
        <f aca="false">IF(V7863=1,T7863+ROW()/10000000,0)</f>
        <v>6.0007863</v>
      </c>
    </row>
    <row r="7864" customFormat="false" ht="15" hidden="false" customHeight="false" outlineLevel="0" collapsed="false">
      <c r="A7864" s="0" t="n">
        <v>18241524</v>
      </c>
      <c r="B7864" s="0" t="s">
        <v>16886</v>
      </c>
      <c r="C7864" s="0" t="n">
        <v>1</v>
      </c>
      <c r="D7864" s="0" t="s">
        <v>6924</v>
      </c>
      <c r="E7864" s="0" t="s">
        <v>16887</v>
      </c>
      <c r="F7864" s="0" t="s">
        <v>6159</v>
      </c>
      <c r="G7864" s="0" t="s">
        <v>16835</v>
      </c>
      <c r="H7864" s="0" t="s">
        <v>5998</v>
      </c>
      <c r="I7864" s="0" t="s">
        <v>2123</v>
      </c>
      <c r="J7864" s="0" t="s">
        <v>47</v>
      </c>
      <c r="K7864" s="0" t="s">
        <v>47</v>
      </c>
      <c r="L7864" s="0" t="s">
        <v>47</v>
      </c>
      <c r="M7864" s="0" t="s">
        <v>47</v>
      </c>
      <c r="N7864" s="0" t="n">
        <v>2</v>
      </c>
      <c r="O7864" s="0" t="n">
        <v>506</v>
      </c>
      <c r="P7864" s="0" t="n">
        <v>900</v>
      </c>
      <c r="Q7864" s="0" t="n">
        <v>4.1</v>
      </c>
      <c r="R7864" s="0" t="str">
        <f aca="false">INDEX(Lookup!$B$4:$B$18,MATCH(C7864,Lookup!$A$4:$A$18,0))</f>
        <v>India</v>
      </c>
      <c r="S7864" s="20" t="n">
        <f aca="false">INDEX(Lookup!$D$4:$D$18,MATCH(C7864,Lookup!$A$4:$A$18,0))</f>
        <v>0.012</v>
      </c>
      <c r="T7864" s="21" t="n">
        <f aca="false">ROUND(P7864*S7864,2)</f>
        <v>10.8</v>
      </c>
      <c r="U7864" s="21" t="n">
        <f aca="false">IF(T7864&lt;=10,1,IF(T7864&lt;=20,2,IF(T7864&lt;=30,3,IF(T7864&lt;=40,4,IF(T7864&lt;=50,5,IF(T7864&lt;=100,6,IF(T7864&lt;=250,7,8)))))))</f>
        <v>2</v>
      </c>
      <c r="V7864" s="21" t="n">
        <f aca="false">IF(AND(OR(Dashboard!$T$3="All",R7864=Dashboard!$T$3),OR(Dashboard!$T$4="All",D7864=Dashboard!$T$4)),1,0)</f>
        <v>1</v>
      </c>
      <c r="W7864" s="21" t="n">
        <f aca="false">IF(V7864=1,T7864+ROW()/10000000,0)</f>
        <v>10.8007864</v>
      </c>
    </row>
    <row r="7865" customFormat="false" ht="15" hidden="false" customHeight="false" outlineLevel="0" collapsed="false">
      <c r="A7865" s="0" t="n">
        <v>301700</v>
      </c>
      <c r="B7865" s="0" t="s">
        <v>9492</v>
      </c>
      <c r="C7865" s="0" t="n">
        <v>1</v>
      </c>
      <c r="D7865" s="0" t="s">
        <v>6924</v>
      </c>
      <c r="E7865" s="0" t="s">
        <v>16888</v>
      </c>
      <c r="F7865" s="0" t="s">
        <v>6159</v>
      </c>
      <c r="G7865" s="0" t="s">
        <v>16835</v>
      </c>
      <c r="H7865" s="0" t="s">
        <v>3947</v>
      </c>
      <c r="I7865" s="0" t="s">
        <v>2123</v>
      </c>
      <c r="J7865" s="0" t="s">
        <v>47</v>
      </c>
      <c r="K7865" s="0" t="s">
        <v>47</v>
      </c>
      <c r="L7865" s="0" t="s">
        <v>47</v>
      </c>
      <c r="M7865" s="0" t="s">
        <v>47</v>
      </c>
      <c r="N7865" s="0" t="n">
        <v>2</v>
      </c>
      <c r="O7865" s="0" t="n">
        <v>3986</v>
      </c>
      <c r="P7865" s="0" t="n">
        <v>600</v>
      </c>
      <c r="Q7865" s="0" t="n">
        <v>4.3</v>
      </c>
      <c r="R7865" s="0" t="str">
        <f aca="false">INDEX(Lookup!$B$4:$B$18,MATCH(C7865,Lookup!$A$4:$A$18,0))</f>
        <v>India</v>
      </c>
      <c r="S7865" s="20" t="n">
        <f aca="false">INDEX(Lookup!$D$4:$D$18,MATCH(C7865,Lookup!$A$4:$A$18,0))</f>
        <v>0.012</v>
      </c>
      <c r="T7865" s="21" t="n">
        <f aca="false">ROUND(P7865*S7865,2)</f>
        <v>7.2</v>
      </c>
      <c r="U7865" s="21" t="n">
        <f aca="false">IF(T7865&lt;=10,1,IF(T7865&lt;=20,2,IF(T7865&lt;=30,3,IF(T7865&lt;=40,4,IF(T7865&lt;=50,5,IF(T7865&lt;=100,6,IF(T7865&lt;=250,7,8)))))))</f>
        <v>1</v>
      </c>
      <c r="V7865" s="21" t="n">
        <f aca="false">IF(AND(OR(Dashboard!$T$3="All",R7865=Dashboard!$T$3),OR(Dashboard!$T$4="All",D7865=Dashboard!$T$4)),1,0)</f>
        <v>1</v>
      </c>
      <c r="W7865" s="21" t="n">
        <f aca="false">IF(V7865=1,T7865+ROW()/10000000,0)</f>
        <v>7.2007865</v>
      </c>
    </row>
    <row r="7866" customFormat="false" ht="15" hidden="false" customHeight="false" outlineLevel="0" collapsed="false">
      <c r="A7866" s="0" t="n">
        <v>303849</v>
      </c>
      <c r="B7866" s="0" t="s">
        <v>16889</v>
      </c>
      <c r="C7866" s="0" t="n">
        <v>1</v>
      </c>
      <c r="D7866" s="0" t="s">
        <v>6924</v>
      </c>
      <c r="E7866" s="0" t="s">
        <v>16890</v>
      </c>
      <c r="F7866" s="0" t="s">
        <v>6159</v>
      </c>
      <c r="G7866" s="0" t="s">
        <v>16835</v>
      </c>
      <c r="H7866" s="0" t="s">
        <v>3942</v>
      </c>
      <c r="I7866" s="0" t="s">
        <v>2123</v>
      </c>
      <c r="J7866" s="0" t="s">
        <v>47</v>
      </c>
      <c r="K7866" s="0" t="s">
        <v>47</v>
      </c>
      <c r="L7866" s="0" t="s">
        <v>47</v>
      </c>
      <c r="M7866" s="0" t="s">
        <v>47</v>
      </c>
      <c r="N7866" s="0" t="n">
        <v>1</v>
      </c>
      <c r="O7866" s="0" t="n">
        <v>741</v>
      </c>
      <c r="P7866" s="0" t="n">
        <v>400</v>
      </c>
      <c r="Q7866" s="0" t="n">
        <v>4.2</v>
      </c>
      <c r="R7866" s="0" t="str">
        <f aca="false">INDEX(Lookup!$B$4:$B$18,MATCH(C7866,Lookup!$A$4:$A$18,0))</f>
        <v>India</v>
      </c>
      <c r="S7866" s="20" t="n">
        <f aca="false">INDEX(Lookup!$D$4:$D$18,MATCH(C7866,Lookup!$A$4:$A$18,0))</f>
        <v>0.012</v>
      </c>
      <c r="T7866" s="21" t="n">
        <f aca="false">ROUND(P7866*S7866,2)</f>
        <v>4.8</v>
      </c>
      <c r="U7866" s="21" t="n">
        <f aca="false">IF(T7866&lt;=10,1,IF(T7866&lt;=20,2,IF(T7866&lt;=30,3,IF(T7866&lt;=40,4,IF(T7866&lt;=50,5,IF(T7866&lt;=100,6,IF(T7866&lt;=250,7,8)))))))</f>
        <v>1</v>
      </c>
      <c r="V7866" s="21" t="n">
        <f aca="false">IF(AND(OR(Dashboard!$T$3="All",R7866=Dashboard!$T$3),OR(Dashboard!$T$4="All",D7866=Dashboard!$T$4)),1,0)</f>
        <v>1</v>
      </c>
      <c r="W7866" s="21" t="n">
        <f aca="false">IF(V7866=1,T7866+ROW()/10000000,0)</f>
        <v>4.8007866</v>
      </c>
    </row>
    <row r="7867" customFormat="false" ht="15" hidden="false" customHeight="false" outlineLevel="0" collapsed="false">
      <c r="A7867" s="0" t="n">
        <v>18258484</v>
      </c>
      <c r="B7867" s="0" t="s">
        <v>16891</v>
      </c>
      <c r="C7867" s="0" t="n">
        <v>1</v>
      </c>
      <c r="D7867" s="0" t="s">
        <v>6924</v>
      </c>
      <c r="E7867" s="0" t="s">
        <v>16892</v>
      </c>
      <c r="F7867" s="0" t="s">
        <v>6159</v>
      </c>
      <c r="G7867" s="0" t="s">
        <v>16835</v>
      </c>
      <c r="H7867" s="0" t="s">
        <v>8323</v>
      </c>
      <c r="I7867" s="0" t="s">
        <v>2123</v>
      </c>
      <c r="J7867" s="0" t="s">
        <v>47</v>
      </c>
      <c r="K7867" s="0" t="s">
        <v>46</v>
      </c>
      <c r="L7867" s="0" t="s">
        <v>47</v>
      </c>
      <c r="M7867" s="0" t="s">
        <v>47</v>
      </c>
      <c r="N7867" s="0" t="n">
        <v>2</v>
      </c>
      <c r="O7867" s="0" t="n">
        <v>636</v>
      </c>
      <c r="P7867" s="0" t="n">
        <v>800</v>
      </c>
      <c r="Q7867" s="0" t="n">
        <v>4.1</v>
      </c>
      <c r="R7867" s="0" t="str">
        <f aca="false">INDEX(Lookup!$B$4:$B$18,MATCH(C7867,Lookup!$A$4:$A$18,0))</f>
        <v>India</v>
      </c>
      <c r="S7867" s="20" t="n">
        <f aca="false">INDEX(Lookup!$D$4:$D$18,MATCH(C7867,Lookup!$A$4:$A$18,0))</f>
        <v>0.012</v>
      </c>
      <c r="T7867" s="21" t="n">
        <f aca="false">ROUND(P7867*S7867,2)</f>
        <v>9.6</v>
      </c>
      <c r="U7867" s="21" t="n">
        <f aca="false">IF(T7867&lt;=10,1,IF(T7867&lt;=20,2,IF(T7867&lt;=30,3,IF(T7867&lt;=40,4,IF(T7867&lt;=50,5,IF(T7867&lt;=100,6,IF(T7867&lt;=250,7,8)))))))</f>
        <v>1</v>
      </c>
      <c r="V7867" s="21" t="n">
        <f aca="false">IF(AND(OR(Dashboard!$T$3="All",R7867=Dashboard!$T$3),OR(Dashboard!$T$4="All",D7867=Dashboard!$T$4)),1,0)</f>
        <v>1</v>
      </c>
      <c r="W7867" s="21" t="n">
        <f aca="false">IF(V7867=1,T7867+ROW()/10000000,0)</f>
        <v>9.6007867</v>
      </c>
    </row>
    <row r="7868" customFormat="false" ht="15" hidden="false" customHeight="false" outlineLevel="0" collapsed="false">
      <c r="A7868" s="0" t="n">
        <v>18157386</v>
      </c>
      <c r="B7868" s="0" t="s">
        <v>16893</v>
      </c>
      <c r="C7868" s="0" t="n">
        <v>1</v>
      </c>
      <c r="D7868" s="0" t="s">
        <v>6924</v>
      </c>
      <c r="E7868" s="0" t="s">
        <v>16894</v>
      </c>
      <c r="F7868" s="0" t="s">
        <v>6159</v>
      </c>
      <c r="G7868" s="0" t="s">
        <v>16835</v>
      </c>
      <c r="H7868" s="0" t="s">
        <v>402</v>
      </c>
      <c r="I7868" s="0" t="s">
        <v>2123</v>
      </c>
      <c r="J7868" s="0" t="s">
        <v>47</v>
      </c>
      <c r="K7868" s="0" t="s">
        <v>46</v>
      </c>
      <c r="L7868" s="0" t="s">
        <v>47</v>
      </c>
      <c r="M7868" s="0" t="s">
        <v>47</v>
      </c>
      <c r="N7868" s="0" t="n">
        <v>1</v>
      </c>
      <c r="O7868" s="0" t="n">
        <v>163</v>
      </c>
      <c r="P7868" s="0" t="n">
        <v>200</v>
      </c>
      <c r="Q7868" s="0" t="n">
        <v>4.4</v>
      </c>
      <c r="R7868" s="0" t="str">
        <f aca="false">INDEX(Lookup!$B$4:$B$18,MATCH(C7868,Lookup!$A$4:$A$18,0))</f>
        <v>India</v>
      </c>
      <c r="S7868" s="20" t="n">
        <f aca="false">INDEX(Lookup!$D$4:$D$18,MATCH(C7868,Lookup!$A$4:$A$18,0))</f>
        <v>0.012</v>
      </c>
      <c r="T7868" s="21" t="n">
        <f aca="false">ROUND(P7868*S7868,2)</f>
        <v>2.4</v>
      </c>
      <c r="U7868" s="21" t="n">
        <f aca="false">IF(T7868&lt;=10,1,IF(T7868&lt;=20,2,IF(T7868&lt;=30,3,IF(T7868&lt;=40,4,IF(T7868&lt;=50,5,IF(T7868&lt;=100,6,IF(T7868&lt;=250,7,8)))))))</f>
        <v>1</v>
      </c>
      <c r="V7868" s="21" t="n">
        <f aca="false">IF(AND(OR(Dashboard!$T$3="All",R7868=Dashboard!$T$3),OR(Dashboard!$T$4="All",D7868=Dashboard!$T$4)),1,0)</f>
        <v>1</v>
      </c>
      <c r="W7868" s="21" t="n">
        <f aca="false">IF(V7868=1,T7868+ROW()/10000000,0)</f>
        <v>2.4007868</v>
      </c>
    </row>
    <row r="7869" customFormat="false" ht="15" hidden="false" customHeight="false" outlineLevel="0" collapsed="false">
      <c r="A7869" s="0" t="n">
        <v>18455949</v>
      </c>
      <c r="B7869" s="0" t="s">
        <v>16895</v>
      </c>
      <c r="C7869" s="0" t="n">
        <v>1</v>
      </c>
      <c r="D7869" s="0" t="s">
        <v>6924</v>
      </c>
      <c r="E7869" s="0" t="s">
        <v>16896</v>
      </c>
      <c r="F7869" s="0" t="s">
        <v>6159</v>
      </c>
      <c r="G7869" s="0" t="s">
        <v>16835</v>
      </c>
      <c r="H7869" s="0" t="s">
        <v>3171</v>
      </c>
      <c r="I7869" s="0" t="s">
        <v>2123</v>
      </c>
      <c r="J7869" s="0" t="s">
        <v>47</v>
      </c>
      <c r="K7869" s="0" t="s">
        <v>47</v>
      </c>
      <c r="L7869" s="0" t="s">
        <v>47</v>
      </c>
      <c r="M7869" s="0" t="s">
        <v>47</v>
      </c>
      <c r="N7869" s="0" t="n">
        <v>1</v>
      </c>
      <c r="O7869" s="0" t="n">
        <v>90</v>
      </c>
      <c r="P7869" s="0" t="n">
        <v>350</v>
      </c>
      <c r="Q7869" s="0" t="n">
        <v>4</v>
      </c>
      <c r="R7869" s="0" t="str">
        <f aca="false">INDEX(Lookup!$B$4:$B$18,MATCH(C7869,Lookup!$A$4:$A$18,0))</f>
        <v>India</v>
      </c>
      <c r="S7869" s="20" t="n">
        <f aca="false">INDEX(Lookup!$D$4:$D$18,MATCH(C7869,Lookup!$A$4:$A$18,0))</f>
        <v>0.012</v>
      </c>
      <c r="T7869" s="21" t="n">
        <f aca="false">ROUND(P7869*S7869,2)</f>
        <v>4.2</v>
      </c>
      <c r="U7869" s="21" t="n">
        <f aca="false">IF(T7869&lt;=10,1,IF(T7869&lt;=20,2,IF(T7869&lt;=30,3,IF(T7869&lt;=40,4,IF(T7869&lt;=50,5,IF(T7869&lt;=100,6,IF(T7869&lt;=250,7,8)))))))</f>
        <v>1</v>
      </c>
      <c r="V7869" s="21" t="n">
        <f aca="false">IF(AND(OR(Dashboard!$T$3="All",R7869=Dashboard!$T$3),OR(Dashboard!$T$4="All",D7869=Dashboard!$T$4)),1,0)</f>
        <v>1</v>
      </c>
      <c r="W7869" s="21" t="n">
        <f aca="false">IF(V7869=1,T7869+ROW()/10000000,0)</f>
        <v>4.2007869</v>
      </c>
    </row>
    <row r="7870" customFormat="false" ht="15" hidden="false" customHeight="false" outlineLevel="0" collapsed="false">
      <c r="A7870" s="0" t="n">
        <v>18337907</v>
      </c>
      <c r="B7870" s="0" t="s">
        <v>16897</v>
      </c>
      <c r="C7870" s="0" t="n">
        <v>1</v>
      </c>
      <c r="D7870" s="0" t="s">
        <v>6924</v>
      </c>
      <c r="E7870" s="0" t="s">
        <v>16898</v>
      </c>
      <c r="F7870" s="0" t="s">
        <v>16899</v>
      </c>
      <c r="G7870" s="0" t="s">
        <v>16900</v>
      </c>
      <c r="H7870" s="0" t="s">
        <v>2122</v>
      </c>
      <c r="I7870" s="0" t="s">
        <v>2123</v>
      </c>
      <c r="J7870" s="0" t="s">
        <v>47</v>
      </c>
      <c r="K7870" s="0" t="s">
        <v>47</v>
      </c>
      <c r="L7870" s="0" t="s">
        <v>47</v>
      </c>
      <c r="M7870" s="0" t="s">
        <v>47</v>
      </c>
      <c r="N7870" s="0" t="n">
        <v>1</v>
      </c>
      <c r="O7870" s="0" t="n">
        <v>19</v>
      </c>
      <c r="P7870" s="0" t="n">
        <v>300</v>
      </c>
      <c r="Q7870" s="0" t="n">
        <v>3.4</v>
      </c>
      <c r="R7870" s="0" t="str">
        <f aca="false">INDEX(Lookup!$B$4:$B$18,MATCH(C7870,Lookup!$A$4:$A$18,0))</f>
        <v>India</v>
      </c>
      <c r="S7870" s="20" t="n">
        <f aca="false">INDEX(Lookup!$D$4:$D$18,MATCH(C7870,Lookup!$A$4:$A$18,0))</f>
        <v>0.012</v>
      </c>
      <c r="T7870" s="21" t="n">
        <f aca="false">ROUND(P7870*S7870,2)</f>
        <v>3.6</v>
      </c>
      <c r="U7870" s="21" t="n">
        <f aca="false">IF(T7870&lt;=10,1,IF(T7870&lt;=20,2,IF(T7870&lt;=30,3,IF(T7870&lt;=40,4,IF(T7870&lt;=50,5,IF(T7870&lt;=100,6,IF(T7870&lt;=250,7,8)))))))</f>
        <v>1</v>
      </c>
      <c r="V7870" s="21" t="n">
        <f aca="false">IF(AND(OR(Dashboard!$T$3="All",R7870=Dashboard!$T$3),OR(Dashboard!$T$4="All",D7870=Dashboard!$T$4)),1,0)</f>
        <v>1</v>
      </c>
      <c r="W7870" s="21" t="n">
        <f aca="false">IF(V7870=1,T7870+ROW()/10000000,0)</f>
        <v>3.600787</v>
      </c>
    </row>
    <row r="7871" customFormat="false" ht="15" hidden="false" customHeight="false" outlineLevel="0" collapsed="false">
      <c r="A7871" s="0" t="n">
        <v>18441677</v>
      </c>
      <c r="B7871" s="0" t="s">
        <v>4089</v>
      </c>
      <c r="C7871" s="0" t="n">
        <v>1</v>
      </c>
      <c r="D7871" s="0" t="s">
        <v>6924</v>
      </c>
      <c r="E7871" s="0" t="s">
        <v>16901</v>
      </c>
      <c r="F7871" s="0" t="s">
        <v>16899</v>
      </c>
      <c r="G7871" s="0" t="s">
        <v>16900</v>
      </c>
      <c r="H7871" s="0" t="s">
        <v>7121</v>
      </c>
      <c r="I7871" s="0" t="s">
        <v>2123</v>
      </c>
      <c r="J7871" s="0" t="s">
        <v>47</v>
      </c>
      <c r="K7871" s="0" t="s">
        <v>47</v>
      </c>
      <c r="L7871" s="0" t="s">
        <v>47</v>
      </c>
      <c r="M7871" s="0" t="s">
        <v>47</v>
      </c>
      <c r="N7871" s="0" t="n">
        <v>1</v>
      </c>
      <c r="O7871" s="0" t="n">
        <v>0</v>
      </c>
      <c r="P7871" s="0" t="n">
        <v>300</v>
      </c>
      <c r="Q7871" s="0" t="n">
        <v>1</v>
      </c>
      <c r="R7871" s="0" t="str">
        <f aca="false">INDEX(Lookup!$B$4:$B$18,MATCH(C7871,Lookup!$A$4:$A$18,0))</f>
        <v>India</v>
      </c>
      <c r="S7871" s="20" t="n">
        <f aca="false">INDEX(Lookup!$D$4:$D$18,MATCH(C7871,Lookup!$A$4:$A$18,0))</f>
        <v>0.012</v>
      </c>
      <c r="T7871" s="21" t="n">
        <f aca="false">ROUND(P7871*S7871,2)</f>
        <v>3.6</v>
      </c>
      <c r="U7871" s="21" t="n">
        <f aca="false">IF(T7871&lt;=10,1,IF(T7871&lt;=20,2,IF(T7871&lt;=30,3,IF(T7871&lt;=40,4,IF(T7871&lt;=50,5,IF(T7871&lt;=100,6,IF(T7871&lt;=250,7,8)))))))</f>
        <v>1</v>
      </c>
      <c r="V7871" s="21" t="n">
        <f aca="false">IF(AND(OR(Dashboard!$T$3="All",R7871=Dashboard!$T$3),OR(Dashboard!$T$4="All",D7871=Dashboard!$T$4)),1,0)</f>
        <v>1</v>
      </c>
      <c r="W7871" s="21" t="n">
        <f aca="false">IF(V7871=1,T7871+ROW()/10000000,0)</f>
        <v>3.6007871</v>
      </c>
    </row>
    <row r="7872" customFormat="false" ht="15" hidden="false" customHeight="false" outlineLevel="0" collapsed="false">
      <c r="A7872" s="0" t="n">
        <v>18355037</v>
      </c>
      <c r="B7872" s="0" t="s">
        <v>16902</v>
      </c>
      <c r="C7872" s="0" t="n">
        <v>1</v>
      </c>
      <c r="D7872" s="0" t="s">
        <v>6924</v>
      </c>
      <c r="E7872" s="0" t="s">
        <v>16903</v>
      </c>
      <c r="F7872" s="0" t="s">
        <v>16904</v>
      </c>
      <c r="G7872" s="0" t="s">
        <v>16905</v>
      </c>
      <c r="H7872" s="0" t="s">
        <v>2122</v>
      </c>
      <c r="I7872" s="0" t="s">
        <v>2123</v>
      </c>
      <c r="J7872" s="0" t="s">
        <v>47</v>
      </c>
      <c r="K7872" s="0" t="s">
        <v>47</v>
      </c>
      <c r="L7872" s="0" t="s">
        <v>47</v>
      </c>
      <c r="M7872" s="0" t="s">
        <v>47</v>
      </c>
      <c r="N7872" s="0" t="n">
        <v>1</v>
      </c>
      <c r="O7872" s="0" t="n">
        <v>15</v>
      </c>
      <c r="P7872" s="0" t="n">
        <v>250</v>
      </c>
      <c r="Q7872" s="0" t="n">
        <v>3.3</v>
      </c>
      <c r="R7872" s="0" t="str">
        <f aca="false">INDEX(Lookup!$B$4:$B$18,MATCH(C7872,Lookup!$A$4:$A$18,0))</f>
        <v>India</v>
      </c>
      <c r="S7872" s="20" t="n">
        <f aca="false">INDEX(Lookup!$D$4:$D$18,MATCH(C7872,Lookup!$A$4:$A$18,0))</f>
        <v>0.012</v>
      </c>
      <c r="T7872" s="21" t="n">
        <f aca="false">ROUND(P7872*S7872,2)</f>
        <v>3</v>
      </c>
      <c r="U7872" s="21" t="n">
        <f aca="false">IF(T7872&lt;=10,1,IF(T7872&lt;=20,2,IF(T7872&lt;=30,3,IF(T7872&lt;=40,4,IF(T7872&lt;=50,5,IF(T7872&lt;=100,6,IF(T7872&lt;=250,7,8)))))))</f>
        <v>1</v>
      </c>
      <c r="V7872" s="21" t="n">
        <f aca="false">IF(AND(OR(Dashboard!$T$3="All",R7872=Dashboard!$T$3),OR(Dashboard!$T$4="All",D7872=Dashboard!$T$4)),1,0)</f>
        <v>1</v>
      </c>
      <c r="W7872" s="21" t="n">
        <f aca="false">IF(V7872=1,T7872+ROW()/10000000,0)</f>
        <v>3.0007872</v>
      </c>
    </row>
    <row r="7873" customFormat="false" ht="15" hidden="false" customHeight="false" outlineLevel="0" collapsed="false">
      <c r="A7873" s="0" t="n">
        <v>18124369</v>
      </c>
      <c r="B7873" s="0" t="s">
        <v>16906</v>
      </c>
      <c r="C7873" s="0" t="n">
        <v>1</v>
      </c>
      <c r="D7873" s="0" t="s">
        <v>6924</v>
      </c>
      <c r="E7873" s="0" t="s">
        <v>16907</v>
      </c>
      <c r="F7873" s="0" t="s">
        <v>16904</v>
      </c>
      <c r="G7873" s="0" t="s">
        <v>16905</v>
      </c>
      <c r="H7873" s="0" t="s">
        <v>2320</v>
      </c>
      <c r="I7873" s="0" t="s">
        <v>2123</v>
      </c>
      <c r="J7873" s="0" t="s">
        <v>47</v>
      </c>
      <c r="K7873" s="0" t="s">
        <v>47</v>
      </c>
      <c r="L7873" s="0" t="s">
        <v>47</v>
      </c>
      <c r="M7873" s="0" t="s">
        <v>47</v>
      </c>
      <c r="N7873" s="0" t="n">
        <v>1</v>
      </c>
      <c r="O7873" s="0" t="n">
        <v>23</v>
      </c>
      <c r="P7873" s="0" t="n">
        <v>300</v>
      </c>
      <c r="Q7873" s="0" t="n">
        <v>3.3</v>
      </c>
      <c r="R7873" s="0" t="str">
        <f aca="false">INDEX(Lookup!$B$4:$B$18,MATCH(C7873,Lookup!$A$4:$A$18,0))</f>
        <v>India</v>
      </c>
      <c r="S7873" s="20" t="n">
        <f aca="false">INDEX(Lookup!$D$4:$D$18,MATCH(C7873,Lookup!$A$4:$A$18,0))</f>
        <v>0.012</v>
      </c>
      <c r="T7873" s="21" t="n">
        <f aca="false">ROUND(P7873*S7873,2)</f>
        <v>3.6</v>
      </c>
      <c r="U7873" s="21" t="n">
        <f aca="false">IF(T7873&lt;=10,1,IF(T7873&lt;=20,2,IF(T7873&lt;=30,3,IF(T7873&lt;=40,4,IF(T7873&lt;=50,5,IF(T7873&lt;=100,6,IF(T7873&lt;=250,7,8)))))))</f>
        <v>1</v>
      </c>
      <c r="V7873" s="21" t="n">
        <f aca="false">IF(AND(OR(Dashboard!$T$3="All",R7873=Dashboard!$T$3),OR(Dashboard!$T$4="All",D7873=Dashboard!$T$4)),1,0)</f>
        <v>1</v>
      </c>
      <c r="W7873" s="21" t="n">
        <f aca="false">IF(V7873=1,T7873+ROW()/10000000,0)</f>
        <v>3.6007873</v>
      </c>
    </row>
    <row r="7874" customFormat="false" ht="15" hidden="false" customHeight="false" outlineLevel="0" collapsed="false">
      <c r="A7874" s="0" t="n">
        <v>18221405</v>
      </c>
      <c r="B7874" s="0" t="s">
        <v>3143</v>
      </c>
      <c r="C7874" s="0" t="n">
        <v>1</v>
      </c>
      <c r="D7874" s="0" t="s">
        <v>6924</v>
      </c>
      <c r="E7874" s="0" t="s">
        <v>16908</v>
      </c>
      <c r="F7874" s="0" t="s">
        <v>16904</v>
      </c>
      <c r="G7874" s="0" t="s">
        <v>16905</v>
      </c>
      <c r="H7874" s="0" t="s">
        <v>1358</v>
      </c>
      <c r="I7874" s="0" t="s">
        <v>2123</v>
      </c>
      <c r="J7874" s="0" t="s">
        <v>47</v>
      </c>
      <c r="K7874" s="0" t="s">
        <v>47</v>
      </c>
      <c r="L7874" s="0" t="s">
        <v>47</v>
      </c>
      <c r="M7874" s="0" t="s">
        <v>47</v>
      </c>
      <c r="N7874" s="0" t="n">
        <v>1</v>
      </c>
      <c r="O7874" s="0" t="n">
        <v>28</v>
      </c>
      <c r="P7874" s="0" t="n">
        <v>300</v>
      </c>
      <c r="Q7874" s="0" t="n">
        <v>3.4</v>
      </c>
      <c r="R7874" s="0" t="str">
        <f aca="false">INDEX(Lookup!$B$4:$B$18,MATCH(C7874,Lookup!$A$4:$A$18,0))</f>
        <v>India</v>
      </c>
      <c r="S7874" s="20" t="n">
        <f aca="false">INDEX(Lookup!$D$4:$D$18,MATCH(C7874,Lookup!$A$4:$A$18,0))</f>
        <v>0.012</v>
      </c>
      <c r="T7874" s="21" t="n">
        <f aca="false">ROUND(P7874*S7874,2)</f>
        <v>3.6</v>
      </c>
      <c r="U7874" s="21" t="n">
        <f aca="false">IF(T7874&lt;=10,1,IF(T7874&lt;=20,2,IF(T7874&lt;=30,3,IF(T7874&lt;=40,4,IF(T7874&lt;=50,5,IF(T7874&lt;=100,6,IF(T7874&lt;=250,7,8)))))))</f>
        <v>1</v>
      </c>
      <c r="V7874" s="21" t="n">
        <f aca="false">IF(AND(OR(Dashboard!$T$3="All",R7874=Dashboard!$T$3),OR(Dashboard!$T$4="All",D7874=Dashboard!$T$4)),1,0)</f>
        <v>1</v>
      </c>
      <c r="W7874" s="21" t="n">
        <f aca="false">IF(V7874=1,T7874+ROW()/10000000,0)</f>
        <v>3.6007874</v>
      </c>
    </row>
    <row r="7875" customFormat="false" ht="15" hidden="false" customHeight="false" outlineLevel="0" collapsed="false">
      <c r="A7875" s="0" t="n">
        <v>302166</v>
      </c>
      <c r="B7875" s="0" t="s">
        <v>16909</v>
      </c>
      <c r="C7875" s="0" t="n">
        <v>1</v>
      </c>
      <c r="D7875" s="0" t="s">
        <v>6924</v>
      </c>
      <c r="E7875" s="0" t="s">
        <v>16910</v>
      </c>
      <c r="F7875" s="0" t="s">
        <v>16904</v>
      </c>
      <c r="G7875" s="0" t="s">
        <v>16905</v>
      </c>
      <c r="H7875" s="0" t="s">
        <v>2128</v>
      </c>
      <c r="I7875" s="0" t="s">
        <v>2123</v>
      </c>
      <c r="J7875" s="0" t="s">
        <v>47</v>
      </c>
      <c r="K7875" s="0" t="s">
        <v>47</v>
      </c>
      <c r="L7875" s="0" t="s">
        <v>47</v>
      </c>
      <c r="M7875" s="0" t="s">
        <v>47</v>
      </c>
      <c r="N7875" s="0" t="n">
        <v>1</v>
      </c>
      <c r="O7875" s="0" t="n">
        <v>14</v>
      </c>
      <c r="P7875" s="0" t="n">
        <v>150</v>
      </c>
      <c r="Q7875" s="0" t="n">
        <v>2.8</v>
      </c>
      <c r="R7875" s="0" t="str">
        <f aca="false">INDEX(Lookup!$B$4:$B$18,MATCH(C7875,Lookup!$A$4:$A$18,0))</f>
        <v>India</v>
      </c>
      <c r="S7875" s="20" t="n">
        <f aca="false">INDEX(Lookup!$D$4:$D$18,MATCH(C7875,Lookup!$A$4:$A$18,0))</f>
        <v>0.012</v>
      </c>
      <c r="T7875" s="21" t="n">
        <f aca="false">ROUND(P7875*S7875,2)</f>
        <v>1.8</v>
      </c>
      <c r="U7875" s="21" t="n">
        <f aca="false">IF(T7875&lt;=10,1,IF(T7875&lt;=20,2,IF(T7875&lt;=30,3,IF(T7875&lt;=40,4,IF(T7875&lt;=50,5,IF(T7875&lt;=100,6,IF(T7875&lt;=250,7,8)))))))</f>
        <v>1</v>
      </c>
      <c r="V7875" s="21" t="n">
        <f aca="false">IF(AND(OR(Dashboard!$T$3="All",R7875=Dashboard!$T$3),OR(Dashboard!$T$4="All",D7875=Dashboard!$T$4)),1,0)</f>
        <v>1</v>
      </c>
      <c r="W7875" s="21" t="n">
        <f aca="false">IF(V7875=1,T7875+ROW()/10000000,0)</f>
        <v>1.8007875</v>
      </c>
    </row>
    <row r="7876" customFormat="false" ht="15" hidden="false" customHeight="false" outlineLevel="0" collapsed="false">
      <c r="A7876" s="0" t="n">
        <v>8696</v>
      </c>
      <c r="B7876" s="0" t="s">
        <v>16911</v>
      </c>
      <c r="C7876" s="0" t="n">
        <v>1</v>
      </c>
      <c r="D7876" s="0" t="s">
        <v>6924</v>
      </c>
      <c r="E7876" s="0" t="s">
        <v>16912</v>
      </c>
      <c r="F7876" s="0" t="s">
        <v>16904</v>
      </c>
      <c r="G7876" s="0" t="s">
        <v>16905</v>
      </c>
      <c r="H7876" s="0" t="s">
        <v>153</v>
      </c>
      <c r="I7876" s="0" t="s">
        <v>2123</v>
      </c>
      <c r="J7876" s="0" t="s">
        <v>47</v>
      </c>
      <c r="K7876" s="0" t="s">
        <v>47</v>
      </c>
      <c r="L7876" s="0" t="s">
        <v>47</v>
      </c>
      <c r="M7876" s="0" t="s">
        <v>47</v>
      </c>
      <c r="N7876" s="0" t="n">
        <v>1</v>
      </c>
      <c r="O7876" s="0" t="n">
        <v>41</v>
      </c>
      <c r="P7876" s="0" t="n">
        <v>400</v>
      </c>
      <c r="Q7876" s="0" t="n">
        <v>3</v>
      </c>
      <c r="R7876" s="0" t="str">
        <f aca="false">INDEX(Lookup!$B$4:$B$18,MATCH(C7876,Lookup!$A$4:$A$18,0))</f>
        <v>India</v>
      </c>
      <c r="S7876" s="20" t="n">
        <f aca="false">INDEX(Lookup!$D$4:$D$18,MATCH(C7876,Lookup!$A$4:$A$18,0))</f>
        <v>0.012</v>
      </c>
      <c r="T7876" s="21" t="n">
        <f aca="false">ROUND(P7876*S7876,2)</f>
        <v>4.8</v>
      </c>
      <c r="U7876" s="21" t="n">
        <f aca="false">IF(T7876&lt;=10,1,IF(T7876&lt;=20,2,IF(T7876&lt;=30,3,IF(T7876&lt;=40,4,IF(T7876&lt;=50,5,IF(T7876&lt;=100,6,IF(T7876&lt;=250,7,8)))))))</f>
        <v>1</v>
      </c>
      <c r="V7876" s="21" t="n">
        <f aca="false">IF(AND(OR(Dashboard!$T$3="All",R7876=Dashboard!$T$3),OR(Dashboard!$T$4="All",D7876=Dashboard!$T$4)),1,0)</f>
        <v>1</v>
      </c>
      <c r="W7876" s="21" t="n">
        <f aca="false">IF(V7876=1,T7876+ROW()/10000000,0)</f>
        <v>4.8007876</v>
      </c>
    </row>
    <row r="7877" customFormat="false" ht="15" hidden="false" customHeight="false" outlineLevel="0" collapsed="false">
      <c r="A7877" s="0" t="n">
        <v>6925</v>
      </c>
      <c r="B7877" s="0" t="s">
        <v>3113</v>
      </c>
      <c r="C7877" s="0" t="n">
        <v>1</v>
      </c>
      <c r="D7877" s="0" t="s">
        <v>6924</v>
      </c>
      <c r="E7877" s="0" t="s">
        <v>16913</v>
      </c>
      <c r="F7877" s="0" t="s">
        <v>16904</v>
      </c>
      <c r="G7877" s="0" t="s">
        <v>16905</v>
      </c>
      <c r="H7877" s="0" t="s">
        <v>153</v>
      </c>
      <c r="I7877" s="0" t="s">
        <v>2123</v>
      </c>
      <c r="J7877" s="0" t="s">
        <v>47</v>
      </c>
      <c r="K7877" s="0" t="s">
        <v>47</v>
      </c>
      <c r="L7877" s="0" t="s">
        <v>47</v>
      </c>
      <c r="M7877" s="0" t="s">
        <v>47</v>
      </c>
      <c r="N7877" s="0" t="n">
        <v>1</v>
      </c>
      <c r="O7877" s="0" t="n">
        <v>16</v>
      </c>
      <c r="P7877" s="0" t="n">
        <v>450</v>
      </c>
      <c r="Q7877" s="0" t="n">
        <v>3</v>
      </c>
      <c r="R7877" s="0" t="str">
        <f aca="false">INDEX(Lookup!$B$4:$B$18,MATCH(C7877,Lookup!$A$4:$A$18,0))</f>
        <v>India</v>
      </c>
      <c r="S7877" s="20" t="n">
        <f aca="false">INDEX(Lookup!$D$4:$D$18,MATCH(C7877,Lookup!$A$4:$A$18,0))</f>
        <v>0.012</v>
      </c>
      <c r="T7877" s="21" t="n">
        <f aca="false">ROUND(P7877*S7877,2)</f>
        <v>5.4</v>
      </c>
      <c r="U7877" s="21" t="n">
        <f aca="false">IF(T7877&lt;=10,1,IF(T7877&lt;=20,2,IF(T7877&lt;=30,3,IF(T7877&lt;=40,4,IF(T7877&lt;=50,5,IF(T7877&lt;=100,6,IF(T7877&lt;=250,7,8)))))))</f>
        <v>1</v>
      </c>
      <c r="V7877" s="21" t="n">
        <f aca="false">IF(AND(OR(Dashboard!$T$3="All",R7877=Dashboard!$T$3),OR(Dashboard!$T$4="All",D7877=Dashboard!$T$4)),1,0)</f>
        <v>1</v>
      </c>
      <c r="W7877" s="21" t="n">
        <f aca="false">IF(V7877=1,T7877+ROW()/10000000,0)</f>
        <v>5.4007877</v>
      </c>
    </row>
    <row r="7878" customFormat="false" ht="15" hidden="false" customHeight="false" outlineLevel="0" collapsed="false">
      <c r="A7878" s="0" t="n">
        <v>300459</v>
      </c>
      <c r="B7878" s="0" t="s">
        <v>15951</v>
      </c>
      <c r="C7878" s="0" t="n">
        <v>1</v>
      </c>
      <c r="D7878" s="0" t="s">
        <v>6924</v>
      </c>
      <c r="E7878" s="0" t="s">
        <v>16914</v>
      </c>
      <c r="F7878" s="0" t="s">
        <v>16904</v>
      </c>
      <c r="G7878" s="0" t="s">
        <v>16905</v>
      </c>
      <c r="H7878" s="0" t="s">
        <v>156</v>
      </c>
      <c r="I7878" s="0" t="s">
        <v>2123</v>
      </c>
      <c r="J7878" s="0" t="s">
        <v>47</v>
      </c>
      <c r="K7878" s="0" t="s">
        <v>47</v>
      </c>
      <c r="L7878" s="0" t="s">
        <v>47</v>
      </c>
      <c r="M7878" s="0" t="s">
        <v>47</v>
      </c>
      <c r="N7878" s="0" t="n">
        <v>1</v>
      </c>
      <c r="O7878" s="0" t="n">
        <v>11</v>
      </c>
      <c r="P7878" s="0" t="n">
        <v>200</v>
      </c>
      <c r="Q7878" s="0" t="n">
        <v>2.7</v>
      </c>
      <c r="R7878" s="0" t="str">
        <f aca="false">INDEX(Lookup!$B$4:$B$18,MATCH(C7878,Lookup!$A$4:$A$18,0))</f>
        <v>India</v>
      </c>
      <c r="S7878" s="20" t="n">
        <f aca="false">INDEX(Lookup!$D$4:$D$18,MATCH(C7878,Lookup!$A$4:$A$18,0))</f>
        <v>0.012</v>
      </c>
      <c r="T7878" s="21" t="n">
        <f aca="false">ROUND(P7878*S7878,2)</f>
        <v>2.4</v>
      </c>
      <c r="U7878" s="21" t="n">
        <f aca="false">IF(T7878&lt;=10,1,IF(T7878&lt;=20,2,IF(T7878&lt;=30,3,IF(T7878&lt;=40,4,IF(T7878&lt;=50,5,IF(T7878&lt;=100,6,IF(T7878&lt;=250,7,8)))))))</f>
        <v>1</v>
      </c>
      <c r="V7878" s="21" t="n">
        <f aca="false">IF(AND(OR(Dashboard!$T$3="All",R7878=Dashboard!$T$3),OR(Dashboard!$T$4="All",D7878=Dashboard!$T$4)),1,0)</f>
        <v>1</v>
      </c>
      <c r="W7878" s="21" t="n">
        <f aca="false">IF(V7878=1,T7878+ROW()/10000000,0)</f>
        <v>2.4007878</v>
      </c>
    </row>
    <row r="7879" customFormat="false" ht="15" hidden="false" customHeight="false" outlineLevel="0" collapsed="false">
      <c r="A7879" s="0" t="n">
        <v>2403</v>
      </c>
      <c r="B7879" s="0" t="s">
        <v>16915</v>
      </c>
      <c r="C7879" s="0" t="n">
        <v>1</v>
      </c>
      <c r="D7879" s="0" t="s">
        <v>6924</v>
      </c>
      <c r="E7879" s="0" t="s">
        <v>16916</v>
      </c>
      <c r="F7879" s="0" t="s">
        <v>16904</v>
      </c>
      <c r="G7879" s="0" t="s">
        <v>16905</v>
      </c>
      <c r="H7879" s="0" t="s">
        <v>2288</v>
      </c>
      <c r="I7879" s="0" t="s">
        <v>2123</v>
      </c>
      <c r="J7879" s="0" t="s">
        <v>47</v>
      </c>
      <c r="K7879" s="0" t="s">
        <v>47</v>
      </c>
      <c r="L7879" s="0" t="s">
        <v>47</v>
      </c>
      <c r="M7879" s="0" t="s">
        <v>47</v>
      </c>
      <c r="N7879" s="0" t="n">
        <v>2</v>
      </c>
      <c r="O7879" s="0" t="n">
        <v>20</v>
      </c>
      <c r="P7879" s="0" t="n">
        <v>500</v>
      </c>
      <c r="Q7879" s="0" t="n">
        <v>2.6</v>
      </c>
      <c r="R7879" s="0" t="str">
        <f aca="false">INDEX(Lookup!$B$4:$B$18,MATCH(C7879,Lookup!$A$4:$A$18,0))</f>
        <v>India</v>
      </c>
      <c r="S7879" s="20" t="n">
        <f aca="false">INDEX(Lookup!$D$4:$D$18,MATCH(C7879,Lookup!$A$4:$A$18,0))</f>
        <v>0.012</v>
      </c>
      <c r="T7879" s="21" t="n">
        <f aca="false">ROUND(P7879*S7879,2)</f>
        <v>6</v>
      </c>
      <c r="U7879" s="21" t="n">
        <f aca="false">IF(T7879&lt;=10,1,IF(T7879&lt;=20,2,IF(T7879&lt;=30,3,IF(T7879&lt;=40,4,IF(T7879&lt;=50,5,IF(T7879&lt;=100,6,IF(T7879&lt;=250,7,8)))))))</f>
        <v>1</v>
      </c>
      <c r="V7879" s="21" t="n">
        <f aca="false">IF(AND(OR(Dashboard!$T$3="All",R7879=Dashboard!$T$3),OR(Dashboard!$T$4="All",D7879=Dashboard!$T$4)),1,0)</f>
        <v>1</v>
      </c>
      <c r="W7879" s="21" t="n">
        <f aca="false">IF(V7879=1,T7879+ROW()/10000000,0)</f>
        <v>6.0007879</v>
      </c>
    </row>
    <row r="7880" customFormat="false" ht="15" hidden="false" customHeight="false" outlineLevel="0" collapsed="false">
      <c r="A7880" s="0" t="n">
        <v>8695</v>
      </c>
      <c r="B7880" s="0" t="s">
        <v>16917</v>
      </c>
      <c r="C7880" s="0" t="n">
        <v>1</v>
      </c>
      <c r="D7880" s="0" t="s">
        <v>6924</v>
      </c>
      <c r="E7880" s="0" t="s">
        <v>16918</v>
      </c>
      <c r="F7880" s="0" t="s">
        <v>16904</v>
      </c>
      <c r="G7880" s="0" t="s">
        <v>16905</v>
      </c>
      <c r="H7880" s="0" t="s">
        <v>2147</v>
      </c>
      <c r="I7880" s="0" t="s">
        <v>2123</v>
      </c>
      <c r="J7880" s="0" t="s">
        <v>47</v>
      </c>
      <c r="K7880" s="0" t="s">
        <v>47</v>
      </c>
      <c r="L7880" s="0" t="s">
        <v>47</v>
      </c>
      <c r="M7880" s="0" t="s">
        <v>47</v>
      </c>
      <c r="N7880" s="0" t="n">
        <v>1</v>
      </c>
      <c r="O7880" s="0" t="n">
        <v>55</v>
      </c>
      <c r="P7880" s="0" t="n">
        <v>400</v>
      </c>
      <c r="Q7880" s="0" t="n">
        <v>3.3</v>
      </c>
      <c r="R7880" s="0" t="str">
        <f aca="false">INDEX(Lookup!$B$4:$B$18,MATCH(C7880,Lookup!$A$4:$A$18,0))</f>
        <v>India</v>
      </c>
      <c r="S7880" s="20" t="n">
        <f aca="false">INDEX(Lookup!$D$4:$D$18,MATCH(C7880,Lookup!$A$4:$A$18,0))</f>
        <v>0.012</v>
      </c>
      <c r="T7880" s="21" t="n">
        <f aca="false">ROUND(P7880*S7880,2)</f>
        <v>4.8</v>
      </c>
      <c r="U7880" s="21" t="n">
        <f aca="false">IF(T7880&lt;=10,1,IF(T7880&lt;=20,2,IF(T7880&lt;=30,3,IF(T7880&lt;=40,4,IF(T7880&lt;=50,5,IF(T7880&lt;=100,6,IF(T7880&lt;=250,7,8)))))))</f>
        <v>1</v>
      </c>
      <c r="V7880" s="21" t="n">
        <f aca="false">IF(AND(OR(Dashboard!$T$3="All",R7880=Dashboard!$T$3),OR(Dashboard!$T$4="All",D7880=Dashboard!$T$4)),1,0)</f>
        <v>1</v>
      </c>
      <c r="W7880" s="21" t="n">
        <f aca="false">IF(V7880=1,T7880+ROW()/10000000,0)</f>
        <v>4.800788</v>
      </c>
    </row>
    <row r="7881" customFormat="false" ht="15" hidden="false" customHeight="false" outlineLevel="0" collapsed="false">
      <c r="A7881" s="0" t="n">
        <v>311396</v>
      </c>
      <c r="B7881" s="0" t="s">
        <v>16919</v>
      </c>
      <c r="C7881" s="0" t="n">
        <v>1</v>
      </c>
      <c r="D7881" s="0" t="s">
        <v>6924</v>
      </c>
      <c r="E7881" s="0" t="s">
        <v>16920</v>
      </c>
      <c r="F7881" s="0" t="s">
        <v>16904</v>
      </c>
      <c r="G7881" s="0" t="s">
        <v>16905</v>
      </c>
      <c r="H7881" s="0" t="s">
        <v>402</v>
      </c>
      <c r="I7881" s="0" t="s">
        <v>2123</v>
      </c>
      <c r="J7881" s="0" t="s">
        <v>47</v>
      </c>
      <c r="K7881" s="0" t="s">
        <v>47</v>
      </c>
      <c r="L7881" s="0" t="s">
        <v>47</v>
      </c>
      <c r="M7881" s="0" t="s">
        <v>47</v>
      </c>
      <c r="N7881" s="0" t="n">
        <v>1</v>
      </c>
      <c r="O7881" s="0" t="n">
        <v>6</v>
      </c>
      <c r="P7881" s="0" t="n">
        <v>350</v>
      </c>
      <c r="Q7881" s="0" t="n">
        <v>2.9</v>
      </c>
      <c r="R7881" s="0" t="str">
        <f aca="false">INDEX(Lookup!$B$4:$B$18,MATCH(C7881,Lookup!$A$4:$A$18,0))</f>
        <v>India</v>
      </c>
      <c r="S7881" s="20" t="n">
        <f aca="false">INDEX(Lookup!$D$4:$D$18,MATCH(C7881,Lookup!$A$4:$A$18,0))</f>
        <v>0.012</v>
      </c>
      <c r="T7881" s="21" t="n">
        <f aca="false">ROUND(P7881*S7881,2)</f>
        <v>4.2</v>
      </c>
      <c r="U7881" s="21" t="n">
        <f aca="false">IF(T7881&lt;=10,1,IF(T7881&lt;=20,2,IF(T7881&lt;=30,3,IF(T7881&lt;=40,4,IF(T7881&lt;=50,5,IF(T7881&lt;=100,6,IF(T7881&lt;=250,7,8)))))))</f>
        <v>1</v>
      </c>
      <c r="V7881" s="21" t="n">
        <f aca="false">IF(AND(OR(Dashboard!$T$3="All",R7881=Dashboard!$T$3),OR(Dashboard!$T$4="All",D7881=Dashboard!$T$4)),1,0)</f>
        <v>1</v>
      </c>
      <c r="W7881" s="21" t="n">
        <f aca="false">IF(V7881=1,T7881+ROW()/10000000,0)</f>
        <v>4.2007881</v>
      </c>
    </row>
    <row r="7882" customFormat="false" ht="15" hidden="false" customHeight="false" outlineLevel="0" collapsed="false">
      <c r="A7882" s="0" t="n">
        <v>18333392</v>
      </c>
      <c r="B7882" s="0" t="s">
        <v>16921</v>
      </c>
      <c r="C7882" s="0" t="n">
        <v>1</v>
      </c>
      <c r="D7882" s="0" t="s">
        <v>6924</v>
      </c>
      <c r="E7882" s="0" t="s">
        <v>16905</v>
      </c>
      <c r="F7882" s="0" t="s">
        <v>16904</v>
      </c>
      <c r="G7882" s="0" t="s">
        <v>16905</v>
      </c>
      <c r="H7882" s="0" t="s">
        <v>156</v>
      </c>
      <c r="I7882" s="0" t="s">
        <v>2123</v>
      </c>
      <c r="J7882" s="0" t="s">
        <v>47</v>
      </c>
      <c r="K7882" s="0" t="s">
        <v>47</v>
      </c>
      <c r="L7882" s="0" t="s">
        <v>47</v>
      </c>
      <c r="M7882" s="0" t="s">
        <v>47</v>
      </c>
      <c r="N7882" s="0" t="n">
        <v>1</v>
      </c>
      <c r="O7882" s="0" t="n">
        <v>6</v>
      </c>
      <c r="P7882" s="0" t="n">
        <v>400</v>
      </c>
      <c r="Q7882" s="0" t="n">
        <v>3</v>
      </c>
      <c r="R7882" s="0" t="str">
        <f aca="false">INDEX(Lookup!$B$4:$B$18,MATCH(C7882,Lookup!$A$4:$A$18,0))</f>
        <v>India</v>
      </c>
      <c r="S7882" s="20" t="n">
        <f aca="false">INDEX(Lookup!$D$4:$D$18,MATCH(C7882,Lookup!$A$4:$A$18,0))</f>
        <v>0.012</v>
      </c>
      <c r="T7882" s="21" t="n">
        <f aca="false">ROUND(P7882*S7882,2)</f>
        <v>4.8</v>
      </c>
      <c r="U7882" s="21" t="n">
        <f aca="false">IF(T7882&lt;=10,1,IF(T7882&lt;=20,2,IF(T7882&lt;=30,3,IF(T7882&lt;=40,4,IF(T7882&lt;=50,5,IF(T7882&lt;=100,6,IF(T7882&lt;=250,7,8)))))))</f>
        <v>1</v>
      </c>
      <c r="V7882" s="21" t="n">
        <f aca="false">IF(AND(OR(Dashboard!$T$3="All",R7882=Dashboard!$T$3),OR(Dashboard!$T$4="All",D7882=Dashboard!$T$4)),1,0)</f>
        <v>1</v>
      </c>
      <c r="W7882" s="21" t="n">
        <f aca="false">IF(V7882=1,T7882+ROW()/10000000,0)</f>
        <v>4.8007882</v>
      </c>
    </row>
    <row r="7883" customFormat="false" ht="15" hidden="false" customHeight="false" outlineLevel="0" collapsed="false">
      <c r="A7883" s="0" t="n">
        <v>18287378</v>
      </c>
      <c r="B7883" s="0" t="s">
        <v>16922</v>
      </c>
      <c r="C7883" s="0" t="n">
        <v>1</v>
      </c>
      <c r="D7883" s="0" t="s">
        <v>6924</v>
      </c>
      <c r="E7883" s="0" t="s">
        <v>16923</v>
      </c>
      <c r="F7883" s="0" t="s">
        <v>16904</v>
      </c>
      <c r="G7883" s="0" t="s">
        <v>16905</v>
      </c>
      <c r="H7883" s="0" t="s">
        <v>2662</v>
      </c>
      <c r="I7883" s="0" t="s">
        <v>2123</v>
      </c>
      <c r="J7883" s="0" t="s">
        <v>47</v>
      </c>
      <c r="K7883" s="0" t="s">
        <v>47</v>
      </c>
      <c r="L7883" s="0" t="s">
        <v>47</v>
      </c>
      <c r="M7883" s="0" t="s">
        <v>47</v>
      </c>
      <c r="N7883" s="0" t="n">
        <v>2</v>
      </c>
      <c r="O7883" s="0" t="n">
        <v>20</v>
      </c>
      <c r="P7883" s="0" t="n">
        <v>750</v>
      </c>
      <c r="Q7883" s="0" t="n">
        <v>3.2</v>
      </c>
      <c r="R7883" s="0" t="str">
        <f aca="false">INDEX(Lookup!$B$4:$B$18,MATCH(C7883,Lookup!$A$4:$A$18,0))</f>
        <v>India</v>
      </c>
      <c r="S7883" s="20" t="n">
        <f aca="false">INDEX(Lookup!$D$4:$D$18,MATCH(C7883,Lookup!$A$4:$A$18,0))</f>
        <v>0.012</v>
      </c>
      <c r="T7883" s="21" t="n">
        <f aca="false">ROUND(P7883*S7883,2)</f>
        <v>9</v>
      </c>
      <c r="U7883" s="21" t="n">
        <f aca="false">IF(T7883&lt;=10,1,IF(T7883&lt;=20,2,IF(T7883&lt;=30,3,IF(T7883&lt;=40,4,IF(T7883&lt;=50,5,IF(T7883&lt;=100,6,IF(T7883&lt;=250,7,8)))))))</f>
        <v>1</v>
      </c>
      <c r="V7883" s="21" t="n">
        <f aca="false">IF(AND(OR(Dashboard!$T$3="All",R7883=Dashboard!$T$3),OR(Dashboard!$T$4="All",D7883=Dashboard!$T$4)),1,0)</f>
        <v>1</v>
      </c>
      <c r="W7883" s="21" t="n">
        <f aca="false">IF(V7883=1,T7883+ROW()/10000000,0)</f>
        <v>9.0007883</v>
      </c>
    </row>
    <row r="7884" customFormat="false" ht="15" hidden="false" customHeight="false" outlineLevel="0" collapsed="false">
      <c r="A7884" s="0" t="n">
        <v>307195</v>
      </c>
      <c r="B7884" s="0" t="s">
        <v>16924</v>
      </c>
      <c r="C7884" s="0" t="n">
        <v>1</v>
      </c>
      <c r="D7884" s="0" t="s">
        <v>6924</v>
      </c>
      <c r="E7884" s="0" t="s">
        <v>16925</v>
      </c>
      <c r="F7884" s="0" t="s">
        <v>16904</v>
      </c>
      <c r="G7884" s="0" t="s">
        <v>16905</v>
      </c>
      <c r="H7884" s="0" t="s">
        <v>3129</v>
      </c>
      <c r="I7884" s="0" t="s">
        <v>2123</v>
      </c>
      <c r="J7884" s="0" t="s">
        <v>46</v>
      </c>
      <c r="K7884" s="0" t="s">
        <v>47</v>
      </c>
      <c r="L7884" s="0" t="s">
        <v>47</v>
      </c>
      <c r="M7884" s="0" t="s">
        <v>47</v>
      </c>
      <c r="N7884" s="0" t="n">
        <v>2</v>
      </c>
      <c r="O7884" s="0" t="n">
        <v>16</v>
      </c>
      <c r="P7884" s="0" t="n">
        <v>850</v>
      </c>
      <c r="Q7884" s="0" t="n">
        <v>3.3</v>
      </c>
      <c r="R7884" s="0" t="str">
        <f aca="false">INDEX(Lookup!$B$4:$B$18,MATCH(C7884,Lookup!$A$4:$A$18,0))</f>
        <v>India</v>
      </c>
      <c r="S7884" s="20" t="n">
        <f aca="false">INDEX(Lookup!$D$4:$D$18,MATCH(C7884,Lookup!$A$4:$A$18,0))</f>
        <v>0.012</v>
      </c>
      <c r="T7884" s="21" t="n">
        <f aca="false">ROUND(P7884*S7884,2)</f>
        <v>10.2</v>
      </c>
      <c r="U7884" s="21" t="n">
        <f aca="false">IF(T7884&lt;=10,1,IF(T7884&lt;=20,2,IF(T7884&lt;=30,3,IF(T7884&lt;=40,4,IF(T7884&lt;=50,5,IF(T7884&lt;=100,6,IF(T7884&lt;=250,7,8)))))))</f>
        <v>2</v>
      </c>
      <c r="V7884" s="21" t="n">
        <f aca="false">IF(AND(OR(Dashboard!$T$3="All",R7884=Dashboard!$T$3),OR(Dashboard!$T$4="All",D7884=Dashboard!$T$4)),1,0)</f>
        <v>1</v>
      </c>
      <c r="W7884" s="21" t="n">
        <f aca="false">IF(V7884=1,T7884+ROW()/10000000,0)</f>
        <v>10.2007884</v>
      </c>
    </row>
    <row r="7885" customFormat="false" ht="15" hidden="false" customHeight="false" outlineLevel="0" collapsed="false">
      <c r="A7885" s="0" t="n">
        <v>300440</v>
      </c>
      <c r="B7885" s="0" t="s">
        <v>16926</v>
      </c>
      <c r="C7885" s="0" t="n">
        <v>1</v>
      </c>
      <c r="D7885" s="0" t="s">
        <v>6924</v>
      </c>
      <c r="E7885" s="0" t="s">
        <v>16927</v>
      </c>
      <c r="F7885" s="0" t="s">
        <v>16904</v>
      </c>
      <c r="G7885" s="0" t="s">
        <v>16905</v>
      </c>
      <c r="H7885" s="0" t="s">
        <v>3171</v>
      </c>
      <c r="I7885" s="0" t="s">
        <v>2123</v>
      </c>
      <c r="J7885" s="0" t="s">
        <v>47</v>
      </c>
      <c r="K7885" s="0" t="s">
        <v>47</v>
      </c>
      <c r="L7885" s="0" t="s">
        <v>47</v>
      </c>
      <c r="M7885" s="0" t="s">
        <v>47</v>
      </c>
      <c r="N7885" s="0" t="n">
        <v>1</v>
      </c>
      <c r="O7885" s="0" t="n">
        <v>17</v>
      </c>
      <c r="P7885" s="0" t="n">
        <v>100</v>
      </c>
      <c r="Q7885" s="0" t="n">
        <v>3.2</v>
      </c>
      <c r="R7885" s="0" t="str">
        <f aca="false">INDEX(Lookup!$B$4:$B$18,MATCH(C7885,Lookup!$A$4:$A$18,0))</f>
        <v>India</v>
      </c>
      <c r="S7885" s="20" t="n">
        <f aca="false">INDEX(Lookup!$D$4:$D$18,MATCH(C7885,Lookup!$A$4:$A$18,0))</f>
        <v>0.012</v>
      </c>
      <c r="T7885" s="21" t="n">
        <f aca="false">ROUND(P7885*S7885,2)</f>
        <v>1.2</v>
      </c>
      <c r="U7885" s="21" t="n">
        <f aca="false">IF(T7885&lt;=10,1,IF(T7885&lt;=20,2,IF(T7885&lt;=30,3,IF(T7885&lt;=40,4,IF(T7885&lt;=50,5,IF(T7885&lt;=100,6,IF(T7885&lt;=250,7,8)))))))</f>
        <v>1</v>
      </c>
      <c r="V7885" s="21" t="n">
        <f aca="false">IF(AND(OR(Dashboard!$T$3="All",R7885=Dashboard!$T$3),OR(Dashboard!$T$4="All",D7885=Dashboard!$T$4)),1,0)</f>
        <v>1</v>
      </c>
      <c r="W7885" s="21" t="n">
        <f aca="false">IF(V7885=1,T7885+ROW()/10000000,0)</f>
        <v>1.2007885</v>
      </c>
    </row>
    <row r="7886" customFormat="false" ht="15" hidden="false" customHeight="false" outlineLevel="0" collapsed="false">
      <c r="A7886" s="0" t="n">
        <v>4793</v>
      </c>
      <c r="B7886" s="0" t="s">
        <v>16928</v>
      </c>
      <c r="C7886" s="0" t="n">
        <v>1</v>
      </c>
      <c r="D7886" s="0" t="s">
        <v>6924</v>
      </c>
      <c r="E7886" s="0" t="s">
        <v>16929</v>
      </c>
      <c r="F7886" s="0" t="s">
        <v>16904</v>
      </c>
      <c r="G7886" s="0" t="s">
        <v>16905</v>
      </c>
      <c r="H7886" s="0" t="s">
        <v>2128</v>
      </c>
      <c r="I7886" s="0" t="s">
        <v>2123</v>
      </c>
      <c r="J7886" s="0" t="s">
        <v>47</v>
      </c>
      <c r="K7886" s="0" t="s">
        <v>47</v>
      </c>
      <c r="L7886" s="0" t="s">
        <v>47</v>
      </c>
      <c r="M7886" s="0" t="s">
        <v>47</v>
      </c>
      <c r="N7886" s="0" t="n">
        <v>1</v>
      </c>
      <c r="O7886" s="0" t="n">
        <v>44</v>
      </c>
      <c r="P7886" s="0" t="n">
        <v>350</v>
      </c>
      <c r="Q7886" s="0" t="n">
        <v>2.6</v>
      </c>
      <c r="R7886" s="0" t="str">
        <f aca="false">INDEX(Lookup!$B$4:$B$18,MATCH(C7886,Lookup!$A$4:$A$18,0))</f>
        <v>India</v>
      </c>
      <c r="S7886" s="20" t="n">
        <f aca="false">INDEX(Lookup!$D$4:$D$18,MATCH(C7886,Lookup!$A$4:$A$18,0))</f>
        <v>0.012</v>
      </c>
      <c r="T7886" s="21" t="n">
        <f aca="false">ROUND(P7886*S7886,2)</f>
        <v>4.2</v>
      </c>
      <c r="U7886" s="21" t="n">
        <f aca="false">IF(T7886&lt;=10,1,IF(T7886&lt;=20,2,IF(T7886&lt;=30,3,IF(T7886&lt;=40,4,IF(T7886&lt;=50,5,IF(T7886&lt;=100,6,IF(T7886&lt;=250,7,8)))))))</f>
        <v>1</v>
      </c>
      <c r="V7886" s="21" t="n">
        <f aca="false">IF(AND(OR(Dashboard!$T$3="All",R7886=Dashboard!$T$3),OR(Dashboard!$T$4="All",D7886=Dashboard!$T$4)),1,0)</f>
        <v>1</v>
      </c>
      <c r="W7886" s="21" t="n">
        <f aca="false">IF(V7886=1,T7886+ROW()/10000000,0)</f>
        <v>4.2007886</v>
      </c>
    </row>
    <row r="7887" customFormat="false" ht="15" hidden="false" customHeight="false" outlineLevel="0" collapsed="false">
      <c r="A7887" s="0" t="n">
        <v>18478982</v>
      </c>
      <c r="B7887" s="0" t="s">
        <v>16930</v>
      </c>
      <c r="C7887" s="0" t="n">
        <v>1</v>
      </c>
      <c r="D7887" s="0" t="s">
        <v>6924</v>
      </c>
      <c r="E7887" s="0" t="s">
        <v>16905</v>
      </c>
      <c r="F7887" s="0" t="s">
        <v>16904</v>
      </c>
      <c r="G7887" s="0" t="s">
        <v>16905</v>
      </c>
      <c r="H7887" s="0" t="s">
        <v>164</v>
      </c>
      <c r="I7887" s="0" t="s">
        <v>2123</v>
      </c>
      <c r="J7887" s="0" t="s">
        <v>47</v>
      </c>
      <c r="K7887" s="0" t="s">
        <v>46</v>
      </c>
      <c r="L7887" s="0" t="s">
        <v>47</v>
      </c>
      <c r="M7887" s="0" t="s">
        <v>47</v>
      </c>
      <c r="N7887" s="0" t="n">
        <v>2</v>
      </c>
      <c r="O7887" s="0" t="n">
        <v>5</v>
      </c>
      <c r="P7887" s="0" t="n">
        <v>600</v>
      </c>
      <c r="Q7887" s="0" t="n">
        <v>3.1</v>
      </c>
      <c r="R7887" s="0" t="str">
        <f aca="false">INDEX(Lookup!$B$4:$B$18,MATCH(C7887,Lookup!$A$4:$A$18,0))</f>
        <v>India</v>
      </c>
      <c r="S7887" s="20" t="n">
        <f aca="false">INDEX(Lookup!$D$4:$D$18,MATCH(C7887,Lookup!$A$4:$A$18,0))</f>
        <v>0.012</v>
      </c>
      <c r="T7887" s="21" t="n">
        <f aca="false">ROUND(P7887*S7887,2)</f>
        <v>7.2</v>
      </c>
      <c r="U7887" s="21" t="n">
        <f aca="false">IF(T7887&lt;=10,1,IF(T7887&lt;=20,2,IF(T7887&lt;=30,3,IF(T7887&lt;=40,4,IF(T7887&lt;=50,5,IF(T7887&lt;=100,6,IF(T7887&lt;=250,7,8)))))))</f>
        <v>1</v>
      </c>
      <c r="V7887" s="21" t="n">
        <f aca="false">IF(AND(OR(Dashboard!$T$3="All",R7887=Dashboard!$T$3),OR(Dashboard!$T$4="All",D7887=Dashboard!$T$4)),1,0)</f>
        <v>1</v>
      </c>
      <c r="W7887" s="21" t="n">
        <f aca="false">IF(V7887=1,T7887+ROW()/10000000,0)</f>
        <v>7.2007887</v>
      </c>
    </row>
    <row r="7888" customFormat="false" ht="15" hidden="false" customHeight="false" outlineLevel="0" collapsed="false">
      <c r="A7888" s="0" t="n">
        <v>18322639</v>
      </c>
      <c r="B7888" s="0" t="s">
        <v>16931</v>
      </c>
      <c r="C7888" s="0" t="n">
        <v>1</v>
      </c>
      <c r="D7888" s="0" t="s">
        <v>6924</v>
      </c>
      <c r="E7888" s="0" t="s">
        <v>16932</v>
      </c>
      <c r="F7888" s="0" t="s">
        <v>16904</v>
      </c>
      <c r="G7888" s="0" t="s">
        <v>16905</v>
      </c>
      <c r="H7888" s="0" t="s">
        <v>16933</v>
      </c>
      <c r="I7888" s="0" t="s">
        <v>2123</v>
      </c>
      <c r="J7888" s="0" t="s">
        <v>47</v>
      </c>
      <c r="K7888" s="0" t="s">
        <v>47</v>
      </c>
      <c r="L7888" s="0" t="s">
        <v>47</v>
      </c>
      <c r="M7888" s="0" t="s">
        <v>47</v>
      </c>
      <c r="N7888" s="0" t="n">
        <v>1</v>
      </c>
      <c r="O7888" s="0" t="n">
        <v>5</v>
      </c>
      <c r="P7888" s="0" t="n">
        <v>300</v>
      </c>
      <c r="Q7888" s="0" t="n">
        <v>3</v>
      </c>
      <c r="R7888" s="0" t="str">
        <f aca="false">INDEX(Lookup!$B$4:$B$18,MATCH(C7888,Lookup!$A$4:$A$18,0))</f>
        <v>India</v>
      </c>
      <c r="S7888" s="20" t="n">
        <f aca="false">INDEX(Lookup!$D$4:$D$18,MATCH(C7888,Lookup!$A$4:$A$18,0))</f>
        <v>0.012</v>
      </c>
      <c r="T7888" s="21" t="n">
        <f aca="false">ROUND(P7888*S7888,2)</f>
        <v>3.6</v>
      </c>
      <c r="U7888" s="21" t="n">
        <f aca="false">IF(T7888&lt;=10,1,IF(T7888&lt;=20,2,IF(T7888&lt;=30,3,IF(T7888&lt;=40,4,IF(T7888&lt;=50,5,IF(T7888&lt;=100,6,IF(T7888&lt;=250,7,8)))))))</f>
        <v>1</v>
      </c>
      <c r="V7888" s="21" t="n">
        <f aca="false">IF(AND(OR(Dashboard!$T$3="All",R7888=Dashboard!$T$3),OR(Dashboard!$T$4="All",D7888=Dashboard!$T$4)),1,0)</f>
        <v>1</v>
      </c>
      <c r="W7888" s="21" t="n">
        <f aca="false">IF(V7888=1,T7888+ROW()/10000000,0)</f>
        <v>3.6007888</v>
      </c>
    </row>
    <row r="7889" customFormat="false" ht="15" hidden="false" customHeight="false" outlineLevel="0" collapsed="false">
      <c r="A7889" s="0" t="n">
        <v>18285737</v>
      </c>
      <c r="B7889" s="0" t="s">
        <v>4101</v>
      </c>
      <c r="C7889" s="0" t="n">
        <v>1</v>
      </c>
      <c r="D7889" s="0" t="s">
        <v>6924</v>
      </c>
      <c r="E7889" s="0" t="s">
        <v>16934</v>
      </c>
      <c r="F7889" s="0" t="s">
        <v>16904</v>
      </c>
      <c r="G7889" s="0" t="s">
        <v>16905</v>
      </c>
      <c r="H7889" s="0" t="s">
        <v>2349</v>
      </c>
      <c r="I7889" s="0" t="s">
        <v>2123</v>
      </c>
      <c r="J7889" s="0" t="s">
        <v>47</v>
      </c>
      <c r="K7889" s="0" t="s">
        <v>47</v>
      </c>
      <c r="L7889" s="0" t="s">
        <v>47</v>
      </c>
      <c r="M7889" s="0" t="s">
        <v>47</v>
      </c>
      <c r="N7889" s="0" t="n">
        <v>1</v>
      </c>
      <c r="O7889" s="0" t="n">
        <v>26</v>
      </c>
      <c r="P7889" s="0" t="n">
        <v>100</v>
      </c>
      <c r="Q7889" s="0" t="n">
        <v>3.3</v>
      </c>
      <c r="R7889" s="0" t="str">
        <f aca="false">INDEX(Lookup!$B$4:$B$18,MATCH(C7889,Lookup!$A$4:$A$18,0))</f>
        <v>India</v>
      </c>
      <c r="S7889" s="20" t="n">
        <f aca="false">INDEX(Lookup!$D$4:$D$18,MATCH(C7889,Lookup!$A$4:$A$18,0))</f>
        <v>0.012</v>
      </c>
      <c r="T7889" s="21" t="n">
        <f aca="false">ROUND(P7889*S7889,2)</f>
        <v>1.2</v>
      </c>
      <c r="U7889" s="21" t="n">
        <f aca="false">IF(T7889&lt;=10,1,IF(T7889&lt;=20,2,IF(T7889&lt;=30,3,IF(T7889&lt;=40,4,IF(T7889&lt;=50,5,IF(T7889&lt;=100,6,IF(T7889&lt;=250,7,8)))))))</f>
        <v>1</v>
      </c>
      <c r="V7889" s="21" t="n">
        <f aca="false">IF(AND(OR(Dashboard!$T$3="All",R7889=Dashboard!$T$3),OR(Dashboard!$T$4="All",D7889=Dashboard!$T$4)),1,0)</f>
        <v>1</v>
      </c>
      <c r="W7889" s="21" t="n">
        <f aca="false">IF(V7889=1,T7889+ROW()/10000000,0)</f>
        <v>1.2007889</v>
      </c>
    </row>
    <row r="7890" customFormat="false" ht="15" hidden="false" customHeight="false" outlineLevel="0" collapsed="false">
      <c r="A7890" s="0" t="n">
        <v>18204810</v>
      </c>
      <c r="B7890" s="0" t="s">
        <v>16561</v>
      </c>
      <c r="C7890" s="0" t="n">
        <v>1</v>
      </c>
      <c r="D7890" s="0" t="s">
        <v>6924</v>
      </c>
      <c r="E7890" s="0" t="s">
        <v>16935</v>
      </c>
      <c r="F7890" s="0" t="s">
        <v>16904</v>
      </c>
      <c r="G7890" s="0" t="s">
        <v>16905</v>
      </c>
      <c r="H7890" s="0" t="s">
        <v>3243</v>
      </c>
      <c r="I7890" s="0" t="s">
        <v>2123</v>
      </c>
      <c r="J7890" s="0" t="s">
        <v>47</v>
      </c>
      <c r="K7890" s="0" t="s">
        <v>47</v>
      </c>
      <c r="L7890" s="0" t="s">
        <v>47</v>
      </c>
      <c r="M7890" s="0" t="s">
        <v>47</v>
      </c>
      <c r="N7890" s="0" t="n">
        <v>1</v>
      </c>
      <c r="O7890" s="0" t="n">
        <v>8</v>
      </c>
      <c r="P7890" s="0" t="n">
        <v>100</v>
      </c>
      <c r="Q7890" s="0" t="n">
        <v>3.1</v>
      </c>
      <c r="R7890" s="0" t="str">
        <f aca="false">INDEX(Lookup!$B$4:$B$18,MATCH(C7890,Lookup!$A$4:$A$18,0))</f>
        <v>India</v>
      </c>
      <c r="S7890" s="20" t="n">
        <f aca="false">INDEX(Lookup!$D$4:$D$18,MATCH(C7890,Lookup!$A$4:$A$18,0))</f>
        <v>0.012</v>
      </c>
      <c r="T7890" s="21" t="n">
        <f aca="false">ROUND(P7890*S7890,2)</f>
        <v>1.2</v>
      </c>
      <c r="U7890" s="21" t="n">
        <f aca="false">IF(T7890&lt;=10,1,IF(T7890&lt;=20,2,IF(T7890&lt;=30,3,IF(T7890&lt;=40,4,IF(T7890&lt;=50,5,IF(T7890&lt;=100,6,IF(T7890&lt;=250,7,8)))))))</f>
        <v>1</v>
      </c>
      <c r="V7890" s="21" t="n">
        <f aca="false">IF(AND(OR(Dashboard!$T$3="All",R7890=Dashboard!$T$3),OR(Dashboard!$T$4="All",D7890=Dashboard!$T$4)),1,0)</f>
        <v>1</v>
      </c>
      <c r="W7890" s="21" t="n">
        <f aca="false">IF(V7890=1,T7890+ROW()/10000000,0)</f>
        <v>1.200789</v>
      </c>
    </row>
    <row r="7891" customFormat="false" ht="15" hidden="false" customHeight="false" outlineLevel="0" collapsed="false">
      <c r="A7891" s="0" t="n">
        <v>301380</v>
      </c>
      <c r="B7891" s="0" t="s">
        <v>16936</v>
      </c>
      <c r="C7891" s="0" t="n">
        <v>1</v>
      </c>
      <c r="D7891" s="0" t="s">
        <v>6924</v>
      </c>
      <c r="E7891" s="0" t="s">
        <v>16937</v>
      </c>
      <c r="F7891" s="0" t="s">
        <v>16904</v>
      </c>
      <c r="G7891" s="0" t="s">
        <v>16905</v>
      </c>
      <c r="H7891" s="0" t="s">
        <v>69</v>
      </c>
      <c r="I7891" s="0" t="s">
        <v>2123</v>
      </c>
      <c r="J7891" s="0" t="s">
        <v>47</v>
      </c>
      <c r="K7891" s="0" t="s">
        <v>47</v>
      </c>
      <c r="L7891" s="0" t="s">
        <v>47</v>
      </c>
      <c r="M7891" s="0" t="s">
        <v>47</v>
      </c>
      <c r="N7891" s="0" t="n">
        <v>1</v>
      </c>
      <c r="O7891" s="0" t="n">
        <v>21</v>
      </c>
      <c r="P7891" s="0" t="n">
        <v>300</v>
      </c>
      <c r="Q7891" s="0" t="n">
        <v>3.3</v>
      </c>
      <c r="R7891" s="0" t="str">
        <f aca="false">INDEX(Lookup!$B$4:$B$18,MATCH(C7891,Lookup!$A$4:$A$18,0))</f>
        <v>India</v>
      </c>
      <c r="S7891" s="20" t="n">
        <f aca="false">INDEX(Lookup!$D$4:$D$18,MATCH(C7891,Lookup!$A$4:$A$18,0))</f>
        <v>0.012</v>
      </c>
      <c r="T7891" s="21" t="n">
        <f aca="false">ROUND(P7891*S7891,2)</f>
        <v>3.6</v>
      </c>
      <c r="U7891" s="21" t="n">
        <f aca="false">IF(T7891&lt;=10,1,IF(T7891&lt;=20,2,IF(T7891&lt;=30,3,IF(T7891&lt;=40,4,IF(T7891&lt;=50,5,IF(T7891&lt;=100,6,IF(T7891&lt;=250,7,8)))))))</f>
        <v>1</v>
      </c>
      <c r="V7891" s="21" t="n">
        <f aca="false">IF(AND(OR(Dashboard!$T$3="All",R7891=Dashboard!$T$3),OR(Dashboard!$T$4="All",D7891=Dashboard!$T$4)),1,0)</f>
        <v>1</v>
      </c>
      <c r="W7891" s="21" t="n">
        <f aca="false">IF(V7891=1,T7891+ROW()/10000000,0)</f>
        <v>3.6007891</v>
      </c>
    </row>
    <row r="7892" customFormat="false" ht="15" hidden="false" customHeight="false" outlineLevel="0" collapsed="false">
      <c r="A7892" s="0" t="n">
        <v>18277000</v>
      </c>
      <c r="B7892" s="0" t="s">
        <v>16938</v>
      </c>
      <c r="C7892" s="0" t="n">
        <v>1</v>
      </c>
      <c r="D7892" s="0" t="s">
        <v>6924</v>
      </c>
      <c r="E7892" s="0" t="s">
        <v>16939</v>
      </c>
      <c r="F7892" s="0" t="s">
        <v>16904</v>
      </c>
      <c r="G7892" s="0" t="s">
        <v>16905</v>
      </c>
      <c r="H7892" s="0" t="s">
        <v>2122</v>
      </c>
      <c r="I7892" s="0" t="s">
        <v>2123</v>
      </c>
      <c r="J7892" s="0" t="s">
        <v>47</v>
      </c>
      <c r="K7892" s="0" t="s">
        <v>47</v>
      </c>
      <c r="L7892" s="0" t="s">
        <v>47</v>
      </c>
      <c r="M7892" s="0" t="s">
        <v>47</v>
      </c>
      <c r="N7892" s="0" t="n">
        <v>2</v>
      </c>
      <c r="O7892" s="0" t="n">
        <v>13</v>
      </c>
      <c r="P7892" s="0" t="n">
        <v>600</v>
      </c>
      <c r="Q7892" s="0" t="n">
        <v>3.2</v>
      </c>
      <c r="R7892" s="0" t="str">
        <f aca="false">INDEX(Lookup!$B$4:$B$18,MATCH(C7892,Lookup!$A$4:$A$18,0))</f>
        <v>India</v>
      </c>
      <c r="S7892" s="20" t="n">
        <f aca="false">INDEX(Lookup!$D$4:$D$18,MATCH(C7892,Lookup!$A$4:$A$18,0))</f>
        <v>0.012</v>
      </c>
      <c r="T7892" s="21" t="n">
        <f aca="false">ROUND(P7892*S7892,2)</f>
        <v>7.2</v>
      </c>
      <c r="U7892" s="21" t="n">
        <f aca="false">IF(T7892&lt;=10,1,IF(T7892&lt;=20,2,IF(T7892&lt;=30,3,IF(T7892&lt;=40,4,IF(T7892&lt;=50,5,IF(T7892&lt;=100,6,IF(T7892&lt;=250,7,8)))))))</f>
        <v>1</v>
      </c>
      <c r="V7892" s="21" t="n">
        <f aca="false">IF(AND(OR(Dashboard!$T$3="All",R7892=Dashboard!$T$3),OR(Dashboard!$T$4="All",D7892=Dashboard!$T$4)),1,0)</f>
        <v>1</v>
      </c>
      <c r="W7892" s="21" t="n">
        <f aca="false">IF(V7892=1,T7892+ROW()/10000000,0)</f>
        <v>7.2007892</v>
      </c>
    </row>
    <row r="7893" customFormat="false" ht="15" hidden="false" customHeight="false" outlineLevel="0" collapsed="false">
      <c r="A7893" s="0" t="n">
        <v>300461</v>
      </c>
      <c r="B7893" s="0" t="s">
        <v>16940</v>
      </c>
      <c r="C7893" s="0" t="n">
        <v>1</v>
      </c>
      <c r="D7893" s="0" t="s">
        <v>6924</v>
      </c>
      <c r="E7893" s="0" t="s">
        <v>16941</v>
      </c>
      <c r="F7893" s="0" t="s">
        <v>16904</v>
      </c>
      <c r="G7893" s="0" t="s">
        <v>16905</v>
      </c>
      <c r="H7893" s="0" t="s">
        <v>69</v>
      </c>
      <c r="I7893" s="0" t="s">
        <v>2123</v>
      </c>
      <c r="J7893" s="0" t="s">
        <v>47</v>
      </c>
      <c r="K7893" s="0" t="s">
        <v>47</v>
      </c>
      <c r="L7893" s="0" t="s">
        <v>47</v>
      </c>
      <c r="M7893" s="0" t="s">
        <v>47</v>
      </c>
      <c r="N7893" s="0" t="n">
        <v>1</v>
      </c>
      <c r="O7893" s="0" t="n">
        <v>33</v>
      </c>
      <c r="P7893" s="0" t="n">
        <v>300</v>
      </c>
      <c r="Q7893" s="0" t="n">
        <v>3.4</v>
      </c>
      <c r="R7893" s="0" t="str">
        <f aca="false">INDEX(Lookup!$B$4:$B$18,MATCH(C7893,Lookup!$A$4:$A$18,0))</f>
        <v>India</v>
      </c>
      <c r="S7893" s="20" t="n">
        <f aca="false">INDEX(Lookup!$D$4:$D$18,MATCH(C7893,Lookup!$A$4:$A$18,0))</f>
        <v>0.012</v>
      </c>
      <c r="T7893" s="21" t="n">
        <f aca="false">ROUND(P7893*S7893,2)</f>
        <v>3.6</v>
      </c>
      <c r="U7893" s="21" t="n">
        <f aca="false">IF(T7893&lt;=10,1,IF(T7893&lt;=20,2,IF(T7893&lt;=30,3,IF(T7893&lt;=40,4,IF(T7893&lt;=50,5,IF(T7893&lt;=100,6,IF(T7893&lt;=250,7,8)))))))</f>
        <v>1</v>
      </c>
      <c r="V7893" s="21" t="n">
        <f aca="false">IF(AND(OR(Dashboard!$T$3="All",R7893=Dashboard!$T$3),OR(Dashboard!$T$4="All",D7893=Dashboard!$T$4)),1,0)</f>
        <v>1</v>
      </c>
      <c r="W7893" s="21" t="n">
        <f aca="false">IF(V7893=1,T7893+ROW()/10000000,0)</f>
        <v>3.6007893</v>
      </c>
    </row>
    <row r="7894" customFormat="false" ht="15" hidden="false" customHeight="false" outlineLevel="0" collapsed="false">
      <c r="A7894" s="0" t="n">
        <v>3654</v>
      </c>
      <c r="B7894" s="0" t="s">
        <v>16942</v>
      </c>
      <c r="C7894" s="0" t="n">
        <v>1</v>
      </c>
      <c r="D7894" s="0" t="s">
        <v>6924</v>
      </c>
      <c r="E7894" s="0" t="s">
        <v>16943</v>
      </c>
      <c r="F7894" s="0" t="s">
        <v>16904</v>
      </c>
      <c r="G7894" s="0" t="s">
        <v>16905</v>
      </c>
      <c r="H7894" s="0" t="s">
        <v>2978</v>
      </c>
      <c r="I7894" s="0" t="s">
        <v>2123</v>
      </c>
      <c r="J7894" s="0" t="s">
        <v>47</v>
      </c>
      <c r="K7894" s="0" t="s">
        <v>47</v>
      </c>
      <c r="L7894" s="0" t="s">
        <v>47</v>
      </c>
      <c r="M7894" s="0" t="s">
        <v>47</v>
      </c>
      <c r="N7894" s="0" t="n">
        <v>2</v>
      </c>
      <c r="O7894" s="0" t="n">
        <v>33</v>
      </c>
      <c r="P7894" s="0" t="n">
        <v>500</v>
      </c>
      <c r="Q7894" s="0" t="n">
        <v>2.6</v>
      </c>
      <c r="R7894" s="0" t="str">
        <f aca="false">INDEX(Lookup!$B$4:$B$18,MATCH(C7894,Lookup!$A$4:$A$18,0))</f>
        <v>India</v>
      </c>
      <c r="S7894" s="20" t="n">
        <f aca="false">INDEX(Lookup!$D$4:$D$18,MATCH(C7894,Lookup!$A$4:$A$18,0))</f>
        <v>0.012</v>
      </c>
      <c r="T7894" s="21" t="n">
        <f aca="false">ROUND(P7894*S7894,2)</f>
        <v>6</v>
      </c>
      <c r="U7894" s="21" t="n">
        <f aca="false">IF(T7894&lt;=10,1,IF(T7894&lt;=20,2,IF(T7894&lt;=30,3,IF(T7894&lt;=40,4,IF(T7894&lt;=50,5,IF(T7894&lt;=100,6,IF(T7894&lt;=250,7,8)))))))</f>
        <v>1</v>
      </c>
      <c r="V7894" s="21" t="n">
        <f aca="false">IF(AND(OR(Dashboard!$T$3="All",R7894=Dashboard!$T$3),OR(Dashboard!$T$4="All",D7894=Dashboard!$T$4)),1,0)</f>
        <v>1</v>
      </c>
      <c r="W7894" s="21" t="n">
        <f aca="false">IF(V7894=1,T7894+ROW()/10000000,0)</f>
        <v>6.0007894</v>
      </c>
    </row>
    <row r="7895" customFormat="false" ht="15" hidden="false" customHeight="false" outlineLevel="0" collapsed="false">
      <c r="A7895" s="0" t="n">
        <v>18264996</v>
      </c>
      <c r="B7895" s="0" t="s">
        <v>16944</v>
      </c>
      <c r="C7895" s="0" t="n">
        <v>1</v>
      </c>
      <c r="D7895" s="0" t="s">
        <v>6924</v>
      </c>
      <c r="E7895" s="0" t="s">
        <v>16945</v>
      </c>
      <c r="F7895" s="0" t="s">
        <v>16904</v>
      </c>
      <c r="G7895" s="0" t="s">
        <v>16905</v>
      </c>
      <c r="H7895" s="0" t="s">
        <v>16946</v>
      </c>
      <c r="I7895" s="0" t="s">
        <v>2123</v>
      </c>
      <c r="J7895" s="0" t="s">
        <v>47</v>
      </c>
      <c r="K7895" s="0" t="s">
        <v>47</v>
      </c>
      <c r="L7895" s="0" t="s">
        <v>47</v>
      </c>
      <c r="M7895" s="0" t="s">
        <v>47</v>
      </c>
      <c r="N7895" s="0" t="n">
        <v>1</v>
      </c>
      <c r="O7895" s="0" t="n">
        <v>8</v>
      </c>
      <c r="P7895" s="0" t="n">
        <v>200</v>
      </c>
      <c r="Q7895" s="0" t="n">
        <v>3.1</v>
      </c>
      <c r="R7895" s="0" t="str">
        <f aca="false">INDEX(Lookup!$B$4:$B$18,MATCH(C7895,Lookup!$A$4:$A$18,0))</f>
        <v>India</v>
      </c>
      <c r="S7895" s="20" t="n">
        <f aca="false">INDEX(Lookup!$D$4:$D$18,MATCH(C7895,Lookup!$A$4:$A$18,0))</f>
        <v>0.012</v>
      </c>
      <c r="T7895" s="21" t="n">
        <f aca="false">ROUND(P7895*S7895,2)</f>
        <v>2.4</v>
      </c>
      <c r="U7895" s="21" t="n">
        <f aca="false">IF(T7895&lt;=10,1,IF(T7895&lt;=20,2,IF(T7895&lt;=30,3,IF(T7895&lt;=40,4,IF(T7895&lt;=50,5,IF(T7895&lt;=100,6,IF(T7895&lt;=250,7,8)))))))</f>
        <v>1</v>
      </c>
      <c r="V7895" s="21" t="n">
        <f aca="false">IF(AND(OR(Dashboard!$T$3="All",R7895=Dashboard!$T$3),OR(Dashboard!$T$4="All",D7895=Dashboard!$T$4)),1,0)</f>
        <v>1</v>
      </c>
      <c r="W7895" s="21" t="n">
        <f aca="false">IF(V7895=1,T7895+ROW()/10000000,0)</f>
        <v>2.4007895</v>
      </c>
    </row>
    <row r="7896" customFormat="false" ht="15" hidden="false" customHeight="false" outlineLevel="0" collapsed="false">
      <c r="A7896" s="0" t="n">
        <v>301377</v>
      </c>
      <c r="B7896" s="0" t="s">
        <v>4942</v>
      </c>
      <c r="C7896" s="0" t="n">
        <v>1</v>
      </c>
      <c r="D7896" s="0" t="s">
        <v>6924</v>
      </c>
      <c r="E7896" s="0" t="s">
        <v>16947</v>
      </c>
      <c r="F7896" s="0" t="s">
        <v>16904</v>
      </c>
      <c r="G7896" s="0" t="s">
        <v>16905</v>
      </c>
      <c r="H7896" s="0" t="s">
        <v>11321</v>
      </c>
      <c r="I7896" s="0" t="s">
        <v>2123</v>
      </c>
      <c r="J7896" s="0" t="s">
        <v>47</v>
      </c>
      <c r="K7896" s="0" t="s">
        <v>47</v>
      </c>
      <c r="L7896" s="0" t="s">
        <v>47</v>
      </c>
      <c r="M7896" s="0" t="s">
        <v>47</v>
      </c>
      <c r="N7896" s="0" t="n">
        <v>1</v>
      </c>
      <c r="O7896" s="0" t="n">
        <v>33</v>
      </c>
      <c r="P7896" s="0" t="n">
        <v>300</v>
      </c>
      <c r="Q7896" s="0" t="n">
        <v>3.3</v>
      </c>
      <c r="R7896" s="0" t="str">
        <f aca="false">INDEX(Lookup!$B$4:$B$18,MATCH(C7896,Lookup!$A$4:$A$18,0))</f>
        <v>India</v>
      </c>
      <c r="S7896" s="20" t="n">
        <f aca="false">INDEX(Lookup!$D$4:$D$18,MATCH(C7896,Lookup!$A$4:$A$18,0))</f>
        <v>0.012</v>
      </c>
      <c r="T7896" s="21" t="n">
        <f aca="false">ROUND(P7896*S7896,2)</f>
        <v>3.6</v>
      </c>
      <c r="U7896" s="21" t="n">
        <f aca="false">IF(T7896&lt;=10,1,IF(T7896&lt;=20,2,IF(T7896&lt;=30,3,IF(T7896&lt;=40,4,IF(T7896&lt;=50,5,IF(T7896&lt;=100,6,IF(T7896&lt;=250,7,8)))))))</f>
        <v>1</v>
      </c>
      <c r="V7896" s="21" t="n">
        <f aca="false">IF(AND(OR(Dashboard!$T$3="All",R7896=Dashboard!$T$3),OR(Dashboard!$T$4="All",D7896=Dashboard!$T$4)),1,0)</f>
        <v>1</v>
      </c>
      <c r="W7896" s="21" t="n">
        <f aca="false">IF(V7896=1,T7896+ROW()/10000000,0)</f>
        <v>3.6007896</v>
      </c>
    </row>
    <row r="7897" customFormat="false" ht="15" hidden="false" customHeight="false" outlineLevel="0" collapsed="false">
      <c r="A7897" s="0" t="n">
        <v>8680</v>
      </c>
      <c r="B7897" s="0" t="s">
        <v>16948</v>
      </c>
      <c r="C7897" s="0" t="n">
        <v>1</v>
      </c>
      <c r="D7897" s="0" t="s">
        <v>6924</v>
      </c>
      <c r="E7897" s="0" t="s">
        <v>16949</v>
      </c>
      <c r="F7897" s="0" t="s">
        <v>16904</v>
      </c>
      <c r="G7897" s="0" t="s">
        <v>16905</v>
      </c>
      <c r="H7897" s="0" t="s">
        <v>2128</v>
      </c>
      <c r="I7897" s="0" t="s">
        <v>2123</v>
      </c>
      <c r="J7897" s="0" t="s">
        <v>47</v>
      </c>
      <c r="K7897" s="0" t="s">
        <v>47</v>
      </c>
      <c r="L7897" s="0" t="s">
        <v>47</v>
      </c>
      <c r="M7897" s="0" t="s">
        <v>47</v>
      </c>
      <c r="N7897" s="0" t="n">
        <v>1</v>
      </c>
      <c r="O7897" s="0" t="n">
        <v>10</v>
      </c>
      <c r="P7897" s="0" t="n">
        <v>200</v>
      </c>
      <c r="Q7897" s="0" t="n">
        <v>3</v>
      </c>
      <c r="R7897" s="0" t="str">
        <f aca="false">INDEX(Lookup!$B$4:$B$18,MATCH(C7897,Lookup!$A$4:$A$18,0))</f>
        <v>India</v>
      </c>
      <c r="S7897" s="20" t="n">
        <f aca="false">INDEX(Lookup!$D$4:$D$18,MATCH(C7897,Lookup!$A$4:$A$18,0))</f>
        <v>0.012</v>
      </c>
      <c r="T7897" s="21" t="n">
        <f aca="false">ROUND(P7897*S7897,2)</f>
        <v>2.4</v>
      </c>
      <c r="U7897" s="21" t="n">
        <f aca="false">IF(T7897&lt;=10,1,IF(T7897&lt;=20,2,IF(T7897&lt;=30,3,IF(T7897&lt;=40,4,IF(T7897&lt;=50,5,IF(T7897&lt;=100,6,IF(T7897&lt;=250,7,8)))))))</f>
        <v>1</v>
      </c>
      <c r="V7897" s="21" t="n">
        <f aca="false">IF(AND(OR(Dashboard!$T$3="All",R7897=Dashboard!$T$3),OR(Dashboard!$T$4="All",D7897=Dashboard!$T$4)),1,0)</f>
        <v>1</v>
      </c>
      <c r="W7897" s="21" t="n">
        <f aca="false">IF(V7897=1,T7897+ROW()/10000000,0)</f>
        <v>2.4007897</v>
      </c>
    </row>
    <row r="7898" customFormat="false" ht="15" hidden="false" customHeight="false" outlineLevel="0" collapsed="false">
      <c r="A7898" s="0" t="n">
        <v>18246995</v>
      </c>
      <c r="B7898" s="0" t="s">
        <v>16950</v>
      </c>
      <c r="C7898" s="0" t="n">
        <v>1</v>
      </c>
      <c r="D7898" s="0" t="s">
        <v>6924</v>
      </c>
      <c r="E7898" s="0" t="s">
        <v>16951</v>
      </c>
      <c r="F7898" s="0" t="s">
        <v>16904</v>
      </c>
      <c r="G7898" s="0" t="s">
        <v>16905</v>
      </c>
      <c r="H7898" s="0" t="s">
        <v>2128</v>
      </c>
      <c r="I7898" s="0" t="s">
        <v>2123</v>
      </c>
      <c r="J7898" s="0" t="s">
        <v>47</v>
      </c>
      <c r="K7898" s="0" t="s">
        <v>46</v>
      </c>
      <c r="L7898" s="0" t="s">
        <v>47</v>
      </c>
      <c r="M7898" s="0" t="s">
        <v>47</v>
      </c>
      <c r="N7898" s="0" t="n">
        <v>1</v>
      </c>
      <c r="O7898" s="0" t="n">
        <v>31</v>
      </c>
      <c r="P7898" s="0" t="n">
        <v>350</v>
      </c>
      <c r="Q7898" s="0" t="n">
        <v>2.8</v>
      </c>
      <c r="R7898" s="0" t="str">
        <f aca="false">INDEX(Lookup!$B$4:$B$18,MATCH(C7898,Lookup!$A$4:$A$18,0))</f>
        <v>India</v>
      </c>
      <c r="S7898" s="20" t="n">
        <f aca="false">INDEX(Lookup!$D$4:$D$18,MATCH(C7898,Lookup!$A$4:$A$18,0))</f>
        <v>0.012</v>
      </c>
      <c r="T7898" s="21" t="n">
        <f aca="false">ROUND(P7898*S7898,2)</f>
        <v>4.2</v>
      </c>
      <c r="U7898" s="21" t="n">
        <f aca="false">IF(T7898&lt;=10,1,IF(T7898&lt;=20,2,IF(T7898&lt;=30,3,IF(T7898&lt;=40,4,IF(T7898&lt;=50,5,IF(T7898&lt;=100,6,IF(T7898&lt;=250,7,8)))))))</f>
        <v>1</v>
      </c>
      <c r="V7898" s="21" t="n">
        <f aca="false">IF(AND(OR(Dashboard!$T$3="All",R7898=Dashboard!$T$3),OR(Dashboard!$T$4="All",D7898=Dashboard!$T$4)),1,0)</f>
        <v>1</v>
      </c>
      <c r="W7898" s="21" t="n">
        <f aca="false">IF(V7898=1,T7898+ROW()/10000000,0)</f>
        <v>4.2007898</v>
      </c>
    </row>
    <row r="7899" customFormat="false" ht="15" hidden="false" customHeight="false" outlineLevel="0" collapsed="false">
      <c r="A7899" s="0" t="n">
        <v>4785</v>
      </c>
      <c r="B7899" s="0" t="s">
        <v>12302</v>
      </c>
      <c r="C7899" s="0" t="n">
        <v>1</v>
      </c>
      <c r="D7899" s="0" t="s">
        <v>6924</v>
      </c>
      <c r="E7899" s="0" t="s">
        <v>16952</v>
      </c>
      <c r="F7899" s="0" t="s">
        <v>16904</v>
      </c>
      <c r="G7899" s="0" t="s">
        <v>16905</v>
      </c>
      <c r="H7899" s="0" t="s">
        <v>11321</v>
      </c>
      <c r="I7899" s="0" t="s">
        <v>2123</v>
      </c>
      <c r="J7899" s="0" t="s">
        <v>47</v>
      </c>
      <c r="K7899" s="0" t="s">
        <v>47</v>
      </c>
      <c r="L7899" s="0" t="s">
        <v>47</v>
      </c>
      <c r="M7899" s="0" t="s">
        <v>47</v>
      </c>
      <c r="N7899" s="0" t="n">
        <v>1</v>
      </c>
      <c r="O7899" s="0" t="n">
        <v>34</v>
      </c>
      <c r="P7899" s="0" t="n">
        <v>300</v>
      </c>
      <c r="Q7899" s="0" t="n">
        <v>3.1</v>
      </c>
      <c r="R7899" s="0" t="str">
        <f aca="false">INDEX(Lookup!$B$4:$B$18,MATCH(C7899,Lookup!$A$4:$A$18,0))</f>
        <v>India</v>
      </c>
      <c r="S7899" s="20" t="n">
        <f aca="false">INDEX(Lookup!$D$4:$D$18,MATCH(C7899,Lookup!$A$4:$A$18,0))</f>
        <v>0.012</v>
      </c>
      <c r="T7899" s="21" t="n">
        <f aca="false">ROUND(P7899*S7899,2)</f>
        <v>3.6</v>
      </c>
      <c r="U7899" s="21" t="n">
        <f aca="false">IF(T7899&lt;=10,1,IF(T7899&lt;=20,2,IF(T7899&lt;=30,3,IF(T7899&lt;=40,4,IF(T7899&lt;=50,5,IF(T7899&lt;=100,6,IF(T7899&lt;=250,7,8)))))))</f>
        <v>1</v>
      </c>
      <c r="V7899" s="21" t="n">
        <f aca="false">IF(AND(OR(Dashboard!$T$3="All",R7899=Dashboard!$T$3),OR(Dashboard!$T$4="All",D7899=Dashboard!$T$4)),1,0)</f>
        <v>1</v>
      </c>
      <c r="W7899" s="21" t="n">
        <f aca="false">IF(V7899=1,T7899+ROW()/10000000,0)</f>
        <v>3.6007899</v>
      </c>
    </row>
    <row r="7900" customFormat="false" ht="15" hidden="false" customHeight="false" outlineLevel="0" collapsed="false">
      <c r="A7900" s="0" t="n">
        <v>2402</v>
      </c>
      <c r="B7900" s="0" t="s">
        <v>4664</v>
      </c>
      <c r="C7900" s="0" t="n">
        <v>1</v>
      </c>
      <c r="D7900" s="0" t="s">
        <v>6924</v>
      </c>
      <c r="E7900" s="0" t="s">
        <v>16953</v>
      </c>
      <c r="F7900" s="0" t="s">
        <v>16904</v>
      </c>
      <c r="G7900" s="0" t="s">
        <v>16905</v>
      </c>
      <c r="H7900" s="0" t="s">
        <v>2662</v>
      </c>
      <c r="I7900" s="0" t="s">
        <v>2123</v>
      </c>
      <c r="J7900" s="0" t="s">
        <v>47</v>
      </c>
      <c r="K7900" s="0" t="s">
        <v>47</v>
      </c>
      <c r="L7900" s="0" t="s">
        <v>47</v>
      </c>
      <c r="M7900" s="0" t="s">
        <v>47</v>
      </c>
      <c r="N7900" s="0" t="n">
        <v>2</v>
      </c>
      <c r="O7900" s="0" t="n">
        <v>20</v>
      </c>
      <c r="P7900" s="0" t="n">
        <v>600</v>
      </c>
      <c r="Q7900" s="0" t="n">
        <v>2.8</v>
      </c>
      <c r="R7900" s="0" t="str">
        <f aca="false">INDEX(Lookup!$B$4:$B$18,MATCH(C7900,Lookup!$A$4:$A$18,0))</f>
        <v>India</v>
      </c>
      <c r="S7900" s="20" t="n">
        <f aca="false">INDEX(Lookup!$D$4:$D$18,MATCH(C7900,Lookup!$A$4:$A$18,0))</f>
        <v>0.012</v>
      </c>
      <c r="T7900" s="21" t="n">
        <f aca="false">ROUND(P7900*S7900,2)</f>
        <v>7.2</v>
      </c>
      <c r="U7900" s="21" t="n">
        <f aca="false">IF(T7900&lt;=10,1,IF(T7900&lt;=20,2,IF(T7900&lt;=30,3,IF(T7900&lt;=40,4,IF(T7900&lt;=50,5,IF(T7900&lt;=100,6,IF(T7900&lt;=250,7,8)))))))</f>
        <v>1</v>
      </c>
      <c r="V7900" s="21" t="n">
        <f aca="false">IF(AND(OR(Dashboard!$T$3="All",R7900=Dashboard!$T$3),OR(Dashboard!$T$4="All",D7900=Dashboard!$T$4)),1,0)</f>
        <v>1</v>
      </c>
      <c r="W7900" s="21" t="n">
        <f aca="false">IF(V7900=1,T7900+ROW()/10000000,0)</f>
        <v>7.20079</v>
      </c>
    </row>
    <row r="7901" customFormat="false" ht="15" hidden="false" customHeight="false" outlineLevel="0" collapsed="false">
      <c r="A7901" s="0" t="n">
        <v>300406</v>
      </c>
      <c r="B7901" s="0" t="s">
        <v>16954</v>
      </c>
      <c r="C7901" s="0" t="n">
        <v>1</v>
      </c>
      <c r="D7901" s="0" t="s">
        <v>6924</v>
      </c>
      <c r="E7901" s="0" t="s">
        <v>16955</v>
      </c>
      <c r="F7901" s="0" t="s">
        <v>16904</v>
      </c>
      <c r="G7901" s="0" t="s">
        <v>16905</v>
      </c>
      <c r="H7901" s="0" t="s">
        <v>2147</v>
      </c>
      <c r="I7901" s="0" t="s">
        <v>2123</v>
      </c>
      <c r="J7901" s="0" t="s">
        <v>47</v>
      </c>
      <c r="K7901" s="0" t="s">
        <v>47</v>
      </c>
      <c r="L7901" s="0" t="s">
        <v>47</v>
      </c>
      <c r="M7901" s="0" t="s">
        <v>47</v>
      </c>
      <c r="N7901" s="0" t="n">
        <v>1</v>
      </c>
      <c r="O7901" s="0" t="n">
        <v>12</v>
      </c>
      <c r="P7901" s="0" t="n">
        <v>300</v>
      </c>
      <c r="Q7901" s="0" t="n">
        <v>3.1</v>
      </c>
      <c r="R7901" s="0" t="str">
        <f aca="false">INDEX(Lookup!$B$4:$B$18,MATCH(C7901,Lookup!$A$4:$A$18,0))</f>
        <v>India</v>
      </c>
      <c r="S7901" s="20" t="n">
        <f aca="false">INDEX(Lookup!$D$4:$D$18,MATCH(C7901,Lookup!$A$4:$A$18,0))</f>
        <v>0.012</v>
      </c>
      <c r="T7901" s="21" t="n">
        <f aca="false">ROUND(P7901*S7901,2)</f>
        <v>3.6</v>
      </c>
      <c r="U7901" s="21" t="n">
        <f aca="false">IF(T7901&lt;=10,1,IF(T7901&lt;=20,2,IF(T7901&lt;=30,3,IF(T7901&lt;=40,4,IF(T7901&lt;=50,5,IF(T7901&lt;=100,6,IF(T7901&lt;=250,7,8)))))))</f>
        <v>1</v>
      </c>
      <c r="V7901" s="21" t="n">
        <f aca="false">IF(AND(OR(Dashboard!$T$3="All",R7901=Dashboard!$T$3),OR(Dashboard!$T$4="All",D7901=Dashboard!$T$4)),1,0)</f>
        <v>1</v>
      </c>
      <c r="W7901" s="21" t="n">
        <f aca="false">IF(V7901=1,T7901+ROW()/10000000,0)</f>
        <v>3.6007901</v>
      </c>
    </row>
    <row r="7902" customFormat="false" ht="15" hidden="false" customHeight="false" outlineLevel="0" collapsed="false">
      <c r="A7902" s="0" t="n">
        <v>311390</v>
      </c>
      <c r="B7902" s="0" t="s">
        <v>13659</v>
      </c>
      <c r="C7902" s="0" t="n">
        <v>1</v>
      </c>
      <c r="D7902" s="0" t="s">
        <v>6924</v>
      </c>
      <c r="E7902" s="0" t="s">
        <v>16956</v>
      </c>
      <c r="F7902" s="0" t="s">
        <v>16904</v>
      </c>
      <c r="G7902" s="0" t="s">
        <v>16905</v>
      </c>
      <c r="H7902" s="0" t="s">
        <v>3392</v>
      </c>
      <c r="I7902" s="0" t="s">
        <v>2123</v>
      </c>
      <c r="J7902" s="0" t="s">
        <v>47</v>
      </c>
      <c r="K7902" s="0" t="s">
        <v>47</v>
      </c>
      <c r="L7902" s="0" t="s">
        <v>47</v>
      </c>
      <c r="M7902" s="0" t="s">
        <v>47</v>
      </c>
      <c r="N7902" s="0" t="n">
        <v>2</v>
      </c>
      <c r="O7902" s="0" t="n">
        <v>24</v>
      </c>
      <c r="P7902" s="0" t="n">
        <v>650</v>
      </c>
      <c r="Q7902" s="0" t="n">
        <v>3.1</v>
      </c>
      <c r="R7902" s="0" t="str">
        <f aca="false">INDEX(Lookup!$B$4:$B$18,MATCH(C7902,Lookup!$A$4:$A$18,0))</f>
        <v>India</v>
      </c>
      <c r="S7902" s="20" t="n">
        <f aca="false">INDEX(Lookup!$D$4:$D$18,MATCH(C7902,Lookup!$A$4:$A$18,0))</f>
        <v>0.012</v>
      </c>
      <c r="T7902" s="21" t="n">
        <f aca="false">ROUND(P7902*S7902,2)</f>
        <v>7.8</v>
      </c>
      <c r="U7902" s="21" t="n">
        <f aca="false">IF(T7902&lt;=10,1,IF(T7902&lt;=20,2,IF(T7902&lt;=30,3,IF(T7902&lt;=40,4,IF(T7902&lt;=50,5,IF(T7902&lt;=100,6,IF(T7902&lt;=250,7,8)))))))</f>
        <v>1</v>
      </c>
      <c r="V7902" s="21" t="n">
        <f aca="false">IF(AND(OR(Dashboard!$T$3="All",R7902=Dashboard!$T$3),OR(Dashboard!$T$4="All",D7902=Dashboard!$T$4)),1,0)</f>
        <v>1</v>
      </c>
      <c r="W7902" s="21" t="n">
        <f aca="false">IF(V7902=1,T7902+ROW()/10000000,0)</f>
        <v>7.8007902</v>
      </c>
    </row>
    <row r="7903" customFormat="false" ht="15" hidden="false" customHeight="false" outlineLevel="0" collapsed="false">
      <c r="A7903" s="0" t="n">
        <v>4164</v>
      </c>
      <c r="B7903" s="0" t="s">
        <v>10144</v>
      </c>
      <c r="C7903" s="0" t="n">
        <v>1</v>
      </c>
      <c r="D7903" s="0" t="s">
        <v>6924</v>
      </c>
      <c r="E7903" s="0" t="s">
        <v>16957</v>
      </c>
      <c r="F7903" s="0" t="s">
        <v>16904</v>
      </c>
      <c r="G7903" s="0" t="s">
        <v>16905</v>
      </c>
      <c r="H7903" s="0" t="s">
        <v>3142</v>
      </c>
      <c r="I7903" s="0" t="s">
        <v>2123</v>
      </c>
      <c r="J7903" s="0" t="s">
        <v>47</v>
      </c>
      <c r="K7903" s="0" t="s">
        <v>46</v>
      </c>
      <c r="L7903" s="0" t="s">
        <v>47</v>
      </c>
      <c r="M7903" s="0" t="s">
        <v>47</v>
      </c>
      <c r="N7903" s="0" t="n">
        <v>1</v>
      </c>
      <c r="O7903" s="0" t="n">
        <v>44</v>
      </c>
      <c r="P7903" s="0" t="n">
        <v>350</v>
      </c>
      <c r="Q7903" s="0" t="n">
        <v>2.7</v>
      </c>
      <c r="R7903" s="0" t="str">
        <f aca="false">INDEX(Lookup!$B$4:$B$18,MATCH(C7903,Lookup!$A$4:$A$18,0))</f>
        <v>India</v>
      </c>
      <c r="S7903" s="20" t="n">
        <f aca="false">INDEX(Lookup!$D$4:$D$18,MATCH(C7903,Lookup!$A$4:$A$18,0))</f>
        <v>0.012</v>
      </c>
      <c r="T7903" s="21" t="n">
        <f aca="false">ROUND(P7903*S7903,2)</f>
        <v>4.2</v>
      </c>
      <c r="U7903" s="21" t="n">
        <f aca="false">IF(T7903&lt;=10,1,IF(T7903&lt;=20,2,IF(T7903&lt;=30,3,IF(T7903&lt;=40,4,IF(T7903&lt;=50,5,IF(T7903&lt;=100,6,IF(T7903&lt;=250,7,8)))))))</f>
        <v>1</v>
      </c>
      <c r="V7903" s="21" t="n">
        <f aca="false">IF(AND(OR(Dashboard!$T$3="All",R7903=Dashboard!$T$3),OR(Dashboard!$T$4="All",D7903=Dashboard!$T$4)),1,0)</f>
        <v>1</v>
      </c>
      <c r="W7903" s="21" t="n">
        <f aca="false">IF(V7903=1,T7903+ROW()/10000000,0)</f>
        <v>4.2007903</v>
      </c>
    </row>
    <row r="7904" customFormat="false" ht="15" hidden="false" customHeight="false" outlineLevel="0" collapsed="false">
      <c r="A7904" s="0" t="n">
        <v>18365391</v>
      </c>
      <c r="B7904" s="0" t="s">
        <v>16958</v>
      </c>
      <c r="C7904" s="0" t="n">
        <v>1</v>
      </c>
      <c r="D7904" s="0" t="s">
        <v>6924</v>
      </c>
      <c r="E7904" s="0" t="s">
        <v>16959</v>
      </c>
      <c r="F7904" s="0" t="s">
        <v>16904</v>
      </c>
      <c r="G7904" s="0" t="s">
        <v>16905</v>
      </c>
      <c r="H7904" s="0" t="s">
        <v>2128</v>
      </c>
      <c r="I7904" s="0" t="s">
        <v>2123</v>
      </c>
      <c r="J7904" s="0" t="s">
        <v>47</v>
      </c>
      <c r="K7904" s="0" t="s">
        <v>47</v>
      </c>
      <c r="L7904" s="0" t="s">
        <v>47</v>
      </c>
      <c r="M7904" s="0" t="s">
        <v>47</v>
      </c>
      <c r="N7904" s="0" t="n">
        <v>1</v>
      </c>
      <c r="O7904" s="0" t="n">
        <v>15</v>
      </c>
      <c r="P7904" s="0" t="n">
        <v>350</v>
      </c>
      <c r="Q7904" s="0" t="n">
        <v>3.3</v>
      </c>
      <c r="R7904" s="0" t="str">
        <f aca="false">INDEX(Lookup!$B$4:$B$18,MATCH(C7904,Lookup!$A$4:$A$18,0))</f>
        <v>India</v>
      </c>
      <c r="S7904" s="20" t="n">
        <f aca="false">INDEX(Lookup!$D$4:$D$18,MATCH(C7904,Lookup!$A$4:$A$18,0))</f>
        <v>0.012</v>
      </c>
      <c r="T7904" s="21" t="n">
        <f aca="false">ROUND(P7904*S7904,2)</f>
        <v>4.2</v>
      </c>
      <c r="U7904" s="21" t="n">
        <f aca="false">IF(T7904&lt;=10,1,IF(T7904&lt;=20,2,IF(T7904&lt;=30,3,IF(T7904&lt;=40,4,IF(T7904&lt;=50,5,IF(T7904&lt;=100,6,IF(T7904&lt;=250,7,8)))))))</f>
        <v>1</v>
      </c>
      <c r="V7904" s="21" t="n">
        <f aca="false">IF(AND(OR(Dashboard!$T$3="All",R7904=Dashboard!$T$3),OR(Dashboard!$T$4="All",D7904=Dashboard!$T$4)),1,0)</f>
        <v>1</v>
      </c>
      <c r="W7904" s="21" t="n">
        <f aca="false">IF(V7904=1,T7904+ROW()/10000000,0)</f>
        <v>4.2007904</v>
      </c>
    </row>
    <row r="7905" customFormat="false" ht="15" hidden="false" customHeight="false" outlineLevel="0" collapsed="false">
      <c r="A7905" s="0" t="n">
        <v>8508</v>
      </c>
      <c r="B7905" s="0" t="s">
        <v>3343</v>
      </c>
      <c r="C7905" s="0" t="n">
        <v>1</v>
      </c>
      <c r="D7905" s="0" t="s">
        <v>6924</v>
      </c>
      <c r="E7905" s="0" t="s">
        <v>16960</v>
      </c>
      <c r="F7905" s="0" t="s">
        <v>16904</v>
      </c>
      <c r="G7905" s="0" t="s">
        <v>16905</v>
      </c>
      <c r="H7905" s="0" t="s">
        <v>3345</v>
      </c>
      <c r="I7905" s="0" t="s">
        <v>2123</v>
      </c>
      <c r="J7905" s="0" t="s">
        <v>47</v>
      </c>
      <c r="K7905" s="0" t="s">
        <v>47</v>
      </c>
      <c r="L7905" s="0" t="s">
        <v>47</v>
      </c>
      <c r="M7905" s="0" t="s">
        <v>47</v>
      </c>
      <c r="N7905" s="0" t="n">
        <v>1</v>
      </c>
      <c r="O7905" s="0" t="n">
        <v>17</v>
      </c>
      <c r="P7905" s="0" t="n">
        <v>400</v>
      </c>
      <c r="Q7905" s="0" t="n">
        <v>3.1</v>
      </c>
      <c r="R7905" s="0" t="str">
        <f aca="false">INDEX(Lookup!$B$4:$B$18,MATCH(C7905,Lookup!$A$4:$A$18,0))</f>
        <v>India</v>
      </c>
      <c r="S7905" s="20" t="n">
        <f aca="false">INDEX(Lookup!$D$4:$D$18,MATCH(C7905,Lookup!$A$4:$A$18,0))</f>
        <v>0.012</v>
      </c>
      <c r="T7905" s="21" t="n">
        <f aca="false">ROUND(P7905*S7905,2)</f>
        <v>4.8</v>
      </c>
      <c r="U7905" s="21" t="n">
        <f aca="false">IF(T7905&lt;=10,1,IF(T7905&lt;=20,2,IF(T7905&lt;=30,3,IF(T7905&lt;=40,4,IF(T7905&lt;=50,5,IF(T7905&lt;=100,6,IF(T7905&lt;=250,7,8)))))))</f>
        <v>1</v>
      </c>
      <c r="V7905" s="21" t="n">
        <f aca="false">IF(AND(OR(Dashboard!$T$3="All",R7905=Dashboard!$T$3),OR(Dashboard!$T$4="All",D7905=Dashboard!$T$4)),1,0)</f>
        <v>1</v>
      </c>
      <c r="W7905" s="21" t="n">
        <f aca="false">IF(V7905=1,T7905+ROW()/10000000,0)</f>
        <v>4.8007905</v>
      </c>
    </row>
    <row r="7906" customFormat="false" ht="15" hidden="false" customHeight="false" outlineLevel="0" collapsed="false">
      <c r="A7906" s="0" t="n">
        <v>1305</v>
      </c>
      <c r="B7906" s="0" t="s">
        <v>16961</v>
      </c>
      <c r="C7906" s="0" t="n">
        <v>1</v>
      </c>
      <c r="D7906" s="0" t="s">
        <v>6924</v>
      </c>
      <c r="E7906" s="0" t="s">
        <v>16962</v>
      </c>
      <c r="F7906" s="0" t="s">
        <v>16904</v>
      </c>
      <c r="G7906" s="0" t="s">
        <v>16905</v>
      </c>
      <c r="H7906" s="0" t="s">
        <v>2662</v>
      </c>
      <c r="I7906" s="0" t="s">
        <v>2123</v>
      </c>
      <c r="J7906" s="0" t="s">
        <v>47</v>
      </c>
      <c r="K7906" s="0" t="s">
        <v>47</v>
      </c>
      <c r="L7906" s="0" t="s">
        <v>47</v>
      </c>
      <c r="M7906" s="0" t="s">
        <v>47</v>
      </c>
      <c r="N7906" s="0" t="n">
        <v>1</v>
      </c>
      <c r="O7906" s="0" t="n">
        <v>37</v>
      </c>
      <c r="P7906" s="0" t="n">
        <v>400</v>
      </c>
      <c r="Q7906" s="0" t="n">
        <v>2.8</v>
      </c>
      <c r="R7906" s="0" t="str">
        <f aca="false">INDEX(Lookup!$B$4:$B$18,MATCH(C7906,Lookup!$A$4:$A$18,0))</f>
        <v>India</v>
      </c>
      <c r="S7906" s="20" t="n">
        <f aca="false">INDEX(Lookup!$D$4:$D$18,MATCH(C7906,Lookup!$A$4:$A$18,0))</f>
        <v>0.012</v>
      </c>
      <c r="T7906" s="21" t="n">
        <f aca="false">ROUND(P7906*S7906,2)</f>
        <v>4.8</v>
      </c>
      <c r="U7906" s="21" t="n">
        <f aca="false">IF(T7906&lt;=10,1,IF(T7906&lt;=20,2,IF(T7906&lt;=30,3,IF(T7906&lt;=40,4,IF(T7906&lt;=50,5,IF(T7906&lt;=100,6,IF(T7906&lt;=250,7,8)))))))</f>
        <v>1</v>
      </c>
      <c r="V7906" s="21" t="n">
        <f aca="false">IF(AND(OR(Dashboard!$T$3="All",R7906=Dashboard!$T$3),OR(Dashboard!$T$4="All",D7906=Dashboard!$T$4)),1,0)</f>
        <v>1</v>
      </c>
      <c r="W7906" s="21" t="n">
        <f aca="false">IF(V7906=1,T7906+ROW()/10000000,0)</f>
        <v>4.8007906</v>
      </c>
    </row>
    <row r="7907" customFormat="false" ht="15" hidden="false" customHeight="false" outlineLevel="0" collapsed="false">
      <c r="A7907" s="0" t="n">
        <v>18245289</v>
      </c>
      <c r="B7907" s="0" t="s">
        <v>16963</v>
      </c>
      <c r="C7907" s="0" t="n">
        <v>1</v>
      </c>
      <c r="D7907" s="0" t="s">
        <v>6924</v>
      </c>
      <c r="E7907" s="0" t="s">
        <v>16964</v>
      </c>
      <c r="F7907" s="0" t="s">
        <v>16904</v>
      </c>
      <c r="G7907" s="0" t="s">
        <v>16905</v>
      </c>
      <c r="H7907" s="0" t="s">
        <v>2050</v>
      </c>
      <c r="I7907" s="0" t="s">
        <v>2123</v>
      </c>
      <c r="J7907" s="0" t="s">
        <v>47</v>
      </c>
      <c r="K7907" s="0" t="s">
        <v>47</v>
      </c>
      <c r="L7907" s="0" t="s">
        <v>47</v>
      </c>
      <c r="M7907" s="0" t="s">
        <v>47</v>
      </c>
      <c r="N7907" s="0" t="n">
        <v>1</v>
      </c>
      <c r="O7907" s="0" t="n">
        <v>10</v>
      </c>
      <c r="P7907" s="0" t="n">
        <v>250</v>
      </c>
      <c r="Q7907" s="0" t="n">
        <v>3.2</v>
      </c>
      <c r="R7907" s="0" t="str">
        <f aca="false">INDEX(Lookup!$B$4:$B$18,MATCH(C7907,Lookup!$A$4:$A$18,0))</f>
        <v>India</v>
      </c>
      <c r="S7907" s="20" t="n">
        <f aca="false">INDEX(Lookup!$D$4:$D$18,MATCH(C7907,Lookup!$A$4:$A$18,0))</f>
        <v>0.012</v>
      </c>
      <c r="T7907" s="21" t="n">
        <f aca="false">ROUND(P7907*S7907,2)</f>
        <v>3</v>
      </c>
      <c r="U7907" s="21" t="n">
        <f aca="false">IF(T7907&lt;=10,1,IF(T7907&lt;=20,2,IF(T7907&lt;=30,3,IF(T7907&lt;=40,4,IF(T7907&lt;=50,5,IF(T7907&lt;=100,6,IF(T7907&lt;=250,7,8)))))))</f>
        <v>1</v>
      </c>
      <c r="V7907" s="21" t="n">
        <f aca="false">IF(AND(OR(Dashboard!$T$3="All",R7907=Dashboard!$T$3),OR(Dashboard!$T$4="All",D7907=Dashboard!$T$4)),1,0)</f>
        <v>1</v>
      </c>
      <c r="W7907" s="21" t="n">
        <f aca="false">IF(V7907=1,T7907+ROW()/10000000,0)</f>
        <v>3.0007907</v>
      </c>
    </row>
    <row r="7908" customFormat="false" ht="15" hidden="false" customHeight="false" outlineLevel="0" collapsed="false">
      <c r="A7908" s="0" t="n">
        <v>18057797</v>
      </c>
      <c r="B7908" s="0" t="s">
        <v>16965</v>
      </c>
      <c r="C7908" s="0" t="n">
        <v>1</v>
      </c>
      <c r="D7908" s="0" t="s">
        <v>6924</v>
      </c>
      <c r="E7908" s="0" t="s">
        <v>16966</v>
      </c>
      <c r="F7908" s="0" t="s">
        <v>16904</v>
      </c>
      <c r="G7908" s="0" t="s">
        <v>16905</v>
      </c>
      <c r="H7908" s="0" t="s">
        <v>3345</v>
      </c>
      <c r="I7908" s="0" t="s">
        <v>2123</v>
      </c>
      <c r="J7908" s="0" t="s">
        <v>47</v>
      </c>
      <c r="K7908" s="0" t="s">
        <v>47</v>
      </c>
      <c r="L7908" s="0" t="s">
        <v>47</v>
      </c>
      <c r="M7908" s="0" t="s">
        <v>47</v>
      </c>
      <c r="N7908" s="0" t="n">
        <v>1</v>
      </c>
      <c r="O7908" s="0" t="n">
        <v>9</v>
      </c>
      <c r="P7908" s="0" t="n">
        <v>300</v>
      </c>
      <c r="Q7908" s="0" t="n">
        <v>3.2</v>
      </c>
      <c r="R7908" s="0" t="str">
        <f aca="false">INDEX(Lookup!$B$4:$B$18,MATCH(C7908,Lookup!$A$4:$A$18,0))</f>
        <v>India</v>
      </c>
      <c r="S7908" s="20" t="n">
        <f aca="false">INDEX(Lookup!$D$4:$D$18,MATCH(C7908,Lookup!$A$4:$A$18,0))</f>
        <v>0.012</v>
      </c>
      <c r="T7908" s="21" t="n">
        <f aca="false">ROUND(P7908*S7908,2)</f>
        <v>3.6</v>
      </c>
      <c r="U7908" s="21" t="n">
        <f aca="false">IF(T7908&lt;=10,1,IF(T7908&lt;=20,2,IF(T7908&lt;=30,3,IF(T7908&lt;=40,4,IF(T7908&lt;=50,5,IF(T7908&lt;=100,6,IF(T7908&lt;=250,7,8)))))))</f>
        <v>1</v>
      </c>
      <c r="V7908" s="21" t="n">
        <f aca="false">IF(AND(OR(Dashboard!$T$3="All",R7908=Dashboard!$T$3),OR(Dashboard!$T$4="All",D7908=Dashboard!$T$4)),1,0)</f>
        <v>1</v>
      </c>
      <c r="W7908" s="21" t="n">
        <f aca="false">IF(V7908=1,T7908+ROW()/10000000,0)</f>
        <v>3.6007908</v>
      </c>
    </row>
    <row r="7909" customFormat="false" ht="15" hidden="false" customHeight="false" outlineLevel="0" collapsed="false">
      <c r="A7909" s="0" t="n">
        <v>300472</v>
      </c>
      <c r="B7909" s="0" t="s">
        <v>4053</v>
      </c>
      <c r="C7909" s="0" t="n">
        <v>1</v>
      </c>
      <c r="D7909" s="0" t="s">
        <v>6924</v>
      </c>
      <c r="E7909" s="0" t="s">
        <v>16967</v>
      </c>
      <c r="F7909" s="0" t="s">
        <v>16904</v>
      </c>
      <c r="G7909" s="0" t="s">
        <v>16905</v>
      </c>
      <c r="H7909" s="0" t="s">
        <v>2122</v>
      </c>
      <c r="I7909" s="0" t="s">
        <v>2123</v>
      </c>
      <c r="J7909" s="0" t="s">
        <v>47</v>
      </c>
      <c r="K7909" s="0" t="s">
        <v>47</v>
      </c>
      <c r="L7909" s="0" t="s">
        <v>47</v>
      </c>
      <c r="M7909" s="0" t="s">
        <v>47</v>
      </c>
      <c r="N7909" s="0" t="n">
        <v>1</v>
      </c>
      <c r="O7909" s="0" t="n">
        <v>23</v>
      </c>
      <c r="P7909" s="0" t="n">
        <v>400</v>
      </c>
      <c r="Q7909" s="0" t="n">
        <v>3.1</v>
      </c>
      <c r="R7909" s="0" t="str">
        <f aca="false">INDEX(Lookup!$B$4:$B$18,MATCH(C7909,Lookup!$A$4:$A$18,0))</f>
        <v>India</v>
      </c>
      <c r="S7909" s="20" t="n">
        <f aca="false">INDEX(Lookup!$D$4:$D$18,MATCH(C7909,Lookup!$A$4:$A$18,0))</f>
        <v>0.012</v>
      </c>
      <c r="T7909" s="21" t="n">
        <f aca="false">ROUND(P7909*S7909,2)</f>
        <v>4.8</v>
      </c>
      <c r="U7909" s="21" t="n">
        <f aca="false">IF(T7909&lt;=10,1,IF(T7909&lt;=20,2,IF(T7909&lt;=30,3,IF(T7909&lt;=40,4,IF(T7909&lt;=50,5,IF(T7909&lt;=100,6,IF(T7909&lt;=250,7,8)))))))</f>
        <v>1</v>
      </c>
      <c r="V7909" s="21" t="n">
        <f aca="false">IF(AND(OR(Dashboard!$T$3="All",R7909=Dashboard!$T$3),OR(Dashboard!$T$4="All",D7909=Dashboard!$T$4)),1,0)</f>
        <v>1</v>
      </c>
      <c r="W7909" s="21" t="n">
        <f aca="false">IF(V7909=1,T7909+ROW()/10000000,0)</f>
        <v>4.8007909</v>
      </c>
    </row>
    <row r="7910" customFormat="false" ht="15" hidden="false" customHeight="false" outlineLevel="0" collapsed="false">
      <c r="A7910" s="0" t="n">
        <v>18247014</v>
      </c>
      <c r="B7910" s="0" t="s">
        <v>16968</v>
      </c>
      <c r="C7910" s="0" t="n">
        <v>1</v>
      </c>
      <c r="D7910" s="0" t="s">
        <v>6924</v>
      </c>
      <c r="E7910" s="0" t="s">
        <v>16969</v>
      </c>
      <c r="F7910" s="0" t="s">
        <v>16904</v>
      </c>
      <c r="G7910" s="0" t="s">
        <v>16905</v>
      </c>
      <c r="H7910" s="0" t="s">
        <v>2412</v>
      </c>
      <c r="I7910" s="0" t="s">
        <v>2123</v>
      </c>
      <c r="J7910" s="0" t="s">
        <v>47</v>
      </c>
      <c r="K7910" s="0" t="s">
        <v>47</v>
      </c>
      <c r="L7910" s="0" t="s">
        <v>47</v>
      </c>
      <c r="M7910" s="0" t="s">
        <v>47</v>
      </c>
      <c r="N7910" s="0" t="n">
        <v>2</v>
      </c>
      <c r="O7910" s="0" t="n">
        <v>23</v>
      </c>
      <c r="P7910" s="0" t="n">
        <v>550</v>
      </c>
      <c r="Q7910" s="0" t="n">
        <v>3.4</v>
      </c>
      <c r="R7910" s="0" t="str">
        <f aca="false">INDEX(Lookup!$B$4:$B$18,MATCH(C7910,Lookup!$A$4:$A$18,0))</f>
        <v>India</v>
      </c>
      <c r="S7910" s="20" t="n">
        <f aca="false">INDEX(Lookup!$D$4:$D$18,MATCH(C7910,Lookup!$A$4:$A$18,0))</f>
        <v>0.012</v>
      </c>
      <c r="T7910" s="21" t="n">
        <f aca="false">ROUND(P7910*S7910,2)</f>
        <v>6.6</v>
      </c>
      <c r="U7910" s="21" t="n">
        <f aca="false">IF(T7910&lt;=10,1,IF(T7910&lt;=20,2,IF(T7910&lt;=30,3,IF(T7910&lt;=40,4,IF(T7910&lt;=50,5,IF(T7910&lt;=100,6,IF(T7910&lt;=250,7,8)))))))</f>
        <v>1</v>
      </c>
      <c r="V7910" s="21" t="n">
        <f aca="false">IF(AND(OR(Dashboard!$T$3="All",R7910=Dashboard!$T$3),OR(Dashboard!$T$4="All",D7910=Dashboard!$T$4)),1,0)</f>
        <v>1</v>
      </c>
      <c r="W7910" s="21" t="n">
        <f aca="false">IF(V7910=1,T7910+ROW()/10000000,0)</f>
        <v>6.600791</v>
      </c>
    </row>
    <row r="7911" customFormat="false" ht="15" hidden="false" customHeight="false" outlineLevel="0" collapsed="false">
      <c r="A7911" s="0" t="n">
        <v>4790</v>
      </c>
      <c r="B7911" s="0" t="s">
        <v>16970</v>
      </c>
      <c r="C7911" s="0" t="n">
        <v>1</v>
      </c>
      <c r="D7911" s="0" t="s">
        <v>6924</v>
      </c>
      <c r="E7911" s="0" t="s">
        <v>16971</v>
      </c>
      <c r="F7911" s="0" t="s">
        <v>16904</v>
      </c>
      <c r="G7911" s="0" t="s">
        <v>16905</v>
      </c>
      <c r="H7911" s="0" t="s">
        <v>69</v>
      </c>
      <c r="I7911" s="0" t="s">
        <v>2123</v>
      </c>
      <c r="J7911" s="0" t="s">
        <v>47</v>
      </c>
      <c r="K7911" s="0" t="s">
        <v>47</v>
      </c>
      <c r="L7911" s="0" t="s">
        <v>47</v>
      </c>
      <c r="M7911" s="0" t="s">
        <v>47</v>
      </c>
      <c r="N7911" s="0" t="n">
        <v>1</v>
      </c>
      <c r="O7911" s="0" t="n">
        <v>11</v>
      </c>
      <c r="P7911" s="0" t="n">
        <v>450</v>
      </c>
      <c r="Q7911" s="0" t="n">
        <v>2.8</v>
      </c>
      <c r="R7911" s="0" t="str">
        <f aca="false">INDEX(Lookup!$B$4:$B$18,MATCH(C7911,Lookup!$A$4:$A$18,0))</f>
        <v>India</v>
      </c>
      <c r="S7911" s="20" t="n">
        <f aca="false">INDEX(Lookup!$D$4:$D$18,MATCH(C7911,Lookup!$A$4:$A$18,0))</f>
        <v>0.012</v>
      </c>
      <c r="T7911" s="21" t="n">
        <f aca="false">ROUND(P7911*S7911,2)</f>
        <v>5.4</v>
      </c>
      <c r="U7911" s="21" t="n">
        <f aca="false">IF(T7911&lt;=10,1,IF(T7911&lt;=20,2,IF(T7911&lt;=30,3,IF(T7911&lt;=40,4,IF(T7911&lt;=50,5,IF(T7911&lt;=100,6,IF(T7911&lt;=250,7,8)))))))</f>
        <v>1</v>
      </c>
      <c r="V7911" s="21" t="n">
        <f aca="false">IF(AND(OR(Dashboard!$T$3="All",R7911=Dashboard!$T$3),OR(Dashboard!$T$4="All",D7911=Dashboard!$T$4)),1,0)</f>
        <v>1</v>
      </c>
      <c r="W7911" s="21" t="n">
        <f aca="false">IF(V7911=1,T7911+ROW()/10000000,0)</f>
        <v>5.4007911</v>
      </c>
    </row>
    <row r="7912" customFormat="false" ht="15" hidden="false" customHeight="false" outlineLevel="0" collapsed="false">
      <c r="A7912" s="0" t="n">
        <v>8707</v>
      </c>
      <c r="B7912" s="0" t="s">
        <v>16972</v>
      </c>
      <c r="C7912" s="0" t="n">
        <v>1</v>
      </c>
      <c r="D7912" s="0" t="s">
        <v>6924</v>
      </c>
      <c r="E7912" s="0" t="s">
        <v>16973</v>
      </c>
      <c r="F7912" s="0" t="s">
        <v>16904</v>
      </c>
      <c r="G7912" s="0" t="s">
        <v>16905</v>
      </c>
      <c r="H7912" s="0" t="s">
        <v>2382</v>
      </c>
      <c r="I7912" s="0" t="s">
        <v>2123</v>
      </c>
      <c r="J7912" s="0" t="s">
        <v>47</v>
      </c>
      <c r="K7912" s="0" t="s">
        <v>47</v>
      </c>
      <c r="L7912" s="0" t="s">
        <v>47</v>
      </c>
      <c r="M7912" s="0" t="s">
        <v>47</v>
      </c>
      <c r="N7912" s="0" t="n">
        <v>1</v>
      </c>
      <c r="O7912" s="0" t="n">
        <v>4</v>
      </c>
      <c r="P7912" s="0" t="n">
        <v>100</v>
      </c>
      <c r="Q7912" s="0" t="n">
        <v>3</v>
      </c>
      <c r="R7912" s="0" t="str">
        <f aca="false">INDEX(Lookup!$B$4:$B$18,MATCH(C7912,Lookup!$A$4:$A$18,0))</f>
        <v>India</v>
      </c>
      <c r="S7912" s="20" t="n">
        <f aca="false">INDEX(Lookup!$D$4:$D$18,MATCH(C7912,Lookup!$A$4:$A$18,0))</f>
        <v>0.012</v>
      </c>
      <c r="T7912" s="21" t="n">
        <f aca="false">ROUND(P7912*S7912,2)</f>
        <v>1.2</v>
      </c>
      <c r="U7912" s="21" t="n">
        <f aca="false">IF(T7912&lt;=10,1,IF(T7912&lt;=20,2,IF(T7912&lt;=30,3,IF(T7912&lt;=40,4,IF(T7912&lt;=50,5,IF(T7912&lt;=100,6,IF(T7912&lt;=250,7,8)))))))</f>
        <v>1</v>
      </c>
      <c r="V7912" s="21" t="n">
        <f aca="false">IF(AND(OR(Dashboard!$T$3="All",R7912=Dashboard!$T$3),OR(Dashboard!$T$4="All",D7912=Dashboard!$T$4)),1,0)</f>
        <v>1</v>
      </c>
      <c r="W7912" s="21" t="n">
        <f aca="false">IF(V7912=1,T7912+ROW()/10000000,0)</f>
        <v>1.2007912</v>
      </c>
    </row>
    <row r="7913" customFormat="false" ht="15" hidden="false" customHeight="false" outlineLevel="0" collapsed="false">
      <c r="A7913" s="0" t="n">
        <v>302183</v>
      </c>
      <c r="B7913" s="0" t="s">
        <v>16974</v>
      </c>
      <c r="C7913" s="0" t="n">
        <v>1</v>
      </c>
      <c r="D7913" s="0" t="s">
        <v>6924</v>
      </c>
      <c r="E7913" s="0" t="s">
        <v>16975</v>
      </c>
      <c r="F7913" s="0" t="s">
        <v>16904</v>
      </c>
      <c r="G7913" s="0" t="s">
        <v>16905</v>
      </c>
      <c r="H7913" s="0" t="s">
        <v>1830</v>
      </c>
      <c r="I7913" s="0" t="s">
        <v>2123</v>
      </c>
      <c r="J7913" s="0" t="s">
        <v>47</v>
      </c>
      <c r="K7913" s="0" t="s">
        <v>47</v>
      </c>
      <c r="L7913" s="0" t="s">
        <v>47</v>
      </c>
      <c r="M7913" s="0" t="s">
        <v>47</v>
      </c>
      <c r="N7913" s="0" t="n">
        <v>1</v>
      </c>
      <c r="O7913" s="0" t="n">
        <v>4</v>
      </c>
      <c r="P7913" s="0" t="n">
        <v>100</v>
      </c>
      <c r="Q7913" s="0" t="n">
        <v>3</v>
      </c>
      <c r="R7913" s="0" t="str">
        <f aca="false">INDEX(Lookup!$B$4:$B$18,MATCH(C7913,Lookup!$A$4:$A$18,0))</f>
        <v>India</v>
      </c>
      <c r="S7913" s="20" t="n">
        <f aca="false">INDEX(Lookup!$D$4:$D$18,MATCH(C7913,Lookup!$A$4:$A$18,0))</f>
        <v>0.012</v>
      </c>
      <c r="T7913" s="21" t="n">
        <f aca="false">ROUND(P7913*S7913,2)</f>
        <v>1.2</v>
      </c>
      <c r="U7913" s="21" t="n">
        <f aca="false">IF(T7913&lt;=10,1,IF(T7913&lt;=20,2,IF(T7913&lt;=30,3,IF(T7913&lt;=40,4,IF(T7913&lt;=50,5,IF(T7913&lt;=100,6,IF(T7913&lt;=250,7,8)))))))</f>
        <v>1</v>
      </c>
      <c r="V7913" s="21" t="n">
        <f aca="false">IF(AND(OR(Dashboard!$T$3="All",R7913=Dashboard!$T$3),OR(Dashboard!$T$4="All",D7913=Dashboard!$T$4)),1,0)</f>
        <v>1</v>
      </c>
      <c r="W7913" s="21" t="n">
        <f aca="false">IF(V7913=1,T7913+ROW()/10000000,0)</f>
        <v>1.2007913</v>
      </c>
    </row>
    <row r="7914" customFormat="false" ht="15" hidden="false" customHeight="false" outlineLevel="0" collapsed="false">
      <c r="A7914" s="0" t="n">
        <v>4792</v>
      </c>
      <c r="B7914" s="0" t="s">
        <v>14585</v>
      </c>
      <c r="C7914" s="0" t="n">
        <v>1</v>
      </c>
      <c r="D7914" s="0" t="s">
        <v>6924</v>
      </c>
      <c r="E7914" s="0" t="s">
        <v>16976</v>
      </c>
      <c r="F7914" s="0" t="s">
        <v>16904</v>
      </c>
      <c r="G7914" s="0" t="s">
        <v>16905</v>
      </c>
      <c r="H7914" s="0" t="s">
        <v>2310</v>
      </c>
      <c r="I7914" s="0" t="s">
        <v>2123</v>
      </c>
      <c r="J7914" s="0" t="s">
        <v>47</v>
      </c>
      <c r="K7914" s="0" t="s">
        <v>47</v>
      </c>
      <c r="L7914" s="0" t="s">
        <v>47</v>
      </c>
      <c r="M7914" s="0" t="s">
        <v>47</v>
      </c>
      <c r="N7914" s="0" t="n">
        <v>1</v>
      </c>
      <c r="O7914" s="0" t="n">
        <v>42</v>
      </c>
      <c r="P7914" s="0" t="n">
        <v>350</v>
      </c>
      <c r="Q7914" s="0" t="n">
        <v>3.3</v>
      </c>
      <c r="R7914" s="0" t="str">
        <f aca="false">INDEX(Lookup!$B$4:$B$18,MATCH(C7914,Lookup!$A$4:$A$18,0))</f>
        <v>India</v>
      </c>
      <c r="S7914" s="20" t="n">
        <f aca="false">INDEX(Lookup!$D$4:$D$18,MATCH(C7914,Lookup!$A$4:$A$18,0))</f>
        <v>0.012</v>
      </c>
      <c r="T7914" s="21" t="n">
        <f aca="false">ROUND(P7914*S7914,2)</f>
        <v>4.2</v>
      </c>
      <c r="U7914" s="21" t="n">
        <f aca="false">IF(T7914&lt;=10,1,IF(T7914&lt;=20,2,IF(T7914&lt;=30,3,IF(T7914&lt;=40,4,IF(T7914&lt;=50,5,IF(T7914&lt;=100,6,IF(T7914&lt;=250,7,8)))))))</f>
        <v>1</v>
      </c>
      <c r="V7914" s="21" t="n">
        <f aca="false">IF(AND(OR(Dashboard!$T$3="All",R7914=Dashboard!$T$3),OR(Dashboard!$T$4="All",D7914=Dashboard!$T$4)),1,0)</f>
        <v>1</v>
      </c>
      <c r="W7914" s="21" t="n">
        <f aca="false">IF(V7914=1,T7914+ROW()/10000000,0)</f>
        <v>4.2007914</v>
      </c>
    </row>
    <row r="7915" customFormat="false" ht="15" hidden="false" customHeight="false" outlineLevel="0" collapsed="false">
      <c r="A7915" s="0" t="n">
        <v>2362</v>
      </c>
      <c r="B7915" s="0" t="s">
        <v>16097</v>
      </c>
      <c r="C7915" s="0" t="n">
        <v>1</v>
      </c>
      <c r="D7915" s="0" t="s">
        <v>6924</v>
      </c>
      <c r="E7915" s="0" t="s">
        <v>16977</v>
      </c>
      <c r="F7915" s="0" t="s">
        <v>16904</v>
      </c>
      <c r="G7915" s="0" t="s">
        <v>16905</v>
      </c>
      <c r="H7915" s="0" t="s">
        <v>2050</v>
      </c>
      <c r="I7915" s="0" t="s">
        <v>2123</v>
      </c>
      <c r="J7915" s="0" t="s">
        <v>47</v>
      </c>
      <c r="K7915" s="0" t="s">
        <v>47</v>
      </c>
      <c r="L7915" s="0" t="s">
        <v>47</v>
      </c>
      <c r="M7915" s="0" t="s">
        <v>47</v>
      </c>
      <c r="N7915" s="0" t="n">
        <v>1</v>
      </c>
      <c r="O7915" s="0" t="n">
        <v>35</v>
      </c>
      <c r="P7915" s="0" t="n">
        <v>250</v>
      </c>
      <c r="Q7915" s="0" t="n">
        <v>3.4</v>
      </c>
      <c r="R7915" s="0" t="str">
        <f aca="false">INDEX(Lookup!$B$4:$B$18,MATCH(C7915,Lookup!$A$4:$A$18,0))</f>
        <v>India</v>
      </c>
      <c r="S7915" s="20" t="n">
        <f aca="false">INDEX(Lookup!$D$4:$D$18,MATCH(C7915,Lookup!$A$4:$A$18,0))</f>
        <v>0.012</v>
      </c>
      <c r="T7915" s="21" t="n">
        <f aca="false">ROUND(P7915*S7915,2)</f>
        <v>3</v>
      </c>
      <c r="U7915" s="21" t="n">
        <f aca="false">IF(T7915&lt;=10,1,IF(T7915&lt;=20,2,IF(T7915&lt;=30,3,IF(T7915&lt;=40,4,IF(T7915&lt;=50,5,IF(T7915&lt;=100,6,IF(T7915&lt;=250,7,8)))))))</f>
        <v>1</v>
      </c>
      <c r="V7915" s="21" t="n">
        <f aca="false">IF(AND(OR(Dashboard!$T$3="All",R7915=Dashboard!$T$3),OR(Dashboard!$T$4="All",D7915=Dashboard!$T$4)),1,0)</f>
        <v>1</v>
      </c>
      <c r="W7915" s="21" t="n">
        <f aca="false">IF(V7915=1,T7915+ROW()/10000000,0)</f>
        <v>3.0007915</v>
      </c>
    </row>
    <row r="7916" customFormat="false" ht="15" hidden="false" customHeight="false" outlineLevel="0" collapsed="false">
      <c r="A7916" s="0" t="n">
        <v>4338</v>
      </c>
      <c r="B7916" s="0" t="s">
        <v>16978</v>
      </c>
      <c r="C7916" s="0" t="n">
        <v>1</v>
      </c>
      <c r="D7916" s="0" t="s">
        <v>6924</v>
      </c>
      <c r="E7916" s="0" t="s">
        <v>16979</v>
      </c>
      <c r="F7916" s="0" t="s">
        <v>16904</v>
      </c>
      <c r="G7916" s="0" t="s">
        <v>16905</v>
      </c>
      <c r="H7916" s="0" t="s">
        <v>2288</v>
      </c>
      <c r="I7916" s="0" t="s">
        <v>2123</v>
      </c>
      <c r="J7916" s="0" t="s">
        <v>46</v>
      </c>
      <c r="K7916" s="0" t="s">
        <v>47</v>
      </c>
      <c r="L7916" s="0" t="s">
        <v>47</v>
      </c>
      <c r="M7916" s="0" t="s">
        <v>47</v>
      </c>
      <c r="N7916" s="0" t="n">
        <v>2</v>
      </c>
      <c r="O7916" s="0" t="n">
        <v>43</v>
      </c>
      <c r="P7916" s="0" t="n">
        <v>800</v>
      </c>
      <c r="Q7916" s="0" t="n">
        <v>2.6</v>
      </c>
      <c r="R7916" s="0" t="str">
        <f aca="false">INDEX(Lookup!$B$4:$B$18,MATCH(C7916,Lookup!$A$4:$A$18,0))</f>
        <v>India</v>
      </c>
      <c r="S7916" s="20" t="n">
        <f aca="false">INDEX(Lookup!$D$4:$D$18,MATCH(C7916,Lookup!$A$4:$A$18,0))</f>
        <v>0.012</v>
      </c>
      <c r="T7916" s="21" t="n">
        <f aca="false">ROUND(P7916*S7916,2)</f>
        <v>9.6</v>
      </c>
      <c r="U7916" s="21" t="n">
        <f aca="false">IF(T7916&lt;=10,1,IF(T7916&lt;=20,2,IF(T7916&lt;=30,3,IF(T7916&lt;=40,4,IF(T7916&lt;=50,5,IF(T7916&lt;=100,6,IF(T7916&lt;=250,7,8)))))))</f>
        <v>1</v>
      </c>
      <c r="V7916" s="21" t="n">
        <f aca="false">IF(AND(OR(Dashboard!$T$3="All",R7916=Dashboard!$T$3),OR(Dashboard!$T$4="All",D7916=Dashboard!$T$4)),1,0)</f>
        <v>1</v>
      </c>
      <c r="W7916" s="21" t="n">
        <f aca="false">IF(V7916=1,T7916+ROW()/10000000,0)</f>
        <v>9.6007916</v>
      </c>
    </row>
    <row r="7917" customFormat="false" ht="15" hidden="false" customHeight="false" outlineLevel="0" collapsed="false">
      <c r="A7917" s="0" t="n">
        <v>309198</v>
      </c>
      <c r="B7917" s="0" t="s">
        <v>2300</v>
      </c>
      <c r="C7917" s="0" t="n">
        <v>1</v>
      </c>
      <c r="D7917" s="0" t="s">
        <v>6924</v>
      </c>
      <c r="E7917" s="0" t="s">
        <v>16980</v>
      </c>
      <c r="F7917" s="0" t="s">
        <v>16904</v>
      </c>
      <c r="G7917" s="0" t="s">
        <v>16905</v>
      </c>
      <c r="H7917" s="0" t="s">
        <v>3005</v>
      </c>
      <c r="I7917" s="0" t="s">
        <v>2123</v>
      </c>
      <c r="J7917" s="0" t="s">
        <v>47</v>
      </c>
      <c r="K7917" s="0" t="s">
        <v>46</v>
      </c>
      <c r="L7917" s="0" t="s">
        <v>47</v>
      </c>
      <c r="M7917" s="0" t="s">
        <v>47</v>
      </c>
      <c r="N7917" s="0" t="n">
        <v>2</v>
      </c>
      <c r="O7917" s="0" t="n">
        <v>28</v>
      </c>
      <c r="P7917" s="0" t="n">
        <v>500</v>
      </c>
      <c r="Q7917" s="0" t="n">
        <v>2.6</v>
      </c>
      <c r="R7917" s="0" t="str">
        <f aca="false">INDEX(Lookup!$B$4:$B$18,MATCH(C7917,Lookup!$A$4:$A$18,0))</f>
        <v>India</v>
      </c>
      <c r="S7917" s="20" t="n">
        <f aca="false">INDEX(Lookup!$D$4:$D$18,MATCH(C7917,Lookup!$A$4:$A$18,0))</f>
        <v>0.012</v>
      </c>
      <c r="T7917" s="21" t="n">
        <f aca="false">ROUND(P7917*S7917,2)</f>
        <v>6</v>
      </c>
      <c r="U7917" s="21" t="n">
        <f aca="false">IF(T7917&lt;=10,1,IF(T7917&lt;=20,2,IF(T7917&lt;=30,3,IF(T7917&lt;=40,4,IF(T7917&lt;=50,5,IF(T7917&lt;=100,6,IF(T7917&lt;=250,7,8)))))))</f>
        <v>1</v>
      </c>
      <c r="V7917" s="21" t="n">
        <f aca="false">IF(AND(OR(Dashboard!$T$3="All",R7917=Dashboard!$T$3),OR(Dashboard!$T$4="All",D7917=Dashboard!$T$4)),1,0)</f>
        <v>1</v>
      </c>
      <c r="W7917" s="21" t="n">
        <f aca="false">IF(V7917=1,T7917+ROW()/10000000,0)</f>
        <v>6.0007917</v>
      </c>
    </row>
    <row r="7918" customFormat="false" ht="15" hidden="false" customHeight="false" outlineLevel="0" collapsed="false">
      <c r="A7918" s="0" t="n">
        <v>300457</v>
      </c>
      <c r="B7918" s="0" t="s">
        <v>16981</v>
      </c>
      <c r="C7918" s="0" t="n">
        <v>1</v>
      </c>
      <c r="D7918" s="0" t="s">
        <v>6924</v>
      </c>
      <c r="E7918" s="0" t="s">
        <v>16982</v>
      </c>
      <c r="F7918" s="0" t="s">
        <v>16904</v>
      </c>
      <c r="G7918" s="0" t="s">
        <v>16905</v>
      </c>
      <c r="H7918" s="0" t="s">
        <v>156</v>
      </c>
      <c r="I7918" s="0" t="s">
        <v>2123</v>
      </c>
      <c r="J7918" s="0" t="s">
        <v>47</v>
      </c>
      <c r="K7918" s="0" t="s">
        <v>47</v>
      </c>
      <c r="L7918" s="0" t="s">
        <v>47</v>
      </c>
      <c r="M7918" s="0" t="s">
        <v>47</v>
      </c>
      <c r="N7918" s="0" t="n">
        <v>1</v>
      </c>
      <c r="O7918" s="0" t="n">
        <v>17</v>
      </c>
      <c r="P7918" s="0" t="n">
        <v>200</v>
      </c>
      <c r="Q7918" s="0" t="n">
        <v>3.2</v>
      </c>
      <c r="R7918" s="0" t="str">
        <f aca="false">INDEX(Lookup!$B$4:$B$18,MATCH(C7918,Lookup!$A$4:$A$18,0))</f>
        <v>India</v>
      </c>
      <c r="S7918" s="20" t="n">
        <f aca="false">INDEX(Lookup!$D$4:$D$18,MATCH(C7918,Lookup!$A$4:$A$18,0))</f>
        <v>0.012</v>
      </c>
      <c r="T7918" s="21" t="n">
        <f aca="false">ROUND(P7918*S7918,2)</f>
        <v>2.4</v>
      </c>
      <c r="U7918" s="21" t="n">
        <f aca="false">IF(T7918&lt;=10,1,IF(T7918&lt;=20,2,IF(T7918&lt;=30,3,IF(T7918&lt;=40,4,IF(T7918&lt;=50,5,IF(T7918&lt;=100,6,IF(T7918&lt;=250,7,8)))))))</f>
        <v>1</v>
      </c>
      <c r="V7918" s="21" t="n">
        <f aca="false">IF(AND(OR(Dashboard!$T$3="All",R7918=Dashboard!$T$3),OR(Dashboard!$T$4="All",D7918=Dashboard!$T$4)),1,0)</f>
        <v>1</v>
      </c>
      <c r="W7918" s="21" t="n">
        <f aca="false">IF(V7918=1,T7918+ROW()/10000000,0)</f>
        <v>2.4007918</v>
      </c>
    </row>
    <row r="7919" customFormat="false" ht="15" hidden="false" customHeight="false" outlineLevel="0" collapsed="false">
      <c r="A7919" s="0" t="n">
        <v>312201</v>
      </c>
      <c r="B7919" s="0" t="s">
        <v>16983</v>
      </c>
      <c r="C7919" s="0" t="n">
        <v>1</v>
      </c>
      <c r="D7919" s="0" t="s">
        <v>6924</v>
      </c>
      <c r="E7919" s="0" t="s">
        <v>16984</v>
      </c>
      <c r="F7919" s="0" t="s">
        <v>16904</v>
      </c>
      <c r="G7919" s="0" t="s">
        <v>16905</v>
      </c>
      <c r="H7919" s="0" t="s">
        <v>2288</v>
      </c>
      <c r="I7919" s="0" t="s">
        <v>2123</v>
      </c>
      <c r="J7919" s="0" t="s">
        <v>46</v>
      </c>
      <c r="K7919" s="0" t="s">
        <v>46</v>
      </c>
      <c r="L7919" s="0" t="s">
        <v>47</v>
      </c>
      <c r="M7919" s="0" t="s">
        <v>47</v>
      </c>
      <c r="N7919" s="0" t="n">
        <v>3</v>
      </c>
      <c r="O7919" s="0" t="n">
        <v>40</v>
      </c>
      <c r="P7919" s="0" t="n">
        <v>1150</v>
      </c>
      <c r="Q7919" s="0" t="n">
        <v>3.4</v>
      </c>
      <c r="R7919" s="0" t="str">
        <f aca="false">INDEX(Lookup!$B$4:$B$18,MATCH(C7919,Lookup!$A$4:$A$18,0))</f>
        <v>India</v>
      </c>
      <c r="S7919" s="20" t="n">
        <f aca="false">INDEX(Lookup!$D$4:$D$18,MATCH(C7919,Lookup!$A$4:$A$18,0))</f>
        <v>0.012</v>
      </c>
      <c r="T7919" s="21" t="n">
        <f aca="false">ROUND(P7919*S7919,2)</f>
        <v>13.8</v>
      </c>
      <c r="U7919" s="21" t="n">
        <f aca="false">IF(T7919&lt;=10,1,IF(T7919&lt;=20,2,IF(T7919&lt;=30,3,IF(T7919&lt;=40,4,IF(T7919&lt;=50,5,IF(T7919&lt;=100,6,IF(T7919&lt;=250,7,8)))))))</f>
        <v>2</v>
      </c>
      <c r="V7919" s="21" t="n">
        <f aca="false">IF(AND(OR(Dashboard!$T$3="All",R7919=Dashboard!$T$3),OR(Dashboard!$T$4="All",D7919=Dashboard!$T$4)),1,0)</f>
        <v>1</v>
      </c>
      <c r="W7919" s="21" t="n">
        <f aca="false">IF(V7919=1,T7919+ROW()/10000000,0)</f>
        <v>13.8007919</v>
      </c>
    </row>
    <row r="7920" customFormat="false" ht="15" hidden="false" customHeight="false" outlineLevel="0" collapsed="false">
      <c r="A7920" s="0" t="n">
        <v>3657</v>
      </c>
      <c r="B7920" s="0" t="s">
        <v>12435</v>
      </c>
      <c r="C7920" s="0" t="n">
        <v>1</v>
      </c>
      <c r="D7920" s="0" t="s">
        <v>6924</v>
      </c>
      <c r="E7920" s="0" t="s">
        <v>16985</v>
      </c>
      <c r="F7920" s="0" t="s">
        <v>16904</v>
      </c>
      <c r="G7920" s="0" t="s">
        <v>16905</v>
      </c>
      <c r="H7920" s="0" t="s">
        <v>69</v>
      </c>
      <c r="I7920" s="0" t="s">
        <v>2123</v>
      </c>
      <c r="J7920" s="0" t="s">
        <v>47</v>
      </c>
      <c r="K7920" s="0" t="s">
        <v>47</v>
      </c>
      <c r="L7920" s="0" t="s">
        <v>47</v>
      </c>
      <c r="M7920" s="0" t="s">
        <v>47</v>
      </c>
      <c r="N7920" s="0" t="n">
        <v>2</v>
      </c>
      <c r="O7920" s="0" t="n">
        <v>26</v>
      </c>
      <c r="P7920" s="0" t="n">
        <v>600</v>
      </c>
      <c r="Q7920" s="0" t="n">
        <v>3.4</v>
      </c>
      <c r="R7920" s="0" t="str">
        <f aca="false">INDEX(Lookup!$B$4:$B$18,MATCH(C7920,Lookup!$A$4:$A$18,0))</f>
        <v>India</v>
      </c>
      <c r="S7920" s="20" t="n">
        <f aca="false">INDEX(Lookup!$D$4:$D$18,MATCH(C7920,Lookup!$A$4:$A$18,0))</f>
        <v>0.012</v>
      </c>
      <c r="T7920" s="21" t="n">
        <f aca="false">ROUND(P7920*S7920,2)</f>
        <v>7.2</v>
      </c>
      <c r="U7920" s="21" t="n">
        <f aca="false">IF(T7920&lt;=10,1,IF(T7920&lt;=20,2,IF(T7920&lt;=30,3,IF(T7920&lt;=40,4,IF(T7920&lt;=50,5,IF(T7920&lt;=100,6,IF(T7920&lt;=250,7,8)))))))</f>
        <v>1</v>
      </c>
      <c r="V7920" s="21" t="n">
        <f aca="false">IF(AND(OR(Dashboard!$T$3="All",R7920=Dashboard!$T$3),OR(Dashboard!$T$4="All",D7920=Dashboard!$T$4)),1,0)</f>
        <v>1</v>
      </c>
      <c r="W7920" s="21" t="n">
        <f aca="false">IF(V7920=1,T7920+ROW()/10000000,0)</f>
        <v>7.200792</v>
      </c>
    </row>
    <row r="7921" customFormat="false" ht="15" hidden="false" customHeight="false" outlineLevel="0" collapsed="false">
      <c r="A7921" s="0" t="n">
        <v>310640</v>
      </c>
      <c r="B7921" s="0" t="s">
        <v>16986</v>
      </c>
      <c r="C7921" s="0" t="n">
        <v>1</v>
      </c>
      <c r="D7921" s="0" t="s">
        <v>6924</v>
      </c>
      <c r="E7921" s="0" t="s">
        <v>16987</v>
      </c>
      <c r="F7921" s="0" t="s">
        <v>16904</v>
      </c>
      <c r="G7921" s="0" t="s">
        <v>16905</v>
      </c>
      <c r="H7921" s="0" t="s">
        <v>2359</v>
      </c>
      <c r="I7921" s="0" t="s">
        <v>2123</v>
      </c>
      <c r="J7921" s="0" t="s">
        <v>47</v>
      </c>
      <c r="K7921" s="0" t="s">
        <v>47</v>
      </c>
      <c r="L7921" s="0" t="s">
        <v>47</v>
      </c>
      <c r="M7921" s="0" t="s">
        <v>47</v>
      </c>
      <c r="N7921" s="0" t="n">
        <v>2</v>
      </c>
      <c r="O7921" s="0" t="n">
        <v>49</v>
      </c>
      <c r="P7921" s="0" t="n">
        <v>600</v>
      </c>
      <c r="Q7921" s="0" t="n">
        <v>3.2</v>
      </c>
      <c r="R7921" s="0" t="str">
        <f aca="false">INDEX(Lookup!$B$4:$B$18,MATCH(C7921,Lookup!$A$4:$A$18,0))</f>
        <v>India</v>
      </c>
      <c r="S7921" s="20" t="n">
        <f aca="false">INDEX(Lookup!$D$4:$D$18,MATCH(C7921,Lookup!$A$4:$A$18,0))</f>
        <v>0.012</v>
      </c>
      <c r="T7921" s="21" t="n">
        <f aca="false">ROUND(P7921*S7921,2)</f>
        <v>7.2</v>
      </c>
      <c r="U7921" s="21" t="n">
        <f aca="false">IF(T7921&lt;=10,1,IF(T7921&lt;=20,2,IF(T7921&lt;=30,3,IF(T7921&lt;=40,4,IF(T7921&lt;=50,5,IF(T7921&lt;=100,6,IF(T7921&lt;=250,7,8)))))))</f>
        <v>1</v>
      </c>
      <c r="V7921" s="21" t="n">
        <f aca="false">IF(AND(OR(Dashboard!$T$3="All",R7921=Dashboard!$T$3),OR(Dashboard!$T$4="All",D7921=Dashboard!$T$4)),1,0)</f>
        <v>1</v>
      </c>
      <c r="W7921" s="21" t="n">
        <f aca="false">IF(V7921=1,T7921+ROW()/10000000,0)</f>
        <v>7.2007921</v>
      </c>
    </row>
    <row r="7922" customFormat="false" ht="15" hidden="false" customHeight="false" outlineLevel="0" collapsed="false">
      <c r="A7922" s="0" t="n">
        <v>309323</v>
      </c>
      <c r="B7922" s="0" t="s">
        <v>12376</v>
      </c>
      <c r="C7922" s="0" t="n">
        <v>1</v>
      </c>
      <c r="D7922" s="0" t="s">
        <v>6924</v>
      </c>
      <c r="E7922" s="0" t="s">
        <v>16988</v>
      </c>
      <c r="F7922" s="0" t="s">
        <v>16904</v>
      </c>
      <c r="G7922" s="0" t="s">
        <v>16905</v>
      </c>
      <c r="H7922" s="0" t="s">
        <v>2288</v>
      </c>
      <c r="I7922" s="0" t="s">
        <v>2123</v>
      </c>
      <c r="J7922" s="0" t="s">
        <v>46</v>
      </c>
      <c r="K7922" s="0" t="s">
        <v>47</v>
      </c>
      <c r="L7922" s="0" t="s">
        <v>47</v>
      </c>
      <c r="M7922" s="0" t="s">
        <v>47</v>
      </c>
      <c r="N7922" s="0" t="n">
        <v>3</v>
      </c>
      <c r="O7922" s="0" t="n">
        <v>31</v>
      </c>
      <c r="P7922" s="0" t="n">
        <v>1100</v>
      </c>
      <c r="Q7922" s="0" t="n">
        <v>3.2</v>
      </c>
      <c r="R7922" s="0" t="str">
        <f aca="false">INDEX(Lookup!$B$4:$B$18,MATCH(C7922,Lookup!$A$4:$A$18,0))</f>
        <v>India</v>
      </c>
      <c r="S7922" s="20" t="n">
        <f aca="false">INDEX(Lookup!$D$4:$D$18,MATCH(C7922,Lookup!$A$4:$A$18,0))</f>
        <v>0.012</v>
      </c>
      <c r="T7922" s="21" t="n">
        <f aca="false">ROUND(P7922*S7922,2)</f>
        <v>13.2</v>
      </c>
      <c r="U7922" s="21" t="n">
        <f aca="false">IF(T7922&lt;=10,1,IF(T7922&lt;=20,2,IF(T7922&lt;=30,3,IF(T7922&lt;=40,4,IF(T7922&lt;=50,5,IF(T7922&lt;=100,6,IF(T7922&lt;=250,7,8)))))))</f>
        <v>2</v>
      </c>
      <c r="V7922" s="21" t="n">
        <f aca="false">IF(AND(OR(Dashboard!$T$3="All",R7922=Dashboard!$T$3),OR(Dashboard!$T$4="All",D7922=Dashboard!$T$4)),1,0)</f>
        <v>1</v>
      </c>
      <c r="W7922" s="21" t="n">
        <f aca="false">IF(V7922=1,T7922+ROW()/10000000,0)</f>
        <v>13.2007922</v>
      </c>
    </row>
    <row r="7923" customFormat="false" ht="15" hidden="false" customHeight="false" outlineLevel="0" collapsed="false">
      <c r="A7923" s="0" t="n">
        <v>311333</v>
      </c>
      <c r="B7923" s="0" t="s">
        <v>3136</v>
      </c>
      <c r="C7923" s="0" t="n">
        <v>1</v>
      </c>
      <c r="D7923" s="0" t="s">
        <v>6924</v>
      </c>
      <c r="E7923" s="0" t="s">
        <v>16989</v>
      </c>
      <c r="F7923" s="0" t="s">
        <v>16904</v>
      </c>
      <c r="G7923" s="0" t="s">
        <v>16905</v>
      </c>
      <c r="H7923" s="0" t="s">
        <v>2972</v>
      </c>
      <c r="I7923" s="0" t="s">
        <v>2123</v>
      </c>
      <c r="J7923" s="0" t="s">
        <v>47</v>
      </c>
      <c r="K7923" s="0" t="s">
        <v>47</v>
      </c>
      <c r="L7923" s="0" t="s">
        <v>47</v>
      </c>
      <c r="M7923" s="0" t="s">
        <v>47</v>
      </c>
      <c r="N7923" s="0" t="n">
        <v>1</v>
      </c>
      <c r="O7923" s="0" t="n">
        <v>7</v>
      </c>
      <c r="P7923" s="0" t="n">
        <v>300</v>
      </c>
      <c r="Q7923" s="0" t="n">
        <v>3.1</v>
      </c>
      <c r="R7923" s="0" t="str">
        <f aca="false">INDEX(Lookup!$B$4:$B$18,MATCH(C7923,Lookup!$A$4:$A$18,0))</f>
        <v>India</v>
      </c>
      <c r="S7923" s="20" t="n">
        <f aca="false">INDEX(Lookup!$D$4:$D$18,MATCH(C7923,Lookup!$A$4:$A$18,0))</f>
        <v>0.012</v>
      </c>
      <c r="T7923" s="21" t="n">
        <f aca="false">ROUND(P7923*S7923,2)</f>
        <v>3.6</v>
      </c>
      <c r="U7923" s="21" t="n">
        <f aca="false">IF(T7923&lt;=10,1,IF(T7923&lt;=20,2,IF(T7923&lt;=30,3,IF(T7923&lt;=40,4,IF(T7923&lt;=50,5,IF(T7923&lt;=100,6,IF(T7923&lt;=250,7,8)))))))</f>
        <v>1</v>
      </c>
      <c r="V7923" s="21" t="n">
        <f aca="false">IF(AND(OR(Dashboard!$T$3="All",R7923=Dashboard!$T$3),OR(Dashboard!$T$4="All",D7923=Dashboard!$T$4)),1,0)</f>
        <v>1</v>
      </c>
      <c r="W7923" s="21" t="n">
        <f aca="false">IF(V7923=1,T7923+ROW()/10000000,0)</f>
        <v>3.6007923</v>
      </c>
    </row>
    <row r="7924" customFormat="false" ht="15" hidden="false" customHeight="false" outlineLevel="0" collapsed="false">
      <c r="A7924" s="0" t="n">
        <v>5925</v>
      </c>
      <c r="B7924" s="0" t="s">
        <v>16990</v>
      </c>
      <c r="C7924" s="0" t="n">
        <v>1</v>
      </c>
      <c r="D7924" s="0" t="s">
        <v>6924</v>
      </c>
      <c r="E7924" s="0" t="s">
        <v>16991</v>
      </c>
      <c r="F7924" s="0" t="s">
        <v>16904</v>
      </c>
      <c r="G7924" s="0" t="s">
        <v>16905</v>
      </c>
      <c r="H7924" s="0" t="s">
        <v>2349</v>
      </c>
      <c r="I7924" s="0" t="s">
        <v>2123</v>
      </c>
      <c r="J7924" s="0" t="s">
        <v>47</v>
      </c>
      <c r="K7924" s="0" t="s">
        <v>47</v>
      </c>
      <c r="L7924" s="0" t="s">
        <v>47</v>
      </c>
      <c r="M7924" s="0" t="s">
        <v>47</v>
      </c>
      <c r="N7924" s="0" t="n">
        <v>1</v>
      </c>
      <c r="O7924" s="0" t="n">
        <v>42</v>
      </c>
      <c r="P7924" s="0" t="n">
        <v>100</v>
      </c>
      <c r="Q7924" s="0" t="n">
        <v>2.6</v>
      </c>
      <c r="R7924" s="0" t="str">
        <f aca="false">INDEX(Lookup!$B$4:$B$18,MATCH(C7924,Lookup!$A$4:$A$18,0))</f>
        <v>India</v>
      </c>
      <c r="S7924" s="20" t="n">
        <f aca="false">INDEX(Lookup!$D$4:$D$18,MATCH(C7924,Lookup!$A$4:$A$18,0))</f>
        <v>0.012</v>
      </c>
      <c r="T7924" s="21" t="n">
        <f aca="false">ROUND(P7924*S7924,2)</f>
        <v>1.2</v>
      </c>
      <c r="U7924" s="21" t="n">
        <f aca="false">IF(T7924&lt;=10,1,IF(T7924&lt;=20,2,IF(T7924&lt;=30,3,IF(T7924&lt;=40,4,IF(T7924&lt;=50,5,IF(T7924&lt;=100,6,IF(T7924&lt;=250,7,8)))))))</f>
        <v>1</v>
      </c>
      <c r="V7924" s="21" t="n">
        <f aca="false">IF(AND(OR(Dashboard!$T$3="All",R7924=Dashboard!$T$3),OR(Dashboard!$T$4="All",D7924=Dashboard!$T$4)),1,0)</f>
        <v>1</v>
      </c>
      <c r="W7924" s="21" t="n">
        <f aca="false">IF(V7924=1,T7924+ROW()/10000000,0)</f>
        <v>1.2007924</v>
      </c>
    </row>
    <row r="7925" customFormat="false" ht="15" hidden="false" customHeight="false" outlineLevel="0" collapsed="false">
      <c r="A7925" s="0" t="n">
        <v>312448</v>
      </c>
      <c r="B7925" s="0" t="s">
        <v>3180</v>
      </c>
      <c r="C7925" s="0" t="n">
        <v>1</v>
      </c>
      <c r="D7925" s="0" t="s">
        <v>6924</v>
      </c>
      <c r="E7925" s="0" t="s">
        <v>16992</v>
      </c>
      <c r="F7925" s="0" t="s">
        <v>16904</v>
      </c>
      <c r="G7925" s="0" t="s">
        <v>16905</v>
      </c>
      <c r="H7925" s="0" t="s">
        <v>3182</v>
      </c>
      <c r="I7925" s="0" t="s">
        <v>2123</v>
      </c>
      <c r="J7925" s="0" t="s">
        <v>47</v>
      </c>
      <c r="K7925" s="0" t="s">
        <v>47</v>
      </c>
      <c r="L7925" s="0" t="s">
        <v>47</v>
      </c>
      <c r="M7925" s="0" t="s">
        <v>47</v>
      </c>
      <c r="N7925" s="0" t="n">
        <v>1</v>
      </c>
      <c r="O7925" s="0" t="n">
        <v>36</v>
      </c>
      <c r="P7925" s="0" t="n">
        <v>300</v>
      </c>
      <c r="Q7925" s="0" t="n">
        <v>3.5</v>
      </c>
      <c r="R7925" s="0" t="str">
        <f aca="false">INDEX(Lookup!$B$4:$B$18,MATCH(C7925,Lookup!$A$4:$A$18,0))</f>
        <v>India</v>
      </c>
      <c r="S7925" s="20" t="n">
        <f aca="false">INDEX(Lookup!$D$4:$D$18,MATCH(C7925,Lookup!$A$4:$A$18,0))</f>
        <v>0.012</v>
      </c>
      <c r="T7925" s="21" t="n">
        <f aca="false">ROUND(P7925*S7925,2)</f>
        <v>3.6</v>
      </c>
      <c r="U7925" s="21" t="n">
        <f aca="false">IF(T7925&lt;=10,1,IF(T7925&lt;=20,2,IF(T7925&lt;=30,3,IF(T7925&lt;=40,4,IF(T7925&lt;=50,5,IF(T7925&lt;=100,6,IF(T7925&lt;=250,7,8)))))))</f>
        <v>1</v>
      </c>
      <c r="V7925" s="21" t="n">
        <f aca="false">IF(AND(OR(Dashboard!$T$3="All",R7925=Dashboard!$T$3),OR(Dashboard!$T$4="All",D7925=Dashboard!$T$4)),1,0)</f>
        <v>1</v>
      </c>
      <c r="W7925" s="21" t="n">
        <f aca="false">IF(V7925=1,T7925+ROW()/10000000,0)</f>
        <v>3.6007925</v>
      </c>
    </row>
    <row r="7926" customFormat="false" ht="15" hidden="false" customHeight="false" outlineLevel="0" collapsed="false">
      <c r="A7926" s="0" t="n">
        <v>311600</v>
      </c>
      <c r="B7926" s="0" t="s">
        <v>16993</v>
      </c>
      <c r="C7926" s="0" t="n">
        <v>1</v>
      </c>
      <c r="D7926" s="0" t="s">
        <v>6924</v>
      </c>
      <c r="E7926" s="0" t="s">
        <v>16994</v>
      </c>
      <c r="F7926" s="0" t="s">
        <v>16904</v>
      </c>
      <c r="G7926" s="0" t="s">
        <v>16905</v>
      </c>
      <c r="H7926" s="0" t="s">
        <v>2185</v>
      </c>
      <c r="I7926" s="0" t="s">
        <v>2123</v>
      </c>
      <c r="J7926" s="0" t="s">
        <v>47</v>
      </c>
      <c r="K7926" s="0" t="s">
        <v>47</v>
      </c>
      <c r="L7926" s="0" t="s">
        <v>47</v>
      </c>
      <c r="M7926" s="0" t="s">
        <v>47</v>
      </c>
      <c r="N7926" s="0" t="n">
        <v>2</v>
      </c>
      <c r="O7926" s="0" t="n">
        <v>56</v>
      </c>
      <c r="P7926" s="0" t="n">
        <v>700</v>
      </c>
      <c r="Q7926" s="0" t="n">
        <v>3.5</v>
      </c>
      <c r="R7926" s="0" t="str">
        <f aca="false">INDEX(Lookup!$B$4:$B$18,MATCH(C7926,Lookup!$A$4:$A$18,0))</f>
        <v>India</v>
      </c>
      <c r="S7926" s="20" t="n">
        <f aca="false">INDEX(Lookup!$D$4:$D$18,MATCH(C7926,Lookup!$A$4:$A$18,0))</f>
        <v>0.012</v>
      </c>
      <c r="T7926" s="21" t="n">
        <f aca="false">ROUND(P7926*S7926,2)</f>
        <v>8.4</v>
      </c>
      <c r="U7926" s="21" t="n">
        <f aca="false">IF(T7926&lt;=10,1,IF(T7926&lt;=20,2,IF(T7926&lt;=30,3,IF(T7926&lt;=40,4,IF(T7926&lt;=50,5,IF(T7926&lt;=100,6,IF(T7926&lt;=250,7,8)))))))</f>
        <v>1</v>
      </c>
      <c r="V7926" s="21" t="n">
        <f aca="false">IF(AND(OR(Dashboard!$T$3="All",R7926=Dashboard!$T$3),OR(Dashboard!$T$4="All",D7926=Dashboard!$T$4)),1,0)</f>
        <v>1</v>
      </c>
      <c r="W7926" s="21" t="n">
        <f aca="false">IF(V7926=1,T7926+ROW()/10000000,0)</f>
        <v>8.4007926</v>
      </c>
    </row>
    <row r="7927" customFormat="false" ht="15" hidden="false" customHeight="false" outlineLevel="0" collapsed="false">
      <c r="A7927" s="0" t="n">
        <v>18365871</v>
      </c>
      <c r="B7927" s="0" t="s">
        <v>16995</v>
      </c>
      <c r="C7927" s="0" t="n">
        <v>1</v>
      </c>
      <c r="D7927" s="0" t="s">
        <v>6924</v>
      </c>
      <c r="E7927" s="0" t="s">
        <v>16996</v>
      </c>
      <c r="F7927" s="0" t="s">
        <v>16904</v>
      </c>
      <c r="G7927" s="0" t="s">
        <v>16905</v>
      </c>
      <c r="H7927" s="0" t="s">
        <v>153</v>
      </c>
      <c r="I7927" s="0" t="s">
        <v>2123</v>
      </c>
      <c r="J7927" s="0" t="s">
        <v>47</v>
      </c>
      <c r="K7927" s="0" t="s">
        <v>47</v>
      </c>
      <c r="L7927" s="0" t="s">
        <v>47</v>
      </c>
      <c r="M7927" s="0" t="s">
        <v>47</v>
      </c>
      <c r="N7927" s="0" t="n">
        <v>2</v>
      </c>
      <c r="O7927" s="0" t="n">
        <v>3</v>
      </c>
      <c r="P7927" s="0" t="n">
        <v>600</v>
      </c>
      <c r="Q7927" s="0" t="n">
        <v>1</v>
      </c>
      <c r="R7927" s="0" t="str">
        <f aca="false">INDEX(Lookup!$B$4:$B$18,MATCH(C7927,Lookup!$A$4:$A$18,0))</f>
        <v>India</v>
      </c>
      <c r="S7927" s="20" t="n">
        <f aca="false">INDEX(Lookup!$D$4:$D$18,MATCH(C7927,Lookup!$A$4:$A$18,0))</f>
        <v>0.012</v>
      </c>
      <c r="T7927" s="21" t="n">
        <f aca="false">ROUND(P7927*S7927,2)</f>
        <v>7.2</v>
      </c>
      <c r="U7927" s="21" t="n">
        <f aca="false">IF(T7927&lt;=10,1,IF(T7927&lt;=20,2,IF(T7927&lt;=30,3,IF(T7927&lt;=40,4,IF(T7927&lt;=50,5,IF(T7927&lt;=100,6,IF(T7927&lt;=250,7,8)))))))</f>
        <v>1</v>
      </c>
      <c r="V7927" s="21" t="n">
        <f aca="false">IF(AND(OR(Dashboard!$T$3="All",R7927=Dashboard!$T$3),OR(Dashboard!$T$4="All",D7927=Dashboard!$T$4)),1,0)</f>
        <v>1</v>
      </c>
      <c r="W7927" s="21" t="n">
        <f aca="false">IF(V7927=1,T7927+ROW()/10000000,0)</f>
        <v>7.2007927</v>
      </c>
    </row>
    <row r="7928" customFormat="false" ht="15" hidden="false" customHeight="false" outlineLevel="0" collapsed="false">
      <c r="A7928" s="0" t="n">
        <v>18466393</v>
      </c>
      <c r="B7928" s="0" t="s">
        <v>14528</v>
      </c>
      <c r="C7928" s="0" t="n">
        <v>1</v>
      </c>
      <c r="D7928" s="0" t="s">
        <v>6924</v>
      </c>
      <c r="E7928" s="0" t="s">
        <v>16971</v>
      </c>
      <c r="F7928" s="0" t="s">
        <v>16904</v>
      </c>
      <c r="G7928" s="0" t="s">
        <v>16905</v>
      </c>
      <c r="H7928" s="0" t="s">
        <v>3129</v>
      </c>
      <c r="I7928" s="0" t="s">
        <v>2123</v>
      </c>
      <c r="J7928" s="0" t="s">
        <v>47</v>
      </c>
      <c r="K7928" s="0" t="s">
        <v>47</v>
      </c>
      <c r="L7928" s="0" t="s">
        <v>47</v>
      </c>
      <c r="M7928" s="0" t="s">
        <v>47</v>
      </c>
      <c r="N7928" s="0" t="n">
        <v>1</v>
      </c>
      <c r="O7928" s="0" t="n">
        <v>1</v>
      </c>
      <c r="P7928" s="0" t="n">
        <v>300</v>
      </c>
      <c r="Q7928" s="0" t="n">
        <v>1</v>
      </c>
      <c r="R7928" s="0" t="str">
        <f aca="false">INDEX(Lookup!$B$4:$B$18,MATCH(C7928,Lookup!$A$4:$A$18,0))</f>
        <v>India</v>
      </c>
      <c r="S7928" s="20" t="n">
        <f aca="false">INDEX(Lookup!$D$4:$D$18,MATCH(C7928,Lookup!$A$4:$A$18,0))</f>
        <v>0.012</v>
      </c>
      <c r="T7928" s="21" t="n">
        <f aca="false">ROUND(P7928*S7928,2)</f>
        <v>3.6</v>
      </c>
      <c r="U7928" s="21" t="n">
        <f aca="false">IF(T7928&lt;=10,1,IF(T7928&lt;=20,2,IF(T7928&lt;=30,3,IF(T7928&lt;=40,4,IF(T7928&lt;=50,5,IF(T7928&lt;=100,6,IF(T7928&lt;=250,7,8)))))))</f>
        <v>1</v>
      </c>
      <c r="V7928" s="21" t="n">
        <f aca="false">IF(AND(OR(Dashboard!$T$3="All",R7928=Dashboard!$T$3),OR(Dashboard!$T$4="All",D7928=Dashboard!$T$4)),1,0)</f>
        <v>1</v>
      </c>
      <c r="W7928" s="21" t="n">
        <f aca="false">IF(V7928=1,T7928+ROW()/10000000,0)</f>
        <v>3.6007928</v>
      </c>
    </row>
    <row r="7929" customFormat="false" ht="15" hidden="false" customHeight="false" outlineLevel="0" collapsed="false">
      <c r="A7929" s="0" t="n">
        <v>18258762</v>
      </c>
      <c r="B7929" s="0" t="s">
        <v>16997</v>
      </c>
      <c r="C7929" s="0" t="n">
        <v>1</v>
      </c>
      <c r="D7929" s="0" t="s">
        <v>6924</v>
      </c>
      <c r="E7929" s="0" t="s">
        <v>16998</v>
      </c>
      <c r="F7929" s="0" t="s">
        <v>16904</v>
      </c>
      <c r="G7929" s="0" t="s">
        <v>16905</v>
      </c>
      <c r="H7929" s="0" t="s">
        <v>3142</v>
      </c>
      <c r="I7929" s="0" t="s">
        <v>2123</v>
      </c>
      <c r="J7929" s="0" t="s">
        <v>47</v>
      </c>
      <c r="K7929" s="0" t="s">
        <v>47</v>
      </c>
      <c r="L7929" s="0" t="s">
        <v>47</v>
      </c>
      <c r="M7929" s="0" t="s">
        <v>47</v>
      </c>
      <c r="N7929" s="0" t="n">
        <v>1</v>
      </c>
      <c r="O7929" s="0" t="n">
        <v>3</v>
      </c>
      <c r="P7929" s="0" t="n">
        <v>200</v>
      </c>
      <c r="Q7929" s="0" t="n">
        <v>1</v>
      </c>
      <c r="R7929" s="0" t="str">
        <f aca="false">INDEX(Lookup!$B$4:$B$18,MATCH(C7929,Lookup!$A$4:$A$18,0))</f>
        <v>India</v>
      </c>
      <c r="S7929" s="20" t="n">
        <f aca="false">INDEX(Lookup!$D$4:$D$18,MATCH(C7929,Lookup!$A$4:$A$18,0))</f>
        <v>0.012</v>
      </c>
      <c r="T7929" s="21" t="n">
        <f aca="false">ROUND(P7929*S7929,2)</f>
        <v>2.4</v>
      </c>
      <c r="U7929" s="21" t="n">
        <f aca="false">IF(T7929&lt;=10,1,IF(T7929&lt;=20,2,IF(T7929&lt;=30,3,IF(T7929&lt;=40,4,IF(T7929&lt;=50,5,IF(T7929&lt;=100,6,IF(T7929&lt;=250,7,8)))))))</f>
        <v>1</v>
      </c>
      <c r="V7929" s="21" t="n">
        <f aca="false">IF(AND(OR(Dashboard!$T$3="All",R7929=Dashboard!$T$3),OR(Dashboard!$T$4="All",D7929=Dashboard!$T$4)),1,0)</f>
        <v>1</v>
      </c>
      <c r="W7929" s="21" t="n">
        <f aca="false">IF(V7929=1,T7929+ROW()/10000000,0)</f>
        <v>2.4007929</v>
      </c>
    </row>
    <row r="7930" customFormat="false" ht="15" hidden="false" customHeight="false" outlineLevel="0" collapsed="false">
      <c r="A7930" s="0" t="n">
        <v>18489507</v>
      </c>
      <c r="B7930" s="0" t="s">
        <v>16999</v>
      </c>
      <c r="C7930" s="0" t="n">
        <v>1</v>
      </c>
      <c r="D7930" s="0" t="s">
        <v>6924</v>
      </c>
      <c r="E7930" s="0" t="s">
        <v>17000</v>
      </c>
      <c r="F7930" s="0" t="s">
        <v>16904</v>
      </c>
      <c r="G7930" s="0" t="s">
        <v>16905</v>
      </c>
      <c r="H7930" s="0" t="s">
        <v>2128</v>
      </c>
      <c r="I7930" s="0" t="s">
        <v>2123</v>
      </c>
      <c r="J7930" s="0" t="s">
        <v>47</v>
      </c>
      <c r="K7930" s="0" t="s">
        <v>47</v>
      </c>
      <c r="L7930" s="0" t="s">
        <v>47</v>
      </c>
      <c r="M7930" s="0" t="s">
        <v>47</v>
      </c>
      <c r="N7930" s="0" t="n">
        <v>2</v>
      </c>
      <c r="O7930" s="0" t="n">
        <v>2</v>
      </c>
      <c r="P7930" s="0" t="n">
        <v>500</v>
      </c>
      <c r="Q7930" s="0" t="n">
        <v>1</v>
      </c>
      <c r="R7930" s="0" t="str">
        <f aca="false">INDEX(Lookup!$B$4:$B$18,MATCH(C7930,Lookup!$A$4:$A$18,0))</f>
        <v>India</v>
      </c>
      <c r="S7930" s="20" t="n">
        <f aca="false">INDEX(Lookup!$D$4:$D$18,MATCH(C7930,Lookup!$A$4:$A$18,0))</f>
        <v>0.012</v>
      </c>
      <c r="T7930" s="21" t="n">
        <f aca="false">ROUND(P7930*S7930,2)</f>
        <v>6</v>
      </c>
      <c r="U7930" s="21" t="n">
        <f aca="false">IF(T7930&lt;=10,1,IF(T7930&lt;=20,2,IF(T7930&lt;=30,3,IF(T7930&lt;=40,4,IF(T7930&lt;=50,5,IF(T7930&lt;=100,6,IF(T7930&lt;=250,7,8)))))))</f>
        <v>1</v>
      </c>
      <c r="V7930" s="21" t="n">
        <f aca="false">IF(AND(OR(Dashboard!$T$3="All",R7930=Dashboard!$T$3),OR(Dashboard!$T$4="All",D7930=Dashboard!$T$4)),1,0)</f>
        <v>1</v>
      </c>
      <c r="W7930" s="21" t="n">
        <f aca="false">IF(V7930=1,T7930+ROW()/10000000,0)</f>
        <v>6.000793</v>
      </c>
    </row>
    <row r="7931" customFormat="false" ht="15" hidden="false" customHeight="false" outlineLevel="0" collapsed="false">
      <c r="A7931" s="0" t="n">
        <v>3665</v>
      </c>
      <c r="B7931" s="0" t="s">
        <v>17001</v>
      </c>
      <c r="C7931" s="0" t="n">
        <v>1</v>
      </c>
      <c r="D7931" s="0" t="s">
        <v>6924</v>
      </c>
      <c r="E7931" s="0" t="s">
        <v>17002</v>
      </c>
      <c r="F7931" s="0" t="s">
        <v>16904</v>
      </c>
      <c r="G7931" s="0" t="s">
        <v>16905</v>
      </c>
      <c r="H7931" s="0" t="s">
        <v>2662</v>
      </c>
      <c r="I7931" s="0" t="s">
        <v>2123</v>
      </c>
      <c r="J7931" s="0" t="s">
        <v>47</v>
      </c>
      <c r="K7931" s="0" t="s">
        <v>46</v>
      </c>
      <c r="L7931" s="0" t="s">
        <v>47</v>
      </c>
      <c r="M7931" s="0" t="s">
        <v>47</v>
      </c>
      <c r="N7931" s="0" t="n">
        <v>2</v>
      </c>
      <c r="O7931" s="0" t="n">
        <v>26</v>
      </c>
      <c r="P7931" s="0" t="n">
        <v>600</v>
      </c>
      <c r="Q7931" s="0" t="n">
        <v>2.3</v>
      </c>
      <c r="R7931" s="0" t="str">
        <f aca="false">INDEX(Lookup!$B$4:$B$18,MATCH(C7931,Lookup!$A$4:$A$18,0))</f>
        <v>India</v>
      </c>
      <c r="S7931" s="20" t="n">
        <f aca="false">INDEX(Lookup!$D$4:$D$18,MATCH(C7931,Lookup!$A$4:$A$18,0))</f>
        <v>0.012</v>
      </c>
      <c r="T7931" s="21" t="n">
        <f aca="false">ROUND(P7931*S7931,2)</f>
        <v>7.2</v>
      </c>
      <c r="U7931" s="21" t="n">
        <f aca="false">IF(T7931&lt;=10,1,IF(T7931&lt;=20,2,IF(T7931&lt;=30,3,IF(T7931&lt;=40,4,IF(T7931&lt;=50,5,IF(T7931&lt;=100,6,IF(T7931&lt;=250,7,8)))))))</f>
        <v>1</v>
      </c>
      <c r="V7931" s="21" t="n">
        <f aca="false">IF(AND(OR(Dashboard!$T$3="All",R7931=Dashboard!$T$3),OR(Dashboard!$T$4="All",D7931=Dashboard!$T$4)),1,0)</f>
        <v>1</v>
      </c>
      <c r="W7931" s="21" t="n">
        <f aca="false">IF(V7931=1,T7931+ROW()/10000000,0)</f>
        <v>7.2007931</v>
      </c>
    </row>
    <row r="7932" customFormat="false" ht="15" hidden="false" customHeight="false" outlineLevel="0" collapsed="false">
      <c r="A7932" s="0" t="n">
        <v>309473</v>
      </c>
      <c r="B7932" s="0" t="s">
        <v>17003</v>
      </c>
      <c r="C7932" s="0" t="n">
        <v>1</v>
      </c>
      <c r="D7932" s="0" t="s">
        <v>6924</v>
      </c>
      <c r="E7932" s="0" t="s">
        <v>17004</v>
      </c>
      <c r="F7932" s="0" t="s">
        <v>17005</v>
      </c>
      <c r="G7932" s="0" t="s">
        <v>17006</v>
      </c>
      <c r="H7932" s="0" t="s">
        <v>69</v>
      </c>
      <c r="I7932" s="0" t="s">
        <v>2123</v>
      </c>
      <c r="J7932" s="0" t="s">
        <v>47</v>
      </c>
      <c r="K7932" s="0" t="s">
        <v>47</v>
      </c>
      <c r="L7932" s="0" t="s">
        <v>47</v>
      </c>
      <c r="M7932" s="0" t="s">
        <v>47</v>
      </c>
      <c r="N7932" s="0" t="n">
        <v>1</v>
      </c>
      <c r="O7932" s="0" t="n">
        <v>14</v>
      </c>
      <c r="P7932" s="0" t="n">
        <v>350</v>
      </c>
      <c r="Q7932" s="0" t="n">
        <v>2.8</v>
      </c>
      <c r="R7932" s="0" t="str">
        <f aca="false">INDEX(Lookup!$B$4:$B$18,MATCH(C7932,Lookup!$A$4:$A$18,0))</f>
        <v>India</v>
      </c>
      <c r="S7932" s="20" t="n">
        <f aca="false">INDEX(Lookup!$D$4:$D$18,MATCH(C7932,Lookup!$A$4:$A$18,0))</f>
        <v>0.012</v>
      </c>
      <c r="T7932" s="21" t="n">
        <f aca="false">ROUND(P7932*S7932,2)</f>
        <v>4.2</v>
      </c>
      <c r="U7932" s="21" t="n">
        <f aca="false">IF(T7932&lt;=10,1,IF(T7932&lt;=20,2,IF(T7932&lt;=30,3,IF(T7932&lt;=40,4,IF(T7932&lt;=50,5,IF(T7932&lt;=100,6,IF(T7932&lt;=250,7,8)))))))</f>
        <v>1</v>
      </c>
      <c r="V7932" s="21" t="n">
        <f aca="false">IF(AND(OR(Dashboard!$T$3="All",R7932=Dashboard!$T$3),OR(Dashboard!$T$4="All",D7932=Dashboard!$T$4)),1,0)</f>
        <v>1</v>
      </c>
      <c r="W7932" s="21" t="n">
        <f aca="false">IF(V7932=1,T7932+ROW()/10000000,0)</f>
        <v>4.2007932</v>
      </c>
    </row>
    <row r="7933" customFormat="false" ht="15" hidden="false" customHeight="false" outlineLevel="0" collapsed="false">
      <c r="A7933" s="0" t="n">
        <v>8502</v>
      </c>
      <c r="B7933" s="0" t="s">
        <v>17007</v>
      </c>
      <c r="C7933" s="0" t="n">
        <v>1</v>
      </c>
      <c r="D7933" s="0" t="s">
        <v>6924</v>
      </c>
      <c r="E7933" s="0" t="s">
        <v>17008</v>
      </c>
      <c r="F7933" s="0" t="s">
        <v>17005</v>
      </c>
      <c r="G7933" s="0" t="s">
        <v>17006</v>
      </c>
      <c r="H7933" s="0" t="s">
        <v>2382</v>
      </c>
      <c r="I7933" s="0" t="s">
        <v>2123</v>
      </c>
      <c r="J7933" s="0" t="s">
        <v>47</v>
      </c>
      <c r="K7933" s="0" t="s">
        <v>47</v>
      </c>
      <c r="L7933" s="0" t="s">
        <v>47</v>
      </c>
      <c r="M7933" s="0" t="s">
        <v>47</v>
      </c>
      <c r="N7933" s="0" t="n">
        <v>1</v>
      </c>
      <c r="O7933" s="0" t="n">
        <v>5</v>
      </c>
      <c r="P7933" s="0" t="n">
        <v>100</v>
      </c>
      <c r="Q7933" s="0" t="n">
        <v>2.9</v>
      </c>
      <c r="R7933" s="0" t="str">
        <f aca="false">INDEX(Lookup!$B$4:$B$18,MATCH(C7933,Lookup!$A$4:$A$18,0))</f>
        <v>India</v>
      </c>
      <c r="S7933" s="20" t="n">
        <f aca="false">INDEX(Lookup!$D$4:$D$18,MATCH(C7933,Lookup!$A$4:$A$18,0))</f>
        <v>0.012</v>
      </c>
      <c r="T7933" s="21" t="n">
        <f aca="false">ROUND(P7933*S7933,2)</f>
        <v>1.2</v>
      </c>
      <c r="U7933" s="21" t="n">
        <f aca="false">IF(T7933&lt;=10,1,IF(T7933&lt;=20,2,IF(T7933&lt;=30,3,IF(T7933&lt;=40,4,IF(T7933&lt;=50,5,IF(T7933&lt;=100,6,IF(T7933&lt;=250,7,8)))))))</f>
        <v>1</v>
      </c>
      <c r="V7933" s="21" t="n">
        <f aca="false">IF(AND(OR(Dashboard!$T$3="All",R7933=Dashboard!$T$3),OR(Dashboard!$T$4="All",D7933=Dashboard!$T$4)),1,0)</f>
        <v>1</v>
      </c>
      <c r="W7933" s="21" t="n">
        <f aca="false">IF(V7933=1,T7933+ROW()/10000000,0)</f>
        <v>1.2007933</v>
      </c>
    </row>
    <row r="7934" customFormat="false" ht="15" hidden="false" customHeight="false" outlineLevel="0" collapsed="false">
      <c r="A7934" s="0" t="n">
        <v>18303857</v>
      </c>
      <c r="B7934" s="0" t="s">
        <v>7138</v>
      </c>
      <c r="C7934" s="0" t="n">
        <v>1</v>
      </c>
      <c r="D7934" s="0" t="s">
        <v>6924</v>
      </c>
      <c r="E7934" s="0" t="s">
        <v>17009</v>
      </c>
      <c r="F7934" s="0" t="s">
        <v>17005</v>
      </c>
      <c r="G7934" s="0" t="s">
        <v>17006</v>
      </c>
      <c r="H7934" s="0" t="s">
        <v>17010</v>
      </c>
      <c r="I7934" s="0" t="s">
        <v>2123</v>
      </c>
      <c r="J7934" s="0" t="s">
        <v>47</v>
      </c>
      <c r="K7934" s="0" t="s">
        <v>46</v>
      </c>
      <c r="L7934" s="0" t="s">
        <v>47</v>
      </c>
      <c r="M7934" s="0" t="s">
        <v>47</v>
      </c>
      <c r="N7934" s="0" t="n">
        <v>1</v>
      </c>
      <c r="O7934" s="0" t="n">
        <v>33</v>
      </c>
      <c r="P7934" s="0" t="n">
        <v>400</v>
      </c>
      <c r="Q7934" s="0" t="n">
        <v>3.4</v>
      </c>
      <c r="R7934" s="0" t="str">
        <f aca="false">INDEX(Lookup!$B$4:$B$18,MATCH(C7934,Lookup!$A$4:$A$18,0))</f>
        <v>India</v>
      </c>
      <c r="S7934" s="20" t="n">
        <f aca="false">INDEX(Lookup!$D$4:$D$18,MATCH(C7934,Lookup!$A$4:$A$18,0))</f>
        <v>0.012</v>
      </c>
      <c r="T7934" s="21" t="n">
        <f aca="false">ROUND(P7934*S7934,2)</f>
        <v>4.8</v>
      </c>
      <c r="U7934" s="21" t="n">
        <f aca="false">IF(T7934&lt;=10,1,IF(T7934&lt;=20,2,IF(T7934&lt;=30,3,IF(T7934&lt;=40,4,IF(T7934&lt;=50,5,IF(T7934&lt;=100,6,IF(T7934&lt;=250,7,8)))))))</f>
        <v>1</v>
      </c>
      <c r="V7934" s="21" t="n">
        <f aca="false">IF(AND(OR(Dashboard!$T$3="All",R7934=Dashboard!$T$3),OR(Dashboard!$T$4="All",D7934=Dashboard!$T$4)),1,0)</f>
        <v>1</v>
      </c>
      <c r="W7934" s="21" t="n">
        <f aca="false">IF(V7934=1,T7934+ROW()/10000000,0)</f>
        <v>4.8007934</v>
      </c>
    </row>
    <row r="7935" customFormat="false" ht="15" hidden="false" customHeight="false" outlineLevel="0" collapsed="false">
      <c r="A7935" s="0" t="n">
        <v>6264</v>
      </c>
      <c r="B7935" s="0" t="s">
        <v>17011</v>
      </c>
      <c r="C7935" s="0" t="n">
        <v>1</v>
      </c>
      <c r="D7935" s="0" t="s">
        <v>6924</v>
      </c>
      <c r="E7935" s="0" t="s">
        <v>17012</v>
      </c>
      <c r="F7935" s="0" t="s">
        <v>17005</v>
      </c>
      <c r="G7935" s="0" t="s">
        <v>17006</v>
      </c>
      <c r="H7935" s="0" t="s">
        <v>2288</v>
      </c>
      <c r="I7935" s="0" t="s">
        <v>2123</v>
      </c>
      <c r="J7935" s="0" t="s">
        <v>47</v>
      </c>
      <c r="K7935" s="0" t="s">
        <v>46</v>
      </c>
      <c r="L7935" s="0" t="s">
        <v>47</v>
      </c>
      <c r="M7935" s="0" t="s">
        <v>47</v>
      </c>
      <c r="N7935" s="0" t="n">
        <v>1</v>
      </c>
      <c r="O7935" s="0" t="n">
        <v>114</v>
      </c>
      <c r="P7935" s="0" t="n">
        <v>450</v>
      </c>
      <c r="Q7935" s="0" t="n">
        <v>3.3</v>
      </c>
      <c r="R7935" s="0" t="str">
        <f aca="false">INDEX(Lookup!$B$4:$B$18,MATCH(C7935,Lookup!$A$4:$A$18,0))</f>
        <v>India</v>
      </c>
      <c r="S7935" s="20" t="n">
        <f aca="false">INDEX(Lookup!$D$4:$D$18,MATCH(C7935,Lookup!$A$4:$A$18,0))</f>
        <v>0.012</v>
      </c>
      <c r="T7935" s="21" t="n">
        <f aca="false">ROUND(P7935*S7935,2)</f>
        <v>5.4</v>
      </c>
      <c r="U7935" s="21" t="n">
        <f aca="false">IF(T7935&lt;=10,1,IF(T7935&lt;=20,2,IF(T7935&lt;=30,3,IF(T7935&lt;=40,4,IF(T7935&lt;=50,5,IF(T7935&lt;=100,6,IF(T7935&lt;=250,7,8)))))))</f>
        <v>1</v>
      </c>
      <c r="V7935" s="21" t="n">
        <f aca="false">IF(AND(OR(Dashboard!$T$3="All",R7935=Dashboard!$T$3),OR(Dashboard!$T$4="All",D7935=Dashboard!$T$4)),1,0)</f>
        <v>1</v>
      </c>
      <c r="W7935" s="21" t="n">
        <f aca="false">IF(V7935=1,T7935+ROW()/10000000,0)</f>
        <v>5.4007935</v>
      </c>
    </row>
    <row r="7936" customFormat="false" ht="15" hidden="false" customHeight="false" outlineLevel="0" collapsed="false">
      <c r="A7936" s="0" t="n">
        <v>18419896</v>
      </c>
      <c r="B7936" s="0" t="s">
        <v>11201</v>
      </c>
      <c r="C7936" s="0" t="n">
        <v>1</v>
      </c>
      <c r="D7936" s="0" t="s">
        <v>6924</v>
      </c>
      <c r="E7936" s="0" t="s">
        <v>17013</v>
      </c>
      <c r="F7936" s="0" t="s">
        <v>17005</v>
      </c>
      <c r="G7936" s="0" t="s">
        <v>17006</v>
      </c>
      <c r="H7936" s="0" t="s">
        <v>4046</v>
      </c>
      <c r="I7936" s="0" t="s">
        <v>2123</v>
      </c>
      <c r="J7936" s="0" t="s">
        <v>47</v>
      </c>
      <c r="K7936" s="0" t="s">
        <v>46</v>
      </c>
      <c r="L7936" s="0" t="s">
        <v>47</v>
      </c>
      <c r="M7936" s="0" t="s">
        <v>47</v>
      </c>
      <c r="N7936" s="0" t="n">
        <v>1</v>
      </c>
      <c r="O7936" s="0" t="n">
        <v>7</v>
      </c>
      <c r="P7936" s="0" t="n">
        <v>350</v>
      </c>
      <c r="Q7936" s="0" t="n">
        <v>3.1</v>
      </c>
      <c r="R7936" s="0" t="str">
        <f aca="false">INDEX(Lookup!$B$4:$B$18,MATCH(C7936,Lookup!$A$4:$A$18,0))</f>
        <v>India</v>
      </c>
      <c r="S7936" s="20" t="n">
        <f aca="false">INDEX(Lookup!$D$4:$D$18,MATCH(C7936,Lookup!$A$4:$A$18,0))</f>
        <v>0.012</v>
      </c>
      <c r="T7936" s="21" t="n">
        <f aca="false">ROUND(P7936*S7936,2)</f>
        <v>4.2</v>
      </c>
      <c r="U7936" s="21" t="n">
        <f aca="false">IF(T7936&lt;=10,1,IF(T7936&lt;=20,2,IF(T7936&lt;=30,3,IF(T7936&lt;=40,4,IF(T7936&lt;=50,5,IF(T7936&lt;=100,6,IF(T7936&lt;=250,7,8)))))))</f>
        <v>1</v>
      </c>
      <c r="V7936" s="21" t="n">
        <f aca="false">IF(AND(OR(Dashboard!$T$3="All",R7936=Dashboard!$T$3),OR(Dashboard!$T$4="All",D7936=Dashboard!$T$4)),1,0)</f>
        <v>1</v>
      </c>
      <c r="W7936" s="21" t="n">
        <f aca="false">IF(V7936=1,T7936+ROW()/10000000,0)</f>
        <v>4.2007936</v>
      </c>
    </row>
    <row r="7937" customFormat="false" ht="15" hidden="false" customHeight="false" outlineLevel="0" collapsed="false">
      <c r="A7937" s="0" t="n">
        <v>18291215</v>
      </c>
      <c r="B7937" s="0" t="s">
        <v>17014</v>
      </c>
      <c r="C7937" s="0" t="n">
        <v>1</v>
      </c>
      <c r="D7937" s="0" t="s">
        <v>6924</v>
      </c>
      <c r="E7937" s="0" t="s">
        <v>17015</v>
      </c>
      <c r="F7937" s="0" t="s">
        <v>17005</v>
      </c>
      <c r="G7937" s="0" t="s">
        <v>17006</v>
      </c>
      <c r="H7937" s="0" t="s">
        <v>402</v>
      </c>
      <c r="I7937" s="0" t="s">
        <v>2123</v>
      </c>
      <c r="J7937" s="0" t="s">
        <v>47</v>
      </c>
      <c r="K7937" s="0" t="s">
        <v>47</v>
      </c>
      <c r="L7937" s="0" t="s">
        <v>47</v>
      </c>
      <c r="M7937" s="0" t="s">
        <v>47</v>
      </c>
      <c r="N7937" s="0" t="n">
        <v>1</v>
      </c>
      <c r="O7937" s="0" t="n">
        <v>12</v>
      </c>
      <c r="P7937" s="0" t="n">
        <v>200</v>
      </c>
      <c r="Q7937" s="0" t="n">
        <v>3.2</v>
      </c>
      <c r="R7937" s="0" t="str">
        <f aca="false">INDEX(Lookup!$B$4:$B$18,MATCH(C7937,Lookup!$A$4:$A$18,0))</f>
        <v>India</v>
      </c>
      <c r="S7937" s="20" t="n">
        <f aca="false">INDEX(Lookup!$D$4:$D$18,MATCH(C7937,Lookup!$A$4:$A$18,0))</f>
        <v>0.012</v>
      </c>
      <c r="T7937" s="21" t="n">
        <f aca="false">ROUND(P7937*S7937,2)</f>
        <v>2.4</v>
      </c>
      <c r="U7937" s="21" t="n">
        <f aca="false">IF(T7937&lt;=10,1,IF(T7937&lt;=20,2,IF(T7937&lt;=30,3,IF(T7937&lt;=40,4,IF(T7937&lt;=50,5,IF(T7937&lt;=100,6,IF(T7937&lt;=250,7,8)))))))</f>
        <v>1</v>
      </c>
      <c r="V7937" s="21" t="n">
        <f aca="false">IF(AND(OR(Dashboard!$T$3="All",R7937=Dashboard!$T$3),OR(Dashboard!$T$4="All",D7937=Dashboard!$T$4)),1,0)</f>
        <v>1</v>
      </c>
      <c r="W7937" s="21" t="n">
        <f aca="false">IF(V7937=1,T7937+ROW()/10000000,0)</f>
        <v>2.4007937</v>
      </c>
    </row>
    <row r="7938" customFormat="false" ht="15" hidden="false" customHeight="false" outlineLevel="0" collapsed="false">
      <c r="A7938" s="0" t="n">
        <v>18264964</v>
      </c>
      <c r="B7938" s="0" t="s">
        <v>8117</v>
      </c>
      <c r="C7938" s="0" t="n">
        <v>1</v>
      </c>
      <c r="D7938" s="0" t="s">
        <v>6924</v>
      </c>
      <c r="E7938" s="0" t="s">
        <v>17016</v>
      </c>
      <c r="F7938" s="0" t="s">
        <v>17005</v>
      </c>
      <c r="G7938" s="0" t="s">
        <v>17006</v>
      </c>
      <c r="H7938" s="0" t="s">
        <v>2662</v>
      </c>
      <c r="I7938" s="0" t="s">
        <v>2123</v>
      </c>
      <c r="J7938" s="0" t="s">
        <v>47</v>
      </c>
      <c r="K7938" s="0" t="s">
        <v>47</v>
      </c>
      <c r="L7938" s="0" t="s">
        <v>47</v>
      </c>
      <c r="M7938" s="0" t="s">
        <v>47</v>
      </c>
      <c r="N7938" s="0" t="n">
        <v>1</v>
      </c>
      <c r="O7938" s="0" t="n">
        <v>6</v>
      </c>
      <c r="P7938" s="0" t="n">
        <v>400</v>
      </c>
      <c r="Q7938" s="0" t="n">
        <v>3</v>
      </c>
      <c r="R7938" s="0" t="str">
        <f aca="false">INDEX(Lookup!$B$4:$B$18,MATCH(C7938,Lookup!$A$4:$A$18,0))</f>
        <v>India</v>
      </c>
      <c r="S7938" s="20" t="n">
        <f aca="false">INDEX(Lookup!$D$4:$D$18,MATCH(C7938,Lookup!$A$4:$A$18,0))</f>
        <v>0.012</v>
      </c>
      <c r="T7938" s="21" t="n">
        <f aca="false">ROUND(P7938*S7938,2)</f>
        <v>4.8</v>
      </c>
      <c r="U7938" s="21" t="n">
        <f aca="false">IF(T7938&lt;=10,1,IF(T7938&lt;=20,2,IF(T7938&lt;=30,3,IF(T7938&lt;=40,4,IF(T7938&lt;=50,5,IF(T7938&lt;=100,6,IF(T7938&lt;=250,7,8)))))))</f>
        <v>1</v>
      </c>
      <c r="V7938" s="21" t="n">
        <f aca="false">IF(AND(OR(Dashboard!$T$3="All",R7938=Dashboard!$T$3),OR(Dashboard!$T$4="All",D7938=Dashboard!$T$4)),1,0)</f>
        <v>1</v>
      </c>
      <c r="W7938" s="21" t="n">
        <f aca="false">IF(V7938=1,T7938+ROW()/10000000,0)</f>
        <v>4.8007938</v>
      </c>
    </row>
    <row r="7939" customFormat="false" ht="15" hidden="false" customHeight="false" outlineLevel="0" collapsed="false">
      <c r="A7939" s="0" t="n">
        <v>18420420</v>
      </c>
      <c r="B7939" s="0" t="s">
        <v>17017</v>
      </c>
      <c r="C7939" s="0" t="n">
        <v>1</v>
      </c>
      <c r="D7939" s="0" t="s">
        <v>6924</v>
      </c>
      <c r="E7939" s="0" t="s">
        <v>17018</v>
      </c>
      <c r="F7939" s="0" t="s">
        <v>17005</v>
      </c>
      <c r="G7939" s="0" t="s">
        <v>17006</v>
      </c>
      <c r="H7939" s="0" t="s">
        <v>3129</v>
      </c>
      <c r="I7939" s="0" t="s">
        <v>2123</v>
      </c>
      <c r="J7939" s="0" t="s">
        <v>47</v>
      </c>
      <c r="K7939" s="0" t="s">
        <v>47</v>
      </c>
      <c r="L7939" s="0" t="s">
        <v>47</v>
      </c>
      <c r="M7939" s="0" t="s">
        <v>47</v>
      </c>
      <c r="N7939" s="0" t="n">
        <v>1</v>
      </c>
      <c r="O7939" s="0" t="n">
        <v>12</v>
      </c>
      <c r="P7939" s="0" t="n">
        <v>300</v>
      </c>
      <c r="Q7939" s="0" t="n">
        <v>3.3</v>
      </c>
      <c r="R7939" s="0" t="str">
        <f aca="false">INDEX(Lookup!$B$4:$B$18,MATCH(C7939,Lookup!$A$4:$A$18,0))</f>
        <v>India</v>
      </c>
      <c r="S7939" s="20" t="n">
        <f aca="false">INDEX(Lookup!$D$4:$D$18,MATCH(C7939,Lookup!$A$4:$A$18,0))</f>
        <v>0.012</v>
      </c>
      <c r="T7939" s="21" t="n">
        <f aca="false">ROUND(P7939*S7939,2)</f>
        <v>3.6</v>
      </c>
      <c r="U7939" s="21" t="n">
        <f aca="false">IF(T7939&lt;=10,1,IF(T7939&lt;=20,2,IF(T7939&lt;=30,3,IF(T7939&lt;=40,4,IF(T7939&lt;=50,5,IF(T7939&lt;=100,6,IF(T7939&lt;=250,7,8)))))))</f>
        <v>1</v>
      </c>
      <c r="V7939" s="21" t="n">
        <f aca="false">IF(AND(OR(Dashboard!$T$3="All",R7939=Dashboard!$T$3),OR(Dashboard!$T$4="All",D7939=Dashboard!$T$4)),1,0)</f>
        <v>1</v>
      </c>
      <c r="W7939" s="21" t="n">
        <f aca="false">IF(V7939=1,T7939+ROW()/10000000,0)</f>
        <v>3.6007939</v>
      </c>
    </row>
    <row r="7940" customFormat="false" ht="15" hidden="false" customHeight="false" outlineLevel="0" collapsed="false">
      <c r="A7940" s="0" t="n">
        <v>310604</v>
      </c>
      <c r="B7940" s="0" t="s">
        <v>17019</v>
      </c>
      <c r="C7940" s="0" t="n">
        <v>1</v>
      </c>
      <c r="D7940" s="0" t="s">
        <v>6924</v>
      </c>
      <c r="E7940" s="0" t="s">
        <v>17020</v>
      </c>
      <c r="F7940" s="0" t="s">
        <v>17005</v>
      </c>
      <c r="G7940" s="0" t="s">
        <v>17006</v>
      </c>
      <c r="H7940" s="0" t="s">
        <v>11788</v>
      </c>
      <c r="I7940" s="0" t="s">
        <v>2123</v>
      </c>
      <c r="J7940" s="0" t="s">
        <v>47</v>
      </c>
      <c r="K7940" s="0" t="s">
        <v>47</v>
      </c>
      <c r="L7940" s="0" t="s">
        <v>47</v>
      </c>
      <c r="M7940" s="0" t="s">
        <v>47</v>
      </c>
      <c r="N7940" s="0" t="n">
        <v>2</v>
      </c>
      <c r="O7940" s="0" t="n">
        <v>54</v>
      </c>
      <c r="P7940" s="0" t="n">
        <v>600</v>
      </c>
      <c r="Q7940" s="0" t="n">
        <v>2.6</v>
      </c>
      <c r="R7940" s="0" t="str">
        <f aca="false">INDEX(Lookup!$B$4:$B$18,MATCH(C7940,Lookup!$A$4:$A$18,0))</f>
        <v>India</v>
      </c>
      <c r="S7940" s="20" t="n">
        <f aca="false">INDEX(Lookup!$D$4:$D$18,MATCH(C7940,Lookup!$A$4:$A$18,0))</f>
        <v>0.012</v>
      </c>
      <c r="T7940" s="21" t="n">
        <f aca="false">ROUND(P7940*S7940,2)</f>
        <v>7.2</v>
      </c>
      <c r="U7940" s="21" t="n">
        <f aca="false">IF(T7940&lt;=10,1,IF(T7940&lt;=20,2,IF(T7940&lt;=30,3,IF(T7940&lt;=40,4,IF(T7940&lt;=50,5,IF(T7940&lt;=100,6,IF(T7940&lt;=250,7,8)))))))</f>
        <v>1</v>
      </c>
      <c r="V7940" s="21" t="n">
        <f aca="false">IF(AND(OR(Dashboard!$T$3="All",R7940=Dashboard!$T$3),OR(Dashboard!$T$4="All",D7940=Dashboard!$T$4)),1,0)</f>
        <v>1</v>
      </c>
      <c r="W7940" s="21" t="n">
        <f aca="false">IF(V7940=1,T7940+ROW()/10000000,0)</f>
        <v>7.200794</v>
      </c>
    </row>
    <row r="7941" customFormat="false" ht="15" hidden="false" customHeight="false" outlineLevel="0" collapsed="false">
      <c r="A7941" s="0" t="n">
        <v>18225627</v>
      </c>
      <c r="B7941" s="0" t="s">
        <v>10146</v>
      </c>
      <c r="C7941" s="0" t="n">
        <v>1</v>
      </c>
      <c r="D7941" s="0" t="s">
        <v>6924</v>
      </c>
      <c r="E7941" s="0" t="s">
        <v>17021</v>
      </c>
      <c r="F7941" s="0" t="s">
        <v>17005</v>
      </c>
      <c r="G7941" s="0" t="s">
        <v>17006</v>
      </c>
      <c r="H7941" s="0" t="s">
        <v>3142</v>
      </c>
      <c r="I7941" s="0" t="s">
        <v>2123</v>
      </c>
      <c r="J7941" s="0" t="s">
        <v>47</v>
      </c>
      <c r="K7941" s="0" t="s">
        <v>47</v>
      </c>
      <c r="L7941" s="0" t="s">
        <v>47</v>
      </c>
      <c r="M7941" s="0" t="s">
        <v>47</v>
      </c>
      <c r="N7941" s="0" t="n">
        <v>1</v>
      </c>
      <c r="O7941" s="0" t="n">
        <v>5</v>
      </c>
      <c r="P7941" s="0" t="n">
        <v>450</v>
      </c>
      <c r="Q7941" s="0" t="n">
        <v>3.1</v>
      </c>
      <c r="R7941" s="0" t="str">
        <f aca="false">INDEX(Lookup!$B$4:$B$18,MATCH(C7941,Lookup!$A$4:$A$18,0))</f>
        <v>India</v>
      </c>
      <c r="S7941" s="20" t="n">
        <f aca="false">INDEX(Lookup!$D$4:$D$18,MATCH(C7941,Lookup!$A$4:$A$18,0))</f>
        <v>0.012</v>
      </c>
      <c r="T7941" s="21" t="n">
        <f aca="false">ROUND(P7941*S7941,2)</f>
        <v>5.4</v>
      </c>
      <c r="U7941" s="21" t="n">
        <f aca="false">IF(T7941&lt;=10,1,IF(T7941&lt;=20,2,IF(T7941&lt;=30,3,IF(T7941&lt;=40,4,IF(T7941&lt;=50,5,IF(T7941&lt;=100,6,IF(T7941&lt;=250,7,8)))))))</f>
        <v>1</v>
      </c>
      <c r="V7941" s="21" t="n">
        <f aca="false">IF(AND(OR(Dashboard!$T$3="All",R7941=Dashboard!$T$3),OR(Dashboard!$T$4="All",D7941=Dashboard!$T$4)),1,0)</f>
        <v>1</v>
      </c>
      <c r="W7941" s="21" t="n">
        <f aca="false">IF(V7941=1,T7941+ROW()/10000000,0)</f>
        <v>5.4007941</v>
      </c>
    </row>
    <row r="7942" customFormat="false" ht="15" hidden="false" customHeight="false" outlineLevel="0" collapsed="false">
      <c r="A7942" s="0" t="n">
        <v>6251</v>
      </c>
      <c r="B7942" s="0" t="s">
        <v>17022</v>
      </c>
      <c r="C7942" s="0" t="n">
        <v>1</v>
      </c>
      <c r="D7942" s="0" t="s">
        <v>6924</v>
      </c>
      <c r="E7942" s="0" t="s">
        <v>17023</v>
      </c>
      <c r="F7942" s="0" t="s">
        <v>17005</v>
      </c>
      <c r="G7942" s="0" t="s">
        <v>17006</v>
      </c>
      <c r="H7942" s="0" t="s">
        <v>3142</v>
      </c>
      <c r="I7942" s="0" t="s">
        <v>2123</v>
      </c>
      <c r="J7942" s="0" t="s">
        <v>47</v>
      </c>
      <c r="K7942" s="0" t="s">
        <v>47</v>
      </c>
      <c r="L7942" s="0" t="s">
        <v>47</v>
      </c>
      <c r="M7942" s="0" t="s">
        <v>47</v>
      </c>
      <c r="N7942" s="0" t="n">
        <v>1</v>
      </c>
      <c r="O7942" s="0" t="n">
        <v>51</v>
      </c>
      <c r="P7942" s="0" t="n">
        <v>400</v>
      </c>
      <c r="Q7942" s="0" t="n">
        <v>2.5</v>
      </c>
      <c r="R7942" s="0" t="str">
        <f aca="false">INDEX(Lookup!$B$4:$B$18,MATCH(C7942,Lookup!$A$4:$A$18,0))</f>
        <v>India</v>
      </c>
      <c r="S7942" s="20" t="n">
        <f aca="false">INDEX(Lookup!$D$4:$D$18,MATCH(C7942,Lookup!$A$4:$A$18,0))</f>
        <v>0.012</v>
      </c>
      <c r="T7942" s="21" t="n">
        <f aca="false">ROUND(P7942*S7942,2)</f>
        <v>4.8</v>
      </c>
      <c r="U7942" s="21" t="n">
        <f aca="false">IF(T7942&lt;=10,1,IF(T7942&lt;=20,2,IF(T7942&lt;=30,3,IF(T7942&lt;=40,4,IF(T7942&lt;=50,5,IF(T7942&lt;=100,6,IF(T7942&lt;=250,7,8)))))))</f>
        <v>1</v>
      </c>
      <c r="V7942" s="21" t="n">
        <f aca="false">IF(AND(OR(Dashboard!$T$3="All",R7942=Dashboard!$T$3),OR(Dashboard!$T$4="All",D7942=Dashboard!$T$4)),1,0)</f>
        <v>1</v>
      </c>
      <c r="W7942" s="21" t="n">
        <f aca="false">IF(V7942=1,T7942+ROW()/10000000,0)</f>
        <v>4.8007942</v>
      </c>
    </row>
    <row r="7943" customFormat="false" ht="15" hidden="false" customHeight="false" outlineLevel="0" collapsed="false">
      <c r="A7943" s="0" t="n">
        <v>6253</v>
      </c>
      <c r="B7943" s="0" t="s">
        <v>17024</v>
      </c>
      <c r="C7943" s="0" t="n">
        <v>1</v>
      </c>
      <c r="D7943" s="0" t="s">
        <v>6924</v>
      </c>
      <c r="E7943" s="0" t="s">
        <v>17025</v>
      </c>
      <c r="F7943" s="0" t="s">
        <v>17005</v>
      </c>
      <c r="G7943" s="0" t="s">
        <v>17006</v>
      </c>
      <c r="H7943" s="0" t="s">
        <v>3129</v>
      </c>
      <c r="I7943" s="0" t="s">
        <v>2123</v>
      </c>
      <c r="J7943" s="0" t="s">
        <v>47</v>
      </c>
      <c r="K7943" s="0" t="s">
        <v>47</v>
      </c>
      <c r="L7943" s="0" t="s">
        <v>47</v>
      </c>
      <c r="M7943" s="0" t="s">
        <v>47</v>
      </c>
      <c r="N7943" s="0" t="n">
        <v>1</v>
      </c>
      <c r="O7943" s="0" t="n">
        <v>21</v>
      </c>
      <c r="P7943" s="0" t="n">
        <v>400</v>
      </c>
      <c r="Q7943" s="0" t="n">
        <v>3.3</v>
      </c>
      <c r="R7943" s="0" t="str">
        <f aca="false">INDEX(Lookup!$B$4:$B$18,MATCH(C7943,Lookup!$A$4:$A$18,0))</f>
        <v>India</v>
      </c>
      <c r="S7943" s="20" t="n">
        <f aca="false">INDEX(Lookup!$D$4:$D$18,MATCH(C7943,Lookup!$A$4:$A$18,0))</f>
        <v>0.012</v>
      </c>
      <c r="T7943" s="21" t="n">
        <f aca="false">ROUND(P7943*S7943,2)</f>
        <v>4.8</v>
      </c>
      <c r="U7943" s="21" t="n">
        <f aca="false">IF(T7943&lt;=10,1,IF(T7943&lt;=20,2,IF(T7943&lt;=30,3,IF(T7943&lt;=40,4,IF(T7943&lt;=50,5,IF(T7943&lt;=100,6,IF(T7943&lt;=250,7,8)))))))</f>
        <v>1</v>
      </c>
      <c r="V7943" s="21" t="n">
        <f aca="false">IF(AND(OR(Dashboard!$T$3="All",R7943=Dashboard!$T$3),OR(Dashboard!$T$4="All",D7943=Dashboard!$T$4)),1,0)</f>
        <v>1</v>
      </c>
      <c r="W7943" s="21" t="n">
        <f aca="false">IF(V7943=1,T7943+ROW()/10000000,0)</f>
        <v>4.8007943</v>
      </c>
    </row>
    <row r="7944" customFormat="false" ht="15" hidden="false" customHeight="false" outlineLevel="0" collapsed="false">
      <c r="A7944" s="0" t="n">
        <v>18249080</v>
      </c>
      <c r="B7944" s="0" t="s">
        <v>17026</v>
      </c>
      <c r="C7944" s="0" t="n">
        <v>1</v>
      </c>
      <c r="D7944" s="0" t="s">
        <v>6924</v>
      </c>
      <c r="E7944" s="0" t="s">
        <v>17027</v>
      </c>
      <c r="F7944" s="0" t="s">
        <v>17005</v>
      </c>
      <c r="G7944" s="0" t="s">
        <v>17006</v>
      </c>
      <c r="H7944" s="0" t="s">
        <v>156</v>
      </c>
      <c r="I7944" s="0" t="s">
        <v>2123</v>
      </c>
      <c r="J7944" s="0" t="s">
        <v>47</v>
      </c>
      <c r="K7944" s="0" t="s">
        <v>47</v>
      </c>
      <c r="L7944" s="0" t="s">
        <v>47</v>
      </c>
      <c r="M7944" s="0" t="s">
        <v>47</v>
      </c>
      <c r="N7944" s="0" t="n">
        <v>1</v>
      </c>
      <c r="O7944" s="0" t="n">
        <v>10</v>
      </c>
      <c r="P7944" s="0" t="n">
        <v>400</v>
      </c>
      <c r="Q7944" s="0" t="n">
        <v>3.2</v>
      </c>
      <c r="R7944" s="0" t="str">
        <f aca="false">INDEX(Lookup!$B$4:$B$18,MATCH(C7944,Lookup!$A$4:$A$18,0))</f>
        <v>India</v>
      </c>
      <c r="S7944" s="20" t="n">
        <f aca="false">INDEX(Lookup!$D$4:$D$18,MATCH(C7944,Lookup!$A$4:$A$18,0))</f>
        <v>0.012</v>
      </c>
      <c r="T7944" s="21" t="n">
        <f aca="false">ROUND(P7944*S7944,2)</f>
        <v>4.8</v>
      </c>
      <c r="U7944" s="21" t="n">
        <f aca="false">IF(T7944&lt;=10,1,IF(T7944&lt;=20,2,IF(T7944&lt;=30,3,IF(T7944&lt;=40,4,IF(T7944&lt;=50,5,IF(T7944&lt;=100,6,IF(T7944&lt;=250,7,8)))))))</f>
        <v>1</v>
      </c>
      <c r="V7944" s="21" t="n">
        <f aca="false">IF(AND(OR(Dashboard!$T$3="All",R7944=Dashboard!$T$3),OR(Dashboard!$T$4="All",D7944=Dashboard!$T$4)),1,0)</f>
        <v>1</v>
      </c>
      <c r="W7944" s="21" t="n">
        <f aca="false">IF(V7944=1,T7944+ROW()/10000000,0)</f>
        <v>4.8007944</v>
      </c>
    </row>
    <row r="7945" customFormat="false" ht="15" hidden="false" customHeight="false" outlineLevel="0" collapsed="false">
      <c r="A7945" s="0" t="n">
        <v>18364535</v>
      </c>
      <c r="B7945" s="0" t="s">
        <v>3589</v>
      </c>
      <c r="C7945" s="0" t="n">
        <v>1</v>
      </c>
      <c r="D7945" s="0" t="s">
        <v>6924</v>
      </c>
      <c r="E7945" s="0" t="s">
        <v>17028</v>
      </c>
      <c r="F7945" s="0" t="s">
        <v>17005</v>
      </c>
      <c r="G7945" s="0" t="s">
        <v>17006</v>
      </c>
      <c r="H7945" s="0" t="s">
        <v>4091</v>
      </c>
      <c r="I7945" s="0" t="s">
        <v>2123</v>
      </c>
      <c r="J7945" s="0" t="s">
        <v>47</v>
      </c>
      <c r="K7945" s="0" t="s">
        <v>47</v>
      </c>
      <c r="L7945" s="0" t="s">
        <v>47</v>
      </c>
      <c r="M7945" s="0" t="s">
        <v>47</v>
      </c>
      <c r="N7945" s="0" t="n">
        <v>1</v>
      </c>
      <c r="O7945" s="0" t="n">
        <v>4</v>
      </c>
      <c r="P7945" s="0" t="n">
        <v>400</v>
      </c>
      <c r="Q7945" s="0" t="n">
        <v>2.9</v>
      </c>
      <c r="R7945" s="0" t="str">
        <f aca="false">INDEX(Lookup!$B$4:$B$18,MATCH(C7945,Lookup!$A$4:$A$18,0))</f>
        <v>India</v>
      </c>
      <c r="S7945" s="20" t="n">
        <f aca="false">INDEX(Lookup!$D$4:$D$18,MATCH(C7945,Lookup!$A$4:$A$18,0))</f>
        <v>0.012</v>
      </c>
      <c r="T7945" s="21" t="n">
        <f aca="false">ROUND(P7945*S7945,2)</f>
        <v>4.8</v>
      </c>
      <c r="U7945" s="21" t="n">
        <f aca="false">IF(T7945&lt;=10,1,IF(T7945&lt;=20,2,IF(T7945&lt;=30,3,IF(T7945&lt;=40,4,IF(T7945&lt;=50,5,IF(T7945&lt;=100,6,IF(T7945&lt;=250,7,8)))))))</f>
        <v>1</v>
      </c>
      <c r="V7945" s="21" t="n">
        <f aca="false">IF(AND(OR(Dashboard!$T$3="All",R7945=Dashboard!$T$3),OR(Dashboard!$T$4="All",D7945=Dashboard!$T$4)),1,0)</f>
        <v>1</v>
      </c>
      <c r="W7945" s="21" t="n">
        <f aca="false">IF(V7945=1,T7945+ROW()/10000000,0)</f>
        <v>4.8007945</v>
      </c>
    </row>
    <row r="7946" customFormat="false" ht="15" hidden="false" customHeight="false" outlineLevel="0" collapsed="false">
      <c r="A7946" s="0" t="n">
        <v>18128871</v>
      </c>
      <c r="B7946" s="0" t="s">
        <v>16357</v>
      </c>
      <c r="C7946" s="0" t="n">
        <v>1</v>
      </c>
      <c r="D7946" s="0" t="s">
        <v>6924</v>
      </c>
      <c r="E7946" s="0" t="s">
        <v>17029</v>
      </c>
      <c r="F7946" s="0" t="s">
        <v>17005</v>
      </c>
      <c r="G7946" s="0" t="s">
        <v>17006</v>
      </c>
      <c r="H7946" s="0" t="s">
        <v>2288</v>
      </c>
      <c r="I7946" s="0" t="s">
        <v>2123</v>
      </c>
      <c r="J7946" s="0" t="s">
        <v>47</v>
      </c>
      <c r="K7946" s="0" t="s">
        <v>46</v>
      </c>
      <c r="L7946" s="0" t="s">
        <v>47</v>
      </c>
      <c r="M7946" s="0" t="s">
        <v>47</v>
      </c>
      <c r="N7946" s="0" t="n">
        <v>2</v>
      </c>
      <c r="O7946" s="0" t="n">
        <v>37</v>
      </c>
      <c r="P7946" s="0" t="n">
        <v>500</v>
      </c>
      <c r="Q7946" s="0" t="n">
        <v>3.5</v>
      </c>
      <c r="R7946" s="0" t="str">
        <f aca="false">INDEX(Lookup!$B$4:$B$18,MATCH(C7946,Lookup!$A$4:$A$18,0))</f>
        <v>India</v>
      </c>
      <c r="S7946" s="20" t="n">
        <f aca="false">INDEX(Lookup!$D$4:$D$18,MATCH(C7946,Lookup!$A$4:$A$18,0))</f>
        <v>0.012</v>
      </c>
      <c r="T7946" s="21" t="n">
        <f aca="false">ROUND(P7946*S7946,2)</f>
        <v>6</v>
      </c>
      <c r="U7946" s="21" t="n">
        <f aca="false">IF(T7946&lt;=10,1,IF(T7946&lt;=20,2,IF(T7946&lt;=30,3,IF(T7946&lt;=40,4,IF(T7946&lt;=50,5,IF(T7946&lt;=100,6,IF(T7946&lt;=250,7,8)))))))</f>
        <v>1</v>
      </c>
      <c r="V7946" s="21" t="n">
        <f aca="false">IF(AND(OR(Dashboard!$T$3="All",R7946=Dashboard!$T$3),OR(Dashboard!$T$4="All",D7946=Dashboard!$T$4)),1,0)</f>
        <v>1</v>
      </c>
      <c r="W7946" s="21" t="n">
        <f aca="false">IF(V7946=1,T7946+ROW()/10000000,0)</f>
        <v>6.0007946</v>
      </c>
    </row>
    <row r="7947" customFormat="false" ht="15" hidden="false" customHeight="false" outlineLevel="0" collapsed="false">
      <c r="A7947" s="0" t="n">
        <v>18124355</v>
      </c>
      <c r="B7947" s="0" t="s">
        <v>17030</v>
      </c>
      <c r="C7947" s="0" t="n">
        <v>1</v>
      </c>
      <c r="D7947" s="0" t="s">
        <v>6924</v>
      </c>
      <c r="E7947" s="0" t="s">
        <v>17031</v>
      </c>
      <c r="F7947" s="0" t="s">
        <v>17005</v>
      </c>
      <c r="G7947" s="0" t="s">
        <v>17006</v>
      </c>
      <c r="H7947" s="0" t="s">
        <v>2251</v>
      </c>
      <c r="I7947" s="0" t="s">
        <v>2123</v>
      </c>
      <c r="J7947" s="0" t="s">
        <v>47</v>
      </c>
      <c r="K7947" s="0" t="s">
        <v>46</v>
      </c>
      <c r="L7947" s="0" t="s">
        <v>47</v>
      </c>
      <c r="M7947" s="0" t="s">
        <v>47</v>
      </c>
      <c r="N7947" s="0" t="n">
        <v>2</v>
      </c>
      <c r="O7947" s="0" t="n">
        <v>122</v>
      </c>
      <c r="P7947" s="0" t="n">
        <v>600</v>
      </c>
      <c r="Q7947" s="0" t="n">
        <v>3.8</v>
      </c>
      <c r="R7947" s="0" t="str">
        <f aca="false">INDEX(Lookup!$B$4:$B$18,MATCH(C7947,Lookup!$A$4:$A$18,0))</f>
        <v>India</v>
      </c>
      <c r="S7947" s="20" t="n">
        <f aca="false">INDEX(Lookup!$D$4:$D$18,MATCH(C7947,Lookup!$A$4:$A$18,0))</f>
        <v>0.012</v>
      </c>
      <c r="T7947" s="21" t="n">
        <f aca="false">ROUND(P7947*S7947,2)</f>
        <v>7.2</v>
      </c>
      <c r="U7947" s="21" t="n">
        <f aca="false">IF(T7947&lt;=10,1,IF(T7947&lt;=20,2,IF(T7947&lt;=30,3,IF(T7947&lt;=40,4,IF(T7947&lt;=50,5,IF(T7947&lt;=100,6,IF(T7947&lt;=250,7,8)))))))</f>
        <v>1</v>
      </c>
      <c r="V7947" s="21" t="n">
        <f aca="false">IF(AND(OR(Dashboard!$T$3="All",R7947=Dashboard!$T$3),OR(Dashboard!$T$4="All",D7947=Dashboard!$T$4)),1,0)</f>
        <v>1</v>
      </c>
      <c r="W7947" s="21" t="n">
        <f aca="false">IF(V7947=1,T7947+ROW()/10000000,0)</f>
        <v>7.2007947</v>
      </c>
    </row>
    <row r="7948" customFormat="false" ht="15" hidden="false" customHeight="false" outlineLevel="0" collapsed="false">
      <c r="A7948" s="0" t="n">
        <v>304598</v>
      </c>
      <c r="B7948" s="0" t="s">
        <v>17032</v>
      </c>
      <c r="C7948" s="0" t="n">
        <v>1</v>
      </c>
      <c r="D7948" s="0" t="s">
        <v>6924</v>
      </c>
      <c r="E7948" s="0" t="s">
        <v>17033</v>
      </c>
      <c r="F7948" s="0" t="s">
        <v>17005</v>
      </c>
      <c r="G7948" s="0" t="s">
        <v>17006</v>
      </c>
      <c r="H7948" s="0" t="s">
        <v>2662</v>
      </c>
      <c r="I7948" s="0" t="s">
        <v>2123</v>
      </c>
      <c r="J7948" s="0" t="s">
        <v>47</v>
      </c>
      <c r="K7948" s="0" t="s">
        <v>46</v>
      </c>
      <c r="L7948" s="0" t="s">
        <v>47</v>
      </c>
      <c r="M7948" s="0" t="s">
        <v>47</v>
      </c>
      <c r="N7948" s="0" t="n">
        <v>2</v>
      </c>
      <c r="O7948" s="0" t="n">
        <v>126</v>
      </c>
      <c r="P7948" s="0" t="n">
        <v>800</v>
      </c>
      <c r="Q7948" s="0" t="n">
        <v>3.6</v>
      </c>
      <c r="R7948" s="0" t="str">
        <f aca="false">INDEX(Lookup!$B$4:$B$18,MATCH(C7948,Lookup!$A$4:$A$18,0))</f>
        <v>India</v>
      </c>
      <c r="S7948" s="20" t="n">
        <f aca="false">INDEX(Lookup!$D$4:$D$18,MATCH(C7948,Lookup!$A$4:$A$18,0))</f>
        <v>0.012</v>
      </c>
      <c r="T7948" s="21" t="n">
        <f aca="false">ROUND(P7948*S7948,2)</f>
        <v>9.6</v>
      </c>
      <c r="U7948" s="21" t="n">
        <f aca="false">IF(T7948&lt;=10,1,IF(T7948&lt;=20,2,IF(T7948&lt;=30,3,IF(T7948&lt;=40,4,IF(T7948&lt;=50,5,IF(T7948&lt;=100,6,IF(T7948&lt;=250,7,8)))))))</f>
        <v>1</v>
      </c>
      <c r="V7948" s="21" t="n">
        <f aca="false">IF(AND(OR(Dashboard!$T$3="All",R7948=Dashboard!$T$3),OR(Dashboard!$T$4="All",D7948=Dashboard!$T$4)),1,0)</f>
        <v>1</v>
      </c>
      <c r="W7948" s="21" t="n">
        <f aca="false">IF(V7948=1,T7948+ROW()/10000000,0)</f>
        <v>9.6007948</v>
      </c>
    </row>
    <row r="7949" customFormat="false" ht="15" hidden="false" customHeight="false" outlineLevel="0" collapsed="false">
      <c r="A7949" s="0" t="n">
        <v>18380891</v>
      </c>
      <c r="B7949" s="0" t="s">
        <v>17034</v>
      </c>
      <c r="C7949" s="0" t="n">
        <v>1</v>
      </c>
      <c r="D7949" s="0" t="s">
        <v>6924</v>
      </c>
      <c r="E7949" s="0" t="s">
        <v>17035</v>
      </c>
      <c r="F7949" s="0" t="s">
        <v>17005</v>
      </c>
      <c r="G7949" s="0" t="s">
        <v>17006</v>
      </c>
      <c r="H7949" s="0" t="s">
        <v>2662</v>
      </c>
      <c r="I7949" s="0" t="s">
        <v>2123</v>
      </c>
      <c r="J7949" s="0" t="s">
        <v>47</v>
      </c>
      <c r="K7949" s="0" t="s">
        <v>46</v>
      </c>
      <c r="L7949" s="0" t="s">
        <v>47</v>
      </c>
      <c r="M7949" s="0" t="s">
        <v>47</v>
      </c>
      <c r="N7949" s="0" t="n">
        <v>1</v>
      </c>
      <c r="O7949" s="0" t="n">
        <v>35</v>
      </c>
      <c r="P7949" s="0" t="n">
        <v>300</v>
      </c>
      <c r="Q7949" s="0" t="n">
        <v>3.6</v>
      </c>
      <c r="R7949" s="0" t="str">
        <f aca="false">INDEX(Lookup!$B$4:$B$18,MATCH(C7949,Lookup!$A$4:$A$18,0))</f>
        <v>India</v>
      </c>
      <c r="S7949" s="20" t="n">
        <f aca="false">INDEX(Lookup!$D$4:$D$18,MATCH(C7949,Lookup!$A$4:$A$18,0))</f>
        <v>0.012</v>
      </c>
      <c r="T7949" s="21" t="n">
        <f aca="false">ROUND(P7949*S7949,2)</f>
        <v>3.6</v>
      </c>
      <c r="U7949" s="21" t="n">
        <f aca="false">IF(T7949&lt;=10,1,IF(T7949&lt;=20,2,IF(T7949&lt;=30,3,IF(T7949&lt;=40,4,IF(T7949&lt;=50,5,IF(T7949&lt;=100,6,IF(T7949&lt;=250,7,8)))))))</f>
        <v>1</v>
      </c>
      <c r="V7949" s="21" t="n">
        <f aca="false">IF(AND(OR(Dashboard!$T$3="All",R7949=Dashboard!$T$3),OR(Dashboard!$T$4="All",D7949=Dashboard!$T$4)),1,0)</f>
        <v>1</v>
      </c>
      <c r="W7949" s="21" t="n">
        <f aca="false">IF(V7949=1,T7949+ROW()/10000000,0)</f>
        <v>3.6007949</v>
      </c>
    </row>
    <row r="7950" customFormat="false" ht="15" hidden="false" customHeight="false" outlineLevel="0" collapsed="false">
      <c r="A7950" s="0" t="n">
        <v>18458629</v>
      </c>
      <c r="B7950" s="0" t="s">
        <v>17036</v>
      </c>
      <c r="C7950" s="0" t="n">
        <v>1</v>
      </c>
      <c r="D7950" s="0" t="s">
        <v>6924</v>
      </c>
      <c r="E7950" s="0" t="s">
        <v>17037</v>
      </c>
      <c r="F7950" s="0" t="s">
        <v>17005</v>
      </c>
      <c r="G7950" s="0" t="s">
        <v>17006</v>
      </c>
      <c r="H7950" s="0" t="s">
        <v>2288</v>
      </c>
      <c r="I7950" s="0" t="s">
        <v>2123</v>
      </c>
      <c r="J7950" s="0" t="s">
        <v>47</v>
      </c>
      <c r="K7950" s="0" t="s">
        <v>47</v>
      </c>
      <c r="L7950" s="0" t="s">
        <v>47</v>
      </c>
      <c r="M7950" s="0" t="s">
        <v>47</v>
      </c>
      <c r="N7950" s="0" t="n">
        <v>2</v>
      </c>
      <c r="O7950" s="0" t="n">
        <v>26</v>
      </c>
      <c r="P7950" s="0" t="n">
        <v>500</v>
      </c>
      <c r="Q7950" s="0" t="n">
        <v>3.6</v>
      </c>
      <c r="R7950" s="0" t="str">
        <f aca="false">INDEX(Lookup!$B$4:$B$18,MATCH(C7950,Lookup!$A$4:$A$18,0))</f>
        <v>India</v>
      </c>
      <c r="S7950" s="20" t="n">
        <f aca="false">INDEX(Lookup!$D$4:$D$18,MATCH(C7950,Lookup!$A$4:$A$18,0))</f>
        <v>0.012</v>
      </c>
      <c r="T7950" s="21" t="n">
        <f aca="false">ROUND(P7950*S7950,2)</f>
        <v>6</v>
      </c>
      <c r="U7950" s="21" t="n">
        <f aca="false">IF(T7950&lt;=10,1,IF(T7950&lt;=20,2,IF(T7950&lt;=30,3,IF(T7950&lt;=40,4,IF(T7950&lt;=50,5,IF(T7950&lt;=100,6,IF(T7950&lt;=250,7,8)))))))</f>
        <v>1</v>
      </c>
      <c r="V7950" s="21" t="n">
        <f aca="false">IF(AND(OR(Dashboard!$T$3="All",R7950=Dashboard!$T$3),OR(Dashboard!$T$4="All",D7950=Dashboard!$T$4)),1,0)</f>
        <v>1</v>
      </c>
      <c r="W7950" s="21" t="n">
        <f aca="false">IF(V7950=1,T7950+ROW()/10000000,0)</f>
        <v>6.000795</v>
      </c>
    </row>
    <row r="7951" customFormat="false" ht="15" hidden="false" customHeight="false" outlineLevel="0" collapsed="false">
      <c r="A7951" s="0" t="n">
        <v>6240</v>
      </c>
      <c r="B7951" s="0" t="s">
        <v>8615</v>
      </c>
      <c r="C7951" s="0" t="n">
        <v>1</v>
      </c>
      <c r="D7951" s="0" t="s">
        <v>6924</v>
      </c>
      <c r="E7951" s="0" t="s">
        <v>17038</v>
      </c>
      <c r="F7951" s="0" t="s">
        <v>17005</v>
      </c>
      <c r="G7951" s="0" t="s">
        <v>17006</v>
      </c>
      <c r="H7951" s="0" t="s">
        <v>2288</v>
      </c>
      <c r="I7951" s="0" t="s">
        <v>2123</v>
      </c>
      <c r="J7951" s="0" t="s">
        <v>47</v>
      </c>
      <c r="K7951" s="0" t="s">
        <v>47</v>
      </c>
      <c r="L7951" s="0" t="s">
        <v>47</v>
      </c>
      <c r="M7951" s="0" t="s">
        <v>47</v>
      </c>
      <c r="N7951" s="0" t="n">
        <v>2</v>
      </c>
      <c r="O7951" s="0" t="n">
        <v>168</v>
      </c>
      <c r="P7951" s="0" t="n">
        <v>600</v>
      </c>
      <c r="Q7951" s="0" t="n">
        <v>3.6</v>
      </c>
      <c r="R7951" s="0" t="str">
        <f aca="false">INDEX(Lookup!$B$4:$B$18,MATCH(C7951,Lookup!$A$4:$A$18,0))</f>
        <v>India</v>
      </c>
      <c r="S7951" s="20" t="n">
        <f aca="false">INDEX(Lookup!$D$4:$D$18,MATCH(C7951,Lookup!$A$4:$A$18,0))</f>
        <v>0.012</v>
      </c>
      <c r="T7951" s="21" t="n">
        <f aca="false">ROUND(P7951*S7951,2)</f>
        <v>7.2</v>
      </c>
      <c r="U7951" s="21" t="n">
        <f aca="false">IF(T7951&lt;=10,1,IF(T7951&lt;=20,2,IF(T7951&lt;=30,3,IF(T7951&lt;=40,4,IF(T7951&lt;=50,5,IF(T7951&lt;=100,6,IF(T7951&lt;=250,7,8)))))))</f>
        <v>1</v>
      </c>
      <c r="V7951" s="21" t="n">
        <f aca="false">IF(AND(OR(Dashboard!$T$3="All",R7951=Dashboard!$T$3),OR(Dashboard!$T$4="All",D7951=Dashboard!$T$4)),1,0)</f>
        <v>1</v>
      </c>
      <c r="W7951" s="21" t="n">
        <f aca="false">IF(V7951=1,T7951+ROW()/10000000,0)</f>
        <v>7.2007951</v>
      </c>
    </row>
    <row r="7952" customFormat="false" ht="15" hidden="false" customHeight="false" outlineLevel="0" collapsed="false">
      <c r="A7952" s="0" t="n">
        <v>18420428</v>
      </c>
      <c r="B7952" s="0" t="s">
        <v>17039</v>
      </c>
      <c r="C7952" s="0" t="n">
        <v>1</v>
      </c>
      <c r="D7952" s="0" t="s">
        <v>6924</v>
      </c>
      <c r="E7952" s="0" t="s">
        <v>17040</v>
      </c>
      <c r="F7952" s="0" t="s">
        <v>17005</v>
      </c>
      <c r="G7952" s="0" t="s">
        <v>17006</v>
      </c>
      <c r="H7952" s="0" t="s">
        <v>402</v>
      </c>
      <c r="I7952" s="0" t="s">
        <v>2123</v>
      </c>
      <c r="J7952" s="0" t="s">
        <v>47</v>
      </c>
      <c r="K7952" s="0" t="s">
        <v>47</v>
      </c>
      <c r="L7952" s="0" t="s">
        <v>47</v>
      </c>
      <c r="M7952" s="0" t="s">
        <v>47</v>
      </c>
      <c r="N7952" s="0" t="n">
        <v>1</v>
      </c>
      <c r="O7952" s="0" t="n">
        <v>0</v>
      </c>
      <c r="P7952" s="0" t="n">
        <v>200</v>
      </c>
      <c r="Q7952" s="0" t="n">
        <v>1</v>
      </c>
      <c r="R7952" s="0" t="str">
        <f aca="false">INDEX(Lookup!$B$4:$B$18,MATCH(C7952,Lookup!$A$4:$A$18,0))</f>
        <v>India</v>
      </c>
      <c r="S7952" s="20" t="n">
        <f aca="false">INDEX(Lookup!$D$4:$D$18,MATCH(C7952,Lookup!$A$4:$A$18,0))</f>
        <v>0.012</v>
      </c>
      <c r="T7952" s="21" t="n">
        <f aca="false">ROUND(P7952*S7952,2)</f>
        <v>2.4</v>
      </c>
      <c r="U7952" s="21" t="n">
        <f aca="false">IF(T7952&lt;=10,1,IF(T7952&lt;=20,2,IF(T7952&lt;=30,3,IF(T7952&lt;=40,4,IF(T7952&lt;=50,5,IF(T7952&lt;=100,6,IF(T7952&lt;=250,7,8)))))))</f>
        <v>1</v>
      </c>
      <c r="V7952" s="21" t="n">
        <f aca="false">IF(AND(OR(Dashboard!$T$3="All",R7952=Dashboard!$T$3),OR(Dashboard!$T$4="All",D7952=Dashboard!$T$4)),1,0)</f>
        <v>1</v>
      </c>
      <c r="W7952" s="21" t="n">
        <f aca="false">IF(V7952=1,T7952+ROW()/10000000,0)</f>
        <v>2.4007952</v>
      </c>
    </row>
    <row r="7953" customFormat="false" ht="15" hidden="false" customHeight="false" outlineLevel="0" collapsed="false">
      <c r="A7953" s="0" t="n">
        <v>18418262</v>
      </c>
      <c r="B7953" s="0" t="s">
        <v>17041</v>
      </c>
      <c r="C7953" s="0" t="n">
        <v>1</v>
      </c>
      <c r="D7953" s="0" t="s">
        <v>6924</v>
      </c>
      <c r="E7953" s="0" t="s">
        <v>17042</v>
      </c>
      <c r="F7953" s="0" t="s">
        <v>17005</v>
      </c>
      <c r="G7953" s="0" t="s">
        <v>17006</v>
      </c>
      <c r="H7953" s="0" t="s">
        <v>7689</v>
      </c>
      <c r="I7953" s="0" t="s">
        <v>2123</v>
      </c>
      <c r="J7953" s="0" t="s">
        <v>47</v>
      </c>
      <c r="K7953" s="0" t="s">
        <v>47</v>
      </c>
      <c r="L7953" s="0" t="s">
        <v>47</v>
      </c>
      <c r="M7953" s="0" t="s">
        <v>47</v>
      </c>
      <c r="N7953" s="0" t="n">
        <v>1</v>
      </c>
      <c r="O7953" s="0" t="n">
        <v>0</v>
      </c>
      <c r="P7953" s="0" t="n">
        <v>150</v>
      </c>
      <c r="Q7953" s="0" t="n">
        <v>1</v>
      </c>
      <c r="R7953" s="0" t="str">
        <f aca="false">INDEX(Lookup!$B$4:$B$18,MATCH(C7953,Lookup!$A$4:$A$18,0))</f>
        <v>India</v>
      </c>
      <c r="S7953" s="20" t="n">
        <f aca="false">INDEX(Lookup!$D$4:$D$18,MATCH(C7953,Lookup!$A$4:$A$18,0))</f>
        <v>0.012</v>
      </c>
      <c r="T7953" s="21" t="n">
        <f aca="false">ROUND(P7953*S7953,2)</f>
        <v>1.8</v>
      </c>
      <c r="U7953" s="21" t="n">
        <f aca="false">IF(T7953&lt;=10,1,IF(T7953&lt;=20,2,IF(T7953&lt;=30,3,IF(T7953&lt;=40,4,IF(T7953&lt;=50,5,IF(T7953&lt;=100,6,IF(T7953&lt;=250,7,8)))))))</f>
        <v>1</v>
      </c>
      <c r="V7953" s="21" t="n">
        <f aca="false">IF(AND(OR(Dashboard!$T$3="All",R7953=Dashboard!$T$3),OR(Dashboard!$T$4="All",D7953=Dashboard!$T$4)),1,0)</f>
        <v>1</v>
      </c>
      <c r="W7953" s="21" t="n">
        <f aca="false">IF(V7953=1,T7953+ROW()/10000000,0)</f>
        <v>1.8007953</v>
      </c>
    </row>
    <row r="7954" customFormat="false" ht="15" hidden="false" customHeight="false" outlineLevel="0" collapsed="false">
      <c r="A7954" s="0" t="n">
        <v>18418276</v>
      </c>
      <c r="B7954" s="0" t="s">
        <v>17043</v>
      </c>
      <c r="C7954" s="0" t="n">
        <v>1</v>
      </c>
      <c r="D7954" s="0" t="s">
        <v>6924</v>
      </c>
      <c r="E7954" s="0" t="s">
        <v>17044</v>
      </c>
      <c r="F7954" s="0" t="s">
        <v>17005</v>
      </c>
      <c r="G7954" s="0" t="s">
        <v>17006</v>
      </c>
      <c r="H7954" s="0" t="s">
        <v>2136</v>
      </c>
      <c r="I7954" s="0" t="s">
        <v>2123</v>
      </c>
      <c r="J7954" s="0" t="s">
        <v>47</v>
      </c>
      <c r="K7954" s="0" t="s">
        <v>47</v>
      </c>
      <c r="L7954" s="0" t="s">
        <v>47</v>
      </c>
      <c r="M7954" s="0" t="s">
        <v>47</v>
      </c>
      <c r="N7954" s="0" t="n">
        <v>2</v>
      </c>
      <c r="O7954" s="0" t="n">
        <v>0</v>
      </c>
      <c r="P7954" s="0" t="n">
        <v>500</v>
      </c>
      <c r="Q7954" s="0" t="n">
        <v>1</v>
      </c>
      <c r="R7954" s="0" t="str">
        <f aca="false">INDEX(Lookup!$B$4:$B$18,MATCH(C7954,Lookup!$A$4:$A$18,0))</f>
        <v>India</v>
      </c>
      <c r="S7954" s="20" t="n">
        <f aca="false">INDEX(Lookup!$D$4:$D$18,MATCH(C7954,Lookup!$A$4:$A$18,0))</f>
        <v>0.012</v>
      </c>
      <c r="T7954" s="21" t="n">
        <f aca="false">ROUND(P7954*S7954,2)</f>
        <v>6</v>
      </c>
      <c r="U7954" s="21" t="n">
        <f aca="false">IF(T7954&lt;=10,1,IF(T7954&lt;=20,2,IF(T7954&lt;=30,3,IF(T7954&lt;=40,4,IF(T7954&lt;=50,5,IF(T7954&lt;=100,6,IF(T7954&lt;=250,7,8)))))))</f>
        <v>1</v>
      </c>
      <c r="V7954" s="21" t="n">
        <f aca="false">IF(AND(OR(Dashboard!$T$3="All",R7954=Dashboard!$T$3),OR(Dashboard!$T$4="All",D7954=Dashboard!$T$4)),1,0)</f>
        <v>1</v>
      </c>
      <c r="W7954" s="21" t="n">
        <f aca="false">IF(V7954=1,T7954+ROW()/10000000,0)</f>
        <v>6.0007954</v>
      </c>
    </row>
    <row r="7955" customFormat="false" ht="15" hidden="false" customHeight="false" outlineLevel="0" collapsed="false">
      <c r="A7955" s="0" t="n">
        <v>18421469</v>
      </c>
      <c r="B7955" s="0" t="s">
        <v>13062</v>
      </c>
      <c r="C7955" s="0" t="n">
        <v>1</v>
      </c>
      <c r="D7955" s="0" t="s">
        <v>6924</v>
      </c>
      <c r="E7955" s="0" t="s">
        <v>17045</v>
      </c>
      <c r="F7955" s="0" t="s">
        <v>17005</v>
      </c>
      <c r="G7955" s="0" t="s">
        <v>17006</v>
      </c>
      <c r="H7955" s="0" t="s">
        <v>2382</v>
      </c>
      <c r="I7955" s="0" t="s">
        <v>2123</v>
      </c>
      <c r="J7955" s="0" t="s">
        <v>47</v>
      </c>
      <c r="K7955" s="0" t="s">
        <v>47</v>
      </c>
      <c r="L7955" s="0" t="s">
        <v>47</v>
      </c>
      <c r="M7955" s="0" t="s">
        <v>47</v>
      </c>
      <c r="N7955" s="0" t="n">
        <v>1</v>
      </c>
      <c r="O7955" s="0" t="n">
        <v>0</v>
      </c>
      <c r="P7955" s="0" t="n">
        <v>300</v>
      </c>
      <c r="Q7955" s="0" t="n">
        <v>1</v>
      </c>
      <c r="R7955" s="0" t="str">
        <f aca="false">INDEX(Lookup!$B$4:$B$18,MATCH(C7955,Lookup!$A$4:$A$18,0))</f>
        <v>India</v>
      </c>
      <c r="S7955" s="20" t="n">
        <f aca="false">INDEX(Lookup!$D$4:$D$18,MATCH(C7955,Lookup!$A$4:$A$18,0))</f>
        <v>0.012</v>
      </c>
      <c r="T7955" s="21" t="n">
        <f aca="false">ROUND(P7955*S7955,2)</f>
        <v>3.6</v>
      </c>
      <c r="U7955" s="21" t="n">
        <f aca="false">IF(T7955&lt;=10,1,IF(T7955&lt;=20,2,IF(T7955&lt;=30,3,IF(T7955&lt;=40,4,IF(T7955&lt;=50,5,IF(T7955&lt;=100,6,IF(T7955&lt;=250,7,8)))))))</f>
        <v>1</v>
      </c>
      <c r="V7955" s="21" t="n">
        <f aca="false">IF(AND(OR(Dashboard!$T$3="All",R7955=Dashboard!$T$3),OR(Dashboard!$T$4="All",D7955=Dashboard!$T$4)),1,0)</f>
        <v>1</v>
      </c>
      <c r="W7955" s="21" t="n">
        <f aca="false">IF(V7955=1,T7955+ROW()/10000000,0)</f>
        <v>3.6007955</v>
      </c>
    </row>
    <row r="7956" customFormat="false" ht="15" hidden="false" customHeight="false" outlineLevel="0" collapsed="false">
      <c r="A7956" s="0" t="n">
        <v>18421467</v>
      </c>
      <c r="B7956" s="0" t="s">
        <v>17046</v>
      </c>
      <c r="C7956" s="0" t="n">
        <v>1</v>
      </c>
      <c r="D7956" s="0" t="s">
        <v>6924</v>
      </c>
      <c r="E7956" s="0" t="s">
        <v>17004</v>
      </c>
      <c r="F7956" s="0" t="s">
        <v>17005</v>
      </c>
      <c r="G7956" s="0" t="s">
        <v>17006</v>
      </c>
      <c r="H7956" s="0" t="s">
        <v>69</v>
      </c>
      <c r="I7956" s="0" t="s">
        <v>2123</v>
      </c>
      <c r="J7956" s="0" t="s">
        <v>47</v>
      </c>
      <c r="K7956" s="0" t="s">
        <v>47</v>
      </c>
      <c r="L7956" s="0" t="s">
        <v>47</v>
      </c>
      <c r="M7956" s="0" t="s">
        <v>47</v>
      </c>
      <c r="N7956" s="0" t="n">
        <v>1</v>
      </c>
      <c r="O7956" s="0" t="n">
        <v>0</v>
      </c>
      <c r="P7956" s="0" t="n">
        <v>150</v>
      </c>
      <c r="Q7956" s="0" t="n">
        <v>1</v>
      </c>
      <c r="R7956" s="0" t="str">
        <f aca="false">INDEX(Lookup!$B$4:$B$18,MATCH(C7956,Lookup!$A$4:$A$18,0))</f>
        <v>India</v>
      </c>
      <c r="S7956" s="20" t="n">
        <f aca="false">INDEX(Lookup!$D$4:$D$18,MATCH(C7956,Lookup!$A$4:$A$18,0))</f>
        <v>0.012</v>
      </c>
      <c r="T7956" s="21" t="n">
        <f aca="false">ROUND(P7956*S7956,2)</f>
        <v>1.8</v>
      </c>
      <c r="U7956" s="21" t="n">
        <f aca="false">IF(T7956&lt;=10,1,IF(T7956&lt;=20,2,IF(T7956&lt;=30,3,IF(T7956&lt;=40,4,IF(T7956&lt;=50,5,IF(T7956&lt;=100,6,IF(T7956&lt;=250,7,8)))))))</f>
        <v>1</v>
      </c>
      <c r="V7956" s="21" t="n">
        <f aca="false">IF(AND(OR(Dashboard!$T$3="All",R7956=Dashboard!$T$3),OR(Dashboard!$T$4="All",D7956=Dashboard!$T$4)),1,0)</f>
        <v>1</v>
      </c>
      <c r="W7956" s="21" t="n">
        <f aca="false">IF(V7956=1,T7956+ROW()/10000000,0)</f>
        <v>1.8007956</v>
      </c>
    </row>
    <row r="7957" customFormat="false" ht="15" hidden="false" customHeight="false" outlineLevel="0" collapsed="false">
      <c r="A7957" s="0" t="n">
        <v>18446390</v>
      </c>
      <c r="B7957" s="0" t="s">
        <v>17047</v>
      </c>
      <c r="C7957" s="0" t="n">
        <v>1</v>
      </c>
      <c r="D7957" s="0" t="s">
        <v>6924</v>
      </c>
      <c r="E7957" s="0" t="s">
        <v>17048</v>
      </c>
      <c r="F7957" s="0" t="s">
        <v>17005</v>
      </c>
      <c r="G7957" s="0" t="s">
        <v>17006</v>
      </c>
      <c r="H7957" s="0" t="s">
        <v>402</v>
      </c>
      <c r="I7957" s="0" t="s">
        <v>2123</v>
      </c>
      <c r="J7957" s="0" t="s">
        <v>47</v>
      </c>
      <c r="K7957" s="0" t="s">
        <v>47</v>
      </c>
      <c r="L7957" s="0" t="s">
        <v>47</v>
      </c>
      <c r="M7957" s="0" t="s">
        <v>47</v>
      </c>
      <c r="N7957" s="0" t="n">
        <v>1</v>
      </c>
      <c r="O7957" s="0" t="n">
        <v>0</v>
      </c>
      <c r="P7957" s="0" t="n">
        <v>100</v>
      </c>
      <c r="Q7957" s="0" t="n">
        <v>1</v>
      </c>
      <c r="R7957" s="0" t="str">
        <f aca="false">INDEX(Lookup!$B$4:$B$18,MATCH(C7957,Lookup!$A$4:$A$18,0))</f>
        <v>India</v>
      </c>
      <c r="S7957" s="20" t="n">
        <f aca="false">INDEX(Lookup!$D$4:$D$18,MATCH(C7957,Lookup!$A$4:$A$18,0))</f>
        <v>0.012</v>
      </c>
      <c r="T7957" s="21" t="n">
        <f aca="false">ROUND(P7957*S7957,2)</f>
        <v>1.2</v>
      </c>
      <c r="U7957" s="21" t="n">
        <f aca="false">IF(T7957&lt;=10,1,IF(T7957&lt;=20,2,IF(T7957&lt;=30,3,IF(T7957&lt;=40,4,IF(T7957&lt;=50,5,IF(T7957&lt;=100,6,IF(T7957&lt;=250,7,8)))))))</f>
        <v>1</v>
      </c>
      <c r="V7957" s="21" t="n">
        <f aca="false">IF(AND(OR(Dashboard!$T$3="All",R7957=Dashboard!$T$3),OR(Dashboard!$T$4="All",D7957=Dashboard!$T$4)),1,0)</f>
        <v>1</v>
      </c>
      <c r="W7957" s="21" t="n">
        <f aca="false">IF(V7957=1,T7957+ROW()/10000000,0)</f>
        <v>1.2007957</v>
      </c>
    </row>
    <row r="7958" customFormat="false" ht="15" hidden="false" customHeight="false" outlineLevel="0" collapsed="false">
      <c r="A7958" s="0" t="n">
        <v>18421471</v>
      </c>
      <c r="B7958" s="0" t="s">
        <v>17049</v>
      </c>
      <c r="C7958" s="0" t="n">
        <v>1</v>
      </c>
      <c r="D7958" s="0" t="s">
        <v>6924</v>
      </c>
      <c r="E7958" s="0" t="s">
        <v>17050</v>
      </c>
      <c r="F7958" s="0" t="s">
        <v>17005</v>
      </c>
      <c r="G7958" s="0" t="s">
        <v>17006</v>
      </c>
      <c r="H7958" s="0" t="s">
        <v>156</v>
      </c>
      <c r="I7958" s="0" t="s">
        <v>2123</v>
      </c>
      <c r="J7958" s="0" t="s">
        <v>47</v>
      </c>
      <c r="K7958" s="0" t="s">
        <v>47</v>
      </c>
      <c r="L7958" s="0" t="s">
        <v>47</v>
      </c>
      <c r="M7958" s="0" t="s">
        <v>47</v>
      </c>
      <c r="N7958" s="0" t="n">
        <v>1</v>
      </c>
      <c r="O7958" s="0" t="n">
        <v>0</v>
      </c>
      <c r="P7958" s="0" t="n">
        <v>300</v>
      </c>
      <c r="Q7958" s="0" t="n">
        <v>1</v>
      </c>
      <c r="R7958" s="0" t="str">
        <f aca="false">INDEX(Lookup!$B$4:$B$18,MATCH(C7958,Lookup!$A$4:$A$18,0))</f>
        <v>India</v>
      </c>
      <c r="S7958" s="20" t="n">
        <f aca="false">INDEX(Lookup!$D$4:$D$18,MATCH(C7958,Lookup!$A$4:$A$18,0))</f>
        <v>0.012</v>
      </c>
      <c r="T7958" s="21" t="n">
        <f aca="false">ROUND(P7958*S7958,2)</f>
        <v>3.6</v>
      </c>
      <c r="U7958" s="21" t="n">
        <f aca="false">IF(T7958&lt;=10,1,IF(T7958&lt;=20,2,IF(T7958&lt;=30,3,IF(T7958&lt;=40,4,IF(T7958&lt;=50,5,IF(T7958&lt;=100,6,IF(T7958&lt;=250,7,8)))))))</f>
        <v>1</v>
      </c>
      <c r="V7958" s="21" t="n">
        <f aca="false">IF(AND(OR(Dashboard!$T$3="All",R7958=Dashboard!$T$3),OR(Dashboard!$T$4="All",D7958=Dashboard!$T$4)),1,0)</f>
        <v>1</v>
      </c>
      <c r="W7958" s="21" t="n">
        <f aca="false">IF(V7958=1,T7958+ROW()/10000000,0)</f>
        <v>3.6007958</v>
      </c>
    </row>
    <row r="7959" customFormat="false" ht="15" hidden="false" customHeight="false" outlineLevel="0" collapsed="false">
      <c r="A7959" s="0" t="n">
        <v>18377897</v>
      </c>
      <c r="B7959" s="0" t="s">
        <v>17051</v>
      </c>
      <c r="C7959" s="0" t="n">
        <v>1</v>
      </c>
      <c r="D7959" s="0" t="s">
        <v>6924</v>
      </c>
      <c r="E7959" s="0" t="s">
        <v>17052</v>
      </c>
      <c r="F7959" s="0" t="s">
        <v>17005</v>
      </c>
      <c r="G7959" s="0" t="s">
        <v>17006</v>
      </c>
      <c r="H7959" s="0" t="s">
        <v>1830</v>
      </c>
      <c r="I7959" s="0" t="s">
        <v>2123</v>
      </c>
      <c r="J7959" s="0" t="s">
        <v>47</v>
      </c>
      <c r="K7959" s="0" t="s">
        <v>47</v>
      </c>
      <c r="L7959" s="0" t="s">
        <v>47</v>
      </c>
      <c r="M7959" s="0" t="s">
        <v>47</v>
      </c>
      <c r="N7959" s="0" t="n">
        <v>1</v>
      </c>
      <c r="O7959" s="0" t="n">
        <v>1</v>
      </c>
      <c r="P7959" s="0" t="n">
        <v>300</v>
      </c>
      <c r="Q7959" s="0" t="n">
        <v>1</v>
      </c>
      <c r="R7959" s="0" t="str">
        <f aca="false">INDEX(Lookup!$B$4:$B$18,MATCH(C7959,Lookup!$A$4:$A$18,0))</f>
        <v>India</v>
      </c>
      <c r="S7959" s="20" t="n">
        <f aca="false">INDEX(Lookup!$D$4:$D$18,MATCH(C7959,Lookup!$A$4:$A$18,0))</f>
        <v>0.012</v>
      </c>
      <c r="T7959" s="21" t="n">
        <f aca="false">ROUND(P7959*S7959,2)</f>
        <v>3.6</v>
      </c>
      <c r="U7959" s="21" t="n">
        <f aca="false">IF(T7959&lt;=10,1,IF(T7959&lt;=20,2,IF(T7959&lt;=30,3,IF(T7959&lt;=40,4,IF(T7959&lt;=50,5,IF(T7959&lt;=100,6,IF(T7959&lt;=250,7,8)))))))</f>
        <v>1</v>
      </c>
      <c r="V7959" s="21" t="n">
        <f aca="false">IF(AND(OR(Dashboard!$T$3="All",R7959=Dashboard!$T$3),OR(Dashboard!$T$4="All",D7959=Dashboard!$T$4)),1,0)</f>
        <v>1</v>
      </c>
      <c r="W7959" s="21" t="n">
        <f aca="false">IF(V7959=1,T7959+ROW()/10000000,0)</f>
        <v>3.6007959</v>
      </c>
    </row>
    <row r="7960" customFormat="false" ht="15" hidden="false" customHeight="false" outlineLevel="0" collapsed="false">
      <c r="A7960" s="0" t="n">
        <v>18419871</v>
      </c>
      <c r="B7960" s="0" t="s">
        <v>17053</v>
      </c>
      <c r="C7960" s="0" t="n">
        <v>1</v>
      </c>
      <c r="D7960" s="0" t="s">
        <v>6924</v>
      </c>
      <c r="E7960" s="0" t="s">
        <v>17054</v>
      </c>
      <c r="F7960" s="0" t="s">
        <v>17005</v>
      </c>
      <c r="G7960" s="0" t="s">
        <v>17006</v>
      </c>
      <c r="H7960" s="0" t="s">
        <v>156</v>
      </c>
      <c r="I7960" s="0" t="s">
        <v>2123</v>
      </c>
      <c r="J7960" s="0" t="s">
        <v>47</v>
      </c>
      <c r="K7960" s="0" t="s">
        <v>47</v>
      </c>
      <c r="L7960" s="0" t="s">
        <v>47</v>
      </c>
      <c r="M7960" s="0" t="s">
        <v>47</v>
      </c>
      <c r="N7960" s="0" t="n">
        <v>1</v>
      </c>
      <c r="O7960" s="0" t="n">
        <v>0</v>
      </c>
      <c r="P7960" s="0" t="n">
        <v>200</v>
      </c>
      <c r="Q7960" s="0" t="n">
        <v>1</v>
      </c>
      <c r="R7960" s="0" t="str">
        <f aca="false">INDEX(Lookup!$B$4:$B$18,MATCH(C7960,Lookup!$A$4:$A$18,0))</f>
        <v>India</v>
      </c>
      <c r="S7960" s="20" t="n">
        <f aca="false">INDEX(Lookup!$D$4:$D$18,MATCH(C7960,Lookup!$A$4:$A$18,0))</f>
        <v>0.012</v>
      </c>
      <c r="T7960" s="21" t="n">
        <f aca="false">ROUND(P7960*S7960,2)</f>
        <v>2.4</v>
      </c>
      <c r="U7960" s="21" t="n">
        <f aca="false">IF(T7960&lt;=10,1,IF(T7960&lt;=20,2,IF(T7960&lt;=30,3,IF(T7960&lt;=40,4,IF(T7960&lt;=50,5,IF(T7960&lt;=100,6,IF(T7960&lt;=250,7,8)))))))</f>
        <v>1</v>
      </c>
      <c r="V7960" s="21" t="n">
        <f aca="false">IF(AND(OR(Dashboard!$T$3="All",R7960=Dashboard!$T$3),OR(Dashboard!$T$4="All",D7960=Dashboard!$T$4)),1,0)</f>
        <v>1</v>
      </c>
      <c r="W7960" s="21" t="n">
        <f aca="false">IF(V7960=1,T7960+ROW()/10000000,0)</f>
        <v>2.400796</v>
      </c>
    </row>
    <row r="7961" customFormat="false" ht="15" hidden="false" customHeight="false" outlineLevel="0" collapsed="false">
      <c r="A7961" s="0" t="n">
        <v>18420424</v>
      </c>
      <c r="B7961" s="0" t="s">
        <v>17055</v>
      </c>
      <c r="C7961" s="0" t="n">
        <v>1</v>
      </c>
      <c r="D7961" s="0" t="s">
        <v>6924</v>
      </c>
      <c r="E7961" s="0" t="s">
        <v>17056</v>
      </c>
      <c r="F7961" s="0" t="s">
        <v>17005</v>
      </c>
      <c r="G7961" s="0" t="s">
        <v>17006</v>
      </c>
      <c r="H7961" s="0" t="s">
        <v>2050</v>
      </c>
      <c r="I7961" s="0" t="s">
        <v>2123</v>
      </c>
      <c r="J7961" s="0" t="s">
        <v>47</v>
      </c>
      <c r="K7961" s="0" t="s">
        <v>47</v>
      </c>
      <c r="L7961" s="0" t="s">
        <v>47</v>
      </c>
      <c r="M7961" s="0" t="s">
        <v>47</v>
      </c>
      <c r="N7961" s="0" t="n">
        <v>1</v>
      </c>
      <c r="O7961" s="0" t="n">
        <v>0</v>
      </c>
      <c r="P7961" s="0" t="n">
        <v>250</v>
      </c>
      <c r="Q7961" s="0" t="n">
        <v>1</v>
      </c>
      <c r="R7961" s="0" t="str">
        <f aca="false">INDEX(Lookup!$B$4:$B$18,MATCH(C7961,Lookup!$A$4:$A$18,0))</f>
        <v>India</v>
      </c>
      <c r="S7961" s="20" t="n">
        <f aca="false">INDEX(Lookup!$D$4:$D$18,MATCH(C7961,Lookup!$A$4:$A$18,0))</f>
        <v>0.012</v>
      </c>
      <c r="T7961" s="21" t="n">
        <f aca="false">ROUND(P7961*S7961,2)</f>
        <v>3</v>
      </c>
      <c r="U7961" s="21" t="n">
        <f aca="false">IF(T7961&lt;=10,1,IF(T7961&lt;=20,2,IF(T7961&lt;=30,3,IF(T7961&lt;=40,4,IF(T7961&lt;=50,5,IF(T7961&lt;=100,6,IF(T7961&lt;=250,7,8)))))))</f>
        <v>1</v>
      </c>
      <c r="V7961" s="21" t="n">
        <f aca="false">IF(AND(OR(Dashboard!$T$3="All",R7961=Dashboard!$T$3),OR(Dashboard!$T$4="All",D7961=Dashboard!$T$4)),1,0)</f>
        <v>1</v>
      </c>
      <c r="W7961" s="21" t="n">
        <f aca="false">IF(V7961=1,T7961+ROW()/10000000,0)</f>
        <v>3.0007961</v>
      </c>
    </row>
    <row r="7962" customFormat="false" ht="15" hidden="false" customHeight="false" outlineLevel="0" collapsed="false">
      <c r="A7962" s="0" t="n">
        <v>18377901</v>
      </c>
      <c r="B7962" s="0" t="s">
        <v>11232</v>
      </c>
      <c r="C7962" s="0" t="n">
        <v>1</v>
      </c>
      <c r="D7962" s="0" t="s">
        <v>6924</v>
      </c>
      <c r="E7962" s="0" t="s">
        <v>17057</v>
      </c>
      <c r="F7962" s="0" t="s">
        <v>17005</v>
      </c>
      <c r="G7962" s="0" t="s">
        <v>17006</v>
      </c>
      <c r="H7962" s="0" t="s">
        <v>2412</v>
      </c>
      <c r="I7962" s="0" t="s">
        <v>2123</v>
      </c>
      <c r="J7962" s="0" t="s">
        <v>47</v>
      </c>
      <c r="K7962" s="0" t="s">
        <v>47</v>
      </c>
      <c r="L7962" s="0" t="s">
        <v>47</v>
      </c>
      <c r="M7962" s="0" t="s">
        <v>47</v>
      </c>
      <c r="N7962" s="0" t="n">
        <v>1</v>
      </c>
      <c r="O7962" s="0" t="n">
        <v>0</v>
      </c>
      <c r="P7962" s="0" t="n">
        <v>300</v>
      </c>
      <c r="Q7962" s="0" t="n">
        <v>1</v>
      </c>
      <c r="R7962" s="0" t="str">
        <f aca="false">INDEX(Lookup!$B$4:$B$18,MATCH(C7962,Lookup!$A$4:$A$18,0))</f>
        <v>India</v>
      </c>
      <c r="S7962" s="20" t="n">
        <f aca="false">INDEX(Lookup!$D$4:$D$18,MATCH(C7962,Lookup!$A$4:$A$18,0))</f>
        <v>0.012</v>
      </c>
      <c r="T7962" s="21" t="n">
        <f aca="false">ROUND(P7962*S7962,2)</f>
        <v>3.6</v>
      </c>
      <c r="U7962" s="21" t="n">
        <f aca="false">IF(T7962&lt;=10,1,IF(T7962&lt;=20,2,IF(T7962&lt;=30,3,IF(T7962&lt;=40,4,IF(T7962&lt;=50,5,IF(T7962&lt;=100,6,IF(T7962&lt;=250,7,8)))))))</f>
        <v>1</v>
      </c>
      <c r="V7962" s="21" t="n">
        <f aca="false">IF(AND(OR(Dashboard!$T$3="All",R7962=Dashboard!$T$3),OR(Dashboard!$T$4="All",D7962=Dashboard!$T$4)),1,0)</f>
        <v>1</v>
      </c>
      <c r="W7962" s="21" t="n">
        <f aca="false">IF(V7962=1,T7962+ROW()/10000000,0)</f>
        <v>3.6007962</v>
      </c>
    </row>
    <row r="7963" customFormat="false" ht="15" hidden="false" customHeight="false" outlineLevel="0" collapsed="false">
      <c r="A7963" s="0" t="n">
        <v>18291232</v>
      </c>
      <c r="B7963" s="0" t="s">
        <v>17058</v>
      </c>
      <c r="C7963" s="0" t="n">
        <v>1</v>
      </c>
      <c r="D7963" s="0" t="s">
        <v>6924</v>
      </c>
      <c r="E7963" s="0" t="s">
        <v>17059</v>
      </c>
      <c r="F7963" s="0" t="s">
        <v>17005</v>
      </c>
      <c r="G7963" s="0" t="s">
        <v>17006</v>
      </c>
      <c r="H7963" s="0" t="s">
        <v>2868</v>
      </c>
      <c r="I7963" s="0" t="s">
        <v>2123</v>
      </c>
      <c r="J7963" s="0" t="s">
        <v>47</v>
      </c>
      <c r="K7963" s="0" t="s">
        <v>47</v>
      </c>
      <c r="L7963" s="0" t="s">
        <v>47</v>
      </c>
      <c r="M7963" s="0" t="s">
        <v>47</v>
      </c>
      <c r="N7963" s="0" t="n">
        <v>1</v>
      </c>
      <c r="O7963" s="0" t="n">
        <v>0</v>
      </c>
      <c r="P7963" s="0" t="n">
        <v>250</v>
      </c>
      <c r="Q7963" s="0" t="n">
        <v>1</v>
      </c>
      <c r="R7963" s="0" t="str">
        <f aca="false">INDEX(Lookup!$B$4:$B$18,MATCH(C7963,Lookup!$A$4:$A$18,0))</f>
        <v>India</v>
      </c>
      <c r="S7963" s="20" t="n">
        <f aca="false">INDEX(Lookup!$D$4:$D$18,MATCH(C7963,Lookup!$A$4:$A$18,0))</f>
        <v>0.012</v>
      </c>
      <c r="T7963" s="21" t="n">
        <f aca="false">ROUND(P7963*S7963,2)</f>
        <v>3</v>
      </c>
      <c r="U7963" s="21" t="n">
        <f aca="false">IF(T7963&lt;=10,1,IF(T7963&lt;=20,2,IF(T7963&lt;=30,3,IF(T7963&lt;=40,4,IF(T7963&lt;=50,5,IF(T7963&lt;=100,6,IF(T7963&lt;=250,7,8)))))))</f>
        <v>1</v>
      </c>
      <c r="V7963" s="21" t="n">
        <f aca="false">IF(AND(OR(Dashboard!$T$3="All",R7963=Dashboard!$T$3),OR(Dashboard!$T$4="All",D7963=Dashboard!$T$4)),1,0)</f>
        <v>1</v>
      </c>
      <c r="W7963" s="21" t="n">
        <f aca="false">IF(V7963=1,T7963+ROW()/10000000,0)</f>
        <v>3.0007963</v>
      </c>
    </row>
    <row r="7964" customFormat="false" ht="15" hidden="false" customHeight="false" outlineLevel="0" collapsed="false">
      <c r="A7964" s="0" t="n">
        <v>18445361</v>
      </c>
      <c r="B7964" s="0" t="s">
        <v>17060</v>
      </c>
      <c r="C7964" s="0" t="n">
        <v>1</v>
      </c>
      <c r="D7964" s="0" t="s">
        <v>6924</v>
      </c>
      <c r="E7964" s="0" t="s">
        <v>17061</v>
      </c>
      <c r="F7964" s="0" t="s">
        <v>17005</v>
      </c>
      <c r="G7964" s="0" t="s">
        <v>17006</v>
      </c>
      <c r="H7964" s="0" t="s">
        <v>2128</v>
      </c>
      <c r="I7964" s="0" t="s">
        <v>2123</v>
      </c>
      <c r="J7964" s="0" t="s">
        <v>47</v>
      </c>
      <c r="K7964" s="0" t="s">
        <v>47</v>
      </c>
      <c r="L7964" s="0" t="s">
        <v>47</v>
      </c>
      <c r="M7964" s="0" t="s">
        <v>47</v>
      </c>
      <c r="N7964" s="0" t="n">
        <v>1</v>
      </c>
      <c r="O7964" s="0" t="n">
        <v>0</v>
      </c>
      <c r="P7964" s="0" t="n">
        <v>400</v>
      </c>
      <c r="Q7964" s="0" t="n">
        <v>1</v>
      </c>
      <c r="R7964" s="0" t="str">
        <f aca="false">INDEX(Lookup!$B$4:$B$18,MATCH(C7964,Lookup!$A$4:$A$18,0))</f>
        <v>India</v>
      </c>
      <c r="S7964" s="20" t="n">
        <f aca="false">INDEX(Lookup!$D$4:$D$18,MATCH(C7964,Lookup!$A$4:$A$18,0))</f>
        <v>0.012</v>
      </c>
      <c r="T7964" s="21" t="n">
        <f aca="false">ROUND(P7964*S7964,2)</f>
        <v>4.8</v>
      </c>
      <c r="U7964" s="21" t="n">
        <f aca="false">IF(T7964&lt;=10,1,IF(T7964&lt;=20,2,IF(T7964&lt;=30,3,IF(T7964&lt;=40,4,IF(T7964&lt;=50,5,IF(T7964&lt;=100,6,IF(T7964&lt;=250,7,8)))))))</f>
        <v>1</v>
      </c>
      <c r="V7964" s="21" t="n">
        <f aca="false">IF(AND(OR(Dashboard!$T$3="All",R7964=Dashboard!$T$3),OR(Dashboard!$T$4="All",D7964=Dashboard!$T$4)),1,0)</f>
        <v>1</v>
      </c>
      <c r="W7964" s="21" t="n">
        <f aca="false">IF(V7964=1,T7964+ROW()/10000000,0)</f>
        <v>4.8007964</v>
      </c>
    </row>
    <row r="7965" customFormat="false" ht="15" hidden="false" customHeight="false" outlineLevel="0" collapsed="false">
      <c r="A7965" s="0" t="n">
        <v>1613</v>
      </c>
      <c r="B7965" s="0" t="s">
        <v>17062</v>
      </c>
      <c r="C7965" s="0" t="n">
        <v>1</v>
      </c>
      <c r="D7965" s="0" t="s">
        <v>6924</v>
      </c>
      <c r="E7965" s="0" t="s">
        <v>17063</v>
      </c>
      <c r="F7965" s="0" t="s">
        <v>17005</v>
      </c>
      <c r="G7965" s="0" t="s">
        <v>17006</v>
      </c>
      <c r="H7965" s="0" t="s">
        <v>17064</v>
      </c>
      <c r="I7965" s="0" t="s">
        <v>2123</v>
      </c>
      <c r="J7965" s="0" t="s">
        <v>47</v>
      </c>
      <c r="K7965" s="0" t="s">
        <v>47</v>
      </c>
      <c r="L7965" s="0" t="s">
        <v>47</v>
      </c>
      <c r="M7965" s="0" t="s">
        <v>47</v>
      </c>
      <c r="N7965" s="0" t="n">
        <v>1</v>
      </c>
      <c r="O7965" s="0" t="n">
        <v>29</v>
      </c>
      <c r="P7965" s="0" t="n">
        <v>350</v>
      </c>
      <c r="Q7965" s="0" t="n">
        <v>2.4</v>
      </c>
      <c r="R7965" s="0" t="str">
        <f aca="false">INDEX(Lookup!$B$4:$B$18,MATCH(C7965,Lookup!$A$4:$A$18,0))</f>
        <v>India</v>
      </c>
      <c r="S7965" s="20" t="n">
        <f aca="false">INDEX(Lookup!$D$4:$D$18,MATCH(C7965,Lookup!$A$4:$A$18,0))</f>
        <v>0.012</v>
      </c>
      <c r="T7965" s="21" t="n">
        <f aca="false">ROUND(P7965*S7965,2)</f>
        <v>4.2</v>
      </c>
      <c r="U7965" s="21" t="n">
        <f aca="false">IF(T7965&lt;=10,1,IF(T7965&lt;=20,2,IF(T7965&lt;=30,3,IF(T7965&lt;=40,4,IF(T7965&lt;=50,5,IF(T7965&lt;=100,6,IF(T7965&lt;=250,7,8)))))))</f>
        <v>1</v>
      </c>
      <c r="V7965" s="21" t="n">
        <f aca="false">IF(AND(OR(Dashboard!$T$3="All",R7965=Dashboard!$T$3),OR(Dashboard!$T$4="All",D7965=Dashboard!$T$4)),1,0)</f>
        <v>1</v>
      </c>
      <c r="W7965" s="21" t="n">
        <f aca="false">IF(V7965=1,T7965+ROW()/10000000,0)</f>
        <v>4.2007965</v>
      </c>
    </row>
    <row r="7966" customFormat="false" ht="15" hidden="false" customHeight="false" outlineLevel="0" collapsed="false">
      <c r="A7966" s="0" t="n">
        <v>18216911</v>
      </c>
      <c r="B7966" s="0" t="s">
        <v>17065</v>
      </c>
      <c r="C7966" s="0" t="n">
        <v>1</v>
      </c>
      <c r="D7966" s="0" t="s">
        <v>6924</v>
      </c>
      <c r="E7966" s="0" t="s">
        <v>17066</v>
      </c>
      <c r="F7966" s="0" t="s">
        <v>17005</v>
      </c>
      <c r="G7966" s="0" t="s">
        <v>17006</v>
      </c>
      <c r="H7966" s="0" t="s">
        <v>17067</v>
      </c>
      <c r="I7966" s="0" t="s">
        <v>2123</v>
      </c>
      <c r="J7966" s="0" t="s">
        <v>47</v>
      </c>
      <c r="K7966" s="0" t="s">
        <v>46</v>
      </c>
      <c r="L7966" s="0" t="s">
        <v>47</v>
      </c>
      <c r="M7966" s="0" t="s">
        <v>47</v>
      </c>
      <c r="N7966" s="0" t="n">
        <v>1</v>
      </c>
      <c r="O7966" s="0" t="n">
        <v>64</v>
      </c>
      <c r="P7966" s="0" t="n">
        <v>400</v>
      </c>
      <c r="Q7966" s="0" t="n">
        <v>2.2</v>
      </c>
      <c r="R7966" s="0" t="str">
        <f aca="false">INDEX(Lookup!$B$4:$B$18,MATCH(C7966,Lookup!$A$4:$A$18,0))</f>
        <v>India</v>
      </c>
      <c r="S7966" s="20" t="n">
        <f aca="false">INDEX(Lookup!$D$4:$D$18,MATCH(C7966,Lookup!$A$4:$A$18,0))</f>
        <v>0.012</v>
      </c>
      <c r="T7966" s="21" t="n">
        <f aca="false">ROUND(P7966*S7966,2)</f>
        <v>4.8</v>
      </c>
      <c r="U7966" s="21" t="n">
        <f aca="false">IF(T7966&lt;=10,1,IF(T7966&lt;=20,2,IF(T7966&lt;=30,3,IF(T7966&lt;=40,4,IF(T7966&lt;=50,5,IF(T7966&lt;=100,6,IF(T7966&lt;=250,7,8)))))))</f>
        <v>1</v>
      </c>
      <c r="V7966" s="21" t="n">
        <f aca="false">IF(AND(OR(Dashboard!$T$3="All",R7966=Dashboard!$T$3),OR(Dashboard!$T$4="All",D7966=Dashboard!$T$4)),1,0)</f>
        <v>1</v>
      </c>
      <c r="W7966" s="21" t="n">
        <f aca="false">IF(V7966=1,T7966+ROW()/10000000,0)</f>
        <v>4.8007966</v>
      </c>
    </row>
    <row r="7967" customFormat="false" ht="15" hidden="false" customHeight="false" outlineLevel="0" collapsed="false">
      <c r="A7967" s="0" t="n">
        <v>310440</v>
      </c>
      <c r="B7967" s="0" t="s">
        <v>17068</v>
      </c>
      <c r="C7967" s="0" t="n">
        <v>1</v>
      </c>
      <c r="D7967" s="0" t="s">
        <v>6924</v>
      </c>
      <c r="E7967" s="0" t="s">
        <v>17069</v>
      </c>
      <c r="F7967" s="0" t="s">
        <v>17005</v>
      </c>
      <c r="G7967" s="0" t="s">
        <v>17006</v>
      </c>
      <c r="H7967" s="0" t="s">
        <v>2288</v>
      </c>
      <c r="I7967" s="0" t="s">
        <v>2123</v>
      </c>
      <c r="J7967" s="0" t="s">
        <v>47</v>
      </c>
      <c r="K7967" s="0" t="s">
        <v>46</v>
      </c>
      <c r="L7967" s="0" t="s">
        <v>47</v>
      </c>
      <c r="M7967" s="0" t="s">
        <v>47</v>
      </c>
      <c r="N7967" s="0" t="n">
        <v>1</v>
      </c>
      <c r="O7967" s="0" t="n">
        <v>10</v>
      </c>
      <c r="P7967" s="0" t="n">
        <v>300</v>
      </c>
      <c r="Q7967" s="0" t="n">
        <v>2.4</v>
      </c>
      <c r="R7967" s="0" t="str">
        <f aca="false">INDEX(Lookup!$B$4:$B$18,MATCH(C7967,Lookup!$A$4:$A$18,0))</f>
        <v>India</v>
      </c>
      <c r="S7967" s="20" t="n">
        <f aca="false">INDEX(Lookup!$D$4:$D$18,MATCH(C7967,Lookup!$A$4:$A$18,0))</f>
        <v>0.012</v>
      </c>
      <c r="T7967" s="21" t="n">
        <f aca="false">ROUND(P7967*S7967,2)</f>
        <v>3.6</v>
      </c>
      <c r="U7967" s="21" t="n">
        <f aca="false">IF(T7967&lt;=10,1,IF(T7967&lt;=20,2,IF(T7967&lt;=30,3,IF(T7967&lt;=40,4,IF(T7967&lt;=50,5,IF(T7967&lt;=100,6,IF(T7967&lt;=250,7,8)))))))</f>
        <v>1</v>
      </c>
      <c r="V7967" s="21" t="n">
        <f aca="false">IF(AND(OR(Dashboard!$T$3="All",R7967=Dashboard!$T$3),OR(Dashboard!$T$4="All",D7967=Dashboard!$T$4)),1,0)</f>
        <v>1</v>
      </c>
      <c r="W7967" s="21" t="n">
        <f aca="false">IF(V7967=1,T7967+ROW()/10000000,0)</f>
        <v>3.6007967</v>
      </c>
    </row>
    <row r="7968" customFormat="false" ht="15" hidden="false" customHeight="false" outlineLevel="0" collapsed="false">
      <c r="A7968" s="0" t="n">
        <v>4740</v>
      </c>
      <c r="B7968" s="0" t="s">
        <v>4064</v>
      </c>
      <c r="C7968" s="0" t="n">
        <v>1</v>
      </c>
      <c r="D7968" s="0" t="s">
        <v>6924</v>
      </c>
      <c r="E7968" s="0" t="s">
        <v>17070</v>
      </c>
      <c r="F7968" s="0" t="s">
        <v>17071</v>
      </c>
      <c r="G7968" s="0" t="s">
        <v>17072</v>
      </c>
      <c r="H7968" s="0" t="s">
        <v>2128</v>
      </c>
      <c r="I7968" s="0" t="s">
        <v>2123</v>
      </c>
      <c r="J7968" s="0" t="s">
        <v>47</v>
      </c>
      <c r="K7968" s="0" t="s">
        <v>47</v>
      </c>
      <c r="L7968" s="0" t="s">
        <v>47</v>
      </c>
      <c r="M7968" s="0" t="s">
        <v>47</v>
      </c>
      <c r="N7968" s="0" t="n">
        <v>1</v>
      </c>
      <c r="O7968" s="0" t="n">
        <v>19</v>
      </c>
      <c r="P7968" s="0" t="n">
        <v>300</v>
      </c>
      <c r="Q7968" s="0" t="n">
        <v>2.6</v>
      </c>
      <c r="R7968" s="0" t="str">
        <f aca="false">INDEX(Lookup!$B$4:$B$18,MATCH(C7968,Lookup!$A$4:$A$18,0))</f>
        <v>India</v>
      </c>
      <c r="S7968" s="20" t="n">
        <f aca="false">INDEX(Lookup!$D$4:$D$18,MATCH(C7968,Lookup!$A$4:$A$18,0))</f>
        <v>0.012</v>
      </c>
      <c r="T7968" s="21" t="n">
        <f aca="false">ROUND(P7968*S7968,2)</f>
        <v>3.6</v>
      </c>
      <c r="U7968" s="21" t="n">
        <f aca="false">IF(T7968&lt;=10,1,IF(T7968&lt;=20,2,IF(T7968&lt;=30,3,IF(T7968&lt;=40,4,IF(T7968&lt;=50,5,IF(T7968&lt;=100,6,IF(T7968&lt;=250,7,8)))))))</f>
        <v>1</v>
      </c>
      <c r="V7968" s="21" t="n">
        <f aca="false">IF(AND(OR(Dashboard!$T$3="All",R7968=Dashboard!$T$3),OR(Dashboard!$T$4="All",D7968=Dashboard!$T$4)),1,0)</f>
        <v>1</v>
      </c>
      <c r="W7968" s="21" t="n">
        <f aca="false">IF(V7968=1,T7968+ROW()/10000000,0)</f>
        <v>3.6007968</v>
      </c>
    </row>
    <row r="7969" customFormat="false" ht="15" hidden="false" customHeight="false" outlineLevel="0" collapsed="false">
      <c r="A7969" s="0" t="n">
        <v>2044</v>
      </c>
      <c r="B7969" s="0" t="s">
        <v>13630</v>
      </c>
      <c r="C7969" s="0" t="n">
        <v>1</v>
      </c>
      <c r="D7969" s="0" t="s">
        <v>6924</v>
      </c>
      <c r="E7969" s="0" t="s">
        <v>17073</v>
      </c>
      <c r="F7969" s="0" t="s">
        <v>17071</v>
      </c>
      <c r="G7969" s="0" t="s">
        <v>17072</v>
      </c>
      <c r="H7969" s="0" t="s">
        <v>7619</v>
      </c>
      <c r="I7969" s="0" t="s">
        <v>2123</v>
      </c>
      <c r="J7969" s="0" t="s">
        <v>47</v>
      </c>
      <c r="K7969" s="0" t="s">
        <v>47</v>
      </c>
      <c r="L7969" s="0" t="s">
        <v>47</v>
      </c>
      <c r="M7969" s="0" t="s">
        <v>47</v>
      </c>
      <c r="N7969" s="0" t="n">
        <v>1</v>
      </c>
      <c r="O7969" s="0" t="n">
        <v>35</v>
      </c>
      <c r="P7969" s="0" t="n">
        <v>400</v>
      </c>
      <c r="Q7969" s="0" t="n">
        <v>3.4</v>
      </c>
      <c r="R7969" s="0" t="str">
        <f aca="false">INDEX(Lookup!$B$4:$B$18,MATCH(C7969,Lookup!$A$4:$A$18,0))</f>
        <v>India</v>
      </c>
      <c r="S7969" s="20" t="n">
        <f aca="false">INDEX(Lookup!$D$4:$D$18,MATCH(C7969,Lookup!$A$4:$A$18,0))</f>
        <v>0.012</v>
      </c>
      <c r="T7969" s="21" t="n">
        <f aca="false">ROUND(P7969*S7969,2)</f>
        <v>4.8</v>
      </c>
      <c r="U7969" s="21" t="n">
        <f aca="false">IF(T7969&lt;=10,1,IF(T7969&lt;=20,2,IF(T7969&lt;=30,3,IF(T7969&lt;=40,4,IF(T7969&lt;=50,5,IF(T7969&lt;=100,6,IF(T7969&lt;=250,7,8)))))))</f>
        <v>1</v>
      </c>
      <c r="V7969" s="21" t="n">
        <f aca="false">IF(AND(OR(Dashboard!$T$3="All",R7969=Dashboard!$T$3),OR(Dashboard!$T$4="All",D7969=Dashboard!$T$4)),1,0)</f>
        <v>1</v>
      </c>
      <c r="W7969" s="21" t="n">
        <f aca="false">IF(V7969=1,T7969+ROW()/10000000,0)</f>
        <v>4.8007969</v>
      </c>
    </row>
    <row r="7970" customFormat="false" ht="15" hidden="false" customHeight="false" outlineLevel="0" collapsed="false">
      <c r="A7970" s="0" t="n">
        <v>306064</v>
      </c>
      <c r="B7970" s="0" t="s">
        <v>17074</v>
      </c>
      <c r="C7970" s="0" t="n">
        <v>1</v>
      </c>
      <c r="D7970" s="0" t="s">
        <v>6924</v>
      </c>
      <c r="E7970" s="0" t="s">
        <v>17075</v>
      </c>
      <c r="F7970" s="0" t="s">
        <v>17071</v>
      </c>
      <c r="G7970" s="0" t="s">
        <v>17072</v>
      </c>
      <c r="H7970" s="0" t="s">
        <v>4779</v>
      </c>
      <c r="I7970" s="0" t="s">
        <v>2123</v>
      </c>
      <c r="J7970" s="0" t="s">
        <v>47</v>
      </c>
      <c r="K7970" s="0" t="s">
        <v>47</v>
      </c>
      <c r="L7970" s="0" t="s">
        <v>47</v>
      </c>
      <c r="M7970" s="0" t="s">
        <v>47</v>
      </c>
      <c r="N7970" s="0" t="n">
        <v>1</v>
      </c>
      <c r="O7970" s="0" t="n">
        <v>24</v>
      </c>
      <c r="P7970" s="0" t="n">
        <v>250</v>
      </c>
      <c r="Q7970" s="0" t="n">
        <v>3</v>
      </c>
      <c r="R7970" s="0" t="str">
        <f aca="false">INDEX(Lookup!$B$4:$B$18,MATCH(C7970,Lookup!$A$4:$A$18,0))</f>
        <v>India</v>
      </c>
      <c r="S7970" s="20" t="n">
        <f aca="false">INDEX(Lookup!$D$4:$D$18,MATCH(C7970,Lookup!$A$4:$A$18,0))</f>
        <v>0.012</v>
      </c>
      <c r="T7970" s="21" t="n">
        <f aca="false">ROUND(P7970*S7970,2)</f>
        <v>3</v>
      </c>
      <c r="U7970" s="21" t="n">
        <f aca="false">IF(T7970&lt;=10,1,IF(T7970&lt;=20,2,IF(T7970&lt;=30,3,IF(T7970&lt;=40,4,IF(T7970&lt;=50,5,IF(T7970&lt;=100,6,IF(T7970&lt;=250,7,8)))))))</f>
        <v>1</v>
      </c>
      <c r="V7970" s="21" t="n">
        <f aca="false">IF(AND(OR(Dashboard!$T$3="All",R7970=Dashboard!$T$3),OR(Dashboard!$T$4="All",D7970=Dashboard!$T$4)),1,0)</f>
        <v>1</v>
      </c>
      <c r="W7970" s="21" t="n">
        <f aca="false">IF(V7970=1,T7970+ROW()/10000000,0)</f>
        <v>3.000797</v>
      </c>
    </row>
    <row r="7971" customFormat="false" ht="15" hidden="false" customHeight="false" outlineLevel="0" collapsed="false">
      <c r="A7971" s="0" t="n">
        <v>6553</v>
      </c>
      <c r="B7971" s="0" t="s">
        <v>17076</v>
      </c>
      <c r="C7971" s="0" t="n">
        <v>1</v>
      </c>
      <c r="D7971" s="0" t="s">
        <v>6924</v>
      </c>
      <c r="E7971" s="0" t="s">
        <v>17077</v>
      </c>
      <c r="F7971" s="0" t="s">
        <v>17071</v>
      </c>
      <c r="G7971" s="0" t="s">
        <v>17072</v>
      </c>
      <c r="H7971" s="0" t="s">
        <v>4068</v>
      </c>
      <c r="I7971" s="0" t="s">
        <v>2123</v>
      </c>
      <c r="J7971" s="0" t="s">
        <v>47</v>
      </c>
      <c r="K7971" s="0" t="s">
        <v>47</v>
      </c>
      <c r="L7971" s="0" t="s">
        <v>47</v>
      </c>
      <c r="M7971" s="0" t="s">
        <v>47</v>
      </c>
      <c r="N7971" s="0" t="n">
        <v>1</v>
      </c>
      <c r="O7971" s="0" t="n">
        <v>8</v>
      </c>
      <c r="P7971" s="0" t="n">
        <v>150</v>
      </c>
      <c r="Q7971" s="0" t="n">
        <v>3.2</v>
      </c>
      <c r="R7971" s="0" t="str">
        <f aca="false">INDEX(Lookup!$B$4:$B$18,MATCH(C7971,Lookup!$A$4:$A$18,0))</f>
        <v>India</v>
      </c>
      <c r="S7971" s="20" t="n">
        <f aca="false">INDEX(Lookup!$D$4:$D$18,MATCH(C7971,Lookup!$A$4:$A$18,0))</f>
        <v>0.012</v>
      </c>
      <c r="T7971" s="21" t="n">
        <f aca="false">ROUND(P7971*S7971,2)</f>
        <v>1.8</v>
      </c>
      <c r="U7971" s="21" t="n">
        <f aca="false">IF(T7971&lt;=10,1,IF(T7971&lt;=20,2,IF(T7971&lt;=30,3,IF(T7971&lt;=40,4,IF(T7971&lt;=50,5,IF(T7971&lt;=100,6,IF(T7971&lt;=250,7,8)))))))</f>
        <v>1</v>
      </c>
      <c r="V7971" s="21" t="n">
        <f aca="false">IF(AND(OR(Dashboard!$T$3="All",R7971=Dashboard!$T$3),OR(Dashboard!$T$4="All",D7971=Dashboard!$T$4)),1,0)</f>
        <v>1</v>
      </c>
      <c r="W7971" s="21" t="n">
        <f aca="false">IF(V7971=1,T7971+ROW()/10000000,0)</f>
        <v>1.8007971</v>
      </c>
    </row>
    <row r="7972" customFormat="false" ht="15" hidden="false" customHeight="false" outlineLevel="0" collapsed="false">
      <c r="A7972" s="0" t="n">
        <v>18363089</v>
      </c>
      <c r="B7972" s="0" t="s">
        <v>17078</v>
      </c>
      <c r="C7972" s="0" t="n">
        <v>1</v>
      </c>
      <c r="D7972" s="0" t="s">
        <v>6924</v>
      </c>
      <c r="E7972" s="0" t="s">
        <v>17079</v>
      </c>
      <c r="F7972" s="0" t="s">
        <v>17071</v>
      </c>
      <c r="G7972" s="0" t="s">
        <v>17072</v>
      </c>
      <c r="H7972" s="0" t="s">
        <v>3182</v>
      </c>
      <c r="I7972" s="0" t="s">
        <v>2123</v>
      </c>
      <c r="J7972" s="0" t="s">
        <v>47</v>
      </c>
      <c r="K7972" s="0" t="s">
        <v>47</v>
      </c>
      <c r="L7972" s="0" t="s">
        <v>47</v>
      </c>
      <c r="M7972" s="0" t="s">
        <v>47</v>
      </c>
      <c r="N7972" s="0" t="n">
        <v>1</v>
      </c>
      <c r="O7972" s="0" t="n">
        <v>0</v>
      </c>
      <c r="P7972" s="0" t="n">
        <v>200</v>
      </c>
      <c r="Q7972" s="0" t="n">
        <v>1</v>
      </c>
      <c r="R7972" s="0" t="str">
        <f aca="false">INDEX(Lookup!$B$4:$B$18,MATCH(C7972,Lookup!$A$4:$A$18,0))</f>
        <v>India</v>
      </c>
      <c r="S7972" s="20" t="n">
        <f aca="false">INDEX(Lookup!$D$4:$D$18,MATCH(C7972,Lookup!$A$4:$A$18,0))</f>
        <v>0.012</v>
      </c>
      <c r="T7972" s="21" t="n">
        <f aca="false">ROUND(P7972*S7972,2)</f>
        <v>2.4</v>
      </c>
      <c r="U7972" s="21" t="n">
        <f aca="false">IF(T7972&lt;=10,1,IF(T7972&lt;=20,2,IF(T7972&lt;=30,3,IF(T7972&lt;=40,4,IF(T7972&lt;=50,5,IF(T7972&lt;=100,6,IF(T7972&lt;=250,7,8)))))))</f>
        <v>1</v>
      </c>
      <c r="V7972" s="21" t="n">
        <f aca="false">IF(AND(OR(Dashboard!$T$3="All",R7972=Dashboard!$T$3),OR(Dashboard!$T$4="All",D7972=Dashboard!$T$4)),1,0)</f>
        <v>1</v>
      </c>
      <c r="W7972" s="21" t="n">
        <f aca="false">IF(V7972=1,T7972+ROW()/10000000,0)</f>
        <v>2.4007972</v>
      </c>
    </row>
    <row r="7973" customFormat="false" ht="15" hidden="false" customHeight="false" outlineLevel="0" collapsed="false">
      <c r="A7973" s="0" t="n">
        <v>18294257</v>
      </c>
      <c r="B7973" s="0" t="s">
        <v>17080</v>
      </c>
      <c r="C7973" s="0" t="n">
        <v>1</v>
      </c>
      <c r="D7973" s="0" t="s">
        <v>6924</v>
      </c>
      <c r="E7973" s="0" t="s">
        <v>17081</v>
      </c>
      <c r="F7973" s="0" t="s">
        <v>17071</v>
      </c>
      <c r="G7973" s="0" t="s">
        <v>17072</v>
      </c>
      <c r="H7973" s="0" t="s">
        <v>69</v>
      </c>
      <c r="I7973" s="0" t="s">
        <v>2123</v>
      </c>
      <c r="J7973" s="0" t="s">
        <v>47</v>
      </c>
      <c r="K7973" s="0" t="s">
        <v>47</v>
      </c>
      <c r="L7973" s="0" t="s">
        <v>47</v>
      </c>
      <c r="M7973" s="0" t="s">
        <v>47</v>
      </c>
      <c r="N7973" s="0" t="n">
        <v>1</v>
      </c>
      <c r="O7973" s="0" t="n">
        <v>0</v>
      </c>
      <c r="P7973" s="0" t="n">
        <v>200</v>
      </c>
      <c r="Q7973" s="0" t="n">
        <v>1</v>
      </c>
      <c r="R7973" s="0" t="str">
        <f aca="false">INDEX(Lookup!$B$4:$B$18,MATCH(C7973,Lookup!$A$4:$A$18,0))</f>
        <v>India</v>
      </c>
      <c r="S7973" s="20" t="n">
        <f aca="false">INDEX(Lookup!$D$4:$D$18,MATCH(C7973,Lookup!$A$4:$A$18,0))</f>
        <v>0.012</v>
      </c>
      <c r="T7973" s="21" t="n">
        <f aca="false">ROUND(P7973*S7973,2)</f>
        <v>2.4</v>
      </c>
      <c r="U7973" s="21" t="n">
        <f aca="false">IF(T7973&lt;=10,1,IF(T7973&lt;=20,2,IF(T7973&lt;=30,3,IF(T7973&lt;=40,4,IF(T7973&lt;=50,5,IF(T7973&lt;=100,6,IF(T7973&lt;=250,7,8)))))))</f>
        <v>1</v>
      </c>
      <c r="V7973" s="21" t="n">
        <f aca="false">IF(AND(OR(Dashboard!$T$3="All",R7973=Dashboard!$T$3),OR(Dashboard!$T$4="All",D7973=Dashboard!$T$4)),1,0)</f>
        <v>1</v>
      </c>
      <c r="W7973" s="21" t="n">
        <f aca="false">IF(V7973=1,T7973+ROW()/10000000,0)</f>
        <v>2.4007973</v>
      </c>
    </row>
    <row r="7974" customFormat="false" ht="15" hidden="false" customHeight="false" outlineLevel="0" collapsed="false">
      <c r="A7974" s="0" t="n">
        <v>349</v>
      </c>
      <c r="B7974" s="0" t="s">
        <v>7222</v>
      </c>
      <c r="C7974" s="0" t="n">
        <v>1</v>
      </c>
      <c r="D7974" s="0" t="s">
        <v>6924</v>
      </c>
      <c r="E7974" s="0" t="s">
        <v>17082</v>
      </c>
      <c r="F7974" s="0" t="s">
        <v>17083</v>
      </c>
      <c r="G7974" s="0" t="s">
        <v>17084</v>
      </c>
      <c r="H7974" s="0" t="s">
        <v>402</v>
      </c>
      <c r="I7974" s="0" t="s">
        <v>2123</v>
      </c>
      <c r="J7974" s="0" t="s">
        <v>47</v>
      </c>
      <c r="K7974" s="0" t="s">
        <v>47</v>
      </c>
      <c r="L7974" s="0" t="s">
        <v>47</v>
      </c>
      <c r="M7974" s="0" t="s">
        <v>47</v>
      </c>
      <c r="N7974" s="0" t="n">
        <v>1</v>
      </c>
      <c r="O7974" s="0" t="n">
        <v>86</v>
      </c>
      <c r="P7974" s="0" t="n">
        <v>350</v>
      </c>
      <c r="Q7974" s="0" t="n">
        <v>3.4</v>
      </c>
      <c r="R7974" s="0" t="str">
        <f aca="false">INDEX(Lookup!$B$4:$B$18,MATCH(C7974,Lookup!$A$4:$A$18,0))</f>
        <v>India</v>
      </c>
      <c r="S7974" s="20" t="n">
        <f aca="false">INDEX(Lookup!$D$4:$D$18,MATCH(C7974,Lookup!$A$4:$A$18,0))</f>
        <v>0.012</v>
      </c>
      <c r="T7974" s="21" t="n">
        <f aca="false">ROUND(P7974*S7974,2)</f>
        <v>4.2</v>
      </c>
      <c r="U7974" s="21" t="n">
        <f aca="false">IF(T7974&lt;=10,1,IF(T7974&lt;=20,2,IF(T7974&lt;=30,3,IF(T7974&lt;=40,4,IF(T7974&lt;=50,5,IF(T7974&lt;=100,6,IF(T7974&lt;=250,7,8)))))))</f>
        <v>1</v>
      </c>
      <c r="V7974" s="21" t="n">
        <f aca="false">IF(AND(OR(Dashboard!$T$3="All",R7974=Dashboard!$T$3),OR(Dashboard!$T$4="All",D7974=Dashboard!$T$4)),1,0)</f>
        <v>1</v>
      </c>
      <c r="W7974" s="21" t="n">
        <f aca="false">IF(V7974=1,T7974+ROW()/10000000,0)</f>
        <v>4.2007974</v>
      </c>
    </row>
    <row r="7975" customFormat="false" ht="15" hidden="false" customHeight="false" outlineLevel="0" collapsed="false">
      <c r="A7975" s="0" t="n">
        <v>3455</v>
      </c>
      <c r="B7975" s="0" t="s">
        <v>2300</v>
      </c>
      <c r="C7975" s="0" t="n">
        <v>1</v>
      </c>
      <c r="D7975" s="0" t="s">
        <v>6924</v>
      </c>
      <c r="E7975" s="0" t="s">
        <v>17085</v>
      </c>
      <c r="F7975" s="0" t="s">
        <v>17083</v>
      </c>
      <c r="G7975" s="0" t="s">
        <v>17084</v>
      </c>
      <c r="H7975" s="0" t="s">
        <v>3005</v>
      </c>
      <c r="I7975" s="0" t="s">
        <v>2123</v>
      </c>
      <c r="J7975" s="0" t="s">
        <v>47</v>
      </c>
      <c r="K7975" s="0" t="s">
        <v>46</v>
      </c>
      <c r="L7975" s="0" t="s">
        <v>47</v>
      </c>
      <c r="M7975" s="0" t="s">
        <v>47</v>
      </c>
      <c r="N7975" s="0" t="n">
        <v>2</v>
      </c>
      <c r="O7975" s="0" t="n">
        <v>152</v>
      </c>
      <c r="P7975" s="0" t="n">
        <v>500</v>
      </c>
      <c r="Q7975" s="0" t="n">
        <v>2.1</v>
      </c>
      <c r="R7975" s="0" t="str">
        <f aca="false">INDEX(Lookup!$B$4:$B$18,MATCH(C7975,Lookup!$A$4:$A$18,0))</f>
        <v>India</v>
      </c>
      <c r="S7975" s="20" t="n">
        <f aca="false">INDEX(Lookup!$D$4:$D$18,MATCH(C7975,Lookup!$A$4:$A$18,0))</f>
        <v>0.012</v>
      </c>
      <c r="T7975" s="21" t="n">
        <f aca="false">ROUND(P7975*S7975,2)</f>
        <v>6</v>
      </c>
      <c r="U7975" s="21" t="n">
        <f aca="false">IF(T7975&lt;=10,1,IF(T7975&lt;=20,2,IF(T7975&lt;=30,3,IF(T7975&lt;=40,4,IF(T7975&lt;=50,5,IF(T7975&lt;=100,6,IF(T7975&lt;=250,7,8)))))))</f>
        <v>1</v>
      </c>
      <c r="V7975" s="21" t="n">
        <f aca="false">IF(AND(OR(Dashboard!$T$3="All",R7975=Dashboard!$T$3),OR(Dashboard!$T$4="All",D7975=Dashboard!$T$4)),1,0)</f>
        <v>1</v>
      </c>
      <c r="W7975" s="21" t="n">
        <f aca="false">IF(V7975=1,T7975+ROW()/10000000,0)</f>
        <v>6.0007975</v>
      </c>
    </row>
    <row r="7976" customFormat="false" ht="15" hidden="false" customHeight="false" outlineLevel="0" collapsed="false">
      <c r="A7976" s="0" t="n">
        <v>1115</v>
      </c>
      <c r="B7976" s="0" t="s">
        <v>5577</v>
      </c>
      <c r="C7976" s="0" t="n">
        <v>1</v>
      </c>
      <c r="D7976" s="0" t="s">
        <v>6924</v>
      </c>
      <c r="E7976" s="0" t="s">
        <v>17086</v>
      </c>
      <c r="F7976" s="0" t="s">
        <v>17087</v>
      </c>
      <c r="G7976" s="0" t="s">
        <v>17088</v>
      </c>
      <c r="H7976" s="0" t="s">
        <v>5579</v>
      </c>
      <c r="I7976" s="0" t="s">
        <v>2123</v>
      </c>
      <c r="J7976" s="0" t="s">
        <v>46</v>
      </c>
      <c r="K7976" s="0" t="s">
        <v>47</v>
      </c>
      <c r="L7976" s="0" t="s">
        <v>47</v>
      </c>
      <c r="M7976" s="0" t="s">
        <v>47</v>
      </c>
      <c r="N7976" s="0" t="n">
        <v>3</v>
      </c>
      <c r="O7976" s="0" t="n">
        <v>178</v>
      </c>
      <c r="P7976" s="0" t="n">
        <v>1500</v>
      </c>
      <c r="Q7976" s="0" t="n">
        <v>3.5</v>
      </c>
      <c r="R7976" s="0" t="str">
        <f aca="false">INDEX(Lookup!$B$4:$B$18,MATCH(C7976,Lookup!$A$4:$A$18,0))</f>
        <v>India</v>
      </c>
      <c r="S7976" s="20" t="n">
        <f aca="false">INDEX(Lookup!$D$4:$D$18,MATCH(C7976,Lookup!$A$4:$A$18,0))</f>
        <v>0.012</v>
      </c>
      <c r="T7976" s="21" t="n">
        <f aca="false">ROUND(P7976*S7976,2)</f>
        <v>18</v>
      </c>
      <c r="U7976" s="21" t="n">
        <f aca="false">IF(T7976&lt;=10,1,IF(T7976&lt;=20,2,IF(T7976&lt;=30,3,IF(T7976&lt;=40,4,IF(T7976&lt;=50,5,IF(T7976&lt;=100,6,IF(T7976&lt;=250,7,8)))))))</f>
        <v>2</v>
      </c>
      <c r="V7976" s="21" t="n">
        <f aca="false">IF(AND(OR(Dashboard!$T$3="All",R7976=Dashboard!$T$3),OR(Dashboard!$T$4="All",D7976=Dashboard!$T$4)),1,0)</f>
        <v>1</v>
      </c>
      <c r="W7976" s="21" t="n">
        <f aca="false">IF(V7976=1,T7976+ROW()/10000000,0)</f>
        <v>18.0007976</v>
      </c>
    </row>
    <row r="7977" customFormat="false" ht="15" hidden="false" customHeight="false" outlineLevel="0" collapsed="false">
      <c r="A7977" s="0" t="n">
        <v>311506</v>
      </c>
      <c r="B7977" s="0" t="s">
        <v>2294</v>
      </c>
      <c r="C7977" s="0" t="n">
        <v>1</v>
      </c>
      <c r="D7977" s="0" t="s">
        <v>6924</v>
      </c>
      <c r="E7977" s="0" t="s">
        <v>17089</v>
      </c>
      <c r="F7977" s="0" t="s">
        <v>17090</v>
      </c>
      <c r="G7977" s="0" t="s">
        <v>17091</v>
      </c>
      <c r="H7977" s="0" t="s">
        <v>1651</v>
      </c>
      <c r="I7977" s="0" t="s">
        <v>2123</v>
      </c>
      <c r="J7977" s="0" t="s">
        <v>47</v>
      </c>
      <c r="K7977" s="0" t="s">
        <v>46</v>
      </c>
      <c r="L7977" s="0" t="s">
        <v>47</v>
      </c>
      <c r="M7977" s="0" t="s">
        <v>47</v>
      </c>
      <c r="N7977" s="0" t="n">
        <v>2</v>
      </c>
      <c r="O7977" s="0" t="n">
        <v>86</v>
      </c>
      <c r="P7977" s="0" t="n">
        <v>500</v>
      </c>
      <c r="Q7977" s="0" t="n">
        <v>3.4</v>
      </c>
      <c r="R7977" s="0" t="str">
        <f aca="false">INDEX(Lookup!$B$4:$B$18,MATCH(C7977,Lookup!$A$4:$A$18,0))</f>
        <v>India</v>
      </c>
      <c r="S7977" s="20" t="n">
        <f aca="false">INDEX(Lookup!$D$4:$D$18,MATCH(C7977,Lookup!$A$4:$A$18,0))</f>
        <v>0.012</v>
      </c>
      <c r="T7977" s="21" t="n">
        <f aca="false">ROUND(P7977*S7977,2)</f>
        <v>6</v>
      </c>
      <c r="U7977" s="21" t="n">
        <f aca="false">IF(T7977&lt;=10,1,IF(T7977&lt;=20,2,IF(T7977&lt;=30,3,IF(T7977&lt;=40,4,IF(T7977&lt;=50,5,IF(T7977&lt;=100,6,IF(T7977&lt;=250,7,8)))))))</f>
        <v>1</v>
      </c>
      <c r="V7977" s="21" t="n">
        <f aca="false">IF(AND(OR(Dashboard!$T$3="All",R7977=Dashboard!$T$3),OR(Dashboard!$T$4="All",D7977=Dashboard!$T$4)),1,0)</f>
        <v>1</v>
      </c>
      <c r="W7977" s="21" t="n">
        <f aca="false">IF(V7977=1,T7977+ROW()/10000000,0)</f>
        <v>6.0007977</v>
      </c>
    </row>
    <row r="7978" customFormat="false" ht="15" hidden="false" customHeight="false" outlineLevel="0" collapsed="false">
      <c r="A7978" s="0" t="n">
        <v>3974</v>
      </c>
      <c r="B7978" s="0" t="s">
        <v>12389</v>
      </c>
      <c r="C7978" s="0" t="n">
        <v>1</v>
      </c>
      <c r="D7978" s="0" t="s">
        <v>6924</v>
      </c>
      <c r="E7978" s="0" t="s">
        <v>17092</v>
      </c>
      <c r="F7978" s="0" t="s">
        <v>17090</v>
      </c>
      <c r="G7978" s="0" t="s">
        <v>17091</v>
      </c>
      <c r="H7978" s="0" t="s">
        <v>2128</v>
      </c>
      <c r="I7978" s="0" t="s">
        <v>2123</v>
      </c>
      <c r="J7978" s="0" t="s">
        <v>47</v>
      </c>
      <c r="K7978" s="0" t="s">
        <v>47</v>
      </c>
      <c r="L7978" s="0" t="s">
        <v>47</v>
      </c>
      <c r="M7978" s="0" t="s">
        <v>47</v>
      </c>
      <c r="N7978" s="0" t="n">
        <v>1</v>
      </c>
      <c r="O7978" s="0" t="n">
        <v>216</v>
      </c>
      <c r="P7978" s="0" t="n">
        <v>400</v>
      </c>
      <c r="Q7978" s="0" t="n">
        <v>3.5</v>
      </c>
      <c r="R7978" s="0" t="str">
        <f aca="false">INDEX(Lookup!$B$4:$B$18,MATCH(C7978,Lookup!$A$4:$A$18,0))</f>
        <v>India</v>
      </c>
      <c r="S7978" s="20" t="n">
        <f aca="false">INDEX(Lookup!$D$4:$D$18,MATCH(C7978,Lookup!$A$4:$A$18,0))</f>
        <v>0.012</v>
      </c>
      <c r="T7978" s="21" t="n">
        <f aca="false">ROUND(P7978*S7978,2)</f>
        <v>4.8</v>
      </c>
      <c r="U7978" s="21" t="n">
        <f aca="false">IF(T7978&lt;=10,1,IF(T7978&lt;=20,2,IF(T7978&lt;=30,3,IF(T7978&lt;=40,4,IF(T7978&lt;=50,5,IF(T7978&lt;=100,6,IF(T7978&lt;=250,7,8)))))))</f>
        <v>1</v>
      </c>
      <c r="V7978" s="21" t="n">
        <f aca="false">IF(AND(OR(Dashboard!$T$3="All",R7978=Dashboard!$T$3),OR(Dashboard!$T$4="All",D7978=Dashboard!$T$4)),1,0)</f>
        <v>1</v>
      </c>
      <c r="W7978" s="21" t="n">
        <f aca="false">IF(V7978=1,T7978+ROW()/10000000,0)</f>
        <v>4.8007978</v>
      </c>
    </row>
    <row r="7979" customFormat="false" ht="15" hidden="false" customHeight="false" outlineLevel="0" collapsed="false">
      <c r="A7979" s="0" t="n">
        <v>18163893</v>
      </c>
      <c r="B7979" s="0" t="s">
        <v>10560</v>
      </c>
      <c r="C7979" s="0" t="n">
        <v>1</v>
      </c>
      <c r="D7979" s="0" t="s">
        <v>6924</v>
      </c>
      <c r="E7979" s="0" t="s">
        <v>17093</v>
      </c>
      <c r="F7979" s="0" t="s">
        <v>17090</v>
      </c>
      <c r="G7979" s="0" t="s">
        <v>17091</v>
      </c>
      <c r="H7979" s="0" t="s">
        <v>402</v>
      </c>
      <c r="I7979" s="0" t="s">
        <v>2123</v>
      </c>
      <c r="J7979" s="0" t="s">
        <v>47</v>
      </c>
      <c r="K7979" s="0" t="s">
        <v>46</v>
      </c>
      <c r="L7979" s="0" t="s">
        <v>47</v>
      </c>
      <c r="M7979" s="0" t="s">
        <v>47</v>
      </c>
      <c r="N7979" s="0" t="n">
        <v>1</v>
      </c>
      <c r="O7979" s="0" t="n">
        <v>83</v>
      </c>
      <c r="P7979" s="0" t="n">
        <v>400</v>
      </c>
      <c r="Q7979" s="0" t="n">
        <v>3.7</v>
      </c>
      <c r="R7979" s="0" t="str">
        <f aca="false">INDEX(Lookup!$B$4:$B$18,MATCH(C7979,Lookup!$A$4:$A$18,0))</f>
        <v>India</v>
      </c>
      <c r="S7979" s="20" t="n">
        <f aca="false">INDEX(Lookup!$D$4:$D$18,MATCH(C7979,Lookup!$A$4:$A$18,0))</f>
        <v>0.012</v>
      </c>
      <c r="T7979" s="21" t="n">
        <f aca="false">ROUND(P7979*S7979,2)</f>
        <v>4.8</v>
      </c>
      <c r="U7979" s="21" t="n">
        <f aca="false">IF(T7979&lt;=10,1,IF(T7979&lt;=20,2,IF(T7979&lt;=30,3,IF(T7979&lt;=40,4,IF(T7979&lt;=50,5,IF(T7979&lt;=100,6,IF(T7979&lt;=250,7,8)))))))</f>
        <v>1</v>
      </c>
      <c r="V7979" s="21" t="n">
        <f aca="false">IF(AND(OR(Dashboard!$T$3="All",R7979=Dashboard!$T$3),OR(Dashboard!$T$4="All",D7979=Dashboard!$T$4)),1,0)</f>
        <v>1</v>
      </c>
      <c r="W7979" s="21" t="n">
        <f aca="false">IF(V7979=1,T7979+ROW()/10000000,0)</f>
        <v>4.8007979</v>
      </c>
    </row>
    <row r="7980" customFormat="false" ht="15" hidden="false" customHeight="false" outlineLevel="0" collapsed="false">
      <c r="A7980" s="0" t="n">
        <v>313093</v>
      </c>
      <c r="B7980" s="0" t="s">
        <v>17094</v>
      </c>
      <c r="C7980" s="0" t="n">
        <v>1</v>
      </c>
      <c r="D7980" s="0" t="s">
        <v>6924</v>
      </c>
      <c r="E7980" s="0" t="s">
        <v>17095</v>
      </c>
      <c r="F7980" s="0" t="s">
        <v>17090</v>
      </c>
      <c r="G7980" s="0" t="s">
        <v>17091</v>
      </c>
      <c r="H7980" s="0" t="s">
        <v>3129</v>
      </c>
      <c r="I7980" s="0" t="s">
        <v>2123</v>
      </c>
      <c r="J7980" s="0" t="s">
        <v>47</v>
      </c>
      <c r="K7980" s="0" t="s">
        <v>46</v>
      </c>
      <c r="L7980" s="0" t="s">
        <v>47</v>
      </c>
      <c r="M7980" s="0" t="s">
        <v>47</v>
      </c>
      <c r="N7980" s="0" t="n">
        <v>1</v>
      </c>
      <c r="O7980" s="0" t="n">
        <v>491</v>
      </c>
      <c r="P7980" s="0" t="n">
        <v>400</v>
      </c>
      <c r="Q7980" s="0" t="n">
        <v>4.1</v>
      </c>
      <c r="R7980" s="0" t="str">
        <f aca="false">INDEX(Lookup!$B$4:$B$18,MATCH(C7980,Lookup!$A$4:$A$18,0))</f>
        <v>India</v>
      </c>
      <c r="S7980" s="20" t="n">
        <f aca="false">INDEX(Lookup!$D$4:$D$18,MATCH(C7980,Lookup!$A$4:$A$18,0))</f>
        <v>0.012</v>
      </c>
      <c r="T7980" s="21" t="n">
        <f aca="false">ROUND(P7980*S7980,2)</f>
        <v>4.8</v>
      </c>
      <c r="U7980" s="21" t="n">
        <f aca="false">IF(T7980&lt;=10,1,IF(T7980&lt;=20,2,IF(T7980&lt;=30,3,IF(T7980&lt;=40,4,IF(T7980&lt;=50,5,IF(T7980&lt;=100,6,IF(T7980&lt;=250,7,8)))))))</f>
        <v>1</v>
      </c>
      <c r="V7980" s="21" t="n">
        <f aca="false">IF(AND(OR(Dashboard!$T$3="All",R7980=Dashboard!$T$3),OR(Dashboard!$T$4="All",D7980=Dashboard!$T$4)),1,0)</f>
        <v>1</v>
      </c>
      <c r="W7980" s="21" t="n">
        <f aca="false">IF(V7980=1,T7980+ROW()/10000000,0)</f>
        <v>4.800798</v>
      </c>
    </row>
    <row r="7981" customFormat="false" ht="15" hidden="false" customHeight="false" outlineLevel="0" collapsed="false">
      <c r="A7981" s="0" t="n">
        <v>18384135</v>
      </c>
      <c r="B7981" s="0" t="s">
        <v>3162</v>
      </c>
      <c r="C7981" s="0" t="n">
        <v>1</v>
      </c>
      <c r="D7981" s="0" t="s">
        <v>6924</v>
      </c>
      <c r="E7981" s="0" t="s">
        <v>17096</v>
      </c>
      <c r="F7981" s="0" t="s">
        <v>17097</v>
      </c>
      <c r="G7981" s="0" t="s">
        <v>17098</v>
      </c>
      <c r="H7981" s="0" t="s">
        <v>2342</v>
      </c>
      <c r="I7981" s="0" t="s">
        <v>2123</v>
      </c>
      <c r="J7981" s="0" t="s">
        <v>47</v>
      </c>
      <c r="K7981" s="0" t="s">
        <v>47</v>
      </c>
      <c r="L7981" s="0" t="s">
        <v>47</v>
      </c>
      <c r="M7981" s="0" t="s">
        <v>47</v>
      </c>
      <c r="N7981" s="0" t="n">
        <v>1</v>
      </c>
      <c r="O7981" s="0" t="n">
        <v>5</v>
      </c>
      <c r="P7981" s="0" t="n">
        <v>400</v>
      </c>
      <c r="Q7981" s="0" t="n">
        <v>3.1</v>
      </c>
      <c r="R7981" s="0" t="str">
        <f aca="false">INDEX(Lookup!$B$4:$B$18,MATCH(C7981,Lookup!$A$4:$A$18,0))</f>
        <v>India</v>
      </c>
      <c r="S7981" s="20" t="n">
        <f aca="false">INDEX(Lookup!$D$4:$D$18,MATCH(C7981,Lookup!$A$4:$A$18,0))</f>
        <v>0.012</v>
      </c>
      <c r="T7981" s="21" t="n">
        <f aca="false">ROUND(P7981*S7981,2)</f>
        <v>4.8</v>
      </c>
      <c r="U7981" s="21" t="n">
        <f aca="false">IF(T7981&lt;=10,1,IF(T7981&lt;=20,2,IF(T7981&lt;=30,3,IF(T7981&lt;=40,4,IF(T7981&lt;=50,5,IF(T7981&lt;=100,6,IF(T7981&lt;=250,7,8)))))))</f>
        <v>1</v>
      </c>
      <c r="V7981" s="21" t="n">
        <f aca="false">IF(AND(OR(Dashboard!$T$3="All",R7981=Dashboard!$T$3),OR(Dashboard!$T$4="All",D7981=Dashboard!$T$4)),1,0)</f>
        <v>1</v>
      </c>
      <c r="W7981" s="21" t="n">
        <f aca="false">IF(V7981=1,T7981+ROW()/10000000,0)</f>
        <v>4.8007981</v>
      </c>
    </row>
    <row r="7982" customFormat="false" ht="15" hidden="false" customHeight="false" outlineLevel="0" collapsed="false">
      <c r="A7982" s="0" t="n">
        <v>18337772</v>
      </c>
      <c r="B7982" s="0" t="s">
        <v>4593</v>
      </c>
      <c r="C7982" s="0" t="n">
        <v>1</v>
      </c>
      <c r="D7982" s="0" t="s">
        <v>6924</v>
      </c>
      <c r="E7982" s="0" t="s">
        <v>17099</v>
      </c>
      <c r="F7982" s="0" t="s">
        <v>17097</v>
      </c>
      <c r="G7982" s="0" t="s">
        <v>17098</v>
      </c>
      <c r="H7982" s="0" t="s">
        <v>4594</v>
      </c>
      <c r="I7982" s="0" t="s">
        <v>2123</v>
      </c>
      <c r="J7982" s="0" t="s">
        <v>47</v>
      </c>
      <c r="K7982" s="0" t="s">
        <v>47</v>
      </c>
      <c r="L7982" s="0" t="s">
        <v>47</v>
      </c>
      <c r="M7982" s="0" t="s">
        <v>47</v>
      </c>
      <c r="N7982" s="0" t="n">
        <v>2</v>
      </c>
      <c r="O7982" s="0" t="n">
        <v>17</v>
      </c>
      <c r="P7982" s="0" t="n">
        <v>600</v>
      </c>
      <c r="Q7982" s="0" t="n">
        <v>3.2</v>
      </c>
      <c r="R7982" s="0" t="str">
        <f aca="false">INDEX(Lookup!$B$4:$B$18,MATCH(C7982,Lookup!$A$4:$A$18,0))</f>
        <v>India</v>
      </c>
      <c r="S7982" s="20" t="n">
        <f aca="false">INDEX(Lookup!$D$4:$D$18,MATCH(C7982,Lookup!$A$4:$A$18,0))</f>
        <v>0.012</v>
      </c>
      <c r="T7982" s="21" t="n">
        <f aca="false">ROUND(P7982*S7982,2)</f>
        <v>7.2</v>
      </c>
      <c r="U7982" s="21" t="n">
        <f aca="false">IF(T7982&lt;=10,1,IF(T7982&lt;=20,2,IF(T7982&lt;=30,3,IF(T7982&lt;=40,4,IF(T7982&lt;=50,5,IF(T7982&lt;=100,6,IF(T7982&lt;=250,7,8)))))))</f>
        <v>1</v>
      </c>
      <c r="V7982" s="21" t="n">
        <f aca="false">IF(AND(OR(Dashboard!$T$3="All",R7982=Dashboard!$T$3),OR(Dashboard!$T$4="All",D7982=Dashboard!$T$4)),1,0)</f>
        <v>1</v>
      </c>
      <c r="W7982" s="21" t="n">
        <f aca="false">IF(V7982=1,T7982+ROW()/10000000,0)</f>
        <v>7.2007982</v>
      </c>
    </row>
    <row r="7983" customFormat="false" ht="15" hidden="false" customHeight="false" outlineLevel="0" collapsed="false">
      <c r="A7983" s="0" t="n">
        <v>18316173</v>
      </c>
      <c r="B7983" s="0" t="s">
        <v>2300</v>
      </c>
      <c r="C7983" s="0" t="n">
        <v>1</v>
      </c>
      <c r="D7983" s="0" t="s">
        <v>6924</v>
      </c>
      <c r="E7983" s="0" t="s">
        <v>17100</v>
      </c>
      <c r="F7983" s="0" t="s">
        <v>17097</v>
      </c>
      <c r="G7983" s="0" t="s">
        <v>17098</v>
      </c>
      <c r="H7983" s="0" t="s">
        <v>3005</v>
      </c>
      <c r="I7983" s="0" t="s">
        <v>2123</v>
      </c>
      <c r="J7983" s="0" t="s">
        <v>47</v>
      </c>
      <c r="K7983" s="0" t="s">
        <v>46</v>
      </c>
      <c r="L7983" s="0" t="s">
        <v>47</v>
      </c>
      <c r="M7983" s="0" t="s">
        <v>47</v>
      </c>
      <c r="N7983" s="0" t="n">
        <v>2</v>
      </c>
      <c r="O7983" s="0" t="n">
        <v>25</v>
      </c>
      <c r="P7983" s="0" t="n">
        <v>500</v>
      </c>
      <c r="Q7983" s="0" t="n">
        <v>3.1</v>
      </c>
      <c r="R7983" s="0" t="str">
        <f aca="false">INDEX(Lookup!$B$4:$B$18,MATCH(C7983,Lookup!$A$4:$A$18,0))</f>
        <v>India</v>
      </c>
      <c r="S7983" s="20" t="n">
        <f aca="false">INDEX(Lookup!$D$4:$D$18,MATCH(C7983,Lookup!$A$4:$A$18,0))</f>
        <v>0.012</v>
      </c>
      <c r="T7983" s="21" t="n">
        <f aca="false">ROUND(P7983*S7983,2)</f>
        <v>6</v>
      </c>
      <c r="U7983" s="21" t="n">
        <f aca="false">IF(T7983&lt;=10,1,IF(T7983&lt;=20,2,IF(T7983&lt;=30,3,IF(T7983&lt;=40,4,IF(T7983&lt;=50,5,IF(T7983&lt;=100,6,IF(T7983&lt;=250,7,8)))))))</f>
        <v>1</v>
      </c>
      <c r="V7983" s="21" t="n">
        <f aca="false">IF(AND(OR(Dashboard!$T$3="All",R7983=Dashboard!$T$3),OR(Dashboard!$T$4="All",D7983=Dashboard!$T$4)),1,0)</f>
        <v>1</v>
      </c>
      <c r="W7983" s="21" t="n">
        <f aca="false">IF(V7983=1,T7983+ROW()/10000000,0)</f>
        <v>6.0007983</v>
      </c>
    </row>
    <row r="7984" customFormat="false" ht="15" hidden="false" customHeight="false" outlineLevel="0" collapsed="false">
      <c r="A7984" s="0" t="n">
        <v>18336491</v>
      </c>
      <c r="B7984" s="0" t="s">
        <v>5247</v>
      </c>
      <c r="C7984" s="0" t="n">
        <v>1</v>
      </c>
      <c r="D7984" s="0" t="s">
        <v>6924</v>
      </c>
      <c r="E7984" s="0" t="s">
        <v>17101</v>
      </c>
      <c r="F7984" s="0" t="s">
        <v>17097</v>
      </c>
      <c r="G7984" s="0" t="s">
        <v>17098</v>
      </c>
      <c r="H7984" s="0" t="s">
        <v>69</v>
      </c>
      <c r="I7984" s="0" t="s">
        <v>2123</v>
      </c>
      <c r="J7984" s="0" t="s">
        <v>47</v>
      </c>
      <c r="K7984" s="0" t="s">
        <v>47</v>
      </c>
      <c r="L7984" s="0" t="s">
        <v>47</v>
      </c>
      <c r="M7984" s="0" t="s">
        <v>47</v>
      </c>
      <c r="N7984" s="0" t="n">
        <v>1</v>
      </c>
      <c r="O7984" s="0" t="n">
        <v>8</v>
      </c>
      <c r="P7984" s="0" t="n">
        <v>350</v>
      </c>
      <c r="Q7984" s="0" t="n">
        <v>3.1</v>
      </c>
      <c r="R7984" s="0" t="str">
        <f aca="false">INDEX(Lookup!$B$4:$B$18,MATCH(C7984,Lookup!$A$4:$A$18,0))</f>
        <v>India</v>
      </c>
      <c r="S7984" s="20" t="n">
        <f aca="false">INDEX(Lookup!$D$4:$D$18,MATCH(C7984,Lookup!$A$4:$A$18,0))</f>
        <v>0.012</v>
      </c>
      <c r="T7984" s="21" t="n">
        <f aca="false">ROUND(P7984*S7984,2)</f>
        <v>4.2</v>
      </c>
      <c r="U7984" s="21" t="n">
        <f aca="false">IF(T7984&lt;=10,1,IF(T7984&lt;=20,2,IF(T7984&lt;=30,3,IF(T7984&lt;=40,4,IF(T7984&lt;=50,5,IF(T7984&lt;=100,6,IF(T7984&lt;=250,7,8)))))))</f>
        <v>1</v>
      </c>
      <c r="V7984" s="21" t="n">
        <f aca="false">IF(AND(OR(Dashboard!$T$3="All",R7984=Dashboard!$T$3),OR(Dashboard!$T$4="All",D7984=Dashboard!$T$4)),1,0)</f>
        <v>1</v>
      </c>
      <c r="W7984" s="21" t="n">
        <f aca="false">IF(V7984=1,T7984+ROW()/10000000,0)</f>
        <v>4.2007984</v>
      </c>
    </row>
    <row r="7985" customFormat="false" ht="15" hidden="false" customHeight="false" outlineLevel="0" collapsed="false">
      <c r="A7985" s="0" t="n">
        <v>18306524</v>
      </c>
      <c r="B7985" s="0" t="s">
        <v>8045</v>
      </c>
      <c r="C7985" s="0" t="n">
        <v>1</v>
      </c>
      <c r="D7985" s="0" t="s">
        <v>6924</v>
      </c>
      <c r="E7985" s="0" t="s">
        <v>17102</v>
      </c>
      <c r="F7985" s="0" t="s">
        <v>17097</v>
      </c>
      <c r="G7985" s="0" t="s">
        <v>17098</v>
      </c>
      <c r="H7985" s="0" t="s">
        <v>8047</v>
      </c>
      <c r="I7985" s="0" t="s">
        <v>2123</v>
      </c>
      <c r="J7985" s="0" t="s">
        <v>47</v>
      </c>
      <c r="K7985" s="0" t="s">
        <v>47</v>
      </c>
      <c r="L7985" s="0" t="s">
        <v>47</v>
      </c>
      <c r="M7985" s="0" t="s">
        <v>47</v>
      </c>
      <c r="N7985" s="0" t="n">
        <v>3</v>
      </c>
      <c r="O7985" s="0" t="n">
        <v>22</v>
      </c>
      <c r="P7985" s="0" t="n">
        <v>1000</v>
      </c>
      <c r="Q7985" s="0" t="n">
        <v>3.6</v>
      </c>
      <c r="R7985" s="0" t="str">
        <f aca="false">INDEX(Lookup!$B$4:$B$18,MATCH(C7985,Lookup!$A$4:$A$18,0))</f>
        <v>India</v>
      </c>
      <c r="S7985" s="20" t="n">
        <f aca="false">INDEX(Lookup!$D$4:$D$18,MATCH(C7985,Lookup!$A$4:$A$18,0))</f>
        <v>0.012</v>
      </c>
      <c r="T7985" s="21" t="n">
        <f aca="false">ROUND(P7985*S7985,2)</f>
        <v>12</v>
      </c>
      <c r="U7985" s="21" t="n">
        <f aca="false">IF(T7985&lt;=10,1,IF(T7985&lt;=20,2,IF(T7985&lt;=30,3,IF(T7985&lt;=40,4,IF(T7985&lt;=50,5,IF(T7985&lt;=100,6,IF(T7985&lt;=250,7,8)))))))</f>
        <v>2</v>
      </c>
      <c r="V7985" s="21" t="n">
        <f aca="false">IF(AND(OR(Dashboard!$T$3="All",R7985=Dashboard!$T$3),OR(Dashboard!$T$4="All",D7985=Dashboard!$T$4)),1,0)</f>
        <v>1</v>
      </c>
      <c r="W7985" s="21" t="n">
        <f aca="false">IF(V7985=1,T7985+ROW()/10000000,0)</f>
        <v>12.0007985</v>
      </c>
    </row>
    <row r="7986" customFormat="false" ht="15" hidden="false" customHeight="false" outlineLevel="0" collapsed="false">
      <c r="A7986" s="0" t="n">
        <v>18390311</v>
      </c>
      <c r="B7986" s="0" t="s">
        <v>17103</v>
      </c>
      <c r="C7986" s="0" t="n">
        <v>1</v>
      </c>
      <c r="D7986" s="0" t="s">
        <v>6924</v>
      </c>
      <c r="E7986" s="0" t="s">
        <v>17104</v>
      </c>
      <c r="F7986" s="0" t="s">
        <v>17097</v>
      </c>
      <c r="G7986" s="0" t="s">
        <v>17098</v>
      </c>
      <c r="H7986" s="0" t="s">
        <v>69</v>
      </c>
      <c r="I7986" s="0" t="s">
        <v>2123</v>
      </c>
      <c r="J7986" s="0" t="s">
        <v>47</v>
      </c>
      <c r="K7986" s="0" t="s">
        <v>47</v>
      </c>
      <c r="L7986" s="0" t="s">
        <v>47</v>
      </c>
      <c r="M7986" s="0" t="s">
        <v>47</v>
      </c>
      <c r="N7986" s="0" t="n">
        <v>2</v>
      </c>
      <c r="O7986" s="0" t="n">
        <v>3</v>
      </c>
      <c r="P7986" s="0" t="n">
        <v>500</v>
      </c>
      <c r="Q7986" s="0" t="n">
        <v>1</v>
      </c>
      <c r="R7986" s="0" t="str">
        <f aca="false">INDEX(Lookup!$B$4:$B$18,MATCH(C7986,Lookup!$A$4:$A$18,0))</f>
        <v>India</v>
      </c>
      <c r="S7986" s="20" t="n">
        <f aca="false">INDEX(Lookup!$D$4:$D$18,MATCH(C7986,Lookup!$A$4:$A$18,0))</f>
        <v>0.012</v>
      </c>
      <c r="T7986" s="21" t="n">
        <f aca="false">ROUND(P7986*S7986,2)</f>
        <v>6</v>
      </c>
      <c r="U7986" s="21" t="n">
        <f aca="false">IF(T7986&lt;=10,1,IF(T7986&lt;=20,2,IF(T7986&lt;=30,3,IF(T7986&lt;=40,4,IF(T7986&lt;=50,5,IF(T7986&lt;=100,6,IF(T7986&lt;=250,7,8)))))))</f>
        <v>1</v>
      </c>
      <c r="V7986" s="21" t="n">
        <f aca="false">IF(AND(OR(Dashboard!$T$3="All",R7986=Dashboard!$T$3),OR(Dashboard!$T$4="All",D7986=Dashboard!$T$4)),1,0)</f>
        <v>1</v>
      </c>
      <c r="W7986" s="21" t="n">
        <f aca="false">IF(V7986=1,T7986+ROW()/10000000,0)</f>
        <v>6.0007986</v>
      </c>
    </row>
    <row r="7987" customFormat="false" ht="15" hidden="false" customHeight="false" outlineLevel="0" collapsed="false">
      <c r="A7987" s="0" t="n">
        <v>18446491</v>
      </c>
      <c r="B7987" s="0" t="s">
        <v>5138</v>
      </c>
      <c r="C7987" s="0" t="n">
        <v>1</v>
      </c>
      <c r="D7987" s="0" t="s">
        <v>6924</v>
      </c>
      <c r="E7987" s="0" t="s">
        <v>17100</v>
      </c>
      <c r="F7987" s="0" t="s">
        <v>17097</v>
      </c>
      <c r="G7987" s="0" t="s">
        <v>17098</v>
      </c>
      <c r="H7987" s="0" t="s">
        <v>5641</v>
      </c>
      <c r="I7987" s="0" t="s">
        <v>2123</v>
      </c>
      <c r="J7987" s="0" t="s">
        <v>47</v>
      </c>
      <c r="K7987" s="0" t="s">
        <v>47</v>
      </c>
      <c r="L7987" s="0" t="s">
        <v>47</v>
      </c>
      <c r="M7987" s="0" t="s">
        <v>47</v>
      </c>
      <c r="N7987" s="0" t="n">
        <v>2</v>
      </c>
      <c r="O7987" s="0" t="n">
        <v>3</v>
      </c>
      <c r="P7987" s="0" t="n">
        <v>550</v>
      </c>
      <c r="Q7987" s="0" t="n">
        <v>1</v>
      </c>
      <c r="R7987" s="0" t="str">
        <f aca="false">INDEX(Lookup!$B$4:$B$18,MATCH(C7987,Lookup!$A$4:$A$18,0))</f>
        <v>India</v>
      </c>
      <c r="S7987" s="20" t="n">
        <f aca="false">INDEX(Lookup!$D$4:$D$18,MATCH(C7987,Lookup!$A$4:$A$18,0))</f>
        <v>0.012</v>
      </c>
      <c r="T7987" s="21" t="n">
        <f aca="false">ROUND(P7987*S7987,2)</f>
        <v>6.6</v>
      </c>
      <c r="U7987" s="21" t="n">
        <f aca="false">IF(T7987&lt;=10,1,IF(T7987&lt;=20,2,IF(T7987&lt;=30,3,IF(T7987&lt;=40,4,IF(T7987&lt;=50,5,IF(T7987&lt;=100,6,IF(T7987&lt;=250,7,8)))))))</f>
        <v>1</v>
      </c>
      <c r="V7987" s="21" t="n">
        <f aca="false">IF(AND(OR(Dashboard!$T$3="All",R7987=Dashboard!$T$3),OR(Dashboard!$T$4="All",D7987=Dashboard!$T$4)),1,0)</f>
        <v>1</v>
      </c>
      <c r="W7987" s="21" t="n">
        <f aca="false">IF(V7987=1,T7987+ROW()/10000000,0)</f>
        <v>6.6007987</v>
      </c>
    </row>
    <row r="7988" customFormat="false" ht="15" hidden="false" customHeight="false" outlineLevel="0" collapsed="false">
      <c r="A7988" s="0" t="n">
        <v>18334400</v>
      </c>
      <c r="B7988" s="0" t="s">
        <v>17105</v>
      </c>
      <c r="C7988" s="0" t="n">
        <v>1</v>
      </c>
      <c r="D7988" s="0" t="s">
        <v>6924</v>
      </c>
      <c r="E7988" s="0" t="s">
        <v>17106</v>
      </c>
      <c r="F7988" s="0" t="s">
        <v>17097</v>
      </c>
      <c r="G7988" s="0" t="s">
        <v>17098</v>
      </c>
      <c r="H7988" s="0" t="s">
        <v>402</v>
      </c>
      <c r="I7988" s="0" t="s">
        <v>2123</v>
      </c>
      <c r="J7988" s="0" t="s">
        <v>47</v>
      </c>
      <c r="K7988" s="0" t="s">
        <v>47</v>
      </c>
      <c r="L7988" s="0" t="s">
        <v>47</v>
      </c>
      <c r="M7988" s="0" t="s">
        <v>47</v>
      </c>
      <c r="N7988" s="0" t="n">
        <v>2</v>
      </c>
      <c r="O7988" s="0" t="n">
        <v>3</v>
      </c>
      <c r="P7988" s="0" t="n">
        <v>600</v>
      </c>
      <c r="Q7988" s="0" t="n">
        <v>1</v>
      </c>
      <c r="R7988" s="0" t="str">
        <f aca="false">INDEX(Lookup!$B$4:$B$18,MATCH(C7988,Lookup!$A$4:$A$18,0))</f>
        <v>India</v>
      </c>
      <c r="S7988" s="20" t="n">
        <f aca="false">INDEX(Lookup!$D$4:$D$18,MATCH(C7988,Lookup!$A$4:$A$18,0))</f>
        <v>0.012</v>
      </c>
      <c r="T7988" s="21" t="n">
        <f aca="false">ROUND(P7988*S7988,2)</f>
        <v>7.2</v>
      </c>
      <c r="U7988" s="21" t="n">
        <f aca="false">IF(T7988&lt;=10,1,IF(T7988&lt;=20,2,IF(T7988&lt;=30,3,IF(T7988&lt;=40,4,IF(T7988&lt;=50,5,IF(T7988&lt;=100,6,IF(T7988&lt;=250,7,8)))))))</f>
        <v>1</v>
      </c>
      <c r="V7988" s="21" t="n">
        <f aca="false">IF(AND(OR(Dashboard!$T$3="All",R7988=Dashboard!$T$3),OR(Dashboard!$T$4="All",D7988=Dashboard!$T$4)),1,0)</f>
        <v>1</v>
      </c>
      <c r="W7988" s="21" t="n">
        <f aca="false">IF(V7988=1,T7988+ROW()/10000000,0)</f>
        <v>7.2007988</v>
      </c>
    </row>
    <row r="7989" customFormat="false" ht="15" hidden="false" customHeight="false" outlineLevel="0" collapsed="false">
      <c r="A7989" s="0" t="n">
        <v>18474934</v>
      </c>
      <c r="B7989" s="0" t="s">
        <v>10384</v>
      </c>
      <c r="C7989" s="0" t="n">
        <v>1</v>
      </c>
      <c r="D7989" s="0" t="s">
        <v>6924</v>
      </c>
      <c r="E7989" s="0" t="s">
        <v>17107</v>
      </c>
      <c r="F7989" s="0" t="s">
        <v>17097</v>
      </c>
      <c r="G7989" s="0" t="s">
        <v>17098</v>
      </c>
      <c r="H7989" s="0" t="s">
        <v>3842</v>
      </c>
      <c r="I7989" s="0" t="s">
        <v>2123</v>
      </c>
      <c r="J7989" s="0" t="s">
        <v>47</v>
      </c>
      <c r="K7989" s="0" t="s">
        <v>47</v>
      </c>
      <c r="L7989" s="0" t="s">
        <v>47</v>
      </c>
      <c r="M7989" s="0" t="s">
        <v>47</v>
      </c>
      <c r="N7989" s="0" t="n">
        <v>1</v>
      </c>
      <c r="O7989" s="0" t="n">
        <v>1</v>
      </c>
      <c r="P7989" s="0" t="n">
        <v>300</v>
      </c>
      <c r="Q7989" s="0" t="n">
        <v>1</v>
      </c>
      <c r="R7989" s="0" t="str">
        <f aca="false">INDEX(Lookup!$B$4:$B$18,MATCH(C7989,Lookup!$A$4:$A$18,0))</f>
        <v>India</v>
      </c>
      <c r="S7989" s="20" t="n">
        <f aca="false">INDEX(Lookup!$D$4:$D$18,MATCH(C7989,Lookup!$A$4:$A$18,0))</f>
        <v>0.012</v>
      </c>
      <c r="T7989" s="21" t="n">
        <f aca="false">ROUND(P7989*S7989,2)</f>
        <v>3.6</v>
      </c>
      <c r="U7989" s="21" t="n">
        <f aca="false">IF(T7989&lt;=10,1,IF(T7989&lt;=20,2,IF(T7989&lt;=30,3,IF(T7989&lt;=40,4,IF(T7989&lt;=50,5,IF(T7989&lt;=100,6,IF(T7989&lt;=250,7,8)))))))</f>
        <v>1</v>
      </c>
      <c r="V7989" s="21" t="n">
        <f aca="false">IF(AND(OR(Dashboard!$T$3="All",R7989=Dashboard!$T$3),OR(Dashboard!$T$4="All",D7989=Dashboard!$T$4)),1,0)</f>
        <v>1</v>
      </c>
      <c r="W7989" s="21" t="n">
        <f aca="false">IF(V7989=1,T7989+ROW()/10000000,0)</f>
        <v>3.6007989</v>
      </c>
    </row>
    <row r="7990" customFormat="false" ht="15" hidden="false" customHeight="false" outlineLevel="0" collapsed="false">
      <c r="A7990" s="0" t="n">
        <v>18416747</v>
      </c>
      <c r="B7990" s="0" t="s">
        <v>13229</v>
      </c>
      <c r="C7990" s="0" t="n">
        <v>1</v>
      </c>
      <c r="D7990" s="0" t="s">
        <v>6924</v>
      </c>
      <c r="E7990" s="0" t="s">
        <v>17100</v>
      </c>
      <c r="F7990" s="0" t="s">
        <v>17097</v>
      </c>
      <c r="G7990" s="0" t="s">
        <v>17098</v>
      </c>
      <c r="H7990" s="0" t="s">
        <v>13231</v>
      </c>
      <c r="I7990" s="0" t="s">
        <v>2123</v>
      </c>
      <c r="J7990" s="0" t="s">
        <v>47</v>
      </c>
      <c r="K7990" s="0" t="s">
        <v>47</v>
      </c>
      <c r="L7990" s="0" t="s">
        <v>47</v>
      </c>
      <c r="M7990" s="0" t="s">
        <v>47</v>
      </c>
      <c r="N7990" s="0" t="n">
        <v>1</v>
      </c>
      <c r="O7990" s="0" t="n">
        <v>0</v>
      </c>
      <c r="P7990" s="0" t="n">
        <v>300</v>
      </c>
      <c r="Q7990" s="0" t="n">
        <v>1</v>
      </c>
      <c r="R7990" s="0" t="str">
        <f aca="false">INDEX(Lookup!$B$4:$B$18,MATCH(C7990,Lookup!$A$4:$A$18,0))</f>
        <v>India</v>
      </c>
      <c r="S7990" s="20" t="n">
        <f aca="false">INDEX(Lookup!$D$4:$D$18,MATCH(C7990,Lookup!$A$4:$A$18,0))</f>
        <v>0.012</v>
      </c>
      <c r="T7990" s="21" t="n">
        <f aca="false">ROUND(P7990*S7990,2)</f>
        <v>3.6</v>
      </c>
      <c r="U7990" s="21" t="n">
        <f aca="false">IF(T7990&lt;=10,1,IF(T7990&lt;=20,2,IF(T7990&lt;=30,3,IF(T7990&lt;=40,4,IF(T7990&lt;=50,5,IF(T7990&lt;=100,6,IF(T7990&lt;=250,7,8)))))))</f>
        <v>1</v>
      </c>
      <c r="V7990" s="21" t="n">
        <f aca="false">IF(AND(OR(Dashboard!$T$3="All",R7990=Dashboard!$T$3),OR(Dashboard!$T$4="All",D7990=Dashboard!$T$4)),1,0)</f>
        <v>1</v>
      </c>
      <c r="W7990" s="21" t="n">
        <f aca="false">IF(V7990=1,T7990+ROW()/10000000,0)</f>
        <v>3.600799</v>
      </c>
    </row>
    <row r="7991" customFormat="false" ht="15" hidden="false" customHeight="false" outlineLevel="0" collapsed="false">
      <c r="A7991" s="0" t="n">
        <v>18415376</v>
      </c>
      <c r="B7991" s="0" t="s">
        <v>4725</v>
      </c>
      <c r="C7991" s="0" t="n">
        <v>1</v>
      </c>
      <c r="D7991" s="0" t="s">
        <v>6924</v>
      </c>
      <c r="E7991" s="0" t="s">
        <v>17108</v>
      </c>
      <c r="F7991" s="0" t="s">
        <v>17097</v>
      </c>
      <c r="G7991" s="0" t="s">
        <v>17098</v>
      </c>
      <c r="H7991" s="0" t="s">
        <v>4726</v>
      </c>
      <c r="I7991" s="0" t="s">
        <v>2123</v>
      </c>
      <c r="J7991" s="0" t="s">
        <v>47</v>
      </c>
      <c r="K7991" s="0" t="s">
        <v>46</v>
      </c>
      <c r="L7991" s="0" t="s">
        <v>47</v>
      </c>
      <c r="M7991" s="0" t="s">
        <v>47</v>
      </c>
      <c r="N7991" s="0" t="n">
        <v>2</v>
      </c>
      <c r="O7991" s="0" t="n">
        <v>3</v>
      </c>
      <c r="P7991" s="0" t="n">
        <v>600</v>
      </c>
      <c r="Q7991" s="0" t="n">
        <v>1</v>
      </c>
      <c r="R7991" s="0" t="str">
        <f aca="false">INDEX(Lookup!$B$4:$B$18,MATCH(C7991,Lookup!$A$4:$A$18,0))</f>
        <v>India</v>
      </c>
      <c r="S7991" s="20" t="n">
        <f aca="false">INDEX(Lookup!$D$4:$D$18,MATCH(C7991,Lookup!$A$4:$A$18,0))</f>
        <v>0.012</v>
      </c>
      <c r="T7991" s="21" t="n">
        <f aca="false">ROUND(P7991*S7991,2)</f>
        <v>7.2</v>
      </c>
      <c r="U7991" s="21" t="n">
        <f aca="false">IF(T7991&lt;=10,1,IF(T7991&lt;=20,2,IF(T7991&lt;=30,3,IF(T7991&lt;=40,4,IF(T7991&lt;=50,5,IF(T7991&lt;=100,6,IF(T7991&lt;=250,7,8)))))))</f>
        <v>1</v>
      </c>
      <c r="V7991" s="21" t="n">
        <f aca="false">IF(AND(OR(Dashboard!$T$3="All",R7991=Dashboard!$T$3),OR(Dashboard!$T$4="All",D7991=Dashboard!$T$4)),1,0)</f>
        <v>1</v>
      </c>
      <c r="W7991" s="21" t="n">
        <f aca="false">IF(V7991=1,T7991+ROW()/10000000,0)</f>
        <v>7.2007991</v>
      </c>
    </row>
    <row r="7992" customFormat="false" ht="15" hidden="false" customHeight="false" outlineLevel="0" collapsed="false">
      <c r="A7992" s="0" t="n">
        <v>18446483</v>
      </c>
      <c r="B7992" s="0" t="s">
        <v>2719</v>
      </c>
      <c r="C7992" s="0" t="n">
        <v>1</v>
      </c>
      <c r="D7992" s="0" t="s">
        <v>6924</v>
      </c>
      <c r="E7992" s="0" t="s">
        <v>17104</v>
      </c>
      <c r="F7992" s="0" t="s">
        <v>17097</v>
      </c>
      <c r="G7992" s="0" t="s">
        <v>17098</v>
      </c>
      <c r="H7992" s="0" t="s">
        <v>2723</v>
      </c>
      <c r="I7992" s="0" t="s">
        <v>2123</v>
      </c>
      <c r="J7992" s="0" t="s">
        <v>47</v>
      </c>
      <c r="K7992" s="0" t="s">
        <v>47</v>
      </c>
      <c r="L7992" s="0" t="s">
        <v>47</v>
      </c>
      <c r="M7992" s="0" t="s">
        <v>47</v>
      </c>
      <c r="N7992" s="0" t="n">
        <v>3</v>
      </c>
      <c r="O7992" s="0" t="n">
        <v>1</v>
      </c>
      <c r="P7992" s="0" t="n">
        <v>1000</v>
      </c>
      <c r="Q7992" s="0" t="n">
        <v>1</v>
      </c>
      <c r="R7992" s="0" t="str">
        <f aca="false">INDEX(Lookup!$B$4:$B$18,MATCH(C7992,Lookup!$A$4:$A$18,0))</f>
        <v>India</v>
      </c>
      <c r="S7992" s="20" t="n">
        <f aca="false">INDEX(Lookup!$D$4:$D$18,MATCH(C7992,Lookup!$A$4:$A$18,0))</f>
        <v>0.012</v>
      </c>
      <c r="T7992" s="21" t="n">
        <f aca="false">ROUND(P7992*S7992,2)</f>
        <v>12</v>
      </c>
      <c r="U7992" s="21" t="n">
        <f aca="false">IF(T7992&lt;=10,1,IF(T7992&lt;=20,2,IF(T7992&lt;=30,3,IF(T7992&lt;=40,4,IF(T7992&lt;=50,5,IF(T7992&lt;=100,6,IF(T7992&lt;=250,7,8)))))))</f>
        <v>2</v>
      </c>
      <c r="V7992" s="21" t="n">
        <f aca="false">IF(AND(OR(Dashboard!$T$3="All",R7992=Dashboard!$T$3),OR(Dashboard!$T$4="All",D7992=Dashboard!$T$4)),1,0)</f>
        <v>1</v>
      </c>
      <c r="W7992" s="21" t="n">
        <f aca="false">IF(V7992=1,T7992+ROW()/10000000,0)</f>
        <v>12.0007992</v>
      </c>
    </row>
    <row r="7993" customFormat="false" ht="15" hidden="false" customHeight="false" outlineLevel="0" collapsed="false">
      <c r="A7993" s="0" t="n">
        <v>18409199</v>
      </c>
      <c r="B7993" s="0" t="s">
        <v>7934</v>
      </c>
      <c r="C7993" s="0" t="n">
        <v>1</v>
      </c>
      <c r="D7993" s="0" t="s">
        <v>6924</v>
      </c>
      <c r="E7993" s="0" t="s">
        <v>17109</v>
      </c>
      <c r="F7993" s="0" t="s">
        <v>17097</v>
      </c>
      <c r="G7993" s="0" t="s">
        <v>17098</v>
      </c>
      <c r="H7993" s="0" t="s">
        <v>2723</v>
      </c>
      <c r="I7993" s="0" t="s">
        <v>2123</v>
      </c>
      <c r="J7993" s="0" t="s">
        <v>47</v>
      </c>
      <c r="K7993" s="0" t="s">
        <v>47</v>
      </c>
      <c r="L7993" s="0" t="s">
        <v>47</v>
      </c>
      <c r="M7993" s="0" t="s">
        <v>47</v>
      </c>
      <c r="N7993" s="0" t="n">
        <v>2</v>
      </c>
      <c r="O7993" s="0" t="n">
        <v>2</v>
      </c>
      <c r="P7993" s="0" t="n">
        <v>650</v>
      </c>
      <c r="Q7993" s="0" t="n">
        <v>1</v>
      </c>
      <c r="R7993" s="0" t="str">
        <f aca="false">INDEX(Lookup!$B$4:$B$18,MATCH(C7993,Lookup!$A$4:$A$18,0))</f>
        <v>India</v>
      </c>
      <c r="S7993" s="20" t="n">
        <f aca="false">INDEX(Lookup!$D$4:$D$18,MATCH(C7993,Lookup!$A$4:$A$18,0))</f>
        <v>0.012</v>
      </c>
      <c r="T7993" s="21" t="n">
        <f aca="false">ROUND(P7993*S7993,2)</f>
        <v>7.8</v>
      </c>
      <c r="U7993" s="21" t="n">
        <f aca="false">IF(T7993&lt;=10,1,IF(T7993&lt;=20,2,IF(T7993&lt;=30,3,IF(T7993&lt;=40,4,IF(T7993&lt;=50,5,IF(T7993&lt;=100,6,IF(T7993&lt;=250,7,8)))))))</f>
        <v>1</v>
      </c>
      <c r="V7993" s="21" t="n">
        <f aca="false">IF(AND(OR(Dashboard!$T$3="All",R7993=Dashboard!$T$3),OR(Dashboard!$T$4="All",D7993=Dashboard!$T$4)),1,0)</f>
        <v>1</v>
      </c>
      <c r="W7993" s="21" t="n">
        <f aca="false">IF(V7993=1,T7993+ROW()/10000000,0)</f>
        <v>7.8007993</v>
      </c>
    </row>
    <row r="7994" customFormat="false" ht="15" hidden="false" customHeight="false" outlineLevel="0" collapsed="false">
      <c r="A7994" s="0" t="n">
        <v>18446485</v>
      </c>
      <c r="B7994" s="0" t="s">
        <v>3970</v>
      </c>
      <c r="C7994" s="0" t="n">
        <v>1</v>
      </c>
      <c r="D7994" s="0" t="s">
        <v>6924</v>
      </c>
      <c r="E7994" s="0" t="s">
        <v>17104</v>
      </c>
      <c r="F7994" s="0" t="s">
        <v>17097</v>
      </c>
      <c r="G7994" s="0" t="s">
        <v>17098</v>
      </c>
      <c r="H7994" s="0" t="s">
        <v>3972</v>
      </c>
      <c r="I7994" s="0" t="s">
        <v>2123</v>
      </c>
      <c r="J7994" s="0" t="s">
        <v>47</v>
      </c>
      <c r="K7994" s="0" t="s">
        <v>47</v>
      </c>
      <c r="L7994" s="0" t="s">
        <v>47</v>
      </c>
      <c r="M7994" s="0" t="s">
        <v>47</v>
      </c>
      <c r="N7994" s="0" t="n">
        <v>2</v>
      </c>
      <c r="O7994" s="0" t="n">
        <v>0</v>
      </c>
      <c r="P7994" s="0" t="n">
        <v>800</v>
      </c>
      <c r="Q7994" s="0" t="n">
        <v>1</v>
      </c>
      <c r="R7994" s="0" t="str">
        <f aca="false">INDEX(Lookup!$B$4:$B$18,MATCH(C7994,Lookup!$A$4:$A$18,0))</f>
        <v>India</v>
      </c>
      <c r="S7994" s="20" t="n">
        <f aca="false">INDEX(Lookup!$D$4:$D$18,MATCH(C7994,Lookup!$A$4:$A$18,0))</f>
        <v>0.012</v>
      </c>
      <c r="T7994" s="21" t="n">
        <f aca="false">ROUND(P7994*S7994,2)</f>
        <v>9.6</v>
      </c>
      <c r="U7994" s="21" t="n">
        <f aca="false">IF(T7994&lt;=10,1,IF(T7994&lt;=20,2,IF(T7994&lt;=30,3,IF(T7994&lt;=40,4,IF(T7994&lt;=50,5,IF(T7994&lt;=100,6,IF(T7994&lt;=250,7,8)))))))</f>
        <v>1</v>
      </c>
      <c r="V7994" s="21" t="n">
        <f aca="false">IF(AND(OR(Dashboard!$T$3="All",R7994=Dashboard!$T$3),OR(Dashboard!$T$4="All",D7994=Dashboard!$T$4)),1,0)</f>
        <v>1</v>
      </c>
      <c r="W7994" s="21" t="n">
        <f aca="false">IF(V7994=1,T7994+ROW()/10000000,0)</f>
        <v>9.6007994</v>
      </c>
    </row>
    <row r="7995" customFormat="false" ht="15" hidden="false" customHeight="false" outlineLevel="0" collapsed="false">
      <c r="A7995" s="0" t="n">
        <v>18439530</v>
      </c>
      <c r="B7995" s="0" t="s">
        <v>8706</v>
      </c>
      <c r="C7995" s="0" t="n">
        <v>1</v>
      </c>
      <c r="D7995" s="0" t="s">
        <v>6924</v>
      </c>
      <c r="E7995" s="0" t="s">
        <v>17110</v>
      </c>
      <c r="F7995" s="0" t="s">
        <v>17111</v>
      </c>
      <c r="G7995" s="0" t="s">
        <v>17112</v>
      </c>
      <c r="H7995" s="0" t="s">
        <v>8708</v>
      </c>
      <c r="I7995" s="0" t="s">
        <v>2123</v>
      </c>
      <c r="J7995" s="0" t="s">
        <v>47</v>
      </c>
      <c r="K7995" s="0" t="s">
        <v>47</v>
      </c>
      <c r="L7995" s="0" t="s">
        <v>47</v>
      </c>
      <c r="M7995" s="0" t="s">
        <v>47</v>
      </c>
      <c r="N7995" s="0" t="n">
        <v>2</v>
      </c>
      <c r="O7995" s="0" t="n">
        <v>3</v>
      </c>
      <c r="P7995" s="0" t="n">
        <v>700</v>
      </c>
      <c r="Q7995" s="0" t="n">
        <v>1</v>
      </c>
      <c r="R7995" s="0" t="str">
        <f aca="false">INDEX(Lookup!$B$4:$B$18,MATCH(C7995,Lookup!$A$4:$A$18,0))</f>
        <v>India</v>
      </c>
      <c r="S7995" s="20" t="n">
        <f aca="false">INDEX(Lookup!$D$4:$D$18,MATCH(C7995,Lookup!$A$4:$A$18,0))</f>
        <v>0.012</v>
      </c>
      <c r="T7995" s="21" t="n">
        <f aca="false">ROUND(P7995*S7995,2)</f>
        <v>8.4</v>
      </c>
      <c r="U7995" s="21" t="n">
        <f aca="false">IF(T7995&lt;=10,1,IF(T7995&lt;=20,2,IF(T7995&lt;=30,3,IF(T7995&lt;=40,4,IF(T7995&lt;=50,5,IF(T7995&lt;=100,6,IF(T7995&lt;=250,7,8)))))))</f>
        <v>1</v>
      </c>
      <c r="V7995" s="21" t="n">
        <f aca="false">IF(AND(OR(Dashboard!$T$3="All",R7995=Dashboard!$T$3),OR(Dashboard!$T$4="All",D7995=Dashboard!$T$4)),1,0)</f>
        <v>1</v>
      </c>
      <c r="W7995" s="21" t="n">
        <f aca="false">IF(V7995=1,T7995+ROW()/10000000,0)</f>
        <v>8.4007995</v>
      </c>
    </row>
    <row r="7996" customFormat="false" ht="15" hidden="false" customHeight="false" outlineLevel="0" collapsed="false">
      <c r="A7996" s="0" t="n">
        <v>18279456</v>
      </c>
      <c r="B7996" s="0" t="s">
        <v>17113</v>
      </c>
      <c r="C7996" s="0" t="n">
        <v>1</v>
      </c>
      <c r="D7996" s="0" t="s">
        <v>6924</v>
      </c>
      <c r="E7996" s="0" t="s">
        <v>17114</v>
      </c>
      <c r="F7996" s="0" t="s">
        <v>17115</v>
      </c>
      <c r="G7996" s="0" t="s">
        <v>17116</v>
      </c>
      <c r="H7996" s="0" t="s">
        <v>2802</v>
      </c>
      <c r="I7996" s="0" t="s">
        <v>2123</v>
      </c>
      <c r="J7996" s="0" t="s">
        <v>47</v>
      </c>
      <c r="K7996" s="0" t="s">
        <v>46</v>
      </c>
      <c r="L7996" s="0" t="s">
        <v>47</v>
      </c>
      <c r="M7996" s="0" t="s">
        <v>47</v>
      </c>
      <c r="N7996" s="0" t="n">
        <v>2</v>
      </c>
      <c r="O7996" s="0" t="n">
        <v>33</v>
      </c>
      <c r="P7996" s="0" t="n">
        <v>600</v>
      </c>
      <c r="Q7996" s="0" t="n">
        <v>2.7</v>
      </c>
      <c r="R7996" s="0" t="str">
        <f aca="false">INDEX(Lookup!$B$4:$B$18,MATCH(C7996,Lookup!$A$4:$A$18,0))</f>
        <v>India</v>
      </c>
      <c r="S7996" s="20" t="n">
        <f aca="false">INDEX(Lookup!$D$4:$D$18,MATCH(C7996,Lookup!$A$4:$A$18,0))</f>
        <v>0.012</v>
      </c>
      <c r="T7996" s="21" t="n">
        <f aca="false">ROUND(P7996*S7996,2)</f>
        <v>7.2</v>
      </c>
      <c r="U7996" s="21" t="n">
        <f aca="false">IF(T7996&lt;=10,1,IF(T7996&lt;=20,2,IF(T7996&lt;=30,3,IF(T7996&lt;=40,4,IF(T7996&lt;=50,5,IF(T7996&lt;=100,6,IF(T7996&lt;=250,7,8)))))))</f>
        <v>1</v>
      </c>
      <c r="V7996" s="21" t="n">
        <f aca="false">IF(AND(OR(Dashboard!$T$3="All",R7996=Dashboard!$T$3),OR(Dashboard!$T$4="All",D7996=Dashboard!$T$4)),1,0)</f>
        <v>1</v>
      </c>
      <c r="W7996" s="21" t="n">
        <f aca="false">IF(V7996=1,T7996+ROW()/10000000,0)</f>
        <v>7.2007996</v>
      </c>
    </row>
    <row r="7997" customFormat="false" ht="15" hidden="false" customHeight="false" outlineLevel="0" collapsed="false">
      <c r="A7997" s="0" t="n">
        <v>304475</v>
      </c>
      <c r="B7997" s="0" t="s">
        <v>17117</v>
      </c>
      <c r="C7997" s="0" t="n">
        <v>1</v>
      </c>
      <c r="D7997" s="0" t="s">
        <v>6924</v>
      </c>
      <c r="E7997" s="0" t="s">
        <v>17118</v>
      </c>
      <c r="F7997" s="0" t="s">
        <v>17115</v>
      </c>
      <c r="G7997" s="0" t="s">
        <v>17116</v>
      </c>
      <c r="H7997" s="0" t="s">
        <v>402</v>
      </c>
      <c r="I7997" s="0" t="s">
        <v>2123</v>
      </c>
      <c r="J7997" s="0" t="s">
        <v>47</v>
      </c>
      <c r="K7997" s="0" t="s">
        <v>47</v>
      </c>
      <c r="L7997" s="0" t="s">
        <v>47</v>
      </c>
      <c r="M7997" s="0" t="s">
        <v>47</v>
      </c>
      <c r="N7997" s="0" t="n">
        <v>1</v>
      </c>
      <c r="O7997" s="0" t="n">
        <v>39</v>
      </c>
      <c r="P7997" s="0" t="n">
        <v>150</v>
      </c>
      <c r="Q7997" s="0" t="n">
        <v>3.3</v>
      </c>
      <c r="R7997" s="0" t="str">
        <f aca="false">INDEX(Lookup!$B$4:$B$18,MATCH(C7997,Lookup!$A$4:$A$18,0))</f>
        <v>India</v>
      </c>
      <c r="S7997" s="20" t="n">
        <f aca="false">INDEX(Lookup!$D$4:$D$18,MATCH(C7997,Lookup!$A$4:$A$18,0))</f>
        <v>0.012</v>
      </c>
      <c r="T7997" s="21" t="n">
        <f aca="false">ROUND(P7997*S7997,2)</f>
        <v>1.8</v>
      </c>
      <c r="U7997" s="21" t="n">
        <f aca="false">IF(T7997&lt;=10,1,IF(T7997&lt;=20,2,IF(T7997&lt;=30,3,IF(T7997&lt;=40,4,IF(T7997&lt;=50,5,IF(T7997&lt;=100,6,IF(T7997&lt;=250,7,8)))))))</f>
        <v>1</v>
      </c>
      <c r="V7997" s="21" t="n">
        <f aca="false">IF(AND(OR(Dashboard!$T$3="All",R7997=Dashboard!$T$3),OR(Dashboard!$T$4="All",D7997=Dashboard!$T$4)),1,0)</f>
        <v>1</v>
      </c>
      <c r="W7997" s="21" t="n">
        <f aca="false">IF(V7997=1,T7997+ROW()/10000000,0)</f>
        <v>1.8007997</v>
      </c>
    </row>
    <row r="7998" customFormat="false" ht="15" hidden="false" customHeight="false" outlineLevel="0" collapsed="false">
      <c r="A7998" s="0" t="n">
        <v>311971</v>
      </c>
      <c r="B7998" s="0" t="s">
        <v>17119</v>
      </c>
      <c r="C7998" s="0" t="n">
        <v>1</v>
      </c>
      <c r="D7998" s="0" t="s">
        <v>6924</v>
      </c>
      <c r="E7998" s="0" t="s">
        <v>17120</v>
      </c>
      <c r="F7998" s="0" t="s">
        <v>17115</v>
      </c>
      <c r="G7998" s="0" t="s">
        <v>17116</v>
      </c>
      <c r="H7998" s="0" t="s">
        <v>69</v>
      </c>
      <c r="I7998" s="0" t="s">
        <v>2123</v>
      </c>
      <c r="J7998" s="0" t="s">
        <v>47</v>
      </c>
      <c r="K7998" s="0" t="s">
        <v>47</v>
      </c>
      <c r="L7998" s="0" t="s">
        <v>47</v>
      </c>
      <c r="M7998" s="0" t="s">
        <v>47</v>
      </c>
      <c r="N7998" s="0" t="n">
        <v>1</v>
      </c>
      <c r="O7998" s="0" t="n">
        <v>9</v>
      </c>
      <c r="P7998" s="0" t="n">
        <v>400</v>
      </c>
      <c r="Q7998" s="0" t="n">
        <v>3.1</v>
      </c>
      <c r="R7998" s="0" t="str">
        <f aca="false">INDEX(Lookup!$B$4:$B$18,MATCH(C7998,Lookup!$A$4:$A$18,0))</f>
        <v>India</v>
      </c>
      <c r="S7998" s="20" t="n">
        <f aca="false">INDEX(Lookup!$D$4:$D$18,MATCH(C7998,Lookup!$A$4:$A$18,0))</f>
        <v>0.012</v>
      </c>
      <c r="T7998" s="21" t="n">
        <f aca="false">ROUND(P7998*S7998,2)</f>
        <v>4.8</v>
      </c>
      <c r="U7998" s="21" t="n">
        <f aca="false">IF(T7998&lt;=10,1,IF(T7998&lt;=20,2,IF(T7998&lt;=30,3,IF(T7998&lt;=40,4,IF(T7998&lt;=50,5,IF(T7998&lt;=100,6,IF(T7998&lt;=250,7,8)))))))</f>
        <v>1</v>
      </c>
      <c r="V7998" s="21" t="n">
        <f aca="false">IF(AND(OR(Dashboard!$T$3="All",R7998=Dashboard!$T$3),OR(Dashboard!$T$4="All",D7998=Dashboard!$T$4)),1,0)</f>
        <v>1</v>
      </c>
      <c r="W7998" s="21" t="n">
        <f aca="false">IF(V7998=1,T7998+ROW()/10000000,0)</f>
        <v>4.8007998</v>
      </c>
    </row>
    <row r="7999" customFormat="false" ht="15" hidden="false" customHeight="false" outlineLevel="0" collapsed="false">
      <c r="A7999" s="0" t="n">
        <v>1918</v>
      </c>
      <c r="B7999" s="0" t="s">
        <v>5523</v>
      </c>
      <c r="C7999" s="0" t="n">
        <v>1</v>
      </c>
      <c r="D7999" s="0" t="s">
        <v>6924</v>
      </c>
      <c r="E7999" s="0" t="s">
        <v>17121</v>
      </c>
      <c r="F7999" s="0" t="s">
        <v>17115</v>
      </c>
      <c r="G7999" s="0" t="s">
        <v>17116</v>
      </c>
      <c r="H7999" s="0" t="s">
        <v>3243</v>
      </c>
      <c r="I7999" s="0" t="s">
        <v>2123</v>
      </c>
      <c r="J7999" s="0" t="s">
        <v>47</v>
      </c>
      <c r="K7999" s="0" t="s">
        <v>47</v>
      </c>
      <c r="L7999" s="0" t="s">
        <v>47</v>
      </c>
      <c r="M7999" s="0" t="s">
        <v>47</v>
      </c>
      <c r="N7999" s="0" t="n">
        <v>1</v>
      </c>
      <c r="O7999" s="0" t="n">
        <v>28</v>
      </c>
      <c r="P7999" s="0" t="n">
        <v>250</v>
      </c>
      <c r="Q7999" s="0" t="n">
        <v>3.3</v>
      </c>
      <c r="R7999" s="0" t="str">
        <f aca="false">INDEX(Lookup!$B$4:$B$18,MATCH(C7999,Lookup!$A$4:$A$18,0))</f>
        <v>India</v>
      </c>
      <c r="S7999" s="20" t="n">
        <f aca="false">INDEX(Lookup!$D$4:$D$18,MATCH(C7999,Lookup!$A$4:$A$18,0))</f>
        <v>0.012</v>
      </c>
      <c r="T7999" s="21" t="n">
        <f aca="false">ROUND(P7999*S7999,2)</f>
        <v>3</v>
      </c>
      <c r="U7999" s="21" t="n">
        <f aca="false">IF(T7999&lt;=10,1,IF(T7999&lt;=20,2,IF(T7999&lt;=30,3,IF(T7999&lt;=40,4,IF(T7999&lt;=50,5,IF(T7999&lt;=100,6,IF(T7999&lt;=250,7,8)))))))</f>
        <v>1</v>
      </c>
      <c r="V7999" s="21" t="n">
        <f aca="false">IF(AND(OR(Dashboard!$T$3="All",R7999=Dashboard!$T$3),OR(Dashboard!$T$4="All",D7999=Dashboard!$T$4)),1,0)</f>
        <v>1</v>
      </c>
      <c r="W7999" s="21" t="n">
        <f aca="false">IF(V7999=1,T7999+ROW()/10000000,0)</f>
        <v>3.0007999</v>
      </c>
    </row>
    <row r="8000" customFormat="false" ht="15" hidden="false" customHeight="false" outlineLevel="0" collapsed="false">
      <c r="A8000" s="0" t="n">
        <v>3467</v>
      </c>
      <c r="B8000" s="0" t="s">
        <v>2973</v>
      </c>
      <c r="C8000" s="0" t="n">
        <v>1</v>
      </c>
      <c r="D8000" s="0" t="s">
        <v>6924</v>
      </c>
      <c r="E8000" s="0" t="s">
        <v>17122</v>
      </c>
      <c r="F8000" s="0" t="s">
        <v>17115</v>
      </c>
      <c r="G8000" s="0" t="s">
        <v>17116</v>
      </c>
      <c r="H8000" s="0" t="s">
        <v>2975</v>
      </c>
      <c r="I8000" s="0" t="s">
        <v>2123</v>
      </c>
      <c r="J8000" s="0" t="s">
        <v>47</v>
      </c>
      <c r="K8000" s="0" t="s">
        <v>47</v>
      </c>
      <c r="L8000" s="0" t="s">
        <v>47</v>
      </c>
      <c r="M8000" s="0" t="s">
        <v>47</v>
      </c>
      <c r="N8000" s="0" t="n">
        <v>1</v>
      </c>
      <c r="O8000" s="0" t="n">
        <v>30</v>
      </c>
      <c r="P8000" s="0" t="n">
        <v>350</v>
      </c>
      <c r="Q8000" s="0" t="n">
        <v>3.1</v>
      </c>
      <c r="R8000" s="0" t="str">
        <f aca="false">INDEX(Lookup!$B$4:$B$18,MATCH(C8000,Lookup!$A$4:$A$18,0))</f>
        <v>India</v>
      </c>
      <c r="S8000" s="20" t="n">
        <f aca="false">INDEX(Lookup!$D$4:$D$18,MATCH(C8000,Lookup!$A$4:$A$18,0))</f>
        <v>0.012</v>
      </c>
      <c r="T8000" s="21" t="n">
        <f aca="false">ROUND(P8000*S8000,2)</f>
        <v>4.2</v>
      </c>
      <c r="U8000" s="21" t="n">
        <f aca="false">IF(T8000&lt;=10,1,IF(T8000&lt;=20,2,IF(T8000&lt;=30,3,IF(T8000&lt;=40,4,IF(T8000&lt;=50,5,IF(T8000&lt;=100,6,IF(T8000&lt;=250,7,8)))))))</f>
        <v>1</v>
      </c>
      <c r="V8000" s="21" t="n">
        <f aca="false">IF(AND(OR(Dashboard!$T$3="All",R8000=Dashboard!$T$3),OR(Dashboard!$T$4="All",D8000=Dashboard!$T$4)),1,0)</f>
        <v>1</v>
      </c>
      <c r="W8000" s="21" t="n">
        <f aca="false">IF(V8000=1,T8000+ROW()/10000000,0)</f>
        <v>4.2008</v>
      </c>
    </row>
    <row r="8001" customFormat="false" ht="15" hidden="false" customHeight="false" outlineLevel="0" collapsed="false">
      <c r="A8001" s="0" t="n">
        <v>18265698</v>
      </c>
      <c r="B8001" s="0" t="s">
        <v>14951</v>
      </c>
      <c r="C8001" s="0" t="n">
        <v>1</v>
      </c>
      <c r="D8001" s="0" t="s">
        <v>6924</v>
      </c>
      <c r="E8001" s="0" t="s">
        <v>17123</v>
      </c>
      <c r="F8001" s="0" t="s">
        <v>17115</v>
      </c>
      <c r="G8001" s="0" t="s">
        <v>17116</v>
      </c>
      <c r="H8001" s="0" t="s">
        <v>69</v>
      </c>
      <c r="I8001" s="0" t="s">
        <v>2123</v>
      </c>
      <c r="J8001" s="0" t="s">
        <v>47</v>
      </c>
      <c r="K8001" s="0" t="s">
        <v>47</v>
      </c>
      <c r="L8001" s="0" t="s">
        <v>47</v>
      </c>
      <c r="M8001" s="0" t="s">
        <v>47</v>
      </c>
      <c r="N8001" s="0" t="n">
        <v>2</v>
      </c>
      <c r="O8001" s="0" t="n">
        <v>5</v>
      </c>
      <c r="P8001" s="0" t="n">
        <v>600</v>
      </c>
      <c r="Q8001" s="0" t="n">
        <v>2.7</v>
      </c>
      <c r="R8001" s="0" t="str">
        <f aca="false">INDEX(Lookup!$B$4:$B$18,MATCH(C8001,Lookup!$A$4:$A$18,0))</f>
        <v>India</v>
      </c>
      <c r="S8001" s="20" t="n">
        <f aca="false">INDEX(Lookup!$D$4:$D$18,MATCH(C8001,Lookup!$A$4:$A$18,0))</f>
        <v>0.012</v>
      </c>
      <c r="T8001" s="21" t="n">
        <f aca="false">ROUND(P8001*S8001,2)</f>
        <v>7.2</v>
      </c>
      <c r="U8001" s="21" t="n">
        <f aca="false">IF(T8001&lt;=10,1,IF(T8001&lt;=20,2,IF(T8001&lt;=30,3,IF(T8001&lt;=40,4,IF(T8001&lt;=50,5,IF(T8001&lt;=100,6,IF(T8001&lt;=250,7,8)))))))</f>
        <v>1</v>
      </c>
      <c r="V8001" s="21" t="n">
        <f aca="false">IF(AND(OR(Dashboard!$T$3="All",R8001=Dashboard!$T$3),OR(Dashboard!$T$4="All",D8001=Dashboard!$T$4)),1,0)</f>
        <v>1</v>
      </c>
      <c r="W8001" s="21" t="n">
        <f aca="false">IF(V8001=1,T8001+ROW()/10000000,0)</f>
        <v>7.2008001</v>
      </c>
    </row>
    <row r="8002" customFormat="false" ht="15" hidden="false" customHeight="false" outlineLevel="0" collapsed="false">
      <c r="A8002" s="0" t="n">
        <v>7457</v>
      </c>
      <c r="B8002" s="0" t="s">
        <v>7013</v>
      </c>
      <c r="C8002" s="0" t="n">
        <v>1</v>
      </c>
      <c r="D8002" s="0" t="s">
        <v>6924</v>
      </c>
      <c r="E8002" s="0" t="s">
        <v>17124</v>
      </c>
      <c r="F8002" s="0" t="s">
        <v>17115</v>
      </c>
      <c r="G8002" s="0" t="s">
        <v>17116</v>
      </c>
      <c r="H8002" s="0" t="s">
        <v>69</v>
      </c>
      <c r="I8002" s="0" t="s">
        <v>2123</v>
      </c>
      <c r="J8002" s="0" t="s">
        <v>47</v>
      </c>
      <c r="K8002" s="0" t="s">
        <v>47</v>
      </c>
      <c r="L8002" s="0" t="s">
        <v>47</v>
      </c>
      <c r="M8002" s="0" t="s">
        <v>47</v>
      </c>
      <c r="N8002" s="0" t="n">
        <v>1</v>
      </c>
      <c r="O8002" s="0" t="n">
        <v>52</v>
      </c>
      <c r="P8002" s="0" t="n">
        <v>300</v>
      </c>
      <c r="Q8002" s="0" t="n">
        <v>2.7</v>
      </c>
      <c r="R8002" s="0" t="str">
        <f aca="false">INDEX(Lookup!$B$4:$B$18,MATCH(C8002,Lookup!$A$4:$A$18,0))</f>
        <v>India</v>
      </c>
      <c r="S8002" s="20" t="n">
        <f aca="false">INDEX(Lookup!$D$4:$D$18,MATCH(C8002,Lookup!$A$4:$A$18,0))</f>
        <v>0.012</v>
      </c>
      <c r="T8002" s="21" t="n">
        <f aca="false">ROUND(P8002*S8002,2)</f>
        <v>3.6</v>
      </c>
      <c r="U8002" s="21" t="n">
        <f aca="false">IF(T8002&lt;=10,1,IF(T8002&lt;=20,2,IF(T8002&lt;=30,3,IF(T8002&lt;=40,4,IF(T8002&lt;=50,5,IF(T8002&lt;=100,6,IF(T8002&lt;=250,7,8)))))))</f>
        <v>1</v>
      </c>
      <c r="V8002" s="21" t="n">
        <f aca="false">IF(AND(OR(Dashboard!$T$3="All",R8002=Dashboard!$T$3),OR(Dashboard!$T$4="All",D8002=Dashboard!$T$4)),1,0)</f>
        <v>1</v>
      </c>
      <c r="W8002" s="21" t="n">
        <f aca="false">IF(V8002=1,T8002+ROW()/10000000,0)</f>
        <v>3.6008002</v>
      </c>
    </row>
    <row r="8003" customFormat="false" ht="15" hidden="false" customHeight="false" outlineLevel="0" collapsed="false">
      <c r="A8003" s="0" t="n">
        <v>18175274</v>
      </c>
      <c r="B8003" s="0" t="s">
        <v>9614</v>
      </c>
      <c r="C8003" s="0" t="n">
        <v>1</v>
      </c>
      <c r="D8003" s="0" t="s">
        <v>6924</v>
      </c>
      <c r="E8003" s="0" t="s">
        <v>17125</v>
      </c>
      <c r="F8003" s="0" t="s">
        <v>17115</v>
      </c>
      <c r="G8003" s="0" t="s">
        <v>17116</v>
      </c>
      <c r="H8003" s="0" t="s">
        <v>69</v>
      </c>
      <c r="I8003" s="0" t="s">
        <v>2123</v>
      </c>
      <c r="J8003" s="0" t="s">
        <v>47</v>
      </c>
      <c r="K8003" s="0" t="s">
        <v>47</v>
      </c>
      <c r="L8003" s="0" t="s">
        <v>47</v>
      </c>
      <c r="M8003" s="0" t="s">
        <v>47</v>
      </c>
      <c r="N8003" s="0" t="n">
        <v>1</v>
      </c>
      <c r="O8003" s="0" t="n">
        <v>5</v>
      </c>
      <c r="P8003" s="0" t="n">
        <v>350</v>
      </c>
      <c r="Q8003" s="0" t="n">
        <v>2.9</v>
      </c>
      <c r="R8003" s="0" t="str">
        <f aca="false">INDEX(Lookup!$B$4:$B$18,MATCH(C8003,Lookup!$A$4:$A$18,0))</f>
        <v>India</v>
      </c>
      <c r="S8003" s="20" t="n">
        <f aca="false">INDEX(Lookup!$D$4:$D$18,MATCH(C8003,Lookup!$A$4:$A$18,0))</f>
        <v>0.012</v>
      </c>
      <c r="T8003" s="21" t="n">
        <f aca="false">ROUND(P8003*S8003,2)</f>
        <v>4.2</v>
      </c>
      <c r="U8003" s="21" t="n">
        <f aca="false">IF(T8003&lt;=10,1,IF(T8003&lt;=20,2,IF(T8003&lt;=30,3,IF(T8003&lt;=40,4,IF(T8003&lt;=50,5,IF(T8003&lt;=100,6,IF(T8003&lt;=250,7,8)))))))</f>
        <v>1</v>
      </c>
      <c r="V8003" s="21" t="n">
        <f aca="false">IF(AND(OR(Dashboard!$T$3="All",R8003=Dashboard!$T$3),OR(Dashboard!$T$4="All",D8003=Dashboard!$T$4)),1,0)</f>
        <v>1</v>
      </c>
      <c r="W8003" s="21" t="n">
        <f aca="false">IF(V8003=1,T8003+ROW()/10000000,0)</f>
        <v>4.2008003</v>
      </c>
    </row>
    <row r="8004" customFormat="false" ht="15" hidden="false" customHeight="false" outlineLevel="0" collapsed="false">
      <c r="A8004" s="0" t="n">
        <v>3469</v>
      </c>
      <c r="B8004" s="0" t="s">
        <v>2952</v>
      </c>
      <c r="C8004" s="0" t="n">
        <v>1</v>
      </c>
      <c r="D8004" s="0" t="s">
        <v>6924</v>
      </c>
      <c r="E8004" s="0" t="s">
        <v>17126</v>
      </c>
      <c r="F8004" s="0" t="s">
        <v>17115</v>
      </c>
      <c r="G8004" s="0" t="s">
        <v>17116</v>
      </c>
      <c r="H8004" s="0" t="s">
        <v>2122</v>
      </c>
      <c r="I8004" s="0" t="s">
        <v>2123</v>
      </c>
      <c r="J8004" s="0" t="s">
        <v>47</v>
      </c>
      <c r="K8004" s="0" t="s">
        <v>47</v>
      </c>
      <c r="L8004" s="0" t="s">
        <v>47</v>
      </c>
      <c r="M8004" s="0" t="s">
        <v>47</v>
      </c>
      <c r="N8004" s="0" t="n">
        <v>2</v>
      </c>
      <c r="O8004" s="0" t="n">
        <v>46</v>
      </c>
      <c r="P8004" s="0" t="n">
        <v>600</v>
      </c>
      <c r="Q8004" s="0" t="n">
        <v>3.2</v>
      </c>
      <c r="R8004" s="0" t="str">
        <f aca="false">INDEX(Lookup!$B$4:$B$18,MATCH(C8004,Lookup!$A$4:$A$18,0))</f>
        <v>India</v>
      </c>
      <c r="S8004" s="20" t="n">
        <f aca="false">INDEX(Lookup!$D$4:$D$18,MATCH(C8004,Lookup!$A$4:$A$18,0))</f>
        <v>0.012</v>
      </c>
      <c r="T8004" s="21" t="n">
        <f aca="false">ROUND(P8004*S8004,2)</f>
        <v>7.2</v>
      </c>
      <c r="U8004" s="21" t="n">
        <f aca="false">IF(T8004&lt;=10,1,IF(T8004&lt;=20,2,IF(T8004&lt;=30,3,IF(T8004&lt;=40,4,IF(T8004&lt;=50,5,IF(T8004&lt;=100,6,IF(T8004&lt;=250,7,8)))))))</f>
        <v>1</v>
      </c>
      <c r="V8004" s="21" t="n">
        <f aca="false">IF(AND(OR(Dashboard!$T$3="All",R8004=Dashboard!$T$3),OR(Dashboard!$T$4="All",D8004=Dashboard!$T$4)),1,0)</f>
        <v>1</v>
      </c>
      <c r="W8004" s="21" t="n">
        <f aca="false">IF(V8004=1,T8004+ROW()/10000000,0)</f>
        <v>7.2008004</v>
      </c>
    </row>
    <row r="8005" customFormat="false" ht="15" hidden="false" customHeight="false" outlineLevel="0" collapsed="false">
      <c r="A8005" s="0" t="n">
        <v>2605</v>
      </c>
      <c r="B8005" s="0" t="s">
        <v>17127</v>
      </c>
      <c r="C8005" s="0" t="n">
        <v>1</v>
      </c>
      <c r="D8005" s="0" t="s">
        <v>6924</v>
      </c>
      <c r="E8005" s="0" t="s">
        <v>17128</v>
      </c>
      <c r="F8005" s="0" t="s">
        <v>17115</v>
      </c>
      <c r="G8005" s="0" t="s">
        <v>17116</v>
      </c>
      <c r="H8005" s="0" t="s">
        <v>2641</v>
      </c>
      <c r="I8005" s="0" t="s">
        <v>2123</v>
      </c>
      <c r="J8005" s="0" t="s">
        <v>46</v>
      </c>
      <c r="K8005" s="0" t="s">
        <v>47</v>
      </c>
      <c r="L8005" s="0" t="s">
        <v>47</v>
      </c>
      <c r="M8005" s="0" t="s">
        <v>47</v>
      </c>
      <c r="N8005" s="0" t="n">
        <v>3</v>
      </c>
      <c r="O8005" s="0" t="n">
        <v>42</v>
      </c>
      <c r="P8005" s="0" t="n">
        <v>1000</v>
      </c>
      <c r="Q8005" s="0" t="n">
        <v>3</v>
      </c>
      <c r="R8005" s="0" t="str">
        <f aca="false">INDEX(Lookup!$B$4:$B$18,MATCH(C8005,Lookup!$A$4:$A$18,0))</f>
        <v>India</v>
      </c>
      <c r="S8005" s="20" t="n">
        <f aca="false">INDEX(Lookup!$D$4:$D$18,MATCH(C8005,Lookup!$A$4:$A$18,0))</f>
        <v>0.012</v>
      </c>
      <c r="T8005" s="21" t="n">
        <f aca="false">ROUND(P8005*S8005,2)</f>
        <v>12</v>
      </c>
      <c r="U8005" s="21" t="n">
        <f aca="false">IF(T8005&lt;=10,1,IF(T8005&lt;=20,2,IF(T8005&lt;=30,3,IF(T8005&lt;=40,4,IF(T8005&lt;=50,5,IF(T8005&lt;=100,6,IF(T8005&lt;=250,7,8)))))))</f>
        <v>2</v>
      </c>
      <c r="V8005" s="21" t="n">
        <f aca="false">IF(AND(OR(Dashboard!$T$3="All",R8005=Dashboard!$T$3),OR(Dashboard!$T$4="All",D8005=Dashboard!$T$4)),1,0)</f>
        <v>1</v>
      </c>
      <c r="W8005" s="21" t="n">
        <f aca="false">IF(V8005=1,T8005+ROW()/10000000,0)</f>
        <v>12.0008005</v>
      </c>
    </row>
    <row r="8006" customFormat="false" ht="15" hidden="false" customHeight="false" outlineLevel="0" collapsed="false">
      <c r="A8006" s="0" t="n">
        <v>4640</v>
      </c>
      <c r="B8006" s="0" t="s">
        <v>6941</v>
      </c>
      <c r="C8006" s="0" t="n">
        <v>1</v>
      </c>
      <c r="D8006" s="0" t="s">
        <v>6924</v>
      </c>
      <c r="E8006" s="0" t="s">
        <v>17129</v>
      </c>
      <c r="F8006" s="0" t="s">
        <v>17115</v>
      </c>
      <c r="G8006" s="0" t="s">
        <v>17116</v>
      </c>
      <c r="H8006" s="0" t="s">
        <v>402</v>
      </c>
      <c r="I8006" s="0" t="s">
        <v>2123</v>
      </c>
      <c r="J8006" s="0" t="s">
        <v>47</v>
      </c>
      <c r="K8006" s="0" t="s">
        <v>46</v>
      </c>
      <c r="L8006" s="0" t="s">
        <v>47</v>
      </c>
      <c r="M8006" s="0" t="s">
        <v>47</v>
      </c>
      <c r="N8006" s="0" t="n">
        <v>1</v>
      </c>
      <c r="O8006" s="0" t="n">
        <v>128</v>
      </c>
      <c r="P8006" s="0" t="n">
        <v>400</v>
      </c>
      <c r="Q8006" s="0" t="n">
        <v>2.7</v>
      </c>
      <c r="R8006" s="0" t="str">
        <f aca="false">INDEX(Lookup!$B$4:$B$18,MATCH(C8006,Lookup!$A$4:$A$18,0))</f>
        <v>India</v>
      </c>
      <c r="S8006" s="20" t="n">
        <f aca="false">INDEX(Lookup!$D$4:$D$18,MATCH(C8006,Lookup!$A$4:$A$18,0))</f>
        <v>0.012</v>
      </c>
      <c r="T8006" s="21" t="n">
        <f aca="false">ROUND(P8006*S8006,2)</f>
        <v>4.8</v>
      </c>
      <c r="U8006" s="21" t="n">
        <f aca="false">IF(T8006&lt;=10,1,IF(T8006&lt;=20,2,IF(T8006&lt;=30,3,IF(T8006&lt;=40,4,IF(T8006&lt;=50,5,IF(T8006&lt;=100,6,IF(T8006&lt;=250,7,8)))))))</f>
        <v>1</v>
      </c>
      <c r="V8006" s="21" t="n">
        <f aca="false">IF(AND(OR(Dashboard!$T$3="All",R8006=Dashboard!$T$3),OR(Dashboard!$T$4="All",D8006=Dashboard!$T$4)),1,0)</f>
        <v>1</v>
      </c>
      <c r="W8006" s="21" t="n">
        <f aca="false">IF(V8006=1,T8006+ROW()/10000000,0)</f>
        <v>4.8008006</v>
      </c>
    </row>
    <row r="8007" customFormat="false" ht="15" hidden="false" customHeight="false" outlineLevel="0" collapsed="false">
      <c r="A8007" s="0" t="n">
        <v>928</v>
      </c>
      <c r="B8007" s="0" t="s">
        <v>17130</v>
      </c>
      <c r="C8007" s="0" t="n">
        <v>1</v>
      </c>
      <c r="D8007" s="0" t="s">
        <v>6924</v>
      </c>
      <c r="E8007" s="0" t="s">
        <v>17131</v>
      </c>
      <c r="F8007" s="0" t="s">
        <v>17115</v>
      </c>
      <c r="G8007" s="0" t="s">
        <v>17116</v>
      </c>
      <c r="H8007" s="0" t="s">
        <v>2122</v>
      </c>
      <c r="I8007" s="0" t="s">
        <v>2123</v>
      </c>
      <c r="J8007" s="0" t="s">
        <v>47</v>
      </c>
      <c r="K8007" s="0" t="s">
        <v>47</v>
      </c>
      <c r="L8007" s="0" t="s">
        <v>47</v>
      </c>
      <c r="M8007" s="0" t="s">
        <v>47</v>
      </c>
      <c r="N8007" s="0" t="n">
        <v>1</v>
      </c>
      <c r="O8007" s="0" t="n">
        <v>30</v>
      </c>
      <c r="P8007" s="0" t="n">
        <v>450</v>
      </c>
      <c r="Q8007" s="0" t="n">
        <v>3.2</v>
      </c>
      <c r="R8007" s="0" t="str">
        <f aca="false">INDEX(Lookup!$B$4:$B$18,MATCH(C8007,Lookup!$A$4:$A$18,0))</f>
        <v>India</v>
      </c>
      <c r="S8007" s="20" t="n">
        <f aca="false">INDEX(Lookup!$D$4:$D$18,MATCH(C8007,Lookup!$A$4:$A$18,0))</f>
        <v>0.012</v>
      </c>
      <c r="T8007" s="21" t="n">
        <f aca="false">ROUND(P8007*S8007,2)</f>
        <v>5.4</v>
      </c>
      <c r="U8007" s="21" t="n">
        <f aca="false">IF(T8007&lt;=10,1,IF(T8007&lt;=20,2,IF(T8007&lt;=30,3,IF(T8007&lt;=40,4,IF(T8007&lt;=50,5,IF(T8007&lt;=100,6,IF(T8007&lt;=250,7,8)))))))</f>
        <v>1</v>
      </c>
      <c r="V8007" s="21" t="n">
        <f aca="false">IF(AND(OR(Dashboard!$T$3="All",R8007=Dashboard!$T$3),OR(Dashboard!$T$4="All",D8007=Dashboard!$T$4)),1,0)</f>
        <v>1</v>
      </c>
      <c r="W8007" s="21" t="n">
        <f aca="false">IF(V8007=1,T8007+ROW()/10000000,0)</f>
        <v>5.4008007</v>
      </c>
    </row>
    <row r="8008" customFormat="false" ht="15" hidden="false" customHeight="false" outlineLevel="0" collapsed="false">
      <c r="A8008" s="0" t="n">
        <v>312756</v>
      </c>
      <c r="B8008" s="0" t="s">
        <v>17132</v>
      </c>
      <c r="C8008" s="0" t="n">
        <v>1</v>
      </c>
      <c r="D8008" s="0" t="s">
        <v>6924</v>
      </c>
      <c r="E8008" s="0" t="s">
        <v>17133</v>
      </c>
      <c r="F8008" s="0" t="s">
        <v>17115</v>
      </c>
      <c r="G8008" s="0" t="s">
        <v>17116</v>
      </c>
      <c r="H8008" s="0" t="s">
        <v>838</v>
      </c>
      <c r="I8008" s="0" t="s">
        <v>2123</v>
      </c>
      <c r="J8008" s="0" t="s">
        <v>47</v>
      </c>
      <c r="K8008" s="0" t="s">
        <v>47</v>
      </c>
      <c r="L8008" s="0" t="s">
        <v>47</v>
      </c>
      <c r="M8008" s="0" t="s">
        <v>47</v>
      </c>
      <c r="N8008" s="0" t="n">
        <v>1</v>
      </c>
      <c r="O8008" s="0" t="n">
        <v>8</v>
      </c>
      <c r="P8008" s="0" t="n">
        <v>400</v>
      </c>
      <c r="Q8008" s="0" t="n">
        <v>2.7</v>
      </c>
      <c r="R8008" s="0" t="str">
        <f aca="false">INDEX(Lookup!$B$4:$B$18,MATCH(C8008,Lookup!$A$4:$A$18,0))</f>
        <v>India</v>
      </c>
      <c r="S8008" s="20" t="n">
        <f aca="false">INDEX(Lookup!$D$4:$D$18,MATCH(C8008,Lookup!$A$4:$A$18,0))</f>
        <v>0.012</v>
      </c>
      <c r="T8008" s="21" t="n">
        <f aca="false">ROUND(P8008*S8008,2)</f>
        <v>4.8</v>
      </c>
      <c r="U8008" s="21" t="n">
        <f aca="false">IF(T8008&lt;=10,1,IF(T8008&lt;=20,2,IF(T8008&lt;=30,3,IF(T8008&lt;=40,4,IF(T8008&lt;=50,5,IF(T8008&lt;=100,6,IF(T8008&lt;=250,7,8)))))))</f>
        <v>1</v>
      </c>
      <c r="V8008" s="21" t="n">
        <f aca="false">IF(AND(OR(Dashboard!$T$3="All",R8008=Dashboard!$T$3),OR(Dashboard!$T$4="All",D8008=Dashboard!$T$4)),1,0)</f>
        <v>1</v>
      </c>
      <c r="W8008" s="21" t="n">
        <f aca="false">IF(V8008=1,T8008+ROW()/10000000,0)</f>
        <v>4.8008008</v>
      </c>
    </row>
    <row r="8009" customFormat="false" ht="15" hidden="false" customHeight="false" outlineLevel="0" collapsed="false">
      <c r="A8009" s="0" t="n">
        <v>309505</v>
      </c>
      <c r="B8009" s="0" t="s">
        <v>4828</v>
      </c>
      <c r="C8009" s="0" t="n">
        <v>1</v>
      </c>
      <c r="D8009" s="0" t="s">
        <v>6924</v>
      </c>
      <c r="E8009" s="0" t="s">
        <v>17134</v>
      </c>
      <c r="F8009" s="0" t="s">
        <v>17115</v>
      </c>
      <c r="G8009" s="0" t="s">
        <v>17116</v>
      </c>
      <c r="H8009" s="0" t="s">
        <v>2128</v>
      </c>
      <c r="I8009" s="0" t="s">
        <v>2123</v>
      </c>
      <c r="J8009" s="0" t="s">
        <v>47</v>
      </c>
      <c r="K8009" s="0" t="s">
        <v>47</v>
      </c>
      <c r="L8009" s="0" t="s">
        <v>47</v>
      </c>
      <c r="M8009" s="0" t="s">
        <v>47</v>
      </c>
      <c r="N8009" s="0" t="n">
        <v>1</v>
      </c>
      <c r="O8009" s="0" t="n">
        <v>25</v>
      </c>
      <c r="P8009" s="0" t="n">
        <v>450</v>
      </c>
      <c r="Q8009" s="0" t="n">
        <v>3</v>
      </c>
      <c r="R8009" s="0" t="str">
        <f aca="false">INDEX(Lookup!$B$4:$B$18,MATCH(C8009,Lookup!$A$4:$A$18,0))</f>
        <v>India</v>
      </c>
      <c r="S8009" s="20" t="n">
        <f aca="false">INDEX(Lookup!$D$4:$D$18,MATCH(C8009,Lookup!$A$4:$A$18,0))</f>
        <v>0.012</v>
      </c>
      <c r="T8009" s="21" t="n">
        <f aca="false">ROUND(P8009*S8009,2)</f>
        <v>5.4</v>
      </c>
      <c r="U8009" s="21" t="n">
        <f aca="false">IF(T8009&lt;=10,1,IF(T8009&lt;=20,2,IF(T8009&lt;=30,3,IF(T8009&lt;=40,4,IF(T8009&lt;=50,5,IF(T8009&lt;=100,6,IF(T8009&lt;=250,7,8)))))))</f>
        <v>1</v>
      </c>
      <c r="V8009" s="21" t="n">
        <f aca="false">IF(AND(OR(Dashboard!$T$3="All",R8009=Dashboard!$T$3),OR(Dashboard!$T$4="All",D8009=Dashboard!$T$4)),1,0)</f>
        <v>1</v>
      </c>
      <c r="W8009" s="21" t="n">
        <f aca="false">IF(V8009=1,T8009+ROW()/10000000,0)</f>
        <v>5.4008009</v>
      </c>
    </row>
    <row r="8010" customFormat="false" ht="15" hidden="false" customHeight="false" outlineLevel="0" collapsed="false">
      <c r="A8010" s="0" t="n">
        <v>9890</v>
      </c>
      <c r="B8010" s="0" t="s">
        <v>17135</v>
      </c>
      <c r="C8010" s="0" t="n">
        <v>1</v>
      </c>
      <c r="D8010" s="0" t="s">
        <v>6924</v>
      </c>
      <c r="E8010" s="0" t="s">
        <v>17136</v>
      </c>
      <c r="F8010" s="0" t="s">
        <v>17115</v>
      </c>
      <c r="G8010" s="0" t="s">
        <v>17116</v>
      </c>
      <c r="H8010" s="0" t="s">
        <v>3243</v>
      </c>
      <c r="I8010" s="0" t="s">
        <v>2123</v>
      </c>
      <c r="J8010" s="0" t="s">
        <v>47</v>
      </c>
      <c r="K8010" s="0" t="s">
        <v>47</v>
      </c>
      <c r="L8010" s="0" t="s">
        <v>47</v>
      </c>
      <c r="M8010" s="0" t="s">
        <v>47</v>
      </c>
      <c r="N8010" s="0" t="n">
        <v>1</v>
      </c>
      <c r="O8010" s="0" t="n">
        <v>109</v>
      </c>
      <c r="P8010" s="0" t="n">
        <v>150</v>
      </c>
      <c r="Q8010" s="0" t="n">
        <v>3.9</v>
      </c>
      <c r="R8010" s="0" t="str">
        <f aca="false">INDEX(Lookup!$B$4:$B$18,MATCH(C8010,Lookup!$A$4:$A$18,0))</f>
        <v>India</v>
      </c>
      <c r="S8010" s="20" t="n">
        <f aca="false">INDEX(Lookup!$D$4:$D$18,MATCH(C8010,Lookup!$A$4:$A$18,0))</f>
        <v>0.012</v>
      </c>
      <c r="T8010" s="21" t="n">
        <f aca="false">ROUND(P8010*S8010,2)</f>
        <v>1.8</v>
      </c>
      <c r="U8010" s="21" t="n">
        <f aca="false">IF(T8010&lt;=10,1,IF(T8010&lt;=20,2,IF(T8010&lt;=30,3,IF(T8010&lt;=40,4,IF(T8010&lt;=50,5,IF(T8010&lt;=100,6,IF(T8010&lt;=250,7,8)))))))</f>
        <v>1</v>
      </c>
      <c r="V8010" s="21" t="n">
        <f aca="false">IF(AND(OR(Dashboard!$T$3="All",R8010=Dashboard!$T$3),OR(Dashboard!$T$4="All",D8010=Dashboard!$T$4)),1,0)</f>
        <v>1</v>
      </c>
      <c r="W8010" s="21" t="n">
        <f aca="false">IF(V8010=1,T8010+ROW()/10000000,0)</f>
        <v>1.800801</v>
      </c>
    </row>
    <row r="8011" customFormat="false" ht="15" hidden="false" customHeight="false" outlineLevel="0" collapsed="false">
      <c r="A8011" s="0" t="n">
        <v>954</v>
      </c>
      <c r="B8011" s="0" t="s">
        <v>17137</v>
      </c>
      <c r="C8011" s="0" t="n">
        <v>1</v>
      </c>
      <c r="D8011" s="0" t="s">
        <v>6924</v>
      </c>
      <c r="E8011" s="0" t="s">
        <v>17138</v>
      </c>
      <c r="F8011" s="0" t="s">
        <v>17115</v>
      </c>
      <c r="G8011" s="0" t="s">
        <v>17116</v>
      </c>
      <c r="H8011" s="0" t="s">
        <v>2860</v>
      </c>
      <c r="I8011" s="0" t="s">
        <v>2123</v>
      </c>
      <c r="J8011" s="0" t="s">
        <v>47</v>
      </c>
      <c r="K8011" s="0" t="s">
        <v>46</v>
      </c>
      <c r="L8011" s="0" t="s">
        <v>47</v>
      </c>
      <c r="M8011" s="0" t="s">
        <v>47</v>
      </c>
      <c r="N8011" s="0" t="n">
        <v>2</v>
      </c>
      <c r="O8011" s="0" t="n">
        <v>334</v>
      </c>
      <c r="P8011" s="0" t="n">
        <v>500</v>
      </c>
      <c r="Q8011" s="0" t="n">
        <v>3.7</v>
      </c>
      <c r="R8011" s="0" t="str">
        <f aca="false">INDEX(Lookup!$B$4:$B$18,MATCH(C8011,Lookup!$A$4:$A$18,0))</f>
        <v>India</v>
      </c>
      <c r="S8011" s="20" t="n">
        <f aca="false">INDEX(Lookup!$D$4:$D$18,MATCH(C8011,Lookup!$A$4:$A$18,0))</f>
        <v>0.012</v>
      </c>
      <c r="T8011" s="21" t="n">
        <f aca="false">ROUND(P8011*S8011,2)</f>
        <v>6</v>
      </c>
      <c r="U8011" s="21" t="n">
        <f aca="false">IF(T8011&lt;=10,1,IF(T8011&lt;=20,2,IF(T8011&lt;=30,3,IF(T8011&lt;=40,4,IF(T8011&lt;=50,5,IF(T8011&lt;=100,6,IF(T8011&lt;=250,7,8)))))))</f>
        <v>1</v>
      </c>
      <c r="V8011" s="21" t="n">
        <f aca="false">IF(AND(OR(Dashboard!$T$3="All",R8011=Dashboard!$T$3),OR(Dashboard!$T$4="All",D8011=Dashboard!$T$4)),1,0)</f>
        <v>1</v>
      </c>
      <c r="W8011" s="21" t="n">
        <f aca="false">IF(V8011=1,T8011+ROW()/10000000,0)</f>
        <v>6.0008011</v>
      </c>
    </row>
    <row r="8012" customFormat="false" ht="15" hidden="false" customHeight="false" outlineLevel="0" collapsed="false">
      <c r="A8012" s="0" t="n">
        <v>18357525</v>
      </c>
      <c r="B8012" s="0" t="s">
        <v>17117</v>
      </c>
      <c r="C8012" s="0" t="n">
        <v>1</v>
      </c>
      <c r="D8012" s="0" t="s">
        <v>6924</v>
      </c>
      <c r="E8012" s="0" t="s">
        <v>17139</v>
      </c>
      <c r="F8012" s="0" t="s">
        <v>17115</v>
      </c>
      <c r="G8012" s="0" t="s">
        <v>17116</v>
      </c>
      <c r="H8012" s="0" t="s">
        <v>402</v>
      </c>
      <c r="I8012" s="0" t="s">
        <v>2123</v>
      </c>
      <c r="J8012" s="0" t="s">
        <v>47</v>
      </c>
      <c r="K8012" s="0" t="s">
        <v>47</v>
      </c>
      <c r="L8012" s="0" t="s">
        <v>47</v>
      </c>
      <c r="M8012" s="0" t="s">
        <v>47</v>
      </c>
      <c r="N8012" s="0" t="n">
        <v>1</v>
      </c>
      <c r="O8012" s="0" t="n">
        <v>2</v>
      </c>
      <c r="P8012" s="0" t="n">
        <v>150</v>
      </c>
      <c r="Q8012" s="0" t="n">
        <v>1</v>
      </c>
      <c r="R8012" s="0" t="str">
        <f aca="false">INDEX(Lookup!$B$4:$B$18,MATCH(C8012,Lookup!$A$4:$A$18,0))</f>
        <v>India</v>
      </c>
      <c r="S8012" s="20" t="n">
        <f aca="false">INDEX(Lookup!$D$4:$D$18,MATCH(C8012,Lookup!$A$4:$A$18,0))</f>
        <v>0.012</v>
      </c>
      <c r="T8012" s="21" t="n">
        <f aca="false">ROUND(P8012*S8012,2)</f>
        <v>1.8</v>
      </c>
      <c r="U8012" s="21" t="n">
        <f aca="false">IF(T8012&lt;=10,1,IF(T8012&lt;=20,2,IF(T8012&lt;=30,3,IF(T8012&lt;=40,4,IF(T8012&lt;=50,5,IF(T8012&lt;=100,6,IF(T8012&lt;=250,7,8)))))))</f>
        <v>1</v>
      </c>
      <c r="V8012" s="21" t="n">
        <f aca="false">IF(AND(OR(Dashboard!$T$3="All",R8012=Dashboard!$T$3),OR(Dashboard!$T$4="All",D8012=Dashboard!$T$4)),1,0)</f>
        <v>1</v>
      </c>
      <c r="W8012" s="21" t="n">
        <f aca="false">IF(V8012=1,T8012+ROW()/10000000,0)</f>
        <v>1.8008012</v>
      </c>
    </row>
    <row r="8013" customFormat="false" ht="15" hidden="false" customHeight="false" outlineLevel="0" collapsed="false">
      <c r="A8013" s="0" t="n">
        <v>18265700</v>
      </c>
      <c r="B8013" s="0" t="s">
        <v>17140</v>
      </c>
      <c r="C8013" s="0" t="n">
        <v>1</v>
      </c>
      <c r="D8013" s="0" t="s">
        <v>6924</v>
      </c>
      <c r="E8013" s="0" t="s">
        <v>17141</v>
      </c>
      <c r="F8013" s="0" t="s">
        <v>17115</v>
      </c>
      <c r="G8013" s="0" t="s">
        <v>17116</v>
      </c>
      <c r="H8013" s="0" t="s">
        <v>2147</v>
      </c>
      <c r="I8013" s="0" t="s">
        <v>2123</v>
      </c>
      <c r="J8013" s="0" t="s">
        <v>47</v>
      </c>
      <c r="K8013" s="0" t="s">
        <v>47</v>
      </c>
      <c r="L8013" s="0" t="s">
        <v>47</v>
      </c>
      <c r="M8013" s="0" t="s">
        <v>47</v>
      </c>
      <c r="N8013" s="0" t="n">
        <v>1</v>
      </c>
      <c r="O8013" s="0" t="n">
        <v>3</v>
      </c>
      <c r="P8013" s="0" t="n">
        <v>300</v>
      </c>
      <c r="Q8013" s="0" t="n">
        <v>1</v>
      </c>
      <c r="R8013" s="0" t="str">
        <f aca="false">INDEX(Lookup!$B$4:$B$18,MATCH(C8013,Lookup!$A$4:$A$18,0))</f>
        <v>India</v>
      </c>
      <c r="S8013" s="20" t="n">
        <f aca="false">INDEX(Lookup!$D$4:$D$18,MATCH(C8013,Lookup!$A$4:$A$18,0))</f>
        <v>0.012</v>
      </c>
      <c r="T8013" s="21" t="n">
        <f aca="false">ROUND(P8013*S8013,2)</f>
        <v>3.6</v>
      </c>
      <c r="U8013" s="21" t="n">
        <f aca="false">IF(T8013&lt;=10,1,IF(T8013&lt;=20,2,IF(T8013&lt;=30,3,IF(T8013&lt;=40,4,IF(T8013&lt;=50,5,IF(T8013&lt;=100,6,IF(T8013&lt;=250,7,8)))))))</f>
        <v>1</v>
      </c>
      <c r="V8013" s="21" t="n">
        <f aca="false">IF(AND(OR(Dashboard!$T$3="All",R8013=Dashboard!$T$3),OR(Dashboard!$T$4="All",D8013=Dashboard!$T$4)),1,0)</f>
        <v>1</v>
      </c>
      <c r="W8013" s="21" t="n">
        <f aca="false">IF(V8013=1,T8013+ROW()/10000000,0)</f>
        <v>3.6008013</v>
      </c>
    </row>
    <row r="8014" customFormat="false" ht="15" hidden="false" customHeight="false" outlineLevel="0" collapsed="false">
      <c r="A8014" s="0" t="n">
        <v>18252382</v>
      </c>
      <c r="B8014" s="0" t="s">
        <v>17142</v>
      </c>
      <c r="C8014" s="0" t="n">
        <v>1</v>
      </c>
      <c r="D8014" s="0" t="s">
        <v>6924</v>
      </c>
      <c r="E8014" s="0" t="s">
        <v>17143</v>
      </c>
      <c r="F8014" s="0" t="s">
        <v>17115</v>
      </c>
      <c r="G8014" s="0" t="s">
        <v>17116</v>
      </c>
      <c r="H8014" s="0" t="s">
        <v>402</v>
      </c>
      <c r="I8014" s="0" t="s">
        <v>2123</v>
      </c>
      <c r="J8014" s="0" t="s">
        <v>47</v>
      </c>
      <c r="K8014" s="0" t="s">
        <v>47</v>
      </c>
      <c r="L8014" s="0" t="s">
        <v>47</v>
      </c>
      <c r="M8014" s="0" t="s">
        <v>47</v>
      </c>
      <c r="N8014" s="0" t="n">
        <v>1</v>
      </c>
      <c r="O8014" s="0" t="n">
        <v>0</v>
      </c>
      <c r="P8014" s="0" t="n">
        <v>350</v>
      </c>
      <c r="Q8014" s="0" t="n">
        <v>1</v>
      </c>
      <c r="R8014" s="0" t="str">
        <f aca="false">INDEX(Lookup!$B$4:$B$18,MATCH(C8014,Lookup!$A$4:$A$18,0))</f>
        <v>India</v>
      </c>
      <c r="S8014" s="20" t="n">
        <f aca="false">INDEX(Lookup!$D$4:$D$18,MATCH(C8014,Lookup!$A$4:$A$18,0))</f>
        <v>0.012</v>
      </c>
      <c r="T8014" s="21" t="n">
        <f aca="false">ROUND(P8014*S8014,2)</f>
        <v>4.2</v>
      </c>
      <c r="U8014" s="21" t="n">
        <f aca="false">IF(T8014&lt;=10,1,IF(T8014&lt;=20,2,IF(T8014&lt;=30,3,IF(T8014&lt;=40,4,IF(T8014&lt;=50,5,IF(T8014&lt;=100,6,IF(T8014&lt;=250,7,8)))))))</f>
        <v>1</v>
      </c>
      <c r="V8014" s="21" t="n">
        <f aca="false">IF(AND(OR(Dashboard!$T$3="All",R8014=Dashboard!$T$3),OR(Dashboard!$T$4="All",D8014=Dashboard!$T$4)),1,0)</f>
        <v>1</v>
      </c>
      <c r="W8014" s="21" t="n">
        <f aca="false">IF(V8014=1,T8014+ROW()/10000000,0)</f>
        <v>4.2008014</v>
      </c>
    </row>
    <row r="8015" customFormat="false" ht="15" hidden="false" customHeight="false" outlineLevel="0" collapsed="false">
      <c r="A8015" s="0" t="n">
        <v>18478967</v>
      </c>
      <c r="B8015" s="0" t="s">
        <v>17144</v>
      </c>
      <c r="C8015" s="0" t="n">
        <v>1</v>
      </c>
      <c r="D8015" s="0" t="s">
        <v>6924</v>
      </c>
      <c r="E8015" s="0" t="s">
        <v>17145</v>
      </c>
      <c r="F8015" s="0" t="s">
        <v>17115</v>
      </c>
      <c r="G8015" s="0" t="s">
        <v>17116</v>
      </c>
      <c r="H8015" s="0" t="s">
        <v>17146</v>
      </c>
      <c r="I8015" s="0" t="s">
        <v>2123</v>
      </c>
      <c r="J8015" s="0" t="s">
        <v>47</v>
      </c>
      <c r="K8015" s="0" t="s">
        <v>47</v>
      </c>
      <c r="L8015" s="0" t="s">
        <v>47</v>
      </c>
      <c r="M8015" s="0" t="s">
        <v>47</v>
      </c>
      <c r="N8015" s="0" t="n">
        <v>1</v>
      </c>
      <c r="O8015" s="0" t="n">
        <v>0</v>
      </c>
      <c r="P8015" s="0" t="n">
        <v>300</v>
      </c>
      <c r="Q8015" s="0" t="n">
        <v>1</v>
      </c>
      <c r="R8015" s="0" t="str">
        <f aca="false">INDEX(Lookup!$B$4:$B$18,MATCH(C8015,Lookup!$A$4:$A$18,0))</f>
        <v>India</v>
      </c>
      <c r="S8015" s="20" t="n">
        <f aca="false">INDEX(Lookup!$D$4:$D$18,MATCH(C8015,Lookup!$A$4:$A$18,0))</f>
        <v>0.012</v>
      </c>
      <c r="T8015" s="21" t="n">
        <f aca="false">ROUND(P8015*S8015,2)</f>
        <v>3.6</v>
      </c>
      <c r="U8015" s="21" t="n">
        <f aca="false">IF(T8015&lt;=10,1,IF(T8015&lt;=20,2,IF(T8015&lt;=30,3,IF(T8015&lt;=40,4,IF(T8015&lt;=50,5,IF(T8015&lt;=100,6,IF(T8015&lt;=250,7,8)))))))</f>
        <v>1</v>
      </c>
      <c r="V8015" s="21" t="n">
        <f aca="false">IF(AND(OR(Dashboard!$T$3="All",R8015=Dashboard!$T$3),OR(Dashboard!$T$4="All",D8015=Dashboard!$T$4)),1,0)</f>
        <v>1</v>
      </c>
      <c r="W8015" s="21" t="n">
        <f aca="false">IF(V8015=1,T8015+ROW()/10000000,0)</f>
        <v>3.6008015</v>
      </c>
    </row>
    <row r="8016" customFormat="false" ht="15" hidden="false" customHeight="false" outlineLevel="0" collapsed="false">
      <c r="A8016" s="0" t="n">
        <v>18311920</v>
      </c>
      <c r="B8016" s="0" t="s">
        <v>17147</v>
      </c>
      <c r="C8016" s="0" t="n">
        <v>1</v>
      </c>
      <c r="D8016" s="0" t="s">
        <v>6924</v>
      </c>
      <c r="E8016" s="0" t="s">
        <v>17148</v>
      </c>
      <c r="F8016" s="0" t="s">
        <v>17115</v>
      </c>
      <c r="G8016" s="0" t="s">
        <v>17116</v>
      </c>
      <c r="H8016" s="0" t="s">
        <v>3706</v>
      </c>
      <c r="I8016" s="0" t="s">
        <v>2123</v>
      </c>
      <c r="J8016" s="0" t="s">
        <v>47</v>
      </c>
      <c r="K8016" s="0" t="s">
        <v>47</v>
      </c>
      <c r="L8016" s="0" t="s">
        <v>47</v>
      </c>
      <c r="M8016" s="0" t="s">
        <v>47</v>
      </c>
      <c r="N8016" s="0" t="n">
        <v>1</v>
      </c>
      <c r="O8016" s="0" t="n">
        <v>1</v>
      </c>
      <c r="P8016" s="0" t="n">
        <v>300</v>
      </c>
      <c r="Q8016" s="0" t="n">
        <v>1</v>
      </c>
      <c r="R8016" s="0" t="str">
        <f aca="false">INDEX(Lookup!$B$4:$B$18,MATCH(C8016,Lookup!$A$4:$A$18,0))</f>
        <v>India</v>
      </c>
      <c r="S8016" s="20" t="n">
        <f aca="false">INDEX(Lookup!$D$4:$D$18,MATCH(C8016,Lookup!$A$4:$A$18,0))</f>
        <v>0.012</v>
      </c>
      <c r="T8016" s="21" t="n">
        <f aca="false">ROUND(P8016*S8016,2)</f>
        <v>3.6</v>
      </c>
      <c r="U8016" s="21" t="n">
        <f aca="false">IF(T8016&lt;=10,1,IF(T8016&lt;=20,2,IF(T8016&lt;=30,3,IF(T8016&lt;=40,4,IF(T8016&lt;=50,5,IF(T8016&lt;=100,6,IF(T8016&lt;=250,7,8)))))))</f>
        <v>1</v>
      </c>
      <c r="V8016" s="21" t="n">
        <f aca="false">IF(AND(OR(Dashboard!$T$3="All",R8016=Dashboard!$T$3),OR(Dashboard!$T$4="All",D8016=Dashboard!$T$4)),1,0)</f>
        <v>1</v>
      </c>
      <c r="W8016" s="21" t="n">
        <f aca="false">IF(V8016=1,T8016+ROW()/10000000,0)</f>
        <v>3.6008016</v>
      </c>
    </row>
    <row r="8017" customFormat="false" ht="15" hidden="false" customHeight="false" outlineLevel="0" collapsed="false">
      <c r="A8017" s="0" t="n">
        <v>18455876</v>
      </c>
      <c r="B8017" s="0" t="s">
        <v>11324</v>
      </c>
      <c r="C8017" s="0" t="n">
        <v>1</v>
      </c>
      <c r="D8017" s="0" t="s">
        <v>6924</v>
      </c>
      <c r="E8017" s="0" t="s">
        <v>17149</v>
      </c>
      <c r="F8017" s="0" t="s">
        <v>17115</v>
      </c>
      <c r="G8017" s="0" t="s">
        <v>17116</v>
      </c>
      <c r="H8017" s="0" t="s">
        <v>2868</v>
      </c>
      <c r="I8017" s="0" t="s">
        <v>2123</v>
      </c>
      <c r="J8017" s="0" t="s">
        <v>47</v>
      </c>
      <c r="K8017" s="0" t="s">
        <v>47</v>
      </c>
      <c r="L8017" s="0" t="s">
        <v>47</v>
      </c>
      <c r="M8017" s="0" t="s">
        <v>47</v>
      </c>
      <c r="N8017" s="0" t="n">
        <v>1</v>
      </c>
      <c r="O8017" s="0" t="n">
        <v>1</v>
      </c>
      <c r="P8017" s="0" t="n">
        <v>200</v>
      </c>
      <c r="Q8017" s="0" t="n">
        <v>1</v>
      </c>
      <c r="R8017" s="0" t="str">
        <f aca="false">INDEX(Lookup!$B$4:$B$18,MATCH(C8017,Lookup!$A$4:$A$18,0))</f>
        <v>India</v>
      </c>
      <c r="S8017" s="20" t="n">
        <f aca="false">INDEX(Lookup!$D$4:$D$18,MATCH(C8017,Lookup!$A$4:$A$18,0))</f>
        <v>0.012</v>
      </c>
      <c r="T8017" s="21" t="n">
        <f aca="false">ROUND(P8017*S8017,2)</f>
        <v>2.4</v>
      </c>
      <c r="U8017" s="21" t="n">
        <f aca="false">IF(T8017&lt;=10,1,IF(T8017&lt;=20,2,IF(T8017&lt;=30,3,IF(T8017&lt;=40,4,IF(T8017&lt;=50,5,IF(T8017&lt;=100,6,IF(T8017&lt;=250,7,8)))))))</f>
        <v>1</v>
      </c>
      <c r="V8017" s="21" t="n">
        <f aca="false">IF(AND(OR(Dashboard!$T$3="All",R8017=Dashboard!$T$3),OR(Dashboard!$T$4="All",D8017=Dashboard!$T$4)),1,0)</f>
        <v>1</v>
      </c>
      <c r="W8017" s="21" t="n">
        <f aca="false">IF(V8017=1,T8017+ROW()/10000000,0)</f>
        <v>2.4008017</v>
      </c>
    </row>
    <row r="8018" customFormat="false" ht="15" hidden="false" customHeight="false" outlineLevel="0" collapsed="false">
      <c r="A8018" s="0" t="n">
        <v>18478987</v>
      </c>
      <c r="B8018" s="0" t="s">
        <v>17150</v>
      </c>
      <c r="C8018" s="0" t="n">
        <v>1</v>
      </c>
      <c r="D8018" s="0" t="s">
        <v>6924</v>
      </c>
      <c r="E8018" s="0" t="s">
        <v>17151</v>
      </c>
      <c r="F8018" s="0" t="s">
        <v>17115</v>
      </c>
      <c r="G8018" s="0" t="s">
        <v>17116</v>
      </c>
      <c r="H8018" s="0" t="s">
        <v>2128</v>
      </c>
      <c r="I8018" s="0" t="s">
        <v>2123</v>
      </c>
      <c r="J8018" s="0" t="s">
        <v>47</v>
      </c>
      <c r="K8018" s="0" t="s">
        <v>47</v>
      </c>
      <c r="L8018" s="0" t="s">
        <v>47</v>
      </c>
      <c r="M8018" s="0" t="s">
        <v>47</v>
      </c>
      <c r="N8018" s="0" t="n">
        <v>1</v>
      </c>
      <c r="O8018" s="0" t="n">
        <v>1</v>
      </c>
      <c r="P8018" s="0" t="n">
        <v>450</v>
      </c>
      <c r="Q8018" s="0" t="n">
        <v>1</v>
      </c>
      <c r="R8018" s="0" t="str">
        <f aca="false">INDEX(Lookup!$B$4:$B$18,MATCH(C8018,Lookup!$A$4:$A$18,0))</f>
        <v>India</v>
      </c>
      <c r="S8018" s="20" t="n">
        <f aca="false">INDEX(Lookup!$D$4:$D$18,MATCH(C8018,Lookup!$A$4:$A$18,0))</f>
        <v>0.012</v>
      </c>
      <c r="T8018" s="21" t="n">
        <f aca="false">ROUND(P8018*S8018,2)</f>
        <v>5.4</v>
      </c>
      <c r="U8018" s="21" t="n">
        <f aca="false">IF(T8018&lt;=10,1,IF(T8018&lt;=20,2,IF(T8018&lt;=30,3,IF(T8018&lt;=40,4,IF(T8018&lt;=50,5,IF(T8018&lt;=100,6,IF(T8018&lt;=250,7,8)))))))</f>
        <v>1</v>
      </c>
      <c r="V8018" s="21" t="n">
        <f aca="false">IF(AND(OR(Dashboard!$T$3="All",R8018=Dashboard!$T$3),OR(Dashboard!$T$4="All",D8018=Dashboard!$T$4)),1,0)</f>
        <v>1</v>
      </c>
      <c r="W8018" s="21" t="n">
        <f aca="false">IF(V8018=1,T8018+ROW()/10000000,0)</f>
        <v>5.4008018</v>
      </c>
    </row>
    <row r="8019" customFormat="false" ht="15" hidden="false" customHeight="false" outlineLevel="0" collapsed="false">
      <c r="A8019" s="0" t="n">
        <v>18479000</v>
      </c>
      <c r="B8019" s="0" t="s">
        <v>17152</v>
      </c>
      <c r="C8019" s="0" t="n">
        <v>1</v>
      </c>
      <c r="D8019" s="0" t="s">
        <v>6924</v>
      </c>
      <c r="E8019" s="0" t="s">
        <v>17153</v>
      </c>
      <c r="F8019" s="0" t="s">
        <v>17115</v>
      </c>
      <c r="G8019" s="0" t="s">
        <v>17116</v>
      </c>
      <c r="H8019" s="0" t="s">
        <v>2050</v>
      </c>
      <c r="I8019" s="0" t="s">
        <v>2123</v>
      </c>
      <c r="J8019" s="0" t="s">
        <v>47</v>
      </c>
      <c r="K8019" s="0" t="s">
        <v>47</v>
      </c>
      <c r="L8019" s="0" t="s">
        <v>47</v>
      </c>
      <c r="M8019" s="0" t="s">
        <v>47</v>
      </c>
      <c r="N8019" s="0" t="n">
        <v>1</v>
      </c>
      <c r="O8019" s="0" t="n">
        <v>0</v>
      </c>
      <c r="P8019" s="0" t="n">
        <v>200</v>
      </c>
      <c r="Q8019" s="0" t="n">
        <v>1</v>
      </c>
      <c r="R8019" s="0" t="str">
        <f aca="false">INDEX(Lookup!$B$4:$B$18,MATCH(C8019,Lookup!$A$4:$A$18,0))</f>
        <v>India</v>
      </c>
      <c r="S8019" s="20" t="n">
        <f aca="false">INDEX(Lookup!$D$4:$D$18,MATCH(C8019,Lookup!$A$4:$A$18,0))</f>
        <v>0.012</v>
      </c>
      <c r="T8019" s="21" t="n">
        <f aca="false">ROUND(P8019*S8019,2)</f>
        <v>2.4</v>
      </c>
      <c r="U8019" s="21" t="n">
        <f aca="false">IF(T8019&lt;=10,1,IF(T8019&lt;=20,2,IF(T8019&lt;=30,3,IF(T8019&lt;=40,4,IF(T8019&lt;=50,5,IF(T8019&lt;=100,6,IF(T8019&lt;=250,7,8)))))))</f>
        <v>1</v>
      </c>
      <c r="V8019" s="21" t="n">
        <f aca="false">IF(AND(OR(Dashboard!$T$3="All",R8019=Dashboard!$T$3),OR(Dashboard!$T$4="All",D8019=Dashboard!$T$4)),1,0)</f>
        <v>1</v>
      </c>
      <c r="W8019" s="21" t="n">
        <f aca="false">IF(V8019=1,T8019+ROW()/10000000,0)</f>
        <v>2.4008019</v>
      </c>
    </row>
    <row r="8020" customFormat="false" ht="15" hidden="false" customHeight="false" outlineLevel="0" collapsed="false">
      <c r="A8020" s="0" t="n">
        <v>18478997</v>
      </c>
      <c r="B8020" s="0" t="s">
        <v>17154</v>
      </c>
      <c r="C8020" s="0" t="n">
        <v>1</v>
      </c>
      <c r="D8020" s="0" t="s">
        <v>6924</v>
      </c>
      <c r="E8020" s="0" t="s">
        <v>17155</v>
      </c>
      <c r="F8020" s="0" t="s">
        <v>17115</v>
      </c>
      <c r="G8020" s="0" t="s">
        <v>17116</v>
      </c>
      <c r="H8020" s="0" t="s">
        <v>3269</v>
      </c>
      <c r="I8020" s="0" t="s">
        <v>2123</v>
      </c>
      <c r="J8020" s="0" t="s">
        <v>47</v>
      </c>
      <c r="K8020" s="0" t="s">
        <v>47</v>
      </c>
      <c r="L8020" s="0" t="s">
        <v>47</v>
      </c>
      <c r="M8020" s="0" t="s">
        <v>47</v>
      </c>
      <c r="N8020" s="0" t="n">
        <v>1</v>
      </c>
      <c r="O8020" s="0" t="n">
        <v>0</v>
      </c>
      <c r="P8020" s="0" t="n">
        <v>100</v>
      </c>
      <c r="Q8020" s="0" t="n">
        <v>1</v>
      </c>
      <c r="R8020" s="0" t="str">
        <f aca="false">INDEX(Lookup!$B$4:$B$18,MATCH(C8020,Lookup!$A$4:$A$18,0))</f>
        <v>India</v>
      </c>
      <c r="S8020" s="20" t="n">
        <f aca="false">INDEX(Lookup!$D$4:$D$18,MATCH(C8020,Lookup!$A$4:$A$18,0))</f>
        <v>0.012</v>
      </c>
      <c r="T8020" s="21" t="n">
        <f aca="false">ROUND(P8020*S8020,2)</f>
        <v>1.2</v>
      </c>
      <c r="U8020" s="21" t="n">
        <f aca="false">IF(T8020&lt;=10,1,IF(T8020&lt;=20,2,IF(T8020&lt;=30,3,IF(T8020&lt;=40,4,IF(T8020&lt;=50,5,IF(T8020&lt;=100,6,IF(T8020&lt;=250,7,8)))))))</f>
        <v>1</v>
      </c>
      <c r="V8020" s="21" t="n">
        <f aca="false">IF(AND(OR(Dashboard!$T$3="All",R8020=Dashboard!$T$3),OR(Dashboard!$T$4="All",D8020=Dashboard!$T$4)),1,0)</f>
        <v>1</v>
      </c>
      <c r="W8020" s="21" t="n">
        <f aca="false">IF(V8020=1,T8020+ROW()/10000000,0)</f>
        <v>1.200802</v>
      </c>
    </row>
    <row r="8021" customFormat="false" ht="15" hidden="false" customHeight="false" outlineLevel="0" collapsed="false">
      <c r="A8021" s="0" t="n">
        <v>18492061</v>
      </c>
      <c r="B8021" s="0" t="s">
        <v>17156</v>
      </c>
      <c r="C8021" s="0" t="n">
        <v>1</v>
      </c>
      <c r="D8021" s="0" t="s">
        <v>6924</v>
      </c>
      <c r="E8021" s="0" t="s">
        <v>17157</v>
      </c>
      <c r="F8021" s="0" t="s">
        <v>17158</v>
      </c>
      <c r="G8021" s="0" t="s">
        <v>17159</v>
      </c>
      <c r="H8021" s="0" t="s">
        <v>156</v>
      </c>
      <c r="I8021" s="0" t="s">
        <v>2123</v>
      </c>
      <c r="J8021" s="0" t="s">
        <v>47</v>
      </c>
      <c r="K8021" s="0" t="s">
        <v>47</v>
      </c>
      <c r="L8021" s="0" t="s">
        <v>47</v>
      </c>
      <c r="M8021" s="0" t="s">
        <v>47</v>
      </c>
      <c r="N8021" s="0" t="n">
        <v>1</v>
      </c>
      <c r="O8021" s="0" t="n">
        <v>0</v>
      </c>
      <c r="P8021" s="0" t="n">
        <v>200</v>
      </c>
      <c r="Q8021" s="0" t="n">
        <v>1</v>
      </c>
      <c r="R8021" s="0" t="str">
        <f aca="false">INDEX(Lookup!$B$4:$B$18,MATCH(C8021,Lookup!$A$4:$A$18,0))</f>
        <v>India</v>
      </c>
      <c r="S8021" s="20" t="n">
        <f aca="false">INDEX(Lookup!$D$4:$D$18,MATCH(C8021,Lookup!$A$4:$A$18,0))</f>
        <v>0.012</v>
      </c>
      <c r="T8021" s="21" t="n">
        <f aca="false">ROUND(P8021*S8021,2)</f>
        <v>2.4</v>
      </c>
      <c r="U8021" s="21" t="n">
        <f aca="false">IF(T8021&lt;=10,1,IF(T8021&lt;=20,2,IF(T8021&lt;=30,3,IF(T8021&lt;=40,4,IF(T8021&lt;=50,5,IF(T8021&lt;=100,6,IF(T8021&lt;=250,7,8)))))))</f>
        <v>1</v>
      </c>
      <c r="V8021" s="21" t="n">
        <f aca="false">IF(AND(OR(Dashboard!$T$3="All",R8021=Dashboard!$T$3),OR(Dashboard!$T$4="All",D8021=Dashboard!$T$4)),1,0)</f>
        <v>1</v>
      </c>
      <c r="W8021" s="21" t="n">
        <f aca="false">IF(V8021=1,T8021+ROW()/10000000,0)</f>
        <v>2.4008021</v>
      </c>
    </row>
    <row r="8022" customFormat="false" ht="15" hidden="false" customHeight="false" outlineLevel="0" collapsed="false">
      <c r="A8022" s="0" t="n">
        <v>18349925</v>
      </c>
      <c r="B8022" s="0" t="s">
        <v>17160</v>
      </c>
      <c r="C8022" s="0" t="n">
        <v>1</v>
      </c>
      <c r="D8022" s="0" t="s">
        <v>6924</v>
      </c>
      <c r="E8022" s="0" t="s">
        <v>17161</v>
      </c>
      <c r="F8022" s="0" t="s">
        <v>17158</v>
      </c>
      <c r="G8022" s="0" t="s">
        <v>17159</v>
      </c>
      <c r="H8022" s="0" t="s">
        <v>69</v>
      </c>
      <c r="I8022" s="0" t="s">
        <v>2123</v>
      </c>
      <c r="J8022" s="0" t="s">
        <v>47</v>
      </c>
      <c r="K8022" s="0" t="s">
        <v>47</v>
      </c>
      <c r="L8022" s="0" t="s">
        <v>47</v>
      </c>
      <c r="M8022" s="0" t="s">
        <v>47</v>
      </c>
      <c r="N8022" s="0" t="n">
        <v>1</v>
      </c>
      <c r="O8022" s="0" t="n">
        <v>0</v>
      </c>
      <c r="P8022" s="0" t="n">
        <v>200</v>
      </c>
      <c r="Q8022" s="0" t="n">
        <v>1</v>
      </c>
      <c r="R8022" s="0" t="str">
        <f aca="false">INDEX(Lookup!$B$4:$B$18,MATCH(C8022,Lookup!$A$4:$A$18,0))</f>
        <v>India</v>
      </c>
      <c r="S8022" s="20" t="n">
        <f aca="false">INDEX(Lookup!$D$4:$D$18,MATCH(C8022,Lookup!$A$4:$A$18,0))</f>
        <v>0.012</v>
      </c>
      <c r="T8022" s="21" t="n">
        <f aca="false">ROUND(P8022*S8022,2)</f>
        <v>2.4</v>
      </c>
      <c r="U8022" s="21" t="n">
        <f aca="false">IF(T8022&lt;=10,1,IF(T8022&lt;=20,2,IF(T8022&lt;=30,3,IF(T8022&lt;=40,4,IF(T8022&lt;=50,5,IF(T8022&lt;=100,6,IF(T8022&lt;=250,7,8)))))))</f>
        <v>1</v>
      </c>
      <c r="V8022" s="21" t="n">
        <f aca="false">IF(AND(OR(Dashboard!$T$3="All",R8022=Dashboard!$T$3),OR(Dashboard!$T$4="All",D8022=Dashboard!$T$4)),1,0)</f>
        <v>1</v>
      </c>
      <c r="W8022" s="21" t="n">
        <f aca="false">IF(V8022=1,T8022+ROW()/10000000,0)</f>
        <v>2.4008022</v>
      </c>
    </row>
    <row r="8023" customFormat="false" ht="15" hidden="false" customHeight="false" outlineLevel="0" collapsed="false">
      <c r="A8023" s="0" t="n">
        <v>18492065</v>
      </c>
      <c r="B8023" s="0" t="s">
        <v>17162</v>
      </c>
      <c r="C8023" s="0" t="n">
        <v>1</v>
      </c>
      <c r="D8023" s="0" t="s">
        <v>6924</v>
      </c>
      <c r="E8023" s="0" t="s">
        <v>17163</v>
      </c>
      <c r="F8023" s="0" t="s">
        <v>17158</v>
      </c>
      <c r="G8023" s="0" t="s">
        <v>17159</v>
      </c>
      <c r="H8023" s="0" t="s">
        <v>3356</v>
      </c>
      <c r="I8023" s="0" t="s">
        <v>2123</v>
      </c>
      <c r="J8023" s="0" t="s">
        <v>47</v>
      </c>
      <c r="K8023" s="0" t="s">
        <v>47</v>
      </c>
      <c r="L8023" s="0" t="s">
        <v>47</v>
      </c>
      <c r="M8023" s="0" t="s">
        <v>47</v>
      </c>
      <c r="N8023" s="0" t="n">
        <v>1</v>
      </c>
      <c r="O8023" s="0" t="n">
        <v>0</v>
      </c>
      <c r="P8023" s="0" t="n">
        <v>200</v>
      </c>
      <c r="Q8023" s="0" t="n">
        <v>1</v>
      </c>
      <c r="R8023" s="0" t="str">
        <f aca="false">INDEX(Lookup!$B$4:$B$18,MATCH(C8023,Lookup!$A$4:$A$18,0))</f>
        <v>India</v>
      </c>
      <c r="S8023" s="20" t="n">
        <f aca="false">INDEX(Lookup!$D$4:$D$18,MATCH(C8023,Lookup!$A$4:$A$18,0))</f>
        <v>0.012</v>
      </c>
      <c r="T8023" s="21" t="n">
        <f aca="false">ROUND(P8023*S8023,2)</f>
        <v>2.4</v>
      </c>
      <c r="U8023" s="21" t="n">
        <f aca="false">IF(T8023&lt;=10,1,IF(T8023&lt;=20,2,IF(T8023&lt;=30,3,IF(T8023&lt;=40,4,IF(T8023&lt;=50,5,IF(T8023&lt;=100,6,IF(T8023&lt;=250,7,8)))))))</f>
        <v>1</v>
      </c>
      <c r="V8023" s="21" t="n">
        <f aca="false">IF(AND(OR(Dashboard!$T$3="All",R8023=Dashboard!$T$3),OR(Dashboard!$T$4="All",D8023=Dashboard!$T$4)),1,0)</f>
        <v>1</v>
      </c>
      <c r="W8023" s="21" t="n">
        <f aca="false">IF(V8023=1,T8023+ROW()/10000000,0)</f>
        <v>2.4008023</v>
      </c>
    </row>
    <row r="8024" customFormat="false" ht="15" hidden="false" customHeight="false" outlineLevel="0" collapsed="false">
      <c r="A8024" s="0" t="n">
        <v>310480</v>
      </c>
      <c r="B8024" s="0" t="s">
        <v>17164</v>
      </c>
      <c r="C8024" s="0" t="n">
        <v>1</v>
      </c>
      <c r="D8024" s="0" t="s">
        <v>6924</v>
      </c>
      <c r="E8024" s="0" t="s">
        <v>17165</v>
      </c>
      <c r="F8024" s="0" t="s">
        <v>17158</v>
      </c>
      <c r="G8024" s="0" t="s">
        <v>17159</v>
      </c>
      <c r="H8024" s="0" t="s">
        <v>402</v>
      </c>
      <c r="I8024" s="0" t="s">
        <v>2123</v>
      </c>
      <c r="J8024" s="0" t="s">
        <v>47</v>
      </c>
      <c r="K8024" s="0" t="s">
        <v>47</v>
      </c>
      <c r="L8024" s="0" t="s">
        <v>47</v>
      </c>
      <c r="M8024" s="0" t="s">
        <v>47</v>
      </c>
      <c r="N8024" s="0" t="n">
        <v>1</v>
      </c>
      <c r="O8024" s="0" t="n">
        <v>1</v>
      </c>
      <c r="P8024" s="0" t="n">
        <v>150</v>
      </c>
      <c r="Q8024" s="0" t="n">
        <v>1</v>
      </c>
      <c r="R8024" s="0" t="str">
        <f aca="false">INDEX(Lookup!$B$4:$B$18,MATCH(C8024,Lookup!$A$4:$A$18,0))</f>
        <v>India</v>
      </c>
      <c r="S8024" s="20" t="n">
        <f aca="false">INDEX(Lookup!$D$4:$D$18,MATCH(C8024,Lookup!$A$4:$A$18,0))</f>
        <v>0.012</v>
      </c>
      <c r="T8024" s="21" t="n">
        <f aca="false">ROUND(P8024*S8024,2)</f>
        <v>1.8</v>
      </c>
      <c r="U8024" s="21" t="n">
        <f aca="false">IF(T8024&lt;=10,1,IF(T8024&lt;=20,2,IF(T8024&lt;=30,3,IF(T8024&lt;=40,4,IF(T8024&lt;=50,5,IF(T8024&lt;=100,6,IF(T8024&lt;=250,7,8)))))))</f>
        <v>1</v>
      </c>
      <c r="V8024" s="21" t="n">
        <f aca="false">IF(AND(OR(Dashboard!$T$3="All",R8024=Dashboard!$T$3),OR(Dashboard!$T$4="All",D8024=Dashboard!$T$4)),1,0)</f>
        <v>1</v>
      </c>
      <c r="W8024" s="21" t="n">
        <f aca="false">IF(V8024=1,T8024+ROW()/10000000,0)</f>
        <v>1.8008024</v>
      </c>
    </row>
    <row r="8025" customFormat="false" ht="15" hidden="false" customHeight="false" outlineLevel="0" collapsed="false">
      <c r="A8025" s="0" t="n">
        <v>18144471</v>
      </c>
      <c r="B8025" s="0" t="s">
        <v>17166</v>
      </c>
      <c r="C8025" s="0" t="n">
        <v>1</v>
      </c>
      <c r="D8025" s="0" t="s">
        <v>6924</v>
      </c>
      <c r="E8025" s="0" t="s">
        <v>17167</v>
      </c>
      <c r="F8025" s="0" t="s">
        <v>17158</v>
      </c>
      <c r="G8025" s="0" t="s">
        <v>17159</v>
      </c>
      <c r="H8025" s="0" t="s">
        <v>3392</v>
      </c>
      <c r="I8025" s="0" t="s">
        <v>2123</v>
      </c>
      <c r="J8025" s="0" t="s">
        <v>47</v>
      </c>
      <c r="K8025" s="0" t="s">
        <v>47</v>
      </c>
      <c r="L8025" s="0" t="s">
        <v>47</v>
      </c>
      <c r="M8025" s="0" t="s">
        <v>47</v>
      </c>
      <c r="N8025" s="0" t="n">
        <v>1</v>
      </c>
      <c r="O8025" s="0" t="n">
        <v>0</v>
      </c>
      <c r="P8025" s="0" t="n">
        <v>450</v>
      </c>
      <c r="Q8025" s="0" t="n">
        <v>1</v>
      </c>
      <c r="R8025" s="0" t="str">
        <f aca="false">INDEX(Lookup!$B$4:$B$18,MATCH(C8025,Lookup!$A$4:$A$18,0))</f>
        <v>India</v>
      </c>
      <c r="S8025" s="20" t="n">
        <f aca="false">INDEX(Lookup!$D$4:$D$18,MATCH(C8025,Lookup!$A$4:$A$18,0))</f>
        <v>0.012</v>
      </c>
      <c r="T8025" s="21" t="n">
        <f aca="false">ROUND(P8025*S8025,2)</f>
        <v>5.4</v>
      </c>
      <c r="U8025" s="21" t="n">
        <f aca="false">IF(T8025&lt;=10,1,IF(T8025&lt;=20,2,IF(T8025&lt;=30,3,IF(T8025&lt;=40,4,IF(T8025&lt;=50,5,IF(T8025&lt;=100,6,IF(T8025&lt;=250,7,8)))))))</f>
        <v>1</v>
      </c>
      <c r="V8025" s="21" t="n">
        <f aca="false">IF(AND(OR(Dashboard!$T$3="All",R8025=Dashboard!$T$3),OR(Dashboard!$T$4="All",D8025=Dashboard!$T$4)),1,0)</f>
        <v>1</v>
      </c>
      <c r="W8025" s="21" t="n">
        <f aca="false">IF(V8025=1,T8025+ROW()/10000000,0)</f>
        <v>5.4008025</v>
      </c>
    </row>
    <row r="8026" customFormat="false" ht="15" hidden="false" customHeight="false" outlineLevel="0" collapsed="false">
      <c r="A8026" s="0" t="n">
        <v>18466972</v>
      </c>
      <c r="B8026" s="0" t="s">
        <v>17168</v>
      </c>
      <c r="C8026" s="0" t="n">
        <v>1</v>
      </c>
      <c r="D8026" s="0" t="s">
        <v>6924</v>
      </c>
      <c r="E8026" s="0" t="s">
        <v>17169</v>
      </c>
      <c r="F8026" s="0" t="s">
        <v>17158</v>
      </c>
      <c r="G8026" s="0" t="s">
        <v>17159</v>
      </c>
      <c r="H8026" s="0" t="s">
        <v>2868</v>
      </c>
      <c r="I8026" s="0" t="s">
        <v>2123</v>
      </c>
      <c r="J8026" s="0" t="s">
        <v>47</v>
      </c>
      <c r="K8026" s="0" t="s">
        <v>47</v>
      </c>
      <c r="L8026" s="0" t="s">
        <v>47</v>
      </c>
      <c r="M8026" s="0" t="s">
        <v>47</v>
      </c>
      <c r="N8026" s="0" t="n">
        <v>1</v>
      </c>
      <c r="O8026" s="0" t="n">
        <v>0</v>
      </c>
      <c r="P8026" s="0" t="n">
        <v>350</v>
      </c>
      <c r="Q8026" s="0" t="n">
        <v>1</v>
      </c>
      <c r="R8026" s="0" t="str">
        <f aca="false">INDEX(Lookup!$B$4:$B$18,MATCH(C8026,Lookup!$A$4:$A$18,0))</f>
        <v>India</v>
      </c>
      <c r="S8026" s="20" t="n">
        <f aca="false">INDEX(Lookup!$D$4:$D$18,MATCH(C8026,Lookup!$A$4:$A$18,0))</f>
        <v>0.012</v>
      </c>
      <c r="T8026" s="21" t="n">
        <f aca="false">ROUND(P8026*S8026,2)</f>
        <v>4.2</v>
      </c>
      <c r="U8026" s="21" t="n">
        <f aca="false">IF(T8026&lt;=10,1,IF(T8026&lt;=20,2,IF(T8026&lt;=30,3,IF(T8026&lt;=40,4,IF(T8026&lt;=50,5,IF(T8026&lt;=100,6,IF(T8026&lt;=250,7,8)))))))</f>
        <v>1</v>
      </c>
      <c r="V8026" s="21" t="n">
        <f aca="false">IF(AND(OR(Dashboard!$T$3="All",R8026=Dashboard!$T$3),OR(Dashboard!$T$4="All",D8026=Dashboard!$T$4)),1,0)</f>
        <v>1</v>
      </c>
      <c r="W8026" s="21" t="n">
        <f aca="false">IF(V8026=1,T8026+ROW()/10000000,0)</f>
        <v>4.2008026</v>
      </c>
    </row>
    <row r="8027" customFormat="false" ht="15" hidden="false" customHeight="false" outlineLevel="0" collapsed="false">
      <c r="A8027" s="0" t="n">
        <v>18429376</v>
      </c>
      <c r="B8027" s="0" t="s">
        <v>17170</v>
      </c>
      <c r="C8027" s="0" t="n">
        <v>1</v>
      </c>
      <c r="D8027" s="0" t="s">
        <v>6924</v>
      </c>
      <c r="E8027" s="0" t="s">
        <v>17171</v>
      </c>
      <c r="F8027" s="0" t="s">
        <v>17158</v>
      </c>
      <c r="G8027" s="0" t="s">
        <v>17159</v>
      </c>
      <c r="H8027" s="0" t="s">
        <v>2147</v>
      </c>
      <c r="I8027" s="0" t="s">
        <v>2123</v>
      </c>
      <c r="J8027" s="0" t="s">
        <v>47</v>
      </c>
      <c r="K8027" s="0" t="s">
        <v>47</v>
      </c>
      <c r="L8027" s="0" t="s">
        <v>47</v>
      </c>
      <c r="M8027" s="0" t="s">
        <v>47</v>
      </c>
      <c r="N8027" s="0" t="n">
        <v>2</v>
      </c>
      <c r="O8027" s="0" t="n">
        <v>0</v>
      </c>
      <c r="P8027" s="0" t="n">
        <v>600</v>
      </c>
      <c r="Q8027" s="0" t="n">
        <v>1</v>
      </c>
      <c r="R8027" s="0" t="str">
        <f aca="false">INDEX(Lookup!$B$4:$B$18,MATCH(C8027,Lookup!$A$4:$A$18,0))</f>
        <v>India</v>
      </c>
      <c r="S8027" s="20" t="n">
        <f aca="false">INDEX(Lookup!$D$4:$D$18,MATCH(C8027,Lookup!$A$4:$A$18,0))</f>
        <v>0.012</v>
      </c>
      <c r="T8027" s="21" t="n">
        <f aca="false">ROUND(P8027*S8027,2)</f>
        <v>7.2</v>
      </c>
      <c r="U8027" s="21" t="n">
        <f aca="false">IF(T8027&lt;=10,1,IF(T8027&lt;=20,2,IF(T8027&lt;=30,3,IF(T8027&lt;=40,4,IF(T8027&lt;=50,5,IF(T8027&lt;=100,6,IF(T8027&lt;=250,7,8)))))))</f>
        <v>1</v>
      </c>
      <c r="V8027" s="21" t="n">
        <f aca="false">IF(AND(OR(Dashboard!$T$3="All",R8027=Dashboard!$T$3),OR(Dashboard!$T$4="All",D8027=Dashboard!$T$4)),1,0)</f>
        <v>1</v>
      </c>
      <c r="W8027" s="21" t="n">
        <f aca="false">IF(V8027=1,T8027+ROW()/10000000,0)</f>
        <v>7.2008027</v>
      </c>
    </row>
    <row r="8028" customFormat="false" ht="15" hidden="false" customHeight="false" outlineLevel="0" collapsed="false">
      <c r="A8028" s="0" t="n">
        <v>18354968</v>
      </c>
      <c r="B8028" s="0" t="s">
        <v>17172</v>
      </c>
      <c r="C8028" s="0" t="n">
        <v>1</v>
      </c>
      <c r="D8028" s="0" t="s">
        <v>6924</v>
      </c>
      <c r="E8028" s="0" t="s">
        <v>17173</v>
      </c>
      <c r="F8028" s="0" t="s">
        <v>17158</v>
      </c>
      <c r="G8028" s="0" t="s">
        <v>17159</v>
      </c>
      <c r="H8028" s="0" t="s">
        <v>3067</v>
      </c>
      <c r="I8028" s="0" t="s">
        <v>2123</v>
      </c>
      <c r="J8028" s="0" t="s">
        <v>47</v>
      </c>
      <c r="K8028" s="0" t="s">
        <v>47</v>
      </c>
      <c r="L8028" s="0" t="s">
        <v>47</v>
      </c>
      <c r="M8028" s="0" t="s">
        <v>47</v>
      </c>
      <c r="N8028" s="0" t="n">
        <v>1</v>
      </c>
      <c r="O8028" s="0" t="n">
        <v>1</v>
      </c>
      <c r="P8028" s="0" t="n">
        <v>200</v>
      </c>
      <c r="Q8028" s="0" t="n">
        <v>1</v>
      </c>
      <c r="R8028" s="0" t="str">
        <f aca="false">INDEX(Lookup!$B$4:$B$18,MATCH(C8028,Lookup!$A$4:$A$18,0))</f>
        <v>India</v>
      </c>
      <c r="S8028" s="20" t="n">
        <f aca="false">INDEX(Lookup!$D$4:$D$18,MATCH(C8028,Lookup!$A$4:$A$18,0))</f>
        <v>0.012</v>
      </c>
      <c r="T8028" s="21" t="n">
        <f aca="false">ROUND(P8028*S8028,2)</f>
        <v>2.4</v>
      </c>
      <c r="U8028" s="21" t="n">
        <f aca="false">IF(T8028&lt;=10,1,IF(T8028&lt;=20,2,IF(T8028&lt;=30,3,IF(T8028&lt;=40,4,IF(T8028&lt;=50,5,IF(T8028&lt;=100,6,IF(T8028&lt;=250,7,8)))))))</f>
        <v>1</v>
      </c>
      <c r="V8028" s="21" t="n">
        <f aca="false">IF(AND(OR(Dashboard!$T$3="All",R8028=Dashboard!$T$3),OR(Dashboard!$T$4="All",D8028=Dashboard!$T$4)),1,0)</f>
        <v>1</v>
      </c>
      <c r="W8028" s="21" t="n">
        <f aca="false">IF(V8028=1,T8028+ROW()/10000000,0)</f>
        <v>2.4008028</v>
      </c>
    </row>
    <row r="8029" customFormat="false" ht="15" hidden="false" customHeight="false" outlineLevel="0" collapsed="false">
      <c r="A8029" s="0" t="n">
        <v>18441542</v>
      </c>
      <c r="B8029" s="0" t="s">
        <v>17174</v>
      </c>
      <c r="C8029" s="0" t="n">
        <v>1</v>
      </c>
      <c r="D8029" s="0" t="s">
        <v>6924</v>
      </c>
      <c r="E8029" s="0" t="s">
        <v>17175</v>
      </c>
      <c r="F8029" s="0" t="s">
        <v>17158</v>
      </c>
      <c r="G8029" s="0" t="s">
        <v>17159</v>
      </c>
      <c r="H8029" s="0" t="s">
        <v>2723</v>
      </c>
      <c r="I8029" s="0" t="s">
        <v>2123</v>
      </c>
      <c r="J8029" s="0" t="s">
        <v>47</v>
      </c>
      <c r="K8029" s="0" t="s">
        <v>47</v>
      </c>
      <c r="L8029" s="0" t="s">
        <v>47</v>
      </c>
      <c r="M8029" s="0" t="s">
        <v>47</v>
      </c>
      <c r="N8029" s="0" t="n">
        <v>2</v>
      </c>
      <c r="O8029" s="0" t="n">
        <v>0</v>
      </c>
      <c r="P8029" s="0" t="n">
        <v>500</v>
      </c>
      <c r="Q8029" s="0" t="n">
        <v>1</v>
      </c>
      <c r="R8029" s="0" t="str">
        <f aca="false">INDEX(Lookup!$B$4:$B$18,MATCH(C8029,Lookup!$A$4:$A$18,0))</f>
        <v>India</v>
      </c>
      <c r="S8029" s="20" t="n">
        <f aca="false">INDEX(Lookup!$D$4:$D$18,MATCH(C8029,Lookup!$A$4:$A$18,0))</f>
        <v>0.012</v>
      </c>
      <c r="T8029" s="21" t="n">
        <f aca="false">ROUND(P8029*S8029,2)</f>
        <v>6</v>
      </c>
      <c r="U8029" s="21" t="n">
        <f aca="false">IF(T8029&lt;=10,1,IF(T8029&lt;=20,2,IF(T8029&lt;=30,3,IF(T8029&lt;=40,4,IF(T8029&lt;=50,5,IF(T8029&lt;=100,6,IF(T8029&lt;=250,7,8)))))))</f>
        <v>1</v>
      </c>
      <c r="V8029" s="21" t="n">
        <f aca="false">IF(AND(OR(Dashboard!$T$3="All",R8029=Dashboard!$T$3),OR(Dashboard!$T$4="All",D8029=Dashboard!$T$4)),1,0)</f>
        <v>1</v>
      </c>
      <c r="W8029" s="21" t="n">
        <f aca="false">IF(V8029=1,T8029+ROW()/10000000,0)</f>
        <v>6.0008029</v>
      </c>
    </row>
    <row r="8030" customFormat="false" ht="15" hidden="false" customHeight="false" outlineLevel="0" collapsed="false">
      <c r="A8030" s="0" t="n">
        <v>18445274</v>
      </c>
      <c r="B8030" s="0" t="s">
        <v>17176</v>
      </c>
      <c r="C8030" s="0" t="n">
        <v>1</v>
      </c>
      <c r="D8030" s="0" t="s">
        <v>6924</v>
      </c>
      <c r="E8030" s="0" t="s">
        <v>17177</v>
      </c>
      <c r="F8030" s="0" t="s">
        <v>17158</v>
      </c>
      <c r="G8030" s="0" t="s">
        <v>17159</v>
      </c>
      <c r="H8030" s="0" t="s">
        <v>17178</v>
      </c>
      <c r="I8030" s="0" t="s">
        <v>2123</v>
      </c>
      <c r="J8030" s="0" t="s">
        <v>47</v>
      </c>
      <c r="K8030" s="0" t="s">
        <v>47</v>
      </c>
      <c r="L8030" s="0" t="s">
        <v>47</v>
      </c>
      <c r="M8030" s="0" t="s">
        <v>47</v>
      </c>
      <c r="N8030" s="0" t="n">
        <v>1</v>
      </c>
      <c r="O8030" s="0" t="n">
        <v>0</v>
      </c>
      <c r="P8030" s="0" t="n">
        <v>250</v>
      </c>
      <c r="Q8030" s="0" t="n">
        <v>1</v>
      </c>
      <c r="R8030" s="0" t="str">
        <f aca="false">INDEX(Lookup!$B$4:$B$18,MATCH(C8030,Lookup!$A$4:$A$18,0))</f>
        <v>India</v>
      </c>
      <c r="S8030" s="20" t="n">
        <f aca="false">INDEX(Lookup!$D$4:$D$18,MATCH(C8030,Lookup!$A$4:$A$18,0))</f>
        <v>0.012</v>
      </c>
      <c r="T8030" s="21" t="n">
        <f aca="false">ROUND(P8030*S8030,2)</f>
        <v>3</v>
      </c>
      <c r="U8030" s="21" t="n">
        <f aca="false">IF(T8030&lt;=10,1,IF(T8030&lt;=20,2,IF(T8030&lt;=30,3,IF(T8030&lt;=40,4,IF(T8030&lt;=50,5,IF(T8030&lt;=100,6,IF(T8030&lt;=250,7,8)))))))</f>
        <v>1</v>
      </c>
      <c r="V8030" s="21" t="n">
        <f aca="false">IF(AND(OR(Dashboard!$T$3="All",R8030=Dashboard!$T$3),OR(Dashboard!$T$4="All",D8030=Dashboard!$T$4)),1,0)</f>
        <v>1</v>
      </c>
      <c r="W8030" s="21" t="n">
        <f aca="false">IF(V8030=1,T8030+ROW()/10000000,0)</f>
        <v>3.000803</v>
      </c>
    </row>
    <row r="8031" customFormat="false" ht="15" hidden="false" customHeight="false" outlineLevel="0" collapsed="false">
      <c r="A8031" s="0" t="n">
        <v>18168147</v>
      </c>
      <c r="B8031" s="0" t="s">
        <v>17179</v>
      </c>
      <c r="C8031" s="0" t="n">
        <v>1</v>
      </c>
      <c r="D8031" s="0" t="s">
        <v>6924</v>
      </c>
      <c r="E8031" s="0" t="s">
        <v>17180</v>
      </c>
      <c r="F8031" s="0" t="s">
        <v>17158</v>
      </c>
      <c r="G8031" s="0" t="s">
        <v>17159</v>
      </c>
      <c r="H8031" s="0" t="s">
        <v>69</v>
      </c>
      <c r="I8031" s="0" t="s">
        <v>2123</v>
      </c>
      <c r="J8031" s="0" t="s">
        <v>47</v>
      </c>
      <c r="K8031" s="0" t="s">
        <v>47</v>
      </c>
      <c r="L8031" s="0" t="s">
        <v>47</v>
      </c>
      <c r="M8031" s="0" t="s">
        <v>47</v>
      </c>
      <c r="N8031" s="0" t="n">
        <v>1</v>
      </c>
      <c r="O8031" s="0" t="n">
        <v>0</v>
      </c>
      <c r="P8031" s="0" t="n">
        <v>350</v>
      </c>
      <c r="Q8031" s="0" t="n">
        <v>1</v>
      </c>
      <c r="R8031" s="0" t="str">
        <f aca="false">INDEX(Lookup!$B$4:$B$18,MATCH(C8031,Lookup!$A$4:$A$18,0))</f>
        <v>India</v>
      </c>
      <c r="S8031" s="20" t="n">
        <f aca="false">INDEX(Lookup!$D$4:$D$18,MATCH(C8031,Lookup!$A$4:$A$18,0))</f>
        <v>0.012</v>
      </c>
      <c r="T8031" s="21" t="n">
        <f aca="false">ROUND(P8031*S8031,2)</f>
        <v>4.2</v>
      </c>
      <c r="U8031" s="21" t="n">
        <f aca="false">IF(T8031&lt;=10,1,IF(T8031&lt;=20,2,IF(T8031&lt;=30,3,IF(T8031&lt;=40,4,IF(T8031&lt;=50,5,IF(T8031&lt;=100,6,IF(T8031&lt;=250,7,8)))))))</f>
        <v>1</v>
      </c>
      <c r="V8031" s="21" t="n">
        <f aca="false">IF(AND(OR(Dashboard!$T$3="All",R8031=Dashboard!$T$3),OR(Dashboard!$T$4="All",D8031=Dashboard!$T$4)),1,0)</f>
        <v>1</v>
      </c>
      <c r="W8031" s="21" t="n">
        <f aca="false">IF(V8031=1,T8031+ROW()/10000000,0)</f>
        <v>4.2008031</v>
      </c>
    </row>
    <row r="8032" customFormat="false" ht="15" hidden="false" customHeight="false" outlineLevel="0" collapsed="false">
      <c r="A8032" s="0" t="n">
        <v>18429375</v>
      </c>
      <c r="B8032" s="0" t="s">
        <v>17181</v>
      </c>
      <c r="C8032" s="0" t="n">
        <v>1</v>
      </c>
      <c r="D8032" s="0" t="s">
        <v>6924</v>
      </c>
      <c r="E8032" s="0" t="s">
        <v>17182</v>
      </c>
      <c r="F8032" s="0" t="s">
        <v>17158</v>
      </c>
      <c r="G8032" s="0" t="s">
        <v>17159</v>
      </c>
      <c r="H8032" s="0" t="s">
        <v>2147</v>
      </c>
      <c r="I8032" s="0" t="s">
        <v>2123</v>
      </c>
      <c r="J8032" s="0" t="s">
        <v>47</v>
      </c>
      <c r="K8032" s="0" t="s">
        <v>47</v>
      </c>
      <c r="L8032" s="0" t="s">
        <v>47</v>
      </c>
      <c r="M8032" s="0" t="s">
        <v>47</v>
      </c>
      <c r="N8032" s="0" t="n">
        <v>1</v>
      </c>
      <c r="O8032" s="0" t="n">
        <v>0</v>
      </c>
      <c r="P8032" s="0" t="n">
        <v>250</v>
      </c>
      <c r="Q8032" s="0" t="n">
        <v>1</v>
      </c>
      <c r="R8032" s="0" t="str">
        <f aca="false">INDEX(Lookup!$B$4:$B$18,MATCH(C8032,Lookup!$A$4:$A$18,0))</f>
        <v>India</v>
      </c>
      <c r="S8032" s="20" t="n">
        <f aca="false">INDEX(Lookup!$D$4:$D$18,MATCH(C8032,Lookup!$A$4:$A$18,0))</f>
        <v>0.012</v>
      </c>
      <c r="T8032" s="21" t="n">
        <f aca="false">ROUND(P8032*S8032,2)</f>
        <v>3</v>
      </c>
      <c r="U8032" s="21" t="n">
        <f aca="false">IF(T8032&lt;=10,1,IF(T8032&lt;=20,2,IF(T8032&lt;=30,3,IF(T8032&lt;=40,4,IF(T8032&lt;=50,5,IF(T8032&lt;=100,6,IF(T8032&lt;=250,7,8)))))))</f>
        <v>1</v>
      </c>
      <c r="V8032" s="21" t="n">
        <f aca="false">IF(AND(OR(Dashboard!$T$3="All",R8032=Dashboard!$T$3),OR(Dashboard!$T$4="All",D8032=Dashboard!$T$4)),1,0)</f>
        <v>1</v>
      </c>
      <c r="W8032" s="21" t="n">
        <f aca="false">IF(V8032=1,T8032+ROW()/10000000,0)</f>
        <v>3.0008032</v>
      </c>
    </row>
    <row r="8033" customFormat="false" ht="15" hidden="false" customHeight="false" outlineLevel="0" collapsed="false">
      <c r="A8033" s="0" t="n">
        <v>310479</v>
      </c>
      <c r="B8033" s="0" t="s">
        <v>17183</v>
      </c>
      <c r="C8033" s="0" t="n">
        <v>1</v>
      </c>
      <c r="D8033" s="0" t="s">
        <v>6924</v>
      </c>
      <c r="E8033" s="0" t="s">
        <v>17184</v>
      </c>
      <c r="F8033" s="0" t="s">
        <v>17158</v>
      </c>
      <c r="G8033" s="0" t="s">
        <v>17159</v>
      </c>
      <c r="H8033" s="0" t="s">
        <v>2128</v>
      </c>
      <c r="I8033" s="0" t="s">
        <v>2123</v>
      </c>
      <c r="J8033" s="0" t="s">
        <v>47</v>
      </c>
      <c r="K8033" s="0" t="s">
        <v>47</v>
      </c>
      <c r="L8033" s="0" t="s">
        <v>47</v>
      </c>
      <c r="M8033" s="0" t="s">
        <v>47</v>
      </c>
      <c r="N8033" s="0" t="n">
        <v>1</v>
      </c>
      <c r="O8033" s="0" t="n">
        <v>1</v>
      </c>
      <c r="P8033" s="0" t="n">
        <v>250</v>
      </c>
      <c r="Q8033" s="0" t="n">
        <v>1</v>
      </c>
      <c r="R8033" s="0" t="str">
        <f aca="false">INDEX(Lookup!$B$4:$B$18,MATCH(C8033,Lookup!$A$4:$A$18,0))</f>
        <v>India</v>
      </c>
      <c r="S8033" s="20" t="n">
        <f aca="false">INDEX(Lookup!$D$4:$D$18,MATCH(C8033,Lookup!$A$4:$A$18,0))</f>
        <v>0.012</v>
      </c>
      <c r="T8033" s="21" t="n">
        <f aca="false">ROUND(P8033*S8033,2)</f>
        <v>3</v>
      </c>
      <c r="U8033" s="21" t="n">
        <f aca="false">IF(T8033&lt;=10,1,IF(T8033&lt;=20,2,IF(T8033&lt;=30,3,IF(T8033&lt;=40,4,IF(T8033&lt;=50,5,IF(T8033&lt;=100,6,IF(T8033&lt;=250,7,8)))))))</f>
        <v>1</v>
      </c>
      <c r="V8033" s="21" t="n">
        <f aca="false">IF(AND(OR(Dashboard!$T$3="All",R8033=Dashboard!$T$3),OR(Dashboard!$T$4="All",D8033=Dashboard!$T$4)),1,0)</f>
        <v>1</v>
      </c>
      <c r="W8033" s="21" t="n">
        <f aca="false">IF(V8033=1,T8033+ROW()/10000000,0)</f>
        <v>3.0008033</v>
      </c>
    </row>
    <row r="8034" customFormat="false" ht="15" hidden="false" customHeight="false" outlineLevel="0" collapsed="false">
      <c r="A8034" s="0" t="n">
        <v>18212160</v>
      </c>
      <c r="B8034" s="0" t="s">
        <v>17185</v>
      </c>
      <c r="C8034" s="0" t="n">
        <v>1</v>
      </c>
      <c r="D8034" s="0" t="s">
        <v>6924</v>
      </c>
      <c r="E8034" s="0" t="s">
        <v>17186</v>
      </c>
      <c r="F8034" s="0" t="s">
        <v>17158</v>
      </c>
      <c r="G8034" s="0" t="s">
        <v>17159</v>
      </c>
      <c r="H8034" s="0" t="s">
        <v>17187</v>
      </c>
      <c r="I8034" s="0" t="s">
        <v>2123</v>
      </c>
      <c r="J8034" s="0" t="s">
        <v>47</v>
      </c>
      <c r="K8034" s="0" t="s">
        <v>47</v>
      </c>
      <c r="L8034" s="0" t="s">
        <v>47</v>
      </c>
      <c r="M8034" s="0" t="s">
        <v>47</v>
      </c>
      <c r="N8034" s="0" t="n">
        <v>2</v>
      </c>
      <c r="O8034" s="0" t="n">
        <v>1</v>
      </c>
      <c r="P8034" s="0" t="n">
        <v>800</v>
      </c>
      <c r="Q8034" s="0" t="n">
        <v>1</v>
      </c>
      <c r="R8034" s="0" t="str">
        <f aca="false">INDEX(Lookup!$B$4:$B$18,MATCH(C8034,Lookup!$A$4:$A$18,0))</f>
        <v>India</v>
      </c>
      <c r="S8034" s="20" t="n">
        <f aca="false">INDEX(Lookup!$D$4:$D$18,MATCH(C8034,Lookup!$A$4:$A$18,0))</f>
        <v>0.012</v>
      </c>
      <c r="T8034" s="21" t="n">
        <f aca="false">ROUND(P8034*S8034,2)</f>
        <v>9.6</v>
      </c>
      <c r="U8034" s="21" t="n">
        <f aca="false">IF(T8034&lt;=10,1,IF(T8034&lt;=20,2,IF(T8034&lt;=30,3,IF(T8034&lt;=40,4,IF(T8034&lt;=50,5,IF(T8034&lt;=100,6,IF(T8034&lt;=250,7,8)))))))</f>
        <v>1</v>
      </c>
      <c r="V8034" s="21" t="n">
        <f aca="false">IF(AND(OR(Dashboard!$T$3="All",R8034=Dashboard!$T$3),OR(Dashboard!$T$4="All",D8034=Dashboard!$T$4)),1,0)</f>
        <v>1</v>
      </c>
      <c r="W8034" s="21" t="n">
        <f aca="false">IF(V8034=1,T8034+ROW()/10000000,0)</f>
        <v>9.6008034</v>
      </c>
    </row>
    <row r="8035" customFormat="false" ht="15" hidden="false" customHeight="false" outlineLevel="0" collapsed="false">
      <c r="A8035" s="0" t="n">
        <v>310063</v>
      </c>
      <c r="B8035" s="0" t="s">
        <v>17188</v>
      </c>
      <c r="C8035" s="0" t="n">
        <v>1</v>
      </c>
      <c r="D8035" s="0" t="s">
        <v>17189</v>
      </c>
      <c r="E8035" s="0" t="s">
        <v>17190</v>
      </c>
      <c r="F8035" s="0" t="s">
        <v>17191</v>
      </c>
      <c r="G8035" s="0" t="s">
        <v>17192</v>
      </c>
      <c r="H8035" s="0" t="s">
        <v>2917</v>
      </c>
      <c r="I8035" s="0" t="s">
        <v>2123</v>
      </c>
      <c r="J8035" s="0" t="s">
        <v>47</v>
      </c>
      <c r="K8035" s="0" t="s">
        <v>47</v>
      </c>
      <c r="L8035" s="0" t="s">
        <v>47</v>
      </c>
      <c r="M8035" s="0" t="s">
        <v>47</v>
      </c>
      <c r="N8035" s="0" t="n">
        <v>2</v>
      </c>
      <c r="O8035" s="0" t="n">
        <v>15</v>
      </c>
      <c r="P8035" s="0" t="n">
        <v>500</v>
      </c>
      <c r="Q8035" s="0" t="n">
        <v>3.1</v>
      </c>
      <c r="R8035" s="0" t="str">
        <f aca="false">INDEX(Lookup!$B$4:$B$18,MATCH(C8035,Lookup!$A$4:$A$18,0))</f>
        <v>India</v>
      </c>
      <c r="S8035" s="20" t="n">
        <f aca="false">INDEX(Lookup!$D$4:$D$18,MATCH(C8035,Lookup!$A$4:$A$18,0))</f>
        <v>0.012</v>
      </c>
      <c r="T8035" s="21" t="n">
        <f aca="false">ROUND(P8035*S8035,2)</f>
        <v>6</v>
      </c>
      <c r="U8035" s="21" t="n">
        <f aca="false">IF(T8035&lt;=10,1,IF(T8035&lt;=20,2,IF(T8035&lt;=30,3,IF(T8035&lt;=40,4,IF(T8035&lt;=50,5,IF(T8035&lt;=100,6,IF(T8035&lt;=250,7,8)))))))</f>
        <v>1</v>
      </c>
      <c r="V8035" s="21" t="n">
        <f aca="false">IF(AND(OR(Dashboard!$T$3="All",R8035=Dashboard!$T$3),OR(Dashboard!$T$4="All",D8035=Dashboard!$T$4)),1,0)</f>
        <v>1</v>
      </c>
      <c r="W8035" s="21" t="n">
        <f aca="false">IF(V8035=1,T8035+ROW()/10000000,0)</f>
        <v>6.0008035</v>
      </c>
    </row>
    <row r="8036" customFormat="false" ht="15" hidden="false" customHeight="false" outlineLevel="0" collapsed="false">
      <c r="A8036" s="0" t="n">
        <v>312214</v>
      </c>
      <c r="B8036" s="0" t="s">
        <v>17193</v>
      </c>
      <c r="C8036" s="0" t="n">
        <v>1</v>
      </c>
      <c r="D8036" s="0" t="s">
        <v>17189</v>
      </c>
      <c r="E8036" s="0" t="s">
        <v>17194</v>
      </c>
      <c r="F8036" s="0" t="s">
        <v>17191</v>
      </c>
      <c r="G8036" s="0" t="s">
        <v>17192</v>
      </c>
      <c r="H8036" s="0" t="s">
        <v>153</v>
      </c>
      <c r="I8036" s="0" t="s">
        <v>2123</v>
      </c>
      <c r="J8036" s="0" t="s">
        <v>47</v>
      </c>
      <c r="K8036" s="0" t="s">
        <v>46</v>
      </c>
      <c r="L8036" s="0" t="s">
        <v>47</v>
      </c>
      <c r="M8036" s="0" t="s">
        <v>47</v>
      </c>
      <c r="N8036" s="0" t="n">
        <v>2</v>
      </c>
      <c r="O8036" s="0" t="n">
        <v>50</v>
      </c>
      <c r="P8036" s="0" t="n">
        <v>600</v>
      </c>
      <c r="Q8036" s="0" t="n">
        <v>3.4</v>
      </c>
      <c r="R8036" s="0" t="str">
        <f aca="false">INDEX(Lookup!$B$4:$B$18,MATCH(C8036,Lookup!$A$4:$A$18,0))</f>
        <v>India</v>
      </c>
      <c r="S8036" s="20" t="n">
        <f aca="false">INDEX(Lookup!$D$4:$D$18,MATCH(C8036,Lookup!$A$4:$A$18,0))</f>
        <v>0.012</v>
      </c>
      <c r="T8036" s="21" t="n">
        <f aca="false">ROUND(P8036*S8036,2)</f>
        <v>7.2</v>
      </c>
      <c r="U8036" s="21" t="n">
        <f aca="false">IF(T8036&lt;=10,1,IF(T8036&lt;=20,2,IF(T8036&lt;=30,3,IF(T8036&lt;=40,4,IF(T8036&lt;=50,5,IF(T8036&lt;=100,6,IF(T8036&lt;=250,7,8)))))))</f>
        <v>1</v>
      </c>
      <c r="V8036" s="21" t="n">
        <f aca="false">IF(AND(OR(Dashboard!$T$3="All",R8036=Dashboard!$T$3),OR(Dashboard!$T$4="All",D8036=Dashboard!$T$4)),1,0)</f>
        <v>1</v>
      </c>
      <c r="W8036" s="21" t="n">
        <f aca="false">IF(V8036=1,T8036+ROW()/10000000,0)</f>
        <v>7.2008036</v>
      </c>
    </row>
    <row r="8037" customFormat="false" ht="15" hidden="false" customHeight="false" outlineLevel="0" collapsed="false">
      <c r="A8037" s="0" t="n">
        <v>309641</v>
      </c>
      <c r="B8037" s="0" t="s">
        <v>17195</v>
      </c>
      <c r="C8037" s="0" t="n">
        <v>1</v>
      </c>
      <c r="D8037" s="0" t="s">
        <v>17189</v>
      </c>
      <c r="E8037" s="0" t="s">
        <v>17196</v>
      </c>
      <c r="F8037" s="0" t="s">
        <v>17191</v>
      </c>
      <c r="G8037" s="0" t="s">
        <v>17192</v>
      </c>
      <c r="H8037" s="0" t="s">
        <v>2288</v>
      </c>
      <c r="I8037" s="0" t="s">
        <v>2123</v>
      </c>
      <c r="J8037" s="0" t="s">
        <v>46</v>
      </c>
      <c r="K8037" s="0" t="s">
        <v>47</v>
      </c>
      <c r="L8037" s="0" t="s">
        <v>47</v>
      </c>
      <c r="M8037" s="0" t="s">
        <v>47</v>
      </c>
      <c r="N8037" s="0" t="n">
        <v>2</v>
      </c>
      <c r="O8037" s="0" t="n">
        <v>6</v>
      </c>
      <c r="P8037" s="0" t="n">
        <v>800</v>
      </c>
      <c r="Q8037" s="0" t="n">
        <v>2.9</v>
      </c>
      <c r="R8037" s="0" t="str">
        <f aca="false">INDEX(Lookup!$B$4:$B$18,MATCH(C8037,Lookup!$A$4:$A$18,0))</f>
        <v>India</v>
      </c>
      <c r="S8037" s="20" t="n">
        <f aca="false">INDEX(Lookup!$D$4:$D$18,MATCH(C8037,Lookup!$A$4:$A$18,0))</f>
        <v>0.012</v>
      </c>
      <c r="T8037" s="21" t="n">
        <f aca="false">ROUND(P8037*S8037,2)</f>
        <v>9.6</v>
      </c>
      <c r="U8037" s="21" t="n">
        <f aca="false">IF(T8037&lt;=10,1,IF(T8037&lt;=20,2,IF(T8037&lt;=30,3,IF(T8037&lt;=40,4,IF(T8037&lt;=50,5,IF(T8037&lt;=100,6,IF(T8037&lt;=250,7,8)))))))</f>
        <v>1</v>
      </c>
      <c r="V8037" s="21" t="n">
        <f aca="false">IF(AND(OR(Dashboard!$T$3="All",R8037=Dashboard!$T$3),OR(Dashboard!$T$4="All",D8037=Dashboard!$T$4)),1,0)</f>
        <v>1</v>
      </c>
      <c r="W8037" s="21" t="n">
        <f aca="false">IF(V8037=1,T8037+ROW()/10000000,0)</f>
        <v>9.6008037</v>
      </c>
    </row>
    <row r="8038" customFormat="false" ht="15" hidden="false" customHeight="false" outlineLevel="0" collapsed="false">
      <c r="A8038" s="0" t="n">
        <v>306688</v>
      </c>
      <c r="B8038" s="0" t="s">
        <v>17197</v>
      </c>
      <c r="C8038" s="0" t="n">
        <v>1</v>
      </c>
      <c r="D8038" s="0" t="s">
        <v>17189</v>
      </c>
      <c r="E8038" s="0" t="s">
        <v>17198</v>
      </c>
      <c r="F8038" s="0" t="s">
        <v>17191</v>
      </c>
      <c r="G8038" s="0" t="s">
        <v>17192</v>
      </c>
      <c r="H8038" s="0" t="s">
        <v>153</v>
      </c>
      <c r="I8038" s="0" t="s">
        <v>2123</v>
      </c>
      <c r="J8038" s="0" t="s">
        <v>47</v>
      </c>
      <c r="K8038" s="0" t="s">
        <v>47</v>
      </c>
      <c r="L8038" s="0" t="s">
        <v>47</v>
      </c>
      <c r="M8038" s="0" t="s">
        <v>47</v>
      </c>
      <c r="N8038" s="0" t="n">
        <v>1</v>
      </c>
      <c r="O8038" s="0" t="n">
        <v>45</v>
      </c>
      <c r="P8038" s="0" t="n">
        <v>450</v>
      </c>
      <c r="Q8038" s="0" t="n">
        <v>3.2</v>
      </c>
      <c r="R8038" s="0" t="str">
        <f aca="false">INDEX(Lookup!$B$4:$B$18,MATCH(C8038,Lookup!$A$4:$A$18,0))</f>
        <v>India</v>
      </c>
      <c r="S8038" s="20" t="n">
        <f aca="false">INDEX(Lookup!$D$4:$D$18,MATCH(C8038,Lookup!$A$4:$A$18,0))</f>
        <v>0.012</v>
      </c>
      <c r="T8038" s="21" t="n">
        <f aca="false">ROUND(P8038*S8038,2)</f>
        <v>5.4</v>
      </c>
      <c r="U8038" s="21" t="n">
        <f aca="false">IF(T8038&lt;=10,1,IF(T8038&lt;=20,2,IF(T8038&lt;=30,3,IF(T8038&lt;=40,4,IF(T8038&lt;=50,5,IF(T8038&lt;=100,6,IF(T8038&lt;=250,7,8)))))))</f>
        <v>1</v>
      </c>
      <c r="V8038" s="21" t="n">
        <f aca="false">IF(AND(OR(Dashboard!$T$3="All",R8038=Dashboard!$T$3),OR(Dashboard!$T$4="All",D8038=Dashboard!$T$4)),1,0)</f>
        <v>1</v>
      </c>
      <c r="W8038" s="21" t="n">
        <f aca="false">IF(V8038=1,T8038+ROW()/10000000,0)</f>
        <v>5.4008038</v>
      </c>
    </row>
    <row r="8039" customFormat="false" ht="15" hidden="false" customHeight="false" outlineLevel="0" collapsed="false">
      <c r="A8039" s="0" t="n">
        <v>18440427</v>
      </c>
      <c r="B8039" s="0" t="s">
        <v>17199</v>
      </c>
      <c r="C8039" s="0" t="n">
        <v>1</v>
      </c>
      <c r="D8039" s="0" t="s">
        <v>17189</v>
      </c>
      <c r="E8039" s="0" t="s">
        <v>17200</v>
      </c>
      <c r="F8039" s="0" t="s">
        <v>17191</v>
      </c>
      <c r="G8039" s="0" t="s">
        <v>17192</v>
      </c>
      <c r="H8039" s="0" t="s">
        <v>4400</v>
      </c>
      <c r="I8039" s="0" t="s">
        <v>2123</v>
      </c>
      <c r="J8039" s="0" t="s">
        <v>47</v>
      </c>
      <c r="K8039" s="0" t="s">
        <v>47</v>
      </c>
      <c r="L8039" s="0" t="s">
        <v>47</v>
      </c>
      <c r="M8039" s="0" t="s">
        <v>47</v>
      </c>
      <c r="N8039" s="0" t="n">
        <v>2</v>
      </c>
      <c r="O8039" s="0" t="n">
        <v>3</v>
      </c>
      <c r="P8039" s="0" t="n">
        <v>600</v>
      </c>
      <c r="Q8039" s="0" t="n">
        <v>1</v>
      </c>
      <c r="R8039" s="0" t="str">
        <f aca="false">INDEX(Lookup!$B$4:$B$18,MATCH(C8039,Lookup!$A$4:$A$18,0))</f>
        <v>India</v>
      </c>
      <c r="S8039" s="20" t="n">
        <f aca="false">INDEX(Lookup!$D$4:$D$18,MATCH(C8039,Lookup!$A$4:$A$18,0))</f>
        <v>0.012</v>
      </c>
      <c r="T8039" s="21" t="n">
        <f aca="false">ROUND(P8039*S8039,2)</f>
        <v>7.2</v>
      </c>
      <c r="U8039" s="21" t="n">
        <f aca="false">IF(T8039&lt;=10,1,IF(T8039&lt;=20,2,IF(T8039&lt;=30,3,IF(T8039&lt;=40,4,IF(T8039&lt;=50,5,IF(T8039&lt;=100,6,IF(T8039&lt;=250,7,8)))))))</f>
        <v>1</v>
      </c>
      <c r="V8039" s="21" t="n">
        <f aca="false">IF(AND(OR(Dashboard!$T$3="All",R8039=Dashboard!$T$3),OR(Dashboard!$T$4="All",D8039=Dashboard!$T$4)),1,0)</f>
        <v>1</v>
      </c>
      <c r="W8039" s="21" t="n">
        <f aca="false">IF(V8039=1,T8039+ROW()/10000000,0)</f>
        <v>7.2008039</v>
      </c>
    </row>
    <row r="8040" customFormat="false" ht="15" hidden="false" customHeight="false" outlineLevel="0" collapsed="false">
      <c r="A8040" s="0" t="n">
        <v>312573</v>
      </c>
      <c r="B8040" s="0" t="s">
        <v>17201</v>
      </c>
      <c r="C8040" s="0" t="n">
        <v>1</v>
      </c>
      <c r="D8040" s="0" t="s">
        <v>17189</v>
      </c>
      <c r="E8040" s="0" t="s">
        <v>17202</v>
      </c>
      <c r="F8040" s="0" t="s">
        <v>17203</v>
      </c>
      <c r="G8040" s="0" t="s">
        <v>17204</v>
      </c>
      <c r="H8040" s="0" t="s">
        <v>17205</v>
      </c>
      <c r="I8040" s="0" t="s">
        <v>2123</v>
      </c>
      <c r="J8040" s="0" t="s">
        <v>47</v>
      </c>
      <c r="K8040" s="0" t="s">
        <v>47</v>
      </c>
      <c r="L8040" s="0" t="s">
        <v>47</v>
      </c>
      <c r="M8040" s="0" t="s">
        <v>47</v>
      </c>
      <c r="N8040" s="0" t="n">
        <v>1</v>
      </c>
      <c r="O8040" s="0" t="n">
        <v>47</v>
      </c>
      <c r="P8040" s="0" t="n">
        <v>300</v>
      </c>
      <c r="Q8040" s="0" t="n">
        <v>3.1</v>
      </c>
      <c r="R8040" s="0" t="str">
        <f aca="false">INDEX(Lookup!$B$4:$B$18,MATCH(C8040,Lookup!$A$4:$A$18,0))</f>
        <v>India</v>
      </c>
      <c r="S8040" s="20" t="n">
        <f aca="false">INDEX(Lookup!$D$4:$D$18,MATCH(C8040,Lookup!$A$4:$A$18,0))</f>
        <v>0.012</v>
      </c>
      <c r="T8040" s="21" t="n">
        <f aca="false">ROUND(P8040*S8040,2)</f>
        <v>3.6</v>
      </c>
      <c r="U8040" s="21" t="n">
        <f aca="false">IF(T8040&lt;=10,1,IF(T8040&lt;=20,2,IF(T8040&lt;=30,3,IF(T8040&lt;=40,4,IF(T8040&lt;=50,5,IF(T8040&lt;=100,6,IF(T8040&lt;=250,7,8)))))))</f>
        <v>1</v>
      </c>
      <c r="V8040" s="21" t="n">
        <f aca="false">IF(AND(OR(Dashboard!$T$3="All",R8040=Dashboard!$T$3),OR(Dashboard!$T$4="All",D8040=Dashboard!$T$4)),1,0)</f>
        <v>1</v>
      </c>
      <c r="W8040" s="21" t="n">
        <f aca="false">IF(V8040=1,T8040+ROW()/10000000,0)</f>
        <v>3.600804</v>
      </c>
    </row>
    <row r="8041" customFormat="false" ht="15" hidden="false" customHeight="false" outlineLevel="0" collapsed="false">
      <c r="A8041" s="0" t="n">
        <v>7983</v>
      </c>
      <c r="B8041" s="0" t="s">
        <v>17206</v>
      </c>
      <c r="C8041" s="0" t="n">
        <v>1</v>
      </c>
      <c r="D8041" s="0" t="s">
        <v>17189</v>
      </c>
      <c r="E8041" s="0" t="s">
        <v>17207</v>
      </c>
      <c r="F8041" s="0" t="s">
        <v>17203</v>
      </c>
      <c r="G8041" s="0" t="s">
        <v>17204</v>
      </c>
      <c r="H8041" s="0" t="s">
        <v>156</v>
      </c>
      <c r="I8041" s="0" t="s">
        <v>2123</v>
      </c>
      <c r="J8041" s="0" t="s">
        <v>47</v>
      </c>
      <c r="K8041" s="0" t="s">
        <v>46</v>
      </c>
      <c r="L8041" s="0" t="s">
        <v>47</v>
      </c>
      <c r="M8041" s="0" t="s">
        <v>47</v>
      </c>
      <c r="N8041" s="0" t="n">
        <v>1</v>
      </c>
      <c r="O8041" s="0" t="n">
        <v>94</v>
      </c>
      <c r="P8041" s="0" t="n">
        <v>200</v>
      </c>
      <c r="Q8041" s="0" t="n">
        <v>3.5</v>
      </c>
      <c r="R8041" s="0" t="str">
        <f aca="false">INDEX(Lookup!$B$4:$B$18,MATCH(C8041,Lookup!$A$4:$A$18,0))</f>
        <v>India</v>
      </c>
      <c r="S8041" s="20" t="n">
        <f aca="false">INDEX(Lookup!$D$4:$D$18,MATCH(C8041,Lookup!$A$4:$A$18,0))</f>
        <v>0.012</v>
      </c>
      <c r="T8041" s="21" t="n">
        <f aca="false">ROUND(P8041*S8041,2)</f>
        <v>2.4</v>
      </c>
      <c r="U8041" s="21" t="n">
        <f aca="false">IF(T8041&lt;=10,1,IF(T8041&lt;=20,2,IF(T8041&lt;=30,3,IF(T8041&lt;=40,4,IF(T8041&lt;=50,5,IF(T8041&lt;=100,6,IF(T8041&lt;=250,7,8)))))))</f>
        <v>1</v>
      </c>
      <c r="V8041" s="21" t="n">
        <f aca="false">IF(AND(OR(Dashboard!$T$3="All",R8041=Dashboard!$T$3),OR(Dashboard!$T$4="All",D8041=Dashboard!$T$4)),1,0)</f>
        <v>1</v>
      </c>
      <c r="W8041" s="21" t="n">
        <f aca="false">IF(V8041=1,T8041+ROW()/10000000,0)</f>
        <v>2.4008041</v>
      </c>
    </row>
    <row r="8042" customFormat="false" ht="15" hidden="false" customHeight="false" outlineLevel="0" collapsed="false">
      <c r="A8042" s="0" t="n">
        <v>302541</v>
      </c>
      <c r="B8042" s="0" t="s">
        <v>17208</v>
      </c>
      <c r="C8042" s="0" t="n">
        <v>1</v>
      </c>
      <c r="D8042" s="0" t="s">
        <v>17189</v>
      </c>
      <c r="E8042" s="0" t="s">
        <v>17209</v>
      </c>
      <c r="F8042" s="0" t="s">
        <v>17203</v>
      </c>
      <c r="G8042" s="0" t="s">
        <v>17204</v>
      </c>
      <c r="H8042" s="0" t="s">
        <v>2288</v>
      </c>
      <c r="I8042" s="0" t="s">
        <v>2123</v>
      </c>
      <c r="J8042" s="0" t="s">
        <v>47</v>
      </c>
      <c r="K8042" s="0" t="s">
        <v>46</v>
      </c>
      <c r="L8042" s="0" t="s">
        <v>47</v>
      </c>
      <c r="M8042" s="0" t="s">
        <v>47</v>
      </c>
      <c r="N8042" s="0" t="n">
        <v>1</v>
      </c>
      <c r="O8042" s="0" t="n">
        <v>331</v>
      </c>
      <c r="P8042" s="0" t="n">
        <v>400</v>
      </c>
      <c r="Q8042" s="0" t="n">
        <v>3.7</v>
      </c>
      <c r="R8042" s="0" t="str">
        <f aca="false">INDEX(Lookup!$B$4:$B$18,MATCH(C8042,Lookup!$A$4:$A$18,0))</f>
        <v>India</v>
      </c>
      <c r="S8042" s="20" t="n">
        <f aca="false">INDEX(Lookup!$D$4:$D$18,MATCH(C8042,Lookup!$A$4:$A$18,0))</f>
        <v>0.012</v>
      </c>
      <c r="T8042" s="21" t="n">
        <f aca="false">ROUND(P8042*S8042,2)</f>
        <v>4.8</v>
      </c>
      <c r="U8042" s="21" t="n">
        <f aca="false">IF(T8042&lt;=10,1,IF(T8042&lt;=20,2,IF(T8042&lt;=30,3,IF(T8042&lt;=40,4,IF(T8042&lt;=50,5,IF(T8042&lt;=100,6,IF(T8042&lt;=250,7,8)))))))</f>
        <v>1</v>
      </c>
      <c r="V8042" s="21" t="n">
        <f aca="false">IF(AND(OR(Dashboard!$T$3="All",R8042=Dashboard!$T$3),OR(Dashboard!$T$4="All",D8042=Dashboard!$T$4)),1,0)</f>
        <v>1</v>
      </c>
      <c r="W8042" s="21" t="n">
        <f aca="false">IF(V8042=1,T8042+ROW()/10000000,0)</f>
        <v>4.8008042</v>
      </c>
    </row>
    <row r="8043" customFormat="false" ht="15" hidden="false" customHeight="false" outlineLevel="0" collapsed="false">
      <c r="A8043" s="0" t="n">
        <v>7992</v>
      </c>
      <c r="B8043" s="0" t="s">
        <v>17210</v>
      </c>
      <c r="C8043" s="0" t="n">
        <v>1</v>
      </c>
      <c r="D8043" s="0" t="s">
        <v>17189</v>
      </c>
      <c r="E8043" s="0" t="s">
        <v>17202</v>
      </c>
      <c r="F8043" s="0" t="s">
        <v>17203</v>
      </c>
      <c r="G8043" s="0" t="s">
        <v>17204</v>
      </c>
      <c r="H8043" s="0" t="s">
        <v>2050</v>
      </c>
      <c r="I8043" s="0" t="s">
        <v>2123</v>
      </c>
      <c r="J8043" s="0" t="s">
        <v>47</v>
      </c>
      <c r="K8043" s="0" t="s">
        <v>47</v>
      </c>
      <c r="L8043" s="0" t="s">
        <v>47</v>
      </c>
      <c r="M8043" s="0" t="s">
        <v>47</v>
      </c>
      <c r="N8043" s="0" t="n">
        <v>1</v>
      </c>
      <c r="O8043" s="0" t="n">
        <v>603</v>
      </c>
      <c r="P8043" s="0" t="n">
        <v>300</v>
      </c>
      <c r="Q8043" s="0" t="n">
        <v>3.8</v>
      </c>
      <c r="R8043" s="0" t="str">
        <f aca="false">INDEX(Lookup!$B$4:$B$18,MATCH(C8043,Lookup!$A$4:$A$18,0))</f>
        <v>India</v>
      </c>
      <c r="S8043" s="20" t="n">
        <f aca="false">INDEX(Lookup!$D$4:$D$18,MATCH(C8043,Lookup!$A$4:$A$18,0))</f>
        <v>0.012</v>
      </c>
      <c r="T8043" s="21" t="n">
        <f aca="false">ROUND(P8043*S8043,2)</f>
        <v>3.6</v>
      </c>
      <c r="U8043" s="21" t="n">
        <f aca="false">IF(T8043&lt;=10,1,IF(T8043&lt;=20,2,IF(T8043&lt;=30,3,IF(T8043&lt;=40,4,IF(T8043&lt;=50,5,IF(T8043&lt;=100,6,IF(T8043&lt;=250,7,8)))))))</f>
        <v>1</v>
      </c>
      <c r="V8043" s="21" t="n">
        <f aca="false">IF(AND(OR(Dashboard!$T$3="All",R8043=Dashboard!$T$3),OR(Dashboard!$T$4="All",D8043=Dashboard!$T$4)),1,0)</f>
        <v>1</v>
      </c>
      <c r="W8043" s="21" t="n">
        <f aca="false">IF(V8043=1,T8043+ROW()/10000000,0)</f>
        <v>3.6008043</v>
      </c>
    </row>
    <row r="8044" customFormat="false" ht="15" hidden="false" customHeight="false" outlineLevel="0" collapsed="false">
      <c r="A8044" s="0" t="n">
        <v>3695</v>
      </c>
      <c r="B8044" s="0" t="s">
        <v>17211</v>
      </c>
      <c r="C8044" s="0" t="n">
        <v>1</v>
      </c>
      <c r="D8044" s="0" t="s">
        <v>17189</v>
      </c>
      <c r="E8044" s="0" t="s">
        <v>17212</v>
      </c>
      <c r="F8044" s="0" t="s">
        <v>17213</v>
      </c>
      <c r="G8044" s="0" t="s">
        <v>17214</v>
      </c>
      <c r="H8044" s="0" t="s">
        <v>17215</v>
      </c>
      <c r="I8044" s="0" t="s">
        <v>2123</v>
      </c>
      <c r="J8044" s="0" t="s">
        <v>46</v>
      </c>
      <c r="K8044" s="0" t="s">
        <v>47</v>
      </c>
      <c r="L8044" s="0" t="s">
        <v>47</v>
      </c>
      <c r="M8044" s="0" t="s">
        <v>47</v>
      </c>
      <c r="N8044" s="0" t="n">
        <v>4</v>
      </c>
      <c r="O8044" s="0" t="n">
        <v>579</v>
      </c>
      <c r="P8044" s="0" t="n">
        <v>2600</v>
      </c>
      <c r="Q8044" s="0" t="n">
        <v>3</v>
      </c>
      <c r="R8044" s="0" t="str">
        <f aca="false">INDEX(Lookup!$B$4:$B$18,MATCH(C8044,Lookup!$A$4:$A$18,0))</f>
        <v>India</v>
      </c>
      <c r="S8044" s="20" t="n">
        <f aca="false">INDEX(Lookup!$D$4:$D$18,MATCH(C8044,Lookup!$A$4:$A$18,0))</f>
        <v>0.012</v>
      </c>
      <c r="T8044" s="21" t="n">
        <f aca="false">ROUND(P8044*S8044,2)</f>
        <v>31.2</v>
      </c>
      <c r="U8044" s="21" t="n">
        <f aca="false">IF(T8044&lt;=10,1,IF(T8044&lt;=20,2,IF(T8044&lt;=30,3,IF(T8044&lt;=40,4,IF(T8044&lt;=50,5,IF(T8044&lt;=100,6,IF(T8044&lt;=250,7,8)))))))</f>
        <v>4</v>
      </c>
      <c r="V8044" s="21" t="n">
        <f aca="false">IF(AND(OR(Dashboard!$T$3="All",R8044=Dashboard!$T$3),OR(Dashboard!$T$4="All",D8044=Dashboard!$T$4)),1,0)</f>
        <v>1</v>
      </c>
      <c r="W8044" s="21" t="n">
        <f aca="false">IF(V8044=1,T8044+ROW()/10000000,0)</f>
        <v>31.2008044</v>
      </c>
    </row>
    <row r="8045" customFormat="false" ht="15" hidden="false" customHeight="false" outlineLevel="0" collapsed="false">
      <c r="A8045" s="0" t="n">
        <v>4473</v>
      </c>
      <c r="B8045" s="0" t="s">
        <v>3582</v>
      </c>
      <c r="C8045" s="0" t="n">
        <v>1</v>
      </c>
      <c r="D8045" s="0" t="s">
        <v>17189</v>
      </c>
      <c r="E8045" s="0" t="s">
        <v>17216</v>
      </c>
      <c r="F8045" s="0" t="s">
        <v>17213</v>
      </c>
      <c r="G8045" s="0" t="s">
        <v>17214</v>
      </c>
      <c r="H8045" s="0" t="s">
        <v>3583</v>
      </c>
      <c r="I8045" s="0" t="s">
        <v>2123</v>
      </c>
      <c r="J8045" s="0" t="s">
        <v>47</v>
      </c>
      <c r="K8045" s="0" t="s">
        <v>47</v>
      </c>
      <c r="L8045" s="0" t="s">
        <v>47</v>
      </c>
      <c r="M8045" s="0" t="s">
        <v>47</v>
      </c>
      <c r="N8045" s="0" t="n">
        <v>2</v>
      </c>
      <c r="O8045" s="0" t="n">
        <v>169</v>
      </c>
      <c r="P8045" s="0" t="n">
        <v>600</v>
      </c>
      <c r="Q8045" s="0" t="n">
        <v>3.5</v>
      </c>
      <c r="R8045" s="0" t="str">
        <f aca="false">INDEX(Lookup!$B$4:$B$18,MATCH(C8045,Lookup!$A$4:$A$18,0))</f>
        <v>India</v>
      </c>
      <c r="S8045" s="20" t="n">
        <f aca="false">INDEX(Lookup!$D$4:$D$18,MATCH(C8045,Lookup!$A$4:$A$18,0))</f>
        <v>0.012</v>
      </c>
      <c r="T8045" s="21" t="n">
        <f aca="false">ROUND(P8045*S8045,2)</f>
        <v>7.2</v>
      </c>
      <c r="U8045" s="21" t="n">
        <f aca="false">IF(T8045&lt;=10,1,IF(T8045&lt;=20,2,IF(T8045&lt;=30,3,IF(T8045&lt;=40,4,IF(T8045&lt;=50,5,IF(T8045&lt;=100,6,IF(T8045&lt;=250,7,8)))))))</f>
        <v>1</v>
      </c>
      <c r="V8045" s="21" t="n">
        <f aca="false">IF(AND(OR(Dashboard!$T$3="All",R8045=Dashboard!$T$3),OR(Dashboard!$T$4="All",D8045=Dashboard!$T$4)),1,0)</f>
        <v>1</v>
      </c>
      <c r="W8045" s="21" t="n">
        <f aca="false">IF(V8045=1,T8045+ROW()/10000000,0)</f>
        <v>7.2008045</v>
      </c>
    </row>
    <row r="8046" customFormat="false" ht="15" hidden="false" customHeight="false" outlineLevel="0" collapsed="false">
      <c r="A8046" s="0" t="n">
        <v>3250</v>
      </c>
      <c r="B8046" s="0" t="s">
        <v>17217</v>
      </c>
      <c r="C8046" s="0" t="n">
        <v>1</v>
      </c>
      <c r="D8046" s="0" t="s">
        <v>17189</v>
      </c>
      <c r="E8046" s="0" t="s">
        <v>17218</v>
      </c>
      <c r="F8046" s="0" t="s">
        <v>17213</v>
      </c>
      <c r="G8046" s="0" t="s">
        <v>17214</v>
      </c>
      <c r="H8046" s="0" t="s">
        <v>17219</v>
      </c>
      <c r="I8046" s="0" t="s">
        <v>2123</v>
      </c>
      <c r="J8046" s="0" t="s">
        <v>46</v>
      </c>
      <c r="K8046" s="0" t="s">
        <v>46</v>
      </c>
      <c r="L8046" s="0" t="s">
        <v>47</v>
      </c>
      <c r="M8046" s="0" t="s">
        <v>47</v>
      </c>
      <c r="N8046" s="0" t="n">
        <v>3</v>
      </c>
      <c r="O8046" s="0" t="n">
        <v>278</v>
      </c>
      <c r="P8046" s="0" t="n">
        <v>1100</v>
      </c>
      <c r="Q8046" s="0" t="n">
        <v>3.5</v>
      </c>
      <c r="R8046" s="0" t="str">
        <f aca="false">INDEX(Lookup!$B$4:$B$18,MATCH(C8046,Lookup!$A$4:$A$18,0))</f>
        <v>India</v>
      </c>
      <c r="S8046" s="20" t="n">
        <f aca="false">INDEX(Lookup!$D$4:$D$18,MATCH(C8046,Lookup!$A$4:$A$18,0))</f>
        <v>0.012</v>
      </c>
      <c r="T8046" s="21" t="n">
        <f aca="false">ROUND(P8046*S8046,2)</f>
        <v>13.2</v>
      </c>
      <c r="U8046" s="21" t="n">
        <f aca="false">IF(T8046&lt;=10,1,IF(T8046&lt;=20,2,IF(T8046&lt;=30,3,IF(T8046&lt;=40,4,IF(T8046&lt;=50,5,IF(T8046&lt;=100,6,IF(T8046&lt;=250,7,8)))))))</f>
        <v>2</v>
      </c>
      <c r="V8046" s="21" t="n">
        <f aca="false">IF(AND(OR(Dashboard!$T$3="All",R8046=Dashboard!$T$3),OR(Dashboard!$T$4="All",D8046=Dashboard!$T$4)),1,0)</f>
        <v>1</v>
      </c>
      <c r="W8046" s="21" t="n">
        <f aca="false">IF(V8046=1,T8046+ROW()/10000000,0)</f>
        <v>13.2008046</v>
      </c>
    </row>
    <row r="8047" customFormat="false" ht="15" hidden="false" customHeight="false" outlineLevel="0" collapsed="false">
      <c r="A8047" s="0" t="n">
        <v>718</v>
      </c>
      <c r="B8047" s="0" t="s">
        <v>13220</v>
      </c>
      <c r="C8047" s="0" t="n">
        <v>1</v>
      </c>
      <c r="D8047" s="0" t="s">
        <v>17189</v>
      </c>
      <c r="E8047" s="0" t="s">
        <v>17220</v>
      </c>
      <c r="F8047" s="0" t="s">
        <v>17213</v>
      </c>
      <c r="G8047" s="0" t="s">
        <v>17214</v>
      </c>
      <c r="H8047" s="0" t="s">
        <v>13222</v>
      </c>
      <c r="I8047" s="0" t="s">
        <v>2123</v>
      </c>
      <c r="J8047" s="0" t="s">
        <v>46</v>
      </c>
      <c r="K8047" s="0" t="s">
        <v>47</v>
      </c>
      <c r="L8047" s="0" t="s">
        <v>47</v>
      </c>
      <c r="M8047" s="0" t="s">
        <v>47</v>
      </c>
      <c r="N8047" s="0" t="n">
        <v>4</v>
      </c>
      <c r="O8047" s="0" t="n">
        <v>221</v>
      </c>
      <c r="P8047" s="0" t="n">
        <v>2000</v>
      </c>
      <c r="Q8047" s="0" t="n">
        <v>2.4</v>
      </c>
      <c r="R8047" s="0" t="str">
        <f aca="false">INDEX(Lookup!$B$4:$B$18,MATCH(C8047,Lookup!$A$4:$A$18,0))</f>
        <v>India</v>
      </c>
      <c r="S8047" s="20" t="n">
        <f aca="false">INDEX(Lookup!$D$4:$D$18,MATCH(C8047,Lookup!$A$4:$A$18,0))</f>
        <v>0.012</v>
      </c>
      <c r="T8047" s="21" t="n">
        <f aca="false">ROUND(P8047*S8047,2)</f>
        <v>24</v>
      </c>
      <c r="U8047" s="21" t="n">
        <f aca="false">IF(T8047&lt;=10,1,IF(T8047&lt;=20,2,IF(T8047&lt;=30,3,IF(T8047&lt;=40,4,IF(T8047&lt;=50,5,IF(T8047&lt;=100,6,IF(T8047&lt;=250,7,8)))))))</f>
        <v>3</v>
      </c>
      <c r="V8047" s="21" t="n">
        <f aca="false">IF(AND(OR(Dashboard!$T$3="All",R8047=Dashboard!$T$3),OR(Dashboard!$T$4="All",D8047=Dashboard!$T$4)),1,0)</f>
        <v>1</v>
      </c>
      <c r="W8047" s="21" t="n">
        <f aca="false">IF(V8047=1,T8047+ROW()/10000000,0)</f>
        <v>24.0008047</v>
      </c>
    </row>
    <row r="8048" customFormat="false" ht="15" hidden="false" customHeight="false" outlineLevel="0" collapsed="false">
      <c r="A8048" s="0" t="n">
        <v>18272361</v>
      </c>
      <c r="B8048" s="0" t="s">
        <v>17221</v>
      </c>
      <c r="C8048" s="0" t="n">
        <v>1</v>
      </c>
      <c r="D8048" s="0" t="s">
        <v>17189</v>
      </c>
      <c r="E8048" s="0" t="s">
        <v>17222</v>
      </c>
      <c r="F8048" s="0" t="s">
        <v>17223</v>
      </c>
      <c r="G8048" s="0" t="s">
        <v>17224</v>
      </c>
      <c r="H8048" s="0" t="s">
        <v>2122</v>
      </c>
      <c r="I8048" s="0" t="s">
        <v>2123</v>
      </c>
      <c r="J8048" s="0" t="s">
        <v>46</v>
      </c>
      <c r="K8048" s="0" t="s">
        <v>47</v>
      </c>
      <c r="L8048" s="0" t="s">
        <v>47</v>
      </c>
      <c r="M8048" s="0" t="s">
        <v>47</v>
      </c>
      <c r="N8048" s="0" t="n">
        <v>3</v>
      </c>
      <c r="O8048" s="0" t="n">
        <v>120</v>
      </c>
      <c r="P8048" s="0" t="n">
        <v>1100</v>
      </c>
      <c r="Q8048" s="0" t="n">
        <v>3.4</v>
      </c>
      <c r="R8048" s="0" t="str">
        <f aca="false">INDEX(Lookup!$B$4:$B$18,MATCH(C8048,Lookup!$A$4:$A$18,0))</f>
        <v>India</v>
      </c>
      <c r="S8048" s="20" t="n">
        <f aca="false">INDEX(Lookup!$D$4:$D$18,MATCH(C8048,Lookup!$A$4:$A$18,0))</f>
        <v>0.012</v>
      </c>
      <c r="T8048" s="21" t="n">
        <f aca="false">ROUND(P8048*S8048,2)</f>
        <v>13.2</v>
      </c>
      <c r="U8048" s="21" t="n">
        <f aca="false">IF(T8048&lt;=10,1,IF(T8048&lt;=20,2,IF(T8048&lt;=30,3,IF(T8048&lt;=40,4,IF(T8048&lt;=50,5,IF(T8048&lt;=100,6,IF(T8048&lt;=250,7,8)))))))</f>
        <v>2</v>
      </c>
      <c r="V8048" s="21" t="n">
        <f aca="false">IF(AND(OR(Dashboard!$T$3="All",R8048=Dashboard!$T$3),OR(Dashboard!$T$4="All",D8048=Dashboard!$T$4)),1,0)</f>
        <v>1</v>
      </c>
      <c r="W8048" s="21" t="n">
        <f aca="false">IF(V8048=1,T8048+ROW()/10000000,0)</f>
        <v>13.2008048</v>
      </c>
    </row>
    <row r="8049" customFormat="false" ht="15" hidden="false" customHeight="false" outlineLevel="0" collapsed="false">
      <c r="A8049" s="0" t="n">
        <v>18372695</v>
      </c>
      <c r="B8049" s="0" t="s">
        <v>17225</v>
      </c>
      <c r="C8049" s="0" t="n">
        <v>1</v>
      </c>
      <c r="D8049" s="0" t="s">
        <v>17189</v>
      </c>
      <c r="E8049" s="0" t="s">
        <v>17226</v>
      </c>
      <c r="F8049" s="0" t="s">
        <v>17223</v>
      </c>
      <c r="G8049" s="0" t="s">
        <v>17224</v>
      </c>
      <c r="H8049" s="0" t="s">
        <v>8094</v>
      </c>
      <c r="I8049" s="0" t="s">
        <v>2123</v>
      </c>
      <c r="J8049" s="0" t="s">
        <v>46</v>
      </c>
      <c r="K8049" s="0" t="s">
        <v>47</v>
      </c>
      <c r="L8049" s="0" t="s">
        <v>47</v>
      </c>
      <c r="M8049" s="0" t="s">
        <v>47</v>
      </c>
      <c r="N8049" s="0" t="n">
        <v>3</v>
      </c>
      <c r="O8049" s="0" t="n">
        <v>215</v>
      </c>
      <c r="P8049" s="0" t="n">
        <v>1500</v>
      </c>
      <c r="Q8049" s="0" t="n">
        <v>3.4</v>
      </c>
      <c r="R8049" s="0" t="str">
        <f aca="false">INDEX(Lookup!$B$4:$B$18,MATCH(C8049,Lookup!$A$4:$A$18,0))</f>
        <v>India</v>
      </c>
      <c r="S8049" s="20" t="n">
        <f aca="false">INDEX(Lookup!$D$4:$D$18,MATCH(C8049,Lookup!$A$4:$A$18,0))</f>
        <v>0.012</v>
      </c>
      <c r="T8049" s="21" t="n">
        <f aca="false">ROUND(P8049*S8049,2)</f>
        <v>18</v>
      </c>
      <c r="U8049" s="21" t="n">
        <f aca="false">IF(T8049&lt;=10,1,IF(T8049&lt;=20,2,IF(T8049&lt;=30,3,IF(T8049&lt;=40,4,IF(T8049&lt;=50,5,IF(T8049&lt;=100,6,IF(T8049&lt;=250,7,8)))))))</f>
        <v>2</v>
      </c>
      <c r="V8049" s="21" t="n">
        <f aca="false">IF(AND(OR(Dashboard!$T$3="All",R8049=Dashboard!$T$3),OR(Dashboard!$T$4="All",D8049=Dashboard!$T$4)),1,0)</f>
        <v>1</v>
      </c>
      <c r="W8049" s="21" t="n">
        <f aca="false">IF(V8049=1,T8049+ROW()/10000000,0)</f>
        <v>18.0008049</v>
      </c>
    </row>
    <row r="8050" customFormat="false" ht="15" hidden="false" customHeight="false" outlineLevel="0" collapsed="false">
      <c r="A8050" s="0" t="n">
        <v>18265411</v>
      </c>
      <c r="B8050" s="0" t="s">
        <v>5247</v>
      </c>
      <c r="C8050" s="0" t="n">
        <v>1</v>
      </c>
      <c r="D8050" s="0" t="s">
        <v>17189</v>
      </c>
      <c r="E8050" s="0" t="s">
        <v>17227</v>
      </c>
      <c r="F8050" s="0" t="s">
        <v>17223</v>
      </c>
      <c r="G8050" s="0" t="s">
        <v>17224</v>
      </c>
      <c r="H8050" s="0" t="s">
        <v>11450</v>
      </c>
      <c r="I8050" s="0" t="s">
        <v>2123</v>
      </c>
      <c r="J8050" s="0" t="s">
        <v>47</v>
      </c>
      <c r="K8050" s="0" t="s">
        <v>47</v>
      </c>
      <c r="L8050" s="0" t="s">
        <v>47</v>
      </c>
      <c r="M8050" s="0" t="s">
        <v>47</v>
      </c>
      <c r="N8050" s="0" t="n">
        <v>1</v>
      </c>
      <c r="O8050" s="0" t="n">
        <v>212</v>
      </c>
      <c r="P8050" s="0" t="n">
        <v>350</v>
      </c>
      <c r="Q8050" s="0" t="n">
        <v>2.7</v>
      </c>
      <c r="R8050" s="0" t="str">
        <f aca="false">INDEX(Lookup!$B$4:$B$18,MATCH(C8050,Lookup!$A$4:$A$18,0))</f>
        <v>India</v>
      </c>
      <c r="S8050" s="20" t="n">
        <f aca="false">INDEX(Lookup!$D$4:$D$18,MATCH(C8050,Lookup!$A$4:$A$18,0))</f>
        <v>0.012</v>
      </c>
      <c r="T8050" s="21" t="n">
        <f aca="false">ROUND(P8050*S8050,2)</f>
        <v>4.2</v>
      </c>
      <c r="U8050" s="21" t="n">
        <f aca="false">IF(T8050&lt;=10,1,IF(T8050&lt;=20,2,IF(T8050&lt;=30,3,IF(T8050&lt;=40,4,IF(T8050&lt;=50,5,IF(T8050&lt;=100,6,IF(T8050&lt;=250,7,8)))))))</f>
        <v>1</v>
      </c>
      <c r="V8050" s="21" t="n">
        <f aca="false">IF(AND(OR(Dashboard!$T$3="All",R8050=Dashboard!$T$3),OR(Dashboard!$T$4="All",D8050=Dashboard!$T$4)),1,0)</f>
        <v>1</v>
      </c>
      <c r="W8050" s="21" t="n">
        <f aca="false">IF(V8050=1,T8050+ROW()/10000000,0)</f>
        <v>4.200805</v>
      </c>
    </row>
    <row r="8051" customFormat="false" ht="15" hidden="false" customHeight="false" outlineLevel="0" collapsed="false">
      <c r="A8051" s="0" t="n">
        <v>18303706</v>
      </c>
      <c r="B8051" s="0" t="s">
        <v>17228</v>
      </c>
      <c r="C8051" s="0" t="n">
        <v>1</v>
      </c>
      <c r="D8051" s="0" t="s">
        <v>17189</v>
      </c>
      <c r="E8051" s="0" t="s">
        <v>17229</v>
      </c>
      <c r="F8051" s="0" t="s">
        <v>17223</v>
      </c>
      <c r="G8051" s="0" t="s">
        <v>17224</v>
      </c>
      <c r="H8051" s="0" t="s">
        <v>1830</v>
      </c>
      <c r="I8051" s="0" t="s">
        <v>2123</v>
      </c>
      <c r="J8051" s="0" t="s">
        <v>47</v>
      </c>
      <c r="K8051" s="0" t="s">
        <v>47</v>
      </c>
      <c r="L8051" s="0" t="s">
        <v>47</v>
      </c>
      <c r="M8051" s="0" t="s">
        <v>47</v>
      </c>
      <c r="N8051" s="0" t="n">
        <v>1</v>
      </c>
      <c r="O8051" s="0" t="n">
        <v>324</v>
      </c>
      <c r="P8051" s="0" t="n">
        <v>250</v>
      </c>
      <c r="Q8051" s="0" t="n">
        <v>4.5</v>
      </c>
      <c r="R8051" s="0" t="str">
        <f aca="false">INDEX(Lookup!$B$4:$B$18,MATCH(C8051,Lookup!$A$4:$A$18,0))</f>
        <v>India</v>
      </c>
      <c r="S8051" s="20" t="n">
        <f aca="false">INDEX(Lookup!$D$4:$D$18,MATCH(C8051,Lookup!$A$4:$A$18,0))</f>
        <v>0.012</v>
      </c>
      <c r="T8051" s="21" t="n">
        <f aca="false">ROUND(P8051*S8051,2)</f>
        <v>3</v>
      </c>
      <c r="U8051" s="21" t="n">
        <f aca="false">IF(T8051&lt;=10,1,IF(T8051&lt;=20,2,IF(T8051&lt;=30,3,IF(T8051&lt;=40,4,IF(T8051&lt;=50,5,IF(T8051&lt;=100,6,IF(T8051&lt;=250,7,8)))))))</f>
        <v>1</v>
      </c>
      <c r="V8051" s="21" t="n">
        <f aca="false">IF(AND(OR(Dashboard!$T$3="All",R8051=Dashboard!$T$3),OR(Dashboard!$T$4="All",D8051=Dashboard!$T$4)),1,0)</f>
        <v>1</v>
      </c>
      <c r="W8051" s="21" t="n">
        <f aca="false">IF(V8051=1,T8051+ROW()/10000000,0)</f>
        <v>3.0008051</v>
      </c>
    </row>
    <row r="8052" customFormat="false" ht="15" hidden="false" customHeight="false" outlineLevel="0" collapsed="false">
      <c r="A8052" s="0" t="n">
        <v>18268698</v>
      </c>
      <c r="B8052" s="0" t="s">
        <v>11051</v>
      </c>
      <c r="C8052" s="0" t="n">
        <v>1</v>
      </c>
      <c r="D8052" s="0" t="s">
        <v>17189</v>
      </c>
      <c r="E8052" s="0" t="s">
        <v>17230</v>
      </c>
      <c r="F8052" s="0" t="s">
        <v>17223</v>
      </c>
      <c r="G8052" s="0" t="s">
        <v>17224</v>
      </c>
      <c r="H8052" s="0" t="s">
        <v>2868</v>
      </c>
      <c r="I8052" s="0" t="s">
        <v>2123</v>
      </c>
      <c r="J8052" s="0" t="s">
        <v>47</v>
      </c>
      <c r="K8052" s="0" t="s">
        <v>47</v>
      </c>
      <c r="L8052" s="0" t="s">
        <v>47</v>
      </c>
      <c r="M8052" s="0" t="s">
        <v>47</v>
      </c>
      <c r="N8052" s="0" t="n">
        <v>2</v>
      </c>
      <c r="O8052" s="0" t="n">
        <v>147</v>
      </c>
      <c r="P8052" s="0" t="n">
        <v>700</v>
      </c>
      <c r="Q8052" s="0" t="n">
        <v>4.5</v>
      </c>
      <c r="R8052" s="0" t="str">
        <f aca="false">INDEX(Lookup!$B$4:$B$18,MATCH(C8052,Lookup!$A$4:$A$18,0))</f>
        <v>India</v>
      </c>
      <c r="S8052" s="20" t="n">
        <f aca="false">INDEX(Lookup!$D$4:$D$18,MATCH(C8052,Lookup!$A$4:$A$18,0))</f>
        <v>0.012</v>
      </c>
      <c r="T8052" s="21" t="n">
        <f aca="false">ROUND(P8052*S8052,2)</f>
        <v>8.4</v>
      </c>
      <c r="U8052" s="21" t="n">
        <f aca="false">IF(T8052&lt;=10,1,IF(T8052&lt;=20,2,IF(T8052&lt;=30,3,IF(T8052&lt;=40,4,IF(T8052&lt;=50,5,IF(T8052&lt;=100,6,IF(T8052&lt;=250,7,8)))))))</f>
        <v>1</v>
      </c>
      <c r="V8052" s="21" t="n">
        <f aca="false">IF(AND(OR(Dashboard!$T$3="All",R8052=Dashboard!$T$3),OR(Dashboard!$T$4="All",D8052=Dashboard!$T$4)),1,0)</f>
        <v>1</v>
      </c>
      <c r="W8052" s="21" t="n">
        <f aca="false">IF(V8052=1,T8052+ROW()/10000000,0)</f>
        <v>8.4008052</v>
      </c>
    </row>
    <row r="8053" customFormat="false" ht="15" hidden="false" customHeight="false" outlineLevel="0" collapsed="false">
      <c r="A8053" s="0" t="n">
        <v>18264244</v>
      </c>
      <c r="B8053" s="0" t="s">
        <v>3562</v>
      </c>
      <c r="C8053" s="0" t="n">
        <v>1</v>
      </c>
      <c r="D8053" s="0" t="s">
        <v>17189</v>
      </c>
      <c r="E8053" s="0" t="s">
        <v>17231</v>
      </c>
      <c r="F8053" s="0" t="s">
        <v>17223</v>
      </c>
      <c r="G8053" s="0" t="s">
        <v>17224</v>
      </c>
      <c r="H8053" s="0" t="s">
        <v>153</v>
      </c>
      <c r="I8053" s="0" t="s">
        <v>2123</v>
      </c>
      <c r="J8053" s="0" t="s">
        <v>47</v>
      </c>
      <c r="K8053" s="0" t="s">
        <v>47</v>
      </c>
      <c r="L8053" s="0" t="s">
        <v>47</v>
      </c>
      <c r="M8053" s="0" t="s">
        <v>47</v>
      </c>
      <c r="N8053" s="0" t="n">
        <v>2</v>
      </c>
      <c r="O8053" s="0" t="n">
        <v>23</v>
      </c>
      <c r="P8053" s="0" t="n">
        <v>650</v>
      </c>
      <c r="Q8053" s="0" t="n">
        <v>3.5</v>
      </c>
      <c r="R8053" s="0" t="str">
        <f aca="false">INDEX(Lookup!$B$4:$B$18,MATCH(C8053,Lookup!$A$4:$A$18,0))</f>
        <v>India</v>
      </c>
      <c r="S8053" s="20" t="n">
        <f aca="false">INDEX(Lookup!$D$4:$D$18,MATCH(C8053,Lookup!$A$4:$A$18,0))</f>
        <v>0.012</v>
      </c>
      <c r="T8053" s="21" t="n">
        <f aca="false">ROUND(P8053*S8053,2)</f>
        <v>7.8</v>
      </c>
      <c r="U8053" s="21" t="n">
        <f aca="false">IF(T8053&lt;=10,1,IF(T8053&lt;=20,2,IF(T8053&lt;=30,3,IF(T8053&lt;=40,4,IF(T8053&lt;=50,5,IF(T8053&lt;=100,6,IF(T8053&lt;=250,7,8)))))))</f>
        <v>1</v>
      </c>
      <c r="V8053" s="21" t="n">
        <f aca="false">IF(AND(OR(Dashboard!$T$3="All",R8053=Dashboard!$T$3),OR(Dashboard!$T$4="All",D8053=Dashboard!$T$4)),1,0)</f>
        <v>1</v>
      </c>
      <c r="W8053" s="21" t="n">
        <f aca="false">IF(V8053=1,T8053+ROW()/10000000,0)</f>
        <v>7.8008053</v>
      </c>
    </row>
    <row r="8054" customFormat="false" ht="15" hidden="false" customHeight="false" outlineLevel="0" collapsed="false">
      <c r="A8054" s="0" t="n">
        <v>18277171</v>
      </c>
      <c r="B8054" s="0" t="s">
        <v>3798</v>
      </c>
      <c r="C8054" s="0" t="n">
        <v>1</v>
      </c>
      <c r="D8054" s="0" t="s">
        <v>17189</v>
      </c>
      <c r="E8054" s="0" t="s">
        <v>17232</v>
      </c>
      <c r="F8054" s="0" t="s">
        <v>17223</v>
      </c>
      <c r="G8054" s="0" t="s">
        <v>17224</v>
      </c>
      <c r="H8054" s="0" t="s">
        <v>3800</v>
      </c>
      <c r="I8054" s="0" t="s">
        <v>2123</v>
      </c>
      <c r="J8054" s="0" t="s">
        <v>46</v>
      </c>
      <c r="K8054" s="0" t="s">
        <v>46</v>
      </c>
      <c r="L8054" s="0" t="s">
        <v>47</v>
      </c>
      <c r="M8054" s="0" t="s">
        <v>47</v>
      </c>
      <c r="N8054" s="0" t="n">
        <v>3</v>
      </c>
      <c r="O8054" s="0" t="n">
        <v>199</v>
      </c>
      <c r="P8054" s="0" t="n">
        <v>1500</v>
      </c>
      <c r="Q8054" s="0" t="n">
        <v>3.9</v>
      </c>
      <c r="R8054" s="0" t="str">
        <f aca="false">INDEX(Lookup!$B$4:$B$18,MATCH(C8054,Lookup!$A$4:$A$18,0))</f>
        <v>India</v>
      </c>
      <c r="S8054" s="20" t="n">
        <f aca="false">INDEX(Lookup!$D$4:$D$18,MATCH(C8054,Lookup!$A$4:$A$18,0))</f>
        <v>0.012</v>
      </c>
      <c r="T8054" s="21" t="n">
        <f aca="false">ROUND(P8054*S8054,2)</f>
        <v>18</v>
      </c>
      <c r="U8054" s="21" t="n">
        <f aca="false">IF(T8054&lt;=10,1,IF(T8054&lt;=20,2,IF(T8054&lt;=30,3,IF(T8054&lt;=40,4,IF(T8054&lt;=50,5,IF(T8054&lt;=100,6,IF(T8054&lt;=250,7,8)))))))</f>
        <v>2</v>
      </c>
      <c r="V8054" s="21" t="n">
        <f aca="false">IF(AND(OR(Dashboard!$T$3="All",R8054=Dashboard!$T$3),OR(Dashboard!$T$4="All",D8054=Dashboard!$T$4)),1,0)</f>
        <v>1</v>
      </c>
      <c r="W8054" s="21" t="n">
        <f aca="false">IF(V8054=1,T8054+ROW()/10000000,0)</f>
        <v>18.0008054</v>
      </c>
    </row>
    <row r="8055" customFormat="false" ht="15" hidden="false" customHeight="false" outlineLevel="0" collapsed="false">
      <c r="A8055" s="0" t="n">
        <v>18265419</v>
      </c>
      <c r="B8055" s="0" t="s">
        <v>4722</v>
      </c>
      <c r="C8055" s="0" t="n">
        <v>1</v>
      </c>
      <c r="D8055" s="0" t="s">
        <v>17189</v>
      </c>
      <c r="E8055" s="0" t="s">
        <v>17233</v>
      </c>
      <c r="F8055" s="0" t="s">
        <v>17223</v>
      </c>
      <c r="G8055" s="0" t="s">
        <v>17224</v>
      </c>
      <c r="H8055" s="0" t="s">
        <v>4237</v>
      </c>
      <c r="I8055" s="0" t="s">
        <v>2123</v>
      </c>
      <c r="J8055" s="0" t="s">
        <v>47</v>
      </c>
      <c r="K8055" s="0" t="s">
        <v>46</v>
      </c>
      <c r="L8055" s="0" t="s">
        <v>47</v>
      </c>
      <c r="M8055" s="0" t="s">
        <v>47</v>
      </c>
      <c r="N8055" s="0" t="n">
        <v>2</v>
      </c>
      <c r="O8055" s="0" t="n">
        <v>458</v>
      </c>
      <c r="P8055" s="0" t="n">
        <v>650</v>
      </c>
      <c r="Q8055" s="0" t="n">
        <v>3.8</v>
      </c>
      <c r="R8055" s="0" t="str">
        <f aca="false">INDEX(Lookup!$B$4:$B$18,MATCH(C8055,Lookup!$A$4:$A$18,0))</f>
        <v>India</v>
      </c>
      <c r="S8055" s="20" t="n">
        <f aca="false">INDEX(Lookup!$D$4:$D$18,MATCH(C8055,Lookup!$A$4:$A$18,0))</f>
        <v>0.012</v>
      </c>
      <c r="T8055" s="21" t="n">
        <f aca="false">ROUND(P8055*S8055,2)</f>
        <v>7.8</v>
      </c>
      <c r="U8055" s="21" t="n">
        <f aca="false">IF(T8055&lt;=10,1,IF(T8055&lt;=20,2,IF(T8055&lt;=30,3,IF(T8055&lt;=40,4,IF(T8055&lt;=50,5,IF(T8055&lt;=100,6,IF(T8055&lt;=250,7,8)))))))</f>
        <v>1</v>
      </c>
      <c r="V8055" s="21" t="n">
        <f aca="false">IF(AND(OR(Dashboard!$T$3="All",R8055=Dashboard!$T$3),OR(Dashboard!$T$4="All",D8055=Dashboard!$T$4)),1,0)</f>
        <v>1</v>
      </c>
      <c r="W8055" s="21" t="n">
        <f aca="false">IF(V8055=1,T8055+ROW()/10000000,0)</f>
        <v>7.8008055</v>
      </c>
    </row>
    <row r="8056" customFormat="false" ht="15" hidden="false" customHeight="false" outlineLevel="0" collapsed="false">
      <c r="A8056" s="0" t="n">
        <v>18233616</v>
      </c>
      <c r="B8056" s="0" t="s">
        <v>3755</v>
      </c>
      <c r="C8056" s="0" t="n">
        <v>1</v>
      </c>
      <c r="D8056" s="0" t="s">
        <v>17189</v>
      </c>
      <c r="E8056" s="0" t="s">
        <v>17234</v>
      </c>
      <c r="F8056" s="0" t="s">
        <v>17223</v>
      </c>
      <c r="G8056" s="0" t="s">
        <v>17224</v>
      </c>
      <c r="H8056" s="0" t="s">
        <v>2659</v>
      </c>
      <c r="I8056" s="0" t="s">
        <v>2123</v>
      </c>
      <c r="J8056" s="0" t="s">
        <v>47</v>
      </c>
      <c r="K8056" s="0" t="s">
        <v>47</v>
      </c>
      <c r="L8056" s="0" t="s">
        <v>47</v>
      </c>
      <c r="M8056" s="0" t="s">
        <v>47</v>
      </c>
      <c r="N8056" s="0" t="n">
        <v>1</v>
      </c>
      <c r="O8056" s="0" t="n">
        <v>124</v>
      </c>
      <c r="P8056" s="0" t="n">
        <v>400</v>
      </c>
      <c r="Q8056" s="0" t="n">
        <v>3.9</v>
      </c>
      <c r="R8056" s="0" t="str">
        <f aca="false">INDEX(Lookup!$B$4:$B$18,MATCH(C8056,Lookup!$A$4:$A$18,0))</f>
        <v>India</v>
      </c>
      <c r="S8056" s="20" t="n">
        <f aca="false">INDEX(Lookup!$D$4:$D$18,MATCH(C8056,Lookup!$A$4:$A$18,0))</f>
        <v>0.012</v>
      </c>
      <c r="T8056" s="21" t="n">
        <f aca="false">ROUND(P8056*S8056,2)</f>
        <v>4.8</v>
      </c>
      <c r="U8056" s="21" t="n">
        <f aca="false">IF(T8056&lt;=10,1,IF(T8056&lt;=20,2,IF(T8056&lt;=30,3,IF(T8056&lt;=40,4,IF(T8056&lt;=50,5,IF(T8056&lt;=100,6,IF(T8056&lt;=250,7,8)))))))</f>
        <v>1</v>
      </c>
      <c r="V8056" s="21" t="n">
        <f aca="false">IF(AND(OR(Dashboard!$T$3="All",R8056=Dashboard!$T$3),OR(Dashboard!$T$4="All",D8056=Dashboard!$T$4)),1,0)</f>
        <v>1</v>
      </c>
      <c r="W8056" s="21" t="n">
        <f aca="false">IF(V8056=1,T8056+ROW()/10000000,0)</f>
        <v>4.8008056</v>
      </c>
    </row>
    <row r="8057" customFormat="false" ht="15" hidden="false" customHeight="false" outlineLevel="0" collapsed="false">
      <c r="A8057" s="0" t="n">
        <v>18366022</v>
      </c>
      <c r="B8057" s="0" t="s">
        <v>17235</v>
      </c>
      <c r="C8057" s="0" t="n">
        <v>1</v>
      </c>
      <c r="D8057" s="0" t="s">
        <v>17189</v>
      </c>
      <c r="E8057" s="0" t="s">
        <v>17236</v>
      </c>
      <c r="F8057" s="0" t="s">
        <v>17223</v>
      </c>
      <c r="G8057" s="0" t="s">
        <v>17224</v>
      </c>
      <c r="H8057" s="0" t="s">
        <v>17237</v>
      </c>
      <c r="I8057" s="0" t="s">
        <v>2123</v>
      </c>
      <c r="J8057" s="0" t="s">
        <v>46</v>
      </c>
      <c r="K8057" s="0" t="s">
        <v>46</v>
      </c>
      <c r="L8057" s="0" t="s">
        <v>47</v>
      </c>
      <c r="M8057" s="0" t="s">
        <v>47</v>
      </c>
      <c r="N8057" s="0" t="n">
        <v>3</v>
      </c>
      <c r="O8057" s="0" t="n">
        <v>173</v>
      </c>
      <c r="P8057" s="0" t="n">
        <v>1400</v>
      </c>
      <c r="Q8057" s="0" t="n">
        <v>3.9</v>
      </c>
      <c r="R8057" s="0" t="str">
        <f aca="false">INDEX(Lookup!$B$4:$B$18,MATCH(C8057,Lookup!$A$4:$A$18,0))</f>
        <v>India</v>
      </c>
      <c r="S8057" s="20" t="n">
        <f aca="false">INDEX(Lookup!$D$4:$D$18,MATCH(C8057,Lookup!$A$4:$A$18,0))</f>
        <v>0.012</v>
      </c>
      <c r="T8057" s="21" t="n">
        <f aca="false">ROUND(P8057*S8057,2)</f>
        <v>16.8</v>
      </c>
      <c r="U8057" s="21" t="n">
        <f aca="false">IF(T8057&lt;=10,1,IF(T8057&lt;=20,2,IF(T8057&lt;=30,3,IF(T8057&lt;=40,4,IF(T8057&lt;=50,5,IF(T8057&lt;=100,6,IF(T8057&lt;=250,7,8)))))))</f>
        <v>2</v>
      </c>
      <c r="V8057" s="21" t="n">
        <f aca="false">IF(AND(OR(Dashboard!$T$3="All",R8057=Dashboard!$T$3),OR(Dashboard!$T$4="All",D8057=Dashboard!$T$4)),1,0)</f>
        <v>1</v>
      </c>
      <c r="W8057" s="21" t="n">
        <f aca="false">IF(V8057=1,T8057+ROW()/10000000,0)</f>
        <v>16.8008057</v>
      </c>
    </row>
    <row r="8058" customFormat="false" ht="15" hidden="false" customHeight="false" outlineLevel="0" collapsed="false">
      <c r="A8058" s="0" t="n">
        <v>18273551</v>
      </c>
      <c r="B8058" s="0" t="s">
        <v>3571</v>
      </c>
      <c r="C8058" s="0" t="n">
        <v>1</v>
      </c>
      <c r="D8058" s="0" t="s">
        <v>17189</v>
      </c>
      <c r="E8058" s="0" t="s">
        <v>17238</v>
      </c>
      <c r="F8058" s="0" t="s">
        <v>17223</v>
      </c>
      <c r="G8058" s="0" t="s">
        <v>17224</v>
      </c>
      <c r="H8058" s="0" t="s">
        <v>153</v>
      </c>
      <c r="I8058" s="0" t="s">
        <v>2123</v>
      </c>
      <c r="J8058" s="0" t="s">
        <v>47</v>
      </c>
      <c r="K8058" s="0" t="s">
        <v>47</v>
      </c>
      <c r="L8058" s="0" t="s">
        <v>47</v>
      </c>
      <c r="M8058" s="0" t="s">
        <v>47</v>
      </c>
      <c r="N8058" s="0" t="n">
        <v>2</v>
      </c>
      <c r="O8058" s="0" t="n">
        <v>64</v>
      </c>
      <c r="P8058" s="0" t="n">
        <v>600</v>
      </c>
      <c r="Q8058" s="0" t="n">
        <v>3.7</v>
      </c>
      <c r="R8058" s="0" t="str">
        <f aca="false">INDEX(Lookup!$B$4:$B$18,MATCH(C8058,Lookup!$A$4:$A$18,0))</f>
        <v>India</v>
      </c>
      <c r="S8058" s="20" t="n">
        <f aca="false">INDEX(Lookup!$D$4:$D$18,MATCH(C8058,Lookup!$A$4:$A$18,0))</f>
        <v>0.012</v>
      </c>
      <c r="T8058" s="21" t="n">
        <f aca="false">ROUND(P8058*S8058,2)</f>
        <v>7.2</v>
      </c>
      <c r="U8058" s="21" t="n">
        <f aca="false">IF(T8058&lt;=10,1,IF(T8058&lt;=20,2,IF(T8058&lt;=30,3,IF(T8058&lt;=40,4,IF(T8058&lt;=50,5,IF(T8058&lt;=100,6,IF(T8058&lt;=250,7,8)))))))</f>
        <v>1</v>
      </c>
      <c r="V8058" s="21" t="n">
        <f aca="false">IF(AND(OR(Dashboard!$T$3="All",R8058=Dashboard!$T$3),OR(Dashboard!$T$4="All",D8058=Dashboard!$T$4)),1,0)</f>
        <v>1</v>
      </c>
      <c r="W8058" s="21" t="n">
        <f aca="false">IF(V8058=1,T8058+ROW()/10000000,0)</f>
        <v>7.2008058</v>
      </c>
    </row>
    <row r="8059" customFormat="false" ht="15" hidden="false" customHeight="false" outlineLevel="0" collapsed="false">
      <c r="A8059" s="0" t="n">
        <v>18272346</v>
      </c>
      <c r="B8059" s="0" t="s">
        <v>2995</v>
      </c>
      <c r="C8059" s="0" t="n">
        <v>1</v>
      </c>
      <c r="D8059" s="0" t="s">
        <v>17189</v>
      </c>
      <c r="E8059" s="0" t="s">
        <v>17239</v>
      </c>
      <c r="F8059" s="0" t="s">
        <v>17223</v>
      </c>
      <c r="G8059" s="0" t="s">
        <v>17224</v>
      </c>
      <c r="H8059" s="0" t="s">
        <v>2997</v>
      </c>
      <c r="I8059" s="0" t="s">
        <v>2123</v>
      </c>
      <c r="J8059" s="0" t="s">
        <v>47</v>
      </c>
      <c r="K8059" s="0" t="s">
        <v>47</v>
      </c>
      <c r="L8059" s="0" t="s">
        <v>47</v>
      </c>
      <c r="M8059" s="0" t="s">
        <v>47</v>
      </c>
      <c r="N8059" s="0" t="n">
        <v>2</v>
      </c>
      <c r="O8059" s="0" t="n">
        <v>86</v>
      </c>
      <c r="P8059" s="0" t="n">
        <v>600</v>
      </c>
      <c r="Q8059" s="0" t="n">
        <v>3.7</v>
      </c>
      <c r="R8059" s="0" t="str">
        <f aca="false">INDEX(Lookup!$B$4:$B$18,MATCH(C8059,Lookup!$A$4:$A$18,0))</f>
        <v>India</v>
      </c>
      <c r="S8059" s="20" t="n">
        <f aca="false">INDEX(Lookup!$D$4:$D$18,MATCH(C8059,Lookup!$A$4:$A$18,0))</f>
        <v>0.012</v>
      </c>
      <c r="T8059" s="21" t="n">
        <f aca="false">ROUND(P8059*S8059,2)</f>
        <v>7.2</v>
      </c>
      <c r="U8059" s="21" t="n">
        <f aca="false">IF(T8059&lt;=10,1,IF(T8059&lt;=20,2,IF(T8059&lt;=30,3,IF(T8059&lt;=40,4,IF(T8059&lt;=50,5,IF(T8059&lt;=100,6,IF(T8059&lt;=250,7,8)))))))</f>
        <v>1</v>
      </c>
      <c r="V8059" s="21" t="n">
        <f aca="false">IF(AND(OR(Dashboard!$T$3="All",R8059=Dashboard!$T$3),OR(Dashboard!$T$4="All",D8059=Dashboard!$T$4)),1,0)</f>
        <v>1</v>
      </c>
      <c r="W8059" s="21" t="n">
        <f aca="false">IF(V8059=1,T8059+ROW()/10000000,0)</f>
        <v>7.2008059</v>
      </c>
    </row>
    <row r="8060" customFormat="false" ht="15" hidden="false" customHeight="false" outlineLevel="0" collapsed="false">
      <c r="A8060" s="0" t="n">
        <v>18268925</v>
      </c>
      <c r="B8060" s="0" t="s">
        <v>3899</v>
      </c>
      <c r="C8060" s="0" t="n">
        <v>1</v>
      </c>
      <c r="D8060" s="0" t="s">
        <v>17189</v>
      </c>
      <c r="E8060" s="0" t="s">
        <v>17240</v>
      </c>
      <c r="F8060" s="0" t="s">
        <v>17223</v>
      </c>
      <c r="G8060" s="0" t="s">
        <v>17224</v>
      </c>
      <c r="H8060" s="0" t="s">
        <v>3392</v>
      </c>
      <c r="I8060" s="0" t="s">
        <v>2123</v>
      </c>
      <c r="J8060" s="0" t="s">
        <v>47</v>
      </c>
      <c r="K8060" s="0" t="s">
        <v>46</v>
      </c>
      <c r="L8060" s="0" t="s">
        <v>47</v>
      </c>
      <c r="M8060" s="0" t="s">
        <v>47</v>
      </c>
      <c r="N8060" s="0" t="n">
        <v>2</v>
      </c>
      <c r="O8060" s="0" t="n">
        <v>214</v>
      </c>
      <c r="P8060" s="0" t="n">
        <v>900</v>
      </c>
      <c r="Q8060" s="0" t="n">
        <v>3.7</v>
      </c>
      <c r="R8060" s="0" t="str">
        <f aca="false">INDEX(Lookup!$B$4:$B$18,MATCH(C8060,Lookup!$A$4:$A$18,0))</f>
        <v>India</v>
      </c>
      <c r="S8060" s="20" t="n">
        <f aca="false">INDEX(Lookup!$D$4:$D$18,MATCH(C8060,Lookup!$A$4:$A$18,0))</f>
        <v>0.012</v>
      </c>
      <c r="T8060" s="21" t="n">
        <f aca="false">ROUND(P8060*S8060,2)</f>
        <v>10.8</v>
      </c>
      <c r="U8060" s="21" t="n">
        <f aca="false">IF(T8060&lt;=10,1,IF(T8060&lt;=20,2,IF(T8060&lt;=30,3,IF(T8060&lt;=40,4,IF(T8060&lt;=50,5,IF(T8060&lt;=100,6,IF(T8060&lt;=250,7,8)))))))</f>
        <v>2</v>
      </c>
      <c r="V8060" s="21" t="n">
        <f aca="false">IF(AND(OR(Dashboard!$T$3="All",R8060=Dashboard!$T$3),OR(Dashboard!$T$4="All",D8060=Dashboard!$T$4)),1,0)</f>
        <v>1</v>
      </c>
      <c r="W8060" s="21" t="n">
        <f aca="false">IF(V8060=1,T8060+ROW()/10000000,0)</f>
        <v>10.800806</v>
      </c>
    </row>
    <row r="8061" customFormat="false" ht="15" hidden="false" customHeight="false" outlineLevel="0" collapsed="false">
      <c r="A8061" s="0" t="n">
        <v>18272379</v>
      </c>
      <c r="B8061" s="0" t="s">
        <v>3162</v>
      </c>
      <c r="C8061" s="0" t="n">
        <v>1</v>
      </c>
      <c r="D8061" s="0" t="s">
        <v>17189</v>
      </c>
      <c r="E8061" s="0" t="s">
        <v>17240</v>
      </c>
      <c r="F8061" s="0" t="s">
        <v>17223</v>
      </c>
      <c r="G8061" s="0" t="s">
        <v>17224</v>
      </c>
      <c r="H8061" s="0" t="s">
        <v>2342</v>
      </c>
      <c r="I8061" s="0" t="s">
        <v>2123</v>
      </c>
      <c r="J8061" s="0" t="s">
        <v>47</v>
      </c>
      <c r="K8061" s="0" t="s">
        <v>47</v>
      </c>
      <c r="L8061" s="0" t="s">
        <v>47</v>
      </c>
      <c r="M8061" s="0" t="s">
        <v>47</v>
      </c>
      <c r="N8061" s="0" t="n">
        <v>1</v>
      </c>
      <c r="O8061" s="0" t="n">
        <v>169</v>
      </c>
      <c r="P8061" s="0" t="n">
        <v>400</v>
      </c>
      <c r="Q8061" s="0" t="n">
        <v>3.8</v>
      </c>
      <c r="R8061" s="0" t="str">
        <f aca="false">INDEX(Lookup!$B$4:$B$18,MATCH(C8061,Lookup!$A$4:$A$18,0))</f>
        <v>India</v>
      </c>
      <c r="S8061" s="20" t="n">
        <f aca="false">INDEX(Lookup!$D$4:$D$18,MATCH(C8061,Lookup!$A$4:$A$18,0))</f>
        <v>0.012</v>
      </c>
      <c r="T8061" s="21" t="n">
        <f aca="false">ROUND(P8061*S8061,2)</f>
        <v>4.8</v>
      </c>
      <c r="U8061" s="21" t="n">
        <f aca="false">IF(T8061&lt;=10,1,IF(T8061&lt;=20,2,IF(T8061&lt;=30,3,IF(T8061&lt;=40,4,IF(T8061&lt;=50,5,IF(T8061&lt;=100,6,IF(T8061&lt;=250,7,8)))))))</f>
        <v>1</v>
      </c>
      <c r="V8061" s="21" t="n">
        <f aca="false">IF(AND(OR(Dashboard!$T$3="All",R8061=Dashboard!$T$3),OR(Dashboard!$T$4="All",D8061=Dashboard!$T$4)),1,0)</f>
        <v>1</v>
      </c>
      <c r="W8061" s="21" t="n">
        <f aca="false">IF(V8061=1,T8061+ROW()/10000000,0)</f>
        <v>4.8008061</v>
      </c>
    </row>
    <row r="8062" customFormat="false" ht="15" hidden="false" customHeight="false" outlineLevel="0" collapsed="false">
      <c r="A8062" s="0" t="n">
        <v>18272355</v>
      </c>
      <c r="B8062" s="0" t="s">
        <v>2691</v>
      </c>
      <c r="C8062" s="0" t="n">
        <v>1</v>
      </c>
      <c r="D8062" s="0" t="s">
        <v>17189</v>
      </c>
      <c r="E8062" s="0" t="s">
        <v>17241</v>
      </c>
      <c r="F8062" s="0" t="s">
        <v>17223</v>
      </c>
      <c r="G8062" s="0" t="s">
        <v>17224</v>
      </c>
      <c r="H8062" s="0" t="s">
        <v>4566</v>
      </c>
      <c r="I8062" s="0" t="s">
        <v>2123</v>
      </c>
      <c r="J8062" s="0" t="s">
        <v>47</v>
      </c>
      <c r="K8062" s="0" t="s">
        <v>47</v>
      </c>
      <c r="L8062" s="0" t="s">
        <v>47</v>
      </c>
      <c r="M8062" s="0" t="s">
        <v>47</v>
      </c>
      <c r="N8062" s="0" t="n">
        <v>3</v>
      </c>
      <c r="O8062" s="0" t="n">
        <v>749</v>
      </c>
      <c r="P8062" s="0" t="n">
        <v>1800</v>
      </c>
      <c r="Q8062" s="0" t="n">
        <v>3.9</v>
      </c>
      <c r="R8062" s="0" t="str">
        <f aca="false">INDEX(Lookup!$B$4:$B$18,MATCH(C8062,Lookup!$A$4:$A$18,0))</f>
        <v>India</v>
      </c>
      <c r="S8062" s="20" t="n">
        <f aca="false">INDEX(Lookup!$D$4:$D$18,MATCH(C8062,Lookup!$A$4:$A$18,0))</f>
        <v>0.012</v>
      </c>
      <c r="T8062" s="21" t="n">
        <f aca="false">ROUND(P8062*S8062,2)</f>
        <v>21.6</v>
      </c>
      <c r="U8062" s="21" t="n">
        <f aca="false">IF(T8062&lt;=10,1,IF(T8062&lt;=20,2,IF(T8062&lt;=30,3,IF(T8062&lt;=40,4,IF(T8062&lt;=50,5,IF(T8062&lt;=100,6,IF(T8062&lt;=250,7,8)))))))</f>
        <v>3</v>
      </c>
      <c r="V8062" s="21" t="n">
        <f aca="false">IF(AND(OR(Dashboard!$T$3="All",R8062=Dashboard!$T$3),OR(Dashboard!$T$4="All",D8062=Dashboard!$T$4)),1,0)</f>
        <v>1</v>
      </c>
      <c r="W8062" s="21" t="n">
        <f aca="false">IF(V8062=1,T8062+ROW()/10000000,0)</f>
        <v>21.6008062</v>
      </c>
    </row>
    <row r="8063" customFormat="false" ht="15" hidden="false" customHeight="false" outlineLevel="0" collapsed="false">
      <c r="A8063" s="0" t="n">
        <v>18268722</v>
      </c>
      <c r="B8063" s="0" t="s">
        <v>2075</v>
      </c>
      <c r="C8063" s="0" t="n">
        <v>1</v>
      </c>
      <c r="D8063" s="0" t="s">
        <v>17189</v>
      </c>
      <c r="E8063" s="0" t="s">
        <v>17239</v>
      </c>
      <c r="F8063" s="0" t="s">
        <v>17223</v>
      </c>
      <c r="G8063" s="0" t="s">
        <v>17224</v>
      </c>
      <c r="H8063" s="0" t="s">
        <v>3972</v>
      </c>
      <c r="I8063" s="0" t="s">
        <v>2123</v>
      </c>
      <c r="J8063" s="0" t="s">
        <v>47</v>
      </c>
      <c r="K8063" s="0" t="s">
        <v>47</v>
      </c>
      <c r="L8063" s="0" t="s">
        <v>47</v>
      </c>
      <c r="M8063" s="0" t="s">
        <v>47</v>
      </c>
      <c r="N8063" s="0" t="n">
        <v>3</v>
      </c>
      <c r="O8063" s="0" t="n">
        <v>173</v>
      </c>
      <c r="P8063" s="0" t="n">
        <v>1000</v>
      </c>
      <c r="Q8063" s="0" t="n">
        <v>3.9</v>
      </c>
      <c r="R8063" s="0" t="str">
        <f aca="false">INDEX(Lookup!$B$4:$B$18,MATCH(C8063,Lookup!$A$4:$A$18,0))</f>
        <v>India</v>
      </c>
      <c r="S8063" s="20" t="n">
        <f aca="false">INDEX(Lookup!$D$4:$D$18,MATCH(C8063,Lookup!$A$4:$A$18,0))</f>
        <v>0.012</v>
      </c>
      <c r="T8063" s="21" t="n">
        <f aca="false">ROUND(P8063*S8063,2)</f>
        <v>12</v>
      </c>
      <c r="U8063" s="21" t="n">
        <f aca="false">IF(T8063&lt;=10,1,IF(T8063&lt;=20,2,IF(T8063&lt;=30,3,IF(T8063&lt;=40,4,IF(T8063&lt;=50,5,IF(T8063&lt;=100,6,IF(T8063&lt;=250,7,8)))))))</f>
        <v>2</v>
      </c>
      <c r="V8063" s="21" t="n">
        <f aca="false">IF(AND(OR(Dashboard!$T$3="All",R8063=Dashboard!$T$3),OR(Dashboard!$T$4="All",D8063=Dashboard!$T$4)),1,0)</f>
        <v>1</v>
      </c>
      <c r="W8063" s="21" t="n">
        <f aca="false">IF(V8063=1,T8063+ROW()/10000000,0)</f>
        <v>12.0008063</v>
      </c>
    </row>
    <row r="8064" customFormat="false" ht="15" hidden="false" customHeight="false" outlineLevel="0" collapsed="false">
      <c r="A8064" s="0" t="n">
        <v>18273556</v>
      </c>
      <c r="B8064" s="0" t="s">
        <v>17242</v>
      </c>
      <c r="C8064" s="0" t="n">
        <v>1</v>
      </c>
      <c r="D8064" s="0" t="s">
        <v>17189</v>
      </c>
      <c r="E8064" s="0" t="s">
        <v>17239</v>
      </c>
      <c r="F8064" s="0" t="s">
        <v>17223</v>
      </c>
      <c r="G8064" s="0" t="s">
        <v>17224</v>
      </c>
      <c r="H8064" s="0" t="s">
        <v>120</v>
      </c>
      <c r="I8064" s="0" t="s">
        <v>2123</v>
      </c>
      <c r="J8064" s="0" t="s">
        <v>46</v>
      </c>
      <c r="K8064" s="0" t="s">
        <v>46</v>
      </c>
      <c r="L8064" s="0" t="s">
        <v>47</v>
      </c>
      <c r="M8064" s="0" t="s">
        <v>47</v>
      </c>
      <c r="N8064" s="0" t="n">
        <v>3</v>
      </c>
      <c r="O8064" s="0" t="n">
        <v>366</v>
      </c>
      <c r="P8064" s="0" t="n">
        <v>1600</v>
      </c>
      <c r="Q8064" s="0" t="n">
        <v>3.9</v>
      </c>
      <c r="R8064" s="0" t="str">
        <f aca="false">INDEX(Lookup!$B$4:$B$18,MATCH(C8064,Lookup!$A$4:$A$18,0))</f>
        <v>India</v>
      </c>
      <c r="S8064" s="20" t="n">
        <f aca="false">INDEX(Lookup!$D$4:$D$18,MATCH(C8064,Lookup!$A$4:$A$18,0))</f>
        <v>0.012</v>
      </c>
      <c r="T8064" s="21" t="n">
        <f aca="false">ROUND(P8064*S8064,2)</f>
        <v>19.2</v>
      </c>
      <c r="U8064" s="21" t="n">
        <f aca="false">IF(T8064&lt;=10,1,IF(T8064&lt;=20,2,IF(T8064&lt;=30,3,IF(T8064&lt;=40,4,IF(T8064&lt;=50,5,IF(T8064&lt;=100,6,IF(T8064&lt;=250,7,8)))))))</f>
        <v>2</v>
      </c>
      <c r="V8064" s="21" t="n">
        <f aca="false">IF(AND(OR(Dashboard!$T$3="All",R8064=Dashboard!$T$3),OR(Dashboard!$T$4="All",D8064=Dashboard!$T$4)),1,0)</f>
        <v>1</v>
      </c>
      <c r="W8064" s="21" t="n">
        <f aca="false">IF(V8064=1,T8064+ROW()/10000000,0)</f>
        <v>19.2008064</v>
      </c>
    </row>
    <row r="8065" customFormat="false" ht="15" hidden="false" customHeight="false" outlineLevel="0" collapsed="false">
      <c r="A8065" s="0" t="n">
        <v>18272367</v>
      </c>
      <c r="B8065" s="0" t="s">
        <v>8717</v>
      </c>
      <c r="C8065" s="0" t="n">
        <v>1</v>
      </c>
      <c r="D8065" s="0" t="s">
        <v>17189</v>
      </c>
      <c r="E8065" s="0" t="s">
        <v>17243</v>
      </c>
      <c r="F8065" s="0" t="s">
        <v>17223</v>
      </c>
      <c r="G8065" s="0" t="s">
        <v>17224</v>
      </c>
      <c r="H8065" s="0" t="s">
        <v>402</v>
      </c>
      <c r="I8065" s="0" t="s">
        <v>2123</v>
      </c>
      <c r="J8065" s="0" t="s">
        <v>47</v>
      </c>
      <c r="K8065" s="0" t="s">
        <v>47</v>
      </c>
      <c r="L8065" s="0" t="s">
        <v>47</v>
      </c>
      <c r="M8065" s="0" t="s">
        <v>47</v>
      </c>
      <c r="N8065" s="0" t="n">
        <v>1</v>
      </c>
      <c r="O8065" s="0" t="n">
        <v>232</v>
      </c>
      <c r="P8065" s="0" t="n">
        <v>400</v>
      </c>
      <c r="Q8065" s="0" t="n">
        <v>3.9</v>
      </c>
      <c r="R8065" s="0" t="str">
        <f aca="false">INDEX(Lookup!$B$4:$B$18,MATCH(C8065,Lookup!$A$4:$A$18,0))</f>
        <v>India</v>
      </c>
      <c r="S8065" s="20" t="n">
        <f aca="false">INDEX(Lookup!$D$4:$D$18,MATCH(C8065,Lookup!$A$4:$A$18,0))</f>
        <v>0.012</v>
      </c>
      <c r="T8065" s="21" t="n">
        <f aca="false">ROUND(P8065*S8065,2)</f>
        <v>4.8</v>
      </c>
      <c r="U8065" s="21" t="n">
        <f aca="false">IF(T8065&lt;=10,1,IF(T8065&lt;=20,2,IF(T8065&lt;=30,3,IF(T8065&lt;=40,4,IF(T8065&lt;=50,5,IF(T8065&lt;=100,6,IF(T8065&lt;=250,7,8)))))))</f>
        <v>1</v>
      </c>
      <c r="V8065" s="21" t="n">
        <f aca="false">IF(AND(OR(Dashboard!$T$3="All",R8065=Dashboard!$T$3),OR(Dashboard!$T$4="All",D8065=Dashboard!$T$4)),1,0)</f>
        <v>1</v>
      </c>
      <c r="W8065" s="21" t="n">
        <f aca="false">IF(V8065=1,T8065+ROW()/10000000,0)</f>
        <v>4.8008065</v>
      </c>
    </row>
    <row r="8066" customFormat="false" ht="15" hidden="false" customHeight="false" outlineLevel="0" collapsed="false">
      <c r="A8066" s="0" t="n">
        <v>18258775</v>
      </c>
      <c r="B8066" s="0" t="s">
        <v>2716</v>
      </c>
      <c r="C8066" s="0" t="n">
        <v>1</v>
      </c>
      <c r="D8066" s="0" t="s">
        <v>17189</v>
      </c>
      <c r="E8066" s="0" t="s">
        <v>17244</v>
      </c>
      <c r="F8066" s="0" t="s">
        <v>17223</v>
      </c>
      <c r="G8066" s="0" t="s">
        <v>17224</v>
      </c>
      <c r="H8066" s="0" t="s">
        <v>2718</v>
      </c>
      <c r="I8066" s="0" t="s">
        <v>2123</v>
      </c>
      <c r="J8066" s="0" t="s">
        <v>47</v>
      </c>
      <c r="K8066" s="0" t="s">
        <v>46</v>
      </c>
      <c r="L8066" s="0" t="s">
        <v>47</v>
      </c>
      <c r="M8066" s="0" t="s">
        <v>47</v>
      </c>
      <c r="N8066" s="0" t="n">
        <v>2</v>
      </c>
      <c r="O8066" s="0" t="n">
        <v>397</v>
      </c>
      <c r="P8066" s="0" t="n">
        <v>550</v>
      </c>
      <c r="Q8066" s="0" t="n">
        <v>3.6</v>
      </c>
      <c r="R8066" s="0" t="str">
        <f aca="false">INDEX(Lookup!$B$4:$B$18,MATCH(C8066,Lookup!$A$4:$A$18,0))</f>
        <v>India</v>
      </c>
      <c r="S8066" s="20" t="n">
        <f aca="false">INDEX(Lookup!$D$4:$D$18,MATCH(C8066,Lookup!$A$4:$A$18,0))</f>
        <v>0.012</v>
      </c>
      <c r="T8066" s="21" t="n">
        <f aca="false">ROUND(P8066*S8066,2)</f>
        <v>6.6</v>
      </c>
      <c r="U8066" s="21" t="n">
        <f aca="false">IF(T8066&lt;=10,1,IF(T8066&lt;=20,2,IF(T8066&lt;=30,3,IF(T8066&lt;=40,4,IF(T8066&lt;=50,5,IF(T8066&lt;=100,6,IF(T8066&lt;=250,7,8)))))))</f>
        <v>1</v>
      </c>
      <c r="V8066" s="21" t="n">
        <f aca="false">IF(AND(OR(Dashboard!$T$3="All",R8066=Dashboard!$T$3),OR(Dashboard!$T$4="All",D8066=Dashboard!$T$4)),1,0)</f>
        <v>1</v>
      </c>
      <c r="W8066" s="21" t="n">
        <f aca="false">IF(V8066=1,T8066+ROW()/10000000,0)</f>
        <v>6.6008066</v>
      </c>
    </row>
    <row r="8067" customFormat="false" ht="15" hidden="false" customHeight="false" outlineLevel="0" collapsed="false">
      <c r="A8067" s="0" t="n">
        <v>18449092</v>
      </c>
      <c r="B8067" s="0" t="s">
        <v>17245</v>
      </c>
      <c r="C8067" s="0" t="n">
        <v>1</v>
      </c>
      <c r="D8067" s="0" t="s">
        <v>17189</v>
      </c>
      <c r="E8067" s="0" t="s">
        <v>17246</v>
      </c>
      <c r="F8067" s="0" t="s">
        <v>17223</v>
      </c>
      <c r="G8067" s="0" t="s">
        <v>17224</v>
      </c>
      <c r="H8067" s="0" t="s">
        <v>3015</v>
      </c>
      <c r="I8067" s="0" t="s">
        <v>2123</v>
      </c>
      <c r="J8067" s="0" t="s">
        <v>47</v>
      </c>
      <c r="K8067" s="0" t="s">
        <v>47</v>
      </c>
      <c r="L8067" s="0" t="s">
        <v>47</v>
      </c>
      <c r="M8067" s="0" t="s">
        <v>47</v>
      </c>
      <c r="N8067" s="0" t="n">
        <v>1</v>
      </c>
      <c r="O8067" s="0" t="n">
        <v>22</v>
      </c>
      <c r="P8067" s="0" t="n">
        <v>350</v>
      </c>
      <c r="Q8067" s="0" t="n">
        <v>3.7</v>
      </c>
      <c r="R8067" s="0" t="str">
        <f aca="false">INDEX(Lookup!$B$4:$B$18,MATCH(C8067,Lookup!$A$4:$A$18,0))</f>
        <v>India</v>
      </c>
      <c r="S8067" s="20" t="n">
        <f aca="false">INDEX(Lookup!$D$4:$D$18,MATCH(C8067,Lookup!$A$4:$A$18,0))</f>
        <v>0.012</v>
      </c>
      <c r="T8067" s="21" t="n">
        <f aca="false">ROUND(P8067*S8067,2)</f>
        <v>4.2</v>
      </c>
      <c r="U8067" s="21" t="n">
        <f aca="false">IF(T8067&lt;=10,1,IF(T8067&lt;=20,2,IF(T8067&lt;=30,3,IF(T8067&lt;=40,4,IF(T8067&lt;=50,5,IF(T8067&lt;=100,6,IF(T8067&lt;=250,7,8)))))))</f>
        <v>1</v>
      </c>
      <c r="V8067" s="21" t="n">
        <f aca="false">IF(AND(OR(Dashboard!$T$3="All",R8067=Dashboard!$T$3),OR(Dashboard!$T$4="All",D8067=Dashboard!$T$4)),1,0)</f>
        <v>1</v>
      </c>
      <c r="W8067" s="21" t="n">
        <f aca="false">IF(V8067=1,T8067+ROW()/10000000,0)</f>
        <v>4.2008067</v>
      </c>
    </row>
    <row r="8068" customFormat="false" ht="15" hidden="false" customHeight="false" outlineLevel="0" collapsed="false">
      <c r="A8068" s="0" t="n">
        <v>18461590</v>
      </c>
      <c r="B8068" s="0" t="s">
        <v>17247</v>
      </c>
      <c r="C8068" s="0" t="n">
        <v>1</v>
      </c>
      <c r="D8068" s="0" t="s">
        <v>17189</v>
      </c>
      <c r="E8068" s="0" t="s">
        <v>17239</v>
      </c>
      <c r="F8068" s="0" t="s">
        <v>17223</v>
      </c>
      <c r="G8068" s="0" t="s">
        <v>17224</v>
      </c>
      <c r="H8068" s="0" t="s">
        <v>2868</v>
      </c>
      <c r="I8068" s="0" t="s">
        <v>2123</v>
      </c>
      <c r="J8068" s="0" t="s">
        <v>47</v>
      </c>
      <c r="K8068" s="0" t="s">
        <v>47</v>
      </c>
      <c r="L8068" s="0" t="s">
        <v>47</v>
      </c>
      <c r="M8068" s="0" t="s">
        <v>47</v>
      </c>
      <c r="N8068" s="0" t="n">
        <v>2</v>
      </c>
      <c r="O8068" s="0" t="n">
        <v>13</v>
      </c>
      <c r="P8068" s="0" t="n">
        <v>500</v>
      </c>
      <c r="Q8068" s="0" t="n">
        <v>3.5</v>
      </c>
      <c r="R8068" s="0" t="str">
        <f aca="false">INDEX(Lookup!$B$4:$B$18,MATCH(C8068,Lookup!$A$4:$A$18,0))</f>
        <v>India</v>
      </c>
      <c r="S8068" s="20" t="n">
        <f aca="false">INDEX(Lookup!$D$4:$D$18,MATCH(C8068,Lookup!$A$4:$A$18,0))</f>
        <v>0.012</v>
      </c>
      <c r="T8068" s="21" t="n">
        <f aca="false">ROUND(P8068*S8068,2)</f>
        <v>6</v>
      </c>
      <c r="U8068" s="21" t="n">
        <f aca="false">IF(T8068&lt;=10,1,IF(T8068&lt;=20,2,IF(T8068&lt;=30,3,IF(T8068&lt;=40,4,IF(T8068&lt;=50,5,IF(T8068&lt;=100,6,IF(T8068&lt;=250,7,8)))))))</f>
        <v>1</v>
      </c>
      <c r="V8068" s="21" t="n">
        <f aca="false">IF(AND(OR(Dashboard!$T$3="All",R8068=Dashboard!$T$3),OR(Dashboard!$T$4="All",D8068=Dashboard!$T$4)),1,0)</f>
        <v>1</v>
      </c>
      <c r="W8068" s="21" t="n">
        <f aca="false">IF(V8068=1,T8068+ROW()/10000000,0)</f>
        <v>6.0008068</v>
      </c>
    </row>
    <row r="8069" customFormat="false" ht="15" hidden="false" customHeight="false" outlineLevel="0" collapsed="false">
      <c r="A8069" s="0" t="n">
        <v>18254530</v>
      </c>
      <c r="B8069" s="0" t="s">
        <v>3883</v>
      </c>
      <c r="C8069" s="0" t="n">
        <v>1</v>
      </c>
      <c r="D8069" s="0" t="s">
        <v>17189</v>
      </c>
      <c r="E8069" s="0" t="s">
        <v>17248</v>
      </c>
      <c r="F8069" s="0" t="s">
        <v>17223</v>
      </c>
      <c r="G8069" s="0" t="s">
        <v>17224</v>
      </c>
      <c r="H8069" s="0" t="s">
        <v>1358</v>
      </c>
      <c r="I8069" s="0" t="s">
        <v>2123</v>
      </c>
      <c r="J8069" s="0" t="s">
        <v>47</v>
      </c>
      <c r="K8069" s="0" t="s">
        <v>46</v>
      </c>
      <c r="L8069" s="0" t="s">
        <v>47</v>
      </c>
      <c r="M8069" s="0" t="s">
        <v>47</v>
      </c>
      <c r="N8069" s="0" t="n">
        <v>1</v>
      </c>
      <c r="O8069" s="0" t="n">
        <v>518</v>
      </c>
      <c r="P8069" s="0" t="n">
        <v>400</v>
      </c>
      <c r="Q8069" s="0" t="n">
        <v>3.7</v>
      </c>
      <c r="R8069" s="0" t="str">
        <f aca="false">INDEX(Lookup!$B$4:$B$18,MATCH(C8069,Lookup!$A$4:$A$18,0))</f>
        <v>India</v>
      </c>
      <c r="S8069" s="20" t="n">
        <f aca="false">INDEX(Lookup!$D$4:$D$18,MATCH(C8069,Lookup!$A$4:$A$18,0))</f>
        <v>0.012</v>
      </c>
      <c r="T8069" s="21" t="n">
        <f aca="false">ROUND(P8069*S8069,2)</f>
        <v>4.8</v>
      </c>
      <c r="U8069" s="21" t="n">
        <f aca="false">IF(T8069&lt;=10,1,IF(T8069&lt;=20,2,IF(T8069&lt;=30,3,IF(T8069&lt;=40,4,IF(T8069&lt;=50,5,IF(T8069&lt;=100,6,IF(T8069&lt;=250,7,8)))))))</f>
        <v>1</v>
      </c>
      <c r="V8069" s="21" t="n">
        <f aca="false">IF(AND(OR(Dashboard!$T$3="All",R8069=Dashboard!$T$3),OR(Dashboard!$T$4="All",D8069=Dashboard!$T$4)),1,0)</f>
        <v>1</v>
      </c>
      <c r="W8069" s="21" t="n">
        <f aca="false">IF(V8069=1,T8069+ROW()/10000000,0)</f>
        <v>4.8008069</v>
      </c>
    </row>
    <row r="8070" customFormat="false" ht="15" hidden="false" customHeight="false" outlineLevel="0" collapsed="false">
      <c r="A8070" s="0" t="n">
        <v>18336212</v>
      </c>
      <c r="B8070" s="0" t="s">
        <v>5394</v>
      </c>
      <c r="C8070" s="0" t="n">
        <v>1</v>
      </c>
      <c r="D8070" s="0" t="s">
        <v>17189</v>
      </c>
      <c r="E8070" s="0" t="s">
        <v>17249</v>
      </c>
      <c r="F8070" s="0" t="s">
        <v>17223</v>
      </c>
      <c r="G8070" s="0" t="s">
        <v>17224</v>
      </c>
      <c r="H8070" s="0" t="s">
        <v>5398</v>
      </c>
      <c r="I8070" s="0" t="s">
        <v>2123</v>
      </c>
      <c r="J8070" s="0" t="s">
        <v>46</v>
      </c>
      <c r="K8070" s="0" t="s">
        <v>46</v>
      </c>
      <c r="L8070" s="0" t="s">
        <v>47</v>
      </c>
      <c r="M8070" s="0" t="s">
        <v>47</v>
      </c>
      <c r="N8070" s="0" t="n">
        <v>3</v>
      </c>
      <c r="O8070" s="0" t="n">
        <v>67</v>
      </c>
      <c r="P8070" s="0" t="n">
        <v>1600</v>
      </c>
      <c r="Q8070" s="0" t="n">
        <v>3.8</v>
      </c>
      <c r="R8070" s="0" t="str">
        <f aca="false">INDEX(Lookup!$B$4:$B$18,MATCH(C8070,Lookup!$A$4:$A$18,0))</f>
        <v>India</v>
      </c>
      <c r="S8070" s="20" t="n">
        <f aca="false">INDEX(Lookup!$D$4:$D$18,MATCH(C8070,Lookup!$A$4:$A$18,0))</f>
        <v>0.012</v>
      </c>
      <c r="T8070" s="21" t="n">
        <f aca="false">ROUND(P8070*S8070,2)</f>
        <v>19.2</v>
      </c>
      <c r="U8070" s="21" t="n">
        <f aca="false">IF(T8070&lt;=10,1,IF(T8070&lt;=20,2,IF(T8070&lt;=30,3,IF(T8070&lt;=40,4,IF(T8070&lt;=50,5,IF(T8070&lt;=100,6,IF(T8070&lt;=250,7,8)))))))</f>
        <v>2</v>
      </c>
      <c r="V8070" s="21" t="n">
        <f aca="false">IF(AND(OR(Dashboard!$T$3="All",R8070=Dashboard!$T$3),OR(Dashboard!$T$4="All",D8070=Dashboard!$T$4)),1,0)</f>
        <v>1</v>
      </c>
      <c r="W8070" s="21" t="n">
        <f aca="false">IF(V8070=1,T8070+ROW()/10000000,0)</f>
        <v>19.200807</v>
      </c>
    </row>
    <row r="8071" customFormat="false" ht="15" hidden="false" customHeight="false" outlineLevel="0" collapsed="false">
      <c r="A8071" s="0" t="n">
        <v>18268727</v>
      </c>
      <c r="B8071" s="0" t="s">
        <v>3887</v>
      </c>
      <c r="C8071" s="0" t="n">
        <v>1</v>
      </c>
      <c r="D8071" s="0" t="s">
        <v>17189</v>
      </c>
      <c r="E8071" s="0" t="s">
        <v>17239</v>
      </c>
      <c r="F8071" s="0" t="s">
        <v>17223</v>
      </c>
      <c r="G8071" s="0" t="s">
        <v>17224</v>
      </c>
      <c r="H8071" s="0" t="s">
        <v>17250</v>
      </c>
      <c r="I8071" s="0" t="s">
        <v>2123</v>
      </c>
      <c r="J8071" s="0" t="s">
        <v>46</v>
      </c>
      <c r="K8071" s="0" t="s">
        <v>47</v>
      </c>
      <c r="L8071" s="0" t="s">
        <v>47</v>
      </c>
      <c r="M8071" s="0" t="s">
        <v>47</v>
      </c>
      <c r="N8071" s="0" t="n">
        <v>3</v>
      </c>
      <c r="O8071" s="0" t="n">
        <v>567</v>
      </c>
      <c r="P8071" s="0" t="n">
        <v>1500</v>
      </c>
      <c r="Q8071" s="0" t="n">
        <v>4.1</v>
      </c>
      <c r="R8071" s="0" t="str">
        <f aca="false">INDEX(Lookup!$B$4:$B$18,MATCH(C8071,Lookup!$A$4:$A$18,0))</f>
        <v>India</v>
      </c>
      <c r="S8071" s="20" t="n">
        <f aca="false">INDEX(Lookup!$D$4:$D$18,MATCH(C8071,Lookup!$A$4:$A$18,0))</f>
        <v>0.012</v>
      </c>
      <c r="T8071" s="21" t="n">
        <f aca="false">ROUND(P8071*S8071,2)</f>
        <v>18</v>
      </c>
      <c r="U8071" s="21" t="n">
        <f aca="false">IF(T8071&lt;=10,1,IF(T8071&lt;=20,2,IF(T8071&lt;=30,3,IF(T8071&lt;=40,4,IF(T8071&lt;=50,5,IF(T8071&lt;=100,6,IF(T8071&lt;=250,7,8)))))))</f>
        <v>2</v>
      </c>
      <c r="V8071" s="21" t="n">
        <f aca="false">IF(AND(OR(Dashboard!$T$3="All",R8071=Dashboard!$T$3),OR(Dashboard!$T$4="All",D8071=Dashboard!$T$4)),1,0)</f>
        <v>1</v>
      </c>
      <c r="W8071" s="21" t="n">
        <f aca="false">IF(V8071=1,T8071+ROW()/10000000,0)</f>
        <v>18.0008071</v>
      </c>
    </row>
    <row r="8072" customFormat="false" ht="15" hidden="false" customHeight="false" outlineLevel="0" collapsed="false">
      <c r="A8072" s="0" t="n">
        <v>18268712</v>
      </c>
      <c r="B8072" s="0" t="s">
        <v>776</v>
      </c>
      <c r="C8072" s="0" t="n">
        <v>1</v>
      </c>
      <c r="D8072" s="0" t="s">
        <v>17189</v>
      </c>
      <c r="E8072" s="0" t="s">
        <v>17251</v>
      </c>
      <c r="F8072" s="0" t="s">
        <v>17223</v>
      </c>
      <c r="G8072" s="0" t="s">
        <v>17224</v>
      </c>
      <c r="H8072" s="0" t="s">
        <v>2685</v>
      </c>
      <c r="I8072" s="0" t="s">
        <v>2123</v>
      </c>
      <c r="J8072" s="0" t="s">
        <v>46</v>
      </c>
      <c r="K8072" s="0" t="s">
        <v>46</v>
      </c>
      <c r="L8072" s="0" t="s">
        <v>47</v>
      </c>
      <c r="M8072" s="0" t="s">
        <v>47</v>
      </c>
      <c r="N8072" s="0" t="n">
        <v>3</v>
      </c>
      <c r="O8072" s="0" t="n">
        <v>750</v>
      </c>
      <c r="P8072" s="0" t="n">
        <v>1500</v>
      </c>
      <c r="Q8072" s="0" t="n">
        <v>4.1</v>
      </c>
      <c r="R8072" s="0" t="str">
        <f aca="false">INDEX(Lookup!$B$4:$B$18,MATCH(C8072,Lookup!$A$4:$A$18,0))</f>
        <v>India</v>
      </c>
      <c r="S8072" s="20" t="n">
        <f aca="false">INDEX(Lookup!$D$4:$D$18,MATCH(C8072,Lookup!$A$4:$A$18,0))</f>
        <v>0.012</v>
      </c>
      <c r="T8072" s="21" t="n">
        <f aca="false">ROUND(P8072*S8072,2)</f>
        <v>18</v>
      </c>
      <c r="U8072" s="21" t="n">
        <f aca="false">IF(T8072&lt;=10,1,IF(T8072&lt;=20,2,IF(T8072&lt;=30,3,IF(T8072&lt;=40,4,IF(T8072&lt;=50,5,IF(T8072&lt;=100,6,IF(T8072&lt;=250,7,8)))))))</f>
        <v>2</v>
      </c>
      <c r="V8072" s="21" t="n">
        <f aca="false">IF(AND(OR(Dashboard!$T$3="All",R8072=Dashboard!$T$3),OR(Dashboard!$T$4="All",D8072=Dashboard!$T$4)),1,0)</f>
        <v>1</v>
      </c>
      <c r="W8072" s="21" t="n">
        <f aca="false">IF(V8072=1,T8072+ROW()/10000000,0)</f>
        <v>18.0008072</v>
      </c>
    </row>
    <row r="8073" customFormat="false" ht="15" hidden="false" customHeight="false" outlineLevel="0" collapsed="false">
      <c r="A8073" s="0" t="n">
        <v>18272353</v>
      </c>
      <c r="B8073" s="0" t="s">
        <v>3901</v>
      </c>
      <c r="C8073" s="0" t="n">
        <v>1</v>
      </c>
      <c r="D8073" s="0" t="s">
        <v>17189</v>
      </c>
      <c r="E8073" s="0" t="s">
        <v>17252</v>
      </c>
      <c r="F8073" s="0" t="s">
        <v>17223</v>
      </c>
      <c r="G8073" s="0" t="s">
        <v>17224</v>
      </c>
      <c r="H8073" s="0" t="s">
        <v>2122</v>
      </c>
      <c r="I8073" s="0" t="s">
        <v>2123</v>
      </c>
      <c r="J8073" s="0" t="s">
        <v>46</v>
      </c>
      <c r="K8073" s="0" t="s">
        <v>47</v>
      </c>
      <c r="L8073" s="0" t="s">
        <v>47</v>
      </c>
      <c r="M8073" s="0" t="s">
        <v>47</v>
      </c>
      <c r="N8073" s="0" t="n">
        <v>3</v>
      </c>
      <c r="O8073" s="0" t="n">
        <v>322</v>
      </c>
      <c r="P8073" s="0" t="n">
        <v>1500</v>
      </c>
      <c r="Q8073" s="0" t="n">
        <v>4.1</v>
      </c>
      <c r="R8073" s="0" t="str">
        <f aca="false">INDEX(Lookup!$B$4:$B$18,MATCH(C8073,Lookup!$A$4:$A$18,0))</f>
        <v>India</v>
      </c>
      <c r="S8073" s="20" t="n">
        <f aca="false">INDEX(Lookup!$D$4:$D$18,MATCH(C8073,Lookup!$A$4:$A$18,0))</f>
        <v>0.012</v>
      </c>
      <c r="T8073" s="21" t="n">
        <f aca="false">ROUND(P8073*S8073,2)</f>
        <v>18</v>
      </c>
      <c r="U8073" s="21" t="n">
        <f aca="false">IF(T8073&lt;=10,1,IF(T8073&lt;=20,2,IF(T8073&lt;=30,3,IF(T8073&lt;=40,4,IF(T8073&lt;=50,5,IF(T8073&lt;=100,6,IF(T8073&lt;=250,7,8)))))))</f>
        <v>2</v>
      </c>
      <c r="V8073" s="21" t="n">
        <f aca="false">IF(AND(OR(Dashboard!$T$3="All",R8073=Dashboard!$T$3),OR(Dashboard!$T$4="All",D8073=Dashboard!$T$4)),1,0)</f>
        <v>1</v>
      </c>
      <c r="W8073" s="21" t="n">
        <f aca="false">IF(V8073=1,T8073+ROW()/10000000,0)</f>
        <v>18.0008073</v>
      </c>
    </row>
    <row r="8074" customFormat="false" ht="15" hidden="false" customHeight="false" outlineLevel="0" collapsed="false">
      <c r="A8074" s="0" t="n">
        <v>18261140</v>
      </c>
      <c r="B8074" s="0" t="s">
        <v>5192</v>
      </c>
      <c r="C8074" s="0" t="n">
        <v>1</v>
      </c>
      <c r="D8074" s="0" t="s">
        <v>17189</v>
      </c>
      <c r="E8074" s="0" t="s">
        <v>17253</v>
      </c>
      <c r="F8074" s="0" t="s">
        <v>17223</v>
      </c>
      <c r="G8074" s="0" t="s">
        <v>17224</v>
      </c>
      <c r="H8074" s="0" t="s">
        <v>5194</v>
      </c>
      <c r="I8074" s="0" t="s">
        <v>2123</v>
      </c>
      <c r="J8074" s="0" t="s">
        <v>46</v>
      </c>
      <c r="K8074" s="0" t="s">
        <v>46</v>
      </c>
      <c r="L8074" s="0" t="s">
        <v>47</v>
      </c>
      <c r="M8074" s="0" t="s">
        <v>47</v>
      </c>
      <c r="N8074" s="0" t="n">
        <v>3</v>
      </c>
      <c r="O8074" s="0" t="n">
        <v>428</v>
      </c>
      <c r="P8074" s="0" t="n">
        <v>1600</v>
      </c>
      <c r="Q8074" s="0" t="n">
        <v>4.3</v>
      </c>
      <c r="R8074" s="0" t="str">
        <f aca="false">INDEX(Lookup!$B$4:$B$18,MATCH(C8074,Lookup!$A$4:$A$18,0))</f>
        <v>India</v>
      </c>
      <c r="S8074" s="20" t="n">
        <f aca="false">INDEX(Lookup!$D$4:$D$18,MATCH(C8074,Lookup!$A$4:$A$18,0))</f>
        <v>0.012</v>
      </c>
      <c r="T8074" s="21" t="n">
        <f aca="false">ROUND(P8074*S8074,2)</f>
        <v>19.2</v>
      </c>
      <c r="U8074" s="21" t="n">
        <f aca="false">IF(T8074&lt;=10,1,IF(T8074&lt;=20,2,IF(T8074&lt;=30,3,IF(T8074&lt;=40,4,IF(T8074&lt;=50,5,IF(T8074&lt;=100,6,IF(T8074&lt;=250,7,8)))))))</f>
        <v>2</v>
      </c>
      <c r="V8074" s="21" t="n">
        <f aca="false">IF(AND(OR(Dashboard!$T$3="All",R8074=Dashboard!$T$3),OR(Dashboard!$T$4="All",D8074=Dashboard!$T$4)),1,0)</f>
        <v>1</v>
      </c>
      <c r="W8074" s="21" t="n">
        <f aca="false">IF(V8074=1,T8074+ROW()/10000000,0)</f>
        <v>19.2008074</v>
      </c>
    </row>
    <row r="8075" customFormat="false" ht="15" hidden="false" customHeight="false" outlineLevel="0" collapsed="false">
      <c r="A8075" s="0" t="n">
        <v>18272357</v>
      </c>
      <c r="B8075" s="0" t="s">
        <v>9290</v>
      </c>
      <c r="C8075" s="0" t="n">
        <v>1</v>
      </c>
      <c r="D8075" s="0" t="s">
        <v>17189</v>
      </c>
      <c r="E8075" s="0" t="s">
        <v>17239</v>
      </c>
      <c r="F8075" s="0" t="s">
        <v>17223</v>
      </c>
      <c r="G8075" s="0" t="s">
        <v>17224</v>
      </c>
      <c r="H8075" s="0" t="s">
        <v>3015</v>
      </c>
      <c r="I8075" s="0" t="s">
        <v>2123</v>
      </c>
      <c r="J8075" s="0" t="s">
        <v>47</v>
      </c>
      <c r="K8075" s="0" t="s">
        <v>46</v>
      </c>
      <c r="L8075" s="0" t="s">
        <v>47</v>
      </c>
      <c r="M8075" s="0" t="s">
        <v>47</v>
      </c>
      <c r="N8075" s="0" t="n">
        <v>2</v>
      </c>
      <c r="O8075" s="0" t="n">
        <v>91</v>
      </c>
      <c r="P8075" s="0" t="n">
        <v>650</v>
      </c>
      <c r="Q8075" s="0" t="n">
        <v>4</v>
      </c>
      <c r="R8075" s="0" t="str">
        <f aca="false">INDEX(Lookup!$B$4:$B$18,MATCH(C8075,Lookup!$A$4:$A$18,0))</f>
        <v>India</v>
      </c>
      <c r="S8075" s="20" t="n">
        <f aca="false">INDEX(Lookup!$D$4:$D$18,MATCH(C8075,Lookup!$A$4:$A$18,0))</f>
        <v>0.012</v>
      </c>
      <c r="T8075" s="21" t="n">
        <f aca="false">ROUND(P8075*S8075,2)</f>
        <v>7.8</v>
      </c>
      <c r="U8075" s="21" t="n">
        <f aca="false">IF(T8075&lt;=10,1,IF(T8075&lt;=20,2,IF(T8075&lt;=30,3,IF(T8075&lt;=40,4,IF(T8075&lt;=50,5,IF(T8075&lt;=100,6,IF(T8075&lt;=250,7,8)))))))</f>
        <v>1</v>
      </c>
      <c r="V8075" s="21" t="n">
        <f aca="false">IF(AND(OR(Dashboard!$T$3="All",R8075=Dashboard!$T$3),OR(Dashboard!$T$4="All",D8075=Dashboard!$T$4)),1,0)</f>
        <v>1</v>
      </c>
      <c r="W8075" s="21" t="n">
        <f aca="false">IF(V8075=1,T8075+ROW()/10000000,0)</f>
        <v>7.8008075</v>
      </c>
    </row>
    <row r="8076" customFormat="false" ht="15" hidden="false" customHeight="false" outlineLevel="0" collapsed="false">
      <c r="A8076" s="0" t="n">
        <v>18303688</v>
      </c>
      <c r="B8076" s="0" t="s">
        <v>3872</v>
      </c>
      <c r="C8076" s="0" t="n">
        <v>1</v>
      </c>
      <c r="D8076" s="0" t="s">
        <v>17189</v>
      </c>
      <c r="E8076" s="0" t="s">
        <v>17229</v>
      </c>
      <c r="F8076" s="0" t="s">
        <v>17223</v>
      </c>
      <c r="G8076" s="0" t="s">
        <v>17224</v>
      </c>
      <c r="H8076" s="0" t="s">
        <v>3873</v>
      </c>
      <c r="I8076" s="0" t="s">
        <v>2123</v>
      </c>
      <c r="J8076" s="0" t="s">
        <v>47</v>
      </c>
      <c r="K8076" s="0" t="s">
        <v>47</v>
      </c>
      <c r="L8076" s="0" t="s">
        <v>47</v>
      </c>
      <c r="M8076" s="0" t="s">
        <v>47</v>
      </c>
      <c r="N8076" s="0" t="n">
        <v>3</v>
      </c>
      <c r="O8076" s="0" t="n">
        <v>121</v>
      </c>
      <c r="P8076" s="0" t="n">
        <v>1350</v>
      </c>
      <c r="Q8076" s="0" t="n">
        <v>4</v>
      </c>
      <c r="R8076" s="0" t="str">
        <f aca="false">INDEX(Lookup!$B$4:$B$18,MATCH(C8076,Lookup!$A$4:$A$18,0))</f>
        <v>India</v>
      </c>
      <c r="S8076" s="20" t="n">
        <f aca="false">INDEX(Lookup!$D$4:$D$18,MATCH(C8076,Lookup!$A$4:$A$18,0))</f>
        <v>0.012</v>
      </c>
      <c r="T8076" s="21" t="n">
        <f aca="false">ROUND(P8076*S8076,2)</f>
        <v>16.2</v>
      </c>
      <c r="U8076" s="21" t="n">
        <f aca="false">IF(T8076&lt;=10,1,IF(T8076&lt;=20,2,IF(T8076&lt;=30,3,IF(T8076&lt;=40,4,IF(T8076&lt;=50,5,IF(T8076&lt;=100,6,IF(T8076&lt;=250,7,8)))))))</f>
        <v>2</v>
      </c>
      <c r="V8076" s="21" t="n">
        <f aca="false">IF(AND(OR(Dashboard!$T$3="All",R8076=Dashboard!$T$3),OR(Dashboard!$T$4="All",D8076=Dashboard!$T$4)),1,0)</f>
        <v>1</v>
      </c>
      <c r="W8076" s="21" t="n">
        <f aca="false">IF(V8076=1,T8076+ROW()/10000000,0)</f>
        <v>16.2008076</v>
      </c>
    </row>
    <row r="8077" customFormat="false" ht="15" hidden="false" customHeight="false" outlineLevel="0" collapsed="false">
      <c r="A8077" s="0" t="n">
        <v>18268716</v>
      </c>
      <c r="B8077" s="0" t="s">
        <v>3907</v>
      </c>
      <c r="C8077" s="0" t="n">
        <v>1</v>
      </c>
      <c r="D8077" s="0" t="s">
        <v>17189</v>
      </c>
      <c r="E8077" s="0" t="s">
        <v>17239</v>
      </c>
      <c r="F8077" s="0" t="s">
        <v>17223</v>
      </c>
      <c r="G8077" s="0" t="s">
        <v>17224</v>
      </c>
      <c r="H8077" s="0" t="s">
        <v>3909</v>
      </c>
      <c r="I8077" s="0" t="s">
        <v>2123</v>
      </c>
      <c r="J8077" s="0" t="s">
        <v>47</v>
      </c>
      <c r="K8077" s="0" t="s">
        <v>47</v>
      </c>
      <c r="L8077" s="0" t="s">
        <v>47</v>
      </c>
      <c r="M8077" s="0" t="s">
        <v>47</v>
      </c>
      <c r="N8077" s="0" t="n">
        <v>3</v>
      </c>
      <c r="O8077" s="0" t="n">
        <v>617</v>
      </c>
      <c r="P8077" s="0" t="n">
        <v>1300</v>
      </c>
      <c r="Q8077" s="0" t="n">
        <v>4</v>
      </c>
      <c r="R8077" s="0" t="str">
        <f aca="false">INDEX(Lookup!$B$4:$B$18,MATCH(C8077,Lookup!$A$4:$A$18,0))</f>
        <v>India</v>
      </c>
      <c r="S8077" s="20" t="n">
        <f aca="false">INDEX(Lookup!$D$4:$D$18,MATCH(C8077,Lookup!$A$4:$A$18,0))</f>
        <v>0.012</v>
      </c>
      <c r="T8077" s="21" t="n">
        <f aca="false">ROUND(P8077*S8077,2)</f>
        <v>15.6</v>
      </c>
      <c r="U8077" s="21" t="n">
        <f aca="false">IF(T8077&lt;=10,1,IF(T8077&lt;=20,2,IF(T8077&lt;=30,3,IF(T8077&lt;=40,4,IF(T8077&lt;=50,5,IF(T8077&lt;=100,6,IF(T8077&lt;=250,7,8)))))))</f>
        <v>2</v>
      </c>
      <c r="V8077" s="21" t="n">
        <f aca="false">IF(AND(OR(Dashboard!$T$3="All",R8077=Dashboard!$T$3),OR(Dashboard!$T$4="All",D8077=Dashboard!$T$4)),1,0)</f>
        <v>1</v>
      </c>
      <c r="W8077" s="21" t="n">
        <f aca="false">IF(V8077=1,T8077+ROW()/10000000,0)</f>
        <v>15.6008077</v>
      </c>
    </row>
    <row r="8078" customFormat="false" ht="15" hidden="false" customHeight="false" outlineLevel="0" collapsed="false">
      <c r="A8078" s="0" t="n">
        <v>18264533</v>
      </c>
      <c r="B8078" s="0" t="s">
        <v>17254</v>
      </c>
      <c r="C8078" s="0" t="n">
        <v>1</v>
      </c>
      <c r="D8078" s="0" t="s">
        <v>17189</v>
      </c>
      <c r="E8078" s="0" t="s">
        <v>17255</v>
      </c>
      <c r="F8078" s="0" t="s">
        <v>17223</v>
      </c>
      <c r="G8078" s="0" t="s">
        <v>17224</v>
      </c>
      <c r="H8078" s="0" t="s">
        <v>17256</v>
      </c>
      <c r="I8078" s="0" t="s">
        <v>2123</v>
      </c>
      <c r="J8078" s="0" t="s">
        <v>47</v>
      </c>
      <c r="K8078" s="0" t="s">
        <v>46</v>
      </c>
      <c r="L8078" s="0" t="s">
        <v>47</v>
      </c>
      <c r="M8078" s="0" t="s">
        <v>47</v>
      </c>
      <c r="N8078" s="0" t="n">
        <v>2</v>
      </c>
      <c r="O8078" s="0" t="n">
        <v>316</v>
      </c>
      <c r="P8078" s="0" t="n">
        <v>750</v>
      </c>
      <c r="Q8078" s="0" t="n">
        <v>4.2</v>
      </c>
      <c r="R8078" s="0" t="str">
        <f aca="false">INDEX(Lookup!$B$4:$B$18,MATCH(C8078,Lookup!$A$4:$A$18,0))</f>
        <v>India</v>
      </c>
      <c r="S8078" s="20" t="n">
        <f aca="false">INDEX(Lookup!$D$4:$D$18,MATCH(C8078,Lookup!$A$4:$A$18,0))</f>
        <v>0.012</v>
      </c>
      <c r="T8078" s="21" t="n">
        <f aca="false">ROUND(P8078*S8078,2)</f>
        <v>9</v>
      </c>
      <c r="U8078" s="21" t="n">
        <f aca="false">IF(T8078&lt;=10,1,IF(T8078&lt;=20,2,IF(T8078&lt;=30,3,IF(T8078&lt;=40,4,IF(T8078&lt;=50,5,IF(T8078&lt;=100,6,IF(T8078&lt;=250,7,8)))))))</f>
        <v>1</v>
      </c>
      <c r="V8078" s="21" t="n">
        <f aca="false">IF(AND(OR(Dashboard!$T$3="All",R8078=Dashboard!$T$3),OR(Dashboard!$T$4="All",D8078=Dashboard!$T$4)),1,0)</f>
        <v>1</v>
      </c>
      <c r="W8078" s="21" t="n">
        <f aca="false">IF(V8078=1,T8078+ROW()/10000000,0)</f>
        <v>9.0008078</v>
      </c>
    </row>
    <row r="8079" customFormat="false" ht="15" hidden="false" customHeight="false" outlineLevel="0" collapsed="false">
      <c r="A8079" s="0" t="n">
        <v>2799</v>
      </c>
      <c r="B8079" s="0" t="s">
        <v>17257</v>
      </c>
      <c r="C8079" s="0" t="n">
        <v>1</v>
      </c>
      <c r="D8079" s="0" t="s">
        <v>17189</v>
      </c>
      <c r="E8079" s="0" t="s">
        <v>17258</v>
      </c>
      <c r="F8079" s="0" t="s">
        <v>17259</v>
      </c>
      <c r="G8079" s="0" t="s">
        <v>17260</v>
      </c>
      <c r="H8079" s="0" t="s">
        <v>2122</v>
      </c>
      <c r="I8079" s="0" t="s">
        <v>2123</v>
      </c>
      <c r="J8079" s="0" t="s">
        <v>46</v>
      </c>
      <c r="K8079" s="0" t="s">
        <v>47</v>
      </c>
      <c r="L8079" s="0" t="s">
        <v>47</v>
      </c>
      <c r="M8079" s="0" t="s">
        <v>47</v>
      </c>
      <c r="N8079" s="0" t="n">
        <v>3</v>
      </c>
      <c r="O8079" s="0" t="n">
        <v>67</v>
      </c>
      <c r="P8079" s="0" t="n">
        <v>1500</v>
      </c>
      <c r="Q8079" s="0" t="n">
        <v>3.4</v>
      </c>
      <c r="R8079" s="0" t="str">
        <f aca="false">INDEX(Lookup!$B$4:$B$18,MATCH(C8079,Lookup!$A$4:$A$18,0))</f>
        <v>India</v>
      </c>
      <c r="S8079" s="20" t="n">
        <f aca="false">INDEX(Lookup!$D$4:$D$18,MATCH(C8079,Lookup!$A$4:$A$18,0))</f>
        <v>0.012</v>
      </c>
      <c r="T8079" s="21" t="n">
        <f aca="false">ROUND(P8079*S8079,2)</f>
        <v>18</v>
      </c>
      <c r="U8079" s="21" t="n">
        <f aca="false">IF(T8079&lt;=10,1,IF(T8079&lt;=20,2,IF(T8079&lt;=30,3,IF(T8079&lt;=40,4,IF(T8079&lt;=50,5,IF(T8079&lt;=100,6,IF(T8079&lt;=250,7,8)))))))</f>
        <v>2</v>
      </c>
      <c r="V8079" s="21" t="n">
        <f aca="false">IF(AND(OR(Dashboard!$T$3="All",R8079=Dashboard!$T$3),OR(Dashboard!$T$4="All",D8079=Dashboard!$T$4)),1,0)</f>
        <v>1</v>
      </c>
      <c r="W8079" s="21" t="n">
        <f aca="false">IF(V8079=1,T8079+ROW()/10000000,0)</f>
        <v>18.0008079</v>
      </c>
    </row>
    <row r="8080" customFormat="false" ht="15" hidden="false" customHeight="false" outlineLevel="0" collapsed="false">
      <c r="A8080" s="0" t="n">
        <v>2655</v>
      </c>
      <c r="B8080" s="0" t="s">
        <v>17261</v>
      </c>
      <c r="C8080" s="0" t="n">
        <v>1</v>
      </c>
      <c r="D8080" s="0" t="s">
        <v>17189</v>
      </c>
      <c r="E8080" s="0" t="s">
        <v>17262</v>
      </c>
      <c r="F8080" s="0" t="s">
        <v>17259</v>
      </c>
      <c r="G8080" s="0" t="s">
        <v>17260</v>
      </c>
      <c r="H8080" s="0" t="s">
        <v>69</v>
      </c>
      <c r="I8080" s="0" t="s">
        <v>2123</v>
      </c>
      <c r="J8080" s="0" t="s">
        <v>46</v>
      </c>
      <c r="K8080" s="0" t="s">
        <v>47</v>
      </c>
      <c r="L8080" s="0" t="s">
        <v>47</v>
      </c>
      <c r="M8080" s="0" t="s">
        <v>47</v>
      </c>
      <c r="N8080" s="0" t="n">
        <v>4</v>
      </c>
      <c r="O8080" s="0" t="n">
        <v>27</v>
      </c>
      <c r="P8080" s="0" t="n">
        <v>2000</v>
      </c>
      <c r="Q8080" s="0" t="n">
        <v>3.2</v>
      </c>
      <c r="R8080" s="0" t="str">
        <f aca="false">INDEX(Lookup!$B$4:$B$18,MATCH(C8080,Lookup!$A$4:$A$18,0))</f>
        <v>India</v>
      </c>
      <c r="S8080" s="20" t="n">
        <f aca="false">INDEX(Lookup!$D$4:$D$18,MATCH(C8080,Lookup!$A$4:$A$18,0))</f>
        <v>0.012</v>
      </c>
      <c r="T8080" s="21" t="n">
        <f aca="false">ROUND(P8080*S8080,2)</f>
        <v>24</v>
      </c>
      <c r="U8080" s="21" t="n">
        <f aca="false">IF(T8080&lt;=10,1,IF(T8080&lt;=20,2,IF(T8080&lt;=30,3,IF(T8080&lt;=40,4,IF(T8080&lt;=50,5,IF(T8080&lt;=100,6,IF(T8080&lt;=250,7,8)))))))</f>
        <v>3</v>
      </c>
      <c r="V8080" s="21" t="n">
        <f aca="false">IF(AND(OR(Dashboard!$T$3="All",R8080=Dashboard!$T$3),OR(Dashboard!$T$4="All",D8080=Dashboard!$T$4)),1,0)</f>
        <v>1</v>
      </c>
      <c r="W8080" s="21" t="n">
        <f aca="false">IF(V8080=1,T8080+ROW()/10000000,0)</f>
        <v>24.000808</v>
      </c>
    </row>
    <row r="8081" customFormat="false" ht="15" hidden="false" customHeight="false" outlineLevel="0" collapsed="false">
      <c r="A8081" s="0" t="n">
        <v>301392</v>
      </c>
      <c r="B8081" s="0" t="s">
        <v>17263</v>
      </c>
      <c r="C8081" s="0" t="n">
        <v>1</v>
      </c>
      <c r="D8081" s="0" t="s">
        <v>17189</v>
      </c>
      <c r="E8081" s="0" t="s">
        <v>17264</v>
      </c>
      <c r="F8081" s="0" t="s">
        <v>17265</v>
      </c>
      <c r="G8081" s="0" t="s">
        <v>17266</v>
      </c>
      <c r="H8081" s="0" t="s">
        <v>153</v>
      </c>
      <c r="I8081" s="0" t="s">
        <v>2123</v>
      </c>
      <c r="J8081" s="0" t="s">
        <v>47</v>
      </c>
      <c r="K8081" s="0" t="s">
        <v>47</v>
      </c>
      <c r="L8081" s="0" t="s">
        <v>47</v>
      </c>
      <c r="M8081" s="0" t="s">
        <v>47</v>
      </c>
      <c r="N8081" s="0" t="n">
        <v>1</v>
      </c>
      <c r="O8081" s="0" t="n">
        <v>96</v>
      </c>
      <c r="P8081" s="0" t="n">
        <v>350</v>
      </c>
      <c r="Q8081" s="0" t="n">
        <v>3.4</v>
      </c>
      <c r="R8081" s="0" t="str">
        <f aca="false">INDEX(Lookup!$B$4:$B$18,MATCH(C8081,Lookup!$A$4:$A$18,0))</f>
        <v>India</v>
      </c>
      <c r="S8081" s="20" t="n">
        <f aca="false">INDEX(Lookup!$D$4:$D$18,MATCH(C8081,Lookup!$A$4:$A$18,0))</f>
        <v>0.012</v>
      </c>
      <c r="T8081" s="21" t="n">
        <f aca="false">ROUND(P8081*S8081,2)</f>
        <v>4.2</v>
      </c>
      <c r="U8081" s="21" t="n">
        <f aca="false">IF(T8081&lt;=10,1,IF(T8081&lt;=20,2,IF(T8081&lt;=30,3,IF(T8081&lt;=40,4,IF(T8081&lt;=50,5,IF(T8081&lt;=100,6,IF(T8081&lt;=250,7,8)))))))</f>
        <v>1</v>
      </c>
      <c r="V8081" s="21" t="n">
        <f aca="false">IF(AND(OR(Dashboard!$T$3="All",R8081=Dashboard!$T$3),OR(Dashboard!$T$4="All",D8081=Dashboard!$T$4)),1,0)</f>
        <v>1</v>
      </c>
      <c r="W8081" s="21" t="n">
        <f aca="false">IF(V8081=1,T8081+ROW()/10000000,0)</f>
        <v>4.2008081</v>
      </c>
    </row>
    <row r="8082" customFormat="false" ht="15" hidden="false" customHeight="false" outlineLevel="0" collapsed="false">
      <c r="A8082" s="0" t="n">
        <v>302727</v>
      </c>
      <c r="B8082" s="0" t="s">
        <v>11186</v>
      </c>
      <c r="C8082" s="0" t="n">
        <v>1</v>
      </c>
      <c r="D8082" s="0" t="s">
        <v>17189</v>
      </c>
      <c r="E8082" s="0" t="s">
        <v>17267</v>
      </c>
      <c r="F8082" s="0" t="s">
        <v>17265</v>
      </c>
      <c r="G8082" s="0" t="s">
        <v>17266</v>
      </c>
      <c r="H8082" s="0" t="s">
        <v>2136</v>
      </c>
      <c r="I8082" s="0" t="s">
        <v>2123</v>
      </c>
      <c r="J8082" s="0" t="s">
        <v>47</v>
      </c>
      <c r="K8082" s="0" t="s">
        <v>46</v>
      </c>
      <c r="L8082" s="0" t="s">
        <v>47</v>
      </c>
      <c r="M8082" s="0" t="s">
        <v>47</v>
      </c>
      <c r="N8082" s="0" t="n">
        <v>2</v>
      </c>
      <c r="O8082" s="0" t="n">
        <v>112</v>
      </c>
      <c r="P8082" s="0" t="n">
        <v>650</v>
      </c>
      <c r="Q8082" s="0" t="n">
        <v>3.1</v>
      </c>
      <c r="R8082" s="0" t="str">
        <f aca="false">INDEX(Lookup!$B$4:$B$18,MATCH(C8082,Lookup!$A$4:$A$18,0))</f>
        <v>India</v>
      </c>
      <c r="S8082" s="20" t="n">
        <f aca="false">INDEX(Lookup!$D$4:$D$18,MATCH(C8082,Lookup!$A$4:$A$18,0))</f>
        <v>0.012</v>
      </c>
      <c r="T8082" s="21" t="n">
        <f aca="false">ROUND(P8082*S8082,2)</f>
        <v>7.8</v>
      </c>
      <c r="U8082" s="21" t="n">
        <f aca="false">IF(T8082&lt;=10,1,IF(T8082&lt;=20,2,IF(T8082&lt;=30,3,IF(T8082&lt;=40,4,IF(T8082&lt;=50,5,IF(T8082&lt;=100,6,IF(T8082&lt;=250,7,8)))))))</f>
        <v>1</v>
      </c>
      <c r="V8082" s="21" t="n">
        <f aca="false">IF(AND(OR(Dashboard!$T$3="All",R8082=Dashboard!$T$3),OR(Dashboard!$T$4="All",D8082=Dashboard!$T$4)),1,0)</f>
        <v>1</v>
      </c>
      <c r="W8082" s="21" t="n">
        <f aca="false">IF(V8082=1,T8082+ROW()/10000000,0)</f>
        <v>7.8008082</v>
      </c>
    </row>
    <row r="8083" customFormat="false" ht="15" hidden="false" customHeight="false" outlineLevel="0" collapsed="false">
      <c r="A8083" s="0" t="n">
        <v>311698</v>
      </c>
      <c r="B8083" s="0" t="s">
        <v>2973</v>
      </c>
      <c r="C8083" s="0" t="n">
        <v>1</v>
      </c>
      <c r="D8083" s="0" t="s">
        <v>17189</v>
      </c>
      <c r="E8083" s="0" t="s">
        <v>17268</v>
      </c>
      <c r="F8083" s="0" t="s">
        <v>17265</v>
      </c>
      <c r="G8083" s="0" t="s">
        <v>17266</v>
      </c>
      <c r="H8083" s="0" t="s">
        <v>2975</v>
      </c>
      <c r="I8083" s="0" t="s">
        <v>2123</v>
      </c>
      <c r="J8083" s="0" t="s">
        <v>47</v>
      </c>
      <c r="K8083" s="0" t="s">
        <v>46</v>
      </c>
      <c r="L8083" s="0" t="s">
        <v>47</v>
      </c>
      <c r="M8083" s="0" t="s">
        <v>47</v>
      </c>
      <c r="N8083" s="0" t="n">
        <v>1</v>
      </c>
      <c r="O8083" s="0" t="n">
        <v>12</v>
      </c>
      <c r="P8083" s="0" t="n">
        <v>350</v>
      </c>
      <c r="Q8083" s="0" t="n">
        <v>2.6</v>
      </c>
      <c r="R8083" s="0" t="str">
        <f aca="false">INDEX(Lookup!$B$4:$B$18,MATCH(C8083,Lookup!$A$4:$A$18,0))</f>
        <v>India</v>
      </c>
      <c r="S8083" s="20" t="n">
        <f aca="false">INDEX(Lookup!$D$4:$D$18,MATCH(C8083,Lookup!$A$4:$A$18,0))</f>
        <v>0.012</v>
      </c>
      <c r="T8083" s="21" t="n">
        <f aca="false">ROUND(P8083*S8083,2)</f>
        <v>4.2</v>
      </c>
      <c r="U8083" s="21" t="n">
        <f aca="false">IF(T8083&lt;=10,1,IF(T8083&lt;=20,2,IF(T8083&lt;=30,3,IF(T8083&lt;=40,4,IF(T8083&lt;=50,5,IF(T8083&lt;=100,6,IF(T8083&lt;=250,7,8)))))))</f>
        <v>1</v>
      </c>
      <c r="V8083" s="21" t="n">
        <f aca="false">IF(AND(OR(Dashboard!$T$3="All",R8083=Dashboard!$T$3),OR(Dashboard!$T$4="All",D8083=Dashboard!$T$4)),1,0)</f>
        <v>1</v>
      </c>
      <c r="W8083" s="21" t="n">
        <f aca="false">IF(V8083=1,T8083+ROW()/10000000,0)</f>
        <v>4.2008083</v>
      </c>
    </row>
    <row r="8084" customFormat="false" ht="15" hidden="false" customHeight="false" outlineLevel="0" collapsed="false">
      <c r="A8084" s="0" t="n">
        <v>307297</v>
      </c>
      <c r="B8084" s="0" t="s">
        <v>17269</v>
      </c>
      <c r="C8084" s="0" t="n">
        <v>1</v>
      </c>
      <c r="D8084" s="0" t="s">
        <v>17189</v>
      </c>
      <c r="E8084" s="0" t="s">
        <v>17270</v>
      </c>
      <c r="F8084" s="0" t="s">
        <v>17265</v>
      </c>
      <c r="G8084" s="0" t="s">
        <v>17266</v>
      </c>
      <c r="H8084" s="0" t="s">
        <v>2288</v>
      </c>
      <c r="I8084" s="0" t="s">
        <v>2123</v>
      </c>
      <c r="J8084" s="0" t="s">
        <v>47</v>
      </c>
      <c r="K8084" s="0" t="s">
        <v>47</v>
      </c>
      <c r="L8084" s="0" t="s">
        <v>47</v>
      </c>
      <c r="M8084" s="0" t="s">
        <v>47</v>
      </c>
      <c r="N8084" s="0" t="n">
        <v>2</v>
      </c>
      <c r="O8084" s="0" t="n">
        <v>24</v>
      </c>
      <c r="P8084" s="0" t="n">
        <v>600</v>
      </c>
      <c r="Q8084" s="0" t="n">
        <v>2.5</v>
      </c>
      <c r="R8084" s="0" t="str">
        <f aca="false">INDEX(Lookup!$B$4:$B$18,MATCH(C8084,Lookup!$A$4:$A$18,0))</f>
        <v>India</v>
      </c>
      <c r="S8084" s="20" t="n">
        <f aca="false">INDEX(Lookup!$D$4:$D$18,MATCH(C8084,Lookup!$A$4:$A$18,0))</f>
        <v>0.012</v>
      </c>
      <c r="T8084" s="21" t="n">
        <f aca="false">ROUND(P8084*S8084,2)</f>
        <v>7.2</v>
      </c>
      <c r="U8084" s="21" t="n">
        <f aca="false">IF(T8084&lt;=10,1,IF(T8084&lt;=20,2,IF(T8084&lt;=30,3,IF(T8084&lt;=40,4,IF(T8084&lt;=50,5,IF(T8084&lt;=100,6,IF(T8084&lt;=250,7,8)))))))</f>
        <v>1</v>
      </c>
      <c r="V8084" s="21" t="n">
        <f aca="false">IF(AND(OR(Dashboard!$T$3="All",R8084=Dashboard!$T$3),OR(Dashboard!$T$4="All",D8084=Dashboard!$T$4)),1,0)</f>
        <v>1</v>
      </c>
      <c r="W8084" s="21" t="n">
        <f aca="false">IF(V8084=1,T8084+ROW()/10000000,0)</f>
        <v>7.2008084</v>
      </c>
    </row>
    <row r="8085" customFormat="false" ht="15" hidden="false" customHeight="false" outlineLevel="0" collapsed="false">
      <c r="A8085" s="0" t="n">
        <v>3154</v>
      </c>
      <c r="B8085" s="0" t="s">
        <v>17271</v>
      </c>
      <c r="C8085" s="0" t="n">
        <v>1</v>
      </c>
      <c r="D8085" s="0" t="s">
        <v>17189</v>
      </c>
      <c r="E8085" s="0" t="s">
        <v>17272</v>
      </c>
      <c r="F8085" s="0" t="s">
        <v>17265</v>
      </c>
      <c r="G8085" s="0" t="s">
        <v>17266</v>
      </c>
      <c r="H8085" s="0" t="s">
        <v>2359</v>
      </c>
      <c r="I8085" s="0" t="s">
        <v>2123</v>
      </c>
      <c r="J8085" s="0" t="s">
        <v>46</v>
      </c>
      <c r="K8085" s="0" t="s">
        <v>46</v>
      </c>
      <c r="L8085" s="0" t="s">
        <v>47</v>
      </c>
      <c r="M8085" s="0" t="s">
        <v>47</v>
      </c>
      <c r="N8085" s="0" t="n">
        <v>3</v>
      </c>
      <c r="O8085" s="0" t="n">
        <v>129</v>
      </c>
      <c r="P8085" s="0" t="n">
        <v>1500</v>
      </c>
      <c r="Q8085" s="0" t="n">
        <v>3.3</v>
      </c>
      <c r="R8085" s="0" t="str">
        <f aca="false">INDEX(Lookup!$B$4:$B$18,MATCH(C8085,Lookup!$A$4:$A$18,0))</f>
        <v>India</v>
      </c>
      <c r="S8085" s="20" t="n">
        <f aca="false">INDEX(Lookup!$D$4:$D$18,MATCH(C8085,Lookup!$A$4:$A$18,0))</f>
        <v>0.012</v>
      </c>
      <c r="T8085" s="21" t="n">
        <f aca="false">ROUND(P8085*S8085,2)</f>
        <v>18</v>
      </c>
      <c r="U8085" s="21" t="n">
        <f aca="false">IF(T8085&lt;=10,1,IF(T8085&lt;=20,2,IF(T8085&lt;=30,3,IF(T8085&lt;=40,4,IF(T8085&lt;=50,5,IF(T8085&lt;=100,6,IF(T8085&lt;=250,7,8)))))))</f>
        <v>2</v>
      </c>
      <c r="V8085" s="21" t="n">
        <f aca="false">IF(AND(OR(Dashboard!$T$3="All",R8085=Dashboard!$T$3),OR(Dashboard!$T$4="All",D8085=Dashboard!$T$4)),1,0)</f>
        <v>1</v>
      </c>
      <c r="W8085" s="21" t="n">
        <f aca="false">IF(V8085=1,T8085+ROW()/10000000,0)</f>
        <v>18.0008085</v>
      </c>
    </row>
    <row r="8086" customFormat="false" ht="15" hidden="false" customHeight="false" outlineLevel="0" collapsed="false">
      <c r="A8086" s="0" t="n">
        <v>18357543</v>
      </c>
      <c r="B8086" s="0" t="s">
        <v>17273</v>
      </c>
      <c r="C8086" s="0" t="n">
        <v>1</v>
      </c>
      <c r="D8086" s="0" t="s">
        <v>17189</v>
      </c>
      <c r="E8086" s="0" t="s">
        <v>17266</v>
      </c>
      <c r="F8086" s="0" t="s">
        <v>17265</v>
      </c>
      <c r="G8086" s="0" t="s">
        <v>17266</v>
      </c>
      <c r="H8086" s="0" t="s">
        <v>2128</v>
      </c>
      <c r="I8086" s="0" t="s">
        <v>2123</v>
      </c>
      <c r="J8086" s="0" t="s">
        <v>47</v>
      </c>
      <c r="K8086" s="0" t="s">
        <v>46</v>
      </c>
      <c r="L8086" s="0" t="s">
        <v>47</v>
      </c>
      <c r="M8086" s="0" t="s">
        <v>47</v>
      </c>
      <c r="N8086" s="0" t="n">
        <v>2</v>
      </c>
      <c r="O8086" s="0" t="n">
        <v>44</v>
      </c>
      <c r="P8086" s="0" t="n">
        <v>650</v>
      </c>
      <c r="Q8086" s="0" t="n">
        <v>3.9</v>
      </c>
      <c r="R8086" s="0" t="str">
        <f aca="false">INDEX(Lookup!$B$4:$B$18,MATCH(C8086,Lookup!$A$4:$A$18,0))</f>
        <v>India</v>
      </c>
      <c r="S8086" s="20" t="n">
        <f aca="false">INDEX(Lookup!$D$4:$D$18,MATCH(C8086,Lookup!$A$4:$A$18,0))</f>
        <v>0.012</v>
      </c>
      <c r="T8086" s="21" t="n">
        <f aca="false">ROUND(P8086*S8086,2)</f>
        <v>7.8</v>
      </c>
      <c r="U8086" s="21" t="n">
        <f aca="false">IF(T8086&lt;=10,1,IF(T8086&lt;=20,2,IF(T8086&lt;=30,3,IF(T8086&lt;=40,4,IF(T8086&lt;=50,5,IF(T8086&lt;=100,6,IF(T8086&lt;=250,7,8)))))))</f>
        <v>1</v>
      </c>
      <c r="V8086" s="21" t="n">
        <f aca="false">IF(AND(OR(Dashboard!$T$3="All",R8086=Dashboard!$T$3),OR(Dashboard!$T$4="All",D8086=Dashboard!$T$4)),1,0)</f>
        <v>1</v>
      </c>
      <c r="W8086" s="21" t="n">
        <f aca="false">IF(V8086=1,T8086+ROW()/10000000,0)</f>
        <v>7.8008086</v>
      </c>
    </row>
    <row r="8087" customFormat="false" ht="15" hidden="false" customHeight="false" outlineLevel="0" collapsed="false">
      <c r="A8087" s="0" t="n">
        <v>3155</v>
      </c>
      <c r="B8087" s="0" t="s">
        <v>17274</v>
      </c>
      <c r="C8087" s="0" t="n">
        <v>1</v>
      </c>
      <c r="D8087" s="0" t="s">
        <v>17189</v>
      </c>
      <c r="E8087" s="0" t="s">
        <v>17275</v>
      </c>
      <c r="F8087" s="0" t="s">
        <v>17265</v>
      </c>
      <c r="G8087" s="0" t="s">
        <v>17266</v>
      </c>
      <c r="H8087" s="0" t="s">
        <v>4381</v>
      </c>
      <c r="I8087" s="0" t="s">
        <v>2123</v>
      </c>
      <c r="J8087" s="0" t="s">
        <v>47</v>
      </c>
      <c r="K8087" s="0" t="s">
        <v>47</v>
      </c>
      <c r="L8087" s="0" t="s">
        <v>47</v>
      </c>
      <c r="M8087" s="0" t="s">
        <v>47</v>
      </c>
      <c r="N8087" s="0" t="n">
        <v>3</v>
      </c>
      <c r="O8087" s="0" t="n">
        <v>330</v>
      </c>
      <c r="P8087" s="0" t="n">
        <v>1200</v>
      </c>
      <c r="Q8087" s="0" t="n">
        <v>3.7</v>
      </c>
      <c r="R8087" s="0" t="str">
        <f aca="false">INDEX(Lookup!$B$4:$B$18,MATCH(C8087,Lookup!$A$4:$A$18,0))</f>
        <v>India</v>
      </c>
      <c r="S8087" s="20" t="n">
        <f aca="false">INDEX(Lookup!$D$4:$D$18,MATCH(C8087,Lookup!$A$4:$A$18,0))</f>
        <v>0.012</v>
      </c>
      <c r="T8087" s="21" t="n">
        <f aca="false">ROUND(P8087*S8087,2)</f>
        <v>14.4</v>
      </c>
      <c r="U8087" s="21" t="n">
        <f aca="false">IF(T8087&lt;=10,1,IF(T8087&lt;=20,2,IF(T8087&lt;=30,3,IF(T8087&lt;=40,4,IF(T8087&lt;=50,5,IF(T8087&lt;=100,6,IF(T8087&lt;=250,7,8)))))))</f>
        <v>2</v>
      </c>
      <c r="V8087" s="21" t="n">
        <f aca="false">IF(AND(OR(Dashboard!$T$3="All",R8087=Dashboard!$T$3),OR(Dashboard!$T$4="All",D8087=Dashboard!$T$4)),1,0)</f>
        <v>1</v>
      </c>
      <c r="W8087" s="21" t="n">
        <f aca="false">IF(V8087=1,T8087+ROW()/10000000,0)</f>
        <v>14.4008087</v>
      </c>
    </row>
    <row r="8088" customFormat="false" ht="15" hidden="false" customHeight="false" outlineLevel="0" collapsed="false">
      <c r="A8088" s="0" t="n">
        <v>18424581</v>
      </c>
      <c r="B8088" s="0" t="s">
        <v>17276</v>
      </c>
      <c r="C8088" s="0" t="n">
        <v>1</v>
      </c>
      <c r="D8088" s="0" t="s">
        <v>17189</v>
      </c>
      <c r="E8088" s="0" t="s">
        <v>17266</v>
      </c>
      <c r="F8088" s="0" t="s">
        <v>17265</v>
      </c>
      <c r="G8088" s="0" t="s">
        <v>17266</v>
      </c>
      <c r="H8088" s="0" t="s">
        <v>9266</v>
      </c>
      <c r="I8088" s="0" t="s">
        <v>2123</v>
      </c>
      <c r="J8088" s="0" t="s">
        <v>47</v>
      </c>
      <c r="K8088" s="0" t="s">
        <v>46</v>
      </c>
      <c r="L8088" s="0" t="s">
        <v>47</v>
      </c>
      <c r="M8088" s="0" t="s">
        <v>47</v>
      </c>
      <c r="N8088" s="0" t="n">
        <v>2</v>
      </c>
      <c r="O8088" s="0" t="n">
        <v>3</v>
      </c>
      <c r="P8088" s="0" t="n">
        <v>600</v>
      </c>
      <c r="Q8088" s="0" t="n">
        <v>1</v>
      </c>
      <c r="R8088" s="0" t="str">
        <f aca="false">INDEX(Lookup!$B$4:$B$18,MATCH(C8088,Lookup!$A$4:$A$18,0))</f>
        <v>India</v>
      </c>
      <c r="S8088" s="20" t="n">
        <f aca="false">INDEX(Lookup!$D$4:$D$18,MATCH(C8088,Lookup!$A$4:$A$18,0))</f>
        <v>0.012</v>
      </c>
      <c r="T8088" s="21" t="n">
        <f aca="false">ROUND(P8088*S8088,2)</f>
        <v>7.2</v>
      </c>
      <c r="U8088" s="21" t="n">
        <f aca="false">IF(T8088&lt;=10,1,IF(T8088&lt;=20,2,IF(T8088&lt;=30,3,IF(T8088&lt;=40,4,IF(T8088&lt;=50,5,IF(T8088&lt;=100,6,IF(T8088&lt;=250,7,8)))))))</f>
        <v>1</v>
      </c>
      <c r="V8088" s="21" t="n">
        <f aca="false">IF(AND(OR(Dashboard!$T$3="All",R8088=Dashboard!$T$3),OR(Dashboard!$T$4="All",D8088=Dashboard!$T$4)),1,0)</f>
        <v>1</v>
      </c>
      <c r="W8088" s="21" t="n">
        <f aca="false">IF(V8088=1,T8088+ROW()/10000000,0)</f>
        <v>7.2008088</v>
      </c>
    </row>
    <row r="8089" customFormat="false" ht="15" hidden="false" customHeight="false" outlineLevel="0" collapsed="false">
      <c r="A8089" s="0" t="n">
        <v>18421057</v>
      </c>
      <c r="B8089" s="0" t="s">
        <v>9724</v>
      </c>
      <c r="C8089" s="0" t="n">
        <v>1</v>
      </c>
      <c r="D8089" s="0" t="s">
        <v>17189</v>
      </c>
      <c r="E8089" s="0" t="s">
        <v>17277</v>
      </c>
      <c r="F8089" s="0" t="s">
        <v>17278</v>
      </c>
      <c r="G8089" s="0" t="s">
        <v>17279</v>
      </c>
      <c r="H8089" s="0" t="s">
        <v>9726</v>
      </c>
      <c r="I8089" s="0" t="s">
        <v>2123</v>
      </c>
      <c r="J8089" s="0" t="s">
        <v>46</v>
      </c>
      <c r="K8089" s="0" t="s">
        <v>47</v>
      </c>
      <c r="L8089" s="0" t="s">
        <v>47</v>
      </c>
      <c r="M8089" s="0" t="s">
        <v>47</v>
      </c>
      <c r="N8089" s="0" t="n">
        <v>3</v>
      </c>
      <c r="O8089" s="0" t="n">
        <v>299</v>
      </c>
      <c r="P8089" s="0" t="n">
        <v>1800</v>
      </c>
      <c r="Q8089" s="0" t="n">
        <v>3.4</v>
      </c>
      <c r="R8089" s="0" t="str">
        <f aca="false">INDEX(Lookup!$B$4:$B$18,MATCH(C8089,Lookup!$A$4:$A$18,0))</f>
        <v>India</v>
      </c>
      <c r="S8089" s="20" t="n">
        <f aca="false">INDEX(Lookup!$D$4:$D$18,MATCH(C8089,Lookup!$A$4:$A$18,0))</f>
        <v>0.012</v>
      </c>
      <c r="T8089" s="21" t="n">
        <f aca="false">ROUND(P8089*S8089,2)</f>
        <v>21.6</v>
      </c>
      <c r="U8089" s="21" t="n">
        <f aca="false">IF(T8089&lt;=10,1,IF(T8089&lt;=20,2,IF(T8089&lt;=30,3,IF(T8089&lt;=40,4,IF(T8089&lt;=50,5,IF(T8089&lt;=100,6,IF(T8089&lt;=250,7,8)))))))</f>
        <v>3</v>
      </c>
      <c r="V8089" s="21" t="n">
        <f aca="false">IF(AND(OR(Dashboard!$T$3="All",R8089=Dashboard!$T$3),OR(Dashboard!$T$4="All",D8089=Dashboard!$T$4)),1,0)</f>
        <v>1</v>
      </c>
      <c r="W8089" s="21" t="n">
        <f aca="false">IF(V8089=1,T8089+ROW()/10000000,0)</f>
        <v>21.6008089</v>
      </c>
    </row>
    <row r="8090" customFormat="false" ht="15" hidden="false" customHeight="false" outlineLevel="0" collapsed="false">
      <c r="A8090" s="0" t="n">
        <v>18233620</v>
      </c>
      <c r="B8090" s="0" t="s">
        <v>3755</v>
      </c>
      <c r="C8090" s="0" t="n">
        <v>1</v>
      </c>
      <c r="D8090" s="0" t="s">
        <v>17189</v>
      </c>
      <c r="E8090" s="0" t="s">
        <v>17280</v>
      </c>
      <c r="F8090" s="0" t="s">
        <v>17278</v>
      </c>
      <c r="G8090" s="0" t="s">
        <v>17279</v>
      </c>
      <c r="H8090" s="0" t="s">
        <v>2659</v>
      </c>
      <c r="I8090" s="0" t="s">
        <v>2123</v>
      </c>
      <c r="J8090" s="0" t="s">
        <v>47</v>
      </c>
      <c r="K8090" s="0" t="s">
        <v>46</v>
      </c>
      <c r="L8090" s="0" t="s">
        <v>47</v>
      </c>
      <c r="M8090" s="0" t="s">
        <v>47</v>
      </c>
      <c r="N8090" s="0" t="n">
        <v>1</v>
      </c>
      <c r="O8090" s="0" t="n">
        <v>46</v>
      </c>
      <c r="P8090" s="0" t="n">
        <v>400</v>
      </c>
      <c r="Q8090" s="0" t="n">
        <v>3.6</v>
      </c>
      <c r="R8090" s="0" t="str">
        <f aca="false">INDEX(Lookup!$B$4:$B$18,MATCH(C8090,Lookup!$A$4:$A$18,0))</f>
        <v>India</v>
      </c>
      <c r="S8090" s="20" t="n">
        <f aca="false">INDEX(Lookup!$D$4:$D$18,MATCH(C8090,Lookup!$A$4:$A$18,0))</f>
        <v>0.012</v>
      </c>
      <c r="T8090" s="21" t="n">
        <f aca="false">ROUND(P8090*S8090,2)</f>
        <v>4.8</v>
      </c>
      <c r="U8090" s="21" t="n">
        <f aca="false">IF(T8090&lt;=10,1,IF(T8090&lt;=20,2,IF(T8090&lt;=30,3,IF(T8090&lt;=40,4,IF(T8090&lt;=50,5,IF(T8090&lt;=100,6,IF(T8090&lt;=250,7,8)))))))</f>
        <v>1</v>
      </c>
      <c r="V8090" s="21" t="n">
        <f aca="false">IF(AND(OR(Dashboard!$T$3="All",R8090=Dashboard!$T$3),OR(Dashboard!$T$4="All",D8090=Dashboard!$T$4)),1,0)</f>
        <v>1</v>
      </c>
      <c r="W8090" s="21" t="n">
        <f aca="false">IF(V8090=1,T8090+ROW()/10000000,0)</f>
        <v>4.800809</v>
      </c>
    </row>
    <row r="8091" customFormat="false" ht="15" hidden="false" customHeight="false" outlineLevel="0" collapsed="false">
      <c r="A8091" s="0" t="n">
        <v>300605</v>
      </c>
      <c r="B8091" s="0" t="s">
        <v>2995</v>
      </c>
      <c r="C8091" s="0" t="n">
        <v>1</v>
      </c>
      <c r="D8091" s="0" t="s">
        <v>17189</v>
      </c>
      <c r="E8091" s="0" t="s">
        <v>17281</v>
      </c>
      <c r="F8091" s="0" t="s">
        <v>17278</v>
      </c>
      <c r="G8091" s="0" t="s">
        <v>17279</v>
      </c>
      <c r="H8091" s="0" t="s">
        <v>2997</v>
      </c>
      <c r="I8091" s="0" t="s">
        <v>2123</v>
      </c>
      <c r="J8091" s="0" t="s">
        <v>47</v>
      </c>
      <c r="K8091" s="0" t="s">
        <v>46</v>
      </c>
      <c r="L8091" s="0" t="s">
        <v>47</v>
      </c>
      <c r="M8091" s="0" t="s">
        <v>47</v>
      </c>
      <c r="N8091" s="0" t="n">
        <v>2</v>
      </c>
      <c r="O8091" s="0" t="n">
        <v>481</v>
      </c>
      <c r="P8091" s="0" t="n">
        <v>600</v>
      </c>
      <c r="Q8091" s="0" t="n">
        <v>3.7</v>
      </c>
      <c r="R8091" s="0" t="str">
        <f aca="false">INDEX(Lookup!$B$4:$B$18,MATCH(C8091,Lookup!$A$4:$A$18,0))</f>
        <v>India</v>
      </c>
      <c r="S8091" s="20" t="n">
        <f aca="false">INDEX(Lookup!$D$4:$D$18,MATCH(C8091,Lookup!$A$4:$A$18,0))</f>
        <v>0.012</v>
      </c>
      <c r="T8091" s="21" t="n">
        <f aca="false">ROUND(P8091*S8091,2)</f>
        <v>7.2</v>
      </c>
      <c r="U8091" s="21" t="n">
        <f aca="false">IF(T8091&lt;=10,1,IF(T8091&lt;=20,2,IF(T8091&lt;=30,3,IF(T8091&lt;=40,4,IF(T8091&lt;=50,5,IF(T8091&lt;=100,6,IF(T8091&lt;=250,7,8)))))))</f>
        <v>1</v>
      </c>
      <c r="V8091" s="21" t="n">
        <f aca="false">IF(AND(OR(Dashboard!$T$3="All",R8091=Dashboard!$T$3),OR(Dashboard!$T$4="All",D8091=Dashboard!$T$4)),1,0)</f>
        <v>1</v>
      </c>
      <c r="W8091" s="21" t="n">
        <f aca="false">IF(V8091=1,T8091+ROW()/10000000,0)</f>
        <v>7.2008091</v>
      </c>
    </row>
    <row r="8092" customFormat="false" ht="15" hidden="false" customHeight="false" outlineLevel="0" collapsed="false">
      <c r="A8092" s="0" t="n">
        <v>18279442</v>
      </c>
      <c r="B8092" s="0" t="s">
        <v>17282</v>
      </c>
      <c r="C8092" s="0" t="n">
        <v>1</v>
      </c>
      <c r="D8092" s="0" t="s">
        <v>17189</v>
      </c>
      <c r="E8092" s="0" t="s">
        <v>17283</v>
      </c>
      <c r="F8092" s="0" t="s">
        <v>17278</v>
      </c>
      <c r="G8092" s="0" t="s">
        <v>17279</v>
      </c>
      <c r="H8092" s="0" t="s">
        <v>9244</v>
      </c>
      <c r="I8092" s="0" t="s">
        <v>2123</v>
      </c>
      <c r="J8092" s="0" t="s">
        <v>46</v>
      </c>
      <c r="K8092" s="0" t="s">
        <v>47</v>
      </c>
      <c r="L8092" s="0" t="s">
        <v>47</v>
      </c>
      <c r="M8092" s="0" t="s">
        <v>47</v>
      </c>
      <c r="N8092" s="0" t="n">
        <v>4</v>
      </c>
      <c r="O8092" s="0" t="n">
        <v>240</v>
      </c>
      <c r="P8092" s="0" t="n">
        <v>2000</v>
      </c>
      <c r="Q8092" s="0" t="n">
        <v>3.8</v>
      </c>
      <c r="R8092" s="0" t="str">
        <f aca="false">INDEX(Lookup!$B$4:$B$18,MATCH(C8092,Lookup!$A$4:$A$18,0))</f>
        <v>India</v>
      </c>
      <c r="S8092" s="20" t="n">
        <f aca="false">INDEX(Lookup!$D$4:$D$18,MATCH(C8092,Lookup!$A$4:$A$18,0))</f>
        <v>0.012</v>
      </c>
      <c r="T8092" s="21" t="n">
        <f aca="false">ROUND(P8092*S8092,2)</f>
        <v>24</v>
      </c>
      <c r="U8092" s="21" t="n">
        <f aca="false">IF(T8092&lt;=10,1,IF(T8092&lt;=20,2,IF(T8092&lt;=30,3,IF(T8092&lt;=40,4,IF(T8092&lt;=50,5,IF(T8092&lt;=100,6,IF(T8092&lt;=250,7,8)))))))</f>
        <v>3</v>
      </c>
      <c r="V8092" s="21" t="n">
        <f aca="false">IF(AND(OR(Dashboard!$T$3="All",R8092=Dashboard!$T$3),OR(Dashboard!$T$4="All",D8092=Dashboard!$T$4)),1,0)</f>
        <v>1</v>
      </c>
      <c r="W8092" s="21" t="n">
        <f aca="false">IF(V8092=1,T8092+ROW()/10000000,0)</f>
        <v>24.0008092</v>
      </c>
    </row>
    <row r="8093" customFormat="false" ht="15" hidden="false" customHeight="false" outlineLevel="0" collapsed="false">
      <c r="A8093" s="0" t="n">
        <v>18279455</v>
      </c>
      <c r="B8093" s="0" t="s">
        <v>17284</v>
      </c>
      <c r="C8093" s="0" t="n">
        <v>1</v>
      </c>
      <c r="D8093" s="0" t="s">
        <v>17189</v>
      </c>
      <c r="E8093" s="0" t="s">
        <v>17285</v>
      </c>
      <c r="F8093" s="0" t="s">
        <v>17278</v>
      </c>
      <c r="G8093" s="0" t="s">
        <v>17279</v>
      </c>
      <c r="H8093" s="0" t="s">
        <v>17286</v>
      </c>
      <c r="I8093" s="0" t="s">
        <v>2123</v>
      </c>
      <c r="J8093" s="0" t="s">
        <v>46</v>
      </c>
      <c r="K8093" s="0" t="s">
        <v>47</v>
      </c>
      <c r="L8093" s="0" t="s">
        <v>47</v>
      </c>
      <c r="M8093" s="0" t="s">
        <v>47</v>
      </c>
      <c r="N8093" s="0" t="n">
        <v>3</v>
      </c>
      <c r="O8093" s="0" t="n">
        <v>240</v>
      </c>
      <c r="P8093" s="0" t="n">
        <v>1900</v>
      </c>
      <c r="Q8093" s="0" t="n">
        <v>3.8</v>
      </c>
      <c r="R8093" s="0" t="str">
        <f aca="false">INDEX(Lookup!$B$4:$B$18,MATCH(C8093,Lookup!$A$4:$A$18,0))</f>
        <v>India</v>
      </c>
      <c r="S8093" s="20" t="n">
        <f aca="false">INDEX(Lookup!$D$4:$D$18,MATCH(C8093,Lookup!$A$4:$A$18,0))</f>
        <v>0.012</v>
      </c>
      <c r="T8093" s="21" t="n">
        <f aca="false">ROUND(P8093*S8093,2)</f>
        <v>22.8</v>
      </c>
      <c r="U8093" s="21" t="n">
        <f aca="false">IF(T8093&lt;=10,1,IF(T8093&lt;=20,2,IF(T8093&lt;=30,3,IF(T8093&lt;=40,4,IF(T8093&lt;=50,5,IF(T8093&lt;=100,6,IF(T8093&lt;=250,7,8)))))))</f>
        <v>3</v>
      </c>
      <c r="V8093" s="21" t="n">
        <f aca="false">IF(AND(OR(Dashboard!$T$3="All",R8093=Dashboard!$T$3),OR(Dashboard!$T$4="All",D8093=Dashboard!$T$4)),1,0)</f>
        <v>1</v>
      </c>
      <c r="W8093" s="21" t="n">
        <f aca="false">IF(V8093=1,T8093+ROW()/10000000,0)</f>
        <v>22.8008093</v>
      </c>
    </row>
    <row r="8094" customFormat="false" ht="15" hidden="false" customHeight="false" outlineLevel="0" collapsed="false">
      <c r="A8094" s="0" t="n">
        <v>18424873</v>
      </c>
      <c r="B8094" s="0" t="s">
        <v>3180</v>
      </c>
      <c r="C8094" s="0" t="n">
        <v>1</v>
      </c>
      <c r="D8094" s="0" t="s">
        <v>17189</v>
      </c>
      <c r="E8094" s="0" t="s">
        <v>17287</v>
      </c>
      <c r="F8094" s="0" t="s">
        <v>17278</v>
      </c>
      <c r="G8094" s="0" t="s">
        <v>17279</v>
      </c>
      <c r="H8094" s="0" t="s">
        <v>3182</v>
      </c>
      <c r="I8094" s="0" t="s">
        <v>2123</v>
      </c>
      <c r="J8094" s="0" t="s">
        <v>47</v>
      </c>
      <c r="K8094" s="0" t="s">
        <v>47</v>
      </c>
      <c r="L8094" s="0" t="s">
        <v>47</v>
      </c>
      <c r="M8094" s="0" t="s">
        <v>47</v>
      </c>
      <c r="N8094" s="0" t="n">
        <v>1</v>
      </c>
      <c r="O8094" s="0" t="n">
        <v>0</v>
      </c>
      <c r="P8094" s="0" t="n">
        <v>300</v>
      </c>
      <c r="Q8094" s="0" t="n">
        <v>1</v>
      </c>
      <c r="R8094" s="0" t="str">
        <f aca="false">INDEX(Lookup!$B$4:$B$18,MATCH(C8094,Lookup!$A$4:$A$18,0))</f>
        <v>India</v>
      </c>
      <c r="S8094" s="20" t="n">
        <f aca="false">INDEX(Lookup!$D$4:$D$18,MATCH(C8094,Lookup!$A$4:$A$18,0))</f>
        <v>0.012</v>
      </c>
      <c r="T8094" s="21" t="n">
        <f aca="false">ROUND(P8094*S8094,2)</f>
        <v>3.6</v>
      </c>
      <c r="U8094" s="21" t="n">
        <f aca="false">IF(T8094&lt;=10,1,IF(T8094&lt;=20,2,IF(T8094&lt;=30,3,IF(T8094&lt;=40,4,IF(T8094&lt;=50,5,IF(T8094&lt;=100,6,IF(T8094&lt;=250,7,8)))))))</f>
        <v>1</v>
      </c>
      <c r="V8094" s="21" t="n">
        <f aca="false">IF(AND(OR(Dashboard!$T$3="All",R8094=Dashboard!$T$3),OR(Dashboard!$T$4="All",D8094=Dashboard!$T$4)),1,0)</f>
        <v>1</v>
      </c>
      <c r="W8094" s="21" t="n">
        <f aca="false">IF(V8094=1,T8094+ROW()/10000000,0)</f>
        <v>3.6008094</v>
      </c>
    </row>
    <row r="8095" customFormat="false" ht="15" hidden="false" customHeight="false" outlineLevel="0" collapsed="false">
      <c r="A8095" s="0" t="n">
        <v>18381672</v>
      </c>
      <c r="B8095" s="0" t="s">
        <v>3113</v>
      </c>
      <c r="C8095" s="0" t="n">
        <v>1</v>
      </c>
      <c r="D8095" s="0" t="s">
        <v>17189</v>
      </c>
      <c r="E8095" s="0" t="s">
        <v>17288</v>
      </c>
      <c r="F8095" s="0" t="s">
        <v>17278</v>
      </c>
      <c r="G8095" s="0" t="s">
        <v>17279</v>
      </c>
      <c r="H8095" s="0" t="s">
        <v>153</v>
      </c>
      <c r="I8095" s="0" t="s">
        <v>2123</v>
      </c>
      <c r="J8095" s="0" t="s">
        <v>47</v>
      </c>
      <c r="K8095" s="0" t="s">
        <v>47</v>
      </c>
      <c r="L8095" s="0" t="s">
        <v>47</v>
      </c>
      <c r="M8095" s="0" t="s">
        <v>47</v>
      </c>
      <c r="N8095" s="0" t="n">
        <v>1</v>
      </c>
      <c r="O8095" s="0" t="n">
        <v>3</v>
      </c>
      <c r="P8095" s="0" t="n">
        <v>450</v>
      </c>
      <c r="Q8095" s="0" t="n">
        <v>1</v>
      </c>
      <c r="R8095" s="0" t="str">
        <f aca="false">INDEX(Lookup!$B$4:$B$18,MATCH(C8095,Lookup!$A$4:$A$18,0))</f>
        <v>India</v>
      </c>
      <c r="S8095" s="20" t="n">
        <f aca="false">INDEX(Lookup!$D$4:$D$18,MATCH(C8095,Lookup!$A$4:$A$18,0))</f>
        <v>0.012</v>
      </c>
      <c r="T8095" s="21" t="n">
        <f aca="false">ROUND(P8095*S8095,2)</f>
        <v>5.4</v>
      </c>
      <c r="U8095" s="21" t="n">
        <f aca="false">IF(T8095&lt;=10,1,IF(T8095&lt;=20,2,IF(T8095&lt;=30,3,IF(T8095&lt;=40,4,IF(T8095&lt;=50,5,IF(T8095&lt;=100,6,IF(T8095&lt;=250,7,8)))))))</f>
        <v>1</v>
      </c>
      <c r="V8095" s="21" t="n">
        <f aca="false">IF(AND(OR(Dashboard!$T$3="All",R8095=Dashboard!$T$3),OR(Dashboard!$T$4="All",D8095=Dashboard!$T$4)),1,0)</f>
        <v>1</v>
      </c>
      <c r="W8095" s="21" t="n">
        <f aca="false">IF(V8095=1,T8095+ROW()/10000000,0)</f>
        <v>5.4008095</v>
      </c>
    </row>
    <row r="8096" customFormat="false" ht="15" hidden="false" customHeight="false" outlineLevel="0" collapsed="false">
      <c r="A8096" s="0" t="n">
        <v>18382336</v>
      </c>
      <c r="B8096" s="0" t="s">
        <v>13229</v>
      </c>
      <c r="C8096" s="0" t="n">
        <v>1</v>
      </c>
      <c r="D8096" s="0" t="s">
        <v>17189</v>
      </c>
      <c r="E8096" s="0" t="s">
        <v>17287</v>
      </c>
      <c r="F8096" s="0" t="s">
        <v>17278</v>
      </c>
      <c r="G8096" s="0" t="s">
        <v>17279</v>
      </c>
      <c r="H8096" s="0" t="s">
        <v>13231</v>
      </c>
      <c r="I8096" s="0" t="s">
        <v>2123</v>
      </c>
      <c r="J8096" s="0" t="s">
        <v>47</v>
      </c>
      <c r="K8096" s="0" t="s">
        <v>47</v>
      </c>
      <c r="L8096" s="0" t="s">
        <v>47</v>
      </c>
      <c r="M8096" s="0" t="s">
        <v>47</v>
      </c>
      <c r="N8096" s="0" t="n">
        <v>1</v>
      </c>
      <c r="O8096" s="0" t="n">
        <v>1</v>
      </c>
      <c r="P8096" s="0" t="n">
        <v>300</v>
      </c>
      <c r="Q8096" s="0" t="n">
        <v>1</v>
      </c>
      <c r="R8096" s="0" t="str">
        <f aca="false">INDEX(Lookup!$B$4:$B$18,MATCH(C8096,Lookup!$A$4:$A$18,0))</f>
        <v>India</v>
      </c>
      <c r="S8096" s="20" t="n">
        <f aca="false">INDEX(Lookup!$D$4:$D$18,MATCH(C8096,Lookup!$A$4:$A$18,0))</f>
        <v>0.012</v>
      </c>
      <c r="T8096" s="21" t="n">
        <f aca="false">ROUND(P8096*S8096,2)</f>
        <v>3.6</v>
      </c>
      <c r="U8096" s="21" t="n">
        <f aca="false">IF(T8096&lt;=10,1,IF(T8096&lt;=20,2,IF(T8096&lt;=30,3,IF(T8096&lt;=40,4,IF(T8096&lt;=50,5,IF(T8096&lt;=100,6,IF(T8096&lt;=250,7,8)))))))</f>
        <v>1</v>
      </c>
      <c r="V8096" s="21" t="n">
        <f aca="false">IF(AND(OR(Dashboard!$T$3="All",R8096=Dashboard!$T$3),OR(Dashboard!$T$4="All",D8096=Dashboard!$T$4)),1,0)</f>
        <v>1</v>
      </c>
      <c r="W8096" s="21" t="n">
        <f aca="false">IF(V8096=1,T8096+ROW()/10000000,0)</f>
        <v>3.6008096</v>
      </c>
    </row>
    <row r="8097" customFormat="false" ht="15" hidden="false" customHeight="false" outlineLevel="0" collapsed="false">
      <c r="A8097" s="0" t="n">
        <v>18424874</v>
      </c>
      <c r="B8097" s="0" t="s">
        <v>2995</v>
      </c>
      <c r="C8097" s="0" t="n">
        <v>1</v>
      </c>
      <c r="D8097" s="0" t="s">
        <v>17189</v>
      </c>
      <c r="E8097" s="0" t="s">
        <v>17287</v>
      </c>
      <c r="F8097" s="0" t="s">
        <v>17278</v>
      </c>
      <c r="G8097" s="0" t="s">
        <v>17279</v>
      </c>
      <c r="H8097" s="0" t="s">
        <v>2997</v>
      </c>
      <c r="I8097" s="0" t="s">
        <v>2123</v>
      </c>
      <c r="J8097" s="0" t="s">
        <v>47</v>
      </c>
      <c r="K8097" s="0" t="s">
        <v>47</v>
      </c>
      <c r="L8097" s="0" t="s">
        <v>47</v>
      </c>
      <c r="M8097" s="0" t="s">
        <v>47</v>
      </c>
      <c r="N8097" s="0" t="n">
        <v>2</v>
      </c>
      <c r="O8097" s="0" t="n">
        <v>1</v>
      </c>
      <c r="P8097" s="0" t="n">
        <v>600</v>
      </c>
      <c r="Q8097" s="0" t="n">
        <v>1</v>
      </c>
      <c r="R8097" s="0" t="str">
        <f aca="false">INDEX(Lookup!$B$4:$B$18,MATCH(C8097,Lookup!$A$4:$A$18,0))</f>
        <v>India</v>
      </c>
      <c r="S8097" s="20" t="n">
        <f aca="false">INDEX(Lookup!$D$4:$D$18,MATCH(C8097,Lookup!$A$4:$A$18,0))</f>
        <v>0.012</v>
      </c>
      <c r="T8097" s="21" t="n">
        <f aca="false">ROUND(P8097*S8097,2)</f>
        <v>7.2</v>
      </c>
      <c r="U8097" s="21" t="n">
        <f aca="false">IF(T8097&lt;=10,1,IF(T8097&lt;=20,2,IF(T8097&lt;=30,3,IF(T8097&lt;=40,4,IF(T8097&lt;=50,5,IF(T8097&lt;=100,6,IF(T8097&lt;=250,7,8)))))))</f>
        <v>1</v>
      </c>
      <c r="V8097" s="21" t="n">
        <f aca="false">IF(AND(OR(Dashboard!$T$3="All",R8097=Dashboard!$T$3),OR(Dashboard!$T$4="All",D8097=Dashboard!$T$4)),1,0)</f>
        <v>1</v>
      </c>
      <c r="W8097" s="21" t="n">
        <f aca="false">IF(V8097=1,T8097+ROW()/10000000,0)</f>
        <v>7.2008097</v>
      </c>
    </row>
    <row r="8098" customFormat="false" ht="15" hidden="false" customHeight="false" outlineLevel="0" collapsed="false">
      <c r="A8098" s="0" t="n">
        <v>18424872</v>
      </c>
      <c r="B8098" s="0" t="s">
        <v>8961</v>
      </c>
      <c r="C8098" s="0" t="n">
        <v>1</v>
      </c>
      <c r="D8098" s="0" t="s">
        <v>17189</v>
      </c>
      <c r="E8098" s="0" t="s">
        <v>17289</v>
      </c>
      <c r="F8098" s="0" t="s">
        <v>17278</v>
      </c>
      <c r="G8098" s="0" t="s">
        <v>17279</v>
      </c>
      <c r="H8098" s="0" t="s">
        <v>2342</v>
      </c>
      <c r="I8098" s="0" t="s">
        <v>2123</v>
      </c>
      <c r="J8098" s="0" t="s">
        <v>47</v>
      </c>
      <c r="K8098" s="0" t="s">
        <v>47</v>
      </c>
      <c r="L8098" s="0" t="s">
        <v>47</v>
      </c>
      <c r="M8098" s="0" t="s">
        <v>47</v>
      </c>
      <c r="N8098" s="0" t="n">
        <v>1</v>
      </c>
      <c r="O8098" s="0" t="n">
        <v>0</v>
      </c>
      <c r="P8098" s="0" t="n">
        <v>300</v>
      </c>
      <c r="Q8098" s="0" t="n">
        <v>1</v>
      </c>
      <c r="R8098" s="0" t="str">
        <f aca="false">INDEX(Lookup!$B$4:$B$18,MATCH(C8098,Lookup!$A$4:$A$18,0))</f>
        <v>India</v>
      </c>
      <c r="S8098" s="20" t="n">
        <f aca="false">INDEX(Lookup!$D$4:$D$18,MATCH(C8098,Lookup!$A$4:$A$18,0))</f>
        <v>0.012</v>
      </c>
      <c r="T8098" s="21" t="n">
        <f aca="false">ROUND(P8098*S8098,2)</f>
        <v>3.6</v>
      </c>
      <c r="U8098" s="21" t="n">
        <f aca="false">IF(T8098&lt;=10,1,IF(T8098&lt;=20,2,IF(T8098&lt;=30,3,IF(T8098&lt;=40,4,IF(T8098&lt;=50,5,IF(T8098&lt;=100,6,IF(T8098&lt;=250,7,8)))))))</f>
        <v>1</v>
      </c>
      <c r="V8098" s="21" t="n">
        <f aca="false">IF(AND(OR(Dashboard!$T$3="All",R8098=Dashboard!$T$3),OR(Dashboard!$T$4="All",D8098=Dashboard!$T$4)),1,0)</f>
        <v>1</v>
      </c>
      <c r="W8098" s="21" t="n">
        <f aca="false">IF(V8098=1,T8098+ROW()/10000000,0)</f>
        <v>3.6008098</v>
      </c>
    </row>
    <row r="8099" customFormat="false" ht="15" hidden="false" customHeight="false" outlineLevel="0" collapsed="false">
      <c r="A8099" s="0" t="n">
        <v>18424880</v>
      </c>
      <c r="B8099" s="0" t="s">
        <v>2294</v>
      </c>
      <c r="C8099" s="0" t="n">
        <v>1</v>
      </c>
      <c r="D8099" s="0" t="s">
        <v>17189</v>
      </c>
      <c r="E8099" s="0" t="s">
        <v>17283</v>
      </c>
      <c r="F8099" s="0" t="s">
        <v>17278</v>
      </c>
      <c r="G8099" s="0" t="s">
        <v>17279</v>
      </c>
      <c r="H8099" s="0" t="s">
        <v>3007</v>
      </c>
      <c r="I8099" s="0" t="s">
        <v>2123</v>
      </c>
      <c r="J8099" s="0" t="s">
        <v>47</v>
      </c>
      <c r="K8099" s="0" t="s">
        <v>46</v>
      </c>
      <c r="L8099" s="0" t="s">
        <v>47</v>
      </c>
      <c r="M8099" s="0" t="s">
        <v>47</v>
      </c>
      <c r="N8099" s="0" t="n">
        <v>2</v>
      </c>
      <c r="O8099" s="0" t="n">
        <v>2</v>
      </c>
      <c r="P8099" s="0" t="n">
        <v>500</v>
      </c>
      <c r="Q8099" s="0" t="n">
        <v>1</v>
      </c>
      <c r="R8099" s="0" t="str">
        <f aca="false">INDEX(Lookup!$B$4:$B$18,MATCH(C8099,Lookup!$A$4:$A$18,0))</f>
        <v>India</v>
      </c>
      <c r="S8099" s="20" t="n">
        <f aca="false">INDEX(Lookup!$D$4:$D$18,MATCH(C8099,Lookup!$A$4:$A$18,0))</f>
        <v>0.012</v>
      </c>
      <c r="T8099" s="21" t="n">
        <f aca="false">ROUND(P8099*S8099,2)</f>
        <v>6</v>
      </c>
      <c r="U8099" s="21" t="n">
        <f aca="false">IF(T8099&lt;=10,1,IF(T8099&lt;=20,2,IF(T8099&lt;=30,3,IF(T8099&lt;=40,4,IF(T8099&lt;=50,5,IF(T8099&lt;=100,6,IF(T8099&lt;=250,7,8)))))))</f>
        <v>1</v>
      </c>
      <c r="V8099" s="21" t="n">
        <f aca="false">IF(AND(OR(Dashboard!$T$3="All",R8099=Dashboard!$T$3),OR(Dashboard!$T$4="All",D8099=Dashboard!$T$4)),1,0)</f>
        <v>1</v>
      </c>
      <c r="W8099" s="21" t="n">
        <f aca="false">IF(V8099=1,T8099+ROW()/10000000,0)</f>
        <v>6.0008099</v>
      </c>
    </row>
    <row r="8100" customFormat="false" ht="15" hidden="false" customHeight="false" outlineLevel="0" collapsed="false">
      <c r="A8100" s="0" t="n">
        <v>18381675</v>
      </c>
      <c r="B8100" s="0" t="s">
        <v>2075</v>
      </c>
      <c r="C8100" s="0" t="n">
        <v>1</v>
      </c>
      <c r="D8100" s="0" t="s">
        <v>17189</v>
      </c>
      <c r="E8100" s="0" t="s">
        <v>17290</v>
      </c>
      <c r="F8100" s="0" t="s">
        <v>17278</v>
      </c>
      <c r="G8100" s="0" t="s">
        <v>17279</v>
      </c>
      <c r="H8100" s="0" t="s">
        <v>3972</v>
      </c>
      <c r="I8100" s="0" t="s">
        <v>2123</v>
      </c>
      <c r="J8100" s="0" t="s">
        <v>47</v>
      </c>
      <c r="K8100" s="0" t="s">
        <v>47</v>
      </c>
      <c r="L8100" s="0" t="s">
        <v>47</v>
      </c>
      <c r="M8100" s="0" t="s">
        <v>47</v>
      </c>
      <c r="N8100" s="0" t="n">
        <v>3</v>
      </c>
      <c r="O8100" s="0" t="n">
        <v>0</v>
      </c>
      <c r="P8100" s="0" t="n">
        <v>1000</v>
      </c>
      <c r="Q8100" s="0" t="n">
        <v>1</v>
      </c>
      <c r="R8100" s="0" t="str">
        <f aca="false">INDEX(Lookup!$B$4:$B$18,MATCH(C8100,Lookup!$A$4:$A$18,0))</f>
        <v>India</v>
      </c>
      <c r="S8100" s="20" t="n">
        <f aca="false">INDEX(Lookup!$D$4:$D$18,MATCH(C8100,Lookup!$A$4:$A$18,0))</f>
        <v>0.012</v>
      </c>
      <c r="T8100" s="21" t="n">
        <f aca="false">ROUND(P8100*S8100,2)</f>
        <v>12</v>
      </c>
      <c r="U8100" s="21" t="n">
        <f aca="false">IF(T8100&lt;=10,1,IF(T8100&lt;=20,2,IF(T8100&lt;=30,3,IF(T8100&lt;=40,4,IF(T8100&lt;=50,5,IF(T8100&lt;=100,6,IF(T8100&lt;=250,7,8)))))))</f>
        <v>2</v>
      </c>
      <c r="V8100" s="21" t="n">
        <f aca="false">IF(AND(OR(Dashboard!$T$3="All",R8100=Dashboard!$T$3),OR(Dashboard!$T$4="All",D8100=Dashboard!$T$4)),1,0)</f>
        <v>1</v>
      </c>
      <c r="W8100" s="21" t="n">
        <f aca="false">IF(V8100=1,T8100+ROW()/10000000,0)</f>
        <v>12.00081</v>
      </c>
    </row>
    <row r="8101" customFormat="false" ht="15" hidden="false" customHeight="false" outlineLevel="0" collapsed="false">
      <c r="A8101" s="0" t="n">
        <v>18419893</v>
      </c>
      <c r="B8101" s="0" t="s">
        <v>17291</v>
      </c>
      <c r="C8101" s="0" t="n">
        <v>1</v>
      </c>
      <c r="D8101" s="0" t="s">
        <v>17189</v>
      </c>
      <c r="E8101" s="0" t="s">
        <v>17292</v>
      </c>
      <c r="F8101" s="0" t="s">
        <v>17278</v>
      </c>
      <c r="G8101" s="0" t="s">
        <v>17279</v>
      </c>
      <c r="H8101" s="0" t="s">
        <v>2122</v>
      </c>
      <c r="I8101" s="0" t="s">
        <v>2123</v>
      </c>
      <c r="J8101" s="0" t="s">
        <v>46</v>
      </c>
      <c r="K8101" s="0" t="s">
        <v>46</v>
      </c>
      <c r="L8101" s="0" t="s">
        <v>47</v>
      </c>
      <c r="M8101" s="0" t="s">
        <v>47</v>
      </c>
      <c r="N8101" s="0" t="n">
        <v>3</v>
      </c>
      <c r="O8101" s="0" t="n">
        <v>111</v>
      </c>
      <c r="P8101" s="0" t="n">
        <v>1300</v>
      </c>
      <c r="Q8101" s="0" t="n">
        <v>4.1</v>
      </c>
      <c r="R8101" s="0" t="str">
        <f aca="false">INDEX(Lookup!$B$4:$B$18,MATCH(C8101,Lookup!$A$4:$A$18,0))</f>
        <v>India</v>
      </c>
      <c r="S8101" s="20" t="n">
        <f aca="false">INDEX(Lookup!$D$4:$D$18,MATCH(C8101,Lookup!$A$4:$A$18,0))</f>
        <v>0.012</v>
      </c>
      <c r="T8101" s="21" t="n">
        <f aca="false">ROUND(P8101*S8101,2)</f>
        <v>15.6</v>
      </c>
      <c r="U8101" s="21" t="n">
        <f aca="false">IF(T8101&lt;=10,1,IF(T8101&lt;=20,2,IF(T8101&lt;=30,3,IF(T8101&lt;=40,4,IF(T8101&lt;=50,5,IF(T8101&lt;=100,6,IF(T8101&lt;=250,7,8)))))))</f>
        <v>2</v>
      </c>
      <c r="V8101" s="21" t="n">
        <f aca="false">IF(AND(OR(Dashboard!$T$3="All",R8101=Dashboard!$T$3),OR(Dashboard!$T$4="All",D8101=Dashboard!$T$4)),1,0)</f>
        <v>1</v>
      </c>
      <c r="W8101" s="21" t="n">
        <f aca="false">IF(V8101=1,T8101+ROW()/10000000,0)</f>
        <v>15.6008101</v>
      </c>
    </row>
    <row r="8102" customFormat="false" ht="15" hidden="false" customHeight="false" outlineLevel="0" collapsed="false">
      <c r="A8102" s="0" t="n">
        <v>18289074</v>
      </c>
      <c r="B8102" s="0" t="s">
        <v>3874</v>
      </c>
      <c r="C8102" s="0" t="n">
        <v>1</v>
      </c>
      <c r="D8102" s="0" t="s">
        <v>17189</v>
      </c>
      <c r="E8102" s="0" t="s">
        <v>17293</v>
      </c>
      <c r="F8102" s="0" t="s">
        <v>17278</v>
      </c>
      <c r="G8102" s="0" t="s">
        <v>17279</v>
      </c>
      <c r="H8102" s="0" t="s">
        <v>153</v>
      </c>
      <c r="I8102" s="0" t="s">
        <v>2123</v>
      </c>
      <c r="J8102" s="0" t="s">
        <v>47</v>
      </c>
      <c r="K8102" s="0" t="s">
        <v>47</v>
      </c>
      <c r="L8102" s="0" t="s">
        <v>47</v>
      </c>
      <c r="M8102" s="0" t="s">
        <v>47</v>
      </c>
      <c r="N8102" s="0" t="n">
        <v>2</v>
      </c>
      <c r="O8102" s="0" t="n">
        <v>59</v>
      </c>
      <c r="P8102" s="0" t="n">
        <v>700</v>
      </c>
      <c r="Q8102" s="0" t="n">
        <v>4</v>
      </c>
      <c r="R8102" s="0" t="str">
        <f aca="false">INDEX(Lookup!$B$4:$B$18,MATCH(C8102,Lookup!$A$4:$A$18,0))</f>
        <v>India</v>
      </c>
      <c r="S8102" s="20" t="n">
        <f aca="false">INDEX(Lookup!$D$4:$D$18,MATCH(C8102,Lookup!$A$4:$A$18,0))</f>
        <v>0.012</v>
      </c>
      <c r="T8102" s="21" t="n">
        <f aca="false">ROUND(P8102*S8102,2)</f>
        <v>8.4</v>
      </c>
      <c r="U8102" s="21" t="n">
        <f aca="false">IF(T8102&lt;=10,1,IF(T8102&lt;=20,2,IF(T8102&lt;=30,3,IF(T8102&lt;=40,4,IF(T8102&lt;=50,5,IF(T8102&lt;=100,6,IF(T8102&lt;=250,7,8)))))))</f>
        <v>1</v>
      </c>
      <c r="V8102" s="21" t="n">
        <f aca="false">IF(AND(OR(Dashboard!$T$3="All",R8102=Dashboard!$T$3),OR(Dashboard!$T$4="All",D8102=Dashboard!$T$4)),1,0)</f>
        <v>1</v>
      </c>
      <c r="W8102" s="21" t="n">
        <f aca="false">IF(V8102=1,T8102+ROW()/10000000,0)</f>
        <v>8.4008102</v>
      </c>
    </row>
    <row r="8103" customFormat="false" ht="15" hidden="false" customHeight="false" outlineLevel="0" collapsed="false">
      <c r="A8103" s="0" t="n">
        <v>18291236</v>
      </c>
      <c r="B8103" s="0" t="s">
        <v>17294</v>
      </c>
      <c r="C8103" s="0" t="n">
        <v>1</v>
      </c>
      <c r="D8103" s="0" t="s">
        <v>17189</v>
      </c>
      <c r="E8103" s="0" t="s">
        <v>17295</v>
      </c>
      <c r="F8103" s="0" t="s">
        <v>17296</v>
      </c>
      <c r="G8103" s="0" t="s">
        <v>17295</v>
      </c>
      <c r="H8103" s="0" t="s">
        <v>2128</v>
      </c>
      <c r="I8103" s="0" t="s">
        <v>2123</v>
      </c>
      <c r="J8103" s="0" t="s">
        <v>47</v>
      </c>
      <c r="K8103" s="0" t="s">
        <v>47</v>
      </c>
      <c r="L8103" s="0" t="s">
        <v>47</v>
      </c>
      <c r="M8103" s="0" t="s">
        <v>47</v>
      </c>
      <c r="N8103" s="0" t="n">
        <v>2</v>
      </c>
      <c r="O8103" s="0" t="n">
        <v>0</v>
      </c>
      <c r="P8103" s="0" t="n">
        <v>500</v>
      </c>
      <c r="Q8103" s="0" t="n">
        <v>1</v>
      </c>
      <c r="R8103" s="0" t="str">
        <f aca="false">INDEX(Lookup!$B$4:$B$18,MATCH(C8103,Lookup!$A$4:$A$18,0))</f>
        <v>India</v>
      </c>
      <c r="S8103" s="20" t="n">
        <f aca="false">INDEX(Lookup!$D$4:$D$18,MATCH(C8103,Lookup!$A$4:$A$18,0))</f>
        <v>0.012</v>
      </c>
      <c r="T8103" s="21" t="n">
        <f aca="false">ROUND(P8103*S8103,2)</f>
        <v>6</v>
      </c>
      <c r="U8103" s="21" t="n">
        <f aca="false">IF(T8103&lt;=10,1,IF(T8103&lt;=20,2,IF(T8103&lt;=30,3,IF(T8103&lt;=40,4,IF(T8103&lt;=50,5,IF(T8103&lt;=100,6,IF(T8103&lt;=250,7,8)))))))</f>
        <v>1</v>
      </c>
      <c r="V8103" s="21" t="n">
        <f aca="false">IF(AND(OR(Dashboard!$T$3="All",R8103=Dashboard!$T$3),OR(Dashboard!$T$4="All",D8103=Dashboard!$T$4)),1,0)</f>
        <v>1</v>
      </c>
      <c r="W8103" s="21" t="n">
        <f aca="false">IF(V8103=1,T8103+ROW()/10000000,0)</f>
        <v>6.0008103</v>
      </c>
    </row>
    <row r="8104" customFormat="false" ht="15" hidden="false" customHeight="false" outlineLevel="0" collapsed="false">
      <c r="A8104" s="0" t="n">
        <v>311614</v>
      </c>
      <c r="B8104" s="0" t="s">
        <v>17297</v>
      </c>
      <c r="C8104" s="0" t="n">
        <v>1</v>
      </c>
      <c r="D8104" s="0" t="s">
        <v>17189</v>
      </c>
      <c r="E8104" s="0" t="s">
        <v>17298</v>
      </c>
      <c r="F8104" s="0" t="s">
        <v>17299</v>
      </c>
      <c r="G8104" s="0" t="s">
        <v>17300</v>
      </c>
      <c r="H8104" s="0" t="s">
        <v>63</v>
      </c>
      <c r="I8104" s="0" t="s">
        <v>2123</v>
      </c>
      <c r="J8104" s="0" t="s">
        <v>46</v>
      </c>
      <c r="K8104" s="0" t="s">
        <v>47</v>
      </c>
      <c r="L8104" s="0" t="s">
        <v>47</v>
      </c>
      <c r="M8104" s="0" t="s">
        <v>47</v>
      </c>
      <c r="N8104" s="0" t="n">
        <v>3</v>
      </c>
      <c r="O8104" s="0" t="n">
        <v>19</v>
      </c>
      <c r="P8104" s="0" t="n">
        <v>1200</v>
      </c>
      <c r="Q8104" s="0" t="n">
        <v>3.3</v>
      </c>
      <c r="R8104" s="0" t="str">
        <f aca="false">INDEX(Lookup!$B$4:$B$18,MATCH(C8104,Lookup!$A$4:$A$18,0))</f>
        <v>India</v>
      </c>
      <c r="S8104" s="20" t="n">
        <f aca="false">INDEX(Lookup!$D$4:$D$18,MATCH(C8104,Lookup!$A$4:$A$18,0))</f>
        <v>0.012</v>
      </c>
      <c r="T8104" s="21" t="n">
        <f aca="false">ROUND(P8104*S8104,2)</f>
        <v>14.4</v>
      </c>
      <c r="U8104" s="21" t="n">
        <f aca="false">IF(T8104&lt;=10,1,IF(T8104&lt;=20,2,IF(T8104&lt;=30,3,IF(T8104&lt;=40,4,IF(T8104&lt;=50,5,IF(T8104&lt;=100,6,IF(T8104&lt;=250,7,8)))))))</f>
        <v>2</v>
      </c>
      <c r="V8104" s="21" t="n">
        <f aca="false">IF(AND(OR(Dashboard!$T$3="All",R8104=Dashboard!$T$3),OR(Dashboard!$T$4="All",D8104=Dashboard!$T$4)),1,0)</f>
        <v>1</v>
      </c>
      <c r="W8104" s="21" t="n">
        <f aca="false">IF(V8104=1,T8104+ROW()/10000000,0)</f>
        <v>14.4008104</v>
      </c>
    </row>
    <row r="8105" customFormat="false" ht="15" hidden="false" customHeight="false" outlineLevel="0" collapsed="false">
      <c r="A8105" s="0" t="n">
        <v>18429395</v>
      </c>
      <c r="B8105" s="0" t="s">
        <v>17301</v>
      </c>
      <c r="C8105" s="0" t="n">
        <v>1</v>
      </c>
      <c r="D8105" s="0" t="s">
        <v>17189</v>
      </c>
      <c r="E8105" s="0" t="s">
        <v>17302</v>
      </c>
      <c r="F8105" s="0" t="s">
        <v>17299</v>
      </c>
      <c r="G8105" s="0" t="s">
        <v>17300</v>
      </c>
      <c r="H8105" s="0" t="s">
        <v>2288</v>
      </c>
      <c r="I8105" s="0" t="s">
        <v>2123</v>
      </c>
      <c r="J8105" s="0" t="s">
        <v>47</v>
      </c>
      <c r="K8105" s="0" t="s">
        <v>46</v>
      </c>
      <c r="L8105" s="0" t="s">
        <v>47</v>
      </c>
      <c r="M8105" s="0" t="s">
        <v>47</v>
      </c>
      <c r="N8105" s="0" t="n">
        <v>1</v>
      </c>
      <c r="O8105" s="0" t="n">
        <v>6</v>
      </c>
      <c r="P8105" s="0" t="n">
        <v>400</v>
      </c>
      <c r="Q8105" s="0" t="n">
        <v>2.5</v>
      </c>
      <c r="R8105" s="0" t="str">
        <f aca="false">INDEX(Lookup!$B$4:$B$18,MATCH(C8105,Lookup!$A$4:$A$18,0))</f>
        <v>India</v>
      </c>
      <c r="S8105" s="20" t="n">
        <f aca="false">INDEX(Lookup!$D$4:$D$18,MATCH(C8105,Lookup!$A$4:$A$18,0))</f>
        <v>0.012</v>
      </c>
      <c r="T8105" s="21" t="n">
        <f aca="false">ROUND(P8105*S8105,2)</f>
        <v>4.8</v>
      </c>
      <c r="U8105" s="21" t="n">
        <f aca="false">IF(T8105&lt;=10,1,IF(T8105&lt;=20,2,IF(T8105&lt;=30,3,IF(T8105&lt;=40,4,IF(T8105&lt;=50,5,IF(T8105&lt;=100,6,IF(T8105&lt;=250,7,8)))))))</f>
        <v>1</v>
      </c>
      <c r="V8105" s="21" t="n">
        <f aca="false">IF(AND(OR(Dashboard!$T$3="All",R8105=Dashboard!$T$3),OR(Dashboard!$T$4="All",D8105=Dashboard!$T$4)),1,0)</f>
        <v>1</v>
      </c>
      <c r="W8105" s="21" t="n">
        <f aca="false">IF(V8105=1,T8105+ROW()/10000000,0)</f>
        <v>4.8008105</v>
      </c>
    </row>
    <row r="8106" customFormat="false" ht="15" hidden="false" customHeight="false" outlineLevel="0" collapsed="false">
      <c r="A8106" s="0" t="n">
        <v>3735</v>
      </c>
      <c r="B8106" s="0" t="s">
        <v>17303</v>
      </c>
      <c r="C8106" s="0" t="n">
        <v>1</v>
      </c>
      <c r="D8106" s="0" t="s">
        <v>17189</v>
      </c>
      <c r="E8106" s="0" t="s">
        <v>17304</v>
      </c>
      <c r="F8106" s="0" t="s">
        <v>17299</v>
      </c>
      <c r="G8106" s="0" t="s">
        <v>17300</v>
      </c>
      <c r="H8106" s="0" t="s">
        <v>2662</v>
      </c>
      <c r="I8106" s="0" t="s">
        <v>2123</v>
      </c>
      <c r="J8106" s="0" t="s">
        <v>47</v>
      </c>
      <c r="K8106" s="0" t="s">
        <v>46</v>
      </c>
      <c r="L8106" s="0" t="s">
        <v>47</v>
      </c>
      <c r="M8106" s="0" t="s">
        <v>47</v>
      </c>
      <c r="N8106" s="0" t="n">
        <v>2</v>
      </c>
      <c r="O8106" s="0" t="n">
        <v>36</v>
      </c>
      <c r="P8106" s="0" t="n">
        <v>500</v>
      </c>
      <c r="Q8106" s="0" t="n">
        <v>2.6</v>
      </c>
      <c r="R8106" s="0" t="str">
        <f aca="false">INDEX(Lookup!$B$4:$B$18,MATCH(C8106,Lookup!$A$4:$A$18,0))</f>
        <v>India</v>
      </c>
      <c r="S8106" s="20" t="n">
        <f aca="false">INDEX(Lookup!$D$4:$D$18,MATCH(C8106,Lookup!$A$4:$A$18,0))</f>
        <v>0.012</v>
      </c>
      <c r="T8106" s="21" t="n">
        <f aca="false">ROUND(P8106*S8106,2)</f>
        <v>6</v>
      </c>
      <c r="U8106" s="21" t="n">
        <f aca="false">IF(T8106&lt;=10,1,IF(T8106&lt;=20,2,IF(T8106&lt;=30,3,IF(T8106&lt;=40,4,IF(T8106&lt;=50,5,IF(T8106&lt;=100,6,IF(T8106&lt;=250,7,8)))))))</f>
        <v>1</v>
      </c>
      <c r="V8106" s="21" t="n">
        <f aca="false">IF(AND(OR(Dashboard!$T$3="All",R8106=Dashboard!$T$3),OR(Dashboard!$T$4="All",D8106=Dashboard!$T$4)),1,0)</f>
        <v>1</v>
      </c>
      <c r="W8106" s="21" t="n">
        <f aca="false">IF(V8106=1,T8106+ROW()/10000000,0)</f>
        <v>6.0008106</v>
      </c>
    </row>
    <row r="8107" customFormat="false" ht="15" hidden="false" customHeight="false" outlineLevel="0" collapsed="false">
      <c r="A8107" s="0" t="n">
        <v>9731</v>
      </c>
      <c r="B8107" s="0" t="s">
        <v>17305</v>
      </c>
      <c r="C8107" s="0" t="n">
        <v>1</v>
      </c>
      <c r="D8107" s="0" t="s">
        <v>17189</v>
      </c>
      <c r="E8107" s="0" t="s">
        <v>17306</v>
      </c>
      <c r="F8107" s="0" t="s">
        <v>17299</v>
      </c>
      <c r="G8107" s="0" t="s">
        <v>17300</v>
      </c>
      <c r="H8107" s="0" t="s">
        <v>2128</v>
      </c>
      <c r="I8107" s="0" t="s">
        <v>2123</v>
      </c>
      <c r="J8107" s="0" t="s">
        <v>47</v>
      </c>
      <c r="K8107" s="0" t="s">
        <v>46</v>
      </c>
      <c r="L8107" s="0" t="s">
        <v>47</v>
      </c>
      <c r="M8107" s="0" t="s">
        <v>47</v>
      </c>
      <c r="N8107" s="0" t="n">
        <v>1</v>
      </c>
      <c r="O8107" s="0" t="n">
        <v>4</v>
      </c>
      <c r="P8107" s="0" t="n">
        <v>200</v>
      </c>
      <c r="Q8107" s="0" t="n">
        <v>2.5</v>
      </c>
      <c r="R8107" s="0" t="str">
        <f aca="false">INDEX(Lookup!$B$4:$B$18,MATCH(C8107,Lookup!$A$4:$A$18,0))</f>
        <v>India</v>
      </c>
      <c r="S8107" s="20" t="n">
        <f aca="false">INDEX(Lookup!$D$4:$D$18,MATCH(C8107,Lookup!$A$4:$A$18,0))</f>
        <v>0.012</v>
      </c>
      <c r="T8107" s="21" t="n">
        <f aca="false">ROUND(P8107*S8107,2)</f>
        <v>2.4</v>
      </c>
      <c r="U8107" s="21" t="n">
        <f aca="false">IF(T8107&lt;=10,1,IF(T8107&lt;=20,2,IF(T8107&lt;=30,3,IF(T8107&lt;=40,4,IF(T8107&lt;=50,5,IF(T8107&lt;=100,6,IF(T8107&lt;=250,7,8)))))))</f>
        <v>1</v>
      </c>
      <c r="V8107" s="21" t="n">
        <f aca="false">IF(AND(OR(Dashboard!$T$3="All",R8107=Dashboard!$T$3),OR(Dashboard!$T$4="All",D8107=Dashboard!$T$4)),1,0)</f>
        <v>1</v>
      </c>
      <c r="W8107" s="21" t="n">
        <f aca="false">IF(V8107=1,T8107+ROW()/10000000,0)</f>
        <v>2.4008107</v>
      </c>
    </row>
    <row r="8108" customFormat="false" ht="15" hidden="false" customHeight="false" outlineLevel="0" collapsed="false">
      <c r="A8108" s="0" t="n">
        <v>302132</v>
      </c>
      <c r="B8108" s="0" t="s">
        <v>3113</v>
      </c>
      <c r="C8108" s="0" t="n">
        <v>1</v>
      </c>
      <c r="D8108" s="0" t="s">
        <v>17189</v>
      </c>
      <c r="E8108" s="0" t="s">
        <v>17307</v>
      </c>
      <c r="F8108" s="0" t="s">
        <v>17299</v>
      </c>
      <c r="G8108" s="0" t="s">
        <v>17300</v>
      </c>
      <c r="H8108" s="0" t="s">
        <v>153</v>
      </c>
      <c r="I8108" s="0" t="s">
        <v>2123</v>
      </c>
      <c r="J8108" s="0" t="s">
        <v>47</v>
      </c>
      <c r="K8108" s="0" t="s">
        <v>47</v>
      </c>
      <c r="L8108" s="0" t="s">
        <v>47</v>
      </c>
      <c r="M8108" s="0" t="s">
        <v>47</v>
      </c>
      <c r="N8108" s="0" t="n">
        <v>1</v>
      </c>
      <c r="O8108" s="0" t="n">
        <v>24</v>
      </c>
      <c r="P8108" s="0" t="n">
        <v>450</v>
      </c>
      <c r="Q8108" s="0" t="n">
        <v>2.8</v>
      </c>
      <c r="R8108" s="0" t="str">
        <f aca="false">INDEX(Lookup!$B$4:$B$18,MATCH(C8108,Lookup!$A$4:$A$18,0))</f>
        <v>India</v>
      </c>
      <c r="S8108" s="20" t="n">
        <f aca="false">INDEX(Lookup!$D$4:$D$18,MATCH(C8108,Lookup!$A$4:$A$18,0))</f>
        <v>0.012</v>
      </c>
      <c r="T8108" s="21" t="n">
        <f aca="false">ROUND(P8108*S8108,2)</f>
        <v>5.4</v>
      </c>
      <c r="U8108" s="21" t="n">
        <f aca="false">IF(T8108&lt;=10,1,IF(T8108&lt;=20,2,IF(T8108&lt;=30,3,IF(T8108&lt;=40,4,IF(T8108&lt;=50,5,IF(T8108&lt;=100,6,IF(T8108&lt;=250,7,8)))))))</f>
        <v>1</v>
      </c>
      <c r="V8108" s="21" t="n">
        <f aca="false">IF(AND(OR(Dashboard!$T$3="All",R8108=Dashboard!$T$3),OR(Dashboard!$T$4="All",D8108=Dashboard!$T$4)),1,0)</f>
        <v>1</v>
      </c>
      <c r="W8108" s="21" t="n">
        <f aca="false">IF(V8108=1,T8108+ROW()/10000000,0)</f>
        <v>5.4008108</v>
      </c>
    </row>
    <row r="8109" customFormat="false" ht="15" hidden="false" customHeight="false" outlineLevel="0" collapsed="false">
      <c r="A8109" s="0" t="n">
        <v>18258162</v>
      </c>
      <c r="B8109" s="0" t="s">
        <v>17308</v>
      </c>
      <c r="C8109" s="0" t="n">
        <v>1</v>
      </c>
      <c r="D8109" s="0" t="s">
        <v>17189</v>
      </c>
      <c r="E8109" s="0" t="s">
        <v>17300</v>
      </c>
      <c r="F8109" s="0" t="s">
        <v>17299</v>
      </c>
      <c r="G8109" s="0" t="s">
        <v>17300</v>
      </c>
      <c r="H8109" s="0" t="s">
        <v>2128</v>
      </c>
      <c r="I8109" s="0" t="s">
        <v>2123</v>
      </c>
      <c r="J8109" s="0" t="s">
        <v>47</v>
      </c>
      <c r="K8109" s="0" t="s">
        <v>46</v>
      </c>
      <c r="L8109" s="0" t="s">
        <v>47</v>
      </c>
      <c r="M8109" s="0" t="s">
        <v>47</v>
      </c>
      <c r="N8109" s="0" t="n">
        <v>2</v>
      </c>
      <c r="O8109" s="0" t="n">
        <v>24</v>
      </c>
      <c r="P8109" s="0" t="n">
        <v>600</v>
      </c>
      <c r="Q8109" s="0" t="n">
        <v>3.2</v>
      </c>
      <c r="R8109" s="0" t="str">
        <f aca="false">INDEX(Lookup!$B$4:$B$18,MATCH(C8109,Lookup!$A$4:$A$18,0))</f>
        <v>India</v>
      </c>
      <c r="S8109" s="20" t="n">
        <f aca="false">INDEX(Lookup!$D$4:$D$18,MATCH(C8109,Lookup!$A$4:$A$18,0))</f>
        <v>0.012</v>
      </c>
      <c r="T8109" s="21" t="n">
        <f aca="false">ROUND(P8109*S8109,2)</f>
        <v>7.2</v>
      </c>
      <c r="U8109" s="21" t="n">
        <f aca="false">IF(T8109&lt;=10,1,IF(T8109&lt;=20,2,IF(T8109&lt;=30,3,IF(T8109&lt;=40,4,IF(T8109&lt;=50,5,IF(T8109&lt;=100,6,IF(T8109&lt;=250,7,8)))))))</f>
        <v>1</v>
      </c>
      <c r="V8109" s="21" t="n">
        <f aca="false">IF(AND(OR(Dashboard!$T$3="All",R8109=Dashboard!$T$3),OR(Dashboard!$T$4="All",D8109=Dashboard!$T$4)),1,0)</f>
        <v>1</v>
      </c>
      <c r="W8109" s="21" t="n">
        <f aca="false">IF(V8109=1,T8109+ROW()/10000000,0)</f>
        <v>7.2008109</v>
      </c>
    </row>
    <row r="8110" customFormat="false" ht="15" hidden="false" customHeight="false" outlineLevel="0" collapsed="false">
      <c r="A8110" s="0" t="n">
        <v>302144</v>
      </c>
      <c r="B8110" s="0" t="s">
        <v>17309</v>
      </c>
      <c r="C8110" s="0" t="n">
        <v>1</v>
      </c>
      <c r="D8110" s="0" t="s">
        <v>17189</v>
      </c>
      <c r="E8110" s="0" t="s">
        <v>17310</v>
      </c>
      <c r="F8110" s="0" t="s">
        <v>17299</v>
      </c>
      <c r="G8110" s="0" t="s">
        <v>17300</v>
      </c>
      <c r="H8110" s="0" t="s">
        <v>2288</v>
      </c>
      <c r="I8110" s="0" t="s">
        <v>2123</v>
      </c>
      <c r="J8110" s="0" t="s">
        <v>46</v>
      </c>
      <c r="K8110" s="0" t="s">
        <v>47</v>
      </c>
      <c r="L8110" s="0" t="s">
        <v>47</v>
      </c>
      <c r="M8110" s="0" t="s">
        <v>47</v>
      </c>
      <c r="N8110" s="0" t="n">
        <v>2</v>
      </c>
      <c r="O8110" s="0" t="n">
        <v>17</v>
      </c>
      <c r="P8110" s="0" t="n">
        <v>800</v>
      </c>
      <c r="Q8110" s="0" t="n">
        <v>3.1</v>
      </c>
      <c r="R8110" s="0" t="str">
        <f aca="false">INDEX(Lookup!$B$4:$B$18,MATCH(C8110,Lookup!$A$4:$A$18,0))</f>
        <v>India</v>
      </c>
      <c r="S8110" s="20" t="n">
        <f aca="false">INDEX(Lookup!$D$4:$D$18,MATCH(C8110,Lookup!$A$4:$A$18,0))</f>
        <v>0.012</v>
      </c>
      <c r="T8110" s="21" t="n">
        <f aca="false">ROUND(P8110*S8110,2)</f>
        <v>9.6</v>
      </c>
      <c r="U8110" s="21" t="n">
        <f aca="false">IF(T8110&lt;=10,1,IF(T8110&lt;=20,2,IF(T8110&lt;=30,3,IF(T8110&lt;=40,4,IF(T8110&lt;=50,5,IF(T8110&lt;=100,6,IF(T8110&lt;=250,7,8)))))))</f>
        <v>1</v>
      </c>
      <c r="V8110" s="21" t="n">
        <f aca="false">IF(AND(OR(Dashboard!$T$3="All",R8110=Dashboard!$T$3),OR(Dashboard!$T$4="All",D8110=Dashboard!$T$4)),1,0)</f>
        <v>1</v>
      </c>
      <c r="W8110" s="21" t="n">
        <f aca="false">IF(V8110=1,T8110+ROW()/10000000,0)</f>
        <v>9.600811</v>
      </c>
    </row>
    <row r="8111" customFormat="false" ht="15" hidden="false" customHeight="false" outlineLevel="0" collapsed="false">
      <c r="A8111" s="0" t="n">
        <v>4471</v>
      </c>
      <c r="B8111" s="0" t="s">
        <v>2973</v>
      </c>
      <c r="C8111" s="0" t="n">
        <v>1</v>
      </c>
      <c r="D8111" s="0" t="s">
        <v>17189</v>
      </c>
      <c r="E8111" s="0" t="s">
        <v>17311</v>
      </c>
      <c r="F8111" s="0" t="s">
        <v>17299</v>
      </c>
      <c r="G8111" s="0" t="s">
        <v>17300</v>
      </c>
      <c r="H8111" s="0" t="s">
        <v>2975</v>
      </c>
      <c r="I8111" s="0" t="s">
        <v>2123</v>
      </c>
      <c r="J8111" s="0" t="s">
        <v>47</v>
      </c>
      <c r="K8111" s="0" t="s">
        <v>47</v>
      </c>
      <c r="L8111" s="0" t="s">
        <v>47</v>
      </c>
      <c r="M8111" s="0" t="s">
        <v>47</v>
      </c>
      <c r="N8111" s="0" t="n">
        <v>1</v>
      </c>
      <c r="O8111" s="0" t="n">
        <v>20</v>
      </c>
      <c r="P8111" s="0" t="n">
        <v>350</v>
      </c>
      <c r="Q8111" s="0" t="n">
        <v>3.2</v>
      </c>
      <c r="R8111" s="0" t="str">
        <f aca="false">INDEX(Lookup!$B$4:$B$18,MATCH(C8111,Lookup!$A$4:$A$18,0))</f>
        <v>India</v>
      </c>
      <c r="S8111" s="20" t="n">
        <f aca="false">INDEX(Lookup!$D$4:$D$18,MATCH(C8111,Lookup!$A$4:$A$18,0))</f>
        <v>0.012</v>
      </c>
      <c r="T8111" s="21" t="n">
        <f aca="false">ROUND(P8111*S8111,2)</f>
        <v>4.2</v>
      </c>
      <c r="U8111" s="21" t="n">
        <f aca="false">IF(T8111&lt;=10,1,IF(T8111&lt;=20,2,IF(T8111&lt;=30,3,IF(T8111&lt;=40,4,IF(T8111&lt;=50,5,IF(T8111&lt;=100,6,IF(T8111&lt;=250,7,8)))))))</f>
        <v>1</v>
      </c>
      <c r="V8111" s="21" t="n">
        <f aca="false">IF(AND(OR(Dashboard!$T$3="All",R8111=Dashboard!$T$3),OR(Dashboard!$T$4="All",D8111=Dashboard!$T$4)),1,0)</f>
        <v>1</v>
      </c>
      <c r="W8111" s="21" t="n">
        <f aca="false">IF(V8111=1,T8111+ROW()/10000000,0)</f>
        <v>4.2008111</v>
      </c>
    </row>
    <row r="8112" customFormat="false" ht="15" hidden="false" customHeight="false" outlineLevel="0" collapsed="false">
      <c r="A8112" s="0" t="n">
        <v>18253392</v>
      </c>
      <c r="B8112" s="0" t="s">
        <v>17312</v>
      </c>
      <c r="C8112" s="0" t="n">
        <v>1</v>
      </c>
      <c r="D8112" s="0" t="s">
        <v>17189</v>
      </c>
      <c r="E8112" s="0" t="s">
        <v>17313</v>
      </c>
      <c r="F8112" s="0" t="s">
        <v>17299</v>
      </c>
      <c r="G8112" s="0" t="s">
        <v>17300</v>
      </c>
      <c r="H8112" s="0" t="s">
        <v>402</v>
      </c>
      <c r="I8112" s="0" t="s">
        <v>2123</v>
      </c>
      <c r="J8112" s="0" t="s">
        <v>47</v>
      </c>
      <c r="K8112" s="0" t="s">
        <v>46</v>
      </c>
      <c r="L8112" s="0" t="s">
        <v>47</v>
      </c>
      <c r="M8112" s="0" t="s">
        <v>47</v>
      </c>
      <c r="N8112" s="0" t="n">
        <v>1</v>
      </c>
      <c r="O8112" s="0" t="n">
        <v>37</v>
      </c>
      <c r="P8112" s="0" t="n">
        <v>300</v>
      </c>
      <c r="Q8112" s="0" t="n">
        <v>3.1</v>
      </c>
      <c r="R8112" s="0" t="str">
        <f aca="false">INDEX(Lookup!$B$4:$B$18,MATCH(C8112,Lookup!$A$4:$A$18,0))</f>
        <v>India</v>
      </c>
      <c r="S8112" s="20" t="n">
        <f aca="false">INDEX(Lookup!$D$4:$D$18,MATCH(C8112,Lookup!$A$4:$A$18,0))</f>
        <v>0.012</v>
      </c>
      <c r="T8112" s="21" t="n">
        <f aca="false">ROUND(P8112*S8112,2)</f>
        <v>3.6</v>
      </c>
      <c r="U8112" s="21" t="n">
        <f aca="false">IF(T8112&lt;=10,1,IF(T8112&lt;=20,2,IF(T8112&lt;=30,3,IF(T8112&lt;=40,4,IF(T8112&lt;=50,5,IF(T8112&lt;=100,6,IF(T8112&lt;=250,7,8)))))))</f>
        <v>1</v>
      </c>
      <c r="V8112" s="21" t="n">
        <f aca="false">IF(AND(OR(Dashboard!$T$3="All",R8112=Dashboard!$T$3),OR(Dashboard!$T$4="All",D8112=Dashboard!$T$4)),1,0)</f>
        <v>1</v>
      </c>
      <c r="W8112" s="21" t="n">
        <f aca="false">IF(V8112=1,T8112+ROW()/10000000,0)</f>
        <v>3.6008112</v>
      </c>
    </row>
    <row r="8113" customFormat="false" ht="15" hidden="false" customHeight="false" outlineLevel="0" collapsed="false">
      <c r="A8113" s="0" t="n">
        <v>310790</v>
      </c>
      <c r="B8113" s="0" t="s">
        <v>17314</v>
      </c>
      <c r="C8113" s="0" t="n">
        <v>1</v>
      </c>
      <c r="D8113" s="0" t="s">
        <v>17189</v>
      </c>
      <c r="E8113" s="0" t="s">
        <v>17315</v>
      </c>
      <c r="F8113" s="0" t="s">
        <v>17299</v>
      </c>
      <c r="G8113" s="0" t="s">
        <v>17300</v>
      </c>
      <c r="H8113" s="0" t="s">
        <v>17316</v>
      </c>
      <c r="I8113" s="0" t="s">
        <v>2123</v>
      </c>
      <c r="J8113" s="0" t="s">
        <v>47</v>
      </c>
      <c r="K8113" s="0" t="s">
        <v>47</v>
      </c>
      <c r="L8113" s="0" t="s">
        <v>47</v>
      </c>
      <c r="M8113" s="0" t="s">
        <v>47</v>
      </c>
      <c r="N8113" s="0" t="n">
        <v>2</v>
      </c>
      <c r="O8113" s="0" t="n">
        <v>16</v>
      </c>
      <c r="P8113" s="0" t="n">
        <v>600</v>
      </c>
      <c r="Q8113" s="0" t="n">
        <v>2.8</v>
      </c>
      <c r="R8113" s="0" t="str">
        <f aca="false">INDEX(Lookup!$B$4:$B$18,MATCH(C8113,Lookup!$A$4:$A$18,0))</f>
        <v>India</v>
      </c>
      <c r="S8113" s="20" t="n">
        <f aca="false">INDEX(Lookup!$D$4:$D$18,MATCH(C8113,Lookup!$A$4:$A$18,0))</f>
        <v>0.012</v>
      </c>
      <c r="T8113" s="21" t="n">
        <f aca="false">ROUND(P8113*S8113,2)</f>
        <v>7.2</v>
      </c>
      <c r="U8113" s="21" t="n">
        <f aca="false">IF(T8113&lt;=10,1,IF(T8113&lt;=20,2,IF(T8113&lt;=30,3,IF(T8113&lt;=40,4,IF(T8113&lt;=50,5,IF(T8113&lt;=100,6,IF(T8113&lt;=250,7,8)))))))</f>
        <v>1</v>
      </c>
      <c r="V8113" s="21" t="n">
        <f aca="false">IF(AND(OR(Dashboard!$T$3="All",R8113=Dashboard!$T$3),OR(Dashboard!$T$4="All",D8113=Dashboard!$T$4)),1,0)</f>
        <v>1</v>
      </c>
      <c r="W8113" s="21" t="n">
        <f aca="false">IF(V8113=1,T8113+ROW()/10000000,0)</f>
        <v>7.2008113</v>
      </c>
    </row>
    <row r="8114" customFormat="false" ht="15" hidden="false" customHeight="false" outlineLevel="0" collapsed="false">
      <c r="A8114" s="0" t="n">
        <v>8152</v>
      </c>
      <c r="B8114" s="0" t="s">
        <v>17317</v>
      </c>
      <c r="C8114" s="0" t="n">
        <v>1</v>
      </c>
      <c r="D8114" s="0" t="s">
        <v>17189</v>
      </c>
      <c r="E8114" s="0" t="s">
        <v>17318</v>
      </c>
      <c r="F8114" s="0" t="s">
        <v>17299</v>
      </c>
      <c r="G8114" s="0" t="s">
        <v>17300</v>
      </c>
      <c r="H8114" s="0" t="s">
        <v>402</v>
      </c>
      <c r="I8114" s="0" t="s">
        <v>2123</v>
      </c>
      <c r="J8114" s="0" t="s">
        <v>47</v>
      </c>
      <c r="K8114" s="0" t="s">
        <v>47</v>
      </c>
      <c r="L8114" s="0" t="s">
        <v>47</v>
      </c>
      <c r="M8114" s="0" t="s">
        <v>47</v>
      </c>
      <c r="N8114" s="0" t="n">
        <v>1</v>
      </c>
      <c r="O8114" s="0" t="n">
        <v>9</v>
      </c>
      <c r="P8114" s="0" t="n">
        <v>100</v>
      </c>
      <c r="Q8114" s="0" t="n">
        <v>2.8</v>
      </c>
      <c r="R8114" s="0" t="str">
        <f aca="false">INDEX(Lookup!$B$4:$B$18,MATCH(C8114,Lookup!$A$4:$A$18,0))</f>
        <v>India</v>
      </c>
      <c r="S8114" s="20" t="n">
        <f aca="false">INDEX(Lookup!$D$4:$D$18,MATCH(C8114,Lookup!$A$4:$A$18,0))</f>
        <v>0.012</v>
      </c>
      <c r="T8114" s="21" t="n">
        <f aca="false">ROUND(P8114*S8114,2)</f>
        <v>1.2</v>
      </c>
      <c r="U8114" s="21" t="n">
        <f aca="false">IF(T8114&lt;=10,1,IF(T8114&lt;=20,2,IF(T8114&lt;=30,3,IF(T8114&lt;=40,4,IF(T8114&lt;=50,5,IF(T8114&lt;=100,6,IF(T8114&lt;=250,7,8)))))))</f>
        <v>1</v>
      </c>
      <c r="V8114" s="21" t="n">
        <f aca="false">IF(AND(OR(Dashboard!$T$3="All",R8114=Dashboard!$T$3),OR(Dashboard!$T$4="All",D8114=Dashboard!$T$4)),1,0)</f>
        <v>1</v>
      </c>
      <c r="W8114" s="21" t="n">
        <f aca="false">IF(V8114=1,T8114+ROW()/10000000,0)</f>
        <v>1.2008114</v>
      </c>
    </row>
    <row r="8115" customFormat="false" ht="15" hidden="false" customHeight="false" outlineLevel="0" collapsed="false">
      <c r="A8115" s="0" t="n">
        <v>313035</v>
      </c>
      <c r="B8115" s="0" t="s">
        <v>17319</v>
      </c>
      <c r="C8115" s="0" t="n">
        <v>1</v>
      </c>
      <c r="D8115" s="0" t="s">
        <v>17189</v>
      </c>
      <c r="E8115" s="0" t="s">
        <v>17320</v>
      </c>
      <c r="F8115" s="0" t="s">
        <v>17299</v>
      </c>
      <c r="G8115" s="0" t="s">
        <v>17300</v>
      </c>
      <c r="H8115" s="0" t="s">
        <v>2122</v>
      </c>
      <c r="I8115" s="0" t="s">
        <v>2123</v>
      </c>
      <c r="J8115" s="0" t="s">
        <v>47</v>
      </c>
      <c r="K8115" s="0" t="s">
        <v>46</v>
      </c>
      <c r="L8115" s="0" t="s">
        <v>47</v>
      </c>
      <c r="M8115" s="0" t="s">
        <v>47</v>
      </c>
      <c r="N8115" s="0" t="n">
        <v>2</v>
      </c>
      <c r="O8115" s="0" t="n">
        <v>9</v>
      </c>
      <c r="P8115" s="0" t="n">
        <v>500</v>
      </c>
      <c r="Q8115" s="0" t="n">
        <v>3</v>
      </c>
      <c r="R8115" s="0" t="str">
        <f aca="false">INDEX(Lookup!$B$4:$B$18,MATCH(C8115,Lookup!$A$4:$A$18,0))</f>
        <v>India</v>
      </c>
      <c r="S8115" s="20" t="n">
        <f aca="false">INDEX(Lookup!$D$4:$D$18,MATCH(C8115,Lookup!$A$4:$A$18,0))</f>
        <v>0.012</v>
      </c>
      <c r="T8115" s="21" t="n">
        <f aca="false">ROUND(P8115*S8115,2)</f>
        <v>6</v>
      </c>
      <c r="U8115" s="21" t="n">
        <f aca="false">IF(T8115&lt;=10,1,IF(T8115&lt;=20,2,IF(T8115&lt;=30,3,IF(T8115&lt;=40,4,IF(T8115&lt;=50,5,IF(T8115&lt;=100,6,IF(T8115&lt;=250,7,8)))))))</f>
        <v>1</v>
      </c>
      <c r="V8115" s="21" t="n">
        <f aca="false">IF(AND(OR(Dashboard!$T$3="All",R8115=Dashboard!$T$3),OR(Dashboard!$T$4="All",D8115=Dashboard!$T$4)),1,0)</f>
        <v>1</v>
      </c>
      <c r="W8115" s="21" t="n">
        <f aca="false">IF(V8115=1,T8115+ROW()/10000000,0)</f>
        <v>6.0008115</v>
      </c>
    </row>
    <row r="8116" customFormat="false" ht="15" hidden="false" customHeight="false" outlineLevel="0" collapsed="false">
      <c r="A8116" s="0" t="n">
        <v>301509</v>
      </c>
      <c r="B8116" s="0" t="s">
        <v>17321</v>
      </c>
      <c r="C8116" s="0" t="n">
        <v>1</v>
      </c>
      <c r="D8116" s="0" t="s">
        <v>17189</v>
      </c>
      <c r="E8116" s="0" t="s">
        <v>17322</v>
      </c>
      <c r="F8116" s="0" t="s">
        <v>17299</v>
      </c>
      <c r="G8116" s="0" t="s">
        <v>17300</v>
      </c>
      <c r="H8116" s="0" t="s">
        <v>2122</v>
      </c>
      <c r="I8116" s="0" t="s">
        <v>2123</v>
      </c>
      <c r="J8116" s="0" t="s">
        <v>47</v>
      </c>
      <c r="K8116" s="0" t="s">
        <v>47</v>
      </c>
      <c r="L8116" s="0" t="s">
        <v>47</v>
      </c>
      <c r="M8116" s="0" t="s">
        <v>47</v>
      </c>
      <c r="N8116" s="0" t="n">
        <v>2</v>
      </c>
      <c r="O8116" s="0" t="n">
        <v>21</v>
      </c>
      <c r="P8116" s="0" t="n">
        <v>600</v>
      </c>
      <c r="Q8116" s="0" t="n">
        <v>2.8</v>
      </c>
      <c r="R8116" s="0" t="str">
        <f aca="false">INDEX(Lookup!$B$4:$B$18,MATCH(C8116,Lookup!$A$4:$A$18,0))</f>
        <v>India</v>
      </c>
      <c r="S8116" s="20" t="n">
        <f aca="false">INDEX(Lookup!$D$4:$D$18,MATCH(C8116,Lookup!$A$4:$A$18,0))</f>
        <v>0.012</v>
      </c>
      <c r="T8116" s="21" t="n">
        <f aca="false">ROUND(P8116*S8116,2)</f>
        <v>7.2</v>
      </c>
      <c r="U8116" s="21" t="n">
        <f aca="false">IF(T8116&lt;=10,1,IF(T8116&lt;=20,2,IF(T8116&lt;=30,3,IF(T8116&lt;=40,4,IF(T8116&lt;=50,5,IF(T8116&lt;=100,6,IF(T8116&lt;=250,7,8)))))))</f>
        <v>1</v>
      </c>
      <c r="V8116" s="21" t="n">
        <f aca="false">IF(AND(OR(Dashboard!$T$3="All",R8116=Dashboard!$T$3),OR(Dashboard!$T$4="All",D8116=Dashboard!$T$4)),1,0)</f>
        <v>1</v>
      </c>
      <c r="W8116" s="21" t="n">
        <f aca="false">IF(V8116=1,T8116+ROW()/10000000,0)</f>
        <v>7.2008116</v>
      </c>
    </row>
    <row r="8117" customFormat="false" ht="15" hidden="false" customHeight="false" outlineLevel="0" collapsed="false">
      <c r="A8117" s="0" t="n">
        <v>312275</v>
      </c>
      <c r="B8117" s="0" t="s">
        <v>17323</v>
      </c>
      <c r="C8117" s="0" t="n">
        <v>1</v>
      </c>
      <c r="D8117" s="0" t="s">
        <v>17189</v>
      </c>
      <c r="E8117" s="0" t="s">
        <v>17324</v>
      </c>
      <c r="F8117" s="0" t="s">
        <v>17299</v>
      </c>
      <c r="G8117" s="0" t="s">
        <v>17300</v>
      </c>
      <c r="H8117" s="0" t="s">
        <v>8101</v>
      </c>
      <c r="I8117" s="0" t="s">
        <v>2123</v>
      </c>
      <c r="J8117" s="0" t="s">
        <v>47</v>
      </c>
      <c r="K8117" s="0" t="s">
        <v>46</v>
      </c>
      <c r="L8117" s="0" t="s">
        <v>47</v>
      </c>
      <c r="M8117" s="0" t="s">
        <v>47</v>
      </c>
      <c r="N8117" s="0" t="n">
        <v>1</v>
      </c>
      <c r="O8117" s="0" t="n">
        <v>18</v>
      </c>
      <c r="P8117" s="0" t="n">
        <v>250</v>
      </c>
      <c r="Q8117" s="0" t="n">
        <v>2.8</v>
      </c>
      <c r="R8117" s="0" t="str">
        <f aca="false">INDEX(Lookup!$B$4:$B$18,MATCH(C8117,Lookup!$A$4:$A$18,0))</f>
        <v>India</v>
      </c>
      <c r="S8117" s="20" t="n">
        <f aca="false">INDEX(Lookup!$D$4:$D$18,MATCH(C8117,Lookup!$A$4:$A$18,0))</f>
        <v>0.012</v>
      </c>
      <c r="T8117" s="21" t="n">
        <f aca="false">ROUND(P8117*S8117,2)</f>
        <v>3</v>
      </c>
      <c r="U8117" s="21" t="n">
        <f aca="false">IF(T8117&lt;=10,1,IF(T8117&lt;=20,2,IF(T8117&lt;=30,3,IF(T8117&lt;=40,4,IF(T8117&lt;=50,5,IF(T8117&lt;=100,6,IF(T8117&lt;=250,7,8)))))))</f>
        <v>1</v>
      </c>
      <c r="V8117" s="21" t="n">
        <f aca="false">IF(AND(OR(Dashboard!$T$3="All",R8117=Dashboard!$T$3),OR(Dashboard!$T$4="All",D8117=Dashboard!$T$4)),1,0)</f>
        <v>1</v>
      </c>
      <c r="W8117" s="21" t="n">
        <f aca="false">IF(V8117=1,T8117+ROW()/10000000,0)</f>
        <v>3.0008117</v>
      </c>
    </row>
    <row r="8118" customFormat="false" ht="15" hidden="false" customHeight="false" outlineLevel="0" collapsed="false">
      <c r="A8118" s="0" t="n">
        <v>302127</v>
      </c>
      <c r="B8118" s="0" t="s">
        <v>17325</v>
      </c>
      <c r="C8118" s="0" t="n">
        <v>1</v>
      </c>
      <c r="D8118" s="0" t="s">
        <v>17189</v>
      </c>
      <c r="E8118" s="0" t="s">
        <v>17326</v>
      </c>
      <c r="F8118" s="0" t="s">
        <v>17299</v>
      </c>
      <c r="G8118" s="0" t="s">
        <v>17300</v>
      </c>
      <c r="H8118" s="0" t="s">
        <v>2288</v>
      </c>
      <c r="I8118" s="0" t="s">
        <v>2123</v>
      </c>
      <c r="J8118" s="0" t="s">
        <v>47</v>
      </c>
      <c r="K8118" s="0" t="s">
        <v>46</v>
      </c>
      <c r="L8118" s="0" t="s">
        <v>47</v>
      </c>
      <c r="M8118" s="0" t="s">
        <v>47</v>
      </c>
      <c r="N8118" s="0" t="n">
        <v>1</v>
      </c>
      <c r="O8118" s="0" t="n">
        <v>12</v>
      </c>
      <c r="P8118" s="0" t="n">
        <v>400</v>
      </c>
      <c r="Q8118" s="0" t="n">
        <v>2.6</v>
      </c>
      <c r="R8118" s="0" t="str">
        <f aca="false">INDEX(Lookup!$B$4:$B$18,MATCH(C8118,Lookup!$A$4:$A$18,0))</f>
        <v>India</v>
      </c>
      <c r="S8118" s="20" t="n">
        <f aca="false">INDEX(Lookup!$D$4:$D$18,MATCH(C8118,Lookup!$A$4:$A$18,0))</f>
        <v>0.012</v>
      </c>
      <c r="T8118" s="21" t="n">
        <f aca="false">ROUND(P8118*S8118,2)</f>
        <v>4.8</v>
      </c>
      <c r="U8118" s="21" t="n">
        <f aca="false">IF(T8118&lt;=10,1,IF(T8118&lt;=20,2,IF(T8118&lt;=30,3,IF(T8118&lt;=40,4,IF(T8118&lt;=50,5,IF(T8118&lt;=100,6,IF(T8118&lt;=250,7,8)))))))</f>
        <v>1</v>
      </c>
      <c r="V8118" s="21" t="n">
        <f aca="false">IF(AND(OR(Dashboard!$T$3="All",R8118=Dashboard!$T$3),OR(Dashboard!$T$4="All",D8118=Dashboard!$T$4)),1,0)</f>
        <v>1</v>
      </c>
      <c r="W8118" s="21" t="n">
        <f aca="false">IF(V8118=1,T8118+ROW()/10000000,0)</f>
        <v>4.8008118</v>
      </c>
    </row>
    <row r="8119" customFormat="false" ht="15" hidden="false" customHeight="false" outlineLevel="0" collapsed="false">
      <c r="A8119" s="0" t="n">
        <v>18322604</v>
      </c>
      <c r="B8119" s="0" t="s">
        <v>17327</v>
      </c>
      <c r="C8119" s="0" t="n">
        <v>1</v>
      </c>
      <c r="D8119" s="0" t="s">
        <v>17189</v>
      </c>
      <c r="E8119" s="0" t="s">
        <v>17328</v>
      </c>
      <c r="F8119" s="0" t="s">
        <v>17299</v>
      </c>
      <c r="G8119" s="0" t="s">
        <v>17300</v>
      </c>
      <c r="H8119" s="0" t="s">
        <v>402</v>
      </c>
      <c r="I8119" s="0" t="s">
        <v>2123</v>
      </c>
      <c r="J8119" s="0" t="s">
        <v>47</v>
      </c>
      <c r="K8119" s="0" t="s">
        <v>47</v>
      </c>
      <c r="L8119" s="0" t="s">
        <v>47</v>
      </c>
      <c r="M8119" s="0" t="s">
        <v>47</v>
      </c>
      <c r="N8119" s="0" t="n">
        <v>2</v>
      </c>
      <c r="O8119" s="0" t="n">
        <v>4</v>
      </c>
      <c r="P8119" s="0" t="n">
        <v>500</v>
      </c>
      <c r="Q8119" s="0" t="n">
        <v>2.9</v>
      </c>
      <c r="R8119" s="0" t="str">
        <f aca="false">INDEX(Lookup!$B$4:$B$18,MATCH(C8119,Lookup!$A$4:$A$18,0))</f>
        <v>India</v>
      </c>
      <c r="S8119" s="20" t="n">
        <f aca="false">INDEX(Lookup!$D$4:$D$18,MATCH(C8119,Lookup!$A$4:$A$18,0))</f>
        <v>0.012</v>
      </c>
      <c r="T8119" s="21" t="n">
        <f aca="false">ROUND(P8119*S8119,2)</f>
        <v>6</v>
      </c>
      <c r="U8119" s="21" t="n">
        <f aca="false">IF(T8119&lt;=10,1,IF(T8119&lt;=20,2,IF(T8119&lt;=30,3,IF(T8119&lt;=40,4,IF(T8119&lt;=50,5,IF(T8119&lt;=100,6,IF(T8119&lt;=250,7,8)))))))</f>
        <v>1</v>
      </c>
      <c r="V8119" s="21" t="n">
        <f aca="false">IF(AND(OR(Dashboard!$T$3="All",R8119=Dashboard!$T$3),OR(Dashboard!$T$4="All",D8119=Dashboard!$T$4)),1,0)</f>
        <v>1</v>
      </c>
      <c r="W8119" s="21" t="n">
        <f aca="false">IF(V8119=1,T8119+ROW()/10000000,0)</f>
        <v>6.0008119</v>
      </c>
    </row>
    <row r="8120" customFormat="false" ht="15" hidden="false" customHeight="false" outlineLevel="0" collapsed="false">
      <c r="A8120" s="0" t="n">
        <v>18433889</v>
      </c>
      <c r="B8120" s="0" t="s">
        <v>17329</v>
      </c>
      <c r="C8120" s="0" t="n">
        <v>1</v>
      </c>
      <c r="D8120" s="0" t="s">
        <v>17189</v>
      </c>
      <c r="E8120" s="0" t="s">
        <v>17330</v>
      </c>
      <c r="F8120" s="0" t="s">
        <v>17299</v>
      </c>
      <c r="G8120" s="0" t="s">
        <v>17300</v>
      </c>
      <c r="H8120" s="0" t="s">
        <v>9420</v>
      </c>
      <c r="I8120" s="0" t="s">
        <v>2123</v>
      </c>
      <c r="J8120" s="0" t="s">
        <v>46</v>
      </c>
      <c r="K8120" s="0" t="s">
        <v>47</v>
      </c>
      <c r="L8120" s="0" t="s">
        <v>47</v>
      </c>
      <c r="M8120" s="0" t="s">
        <v>47</v>
      </c>
      <c r="N8120" s="0" t="n">
        <v>2</v>
      </c>
      <c r="O8120" s="0" t="n">
        <v>8</v>
      </c>
      <c r="P8120" s="0" t="n">
        <v>900</v>
      </c>
      <c r="Q8120" s="0" t="n">
        <v>3.1</v>
      </c>
      <c r="R8120" s="0" t="str">
        <f aca="false">INDEX(Lookup!$B$4:$B$18,MATCH(C8120,Lookup!$A$4:$A$18,0))</f>
        <v>India</v>
      </c>
      <c r="S8120" s="20" t="n">
        <f aca="false">INDEX(Lookup!$D$4:$D$18,MATCH(C8120,Lookup!$A$4:$A$18,0))</f>
        <v>0.012</v>
      </c>
      <c r="T8120" s="21" t="n">
        <f aca="false">ROUND(P8120*S8120,2)</f>
        <v>10.8</v>
      </c>
      <c r="U8120" s="21" t="n">
        <f aca="false">IF(T8120&lt;=10,1,IF(T8120&lt;=20,2,IF(T8120&lt;=30,3,IF(T8120&lt;=40,4,IF(T8120&lt;=50,5,IF(T8120&lt;=100,6,IF(T8120&lt;=250,7,8)))))))</f>
        <v>2</v>
      </c>
      <c r="V8120" s="21" t="n">
        <f aca="false">IF(AND(OR(Dashboard!$T$3="All",R8120=Dashboard!$T$3),OR(Dashboard!$T$4="All",D8120=Dashboard!$T$4)),1,0)</f>
        <v>1</v>
      </c>
      <c r="W8120" s="21" t="n">
        <f aca="false">IF(V8120=1,T8120+ROW()/10000000,0)</f>
        <v>10.800812</v>
      </c>
    </row>
    <row r="8121" customFormat="false" ht="15" hidden="false" customHeight="false" outlineLevel="0" collapsed="false">
      <c r="A8121" s="0" t="n">
        <v>18232121</v>
      </c>
      <c r="B8121" s="0" t="s">
        <v>17331</v>
      </c>
      <c r="C8121" s="0" t="n">
        <v>1</v>
      </c>
      <c r="D8121" s="0" t="s">
        <v>17189</v>
      </c>
      <c r="E8121" s="0" t="s">
        <v>17332</v>
      </c>
      <c r="F8121" s="0" t="s">
        <v>17299</v>
      </c>
      <c r="G8121" s="0" t="s">
        <v>17300</v>
      </c>
      <c r="H8121" s="0" t="s">
        <v>2288</v>
      </c>
      <c r="I8121" s="0" t="s">
        <v>2123</v>
      </c>
      <c r="J8121" s="0" t="s">
        <v>47</v>
      </c>
      <c r="K8121" s="0" t="s">
        <v>46</v>
      </c>
      <c r="L8121" s="0" t="s">
        <v>47</v>
      </c>
      <c r="M8121" s="0" t="s">
        <v>47</v>
      </c>
      <c r="N8121" s="0" t="n">
        <v>2</v>
      </c>
      <c r="O8121" s="0" t="n">
        <v>25</v>
      </c>
      <c r="P8121" s="0" t="n">
        <v>600</v>
      </c>
      <c r="Q8121" s="0" t="n">
        <v>2.7</v>
      </c>
      <c r="R8121" s="0" t="str">
        <f aca="false">INDEX(Lookup!$B$4:$B$18,MATCH(C8121,Lookup!$A$4:$A$18,0))</f>
        <v>India</v>
      </c>
      <c r="S8121" s="20" t="n">
        <f aca="false">INDEX(Lookup!$D$4:$D$18,MATCH(C8121,Lookup!$A$4:$A$18,0))</f>
        <v>0.012</v>
      </c>
      <c r="T8121" s="21" t="n">
        <f aca="false">ROUND(P8121*S8121,2)</f>
        <v>7.2</v>
      </c>
      <c r="U8121" s="21" t="n">
        <f aca="false">IF(T8121&lt;=10,1,IF(T8121&lt;=20,2,IF(T8121&lt;=30,3,IF(T8121&lt;=40,4,IF(T8121&lt;=50,5,IF(T8121&lt;=100,6,IF(T8121&lt;=250,7,8)))))))</f>
        <v>1</v>
      </c>
      <c r="V8121" s="21" t="n">
        <f aca="false">IF(AND(OR(Dashboard!$T$3="All",R8121=Dashboard!$T$3),OR(Dashboard!$T$4="All",D8121=Dashboard!$T$4)),1,0)</f>
        <v>1</v>
      </c>
      <c r="W8121" s="21" t="n">
        <f aca="false">IF(V8121=1,T8121+ROW()/10000000,0)</f>
        <v>7.2008121</v>
      </c>
    </row>
    <row r="8122" customFormat="false" ht="15" hidden="false" customHeight="false" outlineLevel="0" collapsed="false">
      <c r="A8122" s="0" t="n">
        <v>307628</v>
      </c>
      <c r="B8122" s="0" t="s">
        <v>17333</v>
      </c>
      <c r="C8122" s="0" t="n">
        <v>1</v>
      </c>
      <c r="D8122" s="0" t="s">
        <v>17189</v>
      </c>
      <c r="E8122" s="0" t="s">
        <v>17334</v>
      </c>
      <c r="F8122" s="0" t="s">
        <v>17299</v>
      </c>
      <c r="G8122" s="0" t="s">
        <v>17300</v>
      </c>
      <c r="H8122" s="0" t="s">
        <v>4381</v>
      </c>
      <c r="I8122" s="0" t="s">
        <v>2123</v>
      </c>
      <c r="J8122" s="0" t="s">
        <v>46</v>
      </c>
      <c r="K8122" s="0" t="s">
        <v>46</v>
      </c>
      <c r="L8122" s="0" t="s">
        <v>47</v>
      </c>
      <c r="M8122" s="0" t="s">
        <v>47</v>
      </c>
      <c r="N8122" s="0" t="n">
        <v>3</v>
      </c>
      <c r="O8122" s="0" t="n">
        <v>43</v>
      </c>
      <c r="P8122" s="0" t="n">
        <v>1000</v>
      </c>
      <c r="Q8122" s="0" t="n">
        <v>2.9</v>
      </c>
      <c r="R8122" s="0" t="str">
        <f aca="false">INDEX(Lookup!$B$4:$B$18,MATCH(C8122,Lookup!$A$4:$A$18,0))</f>
        <v>India</v>
      </c>
      <c r="S8122" s="20" t="n">
        <f aca="false">INDEX(Lookup!$D$4:$D$18,MATCH(C8122,Lookup!$A$4:$A$18,0))</f>
        <v>0.012</v>
      </c>
      <c r="T8122" s="21" t="n">
        <f aca="false">ROUND(P8122*S8122,2)</f>
        <v>12</v>
      </c>
      <c r="U8122" s="21" t="n">
        <f aca="false">IF(T8122&lt;=10,1,IF(T8122&lt;=20,2,IF(T8122&lt;=30,3,IF(T8122&lt;=40,4,IF(T8122&lt;=50,5,IF(T8122&lt;=100,6,IF(T8122&lt;=250,7,8)))))))</f>
        <v>2</v>
      </c>
      <c r="V8122" s="21" t="n">
        <f aca="false">IF(AND(OR(Dashboard!$T$3="All",R8122=Dashboard!$T$3),OR(Dashboard!$T$4="All",D8122=Dashboard!$T$4)),1,0)</f>
        <v>1</v>
      </c>
      <c r="W8122" s="21" t="n">
        <f aca="false">IF(V8122=1,T8122+ROW()/10000000,0)</f>
        <v>12.0008122</v>
      </c>
    </row>
    <row r="8123" customFormat="false" ht="15" hidden="false" customHeight="false" outlineLevel="0" collapsed="false">
      <c r="A8123" s="0" t="n">
        <v>18281980</v>
      </c>
      <c r="B8123" s="0" t="s">
        <v>8168</v>
      </c>
      <c r="C8123" s="0" t="n">
        <v>1</v>
      </c>
      <c r="D8123" s="0" t="s">
        <v>17189</v>
      </c>
      <c r="E8123" s="0" t="s">
        <v>17335</v>
      </c>
      <c r="F8123" s="0" t="s">
        <v>17299</v>
      </c>
      <c r="G8123" s="0" t="s">
        <v>17300</v>
      </c>
      <c r="H8123" s="0" t="s">
        <v>2359</v>
      </c>
      <c r="I8123" s="0" t="s">
        <v>2123</v>
      </c>
      <c r="J8123" s="0" t="s">
        <v>47</v>
      </c>
      <c r="K8123" s="0" t="s">
        <v>47</v>
      </c>
      <c r="L8123" s="0" t="s">
        <v>47</v>
      </c>
      <c r="M8123" s="0" t="s">
        <v>47</v>
      </c>
      <c r="N8123" s="0" t="n">
        <v>2</v>
      </c>
      <c r="O8123" s="0" t="n">
        <v>10</v>
      </c>
      <c r="P8123" s="0" t="n">
        <v>600</v>
      </c>
      <c r="Q8123" s="0" t="n">
        <v>2.5</v>
      </c>
      <c r="R8123" s="0" t="str">
        <f aca="false">INDEX(Lookup!$B$4:$B$18,MATCH(C8123,Lookup!$A$4:$A$18,0))</f>
        <v>India</v>
      </c>
      <c r="S8123" s="20" t="n">
        <f aca="false">INDEX(Lookup!$D$4:$D$18,MATCH(C8123,Lookup!$A$4:$A$18,0))</f>
        <v>0.012</v>
      </c>
      <c r="T8123" s="21" t="n">
        <f aca="false">ROUND(P8123*S8123,2)</f>
        <v>7.2</v>
      </c>
      <c r="U8123" s="21" t="n">
        <f aca="false">IF(T8123&lt;=10,1,IF(T8123&lt;=20,2,IF(T8123&lt;=30,3,IF(T8123&lt;=40,4,IF(T8123&lt;=50,5,IF(T8123&lt;=100,6,IF(T8123&lt;=250,7,8)))))))</f>
        <v>1</v>
      </c>
      <c r="V8123" s="21" t="n">
        <f aca="false">IF(AND(OR(Dashboard!$T$3="All",R8123=Dashboard!$T$3),OR(Dashboard!$T$4="All",D8123=Dashboard!$T$4)),1,0)</f>
        <v>1</v>
      </c>
      <c r="W8123" s="21" t="n">
        <f aca="false">IF(V8123=1,T8123+ROW()/10000000,0)</f>
        <v>7.2008123</v>
      </c>
    </row>
    <row r="8124" customFormat="false" ht="15" hidden="false" customHeight="false" outlineLevel="0" collapsed="false">
      <c r="A8124" s="0" t="n">
        <v>8151</v>
      </c>
      <c r="B8124" s="0" t="s">
        <v>8168</v>
      </c>
      <c r="C8124" s="0" t="n">
        <v>1</v>
      </c>
      <c r="D8124" s="0" t="s">
        <v>17189</v>
      </c>
      <c r="E8124" s="0" t="s">
        <v>17307</v>
      </c>
      <c r="F8124" s="0" t="s">
        <v>17299</v>
      </c>
      <c r="G8124" s="0" t="s">
        <v>17300</v>
      </c>
      <c r="H8124" s="0" t="s">
        <v>2122</v>
      </c>
      <c r="I8124" s="0" t="s">
        <v>2123</v>
      </c>
      <c r="J8124" s="0" t="s">
        <v>47</v>
      </c>
      <c r="K8124" s="0" t="s">
        <v>47</v>
      </c>
      <c r="L8124" s="0" t="s">
        <v>47</v>
      </c>
      <c r="M8124" s="0" t="s">
        <v>47</v>
      </c>
      <c r="N8124" s="0" t="n">
        <v>2</v>
      </c>
      <c r="O8124" s="0" t="n">
        <v>50</v>
      </c>
      <c r="P8124" s="0" t="n">
        <v>600</v>
      </c>
      <c r="Q8124" s="0" t="n">
        <v>2.8</v>
      </c>
      <c r="R8124" s="0" t="str">
        <f aca="false">INDEX(Lookup!$B$4:$B$18,MATCH(C8124,Lookup!$A$4:$A$18,0))</f>
        <v>India</v>
      </c>
      <c r="S8124" s="20" t="n">
        <f aca="false">INDEX(Lookup!$D$4:$D$18,MATCH(C8124,Lookup!$A$4:$A$18,0))</f>
        <v>0.012</v>
      </c>
      <c r="T8124" s="21" t="n">
        <f aca="false">ROUND(P8124*S8124,2)</f>
        <v>7.2</v>
      </c>
      <c r="U8124" s="21" t="n">
        <f aca="false">IF(T8124&lt;=10,1,IF(T8124&lt;=20,2,IF(T8124&lt;=30,3,IF(T8124&lt;=40,4,IF(T8124&lt;=50,5,IF(T8124&lt;=100,6,IF(T8124&lt;=250,7,8)))))))</f>
        <v>1</v>
      </c>
      <c r="V8124" s="21" t="n">
        <f aca="false">IF(AND(OR(Dashboard!$T$3="All",R8124=Dashboard!$T$3),OR(Dashboard!$T$4="All",D8124=Dashboard!$T$4)),1,0)</f>
        <v>1</v>
      </c>
      <c r="W8124" s="21" t="n">
        <f aca="false">IF(V8124=1,T8124+ROW()/10000000,0)</f>
        <v>7.2008124</v>
      </c>
    </row>
    <row r="8125" customFormat="false" ht="15" hidden="false" customHeight="false" outlineLevel="0" collapsed="false">
      <c r="A8125" s="0" t="n">
        <v>302139</v>
      </c>
      <c r="B8125" s="0" t="s">
        <v>2408</v>
      </c>
      <c r="C8125" s="0" t="n">
        <v>1</v>
      </c>
      <c r="D8125" s="0" t="s">
        <v>17189</v>
      </c>
      <c r="E8125" s="0" t="s">
        <v>17336</v>
      </c>
      <c r="F8125" s="0" t="s">
        <v>17299</v>
      </c>
      <c r="G8125" s="0" t="s">
        <v>17300</v>
      </c>
      <c r="H8125" s="0" t="s">
        <v>3392</v>
      </c>
      <c r="I8125" s="0" t="s">
        <v>2123</v>
      </c>
      <c r="J8125" s="0" t="s">
        <v>47</v>
      </c>
      <c r="K8125" s="0" t="s">
        <v>47</v>
      </c>
      <c r="L8125" s="0" t="s">
        <v>47</v>
      </c>
      <c r="M8125" s="0" t="s">
        <v>47</v>
      </c>
      <c r="N8125" s="0" t="n">
        <v>2</v>
      </c>
      <c r="O8125" s="0" t="n">
        <v>56</v>
      </c>
      <c r="P8125" s="0" t="n">
        <v>700</v>
      </c>
      <c r="Q8125" s="0" t="n">
        <v>3.5</v>
      </c>
      <c r="R8125" s="0" t="str">
        <f aca="false">INDEX(Lookup!$B$4:$B$18,MATCH(C8125,Lookup!$A$4:$A$18,0))</f>
        <v>India</v>
      </c>
      <c r="S8125" s="20" t="n">
        <f aca="false">INDEX(Lookup!$D$4:$D$18,MATCH(C8125,Lookup!$A$4:$A$18,0))</f>
        <v>0.012</v>
      </c>
      <c r="T8125" s="21" t="n">
        <f aca="false">ROUND(P8125*S8125,2)</f>
        <v>8.4</v>
      </c>
      <c r="U8125" s="21" t="n">
        <f aca="false">IF(T8125&lt;=10,1,IF(T8125&lt;=20,2,IF(T8125&lt;=30,3,IF(T8125&lt;=40,4,IF(T8125&lt;=50,5,IF(T8125&lt;=100,6,IF(T8125&lt;=250,7,8)))))))</f>
        <v>1</v>
      </c>
      <c r="V8125" s="21" t="n">
        <f aca="false">IF(AND(OR(Dashboard!$T$3="All",R8125=Dashboard!$T$3),OR(Dashboard!$T$4="All",D8125=Dashboard!$T$4)),1,0)</f>
        <v>1</v>
      </c>
      <c r="W8125" s="21" t="n">
        <f aca="false">IF(V8125=1,T8125+ROW()/10000000,0)</f>
        <v>8.4008125</v>
      </c>
    </row>
    <row r="8126" customFormat="false" ht="15" hidden="false" customHeight="false" outlineLevel="0" collapsed="false">
      <c r="A8126" s="0" t="n">
        <v>18377927</v>
      </c>
      <c r="B8126" s="0" t="s">
        <v>17337</v>
      </c>
      <c r="C8126" s="0" t="n">
        <v>1</v>
      </c>
      <c r="D8126" s="0" t="s">
        <v>17189</v>
      </c>
      <c r="E8126" s="0" t="s">
        <v>17338</v>
      </c>
      <c r="F8126" s="0" t="s">
        <v>17299</v>
      </c>
      <c r="G8126" s="0" t="s">
        <v>17300</v>
      </c>
      <c r="H8126" s="0" t="s">
        <v>2616</v>
      </c>
      <c r="I8126" s="0" t="s">
        <v>2123</v>
      </c>
      <c r="J8126" s="0" t="s">
        <v>47</v>
      </c>
      <c r="K8126" s="0" t="s">
        <v>47</v>
      </c>
      <c r="L8126" s="0" t="s">
        <v>47</v>
      </c>
      <c r="M8126" s="0" t="s">
        <v>47</v>
      </c>
      <c r="N8126" s="0" t="n">
        <v>1</v>
      </c>
      <c r="O8126" s="0" t="n">
        <v>80</v>
      </c>
      <c r="P8126" s="0" t="n">
        <v>350</v>
      </c>
      <c r="Q8126" s="0" t="n">
        <v>3.8</v>
      </c>
      <c r="R8126" s="0" t="str">
        <f aca="false">INDEX(Lookup!$B$4:$B$18,MATCH(C8126,Lookup!$A$4:$A$18,0))</f>
        <v>India</v>
      </c>
      <c r="S8126" s="20" t="n">
        <f aca="false">INDEX(Lookup!$D$4:$D$18,MATCH(C8126,Lookup!$A$4:$A$18,0))</f>
        <v>0.012</v>
      </c>
      <c r="T8126" s="21" t="n">
        <f aca="false">ROUND(P8126*S8126,2)</f>
        <v>4.2</v>
      </c>
      <c r="U8126" s="21" t="n">
        <f aca="false">IF(T8126&lt;=10,1,IF(T8126&lt;=20,2,IF(T8126&lt;=30,3,IF(T8126&lt;=40,4,IF(T8126&lt;=50,5,IF(T8126&lt;=100,6,IF(T8126&lt;=250,7,8)))))))</f>
        <v>1</v>
      </c>
      <c r="V8126" s="21" t="n">
        <f aca="false">IF(AND(OR(Dashboard!$T$3="All",R8126=Dashboard!$T$3),OR(Dashboard!$T$4="All",D8126=Dashboard!$T$4)),1,0)</f>
        <v>1</v>
      </c>
      <c r="W8126" s="21" t="n">
        <f aca="false">IF(V8126=1,T8126+ROW()/10000000,0)</f>
        <v>4.2008126</v>
      </c>
    </row>
    <row r="8127" customFormat="false" ht="15" hidden="false" customHeight="false" outlineLevel="0" collapsed="false">
      <c r="A8127" s="0" t="n">
        <v>313120</v>
      </c>
      <c r="B8127" s="0" t="s">
        <v>17339</v>
      </c>
      <c r="C8127" s="0" t="n">
        <v>1</v>
      </c>
      <c r="D8127" s="0" t="s">
        <v>17189</v>
      </c>
      <c r="E8127" s="0" t="s">
        <v>17340</v>
      </c>
      <c r="F8127" s="0" t="s">
        <v>17299</v>
      </c>
      <c r="G8127" s="0" t="s">
        <v>17300</v>
      </c>
      <c r="H8127" s="0" t="s">
        <v>402</v>
      </c>
      <c r="I8127" s="0" t="s">
        <v>2123</v>
      </c>
      <c r="J8127" s="0" t="s">
        <v>47</v>
      </c>
      <c r="K8127" s="0" t="s">
        <v>47</v>
      </c>
      <c r="L8127" s="0" t="s">
        <v>47</v>
      </c>
      <c r="M8127" s="0" t="s">
        <v>47</v>
      </c>
      <c r="N8127" s="0" t="n">
        <v>2</v>
      </c>
      <c r="O8127" s="0" t="n">
        <v>28</v>
      </c>
      <c r="P8127" s="0" t="n">
        <v>500</v>
      </c>
      <c r="Q8127" s="0" t="n">
        <v>3.5</v>
      </c>
      <c r="R8127" s="0" t="str">
        <f aca="false">INDEX(Lookup!$B$4:$B$18,MATCH(C8127,Lookup!$A$4:$A$18,0))</f>
        <v>India</v>
      </c>
      <c r="S8127" s="20" t="n">
        <f aca="false">INDEX(Lookup!$D$4:$D$18,MATCH(C8127,Lookup!$A$4:$A$18,0))</f>
        <v>0.012</v>
      </c>
      <c r="T8127" s="21" t="n">
        <f aca="false">ROUND(P8127*S8127,2)</f>
        <v>6</v>
      </c>
      <c r="U8127" s="21" t="n">
        <f aca="false">IF(T8127&lt;=10,1,IF(T8127&lt;=20,2,IF(T8127&lt;=30,3,IF(T8127&lt;=40,4,IF(T8127&lt;=50,5,IF(T8127&lt;=100,6,IF(T8127&lt;=250,7,8)))))))</f>
        <v>1</v>
      </c>
      <c r="V8127" s="21" t="n">
        <f aca="false">IF(AND(OR(Dashboard!$T$3="All",R8127=Dashboard!$T$3),OR(Dashboard!$T$4="All",D8127=Dashboard!$T$4)),1,0)</f>
        <v>1</v>
      </c>
      <c r="W8127" s="21" t="n">
        <f aca="false">IF(V8127=1,T8127+ROW()/10000000,0)</f>
        <v>6.0008127</v>
      </c>
    </row>
    <row r="8128" customFormat="false" ht="15" hidden="false" customHeight="false" outlineLevel="0" collapsed="false">
      <c r="A8128" s="0" t="n">
        <v>18361734</v>
      </c>
      <c r="B8128" s="0" t="s">
        <v>3180</v>
      </c>
      <c r="C8128" s="0" t="n">
        <v>1</v>
      </c>
      <c r="D8128" s="0" t="s">
        <v>17189</v>
      </c>
      <c r="E8128" s="0" t="s">
        <v>17341</v>
      </c>
      <c r="F8128" s="0" t="s">
        <v>17299</v>
      </c>
      <c r="G8128" s="0" t="s">
        <v>17300</v>
      </c>
      <c r="H8128" s="0" t="s">
        <v>3182</v>
      </c>
      <c r="I8128" s="0" t="s">
        <v>2123</v>
      </c>
      <c r="J8128" s="0" t="s">
        <v>47</v>
      </c>
      <c r="K8128" s="0" t="s">
        <v>46</v>
      </c>
      <c r="L8128" s="0" t="s">
        <v>47</v>
      </c>
      <c r="M8128" s="0" t="s">
        <v>47</v>
      </c>
      <c r="N8128" s="0" t="n">
        <v>1</v>
      </c>
      <c r="O8128" s="0" t="n">
        <v>3</v>
      </c>
      <c r="P8128" s="0" t="n">
        <v>300</v>
      </c>
      <c r="Q8128" s="0" t="n">
        <v>1</v>
      </c>
      <c r="R8128" s="0" t="str">
        <f aca="false">INDEX(Lookup!$B$4:$B$18,MATCH(C8128,Lookup!$A$4:$A$18,0))</f>
        <v>India</v>
      </c>
      <c r="S8128" s="20" t="n">
        <f aca="false">INDEX(Lookup!$D$4:$D$18,MATCH(C8128,Lookup!$A$4:$A$18,0))</f>
        <v>0.012</v>
      </c>
      <c r="T8128" s="21" t="n">
        <f aca="false">ROUND(P8128*S8128,2)</f>
        <v>3.6</v>
      </c>
      <c r="U8128" s="21" t="n">
        <f aca="false">IF(T8128&lt;=10,1,IF(T8128&lt;=20,2,IF(T8128&lt;=30,3,IF(T8128&lt;=40,4,IF(T8128&lt;=50,5,IF(T8128&lt;=100,6,IF(T8128&lt;=250,7,8)))))))</f>
        <v>1</v>
      </c>
      <c r="V8128" s="21" t="n">
        <f aca="false">IF(AND(OR(Dashboard!$T$3="All",R8128=Dashboard!$T$3),OR(Dashboard!$T$4="All",D8128=Dashboard!$T$4)),1,0)</f>
        <v>1</v>
      </c>
      <c r="W8128" s="21" t="n">
        <f aca="false">IF(V8128=1,T8128+ROW()/10000000,0)</f>
        <v>3.6008128</v>
      </c>
    </row>
    <row r="8129" customFormat="false" ht="15" hidden="false" customHeight="false" outlineLevel="0" collapsed="false">
      <c r="A8129" s="0" t="n">
        <v>304338</v>
      </c>
      <c r="B8129" s="0" t="s">
        <v>17342</v>
      </c>
      <c r="C8129" s="0" t="n">
        <v>1</v>
      </c>
      <c r="D8129" s="0" t="s">
        <v>17189</v>
      </c>
      <c r="E8129" s="0" t="s">
        <v>17343</v>
      </c>
      <c r="F8129" s="0" t="s">
        <v>17299</v>
      </c>
      <c r="G8129" s="0" t="s">
        <v>17300</v>
      </c>
      <c r="H8129" s="0" t="s">
        <v>3243</v>
      </c>
      <c r="I8129" s="0" t="s">
        <v>2123</v>
      </c>
      <c r="J8129" s="0" t="s">
        <v>47</v>
      </c>
      <c r="K8129" s="0" t="s">
        <v>47</v>
      </c>
      <c r="L8129" s="0" t="s">
        <v>47</v>
      </c>
      <c r="M8129" s="0" t="s">
        <v>47</v>
      </c>
      <c r="N8129" s="0" t="n">
        <v>1</v>
      </c>
      <c r="O8129" s="0" t="n">
        <v>2</v>
      </c>
      <c r="P8129" s="0" t="n">
        <v>100</v>
      </c>
      <c r="Q8129" s="0" t="n">
        <v>1</v>
      </c>
      <c r="R8129" s="0" t="str">
        <f aca="false">INDEX(Lookup!$B$4:$B$18,MATCH(C8129,Lookup!$A$4:$A$18,0))</f>
        <v>India</v>
      </c>
      <c r="S8129" s="20" t="n">
        <f aca="false">INDEX(Lookup!$D$4:$D$18,MATCH(C8129,Lookup!$A$4:$A$18,0))</f>
        <v>0.012</v>
      </c>
      <c r="T8129" s="21" t="n">
        <f aca="false">ROUND(P8129*S8129,2)</f>
        <v>1.2</v>
      </c>
      <c r="U8129" s="21" t="n">
        <f aca="false">IF(T8129&lt;=10,1,IF(T8129&lt;=20,2,IF(T8129&lt;=30,3,IF(T8129&lt;=40,4,IF(T8129&lt;=50,5,IF(T8129&lt;=100,6,IF(T8129&lt;=250,7,8)))))))</f>
        <v>1</v>
      </c>
      <c r="V8129" s="21" t="n">
        <f aca="false">IF(AND(OR(Dashboard!$T$3="All",R8129=Dashboard!$T$3),OR(Dashboard!$T$4="All",D8129=Dashboard!$T$4)),1,0)</f>
        <v>1</v>
      </c>
      <c r="W8129" s="21" t="n">
        <f aca="false">IF(V8129=1,T8129+ROW()/10000000,0)</f>
        <v>1.2008129</v>
      </c>
    </row>
    <row r="8130" customFormat="false" ht="15" hidden="false" customHeight="false" outlineLevel="0" collapsed="false">
      <c r="A8130" s="0" t="n">
        <v>18440390</v>
      </c>
      <c r="B8130" s="0" t="s">
        <v>14263</v>
      </c>
      <c r="C8130" s="0" t="n">
        <v>1</v>
      </c>
      <c r="D8130" s="0" t="s">
        <v>17189</v>
      </c>
      <c r="E8130" s="0" t="s">
        <v>17344</v>
      </c>
      <c r="F8130" s="0" t="s">
        <v>17299</v>
      </c>
      <c r="G8130" s="0" t="s">
        <v>17300</v>
      </c>
      <c r="H8130" s="0" t="s">
        <v>2288</v>
      </c>
      <c r="I8130" s="0" t="s">
        <v>2123</v>
      </c>
      <c r="J8130" s="0" t="s">
        <v>47</v>
      </c>
      <c r="K8130" s="0" t="s">
        <v>47</v>
      </c>
      <c r="L8130" s="0" t="s">
        <v>47</v>
      </c>
      <c r="M8130" s="0" t="s">
        <v>47</v>
      </c>
      <c r="N8130" s="0" t="n">
        <v>1</v>
      </c>
      <c r="O8130" s="0" t="n">
        <v>1</v>
      </c>
      <c r="P8130" s="0" t="n">
        <v>400</v>
      </c>
      <c r="Q8130" s="0" t="n">
        <v>1</v>
      </c>
      <c r="R8130" s="0" t="str">
        <f aca="false">INDEX(Lookup!$B$4:$B$18,MATCH(C8130,Lookup!$A$4:$A$18,0))</f>
        <v>India</v>
      </c>
      <c r="S8130" s="20" t="n">
        <f aca="false">INDEX(Lookup!$D$4:$D$18,MATCH(C8130,Lookup!$A$4:$A$18,0))</f>
        <v>0.012</v>
      </c>
      <c r="T8130" s="21" t="n">
        <f aca="false">ROUND(P8130*S8130,2)</f>
        <v>4.8</v>
      </c>
      <c r="U8130" s="21" t="n">
        <f aca="false">IF(T8130&lt;=10,1,IF(T8130&lt;=20,2,IF(T8130&lt;=30,3,IF(T8130&lt;=40,4,IF(T8130&lt;=50,5,IF(T8130&lt;=100,6,IF(T8130&lt;=250,7,8)))))))</f>
        <v>1</v>
      </c>
      <c r="V8130" s="21" t="n">
        <f aca="false">IF(AND(OR(Dashboard!$T$3="All",R8130=Dashboard!$T$3),OR(Dashboard!$T$4="All",D8130=Dashboard!$T$4)),1,0)</f>
        <v>1</v>
      </c>
      <c r="W8130" s="21" t="n">
        <f aca="false">IF(V8130=1,T8130+ROW()/10000000,0)</f>
        <v>4.800813</v>
      </c>
    </row>
    <row r="8131" customFormat="false" ht="15" hidden="false" customHeight="false" outlineLevel="0" collapsed="false">
      <c r="A8131" s="0" t="n">
        <v>18383456</v>
      </c>
      <c r="B8131" s="0" t="s">
        <v>3154</v>
      </c>
      <c r="C8131" s="0" t="n">
        <v>1</v>
      </c>
      <c r="D8131" s="0" t="s">
        <v>17189</v>
      </c>
      <c r="E8131" s="0" t="s">
        <v>17345</v>
      </c>
      <c r="F8131" s="0" t="s">
        <v>17299</v>
      </c>
      <c r="G8131" s="0" t="s">
        <v>17300</v>
      </c>
      <c r="H8131" s="0" t="s">
        <v>3015</v>
      </c>
      <c r="I8131" s="0" t="s">
        <v>2123</v>
      </c>
      <c r="J8131" s="0" t="s">
        <v>47</v>
      </c>
      <c r="K8131" s="0" t="s">
        <v>46</v>
      </c>
      <c r="L8131" s="0" t="s">
        <v>47</v>
      </c>
      <c r="M8131" s="0" t="s">
        <v>47</v>
      </c>
      <c r="N8131" s="0" t="n">
        <v>1</v>
      </c>
      <c r="O8131" s="0" t="n">
        <v>0</v>
      </c>
      <c r="P8131" s="0" t="n">
        <v>400</v>
      </c>
      <c r="Q8131" s="0" t="n">
        <v>1</v>
      </c>
      <c r="R8131" s="0" t="str">
        <f aca="false">INDEX(Lookup!$B$4:$B$18,MATCH(C8131,Lookup!$A$4:$A$18,0))</f>
        <v>India</v>
      </c>
      <c r="S8131" s="20" t="n">
        <f aca="false">INDEX(Lookup!$D$4:$D$18,MATCH(C8131,Lookup!$A$4:$A$18,0))</f>
        <v>0.012</v>
      </c>
      <c r="T8131" s="21" t="n">
        <f aca="false">ROUND(P8131*S8131,2)</f>
        <v>4.8</v>
      </c>
      <c r="U8131" s="21" t="n">
        <f aca="false">IF(T8131&lt;=10,1,IF(T8131&lt;=20,2,IF(T8131&lt;=30,3,IF(T8131&lt;=40,4,IF(T8131&lt;=50,5,IF(T8131&lt;=100,6,IF(T8131&lt;=250,7,8)))))))</f>
        <v>1</v>
      </c>
      <c r="V8131" s="21" t="n">
        <f aca="false">IF(AND(OR(Dashboard!$T$3="All",R8131=Dashboard!$T$3),OR(Dashboard!$T$4="All",D8131=Dashboard!$T$4)),1,0)</f>
        <v>1</v>
      </c>
      <c r="W8131" s="21" t="n">
        <f aca="false">IF(V8131=1,T8131+ROW()/10000000,0)</f>
        <v>4.8008131</v>
      </c>
    </row>
    <row r="8132" customFormat="false" ht="15" hidden="false" customHeight="false" outlineLevel="0" collapsed="false">
      <c r="A8132" s="0" t="n">
        <v>18427237</v>
      </c>
      <c r="B8132" s="0" t="s">
        <v>17346</v>
      </c>
      <c r="C8132" s="0" t="n">
        <v>1</v>
      </c>
      <c r="D8132" s="0" t="s">
        <v>17189</v>
      </c>
      <c r="E8132" s="0" t="s">
        <v>17347</v>
      </c>
      <c r="F8132" s="0" t="s">
        <v>17299</v>
      </c>
      <c r="G8132" s="0" t="s">
        <v>17300</v>
      </c>
      <c r="H8132" s="0" t="s">
        <v>402</v>
      </c>
      <c r="I8132" s="0" t="s">
        <v>2123</v>
      </c>
      <c r="J8132" s="0" t="s">
        <v>47</v>
      </c>
      <c r="K8132" s="0" t="s">
        <v>46</v>
      </c>
      <c r="L8132" s="0" t="s">
        <v>47</v>
      </c>
      <c r="M8132" s="0" t="s">
        <v>47</v>
      </c>
      <c r="N8132" s="0" t="n">
        <v>1</v>
      </c>
      <c r="O8132" s="0" t="n">
        <v>3</v>
      </c>
      <c r="P8132" s="0" t="n">
        <v>300</v>
      </c>
      <c r="Q8132" s="0" t="n">
        <v>1</v>
      </c>
      <c r="R8132" s="0" t="str">
        <f aca="false">INDEX(Lookup!$B$4:$B$18,MATCH(C8132,Lookup!$A$4:$A$18,0))</f>
        <v>India</v>
      </c>
      <c r="S8132" s="20" t="n">
        <f aca="false">INDEX(Lookup!$D$4:$D$18,MATCH(C8132,Lookup!$A$4:$A$18,0))</f>
        <v>0.012</v>
      </c>
      <c r="T8132" s="21" t="n">
        <f aca="false">ROUND(P8132*S8132,2)</f>
        <v>3.6</v>
      </c>
      <c r="U8132" s="21" t="n">
        <f aca="false">IF(T8132&lt;=10,1,IF(T8132&lt;=20,2,IF(T8132&lt;=30,3,IF(T8132&lt;=40,4,IF(T8132&lt;=50,5,IF(T8132&lt;=100,6,IF(T8132&lt;=250,7,8)))))))</f>
        <v>1</v>
      </c>
      <c r="V8132" s="21" t="n">
        <f aca="false">IF(AND(OR(Dashboard!$T$3="All",R8132=Dashboard!$T$3),OR(Dashboard!$T$4="All",D8132=Dashboard!$T$4)),1,0)</f>
        <v>1</v>
      </c>
      <c r="W8132" s="21" t="n">
        <f aca="false">IF(V8132=1,T8132+ROW()/10000000,0)</f>
        <v>3.6008132</v>
      </c>
    </row>
    <row r="8133" customFormat="false" ht="15" hidden="false" customHeight="false" outlineLevel="0" collapsed="false">
      <c r="A8133" s="0" t="n">
        <v>18382359</v>
      </c>
      <c r="B8133" s="0" t="s">
        <v>17348</v>
      </c>
      <c r="C8133" s="0" t="n">
        <v>1</v>
      </c>
      <c r="D8133" s="0" t="s">
        <v>17189</v>
      </c>
      <c r="E8133" s="0" t="s">
        <v>17349</v>
      </c>
      <c r="F8133" s="0" t="s">
        <v>17299</v>
      </c>
      <c r="G8133" s="0" t="s">
        <v>17300</v>
      </c>
      <c r="H8133" s="0" t="s">
        <v>2122</v>
      </c>
      <c r="I8133" s="0" t="s">
        <v>2123</v>
      </c>
      <c r="J8133" s="0" t="s">
        <v>47</v>
      </c>
      <c r="K8133" s="0" t="s">
        <v>46</v>
      </c>
      <c r="L8133" s="0" t="s">
        <v>47</v>
      </c>
      <c r="M8133" s="0" t="s">
        <v>47</v>
      </c>
      <c r="N8133" s="0" t="n">
        <v>1</v>
      </c>
      <c r="O8133" s="0" t="n">
        <v>3</v>
      </c>
      <c r="P8133" s="0" t="n">
        <v>350</v>
      </c>
      <c r="Q8133" s="0" t="n">
        <v>1</v>
      </c>
      <c r="R8133" s="0" t="str">
        <f aca="false">INDEX(Lookup!$B$4:$B$18,MATCH(C8133,Lookup!$A$4:$A$18,0))</f>
        <v>India</v>
      </c>
      <c r="S8133" s="20" t="n">
        <f aca="false">INDEX(Lookup!$D$4:$D$18,MATCH(C8133,Lookup!$A$4:$A$18,0))</f>
        <v>0.012</v>
      </c>
      <c r="T8133" s="21" t="n">
        <f aca="false">ROUND(P8133*S8133,2)</f>
        <v>4.2</v>
      </c>
      <c r="U8133" s="21" t="n">
        <f aca="false">IF(T8133&lt;=10,1,IF(T8133&lt;=20,2,IF(T8133&lt;=30,3,IF(T8133&lt;=40,4,IF(T8133&lt;=50,5,IF(T8133&lt;=100,6,IF(T8133&lt;=250,7,8)))))))</f>
        <v>1</v>
      </c>
      <c r="V8133" s="21" t="n">
        <f aca="false">IF(AND(OR(Dashboard!$T$3="All",R8133=Dashboard!$T$3),OR(Dashboard!$T$4="All",D8133=Dashboard!$T$4)),1,0)</f>
        <v>1</v>
      </c>
      <c r="W8133" s="21" t="n">
        <f aca="false">IF(V8133=1,T8133+ROW()/10000000,0)</f>
        <v>4.2008133</v>
      </c>
    </row>
    <row r="8134" customFormat="false" ht="15" hidden="false" customHeight="false" outlineLevel="0" collapsed="false">
      <c r="A8134" s="0" t="n">
        <v>18445740</v>
      </c>
      <c r="B8134" s="0" t="s">
        <v>17350</v>
      </c>
      <c r="C8134" s="0" t="n">
        <v>1</v>
      </c>
      <c r="D8134" s="0" t="s">
        <v>17189</v>
      </c>
      <c r="E8134" s="0" t="s">
        <v>17351</v>
      </c>
      <c r="F8134" s="0" t="s">
        <v>17299</v>
      </c>
      <c r="G8134" s="0" t="s">
        <v>17300</v>
      </c>
      <c r="H8134" s="0" t="s">
        <v>156</v>
      </c>
      <c r="I8134" s="0" t="s">
        <v>2123</v>
      </c>
      <c r="J8134" s="0" t="s">
        <v>47</v>
      </c>
      <c r="K8134" s="0" t="s">
        <v>47</v>
      </c>
      <c r="L8134" s="0" t="s">
        <v>47</v>
      </c>
      <c r="M8134" s="0" t="s">
        <v>47</v>
      </c>
      <c r="N8134" s="0" t="n">
        <v>1</v>
      </c>
      <c r="O8134" s="0" t="n">
        <v>0</v>
      </c>
      <c r="P8134" s="0" t="n">
        <v>250</v>
      </c>
      <c r="Q8134" s="0" t="n">
        <v>1</v>
      </c>
      <c r="R8134" s="0" t="str">
        <f aca="false">INDEX(Lookup!$B$4:$B$18,MATCH(C8134,Lookup!$A$4:$A$18,0))</f>
        <v>India</v>
      </c>
      <c r="S8134" s="20" t="n">
        <f aca="false">INDEX(Lookup!$D$4:$D$18,MATCH(C8134,Lookup!$A$4:$A$18,0))</f>
        <v>0.012</v>
      </c>
      <c r="T8134" s="21" t="n">
        <f aca="false">ROUND(P8134*S8134,2)</f>
        <v>3</v>
      </c>
      <c r="U8134" s="21" t="n">
        <f aca="false">IF(T8134&lt;=10,1,IF(T8134&lt;=20,2,IF(T8134&lt;=30,3,IF(T8134&lt;=40,4,IF(T8134&lt;=50,5,IF(T8134&lt;=100,6,IF(T8134&lt;=250,7,8)))))))</f>
        <v>1</v>
      </c>
      <c r="V8134" s="21" t="n">
        <f aca="false">IF(AND(OR(Dashboard!$T$3="All",R8134=Dashboard!$T$3),OR(Dashboard!$T$4="All",D8134=Dashboard!$T$4)),1,0)</f>
        <v>1</v>
      </c>
      <c r="W8134" s="21" t="n">
        <f aca="false">IF(V8134=1,T8134+ROW()/10000000,0)</f>
        <v>3.0008134</v>
      </c>
    </row>
    <row r="8135" customFormat="false" ht="15" hidden="false" customHeight="false" outlineLevel="0" collapsed="false">
      <c r="A8135" s="0" t="n">
        <v>18331809</v>
      </c>
      <c r="B8135" s="0" t="s">
        <v>17352</v>
      </c>
      <c r="C8135" s="0" t="n">
        <v>1</v>
      </c>
      <c r="D8135" s="0" t="s">
        <v>17189</v>
      </c>
      <c r="E8135" s="0" t="s">
        <v>17353</v>
      </c>
      <c r="F8135" s="0" t="s">
        <v>17299</v>
      </c>
      <c r="G8135" s="0" t="s">
        <v>17300</v>
      </c>
      <c r="H8135" s="0" t="s">
        <v>153</v>
      </c>
      <c r="I8135" s="0" t="s">
        <v>2123</v>
      </c>
      <c r="J8135" s="0" t="s">
        <v>47</v>
      </c>
      <c r="K8135" s="0" t="s">
        <v>47</v>
      </c>
      <c r="L8135" s="0" t="s">
        <v>47</v>
      </c>
      <c r="M8135" s="0" t="s">
        <v>47</v>
      </c>
      <c r="N8135" s="0" t="n">
        <v>1</v>
      </c>
      <c r="O8135" s="0" t="n">
        <v>3</v>
      </c>
      <c r="P8135" s="0" t="n">
        <v>300</v>
      </c>
      <c r="Q8135" s="0" t="n">
        <v>1</v>
      </c>
      <c r="R8135" s="0" t="str">
        <f aca="false">INDEX(Lookup!$B$4:$B$18,MATCH(C8135,Lookup!$A$4:$A$18,0))</f>
        <v>India</v>
      </c>
      <c r="S8135" s="20" t="n">
        <f aca="false">INDEX(Lookup!$D$4:$D$18,MATCH(C8135,Lookup!$A$4:$A$18,0))</f>
        <v>0.012</v>
      </c>
      <c r="T8135" s="21" t="n">
        <f aca="false">ROUND(P8135*S8135,2)</f>
        <v>3.6</v>
      </c>
      <c r="U8135" s="21" t="n">
        <f aca="false">IF(T8135&lt;=10,1,IF(T8135&lt;=20,2,IF(T8135&lt;=30,3,IF(T8135&lt;=40,4,IF(T8135&lt;=50,5,IF(T8135&lt;=100,6,IF(T8135&lt;=250,7,8)))))))</f>
        <v>1</v>
      </c>
      <c r="V8135" s="21" t="n">
        <f aca="false">IF(AND(OR(Dashboard!$T$3="All",R8135=Dashboard!$T$3),OR(Dashboard!$T$4="All",D8135=Dashboard!$T$4)),1,0)</f>
        <v>1</v>
      </c>
      <c r="W8135" s="21" t="n">
        <f aca="false">IF(V8135=1,T8135+ROW()/10000000,0)</f>
        <v>3.6008135</v>
      </c>
    </row>
    <row r="8136" customFormat="false" ht="15" hidden="false" customHeight="false" outlineLevel="0" collapsed="false">
      <c r="A8136" s="0" t="n">
        <v>18377925</v>
      </c>
      <c r="B8136" s="0" t="s">
        <v>17354</v>
      </c>
      <c r="C8136" s="0" t="n">
        <v>1</v>
      </c>
      <c r="D8136" s="0" t="s">
        <v>17189</v>
      </c>
      <c r="E8136" s="0" t="s">
        <v>17355</v>
      </c>
      <c r="F8136" s="0" t="s">
        <v>17299</v>
      </c>
      <c r="G8136" s="0" t="s">
        <v>17300</v>
      </c>
      <c r="H8136" s="0" t="s">
        <v>2288</v>
      </c>
      <c r="I8136" s="0" t="s">
        <v>2123</v>
      </c>
      <c r="J8136" s="0" t="s">
        <v>47</v>
      </c>
      <c r="K8136" s="0" t="s">
        <v>47</v>
      </c>
      <c r="L8136" s="0" t="s">
        <v>47</v>
      </c>
      <c r="M8136" s="0" t="s">
        <v>47</v>
      </c>
      <c r="N8136" s="0" t="n">
        <v>2</v>
      </c>
      <c r="O8136" s="0" t="n">
        <v>2</v>
      </c>
      <c r="P8136" s="0" t="n">
        <v>500</v>
      </c>
      <c r="Q8136" s="0" t="n">
        <v>1</v>
      </c>
      <c r="R8136" s="0" t="str">
        <f aca="false">INDEX(Lookup!$B$4:$B$18,MATCH(C8136,Lookup!$A$4:$A$18,0))</f>
        <v>India</v>
      </c>
      <c r="S8136" s="20" t="n">
        <f aca="false">INDEX(Lookup!$D$4:$D$18,MATCH(C8136,Lookup!$A$4:$A$18,0))</f>
        <v>0.012</v>
      </c>
      <c r="T8136" s="21" t="n">
        <f aca="false">ROUND(P8136*S8136,2)</f>
        <v>6</v>
      </c>
      <c r="U8136" s="21" t="n">
        <f aca="false">IF(T8136&lt;=10,1,IF(T8136&lt;=20,2,IF(T8136&lt;=30,3,IF(T8136&lt;=40,4,IF(T8136&lt;=50,5,IF(T8136&lt;=100,6,IF(T8136&lt;=250,7,8)))))))</f>
        <v>1</v>
      </c>
      <c r="V8136" s="21" t="n">
        <f aca="false">IF(AND(OR(Dashboard!$T$3="All",R8136=Dashboard!$T$3),OR(Dashboard!$T$4="All",D8136=Dashboard!$T$4)),1,0)</f>
        <v>1</v>
      </c>
      <c r="W8136" s="21" t="n">
        <f aca="false">IF(V8136=1,T8136+ROW()/10000000,0)</f>
        <v>6.0008136</v>
      </c>
    </row>
    <row r="8137" customFormat="false" ht="15" hidden="false" customHeight="false" outlineLevel="0" collapsed="false">
      <c r="A8137" s="0" t="n">
        <v>312287</v>
      </c>
      <c r="B8137" s="0" t="s">
        <v>17068</v>
      </c>
      <c r="C8137" s="0" t="n">
        <v>1</v>
      </c>
      <c r="D8137" s="0" t="s">
        <v>17189</v>
      </c>
      <c r="E8137" s="0" t="s">
        <v>17356</v>
      </c>
      <c r="F8137" s="0" t="s">
        <v>17299</v>
      </c>
      <c r="G8137" s="0" t="s">
        <v>17300</v>
      </c>
      <c r="H8137" s="0" t="s">
        <v>2128</v>
      </c>
      <c r="I8137" s="0" t="s">
        <v>2123</v>
      </c>
      <c r="J8137" s="0" t="s">
        <v>47</v>
      </c>
      <c r="K8137" s="0" t="s">
        <v>47</v>
      </c>
      <c r="L8137" s="0" t="s">
        <v>47</v>
      </c>
      <c r="M8137" s="0" t="s">
        <v>47</v>
      </c>
      <c r="N8137" s="0" t="n">
        <v>1</v>
      </c>
      <c r="O8137" s="0" t="n">
        <v>3</v>
      </c>
      <c r="P8137" s="0" t="n">
        <v>300</v>
      </c>
      <c r="Q8137" s="0" t="n">
        <v>1</v>
      </c>
      <c r="R8137" s="0" t="str">
        <f aca="false">INDEX(Lookup!$B$4:$B$18,MATCH(C8137,Lookup!$A$4:$A$18,0))</f>
        <v>India</v>
      </c>
      <c r="S8137" s="20" t="n">
        <f aca="false">INDEX(Lookup!$D$4:$D$18,MATCH(C8137,Lookup!$A$4:$A$18,0))</f>
        <v>0.012</v>
      </c>
      <c r="T8137" s="21" t="n">
        <f aca="false">ROUND(P8137*S8137,2)</f>
        <v>3.6</v>
      </c>
      <c r="U8137" s="21" t="n">
        <f aca="false">IF(T8137&lt;=10,1,IF(T8137&lt;=20,2,IF(T8137&lt;=30,3,IF(T8137&lt;=40,4,IF(T8137&lt;=50,5,IF(T8137&lt;=100,6,IF(T8137&lt;=250,7,8)))))))</f>
        <v>1</v>
      </c>
      <c r="V8137" s="21" t="n">
        <f aca="false">IF(AND(OR(Dashboard!$T$3="All",R8137=Dashboard!$T$3),OR(Dashboard!$T$4="All",D8137=Dashboard!$T$4)),1,0)</f>
        <v>1</v>
      </c>
      <c r="W8137" s="21" t="n">
        <f aca="false">IF(V8137=1,T8137+ROW()/10000000,0)</f>
        <v>3.6008137</v>
      </c>
    </row>
    <row r="8138" customFormat="false" ht="15" hidden="false" customHeight="false" outlineLevel="0" collapsed="false">
      <c r="A8138" s="0" t="n">
        <v>18441766</v>
      </c>
      <c r="B8138" s="0" t="s">
        <v>17357</v>
      </c>
      <c r="C8138" s="0" t="n">
        <v>1</v>
      </c>
      <c r="D8138" s="0" t="s">
        <v>17189</v>
      </c>
      <c r="E8138" s="0" t="s">
        <v>17358</v>
      </c>
      <c r="F8138" s="0" t="s">
        <v>17299</v>
      </c>
      <c r="G8138" s="0" t="s">
        <v>17300</v>
      </c>
      <c r="H8138" s="0" t="s">
        <v>402</v>
      </c>
      <c r="I8138" s="0" t="s">
        <v>2123</v>
      </c>
      <c r="J8138" s="0" t="s">
        <v>47</v>
      </c>
      <c r="K8138" s="0" t="s">
        <v>46</v>
      </c>
      <c r="L8138" s="0" t="s">
        <v>47</v>
      </c>
      <c r="M8138" s="0" t="s">
        <v>47</v>
      </c>
      <c r="N8138" s="0" t="n">
        <v>1</v>
      </c>
      <c r="O8138" s="0" t="n">
        <v>1</v>
      </c>
      <c r="P8138" s="0" t="n">
        <v>300</v>
      </c>
      <c r="Q8138" s="0" t="n">
        <v>1</v>
      </c>
      <c r="R8138" s="0" t="str">
        <f aca="false">INDEX(Lookup!$B$4:$B$18,MATCH(C8138,Lookup!$A$4:$A$18,0))</f>
        <v>India</v>
      </c>
      <c r="S8138" s="20" t="n">
        <f aca="false">INDEX(Lookup!$D$4:$D$18,MATCH(C8138,Lookup!$A$4:$A$18,0))</f>
        <v>0.012</v>
      </c>
      <c r="T8138" s="21" t="n">
        <f aca="false">ROUND(P8138*S8138,2)</f>
        <v>3.6</v>
      </c>
      <c r="U8138" s="21" t="n">
        <f aca="false">IF(T8138&lt;=10,1,IF(T8138&lt;=20,2,IF(T8138&lt;=30,3,IF(T8138&lt;=40,4,IF(T8138&lt;=50,5,IF(T8138&lt;=100,6,IF(T8138&lt;=250,7,8)))))))</f>
        <v>1</v>
      </c>
      <c r="V8138" s="21" t="n">
        <f aca="false">IF(AND(OR(Dashboard!$T$3="All",R8138=Dashboard!$T$3),OR(Dashboard!$T$4="All",D8138=Dashboard!$T$4)),1,0)</f>
        <v>1</v>
      </c>
      <c r="W8138" s="21" t="n">
        <f aca="false">IF(V8138=1,T8138+ROW()/10000000,0)</f>
        <v>3.6008138</v>
      </c>
    </row>
    <row r="8139" customFormat="false" ht="15" hidden="false" customHeight="false" outlineLevel="0" collapsed="false">
      <c r="A8139" s="0" t="n">
        <v>18281977</v>
      </c>
      <c r="B8139" s="0" t="s">
        <v>17359</v>
      </c>
      <c r="C8139" s="0" t="n">
        <v>1</v>
      </c>
      <c r="D8139" s="0" t="s">
        <v>17189</v>
      </c>
      <c r="E8139" s="0" t="s">
        <v>17360</v>
      </c>
      <c r="F8139" s="0" t="s">
        <v>17299</v>
      </c>
      <c r="G8139" s="0" t="s">
        <v>17300</v>
      </c>
      <c r="H8139" s="0" t="s">
        <v>2288</v>
      </c>
      <c r="I8139" s="0" t="s">
        <v>2123</v>
      </c>
      <c r="J8139" s="0" t="s">
        <v>46</v>
      </c>
      <c r="K8139" s="0" t="s">
        <v>47</v>
      </c>
      <c r="L8139" s="0" t="s">
        <v>47</v>
      </c>
      <c r="M8139" s="0" t="s">
        <v>47</v>
      </c>
      <c r="N8139" s="0" t="n">
        <v>3</v>
      </c>
      <c r="O8139" s="0" t="n">
        <v>3</v>
      </c>
      <c r="P8139" s="0" t="n">
        <v>1000</v>
      </c>
      <c r="Q8139" s="0" t="n">
        <v>1</v>
      </c>
      <c r="R8139" s="0" t="str">
        <f aca="false">INDEX(Lookup!$B$4:$B$18,MATCH(C8139,Lookup!$A$4:$A$18,0))</f>
        <v>India</v>
      </c>
      <c r="S8139" s="20" t="n">
        <f aca="false">INDEX(Lookup!$D$4:$D$18,MATCH(C8139,Lookup!$A$4:$A$18,0))</f>
        <v>0.012</v>
      </c>
      <c r="T8139" s="21" t="n">
        <f aca="false">ROUND(P8139*S8139,2)</f>
        <v>12</v>
      </c>
      <c r="U8139" s="21" t="n">
        <f aca="false">IF(T8139&lt;=10,1,IF(T8139&lt;=20,2,IF(T8139&lt;=30,3,IF(T8139&lt;=40,4,IF(T8139&lt;=50,5,IF(T8139&lt;=100,6,IF(T8139&lt;=250,7,8)))))))</f>
        <v>2</v>
      </c>
      <c r="V8139" s="21" t="n">
        <f aca="false">IF(AND(OR(Dashboard!$T$3="All",R8139=Dashboard!$T$3),OR(Dashboard!$T$4="All",D8139=Dashboard!$T$4)),1,0)</f>
        <v>1</v>
      </c>
      <c r="W8139" s="21" t="n">
        <f aca="false">IF(V8139=1,T8139+ROW()/10000000,0)</f>
        <v>12.0008139</v>
      </c>
    </row>
    <row r="8140" customFormat="false" ht="15" hidden="false" customHeight="false" outlineLevel="0" collapsed="false">
      <c r="A8140" s="0" t="n">
        <v>18336259</v>
      </c>
      <c r="B8140" s="0" t="s">
        <v>17361</v>
      </c>
      <c r="C8140" s="0" t="n">
        <v>1</v>
      </c>
      <c r="D8140" s="0" t="s">
        <v>17189</v>
      </c>
      <c r="E8140" s="0" t="s">
        <v>17362</v>
      </c>
      <c r="F8140" s="0" t="s">
        <v>17299</v>
      </c>
      <c r="G8140" s="0" t="s">
        <v>17300</v>
      </c>
      <c r="H8140" s="0" t="s">
        <v>3182</v>
      </c>
      <c r="I8140" s="0" t="s">
        <v>2123</v>
      </c>
      <c r="J8140" s="0" t="s">
        <v>47</v>
      </c>
      <c r="K8140" s="0" t="s">
        <v>47</v>
      </c>
      <c r="L8140" s="0" t="s">
        <v>47</v>
      </c>
      <c r="M8140" s="0" t="s">
        <v>47</v>
      </c>
      <c r="N8140" s="0" t="n">
        <v>1</v>
      </c>
      <c r="O8140" s="0" t="n">
        <v>1</v>
      </c>
      <c r="P8140" s="0" t="n">
        <v>100</v>
      </c>
      <c r="Q8140" s="0" t="n">
        <v>1</v>
      </c>
      <c r="R8140" s="0" t="str">
        <f aca="false">INDEX(Lookup!$B$4:$B$18,MATCH(C8140,Lookup!$A$4:$A$18,0))</f>
        <v>India</v>
      </c>
      <c r="S8140" s="20" t="n">
        <f aca="false">INDEX(Lookup!$D$4:$D$18,MATCH(C8140,Lookup!$A$4:$A$18,0))</f>
        <v>0.012</v>
      </c>
      <c r="T8140" s="21" t="n">
        <f aca="false">ROUND(P8140*S8140,2)</f>
        <v>1.2</v>
      </c>
      <c r="U8140" s="21" t="n">
        <f aca="false">IF(T8140&lt;=10,1,IF(T8140&lt;=20,2,IF(T8140&lt;=30,3,IF(T8140&lt;=40,4,IF(T8140&lt;=50,5,IF(T8140&lt;=100,6,IF(T8140&lt;=250,7,8)))))))</f>
        <v>1</v>
      </c>
      <c r="V8140" s="21" t="n">
        <f aca="false">IF(AND(OR(Dashboard!$T$3="All",R8140=Dashboard!$T$3),OR(Dashboard!$T$4="All",D8140=Dashboard!$T$4)),1,0)</f>
        <v>1</v>
      </c>
      <c r="W8140" s="21" t="n">
        <f aca="false">IF(V8140=1,T8140+ROW()/10000000,0)</f>
        <v>1.200814</v>
      </c>
    </row>
    <row r="8141" customFormat="false" ht="15" hidden="false" customHeight="false" outlineLevel="0" collapsed="false">
      <c r="A8141" s="0" t="n">
        <v>18441537</v>
      </c>
      <c r="B8141" s="0" t="s">
        <v>17363</v>
      </c>
      <c r="C8141" s="0" t="n">
        <v>1</v>
      </c>
      <c r="D8141" s="0" t="s">
        <v>17189</v>
      </c>
      <c r="E8141" s="0" t="s">
        <v>17364</v>
      </c>
      <c r="F8141" s="0" t="s">
        <v>17299</v>
      </c>
      <c r="G8141" s="0" t="s">
        <v>17300</v>
      </c>
      <c r="H8141" s="0" t="s">
        <v>4936</v>
      </c>
      <c r="I8141" s="0" t="s">
        <v>2123</v>
      </c>
      <c r="J8141" s="0" t="s">
        <v>47</v>
      </c>
      <c r="K8141" s="0" t="s">
        <v>47</v>
      </c>
      <c r="L8141" s="0" t="s">
        <v>47</v>
      </c>
      <c r="M8141" s="0" t="s">
        <v>47</v>
      </c>
      <c r="N8141" s="0" t="n">
        <v>1</v>
      </c>
      <c r="O8141" s="0" t="n">
        <v>2</v>
      </c>
      <c r="P8141" s="0" t="n">
        <v>200</v>
      </c>
      <c r="Q8141" s="0" t="n">
        <v>1</v>
      </c>
      <c r="R8141" s="0" t="str">
        <f aca="false">INDEX(Lookup!$B$4:$B$18,MATCH(C8141,Lookup!$A$4:$A$18,0))</f>
        <v>India</v>
      </c>
      <c r="S8141" s="20" t="n">
        <f aca="false">INDEX(Lookup!$D$4:$D$18,MATCH(C8141,Lookup!$A$4:$A$18,0))</f>
        <v>0.012</v>
      </c>
      <c r="T8141" s="21" t="n">
        <f aca="false">ROUND(P8141*S8141,2)</f>
        <v>2.4</v>
      </c>
      <c r="U8141" s="21" t="n">
        <f aca="false">IF(T8141&lt;=10,1,IF(T8141&lt;=20,2,IF(T8141&lt;=30,3,IF(T8141&lt;=40,4,IF(T8141&lt;=50,5,IF(T8141&lt;=100,6,IF(T8141&lt;=250,7,8)))))))</f>
        <v>1</v>
      </c>
      <c r="V8141" s="21" t="n">
        <f aca="false">IF(AND(OR(Dashboard!$T$3="All",R8141=Dashboard!$T$3),OR(Dashboard!$T$4="All",D8141=Dashboard!$T$4)),1,0)</f>
        <v>1</v>
      </c>
      <c r="W8141" s="21" t="n">
        <f aca="false">IF(V8141=1,T8141+ROW()/10000000,0)</f>
        <v>2.4008141</v>
      </c>
    </row>
    <row r="8142" customFormat="false" ht="15" hidden="false" customHeight="false" outlineLevel="0" collapsed="false">
      <c r="A8142" s="0" t="n">
        <v>18128857</v>
      </c>
      <c r="B8142" s="0" t="s">
        <v>17365</v>
      </c>
      <c r="C8142" s="0" t="n">
        <v>1</v>
      </c>
      <c r="D8142" s="0" t="s">
        <v>17189</v>
      </c>
      <c r="E8142" s="0" t="s">
        <v>17366</v>
      </c>
      <c r="F8142" s="0" t="s">
        <v>17367</v>
      </c>
      <c r="G8142" s="0" t="s">
        <v>17368</v>
      </c>
      <c r="H8142" s="0" t="s">
        <v>2288</v>
      </c>
      <c r="I8142" s="0" t="s">
        <v>2123</v>
      </c>
      <c r="J8142" s="0" t="s">
        <v>47</v>
      </c>
      <c r="K8142" s="0" t="s">
        <v>46</v>
      </c>
      <c r="L8142" s="0" t="s">
        <v>47</v>
      </c>
      <c r="M8142" s="0" t="s">
        <v>47</v>
      </c>
      <c r="N8142" s="0" t="n">
        <v>2</v>
      </c>
      <c r="O8142" s="0" t="n">
        <v>55</v>
      </c>
      <c r="P8142" s="0" t="n">
        <v>500</v>
      </c>
      <c r="Q8142" s="0" t="n">
        <v>2.9</v>
      </c>
      <c r="R8142" s="0" t="str">
        <f aca="false">INDEX(Lookup!$B$4:$B$18,MATCH(C8142,Lookup!$A$4:$A$18,0))</f>
        <v>India</v>
      </c>
      <c r="S8142" s="20" t="n">
        <f aca="false">INDEX(Lookup!$D$4:$D$18,MATCH(C8142,Lookup!$A$4:$A$18,0))</f>
        <v>0.012</v>
      </c>
      <c r="T8142" s="21" t="n">
        <f aca="false">ROUND(P8142*S8142,2)</f>
        <v>6</v>
      </c>
      <c r="U8142" s="21" t="n">
        <f aca="false">IF(T8142&lt;=10,1,IF(T8142&lt;=20,2,IF(T8142&lt;=30,3,IF(T8142&lt;=40,4,IF(T8142&lt;=50,5,IF(T8142&lt;=100,6,IF(T8142&lt;=250,7,8)))))))</f>
        <v>1</v>
      </c>
      <c r="V8142" s="21" t="n">
        <f aca="false">IF(AND(OR(Dashboard!$T$3="All",R8142=Dashboard!$T$3),OR(Dashboard!$T$4="All",D8142=Dashboard!$T$4)),1,0)</f>
        <v>1</v>
      </c>
      <c r="W8142" s="21" t="n">
        <f aca="false">IF(V8142=1,T8142+ROW()/10000000,0)</f>
        <v>6.0008142</v>
      </c>
    </row>
    <row r="8143" customFormat="false" ht="15" hidden="false" customHeight="false" outlineLevel="0" collapsed="false">
      <c r="A8143" s="0" t="n">
        <v>18279435</v>
      </c>
      <c r="B8143" s="0" t="s">
        <v>17369</v>
      </c>
      <c r="C8143" s="0" t="n">
        <v>1</v>
      </c>
      <c r="D8143" s="0" t="s">
        <v>17189</v>
      </c>
      <c r="E8143" s="0" t="s">
        <v>17370</v>
      </c>
      <c r="F8143" s="0" t="s">
        <v>17367</v>
      </c>
      <c r="G8143" s="0" t="s">
        <v>17368</v>
      </c>
      <c r="H8143" s="0" t="s">
        <v>2288</v>
      </c>
      <c r="I8143" s="0" t="s">
        <v>2123</v>
      </c>
      <c r="J8143" s="0" t="s">
        <v>47</v>
      </c>
      <c r="K8143" s="0" t="s">
        <v>46</v>
      </c>
      <c r="L8143" s="0" t="s">
        <v>47</v>
      </c>
      <c r="M8143" s="0" t="s">
        <v>47</v>
      </c>
      <c r="N8143" s="0" t="n">
        <v>2</v>
      </c>
      <c r="O8143" s="0" t="n">
        <v>10</v>
      </c>
      <c r="P8143" s="0" t="n">
        <v>500</v>
      </c>
      <c r="Q8143" s="0" t="n">
        <v>2.7</v>
      </c>
      <c r="R8143" s="0" t="str">
        <f aca="false">INDEX(Lookup!$B$4:$B$18,MATCH(C8143,Lookup!$A$4:$A$18,0))</f>
        <v>India</v>
      </c>
      <c r="S8143" s="20" t="n">
        <f aca="false">INDEX(Lookup!$D$4:$D$18,MATCH(C8143,Lookup!$A$4:$A$18,0))</f>
        <v>0.012</v>
      </c>
      <c r="T8143" s="21" t="n">
        <f aca="false">ROUND(P8143*S8143,2)</f>
        <v>6</v>
      </c>
      <c r="U8143" s="21" t="n">
        <f aca="false">IF(T8143&lt;=10,1,IF(T8143&lt;=20,2,IF(T8143&lt;=30,3,IF(T8143&lt;=40,4,IF(T8143&lt;=50,5,IF(T8143&lt;=100,6,IF(T8143&lt;=250,7,8)))))))</f>
        <v>1</v>
      </c>
      <c r="V8143" s="21" t="n">
        <f aca="false">IF(AND(OR(Dashboard!$T$3="All",R8143=Dashboard!$T$3),OR(Dashboard!$T$4="All",D8143=Dashboard!$T$4)),1,0)</f>
        <v>1</v>
      </c>
      <c r="W8143" s="21" t="n">
        <f aca="false">IF(V8143=1,T8143+ROW()/10000000,0)</f>
        <v>6.0008143</v>
      </c>
    </row>
    <row r="8144" customFormat="false" ht="15" hidden="false" customHeight="false" outlineLevel="0" collapsed="false">
      <c r="A8144" s="0" t="n">
        <v>18281983</v>
      </c>
      <c r="B8144" s="0" t="s">
        <v>4828</v>
      </c>
      <c r="C8144" s="0" t="n">
        <v>1</v>
      </c>
      <c r="D8144" s="0" t="s">
        <v>17189</v>
      </c>
      <c r="E8144" s="0" t="s">
        <v>17371</v>
      </c>
      <c r="F8144" s="0" t="s">
        <v>17367</v>
      </c>
      <c r="G8144" s="0" t="s">
        <v>17368</v>
      </c>
      <c r="H8144" s="0" t="s">
        <v>2128</v>
      </c>
      <c r="I8144" s="0" t="s">
        <v>2123</v>
      </c>
      <c r="J8144" s="0" t="s">
        <v>47</v>
      </c>
      <c r="K8144" s="0" t="s">
        <v>47</v>
      </c>
      <c r="L8144" s="0" t="s">
        <v>47</v>
      </c>
      <c r="M8144" s="0" t="s">
        <v>47</v>
      </c>
      <c r="N8144" s="0" t="n">
        <v>1</v>
      </c>
      <c r="O8144" s="0" t="n">
        <v>16</v>
      </c>
      <c r="P8144" s="0" t="n">
        <v>300</v>
      </c>
      <c r="Q8144" s="0" t="n">
        <v>3.1</v>
      </c>
      <c r="R8144" s="0" t="str">
        <f aca="false">INDEX(Lookup!$B$4:$B$18,MATCH(C8144,Lookup!$A$4:$A$18,0))</f>
        <v>India</v>
      </c>
      <c r="S8144" s="20" t="n">
        <f aca="false">INDEX(Lookup!$D$4:$D$18,MATCH(C8144,Lookup!$A$4:$A$18,0))</f>
        <v>0.012</v>
      </c>
      <c r="T8144" s="21" t="n">
        <f aca="false">ROUND(P8144*S8144,2)</f>
        <v>3.6</v>
      </c>
      <c r="U8144" s="21" t="n">
        <f aca="false">IF(T8144&lt;=10,1,IF(T8144&lt;=20,2,IF(T8144&lt;=30,3,IF(T8144&lt;=40,4,IF(T8144&lt;=50,5,IF(T8144&lt;=100,6,IF(T8144&lt;=250,7,8)))))))</f>
        <v>1</v>
      </c>
      <c r="V8144" s="21" t="n">
        <f aca="false">IF(AND(OR(Dashboard!$T$3="All",R8144=Dashboard!$T$3),OR(Dashboard!$T$4="All",D8144=Dashboard!$T$4)),1,0)</f>
        <v>1</v>
      </c>
      <c r="W8144" s="21" t="n">
        <f aca="false">IF(V8144=1,T8144+ROW()/10000000,0)</f>
        <v>3.6008144</v>
      </c>
    </row>
    <row r="8145" customFormat="false" ht="15" hidden="false" customHeight="false" outlineLevel="0" collapsed="false">
      <c r="A8145" s="0" t="n">
        <v>301402</v>
      </c>
      <c r="B8145" s="0" t="s">
        <v>17372</v>
      </c>
      <c r="C8145" s="0" t="n">
        <v>1</v>
      </c>
      <c r="D8145" s="0" t="s">
        <v>17189</v>
      </c>
      <c r="E8145" s="0" t="s">
        <v>17373</v>
      </c>
      <c r="F8145" s="0" t="s">
        <v>17374</v>
      </c>
      <c r="G8145" s="0" t="s">
        <v>17375</v>
      </c>
      <c r="H8145" s="0" t="s">
        <v>2158</v>
      </c>
      <c r="I8145" s="0" t="s">
        <v>2123</v>
      </c>
      <c r="J8145" s="0" t="s">
        <v>46</v>
      </c>
      <c r="K8145" s="0" t="s">
        <v>47</v>
      </c>
      <c r="L8145" s="0" t="s">
        <v>47</v>
      </c>
      <c r="M8145" s="0" t="s">
        <v>47</v>
      </c>
      <c r="N8145" s="0" t="n">
        <v>3</v>
      </c>
      <c r="O8145" s="0" t="n">
        <v>7</v>
      </c>
      <c r="P8145" s="0" t="n">
        <v>1300</v>
      </c>
      <c r="Q8145" s="0" t="n">
        <v>3</v>
      </c>
      <c r="R8145" s="0" t="str">
        <f aca="false">INDEX(Lookup!$B$4:$B$18,MATCH(C8145,Lookup!$A$4:$A$18,0))</f>
        <v>India</v>
      </c>
      <c r="S8145" s="20" t="n">
        <f aca="false">INDEX(Lookup!$D$4:$D$18,MATCH(C8145,Lookup!$A$4:$A$18,0))</f>
        <v>0.012</v>
      </c>
      <c r="T8145" s="21" t="n">
        <f aca="false">ROUND(P8145*S8145,2)</f>
        <v>15.6</v>
      </c>
      <c r="U8145" s="21" t="n">
        <f aca="false">IF(T8145&lt;=10,1,IF(T8145&lt;=20,2,IF(T8145&lt;=30,3,IF(T8145&lt;=40,4,IF(T8145&lt;=50,5,IF(T8145&lt;=100,6,IF(T8145&lt;=250,7,8)))))))</f>
        <v>2</v>
      </c>
      <c r="V8145" s="21" t="n">
        <f aca="false">IF(AND(OR(Dashboard!$T$3="All",R8145=Dashboard!$T$3),OR(Dashboard!$T$4="All",D8145=Dashboard!$T$4)),1,0)</f>
        <v>1</v>
      </c>
      <c r="W8145" s="21" t="n">
        <f aca="false">IF(V8145=1,T8145+ROW()/10000000,0)</f>
        <v>15.6008145</v>
      </c>
    </row>
    <row r="8146" customFormat="false" ht="15" hidden="false" customHeight="false" outlineLevel="0" collapsed="false">
      <c r="A8146" s="0" t="n">
        <v>301461</v>
      </c>
      <c r="B8146" s="0" t="s">
        <v>17376</v>
      </c>
      <c r="C8146" s="0" t="n">
        <v>1</v>
      </c>
      <c r="D8146" s="0" t="s">
        <v>17189</v>
      </c>
      <c r="E8146" s="0" t="s">
        <v>17373</v>
      </c>
      <c r="F8146" s="0" t="s">
        <v>17374</v>
      </c>
      <c r="G8146" s="0" t="s">
        <v>17375</v>
      </c>
      <c r="H8146" s="0" t="s">
        <v>2168</v>
      </c>
      <c r="I8146" s="0" t="s">
        <v>2123</v>
      </c>
      <c r="J8146" s="0" t="s">
        <v>46</v>
      </c>
      <c r="K8146" s="0" t="s">
        <v>47</v>
      </c>
      <c r="L8146" s="0" t="s">
        <v>47</v>
      </c>
      <c r="M8146" s="0" t="s">
        <v>47</v>
      </c>
      <c r="N8146" s="0" t="n">
        <v>4</v>
      </c>
      <c r="O8146" s="0" t="n">
        <v>0</v>
      </c>
      <c r="P8146" s="0" t="n">
        <v>2000</v>
      </c>
      <c r="Q8146" s="0" t="n">
        <v>1</v>
      </c>
      <c r="R8146" s="0" t="str">
        <f aca="false">INDEX(Lookup!$B$4:$B$18,MATCH(C8146,Lookup!$A$4:$A$18,0))</f>
        <v>India</v>
      </c>
      <c r="S8146" s="20" t="n">
        <f aca="false">INDEX(Lookup!$D$4:$D$18,MATCH(C8146,Lookup!$A$4:$A$18,0))</f>
        <v>0.012</v>
      </c>
      <c r="T8146" s="21" t="n">
        <f aca="false">ROUND(P8146*S8146,2)</f>
        <v>24</v>
      </c>
      <c r="U8146" s="21" t="n">
        <f aca="false">IF(T8146&lt;=10,1,IF(T8146&lt;=20,2,IF(T8146&lt;=30,3,IF(T8146&lt;=40,4,IF(T8146&lt;=50,5,IF(T8146&lt;=100,6,IF(T8146&lt;=250,7,8)))))))</f>
        <v>3</v>
      </c>
      <c r="V8146" s="21" t="n">
        <f aca="false">IF(AND(OR(Dashboard!$T$3="All",R8146=Dashboard!$T$3),OR(Dashboard!$T$4="All",D8146=Dashboard!$T$4)),1,0)</f>
        <v>1</v>
      </c>
      <c r="W8146" s="21" t="n">
        <f aca="false">IF(V8146=1,T8146+ROW()/10000000,0)</f>
        <v>24.0008146</v>
      </c>
    </row>
    <row r="8147" customFormat="false" ht="15" hidden="false" customHeight="false" outlineLevel="0" collapsed="false">
      <c r="A8147" s="0" t="n">
        <v>301468</v>
      </c>
      <c r="B8147" s="0" t="s">
        <v>17377</v>
      </c>
      <c r="C8147" s="0" t="n">
        <v>1</v>
      </c>
      <c r="D8147" s="0" t="s">
        <v>17189</v>
      </c>
      <c r="E8147" s="0" t="s">
        <v>17373</v>
      </c>
      <c r="F8147" s="0" t="s">
        <v>17374</v>
      </c>
      <c r="G8147" s="0" t="s">
        <v>17375</v>
      </c>
      <c r="H8147" s="0" t="s">
        <v>2274</v>
      </c>
      <c r="I8147" s="0" t="s">
        <v>2123</v>
      </c>
      <c r="J8147" s="0" t="s">
        <v>46</v>
      </c>
      <c r="K8147" s="0" t="s">
        <v>47</v>
      </c>
      <c r="L8147" s="0" t="s">
        <v>47</v>
      </c>
      <c r="M8147" s="0" t="s">
        <v>47</v>
      </c>
      <c r="N8147" s="0" t="n">
        <v>3</v>
      </c>
      <c r="O8147" s="0" t="n">
        <v>0</v>
      </c>
      <c r="P8147" s="0" t="n">
        <v>1200</v>
      </c>
      <c r="Q8147" s="0" t="n">
        <v>1</v>
      </c>
      <c r="R8147" s="0" t="str">
        <f aca="false">INDEX(Lookup!$B$4:$B$18,MATCH(C8147,Lookup!$A$4:$A$18,0))</f>
        <v>India</v>
      </c>
      <c r="S8147" s="20" t="n">
        <f aca="false">INDEX(Lookup!$D$4:$D$18,MATCH(C8147,Lookup!$A$4:$A$18,0))</f>
        <v>0.012</v>
      </c>
      <c r="T8147" s="21" t="n">
        <f aca="false">ROUND(P8147*S8147,2)</f>
        <v>14.4</v>
      </c>
      <c r="U8147" s="21" t="n">
        <f aca="false">IF(T8147&lt;=10,1,IF(T8147&lt;=20,2,IF(T8147&lt;=30,3,IF(T8147&lt;=40,4,IF(T8147&lt;=50,5,IF(T8147&lt;=100,6,IF(T8147&lt;=250,7,8)))))))</f>
        <v>2</v>
      </c>
      <c r="V8147" s="21" t="n">
        <f aca="false">IF(AND(OR(Dashboard!$T$3="All",R8147=Dashboard!$T$3),OR(Dashboard!$T$4="All",D8147=Dashboard!$T$4)),1,0)</f>
        <v>1</v>
      </c>
      <c r="W8147" s="21" t="n">
        <f aca="false">IF(V8147=1,T8147+ROW()/10000000,0)</f>
        <v>14.4008147</v>
      </c>
    </row>
    <row r="8148" customFormat="false" ht="15" hidden="false" customHeight="false" outlineLevel="0" collapsed="false">
      <c r="A8148" s="0" t="n">
        <v>2342</v>
      </c>
      <c r="B8148" s="0" t="s">
        <v>17378</v>
      </c>
      <c r="C8148" s="0" t="n">
        <v>1</v>
      </c>
      <c r="D8148" s="0" t="s">
        <v>17189</v>
      </c>
      <c r="E8148" s="0" t="s">
        <v>17379</v>
      </c>
      <c r="F8148" s="0" t="s">
        <v>17380</v>
      </c>
      <c r="G8148" s="0" t="s">
        <v>17381</v>
      </c>
      <c r="H8148" s="0" t="s">
        <v>4982</v>
      </c>
      <c r="I8148" s="0" t="s">
        <v>2123</v>
      </c>
      <c r="J8148" s="0" t="s">
        <v>46</v>
      </c>
      <c r="K8148" s="0" t="s">
        <v>46</v>
      </c>
      <c r="L8148" s="0" t="s">
        <v>47</v>
      </c>
      <c r="M8148" s="0" t="s">
        <v>47</v>
      </c>
      <c r="N8148" s="0" t="n">
        <v>3</v>
      </c>
      <c r="O8148" s="0" t="n">
        <v>192</v>
      </c>
      <c r="P8148" s="0" t="n">
        <v>1000</v>
      </c>
      <c r="Q8148" s="0" t="n">
        <v>2.6</v>
      </c>
      <c r="R8148" s="0" t="str">
        <f aca="false">INDEX(Lookup!$B$4:$B$18,MATCH(C8148,Lookup!$A$4:$A$18,0))</f>
        <v>India</v>
      </c>
      <c r="S8148" s="20" t="n">
        <f aca="false">INDEX(Lookup!$D$4:$D$18,MATCH(C8148,Lookup!$A$4:$A$18,0))</f>
        <v>0.012</v>
      </c>
      <c r="T8148" s="21" t="n">
        <f aca="false">ROUND(P8148*S8148,2)</f>
        <v>12</v>
      </c>
      <c r="U8148" s="21" t="n">
        <f aca="false">IF(T8148&lt;=10,1,IF(T8148&lt;=20,2,IF(T8148&lt;=30,3,IF(T8148&lt;=40,4,IF(T8148&lt;=50,5,IF(T8148&lt;=100,6,IF(T8148&lt;=250,7,8)))))))</f>
        <v>2</v>
      </c>
      <c r="V8148" s="21" t="n">
        <f aca="false">IF(AND(OR(Dashboard!$T$3="All",R8148=Dashboard!$T$3),OR(Dashboard!$T$4="All",D8148=Dashboard!$T$4)),1,0)</f>
        <v>1</v>
      </c>
      <c r="W8148" s="21" t="n">
        <f aca="false">IF(V8148=1,T8148+ROW()/10000000,0)</f>
        <v>12.0008148</v>
      </c>
    </row>
    <row r="8149" customFormat="false" ht="15" hidden="false" customHeight="false" outlineLevel="0" collapsed="false">
      <c r="A8149" s="0" t="n">
        <v>309088</v>
      </c>
      <c r="B8149" s="0" t="s">
        <v>7701</v>
      </c>
      <c r="C8149" s="0" t="n">
        <v>1</v>
      </c>
      <c r="D8149" s="0" t="s">
        <v>17189</v>
      </c>
      <c r="E8149" s="0" t="s">
        <v>17382</v>
      </c>
      <c r="F8149" s="0" t="s">
        <v>17380</v>
      </c>
      <c r="G8149" s="0" t="s">
        <v>17381</v>
      </c>
      <c r="H8149" s="0" t="s">
        <v>4219</v>
      </c>
      <c r="I8149" s="0" t="s">
        <v>2123</v>
      </c>
      <c r="J8149" s="0" t="s">
        <v>47</v>
      </c>
      <c r="K8149" s="0" t="s">
        <v>46</v>
      </c>
      <c r="L8149" s="0" t="s">
        <v>47</v>
      </c>
      <c r="M8149" s="0" t="s">
        <v>47</v>
      </c>
      <c r="N8149" s="0" t="n">
        <v>2</v>
      </c>
      <c r="O8149" s="0" t="n">
        <v>109</v>
      </c>
      <c r="P8149" s="0" t="n">
        <v>500</v>
      </c>
      <c r="Q8149" s="0" t="n">
        <v>2.8</v>
      </c>
      <c r="R8149" s="0" t="str">
        <f aca="false">INDEX(Lookup!$B$4:$B$18,MATCH(C8149,Lookup!$A$4:$A$18,0))</f>
        <v>India</v>
      </c>
      <c r="S8149" s="20" t="n">
        <f aca="false">INDEX(Lookup!$D$4:$D$18,MATCH(C8149,Lookup!$A$4:$A$18,0))</f>
        <v>0.012</v>
      </c>
      <c r="T8149" s="21" t="n">
        <f aca="false">ROUND(P8149*S8149,2)</f>
        <v>6</v>
      </c>
      <c r="U8149" s="21" t="n">
        <f aca="false">IF(T8149&lt;=10,1,IF(T8149&lt;=20,2,IF(T8149&lt;=30,3,IF(T8149&lt;=40,4,IF(T8149&lt;=50,5,IF(T8149&lt;=100,6,IF(T8149&lt;=250,7,8)))))))</f>
        <v>1</v>
      </c>
      <c r="V8149" s="21" t="n">
        <f aca="false">IF(AND(OR(Dashboard!$T$3="All",R8149=Dashboard!$T$3),OR(Dashboard!$T$4="All",D8149=Dashboard!$T$4)),1,0)</f>
        <v>1</v>
      </c>
      <c r="W8149" s="21" t="n">
        <f aca="false">IF(V8149=1,T8149+ROW()/10000000,0)</f>
        <v>6.0008149</v>
      </c>
    </row>
    <row r="8150" customFormat="false" ht="15" hidden="false" customHeight="false" outlineLevel="0" collapsed="false">
      <c r="A8150" s="0" t="n">
        <v>18334423</v>
      </c>
      <c r="B8150" s="0" t="s">
        <v>17383</v>
      </c>
      <c r="C8150" s="0" t="n">
        <v>1</v>
      </c>
      <c r="D8150" s="0" t="s">
        <v>17189</v>
      </c>
      <c r="E8150" s="0" t="s">
        <v>17384</v>
      </c>
      <c r="F8150" s="0" t="s">
        <v>17380</v>
      </c>
      <c r="G8150" s="0" t="s">
        <v>17381</v>
      </c>
      <c r="H8150" s="0" t="s">
        <v>2288</v>
      </c>
      <c r="I8150" s="0" t="s">
        <v>2123</v>
      </c>
      <c r="J8150" s="0" t="s">
        <v>47</v>
      </c>
      <c r="K8150" s="0" t="s">
        <v>46</v>
      </c>
      <c r="L8150" s="0" t="s">
        <v>47</v>
      </c>
      <c r="M8150" s="0" t="s">
        <v>47</v>
      </c>
      <c r="N8150" s="0" t="n">
        <v>1</v>
      </c>
      <c r="O8150" s="0" t="n">
        <v>49</v>
      </c>
      <c r="P8150" s="0" t="n">
        <v>350</v>
      </c>
      <c r="Q8150" s="0" t="n">
        <v>3.2</v>
      </c>
      <c r="R8150" s="0" t="str">
        <f aca="false">INDEX(Lookup!$B$4:$B$18,MATCH(C8150,Lookup!$A$4:$A$18,0))</f>
        <v>India</v>
      </c>
      <c r="S8150" s="20" t="n">
        <f aca="false">INDEX(Lookup!$D$4:$D$18,MATCH(C8150,Lookup!$A$4:$A$18,0))</f>
        <v>0.012</v>
      </c>
      <c r="T8150" s="21" t="n">
        <f aca="false">ROUND(P8150*S8150,2)</f>
        <v>4.2</v>
      </c>
      <c r="U8150" s="21" t="n">
        <f aca="false">IF(T8150&lt;=10,1,IF(T8150&lt;=20,2,IF(T8150&lt;=30,3,IF(T8150&lt;=40,4,IF(T8150&lt;=50,5,IF(T8150&lt;=100,6,IF(T8150&lt;=250,7,8)))))))</f>
        <v>1</v>
      </c>
      <c r="V8150" s="21" t="n">
        <f aca="false">IF(AND(OR(Dashboard!$T$3="All",R8150=Dashboard!$T$3),OR(Dashboard!$T$4="All",D8150=Dashboard!$T$4)),1,0)</f>
        <v>1</v>
      </c>
      <c r="W8150" s="21" t="n">
        <f aca="false">IF(V8150=1,T8150+ROW()/10000000,0)</f>
        <v>4.200815</v>
      </c>
    </row>
    <row r="8151" customFormat="false" ht="15" hidden="false" customHeight="false" outlineLevel="0" collapsed="false">
      <c r="A8151" s="0" t="n">
        <v>439</v>
      </c>
      <c r="B8151" s="0" t="s">
        <v>17385</v>
      </c>
      <c r="C8151" s="0" t="n">
        <v>1</v>
      </c>
      <c r="D8151" s="0" t="s">
        <v>17189</v>
      </c>
      <c r="E8151" s="0" t="s">
        <v>17386</v>
      </c>
      <c r="F8151" s="0" t="s">
        <v>17380</v>
      </c>
      <c r="G8151" s="0" t="s">
        <v>17381</v>
      </c>
      <c r="H8151" s="0" t="s">
        <v>2359</v>
      </c>
      <c r="I8151" s="0" t="s">
        <v>2123</v>
      </c>
      <c r="J8151" s="0" t="s">
        <v>47</v>
      </c>
      <c r="K8151" s="0" t="s">
        <v>47</v>
      </c>
      <c r="L8151" s="0" t="s">
        <v>47</v>
      </c>
      <c r="M8151" s="0" t="s">
        <v>47</v>
      </c>
      <c r="N8151" s="0" t="n">
        <v>2</v>
      </c>
      <c r="O8151" s="0" t="n">
        <v>44</v>
      </c>
      <c r="P8151" s="0" t="n">
        <v>600</v>
      </c>
      <c r="Q8151" s="0" t="n">
        <v>2.6</v>
      </c>
      <c r="R8151" s="0" t="str">
        <f aca="false">INDEX(Lookup!$B$4:$B$18,MATCH(C8151,Lookup!$A$4:$A$18,0))</f>
        <v>India</v>
      </c>
      <c r="S8151" s="20" t="n">
        <f aca="false">INDEX(Lookup!$D$4:$D$18,MATCH(C8151,Lookup!$A$4:$A$18,0))</f>
        <v>0.012</v>
      </c>
      <c r="T8151" s="21" t="n">
        <f aca="false">ROUND(P8151*S8151,2)</f>
        <v>7.2</v>
      </c>
      <c r="U8151" s="21" t="n">
        <f aca="false">IF(T8151&lt;=10,1,IF(T8151&lt;=20,2,IF(T8151&lt;=30,3,IF(T8151&lt;=40,4,IF(T8151&lt;=50,5,IF(T8151&lt;=100,6,IF(T8151&lt;=250,7,8)))))))</f>
        <v>1</v>
      </c>
      <c r="V8151" s="21" t="n">
        <f aca="false">IF(AND(OR(Dashboard!$T$3="All",R8151=Dashboard!$T$3),OR(Dashboard!$T$4="All",D8151=Dashboard!$T$4)),1,0)</f>
        <v>1</v>
      </c>
      <c r="W8151" s="21" t="n">
        <f aca="false">IF(V8151=1,T8151+ROW()/10000000,0)</f>
        <v>7.2008151</v>
      </c>
    </row>
    <row r="8152" customFormat="false" ht="15" hidden="false" customHeight="false" outlineLevel="0" collapsed="false">
      <c r="A8152" s="0" t="n">
        <v>18431970</v>
      </c>
      <c r="B8152" s="0" t="s">
        <v>17387</v>
      </c>
      <c r="C8152" s="0" t="n">
        <v>1</v>
      </c>
      <c r="D8152" s="0" t="s">
        <v>17189</v>
      </c>
      <c r="E8152" s="0" t="s">
        <v>17388</v>
      </c>
      <c r="F8152" s="0" t="s">
        <v>17380</v>
      </c>
      <c r="G8152" s="0" t="s">
        <v>17381</v>
      </c>
      <c r="H8152" s="0" t="s">
        <v>2784</v>
      </c>
      <c r="I8152" s="0" t="s">
        <v>2123</v>
      </c>
      <c r="J8152" s="0" t="s">
        <v>47</v>
      </c>
      <c r="K8152" s="0" t="s">
        <v>46</v>
      </c>
      <c r="L8152" s="0" t="s">
        <v>47</v>
      </c>
      <c r="M8152" s="0" t="s">
        <v>47</v>
      </c>
      <c r="N8152" s="0" t="n">
        <v>1</v>
      </c>
      <c r="O8152" s="0" t="n">
        <v>29</v>
      </c>
      <c r="P8152" s="0" t="n">
        <v>400</v>
      </c>
      <c r="Q8152" s="0" t="n">
        <v>3.4</v>
      </c>
      <c r="R8152" s="0" t="str">
        <f aca="false">INDEX(Lookup!$B$4:$B$18,MATCH(C8152,Lookup!$A$4:$A$18,0))</f>
        <v>India</v>
      </c>
      <c r="S8152" s="20" t="n">
        <f aca="false">INDEX(Lookup!$D$4:$D$18,MATCH(C8152,Lookup!$A$4:$A$18,0))</f>
        <v>0.012</v>
      </c>
      <c r="T8152" s="21" t="n">
        <f aca="false">ROUND(P8152*S8152,2)</f>
        <v>4.8</v>
      </c>
      <c r="U8152" s="21" t="n">
        <f aca="false">IF(T8152&lt;=10,1,IF(T8152&lt;=20,2,IF(T8152&lt;=30,3,IF(T8152&lt;=40,4,IF(T8152&lt;=50,5,IF(T8152&lt;=100,6,IF(T8152&lt;=250,7,8)))))))</f>
        <v>1</v>
      </c>
      <c r="V8152" s="21" t="n">
        <f aca="false">IF(AND(OR(Dashboard!$T$3="All",R8152=Dashboard!$T$3),OR(Dashboard!$T$4="All",D8152=Dashboard!$T$4)),1,0)</f>
        <v>1</v>
      </c>
      <c r="W8152" s="21" t="n">
        <f aca="false">IF(V8152=1,T8152+ROW()/10000000,0)</f>
        <v>4.8008152</v>
      </c>
    </row>
    <row r="8153" customFormat="false" ht="15" hidden="false" customHeight="false" outlineLevel="0" collapsed="false">
      <c r="A8153" s="0" t="n">
        <v>307718</v>
      </c>
      <c r="B8153" s="0" t="s">
        <v>17389</v>
      </c>
      <c r="C8153" s="0" t="n">
        <v>1</v>
      </c>
      <c r="D8153" s="0" t="s">
        <v>17189</v>
      </c>
      <c r="E8153" s="0" t="s">
        <v>17390</v>
      </c>
      <c r="F8153" s="0" t="s">
        <v>17380</v>
      </c>
      <c r="G8153" s="0" t="s">
        <v>17381</v>
      </c>
      <c r="H8153" s="0" t="s">
        <v>3129</v>
      </c>
      <c r="I8153" s="0" t="s">
        <v>2123</v>
      </c>
      <c r="J8153" s="0" t="s">
        <v>47</v>
      </c>
      <c r="K8153" s="0" t="s">
        <v>47</v>
      </c>
      <c r="L8153" s="0" t="s">
        <v>47</v>
      </c>
      <c r="M8153" s="0" t="s">
        <v>47</v>
      </c>
      <c r="N8153" s="0" t="n">
        <v>1</v>
      </c>
      <c r="O8153" s="0" t="n">
        <v>21</v>
      </c>
      <c r="P8153" s="0" t="n">
        <v>300</v>
      </c>
      <c r="Q8153" s="0" t="n">
        <v>3.1</v>
      </c>
      <c r="R8153" s="0" t="str">
        <f aca="false">INDEX(Lookup!$B$4:$B$18,MATCH(C8153,Lookup!$A$4:$A$18,0))</f>
        <v>India</v>
      </c>
      <c r="S8153" s="20" t="n">
        <f aca="false">INDEX(Lookup!$D$4:$D$18,MATCH(C8153,Lookup!$A$4:$A$18,0))</f>
        <v>0.012</v>
      </c>
      <c r="T8153" s="21" t="n">
        <f aca="false">ROUND(P8153*S8153,2)</f>
        <v>3.6</v>
      </c>
      <c r="U8153" s="21" t="n">
        <f aca="false">IF(T8153&lt;=10,1,IF(T8153&lt;=20,2,IF(T8153&lt;=30,3,IF(T8153&lt;=40,4,IF(T8153&lt;=50,5,IF(T8153&lt;=100,6,IF(T8153&lt;=250,7,8)))))))</f>
        <v>1</v>
      </c>
      <c r="V8153" s="21" t="n">
        <f aca="false">IF(AND(OR(Dashboard!$T$3="All",R8153=Dashboard!$T$3),OR(Dashboard!$T$4="All",D8153=Dashboard!$T$4)),1,0)</f>
        <v>1</v>
      </c>
      <c r="W8153" s="21" t="n">
        <f aca="false">IF(V8153=1,T8153+ROW()/10000000,0)</f>
        <v>3.6008153</v>
      </c>
    </row>
    <row r="8154" customFormat="false" ht="15" hidden="false" customHeight="false" outlineLevel="0" collapsed="false">
      <c r="A8154" s="0" t="n">
        <v>5685</v>
      </c>
      <c r="B8154" s="0" t="s">
        <v>17391</v>
      </c>
      <c r="C8154" s="0" t="n">
        <v>1</v>
      </c>
      <c r="D8154" s="0" t="s">
        <v>17189</v>
      </c>
      <c r="E8154" s="0" t="s">
        <v>17392</v>
      </c>
      <c r="F8154" s="0" t="s">
        <v>17380</v>
      </c>
      <c r="G8154" s="0" t="s">
        <v>17381</v>
      </c>
      <c r="H8154" s="0" t="s">
        <v>2330</v>
      </c>
      <c r="I8154" s="0" t="s">
        <v>2123</v>
      </c>
      <c r="J8154" s="0" t="s">
        <v>47</v>
      </c>
      <c r="K8154" s="0" t="s">
        <v>47</v>
      </c>
      <c r="L8154" s="0" t="s">
        <v>47</v>
      </c>
      <c r="M8154" s="0" t="s">
        <v>47</v>
      </c>
      <c r="N8154" s="0" t="n">
        <v>2</v>
      </c>
      <c r="O8154" s="0" t="n">
        <v>33</v>
      </c>
      <c r="P8154" s="0" t="n">
        <v>600</v>
      </c>
      <c r="Q8154" s="0" t="n">
        <v>2.7</v>
      </c>
      <c r="R8154" s="0" t="str">
        <f aca="false">INDEX(Lookup!$B$4:$B$18,MATCH(C8154,Lookup!$A$4:$A$18,0))</f>
        <v>India</v>
      </c>
      <c r="S8154" s="20" t="n">
        <f aca="false">INDEX(Lookup!$D$4:$D$18,MATCH(C8154,Lookup!$A$4:$A$18,0))</f>
        <v>0.012</v>
      </c>
      <c r="T8154" s="21" t="n">
        <f aca="false">ROUND(P8154*S8154,2)</f>
        <v>7.2</v>
      </c>
      <c r="U8154" s="21" t="n">
        <f aca="false">IF(T8154&lt;=10,1,IF(T8154&lt;=20,2,IF(T8154&lt;=30,3,IF(T8154&lt;=40,4,IF(T8154&lt;=50,5,IF(T8154&lt;=100,6,IF(T8154&lt;=250,7,8)))))))</f>
        <v>1</v>
      </c>
      <c r="V8154" s="21" t="n">
        <f aca="false">IF(AND(OR(Dashboard!$T$3="All",R8154=Dashboard!$T$3),OR(Dashboard!$T$4="All",D8154=Dashboard!$T$4)),1,0)</f>
        <v>1</v>
      </c>
      <c r="W8154" s="21" t="n">
        <f aca="false">IF(V8154=1,T8154+ROW()/10000000,0)</f>
        <v>7.2008154</v>
      </c>
    </row>
    <row r="8155" customFormat="false" ht="15" hidden="false" customHeight="false" outlineLevel="0" collapsed="false">
      <c r="A8155" s="0" t="n">
        <v>312243</v>
      </c>
      <c r="B8155" s="0" t="s">
        <v>17393</v>
      </c>
      <c r="C8155" s="0" t="n">
        <v>1</v>
      </c>
      <c r="D8155" s="0" t="s">
        <v>17189</v>
      </c>
      <c r="E8155" s="0" t="s">
        <v>17394</v>
      </c>
      <c r="F8155" s="0" t="s">
        <v>17380</v>
      </c>
      <c r="G8155" s="0" t="s">
        <v>17381</v>
      </c>
      <c r="H8155" s="0" t="s">
        <v>69</v>
      </c>
      <c r="I8155" s="0" t="s">
        <v>2123</v>
      </c>
      <c r="J8155" s="0" t="s">
        <v>47</v>
      </c>
      <c r="K8155" s="0" t="s">
        <v>47</v>
      </c>
      <c r="L8155" s="0" t="s">
        <v>47</v>
      </c>
      <c r="M8155" s="0" t="s">
        <v>47</v>
      </c>
      <c r="N8155" s="0" t="n">
        <v>1</v>
      </c>
      <c r="O8155" s="0" t="n">
        <v>97</v>
      </c>
      <c r="P8155" s="0" t="n">
        <v>350</v>
      </c>
      <c r="Q8155" s="0" t="n">
        <v>3.6</v>
      </c>
      <c r="R8155" s="0" t="str">
        <f aca="false">INDEX(Lookup!$B$4:$B$18,MATCH(C8155,Lookup!$A$4:$A$18,0))</f>
        <v>India</v>
      </c>
      <c r="S8155" s="20" t="n">
        <f aca="false">INDEX(Lookup!$D$4:$D$18,MATCH(C8155,Lookup!$A$4:$A$18,0))</f>
        <v>0.012</v>
      </c>
      <c r="T8155" s="21" t="n">
        <f aca="false">ROUND(P8155*S8155,2)</f>
        <v>4.2</v>
      </c>
      <c r="U8155" s="21" t="n">
        <f aca="false">IF(T8155&lt;=10,1,IF(T8155&lt;=20,2,IF(T8155&lt;=30,3,IF(T8155&lt;=40,4,IF(T8155&lt;=50,5,IF(T8155&lt;=100,6,IF(T8155&lt;=250,7,8)))))))</f>
        <v>1</v>
      </c>
      <c r="V8155" s="21" t="n">
        <f aca="false">IF(AND(OR(Dashboard!$T$3="All",R8155=Dashboard!$T$3),OR(Dashboard!$T$4="All",D8155=Dashboard!$T$4)),1,0)</f>
        <v>1</v>
      </c>
      <c r="W8155" s="21" t="n">
        <f aca="false">IF(V8155=1,T8155+ROW()/10000000,0)</f>
        <v>4.2008155</v>
      </c>
    </row>
    <row r="8156" customFormat="false" ht="15" hidden="false" customHeight="false" outlineLevel="0" collapsed="false">
      <c r="A8156" s="0" t="n">
        <v>18428614</v>
      </c>
      <c r="B8156" s="0" t="s">
        <v>17395</v>
      </c>
      <c r="C8156" s="0" t="n">
        <v>1</v>
      </c>
      <c r="D8156" s="0" t="s">
        <v>17189</v>
      </c>
      <c r="E8156" s="0" t="s">
        <v>17380</v>
      </c>
      <c r="F8156" s="0" t="s">
        <v>17380</v>
      </c>
      <c r="G8156" s="0" t="s">
        <v>17381</v>
      </c>
      <c r="H8156" s="0" t="s">
        <v>4485</v>
      </c>
      <c r="I8156" s="0" t="s">
        <v>2123</v>
      </c>
      <c r="J8156" s="0" t="s">
        <v>47</v>
      </c>
      <c r="K8156" s="0" t="s">
        <v>46</v>
      </c>
      <c r="L8156" s="0" t="s">
        <v>47</v>
      </c>
      <c r="M8156" s="0" t="s">
        <v>47</v>
      </c>
      <c r="N8156" s="0" t="n">
        <v>1</v>
      </c>
      <c r="O8156" s="0" t="n">
        <v>24</v>
      </c>
      <c r="P8156" s="0" t="n">
        <v>250</v>
      </c>
      <c r="Q8156" s="0" t="n">
        <v>3.5</v>
      </c>
      <c r="R8156" s="0" t="str">
        <f aca="false">INDEX(Lookup!$B$4:$B$18,MATCH(C8156,Lookup!$A$4:$A$18,0))</f>
        <v>India</v>
      </c>
      <c r="S8156" s="20" t="n">
        <f aca="false">INDEX(Lookup!$D$4:$D$18,MATCH(C8156,Lookup!$A$4:$A$18,0))</f>
        <v>0.012</v>
      </c>
      <c r="T8156" s="21" t="n">
        <f aca="false">ROUND(P8156*S8156,2)</f>
        <v>3</v>
      </c>
      <c r="U8156" s="21" t="n">
        <f aca="false">IF(T8156&lt;=10,1,IF(T8156&lt;=20,2,IF(T8156&lt;=30,3,IF(T8156&lt;=40,4,IF(T8156&lt;=50,5,IF(T8156&lt;=100,6,IF(T8156&lt;=250,7,8)))))))</f>
        <v>1</v>
      </c>
      <c r="V8156" s="21" t="n">
        <f aca="false">IF(AND(OR(Dashboard!$T$3="All",R8156=Dashboard!$T$3),OR(Dashboard!$T$4="All",D8156=Dashboard!$T$4)),1,0)</f>
        <v>1</v>
      </c>
      <c r="W8156" s="21" t="n">
        <f aca="false">IF(V8156=1,T8156+ROW()/10000000,0)</f>
        <v>3.0008156</v>
      </c>
    </row>
    <row r="8157" customFormat="false" ht="15" hidden="false" customHeight="false" outlineLevel="0" collapsed="false">
      <c r="A8157" s="0" t="n">
        <v>18424869</v>
      </c>
      <c r="B8157" s="0" t="s">
        <v>17396</v>
      </c>
      <c r="C8157" s="0" t="n">
        <v>1</v>
      </c>
      <c r="D8157" s="0" t="s">
        <v>17189</v>
      </c>
      <c r="E8157" s="0" t="s">
        <v>17397</v>
      </c>
      <c r="F8157" s="0" t="s">
        <v>17380</v>
      </c>
      <c r="G8157" s="0" t="s">
        <v>17381</v>
      </c>
      <c r="H8157" s="0" t="s">
        <v>4381</v>
      </c>
      <c r="I8157" s="0" t="s">
        <v>2123</v>
      </c>
      <c r="J8157" s="0" t="s">
        <v>47</v>
      </c>
      <c r="K8157" s="0" t="s">
        <v>46</v>
      </c>
      <c r="L8157" s="0" t="s">
        <v>47</v>
      </c>
      <c r="M8157" s="0" t="s">
        <v>47</v>
      </c>
      <c r="N8157" s="0" t="n">
        <v>2</v>
      </c>
      <c r="O8157" s="0" t="n">
        <v>40</v>
      </c>
      <c r="P8157" s="0" t="n">
        <v>500</v>
      </c>
      <c r="Q8157" s="0" t="n">
        <v>3.9</v>
      </c>
      <c r="R8157" s="0" t="str">
        <f aca="false">INDEX(Lookup!$B$4:$B$18,MATCH(C8157,Lookup!$A$4:$A$18,0))</f>
        <v>India</v>
      </c>
      <c r="S8157" s="20" t="n">
        <f aca="false">INDEX(Lookup!$D$4:$D$18,MATCH(C8157,Lookup!$A$4:$A$18,0))</f>
        <v>0.012</v>
      </c>
      <c r="T8157" s="21" t="n">
        <f aca="false">ROUND(P8157*S8157,2)</f>
        <v>6</v>
      </c>
      <c r="U8157" s="21" t="n">
        <f aca="false">IF(T8157&lt;=10,1,IF(T8157&lt;=20,2,IF(T8157&lt;=30,3,IF(T8157&lt;=40,4,IF(T8157&lt;=50,5,IF(T8157&lt;=100,6,IF(T8157&lt;=250,7,8)))))))</f>
        <v>1</v>
      </c>
      <c r="V8157" s="21" t="n">
        <f aca="false">IF(AND(OR(Dashboard!$T$3="All",R8157=Dashboard!$T$3),OR(Dashboard!$T$4="All",D8157=Dashboard!$T$4)),1,0)</f>
        <v>1</v>
      </c>
      <c r="W8157" s="21" t="n">
        <f aca="false">IF(V8157=1,T8157+ROW()/10000000,0)</f>
        <v>6.0008157</v>
      </c>
    </row>
    <row r="8158" customFormat="false" ht="15" hidden="false" customHeight="false" outlineLevel="0" collapsed="false">
      <c r="A8158" s="0" t="n">
        <v>307232</v>
      </c>
      <c r="B8158" s="0" t="s">
        <v>4101</v>
      </c>
      <c r="C8158" s="0" t="n">
        <v>1</v>
      </c>
      <c r="D8158" s="0" t="s">
        <v>17189</v>
      </c>
      <c r="E8158" s="0" t="s">
        <v>17398</v>
      </c>
      <c r="F8158" s="0" t="s">
        <v>17380</v>
      </c>
      <c r="G8158" s="0" t="s">
        <v>17381</v>
      </c>
      <c r="H8158" s="0" t="s">
        <v>2349</v>
      </c>
      <c r="I8158" s="0" t="s">
        <v>2123</v>
      </c>
      <c r="J8158" s="0" t="s">
        <v>47</v>
      </c>
      <c r="K8158" s="0" t="s">
        <v>46</v>
      </c>
      <c r="L8158" s="0" t="s">
        <v>47</v>
      </c>
      <c r="M8158" s="0" t="s">
        <v>47</v>
      </c>
      <c r="N8158" s="0" t="n">
        <v>1</v>
      </c>
      <c r="O8158" s="0" t="n">
        <v>280</v>
      </c>
      <c r="P8158" s="0" t="n">
        <v>150</v>
      </c>
      <c r="Q8158" s="0" t="n">
        <v>3.6</v>
      </c>
      <c r="R8158" s="0" t="str">
        <f aca="false">INDEX(Lookup!$B$4:$B$18,MATCH(C8158,Lookup!$A$4:$A$18,0))</f>
        <v>India</v>
      </c>
      <c r="S8158" s="20" t="n">
        <f aca="false">INDEX(Lookup!$D$4:$D$18,MATCH(C8158,Lookup!$A$4:$A$18,0))</f>
        <v>0.012</v>
      </c>
      <c r="T8158" s="21" t="n">
        <f aca="false">ROUND(P8158*S8158,2)</f>
        <v>1.8</v>
      </c>
      <c r="U8158" s="21" t="n">
        <f aca="false">IF(T8158&lt;=10,1,IF(T8158&lt;=20,2,IF(T8158&lt;=30,3,IF(T8158&lt;=40,4,IF(T8158&lt;=50,5,IF(T8158&lt;=100,6,IF(T8158&lt;=250,7,8)))))))</f>
        <v>1</v>
      </c>
      <c r="V8158" s="21" t="n">
        <f aca="false">IF(AND(OR(Dashboard!$T$3="All",R8158=Dashboard!$T$3),OR(Dashboard!$T$4="All",D8158=Dashboard!$T$4)),1,0)</f>
        <v>1</v>
      </c>
      <c r="W8158" s="21" t="n">
        <f aca="false">IF(V8158=1,T8158+ROW()/10000000,0)</f>
        <v>1.8008158</v>
      </c>
    </row>
    <row r="8159" customFormat="false" ht="15" hidden="false" customHeight="false" outlineLevel="0" collapsed="false">
      <c r="A8159" s="0" t="n">
        <v>300907</v>
      </c>
      <c r="B8159" s="0" t="s">
        <v>4244</v>
      </c>
      <c r="C8159" s="0" t="n">
        <v>1</v>
      </c>
      <c r="D8159" s="0" t="s">
        <v>17189</v>
      </c>
      <c r="E8159" s="0" t="s">
        <v>17399</v>
      </c>
      <c r="F8159" s="0" t="s">
        <v>17380</v>
      </c>
      <c r="G8159" s="0" t="s">
        <v>17381</v>
      </c>
      <c r="H8159" s="0" t="s">
        <v>4246</v>
      </c>
      <c r="I8159" s="0" t="s">
        <v>2123</v>
      </c>
      <c r="J8159" s="0" t="s">
        <v>47</v>
      </c>
      <c r="K8159" s="0" t="s">
        <v>46</v>
      </c>
      <c r="L8159" s="0" t="s">
        <v>47</v>
      </c>
      <c r="M8159" s="0" t="s">
        <v>47</v>
      </c>
      <c r="N8159" s="0" t="n">
        <v>2</v>
      </c>
      <c r="O8159" s="0" t="n">
        <v>582</v>
      </c>
      <c r="P8159" s="0" t="n">
        <v>650</v>
      </c>
      <c r="Q8159" s="0" t="n">
        <v>3.6</v>
      </c>
      <c r="R8159" s="0" t="str">
        <f aca="false">INDEX(Lookup!$B$4:$B$18,MATCH(C8159,Lookup!$A$4:$A$18,0))</f>
        <v>India</v>
      </c>
      <c r="S8159" s="20" t="n">
        <f aca="false">INDEX(Lookup!$D$4:$D$18,MATCH(C8159,Lookup!$A$4:$A$18,0))</f>
        <v>0.012</v>
      </c>
      <c r="T8159" s="21" t="n">
        <f aca="false">ROUND(P8159*S8159,2)</f>
        <v>7.8</v>
      </c>
      <c r="U8159" s="21" t="n">
        <f aca="false">IF(T8159&lt;=10,1,IF(T8159&lt;=20,2,IF(T8159&lt;=30,3,IF(T8159&lt;=40,4,IF(T8159&lt;=50,5,IF(T8159&lt;=100,6,IF(T8159&lt;=250,7,8)))))))</f>
        <v>1</v>
      </c>
      <c r="V8159" s="21" t="n">
        <f aca="false">IF(AND(OR(Dashboard!$T$3="All",R8159=Dashboard!$T$3),OR(Dashboard!$T$4="All",D8159=Dashboard!$T$4)),1,0)</f>
        <v>1</v>
      </c>
      <c r="W8159" s="21" t="n">
        <f aca="false">IF(V8159=1,T8159+ROW()/10000000,0)</f>
        <v>7.8008159</v>
      </c>
    </row>
    <row r="8160" customFormat="false" ht="15" hidden="false" customHeight="false" outlineLevel="0" collapsed="false">
      <c r="A8160" s="0" t="n">
        <v>18382371</v>
      </c>
      <c r="B8160" s="0" t="s">
        <v>17400</v>
      </c>
      <c r="C8160" s="0" t="n">
        <v>1</v>
      </c>
      <c r="D8160" s="0" t="s">
        <v>17189</v>
      </c>
      <c r="E8160" s="0" t="s">
        <v>17401</v>
      </c>
      <c r="F8160" s="0" t="s">
        <v>17380</v>
      </c>
      <c r="G8160" s="0" t="s">
        <v>17381</v>
      </c>
      <c r="H8160" s="0" t="s">
        <v>153</v>
      </c>
      <c r="I8160" s="0" t="s">
        <v>2123</v>
      </c>
      <c r="J8160" s="0" t="s">
        <v>47</v>
      </c>
      <c r="K8160" s="0" t="s">
        <v>47</v>
      </c>
      <c r="L8160" s="0" t="s">
        <v>47</v>
      </c>
      <c r="M8160" s="0" t="s">
        <v>47</v>
      </c>
      <c r="N8160" s="0" t="n">
        <v>1</v>
      </c>
      <c r="O8160" s="0" t="n">
        <v>2</v>
      </c>
      <c r="P8160" s="0" t="n">
        <v>300</v>
      </c>
      <c r="Q8160" s="0" t="n">
        <v>1</v>
      </c>
      <c r="R8160" s="0" t="str">
        <f aca="false">INDEX(Lookup!$B$4:$B$18,MATCH(C8160,Lookup!$A$4:$A$18,0))</f>
        <v>India</v>
      </c>
      <c r="S8160" s="20" t="n">
        <f aca="false">INDEX(Lookup!$D$4:$D$18,MATCH(C8160,Lookup!$A$4:$A$18,0))</f>
        <v>0.012</v>
      </c>
      <c r="T8160" s="21" t="n">
        <f aca="false">ROUND(P8160*S8160,2)</f>
        <v>3.6</v>
      </c>
      <c r="U8160" s="21" t="n">
        <f aca="false">IF(T8160&lt;=10,1,IF(T8160&lt;=20,2,IF(T8160&lt;=30,3,IF(T8160&lt;=40,4,IF(T8160&lt;=50,5,IF(T8160&lt;=100,6,IF(T8160&lt;=250,7,8)))))))</f>
        <v>1</v>
      </c>
      <c r="V8160" s="21" t="n">
        <f aca="false">IF(AND(OR(Dashboard!$T$3="All",R8160=Dashboard!$T$3),OR(Dashboard!$T$4="All",D8160=Dashboard!$T$4)),1,0)</f>
        <v>1</v>
      </c>
      <c r="W8160" s="21" t="n">
        <f aca="false">IF(V8160=1,T8160+ROW()/10000000,0)</f>
        <v>3.600816</v>
      </c>
    </row>
    <row r="8161" customFormat="false" ht="15" hidden="false" customHeight="false" outlineLevel="0" collapsed="false">
      <c r="A8161" s="0" t="n">
        <v>8422</v>
      </c>
      <c r="B8161" s="0" t="s">
        <v>17402</v>
      </c>
      <c r="C8161" s="0" t="n">
        <v>1</v>
      </c>
      <c r="D8161" s="0" t="s">
        <v>17189</v>
      </c>
      <c r="E8161" s="0" t="s">
        <v>17403</v>
      </c>
      <c r="F8161" s="0" t="s">
        <v>17404</v>
      </c>
      <c r="G8161" s="0" t="s">
        <v>17405</v>
      </c>
      <c r="H8161" s="0" t="s">
        <v>156</v>
      </c>
      <c r="I8161" s="0" t="s">
        <v>2123</v>
      </c>
      <c r="J8161" s="0" t="s">
        <v>47</v>
      </c>
      <c r="K8161" s="0" t="s">
        <v>47</v>
      </c>
      <c r="L8161" s="0" t="s">
        <v>47</v>
      </c>
      <c r="M8161" s="0" t="s">
        <v>47</v>
      </c>
      <c r="N8161" s="0" t="n">
        <v>3</v>
      </c>
      <c r="O8161" s="0" t="n">
        <v>29</v>
      </c>
      <c r="P8161" s="0" t="n">
        <v>1000</v>
      </c>
      <c r="Q8161" s="0" t="n">
        <v>3.4</v>
      </c>
      <c r="R8161" s="0" t="str">
        <f aca="false">INDEX(Lookup!$B$4:$B$18,MATCH(C8161,Lookup!$A$4:$A$18,0))</f>
        <v>India</v>
      </c>
      <c r="S8161" s="20" t="n">
        <f aca="false">INDEX(Lookup!$D$4:$D$18,MATCH(C8161,Lookup!$A$4:$A$18,0))</f>
        <v>0.012</v>
      </c>
      <c r="T8161" s="21" t="n">
        <f aca="false">ROUND(P8161*S8161,2)</f>
        <v>12</v>
      </c>
      <c r="U8161" s="21" t="n">
        <f aca="false">IF(T8161&lt;=10,1,IF(T8161&lt;=20,2,IF(T8161&lt;=30,3,IF(T8161&lt;=40,4,IF(T8161&lt;=50,5,IF(T8161&lt;=100,6,IF(T8161&lt;=250,7,8)))))))</f>
        <v>2</v>
      </c>
      <c r="V8161" s="21" t="n">
        <f aca="false">IF(AND(OR(Dashboard!$T$3="All",R8161=Dashboard!$T$3),OR(Dashboard!$T$4="All",D8161=Dashboard!$T$4)),1,0)</f>
        <v>1</v>
      </c>
      <c r="W8161" s="21" t="n">
        <f aca="false">IF(V8161=1,T8161+ROW()/10000000,0)</f>
        <v>12.0008161</v>
      </c>
    </row>
    <row r="8162" customFormat="false" ht="15" hidden="false" customHeight="false" outlineLevel="0" collapsed="false">
      <c r="A8162" s="0" t="n">
        <v>8344</v>
      </c>
      <c r="B8162" s="0" t="s">
        <v>17406</v>
      </c>
      <c r="C8162" s="0" t="n">
        <v>1</v>
      </c>
      <c r="D8162" s="0" t="s">
        <v>17189</v>
      </c>
      <c r="E8162" s="0" t="s">
        <v>17403</v>
      </c>
      <c r="F8162" s="0" t="s">
        <v>17404</v>
      </c>
      <c r="G8162" s="0" t="s">
        <v>17405</v>
      </c>
      <c r="H8162" s="0" t="s">
        <v>1615</v>
      </c>
      <c r="I8162" s="0" t="s">
        <v>2123</v>
      </c>
      <c r="J8162" s="0" t="s">
        <v>46</v>
      </c>
      <c r="K8162" s="0" t="s">
        <v>47</v>
      </c>
      <c r="L8162" s="0" t="s">
        <v>47</v>
      </c>
      <c r="M8162" s="0" t="s">
        <v>47</v>
      </c>
      <c r="N8162" s="0" t="n">
        <v>4</v>
      </c>
      <c r="O8162" s="0" t="n">
        <v>20</v>
      </c>
      <c r="P8162" s="0" t="n">
        <v>2000</v>
      </c>
      <c r="Q8162" s="0" t="n">
        <v>3.2</v>
      </c>
      <c r="R8162" s="0" t="str">
        <f aca="false">INDEX(Lookup!$B$4:$B$18,MATCH(C8162,Lookup!$A$4:$A$18,0))</f>
        <v>India</v>
      </c>
      <c r="S8162" s="20" t="n">
        <f aca="false">INDEX(Lookup!$D$4:$D$18,MATCH(C8162,Lookup!$A$4:$A$18,0))</f>
        <v>0.012</v>
      </c>
      <c r="T8162" s="21" t="n">
        <f aca="false">ROUND(P8162*S8162,2)</f>
        <v>24</v>
      </c>
      <c r="U8162" s="21" t="n">
        <f aca="false">IF(T8162&lt;=10,1,IF(T8162&lt;=20,2,IF(T8162&lt;=30,3,IF(T8162&lt;=40,4,IF(T8162&lt;=50,5,IF(T8162&lt;=100,6,IF(T8162&lt;=250,7,8)))))))</f>
        <v>3</v>
      </c>
      <c r="V8162" s="21" t="n">
        <f aca="false">IF(AND(OR(Dashboard!$T$3="All",R8162=Dashboard!$T$3),OR(Dashboard!$T$4="All",D8162=Dashboard!$T$4)),1,0)</f>
        <v>1</v>
      </c>
      <c r="W8162" s="21" t="n">
        <f aca="false">IF(V8162=1,T8162+ROW()/10000000,0)</f>
        <v>24.0008162</v>
      </c>
    </row>
    <row r="8163" customFormat="false" ht="15" hidden="false" customHeight="false" outlineLevel="0" collapsed="false">
      <c r="A8163" s="0" t="n">
        <v>8441</v>
      </c>
      <c r="B8163" s="0" t="s">
        <v>17407</v>
      </c>
      <c r="C8163" s="0" t="n">
        <v>1</v>
      </c>
      <c r="D8163" s="0" t="s">
        <v>17189</v>
      </c>
      <c r="E8163" s="0" t="s">
        <v>17403</v>
      </c>
      <c r="F8163" s="0" t="s">
        <v>17404</v>
      </c>
      <c r="G8163" s="0" t="s">
        <v>17405</v>
      </c>
      <c r="H8163" s="0" t="s">
        <v>153</v>
      </c>
      <c r="I8163" s="0" t="s">
        <v>2123</v>
      </c>
      <c r="J8163" s="0" t="s">
        <v>47</v>
      </c>
      <c r="K8163" s="0" t="s">
        <v>47</v>
      </c>
      <c r="L8163" s="0" t="s">
        <v>47</v>
      </c>
      <c r="M8163" s="0" t="s">
        <v>47</v>
      </c>
      <c r="N8163" s="0" t="n">
        <v>2</v>
      </c>
      <c r="O8163" s="0" t="n">
        <v>14</v>
      </c>
      <c r="P8163" s="0" t="n">
        <v>900</v>
      </c>
      <c r="Q8163" s="0" t="n">
        <v>2.9</v>
      </c>
      <c r="R8163" s="0" t="str">
        <f aca="false">INDEX(Lookup!$B$4:$B$18,MATCH(C8163,Lookup!$A$4:$A$18,0))</f>
        <v>India</v>
      </c>
      <c r="S8163" s="20" t="n">
        <f aca="false">INDEX(Lookup!$D$4:$D$18,MATCH(C8163,Lookup!$A$4:$A$18,0))</f>
        <v>0.012</v>
      </c>
      <c r="T8163" s="21" t="n">
        <f aca="false">ROUND(P8163*S8163,2)</f>
        <v>10.8</v>
      </c>
      <c r="U8163" s="21" t="n">
        <f aca="false">IF(T8163&lt;=10,1,IF(T8163&lt;=20,2,IF(T8163&lt;=30,3,IF(T8163&lt;=40,4,IF(T8163&lt;=50,5,IF(T8163&lt;=100,6,IF(T8163&lt;=250,7,8)))))))</f>
        <v>2</v>
      </c>
      <c r="V8163" s="21" t="n">
        <f aca="false">IF(AND(OR(Dashboard!$T$3="All",R8163=Dashboard!$T$3),OR(Dashboard!$T$4="All",D8163=Dashboard!$T$4)),1,0)</f>
        <v>1</v>
      </c>
      <c r="W8163" s="21" t="n">
        <f aca="false">IF(V8163=1,T8163+ROW()/10000000,0)</f>
        <v>10.8008163</v>
      </c>
    </row>
    <row r="8164" customFormat="false" ht="15" hidden="false" customHeight="false" outlineLevel="0" collapsed="false">
      <c r="A8164" s="0" t="n">
        <v>8351</v>
      </c>
      <c r="B8164" s="0" t="s">
        <v>17408</v>
      </c>
      <c r="C8164" s="0" t="n">
        <v>1</v>
      </c>
      <c r="D8164" s="0" t="s">
        <v>17189</v>
      </c>
      <c r="E8164" s="0" t="s">
        <v>17403</v>
      </c>
      <c r="F8164" s="0" t="s">
        <v>17404</v>
      </c>
      <c r="G8164" s="0" t="s">
        <v>17405</v>
      </c>
      <c r="H8164" s="0" t="s">
        <v>2128</v>
      </c>
      <c r="I8164" s="0" t="s">
        <v>2123</v>
      </c>
      <c r="J8164" s="0" t="s">
        <v>46</v>
      </c>
      <c r="K8164" s="0" t="s">
        <v>47</v>
      </c>
      <c r="L8164" s="0" t="s">
        <v>47</v>
      </c>
      <c r="M8164" s="0" t="s">
        <v>47</v>
      </c>
      <c r="N8164" s="0" t="n">
        <v>4</v>
      </c>
      <c r="O8164" s="0" t="n">
        <v>79</v>
      </c>
      <c r="P8164" s="0" t="n">
        <v>3500</v>
      </c>
      <c r="Q8164" s="0" t="n">
        <v>3.5</v>
      </c>
      <c r="R8164" s="0" t="str">
        <f aca="false">INDEX(Lookup!$B$4:$B$18,MATCH(C8164,Lookup!$A$4:$A$18,0))</f>
        <v>India</v>
      </c>
      <c r="S8164" s="20" t="n">
        <f aca="false">INDEX(Lookup!$D$4:$D$18,MATCH(C8164,Lookup!$A$4:$A$18,0))</f>
        <v>0.012</v>
      </c>
      <c r="T8164" s="21" t="n">
        <f aca="false">ROUND(P8164*S8164,2)</f>
        <v>42</v>
      </c>
      <c r="U8164" s="21" t="n">
        <f aca="false">IF(T8164&lt;=10,1,IF(T8164&lt;=20,2,IF(T8164&lt;=30,3,IF(T8164&lt;=40,4,IF(T8164&lt;=50,5,IF(T8164&lt;=100,6,IF(T8164&lt;=250,7,8)))))))</f>
        <v>5</v>
      </c>
      <c r="V8164" s="21" t="n">
        <f aca="false">IF(AND(OR(Dashboard!$T$3="All",R8164=Dashboard!$T$3),OR(Dashboard!$T$4="All",D8164=Dashboard!$T$4)),1,0)</f>
        <v>1</v>
      </c>
      <c r="W8164" s="21" t="n">
        <f aca="false">IF(V8164=1,T8164+ROW()/10000000,0)</f>
        <v>42.0008164</v>
      </c>
    </row>
    <row r="8165" customFormat="false" ht="15" hidden="false" customHeight="false" outlineLevel="0" collapsed="false">
      <c r="A8165" s="0" t="n">
        <v>4505</v>
      </c>
      <c r="B8165" s="0" t="s">
        <v>17409</v>
      </c>
      <c r="C8165" s="0" t="n">
        <v>1</v>
      </c>
      <c r="D8165" s="0" t="s">
        <v>17189</v>
      </c>
      <c r="E8165" s="0" t="s">
        <v>17410</v>
      </c>
      <c r="F8165" s="0" t="s">
        <v>17411</v>
      </c>
      <c r="G8165" s="0" t="s">
        <v>17412</v>
      </c>
      <c r="H8165" s="0" t="s">
        <v>3950</v>
      </c>
      <c r="I8165" s="0" t="s">
        <v>2123</v>
      </c>
      <c r="J8165" s="0" t="s">
        <v>46</v>
      </c>
      <c r="K8165" s="0" t="s">
        <v>47</v>
      </c>
      <c r="L8165" s="0" t="s">
        <v>47</v>
      </c>
      <c r="M8165" s="0" t="s">
        <v>47</v>
      </c>
      <c r="N8165" s="0" t="n">
        <v>3</v>
      </c>
      <c r="O8165" s="0" t="n">
        <v>29</v>
      </c>
      <c r="P8165" s="0" t="n">
        <v>1500</v>
      </c>
      <c r="Q8165" s="0" t="n">
        <v>3.3</v>
      </c>
      <c r="R8165" s="0" t="str">
        <f aca="false">INDEX(Lookup!$B$4:$B$18,MATCH(C8165,Lookup!$A$4:$A$18,0))</f>
        <v>India</v>
      </c>
      <c r="S8165" s="20" t="n">
        <f aca="false">INDEX(Lookup!$D$4:$D$18,MATCH(C8165,Lookup!$A$4:$A$18,0))</f>
        <v>0.012</v>
      </c>
      <c r="T8165" s="21" t="n">
        <f aca="false">ROUND(P8165*S8165,2)</f>
        <v>18</v>
      </c>
      <c r="U8165" s="21" t="n">
        <f aca="false">IF(T8165&lt;=10,1,IF(T8165&lt;=20,2,IF(T8165&lt;=30,3,IF(T8165&lt;=40,4,IF(T8165&lt;=50,5,IF(T8165&lt;=100,6,IF(T8165&lt;=250,7,8)))))))</f>
        <v>2</v>
      </c>
      <c r="V8165" s="21" t="n">
        <f aca="false">IF(AND(OR(Dashboard!$T$3="All",R8165=Dashboard!$T$3),OR(Dashboard!$T$4="All",D8165=Dashboard!$T$4)),1,0)</f>
        <v>1</v>
      </c>
      <c r="W8165" s="21" t="n">
        <f aca="false">IF(V8165=1,T8165+ROW()/10000000,0)</f>
        <v>18.0008165</v>
      </c>
    </row>
    <row r="8166" customFormat="false" ht="15" hidden="false" customHeight="false" outlineLevel="0" collapsed="false">
      <c r="A8166" s="0" t="n">
        <v>18317498</v>
      </c>
      <c r="B8166" s="0" t="s">
        <v>17413</v>
      </c>
      <c r="C8166" s="0" t="n">
        <v>1</v>
      </c>
      <c r="D8166" s="0" t="s">
        <v>17189</v>
      </c>
      <c r="E8166" s="0" t="s">
        <v>17410</v>
      </c>
      <c r="F8166" s="0" t="s">
        <v>17411</v>
      </c>
      <c r="G8166" s="0" t="s">
        <v>17412</v>
      </c>
      <c r="H8166" s="0" t="s">
        <v>1615</v>
      </c>
      <c r="I8166" s="0" t="s">
        <v>2123</v>
      </c>
      <c r="J8166" s="0" t="s">
        <v>46</v>
      </c>
      <c r="K8166" s="0" t="s">
        <v>47</v>
      </c>
      <c r="L8166" s="0" t="s">
        <v>47</v>
      </c>
      <c r="M8166" s="0" t="s">
        <v>47</v>
      </c>
      <c r="N8166" s="0" t="n">
        <v>4</v>
      </c>
      <c r="O8166" s="0" t="n">
        <v>1</v>
      </c>
      <c r="P8166" s="0" t="n">
        <v>2200</v>
      </c>
      <c r="Q8166" s="0" t="n">
        <v>1</v>
      </c>
      <c r="R8166" s="0" t="str">
        <f aca="false">INDEX(Lookup!$B$4:$B$18,MATCH(C8166,Lookup!$A$4:$A$18,0))</f>
        <v>India</v>
      </c>
      <c r="S8166" s="20" t="n">
        <f aca="false">INDEX(Lookup!$D$4:$D$18,MATCH(C8166,Lookup!$A$4:$A$18,0))</f>
        <v>0.012</v>
      </c>
      <c r="T8166" s="21" t="n">
        <f aca="false">ROUND(P8166*S8166,2)</f>
        <v>26.4</v>
      </c>
      <c r="U8166" s="21" t="n">
        <f aca="false">IF(T8166&lt;=10,1,IF(T8166&lt;=20,2,IF(T8166&lt;=30,3,IF(T8166&lt;=40,4,IF(T8166&lt;=50,5,IF(T8166&lt;=100,6,IF(T8166&lt;=250,7,8)))))))</f>
        <v>3</v>
      </c>
      <c r="V8166" s="21" t="n">
        <f aca="false">IF(AND(OR(Dashboard!$T$3="All",R8166=Dashboard!$T$3),OR(Dashboard!$T$4="All",D8166=Dashboard!$T$4)),1,0)</f>
        <v>1</v>
      </c>
      <c r="W8166" s="21" t="n">
        <f aca="false">IF(V8166=1,T8166+ROW()/10000000,0)</f>
        <v>26.4008166</v>
      </c>
    </row>
    <row r="8167" customFormat="false" ht="15" hidden="false" customHeight="false" outlineLevel="0" collapsed="false">
      <c r="A8167" s="0" t="n">
        <v>18371434</v>
      </c>
      <c r="B8167" s="0" t="s">
        <v>3565</v>
      </c>
      <c r="C8167" s="0" t="n">
        <v>1</v>
      </c>
      <c r="D8167" s="0" t="s">
        <v>17189</v>
      </c>
      <c r="E8167" s="0" t="s">
        <v>17414</v>
      </c>
      <c r="F8167" s="0" t="s">
        <v>17415</v>
      </c>
      <c r="G8167" s="0" t="s">
        <v>17416</v>
      </c>
      <c r="H8167" s="0" t="s">
        <v>1358</v>
      </c>
      <c r="I8167" s="0" t="s">
        <v>2123</v>
      </c>
      <c r="J8167" s="0" t="s">
        <v>47</v>
      </c>
      <c r="K8167" s="0" t="s">
        <v>46</v>
      </c>
      <c r="L8167" s="0" t="s">
        <v>47</v>
      </c>
      <c r="M8167" s="0" t="s">
        <v>47</v>
      </c>
      <c r="N8167" s="0" t="n">
        <v>2</v>
      </c>
      <c r="O8167" s="0" t="n">
        <v>14</v>
      </c>
      <c r="P8167" s="0" t="n">
        <v>500</v>
      </c>
      <c r="Q8167" s="0" t="n">
        <v>3.3</v>
      </c>
      <c r="R8167" s="0" t="str">
        <f aca="false">INDEX(Lookup!$B$4:$B$18,MATCH(C8167,Lookup!$A$4:$A$18,0))</f>
        <v>India</v>
      </c>
      <c r="S8167" s="20" t="n">
        <f aca="false">INDEX(Lookup!$D$4:$D$18,MATCH(C8167,Lookup!$A$4:$A$18,0))</f>
        <v>0.012</v>
      </c>
      <c r="T8167" s="21" t="n">
        <f aca="false">ROUND(P8167*S8167,2)</f>
        <v>6</v>
      </c>
      <c r="U8167" s="21" t="n">
        <f aca="false">IF(T8167&lt;=10,1,IF(T8167&lt;=20,2,IF(T8167&lt;=30,3,IF(T8167&lt;=40,4,IF(T8167&lt;=50,5,IF(T8167&lt;=100,6,IF(T8167&lt;=250,7,8)))))))</f>
        <v>1</v>
      </c>
      <c r="V8167" s="21" t="n">
        <f aca="false">IF(AND(OR(Dashboard!$T$3="All",R8167=Dashboard!$T$3),OR(Dashboard!$T$4="All",D8167=Dashboard!$T$4)),1,0)</f>
        <v>1</v>
      </c>
      <c r="W8167" s="21" t="n">
        <f aca="false">IF(V8167=1,T8167+ROW()/10000000,0)</f>
        <v>6.0008167</v>
      </c>
    </row>
    <row r="8168" customFormat="false" ht="15" hidden="false" customHeight="false" outlineLevel="0" collapsed="false">
      <c r="A8168" s="0" t="n">
        <v>18425747</v>
      </c>
      <c r="B8168" s="0" t="s">
        <v>17417</v>
      </c>
      <c r="C8168" s="0" t="n">
        <v>1</v>
      </c>
      <c r="D8168" s="0" t="s">
        <v>17189</v>
      </c>
      <c r="E8168" s="0" t="s">
        <v>17418</v>
      </c>
      <c r="F8168" s="0" t="s">
        <v>17415</v>
      </c>
      <c r="G8168" s="0" t="s">
        <v>17416</v>
      </c>
      <c r="H8168" s="0" t="s">
        <v>17419</v>
      </c>
      <c r="I8168" s="0" t="s">
        <v>2123</v>
      </c>
      <c r="J8168" s="0" t="s">
        <v>47</v>
      </c>
      <c r="K8168" s="0" t="s">
        <v>46</v>
      </c>
      <c r="L8168" s="0" t="s">
        <v>47</v>
      </c>
      <c r="M8168" s="0" t="s">
        <v>47</v>
      </c>
      <c r="N8168" s="0" t="n">
        <v>2</v>
      </c>
      <c r="O8168" s="0" t="n">
        <v>18</v>
      </c>
      <c r="P8168" s="0" t="n">
        <v>600</v>
      </c>
      <c r="Q8168" s="0" t="n">
        <v>3</v>
      </c>
      <c r="R8168" s="0" t="str">
        <f aca="false">INDEX(Lookup!$B$4:$B$18,MATCH(C8168,Lookup!$A$4:$A$18,0))</f>
        <v>India</v>
      </c>
      <c r="S8168" s="20" t="n">
        <f aca="false">INDEX(Lookup!$D$4:$D$18,MATCH(C8168,Lookup!$A$4:$A$18,0))</f>
        <v>0.012</v>
      </c>
      <c r="T8168" s="21" t="n">
        <f aca="false">ROUND(P8168*S8168,2)</f>
        <v>7.2</v>
      </c>
      <c r="U8168" s="21" t="n">
        <f aca="false">IF(T8168&lt;=10,1,IF(T8168&lt;=20,2,IF(T8168&lt;=30,3,IF(T8168&lt;=40,4,IF(T8168&lt;=50,5,IF(T8168&lt;=100,6,IF(T8168&lt;=250,7,8)))))))</f>
        <v>1</v>
      </c>
      <c r="V8168" s="21" t="n">
        <f aca="false">IF(AND(OR(Dashboard!$T$3="All",R8168=Dashboard!$T$3),OR(Dashboard!$T$4="All",D8168=Dashboard!$T$4)),1,0)</f>
        <v>1</v>
      </c>
      <c r="W8168" s="21" t="n">
        <f aca="false">IF(V8168=1,T8168+ROW()/10000000,0)</f>
        <v>7.2008168</v>
      </c>
    </row>
    <row r="8169" customFormat="false" ht="15" hidden="false" customHeight="false" outlineLevel="0" collapsed="false">
      <c r="A8169" s="0" t="n">
        <v>18371402</v>
      </c>
      <c r="B8169" s="0" t="s">
        <v>17420</v>
      </c>
      <c r="C8169" s="0" t="n">
        <v>1</v>
      </c>
      <c r="D8169" s="0" t="s">
        <v>17189</v>
      </c>
      <c r="E8169" s="0" t="s">
        <v>17421</v>
      </c>
      <c r="F8169" s="0" t="s">
        <v>17415</v>
      </c>
      <c r="G8169" s="0" t="s">
        <v>17416</v>
      </c>
      <c r="H8169" s="0" t="s">
        <v>3853</v>
      </c>
      <c r="I8169" s="0" t="s">
        <v>2123</v>
      </c>
      <c r="J8169" s="0" t="s">
        <v>47</v>
      </c>
      <c r="K8169" s="0" t="s">
        <v>47</v>
      </c>
      <c r="L8169" s="0" t="s">
        <v>47</v>
      </c>
      <c r="M8169" s="0" t="s">
        <v>47</v>
      </c>
      <c r="N8169" s="0" t="n">
        <v>2</v>
      </c>
      <c r="O8169" s="0" t="n">
        <v>6</v>
      </c>
      <c r="P8169" s="0" t="n">
        <v>500</v>
      </c>
      <c r="Q8169" s="0" t="n">
        <v>3.1</v>
      </c>
      <c r="R8169" s="0" t="str">
        <f aca="false">INDEX(Lookup!$B$4:$B$18,MATCH(C8169,Lookup!$A$4:$A$18,0))</f>
        <v>India</v>
      </c>
      <c r="S8169" s="20" t="n">
        <f aca="false">INDEX(Lookup!$D$4:$D$18,MATCH(C8169,Lookup!$A$4:$A$18,0))</f>
        <v>0.012</v>
      </c>
      <c r="T8169" s="21" t="n">
        <f aca="false">ROUND(P8169*S8169,2)</f>
        <v>6</v>
      </c>
      <c r="U8169" s="21" t="n">
        <f aca="false">IF(T8169&lt;=10,1,IF(T8169&lt;=20,2,IF(T8169&lt;=30,3,IF(T8169&lt;=40,4,IF(T8169&lt;=50,5,IF(T8169&lt;=100,6,IF(T8169&lt;=250,7,8)))))))</f>
        <v>1</v>
      </c>
      <c r="V8169" s="21" t="n">
        <f aca="false">IF(AND(OR(Dashboard!$T$3="All",R8169=Dashboard!$T$3),OR(Dashboard!$T$4="All",D8169=Dashboard!$T$4)),1,0)</f>
        <v>1</v>
      </c>
      <c r="W8169" s="21" t="n">
        <f aca="false">IF(V8169=1,T8169+ROW()/10000000,0)</f>
        <v>6.0008169</v>
      </c>
    </row>
    <row r="8170" customFormat="false" ht="15" hidden="false" customHeight="false" outlineLevel="0" collapsed="false">
      <c r="A8170" s="0" t="n">
        <v>18383509</v>
      </c>
      <c r="B8170" s="0" t="s">
        <v>8308</v>
      </c>
      <c r="C8170" s="0" t="n">
        <v>1</v>
      </c>
      <c r="D8170" s="0" t="s">
        <v>17189</v>
      </c>
      <c r="E8170" s="0" t="s">
        <v>17422</v>
      </c>
      <c r="F8170" s="0" t="s">
        <v>17415</v>
      </c>
      <c r="G8170" s="0" t="s">
        <v>17416</v>
      </c>
      <c r="H8170" s="0" t="s">
        <v>1830</v>
      </c>
      <c r="I8170" s="0" t="s">
        <v>2123</v>
      </c>
      <c r="J8170" s="0" t="s">
        <v>47</v>
      </c>
      <c r="K8170" s="0" t="s">
        <v>47</v>
      </c>
      <c r="L8170" s="0" t="s">
        <v>47</v>
      </c>
      <c r="M8170" s="0" t="s">
        <v>47</v>
      </c>
      <c r="N8170" s="0" t="n">
        <v>1</v>
      </c>
      <c r="O8170" s="0" t="n">
        <v>16</v>
      </c>
      <c r="P8170" s="0" t="n">
        <v>300</v>
      </c>
      <c r="Q8170" s="0" t="n">
        <v>3.4</v>
      </c>
      <c r="R8170" s="0" t="str">
        <f aca="false">INDEX(Lookup!$B$4:$B$18,MATCH(C8170,Lookup!$A$4:$A$18,0))</f>
        <v>India</v>
      </c>
      <c r="S8170" s="20" t="n">
        <f aca="false">INDEX(Lookup!$D$4:$D$18,MATCH(C8170,Lookup!$A$4:$A$18,0))</f>
        <v>0.012</v>
      </c>
      <c r="T8170" s="21" t="n">
        <f aca="false">ROUND(P8170*S8170,2)</f>
        <v>3.6</v>
      </c>
      <c r="U8170" s="21" t="n">
        <f aca="false">IF(T8170&lt;=10,1,IF(T8170&lt;=20,2,IF(T8170&lt;=30,3,IF(T8170&lt;=40,4,IF(T8170&lt;=50,5,IF(T8170&lt;=100,6,IF(T8170&lt;=250,7,8)))))))</f>
        <v>1</v>
      </c>
      <c r="V8170" s="21" t="n">
        <f aca="false">IF(AND(OR(Dashboard!$T$3="All",R8170=Dashboard!$T$3),OR(Dashboard!$T$4="All",D8170=Dashboard!$T$4)),1,0)</f>
        <v>1</v>
      </c>
      <c r="W8170" s="21" t="n">
        <f aca="false">IF(V8170=1,T8170+ROW()/10000000,0)</f>
        <v>3.600817</v>
      </c>
    </row>
    <row r="8171" customFormat="false" ht="15" hidden="false" customHeight="false" outlineLevel="0" collapsed="false">
      <c r="A8171" s="0" t="n">
        <v>18446433</v>
      </c>
      <c r="B8171" s="0" t="s">
        <v>17423</v>
      </c>
      <c r="C8171" s="0" t="n">
        <v>1</v>
      </c>
      <c r="D8171" s="0" t="s">
        <v>17189</v>
      </c>
      <c r="E8171" s="0" t="s">
        <v>17424</v>
      </c>
      <c r="F8171" s="0" t="s">
        <v>17415</v>
      </c>
      <c r="G8171" s="0" t="s">
        <v>17416</v>
      </c>
      <c r="H8171" s="0" t="s">
        <v>1124</v>
      </c>
      <c r="I8171" s="0" t="s">
        <v>2123</v>
      </c>
      <c r="J8171" s="0" t="s">
        <v>47</v>
      </c>
      <c r="K8171" s="0" t="s">
        <v>47</v>
      </c>
      <c r="L8171" s="0" t="s">
        <v>47</v>
      </c>
      <c r="M8171" s="0" t="s">
        <v>47</v>
      </c>
      <c r="N8171" s="0" t="n">
        <v>2</v>
      </c>
      <c r="O8171" s="0" t="n">
        <v>6</v>
      </c>
      <c r="P8171" s="0" t="n">
        <v>950</v>
      </c>
      <c r="Q8171" s="0" t="n">
        <v>3.2</v>
      </c>
      <c r="R8171" s="0" t="str">
        <f aca="false">INDEX(Lookup!$B$4:$B$18,MATCH(C8171,Lookup!$A$4:$A$18,0))</f>
        <v>India</v>
      </c>
      <c r="S8171" s="20" t="n">
        <f aca="false">INDEX(Lookup!$D$4:$D$18,MATCH(C8171,Lookup!$A$4:$A$18,0))</f>
        <v>0.012</v>
      </c>
      <c r="T8171" s="21" t="n">
        <f aca="false">ROUND(P8171*S8171,2)</f>
        <v>11.4</v>
      </c>
      <c r="U8171" s="21" t="n">
        <f aca="false">IF(T8171&lt;=10,1,IF(T8171&lt;=20,2,IF(T8171&lt;=30,3,IF(T8171&lt;=40,4,IF(T8171&lt;=50,5,IF(T8171&lt;=100,6,IF(T8171&lt;=250,7,8)))))))</f>
        <v>2</v>
      </c>
      <c r="V8171" s="21" t="n">
        <f aca="false">IF(AND(OR(Dashboard!$T$3="All",R8171=Dashboard!$T$3),OR(Dashboard!$T$4="All",D8171=Dashboard!$T$4)),1,0)</f>
        <v>1</v>
      </c>
      <c r="W8171" s="21" t="n">
        <f aca="false">IF(V8171=1,T8171+ROW()/10000000,0)</f>
        <v>11.4008171</v>
      </c>
    </row>
    <row r="8172" customFormat="false" ht="15" hidden="false" customHeight="false" outlineLevel="0" collapsed="false">
      <c r="A8172" s="0" t="n">
        <v>18349905</v>
      </c>
      <c r="B8172" s="0" t="s">
        <v>2985</v>
      </c>
      <c r="C8172" s="0" t="n">
        <v>1</v>
      </c>
      <c r="D8172" s="0" t="s">
        <v>17189</v>
      </c>
      <c r="E8172" s="0" t="s">
        <v>17414</v>
      </c>
      <c r="F8172" s="0" t="s">
        <v>17415</v>
      </c>
      <c r="G8172" s="0" t="s">
        <v>17416</v>
      </c>
      <c r="H8172" s="0" t="s">
        <v>2122</v>
      </c>
      <c r="I8172" s="0" t="s">
        <v>2123</v>
      </c>
      <c r="J8172" s="0" t="s">
        <v>47</v>
      </c>
      <c r="K8172" s="0" t="s">
        <v>47</v>
      </c>
      <c r="L8172" s="0" t="s">
        <v>47</v>
      </c>
      <c r="M8172" s="0" t="s">
        <v>47</v>
      </c>
      <c r="N8172" s="0" t="n">
        <v>2</v>
      </c>
      <c r="O8172" s="0" t="n">
        <v>7</v>
      </c>
      <c r="P8172" s="0" t="n">
        <v>600</v>
      </c>
      <c r="Q8172" s="0" t="n">
        <v>2.9</v>
      </c>
      <c r="R8172" s="0" t="str">
        <f aca="false">INDEX(Lookup!$B$4:$B$18,MATCH(C8172,Lookup!$A$4:$A$18,0))</f>
        <v>India</v>
      </c>
      <c r="S8172" s="20" t="n">
        <f aca="false">INDEX(Lookup!$D$4:$D$18,MATCH(C8172,Lookup!$A$4:$A$18,0))</f>
        <v>0.012</v>
      </c>
      <c r="T8172" s="21" t="n">
        <f aca="false">ROUND(P8172*S8172,2)</f>
        <v>7.2</v>
      </c>
      <c r="U8172" s="21" t="n">
        <f aca="false">IF(T8172&lt;=10,1,IF(T8172&lt;=20,2,IF(T8172&lt;=30,3,IF(T8172&lt;=40,4,IF(T8172&lt;=50,5,IF(T8172&lt;=100,6,IF(T8172&lt;=250,7,8)))))))</f>
        <v>1</v>
      </c>
      <c r="V8172" s="21" t="n">
        <f aca="false">IF(AND(OR(Dashboard!$T$3="All",R8172=Dashboard!$T$3),OR(Dashboard!$T$4="All",D8172=Dashboard!$T$4)),1,0)</f>
        <v>1</v>
      </c>
      <c r="W8172" s="21" t="n">
        <f aca="false">IF(V8172=1,T8172+ROW()/10000000,0)</f>
        <v>7.2008172</v>
      </c>
    </row>
    <row r="8173" customFormat="false" ht="15" hidden="false" customHeight="false" outlineLevel="0" collapsed="false">
      <c r="A8173" s="0" t="n">
        <v>18352249</v>
      </c>
      <c r="B8173" s="0" t="s">
        <v>2294</v>
      </c>
      <c r="C8173" s="0" t="n">
        <v>1</v>
      </c>
      <c r="D8173" s="0" t="s">
        <v>17189</v>
      </c>
      <c r="E8173" s="0" t="s">
        <v>17425</v>
      </c>
      <c r="F8173" s="0" t="s">
        <v>17415</v>
      </c>
      <c r="G8173" s="0" t="s">
        <v>17416</v>
      </c>
      <c r="H8173" s="0" t="s">
        <v>3007</v>
      </c>
      <c r="I8173" s="0" t="s">
        <v>2123</v>
      </c>
      <c r="J8173" s="0" t="s">
        <v>47</v>
      </c>
      <c r="K8173" s="0" t="s">
        <v>46</v>
      </c>
      <c r="L8173" s="0" t="s">
        <v>47</v>
      </c>
      <c r="M8173" s="0" t="s">
        <v>47</v>
      </c>
      <c r="N8173" s="0" t="n">
        <v>2</v>
      </c>
      <c r="O8173" s="0" t="n">
        <v>15</v>
      </c>
      <c r="P8173" s="0" t="n">
        <v>500</v>
      </c>
      <c r="Q8173" s="0" t="n">
        <v>2.5</v>
      </c>
      <c r="R8173" s="0" t="str">
        <f aca="false">INDEX(Lookup!$B$4:$B$18,MATCH(C8173,Lookup!$A$4:$A$18,0))</f>
        <v>India</v>
      </c>
      <c r="S8173" s="20" t="n">
        <f aca="false">INDEX(Lookup!$D$4:$D$18,MATCH(C8173,Lookup!$A$4:$A$18,0))</f>
        <v>0.012</v>
      </c>
      <c r="T8173" s="21" t="n">
        <f aca="false">ROUND(P8173*S8173,2)</f>
        <v>6</v>
      </c>
      <c r="U8173" s="21" t="n">
        <f aca="false">IF(T8173&lt;=10,1,IF(T8173&lt;=20,2,IF(T8173&lt;=30,3,IF(T8173&lt;=40,4,IF(T8173&lt;=50,5,IF(T8173&lt;=100,6,IF(T8173&lt;=250,7,8)))))))</f>
        <v>1</v>
      </c>
      <c r="V8173" s="21" t="n">
        <f aca="false">IF(AND(OR(Dashboard!$T$3="All",R8173=Dashboard!$T$3),OR(Dashboard!$T$4="All",D8173=Dashboard!$T$4)),1,0)</f>
        <v>1</v>
      </c>
      <c r="W8173" s="21" t="n">
        <f aca="false">IF(V8173=1,T8173+ROW()/10000000,0)</f>
        <v>6.0008173</v>
      </c>
    </row>
    <row r="8174" customFormat="false" ht="15" hidden="false" customHeight="false" outlineLevel="0" collapsed="false">
      <c r="A8174" s="0" t="n">
        <v>18383479</v>
      </c>
      <c r="B8174" s="0" t="s">
        <v>8726</v>
      </c>
      <c r="C8174" s="0" t="n">
        <v>1</v>
      </c>
      <c r="D8174" s="0" t="s">
        <v>17189</v>
      </c>
      <c r="E8174" s="0" t="s">
        <v>17422</v>
      </c>
      <c r="F8174" s="0" t="s">
        <v>17415</v>
      </c>
      <c r="G8174" s="0" t="s">
        <v>17416</v>
      </c>
      <c r="H8174" s="0" t="s">
        <v>1830</v>
      </c>
      <c r="I8174" s="0" t="s">
        <v>2123</v>
      </c>
      <c r="J8174" s="0" t="s">
        <v>47</v>
      </c>
      <c r="K8174" s="0" t="s">
        <v>46</v>
      </c>
      <c r="L8174" s="0" t="s">
        <v>47</v>
      </c>
      <c r="M8174" s="0" t="s">
        <v>47</v>
      </c>
      <c r="N8174" s="0" t="n">
        <v>1</v>
      </c>
      <c r="O8174" s="0" t="n">
        <v>13</v>
      </c>
      <c r="P8174" s="0" t="n">
        <v>450</v>
      </c>
      <c r="Q8174" s="0" t="n">
        <v>3.2</v>
      </c>
      <c r="R8174" s="0" t="str">
        <f aca="false">INDEX(Lookup!$B$4:$B$18,MATCH(C8174,Lookup!$A$4:$A$18,0))</f>
        <v>India</v>
      </c>
      <c r="S8174" s="20" t="n">
        <f aca="false">INDEX(Lookup!$D$4:$D$18,MATCH(C8174,Lookup!$A$4:$A$18,0))</f>
        <v>0.012</v>
      </c>
      <c r="T8174" s="21" t="n">
        <f aca="false">ROUND(P8174*S8174,2)</f>
        <v>5.4</v>
      </c>
      <c r="U8174" s="21" t="n">
        <f aca="false">IF(T8174&lt;=10,1,IF(T8174&lt;=20,2,IF(T8174&lt;=30,3,IF(T8174&lt;=40,4,IF(T8174&lt;=50,5,IF(T8174&lt;=100,6,IF(T8174&lt;=250,7,8)))))))</f>
        <v>1</v>
      </c>
      <c r="V8174" s="21" t="n">
        <f aca="false">IF(AND(OR(Dashboard!$T$3="All",R8174=Dashboard!$T$3),OR(Dashboard!$T$4="All",D8174=Dashboard!$T$4)),1,0)</f>
        <v>1</v>
      </c>
      <c r="W8174" s="21" t="n">
        <f aca="false">IF(V8174=1,T8174+ROW()/10000000,0)</f>
        <v>5.4008174</v>
      </c>
    </row>
    <row r="8175" customFormat="false" ht="15" hidden="false" customHeight="false" outlineLevel="0" collapsed="false">
      <c r="A8175" s="0" t="n">
        <v>18383470</v>
      </c>
      <c r="B8175" s="0" t="s">
        <v>17426</v>
      </c>
      <c r="C8175" s="0" t="n">
        <v>1</v>
      </c>
      <c r="D8175" s="0" t="s">
        <v>17189</v>
      </c>
      <c r="E8175" s="0" t="s">
        <v>17422</v>
      </c>
      <c r="F8175" s="0" t="s">
        <v>17415</v>
      </c>
      <c r="G8175" s="0" t="s">
        <v>17416</v>
      </c>
      <c r="H8175" s="0" t="s">
        <v>69</v>
      </c>
      <c r="I8175" s="0" t="s">
        <v>2123</v>
      </c>
      <c r="J8175" s="0" t="s">
        <v>47</v>
      </c>
      <c r="K8175" s="0" t="s">
        <v>47</v>
      </c>
      <c r="L8175" s="0" t="s">
        <v>47</v>
      </c>
      <c r="M8175" s="0" t="s">
        <v>47</v>
      </c>
      <c r="N8175" s="0" t="n">
        <v>2</v>
      </c>
      <c r="O8175" s="0" t="n">
        <v>10</v>
      </c>
      <c r="P8175" s="0" t="n">
        <v>700</v>
      </c>
      <c r="Q8175" s="0" t="n">
        <v>3</v>
      </c>
      <c r="R8175" s="0" t="str">
        <f aca="false">INDEX(Lookup!$B$4:$B$18,MATCH(C8175,Lookup!$A$4:$A$18,0))</f>
        <v>India</v>
      </c>
      <c r="S8175" s="20" t="n">
        <f aca="false">INDEX(Lookup!$D$4:$D$18,MATCH(C8175,Lookup!$A$4:$A$18,0))</f>
        <v>0.012</v>
      </c>
      <c r="T8175" s="21" t="n">
        <f aca="false">ROUND(P8175*S8175,2)</f>
        <v>8.4</v>
      </c>
      <c r="U8175" s="21" t="n">
        <f aca="false">IF(T8175&lt;=10,1,IF(T8175&lt;=20,2,IF(T8175&lt;=30,3,IF(T8175&lt;=40,4,IF(T8175&lt;=50,5,IF(T8175&lt;=100,6,IF(T8175&lt;=250,7,8)))))))</f>
        <v>1</v>
      </c>
      <c r="V8175" s="21" t="n">
        <f aca="false">IF(AND(OR(Dashboard!$T$3="All",R8175=Dashboard!$T$3),OR(Dashboard!$T$4="All",D8175=Dashboard!$T$4)),1,0)</f>
        <v>1</v>
      </c>
      <c r="W8175" s="21" t="n">
        <f aca="false">IF(V8175=1,T8175+ROW()/10000000,0)</f>
        <v>8.4008175</v>
      </c>
    </row>
    <row r="8176" customFormat="false" ht="15" hidden="false" customHeight="false" outlineLevel="0" collapsed="false">
      <c r="A8176" s="0" t="n">
        <v>18383460</v>
      </c>
      <c r="B8176" s="0" t="s">
        <v>2075</v>
      </c>
      <c r="C8176" s="0" t="n">
        <v>1</v>
      </c>
      <c r="D8176" s="0" t="s">
        <v>17189</v>
      </c>
      <c r="E8176" s="0" t="s">
        <v>17422</v>
      </c>
      <c r="F8176" s="0" t="s">
        <v>17415</v>
      </c>
      <c r="G8176" s="0" t="s">
        <v>17416</v>
      </c>
      <c r="H8176" s="0" t="s">
        <v>3972</v>
      </c>
      <c r="I8176" s="0" t="s">
        <v>2123</v>
      </c>
      <c r="J8176" s="0" t="s">
        <v>47</v>
      </c>
      <c r="K8176" s="0" t="s">
        <v>47</v>
      </c>
      <c r="L8176" s="0" t="s">
        <v>47</v>
      </c>
      <c r="M8176" s="0" t="s">
        <v>47</v>
      </c>
      <c r="N8176" s="0" t="n">
        <v>3</v>
      </c>
      <c r="O8176" s="0" t="n">
        <v>7</v>
      </c>
      <c r="P8176" s="0" t="n">
        <v>1000</v>
      </c>
      <c r="Q8176" s="0" t="n">
        <v>2.6</v>
      </c>
      <c r="R8176" s="0" t="str">
        <f aca="false">INDEX(Lookup!$B$4:$B$18,MATCH(C8176,Lookup!$A$4:$A$18,0))</f>
        <v>India</v>
      </c>
      <c r="S8176" s="20" t="n">
        <f aca="false">INDEX(Lookup!$D$4:$D$18,MATCH(C8176,Lookup!$A$4:$A$18,0))</f>
        <v>0.012</v>
      </c>
      <c r="T8176" s="21" t="n">
        <f aca="false">ROUND(P8176*S8176,2)</f>
        <v>12</v>
      </c>
      <c r="U8176" s="21" t="n">
        <f aca="false">IF(T8176&lt;=10,1,IF(T8176&lt;=20,2,IF(T8176&lt;=30,3,IF(T8176&lt;=40,4,IF(T8176&lt;=50,5,IF(T8176&lt;=100,6,IF(T8176&lt;=250,7,8)))))))</f>
        <v>2</v>
      </c>
      <c r="V8176" s="21" t="n">
        <f aca="false">IF(AND(OR(Dashboard!$T$3="All",R8176=Dashboard!$T$3),OR(Dashboard!$T$4="All",D8176=Dashboard!$T$4)),1,0)</f>
        <v>1</v>
      </c>
      <c r="W8176" s="21" t="n">
        <f aca="false">IF(V8176=1,T8176+ROW()/10000000,0)</f>
        <v>12.0008176</v>
      </c>
    </row>
    <row r="8177" customFormat="false" ht="15" hidden="false" customHeight="false" outlineLevel="0" collapsed="false">
      <c r="A8177" s="0" t="n">
        <v>18440424</v>
      </c>
      <c r="B8177" s="0" t="s">
        <v>2300</v>
      </c>
      <c r="C8177" s="0" t="n">
        <v>1</v>
      </c>
      <c r="D8177" s="0" t="s">
        <v>17189</v>
      </c>
      <c r="E8177" s="0" t="s">
        <v>17427</v>
      </c>
      <c r="F8177" s="0" t="s">
        <v>17415</v>
      </c>
      <c r="G8177" s="0" t="s">
        <v>17416</v>
      </c>
      <c r="H8177" s="0" t="s">
        <v>3005</v>
      </c>
      <c r="I8177" s="0" t="s">
        <v>2123</v>
      </c>
      <c r="J8177" s="0" t="s">
        <v>47</v>
      </c>
      <c r="K8177" s="0" t="s">
        <v>46</v>
      </c>
      <c r="L8177" s="0" t="s">
        <v>47</v>
      </c>
      <c r="M8177" s="0" t="s">
        <v>47</v>
      </c>
      <c r="N8177" s="0" t="n">
        <v>2</v>
      </c>
      <c r="O8177" s="0" t="n">
        <v>5</v>
      </c>
      <c r="P8177" s="0" t="n">
        <v>500</v>
      </c>
      <c r="Q8177" s="0" t="n">
        <v>2.6</v>
      </c>
      <c r="R8177" s="0" t="str">
        <f aca="false">INDEX(Lookup!$B$4:$B$18,MATCH(C8177,Lookup!$A$4:$A$18,0))</f>
        <v>India</v>
      </c>
      <c r="S8177" s="20" t="n">
        <f aca="false">INDEX(Lookup!$D$4:$D$18,MATCH(C8177,Lookup!$A$4:$A$18,0))</f>
        <v>0.012</v>
      </c>
      <c r="T8177" s="21" t="n">
        <f aca="false">ROUND(P8177*S8177,2)</f>
        <v>6</v>
      </c>
      <c r="U8177" s="21" t="n">
        <f aca="false">IF(T8177&lt;=10,1,IF(T8177&lt;=20,2,IF(T8177&lt;=30,3,IF(T8177&lt;=40,4,IF(T8177&lt;=50,5,IF(T8177&lt;=100,6,IF(T8177&lt;=250,7,8)))))))</f>
        <v>1</v>
      </c>
      <c r="V8177" s="21" t="n">
        <f aca="false">IF(AND(OR(Dashboard!$T$3="All",R8177=Dashboard!$T$3),OR(Dashboard!$T$4="All",D8177=Dashboard!$T$4)),1,0)</f>
        <v>1</v>
      </c>
      <c r="W8177" s="21" t="n">
        <f aca="false">IF(V8177=1,T8177+ROW()/10000000,0)</f>
        <v>6.0008177</v>
      </c>
    </row>
    <row r="8178" customFormat="false" ht="15" hidden="false" customHeight="false" outlineLevel="0" collapsed="false">
      <c r="A8178" s="0" t="n">
        <v>18383477</v>
      </c>
      <c r="B8178" s="0" t="s">
        <v>17428</v>
      </c>
      <c r="C8178" s="0" t="n">
        <v>1</v>
      </c>
      <c r="D8178" s="0" t="s">
        <v>17189</v>
      </c>
      <c r="E8178" s="0" t="s">
        <v>17429</v>
      </c>
      <c r="F8178" s="0" t="s">
        <v>17415</v>
      </c>
      <c r="G8178" s="0" t="s">
        <v>17416</v>
      </c>
      <c r="H8178" s="0" t="s">
        <v>3842</v>
      </c>
      <c r="I8178" s="0" t="s">
        <v>2123</v>
      </c>
      <c r="J8178" s="0" t="s">
        <v>47</v>
      </c>
      <c r="K8178" s="0" t="s">
        <v>47</v>
      </c>
      <c r="L8178" s="0" t="s">
        <v>47</v>
      </c>
      <c r="M8178" s="0" t="s">
        <v>47</v>
      </c>
      <c r="N8178" s="0" t="n">
        <v>1</v>
      </c>
      <c r="O8178" s="0" t="n">
        <v>5</v>
      </c>
      <c r="P8178" s="0" t="n">
        <v>350</v>
      </c>
      <c r="Q8178" s="0" t="n">
        <v>2.8</v>
      </c>
      <c r="R8178" s="0" t="str">
        <f aca="false">INDEX(Lookup!$B$4:$B$18,MATCH(C8178,Lookup!$A$4:$A$18,0))</f>
        <v>India</v>
      </c>
      <c r="S8178" s="20" t="n">
        <f aca="false">INDEX(Lookup!$D$4:$D$18,MATCH(C8178,Lookup!$A$4:$A$18,0))</f>
        <v>0.012</v>
      </c>
      <c r="T8178" s="21" t="n">
        <f aca="false">ROUND(P8178*S8178,2)</f>
        <v>4.2</v>
      </c>
      <c r="U8178" s="21" t="n">
        <f aca="false">IF(T8178&lt;=10,1,IF(T8178&lt;=20,2,IF(T8178&lt;=30,3,IF(T8178&lt;=40,4,IF(T8178&lt;=50,5,IF(T8178&lt;=100,6,IF(T8178&lt;=250,7,8)))))))</f>
        <v>1</v>
      </c>
      <c r="V8178" s="21" t="n">
        <f aca="false">IF(AND(OR(Dashboard!$T$3="All",R8178=Dashboard!$T$3),OR(Dashboard!$T$4="All",D8178=Dashboard!$T$4)),1,0)</f>
        <v>1</v>
      </c>
      <c r="W8178" s="21" t="n">
        <f aca="false">IF(V8178=1,T8178+ROW()/10000000,0)</f>
        <v>4.2008178</v>
      </c>
    </row>
    <row r="8179" customFormat="false" ht="15" hidden="false" customHeight="false" outlineLevel="0" collapsed="false">
      <c r="A8179" s="0" t="n">
        <v>18383466</v>
      </c>
      <c r="B8179" s="0" t="s">
        <v>17430</v>
      </c>
      <c r="C8179" s="0" t="n">
        <v>1</v>
      </c>
      <c r="D8179" s="0" t="s">
        <v>17189</v>
      </c>
      <c r="E8179" s="0" t="s">
        <v>17422</v>
      </c>
      <c r="F8179" s="0" t="s">
        <v>17415</v>
      </c>
      <c r="G8179" s="0" t="s">
        <v>17416</v>
      </c>
      <c r="H8179" s="0" t="s">
        <v>2050</v>
      </c>
      <c r="I8179" s="0" t="s">
        <v>2123</v>
      </c>
      <c r="J8179" s="0" t="s">
        <v>47</v>
      </c>
      <c r="K8179" s="0" t="s">
        <v>47</v>
      </c>
      <c r="L8179" s="0" t="s">
        <v>47</v>
      </c>
      <c r="M8179" s="0" t="s">
        <v>47</v>
      </c>
      <c r="N8179" s="0" t="n">
        <v>1</v>
      </c>
      <c r="O8179" s="0" t="n">
        <v>6</v>
      </c>
      <c r="P8179" s="0" t="n">
        <v>450</v>
      </c>
      <c r="Q8179" s="0" t="n">
        <v>2.8</v>
      </c>
      <c r="R8179" s="0" t="str">
        <f aca="false">INDEX(Lookup!$B$4:$B$18,MATCH(C8179,Lookup!$A$4:$A$18,0))</f>
        <v>India</v>
      </c>
      <c r="S8179" s="20" t="n">
        <f aca="false">INDEX(Lookup!$D$4:$D$18,MATCH(C8179,Lookup!$A$4:$A$18,0))</f>
        <v>0.012</v>
      </c>
      <c r="T8179" s="21" t="n">
        <f aca="false">ROUND(P8179*S8179,2)</f>
        <v>5.4</v>
      </c>
      <c r="U8179" s="21" t="n">
        <f aca="false">IF(T8179&lt;=10,1,IF(T8179&lt;=20,2,IF(T8179&lt;=30,3,IF(T8179&lt;=40,4,IF(T8179&lt;=50,5,IF(T8179&lt;=100,6,IF(T8179&lt;=250,7,8)))))))</f>
        <v>1</v>
      </c>
      <c r="V8179" s="21" t="n">
        <f aca="false">IF(AND(OR(Dashboard!$T$3="All",R8179=Dashboard!$T$3),OR(Dashboard!$T$4="All",D8179=Dashboard!$T$4)),1,0)</f>
        <v>1</v>
      </c>
      <c r="W8179" s="21" t="n">
        <f aca="false">IF(V8179=1,T8179+ROW()/10000000,0)</f>
        <v>5.4008179</v>
      </c>
    </row>
    <row r="8180" customFormat="false" ht="15" hidden="false" customHeight="false" outlineLevel="0" collapsed="false">
      <c r="A8180" s="0" t="n">
        <v>18396179</v>
      </c>
      <c r="B8180" s="0" t="s">
        <v>8045</v>
      </c>
      <c r="C8180" s="0" t="n">
        <v>1</v>
      </c>
      <c r="D8180" s="0" t="s">
        <v>17189</v>
      </c>
      <c r="E8180" s="0" t="s">
        <v>17431</v>
      </c>
      <c r="F8180" s="0" t="s">
        <v>17415</v>
      </c>
      <c r="G8180" s="0" t="s">
        <v>17416</v>
      </c>
      <c r="H8180" s="0" t="s">
        <v>8047</v>
      </c>
      <c r="I8180" s="0" t="s">
        <v>2123</v>
      </c>
      <c r="J8180" s="0" t="s">
        <v>47</v>
      </c>
      <c r="K8180" s="0" t="s">
        <v>47</v>
      </c>
      <c r="L8180" s="0" t="s">
        <v>47</v>
      </c>
      <c r="M8180" s="0" t="s">
        <v>47</v>
      </c>
      <c r="N8180" s="0" t="n">
        <v>3</v>
      </c>
      <c r="O8180" s="0" t="n">
        <v>18</v>
      </c>
      <c r="P8180" s="0" t="n">
        <v>1000</v>
      </c>
      <c r="Q8180" s="0" t="n">
        <v>3.5</v>
      </c>
      <c r="R8180" s="0" t="str">
        <f aca="false">INDEX(Lookup!$B$4:$B$18,MATCH(C8180,Lookup!$A$4:$A$18,0))</f>
        <v>India</v>
      </c>
      <c r="S8180" s="20" t="n">
        <f aca="false">INDEX(Lookup!$D$4:$D$18,MATCH(C8180,Lookup!$A$4:$A$18,0))</f>
        <v>0.012</v>
      </c>
      <c r="T8180" s="21" t="n">
        <f aca="false">ROUND(P8180*S8180,2)</f>
        <v>12</v>
      </c>
      <c r="U8180" s="21" t="n">
        <f aca="false">IF(T8180&lt;=10,1,IF(T8180&lt;=20,2,IF(T8180&lt;=30,3,IF(T8180&lt;=40,4,IF(T8180&lt;=50,5,IF(T8180&lt;=100,6,IF(T8180&lt;=250,7,8)))))))</f>
        <v>2</v>
      </c>
      <c r="V8180" s="21" t="n">
        <f aca="false">IF(AND(OR(Dashboard!$T$3="All",R8180=Dashboard!$T$3),OR(Dashboard!$T$4="All",D8180=Dashboard!$T$4)),1,0)</f>
        <v>1</v>
      </c>
      <c r="W8180" s="21" t="n">
        <f aca="false">IF(V8180=1,T8180+ROW()/10000000,0)</f>
        <v>12.000818</v>
      </c>
    </row>
    <row r="8181" customFormat="false" ht="15" hidden="false" customHeight="false" outlineLevel="0" collapsed="false">
      <c r="A8181" s="0" t="n">
        <v>18466951</v>
      </c>
      <c r="B8181" s="0" t="s">
        <v>5152</v>
      </c>
      <c r="C8181" s="0" t="n">
        <v>1</v>
      </c>
      <c r="D8181" s="0" t="s">
        <v>17189</v>
      </c>
      <c r="E8181" s="0" t="s">
        <v>17432</v>
      </c>
      <c r="F8181" s="0" t="s">
        <v>17415</v>
      </c>
      <c r="G8181" s="0" t="s">
        <v>17416</v>
      </c>
      <c r="H8181" s="0" t="s">
        <v>7930</v>
      </c>
      <c r="I8181" s="0" t="s">
        <v>2123</v>
      </c>
      <c r="J8181" s="0" t="s">
        <v>47</v>
      </c>
      <c r="K8181" s="0" t="s">
        <v>47</v>
      </c>
      <c r="L8181" s="0" t="s">
        <v>47</v>
      </c>
      <c r="M8181" s="0" t="s">
        <v>47</v>
      </c>
      <c r="N8181" s="0" t="n">
        <v>3</v>
      </c>
      <c r="O8181" s="0" t="n">
        <v>46</v>
      </c>
      <c r="P8181" s="0" t="n">
        <v>1200</v>
      </c>
      <c r="Q8181" s="0" t="n">
        <v>3.8</v>
      </c>
      <c r="R8181" s="0" t="str">
        <f aca="false">INDEX(Lookup!$B$4:$B$18,MATCH(C8181,Lookup!$A$4:$A$18,0))</f>
        <v>India</v>
      </c>
      <c r="S8181" s="20" t="n">
        <f aca="false">INDEX(Lookup!$D$4:$D$18,MATCH(C8181,Lookup!$A$4:$A$18,0))</f>
        <v>0.012</v>
      </c>
      <c r="T8181" s="21" t="n">
        <f aca="false">ROUND(P8181*S8181,2)</f>
        <v>14.4</v>
      </c>
      <c r="U8181" s="21" t="n">
        <f aca="false">IF(T8181&lt;=10,1,IF(T8181&lt;=20,2,IF(T8181&lt;=30,3,IF(T8181&lt;=40,4,IF(T8181&lt;=50,5,IF(T8181&lt;=100,6,IF(T8181&lt;=250,7,8)))))))</f>
        <v>2</v>
      </c>
      <c r="V8181" s="21" t="n">
        <f aca="false">IF(AND(OR(Dashboard!$T$3="All",R8181=Dashboard!$T$3),OR(Dashboard!$T$4="All",D8181=Dashboard!$T$4)),1,0)</f>
        <v>1</v>
      </c>
      <c r="W8181" s="21" t="n">
        <f aca="false">IF(V8181=1,T8181+ROW()/10000000,0)</f>
        <v>14.4008181</v>
      </c>
    </row>
    <row r="8182" customFormat="false" ht="15" hidden="false" customHeight="false" outlineLevel="0" collapsed="false">
      <c r="A8182" s="0" t="n">
        <v>18337905</v>
      </c>
      <c r="B8182" s="0" t="s">
        <v>3162</v>
      </c>
      <c r="C8182" s="0" t="n">
        <v>1</v>
      </c>
      <c r="D8182" s="0" t="s">
        <v>17189</v>
      </c>
      <c r="E8182" s="0" t="s">
        <v>17433</v>
      </c>
      <c r="F8182" s="0" t="s">
        <v>17415</v>
      </c>
      <c r="G8182" s="0" t="s">
        <v>17416</v>
      </c>
      <c r="H8182" s="0" t="s">
        <v>2342</v>
      </c>
      <c r="I8182" s="0" t="s">
        <v>2123</v>
      </c>
      <c r="J8182" s="0" t="s">
        <v>47</v>
      </c>
      <c r="K8182" s="0" t="s">
        <v>47</v>
      </c>
      <c r="L8182" s="0" t="s">
        <v>47</v>
      </c>
      <c r="M8182" s="0" t="s">
        <v>47</v>
      </c>
      <c r="N8182" s="0" t="n">
        <v>1</v>
      </c>
      <c r="O8182" s="0" t="n">
        <v>34</v>
      </c>
      <c r="P8182" s="0" t="n">
        <v>400</v>
      </c>
      <c r="Q8182" s="0" t="n">
        <v>3.5</v>
      </c>
      <c r="R8182" s="0" t="str">
        <f aca="false">INDEX(Lookup!$B$4:$B$18,MATCH(C8182,Lookup!$A$4:$A$18,0))</f>
        <v>India</v>
      </c>
      <c r="S8182" s="20" t="n">
        <f aca="false">INDEX(Lookup!$D$4:$D$18,MATCH(C8182,Lookup!$A$4:$A$18,0))</f>
        <v>0.012</v>
      </c>
      <c r="T8182" s="21" t="n">
        <f aca="false">ROUND(P8182*S8182,2)</f>
        <v>4.8</v>
      </c>
      <c r="U8182" s="21" t="n">
        <f aca="false">IF(T8182&lt;=10,1,IF(T8182&lt;=20,2,IF(T8182&lt;=30,3,IF(T8182&lt;=40,4,IF(T8182&lt;=50,5,IF(T8182&lt;=100,6,IF(T8182&lt;=250,7,8)))))))</f>
        <v>1</v>
      </c>
      <c r="V8182" s="21" t="n">
        <f aca="false">IF(AND(OR(Dashboard!$T$3="All",R8182=Dashboard!$T$3),OR(Dashboard!$T$4="All",D8182=Dashboard!$T$4)),1,0)</f>
        <v>1</v>
      </c>
      <c r="W8182" s="21" t="n">
        <f aca="false">IF(V8182=1,T8182+ROW()/10000000,0)</f>
        <v>4.8008182</v>
      </c>
    </row>
    <row r="8183" customFormat="false" ht="15" hidden="false" customHeight="false" outlineLevel="0" collapsed="false">
      <c r="A8183" s="0" t="n">
        <v>18361221</v>
      </c>
      <c r="B8183" s="0" t="s">
        <v>3862</v>
      </c>
      <c r="C8183" s="0" t="n">
        <v>1</v>
      </c>
      <c r="D8183" s="0" t="s">
        <v>17189</v>
      </c>
      <c r="E8183" s="0" t="s">
        <v>17434</v>
      </c>
      <c r="F8183" s="0" t="s">
        <v>17415</v>
      </c>
      <c r="G8183" s="0" t="s">
        <v>17416</v>
      </c>
      <c r="H8183" s="0" t="s">
        <v>3864</v>
      </c>
      <c r="I8183" s="0" t="s">
        <v>2123</v>
      </c>
      <c r="J8183" s="0" t="s">
        <v>47</v>
      </c>
      <c r="K8183" s="0" t="s">
        <v>46</v>
      </c>
      <c r="L8183" s="0" t="s">
        <v>47</v>
      </c>
      <c r="M8183" s="0" t="s">
        <v>47</v>
      </c>
      <c r="N8183" s="0" t="n">
        <v>2</v>
      </c>
      <c r="O8183" s="0" t="n">
        <v>20</v>
      </c>
      <c r="P8183" s="0" t="n">
        <v>600</v>
      </c>
      <c r="Q8183" s="0" t="n">
        <v>3.6</v>
      </c>
      <c r="R8183" s="0" t="str">
        <f aca="false">INDEX(Lookup!$B$4:$B$18,MATCH(C8183,Lookup!$A$4:$A$18,0))</f>
        <v>India</v>
      </c>
      <c r="S8183" s="20" t="n">
        <f aca="false">INDEX(Lookup!$D$4:$D$18,MATCH(C8183,Lookup!$A$4:$A$18,0))</f>
        <v>0.012</v>
      </c>
      <c r="T8183" s="21" t="n">
        <f aca="false">ROUND(P8183*S8183,2)</f>
        <v>7.2</v>
      </c>
      <c r="U8183" s="21" t="n">
        <f aca="false">IF(T8183&lt;=10,1,IF(T8183&lt;=20,2,IF(T8183&lt;=30,3,IF(T8183&lt;=40,4,IF(T8183&lt;=50,5,IF(T8183&lt;=100,6,IF(T8183&lt;=250,7,8)))))))</f>
        <v>1</v>
      </c>
      <c r="V8183" s="21" t="n">
        <f aca="false">IF(AND(OR(Dashboard!$T$3="All",R8183=Dashboard!$T$3),OR(Dashboard!$T$4="All",D8183=Dashboard!$T$4)),1,0)</f>
        <v>1</v>
      </c>
      <c r="W8183" s="21" t="n">
        <f aca="false">IF(V8183=1,T8183+ROW()/10000000,0)</f>
        <v>7.2008183</v>
      </c>
    </row>
    <row r="8184" customFormat="false" ht="15" hidden="false" customHeight="false" outlineLevel="0" collapsed="false">
      <c r="A8184" s="0" t="n">
        <v>18383484</v>
      </c>
      <c r="B8184" s="0" t="s">
        <v>3180</v>
      </c>
      <c r="C8184" s="0" t="n">
        <v>1</v>
      </c>
      <c r="D8184" s="0" t="s">
        <v>17189</v>
      </c>
      <c r="E8184" s="0" t="s">
        <v>17422</v>
      </c>
      <c r="F8184" s="0" t="s">
        <v>17415</v>
      </c>
      <c r="G8184" s="0" t="s">
        <v>17416</v>
      </c>
      <c r="H8184" s="0" t="s">
        <v>3182</v>
      </c>
      <c r="I8184" s="0" t="s">
        <v>2123</v>
      </c>
      <c r="J8184" s="0" t="s">
        <v>47</v>
      </c>
      <c r="K8184" s="0" t="s">
        <v>47</v>
      </c>
      <c r="L8184" s="0" t="s">
        <v>47</v>
      </c>
      <c r="M8184" s="0" t="s">
        <v>47</v>
      </c>
      <c r="N8184" s="0" t="n">
        <v>1</v>
      </c>
      <c r="O8184" s="0" t="n">
        <v>1</v>
      </c>
      <c r="P8184" s="0" t="n">
        <v>300</v>
      </c>
      <c r="Q8184" s="0" t="n">
        <v>1</v>
      </c>
      <c r="R8184" s="0" t="str">
        <f aca="false">INDEX(Lookup!$B$4:$B$18,MATCH(C8184,Lookup!$A$4:$A$18,0))</f>
        <v>India</v>
      </c>
      <c r="S8184" s="20" t="n">
        <f aca="false">INDEX(Lookup!$D$4:$D$18,MATCH(C8184,Lookup!$A$4:$A$18,0))</f>
        <v>0.012</v>
      </c>
      <c r="T8184" s="21" t="n">
        <f aca="false">ROUND(P8184*S8184,2)</f>
        <v>3.6</v>
      </c>
      <c r="U8184" s="21" t="n">
        <f aca="false">IF(T8184&lt;=10,1,IF(T8184&lt;=20,2,IF(T8184&lt;=30,3,IF(T8184&lt;=40,4,IF(T8184&lt;=50,5,IF(T8184&lt;=100,6,IF(T8184&lt;=250,7,8)))))))</f>
        <v>1</v>
      </c>
      <c r="V8184" s="21" t="n">
        <f aca="false">IF(AND(OR(Dashboard!$T$3="All",R8184=Dashboard!$T$3),OR(Dashboard!$T$4="All",D8184=Dashboard!$T$4)),1,0)</f>
        <v>1</v>
      </c>
      <c r="W8184" s="21" t="n">
        <f aca="false">IF(V8184=1,T8184+ROW()/10000000,0)</f>
        <v>3.6008184</v>
      </c>
    </row>
    <row r="8185" customFormat="false" ht="15" hidden="false" customHeight="false" outlineLevel="0" collapsed="false">
      <c r="A8185" s="0" t="n">
        <v>18440164</v>
      </c>
      <c r="B8185" s="0" t="s">
        <v>17435</v>
      </c>
      <c r="C8185" s="0" t="n">
        <v>1</v>
      </c>
      <c r="D8185" s="0" t="s">
        <v>17189</v>
      </c>
      <c r="E8185" s="0" t="s">
        <v>17436</v>
      </c>
      <c r="F8185" s="0" t="s">
        <v>17415</v>
      </c>
      <c r="G8185" s="0" t="s">
        <v>17416</v>
      </c>
      <c r="H8185" s="0" t="s">
        <v>4936</v>
      </c>
      <c r="I8185" s="0" t="s">
        <v>2123</v>
      </c>
      <c r="J8185" s="0" t="s">
        <v>47</v>
      </c>
      <c r="K8185" s="0" t="s">
        <v>47</v>
      </c>
      <c r="L8185" s="0" t="s">
        <v>47</v>
      </c>
      <c r="M8185" s="0" t="s">
        <v>47</v>
      </c>
      <c r="N8185" s="0" t="n">
        <v>1</v>
      </c>
      <c r="O8185" s="0" t="n">
        <v>3</v>
      </c>
      <c r="P8185" s="0" t="n">
        <v>300</v>
      </c>
      <c r="Q8185" s="0" t="n">
        <v>1</v>
      </c>
      <c r="R8185" s="0" t="str">
        <f aca="false">INDEX(Lookup!$B$4:$B$18,MATCH(C8185,Lookup!$A$4:$A$18,0))</f>
        <v>India</v>
      </c>
      <c r="S8185" s="20" t="n">
        <f aca="false">INDEX(Lookup!$D$4:$D$18,MATCH(C8185,Lookup!$A$4:$A$18,0))</f>
        <v>0.012</v>
      </c>
      <c r="T8185" s="21" t="n">
        <f aca="false">ROUND(P8185*S8185,2)</f>
        <v>3.6</v>
      </c>
      <c r="U8185" s="21" t="n">
        <f aca="false">IF(T8185&lt;=10,1,IF(T8185&lt;=20,2,IF(T8185&lt;=30,3,IF(T8185&lt;=40,4,IF(T8185&lt;=50,5,IF(T8185&lt;=100,6,IF(T8185&lt;=250,7,8)))))))</f>
        <v>1</v>
      </c>
      <c r="V8185" s="21" t="n">
        <f aca="false">IF(AND(OR(Dashboard!$T$3="All",R8185=Dashboard!$T$3),OR(Dashboard!$T$4="All",D8185=Dashboard!$T$4)),1,0)</f>
        <v>1</v>
      </c>
      <c r="W8185" s="21" t="n">
        <f aca="false">IF(V8185=1,T8185+ROW()/10000000,0)</f>
        <v>3.6008185</v>
      </c>
    </row>
    <row r="8186" customFormat="false" ht="15" hidden="false" customHeight="false" outlineLevel="0" collapsed="false">
      <c r="A8186" s="0" t="n">
        <v>18382377</v>
      </c>
      <c r="B8186" s="0" t="s">
        <v>17437</v>
      </c>
      <c r="C8186" s="0" t="n">
        <v>1</v>
      </c>
      <c r="D8186" s="0" t="s">
        <v>17189</v>
      </c>
      <c r="E8186" s="0" t="s">
        <v>17427</v>
      </c>
      <c r="F8186" s="0" t="s">
        <v>17415</v>
      </c>
      <c r="G8186" s="0" t="s">
        <v>17416</v>
      </c>
      <c r="H8186" s="0" t="s">
        <v>3842</v>
      </c>
      <c r="I8186" s="0" t="s">
        <v>2123</v>
      </c>
      <c r="J8186" s="0" t="s">
        <v>47</v>
      </c>
      <c r="K8186" s="0" t="s">
        <v>47</v>
      </c>
      <c r="L8186" s="0" t="s">
        <v>47</v>
      </c>
      <c r="M8186" s="0" t="s">
        <v>47</v>
      </c>
      <c r="N8186" s="0" t="n">
        <v>1</v>
      </c>
      <c r="O8186" s="0" t="n">
        <v>1</v>
      </c>
      <c r="P8186" s="0" t="n">
        <v>250</v>
      </c>
      <c r="Q8186" s="0" t="n">
        <v>1</v>
      </c>
      <c r="R8186" s="0" t="str">
        <f aca="false">INDEX(Lookup!$B$4:$B$18,MATCH(C8186,Lookup!$A$4:$A$18,0))</f>
        <v>India</v>
      </c>
      <c r="S8186" s="20" t="n">
        <f aca="false">INDEX(Lookup!$D$4:$D$18,MATCH(C8186,Lookup!$A$4:$A$18,0))</f>
        <v>0.012</v>
      </c>
      <c r="T8186" s="21" t="n">
        <f aca="false">ROUND(P8186*S8186,2)</f>
        <v>3</v>
      </c>
      <c r="U8186" s="21" t="n">
        <f aca="false">IF(T8186&lt;=10,1,IF(T8186&lt;=20,2,IF(T8186&lt;=30,3,IF(T8186&lt;=40,4,IF(T8186&lt;=50,5,IF(T8186&lt;=100,6,IF(T8186&lt;=250,7,8)))))))</f>
        <v>1</v>
      </c>
      <c r="V8186" s="21" t="n">
        <f aca="false">IF(AND(OR(Dashboard!$T$3="All",R8186=Dashboard!$T$3),OR(Dashboard!$T$4="All",D8186=Dashboard!$T$4)),1,0)</f>
        <v>1</v>
      </c>
      <c r="W8186" s="21" t="n">
        <f aca="false">IF(V8186=1,T8186+ROW()/10000000,0)</f>
        <v>3.0008186</v>
      </c>
    </row>
    <row r="8187" customFormat="false" ht="15" hidden="false" customHeight="false" outlineLevel="0" collapsed="false">
      <c r="A8187" s="0" t="n">
        <v>18383444</v>
      </c>
      <c r="B8187" s="0" t="s">
        <v>3571</v>
      </c>
      <c r="C8187" s="0" t="n">
        <v>1</v>
      </c>
      <c r="D8187" s="0" t="s">
        <v>17189</v>
      </c>
      <c r="E8187" s="0" t="s">
        <v>17427</v>
      </c>
      <c r="F8187" s="0" t="s">
        <v>17415</v>
      </c>
      <c r="G8187" s="0" t="s">
        <v>17416</v>
      </c>
      <c r="H8187" s="0" t="s">
        <v>153</v>
      </c>
      <c r="I8187" s="0" t="s">
        <v>2123</v>
      </c>
      <c r="J8187" s="0" t="s">
        <v>47</v>
      </c>
      <c r="K8187" s="0" t="s">
        <v>47</v>
      </c>
      <c r="L8187" s="0" t="s">
        <v>47</v>
      </c>
      <c r="M8187" s="0" t="s">
        <v>47</v>
      </c>
      <c r="N8187" s="0" t="n">
        <v>2</v>
      </c>
      <c r="O8187" s="0" t="n">
        <v>0</v>
      </c>
      <c r="P8187" s="0" t="n">
        <v>600</v>
      </c>
      <c r="Q8187" s="0" t="n">
        <v>1</v>
      </c>
      <c r="R8187" s="0" t="str">
        <f aca="false">INDEX(Lookup!$B$4:$B$18,MATCH(C8187,Lookup!$A$4:$A$18,0))</f>
        <v>India</v>
      </c>
      <c r="S8187" s="20" t="n">
        <f aca="false">INDEX(Lookup!$D$4:$D$18,MATCH(C8187,Lookup!$A$4:$A$18,0))</f>
        <v>0.012</v>
      </c>
      <c r="T8187" s="21" t="n">
        <f aca="false">ROUND(P8187*S8187,2)</f>
        <v>7.2</v>
      </c>
      <c r="U8187" s="21" t="n">
        <f aca="false">IF(T8187&lt;=10,1,IF(T8187&lt;=20,2,IF(T8187&lt;=30,3,IF(T8187&lt;=40,4,IF(T8187&lt;=50,5,IF(T8187&lt;=100,6,IF(T8187&lt;=250,7,8)))))))</f>
        <v>1</v>
      </c>
      <c r="V8187" s="21" t="n">
        <f aca="false">IF(AND(OR(Dashboard!$T$3="All",R8187=Dashboard!$T$3),OR(Dashboard!$T$4="All",D8187=Dashboard!$T$4)),1,0)</f>
        <v>1</v>
      </c>
      <c r="W8187" s="21" t="n">
        <f aca="false">IF(V8187=1,T8187+ROW()/10000000,0)</f>
        <v>7.2008187</v>
      </c>
    </row>
    <row r="8188" customFormat="false" ht="15" hidden="false" customHeight="false" outlineLevel="0" collapsed="false">
      <c r="A8188" s="0" t="n">
        <v>18416753</v>
      </c>
      <c r="B8188" s="0" t="s">
        <v>13229</v>
      </c>
      <c r="C8188" s="0" t="n">
        <v>1</v>
      </c>
      <c r="D8188" s="0" t="s">
        <v>17189</v>
      </c>
      <c r="E8188" s="0" t="s">
        <v>17438</v>
      </c>
      <c r="F8188" s="0" t="s">
        <v>17415</v>
      </c>
      <c r="G8188" s="0" t="s">
        <v>17416</v>
      </c>
      <c r="H8188" s="0" t="s">
        <v>13231</v>
      </c>
      <c r="I8188" s="0" t="s">
        <v>2123</v>
      </c>
      <c r="J8188" s="0" t="s">
        <v>47</v>
      </c>
      <c r="K8188" s="0" t="s">
        <v>47</v>
      </c>
      <c r="L8188" s="0" t="s">
        <v>47</v>
      </c>
      <c r="M8188" s="0" t="s">
        <v>47</v>
      </c>
      <c r="N8188" s="0" t="n">
        <v>1</v>
      </c>
      <c r="O8188" s="0" t="n">
        <v>0</v>
      </c>
      <c r="P8188" s="0" t="n">
        <v>300</v>
      </c>
      <c r="Q8188" s="0" t="n">
        <v>1</v>
      </c>
      <c r="R8188" s="0" t="str">
        <f aca="false">INDEX(Lookup!$B$4:$B$18,MATCH(C8188,Lookup!$A$4:$A$18,0))</f>
        <v>India</v>
      </c>
      <c r="S8188" s="20" t="n">
        <f aca="false">INDEX(Lookup!$D$4:$D$18,MATCH(C8188,Lookup!$A$4:$A$18,0))</f>
        <v>0.012</v>
      </c>
      <c r="T8188" s="21" t="n">
        <f aca="false">ROUND(P8188*S8188,2)</f>
        <v>3.6</v>
      </c>
      <c r="U8188" s="21" t="n">
        <f aca="false">IF(T8188&lt;=10,1,IF(T8188&lt;=20,2,IF(T8188&lt;=30,3,IF(T8188&lt;=40,4,IF(T8188&lt;=50,5,IF(T8188&lt;=100,6,IF(T8188&lt;=250,7,8)))))))</f>
        <v>1</v>
      </c>
      <c r="V8188" s="21" t="n">
        <f aca="false">IF(AND(OR(Dashboard!$T$3="All",R8188=Dashboard!$T$3),OR(Dashboard!$T$4="All",D8188=Dashboard!$T$4)),1,0)</f>
        <v>1</v>
      </c>
      <c r="W8188" s="21" t="n">
        <f aca="false">IF(V8188=1,T8188+ROW()/10000000,0)</f>
        <v>3.6008188</v>
      </c>
    </row>
    <row r="8189" customFormat="false" ht="15" hidden="false" customHeight="false" outlineLevel="0" collapsed="false">
      <c r="A8189" s="0" t="n">
        <v>18441551</v>
      </c>
      <c r="B8189" s="0" t="s">
        <v>8961</v>
      </c>
      <c r="C8189" s="0" t="n">
        <v>1</v>
      </c>
      <c r="D8189" s="0" t="s">
        <v>17189</v>
      </c>
      <c r="E8189" s="0" t="s">
        <v>17439</v>
      </c>
      <c r="F8189" s="0" t="s">
        <v>17415</v>
      </c>
      <c r="G8189" s="0" t="s">
        <v>17416</v>
      </c>
      <c r="H8189" s="0" t="s">
        <v>2342</v>
      </c>
      <c r="I8189" s="0" t="s">
        <v>2123</v>
      </c>
      <c r="J8189" s="0" t="s">
        <v>47</v>
      </c>
      <c r="K8189" s="0" t="s">
        <v>47</v>
      </c>
      <c r="L8189" s="0" t="s">
        <v>47</v>
      </c>
      <c r="M8189" s="0" t="s">
        <v>47</v>
      </c>
      <c r="N8189" s="0" t="n">
        <v>1</v>
      </c>
      <c r="O8189" s="0" t="n">
        <v>1</v>
      </c>
      <c r="P8189" s="0" t="n">
        <v>300</v>
      </c>
      <c r="Q8189" s="0" t="n">
        <v>1</v>
      </c>
      <c r="R8189" s="0" t="str">
        <f aca="false">INDEX(Lookup!$B$4:$B$18,MATCH(C8189,Lookup!$A$4:$A$18,0))</f>
        <v>India</v>
      </c>
      <c r="S8189" s="20" t="n">
        <f aca="false">INDEX(Lookup!$D$4:$D$18,MATCH(C8189,Lookup!$A$4:$A$18,0))</f>
        <v>0.012</v>
      </c>
      <c r="T8189" s="21" t="n">
        <f aca="false">ROUND(P8189*S8189,2)</f>
        <v>3.6</v>
      </c>
      <c r="U8189" s="21" t="n">
        <f aca="false">IF(T8189&lt;=10,1,IF(T8189&lt;=20,2,IF(T8189&lt;=30,3,IF(T8189&lt;=40,4,IF(T8189&lt;=50,5,IF(T8189&lt;=100,6,IF(T8189&lt;=250,7,8)))))))</f>
        <v>1</v>
      </c>
      <c r="V8189" s="21" t="n">
        <f aca="false">IF(AND(OR(Dashboard!$T$3="All",R8189=Dashboard!$T$3),OR(Dashboard!$T$4="All",D8189=Dashboard!$T$4)),1,0)</f>
        <v>1</v>
      </c>
      <c r="W8189" s="21" t="n">
        <f aca="false">IF(V8189=1,T8189+ROW()/10000000,0)</f>
        <v>3.6008189</v>
      </c>
    </row>
    <row r="8190" customFormat="false" ht="15" hidden="false" customHeight="false" outlineLevel="0" collapsed="false">
      <c r="A8190" s="0" t="n">
        <v>18383481</v>
      </c>
      <c r="B8190" s="0" t="s">
        <v>4934</v>
      </c>
      <c r="C8190" s="0" t="n">
        <v>1</v>
      </c>
      <c r="D8190" s="0" t="s">
        <v>17189</v>
      </c>
      <c r="E8190" s="0" t="s">
        <v>17422</v>
      </c>
      <c r="F8190" s="0" t="s">
        <v>17415</v>
      </c>
      <c r="G8190" s="0" t="s">
        <v>17416</v>
      </c>
      <c r="H8190" s="0" t="s">
        <v>17440</v>
      </c>
      <c r="I8190" s="0" t="s">
        <v>2123</v>
      </c>
      <c r="J8190" s="0" t="s">
        <v>47</v>
      </c>
      <c r="K8190" s="0" t="s">
        <v>47</v>
      </c>
      <c r="L8190" s="0" t="s">
        <v>47</v>
      </c>
      <c r="M8190" s="0" t="s">
        <v>47</v>
      </c>
      <c r="N8190" s="0" t="n">
        <v>1</v>
      </c>
      <c r="O8190" s="0" t="n">
        <v>1</v>
      </c>
      <c r="P8190" s="0" t="n">
        <v>300</v>
      </c>
      <c r="Q8190" s="0" t="n">
        <v>1</v>
      </c>
      <c r="R8190" s="0" t="str">
        <f aca="false">INDEX(Lookup!$B$4:$B$18,MATCH(C8190,Lookup!$A$4:$A$18,0))</f>
        <v>India</v>
      </c>
      <c r="S8190" s="20" t="n">
        <f aca="false">INDEX(Lookup!$D$4:$D$18,MATCH(C8190,Lookup!$A$4:$A$18,0))</f>
        <v>0.012</v>
      </c>
      <c r="T8190" s="21" t="n">
        <f aca="false">ROUND(P8190*S8190,2)</f>
        <v>3.6</v>
      </c>
      <c r="U8190" s="21" t="n">
        <f aca="false">IF(T8190&lt;=10,1,IF(T8190&lt;=20,2,IF(T8190&lt;=30,3,IF(T8190&lt;=40,4,IF(T8190&lt;=50,5,IF(T8190&lt;=100,6,IF(T8190&lt;=250,7,8)))))))</f>
        <v>1</v>
      </c>
      <c r="V8190" s="21" t="n">
        <f aca="false">IF(AND(OR(Dashboard!$T$3="All",R8190=Dashboard!$T$3),OR(Dashboard!$T$4="All",D8190=Dashboard!$T$4)),1,0)</f>
        <v>1</v>
      </c>
      <c r="W8190" s="21" t="n">
        <f aca="false">IF(V8190=1,T8190+ROW()/10000000,0)</f>
        <v>3.600819</v>
      </c>
    </row>
    <row r="8191" customFormat="false" ht="15" hidden="false" customHeight="false" outlineLevel="0" collapsed="false">
      <c r="A8191" s="0" t="n">
        <v>18440406</v>
      </c>
      <c r="B8191" s="0" t="s">
        <v>5472</v>
      </c>
      <c r="C8191" s="0" t="n">
        <v>1</v>
      </c>
      <c r="D8191" s="0" t="s">
        <v>17189</v>
      </c>
      <c r="E8191" s="0" t="s">
        <v>17441</v>
      </c>
      <c r="F8191" s="0" t="s">
        <v>17415</v>
      </c>
      <c r="G8191" s="0" t="s">
        <v>17416</v>
      </c>
      <c r="H8191" s="0" t="s">
        <v>2228</v>
      </c>
      <c r="I8191" s="0" t="s">
        <v>2123</v>
      </c>
      <c r="J8191" s="0" t="s">
        <v>47</v>
      </c>
      <c r="K8191" s="0" t="s">
        <v>47</v>
      </c>
      <c r="L8191" s="0" t="s">
        <v>47</v>
      </c>
      <c r="M8191" s="0" t="s">
        <v>47</v>
      </c>
      <c r="N8191" s="0" t="n">
        <v>1</v>
      </c>
      <c r="O8191" s="0" t="n">
        <v>1</v>
      </c>
      <c r="P8191" s="0" t="n">
        <v>300</v>
      </c>
      <c r="Q8191" s="0" t="n">
        <v>1</v>
      </c>
      <c r="R8191" s="0" t="str">
        <f aca="false">INDEX(Lookup!$B$4:$B$18,MATCH(C8191,Lookup!$A$4:$A$18,0))</f>
        <v>India</v>
      </c>
      <c r="S8191" s="20" t="n">
        <f aca="false">INDEX(Lookup!$D$4:$D$18,MATCH(C8191,Lookup!$A$4:$A$18,0))</f>
        <v>0.012</v>
      </c>
      <c r="T8191" s="21" t="n">
        <f aca="false">ROUND(P8191*S8191,2)</f>
        <v>3.6</v>
      </c>
      <c r="U8191" s="21" t="n">
        <f aca="false">IF(T8191&lt;=10,1,IF(T8191&lt;=20,2,IF(T8191&lt;=30,3,IF(T8191&lt;=40,4,IF(T8191&lt;=50,5,IF(T8191&lt;=100,6,IF(T8191&lt;=250,7,8)))))))</f>
        <v>1</v>
      </c>
      <c r="V8191" s="21" t="n">
        <f aca="false">IF(AND(OR(Dashboard!$T$3="All",R8191=Dashboard!$T$3),OR(Dashboard!$T$4="All",D8191=Dashboard!$T$4)),1,0)</f>
        <v>1</v>
      </c>
      <c r="W8191" s="21" t="n">
        <f aca="false">IF(V8191=1,T8191+ROW()/10000000,0)</f>
        <v>3.6008191</v>
      </c>
    </row>
    <row r="8192" customFormat="false" ht="15" hidden="false" customHeight="false" outlineLevel="0" collapsed="false">
      <c r="A8192" s="0" t="n">
        <v>18381647</v>
      </c>
      <c r="B8192" s="0" t="s">
        <v>3682</v>
      </c>
      <c r="C8192" s="0" t="n">
        <v>1</v>
      </c>
      <c r="D8192" s="0" t="s">
        <v>17189</v>
      </c>
      <c r="E8192" s="0" t="s">
        <v>17422</v>
      </c>
      <c r="F8192" s="0" t="s">
        <v>17415</v>
      </c>
      <c r="G8192" s="0" t="s">
        <v>17416</v>
      </c>
      <c r="H8192" s="0" t="s">
        <v>3015</v>
      </c>
      <c r="I8192" s="0" t="s">
        <v>2123</v>
      </c>
      <c r="J8192" s="0" t="s">
        <v>47</v>
      </c>
      <c r="K8192" s="0" t="s">
        <v>47</v>
      </c>
      <c r="L8192" s="0" t="s">
        <v>47</v>
      </c>
      <c r="M8192" s="0" t="s">
        <v>47</v>
      </c>
      <c r="N8192" s="0" t="n">
        <v>1</v>
      </c>
      <c r="O8192" s="0" t="n">
        <v>0</v>
      </c>
      <c r="P8192" s="0" t="n">
        <v>200</v>
      </c>
      <c r="Q8192" s="0" t="n">
        <v>1</v>
      </c>
      <c r="R8192" s="0" t="str">
        <f aca="false">INDEX(Lookup!$B$4:$B$18,MATCH(C8192,Lookup!$A$4:$A$18,0))</f>
        <v>India</v>
      </c>
      <c r="S8192" s="20" t="n">
        <f aca="false">INDEX(Lookup!$D$4:$D$18,MATCH(C8192,Lookup!$A$4:$A$18,0))</f>
        <v>0.012</v>
      </c>
      <c r="T8192" s="21" t="n">
        <f aca="false">ROUND(P8192*S8192,2)</f>
        <v>2.4</v>
      </c>
      <c r="U8192" s="21" t="n">
        <f aca="false">IF(T8192&lt;=10,1,IF(T8192&lt;=20,2,IF(T8192&lt;=30,3,IF(T8192&lt;=40,4,IF(T8192&lt;=50,5,IF(T8192&lt;=100,6,IF(T8192&lt;=250,7,8)))))))</f>
        <v>1</v>
      </c>
      <c r="V8192" s="21" t="n">
        <f aca="false">IF(AND(OR(Dashboard!$T$3="All",R8192=Dashboard!$T$3),OR(Dashboard!$T$4="All",D8192=Dashboard!$T$4)),1,0)</f>
        <v>1</v>
      </c>
      <c r="W8192" s="21" t="n">
        <f aca="false">IF(V8192=1,T8192+ROW()/10000000,0)</f>
        <v>2.4008192</v>
      </c>
    </row>
    <row r="8193" customFormat="false" ht="15" hidden="false" customHeight="false" outlineLevel="0" collapsed="false">
      <c r="A8193" s="0" t="n">
        <v>18440416</v>
      </c>
      <c r="B8193" s="0" t="s">
        <v>3579</v>
      </c>
      <c r="C8193" s="0" t="n">
        <v>1</v>
      </c>
      <c r="D8193" s="0" t="s">
        <v>17189</v>
      </c>
      <c r="E8193" s="0" t="s">
        <v>17442</v>
      </c>
      <c r="F8193" s="0" t="s">
        <v>17415</v>
      </c>
      <c r="G8193" s="0" t="s">
        <v>17416</v>
      </c>
      <c r="H8193" s="0" t="s">
        <v>402</v>
      </c>
      <c r="I8193" s="0" t="s">
        <v>2123</v>
      </c>
      <c r="J8193" s="0" t="s">
        <v>47</v>
      </c>
      <c r="K8193" s="0" t="s">
        <v>47</v>
      </c>
      <c r="L8193" s="0" t="s">
        <v>47</v>
      </c>
      <c r="M8193" s="0" t="s">
        <v>47</v>
      </c>
      <c r="N8193" s="0" t="n">
        <v>1</v>
      </c>
      <c r="O8193" s="0" t="n">
        <v>0</v>
      </c>
      <c r="P8193" s="0" t="n">
        <v>100</v>
      </c>
      <c r="Q8193" s="0" t="n">
        <v>1</v>
      </c>
      <c r="R8193" s="0" t="str">
        <f aca="false">INDEX(Lookup!$B$4:$B$18,MATCH(C8193,Lookup!$A$4:$A$18,0))</f>
        <v>India</v>
      </c>
      <c r="S8193" s="20" t="n">
        <f aca="false">INDEX(Lookup!$D$4:$D$18,MATCH(C8193,Lookup!$A$4:$A$18,0))</f>
        <v>0.012</v>
      </c>
      <c r="T8193" s="21" t="n">
        <f aca="false">ROUND(P8193*S8193,2)</f>
        <v>1.2</v>
      </c>
      <c r="U8193" s="21" t="n">
        <f aca="false">IF(T8193&lt;=10,1,IF(T8193&lt;=20,2,IF(T8193&lt;=30,3,IF(T8193&lt;=40,4,IF(T8193&lt;=50,5,IF(T8193&lt;=100,6,IF(T8193&lt;=250,7,8)))))))</f>
        <v>1</v>
      </c>
      <c r="V8193" s="21" t="n">
        <f aca="false">IF(AND(OR(Dashboard!$T$3="All",R8193=Dashboard!$T$3),OR(Dashboard!$T$4="All",D8193=Dashboard!$T$4)),1,0)</f>
        <v>1</v>
      </c>
      <c r="W8193" s="21" t="n">
        <f aca="false">IF(V8193=1,T8193+ROW()/10000000,0)</f>
        <v>1.2008193</v>
      </c>
    </row>
    <row r="8194" customFormat="false" ht="15" hidden="false" customHeight="false" outlineLevel="0" collapsed="false">
      <c r="A8194" s="0" t="n">
        <v>18371430</v>
      </c>
      <c r="B8194" s="0" t="s">
        <v>17443</v>
      </c>
      <c r="C8194" s="0" t="n">
        <v>1</v>
      </c>
      <c r="D8194" s="0" t="s">
        <v>17189</v>
      </c>
      <c r="E8194" s="0" t="s">
        <v>17444</v>
      </c>
      <c r="F8194" s="0" t="s">
        <v>17415</v>
      </c>
      <c r="G8194" s="0" t="s">
        <v>17416</v>
      </c>
      <c r="H8194" s="0" t="s">
        <v>402</v>
      </c>
      <c r="I8194" s="0" t="s">
        <v>2123</v>
      </c>
      <c r="J8194" s="0" t="s">
        <v>47</v>
      </c>
      <c r="K8194" s="0" t="s">
        <v>47</v>
      </c>
      <c r="L8194" s="0" t="s">
        <v>47</v>
      </c>
      <c r="M8194" s="0" t="s">
        <v>47</v>
      </c>
      <c r="N8194" s="0" t="n">
        <v>1</v>
      </c>
      <c r="O8194" s="0" t="n">
        <v>0</v>
      </c>
      <c r="P8194" s="0" t="n">
        <v>400</v>
      </c>
      <c r="Q8194" s="0" t="n">
        <v>1</v>
      </c>
      <c r="R8194" s="0" t="str">
        <f aca="false">INDEX(Lookup!$B$4:$B$18,MATCH(C8194,Lookup!$A$4:$A$18,0))</f>
        <v>India</v>
      </c>
      <c r="S8194" s="20" t="n">
        <f aca="false">INDEX(Lookup!$D$4:$D$18,MATCH(C8194,Lookup!$A$4:$A$18,0))</f>
        <v>0.012</v>
      </c>
      <c r="T8194" s="21" t="n">
        <f aca="false">ROUND(P8194*S8194,2)</f>
        <v>4.8</v>
      </c>
      <c r="U8194" s="21" t="n">
        <f aca="false">IF(T8194&lt;=10,1,IF(T8194&lt;=20,2,IF(T8194&lt;=30,3,IF(T8194&lt;=40,4,IF(T8194&lt;=50,5,IF(T8194&lt;=100,6,IF(T8194&lt;=250,7,8)))))))</f>
        <v>1</v>
      </c>
      <c r="V8194" s="21" t="n">
        <f aca="false">IF(AND(OR(Dashboard!$T$3="All",R8194=Dashboard!$T$3),OR(Dashboard!$T$4="All",D8194=Dashboard!$T$4)),1,0)</f>
        <v>1</v>
      </c>
      <c r="W8194" s="21" t="n">
        <f aca="false">IF(V8194=1,T8194+ROW()/10000000,0)</f>
        <v>4.8008194</v>
      </c>
    </row>
    <row r="8195" customFormat="false" ht="15" hidden="false" customHeight="false" outlineLevel="0" collapsed="false">
      <c r="A8195" s="0" t="n">
        <v>18383490</v>
      </c>
      <c r="B8195" s="0" t="s">
        <v>3115</v>
      </c>
      <c r="C8195" s="0" t="n">
        <v>1</v>
      </c>
      <c r="D8195" s="0" t="s">
        <v>17189</v>
      </c>
      <c r="E8195" s="0" t="s">
        <v>17429</v>
      </c>
      <c r="F8195" s="0" t="s">
        <v>17415</v>
      </c>
      <c r="G8195" s="0" t="s">
        <v>17416</v>
      </c>
      <c r="H8195" s="0" t="s">
        <v>164</v>
      </c>
      <c r="I8195" s="0" t="s">
        <v>2123</v>
      </c>
      <c r="J8195" s="0" t="s">
        <v>47</v>
      </c>
      <c r="K8195" s="0" t="s">
        <v>46</v>
      </c>
      <c r="L8195" s="0" t="s">
        <v>47</v>
      </c>
      <c r="M8195" s="0" t="s">
        <v>47</v>
      </c>
      <c r="N8195" s="0" t="n">
        <v>2</v>
      </c>
      <c r="O8195" s="0" t="n">
        <v>8</v>
      </c>
      <c r="P8195" s="0" t="n">
        <v>600</v>
      </c>
      <c r="Q8195" s="0" t="n">
        <v>2.3</v>
      </c>
      <c r="R8195" s="0" t="str">
        <f aca="false">INDEX(Lookup!$B$4:$B$18,MATCH(C8195,Lookup!$A$4:$A$18,0))</f>
        <v>India</v>
      </c>
      <c r="S8195" s="20" t="n">
        <f aca="false">INDEX(Lookup!$D$4:$D$18,MATCH(C8195,Lookup!$A$4:$A$18,0))</f>
        <v>0.012</v>
      </c>
      <c r="T8195" s="21" t="n">
        <f aca="false">ROUND(P8195*S8195,2)</f>
        <v>7.2</v>
      </c>
      <c r="U8195" s="21" t="n">
        <f aca="false">IF(T8195&lt;=10,1,IF(T8195&lt;=20,2,IF(T8195&lt;=30,3,IF(T8195&lt;=40,4,IF(T8195&lt;=50,5,IF(T8195&lt;=100,6,IF(T8195&lt;=250,7,8)))))))</f>
        <v>1</v>
      </c>
      <c r="V8195" s="21" t="n">
        <f aca="false">IF(AND(OR(Dashboard!$T$3="All",R8195=Dashboard!$T$3),OR(Dashboard!$T$4="All",D8195=Dashboard!$T$4)),1,0)</f>
        <v>1</v>
      </c>
      <c r="W8195" s="21" t="n">
        <f aca="false">IF(V8195=1,T8195+ROW()/10000000,0)</f>
        <v>7.2008195</v>
      </c>
    </row>
    <row r="8196" customFormat="false" ht="15" hidden="false" customHeight="false" outlineLevel="0" collapsed="false">
      <c r="A8196" s="0" t="n">
        <v>18273632</v>
      </c>
      <c r="B8196" s="0" t="s">
        <v>10560</v>
      </c>
      <c r="C8196" s="0" t="n">
        <v>1</v>
      </c>
      <c r="D8196" s="0" t="s">
        <v>17189</v>
      </c>
      <c r="E8196" s="0" t="s">
        <v>17418</v>
      </c>
      <c r="F8196" s="0" t="s">
        <v>17415</v>
      </c>
      <c r="G8196" s="0" t="s">
        <v>17416</v>
      </c>
      <c r="H8196" s="0" t="s">
        <v>402</v>
      </c>
      <c r="I8196" s="0" t="s">
        <v>2123</v>
      </c>
      <c r="J8196" s="0" t="s">
        <v>47</v>
      </c>
      <c r="K8196" s="0" t="s">
        <v>46</v>
      </c>
      <c r="L8196" s="0" t="s">
        <v>47</v>
      </c>
      <c r="M8196" s="0" t="s">
        <v>47</v>
      </c>
      <c r="N8196" s="0" t="n">
        <v>1</v>
      </c>
      <c r="O8196" s="0" t="n">
        <v>27</v>
      </c>
      <c r="P8196" s="0" t="n">
        <v>400</v>
      </c>
      <c r="Q8196" s="0" t="n">
        <v>2.3</v>
      </c>
      <c r="R8196" s="0" t="str">
        <f aca="false">INDEX(Lookup!$B$4:$B$18,MATCH(C8196,Lookup!$A$4:$A$18,0))</f>
        <v>India</v>
      </c>
      <c r="S8196" s="20" t="n">
        <f aca="false">INDEX(Lookup!$D$4:$D$18,MATCH(C8196,Lookup!$A$4:$A$18,0))</f>
        <v>0.012</v>
      </c>
      <c r="T8196" s="21" t="n">
        <f aca="false">ROUND(P8196*S8196,2)</f>
        <v>4.8</v>
      </c>
      <c r="U8196" s="21" t="n">
        <f aca="false">IF(T8196&lt;=10,1,IF(T8196&lt;=20,2,IF(T8196&lt;=30,3,IF(T8196&lt;=40,4,IF(T8196&lt;=50,5,IF(T8196&lt;=100,6,IF(T8196&lt;=250,7,8)))))))</f>
        <v>1</v>
      </c>
      <c r="V8196" s="21" t="n">
        <f aca="false">IF(AND(OR(Dashboard!$T$3="All",R8196=Dashboard!$T$3),OR(Dashboard!$T$4="All",D8196=Dashboard!$T$4)),1,0)</f>
        <v>1</v>
      </c>
      <c r="W8196" s="21" t="n">
        <f aca="false">IF(V8196=1,T8196+ROW()/10000000,0)</f>
        <v>4.8008196</v>
      </c>
    </row>
    <row r="8197" customFormat="false" ht="15" hidden="false" customHeight="false" outlineLevel="0" collapsed="false">
      <c r="A8197" s="0" t="n">
        <v>18382345</v>
      </c>
      <c r="B8197" s="0" t="s">
        <v>3682</v>
      </c>
      <c r="C8197" s="0" t="n">
        <v>1</v>
      </c>
      <c r="D8197" s="0" t="s">
        <v>17189</v>
      </c>
      <c r="E8197" s="0" t="s">
        <v>17445</v>
      </c>
      <c r="F8197" s="0" t="s">
        <v>17446</v>
      </c>
      <c r="G8197" s="0" t="s">
        <v>17447</v>
      </c>
      <c r="H8197" s="0" t="s">
        <v>3015</v>
      </c>
      <c r="I8197" s="0" t="s">
        <v>2123</v>
      </c>
      <c r="J8197" s="0" t="s">
        <v>47</v>
      </c>
      <c r="K8197" s="0" t="s">
        <v>47</v>
      </c>
      <c r="L8197" s="0" t="s">
        <v>47</v>
      </c>
      <c r="M8197" s="0" t="s">
        <v>47</v>
      </c>
      <c r="N8197" s="0" t="n">
        <v>1</v>
      </c>
      <c r="O8197" s="0" t="n">
        <v>0</v>
      </c>
      <c r="P8197" s="0" t="n">
        <v>200</v>
      </c>
      <c r="Q8197" s="0" t="n">
        <v>1</v>
      </c>
      <c r="R8197" s="0" t="str">
        <f aca="false">INDEX(Lookup!$B$4:$B$18,MATCH(C8197,Lookup!$A$4:$A$18,0))</f>
        <v>India</v>
      </c>
      <c r="S8197" s="20" t="n">
        <f aca="false">INDEX(Lookup!$D$4:$D$18,MATCH(C8197,Lookup!$A$4:$A$18,0))</f>
        <v>0.012</v>
      </c>
      <c r="T8197" s="21" t="n">
        <f aca="false">ROUND(P8197*S8197,2)</f>
        <v>2.4</v>
      </c>
      <c r="U8197" s="21" t="n">
        <f aca="false">IF(T8197&lt;=10,1,IF(T8197&lt;=20,2,IF(T8197&lt;=30,3,IF(T8197&lt;=40,4,IF(T8197&lt;=50,5,IF(T8197&lt;=100,6,IF(T8197&lt;=250,7,8)))))))</f>
        <v>1</v>
      </c>
      <c r="V8197" s="21" t="n">
        <f aca="false">IF(AND(OR(Dashboard!$T$3="All",R8197=Dashboard!$T$3),OR(Dashboard!$T$4="All",D8197=Dashboard!$T$4)),1,0)</f>
        <v>1</v>
      </c>
      <c r="W8197" s="21" t="n">
        <f aca="false">IF(V8197=1,T8197+ROW()/10000000,0)</f>
        <v>2.4008197</v>
      </c>
    </row>
    <row r="8198" customFormat="false" ht="15" hidden="false" customHeight="false" outlineLevel="0" collapsed="false">
      <c r="A8198" s="0" t="n">
        <v>18382347</v>
      </c>
      <c r="B8198" s="0" t="s">
        <v>17448</v>
      </c>
      <c r="C8198" s="0" t="n">
        <v>1</v>
      </c>
      <c r="D8198" s="0" t="s">
        <v>17189</v>
      </c>
      <c r="E8198" s="0" t="s">
        <v>17445</v>
      </c>
      <c r="F8198" s="0" t="s">
        <v>17446</v>
      </c>
      <c r="G8198" s="0" t="s">
        <v>17447</v>
      </c>
      <c r="H8198" s="0" t="s">
        <v>402</v>
      </c>
      <c r="I8198" s="0" t="s">
        <v>2123</v>
      </c>
      <c r="J8198" s="0" t="s">
        <v>47</v>
      </c>
      <c r="K8198" s="0" t="s">
        <v>47</v>
      </c>
      <c r="L8198" s="0" t="s">
        <v>47</v>
      </c>
      <c r="M8198" s="0" t="s">
        <v>47</v>
      </c>
      <c r="N8198" s="0" t="n">
        <v>1</v>
      </c>
      <c r="O8198" s="0" t="n">
        <v>0</v>
      </c>
      <c r="P8198" s="0" t="n">
        <v>100</v>
      </c>
      <c r="Q8198" s="0" t="n">
        <v>1</v>
      </c>
      <c r="R8198" s="0" t="str">
        <f aca="false">INDEX(Lookup!$B$4:$B$18,MATCH(C8198,Lookup!$A$4:$A$18,0))</f>
        <v>India</v>
      </c>
      <c r="S8198" s="20" t="n">
        <f aca="false">INDEX(Lookup!$D$4:$D$18,MATCH(C8198,Lookup!$A$4:$A$18,0))</f>
        <v>0.012</v>
      </c>
      <c r="T8198" s="21" t="n">
        <f aca="false">ROUND(P8198*S8198,2)</f>
        <v>1.2</v>
      </c>
      <c r="U8198" s="21" t="n">
        <f aca="false">IF(T8198&lt;=10,1,IF(T8198&lt;=20,2,IF(T8198&lt;=30,3,IF(T8198&lt;=40,4,IF(T8198&lt;=50,5,IF(T8198&lt;=100,6,IF(T8198&lt;=250,7,8)))))))</f>
        <v>1</v>
      </c>
      <c r="V8198" s="21" t="n">
        <f aca="false">IF(AND(OR(Dashboard!$T$3="All",R8198=Dashboard!$T$3),OR(Dashboard!$T$4="All",D8198=Dashboard!$T$4)),1,0)</f>
        <v>1</v>
      </c>
      <c r="W8198" s="21" t="n">
        <f aca="false">IF(V8198=1,T8198+ROW()/10000000,0)</f>
        <v>1.2008198</v>
      </c>
    </row>
    <row r="8199" customFormat="false" ht="15" hidden="false" customHeight="false" outlineLevel="0" collapsed="false">
      <c r="A8199" s="0" t="n">
        <v>3226</v>
      </c>
      <c r="B8199" s="0" t="s">
        <v>17449</v>
      </c>
      <c r="C8199" s="0" t="n">
        <v>1</v>
      </c>
      <c r="D8199" s="0" t="s">
        <v>17189</v>
      </c>
      <c r="E8199" s="0" t="s">
        <v>17450</v>
      </c>
      <c r="F8199" s="0" t="s">
        <v>17451</v>
      </c>
      <c r="G8199" s="0" t="s">
        <v>17452</v>
      </c>
      <c r="H8199" s="0" t="s">
        <v>17453</v>
      </c>
      <c r="I8199" s="0" t="s">
        <v>2123</v>
      </c>
      <c r="J8199" s="0" t="s">
        <v>46</v>
      </c>
      <c r="K8199" s="0" t="s">
        <v>47</v>
      </c>
      <c r="L8199" s="0" t="s">
        <v>47</v>
      </c>
      <c r="M8199" s="0" t="s">
        <v>47</v>
      </c>
      <c r="N8199" s="0" t="n">
        <v>4</v>
      </c>
      <c r="O8199" s="0" t="n">
        <v>135</v>
      </c>
      <c r="P8199" s="0" t="n">
        <v>2200</v>
      </c>
      <c r="Q8199" s="0" t="n">
        <v>3.2</v>
      </c>
      <c r="R8199" s="0" t="str">
        <f aca="false">INDEX(Lookup!$B$4:$B$18,MATCH(C8199,Lookup!$A$4:$A$18,0))</f>
        <v>India</v>
      </c>
      <c r="S8199" s="20" t="n">
        <f aca="false">INDEX(Lookup!$D$4:$D$18,MATCH(C8199,Lookup!$A$4:$A$18,0))</f>
        <v>0.012</v>
      </c>
      <c r="T8199" s="21" t="n">
        <f aca="false">ROUND(P8199*S8199,2)</f>
        <v>26.4</v>
      </c>
      <c r="U8199" s="21" t="n">
        <f aca="false">IF(T8199&lt;=10,1,IF(T8199&lt;=20,2,IF(T8199&lt;=30,3,IF(T8199&lt;=40,4,IF(T8199&lt;=50,5,IF(T8199&lt;=100,6,IF(T8199&lt;=250,7,8)))))))</f>
        <v>3</v>
      </c>
      <c r="V8199" s="21" t="n">
        <f aca="false">IF(AND(OR(Dashboard!$T$3="All",R8199=Dashboard!$T$3),OR(Dashboard!$T$4="All",D8199=Dashboard!$T$4)),1,0)</f>
        <v>1</v>
      </c>
      <c r="W8199" s="21" t="n">
        <f aca="false">IF(V8199=1,T8199+ROW()/10000000,0)</f>
        <v>26.4008199</v>
      </c>
    </row>
    <row r="8200" customFormat="false" ht="15" hidden="false" customHeight="false" outlineLevel="0" collapsed="false">
      <c r="A8200" s="0" t="n">
        <v>4627</v>
      </c>
      <c r="B8200" s="0" t="s">
        <v>17454</v>
      </c>
      <c r="C8200" s="0" t="n">
        <v>1</v>
      </c>
      <c r="D8200" s="0" t="s">
        <v>17189</v>
      </c>
      <c r="E8200" s="0" t="s">
        <v>17450</v>
      </c>
      <c r="F8200" s="0" t="s">
        <v>17451</v>
      </c>
      <c r="G8200" s="0" t="s">
        <v>17452</v>
      </c>
      <c r="H8200" s="0" t="s">
        <v>2288</v>
      </c>
      <c r="I8200" s="0" t="s">
        <v>2123</v>
      </c>
      <c r="J8200" s="0" t="s">
        <v>46</v>
      </c>
      <c r="K8200" s="0" t="s">
        <v>47</v>
      </c>
      <c r="L8200" s="0" t="s">
        <v>47</v>
      </c>
      <c r="M8200" s="0" t="s">
        <v>47</v>
      </c>
      <c r="N8200" s="0" t="n">
        <v>3</v>
      </c>
      <c r="O8200" s="0" t="n">
        <v>61</v>
      </c>
      <c r="P8200" s="0" t="n">
        <v>1700</v>
      </c>
      <c r="Q8200" s="0" t="n">
        <v>3.3</v>
      </c>
      <c r="R8200" s="0" t="str">
        <f aca="false">INDEX(Lookup!$B$4:$B$18,MATCH(C8200,Lookup!$A$4:$A$18,0))</f>
        <v>India</v>
      </c>
      <c r="S8200" s="20" t="n">
        <f aca="false">INDEX(Lookup!$D$4:$D$18,MATCH(C8200,Lookup!$A$4:$A$18,0))</f>
        <v>0.012</v>
      </c>
      <c r="T8200" s="21" t="n">
        <f aca="false">ROUND(P8200*S8200,2)</f>
        <v>20.4</v>
      </c>
      <c r="U8200" s="21" t="n">
        <f aca="false">IF(T8200&lt;=10,1,IF(T8200&lt;=20,2,IF(T8200&lt;=30,3,IF(T8200&lt;=40,4,IF(T8200&lt;=50,5,IF(T8200&lt;=100,6,IF(T8200&lt;=250,7,8)))))))</f>
        <v>3</v>
      </c>
      <c r="V8200" s="21" t="n">
        <f aca="false">IF(AND(OR(Dashboard!$T$3="All",R8200=Dashboard!$T$3),OR(Dashboard!$T$4="All",D8200=Dashboard!$T$4)),1,0)</f>
        <v>1</v>
      </c>
      <c r="W8200" s="21" t="n">
        <f aca="false">IF(V8200=1,T8200+ROW()/10000000,0)</f>
        <v>20.40082</v>
      </c>
    </row>
    <row r="8201" customFormat="false" ht="15" hidden="false" customHeight="false" outlineLevel="0" collapsed="false">
      <c r="A8201" s="0" t="n">
        <v>312278</v>
      </c>
      <c r="B8201" s="0" t="s">
        <v>17455</v>
      </c>
      <c r="C8201" s="0" t="n">
        <v>1</v>
      </c>
      <c r="D8201" s="0" t="s">
        <v>17189</v>
      </c>
      <c r="E8201" s="0" t="s">
        <v>17456</v>
      </c>
      <c r="F8201" s="0" t="s">
        <v>17457</v>
      </c>
      <c r="G8201" s="0" t="s">
        <v>17458</v>
      </c>
      <c r="H8201" s="0" t="s">
        <v>156</v>
      </c>
      <c r="I8201" s="0" t="s">
        <v>2123</v>
      </c>
      <c r="J8201" s="0" t="s">
        <v>47</v>
      </c>
      <c r="K8201" s="0" t="s">
        <v>46</v>
      </c>
      <c r="L8201" s="0" t="s">
        <v>47</v>
      </c>
      <c r="M8201" s="0" t="s">
        <v>47</v>
      </c>
      <c r="N8201" s="0" t="n">
        <v>1</v>
      </c>
      <c r="O8201" s="0" t="n">
        <v>9</v>
      </c>
      <c r="P8201" s="0" t="n">
        <v>200</v>
      </c>
      <c r="Q8201" s="0" t="n">
        <v>2.9</v>
      </c>
      <c r="R8201" s="0" t="str">
        <f aca="false">INDEX(Lookup!$B$4:$B$18,MATCH(C8201,Lookup!$A$4:$A$18,0))</f>
        <v>India</v>
      </c>
      <c r="S8201" s="20" t="n">
        <f aca="false">INDEX(Lookup!$D$4:$D$18,MATCH(C8201,Lookup!$A$4:$A$18,0))</f>
        <v>0.012</v>
      </c>
      <c r="T8201" s="21" t="n">
        <f aca="false">ROUND(P8201*S8201,2)</f>
        <v>2.4</v>
      </c>
      <c r="U8201" s="21" t="n">
        <f aca="false">IF(T8201&lt;=10,1,IF(T8201&lt;=20,2,IF(T8201&lt;=30,3,IF(T8201&lt;=40,4,IF(T8201&lt;=50,5,IF(T8201&lt;=100,6,IF(T8201&lt;=250,7,8)))))))</f>
        <v>1</v>
      </c>
      <c r="V8201" s="21" t="n">
        <f aca="false">IF(AND(OR(Dashboard!$T$3="All",R8201=Dashboard!$T$3),OR(Dashboard!$T$4="All",D8201=Dashboard!$T$4)),1,0)</f>
        <v>1</v>
      </c>
      <c r="W8201" s="21" t="n">
        <f aca="false">IF(V8201=1,T8201+ROW()/10000000,0)</f>
        <v>2.4008201</v>
      </c>
    </row>
    <row r="8202" customFormat="false" ht="15" hidden="false" customHeight="false" outlineLevel="0" collapsed="false">
      <c r="A8202" s="0" t="n">
        <v>18364351</v>
      </c>
      <c r="B8202" s="0" t="s">
        <v>17459</v>
      </c>
      <c r="C8202" s="0" t="n">
        <v>1</v>
      </c>
      <c r="D8202" s="0" t="s">
        <v>17189</v>
      </c>
      <c r="E8202" s="0" t="s">
        <v>17460</v>
      </c>
      <c r="F8202" s="0" t="s">
        <v>17457</v>
      </c>
      <c r="G8202" s="0" t="s">
        <v>17458</v>
      </c>
      <c r="H8202" s="0" t="s">
        <v>2288</v>
      </c>
      <c r="I8202" s="0" t="s">
        <v>2123</v>
      </c>
      <c r="J8202" s="0" t="s">
        <v>47</v>
      </c>
      <c r="K8202" s="0" t="s">
        <v>46</v>
      </c>
      <c r="L8202" s="0" t="s">
        <v>47</v>
      </c>
      <c r="M8202" s="0" t="s">
        <v>47</v>
      </c>
      <c r="N8202" s="0" t="n">
        <v>1</v>
      </c>
      <c r="O8202" s="0" t="n">
        <v>5</v>
      </c>
      <c r="P8202" s="0" t="n">
        <v>450</v>
      </c>
      <c r="Q8202" s="0" t="n">
        <v>2.7</v>
      </c>
      <c r="R8202" s="0" t="str">
        <f aca="false">INDEX(Lookup!$B$4:$B$18,MATCH(C8202,Lookup!$A$4:$A$18,0))</f>
        <v>India</v>
      </c>
      <c r="S8202" s="20" t="n">
        <f aca="false">INDEX(Lookup!$D$4:$D$18,MATCH(C8202,Lookup!$A$4:$A$18,0))</f>
        <v>0.012</v>
      </c>
      <c r="T8202" s="21" t="n">
        <f aca="false">ROUND(P8202*S8202,2)</f>
        <v>5.4</v>
      </c>
      <c r="U8202" s="21" t="n">
        <f aca="false">IF(T8202&lt;=10,1,IF(T8202&lt;=20,2,IF(T8202&lt;=30,3,IF(T8202&lt;=40,4,IF(T8202&lt;=50,5,IF(T8202&lt;=100,6,IF(T8202&lt;=250,7,8)))))))</f>
        <v>1</v>
      </c>
      <c r="V8202" s="21" t="n">
        <f aca="false">IF(AND(OR(Dashboard!$T$3="All",R8202=Dashboard!$T$3),OR(Dashboard!$T$4="All",D8202=Dashboard!$T$4)),1,0)</f>
        <v>1</v>
      </c>
      <c r="W8202" s="21" t="n">
        <f aca="false">IF(V8202=1,T8202+ROW()/10000000,0)</f>
        <v>5.4008202</v>
      </c>
    </row>
    <row r="8203" customFormat="false" ht="15" hidden="false" customHeight="false" outlineLevel="0" collapsed="false">
      <c r="A8203" s="0" t="n">
        <v>18373737</v>
      </c>
      <c r="B8203" s="0" t="s">
        <v>17461</v>
      </c>
      <c r="C8203" s="0" t="n">
        <v>1</v>
      </c>
      <c r="D8203" s="0" t="s">
        <v>17189</v>
      </c>
      <c r="E8203" s="0" t="s">
        <v>17462</v>
      </c>
      <c r="F8203" s="0" t="s">
        <v>17457</v>
      </c>
      <c r="G8203" s="0" t="s">
        <v>17458</v>
      </c>
      <c r="H8203" s="0" t="s">
        <v>2158</v>
      </c>
      <c r="I8203" s="0" t="s">
        <v>2123</v>
      </c>
      <c r="J8203" s="0" t="s">
        <v>47</v>
      </c>
      <c r="K8203" s="0" t="s">
        <v>47</v>
      </c>
      <c r="L8203" s="0" t="s">
        <v>47</v>
      </c>
      <c r="M8203" s="0" t="s">
        <v>47</v>
      </c>
      <c r="N8203" s="0" t="n">
        <v>2</v>
      </c>
      <c r="O8203" s="0" t="n">
        <v>5</v>
      </c>
      <c r="P8203" s="0" t="n">
        <v>800</v>
      </c>
      <c r="Q8203" s="0" t="n">
        <v>3.1</v>
      </c>
      <c r="R8203" s="0" t="str">
        <f aca="false">INDEX(Lookup!$B$4:$B$18,MATCH(C8203,Lookup!$A$4:$A$18,0))</f>
        <v>India</v>
      </c>
      <c r="S8203" s="20" t="n">
        <f aca="false">INDEX(Lookup!$D$4:$D$18,MATCH(C8203,Lookup!$A$4:$A$18,0))</f>
        <v>0.012</v>
      </c>
      <c r="T8203" s="21" t="n">
        <f aca="false">ROUND(P8203*S8203,2)</f>
        <v>9.6</v>
      </c>
      <c r="U8203" s="21" t="n">
        <f aca="false">IF(T8203&lt;=10,1,IF(T8203&lt;=20,2,IF(T8203&lt;=30,3,IF(T8203&lt;=40,4,IF(T8203&lt;=50,5,IF(T8203&lt;=100,6,IF(T8203&lt;=250,7,8)))))))</f>
        <v>1</v>
      </c>
      <c r="V8203" s="21" t="n">
        <f aca="false">IF(AND(OR(Dashboard!$T$3="All",R8203=Dashboard!$T$3),OR(Dashboard!$T$4="All",D8203=Dashboard!$T$4)),1,0)</f>
        <v>1</v>
      </c>
      <c r="W8203" s="21" t="n">
        <f aca="false">IF(V8203=1,T8203+ROW()/10000000,0)</f>
        <v>9.6008203</v>
      </c>
    </row>
    <row r="8204" customFormat="false" ht="15" hidden="false" customHeight="false" outlineLevel="0" collapsed="false">
      <c r="A8204" s="0" t="n">
        <v>18124366</v>
      </c>
      <c r="B8204" s="0" t="s">
        <v>17463</v>
      </c>
      <c r="C8204" s="0" t="n">
        <v>1</v>
      </c>
      <c r="D8204" s="0" t="s">
        <v>17189</v>
      </c>
      <c r="E8204" s="0" t="s">
        <v>17458</v>
      </c>
      <c r="F8204" s="0" t="s">
        <v>17457</v>
      </c>
      <c r="G8204" s="0" t="s">
        <v>17458</v>
      </c>
      <c r="H8204" s="0" t="s">
        <v>2662</v>
      </c>
      <c r="I8204" s="0" t="s">
        <v>2123</v>
      </c>
      <c r="J8204" s="0" t="s">
        <v>47</v>
      </c>
      <c r="K8204" s="0" t="s">
        <v>46</v>
      </c>
      <c r="L8204" s="0" t="s">
        <v>47</v>
      </c>
      <c r="M8204" s="0" t="s">
        <v>47</v>
      </c>
      <c r="N8204" s="0" t="n">
        <v>2</v>
      </c>
      <c r="O8204" s="0" t="n">
        <v>6</v>
      </c>
      <c r="P8204" s="0" t="n">
        <v>550</v>
      </c>
      <c r="Q8204" s="0" t="n">
        <v>3.2</v>
      </c>
      <c r="R8204" s="0" t="str">
        <f aca="false">INDEX(Lookup!$B$4:$B$18,MATCH(C8204,Lookup!$A$4:$A$18,0))</f>
        <v>India</v>
      </c>
      <c r="S8204" s="20" t="n">
        <f aca="false">INDEX(Lookup!$D$4:$D$18,MATCH(C8204,Lookup!$A$4:$A$18,0))</f>
        <v>0.012</v>
      </c>
      <c r="T8204" s="21" t="n">
        <f aca="false">ROUND(P8204*S8204,2)</f>
        <v>6.6</v>
      </c>
      <c r="U8204" s="21" t="n">
        <f aca="false">IF(T8204&lt;=10,1,IF(T8204&lt;=20,2,IF(T8204&lt;=30,3,IF(T8204&lt;=40,4,IF(T8204&lt;=50,5,IF(T8204&lt;=100,6,IF(T8204&lt;=250,7,8)))))))</f>
        <v>1</v>
      </c>
      <c r="V8204" s="21" t="n">
        <f aca="false">IF(AND(OR(Dashboard!$T$3="All",R8204=Dashboard!$T$3),OR(Dashboard!$T$4="All",D8204=Dashboard!$T$4)),1,0)</f>
        <v>1</v>
      </c>
      <c r="W8204" s="21" t="n">
        <f aca="false">IF(V8204=1,T8204+ROW()/10000000,0)</f>
        <v>6.6008204</v>
      </c>
    </row>
    <row r="8205" customFormat="false" ht="15" hidden="false" customHeight="false" outlineLevel="0" collapsed="false">
      <c r="A8205" s="0" t="n">
        <v>18254400</v>
      </c>
      <c r="B8205" s="0" t="s">
        <v>17464</v>
      </c>
      <c r="C8205" s="0" t="n">
        <v>1</v>
      </c>
      <c r="D8205" s="0" t="s">
        <v>17189</v>
      </c>
      <c r="E8205" s="0" t="s">
        <v>17465</v>
      </c>
      <c r="F8205" s="0" t="s">
        <v>17457</v>
      </c>
      <c r="G8205" s="0" t="s">
        <v>17458</v>
      </c>
      <c r="H8205" s="0" t="s">
        <v>9105</v>
      </c>
      <c r="I8205" s="0" t="s">
        <v>2123</v>
      </c>
      <c r="J8205" s="0" t="s">
        <v>47</v>
      </c>
      <c r="K8205" s="0" t="s">
        <v>46</v>
      </c>
      <c r="L8205" s="0" t="s">
        <v>47</v>
      </c>
      <c r="M8205" s="0" t="s">
        <v>47</v>
      </c>
      <c r="N8205" s="0" t="n">
        <v>1</v>
      </c>
      <c r="O8205" s="0" t="n">
        <v>19</v>
      </c>
      <c r="P8205" s="0" t="n">
        <v>400</v>
      </c>
      <c r="Q8205" s="0" t="n">
        <v>2.8</v>
      </c>
      <c r="R8205" s="0" t="str">
        <f aca="false">INDEX(Lookup!$B$4:$B$18,MATCH(C8205,Lookup!$A$4:$A$18,0))</f>
        <v>India</v>
      </c>
      <c r="S8205" s="20" t="n">
        <f aca="false">INDEX(Lookup!$D$4:$D$18,MATCH(C8205,Lookup!$A$4:$A$18,0))</f>
        <v>0.012</v>
      </c>
      <c r="T8205" s="21" t="n">
        <f aca="false">ROUND(P8205*S8205,2)</f>
        <v>4.8</v>
      </c>
      <c r="U8205" s="21" t="n">
        <f aca="false">IF(T8205&lt;=10,1,IF(T8205&lt;=20,2,IF(T8205&lt;=30,3,IF(T8205&lt;=40,4,IF(T8205&lt;=50,5,IF(T8205&lt;=100,6,IF(T8205&lt;=250,7,8)))))))</f>
        <v>1</v>
      </c>
      <c r="V8205" s="21" t="n">
        <f aca="false">IF(AND(OR(Dashboard!$T$3="All",R8205=Dashboard!$T$3),OR(Dashboard!$T$4="All",D8205=Dashboard!$T$4)),1,0)</f>
        <v>1</v>
      </c>
      <c r="W8205" s="21" t="n">
        <f aca="false">IF(V8205=1,T8205+ROW()/10000000,0)</f>
        <v>4.8008205</v>
      </c>
    </row>
    <row r="8206" customFormat="false" ht="15" hidden="false" customHeight="false" outlineLevel="0" collapsed="false">
      <c r="A8206" s="0" t="n">
        <v>309545</v>
      </c>
      <c r="B8206" s="0" t="s">
        <v>5963</v>
      </c>
      <c r="C8206" s="0" t="n">
        <v>1</v>
      </c>
      <c r="D8206" s="0" t="s">
        <v>17189</v>
      </c>
      <c r="E8206" s="0" t="s">
        <v>17466</v>
      </c>
      <c r="F8206" s="0" t="s">
        <v>17457</v>
      </c>
      <c r="G8206" s="0" t="s">
        <v>17458</v>
      </c>
      <c r="H8206" s="0" t="s">
        <v>402</v>
      </c>
      <c r="I8206" s="0" t="s">
        <v>2123</v>
      </c>
      <c r="J8206" s="0" t="s">
        <v>47</v>
      </c>
      <c r="K8206" s="0" t="s">
        <v>46</v>
      </c>
      <c r="L8206" s="0" t="s">
        <v>47</v>
      </c>
      <c r="M8206" s="0" t="s">
        <v>47</v>
      </c>
      <c r="N8206" s="0" t="n">
        <v>1</v>
      </c>
      <c r="O8206" s="0" t="n">
        <v>83</v>
      </c>
      <c r="P8206" s="0" t="n">
        <v>400</v>
      </c>
      <c r="Q8206" s="0" t="n">
        <v>3.5</v>
      </c>
      <c r="R8206" s="0" t="str">
        <f aca="false">INDEX(Lookup!$B$4:$B$18,MATCH(C8206,Lookup!$A$4:$A$18,0))</f>
        <v>India</v>
      </c>
      <c r="S8206" s="20" t="n">
        <f aca="false">INDEX(Lookup!$D$4:$D$18,MATCH(C8206,Lookup!$A$4:$A$18,0))</f>
        <v>0.012</v>
      </c>
      <c r="T8206" s="21" t="n">
        <f aca="false">ROUND(P8206*S8206,2)</f>
        <v>4.8</v>
      </c>
      <c r="U8206" s="21" t="n">
        <f aca="false">IF(T8206&lt;=10,1,IF(T8206&lt;=20,2,IF(T8206&lt;=30,3,IF(T8206&lt;=40,4,IF(T8206&lt;=50,5,IF(T8206&lt;=100,6,IF(T8206&lt;=250,7,8)))))))</f>
        <v>1</v>
      </c>
      <c r="V8206" s="21" t="n">
        <f aca="false">IF(AND(OR(Dashboard!$T$3="All",R8206=Dashboard!$T$3),OR(Dashboard!$T$4="All",D8206=Dashboard!$T$4)),1,0)</f>
        <v>1</v>
      </c>
      <c r="W8206" s="21" t="n">
        <f aca="false">IF(V8206=1,T8206+ROW()/10000000,0)</f>
        <v>4.8008206</v>
      </c>
    </row>
    <row r="8207" customFormat="false" ht="15" hidden="false" customHeight="false" outlineLevel="0" collapsed="false">
      <c r="A8207" s="0" t="n">
        <v>310067</v>
      </c>
      <c r="B8207" s="0" t="s">
        <v>17467</v>
      </c>
      <c r="C8207" s="0" t="n">
        <v>1</v>
      </c>
      <c r="D8207" s="0" t="s">
        <v>17189</v>
      </c>
      <c r="E8207" s="0" t="s">
        <v>17468</v>
      </c>
      <c r="F8207" s="0" t="s">
        <v>17457</v>
      </c>
      <c r="G8207" s="0" t="s">
        <v>17458</v>
      </c>
      <c r="H8207" s="0" t="s">
        <v>402</v>
      </c>
      <c r="I8207" s="0" t="s">
        <v>2123</v>
      </c>
      <c r="J8207" s="0" t="s">
        <v>47</v>
      </c>
      <c r="K8207" s="0" t="s">
        <v>47</v>
      </c>
      <c r="L8207" s="0" t="s">
        <v>47</v>
      </c>
      <c r="M8207" s="0" t="s">
        <v>47</v>
      </c>
      <c r="N8207" s="0" t="n">
        <v>1</v>
      </c>
      <c r="O8207" s="0" t="n">
        <v>2</v>
      </c>
      <c r="P8207" s="0" t="n">
        <v>100</v>
      </c>
      <c r="Q8207" s="0" t="n">
        <v>1</v>
      </c>
      <c r="R8207" s="0" t="str">
        <f aca="false">INDEX(Lookup!$B$4:$B$18,MATCH(C8207,Lookup!$A$4:$A$18,0))</f>
        <v>India</v>
      </c>
      <c r="S8207" s="20" t="n">
        <f aca="false">INDEX(Lookup!$D$4:$D$18,MATCH(C8207,Lookup!$A$4:$A$18,0))</f>
        <v>0.012</v>
      </c>
      <c r="T8207" s="21" t="n">
        <f aca="false">ROUND(P8207*S8207,2)</f>
        <v>1.2</v>
      </c>
      <c r="U8207" s="21" t="n">
        <f aca="false">IF(T8207&lt;=10,1,IF(T8207&lt;=20,2,IF(T8207&lt;=30,3,IF(T8207&lt;=40,4,IF(T8207&lt;=50,5,IF(T8207&lt;=100,6,IF(T8207&lt;=250,7,8)))))))</f>
        <v>1</v>
      </c>
      <c r="V8207" s="21" t="n">
        <f aca="false">IF(AND(OR(Dashboard!$T$3="All",R8207=Dashboard!$T$3),OR(Dashboard!$T$4="All",D8207=Dashboard!$T$4)),1,0)</f>
        <v>1</v>
      </c>
      <c r="W8207" s="21" t="n">
        <f aca="false">IF(V8207=1,T8207+ROW()/10000000,0)</f>
        <v>1.2008207</v>
      </c>
    </row>
    <row r="8208" customFormat="false" ht="15" hidden="false" customHeight="false" outlineLevel="0" collapsed="false">
      <c r="A8208" s="0" t="n">
        <v>18430587</v>
      </c>
      <c r="B8208" s="0" t="s">
        <v>17469</v>
      </c>
      <c r="C8208" s="0" t="n">
        <v>1</v>
      </c>
      <c r="D8208" s="0" t="s">
        <v>17189</v>
      </c>
      <c r="E8208" s="0" t="s">
        <v>17470</v>
      </c>
      <c r="F8208" s="0" t="s">
        <v>17471</v>
      </c>
      <c r="G8208" s="0" t="s">
        <v>17472</v>
      </c>
      <c r="H8208" s="0" t="s">
        <v>3539</v>
      </c>
      <c r="I8208" s="0" t="s">
        <v>2123</v>
      </c>
      <c r="J8208" s="0" t="s">
        <v>46</v>
      </c>
      <c r="K8208" s="0" t="s">
        <v>47</v>
      </c>
      <c r="L8208" s="0" t="s">
        <v>47</v>
      </c>
      <c r="M8208" s="0" t="s">
        <v>47</v>
      </c>
      <c r="N8208" s="0" t="n">
        <v>4</v>
      </c>
      <c r="O8208" s="0" t="n">
        <v>0</v>
      </c>
      <c r="P8208" s="0" t="n">
        <v>2000</v>
      </c>
      <c r="Q8208" s="0" t="n">
        <v>1</v>
      </c>
      <c r="R8208" s="0" t="str">
        <f aca="false">INDEX(Lookup!$B$4:$B$18,MATCH(C8208,Lookup!$A$4:$A$18,0))</f>
        <v>India</v>
      </c>
      <c r="S8208" s="20" t="n">
        <f aca="false">INDEX(Lookup!$D$4:$D$18,MATCH(C8208,Lookup!$A$4:$A$18,0))</f>
        <v>0.012</v>
      </c>
      <c r="T8208" s="21" t="n">
        <f aca="false">ROUND(P8208*S8208,2)</f>
        <v>24</v>
      </c>
      <c r="U8208" s="21" t="n">
        <f aca="false">IF(T8208&lt;=10,1,IF(T8208&lt;=20,2,IF(T8208&lt;=30,3,IF(T8208&lt;=40,4,IF(T8208&lt;=50,5,IF(T8208&lt;=100,6,IF(T8208&lt;=250,7,8)))))))</f>
        <v>3</v>
      </c>
      <c r="V8208" s="21" t="n">
        <f aca="false">IF(AND(OR(Dashboard!$T$3="All",R8208=Dashboard!$T$3),OR(Dashboard!$T$4="All",D8208=Dashboard!$T$4)),1,0)</f>
        <v>1</v>
      </c>
      <c r="W8208" s="21" t="n">
        <f aca="false">IF(V8208=1,T8208+ROW()/10000000,0)</f>
        <v>24.0008208</v>
      </c>
    </row>
    <row r="8209" customFormat="false" ht="15" hidden="false" customHeight="false" outlineLevel="0" collapsed="false">
      <c r="A8209" s="0" t="n">
        <v>6033</v>
      </c>
      <c r="B8209" s="0" t="s">
        <v>17473</v>
      </c>
      <c r="C8209" s="0" t="n">
        <v>1</v>
      </c>
      <c r="D8209" s="0" t="s">
        <v>17189</v>
      </c>
      <c r="E8209" s="0" t="s">
        <v>17474</v>
      </c>
      <c r="F8209" s="0" t="s">
        <v>17475</v>
      </c>
      <c r="G8209" s="0" t="s">
        <v>17476</v>
      </c>
      <c r="H8209" s="0" t="s">
        <v>156</v>
      </c>
      <c r="I8209" s="0" t="s">
        <v>2123</v>
      </c>
      <c r="J8209" s="0" t="s">
        <v>47</v>
      </c>
      <c r="K8209" s="0" t="s">
        <v>47</v>
      </c>
      <c r="L8209" s="0" t="s">
        <v>47</v>
      </c>
      <c r="M8209" s="0" t="s">
        <v>47</v>
      </c>
      <c r="N8209" s="0" t="n">
        <v>2</v>
      </c>
      <c r="O8209" s="0" t="n">
        <v>25</v>
      </c>
      <c r="P8209" s="0" t="n">
        <v>500</v>
      </c>
      <c r="Q8209" s="0" t="n">
        <v>3.4</v>
      </c>
      <c r="R8209" s="0" t="str">
        <f aca="false">INDEX(Lookup!$B$4:$B$18,MATCH(C8209,Lookup!$A$4:$A$18,0))</f>
        <v>India</v>
      </c>
      <c r="S8209" s="20" t="n">
        <f aca="false">INDEX(Lookup!$D$4:$D$18,MATCH(C8209,Lookup!$A$4:$A$18,0))</f>
        <v>0.012</v>
      </c>
      <c r="T8209" s="21" t="n">
        <f aca="false">ROUND(P8209*S8209,2)</f>
        <v>6</v>
      </c>
      <c r="U8209" s="21" t="n">
        <f aca="false">IF(T8209&lt;=10,1,IF(T8209&lt;=20,2,IF(T8209&lt;=30,3,IF(T8209&lt;=40,4,IF(T8209&lt;=50,5,IF(T8209&lt;=100,6,IF(T8209&lt;=250,7,8)))))))</f>
        <v>1</v>
      </c>
      <c r="V8209" s="21" t="n">
        <f aca="false">IF(AND(OR(Dashboard!$T$3="All",R8209=Dashboard!$T$3),OR(Dashboard!$T$4="All",D8209=Dashboard!$T$4)),1,0)</f>
        <v>1</v>
      </c>
      <c r="W8209" s="21" t="n">
        <f aca="false">IF(V8209=1,T8209+ROW()/10000000,0)</f>
        <v>6.0008209</v>
      </c>
    </row>
    <row r="8210" customFormat="false" ht="15" hidden="false" customHeight="false" outlineLevel="0" collapsed="false">
      <c r="A8210" s="0" t="n">
        <v>6036</v>
      </c>
      <c r="B8210" s="0" t="s">
        <v>17477</v>
      </c>
      <c r="C8210" s="0" t="n">
        <v>1</v>
      </c>
      <c r="D8210" s="0" t="s">
        <v>17189</v>
      </c>
      <c r="E8210" s="0" t="s">
        <v>17474</v>
      </c>
      <c r="F8210" s="0" t="s">
        <v>17475</v>
      </c>
      <c r="G8210" s="0" t="s">
        <v>17476</v>
      </c>
      <c r="H8210" s="0" t="s">
        <v>2274</v>
      </c>
      <c r="I8210" s="0" t="s">
        <v>2123</v>
      </c>
      <c r="J8210" s="0" t="s">
        <v>46</v>
      </c>
      <c r="K8210" s="0" t="s">
        <v>47</v>
      </c>
      <c r="L8210" s="0" t="s">
        <v>47</v>
      </c>
      <c r="M8210" s="0" t="s">
        <v>47</v>
      </c>
      <c r="N8210" s="0" t="n">
        <v>4</v>
      </c>
      <c r="O8210" s="0" t="n">
        <v>32</v>
      </c>
      <c r="P8210" s="0" t="n">
        <v>2000</v>
      </c>
      <c r="Q8210" s="0" t="n">
        <v>3.2</v>
      </c>
      <c r="R8210" s="0" t="str">
        <f aca="false">INDEX(Lookup!$B$4:$B$18,MATCH(C8210,Lookup!$A$4:$A$18,0))</f>
        <v>India</v>
      </c>
      <c r="S8210" s="20" t="n">
        <f aca="false">INDEX(Lookup!$D$4:$D$18,MATCH(C8210,Lookup!$A$4:$A$18,0))</f>
        <v>0.012</v>
      </c>
      <c r="T8210" s="21" t="n">
        <f aca="false">ROUND(P8210*S8210,2)</f>
        <v>24</v>
      </c>
      <c r="U8210" s="21" t="n">
        <f aca="false">IF(T8210&lt;=10,1,IF(T8210&lt;=20,2,IF(T8210&lt;=30,3,IF(T8210&lt;=40,4,IF(T8210&lt;=50,5,IF(T8210&lt;=100,6,IF(T8210&lt;=250,7,8)))))))</f>
        <v>3</v>
      </c>
      <c r="V8210" s="21" t="n">
        <f aca="false">IF(AND(OR(Dashboard!$T$3="All",R8210=Dashboard!$T$3),OR(Dashboard!$T$4="All",D8210=Dashboard!$T$4)),1,0)</f>
        <v>1</v>
      </c>
      <c r="W8210" s="21" t="n">
        <f aca="false">IF(V8210=1,T8210+ROW()/10000000,0)</f>
        <v>24.000821</v>
      </c>
    </row>
    <row r="8211" customFormat="false" ht="15" hidden="false" customHeight="false" outlineLevel="0" collapsed="false">
      <c r="A8211" s="0" t="n">
        <v>1669</v>
      </c>
      <c r="B8211" s="0" t="s">
        <v>4839</v>
      </c>
      <c r="C8211" s="0" t="n">
        <v>1</v>
      </c>
      <c r="D8211" s="0" t="s">
        <v>17189</v>
      </c>
      <c r="E8211" s="0" t="s">
        <v>17474</v>
      </c>
      <c r="F8211" s="0" t="s">
        <v>17475</v>
      </c>
      <c r="G8211" s="0" t="s">
        <v>17476</v>
      </c>
      <c r="H8211" s="0" t="s">
        <v>2196</v>
      </c>
      <c r="I8211" s="0" t="s">
        <v>2123</v>
      </c>
      <c r="J8211" s="0" t="s">
        <v>46</v>
      </c>
      <c r="K8211" s="0" t="s">
        <v>47</v>
      </c>
      <c r="L8211" s="0" t="s">
        <v>47</v>
      </c>
      <c r="M8211" s="0" t="s">
        <v>47</v>
      </c>
      <c r="N8211" s="0" t="n">
        <v>4</v>
      </c>
      <c r="O8211" s="0" t="n">
        <v>228</v>
      </c>
      <c r="P8211" s="0" t="n">
        <v>2800</v>
      </c>
      <c r="Q8211" s="0" t="n">
        <v>4.1</v>
      </c>
      <c r="R8211" s="0" t="str">
        <f aca="false">INDEX(Lookup!$B$4:$B$18,MATCH(C8211,Lookup!$A$4:$A$18,0))</f>
        <v>India</v>
      </c>
      <c r="S8211" s="20" t="n">
        <f aca="false">INDEX(Lookup!$D$4:$D$18,MATCH(C8211,Lookup!$A$4:$A$18,0))</f>
        <v>0.012</v>
      </c>
      <c r="T8211" s="21" t="n">
        <f aca="false">ROUND(P8211*S8211,2)</f>
        <v>33.6</v>
      </c>
      <c r="U8211" s="21" t="n">
        <f aca="false">IF(T8211&lt;=10,1,IF(T8211&lt;=20,2,IF(T8211&lt;=30,3,IF(T8211&lt;=40,4,IF(T8211&lt;=50,5,IF(T8211&lt;=100,6,IF(T8211&lt;=250,7,8)))))))</f>
        <v>4</v>
      </c>
      <c r="V8211" s="21" t="n">
        <f aca="false">IF(AND(OR(Dashboard!$T$3="All",R8211=Dashboard!$T$3),OR(Dashboard!$T$4="All",D8211=Dashboard!$T$4)),1,0)</f>
        <v>1</v>
      </c>
      <c r="W8211" s="21" t="n">
        <f aca="false">IF(V8211=1,T8211+ROW()/10000000,0)</f>
        <v>33.6008211</v>
      </c>
    </row>
    <row r="8212" customFormat="false" ht="15" hidden="false" customHeight="false" outlineLevel="0" collapsed="false">
      <c r="A8212" s="0" t="n">
        <v>3924</v>
      </c>
      <c r="B8212" s="0" t="s">
        <v>17478</v>
      </c>
      <c r="C8212" s="0" t="n">
        <v>1</v>
      </c>
      <c r="D8212" s="0" t="s">
        <v>17189</v>
      </c>
      <c r="E8212" s="0" t="s">
        <v>17479</v>
      </c>
      <c r="F8212" s="0" t="s">
        <v>17480</v>
      </c>
      <c r="G8212" s="0" t="s">
        <v>17481</v>
      </c>
      <c r="H8212" s="0" t="s">
        <v>17482</v>
      </c>
      <c r="I8212" s="0" t="s">
        <v>2123</v>
      </c>
      <c r="J8212" s="0" t="s">
        <v>46</v>
      </c>
      <c r="K8212" s="0" t="s">
        <v>47</v>
      </c>
      <c r="L8212" s="0" t="s">
        <v>47</v>
      </c>
      <c r="M8212" s="0" t="s">
        <v>47</v>
      </c>
      <c r="N8212" s="0" t="n">
        <v>4</v>
      </c>
      <c r="O8212" s="0" t="n">
        <v>218</v>
      </c>
      <c r="P8212" s="0" t="n">
        <v>3200</v>
      </c>
      <c r="Q8212" s="0" t="n">
        <v>3.5</v>
      </c>
      <c r="R8212" s="0" t="str">
        <f aca="false">INDEX(Lookup!$B$4:$B$18,MATCH(C8212,Lookup!$A$4:$A$18,0))</f>
        <v>India</v>
      </c>
      <c r="S8212" s="20" t="n">
        <f aca="false">INDEX(Lookup!$D$4:$D$18,MATCH(C8212,Lookup!$A$4:$A$18,0))</f>
        <v>0.012</v>
      </c>
      <c r="T8212" s="21" t="n">
        <f aca="false">ROUND(P8212*S8212,2)</f>
        <v>38.4</v>
      </c>
      <c r="U8212" s="21" t="n">
        <f aca="false">IF(T8212&lt;=10,1,IF(T8212&lt;=20,2,IF(T8212&lt;=30,3,IF(T8212&lt;=40,4,IF(T8212&lt;=50,5,IF(T8212&lt;=100,6,IF(T8212&lt;=250,7,8)))))))</f>
        <v>4</v>
      </c>
      <c r="V8212" s="21" t="n">
        <f aca="false">IF(AND(OR(Dashboard!$T$3="All",R8212=Dashboard!$T$3),OR(Dashboard!$T$4="All",D8212=Dashboard!$T$4)),1,0)</f>
        <v>1</v>
      </c>
      <c r="W8212" s="21" t="n">
        <f aca="false">IF(V8212=1,T8212+ROW()/10000000,0)</f>
        <v>38.4008212</v>
      </c>
    </row>
    <row r="8213" customFormat="false" ht="15" hidden="false" customHeight="false" outlineLevel="0" collapsed="false">
      <c r="A8213" s="0" t="n">
        <v>18383511</v>
      </c>
      <c r="B8213" s="0" t="s">
        <v>17483</v>
      </c>
      <c r="C8213" s="0" t="n">
        <v>1</v>
      </c>
      <c r="D8213" s="0" t="s">
        <v>17189</v>
      </c>
      <c r="E8213" s="0" t="s">
        <v>17484</v>
      </c>
      <c r="F8213" s="0" t="s">
        <v>17485</v>
      </c>
      <c r="G8213" s="0" t="s">
        <v>17486</v>
      </c>
      <c r="H8213" s="0" t="s">
        <v>4467</v>
      </c>
      <c r="I8213" s="0" t="s">
        <v>2123</v>
      </c>
      <c r="J8213" s="0" t="s">
        <v>47</v>
      </c>
      <c r="K8213" s="0" t="s">
        <v>47</v>
      </c>
      <c r="L8213" s="0" t="s">
        <v>47</v>
      </c>
      <c r="M8213" s="0" t="s">
        <v>47</v>
      </c>
      <c r="N8213" s="0" t="n">
        <v>1</v>
      </c>
      <c r="O8213" s="0" t="n">
        <v>0</v>
      </c>
      <c r="P8213" s="0" t="n">
        <v>300</v>
      </c>
      <c r="Q8213" s="0" t="n">
        <v>1</v>
      </c>
      <c r="R8213" s="0" t="str">
        <f aca="false">INDEX(Lookup!$B$4:$B$18,MATCH(C8213,Lookup!$A$4:$A$18,0))</f>
        <v>India</v>
      </c>
      <c r="S8213" s="20" t="n">
        <f aca="false">INDEX(Lookup!$D$4:$D$18,MATCH(C8213,Lookup!$A$4:$A$18,0))</f>
        <v>0.012</v>
      </c>
      <c r="T8213" s="21" t="n">
        <f aca="false">ROUND(P8213*S8213,2)</f>
        <v>3.6</v>
      </c>
      <c r="U8213" s="21" t="n">
        <f aca="false">IF(T8213&lt;=10,1,IF(T8213&lt;=20,2,IF(T8213&lt;=30,3,IF(T8213&lt;=40,4,IF(T8213&lt;=50,5,IF(T8213&lt;=100,6,IF(T8213&lt;=250,7,8)))))))</f>
        <v>1</v>
      </c>
      <c r="V8213" s="21" t="n">
        <f aca="false">IF(AND(OR(Dashboard!$T$3="All",R8213=Dashboard!$T$3),OR(Dashboard!$T$4="All",D8213=Dashboard!$T$4)),1,0)</f>
        <v>1</v>
      </c>
      <c r="W8213" s="21" t="n">
        <f aca="false">IF(V8213=1,T8213+ROW()/10000000,0)</f>
        <v>3.6008213</v>
      </c>
    </row>
    <row r="8214" customFormat="false" ht="15" hidden="false" customHeight="false" outlineLevel="0" collapsed="false">
      <c r="A8214" s="0" t="n">
        <v>18245267</v>
      </c>
      <c r="B8214" s="0" t="s">
        <v>17487</v>
      </c>
      <c r="C8214" s="0" t="n">
        <v>1</v>
      </c>
      <c r="D8214" s="0" t="s">
        <v>17189</v>
      </c>
      <c r="E8214" s="0" t="s">
        <v>17488</v>
      </c>
      <c r="F8214" s="0" t="s">
        <v>17485</v>
      </c>
      <c r="G8214" s="0" t="s">
        <v>17486</v>
      </c>
      <c r="H8214" s="0" t="s">
        <v>2158</v>
      </c>
      <c r="I8214" s="0" t="s">
        <v>2123</v>
      </c>
      <c r="J8214" s="0" t="s">
        <v>47</v>
      </c>
      <c r="K8214" s="0" t="s">
        <v>47</v>
      </c>
      <c r="L8214" s="0" t="s">
        <v>47</v>
      </c>
      <c r="M8214" s="0" t="s">
        <v>47</v>
      </c>
      <c r="N8214" s="0" t="n">
        <v>1</v>
      </c>
      <c r="O8214" s="0" t="n">
        <v>2</v>
      </c>
      <c r="P8214" s="0" t="n">
        <v>400</v>
      </c>
      <c r="Q8214" s="0" t="n">
        <v>1</v>
      </c>
      <c r="R8214" s="0" t="str">
        <f aca="false">INDEX(Lookup!$B$4:$B$18,MATCH(C8214,Lookup!$A$4:$A$18,0))</f>
        <v>India</v>
      </c>
      <c r="S8214" s="20" t="n">
        <f aca="false">INDEX(Lookup!$D$4:$D$18,MATCH(C8214,Lookup!$A$4:$A$18,0))</f>
        <v>0.012</v>
      </c>
      <c r="T8214" s="21" t="n">
        <f aca="false">ROUND(P8214*S8214,2)</f>
        <v>4.8</v>
      </c>
      <c r="U8214" s="21" t="n">
        <f aca="false">IF(T8214&lt;=10,1,IF(T8214&lt;=20,2,IF(T8214&lt;=30,3,IF(T8214&lt;=40,4,IF(T8214&lt;=50,5,IF(T8214&lt;=100,6,IF(T8214&lt;=250,7,8)))))))</f>
        <v>1</v>
      </c>
      <c r="V8214" s="21" t="n">
        <f aca="false">IF(AND(OR(Dashboard!$T$3="All",R8214=Dashboard!$T$3),OR(Dashboard!$T$4="All",D8214=Dashboard!$T$4)),1,0)</f>
        <v>1</v>
      </c>
      <c r="W8214" s="21" t="n">
        <f aca="false">IF(V8214=1,T8214+ROW()/10000000,0)</f>
        <v>4.8008214</v>
      </c>
    </row>
    <row r="8215" customFormat="false" ht="15" hidden="false" customHeight="false" outlineLevel="0" collapsed="false">
      <c r="A8215" s="0" t="n">
        <v>304496</v>
      </c>
      <c r="B8215" s="0" t="s">
        <v>17489</v>
      </c>
      <c r="C8215" s="0" t="n">
        <v>1</v>
      </c>
      <c r="D8215" s="0" t="s">
        <v>17189</v>
      </c>
      <c r="E8215" s="0" t="s">
        <v>17490</v>
      </c>
      <c r="F8215" s="0" t="s">
        <v>3069</v>
      </c>
      <c r="G8215" s="0" t="s">
        <v>17491</v>
      </c>
      <c r="H8215" s="0" t="s">
        <v>2128</v>
      </c>
      <c r="I8215" s="0" t="s">
        <v>2123</v>
      </c>
      <c r="J8215" s="0" t="s">
        <v>47</v>
      </c>
      <c r="K8215" s="0" t="s">
        <v>47</v>
      </c>
      <c r="L8215" s="0" t="s">
        <v>47</v>
      </c>
      <c r="M8215" s="0" t="s">
        <v>47</v>
      </c>
      <c r="N8215" s="0" t="n">
        <v>1</v>
      </c>
      <c r="O8215" s="0" t="n">
        <v>12</v>
      </c>
      <c r="P8215" s="0" t="n">
        <v>200</v>
      </c>
      <c r="Q8215" s="0" t="n">
        <v>2.9</v>
      </c>
      <c r="R8215" s="0" t="str">
        <f aca="false">INDEX(Lookup!$B$4:$B$18,MATCH(C8215,Lookup!$A$4:$A$18,0))</f>
        <v>India</v>
      </c>
      <c r="S8215" s="20" t="n">
        <f aca="false">INDEX(Lookup!$D$4:$D$18,MATCH(C8215,Lookup!$A$4:$A$18,0))</f>
        <v>0.012</v>
      </c>
      <c r="T8215" s="21" t="n">
        <f aca="false">ROUND(P8215*S8215,2)</f>
        <v>2.4</v>
      </c>
      <c r="U8215" s="21" t="n">
        <f aca="false">IF(T8215&lt;=10,1,IF(T8215&lt;=20,2,IF(T8215&lt;=30,3,IF(T8215&lt;=40,4,IF(T8215&lt;=50,5,IF(T8215&lt;=100,6,IF(T8215&lt;=250,7,8)))))))</f>
        <v>1</v>
      </c>
      <c r="V8215" s="21" t="n">
        <f aca="false">IF(AND(OR(Dashboard!$T$3="All",R8215=Dashboard!$T$3),OR(Dashboard!$T$4="All",D8215=Dashboard!$T$4)),1,0)</f>
        <v>1</v>
      </c>
      <c r="W8215" s="21" t="n">
        <f aca="false">IF(V8215=1,T8215+ROW()/10000000,0)</f>
        <v>2.4008215</v>
      </c>
    </row>
    <row r="8216" customFormat="false" ht="15" hidden="false" customHeight="false" outlineLevel="0" collapsed="false">
      <c r="A8216" s="0" t="n">
        <v>308670</v>
      </c>
      <c r="B8216" s="0" t="s">
        <v>3387</v>
      </c>
      <c r="C8216" s="0" t="n">
        <v>1</v>
      </c>
      <c r="D8216" s="0" t="s">
        <v>17189</v>
      </c>
      <c r="E8216" s="0" t="s">
        <v>17492</v>
      </c>
      <c r="F8216" s="0" t="s">
        <v>3069</v>
      </c>
      <c r="G8216" s="0" t="s">
        <v>17491</v>
      </c>
      <c r="H8216" s="0" t="s">
        <v>2128</v>
      </c>
      <c r="I8216" s="0" t="s">
        <v>2123</v>
      </c>
      <c r="J8216" s="0" t="s">
        <v>47</v>
      </c>
      <c r="K8216" s="0" t="s">
        <v>47</v>
      </c>
      <c r="L8216" s="0" t="s">
        <v>47</v>
      </c>
      <c r="M8216" s="0" t="s">
        <v>47</v>
      </c>
      <c r="N8216" s="0" t="n">
        <v>1</v>
      </c>
      <c r="O8216" s="0" t="n">
        <v>6</v>
      </c>
      <c r="P8216" s="0" t="n">
        <v>100</v>
      </c>
      <c r="Q8216" s="0" t="n">
        <v>2.9</v>
      </c>
      <c r="R8216" s="0" t="str">
        <f aca="false">INDEX(Lookup!$B$4:$B$18,MATCH(C8216,Lookup!$A$4:$A$18,0))</f>
        <v>India</v>
      </c>
      <c r="S8216" s="20" t="n">
        <f aca="false">INDEX(Lookup!$D$4:$D$18,MATCH(C8216,Lookup!$A$4:$A$18,0))</f>
        <v>0.012</v>
      </c>
      <c r="T8216" s="21" t="n">
        <f aca="false">ROUND(P8216*S8216,2)</f>
        <v>1.2</v>
      </c>
      <c r="U8216" s="21" t="n">
        <f aca="false">IF(T8216&lt;=10,1,IF(T8216&lt;=20,2,IF(T8216&lt;=30,3,IF(T8216&lt;=40,4,IF(T8216&lt;=50,5,IF(T8216&lt;=100,6,IF(T8216&lt;=250,7,8)))))))</f>
        <v>1</v>
      </c>
      <c r="V8216" s="21" t="n">
        <f aca="false">IF(AND(OR(Dashboard!$T$3="All",R8216=Dashboard!$T$3),OR(Dashboard!$T$4="All",D8216=Dashboard!$T$4)),1,0)</f>
        <v>1</v>
      </c>
      <c r="W8216" s="21" t="n">
        <f aca="false">IF(V8216=1,T8216+ROW()/10000000,0)</f>
        <v>1.2008216</v>
      </c>
    </row>
    <row r="8217" customFormat="false" ht="15" hidden="false" customHeight="false" outlineLevel="0" collapsed="false">
      <c r="A8217" s="0" t="n">
        <v>18462632</v>
      </c>
      <c r="B8217" s="0" t="s">
        <v>17032</v>
      </c>
      <c r="C8217" s="0" t="n">
        <v>1</v>
      </c>
      <c r="D8217" s="0" t="s">
        <v>17189</v>
      </c>
      <c r="E8217" s="0" t="s">
        <v>17493</v>
      </c>
      <c r="F8217" s="0" t="s">
        <v>3069</v>
      </c>
      <c r="G8217" s="0" t="s">
        <v>17491</v>
      </c>
      <c r="H8217" s="0" t="s">
        <v>2359</v>
      </c>
      <c r="I8217" s="0" t="s">
        <v>2123</v>
      </c>
      <c r="J8217" s="0" t="s">
        <v>47</v>
      </c>
      <c r="K8217" s="0" t="s">
        <v>47</v>
      </c>
      <c r="L8217" s="0" t="s">
        <v>47</v>
      </c>
      <c r="M8217" s="0" t="s">
        <v>47</v>
      </c>
      <c r="N8217" s="0" t="n">
        <v>2</v>
      </c>
      <c r="O8217" s="0" t="n">
        <v>2</v>
      </c>
      <c r="P8217" s="0" t="n">
        <v>500</v>
      </c>
      <c r="Q8217" s="0" t="n">
        <v>1</v>
      </c>
      <c r="R8217" s="0" t="str">
        <f aca="false">INDEX(Lookup!$B$4:$B$18,MATCH(C8217,Lookup!$A$4:$A$18,0))</f>
        <v>India</v>
      </c>
      <c r="S8217" s="20" t="n">
        <f aca="false">INDEX(Lookup!$D$4:$D$18,MATCH(C8217,Lookup!$A$4:$A$18,0))</f>
        <v>0.012</v>
      </c>
      <c r="T8217" s="21" t="n">
        <f aca="false">ROUND(P8217*S8217,2)</f>
        <v>6</v>
      </c>
      <c r="U8217" s="21" t="n">
        <f aca="false">IF(T8217&lt;=10,1,IF(T8217&lt;=20,2,IF(T8217&lt;=30,3,IF(T8217&lt;=40,4,IF(T8217&lt;=50,5,IF(T8217&lt;=100,6,IF(T8217&lt;=250,7,8)))))))</f>
        <v>1</v>
      </c>
      <c r="V8217" s="21" t="n">
        <f aca="false">IF(AND(OR(Dashboard!$T$3="All",R8217=Dashboard!$T$3),OR(Dashboard!$T$4="All",D8217=Dashboard!$T$4)),1,0)</f>
        <v>1</v>
      </c>
      <c r="W8217" s="21" t="n">
        <f aca="false">IF(V8217=1,T8217+ROW()/10000000,0)</f>
        <v>6.0008217</v>
      </c>
    </row>
    <row r="8218" customFormat="false" ht="15" hidden="false" customHeight="false" outlineLevel="0" collapsed="false">
      <c r="A8218" s="0" t="n">
        <v>18322648</v>
      </c>
      <c r="B8218" s="0" t="s">
        <v>17494</v>
      </c>
      <c r="C8218" s="0" t="n">
        <v>1</v>
      </c>
      <c r="D8218" s="0" t="s">
        <v>17189</v>
      </c>
      <c r="E8218" s="0" t="s">
        <v>17495</v>
      </c>
      <c r="F8218" s="0" t="s">
        <v>3069</v>
      </c>
      <c r="G8218" s="0" t="s">
        <v>17491</v>
      </c>
      <c r="H8218" s="0" t="s">
        <v>156</v>
      </c>
      <c r="I8218" s="0" t="s">
        <v>2123</v>
      </c>
      <c r="J8218" s="0" t="s">
        <v>47</v>
      </c>
      <c r="K8218" s="0" t="s">
        <v>47</v>
      </c>
      <c r="L8218" s="0" t="s">
        <v>47</v>
      </c>
      <c r="M8218" s="0" t="s">
        <v>47</v>
      </c>
      <c r="N8218" s="0" t="n">
        <v>1</v>
      </c>
      <c r="O8218" s="0" t="n">
        <v>0</v>
      </c>
      <c r="P8218" s="0" t="n">
        <v>200</v>
      </c>
      <c r="Q8218" s="0" t="n">
        <v>1</v>
      </c>
      <c r="R8218" s="0" t="str">
        <f aca="false">INDEX(Lookup!$B$4:$B$18,MATCH(C8218,Lookup!$A$4:$A$18,0))</f>
        <v>India</v>
      </c>
      <c r="S8218" s="20" t="n">
        <f aca="false">INDEX(Lookup!$D$4:$D$18,MATCH(C8218,Lookup!$A$4:$A$18,0))</f>
        <v>0.012</v>
      </c>
      <c r="T8218" s="21" t="n">
        <f aca="false">ROUND(P8218*S8218,2)</f>
        <v>2.4</v>
      </c>
      <c r="U8218" s="21" t="n">
        <f aca="false">IF(T8218&lt;=10,1,IF(T8218&lt;=20,2,IF(T8218&lt;=30,3,IF(T8218&lt;=40,4,IF(T8218&lt;=50,5,IF(T8218&lt;=100,6,IF(T8218&lt;=250,7,8)))))))</f>
        <v>1</v>
      </c>
      <c r="V8218" s="21" t="n">
        <f aca="false">IF(AND(OR(Dashboard!$T$3="All",R8218=Dashboard!$T$3),OR(Dashboard!$T$4="All",D8218=Dashboard!$T$4)),1,0)</f>
        <v>1</v>
      </c>
      <c r="W8218" s="21" t="n">
        <f aca="false">IF(V8218=1,T8218+ROW()/10000000,0)</f>
        <v>2.4008218</v>
      </c>
    </row>
    <row r="8219" customFormat="false" ht="15" hidden="false" customHeight="false" outlineLevel="0" collapsed="false">
      <c r="A8219" s="0" t="n">
        <v>18356045</v>
      </c>
      <c r="B8219" s="0" t="s">
        <v>4121</v>
      </c>
      <c r="C8219" s="0" t="n">
        <v>1</v>
      </c>
      <c r="D8219" s="0" t="s">
        <v>17189</v>
      </c>
      <c r="E8219" s="0" t="s">
        <v>17496</v>
      </c>
      <c r="F8219" s="0" t="s">
        <v>3069</v>
      </c>
      <c r="G8219" s="0" t="s">
        <v>17491</v>
      </c>
      <c r="H8219" s="0" t="s">
        <v>2128</v>
      </c>
      <c r="I8219" s="0" t="s">
        <v>2123</v>
      </c>
      <c r="J8219" s="0" t="s">
        <v>47</v>
      </c>
      <c r="K8219" s="0" t="s">
        <v>47</v>
      </c>
      <c r="L8219" s="0" t="s">
        <v>47</v>
      </c>
      <c r="M8219" s="0" t="s">
        <v>47</v>
      </c>
      <c r="N8219" s="0" t="n">
        <v>1</v>
      </c>
      <c r="O8219" s="0" t="n">
        <v>0</v>
      </c>
      <c r="P8219" s="0" t="n">
        <v>200</v>
      </c>
      <c r="Q8219" s="0" t="n">
        <v>1</v>
      </c>
      <c r="R8219" s="0" t="str">
        <f aca="false">INDEX(Lookup!$B$4:$B$18,MATCH(C8219,Lookup!$A$4:$A$18,0))</f>
        <v>India</v>
      </c>
      <c r="S8219" s="20" t="n">
        <f aca="false">INDEX(Lookup!$D$4:$D$18,MATCH(C8219,Lookup!$A$4:$A$18,0))</f>
        <v>0.012</v>
      </c>
      <c r="T8219" s="21" t="n">
        <f aca="false">ROUND(P8219*S8219,2)</f>
        <v>2.4</v>
      </c>
      <c r="U8219" s="21" t="n">
        <f aca="false">IF(T8219&lt;=10,1,IF(T8219&lt;=20,2,IF(T8219&lt;=30,3,IF(T8219&lt;=40,4,IF(T8219&lt;=50,5,IF(T8219&lt;=100,6,IF(T8219&lt;=250,7,8)))))))</f>
        <v>1</v>
      </c>
      <c r="V8219" s="21" t="n">
        <f aca="false">IF(AND(OR(Dashboard!$T$3="All",R8219=Dashboard!$T$3),OR(Dashboard!$T$4="All",D8219=Dashboard!$T$4)),1,0)</f>
        <v>1</v>
      </c>
      <c r="W8219" s="21" t="n">
        <f aca="false">IF(V8219=1,T8219+ROW()/10000000,0)</f>
        <v>2.4008219</v>
      </c>
    </row>
    <row r="8220" customFormat="false" ht="15" hidden="false" customHeight="false" outlineLevel="0" collapsed="false">
      <c r="A8220" s="0" t="n">
        <v>18126101</v>
      </c>
      <c r="B8220" s="0" t="s">
        <v>17497</v>
      </c>
      <c r="C8220" s="0" t="n">
        <v>1</v>
      </c>
      <c r="D8220" s="0" t="s">
        <v>17189</v>
      </c>
      <c r="E8220" s="0" t="s">
        <v>17498</v>
      </c>
      <c r="F8220" s="0" t="s">
        <v>3069</v>
      </c>
      <c r="G8220" s="0" t="s">
        <v>17491</v>
      </c>
      <c r="H8220" s="0" t="s">
        <v>2128</v>
      </c>
      <c r="I8220" s="0" t="s">
        <v>2123</v>
      </c>
      <c r="J8220" s="0" t="s">
        <v>47</v>
      </c>
      <c r="K8220" s="0" t="s">
        <v>47</v>
      </c>
      <c r="L8220" s="0" t="s">
        <v>47</v>
      </c>
      <c r="M8220" s="0" t="s">
        <v>47</v>
      </c>
      <c r="N8220" s="0" t="n">
        <v>1</v>
      </c>
      <c r="O8220" s="0" t="n">
        <v>1</v>
      </c>
      <c r="P8220" s="0" t="n">
        <v>350</v>
      </c>
      <c r="Q8220" s="0" t="n">
        <v>1</v>
      </c>
      <c r="R8220" s="0" t="str">
        <f aca="false">INDEX(Lookup!$B$4:$B$18,MATCH(C8220,Lookup!$A$4:$A$18,0))</f>
        <v>India</v>
      </c>
      <c r="S8220" s="20" t="n">
        <f aca="false">INDEX(Lookup!$D$4:$D$18,MATCH(C8220,Lookup!$A$4:$A$18,0))</f>
        <v>0.012</v>
      </c>
      <c r="T8220" s="21" t="n">
        <f aca="false">ROUND(P8220*S8220,2)</f>
        <v>4.2</v>
      </c>
      <c r="U8220" s="21" t="n">
        <f aca="false">IF(T8220&lt;=10,1,IF(T8220&lt;=20,2,IF(T8220&lt;=30,3,IF(T8220&lt;=40,4,IF(T8220&lt;=50,5,IF(T8220&lt;=100,6,IF(T8220&lt;=250,7,8)))))))</f>
        <v>1</v>
      </c>
      <c r="V8220" s="21" t="n">
        <f aca="false">IF(AND(OR(Dashboard!$T$3="All",R8220=Dashboard!$T$3),OR(Dashboard!$T$4="All",D8220=Dashboard!$T$4)),1,0)</f>
        <v>1</v>
      </c>
      <c r="W8220" s="21" t="n">
        <f aca="false">IF(V8220=1,T8220+ROW()/10000000,0)</f>
        <v>4.200822</v>
      </c>
    </row>
    <row r="8221" customFormat="false" ht="15" hidden="false" customHeight="false" outlineLevel="0" collapsed="false">
      <c r="A8221" s="0" t="n">
        <v>18273622</v>
      </c>
      <c r="B8221" s="0" t="s">
        <v>17499</v>
      </c>
      <c r="C8221" s="0" t="n">
        <v>1</v>
      </c>
      <c r="D8221" s="0" t="s">
        <v>17189</v>
      </c>
      <c r="E8221" s="0" t="s">
        <v>17500</v>
      </c>
      <c r="F8221" s="0" t="s">
        <v>3069</v>
      </c>
      <c r="G8221" s="0" t="s">
        <v>17491</v>
      </c>
      <c r="H8221" s="0" t="s">
        <v>235</v>
      </c>
      <c r="I8221" s="0" t="s">
        <v>2123</v>
      </c>
      <c r="J8221" s="0" t="s">
        <v>47</v>
      </c>
      <c r="K8221" s="0" t="s">
        <v>46</v>
      </c>
      <c r="L8221" s="0" t="s">
        <v>47</v>
      </c>
      <c r="M8221" s="0" t="s">
        <v>47</v>
      </c>
      <c r="N8221" s="0" t="n">
        <v>2</v>
      </c>
      <c r="O8221" s="0" t="n">
        <v>76</v>
      </c>
      <c r="P8221" s="0" t="n">
        <v>500</v>
      </c>
      <c r="Q8221" s="0" t="n">
        <v>4</v>
      </c>
      <c r="R8221" s="0" t="str">
        <f aca="false">INDEX(Lookup!$B$4:$B$18,MATCH(C8221,Lookup!$A$4:$A$18,0))</f>
        <v>India</v>
      </c>
      <c r="S8221" s="20" t="n">
        <f aca="false">INDEX(Lookup!$D$4:$D$18,MATCH(C8221,Lookup!$A$4:$A$18,0))</f>
        <v>0.012</v>
      </c>
      <c r="T8221" s="21" t="n">
        <f aca="false">ROUND(P8221*S8221,2)</f>
        <v>6</v>
      </c>
      <c r="U8221" s="21" t="n">
        <f aca="false">IF(T8221&lt;=10,1,IF(T8221&lt;=20,2,IF(T8221&lt;=30,3,IF(T8221&lt;=40,4,IF(T8221&lt;=50,5,IF(T8221&lt;=100,6,IF(T8221&lt;=250,7,8)))))))</f>
        <v>1</v>
      </c>
      <c r="V8221" s="21" t="n">
        <f aca="false">IF(AND(OR(Dashboard!$T$3="All",R8221=Dashboard!$T$3),OR(Dashboard!$T$4="All",D8221=Dashboard!$T$4)),1,0)</f>
        <v>1</v>
      </c>
      <c r="W8221" s="21" t="n">
        <f aca="false">IF(V8221=1,T8221+ROW()/10000000,0)</f>
        <v>6.0008221</v>
      </c>
    </row>
    <row r="8222" customFormat="false" ht="15" hidden="false" customHeight="false" outlineLevel="0" collapsed="false">
      <c r="A8222" s="0" t="n">
        <v>5742</v>
      </c>
      <c r="B8222" s="0" t="s">
        <v>17501</v>
      </c>
      <c r="C8222" s="0" t="n">
        <v>1</v>
      </c>
      <c r="D8222" s="0" t="s">
        <v>17189</v>
      </c>
      <c r="E8222" s="0" t="s">
        <v>17502</v>
      </c>
      <c r="F8222" s="0" t="s">
        <v>3086</v>
      </c>
      <c r="G8222" s="0" t="s">
        <v>17503</v>
      </c>
      <c r="H8222" s="0" t="s">
        <v>2136</v>
      </c>
      <c r="I8222" s="0" t="s">
        <v>2123</v>
      </c>
      <c r="J8222" s="0" t="s">
        <v>47</v>
      </c>
      <c r="K8222" s="0" t="s">
        <v>46</v>
      </c>
      <c r="L8222" s="0" t="s">
        <v>47</v>
      </c>
      <c r="M8222" s="0" t="s">
        <v>47</v>
      </c>
      <c r="N8222" s="0" t="n">
        <v>2</v>
      </c>
      <c r="O8222" s="0" t="n">
        <v>90</v>
      </c>
      <c r="P8222" s="0" t="n">
        <v>600</v>
      </c>
      <c r="Q8222" s="0" t="n">
        <v>2.7</v>
      </c>
      <c r="R8222" s="0" t="str">
        <f aca="false">INDEX(Lookup!$B$4:$B$18,MATCH(C8222,Lookup!$A$4:$A$18,0))</f>
        <v>India</v>
      </c>
      <c r="S8222" s="20" t="n">
        <f aca="false">INDEX(Lookup!$D$4:$D$18,MATCH(C8222,Lookup!$A$4:$A$18,0))</f>
        <v>0.012</v>
      </c>
      <c r="T8222" s="21" t="n">
        <f aca="false">ROUND(P8222*S8222,2)</f>
        <v>7.2</v>
      </c>
      <c r="U8222" s="21" t="n">
        <f aca="false">IF(T8222&lt;=10,1,IF(T8222&lt;=20,2,IF(T8222&lt;=30,3,IF(T8222&lt;=40,4,IF(T8222&lt;=50,5,IF(T8222&lt;=100,6,IF(T8222&lt;=250,7,8)))))))</f>
        <v>1</v>
      </c>
      <c r="V8222" s="21" t="n">
        <f aca="false">IF(AND(OR(Dashboard!$T$3="All",R8222=Dashboard!$T$3),OR(Dashboard!$T$4="All",D8222=Dashboard!$T$4)),1,0)</f>
        <v>1</v>
      </c>
      <c r="W8222" s="21" t="n">
        <f aca="false">IF(V8222=1,T8222+ROW()/10000000,0)</f>
        <v>7.2008222</v>
      </c>
    </row>
    <row r="8223" customFormat="false" ht="15" hidden="false" customHeight="false" outlineLevel="0" collapsed="false">
      <c r="A8223" s="0" t="n">
        <v>311186</v>
      </c>
      <c r="B8223" s="0" t="s">
        <v>17504</v>
      </c>
      <c r="C8223" s="0" t="n">
        <v>1</v>
      </c>
      <c r="D8223" s="0" t="s">
        <v>17189</v>
      </c>
      <c r="E8223" s="0" t="s">
        <v>17505</v>
      </c>
      <c r="F8223" s="0" t="s">
        <v>3086</v>
      </c>
      <c r="G8223" s="0" t="s">
        <v>17503</v>
      </c>
      <c r="H8223" s="0" t="s">
        <v>2288</v>
      </c>
      <c r="I8223" s="0" t="s">
        <v>2123</v>
      </c>
      <c r="J8223" s="0" t="s">
        <v>46</v>
      </c>
      <c r="K8223" s="0" t="s">
        <v>46</v>
      </c>
      <c r="L8223" s="0" t="s">
        <v>47</v>
      </c>
      <c r="M8223" s="0" t="s">
        <v>47</v>
      </c>
      <c r="N8223" s="0" t="n">
        <v>2</v>
      </c>
      <c r="O8223" s="0" t="n">
        <v>34</v>
      </c>
      <c r="P8223" s="0" t="n">
        <v>800</v>
      </c>
      <c r="Q8223" s="0" t="n">
        <v>3.3</v>
      </c>
      <c r="R8223" s="0" t="str">
        <f aca="false">INDEX(Lookup!$B$4:$B$18,MATCH(C8223,Lookup!$A$4:$A$18,0))</f>
        <v>India</v>
      </c>
      <c r="S8223" s="20" t="n">
        <f aca="false">INDEX(Lookup!$D$4:$D$18,MATCH(C8223,Lookup!$A$4:$A$18,0))</f>
        <v>0.012</v>
      </c>
      <c r="T8223" s="21" t="n">
        <f aca="false">ROUND(P8223*S8223,2)</f>
        <v>9.6</v>
      </c>
      <c r="U8223" s="21" t="n">
        <f aca="false">IF(T8223&lt;=10,1,IF(T8223&lt;=20,2,IF(T8223&lt;=30,3,IF(T8223&lt;=40,4,IF(T8223&lt;=50,5,IF(T8223&lt;=100,6,IF(T8223&lt;=250,7,8)))))))</f>
        <v>1</v>
      </c>
      <c r="V8223" s="21" t="n">
        <f aca="false">IF(AND(OR(Dashboard!$T$3="All",R8223=Dashboard!$T$3),OR(Dashboard!$T$4="All",D8223=Dashboard!$T$4)),1,0)</f>
        <v>1</v>
      </c>
      <c r="W8223" s="21" t="n">
        <f aca="false">IF(V8223=1,T8223+ROW()/10000000,0)</f>
        <v>9.6008223</v>
      </c>
    </row>
    <row r="8224" customFormat="false" ht="15" hidden="false" customHeight="false" outlineLevel="0" collapsed="false">
      <c r="A8224" s="0" t="n">
        <v>2331</v>
      </c>
      <c r="B8224" s="0" t="s">
        <v>17506</v>
      </c>
      <c r="C8224" s="0" t="n">
        <v>1</v>
      </c>
      <c r="D8224" s="0" t="s">
        <v>17189</v>
      </c>
      <c r="E8224" s="0" t="s">
        <v>17507</v>
      </c>
      <c r="F8224" s="0" t="s">
        <v>3086</v>
      </c>
      <c r="G8224" s="0" t="s">
        <v>17503</v>
      </c>
      <c r="H8224" s="0" t="s">
        <v>2860</v>
      </c>
      <c r="I8224" s="0" t="s">
        <v>2123</v>
      </c>
      <c r="J8224" s="0" t="s">
        <v>47</v>
      </c>
      <c r="K8224" s="0" t="s">
        <v>46</v>
      </c>
      <c r="L8224" s="0" t="s">
        <v>47</v>
      </c>
      <c r="M8224" s="0" t="s">
        <v>47</v>
      </c>
      <c r="N8224" s="0" t="n">
        <v>1</v>
      </c>
      <c r="O8224" s="0" t="n">
        <v>70</v>
      </c>
      <c r="P8224" s="0" t="n">
        <v>300</v>
      </c>
      <c r="Q8224" s="0" t="n">
        <v>2.6</v>
      </c>
      <c r="R8224" s="0" t="str">
        <f aca="false">INDEX(Lookup!$B$4:$B$18,MATCH(C8224,Lookup!$A$4:$A$18,0))</f>
        <v>India</v>
      </c>
      <c r="S8224" s="20" t="n">
        <f aca="false">INDEX(Lookup!$D$4:$D$18,MATCH(C8224,Lookup!$A$4:$A$18,0))</f>
        <v>0.012</v>
      </c>
      <c r="T8224" s="21" t="n">
        <f aca="false">ROUND(P8224*S8224,2)</f>
        <v>3.6</v>
      </c>
      <c r="U8224" s="21" t="n">
        <f aca="false">IF(T8224&lt;=10,1,IF(T8224&lt;=20,2,IF(T8224&lt;=30,3,IF(T8224&lt;=40,4,IF(T8224&lt;=50,5,IF(T8224&lt;=100,6,IF(T8224&lt;=250,7,8)))))))</f>
        <v>1</v>
      </c>
      <c r="V8224" s="21" t="n">
        <f aca="false">IF(AND(OR(Dashboard!$T$3="All",R8224=Dashboard!$T$3),OR(Dashboard!$T$4="All",D8224=Dashboard!$T$4)),1,0)</f>
        <v>1</v>
      </c>
      <c r="W8224" s="21" t="n">
        <f aca="false">IF(V8224=1,T8224+ROW()/10000000,0)</f>
        <v>3.6008224</v>
      </c>
    </row>
    <row r="8225" customFormat="false" ht="15" hidden="false" customHeight="false" outlineLevel="0" collapsed="false">
      <c r="A8225" s="0" t="n">
        <v>2329</v>
      </c>
      <c r="B8225" s="0" t="s">
        <v>17508</v>
      </c>
      <c r="C8225" s="0" t="n">
        <v>1</v>
      </c>
      <c r="D8225" s="0" t="s">
        <v>17189</v>
      </c>
      <c r="E8225" s="0" t="s">
        <v>17509</v>
      </c>
      <c r="F8225" s="0" t="s">
        <v>3086</v>
      </c>
      <c r="G8225" s="0" t="s">
        <v>17503</v>
      </c>
      <c r="H8225" s="0" t="s">
        <v>2359</v>
      </c>
      <c r="I8225" s="0" t="s">
        <v>2123</v>
      </c>
      <c r="J8225" s="0" t="s">
        <v>47</v>
      </c>
      <c r="K8225" s="0" t="s">
        <v>46</v>
      </c>
      <c r="L8225" s="0" t="s">
        <v>47</v>
      </c>
      <c r="M8225" s="0" t="s">
        <v>47</v>
      </c>
      <c r="N8225" s="0" t="n">
        <v>2</v>
      </c>
      <c r="O8225" s="0" t="n">
        <v>190</v>
      </c>
      <c r="P8225" s="0" t="n">
        <v>600</v>
      </c>
      <c r="Q8225" s="0" t="n">
        <v>3.4</v>
      </c>
      <c r="R8225" s="0" t="str">
        <f aca="false">INDEX(Lookup!$B$4:$B$18,MATCH(C8225,Lookup!$A$4:$A$18,0))</f>
        <v>India</v>
      </c>
      <c r="S8225" s="20" t="n">
        <f aca="false">INDEX(Lookup!$D$4:$D$18,MATCH(C8225,Lookup!$A$4:$A$18,0))</f>
        <v>0.012</v>
      </c>
      <c r="T8225" s="21" t="n">
        <f aca="false">ROUND(P8225*S8225,2)</f>
        <v>7.2</v>
      </c>
      <c r="U8225" s="21" t="n">
        <f aca="false">IF(T8225&lt;=10,1,IF(T8225&lt;=20,2,IF(T8225&lt;=30,3,IF(T8225&lt;=40,4,IF(T8225&lt;=50,5,IF(T8225&lt;=100,6,IF(T8225&lt;=250,7,8)))))))</f>
        <v>1</v>
      </c>
      <c r="V8225" s="21" t="n">
        <f aca="false">IF(AND(OR(Dashboard!$T$3="All",R8225=Dashboard!$T$3),OR(Dashboard!$T$4="All",D8225=Dashboard!$T$4)),1,0)</f>
        <v>1</v>
      </c>
      <c r="W8225" s="21" t="n">
        <f aca="false">IF(V8225=1,T8225+ROW()/10000000,0)</f>
        <v>7.2008225</v>
      </c>
    </row>
    <row r="8226" customFormat="false" ht="15" hidden="false" customHeight="false" outlineLevel="0" collapsed="false">
      <c r="A8226" s="0" t="n">
        <v>18382363</v>
      </c>
      <c r="B8226" s="0" t="s">
        <v>17510</v>
      </c>
      <c r="C8226" s="0" t="n">
        <v>1</v>
      </c>
      <c r="D8226" s="0" t="s">
        <v>17189</v>
      </c>
      <c r="E8226" s="0" t="s">
        <v>17511</v>
      </c>
      <c r="F8226" s="0" t="s">
        <v>3086</v>
      </c>
      <c r="G8226" s="0" t="s">
        <v>17503</v>
      </c>
      <c r="H8226" s="0" t="s">
        <v>6021</v>
      </c>
      <c r="I8226" s="0" t="s">
        <v>2123</v>
      </c>
      <c r="J8226" s="0" t="s">
        <v>47</v>
      </c>
      <c r="K8226" s="0" t="s">
        <v>46</v>
      </c>
      <c r="L8226" s="0" t="s">
        <v>47</v>
      </c>
      <c r="M8226" s="0" t="s">
        <v>47</v>
      </c>
      <c r="N8226" s="0" t="n">
        <v>2</v>
      </c>
      <c r="O8226" s="0" t="n">
        <v>38</v>
      </c>
      <c r="P8226" s="0" t="n">
        <v>900</v>
      </c>
      <c r="Q8226" s="0" t="n">
        <v>3.7</v>
      </c>
      <c r="R8226" s="0" t="str">
        <f aca="false">INDEX(Lookup!$B$4:$B$18,MATCH(C8226,Lookup!$A$4:$A$18,0))</f>
        <v>India</v>
      </c>
      <c r="S8226" s="20" t="n">
        <f aca="false">INDEX(Lookup!$D$4:$D$18,MATCH(C8226,Lookup!$A$4:$A$18,0))</f>
        <v>0.012</v>
      </c>
      <c r="T8226" s="21" t="n">
        <f aca="false">ROUND(P8226*S8226,2)</f>
        <v>10.8</v>
      </c>
      <c r="U8226" s="21" t="n">
        <f aca="false">IF(T8226&lt;=10,1,IF(T8226&lt;=20,2,IF(T8226&lt;=30,3,IF(T8226&lt;=40,4,IF(T8226&lt;=50,5,IF(T8226&lt;=100,6,IF(T8226&lt;=250,7,8)))))))</f>
        <v>2</v>
      </c>
      <c r="V8226" s="21" t="n">
        <f aca="false">IF(AND(OR(Dashboard!$T$3="All",R8226=Dashboard!$T$3),OR(Dashboard!$T$4="All",D8226=Dashboard!$T$4)),1,0)</f>
        <v>1</v>
      </c>
      <c r="W8226" s="21" t="n">
        <f aca="false">IF(V8226=1,T8226+ROW()/10000000,0)</f>
        <v>10.8008226</v>
      </c>
    </row>
    <row r="8227" customFormat="false" ht="15" hidden="false" customHeight="false" outlineLevel="0" collapsed="false">
      <c r="A8227" s="0" t="n">
        <v>18456760</v>
      </c>
      <c r="B8227" s="0" t="s">
        <v>17512</v>
      </c>
      <c r="C8227" s="0" t="n">
        <v>1</v>
      </c>
      <c r="D8227" s="0" t="s">
        <v>17189</v>
      </c>
      <c r="E8227" s="0" t="s">
        <v>17513</v>
      </c>
      <c r="F8227" s="0" t="s">
        <v>3086</v>
      </c>
      <c r="G8227" s="0" t="s">
        <v>17503</v>
      </c>
      <c r="H8227" s="0" t="s">
        <v>8253</v>
      </c>
      <c r="I8227" s="0" t="s">
        <v>2123</v>
      </c>
      <c r="J8227" s="0" t="s">
        <v>47</v>
      </c>
      <c r="K8227" s="0" t="s">
        <v>47</v>
      </c>
      <c r="L8227" s="0" t="s">
        <v>47</v>
      </c>
      <c r="M8227" s="0" t="s">
        <v>47</v>
      </c>
      <c r="N8227" s="0" t="n">
        <v>1</v>
      </c>
      <c r="O8227" s="0" t="n">
        <v>0</v>
      </c>
      <c r="P8227" s="0" t="n">
        <v>400</v>
      </c>
      <c r="Q8227" s="0" t="n">
        <v>1</v>
      </c>
      <c r="R8227" s="0" t="str">
        <f aca="false">INDEX(Lookup!$B$4:$B$18,MATCH(C8227,Lookup!$A$4:$A$18,0))</f>
        <v>India</v>
      </c>
      <c r="S8227" s="20" t="n">
        <f aca="false">INDEX(Lookup!$D$4:$D$18,MATCH(C8227,Lookup!$A$4:$A$18,0))</f>
        <v>0.012</v>
      </c>
      <c r="T8227" s="21" t="n">
        <f aca="false">ROUND(P8227*S8227,2)</f>
        <v>4.8</v>
      </c>
      <c r="U8227" s="21" t="n">
        <f aca="false">IF(T8227&lt;=10,1,IF(T8227&lt;=20,2,IF(T8227&lt;=30,3,IF(T8227&lt;=40,4,IF(T8227&lt;=50,5,IF(T8227&lt;=100,6,IF(T8227&lt;=250,7,8)))))))</f>
        <v>1</v>
      </c>
      <c r="V8227" s="21" t="n">
        <f aca="false">IF(AND(OR(Dashboard!$T$3="All",R8227=Dashboard!$T$3),OR(Dashboard!$T$4="All",D8227=Dashboard!$T$4)),1,0)</f>
        <v>1</v>
      </c>
      <c r="W8227" s="21" t="n">
        <f aca="false">IF(V8227=1,T8227+ROW()/10000000,0)</f>
        <v>4.8008227</v>
      </c>
    </row>
    <row r="8228" customFormat="false" ht="15" hidden="false" customHeight="false" outlineLevel="0" collapsed="false">
      <c r="A8228" s="0" t="n">
        <v>18435292</v>
      </c>
      <c r="B8228" s="0" t="s">
        <v>17514</v>
      </c>
      <c r="C8228" s="0" t="n">
        <v>1</v>
      </c>
      <c r="D8228" s="0" t="s">
        <v>17189</v>
      </c>
      <c r="E8228" s="0" t="s">
        <v>17515</v>
      </c>
      <c r="F8228" s="0" t="s">
        <v>3086</v>
      </c>
      <c r="G8228" s="0" t="s">
        <v>17503</v>
      </c>
      <c r="H8228" s="0" t="s">
        <v>69</v>
      </c>
      <c r="I8228" s="0" t="s">
        <v>2123</v>
      </c>
      <c r="J8228" s="0" t="s">
        <v>47</v>
      </c>
      <c r="K8228" s="0" t="s">
        <v>46</v>
      </c>
      <c r="L8228" s="0" t="s">
        <v>47</v>
      </c>
      <c r="M8228" s="0" t="s">
        <v>47</v>
      </c>
      <c r="N8228" s="0" t="n">
        <v>2</v>
      </c>
      <c r="O8228" s="0" t="n">
        <v>0</v>
      </c>
      <c r="P8228" s="0" t="n">
        <v>550</v>
      </c>
      <c r="Q8228" s="0" t="n">
        <v>1</v>
      </c>
      <c r="R8228" s="0" t="str">
        <f aca="false">INDEX(Lookup!$B$4:$B$18,MATCH(C8228,Lookup!$A$4:$A$18,0))</f>
        <v>India</v>
      </c>
      <c r="S8228" s="20" t="n">
        <f aca="false">INDEX(Lookup!$D$4:$D$18,MATCH(C8228,Lookup!$A$4:$A$18,0))</f>
        <v>0.012</v>
      </c>
      <c r="T8228" s="21" t="n">
        <f aca="false">ROUND(P8228*S8228,2)</f>
        <v>6.6</v>
      </c>
      <c r="U8228" s="21" t="n">
        <f aca="false">IF(T8228&lt;=10,1,IF(T8228&lt;=20,2,IF(T8228&lt;=30,3,IF(T8228&lt;=40,4,IF(T8228&lt;=50,5,IF(T8228&lt;=100,6,IF(T8228&lt;=250,7,8)))))))</f>
        <v>1</v>
      </c>
      <c r="V8228" s="21" t="n">
        <f aca="false">IF(AND(OR(Dashboard!$T$3="All",R8228=Dashboard!$T$3),OR(Dashboard!$T$4="All",D8228=Dashboard!$T$4)),1,0)</f>
        <v>1</v>
      </c>
      <c r="W8228" s="21" t="n">
        <f aca="false">IF(V8228=1,T8228+ROW()/10000000,0)</f>
        <v>6.6008228</v>
      </c>
    </row>
    <row r="8229" customFormat="false" ht="15" hidden="false" customHeight="false" outlineLevel="0" collapsed="false">
      <c r="A8229" s="0" t="n">
        <v>18435286</v>
      </c>
      <c r="B8229" s="0" t="s">
        <v>17516</v>
      </c>
      <c r="C8229" s="0" t="n">
        <v>1</v>
      </c>
      <c r="D8229" s="0" t="s">
        <v>17189</v>
      </c>
      <c r="E8229" s="0" t="s">
        <v>17515</v>
      </c>
      <c r="F8229" s="0" t="s">
        <v>3086</v>
      </c>
      <c r="G8229" s="0" t="s">
        <v>17503</v>
      </c>
      <c r="H8229" s="0" t="s">
        <v>2972</v>
      </c>
      <c r="I8229" s="0" t="s">
        <v>2123</v>
      </c>
      <c r="J8229" s="0" t="s">
        <v>47</v>
      </c>
      <c r="K8229" s="0" t="s">
        <v>46</v>
      </c>
      <c r="L8229" s="0" t="s">
        <v>47</v>
      </c>
      <c r="M8229" s="0" t="s">
        <v>47</v>
      </c>
      <c r="N8229" s="0" t="n">
        <v>1</v>
      </c>
      <c r="O8229" s="0" t="n">
        <v>2</v>
      </c>
      <c r="P8229" s="0" t="n">
        <v>400</v>
      </c>
      <c r="Q8229" s="0" t="n">
        <v>1</v>
      </c>
      <c r="R8229" s="0" t="str">
        <f aca="false">INDEX(Lookup!$B$4:$B$18,MATCH(C8229,Lookup!$A$4:$A$18,0))</f>
        <v>India</v>
      </c>
      <c r="S8229" s="20" t="n">
        <f aca="false">INDEX(Lookup!$D$4:$D$18,MATCH(C8229,Lookup!$A$4:$A$18,0))</f>
        <v>0.012</v>
      </c>
      <c r="T8229" s="21" t="n">
        <f aca="false">ROUND(P8229*S8229,2)</f>
        <v>4.8</v>
      </c>
      <c r="U8229" s="21" t="n">
        <f aca="false">IF(T8229&lt;=10,1,IF(T8229&lt;=20,2,IF(T8229&lt;=30,3,IF(T8229&lt;=40,4,IF(T8229&lt;=50,5,IF(T8229&lt;=100,6,IF(T8229&lt;=250,7,8)))))))</f>
        <v>1</v>
      </c>
      <c r="V8229" s="21" t="n">
        <f aca="false">IF(AND(OR(Dashboard!$T$3="All",R8229=Dashboard!$T$3),OR(Dashboard!$T$4="All",D8229=Dashboard!$T$4)),1,0)</f>
        <v>1</v>
      </c>
      <c r="W8229" s="21" t="n">
        <f aca="false">IF(V8229=1,T8229+ROW()/10000000,0)</f>
        <v>4.8008229</v>
      </c>
    </row>
    <row r="8230" customFormat="false" ht="15" hidden="false" customHeight="false" outlineLevel="0" collapsed="false">
      <c r="A8230" s="0" t="n">
        <v>18243997</v>
      </c>
      <c r="B8230" s="0" t="s">
        <v>17517</v>
      </c>
      <c r="C8230" s="0" t="n">
        <v>1</v>
      </c>
      <c r="D8230" s="0" t="s">
        <v>17189</v>
      </c>
      <c r="E8230" s="0" t="s">
        <v>17518</v>
      </c>
      <c r="F8230" s="0" t="s">
        <v>17519</v>
      </c>
      <c r="G8230" s="0" t="s">
        <v>17520</v>
      </c>
      <c r="H8230" s="0" t="s">
        <v>8304</v>
      </c>
      <c r="I8230" s="0" t="s">
        <v>2123</v>
      </c>
      <c r="J8230" s="0" t="s">
        <v>47</v>
      </c>
      <c r="K8230" s="0" t="s">
        <v>47</v>
      </c>
      <c r="L8230" s="0" t="s">
        <v>47</v>
      </c>
      <c r="M8230" s="0" t="s">
        <v>47</v>
      </c>
      <c r="N8230" s="0" t="n">
        <v>1</v>
      </c>
      <c r="O8230" s="0" t="n">
        <v>33</v>
      </c>
      <c r="P8230" s="0" t="n">
        <v>400</v>
      </c>
      <c r="Q8230" s="0" t="n">
        <v>3.2</v>
      </c>
      <c r="R8230" s="0" t="str">
        <f aca="false">INDEX(Lookup!$B$4:$B$18,MATCH(C8230,Lookup!$A$4:$A$18,0))</f>
        <v>India</v>
      </c>
      <c r="S8230" s="20" t="n">
        <f aca="false">INDEX(Lookup!$D$4:$D$18,MATCH(C8230,Lookup!$A$4:$A$18,0))</f>
        <v>0.012</v>
      </c>
      <c r="T8230" s="21" t="n">
        <f aca="false">ROUND(P8230*S8230,2)</f>
        <v>4.8</v>
      </c>
      <c r="U8230" s="21" t="n">
        <f aca="false">IF(T8230&lt;=10,1,IF(T8230&lt;=20,2,IF(T8230&lt;=30,3,IF(T8230&lt;=40,4,IF(T8230&lt;=50,5,IF(T8230&lt;=100,6,IF(T8230&lt;=250,7,8)))))))</f>
        <v>1</v>
      </c>
      <c r="V8230" s="21" t="n">
        <f aca="false">IF(AND(OR(Dashboard!$T$3="All",R8230=Dashboard!$T$3),OR(Dashboard!$T$4="All",D8230=Dashboard!$T$4)),1,0)</f>
        <v>1</v>
      </c>
      <c r="W8230" s="21" t="n">
        <f aca="false">IF(V8230=1,T8230+ROW()/10000000,0)</f>
        <v>4.800823</v>
      </c>
    </row>
    <row r="8231" customFormat="false" ht="15" hidden="false" customHeight="false" outlineLevel="0" collapsed="false">
      <c r="A8231" s="0" t="n">
        <v>18268352</v>
      </c>
      <c r="B8231" s="0" t="s">
        <v>17521</v>
      </c>
      <c r="C8231" s="0" t="n">
        <v>1</v>
      </c>
      <c r="D8231" s="0" t="s">
        <v>17189</v>
      </c>
      <c r="E8231" s="0" t="s">
        <v>17522</v>
      </c>
      <c r="F8231" s="0" t="s">
        <v>17519</v>
      </c>
      <c r="G8231" s="0" t="s">
        <v>17520</v>
      </c>
      <c r="H8231" s="0" t="s">
        <v>2359</v>
      </c>
      <c r="I8231" s="0" t="s">
        <v>2123</v>
      </c>
      <c r="J8231" s="0" t="s">
        <v>47</v>
      </c>
      <c r="K8231" s="0" t="s">
        <v>46</v>
      </c>
      <c r="L8231" s="0" t="s">
        <v>47</v>
      </c>
      <c r="M8231" s="0" t="s">
        <v>47</v>
      </c>
      <c r="N8231" s="0" t="n">
        <v>2</v>
      </c>
      <c r="O8231" s="0" t="n">
        <v>33</v>
      </c>
      <c r="P8231" s="0" t="n">
        <v>500</v>
      </c>
      <c r="Q8231" s="0" t="n">
        <v>3.4</v>
      </c>
      <c r="R8231" s="0" t="str">
        <f aca="false">INDEX(Lookup!$B$4:$B$18,MATCH(C8231,Lookup!$A$4:$A$18,0))</f>
        <v>India</v>
      </c>
      <c r="S8231" s="20" t="n">
        <f aca="false">INDEX(Lookup!$D$4:$D$18,MATCH(C8231,Lookup!$A$4:$A$18,0))</f>
        <v>0.012</v>
      </c>
      <c r="T8231" s="21" t="n">
        <f aca="false">ROUND(P8231*S8231,2)</f>
        <v>6</v>
      </c>
      <c r="U8231" s="21" t="n">
        <f aca="false">IF(T8231&lt;=10,1,IF(T8231&lt;=20,2,IF(T8231&lt;=30,3,IF(T8231&lt;=40,4,IF(T8231&lt;=50,5,IF(T8231&lt;=100,6,IF(T8231&lt;=250,7,8)))))))</f>
        <v>1</v>
      </c>
      <c r="V8231" s="21" t="n">
        <f aca="false">IF(AND(OR(Dashboard!$T$3="All",R8231=Dashboard!$T$3),OR(Dashboard!$T$4="All",D8231=Dashboard!$T$4)),1,0)</f>
        <v>1</v>
      </c>
      <c r="W8231" s="21" t="n">
        <f aca="false">IF(V8231=1,T8231+ROW()/10000000,0)</f>
        <v>6.0008231</v>
      </c>
    </row>
    <row r="8232" customFormat="false" ht="15" hidden="false" customHeight="false" outlineLevel="0" collapsed="false">
      <c r="A8232" s="0" t="n">
        <v>18463699</v>
      </c>
      <c r="B8232" s="0" t="s">
        <v>2993</v>
      </c>
      <c r="C8232" s="0" t="n">
        <v>1</v>
      </c>
      <c r="D8232" s="0" t="s">
        <v>17189</v>
      </c>
      <c r="E8232" s="0" t="s">
        <v>17523</v>
      </c>
      <c r="F8232" s="0" t="s">
        <v>17519</v>
      </c>
      <c r="G8232" s="0" t="s">
        <v>17520</v>
      </c>
      <c r="H8232" s="0" t="s">
        <v>1124</v>
      </c>
      <c r="I8232" s="0" t="s">
        <v>2123</v>
      </c>
      <c r="J8232" s="0" t="s">
        <v>46</v>
      </c>
      <c r="K8232" s="0" t="s">
        <v>47</v>
      </c>
      <c r="L8232" s="0" t="s">
        <v>47</v>
      </c>
      <c r="M8232" s="0" t="s">
        <v>47</v>
      </c>
      <c r="N8232" s="0" t="n">
        <v>3</v>
      </c>
      <c r="O8232" s="0" t="n">
        <v>9</v>
      </c>
      <c r="P8232" s="0" t="n">
        <v>1100</v>
      </c>
      <c r="Q8232" s="0" t="n">
        <v>3.1</v>
      </c>
      <c r="R8232" s="0" t="str">
        <f aca="false">INDEX(Lookup!$B$4:$B$18,MATCH(C8232,Lookup!$A$4:$A$18,0))</f>
        <v>India</v>
      </c>
      <c r="S8232" s="20" t="n">
        <f aca="false">INDEX(Lookup!$D$4:$D$18,MATCH(C8232,Lookup!$A$4:$A$18,0))</f>
        <v>0.012</v>
      </c>
      <c r="T8232" s="21" t="n">
        <f aca="false">ROUND(P8232*S8232,2)</f>
        <v>13.2</v>
      </c>
      <c r="U8232" s="21" t="n">
        <f aca="false">IF(T8232&lt;=10,1,IF(T8232&lt;=20,2,IF(T8232&lt;=30,3,IF(T8232&lt;=40,4,IF(T8232&lt;=50,5,IF(T8232&lt;=100,6,IF(T8232&lt;=250,7,8)))))))</f>
        <v>2</v>
      </c>
      <c r="V8232" s="21" t="n">
        <f aca="false">IF(AND(OR(Dashboard!$T$3="All",R8232=Dashboard!$T$3),OR(Dashboard!$T$4="All",D8232=Dashboard!$T$4)),1,0)</f>
        <v>1</v>
      </c>
      <c r="W8232" s="21" t="n">
        <f aca="false">IF(V8232=1,T8232+ROW()/10000000,0)</f>
        <v>13.2008232</v>
      </c>
    </row>
    <row r="8233" customFormat="false" ht="15" hidden="false" customHeight="false" outlineLevel="0" collapsed="false">
      <c r="A8233" s="0" t="n">
        <v>18376508</v>
      </c>
      <c r="B8233" s="0" t="s">
        <v>17524</v>
      </c>
      <c r="C8233" s="0" t="n">
        <v>1</v>
      </c>
      <c r="D8233" s="0" t="s">
        <v>17189</v>
      </c>
      <c r="E8233" s="0" t="s">
        <v>17525</v>
      </c>
      <c r="F8233" s="0" t="s">
        <v>17519</v>
      </c>
      <c r="G8233" s="0" t="s">
        <v>17520</v>
      </c>
      <c r="H8233" s="0" t="s">
        <v>2122</v>
      </c>
      <c r="I8233" s="0" t="s">
        <v>2123</v>
      </c>
      <c r="J8233" s="0" t="s">
        <v>47</v>
      </c>
      <c r="K8233" s="0" t="s">
        <v>46</v>
      </c>
      <c r="L8233" s="0" t="s">
        <v>47</v>
      </c>
      <c r="M8233" s="0" t="s">
        <v>47</v>
      </c>
      <c r="N8233" s="0" t="n">
        <v>1</v>
      </c>
      <c r="O8233" s="0" t="n">
        <v>11</v>
      </c>
      <c r="P8233" s="0" t="n">
        <v>400</v>
      </c>
      <c r="Q8233" s="0" t="n">
        <v>2.6</v>
      </c>
      <c r="R8233" s="0" t="str">
        <f aca="false">INDEX(Lookup!$B$4:$B$18,MATCH(C8233,Lookup!$A$4:$A$18,0))</f>
        <v>India</v>
      </c>
      <c r="S8233" s="20" t="n">
        <f aca="false">INDEX(Lookup!$D$4:$D$18,MATCH(C8233,Lookup!$A$4:$A$18,0))</f>
        <v>0.012</v>
      </c>
      <c r="T8233" s="21" t="n">
        <f aca="false">ROUND(P8233*S8233,2)</f>
        <v>4.8</v>
      </c>
      <c r="U8233" s="21" t="n">
        <f aca="false">IF(T8233&lt;=10,1,IF(T8233&lt;=20,2,IF(T8233&lt;=30,3,IF(T8233&lt;=40,4,IF(T8233&lt;=50,5,IF(T8233&lt;=100,6,IF(T8233&lt;=250,7,8)))))))</f>
        <v>1</v>
      </c>
      <c r="V8233" s="21" t="n">
        <f aca="false">IF(AND(OR(Dashboard!$T$3="All",R8233=Dashboard!$T$3),OR(Dashboard!$T$4="All",D8233=Dashboard!$T$4)),1,0)</f>
        <v>1</v>
      </c>
      <c r="W8233" s="21" t="n">
        <f aca="false">IF(V8233=1,T8233+ROW()/10000000,0)</f>
        <v>4.8008233</v>
      </c>
    </row>
    <row r="8234" customFormat="false" ht="15" hidden="false" customHeight="false" outlineLevel="0" collapsed="false">
      <c r="A8234" s="0" t="n">
        <v>18146402</v>
      </c>
      <c r="B8234" s="0" t="s">
        <v>17526</v>
      </c>
      <c r="C8234" s="0" t="n">
        <v>1</v>
      </c>
      <c r="D8234" s="0" t="s">
        <v>17189</v>
      </c>
      <c r="E8234" s="0" t="s">
        <v>17527</v>
      </c>
      <c r="F8234" s="0" t="s">
        <v>17519</v>
      </c>
      <c r="G8234" s="0" t="s">
        <v>17520</v>
      </c>
      <c r="H8234" s="0" t="s">
        <v>2359</v>
      </c>
      <c r="I8234" s="0" t="s">
        <v>2123</v>
      </c>
      <c r="J8234" s="0" t="s">
        <v>47</v>
      </c>
      <c r="K8234" s="0" t="s">
        <v>46</v>
      </c>
      <c r="L8234" s="0" t="s">
        <v>47</v>
      </c>
      <c r="M8234" s="0" t="s">
        <v>47</v>
      </c>
      <c r="N8234" s="0" t="n">
        <v>3</v>
      </c>
      <c r="O8234" s="0" t="n">
        <v>12</v>
      </c>
      <c r="P8234" s="0" t="n">
        <v>1400</v>
      </c>
      <c r="Q8234" s="0" t="n">
        <v>2.5</v>
      </c>
      <c r="R8234" s="0" t="str">
        <f aca="false">INDEX(Lookup!$B$4:$B$18,MATCH(C8234,Lookup!$A$4:$A$18,0))</f>
        <v>India</v>
      </c>
      <c r="S8234" s="20" t="n">
        <f aca="false">INDEX(Lookup!$D$4:$D$18,MATCH(C8234,Lookup!$A$4:$A$18,0))</f>
        <v>0.012</v>
      </c>
      <c r="T8234" s="21" t="n">
        <f aca="false">ROUND(P8234*S8234,2)</f>
        <v>16.8</v>
      </c>
      <c r="U8234" s="21" t="n">
        <f aca="false">IF(T8234&lt;=10,1,IF(T8234&lt;=20,2,IF(T8234&lt;=30,3,IF(T8234&lt;=40,4,IF(T8234&lt;=50,5,IF(T8234&lt;=100,6,IF(T8234&lt;=250,7,8)))))))</f>
        <v>2</v>
      </c>
      <c r="V8234" s="21" t="n">
        <f aca="false">IF(AND(OR(Dashboard!$T$3="All",R8234=Dashboard!$T$3),OR(Dashboard!$T$4="All",D8234=Dashboard!$T$4)),1,0)</f>
        <v>1</v>
      </c>
      <c r="W8234" s="21" t="n">
        <f aca="false">IF(V8234=1,T8234+ROW()/10000000,0)</f>
        <v>16.8008234</v>
      </c>
    </row>
    <row r="8235" customFormat="false" ht="15" hidden="false" customHeight="false" outlineLevel="0" collapsed="false">
      <c r="A8235" s="0" t="n">
        <v>18216904</v>
      </c>
      <c r="B8235" s="0" t="s">
        <v>17528</v>
      </c>
      <c r="C8235" s="0" t="n">
        <v>1</v>
      </c>
      <c r="D8235" s="0" t="s">
        <v>17189</v>
      </c>
      <c r="E8235" s="0" t="s">
        <v>17529</v>
      </c>
      <c r="F8235" s="0" t="s">
        <v>17519</v>
      </c>
      <c r="G8235" s="0" t="s">
        <v>17520</v>
      </c>
      <c r="H8235" s="0" t="s">
        <v>2288</v>
      </c>
      <c r="I8235" s="0" t="s">
        <v>2123</v>
      </c>
      <c r="J8235" s="0" t="s">
        <v>47</v>
      </c>
      <c r="K8235" s="0" t="s">
        <v>47</v>
      </c>
      <c r="L8235" s="0" t="s">
        <v>47</v>
      </c>
      <c r="M8235" s="0" t="s">
        <v>47</v>
      </c>
      <c r="N8235" s="0" t="n">
        <v>1</v>
      </c>
      <c r="O8235" s="0" t="n">
        <v>4</v>
      </c>
      <c r="P8235" s="0" t="n">
        <v>400</v>
      </c>
      <c r="Q8235" s="0" t="n">
        <v>2.9</v>
      </c>
      <c r="R8235" s="0" t="str">
        <f aca="false">INDEX(Lookup!$B$4:$B$18,MATCH(C8235,Lookup!$A$4:$A$18,0))</f>
        <v>India</v>
      </c>
      <c r="S8235" s="20" t="n">
        <f aca="false">INDEX(Lookup!$D$4:$D$18,MATCH(C8235,Lookup!$A$4:$A$18,0))</f>
        <v>0.012</v>
      </c>
      <c r="T8235" s="21" t="n">
        <f aca="false">ROUND(P8235*S8235,2)</f>
        <v>4.8</v>
      </c>
      <c r="U8235" s="21" t="n">
        <f aca="false">IF(T8235&lt;=10,1,IF(T8235&lt;=20,2,IF(T8235&lt;=30,3,IF(T8235&lt;=40,4,IF(T8235&lt;=50,5,IF(T8235&lt;=100,6,IF(T8235&lt;=250,7,8)))))))</f>
        <v>1</v>
      </c>
      <c r="V8235" s="21" t="n">
        <f aca="false">IF(AND(OR(Dashboard!$T$3="All",R8235=Dashboard!$T$3),OR(Dashboard!$T$4="All",D8235=Dashboard!$T$4)),1,0)</f>
        <v>1</v>
      </c>
      <c r="W8235" s="21" t="n">
        <f aca="false">IF(V8235=1,T8235+ROW()/10000000,0)</f>
        <v>4.8008235</v>
      </c>
    </row>
    <row r="8236" customFormat="false" ht="15" hidden="false" customHeight="false" outlineLevel="0" collapsed="false">
      <c r="A8236" s="0" t="n">
        <v>5634</v>
      </c>
      <c r="B8236" s="0" t="s">
        <v>17530</v>
      </c>
      <c r="C8236" s="0" t="n">
        <v>1</v>
      </c>
      <c r="D8236" s="0" t="s">
        <v>17189</v>
      </c>
      <c r="E8236" s="0" t="s">
        <v>17531</v>
      </c>
      <c r="F8236" s="0" t="s">
        <v>17519</v>
      </c>
      <c r="G8236" s="0" t="s">
        <v>17520</v>
      </c>
      <c r="H8236" s="0" t="s">
        <v>69</v>
      </c>
      <c r="I8236" s="0" t="s">
        <v>2123</v>
      </c>
      <c r="J8236" s="0" t="s">
        <v>47</v>
      </c>
      <c r="K8236" s="0" t="s">
        <v>47</v>
      </c>
      <c r="L8236" s="0" t="s">
        <v>47</v>
      </c>
      <c r="M8236" s="0" t="s">
        <v>47</v>
      </c>
      <c r="N8236" s="0" t="n">
        <v>1</v>
      </c>
      <c r="O8236" s="0" t="n">
        <v>19</v>
      </c>
      <c r="P8236" s="0" t="n">
        <v>400</v>
      </c>
      <c r="Q8236" s="0" t="n">
        <v>2.9</v>
      </c>
      <c r="R8236" s="0" t="str">
        <f aca="false">INDEX(Lookup!$B$4:$B$18,MATCH(C8236,Lookup!$A$4:$A$18,0))</f>
        <v>India</v>
      </c>
      <c r="S8236" s="20" t="n">
        <f aca="false">INDEX(Lookup!$D$4:$D$18,MATCH(C8236,Lookup!$A$4:$A$18,0))</f>
        <v>0.012</v>
      </c>
      <c r="T8236" s="21" t="n">
        <f aca="false">ROUND(P8236*S8236,2)</f>
        <v>4.8</v>
      </c>
      <c r="U8236" s="21" t="n">
        <f aca="false">IF(T8236&lt;=10,1,IF(T8236&lt;=20,2,IF(T8236&lt;=30,3,IF(T8236&lt;=40,4,IF(T8236&lt;=50,5,IF(T8236&lt;=100,6,IF(T8236&lt;=250,7,8)))))))</f>
        <v>1</v>
      </c>
      <c r="V8236" s="21" t="n">
        <f aca="false">IF(AND(OR(Dashboard!$T$3="All",R8236=Dashboard!$T$3),OR(Dashboard!$T$4="All",D8236=Dashboard!$T$4)),1,0)</f>
        <v>1</v>
      </c>
      <c r="W8236" s="21" t="n">
        <f aca="false">IF(V8236=1,T8236+ROW()/10000000,0)</f>
        <v>4.8008236</v>
      </c>
    </row>
    <row r="8237" customFormat="false" ht="15" hidden="false" customHeight="false" outlineLevel="0" collapsed="false">
      <c r="A8237" s="0" t="n">
        <v>4541</v>
      </c>
      <c r="B8237" s="0" t="s">
        <v>17532</v>
      </c>
      <c r="C8237" s="0" t="n">
        <v>1</v>
      </c>
      <c r="D8237" s="0" t="s">
        <v>17189</v>
      </c>
      <c r="E8237" s="0" t="s">
        <v>17533</v>
      </c>
      <c r="F8237" s="0" t="s">
        <v>17519</v>
      </c>
      <c r="G8237" s="0" t="s">
        <v>17520</v>
      </c>
      <c r="H8237" s="0" t="s">
        <v>69</v>
      </c>
      <c r="I8237" s="0" t="s">
        <v>2123</v>
      </c>
      <c r="J8237" s="0" t="s">
        <v>47</v>
      </c>
      <c r="K8237" s="0" t="s">
        <v>47</v>
      </c>
      <c r="L8237" s="0" t="s">
        <v>47</v>
      </c>
      <c r="M8237" s="0" t="s">
        <v>47</v>
      </c>
      <c r="N8237" s="0" t="n">
        <v>1</v>
      </c>
      <c r="O8237" s="0" t="n">
        <v>10</v>
      </c>
      <c r="P8237" s="0" t="n">
        <v>300</v>
      </c>
      <c r="Q8237" s="0" t="n">
        <v>2.8</v>
      </c>
      <c r="R8237" s="0" t="str">
        <f aca="false">INDEX(Lookup!$B$4:$B$18,MATCH(C8237,Lookup!$A$4:$A$18,0))</f>
        <v>India</v>
      </c>
      <c r="S8237" s="20" t="n">
        <f aca="false">INDEX(Lookup!$D$4:$D$18,MATCH(C8237,Lookup!$A$4:$A$18,0))</f>
        <v>0.012</v>
      </c>
      <c r="T8237" s="21" t="n">
        <f aca="false">ROUND(P8237*S8237,2)</f>
        <v>3.6</v>
      </c>
      <c r="U8237" s="21" t="n">
        <f aca="false">IF(T8237&lt;=10,1,IF(T8237&lt;=20,2,IF(T8237&lt;=30,3,IF(T8237&lt;=40,4,IF(T8237&lt;=50,5,IF(T8237&lt;=100,6,IF(T8237&lt;=250,7,8)))))))</f>
        <v>1</v>
      </c>
      <c r="V8237" s="21" t="n">
        <f aca="false">IF(AND(OR(Dashboard!$T$3="All",R8237=Dashboard!$T$3),OR(Dashboard!$T$4="All",D8237=Dashboard!$T$4)),1,0)</f>
        <v>1</v>
      </c>
      <c r="W8237" s="21" t="n">
        <f aca="false">IF(V8237=1,T8237+ROW()/10000000,0)</f>
        <v>3.6008237</v>
      </c>
    </row>
    <row r="8238" customFormat="false" ht="15" hidden="false" customHeight="false" outlineLevel="0" collapsed="false">
      <c r="A8238" s="0" t="n">
        <v>8226</v>
      </c>
      <c r="B8238" s="0" t="s">
        <v>13373</v>
      </c>
      <c r="C8238" s="0" t="n">
        <v>1</v>
      </c>
      <c r="D8238" s="0" t="s">
        <v>17189</v>
      </c>
      <c r="E8238" s="0" t="s">
        <v>17534</v>
      </c>
      <c r="F8238" s="0" t="s">
        <v>17519</v>
      </c>
      <c r="G8238" s="0" t="s">
        <v>17520</v>
      </c>
      <c r="H8238" s="0" t="s">
        <v>3243</v>
      </c>
      <c r="I8238" s="0" t="s">
        <v>2123</v>
      </c>
      <c r="J8238" s="0" t="s">
        <v>47</v>
      </c>
      <c r="K8238" s="0" t="s">
        <v>47</v>
      </c>
      <c r="L8238" s="0" t="s">
        <v>47</v>
      </c>
      <c r="M8238" s="0" t="s">
        <v>47</v>
      </c>
      <c r="N8238" s="0" t="n">
        <v>1</v>
      </c>
      <c r="O8238" s="0" t="n">
        <v>16</v>
      </c>
      <c r="P8238" s="0" t="n">
        <v>200</v>
      </c>
      <c r="Q8238" s="0" t="n">
        <v>2.6</v>
      </c>
      <c r="R8238" s="0" t="str">
        <f aca="false">INDEX(Lookup!$B$4:$B$18,MATCH(C8238,Lookup!$A$4:$A$18,0))</f>
        <v>India</v>
      </c>
      <c r="S8238" s="20" t="n">
        <f aca="false">INDEX(Lookup!$D$4:$D$18,MATCH(C8238,Lookup!$A$4:$A$18,0))</f>
        <v>0.012</v>
      </c>
      <c r="T8238" s="21" t="n">
        <f aca="false">ROUND(P8238*S8238,2)</f>
        <v>2.4</v>
      </c>
      <c r="U8238" s="21" t="n">
        <f aca="false">IF(T8238&lt;=10,1,IF(T8238&lt;=20,2,IF(T8238&lt;=30,3,IF(T8238&lt;=40,4,IF(T8238&lt;=50,5,IF(T8238&lt;=100,6,IF(T8238&lt;=250,7,8)))))))</f>
        <v>1</v>
      </c>
      <c r="V8238" s="21" t="n">
        <f aca="false">IF(AND(OR(Dashboard!$T$3="All",R8238=Dashboard!$T$3),OR(Dashboard!$T$4="All",D8238=Dashboard!$T$4)),1,0)</f>
        <v>1</v>
      </c>
      <c r="W8238" s="21" t="n">
        <f aca="false">IF(V8238=1,T8238+ROW()/10000000,0)</f>
        <v>2.4008238</v>
      </c>
    </row>
    <row r="8239" customFormat="false" ht="15" hidden="false" customHeight="false" outlineLevel="0" collapsed="false">
      <c r="A8239" s="0" t="n">
        <v>18254527</v>
      </c>
      <c r="B8239" s="0" t="s">
        <v>2973</v>
      </c>
      <c r="C8239" s="0" t="n">
        <v>1</v>
      </c>
      <c r="D8239" s="0" t="s">
        <v>17189</v>
      </c>
      <c r="E8239" s="0" t="s">
        <v>17535</v>
      </c>
      <c r="F8239" s="0" t="s">
        <v>17519</v>
      </c>
      <c r="G8239" s="0" t="s">
        <v>17520</v>
      </c>
      <c r="H8239" s="0" t="s">
        <v>3426</v>
      </c>
      <c r="I8239" s="0" t="s">
        <v>2123</v>
      </c>
      <c r="J8239" s="0" t="s">
        <v>47</v>
      </c>
      <c r="K8239" s="0" t="s">
        <v>47</v>
      </c>
      <c r="L8239" s="0" t="s">
        <v>47</v>
      </c>
      <c r="M8239" s="0" t="s">
        <v>47</v>
      </c>
      <c r="N8239" s="0" t="n">
        <v>1</v>
      </c>
      <c r="O8239" s="0" t="n">
        <v>7</v>
      </c>
      <c r="P8239" s="0" t="n">
        <v>350</v>
      </c>
      <c r="Q8239" s="0" t="n">
        <v>2.9</v>
      </c>
      <c r="R8239" s="0" t="str">
        <f aca="false">INDEX(Lookup!$B$4:$B$18,MATCH(C8239,Lookup!$A$4:$A$18,0))</f>
        <v>India</v>
      </c>
      <c r="S8239" s="20" t="n">
        <f aca="false">INDEX(Lookup!$D$4:$D$18,MATCH(C8239,Lookup!$A$4:$A$18,0))</f>
        <v>0.012</v>
      </c>
      <c r="T8239" s="21" t="n">
        <f aca="false">ROUND(P8239*S8239,2)</f>
        <v>4.2</v>
      </c>
      <c r="U8239" s="21" t="n">
        <f aca="false">IF(T8239&lt;=10,1,IF(T8239&lt;=20,2,IF(T8239&lt;=30,3,IF(T8239&lt;=40,4,IF(T8239&lt;=50,5,IF(T8239&lt;=100,6,IF(T8239&lt;=250,7,8)))))))</f>
        <v>1</v>
      </c>
      <c r="V8239" s="21" t="n">
        <f aca="false">IF(AND(OR(Dashboard!$T$3="All",R8239=Dashboard!$T$3),OR(Dashboard!$T$4="All",D8239=Dashboard!$T$4)),1,0)</f>
        <v>1</v>
      </c>
      <c r="W8239" s="21" t="n">
        <f aca="false">IF(V8239=1,T8239+ROW()/10000000,0)</f>
        <v>4.2008239</v>
      </c>
    </row>
    <row r="8240" customFormat="false" ht="15" hidden="false" customHeight="false" outlineLevel="0" collapsed="false">
      <c r="A8240" s="0" t="n">
        <v>18409725</v>
      </c>
      <c r="B8240" s="0" t="s">
        <v>17536</v>
      </c>
      <c r="C8240" s="0" t="n">
        <v>1</v>
      </c>
      <c r="D8240" s="0" t="s">
        <v>17189</v>
      </c>
      <c r="E8240" s="0" t="s">
        <v>17537</v>
      </c>
      <c r="F8240" s="0" t="s">
        <v>17519</v>
      </c>
      <c r="G8240" s="0" t="s">
        <v>17520</v>
      </c>
      <c r="H8240" s="0" t="s">
        <v>17538</v>
      </c>
      <c r="I8240" s="0" t="s">
        <v>2123</v>
      </c>
      <c r="J8240" s="0" t="s">
        <v>47</v>
      </c>
      <c r="K8240" s="0" t="s">
        <v>47</v>
      </c>
      <c r="L8240" s="0" t="s">
        <v>47</v>
      </c>
      <c r="M8240" s="0" t="s">
        <v>47</v>
      </c>
      <c r="N8240" s="0" t="n">
        <v>1</v>
      </c>
      <c r="O8240" s="0" t="n">
        <v>13</v>
      </c>
      <c r="P8240" s="0" t="n">
        <v>400</v>
      </c>
      <c r="Q8240" s="0" t="n">
        <v>3.3</v>
      </c>
      <c r="R8240" s="0" t="str">
        <f aca="false">INDEX(Lookup!$B$4:$B$18,MATCH(C8240,Lookup!$A$4:$A$18,0))</f>
        <v>India</v>
      </c>
      <c r="S8240" s="20" t="n">
        <f aca="false">INDEX(Lookup!$D$4:$D$18,MATCH(C8240,Lookup!$A$4:$A$18,0))</f>
        <v>0.012</v>
      </c>
      <c r="T8240" s="21" t="n">
        <f aca="false">ROUND(P8240*S8240,2)</f>
        <v>4.8</v>
      </c>
      <c r="U8240" s="21" t="n">
        <f aca="false">IF(T8240&lt;=10,1,IF(T8240&lt;=20,2,IF(T8240&lt;=30,3,IF(T8240&lt;=40,4,IF(T8240&lt;=50,5,IF(T8240&lt;=100,6,IF(T8240&lt;=250,7,8)))))))</f>
        <v>1</v>
      </c>
      <c r="V8240" s="21" t="n">
        <f aca="false">IF(AND(OR(Dashboard!$T$3="All",R8240=Dashboard!$T$3),OR(Dashboard!$T$4="All",D8240=Dashboard!$T$4)),1,0)</f>
        <v>1</v>
      </c>
      <c r="W8240" s="21" t="n">
        <f aca="false">IF(V8240=1,T8240+ROW()/10000000,0)</f>
        <v>4.800824</v>
      </c>
    </row>
    <row r="8241" customFormat="false" ht="15" hidden="false" customHeight="false" outlineLevel="0" collapsed="false">
      <c r="A8241" s="0" t="n">
        <v>310208</v>
      </c>
      <c r="B8241" s="0" t="s">
        <v>17539</v>
      </c>
      <c r="C8241" s="0" t="n">
        <v>1</v>
      </c>
      <c r="D8241" s="0" t="s">
        <v>17189</v>
      </c>
      <c r="E8241" s="0" t="s">
        <v>17540</v>
      </c>
      <c r="F8241" s="0" t="s">
        <v>17519</v>
      </c>
      <c r="G8241" s="0" t="s">
        <v>17520</v>
      </c>
      <c r="H8241" s="0" t="s">
        <v>2128</v>
      </c>
      <c r="I8241" s="0" t="s">
        <v>2123</v>
      </c>
      <c r="J8241" s="0" t="s">
        <v>47</v>
      </c>
      <c r="K8241" s="0" t="s">
        <v>46</v>
      </c>
      <c r="L8241" s="0" t="s">
        <v>47</v>
      </c>
      <c r="M8241" s="0" t="s">
        <v>47</v>
      </c>
      <c r="N8241" s="0" t="n">
        <v>2</v>
      </c>
      <c r="O8241" s="0" t="n">
        <v>36</v>
      </c>
      <c r="P8241" s="0" t="n">
        <v>600</v>
      </c>
      <c r="Q8241" s="0" t="n">
        <v>2.5</v>
      </c>
      <c r="R8241" s="0" t="str">
        <f aca="false">INDEX(Lookup!$B$4:$B$18,MATCH(C8241,Lookup!$A$4:$A$18,0))</f>
        <v>India</v>
      </c>
      <c r="S8241" s="20" t="n">
        <f aca="false">INDEX(Lookup!$D$4:$D$18,MATCH(C8241,Lookup!$A$4:$A$18,0))</f>
        <v>0.012</v>
      </c>
      <c r="T8241" s="21" t="n">
        <f aca="false">ROUND(P8241*S8241,2)</f>
        <v>7.2</v>
      </c>
      <c r="U8241" s="21" t="n">
        <f aca="false">IF(T8241&lt;=10,1,IF(T8241&lt;=20,2,IF(T8241&lt;=30,3,IF(T8241&lt;=40,4,IF(T8241&lt;=50,5,IF(T8241&lt;=100,6,IF(T8241&lt;=250,7,8)))))))</f>
        <v>1</v>
      </c>
      <c r="V8241" s="21" t="n">
        <f aca="false">IF(AND(OR(Dashboard!$T$3="All",R8241=Dashboard!$T$3),OR(Dashboard!$T$4="All",D8241=Dashboard!$T$4)),1,0)</f>
        <v>1</v>
      </c>
      <c r="W8241" s="21" t="n">
        <f aca="false">IF(V8241=1,T8241+ROW()/10000000,0)</f>
        <v>7.2008241</v>
      </c>
    </row>
    <row r="8242" customFormat="false" ht="15" hidden="false" customHeight="false" outlineLevel="0" collapsed="false">
      <c r="A8242" s="0" t="n">
        <v>8228</v>
      </c>
      <c r="B8242" s="0" t="s">
        <v>17541</v>
      </c>
      <c r="C8242" s="0" t="n">
        <v>1</v>
      </c>
      <c r="D8242" s="0" t="s">
        <v>17189</v>
      </c>
      <c r="E8242" s="0" t="s">
        <v>17542</v>
      </c>
      <c r="F8242" s="0" t="s">
        <v>17519</v>
      </c>
      <c r="G8242" s="0" t="s">
        <v>17520</v>
      </c>
      <c r="H8242" s="0" t="s">
        <v>3243</v>
      </c>
      <c r="I8242" s="0" t="s">
        <v>2123</v>
      </c>
      <c r="J8242" s="0" t="s">
        <v>47</v>
      </c>
      <c r="K8242" s="0" t="s">
        <v>47</v>
      </c>
      <c r="L8242" s="0" t="s">
        <v>47</v>
      </c>
      <c r="M8242" s="0" t="s">
        <v>47</v>
      </c>
      <c r="N8242" s="0" t="n">
        <v>1</v>
      </c>
      <c r="O8242" s="0" t="n">
        <v>26</v>
      </c>
      <c r="P8242" s="0" t="n">
        <v>150</v>
      </c>
      <c r="Q8242" s="0" t="n">
        <v>2.6</v>
      </c>
      <c r="R8242" s="0" t="str">
        <f aca="false">INDEX(Lookup!$B$4:$B$18,MATCH(C8242,Lookup!$A$4:$A$18,0))</f>
        <v>India</v>
      </c>
      <c r="S8242" s="20" t="n">
        <f aca="false">INDEX(Lookup!$D$4:$D$18,MATCH(C8242,Lookup!$A$4:$A$18,0))</f>
        <v>0.012</v>
      </c>
      <c r="T8242" s="21" t="n">
        <f aca="false">ROUND(P8242*S8242,2)</f>
        <v>1.8</v>
      </c>
      <c r="U8242" s="21" t="n">
        <f aca="false">IF(T8242&lt;=10,1,IF(T8242&lt;=20,2,IF(T8242&lt;=30,3,IF(T8242&lt;=40,4,IF(T8242&lt;=50,5,IF(T8242&lt;=100,6,IF(T8242&lt;=250,7,8)))))))</f>
        <v>1</v>
      </c>
      <c r="V8242" s="21" t="n">
        <f aca="false">IF(AND(OR(Dashboard!$T$3="All",R8242=Dashboard!$T$3),OR(Dashboard!$T$4="All",D8242=Dashboard!$T$4)),1,0)</f>
        <v>1</v>
      </c>
      <c r="W8242" s="21" t="n">
        <f aca="false">IF(V8242=1,T8242+ROW()/10000000,0)</f>
        <v>1.8008242</v>
      </c>
    </row>
    <row r="8243" customFormat="false" ht="15" hidden="false" customHeight="false" outlineLevel="0" collapsed="false">
      <c r="A8243" s="0" t="n">
        <v>8236</v>
      </c>
      <c r="B8243" s="0" t="s">
        <v>17543</v>
      </c>
      <c r="C8243" s="0" t="n">
        <v>1</v>
      </c>
      <c r="D8243" s="0" t="s">
        <v>17189</v>
      </c>
      <c r="E8243" s="0" t="s">
        <v>17544</v>
      </c>
      <c r="F8243" s="0" t="s">
        <v>17519</v>
      </c>
      <c r="G8243" s="0" t="s">
        <v>17520</v>
      </c>
      <c r="H8243" s="0" t="s">
        <v>17545</v>
      </c>
      <c r="I8243" s="0" t="s">
        <v>2123</v>
      </c>
      <c r="J8243" s="0" t="s">
        <v>47</v>
      </c>
      <c r="K8243" s="0" t="s">
        <v>47</v>
      </c>
      <c r="L8243" s="0" t="s">
        <v>47</v>
      </c>
      <c r="M8243" s="0" t="s">
        <v>47</v>
      </c>
      <c r="N8243" s="0" t="n">
        <v>2</v>
      </c>
      <c r="O8243" s="0" t="n">
        <v>18</v>
      </c>
      <c r="P8243" s="0" t="n">
        <v>500</v>
      </c>
      <c r="Q8243" s="0" t="n">
        <v>2.7</v>
      </c>
      <c r="R8243" s="0" t="str">
        <f aca="false">INDEX(Lookup!$B$4:$B$18,MATCH(C8243,Lookup!$A$4:$A$18,0))</f>
        <v>India</v>
      </c>
      <c r="S8243" s="20" t="n">
        <f aca="false">INDEX(Lookup!$D$4:$D$18,MATCH(C8243,Lookup!$A$4:$A$18,0))</f>
        <v>0.012</v>
      </c>
      <c r="T8243" s="21" t="n">
        <f aca="false">ROUND(P8243*S8243,2)</f>
        <v>6</v>
      </c>
      <c r="U8243" s="21" t="n">
        <f aca="false">IF(T8243&lt;=10,1,IF(T8243&lt;=20,2,IF(T8243&lt;=30,3,IF(T8243&lt;=40,4,IF(T8243&lt;=50,5,IF(T8243&lt;=100,6,IF(T8243&lt;=250,7,8)))))))</f>
        <v>1</v>
      </c>
      <c r="V8243" s="21" t="n">
        <f aca="false">IF(AND(OR(Dashboard!$T$3="All",R8243=Dashboard!$T$3),OR(Dashboard!$T$4="All",D8243=Dashboard!$T$4)),1,0)</f>
        <v>1</v>
      </c>
      <c r="W8243" s="21" t="n">
        <f aca="false">IF(V8243=1,T8243+ROW()/10000000,0)</f>
        <v>6.0008243</v>
      </c>
    </row>
    <row r="8244" customFormat="false" ht="15" hidden="false" customHeight="false" outlineLevel="0" collapsed="false">
      <c r="A8244" s="0" t="n">
        <v>18415343</v>
      </c>
      <c r="B8244" s="0" t="s">
        <v>2177</v>
      </c>
      <c r="C8244" s="0" t="n">
        <v>1</v>
      </c>
      <c r="D8244" s="0" t="s">
        <v>17189</v>
      </c>
      <c r="E8244" s="0" t="s">
        <v>17546</v>
      </c>
      <c r="F8244" s="0" t="s">
        <v>17519</v>
      </c>
      <c r="G8244" s="0" t="s">
        <v>17520</v>
      </c>
      <c r="H8244" s="0" t="s">
        <v>4170</v>
      </c>
      <c r="I8244" s="0" t="s">
        <v>2123</v>
      </c>
      <c r="J8244" s="0" t="s">
        <v>47</v>
      </c>
      <c r="K8244" s="0" t="s">
        <v>46</v>
      </c>
      <c r="L8244" s="0" t="s">
        <v>47</v>
      </c>
      <c r="M8244" s="0" t="s">
        <v>47</v>
      </c>
      <c r="N8244" s="0" t="n">
        <v>3</v>
      </c>
      <c r="O8244" s="0" t="n">
        <v>26</v>
      </c>
      <c r="P8244" s="0" t="n">
        <v>1000</v>
      </c>
      <c r="Q8244" s="0" t="n">
        <v>2.6</v>
      </c>
      <c r="R8244" s="0" t="str">
        <f aca="false">INDEX(Lookup!$B$4:$B$18,MATCH(C8244,Lookup!$A$4:$A$18,0))</f>
        <v>India</v>
      </c>
      <c r="S8244" s="20" t="n">
        <f aca="false">INDEX(Lookup!$D$4:$D$18,MATCH(C8244,Lookup!$A$4:$A$18,0))</f>
        <v>0.012</v>
      </c>
      <c r="T8244" s="21" t="n">
        <f aca="false">ROUND(P8244*S8244,2)</f>
        <v>12</v>
      </c>
      <c r="U8244" s="21" t="n">
        <f aca="false">IF(T8244&lt;=10,1,IF(T8244&lt;=20,2,IF(T8244&lt;=30,3,IF(T8244&lt;=40,4,IF(T8244&lt;=50,5,IF(T8244&lt;=100,6,IF(T8244&lt;=250,7,8)))))))</f>
        <v>2</v>
      </c>
      <c r="V8244" s="21" t="n">
        <f aca="false">IF(AND(OR(Dashboard!$T$3="All",R8244=Dashboard!$T$3),OR(Dashboard!$T$4="All",D8244=Dashboard!$T$4)),1,0)</f>
        <v>1</v>
      </c>
      <c r="W8244" s="21" t="n">
        <f aca="false">IF(V8244=1,T8244+ROW()/10000000,0)</f>
        <v>12.0008244</v>
      </c>
    </row>
    <row r="8245" customFormat="false" ht="15" hidden="false" customHeight="false" outlineLevel="0" collapsed="false">
      <c r="A8245" s="0" t="n">
        <v>18133476</v>
      </c>
      <c r="B8245" s="0" t="s">
        <v>17547</v>
      </c>
      <c r="C8245" s="0" t="n">
        <v>1</v>
      </c>
      <c r="D8245" s="0" t="s">
        <v>17189</v>
      </c>
      <c r="E8245" s="0" t="s">
        <v>17548</v>
      </c>
      <c r="F8245" s="0" t="s">
        <v>17519</v>
      </c>
      <c r="G8245" s="0" t="s">
        <v>17520</v>
      </c>
      <c r="H8245" s="0" t="s">
        <v>2128</v>
      </c>
      <c r="I8245" s="0" t="s">
        <v>2123</v>
      </c>
      <c r="J8245" s="0" t="s">
        <v>47</v>
      </c>
      <c r="K8245" s="0" t="s">
        <v>46</v>
      </c>
      <c r="L8245" s="0" t="s">
        <v>47</v>
      </c>
      <c r="M8245" s="0" t="s">
        <v>47</v>
      </c>
      <c r="N8245" s="0" t="n">
        <v>2</v>
      </c>
      <c r="O8245" s="0" t="n">
        <v>25</v>
      </c>
      <c r="P8245" s="0" t="n">
        <v>500</v>
      </c>
      <c r="Q8245" s="0" t="n">
        <v>2.6</v>
      </c>
      <c r="R8245" s="0" t="str">
        <f aca="false">INDEX(Lookup!$B$4:$B$18,MATCH(C8245,Lookup!$A$4:$A$18,0))</f>
        <v>India</v>
      </c>
      <c r="S8245" s="20" t="n">
        <f aca="false">INDEX(Lookup!$D$4:$D$18,MATCH(C8245,Lookup!$A$4:$A$18,0))</f>
        <v>0.012</v>
      </c>
      <c r="T8245" s="21" t="n">
        <f aca="false">ROUND(P8245*S8245,2)</f>
        <v>6</v>
      </c>
      <c r="U8245" s="21" t="n">
        <f aca="false">IF(T8245&lt;=10,1,IF(T8245&lt;=20,2,IF(T8245&lt;=30,3,IF(T8245&lt;=40,4,IF(T8245&lt;=50,5,IF(T8245&lt;=100,6,IF(T8245&lt;=250,7,8)))))))</f>
        <v>1</v>
      </c>
      <c r="V8245" s="21" t="n">
        <f aca="false">IF(AND(OR(Dashboard!$T$3="All",R8245=Dashboard!$T$3),OR(Dashboard!$T$4="All",D8245=Dashboard!$T$4)),1,0)</f>
        <v>1</v>
      </c>
      <c r="W8245" s="21" t="n">
        <f aca="false">IF(V8245=1,T8245+ROW()/10000000,0)</f>
        <v>6.0008245</v>
      </c>
    </row>
    <row r="8246" customFormat="false" ht="15" hidden="false" customHeight="false" outlineLevel="0" collapsed="false">
      <c r="A8246" s="0" t="n">
        <v>18381224</v>
      </c>
      <c r="B8246" s="0" t="s">
        <v>17549</v>
      </c>
      <c r="C8246" s="0" t="n">
        <v>1</v>
      </c>
      <c r="D8246" s="0" t="s">
        <v>17189</v>
      </c>
      <c r="E8246" s="0" t="s">
        <v>17550</v>
      </c>
      <c r="F8246" s="0" t="s">
        <v>17519</v>
      </c>
      <c r="G8246" s="0" t="s">
        <v>17520</v>
      </c>
      <c r="H8246" s="0" t="s">
        <v>2122</v>
      </c>
      <c r="I8246" s="0" t="s">
        <v>2123</v>
      </c>
      <c r="J8246" s="0" t="s">
        <v>47</v>
      </c>
      <c r="K8246" s="0" t="s">
        <v>46</v>
      </c>
      <c r="L8246" s="0" t="s">
        <v>47</v>
      </c>
      <c r="M8246" s="0" t="s">
        <v>47</v>
      </c>
      <c r="N8246" s="0" t="n">
        <v>2</v>
      </c>
      <c r="O8246" s="0" t="n">
        <v>7</v>
      </c>
      <c r="P8246" s="0" t="n">
        <v>700</v>
      </c>
      <c r="Q8246" s="0" t="n">
        <v>3.2</v>
      </c>
      <c r="R8246" s="0" t="str">
        <f aca="false">INDEX(Lookup!$B$4:$B$18,MATCH(C8246,Lookup!$A$4:$A$18,0))</f>
        <v>India</v>
      </c>
      <c r="S8246" s="20" t="n">
        <f aca="false">INDEX(Lookup!$D$4:$D$18,MATCH(C8246,Lookup!$A$4:$A$18,0))</f>
        <v>0.012</v>
      </c>
      <c r="T8246" s="21" t="n">
        <f aca="false">ROUND(P8246*S8246,2)</f>
        <v>8.4</v>
      </c>
      <c r="U8246" s="21" t="n">
        <f aca="false">IF(T8246&lt;=10,1,IF(T8246&lt;=20,2,IF(T8246&lt;=30,3,IF(T8246&lt;=40,4,IF(T8246&lt;=50,5,IF(T8246&lt;=100,6,IF(T8246&lt;=250,7,8)))))))</f>
        <v>1</v>
      </c>
      <c r="V8246" s="21" t="n">
        <f aca="false">IF(AND(OR(Dashboard!$T$3="All",R8246=Dashboard!$T$3),OR(Dashboard!$T$4="All",D8246=Dashboard!$T$4)),1,0)</f>
        <v>1</v>
      </c>
      <c r="W8246" s="21" t="n">
        <f aca="false">IF(V8246=1,T8246+ROW()/10000000,0)</f>
        <v>8.4008246</v>
      </c>
    </row>
    <row r="8247" customFormat="false" ht="15" hidden="false" customHeight="false" outlineLevel="0" collapsed="false">
      <c r="A8247" s="0" t="n">
        <v>18440751</v>
      </c>
      <c r="B8247" s="0" t="s">
        <v>17551</v>
      </c>
      <c r="C8247" s="0" t="n">
        <v>1</v>
      </c>
      <c r="D8247" s="0" t="s">
        <v>17189</v>
      </c>
      <c r="E8247" s="0" t="s">
        <v>17552</v>
      </c>
      <c r="F8247" s="0" t="s">
        <v>17519</v>
      </c>
      <c r="G8247" s="0" t="s">
        <v>17520</v>
      </c>
      <c r="H8247" s="0" t="s">
        <v>2712</v>
      </c>
      <c r="I8247" s="0" t="s">
        <v>2123</v>
      </c>
      <c r="J8247" s="0" t="s">
        <v>47</v>
      </c>
      <c r="K8247" s="0" t="s">
        <v>47</v>
      </c>
      <c r="L8247" s="0" t="s">
        <v>47</v>
      </c>
      <c r="M8247" s="0" t="s">
        <v>47</v>
      </c>
      <c r="N8247" s="0" t="n">
        <v>2</v>
      </c>
      <c r="O8247" s="0" t="n">
        <v>13</v>
      </c>
      <c r="P8247" s="0" t="n">
        <v>500</v>
      </c>
      <c r="Q8247" s="0" t="n">
        <v>3.3</v>
      </c>
      <c r="R8247" s="0" t="str">
        <f aca="false">INDEX(Lookup!$B$4:$B$18,MATCH(C8247,Lookup!$A$4:$A$18,0))</f>
        <v>India</v>
      </c>
      <c r="S8247" s="20" t="n">
        <f aca="false">INDEX(Lookup!$D$4:$D$18,MATCH(C8247,Lookup!$A$4:$A$18,0))</f>
        <v>0.012</v>
      </c>
      <c r="T8247" s="21" t="n">
        <f aca="false">ROUND(P8247*S8247,2)</f>
        <v>6</v>
      </c>
      <c r="U8247" s="21" t="n">
        <f aca="false">IF(T8247&lt;=10,1,IF(T8247&lt;=20,2,IF(T8247&lt;=30,3,IF(T8247&lt;=40,4,IF(T8247&lt;=50,5,IF(T8247&lt;=100,6,IF(T8247&lt;=250,7,8)))))))</f>
        <v>1</v>
      </c>
      <c r="V8247" s="21" t="n">
        <f aca="false">IF(AND(OR(Dashboard!$T$3="All",R8247=Dashboard!$T$3),OR(Dashboard!$T$4="All",D8247=Dashboard!$T$4)),1,0)</f>
        <v>1</v>
      </c>
      <c r="W8247" s="21" t="n">
        <f aca="false">IF(V8247=1,T8247+ROW()/10000000,0)</f>
        <v>6.0008247</v>
      </c>
    </row>
    <row r="8248" customFormat="false" ht="15" hidden="false" customHeight="false" outlineLevel="0" collapsed="false">
      <c r="A8248" s="0" t="n">
        <v>306560</v>
      </c>
      <c r="B8248" s="0" t="s">
        <v>17553</v>
      </c>
      <c r="C8248" s="0" t="n">
        <v>1</v>
      </c>
      <c r="D8248" s="0" t="s">
        <v>17189</v>
      </c>
      <c r="E8248" s="0" t="s">
        <v>17554</v>
      </c>
      <c r="F8248" s="0" t="s">
        <v>17519</v>
      </c>
      <c r="G8248" s="0" t="s">
        <v>17520</v>
      </c>
      <c r="H8248" s="0" t="s">
        <v>2288</v>
      </c>
      <c r="I8248" s="0" t="s">
        <v>2123</v>
      </c>
      <c r="J8248" s="0" t="s">
        <v>47</v>
      </c>
      <c r="K8248" s="0" t="s">
        <v>46</v>
      </c>
      <c r="L8248" s="0" t="s">
        <v>47</v>
      </c>
      <c r="M8248" s="0" t="s">
        <v>47</v>
      </c>
      <c r="N8248" s="0" t="n">
        <v>2</v>
      </c>
      <c r="O8248" s="0" t="n">
        <v>36</v>
      </c>
      <c r="P8248" s="0" t="n">
        <v>600</v>
      </c>
      <c r="Q8248" s="0" t="n">
        <v>2.7</v>
      </c>
      <c r="R8248" s="0" t="str">
        <f aca="false">INDEX(Lookup!$B$4:$B$18,MATCH(C8248,Lookup!$A$4:$A$18,0))</f>
        <v>India</v>
      </c>
      <c r="S8248" s="20" t="n">
        <f aca="false">INDEX(Lookup!$D$4:$D$18,MATCH(C8248,Lookup!$A$4:$A$18,0))</f>
        <v>0.012</v>
      </c>
      <c r="T8248" s="21" t="n">
        <f aca="false">ROUND(P8248*S8248,2)</f>
        <v>7.2</v>
      </c>
      <c r="U8248" s="21" t="n">
        <f aca="false">IF(T8248&lt;=10,1,IF(T8248&lt;=20,2,IF(T8248&lt;=30,3,IF(T8248&lt;=40,4,IF(T8248&lt;=50,5,IF(T8248&lt;=100,6,IF(T8248&lt;=250,7,8)))))))</f>
        <v>1</v>
      </c>
      <c r="V8248" s="21" t="n">
        <f aca="false">IF(AND(OR(Dashboard!$T$3="All",R8248=Dashboard!$T$3),OR(Dashboard!$T$4="All",D8248=Dashboard!$T$4)),1,0)</f>
        <v>1</v>
      </c>
      <c r="W8248" s="21" t="n">
        <f aca="false">IF(V8248=1,T8248+ROW()/10000000,0)</f>
        <v>7.2008248</v>
      </c>
    </row>
    <row r="8249" customFormat="false" ht="15" hidden="false" customHeight="false" outlineLevel="0" collapsed="false">
      <c r="A8249" s="0" t="n">
        <v>18371428</v>
      </c>
      <c r="B8249" s="0" t="s">
        <v>17555</v>
      </c>
      <c r="C8249" s="0" t="n">
        <v>1</v>
      </c>
      <c r="D8249" s="0" t="s">
        <v>17189</v>
      </c>
      <c r="E8249" s="0" t="s">
        <v>17556</v>
      </c>
      <c r="F8249" s="0" t="s">
        <v>17519</v>
      </c>
      <c r="G8249" s="0" t="s">
        <v>17520</v>
      </c>
      <c r="H8249" s="0" t="s">
        <v>2359</v>
      </c>
      <c r="I8249" s="0" t="s">
        <v>2123</v>
      </c>
      <c r="J8249" s="0" t="s">
        <v>47</v>
      </c>
      <c r="K8249" s="0" t="s">
        <v>46</v>
      </c>
      <c r="L8249" s="0" t="s">
        <v>47</v>
      </c>
      <c r="M8249" s="0" t="s">
        <v>47</v>
      </c>
      <c r="N8249" s="0" t="n">
        <v>2</v>
      </c>
      <c r="O8249" s="0" t="n">
        <v>13</v>
      </c>
      <c r="P8249" s="0" t="n">
        <v>800</v>
      </c>
      <c r="Q8249" s="0" t="n">
        <v>3.4</v>
      </c>
      <c r="R8249" s="0" t="str">
        <f aca="false">INDEX(Lookup!$B$4:$B$18,MATCH(C8249,Lookup!$A$4:$A$18,0))</f>
        <v>India</v>
      </c>
      <c r="S8249" s="20" t="n">
        <f aca="false">INDEX(Lookup!$D$4:$D$18,MATCH(C8249,Lookup!$A$4:$A$18,0))</f>
        <v>0.012</v>
      </c>
      <c r="T8249" s="21" t="n">
        <f aca="false">ROUND(P8249*S8249,2)</f>
        <v>9.6</v>
      </c>
      <c r="U8249" s="21" t="n">
        <f aca="false">IF(T8249&lt;=10,1,IF(T8249&lt;=20,2,IF(T8249&lt;=30,3,IF(T8249&lt;=40,4,IF(T8249&lt;=50,5,IF(T8249&lt;=100,6,IF(T8249&lt;=250,7,8)))))))</f>
        <v>1</v>
      </c>
      <c r="V8249" s="21" t="n">
        <f aca="false">IF(AND(OR(Dashboard!$T$3="All",R8249=Dashboard!$T$3),OR(Dashboard!$T$4="All",D8249=Dashboard!$T$4)),1,0)</f>
        <v>1</v>
      </c>
      <c r="W8249" s="21" t="n">
        <f aca="false">IF(V8249=1,T8249+ROW()/10000000,0)</f>
        <v>9.6008249</v>
      </c>
    </row>
    <row r="8250" customFormat="false" ht="15" hidden="false" customHeight="false" outlineLevel="0" collapsed="false">
      <c r="A8250" s="0" t="n">
        <v>18372251</v>
      </c>
      <c r="B8250" s="0" t="s">
        <v>17557</v>
      </c>
      <c r="C8250" s="0" t="n">
        <v>1</v>
      </c>
      <c r="D8250" s="0" t="s">
        <v>17189</v>
      </c>
      <c r="E8250" s="0" t="s">
        <v>17558</v>
      </c>
      <c r="F8250" s="0" t="s">
        <v>17519</v>
      </c>
      <c r="G8250" s="0" t="s">
        <v>17520</v>
      </c>
      <c r="H8250" s="0" t="s">
        <v>17559</v>
      </c>
      <c r="I8250" s="0" t="s">
        <v>2123</v>
      </c>
      <c r="J8250" s="0" t="s">
        <v>46</v>
      </c>
      <c r="K8250" s="0" t="s">
        <v>47</v>
      </c>
      <c r="L8250" s="0" t="s">
        <v>47</v>
      </c>
      <c r="M8250" s="0" t="s">
        <v>47</v>
      </c>
      <c r="N8250" s="0" t="n">
        <v>2</v>
      </c>
      <c r="O8250" s="0" t="n">
        <v>8</v>
      </c>
      <c r="P8250" s="0" t="n">
        <v>800</v>
      </c>
      <c r="Q8250" s="0" t="n">
        <v>3.1</v>
      </c>
      <c r="R8250" s="0" t="str">
        <f aca="false">INDEX(Lookup!$B$4:$B$18,MATCH(C8250,Lookup!$A$4:$A$18,0))</f>
        <v>India</v>
      </c>
      <c r="S8250" s="20" t="n">
        <f aca="false">INDEX(Lookup!$D$4:$D$18,MATCH(C8250,Lookup!$A$4:$A$18,0))</f>
        <v>0.012</v>
      </c>
      <c r="T8250" s="21" t="n">
        <f aca="false">ROUND(P8250*S8250,2)</f>
        <v>9.6</v>
      </c>
      <c r="U8250" s="21" t="n">
        <f aca="false">IF(T8250&lt;=10,1,IF(T8250&lt;=20,2,IF(T8250&lt;=30,3,IF(T8250&lt;=40,4,IF(T8250&lt;=50,5,IF(T8250&lt;=100,6,IF(T8250&lt;=250,7,8)))))))</f>
        <v>1</v>
      </c>
      <c r="V8250" s="21" t="n">
        <f aca="false">IF(AND(OR(Dashboard!$T$3="All",R8250=Dashboard!$T$3),OR(Dashboard!$T$4="All",D8250=Dashboard!$T$4)),1,0)</f>
        <v>1</v>
      </c>
      <c r="W8250" s="21" t="n">
        <f aca="false">IF(V8250=1,T8250+ROW()/10000000,0)</f>
        <v>9.600825</v>
      </c>
    </row>
    <row r="8251" customFormat="false" ht="15" hidden="false" customHeight="false" outlineLevel="0" collapsed="false">
      <c r="A8251" s="0" t="n">
        <v>312369</v>
      </c>
      <c r="B8251" s="0" t="s">
        <v>17560</v>
      </c>
      <c r="C8251" s="0" t="n">
        <v>1</v>
      </c>
      <c r="D8251" s="0" t="s">
        <v>17189</v>
      </c>
      <c r="E8251" s="0" t="s">
        <v>17561</v>
      </c>
      <c r="F8251" s="0" t="s">
        <v>17519</v>
      </c>
      <c r="G8251" s="0" t="s">
        <v>17520</v>
      </c>
      <c r="H8251" s="0" t="s">
        <v>4023</v>
      </c>
      <c r="I8251" s="0" t="s">
        <v>2123</v>
      </c>
      <c r="J8251" s="0" t="s">
        <v>47</v>
      </c>
      <c r="K8251" s="0" t="s">
        <v>46</v>
      </c>
      <c r="L8251" s="0" t="s">
        <v>47</v>
      </c>
      <c r="M8251" s="0" t="s">
        <v>47</v>
      </c>
      <c r="N8251" s="0" t="n">
        <v>2</v>
      </c>
      <c r="O8251" s="0" t="n">
        <v>27</v>
      </c>
      <c r="P8251" s="0" t="n">
        <v>550</v>
      </c>
      <c r="Q8251" s="0" t="n">
        <v>3.2</v>
      </c>
      <c r="R8251" s="0" t="str">
        <f aca="false">INDEX(Lookup!$B$4:$B$18,MATCH(C8251,Lookup!$A$4:$A$18,0))</f>
        <v>India</v>
      </c>
      <c r="S8251" s="20" t="n">
        <f aca="false">INDEX(Lookup!$D$4:$D$18,MATCH(C8251,Lookup!$A$4:$A$18,0))</f>
        <v>0.012</v>
      </c>
      <c r="T8251" s="21" t="n">
        <f aca="false">ROUND(P8251*S8251,2)</f>
        <v>6.6</v>
      </c>
      <c r="U8251" s="21" t="n">
        <f aca="false">IF(T8251&lt;=10,1,IF(T8251&lt;=20,2,IF(T8251&lt;=30,3,IF(T8251&lt;=40,4,IF(T8251&lt;=50,5,IF(T8251&lt;=100,6,IF(T8251&lt;=250,7,8)))))))</f>
        <v>1</v>
      </c>
      <c r="V8251" s="21" t="n">
        <f aca="false">IF(AND(OR(Dashboard!$T$3="All",R8251=Dashboard!$T$3),OR(Dashboard!$T$4="All",D8251=Dashboard!$T$4)),1,0)</f>
        <v>1</v>
      </c>
      <c r="W8251" s="21" t="n">
        <f aca="false">IF(V8251=1,T8251+ROW()/10000000,0)</f>
        <v>6.6008251</v>
      </c>
    </row>
    <row r="8252" customFormat="false" ht="15" hidden="false" customHeight="false" outlineLevel="0" collapsed="false">
      <c r="A8252" s="0" t="n">
        <v>307014</v>
      </c>
      <c r="B8252" s="0" t="s">
        <v>17562</v>
      </c>
      <c r="C8252" s="0" t="n">
        <v>1</v>
      </c>
      <c r="D8252" s="0" t="s">
        <v>17189</v>
      </c>
      <c r="E8252" s="0" t="s">
        <v>17563</v>
      </c>
      <c r="F8252" s="0" t="s">
        <v>17519</v>
      </c>
      <c r="G8252" s="0" t="s">
        <v>17520</v>
      </c>
      <c r="H8252" s="0" t="s">
        <v>2158</v>
      </c>
      <c r="I8252" s="0" t="s">
        <v>2123</v>
      </c>
      <c r="J8252" s="0" t="s">
        <v>46</v>
      </c>
      <c r="K8252" s="0" t="s">
        <v>46</v>
      </c>
      <c r="L8252" s="0" t="s">
        <v>47</v>
      </c>
      <c r="M8252" s="0" t="s">
        <v>47</v>
      </c>
      <c r="N8252" s="0" t="n">
        <v>3</v>
      </c>
      <c r="O8252" s="0" t="n">
        <v>367</v>
      </c>
      <c r="P8252" s="0" t="n">
        <v>1000</v>
      </c>
      <c r="Q8252" s="0" t="n">
        <v>3.5</v>
      </c>
      <c r="R8252" s="0" t="str">
        <f aca="false">INDEX(Lookup!$B$4:$B$18,MATCH(C8252,Lookup!$A$4:$A$18,0))</f>
        <v>India</v>
      </c>
      <c r="S8252" s="20" t="n">
        <f aca="false">INDEX(Lookup!$D$4:$D$18,MATCH(C8252,Lookup!$A$4:$A$18,0))</f>
        <v>0.012</v>
      </c>
      <c r="T8252" s="21" t="n">
        <f aca="false">ROUND(P8252*S8252,2)</f>
        <v>12</v>
      </c>
      <c r="U8252" s="21" t="n">
        <f aca="false">IF(T8252&lt;=10,1,IF(T8252&lt;=20,2,IF(T8252&lt;=30,3,IF(T8252&lt;=40,4,IF(T8252&lt;=50,5,IF(T8252&lt;=100,6,IF(T8252&lt;=250,7,8)))))))</f>
        <v>2</v>
      </c>
      <c r="V8252" s="21" t="n">
        <f aca="false">IF(AND(OR(Dashboard!$T$3="All",R8252=Dashboard!$T$3),OR(Dashboard!$T$4="All",D8252=Dashboard!$T$4)),1,0)</f>
        <v>1</v>
      </c>
      <c r="W8252" s="21" t="n">
        <f aca="false">IF(V8252=1,T8252+ROW()/10000000,0)</f>
        <v>12.0008252</v>
      </c>
    </row>
    <row r="8253" customFormat="false" ht="15" hidden="false" customHeight="false" outlineLevel="0" collapsed="false">
      <c r="A8253" s="0" t="n">
        <v>18332064</v>
      </c>
      <c r="B8253" s="0" t="s">
        <v>17564</v>
      </c>
      <c r="C8253" s="0" t="n">
        <v>1</v>
      </c>
      <c r="D8253" s="0" t="s">
        <v>17189</v>
      </c>
      <c r="E8253" s="0" t="s">
        <v>17565</v>
      </c>
      <c r="F8253" s="0" t="s">
        <v>17519</v>
      </c>
      <c r="G8253" s="0" t="s">
        <v>17520</v>
      </c>
      <c r="H8253" s="0" t="s">
        <v>402</v>
      </c>
      <c r="I8253" s="0" t="s">
        <v>2123</v>
      </c>
      <c r="J8253" s="0" t="s">
        <v>47</v>
      </c>
      <c r="K8253" s="0" t="s">
        <v>46</v>
      </c>
      <c r="L8253" s="0" t="s">
        <v>47</v>
      </c>
      <c r="M8253" s="0" t="s">
        <v>47</v>
      </c>
      <c r="N8253" s="0" t="n">
        <v>2</v>
      </c>
      <c r="O8253" s="0" t="n">
        <v>99</v>
      </c>
      <c r="P8253" s="0" t="n">
        <v>550</v>
      </c>
      <c r="Q8253" s="0" t="n">
        <v>3.8</v>
      </c>
      <c r="R8253" s="0" t="str">
        <f aca="false">INDEX(Lookup!$B$4:$B$18,MATCH(C8253,Lookup!$A$4:$A$18,0))</f>
        <v>India</v>
      </c>
      <c r="S8253" s="20" t="n">
        <f aca="false">INDEX(Lookup!$D$4:$D$18,MATCH(C8253,Lookup!$A$4:$A$18,0))</f>
        <v>0.012</v>
      </c>
      <c r="T8253" s="21" t="n">
        <f aca="false">ROUND(P8253*S8253,2)</f>
        <v>6.6</v>
      </c>
      <c r="U8253" s="21" t="n">
        <f aca="false">IF(T8253&lt;=10,1,IF(T8253&lt;=20,2,IF(T8253&lt;=30,3,IF(T8253&lt;=40,4,IF(T8253&lt;=50,5,IF(T8253&lt;=100,6,IF(T8253&lt;=250,7,8)))))))</f>
        <v>1</v>
      </c>
      <c r="V8253" s="21" t="n">
        <f aca="false">IF(AND(OR(Dashboard!$T$3="All",R8253=Dashboard!$T$3),OR(Dashboard!$T$4="All",D8253=Dashboard!$T$4)),1,0)</f>
        <v>1</v>
      </c>
      <c r="W8253" s="21" t="n">
        <f aca="false">IF(V8253=1,T8253+ROW()/10000000,0)</f>
        <v>6.6008253</v>
      </c>
    </row>
    <row r="8254" customFormat="false" ht="15" hidden="false" customHeight="false" outlineLevel="0" collapsed="false">
      <c r="A8254" s="0" t="n">
        <v>18216939</v>
      </c>
      <c r="B8254" s="0" t="s">
        <v>17566</v>
      </c>
      <c r="C8254" s="0" t="n">
        <v>1</v>
      </c>
      <c r="D8254" s="0" t="s">
        <v>17189</v>
      </c>
      <c r="E8254" s="0" t="s">
        <v>17567</v>
      </c>
      <c r="F8254" s="0" t="s">
        <v>17519</v>
      </c>
      <c r="G8254" s="0" t="s">
        <v>17520</v>
      </c>
      <c r="H8254" s="0" t="s">
        <v>1124</v>
      </c>
      <c r="I8254" s="0" t="s">
        <v>2123</v>
      </c>
      <c r="J8254" s="0" t="s">
        <v>47</v>
      </c>
      <c r="K8254" s="0" t="s">
        <v>46</v>
      </c>
      <c r="L8254" s="0" t="s">
        <v>47</v>
      </c>
      <c r="M8254" s="0" t="s">
        <v>47</v>
      </c>
      <c r="N8254" s="0" t="n">
        <v>2</v>
      </c>
      <c r="O8254" s="0" t="n">
        <v>115</v>
      </c>
      <c r="P8254" s="0" t="n">
        <v>650</v>
      </c>
      <c r="Q8254" s="0" t="n">
        <v>3.7</v>
      </c>
      <c r="R8254" s="0" t="str">
        <f aca="false">INDEX(Lookup!$B$4:$B$18,MATCH(C8254,Lookup!$A$4:$A$18,0))</f>
        <v>India</v>
      </c>
      <c r="S8254" s="20" t="n">
        <f aca="false">INDEX(Lookup!$D$4:$D$18,MATCH(C8254,Lookup!$A$4:$A$18,0))</f>
        <v>0.012</v>
      </c>
      <c r="T8254" s="21" t="n">
        <f aca="false">ROUND(P8254*S8254,2)</f>
        <v>7.8</v>
      </c>
      <c r="U8254" s="21" t="n">
        <f aca="false">IF(T8254&lt;=10,1,IF(T8254&lt;=20,2,IF(T8254&lt;=30,3,IF(T8254&lt;=40,4,IF(T8254&lt;=50,5,IF(T8254&lt;=100,6,IF(T8254&lt;=250,7,8)))))))</f>
        <v>1</v>
      </c>
      <c r="V8254" s="21" t="n">
        <f aca="false">IF(AND(OR(Dashboard!$T$3="All",R8254=Dashboard!$T$3),OR(Dashboard!$T$4="All",D8254=Dashboard!$T$4)),1,0)</f>
        <v>1</v>
      </c>
      <c r="W8254" s="21" t="n">
        <f aca="false">IF(V8254=1,T8254+ROW()/10000000,0)</f>
        <v>7.8008254</v>
      </c>
    </row>
    <row r="8255" customFormat="false" ht="15" hidden="false" customHeight="false" outlineLevel="0" collapsed="false">
      <c r="A8255" s="0" t="n">
        <v>18378014</v>
      </c>
      <c r="B8255" s="0" t="s">
        <v>17568</v>
      </c>
      <c r="C8255" s="0" t="n">
        <v>1</v>
      </c>
      <c r="D8255" s="0" t="s">
        <v>17189</v>
      </c>
      <c r="E8255" s="0" t="s">
        <v>17569</v>
      </c>
      <c r="F8255" s="0" t="s">
        <v>17519</v>
      </c>
      <c r="G8255" s="0" t="s">
        <v>17520</v>
      </c>
      <c r="H8255" s="0" t="s">
        <v>2128</v>
      </c>
      <c r="I8255" s="0" t="s">
        <v>2123</v>
      </c>
      <c r="J8255" s="0" t="s">
        <v>47</v>
      </c>
      <c r="K8255" s="0" t="s">
        <v>46</v>
      </c>
      <c r="L8255" s="0" t="s">
        <v>47</v>
      </c>
      <c r="M8255" s="0" t="s">
        <v>47</v>
      </c>
      <c r="N8255" s="0" t="n">
        <v>1</v>
      </c>
      <c r="O8255" s="0" t="n">
        <v>18</v>
      </c>
      <c r="P8255" s="0" t="n">
        <v>400</v>
      </c>
      <c r="Q8255" s="0" t="n">
        <v>3.6</v>
      </c>
      <c r="R8255" s="0" t="str">
        <f aca="false">INDEX(Lookup!$B$4:$B$18,MATCH(C8255,Lookup!$A$4:$A$18,0))</f>
        <v>India</v>
      </c>
      <c r="S8255" s="20" t="n">
        <f aca="false">INDEX(Lookup!$D$4:$D$18,MATCH(C8255,Lookup!$A$4:$A$18,0))</f>
        <v>0.012</v>
      </c>
      <c r="T8255" s="21" t="n">
        <f aca="false">ROUND(P8255*S8255,2)</f>
        <v>4.8</v>
      </c>
      <c r="U8255" s="21" t="n">
        <f aca="false">IF(T8255&lt;=10,1,IF(T8255&lt;=20,2,IF(T8255&lt;=30,3,IF(T8255&lt;=40,4,IF(T8255&lt;=50,5,IF(T8255&lt;=100,6,IF(T8255&lt;=250,7,8)))))))</f>
        <v>1</v>
      </c>
      <c r="V8255" s="21" t="n">
        <f aca="false">IF(AND(OR(Dashboard!$T$3="All",R8255=Dashboard!$T$3),OR(Dashboard!$T$4="All",D8255=Dashboard!$T$4)),1,0)</f>
        <v>1</v>
      </c>
      <c r="W8255" s="21" t="n">
        <f aca="false">IF(V8255=1,T8255+ROW()/10000000,0)</f>
        <v>4.8008255</v>
      </c>
    </row>
    <row r="8256" customFormat="false" ht="15" hidden="false" customHeight="false" outlineLevel="0" collapsed="false">
      <c r="A8256" s="0" t="n">
        <v>18157400</v>
      </c>
      <c r="B8256" s="0" t="s">
        <v>15964</v>
      </c>
      <c r="C8256" s="0" t="n">
        <v>1</v>
      </c>
      <c r="D8256" s="0" t="s">
        <v>17189</v>
      </c>
      <c r="E8256" s="0" t="s">
        <v>17570</v>
      </c>
      <c r="F8256" s="0" t="s">
        <v>17519</v>
      </c>
      <c r="G8256" s="0" t="s">
        <v>17520</v>
      </c>
      <c r="H8256" s="0" t="s">
        <v>2122</v>
      </c>
      <c r="I8256" s="0" t="s">
        <v>2123</v>
      </c>
      <c r="J8256" s="0" t="s">
        <v>47</v>
      </c>
      <c r="K8256" s="0" t="s">
        <v>46</v>
      </c>
      <c r="L8256" s="0" t="s">
        <v>47</v>
      </c>
      <c r="M8256" s="0" t="s">
        <v>47</v>
      </c>
      <c r="N8256" s="0" t="n">
        <v>2</v>
      </c>
      <c r="O8256" s="0" t="n">
        <v>72</v>
      </c>
      <c r="P8256" s="0" t="n">
        <v>900</v>
      </c>
      <c r="Q8256" s="0" t="n">
        <v>3.6</v>
      </c>
      <c r="R8256" s="0" t="str">
        <f aca="false">INDEX(Lookup!$B$4:$B$18,MATCH(C8256,Lookup!$A$4:$A$18,0))</f>
        <v>India</v>
      </c>
      <c r="S8256" s="20" t="n">
        <f aca="false">INDEX(Lookup!$D$4:$D$18,MATCH(C8256,Lookup!$A$4:$A$18,0))</f>
        <v>0.012</v>
      </c>
      <c r="T8256" s="21" t="n">
        <f aca="false">ROUND(P8256*S8256,2)</f>
        <v>10.8</v>
      </c>
      <c r="U8256" s="21" t="n">
        <f aca="false">IF(T8256&lt;=10,1,IF(T8256&lt;=20,2,IF(T8256&lt;=30,3,IF(T8256&lt;=40,4,IF(T8256&lt;=50,5,IF(T8256&lt;=100,6,IF(T8256&lt;=250,7,8)))))))</f>
        <v>2</v>
      </c>
      <c r="V8256" s="21" t="n">
        <f aca="false">IF(AND(OR(Dashboard!$T$3="All",R8256=Dashboard!$T$3),OR(Dashboard!$T$4="All",D8256=Dashboard!$T$4)),1,0)</f>
        <v>1</v>
      </c>
      <c r="W8256" s="21" t="n">
        <f aca="false">IF(V8256=1,T8256+ROW()/10000000,0)</f>
        <v>10.8008256</v>
      </c>
    </row>
    <row r="8257" customFormat="false" ht="15" hidden="false" customHeight="false" outlineLevel="0" collapsed="false">
      <c r="A8257" s="0" t="n">
        <v>18057810</v>
      </c>
      <c r="B8257" s="0" t="s">
        <v>17571</v>
      </c>
      <c r="C8257" s="0" t="n">
        <v>1</v>
      </c>
      <c r="D8257" s="0" t="s">
        <v>17189</v>
      </c>
      <c r="E8257" s="0" t="s">
        <v>17572</v>
      </c>
      <c r="F8257" s="0" t="s">
        <v>17519</v>
      </c>
      <c r="G8257" s="0" t="s">
        <v>17520</v>
      </c>
      <c r="H8257" s="0" t="s">
        <v>2128</v>
      </c>
      <c r="I8257" s="0" t="s">
        <v>2123</v>
      </c>
      <c r="J8257" s="0" t="s">
        <v>47</v>
      </c>
      <c r="K8257" s="0" t="s">
        <v>46</v>
      </c>
      <c r="L8257" s="0" t="s">
        <v>47</v>
      </c>
      <c r="M8257" s="0" t="s">
        <v>47</v>
      </c>
      <c r="N8257" s="0" t="n">
        <v>2</v>
      </c>
      <c r="O8257" s="0" t="n">
        <v>56</v>
      </c>
      <c r="P8257" s="0" t="n">
        <v>850</v>
      </c>
      <c r="Q8257" s="0" t="n">
        <v>3.6</v>
      </c>
      <c r="R8257" s="0" t="str">
        <f aca="false">INDEX(Lookup!$B$4:$B$18,MATCH(C8257,Lookup!$A$4:$A$18,0))</f>
        <v>India</v>
      </c>
      <c r="S8257" s="20" t="n">
        <f aca="false">INDEX(Lookup!$D$4:$D$18,MATCH(C8257,Lookup!$A$4:$A$18,0))</f>
        <v>0.012</v>
      </c>
      <c r="T8257" s="21" t="n">
        <f aca="false">ROUND(P8257*S8257,2)</f>
        <v>10.2</v>
      </c>
      <c r="U8257" s="21" t="n">
        <f aca="false">IF(T8257&lt;=10,1,IF(T8257&lt;=20,2,IF(T8257&lt;=30,3,IF(T8257&lt;=40,4,IF(T8257&lt;=50,5,IF(T8257&lt;=100,6,IF(T8257&lt;=250,7,8)))))))</f>
        <v>2</v>
      </c>
      <c r="V8257" s="21" t="n">
        <f aca="false">IF(AND(OR(Dashboard!$T$3="All",R8257=Dashboard!$T$3),OR(Dashboard!$T$4="All",D8257=Dashboard!$T$4)),1,0)</f>
        <v>1</v>
      </c>
      <c r="W8257" s="21" t="n">
        <f aca="false">IF(V8257=1,T8257+ROW()/10000000,0)</f>
        <v>10.2008257</v>
      </c>
    </row>
    <row r="8258" customFormat="false" ht="15" hidden="false" customHeight="false" outlineLevel="0" collapsed="false">
      <c r="A8258" s="0" t="n">
        <v>18252385</v>
      </c>
      <c r="B8258" s="0" t="s">
        <v>17573</v>
      </c>
      <c r="C8258" s="0" t="n">
        <v>1</v>
      </c>
      <c r="D8258" s="0" t="s">
        <v>17189</v>
      </c>
      <c r="E8258" s="0" t="s">
        <v>17574</v>
      </c>
      <c r="F8258" s="0" t="s">
        <v>17519</v>
      </c>
      <c r="G8258" s="0" t="s">
        <v>17520</v>
      </c>
      <c r="H8258" s="0" t="s">
        <v>2122</v>
      </c>
      <c r="I8258" s="0" t="s">
        <v>2123</v>
      </c>
      <c r="J8258" s="0" t="s">
        <v>47</v>
      </c>
      <c r="K8258" s="0" t="s">
        <v>46</v>
      </c>
      <c r="L8258" s="0" t="s">
        <v>47</v>
      </c>
      <c r="M8258" s="0" t="s">
        <v>47</v>
      </c>
      <c r="N8258" s="0" t="n">
        <v>2</v>
      </c>
      <c r="O8258" s="0" t="n">
        <v>108</v>
      </c>
      <c r="P8258" s="0" t="n">
        <v>750</v>
      </c>
      <c r="Q8258" s="0" t="n">
        <v>3.6</v>
      </c>
      <c r="R8258" s="0" t="str">
        <f aca="false">INDEX(Lookup!$B$4:$B$18,MATCH(C8258,Lookup!$A$4:$A$18,0))</f>
        <v>India</v>
      </c>
      <c r="S8258" s="20" t="n">
        <f aca="false">INDEX(Lookup!$D$4:$D$18,MATCH(C8258,Lookup!$A$4:$A$18,0))</f>
        <v>0.012</v>
      </c>
      <c r="T8258" s="21" t="n">
        <f aca="false">ROUND(P8258*S8258,2)</f>
        <v>9</v>
      </c>
      <c r="U8258" s="21" t="n">
        <f aca="false">IF(T8258&lt;=10,1,IF(T8258&lt;=20,2,IF(T8258&lt;=30,3,IF(T8258&lt;=40,4,IF(T8258&lt;=50,5,IF(T8258&lt;=100,6,IF(T8258&lt;=250,7,8)))))))</f>
        <v>1</v>
      </c>
      <c r="V8258" s="21" t="n">
        <f aca="false">IF(AND(OR(Dashboard!$T$3="All",R8258=Dashboard!$T$3),OR(Dashboard!$T$4="All",D8258=Dashboard!$T$4)),1,0)</f>
        <v>1</v>
      </c>
      <c r="W8258" s="21" t="n">
        <f aca="false">IF(V8258=1,T8258+ROW()/10000000,0)</f>
        <v>9.0008258</v>
      </c>
    </row>
    <row r="8259" customFormat="false" ht="15" hidden="false" customHeight="false" outlineLevel="0" collapsed="false">
      <c r="A8259" s="0" t="n">
        <v>18421504</v>
      </c>
      <c r="B8259" s="0" t="s">
        <v>17575</v>
      </c>
      <c r="C8259" s="0" t="n">
        <v>1</v>
      </c>
      <c r="D8259" s="0" t="s">
        <v>17189</v>
      </c>
      <c r="E8259" s="0" t="s">
        <v>17576</v>
      </c>
      <c r="F8259" s="0" t="s">
        <v>17519</v>
      </c>
      <c r="G8259" s="0" t="s">
        <v>17520</v>
      </c>
      <c r="H8259" s="0" t="s">
        <v>2972</v>
      </c>
      <c r="I8259" s="0" t="s">
        <v>2123</v>
      </c>
      <c r="J8259" s="0" t="s">
        <v>47</v>
      </c>
      <c r="K8259" s="0" t="s">
        <v>46</v>
      </c>
      <c r="L8259" s="0" t="s">
        <v>47</v>
      </c>
      <c r="M8259" s="0" t="s">
        <v>47</v>
      </c>
      <c r="N8259" s="0" t="n">
        <v>1</v>
      </c>
      <c r="O8259" s="0" t="n">
        <v>21</v>
      </c>
      <c r="P8259" s="0" t="n">
        <v>400</v>
      </c>
      <c r="Q8259" s="0" t="n">
        <v>3.5</v>
      </c>
      <c r="R8259" s="0" t="str">
        <f aca="false">INDEX(Lookup!$B$4:$B$18,MATCH(C8259,Lookup!$A$4:$A$18,0))</f>
        <v>India</v>
      </c>
      <c r="S8259" s="20" t="n">
        <f aca="false">INDEX(Lookup!$D$4:$D$18,MATCH(C8259,Lookup!$A$4:$A$18,0))</f>
        <v>0.012</v>
      </c>
      <c r="T8259" s="21" t="n">
        <f aca="false">ROUND(P8259*S8259,2)</f>
        <v>4.8</v>
      </c>
      <c r="U8259" s="21" t="n">
        <f aca="false">IF(T8259&lt;=10,1,IF(T8259&lt;=20,2,IF(T8259&lt;=30,3,IF(T8259&lt;=40,4,IF(T8259&lt;=50,5,IF(T8259&lt;=100,6,IF(T8259&lt;=250,7,8)))))))</f>
        <v>1</v>
      </c>
      <c r="V8259" s="21" t="n">
        <f aca="false">IF(AND(OR(Dashboard!$T$3="All",R8259=Dashboard!$T$3),OR(Dashboard!$T$4="All",D8259=Dashboard!$T$4)),1,0)</f>
        <v>1</v>
      </c>
      <c r="W8259" s="21" t="n">
        <f aca="false">IF(V8259=1,T8259+ROW()/10000000,0)</f>
        <v>4.8008259</v>
      </c>
    </row>
    <row r="8260" customFormat="false" ht="15" hidden="false" customHeight="false" outlineLevel="0" collapsed="false">
      <c r="A8260" s="0" t="n">
        <v>18310503</v>
      </c>
      <c r="B8260" s="0" t="s">
        <v>17577</v>
      </c>
      <c r="C8260" s="0" t="n">
        <v>1</v>
      </c>
      <c r="D8260" s="0" t="s">
        <v>17189</v>
      </c>
      <c r="E8260" s="0" t="s">
        <v>17578</v>
      </c>
      <c r="F8260" s="0" t="s">
        <v>17519</v>
      </c>
      <c r="G8260" s="0" t="s">
        <v>17520</v>
      </c>
      <c r="H8260" s="0" t="s">
        <v>120</v>
      </c>
      <c r="I8260" s="0" t="s">
        <v>2123</v>
      </c>
      <c r="J8260" s="0" t="s">
        <v>47</v>
      </c>
      <c r="K8260" s="0" t="s">
        <v>47</v>
      </c>
      <c r="L8260" s="0" t="s">
        <v>47</v>
      </c>
      <c r="M8260" s="0" t="s">
        <v>47</v>
      </c>
      <c r="N8260" s="0" t="n">
        <v>1</v>
      </c>
      <c r="O8260" s="0" t="n">
        <v>0</v>
      </c>
      <c r="P8260" s="0" t="n">
        <v>400</v>
      </c>
      <c r="Q8260" s="0" t="n">
        <v>1</v>
      </c>
      <c r="R8260" s="0" t="str">
        <f aca="false">INDEX(Lookup!$B$4:$B$18,MATCH(C8260,Lookup!$A$4:$A$18,0))</f>
        <v>India</v>
      </c>
      <c r="S8260" s="20" t="n">
        <f aca="false">INDEX(Lookup!$D$4:$D$18,MATCH(C8260,Lookup!$A$4:$A$18,0))</f>
        <v>0.012</v>
      </c>
      <c r="T8260" s="21" t="n">
        <f aca="false">ROUND(P8260*S8260,2)</f>
        <v>4.8</v>
      </c>
      <c r="U8260" s="21" t="n">
        <f aca="false">IF(T8260&lt;=10,1,IF(T8260&lt;=20,2,IF(T8260&lt;=30,3,IF(T8260&lt;=40,4,IF(T8260&lt;=50,5,IF(T8260&lt;=100,6,IF(T8260&lt;=250,7,8)))))))</f>
        <v>1</v>
      </c>
      <c r="V8260" s="21" t="n">
        <f aca="false">IF(AND(OR(Dashboard!$T$3="All",R8260=Dashboard!$T$3),OR(Dashboard!$T$4="All",D8260=Dashboard!$T$4)),1,0)</f>
        <v>1</v>
      </c>
      <c r="W8260" s="21" t="n">
        <f aca="false">IF(V8260=1,T8260+ROW()/10000000,0)</f>
        <v>4.800826</v>
      </c>
    </row>
    <row r="8261" customFormat="false" ht="15" hidden="false" customHeight="false" outlineLevel="0" collapsed="false">
      <c r="A8261" s="0" t="n">
        <v>18424173</v>
      </c>
      <c r="B8261" s="0" t="s">
        <v>17579</v>
      </c>
      <c r="C8261" s="0" t="n">
        <v>1</v>
      </c>
      <c r="D8261" s="0" t="s">
        <v>17189</v>
      </c>
      <c r="E8261" s="0" t="s">
        <v>17580</v>
      </c>
      <c r="F8261" s="0" t="s">
        <v>17519</v>
      </c>
      <c r="G8261" s="0" t="s">
        <v>17520</v>
      </c>
      <c r="H8261" s="0" t="s">
        <v>2147</v>
      </c>
      <c r="I8261" s="0" t="s">
        <v>2123</v>
      </c>
      <c r="J8261" s="0" t="s">
        <v>47</v>
      </c>
      <c r="K8261" s="0" t="s">
        <v>47</v>
      </c>
      <c r="L8261" s="0" t="s">
        <v>47</v>
      </c>
      <c r="M8261" s="0" t="s">
        <v>47</v>
      </c>
      <c r="N8261" s="0" t="n">
        <v>1</v>
      </c>
      <c r="O8261" s="0" t="n">
        <v>0</v>
      </c>
      <c r="P8261" s="0" t="n">
        <v>200</v>
      </c>
      <c r="Q8261" s="0" t="n">
        <v>1</v>
      </c>
      <c r="R8261" s="0" t="str">
        <f aca="false">INDEX(Lookup!$B$4:$B$18,MATCH(C8261,Lookup!$A$4:$A$18,0))</f>
        <v>India</v>
      </c>
      <c r="S8261" s="20" t="n">
        <f aca="false">INDEX(Lookup!$D$4:$D$18,MATCH(C8261,Lookup!$A$4:$A$18,0))</f>
        <v>0.012</v>
      </c>
      <c r="T8261" s="21" t="n">
        <f aca="false">ROUND(P8261*S8261,2)</f>
        <v>2.4</v>
      </c>
      <c r="U8261" s="21" t="n">
        <f aca="false">IF(T8261&lt;=10,1,IF(T8261&lt;=20,2,IF(T8261&lt;=30,3,IF(T8261&lt;=40,4,IF(T8261&lt;=50,5,IF(T8261&lt;=100,6,IF(T8261&lt;=250,7,8)))))))</f>
        <v>1</v>
      </c>
      <c r="V8261" s="21" t="n">
        <f aca="false">IF(AND(OR(Dashboard!$T$3="All",R8261=Dashboard!$T$3),OR(Dashboard!$T$4="All",D8261=Dashboard!$T$4)),1,0)</f>
        <v>1</v>
      </c>
      <c r="W8261" s="21" t="n">
        <f aca="false">IF(V8261=1,T8261+ROW()/10000000,0)</f>
        <v>2.4008261</v>
      </c>
    </row>
    <row r="8262" customFormat="false" ht="15" hidden="false" customHeight="false" outlineLevel="0" collapsed="false">
      <c r="A8262" s="0" t="n">
        <v>18233621</v>
      </c>
      <c r="B8262" s="0" t="s">
        <v>17581</v>
      </c>
      <c r="C8262" s="0" t="n">
        <v>1</v>
      </c>
      <c r="D8262" s="0" t="s">
        <v>17189</v>
      </c>
      <c r="E8262" s="0" t="s">
        <v>17582</v>
      </c>
      <c r="F8262" s="0" t="s">
        <v>17519</v>
      </c>
      <c r="G8262" s="0" t="s">
        <v>17520</v>
      </c>
      <c r="H8262" s="0" t="s">
        <v>17583</v>
      </c>
      <c r="I8262" s="0" t="s">
        <v>2123</v>
      </c>
      <c r="J8262" s="0" t="s">
        <v>47</v>
      </c>
      <c r="K8262" s="0" t="s">
        <v>47</v>
      </c>
      <c r="L8262" s="0" t="s">
        <v>47</v>
      </c>
      <c r="M8262" s="0" t="s">
        <v>47</v>
      </c>
      <c r="N8262" s="0" t="n">
        <v>2</v>
      </c>
      <c r="O8262" s="0" t="n">
        <v>0</v>
      </c>
      <c r="P8262" s="0" t="n">
        <v>600</v>
      </c>
      <c r="Q8262" s="0" t="n">
        <v>1</v>
      </c>
      <c r="R8262" s="0" t="str">
        <f aca="false">INDEX(Lookup!$B$4:$B$18,MATCH(C8262,Lookup!$A$4:$A$18,0))</f>
        <v>India</v>
      </c>
      <c r="S8262" s="20" t="n">
        <f aca="false">INDEX(Lookup!$D$4:$D$18,MATCH(C8262,Lookup!$A$4:$A$18,0))</f>
        <v>0.012</v>
      </c>
      <c r="T8262" s="21" t="n">
        <f aca="false">ROUND(P8262*S8262,2)</f>
        <v>7.2</v>
      </c>
      <c r="U8262" s="21" t="n">
        <f aca="false">IF(T8262&lt;=10,1,IF(T8262&lt;=20,2,IF(T8262&lt;=30,3,IF(T8262&lt;=40,4,IF(T8262&lt;=50,5,IF(T8262&lt;=100,6,IF(T8262&lt;=250,7,8)))))))</f>
        <v>1</v>
      </c>
      <c r="V8262" s="21" t="n">
        <f aca="false">IF(AND(OR(Dashboard!$T$3="All",R8262=Dashboard!$T$3),OR(Dashboard!$T$4="All",D8262=Dashboard!$T$4)),1,0)</f>
        <v>1</v>
      </c>
      <c r="W8262" s="21" t="n">
        <f aca="false">IF(V8262=1,T8262+ROW()/10000000,0)</f>
        <v>7.2008262</v>
      </c>
    </row>
    <row r="8263" customFormat="false" ht="15" hidden="false" customHeight="false" outlineLevel="0" collapsed="false">
      <c r="A8263" s="0" t="n">
        <v>18432230</v>
      </c>
      <c r="B8263" s="0" t="s">
        <v>17584</v>
      </c>
      <c r="C8263" s="0" t="n">
        <v>1</v>
      </c>
      <c r="D8263" s="0" t="s">
        <v>17189</v>
      </c>
      <c r="E8263" s="0" t="s">
        <v>17585</v>
      </c>
      <c r="F8263" s="0" t="s">
        <v>17519</v>
      </c>
      <c r="G8263" s="0" t="s">
        <v>17520</v>
      </c>
      <c r="H8263" s="0" t="s">
        <v>2359</v>
      </c>
      <c r="I8263" s="0" t="s">
        <v>2123</v>
      </c>
      <c r="J8263" s="0" t="s">
        <v>47</v>
      </c>
      <c r="K8263" s="0" t="s">
        <v>47</v>
      </c>
      <c r="L8263" s="0" t="s">
        <v>47</v>
      </c>
      <c r="M8263" s="0" t="s">
        <v>47</v>
      </c>
      <c r="N8263" s="0" t="n">
        <v>1</v>
      </c>
      <c r="O8263" s="0" t="n">
        <v>1</v>
      </c>
      <c r="P8263" s="0" t="n">
        <v>400</v>
      </c>
      <c r="Q8263" s="0" t="n">
        <v>1</v>
      </c>
      <c r="R8263" s="0" t="str">
        <f aca="false">INDEX(Lookup!$B$4:$B$18,MATCH(C8263,Lookup!$A$4:$A$18,0))</f>
        <v>India</v>
      </c>
      <c r="S8263" s="20" t="n">
        <f aca="false">INDEX(Lookup!$D$4:$D$18,MATCH(C8263,Lookup!$A$4:$A$18,0))</f>
        <v>0.012</v>
      </c>
      <c r="T8263" s="21" t="n">
        <f aca="false">ROUND(P8263*S8263,2)</f>
        <v>4.8</v>
      </c>
      <c r="U8263" s="21" t="n">
        <f aca="false">IF(T8263&lt;=10,1,IF(T8263&lt;=20,2,IF(T8263&lt;=30,3,IF(T8263&lt;=40,4,IF(T8263&lt;=50,5,IF(T8263&lt;=100,6,IF(T8263&lt;=250,7,8)))))))</f>
        <v>1</v>
      </c>
      <c r="V8263" s="21" t="n">
        <f aca="false">IF(AND(OR(Dashboard!$T$3="All",R8263=Dashboard!$T$3),OR(Dashboard!$T$4="All",D8263=Dashboard!$T$4)),1,0)</f>
        <v>1</v>
      </c>
      <c r="W8263" s="21" t="n">
        <f aca="false">IF(V8263=1,T8263+ROW()/10000000,0)</f>
        <v>4.8008263</v>
      </c>
    </row>
    <row r="8264" customFormat="false" ht="15" hidden="false" customHeight="false" outlineLevel="0" collapsed="false">
      <c r="A8264" s="0" t="n">
        <v>18409212</v>
      </c>
      <c r="B8264" s="0" t="s">
        <v>17526</v>
      </c>
      <c r="C8264" s="0" t="n">
        <v>1</v>
      </c>
      <c r="D8264" s="0" t="s">
        <v>17189</v>
      </c>
      <c r="E8264" s="0" t="s">
        <v>17586</v>
      </c>
      <c r="F8264" s="0" t="s">
        <v>17519</v>
      </c>
      <c r="G8264" s="0" t="s">
        <v>17520</v>
      </c>
      <c r="H8264" s="0" t="s">
        <v>10850</v>
      </c>
      <c r="I8264" s="0" t="s">
        <v>2123</v>
      </c>
      <c r="J8264" s="0" t="s">
        <v>47</v>
      </c>
      <c r="K8264" s="0" t="s">
        <v>47</v>
      </c>
      <c r="L8264" s="0" t="s">
        <v>47</v>
      </c>
      <c r="M8264" s="0" t="s">
        <v>47</v>
      </c>
      <c r="N8264" s="0" t="n">
        <v>2</v>
      </c>
      <c r="O8264" s="0" t="n">
        <v>1</v>
      </c>
      <c r="P8264" s="0" t="n">
        <v>700</v>
      </c>
      <c r="Q8264" s="0" t="n">
        <v>1</v>
      </c>
      <c r="R8264" s="0" t="str">
        <f aca="false">INDEX(Lookup!$B$4:$B$18,MATCH(C8264,Lookup!$A$4:$A$18,0))</f>
        <v>India</v>
      </c>
      <c r="S8264" s="20" t="n">
        <f aca="false">INDEX(Lookup!$D$4:$D$18,MATCH(C8264,Lookup!$A$4:$A$18,0))</f>
        <v>0.012</v>
      </c>
      <c r="T8264" s="21" t="n">
        <f aca="false">ROUND(P8264*S8264,2)</f>
        <v>8.4</v>
      </c>
      <c r="U8264" s="21" t="n">
        <f aca="false">IF(T8264&lt;=10,1,IF(T8264&lt;=20,2,IF(T8264&lt;=30,3,IF(T8264&lt;=40,4,IF(T8264&lt;=50,5,IF(T8264&lt;=100,6,IF(T8264&lt;=250,7,8)))))))</f>
        <v>1</v>
      </c>
      <c r="V8264" s="21" t="n">
        <f aca="false">IF(AND(OR(Dashboard!$T$3="All",R8264=Dashboard!$T$3),OR(Dashboard!$T$4="All",D8264=Dashboard!$T$4)),1,0)</f>
        <v>1</v>
      </c>
      <c r="W8264" s="21" t="n">
        <f aca="false">IF(V8264=1,T8264+ROW()/10000000,0)</f>
        <v>8.4008264</v>
      </c>
    </row>
    <row r="8265" customFormat="false" ht="15" hidden="false" customHeight="false" outlineLevel="0" collapsed="false">
      <c r="A8265" s="0" t="n">
        <v>18219528</v>
      </c>
      <c r="B8265" s="0" t="s">
        <v>17587</v>
      </c>
      <c r="C8265" s="0" t="n">
        <v>1</v>
      </c>
      <c r="D8265" s="0" t="s">
        <v>17189</v>
      </c>
      <c r="E8265" s="0" t="s">
        <v>17520</v>
      </c>
      <c r="F8265" s="0" t="s">
        <v>17519</v>
      </c>
      <c r="G8265" s="0" t="s">
        <v>17520</v>
      </c>
      <c r="H8265" s="0" t="s">
        <v>69</v>
      </c>
      <c r="I8265" s="0" t="s">
        <v>2123</v>
      </c>
      <c r="J8265" s="0" t="s">
        <v>47</v>
      </c>
      <c r="K8265" s="0" t="s">
        <v>47</v>
      </c>
      <c r="L8265" s="0" t="s">
        <v>47</v>
      </c>
      <c r="M8265" s="0" t="s">
        <v>47</v>
      </c>
      <c r="N8265" s="0" t="n">
        <v>2</v>
      </c>
      <c r="O8265" s="0" t="n">
        <v>3</v>
      </c>
      <c r="P8265" s="0" t="n">
        <v>700</v>
      </c>
      <c r="Q8265" s="0" t="n">
        <v>1</v>
      </c>
      <c r="R8265" s="0" t="str">
        <f aca="false">INDEX(Lookup!$B$4:$B$18,MATCH(C8265,Lookup!$A$4:$A$18,0))</f>
        <v>India</v>
      </c>
      <c r="S8265" s="20" t="n">
        <f aca="false">INDEX(Lookup!$D$4:$D$18,MATCH(C8265,Lookup!$A$4:$A$18,0))</f>
        <v>0.012</v>
      </c>
      <c r="T8265" s="21" t="n">
        <f aca="false">ROUND(P8265*S8265,2)</f>
        <v>8.4</v>
      </c>
      <c r="U8265" s="21" t="n">
        <f aca="false">IF(T8265&lt;=10,1,IF(T8265&lt;=20,2,IF(T8265&lt;=30,3,IF(T8265&lt;=40,4,IF(T8265&lt;=50,5,IF(T8265&lt;=100,6,IF(T8265&lt;=250,7,8)))))))</f>
        <v>1</v>
      </c>
      <c r="V8265" s="21" t="n">
        <f aca="false">IF(AND(OR(Dashboard!$T$3="All",R8265=Dashboard!$T$3),OR(Dashboard!$T$4="All",D8265=Dashboard!$T$4)),1,0)</f>
        <v>1</v>
      </c>
      <c r="W8265" s="21" t="n">
        <f aca="false">IF(V8265=1,T8265+ROW()/10000000,0)</f>
        <v>8.4008265</v>
      </c>
    </row>
    <row r="8266" customFormat="false" ht="15" hidden="false" customHeight="false" outlineLevel="0" collapsed="false">
      <c r="A8266" s="0" t="n">
        <v>18380150</v>
      </c>
      <c r="B8266" s="0" t="s">
        <v>17588</v>
      </c>
      <c r="C8266" s="0" t="n">
        <v>1</v>
      </c>
      <c r="D8266" s="0" t="s">
        <v>17189</v>
      </c>
      <c r="E8266" s="0" t="s">
        <v>17589</v>
      </c>
      <c r="F8266" s="0" t="s">
        <v>17519</v>
      </c>
      <c r="G8266" s="0" t="s">
        <v>17520</v>
      </c>
      <c r="H8266" s="0" t="s">
        <v>2136</v>
      </c>
      <c r="I8266" s="0" t="s">
        <v>2123</v>
      </c>
      <c r="J8266" s="0" t="s">
        <v>47</v>
      </c>
      <c r="K8266" s="0" t="s">
        <v>47</v>
      </c>
      <c r="L8266" s="0" t="s">
        <v>47</v>
      </c>
      <c r="M8266" s="0" t="s">
        <v>47</v>
      </c>
      <c r="N8266" s="0" t="n">
        <v>2</v>
      </c>
      <c r="O8266" s="0" t="n">
        <v>0</v>
      </c>
      <c r="P8266" s="0" t="n">
        <v>500</v>
      </c>
      <c r="Q8266" s="0" t="n">
        <v>1</v>
      </c>
      <c r="R8266" s="0" t="str">
        <f aca="false">INDEX(Lookup!$B$4:$B$18,MATCH(C8266,Lookup!$A$4:$A$18,0))</f>
        <v>India</v>
      </c>
      <c r="S8266" s="20" t="n">
        <f aca="false">INDEX(Lookup!$D$4:$D$18,MATCH(C8266,Lookup!$A$4:$A$18,0))</f>
        <v>0.012</v>
      </c>
      <c r="T8266" s="21" t="n">
        <f aca="false">ROUND(P8266*S8266,2)</f>
        <v>6</v>
      </c>
      <c r="U8266" s="21" t="n">
        <f aca="false">IF(T8266&lt;=10,1,IF(T8266&lt;=20,2,IF(T8266&lt;=30,3,IF(T8266&lt;=40,4,IF(T8266&lt;=50,5,IF(T8266&lt;=100,6,IF(T8266&lt;=250,7,8)))))))</f>
        <v>1</v>
      </c>
      <c r="V8266" s="21" t="n">
        <f aca="false">IF(AND(OR(Dashboard!$T$3="All",R8266=Dashboard!$T$3),OR(Dashboard!$T$4="All",D8266=Dashboard!$T$4)),1,0)</f>
        <v>1</v>
      </c>
      <c r="W8266" s="21" t="n">
        <f aca="false">IF(V8266=1,T8266+ROW()/10000000,0)</f>
        <v>6.0008266</v>
      </c>
    </row>
    <row r="8267" customFormat="false" ht="15" hidden="false" customHeight="false" outlineLevel="0" collapsed="false">
      <c r="A8267" s="0" t="n">
        <v>18355013</v>
      </c>
      <c r="B8267" s="0" t="s">
        <v>17590</v>
      </c>
      <c r="C8267" s="0" t="n">
        <v>1</v>
      </c>
      <c r="D8267" s="0" t="s">
        <v>17189</v>
      </c>
      <c r="E8267" s="0" t="s">
        <v>17591</v>
      </c>
      <c r="F8267" s="0" t="s">
        <v>17519</v>
      </c>
      <c r="G8267" s="0" t="s">
        <v>17520</v>
      </c>
      <c r="H8267" s="0" t="s">
        <v>69</v>
      </c>
      <c r="I8267" s="0" t="s">
        <v>2123</v>
      </c>
      <c r="J8267" s="0" t="s">
        <v>47</v>
      </c>
      <c r="K8267" s="0" t="s">
        <v>47</v>
      </c>
      <c r="L8267" s="0" t="s">
        <v>47</v>
      </c>
      <c r="M8267" s="0" t="s">
        <v>47</v>
      </c>
      <c r="N8267" s="0" t="n">
        <v>2</v>
      </c>
      <c r="O8267" s="0" t="n">
        <v>1</v>
      </c>
      <c r="P8267" s="0" t="n">
        <v>600</v>
      </c>
      <c r="Q8267" s="0" t="n">
        <v>1</v>
      </c>
      <c r="R8267" s="0" t="str">
        <f aca="false">INDEX(Lookup!$B$4:$B$18,MATCH(C8267,Lookup!$A$4:$A$18,0))</f>
        <v>India</v>
      </c>
      <c r="S8267" s="20" t="n">
        <f aca="false">INDEX(Lookup!$D$4:$D$18,MATCH(C8267,Lookup!$A$4:$A$18,0))</f>
        <v>0.012</v>
      </c>
      <c r="T8267" s="21" t="n">
        <f aca="false">ROUND(P8267*S8267,2)</f>
        <v>7.2</v>
      </c>
      <c r="U8267" s="21" t="n">
        <f aca="false">IF(T8267&lt;=10,1,IF(T8267&lt;=20,2,IF(T8267&lt;=30,3,IF(T8267&lt;=40,4,IF(T8267&lt;=50,5,IF(T8267&lt;=100,6,IF(T8267&lt;=250,7,8)))))))</f>
        <v>1</v>
      </c>
      <c r="V8267" s="21" t="n">
        <f aca="false">IF(AND(OR(Dashboard!$T$3="All",R8267=Dashboard!$T$3),OR(Dashboard!$T$4="All",D8267=Dashboard!$T$4)),1,0)</f>
        <v>1</v>
      </c>
      <c r="W8267" s="21" t="n">
        <f aca="false">IF(V8267=1,T8267+ROW()/10000000,0)</f>
        <v>7.2008267</v>
      </c>
    </row>
    <row r="8268" customFormat="false" ht="15" hidden="false" customHeight="false" outlineLevel="0" collapsed="false">
      <c r="A8268" s="0" t="n">
        <v>18348609</v>
      </c>
      <c r="B8268" s="0" t="s">
        <v>17592</v>
      </c>
      <c r="C8268" s="0" t="n">
        <v>1</v>
      </c>
      <c r="D8268" s="0" t="s">
        <v>17189</v>
      </c>
      <c r="E8268" s="0" t="s">
        <v>17593</v>
      </c>
      <c r="F8268" s="0" t="s">
        <v>17519</v>
      </c>
      <c r="G8268" s="0" t="s">
        <v>17520</v>
      </c>
      <c r="H8268" s="0" t="s">
        <v>402</v>
      </c>
      <c r="I8268" s="0" t="s">
        <v>2123</v>
      </c>
      <c r="J8268" s="0" t="s">
        <v>47</v>
      </c>
      <c r="K8268" s="0" t="s">
        <v>47</v>
      </c>
      <c r="L8268" s="0" t="s">
        <v>47</v>
      </c>
      <c r="M8268" s="0" t="s">
        <v>47</v>
      </c>
      <c r="N8268" s="0" t="n">
        <v>1</v>
      </c>
      <c r="O8268" s="0" t="n">
        <v>0</v>
      </c>
      <c r="P8268" s="0" t="n">
        <v>200</v>
      </c>
      <c r="Q8268" s="0" t="n">
        <v>1</v>
      </c>
      <c r="R8268" s="0" t="str">
        <f aca="false">INDEX(Lookup!$B$4:$B$18,MATCH(C8268,Lookup!$A$4:$A$18,0))</f>
        <v>India</v>
      </c>
      <c r="S8268" s="20" t="n">
        <f aca="false">INDEX(Lookup!$D$4:$D$18,MATCH(C8268,Lookup!$A$4:$A$18,0))</f>
        <v>0.012</v>
      </c>
      <c r="T8268" s="21" t="n">
        <f aca="false">ROUND(P8268*S8268,2)</f>
        <v>2.4</v>
      </c>
      <c r="U8268" s="21" t="n">
        <f aca="false">IF(T8268&lt;=10,1,IF(T8268&lt;=20,2,IF(T8268&lt;=30,3,IF(T8268&lt;=40,4,IF(T8268&lt;=50,5,IF(T8268&lt;=100,6,IF(T8268&lt;=250,7,8)))))))</f>
        <v>1</v>
      </c>
      <c r="V8268" s="21" t="n">
        <f aca="false">IF(AND(OR(Dashboard!$T$3="All",R8268=Dashboard!$T$3),OR(Dashboard!$T$4="All",D8268=Dashboard!$T$4)),1,0)</f>
        <v>1</v>
      </c>
      <c r="W8268" s="21" t="n">
        <f aca="false">IF(V8268=1,T8268+ROW()/10000000,0)</f>
        <v>2.4008268</v>
      </c>
    </row>
    <row r="8269" customFormat="false" ht="15" hidden="false" customHeight="false" outlineLevel="0" collapsed="false">
      <c r="A8269" s="0" t="n">
        <v>18424175</v>
      </c>
      <c r="B8269" s="0" t="s">
        <v>17594</v>
      </c>
      <c r="C8269" s="0" t="n">
        <v>1</v>
      </c>
      <c r="D8269" s="0" t="s">
        <v>17189</v>
      </c>
      <c r="E8269" s="0" t="s">
        <v>17595</v>
      </c>
      <c r="F8269" s="0" t="s">
        <v>17519</v>
      </c>
      <c r="G8269" s="0" t="s">
        <v>17520</v>
      </c>
      <c r="H8269" s="0" t="s">
        <v>3243</v>
      </c>
      <c r="I8269" s="0" t="s">
        <v>2123</v>
      </c>
      <c r="J8269" s="0" t="s">
        <v>47</v>
      </c>
      <c r="K8269" s="0" t="s">
        <v>47</v>
      </c>
      <c r="L8269" s="0" t="s">
        <v>47</v>
      </c>
      <c r="M8269" s="0" t="s">
        <v>47</v>
      </c>
      <c r="N8269" s="0" t="n">
        <v>1</v>
      </c>
      <c r="O8269" s="0" t="n">
        <v>0</v>
      </c>
      <c r="P8269" s="0" t="n">
        <v>100</v>
      </c>
      <c r="Q8269" s="0" t="n">
        <v>1</v>
      </c>
      <c r="R8269" s="0" t="str">
        <f aca="false">INDEX(Lookup!$B$4:$B$18,MATCH(C8269,Lookup!$A$4:$A$18,0))</f>
        <v>India</v>
      </c>
      <c r="S8269" s="20" t="n">
        <f aca="false">INDEX(Lookup!$D$4:$D$18,MATCH(C8269,Lookup!$A$4:$A$18,0))</f>
        <v>0.012</v>
      </c>
      <c r="T8269" s="21" t="n">
        <f aca="false">ROUND(P8269*S8269,2)</f>
        <v>1.2</v>
      </c>
      <c r="U8269" s="21" t="n">
        <f aca="false">IF(T8269&lt;=10,1,IF(T8269&lt;=20,2,IF(T8269&lt;=30,3,IF(T8269&lt;=40,4,IF(T8269&lt;=50,5,IF(T8269&lt;=100,6,IF(T8269&lt;=250,7,8)))))))</f>
        <v>1</v>
      </c>
      <c r="V8269" s="21" t="n">
        <f aca="false">IF(AND(OR(Dashboard!$T$3="All",R8269=Dashboard!$T$3),OR(Dashboard!$T$4="All",D8269=Dashboard!$T$4)),1,0)</f>
        <v>1</v>
      </c>
      <c r="W8269" s="21" t="n">
        <f aca="false">IF(V8269=1,T8269+ROW()/10000000,0)</f>
        <v>1.2008269</v>
      </c>
    </row>
    <row r="8270" customFormat="false" ht="15" hidden="false" customHeight="false" outlineLevel="0" collapsed="false">
      <c r="A8270" s="0" t="n">
        <v>313415</v>
      </c>
      <c r="B8270" s="0" t="s">
        <v>17323</v>
      </c>
      <c r="C8270" s="0" t="n">
        <v>1</v>
      </c>
      <c r="D8270" s="0" t="s">
        <v>17189</v>
      </c>
      <c r="E8270" s="0" t="s">
        <v>17596</v>
      </c>
      <c r="F8270" s="0" t="s">
        <v>17519</v>
      </c>
      <c r="G8270" s="0" t="s">
        <v>17520</v>
      </c>
      <c r="H8270" s="0" t="s">
        <v>8101</v>
      </c>
      <c r="I8270" s="0" t="s">
        <v>2123</v>
      </c>
      <c r="J8270" s="0" t="s">
        <v>47</v>
      </c>
      <c r="K8270" s="0" t="s">
        <v>46</v>
      </c>
      <c r="L8270" s="0" t="s">
        <v>47</v>
      </c>
      <c r="M8270" s="0" t="s">
        <v>47</v>
      </c>
      <c r="N8270" s="0" t="n">
        <v>1</v>
      </c>
      <c r="O8270" s="0" t="n">
        <v>0</v>
      </c>
      <c r="P8270" s="0" t="n">
        <v>350</v>
      </c>
      <c r="Q8270" s="0" t="n">
        <v>1</v>
      </c>
      <c r="R8270" s="0" t="str">
        <f aca="false">INDEX(Lookup!$B$4:$B$18,MATCH(C8270,Lookup!$A$4:$A$18,0))</f>
        <v>India</v>
      </c>
      <c r="S8270" s="20" t="n">
        <f aca="false">INDEX(Lookup!$D$4:$D$18,MATCH(C8270,Lookup!$A$4:$A$18,0))</f>
        <v>0.012</v>
      </c>
      <c r="T8270" s="21" t="n">
        <f aca="false">ROUND(P8270*S8270,2)</f>
        <v>4.2</v>
      </c>
      <c r="U8270" s="21" t="n">
        <f aca="false">IF(T8270&lt;=10,1,IF(T8270&lt;=20,2,IF(T8270&lt;=30,3,IF(T8270&lt;=40,4,IF(T8270&lt;=50,5,IF(T8270&lt;=100,6,IF(T8270&lt;=250,7,8)))))))</f>
        <v>1</v>
      </c>
      <c r="V8270" s="21" t="n">
        <f aca="false">IF(AND(OR(Dashboard!$T$3="All",R8270=Dashboard!$T$3),OR(Dashboard!$T$4="All",D8270=Dashboard!$T$4)),1,0)</f>
        <v>1</v>
      </c>
      <c r="W8270" s="21" t="n">
        <f aca="false">IF(V8270=1,T8270+ROW()/10000000,0)</f>
        <v>4.200827</v>
      </c>
    </row>
    <row r="8271" customFormat="false" ht="15" hidden="false" customHeight="false" outlineLevel="0" collapsed="false">
      <c r="A8271" s="0" t="n">
        <v>18460286</v>
      </c>
      <c r="B8271" s="0" t="s">
        <v>17597</v>
      </c>
      <c r="C8271" s="0" t="n">
        <v>1</v>
      </c>
      <c r="D8271" s="0" t="s">
        <v>17189</v>
      </c>
      <c r="E8271" s="0" t="s">
        <v>17598</v>
      </c>
      <c r="F8271" s="0" t="s">
        <v>17519</v>
      </c>
      <c r="G8271" s="0" t="s">
        <v>17520</v>
      </c>
      <c r="H8271" s="0" t="s">
        <v>17599</v>
      </c>
      <c r="I8271" s="0" t="s">
        <v>2123</v>
      </c>
      <c r="J8271" s="0" t="s">
        <v>47</v>
      </c>
      <c r="K8271" s="0" t="s">
        <v>47</v>
      </c>
      <c r="L8271" s="0" t="s">
        <v>47</v>
      </c>
      <c r="M8271" s="0" t="s">
        <v>47</v>
      </c>
      <c r="N8271" s="0" t="n">
        <v>2</v>
      </c>
      <c r="O8271" s="0" t="n">
        <v>0</v>
      </c>
      <c r="P8271" s="0" t="n">
        <v>500</v>
      </c>
      <c r="Q8271" s="0" t="n">
        <v>1</v>
      </c>
      <c r="R8271" s="0" t="str">
        <f aca="false">INDEX(Lookup!$B$4:$B$18,MATCH(C8271,Lookup!$A$4:$A$18,0))</f>
        <v>India</v>
      </c>
      <c r="S8271" s="20" t="n">
        <f aca="false">INDEX(Lookup!$D$4:$D$18,MATCH(C8271,Lookup!$A$4:$A$18,0))</f>
        <v>0.012</v>
      </c>
      <c r="T8271" s="21" t="n">
        <f aca="false">ROUND(P8271*S8271,2)</f>
        <v>6</v>
      </c>
      <c r="U8271" s="21" t="n">
        <f aca="false">IF(T8271&lt;=10,1,IF(T8271&lt;=20,2,IF(T8271&lt;=30,3,IF(T8271&lt;=40,4,IF(T8271&lt;=50,5,IF(T8271&lt;=100,6,IF(T8271&lt;=250,7,8)))))))</f>
        <v>1</v>
      </c>
      <c r="V8271" s="21" t="n">
        <f aca="false">IF(AND(OR(Dashboard!$T$3="All",R8271=Dashboard!$T$3),OR(Dashboard!$T$4="All",D8271=Dashboard!$T$4)),1,0)</f>
        <v>1</v>
      </c>
      <c r="W8271" s="21" t="n">
        <f aca="false">IF(V8271=1,T8271+ROW()/10000000,0)</f>
        <v>6.0008271</v>
      </c>
    </row>
    <row r="8272" customFormat="false" ht="15" hidden="false" customHeight="false" outlineLevel="0" collapsed="false">
      <c r="A8272" s="0" t="n">
        <v>310762</v>
      </c>
      <c r="B8272" s="0" t="s">
        <v>14286</v>
      </c>
      <c r="C8272" s="0" t="n">
        <v>1</v>
      </c>
      <c r="D8272" s="0" t="s">
        <v>17189</v>
      </c>
      <c r="E8272" s="0" t="s">
        <v>17600</v>
      </c>
      <c r="F8272" s="0" t="s">
        <v>17519</v>
      </c>
      <c r="G8272" s="0" t="s">
        <v>17520</v>
      </c>
      <c r="H8272" s="0" t="s">
        <v>156</v>
      </c>
      <c r="I8272" s="0" t="s">
        <v>2123</v>
      </c>
      <c r="J8272" s="0" t="s">
        <v>47</v>
      </c>
      <c r="K8272" s="0" t="s">
        <v>47</v>
      </c>
      <c r="L8272" s="0" t="s">
        <v>47</v>
      </c>
      <c r="M8272" s="0" t="s">
        <v>47</v>
      </c>
      <c r="N8272" s="0" t="n">
        <v>1</v>
      </c>
      <c r="O8272" s="0" t="n">
        <v>2</v>
      </c>
      <c r="P8272" s="0" t="n">
        <v>250</v>
      </c>
      <c r="Q8272" s="0" t="n">
        <v>1</v>
      </c>
      <c r="R8272" s="0" t="str">
        <f aca="false">INDEX(Lookup!$B$4:$B$18,MATCH(C8272,Lookup!$A$4:$A$18,0))</f>
        <v>India</v>
      </c>
      <c r="S8272" s="20" t="n">
        <f aca="false">INDEX(Lookup!$D$4:$D$18,MATCH(C8272,Lookup!$A$4:$A$18,0))</f>
        <v>0.012</v>
      </c>
      <c r="T8272" s="21" t="n">
        <f aca="false">ROUND(P8272*S8272,2)</f>
        <v>3</v>
      </c>
      <c r="U8272" s="21" t="n">
        <f aca="false">IF(T8272&lt;=10,1,IF(T8272&lt;=20,2,IF(T8272&lt;=30,3,IF(T8272&lt;=40,4,IF(T8272&lt;=50,5,IF(T8272&lt;=100,6,IF(T8272&lt;=250,7,8)))))))</f>
        <v>1</v>
      </c>
      <c r="V8272" s="21" t="n">
        <f aca="false">IF(AND(OR(Dashboard!$T$3="All",R8272=Dashboard!$T$3),OR(Dashboard!$T$4="All",D8272=Dashboard!$T$4)),1,0)</f>
        <v>1</v>
      </c>
      <c r="W8272" s="21" t="n">
        <f aca="false">IF(V8272=1,T8272+ROW()/10000000,0)</f>
        <v>3.0008272</v>
      </c>
    </row>
    <row r="8273" customFormat="false" ht="15" hidden="false" customHeight="false" outlineLevel="0" collapsed="false">
      <c r="A8273" s="0" t="n">
        <v>18208893</v>
      </c>
      <c r="B8273" s="0" t="s">
        <v>17601</v>
      </c>
      <c r="C8273" s="0" t="n">
        <v>1</v>
      </c>
      <c r="D8273" s="0" t="s">
        <v>17189</v>
      </c>
      <c r="E8273" s="0" t="s">
        <v>17602</v>
      </c>
      <c r="F8273" s="0" t="s">
        <v>17519</v>
      </c>
      <c r="G8273" s="0" t="s">
        <v>17520</v>
      </c>
      <c r="H8273" s="0" t="s">
        <v>2288</v>
      </c>
      <c r="I8273" s="0" t="s">
        <v>2123</v>
      </c>
      <c r="J8273" s="0" t="s">
        <v>47</v>
      </c>
      <c r="K8273" s="0" t="s">
        <v>47</v>
      </c>
      <c r="L8273" s="0" t="s">
        <v>47</v>
      </c>
      <c r="M8273" s="0" t="s">
        <v>47</v>
      </c>
      <c r="N8273" s="0" t="n">
        <v>1</v>
      </c>
      <c r="O8273" s="0" t="n">
        <v>3</v>
      </c>
      <c r="P8273" s="0" t="n">
        <v>300</v>
      </c>
      <c r="Q8273" s="0" t="n">
        <v>1</v>
      </c>
      <c r="R8273" s="0" t="str">
        <f aca="false">INDEX(Lookup!$B$4:$B$18,MATCH(C8273,Lookup!$A$4:$A$18,0))</f>
        <v>India</v>
      </c>
      <c r="S8273" s="20" t="n">
        <f aca="false">INDEX(Lookup!$D$4:$D$18,MATCH(C8273,Lookup!$A$4:$A$18,0))</f>
        <v>0.012</v>
      </c>
      <c r="T8273" s="21" t="n">
        <f aca="false">ROUND(P8273*S8273,2)</f>
        <v>3.6</v>
      </c>
      <c r="U8273" s="21" t="n">
        <f aca="false">IF(T8273&lt;=10,1,IF(T8273&lt;=20,2,IF(T8273&lt;=30,3,IF(T8273&lt;=40,4,IF(T8273&lt;=50,5,IF(T8273&lt;=100,6,IF(T8273&lt;=250,7,8)))))))</f>
        <v>1</v>
      </c>
      <c r="V8273" s="21" t="n">
        <f aca="false">IF(AND(OR(Dashboard!$T$3="All",R8273=Dashboard!$T$3),OR(Dashboard!$T$4="All",D8273=Dashboard!$T$4)),1,0)</f>
        <v>1</v>
      </c>
      <c r="W8273" s="21" t="n">
        <f aca="false">IF(V8273=1,T8273+ROW()/10000000,0)</f>
        <v>3.6008273</v>
      </c>
    </row>
    <row r="8274" customFormat="false" ht="15" hidden="false" customHeight="false" outlineLevel="0" collapsed="false">
      <c r="A8274" s="0" t="n">
        <v>18478981</v>
      </c>
      <c r="B8274" s="0" t="s">
        <v>17603</v>
      </c>
      <c r="C8274" s="0" t="n">
        <v>1</v>
      </c>
      <c r="D8274" s="0" t="s">
        <v>17189</v>
      </c>
      <c r="E8274" s="0" t="s">
        <v>17604</v>
      </c>
      <c r="F8274" s="0" t="s">
        <v>17519</v>
      </c>
      <c r="G8274" s="0" t="s">
        <v>17520</v>
      </c>
      <c r="H8274" s="0" t="s">
        <v>402</v>
      </c>
      <c r="I8274" s="0" t="s">
        <v>2123</v>
      </c>
      <c r="J8274" s="0" t="s">
        <v>47</v>
      </c>
      <c r="K8274" s="0" t="s">
        <v>47</v>
      </c>
      <c r="L8274" s="0" t="s">
        <v>47</v>
      </c>
      <c r="M8274" s="0" t="s">
        <v>47</v>
      </c>
      <c r="N8274" s="0" t="n">
        <v>1</v>
      </c>
      <c r="O8274" s="0" t="n">
        <v>1</v>
      </c>
      <c r="P8274" s="0" t="n">
        <v>400</v>
      </c>
      <c r="Q8274" s="0" t="n">
        <v>1</v>
      </c>
      <c r="R8274" s="0" t="str">
        <f aca="false">INDEX(Lookup!$B$4:$B$18,MATCH(C8274,Lookup!$A$4:$A$18,0))</f>
        <v>India</v>
      </c>
      <c r="S8274" s="20" t="n">
        <f aca="false">INDEX(Lookup!$D$4:$D$18,MATCH(C8274,Lookup!$A$4:$A$18,0))</f>
        <v>0.012</v>
      </c>
      <c r="T8274" s="21" t="n">
        <f aca="false">ROUND(P8274*S8274,2)</f>
        <v>4.8</v>
      </c>
      <c r="U8274" s="21" t="n">
        <f aca="false">IF(T8274&lt;=10,1,IF(T8274&lt;=20,2,IF(T8274&lt;=30,3,IF(T8274&lt;=40,4,IF(T8274&lt;=50,5,IF(T8274&lt;=100,6,IF(T8274&lt;=250,7,8)))))))</f>
        <v>1</v>
      </c>
      <c r="V8274" s="21" t="n">
        <f aca="false">IF(AND(OR(Dashboard!$T$3="All",R8274=Dashboard!$T$3),OR(Dashboard!$T$4="All",D8274=Dashboard!$T$4)),1,0)</f>
        <v>1</v>
      </c>
      <c r="W8274" s="21" t="n">
        <f aca="false">IF(V8274=1,T8274+ROW()/10000000,0)</f>
        <v>4.8008274</v>
      </c>
    </row>
    <row r="8275" customFormat="false" ht="15" hidden="false" customHeight="false" outlineLevel="0" collapsed="false">
      <c r="A8275" s="0" t="n">
        <v>18410832</v>
      </c>
      <c r="B8275" s="0" t="s">
        <v>17605</v>
      </c>
      <c r="C8275" s="0" t="n">
        <v>1</v>
      </c>
      <c r="D8275" s="0" t="s">
        <v>17189</v>
      </c>
      <c r="E8275" s="0" t="s">
        <v>17606</v>
      </c>
      <c r="F8275" s="0" t="s">
        <v>17519</v>
      </c>
      <c r="G8275" s="0" t="s">
        <v>17520</v>
      </c>
      <c r="H8275" s="0" t="s">
        <v>2128</v>
      </c>
      <c r="I8275" s="0" t="s">
        <v>2123</v>
      </c>
      <c r="J8275" s="0" t="s">
        <v>47</v>
      </c>
      <c r="K8275" s="0" t="s">
        <v>47</v>
      </c>
      <c r="L8275" s="0" t="s">
        <v>47</v>
      </c>
      <c r="M8275" s="0" t="s">
        <v>47</v>
      </c>
      <c r="N8275" s="0" t="n">
        <v>1</v>
      </c>
      <c r="O8275" s="0" t="n">
        <v>0</v>
      </c>
      <c r="P8275" s="0" t="n">
        <v>400</v>
      </c>
      <c r="Q8275" s="0" t="n">
        <v>1</v>
      </c>
      <c r="R8275" s="0" t="str">
        <f aca="false">INDEX(Lookup!$B$4:$B$18,MATCH(C8275,Lookup!$A$4:$A$18,0))</f>
        <v>India</v>
      </c>
      <c r="S8275" s="20" t="n">
        <f aca="false">INDEX(Lookup!$D$4:$D$18,MATCH(C8275,Lookup!$A$4:$A$18,0))</f>
        <v>0.012</v>
      </c>
      <c r="T8275" s="21" t="n">
        <f aca="false">ROUND(P8275*S8275,2)</f>
        <v>4.8</v>
      </c>
      <c r="U8275" s="21" t="n">
        <f aca="false">IF(T8275&lt;=10,1,IF(T8275&lt;=20,2,IF(T8275&lt;=30,3,IF(T8275&lt;=40,4,IF(T8275&lt;=50,5,IF(T8275&lt;=100,6,IF(T8275&lt;=250,7,8)))))))</f>
        <v>1</v>
      </c>
      <c r="V8275" s="21" t="n">
        <f aca="false">IF(AND(OR(Dashboard!$T$3="All",R8275=Dashboard!$T$3),OR(Dashboard!$T$4="All",D8275=Dashboard!$T$4)),1,0)</f>
        <v>1</v>
      </c>
      <c r="W8275" s="21" t="n">
        <f aca="false">IF(V8275=1,T8275+ROW()/10000000,0)</f>
        <v>4.8008275</v>
      </c>
    </row>
    <row r="8276" customFormat="false" ht="15" hidden="false" customHeight="false" outlineLevel="0" collapsed="false">
      <c r="A8276" s="0" t="n">
        <v>18303715</v>
      </c>
      <c r="B8276" s="0" t="s">
        <v>17607</v>
      </c>
      <c r="C8276" s="0" t="n">
        <v>1</v>
      </c>
      <c r="D8276" s="0" t="s">
        <v>17189</v>
      </c>
      <c r="E8276" s="0" t="s">
        <v>17608</v>
      </c>
      <c r="F8276" s="0" t="s">
        <v>17519</v>
      </c>
      <c r="G8276" s="0" t="s">
        <v>17520</v>
      </c>
      <c r="H8276" s="0" t="s">
        <v>3129</v>
      </c>
      <c r="I8276" s="0" t="s">
        <v>2123</v>
      </c>
      <c r="J8276" s="0" t="s">
        <v>47</v>
      </c>
      <c r="K8276" s="0" t="s">
        <v>47</v>
      </c>
      <c r="L8276" s="0" t="s">
        <v>47</v>
      </c>
      <c r="M8276" s="0" t="s">
        <v>47</v>
      </c>
      <c r="N8276" s="0" t="n">
        <v>1</v>
      </c>
      <c r="O8276" s="0" t="n">
        <v>0</v>
      </c>
      <c r="P8276" s="0" t="n">
        <v>300</v>
      </c>
      <c r="Q8276" s="0" t="n">
        <v>1</v>
      </c>
      <c r="R8276" s="0" t="str">
        <f aca="false">INDEX(Lookup!$B$4:$B$18,MATCH(C8276,Lookup!$A$4:$A$18,0))</f>
        <v>India</v>
      </c>
      <c r="S8276" s="20" t="n">
        <f aca="false">INDEX(Lookup!$D$4:$D$18,MATCH(C8276,Lookup!$A$4:$A$18,0))</f>
        <v>0.012</v>
      </c>
      <c r="T8276" s="21" t="n">
        <f aca="false">ROUND(P8276*S8276,2)</f>
        <v>3.6</v>
      </c>
      <c r="U8276" s="21" t="n">
        <f aca="false">IF(T8276&lt;=10,1,IF(T8276&lt;=20,2,IF(T8276&lt;=30,3,IF(T8276&lt;=40,4,IF(T8276&lt;=50,5,IF(T8276&lt;=100,6,IF(T8276&lt;=250,7,8)))))))</f>
        <v>1</v>
      </c>
      <c r="V8276" s="21" t="n">
        <f aca="false">IF(AND(OR(Dashboard!$T$3="All",R8276=Dashboard!$T$3),OR(Dashboard!$T$4="All",D8276=Dashboard!$T$4)),1,0)</f>
        <v>1</v>
      </c>
      <c r="W8276" s="21" t="n">
        <f aca="false">IF(V8276=1,T8276+ROW()/10000000,0)</f>
        <v>3.6008276</v>
      </c>
    </row>
    <row r="8277" customFormat="false" ht="15" hidden="false" customHeight="false" outlineLevel="0" collapsed="false">
      <c r="A8277" s="0" t="n">
        <v>4480</v>
      </c>
      <c r="B8277" s="0" t="s">
        <v>2408</v>
      </c>
      <c r="C8277" s="0" t="n">
        <v>1</v>
      </c>
      <c r="D8277" s="0" t="s">
        <v>17189</v>
      </c>
      <c r="E8277" s="0" t="s">
        <v>17609</v>
      </c>
      <c r="F8277" s="0" t="s">
        <v>17519</v>
      </c>
      <c r="G8277" s="0" t="s">
        <v>17520</v>
      </c>
      <c r="H8277" s="0" t="s">
        <v>3392</v>
      </c>
      <c r="I8277" s="0" t="s">
        <v>2123</v>
      </c>
      <c r="J8277" s="0" t="s">
        <v>47</v>
      </c>
      <c r="K8277" s="0" t="s">
        <v>47</v>
      </c>
      <c r="L8277" s="0" t="s">
        <v>47</v>
      </c>
      <c r="M8277" s="0" t="s">
        <v>47</v>
      </c>
      <c r="N8277" s="0" t="n">
        <v>2</v>
      </c>
      <c r="O8277" s="0" t="n">
        <v>84</v>
      </c>
      <c r="P8277" s="0" t="n">
        <v>700</v>
      </c>
      <c r="Q8277" s="0" t="n">
        <v>2.1</v>
      </c>
      <c r="R8277" s="0" t="str">
        <f aca="false">INDEX(Lookup!$B$4:$B$18,MATCH(C8277,Lookup!$A$4:$A$18,0))</f>
        <v>India</v>
      </c>
      <c r="S8277" s="20" t="n">
        <f aca="false">INDEX(Lookup!$D$4:$D$18,MATCH(C8277,Lookup!$A$4:$A$18,0))</f>
        <v>0.012</v>
      </c>
      <c r="T8277" s="21" t="n">
        <f aca="false">ROUND(P8277*S8277,2)</f>
        <v>8.4</v>
      </c>
      <c r="U8277" s="21" t="n">
        <f aca="false">IF(T8277&lt;=10,1,IF(T8277&lt;=20,2,IF(T8277&lt;=30,3,IF(T8277&lt;=40,4,IF(T8277&lt;=50,5,IF(T8277&lt;=100,6,IF(T8277&lt;=250,7,8)))))))</f>
        <v>1</v>
      </c>
      <c r="V8277" s="21" t="n">
        <f aca="false">IF(AND(OR(Dashboard!$T$3="All",R8277=Dashboard!$T$3),OR(Dashboard!$T$4="All",D8277=Dashboard!$T$4)),1,0)</f>
        <v>1</v>
      </c>
      <c r="W8277" s="21" t="n">
        <f aca="false">IF(V8277=1,T8277+ROW()/10000000,0)</f>
        <v>8.4008277</v>
      </c>
    </row>
    <row r="8278" customFormat="false" ht="15" hidden="false" customHeight="false" outlineLevel="0" collapsed="false">
      <c r="A8278" s="0" t="n">
        <v>3764</v>
      </c>
      <c r="B8278" s="0" t="s">
        <v>17610</v>
      </c>
      <c r="C8278" s="0" t="n">
        <v>1</v>
      </c>
      <c r="D8278" s="0" t="s">
        <v>17189</v>
      </c>
      <c r="E8278" s="0" t="s">
        <v>17611</v>
      </c>
      <c r="F8278" s="0" t="s">
        <v>17519</v>
      </c>
      <c r="G8278" s="0" t="s">
        <v>17520</v>
      </c>
      <c r="H8278" s="0" t="s">
        <v>2359</v>
      </c>
      <c r="I8278" s="0" t="s">
        <v>2123</v>
      </c>
      <c r="J8278" s="0" t="s">
        <v>46</v>
      </c>
      <c r="K8278" s="0" t="s">
        <v>46</v>
      </c>
      <c r="L8278" s="0" t="s">
        <v>47</v>
      </c>
      <c r="M8278" s="0" t="s">
        <v>47</v>
      </c>
      <c r="N8278" s="0" t="n">
        <v>2</v>
      </c>
      <c r="O8278" s="0" t="n">
        <v>76</v>
      </c>
      <c r="P8278" s="0" t="n">
        <v>800</v>
      </c>
      <c r="Q8278" s="0" t="n">
        <v>2.4</v>
      </c>
      <c r="R8278" s="0" t="str">
        <f aca="false">INDEX(Lookup!$B$4:$B$18,MATCH(C8278,Lookup!$A$4:$A$18,0))</f>
        <v>India</v>
      </c>
      <c r="S8278" s="20" t="n">
        <f aca="false">INDEX(Lookup!$D$4:$D$18,MATCH(C8278,Lookup!$A$4:$A$18,0))</f>
        <v>0.012</v>
      </c>
      <c r="T8278" s="21" t="n">
        <f aca="false">ROUND(P8278*S8278,2)</f>
        <v>9.6</v>
      </c>
      <c r="U8278" s="21" t="n">
        <f aca="false">IF(T8278&lt;=10,1,IF(T8278&lt;=20,2,IF(T8278&lt;=30,3,IF(T8278&lt;=40,4,IF(T8278&lt;=50,5,IF(T8278&lt;=100,6,IF(T8278&lt;=250,7,8)))))))</f>
        <v>1</v>
      </c>
      <c r="V8278" s="21" t="n">
        <f aca="false">IF(AND(OR(Dashboard!$T$3="All",R8278=Dashboard!$T$3),OR(Dashboard!$T$4="All",D8278=Dashboard!$T$4)),1,0)</f>
        <v>1</v>
      </c>
      <c r="W8278" s="21" t="n">
        <f aca="false">IF(V8278=1,T8278+ROW()/10000000,0)</f>
        <v>9.6008278</v>
      </c>
    </row>
    <row r="8279" customFormat="false" ht="15" hidden="false" customHeight="false" outlineLevel="0" collapsed="false">
      <c r="A8279" s="0" t="n">
        <v>304636</v>
      </c>
      <c r="B8279" s="0" t="s">
        <v>3970</v>
      </c>
      <c r="C8279" s="0" t="n">
        <v>1</v>
      </c>
      <c r="D8279" s="0" t="s">
        <v>17189</v>
      </c>
      <c r="E8279" s="0" t="s">
        <v>17612</v>
      </c>
      <c r="F8279" s="0" t="s">
        <v>17519</v>
      </c>
      <c r="G8279" s="0" t="s">
        <v>17520</v>
      </c>
      <c r="H8279" s="0" t="s">
        <v>120</v>
      </c>
      <c r="I8279" s="0" t="s">
        <v>2123</v>
      </c>
      <c r="J8279" s="0" t="s">
        <v>47</v>
      </c>
      <c r="K8279" s="0" t="s">
        <v>46</v>
      </c>
      <c r="L8279" s="0" t="s">
        <v>47</v>
      </c>
      <c r="M8279" s="0" t="s">
        <v>47</v>
      </c>
      <c r="N8279" s="0" t="n">
        <v>2</v>
      </c>
      <c r="O8279" s="0" t="n">
        <v>94</v>
      </c>
      <c r="P8279" s="0" t="n">
        <v>800</v>
      </c>
      <c r="Q8279" s="0" t="n">
        <v>2.3</v>
      </c>
      <c r="R8279" s="0" t="str">
        <f aca="false">INDEX(Lookup!$B$4:$B$18,MATCH(C8279,Lookup!$A$4:$A$18,0))</f>
        <v>India</v>
      </c>
      <c r="S8279" s="20" t="n">
        <f aca="false">INDEX(Lookup!$D$4:$D$18,MATCH(C8279,Lookup!$A$4:$A$18,0))</f>
        <v>0.012</v>
      </c>
      <c r="T8279" s="21" t="n">
        <f aca="false">ROUND(P8279*S8279,2)</f>
        <v>9.6</v>
      </c>
      <c r="U8279" s="21" t="n">
        <f aca="false">IF(T8279&lt;=10,1,IF(T8279&lt;=20,2,IF(T8279&lt;=30,3,IF(T8279&lt;=40,4,IF(T8279&lt;=50,5,IF(T8279&lt;=100,6,IF(T8279&lt;=250,7,8)))))))</f>
        <v>1</v>
      </c>
      <c r="V8279" s="21" t="n">
        <f aca="false">IF(AND(OR(Dashboard!$T$3="All",R8279=Dashboard!$T$3),OR(Dashboard!$T$4="All",D8279=Dashboard!$T$4)),1,0)</f>
        <v>1</v>
      </c>
      <c r="W8279" s="21" t="n">
        <f aca="false">IF(V8279=1,T8279+ROW()/10000000,0)</f>
        <v>9.6008279</v>
      </c>
    </row>
    <row r="8280" customFormat="false" ht="15" hidden="false" customHeight="false" outlineLevel="0" collapsed="false">
      <c r="A8280" s="0" t="n">
        <v>307340</v>
      </c>
      <c r="B8280" s="0" t="s">
        <v>2300</v>
      </c>
      <c r="C8280" s="0" t="n">
        <v>1</v>
      </c>
      <c r="D8280" s="0" t="s">
        <v>17189</v>
      </c>
      <c r="E8280" s="0" t="s">
        <v>17613</v>
      </c>
      <c r="F8280" s="0" t="s">
        <v>17519</v>
      </c>
      <c r="G8280" s="0" t="s">
        <v>17520</v>
      </c>
      <c r="H8280" s="0" t="s">
        <v>3005</v>
      </c>
      <c r="I8280" s="0" t="s">
        <v>2123</v>
      </c>
      <c r="J8280" s="0" t="s">
        <v>47</v>
      </c>
      <c r="K8280" s="0" t="s">
        <v>47</v>
      </c>
      <c r="L8280" s="0" t="s">
        <v>47</v>
      </c>
      <c r="M8280" s="0" t="s">
        <v>47</v>
      </c>
      <c r="N8280" s="0" t="n">
        <v>2</v>
      </c>
      <c r="O8280" s="0" t="n">
        <v>51</v>
      </c>
      <c r="P8280" s="0" t="n">
        <v>500</v>
      </c>
      <c r="Q8280" s="0" t="n">
        <v>2.4</v>
      </c>
      <c r="R8280" s="0" t="str">
        <f aca="false">INDEX(Lookup!$B$4:$B$18,MATCH(C8280,Lookup!$A$4:$A$18,0))</f>
        <v>India</v>
      </c>
      <c r="S8280" s="20" t="n">
        <f aca="false">INDEX(Lookup!$D$4:$D$18,MATCH(C8280,Lookup!$A$4:$A$18,0))</f>
        <v>0.012</v>
      </c>
      <c r="T8280" s="21" t="n">
        <f aca="false">ROUND(P8280*S8280,2)</f>
        <v>6</v>
      </c>
      <c r="U8280" s="21" t="n">
        <f aca="false">IF(T8280&lt;=10,1,IF(T8280&lt;=20,2,IF(T8280&lt;=30,3,IF(T8280&lt;=40,4,IF(T8280&lt;=50,5,IF(T8280&lt;=100,6,IF(T8280&lt;=250,7,8)))))))</f>
        <v>1</v>
      </c>
      <c r="V8280" s="21" t="n">
        <f aca="false">IF(AND(OR(Dashboard!$T$3="All",R8280=Dashboard!$T$3),OR(Dashboard!$T$4="All",D8280=Dashboard!$T$4)),1,0)</f>
        <v>1</v>
      </c>
      <c r="W8280" s="21" t="n">
        <f aca="false">IF(V8280=1,T8280+ROW()/10000000,0)</f>
        <v>6.000828</v>
      </c>
    </row>
    <row r="8281" customFormat="false" ht="15" hidden="false" customHeight="false" outlineLevel="0" collapsed="false">
      <c r="A8281" s="0" t="n">
        <v>8237</v>
      </c>
      <c r="B8281" s="0" t="s">
        <v>17614</v>
      </c>
      <c r="C8281" s="0" t="n">
        <v>1</v>
      </c>
      <c r="D8281" s="0" t="s">
        <v>17189</v>
      </c>
      <c r="E8281" s="0" t="s">
        <v>17615</v>
      </c>
      <c r="F8281" s="0" t="s">
        <v>17519</v>
      </c>
      <c r="G8281" s="0" t="s">
        <v>17520</v>
      </c>
      <c r="H8281" s="0" t="s">
        <v>3942</v>
      </c>
      <c r="I8281" s="0" t="s">
        <v>2123</v>
      </c>
      <c r="J8281" s="0" t="s">
        <v>47</v>
      </c>
      <c r="K8281" s="0" t="s">
        <v>46</v>
      </c>
      <c r="L8281" s="0" t="s">
        <v>47</v>
      </c>
      <c r="M8281" s="0" t="s">
        <v>47</v>
      </c>
      <c r="N8281" s="0" t="n">
        <v>1</v>
      </c>
      <c r="O8281" s="0" t="n">
        <v>63</v>
      </c>
      <c r="P8281" s="0" t="n">
        <v>250</v>
      </c>
      <c r="Q8281" s="0" t="n">
        <v>2.4</v>
      </c>
      <c r="R8281" s="0" t="str">
        <f aca="false">INDEX(Lookup!$B$4:$B$18,MATCH(C8281,Lookup!$A$4:$A$18,0))</f>
        <v>India</v>
      </c>
      <c r="S8281" s="20" t="n">
        <f aca="false">INDEX(Lookup!$D$4:$D$18,MATCH(C8281,Lookup!$A$4:$A$18,0))</f>
        <v>0.012</v>
      </c>
      <c r="T8281" s="21" t="n">
        <f aca="false">ROUND(P8281*S8281,2)</f>
        <v>3</v>
      </c>
      <c r="U8281" s="21" t="n">
        <f aca="false">IF(T8281&lt;=10,1,IF(T8281&lt;=20,2,IF(T8281&lt;=30,3,IF(T8281&lt;=40,4,IF(T8281&lt;=50,5,IF(T8281&lt;=100,6,IF(T8281&lt;=250,7,8)))))))</f>
        <v>1</v>
      </c>
      <c r="V8281" s="21" t="n">
        <f aca="false">IF(AND(OR(Dashboard!$T$3="All",R8281=Dashboard!$T$3),OR(Dashboard!$T$4="All",D8281=Dashboard!$T$4)),1,0)</f>
        <v>1</v>
      </c>
      <c r="W8281" s="21" t="n">
        <f aca="false">IF(V8281=1,T8281+ROW()/10000000,0)</f>
        <v>3.0008281</v>
      </c>
    </row>
    <row r="8282" customFormat="false" ht="15" hidden="false" customHeight="false" outlineLevel="0" collapsed="false">
      <c r="A8282" s="0" t="n">
        <v>18268724</v>
      </c>
      <c r="B8282" s="0" t="s">
        <v>17616</v>
      </c>
      <c r="C8282" s="0" t="n">
        <v>1</v>
      </c>
      <c r="D8282" s="0" t="s">
        <v>17189</v>
      </c>
      <c r="E8282" s="0" t="s">
        <v>17617</v>
      </c>
      <c r="F8282" s="0" t="s">
        <v>17519</v>
      </c>
      <c r="G8282" s="0" t="s">
        <v>17520</v>
      </c>
      <c r="H8282" s="0" t="s">
        <v>2288</v>
      </c>
      <c r="I8282" s="0" t="s">
        <v>2123</v>
      </c>
      <c r="J8282" s="0" t="s">
        <v>46</v>
      </c>
      <c r="K8282" s="0" t="s">
        <v>47</v>
      </c>
      <c r="L8282" s="0" t="s">
        <v>47</v>
      </c>
      <c r="M8282" s="0" t="s">
        <v>47</v>
      </c>
      <c r="N8282" s="0" t="n">
        <v>2</v>
      </c>
      <c r="O8282" s="0" t="n">
        <v>175</v>
      </c>
      <c r="P8282" s="0" t="n">
        <v>800</v>
      </c>
      <c r="Q8282" s="0" t="n">
        <v>4</v>
      </c>
      <c r="R8282" s="0" t="str">
        <f aca="false">INDEX(Lookup!$B$4:$B$18,MATCH(C8282,Lookup!$A$4:$A$18,0))</f>
        <v>India</v>
      </c>
      <c r="S8282" s="20" t="n">
        <f aca="false">INDEX(Lookup!$D$4:$D$18,MATCH(C8282,Lookup!$A$4:$A$18,0))</f>
        <v>0.012</v>
      </c>
      <c r="T8282" s="21" t="n">
        <f aca="false">ROUND(P8282*S8282,2)</f>
        <v>9.6</v>
      </c>
      <c r="U8282" s="21" t="n">
        <f aca="false">IF(T8282&lt;=10,1,IF(T8282&lt;=20,2,IF(T8282&lt;=30,3,IF(T8282&lt;=40,4,IF(T8282&lt;=50,5,IF(T8282&lt;=100,6,IF(T8282&lt;=250,7,8)))))))</f>
        <v>1</v>
      </c>
      <c r="V8282" s="21" t="n">
        <f aca="false">IF(AND(OR(Dashboard!$T$3="All",R8282=Dashboard!$T$3),OR(Dashboard!$T$4="All",D8282=Dashboard!$T$4)),1,0)</f>
        <v>1</v>
      </c>
      <c r="W8282" s="21" t="n">
        <f aca="false">IF(V8282=1,T8282+ROW()/10000000,0)</f>
        <v>9.6008282</v>
      </c>
    </row>
    <row r="8283" customFormat="false" ht="15" hidden="false" customHeight="false" outlineLevel="0" collapsed="false">
      <c r="A8283" s="0" t="n">
        <v>312463</v>
      </c>
      <c r="B8283" s="0" t="s">
        <v>17618</v>
      </c>
      <c r="C8283" s="0" t="n">
        <v>1</v>
      </c>
      <c r="D8283" s="0" t="s">
        <v>17189</v>
      </c>
      <c r="E8283" s="0" t="s">
        <v>17619</v>
      </c>
      <c r="F8283" s="0" t="s">
        <v>3096</v>
      </c>
      <c r="G8283" s="0" t="s">
        <v>17620</v>
      </c>
      <c r="H8283" s="0" t="s">
        <v>2128</v>
      </c>
      <c r="I8283" s="0" t="s">
        <v>2123</v>
      </c>
      <c r="J8283" s="0" t="s">
        <v>47</v>
      </c>
      <c r="K8283" s="0" t="s">
        <v>47</v>
      </c>
      <c r="L8283" s="0" t="s">
        <v>47</v>
      </c>
      <c r="M8283" s="0" t="s">
        <v>47</v>
      </c>
      <c r="N8283" s="0" t="n">
        <v>1</v>
      </c>
      <c r="O8283" s="0" t="n">
        <v>9</v>
      </c>
      <c r="P8283" s="0" t="n">
        <v>100</v>
      </c>
      <c r="Q8283" s="0" t="n">
        <v>3</v>
      </c>
      <c r="R8283" s="0" t="str">
        <f aca="false">INDEX(Lookup!$B$4:$B$18,MATCH(C8283,Lookup!$A$4:$A$18,0))</f>
        <v>India</v>
      </c>
      <c r="S8283" s="20" t="n">
        <f aca="false">INDEX(Lookup!$D$4:$D$18,MATCH(C8283,Lookup!$A$4:$A$18,0))</f>
        <v>0.012</v>
      </c>
      <c r="T8283" s="21" t="n">
        <f aca="false">ROUND(P8283*S8283,2)</f>
        <v>1.2</v>
      </c>
      <c r="U8283" s="21" t="n">
        <f aca="false">IF(T8283&lt;=10,1,IF(T8283&lt;=20,2,IF(T8283&lt;=30,3,IF(T8283&lt;=40,4,IF(T8283&lt;=50,5,IF(T8283&lt;=100,6,IF(T8283&lt;=250,7,8)))))))</f>
        <v>1</v>
      </c>
      <c r="V8283" s="21" t="n">
        <f aca="false">IF(AND(OR(Dashboard!$T$3="All",R8283=Dashboard!$T$3),OR(Dashboard!$T$4="All",D8283=Dashboard!$T$4)),1,0)</f>
        <v>1</v>
      </c>
      <c r="W8283" s="21" t="n">
        <f aca="false">IF(V8283=1,T8283+ROW()/10000000,0)</f>
        <v>1.2008283</v>
      </c>
    </row>
    <row r="8284" customFormat="false" ht="15" hidden="false" customHeight="false" outlineLevel="0" collapsed="false">
      <c r="A8284" s="0" t="n">
        <v>309318</v>
      </c>
      <c r="B8284" s="0" t="s">
        <v>17621</v>
      </c>
      <c r="C8284" s="0" t="n">
        <v>1</v>
      </c>
      <c r="D8284" s="0" t="s">
        <v>17189</v>
      </c>
      <c r="E8284" s="0" t="s">
        <v>17622</v>
      </c>
      <c r="F8284" s="0" t="s">
        <v>3096</v>
      </c>
      <c r="G8284" s="0" t="s">
        <v>17620</v>
      </c>
      <c r="H8284" s="0" t="s">
        <v>156</v>
      </c>
      <c r="I8284" s="0" t="s">
        <v>2123</v>
      </c>
      <c r="J8284" s="0" t="s">
        <v>47</v>
      </c>
      <c r="K8284" s="0" t="s">
        <v>46</v>
      </c>
      <c r="L8284" s="0" t="s">
        <v>47</v>
      </c>
      <c r="M8284" s="0" t="s">
        <v>47</v>
      </c>
      <c r="N8284" s="0" t="n">
        <v>1</v>
      </c>
      <c r="O8284" s="0" t="n">
        <v>5</v>
      </c>
      <c r="P8284" s="0" t="n">
        <v>250</v>
      </c>
      <c r="Q8284" s="0" t="n">
        <v>3</v>
      </c>
      <c r="R8284" s="0" t="str">
        <f aca="false">INDEX(Lookup!$B$4:$B$18,MATCH(C8284,Lookup!$A$4:$A$18,0))</f>
        <v>India</v>
      </c>
      <c r="S8284" s="20" t="n">
        <f aca="false">INDEX(Lookup!$D$4:$D$18,MATCH(C8284,Lookup!$A$4:$A$18,0))</f>
        <v>0.012</v>
      </c>
      <c r="T8284" s="21" t="n">
        <f aca="false">ROUND(P8284*S8284,2)</f>
        <v>3</v>
      </c>
      <c r="U8284" s="21" t="n">
        <f aca="false">IF(T8284&lt;=10,1,IF(T8284&lt;=20,2,IF(T8284&lt;=30,3,IF(T8284&lt;=40,4,IF(T8284&lt;=50,5,IF(T8284&lt;=100,6,IF(T8284&lt;=250,7,8)))))))</f>
        <v>1</v>
      </c>
      <c r="V8284" s="21" t="n">
        <f aca="false">IF(AND(OR(Dashboard!$T$3="All",R8284=Dashboard!$T$3),OR(Dashboard!$T$4="All",D8284=Dashboard!$T$4)),1,0)</f>
        <v>1</v>
      </c>
      <c r="W8284" s="21" t="n">
        <f aca="false">IF(V8284=1,T8284+ROW()/10000000,0)</f>
        <v>3.0008284</v>
      </c>
    </row>
    <row r="8285" customFormat="false" ht="15" hidden="false" customHeight="false" outlineLevel="0" collapsed="false">
      <c r="A8285" s="0" t="n">
        <v>302518</v>
      </c>
      <c r="B8285" s="0" t="s">
        <v>17623</v>
      </c>
      <c r="C8285" s="0" t="n">
        <v>1</v>
      </c>
      <c r="D8285" s="0" t="s">
        <v>17189</v>
      </c>
      <c r="E8285" s="0" t="s">
        <v>17624</v>
      </c>
      <c r="F8285" s="0" t="s">
        <v>3096</v>
      </c>
      <c r="G8285" s="0" t="s">
        <v>17620</v>
      </c>
      <c r="H8285" s="0" t="s">
        <v>402</v>
      </c>
      <c r="I8285" s="0" t="s">
        <v>2123</v>
      </c>
      <c r="J8285" s="0" t="s">
        <v>47</v>
      </c>
      <c r="K8285" s="0" t="s">
        <v>47</v>
      </c>
      <c r="L8285" s="0" t="s">
        <v>47</v>
      </c>
      <c r="M8285" s="0" t="s">
        <v>47</v>
      </c>
      <c r="N8285" s="0" t="n">
        <v>1</v>
      </c>
      <c r="O8285" s="0" t="n">
        <v>31</v>
      </c>
      <c r="P8285" s="0" t="n">
        <v>350</v>
      </c>
      <c r="Q8285" s="0" t="n">
        <v>2.8</v>
      </c>
      <c r="R8285" s="0" t="str">
        <f aca="false">INDEX(Lookup!$B$4:$B$18,MATCH(C8285,Lookup!$A$4:$A$18,0))</f>
        <v>India</v>
      </c>
      <c r="S8285" s="20" t="n">
        <f aca="false">INDEX(Lookup!$D$4:$D$18,MATCH(C8285,Lookup!$A$4:$A$18,0))</f>
        <v>0.012</v>
      </c>
      <c r="T8285" s="21" t="n">
        <f aca="false">ROUND(P8285*S8285,2)</f>
        <v>4.2</v>
      </c>
      <c r="U8285" s="21" t="n">
        <f aca="false">IF(T8285&lt;=10,1,IF(T8285&lt;=20,2,IF(T8285&lt;=30,3,IF(T8285&lt;=40,4,IF(T8285&lt;=50,5,IF(T8285&lt;=100,6,IF(T8285&lt;=250,7,8)))))))</f>
        <v>1</v>
      </c>
      <c r="V8285" s="21" t="n">
        <f aca="false">IF(AND(OR(Dashboard!$T$3="All",R8285=Dashboard!$T$3),OR(Dashboard!$T$4="All",D8285=Dashboard!$T$4)),1,0)</f>
        <v>1</v>
      </c>
      <c r="W8285" s="21" t="n">
        <f aca="false">IF(V8285=1,T8285+ROW()/10000000,0)</f>
        <v>4.2008285</v>
      </c>
    </row>
    <row r="8286" customFormat="false" ht="15" hidden="false" customHeight="false" outlineLevel="0" collapsed="false">
      <c r="A8286" s="0" t="n">
        <v>8072</v>
      </c>
      <c r="B8286" s="0" t="s">
        <v>17625</v>
      </c>
      <c r="C8286" s="0" t="n">
        <v>1</v>
      </c>
      <c r="D8286" s="0" t="s">
        <v>17189</v>
      </c>
      <c r="E8286" s="0" t="s">
        <v>17626</v>
      </c>
      <c r="F8286" s="0" t="s">
        <v>3096</v>
      </c>
      <c r="G8286" s="0" t="s">
        <v>17620</v>
      </c>
      <c r="H8286" s="0" t="s">
        <v>2128</v>
      </c>
      <c r="I8286" s="0" t="s">
        <v>2123</v>
      </c>
      <c r="J8286" s="0" t="s">
        <v>47</v>
      </c>
      <c r="K8286" s="0" t="s">
        <v>47</v>
      </c>
      <c r="L8286" s="0" t="s">
        <v>47</v>
      </c>
      <c r="M8286" s="0" t="s">
        <v>47</v>
      </c>
      <c r="N8286" s="0" t="n">
        <v>1</v>
      </c>
      <c r="O8286" s="0" t="n">
        <v>7</v>
      </c>
      <c r="P8286" s="0" t="n">
        <v>400</v>
      </c>
      <c r="Q8286" s="0" t="n">
        <v>3</v>
      </c>
      <c r="R8286" s="0" t="str">
        <f aca="false">INDEX(Lookup!$B$4:$B$18,MATCH(C8286,Lookup!$A$4:$A$18,0))</f>
        <v>India</v>
      </c>
      <c r="S8286" s="20" t="n">
        <f aca="false">INDEX(Lookup!$D$4:$D$18,MATCH(C8286,Lookup!$A$4:$A$18,0))</f>
        <v>0.012</v>
      </c>
      <c r="T8286" s="21" t="n">
        <f aca="false">ROUND(P8286*S8286,2)</f>
        <v>4.8</v>
      </c>
      <c r="U8286" s="21" t="n">
        <f aca="false">IF(T8286&lt;=10,1,IF(T8286&lt;=20,2,IF(T8286&lt;=30,3,IF(T8286&lt;=40,4,IF(T8286&lt;=50,5,IF(T8286&lt;=100,6,IF(T8286&lt;=250,7,8)))))))</f>
        <v>1</v>
      </c>
      <c r="V8286" s="21" t="n">
        <f aca="false">IF(AND(OR(Dashboard!$T$3="All",R8286=Dashboard!$T$3),OR(Dashboard!$T$4="All",D8286=Dashboard!$T$4)),1,0)</f>
        <v>1</v>
      </c>
      <c r="W8286" s="21" t="n">
        <f aca="false">IF(V8286=1,T8286+ROW()/10000000,0)</f>
        <v>4.8008286</v>
      </c>
    </row>
    <row r="8287" customFormat="false" ht="15" hidden="false" customHeight="false" outlineLevel="0" collapsed="false">
      <c r="A8287" s="0" t="n">
        <v>5755</v>
      </c>
      <c r="B8287" s="0" t="s">
        <v>11909</v>
      </c>
      <c r="C8287" s="0" t="n">
        <v>1</v>
      </c>
      <c r="D8287" s="0" t="s">
        <v>17189</v>
      </c>
      <c r="E8287" s="0" t="s">
        <v>17627</v>
      </c>
      <c r="F8287" s="0" t="s">
        <v>3096</v>
      </c>
      <c r="G8287" s="0" t="s">
        <v>17620</v>
      </c>
      <c r="H8287" s="0" t="s">
        <v>2128</v>
      </c>
      <c r="I8287" s="0" t="s">
        <v>2123</v>
      </c>
      <c r="J8287" s="0" t="s">
        <v>47</v>
      </c>
      <c r="K8287" s="0" t="s">
        <v>46</v>
      </c>
      <c r="L8287" s="0" t="s">
        <v>47</v>
      </c>
      <c r="M8287" s="0" t="s">
        <v>47</v>
      </c>
      <c r="N8287" s="0" t="n">
        <v>2</v>
      </c>
      <c r="O8287" s="0" t="n">
        <v>34</v>
      </c>
      <c r="P8287" s="0" t="n">
        <v>500</v>
      </c>
      <c r="Q8287" s="0" t="n">
        <v>2.6</v>
      </c>
      <c r="R8287" s="0" t="str">
        <f aca="false">INDEX(Lookup!$B$4:$B$18,MATCH(C8287,Lookup!$A$4:$A$18,0))</f>
        <v>India</v>
      </c>
      <c r="S8287" s="20" t="n">
        <f aca="false">INDEX(Lookup!$D$4:$D$18,MATCH(C8287,Lookup!$A$4:$A$18,0))</f>
        <v>0.012</v>
      </c>
      <c r="T8287" s="21" t="n">
        <f aca="false">ROUND(P8287*S8287,2)</f>
        <v>6</v>
      </c>
      <c r="U8287" s="21" t="n">
        <f aca="false">IF(T8287&lt;=10,1,IF(T8287&lt;=20,2,IF(T8287&lt;=30,3,IF(T8287&lt;=40,4,IF(T8287&lt;=50,5,IF(T8287&lt;=100,6,IF(T8287&lt;=250,7,8)))))))</f>
        <v>1</v>
      </c>
      <c r="V8287" s="21" t="n">
        <f aca="false">IF(AND(OR(Dashboard!$T$3="All",R8287=Dashboard!$T$3),OR(Dashboard!$T$4="All",D8287=Dashboard!$T$4)),1,0)</f>
        <v>1</v>
      </c>
      <c r="W8287" s="21" t="n">
        <f aca="false">IF(V8287=1,T8287+ROW()/10000000,0)</f>
        <v>6.0008287</v>
      </c>
    </row>
    <row r="8288" customFormat="false" ht="15" hidden="false" customHeight="false" outlineLevel="0" collapsed="false">
      <c r="A8288" s="0" t="n">
        <v>18486840</v>
      </c>
      <c r="B8288" s="0" t="s">
        <v>17628</v>
      </c>
      <c r="C8288" s="0" t="n">
        <v>1</v>
      </c>
      <c r="D8288" s="0" t="s">
        <v>17189</v>
      </c>
      <c r="E8288" s="0" t="s">
        <v>17629</v>
      </c>
      <c r="F8288" s="0" t="s">
        <v>3096</v>
      </c>
      <c r="G8288" s="0" t="s">
        <v>17620</v>
      </c>
      <c r="H8288" s="0" t="s">
        <v>402</v>
      </c>
      <c r="I8288" s="0" t="s">
        <v>2123</v>
      </c>
      <c r="J8288" s="0" t="s">
        <v>47</v>
      </c>
      <c r="K8288" s="0" t="s">
        <v>47</v>
      </c>
      <c r="L8288" s="0" t="s">
        <v>47</v>
      </c>
      <c r="M8288" s="0" t="s">
        <v>47</v>
      </c>
      <c r="N8288" s="0" t="n">
        <v>1</v>
      </c>
      <c r="O8288" s="0" t="n">
        <v>4</v>
      </c>
      <c r="P8288" s="0" t="n">
        <v>300</v>
      </c>
      <c r="Q8288" s="0" t="n">
        <v>3</v>
      </c>
      <c r="R8288" s="0" t="str">
        <f aca="false">INDEX(Lookup!$B$4:$B$18,MATCH(C8288,Lookup!$A$4:$A$18,0))</f>
        <v>India</v>
      </c>
      <c r="S8288" s="20" t="n">
        <f aca="false">INDEX(Lookup!$D$4:$D$18,MATCH(C8288,Lookup!$A$4:$A$18,0))</f>
        <v>0.012</v>
      </c>
      <c r="T8288" s="21" t="n">
        <f aca="false">ROUND(P8288*S8288,2)</f>
        <v>3.6</v>
      </c>
      <c r="U8288" s="21" t="n">
        <f aca="false">IF(T8288&lt;=10,1,IF(T8288&lt;=20,2,IF(T8288&lt;=30,3,IF(T8288&lt;=40,4,IF(T8288&lt;=50,5,IF(T8288&lt;=100,6,IF(T8288&lt;=250,7,8)))))))</f>
        <v>1</v>
      </c>
      <c r="V8288" s="21" t="n">
        <f aca="false">IF(AND(OR(Dashboard!$T$3="All",R8288=Dashboard!$T$3),OR(Dashboard!$T$4="All",D8288=Dashboard!$T$4)),1,0)</f>
        <v>1</v>
      </c>
      <c r="W8288" s="21" t="n">
        <f aca="false">IF(V8288=1,T8288+ROW()/10000000,0)</f>
        <v>3.6008288</v>
      </c>
    </row>
    <row r="8289" customFormat="false" ht="15" hidden="false" customHeight="false" outlineLevel="0" collapsed="false">
      <c r="A8289" s="0" t="n">
        <v>8074</v>
      </c>
      <c r="B8289" s="0" t="s">
        <v>17630</v>
      </c>
      <c r="C8289" s="0" t="n">
        <v>1</v>
      </c>
      <c r="D8289" s="0" t="s">
        <v>17189</v>
      </c>
      <c r="E8289" s="0" t="s">
        <v>17631</v>
      </c>
      <c r="F8289" s="0" t="s">
        <v>3096</v>
      </c>
      <c r="G8289" s="0" t="s">
        <v>17620</v>
      </c>
      <c r="H8289" s="0" t="s">
        <v>17632</v>
      </c>
      <c r="I8289" s="0" t="s">
        <v>2123</v>
      </c>
      <c r="J8289" s="0" t="s">
        <v>47</v>
      </c>
      <c r="K8289" s="0" t="s">
        <v>47</v>
      </c>
      <c r="L8289" s="0" t="s">
        <v>47</v>
      </c>
      <c r="M8289" s="0" t="s">
        <v>47</v>
      </c>
      <c r="N8289" s="0" t="n">
        <v>2</v>
      </c>
      <c r="O8289" s="0" t="n">
        <v>26</v>
      </c>
      <c r="P8289" s="0" t="n">
        <v>550</v>
      </c>
      <c r="Q8289" s="0" t="n">
        <v>2.7</v>
      </c>
      <c r="R8289" s="0" t="str">
        <f aca="false">INDEX(Lookup!$B$4:$B$18,MATCH(C8289,Lookup!$A$4:$A$18,0))</f>
        <v>India</v>
      </c>
      <c r="S8289" s="20" t="n">
        <f aca="false">INDEX(Lookup!$D$4:$D$18,MATCH(C8289,Lookup!$A$4:$A$18,0))</f>
        <v>0.012</v>
      </c>
      <c r="T8289" s="21" t="n">
        <f aca="false">ROUND(P8289*S8289,2)</f>
        <v>6.6</v>
      </c>
      <c r="U8289" s="21" t="n">
        <f aca="false">IF(T8289&lt;=10,1,IF(T8289&lt;=20,2,IF(T8289&lt;=30,3,IF(T8289&lt;=40,4,IF(T8289&lt;=50,5,IF(T8289&lt;=100,6,IF(T8289&lt;=250,7,8)))))))</f>
        <v>1</v>
      </c>
      <c r="V8289" s="21" t="n">
        <f aca="false">IF(AND(OR(Dashboard!$T$3="All",R8289=Dashboard!$T$3),OR(Dashboard!$T$4="All",D8289=Dashboard!$T$4)),1,0)</f>
        <v>1</v>
      </c>
      <c r="W8289" s="21" t="n">
        <f aca="false">IF(V8289=1,T8289+ROW()/10000000,0)</f>
        <v>6.6008289</v>
      </c>
    </row>
    <row r="8290" customFormat="false" ht="15" hidden="false" customHeight="false" outlineLevel="0" collapsed="false">
      <c r="A8290" s="0" t="n">
        <v>307888</v>
      </c>
      <c r="B8290" s="0" t="s">
        <v>17633</v>
      </c>
      <c r="C8290" s="0" t="n">
        <v>1</v>
      </c>
      <c r="D8290" s="0" t="s">
        <v>17189</v>
      </c>
      <c r="E8290" s="0" t="s">
        <v>17634</v>
      </c>
      <c r="F8290" s="0" t="s">
        <v>3096</v>
      </c>
      <c r="G8290" s="0" t="s">
        <v>17620</v>
      </c>
      <c r="H8290" s="0" t="s">
        <v>2288</v>
      </c>
      <c r="I8290" s="0" t="s">
        <v>2123</v>
      </c>
      <c r="J8290" s="0" t="s">
        <v>47</v>
      </c>
      <c r="K8290" s="0" t="s">
        <v>46</v>
      </c>
      <c r="L8290" s="0" t="s">
        <v>47</v>
      </c>
      <c r="M8290" s="0" t="s">
        <v>47</v>
      </c>
      <c r="N8290" s="0" t="n">
        <v>1</v>
      </c>
      <c r="O8290" s="0" t="n">
        <v>30</v>
      </c>
      <c r="P8290" s="0" t="n">
        <v>350</v>
      </c>
      <c r="Q8290" s="0" t="n">
        <v>3.1</v>
      </c>
      <c r="R8290" s="0" t="str">
        <f aca="false">INDEX(Lookup!$B$4:$B$18,MATCH(C8290,Lookup!$A$4:$A$18,0))</f>
        <v>India</v>
      </c>
      <c r="S8290" s="20" t="n">
        <f aca="false">INDEX(Lookup!$D$4:$D$18,MATCH(C8290,Lookup!$A$4:$A$18,0))</f>
        <v>0.012</v>
      </c>
      <c r="T8290" s="21" t="n">
        <f aca="false">ROUND(P8290*S8290,2)</f>
        <v>4.2</v>
      </c>
      <c r="U8290" s="21" t="n">
        <f aca="false">IF(T8290&lt;=10,1,IF(T8290&lt;=20,2,IF(T8290&lt;=30,3,IF(T8290&lt;=40,4,IF(T8290&lt;=50,5,IF(T8290&lt;=100,6,IF(T8290&lt;=250,7,8)))))))</f>
        <v>1</v>
      </c>
      <c r="V8290" s="21" t="n">
        <f aca="false">IF(AND(OR(Dashboard!$T$3="All",R8290=Dashboard!$T$3),OR(Dashboard!$T$4="All",D8290=Dashboard!$T$4)),1,0)</f>
        <v>1</v>
      </c>
      <c r="W8290" s="21" t="n">
        <f aca="false">IF(V8290=1,T8290+ROW()/10000000,0)</f>
        <v>4.200829</v>
      </c>
    </row>
    <row r="8291" customFormat="false" ht="15" hidden="false" customHeight="false" outlineLevel="0" collapsed="false">
      <c r="A8291" s="0" t="n">
        <v>834</v>
      </c>
      <c r="B8291" s="0" t="s">
        <v>2993</v>
      </c>
      <c r="C8291" s="0" t="n">
        <v>1</v>
      </c>
      <c r="D8291" s="0" t="s">
        <v>17189</v>
      </c>
      <c r="E8291" s="0" t="s">
        <v>17635</v>
      </c>
      <c r="F8291" s="0" t="s">
        <v>3096</v>
      </c>
      <c r="G8291" s="0" t="s">
        <v>17620</v>
      </c>
      <c r="H8291" s="0" t="s">
        <v>1124</v>
      </c>
      <c r="I8291" s="0" t="s">
        <v>2123</v>
      </c>
      <c r="J8291" s="0" t="s">
        <v>47</v>
      </c>
      <c r="K8291" s="0" t="s">
        <v>46</v>
      </c>
      <c r="L8291" s="0" t="s">
        <v>47</v>
      </c>
      <c r="M8291" s="0" t="s">
        <v>47</v>
      </c>
      <c r="N8291" s="0" t="n">
        <v>3</v>
      </c>
      <c r="O8291" s="0" t="n">
        <v>1182</v>
      </c>
      <c r="P8291" s="0" t="n">
        <v>1100</v>
      </c>
      <c r="Q8291" s="0" t="n">
        <v>3.7</v>
      </c>
      <c r="R8291" s="0" t="str">
        <f aca="false">INDEX(Lookup!$B$4:$B$18,MATCH(C8291,Lookup!$A$4:$A$18,0))</f>
        <v>India</v>
      </c>
      <c r="S8291" s="20" t="n">
        <f aca="false">INDEX(Lookup!$D$4:$D$18,MATCH(C8291,Lookup!$A$4:$A$18,0))</f>
        <v>0.012</v>
      </c>
      <c r="T8291" s="21" t="n">
        <f aca="false">ROUND(P8291*S8291,2)</f>
        <v>13.2</v>
      </c>
      <c r="U8291" s="21" t="n">
        <f aca="false">IF(T8291&lt;=10,1,IF(T8291&lt;=20,2,IF(T8291&lt;=30,3,IF(T8291&lt;=40,4,IF(T8291&lt;=50,5,IF(T8291&lt;=100,6,IF(T8291&lt;=250,7,8)))))))</f>
        <v>2</v>
      </c>
      <c r="V8291" s="21" t="n">
        <f aca="false">IF(AND(OR(Dashboard!$T$3="All",R8291=Dashboard!$T$3),OR(Dashboard!$T$4="All",D8291=Dashboard!$T$4)),1,0)</f>
        <v>1</v>
      </c>
      <c r="W8291" s="21" t="n">
        <f aca="false">IF(V8291=1,T8291+ROW()/10000000,0)</f>
        <v>13.2008291</v>
      </c>
    </row>
    <row r="8292" customFormat="false" ht="15" hidden="false" customHeight="false" outlineLevel="0" collapsed="false">
      <c r="A8292" s="0" t="n">
        <v>18382337</v>
      </c>
      <c r="B8292" s="0" t="s">
        <v>17636</v>
      </c>
      <c r="C8292" s="0" t="n">
        <v>1</v>
      </c>
      <c r="D8292" s="0" t="s">
        <v>17189</v>
      </c>
      <c r="E8292" s="0" t="s">
        <v>17637</v>
      </c>
      <c r="F8292" s="0" t="s">
        <v>3096</v>
      </c>
      <c r="G8292" s="0" t="s">
        <v>17620</v>
      </c>
      <c r="H8292" s="0" t="s">
        <v>3182</v>
      </c>
      <c r="I8292" s="0" t="s">
        <v>2123</v>
      </c>
      <c r="J8292" s="0" t="s">
        <v>47</v>
      </c>
      <c r="K8292" s="0" t="s">
        <v>47</v>
      </c>
      <c r="L8292" s="0" t="s">
        <v>47</v>
      </c>
      <c r="M8292" s="0" t="s">
        <v>47</v>
      </c>
      <c r="N8292" s="0" t="n">
        <v>1</v>
      </c>
      <c r="O8292" s="0" t="n">
        <v>2</v>
      </c>
      <c r="P8292" s="0" t="n">
        <v>200</v>
      </c>
      <c r="Q8292" s="0" t="n">
        <v>1</v>
      </c>
      <c r="R8292" s="0" t="str">
        <f aca="false">INDEX(Lookup!$B$4:$B$18,MATCH(C8292,Lookup!$A$4:$A$18,0))</f>
        <v>India</v>
      </c>
      <c r="S8292" s="20" t="n">
        <f aca="false">INDEX(Lookup!$D$4:$D$18,MATCH(C8292,Lookup!$A$4:$A$18,0))</f>
        <v>0.012</v>
      </c>
      <c r="T8292" s="21" t="n">
        <f aca="false">ROUND(P8292*S8292,2)</f>
        <v>2.4</v>
      </c>
      <c r="U8292" s="21" t="n">
        <f aca="false">IF(T8292&lt;=10,1,IF(T8292&lt;=20,2,IF(T8292&lt;=30,3,IF(T8292&lt;=40,4,IF(T8292&lt;=50,5,IF(T8292&lt;=100,6,IF(T8292&lt;=250,7,8)))))))</f>
        <v>1</v>
      </c>
      <c r="V8292" s="21" t="n">
        <f aca="false">IF(AND(OR(Dashboard!$T$3="All",R8292=Dashboard!$T$3),OR(Dashboard!$T$4="All",D8292=Dashboard!$T$4)),1,0)</f>
        <v>1</v>
      </c>
      <c r="W8292" s="21" t="n">
        <f aca="false">IF(V8292=1,T8292+ROW()/10000000,0)</f>
        <v>2.4008292</v>
      </c>
    </row>
    <row r="8293" customFormat="false" ht="15" hidden="false" customHeight="false" outlineLevel="0" collapsed="false">
      <c r="A8293" s="0" t="n">
        <v>18433542</v>
      </c>
      <c r="B8293" s="0" t="s">
        <v>17638</v>
      </c>
      <c r="C8293" s="0" t="n">
        <v>1</v>
      </c>
      <c r="D8293" s="0" t="s">
        <v>17189</v>
      </c>
      <c r="E8293" s="0" t="s">
        <v>17639</v>
      </c>
      <c r="F8293" s="0" t="s">
        <v>3096</v>
      </c>
      <c r="G8293" s="0" t="s">
        <v>17620</v>
      </c>
      <c r="H8293" s="0" t="s">
        <v>2122</v>
      </c>
      <c r="I8293" s="0" t="s">
        <v>2123</v>
      </c>
      <c r="J8293" s="0" t="s">
        <v>47</v>
      </c>
      <c r="K8293" s="0" t="s">
        <v>47</v>
      </c>
      <c r="L8293" s="0" t="s">
        <v>47</v>
      </c>
      <c r="M8293" s="0" t="s">
        <v>47</v>
      </c>
      <c r="N8293" s="0" t="n">
        <v>2</v>
      </c>
      <c r="O8293" s="0" t="n">
        <v>0</v>
      </c>
      <c r="P8293" s="0" t="n">
        <v>500</v>
      </c>
      <c r="Q8293" s="0" t="n">
        <v>1</v>
      </c>
      <c r="R8293" s="0" t="str">
        <f aca="false">INDEX(Lookup!$B$4:$B$18,MATCH(C8293,Lookup!$A$4:$A$18,0))</f>
        <v>India</v>
      </c>
      <c r="S8293" s="20" t="n">
        <f aca="false">INDEX(Lookup!$D$4:$D$18,MATCH(C8293,Lookup!$A$4:$A$18,0))</f>
        <v>0.012</v>
      </c>
      <c r="T8293" s="21" t="n">
        <f aca="false">ROUND(P8293*S8293,2)</f>
        <v>6</v>
      </c>
      <c r="U8293" s="21" t="n">
        <f aca="false">IF(T8293&lt;=10,1,IF(T8293&lt;=20,2,IF(T8293&lt;=30,3,IF(T8293&lt;=40,4,IF(T8293&lt;=50,5,IF(T8293&lt;=100,6,IF(T8293&lt;=250,7,8)))))))</f>
        <v>1</v>
      </c>
      <c r="V8293" s="21" t="n">
        <f aca="false">IF(AND(OR(Dashboard!$T$3="All",R8293=Dashboard!$T$3),OR(Dashboard!$T$4="All",D8293=Dashboard!$T$4)),1,0)</f>
        <v>1</v>
      </c>
      <c r="W8293" s="21" t="n">
        <f aca="false">IF(V8293=1,T8293+ROW()/10000000,0)</f>
        <v>6.0008293</v>
      </c>
    </row>
    <row r="8294" customFormat="false" ht="15" hidden="false" customHeight="false" outlineLevel="0" collapsed="false">
      <c r="A8294" s="0" t="n">
        <v>18382335</v>
      </c>
      <c r="B8294" s="0" t="s">
        <v>17640</v>
      </c>
      <c r="C8294" s="0" t="n">
        <v>1</v>
      </c>
      <c r="D8294" s="0" t="s">
        <v>17189</v>
      </c>
      <c r="E8294" s="0" t="s">
        <v>17641</v>
      </c>
      <c r="F8294" s="0" t="s">
        <v>3096</v>
      </c>
      <c r="G8294" s="0" t="s">
        <v>17620</v>
      </c>
      <c r="H8294" s="0" t="s">
        <v>2288</v>
      </c>
      <c r="I8294" s="0" t="s">
        <v>2123</v>
      </c>
      <c r="J8294" s="0" t="s">
        <v>47</v>
      </c>
      <c r="K8294" s="0" t="s">
        <v>46</v>
      </c>
      <c r="L8294" s="0" t="s">
        <v>47</v>
      </c>
      <c r="M8294" s="0" t="s">
        <v>47</v>
      </c>
      <c r="N8294" s="0" t="n">
        <v>1</v>
      </c>
      <c r="O8294" s="0" t="n">
        <v>0</v>
      </c>
      <c r="P8294" s="0" t="n">
        <v>350</v>
      </c>
      <c r="Q8294" s="0" t="n">
        <v>1</v>
      </c>
      <c r="R8294" s="0" t="str">
        <f aca="false">INDEX(Lookup!$B$4:$B$18,MATCH(C8294,Lookup!$A$4:$A$18,0))</f>
        <v>India</v>
      </c>
      <c r="S8294" s="20" t="n">
        <f aca="false">INDEX(Lookup!$D$4:$D$18,MATCH(C8294,Lookup!$A$4:$A$18,0))</f>
        <v>0.012</v>
      </c>
      <c r="T8294" s="21" t="n">
        <f aca="false">ROUND(P8294*S8294,2)</f>
        <v>4.2</v>
      </c>
      <c r="U8294" s="21" t="n">
        <f aca="false">IF(T8294&lt;=10,1,IF(T8294&lt;=20,2,IF(T8294&lt;=30,3,IF(T8294&lt;=40,4,IF(T8294&lt;=50,5,IF(T8294&lt;=100,6,IF(T8294&lt;=250,7,8)))))))</f>
        <v>1</v>
      </c>
      <c r="V8294" s="21" t="n">
        <f aca="false">IF(AND(OR(Dashboard!$T$3="All",R8294=Dashboard!$T$3),OR(Dashboard!$T$4="All",D8294=Dashboard!$T$4)),1,0)</f>
        <v>1</v>
      </c>
      <c r="W8294" s="21" t="n">
        <f aca="false">IF(V8294=1,T8294+ROW()/10000000,0)</f>
        <v>4.2008294</v>
      </c>
    </row>
    <row r="8295" customFormat="false" ht="15" hidden="false" customHeight="false" outlineLevel="0" collapsed="false">
      <c r="A8295" s="0" t="n">
        <v>18264985</v>
      </c>
      <c r="B8295" s="0" t="s">
        <v>3222</v>
      </c>
      <c r="C8295" s="0" t="n">
        <v>1</v>
      </c>
      <c r="D8295" s="0" t="s">
        <v>17189</v>
      </c>
      <c r="E8295" s="0" t="s">
        <v>17642</v>
      </c>
      <c r="F8295" s="0" t="s">
        <v>3096</v>
      </c>
      <c r="G8295" s="0" t="s">
        <v>17620</v>
      </c>
      <c r="H8295" s="0" t="s">
        <v>2136</v>
      </c>
      <c r="I8295" s="0" t="s">
        <v>2123</v>
      </c>
      <c r="J8295" s="0" t="s">
        <v>47</v>
      </c>
      <c r="K8295" s="0" t="s">
        <v>47</v>
      </c>
      <c r="L8295" s="0" t="s">
        <v>47</v>
      </c>
      <c r="M8295" s="0" t="s">
        <v>47</v>
      </c>
      <c r="N8295" s="0" t="n">
        <v>2</v>
      </c>
      <c r="O8295" s="0" t="n">
        <v>1</v>
      </c>
      <c r="P8295" s="0" t="n">
        <v>500</v>
      </c>
      <c r="Q8295" s="0" t="n">
        <v>1</v>
      </c>
      <c r="R8295" s="0" t="str">
        <f aca="false">INDEX(Lookup!$B$4:$B$18,MATCH(C8295,Lookup!$A$4:$A$18,0))</f>
        <v>India</v>
      </c>
      <c r="S8295" s="20" t="n">
        <f aca="false">INDEX(Lookup!$D$4:$D$18,MATCH(C8295,Lookup!$A$4:$A$18,0))</f>
        <v>0.012</v>
      </c>
      <c r="T8295" s="21" t="n">
        <f aca="false">ROUND(P8295*S8295,2)</f>
        <v>6</v>
      </c>
      <c r="U8295" s="21" t="n">
        <f aca="false">IF(T8295&lt;=10,1,IF(T8295&lt;=20,2,IF(T8295&lt;=30,3,IF(T8295&lt;=40,4,IF(T8295&lt;=50,5,IF(T8295&lt;=100,6,IF(T8295&lt;=250,7,8)))))))</f>
        <v>1</v>
      </c>
      <c r="V8295" s="21" t="n">
        <f aca="false">IF(AND(OR(Dashboard!$T$3="All",R8295=Dashboard!$T$3),OR(Dashboard!$T$4="All",D8295=Dashboard!$T$4)),1,0)</f>
        <v>1</v>
      </c>
      <c r="W8295" s="21" t="n">
        <f aca="false">IF(V8295=1,T8295+ROW()/10000000,0)</f>
        <v>6.0008295</v>
      </c>
    </row>
    <row r="8296" customFormat="false" ht="15" hidden="false" customHeight="false" outlineLevel="0" collapsed="false">
      <c r="A8296" s="0" t="n">
        <v>18265692</v>
      </c>
      <c r="B8296" s="0" t="s">
        <v>15035</v>
      </c>
      <c r="C8296" s="0" t="n">
        <v>1</v>
      </c>
      <c r="D8296" s="0" t="s">
        <v>17189</v>
      </c>
      <c r="E8296" s="0" t="s">
        <v>17643</v>
      </c>
      <c r="F8296" s="0" t="s">
        <v>3096</v>
      </c>
      <c r="G8296" s="0" t="s">
        <v>17620</v>
      </c>
      <c r="H8296" s="0" t="s">
        <v>3356</v>
      </c>
      <c r="I8296" s="0" t="s">
        <v>2123</v>
      </c>
      <c r="J8296" s="0" t="s">
        <v>47</v>
      </c>
      <c r="K8296" s="0" t="s">
        <v>47</v>
      </c>
      <c r="L8296" s="0" t="s">
        <v>47</v>
      </c>
      <c r="M8296" s="0" t="s">
        <v>47</v>
      </c>
      <c r="N8296" s="0" t="n">
        <v>1</v>
      </c>
      <c r="O8296" s="0" t="n">
        <v>1</v>
      </c>
      <c r="P8296" s="0" t="n">
        <v>200</v>
      </c>
      <c r="Q8296" s="0" t="n">
        <v>1</v>
      </c>
      <c r="R8296" s="0" t="str">
        <f aca="false">INDEX(Lookup!$B$4:$B$18,MATCH(C8296,Lookup!$A$4:$A$18,0))</f>
        <v>India</v>
      </c>
      <c r="S8296" s="20" t="n">
        <f aca="false">INDEX(Lookup!$D$4:$D$18,MATCH(C8296,Lookup!$A$4:$A$18,0))</f>
        <v>0.012</v>
      </c>
      <c r="T8296" s="21" t="n">
        <f aca="false">ROUND(P8296*S8296,2)</f>
        <v>2.4</v>
      </c>
      <c r="U8296" s="21" t="n">
        <f aca="false">IF(T8296&lt;=10,1,IF(T8296&lt;=20,2,IF(T8296&lt;=30,3,IF(T8296&lt;=40,4,IF(T8296&lt;=50,5,IF(T8296&lt;=100,6,IF(T8296&lt;=250,7,8)))))))</f>
        <v>1</v>
      </c>
      <c r="V8296" s="21" t="n">
        <f aca="false">IF(AND(OR(Dashboard!$T$3="All",R8296=Dashboard!$T$3),OR(Dashboard!$T$4="All",D8296=Dashboard!$T$4)),1,0)</f>
        <v>1</v>
      </c>
      <c r="W8296" s="21" t="n">
        <f aca="false">IF(V8296=1,T8296+ROW()/10000000,0)</f>
        <v>2.4008296</v>
      </c>
    </row>
    <row r="8297" customFormat="false" ht="15" hidden="false" customHeight="false" outlineLevel="0" collapsed="false">
      <c r="A8297" s="0" t="n">
        <v>304937</v>
      </c>
      <c r="B8297" s="0" t="s">
        <v>17644</v>
      </c>
      <c r="C8297" s="0" t="n">
        <v>1</v>
      </c>
      <c r="D8297" s="0" t="s">
        <v>17189</v>
      </c>
      <c r="E8297" s="0" t="s">
        <v>17645</v>
      </c>
      <c r="F8297" s="0" t="s">
        <v>3096</v>
      </c>
      <c r="G8297" s="0" t="s">
        <v>17620</v>
      </c>
      <c r="H8297" s="0" t="s">
        <v>3243</v>
      </c>
      <c r="I8297" s="0" t="s">
        <v>2123</v>
      </c>
      <c r="J8297" s="0" t="s">
        <v>47</v>
      </c>
      <c r="K8297" s="0" t="s">
        <v>47</v>
      </c>
      <c r="L8297" s="0" t="s">
        <v>47</v>
      </c>
      <c r="M8297" s="0" t="s">
        <v>47</v>
      </c>
      <c r="N8297" s="0" t="n">
        <v>1</v>
      </c>
      <c r="O8297" s="0" t="n">
        <v>3</v>
      </c>
      <c r="P8297" s="0" t="n">
        <v>150</v>
      </c>
      <c r="Q8297" s="0" t="n">
        <v>1</v>
      </c>
      <c r="R8297" s="0" t="str">
        <f aca="false">INDEX(Lookup!$B$4:$B$18,MATCH(C8297,Lookup!$A$4:$A$18,0))</f>
        <v>India</v>
      </c>
      <c r="S8297" s="20" t="n">
        <f aca="false">INDEX(Lookup!$D$4:$D$18,MATCH(C8297,Lookup!$A$4:$A$18,0))</f>
        <v>0.012</v>
      </c>
      <c r="T8297" s="21" t="n">
        <f aca="false">ROUND(P8297*S8297,2)</f>
        <v>1.8</v>
      </c>
      <c r="U8297" s="21" t="n">
        <f aca="false">IF(T8297&lt;=10,1,IF(T8297&lt;=20,2,IF(T8297&lt;=30,3,IF(T8297&lt;=40,4,IF(T8297&lt;=50,5,IF(T8297&lt;=100,6,IF(T8297&lt;=250,7,8)))))))</f>
        <v>1</v>
      </c>
      <c r="V8297" s="21" t="n">
        <f aca="false">IF(AND(OR(Dashboard!$T$3="All",R8297=Dashboard!$T$3),OR(Dashboard!$T$4="All",D8297=Dashboard!$T$4)),1,0)</f>
        <v>1</v>
      </c>
      <c r="W8297" s="21" t="n">
        <f aca="false">IF(V8297=1,T8297+ROW()/10000000,0)</f>
        <v>1.8008297</v>
      </c>
    </row>
    <row r="8298" customFormat="false" ht="15" hidden="false" customHeight="false" outlineLevel="0" collapsed="false">
      <c r="A8298" s="0" t="n">
        <v>18489849</v>
      </c>
      <c r="B8298" s="0" t="s">
        <v>7669</v>
      </c>
      <c r="C8298" s="0" t="n">
        <v>1</v>
      </c>
      <c r="D8298" s="0" t="s">
        <v>17189</v>
      </c>
      <c r="E8298" s="0" t="s">
        <v>17646</v>
      </c>
      <c r="F8298" s="0" t="s">
        <v>3096</v>
      </c>
      <c r="G8298" s="0" t="s">
        <v>17620</v>
      </c>
      <c r="H8298" s="0" t="s">
        <v>3243</v>
      </c>
      <c r="I8298" s="0" t="s">
        <v>2123</v>
      </c>
      <c r="J8298" s="0" t="s">
        <v>47</v>
      </c>
      <c r="K8298" s="0" t="s">
        <v>47</v>
      </c>
      <c r="L8298" s="0" t="s">
        <v>47</v>
      </c>
      <c r="M8298" s="0" t="s">
        <v>47</v>
      </c>
      <c r="N8298" s="0" t="n">
        <v>1</v>
      </c>
      <c r="O8298" s="0" t="n">
        <v>1</v>
      </c>
      <c r="P8298" s="0" t="n">
        <v>150</v>
      </c>
      <c r="Q8298" s="0" t="n">
        <v>1</v>
      </c>
      <c r="R8298" s="0" t="str">
        <f aca="false">INDEX(Lookup!$B$4:$B$18,MATCH(C8298,Lookup!$A$4:$A$18,0))</f>
        <v>India</v>
      </c>
      <c r="S8298" s="20" t="n">
        <f aca="false">INDEX(Lookup!$D$4:$D$18,MATCH(C8298,Lookup!$A$4:$A$18,0))</f>
        <v>0.012</v>
      </c>
      <c r="T8298" s="21" t="n">
        <f aca="false">ROUND(P8298*S8298,2)</f>
        <v>1.8</v>
      </c>
      <c r="U8298" s="21" t="n">
        <f aca="false">IF(T8298&lt;=10,1,IF(T8298&lt;=20,2,IF(T8298&lt;=30,3,IF(T8298&lt;=40,4,IF(T8298&lt;=50,5,IF(T8298&lt;=100,6,IF(T8298&lt;=250,7,8)))))))</f>
        <v>1</v>
      </c>
      <c r="V8298" s="21" t="n">
        <f aca="false">IF(AND(OR(Dashboard!$T$3="All",R8298=Dashboard!$T$3),OR(Dashboard!$T$4="All",D8298=Dashboard!$T$4)),1,0)</f>
        <v>1</v>
      </c>
      <c r="W8298" s="21" t="n">
        <f aca="false">IF(V8298=1,T8298+ROW()/10000000,0)</f>
        <v>1.8008298</v>
      </c>
    </row>
    <row r="8299" customFormat="false" ht="15" hidden="false" customHeight="false" outlineLevel="0" collapsed="false">
      <c r="A8299" s="0" t="n">
        <v>18485826</v>
      </c>
      <c r="B8299" s="0" t="s">
        <v>17647</v>
      </c>
      <c r="C8299" s="0" t="n">
        <v>1</v>
      </c>
      <c r="D8299" s="0" t="s">
        <v>17189</v>
      </c>
      <c r="E8299" s="0" t="s">
        <v>17648</v>
      </c>
      <c r="F8299" s="0" t="s">
        <v>3096</v>
      </c>
      <c r="G8299" s="0" t="s">
        <v>17620</v>
      </c>
      <c r="H8299" s="0" t="s">
        <v>2412</v>
      </c>
      <c r="I8299" s="0" t="s">
        <v>2123</v>
      </c>
      <c r="J8299" s="0" t="s">
        <v>47</v>
      </c>
      <c r="K8299" s="0" t="s">
        <v>47</v>
      </c>
      <c r="L8299" s="0" t="s">
        <v>47</v>
      </c>
      <c r="M8299" s="0" t="s">
        <v>47</v>
      </c>
      <c r="N8299" s="0" t="n">
        <v>1</v>
      </c>
      <c r="O8299" s="0" t="n">
        <v>0</v>
      </c>
      <c r="P8299" s="0" t="n">
        <v>200</v>
      </c>
      <c r="Q8299" s="0" t="n">
        <v>1</v>
      </c>
      <c r="R8299" s="0" t="str">
        <f aca="false">INDEX(Lookup!$B$4:$B$18,MATCH(C8299,Lookup!$A$4:$A$18,0))</f>
        <v>India</v>
      </c>
      <c r="S8299" s="20" t="n">
        <f aca="false">INDEX(Lookup!$D$4:$D$18,MATCH(C8299,Lookup!$A$4:$A$18,0))</f>
        <v>0.012</v>
      </c>
      <c r="T8299" s="21" t="n">
        <f aca="false">ROUND(P8299*S8299,2)</f>
        <v>2.4</v>
      </c>
      <c r="U8299" s="21" t="n">
        <f aca="false">IF(T8299&lt;=10,1,IF(T8299&lt;=20,2,IF(T8299&lt;=30,3,IF(T8299&lt;=40,4,IF(T8299&lt;=50,5,IF(T8299&lt;=100,6,IF(T8299&lt;=250,7,8)))))))</f>
        <v>1</v>
      </c>
      <c r="V8299" s="21" t="n">
        <f aca="false">IF(AND(OR(Dashboard!$T$3="All",R8299=Dashboard!$T$3),OR(Dashboard!$T$4="All",D8299=Dashboard!$T$4)),1,0)</f>
        <v>1</v>
      </c>
      <c r="W8299" s="21" t="n">
        <f aca="false">IF(V8299=1,T8299+ROW()/10000000,0)</f>
        <v>2.4008299</v>
      </c>
    </row>
    <row r="8300" customFormat="false" ht="15" hidden="false" customHeight="false" outlineLevel="0" collapsed="false">
      <c r="A8300" s="0" t="n">
        <v>18489806</v>
      </c>
      <c r="B8300" s="0" t="s">
        <v>17649</v>
      </c>
      <c r="C8300" s="0" t="n">
        <v>1</v>
      </c>
      <c r="D8300" s="0" t="s">
        <v>17189</v>
      </c>
      <c r="E8300" s="0" t="s">
        <v>17650</v>
      </c>
      <c r="F8300" s="0" t="s">
        <v>3096</v>
      </c>
      <c r="G8300" s="0" t="s">
        <v>17620</v>
      </c>
      <c r="H8300" s="0" t="s">
        <v>2288</v>
      </c>
      <c r="I8300" s="0" t="s">
        <v>2123</v>
      </c>
      <c r="J8300" s="0" t="s">
        <v>47</v>
      </c>
      <c r="K8300" s="0" t="s">
        <v>47</v>
      </c>
      <c r="L8300" s="0" t="s">
        <v>47</v>
      </c>
      <c r="M8300" s="0" t="s">
        <v>47</v>
      </c>
      <c r="N8300" s="0" t="n">
        <v>1</v>
      </c>
      <c r="O8300" s="0" t="n">
        <v>0</v>
      </c>
      <c r="P8300" s="0" t="n">
        <v>300</v>
      </c>
      <c r="Q8300" s="0" t="n">
        <v>1</v>
      </c>
      <c r="R8300" s="0" t="str">
        <f aca="false">INDEX(Lookup!$B$4:$B$18,MATCH(C8300,Lookup!$A$4:$A$18,0))</f>
        <v>India</v>
      </c>
      <c r="S8300" s="20" t="n">
        <f aca="false">INDEX(Lookup!$D$4:$D$18,MATCH(C8300,Lookup!$A$4:$A$18,0))</f>
        <v>0.012</v>
      </c>
      <c r="T8300" s="21" t="n">
        <f aca="false">ROUND(P8300*S8300,2)</f>
        <v>3.6</v>
      </c>
      <c r="U8300" s="21" t="n">
        <f aca="false">IF(T8300&lt;=10,1,IF(T8300&lt;=20,2,IF(T8300&lt;=30,3,IF(T8300&lt;=40,4,IF(T8300&lt;=50,5,IF(T8300&lt;=100,6,IF(T8300&lt;=250,7,8)))))))</f>
        <v>1</v>
      </c>
      <c r="V8300" s="21" t="n">
        <f aca="false">IF(AND(OR(Dashboard!$T$3="All",R8300=Dashboard!$T$3),OR(Dashboard!$T$4="All",D8300=Dashboard!$T$4)),1,0)</f>
        <v>1</v>
      </c>
      <c r="W8300" s="21" t="n">
        <f aca="false">IF(V8300=1,T8300+ROW()/10000000,0)</f>
        <v>3.60083</v>
      </c>
    </row>
    <row r="8301" customFormat="false" ht="15" hidden="false" customHeight="false" outlineLevel="0" collapsed="false">
      <c r="A8301" s="0" t="n">
        <v>18381674</v>
      </c>
      <c r="B8301" s="0" t="s">
        <v>17651</v>
      </c>
      <c r="C8301" s="0" t="n">
        <v>1</v>
      </c>
      <c r="D8301" s="0" t="s">
        <v>17189</v>
      </c>
      <c r="E8301" s="0" t="s">
        <v>17652</v>
      </c>
      <c r="F8301" s="0" t="s">
        <v>3096</v>
      </c>
      <c r="G8301" s="0" t="s">
        <v>17620</v>
      </c>
      <c r="H8301" s="0" t="s">
        <v>2122</v>
      </c>
      <c r="I8301" s="0" t="s">
        <v>2123</v>
      </c>
      <c r="J8301" s="0" t="s">
        <v>47</v>
      </c>
      <c r="K8301" s="0" t="s">
        <v>47</v>
      </c>
      <c r="L8301" s="0" t="s">
        <v>47</v>
      </c>
      <c r="M8301" s="0" t="s">
        <v>47</v>
      </c>
      <c r="N8301" s="0" t="n">
        <v>2</v>
      </c>
      <c r="O8301" s="0" t="n">
        <v>3</v>
      </c>
      <c r="P8301" s="0" t="n">
        <v>600</v>
      </c>
      <c r="Q8301" s="0" t="n">
        <v>1</v>
      </c>
      <c r="R8301" s="0" t="str">
        <f aca="false">INDEX(Lookup!$B$4:$B$18,MATCH(C8301,Lookup!$A$4:$A$18,0))</f>
        <v>India</v>
      </c>
      <c r="S8301" s="20" t="n">
        <f aca="false">INDEX(Lookup!$D$4:$D$18,MATCH(C8301,Lookup!$A$4:$A$18,0))</f>
        <v>0.012</v>
      </c>
      <c r="T8301" s="21" t="n">
        <f aca="false">ROUND(P8301*S8301,2)</f>
        <v>7.2</v>
      </c>
      <c r="U8301" s="21" t="n">
        <f aca="false">IF(T8301&lt;=10,1,IF(T8301&lt;=20,2,IF(T8301&lt;=30,3,IF(T8301&lt;=40,4,IF(T8301&lt;=50,5,IF(T8301&lt;=100,6,IF(T8301&lt;=250,7,8)))))))</f>
        <v>1</v>
      </c>
      <c r="V8301" s="21" t="n">
        <f aca="false">IF(AND(OR(Dashboard!$T$3="All",R8301=Dashboard!$T$3),OR(Dashboard!$T$4="All",D8301=Dashboard!$T$4)),1,0)</f>
        <v>1</v>
      </c>
      <c r="W8301" s="21" t="n">
        <f aca="false">IF(V8301=1,T8301+ROW()/10000000,0)</f>
        <v>7.2008301</v>
      </c>
    </row>
    <row r="8302" customFormat="false" ht="15" hidden="false" customHeight="false" outlineLevel="0" collapsed="false">
      <c r="A8302" s="0" t="n">
        <v>18441772</v>
      </c>
      <c r="B8302" s="0" t="s">
        <v>17653</v>
      </c>
      <c r="C8302" s="0" t="n">
        <v>1</v>
      </c>
      <c r="D8302" s="0" t="s">
        <v>17189</v>
      </c>
      <c r="E8302" s="0" t="s">
        <v>17654</v>
      </c>
      <c r="F8302" s="0" t="s">
        <v>3096</v>
      </c>
      <c r="G8302" s="0" t="s">
        <v>17620</v>
      </c>
      <c r="H8302" s="0" t="s">
        <v>2128</v>
      </c>
      <c r="I8302" s="0" t="s">
        <v>2123</v>
      </c>
      <c r="J8302" s="0" t="s">
        <v>47</v>
      </c>
      <c r="K8302" s="0" t="s">
        <v>46</v>
      </c>
      <c r="L8302" s="0" t="s">
        <v>47</v>
      </c>
      <c r="M8302" s="0" t="s">
        <v>47</v>
      </c>
      <c r="N8302" s="0" t="n">
        <v>1</v>
      </c>
      <c r="O8302" s="0" t="n">
        <v>1</v>
      </c>
      <c r="P8302" s="0" t="n">
        <v>200</v>
      </c>
      <c r="Q8302" s="0" t="n">
        <v>1</v>
      </c>
      <c r="R8302" s="0" t="str">
        <f aca="false">INDEX(Lookup!$B$4:$B$18,MATCH(C8302,Lookup!$A$4:$A$18,0))</f>
        <v>India</v>
      </c>
      <c r="S8302" s="20" t="n">
        <f aca="false">INDEX(Lookup!$D$4:$D$18,MATCH(C8302,Lookup!$A$4:$A$18,0))</f>
        <v>0.012</v>
      </c>
      <c r="T8302" s="21" t="n">
        <f aca="false">ROUND(P8302*S8302,2)</f>
        <v>2.4</v>
      </c>
      <c r="U8302" s="21" t="n">
        <f aca="false">IF(T8302&lt;=10,1,IF(T8302&lt;=20,2,IF(T8302&lt;=30,3,IF(T8302&lt;=40,4,IF(T8302&lt;=50,5,IF(T8302&lt;=100,6,IF(T8302&lt;=250,7,8)))))))</f>
        <v>1</v>
      </c>
      <c r="V8302" s="21" t="n">
        <f aca="false">IF(AND(OR(Dashboard!$T$3="All",R8302=Dashboard!$T$3),OR(Dashboard!$T$4="All",D8302=Dashboard!$T$4)),1,0)</f>
        <v>1</v>
      </c>
      <c r="W8302" s="21" t="n">
        <f aca="false">IF(V8302=1,T8302+ROW()/10000000,0)</f>
        <v>2.4008302</v>
      </c>
    </row>
    <row r="8303" customFormat="false" ht="15" hidden="false" customHeight="false" outlineLevel="0" collapsed="false">
      <c r="A8303" s="0" t="n">
        <v>18390891</v>
      </c>
      <c r="B8303" s="0" t="s">
        <v>17655</v>
      </c>
      <c r="C8303" s="0" t="n">
        <v>1</v>
      </c>
      <c r="D8303" s="0" t="s">
        <v>17189</v>
      </c>
      <c r="E8303" s="0" t="s">
        <v>17656</v>
      </c>
      <c r="F8303" s="0" t="s">
        <v>3096</v>
      </c>
      <c r="G8303" s="0" t="s">
        <v>17620</v>
      </c>
      <c r="H8303" s="0" t="s">
        <v>402</v>
      </c>
      <c r="I8303" s="0" t="s">
        <v>2123</v>
      </c>
      <c r="J8303" s="0" t="s">
        <v>47</v>
      </c>
      <c r="K8303" s="0" t="s">
        <v>47</v>
      </c>
      <c r="L8303" s="0" t="s">
        <v>47</v>
      </c>
      <c r="M8303" s="0" t="s">
        <v>47</v>
      </c>
      <c r="N8303" s="0" t="n">
        <v>1</v>
      </c>
      <c r="O8303" s="0" t="n">
        <v>1</v>
      </c>
      <c r="P8303" s="0" t="n">
        <v>200</v>
      </c>
      <c r="Q8303" s="0" t="n">
        <v>1</v>
      </c>
      <c r="R8303" s="0" t="str">
        <f aca="false">INDEX(Lookup!$B$4:$B$18,MATCH(C8303,Lookup!$A$4:$A$18,0))</f>
        <v>India</v>
      </c>
      <c r="S8303" s="20" t="n">
        <f aca="false">INDEX(Lookup!$D$4:$D$18,MATCH(C8303,Lookup!$A$4:$A$18,0))</f>
        <v>0.012</v>
      </c>
      <c r="T8303" s="21" t="n">
        <f aca="false">ROUND(P8303*S8303,2)</f>
        <v>2.4</v>
      </c>
      <c r="U8303" s="21" t="n">
        <f aca="false">IF(T8303&lt;=10,1,IF(T8303&lt;=20,2,IF(T8303&lt;=30,3,IF(T8303&lt;=40,4,IF(T8303&lt;=50,5,IF(T8303&lt;=100,6,IF(T8303&lt;=250,7,8)))))))</f>
        <v>1</v>
      </c>
      <c r="V8303" s="21" t="n">
        <f aca="false">IF(AND(OR(Dashboard!$T$3="All",R8303=Dashboard!$T$3),OR(Dashboard!$T$4="All",D8303=Dashboard!$T$4)),1,0)</f>
        <v>1</v>
      </c>
      <c r="W8303" s="21" t="n">
        <f aca="false">IF(V8303=1,T8303+ROW()/10000000,0)</f>
        <v>2.4008303</v>
      </c>
    </row>
    <row r="8304" customFormat="false" ht="15" hidden="false" customHeight="false" outlineLevel="0" collapsed="false">
      <c r="A8304" s="0" t="n">
        <v>8061</v>
      </c>
      <c r="B8304" s="0" t="s">
        <v>17657</v>
      </c>
      <c r="C8304" s="0" t="n">
        <v>1</v>
      </c>
      <c r="D8304" s="0" t="s">
        <v>17189</v>
      </c>
      <c r="E8304" s="0" t="s">
        <v>17658</v>
      </c>
      <c r="F8304" s="0" t="s">
        <v>3096</v>
      </c>
      <c r="G8304" s="0" t="s">
        <v>17620</v>
      </c>
      <c r="H8304" s="0" t="s">
        <v>3243</v>
      </c>
      <c r="I8304" s="0" t="s">
        <v>2123</v>
      </c>
      <c r="J8304" s="0" t="s">
        <v>47</v>
      </c>
      <c r="K8304" s="0" t="s">
        <v>46</v>
      </c>
      <c r="L8304" s="0" t="s">
        <v>47</v>
      </c>
      <c r="M8304" s="0" t="s">
        <v>47</v>
      </c>
      <c r="N8304" s="0" t="n">
        <v>1</v>
      </c>
      <c r="O8304" s="0" t="n">
        <v>15</v>
      </c>
      <c r="P8304" s="0" t="n">
        <v>150</v>
      </c>
      <c r="Q8304" s="0" t="n">
        <v>2.3</v>
      </c>
      <c r="R8304" s="0" t="str">
        <f aca="false">INDEX(Lookup!$B$4:$B$18,MATCH(C8304,Lookup!$A$4:$A$18,0))</f>
        <v>India</v>
      </c>
      <c r="S8304" s="20" t="n">
        <f aca="false">INDEX(Lookup!$D$4:$D$18,MATCH(C8304,Lookup!$A$4:$A$18,0))</f>
        <v>0.012</v>
      </c>
      <c r="T8304" s="21" t="n">
        <f aca="false">ROUND(P8304*S8304,2)</f>
        <v>1.8</v>
      </c>
      <c r="U8304" s="21" t="n">
        <f aca="false">IF(T8304&lt;=10,1,IF(T8304&lt;=20,2,IF(T8304&lt;=30,3,IF(T8304&lt;=40,4,IF(T8304&lt;=50,5,IF(T8304&lt;=100,6,IF(T8304&lt;=250,7,8)))))))</f>
        <v>1</v>
      </c>
      <c r="V8304" s="21" t="n">
        <f aca="false">IF(AND(OR(Dashboard!$T$3="All",R8304=Dashboard!$T$3),OR(Dashboard!$T$4="All",D8304=Dashboard!$T$4)),1,0)</f>
        <v>1</v>
      </c>
      <c r="W8304" s="21" t="n">
        <f aca="false">IF(V8304=1,T8304+ROW()/10000000,0)</f>
        <v>1.8008304</v>
      </c>
    </row>
    <row r="8305" customFormat="false" ht="15" hidden="false" customHeight="false" outlineLevel="0" collapsed="false">
      <c r="A8305" s="0" t="n">
        <v>308623</v>
      </c>
      <c r="B8305" s="0" t="s">
        <v>17659</v>
      </c>
      <c r="C8305" s="0" t="n">
        <v>1</v>
      </c>
      <c r="D8305" s="0" t="s">
        <v>17189</v>
      </c>
      <c r="E8305" s="0" t="s">
        <v>17660</v>
      </c>
      <c r="F8305" s="0" t="s">
        <v>17661</v>
      </c>
      <c r="G8305" s="0" t="s">
        <v>17662</v>
      </c>
      <c r="H8305" s="0" t="s">
        <v>8524</v>
      </c>
      <c r="I8305" s="0" t="s">
        <v>2123</v>
      </c>
      <c r="J8305" s="0" t="s">
        <v>47</v>
      </c>
      <c r="K8305" s="0" t="s">
        <v>46</v>
      </c>
      <c r="L8305" s="0" t="s">
        <v>47</v>
      </c>
      <c r="M8305" s="0" t="s">
        <v>47</v>
      </c>
      <c r="N8305" s="0" t="n">
        <v>1</v>
      </c>
      <c r="O8305" s="0" t="n">
        <v>26</v>
      </c>
      <c r="P8305" s="0" t="n">
        <v>450</v>
      </c>
      <c r="Q8305" s="0" t="n">
        <v>2.6</v>
      </c>
      <c r="R8305" s="0" t="str">
        <f aca="false">INDEX(Lookup!$B$4:$B$18,MATCH(C8305,Lookup!$A$4:$A$18,0))</f>
        <v>India</v>
      </c>
      <c r="S8305" s="20" t="n">
        <f aca="false">INDEX(Lookup!$D$4:$D$18,MATCH(C8305,Lookup!$A$4:$A$18,0))</f>
        <v>0.012</v>
      </c>
      <c r="T8305" s="21" t="n">
        <f aca="false">ROUND(P8305*S8305,2)</f>
        <v>5.4</v>
      </c>
      <c r="U8305" s="21" t="n">
        <f aca="false">IF(T8305&lt;=10,1,IF(T8305&lt;=20,2,IF(T8305&lt;=30,3,IF(T8305&lt;=40,4,IF(T8305&lt;=50,5,IF(T8305&lt;=100,6,IF(T8305&lt;=250,7,8)))))))</f>
        <v>1</v>
      </c>
      <c r="V8305" s="21" t="n">
        <f aca="false">IF(AND(OR(Dashboard!$T$3="All",R8305=Dashboard!$T$3),OR(Dashboard!$T$4="All",D8305=Dashboard!$T$4)),1,0)</f>
        <v>1</v>
      </c>
      <c r="W8305" s="21" t="n">
        <f aca="false">IF(V8305=1,T8305+ROW()/10000000,0)</f>
        <v>5.4008305</v>
      </c>
    </row>
    <row r="8306" customFormat="false" ht="15" hidden="false" customHeight="false" outlineLevel="0" collapsed="false">
      <c r="A8306" s="0" t="n">
        <v>311013</v>
      </c>
      <c r="B8306" s="0" t="s">
        <v>17663</v>
      </c>
      <c r="C8306" s="0" t="n">
        <v>1</v>
      </c>
      <c r="D8306" s="0" t="s">
        <v>17189</v>
      </c>
      <c r="E8306" s="0" t="s">
        <v>17664</v>
      </c>
      <c r="F8306" s="0" t="s">
        <v>17661</v>
      </c>
      <c r="G8306" s="0" t="s">
        <v>17662</v>
      </c>
      <c r="H8306" s="0" t="s">
        <v>17665</v>
      </c>
      <c r="I8306" s="0" t="s">
        <v>2123</v>
      </c>
      <c r="J8306" s="0" t="s">
        <v>47</v>
      </c>
      <c r="K8306" s="0" t="s">
        <v>47</v>
      </c>
      <c r="L8306" s="0" t="s">
        <v>47</v>
      </c>
      <c r="M8306" s="0" t="s">
        <v>47</v>
      </c>
      <c r="N8306" s="0" t="n">
        <v>2</v>
      </c>
      <c r="O8306" s="0" t="n">
        <v>55</v>
      </c>
      <c r="P8306" s="0" t="n">
        <v>550</v>
      </c>
      <c r="Q8306" s="0" t="n">
        <v>3.4</v>
      </c>
      <c r="R8306" s="0" t="str">
        <f aca="false">INDEX(Lookup!$B$4:$B$18,MATCH(C8306,Lookup!$A$4:$A$18,0))</f>
        <v>India</v>
      </c>
      <c r="S8306" s="20" t="n">
        <f aca="false">INDEX(Lookup!$D$4:$D$18,MATCH(C8306,Lookup!$A$4:$A$18,0))</f>
        <v>0.012</v>
      </c>
      <c r="T8306" s="21" t="n">
        <f aca="false">ROUND(P8306*S8306,2)</f>
        <v>6.6</v>
      </c>
      <c r="U8306" s="21" t="n">
        <f aca="false">IF(T8306&lt;=10,1,IF(T8306&lt;=20,2,IF(T8306&lt;=30,3,IF(T8306&lt;=40,4,IF(T8306&lt;=50,5,IF(T8306&lt;=100,6,IF(T8306&lt;=250,7,8)))))))</f>
        <v>1</v>
      </c>
      <c r="V8306" s="21" t="n">
        <f aca="false">IF(AND(OR(Dashboard!$T$3="All",R8306=Dashboard!$T$3),OR(Dashboard!$T$4="All",D8306=Dashboard!$T$4)),1,0)</f>
        <v>1</v>
      </c>
      <c r="W8306" s="21" t="n">
        <f aca="false">IF(V8306=1,T8306+ROW()/10000000,0)</f>
        <v>6.6008306</v>
      </c>
    </row>
    <row r="8307" customFormat="false" ht="15" hidden="false" customHeight="false" outlineLevel="0" collapsed="false">
      <c r="A8307" s="0" t="n">
        <v>18368015</v>
      </c>
      <c r="B8307" s="0" t="s">
        <v>17666</v>
      </c>
      <c r="C8307" s="0" t="n">
        <v>1</v>
      </c>
      <c r="D8307" s="0" t="s">
        <v>17189</v>
      </c>
      <c r="E8307" s="0" t="s">
        <v>17667</v>
      </c>
      <c r="F8307" s="0" t="s">
        <v>17661</v>
      </c>
      <c r="G8307" s="0" t="s">
        <v>17662</v>
      </c>
      <c r="H8307" s="0" t="s">
        <v>2342</v>
      </c>
      <c r="I8307" s="0" t="s">
        <v>2123</v>
      </c>
      <c r="J8307" s="0" t="s">
        <v>47</v>
      </c>
      <c r="K8307" s="0" t="s">
        <v>47</v>
      </c>
      <c r="L8307" s="0" t="s">
        <v>47</v>
      </c>
      <c r="M8307" s="0" t="s">
        <v>47</v>
      </c>
      <c r="N8307" s="0" t="n">
        <v>1</v>
      </c>
      <c r="O8307" s="0" t="n">
        <v>64</v>
      </c>
      <c r="P8307" s="0" t="n">
        <v>200</v>
      </c>
      <c r="Q8307" s="0" t="n">
        <v>3.9</v>
      </c>
      <c r="R8307" s="0" t="str">
        <f aca="false">INDEX(Lookup!$B$4:$B$18,MATCH(C8307,Lookup!$A$4:$A$18,0))</f>
        <v>India</v>
      </c>
      <c r="S8307" s="20" t="n">
        <f aca="false">INDEX(Lookup!$D$4:$D$18,MATCH(C8307,Lookup!$A$4:$A$18,0))</f>
        <v>0.012</v>
      </c>
      <c r="T8307" s="21" t="n">
        <f aca="false">ROUND(P8307*S8307,2)</f>
        <v>2.4</v>
      </c>
      <c r="U8307" s="21" t="n">
        <f aca="false">IF(T8307&lt;=10,1,IF(T8307&lt;=20,2,IF(T8307&lt;=30,3,IF(T8307&lt;=40,4,IF(T8307&lt;=50,5,IF(T8307&lt;=100,6,IF(T8307&lt;=250,7,8)))))))</f>
        <v>1</v>
      </c>
      <c r="V8307" s="21" t="n">
        <f aca="false">IF(AND(OR(Dashboard!$T$3="All",R8307=Dashboard!$T$3),OR(Dashboard!$T$4="All",D8307=Dashboard!$T$4)),1,0)</f>
        <v>1</v>
      </c>
      <c r="W8307" s="21" t="n">
        <f aca="false">IF(V8307=1,T8307+ROW()/10000000,0)</f>
        <v>2.4008307</v>
      </c>
    </row>
    <row r="8308" customFormat="false" ht="15" hidden="false" customHeight="false" outlineLevel="0" collapsed="false">
      <c r="A8308" s="0" t="n">
        <v>18273942</v>
      </c>
      <c r="B8308" s="0" t="s">
        <v>17668</v>
      </c>
      <c r="C8308" s="0" t="n">
        <v>1</v>
      </c>
      <c r="D8308" s="0" t="s">
        <v>17189</v>
      </c>
      <c r="E8308" s="0" t="s">
        <v>17669</v>
      </c>
      <c r="F8308" s="0" t="s">
        <v>17661</v>
      </c>
      <c r="G8308" s="0" t="s">
        <v>17662</v>
      </c>
      <c r="H8308" s="0" t="s">
        <v>17670</v>
      </c>
      <c r="I8308" s="0" t="s">
        <v>2123</v>
      </c>
      <c r="J8308" s="0" t="s">
        <v>47</v>
      </c>
      <c r="K8308" s="0" t="s">
        <v>46</v>
      </c>
      <c r="L8308" s="0" t="s">
        <v>47</v>
      </c>
      <c r="M8308" s="0" t="s">
        <v>47</v>
      </c>
      <c r="N8308" s="0" t="n">
        <v>2</v>
      </c>
      <c r="O8308" s="0" t="n">
        <v>132</v>
      </c>
      <c r="P8308" s="0" t="n">
        <v>550</v>
      </c>
      <c r="Q8308" s="0" t="n">
        <v>3.9</v>
      </c>
      <c r="R8308" s="0" t="str">
        <f aca="false">INDEX(Lookup!$B$4:$B$18,MATCH(C8308,Lookup!$A$4:$A$18,0))</f>
        <v>India</v>
      </c>
      <c r="S8308" s="20" t="n">
        <f aca="false">INDEX(Lookup!$D$4:$D$18,MATCH(C8308,Lookup!$A$4:$A$18,0))</f>
        <v>0.012</v>
      </c>
      <c r="T8308" s="21" t="n">
        <f aca="false">ROUND(P8308*S8308,2)</f>
        <v>6.6</v>
      </c>
      <c r="U8308" s="21" t="n">
        <f aca="false">IF(T8308&lt;=10,1,IF(T8308&lt;=20,2,IF(T8308&lt;=30,3,IF(T8308&lt;=40,4,IF(T8308&lt;=50,5,IF(T8308&lt;=100,6,IF(T8308&lt;=250,7,8)))))))</f>
        <v>1</v>
      </c>
      <c r="V8308" s="21" t="n">
        <f aca="false">IF(AND(OR(Dashboard!$T$3="All",R8308=Dashboard!$T$3),OR(Dashboard!$T$4="All",D8308=Dashboard!$T$4)),1,0)</f>
        <v>1</v>
      </c>
      <c r="W8308" s="21" t="n">
        <f aca="false">IF(V8308=1,T8308+ROW()/10000000,0)</f>
        <v>6.6008308</v>
      </c>
    </row>
    <row r="8309" customFormat="false" ht="15" hidden="false" customHeight="false" outlineLevel="0" collapsed="false">
      <c r="A8309" s="0" t="n">
        <v>18034079</v>
      </c>
      <c r="B8309" s="0" t="s">
        <v>4146</v>
      </c>
      <c r="C8309" s="0" t="n">
        <v>1</v>
      </c>
      <c r="D8309" s="0" t="s">
        <v>17189</v>
      </c>
      <c r="E8309" s="0" t="s">
        <v>17671</v>
      </c>
      <c r="F8309" s="0" t="s">
        <v>17661</v>
      </c>
      <c r="G8309" s="0" t="s">
        <v>17662</v>
      </c>
      <c r="H8309" s="0" t="s">
        <v>153</v>
      </c>
      <c r="I8309" s="0" t="s">
        <v>2123</v>
      </c>
      <c r="J8309" s="0" t="s">
        <v>47</v>
      </c>
      <c r="K8309" s="0" t="s">
        <v>46</v>
      </c>
      <c r="L8309" s="0" t="s">
        <v>47</v>
      </c>
      <c r="M8309" s="0" t="s">
        <v>47</v>
      </c>
      <c r="N8309" s="0" t="n">
        <v>1</v>
      </c>
      <c r="O8309" s="0" t="n">
        <v>20</v>
      </c>
      <c r="P8309" s="0" t="n">
        <v>400</v>
      </c>
      <c r="Q8309" s="0" t="n">
        <v>3.6</v>
      </c>
      <c r="R8309" s="0" t="str">
        <f aca="false">INDEX(Lookup!$B$4:$B$18,MATCH(C8309,Lookup!$A$4:$A$18,0))</f>
        <v>India</v>
      </c>
      <c r="S8309" s="20" t="n">
        <f aca="false">INDEX(Lookup!$D$4:$D$18,MATCH(C8309,Lookup!$A$4:$A$18,0))</f>
        <v>0.012</v>
      </c>
      <c r="T8309" s="21" t="n">
        <f aca="false">ROUND(P8309*S8309,2)</f>
        <v>4.8</v>
      </c>
      <c r="U8309" s="21" t="n">
        <f aca="false">IF(T8309&lt;=10,1,IF(T8309&lt;=20,2,IF(T8309&lt;=30,3,IF(T8309&lt;=40,4,IF(T8309&lt;=50,5,IF(T8309&lt;=100,6,IF(T8309&lt;=250,7,8)))))))</f>
        <v>1</v>
      </c>
      <c r="V8309" s="21" t="n">
        <f aca="false">IF(AND(OR(Dashboard!$T$3="All",R8309=Dashboard!$T$3),OR(Dashboard!$T$4="All",D8309=Dashboard!$T$4)),1,0)</f>
        <v>1</v>
      </c>
      <c r="W8309" s="21" t="n">
        <f aca="false">IF(V8309=1,T8309+ROW()/10000000,0)</f>
        <v>4.8008309</v>
      </c>
    </row>
    <row r="8310" customFormat="false" ht="15" hidden="false" customHeight="false" outlineLevel="0" collapsed="false">
      <c r="A8310" s="0" t="n">
        <v>18440413</v>
      </c>
      <c r="B8310" s="0" t="s">
        <v>17672</v>
      </c>
      <c r="C8310" s="0" t="n">
        <v>1</v>
      </c>
      <c r="D8310" s="0" t="s">
        <v>17189</v>
      </c>
      <c r="E8310" s="0" t="s">
        <v>17673</v>
      </c>
      <c r="F8310" s="0" t="s">
        <v>17661</v>
      </c>
      <c r="G8310" s="0" t="s">
        <v>17662</v>
      </c>
      <c r="H8310" s="0" t="s">
        <v>3129</v>
      </c>
      <c r="I8310" s="0" t="s">
        <v>2123</v>
      </c>
      <c r="J8310" s="0" t="s">
        <v>47</v>
      </c>
      <c r="K8310" s="0" t="s">
        <v>47</v>
      </c>
      <c r="L8310" s="0" t="s">
        <v>47</v>
      </c>
      <c r="M8310" s="0" t="s">
        <v>47</v>
      </c>
      <c r="N8310" s="0" t="n">
        <v>1</v>
      </c>
      <c r="O8310" s="0" t="n">
        <v>0</v>
      </c>
      <c r="P8310" s="0" t="n">
        <v>200</v>
      </c>
      <c r="Q8310" s="0" t="n">
        <v>1</v>
      </c>
      <c r="R8310" s="0" t="str">
        <f aca="false">INDEX(Lookup!$B$4:$B$18,MATCH(C8310,Lookup!$A$4:$A$18,0))</f>
        <v>India</v>
      </c>
      <c r="S8310" s="20" t="n">
        <f aca="false">INDEX(Lookup!$D$4:$D$18,MATCH(C8310,Lookup!$A$4:$A$18,0))</f>
        <v>0.012</v>
      </c>
      <c r="T8310" s="21" t="n">
        <f aca="false">ROUND(P8310*S8310,2)</f>
        <v>2.4</v>
      </c>
      <c r="U8310" s="21" t="n">
        <f aca="false">IF(T8310&lt;=10,1,IF(T8310&lt;=20,2,IF(T8310&lt;=30,3,IF(T8310&lt;=40,4,IF(T8310&lt;=50,5,IF(T8310&lt;=100,6,IF(T8310&lt;=250,7,8)))))))</f>
        <v>1</v>
      </c>
      <c r="V8310" s="21" t="n">
        <f aca="false">IF(AND(OR(Dashboard!$T$3="All",R8310=Dashboard!$T$3),OR(Dashboard!$T$4="All",D8310=Dashboard!$T$4)),1,0)</f>
        <v>1</v>
      </c>
      <c r="W8310" s="21" t="n">
        <f aca="false">IF(V8310=1,T8310+ROW()/10000000,0)</f>
        <v>2.400831</v>
      </c>
    </row>
    <row r="8311" customFormat="false" ht="15" hidden="false" customHeight="false" outlineLevel="0" collapsed="false">
      <c r="A8311" s="0" t="n">
        <v>18427230</v>
      </c>
      <c r="B8311" s="0" t="s">
        <v>17674</v>
      </c>
      <c r="C8311" s="0" t="n">
        <v>1</v>
      </c>
      <c r="D8311" s="0" t="s">
        <v>17189</v>
      </c>
      <c r="E8311" s="0" t="s">
        <v>17675</v>
      </c>
      <c r="F8311" s="0" t="s">
        <v>17661</v>
      </c>
      <c r="G8311" s="0" t="s">
        <v>17662</v>
      </c>
      <c r="H8311" s="0" t="s">
        <v>4687</v>
      </c>
      <c r="I8311" s="0" t="s">
        <v>2123</v>
      </c>
      <c r="J8311" s="0" t="s">
        <v>47</v>
      </c>
      <c r="K8311" s="0" t="s">
        <v>47</v>
      </c>
      <c r="L8311" s="0" t="s">
        <v>47</v>
      </c>
      <c r="M8311" s="0" t="s">
        <v>47</v>
      </c>
      <c r="N8311" s="0" t="n">
        <v>1</v>
      </c>
      <c r="O8311" s="0" t="n">
        <v>0</v>
      </c>
      <c r="P8311" s="0" t="n">
        <v>400</v>
      </c>
      <c r="Q8311" s="0" t="n">
        <v>1</v>
      </c>
      <c r="R8311" s="0" t="str">
        <f aca="false">INDEX(Lookup!$B$4:$B$18,MATCH(C8311,Lookup!$A$4:$A$18,0))</f>
        <v>India</v>
      </c>
      <c r="S8311" s="20" t="n">
        <f aca="false">INDEX(Lookup!$D$4:$D$18,MATCH(C8311,Lookup!$A$4:$A$18,0))</f>
        <v>0.012</v>
      </c>
      <c r="T8311" s="21" t="n">
        <f aca="false">ROUND(P8311*S8311,2)</f>
        <v>4.8</v>
      </c>
      <c r="U8311" s="21" t="n">
        <f aca="false">IF(T8311&lt;=10,1,IF(T8311&lt;=20,2,IF(T8311&lt;=30,3,IF(T8311&lt;=40,4,IF(T8311&lt;=50,5,IF(T8311&lt;=100,6,IF(T8311&lt;=250,7,8)))))))</f>
        <v>1</v>
      </c>
      <c r="V8311" s="21" t="n">
        <f aca="false">IF(AND(OR(Dashboard!$T$3="All",R8311=Dashboard!$T$3),OR(Dashboard!$T$4="All",D8311=Dashboard!$T$4)),1,0)</f>
        <v>1</v>
      </c>
      <c r="W8311" s="21" t="n">
        <f aca="false">IF(V8311=1,T8311+ROW()/10000000,0)</f>
        <v>4.8008311</v>
      </c>
    </row>
    <row r="8312" customFormat="false" ht="15" hidden="false" customHeight="false" outlineLevel="0" collapsed="false">
      <c r="A8312" s="0" t="n">
        <v>18440415</v>
      </c>
      <c r="B8312" s="0" t="s">
        <v>17676</v>
      </c>
      <c r="C8312" s="0" t="n">
        <v>1</v>
      </c>
      <c r="D8312" s="0" t="s">
        <v>17189</v>
      </c>
      <c r="E8312" s="0" t="s">
        <v>17667</v>
      </c>
      <c r="F8312" s="0" t="s">
        <v>17661</v>
      </c>
      <c r="G8312" s="0" t="s">
        <v>17662</v>
      </c>
      <c r="H8312" s="0" t="s">
        <v>2185</v>
      </c>
      <c r="I8312" s="0" t="s">
        <v>2123</v>
      </c>
      <c r="J8312" s="0" t="s">
        <v>47</v>
      </c>
      <c r="K8312" s="0" t="s">
        <v>47</v>
      </c>
      <c r="L8312" s="0" t="s">
        <v>47</v>
      </c>
      <c r="M8312" s="0" t="s">
        <v>47</v>
      </c>
      <c r="N8312" s="0" t="n">
        <v>1</v>
      </c>
      <c r="O8312" s="0" t="n">
        <v>1</v>
      </c>
      <c r="P8312" s="0" t="n">
        <v>400</v>
      </c>
      <c r="Q8312" s="0" t="n">
        <v>1</v>
      </c>
      <c r="R8312" s="0" t="str">
        <f aca="false">INDEX(Lookup!$B$4:$B$18,MATCH(C8312,Lookup!$A$4:$A$18,0))</f>
        <v>India</v>
      </c>
      <c r="S8312" s="20" t="n">
        <f aca="false">INDEX(Lookup!$D$4:$D$18,MATCH(C8312,Lookup!$A$4:$A$18,0))</f>
        <v>0.012</v>
      </c>
      <c r="T8312" s="21" t="n">
        <f aca="false">ROUND(P8312*S8312,2)</f>
        <v>4.8</v>
      </c>
      <c r="U8312" s="21" t="n">
        <f aca="false">IF(T8312&lt;=10,1,IF(T8312&lt;=20,2,IF(T8312&lt;=30,3,IF(T8312&lt;=40,4,IF(T8312&lt;=50,5,IF(T8312&lt;=100,6,IF(T8312&lt;=250,7,8)))))))</f>
        <v>1</v>
      </c>
      <c r="V8312" s="21" t="n">
        <f aca="false">IF(AND(OR(Dashboard!$T$3="All",R8312=Dashboard!$T$3),OR(Dashboard!$T$4="All",D8312=Dashboard!$T$4)),1,0)</f>
        <v>1</v>
      </c>
      <c r="W8312" s="21" t="n">
        <f aca="false">IF(V8312=1,T8312+ROW()/10000000,0)</f>
        <v>4.8008312</v>
      </c>
    </row>
    <row r="8313" customFormat="false" ht="15" hidden="false" customHeight="false" outlineLevel="0" collapsed="false">
      <c r="A8313" s="0" t="n">
        <v>18446387</v>
      </c>
      <c r="B8313" s="0" t="s">
        <v>17677</v>
      </c>
      <c r="C8313" s="0" t="n">
        <v>1</v>
      </c>
      <c r="D8313" s="0" t="s">
        <v>17189</v>
      </c>
      <c r="E8313" s="0" t="s">
        <v>17678</v>
      </c>
      <c r="F8313" s="0" t="s">
        <v>17679</v>
      </c>
      <c r="G8313" s="0" t="s">
        <v>17680</v>
      </c>
      <c r="H8313" s="0" t="s">
        <v>4023</v>
      </c>
      <c r="I8313" s="0" t="s">
        <v>2123</v>
      </c>
      <c r="J8313" s="0" t="s">
        <v>47</v>
      </c>
      <c r="K8313" s="0" t="s">
        <v>47</v>
      </c>
      <c r="L8313" s="0" t="s">
        <v>47</v>
      </c>
      <c r="M8313" s="0" t="s">
        <v>47</v>
      </c>
      <c r="N8313" s="0" t="n">
        <v>1</v>
      </c>
      <c r="O8313" s="0" t="n">
        <v>1</v>
      </c>
      <c r="P8313" s="0" t="n">
        <v>300</v>
      </c>
      <c r="Q8313" s="0" t="n">
        <v>1</v>
      </c>
      <c r="R8313" s="0" t="str">
        <f aca="false">INDEX(Lookup!$B$4:$B$18,MATCH(C8313,Lookup!$A$4:$A$18,0))</f>
        <v>India</v>
      </c>
      <c r="S8313" s="20" t="n">
        <f aca="false">INDEX(Lookup!$D$4:$D$18,MATCH(C8313,Lookup!$A$4:$A$18,0))</f>
        <v>0.012</v>
      </c>
      <c r="T8313" s="21" t="n">
        <f aca="false">ROUND(P8313*S8313,2)</f>
        <v>3.6</v>
      </c>
      <c r="U8313" s="21" t="n">
        <f aca="false">IF(T8313&lt;=10,1,IF(T8313&lt;=20,2,IF(T8313&lt;=30,3,IF(T8313&lt;=40,4,IF(T8313&lt;=50,5,IF(T8313&lt;=100,6,IF(T8313&lt;=250,7,8)))))))</f>
        <v>1</v>
      </c>
      <c r="V8313" s="21" t="n">
        <f aca="false">IF(AND(OR(Dashboard!$T$3="All",R8313=Dashboard!$T$3),OR(Dashboard!$T$4="All",D8313=Dashboard!$T$4)),1,0)</f>
        <v>1</v>
      </c>
      <c r="W8313" s="21" t="n">
        <f aca="false">IF(V8313=1,T8313+ROW()/10000000,0)</f>
        <v>3.6008313</v>
      </c>
    </row>
    <row r="8314" customFormat="false" ht="15" hidden="false" customHeight="false" outlineLevel="0" collapsed="false">
      <c r="A8314" s="0" t="n">
        <v>18340903</v>
      </c>
      <c r="B8314" s="0" t="s">
        <v>17681</v>
      </c>
      <c r="C8314" s="0" t="n">
        <v>1</v>
      </c>
      <c r="D8314" s="0" t="s">
        <v>17189</v>
      </c>
      <c r="E8314" s="0" t="s">
        <v>17682</v>
      </c>
      <c r="F8314" s="0" t="s">
        <v>17683</v>
      </c>
      <c r="G8314" s="0" t="s">
        <v>17684</v>
      </c>
      <c r="H8314" s="0" t="s">
        <v>17685</v>
      </c>
      <c r="I8314" s="0" t="s">
        <v>2123</v>
      </c>
      <c r="J8314" s="0" t="s">
        <v>47</v>
      </c>
      <c r="K8314" s="0" t="s">
        <v>47</v>
      </c>
      <c r="L8314" s="0" t="s">
        <v>47</v>
      </c>
      <c r="M8314" s="0" t="s">
        <v>47</v>
      </c>
      <c r="N8314" s="0" t="n">
        <v>1</v>
      </c>
      <c r="O8314" s="0" t="n">
        <v>4</v>
      </c>
      <c r="P8314" s="0" t="n">
        <v>300</v>
      </c>
      <c r="Q8314" s="0" t="n">
        <v>3</v>
      </c>
      <c r="R8314" s="0" t="str">
        <f aca="false">INDEX(Lookup!$B$4:$B$18,MATCH(C8314,Lookup!$A$4:$A$18,0))</f>
        <v>India</v>
      </c>
      <c r="S8314" s="20" t="n">
        <f aca="false">INDEX(Lookup!$D$4:$D$18,MATCH(C8314,Lookup!$A$4:$A$18,0))</f>
        <v>0.012</v>
      </c>
      <c r="T8314" s="21" t="n">
        <f aca="false">ROUND(P8314*S8314,2)</f>
        <v>3.6</v>
      </c>
      <c r="U8314" s="21" t="n">
        <f aca="false">IF(T8314&lt;=10,1,IF(T8314&lt;=20,2,IF(T8314&lt;=30,3,IF(T8314&lt;=40,4,IF(T8314&lt;=50,5,IF(T8314&lt;=100,6,IF(T8314&lt;=250,7,8)))))))</f>
        <v>1</v>
      </c>
      <c r="V8314" s="21" t="n">
        <f aca="false">IF(AND(OR(Dashboard!$T$3="All",R8314=Dashboard!$T$3),OR(Dashboard!$T$4="All",D8314=Dashboard!$T$4)),1,0)</f>
        <v>1</v>
      </c>
      <c r="W8314" s="21" t="n">
        <f aca="false">IF(V8314=1,T8314+ROW()/10000000,0)</f>
        <v>3.6008314</v>
      </c>
    </row>
    <row r="8315" customFormat="false" ht="15" hidden="false" customHeight="false" outlineLevel="0" collapsed="false">
      <c r="A8315" s="0" t="n">
        <v>18275760</v>
      </c>
      <c r="B8315" s="0" t="s">
        <v>3490</v>
      </c>
      <c r="C8315" s="0" t="n">
        <v>1</v>
      </c>
      <c r="D8315" s="0" t="s">
        <v>17189</v>
      </c>
      <c r="E8315" s="0" t="s">
        <v>17686</v>
      </c>
      <c r="F8315" s="0" t="s">
        <v>17683</v>
      </c>
      <c r="G8315" s="0" t="s">
        <v>17684</v>
      </c>
      <c r="H8315" s="0" t="s">
        <v>4006</v>
      </c>
      <c r="I8315" s="0" t="s">
        <v>2123</v>
      </c>
      <c r="J8315" s="0" t="s">
        <v>47</v>
      </c>
      <c r="K8315" s="0" t="s">
        <v>47</v>
      </c>
      <c r="L8315" s="0" t="s">
        <v>47</v>
      </c>
      <c r="M8315" s="0" t="s">
        <v>47</v>
      </c>
      <c r="N8315" s="0" t="n">
        <v>1</v>
      </c>
      <c r="O8315" s="0" t="n">
        <v>5</v>
      </c>
      <c r="P8315" s="0" t="n">
        <v>450</v>
      </c>
      <c r="Q8315" s="0" t="n">
        <v>2.9</v>
      </c>
      <c r="R8315" s="0" t="str">
        <f aca="false">INDEX(Lookup!$B$4:$B$18,MATCH(C8315,Lookup!$A$4:$A$18,0))</f>
        <v>India</v>
      </c>
      <c r="S8315" s="20" t="n">
        <f aca="false">INDEX(Lookup!$D$4:$D$18,MATCH(C8315,Lookup!$A$4:$A$18,0))</f>
        <v>0.012</v>
      </c>
      <c r="T8315" s="21" t="n">
        <f aca="false">ROUND(P8315*S8315,2)</f>
        <v>5.4</v>
      </c>
      <c r="U8315" s="21" t="n">
        <f aca="false">IF(T8315&lt;=10,1,IF(T8315&lt;=20,2,IF(T8315&lt;=30,3,IF(T8315&lt;=40,4,IF(T8315&lt;=50,5,IF(T8315&lt;=100,6,IF(T8315&lt;=250,7,8)))))))</f>
        <v>1</v>
      </c>
      <c r="V8315" s="21" t="n">
        <f aca="false">IF(AND(OR(Dashboard!$T$3="All",R8315=Dashboard!$T$3),OR(Dashboard!$T$4="All",D8315=Dashboard!$T$4)),1,0)</f>
        <v>1</v>
      </c>
      <c r="W8315" s="21" t="n">
        <f aca="false">IF(V8315=1,T8315+ROW()/10000000,0)</f>
        <v>5.4008315</v>
      </c>
    </row>
    <row r="8316" customFormat="false" ht="15" hidden="false" customHeight="false" outlineLevel="0" collapsed="false">
      <c r="A8316" s="0" t="n">
        <v>18357548</v>
      </c>
      <c r="B8316" s="0" t="s">
        <v>17687</v>
      </c>
      <c r="C8316" s="0" t="n">
        <v>1</v>
      </c>
      <c r="D8316" s="0" t="s">
        <v>17189</v>
      </c>
      <c r="E8316" s="0" t="s">
        <v>17688</v>
      </c>
      <c r="F8316" s="0" t="s">
        <v>17683</v>
      </c>
      <c r="G8316" s="0" t="s">
        <v>17684</v>
      </c>
      <c r="H8316" s="0" t="s">
        <v>2288</v>
      </c>
      <c r="I8316" s="0" t="s">
        <v>2123</v>
      </c>
      <c r="J8316" s="0" t="s">
        <v>47</v>
      </c>
      <c r="K8316" s="0" t="s">
        <v>46</v>
      </c>
      <c r="L8316" s="0" t="s">
        <v>47</v>
      </c>
      <c r="M8316" s="0" t="s">
        <v>47</v>
      </c>
      <c r="N8316" s="0" t="n">
        <v>1</v>
      </c>
      <c r="O8316" s="0" t="n">
        <v>19</v>
      </c>
      <c r="P8316" s="0" t="n">
        <v>400</v>
      </c>
      <c r="Q8316" s="0" t="n">
        <v>3.1</v>
      </c>
      <c r="R8316" s="0" t="str">
        <f aca="false">INDEX(Lookup!$B$4:$B$18,MATCH(C8316,Lookup!$A$4:$A$18,0))</f>
        <v>India</v>
      </c>
      <c r="S8316" s="20" t="n">
        <f aca="false">INDEX(Lookup!$D$4:$D$18,MATCH(C8316,Lookup!$A$4:$A$18,0))</f>
        <v>0.012</v>
      </c>
      <c r="T8316" s="21" t="n">
        <f aca="false">ROUND(P8316*S8316,2)</f>
        <v>4.8</v>
      </c>
      <c r="U8316" s="21" t="n">
        <f aca="false">IF(T8316&lt;=10,1,IF(T8316&lt;=20,2,IF(T8316&lt;=30,3,IF(T8316&lt;=40,4,IF(T8316&lt;=50,5,IF(T8316&lt;=100,6,IF(T8316&lt;=250,7,8)))))))</f>
        <v>1</v>
      </c>
      <c r="V8316" s="21" t="n">
        <f aca="false">IF(AND(OR(Dashboard!$T$3="All",R8316=Dashboard!$T$3),OR(Dashboard!$T$4="All",D8316=Dashboard!$T$4)),1,0)</f>
        <v>1</v>
      </c>
      <c r="W8316" s="21" t="n">
        <f aca="false">IF(V8316=1,T8316+ROW()/10000000,0)</f>
        <v>4.8008316</v>
      </c>
    </row>
    <row r="8317" customFormat="false" ht="15" hidden="false" customHeight="false" outlineLevel="0" collapsed="false">
      <c r="A8317" s="0" t="n">
        <v>18381249</v>
      </c>
      <c r="B8317" s="0" t="s">
        <v>17524</v>
      </c>
      <c r="C8317" s="0" t="n">
        <v>1</v>
      </c>
      <c r="D8317" s="0" t="s">
        <v>17189</v>
      </c>
      <c r="E8317" s="0" t="s">
        <v>17689</v>
      </c>
      <c r="F8317" s="0" t="s">
        <v>17683</v>
      </c>
      <c r="G8317" s="0" t="s">
        <v>17684</v>
      </c>
      <c r="H8317" s="0" t="s">
        <v>2122</v>
      </c>
      <c r="I8317" s="0" t="s">
        <v>2123</v>
      </c>
      <c r="J8317" s="0" t="s">
        <v>47</v>
      </c>
      <c r="K8317" s="0" t="s">
        <v>46</v>
      </c>
      <c r="L8317" s="0" t="s">
        <v>47</v>
      </c>
      <c r="M8317" s="0" t="s">
        <v>47</v>
      </c>
      <c r="N8317" s="0" t="n">
        <v>1</v>
      </c>
      <c r="O8317" s="0" t="n">
        <v>6</v>
      </c>
      <c r="P8317" s="0" t="n">
        <v>400</v>
      </c>
      <c r="Q8317" s="0" t="n">
        <v>2.5</v>
      </c>
      <c r="R8317" s="0" t="str">
        <f aca="false">INDEX(Lookup!$B$4:$B$18,MATCH(C8317,Lookup!$A$4:$A$18,0))</f>
        <v>India</v>
      </c>
      <c r="S8317" s="20" t="n">
        <f aca="false">INDEX(Lookup!$D$4:$D$18,MATCH(C8317,Lookup!$A$4:$A$18,0))</f>
        <v>0.012</v>
      </c>
      <c r="T8317" s="21" t="n">
        <f aca="false">ROUND(P8317*S8317,2)</f>
        <v>4.8</v>
      </c>
      <c r="U8317" s="21" t="n">
        <f aca="false">IF(T8317&lt;=10,1,IF(T8317&lt;=20,2,IF(T8317&lt;=30,3,IF(T8317&lt;=40,4,IF(T8317&lt;=50,5,IF(T8317&lt;=100,6,IF(T8317&lt;=250,7,8)))))))</f>
        <v>1</v>
      </c>
      <c r="V8317" s="21" t="n">
        <f aca="false">IF(AND(OR(Dashboard!$T$3="All",R8317=Dashboard!$T$3),OR(Dashboard!$T$4="All",D8317=Dashboard!$T$4)),1,0)</f>
        <v>1</v>
      </c>
      <c r="W8317" s="21" t="n">
        <f aca="false">IF(V8317=1,T8317+ROW()/10000000,0)</f>
        <v>4.8008317</v>
      </c>
    </row>
    <row r="8318" customFormat="false" ht="15" hidden="false" customHeight="false" outlineLevel="0" collapsed="false">
      <c r="A8318" s="0" t="n">
        <v>18307266</v>
      </c>
      <c r="B8318" s="0" t="s">
        <v>17690</v>
      </c>
      <c r="C8318" s="0" t="n">
        <v>1</v>
      </c>
      <c r="D8318" s="0" t="s">
        <v>17189</v>
      </c>
      <c r="E8318" s="0" t="s">
        <v>17691</v>
      </c>
      <c r="F8318" s="0" t="s">
        <v>17683</v>
      </c>
      <c r="G8318" s="0" t="s">
        <v>17684</v>
      </c>
      <c r="H8318" s="0" t="s">
        <v>2288</v>
      </c>
      <c r="I8318" s="0" t="s">
        <v>2123</v>
      </c>
      <c r="J8318" s="0" t="s">
        <v>47</v>
      </c>
      <c r="K8318" s="0" t="s">
        <v>47</v>
      </c>
      <c r="L8318" s="0" t="s">
        <v>47</v>
      </c>
      <c r="M8318" s="0" t="s">
        <v>47</v>
      </c>
      <c r="N8318" s="0" t="n">
        <v>2</v>
      </c>
      <c r="O8318" s="0" t="n">
        <v>4</v>
      </c>
      <c r="P8318" s="0" t="n">
        <v>600</v>
      </c>
      <c r="Q8318" s="0" t="n">
        <v>2.9</v>
      </c>
      <c r="R8318" s="0" t="str">
        <f aca="false">INDEX(Lookup!$B$4:$B$18,MATCH(C8318,Lookup!$A$4:$A$18,0))</f>
        <v>India</v>
      </c>
      <c r="S8318" s="20" t="n">
        <f aca="false">INDEX(Lookup!$D$4:$D$18,MATCH(C8318,Lookup!$A$4:$A$18,0))</f>
        <v>0.012</v>
      </c>
      <c r="T8318" s="21" t="n">
        <f aca="false">ROUND(P8318*S8318,2)</f>
        <v>7.2</v>
      </c>
      <c r="U8318" s="21" t="n">
        <f aca="false">IF(T8318&lt;=10,1,IF(T8318&lt;=20,2,IF(T8318&lt;=30,3,IF(T8318&lt;=40,4,IF(T8318&lt;=50,5,IF(T8318&lt;=100,6,IF(T8318&lt;=250,7,8)))))))</f>
        <v>1</v>
      </c>
      <c r="V8318" s="21" t="n">
        <f aca="false">IF(AND(OR(Dashboard!$T$3="All",R8318=Dashboard!$T$3),OR(Dashboard!$T$4="All",D8318=Dashboard!$T$4)),1,0)</f>
        <v>1</v>
      </c>
      <c r="W8318" s="21" t="n">
        <f aca="false">IF(V8318=1,T8318+ROW()/10000000,0)</f>
        <v>7.2008318</v>
      </c>
    </row>
    <row r="8319" customFormat="false" ht="15" hidden="false" customHeight="false" outlineLevel="0" collapsed="false">
      <c r="A8319" s="0" t="n">
        <v>18112492</v>
      </c>
      <c r="B8319" s="0" t="s">
        <v>2408</v>
      </c>
      <c r="C8319" s="0" t="n">
        <v>1</v>
      </c>
      <c r="D8319" s="0" t="s">
        <v>17189</v>
      </c>
      <c r="E8319" s="0" t="s">
        <v>17692</v>
      </c>
      <c r="F8319" s="0" t="s">
        <v>17683</v>
      </c>
      <c r="G8319" s="0" t="s">
        <v>17684</v>
      </c>
      <c r="H8319" s="0" t="s">
        <v>3392</v>
      </c>
      <c r="I8319" s="0" t="s">
        <v>2123</v>
      </c>
      <c r="J8319" s="0" t="s">
        <v>47</v>
      </c>
      <c r="K8319" s="0" t="s">
        <v>47</v>
      </c>
      <c r="L8319" s="0" t="s">
        <v>47</v>
      </c>
      <c r="M8319" s="0" t="s">
        <v>47</v>
      </c>
      <c r="N8319" s="0" t="n">
        <v>2</v>
      </c>
      <c r="O8319" s="0" t="n">
        <v>27</v>
      </c>
      <c r="P8319" s="0" t="n">
        <v>700</v>
      </c>
      <c r="Q8319" s="0" t="n">
        <v>2.5</v>
      </c>
      <c r="R8319" s="0" t="str">
        <f aca="false">INDEX(Lookup!$B$4:$B$18,MATCH(C8319,Lookup!$A$4:$A$18,0))</f>
        <v>India</v>
      </c>
      <c r="S8319" s="20" t="n">
        <f aca="false">INDEX(Lookup!$D$4:$D$18,MATCH(C8319,Lookup!$A$4:$A$18,0))</f>
        <v>0.012</v>
      </c>
      <c r="T8319" s="21" t="n">
        <f aca="false">ROUND(P8319*S8319,2)</f>
        <v>8.4</v>
      </c>
      <c r="U8319" s="21" t="n">
        <f aca="false">IF(T8319&lt;=10,1,IF(T8319&lt;=20,2,IF(T8319&lt;=30,3,IF(T8319&lt;=40,4,IF(T8319&lt;=50,5,IF(T8319&lt;=100,6,IF(T8319&lt;=250,7,8)))))))</f>
        <v>1</v>
      </c>
      <c r="V8319" s="21" t="n">
        <f aca="false">IF(AND(OR(Dashboard!$T$3="All",R8319=Dashboard!$T$3),OR(Dashboard!$T$4="All",D8319=Dashboard!$T$4)),1,0)</f>
        <v>1</v>
      </c>
      <c r="W8319" s="21" t="n">
        <f aca="false">IF(V8319=1,T8319+ROW()/10000000,0)</f>
        <v>8.4008319</v>
      </c>
    </row>
    <row r="8320" customFormat="false" ht="15" hidden="false" customHeight="false" outlineLevel="0" collapsed="false">
      <c r="A8320" s="0" t="n">
        <v>18445768</v>
      </c>
      <c r="B8320" s="0" t="s">
        <v>17693</v>
      </c>
      <c r="C8320" s="0" t="n">
        <v>1</v>
      </c>
      <c r="D8320" s="0" t="s">
        <v>17189</v>
      </c>
      <c r="E8320" s="0" t="s">
        <v>17694</v>
      </c>
      <c r="F8320" s="0" t="s">
        <v>17683</v>
      </c>
      <c r="G8320" s="0" t="s">
        <v>17684</v>
      </c>
      <c r="H8320" s="0" t="s">
        <v>2288</v>
      </c>
      <c r="I8320" s="0" t="s">
        <v>2123</v>
      </c>
      <c r="J8320" s="0" t="s">
        <v>47</v>
      </c>
      <c r="K8320" s="0" t="s">
        <v>47</v>
      </c>
      <c r="L8320" s="0" t="s">
        <v>47</v>
      </c>
      <c r="M8320" s="0" t="s">
        <v>47</v>
      </c>
      <c r="N8320" s="0" t="n">
        <v>1</v>
      </c>
      <c r="O8320" s="0" t="n">
        <v>4</v>
      </c>
      <c r="P8320" s="0" t="n">
        <v>400</v>
      </c>
      <c r="Q8320" s="0" t="n">
        <v>3</v>
      </c>
      <c r="R8320" s="0" t="str">
        <f aca="false">INDEX(Lookup!$B$4:$B$18,MATCH(C8320,Lookup!$A$4:$A$18,0))</f>
        <v>India</v>
      </c>
      <c r="S8320" s="20" t="n">
        <f aca="false">INDEX(Lookup!$D$4:$D$18,MATCH(C8320,Lookup!$A$4:$A$18,0))</f>
        <v>0.012</v>
      </c>
      <c r="T8320" s="21" t="n">
        <f aca="false">ROUND(P8320*S8320,2)</f>
        <v>4.8</v>
      </c>
      <c r="U8320" s="21" t="n">
        <f aca="false">IF(T8320&lt;=10,1,IF(T8320&lt;=20,2,IF(T8320&lt;=30,3,IF(T8320&lt;=40,4,IF(T8320&lt;=50,5,IF(T8320&lt;=100,6,IF(T8320&lt;=250,7,8)))))))</f>
        <v>1</v>
      </c>
      <c r="V8320" s="21" t="n">
        <f aca="false">IF(AND(OR(Dashboard!$T$3="All",R8320=Dashboard!$T$3),OR(Dashboard!$T$4="All",D8320=Dashboard!$T$4)),1,0)</f>
        <v>1</v>
      </c>
      <c r="W8320" s="21" t="n">
        <f aca="false">IF(V8320=1,T8320+ROW()/10000000,0)</f>
        <v>4.800832</v>
      </c>
    </row>
    <row r="8321" customFormat="false" ht="15" hidden="false" customHeight="false" outlineLevel="0" collapsed="false">
      <c r="A8321" s="0" t="n">
        <v>18393840</v>
      </c>
      <c r="B8321" s="0" t="s">
        <v>17695</v>
      </c>
      <c r="C8321" s="0" t="n">
        <v>1</v>
      </c>
      <c r="D8321" s="0" t="s">
        <v>17189</v>
      </c>
      <c r="E8321" s="0" t="s">
        <v>17696</v>
      </c>
      <c r="F8321" s="0" t="s">
        <v>17683</v>
      </c>
      <c r="G8321" s="0" t="s">
        <v>17684</v>
      </c>
      <c r="H8321" s="0" t="s">
        <v>2122</v>
      </c>
      <c r="I8321" s="0" t="s">
        <v>2123</v>
      </c>
      <c r="J8321" s="0" t="s">
        <v>47</v>
      </c>
      <c r="K8321" s="0" t="s">
        <v>47</v>
      </c>
      <c r="L8321" s="0" t="s">
        <v>47</v>
      </c>
      <c r="M8321" s="0" t="s">
        <v>47</v>
      </c>
      <c r="N8321" s="0" t="n">
        <v>3</v>
      </c>
      <c r="O8321" s="0" t="n">
        <v>7</v>
      </c>
      <c r="P8321" s="0" t="n">
        <v>1400</v>
      </c>
      <c r="Q8321" s="0" t="n">
        <v>2.8</v>
      </c>
      <c r="R8321" s="0" t="str">
        <f aca="false">INDEX(Lookup!$B$4:$B$18,MATCH(C8321,Lookup!$A$4:$A$18,0))</f>
        <v>India</v>
      </c>
      <c r="S8321" s="20" t="n">
        <f aca="false">INDEX(Lookup!$D$4:$D$18,MATCH(C8321,Lookup!$A$4:$A$18,0))</f>
        <v>0.012</v>
      </c>
      <c r="T8321" s="21" t="n">
        <f aca="false">ROUND(P8321*S8321,2)</f>
        <v>16.8</v>
      </c>
      <c r="U8321" s="21" t="n">
        <f aca="false">IF(T8321&lt;=10,1,IF(T8321&lt;=20,2,IF(T8321&lt;=30,3,IF(T8321&lt;=40,4,IF(T8321&lt;=50,5,IF(T8321&lt;=100,6,IF(T8321&lt;=250,7,8)))))))</f>
        <v>2</v>
      </c>
      <c r="V8321" s="21" t="n">
        <f aca="false">IF(AND(OR(Dashboard!$T$3="All",R8321=Dashboard!$T$3),OR(Dashboard!$T$4="All",D8321=Dashboard!$T$4)),1,0)</f>
        <v>1</v>
      </c>
      <c r="W8321" s="21" t="n">
        <f aca="false">IF(V8321=1,T8321+ROW()/10000000,0)</f>
        <v>16.8008321</v>
      </c>
    </row>
    <row r="8322" customFormat="false" ht="15" hidden="false" customHeight="false" outlineLevel="0" collapsed="false">
      <c r="A8322" s="0" t="n">
        <v>18276998</v>
      </c>
      <c r="B8322" s="0" t="s">
        <v>17697</v>
      </c>
      <c r="C8322" s="0" t="n">
        <v>1</v>
      </c>
      <c r="D8322" s="0" t="s">
        <v>17189</v>
      </c>
      <c r="E8322" s="0" t="s">
        <v>17698</v>
      </c>
      <c r="F8322" s="0" t="s">
        <v>17683</v>
      </c>
      <c r="G8322" s="0" t="s">
        <v>17684</v>
      </c>
      <c r="H8322" s="0" t="s">
        <v>2128</v>
      </c>
      <c r="I8322" s="0" t="s">
        <v>2123</v>
      </c>
      <c r="J8322" s="0" t="s">
        <v>47</v>
      </c>
      <c r="K8322" s="0" t="s">
        <v>46</v>
      </c>
      <c r="L8322" s="0" t="s">
        <v>47</v>
      </c>
      <c r="M8322" s="0" t="s">
        <v>47</v>
      </c>
      <c r="N8322" s="0" t="n">
        <v>1</v>
      </c>
      <c r="O8322" s="0" t="n">
        <v>9</v>
      </c>
      <c r="P8322" s="0" t="n">
        <v>200</v>
      </c>
      <c r="Q8322" s="0" t="n">
        <v>2.8</v>
      </c>
      <c r="R8322" s="0" t="str">
        <f aca="false">INDEX(Lookup!$B$4:$B$18,MATCH(C8322,Lookup!$A$4:$A$18,0))</f>
        <v>India</v>
      </c>
      <c r="S8322" s="20" t="n">
        <f aca="false">INDEX(Lookup!$D$4:$D$18,MATCH(C8322,Lookup!$A$4:$A$18,0))</f>
        <v>0.012</v>
      </c>
      <c r="T8322" s="21" t="n">
        <f aca="false">ROUND(P8322*S8322,2)</f>
        <v>2.4</v>
      </c>
      <c r="U8322" s="21" t="n">
        <f aca="false">IF(T8322&lt;=10,1,IF(T8322&lt;=20,2,IF(T8322&lt;=30,3,IF(T8322&lt;=40,4,IF(T8322&lt;=50,5,IF(T8322&lt;=100,6,IF(T8322&lt;=250,7,8)))))))</f>
        <v>1</v>
      </c>
      <c r="V8322" s="21" t="n">
        <f aca="false">IF(AND(OR(Dashboard!$T$3="All",R8322=Dashboard!$T$3),OR(Dashboard!$T$4="All",D8322=Dashboard!$T$4)),1,0)</f>
        <v>1</v>
      </c>
      <c r="W8322" s="21" t="n">
        <f aca="false">IF(V8322=1,T8322+ROW()/10000000,0)</f>
        <v>2.4008322</v>
      </c>
    </row>
    <row r="8323" customFormat="false" ht="15" hidden="false" customHeight="false" outlineLevel="0" collapsed="false">
      <c r="A8323" s="0" t="n">
        <v>300988</v>
      </c>
      <c r="B8323" s="0" t="s">
        <v>8717</v>
      </c>
      <c r="C8323" s="0" t="n">
        <v>1</v>
      </c>
      <c r="D8323" s="0" t="s">
        <v>17189</v>
      </c>
      <c r="E8323" s="0" t="s">
        <v>17699</v>
      </c>
      <c r="F8323" s="0" t="s">
        <v>17683</v>
      </c>
      <c r="G8323" s="0" t="s">
        <v>17684</v>
      </c>
      <c r="H8323" s="0" t="s">
        <v>402</v>
      </c>
      <c r="I8323" s="0" t="s">
        <v>2123</v>
      </c>
      <c r="J8323" s="0" t="s">
        <v>47</v>
      </c>
      <c r="K8323" s="0" t="s">
        <v>47</v>
      </c>
      <c r="L8323" s="0" t="s">
        <v>47</v>
      </c>
      <c r="M8323" s="0" t="s">
        <v>47</v>
      </c>
      <c r="N8323" s="0" t="n">
        <v>1</v>
      </c>
      <c r="O8323" s="0" t="n">
        <v>19</v>
      </c>
      <c r="P8323" s="0" t="n">
        <v>400</v>
      </c>
      <c r="Q8323" s="0" t="n">
        <v>3.2</v>
      </c>
      <c r="R8323" s="0" t="str">
        <f aca="false">INDEX(Lookup!$B$4:$B$18,MATCH(C8323,Lookup!$A$4:$A$18,0))</f>
        <v>India</v>
      </c>
      <c r="S8323" s="20" t="n">
        <f aca="false">INDEX(Lookup!$D$4:$D$18,MATCH(C8323,Lookup!$A$4:$A$18,0))</f>
        <v>0.012</v>
      </c>
      <c r="T8323" s="21" t="n">
        <f aca="false">ROUND(P8323*S8323,2)</f>
        <v>4.8</v>
      </c>
      <c r="U8323" s="21" t="n">
        <f aca="false">IF(T8323&lt;=10,1,IF(T8323&lt;=20,2,IF(T8323&lt;=30,3,IF(T8323&lt;=40,4,IF(T8323&lt;=50,5,IF(T8323&lt;=100,6,IF(T8323&lt;=250,7,8)))))))</f>
        <v>1</v>
      </c>
      <c r="V8323" s="21" t="n">
        <f aca="false">IF(AND(OR(Dashboard!$T$3="All",R8323=Dashboard!$T$3),OR(Dashboard!$T$4="All",D8323=Dashboard!$T$4)),1,0)</f>
        <v>1</v>
      </c>
      <c r="W8323" s="21" t="n">
        <f aca="false">IF(V8323=1,T8323+ROW()/10000000,0)</f>
        <v>4.8008323</v>
      </c>
    </row>
    <row r="8324" customFormat="false" ht="15" hidden="false" customHeight="false" outlineLevel="0" collapsed="false">
      <c r="A8324" s="0" t="n">
        <v>18292443</v>
      </c>
      <c r="B8324" s="0" t="s">
        <v>17700</v>
      </c>
      <c r="C8324" s="0" t="n">
        <v>1</v>
      </c>
      <c r="D8324" s="0" t="s">
        <v>17189</v>
      </c>
      <c r="E8324" s="0" t="s">
        <v>17701</v>
      </c>
      <c r="F8324" s="0" t="s">
        <v>17683</v>
      </c>
      <c r="G8324" s="0" t="s">
        <v>17684</v>
      </c>
      <c r="H8324" s="0" t="s">
        <v>2185</v>
      </c>
      <c r="I8324" s="0" t="s">
        <v>2123</v>
      </c>
      <c r="J8324" s="0" t="s">
        <v>47</v>
      </c>
      <c r="K8324" s="0" t="s">
        <v>47</v>
      </c>
      <c r="L8324" s="0" t="s">
        <v>47</v>
      </c>
      <c r="M8324" s="0" t="s">
        <v>47</v>
      </c>
      <c r="N8324" s="0" t="n">
        <v>1</v>
      </c>
      <c r="O8324" s="0" t="n">
        <v>8</v>
      </c>
      <c r="P8324" s="0" t="n">
        <v>400</v>
      </c>
      <c r="Q8324" s="0" t="n">
        <v>2.8</v>
      </c>
      <c r="R8324" s="0" t="str">
        <f aca="false">INDEX(Lookup!$B$4:$B$18,MATCH(C8324,Lookup!$A$4:$A$18,0))</f>
        <v>India</v>
      </c>
      <c r="S8324" s="20" t="n">
        <f aca="false">INDEX(Lookup!$D$4:$D$18,MATCH(C8324,Lookup!$A$4:$A$18,0))</f>
        <v>0.012</v>
      </c>
      <c r="T8324" s="21" t="n">
        <f aca="false">ROUND(P8324*S8324,2)</f>
        <v>4.8</v>
      </c>
      <c r="U8324" s="21" t="n">
        <f aca="false">IF(T8324&lt;=10,1,IF(T8324&lt;=20,2,IF(T8324&lt;=30,3,IF(T8324&lt;=40,4,IF(T8324&lt;=50,5,IF(T8324&lt;=100,6,IF(T8324&lt;=250,7,8)))))))</f>
        <v>1</v>
      </c>
      <c r="V8324" s="21" t="n">
        <f aca="false">IF(AND(OR(Dashboard!$T$3="All",R8324=Dashboard!$T$3),OR(Dashboard!$T$4="All",D8324=Dashboard!$T$4)),1,0)</f>
        <v>1</v>
      </c>
      <c r="W8324" s="21" t="n">
        <f aca="false">IF(V8324=1,T8324+ROW()/10000000,0)</f>
        <v>4.8008324</v>
      </c>
    </row>
    <row r="8325" customFormat="false" ht="15" hidden="false" customHeight="false" outlineLevel="0" collapsed="false">
      <c r="A8325" s="0" t="n">
        <v>18204456</v>
      </c>
      <c r="B8325" s="0" t="s">
        <v>2300</v>
      </c>
      <c r="C8325" s="0" t="n">
        <v>1</v>
      </c>
      <c r="D8325" s="0" t="s">
        <v>17189</v>
      </c>
      <c r="E8325" s="0" t="s">
        <v>17702</v>
      </c>
      <c r="F8325" s="0" t="s">
        <v>17683</v>
      </c>
      <c r="G8325" s="0" t="s">
        <v>17684</v>
      </c>
      <c r="H8325" s="0" t="s">
        <v>3005</v>
      </c>
      <c r="I8325" s="0" t="s">
        <v>2123</v>
      </c>
      <c r="J8325" s="0" t="s">
        <v>47</v>
      </c>
      <c r="K8325" s="0" t="s">
        <v>46</v>
      </c>
      <c r="L8325" s="0" t="s">
        <v>47</v>
      </c>
      <c r="M8325" s="0" t="s">
        <v>47</v>
      </c>
      <c r="N8325" s="0" t="n">
        <v>2</v>
      </c>
      <c r="O8325" s="0" t="n">
        <v>13</v>
      </c>
      <c r="P8325" s="0" t="n">
        <v>500</v>
      </c>
      <c r="Q8325" s="0" t="n">
        <v>2.6</v>
      </c>
      <c r="R8325" s="0" t="str">
        <f aca="false">INDEX(Lookup!$B$4:$B$18,MATCH(C8325,Lookup!$A$4:$A$18,0))</f>
        <v>India</v>
      </c>
      <c r="S8325" s="20" t="n">
        <f aca="false">INDEX(Lookup!$D$4:$D$18,MATCH(C8325,Lookup!$A$4:$A$18,0))</f>
        <v>0.012</v>
      </c>
      <c r="T8325" s="21" t="n">
        <f aca="false">ROUND(P8325*S8325,2)</f>
        <v>6</v>
      </c>
      <c r="U8325" s="21" t="n">
        <f aca="false">IF(T8325&lt;=10,1,IF(T8325&lt;=20,2,IF(T8325&lt;=30,3,IF(T8325&lt;=40,4,IF(T8325&lt;=50,5,IF(T8325&lt;=100,6,IF(T8325&lt;=250,7,8)))))))</f>
        <v>1</v>
      </c>
      <c r="V8325" s="21" t="n">
        <f aca="false">IF(AND(OR(Dashboard!$T$3="All",R8325=Dashboard!$T$3),OR(Dashboard!$T$4="All",D8325=Dashboard!$T$4)),1,0)</f>
        <v>1</v>
      </c>
      <c r="W8325" s="21" t="n">
        <f aca="false">IF(V8325=1,T8325+ROW()/10000000,0)</f>
        <v>6.0008325</v>
      </c>
    </row>
    <row r="8326" customFormat="false" ht="15" hidden="false" customHeight="false" outlineLevel="0" collapsed="false">
      <c r="A8326" s="0" t="n">
        <v>18138418</v>
      </c>
      <c r="B8326" s="0" t="s">
        <v>17703</v>
      </c>
      <c r="C8326" s="0" t="n">
        <v>1</v>
      </c>
      <c r="D8326" s="0" t="s">
        <v>17189</v>
      </c>
      <c r="E8326" s="0" t="s">
        <v>17704</v>
      </c>
      <c r="F8326" s="0" t="s">
        <v>17683</v>
      </c>
      <c r="G8326" s="0" t="s">
        <v>17684</v>
      </c>
      <c r="H8326" s="0" t="s">
        <v>2868</v>
      </c>
      <c r="I8326" s="0" t="s">
        <v>2123</v>
      </c>
      <c r="J8326" s="0" t="s">
        <v>47</v>
      </c>
      <c r="K8326" s="0" t="s">
        <v>47</v>
      </c>
      <c r="L8326" s="0" t="s">
        <v>47</v>
      </c>
      <c r="M8326" s="0" t="s">
        <v>47</v>
      </c>
      <c r="N8326" s="0" t="n">
        <v>1</v>
      </c>
      <c r="O8326" s="0" t="n">
        <v>6</v>
      </c>
      <c r="P8326" s="0" t="n">
        <v>300</v>
      </c>
      <c r="Q8326" s="0" t="n">
        <v>2.9</v>
      </c>
      <c r="R8326" s="0" t="str">
        <f aca="false">INDEX(Lookup!$B$4:$B$18,MATCH(C8326,Lookup!$A$4:$A$18,0))</f>
        <v>India</v>
      </c>
      <c r="S8326" s="20" t="n">
        <f aca="false">INDEX(Lookup!$D$4:$D$18,MATCH(C8326,Lookup!$A$4:$A$18,0))</f>
        <v>0.012</v>
      </c>
      <c r="T8326" s="21" t="n">
        <f aca="false">ROUND(P8326*S8326,2)</f>
        <v>3.6</v>
      </c>
      <c r="U8326" s="21" t="n">
        <f aca="false">IF(T8326&lt;=10,1,IF(T8326&lt;=20,2,IF(T8326&lt;=30,3,IF(T8326&lt;=40,4,IF(T8326&lt;=50,5,IF(T8326&lt;=100,6,IF(T8326&lt;=250,7,8)))))))</f>
        <v>1</v>
      </c>
      <c r="V8326" s="21" t="n">
        <f aca="false">IF(AND(OR(Dashboard!$T$3="All",R8326=Dashboard!$T$3),OR(Dashboard!$T$4="All",D8326=Dashboard!$T$4)),1,0)</f>
        <v>1</v>
      </c>
      <c r="W8326" s="21" t="n">
        <f aca="false">IF(V8326=1,T8326+ROW()/10000000,0)</f>
        <v>3.6008326</v>
      </c>
    </row>
    <row r="8327" customFormat="false" ht="15" hidden="false" customHeight="false" outlineLevel="0" collapsed="false">
      <c r="A8327" s="0" t="n">
        <v>18441561</v>
      </c>
      <c r="B8327" s="0" t="s">
        <v>17562</v>
      </c>
      <c r="C8327" s="0" t="n">
        <v>1</v>
      </c>
      <c r="D8327" s="0" t="s">
        <v>17189</v>
      </c>
      <c r="E8327" s="0" t="s">
        <v>17705</v>
      </c>
      <c r="F8327" s="0" t="s">
        <v>17683</v>
      </c>
      <c r="G8327" s="0" t="s">
        <v>17684</v>
      </c>
      <c r="H8327" s="0" t="s">
        <v>3142</v>
      </c>
      <c r="I8327" s="0" t="s">
        <v>2123</v>
      </c>
      <c r="J8327" s="0" t="s">
        <v>47</v>
      </c>
      <c r="K8327" s="0" t="s">
        <v>47</v>
      </c>
      <c r="L8327" s="0" t="s">
        <v>47</v>
      </c>
      <c r="M8327" s="0" t="s">
        <v>47</v>
      </c>
      <c r="N8327" s="0" t="n">
        <v>1</v>
      </c>
      <c r="O8327" s="0" t="n">
        <v>3</v>
      </c>
      <c r="P8327" s="0" t="n">
        <v>300</v>
      </c>
      <c r="Q8327" s="0" t="n">
        <v>1</v>
      </c>
      <c r="R8327" s="0" t="str">
        <f aca="false">INDEX(Lookup!$B$4:$B$18,MATCH(C8327,Lookup!$A$4:$A$18,0))</f>
        <v>India</v>
      </c>
      <c r="S8327" s="20" t="n">
        <f aca="false">INDEX(Lookup!$D$4:$D$18,MATCH(C8327,Lookup!$A$4:$A$18,0))</f>
        <v>0.012</v>
      </c>
      <c r="T8327" s="21" t="n">
        <f aca="false">ROUND(P8327*S8327,2)</f>
        <v>3.6</v>
      </c>
      <c r="U8327" s="21" t="n">
        <f aca="false">IF(T8327&lt;=10,1,IF(T8327&lt;=20,2,IF(T8327&lt;=30,3,IF(T8327&lt;=40,4,IF(T8327&lt;=50,5,IF(T8327&lt;=100,6,IF(T8327&lt;=250,7,8)))))))</f>
        <v>1</v>
      </c>
      <c r="V8327" s="21" t="n">
        <f aca="false">IF(AND(OR(Dashboard!$T$3="All",R8327=Dashboard!$T$3),OR(Dashboard!$T$4="All",D8327=Dashboard!$T$4)),1,0)</f>
        <v>1</v>
      </c>
      <c r="W8327" s="21" t="n">
        <f aca="false">IF(V8327=1,T8327+ROW()/10000000,0)</f>
        <v>3.6008327</v>
      </c>
    </row>
    <row r="8328" customFormat="false" ht="15" hidden="false" customHeight="false" outlineLevel="0" collapsed="false">
      <c r="A8328" s="0" t="n">
        <v>18245275</v>
      </c>
      <c r="B8328" s="0" t="s">
        <v>17706</v>
      </c>
      <c r="C8328" s="0" t="n">
        <v>1</v>
      </c>
      <c r="D8328" s="0" t="s">
        <v>17189</v>
      </c>
      <c r="E8328" s="0" t="s">
        <v>17707</v>
      </c>
      <c r="F8328" s="0" t="s">
        <v>17683</v>
      </c>
      <c r="G8328" s="0" t="s">
        <v>17684</v>
      </c>
      <c r="H8328" s="0" t="s">
        <v>2359</v>
      </c>
      <c r="I8328" s="0" t="s">
        <v>2123</v>
      </c>
      <c r="J8328" s="0" t="s">
        <v>47</v>
      </c>
      <c r="K8328" s="0" t="s">
        <v>47</v>
      </c>
      <c r="L8328" s="0" t="s">
        <v>47</v>
      </c>
      <c r="M8328" s="0" t="s">
        <v>47</v>
      </c>
      <c r="N8328" s="0" t="n">
        <v>2</v>
      </c>
      <c r="O8328" s="0" t="n">
        <v>2</v>
      </c>
      <c r="P8328" s="0" t="n">
        <v>600</v>
      </c>
      <c r="Q8328" s="0" t="n">
        <v>1</v>
      </c>
      <c r="R8328" s="0" t="str">
        <f aca="false">INDEX(Lookup!$B$4:$B$18,MATCH(C8328,Lookup!$A$4:$A$18,0))</f>
        <v>India</v>
      </c>
      <c r="S8328" s="20" t="n">
        <f aca="false">INDEX(Lookup!$D$4:$D$18,MATCH(C8328,Lookup!$A$4:$A$18,0))</f>
        <v>0.012</v>
      </c>
      <c r="T8328" s="21" t="n">
        <f aca="false">ROUND(P8328*S8328,2)</f>
        <v>7.2</v>
      </c>
      <c r="U8328" s="21" t="n">
        <f aca="false">IF(T8328&lt;=10,1,IF(T8328&lt;=20,2,IF(T8328&lt;=30,3,IF(T8328&lt;=40,4,IF(T8328&lt;=50,5,IF(T8328&lt;=100,6,IF(T8328&lt;=250,7,8)))))))</f>
        <v>1</v>
      </c>
      <c r="V8328" s="21" t="n">
        <f aca="false">IF(AND(OR(Dashboard!$T$3="All",R8328=Dashboard!$T$3),OR(Dashboard!$T$4="All",D8328=Dashboard!$T$4)),1,0)</f>
        <v>1</v>
      </c>
      <c r="W8328" s="21" t="n">
        <f aca="false">IF(V8328=1,T8328+ROW()/10000000,0)</f>
        <v>7.2008328</v>
      </c>
    </row>
    <row r="8329" customFormat="false" ht="15" hidden="false" customHeight="false" outlineLevel="0" collapsed="false">
      <c r="A8329" s="0" t="n">
        <v>18469933</v>
      </c>
      <c r="B8329" s="0" t="s">
        <v>17708</v>
      </c>
      <c r="C8329" s="0" t="n">
        <v>1</v>
      </c>
      <c r="D8329" s="0" t="s">
        <v>17189</v>
      </c>
      <c r="E8329" s="0" t="s">
        <v>17709</v>
      </c>
      <c r="F8329" s="0" t="s">
        <v>17683</v>
      </c>
      <c r="G8329" s="0" t="s">
        <v>17684</v>
      </c>
      <c r="H8329" s="0" t="s">
        <v>2128</v>
      </c>
      <c r="I8329" s="0" t="s">
        <v>2123</v>
      </c>
      <c r="J8329" s="0" t="s">
        <v>47</v>
      </c>
      <c r="K8329" s="0" t="s">
        <v>47</v>
      </c>
      <c r="L8329" s="0" t="s">
        <v>47</v>
      </c>
      <c r="M8329" s="0" t="s">
        <v>47</v>
      </c>
      <c r="N8329" s="0" t="n">
        <v>2</v>
      </c>
      <c r="O8329" s="0" t="n">
        <v>0</v>
      </c>
      <c r="P8329" s="0" t="n">
        <v>500</v>
      </c>
      <c r="Q8329" s="0" t="n">
        <v>1</v>
      </c>
      <c r="R8329" s="0" t="str">
        <f aca="false">INDEX(Lookup!$B$4:$B$18,MATCH(C8329,Lookup!$A$4:$A$18,0))</f>
        <v>India</v>
      </c>
      <c r="S8329" s="20" t="n">
        <f aca="false">INDEX(Lookup!$D$4:$D$18,MATCH(C8329,Lookup!$A$4:$A$18,0))</f>
        <v>0.012</v>
      </c>
      <c r="T8329" s="21" t="n">
        <f aca="false">ROUND(P8329*S8329,2)</f>
        <v>6</v>
      </c>
      <c r="U8329" s="21" t="n">
        <f aca="false">IF(T8329&lt;=10,1,IF(T8329&lt;=20,2,IF(T8329&lt;=30,3,IF(T8329&lt;=40,4,IF(T8329&lt;=50,5,IF(T8329&lt;=100,6,IF(T8329&lt;=250,7,8)))))))</f>
        <v>1</v>
      </c>
      <c r="V8329" s="21" t="n">
        <f aca="false">IF(AND(OR(Dashboard!$T$3="All",R8329=Dashboard!$T$3),OR(Dashboard!$T$4="All",D8329=Dashboard!$T$4)),1,0)</f>
        <v>1</v>
      </c>
      <c r="W8329" s="21" t="n">
        <f aca="false">IF(V8329=1,T8329+ROW()/10000000,0)</f>
        <v>6.0008329</v>
      </c>
    </row>
    <row r="8330" customFormat="false" ht="15" hidden="false" customHeight="false" outlineLevel="0" collapsed="false">
      <c r="A8330" s="0" t="n">
        <v>18358190</v>
      </c>
      <c r="B8330" s="0" t="s">
        <v>3113</v>
      </c>
      <c r="C8330" s="0" t="n">
        <v>1</v>
      </c>
      <c r="D8330" s="0" t="s">
        <v>17189</v>
      </c>
      <c r="E8330" s="0" t="s">
        <v>17710</v>
      </c>
      <c r="F8330" s="0" t="s">
        <v>17683</v>
      </c>
      <c r="G8330" s="0" t="s">
        <v>17684</v>
      </c>
      <c r="H8330" s="0" t="s">
        <v>153</v>
      </c>
      <c r="I8330" s="0" t="s">
        <v>2123</v>
      </c>
      <c r="J8330" s="0" t="s">
        <v>47</v>
      </c>
      <c r="K8330" s="0" t="s">
        <v>47</v>
      </c>
      <c r="L8330" s="0" t="s">
        <v>47</v>
      </c>
      <c r="M8330" s="0" t="s">
        <v>47</v>
      </c>
      <c r="N8330" s="0" t="n">
        <v>1</v>
      </c>
      <c r="O8330" s="0" t="n">
        <v>3</v>
      </c>
      <c r="P8330" s="0" t="n">
        <v>450</v>
      </c>
      <c r="Q8330" s="0" t="n">
        <v>1</v>
      </c>
      <c r="R8330" s="0" t="str">
        <f aca="false">INDEX(Lookup!$B$4:$B$18,MATCH(C8330,Lookup!$A$4:$A$18,0))</f>
        <v>India</v>
      </c>
      <c r="S8330" s="20" t="n">
        <f aca="false">INDEX(Lookup!$D$4:$D$18,MATCH(C8330,Lookup!$A$4:$A$18,0))</f>
        <v>0.012</v>
      </c>
      <c r="T8330" s="21" t="n">
        <f aca="false">ROUND(P8330*S8330,2)</f>
        <v>5.4</v>
      </c>
      <c r="U8330" s="21" t="n">
        <f aca="false">IF(T8330&lt;=10,1,IF(T8330&lt;=20,2,IF(T8330&lt;=30,3,IF(T8330&lt;=40,4,IF(T8330&lt;=50,5,IF(T8330&lt;=100,6,IF(T8330&lt;=250,7,8)))))))</f>
        <v>1</v>
      </c>
      <c r="V8330" s="21" t="n">
        <f aca="false">IF(AND(OR(Dashboard!$T$3="All",R8330=Dashboard!$T$3),OR(Dashboard!$T$4="All",D8330=Dashboard!$T$4)),1,0)</f>
        <v>1</v>
      </c>
      <c r="W8330" s="21" t="n">
        <f aca="false">IF(V8330=1,T8330+ROW()/10000000,0)</f>
        <v>5.400833</v>
      </c>
    </row>
    <row r="8331" customFormat="false" ht="15" hidden="false" customHeight="false" outlineLevel="0" collapsed="false">
      <c r="A8331" s="0" t="n">
        <v>18441663</v>
      </c>
      <c r="B8331" s="0" t="s">
        <v>3113</v>
      </c>
      <c r="C8331" s="0" t="n">
        <v>1</v>
      </c>
      <c r="D8331" s="0" t="s">
        <v>17189</v>
      </c>
      <c r="E8331" s="0" t="s">
        <v>17711</v>
      </c>
      <c r="F8331" s="0" t="s">
        <v>17683</v>
      </c>
      <c r="G8331" s="0" t="s">
        <v>17684</v>
      </c>
      <c r="H8331" s="0" t="s">
        <v>153</v>
      </c>
      <c r="I8331" s="0" t="s">
        <v>2123</v>
      </c>
      <c r="J8331" s="0" t="s">
        <v>47</v>
      </c>
      <c r="K8331" s="0" t="s">
        <v>47</v>
      </c>
      <c r="L8331" s="0" t="s">
        <v>47</v>
      </c>
      <c r="M8331" s="0" t="s">
        <v>47</v>
      </c>
      <c r="N8331" s="0" t="n">
        <v>1</v>
      </c>
      <c r="O8331" s="0" t="n">
        <v>0</v>
      </c>
      <c r="P8331" s="0" t="n">
        <v>450</v>
      </c>
      <c r="Q8331" s="0" t="n">
        <v>1</v>
      </c>
      <c r="R8331" s="0" t="str">
        <f aca="false">INDEX(Lookup!$B$4:$B$18,MATCH(C8331,Lookup!$A$4:$A$18,0))</f>
        <v>India</v>
      </c>
      <c r="S8331" s="20" t="n">
        <f aca="false">INDEX(Lookup!$D$4:$D$18,MATCH(C8331,Lookup!$A$4:$A$18,0))</f>
        <v>0.012</v>
      </c>
      <c r="T8331" s="21" t="n">
        <f aca="false">ROUND(P8331*S8331,2)</f>
        <v>5.4</v>
      </c>
      <c r="U8331" s="21" t="n">
        <f aca="false">IF(T8331&lt;=10,1,IF(T8331&lt;=20,2,IF(T8331&lt;=30,3,IF(T8331&lt;=40,4,IF(T8331&lt;=50,5,IF(T8331&lt;=100,6,IF(T8331&lt;=250,7,8)))))))</f>
        <v>1</v>
      </c>
      <c r="V8331" s="21" t="n">
        <f aca="false">IF(AND(OR(Dashboard!$T$3="All",R8331=Dashboard!$T$3),OR(Dashboard!$T$4="All",D8331=Dashboard!$T$4)),1,0)</f>
        <v>1</v>
      </c>
      <c r="W8331" s="21" t="n">
        <f aca="false">IF(V8331=1,T8331+ROW()/10000000,0)</f>
        <v>5.4008331</v>
      </c>
    </row>
    <row r="8332" customFormat="false" ht="15" hidden="false" customHeight="false" outlineLevel="0" collapsed="false">
      <c r="A8332" s="0" t="n">
        <v>18489823</v>
      </c>
      <c r="B8332" s="0" t="s">
        <v>17712</v>
      </c>
      <c r="C8332" s="0" t="n">
        <v>1</v>
      </c>
      <c r="D8332" s="0" t="s">
        <v>17189</v>
      </c>
      <c r="E8332" s="0" t="s">
        <v>17713</v>
      </c>
      <c r="F8332" s="0" t="s">
        <v>17683</v>
      </c>
      <c r="G8332" s="0" t="s">
        <v>17684</v>
      </c>
      <c r="H8332" s="0" t="s">
        <v>2356</v>
      </c>
      <c r="I8332" s="0" t="s">
        <v>2123</v>
      </c>
      <c r="J8332" s="0" t="s">
        <v>47</v>
      </c>
      <c r="K8332" s="0" t="s">
        <v>47</v>
      </c>
      <c r="L8332" s="0" t="s">
        <v>47</v>
      </c>
      <c r="M8332" s="0" t="s">
        <v>47</v>
      </c>
      <c r="N8332" s="0" t="n">
        <v>1</v>
      </c>
      <c r="O8332" s="0" t="n">
        <v>0</v>
      </c>
      <c r="P8332" s="0" t="n">
        <v>350</v>
      </c>
      <c r="Q8332" s="0" t="n">
        <v>1</v>
      </c>
      <c r="R8332" s="0" t="str">
        <f aca="false">INDEX(Lookup!$B$4:$B$18,MATCH(C8332,Lookup!$A$4:$A$18,0))</f>
        <v>India</v>
      </c>
      <c r="S8332" s="20" t="n">
        <f aca="false">INDEX(Lookup!$D$4:$D$18,MATCH(C8332,Lookup!$A$4:$A$18,0))</f>
        <v>0.012</v>
      </c>
      <c r="T8332" s="21" t="n">
        <f aca="false">ROUND(P8332*S8332,2)</f>
        <v>4.2</v>
      </c>
      <c r="U8332" s="21" t="n">
        <f aca="false">IF(T8332&lt;=10,1,IF(T8332&lt;=20,2,IF(T8332&lt;=30,3,IF(T8332&lt;=40,4,IF(T8332&lt;=50,5,IF(T8332&lt;=100,6,IF(T8332&lt;=250,7,8)))))))</f>
        <v>1</v>
      </c>
      <c r="V8332" s="21" t="n">
        <f aca="false">IF(AND(OR(Dashboard!$T$3="All",R8332=Dashboard!$T$3),OR(Dashboard!$T$4="All",D8332=Dashboard!$T$4)),1,0)</f>
        <v>1</v>
      </c>
      <c r="W8332" s="21" t="n">
        <f aca="false">IF(V8332=1,T8332+ROW()/10000000,0)</f>
        <v>4.2008332</v>
      </c>
    </row>
    <row r="8333" customFormat="false" ht="15" hidden="false" customHeight="false" outlineLevel="0" collapsed="false">
      <c r="A8333" s="0" t="n">
        <v>18489827</v>
      </c>
      <c r="B8333" s="0" t="s">
        <v>17714</v>
      </c>
      <c r="C8333" s="0" t="n">
        <v>1</v>
      </c>
      <c r="D8333" s="0" t="s">
        <v>17189</v>
      </c>
      <c r="E8333" s="0" t="s">
        <v>17713</v>
      </c>
      <c r="F8333" s="0" t="s">
        <v>17683</v>
      </c>
      <c r="G8333" s="0" t="s">
        <v>17684</v>
      </c>
      <c r="H8333" s="0" t="s">
        <v>6845</v>
      </c>
      <c r="I8333" s="0" t="s">
        <v>2123</v>
      </c>
      <c r="J8333" s="0" t="s">
        <v>47</v>
      </c>
      <c r="K8333" s="0" t="s">
        <v>47</v>
      </c>
      <c r="L8333" s="0" t="s">
        <v>47</v>
      </c>
      <c r="M8333" s="0" t="s">
        <v>47</v>
      </c>
      <c r="N8333" s="0" t="n">
        <v>1</v>
      </c>
      <c r="O8333" s="0" t="n">
        <v>0</v>
      </c>
      <c r="P8333" s="0" t="n">
        <v>450</v>
      </c>
      <c r="Q8333" s="0" t="n">
        <v>1</v>
      </c>
      <c r="R8333" s="0" t="str">
        <f aca="false">INDEX(Lookup!$B$4:$B$18,MATCH(C8333,Lookup!$A$4:$A$18,0))</f>
        <v>India</v>
      </c>
      <c r="S8333" s="20" t="n">
        <f aca="false">INDEX(Lookup!$D$4:$D$18,MATCH(C8333,Lookup!$A$4:$A$18,0))</f>
        <v>0.012</v>
      </c>
      <c r="T8333" s="21" t="n">
        <f aca="false">ROUND(P8333*S8333,2)</f>
        <v>5.4</v>
      </c>
      <c r="U8333" s="21" t="n">
        <f aca="false">IF(T8333&lt;=10,1,IF(T8333&lt;=20,2,IF(T8333&lt;=30,3,IF(T8333&lt;=40,4,IF(T8333&lt;=50,5,IF(T8333&lt;=100,6,IF(T8333&lt;=250,7,8)))))))</f>
        <v>1</v>
      </c>
      <c r="V8333" s="21" t="n">
        <f aca="false">IF(AND(OR(Dashboard!$T$3="All",R8333=Dashboard!$T$3),OR(Dashboard!$T$4="All",D8333=Dashboard!$T$4)),1,0)</f>
        <v>1</v>
      </c>
      <c r="W8333" s="21" t="n">
        <f aca="false">IF(V8333=1,T8333+ROW()/10000000,0)</f>
        <v>5.4008333</v>
      </c>
    </row>
    <row r="8334" customFormat="false" ht="15" hidden="false" customHeight="false" outlineLevel="0" collapsed="false">
      <c r="A8334" s="0" t="n">
        <v>18371413</v>
      </c>
      <c r="B8334" s="0" t="s">
        <v>17715</v>
      </c>
      <c r="C8334" s="0" t="n">
        <v>1</v>
      </c>
      <c r="D8334" s="0" t="s">
        <v>17189</v>
      </c>
      <c r="E8334" s="0" t="s">
        <v>17716</v>
      </c>
      <c r="F8334" s="0" t="s">
        <v>17683</v>
      </c>
      <c r="G8334" s="0" t="s">
        <v>17684</v>
      </c>
      <c r="H8334" s="0" t="s">
        <v>156</v>
      </c>
      <c r="I8334" s="0" t="s">
        <v>2123</v>
      </c>
      <c r="J8334" s="0" t="s">
        <v>47</v>
      </c>
      <c r="K8334" s="0" t="s">
        <v>47</v>
      </c>
      <c r="L8334" s="0" t="s">
        <v>47</v>
      </c>
      <c r="M8334" s="0" t="s">
        <v>47</v>
      </c>
      <c r="N8334" s="0" t="n">
        <v>2</v>
      </c>
      <c r="O8334" s="0" t="n">
        <v>2</v>
      </c>
      <c r="P8334" s="0" t="n">
        <v>700</v>
      </c>
      <c r="Q8334" s="0" t="n">
        <v>1</v>
      </c>
      <c r="R8334" s="0" t="str">
        <f aca="false">INDEX(Lookup!$B$4:$B$18,MATCH(C8334,Lookup!$A$4:$A$18,0))</f>
        <v>India</v>
      </c>
      <c r="S8334" s="20" t="n">
        <f aca="false">INDEX(Lookup!$D$4:$D$18,MATCH(C8334,Lookup!$A$4:$A$18,0))</f>
        <v>0.012</v>
      </c>
      <c r="T8334" s="21" t="n">
        <f aca="false">ROUND(P8334*S8334,2)</f>
        <v>8.4</v>
      </c>
      <c r="U8334" s="21" t="n">
        <f aca="false">IF(T8334&lt;=10,1,IF(T8334&lt;=20,2,IF(T8334&lt;=30,3,IF(T8334&lt;=40,4,IF(T8334&lt;=50,5,IF(T8334&lt;=100,6,IF(T8334&lt;=250,7,8)))))))</f>
        <v>1</v>
      </c>
      <c r="V8334" s="21" t="n">
        <f aca="false">IF(AND(OR(Dashboard!$T$3="All",R8334=Dashboard!$T$3),OR(Dashboard!$T$4="All",D8334=Dashboard!$T$4)),1,0)</f>
        <v>1</v>
      </c>
      <c r="W8334" s="21" t="n">
        <f aca="false">IF(V8334=1,T8334+ROW()/10000000,0)</f>
        <v>8.4008334</v>
      </c>
    </row>
    <row r="8335" customFormat="false" ht="15" hidden="false" customHeight="false" outlineLevel="0" collapsed="false">
      <c r="A8335" s="0" t="n">
        <v>18441563</v>
      </c>
      <c r="B8335" s="0" t="s">
        <v>7382</v>
      </c>
      <c r="C8335" s="0" t="n">
        <v>1</v>
      </c>
      <c r="D8335" s="0" t="s">
        <v>17189</v>
      </c>
      <c r="E8335" s="0" t="s">
        <v>17717</v>
      </c>
      <c r="F8335" s="0" t="s">
        <v>17683</v>
      </c>
      <c r="G8335" s="0" t="s">
        <v>17684</v>
      </c>
      <c r="H8335" s="0" t="s">
        <v>69</v>
      </c>
      <c r="I8335" s="0" t="s">
        <v>2123</v>
      </c>
      <c r="J8335" s="0" t="s">
        <v>47</v>
      </c>
      <c r="K8335" s="0" t="s">
        <v>47</v>
      </c>
      <c r="L8335" s="0" t="s">
        <v>47</v>
      </c>
      <c r="M8335" s="0" t="s">
        <v>47</v>
      </c>
      <c r="N8335" s="0" t="n">
        <v>1</v>
      </c>
      <c r="O8335" s="0" t="n">
        <v>0</v>
      </c>
      <c r="P8335" s="0" t="n">
        <v>300</v>
      </c>
      <c r="Q8335" s="0" t="n">
        <v>1</v>
      </c>
      <c r="R8335" s="0" t="str">
        <f aca="false">INDEX(Lookup!$B$4:$B$18,MATCH(C8335,Lookup!$A$4:$A$18,0))</f>
        <v>India</v>
      </c>
      <c r="S8335" s="20" t="n">
        <f aca="false">INDEX(Lookup!$D$4:$D$18,MATCH(C8335,Lookup!$A$4:$A$18,0))</f>
        <v>0.012</v>
      </c>
      <c r="T8335" s="21" t="n">
        <f aca="false">ROUND(P8335*S8335,2)</f>
        <v>3.6</v>
      </c>
      <c r="U8335" s="21" t="n">
        <f aca="false">IF(T8335&lt;=10,1,IF(T8335&lt;=20,2,IF(T8335&lt;=30,3,IF(T8335&lt;=40,4,IF(T8335&lt;=50,5,IF(T8335&lt;=100,6,IF(T8335&lt;=250,7,8)))))))</f>
        <v>1</v>
      </c>
      <c r="V8335" s="21" t="n">
        <f aca="false">IF(AND(OR(Dashboard!$T$3="All",R8335=Dashboard!$T$3),OR(Dashboard!$T$4="All",D8335=Dashboard!$T$4)),1,0)</f>
        <v>1</v>
      </c>
      <c r="W8335" s="21" t="n">
        <f aca="false">IF(V8335=1,T8335+ROW()/10000000,0)</f>
        <v>3.6008335</v>
      </c>
    </row>
    <row r="8336" customFormat="false" ht="15" hidden="false" customHeight="false" outlineLevel="0" collapsed="false">
      <c r="A8336" s="0" t="n">
        <v>18358662</v>
      </c>
      <c r="B8336" s="0" t="s">
        <v>3571</v>
      </c>
      <c r="C8336" s="0" t="n">
        <v>1</v>
      </c>
      <c r="D8336" s="0" t="s">
        <v>17189</v>
      </c>
      <c r="E8336" s="0" t="s">
        <v>17718</v>
      </c>
      <c r="F8336" s="0" t="s">
        <v>17683</v>
      </c>
      <c r="G8336" s="0" t="s">
        <v>17684</v>
      </c>
      <c r="H8336" s="0" t="s">
        <v>153</v>
      </c>
      <c r="I8336" s="0" t="s">
        <v>2123</v>
      </c>
      <c r="J8336" s="0" t="s">
        <v>47</v>
      </c>
      <c r="K8336" s="0" t="s">
        <v>47</v>
      </c>
      <c r="L8336" s="0" t="s">
        <v>47</v>
      </c>
      <c r="M8336" s="0" t="s">
        <v>47</v>
      </c>
      <c r="N8336" s="0" t="n">
        <v>2</v>
      </c>
      <c r="O8336" s="0" t="n">
        <v>0</v>
      </c>
      <c r="P8336" s="0" t="n">
        <v>600</v>
      </c>
      <c r="Q8336" s="0" t="n">
        <v>1</v>
      </c>
      <c r="R8336" s="0" t="str">
        <f aca="false">INDEX(Lookup!$B$4:$B$18,MATCH(C8336,Lookup!$A$4:$A$18,0))</f>
        <v>India</v>
      </c>
      <c r="S8336" s="20" t="n">
        <f aca="false">INDEX(Lookup!$D$4:$D$18,MATCH(C8336,Lookup!$A$4:$A$18,0))</f>
        <v>0.012</v>
      </c>
      <c r="T8336" s="21" t="n">
        <f aca="false">ROUND(P8336*S8336,2)</f>
        <v>7.2</v>
      </c>
      <c r="U8336" s="21" t="n">
        <f aca="false">IF(T8336&lt;=10,1,IF(T8336&lt;=20,2,IF(T8336&lt;=30,3,IF(T8336&lt;=40,4,IF(T8336&lt;=50,5,IF(T8336&lt;=100,6,IF(T8336&lt;=250,7,8)))))))</f>
        <v>1</v>
      </c>
      <c r="V8336" s="21" t="n">
        <f aca="false">IF(AND(OR(Dashboard!$T$3="All",R8336=Dashboard!$T$3),OR(Dashboard!$T$4="All",D8336=Dashboard!$T$4)),1,0)</f>
        <v>1</v>
      </c>
      <c r="W8336" s="21" t="n">
        <f aca="false">IF(V8336=1,T8336+ROW()/10000000,0)</f>
        <v>7.2008336</v>
      </c>
    </row>
    <row r="8337" customFormat="false" ht="15" hidden="false" customHeight="false" outlineLevel="0" collapsed="false">
      <c r="A8337" s="0" t="n">
        <v>18277008</v>
      </c>
      <c r="B8337" s="0" t="s">
        <v>17719</v>
      </c>
      <c r="C8337" s="0" t="n">
        <v>1</v>
      </c>
      <c r="D8337" s="0" t="s">
        <v>17189</v>
      </c>
      <c r="E8337" s="0" t="s">
        <v>17720</v>
      </c>
      <c r="F8337" s="0" t="s">
        <v>17683</v>
      </c>
      <c r="G8337" s="0" t="s">
        <v>17684</v>
      </c>
      <c r="H8337" s="0" t="s">
        <v>2128</v>
      </c>
      <c r="I8337" s="0" t="s">
        <v>2123</v>
      </c>
      <c r="J8337" s="0" t="s">
        <v>47</v>
      </c>
      <c r="K8337" s="0" t="s">
        <v>47</v>
      </c>
      <c r="L8337" s="0" t="s">
        <v>47</v>
      </c>
      <c r="M8337" s="0" t="s">
        <v>47</v>
      </c>
      <c r="N8337" s="0" t="n">
        <v>1</v>
      </c>
      <c r="O8337" s="0" t="n">
        <v>0</v>
      </c>
      <c r="P8337" s="0" t="n">
        <v>200</v>
      </c>
      <c r="Q8337" s="0" t="n">
        <v>1</v>
      </c>
      <c r="R8337" s="0" t="str">
        <f aca="false">INDEX(Lookup!$B$4:$B$18,MATCH(C8337,Lookup!$A$4:$A$18,0))</f>
        <v>India</v>
      </c>
      <c r="S8337" s="20" t="n">
        <f aca="false">INDEX(Lookup!$D$4:$D$18,MATCH(C8337,Lookup!$A$4:$A$18,0))</f>
        <v>0.012</v>
      </c>
      <c r="T8337" s="21" t="n">
        <f aca="false">ROUND(P8337*S8337,2)</f>
        <v>2.4</v>
      </c>
      <c r="U8337" s="21" t="n">
        <f aca="false">IF(T8337&lt;=10,1,IF(T8337&lt;=20,2,IF(T8337&lt;=30,3,IF(T8337&lt;=40,4,IF(T8337&lt;=50,5,IF(T8337&lt;=100,6,IF(T8337&lt;=250,7,8)))))))</f>
        <v>1</v>
      </c>
      <c r="V8337" s="21" t="n">
        <f aca="false">IF(AND(OR(Dashboard!$T$3="All",R8337=Dashboard!$T$3),OR(Dashboard!$T$4="All",D8337=Dashboard!$T$4)),1,0)</f>
        <v>1</v>
      </c>
      <c r="W8337" s="21" t="n">
        <f aca="false">IF(V8337=1,T8337+ROW()/10000000,0)</f>
        <v>2.4008337</v>
      </c>
    </row>
    <row r="8338" customFormat="false" ht="15" hidden="false" customHeight="false" outlineLevel="0" collapsed="false">
      <c r="A8338" s="0" t="n">
        <v>18399250</v>
      </c>
      <c r="B8338" s="0" t="s">
        <v>17721</v>
      </c>
      <c r="C8338" s="0" t="n">
        <v>1</v>
      </c>
      <c r="D8338" s="0" t="s">
        <v>17189</v>
      </c>
      <c r="E8338" s="0" t="s">
        <v>17722</v>
      </c>
      <c r="F8338" s="0" t="s">
        <v>17683</v>
      </c>
      <c r="G8338" s="0" t="s">
        <v>17684</v>
      </c>
      <c r="H8338" s="0" t="s">
        <v>2288</v>
      </c>
      <c r="I8338" s="0" t="s">
        <v>2123</v>
      </c>
      <c r="J8338" s="0" t="s">
        <v>47</v>
      </c>
      <c r="K8338" s="0" t="s">
        <v>47</v>
      </c>
      <c r="L8338" s="0" t="s">
        <v>47</v>
      </c>
      <c r="M8338" s="0" t="s">
        <v>47</v>
      </c>
      <c r="N8338" s="0" t="n">
        <v>1</v>
      </c>
      <c r="O8338" s="0" t="n">
        <v>2</v>
      </c>
      <c r="P8338" s="0" t="n">
        <v>400</v>
      </c>
      <c r="Q8338" s="0" t="n">
        <v>1</v>
      </c>
      <c r="R8338" s="0" t="str">
        <f aca="false">INDEX(Lookup!$B$4:$B$18,MATCH(C8338,Lookup!$A$4:$A$18,0))</f>
        <v>India</v>
      </c>
      <c r="S8338" s="20" t="n">
        <f aca="false">INDEX(Lookup!$D$4:$D$18,MATCH(C8338,Lookup!$A$4:$A$18,0))</f>
        <v>0.012</v>
      </c>
      <c r="T8338" s="21" t="n">
        <f aca="false">ROUND(P8338*S8338,2)</f>
        <v>4.8</v>
      </c>
      <c r="U8338" s="21" t="n">
        <f aca="false">IF(T8338&lt;=10,1,IF(T8338&lt;=20,2,IF(T8338&lt;=30,3,IF(T8338&lt;=40,4,IF(T8338&lt;=50,5,IF(T8338&lt;=100,6,IF(T8338&lt;=250,7,8)))))))</f>
        <v>1</v>
      </c>
      <c r="V8338" s="21" t="n">
        <f aca="false">IF(AND(OR(Dashboard!$T$3="All",R8338=Dashboard!$T$3),OR(Dashboard!$T$4="All",D8338=Dashboard!$T$4)),1,0)</f>
        <v>1</v>
      </c>
      <c r="W8338" s="21" t="n">
        <f aca="false">IF(V8338=1,T8338+ROW()/10000000,0)</f>
        <v>4.8008338</v>
      </c>
    </row>
    <row r="8339" customFormat="false" ht="15" hidden="false" customHeight="false" outlineLevel="0" collapsed="false">
      <c r="A8339" s="0" t="n">
        <v>18449300</v>
      </c>
      <c r="B8339" s="0" t="s">
        <v>17723</v>
      </c>
      <c r="C8339" s="0" t="n">
        <v>1</v>
      </c>
      <c r="D8339" s="0" t="s">
        <v>17189</v>
      </c>
      <c r="E8339" s="0" t="s">
        <v>17724</v>
      </c>
      <c r="F8339" s="0" t="s">
        <v>17683</v>
      </c>
      <c r="G8339" s="0" t="s">
        <v>17684</v>
      </c>
      <c r="H8339" s="0" t="s">
        <v>156</v>
      </c>
      <c r="I8339" s="0" t="s">
        <v>2123</v>
      </c>
      <c r="J8339" s="0" t="s">
        <v>47</v>
      </c>
      <c r="K8339" s="0" t="s">
        <v>47</v>
      </c>
      <c r="L8339" s="0" t="s">
        <v>47</v>
      </c>
      <c r="M8339" s="0" t="s">
        <v>47</v>
      </c>
      <c r="N8339" s="0" t="n">
        <v>2</v>
      </c>
      <c r="O8339" s="0" t="n">
        <v>1</v>
      </c>
      <c r="P8339" s="0" t="n">
        <v>500</v>
      </c>
      <c r="Q8339" s="0" t="n">
        <v>1</v>
      </c>
      <c r="R8339" s="0" t="str">
        <f aca="false">INDEX(Lookup!$B$4:$B$18,MATCH(C8339,Lookup!$A$4:$A$18,0))</f>
        <v>India</v>
      </c>
      <c r="S8339" s="20" t="n">
        <f aca="false">INDEX(Lookup!$D$4:$D$18,MATCH(C8339,Lookup!$A$4:$A$18,0))</f>
        <v>0.012</v>
      </c>
      <c r="T8339" s="21" t="n">
        <f aca="false">ROUND(P8339*S8339,2)</f>
        <v>6</v>
      </c>
      <c r="U8339" s="21" t="n">
        <f aca="false">IF(T8339&lt;=10,1,IF(T8339&lt;=20,2,IF(T8339&lt;=30,3,IF(T8339&lt;=40,4,IF(T8339&lt;=50,5,IF(T8339&lt;=100,6,IF(T8339&lt;=250,7,8)))))))</f>
        <v>1</v>
      </c>
      <c r="V8339" s="21" t="n">
        <f aca="false">IF(AND(OR(Dashboard!$T$3="All",R8339=Dashboard!$T$3),OR(Dashboard!$T$4="All",D8339=Dashboard!$T$4)),1,0)</f>
        <v>1</v>
      </c>
      <c r="W8339" s="21" t="n">
        <f aca="false">IF(V8339=1,T8339+ROW()/10000000,0)</f>
        <v>6.0008339</v>
      </c>
    </row>
    <row r="8340" customFormat="false" ht="15" hidden="false" customHeight="false" outlineLevel="0" collapsed="false">
      <c r="A8340" s="0" t="n">
        <v>18454471</v>
      </c>
      <c r="B8340" s="0" t="s">
        <v>17725</v>
      </c>
      <c r="C8340" s="0" t="n">
        <v>1</v>
      </c>
      <c r="D8340" s="0" t="s">
        <v>17189</v>
      </c>
      <c r="E8340" s="0" t="s">
        <v>17726</v>
      </c>
      <c r="F8340" s="0" t="s">
        <v>17683</v>
      </c>
      <c r="G8340" s="0" t="s">
        <v>17684</v>
      </c>
      <c r="H8340" s="0" t="s">
        <v>17727</v>
      </c>
      <c r="I8340" s="0" t="s">
        <v>2123</v>
      </c>
      <c r="J8340" s="0" t="s">
        <v>47</v>
      </c>
      <c r="K8340" s="0" t="s">
        <v>47</v>
      </c>
      <c r="L8340" s="0" t="s">
        <v>47</v>
      </c>
      <c r="M8340" s="0" t="s">
        <v>47</v>
      </c>
      <c r="N8340" s="0" t="n">
        <v>1</v>
      </c>
      <c r="O8340" s="0" t="n">
        <v>1</v>
      </c>
      <c r="P8340" s="0" t="n">
        <v>200</v>
      </c>
      <c r="Q8340" s="0" t="n">
        <v>1</v>
      </c>
      <c r="R8340" s="0" t="str">
        <f aca="false">INDEX(Lookup!$B$4:$B$18,MATCH(C8340,Lookup!$A$4:$A$18,0))</f>
        <v>India</v>
      </c>
      <c r="S8340" s="20" t="n">
        <f aca="false">INDEX(Lookup!$D$4:$D$18,MATCH(C8340,Lookup!$A$4:$A$18,0))</f>
        <v>0.012</v>
      </c>
      <c r="T8340" s="21" t="n">
        <f aca="false">ROUND(P8340*S8340,2)</f>
        <v>2.4</v>
      </c>
      <c r="U8340" s="21" t="n">
        <f aca="false">IF(T8340&lt;=10,1,IF(T8340&lt;=20,2,IF(T8340&lt;=30,3,IF(T8340&lt;=40,4,IF(T8340&lt;=50,5,IF(T8340&lt;=100,6,IF(T8340&lt;=250,7,8)))))))</f>
        <v>1</v>
      </c>
      <c r="V8340" s="21" t="n">
        <f aca="false">IF(AND(OR(Dashboard!$T$3="All",R8340=Dashboard!$T$3),OR(Dashboard!$T$4="All",D8340=Dashboard!$T$4)),1,0)</f>
        <v>1</v>
      </c>
      <c r="W8340" s="21" t="n">
        <f aca="false">IF(V8340=1,T8340+ROW()/10000000,0)</f>
        <v>2.400834</v>
      </c>
    </row>
    <row r="8341" customFormat="false" ht="15" hidden="false" customHeight="false" outlineLevel="0" collapsed="false">
      <c r="A8341" s="0" t="n">
        <v>18273973</v>
      </c>
      <c r="B8341" s="0" t="s">
        <v>17728</v>
      </c>
      <c r="C8341" s="0" t="n">
        <v>1</v>
      </c>
      <c r="D8341" s="0" t="s">
        <v>17189</v>
      </c>
      <c r="E8341" s="0" t="s">
        <v>17717</v>
      </c>
      <c r="F8341" s="0" t="s">
        <v>17683</v>
      </c>
      <c r="G8341" s="0" t="s">
        <v>17684</v>
      </c>
      <c r="H8341" s="0" t="s">
        <v>69</v>
      </c>
      <c r="I8341" s="0" t="s">
        <v>2123</v>
      </c>
      <c r="J8341" s="0" t="s">
        <v>47</v>
      </c>
      <c r="K8341" s="0" t="s">
        <v>47</v>
      </c>
      <c r="L8341" s="0" t="s">
        <v>47</v>
      </c>
      <c r="M8341" s="0" t="s">
        <v>47</v>
      </c>
      <c r="N8341" s="0" t="n">
        <v>1</v>
      </c>
      <c r="O8341" s="0" t="n">
        <v>1</v>
      </c>
      <c r="P8341" s="0" t="n">
        <v>250</v>
      </c>
      <c r="Q8341" s="0" t="n">
        <v>1</v>
      </c>
      <c r="R8341" s="0" t="str">
        <f aca="false">INDEX(Lookup!$B$4:$B$18,MATCH(C8341,Lookup!$A$4:$A$18,0))</f>
        <v>India</v>
      </c>
      <c r="S8341" s="20" t="n">
        <f aca="false">INDEX(Lookup!$D$4:$D$18,MATCH(C8341,Lookup!$A$4:$A$18,0))</f>
        <v>0.012</v>
      </c>
      <c r="T8341" s="21" t="n">
        <f aca="false">ROUND(P8341*S8341,2)</f>
        <v>3</v>
      </c>
      <c r="U8341" s="21" t="n">
        <f aca="false">IF(T8341&lt;=10,1,IF(T8341&lt;=20,2,IF(T8341&lt;=30,3,IF(T8341&lt;=40,4,IF(T8341&lt;=50,5,IF(T8341&lt;=100,6,IF(T8341&lt;=250,7,8)))))))</f>
        <v>1</v>
      </c>
      <c r="V8341" s="21" t="n">
        <f aca="false">IF(AND(OR(Dashboard!$T$3="All",R8341=Dashboard!$T$3),OR(Dashboard!$T$4="All",D8341=Dashboard!$T$4)),1,0)</f>
        <v>1</v>
      </c>
      <c r="W8341" s="21" t="n">
        <f aca="false">IF(V8341=1,T8341+ROW()/10000000,0)</f>
        <v>3.0008341</v>
      </c>
    </row>
    <row r="8342" customFormat="false" ht="15" hidden="false" customHeight="false" outlineLevel="0" collapsed="false">
      <c r="A8342" s="0" t="n">
        <v>18375406</v>
      </c>
      <c r="B8342" s="0" t="s">
        <v>17729</v>
      </c>
      <c r="C8342" s="0" t="n">
        <v>1</v>
      </c>
      <c r="D8342" s="0" t="s">
        <v>17189</v>
      </c>
      <c r="E8342" s="0" t="s">
        <v>17730</v>
      </c>
      <c r="F8342" s="0" t="s">
        <v>17683</v>
      </c>
      <c r="G8342" s="0" t="s">
        <v>17684</v>
      </c>
      <c r="H8342" s="0" t="s">
        <v>2282</v>
      </c>
      <c r="I8342" s="0" t="s">
        <v>2123</v>
      </c>
      <c r="J8342" s="0" t="s">
        <v>47</v>
      </c>
      <c r="K8342" s="0" t="s">
        <v>47</v>
      </c>
      <c r="L8342" s="0" t="s">
        <v>47</v>
      </c>
      <c r="M8342" s="0" t="s">
        <v>47</v>
      </c>
      <c r="N8342" s="0" t="n">
        <v>1</v>
      </c>
      <c r="O8342" s="0" t="n">
        <v>1</v>
      </c>
      <c r="P8342" s="0" t="n">
        <v>350</v>
      </c>
      <c r="Q8342" s="0" t="n">
        <v>1</v>
      </c>
      <c r="R8342" s="0" t="str">
        <f aca="false">INDEX(Lookup!$B$4:$B$18,MATCH(C8342,Lookup!$A$4:$A$18,0))</f>
        <v>India</v>
      </c>
      <c r="S8342" s="20" t="n">
        <f aca="false">INDEX(Lookup!$D$4:$D$18,MATCH(C8342,Lookup!$A$4:$A$18,0))</f>
        <v>0.012</v>
      </c>
      <c r="T8342" s="21" t="n">
        <f aca="false">ROUND(P8342*S8342,2)</f>
        <v>4.2</v>
      </c>
      <c r="U8342" s="21" t="n">
        <f aca="false">IF(T8342&lt;=10,1,IF(T8342&lt;=20,2,IF(T8342&lt;=30,3,IF(T8342&lt;=40,4,IF(T8342&lt;=50,5,IF(T8342&lt;=100,6,IF(T8342&lt;=250,7,8)))))))</f>
        <v>1</v>
      </c>
      <c r="V8342" s="21" t="n">
        <f aca="false">IF(AND(OR(Dashboard!$T$3="All",R8342=Dashboard!$T$3),OR(Dashboard!$T$4="All",D8342=Dashboard!$T$4)),1,0)</f>
        <v>1</v>
      </c>
      <c r="W8342" s="21" t="n">
        <f aca="false">IF(V8342=1,T8342+ROW()/10000000,0)</f>
        <v>4.2008342</v>
      </c>
    </row>
    <row r="8343" customFormat="false" ht="15" hidden="false" customHeight="false" outlineLevel="0" collapsed="false">
      <c r="A8343" s="0" t="n">
        <v>18384109</v>
      </c>
      <c r="B8343" s="0" t="s">
        <v>5905</v>
      </c>
      <c r="C8343" s="0" t="n">
        <v>1</v>
      </c>
      <c r="D8343" s="0" t="s">
        <v>17189</v>
      </c>
      <c r="E8343" s="0" t="s">
        <v>17705</v>
      </c>
      <c r="F8343" s="0" t="s">
        <v>17683</v>
      </c>
      <c r="G8343" s="0" t="s">
        <v>17684</v>
      </c>
      <c r="H8343" s="0" t="s">
        <v>2342</v>
      </c>
      <c r="I8343" s="0" t="s">
        <v>2123</v>
      </c>
      <c r="J8343" s="0" t="s">
        <v>47</v>
      </c>
      <c r="K8343" s="0" t="s">
        <v>47</v>
      </c>
      <c r="L8343" s="0" t="s">
        <v>47</v>
      </c>
      <c r="M8343" s="0" t="s">
        <v>47</v>
      </c>
      <c r="N8343" s="0" t="n">
        <v>1</v>
      </c>
      <c r="O8343" s="0" t="n">
        <v>1</v>
      </c>
      <c r="P8343" s="0" t="n">
        <v>100</v>
      </c>
      <c r="Q8343" s="0" t="n">
        <v>1</v>
      </c>
      <c r="R8343" s="0" t="str">
        <f aca="false">INDEX(Lookup!$B$4:$B$18,MATCH(C8343,Lookup!$A$4:$A$18,0))</f>
        <v>India</v>
      </c>
      <c r="S8343" s="20" t="n">
        <f aca="false">INDEX(Lookup!$D$4:$D$18,MATCH(C8343,Lookup!$A$4:$A$18,0))</f>
        <v>0.012</v>
      </c>
      <c r="T8343" s="21" t="n">
        <f aca="false">ROUND(P8343*S8343,2)</f>
        <v>1.2</v>
      </c>
      <c r="U8343" s="21" t="n">
        <f aca="false">IF(T8343&lt;=10,1,IF(T8343&lt;=20,2,IF(T8343&lt;=30,3,IF(T8343&lt;=40,4,IF(T8343&lt;=50,5,IF(T8343&lt;=100,6,IF(T8343&lt;=250,7,8)))))))</f>
        <v>1</v>
      </c>
      <c r="V8343" s="21" t="n">
        <f aca="false">IF(AND(OR(Dashboard!$T$3="All",R8343=Dashboard!$T$3),OR(Dashboard!$T$4="All",D8343=Dashboard!$T$4)),1,0)</f>
        <v>1</v>
      </c>
      <c r="W8343" s="21" t="n">
        <f aca="false">IF(V8343=1,T8343+ROW()/10000000,0)</f>
        <v>1.2008343</v>
      </c>
    </row>
    <row r="8344" customFormat="false" ht="15" hidden="false" customHeight="false" outlineLevel="0" collapsed="false">
      <c r="A8344" s="0" t="n">
        <v>18441569</v>
      </c>
      <c r="B8344" s="0" t="s">
        <v>17731</v>
      </c>
      <c r="C8344" s="0" t="n">
        <v>1</v>
      </c>
      <c r="D8344" s="0" t="s">
        <v>17189</v>
      </c>
      <c r="E8344" s="0" t="s">
        <v>17717</v>
      </c>
      <c r="F8344" s="0" t="s">
        <v>17683</v>
      </c>
      <c r="G8344" s="0" t="s">
        <v>17684</v>
      </c>
      <c r="H8344" s="0" t="s">
        <v>2342</v>
      </c>
      <c r="I8344" s="0" t="s">
        <v>2123</v>
      </c>
      <c r="J8344" s="0" t="s">
        <v>47</v>
      </c>
      <c r="K8344" s="0" t="s">
        <v>47</v>
      </c>
      <c r="L8344" s="0" t="s">
        <v>47</v>
      </c>
      <c r="M8344" s="0" t="s">
        <v>47</v>
      </c>
      <c r="N8344" s="0" t="n">
        <v>1</v>
      </c>
      <c r="O8344" s="0" t="n">
        <v>0</v>
      </c>
      <c r="P8344" s="0" t="n">
        <v>200</v>
      </c>
      <c r="Q8344" s="0" t="n">
        <v>1</v>
      </c>
      <c r="R8344" s="0" t="str">
        <f aca="false">INDEX(Lookup!$B$4:$B$18,MATCH(C8344,Lookup!$A$4:$A$18,0))</f>
        <v>India</v>
      </c>
      <c r="S8344" s="20" t="n">
        <f aca="false">INDEX(Lookup!$D$4:$D$18,MATCH(C8344,Lookup!$A$4:$A$18,0))</f>
        <v>0.012</v>
      </c>
      <c r="T8344" s="21" t="n">
        <f aca="false">ROUND(P8344*S8344,2)</f>
        <v>2.4</v>
      </c>
      <c r="U8344" s="21" t="n">
        <f aca="false">IF(T8344&lt;=10,1,IF(T8344&lt;=20,2,IF(T8344&lt;=30,3,IF(T8344&lt;=40,4,IF(T8344&lt;=50,5,IF(T8344&lt;=100,6,IF(T8344&lt;=250,7,8)))))))</f>
        <v>1</v>
      </c>
      <c r="V8344" s="21" t="n">
        <f aca="false">IF(AND(OR(Dashboard!$T$3="All",R8344=Dashboard!$T$3),OR(Dashboard!$T$4="All",D8344=Dashboard!$T$4)),1,0)</f>
        <v>1</v>
      </c>
      <c r="W8344" s="21" t="n">
        <f aca="false">IF(V8344=1,T8344+ROW()/10000000,0)</f>
        <v>2.4008344</v>
      </c>
    </row>
    <row r="8345" customFormat="false" ht="15" hidden="false" customHeight="false" outlineLevel="0" collapsed="false">
      <c r="A8345" s="0" t="n">
        <v>18254543</v>
      </c>
      <c r="B8345" s="0" t="s">
        <v>17732</v>
      </c>
      <c r="C8345" s="0" t="n">
        <v>1</v>
      </c>
      <c r="D8345" s="0" t="s">
        <v>17189</v>
      </c>
      <c r="E8345" s="0" t="s">
        <v>17704</v>
      </c>
      <c r="F8345" s="0" t="s">
        <v>17683</v>
      </c>
      <c r="G8345" s="0" t="s">
        <v>17684</v>
      </c>
      <c r="H8345" s="0" t="s">
        <v>2050</v>
      </c>
      <c r="I8345" s="0" t="s">
        <v>2123</v>
      </c>
      <c r="J8345" s="0" t="s">
        <v>47</v>
      </c>
      <c r="K8345" s="0" t="s">
        <v>47</v>
      </c>
      <c r="L8345" s="0" t="s">
        <v>47</v>
      </c>
      <c r="M8345" s="0" t="s">
        <v>47</v>
      </c>
      <c r="N8345" s="0" t="n">
        <v>1</v>
      </c>
      <c r="O8345" s="0" t="n">
        <v>3</v>
      </c>
      <c r="P8345" s="0" t="n">
        <v>200</v>
      </c>
      <c r="Q8345" s="0" t="n">
        <v>1</v>
      </c>
      <c r="R8345" s="0" t="str">
        <f aca="false">INDEX(Lookup!$B$4:$B$18,MATCH(C8345,Lookup!$A$4:$A$18,0))</f>
        <v>India</v>
      </c>
      <c r="S8345" s="20" t="n">
        <f aca="false">INDEX(Lookup!$D$4:$D$18,MATCH(C8345,Lookup!$A$4:$A$18,0))</f>
        <v>0.012</v>
      </c>
      <c r="T8345" s="21" t="n">
        <f aca="false">ROUND(P8345*S8345,2)</f>
        <v>2.4</v>
      </c>
      <c r="U8345" s="21" t="n">
        <f aca="false">IF(T8345&lt;=10,1,IF(T8345&lt;=20,2,IF(T8345&lt;=30,3,IF(T8345&lt;=40,4,IF(T8345&lt;=50,5,IF(T8345&lt;=100,6,IF(T8345&lt;=250,7,8)))))))</f>
        <v>1</v>
      </c>
      <c r="V8345" s="21" t="n">
        <f aca="false">IF(AND(OR(Dashboard!$T$3="All",R8345=Dashboard!$T$3),OR(Dashboard!$T$4="All",D8345=Dashboard!$T$4)),1,0)</f>
        <v>1</v>
      </c>
      <c r="W8345" s="21" t="n">
        <f aca="false">IF(V8345=1,T8345+ROW()/10000000,0)</f>
        <v>2.4008345</v>
      </c>
    </row>
    <row r="8346" customFormat="false" ht="15" hidden="false" customHeight="false" outlineLevel="0" collapsed="false">
      <c r="A8346" s="0" t="n">
        <v>18393815</v>
      </c>
      <c r="B8346" s="0" t="s">
        <v>17733</v>
      </c>
      <c r="C8346" s="0" t="n">
        <v>1</v>
      </c>
      <c r="D8346" s="0" t="s">
        <v>17189</v>
      </c>
      <c r="E8346" s="0" t="s">
        <v>17734</v>
      </c>
      <c r="F8346" s="0" t="s">
        <v>17683</v>
      </c>
      <c r="G8346" s="0" t="s">
        <v>17684</v>
      </c>
      <c r="H8346" s="0" t="s">
        <v>3392</v>
      </c>
      <c r="I8346" s="0" t="s">
        <v>2123</v>
      </c>
      <c r="J8346" s="0" t="s">
        <v>47</v>
      </c>
      <c r="K8346" s="0" t="s">
        <v>47</v>
      </c>
      <c r="L8346" s="0" t="s">
        <v>47</v>
      </c>
      <c r="M8346" s="0" t="s">
        <v>47</v>
      </c>
      <c r="N8346" s="0" t="n">
        <v>2</v>
      </c>
      <c r="O8346" s="0" t="n">
        <v>3</v>
      </c>
      <c r="P8346" s="0" t="n">
        <v>700</v>
      </c>
      <c r="Q8346" s="0" t="n">
        <v>1</v>
      </c>
      <c r="R8346" s="0" t="str">
        <f aca="false">INDEX(Lookup!$B$4:$B$18,MATCH(C8346,Lookup!$A$4:$A$18,0))</f>
        <v>India</v>
      </c>
      <c r="S8346" s="20" t="n">
        <f aca="false">INDEX(Lookup!$D$4:$D$18,MATCH(C8346,Lookup!$A$4:$A$18,0))</f>
        <v>0.012</v>
      </c>
      <c r="T8346" s="21" t="n">
        <f aca="false">ROUND(P8346*S8346,2)</f>
        <v>8.4</v>
      </c>
      <c r="U8346" s="21" t="n">
        <f aca="false">IF(T8346&lt;=10,1,IF(T8346&lt;=20,2,IF(T8346&lt;=30,3,IF(T8346&lt;=40,4,IF(T8346&lt;=50,5,IF(T8346&lt;=100,6,IF(T8346&lt;=250,7,8)))))))</f>
        <v>1</v>
      </c>
      <c r="V8346" s="21" t="n">
        <f aca="false">IF(AND(OR(Dashboard!$T$3="All",R8346=Dashboard!$T$3),OR(Dashboard!$T$4="All",D8346=Dashboard!$T$4)),1,0)</f>
        <v>1</v>
      </c>
      <c r="W8346" s="21" t="n">
        <f aca="false">IF(V8346=1,T8346+ROW()/10000000,0)</f>
        <v>8.4008346</v>
      </c>
    </row>
    <row r="8347" customFormat="false" ht="15" hidden="false" customHeight="false" outlineLevel="0" collapsed="false">
      <c r="A8347" s="0" t="n">
        <v>18458636</v>
      </c>
      <c r="B8347" s="0" t="s">
        <v>10879</v>
      </c>
      <c r="C8347" s="0" t="n">
        <v>1</v>
      </c>
      <c r="D8347" s="0" t="s">
        <v>17189</v>
      </c>
      <c r="E8347" s="0" t="s">
        <v>17735</v>
      </c>
      <c r="F8347" s="0" t="s">
        <v>17683</v>
      </c>
      <c r="G8347" s="0" t="s">
        <v>17684</v>
      </c>
      <c r="H8347" s="0" t="s">
        <v>2288</v>
      </c>
      <c r="I8347" s="0" t="s">
        <v>2123</v>
      </c>
      <c r="J8347" s="0" t="s">
        <v>47</v>
      </c>
      <c r="K8347" s="0" t="s">
        <v>47</v>
      </c>
      <c r="L8347" s="0" t="s">
        <v>47</v>
      </c>
      <c r="M8347" s="0" t="s">
        <v>47</v>
      </c>
      <c r="N8347" s="0" t="n">
        <v>2</v>
      </c>
      <c r="O8347" s="0" t="n">
        <v>1</v>
      </c>
      <c r="P8347" s="0" t="n">
        <v>500</v>
      </c>
      <c r="Q8347" s="0" t="n">
        <v>1</v>
      </c>
      <c r="R8347" s="0" t="str">
        <f aca="false">INDEX(Lookup!$B$4:$B$18,MATCH(C8347,Lookup!$A$4:$A$18,0))</f>
        <v>India</v>
      </c>
      <c r="S8347" s="20" t="n">
        <f aca="false">INDEX(Lookup!$D$4:$D$18,MATCH(C8347,Lookup!$A$4:$A$18,0))</f>
        <v>0.012</v>
      </c>
      <c r="T8347" s="21" t="n">
        <f aca="false">ROUND(P8347*S8347,2)</f>
        <v>6</v>
      </c>
      <c r="U8347" s="21" t="n">
        <f aca="false">IF(T8347&lt;=10,1,IF(T8347&lt;=20,2,IF(T8347&lt;=30,3,IF(T8347&lt;=40,4,IF(T8347&lt;=50,5,IF(T8347&lt;=100,6,IF(T8347&lt;=250,7,8)))))))</f>
        <v>1</v>
      </c>
      <c r="V8347" s="21" t="n">
        <f aca="false">IF(AND(OR(Dashboard!$T$3="All",R8347=Dashboard!$T$3),OR(Dashboard!$T$4="All",D8347=Dashboard!$T$4)),1,0)</f>
        <v>1</v>
      </c>
      <c r="W8347" s="21" t="n">
        <f aca="false">IF(V8347=1,T8347+ROW()/10000000,0)</f>
        <v>6.0008347</v>
      </c>
    </row>
    <row r="8348" customFormat="false" ht="15" hidden="false" customHeight="false" outlineLevel="0" collapsed="false">
      <c r="A8348" s="0" t="n">
        <v>18481281</v>
      </c>
      <c r="B8348" s="0" t="s">
        <v>2300</v>
      </c>
      <c r="C8348" s="0" t="n">
        <v>1</v>
      </c>
      <c r="D8348" s="0" t="s">
        <v>17189</v>
      </c>
      <c r="E8348" s="0" t="s">
        <v>17736</v>
      </c>
      <c r="F8348" s="0" t="s">
        <v>17683</v>
      </c>
      <c r="G8348" s="0" t="s">
        <v>17684</v>
      </c>
      <c r="H8348" s="0" t="s">
        <v>3005</v>
      </c>
      <c r="I8348" s="0" t="s">
        <v>2123</v>
      </c>
      <c r="J8348" s="0" t="s">
        <v>47</v>
      </c>
      <c r="K8348" s="0" t="s">
        <v>47</v>
      </c>
      <c r="L8348" s="0" t="s">
        <v>47</v>
      </c>
      <c r="M8348" s="0" t="s">
        <v>47</v>
      </c>
      <c r="N8348" s="0" t="n">
        <v>2</v>
      </c>
      <c r="O8348" s="0" t="n">
        <v>0</v>
      </c>
      <c r="P8348" s="0" t="n">
        <v>500</v>
      </c>
      <c r="Q8348" s="0" t="n">
        <v>1</v>
      </c>
      <c r="R8348" s="0" t="str">
        <f aca="false">INDEX(Lookup!$B$4:$B$18,MATCH(C8348,Lookup!$A$4:$A$18,0))</f>
        <v>India</v>
      </c>
      <c r="S8348" s="20" t="n">
        <f aca="false">INDEX(Lookup!$D$4:$D$18,MATCH(C8348,Lookup!$A$4:$A$18,0))</f>
        <v>0.012</v>
      </c>
      <c r="T8348" s="21" t="n">
        <f aca="false">ROUND(P8348*S8348,2)</f>
        <v>6</v>
      </c>
      <c r="U8348" s="21" t="n">
        <f aca="false">IF(T8348&lt;=10,1,IF(T8348&lt;=20,2,IF(T8348&lt;=30,3,IF(T8348&lt;=40,4,IF(T8348&lt;=50,5,IF(T8348&lt;=100,6,IF(T8348&lt;=250,7,8)))))))</f>
        <v>1</v>
      </c>
      <c r="V8348" s="21" t="n">
        <f aca="false">IF(AND(OR(Dashboard!$T$3="All",R8348=Dashboard!$T$3),OR(Dashboard!$T$4="All",D8348=Dashboard!$T$4)),1,0)</f>
        <v>1</v>
      </c>
      <c r="W8348" s="21" t="n">
        <f aca="false">IF(V8348=1,T8348+ROW()/10000000,0)</f>
        <v>6.0008348</v>
      </c>
    </row>
    <row r="8349" customFormat="false" ht="15" hidden="false" customHeight="false" outlineLevel="0" collapsed="false">
      <c r="A8349" s="0" t="n">
        <v>18474432</v>
      </c>
      <c r="B8349" s="0" t="s">
        <v>17737</v>
      </c>
      <c r="C8349" s="0" t="n">
        <v>1</v>
      </c>
      <c r="D8349" s="0" t="s">
        <v>17189</v>
      </c>
      <c r="E8349" s="0" t="s">
        <v>17738</v>
      </c>
      <c r="F8349" s="0" t="s">
        <v>17683</v>
      </c>
      <c r="G8349" s="0" t="s">
        <v>17684</v>
      </c>
      <c r="H8349" s="0" t="s">
        <v>2128</v>
      </c>
      <c r="I8349" s="0" t="s">
        <v>2123</v>
      </c>
      <c r="J8349" s="0" t="s">
        <v>47</v>
      </c>
      <c r="K8349" s="0" t="s">
        <v>47</v>
      </c>
      <c r="L8349" s="0" t="s">
        <v>47</v>
      </c>
      <c r="M8349" s="0" t="s">
        <v>47</v>
      </c>
      <c r="N8349" s="0" t="n">
        <v>1</v>
      </c>
      <c r="O8349" s="0" t="n">
        <v>3</v>
      </c>
      <c r="P8349" s="0" t="n">
        <v>400</v>
      </c>
      <c r="Q8349" s="0" t="n">
        <v>1</v>
      </c>
      <c r="R8349" s="0" t="str">
        <f aca="false">INDEX(Lookup!$B$4:$B$18,MATCH(C8349,Lookup!$A$4:$A$18,0))</f>
        <v>India</v>
      </c>
      <c r="S8349" s="20" t="n">
        <f aca="false">INDEX(Lookup!$D$4:$D$18,MATCH(C8349,Lookup!$A$4:$A$18,0))</f>
        <v>0.012</v>
      </c>
      <c r="T8349" s="21" t="n">
        <f aca="false">ROUND(P8349*S8349,2)</f>
        <v>4.8</v>
      </c>
      <c r="U8349" s="21" t="n">
        <f aca="false">IF(T8349&lt;=10,1,IF(T8349&lt;=20,2,IF(T8349&lt;=30,3,IF(T8349&lt;=40,4,IF(T8349&lt;=50,5,IF(T8349&lt;=100,6,IF(T8349&lt;=250,7,8)))))))</f>
        <v>1</v>
      </c>
      <c r="V8349" s="21" t="n">
        <f aca="false">IF(AND(OR(Dashboard!$T$3="All",R8349=Dashboard!$T$3),OR(Dashboard!$T$4="All",D8349=Dashboard!$T$4)),1,0)</f>
        <v>1</v>
      </c>
      <c r="W8349" s="21" t="n">
        <f aca="false">IF(V8349=1,T8349+ROW()/10000000,0)</f>
        <v>4.8008349</v>
      </c>
    </row>
    <row r="8350" customFormat="false" ht="15" hidden="false" customHeight="false" outlineLevel="0" collapsed="false">
      <c r="A8350" s="0" t="n">
        <v>18441559</v>
      </c>
      <c r="B8350" s="0" t="s">
        <v>17739</v>
      </c>
      <c r="C8350" s="0" t="n">
        <v>1</v>
      </c>
      <c r="D8350" s="0" t="s">
        <v>17189</v>
      </c>
      <c r="E8350" s="0" t="s">
        <v>17740</v>
      </c>
      <c r="F8350" s="0" t="s">
        <v>17683</v>
      </c>
      <c r="G8350" s="0" t="s">
        <v>17684</v>
      </c>
      <c r="H8350" s="0" t="s">
        <v>2128</v>
      </c>
      <c r="I8350" s="0" t="s">
        <v>2123</v>
      </c>
      <c r="J8350" s="0" t="s">
        <v>47</v>
      </c>
      <c r="K8350" s="0" t="s">
        <v>47</v>
      </c>
      <c r="L8350" s="0" t="s">
        <v>47</v>
      </c>
      <c r="M8350" s="0" t="s">
        <v>47</v>
      </c>
      <c r="N8350" s="0" t="n">
        <v>1</v>
      </c>
      <c r="O8350" s="0" t="n">
        <v>0</v>
      </c>
      <c r="P8350" s="0" t="n">
        <v>300</v>
      </c>
      <c r="Q8350" s="0" t="n">
        <v>1</v>
      </c>
      <c r="R8350" s="0" t="str">
        <f aca="false">INDEX(Lookup!$B$4:$B$18,MATCH(C8350,Lookup!$A$4:$A$18,0))</f>
        <v>India</v>
      </c>
      <c r="S8350" s="20" t="n">
        <f aca="false">INDEX(Lookup!$D$4:$D$18,MATCH(C8350,Lookup!$A$4:$A$18,0))</f>
        <v>0.012</v>
      </c>
      <c r="T8350" s="21" t="n">
        <f aca="false">ROUND(P8350*S8350,2)</f>
        <v>3.6</v>
      </c>
      <c r="U8350" s="21" t="n">
        <f aca="false">IF(T8350&lt;=10,1,IF(T8350&lt;=20,2,IF(T8350&lt;=30,3,IF(T8350&lt;=40,4,IF(T8350&lt;=50,5,IF(T8350&lt;=100,6,IF(T8350&lt;=250,7,8)))))))</f>
        <v>1</v>
      </c>
      <c r="V8350" s="21" t="n">
        <f aca="false">IF(AND(OR(Dashboard!$T$3="All",R8350=Dashboard!$T$3),OR(Dashboard!$T$4="All",D8350=Dashboard!$T$4)),1,0)</f>
        <v>1</v>
      </c>
      <c r="W8350" s="21" t="n">
        <f aca="false">IF(V8350=1,T8350+ROW()/10000000,0)</f>
        <v>3.600835</v>
      </c>
    </row>
    <row r="8351" customFormat="false" ht="15" hidden="false" customHeight="false" outlineLevel="0" collapsed="false">
      <c r="A8351" s="0" t="n">
        <v>18441665</v>
      </c>
      <c r="B8351" s="0" t="s">
        <v>17741</v>
      </c>
      <c r="C8351" s="0" t="n">
        <v>1</v>
      </c>
      <c r="D8351" s="0" t="s">
        <v>17189</v>
      </c>
      <c r="E8351" s="0" t="s">
        <v>17692</v>
      </c>
      <c r="F8351" s="0" t="s">
        <v>17683</v>
      </c>
      <c r="G8351" s="0" t="s">
        <v>17684</v>
      </c>
      <c r="H8351" s="0" t="s">
        <v>3067</v>
      </c>
      <c r="I8351" s="0" t="s">
        <v>2123</v>
      </c>
      <c r="J8351" s="0" t="s">
        <v>47</v>
      </c>
      <c r="K8351" s="0" t="s">
        <v>47</v>
      </c>
      <c r="L8351" s="0" t="s">
        <v>47</v>
      </c>
      <c r="M8351" s="0" t="s">
        <v>47</v>
      </c>
      <c r="N8351" s="0" t="n">
        <v>1</v>
      </c>
      <c r="O8351" s="0" t="n">
        <v>1</v>
      </c>
      <c r="P8351" s="0" t="n">
        <v>200</v>
      </c>
      <c r="Q8351" s="0" t="n">
        <v>1</v>
      </c>
      <c r="R8351" s="0" t="str">
        <f aca="false">INDEX(Lookup!$B$4:$B$18,MATCH(C8351,Lookup!$A$4:$A$18,0))</f>
        <v>India</v>
      </c>
      <c r="S8351" s="20" t="n">
        <f aca="false">INDEX(Lookup!$D$4:$D$18,MATCH(C8351,Lookup!$A$4:$A$18,0))</f>
        <v>0.012</v>
      </c>
      <c r="T8351" s="21" t="n">
        <f aca="false">ROUND(P8351*S8351,2)</f>
        <v>2.4</v>
      </c>
      <c r="U8351" s="21" t="n">
        <f aca="false">IF(T8351&lt;=10,1,IF(T8351&lt;=20,2,IF(T8351&lt;=30,3,IF(T8351&lt;=40,4,IF(T8351&lt;=50,5,IF(T8351&lt;=100,6,IF(T8351&lt;=250,7,8)))))))</f>
        <v>1</v>
      </c>
      <c r="V8351" s="21" t="n">
        <f aca="false">IF(AND(OR(Dashboard!$T$3="All",R8351=Dashboard!$T$3),OR(Dashboard!$T$4="All",D8351=Dashboard!$T$4)),1,0)</f>
        <v>1</v>
      </c>
      <c r="W8351" s="21" t="n">
        <f aca="false">IF(V8351=1,T8351+ROW()/10000000,0)</f>
        <v>2.4008351</v>
      </c>
    </row>
    <row r="8352" customFormat="false" ht="15" hidden="false" customHeight="false" outlineLevel="0" collapsed="false">
      <c r="A8352" s="0" t="n">
        <v>18466397</v>
      </c>
      <c r="B8352" s="0" t="s">
        <v>17742</v>
      </c>
      <c r="C8352" s="0" t="n">
        <v>1</v>
      </c>
      <c r="D8352" s="0" t="s">
        <v>17189</v>
      </c>
      <c r="E8352" s="0" t="s">
        <v>17684</v>
      </c>
      <c r="F8352" s="0" t="s">
        <v>17683</v>
      </c>
      <c r="G8352" s="0" t="s">
        <v>17684</v>
      </c>
      <c r="H8352" s="0" t="s">
        <v>2288</v>
      </c>
      <c r="I8352" s="0" t="s">
        <v>2123</v>
      </c>
      <c r="J8352" s="0" t="s">
        <v>47</v>
      </c>
      <c r="K8352" s="0" t="s">
        <v>47</v>
      </c>
      <c r="L8352" s="0" t="s">
        <v>47</v>
      </c>
      <c r="M8352" s="0" t="s">
        <v>47</v>
      </c>
      <c r="N8352" s="0" t="n">
        <v>1</v>
      </c>
      <c r="O8352" s="0" t="n">
        <v>0</v>
      </c>
      <c r="P8352" s="0" t="n">
        <v>300</v>
      </c>
      <c r="Q8352" s="0" t="n">
        <v>1</v>
      </c>
      <c r="R8352" s="0" t="str">
        <f aca="false">INDEX(Lookup!$B$4:$B$18,MATCH(C8352,Lookup!$A$4:$A$18,0))</f>
        <v>India</v>
      </c>
      <c r="S8352" s="20" t="n">
        <f aca="false">INDEX(Lookup!$D$4:$D$18,MATCH(C8352,Lookup!$A$4:$A$18,0))</f>
        <v>0.012</v>
      </c>
      <c r="T8352" s="21" t="n">
        <f aca="false">ROUND(P8352*S8352,2)</f>
        <v>3.6</v>
      </c>
      <c r="U8352" s="21" t="n">
        <f aca="false">IF(T8352&lt;=10,1,IF(T8352&lt;=20,2,IF(T8352&lt;=30,3,IF(T8352&lt;=40,4,IF(T8352&lt;=50,5,IF(T8352&lt;=100,6,IF(T8352&lt;=250,7,8)))))))</f>
        <v>1</v>
      </c>
      <c r="V8352" s="21" t="n">
        <f aca="false">IF(AND(OR(Dashboard!$T$3="All",R8352=Dashboard!$T$3),OR(Dashboard!$T$4="All",D8352=Dashboard!$T$4)),1,0)</f>
        <v>1</v>
      </c>
      <c r="W8352" s="21" t="n">
        <f aca="false">IF(V8352=1,T8352+ROW()/10000000,0)</f>
        <v>3.6008352</v>
      </c>
    </row>
    <row r="8353" customFormat="false" ht="15" hidden="false" customHeight="false" outlineLevel="0" collapsed="false">
      <c r="A8353" s="0" t="n">
        <v>18441557</v>
      </c>
      <c r="B8353" s="0" t="s">
        <v>17743</v>
      </c>
      <c r="C8353" s="0" t="n">
        <v>1</v>
      </c>
      <c r="D8353" s="0" t="s">
        <v>17189</v>
      </c>
      <c r="E8353" s="0" t="s">
        <v>17744</v>
      </c>
      <c r="F8353" s="0" t="s">
        <v>17683</v>
      </c>
      <c r="G8353" s="0" t="s">
        <v>17684</v>
      </c>
      <c r="H8353" s="0" t="s">
        <v>2288</v>
      </c>
      <c r="I8353" s="0" t="s">
        <v>2123</v>
      </c>
      <c r="J8353" s="0" t="s">
        <v>47</v>
      </c>
      <c r="K8353" s="0" t="s">
        <v>47</v>
      </c>
      <c r="L8353" s="0" t="s">
        <v>47</v>
      </c>
      <c r="M8353" s="0" t="s">
        <v>47</v>
      </c>
      <c r="N8353" s="0" t="n">
        <v>1</v>
      </c>
      <c r="O8353" s="0" t="n">
        <v>0</v>
      </c>
      <c r="P8353" s="0" t="n">
        <v>400</v>
      </c>
      <c r="Q8353" s="0" t="n">
        <v>1</v>
      </c>
      <c r="R8353" s="0" t="str">
        <f aca="false">INDEX(Lookup!$B$4:$B$18,MATCH(C8353,Lookup!$A$4:$A$18,0))</f>
        <v>India</v>
      </c>
      <c r="S8353" s="20" t="n">
        <f aca="false">INDEX(Lookup!$D$4:$D$18,MATCH(C8353,Lookup!$A$4:$A$18,0))</f>
        <v>0.012</v>
      </c>
      <c r="T8353" s="21" t="n">
        <f aca="false">ROUND(P8353*S8353,2)</f>
        <v>4.8</v>
      </c>
      <c r="U8353" s="21" t="n">
        <f aca="false">IF(T8353&lt;=10,1,IF(T8353&lt;=20,2,IF(T8353&lt;=30,3,IF(T8353&lt;=40,4,IF(T8353&lt;=50,5,IF(T8353&lt;=100,6,IF(T8353&lt;=250,7,8)))))))</f>
        <v>1</v>
      </c>
      <c r="V8353" s="21" t="n">
        <f aca="false">IF(AND(OR(Dashboard!$T$3="All",R8353=Dashboard!$T$3),OR(Dashboard!$T$4="All",D8353=Dashboard!$T$4)),1,0)</f>
        <v>1</v>
      </c>
      <c r="W8353" s="21" t="n">
        <f aca="false">IF(V8353=1,T8353+ROW()/10000000,0)</f>
        <v>4.8008353</v>
      </c>
    </row>
    <row r="8354" customFormat="false" ht="15" hidden="false" customHeight="false" outlineLevel="0" collapsed="false">
      <c r="A8354" s="0" t="n">
        <v>18441671</v>
      </c>
      <c r="B8354" s="0" t="s">
        <v>4146</v>
      </c>
      <c r="C8354" s="0" t="n">
        <v>1</v>
      </c>
      <c r="D8354" s="0" t="s">
        <v>17189</v>
      </c>
      <c r="E8354" s="0" t="s">
        <v>17745</v>
      </c>
      <c r="F8354" s="0" t="s">
        <v>17683</v>
      </c>
      <c r="G8354" s="0" t="s">
        <v>17684</v>
      </c>
      <c r="H8354" s="0" t="s">
        <v>3067</v>
      </c>
      <c r="I8354" s="0" t="s">
        <v>2123</v>
      </c>
      <c r="J8354" s="0" t="s">
        <v>47</v>
      </c>
      <c r="K8354" s="0" t="s">
        <v>47</v>
      </c>
      <c r="L8354" s="0" t="s">
        <v>47</v>
      </c>
      <c r="M8354" s="0" t="s">
        <v>47</v>
      </c>
      <c r="N8354" s="0" t="n">
        <v>2</v>
      </c>
      <c r="O8354" s="0" t="n">
        <v>1</v>
      </c>
      <c r="P8354" s="0" t="n">
        <v>500</v>
      </c>
      <c r="Q8354" s="0" t="n">
        <v>1</v>
      </c>
      <c r="R8354" s="0" t="str">
        <f aca="false">INDEX(Lookup!$B$4:$B$18,MATCH(C8354,Lookup!$A$4:$A$18,0))</f>
        <v>India</v>
      </c>
      <c r="S8354" s="20" t="n">
        <f aca="false">INDEX(Lookup!$D$4:$D$18,MATCH(C8354,Lookup!$A$4:$A$18,0))</f>
        <v>0.012</v>
      </c>
      <c r="T8354" s="21" t="n">
        <f aca="false">ROUND(P8354*S8354,2)</f>
        <v>6</v>
      </c>
      <c r="U8354" s="21" t="n">
        <f aca="false">IF(T8354&lt;=10,1,IF(T8354&lt;=20,2,IF(T8354&lt;=30,3,IF(T8354&lt;=40,4,IF(T8354&lt;=50,5,IF(T8354&lt;=100,6,IF(T8354&lt;=250,7,8)))))))</f>
        <v>1</v>
      </c>
      <c r="V8354" s="21" t="n">
        <f aca="false">IF(AND(OR(Dashboard!$T$3="All",R8354=Dashboard!$T$3),OR(Dashboard!$T$4="All",D8354=Dashboard!$T$4)),1,0)</f>
        <v>1</v>
      </c>
      <c r="W8354" s="21" t="n">
        <f aca="false">IF(V8354=1,T8354+ROW()/10000000,0)</f>
        <v>6.0008354</v>
      </c>
    </row>
    <row r="8355" customFormat="false" ht="15" hidden="false" customHeight="false" outlineLevel="0" collapsed="false">
      <c r="A8355" s="0" t="n">
        <v>18416310</v>
      </c>
      <c r="B8355" s="0" t="s">
        <v>17746</v>
      </c>
      <c r="C8355" s="0" t="n">
        <v>1</v>
      </c>
      <c r="D8355" s="0" t="s">
        <v>17189</v>
      </c>
      <c r="E8355" s="0" t="s">
        <v>17747</v>
      </c>
      <c r="F8355" s="0" t="s">
        <v>17683</v>
      </c>
      <c r="G8355" s="0" t="s">
        <v>17684</v>
      </c>
      <c r="H8355" s="0" t="s">
        <v>17748</v>
      </c>
      <c r="I8355" s="0" t="s">
        <v>2123</v>
      </c>
      <c r="J8355" s="0" t="s">
        <v>47</v>
      </c>
      <c r="K8355" s="0" t="s">
        <v>46</v>
      </c>
      <c r="L8355" s="0" t="s">
        <v>47</v>
      </c>
      <c r="M8355" s="0" t="s">
        <v>47</v>
      </c>
      <c r="N8355" s="0" t="n">
        <v>2</v>
      </c>
      <c r="O8355" s="0" t="n">
        <v>3</v>
      </c>
      <c r="P8355" s="0" t="n">
        <v>500</v>
      </c>
      <c r="Q8355" s="0" t="n">
        <v>1</v>
      </c>
      <c r="R8355" s="0" t="str">
        <f aca="false">INDEX(Lookup!$B$4:$B$18,MATCH(C8355,Lookup!$A$4:$A$18,0))</f>
        <v>India</v>
      </c>
      <c r="S8355" s="20" t="n">
        <f aca="false">INDEX(Lookup!$D$4:$D$18,MATCH(C8355,Lookup!$A$4:$A$18,0))</f>
        <v>0.012</v>
      </c>
      <c r="T8355" s="21" t="n">
        <f aca="false">ROUND(P8355*S8355,2)</f>
        <v>6</v>
      </c>
      <c r="U8355" s="21" t="n">
        <f aca="false">IF(T8355&lt;=10,1,IF(T8355&lt;=20,2,IF(T8355&lt;=30,3,IF(T8355&lt;=40,4,IF(T8355&lt;=50,5,IF(T8355&lt;=100,6,IF(T8355&lt;=250,7,8)))))))</f>
        <v>1</v>
      </c>
      <c r="V8355" s="21" t="n">
        <f aca="false">IF(AND(OR(Dashboard!$T$3="All",R8355=Dashboard!$T$3),OR(Dashboard!$T$4="All",D8355=Dashboard!$T$4)),1,0)</f>
        <v>1</v>
      </c>
      <c r="W8355" s="21" t="n">
        <f aca="false">IF(V8355=1,T8355+ROW()/10000000,0)</f>
        <v>6.0008355</v>
      </c>
    </row>
    <row r="8356" customFormat="false" ht="15" hidden="false" customHeight="false" outlineLevel="0" collapsed="false">
      <c r="A8356" s="0" t="n">
        <v>18372688</v>
      </c>
      <c r="B8356" s="0" t="s">
        <v>17749</v>
      </c>
      <c r="C8356" s="0" t="n">
        <v>1</v>
      </c>
      <c r="D8356" s="0" t="s">
        <v>17189</v>
      </c>
      <c r="E8356" s="0" t="s">
        <v>17711</v>
      </c>
      <c r="F8356" s="0" t="s">
        <v>17683</v>
      </c>
      <c r="G8356" s="0" t="s">
        <v>17684</v>
      </c>
      <c r="H8356" s="0" t="s">
        <v>17750</v>
      </c>
      <c r="I8356" s="0" t="s">
        <v>2123</v>
      </c>
      <c r="J8356" s="0" t="s">
        <v>46</v>
      </c>
      <c r="K8356" s="0" t="s">
        <v>47</v>
      </c>
      <c r="L8356" s="0" t="s">
        <v>47</v>
      </c>
      <c r="M8356" s="0" t="s">
        <v>47</v>
      </c>
      <c r="N8356" s="0" t="n">
        <v>3</v>
      </c>
      <c r="O8356" s="0" t="n">
        <v>108</v>
      </c>
      <c r="P8356" s="0" t="n">
        <v>1300</v>
      </c>
      <c r="Q8356" s="0" t="n">
        <v>4.2</v>
      </c>
      <c r="R8356" s="0" t="str">
        <f aca="false">INDEX(Lookup!$B$4:$B$18,MATCH(C8356,Lookup!$A$4:$A$18,0))</f>
        <v>India</v>
      </c>
      <c r="S8356" s="20" t="n">
        <f aca="false">INDEX(Lookup!$D$4:$D$18,MATCH(C8356,Lookup!$A$4:$A$18,0))</f>
        <v>0.012</v>
      </c>
      <c r="T8356" s="21" t="n">
        <f aca="false">ROUND(P8356*S8356,2)</f>
        <v>15.6</v>
      </c>
      <c r="U8356" s="21" t="n">
        <f aca="false">IF(T8356&lt;=10,1,IF(T8356&lt;=20,2,IF(T8356&lt;=30,3,IF(T8356&lt;=40,4,IF(T8356&lt;=50,5,IF(T8356&lt;=100,6,IF(T8356&lt;=250,7,8)))))))</f>
        <v>2</v>
      </c>
      <c r="V8356" s="21" t="n">
        <f aca="false">IF(AND(OR(Dashboard!$T$3="All",R8356=Dashboard!$T$3),OR(Dashboard!$T$4="All",D8356=Dashboard!$T$4)),1,0)</f>
        <v>1</v>
      </c>
      <c r="W8356" s="21" t="n">
        <f aca="false">IF(V8356=1,T8356+ROW()/10000000,0)</f>
        <v>15.6008356</v>
      </c>
    </row>
    <row r="8357" customFormat="false" ht="15" hidden="false" customHeight="false" outlineLevel="0" collapsed="false">
      <c r="A8357" s="0" t="n">
        <v>18146472</v>
      </c>
      <c r="B8357" s="0" t="s">
        <v>17751</v>
      </c>
      <c r="C8357" s="0" t="n">
        <v>1</v>
      </c>
      <c r="D8357" s="0" t="s">
        <v>17189</v>
      </c>
      <c r="E8357" s="0" t="s">
        <v>17752</v>
      </c>
      <c r="F8357" s="0" t="s">
        <v>3108</v>
      </c>
      <c r="G8357" s="0" t="s">
        <v>17753</v>
      </c>
      <c r="H8357" s="0" t="s">
        <v>156</v>
      </c>
      <c r="I8357" s="0" t="s">
        <v>2123</v>
      </c>
      <c r="J8357" s="0" t="s">
        <v>47</v>
      </c>
      <c r="K8357" s="0" t="s">
        <v>47</v>
      </c>
      <c r="L8357" s="0" t="s">
        <v>47</v>
      </c>
      <c r="M8357" s="0" t="s">
        <v>47</v>
      </c>
      <c r="N8357" s="0" t="n">
        <v>1</v>
      </c>
      <c r="O8357" s="0" t="n">
        <v>7</v>
      </c>
      <c r="P8357" s="0" t="n">
        <v>150</v>
      </c>
      <c r="Q8357" s="0" t="n">
        <v>2.9</v>
      </c>
      <c r="R8357" s="0" t="str">
        <f aca="false">INDEX(Lookup!$B$4:$B$18,MATCH(C8357,Lookup!$A$4:$A$18,0))</f>
        <v>India</v>
      </c>
      <c r="S8357" s="20" t="n">
        <f aca="false">INDEX(Lookup!$D$4:$D$18,MATCH(C8357,Lookup!$A$4:$A$18,0))</f>
        <v>0.012</v>
      </c>
      <c r="T8357" s="21" t="n">
        <f aca="false">ROUND(P8357*S8357,2)</f>
        <v>1.8</v>
      </c>
      <c r="U8357" s="21" t="n">
        <f aca="false">IF(T8357&lt;=10,1,IF(T8357&lt;=20,2,IF(T8357&lt;=30,3,IF(T8357&lt;=40,4,IF(T8357&lt;=50,5,IF(T8357&lt;=100,6,IF(T8357&lt;=250,7,8)))))))</f>
        <v>1</v>
      </c>
      <c r="V8357" s="21" t="n">
        <f aca="false">IF(AND(OR(Dashboard!$T$3="All",R8357=Dashboard!$T$3),OR(Dashboard!$T$4="All",D8357=Dashboard!$T$4)),1,0)</f>
        <v>1</v>
      </c>
      <c r="W8357" s="21" t="n">
        <f aca="false">IF(V8357=1,T8357+ROW()/10000000,0)</f>
        <v>1.8008357</v>
      </c>
    </row>
    <row r="8358" customFormat="false" ht="15" hidden="false" customHeight="false" outlineLevel="0" collapsed="false">
      <c r="A8358" s="0" t="n">
        <v>3145</v>
      </c>
      <c r="B8358" s="0" t="s">
        <v>17754</v>
      </c>
      <c r="C8358" s="0" t="n">
        <v>1</v>
      </c>
      <c r="D8358" s="0" t="s">
        <v>17189</v>
      </c>
      <c r="E8358" s="0" t="s">
        <v>17755</v>
      </c>
      <c r="F8358" s="0" t="s">
        <v>3108</v>
      </c>
      <c r="G8358" s="0" t="s">
        <v>17753</v>
      </c>
      <c r="H8358" s="0" t="s">
        <v>2288</v>
      </c>
      <c r="I8358" s="0" t="s">
        <v>2123</v>
      </c>
      <c r="J8358" s="0" t="s">
        <v>47</v>
      </c>
      <c r="K8358" s="0" t="s">
        <v>46</v>
      </c>
      <c r="L8358" s="0" t="s">
        <v>47</v>
      </c>
      <c r="M8358" s="0" t="s">
        <v>47</v>
      </c>
      <c r="N8358" s="0" t="n">
        <v>2</v>
      </c>
      <c r="O8358" s="0" t="n">
        <v>84</v>
      </c>
      <c r="P8358" s="0" t="n">
        <v>500</v>
      </c>
      <c r="Q8358" s="0" t="n">
        <v>2.8</v>
      </c>
      <c r="R8358" s="0" t="str">
        <f aca="false">INDEX(Lookup!$B$4:$B$18,MATCH(C8358,Lookup!$A$4:$A$18,0))</f>
        <v>India</v>
      </c>
      <c r="S8358" s="20" t="n">
        <f aca="false">INDEX(Lookup!$D$4:$D$18,MATCH(C8358,Lookup!$A$4:$A$18,0))</f>
        <v>0.012</v>
      </c>
      <c r="T8358" s="21" t="n">
        <f aca="false">ROUND(P8358*S8358,2)</f>
        <v>6</v>
      </c>
      <c r="U8358" s="21" t="n">
        <f aca="false">IF(T8358&lt;=10,1,IF(T8358&lt;=20,2,IF(T8358&lt;=30,3,IF(T8358&lt;=40,4,IF(T8358&lt;=50,5,IF(T8358&lt;=100,6,IF(T8358&lt;=250,7,8)))))))</f>
        <v>1</v>
      </c>
      <c r="V8358" s="21" t="n">
        <f aca="false">IF(AND(OR(Dashboard!$T$3="All",R8358=Dashboard!$T$3),OR(Dashboard!$T$4="All",D8358=Dashboard!$T$4)),1,0)</f>
        <v>1</v>
      </c>
      <c r="W8358" s="21" t="n">
        <f aca="false">IF(V8358=1,T8358+ROW()/10000000,0)</f>
        <v>6.0008358</v>
      </c>
    </row>
    <row r="8359" customFormat="false" ht="15" hidden="false" customHeight="false" outlineLevel="0" collapsed="false">
      <c r="A8359" s="0" t="n">
        <v>312175</v>
      </c>
      <c r="B8359" s="0" t="s">
        <v>17756</v>
      </c>
      <c r="C8359" s="0" t="n">
        <v>1</v>
      </c>
      <c r="D8359" s="0" t="s">
        <v>17189</v>
      </c>
      <c r="E8359" s="0" t="s">
        <v>17757</v>
      </c>
      <c r="F8359" s="0" t="s">
        <v>3108</v>
      </c>
      <c r="G8359" s="0" t="s">
        <v>17753</v>
      </c>
      <c r="H8359" s="0" t="s">
        <v>2412</v>
      </c>
      <c r="I8359" s="0" t="s">
        <v>2123</v>
      </c>
      <c r="J8359" s="0" t="s">
        <v>47</v>
      </c>
      <c r="K8359" s="0" t="s">
        <v>47</v>
      </c>
      <c r="L8359" s="0" t="s">
        <v>47</v>
      </c>
      <c r="M8359" s="0" t="s">
        <v>47</v>
      </c>
      <c r="N8359" s="0" t="n">
        <v>1</v>
      </c>
      <c r="O8359" s="0" t="n">
        <v>6</v>
      </c>
      <c r="P8359" s="0" t="n">
        <v>400</v>
      </c>
      <c r="Q8359" s="0" t="n">
        <v>2.8</v>
      </c>
      <c r="R8359" s="0" t="str">
        <f aca="false">INDEX(Lookup!$B$4:$B$18,MATCH(C8359,Lookup!$A$4:$A$18,0))</f>
        <v>India</v>
      </c>
      <c r="S8359" s="20" t="n">
        <f aca="false">INDEX(Lookup!$D$4:$D$18,MATCH(C8359,Lookup!$A$4:$A$18,0))</f>
        <v>0.012</v>
      </c>
      <c r="T8359" s="21" t="n">
        <f aca="false">ROUND(P8359*S8359,2)</f>
        <v>4.8</v>
      </c>
      <c r="U8359" s="21" t="n">
        <f aca="false">IF(T8359&lt;=10,1,IF(T8359&lt;=20,2,IF(T8359&lt;=30,3,IF(T8359&lt;=40,4,IF(T8359&lt;=50,5,IF(T8359&lt;=100,6,IF(T8359&lt;=250,7,8)))))))</f>
        <v>1</v>
      </c>
      <c r="V8359" s="21" t="n">
        <f aca="false">IF(AND(OR(Dashboard!$T$3="All",R8359=Dashboard!$T$3),OR(Dashboard!$T$4="All",D8359=Dashboard!$T$4)),1,0)</f>
        <v>1</v>
      </c>
      <c r="W8359" s="21" t="n">
        <f aca="false">IF(V8359=1,T8359+ROW()/10000000,0)</f>
        <v>4.8008359</v>
      </c>
    </row>
    <row r="8360" customFormat="false" ht="15" hidden="false" customHeight="false" outlineLevel="0" collapsed="false">
      <c r="A8360" s="0" t="n">
        <v>3143</v>
      </c>
      <c r="B8360" s="0" t="s">
        <v>17758</v>
      </c>
      <c r="C8360" s="0" t="n">
        <v>1</v>
      </c>
      <c r="D8360" s="0" t="s">
        <v>17189</v>
      </c>
      <c r="E8360" s="0" t="s">
        <v>17759</v>
      </c>
      <c r="F8360" s="0" t="s">
        <v>3108</v>
      </c>
      <c r="G8360" s="0" t="s">
        <v>17753</v>
      </c>
      <c r="H8360" s="0" t="s">
        <v>2128</v>
      </c>
      <c r="I8360" s="0" t="s">
        <v>2123</v>
      </c>
      <c r="J8360" s="0" t="s">
        <v>47</v>
      </c>
      <c r="K8360" s="0" t="s">
        <v>47</v>
      </c>
      <c r="L8360" s="0" t="s">
        <v>47</v>
      </c>
      <c r="M8360" s="0" t="s">
        <v>47</v>
      </c>
      <c r="N8360" s="0" t="n">
        <v>1</v>
      </c>
      <c r="O8360" s="0" t="n">
        <v>4</v>
      </c>
      <c r="P8360" s="0" t="n">
        <v>200</v>
      </c>
      <c r="Q8360" s="0" t="n">
        <v>2.9</v>
      </c>
      <c r="R8360" s="0" t="str">
        <f aca="false">INDEX(Lookup!$B$4:$B$18,MATCH(C8360,Lookup!$A$4:$A$18,0))</f>
        <v>India</v>
      </c>
      <c r="S8360" s="20" t="n">
        <f aca="false">INDEX(Lookup!$D$4:$D$18,MATCH(C8360,Lookup!$A$4:$A$18,0))</f>
        <v>0.012</v>
      </c>
      <c r="T8360" s="21" t="n">
        <f aca="false">ROUND(P8360*S8360,2)</f>
        <v>2.4</v>
      </c>
      <c r="U8360" s="21" t="n">
        <f aca="false">IF(T8360&lt;=10,1,IF(T8360&lt;=20,2,IF(T8360&lt;=30,3,IF(T8360&lt;=40,4,IF(T8360&lt;=50,5,IF(T8360&lt;=100,6,IF(T8360&lt;=250,7,8)))))))</f>
        <v>1</v>
      </c>
      <c r="V8360" s="21" t="n">
        <f aca="false">IF(AND(OR(Dashboard!$T$3="All",R8360=Dashboard!$T$3),OR(Dashboard!$T$4="All",D8360=Dashboard!$T$4)),1,0)</f>
        <v>1</v>
      </c>
      <c r="W8360" s="21" t="n">
        <f aca="false">IF(V8360=1,T8360+ROW()/10000000,0)</f>
        <v>2.400836</v>
      </c>
    </row>
    <row r="8361" customFormat="false" ht="15" hidden="false" customHeight="false" outlineLevel="0" collapsed="false">
      <c r="A8361" s="0" t="n">
        <v>4518</v>
      </c>
      <c r="B8361" s="0" t="s">
        <v>17760</v>
      </c>
      <c r="C8361" s="0" t="n">
        <v>1</v>
      </c>
      <c r="D8361" s="0" t="s">
        <v>17189</v>
      </c>
      <c r="E8361" s="0" t="s">
        <v>17761</v>
      </c>
      <c r="F8361" s="0" t="s">
        <v>3108</v>
      </c>
      <c r="G8361" s="0" t="s">
        <v>17753</v>
      </c>
      <c r="H8361" s="0" t="s">
        <v>2128</v>
      </c>
      <c r="I8361" s="0" t="s">
        <v>2123</v>
      </c>
      <c r="J8361" s="0" t="s">
        <v>47</v>
      </c>
      <c r="K8361" s="0" t="s">
        <v>47</v>
      </c>
      <c r="L8361" s="0" t="s">
        <v>47</v>
      </c>
      <c r="M8361" s="0" t="s">
        <v>47</v>
      </c>
      <c r="N8361" s="0" t="n">
        <v>1</v>
      </c>
      <c r="O8361" s="0" t="n">
        <v>27</v>
      </c>
      <c r="P8361" s="0" t="n">
        <v>350</v>
      </c>
      <c r="Q8361" s="0" t="n">
        <v>3.1</v>
      </c>
      <c r="R8361" s="0" t="str">
        <f aca="false">INDEX(Lookup!$B$4:$B$18,MATCH(C8361,Lookup!$A$4:$A$18,0))</f>
        <v>India</v>
      </c>
      <c r="S8361" s="20" t="n">
        <f aca="false">INDEX(Lookup!$D$4:$D$18,MATCH(C8361,Lookup!$A$4:$A$18,0))</f>
        <v>0.012</v>
      </c>
      <c r="T8361" s="21" t="n">
        <f aca="false">ROUND(P8361*S8361,2)</f>
        <v>4.2</v>
      </c>
      <c r="U8361" s="21" t="n">
        <f aca="false">IF(T8361&lt;=10,1,IF(T8361&lt;=20,2,IF(T8361&lt;=30,3,IF(T8361&lt;=40,4,IF(T8361&lt;=50,5,IF(T8361&lt;=100,6,IF(T8361&lt;=250,7,8)))))))</f>
        <v>1</v>
      </c>
      <c r="V8361" s="21" t="n">
        <f aca="false">IF(AND(OR(Dashboard!$T$3="All",R8361=Dashboard!$T$3),OR(Dashboard!$T$4="All",D8361=Dashboard!$T$4)),1,0)</f>
        <v>1</v>
      </c>
      <c r="W8361" s="21" t="n">
        <f aca="false">IF(V8361=1,T8361+ROW()/10000000,0)</f>
        <v>4.2008361</v>
      </c>
    </row>
    <row r="8362" customFormat="false" ht="15" hidden="false" customHeight="false" outlineLevel="0" collapsed="false">
      <c r="A8362" s="0" t="n">
        <v>304510</v>
      </c>
      <c r="B8362" s="0" t="s">
        <v>17762</v>
      </c>
      <c r="C8362" s="0" t="n">
        <v>1</v>
      </c>
      <c r="D8362" s="0" t="s">
        <v>17189</v>
      </c>
      <c r="E8362" s="0" t="s">
        <v>17763</v>
      </c>
      <c r="F8362" s="0" t="s">
        <v>3108</v>
      </c>
      <c r="G8362" s="0" t="s">
        <v>17753</v>
      </c>
      <c r="H8362" s="0" t="s">
        <v>2128</v>
      </c>
      <c r="I8362" s="0" t="s">
        <v>2123</v>
      </c>
      <c r="J8362" s="0" t="s">
        <v>47</v>
      </c>
      <c r="K8362" s="0" t="s">
        <v>47</v>
      </c>
      <c r="L8362" s="0" t="s">
        <v>47</v>
      </c>
      <c r="M8362" s="0" t="s">
        <v>47</v>
      </c>
      <c r="N8362" s="0" t="n">
        <v>1</v>
      </c>
      <c r="O8362" s="0" t="n">
        <v>5</v>
      </c>
      <c r="P8362" s="0" t="n">
        <v>150</v>
      </c>
      <c r="Q8362" s="0" t="n">
        <v>2.9</v>
      </c>
      <c r="R8362" s="0" t="str">
        <f aca="false">INDEX(Lookup!$B$4:$B$18,MATCH(C8362,Lookup!$A$4:$A$18,0))</f>
        <v>India</v>
      </c>
      <c r="S8362" s="20" t="n">
        <f aca="false">INDEX(Lookup!$D$4:$D$18,MATCH(C8362,Lookup!$A$4:$A$18,0))</f>
        <v>0.012</v>
      </c>
      <c r="T8362" s="21" t="n">
        <f aca="false">ROUND(P8362*S8362,2)</f>
        <v>1.8</v>
      </c>
      <c r="U8362" s="21" t="n">
        <f aca="false">IF(T8362&lt;=10,1,IF(T8362&lt;=20,2,IF(T8362&lt;=30,3,IF(T8362&lt;=40,4,IF(T8362&lt;=50,5,IF(T8362&lt;=100,6,IF(T8362&lt;=250,7,8)))))))</f>
        <v>1</v>
      </c>
      <c r="V8362" s="21" t="n">
        <f aca="false">IF(AND(OR(Dashboard!$T$3="All",R8362=Dashboard!$T$3),OR(Dashboard!$T$4="All",D8362=Dashboard!$T$4)),1,0)</f>
        <v>1</v>
      </c>
      <c r="W8362" s="21" t="n">
        <f aca="false">IF(V8362=1,T8362+ROW()/10000000,0)</f>
        <v>1.8008362</v>
      </c>
    </row>
    <row r="8363" customFormat="false" ht="15" hidden="false" customHeight="false" outlineLevel="0" collapsed="false">
      <c r="A8363" s="0" t="n">
        <v>310875</v>
      </c>
      <c r="B8363" s="0" t="s">
        <v>3017</v>
      </c>
      <c r="C8363" s="0" t="n">
        <v>1</v>
      </c>
      <c r="D8363" s="0" t="s">
        <v>17189</v>
      </c>
      <c r="E8363" s="0" t="s">
        <v>17764</v>
      </c>
      <c r="F8363" s="0" t="s">
        <v>3108</v>
      </c>
      <c r="G8363" s="0" t="s">
        <v>17753</v>
      </c>
      <c r="H8363" s="0" t="s">
        <v>2860</v>
      </c>
      <c r="I8363" s="0" t="s">
        <v>2123</v>
      </c>
      <c r="J8363" s="0" t="s">
        <v>46</v>
      </c>
      <c r="K8363" s="0" t="s">
        <v>46</v>
      </c>
      <c r="L8363" s="0" t="s">
        <v>47</v>
      </c>
      <c r="M8363" s="0" t="s">
        <v>47</v>
      </c>
      <c r="N8363" s="0" t="n">
        <v>2</v>
      </c>
      <c r="O8363" s="0" t="n">
        <v>57</v>
      </c>
      <c r="P8363" s="0" t="n">
        <v>800</v>
      </c>
      <c r="Q8363" s="0" t="n">
        <v>3.3</v>
      </c>
      <c r="R8363" s="0" t="str">
        <f aca="false">INDEX(Lookup!$B$4:$B$18,MATCH(C8363,Lookup!$A$4:$A$18,0))</f>
        <v>India</v>
      </c>
      <c r="S8363" s="20" t="n">
        <f aca="false">INDEX(Lookup!$D$4:$D$18,MATCH(C8363,Lookup!$A$4:$A$18,0))</f>
        <v>0.012</v>
      </c>
      <c r="T8363" s="21" t="n">
        <f aca="false">ROUND(P8363*S8363,2)</f>
        <v>9.6</v>
      </c>
      <c r="U8363" s="21" t="n">
        <f aca="false">IF(T8363&lt;=10,1,IF(T8363&lt;=20,2,IF(T8363&lt;=30,3,IF(T8363&lt;=40,4,IF(T8363&lt;=50,5,IF(T8363&lt;=100,6,IF(T8363&lt;=250,7,8)))))))</f>
        <v>1</v>
      </c>
      <c r="V8363" s="21" t="n">
        <f aca="false">IF(AND(OR(Dashboard!$T$3="All",R8363=Dashboard!$T$3),OR(Dashboard!$T$4="All",D8363=Dashboard!$T$4)),1,0)</f>
        <v>1</v>
      </c>
      <c r="W8363" s="21" t="n">
        <f aca="false">IF(V8363=1,T8363+ROW()/10000000,0)</f>
        <v>9.6008363</v>
      </c>
    </row>
    <row r="8364" customFormat="false" ht="15" hidden="false" customHeight="false" outlineLevel="0" collapsed="false">
      <c r="A8364" s="0" t="n">
        <v>309317</v>
      </c>
      <c r="B8364" s="0" t="s">
        <v>17765</v>
      </c>
      <c r="C8364" s="0" t="n">
        <v>1</v>
      </c>
      <c r="D8364" s="0" t="s">
        <v>17189</v>
      </c>
      <c r="E8364" s="0" t="s">
        <v>17766</v>
      </c>
      <c r="F8364" s="0" t="s">
        <v>3108</v>
      </c>
      <c r="G8364" s="0" t="s">
        <v>17753</v>
      </c>
      <c r="H8364" s="0" t="s">
        <v>156</v>
      </c>
      <c r="I8364" s="0" t="s">
        <v>2123</v>
      </c>
      <c r="J8364" s="0" t="s">
        <v>47</v>
      </c>
      <c r="K8364" s="0" t="s">
        <v>47</v>
      </c>
      <c r="L8364" s="0" t="s">
        <v>47</v>
      </c>
      <c r="M8364" s="0" t="s">
        <v>47</v>
      </c>
      <c r="N8364" s="0" t="n">
        <v>1</v>
      </c>
      <c r="O8364" s="0" t="n">
        <v>23</v>
      </c>
      <c r="P8364" s="0" t="n">
        <v>250</v>
      </c>
      <c r="Q8364" s="0" t="n">
        <v>3.4</v>
      </c>
      <c r="R8364" s="0" t="str">
        <f aca="false">INDEX(Lookup!$B$4:$B$18,MATCH(C8364,Lookup!$A$4:$A$18,0))</f>
        <v>India</v>
      </c>
      <c r="S8364" s="20" t="n">
        <f aca="false">INDEX(Lookup!$D$4:$D$18,MATCH(C8364,Lookup!$A$4:$A$18,0))</f>
        <v>0.012</v>
      </c>
      <c r="T8364" s="21" t="n">
        <f aca="false">ROUND(P8364*S8364,2)</f>
        <v>3</v>
      </c>
      <c r="U8364" s="21" t="n">
        <f aca="false">IF(T8364&lt;=10,1,IF(T8364&lt;=20,2,IF(T8364&lt;=30,3,IF(T8364&lt;=40,4,IF(T8364&lt;=50,5,IF(T8364&lt;=100,6,IF(T8364&lt;=250,7,8)))))))</f>
        <v>1</v>
      </c>
      <c r="V8364" s="21" t="n">
        <f aca="false">IF(AND(OR(Dashboard!$T$3="All",R8364=Dashboard!$T$3),OR(Dashboard!$T$4="All",D8364=Dashboard!$T$4)),1,0)</f>
        <v>1</v>
      </c>
      <c r="W8364" s="21" t="n">
        <f aca="false">IF(V8364=1,T8364+ROW()/10000000,0)</f>
        <v>3.0008364</v>
      </c>
    </row>
    <row r="8365" customFormat="false" ht="15" hidden="false" customHeight="false" outlineLevel="0" collapsed="false">
      <c r="A8365" s="0" t="n">
        <v>311085</v>
      </c>
      <c r="B8365" s="0" t="s">
        <v>17767</v>
      </c>
      <c r="C8365" s="0" t="n">
        <v>1</v>
      </c>
      <c r="D8365" s="0" t="s">
        <v>17189</v>
      </c>
      <c r="E8365" s="0" t="s">
        <v>17768</v>
      </c>
      <c r="F8365" s="0" t="s">
        <v>3108</v>
      </c>
      <c r="G8365" s="0" t="s">
        <v>17753</v>
      </c>
      <c r="H8365" s="0" t="s">
        <v>156</v>
      </c>
      <c r="I8365" s="0" t="s">
        <v>2123</v>
      </c>
      <c r="J8365" s="0" t="s">
        <v>47</v>
      </c>
      <c r="K8365" s="0" t="s">
        <v>47</v>
      </c>
      <c r="L8365" s="0" t="s">
        <v>47</v>
      </c>
      <c r="M8365" s="0" t="s">
        <v>47</v>
      </c>
      <c r="N8365" s="0" t="n">
        <v>1</v>
      </c>
      <c r="O8365" s="0" t="n">
        <v>10</v>
      </c>
      <c r="P8365" s="0" t="n">
        <v>300</v>
      </c>
      <c r="Q8365" s="0" t="n">
        <v>3</v>
      </c>
      <c r="R8365" s="0" t="str">
        <f aca="false">INDEX(Lookup!$B$4:$B$18,MATCH(C8365,Lookup!$A$4:$A$18,0))</f>
        <v>India</v>
      </c>
      <c r="S8365" s="20" t="n">
        <f aca="false">INDEX(Lookup!$D$4:$D$18,MATCH(C8365,Lookup!$A$4:$A$18,0))</f>
        <v>0.012</v>
      </c>
      <c r="T8365" s="21" t="n">
        <f aca="false">ROUND(P8365*S8365,2)</f>
        <v>3.6</v>
      </c>
      <c r="U8365" s="21" t="n">
        <f aca="false">IF(T8365&lt;=10,1,IF(T8365&lt;=20,2,IF(T8365&lt;=30,3,IF(T8365&lt;=40,4,IF(T8365&lt;=50,5,IF(T8365&lt;=100,6,IF(T8365&lt;=250,7,8)))))))</f>
        <v>1</v>
      </c>
      <c r="V8365" s="21" t="n">
        <f aca="false">IF(AND(OR(Dashboard!$T$3="All",R8365=Dashboard!$T$3),OR(Dashboard!$T$4="All",D8365=Dashboard!$T$4)),1,0)</f>
        <v>1</v>
      </c>
      <c r="W8365" s="21" t="n">
        <f aca="false">IF(V8365=1,T8365+ROW()/10000000,0)</f>
        <v>3.6008365</v>
      </c>
    </row>
    <row r="8366" customFormat="false" ht="15" hidden="false" customHeight="false" outlineLevel="0" collapsed="false">
      <c r="A8366" s="0" t="n">
        <v>300914</v>
      </c>
      <c r="B8366" s="0" t="s">
        <v>17769</v>
      </c>
      <c r="C8366" s="0" t="n">
        <v>1</v>
      </c>
      <c r="D8366" s="0" t="s">
        <v>17189</v>
      </c>
      <c r="E8366" s="0" t="s">
        <v>17770</v>
      </c>
      <c r="F8366" s="0" t="s">
        <v>3108</v>
      </c>
      <c r="G8366" s="0" t="s">
        <v>17753</v>
      </c>
      <c r="H8366" s="0" t="s">
        <v>2868</v>
      </c>
      <c r="I8366" s="0" t="s">
        <v>2123</v>
      </c>
      <c r="J8366" s="0" t="s">
        <v>47</v>
      </c>
      <c r="K8366" s="0" t="s">
        <v>46</v>
      </c>
      <c r="L8366" s="0" t="s">
        <v>47</v>
      </c>
      <c r="M8366" s="0" t="s">
        <v>47</v>
      </c>
      <c r="N8366" s="0" t="n">
        <v>1</v>
      </c>
      <c r="O8366" s="0" t="n">
        <v>43</v>
      </c>
      <c r="P8366" s="0" t="n">
        <v>250</v>
      </c>
      <c r="Q8366" s="0" t="n">
        <v>3</v>
      </c>
      <c r="R8366" s="0" t="str">
        <f aca="false">INDEX(Lookup!$B$4:$B$18,MATCH(C8366,Lookup!$A$4:$A$18,0))</f>
        <v>India</v>
      </c>
      <c r="S8366" s="20" t="n">
        <f aca="false">INDEX(Lookup!$D$4:$D$18,MATCH(C8366,Lookup!$A$4:$A$18,0))</f>
        <v>0.012</v>
      </c>
      <c r="T8366" s="21" t="n">
        <f aca="false">ROUND(P8366*S8366,2)</f>
        <v>3</v>
      </c>
      <c r="U8366" s="21" t="n">
        <f aca="false">IF(T8366&lt;=10,1,IF(T8366&lt;=20,2,IF(T8366&lt;=30,3,IF(T8366&lt;=40,4,IF(T8366&lt;=50,5,IF(T8366&lt;=100,6,IF(T8366&lt;=250,7,8)))))))</f>
        <v>1</v>
      </c>
      <c r="V8366" s="21" t="n">
        <f aca="false">IF(AND(OR(Dashboard!$T$3="All",R8366=Dashboard!$T$3),OR(Dashboard!$T$4="All",D8366=Dashboard!$T$4)),1,0)</f>
        <v>1</v>
      </c>
      <c r="W8366" s="21" t="n">
        <f aca="false">IF(V8366=1,T8366+ROW()/10000000,0)</f>
        <v>3.0008366</v>
      </c>
    </row>
    <row r="8367" customFormat="false" ht="15" hidden="false" customHeight="false" outlineLevel="0" collapsed="false">
      <c r="A8367" s="0" t="n">
        <v>8115</v>
      </c>
      <c r="B8367" s="0" t="s">
        <v>12206</v>
      </c>
      <c r="C8367" s="0" t="n">
        <v>1</v>
      </c>
      <c r="D8367" s="0" t="s">
        <v>17189</v>
      </c>
      <c r="E8367" s="0" t="s">
        <v>17771</v>
      </c>
      <c r="F8367" s="0" t="s">
        <v>3108</v>
      </c>
      <c r="G8367" s="0" t="s">
        <v>17753</v>
      </c>
      <c r="H8367" s="0" t="s">
        <v>10850</v>
      </c>
      <c r="I8367" s="0" t="s">
        <v>2123</v>
      </c>
      <c r="J8367" s="0" t="s">
        <v>47</v>
      </c>
      <c r="K8367" s="0" t="s">
        <v>47</v>
      </c>
      <c r="L8367" s="0" t="s">
        <v>47</v>
      </c>
      <c r="M8367" s="0" t="s">
        <v>47</v>
      </c>
      <c r="N8367" s="0" t="n">
        <v>2</v>
      </c>
      <c r="O8367" s="0" t="n">
        <v>8</v>
      </c>
      <c r="P8367" s="0" t="n">
        <v>500</v>
      </c>
      <c r="Q8367" s="0" t="n">
        <v>2.7</v>
      </c>
      <c r="R8367" s="0" t="str">
        <f aca="false">INDEX(Lookup!$B$4:$B$18,MATCH(C8367,Lookup!$A$4:$A$18,0))</f>
        <v>India</v>
      </c>
      <c r="S8367" s="20" t="n">
        <f aca="false">INDEX(Lookup!$D$4:$D$18,MATCH(C8367,Lookup!$A$4:$A$18,0))</f>
        <v>0.012</v>
      </c>
      <c r="T8367" s="21" t="n">
        <f aca="false">ROUND(P8367*S8367,2)</f>
        <v>6</v>
      </c>
      <c r="U8367" s="21" t="n">
        <f aca="false">IF(T8367&lt;=10,1,IF(T8367&lt;=20,2,IF(T8367&lt;=30,3,IF(T8367&lt;=40,4,IF(T8367&lt;=50,5,IF(T8367&lt;=100,6,IF(T8367&lt;=250,7,8)))))))</f>
        <v>1</v>
      </c>
      <c r="V8367" s="21" t="n">
        <f aca="false">IF(AND(OR(Dashboard!$T$3="All",R8367=Dashboard!$T$3),OR(Dashboard!$T$4="All",D8367=Dashboard!$T$4)),1,0)</f>
        <v>1</v>
      </c>
      <c r="W8367" s="21" t="n">
        <f aca="false">IF(V8367=1,T8367+ROW()/10000000,0)</f>
        <v>6.0008367</v>
      </c>
    </row>
    <row r="8368" customFormat="false" ht="15" hidden="false" customHeight="false" outlineLevel="0" collapsed="false">
      <c r="A8368" s="0" t="n">
        <v>18455665</v>
      </c>
      <c r="B8368" s="0" t="s">
        <v>17772</v>
      </c>
      <c r="C8368" s="0" t="n">
        <v>1</v>
      </c>
      <c r="D8368" s="0" t="s">
        <v>17189</v>
      </c>
      <c r="E8368" s="0" t="s">
        <v>17773</v>
      </c>
      <c r="F8368" s="0" t="s">
        <v>3108</v>
      </c>
      <c r="G8368" s="0" t="s">
        <v>17753</v>
      </c>
      <c r="H8368" s="0" t="s">
        <v>2185</v>
      </c>
      <c r="I8368" s="0" t="s">
        <v>2123</v>
      </c>
      <c r="J8368" s="0" t="s">
        <v>47</v>
      </c>
      <c r="K8368" s="0" t="s">
        <v>47</v>
      </c>
      <c r="L8368" s="0" t="s">
        <v>47</v>
      </c>
      <c r="M8368" s="0" t="s">
        <v>47</v>
      </c>
      <c r="N8368" s="0" t="n">
        <v>1</v>
      </c>
      <c r="O8368" s="0" t="n">
        <v>12</v>
      </c>
      <c r="P8368" s="0" t="n">
        <v>400</v>
      </c>
      <c r="Q8368" s="0" t="n">
        <v>3.2</v>
      </c>
      <c r="R8368" s="0" t="str">
        <f aca="false">INDEX(Lookup!$B$4:$B$18,MATCH(C8368,Lookup!$A$4:$A$18,0))</f>
        <v>India</v>
      </c>
      <c r="S8368" s="20" t="n">
        <f aca="false">INDEX(Lookup!$D$4:$D$18,MATCH(C8368,Lookup!$A$4:$A$18,0))</f>
        <v>0.012</v>
      </c>
      <c r="T8368" s="21" t="n">
        <f aca="false">ROUND(P8368*S8368,2)</f>
        <v>4.8</v>
      </c>
      <c r="U8368" s="21" t="n">
        <f aca="false">IF(T8368&lt;=10,1,IF(T8368&lt;=20,2,IF(T8368&lt;=30,3,IF(T8368&lt;=40,4,IF(T8368&lt;=50,5,IF(T8368&lt;=100,6,IF(T8368&lt;=250,7,8)))))))</f>
        <v>1</v>
      </c>
      <c r="V8368" s="21" t="n">
        <f aca="false">IF(AND(OR(Dashboard!$T$3="All",R8368=Dashboard!$T$3),OR(Dashboard!$T$4="All",D8368=Dashboard!$T$4)),1,0)</f>
        <v>1</v>
      </c>
      <c r="W8368" s="21" t="n">
        <f aca="false">IF(V8368=1,T8368+ROW()/10000000,0)</f>
        <v>4.8008368</v>
      </c>
    </row>
    <row r="8369" customFormat="false" ht="15" hidden="false" customHeight="false" outlineLevel="0" collapsed="false">
      <c r="A8369" s="0" t="n">
        <v>18146390</v>
      </c>
      <c r="B8369" s="0" t="s">
        <v>17774</v>
      </c>
      <c r="C8369" s="0" t="n">
        <v>1</v>
      </c>
      <c r="D8369" s="0" t="s">
        <v>17189</v>
      </c>
      <c r="E8369" s="0" t="s">
        <v>17775</v>
      </c>
      <c r="F8369" s="0" t="s">
        <v>3108</v>
      </c>
      <c r="G8369" s="0" t="s">
        <v>17753</v>
      </c>
      <c r="H8369" s="0" t="s">
        <v>402</v>
      </c>
      <c r="I8369" s="0" t="s">
        <v>2123</v>
      </c>
      <c r="J8369" s="0" t="s">
        <v>47</v>
      </c>
      <c r="K8369" s="0" t="s">
        <v>47</v>
      </c>
      <c r="L8369" s="0" t="s">
        <v>47</v>
      </c>
      <c r="M8369" s="0" t="s">
        <v>47</v>
      </c>
      <c r="N8369" s="0" t="n">
        <v>1</v>
      </c>
      <c r="O8369" s="0" t="n">
        <v>48</v>
      </c>
      <c r="P8369" s="0" t="n">
        <v>200</v>
      </c>
      <c r="Q8369" s="0" t="n">
        <v>3.2</v>
      </c>
      <c r="R8369" s="0" t="str">
        <f aca="false">INDEX(Lookup!$B$4:$B$18,MATCH(C8369,Lookup!$A$4:$A$18,0))</f>
        <v>India</v>
      </c>
      <c r="S8369" s="20" t="n">
        <f aca="false">INDEX(Lookup!$D$4:$D$18,MATCH(C8369,Lookup!$A$4:$A$18,0))</f>
        <v>0.012</v>
      </c>
      <c r="T8369" s="21" t="n">
        <f aca="false">ROUND(P8369*S8369,2)</f>
        <v>2.4</v>
      </c>
      <c r="U8369" s="21" t="n">
        <f aca="false">IF(T8369&lt;=10,1,IF(T8369&lt;=20,2,IF(T8369&lt;=30,3,IF(T8369&lt;=40,4,IF(T8369&lt;=50,5,IF(T8369&lt;=100,6,IF(T8369&lt;=250,7,8)))))))</f>
        <v>1</v>
      </c>
      <c r="V8369" s="21" t="n">
        <f aca="false">IF(AND(OR(Dashboard!$T$3="All",R8369=Dashboard!$T$3),OR(Dashboard!$T$4="All",D8369=Dashboard!$T$4)),1,0)</f>
        <v>1</v>
      </c>
      <c r="W8369" s="21" t="n">
        <f aca="false">IF(V8369=1,T8369+ROW()/10000000,0)</f>
        <v>2.4008369</v>
      </c>
    </row>
    <row r="8370" customFormat="false" ht="15" hidden="false" customHeight="false" outlineLevel="0" collapsed="false">
      <c r="A8370" s="0" t="n">
        <v>18435298</v>
      </c>
      <c r="B8370" s="0" t="s">
        <v>17776</v>
      </c>
      <c r="C8370" s="0" t="n">
        <v>1</v>
      </c>
      <c r="D8370" s="0" t="s">
        <v>17189</v>
      </c>
      <c r="E8370" s="0" t="s">
        <v>17777</v>
      </c>
      <c r="F8370" s="0" t="s">
        <v>3108</v>
      </c>
      <c r="G8370" s="0" t="s">
        <v>17753</v>
      </c>
      <c r="H8370" s="0" t="s">
        <v>13491</v>
      </c>
      <c r="I8370" s="0" t="s">
        <v>2123</v>
      </c>
      <c r="J8370" s="0" t="s">
        <v>47</v>
      </c>
      <c r="K8370" s="0" t="s">
        <v>46</v>
      </c>
      <c r="L8370" s="0" t="s">
        <v>47</v>
      </c>
      <c r="M8370" s="0" t="s">
        <v>47</v>
      </c>
      <c r="N8370" s="0" t="n">
        <v>2</v>
      </c>
      <c r="O8370" s="0" t="n">
        <v>14</v>
      </c>
      <c r="P8370" s="0" t="n">
        <v>700</v>
      </c>
      <c r="Q8370" s="0" t="n">
        <v>3.5</v>
      </c>
      <c r="R8370" s="0" t="str">
        <f aca="false">INDEX(Lookup!$B$4:$B$18,MATCH(C8370,Lookup!$A$4:$A$18,0))</f>
        <v>India</v>
      </c>
      <c r="S8370" s="20" t="n">
        <f aca="false">INDEX(Lookup!$D$4:$D$18,MATCH(C8370,Lookup!$A$4:$A$18,0))</f>
        <v>0.012</v>
      </c>
      <c r="T8370" s="21" t="n">
        <f aca="false">ROUND(P8370*S8370,2)</f>
        <v>8.4</v>
      </c>
      <c r="U8370" s="21" t="n">
        <f aca="false">IF(T8370&lt;=10,1,IF(T8370&lt;=20,2,IF(T8370&lt;=30,3,IF(T8370&lt;=40,4,IF(T8370&lt;=50,5,IF(T8370&lt;=100,6,IF(T8370&lt;=250,7,8)))))))</f>
        <v>1</v>
      </c>
      <c r="V8370" s="21" t="n">
        <f aca="false">IF(AND(OR(Dashboard!$T$3="All",R8370=Dashboard!$T$3),OR(Dashboard!$T$4="All",D8370=Dashboard!$T$4)),1,0)</f>
        <v>1</v>
      </c>
      <c r="W8370" s="21" t="n">
        <f aca="false">IF(V8370=1,T8370+ROW()/10000000,0)</f>
        <v>8.400837</v>
      </c>
    </row>
    <row r="8371" customFormat="false" ht="15" hidden="false" customHeight="false" outlineLevel="0" collapsed="false">
      <c r="A8371" s="0" t="n">
        <v>301415</v>
      </c>
      <c r="B8371" s="0" t="s">
        <v>17778</v>
      </c>
      <c r="C8371" s="0" t="n">
        <v>1</v>
      </c>
      <c r="D8371" s="0" t="s">
        <v>17189</v>
      </c>
      <c r="E8371" s="0" t="s">
        <v>17779</v>
      </c>
      <c r="F8371" s="0" t="s">
        <v>3108</v>
      </c>
      <c r="G8371" s="0" t="s">
        <v>17753</v>
      </c>
      <c r="H8371" s="0" t="s">
        <v>17780</v>
      </c>
      <c r="I8371" s="0" t="s">
        <v>2123</v>
      </c>
      <c r="J8371" s="0" t="s">
        <v>46</v>
      </c>
      <c r="K8371" s="0" t="s">
        <v>46</v>
      </c>
      <c r="L8371" s="0" t="s">
        <v>47</v>
      </c>
      <c r="M8371" s="0" t="s">
        <v>47</v>
      </c>
      <c r="N8371" s="0" t="n">
        <v>3</v>
      </c>
      <c r="O8371" s="0" t="n">
        <v>328</v>
      </c>
      <c r="P8371" s="0" t="n">
        <v>1500</v>
      </c>
      <c r="Q8371" s="0" t="n">
        <v>3.6</v>
      </c>
      <c r="R8371" s="0" t="str">
        <f aca="false">INDEX(Lookup!$B$4:$B$18,MATCH(C8371,Lookup!$A$4:$A$18,0))</f>
        <v>India</v>
      </c>
      <c r="S8371" s="20" t="n">
        <f aca="false">INDEX(Lookup!$D$4:$D$18,MATCH(C8371,Lookup!$A$4:$A$18,0))</f>
        <v>0.012</v>
      </c>
      <c r="T8371" s="21" t="n">
        <f aca="false">ROUND(P8371*S8371,2)</f>
        <v>18</v>
      </c>
      <c r="U8371" s="21" t="n">
        <f aca="false">IF(T8371&lt;=10,1,IF(T8371&lt;=20,2,IF(T8371&lt;=30,3,IF(T8371&lt;=40,4,IF(T8371&lt;=50,5,IF(T8371&lt;=100,6,IF(T8371&lt;=250,7,8)))))))</f>
        <v>2</v>
      </c>
      <c r="V8371" s="21" t="n">
        <f aca="false">IF(AND(OR(Dashboard!$T$3="All",R8371=Dashboard!$T$3),OR(Dashboard!$T$4="All",D8371=Dashboard!$T$4)),1,0)</f>
        <v>1</v>
      </c>
      <c r="W8371" s="21" t="n">
        <f aca="false">IF(V8371=1,T8371+ROW()/10000000,0)</f>
        <v>18.0008371</v>
      </c>
    </row>
    <row r="8372" customFormat="false" ht="15" hidden="false" customHeight="false" outlineLevel="0" collapsed="false">
      <c r="A8372" s="0" t="n">
        <v>18407293</v>
      </c>
      <c r="B8372" s="0" t="s">
        <v>17781</v>
      </c>
      <c r="C8372" s="0" t="n">
        <v>1</v>
      </c>
      <c r="D8372" s="0" t="s">
        <v>17189</v>
      </c>
      <c r="E8372" s="0" t="s">
        <v>17770</v>
      </c>
      <c r="F8372" s="0" t="s">
        <v>3108</v>
      </c>
      <c r="G8372" s="0" t="s">
        <v>17753</v>
      </c>
      <c r="H8372" s="0" t="s">
        <v>156</v>
      </c>
      <c r="I8372" s="0" t="s">
        <v>2123</v>
      </c>
      <c r="J8372" s="0" t="s">
        <v>47</v>
      </c>
      <c r="K8372" s="0" t="s">
        <v>47</v>
      </c>
      <c r="L8372" s="0" t="s">
        <v>47</v>
      </c>
      <c r="M8372" s="0" t="s">
        <v>47</v>
      </c>
      <c r="N8372" s="0" t="n">
        <v>1</v>
      </c>
      <c r="O8372" s="0" t="n">
        <v>0</v>
      </c>
      <c r="P8372" s="0" t="n">
        <v>300</v>
      </c>
      <c r="Q8372" s="0" t="n">
        <v>1</v>
      </c>
      <c r="R8372" s="0" t="str">
        <f aca="false">INDEX(Lookup!$B$4:$B$18,MATCH(C8372,Lookup!$A$4:$A$18,0))</f>
        <v>India</v>
      </c>
      <c r="S8372" s="20" t="n">
        <f aca="false">INDEX(Lookup!$D$4:$D$18,MATCH(C8372,Lookup!$A$4:$A$18,0))</f>
        <v>0.012</v>
      </c>
      <c r="T8372" s="21" t="n">
        <f aca="false">ROUND(P8372*S8372,2)</f>
        <v>3.6</v>
      </c>
      <c r="U8372" s="21" t="n">
        <f aca="false">IF(T8372&lt;=10,1,IF(T8372&lt;=20,2,IF(T8372&lt;=30,3,IF(T8372&lt;=40,4,IF(T8372&lt;=50,5,IF(T8372&lt;=100,6,IF(T8372&lt;=250,7,8)))))))</f>
        <v>1</v>
      </c>
      <c r="V8372" s="21" t="n">
        <f aca="false">IF(AND(OR(Dashboard!$T$3="All",R8372=Dashboard!$T$3),OR(Dashboard!$T$4="All",D8372=Dashboard!$T$4)),1,0)</f>
        <v>1</v>
      </c>
      <c r="W8372" s="21" t="n">
        <f aca="false">IF(V8372=1,T8372+ROW()/10000000,0)</f>
        <v>3.6008372</v>
      </c>
    </row>
    <row r="8373" customFormat="false" ht="15" hidden="false" customHeight="false" outlineLevel="0" collapsed="false">
      <c r="A8373" s="0" t="n">
        <v>18432201</v>
      </c>
      <c r="B8373" s="0" t="s">
        <v>17782</v>
      </c>
      <c r="C8373" s="0" t="n">
        <v>1</v>
      </c>
      <c r="D8373" s="0" t="s">
        <v>17189</v>
      </c>
      <c r="E8373" s="0" t="s">
        <v>17783</v>
      </c>
      <c r="F8373" s="0" t="s">
        <v>3108</v>
      </c>
      <c r="G8373" s="0" t="s">
        <v>17753</v>
      </c>
      <c r="H8373" s="0" t="s">
        <v>164</v>
      </c>
      <c r="I8373" s="0" t="s">
        <v>2123</v>
      </c>
      <c r="J8373" s="0" t="s">
        <v>47</v>
      </c>
      <c r="K8373" s="0" t="s">
        <v>47</v>
      </c>
      <c r="L8373" s="0" t="s">
        <v>47</v>
      </c>
      <c r="M8373" s="0" t="s">
        <v>47</v>
      </c>
      <c r="N8373" s="0" t="n">
        <v>1</v>
      </c>
      <c r="O8373" s="0" t="n">
        <v>0</v>
      </c>
      <c r="P8373" s="0" t="n">
        <v>250</v>
      </c>
      <c r="Q8373" s="0" t="n">
        <v>1</v>
      </c>
      <c r="R8373" s="0" t="str">
        <f aca="false">INDEX(Lookup!$B$4:$B$18,MATCH(C8373,Lookup!$A$4:$A$18,0))</f>
        <v>India</v>
      </c>
      <c r="S8373" s="20" t="n">
        <f aca="false">INDEX(Lookup!$D$4:$D$18,MATCH(C8373,Lookup!$A$4:$A$18,0))</f>
        <v>0.012</v>
      </c>
      <c r="T8373" s="21" t="n">
        <f aca="false">ROUND(P8373*S8373,2)</f>
        <v>3</v>
      </c>
      <c r="U8373" s="21" t="n">
        <f aca="false">IF(T8373&lt;=10,1,IF(T8373&lt;=20,2,IF(T8373&lt;=30,3,IF(T8373&lt;=40,4,IF(T8373&lt;=50,5,IF(T8373&lt;=100,6,IF(T8373&lt;=250,7,8)))))))</f>
        <v>1</v>
      </c>
      <c r="V8373" s="21" t="n">
        <f aca="false">IF(AND(OR(Dashboard!$T$3="All",R8373=Dashboard!$T$3),OR(Dashboard!$T$4="All",D8373=Dashboard!$T$4)),1,0)</f>
        <v>1</v>
      </c>
      <c r="W8373" s="21" t="n">
        <f aca="false">IF(V8373=1,T8373+ROW()/10000000,0)</f>
        <v>3.0008373</v>
      </c>
    </row>
    <row r="8374" customFormat="false" ht="15" hidden="false" customHeight="false" outlineLevel="0" collapsed="false">
      <c r="A8374" s="0" t="n">
        <v>304493</v>
      </c>
      <c r="B8374" s="0" t="s">
        <v>17784</v>
      </c>
      <c r="C8374" s="0" t="n">
        <v>1</v>
      </c>
      <c r="D8374" s="0" t="s">
        <v>17189</v>
      </c>
      <c r="E8374" s="0" t="s">
        <v>17763</v>
      </c>
      <c r="F8374" s="0" t="s">
        <v>3108</v>
      </c>
      <c r="G8374" s="0" t="s">
        <v>17753</v>
      </c>
      <c r="H8374" s="0" t="s">
        <v>2128</v>
      </c>
      <c r="I8374" s="0" t="s">
        <v>2123</v>
      </c>
      <c r="J8374" s="0" t="s">
        <v>47</v>
      </c>
      <c r="K8374" s="0" t="s">
        <v>47</v>
      </c>
      <c r="L8374" s="0" t="s">
        <v>47</v>
      </c>
      <c r="M8374" s="0" t="s">
        <v>47</v>
      </c>
      <c r="N8374" s="0" t="n">
        <v>1</v>
      </c>
      <c r="O8374" s="0" t="n">
        <v>2</v>
      </c>
      <c r="P8374" s="0" t="n">
        <v>150</v>
      </c>
      <c r="Q8374" s="0" t="n">
        <v>1</v>
      </c>
      <c r="R8374" s="0" t="str">
        <f aca="false">INDEX(Lookup!$B$4:$B$18,MATCH(C8374,Lookup!$A$4:$A$18,0))</f>
        <v>India</v>
      </c>
      <c r="S8374" s="20" t="n">
        <f aca="false">INDEX(Lookup!$D$4:$D$18,MATCH(C8374,Lookup!$A$4:$A$18,0))</f>
        <v>0.012</v>
      </c>
      <c r="T8374" s="21" t="n">
        <f aca="false">ROUND(P8374*S8374,2)</f>
        <v>1.8</v>
      </c>
      <c r="U8374" s="21" t="n">
        <f aca="false">IF(T8374&lt;=10,1,IF(T8374&lt;=20,2,IF(T8374&lt;=30,3,IF(T8374&lt;=40,4,IF(T8374&lt;=50,5,IF(T8374&lt;=100,6,IF(T8374&lt;=250,7,8)))))))</f>
        <v>1</v>
      </c>
      <c r="V8374" s="21" t="n">
        <f aca="false">IF(AND(OR(Dashboard!$T$3="All",R8374=Dashboard!$T$3),OR(Dashboard!$T$4="All",D8374=Dashboard!$T$4)),1,0)</f>
        <v>1</v>
      </c>
      <c r="W8374" s="21" t="n">
        <f aca="false">IF(V8374=1,T8374+ROW()/10000000,0)</f>
        <v>1.8008374</v>
      </c>
    </row>
    <row r="8375" customFormat="false" ht="15" hidden="false" customHeight="false" outlineLevel="0" collapsed="false">
      <c r="A8375" s="0" t="n">
        <v>18438456</v>
      </c>
      <c r="B8375" s="0" t="s">
        <v>17785</v>
      </c>
      <c r="C8375" s="0" t="n">
        <v>1</v>
      </c>
      <c r="D8375" s="0" t="s">
        <v>17189</v>
      </c>
      <c r="E8375" s="0" t="s">
        <v>17786</v>
      </c>
      <c r="F8375" s="0" t="s">
        <v>3108</v>
      </c>
      <c r="G8375" s="0" t="s">
        <v>17753</v>
      </c>
      <c r="H8375" s="0" t="s">
        <v>69</v>
      </c>
      <c r="I8375" s="0" t="s">
        <v>2123</v>
      </c>
      <c r="J8375" s="0" t="s">
        <v>47</v>
      </c>
      <c r="K8375" s="0" t="s">
        <v>47</v>
      </c>
      <c r="L8375" s="0" t="s">
        <v>47</v>
      </c>
      <c r="M8375" s="0" t="s">
        <v>47</v>
      </c>
      <c r="N8375" s="0" t="n">
        <v>1</v>
      </c>
      <c r="O8375" s="0" t="n">
        <v>0</v>
      </c>
      <c r="P8375" s="0" t="n">
        <v>200</v>
      </c>
      <c r="Q8375" s="0" t="n">
        <v>1</v>
      </c>
      <c r="R8375" s="0" t="str">
        <f aca="false">INDEX(Lookup!$B$4:$B$18,MATCH(C8375,Lookup!$A$4:$A$18,0))</f>
        <v>India</v>
      </c>
      <c r="S8375" s="20" t="n">
        <f aca="false">INDEX(Lookup!$D$4:$D$18,MATCH(C8375,Lookup!$A$4:$A$18,0))</f>
        <v>0.012</v>
      </c>
      <c r="T8375" s="21" t="n">
        <f aca="false">ROUND(P8375*S8375,2)</f>
        <v>2.4</v>
      </c>
      <c r="U8375" s="21" t="n">
        <f aca="false">IF(T8375&lt;=10,1,IF(T8375&lt;=20,2,IF(T8375&lt;=30,3,IF(T8375&lt;=40,4,IF(T8375&lt;=50,5,IF(T8375&lt;=100,6,IF(T8375&lt;=250,7,8)))))))</f>
        <v>1</v>
      </c>
      <c r="V8375" s="21" t="n">
        <f aca="false">IF(AND(OR(Dashboard!$T$3="All",R8375=Dashboard!$T$3),OR(Dashboard!$T$4="All",D8375=Dashboard!$T$4)),1,0)</f>
        <v>1</v>
      </c>
      <c r="W8375" s="21" t="n">
        <f aca="false">IF(V8375=1,T8375+ROW()/10000000,0)</f>
        <v>2.4008375</v>
      </c>
    </row>
    <row r="8376" customFormat="false" ht="15" hidden="false" customHeight="false" outlineLevel="0" collapsed="false">
      <c r="A8376" s="0" t="n">
        <v>18367439</v>
      </c>
      <c r="B8376" s="0" t="s">
        <v>17787</v>
      </c>
      <c r="C8376" s="0" t="n">
        <v>1</v>
      </c>
      <c r="D8376" s="0" t="s">
        <v>17189</v>
      </c>
      <c r="E8376" s="0" t="s">
        <v>17788</v>
      </c>
      <c r="F8376" s="0" t="s">
        <v>3108</v>
      </c>
      <c r="G8376" s="0" t="s">
        <v>17753</v>
      </c>
      <c r="H8376" s="0" t="s">
        <v>3067</v>
      </c>
      <c r="I8376" s="0" t="s">
        <v>2123</v>
      </c>
      <c r="J8376" s="0" t="s">
        <v>47</v>
      </c>
      <c r="K8376" s="0" t="s">
        <v>47</v>
      </c>
      <c r="L8376" s="0" t="s">
        <v>47</v>
      </c>
      <c r="M8376" s="0" t="s">
        <v>47</v>
      </c>
      <c r="N8376" s="0" t="n">
        <v>1</v>
      </c>
      <c r="O8376" s="0" t="n">
        <v>2</v>
      </c>
      <c r="P8376" s="0" t="n">
        <v>300</v>
      </c>
      <c r="Q8376" s="0" t="n">
        <v>1</v>
      </c>
      <c r="R8376" s="0" t="str">
        <f aca="false">INDEX(Lookup!$B$4:$B$18,MATCH(C8376,Lookup!$A$4:$A$18,0))</f>
        <v>India</v>
      </c>
      <c r="S8376" s="20" t="n">
        <f aca="false">INDEX(Lookup!$D$4:$D$18,MATCH(C8376,Lookup!$A$4:$A$18,0))</f>
        <v>0.012</v>
      </c>
      <c r="T8376" s="21" t="n">
        <f aca="false">ROUND(P8376*S8376,2)</f>
        <v>3.6</v>
      </c>
      <c r="U8376" s="21" t="n">
        <f aca="false">IF(T8376&lt;=10,1,IF(T8376&lt;=20,2,IF(T8376&lt;=30,3,IF(T8376&lt;=40,4,IF(T8376&lt;=50,5,IF(T8376&lt;=100,6,IF(T8376&lt;=250,7,8)))))))</f>
        <v>1</v>
      </c>
      <c r="V8376" s="21" t="n">
        <f aca="false">IF(AND(OR(Dashboard!$T$3="All",R8376=Dashboard!$T$3),OR(Dashboard!$T$4="All",D8376=Dashboard!$T$4)),1,0)</f>
        <v>1</v>
      </c>
      <c r="W8376" s="21" t="n">
        <f aca="false">IF(V8376=1,T8376+ROW()/10000000,0)</f>
        <v>3.6008376</v>
      </c>
    </row>
    <row r="8377" customFormat="false" ht="15" hidden="false" customHeight="false" outlineLevel="0" collapsed="false">
      <c r="A8377" s="0" t="n">
        <v>18466616</v>
      </c>
      <c r="B8377" s="0" t="s">
        <v>17789</v>
      </c>
      <c r="C8377" s="0" t="n">
        <v>1</v>
      </c>
      <c r="D8377" s="0" t="s">
        <v>17189</v>
      </c>
      <c r="E8377" s="0" t="s">
        <v>17790</v>
      </c>
      <c r="F8377" s="0" t="s">
        <v>3108</v>
      </c>
      <c r="G8377" s="0" t="s">
        <v>17753</v>
      </c>
      <c r="H8377" s="0" t="s">
        <v>2288</v>
      </c>
      <c r="I8377" s="0" t="s">
        <v>2123</v>
      </c>
      <c r="J8377" s="0" t="s">
        <v>47</v>
      </c>
      <c r="K8377" s="0" t="s">
        <v>47</v>
      </c>
      <c r="L8377" s="0" t="s">
        <v>47</v>
      </c>
      <c r="M8377" s="0" t="s">
        <v>47</v>
      </c>
      <c r="N8377" s="0" t="n">
        <v>1</v>
      </c>
      <c r="O8377" s="0" t="n">
        <v>1</v>
      </c>
      <c r="P8377" s="0" t="n">
        <v>400</v>
      </c>
      <c r="Q8377" s="0" t="n">
        <v>1</v>
      </c>
      <c r="R8377" s="0" t="str">
        <f aca="false">INDEX(Lookup!$B$4:$B$18,MATCH(C8377,Lookup!$A$4:$A$18,0))</f>
        <v>India</v>
      </c>
      <c r="S8377" s="20" t="n">
        <f aca="false">INDEX(Lookup!$D$4:$D$18,MATCH(C8377,Lookup!$A$4:$A$18,0))</f>
        <v>0.012</v>
      </c>
      <c r="T8377" s="21" t="n">
        <f aca="false">ROUND(P8377*S8377,2)</f>
        <v>4.8</v>
      </c>
      <c r="U8377" s="21" t="n">
        <f aca="false">IF(T8377&lt;=10,1,IF(T8377&lt;=20,2,IF(T8377&lt;=30,3,IF(T8377&lt;=40,4,IF(T8377&lt;=50,5,IF(T8377&lt;=100,6,IF(T8377&lt;=250,7,8)))))))</f>
        <v>1</v>
      </c>
      <c r="V8377" s="21" t="n">
        <f aca="false">IF(AND(OR(Dashboard!$T$3="All",R8377=Dashboard!$T$3),OR(Dashboard!$T$4="All",D8377=Dashboard!$T$4)),1,0)</f>
        <v>1</v>
      </c>
      <c r="W8377" s="21" t="n">
        <f aca="false">IF(V8377=1,T8377+ROW()/10000000,0)</f>
        <v>4.8008377</v>
      </c>
    </row>
    <row r="8378" customFormat="false" ht="15" hidden="false" customHeight="false" outlineLevel="0" collapsed="false">
      <c r="A8378" s="0" t="n">
        <v>18382368</v>
      </c>
      <c r="B8378" s="0" t="s">
        <v>17791</v>
      </c>
      <c r="C8378" s="0" t="n">
        <v>1</v>
      </c>
      <c r="D8378" s="0" t="s">
        <v>17189</v>
      </c>
      <c r="E8378" s="0" t="s">
        <v>17792</v>
      </c>
      <c r="F8378" s="0" t="s">
        <v>3108</v>
      </c>
      <c r="G8378" s="0" t="s">
        <v>17753</v>
      </c>
      <c r="H8378" s="0" t="s">
        <v>2723</v>
      </c>
      <c r="I8378" s="0" t="s">
        <v>2123</v>
      </c>
      <c r="J8378" s="0" t="s">
        <v>47</v>
      </c>
      <c r="K8378" s="0" t="s">
        <v>47</v>
      </c>
      <c r="L8378" s="0" t="s">
        <v>47</v>
      </c>
      <c r="M8378" s="0" t="s">
        <v>47</v>
      </c>
      <c r="N8378" s="0" t="n">
        <v>1</v>
      </c>
      <c r="O8378" s="0" t="n">
        <v>1</v>
      </c>
      <c r="P8378" s="0" t="n">
        <v>450</v>
      </c>
      <c r="Q8378" s="0" t="n">
        <v>1</v>
      </c>
      <c r="R8378" s="0" t="str">
        <f aca="false">INDEX(Lookup!$B$4:$B$18,MATCH(C8378,Lookup!$A$4:$A$18,0))</f>
        <v>India</v>
      </c>
      <c r="S8378" s="20" t="n">
        <f aca="false">INDEX(Lookup!$D$4:$D$18,MATCH(C8378,Lookup!$A$4:$A$18,0))</f>
        <v>0.012</v>
      </c>
      <c r="T8378" s="21" t="n">
        <f aca="false">ROUND(P8378*S8378,2)</f>
        <v>5.4</v>
      </c>
      <c r="U8378" s="21" t="n">
        <f aca="false">IF(T8378&lt;=10,1,IF(T8378&lt;=20,2,IF(T8378&lt;=30,3,IF(T8378&lt;=40,4,IF(T8378&lt;=50,5,IF(T8378&lt;=100,6,IF(T8378&lt;=250,7,8)))))))</f>
        <v>1</v>
      </c>
      <c r="V8378" s="21" t="n">
        <f aca="false">IF(AND(OR(Dashboard!$T$3="All",R8378=Dashboard!$T$3),OR(Dashboard!$T$4="All",D8378=Dashboard!$T$4)),1,0)</f>
        <v>1</v>
      </c>
      <c r="W8378" s="21" t="n">
        <f aca="false">IF(V8378=1,T8378+ROW()/10000000,0)</f>
        <v>5.4008378</v>
      </c>
    </row>
    <row r="8379" customFormat="false" ht="15" hidden="false" customHeight="false" outlineLevel="0" collapsed="false">
      <c r="A8379" s="0" t="n">
        <v>18465093</v>
      </c>
      <c r="B8379" s="0" t="s">
        <v>5516</v>
      </c>
      <c r="C8379" s="0" t="n">
        <v>1</v>
      </c>
      <c r="D8379" s="0" t="s">
        <v>17189</v>
      </c>
      <c r="E8379" s="0" t="s">
        <v>17793</v>
      </c>
      <c r="F8379" s="0" t="s">
        <v>3108</v>
      </c>
      <c r="G8379" s="0" t="s">
        <v>17753</v>
      </c>
      <c r="H8379" s="0" t="s">
        <v>156</v>
      </c>
      <c r="I8379" s="0" t="s">
        <v>2123</v>
      </c>
      <c r="J8379" s="0" t="s">
        <v>47</v>
      </c>
      <c r="K8379" s="0" t="s">
        <v>47</v>
      </c>
      <c r="L8379" s="0" t="s">
        <v>47</v>
      </c>
      <c r="M8379" s="0" t="s">
        <v>47</v>
      </c>
      <c r="N8379" s="0" t="n">
        <v>1</v>
      </c>
      <c r="O8379" s="0" t="n">
        <v>1</v>
      </c>
      <c r="P8379" s="0" t="n">
        <v>350</v>
      </c>
      <c r="Q8379" s="0" t="n">
        <v>1</v>
      </c>
      <c r="R8379" s="0" t="str">
        <f aca="false">INDEX(Lookup!$B$4:$B$18,MATCH(C8379,Lookup!$A$4:$A$18,0))</f>
        <v>India</v>
      </c>
      <c r="S8379" s="20" t="n">
        <f aca="false">INDEX(Lookup!$D$4:$D$18,MATCH(C8379,Lookup!$A$4:$A$18,0))</f>
        <v>0.012</v>
      </c>
      <c r="T8379" s="21" t="n">
        <f aca="false">ROUND(P8379*S8379,2)</f>
        <v>4.2</v>
      </c>
      <c r="U8379" s="21" t="n">
        <f aca="false">IF(T8379&lt;=10,1,IF(T8379&lt;=20,2,IF(T8379&lt;=30,3,IF(T8379&lt;=40,4,IF(T8379&lt;=50,5,IF(T8379&lt;=100,6,IF(T8379&lt;=250,7,8)))))))</f>
        <v>1</v>
      </c>
      <c r="V8379" s="21" t="n">
        <f aca="false">IF(AND(OR(Dashboard!$T$3="All",R8379=Dashboard!$T$3),OR(Dashboard!$T$4="All",D8379=Dashboard!$T$4)),1,0)</f>
        <v>1</v>
      </c>
      <c r="W8379" s="21" t="n">
        <f aca="false">IF(V8379=1,T8379+ROW()/10000000,0)</f>
        <v>4.2008379</v>
      </c>
    </row>
    <row r="8380" customFormat="false" ht="15" hidden="false" customHeight="false" outlineLevel="0" collapsed="false">
      <c r="A8380" s="0" t="n">
        <v>18345109</v>
      </c>
      <c r="B8380" s="0" t="s">
        <v>17794</v>
      </c>
      <c r="C8380" s="0" t="n">
        <v>1</v>
      </c>
      <c r="D8380" s="0" t="s">
        <v>17189</v>
      </c>
      <c r="E8380" s="0" t="s">
        <v>17795</v>
      </c>
      <c r="F8380" s="0" t="s">
        <v>3108</v>
      </c>
      <c r="G8380" s="0" t="s">
        <v>17753</v>
      </c>
      <c r="H8380" s="0" t="s">
        <v>156</v>
      </c>
      <c r="I8380" s="0" t="s">
        <v>2123</v>
      </c>
      <c r="J8380" s="0" t="s">
        <v>47</v>
      </c>
      <c r="K8380" s="0" t="s">
        <v>47</v>
      </c>
      <c r="L8380" s="0" t="s">
        <v>47</v>
      </c>
      <c r="M8380" s="0" t="s">
        <v>47</v>
      </c>
      <c r="N8380" s="0" t="n">
        <v>1</v>
      </c>
      <c r="O8380" s="0" t="n">
        <v>1</v>
      </c>
      <c r="P8380" s="0" t="n">
        <v>250</v>
      </c>
      <c r="Q8380" s="0" t="n">
        <v>1</v>
      </c>
      <c r="R8380" s="0" t="str">
        <f aca="false">INDEX(Lookup!$B$4:$B$18,MATCH(C8380,Lookup!$A$4:$A$18,0))</f>
        <v>India</v>
      </c>
      <c r="S8380" s="20" t="n">
        <f aca="false">INDEX(Lookup!$D$4:$D$18,MATCH(C8380,Lookup!$A$4:$A$18,0))</f>
        <v>0.012</v>
      </c>
      <c r="T8380" s="21" t="n">
        <f aca="false">ROUND(P8380*S8380,2)</f>
        <v>3</v>
      </c>
      <c r="U8380" s="21" t="n">
        <f aca="false">IF(T8380&lt;=10,1,IF(T8380&lt;=20,2,IF(T8380&lt;=30,3,IF(T8380&lt;=40,4,IF(T8380&lt;=50,5,IF(T8380&lt;=100,6,IF(T8380&lt;=250,7,8)))))))</f>
        <v>1</v>
      </c>
      <c r="V8380" s="21" t="n">
        <f aca="false">IF(AND(OR(Dashboard!$T$3="All",R8380=Dashboard!$T$3),OR(Dashboard!$T$4="All",D8380=Dashboard!$T$4)),1,0)</f>
        <v>1</v>
      </c>
      <c r="W8380" s="21" t="n">
        <f aca="false">IF(V8380=1,T8380+ROW()/10000000,0)</f>
        <v>3.000838</v>
      </c>
    </row>
    <row r="8381" customFormat="false" ht="15" hidden="false" customHeight="false" outlineLevel="0" collapsed="false">
      <c r="A8381" s="0" t="n">
        <v>18432027</v>
      </c>
      <c r="B8381" s="0" t="s">
        <v>17796</v>
      </c>
      <c r="C8381" s="0" t="n">
        <v>1</v>
      </c>
      <c r="D8381" s="0" t="s">
        <v>17189</v>
      </c>
      <c r="E8381" s="0" t="s">
        <v>17797</v>
      </c>
      <c r="F8381" s="0" t="s">
        <v>3108</v>
      </c>
      <c r="G8381" s="0" t="s">
        <v>17753</v>
      </c>
      <c r="H8381" s="0" t="s">
        <v>2128</v>
      </c>
      <c r="I8381" s="0" t="s">
        <v>2123</v>
      </c>
      <c r="J8381" s="0" t="s">
        <v>47</v>
      </c>
      <c r="K8381" s="0" t="s">
        <v>47</v>
      </c>
      <c r="L8381" s="0" t="s">
        <v>47</v>
      </c>
      <c r="M8381" s="0" t="s">
        <v>47</v>
      </c>
      <c r="N8381" s="0" t="n">
        <v>1</v>
      </c>
      <c r="O8381" s="0" t="n">
        <v>1</v>
      </c>
      <c r="P8381" s="0" t="n">
        <v>300</v>
      </c>
      <c r="Q8381" s="0" t="n">
        <v>1</v>
      </c>
      <c r="R8381" s="0" t="str">
        <f aca="false">INDEX(Lookup!$B$4:$B$18,MATCH(C8381,Lookup!$A$4:$A$18,0))</f>
        <v>India</v>
      </c>
      <c r="S8381" s="20" t="n">
        <f aca="false">INDEX(Lookup!$D$4:$D$18,MATCH(C8381,Lookup!$A$4:$A$18,0))</f>
        <v>0.012</v>
      </c>
      <c r="T8381" s="21" t="n">
        <f aca="false">ROUND(P8381*S8381,2)</f>
        <v>3.6</v>
      </c>
      <c r="U8381" s="21" t="n">
        <f aca="false">IF(T8381&lt;=10,1,IF(T8381&lt;=20,2,IF(T8381&lt;=30,3,IF(T8381&lt;=40,4,IF(T8381&lt;=50,5,IF(T8381&lt;=100,6,IF(T8381&lt;=250,7,8)))))))</f>
        <v>1</v>
      </c>
      <c r="V8381" s="21" t="n">
        <f aca="false">IF(AND(OR(Dashboard!$T$3="All",R8381=Dashboard!$T$3),OR(Dashboard!$T$4="All",D8381=Dashboard!$T$4)),1,0)</f>
        <v>1</v>
      </c>
      <c r="W8381" s="21" t="n">
        <f aca="false">IF(V8381=1,T8381+ROW()/10000000,0)</f>
        <v>3.6008381</v>
      </c>
    </row>
    <row r="8382" customFormat="false" ht="15" hidden="false" customHeight="false" outlineLevel="0" collapsed="false">
      <c r="A8382" s="0" t="n">
        <v>18258742</v>
      </c>
      <c r="B8382" s="0" t="s">
        <v>17760</v>
      </c>
      <c r="C8382" s="0" t="n">
        <v>1</v>
      </c>
      <c r="D8382" s="0" t="s">
        <v>17189</v>
      </c>
      <c r="E8382" s="0" t="s">
        <v>17798</v>
      </c>
      <c r="F8382" s="0" t="s">
        <v>3108</v>
      </c>
      <c r="G8382" s="0" t="s">
        <v>17753</v>
      </c>
      <c r="H8382" s="0" t="s">
        <v>2128</v>
      </c>
      <c r="I8382" s="0" t="s">
        <v>2123</v>
      </c>
      <c r="J8382" s="0" t="s">
        <v>47</v>
      </c>
      <c r="K8382" s="0" t="s">
        <v>47</v>
      </c>
      <c r="L8382" s="0" t="s">
        <v>47</v>
      </c>
      <c r="M8382" s="0" t="s">
        <v>47</v>
      </c>
      <c r="N8382" s="0" t="n">
        <v>1</v>
      </c>
      <c r="O8382" s="0" t="n">
        <v>2</v>
      </c>
      <c r="P8382" s="0" t="n">
        <v>350</v>
      </c>
      <c r="Q8382" s="0" t="n">
        <v>1</v>
      </c>
      <c r="R8382" s="0" t="str">
        <f aca="false">INDEX(Lookup!$B$4:$B$18,MATCH(C8382,Lookup!$A$4:$A$18,0))</f>
        <v>India</v>
      </c>
      <c r="S8382" s="20" t="n">
        <f aca="false">INDEX(Lookup!$D$4:$D$18,MATCH(C8382,Lookup!$A$4:$A$18,0))</f>
        <v>0.012</v>
      </c>
      <c r="T8382" s="21" t="n">
        <f aca="false">ROUND(P8382*S8382,2)</f>
        <v>4.2</v>
      </c>
      <c r="U8382" s="21" t="n">
        <f aca="false">IF(T8382&lt;=10,1,IF(T8382&lt;=20,2,IF(T8382&lt;=30,3,IF(T8382&lt;=40,4,IF(T8382&lt;=50,5,IF(T8382&lt;=100,6,IF(T8382&lt;=250,7,8)))))))</f>
        <v>1</v>
      </c>
      <c r="V8382" s="21" t="n">
        <f aca="false">IF(AND(OR(Dashboard!$T$3="All",R8382=Dashboard!$T$3),OR(Dashboard!$T$4="All",D8382=Dashboard!$T$4)),1,0)</f>
        <v>1</v>
      </c>
      <c r="W8382" s="21" t="n">
        <f aca="false">IF(V8382=1,T8382+ROW()/10000000,0)</f>
        <v>4.2008382</v>
      </c>
    </row>
    <row r="8383" customFormat="false" ht="15" hidden="false" customHeight="false" outlineLevel="0" collapsed="false">
      <c r="A8383" s="0" t="n">
        <v>18254314</v>
      </c>
      <c r="B8383" s="0" t="s">
        <v>17799</v>
      </c>
      <c r="C8383" s="0" t="n">
        <v>1</v>
      </c>
      <c r="D8383" s="0" t="s">
        <v>17189</v>
      </c>
      <c r="E8383" s="0" t="s">
        <v>17783</v>
      </c>
      <c r="F8383" s="0" t="s">
        <v>3108</v>
      </c>
      <c r="G8383" s="0" t="s">
        <v>17753</v>
      </c>
      <c r="H8383" s="0" t="s">
        <v>402</v>
      </c>
      <c r="I8383" s="0" t="s">
        <v>2123</v>
      </c>
      <c r="J8383" s="0" t="s">
        <v>47</v>
      </c>
      <c r="K8383" s="0" t="s">
        <v>47</v>
      </c>
      <c r="L8383" s="0" t="s">
        <v>47</v>
      </c>
      <c r="M8383" s="0" t="s">
        <v>47</v>
      </c>
      <c r="N8383" s="0" t="n">
        <v>1</v>
      </c>
      <c r="O8383" s="0" t="n">
        <v>1</v>
      </c>
      <c r="P8383" s="0" t="n">
        <v>200</v>
      </c>
      <c r="Q8383" s="0" t="n">
        <v>1</v>
      </c>
      <c r="R8383" s="0" t="str">
        <f aca="false">INDEX(Lookup!$B$4:$B$18,MATCH(C8383,Lookup!$A$4:$A$18,0))</f>
        <v>India</v>
      </c>
      <c r="S8383" s="20" t="n">
        <f aca="false">INDEX(Lookup!$D$4:$D$18,MATCH(C8383,Lookup!$A$4:$A$18,0))</f>
        <v>0.012</v>
      </c>
      <c r="T8383" s="21" t="n">
        <f aca="false">ROUND(P8383*S8383,2)</f>
        <v>2.4</v>
      </c>
      <c r="U8383" s="21" t="n">
        <f aca="false">IF(T8383&lt;=10,1,IF(T8383&lt;=20,2,IF(T8383&lt;=30,3,IF(T8383&lt;=40,4,IF(T8383&lt;=50,5,IF(T8383&lt;=100,6,IF(T8383&lt;=250,7,8)))))))</f>
        <v>1</v>
      </c>
      <c r="V8383" s="21" t="n">
        <f aca="false">IF(AND(OR(Dashboard!$T$3="All",R8383=Dashboard!$T$3),OR(Dashboard!$T$4="All",D8383=Dashboard!$T$4)),1,0)</f>
        <v>1</v>
      </c>
      <c r="W8383" s="21" t="n">
        <f aca="false">IF(V8383=1,T8383+ROW()/10000000,0)</f>
        <v>2.4008383</v>
      </c>
    </row>
    <row r="8384" customFormat="false" ht="15" hidden="false" customHeight="false" outlineLevel="0" collapsed="false">
      <c r="A8384" s="0" t="n">
        <v>18258756</v>
      </c>
      <c r="B8384" s="0" t="s">
        <v>4053</v>
      </c>
      <c r="C8384" s="0" t="n">
        <v>1</v>
      </c>
      <c r="D8384" s="0" t="s">
        <v>17189</v>
      </c>
      <c r="E8384" s="0" t="s">
        <v>17800</v>
      </c>
      <c r="F8384" s="0" t="s">
        <v>3108</v>
      </c>
      <c r="G8384" s="0" t="s">
        <v>17753</v>
      </c>
      <c r="H8384" s="0" t="s">
        <v>2147</v>
      </c>
      <c r="I8384" s="0" t="s">
        <v>2123</v>
      </c>
      <c r="J8384" s="0" t="s">
        <v>47</v>
      </c>
      <c r="K8384" s="0" t="s">
        <v>47</v>
      </c>
      <c r="L8384" s="0" t="s">
        <v>47</v>
      </c>
      <c r="M8384" s="0" t="s">
        <v>47</v>
      </c>
      <c r="N8384" s="0" t="n">
        <v>1</v>
      </c>
      <c r="O8384" s="0" t="n">
        <v>2</v>
      </c>
      <c r="P8384" s="0" t="n">
        <v>300</v>
      </c>
      <c r="Q8384" s="0" t="n">
        <v>1</v>
      </c>
      <c r="R8384" s="0" t="str">
        <f aca="false">INDEX(Lookup!$B$4:$B$18,MATCH(C8384,Lookup!$A$4:$A$18,0))</f>
        <v>India</v>
      </c>
      <c r="S8384" s="20" t="n">
        <f aca="false">INDEX(Lookup!$D$4:$D$18,MATCH(C8384,Lookup!$A$4:$A$18,0))</f>
        <v>0.012</v>
      </c>
      <c r="T8384" s="21" t="n">
        <f aca="false">ROUND(P8384*S8384,2)</f>
        <v>3.6</v>
      </c>
      <c r="U8384" s="21" t="n">
        <f aca="false">IF(T8384&lt;=10,1,IF(T8384&lt;=20,2,IF(T8384&lt;=30,3,IF(T8384&lt;=40,4,IF(T8384&lt;=50,5,IF(T8384&lt;=100,6,IF(T8384&lt;=250,7,8)))))))</f>
        <v>1</v>
      </c>
      <c r="V8384" s="21" t="n">
        <f aca="false">IF(AND(OR(Dashboard!$T$3="All",R8384=Dashboard!$T$3),OR(Dashboard!$T$4="All",D8384=Dashboard!$T$4)),1,0)</f>
        <v>1</v>
      </c>
      <c r="W8384" s="21" t="n">
        <f aca="false">IF(V8384=1,T8384+ROW()/10000000,0)</f>
        <v>3.6008384</v>
      </c>
    </row>
    <row r="8385" customFormat="false" ht="15" hidden="false" customHeight="false" outlineLevel="0" collapsed="false">
      <c r="A8385" s="0" t="n">
        <v>18382366</v>
      </c>
      <c r="B8385" s="0" t="s">
        <v>17801</v>
      </c>
      <c r="C8385" s="0" t="n">
        <v>1</v>
      </c>
      <c r="D8385" s="0" t="s">
        <v>17189</v>
      </c>
      <c r="E8385" s="0" t="s">
        <v>17802</v>
      </c>
      <c r="F8385" s="0" t="s">
        <v>3108</v>
      </c>
      <c r="G8385" s="0" t="s">
        <v>17753</v>
      </c>
      <c r="H8385" s="0" t="s">
        <v>2122</v>
      </c>
      <c r="I8385" s="0" t="s">
        <v>2123</v>
      </c>
      <c r="J8385" s="0" t="s">
        <v>47</v>
      </c>
      <c r="K8385" s="0" t="s">
        <v>47</v>
      </c>
      <c r="L8385" s="0" t="s">
        <v>47</v>
      </c>
      <c r="M8385" s="0" t="s">
        <v>47</v>
      </c>
      <c r="N8385" s="0" t="n">
        <v>1</v>
      </c>
      <c r="O8385" s="0" t="n">
        <v>1</v>
      </c>
      <c r="P8385" s="0" t="n">
        <v>450</v>
      </c>
      <c r="Q8385" s="0" t="n">
        <v>1</v>
      </c>
      <c r="R8385" s="0" t="str">
        <f aca="false">INDEX(Lookup!$B$4:$B$18,MATCH(C8385,Lookup!$A$4:$A$18,0))</f>
        <v>India</v>
      </c>
      <c r="S8385" s="20" t="n">
        <f aca="false">INDEX(Lookup!$D$4:$D$18,MATCH(C8385,Lookup!$A$4:$A$18,0))</f>
        <v>0.012</v>
      </c>
      <c r="T8385" s="21" t="n">
        <f aca="false">ROUND(P8385*S8385,2)</f>
        <v>5.4</v>
      </c>
      <c r="U8385" s="21" t="n">
        <f aca="false">IF(T8385&lt;=10,1,IF(T8385&lt;=20,2,IF(T8385&lt;=30,3,IF(T8385&lt;=40,4,IF(T8385&lt;=50,5,IF(T8385&lt;=100,6,IF(T8385&lt;=250,7,8)))))))</f>
        <v>1</v>
      </c>
      <c r="V8385" s="21" t="n">
        <f aca="false">IF(AND(OR(Dashboard!$T$3="All",R8385=Dashboard!$T$3),OR(Dashboard!$T$4="All",D8385=Dashboard!$T$4)),1,0)</f>
        <v>1</v>
      </c>
      <c r="W8385" s="21" t="n">
        <f aca="false">IF(V8385=1,T8385+ROW()/10000000,0)</f>
        <v>5.4008385</v>
      </c>
    </row>
    <row r="8386" customFormat="false" ht="15" hidden="false" customHeight="false" outlineLevel="0" collapsed="false">
      <c r="A8386" s="0" t="n">
        <v>4882</v>
      </c>
      <c r="B8386" s="0" t="s">
        <v>3562</v>
      </c>
      <c r="C8386" s="0" t="n">
        <v>1</v>
      </c>
      <c r="D8386" s="0" t="s">
        <v>17189</v>
      </c>
      <c r="E8386" s="0" t="s">
        <v>17803</v>
      </c>
      <c r="F8386" s="0" t="s">
        <v>3178</v>
      </c>
      <c r="G8386" s="0" t="s">
        <v>17804</v>
      </c>
      <c r="H8386" s="0" t="s">
        <v>153</v>
      </c>
      <c r="I8386" s="0" t="s">
        <v>2123</v>
      </c>
      <c r="J8386" s="0" t="s">
        <v>47</v>
      </c>
      <c r="K8386" s="0" t="s">
        <v>47</v>
      </c>
      <c r="L8386" s="0" t="s">
        <v>47</v>
      </c>
      <c r="M8386" s="0" t="s">
        <v>47</v>
      </c>
      <c r="N8386" s="0" t="n">
        <v>2</v>
      </c>
      <c r="O8386" s="0" t="n">
        <v>22</v>
      </c>
      <c r="P8386" s="0" t="n">
        <v>650</v>
      </c>
      <c r="Q8386" s="0" t="n">
        <v>2.9</v>
      </c>
      <c r="R8386" s="0" t="str">
        <f aca="false">INDEX(Lookup!$B$4:$B$18,MATCH(C8386,Lookup!$A$4:$A$18,0))</f>
        <v>India</v>
      </c>
      <c r="S8386" s="20" t="n">
        <f aca="false">INDEX(Lookup!$D$4:$D$18,MATCH(C8386,Lookup!$A$4:$A$18,0))</f>
        <v>0.012</v>
      </c>
      <c r="T8386" s="21" t="n">
        <f aca="false">ROUND(P8386*S8386,2)</f>
        <v>7.8</v>
      </c>
      <c r="U8386" s="21" t="n">
        <f aca="false">IF(T8386&lt;=10,1,IF(T8386&lt;=20,2,IF(T8386&lt;=30,3,IF(T8386&lt;=40,4,IF(T8386&lt;=50,5,IF(T8386&lt;=100,6,IF(T8386&lt;=250,7,8)))))))</f>
        <v>1</v>
      </c>
      <c r="V8386" s="21" t="n">
        <f aca="false">IF(AND(OR(Dashboard!$T$3="All",R8386=Dashboard!$T$3),OR(Dashboard!$T$4="All",D8386=Dashboard!$T$4)),1,0)</f>
        <v>1</v>
      </c>
      <c r="W8386" s="21" t="n">
        <f aca="false">IF(V8386=1,T8386+ROW()/10000000,0)</f>
        <v>7.8008386</v>
      </c>
    </row>
    <row r="8387" customFormat="false" ht="15" hidden="false" customHeight="false" outlineLevel="0" collapsed="false">
      <c r="A8387" s="0" t="n">
        <v>309535</v>
      </c>
      <c r="B8387" s="0" t="s">
        <v>17805</v>
      </c>
      <c r="C8387" s="0" t="n">
        <v>1</v>
      </c>
      <c r="D8387" s="0" t="s">
        <v>17189</v>
      </c>
      <c r="E8387" s="0" t="s">
        <v>17806</v>
      </c>
      <c r="F8387" s="0" t="s">
        <v>3178</v>
      </c>
      <c r="G8387" s="0" t="s">
        <v>17804</v>
      </c>
      <c r="H8387" s="0" t="s">
        <v>3500</v>
      </c>
      <c r="I8387" s="0" t="s">
        <v>2123</v>
      </c>
      <c r="J8387" s="0" t="s">
        <v>47</v>
      </c>
      <c r="K8387" s="0" t="s">
        <v>46</v>
      </c>
      <c r="L8387" s="0" t="s">
        <v>47</v>
      </c>
      <c r="M8387" s="0" t="s">
        <v>47</v>
      </c>
      <c r="N8387" s="0" t="n">
        <v>2</v>
      </c>
      <c r="O8387" s="0" t="n">
        <v>31</v>
      </c>
      <c r="P8387" s="0" t="n">
        <v>700</v>
      </c>
      <c r="Q8387" s="0" t="n">
        <v>3</v>
      </c>
      <c r="R8387" s="0" t="str">
        <f aca="false">INDEX(Lookup!$B$4:$B$18,MATCH(C8387,Lookup!$A$4:$A$18,0))</f>
        <v>India</v>
      </c>
      <c r="S8387" s="20" t="n">
        <f aca="false">INDEX(Lookup!$D$4:$D$18,MATCH(C8387,Lookup!$A$4:$A$18,0))</f>
        <v>0.012</v>
      </c>
      <c r="T8387" s="21" t="n">
        <f aca="false">ROUND(P8387*S8387,2)</f>
        <v>8.4</v>
      </c>
      <c r="U8387" s="21" t="n">
        <f aca="false">IF(T8387&lt;=10,1,IF(T8387&lt;=20,2,IF(T8387&lt;=30,3,IF(T8387&lt;=40,4,IF(T8387&lt;=50,5,IF(T8387&lt;=100,6,IF(T8387&lt;=250,7,8)))))))</f>
        <v>1</v>
      </c>
      <c r="V8387" s="21" t="n">
        <f aca="false">IF(AND(OR(Dashboard!$T$3="All",R8387=Dashboard!$T$3),OR(Dashboard!$T$4="All",D8387=Dashboard!$T$4)),1,0)</f>
        <v>1</v>
      </c>
      <c r="W8387" s="21" t="n">
        <f aca="false">IF(V8387=1,T8387+ROW()/10000000,0)</f>
        <v>8.4008387</v>
      </c>
    </row>
    <row r="8388" customFormat="false" ht="15" hidden="false" customHeight="false" outlineLevel="0" collapsed="false">
      <c r="A8388" s="0" t="n">
        <v>18415359</v>
      </c>
      <c r="B8388" s="0" t="s">
        <v>14166</v>
      </c>
      <c r="C8388" s="0" t="n">
        <v>1</v>
      </c>
      <c r="D8388" s="0" t="s">
        <v>17189</v>
      </c>
      <c r="E8388" s="0" t="s">
        <v>17807</v>
      </c>
      <c r="F8388" s="0" t="s">
        <v>3178</v>
      </c>
      <c r="G8388" s="0" t="s">
        <v>17804</v>
      </c>
      <c r="H8388" s="0" t="s">
        <v>2288</v>
      </c>
      <c r="I8388" s="0" t="s">
        <v>2123</v>
      </c>
      <c r="J8388" s="0" t="s">
        <v>47</v>
      </c>
      <c r="K8388" s="0" t="s">
        <v>46</v>
      </c>
      <c r="L8388" s="0" t="s">
        <v>47</v>
      </c>
      <c r="M8388" s="0" t="s">
        <v>47</v>
      </c>
      <c r="N8388" s="0" t="n">
        <v>1</v>
      </c>
      <c r="O8388" s="0" t="n">
        <v>13</v>
      </c>
      <c r="P8388" s="0" t="n">
        <v>300</v>
      </c>
      <c r="Q8388" s="0" t="n">
        <v>3.3</v>
      </c>
      <c r="R8388" s="0" t="str">
        <f aca="false">INDEX(Lookup!$B$4:$B$18,MATCH(C8388,Lookup!$A$4:$A$18,0))</f>
        <v>India</v>
      </c>
      <c r="S8388" s="20" t="n">
        <f aca="false">INDEX(Lookup!$D$4:$D$18,MATCH(C8388,Lookup!$A$4:$A$18,0))</f>
        <v>0.012</v>
      </c>
      <c r="T8388" s="21" t="n">
        <f aca="false">ROUND(P8388*S8388,2)</f>
        <v>3.6</v>
      </c>
      <c r="U8388" s="21" t="n">
        <f aca="false">IF(T8388&lt;=10,1,IF(T8388&lt;=20,2,IF(T8388&lt;=30,3,IF(T8388&lt;=40,4,IF(T8388&lt;=50,5,IF(T8388&lt;=100,6,IF(T8388&lt;=250,7,8)))))))</f>
        <v>1</v>
      </c>
      <c r="V8388" s="21" t="n">
        <f aca="false">IF(AND(OR(Dashboard!$T$3="All",R8388=Dashboard!$T$3),OR(Dashboard!$T$4="All",D8388=Dashboard!$T$4)),1,0)</f>
        <v>1</v>
      </c>
      <c r="W8388" s="21" t="n">
        <f aca="false">IF(V8388=1,T8388+ROW()/10000000,0)</f>
        <v>3.6008388</v>
      </c>
    </row>
    <row r="8389" customFormat="false" ht="15" hidden="false" customHeight="false" outlineLevel="0" collapsed="false">
      <c r="A8389" s="0" t="n">
        <v>308451</v>
      </c>
      <c r="B8389" s="0" t="s">
        <v>2300</v>
      </c>
      <c r="C8389" s="0" t="n">
        <v>1</v>
      </c>
      <c r="D8389" s="0" t="s">
        <v>17189</v>
      </c>
      <c r="E8389" s="0" t="s">
        <v>17808</v>
      </c>
      <c r="F8389" s="0" t="s">
        <v>3178</v>
      </c>
      <c r="G8389" s="0" t="s">
        <v>17804</v>
      </c>
      <c r="H8389" s="0" t="s">
        <v>3005</v>
      </c>
      <c r="I8389" s="0" t="s">
        <v>2123</v>
      </c>
      <c r="J8389" s="0" t="s">
        <v>47</v>
      </c>
      <c r="K8389" s="0" t="s">
        <v>47</v>
      </c>
      <c r="L8389" s="0" t="s">
        <v>47</v>
      </c>
      <c r="M8389" s="0" t="s">
        <v>47</v>
      </c>
      <c r="N8389" s="0" t="n">
        <v>2</v>
      </c>
      <c r="O8389" s="0" t="n">
        <v>55</v>
      </c>
      <c r="P8389" s="0" t="n">
        <v>500</v>
      </c>
      <c r="Q8389" s="0" t="n">
        <v>3.4</v>
      </c>
      <c r="R8389" s="0" t="str">
        <f aca="false">INDEX(Lookup!$B$4:$B$18,MATCH(C8389,Lookup!$A$4:$A$18,0))</f>
        <v>India</v>
      </c>
      <c r="S8389" s="20" t="n">
        <f aca="false">INDEX(Lookup!$D$4:$D$18,MATCH(C8389,Lookup!$A$4:$A$18,0))</f>
        <v>0.012</v>
      </c>
      <c r="T8389" s="21" t="n">
        <f aca="false">ROUND(P8389*S8389,2)</f>
        <v>6</v>
      </c>
      <c r="U8389" s="21" t="n">
        <f aca="false">IF(T8389&lt;=10,1,IF(T8389&lt;=20,2,IF(T8389&lt;=30,3,IF(T8389&lt;=40,4,IF(T8389&lt;=50,5,IF(T8389&lt;=100,6,IF(T8389&lt;=250,7,8)))))))</f>
        <v>1</v>
      </c>
      <c r="V8389" s="21" t="n">
        <f aca="false">IF(AND(OR(Dashboard!$T$3="All",R8389=Dashboard!$T$3),OR(Dashboard!$T$4="All",D8389=Dashboard!$T$4)),1,0)</f>
        <v>1</v>
      </c>
      <c r="W8389" s="21" t="n">
        <f aca="false">IF(V8389=1,T8389+ROW()/10000000,0)</f>
        <v>6.0008389</v>
      </c>
    </row>
    <row r="8390" customFormat="false" ht="15" hidden="false" customHeight="false" outlineLevel="0" collapsed="false">
      <c r="A8390" s="0" t="n">
        <v>18156287</v>
      </c>
      <c r="B8390" s="0" t="s">
        <v>17809</v>
      </c>
      <c r="C8390" s="0" t="n">
        <v>1</v>
      </c>
      <c r="D8390" s="0" t="s">
        <v>17189</v>
      </c>
      <c r="E8390" s="0" t="s">
        <v>17810</v>
      </c>
      <c r="F8390" s="0" t="s">
        <v>3178</v>
      </c>
      <c r="G8390" s="0" t="s">
        <v>17804</v>
      </c>
      <c r="H8390" s="0" t="s">
        <v>2128</v>
      </c>
      <c r="I8390" s="0" t="s">
        <v>2123</v>
      </c>
      <c r="J8390" s="0" t="s">
        <v>47</v>
      </c>
      <c r="K8390" s="0" t="s">
        <v>46</v>
      </c>
      <c r="L8390" s="0" t="s">
        <v>47</v>
      </c>
      <c r="M8390" s="0" t="s">
        <v>47</v>
      </c>
      <c r="N8390" s="0" t="n">
        <v>1</v>
      </c>
      <c r="O8390" s="0" t="n">
        <v>45</v>
      </c>
      <c r="P8390" s="0" t="n">
        <v>200</v>
      </c>
      <c r="Q8390" s="0" t="n">
        <v>3.5</v>
      </c>
      <c r="R8390" s="0" t="str">
        <f aca="false">INDEX(Lookup!$B$4:$B$18,MATCH(C8390,Lookup!$A$4:$A$18,0))</f>
        <v>India</v>
      </c>
      <c r="S8390" s="20" t="n">
        <f aca="false">INDEX(Lookup!$D$4:$D$18,MATCH(C8390,Lookup!$A$4:$A$18,0))</f>
        <v>0.012</v>
      </c>
      <c r="T8390" s="21" t="n">
        <f aca="false">ROUND(P8390*S8390,2)</f>
        <v>2.4</v>
      </c>
      <c r="U8390" s="21" t="n">
        <f aca="false">IF(T8390&lt;=10,1,IF(T8390&lt;=20,2,IF(T8390&lt;=30,3,IF(T8390&lt;=40,4,IF(T8390&lt;=50,5,IF(T8390&lt;=100,6,IF(T8390&lt;=250,7,8)))))))</f>
        <v>1</v>
      </c>
      <c r="V8390" s="21" t="n">
        <f aca="false">IF(AND(OR(Dashboard!$T$3="All",R8390=Dashboard!$T$3),OR(Dashboard!$T$4="All",D8390=Dashboard!$T$4)),1,0)</f>
        <v>1</v>
      </c>
      <c r="W8390" s="21" t="n">
        <f aca="false">IF(V8390=1,T8390+ROW()/10000000,0)</f>
        <v>2.400839</v>
      </c>
    </row>
    <row r="8391" customFormat="false" ht="15" hidden="false" customHeight="false" outlineLevel="0" collapsed="false">
      <c r="A8391" s="0" t="n">
        <v>399</v>
      </c>
      <c r="B8391" s="0" t="s">
        <v>2296</v>
      </c>
      <c r="C8391" s="0" t="n">
        <v>1</v>
      </c>
      <c r="D8391" s="0" t="s">
        <v>17189</v>
      </c>
      <c r="E8391" s="0" t="s">
        <v>17811</v>
      </c>
      <c r="F8391" s="0" t="s">
        <v>3178</v>
      </c>
      <c r="G8391" s="0" t="s">
        <v>17804</v>
      </c>
      <c r="H8391" s="0" t="s">
        <v>1898</v>
      </c>
      <c r="I8391" s="0" t="s">
        <v>2123</v>
      </c>
      <c r="J8391" s="0" t="s">
        <v>47</v>
      </c>
      <c r="K8391" s="0" t="s">
        <v>46</v>
      </c>
      <c r="L8391" s="0" t="s">
        <v>47</v>
      </c>
      <c r="M8391" s="0" t="s">
        <v>47</v>
      </c>
      <c r="N8391" s="0" t="n">
        <v>2</v>
      </c>
      <c r="O8391" s="0" t="n">
        <v>135</v>
      </c>
      <c r="P8391" s="0" t="n">
        <v>500</v>
      </c>
      <c r="Q8391" s="0" t="n">
        <v>3.7</v>
      </c>
      <c r="R8391" s="0" t="str">
        <f aca="false">INDEX(Lookup!$B$4:$B$18,MATCH(C8391,Lookup!$A$4:$A$18,0))</f>
        <v>India</v>
      </c>
      <c r="S8391" s="20" t="n">
        <f aca="false">INDEX(Lookup!$D$4:$D$18,MATCH(C8391,Lookup!$A$4:$A$18,0))</f>
        <v>0.012</v>
      </c>
      <c r="T8391" s="21" t="n">
        <f aca="false">ROUND(P8391*S8391,2)</f>
        <v>6</v>
      </c>
      <c r="U8391" s="21" t="n">
        <f aca="false">IF(T8391&lt;=10,1,IF(T8391&lt;=20,2,IF(T8391&lt;=30,3,IF(T8391&lt;=40,4,IF(T8391&lt;=50,5,IF(T8391&lt;=100,6,IF(T8391&lt;=250,7,8)))))))</f>
        <v>1</v>
      </c>
      <c r="V8391" s="21" t="n">
        <f aca="false">IF(AND(OR(Dashboard!$T$3="All",R8391=Dashboard!$T$3),OR(Dashboard!$T$4="All",D8391=Dashboard!$T$4)),1,0)</f>
        <v>1</v>
      </c>
      <c r="W8391" s="21" t="n">
        <f aca="false">IF(V8391=1,T8391+ROW()/10000000,0)</f>
        <v>6.0008391</v>
      </c>
    </row>
    <row r="8392" customFormat="false" ht="15" hidden="false" customHeight="false" outlineLevel="0" collapsed="false">
      <c r="A8392" s="0" t="n">
        <v>18161600</v>
      </c>
      <c r="B8392" s="0" t="s">
        <v>3113</v>
      </c>
      <c r="C8392" s="0" t="n">
        <v>1</v>
      </c>
      <c r="D8392" s="0" t="s">
        <v>17189</v>
      </c>
      <c r="E8392" s="0" t="s">
        <v>17812</v>
      </c>
      <c r="F8392" s="0" t="s">
        <v>3178</v>
      </c>
      <c r="G8392" s="0" t="s">
        <v>17804</v>
      </c>
      <c r="H8392" s="0" t="s">
        <v>153</v>
      </c>
      <c r="I8392" s="0" t="s">
        <v>2123</v>
      </c>
      <c r="J8392" s="0" t="s">
        <v>47</v>
      </c>
      <c r="K8392" s="0" t="s">
        <v>47</v>
      </c>
      <c r="L8392" s="0" t="s">
        <v>47</v>
      </c>
      <c r="M8392" s="0" t="s">
        <v>47</v>
      </c>
      <c r="N8392" s="0" t="n">
        <v>1</v>
      </c>
      <c r="O8392" s="0" t="n">
        <v>2</v>
      </c>
      <c r="P8392" s="0" t="n">
        <v>450</v>
      </c>
      <c r="Q8392" s="0" t="n">
        <v>1</v>
      </c>
      <c r="R8392" s="0" t="str">
        <f aca="false">INDEX(Lookup!$B$4:$B$18,MATCH(C8392,Lookup!$A$4:$A$18,0))</f>
        <v>India</v>
      </c>
      <c r="S8392" s="20" t="n">
        <f aca="false">INDEX(Lookup!$D$4:$D$18,MATCH(C8392,Lookup!$A$4:$A$18,0))</f>
        <v>0.012</v>
      </c>
      <c r="T8392" s="21" t="n">
        <f aca="false">ROUND(P8392*S8392,2)</f>
        <v>5.4</v>
      </c>
      <c r="U8392" s="21" t="n">
        <f aca="false">IF(T8392&lt;=10,1,IF(T8392&lt;=20,2,IF(T8392&lt;=30,3,IF(T8392&lt;=40,4,IF(T8392&lt;=50,5,IF(T8392&lt;=100,6,IF(T8392&lt;=250,7,8)))))))</f>
        <v>1</v>
      </c>
      <c r="V8392" s="21" t="n">
        <f aca="false">IF(AND(OR(Dashboard!$T$3="All",R8392=Dashboard!$T$3),OR(Dashboard!$T$4="All",D8392=Dashboard!$T$4)),1,0)</f>
        <v>1</v>
      </c>
      <c r="W8392" s="21" t="n">
        <f aca="false">IF(V8392=1,T8392+ROW()/10000000,0)</f>
        <v>5.4008392</v>
      </c>
    </row>
    <row r="8393" customFormat="false" ht="15" hidden="false" customHeight="false" outlineLevel="0" collapsed="false">
      <c r="A8393" s="0" t="n">
        <v>18249084</v>
      </c>
      <c r="B8393" s="0" t="s">
        <v>2995</v>
      </c>
      <c r="C8393" s="0" t="n">
        <v>1</v>
      </c>
      <c r="D8393" s="0" t="s">
        <v>17189</v>
      </c>
      <c r="E8393" s="0" t="s">
        <v>17813</v>
      </c>
      <c r="F8393" s="0" t="s">
        <v>3178</v>
      </c>
      <c r="G8393" s="0" t="s">
        <v>17804</v>
      </c>
      <c r="H8393" s="0" t="s">
        <v>2997</v>
      </c>
      <c r="I8393" s="0" t="s">
        <v>2123</v>
      </c>
      <c r="J8393" s="0" t="s">
        <v>47</v>
      </c>
      <c r="K8393" s="0" t="s">
        <v>47</v>
      </c>
      <c r="L8393" s="0" t="s">
        <v>47</v>
      </c>
      <c r="M8393" s="0" t="s">
        <v>47</v>
      </c>
      <c r="N8393" s="0" t="n">
        <v>2</v>
      </c>
      <c r="O8393" s="0" t="n">
        <v>2</v>
      </c>
      <c r="P8393" s="0" t="n">
        <v>600</v>
      </c>
      <c r="Q8393" s="0" t="n">
        <v>1</v>
      </c>
      <c r="R8393" s="0" t="str">
        <f aca="false">INDEX(Lookup!$B$4:$B$18,MATCH(C8393,Lookup!$A$4:$A$18,0))</f>
        <v>India</v>
      </c>
      <c r="S8393" s="20" t="n">
        <f aca="false">INDEX(Lookup!$D$4:$D$18,MATCH(C8393,Lookup!$A$4:$A$18,0))</f>
        <v>0.012</v>
      </c>
      <c r="T8393" s="21" t="n">
        <f aca="false">ROUND(P8393*S8393,2)</f>
        <v>7.2</v>
      </c>
      <c r="U8393" s="21" t="n">
        <f aca="false">IF(T8393&lt;=10,1,IF(T8393&lt;=20,2,IF(T8393&lt;=30,3,IF(T8393&lt;=40,4,IF(T8393&lt;=50,5,IF(T8393&lt;=100,6,IF(T8393&lt;=250,7,8)))))))</f>
        <v>1</v>
      </c>
      <c r="V8393" s="21" t="n">
        <f aca="false">IF(AND(OR(Dashboard!$T$3="All",R8393=Dashboard!$T$3),OR(Dashboard!$T$4="All",D8393=Dashboard!$T$4)),1,0)</f>
        <v>1</v>
      </c>
      <c r="W8393" s="21" t="n">
        <f aca="false">IF(V8393=1,T8393+ROW()/10000000,0)</f>
        <v>7.2008393</v>
      </c>
    </row>
    <row r="8394" customFormat="false" ht="15" hidden="false" customHeight="false" outlineLevel="0" collapsed="false">
      <c r="A8394" s="0" t="n">
        <v>18432020</v>
      </c>
      <c r="B8394" s="0" t="s">
        <v>17814</v>
      </c>
      <c r="C8394" s="0" t="n">
        <v>1</v>
      </c>
      <c r="D8394" s="0" t="s">
        <v>17189</v>
      </c>
      <c r="E8394" s="0" t="s">
        <v>17815</v>
      </c>
      <c r="F8394" s="0" t="s">
        <v>3178</v>
      </c>
      <c r="G8394" s="0" t="s">
        <v>17804</v>
      </c>
      <c r="H8394" s="0" t="s">
        <v>69</v>
      </c>
      <c r="I8394" s="0" t="s">
        <v>2123</v>
      </c>
      <c r="J8394" s="0" t="s">
        <v>47</v>
      </c>
      <c r="K8394" s="0" t="s">
        <v>47</v>
      </c>
      <c r="L8394" s="0" t="s">
        <v>47</v>
      </c>
      <c r="M8394" s="0" t="s">
        <v>47</v>
      </c>
      <c r="N8394" s="0" t="n">
        <v>1</v>
      </c>
      <c r="O8394" s="0" t="n">
        <v>0</v>
      </c>
      <c r="P8394" s="0" t="n">
        <v>300</v>
      </c>
      <c r="Q8394" s="0" t="n">
        <v>1</v>
      </c>
      <c r="R8394" s="0" t="str">
        <f aca="false">INDEX(Lookup!$B$4:$B$18,MATCH(C8394,Lookup!$A$4:$A$18,0))</f>
        <v>India</v>
      </c>
      <c r="S8394" s="20" t="n">
        <f aca="false">INDEX(Lookup!$D$4:$D$18,MATCH(C8394,Lookup!$A$4:$A$18,0))</f>
        <v>0.012</v>
      </c>
      <c r="T8394" s="21" t="n">
        <f aca="false">ROUND(P8394*S8394,2)</f>
        <v>3.6</v>
      </c>
      <c r="U8394" s="21" t="n">
        <f aca="false">IF(T8394&lt;=10,1,IF(T8394&lt;=20,2,IF(T8394&lt;=30,3,IF(T8394&lt;=40,4,IF(T8394&lt;=50,5,IF(T8394&lt;=100,6,IF(T8394&lt;=250,7,8)))))))</f>
        <v>1</v>
      </c>
      <c r="V8394" s="21" t="n">
        <f aca="false">IF(AND(OR(Dashboard!$T$3="All",R8394=Dashboard!$T$3),OR(Dashboard!$T$4="All",D8394=Dashboard!$T$4)),1,0)</f>
        <v>1</v>
      </c>
      <c r="W8394" s="21" t="n">
        <f aca="false">IF(V8394=1,T8394+ROW()/10000000,0)</f>
        <v>3.6008394</v>
      </c>
    </row>
    <row r="8395" customFormat="false" ht="15" hidden="false" customHeight="false" outlineLevel="0" collapsed="false">
      <c r="A8395" s="0" t="n">
        <v>18432013</v>
      </c>
      <c r="B8395" s="0" t="s">
        <v>17816</v>
      </c>
      <c r="C8395" s="0" t="n">
        <v>1</v>
      </c>
      <c r="D8395" s="0" t="s">
        <v>17189</v>
      </c>
      <c r="E8395" s="0" t="s">
        <v>17817</v>
      </c>
      <c r="F8395" s="0" t="s">
        <v>3178</v>
      </c>
      <c r="G8395" s="0" t="s">
        <v>17804</v>
      </c>
      <c r="H8395" s="0" t="s">
        <v>69</v>
      </c>
      <c r="I8395" s="0" t="s">
        <v>2123</v>
      </c>
      <c r="J8395" s="0" t="s">
        <v>47</v>
      </c>
      <c r="K8395" s="0" t="s">
        <v>47</v>
      </c>
      <c r="L8395" s="0" t="s">
        <v>47</v>
      </c>
      <c r="M8395" s="0" t="s">
        <v>47</v>
      </c>
      <c r="N8395" s="0" t="n">
        <v>1</v>
      </c>
      <c r="O8395" s="0" t="n">
        <v>0</v>
      </c>
      <c r="P8395" s="0" t="n">
        <v>250</v>
      </c>
      <c r="Q8395" s="0" t="n">
        <v>1</v>
      </c>
      <c r="R8395" s="0" t="str">
        <f aca="false">INDEX(Lookup!$B$4:$B$18,MATCH(C8395,Lookup!$A$4:$A$18,0))</f>
        <v>India</v>
      </c>
      <c r="S8395" s="20" t="n">
        <f aca="false">INDEX(Lookup!$D$4:$D$18,MATCH(C8395,Lookup!$A$4:$A$18,0))</f>
        <v>0.012</v>
      </c>
      <c r="T8395" s="21" t="n">
        <f aca="false">ROUND(P8395*S8395,2)</f>
        <v>3</v>
      </c>
      <c r="U8395" s="21" t="n">
        <f aca="false">IF(T8395&lt;=10,1,IF(T8395&lt;=20,2,IF(T8395&lt;=30,3,IF(T8395&lt;=40,4,IF(T8395&lt;=50,5,IF(T8395&lt;=100,6,IF(T8395&lt;=250,7,8)))))))</f>
        <v>1</v>
      </c>
      <c r="V8395" s="21" t="n">
        <f aca="false">IF(AND(OR(Dashboard!$T$3="All",R8395=Dashboard!$T$3),OR(Dashboard!$T$4="All",D8395=Dashboard!$T$4)),1,0)</f>
        <v>1</v>
      </c>
      <c r="W8395" s="21" t="n">
        <f aca="false">IF(V8395=1,T8395+ROW()/10000000,0)</f>
        <v>3.0008395</v>
      </c>
    </row>
    <row r="8396" customFormat="false" ht="15" hidden="false" customHeight="false" outlineLevel="0" collapsed="false">
      <c r="A8396" s="0" t="n">
        <v>303371</v>
      </c>
      <c r="B8396" s="0" t="s">
        <v>1973</v>
      </c>
      <c r="C8396" s="0" t="n">
        <v>1</v>
      </c>
      <c r="D8396" s="0" t="s">
        <v>17189</v>
      </c>
      <c r="E8396" s="0" t="s">
        <v>17818</v>
      </c>
      <c r="F8396" s="0" t="s">
        <v>3178</v>
      </c>
      <c r="G8396" s="0" t="s">
        <v>17804</v>
      </c>
      <c r="H8396" s="0" t="s">
        <v>17819</v>
      </c>
      <c r="I8396" s="0" t="s">
        <v>2123</v>
      </c>
      <c r="J8396" s="0" t="s">
        <v>47</v>
      </c>
      <c r="K8396" s="0" t="s">
        <v>47</v>
      </c>
      <c r="L8396" s="0" t="s">
        <v>47</v>
      </c>
      <c r="M8396" s="0" t="s">
        <v>47</v>
      </c>
      <c r="N8396" s="0" t="n">
        <v>3</v>
      </c>
      <c r="O8396" s="0" t="n">
        <v>1670</v>
      </c>
      <c r="P8396" s="0" t="n">
        <v>1600</v>
      </c>
      <c r="Q8396" s="0" t="n">
        <v>4.3</v>
      </c>
      <c r="R8396" s="0" t="str">
        <f aca="false">INDEX(Lookup!$B$4:$B$18,MATCH(C8396,Lookup!$A$4:$A$18,0))</f>
        <v>India</v>
      </c>
      <c r="S8396" s="20" t="n">
        <f aca="false">INDEX(Lookup!$D$4:$D$18,MATCH(C8396,Lookup!$A$4:$A$18,0))</f>
        <v>0.012</v>
      </c>
      <c r="T8396" s="21" t="n">
        <f aca="false">ROUND(P8396*S8396,2)</f>
        <v>19.2</v>
      </c>
      <c r="U8396" s="21" t="n">
        <f aca="false">IF(T8396&lt;=10,1,IF(T8396&lt;=20,2,IF(T8396&lt;=30,3,IF(T8396&lt;=40,4,IF(T8396&lt;=50,5,IF(T8396&lt;=100,6,IF(T8396&lt;=250,7,8)))))))</f>
        <v>2</v>
      </c>
      <c r="V8396" s="21" t="n">
        <f aca="false">IF(AND(OR(Dashboard!$T$3="All",R8396=Dashboard!$T$3),OR(Dashboard!$T$4="All",D8396=Dashboard!$T$4)),1,0)</f>
        <v>1</v>
      </c>
      <c r="W8396" s="21" t="n">
        <f aca="false">IF(V8396=1,T8396+ROW()/10000000,0)</f>
        <v>19.2008396</v>
      </c>
    </row>
    <row r="8397" customFormat="false" ht="15" hidden="false" customHeight="false" outlineLevel="0" collapsed="false">
      <c r="A8397" s="0" t="n">
        <v>302558</v>
      </c>
      <c r="B8397" s="0" t="s">
        <v>17820</v>
      </c>
      <c r="C8397" s="0" t="n">
        <v>1</v>
      </c>
      <c r="D8397" s="0" t="s">
        <v>17189</v>
      </c>
      <c r="E8397" s="0" t="s">
        <v>17821</v>
      </c>
      <c r="F8397" s="0" t="s">
        <v>17822</v>
      </c>
      <c r="G8397" s="0" t="s">
        <v>17823</v>
      </c>
      <c r="H8397" s="0" t="s">
        <v>17824</v>
      </c>
      <c r="I8397" s="0" t="s">
        <v>2123</v>
      </c>
      <c r="J8397" s="0" t="s">
        <v>47</v>
      </c>
      <c r="K8397" s="0" t="s">
        <v>46</v>
      </c>
      <c r="L8397" s="0" t="s">
        <v>47</v>
      </c>
      <c r="M8397" s="0" t="s">
        <v>47</v>
      </c>
      <c r="N8397" s="0" t="n">
        <v>1</v>
      </c>
      <c r="O8397" s="0" t="n">
        <v>61</v>
      </c>
      <c r="P8397" s="0" t="n">
        <v>400</v>
      </c>
      <c r="Q8397" s="0" t="n">
        <v>3.3</v>
      </c>
      <c r="R8397" s="0" t="str">
        <f aca="false">INDEX(Lookup!$B$4:$B$18,MATCH(C8397,Lookup!$A$4:$A$18,0))</f>
        <v>India</v>
      </c>
      <c r="S8397" s="20" t="n">
        <f aca="false">INDEX(Lookup!$D$4:$D$18,MATCH(C8397,Lookup!$A$4:$A$18,0))</f>
        <v>0.012</v>
      </c>
      <c r="T8397" s="21" t="n">
        <f aca="false">ROUND(P8397*S8397,2)</f>
        <v>4.8</v>
      </c>
      <c r="U8397" s="21" t="n">
        <f aca="false">IF(T8397&lt;=10,1,IF(T8397&lt;=20,2,IF(T8397&lt;=30,3,IF(T8397&lt;=40,4,IF(T8397&lt;=50,5,IF(T8397&lt;=100,6,IF(T8397&lt;=250,7,8)))))))</f>
        <v>1</v>
      </c>
      <c r="V8397" s="21" t="n">
        <f aca="false">IF(AND(OR(Dashboard!$T$3="All",R8397=Dashboard!$T$3),OR(Dashboard!$T$4="All",D8397=Dashboard!$T$4)),1,0)</f>
        <v>1</v>
      </c>
      <c r="W8397" s="21" t="n">
        <f aca="false">IF(V8397=1,T8397+ROW()/10000000,0)</f>
        <v>4.8008397</v>
      </c>
    </row>
    <row r="8398" customFormat="false" ht="15" hidden="false" customHeight="false" outlineLevel="0" collapsed="false">
      <c r="A8398" s="0" t="n">
        <v>1698</v>
      </c>
      <c r="B8398" s="0" t="s">
        <v>17825</v>
      </c>
      <c r="C8398" s="0" t="n">
        <v>1</v>
      </c>
      <c r="D8398" s="0" t="s">
        <v>17189</v>
      </c>
      <c r="E8398" s="0" t="s">
        <v>17826</v>
      </c>
      <c r="F8398" s="0" t="s">
        <v>17822</v>
      </c>
      <c r="G8398" s="0" t="s">
        <v>17823</v>
      </c>
      <c r="H8398" s="0" t="s">
        <v>2288</v>
      </c>
      <c r="I8398" s="0" t="s">
        <v>2123</v>
      </c>
      <c r="J8398" s="0" t="s">
        <v>46</v>
      </c>
      <c r="K8398" s="0" t="s">
        <v>47</v>
      </c>
      <c r="L8398" s="0" t="s">
        <v>47</v>
      </c>
      <c r="M8398" s="0" t="s">
        <v>47</v>
      </c>
      <c r="N8398" s="0" t="n">
        <v>3</v>
      </c>
      <c r="O8398" s="0" t="n">
        <v>106</v>
      </c>
      <c r="P8398" s="0" t="n">
        <v>1300</v>
      </c>
      <c r="Q8398" s="0" t="n">
        <v>2.5</v>
      </c>
      <c r="R8398" s="0" t="str">
        <f aca="false">INDEX(Lookup!$B$4:$B$18,MATCH(C8398,Lookup!$A$4:$A$18,0))</f>
        <v>India</v>
      </c>
      <c r="S8398" s="20" t="n">
        <f aca="false">INDEX(Lookup!$D$4:$D$18,MATCH(C8398,Lookup!$A$4:$A$18,0))</f>
        <v>0.012</v>
      </c>
      <c r="T8398" s="21" t="n">
        <f aca="false">ROUND(P8398*S8398,2)</f>
        <v>15.6</v>
      </c>
      <c r="U8398" s="21" t="n">
        <f aca="false">IF(T8398&lt;=10,1,IF(T8398&lt;=20,2,IF(T8398&lt;=30,3,IF(T8398&lt;=40,4,IF(T8398&lt;=50,5,IF(T8398&lt;=100,6,IF(T8398&lt;=250,7,8)))))))</f>
        <v>2</v>
      </c>
      <c r="V8398" s="21" t="n">
        <f aca="false">IF(AND(OR(Dashboard!$T$3="All",R8398=Dashboard!$T$3),OR(Dashboard!$T$4="All",D8398=Dashboard!$T$4)),1,0)</f>
        <v>1</v>
      </c>
      <c r="W8398" s="21" t="n">
        <f aca="false">IF(V8398=1,T8398+ROW()/10000000,0)</f>
        <v>15.6008398</v>
      </c>
    </row>
    <row r="8399" customFormat="false" ht="15" hidden="false" customHeight="false" outlineLevel="0" collapsed="false">
      <c r="A8399" s="0" t="n">
        <v>9252</v>
      </c>
      <c r="B8399" s="0" t="s">
        <v>12607</v>
      </c>
      <c r="C8399" s="0" t="n">
        <v>1</v>
      </c>
      <c r="D8399" s="0" t="s">
        <v>17189</v>
      </c>
      <c r="E8399" s="0" t="s">
        <v>17827</v>
      </c>
      <c r="F8399" s="0" t="s">
        <v>17822</v>
      </c>
      <c r="G8399" s="0" t="s">
        <v>17823</v>
      </c>
      <c r="H8399" s="0" t="s">
        <v>17828</v>
      </c>
      <c r="I8399" s="0" t="s">
        <v>2123</v>
      </c>
      <c r="J8399" s="0" t="s">
        <v>46</v>
      </c>
      <c r="K8399" s="0" t="s">
        <v>46</v>
      </c>
      <c r="L8399" s="0" t="s">
        <v>47</v>
      </c>
      <c r="M8399" s="0" t="s">
        <v>47</v>
      </c>
      <c r="N8399" s="0" t="n">
        <v>3</v>
      </c>
      <c r="O8399" s="0" t="n">
        <v>431</v>
      </c>
      <c r="P8399" s="0" t="n">
        <v>1200</v>
      </c>
      <c r="Q8399" s="0" t="n">
        <v>3.4</v>
      </c>
      <c r="R8399" s="0" t="str">
        <f aca="false">INDEX(Lookup!$B$4:$B$18,MATCH(C8399,Lookup!$A$4:$A$18,0))</f>
        <v>India</v>
      </c>
      <c r="S8399" s="20" t="n">
        <f aca="false">INDEX(Lookup!$D$4:$D$18,MATCH(C8399,Lookup!$A$4:$A$18,0))</f>
        <v>0.012</v>
      </c>
      <c r="T8399" s="21" t="n">
        <f aca="false">ROUND(P8399*S8399,2)</f>
        <v>14.4</v>
      </c>
      <c r="U8399" s="21" t="n">
        <f aca="false">IF(T8399&lt;=10,1,IF(T8399&lt;=20,2,IF(T8399&lt;=30,3,IF(T8399&lt;=40,4,IF(T8399&lt;=50,5,IF(T8399&lt;=100,6,IF(T8399&lt;=250,7,8)))))))</f>
        <v>2</v>
      </c>
      <c r="V8399" s="21" t="n">
        <f aca="false">IF(AND(OR(Dashboard!$T$3="All",R8399=Dashboard!$T$3),OR(Dashboard!$T$4="All",D8399=Dashboard!$T$4)),1,0)</f>
        <v>1</v>
      </c>
      <c r="W8399" s="21" t="n">
        <f aca="false">IF(V8399=1,T8399+ROW()/10000000,0)</f>
        <v>14.4008399</v>
      </c>
    </row>
    <row r="8400" customFormat="false" ht="15" hidden="false" customHeight="false" outlineLevel="0" collapsed="false">
      <c r="A8400" s="0" t="n">
        <v>1323</v>
      </c>
      <c r="B8400" s="0" t="s">
        <v>7843</v>
      </c>
      <c r="C8400" s="0" t="n">
        <v>1</v>
      </c>
      <c r="D8400" s="0" t="s">
        <v>17189</v>
      </c>
      <c r="E8400" s="0" t="s">
        <v>17829</v>
      </c>
      <c r="F8400" s="0" t="s">
        <v>17822</v>
      </c>
      <c r="G8400" s="0" t="s">
        <v>17823</v>
      </c>
      <c r="H8400" s="0" t="s">
        <v>3942</v>
      </c>
      <c r="I8400" s="0" t="s">
        <v>2123</v>
      </c>
      <c r="J8400" s="0" t="s">
        <v>47</v>
      </c>
      <c r="K8400" s="0" t="s">
        <v>47</v>
      </c>
      <c r="L8400" s="0" t="s">
        <v>47</v>
      </c>
      <c r="M8400" s="0" t="s">
        <v>47</v>
      </c>
      <c r="N8400" s="0" t="n">
        <v>1</v>
      </c>
      <c r="O8400" s="0" t="n">
        <v>213</v>
      </c>
      <c r="P8400" s="0" t="n">
        <v>150</v>
      </c>
      <c r="Q8400" s="0" t="n">
        <v>3.1</v>
      </c>
      <c r="R8400" s="0" t="str">
        <f aca="false">INDEX(Lookup!$B$4:$B$18,MATCH(C8400,Lookup!$A$4:$A$18,0))</f>
        <v>India</v>
      </c>
      <c r="S8400" s="20" t="n">
        <f aca="false">INDEX(Lookup!$D$4:$D$18,MATCH(C8400,Lookup!$A$4:$A$18,0))</f>
        <v>0.012</v>
      </c>
      <c r="T8400" s="21" t="n">
        <f aca="false">ROUND(P8400*S8400,2)</f>
        <v>1.8</v>
      </c>
      <c r="U8400" s="21" t="n">
        <f aca="false">IF(T8400&lt;=10,1,IF(T8400&lt;=20,2,IF(T8400&lt;=30,3,IF(T8400&lt;=40,4,IF(T8400&lt;=50,5,IF(T8400&lt;=100,6,IF(T8400&lt;=250,7,8)))))))</f>
        <v>1</v>
      </c>
      <c r="V8400" s="21" t="n">
        <f aca="false">IF(AND(OR(Dashboard!$T$3="All",R8400=Dashboard!$T$3),OR(Dashboard!$T$4="All",D8400=Dashboard!$T$4)),1,0)</f>
        <v>1</v>
      </c>
      <c r="W8400" s="21" t="n">
        <f aca="false">IF(V8400=1,T8400+ROW()/10000000,0)</f>
        <v>1.80084</v>
      </c>
    </row>
    <row r="8401" customFormat="false" ht="15" hidden="false" customHeight="false" outlineLevel="0" collapsed="false">
      <c r="A8401" s="0" t="n">
        <v>1735</v>
      </c>
      <c r="B8401" s="0" t="s">
        <v>17830</v>
      </c>
      <c r="C8401" s="0" t="n">
        <v>1</v>
      </c>
      <c r="D8401" s="0" t="s">
        <v>17189</v>
      </c>
      <c r="E8401" s="0" t="s">
        <v>17831</v>
      </c>
      <c r="F8401" s="0" t="s">
        <v>17822</v>
      </c>
      <c r="G8401" s="0" t="s">
        <v>17823</v>
      </c>
      <c r="H8401" s="0" t="s">
        <v>2122</v>
      </c>
      <c r="I8401" s="0" t="s">
        <v>2123</v>
      </c>
      <c r="J8401" s="0" t="s">
        <v>47</v>
      </c>
      <c r="K8401" s="0" t="s">
        <v>46</v>
      </c>
      <c r="L8401" s="0" t="s">
        <v>47</v>
      </c>
      <c r="M8401" s="0" t="s">
        <v>47</v>
      </c>
      <c r="N8401" s="0" t="n">
        <v>2</v>
      </c>
      <c r="O8401" s="0" t="n">
        <v>357</v>
      </c>
      <c r="P8401" s="0" t="n">
        <v>700</v>
      </c>
      <c r="Q8401" s="0" t="n">
        <v>2.5</v>
      </c>
      <c r="R8401" s="0" t="str">
        <f aca="false">INDEX(Lookup!$B$4:$B$18,MATCH(C8401,Lookup!$A$4:$A$18,0))</f>
        <v>India</v>
      </c>
      <c r="S8401" s="20" t="n">
        <f aca="false">INDEX(Lookup!$D$4:$D$18,MATCH(C8401,Lookup!$A$4:$A$18,0))</f>
        <v>0.012</v>
      </c>
      <c r="T8401" s="21" t="n">
        <f aca="false">ROUND(P8401*S8401,2)</f>
        <v>8.4</v>
      </c>
      <c r="U8401" s="21" t="n">
        <f aca="false">IF(T8401&lt;=10,1,IF(T8401&lt;=20,2,IF(T8401&lt;=30,3,IF(T8401&lt;=40,4,IF(T8401&lt;=50,5,IF(T8401&lt;=100,6,IF(T8401&lt;=250,7,8)))))))</f>
        <v>1</v>
      </c>
      <c r="V8401" s="21" t="n">
        <f aca="false">IF(AND(OR(Dashboard!$T$3="All",R8401=Dashboard!$T$3),OR(Dashboard!$T$4="All",D8401=Dashboard!$T$4)),1,0)</f>
        <v>1</v>
      </c>
      <c r="W8401" s="21" t="n">
        <f aca="false">IF(V8401=1,T8401+ROW()/10000000,0)</f>
        <v>8.4008401</v>
      </c>
    </row>
    <row r="8402" customFormat="false" ht="15" hidden="false" customHeight="false" outlineLevel="0" collapsed="false">
      <c r="A8402" s="0" t="n">
        <v>5677</v>
      </c>
      <c r="B8402" s="0" t="s">
        <v>17832</v>
      </c>
      <c r="C8402" s="0" t="n">
        <v>1</v>
      </c>
      <c r="D8402" s="0" t="s">
        <v>17189</v>
      </c>
      <c r="E8402" s="0" t="s">
        <v>17833</v>
      </c>
      <c r="F8402" s="0" t="s">
        <v>17822</v>
      </c>
      <c r="G8402" s="0" t="s">
        <v>17823</v>
      </c>
      <c r="H8402" s="0" t="s">
        <v>402</v>
      </c>
      <c r="I8402" s="0" t="s">
        <v>2123</v>
      </c>
      <c r="J8402" s="0" t="s">
        <v>47</v>
      </c>
      <c r="K8402" s="0" t="s">
        <v>47</v>
      </c>
      <c r="L8402" s="0" t="s">
        <v>47</v>
      </c>
      <c r="M8402" s="0" t="s">
        <v>47</v>
      </c>
      <c r="N8402" s="0" t="n">
        <v>1</v>
      </c>
      <c r="O8402" s="0" t="n">
        <v>103</v>
      </c>
      <c r="P8402" s="0" t="n">
        <v>250</v>
      </c>
      <c r="Q8402" s="0" t="n">
        <v>2.5</v>
      </c>
      <c r="R8402" s="0" t="str">
        <f aca="false">INDEX(Lookup!$B$4:$B$18,MATCH(C8402,Lookup!$A$4:$A$18,0))</f>
        <v>India</v>
      </c>
      <c r="S8402" s="20" t="n">
        <f aca="false">INDEX(Lookup!$D$4:$D$18,MATCH(C8402,Lookup!$A$4:$A$18,0))</f>
        <v>0.012</v>
      </c>
      <c r="T8402" s="21" t="n">
        <f aca="false">ROUND(P8402*S8402,2)</f>
        <v>3</v>
      </c>
      <c r="U8402" s="21" t="n">
        <f aca="false">IF(T8402&lt;=10,1,IF(T8402&lt;=20,2,IF(T8402&lt;=30,3,IF(T8402&lt;=40,4,IF(T8402&lt;=50,5,IF(T8402&lt;=100,6,IF(T8402&lt;=250,7,8)))))))</f>
        <v>1</v>
      </c>
      <c r="V8402" s="21" t="n">
        <f aca="false">IF(AND(OR(Dashboard!$T$3="All",R8402=Dashboard!$T$3),OR(Dashboard!$T$4="All",D8402=Dashboard!$T$4)),1,0)</f>
        <v>1</v>
      </c>
      <c r="W8402" s="21" t="n">
        <f aca="false">IF(V8402=1,T8402+ROW()/10000000,0)</f>
        <v>3.0008402</v>
      </c>
    </row>
    <row r="8403" customFormat="false" ht="15" hidden="false" customHeight="false" outlineLevel="0" collapsed="false">
      <c r="A8403" s="0" t="n">
        <v>300953</v>
      </c>
      <c r="B8403" s="0" t="s">
        <v>17834</v>
      </c>
      <c r="C8403" s="0" t="n">
        <v>1</v>
      </c>
      <c r="D8403" s="0" t="s">
        <v>17189</v>
      </c>
      <c r="E8403" s="0" t="s">
        <v>17835</v>
      </c>
      <c r="F8403" s="0" t="s">
        <v>17822</v>
      </c>
      <c r="G8403" s="0" t="s">
        <v>17823</v>
      </c>
      <c r="H8403" s="0" t="s">
        <v>2128</v>
      </c>
      <c r="I8403" s="0" t="s">
        <v>2123</v>
      </c>
      <c r="J8403" s="0" t="s">
        <v>47</v>
      </c>
      <c r="K8403" s="0" t="s">
        <v>47</v>
      </c>
      <c r="L8403" s="0" t="s">
        <v>47</v>
      </c>
      <c r="M8403" s="0" t="s">
        <v>47</v>
      </c>
      <c r="N8403" s="0" t="n">
        <v>1</v>
      </c>
      <c r="O8403" s="0" t="n">
        <v>30</v>
      </c>
      <c r="P8403" s="0" t="n">
        <v>100</v>
      </c>
      <c r="Q8403" s="0" t="n">
        <v>2.8</v>
      </c>
      <c r="R8403" s="0" t="str">
        <f aca="false">INDEX(Lookup!$B$4:$B$18,MATCH(C8403,Lookup!$A$4:$A$18,0))</f>
        <v>India</v>
      </c>
      <c r="S8403" s="20" t="n">
        <f aca="false">INDEX(Lookup!$D$4:$D$18,MATCH(C8403,Lookup!$A$4:$A$18,0))</f>
        <v>0.012</v>
      </c>
      <c r="T8403" s="21" t="n">
        <f aca="false">ROUND(P8403*S8403,2)</f>
        <v>1.2</v>
      </c>
      <c r="U8403" s="21" t="n">
        <f aca="false">IF(T8403&lt;=10,1,IF(T8403&lt;=20,2,IF(T8403&lt;=30,3,IF(T8403&lt;=40,4,IF(T8403&lt;=50,5,IF(T8403&lt;=100,6,IF(T8403&lt;=250,7,8)))))))</f>
        <v>1</v>
      </c>
      <c r="V8403" s="21" t="n">
        <f aca="false">IF(AND(OR(Dashboard!$T$3="All",R8403=Dashboard!$T$3),OR(Dashboard!$T$4="All",D8403=Dashboard!$T$4)),1,0)</f>
        <v>1</v>
      </c>
      <c r="W8403" s="21" t="n">
        <f aca="false">IF(V8403=1,T8403+ROW()/10000000,0)</f>
        <v>1.2008403</v>
      </c>
    </row>
    <row r="8404" customFormat="false" ht="15" hidden="false" customHeight="false" outlineLevel="0" collapsed="false">
      <c r="A8404" s="0" t="n">
        <v>4721</v>
      </c>
      <c r="B8404" s="0" t="s">
        <v>17836</v>
      </c>
      <c r="C8404" s="0" t="n">
        <v>1</v>
      </c>
      <c r="D8404" s="0" t="s">
        <v>17189</v>
      </c>
      <c r="E8404" s="0" t="s">
        <v>17837</v>
      </c>
      <c r="F8404" s="0" t="s">
        <v>17822</v>
      </c>
      <c r="G8404" s="0" t="s">
        <v>17823</v>
      </c>
      <c r="H8404" s="0" t="s">
        <v>912</v>
      </c>
      <c r="I8404" s="0" t="s">
        <v>2123</v>
      </c>
      <c r="J8404" s="0" t="s">
        <v>46</v>
      </c>
      <c r="K8404" s="0" t="s">
        <v>47</v>
      </c>
      <c r="L8404" s="0" t="s">
        <v>47</v>
      </c>
      <c r="M8404" s="0" t="s">
        <v>47</v>
      </c>
      <c r="N8404" s="0" t="n">
        <v>3</v>
      </c>
      <c r="O8404" s="0" t="n">
        <v>521</v>
      </c>
      <c r="P8404" s="0" t="n">
        <v>1500</v>
      </c>
      <c r="Q8404" s="0" t="n">
        <v>2.6</v>
      </c>
      <c r="R8404" s="0" t="str">
        <f aca="false">INDEX(Lookup!$B$4:$B$18,MATCH(C8404,Lookup!$A$4:$A$18,0))</f>
        <v>India</v>
      </c>
      <c r="S8404" s="20" t="n">
        <f aca="false">INDEX(Lookup!$D$4:$D$18,MATCH(C8404,Lookup!$A$4:$A$18,0))</f>
        <v>0.012</v>
      </c>
      <c r="T8404" s="21" t="n">
        <f aca="false">ROUND(P8404*S8404,2)</f>
        <v>18</v>
      </c>
      <c r="U8404" s="21" t="n">
        <f aca="false">IF(T8404&lt;=10,1,IF(T8404&lt;=20,2,IF(T8404&lt;=30,3,IF(T8404&lt;=40,4,IF(T8404&lt;=50,5,IF(T8404&lt;=100,6,IF(T8404&lt;=250,7,8)))))))</f>
        <v>2</v>
      </c>
      <c r="V8404" s="21" t="n">
        <f aca="false">IF(AND(OR(Dashboard!$T$3="All",R8404=Dashboard!$T$3),OR(Dashboard!$T$4="All",D8404=Dashboard!$T$4)),1,0)</f>
        <v>1</v>
      </c>
      <c r="W8404" s="21" t="n">
        <f aca="false">IF(V8404=1,T8404+ROW()/10000000,0)</f>
        <v>18.0008404</v>
      </c>
    </row>
    <row r="8405" customFormat="false" ht="15" hidden="false" customHeight="false" outlineLevel="0" collapsed="false">
      <c r="A8405" s="0" t="n">
        <v>18261722</v>
      </c>
      <c r="B8405" s="0" t="s">
        <v>5146</v>
      </c>
      <c r="C8405" s="0" t="n">
        <v>1</v>
      </c>
      <c r="D8405" s="0" t="s">
        <v>17189</v>
      </c>
      <c r="E8405" s="0" t="s">
        <v>17838</v>
      </c>
      <c r="F8405" s="0" t="s">
        <v>17822</v>
      </c>
      <c r="G8405" s="0" t="s">
        <v>17823</v>
      </c>
      <c r="H8405" s="0" t="s">
        <v>5148</v>
      </c>
      <c r="I8405" s="0" t="s">
        <v>2123</v>
      </c>
      <c r="J8405" s="0" t="s">
        <v>46</v>
      </c>
      <c r="K8405" s="0" t="s">
        <v>47</v>
      </c>
      <c r="L8405" s="0" t="s">
        <v>47</v>
      </c>
      <c r="M8405" s="0" t="s">
        <v>47</v>
      </c>
      <c r="N8405" s="0" t="n">
        <v>3</v>
      </c>
      <c r="O8405" s="0" t="n">
        <v>198</v>
      </c>
      <c r="P8405" s="0" t="n">
        <v>1600</v>
      </c>
      <c r="Q8405" s="0" t="n">
        <v>3.3</v>
      </c>
      <c r="R8405" s="0" t="str">
        <f aca="false">INDEX(Lookup!$B$4:$B$18,MATCH(C8405,Lookup!$A$4:$A$18,0))</f>
        <v>India</v>
      </c>
      <c r="S8405" s="20" t="n">
        <f aca="false">INDEX(Lookup!$D$4:$D$18,MATCH(C8405,Lookup!$A$4:$A$18,0))</f>
        <v>0.012</v>
      </c>
      <c r="T8405" s="21" t="n">
        <f aca="false">ROUND(P8405*S8405,2)</f>
        <v>19.2</v>
      </c>
      <c r="U8405" s="21" t="n">
        <f aca="false">IF(T8405&lt;=10,1,IF(T8405&lt;=20,2,IF(T8405&lt;=30,3,IF(T8405&lt;=40,4,IF(T8405&lt;=50,5,IF(T8405&lt;=100,6,IF(T8405&lt;=250,7,8)))))))</f>
        <v>2</v>
      </c>
      <c r="V8405" s="21" t="n">
        <f aca="false">IF(AND(OR(Dashboard!$T$3="All",R8405=Dashboard!$T$3),OR(Dashboard!$T$4="All",D8405=Dashboard!$T$4)),1,0)</f>
        <v>1</v>
      </c>
      <c r="W8405" s="21" t="n">
        <f aca="false">IF(V8405=1,T8405+ROW()/10000000,0)</f>
        <v>19.2008405</v>
      </c>
    </row>
    <row r="8406" customFormat="false" ht="15" hidden="false" customHeight="false" outlineLevel="0" collapsed="false">
      <c r="A8406" s="0" t="n">
        <v>18346730</v>
      </c>
      <c r="B8406" s="0" t="s">
        <v>10135</v>
      </c>
      <c r="C8406" s="0" t="n">
        <v>1</v>
      </c>
      <c r="D8406" s="0" t="s">
        <v>17189</v>
      </c>
      <c r="E8406" s="0" t="s">
        <v>17839</v>
      </c>
      <c r="F8406" s="0" t="s">
        <v>17822</v>
      </c>
      <c r="G8406" s="0" t="s">
        <v>17823</v>
      </c>
      <c r="H8406" s="0" t="s">
        <v>17840</v>
      </c>
      <c r="I8406" s="0" t="s">
        <v>2123</v>
      </c>
      <c r="J8406" s="0" t="s">
        <v>47</v>
      </c>
      <c r="K8406" s="0" t="s">
        <v>47</v>
      </c>
      <c r="L8406" s="0" t="s">
        <v>47</v>
      </c>
      <c r="M8406" s="0" t="s">
        <v>47</v>
      </c>
      <c r="N8406" s="0" t="n">
        <v>2</v>
      </c>
      <c r="O8406" s="0" t="n">
        <v>36</v>
      </c>
      <c r="P8406" s="0" t="n">
        <v>600</v>
      </c>
      <c r="Q8406" s="0" t="n">
        <v>3.3</v>
      </c>
      <c r="R8406" s="0" t="str">
        <f aca="false">INDEX(Lookup!$B$4:$B$18,MATCH(C8406,Lookup!$A$4:$A$18,0))</f>
        <v>India</v>
      </c>
      <c r="S8406" s="20" t="n">
        <f aca="false">INDEX(Lookup!$D$4:$D$18,MATCH(C8406,Lookup!$A$4:$A$18,0))</f>
        <v>0.012</v>
      </c>
      <c r="T8406" s="21" t="n">
        <f aca="false">ROUND(P8406*S8406,2)</f>
        <v>7.2</v>
      </c>
      <c r="U8406" s="21" t="n">
        <f aca="false">IF(T8406&lt;=10,1,IF(T8406&lt;=20,2,IF(T8406&lt;=30,3,IF(T8406&lt;=40,4,IF(T8406&lt;=50,5,IF(T8406&lt;=100,6,IF(T8406&lt;=250,7,8)))))))</f>
        <v>1</v>
      </c>
      <c r="V8406" s="21" t="n">
        <f aca="false">IF(AND(OR(Dashboard!$T$3="All",R8406=Dashboard!$T$3),OR(Dashboard!$T$4="All",D8406=Dashboard!$T$4)),1,0)</f>
        <v>1</v>
      </c>
      <c r="W8406" s="21" t="n">
        <f aca="false">IF(V8406=1,T8406+ROW()/10000000,0)</f>
        <v>7.2008406</v>
      </c>
    </row>
    <row r="8407" customFormat="false" ht="15" hidden="false" customHeight="false" outlineLevel="0" collapsed="false">
      <c r="A8407" s="0" t="n">
        <v>461</v>
      </c>
      <c r="B8407" s="0" t="s">
        <v>2719</v>
      </c>
      <c r="C8407" s="0" t="n">
        <v>1</v>
      </c>
      <c r="D8407" s="0" t="s">
        <v>17189</v>
      </c>
      <c r="E8407" s="0" t="s">
        <v>17841</v>
      </c>
      <c r="F8407" s="0" t="s">
        <v>17822</v>
      </c>
      <c r="G8407" s="0" t="s">
        <v>17823</v>
      </c>
      <c r="H8407" s="0" t="s">
        <v>2723</v>
      </c>
      <c r="I8407" s="0" t="s">
        <v>2123</v>
      </c>
      <c r="J8407" s="0" t="s">
        <v>46</v>
      </c>
      <c r="K8407" s="0" t="s">
        <v>47</v>
      </c>
      <c r="L8407" s="0" t="s">
        <v>47</v>
      </c>
      <c r="M8407" s="0" t="s">
        <v>47</v>
      </c>
      <c r="N8407" s="0" t="n">
        <v>3</v>
      </c>
      <c r="O8407" s="0" t="n">
        <v>446</v>
      </c>
      <c r="P8407" s="0" t="n">
        <v>1200</v>
      </c>
      <c r="Q8407" s="0" t="n">
        <v>3.3</v>
      </c>
      <c r="R8407" s="0" t="str">
        <f aca="false">INDEX(Lookup!$B$4:$B$18,MATCH(C8407,Lookup!$A$4:$A$18,0))</f>
        <v>India</v>
      </c>
      <c r="S8407" s="20" t="n">
        <f aca="false">INDEX(Lookup!$D$4:$D$18,MATCH(C8407,Lookup!$A$4:$A$18,0))</f>
        <v>0.012</v>
      </c>
      <c r="T8407" s="21" t="n">
        <f aca="false">ROUND(P8407*S8407,2)</f>
        <v>14.4</v>
      </c>
      <c r="U8407" s="21" t="n">
        <f aca="false">IF(T8407&lt;=10,1,IF(T8407&lt;=20,2,IF(T8407&lt;=30,3,IF(T8407&lt;=40,4,IF(T8407&lt;=50,5,IF(T8407&lt;=100,6,IF(T8407&lt;=250,7,8)))))))</f>
        <v>2</v>
      </c>
      <c r="V8407" s="21" t="n">
        <f aca="false">IF(AND(OR(Dashboard!$T$3="All",R8407=Dashboard!$T$3),OR(Dashboard!$T$4="All",D8407=Dashboard!$T$4)),1,0)</f>
        <v>1</v>
      </c>
      <c r="W8407" s="21" t="n">
        <f aca="false">IF(V8407=1,T8407+ROW()/10000000,0)</f>
        <v>14.4008407</v>
      </c>
    </row>
    <row r="8408" customFormat="false" ht="15" hidden="false" customHeight="false" outlineLevel="0" collapsed="false">
      <c r="A8408" s="0" t="n">
        <v>937</v>
      </c>
      <c r="B8408" s="0" t="s">
        <v>2294</v>
      </c>
      <c r="C8408" s="0" t="n">
        <v>1</v>
      </c>
      <c r="D8408" s="0" t="s">
        <v>17189</v>
      </c>
      <c r="E8408" s="0" t="s">
        <v>17842</v>
      </c>
      <c r="F8408" s="0" t="s">
        <v>17822</v>
      </c>
      <c r="G8408" s="0" t="s">
        <v>17823</v>
      </c>
      <c r="H8408" s="0" t="s">
        <v>3007</v>
      </c>
      <c r="I8408" s="0" t="s">
        <v>2123</v>
      </c>
      <c r="J8408" s="0" t="s">
        <v>47</v>
      </c>
      <c r="K8408" s="0" t="s">
        <v>46</v>
      </c>
      <c r="L8408" s="0" t="s">
        <v>47</v>
      </c>
      <c r="M8408" s="0" t="s">
        <v>47</v>
      </c>
      <c r="N8408" s="0" t="n">
        <v>2</v>
      </c>
      <c r="O8408" s="0" t="n">
        <v>608</v>
      </c>
      <c r="P8408" s="0" t="n">
        <v>500</v>
      </c>
      <c r="Q8408" s="0" t="n">
        <v>2.7</v>
      </c>
      <c r="R8408" s="0" t="str">
        <f aca="false">INDEX(Lookup!$B$4:$B$18,MATCH(C8408,Lookup!$A$4:$A$18,0))</f>
        <v>India</v>
      </c>
      <c r="S8408" s="20" t="n">
        <f aca="false">INDEX(Lookup!$D$4:$D$18,MATCH(C8408,Lookup!$A$4:$A$18,0))</f>
        <v>0.012</v>
      </c>
      <c r="T8408" s="21" t="n">
        <f aca="false">ROUND(P8408*S8408,2)</f>
        <v>6</v>
      </c>
      <c r="U8408" s="21" t="n">
        <f aca="false">IF(T8408&lt;=10,1,IF(T8408&lt;=20,2,IF(T8408&lt;=30,3,IF(T8408&lt;=40,4,IF(T8408&lt;=50,5,IF(T8408&lt;=100,6,IF(T8408&lt;=250,7,8)))))))</f>
        <v>1</v>
      </c>
      <c r="V8408" s="21" t="n">
        <f aca="false">IF(AND(OR(Dashboard!$T$3="All",R8408=Dashboard!$T$3),OR(Dashboard!$T$4="All",D8408=Dashboard!$T$4)),1,0)</f>
        <v>1</v>
      </c>
      <c r="W8408" s="21" t="n">
        <f aca="false">IF(V8408=1,T8408+ROW()/10000000,0)</f>
        <v>6.0008408</v>
      </c>
    </row>
    <row r="8409" customFormat="false" ht="15" hidden="false" customHeight="false" outlineLevel="0" collapsed="false">
      <c r="A8409" s="0" t="n">
        <v>307720</v>
      </c>
      <c r="B8409" s="0" t="s">
        <v>17843</v>
      </c>
      <c r="C8409" s="0" t="n">
        <v>1</v>
      </c>
      <c r="D8409" s="0" t="s">
        <v>17189</v>
      </c>
      <c r="E8409" s="0" t="s">
        <v>17844</v>
      </c>
      <c r="F8409" s="0" t="s">
        <v>17822</v>
      </c>
      <c r="G8409" s="0" t="s">
        <v>17823</v>
      </c>
      <c r="H8409" s="0" t="s">
        <v>2367</v>
      </c>
      <c r="I8409" s="0" t="s">
        <v>2123</v>
      </c>
      <c r="J8409" s="0" t="s">
        <v>47</v>
      </c>
      <c r="K8409" s="0" t="s">
        <v>47</v>
      </c>
      <c r="L8409" s="0" t="s">
        <v>47</v>
      </c>
      <c r="M8409" s="0" t="s">
        <v>47</v>
      </c>
      <c r="N8409" s="0" t="n">
        <v>1</v>
      </c>
      <c r="O8409" s="0" t="n">
        <v>76</v>
      </c>
      <c r="P8409" s="0" t="n">
        <v>400</v>
      </c>
      <c r="Q8409" s="0" t="n">
        <v>3.2</v>
      </c>
      <c r="R8409" s="0" t="str">
        <f aca="false">INDEX(Lookup!$B$4:$B$18,MATCH(C8409,Lookup!$A$4:$A$18,0))</f>
        <v>India</v>
      </c>
      <c r="S8409" s="20" t="n">
        <f aca="false">INDEX(Lookup!$D$4:$D$18,MATCH(C8409,Lookup!$A$4:$A$18,0))</f>
        <v>0.012</v>
      </c>
      <c r="T8409" s="21" t="n">
        <f aca="false">ROUND(P8409*S8409,2)</f>
        <v>4.8</v>
      </c>
      <c r="U8409" s="21" t="n">
        <f aca="false">IF(T8409&lt;=10,1,IF(T8409&lt;=20,2,IF(T8409&lt;=30,3,IF(T8409&lt;=40,4,IF(T8409&lt;=50,5,IF(T8409&lt;=100,6,IF(T8409&lt;=250,7,8)))))))</f>
        <v>1</v>
      </c>
      <c r="V8409" s="21" t="n">
        <f aca="false">IF(AND(OR(Dashboard!$T$3="All",R8409=Dashboard!$T$3),OR(Dashboard!$T$4="All",D8409=Dashboard!$T$4)),1,0)</f>
        <v>1</v>
      </c>
      <c r="W8409" s="21" t="n">
        <f aca="false">IF(V8409=1,T8409+ROW()/10000000,0)</f>
        <v>4.8008409</v>
      </c>
    </row>
    <row r="8410" customFormat="false" ht="15" hidden="false" customHeight="false" outlineLevel="0" collapsed="false">
      <c r="A8410" s="0" t="n">
        <v>591</v>
      </c>
      <c r="B8410" s="0" t="s">
        <v>7356</v>
      </c>
      <c r="C8410" s="0" t="n">
        <v>1</v>
      </c>
      <c r="D8410" s="0" t="s">
        <v>17189</v>
      </c>
      <c r="E8410" s="0" t="s">
        <v>17845</v>
      </c>
      <c r="F8410" s="0" t="s">
        <v>17822</v>
      </c>
      <c r="G8410" s="0" t="s">
        <v>17823</v>
      </c>
      <c r="H8410" s="0" t="s">
        <v>3583</v>
      </c>
      <c r="I8410" s="0" t="s">
        <v>2123</v>
      </c>
      <c r="J8410" s="0" t="s">
        <v>47</v>
      </c>
      <c r="K8410" s="0" t="s">
        <v>46</v>
      </c>
      <c r="L8410" s="0" t="s">
        <v>47</v>
      </c>
      <c r="M8410" s="0" t="s">
        <v>47</v>
      </c>
      <c r="N8410" s="0" t="n">
        <v>2</v>
      </c>
      <c r="O8410" s="0" t="n">
        <v>211</v>
      </c>
      <c r="P8410" s="0" t="n">
        <v>600</v>
      </c>
      <c r="Q8410" s="0" t="n">
        <v>2.5</v>
      </c>
      <c r="R8410" s="0" t="str">
        <f aca="false">INDEX(Lookup!$B$4:$B$18,MATCH(C8410,Lookup!$A$4:$A$18,0))</f>
        <v>India</v>
      </c>
      <c r="S8410" s="20" t="n">
        <f aca="false">INDEX(Lookup!$D$4:$D$18,MATCH(C8410,Lookup!$A$4:$A$18,0))</f>
        <v>0.012</v>
      </c>
      <c r="T8410" s="21" t="n">
        <f aca="false">ROUND(P8410*S8410,2)</f>
        <v>7.2</v>
      </c>
      <c r="U8410" s="21" t="n">
        <f aca="false">IF(T8410&lt;=10,1,IF(T8410&lt;=20,2,IF(T8410&lt;=30,3,IF(T8410&lt;=40,4,IF(T8410&lt;=50,5,IF(T8410&lt;=100,6,IF(T8410&lt;=250,7,8)))))))</f>
        <v>1</v>
      </c>
      <c r="V8410" s="21" t="n">
        <f aca="false">IF(AND(OR(Dashboard!$T$3="All",R8410=Dashboard!$T$3),OR(Dashboard!$T$4="All",D8410=Dashboard!$T$4)),1,0)</f>
        <v>1</v>
      </c>
      <c r="W8410" s="21" t="n">
        <f aca="false">IF(V8410=1,T8410+ROW()/10000000,0)</f>
        <v>7.200841</v>
      </c>
    </row>
    <row r="8411" customFormat="false" ht="15" hidden="false" customHeight="false" outlineLevel="0" collapsed="false">
      <c r="A8411" s="0" t="n">
        <v>18371433</v>
      </c>
      <c r="B8411" s="0" t="s">
        <v>17846</v>
      </c>
      <c r="C8411" s="0" t="n">
        <v>1</v>
      </c>
      <c r="D8411" s="0" t="s">
        <v>17189</v>
      </c>
      <c r="E8411" s="0" t="s">
        <v>17823</v>
      </c>
      <c r="F8411" s="0" t="s">
        <v>17822</v>
      </c>
      <c r="G8411" s="0" t="s">
        <v>17823</v>
      </c>
      <c r="H8411" s="0" t="s">
        <v>2122</v>
      </c>
      <c r="I8411" s="0" t="s">
        <v>2123</v>
      </c>
      <c r="J8411" s="0" t="s">
        <v>47</v>
      </c>
      <c r="K8411" s="0" t="s">
        <v>46</v>
      </c>
      <c r="L8411" s="0" t="s">
        <v>47</v>
      </c>
      <c r="M8411" s="0" t="s">
        <v>47</v>
      </c>
      <c r="N8411" s="0" t="n">
        <v>2</v>
      </c>
      <c r="O8411" s="0" t="n">
        <v>19</v>
      </c>
      <c r="P8411" s="0" t="n">
        <v>600</v>
      </c>
      <c r="Q8411" s="0" t="n">
        <v>3.3</v>
      </c>
      <c r="R8411" s="0" t="str">
        <f aca="false">INDEX(Lookup!$B$4:$B$18,MATCH(C8411,Lookup!$A$4:$A$18,0))</f>
        <v>India</v>
      </c>
      <c r="S8411" s="20" t="n">
        <f aca="false">INDEX(Lookup!$D$4:$D$18,MATCH(C8411,Lookup!$A$4:$A$18,0))</f>
        <v>0.012</v>
      </c>
      <c r="T8411" s="21" t="n">
        <f aca="false">ROUND(P8411*S8411,2)</f>
        <v>7.2</v>
      </c>
      <c r="U8411" s="21" t="n">
        <f aca="false">IF(T8411&lt;=10,1,IF(T8411&lt;=20,2,IF(T8411&lt;=30,3,IF(T8411&lt;=40,4,IF(T8411&lt;=50,5,IF(T8411&lt;=100,6,IF(T8411&lt;=250,7,8)))))))</f>
        <v>1</v>
      </c>
      <c r="V8411" s="21" t="n">
        <f aca="false">IF(AND(OR(Dashboard!$T$3="All",R8411=Dashboard!$T$3),OR(Dashboard!$T$4="All",D8411=Dashboard!$T$4)),1,0)</f>
        <v>1</v>
      </c>
      <c r="W8411" s="21" t="n">
        <f aca="false">IF(V8411=1,T8411+ROW()/10000000,0)</f>
        <v>7.2008411</v>
      </c>
    </row>
    <row r="8412" customFormat="false" ht="15" hidden="false" customHeight="false" outlineLevel="0" collapsed="false">
      <c r="A8412" s="0" t="n">
        <v>18287364</v>
      </c>
      <c r="B8412" s="0" t="s">
        <v>5013</v>
      </c>
      <c r="C8412" s="0" t="n">
        <v>1</v>
      </c>
      <c r="D8412" s="0" t="s">
        <v>17189</v>
      </c>
      <c r="E8412" s="0" t="s">
        <v>17823</v>
      </c>
      <c r="F8412" s="0" t="s">
        <v>17822</v>
      </c>
      <c r="G8412" s="0" t="s">
        <v>17823</v>
      </c>
      <c r="H8412" s="0" t="s">
        <v>2158</v>
      </c>
      <c r="I8412" s="0" t="s">
        <v>2123</v>
      </c>
      <c r="J8412" s="0" t="s">
        <v>47</v>
      </c>
      <c r="K8412" s="0" t="s">
        <v>46</v>
      </c>
      <c r="L8412" s="0" t="s">
        <v>47</v>
      </c>
      <c r="M8412" s="0" t="s">
        <v>47</v>
      </c>
      <c r="N8412" s="0" t="n">
        <v>2</v>
      </c>
      <c r="O8412" s="0" t="n">
        <v>68</v>
      </c>
      <c r="P8412" s="0" t="n">
        <v>650</v>
      </c>
      <c r="Q8412" s="0" t="n">
        <v>3.4</v>
      </c>
      <c r="R8412" s="0" t="str">
        <f aca="false">INDEX(Lookup!$B$4:$B$18,MATCH(C8412,Lookup!$A$4:$A$18,0))</f>
        <v>India</v>
      </c>
      <c r="S8412" s="20" t="n">
        <f aca="false">INDEX(Lookup!$D$4:$D$18,MATCH(C8412,Lookup!$A$4:$A$18,0))</f>
        <v>0.012</v>
      </c>
      <c r="T8412" s="21" t="n">
        <f aca="false">ROUND(P8412*S8412,2)</f>
        <v>7.8</v>
      </c>
      <c r="U8412" s="21" t="n">
        <f aca="false">IF(T8412&lt;=10,1,IF(T8412&lt;=20,2,IF(T8412&lt;=30,3,IF(T8412&lt;=40,4,IF(T8412&lt;=50,5,IF(T8412&lt;=100,6,IF(T8412&lt;=250,7,8)))))))</f>
        <v>1</v>
      </c>
      <c r="V8412" s="21" t="n">
        <f aca="false">IF(AND(OR(Dashboard!$T$3="All",R8412=Dashboard!$T$3),OR(Dashboard!$T$4="All",D8412=Dashboard!$T$4)),1,0)</f>
        <v>1</v>
      </c>
      <c r="W8412" s="21" t="n">
        <f aca="false">IF(V8412=1,T8412+ROW()/10000000,0)</f>
        <v>7.8008412</v>
      </c>
    </row>
    <row r="8413" customFormat="false" ht="15" hidden="false" customHeight="false" outlineLevel="0" collapsed="false">
      <c r="A8413" s="0" t="n">
        <v>7913</v>
      </c>
      <c r="B8413" s="0" t="s">
        <v>7963</v>
      </c>
      <c r="C8413" s="0" t="n">
        <v>1</v>
      </c>
      <c r="D8413" s="0" t="s">
        <v>17189</v>
      </c>
      <c r="E8413" s="0" t="s">
        <v>17847</v>
      </c>
      <c r="F8413" s="0" t="s">
        <v>17822</v>
      </c>
      <c r="G8413" s="0" t="s">
        <v>17823</v>
      </c>
      <c r="H8413" s="0" t="s">
        <v>2185</v>
      </c>
      <c r="I8413" s="0" t="s">
        <v>2123</v>
      </c>
      <c r="J8413" s="0" t="s">
        <v>47</v>
      </c>
      <c r="K8413" s="0" t="s">
        <v>46</v>
      </c>
      <c r="L8413" s="0" t="s">
        <v>47</v>
      </c>
      <c r="M8413" s="0" t="s">
        <v>47</v>
      </c>
      <c r="N8413" s="0" t="n">
        <v>2</v>
      </c>
      <c r="O8413" s="0" t="n">
        <v>139</v>
      </c>
      <c r="P8413" s="0" t="n">
        <v>900</v>
      </c>
      <c r="Q8413" s="0" t="n">
        <v>3</v>
      </c>
      <c r="R8413" s="0" t="str">
        <f aca="false">INDEX(Lookup!$B$4:$B$18,MATCH(C8413,Lookup!$A$4:$A$18,0))</f>
        <v>India</v>
      </c>
      <c r="S8413" s="20" t="n">
        <f aca="false">INDEX(Lookup!$D$4:$D$18,MATCH(C8413,Lookup!$A$4:$A$18,0))</f>
        <v>0.012</v>
      </c>
      <c r="T8413" s="21" t="n">
        <f aca="false">ROUND(P8413*S8413,2)</f>
        <v>10.8</v>
      </c>
      <c r="U8413" s="21" t="n">
        <f aca="false">IF(T8413&lt;=10,1,IF(T8413&lt;=20,2,IF(T8413&lt;=30,3,IF(T8413&lt;=40,4,IF(T8413&lt;=50,5,IF(T8413&lt;=100,6,IF(T8413&lt;=250,7,8)))))))</f>
        <v>2</v>
      </c>
      <c r="V8413" s="21" t="n">
        <f aca="false">IF(AND(OR(Dashboard!$T$3="All",R8413=Dashboard!$T$3),OR(Dashboard!$T$4="All",D8413=Dashboard!$T$4)),1,0)</f>
        <v>1</v>
      </c>
      <c r="W8413" s="21" t="n">
        <f aca="false">IF(V8413=1,T8413+ROW()/10000000,0)</f>
        <v>10.8008413</v>
      </c>
    </row>
    <row r="8414" customFormat="false" ht="15" hidden="false" customHeight="false" outlineLevel="0" collapsed="false">
      <c r="A8414" s="0" t="n">
        <v>18180086</v>
      </c>
      <c r="B8414" s="0" t="s">
        <v>17848</v>
      </c>
      <c r="C8414" s="0" t="n">
        <v>1</v>
      </c>
      <c r="D8414" s="0" t="s">
        <v>17189</v>
      </c>
      <c r="E8414" s="0" t="s">
        <v>17849</v>
      </c>
      <c r="F8414" s="0" t="s">
        <v>17822</v>
      </c>
      <c r="G8414" s="0" t="s">
        <v>17823</v>
      </c>
      <c r="H8414" s="0" t="s">
        <v>2158</v>
      </c>
      <c r="I8414" s="0" t="s">
        <v>2123</v>
      </c>
      <c r="J8414" s="0" t="s">
        <v>46</v>
      </c>
      <c r="K8414" s="0" t="s">
        <v>47</v>
      </c>
      <c r="L8414" s="0" t="s">
        <v>47</v>
      </c>
      <c r="M8414" s="0" t="s">
        <v>47</v>
      </c>
      <c r="N8414" s="0" t="n">
        <v>3</v>
      </c>
      <c r="O8414" s="0" t="n">
        <v>19</v>
      </c>
      <c r="P8414" s="0" t="n">
        <v>1000</v>
      </c>
      <c r="Q8414" s="0" t="n">
        <v>2.6</v>
      </c>
      <c r="R8414" s="0" t="str">
        <f aca="false">INDEX(Lookup!$B$4:$B$18,MATCH(C8414,Lookup!$A$4:$A$18,0))</f>
        <v>India</v>
      </c>
      <c r="S8414" s="20" t="n">
        <f aca="false">INDEX(Lookup!$D$4:$D$18,MATCH(C8414,Lookup!$A$4:$A$18,0))</f>
        <v>0.012</v>
      </c>
      <c r="T8414" s="21" t="n">
        <f aca="false">ROUND(P8414*S8414,2)</f>
        <v>12</v>
      </c>
      <c r="U8414" s="21" t="n">
        <f aca="false">IF(T8414&lt;=10,1,IF(T8414&lt;=20,2,IF(T8414&lt;=30,3,IF(T8414&lt;=40,4,IF(T8414&lt;=50,5,IF(T8414&lt;=100,6,IF(T8414&lt;=250,7,8)))))))</f>
        <v>2</v>
      </c>
      <c r="V8414" s="21" t="n">
        <f aca="false">IF(AND(OR(Dashboard!$T$3="All",R8414=Dashboard!$T$3),OR(Dashboard!$T$4="All",D8414=Dashboard!$T$4)),1,0)</f>
        <v>1</v>
      </c>
      <c r="W8414" s="21" t="n">
        <f aca="false">IF(V8414=1,T8414+ROW()/10000000,0)</f>
        <v>12.0008414</v>
      </c>
    </row>
    <row r="8415" customFormat="false" ht="15" hidden="false" customHeight="false" outlineLevel="0" collapsed="false">
      <c r="A8415" s="0" t="n">
        <v>5678</v>
      </c>
      <c r="B8415" s="0" t="s">
        <v>17850</v>
      </c>
      <c r="C8415" s="0" t="n">
        <v>1</v>
      </c>
      <c r="D8415" s="0" t="s">
        <v>17189</v>
      </c>
      <c r="E8415" s="0" t="s">
        <v>17851</v>
      </c>
      <c r="F8415" s="0" t="s">
        <v>17822</v>
      </c>
      <c r="G8415" s="0" t="s">
        <v>17823</v>
      </c>
      <c r="H8415" s="0" t="s">
        <v>2288</v>
      </c>
      <c r="I8415" s="0" t="s">
        <v>2123</v>
      </c>
      <c r="J8415" s="0" t="s">
        <v>47</v>
      </c>
      <c r="K8415" s="0" t="s">
        <v>46</v>
      </c>
      <c r="L8415" s="0" t="s">
        <v>47</v>
      </c>
      <c r="M8415" s="0" t="s">
        <v>47</v>
      </c>
      <c r="N8415" s="0" t="n">
        <v>2</v>
      </c>
      <c r="O8415" s="0" t="n">
        <v>89</v>
      </c>
      <c r="P8415" s="0" t="n">
        <v>700</v>
      </c>
      <c r="Q8415" s="0" t="n">
        <v>2.6</v>
      </c>
      <c r="R8415" s="0" t="str">
        <f aca="false">INDEX(Lookup!$B$4:$B$18,MATCH(C8415,Lookup!$A$4:$A$18,0))</f>
        <v>India</v>
      </c>
      <c r="S8415" s="20" t="n">
        <f aca="false">INDEX(Lookup!$D$4:$D$18,MATCH(C8415,Lookup!$A$4:$A$18,0))</f>
        <v>0.012</v>
      </c>
      <c r="T8415" s="21" t="n">
        <f aca="false">ROUND(P8415*S8415,2)</f>
        <v>8.4</v>
      </c>
      <c r="U8415" s="21" t="n">
        <f aca="false">IF(T8415&lt;=10,1,IF(T8415&lt;=20,2,IF(T8415&lt;=30,3,IF(T8415&lt;=40,4,IF(T8415&lt;=50,5,IF(T8415&lt;=100,6,IF(T8415&lt;=250,7,8)))))))</f>
        <v>1</v>
      </c>
      <c r="V8415" s="21" t="n">
        <f aca="false">IF(AND(OR(Dashboard!$T$3="All",R8415=Dashboard!$T$3),OR(Dashboard!$T$4="All",D8415=Dashboard!$T$4)),1,0)</f>
        <v>1</v>
      </c>
      <c r="W8415" s="21" t="n">
        <f aca="false">IF(V8415=1,T8415+ROW()/10000000,0)</f>
        <v>8.4008415</v>
      </c>
    </row>
    <row r="8416" customFormat="false" ht="15" hidden="false" customHeight="false" outlineLevel="0" collapsed="false">
      <c r="A8416" s="0" t="n">
        <v>427</v>
      </c>
      <c r="B8416" s="0" t="s">
        <v>2321</v>
      </c>
      <c r="C8416" s="0" t="n">
        <v>1</v>
      </c>
      <c r="D8416" s="0" t="s">
        <v>17189</v>
      </c>
      <c r="E8416" s="0" t="s">
        <v>17852</v>
      </c>
      <c r="F8416" s="0" t="s">
        <v>17822</v>
      </c>
      <c r="G8416" s="0" t="s">
        <v>17823</v>
      </c>
      <c r="H8416" s="0" t="s">
        <v>2860</v>
      </c>
      <c r="I8416" s="0" t="s">
        <v>2123</v>
      </c>
      <c r="J8416" s="0" t="s">
        <v>47</v>
      </c>
      <c r="K8416" s="0" t="s">
        <v>46</v>
      </c>
      <c r="L8416" s="0" t="s">
        <v>47</v>
      </c>
      <c r="M8416" s="0" t="s">
        <v>47</v>
      </c>
      <c r="N8416" s="0" t="n">
        <v>2</v>
      </c>
      <c r="O8416" s="0" t="n">
        <v>277</v>
      </c>
      <c r="P8416" s="0" t="n">
        <v>600</v>
      </c>
      <c r="Q8416" s="0" t="n">
        <v>3.2</v>
      </c>
      <c r="R8416" s="0" t="str">
        <f aca="false">INDEX(Lookup!$B$4:$B$18,MATCH(C8416,Lookup!$A$4:$A$18,0))</f>
        <v>India</v>
      </c>
      <c r="S8416" s="20" t="n">
        <f aca="false">INDEX(Lookup!$D$4:$D$18,MATCH(C8416,Lookup!$A$4:$A$18,0))</f>
        <v>0.012</v>
      </c>
      <c r="T8416" s="21" t="n">
        <f aca="false">ROUND(P8416*S8416,2)</f>
        <v>7.2</v>
      </c>
      <c r="U8416" s="21" t="n">
        <f aca="false">IF(T8416&lt;=10,1,IF(T8416&lt;=20,2,IF(T8416&lt;=30,3,IF(T8416&lt;=40,4,IF(T8416&lt;=50,5,IF(T8416&lt;=100,6,IF(T8416&lt;=250,7,8)))))))</f>
        <v>1</v>
      </c>
      <c r="V8416" s="21" t="n">
        <f aca="false">IF(AND(OR(Dashboard!$T$3="All",R8416=Dashboard!$T$3),OR(Dashboard!$T$4="All",D8416=Dashboard!$T$4)),1,0)</f>
        <v>1</v>
      </c>
      <c r="W8416" s="21" t="n">
        <f aca="false">IF(V8416=1,T8416+ROW()/10000000,0)</f>
        <v>7.2008416</v>
      </c>
    </row>
    <row r="8417" customFormat="false" ht="15" hidden="false" customHeight="false" outlineLevel="0" collapsed="false">
      <c r="A8417" s="0" t="n">
        <v>18292482</v>
      </c>
      <c r="B8417" s="0" t="s">
        <v>7988</v>
      </c>
      <c r="C8417" s="0" t="n">
        <v>1</v>
      </c>
      <c r="D8417" s="0" t="s">
        <v>17189</v>
      </c>
      <c r="E8417" s="0" t="s">
        <v>17853</v>
      </c>
      <c r="F8417" s="0" t="s">
        <v>17822</v>
      </c>
      <c r="G8417" s="0" t="s">
        <v>17823</v>
      </c>
      <c r="H8417" s="0" t="s">
        <v>2210</v>
      </c>
      <c r="I8417" s="0" t="s">
        <v>2123</v>
      </c>
      <c r="J8417" s="0" t="s">
        <v>47</v>
      </c>
      <c r="K8417" s="0" t="s">
        <v>46</v>
      </c>
      <c r="L8417" s="0" t="s">
        <v>47</v>
      </c>
      <c r="M8417" s="0" t="s">
        <v>47</v>
      </c>
      <c r="N8417" s="0" t="n">
        <v>2</v>
      </c>
      <c r="O8417" s="0" t="n">
        <v>97</v>
      </c>
      <c r="P8417" s="0" t="n">
        <v>600</v>
      </c>
      <c r="Q8417" s="0" t="n">
        <v>3.3</v>
      </c>
      <c r="R8417" s="0" t="str">
        <f aca="false">INDEX(Lookup!$B$4:$B$18,MATCH(C8417,Lookup!$A$4:$A$18,0))</f>
        <v>India</v>
      </c>
      <c r="S8417" s="20" t="n">
        <f aca="false">INDEX(Lookup!$D$4:$D$18,MATCH(C8417,Lookup!$A$4:$A$18,0))</f>
        <v>0.012</v>
      </c>
      <c r="T8417" s="21" t="n">
        <f aca="false">ROUND(P8417*S8417,2)</f>
        <v>7.2</v>
      </c>
      <c r="U8417" s="21" t="n">
        <f aca="false">IF(T8417&lt;=10,1,IF(T8417&lt;=20,2,IF(T8417&lt;=30,3,IF(T8417&lt;=40,4,IF(T8417&lt;=50,5,IF(T8417&lt;=100,6,IF(T8417&lt;=250,7,8)))))))</f>
        <v>1</v>
      </c>
      <c r="V8417" s="21" t="n">
        <f aca="false">IF(AND(OR(Dashboard!$T$3="All",R8417=Dashboard!$T$3),OR(Dashboard!$T$4="All",D8417=Dashboard!$T$4)),1,0)</f>
        <v>1</v>
      </c>
      <c r="W8417" s="21" t="n">
        <f aca="false">IF(V8417=1,T8417+ROW()/10000000,0)</f>
        <v>7.2008417</v>
      </c>
    </row>
    <row r="8418" customFormat="false" ht="15" hidden="false" customHeight="false" outlineLevel="0" collapsed="false">
      <c r="A8418" s="0" t="n">
        <v>18446481</v>
      </c>
      <c r="B8418" s="0" t="s">
        <v>17854</v>
      </c>
      <c r="C8418" s="0" t="n">
        <v>1</v>
      </c>
      <c r="D8418" s="0" t="s">
        <v>17189</v>
      </c>
      <c r="E8418" s="0" t="s">
        <v>17855</v>
      </c>
      <c r="F8418" s="0" t="s">
        <v>17822</v>
      </c>
      <c r="G8418" s="0" t="s">
        <v>17823</v>
      </c>
      <c r="H8418" s="0" t="s">
        <v>2136</v>
      </c>
      <c r="I8418" s="0" t="s">
        <v>2123</v>
      </c>
      <c r="J8418" s="0" t="s">
        <v>47</v>
      </c>
      <c r="K8418" s="0" t="s">
        <v>46</v>
      </c>
      <c r="L8418" s="0" t="s">
        <v>47</v>
      </c>
      <c r="M8418" s="0" t="s">
        <v>47</v>
      </c>
      <c r="N8418" s="0" t="n">
        <v>2</v>
      </c>
      <c r="O8418" s="0" t="n">
        <v>19</v>
      </c>
      <c r="P8418" s="0" t="n">
        <v>600</v>
      </c>
      <c r="Q8418" s="0" t="n">
        <v>3.4</v>
      </c>
      <c r="R8418" s="0" t="str">
        <f aca="false">INDEX(Lookup!$B$4:$B$18,MATCH(C8418,Lookup!$A$4:$A$18,0))</f>
        <v>India</v>
      </c>
      <c r="S8418" s="20" t="n">
        <f aca="false">INDEX(Lookup!$D$4:$D$18,MATCH(C8418,Lookup!$A$4:$A$18,0))</f>
        <v>0.012</v>
      </c>
      <c r="T8418" s="21" t="n">
        <f aca="false">ROUND(P8418*S8418,2)</f>
        <v>7.2</v>
      </c>
      <c r="U8418" s="21" t="n">
        <f aca="false">IF(T8418&lt;=10,1,IF(T8418&lt;=20,2,IF(T8418&lt;=30,3,IF(T8418&lt;=40,4,IF(T8418&lt;=50,5,IF(T8418&lt;=100,6,IF(T8418&lt;=250,7,8)))))))</f>
        <v>1</v>
      </c>
      <c r="V8418" s="21" t="n">
        <f aca="false">IF(AND(OR(Dashboard!$T$3="All",R8418=Dashboard!$T$3),OR(Dashboard!$T$4="All",D8418=Dashboard!$T$4)),1,0)</f>
        <v>1</v>
      </c>
      <c r="W8418" s="21" t="n">
        <f aca="false">IF(V8418=1,T8418+ROW()/10000000,0)</f>
        <v>7.2008418</v>
      </c>
    </row>
    <row r="8419" customFormat="false" ht="15" hidden="false" customHeight="false" outlineLevel="0" collapsed="false">
      <c r="A8419" s="0" t="n">
        <v>310694</v>
      </c>
      <c r="B8419" s="0" t="s">
        <v>17856</v>
      </c>
      <c r="C8419" s="0" t="n">
        <v>1</v>
      </c>
      <c r="D8419" s="0" t="s">
        <v>17189</v>
      </c>
      <c r="E8419" s="0" t="s">
        <v>17857</v>
      </c>
      <c r="F8419" s="0" t="s">
        <v>17822</v>
      </c>
      <c r="G8419" s="0" t="s">
        <v>17823</v>
      </c>
      <c r="H8419" s="0" t="s">
        <v>2359</v>
      </c>
      <c r="I8419" s="0" t="s">
        <v>2123</v>
      </c>
      <c r="J8419" s="0" t="s">
        <v>46</v>
      </c>
      <c r="K8419" s="0" t="s">
        <v>46</v>
      </c>
      <c r="L8419" s="0" t="s">
        <v>47</v>
      </c>
      <c r="M8419" s="0" t="s">
        <v>47</v>
      </c>
      <c r="N8419" s="0" t="n">
        <v>3</v>
      </c>
      <c r="O8419" s="0" t="n">
        <v>80</v>
      </c>
      <c r="P8419" s="0" t="n">
        <v>1400</v>
      </c>
      <c r="Q8419" s="0" t="n">
        <v>3.2</v>
      </c>
      <c r="R8419" s="0" t="str">
        <f aca="false">INDEX(Lookup!$B$4:$B$18,MATCH(C8419,Lookup!$A$4:$A$18,0))</f>
        <v>India</v>
      </c>
      <c r="S8419" s="20" t="n">
        <f aca="false">INDEX(Lookup!$D$4:$D$18,MATCH(C8419,Lookup!$A$4:$A$18,0))</f>
        <v>0.012</v>
      </c>
      <c r="T8419" s="21" t="n">
        <f aca="false">ROUND(P8419*S8419,2)</f>
        <v>16.8</v>
      </c>
      <c r="U8419" s="21" t="n">
        <f aca="false">IF(T8419&lt;=10,1,IF(T8419&lt;=20,2,IF(T8419&lt;=30,3,IF(T8419&lt;=40,4,IF(T8419&lt;=50,5,IF(T8419&lt;=100,6,IF(T8419&lt;=250,7,8)))))))</f>
        <v>2</v>
      </c>
      <c r="V8419" s="21" t="n">
        <f aca="false">IF(AND(OR(Dashboard!$T$3="All",R8419=Dashboard!$T$3),OR(Dashboard!$T$4="All",D8419=Dashboard!$T$4)),1,0)</f>
        <v>1</v>
      </c>
      <c r="W8419" s="21" t="n">
        <f aca="false">IF(V8419=1,T8419+ROW()/10000000,0)</f>
        <v>16.8008419</v>
      </c>
    </row>
    <row r="8420" customFormat="false" ht="15" hidden="false" customHeight="false" outlineLevel="0" collapsed="false">
      <c r="A8420" s="0" t="n">
        <v>18252573</v>
      </c>
      <c r="B8420" s="0" t="s">
        <v>17858</v>
      </c>
      <c r="C8420" s="0" t="n">
        <v>1</v>
      </c>
      <c r="D8420" s="0" t="s">
        <v>17189</v>
      </c>
      <c r="E8420" s="0" t="s">
        <v>17859</v>
      </c>
      <c r="F8420" s="0" t="s">
        <v>17822</v>
      </c>
      <c r="G8420" s="0" t="s">
        <v>17823</v>
      </c>
      <c r="H8420" s="0" t="s">
        <v>2122</v>
      </c>
      <c r="I8420" s="0" t="s">
        <v>2123</v>
      </c>
      <c r="J8420" s="0" t="s">
        <v>47</v>
      </c>
      <c r="K8420" s="0" t="s">
        <v>46</v>
      </c>
      <c r="L8420" s="0" t="s">
        <v>47</v>
      </c>
      <c r="M8420" s="0" t="s">
        <v>47</v>
      </c>
      <c r="N8420" s="0" t="n">
        <v>1</v>
      </c>
      <c r="O8420" s="0" t="n">
        <v>47</v>
      </c>
      <c r="P8420" s="0" t="n">
        <v>350</v>
      </c>
      <c r="Q8420" s="0" t="n">
        <v>3.2</v>
      </c>
      <c r="R8420" s="0" t="str">
        <f aca="false">INDEX(Lookup!$B$4:$B$18,MATCH(C8420,Lookup!$A$4:$A$18,0))</f>
        <v>India</v>
      </c>
      <c r="S8420" s="20" t="n">
        <f aca="false">INDEX(Lookup!$D$4:$D$18,MATCH(C8420,Lookup!$A$4:$A$18,0))</f>
        <v>0.012</v>
      </c>
      <c r="T8420" s="21" t="n">
        <f aca="false">ROUND(P8420*S8420,2)</f>
        <v>4.2</v>
      </c>
      <c r="U8420" s="21" t="n">
        <f aca="false">IF(T8420&lt;=10,1,IF(T8420&lt;=20,2,IF(T8420&lt;=30,3,IF(T8420&lt;=40,4,IF(T8420&lt;=50,5,IF(T8420&lt;=100,6,IF(T8420&lt;=250,7,8)))))))</f>
        <v>1</v>
      </c>
      <c r="V8420" s="21" t="n">
        <f aca="false">IF(AND(OR(Dashboard!$T$3="All",R8420=Dashboard!$T$3),OR(Dashboard!$T$4="All",D8420=Dashboard!$T$4)),1,0)</f>
        <v>1</v>
      </c>
      <c r="W8420" s="21" t="n">
        <f aca="false">IF(V8420=1,T8420+ROW()/10000000,0)</f>
        <v>4.200842</v>
      </c>
    </row>
    <row r="8421" customFormat="false" ht="15" hidden="false" customHeight="false" outlineLevel="0" collapsed="false">
      <c r="A8421" s="0" t="n">
        <v>303269</v>
      </c>
      <c r="B8421" s="0" t="s">
        <v>3136</v>
      </c>
      <c r="C8421" s="0" t="n">
        <v>1</v>
      </c>
      <c r="D8421" s="0" t="s">
        <v>17189</v>
      </c>
      <c r="E8421" s="0" t="s">
        <v>17860</v>
      </c>
      <c r="F8421" s="0" t="s">
        <v>17822</v>
      </c>
      <c r="G8421" s="0" t="s">
        <v>17823</v>
      </c>
      <c r="H8421" s="0" t="s">
        <v>2972</v>
      </c>
      <c r="I8421" s="0" t="s">
        <v>2123</v>
      </c>
      <c r="J8421" s="0" t="s">
        <v>47</v>
      </c>
      <c r="K8421" s="0" t="s">
        <v>47</v>
      </c>
      <c r="L8421" s="0" t="s">
        <v>47</v>
      </c>
      <c r="M8421" s="0" t="s">
        <v>47</v>
      </c>
      <c r="N8421" s="0" t="n">
        <v>1</v>
      </c>
      <c r="O8421" s="0" t="n">
        <v>45</v>
      </c>
      <c r="P8421" s="0" t="n">
        <v>300</v>
      </c>
      <c r="Q8421" s="0" t="n">
        <v>3.4</v>
      </c>
      <c r="R8421" s="0" t="str">
        <f aca="false">INDEX(Lookup!$B$4:$B$18,MATCH(C8421,Lookup!$A$4:$A$18,0))</f>
        <v>India</v>
      </c>
      <c r="S8421" s="20" t="n">
        <f aca="false">INDEX(Lookup!$D$4:$D$18,MATCH(C8421,Lookup!$A$4:$A$18,0))</f>
        <v>0.012</v>
      </c>
      <c r="T8421" s="21" t="n">
        <f aca="false">ROUND(P8421*S8421,2)</f>
        <v>3.6</v>
      </c>
      <c r="U8421" s="21" t="n">
        <f aca="false">IF(T8421&lt;=10,1,IF(T8421&lt;=20,2,IF(T8421&lt;=30,3,IF(T8421&lt;=40,4,IF(T8421&lt;=50,5,IF(T8421&lt;=100,6,IF(T8421&lt;=250,7,8)))))))</f>
        <v>1</v>
      </c>
      <c r="V8421" s="21" t="n">
        <f aca="false">IF(AND(OR(Dashboard!$T$3="All",R8421=Dashboard!$T$3),OR(Dashboard!$T$4="All",D8421=Dashboard!$T$4)),1,0)</f>
        <v>1</v>
      </c>
      <c r="W8421" s="21" t="n">
        <f aca="false">IF(V8421=1,T8421+ROW()/10000000,0)</f>
        <v>3.6008421</v>
      </c>
    </row>
    <row r="8422" customFormat="false" ht="15" hidden="false" customHeight="false" outlineLevel="0" collapsed="false">
      <c r="A8422" s="0" t="n">
        <v>5854</v>
      </c>
      <c r="B8422" s="0" t="s">
        <v>17861</v>
      </c>
      <c r="C8422" s="0" t="n">
        <v>1</v>
      </c>
      <c r="D8422" s="0" t="s">
        <v>17189</v>
      </c>
      <c r="E8422" s="0" t="s">
        <v>17862</v>
      </c>
      <c r="F8422" s="0" t="s">
        <v>17822</v>
      </c>
      <c r="G8422" s="0" t="s">
        <v>17823</v>
      </c>
      <c r="H8422" s="0" t="s">
        <v>2288</v>
      </c>
      <c r="I8422" s="0" t="s">
        <v>2123</v>
      </c>
      <c r="J8422" s="0" t="s">
        <v>46</v>
      </c>
      <c r="K8422" s="0" t="s">
        <v>47</v>
      </c>
      <c r="L8422" s="0" t="s">
        <v>47</v>
      </c>
      <c r="M8422" s="0" t="s">
        <v>47</v>
      </c>
      <c r="N8422" s="0" t="n">
        <v>3</v>
      </c>
      <c r="O8422" s="0" t="n">
        <v>37</v>
      </c>
      <c r="P8422" s="0" t="n">
        <v>1300</v>
      </c>
      <c r="Q8422" s="0" t="n">
        <v>3.2</v>
      </c>
      <c r="R8422" s="0" t="str">
        <f aca="false">INDEX(Lookup!$B$4:$B$18,MATCH(C8422,Lookup!$A$4:$A$18,0))</f>
        <v>India</v>
      </c>
      <c r="S8422" s="20" t="n">
        <f aca="false">INDEX(Lookup!$D$4:$D$18,MATCH(C8422,Lookup!$A$4:$A$18,0))</f>
        <v>0.012</v>
      </c>
      <c r="T8422" s="21" t="n">
        <f aca="false">ROUND(P8422*S8422,2)</f>
        <v>15.6</v>
      </c>
      <c r="U8422" s="21" t="n">
        <f aca="false">IF(T8422&lt;=10,1,IF(T8422&lt;=20,2,IF(T8422&lt;=30,3,IF(T8422&lt;=40,4,IF(T8422&lt;=50,5,IF(T8422&lt;=100,6,IF(T8422&lt;=250,7,8)))))))</f>
        <v>2</v>
      </c>
      <c r="V8422" s="21" t="n">
        <f aca="false">IF(AND(OR(Dashboard!$T$3="All",R8422=Dashboard!$T$3),OR(Dashboard!$T$4="All",D8422=Dashboard!$T$4)),1,0)</f>
        <v>1</v>
      </c>
      <c r="W8422" s="21" t="n">
        <f aca="false">IF(V8422=1,T8422+ROW()/10000000,0)</f>
        <v>15.6008422</v>
      </c>
    </row>
    <row r="8423" customFormat="false" ht="15" hidden="false" customHeight="false" outlineLevel="0" collapsed="false">
      <c r="A8423" s="0" t="n">
        <v>18349895</v>
      </c>
      <c r="B8423" s="0" t="s">
        <v>17863</v>
      </c>
      <c r="C8423" s="0" t="n">
        <v>1</v>
      </c>
      <c r="D8423" s="0" t="s">
        <v>17189</v>
      </c>
      <c r="E8423" s="0" t="s">
        <v>17864</v>
      </c>
      <c r="F8423" s="0" t="s">
        <v>17822</v>
      </c>
      <c r="G8423" s="0" t="s">
        <v>17823</v>
      </c>
      <c r="H8423" s="0" t="s">
        <v>2359</v>
      </c>
      <c r="I8423" s="0" t="s">
        <v>2123</v>
      </c>
      <c r="J8423" s="0" t="s">
        <v>46</v>
      </c>
      <c r="K8423" s="0" t="s">
        <v>46</v>
      </c>
      <c r="L8423" s="0" t="s">
        <v>47</v>
      </c>
      <c r="M8423" s="0" t="s">
        <v>47</v>
      </c>
      <c r="N8423" s="0" t="n">
        <v>3</v>
      </c>
      <c r="O8423" s="0" t="n">
        <v>203</v>
      </c>
      <c r="P8423" s="0" t="n">
        <v>1400</v>
      </c>
      <c r="Q8423" s="0" t="n">
        <v>3</v>
      </c>
      <c r="R8423" s="0" t="str">
        <f aca="false">INDEX(Lookup!$B$4:$B$18,MATCH(C8423,Lookup!$A$4:$A$18,0))</f>
        <v>India</v>
      </c>
      <c r="S8423" s="20" t="n">
        <f aca="false">INDEX(Lookup!$D$4:$D$18,MATCH(C8423,Lookup!$A$4:$A$18,0))</f>
        <v>0.012</v>
      </c>
      <c r="T8423" s="21" t="n">
        <f aca="false">ROUND(P8423*S8423,2)</f>
        <v>16.8</v>
      </c>
      <c r="U8423" s="21" t="n">
        <f aca="false">IF(T8423&lt;=10,1,IF(T8423&lt;=20,2,IF(T8423&lt;=30,3,IF(T8423&lt;=40,4,IF(T8423&lt;=50,5,IF(T8423&lt;=100,6,IF(T8423&lt;=250,7,8)))))))</f>
        <v>2</v>
      </c>
      <c r="V8423" s="21" t="n">
        <f aca="false">IF(AND(OR(Dashboard!$T$3="All",R8423=Dashboard!$T$3),OR(Dashboard!$T$4="All",D8423=Dashboard!$T$4)),1,0)</f>
        <v>1</v>
      </c>
      <c r="W8423" s="21" t="n">
        <f aca="false">IF(V8423=1,T8423+ROW()/10000000,0)</f>
        <v>16.8008423</v>
      </c>
    </row>
    <row r="8424" customFormat="false" ht="15" hidden="false" customHeight="false" outlineLevel="0" collapsed="false">
      <c r="A8424" s="0" t="n">
        <v>4160</v>
      </c>
      <c r="B8424" s="0" t="s">
        <v>17865</v>
      </c>
      <c r="C8424" s="0" t="n">
        <v>1</v>
      </c>
      <c r="D8424" s="0" t="s">
        <v>17189</v>
      </c>
      <c r="E8424" s="0" t="s">
        <v>17866</v>
      </c>
      <c r="F8424" s="0" t="s">
        <v>17822</v>
      </c>
      <c r="G8424" s="0" t="s">
        <v>17823</v>
      </c>
      <c r="H8424" s="0" t="s">
        <v>17867</v>
      </c>
      <c r="I8424" s="0" t="s">
        <v>2123</v>
      </c>
      <c r="J8424" s="0" t="s">
        <v>46</v>
      </c>
      <c r="K8424" s="0" t="s">
        <v>46</v>
      </c>
      <c r="L8424" s="0" t="s">
        <v>47</v>
      </c>
      <c r="M8424" s="0" t="s">
        <v>47</v>
      </c>
      <c r="N8424" s="0" t="n">
        <v>3</v>
      </c>
      <c r="O8424" s="0" t="n">
        <v>286</v>
      </c>
      <c r="P8424" s="0" t="n">
        <v>1400</v>
      </c>
      <c r="Q8424" s="0" t="n">
        <v>3.4</v>
      </c>
      <c r="R8424" s="0" t="str">
        <f aca="false">INDEX(Lookup!$B$4:$B$18,MATCH(C8424,Lookup!$A$4:$A$18,0))</f>
        <v>India</v>
      </c>
      <c r="S8424" s="20" t="n">
        <f aca="false">INDEX(Lookup!$D$4:$D$18,MATCH(C8424,Lookup!$A$4:$A$18,0))</f>
        <v>0.012</v>
      </c>
      <c r="T8424" s="21" t="n">
        <f aca="false">ROUND(P8424*S8424,2)</f>
        <v>16.8</v>
      </c>
      <c r="U8424" s="21" t="n">
        <f aca="false">IF(T8424&lt;=10,1,IF(T8424&lt;=20,2,IF(T8424&lt;=30,3,IF(T8424&lt;=40,4,IF(T8424&lt;=50,5,IF(T8424&lt;=100,6,IF(T8424&lt;=250,7,8)))))))</f>
        <v>2</v>
      </c>
      <c r="V8424" s="21" t="n">
        <f aca="false">IF(AND(OR(Dashboard!$T$3="All",R8424=Dashboard!$T$3),OR(Dashboard!$T$4="All",D8424=Dashboard!$T$4)),1,0)</f>
        <v>1</v>
      </c>
      <c r="W8424" s="21" t="n">
        <f aca="false">IF(V8424=1,T8424+ROW()/10000000,0)</f>
        <v>16.8008424</v>
      </c>
    </row>
    <row r="8425" customFormat="false" ht="15" hidden="false" customHeight="false" outlineLevel="0" collapsed="false">
      <c r="A8425" s="0" t="n">
        <v>301514</v>
      </c>
      <c r="B8425" s="0" t="s">
        <v>17868</v>
      </c>
      <c r="C8425" s="0" t="n">
        <v>1</v>
      </c>
      <c r="D8425" s="0" t="s">
        <v>17189</v>
      </c>
      <c r="E8425" s="0" t="s">
        <v>17869</v>
      </c>
      <c r="F8425" s="0" t="s">
        <v>17822</v>
      </c>
      <c r="G8425" s="0" t="s">
        <v>17823</v>
      </c>
      <c r="H8425" s="0" t="s">
        <v>5619</v>
      </c>
      <c r="I8425" s="0" t="s">
        <v>2123</v>
      </c>
      <c r="J8425" s="0" t="s">
        <v>46</v>
      </c>
      <c r="K8425" s="0" t="s">
        <v>47</v>
      </c>
      <c r="L8425" s="0" t="s">
        <v>47</v>
      </c>
      <c r="M8425" s="0" t="s">
        <v>47</v>
      </c>
      <c r="N8425" s="0" t="n">
        <v>3</v>
      </c>
      <c r="O8425" s="0" t="n">
        <v>223</v>
      </c>
      <c r="P8425" s="0" t="n">
        <v>1000</v>
      </c>
      <c r="Q8425" s="0" t="n">
        <v>3.4</v>
      </c>
      <c r="R8425" s="0" t="str">
        <f aca="false">INDEX(Lookup!$B$4:$B$18,MATCH(C8425,Lookup!$A$4:$A$18,0))</f>
        <v>India</v>
      </c>
      <c r="S8425" s="20" t="n">
        <f aca="false">INDEX(Lookup!$D$4:$D$18,MATCH(C8425,Lookup!$A$4:$A$18,0))</f>
        <v>0.012</v>
      </c>
      <c r="T8425" s="21" t="n">
        <f aca="false">ROUND(P8425*S8425,2)</f>
        <v>12</v>
      </c>
      <c r="U8425" s="21" t="n">
        <f aca="false">IF(T8425&lt;=10,1,IF(T8425&lt;=20,2,IF(T8425&lt;=30,3,IF(T8425&lt;=40,4,IF(T8425&lt;=50,5,IF(T8425&lt;=100,6,IF(T8425&lt;=250,7,8)))))))</f>
        <v>2</v>
      </c>
      <c r="V8425" s="21" t="n">
        <f aca="false">IF(AND(OR(Dashboard!$T$3="All",R8425=Dashboard!$T$3),OR(Dashboard!$T$4="All",D8425=Dashboard!$T$4)),1,0)</f>
        <v>1</v>
      </c>
      <c r="W8425" s="21" t="n">
        <f aca="false">IF(V8425=1,T8425+ROW()/10000000,0)</f>
        <v>12.0008425</v>
      </c>
    </row>
    <row r="8426" customFormat="false" ht="15" hidden="false" customHeight="false" outlineLevel="0" collapsed="false">
      <c r="A8426" s="0" t="n">
        <v>310417</v>
      </c>
      <c r="B8426" s="0" t="s">
        <v>4848</v>
      </c>
      <c r="C8426" s="0" t="n">
        <v>1</v>
      </c>
      <c r="D8426" s="0" t="s">
        <v>17189</v>
      </c>
      <c r="E8426" s="0" t="s">
        <v>17870</v>
      </c>
      <c r="F8426" s="0" t="s">
        <v>17822</v>
      </c>
      <c r="G8426" s="0" t="s">
        <v>17823</v>
      </c>
      <c r="H8426" s="0" t="s">
        <v>3942</v>
      </c>
      <c r="I8426" s="0" t="s">
        <v>2123</v>
      </c>
      <c r="J8426" s="0" t="s">
        <v>47</v>
      </c>
      <c r="K8426" s="0" t="s">
        <v>46</v>
      </c>
      <c r="L8426" s="0" t="s">
        <v>47</v>
      </c>
      <c r="M8426" s="0" t="s">
        <v>47</v>
      </c>
      <c r="N8426" s="0" t="n">
        <v>1</v>
      </c>
      <c r="O8426" s="0" t="n">
        <v>205</v>
      </c>
      <c r="P8426" s="0" t="n">
        <v>350</v>
      </c>
      <c r="Q8426" s="0" t="n">
        <v>3.9</v>
      </c>
      <c r="R8426" s="0" t="str">
        <f aca="false">INDEX(Lookup!$B$4:$B$18,MATCH(C8426,Lookup!$A$4:$A$18,0))</f>
        <v>India</v>
      </c>
      <c r="S8426" s="20" t="n">
        <f aca="false">INDEX(Lookup!$D$4:$D$18,MATCH(C8426,Lookup!$A$4:$A$18,0))</f>
        <v>0.012</v>
      </c>
      <c r="T8426" s="21" t="n">
        <f aca="false">ROUND(P8426*S8426,2)</f>
        <v>4.2</v>
      </c>
      <c r="U8426" s="21" t="n">
        <f aca="false">IF(T8426&lt;=10,1,IF(T8426&lt;=20,2,IF(T8426&lt;=30,3,IF(T8426&lt;=40,4,IF(T8426&lt;=50,5,IF(T8426&lt;=100,6,IF(T8426&lt;=250,7,8)))))))</f>
        <v>1</v>
      </c>
      <c r="V8426" s="21" t="n">
        <f aca="false">IF(AND(OR(Dashboard!$T$3="All",R8426=Dashboard!$T$3),OR(Dashboard!$T$4="All",D8426=Dashboard!$T$4)),1,0)</f>
        <v>1</v>
      </c>
      <c r="W8426" s="21" t="n">
        <f aca="false">IF(V8426=1,T8426+ROW()/10000000,0)</f>
        <v>4.2008426</v>
      </c>
    </row>
    <row r="8427" customFormat="false" ht="15" hidden="false" customHeight="false" outlineLevel="0" collapsed="false">
      <c r="A8427" s="0" t="n">
        <v>1701</v>
      </c>
      <c r="B8427" s="0" t="s">
        <v>17871</v>
      </c>
      <c r="C8427" s="0" t="n">
        <v>1</v>
      </c>
      <c r="D8427" s="0" t="s">
        <v>17189</v>
      </c>
      <c r="E8427" s="0" t="s">
        <v>17872</v>
      </c>
      <c r="F8427" s="0" t="s">
        <v>17822</v>
      </c>
      <c r="G8427" s="0" t="s">
        <v>17823</v>
      </c>
      <c r="H8427" s="0" t="s">
        <v>17873</v>
      </c>
      <c r="I8427" s="0" t="s">
        <v>2123</v>
      </c>
      <c r="J8427" s="0" t="s">
        <v>46</v>
      </c>
      <c r="K8427" s="0" t="s">
        <v>46</v>
      </c>
      <c r="L8427" s="0" t="s">
        <v>47</v>
      </c>
      <c r="M8427" s="0" t="s">
        <v>47</v>
      </c>
      <c r="N8427" s="0" t="n">
        <v>3</v>
      </c>
      <c r="O8427" s="0" t="n">
        <v>326</v>
      </c>
      <c r="P8427" s="0" t="n">
        <v>1350</v>
      </c>
      <c r="Q8427" s="0" t="n">
        <v>3.5</v>
      </c>
      <c r="R8427" s="0" t="str">
        <f aca="false">INDEX(Lookup!$B$4:$B$18,MATCH(C8427,Lookup!$A$4:$A$18,0))</f>
        <v>India</v>
      </c>
      <c r="S8427" s="20" t="n">
        <f aca="false">INDEX(Lookup!$D$4:$D$18,MATCH(C8427,Lookup!$A$4:$A$18,0))</f>
        <v>0.012</v>
      </c>
      <c r="T8427" s="21" t="n">
        <f aca="false">ROUND(P8427*S8427,2)</f>
        <v>16.2</v>
      </c>
      <c r="U8427" s="21" t="n">
        <f aca="false">IF(T8427&lt;=10,1,IF(T8427&lt;=20,2,IF(T8427&lt;=30,3,IF(T8427&lt;=40,4,IF(T8427&lt;=50,5,IF(T8427&lt;=100,6,IF(T8427&lt;=250,7,8)))))))</f>
        <v>2</v>
      </c>
      <c r="V8427" s="21" t="n">
        <f aca="false">IF(AND(OR(Dashboard!$T$3="All",R8427=Dashboard!$T$3),OR(Dashboard!$T$4="All",D8427=Dashboard!$T$4)),1,0)</f>
        <v>1</v>
      </c>
      <c r="W8427" s="21" t="n">
        <f aca="false">IF(V8427=1,T8427+ROW()/10000000,0)</f>
        <v>16.2008427</v>
      </c>
    </row>
    <row r="8428" customFormat="false" ht="15" hidden="false" customHeight="false" outlineLevel="0" collapsed="false">
      <c r="A8428" s="0" t="n">
        <v>18208904</v>
      </c>
      <c r="B8428" s="0" t="s">
        <v>17874</v>
      </c>
      <c r="C8428" s="0" t="n">
        <v>1</v>
      </c>
      <c r="D8428" s="0" t="s">
        <v>17189</v>
      </c>
      <c r="E8428" s="0" t="s">
        <v>17875</v>
      </c>
      <c r="F8428" s="0" t="s">
        <v>17822</v>
      </c>
      <c r="G8428" s="0" t="s">
        <v>17823</v>
      </c>
      <c r="H8428" s="0" t="s">
        <v>17876</v>
      </c>
      <c r="I8428" s="0" t="s">
        <v>2123</v>
      </c>
      <c r="J8428" s="0" t="s">
        <v>47</v>
      </c>
      <c r="K8428" s="0" t="s">
        <v>46</v>
      </c>
      <c r="L8428" s="0" t="s">
        <v>47</v>
      </c>
      <c r="M8428" s="0" t="s">
        <v>47</v>
      </c>
      <c r="N8428" s="0" t="n">
        <v>1</v>
      </c>
      <c r="O8428" s="0" t="n">
        <v>40</v>
      </c>
      <c r="P8428" s="0" t="n">
        <v>300</v>
      </c>
      <c r="Q8428" s="0" t="n">
        <v>3.6</v>
      </c>
      <c r="R8428" s="0" t="str">
        <f aca="false">INDEX(Lookup!$B$4:$B$18,MATCH(C8428,Lookup!$A$4:$A$18,0))</f>
        <v>India</v>
      </c>
      <c r="S8428" s="20" t="n">
        <f aca="false">INDEX(Lookup!$D$4:$D$18,MATCH(C8428,Lookup!$A$4:$A$18,0))</f>
        <v>0.012</v>
      </c>
      <c r="T8428" s="21" t="n">
        <f aca="false">ROUND(P8428*S8428,2)</f>
        <v>3.6</v>
      </c>
      <c r="U8428" s="21" t="n">
        <f aca="false">IF(T8428&lt;=10,1,IF(T8428&lt;=20,2,IF(T8428&lt;=30,3,IF(T8428&lt;=40,4,IF(T8428&lt;=50,5,IF(T8428&lt;=100,6,IF(T8428&lt;=250,7,8)))))))</f>
        <v>1</v>
      </c>
      <c r="V8428" s="21" t="n">
        <f aca="false">IF(AND(OR(Dashboard!$T$3="All",R8428=Dashboard!$T$3),OR(Dashboard!$T$4="All",D8428=Dashboard!$T$4)),1,0)</f>
        <v>1</v>
      </c>
      <c r="W8428" s="21" t="n">
        <f aca="false">IF(V8428=1,T8428+ROW()/10000000,0)</f>
        <v>3.6008428</v>
      </c>
    </row>
    <row r="8429" customFormat="false" ht="15" hidden="false" customHeight="false" outlineLevel="0" collapsed="false">
      <c r="A8429" s="0" t="n">
        <v>3306</v>
      </c>
      <c r="B8429" s="0" t="s">
        <v>17877</v>
      </c>
      <c r="C8429" s="0" t="n">
        <v>1</v>
      </c>
      <c r="D8429" s="0" t="s">
        <v>17189</v>
      </c>
      <c r="E8429" s="0" t="s">
        <v>17878</v>
      </c>
      <c r="F8429" s="0" t="s">
        <v>17822</v>
      </c>
      <c r="G8429" s="0" t="s">
        <v>17823</v>
      </c>
      <c r="H8429" s="0" t="s">
        <v>13436</v>
      </c>
      <c r="I8429" s="0" t="s">
        <v>2123</v>
      </c>
      <c r="J8429" s="0" t="s">
        <v>46</v>
      </c>
      <c r="K8429" s="0" t="s">
        <v>46</v>
      </c>
      <c r="L8429" s="0" t="s">
        <v>47</v>
      </c>
      <c r="M8429" s="0" t="s">
        <v>47</v>
      </c>
      <c r="N8429" s="0" t="n">
        <v>3</v>
      </c>
      <c r="O8429" s="0" t="n">
        <v>515</v>
      </c>
      <c r="P8429" s="0" t="n">
        <v>1600</v>
      </c>
      <c r="Q8429" s="0" t="n">
        <v>3.9</v>
      </c>
      <c r="R8429" s="0" t="str">
        <f aca="false">INDEX(Lookup!$B$4:$B$18,MATCH(C8429,Lookup!$A$4:$A$18,0))</f>
        <v>India</v>
      </c>
      <c r="S8429" s="20" t="n">
        <f aca="false">INDEX(Lookup!$D$4:$D$18,MATCH(C8429,Lookup!$A$4:$A$18,0))</f>
        <v>0.012</v>
      </c>
      <c r="T8429" s="21" t="n">
        <f aca="false">ROUND(P8429*S8429,2)</f>
        <v>19.2</v>
      </c>
      <c r="U8429" s="21" t="n">
        <f aca="false">IF(T8429&lt;=10,1,IF(T8429&lt;=20,2,IF(T8429&lt;=30,3,IF(T8429&lt;=40,4,IF(T8429&lt;=50,5,IF(T8429&lt;=100,6,IF(T8429&lt;=250,7,8)))))))</f>
        <v>2</v>
      </c>
      <c r="V8429" s="21" t="n">
        <f aca="false">IF(AND(OR(Dashboard!$T$3="All",R8429=Dashboard!$T$3),OR(Dashboard!$T$4="All",D8429=Dashboard!$T$4)),1,0)</f>
        <v>1</v>
      </c>
      <c r="W8429" s="21" t="n">
        <f aca="false">IF(V8429=1,T8429+ROW()/10000000,0)</f>
        <v>19.2008429</v>
      </c>
    </row>
    <row r="8430" customFormat="false" ht="15" hidden="false" customHeight="false" outlineLevel="0" collapsed="false">
      <c r="A8430" s="0" t="n">
        <v>301005</v>
      </c>
      <c r="B8430" s="0" t="s">
        <v>17879</v>
      </c>
      <c r="C8430" s="0" t="n">
        <v>1</v>
      </c>
      <c r="D8430" s="0" t="s">
        <v>17189</v>
      </c>
      <c r="E8430" s="0" t="s">
        <v>17880</v>
      </c>
      <c r="F8430" s="0" t="s">
        <v>17822</v>
      </c>
      <c r="G8430" s="0" t="s">
        <v>17823</v>
      </c>
      <c r="H8430" s="0" t="s">
        <v>8416</v>
      </c>
      <c r="I8430" s="0" t="s">
        <v>2123</v>
      </c>
      <c r="J8430" s="0" t="s">
        <v>47</v>
      </c>
      <c r="K8430" s="0" t="s">
        <v>47</v>
      </c>
      <c r="L8430" s="0" t="s">
        <v>47</v>
      </c>
      <c r="M8430" s="0" t="s">
        <v>47</v>
      </c>
      <c r="N8430" s="0" t="n">
        <v>3</v>
      </c>
      <c r="O8430" s="0" t="n">
        <v>235</v>
      </c>
      <c r="P8430" s="0" t="n">
        <v>1200</v>
      </c>
      <c r="Q8430" s="0" t="n">
        <v>3.6</v>
      </c>
      <c r="R8430" s="0" t="str">
        <f aca="false">INDEX(Lookup!$B$4:$B$18,MATCH(C8430,Lookup!$A$4:$A$18,0))</f>
        <v>India</v>
      </c>
      <c r="S8430" s="20" t="n">
        <f aca="false">INDEX(Lookup!$D$4:$D$18,MATCH(C8430,Lookup!$A$4:$A$18,0))</f>
        <v>0.012</v>
      </c>
      <c r="T8430" s="21" t="n">
        <f aca="false">ROUND(P8430*S8430,2)</f>
        <v>14.4</v>
      </c>
      <c r="U8430" s="21" t="n">
        <f aca="false">IF(T8430&lt;=10,1,IF(T8430&lt;=20,2,IF(T8430&lt;=30,3,IF(T8430&lt;=40,4,IF(T8430&lt;=50,5,IF(T8430&lt;=100,6,IF(T8430&lt;=250,7,8)))))))</f>
        <v>2</v>
      </c>
      <c r="V8430" s="21" t="n">
        <f aca="false">IF(AND(OR(Dashboard!$T$3="All",R8430=Dashboard!$T$3),OR(Dashboard!$T$4="All",D8430=Dashboard!$T$4)),1,0)</f>
        <v>1</v>
      </c>
      <c r="W8430" s="21" t="n">
        <f aca="false">IF(V8430=1,T8430+ROW()/10000000,0)</f>
        <v>14.400843</v>
      </c>
    </row>
    <row r="8431" customFormat="false" ht="15" hidden="false" customHeight="false" outlineLevel="0" collapsed="false">
      <c r="A8431" s="0" t="n">
        <v>307566</v>
      </c>
      <c r="B8431" s="0" t="s">
        <v>5138</v>
      </c>
      <c r="C8431" s="0" t="n">
        <v>1</v>
      </c>
      <c r="D8431" s="0" t="s">
        <v>17189</v>
      </c>
      <c r="E8431" s="0" t="s">
        <v>17881</v>
      </c>
      <c r="F8431" s="0" t="s">
        <v>17822</v>
      </c>
      <c r="G8431" s="0" t="s">
        <v>17823</v>
      </c>
      <c r="H8431" s="0" t="s">
        <v>5641</v>
      </c>
      <c r="I8431" s="0" t="s">
        <v>2123</v>
      </c>
      <c r="J8431" s="0" t="s">
        <v>47</v>
      </c>
      <c r="K8431" s="0" t="s">
        <v>46</v>
      </c>
      <c r="L8431" s="0" t="s">
        <v>47</v>
      </c>
      <c r="M8431" s="0" t="s">
        <v>47</v>
      </c>
      <c r="N8431" s="0" t="n">
        <v>2</v>
      </c>
      <c r="O8431" s="0" t="n">
        <v>331</v>
      </c>
      <c r="P8431" s="0" t="n">
        <v>550</v>
      </c>
      <c r="Q8431" s="0" t="n">
        <v>3.7</v>
      </c>
      <c r="R8431" s="0" t="str">
        <f aca="false">INDEX(Lookup!$B$4:$B$18,MATCH(C8431,Lookup!$A$4:$A$18,0))</f>
        <v>India</v>
      </c>
      <c r="S8431" s="20" t="n">
        <f aca="false">INDEX(Lookup!$D$4:$D$18,MATCH(C8431,Lookup!$A$4:$A$18,0))</f>
        <v>0.012</v>
      </c>
      <c r="T8431" s="21" t="n">
        <f aca="false">ROUND(P8431*S8431,2)</f>
        <v>6.6</v>
      </c>
      <c r="U8431" s="21" t="n">
        <f aca="false">IF(T8431&lt;=10,1,IF(T8431&lt;=20,2,IF(T8431&lt;=30,3,IF(T8431&lt;=40,4,IF(T8431&lt;=50,5,IF(T8431&lt;=100,6,IF(T8431&lt;=250,7,8)))))))</f>
        <v>1</v>
      </c>
      <c r="V8431" s="21" t="n">
        <f aca="false">IF(AND(OR(Dashboard!$T$3="All",R8431=Dashboard!$T$3),OR(Dashboard!$T$4="All",D8431=Dashboard!$T$4)),1,0)</f>
        <v>1</v>
      </c>
      <c r="W8431" s="21" t="n">
        <f aca="false">IF(V8431=1,T8431+ROW()/10000000,0)</f>
        <v>6.6008431</v>
      </c>
    </row>
    <row r="8432" customFormat="false" ht="15" hidden="false" customHeight="false" outlineLevel="0" collapsed="false">
      <c r="A8432" s="0" t="n">
        <v>18216913</v>
      </c>
      <c r="B8432" s="0" t="s">
        <v>5275</v>
      </c>
      <c r="C8432" s="0" t="n">
        <v>1</v>
      </c>
      <c r="D8432" s="0" t="s">
        <v>17189</v>
      </c>
      <c r="E8432" s="0" t="s">
        <v>17882</v>
      </c>
      <c r="F8432" s="0" t="s">
        <v>17822</v>
      </c>
      <c r="G8432" s="0" t="s">
        <v>17823</v>
      </c>
      <c r="H8432" s="0" t="s">
        <v>5277</v>
      </c>
      <c r="I8432" s="0" t="s">
        <v>2123</v>
      </c>
      <c r="J8432" s="0" t="s">
        <v>46</v>
      </c>
      <c r="K8432" s="0" t="s">
        <v>46</v>
      </c>
      <c r="L8432" s="0" t="s">
        <v>47</v>
      </c>
      <c r="M8432" s="0" t="s">
        <v>47</v>
      </c>
      <c r="N8432" s="0" t="n">
        <v>2</v>
      </c>
      <c r="O8432" s="0" t="n">
        <v>612</v>
      </c>
      <c r="P8432" s="0" t="n">
        <v>800</v>
      </c>
      <c r="Q8432" s="0" t="n">
        <v>3.8</v>
      </c>
      <c r="R8432" s="0" t="str">
        <f aca="false">INDEX(Lookup!$B$4:$B$18,MATCH(C8432,Lookup!$A$4:$A$18,0))</f>
        <v>India</v>
      </c>
      <c r="S8432" s="20" t="n">
        <f aca="false">INDEX(Lookup!$D$4:$D$18,MATCH(C8432,Lookup!$A$4:$A$18,0))</f>
        <v>0.012</v>
      </c>
      <c r="T8432" s="21" t="n">
        <f aca="false">ROUND(P8432*S8432,2)</f>
        <v>9.6</v>
      </c>
      <c r="U8432" s="21" t="n">
        <f aca="false">IF(T8432&lt;=10,1,IF(T8432&lt;=20,2,IF(T8432&lt;=30,3,IF(T8432&lt;=40,4,IF(T8432&lt;=50,5,IF(T8432&lt;=100,6,IF(T8432&lt;=250,7,8)))))))</f>
        <v>1</v>
      </c>
      <c r="V8432" s="21" t="n">
        <f aca="false">IF(AND(OR(Dashboard!$T$3="All",R8432=Dashboard!$T$3),OR(Dashboard!$T$4="All",D8432=Dashboard!$T$4)),1,0)</f>
        <v>1</v>
      </c>
      <c r="W8432" s="21" t="n">
        <f aca="false">IF(V8432=1,T8432+ROW()/10000000,0)</f>
        <v>9.6008432</v>
      </c>
    </row>
    <row r="8433" customFormat="false" ht="15" hidden="false" customHeight="false" outlineLevel="0" collapsed="false">
      <c r="A8433" s="0" t="n">
        <v>310399</v>
      </c>
      <c r="B8433" s="0" t="s">
        <v>17883</v>
      </c>
      <c r="C8433" s="0" t="n">
        <v>1</v>
      </c>
      <c r="D8433" s="0" t="s">
        <v>17189</v>
      </c>
      <c r="E8433" s="0" t="s">
        <v>17884</v>
      </c>
      <c r="F8433" s="0" t="s">
        <v>17822</v>
      </c>
      <c r="G8433" s="0" t="s">
        <v>17823</v>
      </c>
      <c r="H8433" s="0" t="s">
        <v>17885</v>
      </c>
      <c r="I8433" s="0" t="s">
        <v>2123</v>
      </c>
      <c r="J8433" s="0" t="s">
        <v>46</v>
      </c>
      <c r="K8433" s="0" t="s">
        <v>46</v>
      </c>
      <c r="L8433" s="0" t="s">
        <v>47</v>
      </c>
      <c r="M8433" s="0" t="s">
        <v>47</v>
      </c>
      <c r="N8433" s="0" t="n">
        <v>2</v>
      </c>
      <c r="O8433" s="0" t="n">
        <v>833</v>
      </c>
      <c r="P8433" s="0" t="n">
        <v>900</v>
      </c>
      <c r="Q8433" s="0" t="n">
        <v>3.7</v>
      </c>
      <c r="R8433" s="0" t="str">
        <f aca="false">INDEX(Lookup!$B$4:$B$18,MATCH(C8433,Lookup!$A$4:$A$18,0))</f>
        <v>India</v>
      </c>
      <c r="S8433" s="20" t="n">
        <f aca="false">INDEX(Lookup!$D$4:$D$18,MATCH(C8433,Lookup!$A$4:$A$18,0))</f>
        <v>0.012</v>
      </c>
      <c r="T8433" s="21" t="n">
        <f aca="false">ROUND(P8433*S8433,2)</f>
        <v>10.8</v>
      </c>
      <c r="U8433" s="21" t="n">
        <f aca="false">IF(T8433&lt;=10,1,IF(T8433&lt;=20,2,IF(T8433&lt;=30,3,IF(T8433&lt;=40,4,IF(T8433&lt;=50,5,IF(T8433&lt;=100,6,IF(T8433&lt;=250,7,8)))))))</f>
        <v>2</v>
      </c>
      <c r="V8433" s="21" t="n">
        <f aca="false">IF(AND(OR(Dashboard!$T$3="All",R8433=Dashboard!$T$3),OR(Dashboard!$T$4="All",D8433=Dashboard!$T$4)),1,0)</f>
        <v>1</v>
      </c>
      <c r="W8433" s="21" t="n">
        <f aca="false">IF(V8433=1,T8433+ROW()/10000000,0)</f>
        <v>10.8008433</v>
      </c>
    </row>
    <row r="8434" customFormat="false" ht="15" hidden="false" customHeight="false" outlineLevel="0" collapsed="false">
      <c r="A8434" s="0" t="n">
        <v>594</v>
      </c>
      <c r="B8434" s="0" t="s">
        <v>3113</v>
      </c>
      <c r="C8434" s="0" t="n">
        <v>1</v>
      </c>
      <c r="D8434" s="0" t="s">
        <v>17189</v>
      </c>
      <c r="E8434" s="0" t="s">
        <v>17886</v>
      </c>
      <c r="F8434" s="0" t="s">
        <v>17822</v>
      </c>
      <c r="G8434" s="0" t="s">
        <v>17823</v>
      </c>
      <c r="H8434" s="0" t="s">
        <v>153</v>
      </c>
      <c r="I8434" s="0" t="s">
        <v>2123</v>
      </c>
      <c r="J8434" s="0" t="s">
        <v>47</v>
      </c>
      <c r="K8434" s="0" t="s">
        <v>46</v>
      </c>
      <c r="L8434" s="0" t="s">
        <v>47</v>
      </c>
      <c r="M8434" s="0" t="s">
        <v>47</v>
      </c>
      <c r="N8434" s="0" t="n">
        <v>1</v>
      </c>
      <c r="O8434" s="0" t="n">
        <v>125</v>
      </c>
      <c r="P8434" s="0" t="n">
        <v>450</v>
      </c>
      <c r="Q8434" s="0" t="n">
        <v>3.6</v>
      </c>
      <c r="R8434" s="0" t="str">
        <f aca="false">INDEX(Lookup!$B$4:$B$18,MATCH(C8434,Lookup!$A$4:$A$18,0))</f>
        <v>India</v>
      </c>
      <c r="S8434" s="20" t="n">
        <f aca="false">INDEX(Lookup!$D$4:$D$18,MATCH(C8434,Lookup!$A$4:$A$18,0))</f>
        <v>0.012</v>
      </c>
      <c r="T8434" s="21" t="n">
        <f aca="false">ROUND(P8434*S8434,2)</f>
        <v>5.4</v>
      </c>
      <c r="U8434" s="21" t="n">
        <f aca="false">IF(T8434&lt;=10,1,IF(T8434&lt;=20,2,IF(T8434&lt;=30,3,IF(T8434&lt;=40,4,IF(T8434&lt;=50,5,IF(T8434&lt;=100,6,IF(T8434&lt;=250,7,8)))))))</f>
        <v>1</v>
      </c>
      <c r="V8434" s="21" t="n">
        <f aca="false">IF(AND(OR(Dashboard!$T$3="All",R8434=Dashboard!$T$3),OR(Dashboard!$T$4="All",D8434=Dashboard!$T$4)),1,0)</f>
        <v>1</v>
      </c>
      <c r="W8434" s="21" t="n">
        <f aca="false">IF(V8434=1,T8434+ROW()/10000000,0)</f>
        <v>5.4008434</v>
      </c>
    </row>
    <row r="8435" customFormat="false" ht="15" hidden="false" customHeight="false" outlineLevel="0" collapsed="false">
      <c r="A8435" s="0" t="n">
        <v>3796</v>
      </c>
      <c r="B8435" s="0" t="s">
        <v>4168</v>
      </c>
      <c r="C8435" s="0" t="n">
        <v>1</v>
      </c>
      <c r="D8435" s="0" t="s">
        <v>17189</v>
      </c>
      <c r="E8435" s="0" t="s">
        <v>17887</v>
      </c>
      <c r="F8435" s="0" t="s">
        <v>17822</v>
      </c>
      <c r="G8435" s="0" t="s">
        <v>17823</v>
      </c>
      <c r="H8435" s="0" t="s">
        <v>4170</v>
      </c>
      <c r="I8435" s="0" t="s">
        <v>2123</v>
      </c>
      <c r="J8435" s="0" t="s">
        <v>47</v>
      </c>
      <c r="K8435" s="0" t="s">
        <v>46</v>
      </c>
      <c r="L8435" s="0" t="s">
        <v>47</v>
      </c>
      <c r="M8435" s="0" t="s">
        <v>47</v>
      </c>
      <c r="N8435" s="0" t="n">
        <v>2</v>
      </c>
      <c r="O8435" s="0" t="n">
        <v>430</v>
      </c>
      <c r="P8435" s="0" t="n">
        <v>650</v>
      </c>
      <c r="Q8435" s="0" t="n">
        <v>3.5</v>
      </c>
      <c r="R8435" s="0" t="str">
        <f aca="false">INDEX(Lookup!$B$4:$B$18,MATCH(C8435,Lookup!$A$4:$A$18,0))</f>
        <v>India</v>
      </c>
      <c r="S8435" s="20" t="n">
        <f aca="false">INDEX(Lookup!$D$4:$D$18,MATCH(C8435,Lookup!$A$4:$A$18,0))</f>
        <v>0.012</v>
      </c>
      <c r="T8435" s="21" t="n">
        <f aca="false">ROUND(P8435*S8435,2)</f>
        <v>7.8</v>
      </c>
      <c r="U8435" s="21" t="n">
        <f aca="false">IF(T8435&lt;=10,1,IF(T8435&lt;=20,2,IF(T8435&lt;=30,3,IF(T8435&lt;=40,4,IF(T8435&lt;=50,5,IF(T8435&lt;=100,6,IF(T8435&lt;=250,7,8)))))))</f>
        <v>1</v>
      </c>
      <c r="V8435" s="21" t="n">
        <f aca="false">IF(AND(OR(Dashboard!$T$3="All",R8435=Dashboard!$T$3),OR(Dashboard!$T$4="All",D8435=Dashboard!$T$4)),1,0)</f>
        <v>1</v>
      </c>
      <c r="W8435" s="21" t="n">
        <f aca="false">IF(V8435=1,T8435+ROW()/10000000,0)</f>
        <v>7.8008435</v>
      </c>
    </row>
    <row r="8436" customFormat="false" ht="15" hidden="false" customHeight="false" outlineLevel="0" collapsed="false">
      <c r="A8436" s="0" t="n">
        <v>490</v>
      </c>
      <c r="B8436" s="0" t="s">
        <v>7912</v>
      </c>
      <c r="C8436" s="0" t="n">
        <v>1</v>
      </c>
      <c r="D8436" s="0" t="s">
        <v>17189</v>
      </c>
      <c r="E8436" s="0" t="s">
        <v>17888</v>
      </c>
      <c r="F8436" s="0" t="s">
        <v>17822</v>
      </c>
      <c r="G8436" s="0" t="s">
        <v>17823</v>
      </c>
      <c r="H8436" s="0" t="s">
        <v>2122</v>
      </c>
      <c r="I8436" s="0" t="s">
        <v>2123</v>
      </c>
      <c r="J8436" s="0" t="s">
        <v>47</v>
      </c>
      <c r="K8436" s="0" t="s">
        <v>46</v>
      </c>
      <c r="L8436" s="0" t="s">
        <v>47</v>
      </c>
      <c r="M8436" s="0" t="s">
        <v>47</v>
      </c>
      <c r="N8436" s="0" t="n">
        <v>3</v>
      </c>
      <c r="O8436" s="0" t="n">
        <v>2019</v>
      </c>
      <c r="P8436" s="0" t="n">
        <v>1400</v>
      </c>
      <c r="Q8436" s="0" t="n">
        <v>3.8</v>
      </c>
      <c r="R8436" s="0" t="str">
        <f aca="false">INDEX(Lookup!$B$4:$B$18,MATCH(C8436,Lookup!$A$4:$A$18,0))</f>
        <v>India</v>
      </c>
      <c r="S8436" s="20" t="n">
        <f aca="false">INDEX(Lookup!$D$4:$D$18,MATCH(C8436,Lookup!$A$4:$A$18,0))</f>
        <v>0.012</v>
      </c>
      <c r="T8436" s="21" t="n">
        <f aca="false">ROUND(P8436*S8436,2)</f>
        <v>16.8</v>
      </c>
      <c r="U8436" s="21" t="n">
        <f aca="false">IF(T8436&lt;=10,1,IF(T8436&lt;=20,2,IF(T8436&lt;=30,3,IF(T8436&lt;=40,4,IF(T8436&lt;=50,5,IF(T8436&lt;=100,6,IF(T8436&lt;=250,7,8)))))))</f>
        <v>2</v>
      </c>
      <c r="V8436" s="21" t="n">
        <f aca="false">IF(AND(OR(Dashboard!$T$3="All",R8436=Dashboard!$T$3),OR(Dashboard!$T$4="All",D8436=Dashboard!$T$4)),1,0)</f>
        <v>1</v>
      </c>
      <c r="W8436" s="21" t="n">
        <f aca="false">IF(V8436=1,T8436+ROW()/10000000,0)</f>
        <v>16.8008436</v>
      </c>
    </row>
    <row r="8437" customFormat="false" ht="15" hidden="false" customHeight="false" outlineLevel="0" collapsed="false">
      <c r="A8437" s="0" t="n">
        <v>18336495</v>
      </c>
      <c r="B8437" s="0" t="s">
        <v>17889</v>
      </c>
      <c r="C8437" s="0" t="n">
        <v>1</v>
      </c>
      <c r="D8437" s="0" t="s">
        <v>17189</v>
      </c>
      <c r="E8437" s="0" t="s">
        <v>17890</v>
      </c>
      <c r="F8437" s="0" t="s">
        <v>17822</v>
      </c>
      <c r="G8437" s="0" t="s">
        <v>17823</v>
      </c>
      <c r="H8437" s="0" t="s">
        <v>2122</v>
      </c>
      <c r="I8437" s="0" t="s">
        <v>2123</v>
      </c>
      <c r="J8437" s="0" t="s">
        <v>47</v>
      </c>
      <c r="K8437" s="0" t="s">
        <v>46</v>
      </c>
      <c r="L8437" s="0" t="s">
        <v>47</v>
      </c>
      <c r="M8437" s="0" t="s">
        <v>47</v>
      </c>
      <c r="N8437" s="0" t="n">
        <v>3</v>
      </c>
      <c r="O8437" s="0" t="n">
        <v>477</v>
      </c>
      <c r="P8437" s="0" t="n">
        <v>1000</v>
      </c>
      <c r="Q8437" s="0" t="n">
        <v>3.8</v>
      </c>
      <c r="R8437" s="0" t="str">
        <f aca="false">INDEX(Lookup!$B$4:$B$18,MATCH(C8437,Lookup!$A$4:$A$18,0))</f>
        <v>India</v>
      </c>
      <c r="S8437" s="20" t="n">
        <f aca="false">INDEX(Lookup!$D$4:$D$18,MATCH(C8437,Lookup!$A$4:$A$18,0))</f>
        <v>0.012</v>
      </c>
      <c r="T8437" s="21" t="n">
        <f aca="false">ROUND(P8437*S8437,2)</f>
        <v>12</v>
      </c>
      <c r="U8437" s="21" t="n">
        <f aca="false">IF(T8437&lt;=10,1,IF(T8437&lt;=20,2,IF(T8437&lt;=30,3,IF(T8437&lt;=40,4,IF(T8437&lt;=50,5,IF(T8437&lt;=100,6,IF(T8437&lt;=250,7,8)))))))</f>
        <v>2</v>
      </c>
      <c r="V8437" s="21" t="n">
        <f aca="false">IF(AND(OR(Dashboard!$T$3="All",R8437=Dashboard!$T$3),OR(Dashboard!$T$4="All",D8437=Dashboard!$T$4)),1,0)</f>
        <v>1</v>
      </c>
      <c r="W8437" s="21" t="n">
        <f aca="false">IF(V8437=1,T8437+ROW()/10000000,0)</f>
        <v>12.0008437</v>
      </c>
    </row>
    <row r="8438" customFormat="false" ht="15" hidden="false" customHeight="false" outlineLevel="0" collapsed="false">
      <c r="A8438" s="0" t="n">
        <v>18228862</v>
      </c>
      <c r="B8438" s="0" t="s">
        <v>17891</v>
      </c>
      <c r="C8438" s="0" t="n">
        <v>1</v>
      </c>
      <c r="D8438" s="0" t="s">
        <v>17189</v>
      </c>
      <c r="E8438" s="0" t="s">
        <v>17892</v>
      </c>
      <c r="F8438" s="0" t="s">
        <v>17822</v>
      </c>
      <c r="G8438" s="0" t="s">
        <v>17823</v>
      </c>
      <c r="H8438" s="0" t="s">
        <v>2185</v>
      </c>
      <c r="I8438" s="0" t="s">
        <v>2123</v>
      </c>
      <c r="J8438" s="0" t="s">
        <v>47</v>
      </c>
      <c r="K8438" s="0" t="s">
        <v>46</v>
      </c>
      <c r="L8438" s="0" t="s">
        <v>47</v>
      </c>
      <c r="M8438" s="0" t="s">
        <v>47</v>
      </c>
      <c r="N8438" s="0" t="n">
        <v>1</v>
      </c>
      <c r="O8438" s="0" t="n">
        <v>196</v>
      </c>
      <c r="P8438" s="0" t="n">
        <v>350</v>
      </c>
      <c r="Q8438" s="0" t="n">
        <v>3.5</v>
      </c>
      <c r="R8438" s="0" t="str">
        <f aca="false">INDEX(Lookup!$B$4:$B$18,MATCH(C8438,Lookup!$A$4:$A$18,0))</f>
        <v>India</v>
      </c>
      <c r="S8438" s="20" t="n">
        <f aca="false">INDEX(Lookup!$D$4:$D$18,MATCH(C8438,Lookup!$A$4:$A$18,0))</f>
        <v>0.012</v>
      </c>
      <c r="T8438" s="21" t="n">
        <f aca="false">ROUND(P8438*S8438,2)</f>
        <v>4.2</v>
      </c>
      <c r="U8438" s="21" t="n">
        <f aca="false">IF(T8438&lt;=10,1,IF(T8438&lt;=20,2,IF(T8438&lt;=30,3,IF(T8438&lt;=40,4,IF(T8438&lt;=50,5,IF(T8438&lt;=100,6,IF(T8438&lt;=250,7,8)))))))</f>
        <v>1</v>
      </c>
      <c r="V8438" s="21" t="n">
        <f aca="false">IF(AND(OR(Dashboard!$T$3="All",R8438=Dashboard!$T$3),OR(Dashboard!$T$4="All",D8438=Dashboard!$T$4)),1,0)</f>
        <v>1</v>
      </c>
      <c r="W8438" s="21" t="n">
        <f aca="false">IF(V8438=1,T8438+ROW()/10000000,0)</f>
        <v>4.2008438</v>
      </c>
    </row>
    <row r="8439" customFormat="false" ht="15" hidden="false" customHeight="false" outlineLevel="0" collapsed="false">
      <c r="A8439" s="0" t="n">
        <v>384</v>
      </c>
      <c r="B8439" s="0" t="s">
        <v>2408</v>
      </c>
      <c r="C8439" s="0" t="n">
        <v>1</v>
      </c>
      <c r="D8439" s="0" t="s">
        <v>17189</v>
      </c>
      <c r="E8439" s="0" t="s">
        <v>17893</v>
      </c>
      <c r="F8439" s="0" t="s">
        <v>17822</v>
      </c>
      <c r="G8439" s="0" t="s">
        <v>17823</v>
      </c>
      <c r="H8439" s="0" t="s">
        <v>3392</v>
      </c>
      <c r="I8439" s="0" t="s">
        <v>2123</v>
      </c>
      <c r="J8439" s="0" t="s">
        <v>47</v>
      </c>
      <c r="K8439" s="0" t="s">
        <v>47</v>
      </c>
      <c r="L8439" s="0" t="s">
        <v>47</v>
      </c>
      <c r="M8439" s="0" t="s">
        <v>47</v>
      </c>
      <c r="N8439" s="0" t="n">
        <v>2</v>
      </c>
      <c r="O8439" s="0" t="n">
        <v>547</v>
      </c>
      <c r="P8439" s="0" t="n">
        <v>700</v>
      </c>
      <c r="Q8439" s="0" t="n">
        <v>3.6</v>
      </c>
      <c r="R8439" s="0" t="str">
        <f aca="false">INDEX(Lookup!$B$4:$B$18,MATCH(C8439,Lookup!$A$4:$A$18,0))</f>
        <v>India</v>
      </c>
      <c r="S8439" s="20" t="n">
        <f aca="false">INDEX(Lookup!$D$4:$D$18,MATCH(C8439,Lookup!$A$4:$A$18,0))</f>
        <v>0.012</v>
      </c>
      <c r="T8439" s="21" t="n">
        <f aca="false">ROUND(P8439*S8439,2)</f>
        <v>8.4</v>
      </c>
      <c r="U8439" s="21" t="n">
        <f aca="false">IF(T8439&lt;=10,1,IF(T8439&lt;=20,2,IF(T8439&lt;=30,3,IF(T8439&lt;=40,4,IF(T8439&lt;=50,5,IF(T8439&lt;=100,6,IF(T8439&lt;=250,7,8)))))))</f>
        <v>1</v>
      </c>
      <c r="V8439" s="21" t="n">
        <f aca="false">IF(AND(OR(Dashboard!$T$3="All",R8439=Dashboard!$T$3),OR(Dashboard!$T$4="All",D8439=Dashboard!$T$4)),1,0)</f>
        <v>1</v>
      </c>
      <c r="W8439" s="21" t="n">
        <f aca="false">IF(V8439=1,T8439+ROW()/10000000,0)</f>
        <v>8.4008439</v>
      </c>
    </row>
    <row r="8440" customFormat="false" ht="15" hidden="false" customHeight="false" outlineLevel="0" collapsed="false">
      <c r="A8440" s="0" t="n">
        <v>7945</v>
      </c>
      <c r="B8440" s="0" t="s">
        <v>17894</v>
      </c>
      <c r="C8440" s="0" t="n">
        <v>1</v>
      </c>
      <c r="D8440" s="0" t="s">
        <v>17189</v>
      </c>
      <c r="E8440" s="0" t="s">
        <v>17895</v>
      </c>
      <c r="F8440" s="0" t="s">
        <v>17822</v>
      </c>
      <c r="G8440" s="0" t="s">
        <v>17823</v>
      </c>
      <c r="H8440" s="0" t="s">
        <v>156</v>
      </c>
      <c r="I8440" s="0" t="s">
        <v>2123</v>
      </c>
      <c r="J8440" s="0" t="s">
        <v>47</v>
      </c>
      <c r="K8440" s="0" t="s">
        <v>46</v>
      </c>
      <c r="L8440" s="0" t="s">
        <v>47</v>
      </c>
      <c r="M8440" s="0" t="s">
        <v>47</v>
      </c>
      <c r="N8440" s="0" t="n">
        <v>1</v>
      </c>
      <c r="O8440" s="0" t="n">
        <v>402</v>
      </c>
      <c r="P8440" s="0" t="n">
        <v>300</v>
      </c>
      <c r="Q8440" s="0" t="n">
        <v>3.8</v>
      </c>
      <c r="R8440" s="0" t="str">
        <f aca="false">INDEX(Lookup!$B$4:$B$18,MATCH(C8440,Lookup!$A$4:$A$18,0))</f>
        <v>India</v>
      </c>
      <c r="S8440" s="20" t="n">
        <f aca="false">INDEX(Lookup!$D$4:$D$18,MATCH(C8440,Lookup!$A$4:$A$18,0))</f>
        <v>0.012</v>
      </c>
      <c r="T8440" s="21" t="n">
        <f aca="false">ROUND(P8440*S8440,2)</f>
        <v>3.6</v>
      </c>
      <c r="U8440" s="21" t="n">
        <f aca="false">IF(T8440&lt;=10,1,IF(T8440&lt;=20,2,IF(T8440&lt;=30,3,IF(T8440&lt;=40,4,IF(T8440&lt;=50,5,IF(T8440&lt;=100,6,IF(T8440&lt;=250,7,8)))))))</f>
        <v>1</v>
      </c>
      <c r="V8440" s="21" t="n">
        <f aca="false">IF(AND(OR(Dashboard!$T$3="All",R8440=Dashboard!$T$3),OR(Dashboard!$T$4="All",D8440=Dashboard!$T$4)),1,0)</f>
        <v>1</v>
      </c>
      <c r="W8440" s="21" t="n">
        <f aca="false">IF(V8440=1,T8440+ROW()/10000000,0)</f>
        <v>3.600844</v>
      </c>
    </row>
    <row r="8441" customFormat="false" ht="15" hidden="false" customHeight="false" outlineLevel="0" collapsed="false">
      <c r="A8441" s="0" t="n">
        <v>2985</v>
      </c>
      <c r="B8441" s="0" t="s">
        <v>17896</v>
      </c>
      <c r="C8441" s="0" t="n">
        <v>1</v>
      </c>
      <c r="D8441" s="0" t="s">
        <v>17189</v>
      </c>
      <c r="E8441" s="0" t="s">
        <v>17897</v>
      </c>
      <c r="F8441" s="0" t="s">
        <v>17822</v>
      </c>
      <c r="G8441" s="0" t="s">
        <v>17823</v>
      </c>
      <c r="H8441" s="0" t="s">
        <v>2136</v>
      </c>
      <c r="I8441" s="0" t="s">
        <v>2123</v>
      </c>
      <c r="J8441" s="0" t="s">
        <v>46</v>
      </c>
      <c r="K8441" s="0" t="s">
        <v>46</v>
      </c>
      <c r="L8441" s="0" t="s">
        <v>47</v>
      </c>
      <c r="M8441" s="0" t="s">
        <v>47</v>
      </c>
      <c r="N8441" s="0" t="n">
        <v>2</v>
      </c>
      <c r="O8441" s="0" t="n">
        <v>285</v>
      </c>
      <c r="P8441" s="0" t="n">
        <v>950</v>
      </c>
      <c r="Q8441" s="0" t="n">
        <v>3.8</v>
      </c>
      <c r="R8441" s="0" t="str">
        <f aca="false">INDEX(Lookup!$B$4:$B$18,MATCH(C8441,Lookup!$A$4:$A$18,0))</f>
        <v>India</v>
      </c>
      <c r="S8441" s="20" t="n">
        <f aca="false">INDEX(Lookup!$D$4:$D$18,MATCH(C8441,Lookup!$A$4:$A$18,0))</f>
        <v>0.012</v>
      </c>
      <c r="T8441" s="21" t="n">
        <f aca="false">ROUND(P8441*S8441,2)</f>
        <v>11.4</v>
      </c>
      <c r="U8441" s="21" t="n">
        <f aca="false">IF(T8441&lt;=10,1,IF(T8441&lt;=20,2,IF(T8441&lt;=30,3,IF(T8441&lt;=40,4,IF(T8441&lt;=50,5,IF(T8441&lt;=100,6,IF(T8441&lt;=250,7,8)))))))</f>
        <v>2</v>
      </c>
      <c r="V8441" s="21" t="n">
        <f aca="false">IF(AND(OR(Dashboard!$T$3="All",R8441=Dashboard!$T$3),OR(Dashboard!$T$4="All",D8441=Dashboard!$T$4)),1,0)</f>
        <v>1</v>
      </c>
      <c r="W8441" s="21" t="n">
        <f aca="false">IF(V8441=1,T8441+ROW()/10000000,0)</f>
        <v>11.4008441</v>
      </c>
    </row>
    <row r="8442" customFormat="false" ht="15" hidden="false" customHeight="false" outlineLevel="0" collapsed="false">
      <c r="A8442" s="0" t="n">
        <v>18228855</v>
      </c>
      <c r="B8442" s="0" t="s">
        <v>17898</v>
      </c>
      <c r="C8442" s="0" t="n">
        <v>1</v>
      </c>
      <c r="D8442" s="0" t="s">
        <v>17189</v>
      </c>
      <c r="E8442" s="0" t="s">
        <v>17899</v>
      </c>
      <c r="F8442" s="0" t="s">
        <v>17822</v>
      </c>
      <c r="G8442" s="0" t="s">
        <v>17823</v>
      </c>
      <c r="H8442" s="0" t="s">
        <v>4046</v>
      </c>
      <c r="I8442" s="0" t="s">
        <v>2123</v>
      </c>
      <c r="J8442" s="0" t="s">
        <v>47</v>
      </c>
      <c r="K8442" s="0" t="s">
        <v>46</v>
      </c>
      <c r="L8442" s="0" t="s">
        <v>47</v>
      </c>
      <c r="M8442" s="0" t="s">
        <v>47</v>
      </c>
      <c r="N8442" s="0" t="n">
        <v>2</v>
      </c>
      <c r="O8442" s="0" t="n">
        <v>154</v>
      </c>
      <c r="P8442" s="0" t="n">
        <v>800</v>
      </c>
      <c r="Q8442" s="0" t="n">
        <v>3.8</v>
      </c>
      <c r="R8442" s="0" t="str">
        <f aca="false">INDEX(Lookup!$B$4:$B$18,MATCH(C8442,Lookup!$A$4:$A$18,0))</f>
        <v>India</v>
      </c>
      <c r="S8442" s="20" t="n">
        <f aca="false">INDEX(Lookup!$D$4:$D$18,MATCH(C8442,Lookup!$A$4:$A$18,0))</f>
        <v>0.012</v>
      </c>
      <c r="T8442" s="21" t="n">
        <f aca="false">ROUND(P8442*S8442,2)</f>
        <v>9.6</v>
      </c>
      <c r="U8442" s="21" t="n">
        <f aca="false">IF(T8442&lt;=10,1,IF(T8442&lt;=20,2,IF(T8442&lt;=30,3,IF(T8442&lt;=40,4,IF(T8442&lt;=50,5,IF(T8442&lt;=100,6,IF(T8442&lt;=250,7,8)))))))</f>
        <v>1</v>
      </c>
      <c r="V8442" s="21" t="n">
        <f aca="false">IF(AND(OR(Dashboard!$T$3="All",R8442=Dashboard!$T$3),OR(Dashboard!$T$4="All",D8442=Dashboard!$T$4)),1,0)</f>
        <v>1</v>
      </c>
      <c r="W8442" s="21" t="n">
        <f aca="false">IF(V8442=1,T8442+ROW()/10000000,0)</f>
        <v>9.6008442</v>
      </c>
    </row>
    <row r="8443" customFormat="false" ht="15" hidden="false" customHeight="false" outlineLevel="0" collapsed="false">
      <c r="A8443" s="0" t="n">
        <v>18289257</v>
      </c>
      <c r="B8443" s="0" t="s">
        <v>17900</v>
      </c>
      <c r="C8443" s="0" t="n">
        <v>1</v>
      </c>
      <c r="D8443" s="0" t="s">
        <v>17189</v>
      </c>
      <c r="E8443" s="0" t="s">
        <v>17901</v>
      </c>
      <c r="F8443" s="0" t="s">
        <v>17822</v>
      </c>
      <c r="G8443" s="0" t="s">
        <v>17823</v>
      </c>
      <c r="H8443" s="0" t="s">
        <v>17902</v>
      </c>
      <c r="I8443" s="0" t="s">
        <v>2123</v>
      </c>
      <c r="J8443" s="0" t="s">
        <v>47</v>
      </c>
      <c r="K8443" s="0" t="s">
        <v>46</v>
      </c>
      <c r="L8443" s="0" t="s">
        <v>46</v>
      </c>
      <c r="M8443" s="0" t="s">
        <v>47</v>
      </c>
      <c r="N8443" s="0" t="n">
        <v>1</v>
      </c>
      <c r="O8443" s="0" t="n">
        <v>147</v>
      </c>
      <c r="P8443" s="0" t="n">
        <v>400</v>
      </c>
      <c r="Q8443" s="0" t="n">
        <v>3.5</v>
      </c>
      <c r="R8443" s="0" t="str">
        <f aca="false">INDEX(Lookup!$B$4:$B$18,MATCH(C8443,Lookup!$A$4:$A$18,0))</f>
        <v>India</v>
      </c>
      <c r="S8443" s="20" t="n">
        <f aca="false">INDEX(Lookup!$D$4:$D$18,MATCH(C8443,Lookup!$A$4:$A$18,0))</f>
        <v>0.012</v>
      </c>
      <c r="T8443" s="21" t="n">
        <f aca="false">ROUND(P8443*S8443,2)</f>
        <v>4.8</v>
      </c>
      <c r="U8443" s="21" t="n">
        <f aca="false">IF(T8443&lt;=10,1,IF(T8443&lt;=20,2,IF(T8443&lt;=30,3,IF(T8443&lt;=40,4,IF(T8443&lt;=50,5,IF(T8443&lt;=100,6,IF(T8443&lt;=250,7,8)))))))</f>
        <v>1</v>
      </c>
      <c r="V8443" s="21" t="n">
        <f aca="false">IF(AND(OR(Dashboard!$T$3="All",R8443=Dashboard!$T$3),OR(Dashboard!$T$4="All",D8443=Dashboard!$T$4)),1,0)</f>
        <v>1</v>
      </c>
      <c r="W8443" s="21" t="n">
        <f aca="false">IF(V8443=1,T8443+ROW()/10000000,0)</f>
        <v>4.8008443</v>
      </c>
    </row>
    <row r="8444" customFormat="false" ht="15" hidden="false" customHeight="false" outlineLevel="0" collapsed="false">
      <c r="A8444" s="0" t="n">
        <v>18380141</v>
      </c>
      <c r="B8444" s="0" t="s">
        <v>17809</v>
      </c>
      <c r="C8444" s="0" t="n">
        <v>1</v>
      </c>
      <c r="D8444" s="0" t="s">
        <v>17189</v>
      </c>
      <c r="E8444" s="0" t="s">
        <v>17903</v>
      </c>
      <c r="F8444" s="0" t="s">
        <v>17822</v>
      </c>
      <c r="G8444" s="0" t="s">
        <v>17823</v>
      </c>
      <c r="H8444" s="0" t="s">
        <v>17904</v>
      </c>
      <c r="I8444" s="0" t="s">
        <v>2123</v>
      </c>
      <c r="J8444" s="0" t="s">
        <v>47</v>
      </c>
      <c r="K8444" s="0" t="s">
        <v>46</v>
      </c>
      <c r="L8444" s="0" t="s">
        <v>47</v>
      </c>
      <c r="M8444" s="0" t="s">
        <v>47</v>
      </c>
      <c r="N8444" s="0" t="n">
        <v>1</v>
      </c>
      <c r="O8444" s="0" t="n">
        <v>47</v>
      </c>
      <c r="P8444" s="0" t="n">
        <v>200</v>
      </c>
      <c r="Q8444" s="0" t="n">
        <v>3.5</v>
      </c>
      <c r="R8444" s="0" t="str">
        <f aca="false">INDEX(Lookup!$B$4:$B$18,MATCH(C8444,Lookup!$A$4:$A$18,0))</f>
        <v>India</v>
      </c>
      <c r="S8444" s="20" t="n">
        <f aca="false">INDEX(Lookup!$D$4:$D$18,MATCH(C8444,Lookup!$A$4:$A$18,0))</f>
        <v>0.012</v>
      </c>
      <c r="T8444" s="21" t="n">
        <f aca="false">ROUND(P8444*S8444,2)</f>
        <v>2.4</v>
      </c>
      <c r="U8444" s="21" t="n">
        <f aca="false">IF(T8444&lt;=10,1,IF(T8444&lt;=20,2,IF(T8444&lt;=30,3,IF(T8444&lt;=40,4,IF(T8444&lt;=50,5,IF(T8444&lt;=100,6,IF(T8444&lt;=250,7,8)))))))</f>
        <v>1</v>
      </c>
      <c r="V8444" s="21" t="n">
        <f aca="false">IF(AND(OR(Dashboard!$T$3="All",R8444=Dashboard!$T$3),OR(Dashboard!$T$4="All",D8444=Dashboard!$T$4)),1,0)</f>
        <v>1</v>
      </c>
      <c r="W8444" s="21" t="n">
        <f aca="false">IF(V8444=1,T8444+ROW()/10000000,0)</f>
        <v>2.4008444</v>
      </c>
    </row>
    <row r="8445" customFormat="false" ht="15" hidden="false" customHeight="false" outlineLevel="0" collapsed="false">
      <c r="A8445" s="0" t="n">
        <v>18272377</v>
      </c>
      <c r="B8445" s="0" t="s">
        <v>14487</v>
      </c>
      <c r="C8445" s="0" t="n">
        <v>1</v>
      </c>
      <c r="D8445" s="0" t="s">
        <v>17189</v>
      </c>
      <c r="E8445" s="0" t="s">
        <v>17243</v>
      </c>
      <c r="F8445" s="0" t="s">
        <v>17822</v>
      </c>
      <c r="G8445" s="0" t="s">
        <v>17823</v>
      </c>
      <c r="H8445" s="0" t="s">
        <v>17905</v>
      </c>
      <c r="I8445" s="0" t="s">
        <v>2123</v>
      </c>
      <c r="J8445" s="0" t="s">
        <v>47</v>
      </c>
      <c r="K8445" s="0" t="s">
        <v>47</v>
      </c>
      <c r="L8445" s="0" t="s">
        <v>47</v>
      </c>
      <c r="M8445" s="0" t="s">
        <v>47</v>
      </c>
      <c r="N8445" s="0" t="n">
        <v>2</v>
      </c>
      <c r="O8445" s="0" t="n">
        <v>204</v>
      </c>
      <c r="P8445" s="0" t="n">
        <v>600</v>
      </c>
      <c r="Q8445" s="0" t="n">
        <v>3.9</v>
      </c>
      <c r="R8445" s="0" t="str">
        <f aca="false">INDEX(Lookup!$B$4:$B$18,MATCH(C8445,Lookup!$A$4:$A$18,0))</f>
        <v>India</v>
      </c>
      <c r="S8445" s="20" t="n">
        <f aca="false">INDEX(Lookup!$D$4:$D$18,MATCH(C8445,Lookup!$A$4:$A$18,0))</f>
        <v>0.012</v>
      </c>
      <c r="T8445" s="21" t="n">
        <f aca="false">ROUND(P8445*S8445,2)</f>
        <v>7.2</v>
      </c>
      <c r="U8445" s="21" t="n">
        <f aca="false">IF(T8445&lt;=10,1,IF(T8445&lt;=20,2,IF(T8445&lt;=30,3,IF(T8445&lt;=40,4,IF(T8445&lt;=50,5,IF(T8445&lt;=100,6,IF(T8445&lt;=250,7,8)))))))</f>
        <v>1</v>
      </c>
      <c r="V8445" s="21" t="n">
        <f aca="false">IF(AND(OR(Dashboard!$T$3="All",R8445=Dashboard!$T$3),OR(Dashboard!$T$4="All",D8445=Dashboard!$T$4)),1,0)</f>
        <v>1</v>
      </c>
      <c r="W8445" s="21" t="n">
        <f aca="false">IF(V8445=1,T8445+ROW()/10000000,0)</f>
        <v>7.2008445</v>
      </c>
    </row>
    <row r="8446" customFormat="false" ht="15" hidden="false" customHeight="false" outlineLevel="0" collapsed="false">
      <c r="A8446" s="0" t="n">
        <v>18473005</v>
      </c>
      <c r="B8446" s="0" t="s">
        <v>17906</v>
      </c>
      <c r="C8446" s="0" t="n">
        <v>1</v>
      </c>
      <c r="D8446" s="0" t="s">
        <v>17189</v>
      </c>
      <c r="E8446" s="0" t="s">
        <v>17907</v>
      </c>
      <c r="F8446" s="0" t="s">
        <v>17822</v>
      </c>
      <c r="G8446" s="0" t="s">
        <v>17823</v>
      </c>
      <c r="H8446" s="0" t="s">
        <v>3067</v>
      </c>
      <c r="I8446" s="0" t="s">
        <v>2123</v>
      </c>
      <c r="J8446" s="0" t="s">
        <v>47</v>
      </c>
      <c r="K8446" s="0" t="s">
        <v>46</v>
      </c>
      <c r="L8446" s="0" t="s">
        <v>47</v>
      </c>
      <c r="M8446" s="0" t="s">
        <v>47</v>
      </c>
      <c r="N8446" s="0" t="n">
        <v>2</v>
      </c>
      <c r="O8446" s="0" t="n">
        <v>30</v>
      </c>
      <c r="P8446" s="0" t="n">
        <v>500</v>
      </c>
      <c r="Q8446" s="0" t="n">
        <v>3.6</v>
      </c>
      <c r="R8446" s="0" t="str">
        <f aca="false">INDEX(Lookup!$B$4:$B$18,MATCH(C8446,Lookup!$A$4:$A$18,0))</f>
        <v>India</v>
      </c>
      <c r="S8446" s="20" t="n">
        <f aca="false">INDEX(Lookup!$D$4:$D$18,MATCH(C8446,Lookup!$A$4:$A$18,0))</f>
        <v>0.012</v>
      </c>
      <c r="T8446" s="21" t="n">
        <f aca="false">ROUND(P8446*S8446,2)</f>
        <v>6</v>
      </c>
      <c r="U8446" s="21" t="n">
        <f aca="false">IF(T8446&lt;=10,1,IF(T8446&lt;=20,2,IF(T8446&lt;=30,3,IF(T8446&lt;=40,4,IF(T8446&lt;=50,5,IF(T8446&lt;=100,6,IF(T8446&lt;=250,7,8)))))))</f>
        <v>1</v>
      </c>
      <c r="V8446" s="21" t="n">
        <f aca="false">IF(AND(OR(Dashboard!$T$3="All",R8446=Dashboard!$T$3),OR(Dashboard!$T$4="All",D8446=Dashboard!$T$4)),1,0)</f>
        <v>1</v>
      </c>
      <c r="W8446" s="21" t="n">
        <f aca="false">IF(V8446=1,T8446+ROW()/10000000,0)</f>
        <v>6.0008446</v>
      </c>
    </row>
    <row r="8447" customFormat="false" ht="15" hidden="false" customHeight="false" outlineLevel="0" collapsed="false">
      <c r="A8447" s="0" t="n">
        <v>300180</v>
      </c>
      <c r="B8447" s="0" t="s">
        <v>17908</v>
      </c>
      <c r="C8447" s="0" t="n">
        <v>1</v>
      </c>
      <c r="D8447" s="0" t="s">
        <v>17189</v>
      </c>
      <c r="E8447" s="0" t="s">
        <v>17909</v>
      </c>
      <c r="F8447" s="0" t="s">
        <v>17822</v>
      </c>
      <c r="G8447" s="0" t="s">
        <v>17823</v>
      </c>
      <c r="H8447" s="0" t="s">
        <v>4841</v>
      </c>
      <c r="I8447" s="0" t="s">
        <v>2123</v>
      </c>
      <c r="J8447" s="0" t="s">
        <v>46</v>
      </c>
      <c r="K8447" s="0" t="s">
        <v>47</v>
      </c>
      <c r="L8447" s="0" t="s">
        <v>47</v>
      </c>
      <c r="M8447" s="0" t="s">
        <v>47</v>
      </c>
      <c r="N8447" s="0" t="n">
        <v>3</v>
      </c>
      <c r="O8447" s="0" t="n">
        <v>425</v>
      </c>
      <c r="P8447" s="0" t="n">
        <v>1550</v>
      </c>
      <c r="Q8447" s="0" t="n">
        <v>3.6</v>
      </c>
      <c r="R8447" s="0" t="str">
        <f aca="false">INDEX(Lookup!$B$4:$B$18,MATCH(C8447,Lookup!$A$4:$A$18,0))</f>
        <v>India</v>
      </c>
      <c r="S8447" s="20" t="n">
        <f aca="false">INDEX(Lookup!$D$4:$D$18,MATCH(C8447,Lookup!$A$4:$A$18,0))</f>
        <v>0.012</v>
      </c>
      <c r="T8447" s="21" t="n">
        <f aca="false">ROUND(P8447*S8447,2)</f>
        <v>18.6</v>
      </c>
      <c r="U8447" s="21" t="n">
        <f aca="false">IF(T8447&lt;=10,1,IF(T8447&lt;=20,2,IF(T8447&lt;=30,3,IF(T8447&lt;=40,4,IF(T8447&lt;=50,5,IF(T8447&lt;=100,6,IF(T8447&lt;=250,7,8)))))))</f>
        <v>2</v>
      </c>
      <c r="V8447" s="21" t="n">
        <f aca="false">IF(AND(OR(Dashboard!$T$3="All",R8447=Dashboard!$T$3),OR(Dashboard!$T$4="All",D8447=Dashboard!$T$4)),1,0)</f>
        <v>1</v>
      </c>
      <c r="W8447" s="21" t="n">
        <f aca="false">IF(V8447=1,T8447+ROW()/10000000,0)</f>
        <v>18.6008447</v>
      </c>
    </row>
    <row r="8448" customFormat="false" ht="15" hidden="false" customHeight="false" outlineLevel="0" collapsed="false">
      <c r="A8448" s="0" t="n">
        <v>7784</v>
      </c>
      <c r="B8448" s="0" t="s">
        <v>2663</v>
      </c>
      <c r="C8448" s="0" t="n">
        <v>1</v>
      </c>
      <c r="D8448" s="0" t="s">
        <v>17189</v>
      </c>
      <c r="E8448" s="0" t="s">
        <v>17910</v>
      </c>
      <c r="F8448" s="0" t="s">
        <v>17822</v>
      </c>
      <c r="G8448" s="0" t="s">
        <v>17823</v>
      </c>
      <c r="H8448" s="0" t="s">
        <v>69</v>
      </c>
      <c r="I8448" s="0" t="s">
        <v>2123</v>
      </c>
      <c r="J8448" s="0" t="s">
        <v>46</v>
      </c>
      <c r="K8448" s="0" t="s">
        <v>46</v>
      </c>
      <c r="L8448" s="0" t="s">
        <v>47</v>
      </c>
      <c r="M8448" s="0" t="s">
        <v>47</v>
      </c>
      <c r="N8448" s="0" t="n">
        <v>3</v>
      </c>
      <c r="O8448" s="0" t="n">
        <v>743</v>
      </c>
      <c r="P8448" s="0" t="n">
        <v>1800</v>
      </c>
      <c r="Q8448" s="0" t="n">
        <v>3.7</v>
      </c>
      <c r="R8448" s="0" t="str">
        <f aca="false">INDEX(Lookup!$B$4:$B$18,MATCH(C8448,Lookup!$A$4:$A$18,0))</f>
        <v>India</v>
      </c>
      <c r="S8448" s="20" t="n">
        <f aca="false">INDEX(Lookup!$D$4:$D$18,MATCH(C8448,Lookup!$A$4:$A$18,0))</f>
        <v>0.012</v>
      </c>
      <c r="T8448" s="21" t="n">
        <f aca="false">ROUND(P8448*S8448,2)</f>
        <v>21.6</v>
      </c>
      <c r="U8448" s="21" t="n">
        <f aca="false">IF(T8448&lt;=10,1,IF(T8448&lt;=20,2,IF(T8448&lt;=30,3,IF(T8448&lt;=40,4,IF(T8448&lt;=50,5,IF(T8448&lt;=100,6,IF(T8448&lt;=250,7,8)))))))</f>
        <v>3</v>
      </c>
      <c r="V8448" s="21" t="n">
        <f aca="false">IF(AND(OR(Dashboard!$T$3="All",R8448=Dashboard!$T$3),OR(Dashboard!$T$4="All",D8448=Dashboard!$T$4)),1,0)</f>
        <v>1</v>
      </c>
      <c r="W8448" s="21" t="n">
        <f aca="false">IF(V8448=1,T8448+ROW()/10000000,0)</f>
        <v>21.6008448</v>
      </c>
    </row>
    <row r="8449" customFormat="false" ht="15" hidden="false" customHeight="false" outlineLevel="0" collapsed="false">
      <c r="A8449" s="0" t="n">
        <v>396</v>
      </c>
      <c r="B8449" s="0" t="s">
        <v>2296</v>
      </c>
      <c r="C8449" s="0" t="n">
        <v>1</v>
      </c>
      <c r="D8449" s="0" t="s">
        <v>17189</v>
      </c>
      <c r="E8449" s="0" t="s">
        <v>17911</v>
      </c>
      <c r="F8449" s="0" t="s">
        <v>17822</v>
      </c>
      <c r="G8449" s="0" t="s">
        <v>17823</v>
      </c>
      <c r="H8449" s="0" t="s">
        <v>402</v>
      </c>
      <c r="I8449" s="0" t="s">
        <v>2123</v>
      </c>
      <c r="J8449" s="0" t="s">
        <v>47</v>
      </c>
      <c r="K8449" s="0" t="s">
        <v>46</v>
      </c>
      <c r="L8449" s="0" t="s">
        <v>47</v>
      </c>
      <c r="M8449" s="0" t="s">
        <v>47</v>
      </c>
      <c r="N8449" s="0" t="n">
        <v>2</v>
      </c>
      <c r="O8449" s="0" t="n">
        <v>403</v>
      </c>
      <c r="P8449" s="0" t="n">
        <v>500</v>
      </c>
      <c r="Q8449" s="0" t="n">
        <v>3.9</v>
      </c>
      <c r="R8449" s="0" t="str">
        <f aca="false">INDEX(Lookup!$B$4:$B$18,MATCH(C8449,Lookup!$A$4:$A$18,0))</f>
        <v>India</v>
      </c>
      <c r="S8449" s="20" t="n">
        <f aca="false">INDEX(Lookup!$D$4:$D$18,MATCH(C8449,Lookup!$A$4:$A$18,0))</f>
        <v>0.012</v>
      </c>
      <c r="T8449" s="21" t="n">
        <f aca="false">ROUND(P8449*S8449,2)</f>
        <v>6</v>
      </c>
      <c r="U8449" s="21" t="n">
        <f aca="false">IF(T8449&lt;=10,1,IF(T8449&lt;=20,2,IF(T8449&lt;=30,3,IF(T8449&lt;=40,4,IF(T8449&lt;=50,5,IF(T8449&lt;=100,6,IF(T8449&lt;=250,7,8)))))))</f>
        <v>1</v>
      </c>
      <c r="V8449" s="21" t="n">
        <f aca="false">IF(AND(OR(Dashboard!$T$3="All",R8449=Dashboard!$T$3),OR(Dashboard!$T$4="All",D8449=Dashboard!$T$4)),1,0)</f>
        <v>1</v>
      </c>
      <c r="W8449" s="21" t="n">
        <f aca="false">IF(V8449=1,T8449+ROW()/10000000,0)</f>
        <v>6.0008449</v>
      </c>
    </row>
    <row r="8450" customFormat="false" ht="15" hidden="false" customHeight="false" outlineLevel="0" collapsed="false">
      <c r="A8450" s="0" t="n">
        <v>18014141</v>
      </c>
      <c r="B8450" s="0" t="s">
        <v>4702</v>
      </c>
      <c r="C8450" s="0" t="n">
        <v>1</v>
      </c>
      <c r="D8450" s="0" t="s">
        <v>17189</v>
      </c>
      <c r="E8450" s="0" t="s">
        <v>17912</v>
      </c>
      <c r="F8450" s="0" t="s">
        <v>17822</v>
      </c>
      <c r="G8450" s="0" t="s">
        <v>17823</v>
      </c>
      <c r="H8450" s="0" t="s">
        <v>17913</v>
      </c>
      <c r="I8450" s="0" t="s">
        <v>2123</v>
      </c>
      <c r="J8450" s="0" t="s">
        <v>47</v>
      </c>
      <c r="K8450" s="0" t="s">
        <v>46</v>
      </c>
      <c r="L8450" s="0" t="s">
        <v>47</v>
      </c>
      <c r="M8450" s="0" t="s">
        <v>47</v>
      </c>
      <c r="N8450" s="0" t="n">
        <v>2</v>
      </c>
      <c r="O8450" s="0" t="n">
        <v>418</v>
      </c>
      <c r="P8450" s="0" t="n">
        <v>500</v>
      </c>
      <c r="Q8450" s="0" t="n">
        <v>3.8</v>
      </c>
      <c r="R8450" s="0" t="str">
        <f aca="false">INDEX(Lookup!$B$4:$B$18,MATCH(C8450,Lookup!$A$4:$A$18,0))</f>
        <v>India</v>
      </c>
      <c r="S8450" s="20" t="n">
        <f aca="false">INDEX(Lookup!$D$4:$D$18,MATCH(C8450,Lookup!$A$4:$A$18,0))</f>
        <v>0.012</v>
      </c>
      <c r="T8450" s="21" t="n">
        <f aca="false">ROUND(P8450*S8450,2)</f>
        <v>6</v>
      </c>
      <c r="U8450" s="21" t="n">
        <f aca="false">IF(T8450&lt;=10,1,IF(T8450&lt;=20,2,IF(T8450&lt;=30,3,IF(T8450&lt;=40,4,IF(T8450&lt;=50,5,IF(T8450&lt;=100,6,IF(T8450&lt;=250,7,8)))))))</f>
        <v>1</v>
      </c>
      <c r="V8450" s="21" t="n">
        <f aca="false">IF(AND(OR(Dashboard!$T$3="All",R8450=Dashboard!$T$3),OR(Dashboard!$T$4="All",D8450=Dashboard!$T$4)),1,0)</f>
        <v>1</v>
      </c>
      <c r="W8450" s="21" t="n">
        <f aca="false">IF(V8450=1,T8450+ROW()/10000000,0)</f>
        <v>6.000845</v>
      </c>
    </row>
    <row r="8451" customFormat="false" ht="15" hidden="false" customHeight="false" outlineLevel="0" collapsed="false">
      <c r="A8451" s="0" t="n">
        <v>1702</v>
      </c>
      <c r="B8451" s="0" t="s">
        <v>10788</v>
      </c>
      <c r="C8451" s="0" t="n">
        <v>1</v>
      </c>
      <c r="D8451" s="0" t="s">
        <v>17189</v>
      </c>
      <c r="E8451" s="0" t="s">
        <v>17914</v>
      </c>
      <c r="F8451" s="0" t="s">
        <v>17822</v>
      </c>
      <c r="G8451" s="0" t="s">
        <v>17823</v>
      </c>
      <c r="H8451" s="0" t="s">
        <v>2723</v>
      </c>
      <c r="I8451" s="0" t="s">
        <v>2123</v>
      </c>
      <c r="J8451" s="0" t="s">
        <v>47</v>
      </c>
      <c r="K8451" s="0" t="s">
        <v>46</v>
      </c>
      <c r="L8451" s="0" t="s">
        <v>47</v>
      </c>
      <c r="M8451" s="0" t="s">
        <v>47</v>
      </c>
      <c r="N8451" s="0" t="n">
        <v>2</v>
      </c>
      <c r="O8451" s="0" t="n">
        <v>703</v>
      </c>
      <c r="P8451" s="0" t="n">
        <v>600</v>
      </c>
      <c r="Q8451" s="0" t="n">
        <v>3.6</v>
      </c>
      <c r="R8451" s="0" t="str">
        <f aca="false">INDEX(Lookup!$B$4:$B$18,MATCH(C8451,Lookup!$A$4:$A$18,0))</f>
        <v>India</v>
      </c>
      <c r="S8451" s="20" t="n">
        <f aca="false">INDEX(Lookup!$D$4:$D$18,MATCH(C8451,Lookup!$A$4:$A$18,0))</f>
        <v>0.012</v>
      </c>
      <c r="T8451" s="21" t="n">
        <f aca="false">ROUND(P8451*S8451,2)</f>
        <v>7.2</v>
      </c>
      <c r="U8451" s="21" t="n">
        <f aca="false">IF(T8451&lt;=10,1,IF(T8451&lt;=20,2,IF(T8451&lt;=30,3,IF(T8451&lt;=40,4,IF(T8451&lt;=50,5,IF(T8451&lt;=100,6,IF(T8451&lt;=250,7,8)))))))</f>
        <v>1</v>
      </c>
      <c r="V8451" s="21" t="n">
        <f aca="false">IF(AND(OR(Dashboard!$T$3="All",R8451=Dashboard!$T$3),OR(Dashboard!$T$4="All",D8451=Dashboard!$T$4)),1,0)</f>
        <v>1</v>
      </c>
      <c r="W8451" s="21" t="n">
        <f aca="false">IF(V8451=1,T8451+ROW()/10000000,0)</f>
        <v>7.2008451</v>
      </c>
    </row>
    <row r="8452" customFormat="false" ht="15" hidden="false" customHeight="false" outlineLevel="0" collapsed="false">
      <c r="A8452" s="0" t="n">
        <v>18198836</v>
      </c>
      <c r="B8452" s="0" t="s">
        <v>17915</v>
      </c>
      <c r="C8452" s="0" t="n">
        <v>1</v>
      </c>
      <c r="D8452" s="0" t="s">
        <v>17189</v>
      </c>
      <c r="E8452" s="0" t="s">
        <v>17916</v>
      </c>
      <c r="F8452" s="0" t="s">
        <v>17822</v>
      </c>
      <c r="G8452" s="0" t="s">
        <v>17823</v>
      </c>
      <c r="H8452" s="0" t="s">
        <v>17917</v>
      </c>
      <c r="I8452" s="0" t="s">
        <v>2123</v>
      </c>
      <c r="J8452" s="0" t="s">
        <v>46</v>
      </c>
      <c r="K8452" s="0" t="s">
        <v>47</v>
      </c>
      <c r="L8452" s="0" t="s">
        <v>47</v>
      </c>
      <c r="M8452" s="0" t="s">
        <v>47</v>
      </c>
      <c r="N8452" s="0" t="n">
        <v>3</v>
      </c>
      <c r="O8452" s="0" t="n">
        <v>320</v>
      </c>
      <c r="P8452" s="0" t="n">
        <v>1000</v>
      </c>
      <c r="Q8452" s="0" t="n">
        <v>3.9</v>
      </c>
      <c r="R8452" s="0" t="str">
        <f aca="false">INDEX(Lookup!$B$4:$B$18,MATCH(C8452,Lookup!$A$4:$A$18,0))</f>
        <v>India</v>
      </c>
      <c r="S8452" s="20" t="n">
        <f aca="false">INDEX(Lookup!$D$4:$D$18,MATCH(C8452,Lookup!$A$4:$A$18,0))</f>
        <v>0.012</v>
      </c>
      <c r="T8452" s="21" t="n">
        <f aca="false">ROUND(P8452*S8452,2)</f>
        <v>12</v>
      </c>
      <c r="U8452" s="21" t="n">
        <f aca="false">IF(T8452&lt;=10,1,IF(T8452&lt;=20,2,IF(T8452&lt;=30,3,IF(T8452&lt;=40,4,IF(T8452&lt;=50,5,IF(T8452&lt;=100,6,IF(T8452&lt;=250,7,8)))))))</f>
        <v>2</v>
      </c>
      <c r="V8452" s="21" t="n">
        <f aca="false">IF(AND(OR(Dashboard!$T$3="All",R8452=Dashboard!$T$3),OR(Dashboard!$T$4="All",D8452=Dashboard!$T$4)),1,0)</f>
        <v>1</v>
      </c>
      <c r="W8452" s="21" t="n">
        <f aca="false">IF(V8452=1,T8452+ROW()/10000000,0)</f>
        <v>12.0008452</v>
      </c>
    </row>
    <row r="8453" customFormat="false" ht="15" hidden="false" customHeight="false" outlineLevel="0" collapsed="false">
      <c r="A8453" s="0" t="n">
        <v>309111</v>
      </c>
      <c r="B8453" s="0" t="s">
        <v>17918</v>
      </c>
      <c r="C8453" s="0" t="n">
        <v>1</v>
      </c>
      <c r="D8453" s="0" t="s">
        <v>17189</v>
      </c>
      <c r="E8453" s="0" t="s">
        <v>17919</v>
      </c>
      <c r="F8453" s="0" t="s">
        <v>17822</v>
      </c>
      <c r="G8453" s="0" t="s">
        <v>17823</v>
      </c>
      <c r="H8453" s="0" t="s">
        <v>153</v>
      </c>
      <c r="I8453" s="0" t="s">
        <v>2123</v>
      </c>
      <c r="J8453" s="0" t="s">
        <v>46</v>
      </c>
      <c r="K8453" s="0" t="s">
        <v>46</v>
      </c>
      <c r="L8453" s="0" t="s">
        <v>47</v>
      </c>
      <c r="M8453" s="0" t="s">
        <v>47</v>
      </c>
      <c r="N8453" s="0" t="n">
        <v>2</v>
      </c>
      <c r="O8453" s="0" t="n">
        <v>302</v>
      </c>
      <c r="P8453" s="0" t="n">
        <v>800</v>
      </c>
      <c r="Q8453" s="0" t="n">
        <v>3.7</v>
      </c>
      <c r="R8453" s="0" t="str">
        <f aca="false">INDEX(Lookup!$B$4:$B$18,MATCH(C8453,Lookup!$A$4:$A$18,0))</f>
        <v>India</v>
      </c>
      <c r="S8453" s="20" t="n">
        <f aca="false">INDEX(Lookup!$D$4:$D$18,MATCH(C8453,Lookup!$A$4:$A$18,0))</f>
        <v>0.012</v>
      </c>
      <c r="T8453" s="21" t="n">
        <f aca="false">ROUND(P8453*S8453,2)</f>
        <v>9.6</v>
      </c>
      <c r="U8453" s="21" t="n">
        <f aca="false">IF(T8453&lt;=10,1,IF(T8453&lt;=20,2,IF(T8453&lt;=30,3,IF(T8453&lt;=40,4,IF(T8453&lt;=50,5,IF(T8453&lt;=100,6,IF(T8453&lt;=250,7,8)))))))</f>
        <v>1</v>
      </c>
      <c r="V8453" s="21" t="n">
        <f aca="false">IF(AND(OR(Dashboard!$T$3="All",R8453=Dashboard!$T$3),OR(Dashboard!$T$4="All",D8453=Dashboard!$T$4)),1,0)</f>
        <v>1</v>
      </c>
      <c r="W8453" s="21" t="n">
        <f aca="false">IF(V8453=1,T8453+ROW()/10000000,0)</f>
        <v>9.6008453</v>
      </c>
    </row>
    <row r="8454" customFormat="false" ht="15" hidden="false" customHeight="false" outlineLevel="0" collapsed="false">
      <c r="A8454" s="0" t="n">
        <v>309098</v>
      </c>
      <c r="B8454" s="0" t="s">
        <v>17920</v>
      </c>
      <c r="C8454" s="0" t="n">
        <v>1</v>
      </c>
      <c r="D8454" s="0" t="s">
        <v>17189</v>
      </c>
      <c r="E8454" s="0" t="s">
        <v>17921</v>
      </c>
      <c r="F8454" s="0" t="s">
        <v>17822</v>
      </c>
      <c r="G8454" s="0" t="s">
        <v>17823</v>
      </c>
      <c r="H8454" s="0" t="s">
        <v>3942</v>
      </c>
      <c r="I8454" s="0" t="s">
        <v>2123</v>
      </c>
      <c r="J8454" s="0" t="s">
        <v>47</v>
      </c>
      <c r="K8454" s="0" t="s">
        <v>46</v>
      </c>
      <c r="L8454" s="0" t="s">
        <v>47</v>
      </c>
      <c r="M8454" s="0" t="s">
        <v>47</v>
      </c>
      <c r="N8454" s="0" t="n">
        <v>2</v>
      </c>
      <c r="O8454" s="0" t="n">
        <v>250</v>
      </c>
      <c r="P8454" s="0" t="n">
        <v>500</v>
      </c>
      <c r="Q8454" s="0" t="n">
        <v>3.9</v>
      </c>
      <c r="R8454" s="0" t="str">
        <f aca="false">INDEX(Lookup!$B$4:$B$18,MATCH(C8454,Lookup!$A$4:$A$18,0))</f>
        <v>India</v>
      </c>
      <c r="S8454" s="20" t="n">
        <f aca="false">INDEX(Lookup!$D$4:$D$18,MATCH(C8454,Lookup!$A$4:$A$18,0))</f>
        <v>0.012</v>
      </c>
      <c r="T8454" s="21" t="n">
        <f aca="false">ROUND(P8454*S8454,2)</f>
        <v>6</v>
      </c>
      <c r="U8454" s="21" t="n">
        <f aca="false">IF(T8454&lt;=10,1,IF(T8454&lt;=20,2,IF(T8454&lt;=30,3,IF(T8454&lt;=40,4,IF(T8454&lt;=50,5,IF(T8454&lt;=100,6,IF(T8454&lt;=250,7,8)))))))</f>
        <v>1</v>
      </c>
      <c r="V8454" s="21" t="n">
        <f aca="false">IF(AND(OR(Dashboard!$T$3="All",R8454=Dashboard!$T$3),OR(Dashboard!$T$4="All",D8454=Dashboard!$T$4)),1,0)</f>
        <v>1</v>
      </c>
      <c r="W8454" s="21" t="n">
        <f aca="false">IF(V8454=1,T8454+ROW()/10000000,0)</f>
        <v>6.0008454</v>
      </c>
    </row>
    <row r="8455" customFormat="false" ht="15" hidden="false" customHeight="false" outlineLevel="0" collapsed="false">
      <c r="A8455" s="0" t="n">
        <v>166</v>
      </c>
      <c r="B8455" s="0" t="s">
        <v>7978</v>
      </c>
      <c r="C8455" s="0" t="n">
        <v>1</v>
      </c>
      <c r="D8455" s="0" t="s">
        <v>17189</v>
      </c>
      <c r="E8455" s="0" t="s">
        <v>17922</v>
      </c>
      <c r="F8455" s="0" t="s">
        <v>17822</v>
      </c>
      <c r="G8455" s="0" t="s">
        <v>17823</v>
      </c>
      <c r="H8455" s="0" t="s">
        <v>2122</v>
      </c>
      <c r="I8455" s="0" t="s">
        <v>2123</v>
      </c>
      <c r="J8455" s="0" t="s">
        <v>46</v>
      </c>
      <c r="K8455" s="0" t="s">
        <v>46</v>
      </c>
      <c r="L8455" s="0" t="s">
        <v>47</v>
      </c>
      <c r="M8455" s="0" t="s">
        <v>47</v>
      </c>
      <c r="N8455" s="0" t="n">
        <v>4</v>
      </c>
      <c r="O8455" s="0" t="n">
        <v>770</v>
      </c>
      <c r="P8455" s="0" t="n">
        <v>2000</v>
      </c>
      <c r="Q8455" s="0" t="n">
        <v>3.7</v>
      </c>
      <c r="R8455" s="0" t="str">
        <f aca="false">INDEX(Lookup!$B$4:$B$18,MATCH(C8455,Lookup!$A$4:$A$18,0))</f>
        <v>India</v>
      </c>
      <c r="S8455" s="20" t="n">
        <f aca="false">INDEX(Lookup!$D$4:$D$18,MATCH(C8455,Lookup!$A$4:$A$18,0))</f>
        <v>0.012</v>
      </c>
      <c r="T8455" s="21" t="n">
        <f aca="false">ROUND(P8455*S8455,2)</f>
        <v>24</v>
      </c>
      <c r="U8455" s="21" t="n">
        <f aca="false">IF(T8455&lt;=10,1,IF(T8455&lt;=20,2,IF(T8455&lt;=30,3,IF(T8455&lt;=40,4,IF(T8455&lt;=50,5,IF(T8455&lt;=100,6,IF(T8455&lt;=250,7,8)))))))</f>
        <v>3</v>
      </c>
      <c r="V8455" s="21" t="n">
        <f aca="false">IF(AND(OR(Dashboard!$T$3="All",R8455=Dashboard!$T$3),OR(Dashboard!$T$4="All",D8455=Dashboard!$T$4)),1,0)</f>
        <v>1</v>
      </c>
      <c r="W8455" s="21" t="n">
        <f aca="false">IF(V8455=1,T8455+ROW()/10000000,0)</f>
        <v>24.0008455</v>
      </c>
    </row>
    <row r="8456" customFormat="false" ht="15" hidden="false" customHeight="false" outlineLevel="0" collapsed="false">
      <c r="A8456" s="0" t="n">
        <v>18434638</v>
      </c>
      <c r="B8456" s="0" t="s">
        <v>17400</v>
      </c>
      <c r="C8456" s="0" t="n">
        <v>1</v>
      </c>
      <c r="D8456" s="0" t="s">
        <v>17189</v>
      </c>
      <c r="E8456" s="0" t="s">
        <v>17923</v>
      </c>
      <c r="F8456" s="0" t="s">
        <v>17822</v>
      </c>
      <c r="G8456" s="0" t="s">
        <v>17823</v>
      </c>
      <c r="H8456" s="0" t="s">
        <v>14242</v>
      </c>
      <c r="I8456" s="0" t="s">
        <v>2123</v>
      </c>
      <c r="J8456" s="0" t="s">
        <v>47</v>
      </c>
      <c r="K8456" s="0" t="s">
        <v>47</v>
      </c>
      <c r="L8456" s="0" t="s">
        <v>47</v>
      </c>
      <c r="M8456" s="0" t="s">
        <v>47</v>
      </c>
      <c r="N8456" s="0" t="n">
        <v>1</v>
      </c>
      <c r="O8456" s="0" t="n">
        <v>22</v>
      </c>
      <c r="P8456" s="0" t="n">
        <v>300</v>
      </c>
      <c r="Q8456" s="0" t="n">
        <v>3.5</v>
      </c>
      <c r="R8456" s="0" t="str">
        <f aca="false">INDEX(Lookup!$B$4:$B$18,MATCH(C8456,Lookup!$A$4:$A$18,0))</f>
        <v>India</v>
      </c>
      <c r="S8456" s="20" t="n">
        <f aca="false">INDEX(Lookup!$D$4:$D$18,MATCH(C8456,Lookup!$A$4:$A$18,0))</f>
        <v>0.012</v>
      </c>
      <c r="T8456" s="21" t="n">
        <f aca="false">ROUND(P8456*S8456,2)</f>
        <v>3.6</v>
      </c>
      <c r="U8456" s="21" t="n">
        <f aca="false">IF(T8456&lt;=10,1,IF(T8456&lt;=20,2,IF(T8456&lt;=30,3,IF(T8456&lt;=40,4,IF(T8456&lt;=50,5,IF(T8456&lt;=100,6,IF(T8456&lt;=250,7,8)))))))</f>
        <v>1</v>
      </c>
      <c r="V8456" s="21" t="n">
        <f aca="false">IF(AND(OR(Dashboard!$T$3="All",R8456=Dashboard!$T$3),OR(Dashboard!$T$4="All",D8456=Dashboard!$T$4)),1,0)</f>
        <v>1</v>
      </c>
      <c r="W8456" s="21" t="n">
        <f aca="false">IF(V8456=1,T8456+ROW()/10000000,0)</f>
        <v>3.6008456</v>
      </c>
    </row>
    <row r="8457" customFormat="false" ht="15" hidden="false" customHeight="false" outlineLevel="0" collapsed="false">
      <c r="A8457" s="0" t="n">
        <v>1070</v>
      </c>
      <c r="B8457" s="0" t="s">
        <v>2300</v>
      </c>
      <c r="C8457" s="0" t="n">
        <v>1</v>
      </c>
      <c r="D8457" s="0" t="s">
        <v>17189</v>
      </c>
      <c r="E8457" s="0" t="s">
        <v>17924</v>
      </c>
      <c r="F8457" s="0" t="s">
        <v>17822</v>
      </c>
      <c r="G8457" s="0" t="s">
        <v>17823</v>
      </c>
      <c r="H8457" s="0" t="s">
        <v>3005</v>
      </c>
      <c r="I8457" s="0" t="s">
        <v>2123</v>
      </c>
      <c r="J8457" s="0" t="s">
        <v>47</v>
      </c>
      <c r="K8457" s="0" t="s">
        <v>46</v>
      </c>
      <c r="L8457" s="0" t="s">
        <v>47</v>
      </c>
      <c r="M8457" s="0" t="s">
        <v>47</v>
      </c>
      <c r="N8457" s="0" t="n">
        <v>2</v>
      </c>
      <c r="O8457" s="0" t="n">
        <v>268</v>
      </c>
      <c r="P8457" s="0" t="n">
        <v>500</v>
      </c>
      <c r="Q8457" s="0" t="n">
        <v>3.8</v>
      </c>
      <c r="R8457" s="0" t="str">
        <f aca="false">INDEX(Lookup!$B$4:$B$18,MATCH(C8457,Lookup!$A$4:$A$18,0))</f>
        <v>India</v>
      </c>
      <c r="S8457" s="20" t="n">
        <f aca="false">INDEX(Lookup!$D$4:$D$18,MATCH(C8457,Lookup!$A$4:$A$18,0))</f>
        <v>0.012</v>
      </c>
      <c r="T8457" s="21" t="n">
        <f aca="false">ROUND(P8457*S8457,2)</f>
        <v>6</v>
      </c>
      <c r="U8457" s="21" t="n">
        <f aca="false">IF(T8457&lt;=10,1,IF(T8457&lt;=20,2,IF(T8457&lt;=30,3,IF(T8457&lt;=40,4,IF(T8457&lt;=50,5,IF(T8457&lt;=100,6,IF(T8457&lt;=250,7,8)))))))</f>
        <v>1</v>
      </c>
      <c r="V8457" s="21" t="n">
        <f aca="false">IF(AND(OR(Dashboard!$T$3="All",R8457=Dashboard!$T$3),OR(Dashboard!$T$4="All",D8457=Dashboard!$T$4)),1,0)</f>
        <v>1</v>
      </c>
      <c r="W8457" s="21" t="n">
        <f aca="false">IF(V8457=1,T8457+ROW()/10000000,0)</f>
        <v>6.0008457</v>
      </c>
    </row>
    <row r="8458" customFormat="false" ht="15" hidden="false" customHeight="false" outlineLevel="0" collapsed="false">
      <c r="A8458" s="0" t="n">
        <v>450</v>
      </c>
      <c r="B8458" s="0" t="s">
        <v>5167</v>
      </c>
      <c r="C8458" s="0" t="n">
        <v>1</v>
      </c>
      <c r="D8458" s="0" t="s">
        <v>17189</v>
      </c>
      <c r="E8458" s="0" t="s">
        <v>17925</v>
      </c>
      <c r="F8458" s="0" t="s">
        <v>17822</v>
      </c>
      <c r="G8458" s="0" t="s">
        <v>17823</v>
      </c>
      <c r="H8458" s="0" t="s">
        <v>5169</v>
      </c>
      <c r="I8458" s="0" t="s">
        <v>2123</v>
      </c>
      <c r="J8458" s="0" t="s">
        <v>46</v>
      </c>
      <c r="K8458" s="0" t="s">
        <v>47</v>
      </c>
      <c r="L8458" s="0" t="s">
        <v>47</v>
      </c>
      <c r="M8458" s="0" t="s">
        <v>47</v>
      </c>
      <c r="N8458" s="0" t="n">
        <v>3</v>
      </c>
      <c r="O8458" s="0" t="n">
        <v>415</v>
      </c>
      <c r="P8458" s="0" t="n">
        <v>1500</v>
      </c>
      <c r="Q8458" s="0" t="n">
        <v>3.6</v>
      </c>
      <c r="R8458" s="0" t="str">
        <f aca="false">INDEX(Lookup!$B$4:$B$18,MATCH(C8458,Lookup!$A$4:$A$18,0))</f>
        <v>India</v>
      </c>
      <c r="S8458" s="20" t="n">
        <f aca="false">INDEX(Lookup!$D$4:$D$18,MATCH(C8458,Lookup!$A$4:$A$18,0))</f>
        <v>0.012</v>
      </c>
      <c r="T8458" s="21" t="n">
        <f aca="false">ROUND(P8458*S8458,2)</f>
        <v>18</v>
      </c>
      <c r="U8458" s="21" t="n">
        <f aca="false">IF(T8458&lt;=10,1,IF(T8458&lt;=20,2,IF(T8458&lt;=30,3,IF(T8458&lt;=40,4,IF(T8458&lt;=50,5,IF(T8458&lt;=100,6,IF(T8458&lt;=250,7,8)))))))</f>
        <v>2</v>
      </c>
      <c r="V8458" s="21" t="n">
        <f aca="false">IF(AND(OR(Dashboard!$T$3="All",R8458=Dashboard!$T$3),OR(Dashboard!$T$4="All",D8458=Dashboard!$T$4)),1,0)</f>
        <v>1</v>
      </c>
      <c r="W8458" s="21" t="n">
        <f aca="false">IF(V8458=1,T8458+ROW()/10000000,0)</f>
        <v>18.0008458</v>
      </c>
    </row>
    <row r="8459" customFormat="false" ht="15" hidden="false" customHeight="false" outlineLevel="0" collapsed="false">
      <c r="A8459" s="0" t="n">
        <v>18175334</v>
      </c>
      <c r="B8459" s="0" t="s">
        <v>17926</v>
      </c>
      <c r="C8459" s="0" t="n">
        <v>1</v>
      </c>
      <c r="D8459" s="0" t="s">
        <v>17189</v>
      </c>
      <c r="E8459" s="0" t="s">
        <v>17927</v>
      </c>
      <c r="F8459" s="0" t="s">
        <v>17822</v>
      </c>
      <c r="G8459" s="0" t="s">
        <v>17823</v>
      </c>
      <c r="H8459" s="0" t="s">
        <v>3761</v>
      </c>
      <c r="I8459" s="0" t="s">
        <v>2123</v>
      </c>
      <c r="J8459" s="0" t="s">
        <v>46</v>
      </c>
      <c r="K8459" s="0" t="s">
        <v>46</v>
      </c>
      <c r="L8459" s="0" t="s">
        <v>47</v>
      </c>
      <c r="M8459" s="0" t="s">
        <v>47</v>
      </c>
      <c r="N8459" s="0" t="n">
        <v>4</v>
      </c>
      <c r="O8459" s="0" t="n">
        <v>214</v>
      </c>
      <c r="P8459" s="0" t="n">
        <v>2350</v>
      </c>
      <c r="Q8459" s="0" t="n">
        <v>3.5</v>
      </c>
      <c r="R8459" s="0" t="str">
        <f aca="false">INDEX(Lookup!$B$4:$B$18,MATCH(C8459,Lookup!$A$4:$A$18,0))</f>
        <v>India</v>
      </c>
      <c r="S8459" s="20" t="n">
        <f aca="false">INDEX(Lookup!$D$4:$D$18,MATCH(C8459,Lookup!$A$4:$A$18,0))</f>
        <v>0.012</v>
      </c>
      <c r="T8459" s="21" t="n">
        <f aca="false">ROUND(P8459*S8459,2)</f>
        <v>28.2</v>
      </c>
      <c r="U8459" s="21" t="n">
        <f aca="false">IF(T8459&lt;=10,1,IF(T8459&lt;=20,2,IF(T8459&lt;=30,3,IF(T8459&lt;=40,4,IF(T8459&lt;=50,5,IF(T8459&lt;=100,6,IF(T8459&lt;=250,7,8)))))))</f>
        <v>3</v>
      </c>
      <c r="V8459" s="21" t="n">
        <f aca="false">IF(AND(OR(Dashboard!$T$3="All",R8459=Dashboard!$T$3),OR(Dashboard!$T$4="All",D8459=Dashboard!$T$4)),1,0)</f>
        <v>1</v>
      </c>
      <c r="W8459" s="21" t="n">
        <f aca="false">IF(V8459=1,T8459+ROW()/10000000,0)</f>
        <v>28.2008459</v>
      </c>
    </row>
    <row r="8460" customFormat="false" ht="15" hidden="false" customHeight="false" outlineLevel="0" collapsed="false">
      <c r="A8460" s="0" t="n">
        <v>4248</v>
      </c>
      <c r="B8460" s="0" t="s">
        <v>12509</v>
      </c>
      <c r="C8460" s="0" t="n">
        <v>1</v>
      </c>
      <c r="D8460" s="0" t="s">
        <v>17189</v>
      </c>
      <c r="E8460" s="0" t="s">
        <v>17928</v>
      </c>
      <c r="F8460" s="0" t="s">
        <v>17822</v>
      </c>
      <c r="G8460" s="0" t="s">
        <v>17823</v>
      </c>
      <c r="H8460" s="0" t="s">
        <v>2122</v>
      </c>
      <c r="I8460" s="0" t="s">
        <v>2123</v>
      </c>
      <c r="J8460" s="0" t="s">
        <v>46</v>
      </c>
      <c r="K8460" s="0" t="s">
        <v>47</v>
      </c>
      <c r="L8460" s="0" t="s">
        <v>47</v>
      </c>
      <c r="M8460" s="0" t="s">
        <v>47</v>
      </c>
      <c r="N8460" s="0" t="n">
        <v>4</v>
      </c>
      <c r="O8460" s="0" t="n">
        <v>540</v>
      </c>
      <c r="P8460" s="0" t="n">
        <v>2200</v>
      </c>
      <c r="Q8460" s="0" t="n">
        <v>3.5</v>
      </c>
      <c r="R8460" s="0" t="str">
        <f aca="false">INDEX(Lookup!$B$4:$B$18,MATCH(C8460,Lookup!$A$4:$A$18,0))</f>
        <v>India</v>
      </c>
      <c r="S8460" s="20" t="n">
        <f aca="false">INDEX(Lookup!$D$4:$D$18,MATCH(C8460,Lookup!$A$4:$A$18,0))</f>
        <v>0.012</v>
      </c>
      <c r="T8460" s="21" t="n">
        <f aca="false">ROUND(P8460*S8460,2)</f>
        <v>26.4</v>
      </c>
      <c r="U8460" s="21" t="n">
        <f aca="false">IF(T8460&lt;=10,1,IF(T8460&lt;=20,2,IF(T8460&lt;=30,3,IF(T8460&lt;=40,4,IF(T8460&lt;=50,5,IF(T8460&lt;=100,6,IF(T8460&lt;=250,7,8)))))))</f>
        <v>3</v>
      </c>
      <c r="V8460" s="21" t="n">
        <f aca="false">IF(AND(OR(Dashboard!$T$3="All",R8460=Dashboard!$T$3),OR(Dashboard!$T$4="All",D8460=Dashboard!$T$4)),1,0)</f>
        <v>1</v>
      </c>
      <c r="W8460" s="21" t="n">
        <f aca="false">IF(V8460=1,T8460+ROW()/10000000,0)</f>
        <v>26.400846</v>
      </c>
    </row>
    <row r="8461" customFormat="false" ht="15" hidden="false" customHeight="false" outlineLevel="0" collapsed="false">
      <c r="A8461" s="0" t="n">
        <v>18237334</v>
      </c>
      <c r="B8461" s="0" t="s">
        <v>17929</v>
      </c>
      <c r="C8461" s="0" t="n">
        <v>1</v>
      </c>
      <c r="D8461" s="0" t="s">
        <v>17189</v>
      </c>
      <c r="E8461" s="0" t="s">
        <v>17930</v>
      </c>
      <c r="F8461" s="0" t="s">
        <v>17822</v>
      </c>
      <c r="G8461" s="0" t="s">
        <v>17823</v>
      </c>
      <c r="H8461" s="0" t="s">
        <v>2128</v>
      </c>
      <c r="I8461" s="0" t="s">
        <v>2123</v>
      </c>
      <c r="J8461" s="0" t="s">
        <v>46</v>
      </c>
      <c r="K8461" s="0" t="s">
        <v>46</v>
      </c>
      <c r="L8461" s="0" t="s">
        <v>47</v>
      </c>
      <c r="M8461" s="0" t="s">
        <v>47</v>
      </c>
      <c r="N8461" s="0" t="n">
        <v>3</v>
      </c>
      <c r="O8461" s="0" t="n">
        <v>332</v>
      </c>
      <c r="P8461" s="0" t="n">
        <v>1600</v>
      </c>
      <c r="Q8461" s="0" t="n">
        <v>3.6</v>
      </c>
      <c r="R8461" s="0" t="str">
        <f aca="false">INDEX(Lookup!$B$4:$B$18,MATCH(C8461,Lookup!$A$4:$A$18,0))</f>
        <v>India</v>
      </c>
      <c r="S8461" s="20" t="n">
        <f aca="false">INDEX(Lookup!$D$4:$D$18,MATCH(C8461,Lookup!$A$4:$A$18,0))</f>
        <v>0.012</v>
      </c>
      <c r="T8461" s="21" t="n">
        <f aca="false">ROUND(P8461*S8461,2)</f>
        <v>19.2</v>
      </c>
      <c r="U8461" s="21" t="n">
        <f aca="false">IF(T8461&lt;=10,1,IF(T8461&lt;=20,2,IF(T8461&lt;=30,3,IF(T8461&lt;=40,4,IF(T8461&lt;=50,5,IF(T8461&lt;=100,6,IF(T8461&lt;=250,7,8)))))))</f>
        <v>2</v>
      </c>
      <c r="V8461" s="21" t="n">
        <f aca="false">IF(AND(OR(Dashboard!$T$3="All",R8461=Dashboard!$T$3),OR(Dashboard!$T$4="All",D8461=Dashboard!$T$4)),1,0)</f>
        <v>1</v>
      </c>
      <c r="W8461" s="21" t="n">
        <f aca="false">IF(V8461=1,T8461+ROW()/10000000,0)</f>
        <v>19.2008461</v>
      </c>
    </row>
    <row r="8462" customFormat="false" ht="15" hidden="false" customHeight="false" outlineLevel="0" collapsed="false">
      <c r="A8462" s="0" t="n">
        <v>300952</v>
      </c>
      <c r="B8462" s="0" t="s">
        <v>17931</v>
      </c>
      <c r="C8462" s="0" t="n">
        <v>1</v>
      </c>
      <c r="D8462" s="0" t="s">
        <v>17189</v>
      </c>
      <c r="E8462" s="0" t="s">
        <v>17932</v>
      </c>
      <c r="F8462" s="0" t="s">
        <v>17822</v>
      </c>
      <c r="G8462" s="0" t="s">
        <v>17823</v>
      </c>
      <c r="H8462" s="0" t="s">
        <v>17933</v>
      </c>
      <c r="I8462" s="0" t="s">
        <v>2123</v>
      </c>
      <c r="J8462" s="0" t="s">
        <v>46</v>
      </c>
      <c r="K8462" s="0" t="s">
        <v>47</v>
      </c>
      <c r="L8462" s="0" t="s">
        <v>47</v>
      </c>
      <c r="M8462" s="0" t="s">
        <v>47</v>
      </c>
      <c r="N8462" s="0" t="n">
        <v>3</v>
      </c>
      <c r="O8462" s="0" t="n">
        <v>247</v>
      </c>
      <c r="P8462" s="0" t="n">
        <v>1500</v>
      </c>
      <c r="Q8462" s="0" t="n">
        <v>3.5</v>
      </c>
      <c r="R8462" s="0" t="str">
        <f aca="false">INDEX(Lookup!$B$4:$B$18,MATCH(C8462,Lookup!$A$4:$A$18,0))</f>
        <v>India</v>
      </c>
      <c r="S8462" s="20" t="n">
        <f aca="false">INDEX(Lookup!$D$4:$D$18,MATCH(C8462,Lookup!$A$4:$A$18,0))</f>
        <v>0.012</v>
      </c>
      <c r="T8462" s="21" t="n">
        <f aca="false">ROUND(P8462*S8462,2)</f>
        <v>18</v>
      </c>
      <c r="U8462" s="21" t="n">
        <f aca="false">IF(T8462&lt;=10,1,IF(T8462&lt;=20,2,IF(T8462&lt;=30,3,IF(T8462&lt;=40,4,IF(T8462&lt;=50,5,IF(T8462&lt;=100,6,IF(T8462&lt;=250,7,8)))))))</f>
        <v>2</v>
      </c>
      <c r="V8462" s="21" t="n">
        <f aca="false">IF(AND(OR(Dashboard!$T$3="All",R8462=Dashboard!$T$3),OR(Dashboard!$T$4="All",D8462=Dashboard!$T$4)),1,0)</f>
        <v>1</v>
      </c>
      <c r="W8462" s="21" t="n">
        <f aca="false">IF(V8462=1,T8462+ROW()/10000000,0)</f>
        <v>18.0008462</v>
      </c>
    </row>
    <row r="8463" customFormat="false" ht="15" hidden="false" customHeight="false" outlineLevel="0" collapsed="false">
      <c r="A8463" s="0" t="n">
        <v>311649</v>
      </c>
      <c r="B8463" s="0" t="s">
        <v>2357</v>
      </c>
      <c r="C8463" s="0" t="n">
        <v>1</v>
      </c>
      <c r="D8463" s="0" t="s">
        <v>17189</v>
      </c>
      <c r="E8463" s="0" t="s">
        <v>17934</v>
      </c>
      <c r="F8463" s="0" t="s">
        <v>17822</v>
      </c>
      <c r="G8463" s="0" t="s">
        <v>17823</v>
      </c>
      <c r="H8463" s="0" t="s">
        <v>2122</v>
      </c>
      <c r="I8463" s="0" t="s">
        <v>2123</v>
      </c>
      <c r="J8463" s="0" t="s">
        <v>46</v>
      </c>
      <c r="K8463" s="0" t="s">
        <v>46</v>
      </c>
      <c r="L8463" s="0" t="s">
        <v>47</v>
      </c>
      <c r="M8463" s="0" t="s">
        <v>47</v>
      </c>
      <c r="N8463" s="0" t="n">
        <v>3</v>
      </c>
      <c r="O8463" s="0" t="n">
        <v>222</v>
      </c>
      <c r="P8463" s="0" t="n">
        <v>1600</v>
      </c>
      <c r="Q8463" s="0" t="n">
        <v>3.7</v>
      </c>
      <c r="R8463" s="0" t="str">
        <f aca="false">INDEX(Lookup!$B$4:$B$18,MATCH(C8463,Lookup!$A$4:$A$18,0))</f>
        <v>India</v>
      </c>
      <c r="S8463" s="20" t="n">
        <f aca="false">INDEX(Lookup!$D$4:$D$18,MATCH(C8463,Lookup!$A$4:$A$18,0))</f>
        <v>0.012</v>
      </c>
      <c r="T8463" s="21" t="n">
        <f aca="false">ROUND(P8463*S8463,2)</f>
        <v>19.2</v>
      </c>
      <c r="U8463" s="21" t="n">
        <f aca="false">IF(T8463&lt;=10,1,IF(T8463&lt;=20,2,IF(T8463&lt;=30,3,IF(T8463&lt;=40,4,IF(T8463&lt;=50,5,IF(T8463&lt;=100,6,IF(T8463&lt;=250,7,8)))))))</f>
        <v>2</v>
      </c>
      <c r="V8463" s="21" t="n">
        <f aca="false">IF(AND(OR(Dashboard!$T$3="All",R8463=Dashboard!$T$3),OR(Dashboard!$T$4="All",D8463=Dashboard!$T$4)),1,0)</f>
        <v>1</v>
      </c>
      <c r="W8463" s="21" t="n">
        <f aca="false">IF(V8463=1,T8463+ROW()/10000000,0)</f>
        <v>19.2008463</v>
      </c>
    </row>
    <row r="8464" customFormat="false" ht="15" hidden="false" customHeight="false" outlineLevel="0" collapsed="false">
      <c r="A8464" s="0" t="n">
        <v>2336</v>
      </c>
      <c r="B8464" s="0" t="s">
        <v>17935</v>
      </c>
      <c r="C8464" s="0" t="n">
        <v>1</v>
      </c>
      <c r="D8464" s="0" t="s">
        <v>17189</v>
      </c>
      <c r="E8464" s="0" t="s">
        <v>17936</v>
      </c>
      <c r="F8464" s="0" t="s">
        <v>17822</v>
      </c>
      <c r="G8464" s="0" t="s">
        <v>17823</v>
      </c>
      <c r="H8464" s="0" t="s">
        <v>3142</v>
      </c>
      <c r="I8464" s="0" t="s">
        <v>2123</v>
      </c>
      <c r="J8464" s="0" t="s">
        <v>47</v>
      </c>
      <c r="K8464" s="0" t="s">
        <v>46</v>
      </c>
      <c r="L8464" s="0" t="s">
        <v>47</v>
      </c>
      <c r="M8464" s="0" t="s">
        <v>47</v>
      </c>
      <c r="N8464" s="0" t="n">
        <v>1</v>
      </c>
      <c r="O8464" s="0" t="n">
        <v>420</v>
      </c>
      <c r="P8464" s="0" t="n">
        <v>200</v>
      </c>
      <c r="Q8464" s="0" t="n">
        <v>3.5</v>
      </c>
      <c r="R8464" s="0" t="str">
        <f aca="false">INDEX(Lookup!$B$4:$B$18,MATCH(C8464,Lookup!$A$4:$A$18,0))</f>
        <v>India</v>
      </c>
      <c r="S8464" s="20" t="n">
        <f aca="false">INDEX(Lookup!$D$4:$D$18,MATCH(C8464,Lookup!$A$4:$A$18,0))</f>
        <v>0.012</v>
      </c>
      <c r="T8464" s="21" t="n">
        <f aca="false">ROUND(P8464*S8464,2)</f>
        <v>2.4</v>
      </c>
      <c r="U8464" s="21" t="n">
        <f aca="false">IF(T8464&lt;=10,1,IF(T8464&lt;=20,2,IF(T8464&lt;=30,3,IF(T8464&lt;=40,4,IF(T8464&lt;=50,5,IF(T8464&lt;=100,6,IF(T8464&lt;=250,7,8)))))))</f>
        <v>1</v>
      </c>
      <c r="V8464" s="21" t="n">
        <f aca="false">IF(AND(OR(Dashboard!$T$3="All",R8464=Dashboard!$T$3),OR(Dashboard!$T$4="All",D8464=Dashboard!$T$4)),1,0)</f>
        <v>1</v>
      </c>
      <c r="W8464" s="21" t="n">
        <f aca="false">IF(V8464=1,T8464+ROW()/10000000,0)</f>
        <v>2.4008464</v>
      </c>
    </row>
    <row r="8465" customFormat="false" ht="15" hidden="false" customHeight="false" outlineLevel="0" collapsed="false">
      <c r="A8465" s="0" t="n">
        <v>18273566</v>
      </c>
      <c r="B8465" s="0" t="s">
        <v>17937</v>
      </c>
      <c r="C8465" s="0" t="n">
        <v>1</v>
      </c>
      <c r="D8465" s="0" t="s">
        <v>17189</v>
      </c>
      <c r="E8465" s="0" t="s">
        <v>17938</v>
      </c>
      <c r="F8465" s="0" t="s">
        <v>17822</v>
      </c>
      <c r="G8465" s="0" t="s">
        <v>17823</v>
      </c>
      <c r="H8465" s="0" t="s">
        <v>402</v>
      </c>
      <c r="I8465" s="0" t="s">
        <v>2123</v>
      </c>
      <c r="J8465" s="0" t="s">
        <v>47</v>
      </c>
      <c r="K8465" s="0" t="s">
        <v>46</v>
      </c>
      <c r="L8465" s="0" t="s">
        <v>47</v>
      </c>
      <c r="M8465" s="0" t="s">
        <v>47</v>
      </c>
      <c r="N8465" s="0" t="n">
        <v>1</v>
      </c>
      <c r="O8465" s="0" t="n">
        <v>324</v>
      </c>
      <c r="P8465" s="0" t="n">
        <v>350</v>
      </c>
      <c r="Q8465" s="0" t="n">
        <v>3.6</v>
      </c>
      <c r="R8465" s="0" t="str">
        <f aca="false">INDEX(Lookup!$B$4:$B$18,MATCH(C8465,Lookup!$A$4:$A$18,0))</f>
        <v>India</v>
      </c>
      <c r="S8465" s="20" t="n">
        <f aca="false">INDEX(Lookup!$D$4:$D$18,MATCH(C8465,Lookup!$A$4:$A$18,0))</f>
        <v>0.012</v>
      </c>
      <c r="T8465" s="21" t="n">
        <f aca="false">ROUND(P8465*S8465,2)</f>
        <v>4.2</v>
      </c>
      <c r="U8465" s="21" t="n">
        <f aca="false">IF(T8465&lt;=10,1,IF(T8465&lt;=20,2,IF(T8465&lt;=30,3,IF(T8465&lt;=40,4,IF(T8465&lt;=50,5,IF(T8465&lt;=100,6,IF(T8465&lt;=250,7,8)))))))</f>
        <v>1</v>
      </c>
      <c r="V8465" s="21" t="n">
        <f aca="false">IF(AND(OR(Dashboard!$T$3="All",R8465=Dashboard!$T$3),OR(Dashboard!$T$4="All",D8465=Dashboard!$T$4)),1,0)</f>
        <v>1</v>
      </c>
      <c r="W8465" s="21" t="n">
        <f aca="false">IF(V8465=1,T8465+ROW()/10000000,0)</f>
        <v>4.2008465</v>
      </c>
    </row>
    <row r="8466" customFormat="false" ht="15" hidden="false" customHeight="false" outlineLevel="0" collapsed="false">
      <c r="A8466" s="0" t="n">
        <v>311338</v>
      </c>
      <c r="B8466" s="0" t="s">
        <v>17526</v>
      </c>
      <c r="C8466" s="0" t="n">
        <v>1</v>
      </c>
      <c r="D8466" s="0" t="s">
        <v>17189</v>
      </c>
      <c r="E8466" s="0" t="s">
        <v>17939</v>
      </c>
      <c r="F8466" s="0" t="s">
        <v>17822</v>
      </c>
      <c r="G8466" s="0" t="s">
        <v>17823</v>
      </c>
      <c r="H8466" s="0" t="s">
        <v>10850</v>
      </c>
      <c r="I8466" s="0" t="s">
        <v>2123</v>
      </c>
      <c r="J8466" s="0" t="s">
        <v>47</v>
      </c>
      <c r="K8466" s="0" t="s">
        <v>46</v>
      </c>
      <c r="L8466" s="0" t="s">
        <v>47</v>
      </c>
      <c r="M8466" s="0" t="s">
        <v>47</v>
      </c>
      <c r="N8466" s="0" t="n">
        <v>2</v>
      </c>
      <c r="O8466" s="0" t="n">
        <v>81</v>
      </c>
      <c r="P8466" s="0" t="n">
        <v>700</v>
      </c>
      <c r="Q8466" s="0" t="n">
        <v>2.2</v>
      </c>
      <c r="R8466" s="0" t="str">
        <f aca="false">INDEX(Lookup!$B$4:$B$18,MATCH(C8466,Lookup!$A$4:$A$18,0))</f>
        <v>India</v>
      </c>
      <c r="S8466" s="20" t="n">
        <f aca="false">INDEX(Lookup!$D$4:$D$18,MATCH(C8466,Lookup!$A$4:$A$18,0))</f>
        <v>0.012</v>
      </c>
      <c r="T8466" s="21" t="n">
        <f aca="false">ROUND(P8466*S8466,2)</f>
        <v>8.4</v>
      </c>
      <c r="U8466" s="21" t="n">
        <f aca="false">IF(T8466&lt;=10,1,IF(T8466&lt;=20,2,IF(T8466&lt;=30,3,IF(T8466&lt;=40,4,IF(T8466&lt;=50,5,IF(T8466&lt;=100,6,IF(T8466&lt;=250,7,8)))))))</f>
        <v>1</v>
      </c>
      <c r="V8466" s="21" t="n">
        <f aca="false">IF(AND(OR(Dashboard!$T$3="All",R8466=Dashboard!$T$3),OR(Dashboard!$T$4="All",D8466=Dashboard!$T$4)),1,0)</f>
        <v>1</v>
      </c>
      <c r="W8466" s="21" t="n">
        <f aca="false">IF(V8466=1,T8466+ROW()/10000000,0)</f>
        <v>8.4008466</v>
      </c>
    </row>
    <row r="8467" customFormat="false" ht="15" hidden="false" customHeight="false" outlineLevel="0" collapsed="false">
      <c r="A8467" s="0" t="n">
        <v>310609</v>
      </c>
      <c r="B8467" s="0" t="s">
        <v>17940</v>
      </c>
      <c r="C8467" s="0" t="n">
        <v>1</v>
      </c>
      <c r="D8467" s="0" t="s">
        <v>17189</v>
      </c>
      <c r="E8467" s="0" t="s">
        <v>17941</v>
      </c>
      <c r="F8467" s="0" t="s">
        <v>17822</v>
      </c>
      <c r="G8467" s="0" t="s">
        <v>17823</v>
      </c>
      <c r="H8467" s="0" t="s">
        <v>2128</v>
      </c>
      <c r="I8467" s="0" t="s">
        <v>2123</v>
      </c>
      <c r="J8467" s="0" t="s">
        <v>47</v>
      </c>
      <c r="K8467" s="0" t="s">
        <v>46</v>
      </c>
      <c r="L8467" s="0" t="s">
        <v>47</v>
      </c>
      <c r="M8467" s="0" t="s">
        <v>47</v>
      </c>
      <c r="N8467" s="0" t="n">
        <v>1</v>
      </c>
      <c r="O8467" s="0" t="n">
        <v>31</v>
      </c>
      <c r="P8467" s="0" t="n">
        <v>450</v>
      </c>
      <c r="Q8467" s="0" t="n">
        <v>2.3</v>
      </c>
      <c r="R8467" s="0" t="str">
        <f aca="false">INDEX(Lookup!$B$4:$B$18,MATCH(C8467,Lookup!$A$4:$A$18,0))</f>
        <v>India</v>
      </c>
      <c r="S8467" s="20" t="n">
        <f aca="false">INDEX(Lookup!$D$4:$D$18,MATCH(C8467,Lookup!$A$4:$A$18,0))</f>
        <v>0.012</v>
      </c>
      <c r="T8467" s="21" t="n">
        <f aca="false">ROUND(P8467*S8467,2)</f>
        <v>5.4</v>
      </c>
      <c r="U8467" s="21" t="n">
        <f aca="false">IF(T8467&lt;=10,1,IF(T8467&lt;=20,2,IF(T8467&lt;=30,3,IF(T8467&lt;=40,4,IF(T8467&lt;=50,5,IF(T8467&lt;=100,6,IF(T8467&lt;=250,7,8)))))))</f>
        <v>1</v>
      </c>
      <c r="V8467" s="21" t="n">
        <f aca="false">IF(AND(OR(Dashboard!$T$3="All",R8467=Dashboard!$T$3),OR(Dashboard!$T$4="All",D8467=Dashboard!$T$4)),1,0)</f>
        <v>1</v>
      </c>
      <c r="W8467" s="21" t="n">
        <f aca="false">IF(V8467=1,T8467+ROW()/10000000,0)</f>
        <v>5.4008467</v>
      </c>
    </row>
    <row r="8468" customFormat="false" ht="15" hidden="false" customHeight="false" outlineLevel="0" collapsed="false">
      <c r="A8468" s="0" t="n">
        <v>307555</v>
      </c>
      <c r="B8468" s="0" t="s">
        <v>17942</v>
      </c>
      <c r="C8468" s="0" t="n">
        <v>1</v>
      </c>
      <c r="D8468" s="0" t="s">
        <v>17189</v>
      </c>
      <c r="E8468" s="0" t="s">
        <v>17943</v>
      </c>
      <c r="F8468" s="0" t="s">
        <v>17822</v>
      </c>
      <c r="G8468" s="0" t="s">
        <v>17823</v>
      </c>
      <c r="H8468" s="0" t="s">
        <v>3067</v>
      </c>
      <c r="I8468" s="0" t="s">
        <v>2123</v>
      </c>
      <c r="J8468" s="0" t="s">
        <v>47</v>
      </c>
      <c r="K8468" s="0" t="s">
        <v>46</v>
      </c>
      <c r="L8468" s="0" t="s">
        <v>47</v>
      </c>
      <c r="M8468" s="0" t="s">
        <v>47</v>
      </c>
      <c r="N8468" s="0" t="n">
        <v>1</v>
      </c>
      <c r="O8468" s="0" t="n">
        <v>74</v>
      </c>
      <c r="P8468" s="0" t="n">
        <v>450</v>
      </c>
      <c r="Q8468" s="0" t="n">
        <v>2.1</v>
      </c>
      <c r="R8468" s="0" t="str">
        <f aca="false">INDEX(Lookup!$B$4:$B$18,MATCH(C8468,Lookup!$A$4:$A$18,0))</f>
        <v>India</v>
      </c>
      <c r="S8468" s="20" t="n">
        <f aca="false">INDEX(Lookup!$D$4:$D$18,MATCH(C8468,Lookup!$A$4:$A$18,0))</f>
        <v>0.012</v>
      </c>
      <c r="T8468" s="21" t="n">
        <f aca="false">ROUND(P8468*S8468,2)</f>
        <v>5.4</v>
      </c>
      <c r="U8468" s="21" t="n">
        <f aca="false">IF(T8468&lt;=10,1,IF(T8468&lt;=20,2,IF(T8468&lt;=30,3,IF(T8468&lt;=40,4,IF(T8468&lt;=50,5,IF(T8468&lt;=100,6,IF(T8468&lt;=250,7,8)))))))</f>
        <v>1</v>
      </c>
      <c r="V8468" s="21" t="n">
        <f aca="false">IF(AND(OR(Dashboard!$T$3="All",R8468=Dashboard!$T$3),OR(Dashboard!$T$4="All",D8468=Dashboard!$T$4)),1,0)</f>
        <v>1</v>
      </c>
      <c r="W8468" s="21" t="n">
        <f aca="false">IF(V8468=1,T8468+ROW()/10000000,0)</f>
        <v>5.4008468</v>
      </c>
    </row>
    <row r="8469" customFormat="false" ht="15" hidden="false" customHeight="false" outlineLevel="0" collapsed="false">
      <c r="A8469" s="0" t="n">
        <v>4717</v>
      </c>
      <c r="B8469" s="0" t="s">
        <v>17944</v>
      </c>
      <c r="C8469" s="0" t="n">
        <v>1</v>
      </c>
      <c r="D8469" s="0" t="s">
        <v>17189</v>
      </c>
      <c r="E8469" s="0" t="s">
        <v>17945</v>
      </c>
      <c r="F8469" s="0" t="s">
        <v>17822</v>
      </c>
      <c r="G8469" s="0" t="s">
        <v>17823</v>
      </c>
      <c r="H8469" s="0" t="s">
        <v>2662</v>
      </c>
      <c r="I8469" s="0" t="s">
        <v>2123</v>
      </c>
      <c r="J8469" s="0" t="s">
        <v>46</v>
      </c>
      <c r="K8469" s="0" t="s">
        <v>47</v>
      </c>
      <c r="L8469" s="0" t="s">
        <v>47</v>
      </c>
      <c r="M8469" s="0" t="s">
        <v>47</v>
      </c>
      <c r="N8469" s="0" t="n">
        <v>4</v>
      </c>
      <c r="O8469" s="0" t="n">
        <v>103</v>
      </c>
      <c r="P8469" s="0" t="n">
        <v>2000</v>
      </c>
      <c r="Q8469" s="0" t="n">
        <v>2.4</v>
      </c>
      <c r="R8469" s="0" t="str">
        <f aca="false">INDEX(Lookup!$B$4:$B$18,MATCH(C8469,Lookup!$A$4:$A$18,0))</f>
        <v>India</v>
      </c>
      <c r="S8469" s="20" t="n">
        <f aca="false">INDEX(Lookup!$D$4:$D$18,MATCH(C8469,Lookup!$A$4:$A$18,0))</f>
        <v>0.012</v>
      </c>
      <c r="T8469" s="21" t="n">
        <f aca="false">ROUND(P8469*S8469,2)</f>
        <v>24</v>
      </c>
      <c r="U8469" s="21" t="n">
        <f aca="false">IF(T8469&lt;=10,1,IF(T8469&lt;=20,2,IF(T8469&lt;=30,3,IF(T8469&lt;=40,4,IF(T8469&lt;=50,5,IF(T8469&lt;=100,6,IF(T8469&lt;=250,7,8)))))))</f>
        <v>3</v>
      </c>
      <c r="V8469" s="21" t="n">
        <f aca="false">IF(AND(OR(Dashboard!$T$3="All",R8469=Dashboard!$T$3),OR(Dashboard!$T$4="All",D8469=Dashboard!$T$4)),1,0)</f>
        <v>1</v>
      </c>
      <c r="W8469" s="21" t="n">
        <f aca="false">IF(V8469=1,T8469+ROW()/10000000,0)</f>
        <v>24.0008469</v>
      </c>
    </row>
    <row r="8470" customFormat="false" ht="15" hidden="false" customHeight="false" outlineLevel="0" collapsed="false">
      <c r="A8470" s="0" t="n">
        <v>7956</v>
      </c>
      <c r="B8470" s="0" t="s">
        <v>8726</v>
      </c>
      <c r="C8470" s="0" t="n">
        <v>1</v>
      </c>
      <c r="D8470" s="0" t="s">
        <v>17189</v>
      </c>
      <c r="E8470" s="0" t="s">
        <v>17946</v>
      </c>
      <c r="F8470" s="0" t="s">
        <v>17822</v>
      </c>
      <c r="G8470" s="0" t="s">
        <v>17823</v>
      </c>
      <c r="H8470" s="0" t="s">
        <v>1830</v>
      </c>
      <c r="I8470" s="0" t="s">
        <v>2123</v>
      </c>
      <c r="J8470" s="0" t="s">
        <v>47</v>
      </c>
      <c r="K8470" s="0" t="s">
        <v>46</v>
      </c>
      <c r="L8470" s="0" t="s">
        <v>47</v>
      </c>
      <c r="M8470" s="0" t="s">
        <v>47</v>
      </c>
      <c r="N8470" s="0" t="n">
        <v>1</v>
      </c>
      <c r="O8470" s="0" t="n">
        <v>235</v>
      </c>
      <c r="P8470" s="0" t="n">
        <v>450</v>
      </c>
      <c r="Q8470" s="0" t="n">
        <v>4.2</v>
      </c>
      <c r="R8470" s="0" t="str">
        <f aca="false">INDEX(Lookup!$B$4:$B$18,MATCH(C8470,Lookup!$A$4:$A$18,0))</f>
        <v>India</v>
      </c>
      <c r="S8470" s="20" t="n">
        <f aca="false">INDEX(Lookup!$D$4:$D$18,MATCH(C8470,Lookup!$A$4:$A$18,0))</f>
        <v>0.012</v>
      </c>
      <c r="T8470" s="21" t="n">
        <f aca="false">ROUND(P8470*S8470,2)</f>
        <v>5.4</v>
      </c>
      <c r="U8470" s="21" t="n">
        <f aca="false">IF(T8470&lt;=10,1,IF(T8470&lt;=20,2,IF(T8470&lt;=30,3,IF(T8470&lt;=40,4,IF(T8470&lt;=50,5,IF(T8470&lt;=100,6,IF(T8470&lt;=250,7,8)))))))</f>
        <v>1</v>
      </c>
      <c r="V8470" s="21" t="n">
        <f aca="false">IF(AND(OR(Dashboard!$T$3="All",R8470=Dashboard!$T$3),OR(Dashboard!$T$4="All",D8470=Dashboard!$T$4)),1,0)</f>
        <v>1</v>
      </c>
      <c r="W8470" s="21" t="n">
        <f aca="false">IF(V8470=1,T8470+ROW()/10000000,0)</f>
        <v>5.400847</v>
      </c>
    </row>
    <row r="8471" customFormat="false" ht="15" hidden="false" customHeight="false" outlineLevel="0" collapsed="false">
      <c r="A8471" s="0" t="n">
        <v>304612</v>
      </c>
      <c r="B8471" s="0" t="s">
        <v>8717</v>
      </c>
      <c r="C8471" s="0" t="n">
        <v>1</v>
      </c>
      <c r="D8471" s="0" t="s">
        <v>17189</v>
      </c>
      <c r="E8471" s="0" t="s">
        <v>17947</v>
      </c>
      <c r="F8471" s="0" t="s">
        <v>17822</v>
      </c>
      <c r="G8471" s="0" t="s">
        <v>17823</v>
      </c>
      <c r="H8471" s="0" t="s">
        <v>402</v>
      </c>
      <c r="I8471" s="0" t="s">
        <v>2123</v>
      </c>
      <c r="J8471" s="0" t="s">
        <v>47</v>
      </c>
      <c r="K8471" s="0" t="s">
        <v>47</v>
      </c>
      <c r="L8471" s="0" t="s">
        <v>47</v>
      </c>
      <c r="M8471" s="0" t="s">
        <v>47</v>
      </c>
      <c r="N8471" s="0" t="n">
        <v>1</v>
      </c>
      <c r="O8471" s="0" t="n">
        <v>1055</v>
      </c>
      <c r="P8471" s="0" t="n">
        <v>300</v>
      </c>
      <c r="Q8471" s="0" t="n">
        <v>4</v>
      </c>
      <c r="R8471" s="0" t="str">
        <f aca="false">INDEX(Lookup!$B$4:$B$18,MATCH(C8471,Lookup!$A$4:$A$18,0))</f>
        <v>India</v>
      </c>
      <c r="S8471" s="20" t="n">
        <f aca="false">INDEX(Lookup!$D$4:$D$18,MATCH(C8471,Lookup!$A$4:$A$18,0))</f>
        <v>0.012</v>
      </c>
      <c r="T8471" s="21" t="n">
        <f aca="false">ROUND(P8471*S8471,2)</f>
        <v>3.6</v>
      </c>
      <c r="U8471" s="21" t="n">
        <f aca="false">IF(T8471&lt;=10,1,IF(T8471&lt;=20,2,IF(T8471&lt;=30,3,IF(T8471&lt;=40,4,IF(T8471&lt;=50,5,IF(T8471&lt;=100,6,IF(T8471&lt;=250,7,8)))))))</f>
        <v>1</v>
      </c>
      <c r="V8471" s="21" t="n">
        <f aca="false">IF(AND(OR(Dashboard!$T$3="All",R8471=Dashboard!$T$3),OR(Dashboard!$T$4="All",D8471=Dashboard!$T$4)),1,0)</f>
        <v>1</v>
      </c>
      <c r="W8471" s="21" t="n">
        <f aca="false">IF(V8471=1,T8471+ROW()/10000000,0)</f>
        <v>3.6008471</v>
      </c>
    </row>
    <row r="8472" customFormat="false" ht="15" hidden="false" customHeight="false" outlineLevel="0" collapsed="false">
      <c r="A8472" s="0" t="n">
        <v>304691</v>
      </c>
      <c r="B8472" s="0" t="s">
        <v>17948</v>
      </c>
      <c r="C8472" s="0" t="n">
        <v>1</v>
      </c>
      <c r="D8472" s="0" t="s">
        <v>17189</v>
      </c>
      <c r="E8472" s="0" t="s">
        <v>17949</v>
      </c>
      <c r="F8472" s="0" t="s">
        <v>3236</v>
      </c>
      <c r="G8472" s="0" t="s">
        <v>17950</v>
      </c>
      <c r="H8472" s="0" t="s">
        <v>69</v>
      </c>
      <c r="I8472" s="0" t="s">
        <v>2123</v>
      </c>
      <c r="J8472" s="0" t="s">
        <v>47</v>
      </c>
      <c r="K8472" s="0" t="s">
        <v>47</v>
      </c>
      <c r="L8472" s="0" t="s">
        <v>47</v>
      </c>
      <c r="M8472" s="0" t="s">
        <v>47</v>
      </c>
      <c r="N8472" s="0" t="n">
        <v>1</v>
      </c>
      <c r="O8472" s="0" t="n">
        <v>18</v>
      </c>
      <c r="P8472" s="0" t="n">
        <v>350</v>
      </c>
      <c r="Q8472" s="0" t="n">
        <v>2.8</v>
      </c>
      <c r="R8472" s="0" t="str">
        <f aca="false">INDEX(Lookup!$B$4:$B$18,MATCH(C8472,Lookup!$A$4:$A$18,0))</f>
        <v>India</v>
      </c>
      <c r="S8472" s="20" t="n">
        <f aca="false">INDEX(Lookup!$D$4:$D$18,MATCH(C8472,Lookup!$A$4:$A$18,0))</f>
        <v>0.012</v>
      </c>
      <c r="T8472" s="21" t="n">
        <f aca="false">ROUND(P8472*S8472,2)</f>
        <v>4.2</v>
      </c>
      <c r="U8472" s="21" t="n">
        <f aca="false">IF(T8472&lt;=10,1,IF(T8472&lt;=20,2,IF(T8472&lt;=30,3,IF(T8472&lt;=40,4,IF(T8472&lt;=50,5,IF(T8472&lt;=100,6,IF(T8472&lt;=250,7,8)))))))</f>
        <v>1</v>
      </c>
      <c r="V8472" s="21" t="n">
        <f aca="false">IF(AND(OR(Dashboard!$T$3="All",R8472=Dashboard!$T$3),OR(Dashboard!$T$4="All",D8472=Dashboard!$T$4)),1,0)</f>
        <v>1</v>
      </c>
      <c r="W8472" s="21" t="n">
        <f aca="false">IF(V8472=1,T8472+ROW()/10000000,0)</f>
        <v>4.2008472</v>
      </c>
    </row>
    <row r="8473" customFormat="false" ht="15" hidden="false" customHeight="false" outlineLevel="0" collapsed="false">
      <c r="A8473" s="0" t="n">
        <v>309519</v>
      </c>
      <c r="B8473" s="0" t="s">
        <v>17951</v>
      </c>
      <c r="C8473" s="0" t="n">
        <v>1</v>
      </c>
      <c r="D8473" s="0" t="s">
        <v>17189</v>
      </c>
      <c r="E8473" s="0" t="s">
        <v>17950</v>
      </c>
      <c r="F8473" s="0" t="s">
        <v>3236</v>
      </c>
      <c r="G8473" s="0" t="s">
        <v>17950</v>
      </c>
      <c r="H8473" s="0" t="s">
        <v>402</v>
      </c>
      <c r="I8473" s="0" t="s">
        <v>2123</v>
      </c>
      <c r="J8473" s="0" t="s">
        <v>47</v>
      </c>
      <c r="K8473" s="0" t="s">
        <v>46</v>
      </c>
      <c r="L8473" s="0" t="s">
        <v>47</v>
      </c>
      <c r="M8473" s="0" t="s">
        <v>47</v>
      </c>
      <c r="N8473" s="0" t="n">
        <v>1</v>
      </c>
      <c r="O8473" s="0" t="n">
        <v>165</v>
      </c>
      <c r="P8473" s="0" t="n">
        <v>400</v>
      </c>
      <c r="Q8473" s="0" t="n">
        <v>3.6</v>
      </c>
      <c r="R8473" s="0" t="str">
        <f aca="false">INDEX(Lookup!$B$4:$B$18,MATCH(C8473,Lookup!$A$4:$A$18,0))</f>
        <v>India</v>
      </c>
      <c r="S8473" s="20" t="n">
        <f aca="false">INDEX(Lookup!$D$4:$D$18,MATCH(C8473,Lookup!$A$4:$A$18,0))</f>
        <v>0.012</v>
      </c>
      <c r="T8473" s="21" t="n">
        <f aca="false">ROUND(P8473*S8473,2)</f>
        <v>4.8</v>
      </c>
      <c r="U8473" s="21" t="n">
        <f aca="false">IF(T8473&lt;=10,1,IF(T8473&lt;=20,2,IF(T8473&lt;=30,3,IF(T8473&lt;=40,4,IF(T8473&lt;=50,5,IF(T8473&lt;=100,6,IF(T8473&lt;=250,7,8)))))))</f>
        <v>1</v>
      </c>
      <c r="V8473" s="21" t="n">
        <f aca="false">IF(AND(OR(Dashboard!$T$3="All",R8473=Dashboard!$T$3),OR(Dashboard!$T$4="All",D8473=Dashboard!$T$4)),1,0)</f>
        <v>1</v>
      </c>
      <c r="W8473" s="21" t="n">
        <f aca="false">IF(V8473=1,T8473+ROW()/10000000,0)</f>
        <v>4.8008473</v>
      </c>
    </row>
    <row r="8474" customFormat="false" ht="15" hidden="false" customHeight="false" outlineLevel="0" collapsed="false">
      <c r="A8474" s="0" t="n">
        <v>18450369</v>
      </c>
      <c r="B8474" s="0" t="s">
        <v>16800</v>
      </c>
      <c r="C8474" s="0" t="n">
        <v>1</v>
      </c>
      <c r="D8474" s="0" t="s">
        <v>17189</v>
      </c>
      <c r="E8474" s="0" t="s">
        <v>17950</v>
      </c>
      <c r="F8474" s="0" t="s">
        <v>3236</v>
      </c>
      <c r="G8474" s="0" t="s">
        <v>17950</v>
      </c>
      <c r="H8474" s="0" t="s">
        <v>2128</v>
      </c>
      <c r="I8474" s="0" t="s">
        <v>2123</v>
      </c>
      <c r="J8474" s="0" t="s">
        <v>47</v>
      </c>
      <c r="K8474" s="0" t="s">
        <v>47</v>
      </c>
      <c r="L8474" s="0" t="s">
        <v>47</v>
      </c>
      <c r="M8474" s="0" t="s">
        <v>47</v>
      </c>
      <c r="N8474" s="0" t="n">
        <v>2</v>
      </c>
      <c r="O8474" s="0" t="n">
        <v>1</v>
      </c>
      <c r="P8474" s="0" t="n">
        <v>500</v>
      </c>
      <c r="Q8474" s="0" t="n">
        <v>1</v>
      </c>
      <c r="R8474" s="0" t="str">
        <f aca="false">INDEX(Lookup!$B$4:$B$18,MATCH(C8474,Lookup!$A$4:$A$18,0))</f>
        <v>India</v>
      </c>
      <c r="S8474" s="20" t="n">
        <f aca="false">INDEX(Lookup!$D$4:$D$18,MATCH(C8474,Lookup!$A$4:$A$18,0))</f>
        <v>0.012</v>
      </c>
      <c r="T8474" s="21" t="n">
        <f aca="false">ROUND(P8474*S8474,2)</f>
        <v>6</v>
      </c>
      <c r="U8474" s="21" t="n">
        <f aca="false">IF(T8474&lt;=10,1,IF(T8474&lt;=20,2,IF(T8474&lt;=30,3,IF(T8474&lt;=40,4,IF(T8474&lt;=50,5,IF(T8474&lt;=100,6,IF(T8474&lt;=250,7,8)))))))</f>
        <v>1</v>
      </c>
      <c r="V8474" s="21" t="n">
        <f aca="false">IF(AND(OR(Dashboard!$T$3="All",R8474=Dashboard!$T$3),OR(Dashboard!$T$4="All",D8474=Dashboard!$T$4)),1,0)</f>
        <v>1</v>
      </c>
      <c r="W8474" s="21" t="n">
        <f aca="false">IF(V8474=1,T8474+ROW()/10000000,0)</f>
        <v>6.0008474</v>
      </c>
    </row>
    <row r="8475" customFormat="false" ht="15" hidden="false" customHeight="false" outlineLevel="0" collapsed="false">
      <c r="A8475" s="0" t="n">
        <v>18409730</v>
      </c>
      <c r="B8475" s="0" t="s">
        <v>17952</v>
      </c>
      <c r="C8475" s="0" t="n">
        <v>1</v>
      </c>
      <c r="D8475" s="0" t="s">
        <v>17189</v>
      </c>
      <c r="E8475" s="0" t="s">
        <v>17953</v>
      </c>
      <c r="F8475" s="0" t="s">
        <v>3236</v>
      </c>
      <c r="G8475" s="0" t="s">
        <v>17950</v>
      </c>
      <c r="H8475" s="0" t="s">
        <v>3500</v>
      </c>
      <c r="I8475" s="0" t="s">
        <v>2123</v>
      </c>
      <c r="J8475" s="0" t="s">
        <v>47</v>
      </c>
      <c r="K8475" s="0" t="s">
        <v>47</v>
      </c>
      <c r="L8475" s="0" t="s">
        <v>47</v>
      </c>
      <c r="M8475" s="0" t="s">
        <v>47</v>
      </c>
      <c r="N8475" s="0" t="n">
        <v>2</v>
      </c>
      <c r="O8475" s="0" t="n">
        <v>0</v>
      </c>
      <c r="P8475" s="0" t="n">
        <v>500</v>
      </c>
      <c r="Q8475" s="0" t="n">
        <v>1</v>
      </c>
      <c r="R8475" s="0" t="str">
        <f aca="false">INDEX(Lookup!$B$4:$B$18,MATCH(C8475,Lookup!$A$4:$A$18,0))</f>
        <v>India</v>
      </c>
      <c r="S8475" s="20" t="n">
        <f aca="false">INDEX(Lookup!$D$4:$D$18,MATCH(C8475,Lookup!$A$4:$A$18,0))</f>
        <v>0.012</v>
      </c>
      <c r="T8475" s="21" t="n">
        <f aca="false">ROUND(P8475*S8475,2)</f>
        <v>6</v>
      </c>
      <c r="U8475" s="21" t="n">
        <f aca="false">IF(T8475&lt;=10,1,IF(T8475&lt;=20,2,IF(T8475&lt;=30,3,IF(T8475&lt;=40,4,IF(T8475&lt;=50,5,IF(T8475&lt;=100,6,IF(T8475&lt;=250,7,8)))))))</f>
        <v>1</v>
      </c>
      <c r="V8475" s="21" t="n">
        <f aca="false">IF(AND(OR(Dashboard!$T$3="All",R8475=Dashboard!$T$3),OR(Dashboard!$T$4="All",D8475=Dashboard!$T$4)),1,0)</f>
        <v>1</v>
      </c>
      <c r="W8475" s="21" t="n">
        <f aca="false">IF(V8475=1,T8475+ROW()/10000000,0)</f>
        <v>6.0008475</v>
      </c>
    </row>
    <row r="8476" customFormat="false" ht="15" hidden="false" customHeight="false" outlineLevel="0" collapsed="false">
      <c r="A8476" s="0" t="n">
        <v>18427226</v>
      </c>
      <c r="B8476" s="0" t="s">
        <v>17954</v>
      </c>
      <c r="C8476" s="0" t="n">
        <v>1</v>
      </c>
      <c r="D8476" s="0" t="s">
        <v>17189</v>
      </c>
      <c r="E8476" s="0" t="s">
        <v>17955</v>
      </c>
      <c r="F8476" s="0" t="s">
        <v>17956</v>
      </c>
      <c r="G8476" s="0" t="s">
        <v>17957</v>
      </c>
      <c r="H8476" s="0" t="s">
        <v>2288</v>
      </c>
      <c r="I8476" s="0" t="s">
        <v>2123</v>
      </c>
      <c r="J8476" s="0" t="s">
        <v>47</v>
      </c>
      <c r="K8476" s="0" t="s">
        <v>47</v>
      </c>
      <c r="L8476" s="0" t="s">
        <v>47</v>
      </c>
      <c r="M8476" s="0" t="s">
        <v>47</v>
      </c>
      <c r="N8476" s="0" t="n">
        <v>1</v>
      </c>
      <c r="O8476" s="0" t="n">
        <v>4</v>
      </c>
      <c r="P8476" s="0" t="n">
        <v>300</v>
      </c>
      <c r="Q8476" s="0" t="n">
        <v>2.9</v>
      </c>
      <c r="R8476" s="0" t="str">
        <f aca="false">INDEX(Lookup!$B$4:$B$18,MATCH(C8476,Lookup!$A$4:$A$18,0))</f>
        <v>India</v>
      </c>
      <c r="S8476" s="20" t="n">
        <f aca="false">INDEX(Lookup!$D$4:$D$18,MATCH(C8476,Lookup!$A$4:$A$18,0))</f>
        <v>0.012</v>
      </c>
      <c r="T8476" s="21" t="n">
        <f aca="false">ROUND(P8476*S8476,2)</f>
        <v>3.6</v>
      </c>
      <c r="U8476" s="21" t="n">
        <f aca="false">IF(T8476&lt;=10,1,IF(T8476&lt;=20,2,IF(T8476&lt;=30,3,IF(T8476&lt;=40,4,IF(T8476&lt;=50,5,IF(T8476&lt;=100,6,IF(T8476&lt;=250,7,8)))))))</f>
        <v>1</v>
      </c>
      <c r="V8476" s="21" t="n">
        <f aca="false">IF(AND(OR(Dashboard!$T$3="All",R8476=Dashboard!$T$3),OR(Dashboard!$T$4="All",D8476=Dashboard!$T$4)),1,0)</f>
        <v>1</v>
      </c>
      <c r="W8476" s="21" t="n">
        <f aca="false">IF(V8476=1,T8476+ROW()/10000000,0)</f>
        <v>3.6008476</v>
      </c>
    </row>
    <row r="8477" customFormat="false" ht="15" hidden="false" customHeight="false" outlineLevel="0" collapsed="false">
      <c r="A8477" s="0" t="n">
        <v>387</v>
      </c>
      <c r="B8477" s="0" t="s">
        <v>3130</v>
      </c>
      <c r="C8477" s="0" t="n">
        <v>1</v>
      </c>
      <c r="D8477" s="0" t="s">
        <v>17189</v>
      </c>
      <c r="E8477" s="0" t="s">
        <v>17958</v>
      </c>
      <c r="F8477" s="0" t="s">
        <v>17956</v>
      </c>
      <c r="G8477" s="0" t="s">
        <v>17957</v>
      </c>
      <c r="H8477" s="0" t="s">
        <v>17959</v>
      </c>
      <c r="I8477" s="0" t="s">
        <v>2123</v>
      </c>
      <c r="J8477" s="0" t="s">
        <v>46</v>
      </c>
      <c r="K8477" s="0" t="s">
        <v>46</v>
      </c>
      <c r="L8477" s="0" t="s">
        <v>47</v>
      </c>
      <c r="M8477" s="0" t="s">
        <v>47</v>
      </c>
      <c r="N8477" s="0" t="n">
        <v>3</v>
      </c>
      <c r="O8477" s="0" t="n">
        <v>221</v>
      </c>
      <c r="P8477" s="0" t="n">
        <v>1100</v>
      </c>
      <c r="Q8477" s="0" t="n">
        <v>2.5</v>
      </c>
      <c r="R8477" s="0" t="str">
        <f aca="false">INDEX(Lookup!$B$4:$B$18,MATCH(C8477,Lookup!$A$4:$A$18,0))</f>
        <v>India</v>
      </c>
      <c r="S8477" s="20" t="n">
        <f aca="false">INDEX(Lookup!$D$4:$D$18,MATCH(C8477,Lookup!$A$4:$A$18,0))</f>
        <v>0.012</v>
      </c>
      <c r="T8477" s="21" t="n">
        <f aca="false">ROUND(P8477*S8477,2)</f>
        <v>13.2</v>
      </c>
      <c r="U8477" s="21" t="n">
        <f aca="false">IF(T8477&lt;=10,1,IF(T8477&lt;=20,2,IF(T8477&lt;=30,3,IF(T8477&lt;=40,4,IF(T8477&lt;=50,5,IF(T8477&lt;=100,6,IF(T8477&lt;=250,7,8)))))))</f>
        <v>2</v>
      </c>
      <c r="V8477" s="21" t="n">
        <f aca="false">IF(AND(OR(Dashboard!$T$3="All",R8477=Dashboard!$T$3),OR(Dashboard!$T$4="All",D8477=Dashboard!$T$4)),1,0)</f>
        <v>1</v>
      </c>
      <c r="W8477" s="21" t="n">
        <f aca="false">IF(V8477=1,T8477+ROW()/10000000,0)</f>
        <v>13.2008477</v>
      </c>
    </row>
    <row r="8478" customFormat="false" ht="15" hidden="false" customHeight="false" outlineLevel="0" collapsed="false">
      <c r="A8478" s="0" t="n">
        <v>301420</v>
      </c>
      <c r="B8478" s="0" t="s">
        <v>17960</v>
      </c>
      <c r="C8478" s="0" t="n">
        <v>1</v>
      </c>
      <c r="D8478" s="0" t="s">
        <v>17189</v>
      </c>
      <c r="E8478" s="0" t="s">
        <v>17961</v>
      </c>
      <c r="F8478" s="0" t="s">
        <v>17956</v>
      </c>
      <c r="G8478" s="0" t="s">
        <v>17957</v>
      </c>
      <c r="H8478" s="0" t="s">
        <v>3500</v>
      </c>
      <c r="I8478" s="0" t="s">
        <v>2123</v>
      </c>
      <c r="J8478" s="0" t="s">
        <v>47</v>
      </c>
      <c r="K8478" s="0" t="s">
        <v>46</v>
      </c>
      <c r="L8478" s="0" t="s">
        <v>47</v>
      </c>
      <c r="M8478" s="0" t="s">
        <v>47</v>
      </c>
      <c r="N8478" s="0" t="n">
        <v>2</v>
      </c>
      <c r="O8478" s="0" t="n">
        <v>103</v>
      </c>
      <c r="P8478" s="0" t="n">
        <v>500</v>
      </c>
      <c r="Q8478" s="0" t="n">
        <v>3.6</v>
      </c>
      <c r="R8478" s="0" t="str">
        <f aca="false">INDEX(Lookup!$B$4:$B$18,MATCH(C8478,Lookup!$A$4:$A$18,0))</f>
        <v>India</v>
      </c>
      <c r="S8478" s="20" t="n">
        <f aca="false">INDEX(Lookup!$D$4:$D$18,MATCH(C8478,Lookup!$A$4:$A$18,0))</f>
        <v>0.012</v>
      </c>
      <c r="T8478" s="21" t="n">
        <f aca="false">ROUND(P8478*S8478,2)</f>
        <v>6</v>
      </c>
      <c r="U8478" s="21" t="n">
        <f aca="false">IF(T8478&lt;=10,1,IF(T8478&lt;=20,2,IF(T8478&lt;=30,3,IF(T8478&lt;=40,4,IF(T8478&lt;=50,5,IF(T8478&lt;=100,6,IF(T8478&lt;=250,7,8)))))))</f>
        <v>1</v>
      </c>
      <c r="V8478" s="21" t="n">
        <f aca="false">IF(AND(OR(Dashboard!$T$3="All",R8478=Dashboard!$T$3),OR(Dashboard!$T$4="All",D8478=Dashboard!$T$4)),1,0)</f>
        <v>1</v>
      </c>
      <c r="W8478" s="21" t="n">
        <f aca="false">IF(V8478=1,T8478+ROW()/10000000,0)</f>
        <v>6.0008478</v>
      </c>
    </row>
    <row r="8479" customFormat="false" ht="15" hidden="false" customHeight="false" outlineLevel="0" collapsed="false">
      <c r="A8479" s="0" t="n">
        <v>18383442</v>
      </c>
      <c r="B8479" s="0" t="s">
        <v>17962</v>
      </c>
      <c r="C8479" s="0" t="n">
        <v>1</v>
      </c>
      <c r="D8479" s="0" t="s">
        <v>17189</v>
      </c>
      <c r="E8479" s="0" t="s">
        <v>17963</v>
      </c>
      <c r="F8479" s="0" t="s">
        <v>17956</v>
      </c>
      <c r="G8479" s="0" t="s">
        <v>17957</v>
      </c>
      <c r="H8479" s="0" t="s">
        <v>2288</v>
      </c>
      <c r="I8479" s="0" t="s">
        <v>2123</v>
      </c>
      <c r="J8479" s="0" t="s">
        <v>47</v>
      </c>
      <c r="K8479" s="0" t="s">
        <v>47</v>
      </c>
      <c r="L8479" s="0" t="s">
        <v>47</v>
      </c>
      <c r="M8479" s="0" t="s">
        <v>47</v>
      </c>
      <c r="N8479" s="0" t="n">
        <v>1</v>
      </c>
      <c r="O8479" s="0" t="n">
        <v>0</v>
      </c>
      <c r="P8479" s="0" t="n">
        <v>400</v>
      </c>
      <c r="Q8479" s="0" t="n">
        <v>1</v>
      </c>
      <c r="R8479" s="0" t="str">
        <f aca="false">INDEX(Lookup!$B$4:$B$18,MATCH(C8479,Lookup!$A$4:$A$18,0))</f>
        <v>India</v>
      </c>
      <c r="S8479" s="20" t="n">
        <f aca="false">INDEX(Lookup!$D$4:$D$18,MATCH(C8479,Lookup!$A$4:$A$18,0))</f>
        <v>0.012</v>
      </c>
      <c r="T8479" s="21" t="n">
        <f aca="false">ROUND(P8479*S8479,2)</f>
        <v>4.8</v>
      </c>
      <c r="U8479" s="21" t="n">
        <f aca="false">IF(T8479&lt;=10,1,IF(T8479&lt;=20,2,IF(T8479&lt;=30,3,IF(T8479&lt;=40,4,IF(T8479&lt;=50,5,IF(T8479&lt;=100,6,IF(T8479&lt;=250,7,8)))))))</f>
        <v>1</v>
      </c>
      <c r="V8479" s="21" t="n">
        <f aca="false">IF(AND(OR(Dashboard!$T$3="All",R8479=Dashboard!$T$3),OR(Dashboard!$T$4="All",D8479=Dashboard!$T$4)),1,0)</f>
        <v>1</v>
      </c>
      <c r="W8479" s="21" t="n">
        <f aca="false">IF(V8479=1,T8479+ROW()/10000000,0)</f>
        <v>4.8008479</v>
      </c>
    </row>
    <row r="8480" customFormat="false" ht="15" hidden="false" customHeight="false" outlineLevel="0" collapsed="false">
      <c r="A8480" s="0" t="n">
        <v>18424675</v>
      </c>
      <c r="B8480" s="0" t="s">
        <v>17964</v>
      </c>
      <c r="C8480" s="0" t="n">
        <v>1</v>
      </c>
      <c r="D8480" s="0" t="s">
        <v>17189</v>
      </c>
      <c r="E8480" s="0" t="s">
        <v>17965</v>
      </c>
      <c r="F8480" s="0" t="s">
        <v>17956</v>
      </c>
      <c r="G8480" s="0" t="s">
        <v>17957</v>
      </c>
      <c r="H8480" s="0" t="s">
        <v>2868</v>
      </c>
      <c r="I8480" s="0" t="s">
        <v>2123</v>
      </c>
      <c r="J8480" s="0" t="s">
        <v>47</v>
      </c>
      <c r="K8480" s="0" t="s">
        <v>47</v>
      </c>
      <c r="L8480" s="0" t="s">
        <v>47</v>
      </c>
      <c r="M8480" s="0" t="s">
        <v>47</v>
      </c>
      <c r="N8480" s="0" t="n">
        <v>2</v>
      </c>
      <c r="O8480" s="0" t="n">
        <v>3</v>
      </c>
      <c r="P8480" s="0" t="n">
        <v>500</v>
      </c>
      <c r="Q8480" s="0" t="n">
        <v>1</v>
      </c>
      <c r="R8480" s="0" t="str">
        <f aca="false">INDEX(Lookup!$B$4:$B$18,MATCH(C8480,Lookup!$A$4:$A$18,0))</f>
        <v>India</v>
      </c>
      <c r="S8480" s="20" t="n">
        <f aca="false">INDEX(Lookup!$D$4:$D$18,MATCH(C8480,Lookup!$A$4:$A$18,0))</f>
        <v>0.012</v>
      </c>
      <c r="T8480" s="21" t="n">
        <f aca="false">ROUND(P8480*S8480,2)</f>
        <v>6</v>
      </c>
      <c r="U8480" s="21" t="n">
        <f aca="false">IF(T8480&lt;=10,1,IF(T8480&lt;=20,2,IF(T8480&lt;=30,3,IF(T8480&lt;=40,4,IF(T8480&lt;=50,5,IF(T8480&lt;=100,6,IF(T8480&lt;=250,7,8)))))))</f>
        <v>1</v>
      </c>
      <c r="V8480" s="21" t="n">
        <f aca="false">IF(AND(OR(Dashboard!$T$3="All",R8480=Dashboard!$T$3),OR(Dashboard!$T$4="All",D8480=Dashboard!$T$4)),1,0)</f>
        <v>1</v>
      </c>
      <c r="W8480" s="21" t="n">
        <f aca="false">IF(V8480=1,T8480+ROW()/10000000,0)</f>
        <v>6.000848</v>
      </c>
    </row>
    <row r="8481" customFormat="false" ht="15" hidden="false" customHeight="false" outlineLevel="0" collapsed="false">
      <c r="A8481" s="0" t="n">
        <v>18425782</v>
      </c>
      <c r="B8481" s="0" t="s">
        <v>17966</v>
      </c>
      <c r="C8481" s="0" t="n">
        <v>1</v>
      </c>
      <c r="D8481" s="0" t="s">
        <v>17189</v>
      </c>
      <c r="E8481" s="0" t="s">
        <v>17957</v>
      </c>
      <c r="F8481" s="0" t="s">
        <v>17956</v>
      </c>
      <c r="G8481" s="0" t="s">
        <v>17957</v>
      </c>
      <c r="H8481" s="0" t="s">
        <v>1124</v>
      </c>
      <c r="I8481" s="0" t="s">
        <v>2123</v>
      </c>
      <c r="J8481" s="0" t="s">
        <v>47</v>
      </c>
      <c r="K8481" s="0" t="s">
        <v>46</v>
      </c>
      <c r="L8481" s="0" t="s">
        <v>47</v>
      </c>
      <c r="M8481" s="0" t="s">
        <v>47</v>
      </c>
      <c r="N8481" s="0" t="n">
        <v>3</v>
      </c>
      <c r="O8481" s="0" t="n">
        <v>2</v>
      </c>
      <c r="P8481" s="0" t="n">
        <v>1100</v>
      </c>
      <c r="Q8481" s="0" t="n">
        <v>1</v>
      </c>
      <c r="R8481" s="0" t="str">
        <f aca="false">INDEX(Lookup!$B$4:$B$18,MATCH(C8481,Lookup!$A$4:$A$18,0))</f>
        <v>India</v>
      </c>
      <c r="S8481" s="20" t="n">
        <f aca="false">INDEX(Lookup!$D$4:$D$18,MATCH(C8481,Lookup!$A$4:$A$18,0))</f>
        <v>0.012</v>
      </c>
      <c r="T8481" s="21" t="n">
        <f aca="false">ROUND(P8481*S8481,2)</f>
        <v>13.2</v>
      </c>
      <c r="U8481" s="21" t="n">
        <f aca="false">IF(T8481&lt;=10,1,IF(T8481&lt;=20,2,IF(T8481&lt;=30,3,IF(T8481&lt;=40,4,IF(T8481&lt;=50,5,IF(T8481&lt;=100,6,IF(T8481&lt;=250,7,8)))))))</f>
        <v>2</v>
      </c>
      <c r="V8481" s="21" t="n">
        <f aca="false">IF(AND(OR(Dashboard!$T$3="All",R8481=Dashboard!$T$3),OR(Dashboard!$T$4="All",D8481=Dashboard!$T$4)),1,0)</f>
        <v>1</v>
      </c>
      <c r="W8481" s="21" t="n">
        <f aca="false">IF(V8481=1,T8481+ROW()/10000000,0)</f>
        <v>13.2008481</v>
      </c>
    </row>
    <row r="8482" customFormat="false" ht="15" hidden="false" customHeight="false" outlineLevel="0" collapsed="false">
      <c r="A8482" s="0" t="n">
        <v>18457257</v>
      </c>
      <c r="B8482" s="0" t="s">
        <v>17967</v>
      </c>
      <c r="C8482" s="0" t="n">
        <v>1</v>
      </c>
      <c r="D8482" s="0" t="s">
        <v>17189</v>
      </c>
      <c r="E8482" s="0" t="s">
        <v>17968</v>
      </c>
      <c r="F8482" s="0" t="s">
        <v>17956</v>
      </c>
      <c r="G8482" s="0" t="s">
        <v>17957</v>
      </c>
      <c r="H8482" s="0" t="s">
        <v>2050</v>
      </c>
      <c r="I8482" s="0" t="s">
        <v>2123</v>
      </c>
      <c r="J8482" s="0" t="s">
        <v>47</v>
      </c>
      <c r="K8482" s="0" t="s">
        <v>47</v>
      </c>
      <c r="L8482" s="0" t="s">
        <v>47</v>
      </c>
      <c r="M8482" s="0" t="s">
        <v>47</v>
      </c>
      <c r="N8482" s="0" t="n">
        <v>1</v>
      </c>
      <c r="O8482" s="0" t="n">
        <v>0</v>
      </c>
      <c r="P8482" s="0" t="n">
        <v>300</v>
      </c>
      <c r="Q8482" s="0" t="n">
        <v>1</v>
      </c>
      <c r="R8482" s="0" t="str">
        <f aca="false">INDEX(Lookup!$B$4:$B$18,MATCH(C8482,Lookup!$A$4:$A$18,0))</f>
        <v>India</v>
      </c>
      <c r="S8482" s="20" t="n">
        <f aca="false">INDEX(Lookup!$D$4:$D$18,MATCH(C8482,Lookup!$A$4:$A$18,0))</f>
        <v>0.012</v>
      </c>
      <c r="T8482" s="21" t="n">
        <f aca="false">ROUND(P8482*S8482,2)</f>
        <v>3.6</v>
      </c>
      <c r="U8482" s="21" t="n">
        <f aca="false">IF(T8482&lt;=10,1,IF(T8482&lt;=20,2,IF(T8482&lt;=30,3,IF(T8482&lt;=40,4,IF(T8482&lt;=50,5,IF(T8482&lt;=100,6,IF(T8482&lt;=250,7,8)))))))</f>
        <v>1</v>
      </c>
      <c r="V8482" s="21" t="n">
        <f aca="false">IF(AND(OR(Dashboard!$T$3="All",R8482=Dashboard!$T$3),OR(Dashboard!$T$4="All",D8482=Dashboard!$T$4)),1,0)</f>
        <v>1</v>
      </c>
      <c r="W8482" s="21" t="n">
        <f aca="false">IF(V8482=1,T8482+ROW()/10000000,0)</f>
        <v>3.6008482</v>
      </c>
    </row>
    <row r="8483" customFormat="false" ht="15" hidden="false" customHeight="false" outlineLevel="0" collapsed="false">
      <c r="A8483" s="0" t="n">
        <v>18382382</v>
      </c>
      <c r="B8483" s="0" t="s">
        <v>5963</v>
      </c>
      <c r="C8483" s="0" t="n">
        <v>1</v>
      </c>
      <c r="D8483" s="0" t="s">
        <v>17189</v>
      </c>
      <c r="E8483" s="0" t="s">
        <v>17969</v>
      </c>
      <c r="F8483" s="0" t="s">
        <v>17956</v>
      </c>
      <c r="G8483" s="0" t="s">
        <v>17957</v>
      </c>
      <c r="H8483" s="0" t="s">
        <v>402</v>
      </c>
      <c r="I8483" s="0" t="s">
        <v>2123</v>
      </c>
      <c r="J8483" s="0" t="s">
        <v>47</v>
      </c>
      <c r="K8483" s="0" t="s">
        <v>47</v>
      </c>
      <c r="L8483" s="0" t="s">
        <v>47</v>
      </c>
      <c r="M8483" s="0" t="s">
        <v>47</v>
      </c>
      <c r="N8483" s="0" t="n">
        <v>1</v>
      </c>
      <c r="O8483" s="0" t="n">
        <v>2</v>
      </c>
      <c r="P8483" s="0" t="n">
        <v>200</v>
      </c>
      <c r="Q8483" s="0" t="n">
        <v>1</v>
      </c>
      <c r="R8483" s="0" t="str">
        <f aca="false">INDEX(Lookup!$B$4:$B$18,MATCH(C8483,Lookup!$A$4:$A$18,0))</f>
        <v>India</v>
      </c>
      <c r="S8483" s="20" t="n">
        <f aca="false">INDEX(Lookup!$D$4:$D$18,MATCH(C8483,Lookup!$A$4:$A$18,0))</f>
        <v>0.012</v>
      </c>
      <c r="T8483" s="21" t="n">
        <f aca="false">ROUND(P8483*S8483,2)</f>
        <v>2.4</v>
      </c>
      <c r="U8483" s="21" t="n">
        <f aca="false">IF(T8483&lt;=10,1,IF(T8483&lt;=20,2,IF(T8483&lt;=30,3,IF(T8483&lt;=40,4,IF(T8483&lt;=50,5,IF(T8483&lt;=100,6,IF(T8483&lt;=250,7,8)))))))</f>
        <v>1</v>
      </c>
      <c r="V8483" s="21" t="n">
        <f aca="false">IF(AND(OR(Dashboard!$T$3="All",R8483=Dashboard!$T$3),OR(Dashboard!$T$4="All",D8483=Dashboard!$T$4)),1,0)</f>
        <v>1</v>
      </c>
      <c r="W8483" s="21" t="n">
        <f aca="false">IF(V8483=1,T8483+ROW()/10000000,0)</f>
        <v>2.4008483</v>
      </c>
    </row>
    <row r="8484" customFormat="false" ht="15" hidden="false" customHeight="false" outlineLevel="0" collapsed="false">
      <c r="A8484" s="0" t="n">
        <v>18441711</v>
      </c>
      <c r="B8484" s="0" t="s">
        <v>17970</v>
      </c>
      <c r="C8484" s="0" t="n">
        <v>1</v>
      </c>
      <c r="D8484" s="0" t="s">
        <v>17189</v>
      </c>
      <c r="E8484" s="0" t="s">
        <v>17971</v>
      </c>
      <c r="F8484" s="0" t="s">
        <v>17956</v>
      </c>
      <c r="G8484" s="0" t="s">
        <v>17957</v>
      </c>
      <c r="H8484" s="0" t="s">
        <v>2128</v>
      </c>
      <c r="I8484" s="0" t="s">
        <v>2123</v>
      </c>
      <c r="J8484" s="0" t="s">
        <v>47</v>
      </c>
      <c r="K8484" s="0" t="s">
        <v>47</v>
      </c>
      <c r="L8484" s="0" t="s">
        <v>47</v>
      </c>
      <c r="M8484" s="0" t="s">
        <v>47</v>
      </c>
      <c r="N8484" s="0" t="n">
        <v>1</v>
      </c>
      <c r="O8484" s="0" t="n">
        <v>0</v>
      </c>
      <c r="P8484" s="0" t="n">
        <v>200</v>
      </c>
      <c r="Q8484" s="0" t="n">
        <v>1</v>
      </c>
      <c r="R8484" s="0" t="str">
        <f aca="false">INDEX(Lookup!$B$4:$B$18,MATCH(C8484,Lookup!$A$4:$A$18,0))</f>
        <v>India</v>
      </c>
      <c r="S8484" s="20" t="n">
        <f aca="false">INDEX(Lookup!$D$4:$D$18,MATCH(C8484,Lookup!$A$4:$A$18,0))</f>
        <v>0.012</v>
      </c>
      <c r="T8484" s="21" t="n">
        <f aca="false">ROUND(P8484*S8484,2)</f>
        <v>2.4</v>
      </c>
      <c r="U8484" s="21" t="n">
        <f aca="false">IF(T8484&lt;=10,1,IF(T8484&lt;=20,2,IF(T8484&lt;=30,3,IF(T8484&lt;=40,4,IF(T8484&lt;=50,5,IF(T8484&lt;=100,6,IF(T8484&lt;=250,7,8)))))))</f>
        <v>1</v>
      </c>
      <c r="V8484" s="21" t="n">
        <f aca="false">IF(AND(OR(Dashboard!$T$3="All",R8484=Dashboard!$T$3),OR(Dashboard!$T$4="All",D8484=Dashboard!$T$4)),1,0)</f>
        <v>1</v>
      </c>
      <c r="W8484" s="21" t="n">
        <f aca="false">IF(V8484=1,T8484+ROW()/10000000,0)</f>
        <v>2.4008484</v>
      </c>
    </row>
    <row r="8485" customFormat="false" ht="15" hidden="false" customHeight="false" outlineLevel="0" collapsed="false">
      <c r="A8485" s="0" t="n">
        <v>308770</v>
      </c>
      <c r="B8485" s="0" t="s">
        <v>17972</v>
      </c>
      <c r="C8485" s="0" t="n">
        <v>1</v>
      </c>
      <c r="D8485" s="0" t="s">
        <v>17189</v>
      </c>
      <c r="E8485" s="0" t="s">
        <v>17973</v>
      </c>
      <c r="F8485" s="0" t="s">
        <v>17974</v>
      </c>
      <c r="G8485" s="0" t="s">
        <v>17975</v>
      </c>
      <c r="H8485" s="0" t="s">
        <v>2288</v>
      </c>
      <c r="I8485" s="0" t="s">
        <v>2123</v>
      </c>
      <c r="J8485" s="0" t="s">
        <v>47</v>
      </c>
      <c r="K8485" s="0" t="s">
        <v>46</v>
      </c>
      <c r="L8485" s="0" t="s">
        <v>47</v>
      </c>
      <c r="M8485" s="0" t="s">
        <v>47</v>
      </c>
      <c r="N8485" s="0" t="n">
        <v>2</v>
      </c>
      <c r="O8485" s="0" t="n">
        <v>17</v>
      </c>
      <c r="P8485" s="0" t="n">
        <v>500</v>
      </c>
      <c r="Q8485" s="0" t="n">
        <v>2.6</v>
      </c>
      <c r="R8485" s="0" t="str">
        <f aca="false">INDEX(Lookup!$B$4:$B$18,MATCH(C8485,Lookup!$A$4:$A$18,0))</f>
        <v>India</v>
      </c>
      <c r="S8485" s="20" t="n">
        <f aca="false">INDEX(Lookup!$D$4:$D$18,MATCH(C8485,Lookup!$A$4:$A$18,0))</f>
        <v>0.012</v>
      </c>
      <c r="T8485" s="21" t="n">
        <f aca="false">ROUND(P8485*S8485,2)</f>
        <v>6</v>
      </c>
      <c r="U8485" s="21" t="n">
        <f aca="false">IF(T8485&lt;=10,1,IF(T8485&lt;=20,2,IF(T8485&lt;=30,3,IF(T8485&lt;=40,4,IF(T8485&lt;=50,5,IF(T8485&lt;=100,6,IF(T8485&lt;=250,7,8)))))))</f>
        <v>1</v>
      </c>
      <c r="V8485" s="21" t="n">
        <f aca="false">IF(AND(OR(Dashboard!$T$3="All",R8485=Dashboard!$T$3),OR(Dashboard!$T$4="All",D8485=Dashboard!$T$4)),1,0)</f>
        <v>1</v>
      </c>
      <c r="W8485" s="21" t="n">
        <f aca="false">IF(V8485=1,T8485+ROW()/10000000,0)</f>
        <v>6.0008485</v>
      </c>
    </row>
    <row r="8486" customFormat="false" ht="15" hidden="false" customHeight="false" outlineLevel="0" collapsed="false">
      <c r="A8486" s="0" t="n">
        <v>18472688</v>
      </c>
      <c r="B8486" s="0" t="s">
        <v>17976</v>
      </c>
      <c r="C8486" s="0" t="n">
        <v>1</v>
      </c>
      <c r="D8486" s="0" t="s">
        <v>17189</v>
      </c>
      <c r="E8486" s="0" t="s">
        <v>17977</v>
      </c>
      <c r="F8486" s="0" t="s">
        <v>17974</v>
      </c>
      <c r="G8486" s="0" t="s">
        <v>17975</v>
      </c>
      <c r="H8486" s="0" t="s">
        <v>2050</v>
      </c>
      <c r="I8486" s="0" t="s">
        <v>2123</v>
      </c>
      <c r="J8486" s="0" t="s">
        <v>47</v>
      </c>
      <c r="K8486" s="0" t="s">
        <v>47</v>
      </c>
      <c r="L8486" s="0" t="s">
        <v>47</v>
      </c>
      <c r="M8486" s="0" t="s">
        <v>47</v>
      </c>
      <c r="N8486" s="0" t="n">
        <v>1</v>
      </c>
      <c r="O8486" s="0" t="n">
        <v>5</v>
      </c>
      <c r="P8486" s="0" t="n">
        <v>400</v>
      </c>
      <c r="Q8486" s="0" t="n">
        <v>3</v>
      </c>
      <c r="R8486" s="0" t="str">
        <f aca="false">INDEX(Lookup!$B$4:$B$18,MATCH(C8486,Lookup!$A$4:$A$18,0))</f>
        <v>India</v>
      </c>
      <c r="S8486" s="20" t="n">
        <f aca="false">INDEX(Lookup!$D$4:$D$18,MATCH(C8486,Lookup!$A$4:$A$18,0))</f>
        <v>0.012</v>
      </c>
      <c r="T8486" s="21" t="n">
        <f aca="false">ROUND(P8486*S8486,2)</f>
        <v>4.8</v>
      </c>
      <c r="U8486" s="21" t="n">
        <f aca="false">IF(T8486&lt;=10,1,IF(T8486&lt;=20,2,IF(T8486&lt;=30,3,IF(T8486&lt;=40,4,IF(T8486&lt;=50,5,IF(T8486&lt;=100,6,IF(T8486&lt;=250,7,8)))))))</f>
        <v>1</v>
      </c>
      <c r="V8486" s="21" t="n">
        <f aca="false">IF(AND(OR(Dashboard!$T$3="All",R8486=Dashboard!$T$3),OR(Dashboard!$T$4="All",D8486=Dashboard!$T$4)),1,0)</f>
        <v>1</v>
      </c>
      <c r="W8486" s="21" t="n">
        <f aca="false">IF(V8486=1,T8486+ROW()/10000000,0)</f>
        <v>4.8008486</v>
      </c>
    </row>
    <row r="8487" customFormat="false" ht="15" hidden="false" customHeight="false" outlineLevel="0" collapsed="false">
      <c r="A8487" s="0" t="n">
        <v>18156065</v>
      </c>
      <c r="B8487" s="0" t="s">
        <v>17978</v>
      </c>
      <c r="C8487" s="0" t="n">
        <v>1</v>
      </c>
      <c r="D8487" s="0" t="s">
        <v>17189</v>
      </c>
      <c r="E8487" s="0" t="s">
        <v>17979</v>
      </c>
      <c r="F8487" s="0" t="s">
        <v>17974</v>
      </c>
      <c r="G8487" s="0" t="s">
        <v>17975</v>
      </c>
      <c r="H8487" s="0" t="s">
        <v>2128</v>
      </c>
      <c r="I8487" s="0" t="s">
        <v>2123</v>
      </c>
      <c r="J8487" s="0" t="s">
        <v>47</v>
      </c>
      <c r="K8487" s="0" t="s">
        <v>47</v>
      </c>
      <c r="L8487" s="0" t="s">
        <v>47</v>
      </c>
      <c r="M8487" s="0" t="s">
        <v>47</v>
      </c>
      <c r="N8487" s="0" t="n">
        <v>1</v>
      </c>
      <c r="O8487" s="0" t="n">
        <v>3</v>
      </c>
      <c r="P8487" s="0" t="n">
        <v>300</v>
      </c>
      <c r="Q8487" s="0" t="n">
        <v>1</v>
      </c>
      <c r="R8487" s="0" t="str">
        <f aca="false">INDEX(Lookup!$B$4:$B$18,MATCH(C8487,Lookup!$A$4:$A$18,0))</f>
        <v>India</v>
      </c>
      <c r="S8487" s="20" t="n">
        <f aca="false">INDEX(Lookup!$D$4:$D$18,MATCH(C8487,Lookup!$A$4:$A$18,0))</f>
        <v>0.012</v>
      </c>
      <c r="T8487" s="21" t="n">
        <f aca="false">ROUND(P8487*S8487,2)</f>
        <v>3.6</v>
      </c>
      <c r="U8487" s="21" t="n">
        <f aca="false">IF(T8487&lt;=10,1,IF(T8487&lt;=20,2,IF(T8487&lt;=30,3,IF(T8487&lt;=40,4,IF(T8487&lt;=50,5,IF(T8487&lt;=100,6,IF(T8487&lt;=250,7,8)))))))</f>
        <v>1</v>
      </c>
      <c r="V8487" s="21" t="n">
        <f aca="false">IF(AND(OR(Dashboard!$T$3="All",R8487=Dashboard!$T$3),OR(Dashboard!$T$4="All",D8487=Dashboard!$T$4)),1,0)</f>
        <v>1</v>
      </c>
      <c r="W8487" s="21" t="n">
        <f aca="false">IF(V8487=1,T8487+ROW()/10000000,0)</f>
        <v>3.6008487</v>
      </c>
    </row>
    <row r="8488" customFormat="false" ht="15" hidden="false" customHeight="false" outlineLevel="0" collapsed="false">
      <c r="A8488" s="0" t="n">
        <v>308951</v>
      </c>
      <c r="B8488" s="0" t="s">
        <v>17980</v>
      </c>
      <c r="C8488" s="0" t="n">
        <v>1</v>
      </c>
      <c r="D8488" s="0" t="s">
        <v>17189</v>
      </c>
      <c r="E8488" s="0" t="s">
        <v>17981</v>
      </c>
      <c r="F8488" s="0" t="s">
        <v>3241</v>
      </c>
      <c r="G8488" s="0" t="s">
        <v>17982</v>
      </c>
      <c r="H8488" s="0" t="s">
        <v>2978</v>
      </c>
      <c r="I8488" s="0" t="s">
        <v>2123</v>
      </c>
      <c r="J8488" s="0" t="s">
        <v>47</v>
      </c>
      <c r="K8488" s="0" t="s">
        <v>47</v>
      </c>
      <c r="L8488" s="0" t="s">
        <v>47</v>
      </c>
      <c r="M8488" s="0" t="s">
        <v>47</v>
      </c>
      <c r="N8488" s="0" t="n">
        <v>1</v>
      </c>
      <c r="O8488" s="0" t="n">
        <v>27</v>
      </c>
      <c r="P8488" s="0" t="n">
        <v>300</v>
      </c>
      <c r="Q8488" s="0" t="n">
        <v>3.3</v>
      </c>
      <c r="R8488" s="0" t="str">
        <f aca="false">INDEX(Lookup!$B$4:$B$18,MATCH(C8488,Lookup!$A$4:$A$18,0))</f>
        <v>India</v>
      </c>
      <c r="S8488" s="20" t="n">
        <f aca="false">INDEX(Lookup!$D$4:$D$18,MATCH(C8488,Lookup!$A$4:$A$18,0))</f>
        <v>0.012</v>
      </c>
      <c r="T8488" s="21" t="n">
        <f aca="false">ROUND(P8488*S8488,2)</f>
        <v>3.6</v>
      </c>
      <c r="U8488" s="21" t="n">
        <f aca="false">IF(T8488&lt;=10,1,IF(T8488&lt;=20,2,IF(T8488&lt;=30,3,IF(T8488&lt;=40,4,IF(T8488&lt;=50,5,IF(T8488&lt;=100,6,IF(T8488&lt;=250,7,8)))))))</f>
        <v>1</v>
      </c>
      <c r="V8488" s="21" t="n">
        <f aca="false">IF(AND(OR(Dashboard!$T$3="All",R8488=Dashboard!$T$3),OR(Dashboard!$T$4="All",D8488=Dashboard!$T$4)),1,0)</f>
        <v>1</v>
      </c>
      <c r="W8488" s="21" t="n">
        <f aca="false">IF(V8488=1,T8488+ROW()/10000000,0)</f>
        <v>3.6008488</v>
      </c>
    </row>
    <row r="8489" customFormat="false" ht="15" hidden="false" customHeight="false" outlineLevel="0" collapsed="false">
      <c r="A8489" s="0" t="n">
        <v>308563</v>
      </c>
      <c r="B8489" s="0" t="s">
        <v>17983</v>
      </c>
      <c r="C8489" s="0" t="n">
        <v>1</v>
      </c>
      <c r="D8489" s="0" t="s">
        <v>17189</v>
      </c>
      <c r="E8489" s="0" t="s">
        <v>17984</v>
      </c>
      <c r="F8489" s="0" t="s">
        <v>3241</v>
      </c>
      <c r="G8489" s="0" t="s">
        <v>17982</v>
      </c>
      <c r="H8489" s="0" t="s">
        <v>2288</v>
      </c>
      <c r="I8489" s="0" t="s">
        <v>2123</v>
      </c>
      <c r="J8489" s="0" t="s">
        <v>47</v>
      </c>
      <c r="K8489" s="0" t="s">
        <v>46</v>
      </c>
      <c r="L8489" s="0" t="s">
        <v>47</v>
      </c>
      <c r="M8489" s="0" t="s">
        <v>47</v>
      </c>
      <c r="N8489" s="0" t="n">
        <v>2</v>
      </c>
      <c r="O8489" s="0" t="n">
        <v>26</v>
      </c>
      <c r="P8489" s="0" t="n">
        <v>600</v>
      </c>
      <c r="Q8489" s="0" t="n">
        <v>3</v>
      </c>
      <c r="R8489" s="0" t="str">
        <f aca="false">INDEX(Lookup!$B$4:$B$18,MATCH(C8489,Lookup!$A$4:$A$18,0))</f>
        <v>India</v>
      </c>
      <c r="S8489" s="20" t="n">
        <f aca="false">INDEX(Lookup!$D$4:$D$18,MATCH(C8489,Lookup!$A$4:$A$18,0))</f>
        <v>0.012</v>
      </c>
      <c r="T8489" s="21" t="n">
        <f aca="false">ROUND(P8489*S8489,2)</f>
        <v>7.2</v>
      </c>
      <c r="U8489" s="21" t="n">
        <f aca="false">IF(T8489&lt;=10,1,IF(T8489&lt;=20,2,IF(T8489&lt;=30,3,IF(T8489&lt;=40,4,IF(T8489&lt;=50,5,IF(T8489&lt;=100,6,IF(T8489&lt;=250,7,8)))))))</f>
        <v>1</v>
      </c>
      <c r="V8489" s="21" t="n">
        <f aca="false">IF(AND(OR(Dashboard!$T$3="All",R8489=Dashboard!$T$3),OR(Dashboard!$T$4="All",D8489=Dashboard!$T$4)),1,0)</f>
        <v>1</v>
      </c>
      <c r="W8489" s="21" t="n">
        <f aca="false">IF(V8489=1,T8489+ROW()/10000000,0)</f>
        <v>7.2008489</v>
      </c>
    </row>
    <row r="8490" customFormat="false" ht="15" hidden="false" customHeight="false" outlineLevel="0" collapsed="false">
      <c r="A8490" s="0" t="n">
        <v>18409182</v>
      </c>
      <c r="B8490" s="0" t="s">
        <v>3136</v>
      </c>
      <c r="C8490" s="0" t="n">
        <v>1</v>
      </c>
      <c r="D8490" s="0" t="s">
        <v>17189</v>
      </c>
      <c r="E8490" s="0" t="s">
        <v>17985</v>
      </c>
      <c r="F8490" s="0" t="s">
        <v>3241</v>
      </c>
      <c r="G8490" s="0" t="s">
        <v>17982</v>
      </c>
      <c r="H8490" s="0" t="s">
        <v>402</v>
      </c>
      <c r="I8490" s="0" t="s">
        <v>2123</v>
      </c>
      <c r="J8490" s="0" t="s">
        <v>47</v>
      </c>
      <c r="K8490" s="0" t="s">
        <v>47</v>
      </c>
      <c r="L8490" s="0" t="s">
        <v>47</v>
      </c>
      <c r="M8490" s="0" t="s">
        <v>47</v>
      </c>
      <c r="N8490" s="0" t="n">
        <v>1</v>
      </c>
      <c r="O8490" s="0" t="n">
        <v>1</v>
      </c>
      <c r="P8490" s="0" t="n">
        <v>250</v>
      </c>
      <c r="Q8490" s="0" t="n">
        <v>1</v>
      </c>
      <c r="R8490" s="0" t="str">
        <f aca="false">INDEX(Lookup!$B$4:$B$18,MATCH(C8490,Lookup!$A$4:$A$18,0))</f>
        <v>India</v>
      </c>
      <c r="S8490" s="20" t="n">
        <f aca="false">INDEX(Lookup!$D$4:$D$18,MATCH(C8490,Lookup!$A$4:$A$18,0))</f>
        <v>0.012</v>
      </c>
      <c r="T8490" s="21" t="n">
        <f aca="false">ROUND(P8490*S8490,2)</f>
        <v>3</v>
      </c>
      <c r="U8490" s="21" t="n">
        <f aca="false">IF(T8490&lt;=10,1,IF(T8490&lt;=20,2,IF(T8490&lt;=30,3,IF(T8490&lt;=40,4,IF(T8490&lt;=50,5,IF(T8490&lt;=100,6,IF(T8490&lt;=250,7,8)))))))</f>
        <v>1</v>
      </c>
      <c r="V8490" s="21" t="n">
        <f aca="false">IF(AND(OR(Dashboard!$T$3="All",R8490=Dashboard!$T$3),OR(Dashboard!$T$4="All",D8490=Dashboard!$T$4)),1,0)</f>
        <v>1</v>
      </c>
      <c r="W8490" s="21" t="n">
        <f aca="false">IF(V8490=1,T8490+ROW()/10000000,0)</f>
        <v>3.000849</v>
      </c>
    </row>
    <row r="8491" customFormat="false" ht="15" hidden="false" customHeight="false" outlineLevel="0" collapsed="false">
      <c r="A8491" s="0" t="n">
        <v>8065</v>
      </c>
      <c r="B8491" s="0" t="s">
        <v>17986</v>
      </c>
      <c r="C8491" s="0" t="n">
        <v>1</v>
      </c>
      <c r="D8491" s="0" t="s">
        <v>17189</v>
      </c>
      <c r="E8491" s="0" t="s">
        <v>17987</v>
      </c>
      <c r="F8491" s="0" t="s">
        <v>5077</v>
      </c>
      <c r="G8491" s="0" t="s">
        <v>17988</v>
      </c>
      <c r="H8491" s="0" t="s">
        <v>2128</v>
      </c>
      <c r="I8491" s="0" t="s">
        <v>2123</v>
      </c>
      <c r="J8491" s="0" t="s">
        <v>47</v>
      </c>
      <c r="K8491" s="0" t="s">
        <v>47</v>
      </c>
      <c r="L8491" s="0" t="s">
        <v>47</v>
      </c>
      <c r="M8491" s="0" t="s">
        <v>47</v>
      </c>
      <c r="N8491" s="0" t="n">
        <v>1</v>
      </c>
      <c r="O8491" s="0" t="n">
        <v>10</v>
      </c>
      <c r="P8491" s="0" t="n">
        <v>250</v>
      </c>
      <c r="Q8491" s="0" t="n">
        <v>3</v>
      </c>
      <c r="R8491" s="0" t="str">
        <f aca="false">INDEX(Lookup!$B$4:$B$18,MATCH(C8491,Lookup!$A$4:$A$18,0))</f>
        <v>India</v>
      </c>
      <c r="S8491" s="20" t="n">
        <f aca="false">INDEX(Lookup!$D$4:$D$18,MATCH(C8491,Lookup!$A$4:$A$18,0))</f>
        <v>0.012</v>
      </c>
      <c r="T8491" s="21" t="n">
        <f aca="false">ROUND(P8491*S8491,2)</f>
        <v>3</v>
      </c>
      <c r="U8491" s="21" t="n">
        <f aca="false">IF(T8491&lt;=10,1,IF(T8491&lt;=20,2,IF(T8491&lt;=30,3,IF(T8491&lt;=40,4,IF(T8491&lt;=50,5,IF(T8491&lt;=100,6,IF(T8491&lt;=250,7,8)))))))</f>
        <v>1</v>
      </c>
      <c r="V8491" s="21" t="n">
        <f aca="false">IF(AND(OR(Dashboard!$T$3="All",R8491=Dashboard!$T$3),OR(Dashboard!$T$4="All",D8491=Dashboard!$T$4)),1,0)</f>
        <v>1</v>
      </c>
      <c r="W8491" s="21" t="n">
        <f aca="false">IF(V8491=1,T8491+ROW()/10000000,0)</f>
        <v>3.0008491</v>
      </c>
    </row>
    <row r="8492" customFormat="false" ht="15" hidden="false" customHeight="false" outlineLevel="0" collapsed="false">
      <c r="A8492" s="0" t="n">
        <v>18216929</v>
      </c>
      <c r="B8492" s="0" t="s">
        <v>9908</v>
      </c>
      <c r="C8492" s="0" t="n">
        <v>1</v>
      </c>
      <c r="D8492" s="0" t="s">
        <v>17189</v>
      </c>
      <c r="E8492" s="0" t="s">
        <v>17989</v>
      </c>
      <c r="F8492" s="0" t="s">
        <v>5077</v>
      </c>
      <c r="G8492" s="0" t="s">
        <v>17988</v>
      </c>
      <c r="H8492" s="0" t="s">
        <v>3500</v>
      </c>
      <c r="I8492" s="0" t="s">
        <v>2123</v>
      </c>
      <c r="J8492" s="0" t="s">
        <v>47</v>
      </c>
      <c r="K8492" s="0" t="s">
        <v>46</v>
      </c>
      <c r="L8492" s="0" t="s">
        <v>47</v>
      </c>
      <c r="M8492" s="0" t="s">
        <v>47</v>
      </c>
      <c r="N8492" s="0" t="n">
        <v>2</v>
      </c>
      <c r="O8492" s="0" t="n">
        <v>7</v>
      </c>
      <c r="P8492" s="0" t="n">
        <v>500</v>
      </c>
      <c r="Q8492" s="0" t="n">
        <v>3</v>
      </c>
      <c r="R8492" s="0" t="str">
        <f aca="false">INDEX(Lookup!$B$4:$B$18,MATCH(C8492,Lookup!$A$4:$A$18,0))</f>
        <v>India</v>
      </c>
      <c r="S8492" s="20" t="n">
        <f aca="false">INDEX(Lookup!$D$4:$D$18,MATCH(C8492,Lookup!$A$4:$A$18,0))</f>
        <v>0.012</v>
      </c>
      <c r="T8492" s="21" t="n">
        <f aca="false">ROUND(P8492*S8492,2)</f>
        <v>6</v>
      </c>
      <c r="U8492" s="21" t="n">
        <f aca="false">IF(T8492&lt;=10,1,IF(T8492&lt;=20,2,IF(T8492&lt;=30,3,IF(T8492&lt;=40,4,IF(T8492&lt;=50,5,IF(T8492&lt;=100,6,IF(T8492&lt;=250,7,8)))))))</f>
        <v>1</v>
      </c>
      <c r="V8492" s="21" t="n">
        <f aca="false">IF(AND(OR(Dashboard!$T$3="All",R8492=Dashboard!$T$3),OR(Dashboard!$T$4="All",D8492=Dashboard!$T$4)),1,0)</f>
        <v>1</v>
      </c>
      <c r="W8492" s="21" t="n">
        <f aca="false">IF(V8492=1,T8492+ROW()/10000000,0)</f>
        <v>6.0008492</v>
      </c>
    </row>
    <row r="8493" customFormat="false" ht="15" hidden="false" customHeight="false" outlineLevel="0" collapsed="false">
      <c r="A8493" s="0" t="n">
        <v>18224208</v>
      </c>
      <c r="B8493" s="0" t="s">
        <v>17990</v>
      </c>
      <c r="C8493" s="0" t="n">
        <v>1</v>
      </c>
      <c r="D8493" s="0" t="s">
        <v>17189</v>
      </c>
      <c r="E8493" s="0" t="s">
        <v>17991</v>
      </c>
      <c r="F8493" s="0" t="s">
        <v>5077</v>
      </c>
      <c r="G8493" s="0" t="s">
        <v>17988</v>
      </c>
      <c r="H8493" s="0" t="s">
        <v>2288</v>
      </c>
      <c r="I8493" s="0" t="s">
        <v>2123</v>
      </c>
      <c r="J8493" s="0" t="s">
        <v>47</v>
      </c>
      <c r="K8493" s="0" t="s">
        <v>46</v>
      </c>
      <c r="L8493" s="0" t="s">
        <v>47</v>
      </c>
      <c r="M8493" s="0" t="s">
        <v>47</v>
      </c>
      <c r="N8493" s="0" t="n">
        <v>1</v>
      </c>
      <c r="O8493" s="0" t="n">
        <v>17</v>
      </c>
      <c r="P8493" s="0" t="n">
        <v>450</v>
      </c>
      <c r="Q8493" s="0" t="n">
        <v>2.5</v>
      </c>
      <c r="R8493" s="0" t="str">
        <f aca="false">INDEX(Lookup!$B$4:$B$18,MATCH(C8493,Lookup!$A$4:$A$18,0))</f>
        <v>India</v>
      </c>
      <c r="S8493" s="20" t="n">
        <f aca="false">INDEX(Lookup!$D$4:$D$18,MATCH(C8493,Lookup!$A$4:$A$18,0))</f>
        <v>0.012</v>
      </c>
      <c r="T8493" s="21" t="n">
        <f aca="false">ROUND(P8493*S8493,2)</f>
        <v>5.4</v>
      </c>
      <c r="U8493" s="21" t="n">
        <f aca="false">IF(T8493&lt;=10,1,IF(T8493&lt;=20,2,IF(T8493&lt;=30,3,IF(T8493&lt;=40,4,IF(T8493&lt;=50,5,IF(T8493&lt;=100,6,IF(T8493&lt;=250,7,8)))))))</f>
        <v>1</v>
      </c>
      <c r="V8493" s="21" t="n">
        <f aca="false">IF(AND(OR(Dashboard!$T$3="All",R8493=Dashboard!$T$3),OR(Dashboard!$T$4="All",D8493=Dashboard!$T$4)),1,0)</f>
        <v>1</v>
      </c>
      <c r="W8493" s="21" t="n">
        <f aca="false">IF(V8493=1,T8493+ROW()/10000000,0)</f>
        <v>5.4008493</v>
      </c>
    </row>
    <row r="8494" customFormat="false" ht="15" hidden="false" customHeight="false" outlineLevel="0" collapsed="false">
      <c r="A8494" s="0" t="n">
        <v>18441760</v>
      </c>
      <c r="B8494" s="0" t="s">
        <v>17992</v>
      </c>
      <c r="C8494" s="0" t="n">
        <v>1</v>
      </c>
      <c r="D8494" s="0" t="s">
        <v>17189</v>
      </c>
      <c r="E8494" s="0" t="s">
        <v>17993</v>
      </c>
      <c r="F8494" s="0" t="s">
        <v>5077</v>
      </c>
      <c r="G8494" s="0" t="s">
        <v>17988</v>
      </c>
      <c r="H8494" s="0" t="s">
        <v>2441</v>
      </c>
      <c r="I8494" s="0" t="s">
        <v>2123</v>
      </c>
      <c r="J8494" s="0" t="s">
        <v>47</v>
      </c>
      <c r="K8494" s="0" t="s">
        <v>47</v>
      </c>
      <c r="L8494" s="0" t="s">
        <v>47</v>
      </c>
      <c r="M8494" s="0" t="s">
        <v>47</v>
      </c>
      <c r="N8494" s="0" t="n">
        <v>2</v>
      </c>
      <c r="O8494" s="0" t="n">
        <v>0</v>
      </c>
      <c r="P8494" s="0" t="n">
        <v>500</v>
      </c>
      <c r="Q8494" s="0" t="n">
        <v>1</v>
      </c>
      <c r="R8494" s="0" t="str">
        <f aca="false">INDEX(Lookup!$B$4:$B$18,MATCH(C8494,Lookup!$A$4:$A$18,0))</f>
        <v>India</v>
      </c>
      <c r="S8494" s="20" t="n">
        <f aca="false">INDEX(Lookup!$D$4:$D$18,MATCH(C8494,Lookup!$A$4:$A$18,0))</f>
        <v>0.012</v>
      </c>
      <c r="T8494" s="21" t="n">
        <f aca="false">ROUND(P8494*S8494,2)</f>
        <v>6</v>
      </c>
      <c r="U8494" s="21" t="n">
        <f aca="false">IF(T8494&lt;=10,1,IF(T8494&lt;=20,2,IF(T8494&lt;=30,3,IF(T8494&lt;=40,4,IF(T8494&lt;=50,5,IF(T8494&lt;=100,6,IF(T8494&lt;=250,7,8)))))))</f>
        <v>1</v>
      </c>
      <c r="V8494" s="21" t="n">
        <f aca="false">IF(AND(OR(Dashboard!$T$3="All",R8494=Dashboard!$T$3),OR(Dashboard!$T$4="All",D8494=Dashboard!$T$4)),1,0)</f>
        <v>1</v>
      </c>
      <c r="W8494" s="21" t="n">
        <f aca="false">IF(V8494=1,T8494+ROW()/10000000,0)</f>
        <v>6.0008494</v>
      </c>
    </row>
    <row r="8495" customFormat="false" ht="15" hidden="false" customHeight="false" outlineLevel="0" collapsed="false">
      <c r="A8495" s="0" t="n">
        <v>18492041</v>
      </c>
      <c r="B8495" s="0" t="s">
        <v>17994</v>
      </c>
      <c r="C8495" s="0" t="n">
        <v>1</v>
      </c>
      <c r="D8495" s="0" t="s">
        <v>17189</v>
      </c>
      <c r="E8495" s="0" t="s">
        <v>17995</v>
      </c>
      <c r="F8495" s="0" t="s">
        <v>5077</v>
      </c>
      <c r="G8495" s="0" t="s">
        <v>17988</v>
      </c>
      <c r="H8495" s="0" t="s">
        <v>2128</v>
      </c>
      <c r="I8495" s="0" t="s">
        <v>2123</v>
      </c>
      <c r="J8495" s="0" t="s">
        <v>47</v>
      </c>
      <c r="K8495" s="0" t="s">
        <v>47</v>
      </c>
      <c r="L8495" s="0" t="s">
        <v>47</v>
      </c>
      <c r="M8495" s="0" t="s">
        <v>47</v>
      </c>
      <c r="N8495" s="0" t="n">
        <v>1</v>
      </c>
      <c r="O8495" s="0" t="n">
        <v>0</v>
      </c>
      <c r="P8495" s="0" t="n">
        <v>200</v>
      </c>
      <c r="Q8495" s="0" t="n">
        <v>1</v>
      </c>
      <c r="R8495" s="0" t="str">
        <f aca="false">INDEX(Lookup!$B$4:$B$18,MATCH(C8495,Lookup!$A$4:$A$18,0))</f>
        <v>India</v>
      </c>
      <c r="S8495" s="20" t="n">
        <f aca="false">INDEX(Lookup!$D$4:$D$18,MATCH(C8495,Lookup!$A$4:$A$18,0))</f>
        <v>0.012</v>
      </c>
      <c r="T8495" s="21" t="n">
        <f aca="false">ROUND(P8495*S8495,2)</f>
        <v>2.4</v>
      </c>
      <c r="U8495" s="21" t="n">
        <f aca="false">IF(T8495&lt;=10,1,IF(T8495&lt;=20,2,IF(T8495&lt;=30,3,IF(T8495&lt;=40,4,IF(T8495&lt;=50,5,IF(T8495&lt;=100,6,IF(T8495&lt;=250,7,8)))))))</f>
        <v>1</v>
      </c>
      <c r="V8495" s="21" t="n">
        <f aca="false">IF(AND(OR(Dashboard!$T$3="All",R8495=Dashboard!$T$3),OR(Dashboard!$T$4="All",D8495=Dashboard!$T$4)),1,0)</f>
        <v>1</v>
      </c>
      <c r="W8495" s="21" t="n">
        <f aca="false">IF(V8495=1,T8495+ROW()/10000000,0)</f>
        <v>2.4008495</v>
      </c>
    </row>
    <row r="8496" customFormat="false" ht="15" hidden="false" customHeight="false" outlineLevel="0" collapsed="false">
      <c r="A8496" s="0" t="n">
        <v>18393406</v>
      </c>
      <c r="B8496" s="0" t="s">
        <v>17996</v>
      </c>
      <c r="C8496" s="0" t="n">
        <v>1</v>
      </c>
      <c r="D8496" s="0" t="s">
        <v>17189</v>
      </c>
      <c r="E8496" s="0" t="s">
        <v>17997</v>
      </c>
      <c r="F8496" s="0" t="s">
        <v>5077</v>
      </c>
      <c r="G8496" s="0" t="s">
        <v>17988</v>
      </c>
      <c r="H8496" s="0" t="s">
        <v>2128</v>
      </c>
      <c r="I8496" s="0" t="s">
        <v>2123</v>
      </c>
      <c r="J8496" s="0" t="s">
        <v>47</v>
      </c>
      <c r="K8496" s="0" t="s">
        <v>47</v>
      </c>
      <c r="L8496" s="0" t="s">
        <v>47</v>
      </c>
      <c r="M8496" s="0" t="s">
        <v>47</v>
      </c>
      <c r="N8496" s="0" t="n">
        <v>1</v>
      </c>
      <c r="O8496" s="0" t="n">
        <v>0</v>
      </c>
      <c r="P8496" s="0" t="n">
        <v>200</v>
      </c>
      <c r="Q8496" s="0" t="n">
        <v>1</v>
      </c>
      <c r="R8496" s="0" t="str">
        <f aca="false">INDEX(Lookup!$B$4:$B$18,MATCH(C8496,Lookup!$A$4:$A$18,0))</f>
        <v>India</v>
      </c>
      <c r="S8496" s="20" t="n">
        <f aca="false">INDEX(Lookup!$D$4:$D$18,MATCH(C8496,Lookup!$A$4:$A$18,0))</f>
        <v>0.012</v>
      </c>
      <c r="T8496" s="21" t="n">
        <f aca="false">ROUND(P8496*S8496,2)</f>
        <v>2.4</v>
      </c>
      <c r="U8496" s="21" t="n">
        <f aca="false">IF(T8496&lt;=10,1,IF(T8496&lt;=20,2,IF(T8496&lt;=30,3,IF(T8496&lt;=40,4,IF(T8496&lt;=50,5,IF(T8496&lt;=100,6,IF(T8496&lt;=250,7,8)))))))</f>
        <v>1</v>
      </c>
      <c r="V8496" s="21" t="n">
        <f aca="false">IF(AND(OR(Dashboard!$T$3="All",R8496=Dashboard!$T$3),OR(Dashboard!$T$4="All",D8496=Dashboard!$T$4)),1,0)</f>
        <v>1</v>
      </c>
      <c r="W8496" s="21" t="n">
        <f aca="false">IF(V8496=1,T8496+ROW()/10000000,0)</f>
        <v>2.4008496</v>
      </c>
    </row>
    <row r="8497" customFormat="false" ht="15" hidden="false" customHeight="false" outlineLevel="0" collapsed="false">
      <c r="A8497" s="0" t="n">
        <v>18381676</v>
      </c>
      <c r="B8497" s="0" t="s">
        <v>17998</v>
      </c>
      <c r="C8497" s="0" t="n">
        <v>1</v>
      </c>
      <c r="D8497" s="0" t="s">
        <v>17189</v>
      </c>
      <c r="E8497" s="0" t="s">
        <v>17999</v>
      </c>
      <c r="F8497" s="0" t="s">
        <v>5077</v>
      </c>
      <c r="G8497" s="0" t="s">
        <v>17988</v>
      </c>
      <c r="H8497" s="0" t="s">
        <v>2288</v>
      </c>
      <c r="I8497" s="0" t="s">
        <v>2123</v>
      </c>
      <c r="J8497" s="0" t="s">
        <v>47</v>
      </c>
      <c r="K8497" s="0" t="s">
        <v>47</v>
      </c>
      <c r="L8497" s="0" t="s">
        <v>47</v>
      </c>
      <c r="M8497" s="0" t="s">
        <v>47</v>
      </c>
      <c r="N8497" s="0" t="n">
        <v>1</v>
      </c>
      <c r="O8497" s="0" t="n">
        <v>0</v>
      </c>
      <c r="P8497" s="0" t="n">
        <v>450</v>
      </c>
      <c r="Q8497" s="0" t="n">
        <v>1</v>
      </c>
      <c r="R8497" s="0" t="str">
        <f aca="false">INDEX(Lookup!$B$4:$B$18,MATCH(C8497,Lookup!$A$4:$A$18,0))</f>
        <v>India</v>
      </c>
      <c r="S8497" s="20" t="n">
        <f aca="false">INDEX(Lookup!$D$4:$D$18,MATCH(C8497,Lookup!$A$4:$A$18,0))</f>
        <v>0.012</v>
      </c>
      <c r="T8497" s="21" t="n">
        <f aca="false">ROUND(P8497*S8497,2)</f>
        <v>5.4</v>
      </c>
      <c r="U8497" s="21" t="n">
        <f aca="false">IF(T8497&lt;=10,1,IF(T8497&lt;=20,2,IF(T8497&lt;=30,3,IF(T8497&lt;=40,4,IF(T8497&lt;=50,5,IF(T8497&lt;=100,6,IF(T8497&lt;=250,7,8)))))))</f>
        <v>1</v>
      </c>
      <c r="V8497" s="21" t="n">
        <f aca="false">IF(AND(OR(Dashboard!$T$3="All",R8497=Dashboard!$T$3),OR(Dashboard!$T$4="All",D8497=Dashboard!$T$4)),1,0)</f>
        <v>1</v>
      </c>
      <c r="W8497" s="21" t="n">
        <f aca="false">IF(V8497=1,T8497+ROW()/10000000,0)</f>
        <v>5.4008497</v>
      </c>
    </row>
    <row r="8498" customFormat="false" ht="15" hidden="false" customHeight="false" outlineLevel="0" collapsed="false">
      <c r="A8498" s="0" t="n">
        <v>18430895</v>
      </c>
      <c r="B8498" s="0" t="s">
        <v>18000</v>
      </c>
      <c r="C8498" s="0" t="n">
        <v>1</v>
      </c>
      <c r="D8498" s="0" t="s">
        <v>17189</v>
      </c>
      <c r="E8498" s="0" t="s">
        <v>18001</v>
      </c>
      <c r="F8498" s="0" t="s">
        <v>5077</v>
      </c>
      <c r="G8498" s="0" t="s">
        <v>17988</v>
      </c>
      <c r="H8498" s="0" t="s">
        <v>2128</v>
      </c>
      <c r="I8498" s="0" t="s">
        <v>2123</v>
      </c>
      <c r="J8498" s="0" t="s">
        <v>47</v>
      </c>
      <c r="K8498" s="0" t="s">
        <v>47</v>
      </c>
      <c r="L8498" s="0" t="s">
        <v>47</v>
      </c>
      <c r="M8498" s="0" t="s">
        <v>47</v>
      </c>
      <c r="N8498" s="0" t="n">
        <v>2</v>
      </c>
      <c r="O8498" s="0" t="n">
        <v>0</v>
      </c>
      <c r="P8498" s="0" t="n">
        <v>500</v>
      </c>
      <c r="Q8498" s="0" t="n">
        <v>1</v>
      </c>
      <c r="R8498" s="0" t="str">
        <f aca="false">INDEX(Lookup!$B$4:$B$18,MATCH(C8498,Lookup!$A$4:$A$18,0))</f>
        <v>India</v>
      </c>
      <c r="S8498" s="20" t="n">
        <f aca="false">INDEX(Lookup!$D$4:$D$18,MATCH(C8498,Lookup!$A$4:$A$18,0))</f>
        <v>0.012</v>
      </c>
      <c r="T8498" s="21" t="n">
        <f aca="false">ROUND(P8498*S8498,2)</f>
        <v>6</v>
      </c>
      <c r="U8498" s="21" t="n">
        <f aca="false">IF(T8498&lt;=10,1,IF(T8498&lt;=20,2,IF(T8498&lt;=30,3,IF(T8498&lt;=40,4,IF(T8498&lt;=50,5,IF(T8498&lt;=100,6,IF(T8498&lt;=250,7,8)))))))</f>
        <v>1</v>
      </c>
      <c r="V8498" s="21" t="n">
        <f aca="false">IF(AND(OR(Dashboard!$T$3="All",R8498=Dashboard!$T$3),OR(Dashboard!$T$4="All",D8498=Dashboard!$T$4)),1,0)</f>
        <v>1</v>
      </c>
      <c r="W8498" s="21" t="n">
        <f aca="false">IF(V8498=1,T8498+ROW()/10000000,0)</f>
        <v>6.0008498</v>
      </c>
    </row>
    <row r="8499" customFormat="false" ht="15" hidden="false" customHeight="false" outlineLevel="0" collapsed="false">
      <c r="A8499" s="0" t="n">
        <v>18433898</v>
      </c>
      <c r="B8499" s="0" t="s">
        <v>18002</v>
      </c>
      <c r="C8499" s="0" t="n">
        <v>1</v>
      </c>
      <c r="D8499" s="0" t="s">
        <v>17189</v>
      </c>
      <c r="E8499" s="0" t="s">
        <v>18003</v>
      </c>
      <c r="F8499" s="0" t="s">
        <v>5077</v>
      </c>
      <c r="G8499" s="0" t="s">
        <v>17988</v>
      </c>
      <c r="H8499" s="0" t="s">
        <v>2128</v>
      </c>
      <c r="I8499" s="0" t="s">
        <v>2123</v>
      </c>
      <c r="J8499" s="0" t="s">
        <v>47</v>
      </c>
      <c r="K8499" s="0" t="s">
        <v>47</v>
      </c>
      <c r="L8499" s="0" t="s">
        <v>47</v>
      </c>
      <c r="M8499" s="0" t="s">
        <v>47</v>
      </c>
      <c r="N8499" s="0" t="n">
        <v>1</v>
      </c>
      <c r="O8499" s="0" t="n">
        <v>1</v>
      </c>
      <c r="P8499" s="0" t="n">
        <v>150</v>
      </c>
      <c r="Q8499" s="0" t="n">
        <v>1</v>
      </c>
      <c r="R8499" s="0" t="str">
        <f aca="false">INDEX(Lookup!$B$4:$B$18,MATCH(C8499,Lookup!$A$4:$A$18,0))</f>
        <v>India</v>
      </c>
      <c r="S8499" s="20" t="n">
        <f aca="false">INDEX(Lookup!$D$4:$D$18,MATCH(C8499,Lookup!$A$4:$A$18,0))</f>
        <v>0.012</v>
      </c>
      <c r="T8499" s="21" t="n">
        <f aca="false">ROUND(P8499*S8499,2)</f>
        <v>1.8</v>
      </c>
      <c r="U8499" s="21" t="n">
        <f aca="false">IF(T8499&lt;=10,1,IF(T8499&lt;=20,2,IF(T8499&lt;=30,3,IF(T8499&lt;=40,4,IF(T8499&lt;=50,5,IF(T8499&lt;=100,6,IF(T8499&lt;=250,7,8)))))))</f>
        <v>1</v>
      </c>
      <c r="V8499" s="21" t="n">
        <f aca="false">IF(AND(OR(Dashboard!$T$3="All",R8499=Dashboard!$T$3),OR(Dashboard!$T$4="All",D8499=Dashboard!$T$4)),1,0)</f>
        <v>1</v>
      </c>
      <c r="W8499" s="21" t="n">
        <f aca="false">IF(V8499=1,T8499+ROW()/10000000,0)</f>
        <v>1.8008499</v>
      </c>
    </row>
    <row r="8500" customFormat="false" ht="15" hidden="false" customHeight="false" outlineLevel="0" collapsed="false">
      <c r="A8500" s="0" t="n">
        <v>5239</v>
      </c>
      <c r="B8500" s="0" t="s">
        <v>17206</v>
      </c>
      <c r="C8500" s="0" t="n">
        <v>1</v>
      </c>
      <c r="D8500" s="0" t="s">
        <v>17189</v>
      </c>
      <c r="E8500" s="0" t="s">
        <v>18004</v>
      </c>
      <c r="F8500" s="0" t="s">
        <v>18005</v>
      </c>
      <c r="G8500" s="0" t="s">
        <v>18006</v>
      </c>
      <c r="H8500" s="0" t="s">
        <v>156</v>
      </c>
      <c r="I8500" s="0" t="s">
        <v>2123</v>
      </c>
      <c r="J8500" s="0" t="s">
        <v>47</v>
      </c>
      <c r="K8500" s="0" t="s">
        <v>46</v>
      </c>
      <c r="L8500" s="0" t="s">
        <v>47</v>
      </c>
      <c r="M8500" s="0" t="s">
        <v>47</v>
      </c>
      <c r="N8500" s="0" t="n">
        <v>1</v>
      </c>
      <c r="O8500" s="0" t="n">
        <v>102</v>
      </c>
      <c r="P8500" s="0" t="n">
        <v>350</v>
      </c>
      <c r="Q8500" s="0" t="n">
        <v>3.4</v>
      </c>
      <c r="R8500" s="0" t="str">
        <f aca="false">INDEX(Lookup!$B$4:$B$18,MATCH(C8500,Lookup!$A$4:$A$18,0))</f>
        <v>India</v>
      </c>
      <c r="S8500" s="20" t="n">
        <f aca="false">INDEX(Lookup!$D$4:$D$18,MATCH(C8500,Lookup!$A$4:$A$18,0))</f>
        <v>0.012</v>
      </c>
      <c r="T8500" s="21" t="n">
        <f aca="false">ROUND(P8500*S8500,2)</f>
        <v>4.2</v>
      </c>
      <c r="U8500" s="21" t="n">
        <f aca="false">IF(T8500&lt;=10,1,IF(T8500&lt;=20,2,IF(T8500&lt;=30,3,IF(T8500&lt;=40,4,IF(T8500&lt;=50,5,IF(T8500&lt;=100,6,IF(T8500&lt;=250,7,8)))))))</f>
        <v>1</v>
      </c>
      <c r="V8500" s="21" t="n">
        <f aca="false">IF(AND(OR(Dashboard!$T$3="All",R8500=Dashboard!$T$3),OR(Dashboard!$T$4="All",D8500=Dashboard!$T$4)),1,0)</f>
        <v>1</v>
      </c>
      <c r="W8500" s="21" t="n">
        <f aca="false">IF(V8500=1,T8500+ROW()/10000000,0)</f>
        <v>4.20085</v>
      </c>
    </row>
    <row r="8501" customFormat="false" ht="15" hidden="false" customHeight="false" outlineLevel="0" collapsed="false">
      <c r="A8501" s="0" t="n">
        <v>18312466</v>
      </c>
      <c r="B8501" s="0" t="s">
        <v>17672</v>
      </c>
      <c r="C8501" s="0" t="n">
        <v>1</v>
      </c>
      <c r="D8501" s="0" t="s">
        <v>17189</v>
      </c>
      <c r="E8501" s="0" t="s">
        <v>18007</v>
      </c>
      <c r="F8501" s="0" t="s">
        <v>18005</v>
      </c>
      <c r="G8501" s="0" t="s">
        <v>18006</v>
      </c>
      <c r="H8501" s="0" t="s">
        <v>2136</v>
      </c>
      <c r="I8501" s="0" t="s">
        <v>2123</v>
      </c>
      <c r="J8501" s="0" t="s">
        <v>47</v>
      </c>
      <c r="K8501" s="0" t="s">
        <v>46</v>
      </c>
      <c r="L8501" s="0" t="s">
        <v>47</v>
      </c>
      <c r="M8501" s="0" t="s">
        <v>47</v>
      </c>
      <c r="N8501" s="0" t="n">
        <v>2</v>
      </c>
      <c r="O8501" s="0" t="n">
        <v>16</v>
      </c>
      <c r="P8501" s="0" t="n">
        <v>550</v>
      </c>
      <c r="Q8501" s="0" t="n">
        <v>3.1</v>
      </c>
      <c r="R8501" s="0" t="str">
        <f aca="false">INDEX(Lookup!$B$4:$B$18,MATCH(C8501,Lookup!$A$4:$A$18,0))</f>
        <v>India</v>
      </c>
      <c r="S8501" s="20" t="n">
        <f aca="false">INDEX(Lookup!$D$4:$D$18,MATCH(C8501,Lookup!$A$4:$A$18,0))</f>
        <v>0.012</v>
      </c>
      <c r="T8501" s="21" t="n">
        <f aca="false">ROUND(P8501*S8501,2)</f>
        <v>6.6</v>
      </c>
      <c r="U8501" s="21" t="n">
        <f aca="false">IF(T8501&lt;=10,1,IF(T8501&lt;=20,2,IF(T8501&lt;=30,3,IF(T8501&lt;=40,4,IF(T8501&lt;=50,5,IF(T8501&lt;=100,6,IF(T8501&lt;=250,7,8)))))))</f>
        <v>1</v>
      </c>
      <c r="V8501" s="21" t="n">
        <f aca="false">IF(AND(OR(Dashboard!$T$3="All",R8501=Dashboard!$T$3),OR(Dashboard!$T$4="All",D8501=Dashboard!$T$4)),1,0)</f>
        <v>1</v>
      </c>
      <c r="W8501" s="21" t="n">
        <f aca="false">IF(V8501=1,T8501+ROW()/10000000,0)</f>
        <v>6.6008501</v>
      </c>
    </row>
    <row r="8502" customFormat="false" ht="15" hidden="false" customHeight="false" outlineLevel="0" collapsed="false">
      <c r="A8502" s="0" t="n">
        <v>8022</v>
      </c>
      <c r="B8502" s="0" t="s">
        <v>18008</v>
      </c>
      <c r="C8502" s="0" t="n">
        <v>1</v>
      </c>
      <c r="D8502" s="0" t="s">
        <v>17189</v>
      </c>
      <c r="E8502" s="0" t="s">
        <v>18009</v>
      </c>
      <c r="F8502" s="0" t="s">
        <v>18005</v>
      </c>
      <c r="G8502" s="0" t="s">
        <v>18006</v>
      </c>
      <c r="H8502" s="0" t="s">
        <v>2288</v>
      </c>
      <c r="I8502" s="0" t="s">
        <v>2123</v>
      </c>
      <c r="J8502" s="0" t="s">
        <v>47</v>
      </c>
      <c r="K8502" s="0" t="s">
        <v>47</v>
      </c>
      <c r="L8502" s="0" t="s">
        <v>47</v>
      </c>
      <c r="M8502" s="0" t="s">
        <v>47</v>
      </c>
      <c r="N8502" s="0" t="n">
        <v>2</v>
      </c>
      <c r="O8502" s="0" t="n">
        <v>59</v>
      </c>
      <c r="P8502" s="0" t="n">
        <v>500</v>
      </c>
      <c r="Q8502" s="0" t="n">
        <v>2.6</v>
      </c>
      <c r="R8502" s="0" t="str">
        <f aca="false">INDEX(Lookup!$B$4:$B$18,MATCH(C8502,Lookup!$A$4:$A$18,0))</f>
        <v>India</v>
      </c>
      <c r="S8502" s="20" t="n">
        <f aca="false">INDEX(Lookup!$D$4:$D$18,MATCH(C8502,Lookup!$A$4:$A$18,0))</f>
        <v>0.012</v>
      </c>
      <c r="T8502" s="21" t="n">
        <f aca="false">ROUND(P8502*S8502,2)</f>
        <v>6</v>
      </c>
      <c r="U8502" s="21" t="n">
        <f aca="false">IF(T8502&lt;=10,1,IF(T8502&lt;=20,2,IF(T8502&lt;=30,3,IF(T8502&lt;=40,4,IF(T8502&lt;=50,5,IF(T8502&lt;=100,6,IF(T8502&lt;=250,7,8)))))))</f>
        <v>1</v>
      </c>
      <c r="V8502" s="21" t="n">
        <f aca="false">IF(AND(OR(Dashboard!$T$3="All",R8502=Dashboard!$T$3),OR(Dashboard!$T$4="All",D8502=Dashboard!$T$4)),1,0)</f>
        <v>1</v>
      </c>
      <c r="W8502" s="21" t="n">
        <f aca="false">IF(V8502=1,T8502+ROW()/10000000,0)</f>
        <v>6.0008502</v>
      </c>
    </row>
    <row r="8503" customFormat="false" ht="15" hidden="false" customHeight="false" outlineLevel="0" collapsed="false">
      <c r="A8503" s="0" t="n">
        <v>8017</v>
      </c>
      <c r="B8503" s="0" t="s">
        <v>3343</v>
      </c>
      <c r="C8503" s="0" t="n">
        <v>1</v>
      </c>
      <c r="D8503" s="0" t="s">
        <v>17189</v>
      </c>
      <c r="E8503" s="0" t="s">
        <v>18010</v>
      </c>
      <c r="F8503" s="0" t="s">
        <v>18005</v>
      </c>
      <c r="G8503" s="0" t="s">
        <v>18006</v>
      </c>
      <c r="H8503" s="0" t="s">
        <v>3345</v>
      </c>
      <c r="I8503" s="0" t="s">
        <v>2123</v>
      </c>
      <c r="J8503" s="0" t="s">
        <v>47</v>
      </c>
      <c r="K8503" s="0" t="s">
        <v>47</v>
      </c>
      <c r="L8503" s="0" t="s">
        <v>47</v>
      </c>
      <c r="M8503" s="0" t="s">
        <v>47</v>
      </c>
      <c r="N8503" s="0" t="n">
        <v>1</v>
      </c>
      <c r="O8503" s="0" t="n">
        <v>37</v>
      </c>
      <c r="P8503" s="0" t="n">
        <v>400</v>
      </c>
      <c r="Q8503" s="0" t="n">
        <v>3</v>
      </c>
      <c r="R8503" s="0" t="str">
        <f aca="false">INDEX(Lookup!$B$4:$B$18,MATCH(C8503,Lookup!$A$4:$A$18,0))</f>
        <v>India</v>
      </c>
      <c r="S8503" s="20" t="n">
        <f aca="false">INDEX(Lookup!$D$4:$D$18,MATCH(C8503,Lookup!$A$4:$A$18,0))</f>
        <v>0.012</v>
      </c>
      <c r="T8503" s="21" t="n">
        <f aca="false">ROUND(P8503*S8503,2)</f>
        <v>4.8</v>
      </c>
      <c r="U8503" s="21" t="n">
        <f aca="false">IF(T8503&lt;=10,1,IF(T8503&lt;=20,2,IF(T8503&lt;=30,3,IF(T8503&lt;=40,4,IF(T8503&lt;=50,5,IF(T8503&lt;=100,6,IF(T8503&lt;=250,7,8)))))))</f>
        <v>1</v>
      </c>
      <c r="V8503" s="21" t="n">
        <f aca="false">IF(AND(OR(Dashboard!$T$3="All",R8503=Dashboard!$T$3),OR(Dashboard!$T$4="All",D8503=Dashboard!$T$4)),1,0)</f>
        <v>1</v>
      </c>
      <c r="W8503" s="21" t="n">
        <f aca="false">IF(V8503=1,T8503+ROW()/10000000,0)</f>
        <v>4.8008503</v>
      </c>
    </row>
    <row r="8504" customFormat="false" ht="15" hidden="false" customHeight="false" outlineLevel="0" collapsed="false">
      <c r="A8504" s="0" t="n">
        <v>18020006</v>
      </c>
      <c r="B8504" s="0" t="s">
        <v>18011</v>
      </c>
      <c r="C8504" s="0" t="n">
        <v>1</v>
      </c>
      <c r="D8504" s="0" t="s">
        <v>17189</v>
      </c>
      <c r="E8504" s="0" t="s">
        <v>18012</v>
      </c>
      <c r="F8504" s="0" t="s">
        <v>18005</v>
      </c>
      <c r="G8504" s="0" t="s">
        <v>18006</v>
      </c>
      <c r="H8504" s="0" t="s">
        <v>2382</v>
      </c>
      <c r="I8504" s="0" t="s">
        <v>2123</v>
      </c>
      <c r="J8504" s="0" t="s">
        <v>47</v>
      </c>
      <c r="K8504" s="0" t="s">
        <v>47</v>
      </c>
      <c r="L8504" s="0" t="s">
        <v>47</v>
      </c>
      <c r="M8504" s="0" t="s">
        <v>47</v>
      </c>
      <c r="N8504" s="0" t="n">
        <v>2</v>
      </c>
      <c r="O8504" s="0" t="n">
        <v>2</v>
      </c>
      <c r="P8504" s="0" t="n">
        <v>500</v>
      </c>
      <c r="Q8504" s="0" t="n">
        <v>1</v>
      </c>
      <c r="R8504" s="0" t="str">
        <f aca="false">INDEX(Lookup!$B$4:$B$18,MATCH(C8504,Lookup!$A$4:$A$18,0))</f>
        <v>India</v>
      </c>
      <c r="S8504" s="20" t="n">
        <f aca="false">INDEX(Lookup!$D$4:$D$18,MATCH(C8504,Lookup!$A$4:$A$18,0))</f>
        <v>0.012</v>
      </c>
      <c r="T8504" s="21" t="n">
        <f aca="false">ROUND(P8504*S8504,2)</f>
        <v>6</v>
      </c>
      <c r="U8504" s="21" t="n">
        <f aca="false">IF(T8504&lt;=10,1,IF(T8504&lt;=20,2,IF(T8504&lt;=30,3,IF(T8504&lt;=40,4,IF(T8504&lt;=50,5,IF(T8504&lt;=100,6,IF(T8504&lt;=250,7,8)))))))</f>
        <v>1</v>
      </c>
      <c r="V8504" s="21" t="n">
        <f aca="false">IF(AND(OR(Dashboard!$T$3="All",R8504=Dashboard!$T$3),OR(Dashboard!$T$4="All",D8504=Dashboard!$T$4)),1,0)</f>
        <v>1</v>
      </c>
      <c r="W8504" s="21" t="n">
        <f aca="false">IF(V8504=1,T8504+ROW()/10000000,0)</f>
        <v>6.0008504</v>
      </c>
    </row>
    <row r="8505" customFormat="false" ht="15" hidden="false" customHeight="false" outlineLevel="0" collapsed="false">
      <c r="A8505" s="0" t="n">
        <v>18252394</v>
      </c>
      <c r="B8505" s="0" t="s">
        <v>17785</v>
      </c>
      <c r="C8505" s="0" t="n">
        <v>1</v>
      </c>
      <c r="D8505" s="0" t="s">
        <v>17189</v>
      </c>
      <c r="E8505" s="0" t="s">
        <v>18013</v>
      </c>
      <c r="F8505" s="0" t="s">
        <v>18005</v>
      </c>
      <c r="G8505" s="0" t="s">
        <v>18006</v>
      </c>
      <c r="H8505" s="0" t="s">
        <v>69</v>
      </c>
      <c r="I8505" s="0" t="s">
        <v>2123</v>
      </c>
      <c r="J8505" s="0" t="s">
        <v>47</v>
      </c>
      <c r="K8505" s="0" t="s">
        <v>47</v>
      </c>
      <c r="L8505" s="0" t="s">
        <v>47</v>
      </c>
      <c r="M8505" s="0" t="s">
        <v>47</v>
      </c>
      <c r="N8505" s="0" t="n">
        <v>1</v>
      </c>
      <c r="O8505" s="0" t="n">
        <v>0</v>
      </c>
      <c r="P8505" s="0" t="n">
        <v>350</v>
      </c>
      <c r="Q8505" s="0" t="n">
        <v>1</v>
      </c>
      <c r="R8505" s="0" t="str">
        <f aca="false">INDEX(Lookup!$B$4:$B$18,MATCH(C8505,Lookup!$A$4:$A$18,0))</f>
        <v>India</v>
      </c>
      <c r="S8505" s="20" t="n">
        <f aca="false">INDEX(Lookup!$D$4:$D$18,MATCH(C8505,Lookup!$A$4:$A$18,0))</f>
        <v>0.012</v>
      </c>
      <c r="T8505" s="21" t="n">
        <f aca="false">ROUND(P8505*S8505,2)</f>
        <v>4.2</v>
      </c>
      <c r="U8505" s="21" t="n">
        <f aca="false">IF(T8505&lt;=10,1,IF(T8505&lt;=20,2,IF(T8505&lt;=30,3,IF(T8505&lt;=40,4,IF(T8505&lt;=50,5,IF(T8505&lt;=100,6,IF(T8505&lt;=250,7,8)))))))</f>
        <v>1</v>
      </c>
      <c r="V8505" s="21" t="n">
        <f aca="false">IF(AND(OR(Dashboard!$T$3="All",R8505=Dashboard!$T$3),OR(Dashboard!$T$4="All",D8505=Dashboard!$T$4)),1,0)</f>
        <v>1</v>
      </c>
      <c r="W8505" s="21" t="n">
        <f aca="false">IF(V8505=1,T8505+ROW()/10000000,0)</f>
        <v>4.2008505</v>
      </c>
    </row>
    <row r="8506" customFormat="false" ht="15" hidden="false" customHeight="false" outlineLevel="0" collapsed="false">
      <c r="A8506" s="0" t="n">
        <v>311375</v>
      </c>
      <c r="B8506" s="0" t="s">
        <v>17703</v>
      </c>
      <c r="C8506" s="0" t="n">
        <v>1</v>
      </c>
      <c r="D8506" s="0" t="s">
        <v>17189</v>
      </c>
      <c r="E8506" s="0" t="s">
        <v>17380</v>
      </c>
      <c r="F8506" s="0" t="s">
        <v>2695</v>
      </c>
      <c r="G8506" s="0" t="s">
        <v>18014</v>
      </c>
      <c r="H8506" s="0" t="s">
        <v>2868</v>
      </c>
      <c r="I8506" s="0" t="s">
        <v>2123</v>
      </c>
      <c r="J8506" s="0" t="s">
        <v>47</v>
      </c>
      <c r="K8506" s="0" t="s">
        <v>46</v>
      </c>
      <c r="L8506" s="0" t="s">
        <v>47</v>
      </c>
      <c r="M8506" s="0" t="s">
        <v>47</v>
      </c>
      <c r="N8506" s="0" t="n">
        <v>1</v>
      </c>
      <c r="O8506" s="0" t="n">
        <v>4</v>
      </c>
      <c r="P8506" s="0" t="n">
        <v>300</v>
      </c>
      <c r="Q8506" s="0" t="n">
        <v>2.5</v>
      </c>
      <c r="R8506" s="0" t="str">
        <f aca="false">INDEX(Lookup!$B$4:$B$18,MATCH(C8506,Lookup!$A$4:$A$18,0))</f>
        <v>India</v>
      </c>
      <c r="S8506" s="20" t="n">
        <f aca="false">INDEX(Lookup!$D$4:$D$18,MATCH(C8506,Lookup!$A$4:$A$18,0))</f>
        <v>0.012</v>
      </c>
      <c r="T8506" s="21" t="n">
        <f aca="false">ROUND(P8506*S8506,2)</f>
        <v>3.6</v>
      </c>
      <c r="U8506" s="21" t="n">
        <f aca="false">IF(T8506&lt;=10,1,IF(T8506&lt;=20,2,IF(T8506&lt;=30,3,IF(T8506&lt;=40,4,IF(T8506&lt;=50,5,IF(T8506&lt;=100,6,IF(T8506&lt;=250,7,8)))))))</f>
        <v>1</v>
      </c>
      <c r="V8506" s="21" t="n">
        <f aca="false">IF(AND(OR(Dashboard!$T$3="All",R8506=Dashboard!$T$3),OR(Dashboard!$T$4="All",D8506=Dashboard!$T$4)),1,0)</f>
        <v>1</v>
      </c>
      <c r="W8506" s="21" t="n">
        <f aca="false">IF(V8506=1,T8506+ROW()/10000000,0)</f>
        <v>3.6008506</v>
      </c>
    </row>
    <row r="8507" customFormat="false" ht="15" hidden="false" customHeight="false" outlineLevel="0" collapsed="false">
      <c r="A8507" s="0" t="n">
        <v>18463959</v>
      </c>
      <c r="B8507" s="0" t="s">
        <v>18015</v>
      </c>
      <c r="C8507" s="0" t="n">
        <v>1</v>
      </c>
      <c r="D8507" s="0" t="s">
        <v>17189</v>
      </c>
      <c r="E8507" s="0" t="s">
        <v>18016</v>
      </c>
      <c r="F8507" s="0" t="s">
        <v>2695</v>
      </c>
      <c r="G8507" s="0" t="s">
        <v>18014</v>
      </c>
      <c r="H8507" s="0" t="s">
        <v>2293</v>
      </c>
      <c r="I8507" s="0" t="s">
        <v>2123</v>
      </c>
      <c r="J8507" s="0" t="s">
        <v>47</v>
      </c>
      <c r="K8507" s="0" t="s">
        <v>47</v>
      </c>
      <c r="L8507" s="0" t="s">
        <v>47</v>
      </c>
      <c r="M8507" s="0" t="s">
        <v>47</v>
      </c>
      <c r="N8507" s="0" t="n">
        <v>1</v>
      </c>
      <c r="O8507" s="0" t="n">
        <v>0</v>
      </c>
      <c r="P8507" s="0" t="n">
        <v>300</v>
      </c>
      <c r="Q8507" s="0" t="n">
        <v>1</v>
      </c>
      <c r="R8507" s="0" t="str">
        <f aca="false">INDEX(Lookup!$B$4:$B$18,MATCH(C8507,Lookup!$A$4:$A$18,0))</f>
        <v>India</v>
      </c>
      <c r="S8507" s="20" t="n">
        <f aca="false">INDEX(Lookup!$D$4:$D$18,MATCH(C8507,Lookup!$A$4:$A$18,0))</f>
        <v>0.012</v>
      </c>
      <c r="T8507" s="21" t="n">
        <f aca="false">ROUND(P8507*S8507,2)</f>
        <v>3.6</v>
      </c>
      <c r="U8507" s="21" t="n">
        <f aca="false">IF(T8507&lt;=10,1,IF(T8507&lt;=20,2,IF(T8507&lt;=30,3,IF(T8507&lt;=40,4,IF(T8507&lt;=50,5,IF(T8507&lt;=100,6,IF(T8507&lt;=250,7,8)))))))</f>
        <v>1</v>
      </c>
      <c r="V8507" s="21" t="n">
        <f aca="false">IF(AND(OR(Dashboard!$T$3="All",R8507=Dashboard!$T$3),OR(Dashboard!$T$4="All",D8507=Dashboard!$T$4)),1,0)</f>
        <v>1</v>
      </c>
      <c r="W8507" s="21" t="n">
        <f aca="false">IF(V8507=1,T8507+ROW()/10000000,0)</f>
        <v>3.6008507</v>
      </c>
    </row>
    <row r="8508" customFormat="false" ht="15" hidden="false" customHeight="false" outlineLevel="0" collapsed="false">
      <c r="A8508" s="0" t="n">
        <v>18345461</v>
      </c>
      <c r="B8508" s="0" t="s">
        <v>18017</v>
      </c>
      <c r="C8508" s="0" t="n">
        <v>1</v>
      </c>
      <c r="D8508" s="0" t="s">
        <v>17189</v>
      </c>
      <c r="E8508" s="0" t="s">
        <v>18018</v>
      </c>
      <c r="F8508" s="0" t="s">
        <v>2695</v>
      </c>
      <c r="G8508" s="0" t="s">
        <v>18014</v>
      </c>
      <c r="H8508" s="0" t="s">
        <v>2185</v>
      </c>
      <c r="I8508" s="0" t="s">
        <v>2123</v>
      </c>
      <c r="J8508" s="0" t="s">
        <v>47</v>
      </c>
      <c r="K8508" s="0" t="s">
        <v>46</v>
      </c>
      <c r="L8508" s="0" t="s">
        <v>47</v>
      </c>
      <c r="M8508" s="0" t="s">
        <v>47</v>
      </c>
      <c r="N8508" s="0" t="n">
        <v>2</v>
      </c>
      <c r="O8508" s="0" t="n">
        <v>112</v>
      </c>
      <c r="P8508" s="0" t="n">
        <v>500</v>
      </c>
      <c r="Q8508" s="0" t="n">
        <v>4.1</v>
      </c>
      <c r="R8508" s="0" t="str">
        <f aca="false">INDEX(Lookup!$B$4:$B$18,MATCH(C8508,Lookup!$A$4:$A$18,0))</f>
        <v>India</v>
      </c>
      <c r="S8508" s="20" t="n">
        <f aca="false">INDEX(Lookup!$D$4:$D$18,MATCH(C8508,Lookup!$A$4:$A$18,0))</f>
        <v>0.012</v>
      </c>
      <c r="T8508" s="21" t="n">
        <f aca="false">ROUND(P8508*S8508,2)</f>
        <v>6</v>
      </c>
      <c r="U8508" s="21" t="n">
        <f aca="false">IF(T8508&lt;=10,1,IF(T8508&lt;=20,2,IF(T8508&lt;=30,3,IF(T8508&lt;=40,4,IF(T8508&lt;=50,5,IF(T8508&lt;=100,6,IF(T8508&lt;=250,7,8)))))))</f>
        <v>1</v>
      </c>
      <c r="V8508" s="21" t="n">
        <f aca="false">IF(AND(OR(Dashboard!$T$3="All",R8508=Dashboard!$T$3),OR(Dashboard!$T$4="All",D8508=Dashboard!$T$4)),1,0)</f>
        <v>1</v>
      </c>
      <c r="W8508" s="21" t="n">
        <f aca="false">IF(V8508=1,T8508+ROW()/10000000,0)</f>
        <v>6.0008508</v>
      </c>
    </row>
    <row r="8509" customFormat="false" ht="15" hidden="false" customHeight="false" outlineLevel="0" collapsed="false">
      <c r="A8509" s="0" t="n">
        <v>311688</v>
      </c>
      <c r="B8509" s="0" t="s">
        <v>18019</v>
      </c>
      <c r="C8509" s="0" t="n">
        <v>1</v>
      </c>
      <c r="D8509" s="0" t="s">
        <v>17189</v>
      </c>
      <c r="E8509" s="0" t="s">
        <v>18020</v>
      </c>
      <c r="F8509" s="0" t="s">
        <v>18021</v>
      </c>
      <c r="G8509" s="0" t="s">
        <v>18022</v>
      </c>
      <c r="H8509" s="0" t="s">
        <v>2136</v>
      </c>
      <c r="I8509" s="0" t="s">
        <v>2123</v>
      </c>
      <c r="J8509" s="0" t="s">
        <v>47</v>
      </c>
      <c r="K8509" s="0" t="s">
        <v>46</v>
      </c>
      <c r="L8509" s="0" t="s">
        <v>47</v>
      </c>
      <c r="M8509" s="0" t="s">
        <v>47</v>
      </c>
      <c r="N8509" s="0" t="n">
        <v>2</v>
      </c>
      <c r="O8509" s="0" t="n">
        <v>159</v>
      </c>
      <c r="P8509" s="0" t="n">
        <v>600</v>
      </c>
      <c r="Q8509" s="0" t="n">
        <v>3.3</v>
      </c>
      <c r="R8509" s="0" t="str">
        <f aca="false">INDEX(Lookup!$B$4:$B$18,MATCH(C8509,Lookup!$A$4:$A$18,0))</f>
        <v>India</v>
      </c>
      <c r="S8509" s="20" t="n">
        <f aca="false">INDEX(Lookup!$D$4:$D$18,MATCH(C8509,Lookup!$A$4:$A$18,0))</f>
        <v>0.012</v>
      </c>
      <c r="T8509" s="21" t="n">
        <f aca="false">ROUND(P8509*S8509,2)</f>
        <v>7.2</v>
      </c>
      <c r="U8509" s="21" t="n">
        <f aca="false">IF(T8509&lt;=10,1,IF(T8509&lt;=20,2,IF(T8509&lt;=30,3,IF(T8509&lt;=40,4,IF(T8509&lt;=50,5,IF(T8509&lt;=100,6,IF(T8509&lt;=250,7,8)))))))</f>
        <v>1</v>
      </c>
      <c r="V8509" s="21" t="n">
        <f aca="false">IF(AND(OR(Dashboard!$T$3="All",R8509=Dashboard!$T$3),OR(Dashboard!$T$4="All",D8509=Dashboard!$T$4)),1,0)</f>
        <v>1</v>
      </c>
      <c r="W8509" s="21" t="n">
        <f aca="false">IF(V8509=1,T8509+ROW()/10000000,0)</f>
        <v>7.2008509</v>
      </c>
    </row>
    <row r="8510" customFormat="false" ht="15" hidden="false" customHeight="false" outlineLevel="0" collapsed="false">
      <c r="A8510" s="0" t="n">
        <v>18265723</v>
      </c>
      <c r="B8510" s="0" t="s">
        <v>3183</v>
      </c>
      <c r="C8510" s="0" t="n">
        <v>1</v>
      </c>
      <c r="D8510" s="0" t="s">
        <v>17189</v>
      </c>
      <c r="E8510" s="0" t="s">
        <v>18023</v>
      </c>
      <c r="F8510" s="0" t="s">
        <v>18021</v>
      </c>
      <c r="G8510" s="0" t="s">
        <v>18022</v>
      </c>
      <c r="H8510" s="0" t="s">
        <v>69</v>
      </c>
      <c r="I8510" s="0" t="s">
        <v>2123</v>
      </c>
      <c r="J8510" s="0" t="s">
        <v>47</v>
      </c>
      <c r="K8510" s="0" t="s">
        <v>47</v>
      </c>
      <c r="L8510" s="0" t="s">
        <v>47</v>
      </c>
      <c r="M8510" s="0" t="s">
        <v>47</v>
      </c>
      <c r="N8510" s="0" t="n">
        <v>1</v>
      </c>
      <c r="O8510" s="0" t="n">
        <v>6</v>
      </c>
      <c r="P8510" s="0" t="n">
        <v>400</v>
      </c>
      <c r="Q8510" s="0" t="n">
        <v>3</v>
      </c>
      <c r="R8510" s="0" t="str">
        <f aca="false">INDEX(Lookup!$B$4:$B$18,MATCH(C8510,Lookup!$A$4:$A$18,0))</f>
        <v>India</v>
      </c>
      <c r="S8510" s="20" t="n">
        <f aca="false">INDEX(Lookup!$D$4:$D$18,MATCH(C8510,Lookup!$A$4:$A$18,0))</f>
        <v>0.012</v>
      </c>
      <c r="T8510" s="21" t="n">
        <f aca="false">ROUND(P8510*S8510,2)</f>
        <v>4.8</v>
      </c>
      <c r="U8510" s="21" t="n">
        <f aca="false">IF(T8510&lt;=10,1,IF(T8510&lt;=20,2,IF(T8510&lt;=30,3,IF(T8510&lt;=40,4,IF(T8510&lt;=50,5,IF(T8510&lt;=100,6,IF(T8510&lt;=250,7,8)))))))</f>
        <v>1</v>
      </c>
      <c r="V8510" s="21" t="n">
        <f aca="false">IF(AND(OR(Dashboard!$T$3="All",R8510=Dashboard!$T$3),OR(Dashboard!$T$4="All",D8510=Dashboard!$T$4)),1,0)</f>
        <v>1</v>
      </c>
      <c r="W8510" s="21" t="n">
        <f aca="false">IF(V8510=1,T8510+ROW()/10000000,0)</f>
        <v>4.800851</v>
      </c>
    </row>
    <row r="8511" customFormat="false" ht="15" hidden="false" customHeight="false" outlineLevel="0" collapsed="false">
      <c r="A8511" s="0" t="n">
        <v>7986</v>
      </c>
      <c r="B8511" s="0" t="s">
        <v>18024</v>
      </c>
      <c r="C8511" s="0" t="n">
        <v>1</v>
      </c>
      <c r="D8511" s="0" t="s">
        <v>17189</v>
      </c>
      <c r="E8511" s="0" t="s">
        <v>18025</v>
      </c>
      <c r="F8511" s="0" t="s">
        <v>18021</v>
      </c>
      <c r="G8511" s="0" t="s">
        <v>18022</v>
      </c>
      <c r="H8511" s="0" t="s">
        <v>3129</v>
      </c>
      <c r="I8511" s="0" t="s">
        <v>2123</v>
      </c>
      <c r="J8511" s="0" t="s">
        <v>47</v>
      </c>
      <c r="K8511" s="0" t="s">
        <v>47</v>
      </c>
      <c r="L8511" s="0" t="s">
        <v>47</v>
      </c>
      <c r="M8511" s="0" t="s">
        <v>47</v>
      </c>
      <c r="N8511" s="0" t="n">
        <v>1</v>
      </c>
      <c r="O8511" s="0" t="n">
        <v>15</v>
      </c>
      <c r="P8511" s="0" t="n">
        <v>200</v>
      </c>
      <c r="Q8511" s="0" t="n">
        <v>2.7</v>
      </c>
      <c r="R8511" s="0" t="str">
        <f aca="false">INDEX(Lookup!$B$4:$B$18,MATCH(C8511,Lookup!$A$4:$A$18,0))</f>
        <v>India</v>
      </c>
      <c r="S8511" s="20" t="n">
        <f aca="false">INDEX(Lookup!$D$4:$D$18,MATCH(C8511,Lookup!$A$4:$A$18,0))</f>
        <v>0.012</v>
      </c>
      <c r="T8511" s="21" t="n">
        <f aca="false">ROUND(P8511*S8511,2)</f>
        <v>2.4</v>
      </c>
      <c r="U8511" s="21" t="n">
        <f aca="false">IF(T8511&lt;=10,1,IF(T8511&lt;=20,2,IF(T8511&lt;=30,3,IF(T8511&lt;=40,4,IF(T8511&lt;=50,5,IF(T8511&lt;=100,6,IF(T8511&lt;=250,7,8)))))))</f>
        <v>1</v>
      </c>
      <c r="V8511" s="21" t="n">
        <f aca="false">IF(AND(OR(Dashboard!$T$3="All",R8511=Dashboard!$T$3),OR(Dashboard!$T$4="All",D8511=Dashboard!$T$4)),1,0)</f>
        <v>1</v>
      </c>
      <c r="W8511" s="21" t="n">
        <f aca="false">IF(V8511=1,T8511+ROW()/10000000,0)</f>
        <v>2.4008511</v>
      </c>
    </row>
    <row r="8512" customFormat="false" ht="15" hidden="false" customHeight="false" outlineLevel="0" collapsed="false">
      <c r="A8512" s="0" t="n">
        <v>18244520</v>
      </c>
      <c r="B8512" s="0" t="s">
        <v>18026</v>
      </c>
      <c r="C8512" s="0" t="n">
        <v>1</v>
      </c>
      <c r="D8512" s="0" t="s">
        <v>17189</v>
      </c>
      <c r="E8512" s="0" t="s">
        <v>18027</v>
      </c>
      <c r="F8512" s="0" t="s">
        <v>18021</v>
      </c>
      <c r="G8512" s="0" t="s">
        <v>18022</v>
      </c>
      <c r="H8512" s="0" t="s">
        <v>3392</v>
      </c>
      <c r="I8512" s="0" t="s">
        <v>2123</v>
      </c>
      <c r="J8512" s="0" t="s">
        <v>47</v>
      </c>
      <c r="K8512" s="0" t="s">
        <v>46</v>
      </c>
      <c r="L8512" s="0" t="s">
        <v>47</v>
      </c>
      <c r="M8512" s="0" t="s">
        <v>47</v>
      </c>
      <c r="N8512" s="0" t="n">
        <v>2</v>
      </c>
      <c r="O8512" s="0" t="n">
        <v>79</v>
      </c>
      <c r="P8512" s="0" t="n">
        <v>600</v>
      </c>
      <c r="Q8512" s="0" t="n">
        <v>3.4</v>
      </c>
      <c r="R8512" s="0" t="str">
        <f aca="false">INDEX(Lookup!$B$4:$B$18,MATCH(C8512,Lookup!$A$4:$A$18,0))</f>
        <v>India</v>
      </c>
      <c r="S8512" s="20" t="n">
        <f aca="false">INDEX(Lookup!$D$4:$D$18,MATCH(C8512,Lookup!$A$4:$A$18,0))</f>
        <v>0.012</v>
      </c>
      <c r="T8512" s="21" t="n">
        <f aca="false">ROUND(P8512*S8512,2)</f>
        <v>7.2</v>
      </c>
      <c r="U8512" s="21" t="n">
        <f aca="false">IF(T8512&lt;=10,1,IF(T8512&lt;=20,2,IF(T8512&lt;=30,3,IF(T8512&lt;=40,4,IF(T8512&lt;=50,5,IF(T8512&lt;=100,6,IF(T8512&lt;=250,7,8)))))))</f>
        <v>1</v>
      </c>
      <c r="V8512" s="21" t="n">
        <f aca="false">IF(AND(OR(Dashboard!$T$3="All",R8512=Dashboard!$T$3),OR(Dashboard!$T$4="All",D8512=Dashboard!$T$4)),1,0)</f>
        <v>1</v>
      </c>
      <c r="W8512" s="21" t="n">
        <f aca="false">IF(V8512=1,T8512+ROW()/10000000,0)</f>
        <v>7.2008512</v>
      </c>
    </row>
    <row r="8513" customFormat="false" ht="15" hidden="false" customHeight="false" outlineLevel="0" collapsed="false">
      <c r="A8513" s="0" t="n">
        <v>5760</v>
      </c>
      <c r="B8513" s="0" t="s">
        <v>18028</v>
      </c>
      <c r="C8513" s="0" t="n">
        <v>1</v>
      </c>
      <c r="D8513" s="0" t="s">
        <v>17189</v>
      </c>
      <c r="E8513" s="0" t="s">
        <v>18029</v>
      </c>
      <c r="F8513" s="0" t="s">
        <v>18021</v>
      </c>
      <c r="G8513" s="0" t="s">
        <v>18022</v>
      </c>
      <c r="H8513" s="0" t="s">
        <v>2128</v>
      </c>
      <c r="I8513" s="0" t="s">
        <v>2123</v>
      </c>
      <c r="J8513" s="0" t="s">
        <v>47</v>
      </c>
      <c r="K8513" s="0" t="s">
        <v>47</v>
      </c>
      <c r="L8513" s="0" t="s">
        <v>47</v>
      </c>
      <c r="M8513" s="0" t="s">
        <v>47</v>
      </c>
      <c r="N8513" s="0" t="n">
        <v>1</v>
      </c>
      <c r="O8513" s="0" t="n">
        <v>5</v>
      </c>
      <c r="P8513" s="0" t="n">
        <v>450</v>
      </c>
      <c r="Q8513" s="0" t="n">
        <v>2.9</v>
      </c>
      <c r="R8513" s="0" t="str">
        <f aca="false">INDEX(Lookup!$B$4:$B$18,MATCH(C8513,Lookup!$A$4:$A$18,0))</f>
        <v>India</v>
      </c>
      <c r="S8513" s="20" t="n">
        <f aca="false">INDEX(Lookup!$D$4:$D$18,MATCH(C8513,Lookup!$A$4:$A$18,0))</f>
        <v>0.012</v>
      </c>
      <c r="T8513" s="21" t="n">
        <f aca="false">ROUND(P8513*S8513,2)</f>
        <v>5.4</v>
      </c>
      <c r="U8513" s="21" t="n">
        <f aca="false">IF(T8513&lt;=10,1,IF(T8513&lt;=20,2,IF(T8513&lt;=30,3,IF(T8513&lt;=40,4,IF(T8513&lt;=50,5,IF(T8513&lt;=100,6,IF(T8513&lt;=250,7,8)))))))</f>
        <v>1</v>
      </c>
      <c r="V8513" s="21" t="n">
        <f aca="false">IF(AND(OR(Dashboard!$T$3="All",R8513=Dashboard!$T$3),OR(Dashboard!$T$4="All",D8513=Dashboard!$T$4)),1,0)</f>
        <v>1</v>
      </c>
      <c r="W8513" s="21" t="n">
        <f aca="false">IF(V8513=1,T8513+ROW()/10000000,0)</f>
        <v>5.4008513</v>
      </c>
    </row>
    <row r="8514" customFormat="false" ht="15" hidden="false" customHeight="false" outlineLevel="0" collapsed="false">
      <c r="A8514" s="0" t="n">
        <v>18265705</v>
      </c>
      <c r="B8514" s="0" t="s">
        <v>18030</v>
      </c>
      <c r="C8514" s="0" t="n">
        <v>1</v>
      </c>
      <c r="D8514" s="0" t="s">
        <v>17189</v>
      </c>
      <c r="E8514" s="0" t="s">
        <v>18031</v>
      </c>
      <c r="F8514" s="0" t="s">
        <v>18021</v>
      </c>
      <c r="G8514" s="0" t="s">
        <v>18022</v>
      </c>
      <c r="H8514" s="0" t="s">
        <v>2349</v>
      </c>
      <c r="I8514" s="0" t="s">
        <v>2123</v>
      </c>
      <c r="J8514" s="0" t="s">
        <v>47</v>
      </c>
      <c r="K8514" s="0" t="s">
        <v>47</v>
      </c>
      <c r="L8514" s="0" t="s">
        <v>47</v>
      </c>
      <c r="M8514" s="0" t="s">
        <v>47</v>
      </c>
      <c r="N8514" s="0" t="n">
        <v>1</v>
      </c>
      <c r="O8514" s="0" t="n">
        <v>10</v>
      </c>
      <c r="P8514" s="0" t="n">
        <v>150</v>
      </c>
      <c r="Q8514" s="0" t="n">
        <v>3</v>
      </c>
      <c r="R8514" s="0" t="str">
        <f aca="false">INDEX(Lookup!$B$4:$B$18,MATCH(C8514,Lookup!$A$4:$A$18,0))</f>
        <v>India</v>
      </c>
      <c r="S8514" s="20" t="n">
        <f aca="false">INDEX(Lookup!$D$4:$D$18,MATCH(C8514,Lookup!$A$4:$A$18,0))</f>
        <v>0.012</v>
      </c>
      <c r="T8514" s="21" t="n">
        <f aca="false">ROUND(P8514*S8514,2)</f>
        <v>1.8</v>
      </c>
      <c r="U8514" s="21" t="n">
        <f aca="false">IF(T8514&lt;=10,1,IF(T8514&lt;=20,2,IF(T8514&lt;=30,3,IF(T8514&lt;=40,4,IF(T8514&lt;=50,5,IF(T8514&lt;=100,6,IF(T8514&lt;=250,7,8)))))))</f>
        <v>1</v>
      </c>
      <c r="V8514" s="21" t="n">
        <f aca="false">IF(AND(OR(Dashboard!$T$3="All",R8514=Dashboard!$T$3),OR(Dashboard!$T$4="All",D8514=Dashboard!$T$4)),1,0)</f>
        <v>1</v>
      </c>
      <c r="W8514" s="21" t="n">
        <f aca="false">IF(V8514=1,T8514+ROW()/10000000,0)</f>
        <v>1.8008514</v>
      </c>
    </row>
    <row r="8515" customFormat="false" ht="15" hidden="false" customHeight="false" outlineLevel="0" collapsed="false">
      <c r="A8515" s="0" t="n">
        <v>5761</v>
      </c>
      <c r="B8515" s="0" t="s">
        <v>18032</v>
      </c>
      <c r="C8515" s="0" t="n">
        <v>1</v>
      </c>
      <c r="D8515" s="0" t="s">
        <v>17189</v>
      </c>
      <c r="E8515" s="0" t="s">
        <v>18033</v>
      </c>
      <c r="F8515" s="0" t="s">
        <v>18021</v>
      </c>
      <c r="G8515" s="0" t="s">
        <v>18022</v>
      </c>
      <c r="H8515" s="0" t="s">
        <v>2128</v>
      </c>
      <c r="I8515" s="0" t="s">
        <v>2123</v>
      </c>
      <c r="J8515" s="0" t="s">
        <v>47</v>
      </c>
      <c r="K8515" s="0" t="s">
        <v>47</v>
      </c>
      <c r="L8515" s="0" t="s">
        <v>47</v>
      </c>
      <c r="M8515" s="0" t="s">
        <v>47</v>
      </c>
      <c r="N8515" s="0" t="n">
        <v>1</v>
      </c>
      <c r="O8515" s="0" t="n">
        <v>8</v>
      </c>
      <c r="P8515" s="0" t="n">
        <v>250</v>
      </c>
      <c r="Q8515" s="0" t="n">
        <v>3.1</v>
      </c>
      <c r="R8515" s="0" t="str">
        <f aca="false">INDEX(Lookup!$B$4:$B$18,MATCH(C8515,Lookup!$A$4:$A$18,0))</f>
        <v>India</v>
      </c>
      <c r="S8515" s="20" t="n">
        <f aca="false">INDEX(Lookup!$D$4:$D$18,MATCH(C8515,Lookup!$A$4:$A$18,0))</f>
        <v>0.012</v>
      </c>
      <c r="T8515" s="21" t="n">
        <f aca="false">ROUND(P8515*S8515,2)</f>
        <v>3</v>
      </c>
      <c r="U8515" s="21" t="n">
        <f aca="false">IF(T8515&lt;=10,1,IF(T8515&lt;=20,2,IF(T8515&lt;=30,3,IF(T8515&lt;=40,4,IF(T8515&lt;=50,5,IF(T8515&lt;=100,6,IF(T8515&lt;=250,7,8)))))))</f>
        <v>1</v>
      </c>
      <c r="V8515" s="21" t="n">
        <f aca="false">IF(AND(OR(Dashboard!$T$3="All",R8515=Dashboard!$T$3),OR(Dashboard!$T$4="All",D8515=Dashboard!$T$4)),1,0)</f>
        <v>1</v>
      </c>
      <c r="W8515" s="21" t="n">
        <f aca="false">IF(V8515=1,T8515+ROW()/10000000,0)</f>
        <v>3.0008515</v>
      </c>
    </row>
    <row r="8516" customFormat="false" ht="15" hidden="false" customHeight="false" outlineLevel="0" collapsed="false">
      <c r="A8516" s="0" t="n">
        <v>18255160</v>
      </c>
      <c r="B8516" s="0" t="s">
        <v>18034</v>
      </c>
      <c r="C8516" s="0" t="n">
        <v>1</v>
      </c>
      <c r="D8516" s="0" t="s">
        <v>17189</v>
      </c>
      <c r="E8516" s="0" t="s">
        <v>18035</v>
      </c>
      <c r="F8516" s="0" t="s">
        <v>18021</v>
      </c>
      <c r="G8516" s="0" t="s">
        <v>18022</v>
      </c>
      <c r="H8516" s="0" t="s">
        <v>402</v>
      </c>
      <c r="I8516" s="0" t="s">
        <v>2123</v>
      </c>
      <c r="J8516" s="0" t="s">
        <v>47</v>
      </c>
      <c r="K8516" s="0" t="s">
        <v>47</v>
      </c>
      <c r="L8516" s="0" t="s">
        <v>47</v>
      </c>
      <c r="M8516" s="0" t="s">
        <v>47</v>
      </c>
      <c r="N8516" s="0" t="n">
        <v>1</v>
      </c>
      <c r="O8516" s="0" t="n">
        <v>5</v>
      </c>
      <c r="P8516" s="0" t="n">
        <v>400</v>
      </c>
      <c r="Q8516" s="0" t="n">
        <v>3</v>
      </c>
      <c r="R8516" s="0" t="str">
        <f aca="false">INDEX(Lookup!$B$4:$B$18,MATCH(C8516,Lookup!$A$4:$A$18,0))</f>
        <v>India</v>
      </c>
      <c r="S8516" s="20" t="n">
        <f aca="false">INDEX(Lookup!$D$4:$D$18,MATCH(C8516,Lookup!$A$4:$A$18,0))</f>
        <v>0.012</v>
      </c>
      <c r="T8516" s="21" t="n">
        <f aca="false">ROUND(P8516*S8516,2)</f>
        <v>4.8</v>
      </c>
      <c r="U8516" s="21" t="n">
        <f aca="false">IF(T8516&lt;=10,1,IF(T8516&lt;=20,2,IF(T8516&lt;=30,3,IF(T8516&lt;=40,4,IF(T8516&lt;=50,5,IF(T8516&lt;=100,6,IF(T8516&lt;=250,7,8)))))))</f>
        <v>1</v>
      </c>
      <c r="V8516" s="21" t="n">
        <f aca="false">IF(AND(OR(Dashboard!$T$3="All",R8516=Dashboard!$T$3),OR(Dashboard!$T$4="All",D8516=Dashboard!$T$4)),1,0)</f>
        <v>1</v>
      </c>
      <c r="W8516" s="21" t="n">
        <f aca="false">IF(V8516=1,T8516+ROW()/10000000,0)</f>
        <v>4.8008516</v>
      </c>
    </row>
    <row r="8517" customFormat="false" ht="15" hidden="false" customHeight="false" outlineLevel="0" collapsed="false">
      <c r="A8517" s="0" t="n">
        <v>18265709</v>
      </c>
      <c r="B8517" s="0" t="s">
        <v>17942</v>
      </c>
      <c r="C8517" s="0" t="n">
        <v>1</v>
      </c>
      <c r="D8517" s="0" t="s">
        <v>17189</v>
      </c>
      <c r="E8517" s="0" t="s">
        <v>18036</v>
      </c>
      <c r="F8517" s="0" t="s">
        <v>18021</v>
      </c>
      <c r="G8517" s="0" t="s">
        <v>18022</v>
      </c>
      <c r="H8517" s="0" t="s">
        <v>3067</v>
      </c>
      <c r="I8517" s="0" t="s">
        <v>2123</v>
      </c>
      <c r="J8517" s="0" t="s">
        <v>47</v>
      </c>
      <c r="K8517" s="0" t="s">
        <v>46</v>
      </c>
      <c r="L8517" s="0" t="s">
        <v>47</v>
      </c>
      <c r="M8517" s="0" t="s">
        <v>47</v>
      </c>
      <c r="N8517" s="0" t="n">
        <v>1</v>
      </c>
      <c r="O8517" s="0" t="n">
        <v>13</v>
      </c>
      <c r="P8517" s="0" t="n">
        <v>450</v>
      </c>
      <c r="Q8517" s="0" t="n">
        <v>2.6</v>
      </c>
      <c r="R8517" s="0" t="str">
        <f aca="false">INDEX(Lookup!$B$4:$B$18,MATCH(C8517,Lookup!$A$4:$A$18,0))</f>
        <v>India</v>
      </c>
      <c r="S8517" s="20" t="n">
        <f aca="false">INDEX(Lookup!$D$4:$D$18,MATCH(C8517,Lookup!$A$4:$A$18,0))</f>
        <v>0.012</v>
      </c>
      <c r="T8517" s="21" t="n">
        <f aca="false">ROUND(P8517*S8517,2)</f>
        <v>5.4</v>
      </c>
      <c r="U8517" s="21" t="n">
        <f aca="false">IF(T8517&lt;=10,1,IF(T8517&lt;=20,2,IF(T8517&lt;=30,3,IF(T8517&lt;=40,4,IF(T8517&lt;=50,5,IF(T8517&lt;=100,6,IF(T8517&lt;=250,7,8)))))))</f>
        <v>1</v>
      </c>
      <c r="V8517" s="21" t="n">
        <f aca="false">IF(AND(OR(Dashboard!$T$3="All",R8517=Dashboard!$T$3),OR(Dashboard!$T$4="All",D8517=Dashboard!$T$4)),1,0)</f>
        <v>1</v>
      </c>
      <c r="W8517" s="21" t="n">
        <f aca="false">IF(V8517=1,T8517+ROW()/10000000,0)</f>
        <v>5.4008517</v>
      </c>
    </row>
    <row r="8518" customFormat="false" ht="15" hidden="false" customHeight="false" outlineLevel="0" collapsed="false">
      <c r="A8518" s="0" t="n">
        <v>18236270</v>
      </c>
      <c r="B8518" s="0" t="s">
        <v>18037</v>
      </c>
      <c r="C8518" s="0" t="n">
        <v>1</v>
      </c>
      <c r="D8518" s="0" t="s">
        <v>17189</v>
      </c>
      <c r="E8518" s="0" t="s">
        <v>18022</v>
      </c>
      <c r="F8518" s="0" t="s">
        <v>18021</v>
      </c>
      <c r="G8518" s="0" t="s">
        <v>18022</v>
      </c>
      <c r="H8518" s="0" t="s">
        <v>8416</v>
      </c>
      <c r="I8518" s="0" t="s">
        <v>2123</v>
      </c>
      <c r="J8518" s="0" t="s">
        <v>47</v>
      </c>
      <c r="K8518" s="0" t="s">
        <v>47</v>
      </c>
      <c r="L8518" s="0" t="s">
        <v>47</v>
      </c>
      <c r="M8518" s="0" t="s">
        <v>47</v>
      </c>
      <c r="N8518" s="0" t="n">
        <v>1</v>
      </c>
      <c r="O8518" s="0" t="n">
        <v>12</v>
      </c>
      <c r="P8518" s="0" t="n">
        <v>450</v>
      </c>
      <c r="Q8518" s="0" t="n">
        <v>3.1</v>
      </c>
      <c r="R8518" s="0" t="str">
        <f aca="false">INDEX(Lookup!$B$4:$B$18,MATCH(C8518,Lookup!$A$4:$A$18,0))</f>
        <v>India</v>
      </c>
      <c r="S8518" s="20" t="n">
        <f aca="false">INDEX(Lookup!$D$4:$D$18,MATCH(C8518,Lookup!$A$4:$A$18,0))</f>
        <v>0.012</v>
      </c>
      <c r="T8518" s="21" t="n">
        <f aca="false">ROUND(P8518*S8518,2)</f>
        <v>5.4</v>
      </c>
      <c r="U8518" s="21" t="n">
        <f aca="false">IF(T8518&lt;=10,1,IF(T8518&lt;=20,2,IF(T8518&lt;=30,3,IF(T8518&lt;=40,4,IF(T8518&lt;=50,5,IF(T8518&lt;=100,6,IF(T8518&lt;=250,7,8)))))))</f>
        <v>1</v>
      </c>
      <c r="V8518" s="21" t="n">
        <f aca="false">IF(AND(OR(Dashboard!$T$3="All",R8518=Dashboard!$T$3),OR(Dashboard!$T$4="All",D8518=Dashboard!$T$4)),1,0)</f>
        <v>1</v>
      </c>
      <c r="W8518" s="21" t="n">
        <f aca="false">IF(V8518=1,T8518+ROW()/10000000,0)</f>
        <v>5.4008518</v>
      </c>
    </row>
    <row r="8519" customFormat="false" ht="15" hidden="false" customHeight="false" outlineLevel="0" collapsed="false">
      <c r="A8519" s="0" t="n">
        <v>5757</v>
      </c>
      <c r="B8519" s="0" t="s">
        <v>18038</v>
      </c>
      <c r="C8519" s="0" t="n">
        <v>1</v>
      </c>
      <c r="D8519" s="0" t="s">
        <v>17189</v>
      </c>
      <c r="E8519" s="0" t="s">
        <v>18039</v>
      </c>
      <c r="F8519" s="0" t="s">
        <v>18021</v>
      </c>
      <c r="G8519" s="0" t="s">
        <v>18022</v>
      </c>
      <c r="H8519" s="0" t="s">
        <v>2128</v>
      </c>
      <c r="I8519" s="0" t="s">
        <v>2123</v>
      </c>
      <c r="J8519" s="0" t="s">
        <v>47</v>
      </c>
      <c r="K8519" s="0" t="s">
        <v>47</v>
      </c>
      <c r="L8519" s="0" t="s">
        <v>47</v>
      </c>
      <c r="M8519" s="0" t="s">
        <v>47</v>
      </c>
      <c r="N8519" s="0" t="n">
        <v>1</v>
      </c>
      <c r="O8519" s="0" t="n">
        <v>12</v>
      </c>
      <c r="P8519" s="0" t="n">
        <v>200</v>
      </c>
      <c r="Q8519" s="0" t="n">
        <v>3.2</v>
      </c>
      <c r="R8519" s="0" t="str">
        <f aca="false">INDEX(Lookup!$B$4:$B$18,MATCH(C8519,Lookup!$A$4:$A$18,0))</f>
        <v>India</v>
      </c>
      <c r="S8519" s="20" t="n">
        <f aca="false">INDEX(Lookup!$D$4:$D$18,MATCH(C8519,Lookup!$A$4:$A$18,0))</f>
        <v>0.012</v>
      </c>
      <c r="T8519" s="21" t="n">
        <f aca="false">ROUND(P8519*S8519,2)</f>
        <v>2.4</v>
      </c>
      <c r="U8519" s="21" t="n">
        <f aca="false">IF(T8519&lt;=10,1,IF(T8519&lt;=20,2,IF(T8519&lt;=30,3,IF(T8519&lt;=40,4,IF(T8519&lt;=50,5,IF(T8519&lt;=100,6,IF(T8519&lt;=250,7,8)))))))</f>
        <v>1</v>
      </c>
      <c r="V8519" s="21" t="n">
        <f aca="false">IF(AND(OR(Dashboard!$T$3="All",R8519=Dashboard!$T$3),OR(Dashboard!$T$4="All",D8519=Dashboard!$T$4)),1,0)</f>
        <v>1</v>
      </c>
      <c r="W8519" s="21" t="n">
        <f aca="false">IF(V8519=1,T8519+ROW()/10000000,0)</f>
        <v>2.4008519</v>
      </c>
    </row>
    <row r="8520" customFormat="false" ht="15" hidden="false" customHeight="false" outlineLevel="0" collapsed="false">
      <c r="A8520" s="0" t="n">
        <v>312237</v>
      </c>
      <c r="B8520" s="0" t="s">
        <v>17703</v>
      </c>
      <c r="C8520" s="0" t="n">
        <v>1</v>
      </c>
      <c r="D8520" s="0" t="s">
        <v>17189</v>
      </c>
      <c r="E8520" s="0" t="s">
        <v>18040</v>
      </c>
      <c r="F8520" s="0" t="s">
        <v>18021</v>
      </c>
      <c r="G8520" s="0" t="s">
        <v>18022</v>
      </c>
      <c r="H8520" s="0" t="s">
        <v>156</v>
      </c>
      <c r="I8520" s="0" t="s">
        <v>2123</v>
      </c>
      <c r="J8520" s="0" t="s">
        <v>47</v>
      </c>
      <c r="K8520" s="0" t="s">
        <v>46</v>
      </c>
      <c r="L8520" s="0" t="s">
        <v>47</v>
      </c>
      <c r="M8520" s="0" t="s">
        <v>47</v>
      </c>
      <c r="N8520" s="0" t="n">
        <v>1</v>
      </c>
      <c r="O8520" s="0" t="n">
        <v>8</v>
      </c>
      <c r="P8520" s="0" t="n">
        <v>300</v>
      </c>
      <c r="Q8520" s="0" t="n">
        <v>2.8</v>
      </c>
      <c r="R8520" s="0" t="str">
        <f aca="false">INDEX(Lookup!$B$4:$B$18,MATCH(C8520,Lookup!$A$4:$A$18,0))</f>
        <v>India</v>
      </c>
      <c r="S8520" s="20" t="n">
        <f aca="false">INDEX(Lookup!$D$4:$D$18,MATCH(C8520,Lookup!$A$4:$A$18,0))</f>
        <v>0.012</v>
      </c>
      <c r="T8520" s="21" t="n">
        <f aca="false">ROUND(P8520*S8520,2)</f>
        <v>3.6</v>
      </c>
      <c r="U8520" s="21" t="n">
        <f aca="false">IF(T8520&lt;=10,1,IF(T8520&lt;=20,2,IF(T8520&lt;=30,3,IF(T8520&lt;=40,4,IF(T8520&lt;=50,5,IF(T8520&lt;=100,6,IF(T8520&lt;=250,7,8)))))))</f>
        <v>1</v>
      </c>
      <c r="V8520" s="21" t="n">
        <f aca="false">IF(AND(OR(Dashboard!$T$3="All",R8520=Dashboard!$T$3),OR(Dashboard!$T$4="All",D8520=Dashboard!$T$4)),1,0)</f>
        <v>1</v>
      </c>
      <c r="W8520" s="21" t="n">
        <f aca="false">IF(V8520=1,T8520+ROW()/10000000,0)</f>
        <v>3.600852</v>
      </c>
    </row>
    <row r="8521" customFormat="false" ht="15" hidden="false" customHeight="false" outlineLevel="0" collapsed="false">
      <c r="A8521" s="0" t="n">
        <v>5700</v>
      </c>
      <c r="B8521" s="0" t="s">
        <v>18041</v>
      </c>
      <c r="C8521" s="0" t="n">
        <v>1</v>
      </c>
      <c r="D8521" s="0" t="s">
        <v>17189</v>
      </c>
      <c r="E8521" s="0" t="s">
        <v>18042</v>
      </c>
      <c r="F8521" s="0" t="s">
        <v>18021</v>
      </c>
      <c r="G8521" s="0" t="s">
        <v>18022</v>
      </c>
      <c r="H8521" s="0" t="s">
        <v>2128</v>
      </c>
      <c r="I8521" s="0" t="s">
        <v>2123</v>
      </c>
      <c r="J8521" s="0" t="s">
        <v>47</v>
      </c>
      <c r="K8521" s="0" t="s">
        <v>47</v>
      </c>
      <c r="L8521" s="0" t="s">
        <v>47</v>
      </c>
      <c r="M8521" s="0" t="s">
        <v>47</v>
      </c>
      <c r="N8521" s="0" t="n">
        <v>1</v>
      </c>
      <c r="O8521" s="0" t="n">
        <v>7</v>
      </c>
      <c r="P8521" s="0" t="n">
        <v>400</v>
      </c>
      <c r="Q8521" s="0" t="n">
        <v>2.9</v>
      </c>
      <c r="R8521" s="0" t="str">
        <f aca="false">INDEX(Lookup!$B$4:$B$18,MATCH(C8521,Lookup!$A$4:$A$18,0))</f>
        <v>India</v>
      </c>
      <c r="S8521" s="20" t="n">
        <f aca="false">INDEX(Lookup!$D$4:$D$18,MATCH(C8521,Lookup!$A$4:$A$18,0))</f>
        <v>0.012</v>
      </c>
      <c r="T8521" s="21" t="n">
        <f aca="false">ROUND(P8521*S8521,2)</f>
        <v>4.8</v>
      </c>
      <c r="U8521" s="21" t="n">
        <f aca="false">IF(T8521&lt;=10,1,IF(T8521&lt;=20,2,IF(T8521&lt;=30,3,IF(T8521&lt;=40,4,IF(T8521&lt;=50,5,IF(T8521&lt;=100,6,IF(T8521&lt;=250,7,8)))))))</f>
        <v>1</v>
      </c>
      <c r="V8521" s="21" t="n">
        <f aca="false">IF(AND(OR(Dashboard!$T$3="All",R8521=Dashboard!$T$3),OR(Dashboard!$T$4="All",D8521=Dashboard!$T$4)),1,0)</f>
        <v>1</v>
      </c>
      <c r="W8521" s="21" t="n">
        <f aca="false">IF(V8521=1,T8521+ROW()/10000000,0)</f>
        <v>4.8008521</v>
      </c>
    </row>
    <row r="8522" customFormat="false" ht="15" hidden="false" customHeight="false" outlineLevel="0" collapsed="false">
      <c r="A8522" s="0" t="n">
        <v>302575</v>
      </c>
      <c r="B8522" s="0" t="s">
        <v>18043</v>
      </c>
      <c r="C8522" s="0" t="n">
        <v>1</v>
      </c>
      <c r="D8522" s="0" t="s">
        <v>17189</v>
      </c>
      <c r="E8522" s="0" t="s">
        <v>18044</v>
      </c>
      <c r="F8522" s="0" t="s">
        <v>18021</v>
      </c>
      <c r="G8522" s="0" t="s">
        <v>18022</v>
      </c>
      <c r="H8522" s="0" t="s">
        <v>7673</v>
      </c>
      <c r="I8522" s="0" t="s">
        <v>2123</v>
      </c>
      <c r="J8522" s="0" t="s">
        <v>47</v>
      </c>
      <c r="K8522" s="0" t="s">
        <v>47</v>
      </c>
      <c r="L8522" s="0" t="s">
        <v>47</v>
      </c>
      <c r="M8522" s="0" t="s">
        <v>47</v>
      </c>
      <c r="N8522" s="0" t="n">
        <v>1</v>
      </c>
      <c r="O8522" s="0" t="n">
        <v>4</v>
      </c>
      <c r="P8522" s="0" t="n">
        <v>350</v>
      </c>
      <c r="Q8522" s="0" t="n">
        <v>2.9</v>
      </c>
      <c r="R8522" s="0" t="str">
        <f aca="false">INDEX(Lookup!$B$4:$B$18,MATCH(C8522,Lookup!$A$4:$A$18,0))</f>
        <v>India</v>
      </c>
      <c r="S8522" s="20" t="n">
        <f aca="false">INDEX(Lookup!$D$4:$D$18,MATCH(C8522,Lookup!$A$4:$A$18,0))</f>
        <v>0.012</v>
      </c>
      <c r="T8522" s="21" t="n">
        <f aca="false">ROUND(P8522*S8522,2)</f>
        <v>4.2</v>
      </c>
      <c r="U8522" s="21" t="n">
        <f aca="false">IF(T8522&lt;=10,1,IF(T8522&lt;=20,2,IF(T8522&lt;=30,3,IF(T8522&lt;=40,4,IF(T8522&lt;=50,5,IF(T8522&lt;=100,6,IF(T8522&lt;=250,7,8)))))))</f>
        <v>1</v>
      </c>
      <c r="V8522" s="21" t="n">
        <f aca="false">IF(AND(OR(Dashboard!$T$3="All",R8522=Dashboard!$T$3),OR(Dashboard!$T$4="All",D8522=Dashboard!$T$4)),1,0)</f>
        <v>1</v>
      </c>
      <c r="W8522" s="21" t="n">
        <f aca="false">IF(V8522=1,T8522+ROW()/10000000,0)</f>
        <v>4.2008522</v>
      </c>
    </row>
    <row r="8523" customFormat="false" ht="15" hidden="false" customHeight="false" outlineLevel="0" collapsed="false">
      <c r="A8523" s="0" t="n">
        <v>18463961</v>
      </c>
      <c r="B8523" s="0" t="s">
        <v>18045</v>
      </c>
      <c r="C8523" s="0" t="n">
        <v>1</v>
      </c>
      <c r="D8523" s="0" t="s">
        <v>17189</v>
      </c>
      <c r="E8523" s="0" t="s">
        <v>18046</v>
      </c>
      <c r="F8523" s="0" t="s">
        <v>18021</v>
      </c>
      <c r="G8523" s="0" t="s">
        <v>18022</v>
      </c>
      <c r="H8523" s="0" t="s">
        <v>2288</v>
      </c>
      <c r="I8523" s="0" t="s">
        <v>2123</v>
      </c>
      <c r="J8523" s="0" t="s">
        <v>47</v>
      </c>
      <c r="K8523" s="0" t="s">
        <v>46</v>
      </c>
      <c r="L8523" s="0" t="s">
        <v>47</v>
      </c>
      <c r="M8523" s="0" t="s">
        <v>47</v>
      </c>
      <c r="N8523" s="0" t="n">
        <v>1</v>
      </c>
      <c r="O8523" s="0" t="n">
        <v>19</v>
      </c>
      <c r="P8523" s="0" t="n">
        <v>400</v>
      </c>
      <c r="Q8523" s="0" t="n">
        <v>3.6</v>
      </c>
      <c r="R8523" s="0" t="str">
        <f aca="false">INDEX(Lookup!$B$4:$B$18,MATCH(C8523,Lookup!$A$4:$A$18,0))</f>
        <v>India</v>
      </c>
      <c r="S8523" s="20" t="n">
        <f aca="false">INDEX(Lookup!$D$4:$D$18,MATCH(C8523,Lookup!$A$4:$A$18,0))</f>
        <v>0.012</v>
      </c>
      <c r="T8523" s="21" t="n">
        <f aca="false">ROUND(P8523*S8523,2)</f>
        <v>4.8</v>
      </c>
      <c r="U8523" s="21" t="n">
        <f aca="false">IF(T8523&lt;=10,1,IF(T8523&lt;=20,2,IF(T8523&lt;=30,3,IF(T8523&lt;=40,4,IF(T8523&lt;=50,5,IF(T8523&lt;=100,6,IF(T8523&lt;=250,7,8)))))))</f>
        <v>1</v>
      </c>
      <c r="V8523" s="21" t="n">
        <f aca="false">IF(AND(OR(Dashboard!$T$3="All",R8523=Dashboard!$T$3),OR(Dashboard!$T$4="All",D8523=Dashboard!$T$4)),1,0)</f>
        <v>1</v>
      </c>
      <c r="W8523" s="21" t="n">
        <f aca="false">IF(V8523=1,T8523+ROW()/10000000,0)</f>
        <v>4.8008523</v>
      </c>
    </row>
    <row r="8524" customFormat="false" ht="15" hidden="false" customHeight="false" outlineLevel="0" collapsed="false">
      <c r="A8524" s="0" t="n">
        <v>18336506</v>
      </c>
      <c r="B8524" s="0" t="s">
        <v>18047</v>
      </c>
      <c r="C8524" s="0" t="n">
        <v>1</v>
      </c>
      <c r="D8524" s="0" t="s">
        <v>17189</v>
      </c>
      <c r="E8524" s="0" t="s">
        <v>18048</v>
      </c>
      <c r="F8524" s="0" t="s">
        <v>18021</v>
      </c>
      <c r="G8524" s="0" t="s">
        <v>18022</v>
      </c>
      <c r="H8524" s="0" t="s">
        <v>13509</v>
      </c>
      <c r="I8524" s="0" t="s">
        <v>2123</v>
      </c>
      <c r="J8524" s="0" t="s">
        <v>47</v>
      </c>
      <c r="K8524" s="0" t="s">
        <v>47</v>
      </c>
      <c r="L8524" s="0" t="s">
        <v>47</v>
      </c>
      <c r="M8524" s="0" t="s">
        <v>47</v>
      </c>
      <c r="N8524" s="0" t="n">
        <v>1</v>
      </c>
      <c r="O8524" s="0" t="n">
        <v>23</v>
      </c>
      <c r="P8524" s="0" t="n">
        <v>200</v>
      </c>
      <c r="Q8524" s="0" t="n">
        <v>3.5</v>
      </c>
      <c r="R8524" s="0" t="str">
        <f aca="false">INDEX(Lookup!$B$4:$B$18,MATCH(C8524,Lookup!$A$4:$A$18,0))</f>
        <v>India</v>
      </c>
      <c r="S8524" s="20" t="n">
        <f aca="false">INDEX(Lookup!$D$4:$D$18,MATCH(C8524,Lookup!$A$4:$A$18,0))</f>
        <v>0.012</v>
      </c>
      <c r="T8524" s="21" t="n">
        <f aca="false">ROUND(P8524*S8524,2)</f>
        <v>2.4</v>
      </c>
      <c r="U8524" s="21" t="n">
        <f aca="false">IF(T8524&lt;=10,1,IF(T8524&lt;=20,2,IF(T8524&lt;=30,3,IF(T8524&lt;=40,4,IF(T8524&lt;=50,5,IF(T8524&lt;=100,6,IF(T8524&lt;=250,7,8)))))))</f>
        <v>1</v>
      </c>
      <c r="V8524" s="21" t="n">
        <f aca="false">IF(AND(OR(Dashboard!$T$3="All",R8524=Dashboard!$T$3),OR(Dashboard!$T$4="All",D8524=Dashboard!$T$4)),1,0)</f>
        <v>1</v>
      </c>
      <c r="W8524" s="21" t="n">
        <f aca="false">IF(V8524=1,T8524+ROW()/10000000,0)</f>
        <v>2.4008524</v>
      </c>
    </row>
    <row r="8525" customFormat="false" ht="15" hidden="false" customHeight="false" outlineLevel="0" collapsed="false">
      <c r="A8525" s="0" t="n">
        <v>5744</v>
      </c>
      <c r="B8525" s="0" t="s">
        <v>18049</v>
      </c>
      <c r="C8525" s="0" t="n">
        <v>1</v>
      </c>
      <c r="D8525" s="0" t="s">
        <v>17189</v>
      </c>
      <c r="E8525" s="0" t="s">
        <v>18050</v>
      </c>
      <c r="F8525" s="0" t="s">
        <v>18021</v>
      </c>
      <c r="G8525" s="0" t="s">
        <v>18022</v>
      </c>
      <c r="H8525" s="0" t="s">
        <v>7171</v>
      </c>
      <c r="I8525" s="0" t="s">
        <v>2123</v>
      </c>
      <c r="J8525" s="0" t="s">
        <v>47</v>
      </c>
      <c r="K8525" s="0" t="s">
        <v>47</v>
      </c>
      <c r="L8525" s="0" t="s">
        <v>47</v>
      </c>
      <c r="M8525" s="0" t="s">
        <v>47</v>
      </c>
      <c r="N8525" s="0" t="n">
        <v>1</v>
      </c>
      <c r="O8525" s="0" t="n">
        <v>57</v>
      </c>
      <c r="P8525" s="0" t="n">
        <v>400</v>
      </c>
      <c r="Q8525" s="0" t="n">
        <v>3.5</v>
      </c>
      <c r="R8525" s="0" t="str">
        <f aca="false">INDEX(Lookup!$B$4:$B$18,MATCH(C8525,Lookup!$A$4:$A$18,0))</f>
        <v>India</v>
      </c>
      <c r="S8525" s="20" t="n">
        <f aca="false">INDEX(Lookup!$D$4:$D$18,MATCH(C8525,Lookup!$A$4:$A$18,0))</f>
        <v>0.012</v>
      </c>
      <c r="T8525" s="21" t="n">
        <f aca="false">ROUND(P8525*S8525,2)</f>
        <v>4.8</v>
      </c>
      <c r="U8525" s="21" t="n">
        <f aca="false">IF(T8525&lt;=10,1,IF(T8525&lt;=20,2,IF(T8525&lt;=30,3,IF(T8525&lt;=40,4,IF(T8525&lt;=50,5,IF(T8525&lt;=100,6,IF(T8525&lt;=250,7,8)))))))</f>
        <v>1</v>
      </c>
      <c r="V8525" s="21" t="n">
        <f aca="false">IF(AND(OR(Dashboard!$T$3="All",R8525=Dashboard!$T$3),OR(Dashboard!$T$4="All",D8525=Dashboard!$T$4)),1,0)</f>
        <v>1</v>
      </c>
      <c r="W8525" s="21" t="n">
        <f aca="false">IF(V8525=1,T8525+ROW()/10000000,0)</f>
        <v>4.8008525</v>
      </c>
    </row>
    <row r="8526" customFormat="false" ht="15" hidden="false" customHeight="false" outlineLevel="0" collapsed="false">
      <c r="A8526" s="0" t="n">
        <v>18408051</v>
      </c>
      <c r="B8526" s="0" t="s">
        <v>18051</v>
      </c>
      <c r="C8526" s="0" t="n">
        <v>1</v>
      </c>
      <c r="D8526" s="0" t="s">
        <v>17189</v>
      </c>
      <c r="E8526" s="0" t="s">
        <v>18052</v>
      </c>
      <c r="F8526" s="0" t="s">
        <v>18021</v>
      </c>
      <c r="G8526" s="0" t="s">
        <v>18022</v>
      </c>
      <c r="H8526" s="0" t="s">
        <v>18053</v>
      </c>
      <c r="I8526" s="0" t="s">
        <v>2123</v>
      </c>
      <c r="J8526" s="0" t="s">
        <v>47</v>
      </c>
      <c r="K8526" s="0" t="s">
        <v>47</v>
      </c>
      <c r="L8526" s="0" t="s">
        <v>47</v>
      </c>
      <c r="M8526" s="0" t="s">
        <v>47</v>
      </c>
      <c r="N8526" s="0" t="n">
        <v>1</v>
      </c>
      <c r="O8526" s="0" t="n">
        <v>2</v>
      </c>
      <c r="P8526" s="0" t="n">
        <v>300</v>
      </c>
      <c r="Q8526" s="0" t="n">
        <v>1</v>
      </c>
      <c r="R8526" s="0" t="str">
        <f aca="false">INDEX(Lookup!$B$4:$B$18,MATCH(C8526,Lookup!$A$4:$A$18,0))</f>
        <v>India</v>
      </c>
      <c r="S8526" s="20" t="n">
        <f aca="false">INDEX(Lookup!$D$4:$D$18,MATCH(C8526,Lookup!$A$4:$A$18,0))</f>
        <v>0.012</v>
      </c>
      <c r="T8526" s="21" t="n">
        <f aca="false">ROUND(P8526*S8526,2)</f>
        <v>3.6</v>
      </c>
      <c r="U8526" s="21" t="n">
        <f aca="false">IF(T8526&lt;=10,1,IF(T8526&lt;=20,2,IF(T8526&lt;=30,3,IF(T8526&lt;=40,4,IF(T8526&lt;=50,5,IF(T8526&lt;=100,6,IF(T8526&lt;=250,7,8)))))))</f>
        <v>1</v>
      </c>
      <c r="V8526" s="21" t="n">
        <f aca="false">IF(AND(OR(Dashboard!$T$3="All",R8526=Dashboard!$T$3),OR(Dashboard!$T$4="All",D8526=Dashboard!$T$4)),1,0)</f>
        <v>1</v>
      </c>
      <c r="W8526" s="21" t="n">
        <f aca="false">IF(V8526=1,T8526+ROW()/10000000,0)</f>
        <v>3.6008526</v>
      </c>
    </row>
    <row r="8527" customFormat="false" ht="15" hidden="false" customHeight="false" outlineLevel="0" collapsed="false">
      <c r="A8527" s="0" t="n">
        <v>18377587</v>
      </c>
      <c r="B8527" s="0" t="s">
        <v>18054</v>
      </c>
      <c r="C8527" s="0" t="n">
        <v>1</v>
      </c>
      <c r="D8527" s="0" t="s">
        <v>17189</v>
      </c>
      <c r="E8527" s="0" t="s">
        <v>18055</v>
      </c>
      <c r="F8527" s="0" t="s">
        <v>18021</v>
      </c>
      <c r="G8527" s="0" t="s">
        <v>18022</v>
      </c>
      <c r="H8527" s="0" t="s">
        <v>2412</v>
      </c>
      <c r="I8527" s="0" t="s">
        <v>2123</v>
      </c>
      <c r="J8527" s="0" t="s">
        <v>47</v>
      </c>
      <c r="K8527" s="0" t="s">
        <v>47</v>
      </c>
      <c r="L8527" s="0" t="s">
        <v>47</v>
      </c>
      <c r="M8527" s="0" t="s">
        <v>47</v>
      </c>
      <c r="N8527" s="0" t="n">
        <v>1</v>
      </c>
      <c r="O8527" s="0" t="n">
        <v>1</v>
      </c>
      <c r="P8527" s="0" t="n">
        <v>150</v>
      </c>
      <c r="Q8527" s="0" t="n">
        <v>1</v>
      </c>
      <c r="R8527" s="0" t="str">
        <f aca="false">INDEX(Lookup!$B$4:$B$18,MATCH(C8527,Lookup!$A$4:$A$18,0))</f>
        <v>India</v>
      </c>
      <c r="S8527" s="20" t="n">
        <f aca="false">INDEX(Lookup!$D$4:$D$18,MATCH(C8527,Lookup!$A$4:$A$18,0))</f>
        <v>0.012</v>
      </c>
      <c r="T8527" s="21" t="n">
        <f aca="false">ROUND(P8527*S8527,2)</f>
        <v>1.8</v>
      </c>
      <c r="U8527" s="21" t="n">
        <f aca="false">IF(T8527&lt;=10,1,IF(T8527&lt;=20,2,IF(T8527&lt;=30,3,IF(T8527&lt;=40,4,IF(T8527&lt;=50,5,IF(T8527&lt;=100,6,IF(T8527&lt;=250,7,8)))))))</f>
        <v>1</v>
      </c>
      <c r="V8527" s="21" t="n">
        <f aca="false">IF(AND(OR(Dashboard!$T$3="All",R8527=Dashboard!$T$3),OR(Dashboard!$T$4="All",D8527=Dashboard!$T$4)),1,0)</f>
        <v>1</v>
      </c>
      <c r="W8527" s="21" t="n">
        <f aca="false">IF(V8527=1,T8527+ROW()/10000000,0)</f>
        <v>1.8008527</v>
      </c>
    </row>
    <row r="8528" customFormat="false" ht="15" hidden="false" customHeight="false" outlineLevel="0" collapsed="false">
      <c r="A8528" s="0" t="n">
        <v>307719</v>
      </c>
      <c r="B8528" s="0" t="s">
        <v>18056</v>
      </c>
      <c r="C8528" s="0" t="n">
        <v>1</v>
      </c>
      <c r="D8528" s="0" t="s">
        <v>17189</v>
      </c>
      <c r="E8528" s="0" t="s">
        <v>18057</v>
      </c>
      <c r="F8528" s="0" t="s">
        <v>18021</v>
      </c>
      <c r="G8528" s="0" t="s">
        <v>18022</v>
      </c>
      <c r="H8528" s="0" t="s">
        <v>2128</v>
      </c>
      <c r="I8528" s="0" t="s">
        <v>2123</v>
      </c>
      <c r="J8528" s="0" t="s">
        <v>47</v>
      </c>
      <c r="K8528" s="0" t="s">
        <v>47</v>
      </c>
      <c r="L8528" s="0" t="s">
        <v>47</v>
      </c>
      <c r="M8528" s="0" t="s">
        <v>47</v>
      </c>
      <c r="N8528" s="0" t="n">
        <v>1</v>
      </c>
      <c r="O8528" s="0" t="n">
        <v>1</v>
      </c>
      <c r="P8528" s="0" t="n">
        <v>100</v>
      </c>
      <c r="Q8528" s="0" t="n">
        <v>1</v>
      </c>
      <c r="R8528" s="0" t="str">
        <f aca="false">INDEX(Lookup!$B$4:$B$18,MATCH(C8528,Lookup!$A$4:$A$18,0))</f>
        <v>India</v>
      </c>
      <c r="S8528" s="20" t="n">
        <f aca="false">INDEX(Lookup!$D$4:$D$18,MATCH(C8528,Lookup!$A$4:$A$18,0))</f>
        <v>0.012</v>
      </c>
      <c r="T8528" s="21" t="n">
        <f aca="false">ROUND(P8528*S8528,2)</f>
        <v>1.2</v>
      </c>
      <c r="U8528" s="21" t="n">
        <f aca="false">IF(T8528&lt;=10,1,IF(T8528&lt;=20,2,IF(T8528&lt;=30,3,IF(T8528&lt;=40,4,IF(T8528&lt;=50,5,IF(T8528&lt;=100,6,IF(T8528&lt;=250,7,8)))))))</f>
        <v>1</v>
      </c>
      <c r="V8528" s="21" t="n">
        <f aca="false">IF(AND(OR(Dashboard!$T$3="All",R8528=Dashboard!$T$3),OR(Dashboard!$T$4="All",D8528=Dashboard!$T$4)),1,0)</f>
        <v>1</v>
      </c>
      <c r="W8528" s="21" t="n">
        <f aca="false">IF(V8528=1,T8528+ROW()/10000000,0)</f>
        <v>1.2008528</v>
      </c>
    </row>
    <row r="8529" customFormat="false" ht="15" hidden="false" customHeight="false" outlineLevel="0" collapsed="false">
      <c r="A8529" s="0" t="n">
        <v>7982</v>
      </c>
      <c r="B8529" s="0" t="s">
        <v>18058</v>
      </c>
      <c r="C8529" s="0" t="n">
        <v>1</v>
      </c>
      <c r="D8529" s="0" t="s">
        <v>17189</v>
      </c>
      <c r="E8529" s="0" t="s">
        <v>18059</v>
      </c>
      <c r="F8529" s="0" t="s">
        <v>18021</v>
      </c>
      <c r="G8529" s="0" t="s">
        <v>18022</v>
      </c>
      <c r="H8529" s="0" t="s">
        <v>1830</v>
      </c>
      <c r="I8529" s="0" t="s">
        <v>2123</v>
      </c>
      <c r="J8529" s="0" t="s">
        <v>47</v>
      </c>
      <c r="K8529" s="0" t="s">
        <v>47</v>
      </c>
      <c r="L8529" s="0" t="s">
        <v>47</v>
      </c>
      <c r="M8529" s="0" t="s">
        <v>47</v>
      </c>
      <c r="N8529" s="0" t="n">
        <v>1</v>
      </c>
      <c r="O8529" s="0" t="n">
        <v>1</v>
      </c>
      <c r="P8529" s="0" t="n">
        <v>150</v>
      </c>
      <c r="Q8529" s="0" t="n">
        <v>1</v>
      </c>
      <c r="R8529" s="0" t="str">
        <f aca="false">INDEX(Lookup!$B$4:$B$18,MATCH(C8529,Lookup!$A$4:$A$18,0))</f>
        <v>India</v>
      </c>
      <c r="S8529" s="20" t="n">
        <f aca="false">INDEX(Lookup!$D$4:$D$18,MATCH(C8529,Lookup!$A$4:$A$18,0))</f>
        <v>0.012</v>
      </c>
      <c r="T8529" s="21" t="n">
        <f aca="false">ROUND(P8529*S8529,2)</f>
        <v>1.8</v>
      </c>
      <c r="U8529" s="21" t="n">
        <f aca="false">IF(T8529&lt;=10,1,IF(T8529&lt;=20,2,IF(T8529&lt;=30,3,IF(T8529&lt;=40,4,IF(T8529&lt;=50,5,IF(T8529&lt;=100,6,IF(T8529&lt;=250,7,8)))))))</f>
        <v>1</v>
      </c>
      <c r="V8529" s="21" t="n">
        <f aca="false">IF(AND(OR(Dashboard!$T$3="All",R8529=Dashboard!$T$3),OR(Dashboard!$T$4="All",D8529=Dashboard!$T$4)),1,0)</f>
        <v>1</v>
      </c>
      <c r="W8529" s="21" t="n">
        <f aca="false">IF(V8529=1,T8529+ROW()/10000000,0)</f>
        <v>1.8008529</v>
      </c>
    </row>
    <row r="8530" customFormat="false" ht="15" hidden="false" customHeight="false" outlineLevel="0" collapsed="false">
      <c r="A8530" s="0" t="n">
        <v>311419</v>
      </c>
      <c r="B8530" s="0" t="s">
        <v>18060</v>
      </c>
      <c r="C8530" s="0" t="n">
        <v>1</v>
      </c>
      <c r="D8530" s="0" t="s">
        <v>17189</v>
      </c>
      <c r="E8530" s="0" t="s">
        <v>18061</v>
      </c>
      <c r="F8530" s="0" t="s">
        <v>18021</v>
      </c>
      <c r="G8530" s="0" t="s">
        <v>18022</v>
      </c>
      <c r="H8530" s="0" t="s">
        <v>156</v>
      </c>
      <c r="I8530" s="0" t="s">
        <v>2123</v>
      </c>
      <c r="J8530" s="0" t="s">
        <v>47</v>
      </c>
      <c r="K8530" s="0" t="s">
        <v>46</v>
      </c>
      <c r="L8530" s="0" t="s">
        <v>47</v>
      </c>
      <c r="M8530" s="0" t="s">
        <v>47</v>
      </c>
      <c r="N8530" s="0" t="n">
        <v>1</v>
      </c>
      <c r="O8530" s="0" t="n">
        <v>1</v>
      </c>
      <c r="P8530" s="0" t="n">
        <v>150</v>
      </c>
      <c r="Q8530" s="0" t="n">
        <v>1</v>
      </c>
      <c r="R8530" s="0" t="str">
        <f aca="false">INDEX(Lookup!$B$4:$B$18,MATCH(C8530,Lookup!$A$4:$A$18,0))</f>
        <v>India</v>
      </c>
      <c r="S8530" s="20" t="n">
        <f aca="false">INDEX(Lookup!$D$4:$D$18,MATCH(C8530,Lookup!$A$4:$A$18,0))</f>
        <v>0.012</v>
      </c>
      <c r="T8530" s="21" t="n">
        <f aca="false">ROUND(P8530*S8530,2)</f>
        <v>1.8</v>
      </c>
      <c r="U8530" s="21" t="n">
        <f aca="false">IF(T8530&lt;=10,1,IF(T8530&lt;=20,2,IF(T8530&lt;=30,3,IF(T8530&lt;=40,4,IF(T8530&lt;=50,5,IF(T8530&lt;=100,6,IF(T8530&lt;=250,7,8)))))))</f>
        <v>1</v>
      </c>
      <c r="V8530" s="21" t="n">
        <f aca="false">IF(AND(OR(Dashboard!$T$3="All",R8530=Dashboard!$T$3),OR(Dashboard!$T$4="All",D8530=Dashboard!$T$4)),1,0)</f>
        <v>1</v>
      </c>
      <c r="W8530" s="21" t="n">
        <f aca="false">IF(V8530=1,T8530+ROW()/10000000,0)</f>
        <v>1.800853</v>
      </c>
    </row>
    <row r="8531" customFormat="false" ht="15" hidden="false" customHeight="false" outlineLevel="0" collapsed="false">
      <c r="A8531" s="0" t="n">
        <v>18383448</v>
      </c>
      <c r="B8531" s="0" t="s">
        <v>18062</v>
      </c>
      <c r="C8531" s="0" t="n">
        <v>1</v>
      </c>
      <c r="D8531" s="0" t="s">
        <v>17189</v>
      </c>
      <c r="E8531" s="0" t="s">
        <v>18063</v>
      </c>
      <c r="F8531" s="0" t="s">
        <v>18021</v>
      </c>
      <c r="G8531" s="0" t="s">
        <v>18022</v>
      </c>
      <c r="H8531" s="0" t="s">
        <v>2128</v>
      </c>
      <c r="I8531" s="0" t="s">
        <v>2123</v>
      </c>
      <c r="J8531" s="0" t="s">
        <v>47</v>
      </c>
      <c r="K8531" s="0" t="s">
        <v>47</v>
      </c>
      <c r="L8531" s="0" t="s">
        <v>47</v>
      </c>
      <c r="M8531" s="0" t="s">
        <v>47</v>
      </c>
      <c r="N8531" s="0" t="n">
        <v>1</v>
      </c>
      <c r="O8531" s="0" t="n">
        <v>0</v>
      </c>
      <c r="P8531" s="0" t="n">
        <v>300</v>
      </c>
      <c r="Q8531" s="0" t="n">
        <v>1</v>
      </c>
      <c r="R8531" s="0" t="str">
        <f aca="false">INDEX(Lookup!$B$4:$B$18,MATCH(C8531,Lookup!$A$4:$A$18,0))</f>
        <v>India</v>
      </c>
      <c r="S8531" s="20" t="n">
        <f aca="false">INDEX(Lookup!$D$4:$D$18,MATCH(C8531,Lookup!$A$4:$A$18,0))</f>
        <v>0.012</v>
      </c>
      <c r="T8531" s="21" t="n">
        <f aca="false">ROUND(P8531*S8531,2)</f>
        <v>3.6</v>
      </c>
      <c r="U8531" s="21" t="n">
        <f aca="false">IF(T8531&lt;=10,1,IF(T8531&lt;=20,2,IF(T8531&lt;=30,3,IF(T8531&lt;=40,4,IF(T8531&lt;=50,5,IF(T8531&lt;=100,6,IF(T8531&lt;=250,7,8)))))))</f>
        <v>1</v>
      </c>
      <c r="V8531" s="21" t="n">
        <f aca="false">IF(AND(OR(Dashboard!$T$3="All",R8531=Dashboard!$T$3),OR(Dashboard!$T$4="All",D8531=Dashboard!$T$4)),1,0)</f>
        <v>1</v>
      </c>
      <c r="W8531" s="21" t="n">
        <f aca="false">IF(V8531=1,T8531+ROW()/10000000,0)</f>
        <v>3.6008531</v>
      </c>
    </row>
    <row r="8532" customFormat="false" ht="15" hidden="false" customHeight="false" outlineLevel="0" collapsed="false">
      <c r="A8532" s="0" t="n">
        <v>18432192</v>
      </c>
      <c r="B8532" s="0" t="s">
        <v>18064</v>
      </c>
      <c r="C8532" s="0" t="n">
        <v>1</v>
      </c>
      <c r="D8532" s="0" t="s">
        <v>17189</v>
      </c>
      <c r="E8532" s="0" t="s">
        <v>18023</v>
      </c>
      <c r="F8532" s="0" t="s">
        <v>18021</v>
      </c>
      <c r="G8532" s="0" t="s">
        <v>18022</v>
      </c>
      <c r="H8532" s="0" t="s">
        <v>2128</v>
      </c>
      <c r="I8532" s="0" t="s">
        <v>2123</v>
      </c>
      <c r="J8532" s="0" t="s">
        <v>47</v>
      </c>
      <c r="K8532" s="0" t="s">
        <v>47</v>
      </c>
      <c r="L8532" s="0" t="s">
        <v>47</v>
      </c>
      <c r="M8532" s="0" t="s">
        <v>47</v>
      </c>
      <c r="N8532" s="0" t="n">
        <v>1</v>
      </c>
      <c r="O8532" s="0" t="n">
        <v>0</v>
      </c>
      <c r="P8532" s="0" t="n">
        <v>250</v>
      </c>
      <c r="Q8532" s="0" t="n">
        <v>1</v>
      </c>
      <c r="R8532" s="0" t="str">
        <f aca="false">INDEX(Lookup!$B$4:$B$18,MATCH(C8532,Lookup!$A$4:$A$18,0))</f>
        <v>India</v>
      </c>
      <c r="S8532" s="20" t="n">
        <f aca="false">INDEX(Lookup!$D$4:$D$18,MATCH(C8532,Lookup!$A$4:$A$18,0))</f>
        <v>0.012</v>
      </c>
      <c r="T8532" s="21" t="n">
        <f aca="false">ROUND(P8532*S8532,2)</f>
        <v>3</v>
      </c>
      <c r="U8532" s="21" t="n">
        <f aca="false">IF(T8532&lt;=10,1,IF(T8532&lt;=20,2,IF(T8532&lt;=30,3,IF(T8532&lt;=40,4,IF(T8532&lt;=50,5,IF(T8532&lt;=100,6,IF(T8532&lt;=250,7,8)))))))</f>
        <v>1</v>
      </c>
      <c r="V8532" s="21" t="n">
        <f aca="false">IF(AND(OR(Dashboard!$T$3="All",R8532=Dashboard!$T$3),OR(Dashboard!$T$4="All",D8532=Dashboard!$T$4)),1,0)</f>
        <v>1</v>
      </c>
      <c r="W8532" s="21" t="n">
        <f aca="false">IF(V8532=1,T8532+ROW()/10000000,0)</f>
        <v>3.0008532</v>
      </c>
    </row>
    <row r="8533" customFormat="false" ht="15" hidden="false" customHeight="false" outlineLevel="0" collapsed="false">
      <c r="A8533" s="0" t="n">
        <v>395</v>
      </c>
      <c r="B8533" s="0" t="s">
        <v>3970</v>
      </c>
      <c r="C8533" s="0" t="n">
        <v>1</v>
      </c>
      <c r="D8533" s="0" t="s">
        <v>17189</v>
      </c>
      <c r="E8533" s="0" t="s">
        <v>18065</v>
      </c>
      <c r="F8533" s="0" t="s">
        <v>18021</v>
      </c>
      <c r="G8533" s="0" t="s">
        <v>18022</v>
      </c>
      <c r="H8533" s="0" t="s">
        <v>3972</v>
      </c>
      <c r="I8533" s="0" t="s">
        <v>2123</v>
      </c>
      <c r="J8533" s="0" t="s">
        <v>47</v>
      </c>
      <c r="K8533" s="0" t="s">
        <v>46</v>
      </c>
      <c r="L8533" s="0" t="s">
        <v>47</v>
      </c>
      <c r="M8533" s="0" t="s">
        <v>47</v>
      </c>
      <c r="N8533" s="0" t="n">
        <v>2</v>
      </c>
      <c r="O8533" s="0" t="n">
        <v>62</v>
      </c>
      <c r="P8533" s="0" t="n">
        <v>800</v>
      </c>
      <c r="Q8533" s="0" t="n">
        <v>2.3</v>
      </c>
      <c r="R8533" s="0" t="str">
        <f aca="false">INDEX(Lookup!$B$4:$B$18,MATCH(C8533,Lookup!$A$4:$A$18,0))</f>
        <v>India</v>
      </c>
      <c r="S8533" s="20" t="n">
        <f aca="false">INDEX(Lookup!$D$4:$D$18,MATCH(C8533,Lookup!$A$4:$A$18,0))</f>
        <v>0.012</v>
      </c>
      <c r="T8533" s="21" t="n">
        <f aca="false">ROUND(P8533*S8533,2)</f>
        <v>9.6</v>
      </c>
      <c r="U8533" s="21" t="n">
        <f aca="false">IF(T8533&lt;=10,1,IF(T8533&lt;=20,2,IF(T8533&lt;=30,3,IF(T8533&lt;=40,4,IF(T8533&lt;=50,5,IF(T8533&lt;=100,6,IF(T8533&lt;=250,7,8)))))))</f>
        <v>1</v>
      </c>
      <c r="V8533" s="21" t="n">
        <f aca="false">IF(AND(OR(Dashboard!$T$3="All",R8533=Dashboard!$T$3),OR(Dashboard!$T$4="All",D8533=Dashboard!$T$4)),1,0)</f>
        <v>1</v>
      </c>
      <c r="W8533" s="21" t="n">
        <f aca="false">IF(V8533=1,T8533+ROW()/10000000,0)</f>
        <v>9.6008533</v>
      </c>
    </row>
    <row r="8534" customFormat="false" ht="15" hidden="false" customHeight="false" outlineLevel="0" collapsed="false">
      <c r="A8534" s="0" t="n">
        <v>307724</v>
      </c>
      <c r="B8534" s="0" t="s">
        <v>4828</v>
      </c>
      <c r="C8534" s="0" t="n">
        <v>1</v>
      </c>
      <c r="D8534" s="0" t="s">
        <v>17189</v>
      </c>
      <c r="E8534" s="0" t="s">
        <v>18066</v>
      </c>
      <c r="F8534" s="0" t="s">
        <v>18021</v>
      </c>
      <c r="G8534" s="0" t="s">
        <v>18022</v>
      </c>
      <c r="H8534" s="0" t="s">
        <v>2128</v>
      </c>
      <c r="I8534" s="0" t="s">
        <v>2123</v>
      </c>
      <c r="J8534" s="0" t="s">
        <v>47</v>
      </c>
      <c r="K8534" s="0" t="s">
        <v>46</v>
      </c>
      <c r="L8534" s="0" t="s">
        <v>47</v>
      </c>
      <c r="M8534" s="0" t="s">
        <v>47</v>
      </c>
      <c r="N8534" s="0" t="n">
        <v>2</v>
      </c>
      <c r="O8534" s="0" t="n">
        <v>74</v>
      </c>
      <c r="P8534" s="0" t="n">
        <v>500</v>
      </c>
      <c r="Q8534" s="0" t="n">
        <v>2</v>
      </c>
      <c r="R8534" s="0" t="str">
        <f aca="false">INDEX(Lookup!$B$4:$B$18,MATCH(C8534,Lookup!$A$4:$A$18,0))</f>
        <v>India</v>
      </c>
      <c r="S8534" s="20" t="n">
        <f aca="false">INDEX(Lookup!$D$4:$D$18,MATCH(C8534,Lookup!$A$4:$A$18,0))</f>
        <v>0.012</v>
      </c>
      <c r="T8534" s="21" t="n">
        <f aca="false">ROUND(P8534*S8534,2)</f>
        <v>6</v>
      </c>
      <c r="U8534" s="21" t="n">
        <f aca="false">IF(T8534&lt;=10,1,IF(T8534&lt;=20,2,IF(T8534&lt;=30,3,IF(T8534&lt;=40,4,IF(T8534&lt;=50,5,IF(T8534&lt;=100,6,IF(T8534&lt;=250,7,8)))))))</f>
        <v>1</v>
      </c>
      <c r="V8534" s="21" t="n">
        <f aca="false">IF(AND(OR(Dashboard!$T$3="All",R8534=Dashboard!$T$3),OR(Dashboard!$T$4="All",D8534=Dashboard!$T$4)),1,0)</f>
        <v>1</v>
      </c>
      <c r="W8534" s="21" t="n">
        <f aca="false">IF(V8534=1,T8534+ROW()/10000000,0)</f>
        <v>6.0008534</v>
      </c>
    </row>
    <row r="8535" customFormat="false" ht="15" hidden="false" customHeight="false" outlineLevel="0" collapsed="false">
      <c r="A8535" s="0" t="n">
        <v>1460</v>
      </c>
      <c r="B8535" s="0" t="s">
        <v>10653</v>
      </c>
      <c r="C8535" s="0" t="n">
        <v>1</v>
      </c>
      <c r="D8535" s="0" t="s">
        <v>17189</v>
      </c>
      <c r="E8535" s="0" t="s">
        <v>18067</v>
      </c>
      <c r="F8535" s="0" t="s">
        <v>2701</v>
      </c>
      <c r="G8535" s="0" t="s">
        <v>18068</v>
      </c>
      <c r="H8535" s="0" t="s">
        <v>2122</v>
      </c>
      <c r="I8535" s="0" t="s">
        <v>2123</v>
      </c>
      <c r="J8535" s="0" t="s">
        <v>47</v>
      </c>
      <c r="K8535" s="0" t="s">
        <v>46</v>
      </c>
      <c r="L8535" s="0" t="s">
        <v>47</v>
      </c>
      <c r="M8535" s="0" t="s">
        <v>47</v>
      </c>
      <c r="N8535" s="0" t="n">
        <v>2</v>
      </c>
      <c r="O8535" s="0" t="n">
        <v>58</v>
      </c>
      <c r="P8535" s="0" t="n">
        <v>600</v>
      </c>
      <c r="Q8535" s="0" t="n">
        <v>2.8</v>
      </c>
      <c r="R8535" s="0" t="str">
        <f aca="false">INDEX(Lookup!$B$4:$B$18,MATCH(C8535,Lookup!$A$4:$A$18,0))</f>
        <v>India</v>
      </c>
      <c r="S8535" s="20" t="n">
        <f aca="false">INDEX(Lookup!$D$4:$D$18,MATCH(C8535,Lookup!$A$4:$A$18,0))</f>
        <v>0.012</v>
      </c>
      <c r="T8535" s="21" t="n">
        <f aca="false">ROUND(P8535*S8535,2)</f>
        <v>7.2</v>
      </c>
      <c r="U8535" s="21" t="n">
        <f aca="false">IF(T8535&lt;=10,1,IF(T8535&lt;=20,2,IF(T8535&lt;=30,3,IF(T8535&lt;=40,4,IF(T8535&lt;=50,5,IF(T8535&lt;=100,6,IF(T8535&lt;=250,7,8)))))))</f>
        <v>1</v>
      </c>
      <c r="V8535" s="21" t="n">
        <f aca="false">IF(AND(OR(Dashboard!$T$3="All",R8535=Dashboard!$T$3),OR(Dashboard!$T$4="All",D8535=Dashboard!$T$4)),1,0)</f>
        <v>1</v>
      </c>
      <c r="W8535" s="21" t="n">
        <f aca="false">IF(V8535=1,T8535+ROW()/10000000,0)</f>
        <v>7.2008535</v>
      </c>
    </row>
    <row r="8536" customFormat="false" ht="15" hidden="false" customHeight="false" outlineLevel="0" collapsed="false">
      <c r="A8536" s="0" t="n">
        <v>7991</v>
      </c>
      <c r="B8536" s="0" t="s">
        <v>18069</v>
      </c>
      <c r="C8536" s="0" t="n">
        <v>1</v>
      </c>
      <c r="D8536" s="0" t="s">
        <v>17189</v>
      </c>
      <c r="E8536" s="0" t="s">
        <v>18070</v>
      </c>
      <c r="F8536" s="0" t="s">
        <v>2701</v>
      </c>
      <c r="G8536" s="0" t="s">
        <v>18068</v>
      </c>
      <c r="H8536" s="0" t="s">
        <v>402</v>
      </c>
      <c r="I8536" s="0" t="s">
        <v>2123</v>
      </c>
      <c r="J8536" s="0" t="s">
        <v>47</v>
      </c>
      <c r="K8536" s="0" t="s">
        <v>47</v>
      </c>
      <c r="L8536" s="0" t="s">
        <v>47</v>
      </c>
      <c r="M8536" s="0" t="s">
        <v>47</v>
      </c>
      <c r="N8536" s="0" t="n">
        <v>1</v>
      </c>
      <c r="O8536" s="0" t="n">
        <v>20</v>
      </c>
      <c r="P8536" s="0" t="n">
        <v>200</v>
      </c>
      <c r="Q8536" s="0" t="n">
        <v>3.2</v>
      </c>
      <c r="R8536" s="0" t="str">
        <f aca="false">INDEX(Lookup!$B$4:$B$18,MATCH(C8536,Lookup!$A$4:$A$18,0))</f>
        <v>India</v>
      </c>
      <c r="S8536" s="20" t="n">
        <f aca="false">INDEX(Lookup!$D$4:$D$18,MATCH(C8536,Lookup!$A$4:$A$18,0))</f>
        <v>0.012</v>
      </c>
      <c r="T8536" s="21" t="n">
        <f aca="false">ROUND(P8536*S8536,2)</f>
        <v>2.4</v>
      </c>
      <c r="U8536" s="21" t="n">
        <f aca="false">IF(T8536&lt;=10,1,IF(T8536&lt;=20,2,IF(T8536&lt;=30,3,IF(T8536&lt;=40,4,IF(T8536&lt;=50,5,IF(T8536&lt;=100,6,IF(T8536&lt;=250,7,8)))))))</f>
        <v>1</v>
      </c>
      <c r="V8536" s="21" t="n">
        <f aca="false">IF(AND(OR(Dashboard!$T$3="All",R8536=Dashboard!$T$3),OR(Dashboard!$T$4="All",D8536=Dashboard!$T$4)),1,0)</f>
        <v>1</v>
      </c>
      <c r="W8536" s="21" t="n">
        <f aca="false">IF(V8536=1,T8536+ROW()/10000000,0)</f>
        <v>2.4008536</v>
      </c>
    </row>
    <row r="8537" customFormat="false" ht="15" hidden="false" customHeight="false" outlineLevel="0" collapsed="false">
      <c r="A8537" s="0" t="n">
        <v>7979</v>
      </c>
      <c r="B8537" s="0" t="s">
        <v>18071</v>
      </c>
      <c r="C8537" s="0" t="n">
        <v>1</v>
      </c>
      <c r="D8537" s="0" t="s">
        <v>17189</v>
      </c>
      <c r="E8537" s="0" t="s">
        <v>18072</v>
      </c>
      <c r="F8537" s="0" t="s">
        <v>2701</v>
      </c>
      <c r="G8537" s="0" t="s">
        <v>18068</v>
      </c>
      <c r="H8537" s="0" t="s">
        <v>2382</v>
      </c>
      <c r="I8537" s="0" t="s">
        <v>2123</v>
      </c>
      <c r="J8537" s="0" t="s">
        <v>47</v>
      </c>
      <c r="K8537" s="0" t="s">
        <v>47</v>
      </c>
      <c r="L8537" s="0" t="s">
        <v>47</v>
      </c>
      <c r="M8537" s="0" t="s">
        <v>47</v>
      </c>
      <c r="N8537" s="0" t="n">
        <v>1</v>
      </c>
      <c r="O8537" s="0" t="n">
        <v>14</v>
      </c>
      <c r="P8537" s="0" t="n">
        <v>100</v>
      </c>
      <c r="Q8537" s="0" t="n">
        <v>3.1</v>
      </c>
      <c r="R8537" s="0" t="str">
        <f aca="false">INDEX(Lookup!$B$4:$B$18,MATCH(C8537,Lookup!$A$4:$A$18,0))</f>
        <v>India</v>
      </c>
      <c r="S8537" s="20" t="n">
        <f aca="false">INDEX(Lookup!$D$4:$D$18,MATCH(C8537,Lookup!$A$4:$A$18,0))</f>
        <v>0.012</v>
      </c>
      <c r="T8537" s="21" t="n">
        <f aca="false">ROUND(P8537*S8537,2)</f>
        <v>1.2</v>
      </c>
      <c r="U8537" s="21" t="n">
        <f aca="false">IF(T8537&lt;=10,1,IF(T8537&lt;=20,2,IF(T8537&lt;=30,3,IF(T8537&lt;=40,4,IF(T8537&lt;=50,5,IF(T8537&lt;=100,6,IF(T8537&lt;=250,7,8)))))))</f>
        <v>1</v>
      </c>
      <c r="V8537" s="21" t="n">
        <f aca="false">IF(AND(OR(Dashboard!$T$3="All",R8537=Dashboard!$T$3),OR(Dashboard!$T$4="All",D8537=Dashboard!$T$4)),1,0)</f>
        <v>1</v>
      </c>
      <c r="W8537" s="21" t="n">
        <f aca="false">IF(V8537=1,T8537+ROW()/10000000,0)</f>
        <v>1.2008537</v>
      </c>
    </row>
    <row r="8538" customFormat="false" ht="15" hidden="false" customHeight="false" outlineLevel="0" collapsed="false">
      <c r="A8538" s="0" t="n">
        <v>18323760</v>
      </c>
      <c r="B8538" s="0" t="s">
        <v>18073</v>
      </c>
      <c r="C8538" s="0" t="n">
        <v>1</v>
      </c>
      <c r="D8538" s="0" t="s">
        <v>17189</v>
      </c>
      <c r="E8538" s="0" t="s">
        <v>18074</v>
      </c>
      <c r="F8538" s="0" t="s">
        <v>2701</v>
      </c>
      <c r="G8538" s="0" t="s">
        <v>18068</v>
      </c>
      <c r="H8538" s="0" t="s">
        <v>2122</v>
      </c>
      <c r="I8538" s="0" t="s">
        <v>2123</v>
      </c>
      <c r="J8538" s="0" t="s">
        <v>47</v>
      </c>
      <c r="K8538" s="0" t="s">
        <v>46</v>
      </c>
      <c r="L8538" s="0" t="s">
        <v>47</v>
      </c>
      <c r="M8538" s="0" t="s">
        <v>47</v>
      </c>
      <c r="N8538" s="0" t="n">
        <v>2</v>
      </c>
      <c r="O8538" s="0" t="n">
        <v>43</v>
      </c>
      <c r="P8538" s="0" t="n">
        <v>500</v>
      </c>
      <c r="Q8538" s="0" t="n">
        <v>2.9</v>
      </c>
      <c r="R8538" s="0" t="str">
        <f aca="false">INDEX(Lookup!$B$4:$B$18,MATCH(C8538,Lookup!$A$4:$A$18,0))</f>
        <v>India</v>
      </c>
      <c r="S8538" s="20" t="n">
        <f aca="false">INDEX(Lookup!$D$4:$D$18,MATCH(C8538,Lookup!$A$4:$A$18,0))</f>
        <v>0.012</v>
      </c>
      <c r="T8538" s="21" t="n">
        <f aca="false">ROUND(P8538*S8538,2)</f>
        <v>6</v>
      </c>
      <c r="U8538" s="21" t="n">
        <f aca="false">IF(T8538&lt;=10,1,IF(T8538&lt;=20,2,IF(T8538&lt;=30,3,IF(T8538&lt;=40,4,IF(T8538&lt;=50,5,IF(T8538&lt;=100,6,IF(T8538&lt;=250,7,8)))))))</f>
        <v>1</v>
      </c>
      <c r="V8538" s="21" t="n">
        <f aca="false">IF(AND(OR(Dashboard!$T$3="All",R8538=Dashboard!$T$3),OR(Dashboard!$T$4="All",D8538=Dashboard!$T$4)),1,0)</f>
        <v>1</v>
      </c>
      <c r="W8538" s="21" t="n">
        <f aca="false">IF(V8538=1,T8538+ROW()/10000000,0)</f>
        <v>6.0008538</v>
      </c>
    </row>
    <row r="8539" customFormat="false" ht="15" hidden="false" customHeight="false" outlineLevel="0" collapsed="false">
      <c r="A8539" s="0" t="n">
        <v>307491</v>
      </c>
      <c r="B8539" s="0" t="s">
        <v>18075</v>
      </c>
      <c r="C8539" s="0" t="n">
        <v>1</v>
      </c>
      <c r="D8539" s="0" t="s">
        <v>17189</v>
      </c>
      <c r="E8539" s="0" t="s">
        <v>18076</v>
      </c>
      <c r="F8539" s="0" t="s">
        <v>2701</v>
      </c>
      <c r="G8539" s="0" t="s">
        <v>18068</v>
      </c>
      <c r="H8539" s="0" t="s">
        <v>2349</v>
      </c>
      <c r="I8539" s="0" t="s">
        <v>2123</v>
      </c>
      <c r="J8539" s="0" t="s">
        <v>47</v>
      </c>
      <c r="K8539" s="0" t="s">
        <v>47</v>
      </c>
      <c r="L8539" s="0" t="s">
        <v>47</v>
      </c>
      <c r="M8539" s="0" t="s">
        <v>47</v>
      </c>
      <c r="N8539" s="0" t="n">
        <v>1</v>
      </c>
      <c r="O8539" s="0" t="n">
        <v>15</v>
      </c>
      <c r="P8539" s="0" t="n">
        <v>100</v>
      </c>
      <c r="Q8539" s="0" t="n">
        <v>3.2</v>
      </c>
      <c r="R8539" s="0" t="str">
        <f aca="false">INDEX(Lookup!$B$4:$B$18,MATCH(C8539,Lookup!$A$4:$A$18,0))</f>
        <v>India</v>
      </c>
      <c r="S8539" s="20" t="n">
        <f aca="false">INDEX(Lookup!$D$4:$D$18,MATCH(C8539,Lookup!$A$4:$A$18,0))</f>
        <v>0.012</v>
      </c>
      <c r="T8539" s="21" t="n">
        <f aca="false">ROUND(P8539*S8539,2)</f>
        <v>1.2</v>
      </c>
      <c r="U8539" s="21" t="n">
        <f aca="false">IF(T8539&lt;=10,1,IF(T8539&lt;=20,2,IF(T8539&lt;=30,3,IF(T8539&lt;=40,4,IF(T8539&lt;=50,5,IF(T8539&lt;=100,6,IF(T8539&lt;=250,7,8)))))))</f>
        <v>1</v>
      </c>
      <c r="V8539" s="21" t="n">
        <f aca="false">IF(AND(OR(Dashboard!$T$3="All",R8539=Dashboard!$T$3),OR(Dashboard!$T$4="All",D8539=Dashboard!$T$4)),1,0)</f>
        <v>1</v>
      </c>
      <c r="W8539" s="21" t="n">
        <f aca="false">IF(V8539=1,T8539+ROW()/10000000,0)</f>
        <v>1.2008539</v>
      </c>
    </row>
    <row r="8540" customFormat="false" ht="15" hidden="false" customHeight="false" outlineLevel="0" collapsed="false">
      <c r="A8540" s="0" t="n">
        <v>2334</v>
      </c>
      <c r="B8540" s="0" t="s">
        <v>18077</v>
      </c>
      <c r="C8540" s="0" t="n">
        <v>1</v>
      </c>
      <c r="D8540" s="0" t="s">
        <v>17189</v>
      </c>
      <c r="E8540" s="0" t="s">
        <v>18078</v>
      </c>
      <c r="F8540" s="0" t="s">
        <v>2701</v>
      </c>
      <c r="G8540" s="0" t="s">
        <v>18068</v>
      </c>
      <c r="H8540" s="0" t="s">
        <v>2975</v>
      </c>
      <c r="I8540" s="0" t="s">
        <v>2123</v>
      </c>
      <c r="J8540" s="0" t="s">
        <v>47</v>
      </c>
      <c r="K8540" s="0" t="s">
        <v>47</v>
      </c>
      <c r="L8540" s="0" t="s">
        <v>47</v>
      </c>
      <c r="M8540" s="0" t="s">
        <v>47</v>
      </c>
      <c r="N8540" s="0" t="n">
        <v>1</v>
      </c>
      <c r="O8540" s="0" t="n">
        <v>85</v>
      </c>
      <c r="P8540" s="0" t="n">
        <v>400</v>
      </c>
      <c r="Q8540" s="0" t="n">
        <v>3.5</v>
      </c>
      <c r="R8540" s="0" t="str">
        <f aca="false">INDEX(Lookup!$B$4:$B$18,MATCH(C8540,Lookup!$A$4:$A$18,0))</f>
        <v>India</v>
      </c>
      <c r="S8540" s="20" t="n">
        <f aca="false">INDEX(Lookup!$D$4:$D$18,MATCH(C8540,Lookup!$A$4:$A$18,0))</f>
        <v>0.012</v>
      </c>
      <c r="T8540" s="21" t="n">
        <f aca="false">ROUND(P8540*S8540,2)</f>
        <v>4.8</v>
      </c>
      <c r="U8540" s="21" t="n">
        <f aca="false">IF(T8540&lt;=10,1,IF(T8540&lt;=20,2,IF(T8540&lt;=30,3,IF(T8540&lt;=40,4,IF(T8540&lt;=50,5,IF(T8540&lt;=100,6,IF(T8540&lt;=250,7,8)))))))</f>
        <v>1</v>
      </c>
      <c r="V8540" s="21" t="n">
        <f aca="false">IF(AND(OR(Dashboard!$T$3="All",R8540=Dashboard!$T$3),OR(Dashboard!$T$4="All",D8540=Dashboard!$T$4)),1,0)</f>
        <v>1</v>
      </c>
      <c r="W8540" s="21" t="n">
        <f aca="false">IF(V8540=1,T8540+ROW()/10000000,0)</f>
        <v>4.800854</v>
      </c>
    </row>
    <row r="8541" customFormat="false" ht="15" hidden="false" customHeight="false" outlineLevel="0" collapsed="false">
      <c r="A8541" s="0" t="n">
        <v>3153</v>
      </c>
      <c r="B8541" s="0" t="s">
        <v>18079</v>
      </c>
      <c r="C8541" s="0" t="n">
        <v>1</v>
      </c>
      <c r="D8541" s="0" t="s">
        <v>17189</v>
      </c>
      <c r="E8541" s="0" t="s">
        <v>18080</v>
      </c>
      <c r="F8541" s="0" t="s">
        <v>3286</v>
      </c>
      <c r="G8541" s="0" t="s">
        <v>18081</v>
      </c>
      <c r="H8541" s="0" t="s">
        <v>69</v>
      </c>
      <c r="I8541" s="0" t="s">
        <v>2123</v>
      </c>
      <c r="J8541" s="0" t="s">
        <v>47</v>
      </c>
      <c r="K8541" s="0" t="s">
        <v>47</v>
      </c>
      <c r="L8541" s="0" t="s">
        <v>47</v>
      </c>
      <c r="M8541" s="0" t="s">
        <v>47</v>
      </c>
      <c r="N8541" s="0" t="n">
        <v>1</v>
      </c>
      <c r="O8541" s="0" t="n">
        <v>46</v>
      </c>
      <c r="P8541" s="0" t="n">
        <v>300</v>
      </c>
      <c r="Q8541" s="0" t="n">
        <v>3.2</v>
      </c>
      <c r="R8541" s="0" t="str">
        <f aca="false">INDEX(Lookup!$B$4:$B$18,MATCH(C8541,Lookup!$A$4:$A$18,0))</f>
        <v>India</v>
      </c>
      <c r="S8541" s="20" t="n">
        <f aca="false">INDEX(Lookup!$D$4:$D$18,MATCH(C8541,Lookup!$A$4:$A$18,0))</f>
        <v>0.012</v>
      </c>
      <c r="T8541" s="21" t="n">
        <f aca="false">ROUND(P8541*S8541,2)</f>
        <v>3.6</v>
      </c>
      <c r="U8541" s="21" t="n">
        <f aca="false">IF(T8541&lt;=10,1,IF(T8541&lt;=20,2,IF(T8541&lt;=30,3,IF(T8541&lt;=40,4,IF(T8541&lt;=50,5,IF(T8541&lt;=100,6,IF(T8541&lt;=250,7,8)))))))</f>
        <v>1</v>
      </c>
      <c r="V8541" s="21" t="n">
        <f aca="false">IF(AND(OR(Dashboard!$T$3="All",R8541=Dashboard!$T$3),OR(Dashboard!$T$4="All",D8541=Dashboard!$T$4)),1,0)</f>
        <v>1</v>
      </c>
      <c r="W8541" s="21" t="n">
        <f aca="false">IF(V8541=1,T8541+ROW()/10000000,0)</f>
        <v>3.6008541</v>
      </c>
    </row>
    <row r="8542" customFormat="false" ht="15" hidden="false" customHeight="false" outlineLevel="0" collapsed="false">
      <c r="A8542" s="0" t="n">
        <v>18361198</v>
      </c>
      <c r="B8542" s="0" t="s">
        <v>18082</v>
      </c>
      <c r="C8542" s="0" t="n">
        <v>1</v>
      </c>
      <c r="D8542" s="0" t="s">
        <v>17189</v>
      </c>
      <c r="E8542" s="0" t="s">
        <v>18083</v>
      </c>
      <c r="F8542" s="0" t="s">
        <v>3286</v>
      </c>
      <c r="G8542" s="0" t="s">
        <v>18081</v>
      </c>
      <c r="H8542" s="0" t="s">
        <v>2122</v>
      </c>
      <c r="I8542" s="0" t="s">
        <v>2123</v>
      </c>
      <c r="J8542" s="0" t="s">
        <v>47</v>
      </c>
      <c r="K8542" s="0" t="s">
        <v>46</v>
      </c>
      <c r="L8542" s="0" t="s">
        <v>47</v>
      </c>
      <c r="M8542" s="0" t="s">
        <v>47</v>
      </c>
      <c r="N8542" s="0" t="n">
        <v>2</v>
      </c>
      <c r="O8542" s="0" t="n">
        <v>12</v>
      </c>
      <c r="P8542" s="0" t="n">
        <v>600</v>
      </c>
      <c r="Q8542" s="0" t="n">
        <v>3</v>
      </c>
      <c r="R8542" s="0" t="str">
        <f aca="false">INDEX(Lookup!$B$4:$B$18,MATCH(C8542,Lookup!$A$4:$A$18,0))</f>
        <v>India</v>
      </c>
      <c r="S8542" s="20" t="n">
        <f aca="false">INDEX(Lookup!$D$4:$D$18,MATCH(C8542,Lookup!$A$4:$A$18,0))</f>
        <v>0.012</v>
      </c>
      <c r="T8542" s="21" t="n">
        <f aca="false">ROUND(P8542*S8542,2)</f>
        <v>7.2</v>
      </c>
      <c r="U8542" s="21" t="n">
        <f aca="false">IF(T8542&lt;=10,1,IF(T8542&lt;=20,2,IF(T8542&lt;=30,3,IF(T8542&lt;=40,4,IF(T8542&lt;=50,5,IF(T8542&lt;=100,6,IF(T8542&lt;=250,7,8)))))))</f>
        <v>1</v>
      </c>
      <c r="V8542" s="21" t="n">
        <f aca="false">IF(AND(OR(Dashboard!$T$3="All",R8542=Dashboard!$T$3),OR(Dashboard!$T$4="All",D8542=Dashboard!$T$4)),1,0)</f>
        <v>1</v>
      </c>
      <c r="W8542" s="21" t="n">
        <f aca="false">IF(V8542=1,T8542+ROW()/10000000,0)</f>
        <v>7.2008542</v>
      </c>
    </row>
    <row r="8543" customFormat="false" ht="15" hidden="false" customHeight="false" outlineLevel="0" collapsed="false">
      <c r="A8543" s="0" t="n">
        <v>309215</v>
      </c>
      <c r="B8543" s="0" t="s">
        <v>18084</v>
      </c>
      <c r="C8543" s="0" t="n">
        <v>1</v>
      </c>
      <c r="D8543" s="0" t="s">
        <v>17189</v>
      </c>
      <c r="E8543" s="0" t="s">
        <v>18081</v>
      </c>
      <c r="F8543" s="0" t="s">
        <v>3286</v>
      </c>
      <c r="G8543" s="0" t="s">
        <v>18081</v>
      </c>
      <c r="H8543" s="0" t="s">
        <v>2868</v>
      </c>
      <c r="I8543" s="0" t="s">
        <v>2123</v>
      </c>
      <c r="J8543" s="0" t="s">
        <v>47</v>
      </c>
      <c r="K8543" s="0" t="s">
        <v>47</v>
      </c>
      <c r="L8543" s="0" t="s">
        <v>47</v>
      </c>
      <c r="M8543" s="0" t="s">
        <v>47</v>
      </c>
      <c r="N8543" s="0" t="n">
        <v>1</v>
      </c>
      <c r="O8543" s="0" t="n">
        <v>37</v>
      </c>
      <c r="P8543" s="0" t="n">
        <v>300</v>
      </c>
      <c r="Q8543" s="0" t="n">
        <v>3.4</v>
      </c>
      <c r="R8543" s="0" t="str">
        <f aca="false">INDEX(Lookup!$B$4:$B$18,MATCH(C8543,Lookup!$A$4:$A$18,0))</f>
        <v>India</v>
      </c>
      <c r="S8543" s="20" t="n">
        <f aca="false">INDEX(Lookup!$D$4:$D$18,MATCH(C8543,Lookup!$A$4:$A$18,0))</f>
        <v>0.012</v>
      </c>
      <c r="T8543" s="21" t="n">
        <f aca="false">ROUND(P8543*S8543,2)</f>
        <v>3.6</v>
      </c>
      <c r="U8543" s="21" t="n">
        <f aca="false">IF(T8543&lt;=10,1,IF(T8543&lt;=20,2,IF(T8543&lt;=30,3,IF(T8543&lt;=40,4,IF(T8543&lt;=50,5,IF(T8543&lt;=100,6,IF(T8543&lt;=250,7,8)))))))</f>
        <v>1</v>
      </c>
      <c r="V8543" s="21" t="n">
        <f aca="false">IF(AND(OR(Dashboard!$T$3="All",R8543=Dashboard!$T$3),OR(Dashboard!$T$4="All",D8543=Dashboard!$T$4)),1,0)</f>
        <v>1</v>
      </c>
      <c r="W8543" s="21" t="n">
        <f aca="false">IF(V8543=1,T8543+ROW()/10000000,0)</f>
        <v>3.6008543</v>
      </c>
    </row>
    <row r="8544" customFormat="false" ht="15" hidden="false" customHeight="false" outlineLevel="0" collapsed="false">
      <c r="A8544" s="0" t="n">
        <v>18219552</v>
      </c>
      <c r="B8544" s="0" t="s">
        <v>18085</v>
      </c>
      <c r="C8544" s="0" t="n">
        <v>1</v>
      </c>
      <c r="D8544" s="0" t="s">
        <v>17189</v>
      </c>
      <c r="E8544" s="0" t="s">
        <v>18081</v>
      </c>
      <c r="F8544" s="0" t="s">
        <v>3286</v>
      </c>
      <c r="G8544" s="0" t="s">
        <v>18081</v>
      </c>
      <c r="H8544" s="0" t="s">
        <v>3356</v>
      </c>
      <c r="I8544" s="0" t="s">
        <v>2123</v>
      </c>
      <c r="J8544" s="0" t="s">
        <v>47</v>
      </c>
      <c r="K8544" s="0" t="s">
        <v>46</v>
      </c>
      <c r="L8544" s="0" t="s">
        <v>47</v>
      </c>
      <c r="M8544" s="0" t="s">
        <v>47</v>
      </c>
      <c r="N8544" s="0" t="n">
        <v>2</v>
      </c>
      <c r="O8544" s="0" t="n">
        <v>144</v>
      </c>
      <c r="P8544" s="0" t="n">
        <v>500</v>
      </c>
      <c r="Q8544" s="0" t="n">
        <v>3.5</v>
      </c>
      <c r="R8544" s="0" t="str">
        <f aca="false">INDEX(Lookup!$B$4:$B$18,MATCH(C8544,Lookup!$A$4:$A$18,0))</f>
        <v>India</v>
      </c>
      <c r="S8544" s="20" t="n">
        <f aca="false">INDEX(Lookup!$D$4:$D$18,MATCH(C8544,Lookup!$A$4:$A$18,0))</f>
        <v>0.012</v>
      </c>
      <c r="T8544" s="21" t="n">
        <f aca="false">ROUND(P8544*S8544,2)</f>
        <v>6</v>
      </c>
      <c r="U8544" s="21" t="n">
        <f aca="false">IF(T8544&lt;=10,1,IF(T8544&lt;=20,2,IF(T8544&lt;=30,3,IF(T8544&lt;=40,4,IF(T8544&lt;=50,5,IF(T8544&lt;=100,6,IF(T8544&lt;=250,7,8)))))))</f>
        <v>1</v>
      </c>
      <c r="V8544" s="21" t="n">
        <f aca="false">IF(AND(OR(Dashboard!$T$3="All",R8544=Dashboard!$T$3),OR(Dashboard!$T$4="All",D8544=Dashboard!$T$4)),1,0)</f>
        <v>1</v>
      </c>
      <c r="W8544" s="21" t="n">
        <f aca="false">IF(V8544=1,T8544+ROW()/10000000,0)</f>
        <v>6.0008544</v>
      </c>
    </row>
    <row r="8545" customFormat="false" ht="15" hidden="false" customHeight="false" outlineLevel="0" collapsed="false">
      <c r="A8545" s="0" t="n">
        <v>18478962</v>
      </c>
      <c r="B8545" s="0" t="s">
        <v>18086</v>
      </c>
      <c r="C8545" s="0" t="n">
        <v>1</v>
      </c>
      <c r="D8545" s="0" t="s">
        <v>17189</v>
      </c>
      <c r="E8545" s="0" t="s">
        <v>18087</v>
      </c>
      <c r="F8545" s="0" t="s">
        <v>3286</v>
      </c>
      <c r="G8545" s="0" t="s">
        <v>18081</v>
      </c>
      <c r="H8545" s="0" t="s">
        <v>2128</v>
      </c>
      <c r="I8545" s="0" t="s">
        <v>2123</v>
      </c>
      <c r="J8545" s="0" t="s">
        <v>47</v>
      </c>
      <c r="K8545" s="0" t="s">
        <v>47</v>
      </c>
      <c r="L8545" s="0" t="s">
        <v>47</v>
      </c>
      <c r="M8545" s="0" t="s">
        <v>47</v>
      </c>
      <c r="N8545" s="0" t="n">
        <v>1</v>
      </c>
      <c r="O8545" s="0" t="n">
        <v>31</v>
      </c>
      <c r="P8545" s="0" t="n">
        <v>350</v>
      </c>
      <c r="Q8545" s="0" t="n">
        <v>3.7</v>
      </c>
      <c r="R8545" s="0" t="str">
        <f aca="false">INDEX(Lookup!$B$4:$B$18,MATCH(C8545,Lookup!$A$4:$A$18,0))</f>
        <v>India</v>
      </c>
      <c r="S8545" s="20" t="n">
        <f aca="false">INDEX(Lookup!$D$4:$D$18,MATCH(C8545,Lookup!$A$4:$A$18,0))</f>
        <v>0.012</v>
      </c>
      <c r="T8545" s="21" t="n">
        <f aca="false">ROUND(P8545*S8545,2)</f>
        <v>4.2</v>
      </c>
      <c r="U8545" s="21" t="n">
        <f aca="false">IF(T8545&lt;=10,1,IF(T8545&lt;=20,2,IF(T8545&lt;=30,3,IF(T8545&lt;=40,4,IF(T8545&lt;=50,5,IF(T8545&lt;=100,6,IF(T8545&lt;=250,7,8)))))))</f>
        <v>1</v>
      </c>
      <c r="V8545" s="21" t="n">
        <f aca="false">IF(AND(OR(Dashboard!$T$3="All",R8545=Dashboard!$T$3),OR(Dashboard!$T$4="All",D8545=Dashboard!$T$4)),1,0)</f>
        <v>1</v>
      </c>
      <c r="W8545" s="21" t="n">
        <f aca="false">IF(V8545=1,T8545+ROW()/10000000,0)</f>
        <v>4.2008545</v>
      </c>
    </row>
    <row r="8546" customFormat="false" ht="15" hidden="false" customHeight="false" outlineLevel="0" collapsed="false">
      <c r="A8546" s="0" t="n">
        <v>18472682</v>
      </c>
      <c r="B8546" s="0" t="s">
        <v>18088</v>
      </c>
      <c r="C8546" s="0" t="n">
        <v>1</v>
      </c>
      <c r="D8546" s="0" t="s">
        <v>17189</v>
      </c>
      <c r="E8546" s="0" t="s">
        <v>18089</v>
      </c>
      <c r="F8546" s="0" t="s">
        <v>3286</v>
      </c>
      <c r="G8546" s="0" t="s">
        <v>18081</v>
      </c>
      <c r="H8546" s="0" t="s">
        <v>2122</v>
      </c>
      <c r="I8546" s="0" t="s">
        <v>2123</v>
      </c>
      <c r="J8546" s="0" t="s">
        <v>47</v>
      </c>
      <c r="K8546" s="0" t="s">
        <v>47</v>
      </c>
      <c r="L8546" s="0" t="s">
        <v>47</v>
      </c>
      <c r="M8546" s="0" t="s">
        <v>47</v>
      </c>
      <c r="N8546" s="0" t="n">
        <v>1</v>
      </c>
      <c r="O8546" s="0" t="n">
        <v>0</v>
      </c>
      <c r="P8546" s="0" t="n">
        <v>300</v>
      </c>
      <c r="Q8546" s="0" t="n">
        <v>1</v>
      </c>
      <c r="R8546" s="0" t="str">
        <f aca="false">INDEX(Lookup!$B$4:$B$18,MATCH(C8546,Lookup!$A$4:$A$18,0))</f>
        <v>India</v>
      </c>
      <c r="S8546" s="20" t="n">
        <f aca="false">INDEX(Lookup!$D$4:$D$18,MATCH(C8546,Lookup!$A$4:$A$18,0))</f>
        <v>0.012</v>
      </c>
      <c r="T8546" s="21" t="n">
        <f aca="false">ROUND(P8546*S8546,2)</f>
        <v>3.6</v>
      </c>
      <c r="U8546" s="21" t="n">
        <f aca="false">IF(T8546&lt;=10,1,IF(T8546&lt;=20,2,IF(T8546&lt;=30,3,IF(T8546&lt;=40,4,IF(T8546&lt;=50,5,IF(T8546&lt;=100,6,IF(T8546&lt;=250,7,8)))))))</f>
        <v>1</v>
      </c>
      <c r="V8546" s="21" t="n">
        <f aca="false">IF(AND(OR(Dashboard!$T$3="All",R8546=Dashboard!$T$3),OR(Dashboard!$T$4="All",D8546=Dashboard!$T$4)),1,0)</f>
        <v>1</v>
      </c>
      <c r="W8546" s="21" t="n">
        <f aca="false">IF(V8546=1,T8546+ROW()/10000000,0)</f>
        <v>3.6008546</v>
      </c>
    </row>
    <row r="8547" customFormat="false" ht="15" hidden="false" customHeight="false" outlineLevel="0" collapsed="false">
      <c r="A8547" s="0" t="n">
        <v>18396192</v>
      </c>
      <c r="B8547" s="0" t="s">
        <v>18090</v>
      </c>
      <c r="C8547" s="0" t="n">
        <v>1</v>
      </c>
      <c r="D8547" s="0" t="s">
        <v>17189</v>
      </c>
      <c r="E8547" s="0" t="s">
        <v>18091</v>
      </c>
      <c r="F8547" s="0" t="s">
        <v>3286</v>
      </c>
      <c r="G8547" s="0" t="s">
        <v>18081</v>
      </c>
      <c r="H8547" s="0" t="s">
        <v>156</v>
      </c>
      <c r="I8547" s="0" t="s">
        <v>2123</v>
      </c>
      <c r="J8547" s="0" t="s">
        <v>47</v>
      </c>
      <c r="K8547" s="0" t="s">
        <v>47</v>
      </c>
      <c r="L8547" s="0" t="s">
        <v>47</v>
      </c>
      <c r="M8547" s="0" t="s">
        <v>47</v>
      </c>
      <c r="N8547" s="0" t="n">
        <v>1</v>
      </c>
      <c r="O8547" s="0" t="n">
        <v>0</v>
      </c>
      <c r="P8547" s="0" t="n">
        <v>200</v>
      </c>
      <c r="Q8547" s="0" t="n">
        <v>1</v>
      </c>
      <c r="R8547" s="0" t="str">
        <f aca="false">INDEX(Lookup!$B$4:$B$18,MATCH(C8547,Lookup!$A$4:$A$18,0))</f>
        <v>India</v>
      </c>
      <c r="S8547" s="20" t="n">
        <f aca="false">INDEX(Lookup!$D$4:$D$18,MATCH(C8547,Lookup!$A$4:$A$18,0))</f>
        <v>0.012</v>
      </c>
      <c r="T8547" s="21" t="n">
        <f aca="false">ROUND(P8547*S8547,2)</f>
        <v>2.4</v>
      </c>
      <c r="U8547" s="21" t="n">
        <f aca="false">IF(T8547&lt;=10,1,IF(T8547&lt;=20,2,IF(T8547&lt;=30,3,IF(T8547&lt;=40,4,IF(T8547&lt;=50,5,IF(T8547&lt;=100,6,IF(T8547&lt;=250,7,8)))))))</f>
        <v>1</v>
      </c>
      <c r="V8547" s="21" t="n">
        <f aca="false">IF(AND(OR(Dashboard!$T$3="All",R8547=Dashboard!$T$3),OR(Dashboard!$T$4="All",D8547=Dashboard!$T$4)),1,0)</f>
        <v>1</v>
      </c>
      <c r="W8547" s="21" t="n">
        <f aca="false">IF(V8547=1,T8547+ROW()/10000000,0)</f>
        <v>2.4008547</v>
      </c>
    </row>
    <row r="8548" customFormat="false" ht="15" hidden="false" customHeight="false" outlineLevel="0" collapsed="false">
      <c r="A8548" s="0" t="n">
        <v>18138415</v>
      </c>
      <c r="B8548" s="0" t="s">
        <v>18092</v>
      </c>
      <c r="C8548" s="0" t="n">
        <v>1</v>
      </c>
      <c r="D8548" s="0" t="s">
        <v>17189</v>
      </c>
      <c r="E8548" s="0" t="s">
        <v>18093</v>
      </c>
      <c r="F8548" s="0" t="s">
        <v>18094</v>
      </c>
      <c r="G8548" s="0" t="s">
        <v>18095</v>
      </c>
      <c r="H8548" s="0" t="s">
        <v>3119</v>
      </c>
      <c r="I8548" s="0" t="s">
        <v>2123</v>
      </c>
      <c r="J8548" s="0" t="s">
        <v>47</v>
      </c>
      <c r="K8548" s="0" t="s">
        <v>46</v>
      </c>
      <c r="L8548" s="0" t="s">
        <v>47</v>
      </c>
      <c r="M8548" s="0" t="s">
        <v>47</v>
      </c>
      <c r="N8548" s="0" t="n">
        <v>2</v>
      </c>
      <c r="O8548" s="0" t="n">
        <v>8</v>
      </c>
      <c r="P8548" s="0" t="n">
        <v>500</v>
      </c>
      <c r="Q8548" s="0" t="n">
        <v>2.8</v>
      </c>
      <c r="R8548" s="0" t="str">
        <f aca="false">INDEX(Lookup!$B$4:$B$18,MATCH(C8548,Lookup!$A$4:$A$18,0))</f>
        <v>India</v>
      </c>
      <c r="S8548" s="20" t="n">
        <f aca="false">INDEX(Lookup!$D$4:$D$18,MATCH(C8548,Lookup!$A$4:$A$18,0))</f>
        <v>0.012</v>
      </c>
      <c r="T8548" s="21" t="n">
        <f aca="false">ROUND(P8548*S8548,2)</f>
        <v>6</v>
      </c>
      <c r="U8548" s="21" t="n">
        <f aca="false">IF(T8548&lt;=10,1,IF(T8548&lt;=20,2,IF(T8548&lt;=30,3,IF(T8548&lt;=40,4,IF(T8548&lt;=50,5,IF(T8548&lt;=100,6,IF(T8548&lt;=250,7,8)))))))</f>
        <v>1</v>
      </c>
      <c r="V8548" s="21" t="n">
        <f aca="false">IF(AND(OR(Dashboard!$T$3="All",R8548=Dashboard!$T$3),OR(Dashboard!$T$4="All",D8548=Dashboard!$T$4)),1,0)</f>
        <v>1</v>
      </c>
      <c r="W8548" s="21" t="n">
        <f aca="false">IF(V8548=1,T8548+ROW()/10000000,0)</f>
        <v>6.0008548</v>
      </c>
    </row>
    <row r="8549" customFormat="false" ht="15" hidden="false" customHeight="false" outlineLevel="0" collapsed="false">
      <c r="A8549" s="0" t="n">
        <v>18429379</v>
      </c>
      <c r="B8549" s="0" t="s">
        <v>18096</v>
      </c>
      <c r="C8549" s="0" t="n">
        <v>1</v>
      </c>
      <c r="D8549" s="0" t="s">
        <v>17189</v>
      </c>
      <c r="E8549" s="0" t="s">
        <v>18097</v>
      </c>
      <c r="F8549" s="0" t="s">
        <v>18094</v>
      </c>
      <c r="G8549" s="0" t="s">
        <v>18095</v>
      </c>
      <c r="H8549" s="0" t="s">
        <v>2128</v>
      </c>
      <c r="I8549" s="0" t="s">
        <v>2123</v>
      </c>
      <c r="J8549" s="0" t="s">
        <v>47</v>
      </c>
      <c r="K8549" s="0" t="s">
        <v>47</v>
      </c>
      <c r="L8549" s="0" t="s">
        <v>47</v>
      </c>
      <c r="M8549" s="0" t="s">
        <v>47</v>
      </c>
      <c r="N8549" s="0" t="n">
        <v>1</v>
      </c>
      <c r="O8549" s="0" t="n">
        <v>5</v>
      </c>
      <c r="P8549" s="0" t="n">
        <v>200</v>
      </c>
      <c r="Q8549" s="0" t="n">
        <v>3</v>
      </c>
      <c r="R8549" s="0" t="str">
        <f aca="false">INDEX(Lookup!$B$4:$B$18,MATCH(C8549,Lookup!$A$4:$A$18,0))</f>
        <v>India</v>
      </c>
      <c r="S8549" s="20" t="n">
        <f aca="false">INDEX(Lookup!$D$4:$D$18,MATCH(C8549,Lookup!$A$4:$A$18,0))</f>
        <v>0.012</v>
      </c>
      <c r="T8549" s="21" t="n">
        <f aca="false">ROUND(P8549*S8549,2)</f>
        <v>2.4</v>
      </c>
      <c r="U8549" s="21" t="n">
        <f aca="false">IF(T8549&lt;=10,1,IF(T8549&lt;=20,2,IF(T8549&lt;=30,3,IF(T8549&lt;=40,4,IF(T8549&lt;=50,5,IF(T8549&lt;=100,6,IF(T8549&lt;=250,7,8)))))))</f>
        <v>1</v>
      </c>
      <c r="V8549" s="21" t="n">
        <f aca="false">IF(AND(OR(Dashboard!$T$3="All",R8549=Dashboard!$T$3),OR(Dashboard!$T$4="All",D8549=Dashboard!$T$4)),1,0)</f>
        <v>1</v>
      </c>
      <c r="W8549" s="21" t="n">
        <f aca="false">IF(V8549=1,T8549+ROW()/10000000,0)</f>
        <v>2.4008549</v>
      </c>
    </row>
    <row r="8550" customFormat="false" ht="15" hidden="false" customHeight="false" outlineLevel="0" collapsed="false">
      <c r="A8550" s="0" t="n">
        <v>3443</v>
      </c>
      <c r="B8550" s="0" t="s">
        <v>18098</v>
      </c>
      <c r="C8550" s="0" t="n">
        <v>1</v>
      </c>
      <c r="D8550" s="0" t="s">
        <v>17189</v>
      </c>
      <c r="E8550" s="0" t="s">
        <v>18099</v>
      </c>
      <c r="F8550" s="0" t="s">
        <v>18094</v>
      </c>
      <c r="G8550" s="0" t="s">
        <v>18095</v>
      </c>
      <c r="H8550" s="0" t="s">
        <v>2288</v>
      </c>
      <c r="I8550" s="0" t="s">
        <v>2123</v>
      </c>
      <c r="J8550" s="0" t="s">
        <v>47</v>
      </c>
      <c r="K8550" s="0" t="s">
        <v>47</v>
      </c>
      <c r="L8550" s="0" t="s">
        <v>47</v>
      </c>
      <c r="M8550" s="0" t="s">
        <v>47</v>
      </c>
      <c r="N8550" s="0" t="n">
        <v>1</v>
      </c>
      <c r="O8550" s="0" t="n">
        <v>140</v>
      </c>
      <c r="P8550" s="0" t="n">
        <v>300</v>
      </c>
      <c r="Q8550" s="0" t="n">
        <v>3.9</v>
      </c>
      <c r="R8550" s="0" t="str">
        <f aca="false">INDEX(Lookup!$B$4:$B$18,MATCH(C8550,Lookup!$A$4:$A$18,0))</f>
        <v>India</v>
      </c>
      <c r="S8550" s="20" t="n">
        <f aca="false">INDEX(Lookup!$D$4:$D$18,MATCH(C8550,Lookup!$A$4:$A$18,0))</f>
        <v>0.012</v>
      </c>
      <c r="T8550" s="21" t="n">
        <f aca="false">ROUND(P8550*S8550,2)</f>
        <v>3.6</v>
      </c>
      <c r="U8550" s="21" t="n">
        <f aca="false">IF(T8550&lt;=10,1,IF(T8550&lt;=20,2,IF(T8550&lt;=30,3,IF(T8550&lt;=40,4,IF(T8550&lt;=50,5,IF(T8550&lt;=100,6,IF(T8550&lt;=250,7,8)))))))</f>
        <v>1</v>
      </c>
      <c r="V8550" s="21" t="n">
        <f aca="false">IF(AND(OR(Dashboard!$T$3="All",R8550=Dashboard!$T$3),OR(Dashboard!$T$4="All",D8550=Dashboard!$T$4)),1,0)</f>
        <v>1</v>
      </c>
      <c r="W8550" s="21" t="n">
        <f aca="false">IF(V8550=1,T8550+ROW()/10000000,0)</f>
        <v>3.600855</v>
      </c>
    </row>
    <row r="8551" customFormat="false" ht="15" hidden="false" customHeight="false" outlineLevel="0" collapsed="false">
      <c r="A8551" s="0" t="n">
        <v>18466412</v>
      </c>
      <c r="B8551" s="0" t="s">
        <v>18100</v>
      </c>
      <c r="C8551" s="0" t="n">
        <v>1</v>
      </c>
      <c r="D8551" s="0" t="s">
        <v>17189</v>
      </c>
      <c r="E8551" s="0" t="s">
        <v>18101</v>
      </c>
      <c r="F8551" s="0" t="s">
        <v>18094</v>
      </c>
      <c r="G8551" s="0" t="s">
        <v>18095</v>
      </c>
      <c r="H8551" s="0" t="s">
        <v>2293</v>
      </c>
      <c r="I8551" s="0" t="s">
        <v>2123</v>
      </c>
      <c r="J8551" s="0" t="s">
        <v>47</v>
      </c>
      <c r="K8551" s="0" t="s">
        <v>47</v>
      </c>
      <c r="L8551" s="0" t="s">
        <v>47</v>
      </c>
      <c r="M8551" s="0" t="s">
        <v>47</v>
      </c>
      <c r="N8551" s="0" t="n">
        <v>1</v>
      </c>
      <c r="O8551" s="0" t="n">
        <v>3</v>
      </c>
      <c r="P8551" s="0" t="n">
        <v>300</v>
      </c>
      <c r="Q8551" s="0" t="n">
        <v>1</v>
      </c>
      <c r="R8551" s="0" t="str">
        <f aca="false">INDEX(Lookup!$B$4:$B$18,MATCH(C8551,Lookup!$A$4:$A$18,0))</f>
        <v>India</v>
      </c>
      <c r="S8551" s="20" t="n">
        <f aca="false">INDEX(Lookup!$D$4:$D$18,MATCH(C8551,Lookup!$A$4:$A$18,0))</f>
        <v>0.012</v>
      </c>
      <c r="T8551" s="21" t="n">
        <f aca="false">ROUND(P8551*S8551,2)</f>
        <v>3.6</v>
      </c>
      <c r="U8551" s="21" t="n">
        <f aca="false">IF(T8551&lt;=10,1,IF(T8551&lt;=20,2,IF(T8551&lt;=30,3,IF(T8551&lt;=40,4,IF(T8551&lt;=50,5,IF(T8551&lt;=100,6,IF(T8551&lt;=250,7,8)))))))</f>
        <v>1</v>
      </c>
      <c r="V8551" s="21" t="n">
        <f aca="false">IF(AND(OR(Dashboard!$T$3="All",R8551=Dashboard!$T$3),OR(Dashboard!$T$4="All",D8551=Dashboard!$T$4)),1,0)</f>
        <v>1</v>
      </c>
      <c r="W8551" s="21" t="n">
        <f aca="false">IF(V8551=1,T8551+ROW()/10000000,0)</f>
        <v>3.6008551</v>
      </c>
    </row>
    <row r="8552" customFormat="false" ht="15" hidden="false" customHeight="false" outlineLevel="0" collapsed="false">
      <c r="A8552" s="0" t="n">
        <v>18180048</v>
      </c>
      <c r="B8552" s="0" t="s">
        <v>18102</v>
      </c>
      <c r="C8552" s="0" t="n">
        <v>1</v>
      </c>
      <c r="D8552" s="0" t="s">
        <v>17189</v>
      </c>
      <c r="E8552" s="0" t="s">
        <v>18103</v>
      </c>
      <c r="F8552" s="0" t="s">
        <v>18094</v>
      </c>
      <c r="G8552" s="0" t="s">
        <v>18095</v>
      </c>
      <c r="H8552" s="0" t="s">
        <v>2288</v>
      </c>
      <c r="I8552" s="0" t="s">
        <v>2123</v>
      </c>
      <c r="J8552" s="0" t="s">
        <v>47</v>
      </c>
      <c r="K8552" s="0" t="s">
        <v>47</v>
      </c>
      <c r="L8552" s="0" t="s">
        <v>47</v>
      </c>
      <c r="M8552" s="0" t="s">
        <v>47</v>
      </c>
      <c r="N8552" s="0" t="n">
        <v>1</v>
      </c>
      <c r="O8552" s="0" t="n">
        <v>3</v>
      </c>
      <c r="P8552" s="0" t="n">
        <v>300</v>
      </c>
      <c r="Q8552" s="0" t="n">
        <v>1</v>
      </c>
      <c r="R8552" s="0" t="str">
        <f aca="false">INDEX(Lookup!$B$4:$B$18,MATCH(C8552,Lookup!$A$4:$A$18,0))</f>
        <v>India</v>
      </c>
      <c r="S8552" s="20" t="n">
        <f aca="false">INDEX(Lookup!$D$4:$D$18,MATCH(C8552,Lookup!$A$4:$A$18,0))</f>
        <v>0.012</v>
      </c>
      <c r="T8552" s="21" t="n">
        <f aca="false">ROUND(P8552*S8552,2)</f>
        <v>3.6</v>
      </c>
      <c r="U8552" s="21" t="n">
        <f aca="false">IF(T8552&lt;=10,1,IF(T8552&lt;=20,2,IF(T8552&lt;=30,3,IF(T8552&lt;=40,4,IF(T8552&lt;=50,5,IF(T8552&lt;=100,6,IF(T8552&lt;=250,7,8)))))))</f>
        <v>1</v>
      </c>
      <c r="V8552" s="21" t="n">
        <f aca="false">IF(AND(OR(Dashboard!$T$3="All",R8552=Dashboard!$T$3),OR(Dashboard!$T$4="All",D8552=Dashboard!$T$4)),1,0)</f>
        <v>1</v>
      </c>
      <c r="W8552" s="21" t="n">
        <f aca="false">IF(V8552=1,T8552+ROW()/10000000,0)</f>
        <v>3.6008552</v>
      </c>
    </row>
    <row r="8553" customFormat="false" ht="15" hidden="false" customHeight="false" outlineLevel="0" collapsed="false">
      <c r="A8553" s="0" t="n">
        <v>302535</v>
      </c>
      <c r="B8553" s="0" t="s">
        <v>17581</v>
      </c>
      <c r="C8553" s="0" t="n">
        <v>1</v>
      </c>
      <c r="D8553" s="0" t="s">
        <v>17189</v>
      </c>
      <c r="E8553" s="0" t="s">
        <v>18104</v>
      </c>
      <c r="F8553" s="0" t="s">
        <v>3292</v>
      </c>
      <c r="G8553" s="0" t="s">
        <v>18105</v>
      </c>
      <c r="H8553" s="0" t="s">
        <v>17583</v>
      </c>
      <c r="I8553" s="0" t="s">
        <v>2123</v>
      </c>
      <c r="J8553" s="0" t="s">
        <v>47</v>
      </c>
      <c r="K8553" s="0" t="s">
        <v>46</v>
      </c>
      <c r="L8553" s="0" t="s">
        <v>47</v>
      </c>
      <c r="M8553" s="0" t="s">
        <v>47</v>
      </c>
      <c r="N8553" s="0" t="n">
        <v>2</v>
      </c>
      <c r="O8553" s="0" t="n">
        <v>164</v>
      </c>
      <c r="P8553" s="0" t="n">
        <v>600</v>
      </c>
      <c r="Q8553" s="0" t="n">
        <v>3.7</v>
      </c>
      <c r="R8553" s="0" t="str">
        <f aca="false">INDEX(Lookup!$B$4:$B$18,MATCH(C8553,Lookup!$A$4:$A$18,0))</f>
        <v>India</v>
      </c>
      <c r="S8553" s="20" t="n">
        <f aca="false">INDEX(Lookup!$D$4:$D$18,MATCH(C8553,Lookup!$A$4:$A$18,0))</f>
        <v>0.012</v>
      </c>
      <c r="T8553" s="21" t="n">
        <f aca="false">ROUND(P8553*S8553,2)</f>
        <v>7.2</v>
      </c>
      <c r="U8553" s="21" t="n">
        <f aca="false">IF(T8553&lt;=10,1,IF(T8553&lt;=20,2,IF(T8553&lt;=30,3,IF(T8553&lt;=40,4,IF(T8553&lt;=50,5,IF(T8553&lt;=100,6,IF(T8553&lt;=250,7,8)))))))</f>
        <v>1</v>
      </c>
      <c r="V8553" s="21" t="n">
        <f aca="false">IF(AND(OR(Dashboard!$T$3="All",R8553=Dashboard!$T$3),OR(Dashboard!$T$4="All",D8553=Dashboard!$T$4)),1,0)</f>
        <v>1</v>
      </c>
      <c r="W8553" s="21" t="n">
        <f aca="false">IF(V8553=1,T8553+ROW()/10000000,0)</f>
        <v>7.2008553</v>
      </c>
    </row>
    <row r="8554" customFormat="false" ht="15" hidden="false" customHeight="false" outlineLevel="0" collapsed="false">
      <c r="A8554" s="0" t="n">
        <v>18311928</v>
      </c>
      <c r="B8554" s="0" t="s">
        <v>18106</v>
      </c>
      <c r="C8554" s="0" t="n">
        <v>1</v>
      </c>
      <c r="D8554" s="0" t="s">
        <v>17189</v>
      </c>
      <c r="E8554" s="0" t="s">
        <v>18107</v>
      </c>
      <c r="F8554" s="0" t="s">
        <v>3292</v>
      </c>
      <c r="G8554" s="0" t="s">
        <v>18105</v>
      </c>
      <c r="H8554" s="0" t="s">
        <v>18108</v>
      </c>
      <c r="I8554" s="0" t="s">
        <v>2123</v>
      </c>
      <c r="J8554" s="0" t="s">
        <v>46</v>
      </c>
      <c r="K8554" s="0" t="s">
        <v>46</v>
      </c>
      <c r="L8554" s="0" t="s">
        <v>47</v>
      </c>
      <c r="M8554" s="0" t="s">
        <v>47</v>
      </c>
      <c r="N8554" s="0" t="n">
        <v>2</v>
      </c>
      <c r="O8554" s="0" t="n">
        <v>131</v>
      </c>
      <c r="P8554" s="0" t="n">
        <v>800</v>
      </c>
      <c r="Q8554" s="0" t="n">
        <v>3.7</v>
      </c>
      <c r="R8554" s="0" t="str">
        <f aca="false">INDEX(Lookup!$B$4:$B$18,MATCH(C8554,Lookup!$A$4:$A$18,0))</f>
        <v>India</v>
      </c>
      <c r="S8554" s="20" t="n">
        <f aca="false">INDEX(Lookup!$D$4:$D$18,MATCH(C8554,Lookup!$A$4:$A$18,0))</f>
        <v>0.012</v>
      </c>
      <c r="T8554" s="21" t="n">
        <f aca="false">ROUND(P8554*S8554,2)</f>
        <v>9.6</v>
      </c>
      <c r="U8554" s="21" t="n">
        <f aca="false">IF(T8554&lt;=10,1,IF(T8554&lt;=20,2,IF(T8554&lt;=30,3,IF(T8554&lt;=40,4,IF(T8554&lt;=50,5,IF(T8554&lt;=100,6,IF(T8554&lt;=250,7,8)))))))</f>
        <v>1</v>
      </c>
      <c r="V8554" s="21" t="n">
        <f aca="false">IF(AND(OR(Dashboard!$T$3="All",R8554=Dashboard!$T$3),OR(Dashboard!$T$4="All",D8554=Dashboard!$T$4)),1,0)</f>
        <v>1</v>
      </c>
      <c r="W8554" s="21" t="n">
        <f aca="false">IF(V8554=1,T8554+ROW()/10000000,0)</f>
        <v>9.6008554</v>
      </c>
    </row>
    <row r="8555" customFormat="false" ht="15" hidden="false" customHeight="false" outlineLevel="0" collapsed="false">
      <c r="A8555" s="0" t="n">
        <v>18446503</v>
      </c>
      <c r="B8555" s="0" t="s">
        <v>18109</v>
      </c>
      <c r="C8555" s="0" t="n">
        <v>1</v>
      </c>
      <c r="D8555" s="0" t="s">
        <v>17189</v>
      </c>
      <c r="E8555" s="0" t="s">
        <v>18110</v>
      </c>
      <c r="F8555" s="0" t="s">
        <v>3296</v>
      </c>
      <c r="G8555" s="0" t="s">
        <v>18111</v>
      </c>
      <c r="H8555" s="0" t="s">
        <v>2128</v>
      </c>
      <c r="I8555" s="0" t="s">
        <v>2123</v>
      </c>
      <c r="J8555" s="0" t="s">
        <v>47</v>
      </c>
      <c r="K8555" s="0" t="s">
        <v>47</v>
      </c>
      <c r="L8555" s="0" t="s">
        <v>47</v>
      </c>
      <c r="M8555" s="0" t="s">
        <v>47</v>
      </c>
      <c r="N8555" s="0" t="n">
        <v>1</v>
      </c>
      <c r="O8555" s="0" t="n">
        <v>4</v>
      </c>
      <c r="P8555" s="0" t="n">
        <v>200</v>
      </c>
      <c r="Q8555" s="0" t="n">
        <v>3</v>
      </c>
      <c r="R8555" s="0" t="str">
        <f aca="false">INDEX(Lookup!$B$4:$B$18,MATCH(C8555,Lookup!$A$4:$A$18,0))</f>
        <v>India</v>
      </c>
      <c r="S8555" s="20" t="n">
        <f aca="false">INDEX(Lookup!$D$4:$D$18,MATCH(C8555,Lookup!$A$4:$A$18,0))</f>
        <v>0.012</v>
      </c>
      <c r="T8555" s="21" t="n">
        <f aca="false">ROUND(P8555*S8555,2)</f>
        <v>2.4</v>
      </c>
      <c r="U8555" s="21" t="n">
        <f aca="false">IF(T8555&lt;=10,1,IF(T8555&lt;=20,2,IF(T8555&lt;=30,3,IF(T8555&lt;=40,4,IF(T8555&lt;=50,5,IF(T8555&lt;=100,6,IF(T8555&lt;=250,7,8)))))))</f>
        <v>1</v>
      </c>
      <c r="V8555" s="21" t="n">
        <f aca="false">IF(AND(OR(Dashboard!$T$3="All",R8555=Dashboard!$T$3),OR(Dashboard!$T$4="All",D8555=Dashboard!$T$4)),1,0)</f>
        <v>1</v>
      </c>
      <c r="W8555" s="21" t="n">
        <f aca="false">IF(V8555=1,T8555+ROW()/10000000,0)</f>
        <v>2.4008555</v>
      </c>
    </row>
    <row r="8556" customFormat="false" ht="15" hidden="false" customHeight="false" outlineLevel="0" collapsed="false">
      <c r="A8556" s="0" t="n">
        <v>18157374</v>
      </c>
      <c r="B8556" s="0" t="s">
        <v>17858</v>
      </c>
      <c r="C8556" s="0" t="n">
        <v>1</v>
      </c>
      <c r="D8556" s="0" t="s">
        <v>17189</v>
      </c>
      <c r="E8556" s="0" t="s">
        <v>18112</v>
      </c>
      <c r="F8556" s="0" t="s">
        <v>3296</v>
      </c>
      <c r="G8556" s="0" t="s">
        <v>18111</v>
      </c>
      <c r="H8556" s="0" t="s">
        <v>2128</v>
      </c>
      <c r="I8556" s="0" t="s">
        <v>2123</v>
      </c>
      <c r="J8556" s="0" t="s">
        <v>47</v>
      </c>
      <c r="K8556" s="0" t="s">
        <v>47</v>
      </c>
      <c r="L8556" s="0" t="s">
        <v>47</v>
      </c>
      <c r="M8556" s="0" t="s">
        <v>47</v>
      </c>
      <c r="N8556" s="0" t="n">
        <v>2</v>
      </c>
      <c r="O8556" s="0" t="n">
        <v>20</v>
      </c>
      <c r="P8556" s="0" t="n">
        <v>600</v>
      </c>
      <c r="Q8556" s="0" t="n">
        <v>2.7</v>
      </c>
      <c r="R8556" s="0" t="str">
        <f aca="false">INDEX(Lookup!$B$4:$B$18,MATCH(C8556,Lookup!$A$4:$A$18,0))</f>
        <v>India</v>
      </c>
      <c r="S8556" s="20" t="n">
        <f aca="false">INDEX(Lookup!$D$4:$D$18,MATCH(C8556,Lookup!$A$4:$A$18,0))</f>
        <v>0.012</v>
      </c>
      <c r="T8556" s="21" t="n">
        <f aca="false">ROUND(P8556*S8556,2)</f>
        <v>7.2</v>
      </c>
      <c r="U8556" s="21" t="n">
        <f aca="false">IF(T8556&lt;=10,1,IF(T8556&lt;=20,2,IF(T8556&lt;=30,3,IF(T8556&lt;=40,4,IF(T8556&lt;=50,5,IF(T8556&lt;=100,6,IF(T8556&lt;=250,7,8)))))))</f>
        <v>1</v>
      </c>
      <c r="V8556" s="21" t="n">
        <f aca="false">IF(AND(OR(Dashboard!$T$3="All",R8556=Dashboard!$T$3),OR(Dashboard!$T$4="All",D8556=Dashboard!$T$4)),1,0)</f>
        <v>1</v>
      </c>
      <c r="W8556" s="21" t="n">
        <f aca="false">IF(V8556=1,T8556+ROW()/10000000,0)</f>
        <v>7.2008556</v>
      </c>
    </row>
    <row r="8557" customFormat="false" ht="15" hidden="false" customHeight="false" outlineLevel="0" collapsed="false">
      <c r="A8557" s="0" t="n">
        <v>309059</v>
      </c>
      <c r="B8557" s="0" t="s">
        <v>18113</v>
      </c>
      <c r="C8557" s="0" t="n">
        <v>1</v>
      </c>
      <c r="D8557" s="0" t="s">
        <v>17189</v>
      </c>
      <c r="E8557" s="0" t="s">
        <v>18114</v>
      </c>
      <c r="F8557" s="0" t="s">
        <v>3296</v>
      </c>
      <c r="G8557" s="0" t="s">
        <v>18111</v>
      </c>
      <c r="H8557" s="0" t="s">
        <v>69</v>
      </c>
      <c r="I8557" s="0" t="s">
        <v>2123</v>
      </c>
      <c r="J8557" s="0" t="s">
        <v>47</v>
      </c>
      <c r="K8557" s="0" t="s">
        <v>47</v>
      </c>
      <c r="L8557" s="0" t="s">
        <v>47</v>
      </c>
      <c r="M8557" s="0" t="s">
        <v>47</v>
      </c>
      <c r="N8557" s="0" t="n">
        <v>1</v>
      </c>
      <c r="O8557" s="0" t="n">
        <v>5</v>
      </c>
      <c r="P8557" s="0" t="n">
        <v>400</v>
      </c>
      <c r="Q8557" s="0" t="n">
        <v>3.1</v>
      </c>
      <c r="R8557" s="0" t="str">
        <f aca="false">INDEX(Lookup!$B$4:$B$18,MATCH(C8557,Lookup!$A$4:$A$18,0))</f>
        <v>India</v>
      </c>
      <c r="S8557" s="20" t="n">
        <f aca="false">INDEX(Lookup!$D$4:$D$18,MATCH(C8557,Lookup!$A$4:$A$18,0))</f>
        <v>0.012</v>
      </c>
      <c r="T8557" s="21" t="n">
        <f aca="false">ROUND(P8557*S8557,2)</f>
        <v>4.8</v>
      </c>
      <c r="U8557" s="21" t="n">
        <f aca="false">IF(T8557&lt;=10,1,IF(T8557&lt;=20,2,IF(T8557&lt;=30,3,IF(T8557&lt;=40,4,IF(T8557&lt;=50,5,IF(T8557&lt;=100,6,IF(T8557&lt;=250,7,8)))))))</f>
        <v>1</v>
      </c>
      <c r="V8557" s="21" t="n">
        <f aca="false">IF(AND(OR(Dashboard!$T$3="All",R8557=Dashboard!$T$3),OR(Dashboard!$T$4="All",D8557=Dashboard!$T$4)),1,0)</f>
        <v>1</v>
      </c>
      <c r="W8557" s="21" t="n">
        <f aca="false">IF(V8557=1,T8557+ROW()/10000000,0)</f>
        <v>4.8008557</v>
      </c>
    </row>
    <row r="8558" customFormat="false" ht="15" hidden="false" customHeight="false" outlineLevel="0" collapsed="false">
      <c r="A8558" s="0" t="n">
        <v>18291234</v>
      </c>
      <c r="B8558" s="0" t="s">
        <v>5247</v>
      </c>
      <c r="C8558" s="0" t="n">
        <v>1</v>
      </c>
      <c r="D8558" s="0" t="s">
        <v>17189</v>
      </c>
      <c r="E8558" s="0" t="s">
        <v>18115</v>
      </c>
      <c r="F8558" s="0" t="s">
        <v>3296</v>
      </c>
      <c r="G8558" s="0" t="s">
        <v>18111</v>
      </c>
      <c r="H8558" s="0" t="s">
        <v>69</v>
      </c>
      <c r="I8558" s="0" t="s">
        <v>2123</v>
      </c>
      <c r="J8558" s="0" t="s">
        <v>47</v>
      </c>
      <c r="K8558" s="0" t="s">
        <v>47</v>
      </c>
      <c r="L8558" s="0" t="s">
        <v>47</v>
      </c>
      <c r="M8558" s="0" t="s">
        <v>47</v>
      </c>
      <c r="N8558" s="0" t="n">
        <v>1</v>
      </c>
      <c r="O8558" s="0" t="n">
        <v>32</v>
      </c>
      <c r="P8558" s="0" t="n">
        <v>350</v>
      </c>
      <c r="Q8558" s="0" t="n">
        <v>2.6</v>
      </c>
      <c r="R8558" s="0" t="str">
        <f aca="false">INDEX(Lookup!$B$4:$B$18,MATCH(C8558,Lookup!$A$4:$A$18,0))</f>
        <v>India</v>
      </c>
      <c r="S8558" s="20" t="n">
        <f aca="false">INDEX(Lookup!$D$4:$D$18,MATCH(C8558,Lookup!$A$4:$A$18,0))</f>
        <v>0.012</v>
      </c>
      <c r="T8558" s="21" t="n">
        <f aca="false">ROUND(P8558*S8558,2)</f>
        <v>4.2</v>
      </c>
      <c r="U8558" s="21" t="n">
        <f aca="false">IF(T8558&lt;=10,1,IF(T8558&lt;=20,2,IF(T8558&lt;=30,3,IF(T8558&lt;=40,4,IF(T8558&lt;=50,5,IF(T8558&lt;=100,6,IF(T8558&lt;=250,7,8)))))))</f>
        <v>1</v>
      </c>
      <c r="V8558" s="21" t="n">
        <f aca="false">IF(AND(OR(Dashboard!$T$3="All",R8558=Dashboard!$T$3),OR(Dashboard!$T$4="All",D8558=Dashboard!$T$4)),1,0)</f>
        <v>1</v>
      </c>
      <c r="W8558" s="21" t="n">
        <f aca="false">IF(V8558=1,T8558+ROW()/10000000,0)</f>
        <v>4.2008558</v>
      </c>
    </row>
    <row r="8559" customFormat="false" ht="15" hidden="false" customHeight="false" outlineLevel="0" collapsed="false">
      <c r="A8559" s="0" t="n">
        <v>18458315</v>
      </c>
      <c r="B8559" s="0" t="s">
        <v>18116</v>
      </c>
      <c r="C8559" s="0" t="n">
        <v>1</v>
      </c>
      <c r="D8559" s="0" t="s">
        <v>17189</v>
      </c>
      <c r="E8559" s="0" t="s">
        <v>18117</v>
      </c>
      <c r="F8559" s="0" t="s">
        <v>3296</v>
      </c>
      <c r="G8559" s="0" t="s">
        <v>18111</v>
      </c>
      <c r="H8559" s="0" t="s">
        <v>2288</v>
      </c>
      <c r="I8559" s="0" t="s">
        <v>2123</v>
      </c>
      <c r="J8559" s="0" t="s">
        <v>47</v>
      </c>
      <c r="K8559" s="0" t="s">
        <v>47</v>
      </c>
      <c r="L8559" s="0" t="s">
        <v>47</v>
      </c>
      <c r="M8559" s="0" t="s">
        <v>47</v>
      </c>
      <c r="N8559" s="0" t="n">
        <v>1</v>
      </c>
      <c r="O8559" s="0" t="n">
        <v>49</v>
      </c>
      <c r="P8559" s="0" t="n">
        <v>200</v>
      </c>
      <c r="Q8559" s="0" t="n">
        <v>3.7</v>
      </c>
      <c r="R8559" s="0" t="str">
        <f aca="false">INDEX(Lookup!$B$4:$B$18,MATCH(C8559,Lookup!$A$4:$A$18,0))</f>
        <v>India</v>
      </c>
      <c r="S8559" s="20" t="n">
        <f aca="false">INDEX(Lookup!$D$4:$D$18,MATCH(C8559,Lookup!$A$4:$A$18,0))</f>
        <v>0.012</v>
      </c>
      <c r="T8559" s="21" t="n">
        <f aca="false">ROUND(P8559*S8559,2)</f>
        <v>2.4</v>
      </c>
      <c r="U8559" s="21" t="n">
        <f aca="false">IF(T8559&lt;=10,1,IF(T8559&lt;=20,2,IF(T8559&lt;=30,3,IF(T8559&lt;=40,4,IF(T8559&lt;=50,5,IF(T8559&lt;=100,6,IF(T8559&lt;=250,7,8)))))))</f>
        <v>1</v>
      </c>
      <c r="V8559" s="21" t="n">
        <f aca="false">IF(AND(OR(Dashboard!$T$3="All",R8559=Dashboard!$T$3),OR(Dashboard!$T$4="All",D8559=Dashboard!$T$4)),1,0)</f>
        <v>1</v>
      </c>
      <c r="W8559" s="21" t="n">
        <f aca="false">IF(V8559=1,T8559+ROW()/10000000,0)</f>
        <v>2.4008559</v>
      </c>
    </row>
    <row r="8560" customFormat="false" ht="15" hidden="false" customHeight="false" outlineLevel="0" collapsed="false">
      <c r="A8560" s="0" t="n">
        <v>18457856</v>
      </c>
      <c r="B8560" s="0" t="s">
        <v>18118</v>
      </c>
      <c r="C8560" s="0" t="n">
        <v>1</v>
      </c>
      <c r="D8560" s="0" t="s">
        <v>17189</v>
      </c>
      <c r="E8560" s="0" t="s">
        <v>18119</v>
      </c>
      <c r="F8560" s="0" t="s">
        <v>3296</v>
      </c>
      <c r="G8560" s="0" t="s">
        <v>18111</v>
      </c>
      <c r="H8560" s="0" t="s">
        <v>4155</v>
      </c>
      <c r="I8560" s="0" t="s">
        <v>2123</v>
      </c>
      <c r="J8560" s="0" t="s">
        <v>47</v>
      </c>
      <c r="K8560" s="0" t="s">
        <v>47</v>
      </c>
      <c r="L8560" s="0" t="s">
        <v>47</v>
      </c>
      <c r="M8560" s="0" t="s">
        <v>47</v>
      </c>
      <c r="N8560" s="0" t="n">
        <v>1</v>
      </c>
      <c r="O8560" s="0" t="n">
        <v>0</v>
      </c>
      <c r="P8560" s="0" t="n">
        <v>250</v>
      </c>
      <c r="Q8560" s="0" t="n">
        <v>1</v>
      </c>
      <c r="R8560" s="0" t="str">
        <f aca="false">INDEX(Lookup!$B$4:$B$18,MATCH(C8560,Lookup!$A$4:$A$18,0))</f>
        <v>India</v>
      </c>
      <c r="S8560" s="20" t="n">
        <f aca="false">INDEX(Lookup!$D$4:$D$18,MATCH(C8560,Lookup!$A$4:$A$18,0))</f>
        <v>0.012</v>
      </c>
      <c r="T8560" s="21" t="n">
        <f aca="false">ROUND(P8560*S8560,2)</f>
        <v>3</v>
      </c>
      <c r="U8560" s="21" t="n">
        <f aca="false">IF(T8560&lt;=10,1,IF(T8560&lt;=20,2,IF(T8560&lt;=30,3,IF(T8560&lt;=40,4,IF(T8560&lt;=50,5,IF(T8560&lt;=100,6,IF(T8560&lt;=250,7,8)))))))</f>
        <v>1</v>
      </c>
      <c r="V8560" s="21" t="n">
        <f aca="false">IF(AND(OR(Dashboard!$T$3="All",R8560=Dashboard!$T$3),OR(Dashboard!$T$4="All",D8560=Dashboard!$T$4)),1,0)</f>
        <v>1</v>
      </c>
      <c r="W8560" s="21" t="n">
        <f aca="false">IF(V8560=1,T8560+ROW()/10000000,0)</f>
        <v>3.000856</v>
      </c>
    </row>
    <row r="8561" customFormat="false" ht="15" hidden="false" customHeight="false" outlineLevel="0" collapsed="false">
      <c r="A8561" s="0" t="n">
        <v>18323684</v>
      </c>
      <c r="B8561" s="0" t="s">
        <v>18120</v>
      </c>
      <c r="C8561" s="0" t="n">
        <v>1</v>
      </c>
      <c r="D8561" s="0" t="s">
        <v>17189</v>
      </c>
      <c r="E8561" s="0" t="s">
        <v>18121</v>
      </c>
      <c r="F8561" s="0" t="s">
        <v>3296</v>
      </c>
      <c r="G8561" s="0" t="s">
        <v>18111</v>
      </c>
      <c r="H8561" s="0" t="s">
        <v>2288</v>
      </c>
      <c r="I8561" s="0" t="s">
        <v>2123</v>
      </c>
      <c r="J8561" s="0" t="s">
        <v>47</v>
      </c>
      <c r="K8561" s="0" t="s">
        <v>47</v>
      </c>
      <c r="L8561" s="0" t="s">
        <v>47</v>
      </c>
      <c r="M8561" s="0" t="s">
        <v>47</v>
      </c>
      <c r="N8561" s="0" t="n">
        <v>2</v>
      </c>
      <c r="O8561" s="0" t="n">
        <v>1</v>
      </c>
      <c r="P8561" s="0" t="n">
        <v>500</v>
      </c>
      <c r="Q8561" s="0" t="n">
        <v>1</v>
      </c>
      <c r="R8561" s="0" t="str">
        <f aca="false">INDEX(Lookup!$B$4:$B$18,MATCH(C8561,Lookup!$A$4:$A$18,0))</f>
        <v>India</v>
      </c>
      <c r="S8561" s="20" t="n">
        <f aca="false">INDEX(Lookup!$D$4:$D$18,MATCH(C8561,Lookup!$A$4:$A$18,0))</f>
        <v>0.012</v>
      </c>
      <c r="T8561" s="21" t="n">
        <f aca="false">ROUND(P8561*S8561,2)</f>
        <v>6</v>
      </c>
      <c r="U8561" s="21" t="n">
        <f aca="false">IF(T8561&lt;=10,1,IF(T8561&lt;=20,2,IF(T8561&lt;=30,3,IF(T8561&lt;=40,4,IF(T8561&lt;=50,5,IF(T8561&lt;=100,6,IF(T8561&lt;=250,7,8)))))))</f>
        <v>1</v>
      </c>
      <c r="V8561" s="21" t="n">
        <f aca="false">IF(AND(OR(Dashboard!$T$3="All",R8561=Dashboard!$T$3),OR(Dashboard!$T$4="All",D8561=Dashboard!$T$4)),1,0)</f>
        <v>1</v>
      </c>
      <c r="W8561" s="21" t="n">
        <f aca="false">IF(V8561=1,T8561+ROW()/10000000,0)</f>
        <v>6.0008561</v>
      </c>
    </row>
    <row r="8562" customFormat="false" ht="15" hidden="false" customHeight="false" outlineLevel="0" collapsed="false">
      <c r="A8562" s="0" t="n">
        <v>18244230</v>
      </c>
      <c r="B8562" s="0" t="s">
        <v>3554</v>
      </c>
      <c r="C8562" s="0" t="n">
        <v>1</v>
      </c>
      <c r="D8562" s="0" t="s">
        <v>17189</v>
      </c>
      <c r="E8562" s="0" t="s">
        <v>18122</v>
      </c>
      <c r="F8562" s="0" t="s">
        <v>3296</v>
      </c>
      <c r="G8562" s="0" t="s">
        <v>18111</v>
      </c>
      <c r="H8562" s="0" t="s">
        <v>3182</v>
      </c>
      <c r="I8562" s="0" t="s">
        <v>2123</v>
      </c>
      <c r="J8562" s="0" t="s">
        <v>47</v>
      </c>
      <c r="K8562" s="0" t="s">
        <v>47</v>
      </c>
      <c r="L8562" s="0" t="s">
        <v>47</v>
      </c>
      <c r="M8562" s="0" t="s">
        <v>47</v>
      </c>
      <c r="N8562" s="0" t="n">
        <v>1</v>
      </c>
      <c r="O8562" s="0" t="n">
        <v>0</v>
      </c>
      <c r="P8562" s="0" t="n">
        <v>250</v>
      </c>
      <c r="Q8562" s="0" t="n">
        <v>1</v>
      </c>
      <c r="R8562" s="0" t="str">
        <f aca="false">INDEX(Lookup!$B$4:$B$18,MATCH(C8562,Lookup!$A$4:$A$18,0))</f>
        <v>India</v>
      </c>
      <c r="S8562" s="20" t="n">
        <f aca="false">INDEX(Lookup!$D$4:$D$18,MATCH(C8562,Lookup!$A$4:$A$18,0))</f>
        <v>0.012</v>
      </c>
      <c r="T8562" s="21" t="n">
        <f aca="false">ROUND(P8562*S8562,2)</f>
        <v>3</v>
      </c>
      <c r="U8562" s="21" t="n">
        <f aca="false">IF(T8562&lt;=10,1,IF(T8562&lt;=20,2,IF(T8562&lt;=30,3,IF(T8562&lt;=40,4,IF(T8562&lt;=50,5,IF(T8562&lt;=100,6,IF(T8562&lt;=250,7,8)))))))</f>
        <v>1</v>
      </c>
      <c r="V8562" s="21" t="n">
        <f aca="false">IF(AND(OR(Dashboard!$T$3="All",R8562=Dashboard!$T$3),OR(Dashboard!$T$4="All",D8562=Dashboard!$T$4)),1,0)</f>
        <v>1</v>
      </c>
      <c r="W8562" s="21" t="n">
        <f aca="false">IF(V8562=1,T8562+ROW()/10000000,0)</f>
        <v>3.0008562</v>
      </c>
    </row>
    <row r="8563" customFormat="false" ht="15" hidden="false" customHeight="false" outlineLevel="0" collapsed="false">
      <c r="A8563" s="0" t="n">
        <v>18204467</v>
      </c>
      <c r="B8563" s="0" t="s">
        <v>18123</v>
      </c>
      <c r="C8563" s="0" t="n">
        <v>1</v>
      </c>
      <c r="D8563" s="0" t="s">
        <v>17189</v>
      </c>
      <c r="E8563" s="0" t="s">
        <v>18124</v>
      </c>
      <c r="F8563" s="0" t="s">
        <v>18125</v>
      </c>
      <c r="G8563" s="0" t="s">
        <v>18126</v>
      </c>
      <c r="H8563" s="0" t="s">
        <v>2412</v>
      </c>
      <c r="I8563" s="0" t="s">
        <v>2123</v>
      </c>
      <c r="J8563" s="0" t="s">
        <v>47</v>
      </c>
      <c r="K8563" s="0" t="s">
        <v>47</v>
      </c>
      <c r="L8563" s="0" t="s">
        <v>47</v>
      </c>
      <c r="M8563" s="0" t="s">
        <v>47</v>
      </c>
      <c r="N8563" s="0" t="n">
        <v>1</v>
      </c>
      <c r="O8563" s="0" t="n">
        <v>8</v>
      </c>
      <c r="P8563" s="0" t="n">
        <v>300</v>
      </c>
      <c r="Q8563" s="0" t="n">
        <v>3</v>
      </c>
      <c r="R8563" s="0" t="str">
        <f aca="false">INDEX(Lookup!$B$4:$B$18,MATCH(C8563,Lookup!$A$4:$A$18,0))</f>
        <v>India</v>
      </c>
      <c r="S8563" s="20" t="n">
        <f aca="false">INDEX(Lookup!$D$4:$D$18,MATCH(C8563,Lookup!$A$4:$A$18,0))</f>
        <v>0.012</v>
      </c>
      <c r="T8563" s="21" t="n">
        <f aca="false">ROUND(P8563*S8563,2)</f>
        <v>3.6</v>
      </c>
      <c r="U8563" s="21" t="n">
        <f aca="false">IF(T8563&lt;=10,1,IF(T8563&lt;=20,2,IF(T8563&lt;=30,3,IF(T8563&lt;=40,4,IF(T8563&lt;=50,5,IF(T8563&lt;=100,6,IF(T8563&lt;=250,7,8)))))))</f>
        <v>1</v>
      </c>
      <c r="V8563" s="21" t="n">
        <f aca="false">IF(AND(OR(Dashboard!$T$3="All",R8563=Dashboard!$T$3),OR(Dashboard!$T$4="All",D8563=Dashboard!$T$4)),1,0)</f>
        <v>1</v>
      </c>
      <c r="W8563" s="21" t="n">
        <f aca="false">IF(V8563=1,T8563+ROW()/10000000,0)</f>
        <v>3.6008563</v>
      </c>
    </row>
    <row r="8564" customFormat="false" ht="15" hidden="false" customHeight="false" outlineLevel="0" collapsed="false">
      <c r="A8564" s="0" t="n">
        <v>18306542</v>
      </c>
      <c r="B8564" s="0" t="s">
        <v>18127</v>
      </c>
      <c r="C8564" s="0" t="n">
        <v>1</v>
      </c>
      <c r="D8564" s="0" t="s">
        <v>17189</v>
      </c>
      <c r="E8564" s="0" t="s">
        <v>18128</v>
      </c>
      <c r="F8564" s="0" t="s">
        <v>18125</v>
      </c>
      <c r="G8564" s="0" t="s">
        <v>18126</v>
      </c>
      <c r="H8564" s="0" t="s">
        <v>2349</v>
      </c>
      <c r="I8564" s="0" t="s">
        <v>2123</v>
      </c>
      <c r="J8564" s="0" t="s">
        <v>47</v>
      </c>
      <c r="K8564" s="0" t="s">
        <v>47</v>
      </c>
      <c r="L8564" s="0" t="s">
        <v>47</v>
      </c>
      <c r="M8564" s="0" t="s">
        <v>47</v>
      </c>
      <c r="N8564" s="0" t="n">
        <v>1</v>
      </c>
      <c r="O8564" s="0" t="n">
        <v>15</v>
      </c>
      <c r="P8564" s="0" t="n">
        <v>450</v>
      </c>
      <c r="Q8564" s="0" t="n">
        <v>3.2</v>
      </c>
      <c r="R8564" s="0" t="str">
        <f aca="false">INDEX(Lookup!$B$4:$B$18,MATCH(C8564,Lookup!$A$4:$A$18,0))</f>
        <v>India</v>
      </c>
      <c r="S8564" s="20" t="n">
        <f aca="false">INDEX(Lookup!$D$4:$D$18,MATCH(C8564,Lookup!$A$4:$A$18,0))</f>
        <v>0.012</v>
      </c>
      <c r="T8564" s="21" t="n">
        <f aca="false">ROUND(P8564*S8564,2)</f>
        <v>5.4</v>
      </c>
      <c r="U8564" s="21" t="n">
        <f aca="false">IF(T8564&lt;=10,1,IF(T8564&lt;=20,2,IF(T8564&lt;=30,3,IF(T8564&lt;=40,4,IF(T8564&lt;=50,5,IF(T8564&lt;=100,6,IF(T8564&lt;=250,7,8)))))))</f>
        <v>1</v>
      </c>
      <c r="V8564" s="21" t="n">
        <f aca="false">IF(AND(OR(Dashboard!$T$3="All",R8564=Dashboard!$T$3),OR(Dashboard!$T$4="All",D8564=Dashboard!$T$4)),1,0)</f>
        <v>1</v>
      </c>
      <c r="W8564" s="21" t="n">
        <f aca="false">IF(V8564=1,T8564+ROW()/10000000,0)</f>
        <v>5.4008564</v>
      </c>
    </row>
    <row r="8565" customFormat="false" ht="15" hidden="false" customHeight="false" outlineLevel="0" collapsed="false">
      <c r="A8565" s="0" t="n">
        <v>18337925</v>
      </c>
      <c r="B8565" s="0" t="s">
        <v>8717</v>
      </c>
      <c r="C8565" s="0" t="n">
        <v>1</v>
      </c>
      <c r="D8565" s="0" t="s">
        <v>17189</v>
      </c>
      <c r="E8565" s="0" t="s">
        <v>18129</v>
      </c>
      <c r="F8565" s="0" t="s">
        <v>18125</v>
      </c>
      <c r="G8565" s="0" t="s">
        <v>18126</v>
      </c>
      <c r="H8565" s="0" t="s">
        <v>402</v>
      </c>
      <c r="I8565" s="0" t="s">
        <v>2123</v>
      </c>
      <c r="J8565" s="0" t="s">
        <v>47</v>
      </c>
      <c r="K8565" s="0" t="s">
        <v>47</v>
      </c>
      <c r="L8565" s="0" t="s">
        <v>47</v>
      </c>
      <c r="M8565" s="0" t="s">
        <v>47</v>
      </c>
      <c r="N8565" s="0" t="n">
        <v>1</v>
      </c>
      <c r="O8565" s="0" t="n">
        <v>22</v>
      </c>
      <c r="P8565" s="0" t="n">
        <v>400</v>
      </c>
      <c r="Q8565" s="0" t="n">
        <v>3.4</v>
      </c>
      <c r="R8565" s="0" t="str">
        <f aca="false">INDEX(Lookup!$B$4:$B$18,MATCH(C8565,Lookup!$A$4:$A$18,0))</f>
        <v>India</v>
      </c>
      <c r="S8565" s="20" t="n">
        <f aca="false">INDEX(Lookup!$D$4:$D$18,MATCH(C8565,Lookup!$A$4:$A$18,0))</f>
        <v>0.012</v>
      </c>
      <c r="T8565" s="21" t="n">
        <f aca="false">ROUND(P8565*S8565,2)</f>
        <v>4.8</v>
      </c>
      <c r="U8565" s="21" t="n">
        <f aca="false">IF(T8565&lt;=10,1,IF(T8565&lt;=20,2,IF(T8565&lt;=30,3,IF(T8565&lt;=40,4,IF(T8565&lt;=50,5,IF(T8565&lt;=100,6,IF(T8565&lt;=250,7,8)))))))</f>
        <v>1</v>
      </c>
      <c r="V8565" s="21" t="n">
        <f aca="false">IF(AND(OR(Dashboard!$T$3="All",R8565=Dashboard!$T$3),OR(Dashboard!$T$4="All",D8565=Dashboard!$T$4)),1,0)</f>
        <v>1</v>
      </c>
      <c r="W8565" s="21" t="n">
        <f aca="false">IF(V8565=1,T8565+ROW()/10000000,0)</f>
        <v>4.8008565</v>
      </c>
    </row>
    <row r="8566" customFormat="false" ht="15" hidden="false" customHeight="false" outlineLevel="0" collapsed="false">
      <c r="A8566" s="0" t="n">
        <v>18433854</v>
      </c>
      <c r="B8566" s="0" t="s">
        <v>18130</v>
      </c>
      <c r="C8566" s="0" t="n">
        <v>1</v>
      </c>
      <c r="D8566" s="0" t="s">
        <v>17189</v>
      </c>
      <c r="E8566" s="0" t="s">
        <v>18131</v>
      </c>
      <c r="F8566" s="0" t="s">
        <v>18125</v>
      </c>
      <c r="G8566" s="0" t="s">
        <v>18126</v>
      </c>
      <c r="H8566" s="0" t="s">
        <v>471</v>
      </c>
      <c r="I8566" s="0" t="s">
        <v>2123</v>
      </c>
      <c r="J8566" s="0" t="s">
        <v>47</v>
      </c>
      <c r="K8566" s="0" t="s">
        <v>47</v>
      </c>
      <c r="L8566" s="0" t="s">
        <v>47</v>
      </c>
      <c r="M8566" s="0" t="s">
        <v>47</v>
      </c>
      <c r="N8566" s="0" t="n">
        <v>1</v>
      </c>
      <c r="O8566" s="0" t="n">
        <v>1</v>
      </c>
      <c r="P8566" s="0" t="n">
        <v>300</v>
      </c>
      <c r="Q8566" s="0" t="n">
        <v>1</v>
      </c>
      <c r="R8566" s="0" t="str">
        <f aca="false">INDEX(Lookup!$B$4:$B$18,MATCH(C8566,Lookup!$A$4:$A$18,0))</f>
        <v>India</v>
      </c>
      <c r="S8566" s="20" t="n">
        <f aca="false">INDEX(Lookup!$D$4:$D$18,MATCH(C8566,Lookup!$A$4:$A$18,0))</f>
        <v>0.012</v>
      </c>
      <c r="T8566" s="21" t="n">
        <f aca="false">ROUND(P8566*S8566,2)</f>
        <v>3.6</v>
      </c>
      <c r="U8566" s="21" t="n">
        <f aca="false">IF(T8566&lt;=10,1,IF(T8566&lt;=20,2,IF(T8566&lt;=30,3,IF(T8566&lt;=40,4,IF(T8566&lt;=50,5,IF(T8566&lt;=100,6,IF(T8566&lt;=250,7,8)))))))</f>
        <v>1</v>
      </c>
      <c r="V8566" s="21" t="n">
        <f aca="false">IF(AND(OR(Dashboard!$T$3="All",R8566=Dashboard!$T$3),OR(Dashboard!$T$4="All",D8566=Dashboard!$T$4)),1,0)</f>
        <v>1</v>
      </c>
      <c r="W8566" s="21" t="n">
        <f aca="false">IF(V8566=1,T8566+ROW()/10000000,0)</f>
        <v>3.6008566</v>
      </c>
    </row>
    <row r="8567" customFormat="false" ht="15" hidden="false" customHeight="false" outlineLevel="0" collapsed="false">
      <c r="A8567" s="0" t="n">
        <v>313151</v>
      </c>
      <c r="B8567" s="0" t="s">
        <v>18132</v>
      </c>
      <c r="C8567" s="0" t="n">
        <v>1</v>
      </c>
      <c r="D8567" s="0" t="s">
        <v>17189</v>
      </c>
      <c r="E8567" s="0" t="s">
        <v>18133</v>
      </c>
      <c r="F8567" s="0" t="s">
        <v>18125</v>
      </c>
      <c r="G8567" s="0" t="s">
        <v>18126</v>
      </c>
      <c r="H8567" s="0" t="s">
        <v>2868</v>
      </c>
      <c r="I8567" s="0" t="s">
        <v>2123</v>
      </c>
      <c r="J8567" s="0" t="s">
        <v>47</v>
      </c>
      <c r="K8567" s="0" t="s">
        <v>47</v>
      </c>
      <c r="L8567" s="0" t="s">
        <v>47</v>
      </c>
      <c r="M8567" s="0" t="s">
        <v>47</v>
      </c>
      <c r="N8567" s="0" t="n">
        <v>1</v>
      </c>
      <c r="O8567" s="0" t="n">
        <v>2</v>
      </c>
      <c r="P8567" s="0" t="n">
        <v>300</v>
      </c>
      <c r="Q8567" s="0" t="n">
        <v>1</v>
      </c>
      <c r="R8567" s="0" t="str">
        <f aca="false">INDEX(Lookup!$B$4:$B$18,MATCH(C8567,Lookup!$A$4:$A$18,0))</f>
        <v>India</v>
      </c>
      <c r="S8567" s="20" t="n">
        <f aca="false">INDEX(Lookup!$D$4:$D$18,MATCH(C8567,Lookup!$A$4:$A$18,0))</f>
        <v>0.012</v>
      </c>
      <c r="T8567" s="21" t="n">
        <f aca="false">ROUND(P8567*S8567,2)</f>
        <v>3.6</v>
      </c>
      <c r="U8567" s="21" t="n">
        <f aca="false">IF(T8567&lt;=10,1,IF(T8567&lt;=20,2,IF(T8567&lt;=30,3,IF(T8567&lt;=40,4,IF(T8567&lt;=50,5,IF(T8567&lt;=100,6,IF(T8567&lt;=250,7,8)))))))</f>
        <v>1</v>
      </c>
      <c r="V8567" s="21" t="n">
        <f aca="false">IF(AND(OR(Dashboard!$T$3="All",R8567=Dashboard!$T$3),OR(Dashboard!$T$4="All",D8567=Dashboard!$T$4)),1,0)</f>
        <v>1</v>
      </c>
      <c r="W8567" s="21" t="n">
        <f aca="false">IF(V8567=1,T8567+ROW()/10000000,0)</f>
        <v>3.6008567</v>
      </c>
    </row>
    <row r="8568" customFormat="false" ht="15" hidden="false" customHeight="false" outlineLevel="0" collapsed="false">
      <c r="A8568" s="0" t="n">
        <v>9735</v>
      </c>
      <c r="B8568" s="0" t="s">
        <v>18134</v>
      </c>
      <c r="C8568" s="0" t="n">
        <v>1</v>
      </c>
      <c r="D8568" s="0" t="s">
        <v>17189</v>
      </c>
      <c r="E8568" s="0" t="s">
        <v>18135</v>
      </c>
      <c r="F8568" s="0" t="s">
        <v>3316</v>
      </c>
      <c r="G8568" s="0" t="s">
        <v>18136</v>
      </c>
      <c r="H8568" s="0" t="s">
        <v>2359</v>
      </c>
      <c r="I8568" s="0" t="s">
        <v>2123</v>
      </c>
      <c r="J8568" s="0" t="s">
        <v>47</v>
      </c>
      <c r="K8568" s="0" t="s">
        <v>47</v>
      </c>
      <c r="L8568" s="0" t="s">
        <v>47</v>
      </c>
      <c r="M8568" s="0" t="s">
        <v>47</v>
      </c>
      <c r="N8568" s="0" t="n">
        <v>2</v>
      </c>
      <c r="O8568" s="0" t="n">
        <v>28</v>
      </c>
      <c r="P8568" s="0" t="n">
        <v>500</v>
      </c>
      <c r="Q8568" s="0" t="n">
        <v>2.8</v>
      </c>
      <c r="R8568" s="0" t="str">
        <f aca="false">INDEX(Lookup!$B$4:$B$18,MATCH(C8568,Lookup!$A$4:$A$18,0))</f>
        <v>India</v>
      </c>
      <c r="S8568" s="20" t="n">
        <f aca="false">INDEX(Lookup!$D$4:$D$18,MATCH(C8568,Lookup!$A$4:$A$18,0))</f>
        <v>0.012</v>
      </c>
      <c r="T8568" s="21" t="n">
        <f aca="false">ROUND(P8568*S8568,2)</f>
        <v>6</v>
      </c>
      <c r="U8568" s="21" t="n">
        <f aca="false">IF(T8568&lt;=10,1,IF(T8568&lt;=20,2,IF(T8568&lt;=30,3,IF(T8568&lt;=40,4,IF(T8568&lt;=50,5,IF(T8568&lt;=100,6,IF(T8568&lt;=250,7,8)))))))</f>
        <v>1</v>
      </c>
      <c r="V8568" s="21" t="n">
        <f aca="false">IF(AND(OR(Dashboard!$T$3="All",R8568=Dashboard!$T$3),OR(Dashboard!$T$4="All",D8568=Dashboard!$T$4)),1,0)</f>
        <v>1</v>
      </c>
      <c r="W8568" s="21" t="n">
        <f aca="false">IF(V8568=1,T8568+ROW()/10000000,0)</f>
        <v>6.0008568</v>
      </c>
    </row>
    <row r="8569" customFormat="false" ht="15" hidden="false" customHeight="false" outlineLevel="0" collapsed="false">
      <c r="A8569" s="0" t="n">
        <v>18440192</v>
      </c>
      <c r="B8569" s="0" t="s">
        <v>18137</v>
      </c>
      <c r="C8569" s="0" t="n">
        <v>1</v>
      </c>
      <c r="D8569" s="0" t="s">
        <v>17189</v>
      </c>
      <c r="E8569" s="0" t="s">
        <v>17431</v>
      </c>
      <c r="F8569" s="0" t="s">
        <v>3316</v>
      </c>
      <c r="G8569" s="0" t="s">
        <v>18136</v>
      </c>
      <c r="H8569" s="0" t="s">
        <v>3067</v>
      </c>
      <c r="I8569" s="0" t="s">
        <v>2123</v>
      </c>
      <c r="J8569" s="0" t="s">
        <v>47</v>
      </c>
      <c r="K8569" s="0" t="s">
        <v>47</v>
      </c>
      <c r="L8569" s="0" t="s">
        <v>47</v>
      </c>
      <c r="M8569" s="0" t="s">
        <v>47</v>
      </c>
      <c r="N8569" s="0" t="n">
        <v>1</v>
      </c>
      <c r="O8569" s="0" t="n">
        <v>4</v>
      </c>
      <c r="P8569" s="0" t="n">
        <v>300</v>
      </c>
      <c r="Q8569" s="0" t="n">
        <v>3.1</v>
      </c>
      <c r="R8569" s="0" t="str">
        <f aca="false">INDEX(Lookup!$B$4:$B$18,MATCH(C8569,Lookup!$A$4:$A$18,0))</f>
        <v>India</v>
      </c>
      <c r="S8569" s="20" t="n">
        <f aca="false">INDEX(Lookup!$D$4:$D$18,MATCH(C8569,Lookup!$A$4:$A$18,0))</f>
        <v>0.012</v>
      </c>
      <c r="T8569" s="21" t="n">
        <f aca="false">ROUND(P8569*S8569,2)</f>
        <v>3.6</v>
      </c>
      <c r="U8569" s="21" t="n">
        <f aca="false">IF(T8569&lt;=10,1,IF(T8569&lt;=20,2,IF(T8569&lt;=30,3,IF(T8569&lt;=40,4,IF(T8569&lt;=50,5,IF(T8569&lt;=100,6,IF(T8569&lt;=250,7,8)))))))</f>
        <v>1</v>
      </c>
      <c r="V8569" s="21" t="n">
        <f aca="false">IF(AND(OR(Dashboard!$T$3="All",R8569=Dashboard!$T$3),OR(Dashboard!$T$4="All",D8569=Dashboard!$T$4)),1,0)</f>
        <v>1</v>
      </c>
      <c r="W8569" s="21" t="n">
        <f aca="false">IF(V8569=1,T8569+ROW()/10000000,0)</f>
        <v>3.6008569</v>
      </c>
    </row>
    <row r="8570" customFormat="false" ht="15" hidden="false" customHeight="false" outlineLevel="0" collapsed="false">
      <c r="A8570" s="0" t="n">
        <v>302501</v>
      </c>
      <c r="B8570" s="0" t="s">
        <v>18138</v>
      </c>
      <c r="C8570" s="0" t="n">
        <v>1</v>
      </c>
      <c r="D8570" s="0" t="s">
        <v>17189</v>
      </c>
      <c r="E8570" s="0" t="s">
        <v>18139</v>
      </c>
      <c r="F8570" s="0" t="s">
        <v>3316</v>
      </c>
      <c r="G8570" s="0" t="s">
        <v>18136</v>
      </c>
      <c r="H8570" s="0" t="s">
        <v>2359</v>
      </c>
      <c r="I8570" s="0" t="s">
        <v>2123</v>
      </c>
      <c r="J8570" s="0" t="s">
        <v>47</v>
      </c>
      <c r="K8570" s="0" t="s">
        <v>46</v>
      </c>
      <c r="L8570" s="0" t="s">
        <v>47</v>
      </c>
      <c r="M8570" s="0" t="s">
        <v>47</v>
      </c>
      <c r="N8570" s="0" t="n">
        <v>2</v>
      </c>
      <c r="O8570" s="0" t="n">
        <v>37</v>
      </c>
      <c r="P8570" s="0" t="n">
        <v>550</v>
      </c>
      <c r="Q8570" s="0" t="n">
        <v>2.6</v>
      </c>
      <c r="R8570" s="0" t="str">
        <f aca="false">INDEX(Lookup!$B$4:$B$18,MATCH(C8570,Lookup!$A$4:$A$18,0))</f>
        <v>India</v>
      </c>
      <c r="S8570" s="20" t="n">
        <f aca="false">INDEX(Lookup!$D$4:$D$18,MATCH(C8570,Lookup!$A$4:$A$18,0))</f>
        <v>0.012</v>
      </c>
      <c r="T8570" s="21" t="n">
        <f aca="false">ROUND(P8570*S8570,2)</f>
        <v>6.6</v>
      </c>
      <c r="U8570" s="21" t="n">
        <f aca="false">IF(T8570&lt;=10,1,IF(T8570&lt;=20,2,IF(T8570&lt;=30,3,IF(T8570&lt;=40,4,IF(T8570&lt;=50,5,IF(T8570&lt;=100,6,IF(T8570&lt;=250,7,8)))))))</f>
        <v>1</v>
      </c>
      <c r="V8570" s="21" t="n">
        <f aca="false">IF(AND(OR(Dashboard!$T$3="All",R8570=Dashboard!$T$3),OR(Dashboard!$T$4="All",D8570=Dashboard!$T$4)),1,0)</f>
        <v>1</v>
      </c>
      <c r="W8570" s="21" t="n">
        <f aca="false">IF(V8570=1,T8570+ROW()/10000000,0)</f>
        <v>6.600857</v>
      </c>
    </row>
    <row r="8571" customFormat="false" ht="15" hidden="false" customHeight="false" outlineLevel="0" collapsed="false">
      <c r="A8571" s="0" t="n">
        <v>303025</v>
      </c>
      <c r="B8571" s="0" t="s">
        <v>18140</v>
      </c>
      <c r="C8571" s="0" t="n">
        <v>1</v>
      </c>
      <c r="D8571" s="0" t="s">
        <v>17189</v>
      </c>
      <c r="E8571" s="0" t="s">
        <v>18141</v>
      </c>
      <c r="F8571" s="0" t="s">
        <v>3316</v>
      </c>
      <c r="G8571" s="0" t="s">
        <v>18136</v>
      </c>
      <c r="H8571" s="0" t="s">
        <v>2359</v>
      </c>
      <c r="I8571" s="0" t="s">
        <v>2123</v>
      </c>
      <c r="J8571" s="0" t="s">
        <v>47</v>
      </c>
      <c r="K8571" s="0" t="s">
        <v>47</v>
      </c>
      <c r="L8571" s="0" t="s">
        <v>47</v>
      </c>
      <c r="M8571" s="0" t="s">
        <v>47</v>
      </c>
      <c r="N8571" s="0" t="n">
        <v>2</v>
      </c>
      <c r="O8571" s="0" t="n">
        <v>20</v>
      </c>
      <c r="P8571" s="0" t="n">
        <v>550</v>
      </c>
      <c r="Q8571" s="0" t="n">
        <v>2.5</v>
      </c>
      <c r="R8571" s="0" t="str">
        <f aca="false">INDEX(Lookup!$B$4:$B$18,MATCH(C8571,Lookup!$A$4:$A$18,0))</f>
        <v>India</v>
      </c>
      <c r="S8571" s="20" t="n">
        <f aca="false">INDEX(Lookup!$D$4:$D$18,MATCH(C8571,Lookup!$A$4:$A$18,0))</f>
        <v>0.012</v>
      </c>
      <c r="T8571" s="21" t="n">
        <f aca="false">ROUND(P8571*S8571,2)</f>
        <v>6.6</v>
      </c>
      <c r="U8571" s="21" t="n">
        <f aca="false">IF(T8571&lt;=10,1,IF(T8571&lt;=20,2,IF(T8571&lt;=30,3,IF(T8571&lt;=40,4,IF(T8571&lt;=50,5,IF(T8571&lt;=100,6,IF(T8571&lt;=250,7,8)))))))</f>
        <v>1</v>
      </c>
      <c r="V8571" s="21" t="n">
        <f aca="false">IF(AND(OR(Dashboard!$T$3="All",R8571=Dashboard!$T$3),OR(Dashboard!$T$4="All",D8571=Dashboard!$T$4)),1,0)</f>
        <v>1</v>
      </c>
      <c r="W8571" s="21" t="n">
        <f aca="false">IF(V8571=1,T8571+ROW()/10000000,0)</f>
        <v>6.6008571</v>
      </c>
    </row>
    <row r="8572" customFormat="false" ht="15" hidden="false" customHeight="false" outlineLevel="0" collapsed="false">
      <c r="A8572" s="0" t="n">
        <v>18424204</v>
      </c>
      <c r="B8572" s="0" t="s">
        <v>2177</v>
      </c>
      <c r="C8572" s="0" t="n">
        <v>1</v>
      </c>
      <c r="D8572" s="0" t="s">
        <v>17189</v>
      </c>
      <c r="E8572" s="0" t="s">
        <v>18142</v>
      </c>
      <c r="F8572" s="0" t="s">
        <v>3316</v>
      </c>
      <c r="G8572" s="0" t="s">
        <v>18136</v>
      </c>
      <c r="H8572" s="0" t="s">
        <v>2136</v>
      </c>
      <c r="I8572" s="0" t="s">
        <v>2123</v>
      </c>
      <c r="J8572" s="0" t="s">
        <v>46</v>
      </c>
      <c r="K8572" s="0" t="s">
        <v>47</v>
      </c>
      <c r="L8572" s="0" t="s">
        <v>47</v>
      </c>
      <c r="M8572" s="0" t="s">
        <v>47</v>
      </c>
      <c r="N8572" s="0" t="n">
        <v>2</v>
      </c>
      <c r="O8572" s="0" t="n">
        <v>7</v>
      </c>
      <c r="P8572" s="0" t="n">
        <v>900</v>
      </c>
      <c r="Q8572" s="0" t="n">
        <v>2.9</v>
      </c>
      <c r="R8572" s="0" t="str">
        <f aca="false">INDEX(Lookup!$B$4:$B$18,MATCH(C8572,Lookup!$A$4:$A$18,0))</f>
        <v>India</v>
      </c>
      <c r="S8572" s="20" t="n">
        <f aca="false">INDEX(Lookup!$D$4:$D$18,MATCH(C8572,Lookup!$A$4:$A$18,0))</f>
        <v>0.012</v>
      </c>
      <c r="T8572" s="21" t="n">
        <f aca="false">ROUND(P8572*S8572,2)</f>
        <v>10.8</v>
      </c>
      <c r="U8572" s="21" t="n">
        <f aca="false">IF(T8572&lt;=10,1,IF(T8572&lt;=20,2,IF(T8572&lt;=30,3,IF(T8572&lt;=40,4,IF(T8572&lt;=50,5,IF(T8572&lt;=100,6,IF(T8572&lt;=250,7,8)))))))</f>
        <v>2</v>
      </c>
      <c r="V8572" s="21" t="n">
        <f aca="false">IF(AND(OR(Dashboard!$T$3="All",R8572=Dashboard!$T$3),OR(Dashboard!$T$4="All",D8572=Dashboard!$T$4)),1,0)</f>
        <v>1</v>
      </c>
      <c r="W8572" s="21" t="n">
        <f aca="false">IF(V8572=1,T8572+ROW()/10000000,0)</f>
        <v>10.8008572</v>
      </c>
    </row>
    <row r="8573" customFormat="false" ht="15" hidden="false" customHeight="false" outlineLevel="0" collapsed="false">
      <c r="A8573" s="0" t="n">
        <v>18393700</v>
      </c>
      <c r="B8573" s="0" t="s">
        <v>18143</v>
      </c>
      <c r="C8573" s="0" t="n">
        <v>1</v>
      </c>
      <c r="D8573" s="0" t="s">
        <v>17189</v>
      </c>
      <c r="E8573" s="0" t="s">
        <v>18144</v>
      </c>
      <c r="F8573" s="0" t="s">
        <v>3316</v>
      </c>
      <c r="G8573" s="0" t="s">
        <v>18136</v>
      </c>
      <c r="H8573" s="0" t="s">
        <v>3791</v>
      </c>
      <c r="I8573" s="0" t="s">
        <v>2123</v>
      </c>
      <c r="J8573" s="0" t="s">
        <v>47</v>
      </c>
      <c r="K8573" s="0" t="s">
        <v>47</v>
      </c>
      <c r="L8573" s="0" t="s">
        <v>47</v>
      </c>
      <c r="M8573" s="0" t="s">
        <v>47</v>
      </c>
      <c r="N8573" s="0" t="n">
        <v>1</v>
      </c>
      <c r="O8573" s="0" t="n">
        <v>5</v>
      </c>
      <c r="P8573" s="0" t="n">
        <v>300</v>
      </c>
      <c r="Q8573" s="0" t="n">
        <v>3</v>
      </c>
      <c r="R8573" s="0" t="str">
        <f aca="false">INDEX(Lookup!$B$4:$B$18,MATCH(C8573,Lookup!$A$4:$A$18,0))</f>
        <v>India</v>
      </c>
      <c r="S8573" s="20" t="n">
        <f aca="false">INDEX(Lookup!$D$4:$D$18,MATCH(C8573,Lookup!$A$4:$A$18,0))</f>
        <v>0.012</v>
      </c>
      <c r="T8573" s="21" t="n">
        <f aca="false">ROUND(P8573*S8573,2)</f>
        <v>3.6</v>
      </c>
      <c r="U8573" s="21" t="n">
        <f aca="false">IF(T8573&lt;=10,1,IF(T8573&lt;=20,2,IF(T8573&lt;=30,3,IF(T8573&lt;=40,4,IF(T8573&lt;=50,5,IF(T8573&lt;=100,6,IF(T8573&lt;=250,7,8)))))))</f>
        <v>1</v>
      </c>
      <c r="V8573" s="21" t="n">
        <f aca="false">IF(AND(OR(Dashboard!$T$3="All",R8573=Dashboard!$T$3),OR(Dashboard!$T$4="All",D8573=Dashboard!$T$4)),1,0)</f>
        <v>1</v>
      </c>
      <c r="W8573" s="21" t="n">
        <f aca="false">IF(V8573=1,T8573+ROW()/10000000,0)</f>
        <v>3.6008573</v>
      </c>
    </row>
    <row r="8574" customFormat="false" ht="15" hidden="false" customHeight="false" outlineLevel="0" collapsed="false">
      <c r="A8574" s="0" t="n">
        <v>18430590</v>
      </c>
      <c r="B8574" s="0" t="s">
        <v>3755</v>
      </c>
      <c r="C8574" s="0" t="n">
        <v>1</v>
      </c>
      <c r="D8574" s="0" t="s">
        <v>17189</v>
      </c>
      <c r="E8574" s="0" t="s">
        <v>18145</v>
      </c>
      <c r="F8574" s="0" t="s">
        <v>3316</v>
      </c>
      <c r="G8574" s="0" t="s">
        <v>18136</v>
      </c>
      <c r="H8574" s="0" t="s">
        <v>2659</v>
      </c>
      <c r="I8574" s="0" t="s">
        <v>2123</v>
      </c>
      <c r="J8574" s="0" t="s">
        <v>47</v>
      </c>
      <c r="K8574" s="0" t="s">
        <v>46</v>
      </c>
      <c r="L8574" s="0" t="s">
        <v>47</v>
      </c>
      <c r="M8574" s="0" t="s">
        <v>47</v>
      </c>
      <c r="N8574" s="0" t="n">
        <v>1</v>
      </c>
      <c r="O8574" s="0" t="n">
        <v>18</v>
      </c>
      <c r="P8574" s="0" t="n">
        <v>400</v>
      </c>
      <c r="Q8574" s="0" t="n">
        <v>3.6</v>
      </c>
      <c r="R8574" s="0" t="str">
        <f aca="false">INDEX(Lookup!$B$4:$B$18,MATCH(C8574,Lookup!$A$4:$A$18,0))</f>
        <v>India</v>
      </c>
      <c r="S8574" s="20" t="n">
        <f aca="false">INDEX(Lookup!$D$4:$D$18,MATCH(C8574,Lookup!$A$4:$A$18,0))</f>
        <v>0.012</v>
      </c>
      <c r="T8574" s="21" t="n">
        <f aca="false">ROUND(P8574*S8574,2)</f>
        <v>4.8</v>
      </c>
      <c r="U8574" s="21" t="n">
        <f aca="false">IF(T8574&lt;=10,1,IF(T8574&lt;=20,2,IF(T8574&lt;=30,3,IF(T8574&lt;=40,4,IF(T8574&lt;=50,5,IF(T8574&lt;=100,6,IF(T8574&lt;=250,7,8)))))))</f>
        <v>1</v>
      </c>
      <c r="V8574" s="21" t="n">
        <f aca="false">IF(AND(OR(Dashboard!$T$3="All",R8574=Dashboard!$T$3),OR(Dashboard!$T$4="All",D8574=Dashboard!$T$4)),1,0)</f>
        <v>1</v>
      </c>
      <c r="W8574" s="21" t="n">
        <f aca="false">IF(V8574=1,T8574+ROW()/10000000,0)</f>
        <v>4.8008574</v>
      </c>
    </row>
    <row r="8575" customFormat="false" ht="15" hidden="false" customHeight="false" outlineLevel="0" collapsed="false">
      <c r="A8575" s="0" t="n">
        <v>18439524</v>
      </c>
      <c r="B8575" s="0" t="s">
        <v>4193</v>
      </c>
      <c r="C8575" s="0" t="n">
        <v>1</v>
      </c>
      <c r="D8575" s="0" t="s">
        <v>17189</v>
      </c>
      <c r="E8575" s="0" t="s">
        <v>18146</v>
      </c>
      <c r="F8575" s="0" t="s">
        <v>3316</v>
      </c>
      <c r="G8575" s="0" t="s">
        <v>18136</v>
      </c>
      <c r="H8575" s="0" t="s">
        <v>2122</v>
      </c>
      <c r="I8575" s="0" t="s">
        <v>2123</v>
      </c>
      <c r="J8575" s="0" t="s">
        <v>47</v>
      </c>
      <c r="K8575" s="0" t="s">
        <v>46</v>
      </c>
      <c r="L8575" s="0" t="s">
        <v>47</v>
      </c>
      <c r="M8575" s="0" t="s">
        <v>47</v>
      </c>
      <c r="N8575" s="0" t="n">
        <v>1</v>
      </c>
      <c r="O8575" s="0" t="n">
        <v>70</v>
      </c>
      <c r="P8575" s="0" t="n">
        <v>450</v>
      </c>
      <c r="Q8575" s="0" t="n">
        <v>3.7</v>
      </c>
      <c r="R8575" s="0" t="str">
        <f aca="false">INDEX(Lookup!$B$4:$B$18,MATCH(C8575,Lookup!$A$4:$A$18,0))</f>
        <v>India</v>
      </c>
      <c r="S8575" s="20" t="n">
        <f aca="false">INDEX(Lookup!$D$4:$D$18,MATCH(C8575,Lookup!$A$4:$A$18,0))</f>
        <v>0.012</v>
      </c>
      <c r="T8575" s="21" t="n">
        <f aca="false">ROUND(P8575*S8575,2)</f>
        <v>5.4</v>
      </c>
      <c r="U8575" s="21" t="n">
        <f aca="false">IF(T8575&lt;=10,1,IF(T8575&lt;=20,2,IF(T8575&lt;=30,3,IF(T8575&lt;=40,4,IF(T8575&lt;=50,5,IF(T8575&lt;=100,6,IF(T8575&lt;=250,7,8)))))))</f>
        <v>1</v>
      </c>
      <c r="V8575" s="21" t="n">
        <f aca="false">IF(AND(OR(Dashboard!$T$3="All",R8575=Dashboard!$T$3),OR(Dashboard!$T$4="All",D8575=Dashboard!$T$4)),1,0)</f>
        <v>1</v>
      </c>
      <c r="W8575" s="21" t="n">
        <f aca="false">IF(V8575=1,T8575+ROW()/10000000,0)</f>
        <v>5.4008575</v>
      </c>
    </row>
    <row r="8576" customFormat="false" ht="15" hidden="false" customHeight="false" outlineLevel="0" collapsed="false">
      <c r="A8576" s="0" t="n">
        <v>18417576</v>
      </c>
      <c r="B8576" s="0" t="s">
        <v>18147</v>
      </c>
      <c r="C8576" s="0" t="n">
        <v>1</v>
      </c>
      <c r="D8576" s="0" t="s">
        <v>17189</v>
      </c>
      <c r="E8576" s="0" t="s">
        <v>18148</v>
      </c>
      <c r="F8576" s="0" t="s">
        <v>3316</v>
      </c>
      <c r="G8576" s="0" t="s">
        <v>18136</v>
      </c>
      <c r="H8576" s="0" t="s">
        <v>2868</v>
      </c>
      <c r="I8576" s="0" t="s">
        <v>2123</v>
      </c>
      <c r="J8576" s="0" t="s">
        <v>47</v>
      </c>
      <c r="K8576" s="0" t="s">
        <v>47</v>
      </c>
      <c r="L8576" s="0" t="s">
        <v>47</v>
      </c>
      <c r="M8576" s="0" t="s">
        <v>47</v>
      </c>
      <c r="N8576" s="0" t="n">
        <v>1</v>
      </c>
      <c r="O8576" s="0" t="n">
        <v>0</v>
      </c>
      <c r="P8576" s="0" t="n">
        <v>300</v>
      </c>
      <c r="Q8576" s="0" t="n">
        <v>1</v>
      </c>
      <c r="R8576" s="0" t="str">
        <f aca="false">INDEX(Lookup!$B$4:$B$18,MATCH(C8576,Lookup!$A$4:$A$18,0))</f>
        <v>India</v>
      </c>
      <c r="S8576" s="20" t="n">
        <f aca="false">INDEX(Lookup!$D$4:$D$18,MATCH(C8576,Lookup!$A$4:$A$18,0))</f>
        <v>0.012</v>
      </c>
      <c r="T8576" s="21" t="n">
        <f aca="false">ROUND(P8576*S8576,2)</f>
        <v>3.6</v>
      </c>
      <c r="U8576" s="21" t="n">
        <f aca="false">IF(T8576&lt;=10,1,IF(T8576&lt;=20,2,IF(T8576&lt;=30,3,IF(T8576&lt;=40,4,IF(T8576&lt;=50,5,IF(T8576&lt;=100,6,IF(T8576&lt;=250,7,8)))))))</f>
        <v>1</v>
      </c>
      <c r="V8576" s="21" t="n">
        <f aca="false">IF(AND(OR(Dashboard!$T$3="All",R8576=Dashboard!$T$3),OR(Dashboard!$T$4="All",D8576=Dashboard!$T$4)),1,0)</f>
        <v>1</v>
      </c>
      <c r="W8576" s="21" t="n">
        <f aca="false">IF(V8576=1,T8576+ROW()/10000000,0)</f>
        <v>3.6008576</v>
      </c>
    </row>
    <row r="8577" customFormat="false" ht="15" hidden="false" customHeight="false" outlineLevel="0" collapsed="false">
      <c r="A8577" s="0" t="n">
        <v>18440395</v>
      </c>
      <c r="B8577" s="0" t="s">
        <v>18149</v>
      </c>
      <c r="C8577" s="0" t="n">
        <v>1</v>
      </c>
      <c r="D8577" s="0" t="s">
        <v>17189</v>
      </c>
      <c r="E8577" s="0" t="s">
        <v>17441</v>
      </c>
      <c r="F8577" s="0" t="s">
        <v>3316</v>
      </c>
      <c r="G8577" s="0" t="s">
        <v>18136</v>
      </c>
      <c r="H8577" s="0" t="s">
        <v>402</v>
      </c>
      <c r="I8577" s="0" t="s">
        <v>2123</v>
      </c>
      <c r="J8577" s="0" t="s">
        <v>47</v>
      </c>
      <c r="K8577" s="0" t="s">
        <v>47</v>
      </c>
      <c r="L8577" s="0" t="s">
        <v>47</v>
      </c>
      <c r="M8577" s="0" t="s">
        <v>47</v>
      </c>
      <c r="N8577" s="0" t="n">
        <v>2</v>
      </c>
      <c r="O8577" s="0" t="n">
        <v>0</v>
      </c>
      <c r="P8577" s="0" t="n">
        <v>500</v>
      </c>
      <c r="Q8577" s="0" t="n">
        <v>1</v>
      </c>
      <c r="R8577" s="0" t="str">
        <f aca="false">INDEX(Lookup!$B$4:$B$18,MATCH(C8577,Lookup!$A$4:$A$18,0))</f>
        <v>India</v>
      </c>
      <c r="S8577" s="20" t="n">
        <f aca="false">INDEX(Lookup!$D$4:$D$18,MATCH(C8577,Lookup!$A$4:$A$18,0))</f>
        <v>0.012</v>
      </c>
      <c r="T8577" s="21" t="n">
        <f aca="false">ROUND(P8577*S8577,2)</f>
        <v>6</v>
      </c>
      <c r="U8577" s="21" t="n">
        <f aca="false">IF(T8577&lt;=10,1,IF(T8577&lt;=20,2,IF(T8577&lt;=30,3,IF(T8577&lt;=40,4,IF(T8577&lt;=50,5,IF(T8577&lt;=100,6,IF(T8577&lt;=250,7,8)))))))</f>
        <v>1</v>
      </c>
      <c r="V8577" s="21" t="n">
        <f aca="false">IF(AND(OR(Dashboard!$T$3="All",R8577=Dashboard!$T$3),OR(Dashboard!$T$4="All",D8577=Dashboard!$T$4)),1,0)</f>
        <v>1</v>
      </c>
      <c r="W8577" s="21" t="n">
        <f aca="false">IF(V8577=1,T8577+ROW()/10000000,0)</f>
        <v>6.0008577</v>
      </c>
    </row>
    <row r="8578" customFormat="false" ht="15" hidden="false" customHeight="false" outlineLevel="0" collapsed="false">
      <c r="A8578" s="0" t="n">
        <v>18423885</v>
      </c>
      <c r="B8578" s="0" t="s">
        <v>13229</v>
      </c>
      <c r="C8578" s="0" t="n">
        <v>1</v>
      </c>
      <c r="D8578" s="0" t="s">
        <v>17189</v>
      </c>
      <c r="E8578" s="0" t="s">
        <v>18150</v>
      </c>
      <c r="F8578" s="0" t="s">
        <v>3316</v>
      </c>
      <c r="G8578" s="0" t="s">
        <v>18136</v>
      </c>
      <c r="H8578" s="0" t="s">
        <v>13231</v>
      </c>
      <c r="I8578" s="0" t="s">
        <v>2123</v>
      </c>
      <c r="J8578" s="0" t="s">
        <v>47</v>
      </c>
      <c r="K8578" s="0" t="s">
        <v>47</v>
      </c>
      <c r="L8578" s="0" t="s">
        <v>47</v>
      </c>
      <c r="M8578" s="0" t="s">
        <v>47</v>
      </c>
      <c r="N8578" s="0" t="n">
        <v>1</v>
      </c>
      <c r="O8578" s="0" t="n">
        <v>0</v>
      </c>
      <c r="P8578" s="0" t="n">
        <v>300</v>
      </c>
      <c r="Q8578" s="0" t="n">
        <v>1</v>
      </c>
      <c r="R8578" s="0" t="str">
        <f aca="false">INDEX(Lookup!$B$4:$B$18,MATCH(C8578,Lookup!$A$4:$A$18,0))</f>
        <v>India</v>
      </c>
      <c r="S8578" s="20" t="n">
        <f aca="false">INDEX(Lookup!$D$4:$D$18,MATCH(C8578,Lookup!$A$4:$A$18,0))</f>
        <v>0.012</v>
      </c>
      <c r="T8578" s="21" t="n">
        <f aca="false">ROUND(P8578*S8578,2)</f>
        <v>3.6</v>
      </c>
      <c r="U8578" s="21" t="n">
        <f aca="false">IF(T8578&lt;=10,1,IF(T8578&lt;=20,2,IF(T8578&lt;=30,3,IF(T8578&lt;=40,4,IF(T8578&lt;=50,5,IF(T8578&lt;=100,6,IF(T8578&lt;=250,7,8)))))))</f>
        <v>1</v>
      </c>
      <c r="V8578" s="21" t="n">
        <f aca="false">IF(AND(OR(Dashboard!$T$3="All",R8578=Dashboard!$T$3),OR(Dashboard!$T$4="All",D8578=Dashboard!$T$4)),1,0)</f>
        <v>1</v>
      </c>
      <c r="W8578" s="21" t="n">
        <f aca="false">IF(V8578=1,T8578+ROW()/10000000,0)</f>
        <v>3.6008578</v>
      </c>
    </row>
    <row r="8579" customFormat="false" ht="15" hidden="false" customHeight="false" outlineLevel="0" collapsed="false">
      <c r="A8579" s="0" t="n">
        <v>18421515</v>
      </c>
      <c r="B8579" s="0" t="s">
        <v>18151</v>
      </c>
      <c r="C8579" s="0" t="n">
        <v>1</v>
      </c>
      <c r="D8579" s="0" t="s">
        <v>17189</v>
      </c>
      <c r="E8579" s="0" t="s">
        <v>18152</v>
      </c>
      <c r="F8579" s="0" t="s">
        <v>3316</v>
      </c>
      <c r="G8579" s="0" t="s">
        <v>18136</v>
      </c>
      <c r="H8579" s="0" t="s">
        <v>2128</v>
      </c>
      <c r="I8579" s="0" t="s">
        <v>2123</v>
      </c>
      <c r="J8579" s="0" t="s">
        <v>47</v>
      </c>
      <c r="K8579" s="0" t="s">
        <v>47</v>
      </c>
      <c r="L8579" s="0" t="s">
        <v>47</v>
      </c>
      <c r="M8579" s="0" t="s">
        <v>47</v>
      </c>
      <c r="N8579" s="0" t="n">
        <v>1</v>
      </c>
      <c r="O8579" s="0" t="n">
        <v>0</v>
      </c>
      <c r="P8579" s="0" t="n">
        <v>200</v>
      </c>
      <c r="Q8579" s="0" t="n">
        <v>1</v>
      </c>
      <c r="R8579" s="0" t="str">
        <f aca="false">INDEX(Lookup!$B$4:$B$18,MATCH(C8579,Lookup!$A$4:$A$18,0))</f>
        <v>India</v>
      </c>
      <c r="S8579" s="20" t="n">
        <f aca="false">INDEX(Lookup!$D$4:$D$18,MATCH(C8579,Lookup!$A$4:$A$18,0))</f>
        <v>0.012</v>
      </c>
      <c r="T8579" s="21" t="n">
        <f aca="false">ROUND(P8579*S8579,2)</f>
        <v>2.4</v>
      </c>
      <c r="U8579" s="21" t="n">
        <f aca="false">IF(T8579&lt;=10,1,IF(T8579&lt;=20,2,IF(T8579&lt;=30,3,IF(T8579&lt;=40,4,IF(T8579&lt;=50,5,IF(T8579&lt;=100,6,IF(T8579&lt;=250,7,8)))))))</f>
        <v>1</v>
      </c>
      <c r="V8579" s="21" t="n">
        <f aca="false">IF(AND(OR(Dashboard!$T$3="All",R8579=Dashboard!$T$3),OR(Dashboard!$T$4="All",D8579=Dashboard!$T$4)),1,0)</f>
        <v>1</v>
      </c>
      <c r="W8579" s="21" t="n">
        <f aca="false">IF(V8579=1,T8579+ROW()/10000000,0)</f>
        <v>2.4008579</v>
      </c>
    </row>
    <row r="8580" customFormat="false" ht="15" hidden="false" customHeight="false" outlineLevel="0" collapsed="false">
      <c r="A8580" s="0" t="n">
        <v>18440171</v>
      </c>
      <c r="B8580" s="0" t="s">
        <v>8711</v>
      </c>
      <c r="C8580" s="0" t="n">
        <v>1</v>
      </c>
      <c r="D8580" s="0" t="s">
        <v>17189</v>
      </c>
      <c r="E8580" s="0" t="s">
        <v>17436</v>
      </c>
      <c r="F8580" s="0" t="s">
        <v>3316</v>
      </c>
      <c r="G8580" s="0" t="s">
        <v>18136</v>
      </c>
      <c r="H8580" s="0" t="s">
        <v>2128</v>
      </c>
      <c r="I8580" s="0" t="s">
        <v>2123</v>
      </c>
      <c r="J8580" s="0" t="s">
        <v>47</v>
      </c>
      <c r="K8580" s="0" t="s">
        <v>47</v>
      </c>
      <c r="L8580" s="0" t="s">
        <v>47</v>
      </c>
      <c r="M8580" s="0" t="s">
        <v>47</v>
      </c>
      <c r="N8580" s="0" t="n">
        <v>3</v>
      </c>
      <c r="O8580" s="0" t="n">
        <v>3</v>
      </c>
      <c r="P8580" s="0" t="n">
        <v>1250</v>
      </c>
      <c r="Q8580" s="0" t="n">
        <v>1</v>
      </c>
      <c r="R8580" s="0" t="str">
        <f aca="false">INDEX(Lookup!$B$4:$B$18,MATCH(C8580,Lookup!$A$4:$A$18,0))</f>
        <v>India</v>
      </c>
      <c r="S8580" s="20" t="n">
        <f aca="false">INDEX(Lookup!$D$4:$D$18,MATCH(C8580,Lookup!$A$4:$A$18,0))</f>
        <v>0.012</v>
      </c>
      <c r="T8580" s="21" t="n">
        <f aca="false">ROUND(P8580*S8580,2)</f>
        <v>15</v>
      </c>
      <c r="U8580" s="21" t="n">
        <f aca="false">IF(T8580&lt;=10,1,IF(T8580&lt;=20,2,IF(T8580&lt;=30,3,IF(T8580&lt;=40,4,IF(T8580&lt;=50,5,IF(T8580&lt;=100,6,IF(T8580&lt;=250,7,8)))))))</f>
        <v>2</v>
      </c>
      <c r="V8580" s="21" t="n">
        <f aca="false">IF(AND(OR(Dashboard!$T$3="All",R8580=Dashboard!$T$3),OR(Dashboard!$T$4="All",D8580=Dashboard!$T$4)),1,0)</f>
        <v>1</v>
      </c>
      <c r="W8580" s="21" t="n">
        <f aca="false">IF(V8580=1,T8580+ROW()/10000000,0)</f>
        <v>15.000858</v>
      </c>
    </row>
    <row r="8581" customFormat="false" ht="15" hidden="false" customHeight="false" outlineLevel="0" collapsed="false">
      <c r="A8581" s="0" t="n">
        <v>18359322</v>
      </c>
      <c r="B8581" s="0" t="s">
        <v>18153</v>
      </c>
      <c r="C8581" s="0" t="n">
        <v>1</v>
      </c>
      <c r="D8581" s="0" t="s">
        <v>17189</v>
      </c>
      <c r="E8581" s="0" t="s">
        <v>18154</v>
      </c>
      <c r="F8581" s="0" t="s">
        <v>3331</v>
      </c>
      <c r="G8581" s="0" t="s">
        <v>18155</v>
      </c>
      <c r="H8581" s="0" t="s">
        <v>402</v>
      </c>
      <c r="I8581" s="0" t="s">
        <v>2123</v>
      </c>
      <c r="J8581" s="0" t="s">
        <v>47</v>
      </c>
      <c r="K8581" s="0" t="s">
        <v>47</v>
      </c>
      <c r="L8581" s="0" t="s">
        <v>47</v>
      </c>
      <c r="M8581" s="0" t="s">
        <v>47</v>
      </c>
      <c r="N8581" s="0" t="n">
        <v>1</v>
      </c>
      <c r="O8581" s="0" t="n">
        <v>6</v>
      </c>
      <c r="P8581" s="0" t="n">
        <v>100</v>
      </c>
      <c r="Q8581" s="0" t="n">
        <v>3</v>
      </c>
      <c r="R8581" s="0" t="str">
        <f aca="false">INDEX(Lookup!$B$4:$B$18,MATCH(C8581,Lookup!$A$4:$A$18,0))</f>
        <v>India</v>
      </c>
      <c r="S8581" s="20" t="n">
        <f aca="false">INDEX(Lookup!$D$4:$D$18,MATCH(C8581,Lookup!$A$4:$A$18,0))</f>
        <v>0.012</v>
      </c>
      <c r="T8581" s="21" t="n">
        <f aca="false">ROUND(P8581*S8581,2)</f>
        <v>1.2</v>
      </c>
      <c r="U8581" s="21" t="n">
        <f aca="false">IF(T8581&lt;=10,1,IF(T8581&lt;=20,2,IF(T8581&lt;=30,3,IF(T8581&lt;=40,4,IF(T8581&lt;=50,5,IF(T8581&lt;=100,6,IF(T8581&lt;=250,7,8)))))))</f>
        <v>1</v>
      </c>
      <c r="V8581" s="21" t="n">
        <f aca="false">IF(AND(OR(Dashboard!$T$3="All",R8581=Dashboard!$T$3),OR(Dashboard!$T$4="All",D8581=Dashboard!$T$4)),1,0)</f>
        <v>1</v>
      </c>
      <c r="W8581" s="21" t="n">
        <f aca="false">IF(V8581=1,T8581+ROW()/10000000,0)</f>
        <v>1.2008581</v>
      </c>
    </row>
    <row r="8582" customFormat="false" ht="15" hidden="false" customHeight="false" outlineLevel="0" collapsed="false">
      <c r="A8582" s="0" t="n">
        <v>457</v>
      </c>
      <c r="B8582" s="0" t="s">
        <v>17610</v>
      </c>
      <c r="C8582" s="0" t="n">
        <v>1</v>
      </c>
      <c r="D8582" s="0" t="s">
        <v>17189</v>
      </c>
      <c r="E8582" s="0" t="s">
        <v>18156</v>
      </c>
      <c r="F8582" s="0" t="s">
        <v>3331</v>
      </c>
      <c r="G8582" s="0" t="s">
        <v>18155</v>
      </c>
      <c r="H8582" s="0" t="s">
        <v>2359</v>
      </c>
      <c r="I8582" s="0" t="s">
        <v>2123</v>
      </c>
      <c r="J8582" s="0" t="s">
        <v>46</v>
      </c>
      <c r="K8582" s="0" t="s">
        <v>46</v>
      </c>
      <c r="L8582" s="0" t="s">
        <v>47</v>
      </c>
      <c r="M8582" s="0" t="s">
        <v>47</v>
      </c>
      <c r="N8582" s="0" t="n">
        <v>2</v>
      </c>
      <c r="O8582" s="0" t="n">
        <v>239</v>
      </c>
      <c r="P8582" s="0" t="n">
        <v>800</v>
      </c>
      <c r="Q8582" s="0" t="n">
        <v>2.8</v>
      </c>
      <c r="R8582" s="0" t="str">
        <f aca="false">INDEX(Lookup!$B$4:$B$18,MATCH(C8582,Lookup!$A$4:$A$18,0))</f>
        <v>India</v>
      </c>
      <c r="S8582" s="20" t="n">
        <f aca="false">INDEX(Lookup!$D$4:$D$18,MATCH(C8582,Lookup!$A$4:$A$18,0))</f>
        <v>0.012</v>
      </c>
      <c r="T8582" s="21" t="n">
        <f aca="false">ROUND(P8582*S8582,2)</f>
        <v>9.6</v>
      </c>
      <c r="U8582" s="21" t="n">
        <f aca="false">IF(T8582&lt;=10,1,IF(T8582&lt;=20,2,IF(T8582&lt;=30,3,IF(T8582&lt;=40,4,IF(T8582&lt;=50,5,IF(T8582&lt;=100,6,IF(T8582&lt;=250,7,8)))))))</f>
        <v>1</v>
      </c>
      <c r="V8582" s="21" t="n">
        <f aca="false">IF(AND(OR(Dashboard!$T$3="All",R8582=Dashboard!$T$3),OR(Dashboard!$T$4="All",D8582=Dashboard!$T$4)),1,0)</f>
        <v>1</v>
      </c>
      <c r="W8582" s="21" t="n">
        <f aca="false">IF(V8582=1,T8582+ROW()/10000000,0)</f>
        <v>9.6008582</v>
      </c>
    </row>
    <row r="8583" customFormat="false" ht="15" hidden="false" customHeight="false" outlineLevel="0" collapsed="false">
      <c r="A8583" s="0" t="n">
        <v>18398459</v>
      </c>
      <c r="B8583" s="0" t="s">
        <v>18157</v>
      </c>
      <c r="C8583" s="0" t="n">
        <v>1</v>
      </c>
      <c r="D8583" s="0" t="s">
        <v>17189</v>
      </c>
      <c r="E8583" s="0" t="s">
        <v>18158</v>
      </c>
      <c r="F8583" s="0" t="s">
        <v>3331</v>
      </c>
      <c r="G8583" s="0" t="s">
        <v>18155</v>
      </c>
      <c r="H8583" s="0" t="s">
        <v>3392</v>
      </c>
      <c r="I8583" s="0" t="s">
        <v>2123</v>
      </c>
      <c r="J8583" s="0" t="s">
        <v>47</v>
      </c>
      <c r="K8583" s="0" t="s">
        <v>47</v>
      </c>
      <c r="L8583" s="0" t="s">
        <v>47</v>
      </c>
      <c r="M8583" s="0" t="s">
        <v>47</v>
      </c>
      <c r="N8583" s="0" t="n">
        <v>2</v>
      </c>
      <c r="O8583" s="0" t="n">
        <v>15</v>
      </c>
      <c r="P8583" s="0" t="n">
        <v>500</v>
      </c>
      <c r="Q8583" s="0" t="n">
        <v>3.4</v>
      </c>
      <c r="R8583" s="0" t="str">
        <f aca="false">INDEX(Lookup!$B$4:$B$18,MATCH(C8583,Lookup!$A$4:$A$18,0))</f>
        <v>India</v>
      </c>
      <c r="S8583" s="20" t="n">
        <f aca="false">INDEX(Lookup!$D$4:$D$18,MATCH(C8583,Lookup!$A$4:$A$18,0))</f>
        <v>0.012</v>
      </c>
      <c r="T8583" s="21" t="n">
        <f aca="false">ROUND(P8583*S8583,2)</f>
        <v>6</v>
      </c>
      <c r="U8583" s="21" t="n">
        <f aca="false">IF(T8583&lt;=10,1,IF(T8583&lt;=20,2,IF(T8583&lt;=30,3,IF(T8583&lt;=40,4,IF(T8583&lt;=50,5,IF(T8583&lt;=100,6,IF(T8583&lt;=250,7,8)))))))</f>
        <v>1</v>
      </c>
      <c r="V8583" s="21" t="n">
        <f aca="false">IF(AND(OR(Dashboard!$T$3="All",R8583=Dashboard!$T$3),OR(Dashboard!$T$4="All",D8583=Dashboard!$T$4)),1,0)</f>
        <v>1</v>
      </c>
      <c r="W8583" s="21" t="n">
        <f aca="false">IF(V8583=1,T8583+ROW()/10000000,0)</f>
        <v>6.0008583</v>
      </c>
    </row>
    <row r="8584" customFormat="false" ht="15" hidden="false" customHeight="false" outlineLevel="0" collapsed="false">
      <c r="A8584" s="0" t="n">
        <v>18255715</v>
      </c>
      <c r="B8584" s="0" t="s">
        <v>18159</v>
      </c>
      <c r="C8584" s="0" t="n">
        <v>1</v>
      </c>
      <c r="D8584" s="0" t="s">
        <v>17189</v>
      </c>
      <c r="E8584" s="0" t="s">
        <v>18160</v>
      </c>
      <c r="F8584" s="0" t="s">
        <v>3331</v>
      </c>
      <c r="G8584" s="0" t="s">
        <v>18155</v>
      </c>
      <c r="H8584" s="0" t="s">
        <v>2359</v>
      </c>
      <c r="I8584" s="0" t="s">
        <v>2123</v>
      </c>
      <c r="J8584" s="0" t="s">
        <v>47</v>
      </c>
      <c r="K8584" s="0" t="s">
        <v>46</v>
      </c>
      <c r="L8584" s="0" t="s">
        <v>47</v>
      </c>
      <c r="M8584" s="0" t="s">
        <v>47</v>
      </c>
      <c r="N8584" s="0" t="n">
        <v>2</v>
      </c>
      <c r="O8584" s="0" t="n">
        <v>7</v>
      </c>
      <c r="P8584" s="0" t="n">
        <v>500</v>
      </c>
      <c r="Q8584" s="0" t="n">
        <v>2.9</v>
      </c>
      <c r="R8584" s="0" t="str">
        <f aca="false">INDEX(Lookup!$B$4:$B$18,MATCH(C8584,Lookup!$A$4:$A$18,0))</f>
        <v>India</v>
      </c>
      <c r="S8584" s="20" t="n">
        <f aca="false">INDEX(Lookup!$D$4:$D$18,MATCH(C8584,Lookup!$A$4:$A$18,0))</f>
        <v>0.012</v>
      </c>
      <c r="T8584" s="21" t="n">
        <f aca="false">ROUND(P8584*S8584,2)</f>
        <v>6</v>
      </c>
      <c r="U8584" s="21" t="n">
        <f aca="false">IF(T8584&lt;=10,1,IF(T8584&lt;=20,2,IF(T8584&lt;=30,3,IF(T8584&lt;=40,4,IF(T8584&lt;=50,5,IF(T8584&lt;=100,6,IF(T8584&lt;=250,7,8)))))))</f>
        <v>1</v>
      </c>
      <c r="V8584" s="21" t="n">
        <f aca="false">IF(AND(OR(Dashboard!$T$3="All",R8584=Dashboard!$T$3),OR(Dashboard!$T$4="All",D8584=Dashboard!$T$4)),1,0)</f>
        <v>1</v>
      </c>
      <c r="W8584" s="21" t="n">
        <f aca="false">IF(V8584=1,T8584+ROW()/10000000,0)</f>
        <v>6.0008584</v>
      </c>
    </row>
    <row r="8585" customFormat="false" ht="15" hidden="false" customHeight="false" outlineLevel="0" collapsed="false">
      <c r="A8585" s="0" t="n">
        <v>18427249</v>
      </c>
      <c r="B8585" s="0" t="s">
        <v>18161</v>
      </c>
      <c r="C8585" s="0" t="n">
        <v>1</v>
      </c>
      <c r="D8585" s="0" t="s">
        <v>17189</v>
      </c>
      <c r="E8585" s="0" t="s">
        <v>18162</v>
      </c>
      <c r="F8585" s="0" t="s">
        <v>3331</v>
      </c>
      <c r="G8585" s="0" t="s">
        <v>18155</v>
      </c>
      <c r="H8585" s="0" t="s">
        <v>2362</v>
      </c>
      <c r="I8585" s="0" t="s">
        <v>2123</v>
      </c>
      <c r="J8585" s="0" t="s">
        <v>47</v>
      </c>
      <c r="K8585" s="0" t="s">
        <v>47</v>
      </c>
      <c r="L8585" s="0" t="s">
        <v>47</v>
      </c>
      <c r="M8585" s="0" t="s">
        <v>47</v>
      </c>
      <c r="N8585" s="0" t="n">
        <v>2</v>
      </c>
      <c r="O8585" s="0" t="n">
        <v>23</v>
      </c>
      <c r="P8585" s="0" t="n">
        <v>500</v>
      </c>
      <c r="Q8585" s="0" t="n">
        <v>3.4</v>
      </c>
      <c r="R8585" s="0" t="str">
        <f aca="false">INDEX(Lookup!$B$4:$B$18,MATCH(C8585,Lookup!$A$4:$A$18,0))</f>
        <v>India</v>
      </c>
      <c r="S8585" s="20" t="n">
        <f aca="false">INDEX(Lookup!$D$4:$D$18,MATCH(C8585,Lookup!$A$4:$A$18,0))</f>
        <v>0.012</v>
      </c>
      <c r="T8585" s="21" t="n">
        <f aca="false">ROUND(P8585*S8585,2)</f>
        <v>6</v>
      </c>
      <c r="U8585" s="21" t="n">
        <f aca="false">IF(T8585&lt;=10,1,IF(T8585&lt;=20,2,IF(T8585&lt;=30,3,IF(T8585&lt;=40,4,IF(T8585&lt;=50,5,IF(T8585&lt;=100,6,IF(T8585&lt;=250,7,8)))))))</f>
        <v>1</v>
      </c>
      <c r="V8585" s="21" t="n">
        <f aca="false">IF(AND(OR(Dashboard!$T$3="All",R8585=Dashboard!$T$3),OR(Dashboard!$T$4="All",D8585=Dashboard!$T$4)),1,0)</f>
        <v>1</v>
      </c>
      <c r="W8585" s="21" t="n">
        <f aca="false">IF(V8585=1,T8585+ROW()/10000000,0)</f>
        <v>6.0008585</v>
      </c>
    </row>
    <row r="8586" customFormat="false" ht="15" hidden="false" customHeight="false" outlineLevel="0" collapsed="false">
      <c r="A8586" s="0" t="n">
        <v>18391164</v>
      </c>
      <c r="B8586" s="0" t="s">
        <v>18163</v>
      </c>
      <c r="C8586" s="0" t="n">
        <v>1</v>
      </c>
      <c r="D8586" s="0" t="s">
        <v>17189</v>
      </c>
      <c r="E8586" s="0" t="s">
        <v>18164</v>
      </c>
      <c r="F8586" s="0" t="s">
        <v>3331</v>
      </c>
      <c r="G8586" s="0" t="s">
        <v>18155</v>
      </c>
      <c r="H8586" s="0" t="s">
        <v>1898</v>
      </c>
      <c r="I8586" s="0" t="s">
        <v>2123</v>
      </c>
      <c r="J8586" s="0" t="s">
        <v>47</v>
      </c>
      <c r="K8586" s="0" t="s">
        <v>47</v>
      </c>
      <c r="L8586" s="0" t="s">
        <v>47</v>
      </c>
      <c r="M8586" s="0" t="s">
        <v>47</v>
      </c>
      <c r="N8586" s="0" t="n">
        <v>1</v>
      </c>
      <c r="O8586" s="0" t="n">
        <v>8</v>
      </c>
      <c r="P8586" s="0" t="n">
        <v>400</v>
      </c>
      <c r="Q8586" s="0" t="n">
        <v>2.9</v>
      </c>
      <c r="R8586" s="0" t="str">
        <f aca="false">INDEX(Lookup!$B$4:$B$18,MATCH(C8586,Lookup!$A$4:$A$18,0))</f>
        <v>India</v>
      </c>
      <c r="S8586" s="20" t="n">
        <f aca="false">INDEX(Lookup!$D$4:$D$18,MATCH(C8586,Lookup!$A$4:$A$18,0))</f>
        <v>0.012</v>
      </c>
      <c r="T8586" s="21" t="n">
        <f aca="false">ROUND(P8586*S8586,2)</f>
        <v>4.8</v>
      </c>
      <c r="U8586" s="21" t="n">
        <f aca="false">IF(T8586&lt;=10,1,IF(T8586&lt;=20,2,IF(T8586&lt;=30,3,IF(T8586&lt;=40,4,IF(T8586&lt;=50,5,IF(T8586&lt;=100,6,IF(T8586&lt;=250,7,8)))))))</f>
        <v>1</v>
      </c>
      <c r="V8586" s="21" t="n">
        <f aca="false">IF(AND(OR(Dashboard!$T$3="All",R8586=Dashboard!$T$3),OR(Dashboard!$T$4="All",D8586=Dashboard!$T$4)),1,0)</f>
        <v>1</v>
      </c>
      <c r="W8586" s="21" t="n">
        <f aca="false">IF(V8586=1,T8586+ROW()/10000000,0)</f>
        <v>4.8008586</v>
      </c>
    </row>
    <row r="8587" customFormat="false" ht="15" hidden="false" customHeight="false" outlineLevel="0" collapsed="false">
      <c r="A8587" s="0" t="n">
        <v>18472655</v>
      </c>
      <c r="B8587" s="0" t="s">
        <v>18165</v>
      </c>
      <c r="C8587" s="0" t="n">
        <v>1</v>
      </c>
      <c r="D8587" s="0" t="s">
        <v>17189</v>
      </c>
      <c r="E8587" s="0" t="s">
        <v>18166</v>
      </c>
      <c r="F8587" s="0" t="s">
        <v>3331</v>
      </c>
      <c r="G8587" s="0" t="s">
        <v>18155</v>
      </c>
      <c r="H8587" s="0" t="s">
        <v>2802</v>
      </c>
      <c r="I8587" s="0" t="s">
        <v>2123</v>
      </c>
      <c r="J8587" s="0" t="s">
        <v>47</v>
      </c>
      <c r="K8587" s="0" t="s">
        <v>46</v>
      </c>
      <c r="L8587" s="0" t="s">
        <v>47</v>
      </c>
      <c r="M8587" s="0" t="s">
        <v>47</v>
      </c>
      <c r="N8587" s="0" t="n">
        <v>1</v>
      </c>
      <c r="O8587" s="0" t="n">
        <v>6</v>
      </c>
      <c r="P8587" s="0" t="n">
        <v>400</v>
      </c>
      <c r="Q8587" s="0" t="n">
        <v>3.1</v>
      </c>
      <c r="R8587" s="0" t="str">
        <f aca="false">INDEX(Lookup!$B$4:$B$18,MATCH(C8587,Lookup!$A$4:$A$18,0))</f>
        <v>India</v>
      </c>
      <c r="S8587" s="20" t="n">
        <f aca="false">INDEX(Lookup!$D$4:$D$18,MATCH(C8587,Lookup!$A$4:$A$18,0))</f>
        <v>0.012</v>
      </c>
      <c r="T8587" s="21" t="n">
        <f aca="false">ROUND(P8587*S8587,2)</f>
        <v>4.8</v>
      </c>
      <c r="U8587" s="21" t="n">
        <f aca="false">IF(T8587&lt;=10,1,IF(T8587&lt;=20,2,IF(T8587&lt;=30,3,IF(T8587&lt;=40,4,IF(T8587&lt;=50,5,IF(T8587&lt;=100,6,IF(T8587&lt;=250,7,8)))))))</f>
        <v>1</v>
      </c>
      <c r="V8587" s="21" t="n">
        <f aca="false">IF(AND(OR(Dashboard!$T$3="All",R8587=Dashboard!$T$3),OR(Dashboard!$T$4="All",D8587=Dashboard!$T$4)),1,0)</f>
        <v>1</v>
      </c>
      <c r="W8587" s="21" t="n">
        <f aca="false">IF(V8587=1,T8587+ROW()/10000000,0)</f>
        <v>4.8008587</v>
      </c>
    </row>
    <row r="8588" customFormat="false" ht="15" hidden="false" customHeight="false" outlineLevel="0" collapsed="false">
      <c r="A8588" s="0" t="n">
        <v>18279437</v>
      </c>
      <c r="B8588" s="0" t="s">
        <v>3106</v>
      </c>
      <c r="C8588" s="0" t="n">
        <v>1</v>
      </c>
      <c r="D8588" s="0" t="s">
        <v>17189</v>
      </c>
      <c r="E8588" s="0" t="s">
        <v>18167</v>
      </c>
      <c r="F8588" s="0" t="s">
        <v>3331</v>
      </c>
      <c r="G8588" s="0" t="s">
        <v>18155</v>
      </c>
      <c r="H8588" s="0" t="s">
        <v>2978</v>
      </c>
      <c r="I8588" s="0" t="s">
        <v>2123</v>
      </c>
      <c r="J8588" s="0" t="s">
        <v>47</v>
      </c>
      <c r="K8588" s="0" t="s">
        <v>46</v>
      </c>
      <c r="L8588" s="0" t="s">
        <v>47</v>
      </c>
      <c r="M8588" s="0" t="s">
        <v>47</v>
      </c>
      <c r="N8588" s="0" t="n">
        <v>1</v>
      </c>
      <c r="O8588" s="0" t="n">
        <v>72</v>
      </c>
      <c r="P8588" s="0" t="n">
        <v>450</v>
      </c>
      <c r="Q8588" s="0" t="n">
        <v>3.7</v>
      </c>
      <c r="R8588" s="0" t="str">
        <f aca="false">INDEX(Lookup!$B$4:$B$18,MATCH(C8588,Lookup!$A$4:$A$18,0))</f>
        <v>India</v>
      </c>
      <c r="S8588" s="20" t="n">
        <f aca="false">INDEX(Lookup!$D$4:$D$18,MATCH(C8588,Lookup!$A$4:$A$18,0))</f>
        <v>0.012</v>
      </c>
      <c r="T8588" s="21" t="n">
        <f aca="false">ROUND(P8588*S8588,2)</f>
        <v>5.4</v>
      </c>
      <c r="U8588" s="21" t="n">
        <f aca="false">IF(T8588&lt;=10,1,IF(T8588&lt;=20,2,IF(T8588&lt;=30,3,IF(T8588&lt;=40,4,IF(T8588&lt;=50,5,IF(T8588&lt;=100,6,IF(T8588&lt;=250,7,8)))))))</f>
        <v>1</v>
      </c>
      <c r="V8588" s="21" t="n">
        <f aca="false">IF(AND(OR(Dashboard!$T$3="All",R8588=Dashboard!$T$3),OR(Dashboard!$T$4="All",D8588=Dashboard!$T$4)),1,0)</f>
        <v>1</v>
      </c>
      <c r="W8588" s="21" t="n">
        <f aca="false">IF(V8588=1,T8588+ROW()/10000000,0)</f>
        <v>5.4008588</v>
      </c>
    </row>
    <row r="8589" customFormat="false" ht="15" hidden="false" customHeight="false" outlineLevel="0" collapsed="false">
      <c r="A8589" s="0" t="n">
        <v>18204489</v>
      </c>
      <c r="B8589" s="0" t="s">
        <v>18168</v>
      </c>
      <c r="C8589" s="0" t="n">
        <v>1</v>
      </c>
      <c r="D8589" s="0" t="s">
        <v>17189</v>
      </c>
      <c r="E8589" s="0" t="s">
        <v>18169</v>
      </c>
      <c r="F8589" s="0" t="s">
        <v>3331</v>
      </c>
      <c r="G8589" s="0" t="s">
        <v>18155</v>
      </c>
      <c r="H8589" s="0" t="s">
        <v>69</v>
      </c>
      <c r="I8589" s="0" t="s">
        <v>2123</v>
      </c>
      <c r="J8589" s="0" t="s">
        <v>47</v>
      </c>
      <c r="K8589" s="0" t="s">
        <v>46</v>
      </c>
      <c r="L8589" s="0" t="s">
        <v>47</v>
      </c>
      <c r="M8589" s="0" t="s">
        <v>47</v>
      </c>
      <c r="N8589" s="0" t="n">
        <v>2</v>
      </c>
      <c r="O8589" s="0" t="n">
        <v>113</v>
      </c>
      <c r="P8589" s="0" t="n">
        <v>700</v>
      </c>
      <c r="Q8589" s="0" t="n">
        <v>3.8</v>
      </c>
      <c r="R8589" s="0" t="str">
        <f aca="false">INDEX(Lookup!$B$4:$B$18,MATCH(C8589,Lookup!$A$4:$A$18,0))</f>
        <v>India</v>
      </c>
      <c r="S8589" s="20" t="n">
        <f aca="false">INDEX(Lookup!$D$4:$D$18,MATCH(C8589,Lookup!$A$4:$A$18,0))</f>
        <v>0.012</v>
      </c>
      <c r="T8589" s="21" t="n">
        <f aca="false">ROUND(P8589*S8589,2)</f>
        <v>8.4</v>
      </c>
      <c r="U8589" s="21" t="n">
        <f aca="false">IF(T8589&lt;=10,1,IF(T8589&lt;=20,2,IF(T8589&lt;=30,3,IF(T8589&lt;=40,4,IF(T8589&lt;=50,5,IF(T8589&lt;=100,6,IF(T8589&lt;=250,7,8)))))))</f>
        <v>1</v>
      </c>
      <c r="V8589" s="21" t="n">
        <f aca="false">IF(AND(OR(Dashboard!$T$3="All",R8589=Dashboard!$T$3),OR(Dashboard!$T$4="All",D8589=Dashboard!$T$4)),1,0)</f>
        <v>1</v>
      </c>
      <c r="W8589" s="21" t="n">
        <f aca="false">IF(V8589=1,T8589+ROW()/10000000,0)</f>
        <v>8.4008589</v>
      </c>
    </row>
    <row r="8590" customFormat="false" ht="15" hidden="false" customHeight="false" outlineLevel="0" collapsed="false">
      <c r="A8590" s="0" t="n">
        <v>18275704</v>
      </c>
      <c r="B8590" s="0" t="s">
        <v>18170</v>
      </c>
      <c r="C8590" s="0" t="n">
        <v>1</v>
      </c>
      <c r="D8590" s="0" t="s">
        <v>17189</v>
      </c>
      <c r="E8590" s="0" t="s">
        <v>18171</v>
      </c>
      <c r="F8590" s="0" t="s">
        <v>3331</v>
      </c>
      <c r="G8590" s="0" t="s">
        <v>18155</v>
      </c>
      <c r="H8590" s="0" t="s">
        <v>18172</v>
      </c>
      <c r="I8590" s="0" t="s">
        <v>2123</v>
      </c>
      <c r="J8590" s="0" t="s">
        <v>47</v>
      </c>
      <c r="K8590" s="0" t="s">
        <v>46</v>
      </c>
      <c r="L8590" s="0" t="s">
        <v>47</v>
      </c>
      <c r="M8590" s="0" t="s">
        <v>47</v>
      </c>
      <c r="N8590" s="0" t="n">
        <v>1</v>
      </c>
      <c r="O8590" s="0" t="n">
        <v>111</v>
      </c>
      <c r="P8590" s="0" t="n">
        <v>450</v>
      </c>
      <c r="Q8590" s="0" t="n">
        <v>3.6</v>
      </c>
      <c r="R8590" s="0" t="str">
        <f aca="false">INDEX(Lookup!$B$4:$B$18,MATCH(C8590,Lookup!$A$4:$A$18,0))</f>
        <v>India</v>
      </c>
      <c r="S8590" s="20" t="n">
        <f aca="false">INDEX(Lookup!$D$4:$D$18,MATCH(C8590,Lookup!$A$4:$A$18,0))</f>
        <v>0.012</v>
      </c>
      <c r="T8590" s="21" t="n">
        <f aca="false">ROUND(P8590*S8590,2)</f>
        <v>5.4</v>
      </c>
      <c r="U8590" s="21" t="n">
        <f aca="false">IF(T8590&lt;=10,1,IF(T8590&lt;=20,2,IF(T8590&lt;=30,3,IF(T8590&lt;=40,4,IF(T8590&lt;=50,5,IF(T8590&lt;=100,6,IF(T8590&lt;=250,7,8)))))))</f>
        <v>1</v>
      </c>
      <c r="V8590" s="21" t="n">
        <f aca="false">IF(AND(OR(Dashboard!$T$3="All",R8590=Dashboard!$T$3),OR(Dashboard!$T$4="All",D8590=Dashboard!$T$4)),1,0)</f>
        <v>1</v>
      </c>
      <c r="W8590" s="21" t="n">
        <f aca="false">IF(V8590=1,T8590+ROW()/10000000,0)</f>
        <v>5.400859</v>
      </c>
    </row>
    <row r="8591" customFormat="false" ht="15" hidden="false" customHeight="false" outlineLevel="0" collapsed="false">
      <c r="A8591" s="0" t="n">
        <v>18332077</v>
      </c>
      <c r="B8591" s="0" t="s">
        <v>18173</v>
      </c>
      <c r="C8591" s="0" t="n">
        <v>1</v>
      </c>
      <c r="D8591" s="0" t="s">
        <v>17189</v>
      </c>
      <c r="E8591" s="0" t="s">
        <v>18174</v>
      </c>
      <c r="F8591" s="0" t="s">
        <v>3331</v>
      </c>
      <c r="G8591" s="0" t="s">
        <v>18155</v>
      </c>
      <c r="H8591" s="0" t="s">
        <v>2282</v>
      </c>
      <c r="I8591" s="0" t="s">
        <v>2123</v>
      </c>
      <c r="J8591" s="0" t="s">
        <v>47</v>
      </c>
      <c r="K8591" s="0" t="s">
        <v>46</v>
      </c>
      <c r="L8591" s="0" t="s">
        <v>47</v>
      </c>
      <c r="M8591" s="0" t="s">
        <v>47</v>
      </c>
      <c r="N8591" s="0" t="n">
        <v>1</v>
      </c>
      <c r="O8591" s="0" t="n">
        <v>68</v>
      </c>
      <c r="P8591" s="0" t="n">
        <v>350</v>
      </c>
      <c r="Q8591" s="0" t="n">
        <v>3.7</v>
      </c>
      <c r="R8591" s="0" t="str">
        <f aca="false">INDEX(Lookup!$B$4:$B$18,MATCH(C8591,Lookup!$A$4:$A$18,0))</f>
        <v>India</v>
      </c>
      <c r="S8591" s="20" t="n">
        <f aca="false">INDEX(Lookup!$D$4:$D$18,MATCH(C8591,Lookup!$A$4:$A$18,0))</f>
        <v>0.012</v>
      </c>
      <c r="T8591" s="21" t="n">
        <f aca="false">ROUND(P8591*S8591,2)</f>
        <v>4.2</v>
      </c>
      <c r="U8591" s="21" t="n">
        <f aca="false">IF(T8591&lt;=10,1,IF(T8591&lt;=20,2,IF(T8591&lt;=30,3,IF(T8591&lt;=40,4,IF(T8591&lt;=50,5,IF(T8591&lt;=100,6,IF(T8591&lt;=250,7,8)))))))</f>
        <v>1</v>
      </c>
      <c r="V8591" s="21" t="n">
        <f aca="false">IF(AND(OR(Dashboard!$T$3="All",R8591=Dashboard!$T$3),OR(Dashboard!$T$4="All",D8591=Dashboard!$T$4)),1,0)</f>
        <v>1</v>
      </c>
      <c r="W8591" s="21" t="n">
        <f aca="false">IF(V8591=1,T8591+ROW()/10000000,0)</f>
        <v>4.2008591</v>
      </c>
    </row>
    <row r="8592" customFormat="false" ht="15" hidden="false" customHeight="false" outlineLevel="0" collapsed="false">
      <c r="A8592" s="0" t="n">
        <v>18458632</v>
      </c>
      <c r="B8592" s="0" t="s">
        <v>17898</v>
      </c>
      <c r="C8592" s="0" t="n">
        <v>1</v>
      </c>
      <c r="D8592" s="0" t="s">
        <v>17189</v>
      </c>
      <c r="E8592" s="0" t="s">
        <v>18175</v>
      </c>
      <c r="F8592" s="0" t="s">
        <v>3331</v>
      </c>
      <c r="G8592" s="0" t="s">
        <v>18155</v>
      </c>
      <c r="H8592" s="0" t="s">
        <v>4046</v>
      </c>
      <c r="I8592" s="0" t="s">
        <v>2123</v>
      </c>
      <c r="J8592" s="0" t="s">
        <v>46</v>
      </c>
      <c r="K8592" s="0" t="s">
        <v>46</v>
      </c>
      <c r="L8592" s="0" t="s">
        <v>47</v>
      </c>
      <c r="M8592" s="0" t="s">
        <v>47</v>
      </c>
      <c r="N8592" s="0" t="n">
        <v>2</v>
      </c>
      <c r="O8592" s="0" t="n">
        <v>26</v>
      </c>
      <c r="P8592" s="0" t="n">
        <v>800</v>
      </c>
      <c r="Q8592" s="0" t="n">
        <v>3.7</v>
      </c>
      <c r="R8592" s="0" t="str">
        <f aca="false">INDEX(Lookup!$B$4:$B$18,MATCH(C8592,Lookup!$A$4:$A$18,0))</f>
        <v>India</v>
      </c>
      <c r="S8592" s="20" t="n">
        <f aca="false">INDEX(Lookup!$D$4:$D$18,MATCH(C8592,Lookup!$A$4:$A$18,0))</f>
        <v>0.012</v>
      </c>
      <c r="T8592" s="21" t="n">
        <f aca="false">ROUND(P8592*S8592,2)</f>
        <v>9.6</v>
      </c>
      <c r="U8592" s="21" t="n">
        <f aca="false">IF(T8592&lt;=10,1,IF(T8592&lt;=20,2,IF(T8592&lt;=30,3,IF(T8592&lt;=40,4,IF(T8592&lt;=50,5,IF(T8592&lt;=100,6,IF(T8592&lt;=250,7,8)))))))</f>
        <v>1</v>
      </c>
      <c r="V8592" s="21" t="n">
        <f aca="false">IF(AND(OR(Dashboard!$T$3="All",R8592=Dashboard!$T$3),OR(Dashboard!$T$4="All",D8592=Dashboard!$T$4)),1,0)</f>
        <v>1</v>
      </c>
      <c r="W8592" s="21" t="n">
        <f aca="false">IF(V8592=1,T8592+ROW()/10000000,0)</f>
        <v>9.6008592</v>
      </c>
    </row>
    <row r="8593" customFormat="false" ht="15" hidden="false" customHeight="false" outlineLevel="0" collapsed="false">
      <c r="A8593" s="0" t="n">
        <v>18391158</v>
      </c>
      <c r="B8593" s="0" t="s">
        <v>18176</v>
      </c>
      <c r="C8593" s="0" t="n">
        <v>1</v>
      </c>
      <c r="D8593" s="0" t="s">
        <v>17189</v>
      </c>
      <c r="E8593" s="0" t="s">
        <v>18177</v>
      </c>
      <c r="F8593" s="0" t="s">
        <v>3331</v>
      </c>
      <c r="G8593" s="0" t="s">
        <v>18155</v>
      </c>
      <c r="H8593" s="0" t="s">
        <v>2243</v>
      </c>
      <c r="I8593" s="0" t="s">
        <v>2123</v>
      </c>
      <c r="J8593" s="0" t="s">
        <v>47</v>
      </c>
      <c r="K8593" s="0" t="s">
        <v>47</v>
      </c>
      <c r="L8593" s="0" t="s">
        <v>47</v>
      </c>
      <c r="M8593" s="0" t="s">
        <v>47</v>
      </c>
      <c r="N8593" s="0" t="n">
        <v>1</v>
      </c>
      <c r="O8593" s="0" t="n">
        <v>27</v>
      </c>
      <c r="P8593" s="0" t="n">
        <v>400</v>
      </c>
      <c r="Q8593" s="0" t="n">
        <v>3.5</v>
      </c>
      <c r="R8593" s="0" t="str">
        <f aca="false">INDEX(Lookup!$B$4:$B$18,MATCH(C8593,Lookup!$A$4:$A$18,0))</f>
        <v>India</v>
      </c>
      <c r="S8593" s="20" t="n">
        <f aca="false">INDEX(Lookup!$D$4:$D$18,MATCH(C8593,Lookup!$A$4:$A$18,0))</f>
        <v>0.012</v>
      </c>
      <c r="T8593" s="21" t="n">
        <f aca="false">ROUND(P8593*S8593,2)</f>
        <v>4.8</v>
      </c>
      <c r="U8593" s="21" t="n">
        <f aca="false">IF(T8593&lt;=10,1,IF(T8593&lt;=20,2,IF(T8593&lt;=30,3,IF(T8593&lt;=40,4,IF(T8593&lt;=50,5,IF(T8593&lt;=100,6,IF(T8593&lt;=250,7,8)))))))</f>
        <v>1</v>
      </c>
      <c r="V8593" s="21" t="n">
        <f aca="false">IF(AND(OR(Dashboard!$T$3="All",R8593=Dashboard!$T$3),OR(Dashboard!$T$4="All",D8593=Dashboard!$T$4)),1,0)</f>
        <v>1</v>
      </c>
      <c r="W8593" s="21" t="n">
        <f aca="false">IF(V8593=1,T8593+ROW()/10000000,0)</f>
        <v>4.8008593</v>
      </c>
    </row>
    <row r="8594" customFormat="false" ht="15" hidden="false" customHeight="false" outlineLevel="0" collapsed="false">
      <c r="A8594" s="0" t="n">
        <v>18303845</v>
      </c>
      <c r="B8594" s="0" t="s">
        <v>18178</v>
      </c>
      <c r="C8594" s="0" t="n">
        <v>1</v>
      </c>
      <c r="D8594" s="0" t="s">
        <v>17189</v>
      </c>
      <c r="E8594" s="0" t="s">
        <v>18179</v>
      </c>
      <c r="F8594" s="0" t="s">
        <v>3331</v>
      </c>
      <c r="G8594" s="0" t="s">
        <v>18155</v>
      </c>
      <c r="H8594" s="0" t="s">
        <v>2136</v>
      </c>
      <c r="I8594" s="0" t="s">
        <v>2123</v>
      </c>
      <c r="J8594" s="0" t="s">
        <v>47</v>
      </c>
      <c r="K8594" s="0" t="s">
        <v>46</v>
      </c>
      <c r="L8594" s="0" t="s">
        <v>47</v>
      </c>
      <c r="M8594" s="0" t="s">
        <v>47</v>
      </c>
      <c r="N8594" s="0" t="n">
        <v>1</v>
      </c>
      <c r="O8594" s="0" t="n">
        <v>47</v>
      </c>
      <c r="P8594" s="0" t="n">
        <v>400</v>
      </c>
      <c r="Q8594" s="0" t="n">
        <v>3.6</v>
      </c>
      <c r="R8594" s="0" t="str">
        <f aca="false">INDEX(Lookup!$B$4:$B$18,MATCH(C8594,Lookup!$A$4:$A$18,0))</f>
        <v>India</v>
      </c>
      <c r="S8594" s="20" t="n">
        <f aca="false">INDEX(Lookup!$D$4:$D$18,MATCH(C8594,Lookup!$A$4:$A$18,0))</f>
        <v>0.012</v>
      </c>
      <c r="T8594" s="21" t="n">
        <f aca="false">ROUND(P8594*S8594,2)</f>
        <v>4.8</v>
      </c>
      <c r="U8594" s="21" t="n">
        <f aca="false">IF(T8594&lt;=10,1,IF(T8594&lt;=20,2,IF(T8594&lt;=30,3,IF(T8594&lt;=40,4,IF(T8594&lt;=50,5,IF(T8594&lt;=100,6,IF(T8594&lt;=250,7,8)))))))</f>
        <v>1</v>
      </c>
      <c r="V8594" s="21" t="n">
        <f aca="false">IF(AND(OR(Dashboard!$T$3="All",R8594=Dashboard!$T$3),OR(Dashboard!$T$4="All",D8594=Dashboard!$T$4)),1,0)</f>
        <v>1</v>
      </c>
      <c r="W8594" s="21" t="n">
        <f aca="false">IF(V8594=1,T8594+ROW()/10000000,0)</f>
        <v>4.8008594</v>
      </c>
    </row>
    <row r="8595" customFormat="false" ht="15" hidden="false" customHeight="false" outlineLevel="0" collapsed="false">
      <c r="A8595" s="0" t="n">
        <v>18352262</v>
      </c>
      <c r="B8595" s="0" t="s">
        <v>9098</v>
      </c>
      <c r="C8595" s="0" t="n">
        <v>1</v>
      </c>
      <c r="D8595" s="0" t="s">
        <v>17189</v>
      </c>
      <c r="E8595" s="0" t="s">
        <v>18180</v>
      </c>
      <c r="F8595" s="0" t="s">
        <v>3331</v>
      </c>
      <c r="G8595" s="0" t="s">
        <v>18155</v>
      </c>
      <c r="H8595" s="0" t="s">
        <v>2972</v>
      </c>
      <c r="I8595" s="0" t="s">
        <v>2123</v>
      </c>
      <c r="J8595" s="0" t="s">
        <v>47</v>
      </c>
      <c r="K8595" s="0" t="s">
        <v>46</v>
      </c>
      <c r="L8595" s="0" t="s">
        <v>47</v>
      </c>
      <c r="M8595" s="0" t="s">
        <v>47</v>
      </c>
      <c r="N8595" s="0" t="n">
        <v>1</v>
      </c>
      <c r="O8595" s="0" t="n">
        <v>92</v>
      </c>
      <c r="P8595" s="0" t="n">
        <v>400</v>
      </c>
      <c r="Q8595" s="0" t="n">
        <v>3.7</v>
      </c>
      <c r="R8595" s="0" t="str">
        <f aca="false">INDEX(Lookup!$B$4:$B$18,MATCH(C8595,Lookup!$A$4:$A$18,0))</f>
        <v>India</v>
      </c>
      <c r="S8595" s="20" t="n">
        <f aca="false">INDEX(Lookup!$D$4:$D$18,MATCH(C8595,Lookup!$A$4:$A$18,0))</f>
        <v>0.012</v>
      </c>
      <c r="T8595" s="21" t="n">
        <f aca="false">ROUND(P8595*S8595,2)</f>
        <v>4.8</v>
      </c>
      <c r="U8595" s="21" t="n">
        <f aca="false">IF(T8595&lt;=10,1,IF(T8595&lt;=20,2,IF(T8595&lt;=30,3,IF(T8595&lt;=40,4,IF(T8595&lt;=50,5,IF(T8595&lt;=100,6,IF(T8595&lt;=250,7,8)))))))</f>
        <v>1</v>
      </c>
      <c r="V8595" s="21" t="n">
        <f aca="false">IF(AND(OR(Dashboard!$T$3="All",R8595=Dashboard!$T$3),OR(Dashboard!$T$4="All",D8595=Dashboard!$T$4)),1,0)</f>
        <v>1</v>
      </c>
      <c r="W8595" s="21" t="n">
        <f aca="false">IF(V8595=1,T8595+ROW()/10000000,0)</f>
        <v>4.8008595</v>
      </c>
    </row>
    <row r="8596" customFormat="false" ht="15" hidden="false" customHeight="false" outlineLevel="0" collapsed="false">
      <c r="A8596" s="0" t="n">
        <v>18427229</v>
      </c>
      <c r="B8596" s="0" t="s">
        <v>18181</v>
      </c>
      <c r="C8596" s="0" t="n">
        <v>1</v>
      </c>
      <c r="D8596" s="0" t="s">
        <v>17189</v>
      </c>
      <c r="E8596" s="0" t="s">
        <v>18182</v>
      </c>
      <c r="F8596" s="0" t="s">
        <v>3331</v>
      </c>
      <c r="G8596" s="0" t="s">
        <v>18155</v>
      </c>
      <c r="H8596" s="0" t="s">
        <v>2978</v>
      </c>
      <c r="I8596" s="0" t="s">
        <v>2123</v>
      </c>
      <c r="J8596" s="0" t="s">
        <v>47</v>
      </c>
      <c r="K8596" s="0" t="s">
        <v>46</v>
      </c>
      <c r="L8596" s="0" t="s">
        <v>47</v>
      </c>
      <c r="M8596" s="0" t="s">
        <v>47</v>
      </c>
      <c r="N8596" s="0" t="n">
        <v>1</v>
      </c>
      <c r="O8596" s="0" t="n">
        <v>34</v>
      </c>
      <c r="P8596" s="0" t="n">
        <v>350</v>
      </c>
      <c r="Q8596" s="0" t="n">
        <v>3.8</v>
      </c>
      <c r="R8596" s="0" t="str">
        <f aca="false">INDEX(Lookup!$B$4:$B$18,MATCH(C8596,Lookup!$A$4:$A$18,0))</f>
        <v>India</v>
      </c>
      <c r="S8596" s="20" t="n">
        <f aca="false">INDEX(Lookup!$D$4:$D$18,MATCH(C8596,Lookup!$A$4:$A$18,0))</f>
        <v>0.012</v>
      </c>
      <c r="T8596" s="21" t="n">
        <f aca="false">ROUND(P8596*S8596,2)</f>
        <v>4.2</v>
      </c>
      <c r="U8596" s="21" t="n">
        <f aca="false">IF(T8596&lt;=10,1,IF(T8596&lt;=20,2,IF(T8596&lt;=30,3,IF(T8596&lt;=40,4,IF(T8596&lt;=50,5,IF(T8596&lt;=100,6,IF(T8596&lt;=250,7,8)))))))</f>
        <v>1</v>
      </c>
      <c r="V8596" s="21" t="n">
        <f aca="false">IF(AND(OR(Dashboard!$T$3="All",R8596=Dashboard!$T$3),OR(Dashboard!$T$4="All",D8596=Dashboard!$T$4)),1,0)</f>
        <v>1</v>
      </c>
      <c r="W8596" s="21" t="n">
        <f aca="false">IF(V8596=1,T8596+ROW()/10000000,0)</f>
        <v>4.2008596</v>
      </c>
    </row>
    <row r="8597" customFormat="false" ht="15" hidden="false" customHeight="false" outlineLevel="0" collapsed="false">
      <c r="A8597" s="0" t="n">
        <v>18345747</v>
      </c>
      <c r="B8597" s="0" t="s">
        <v>18183</v>
      </c>
      <c r="C8597" s="0" t="n">
        <v>1</v>
      </c>
      <c r="D8597" s="0" t="s">
        <v>17189</v>
      </c>
      <c r="E8597" s="0" t="s">
        <v>18184</v>
      </c>
      <c r="F8597" s="0" t="s">
        <v>3331</v>
      </c>
      <c r="G8597" s="0" t="s">
        <v>18155</v>
      </c>
      <c r="H8597" s="0" t="s">
        <v>2282</v>
      </c>
      <c r="I8597" s="0" t="s">
        <v>2123</v>
      </c>
      <c r="J8597" s="0" t="s">
        <v>47</v>
      </c>
      <c r="K8597" s="0" t="s">
        <v>46</v>
      </c>
      <c r="L8597" s="0" t="s">
        <v>47</v>
      </c>
      <c r="M8597" s="0" t="s">
        <v>47</v>
      </c>
      <c r="N8597" s="0" t="n">
        <v>1</v>
      </c>
      <c r="O8597" s="0" t="n">
        <v>80</v>
      </c>
      <c r="P8597" s="0" t="n">
        <v>400</v>
      </c>
      <c r="Q8597" s="0" t="n">
        <v>3.7</v>
      </c>
      <c r="R8597" s="0" t="str">
        <f aca="false">INDEX(Lookup!$B$4:$B$18,MATCH(C8597,Lookup!$A$4:$A$18,0))</f>
        <v>India</v>
      </c>
      <c r="S8597" s="20" t="n">
        <f aca="false">INDEX(Lookup!$D$4:$D$18,MATCH(C8597,Lookup!$A$4:$A$18,0))</f>
        <v>0.012</v>
      </c>
      <c r="T8597" s="21" t="n">
        <f aca="false">ROUND(P8597*S8597,2)</f>
        <v>4.8</v>
      </c>
      <c r="U8597" s="21" t="n">
        <f aca="false">IF(T8597&lt;=10,1,IF(T8597&lt;=20,2,IF(T8597&lt;=30,3,IF(T8597&lt;=40,4,IF(T8597&lt;=50,5,IF(T8597&lt;=100,6,IF(T8597&lt;=250,7,8)))))))</f>
        <v>1</v>
      </c>
      <c r="V8597" s="21" t="n">
        <f aca="false">IF(AND(OR(Dashboard!$T$3="All",R8597=Dashboard!$T$3),OR(Dashboard!$T$4="All",D8597=Dashboard!$T$4)),1,0)</f>
        <v>1</v>
      </c>
      <c r="W8597" s="21" t="n">
        <f aca="false">IF(V8597=1,T8597+ROW()/10000000,0)</f>
        <v>4.8008597</v>
      </c>
    </row>
    <row r="8598" customFormat="false" ht="15" hidden="false" customHeight="false" outlineLevel="0" collapsed="false">
      <c r="A8598" s="0" t="n">
        <v>18368024</v>
      </c>
      <c r="B8598" s="0" t="s">
        <v>18185</v>
      </c>
      <c r="C8598" s="0" t="n">
        <v>1</v>
      </c>
      <c r="D8598" s="0" t="s">
        <v>17189</v>
      </c>
      <c r="E8598" s="0" t="s">
        <v>18186</v>
      </c>
      <c r="F8598" s="0" t="s">
        <v>3331</v>
      </c>
      <c r="G8598" s="0" t="s">
        <v>18155</v>
      </c>
      <c r="H8598" s="0" t="s">
        <v>3853</v>
      </c>
      <c r="I8598" s="0" t="s">
        <v>2123</v>
      </c>
      <c r="J8598" s="0" t="s">
        <v>47</v>
      </c>
      <c r="K8598" s="0" t="s">
        <v>47</v>
      </c>
      <c r="L8598" s="0" t="s">
        <v>47</v>
      </c>
      <c r="M8598" s="0" t="s">
        <v>47</v>
      </c>
      <c r="N8598" s="0" t="n">
        <v>1</v>
      </c>
      <c r="O8598" s="0" t="n">
        <v>66</v>
      </c>
      <c r="P8598" s="0" t="n">
        <v>250</v>
      </c>
      <c r="Q8598" s="0" t="n">
        <v>3.9</v>
      </c>
      <c r="R8598" s="0" t="str">
        <f aca="false">INDEX(Lookup!$B$4:$B$18,MATCH(C8598,Lookup!$A$4:$A$18,0))</f>
        <v>India</v>
      </c>
      <c r="S8598" s="20" t="n">
        <f aca="false">INDEX(Lookup!$D$4:$D$18,MATCH(C8598,Lookup!$A$4:$A$18,0))</f>
        <v>0.012</v>
      </c>
      <c r="T8598" s="21" t="n">
        <f aca="false">ROUND(P8598*S8598,2)</f>
        <v>3</v>
      </c>
      <c r="U8598" s="21" t="n">
        <f aca="false">IF(T8598&lt;=10,1,IF(T8598&lt;=20,2,IF(T8598&lt;=30,3,IF(T8598&lt;=40,4,IF(T8598&lt;=50,5,IF(T8598&lt;=100,6,IF(T8598&lt;=250,7,8)))))))</f>
        <v>1</v>
      </c>
      <c r="V8598" s="21" t="n">
        <f aca="false">IF(AND(OR(Dashboard!$T$3="All",R8598=Dashboard!$T$3),OR(Dashboard!$T$4="All",D8598=Dashboard!$T$4)),1,0)</f>
        <v>1</v>
      </c>
      <c r="W8598" s="21" t="n">
        <f aca="false">IF(V8598=1,T8598+ROW()/10000000,0)</f>
        <v>3.0008598</v>
      </c>
    </row>
    <row r="8599" customFormat="false" ht="15" hidden="false" customHeight="false" outlineLevel="0" collapsed="false">
      <c r="A8599" s="0" t="n">
        <v>18472419</v>
      </c>
      <c r="B8599" s="0" t="s">
        <v>18187</v>
      </c>
      <c r="C8599" s="0" t="n">
        <v>1</v>
      </c>
      <c r="D8599" s="0" t="s">
        <v>17189</v>
      </c>
      <c r="E8599" s="0" t="s">
        <v>18158</v>
      </c>
      <c r="F8599" s="0" t="s">
        <v>3331</v>
      </c>
      <c r="G8599" s="0" t="s">
        <v>18155</v>
      </c>
      <c r="H8599" s="0" t="s">
        <v>2863</v>
      </c>
      <c r="I8599" s="0" t="s">
        <v>2123</v>
      </c>
      <c r="J8599" s="0" t="s">
        <v>47</v>
      </c>
      <c r="K8599" s="0" t="s">
        <v>47</v>
      </c>
      <c r="L8599" s="0" t="s">
        <v>47</v>
      </c>
      <c r="M8599" s="0" t="s">
        <v>47</v>
      </c>
      <c r="N8599" s="0" t="n">
        <v>2</v>
      </c>
      <c r="O8599" s="0" t="n">
        <v>0</v>
      </c>
      <c r="P8599" s="0" t="n">
        <v>500</v>
      </c>
      <c r="Q8599" s="0" t="n">
        <v>1</v>
      </c>
      <c r="R8599" s="0" t="str">
        <f aca="false">INDEX(Lookup!$B$4:$B$18,MATCH(C8599,Lookup!$A$4:$A$18,0))</f>
        <v>India</v>
      </c>
      <c r="S8599" s="20" t="n">
        <f aca="false">INDEX(Lookup!$D$4:$D$18,MATCH(C8599,Lookup!$A$4:$A$18,0))</f>
        <v>0.012</v>
      </c>
      <c r="T8599" s="21" t="n">
        <f aca="false">ROUND(P8599*S8599,2)</f>
        <v>6</v>
      </c>
      <c r="U8599" s="21" t="n">
        <f aca="false">IF(T8599&lt;=10,1,IF(T8599&lt;=20,2,IF(T8599&lt;=30,3,IF(T8599&lt;=40,4,IF(T8599&lt;=50,5,IF(T8599&lt;=100,6,IF(T8599&lt;=250,7,8)))))))</f>
        <v>1</v>
      </c>
      <c r="V8599" s="21" t="n">
        <f aca="false">IF(AND(OR(Dashboard!$T$3="All",R8599=Dashboard!$T$3),OR(Dashboard!$T$4="All",D8599=Dashboard!$T$4)),1,0)</f>
        <v>1</v>
      </c>
      <c r="W8599" s="21" t="n">
        <f aca="false">IF(V8599=1,T8599+ROW()/10000000,0)</f>
        <v>6.0008599</v>
      </c>
    </row>
    <row r="8600" customFormat="false" ht="15" hidden="false" customHeight="false" outlineLevel="0" collapsed="false">
      <c r="A8600" s="0" t="n">
        <v>18284048</v>
      </c>
      <c r="B8600" s="0" t="s">
        <v>18188</v>
      </c>
      <c r="C8600" s="0" t="n">
        <v>1</v>
      </c>
      <c r="D8600" s="0" t="s">
        <v>17189</v>
      </c>
      <c r="E8600" s="0" t="s">
        <v>18189</v>
      </c>
      <c r="F8600" s="0" t="s">
        <v>3331</v>
      </c>
      <c r="G8600" s="0" t="s">
        <v>18155</v>
      </c>
      <c r="H8600" s="0" t="s">
        <v>69</v>
      </c>
      <c r="I8600" s="0" t="s">
        <v>2123</v>
      </c>
      <c r="J8600" s="0" t="s">
        <v>47</v>
      </c>
      <c r="K8600" s="0" t="s">
        <v>47</v>
      </c>
      <c r="L8600" s="0" t="s">
        <v>47</v>
      </c>
      <c r="M8600" s="0" t="s">
        <v>47</v>
      </c>
      <c r="N8600" s="0" t="n">
        <v>1</v>
      </c>
      <c r="O8600" s="0" t="n">
        <v>2</v>
      </c>
      <c r="P8600" s="0" t="n">
        <v>350</v>
      </c>
      <c r="Q8600" s="0" t="n">
        <v>1</v>
      </c>
      <c r="R8600" s="0" t="str">
        <f aca="false">INDEX(Lookup!$B$4:$B$18,MATCH(C8600,Lookup!$A$4:$A$18,0))</f>
        <v>India</v>
      </c>
      <c r="S8600" s="20" t="n">
        <f aca="false">INDEX(Lookup!$D$4:$D$18,MATCH(C8600,Lookup!$A$4:$A$18,0))</f>
        <v>0.012</v>
      </c>
      <c r="T8600" s="21" t="n">
        <f aca="false">ROUND(P8600*S8600,2)</f>
        <v>4.2</v>
      </c>
      <c r="U8600" s="21" t="n">
        <f aca="false">IF(T8600&lt;=10,1,IF(T8600&lt;=20,2,IF(T8600&lt;=30,3,IF(T8600&lt;=40,4,IF(T8600&lt;=50,5,IF(T8600&lt;=100,6,IF(T8600&lt;=250,7,8)))))))</f>
        <v>1</v>
      </c>
      <c r="V8600" s="21" t="n">
        <f aca="false">IF(AND(OR(Dashboard!$T$3="All",R8600=Dashboard!$T$3),OR(Dashboard!$T$4="All",D8600=Dashboard!$T$4)),1,0)</f>
        <v>1</v>
      </c>
      <c r="W8600" s="21" t="n">
        <f aca="false">IF(V8600=1,T8600+ROW()/10000000,0)</f>
        <v>4.20086</v>
      </c>
    </row>
    <row r="8601" customFormat="false" ht="15" hidden="false" customHeight="false" outlineLevel="0" collapsed="false">
      <c r="A8601" s="0" t="n">
        <v>18438321</v>
      </c>
      <c r="B8601" s="0" t="s">
        <v>18190</v>
      </c>
      <c r="C8601" s="0" t="n">
        <v>1</v>
      </c>
      <c r="D8601" s="0" t="s">
        <v>17189</v>
      </c>
      <c r="E8601" s="0" t="s">
        <v>18191</v>
      </c>
      <c r="F8601" s="0" t="s">
        <v>3331</v>
      </c>
      <c r="G8601" s="0" t="s">
        <v>18155</v>
      </c>
      <c r="H8601" s="0" t="s">
        <v>17750</v>
      </c>
      <c r="I8601" s="0" t="s">
        <v>2123</v>
      </c>
      <c r="J8601" s="0" t="s">
        <v>47</v>
      </c>
      <c r="K8601" s="0" t="s">
        <v>47</v>
      </c>
      <c r="L8601" s="0" t="s">
        <v>47</v>
      </c>
      <c r="M8601" s="0" t="s">
        <v>47</v>
      </c>
      <c r="N8601" s="0" t="n">
        <v>1</v>
      </c>
      <c r="O8601" s="0" t="n">
        <v>3</v>
      </c>
      <c r="P8601" s="0" t="n">
        <v>400</v>
      </c>
      <c r="Q8601" s="0" t="n">
        <v>1</v>
      </c>
      <c r="R8601" s="0" t="str">
        <f aca="false">INDEX(Lookup!$B$4:$B$18,MATCH(C8601,Lookup!$A$4:$A$18,0))</f>
        <v>India</v>
      </c>
      <c r="S8601" s="20" t="n">
        <f aca="false">INDEX(Lookup!$D$4:$D$18,MATCH(C8601,Lookup!$A$4:$A$18,0))</f>
        <v>0.012</v>
      </c>
      <c r="T8601" s="21" t="n">
        <f aca="false">ROUND(P8601*S8601,2)</f>
        <v>4.8</v>
      </c>
      <c r="U8601" s="21" t="n">
        <f aca="false">IF(T8601&lt;=10,1,IF(T8601&lt;=20,2,IF(T8601&lt;=30,3,IF(T8601&lt;=40,4,IF(T8601&lt;=50,5,IF(T8601&lt;=100,6,IF(T8601&lt;=250,7,8)))))))</f>
        <v>1</v>
      </c>
      <c r="V8601" s="21" t="n">
        <f aca="false">IF(AND(OR(Dashboard!$T$3="All",R8601=Dashboard!$T$3),OR(Dashboard!$T$4="All",D8601=Dashboard!$T$4)),1,0)</f>
        <v>1</v>
      </c>
      <c r="W8601" s="21" t="n">
        <f aca="false">IF(V8601=1,T8601+ROW()/10000000,0)</f>
        <v>4.8008601</v>
      </c>
    </row>
    <row r="8602" customFormat="false" ht="15" hidden="false" customHeight="false" outlineLevel="0" collapsed="false">
      <c r="A8602" s="0" t="n">
        <v>18319512</v>
      </c>
      <c r="B8602" s="0" t="s">
        <v>18192</v>
      </c>
      <c r="C8602" s="0" t="n">
        <v>1</v>
      </c>
      <c r="D8602" s="0" t="s">
        <v>17189</v>
      </c>
      <c r="E8602" s="0" t="s">
        <v>18193</v>
      </c>
      <c r="F8602" s="0" t="s">
        <v>3331</v>
      </c>
      <c r="G8602" s="0" t="s">
        <v>18155</v>
      </c>
      <c r="H8602" s="0" t="s">
        <v>156</v>
      </c>
      <c r="I8602" s="0" t="s">
        <v>2123</v>
      </c>
      <c r="J8602" s="0" t="s">
        <v>47</v>
      </c>
      <c r="K8602" s="0" t="s">
        <v>47</v>
      </c>
      <c r="L8602" s="0" t="s">
        <v>47</v>
      </c>
      <c r="M8602" s="0" t="s">
        <v>47</v>
      </c>
      <c r="N8602" s="0" t="n">
        <v>2</v>
      </c>
      <c r="O8602" s="0" t="n">
        <v>0</v>
      </c>
      <c r="P8602" s="0" t="n">
        <v>500</v>
      </c>
      <c r="Q8602" s="0" t="n">
        <v>1</v>
      </c>
      <c r="R8602" s="0" t="str">
        <f aca="false">INDEX(Lookup!$B$4:$B$18,MATCH(C8602,Lookup!$A$4:$A$18,0))</f>
        <v>India</v>
      </c>
      <c r="S8602" s="20" t="n">
        <f aca="false">INDEX(Lookup!$D$4:$D$18,MATCH(C8602,Lookup!$A$4:$A$18,0))</f>
        <v>0.012</v>
      </c>
      <c r="T8602" s="21" t="n">
        <f aca="false">ROUND(P8602*S8602,2)</f>
        <v>6</v>
      </c>
      <c r="U8602" s="21" t="n">
        <f aca="false">IF(T8602&lt;=10,1,IF(T8602&lt;=20,2,IF(T8602&lt;=30,3,IF(T8602&lt;=40,4,IF(T8602&lt;=50,5,IF(T8602&lt;=100,6,IF(T8602&lt;=250,7,8)))))))</f>
        <v>1</v>
      </c>
      <c r="V8602" s="21" t="n">
        <f aca="false">IF(AND(OR(Dashboard!$T$3="All",R8602=Dashboard!$T$3),OR(Dashboard!$T$4="All",D8602=Dashboard!$T$4)),1,0)</f>
        <v>1</v>
      </c>
      <c r="W8602" s="21" t="n">
        <f aca="false">IF(V8602=1,T8602+ROW()/10000000,0)</f>
        <v>6.0008602</v>
      </c>
    </row>
    <row r="8603" customFormat="false" ht="15" hidden="false" customHeight="false" outlineLevel="0" collapsed="false">
      <c r="A8603" s="0" t="n">
        <v>309278</v>
      </c>
      <c r="B8603" s="0" t="s">
        <v>18194</v>
      </c>
      <c r="C8603" s="0" t="n">
        <v>1</v>
      </c>
      <c r="D8603" s="0" t="s">
        <v>17189</v>
      </c>
      <c r="E8603" s="0" t="s">
        <v>18195</v>
      </c>
      <c r="F8603" s="0" t="s">
        <v>3331</v>
      </c>
      <c r="G8603" s="0" t="s">
        <v>18155</v>
      </c>
      <c r="H8603" s="0" t="s">
        <v>2978</v>
      </c>
      <c r="I8603" s="0" t="s">
        <v>2123</v>
      </c>
      <c r="J8603" s="0" t="s">
        <v>47</v>
      </c>
      <c r="K8603" s="0" t="s">
        <v>47</v>
      </c>
      <c r="L8603" s="0" t="s">
        <v>47</v>
      </c>
      <c r="M8603" s="0" t="s">
        <v>47</v>
      </c>
      <c r="N8603" s="0" t="n">
        <v>1</v>
      </c>
      <c r="O8603" s="0" t="n">
        <v>1005</v>
      </c>
      <c r="P8603" s="0" t="n">
        <v>400</v>
      </c>
      <c r="Q8603" s="0" t="n">
        <v>4.3</v>
      </c>
      <c r="R8603" s="0" t="str">
        <f aca="false">INDEX(Lookup!$B$4:$B$18,MATCH(C8603,Lookup!$A$4:$A$18,0))</f>
        <v>India</v>
      </c>
      <c r="S8603" s="20" t="n">
        <f aca="false">INDEX(Lookup!$D$4:$D$18,MATCH(C8603,Lookup!$A$4:$A$18,0))</f>
        <v>0.012</v>
      </c>
      <c r="T8603" s="21" t="n">
        <f aca="false">ROUND(P8603*S8603,2)</f>
        <v>4.8</v>
      </c>
      <c r="U8603" s="21" t="n">
        <f aca="false">IF(T8603&lt;=10,1,IF(T8603&lt;=20,2,IF(T8603&lt;=30,3,IF(T8603&lt;=40,4,IF(T8603&lt;=50,5,IF(T8603&lt;=100,6,IF(T8603&lt;=250,7,8)))))))</f>
        <v>1</v>
      </c>
      <c r="V8603" s="21" t="n">
        <f aca="false">IF(AND(OR(Dashboard!$T$3="All",R8603=Dashboard!$T$3),OR(Dashboard!$T$4="All",D8603=Dashboard!$T$4)),1,0)</f>
        <v>1</v>
      </c>
      <c r="W8603" s="21" t="n">
        <f aca="false">IF(V8603=1,T8603+ROW()/10000000,0)</f>
        <v>4.8008603</v>
      </c>
    </row>
    <row r="8604" customFormat="false" ht="15" hidden="false" customHeight="false" outlineLevel="0" collapsed="false">
      <c r="A8604" s="0" t="n">
        <v>18419879</v>
      </c>
      <c r="B8604" s="0" t="s">
        <v>18196</v>
      </c>
      <c r="C8604" s="0" t="n">
        <v>1</v>
      </c>
      <c r="D8604" s="0" t="s">
        <v>17189</v>
      </c>
      <c r="E8604" s="0" t="s">
        <v>18197</v>
      </c>
      <c r="F8604" s="0" t="s">
        <v>3331</v>
      </c>
      <c r="G8604" s="0" t="s">
        <v>18155</v>
      </c>
      <c r="H8604" s="0" t="s">
        <v>2122</v>
      </c>
      <c r="I8604" s="0" t="s">
        <v>2123</v>
      </c>
      <c r="J8604" s="0" t="s">
        <v>47</v>
      </c>
      <c r="K8604" s="0" t="s">
        <v>46</v>
      </c>
      <c r="L8604" s="0" t="s">
        <v>47</v>
      </c>
      <c r="M8604" s="0" t="s">
        <v>47</v>
      </c>
      <c r="N8604" s="0" t="n">
        <v>2</v>
      </c>
      <c r="O8604" s="0" t="n">
        <v>96</v>
      </c>
      <c r="P8604" s="0" t="n">
        <v>500</v>
      </c>
      <c r="Q8604" s="0" t="n">
        <v>4.3</v>
      </c>
      <c r="R8604" s="0" t="str">
        <f aca="false">INDEX(Lookup!$B$4:$B$18,MATCH(C8604,Lookup!$A$4:$A$18,0))</f>
        <v>India</v>
      </c>
      <c r="S8604" s="20" t="n">
        <f aca="false">INDEX(Lookup!$D$4:$D$18,MATCH(C8604,Lookup!$A$4:$A$18,0))</f>
        <v>0.012</v>
      </c>
      <c r="T8604" s="21" t="n">
        <f aca="false">ROUND(P8604*S8604,2)</f>
        <v>6</v>
      </c>
      <c r="U8604" s="21" t="n">
        <f aca="false">IF(T8604&lt;=10,1,IF(T8604&lt;=20,2,IF(T8604&lt;=30,3,IF(T8604&lt;=40,4,IF(T8604&lt;=50,5,IF(T8604&lt;=100,6,IF(T8604&lt;=250,7,8)))))))</f>
        <v>1</v>
      </c>
      <c r="V8604" s="21" t="n">
        <f aca="false">IF(AND(OR(Dashboard!$T$3="All",R8604=Dashboard!$T$3),OR(Dashboard!$T$4="All",D8604=Dashboard!$T$4)),1,0)</f>
        <v>1</v>
      </c>
      <c r="W8604" s="21" t="n">
        <f aca="false">IF(V8604=1,T8604+ROW()/10000000,0)</f>
        <v>6.0008604</v>
      </c>
    </row>
    <row r="8605" customFormat="false" ht="15" hidden="false" customHeight="false" outlineLevel="0" collapsed="false">
      <c r="A8605" s="0" t="n">
        <v>9836</v>
      </c>
      <c r="B8605" s="0" t="s">
        <v>18198</v>
      </c>
      <c r="C8605" s="0" t="n">
        <v>1</v>
      </c>
      <c r="D8605" s="0" t="s">
        <v>17189</v>
      </c>
      <c r="E8605" s="0" t="s">
        <v>18199</v>
      </c>
      <c r="F8605" s="0" t="s">
        <v>3331</v>
      </c>
      <c r="G8605" s="0" t="s">
        <v>18155</v>
      </c>
      <c r="H8605" s="0" t="s">
        <v>3067</v>
      </c>
      <c r="I8605" s="0" t="s">
        <v>2123</v>
      </c>
      <c r="J8605" s="0" t="s">
        <v>47</v>
      </c>
      <c r="K8605" s="0" t="s">
        <v>47</v>
      </c>
      <c r="L8605" s="0" t="s">
        <v>47</v>
      </c>
      <c r="M8605" s="0" t="s">
        <v>47</v>
      </c>
      <c r="N8605" s="0" t="n">
        <v>1</v>
      </c>
      <c r="O8605" s="0" t="n">
        <v>632</v>
      </c>
      <c r="P8605" s="0" t="n">
        <v>200</v>
      </c>
      <c r="Q8605" s="0" t="n">
        <v>4.1</v>
      </c>
      <c r="R8605" s="0" t="str">
        <f aca="false">INDEX(Lookup!$B$4:$B$18,MATCH(C8605,Lookup!$A$4:$A$18,0))</f>
        <v>India</v>
      </c>
      <c r="S8605" s="20" t="n">
        <f aca="false">INDEX(Lookup!$D$4:$D$18,MATCH(C8605,Lookup!$A$4:$A$18,0))</f>
        <v>0.012</v>
      </c>
      <c r="T8605" s="21" t="n">
        <f aca="false">ROUND(P8605*S8605,2)</f>
        <v>2.4</v>
      </c>
      <c r="U8605" s="21" t="n">
        <f aca="false">IF(T8605&lt;=10,1,IF(T8605&lt;=20,2,IF(T8605&lt;=30,3,IF(T8605&lt;=40,4,IF(T8605&lt;=50,5,IF(T8605&lt;=100,6,IF(T8605&lt;=250,7,8)))))))</f>
        <v>1</v>
      </c>
      <c r="V8605" s="21" t="n">
        <f aca="false">IF(AND(OR(Dashboard!$T$3="All",R8605=Dashboard!$T$3),OR(Dashboard!$T$4="All",D8605=Dashboard!$T$4)),1,0)</f>
        <v>1</v>
      </c>
      <c r="W8605" s="21" t="n">
        <f aca="false">IF(V8605=1,T8605+ROW()/10000000,0)</f>
        <v>2.4008605</v>
      </c>
    </row>
    <row r="8606" customFormat="false" ht="15" hidden="false" customHeight="false" outlineLevel="0" collapsed="false">
      <c r="A8606" s="0" t="n">
        <v>307407</v>
      </c>
      <c r="B8606" s="0" t="s">
        <v>18200</v>
      </c>
      <c r="C8606" s="0" t="n">
        <v>1</v>
      </c>
      <c r="D8606" s="0" t="s">
        <v>17189</v>
      </c>
      <c r="E8606" s="0" t="s">
        <v>18201</v>
      </c>
      <c r="F8606" s="0" t="s">
        <v>18202</v>
      </c>
      <c r="G8606" s="0" t="s">
        <v>18203</v>
      </c>
      <c r="H8606" s="0" t="s">
        <v>2978</v>
      </c>
      <c r="I8606" s="0" t="s">
        <v>2123</v>
      </c>
      <c r="J8606" s="0" t="s">
        <v>47</v>
      </c>
      <c r="K8606" s="0" t="s">
        <v>47</v>
      </c>
      <c r="L8606" s="0" t="s">
        <v>47</v>
      </c>
      <c r="M8606" s="0" t="s">
        <v>47</v>
      </c>
      <c r="N8606" s="0" t="n">
        <v>1</v>
      </c>
      <c r="O8606" s="0" t="n">
        <v>63</v>
      </c>
      <c r="P8606" s="0" t="n">
        <v>400</v>
      </c>
      <c r="Q8606" s="0" t="n">
        <v>2.8</v>
      </c>
      <c r="R8606" s="0" t="str">
        <f aca="false">INDEX(Lookup!$B$4:$B$18,MATCH(C8606,Lookup!$A$4:$A$18,0))</f>
        <v>India</v>
      </c>
      <c r="S8606" s="20" t="n">
        <f aca="false">INDEX(Lookup!$D$4:$D$18,MATCH(C8606,Lookup!$A$4:$A$18,0))</f>
        <v>0.012</v>
      </c>
      <c r="T8606" s="21" t="n">
        <f aca="false">ROUND(P8606*S8606,2)</f>
        <v>4.8</v>
      </c>
      <c r="U8606" s="21" t="n">
        <f aca="false">IF(T8606&lt;=10,1,IF(T8606&lt;=20,2,IF(T8606&lt;=30,3,IF(T8606&lt;=40,4,IF(T8606&lt;=50,5,IF(T8606&lt;=100,6,IF(T8606&lt;=250,7,8)))))))</f>
        <v>1</v>
      </c>
      <c r="V8606" s="21" t="n">
        <f aca="false">IF(AND(OR(Dashboard!$T$3="All",R8606=Dashboard!$T$3),OR(Dashboard!$T$4="All",D8606=Dashboard!$T$4)),1,0)</f>
        <v>1</v>
      </c>
      <c r="W8606" s="21" t="n">
        <f aca="false">IF(V8606=1,T8606+ROW()/10000000,0)</f>
        <v>4.8008606</v>
      </c>
    </row>
    <row r="8607" customFormat="false" ht="15" hidden="false" customHeight="false" outlineLevel="0" collapsed="false">
      <c r="A8607" s="0" t="n">
        <v>305317</v>
      </c>
      <c r="B8607" s="0" t="s">
        <v>3562</v>
      </c>
      <c r="C8607" s="0" t="n">
        <v>1</v>
      </c>
      <c r="D8607" s="0" t="s">
        <v>17189</v>
      </c>
      <c r="E8607" s="0" t="s">
        <v>18204</v>
      </c>
      <c r="F8607" s="0" t="s">
        <v>18202</v>
      </c>
      <c r="G8607" s="0" t="s">
        <v>18203</v>
      </c>
      <c r="H8607" s="0" t="s">
        <v>153</v>
      </c>
      <c r="I8607" s="0" t="s">
        <v>2123</v>
      </c>
      <c r="J8607" s="0" t="s">
        <v>47</v>
      </c>
      <c r="K8607" s="0" t="s">
        <v>47</v>
      </c>
      <c r="L8607" s="0" t="s">
        <v>47</v>
      </c>
      <c r="M8607" s="0" t="s">
        <v>47</v>
      </c>
      <c r="N8607" s="0" t="n">
        <v>2</v>
      </c>
      <c r="O8607" s="0" t="n">
        <v>26</v>
      </c>
      <c r="P8607" s="0" t="n">
        <v>650</v>
      </c>
      <c r="Q8607" s="0" t="n">
        <v>3</v>
      </c>
      <c r="R8607" s="0" t="str">
        <f aca="false">INDEX(Lookup!$B$4:$B$18,MATCH(C8607,Lookup!$A$4:$A$18,0))</f>
        <v>India</v>
      </c>
      <c r="S8607" s="20" t="n">
        <f aca="false">INDEX(Lookup!$D$4:$D$18,MATCH(C8607,Lookup!$A$4:$A$18,0))</f>
        <v>0.012</v>
      </c>
      <c r="T8607" s="21" t="n">
        <f aca="false">ROUND(P8607*S8607,2)</f>
        <v>7.8</v>
      </c>
      <c r="U8607" s="21" t="n">
        <f aca="false">IF(T8607&lt;=10,1,IF(T8607&lt;=20,2,IF(T8607&lt;=30,3,IF(T8607&lt;=40,4,IF(T8607&lt;=50,5,IF(T8607&lt;=100,6,IF(T8607&lt;=250,7,8)))))))</f>
        <v>1</v>
      </c>
      <c r="V8607" s="21" t="n">
        <f aca="false">IF(AND(OR(Dashboard!$T$3="All",R8607=Dashboard!$T$3),OR(Dashboard!$T$4="All",D8607=Dashboard!$T$4)),1,0)</f>
        <v>1</v>
      </c>
      <c r="W8607" s="21" t="n">
        <f aca="false">IF(V8607=1,T8607+ROW()/10000000,0)</f>
        <v>7.8008607</v>
      </c>
    </row>
    <row r="8608" customFormat="false" ht="15" hidden="false" customHeight="false" outlineLevel="0" collapsed="false">
      <c r="A8608" s="0" t="n">
        <v>18430593</v>
      </c>
      <c r="B8608" s="0" t="s">
        <v>3565</v>
      </c>
      <c r="C8608" s="0" t="n">
        <v>1</v>
      </c>
      <c r="D8608" s="0" t="s">
        <v>17189</v>
      </c>
      <c r="E8608" s="0" t="s">
        <v>18205</v>
      </c>
      <c r="F8608" s="0" t="s">
        <v>18202</v>
      </c>
      <c r="G8608" s="0" t="s">
        <v>18203</v>
      </c>
      <c r="H8608" s="0" t="s">
        <v>1358</v>
      </c>
      <c r="I8608" s="0" t="s">
        <v>2123</v>
      </c>
      <c r="J8608" s="0" t="s">
        <v>47</v>
      </c>
      <c r="K8608" s="0" t="s">
        <v>46</v>
      </c>
      <c r="L8608" s="0" t="s">
        <v>47</v>
      </c>
      <c r="M8608" s="0" t="s">
        <v>47</v>
      </c>
      <c r="N8608" s="0" t="n">
        <v>2</v>
      </c>
      <c r="O8608" s="0" t="n">
        <v>13</v>
      </c>
      <c r="P8608" s="0" t="n">
        <v>500</v>
      </c>
      <c r="Q8608" s="0" t="n">
        <v>3.2</v>
      </c>
      <c r="R8608" s="0" t="str">
        <f aca="false">INDEX(Lookup!$B$4:$B$18,MATCH(C8608,Lookup!$A$4:$A$18,0))</f>
        <v>India</v>
      </c>
      <c r="S8608" s="20" t="n">
        <f aca="false">INDEX(Lookup!$D$4:$D$18,MATCH(C8608,Lookup!$A$4:$A$18,0))</f>
        <v>0.012</v>
      </c>
      <c r="T8608" s="21" t="n">
        <f aca="false">ROUND(P8608*S8608,2)</f>
        <v>6</v>
      </c>
      <c r="U8608" s="21" t="n">
        <f aca="false">IF(T8608&lt;=10,1,IF(T8608&lt;=20,2,IF(T8608&lt;=30,3,IF(T8608&lt;=40,4,IF(T8608&lt;=50,5,IF(T8608&lt;=100,6,IF(T8608&lt;=250,7,8)))))))</f>
        <v>1</v>
      </c>
      <c r="V8608" s="21" t="n">
        <f aca="false">IF(AND(OR(Dashboard!$T$3="All",R8608=Dashboard!$T$3),OR(Dashboard!$T$4="All",D8608=Dashboard!$T$4)),1,0)</f>
        <v>1</v>
      </c>
      <c r="W8608" s="21" t="n">
        <f aca="false">IF(V8608=1,T8608+ROW()/10000000,0)</f>
        <v>6.0008608</v>
      </c>
    </row>
    <row r="8609" customFormat="false" ht="15" hidden="false" customHeight="false" outlineLevel="0" collapsed="false">
      <c r="A8609" s="0" t="n">
        <v>18349929</v>
      </c>
      <c r="B8609" s="0" t="s">
        <v>3162</v>
      </c>
      <c r="C8609" s="0" t="n">
        <v>1</v>
      </c>
      <c r="D8609" s="0" t="s">
        <v>17189</v>
      </c>
      <c r="E8609" s="0" t="s">
        <v>18206</v>
      </c>
      <c r="F8609" s="0" t="s">
        <v>18202</v>
      </c>
      <c r="G8609" s="0" t="s">
        <v>18203</v>
      </c>
      <c r="H8609" s="0" t="s">
        <v>2342</v>
      </c>
      <c r="I8609" s="0" t="s">
        <v>2123</v>
      </c>
      <c r="J8609" s="0" t="s">
        <v>47</v>
      </c>
      <c r="K8609" s="0" t="s">
        <v>47</v>
      </c>
      <c r="L8609" s="0" t="s">
        <v>47</v>
      </c>
      <c r="M8609" s="0" t="s">
        <v>47</v>
      </c>
      <c r="N8609" s="0" t="n">
        <v>1</v>
      </c>
      <c r="O8609" s="0" t="n">
        <v>7</v>
      </c>
      <c r="P8609" s="0" t="n">
        <v>400</v>
      </c>
      <c r="Q8609" s="0" t="n">
        <v>3.1</v>
      </c>
      <c r="R8609" s="0" t="str">
        <f aca="false">INDEX(Lookup!$B$4:$B$18,MATCH(C8609,Lookup!$A$4:$A$18,0))</f>
        <v>India</v>
      </c>
      <c r="S8609" s="20" t="n">
        <f aca="false">INDEX(Lookup!$D$4:$D$18,MATCH(C8609,Lookup!$A$4:$A$18,0))</f>
        <v>0.012</v>
      </c>
      <c r="T8609" s="21" t="n">
        <f aca="false">ROUND(P8609*S8609,2)</f>
        <v>4.8</v>
      </c>
      <c r="U8609" s="21" t="n">
        <f aca="false">IF(T8609&lt;=10,1,IF(T8609&lt;=20,2,IF(T8609&lt;=30,3,IF(T8609&lt;=40,4,IF(T8609&lt;=50,5,IF(T8609&lt;=100,6,IF(T8609&lt;=250,7,8)))))))</f>
        <v>1</v>
      </c>
      <c r="V8609" s="21" t="n">
        <f aca="false">IF(AND(OR(Dashboard!$T$3="All",R8609=Dashboard!$T$3),OR(Dashboard!$T$4="All",D8609=Dashboard!$T$4)),1,0)</f>
        <v>1</v>
      </c>
      <c r="W8609" s="21" t="n">
        <f aca="false">IF(V8609=1,T8609+ROW()/10000000,0)</f>
        <v>4.8008609</v>
      </c>
    </row>
    <row r="8610" customFormat="false" ht="15" hidden="false" customHeight="false" outlineLevel="0" collapsed="false">
      <c r="A8610" s="0" t="n">
        <v>18408048</v>
      </c>
      <c r="B8610" s="0" t="s">
        <v>18207</v>
      </c>
      <c r="C8610" s="0" t="n">
        <v>1</v>
      </c>
      <c r="D8610" s="0" t="s">
        <v>17189</v>
      </c>
      <c r="E8610" s="0" t="s">
        <v>18208</v>
      </c>
      <c r="F8610" s="0" t="s">
        <v>18202</v>
      </c>
      <c r="G8610" s="0" t="s">
        <v>18203</v>
      </c>
      <c r="H8610" s="0" t="s">
        <v>471</v>
      </c>
      <c r="I8610" s="0" t="s">
        <v>2123</v>
      </c>
      <c r="J8610" s="0" t="s">
        <v>46</v>
      </c>
      <c r="K8610" s="0" t="s">
        <v>47</v>
      </c>
      <c r="L8610" s="0" t="s">
        <v>47</v>
      </c>
      <c r="M8610" s="0" t="s">
        <v>47</v>
      </c>
      <c r="N8610" s="0" t="n">
        <v>3</v>
      </c>
      <c r="O8610" s="0" t="n">
        <v>53</v>
      </c>
      <c r="P8610" s="0" t="n">
        <v>1300</v>
      </c>
      <c r="Q8610" s="0" t="n">
        <v>3.7</v>
      </c>
      <c r="R8610" s="0" t="str">
        <f aca="false">INDEX(Lookup!$B$4:$B$18,MATCH(C8610,Lookup!$A$4:$A$18,0))</f>
        <v>India</v>
      </c>
      <c r="S8610" s="20" t="n">
        <f aca="false">INDEX(Lookup!$D$4:$D$18,MATCH(C8610,Lookup!$A$4:$A$18,0))</f>
        <v>0.012</v>
      </c>
      <c r="T8610" s="21" t="n">
        <f aca="false">ROUND(P8610*S8610,2)</f>
        <v>15.6</v>
      </c>
      <c r="U8610" s="21" t="n">
        <f aca="false">IF(T8610&lt;=10,1,IF(T8610&lt;=20,2,IF(T8610&lt;=30,3,IF(T8610&lt;=40,4,IF(T8610&lt;=50,5,IF(T8610&lt;=100,6,IF(T8610&lt;=250,7,8)))))))</f>
        <v>2</v>
      </c>
      <c r="V8610" s="21" t="n">
        <f aca="false">IF(AND(OR(Dashboard!$T$3="All",R8610=Dashboard!$T$3),OR(Dashboard!$T$4="All",D8610=Dashboard!$T$4)),1,0)</f>
        <v>1</v>
      </c>
      <c r="W8610" s="21" t="n">
        <f aca="false">IF(V8610=1,T8610+ROW()/10000000,0)</f>
        <v>15.600861</v>
      </c>
    </row>
    <row r="8611" customFormat="false" ht="15" hidden="false" customHeight="false" outlineLevel="0" collapsed="false">
      <c r="A8611" s="0" t="n">
        <v>305222</v>
      </c>
      <c r="B8611" s="0" t="s">
        <v>2296</v>
      </c>
      <c r="C8611" s="0" t="n">
        <v>1</v>
      </c>
      <c r="D8611" s="0" t="s">
        <v>17189</v>
      </c>
      <c r="E8611" s="0" t="s">
        <v>18209</v>
      </c>
      <c r="F8611" s="0" t="s">
        <v>18202</v>
      </c>
      <c r="G8611" s="0" t="s">
        <v>18203</v>
      </c>
      <c r="H8611" s="0" t="s">
        <v>1898</v>
      </c>
      <c r="I8611" s="0" t="s">
        <v>2123</v>
      </c>
      <c r="J8611" s="0" t="s">
        <v>47</v>
      </c>
      <c r="K8611" s="0" t="s">
        <v>47</v>
      </c>
      <c r="L8611" s="0" t="s">
        <v>47</v>
      </c>
      <c r="M8611" s="0" t="s">
        <v>47</v>
      </c>
      <c r="N8611" s="0" t="n">
        <v>2</v>
      </c>
      <c r="O8611" s="0" t="n">
        <v>53</v>
      </c>
      <c r="P8611" s="0" t="n">
        <v>500</v>
      </c>
      <c r="Q8611" s="0" t="n">
        <v>3.5</v>
      </c>
      <c r="R8611" s="0" t="str">
        <f aca="false">INDEX(Lookup!$B$4:$B$18,MATCH(C8611,Lookup!$A$4:$A$18,0))</f>
        <v>India</v>
      </c>
      <c r="S8611" s="20" t="n">
        <f aca="false">INDEX(Lookup!$D$4:$D$18,MATCH(C8611,Lookup!$A$4:$A$18,0))</f>
        <v>0.012</v>
      </c>
      <c r="T8611" s="21" t="n">
        <f aca="false">ROUND(P8611*S8611,2)</f>
        <v>6</v>
      </c>
      <c r="U8611" s="21" t="n">
        <f aca="false">IF(T8611&lt;=10,1,IF(T8611&lt;=20,2,IF(T8611&lt;=30,3,IF(T8611&lt;=40,4,IF(T8611&lt;=50,5,IF(T8611&lt;=100,6,IF(T8611&lt;=250,7,8)))))))</f>
        <v>1</v>
      </c>
      <c r="V8611" s="21" t="n">
        <f aca="false">IF(AND(OR(Dashboard!$T$3="All",R8611=Dashboard!$T$3),OR(Dashboard!$T$4="All",D8611=Dashboard!$T$4)),1,0)</f>
        <v>1</v>
      </c>
      <c r="W8611" s="21" t="n">
        <f aca="false">IF(V8611=1,T8611+ROW()/10000000,0)</f>
        <v>6.0008611</v>
      </c>
    </row>
    <row r="8612" customFormat="false" ht="15" hidden="false" customHeight="false" outlineLevel="0" collapsed="false">
      <c r="A8612" s="0" t="n">
        <v>18356801</v>
      </c>
      <c r="B8612" s="0" t="s">
        <v>3180</v>
      </c>
      <c r="C8612" s="0" t="n">
        <v>1</v>
      </c>
      <c r="D8612" s="0" t="s">
        <v>17189</v>
      </c>
      <c r="E8612" s="0" t="s">
        <v>18210</v>
      </c>
      <c r="F8612" s="0" t="s">
        <v>18202</v>
      </c>
      <c r="G8612" s="0" t="s">
        <v>18203</v>
      </c>
      <c r="H8612" s="0" t="s">
        <v>3182</v>
      </c>
      <c r="I8612" s="0" t="s">
        <v>2123</v>
      </c>
      <c r="J8612" s="0" t="s">
        <v>47</v>
      </c>
      <c r="K8612" s="0" t="s">
        <v>46</v>
      </c>
      <c r="L8612" s="0" t="s">
        <v>47</v>
      </c>
      <c r="M8612" s="0" t="s">
        <v>47</v>
      </c>
      <c r="N8612" s="0" t="n">
        <v>1</v>
      </c>
      <c r="O8612" s="0" t="n">
        <v>2</v>
      </c>
      <c r="P8612" s="0" t="n">
        <v>300</v>
      </c>
      <c r="Q8612" s="0" t="n">
        <v>1</v>
      </c>
      <c r="R8612" s="0" t="str">
        <f aca="false">INDEX(Lookup!$B$4:$B$18,MATCH(C8612,Lookup!$A$4:$A$18,0))</f>
        <v>India</v>
      </c>
      <c r="S8612" s="20" t="n">
        <f aca="false">INDEX(Lookup!$D$4:$D$18,MATCH(C8612,Lookup!$A$4:$A$18,0))</f>
        <v>0.012</v>
      </c>
      <c r="T8612" s="21" t="n">
        <f aca="false">ROUND(P8612*S8612,2)</f>
        <v>3.6</v>
      </c>
      <c r="U8612" s="21" t="n">
        <f aca="false">IF(T8612&lt;=10,1,IF(T8612&lt;=20,2,IF(T8612&lt;=30,3,IF(T8612&lt;=40,4,IF(T8612&lt;=50,5,IF(T8612&lt;=100,6,IF(T8612&lt;=250,7,8)))))))</f>
        <v>1</v>
      </c>
      <c r="V8612" s="21" t="n">
        <f aca="false">IF(AND(OR(Dashboard!$T$3="All",R8612=Dashboard!$T$3),OR(Dashboard!$T$4="All",D8612=Dashboard!$T$4)),1,0)</f>
        <v>1</v>
      </c>
      <c r="W8612" s="21" t="n">
        <f aca="false">IF(V8612=1,T8612+ROW()/10000000,0)</f>
        <v>3.6008612</v>
      </c>
    </row>
    <row r="8613" customFormat="false" ht="15" hidden="false" customHeight="false" outlineLevel="0" collapsed="false">
      <c r="A8613" s="0" t="n">
        <v>18432198</v>
      </c>
      <c r="B8613" s="0" t="s">
        <v>8876</v>
      </c>
      <c r="C8613" s="0" t="n">
        <v>1</v>
      </c>
      <c r="D8613" s="0" t="s">
        <v>17189</v>
      </c>
      <c r="E8613" s="0" t="s">
        <v>18211</v>
      </c>
      <c r="F8613" s="0" t="s">
        <v>18202</v>
      </c>
      <c r="G8613" s="0" t="s">
        <v>18203</v>
      </c>
      <c r="H8613" s="0" t="s">
        <v>402</v>
      </c>
      <c r="I8613" s="0" t="s">
        <v>2123</v>
      </c>
      <c r="J8613" s="0" t="s">
        <v>47</v>
      </c>
      <c r="K8613" s="0" t="s">
        <v>47</v>
      </c>
      <c r="L8613" s="0" t="s">
        <v>47</v>
      </c>
      <c r="M8613" s="0" t="s">
        <v>47</v>
      </c>
      <c r="N8613" s="0" t="n">
        <v>1</v>
      </c>
      <c r="O8613" s="0" t="n">
        <v>1</v>
      </c>
      <c r="P8613" s="0" t="n">
        <v>100</v>
      </c>
      <c r="Q8613" s="0" t="n">
        <v>1</v>
      </c>
      <c r="R8613" s="0" t="str">
        <f aca="false">INDEX(Lookup!$B$4:$B$18,MATCH(C8613,Lookup!$A$4:$A$18,0))</f>
        <v>India</v>
      </c>
      <c r="S8613" s="20" t="n">
        <f aca="false">INDEX(Lookup!$D$4:$D$18,MATCH(C8613,Lookup!$A$4:$A$18,0))</f>
        <v>0.012</v>
      </c>
      <c r="T8613" s="21" t="n">
        <f aca="false">ROUND(P8613*S8613,2)</f>
        <v>1.2</v>
      </c>
      <c r="U8613" s="21" t="n">
        <f aca="false">IF(T8613&lt;=10,1,IF(T8613&lt;=20,2,IF(T8613&lt;=30,3,IF(T8613&lt;=40,4,IF(T8613&lt;=50,5,IF(T8613&lt;=100,6,IF(T8613&lt;=250,7,8)))))))</f>
        <v>1</v>
      </c>
      <c r="V8613" s="21" t="n">
        <f aca="false">IF(AND(OR(Dashboard!$T$3="All",R8613=Dashboard!$T$3),OR(Dashboard!$T$4="All",D8613=Dashboard!$T$4)),1,0)</f>
        <v>1</v>
      </c>
      <c r="W8613" s="21" t="n">
        <f aca="false">IF(V8613=1,T8613+ROW()/10000000,0)</f>
        <v>1.2008613</v>
      </c>
    </row>
    <row r="8614" customFormat="false" ht="15" hidden="false" customHeight="false" outlineLevel="0" collapsed="false">
      <c r="A8614" s="0" t="n">
        <v>18432025</v>
      </c>
      <c r="B8614" s="0" t="s">
        <v>18212</v>
      </c>
      <c r="C8614" s="0" t="n">
        <v>1</v>
      </c>
      <c r="D8614" s="0" t="s">
        <v>17189</v>
      </c>
      <c r="E8614" s="0" t="s">
        <v>18213</v>
      </c>
      <c r="F8614" s="0" t="s">
        <v>18202</v>
      </c>
      <c r="G8614" s="0" t="s">
        <v>18203</v>
      </c>
      <c r="H8614" s="0" t="s">
        <v>69</v>
      </c>
      <c r="I8614" s="0" t="s">
        <v>2123</v>
      </c>
      <c r="J8614" s="0" t="s">
        <v>47</v>
      </c>
      <c r="K8614" s="0" t="s">
        <v>47</v>
      </c>
      <c r="L8614" s="0" t="s">
        <v>47</v>
      </c>
      <c r="M8614" s="0" t="s">
        <v>47</v>
      </c>
      <c r="N8614" s="0" t="n">
        <v>1</v>
      </c>
      <c r="O8614" s="0" t="n">
        <v>0</v>
      </c>
      <c r="P8614" s="0" t="n">
        <v>250</v>
      </c>
      <c r="Q8614" s="0" t="n">
        <v>1</v>
      </c>
      <c r="R8614" s="0" t="str">
        <f aca="false">INDEX(Lookup!$B$4:$B$18,MATCH(C8614,Lookup!$A$4:$A$18,0))</f>
        <v>India</v>
      </c>
      <c r="S8614" s="20" t="n">
        <f aca="false">INDEX(Lookup!$D$4:$D$18,MATCH(C8614,Lookup!$A$4:$A$18,0))</f>
        <v>0.012</v>
      </c>
      <c r="T8614" s="21" t="n">
        <f aca="false">ROUND(P8614*S8614,2)</f>
        <v>3</v>
      </c>
      <c r="U8614" s="21" t="n">
        <f aca="false">IF(T8614&lt;=10,1,IF(T8614&lt;=20,2,IF(T8614&lt;=30,3,IF(T8614&lt;=40,4,IF(T8614&lt;=50,5,IF(T8614&lt;=100,6,IF(T8614&lt;=250,7,8)))))))</f>
        <v>1</v>
      </c>
      <c r="V8614" s="21" t="n">
        <f aca="false">IF(AND(OR(Dashboard!$T$3="All",R8614=Dashboard!$T$3),OR(Dashboard!$T$4="All",D8614=Dashboard!$T$4)),1,0)</f>
        <v>1</v>
      </c>
      <c r="W8614" s="21" t="n">
        <f aca="false">IF(V8614=1,T8614+ROW()/10000000,0)</f>
        <v>3.0008614</v>
      </c>
    </row>
    <row r="8615" customFormat="false" ht="15" hidden="false" customHeight="false" outlineLevel="0" collapsed="false">
      <c r="A8615" s="0" t="n">
        <v>18265399</v>
      </c>
      <c r="B8615" s="0" t="s">
        <v>18214</v>
      </c>
      <c r="C8615" s="0" t="n">
        <v>1</v>
      </c>
      <c r="D8615" s="0" t="s">
        <v>17189</v>
      </c>
      <c r="E8615" s="0" t="s">
        <v>18215</v>
      </c>
      <c r="F8615" s="0" t="s">
        <v>18202</v>
      </c>
      <c r="G8615" s="0" t="s">
        <v>18203</v>
      </c>
      <c r="H8615" s="0" t="s">
        <v>3182</v>
      </c>
      <c r="I8615" s="0" t="s">
        <v>2123</v>
      </c>
      <c r="J8615" s="0" t="s">
        <v>47</v>
      </c>
      <c r="K8615" s="0" t="s">
        <v>47</v>
      </c>
      <c r="L8615" s="0" t="s">
        <v>47</v>
      </c>
      <c r="M8615" s="0" t="s">
        <v>47</v>
      </c>
      <c r="N8615" s="0" t="n">
        <v>1</v>
      </c>
      <c r="O8615" s="0" t="n">
        <v>0</v>
      </c>
      <c r="P8615" s="0" t="n">
        <v>300</v>
      </c>
      <c r="Q8615" s="0" t="n">
        <v>1</v>
      </c>
      <c r="R8615" s="0" t="str">
        <f aca="false">INDEX(Lookup!$B$4:$B$18,MATCH(C8615,Lookup!$A$4:$A$18,0))</f>
        <v>India</v>
      </c>
      <c r="S8615" s="20" t="n">
        <f aca="false">INDEX(Lookup!$D$4:$D$18,MATCH(C8615,Lookup!$A$4:$A$18,0))</f>
        <v>0.012</v>
      </c>
      <c r="T8615" s="21" t="n">
        <f aca="false">ROUND(P8615*S8615,2)</f>
        <v>3.6</v>
      </c>
      <c r="U8615" s="21" t="n">
        <f aca="false">IF(T8615&lt;=10,1,IF(T8615&lt;=20,2,IF(T8615&lt;=30,3,IF(T8615&lt;=40,4,IF(T8615&lt;=50,5,IF(T8615&lt;=100,6,IF(T8615&lt;=250,7,8)))))))</f>
        <v>1</v>
      </c>
      <c r="V8615" s="21" t="n">
        <f aca="false">IF(AND(OR(Dashboard!$T$3="All",R8615=Dashboard!$T$3),OR(Dashboard!$T$4="All",D8615=Dashboard!$T$4)),1,0)</f>
        <v>1</v>
      </c>
      <c r="W8615" s="21" t="n">
        <f aca="false">IF(V8615=1,T8615+ROW()/10000000,0)</f>
        <v>3.6008615</v>
      </c>
    </row>
    <row r="8616" customFormat="false" ht="15" hidden="false" customHeight="false" outlineLevel="0" collapsed="false">
      <c r="A8616" s="0" t="n">
        <v>18432194</v>
      </c>
      <c r="B8616" s="0" t="s">
        <v>18216</v>
      </c>
      <c r="C8616" s="0" t="n">
        <v>1</v>
      </c>
      <c r="D8616" s="0" t="s">
        <v>17189</v>
      </c>
      <c r="E8616" s="0" t="s">
        <v>18217</v>
      </c>
      <c r="F8616" s="0" t="s">
        <v>18202</v>
      </c>
      <c r="G8616" s="0" t="s">
        <v>18203</v>
      </c>
      <c r="H8616" s="0" t="s">
        <v>2128</v>
      </c>
      <c r="I8616" s="0" t="s">
        <v>2123</v>
      </c>
      <c r="J8616" s="0" t="s">
        <v>47</v>
      </c>
      <c r="K8616" s="0" t="s">
        <v>47</v>
      </c>
      <c r="L8616" s="0" t="s">
        <v>47</v>
      </c>
      <c r="M8616" s="0" t="s">
        <v>47</v>
      </c>
      <c r="N8616" s="0" t="n">
        <v>1</v>
      </c>
      <c r="O8616" s="0" t="n">
        <v>0</v>
      </c>
      <c r="P8616" s="0" t="n">
        <v>300</v>
      </c>
      <c r="Q8616" s="0" t="n">
        <v>1</v>
      </c>
      <c r="R8616" s="0" t="str">
        <f aca="false">INDEX(Lookup!$B$4:$B$18,MATCH(C8616,Lookup!$A$4:$A$18,0))</f>
        <v>India</v>
      </c>
      <c r="S8616" s="20" t="n">
        <f aca="false">INDEX(Lookup!$D$4:$D$18,MATCH(C8616,Lookup!$A$4:$A$18,0))</f>
        <v>0.012</v>
      </c>
      <c r="T8616" s="21" t="n">
        <f aca="false">ROUND(P8616*S8616,2)</f>
        <v>3.6</v>
      </c>
      <c r="U8616" s="21" t="n">
        <f aca="false">IF(T8616&lt;=10,1,IF(T8616&lt;=20,2,IF(T8616&lt;=30,3,IF(T8616&lt;=40,4,IF(T8616&lt;=50,5,IF(T8616&lt;=100,6,IF(T8616&lt;=250,7,8)))))))</f>
        <v>1</v>
      </c>
      <c r="V8616" s="21" t="n">
        <f aca="false">IF(AND(OR(Dashboard!$T$3="All",R8616=Dashboard!$T$3),OR(Dashboard!$T$4="All",D8616=Dashboard!$T$4)),1,0)</f>
        <v>1</v>
      </c>
      <c r="W8616" s="21" t="n">
        <f aca="false">IF(V8616=1,T8616+ROW()/10000000,0)</f>
        <v>3.6008616</v>
      </c>
    </row>
    <row r="8617" customFormat="false" ht="15" hidden="false" customHeight="false" outlineLevel="0" collapsed="false">
      <c r="A8617" s="0" t="n">
        <v>8385</v>
      </c>
      <c r="B8617" s="0" t="s">
        <v>2408</v>
      </c>
      <c r="C8617" s="0" t="n">
        <v>1</v>
      </c>
      <c r="D8617" s="0" t="s">
        <v>17189</v>
      </c>
      <c r="E8617" s="0" t="s">
        <v>18218</v>
      </c>
      <c r="F8617" s="0" t="s">
        <v>18202</v>
      </c>
      <c r="G8617" s="0" t="s">
        <v>18203</v>
      </c>
      <c r="H8617" s="0" t="s">
        <v>3392</v>
      </c>
      <c r="I8617" s="0" t="s">
        <v>2123</v>
      </c>
      <c r="J8617" s="0" t="s">
        <v>47</v>
      </c>
      <c r="K8617" s="0" t="s">
        <v>47</v>
      </c>
      <c r="L8617" s="0" t="s">
        <v>47</v>
      </c>
      <c r="M8617" s="0" t="s">
        <v>47</v>
      </c>
      <c r="N8617" s="0" t="n">
        <v>2</v>
      </c>
      <c r="O8617" s="0" t="n">
        <v>70</v>
      </c>
      <c r="P8617" s="0" t="n">
        <v>700</v>
      </c>
      <c r="Q8617" s="0" t="n">
        <v>2.4</v>
      </c>
      <c r="R8617" s="0" t="str">
        <f aca="false">INDEX(Lookup!$B$4:$B$18,MATCH(C8617,Lookup!$A$4:$A$18,0))</f>
        <v>India</v>
      </c>
      <c r="S8617" s="20" t="n">
        <f aca="false">INDEX(Lookup!$D$4:$D$18,MATCH(C8617,Lookup!$A$4:$A$18,0))</f>
        <v>0.012</v>
      </c>
      <c r="T8617" s="21" t="n">
        <f aca="false">ROUND(P8617*S8617,2)</f>
        <v>8.4</v>
      </c>
      <c r="U8617" s="21" t="n">
        <f aca="false">IF(T8617&lt;=10,1,IF(T8617&lt;=20,2,IF(T8617&lt;=30,3,IF(T8617&lt;=40,4,IF(T8617&lt;=50,5,IF(T8617&lt;=100,6,IF(T8617&lt;=250,7,8)))))))</f>
        <v>1</v>
      </c>
      <c r="V8617" s="21" t="n">
        <f aca="false">IF(AND(OR(Dashboard!$T$3="All",R8617=Dashboard!$T$3),OR(Dashboard!$T$4="All",D8617=Dashboard!$T$4)),1,0)</f>
        <v>1</v>
      </c>
      <c r="W8617" s="21" t="n">
        <f aca="false">IF(V8617=1,T8617+ROW()/10000000,0)</f>
        <v>8.4008617</v>
      </c>
    </row>
    <row r="8618" customFormat="false" ht="15" hidden="false" customHeight="false" outlineLevel="0" collapsed="false">
      <c r="A8618" s="0" t="n">
        <v>309799</v>
      </c>
      <c r="B8618" s="0" t="s">
        <v>3549</v>
      </c>
      <c r="C8618" s="0" t="n">
        <v>1</v>
      </c>
      <c r="D8618" s="0" t="s">
        <v>17189</v>
      </c>
      <c r="E8618" s="0" t="s">
        <v>18219</v>
      </c>
      <c r="F8618" s="0" t="s">
        <v>18202</v>
      </c>
      <c r="G8618" s="0" t="s">
        <v>18203</v>
      </c>
      <c r="H8618" s="0" t="s">
        <v>3942</v>
      </c>
      <c r="I8618" s="0" t="s">
        <v>2123</v>
      </c>
      <c r="J8618" s="0" t="s">
        <v>47</v>
      </c>
      <c r="K8618" s="0" t="s">
        <v>46</v>
      </c>
      <c r="L8618" s="0" t="s">
        <v>47</v>
      </c>
      <c r="M8618" s="0" t="s">
        <v>47</v>
      </c>
      <c r="N8618" s="0" t="n">
        <v>2</v>
      </c>
      <c r="O8618" s="0" t="n">
        <v>183</v>
      </c>
      <c r="P8618" s="0" t="n">
        <v>500</v>
      </c>
      <c r="Q8618" s="0" t="n">
        <v>4</v>
      </c>
      <c r="R8618" s="0" t="str">
        <f aca="false">INDEX(Lookup!$B$4:$B$18,MATCH(C8618,Lookup!$A$4:$A$18,0))</f>
        <v>India</v>
      </c>
      <c r="S8618" s="20" t="n">
        <f aca="false">INDEX(Lookup!$D$4:$D$18,MATCH(C8618,Lookup!$A$4:$A$18,0))</f>
        <v>0.012</v>
      </c>
      <c r="T8618" s="21" t="n">
        <f aca="false">ROUND(P8618*S8618,2)</f>
        <v>6</v>
      </c>
      <c r="U8618" s="21" t="n">
        <f aca="false">IF(T8618&lt;=10,1,IF(T8618&lt;=20,2,IF(T8618&lt;=30,3,IF(T8618&lt;=40,4,IF(T8618&lt;=50,5,IF(T8618&lt;=100,6,IF(T8618&lt;=250,7,8)))))))</f>
        <v>1</v>
      </c>
      <c r="V8618" s="21" t="n">
        <f aca="false">IF(AND(OR(Dashboard!$T$3="All",R8618=Dashboard!$T$3),OR(Dashboard!$T$4="All",D8618=Dashboard!$T$4)),1,0)</f>
        <v>1</v>
      </c>
      <c r="W8618" s="21" t="n">
        <f aca="false">IF(V8618=1,T8618+ROW()/10000000,0)</f>
        <v>6.0008618</v>
      </c>
    </row>
    <row r="8619" customFormat="false" ht="15" hidden="false" customHeight="false" outlineLevel="0" collapsed="false">
      <c r="A8619" s="0" t="n">
        <v>6800</v>
      </c>
      <c r="B8619" s="0" t="s">
        <v>18220</v>
      </c>
      <c r="C8619" s="0" t="n">
        <v>1</v>
      </c>
      <c r="D8619" s="0" t="s">
        <v>17189</v>
      </c>
      <c r="E8619" s="0" t="s">
        <v>18221</v>
      </c>
      <c r="F8619" s="0" t="s">
        <v>5280</v>
      </c>
      <c r="G8619" s="0" t="s">
        <v>18222</v>
      </c>
      <c r="H8619" s="0" t="s">
        <v>2359</v>
      </c>
      <c r="I8619" s="0" t="s">
        <v>2123</v>
      </c>
      <c r="J8619" s="0" t="s">
        <v>47</v>
      </c>
      <c r="K8619" s="0" t="s">
        <v>46</v>
      </c>
      <c r="L8619" s="0" t="s">
        <v>47</v>
      </c>
      <c r="M8619" s="0" t="s">
        <v>47</v>
      </c>
      <c r="N8619" s="0" t="n">
        <v>2</v>
      </c>
      <c r="O8619" s="0" t="n">
        <v>69</v>
      </c>
      <c r="P8619" s="0" t="n">
        <v>650</v>
      </c>
      <c r="Q8619" s="0" t="n">
        <v>3.4</v>
      </c>
      <c r="R8619" s="0" t="str">
        <f aca="false">INDEX(Lookup!$B$4:$B$18,MATCH(C8619,Lookup!$A$4:$A$18,0))</f>
        <v>India</v>
      </c>
      <c r="S8619" s="20" t="n">
        <f aca="false">INDEX(Lookup!$D$4:$D$18,MATCH(C8619,Lookup!$A$4:$A$18,0))</f>
        <v>0.012</v>
      </c>
      <c r="T8619" s="21" t="n">
        <f aca="false">ROUND(P8619*S8619,2)</f>
        <v>7.8</v>
      </c>
      <c r="U8619" s="21" t="n">
        <f aca="false">IF(T8619&lt;=10,1,IF(T8619&lt;=20,2,IF(T8619&lt;=30,3,IF(T8619&lt;=40,4,IF(T8619&lt;=50,5,IF(T8619&lt;=100,6,IF(T8619&lt;=250,7,8)))))))</f>
        <v>1</v>
      </c>
      <c r="V8619" s="21" t="n">
        <f aca="false">IF(AND(OR(Dashboard!$T$3="All",R8619=Dashboard!$T$3),OR(Dashboard!$T$4="All",D8619=Dashboard!$T$4)),1,0)</f>
        <v>1</v>
      </c>
      <c r="W8619" s="21" t="n">
        <f aca="false">IF(V8619=1,T8619+ROW()/10000000,0)</f>
        <v>7.8008619</v>
      </c>
    </row>
    <row r="8620" customFormat="false" ht="15" hidden="false" customHeight="false" outlineLevel="0" collapsed="false">
      <c r="A8620" s="0" t="n">
        <v>18449659</v>
      </c>
      <c r="B8620" s="0" t="s">
        <v>18223</v>
      </c>
      <c r="C8620" s="0" t="n">
        <v>1</v>
      </c>
      <c r="D8620" s="0" t="s">
        <v>17189</v>
      </c>
      <c r="E8620" s="0" t="s">
        <v>18224</v>
      </c>
      <c r="F8620" s="0" t="s">
        <v>5280</v>
      </c>
      <c r="G8620" s="0" t="s">
        <v>18222</v>
      </c>
      <c r="H8620" s="0" t="s">
        <v>2122</v>
      </c>
      <c r="I8620" s="0" t="s">
        <v>2123</v>
      </c>
      <c r="J8620" s="0" t="s">
        <v>47</v>
      </c>
      <c r="K8620" s="0" t="s">
        <v>46</v>
      </c>
      <c r="L8620" s="0" t="s">
        <v>47</v>
      </c>
      <c r="M8620" s="0" t="s">
        <v>47</v>
      </c>
      <c r="N8620" s="0" t="n">
        <v>2</v>
      </c>
      <c r="O8620" s="0" t="n">
        <v>7</v>
      </c>
      <c r="P8620" s="0" t="n">
        <v>600</v>
      </c>
      <c r="Q8620" s="0" t="n">
        <v>3</v>
      </c>
      <c r="R8620" s="0" t="str">
        <f aca="false">INDEX(Lookup!$B$4:$B$18,MATCH(C8620,Lookup!$A$4:$A$18,0))</f>
        <v>India</v>
      </c>
      <c r="S8620" s="20" t="n">
        <f aca="false">INDEX(Lookup!$D$4:$D$18,MATCH(C8620,Lookup!$A$4:$A$18,0))</f>
        <v>0.012</v>
      </c>
      <c r="T8620" s="21" t="n">
        <f aca="false">ROUND(P8620*S8620,2)</f>
        <v>7.2</v>
      </c>
      <c r="U8620" s="21" t="n">
        <f aca="false">IF(T8620&lt;=10,1,IF(T8620&lt;=20,2,IF(T8620&lt;=30,3,IF(T8620&lt;=40,4,IF(T8620&lt;=50,5,IF(T8620&lt;=100,6,IF(T8620&lt;=250,7,8)))))))</f>
        <v>1</v>
      </c>
      <c r="V8620" s="21" t="n">
        <f aca="false">IF(AND(OR(Dashboard!$T$3="All",R8620=Dashboard!$T$3),OR(Dashboard!$T$4="All",D8620=Dashboard!$T$4)),1,0)</f>
        <v>1</v>
      </c>
      <c r="W8620" s="21" t="n">
        <f aca="false">IF(V8620=1,T8620+ROW()/10000000,0)</f>
        <v>7.200862</v>
      </c>
    </row>
    <row r="8621" customFormat="false" ht="15" hidden="false" customHeight="false" outlineLevel="0" collapsed="false">
      <c r="A8621" s="0" t="n">
        <v>18438249</v>
      </c>
      <c r="B8621" s="0" t="s">
        <v>18225</v>
      </c>
      <c r="C8621" s="0" t="n">
        <v>1</v>
      </c>
      <c r="D8621" s="0" t="s">
        <v>17189</v>
      </c>
      <c r="E8621" s="0" t="s">
        <v>18226</v>
      </c>
      <c r="F8621" s="0" t="s">
        <v>5280</v>
      </c>
      <c r="G8621" s="0" t="s">
        <v>18222</v>
      </c>
      <c r="H8621" s="0" t="s">
        <v>69</v>
      </c>
      <c r="I8621" s="0" t="s">
        <v>2123</v>
      </c>
      <c r="J8621" s="0" t="s">
        <v>47</v>
      </c>
      <c r="K8621" s="0" t="s">
        <v>47</v>
      </c>
      <c r="L8621" s="0" t="s">
        <v>47</v>
      </c>
      <c r="M8621" s="0" t="s">
        <v>47</v>
      </c>
      <c r="N8621" s="0" t="n">
        <v>1</v>
      </c>
      <c r="O8621" s="0" t="n">
        <v>4</v>
      </c>
      <c r="P8621" s="0" t="n">
        <v>400</v>
      </c>
      <c r="Q8621" s="0" t="n">
        <v>3</v>
      </c>
      <c r="R8621" s="0" t="str">
        <f aca="false">INDEX(Lookup!$B$4:$B$18,MATCH(C8621,Lookup!$A$4:$A$18,0))</f>
        <v>India</v>
      </c>
      <c r="S8621" s="20" t="n">
        <f aca="false">INDEX(Lookup!$D$4:$D$18,MATCH(C8621,Lookup!$A$4:$A$18,0))</f>
        <v>0.012</v>
      </c>
      <c r="T8621" s="21" t="n">
        <f aca="false">ROUND(P8621*S8621,2)</f>
        <v>4.8</v>
      </c>
      <c r="U8621" s="21" t="n">
        <f aca="false">IF(T8621&lt;=10,1,IF(T8621&lt;=20,2,IF(T8621&lt;=30,3,IF(T8621&lt;=40,4,IF(T8621&lt;=50,5,IF(T8621&lt;=100,6,IF(T8621&lt;=250,7,8)))))))</f>
        <v>1</v>
      </c>
      <c r="V8621" s="21" t="n">
        <f aca="false">IF(AND(OR(Dashboard!$T$3="All",R8621=Dashboard!$T$3),OR(Dashboard!$T$4="All",D8621=Dashboard!$T$4)),1,0)</f>
        <v>1</v>
      </c>
      <c r="W8621" s="21" t="n">
        <f aca="false">IF(V8621=1,T8621+ROW()/10000000,0)</f>
        <v>4.8008621</v>
      </c>
    </row>
    <row r="8622" customFormat="false" ht="15" hidden="false" customHeight="false" outlineLevel="0" collapsed="false">
      <c r="A8622" s="0" t="n">
        <v>18489509</v>
      </c>
      <c r="B8622" s="0" t="s">
        <v>18227</v>
      </c>
      <c r="C8622" s="0" t="n">
        <v>1</v>
      </c>
      <c r="D8622" s="0" t="s">
        <v>17189</v>
      </c>
      <c r="E8622" s="0" t="s">
        <v>18228</v>
      </c>
      <c r="F8622" s="0" t="s">
        <v>18229</v>
      </c>
      <c r="G8622" s="0" t="s">
        <v>18230</v>
      </c>
      <c r="H8622" s="0" t="s">
        <v>18231</v>
      </c>
      <c r="I8622" s="0" t="s">
        <v>2123</v>
      </c>
      <c r="J8622" s="0" t="s">
        <v>47</v>
      </c>
      <c r="K8622" s="0" t="s">
        <v>46</v>
      </c>
      <c r="L8622" s="0" t="s">
        <v>47</v>
      </c>
      <c r="M8622" s="0" t="s">
        <v>47</v>
      </c>
      <c r="N8622" s="0" t="n">
        <v>2</v>
      </c>
      <c r="O8622" s="0" t="n">
        <v>10</v>
      </c>
      <c r="P8622" s="0" t="n">
        <v>500</v>
      </c>
      <c r="Q8622" s="0" t="n">
        <v>3.3</v>
      </c>
      <c r="R8622" s="0" t="str">
        <f aca="false">INDEX(Lookup!$B$4:$B$18,MATCH(C8622,Lookup!$A$4:$A$18,0))</f>
        <v>India</v>
      </c>
      <c r="S8622" s="20" t="n">
        <f aca="false">INDEX(Lookup!$D$4:$D$18,MATCH(C8622,Lookup!$A$4:$A$18,0))</f>
        <v>0.012</v>
      </c>
      <c r="T8622" s="21" t="n">
        <f aca="false">ROUND(P8622*S8622,2)</f>
        <v>6</v>
      </c>
      <c r="U8622" s="21" t="n">
        <f aca="false">IF(T8622&lt;=10,1,IF(T8622&lt;=20,2,IF(T8622&lt;=30,3,IF(T8622&lt;=40,4,IF(T8622&lt;=50,5,IF(T8622&lt;=100,6,IF(T8622&lt;=250,7,8)))))))</f>
        <v>1</v>
      </c>
      <c r="V8622" s="21" t="n">
        <f aca="false">IF(AND(OR(Dashboard!$T$3="All",R8622=Dashboard!$T$3),OR(Dashboard!$T$4="All",D8622=Dashboard!$T$4)),1,0)</f>
        <v>1</v>
      </c>
      <c r="W8622" s="21" t="n">
        <f aca="false">IF(V8622=1,T8622+ROW()/10000000,0)</f>
        <v>6.0008622</v>
      </c>
    </row>
    <row r="8623" customFormat="false" ht="15" hidden="false" customHeight="false" outlineLevel="0" collapsed="false">
      <c r="A8623" s="0" t="n">
        <v>18155147</v>
      </c>
      <c r="B8623" s="0" t="s">
        <v>18232</v>
      </c>
      <c r="C8623" s="0" t="n">
        <v>1</v>
      </c>
      <c r="D8623" s="0" t="s">
        <v>17189</v>
      </c>
      <c r="E8623" s="0" t="s">
        <v>18233</v>
      </c>
      <c r="F8623" s="0" t="s">
        <v>18229</v>
      </c>
      <c r="G8623" s="0" t="s">
        <v>18230</v>
      </c>
      <c r="H8623" s="0" t="s">
        <v>2128</v>
      </c>
      <c r="I8623" s="0" t="s">
        <v>2123</v>
      </c>
      <c r="J8623" s="0" t="s">
        <v>47</v>
      </c>
      <c r="K8623" s="0" t="s">
        <v>47</v>
      </c>
      <c r="L8623" s="0" t="s">
        <v>47</v>
      </c>
      <c r="M8623" s="0" t="s">
        <v>47</v>
      </c>
      <c r="N8623" s="0" t="n">
        <v>1</v>
      </c>
      <c r="O8623" s="0" t="n">
        <v>1</v>
      </c>
      <c r="P8623" s="0" t="n">
        <v>150</v>
      </c>
      <c r="Q8623" s="0" t="n">
        <v>1</v>
      </c>
      <c r="R8623" s="0" t="str">
        <f aca="false">INDEX(Lookup!$B$4:$B$18,MATCH(C8623,Lookup!$A$4:$A$18,0))</f>
        <v>India</v>
      </c>
      <c r="S8623" s="20" t="n">
        <f aca="false">INDEX(Lookup!$D$4:$D$18,MATCH(C8623,Lookup!$A$4:$A$18,0))</f>
        <v>0.012</v>
      </c>
      <c r="T8623" s="21" t="n">
        <f aca="false">ROUND(P8623*S8623,2)</f>
        <v>1.8</v>
      </c>
      <c r="U8623" s="21" t="n">
        <f aca="false">IF(T8623&lt;=10,1,IF(T8623&lt;=20,2,IF(T8623&lt;=30,3,IF(T8623&lt;=40,4,IF(T8623&lt;=50,5,IF(T8623&lt;=100,6,IF(T8623&lt;=250,7,8)))))))</f>
        <v>1</v>
      </c>
      <c r="V8623" s="21" t="n">
        <f aca="false">IF(AND(OR(Dashboard!$T$3="All",R8623=Dashboard!$T$3),OR(Dashboard!$T$4="All",D8623=Dashboard!$T$4)),1,0)</f>
        <v>1</v>
      </c>
      <c r="W8623" s="21" t="n">
        <f aca="false">IF(V8623=1,T8623+ROW()/10000000,0)</f>
        <v>1.8008623</v>
      </c>
    </row>
    <row r="8624" customFormat="false" ht="15" hidden="false" customHeight="false" outlineLevel="0" collapsed="false">
      <c r="A8624" s="0" t="n">
        <v>18388032</v>
      </c>
      <c r="B8624" s="0" t="s">
        <v>18234</v>
      </c>
      <c r="C8624" s="0" t="n">
        <v>1</v>
      </c>
      <c r="D8624" s="0" t="s">
        <v>17189</v>
      </c>
      <c r="E8624" s="0" t="s">
        <v>18235</v>
      </c>
      <c r="F8624" s="0" t="s">
        <v>18236</v>
      </c>
      <c r="G8624" s="0" t="s">
        <v>18235</v>
      </c>
      <c r="H8624" s="0" t="s">
        <v>3119</v>
      </c>
      <c r="I8624" s="0" t="s">
        <v>2123</v>
      </c>
      <c r="J8624" s="0" t="s">
        <v>47</v>
      </c>
      <c r="K8624" s="0" t="s">
        <v>47</v>
      </c>
      <c r="L8624" s="0" t="s">
        <v>47</v>
      </c>
      <c r="M8624" s="0" t="s">
        <v>47</v>
      </c>
      <c r="N8624" s="0" t="n">
        <v>1</v>
      </c>
      <c r="O8624" s="0" t="n">
        <v>24</v>
      </c>
      <c r="P8624" s="0" t="n">
        <v>400</v>
      </c>
      <c r="Q8624" s="0" t="n">
        <v>3.4</v>
      </c>
      <c r="R8624" s="0" t="str">
        <f aca="false">INDEX(Lookup!$B$4:$B$18,MATCH(C8624,Lookup!$A$4:$A$18,0))</f>
        <v>India</v>
      </c>
      <c r="S8624" s="20" t="n">
        <f aca="false">INDEX(Lookup!$D$4:$D$18,MATCH(C8624,Lookup!$A$4:$A$18,0))</f>
        <v>0.012</v>
      </c>
      <c r="T8624" s="21" t="n">
        <f aca="false">ROUND(P8624*S8624,2)</f>
        <v>4.8</v>
      </c>
      <c r="U8624" s="21" t="n">
        <f aca="false">IF(T8624&lt;=10,1,IF(T8624&lt;=20,2,IF(T8624&lt;=30,3,IF(T8624&lt;=40,4,IF(T8624&lt;=50,5,IF(T8624&lt;=100,6,IF(T8624&lt;=250,7,8)))))))</f>
        <v>1</v>
      </c>
      <c r="V8624" s="21" t="n">
        <f aca="false">IF(AND(OR(Dashboard!$T$3="All",R8624=Dashboard!$T$3),OR(Dashboard!$T$4="All",D8624=Dashboard!$T$4)),1,0)</f>
        <v>1</v>
      </c>
      <c r="W8624" s="21" t="n">
        <f aca="false">IF(V8624=1,T8624+ROW()/10000000,0)</f>
        <v>4.8008624</v>
      </c>
    </row>
    <row r="8625" customFormat="false" ht="15" hidden="false" customHeight="false" outlineLevel="0" collapsed="false">
      <c r="A8625" s="0" t="n">
        <v>18478565</v>
      </c>
      <c r="B8625" s="0" t="s">
        <v>18178</v>
      </c>
      <c r="C8625" s="0" t="n">
        <v>1</v>
      </c>
      <c r="D8625" s="0" t="s">
        <v>17189</v>
      </c>
      <c r="E8625" s="0" t="s">
        <v>18235</v>
      </c>
      <c r="F8625" s="0" t="s">
        <v>18236</v>
      </c>
      <c r="G8625" s="0" t="s">
        <v>18235</v>
      </c>
      <c r="H8625" s="0" t="s">
        <v>2662</v>
      </c>
      <c r="I8625" s="0" t="s">
        <v>2123</v>
      </c>
      <c r="J8625" s="0" t="s">
        <v>47</v>
      </c>
      <c r="K8625" s="0" t="s">
        <v>47</v>
      </c>
      <c r="L8625" s="0" t="s">
        <v>47</v>
      </c>
      <c r="M8625" s="0" t="s">
        <v>47</v>
      </c>
      <c r="N8625" s="0" t="n">
        <v>1</v>
      </c>
      <c r="O8625" s="0" t="n">
        <v>0</v>
      </c>
      <c r="P8625" s="0" t="n">
        <v>250</v>
      </c>
      <c r="Q8625" s="0" t="n">
        <v>1</v>
      </c>
      <c r="R8625" s="0" t="str">
        <f aca="false">INDEX(Lookup!$B$4:$B$18,MATCH(C8625,Lookup!$A$4:$A$18,0))</f>
        <v>India</v>
      </c>
      <c r="S8625" s="20" t="n">
        <f aca="false">INDEX(Lookup!$D$4:$D$18,MATCH(C8625,Lookup!$A$4:$A$18,0))</f>
        <v>0.012</v>
      </c>
      <c r="T8625" s="21" t="n">
        <f aca="false">ROUND(P8625*S8625,2)</f>
        <v>3</v>
      </c>
      <c r="U8625" s="21" t="n">
        <f aca="false">IF(T8625&lt;=10,1,IF(T8625&lt;=20,2,IF(T8625&lt;=30,3,IF(T8625&lt;=40,4,IF(T8625&lt;=50,5,IF(T8625&lt;=100,6,IF(T8625&lt;=250,7,8)))))))</f>
        <v>1</v>
      </c>
      <c r="V8625" s="21" t="n">
        <f aca="false">IF(AND(OR(Dashboard!$T$3="All",R8625=Dashboard!$T$3),OR(Dashboard!$T$4="All",D8625=Dashboard!$T$4)),1,0)</f>
        <v>1</v>
      </c>
      <c r="W8625" s="21" t="n">
        <f aca="false">IF(V8625=1,T8625+ROW()/10000000,0)</f>
        <v>3.0008625</v>
      </c>
    </row>
    <row r="8626" customFormat="false" ht="15" hidden="false" customHeight="false" outlineLevel="0" collapsed="false">
      <c r="A8626" s="0" t="n">
        <v>313410</v>
      </c>
      <c r="B8626" s="0" t="s">
        <v>18237</v>
      </c>
      <c r="C8626" s="0" t="n">
        <v>1</v>
      </c>
      <c r="D8626" s="0" t="s">
        <v>17189</v>
      </c>
      <c r="E8626" s="0" t="s">
        <v>18238</v>
      </c>
      <c r="F8626" s="0" t="s">
        <v>3374</v>
      </c>
      <c r="G8626" s="0" t="s">
        <v>18239</v>
      </c>
      <c r="H8626" s="0" t="s">
        <v>3119</v>
      </c>
      <c r="I8626" s="0" t="s">
        <v>2123</v>
      </c>
      <c r="J8626" s="0" t="s">
        <v>47</v>
      </c>
      <c r="K8626" s="0" t="s">
        <v>46</v>
      </c>
      <c r="L8626" s="0" t="s">
        <v>47</v>
      </c>
      <c r="M8626" s="0" t="s">
        <v>47</v>
      </c>
      <c r="N8626" s="0" t="n">
        <v>2</v>
      </c>
      <c r="O8626" s="0" t="n">
        <v>364</v>
      </c>
      <c r="P8626" s="0" t="n">
        <v>600</v>
      </c>
      <c r="Q8626" s="0" t="n">
        <v>3.2</v>
      </c>
      <c r="R8626" s="0" t="str">
        <f aca="false">INDEX(Lookup!$B$4:$B$18,MATCH(C8626,Lookup!$A$4:$A$18,0))</f>
        <v>India</v>
      </c>
      <c r="S8626" s="20" t="n">
        <f aca="false">INDEX(Lookup!$D$4:$D$18,MATCH(C8626,Lookup!$A$4:$A$18,0))</f>
        <v>0.012</v>
      </c>
      <c r="T8626" s="21" t="n">
        <f aca="false">ROUND(P8626*S8626,2)</f>
        <v>7.2</v>
      </c>
      <c r="U8626" s="21" t="n">
        <f aca="false">IF(T8626&lt;=10,1,IF(T8626&lt;=20,2,IF(T8626&lt;=30,3,IF(T8626&lt;=40,4,IF(T8626&lt;=50,5,IF(T8626&lt;=100,6,IF(T8626&lt;=250,7,8)))))))</f>
        <v>1</v>
      </c>
      <c r="V8626" s="21" t="n">
        <f aca="false">IF(AND(OR(Dashboard!$T$3="All",R8626=Dashboard!$T$3),OR(Dashboard!$T$4="All",D8626=Dashboard!$T$4)),1,0)</f>
        <v>1</v>
      </c>
      <c r="W8626" s="21" t="n">
        <f aca="false">IF(V8626=1,T8626+ROW()/10000000,0)</f>
        <v>7.2008626</v>
      </c>
    </row>
    <row r="8627" customFormat="false" ht="15" hidden="false" customHeight="false" outlineLevel="0" collapsed="false">
      <c r="A8627" s="0" t="n">
        <v>311974</v>
      </c>
      <c r="B8627" s="0" t="s">
        <v>3180</v>
      </c>
      <c r="C8627" s="0" t="n">
        <v>1</v>
      </c>
      <c r="D8627" s="0" t="s">
        <v>17189</v>
      </c>
      <c r="E8627" s="0" t="s">
        <v>18240</v>
      </c>
      <c r="F8627" s="0" t="s">
        <v>3374</v>
      </c>
      <c r="G8627" s="0" t="s">
        <v>18239</v>
      </c>
      <c r="H8627" s="0" t="s">
        <v>3182</v>
      </c>
      <c r="I8627" s="0" t="s">
        <v>2123</v>
      </c>
      <c r="J8627" s="0" t="s">
        <v>47</v>
      </c>
      <c r="K8627" s="0" t="s">
        <v>46</v>
      </c>
      <c r="L8627" s="0" t="s">
        <v>47</v>
      </c>
      <c r="M8627" s="0" t="s">
        <v>47</v>
      </c>
      <c r="N8627" s="0" t="n">
        <v>1</v>
      </c>
      <c r="O8627" s="0" t="n">
        <v>12</v>
      </c>
      <c r="P8627" s="0" t="n">
        <v>300</v>
      </c>
      <c r="Q8627" s="0" t="n">
        <v>3.3</v>
      </c>
      <c r="R8627" s="0" t="str">
        <f aca="false">INDEX(Lookup!$B$4:$B$18,MATCH(C8627,Lookup!$A$4:$A$18,0))</f>
        <v>India</v>
      </c>
      <c r="S8627" s="20" t="n">
        <f aca="false">INDEX(Lookup!$D$4:$D$18,MATCH(C8627,Lookup!$A$4:$A$18,0))</f>
        <v>0.012</v>
      </c>
      <c r="T8627" s="21" t="n">
        <f aca="false">ROUND(P8627*S8627,2)</f>
        <v>3.6</v>
      </c>
      <c r="U8627" s="21" t="n">
        <f aca="false">IF(T8627&lt;=10,1,IF(T8627&lt;=20,2,IF(T8627&lt;=30,3,IF(T8627&lt;=40,4,IF(T8627&lt;=50,5,IF(T8627&lt;=100,6,IF(T8627&lt;=250,7,8)))))))</f>
        <v>1</v>
      </c>
      <c r="V8627" s="21" t="n">
        <f aca="false">IF(AND(OR(Dashboard!$T$3="All",R8627=Dashboard!$T$3),OR(Dashboard!$T$4="All",D8627=Dashboard!$T$4)),1,0)</f>
        <v>1</v>
      </c>
      <c r="W8627" s="21" t="n">
        <f aca="false">IF(V8627=1,T8627+ROW()/10000000,0)</f>
        <v>3.6008627</v>
      </c>
    </row>
    <row r="8628" customFormat="false" ht="15" hidden="false" customHeight="false" outlineLevel="0" collapsed="false">
      <c r="A8628" s="0" t="n">
        <v>5686</v>
      </c>
      <c r="B8628" s="0" t="s">
        <v>18241</v>
      </c>
      <c r="C8628" s="0" t="n">
        <v>1</v>
      </c>
      <c r="D8628" s="0" t="s">
        <v>17189</v>
      </c>
      <c r="E8628" s="0" t="s">
        <v>18242</v>
      </c>
      <c r="F8628" s="0" t="s">
        <v>3374</v>
      </c>
      <c r="G8628" s="0" t="s">
        <v>18239</v>
      </c>
      <c r="H8628" s="0" t="s">
        <v>3345</v>
      </c>
      <c r="I8628" s="0" t="s">
        <v>2123</v>
      </c>
      <c r="J8628" s="0" t="s">
        <v>47</v>
      </c>
      <c r="K8628" s="0" t="s">
        <v>47</v>
      </c>
      <c r="L8628" s="0" t="s">
        <v>47</v>
      </c>
      <c r="M8628" s="0" t="s">
        <v>47</v>
      </c>
      <c r="N8628" s="0" t="n">
        <v>1</v>
      </c>
      <c r="O8628" s="0" t="n">
        <v>16</v>
      </c>
      <c r="P8628" s="0" t="n">
        <v>350</v>
      </c>
      <c r="Q8628" s="0" t="n">
        <v>3.1</v>
      </c>
      <c r="R8628" s="0" t="str">
        <f aca="false">INDEX(Lookup!$B$4:$B$18,MATCH(C8628,Lookup!$A$4:$A$18,0))</f>
        <v>India</v>
      </c>
      <c r="S8628" s="20" t="n">
        <f aca="false">INDEX(Lookup!$D$4:$D$18,MATCH(C8628,Lookup!$A$4:$A$18,0))</f>
        <v>0.012</v>
      </c>
      <c r="T8628" s="21" t="n">
        <f aca="false">ROUND(P8628*S8628,2)</f>
        <v>4.2</v>
      </c>
      <c r="U8628" s="21" t="n">
        <f aca="false">IF(T8628&lt;=10,1,IF(T8628&lt;=20,2,IF(T8628&lt;=30,3,IF(T8628&lt;=40,4,IF(T8628&lt;=50,5,IF(T8628&lt;=100,6,IF(T8628&lt;=250,7,8)))))))</f>
        <v>1</v>
      </c>
      <c r="V8628" s="21" t="n">
        <f aca="false">IF(AND(OR(Dashboard!$T$3="All",R8628=Dashboard!$T$3),OR(Dashboard!$T$4="All",D8628=Dashboard!$T$4)),1,0)</f>
        <v>1</v>
      </c>
      <c r="W8628" s="21" t="n">
        <f aca="false">IF(V8628=1,T8628+ROW()/10000000,0)</f>
        <v>4.2008628</v>
      </c>
    </row>
    <row r="8629" customFormat="false" ht="15" hidden="false" customHeight="false" outlineLevel="0" collapsed="false">
      <c r="A8629" s="0" t="n">
        <v>18396157</v>
      </c>
      <c r="B8629" s="0" t="s">
        <v>18243</v>
      </c>
      <c r="C8629" s="0" t="n">
        <v>1</v>
      </c>
      <c r="D8629" s="0" t="s">
        <v>17189</v>
      </c>
      <c r="E8629" s="0" t="s">
        <v>18244</v>
      </c>
      <c r="F8629" s="0" t="s">
        <v>3374</v>
      </c>
      <c r="G8629" s="0" t="s">
        <v>18239</v>
      </c>
      <c r="H8629" s="0" t="s">
        <v>2784</v>
      </c>
      <c r="I8629" s="0" t="s">
        <v>2123</v>
      </c>
      <c r="J8629" s="0" t="s">
        <v>47</v>
      </c>
      <c r="K8629" s="0" t="s">
        <v>46</v>
      </c>
      <c r="L8629" s="0" t="s">
        <v>47</v>
      </c>
      <c r="M8629" s="0" t="s">
        <v>47</v>
      </c>
      <c r="N8629" s="0" t="n">
        <v>1</v>
      </c>
      <c r="O8629" s="0" t="n">
        <v>9</v>
      </c>
      <c r="P8629" s="0" t="n">
        <v>300</v>
      </c>
      <c r="Q8629" s="0" t="n">
        <v>3.1</v>
      </c>
      <c r="R8629" s="0" t="str">
        <f aca="false">INDEX(Lookup!$B$4:$B$18,MATCH(C8629,Lookup!$A$4:$A$18,0))</f>
        <v>India</v>
      </c>
      <c r="S8629" s="20" t="n">
        <f aca="false">INDEX(Lookup!$D$4:$D$18,MATCH(C8629,Lookup!$A$4:$A$18,0))</f>
        <v>0.012</v>
      </c>
      <c r="T8629" s="21" t="n">
        <f aca="false">ROUND(P8629*S8629,2)</f>
        <v>3.6</v>
      </c>
      <c r="U8629" s="21" t="n">
        <f aca="false">IF(T8629&lt;=10,1,IF(T8629&lt;=20,2,IF(T8629&lt;=30,3,IF(T8629&lt;=40,4,IF(T8629&lt;=50,5,IF(T8629&lt;=100,6,IF(T8629&lt;=250,7,8)))))))</f>
        <v>1</v>
      </c>
      <c r="V8629" s="21" t="n">
        <f aca="false">IF(AND(OR(Dashboard!$T$3="All",R8629=Dashboard!$T$3),OR(Dashboard!$T$4="All",D8629=Dashboard!$T$4)),1,0)</f>
        <v>1</v>
      </c>
      <c r="W8629" s="21" t="n">
        <f aca="false">IF(V8629=1,T8629+ROW()/10000000,0)</f>
        <v>3.6008629</v>
      </c>
    </row>
    <row r="8630" customFormat="false" ht="15" hidden="false" customHeight="false" outlineLevel="0" collapsed="false">
      <c r="A8630" s="0" t="n">
        <v>5681</v>
      </c>
      <c r="B8630" s="0" t="s">
        <v>18245</v>
      </c>
      <c r="C8630" s="0" t="n">
        <v>1</v>
      </c>
      <c r="D8630" s="0" t="s">
        <v>17189</v>
      </c>
      <c r="E8630" s="0" t="s">
        <v>18246</v>
      </c>
      <c r="F8630" s="0" t="s">
        <v>3374</v>
      </c>
      <c r="G8630" s="0" t="s">
        <v>18239</v>
      </c>
      <c r="H8630" s="0" t="s">
        <v>69</v>
      </c>
      <c r="I8630" s="0" t="s">
        <v>2123</v>
      </c>
      <c r="J8630" s="0" t="s">
        <v>47</v>
      </c>
      <c r="K8630" s="0" t="s">
        <v>47</v>
      </c>
      <c r="L8630" s="0" t="s">
        <v>47</v>
      </c>
      <c r="M8630" s="0" t="s">
        <v>47</v>
      </c>
      <c r="N8630" s="0" t="n">
        <v>1</v>
      </c>
      <c r="O8630" s="0" t="n">
        <v>22</v>
      </c>
      <c r="P8630" s="0" t="n">
        <v>400</v>
      </c>
      <c r="Q8630" s="0" t="n">
        <v>2.9</v>
      </c>
      <c r="R8630" s="0" t="str">
        <f aca="false">INDEX(Lookup!$B$4:$B$18,MATCH(C8630,Lookup!$A$4:$A$18,0))</f>
        <v>India</v>
      </c>
      <c r="S8630" s="20" t="n">
        <f aca="false">INDEX(Lookup!$D$4:$D$18,MATCH(C8630,Lookup!$A$4:$A$18,0))</f>
        <v>0.012</v>
      </c>
      <c r="T8630" s="21" t="n">
        <f aca="false">ROUND(P8630*S8630,2)</f>
        <v>4.8</v>
      </c>
      <c r="U8630" s="21" t="n">
        <f aca="false">IF(T8630&lt;=10,1,IF(T8630&lt;=20,2,IF(T8630&lt;=30,3,IF(T8630&lt;=40,4,IF(T8630&lt;=50,5,IF(T8630&lt;=100,6,IF(T8630&lt;=250,7,8)))))))</f>
        <v>1</v>
      </c>
      <c r="V8630" s="21" t="n">
        <f aca="false">IF(AND(OR(Dashboard!$T$3="All",R8630=Dashboard!$T$3),OR(Dashboard!$T$4="All",D8630=Dashboard!$T$4)),1,0)</f>
        <v>1</v>
      </c>
      <c r="W8630" s="21" t="n">
        <f aca="false">IF(V8630=1,T8630+ROW()/10000000,0)</f>
        <v>4.800863</v>
      </c>
    </row>
    <row r="8631" customFormat="false" ht="15" hidden="false" customHeight="false" outlineLevel="0" collapsed="false">
      <c r="A8631" s="0" t="n">
        <v>307424</v>
      </c>
      <c r="B8631" s="0" t="s">
        <v>18247</v>
      </c>
      <c r="C8631" s="0" t="n">
        <v>1</v>
      </c>
      <c r="D8631" s="0" t="s">
        <v>17189</v>
      </c>
      <c r="E8631" s="0" t="s">
        <v>18248</v>
      </c>
      <c r="F8631" s="0" t="s">
        <v>3374</v>
      </c>
      <c r="G8631" s="0" t="s">
        <v>18239</v>
      </c>
      <c r="H8631" s="0" t="s">
        <v>2288</v>
      </c>
      <c r="I8631" s="0" t="s">
        <v>2123</v>
      </c>
      <c r="J8631" s="0" t="s">
        <v>47</v>
      </c>
      <c r="K8631" s="0" t="s">
        <v>47</v>
      </c>
      <c r="L8631" s="0" t="s">
        <v>47</v>
      </c>
      <c r="M8631" s="0" t="s">
        <v>47</v>
      </c>
      <c r="N8631" s="0" t="n">
        <v>2</v>
      </c>
      <c r="O8631" s="0" t="n">
        <v>27</v>
      </c>
      <c r="P8631" s="0" t="n">
        <v>700</v>
      </c>
      <c r="Q8631" s="0" t="n">
        <v>2.5</v>
      </c>
      <c r="R8631" s="0" t="str">
        <f aca="false">INDEX(Lookup!$B$4:$B$18,MATCH(C8631,Lookup!$A$4:$A$18,0))</f>
        <v>India</v>
      </c>
      <c r="S8631" s="20" t="n">
        <f aca="false">INDEX(Lookup!$D$4:$D$18,MATCH(C8631,Lookup!$A$4:$A$18,0))</f>
        <v>0.012</v>
      </c>
      <c r="T8631" s="21" t="n">
        <f aca="false">ROUND(P8631*S8631,2)</f>
        <v>8.4</v>
      </c>
      <c r="U8631" s="21" t="n">
        <f aca="false">IF(T8631&lt;=10,1,IF(T8631&lt;=20,2,IF(T8631&lt;=30,3,IF(T8631&lt;=40,4,IF(T8631&lt;=50,5,IF(T8631&lt;=100,6,IF(T8631&lt;=250,7,8)))))))</f>
        <v>1</v>
      </c>
      <c r="V8631" s="21" t="n">
        <f aca="false">IF(AND(OR(Dashboard!$T$3="All",R8631=Dashboard!$T$3),OR(Dashboard!$T$4="All",D8631=Dashboard!$T$4)),1,0)</f>
        <v>1</v>
      </c>
      <c r="W8631" s="21" t="n">
        <f aca="false">IF(V8631=1,T8631+ROW()/10000000,0)</f>
        <v>8.4008631</v>
      </c>
    </row>
    <row r="8632" customFormat="false" ht="15" hidden="false" customHeight="false" outlineLevel="0" collapsed="false">
      <c r="A8632" s="0" t="n">
        <v>8084</v>
      </c>
      <c r="B8632" s="0" t="s">
        <v>8364</v>
      </c>
      <c r="C8632" s="0" t="n">
        <v>1</v>
      </c>
      <c r="D8632" s="0" t="s">
        <v>17189</v>
      </c>
      <c r="E8632" s="0" t="s">
        <v>18249</v>
      </c>
      <c r="F8632" s="0" t="s">
        <v>3374</v>
      </c>
      <c r="G8632" s="0" t="s">
        <v>18239</v>
      </c>
      <c r="H8632" s="0" t="s">
        <v>3142</v>
      </c>
      <c r="I8632" s="0" t="s">
        <v>2123</v>
      </c>
      <c r="J8632" s="0" t="s">
        <v>47</v>
      </c>
      <c r="K8632" s="0" t="s">
        <v>47</v>
      </c>
      <c r="L8632" s="0" t="s">
        <v>47</v>
      </c>
      <c r="M8632" s="0" t="s">
        <v>47</v>
      </c>
      <c r="N8632" s="0" t="n">
        <v>1</v>
      </c>
      <c r="O8632" s="0" t="n">
        <v>117</v>
      </c>
      <c r="P8632" s="0" t="n">
        <v>150</v>
      </c>
      <c r="Q8632" s="0" t="n">
        <v>3.4</v>
      </c>
      <c r="R8632" s="0" t="str">
        <f aca="false">INDEX(Lookup!$B$4:$B$18,MATCH(C8632,Lookup!$A$4:$A$18,0))</f>
        <v>India</v>
      </c>
      <c r="S8632" s="20" t="n">
        <f aca="false">INDEX(Lookup!$D$4:$D$18,MATCH(C8632,Lookup!$A$4:$A$18,0))</f>
        <v>0.012</v>
      </c>
      <c r="T8632" s="21" t="n">
        <f aca="false">ROUND(P8632*S8632,2)</f>
        <v>1.8</v>
      </c>
      <c r="U8632" s="21" t="n">
        <f aca="false">IF(T8632&lt;=10,1,IF(T8632&lt;=20,2,IF(T8632&lt;=30,3,IF(T8632&lt;=40,4,IF(T8632&lt;=50,5,IF(T8632&lt;=100,6,IF(T8632&lt;=250,7,8)))))))</f>
        <v>1</v>
      </c>
      <c r="V8632" s="21" t="n">
        <f aca="false">IF(AND(OR(Dashboard!$T$3="All",R8632=Dashboard!$T$3),OR(Dashboard!$T$4="All",D8632=Dashboard!$T$4)),1,0)</f>
        <v>1</v>
      </c>
      <c r="W8632" s="21" t="n">
        <f aca="false">IF(V8632=1,T8632+ROW()/10000000,0)</f>
        <v>1.8008632</v>
      </c>
    </row>
    <row r="8633" customFormat="false" ht="15" hidden="false" customHeight="false" outlineLevel="0" collapsed="false">
      <c r="A8633" s="0" t="n">
        <v>18412870</v>
      </c>
      <c r="B8633" s="0" t="s">
        <v>18250</v>
      </c>
      <c r="C8633" s="0" t="n">
        <v>1</v>
      </c>
      <c r="D8633" s="0" t="s">
        <v>17189</v>
      </c>
      <c r="E8633" s="0" t="s">
        <v>18239</v>
      </c>
      <c r="F8633" s="0" t="s">
        <v>3374</v>
      </c>
      <c r="G8633" s="0" t="s">
        <v>18239</v>
      </c>
      <c r="H8633" s="0" t="s">
        <v>4668</v>
      </c>
      <c r="I8633" s="0" t="s">
        <v>2123</v>
      </c>
      <c r="J8633" s="0" t="s">
        <v>47</v>
      </c>
      <c r="K8633" s="0" t="s">
        <v>46</v>
      </c>
      <c r="L8633" s="0" t="s">
        <v>47</v>
      </c>
      <c r="M8633" s="0" t="s">
        <v>47</v>
      </c>
      <c r="N8633" s="0" t="n">
        <v>2</v>
      </c>
      <c r="O8633" s="0" t="n">
        <v>5</v>
      </c>
      <c r="P8633" s="0" t="n">
        <v>500</v>
      </c>
      <c r="Q8633" s="0" t="n">
        <v>3.2</v>
      </c>
      <c r="R8633" s="0" t="str">
        <f aca="false">INDEX(Lookup!$B$4:$B$18,MATCH(C8633,Lookup!$A$4:$A$18,0))</f>
        <v>India</v>
      </c>
      <c r="S8633" s="20" t="n">
        <f aca="false">INDEX(Lookup!$D$4:$D$18,MATCH(C8633,Lookup!$A$4:$A$18,0))</f>
        <v>0.012</v>
      </c>
      <c r="T8633" s="21" t="n">
        <f aca="false">ROUND(P8633*S8633,2)</f>
        <v>6</v>
      </c>
      <c r="U8633" s="21" t="n">
        <f aca="false">IF(T8633&lt;=10,1,IF(T8633&lt;=20,2,IF(T8633&lt;=30,3,IF(T8633&lt;=40,4,IF(T8633&lt;=50,5,IF(T8633&lt;=100,6,IF(T8633&lt;=250,7,8)))))))</f>
        <v>1</v>
      </c>
      <c r="V8633" s="21" t="n">
        <f aca="false">IF(AND(OR(Dashboard!$T$3="All",R8633=Dashboard!$T$3),OR(Dashboard!$T$4="All",D8633=Dashboard!$T$4)),1,0)</f>
        <v>1</v>
      </c>
      <c r="W8633" s="21" t="n">
        <f aca="false">IF(V8633=1,T8633+ROW()/10000000,0)</f>
        <v>6.0008633</v>
      </c>
    </row>
    <row r="8634" customFormat="false" ht="15" hidden="false" customHeight="false" outlineLevel="0" collapsed="false">
      <c r="A8634" s="0" t="n">
        <v>18412876</v>
      </c>
      <c r="B8634" s="0" t="s">
        <v>5099</v>
      </c>
      <c r="C8634" s="0" t="n">
        <v>1</v>
      </c>
      <c r="D8634" s="0" t="s">
        <v>17189</v>
      </c>
      <c r="E8634" s="0" t="s">
        <v>18251</v>
      </c>
      <c r="F8634" s="0" t="s">
        <v>3374</v>
      </c>
      <c r="G8634" s="0" t="s">
        <v>18239</v>
      </c>
      <c r="H8634" s="0" t="s">
        <v>2185</v>
      </c>
      <c r="I8634" s="0" t="s">
        <v>2123</v>
      </c>
      <c r="J8634" s="0" t="s">
        <v>47</v>
      </c>
      <c r="K8634" s="0" t="s">
        <v>46</v>
      </c>
      <c r="L8634" s="0" t="s">
        <v>47</v>
      </c>
      <c r="M8634" s="0" t="s">
        <v>47</v>
      </c>
      <c r="N8634" s="0" t="n">
        <v>2</v>
      </c>
      <c r="O8634" s="0" t="n">
        <v>10</v>
      </c>
      <c r="P8634" s="0" t="n">
        <v>600</v>
      </c>
      <c r="Q8634" s="0" t="n">
        <v>3.1</v>
      </c>
      <c r="R8634" s="0" t="str">
        <f aca="false">INDEX(Lookup!$B$4:$B$18,MATCH(C8634,Lookup!$A$4:$A$18,0))</f>
        <v>India</v>
      </c>
      <c r="S8634" s="20" t="n">
        <f aca="false">INDEX(Lookup!$D$4:$D$18,MATCH(C8634,Lookup!$A$4:$A$18,0))</f>
        <v>0.012</v>
      </c>
      <c r="T8634" s="21" t="n">
        <f aca="false">ROUND(P8634*S8634,2)</f>
        <v>7.2</v>
      </c>
      <c r="U8634" s="21" t="n">
        <f aca="false">IF(T8634&lt;=10,1,IF(T8634&lt;=20,2,IF(T8634&lt;=30,3,IF(T8634&lt;=40,4,IF(T8634&lt;=50,5,IF(T8634&lt;=100,6,IF(T8634&lt;=250,7,8)))))))</f>
        <v>1</v>
      </c>
      <c r="V8634" s="21" t="n">
        <f aca="false">IF(AND(OR(Dashboard!$T$3="All",R8634=Dashboard!$T$3),OR(Dashboard!$T$4="All",D8634=Dashboard!$T$4)),1,0)</f>
        <v>1</v>
      </c>
      <c r="W8634" s="21" t="n">
        <f aca="false">IF(V8634=1,T8634+ROW()/10000000,0)</f>
        <v>7.2008634</v>
      </c>
    </row>
    <row r="8635" customFormat="false" ht="15" hidden="false" customHeight="false" outlineLevel="0" collapsed="false">
      <c r="A8635" s="0" t="n">
        <v>306551</v>
      </c>
      <c r="B8635" s="0" t="s">
        <v>2973</v>
      </c>
      <c r="C8635" s="0" t="n">
        <v>1</v>
      </c>
      <c r="D8635" s="0" t="s">
        <v>17189</v>
      </c>
      <c r="E8635" s="0" t="s">
        <v>18252</v>
      </c>
      <c r="F8635" s="0" t="s">
        <v>3374</v>
      </c>
      <c r="G8635" s="0" t="s">
        <v>18239</v>
      </c>
      <c r="H8635" s="0" t="s">
        <v>2975</v>
      </c>
      <c r="I8635" s="0" t="s">
        <v>2123</v>
      </c>
      <c r="J8635" s="0" t="s">
        <v>47</v>
      </c>
      <c r="K8635" s="0" t="s">
        <v>47</v>
      </c>
      <c r="L8635" s="0" t="s">
        <v>47</v>
      </c>
      <c r="M8635" s="0" t="s">
        <v>47</v>
      </c>
      <c r="N8635" s="0" t="n">
        <v>1</v>
      </c>
      <c r="O8635" s="0" t="n">
        <v>25</v>
      </c>
      <c r="P8635" s="0" t="n">
        <v>350</v>
      </c>
      <c r="Q8635" s="0" t="n">
        <v>2.7</v>
      </c>
      <c r="R8635" s="0" t="str">
        <f aca="false">INDEX(Lookup!$B$4:$B$18,MATCH(C8635,Lookup!$A$4:$A$18,0))</f>
        <v>India</v>
      </c>
      <c r="S8635" s="20" t="n">
        <f aca="false">INDEX(Lookup!$D$4:$D$18,MATCH(C8635,Lookup!$A$4:$A$18,0))</f>
        <v>0.012</v>
      </c>
      <c r="T8635" s="21" t="n">
        <f aca="false">ROUND(P8635*S8635,2)</f>
        <v>4.2</v>
      </c>
      <c r="U8635" s="21" t="n">
        <f aca="false">IF(T8635&lt;=10,1,IF(T8635&lt;=20,2,IF(T8635&lt;=30,3,IF(T8635&lt;=40,4,IF(T8635&lt;=50,5,IF(T8635&lt;=100,6,IF(T8635&lt;=250,7,8)))))))</f>
        <v>1</v>
      </c>
      <c r="V8635" s="21" t="n">
        <f aca="false">IF(AND(OR(Dashboard!$T$3="All",R8635=Dashboard!$T$3),OR(Dashboard!$T$4="All",D8635=Dashboard!$T$4)),1,0)</f>
        <v>1</v>
      </c>
      <c r="W8635" s="21" t="n">
        <f aca="false">IF(V8635=1,T8635+ROW()/10000000,0)</f>
        <v>4.2008635</v>
      </c>
    </row>
    <row r="8636" customFormat="false" ht="15" hidden="false" customHeight="false" outlineLevel="0" collapsed="false">
      <c r="A8636" s="0" t="n">
        <v>8095</v>
      </c>
      <c r="B8636" s="0" t="s">
        <v>18253</v>
      </c>
      <c r="C8636" s="0" t="n">
        <v>1</v>
      </c>
      <c r="D8636" s="0" t="s">
        <v>17189</v>
      </c>
      <c r="E8636" s="0" t="s">
        <v>18254</v>
      </c>
      <c r="F8636" s="0" t="s">
        <v>3374</v>
      </c>
      <c r="G8636" s="0" t="s">
        <v>18239</v>
      </c>
      <c r="H8636" s="0" t="s">
        <v>18255</v>
      </c>
      <c r="I8636" s="0" t="s">
        <v>2123</v>
      </c>
      <c r="J8636" s="0" t="s">
        <v>47</v>
      </c>
      <c r="K8636" s="0" t="s">
        <v>47</v>
      </c>
      <c r="L8636" s="0" t="s">
        <v>47</v>
      </c>
      <c r="M8636" s="0" t="s">
        <v>47</v>
      </c>
      <c r="N8636" s="0" t="n">
        <v>1</v>
      </c>
      <c r="O8636" s="0" t="n">
        <v>56</v>
      </c>
      <c r="P8636" s="0" t="n">
        <v>450</v>
      </c>
      <c r="Q8636" s="0" t="n">
        <v>2.9</v>
      </c>
      <c r="R8636" s="0" t="str">
        <f aca="false">INDEX(Lookup!$B$4:$B$18,MATCH(C8636,Lookup!$A$4:$A$18,0))</f>
        <v>India</v>
      </c>
      <c r="S8636" s="20" t="n">
        <f aca="false">INDEX(Lookup!$D$4:$D$18,MATCH(C8636,Lookup!$A$4:$A$18,0))</f>
        <v>0.012</v>
      </c>
      <c r="T8636" s="21" t="n">
        <f aca="false">ROUND(P8636*S8636,2)</f>
        <v>5.4</v>
      </c>
      <c r="U8636" s="21" t="n">
        <f aca="false">IF(T8636&lt;=10,1,IF(T8636&lt;=20,2,IF(T8636&lt;=30,3,IF(T8636&lt;=40,4,IF(T8636&lt;=50,5,IF(T8636&lt;=100,6,IF(T8636&lt;=250,7,8)))))))</f>
        <v>1</v>
      </c>
      <c r="V8636" s="21" t="n">
        <f aca="false">IF(AND(OR(Dashboard!$T$3="All",R8636=Dashboard!$T$3),OR(Dashboard!$T$4="All",D8636=Dashboard!$T$4)),1,0)</f>
        <v>1</v>
      </c>
      <c r="W8636" s="21" t="n">
        <f aca="false">IF(V8636=1,T8636+ROW()/10000000,0)</f>
        <v>5.4008636</v>
      </c>
    </row>
    <row r="8637" customFormat="false" ht="15" hidden="false" customHeight="false" outlineLevel="0" collapsed="false">
      <c r="A8637" s="0" t="n">
        <v>308648</v>
      </c>
      <c r="B8637" s="0" t="s">
        <v>17201</v>
      </c>
      <c r="C8637" s="0" t="n">
        <v>1</v>
      </c>
      <c r="D8637" s="0" t="s">
        <v>17189</v>
      </c>
      <c r="E8637" s="0" t="s">
        <v>18246</v>
      </c>
      <c r="F8637" s="0" t="s">
        <v>3374</v>
      </c>
      <c r="G8637" s="0" t="s">
        <v>18239</v>
      </c>
      <c r="H8637" s="0" t="s">
        <v>17205</v>
      </c>
      <c r="I8637" s="0" t="s">
        <v>2123</v>
      </c>
      <c r="J8637" s="0" t="s">
        <v>47</v>
      </c>
      <c r="K8637" s="0" t="s">
        <v>47</v>
      </c>
      <c r="L8637" s="0" t="s">
        <v>47</v>
      </c>
      <c r="M8637" s="0" t="s">
        <v>47</v>
      </c>
      <c r="N8637" s="0" t="n">
        <v>1</v>
      </c>
      <c r="O8637" s="0" t="n">
        <v>41</v>
      </c>
      <c r="P8637" s="0" t="n">
        <v>300</v>
      </c>
      <c r="Q8637" s="0" t="n">
        <v>3.2</v>
      </c>
      <c r="R8637" s="0" t="str">
        <f aca="false">INDEX(Lookup!$B$4:$B$18,MATCH(C8637,Lookup!$A$4:$A$18,0))</f>
        <v>India</v>
      </c>
      <c r="S8637" s="20" t="n">
        <f aca="false">INDEX(Lookup!$D$4:$D$18,MATCH(C8637,Lookup!$A$4:$A$18,0))</f>
        <v>0.012</v>
      </c>
      <c r="T8637" s="21" t="n">
        <f aca="false">ROUND(P8637*S8637,2)</f>
        <v>3.6</v>
      </c>
      <c r="U8637" s="21" t="n">
        <f aca="false">IF(T8637&lt;=10,1,IF(T8637&lt;=20,2,IF(T8637&lt;=30,3,IF(T8637&lt;=40,4,IF(T8637&lt;=50,5,IF(T8637&lt;=100,6,IF(T8637&lt;=250,7,8)))))))</f>
        <v>1</v>
      </c>
      <c r="V8637" s="21" t="n">
        <f aca="false">IF(AND(OR(Dashboard!$T$3="All",R8637=Dashboard!$T$3),OR(Dashboard!$T$4="All",D8637=Dashboard!$T$4)),1,0)</f>
        <v>1</v>
      </c>
      <c r="W8637" s="21" t="n">
        <f aca="false">IF(V8637=1,T8637+ROW()/10000000,0)</f>
        <v>3.6008637</v>
      </c>
    </row>
    <row r="8638" customFormat="false" ht="15" hidden="false" customHeight="false" outlineLevel="0" collapsed="false">
      <c r="A8638" s="0" t="n">
        <v>18352184</v>
      </c>
      <c r="B8638" s="0" t="s">
        <v>3162</v>
      </c>
      <c r="C8638" s="0" t="n">
        <v>1</v>
      </c>
      <c r="D8638" s="0" t="s">
        <v>17189</v>
      </c>
      <c r="E8638" s="0" t="s">
        <v>18256</v>
      </c>
      <c r="F8638" s="0" t="s">
        <v>3374</v>
      </c>
      <c r="G8638" s="0" t="s">
        <v>18239</v>
      </c>
      <c r="H8638" s="0" t="s">
        <v>2342</v>
      </c>
      <c r="I8638" s="0" t="s">
        <v>2123</v>
      </c>
      <c r="J8638" s="0" t="s">
        <v>47</v>
      </c>
      <c r="K8638" s="0" t="s">
        <v>47</v>
      </c>
      <c r="L8638" s="0" t="s">
        <v>47</v>
      </c>
      <c r="M8638" s="0" t="s">
        <v>47</v>
      </c>
      <c r="N8638" s="0" t="n">
        <v>1</v>
      </c>
      <c r="O8638" s="0" t="n">
        <v>4</v>
      </c>
      <c r="P8638" s="0" t="n">
        <v>400</v>
      </c>
      <c r="Q8638" s="0" t="n">
        <v>2.9</v>
      </c>
      <c r="R8638" s="0" t="str">
        <f aca="false">INDEX(Lookup!$B$4:$B$18,MATCH(C8638,Lookup!$A$4:$A$18,0))</f>
        <v>India</v>
      </c>
      <c r="S8638" s="20" t="n">
        <f aca="false">INDEX(Lookup!$D$4:$D$18,MATCH(C8638,Lookup!$A$4:$A$18,0))</f>
        <v>0.012</v>
      </c>
      <c r="T8638" s="21" t="n">
        <f aca="false">ROUND(P8638*S8638,2)</f>
        <v>4.8</v>
      </c>
      <c r="U8638" s="21" t="n">
        <f aca="false">IF(T8638&lt;=10,1,IF(T8638&lt;=20,2,IF(T8638&lt;=30,3,IF(T8638&lt;=40,4,IF(T8638&lt;=50,5,IF(T8638&lt;=100,6,IF(T8638&lt;=250,7,8)))))))</f>
        <v>1</v>
      </c>
      <c r="V8638" s="21" t="n">
        <f aca="false">IF(AND(OR(Dashboard!$T$3="All",R8638=Dashboard!$T$3),OR(Dashboard!$T$4="All",D8638=Dashboard!$T$4)),1,0)</f>
        <v>1</v>
      </c>
      <c r="W8638" s="21" t="n">
        <f aca="false">IF(V8638=1,T8638+ROW()/10000000,0)</f>
        <v>4.8008638</v>
      </c>
    </row>
    <row r="8639" customFormat="false" ht="15" hidden="false" customHeight="false" outlineLevel="0" collapsed="false">
      <c r="A8639" s="0" t="n">
        <v>17977758</v>
      </c>
      <c r="B8639" s="0" t="s">
        <v>18257</v>
      </c>
      <c r="C8639" s="0" t="n">
        <v>1</v>
      </c>
      <c r="D8639" s="0" t="s">
        <v>17189</v>
      </c>
      <c r="E8639" s="0" t="s">
        <v>18258</v>
      </c>
      <c r="F8639" s="0" t="s">
        <v>3374</v>
      </c>
      <c r="G8639" s="0" t="s">
        <v>18239</v>
      </c>
      <c r="H8639" s="0" t="s">
        <v>2816</v>
      </c>
      <c r="I8639" s="0" t="s">
        <v>2123</v>
      </c>
      <c r="J8639" s="0" t="s">
        <v>47</v>
      </c>
      <c r="K8639" s="0" t="s">
        <v>47</v>
      </c>
      <c r="L8639" s="0" t="s">
        <v>47</v>
      </c>
      <c r="M8639" s="0" t="s">
        <v>47</v>
      </c>
      <c r="N8639" s="0" t="n">
        <v>1</v>
      </c>
      <c r="O8639" s="0" t="n">
        <v>39</v>
      </c>
      <c r="P8639" s="0" t="n">
        <v>400</v>
      </c>
      <c r="Q8639" s="0" t="n">
        <v>3.3</v>
      </c>
      <c r="R8639" s="0" t="str">
        <f aca="false">INDEX(Lookup!$B$4:$B$18,MATCH(C8639,Lookup!$A$4:$A$18,0))</f>
        <v>India</v>
      </c>
      <c r="S8639" s="20" t="n">
        <f aca="false">INDEX(Lookup!$D$4:$D$18,MATCH(C8639,Lookup!$A$4:$A$18,0))</f>
        <v>0.012</v>
      </c>
      <c r="T8639" s="21" t="n">
        <f aca="false">ROUND(P8639*S8639,2)</f>
        <v>4.8</v>
      </c>
      <c r="U8639" s="21" t="n">
        <f aca="false">IF(T8639&lt;=10,1,IF(T8639&lt;=20,2,IF(T8639&lt;=30,3,IF(T8639&lt;=40,4,IF(T8639&lt;=50,5,IF(T8639&lt;=100,6,IF(T8639&lt;=250,7,8)))))))</f>
        <v>1</v>
      </c>
      <c r="V8639" s="21" t="n">
        <f aca="false">IF(AND(OR(Dashboard!$T$3="All",R8639=Dashboard!$T$3),OR(Dashboard!$T$4="All",D8639=Dashboard!$T$4)),1,0)</f>
        <v>1</v>
      </c>
      <c r="W8639" s="21" t="n">
        <f aca="false">IF(V8639=1,T8639+ROW()/10000000,0)</f>
        <v>4.8008639</v>
      </c>
    </row>
    <row r="8640" customFormat="false" ht="15" hidden="false" customHeight="false" outlineLevel="0" collapsed="false">
      <c r="A8640" s="0" t="n">
        <v>18370702</v>
      </c>
      <c r="B8640" s="0" t="s">
        <v>18259</v>
      </c>
      <c r="C8640" s="0" t="n">
        <v>1</v>
      </c>
      <c r="D8640" s="0" t="s">
        <v>17189</v>
      </c>
      <c r="E8640" s="0" t="s">
        <v>18239</v>
      </c>
      <c r="F8640" s="0" t="s">
        <v>3374</v>
      </c>
      <c r="G8640" s="0" t="s">
        <v>18239</v>
      </c>
      <c r="H8640" s="0" t="s">
        <v>18260</v>
      </c>
      <c r="I8640" s="0" t="s">
        <v>2123</v>
      </c>
      <c r="J8640" s="0" t="s">
        <v>47</v>
      </c>
      <c r="K8640" s="0" t="s">
        <v>46</v>
      </c>
      <c r="L8640" s="0" t="s">
        <v>47</v>
      </c>
      <c r="M8640" s="0" t="s">
        <v>47</v>
      </c>
      <c r="N8640" s="0" t="n">
        <v>2</v>
      </c>
      <c r="O8640" s="0" t="n">
        <v>15</v>
      </c>
      <c r="P8640" s="0" t="n">
        <v>600</v>
      </c>
      <c r="Q8640" s="0" t="n">
        <v>3.3</v>
      </c>
      <c r="R8640" s="0" t="str">
        <f aca="false">INDEX(Lookup!$B$4:$B$18,MATCH(C8640,Lookup!$A$4:$A$18,0))</f>
        <v>India</v>
      </c>
      <c r="S8640" s="20" t="n">
        <f aca="false">INDEX(Lookup!$D$4:$D$18,MATCH(C8640,Lookup!$A$4:$A$18,0))</f>
        <v>0.012</v>
      </c>
      <c r="T8640" s="21" t="n">
        <f aca="false">ROUND(P8640*S8640,2)</f>
        <v>7.2</v>
      </c>
      <c r="U8640" s="21" t="n">
        <f aca="false">IF(T8640&lt;=10,1,IF(T8640&lt;=20,2,IF(T8640&lt;=30,3,IF(T8640&lt;=40,4,IF(T8640&lt;=50,5,IF(T8640&lt;=100,6,IF(T8640&lt;=250,7,8)))))))</f>
        <v>1</v>
      </c>
      <c r="V8640" s="21" t="n">
        <f aca="false">IF(AND(OR(Dashboard!$T$3="All",R8640=Dashboard!$T$3),OR(Dashboard!$T$4="All",D8640=Dashboard!$T$4)),1,0)</f>
        <v>1</v>
      </c>
      <c r="W8640" s="21" t="n">
        <f aca="false">IF(V8640=1,T8640+ROW()/10000000,0)</f>
        <v>7.200864</v>
      </c>
    </row>
    <row r="8641" customFormat="false" ht="15" hidden="false" customHeight="false" outlineLevel="0" collapsed="false">
      <c r="A8641" s="0" t="n">
        <v>18322612</v>
      </c>
      <c r="B8641" s="0" t="s">
        <v>17846</v>
      </c>
      <c r="C8641" s="0" t="n">
        <v>1</v>
      </c>
      <c r="D8641" s="0" t="s">
        <v>17189</v>
      </c>
      <c r="E8641" s="0" t="s">
        <v>18239</v>
      </c>
      <c r="F8641" s="0" t="s">
        <v>3374</v>
      </c>
      <c r="G8641" s="0" t="s">
        <v>18239</v>
      </c>
      <c r="H8641" s="0" t="s">
        <v>2122</v>
      </c>
      <c r="I8641" s="0" t="s">
        <v>2123</v>
      </c>
      <c r="J8641" s="0" t="s">
        <v>47</v>
      </c>
      <c r="K8641" s="0" t="s">
        <v>46</v>
      </c>
      <c r="L8641" s="0" t="s">
        <v>47</v>
      </c>
      <c r="M8641" s="0" t="s">
        <v>47</v>
      </c>
      <c r="N8641" s="0" t="n">
        <v>2</v>
      </c>
      <c r="O8641" s="0" t="n">
        <v>34</v>
      </c>
      <c r="P8641" s="0" t="n">
        <v>550</v>
      </c>
      <c r="Q8641" s="0" t="n">
        <v>3.2</v>
      </c>
      <c r="R8641" s="0" t="str">
        <f aca="false">INDEX(Lookup!$B$4:$B$18,MATCH(C8641,Lookup!$A$4:$A$18,0))</f>
        <v>India</v>
      </c>
      <c r="S8641" s="20" t="n">
        <f aca="false">INDEX(Lookup!$D$4:$D$18,MATCH(C8641,Lookup!$A$4:$A$18,0))</f>
        <v>0.012</v>
      </c>
      <c r="T8641" s="21" t="n">
        <f aca="false">ROUND(P8641*S8641,2)</f>
        <v>6.6</v>
      </c>
      <c r="U8641" s="21" t="n">
        <f aca="false">IF(T8641&lt;=10,1,IF(T8641&lt;=20,2,IF(T8641&lt;=30,3,IF(T8641&lt;=40,4,IF(T8641&lt;=50,5,IF(T8641&lt;=100,6,IF(T8641&lt;=250,7,8)))))))</f>
        <v>1</v>
      </c>
      <c r="V8641" s="21" t="n">
        <f aca="false">IF(AND(OR(Dashboard!$T$3="All",R8641=Dashboard!$T$3),OR(Dashboard!$T$4="All",D8641=Dashboard!$T$4)),1,0)</f>
        <v>1</v>
      </c>
      <c r="W8641" s="21" t="n">
        <f aca="false">IF(V8641=1,T8641+ROW()/10000000,0)</f>
        <v>6.6008641</v>
      </c>
    </row>
    <row r="8642" customFormat="false" ht="15" hidden="false" customHeight="false" outlineLevel="0" collapsed="false">
      <c r="A8642" s="0" t="n">
        <v>18412866</v>
      </c>
      <c r="B8642" s="0" t="s">
        <v>5101</v>
      </c>
      <c r="C8642" s="0" t="n">
        <v>1</v>
      </c>
      <c r="D8642" s="0" t="s">
        <v>17189</v>
      </c>
      <c r="E8642" s="0" t="s">
        <v>18239</v>
      </c>
      <c r="F8642" s="0" t="s">
        <v>3374</v>
      </c>
      <c r="G8642" s="0" t="s">
        <v>18239</v>
      </c>
      <c r="H8642" s="0" t="s">
        <v>3392</v>
      </c>
      <c r="I8642" s="0" t="s">
        <v>2123</v>
      </c>
      <c r="J8642" s="0" t="s">
        <v>47</v>
      </c>
      <c r="K8642" s="0" t="s">
        <v>46</v>
      </c>
      <c r="L8642" s="0" t="s">
        <v>47</v>
      </c>
      <c r="M8642" s="0" t="s">
        <v>47</v>
      </c>
      <c r="N8642" s="0" t="n">
        <v>2</v>
      </c>
      <c r="O8642" s="0" t="n">
        <v>26</v>
      </c>
      <c r="P8642" s="0" t="n">
        <v>500</v>
      </c>
      <c r="Q8642" s="0" t="n">
        <v>3.3</v>
      </c>
      <c r="R8642" s="0" t="str">
        <f aca="false">INDEX(Lookup!$B$4:$B$18,MATCH(C8642,Lookup!$A$4:$A$18,0))</f>
        <v>India</v>
      </c>
      <c r="S8642" s="20" t="n">
        <f aca="false">INDEX(Lookup!$D$4:$D$18,MATCH(C8642,Lookup!$A$4:$A$18,0))</f>
        <v>0.012</v>
      </c>
      <c r="T8642" s="21" t="n">
        <f aca="false">ROUND(P8642*S8642,2)</f>
        <v>6</v>
      </c>
      <c r="U8642" s="21" t="n">
        <f aca="false">IF(T8642&lt;=10,1,IF(T8642&lt;=20,2,IF(T8642&lt;=30,3,IF(T8642&lt;=40,4,IF(T8642&lt;=50,5,IF(T8642&lt;=100,6,IF(T8642&lt;=250,7,8)))))))</f>
        <v>1</v>
      </c>
      <c r="V8642" s="21" t="n">
        <f aca="false">IF(AND(OR(Dashboard!$T$3="All",R8642=Dashboard!$T$3),OR(Dashboard!$T$4="All",D8642=Dashboard!$T$4)),1,0)</f>
        <v>1</v>
      </c>
      <c r="W8642" s="21" t="n">
        <f aca="false">IF(V8642=1,T8642+ROW()/10000000,0)</f>
        <v>6.0008642</v>
      </c>
    </row>
    <row r="8643" customFormat="false" ht="15" hidden="false" customHeight="false" outlineLevel="0" collapsed="false">
      <c r="A8643" s="0" t="n">
        <v>18396425</v>
      </c>
      <c r="B8643" s="0" t="s">
        <v>18261</v>
      </c>
      <c r="C8643" s="0" t="n">
        <v>1</v>
      </c>
      <c r="D8643" s="0" t="s">
        <v>17189</v>
      </c>
      <c r="E8643" s="0" t="s">
        <v>18262</v>
      </c>
      <c r="F8643" s="0" t="s">
        <v>3374</v>
      </c>
      <c r="G8643" s="0" t="s">
        <v>18239</v>
      </c>
      <c r="H8643" s="0" t="s">
        <v>4046</v>
      </c>
      <c r="I8643" s="0" t="s">
        <v>2123</v>
      </c>
      <c r="J8643" s="0" t="s">
        <v>47</v>
      </c>
      <c r="K8643" s="0" t="s">
        <v>46</v>
      </c>
      <c r="L8643" s="0" t="s">
        <v>47</v>
      </c>
      <c r="M8643" s="0" t="s">
        <v>47</v>
      </c>
      <c r="N8643" s="0" t="n">
        <v>2</v>
      </c>
      <c r="O8643" s="0" t="n">
        <v>21</v>
      </c>
      <c r="P8643" s="0" t="n">
        <v>600</v>
      </c>
      <c r="Q8643" s="0" t="n">
        <v>3.4</v>
      </c>
      <c r="R8643" s="0" t="str">
        <f aca="false">INDEX(Lookup!$B$4:$B$18,MATCH(C8643,Lookup!$A$4:$A$18,0))</f>
        <v>India</v>
      </c>
      <c r="S8643" s="20" t="n">
        <f aca="false">INDEX(Lookup!$D$4:$D$18,MATCH(C8643,Lookup!$A$4:$A$18,0))</f>
        <v>0.012</v>
      </c>
      <c r="T8643" s="21" t="n">
        <f aca="false">ROUND(P8643*S8643,2)</f>
        <v>7.2</v>
      </c>
      <c r="U8643" s="21" t="n">
        <f aca="false">IF(T8643&lt;=10,1,IF(T8643&lt;=20,2,IF(T8643&lt;=30,3,IF(T8643&lt;=40,4,IF(T8643&lt;=50,5,IF(T8643&lt;=100,6,IF(T8643&lt;=250,7,8)))))))</f>
        <v>1</v>
      </c>
      <c r="V8643" s="21" t="n">
        <f aca="false">IF(AND(OR(Dashboard!$T$3="All",R8643=Dashboard!$T$3),OR(Dashboard!$T$4="All",D8643=Dashboard!$T$4)),1,0)</f>
        <v>1</v>
      </c>
      <c r="W8643" s="21" t="n">
        <f aca="false">IF(V8643=1,T8643+ROW()/10000000,0)</f>
        <v>7.2008643</v>
      </c>
    </row>
    <row r="8644" customFormat="false" ht="15" hidden="false" customHeight="false" outlineLevel="0" collapsed="false">
      <c r="A8644" s="0" t="n">
        <v>18287405</v>
      </c>
      <c r="B8644" s="0" t="s">
        <v>17942</v>
      </c>
      <c r="C8644" s="0" t="n">
        <v>1</v>
      </c>
      <c r="D8644" s="0" t="s">
        <v>17189</v>
      </c>
      <c r="E8644" s="0" t="s">
        <v>18248</v>
      </c>
      <c r="F8644" s="0" t="s">
        <v>3374</v>
      </c>
      <c r="G8644" s="0" t="s">
        <v>18239</v>
      </c>
      <c r="H8644" s="0" t="s">
        <v>3067</v>
      </c>
      <c r="I8644" s="0" t="s">
        <v>2123</v>
      </c>
      <c r="J8644" s="0" t="s">
        <v>47</v>
      </c>
      <c r="K8644" s="0" t="s">
        <v>46</v>
      </c>
      <c r="L8644" s="0" t="s">
        <v>47</v>
      </c>
      <c r="M8644" s="0" t="s">
        <v>47</v>
      </c>
      <c r="N8644" s="0" t="n">
        <v>1</v>
      </c>
      <c r="O8644" s="0" t="n">
        <v>13</v>
      </c>
      <c r="P8644" s="0" t="n">
        <v>450</v>
      </c>
      <c r="Q8644" s="0" t="n">
        <v>2.5</v>
      </c>
      <c r="R8644" s="0" t="str">
        <f aca="false">INDEX(Lookup!$B$4:$B$18,MATCH(C8644,Lookup!$A$4:$A$18,0))</f>
        <v>India</v>
      </c>
      <c r="S8644" s="20" t="n">
        <f aca="false">INDEX(Lookup!$D$4:$D$18,MATCH(C8644,Lookup!$A$4:$A$18,0))</f>
        <v>0.012</v>
      </c>
      <c r="T8644" s="21" t="n">
        <f aca="false">ROUND(P8644*S8644,2)</f>
        <v>5.4</v>
      </c>
      <c r="U8644" s="21" t="n">
        <f aca="false">IF(T8644&lt;=10,1,IF(T8644&lt;=20,2,IF(T8644&lt;=30,3,IF(T8644&lt;=40,4,IF(T8644&lt;=50,5,IF(T8644&lt;=100,6,IF(T8644&lt;=250,7,8)))))))</f>
        <v>1</v>
      </c>
      <c r="V8644" s="21" t="n">
        <f aca="false">IF(AND(OR(Dashboard!$T$3="All",R8644=Dashboard!$T$3),OR(Dashboard!$T$4="All",D8644=Dashboard!$T$4)),1,0)</f>
        <v>1</v>
      </c>
      <c r="W8644" s="21" t="n">
        <f aca="false">IF(V8644=1,T8644+ROW()/10000000,0)</f>
        <v>5.4008644</v>
      </c>
    </row>
    <row r="8645" customFormat="false" ht="15" hidden="false" customHeight="false" outlineLevel="0" collapsed="false">
      <c r="A8645" s="0" t="n">
        <v>18466390</v>
      </c>
      <c r="B8645" s="0" t="s">
        <v>18263</v>
      </c>
      <c r="C8645" s="0" t="n">
        <v>1</v>
      </c>
      <c r="D8645" s="0" t="s">
        <v>17189</v>
      </c>
      <c r="E8645" s="0" t="s">
        <v>18239</v>
      </c>
      <c r="F8645" s="0" t="s">
        <v>3374</v>
      </c>
      <c r="G8645" s="0" t="s">
        <v>18239</v>
      </c>
      <c r="H8645" s="0" t="s">
        <v>10612</v>
      </c>
      <c r="I8645" s="0" t="s">
        <v>2123</v>
      </c>
      <c r="J8645" s="0" t="s">
        <v>47</v>
      </c>
      <c r="K8645" s="0" t="s">
        <v>46</v>
      </c>
      <c r="L8645" s="0" t="s">
        <v>46</v>
      </c>
      <c r="M8645" s="0" t="s">
        <v>47</v>
      </c>
      <c r="N8645" s="0" t="n">
        <v>3</v>
      </c>
      <c r="O8645" s="0" t="n">
        <v>6</v>
      </c>
      <c r="P8645" s="0" t="n">
        <v>1300</v>
      </c>
      <c r="Q8645" s="0" t="n">
        <v>3</v>
      </c>
      <c r="R8645" s="0" t="str">
        <f aca="false">INDEX(Lookup!$B$4:$B$18,MATCH(C8645,Lookup!$A$4:$A$18,0))</f>
        <v>India</v>
      </c>
      <c r="S8645" s="20" t="n">
        <f aca="false">INDEX(Lookup!$D$4:$D$18,MATCH(C8645,Lookup!$A$4:$A$18,0))</f>
        <v>0.012</v>
      </c>
      <c r="T8645" s="21" t="n">
        <f aca="false">ROUND(P8645*S8645,2)</f>
        <v>15.6</v>
      </c>
      <c r="U8645" s="21" t="n">
        <f aca="false">IF(T8645&lt;=10,1,IF(T8645&lt;=20,2,IF(T8645&lt;=30,3,IF(T8645&lt;=40,4,IF(T8645&lt;=50,5,IF(T8645&lt;=100,6,IF(T8645&lt;=250,7,8)))))))</f>
        <v>2</v>
      </c>
      <c r="V8645" s="21" t="n">
        <f aca="false">IF(AND(OR(Dashboard!$T$3="All",R8645=Dashboard!$T$3),OR(Dashboard!$T$4="All",D8645=Dashboard!$T$4)),1,0)</f>
        <v>1</v>
      </c>
      <c r="W8645" s="21" t="n">
        <f aca="false">IF(V8645=1,T8645+ROW()/10000000,0)</f>
        <v>15.6008645</v>
      </c>
    </row>
    <row r="8646" customFormat="false" ht="15" hidden="false" customHeight="false" outlineLevel="0" collapsed="false">
      <c r="A8646" s="0" t="n">
        <v>18219556</v>
      </c>
      <c r="B8646" s="0" t="s">
        <v>18264</v>
      </c>
      <c r="C8646" s="0" t="n">
        <v>1</v>
      </c>
      <c r="D8646" s="0" t="s">
        <v>17189</v>
      </c>
      <c r="E8646" s="0" t="s">
        <v>18265</v>
      </c>
      <c r="F8646" s="0" t="s">
        <v>3374</v>
      </c>
      <c r="G8646" s="0" t="s">
        <v>18239</v>
      </c>
      <c r="H8646" s="0" t="s">
        <v>3067</v>
      </c>
      <c r="I8646" s="0" t="s">
        <v>2123</v>
      </c>
      <c r="J8646" s="0" t="s">
        <v>47</v>
      </c>
      <c r="K8646" s="0" t="s">
        <v>47</v>
      </c>
      <c r="L8646" s="0" t="s">
        <v>47</v>
      </c>
      <c r="M8646" s="0" t="s">
        <v>47</v>
      </c>
      <c r="N8646" s="0" t="n">
        <v>1</v>
      </c>
      <c r="O8646" s="0" t="n">
        <v>66</v>
      </c>
      <c r="P8646" s="0" t="n">
        <v>350</v>
      </c>
      <c r="Q8646" s="0" t="n">
        <v>3.4</v>
      </c>
      <c r="R8646" s="0" t="str">
        <f aca="false">INDEX(Lookup!$B$4:$B$18,MATCH(C8646,Lookup!$A$4:$A$18,0))</f>
        <v>India</v>
      </c>
      <c r="S8646" s="20" t="n">
        <f aca="false">INDEX(Lookup!$D$4:$D$18,MATCH(C8646,Lookup!$A$4:$A$18,0))</f>
        <v>0.012</v>
      </c>
      <c r="T8646" s="21" t="n">
        <f aca="false">ROUND(P8646*S8646,2)</f>
        <v>4.2</v>
      </c>
      <c r="U8646" s="21" t="n">
        <f aca="false">IF(T8646&lt;=10,1,IF(T8646&lt;=20,2,IF(T8646&lt;=30,3,IF(T8646&lt;=40,4,IF(T8646&lt;=50,5,IF(T8646&lt;=100,6,IF(T8646&lt;=250,7,8)))))))</f>
        <v>1</v>
      </c>
      <c r="V8646" s="21" t="n">
        <f aca="false">IF(AND(OR(Dashboard!$T$3="All",R8646=Dashboard!$T$3),OR(Dashboard!$T$4="All",D8646=Dashboard!$T$4)),1,0)</f>
        <v>1</v>
      </c>
      <c r="W8646" s="21" t="n">
        <f aca="false">IF(V8646=1,T8646+ROW()/10000000,0)</f>
        <v>4.2008646</v>
      </c>
    </row>
    <row r="8647" customFormat="false" ht="15" hidden="false" customHeight="false" outlineLevel="0" collapsed="false">
      <c r="A8647" s="0" t="n">
        <v>311332</v>
      </c>
      <c r="B8647" s="0" t="s">
        <v>3136</v>
      </c>
      <c r="C8647" s="0" t="n">
        <v>1</v>
      </c>
      <c r="D8647" s="0" t="s">
        <v>17189</v>
      </c>
      <c r="E8647" s="0" t="s">
        <v>18266</v>
      </c>
      <c r="F8647" s="0" t="s">
        <v>3374</v>
      </c>
      <c r="G8647" s="0" t="s">
        <v>18239</v>
      </c>
      <c r="H8647" s="0" t="s">
        <v>2972</v>
      </c>
      <c r="I8647" s="0" t="s">
        <v>2123</v>
      </c>
      <c r="J8647" s="0" t="s">
        <v>47</v>
      </c>
      <c r="K8647" s="0" t="s">
        <v>47</v>
      </c>
      <c r="L8647" s="0" t="s">
        <v>47</v>
      </c>
      <c r="M8647" s="0" t="s">
        <v>47</v>
      </c>
      <c r="N8647" s="0" t="n">
        <v>1</v>
      </c>
      <c r="O8647" s="0" t="n">
        <v>6</v>
      </c>
      <c r="P8647" s="0" t="n">
        <v>300</v>
      </c>
      <c r="Q8647" s="0" t="n">
        <v>3</v>
      </c>
      <c r="R8647" s="0" t="str">
        <f aca="false">INDEX(Lookup!$B$4:$B$18,MATCH(C8647,Lookup!$A$4:$A$18,0))</f>
        <v>India</v>
      </c>
      <c r="S8647" s="20" t="n">
        <f aca="false">INDEX(Lookup!$D$4:$D$18,MATCH(C8647,Lookup!$A$4:$A$18,0))</f>
        <v>0.012</v>
      </c>
      <c r="T8647" s="21" t="n">
        <f aca="false">ROUND(P8647*S8647,2)</f>
        <v>3.6</v>
      </c>
      <c r="U8647" s="21" t="n">
        <f aca="false">IF(T8647&lt;=10,1,IF(T8647&lt;=20,2,IF(T8647&lt;=30,3,IF(T8647&lt;=40,4,IF(T8647&lt;=50,5,IF(T8647&lt;=100,6,IF(T8647&lt;=250,7,8)))))))</f>
        <v>1</v>
      </c>
      <c r="V8647" s="21" t="n">
        <f aca="false">IF(AND(OR(Dashboard!$T$3="All",R8647=Dashboard!$T$3),OR(Dashboard!$T$4="All",D8647=Dashboard!$T$4)),1,0)</f>
        <v>1</v>
      </c>
      <c r="W8647" s="21" t="n">
        <f aca="false">IF(V8647=1,T8647+ROW()/10000000,0)</f>
        <v>3.6008647</v>
      </c>
    </row>
    <row r="8648" customFormat="false" ht="15" hidden="false" customHeight="false" outlineLevel="0" collapsed="false">
      <c r="A8648" s="0" t="n">
        <v>18439546</v>
      </c>
      <c r="B8648" s="0" t="s">
        <v>18267</v>
      </c>
      <c r="C8648" s="0" t="n">
        <v>1</v>
      </c>
      <c r="D8648" s="0" t="s">
        <v>17189</v>
      </c>
      <c r="E8648" s="0" t="s">
        <v>18268</v>
      </c>
      <c r="F8648" s="0" t="s">
        <v>3374</v>
      </c>
      <c r="G8648" s="0" t="s">
        <v>18239</v>
      </c>
      <c r="H8648" s="0" t="s">
        <v>2050</v>
      </c>
      <c r="I8648" s="0" t="s">
        <v>2123</v>
      </c>
      <c r="J8648" s="0" t="s">
        <v>47</v>
      </c>
      <c r="K8648" s="0" t="s">
        <v>46</v>
      </c>
      <c r="L8648" s="0" t="s">
        <v>47</v>
      </c>
      <c r="M8648" s="0" t="s">
        <v>47</v>
      </c>
      <c r="N8648" s="0" t="n">
        <v>1</v>
      </c>
      <c r="O8648" s="0" t="n">
        <v>10</v>
      </c>
      <c r="P8648" s="0" t="n">
        <v>300</v>
      </c>
      <c r="Q8648" s="0" t="n">
        <v>2.8</v>
      </c>
      <c r="R8648" s="0" t="str">
        <f aca="false">INDEX(Lookup!$B$4:$B$18,MATCH(C8648,Lookup!$A$4:$A$18,0))</f>
        <v>India</v>
      </c>
      <c r="S8648" s="20" t="n">
        <f aca="false">INDEX(Lookup!$D$4:$D$18,MATCH(C8648,Lookup!$A$4:$A$18,0))</f>
        <v>0.012</v>
      </c>
      <c r="T8648" s="21" t="n">
        <f aca="false">ROUND(P8648*S8648,2)</f>
        <v>3.6</v>
      </c>
      <c r="U8648" s="21" t="n">
        <f aca="false">IF(T8648&lt;=10,1,IF(T8648&lt;=20,2,IF(T8648&lt;=30,3,IF(T8648&lt;=40,4,IF(T8648&lt;=50,5,IF(T8648&lt;=100,6,IF(T8648&lt;=250,7,8)))))))</f>
        <v>1</v>
      </c>
      <c r="V8648" s="21" t="n">
        <f aca="false">IF(AND(OR(Dashboard!$T$3="All",R8648=Dashboard!$T$3),OR(Dashboard!$T$4="All",D8648=Dashboard!$T$4)),1,0)</f>
        <v>1</v>
      </c>
      <c r="W8648" s="21" t="n">
        <f aca="false">IF(V8648=1,T8648+ROW()/10000000,0)</f>
        <v>3.6008648</v>
      </c>
    </row>
    <row r="8649" customFormat="false" ht="15" hidden="false" customHeight="false" outlineLevel="0" collapsed="false">
      <c r="A8649" s="0" t="n">
        <v>18441667</v>
      </c>
      <c r="B8649" s="0" t="s">
        <v>18269</v>
      </c>
      <c r="C8649" s="0" t="n">
        <v>1</v>
      </c>
      <c r="D8649" s="0" t="s">
        <v>17189</v>
      </c>
      <c r="E8649" s="0" t="s">
        <v>18270</v>
      </c>
      <c r="F8649" s="0" t="s">
        <v>3374</v>
      </c>
      <c r="G8649" s="0" t="s">
        <v>18239</v>
      </c>
      <c r="H8649" s="0" t="s">
        <v>2122</v>
      </c>
      <c r="I8649" s="0" t="s">
        <v>2123</v>
      </c>
      <c r="J8649" s="0" t="s">
        <v>47</v>
      </c>
      <c r="K8649" s="0" t="s">
        <v>46</v>
      </c>
      <c r="L8649" s="0" t="s">
        <v>47</v>
      </c>
      <c r="M8649" s="0" t="s">
        <v>47</v>
      </c>
      <c r="N8649" s="0" t="n">
        <v>2</v>
      </c>
      <c r="O8649" s="0" t="n">
        <v>43</v>
      </c>
      <c r="P8649" s="0" t="n">
        <v>700</v>
      </c>
      <c r="Q8649" s="0" t="n">
        <v>3.6</v>
      </c>
      <c r="R8649" s="0" t="str">
        <f aca="false">INDEX(Lookup!$B$4:$B$18,MATCH(C8649,Lookup!$A$4:$A$18,0))</f>
        <v>India</v>
      </c>
      <c r="S8649" s="20" t="n">
        <f aca="false">INDEX(Lookup!$D$4:$D$18,MATCH(C8649,Lookup!$A$4:$A$18,0))</f>
        <v>0.012</v>
      </c>
      <c r="T8649" s="21" t="n">
        <f aca="false">ROUND(P8649*S8649,2)</f>
        <v>8.4</v>
      </c>
      <c r="U8649" s="21" t="n">
        <f aca="false">IF(T8649&lt;=10,1,IF(T8649&lt;=20,2,IF(T8649&lt;=30,3,IF(T8649&lt;=40,4,IF(T8649&lt;=50,5,IF(T8649&lt;=100,6,IF(T8649&lt;=250,7,8)))))))</f>
        <v>1</v>
      </c>
      <c r="V8649" s="21" t="n">
        <f aca="false">IF(AND(OR(Dashboard!$T$3="All",R8649=Dashboard!$T$3),OR(Dashboard!$T$4="All",D8649=Dashboard!$T$4)),1,0)</f>
        <v>1</v>
      </c>
      <c r="W8649" s="21" t="n">
        <f aca="false">IF(V8649=1,T8649+ROW()/10000000,0)</f>
        <v>8.4008649</v>
      </c>
    </row>
    <row r="8650" customFormat="false" ht="15" hidden="false" customHeight="false" outlineLevel="0" collapsed="false">
      <c r="A8650" s="0" t="n">
        <v>18363088</v>
      </c>
      <c r="B8650" s="0" t="s">
        <v>3736</v>
      </c>
      <c r="C8650" s="0" t="n">
        <v>1</v>
      </c>
      <c r="D8650" s="0" t="s">
        <v>17189</v>
      </c>
      <c r="E8650" s="0" t="s">
        <v>18239</v>
      </c>
      <c r="F8650" s="0" t="s">
        <v>3374</v>
      </c>
      <c r="G8650" s="0" t="s">
        <v>18239</v>
      </c>
      <c r="H8650" s="0" t="s">
        <v>3356</v>
      </c>
      <c r="I8650" s="0" t="s">
        <v>2123</v>
      </c>
      <c r="J8650" s="0" t="s">
        <v>47</v>
      </c>
      <c r="K8650" s="0" t="s">
        <v>46</v>
      </c>
      <c r="L8650" s="0" t="s">
        <v>47</v>
      </c>
      <c r="M8650" s="0" t="s">
        <v>47</v>
      </c>
      <c r="N8650" s="0" t="n">
        <v>2</v>
      </c>
      <c r="O8650" s="0" t="n">
        <v>63</v>
      </c>
      <c r="P8650" s="0" t="n">
        <v>600</v>
      </c>
      <c r="Q8650" s="0" t="n">
        <v>3.5</v>
      </c>
      <c r="R8650" s="0" t="str">
        <f aca="false">INDEX(Lookup!$B$4:$B$18,MATCH(C8650,Lookup!$A$4:$A$18,0))</f>
        <v>India</v>
      </c>
      <c r="S8650" s="20" t="n">
        <f aca="false">INDEX(Lookup!$D$4:$D$18,MATCH(C8650,Lookup!$A$4:$A$18,0))</f>
        <v>0.012</v>
      </c>
      <c r="T8650" s="21" t="n">
        <f aca="false">ROUND(P8650*S8650,2)</f>
        <v>7.2</v>
      </c>
      <c r="U8650" s="21" t="n">
        <f aca="false">IF(T8650&lt;=10,1,IF(T8650&lt;=20,2,IF(T8650&lt;=30,3,IF(T8650&lt;=40,4,IF(T8650&lt;=50,5,IF(T8650&lt;=100,6,IF(T8650&lt;=250,7,8)))))))</f>
        <v>1</v>
      </c>
      <c r="V8650" s="21" t="n">
        <f aca="false">IF(AND(OR(Dashboard!$T$3="All",R8650=Dashboard!$T$3),OR(Dashboard!$T$4="All",D8650=Dashboard!$T$4)),1,0)</f>
        <v>1</v>
      </c>
      <c r="W8650" s="21" t="n">
        <f aca="false">IF(V8650=1,T8650+ROW()/10000000,0)</f>
        <v>7.200865</v>
      </c>
    </row>
    <row r="8651" customFormat="false" ht="15" hidden="false" customHeight="false" outlineLevel="0" collapsed="false">
      <c r="A8651" s="0" t="n">
        <v>18454463</v>
      </c>
      <c r="B8651" s="0" t="s">
        <v>18271</v>
      </c>
      <c r="C8651" s="0" t="n">
        <v>1</v>
      </c>
      <c r="D8651" s="0" t="s">
        <v>17189</v>
      </c>
      <c r="E8651" s="0" t="s">
        <v>18272</v>
      </c>
      <c r="F8651" s="0" t="s">
        <v>3374</v>
      </c>
      <c r="G8651" s="0" t="s">
        <v>18239</v>
      </c>
      <c r="H8651" s="0" t="s">
        <v>2171</v>
      </c>
      <c r="I8651" s="0" t="s">
        <v>2123</v>
      </c>
      <c r="J8651" s="0" t="s">
        <v>47</v>
      </c>
      <c r="K8651" s="0" t="s">
        <v>46</v>
      </c>
      <c r="L8651" s="0" t="s">
        <v>47</v>
      </c>
      <c r="M8651" s="0" t="s">
        <v>47</v>
      </c>
      <c r="N8651" s="0" t="n">
        <v>2</v>
      </c>
      <c r="O8651" s="0" t="n">
        <v>27</v>
      </c>
      <c r="P8651" s="0" t="n">
        <v>500</v>
      </c>
      <c r="Q8651" s="0" t="n">
        <v>3.7</v>
      </c>
      <c r="R8651" s="0" t="str">
        <f aca="false">INDEX(Lookup!$B$4:$B$18,MATCH(C8651,Lookup!$A$4:$A$18,0))</f>
        <v>India</v>
      </c>
      <c r="S8651" s="20" t="n">
        <f aca="false">INDEX(Lookup!$D$4:$D$18,MATCH(C8651,Lookup!$A$4:$A$18,0))</f>
        <v>0.012</v>
      </c>
      <c r="T8651" s="21" t="n">
        <f aca="false">ROUND(P8651*S8651,2)</f>
        <v>6</v>
      </c>
      <c r="U8651" s="21" t="n">
        <f aca="false">IF(T8651&lt;=10,1,IF(T8651&lt;=20,2,IF(T8651&lt;=30,3,IF(T8651&lt;=40,4,IF(T8651&lt;=50,5,IF(T8651&lt;=100,6,IF(T8651&lt;=250,7,8)))))))</f>
        <v>1</v>
      </c>
      <c r="V8651" s="21" t="n">
        <f aca="false">IF(AND(OR(Dashboard!$T$3="All",R8651=Dashboard!$T$3),OR(Dashboard!$T$4="All",D8651=Dashboard!$T$4)),1,0)</f>
        <v>1</v>
      </c>
      <c r="W8651" s="21" t="n">
        <f aca="false">IF(V8651=1,T8651+ROW()/10000000,0)</f>
        <v>6.0008651</v>
      </c>
    </row>
    <row r="8652" customFormat="false" ht="15" hidden="false" customHeight="false" outlineLevel="0" collapsed="false">
      <c r="A8652" s="0" t="n">
        <v>18450749</v>
      </c>
      <c r="B8652" s="0" t="s">
        <v>18273</v>
      </c>
      <c r="C8652" s="0" t="n">
        <v>1</v>
      </c>
      <c r="D8652" s="0" t="s">
        <v>17189</v>
      </c>
      <c r="E8652" s="0" t="s">
        <v>18274</v>
      </c>
      <c r="F8652" s="0" t="s">
        <v>3374</v>
      </c>
      <c r="G8652" s="0" t="s">
        <v>18239</v>
      </c>
      <c r="H8652" s="0" t="s">
        <v>2128</v>
      </c>
      <c r="I8652" s="0" t="s">
        <v>2123</v>
      </c>
      <c r="J8652" s="0" t="s">
        <v>47</v>
      </c>
      <c r="K8652" s="0" t="s">
        <v>46</v>
      </c>
      <c r="L8652" s="0" t="s">
        <v>47</v>
      </c>
      <c r="M8652" s="0" t="s">
        <v>47</v>
      </c>
      <c r="N8652" s="0" t="n">
        <v>1</v>
      </c>
      <c r="O8652" s="0" t="n">
        <v>38</v>
      </c>
      <c r="P8652" s="0" t="n">
        <v>400</v>
      </c>
      <c r="Q8652" s="0" t="n">
        <v>3.6</v>
      </c>
      <c r="R8652" s="0" t="str">
        <f aca="false">INDEX(Lookup!$B$4:$B$18,MATCH(C8652,Lookup!$A$4:$A$18,0))</f>
        <v>India</v>
      </c>
      <c r="S8652" s="20" t="n">
        <f aca="false">INDEX(Lookup!$D$4:$D$18,MATCH(C8652,Lookup!$A$4:$A$18,0))</f>
        <v>0.012</v>
      </c>
      <c r="T8652" s="21" t="n">
        <f aca="false">ROUND(P8652*S8652,2)</f>
        <v>4.8</v>
      </c>
      <c r="U8652" s="21" t="n">
        <f aca="false">IF(T8652&lt;=10,1,IF(T8652&lt;=20,2,IF(T8652&lt;=30,3,IF(T8652&lt;=40,4,IF(T8652&lt;=50,5,IF(T8652&lt;=100,6,IF(T8652&lt;=250,7,8)))))))</f>
        <v>1</v>
      </c>
      <c r="V8652" s="21" t="n">
        <f aca="false">IF(AND(OR(Dashboard!$T$3="All",R8652=Dashboard!$T$3),OR(Dashboard!$T$4="All",D8652=Dashboard!$T$4)),1,0)</f>
        <v>1</v>
      </c>
      <c r="W8652" s="21" t="n">
        <f aca="false">IF(V8652=1,T8652+ROW()/10000000,0)</f>
        <v>4.8008652</v>
      </c>
    </row>
    <row r="8653" customFormat="false" ht="15" hidden="false" customHeight="false" outlineLevel="0" collapsed="false">
      <c r="A8653" s="0" t="n">
        <v>18381230</v>
      </c>
      <c r="B8653" s="0" t="s">
        <v>17900</v>
      </c>
      <c r="C8653" s="0" t="n">
        <v>1</v>
      </c>
      <c r="D8653" s="0" t="s">
        <v>17189</v>
      </c>
      <c r="E8653" s="0" t="s">
        <v>18275</v>
      </c>
      <c r="F8653" s="0" t="s">
        <v>3374</v>
      </c>
      <c r="G8653" s="0" t="s">
        <v>18239</v>
      </c>
      <c r="H8653" s="0" t="s">
        <v>17902</v>
      </c>
      <c r="I8653" s="0" t="s">
        <v>2123</v>
      </c>
      <c r="J8653" s="0" t="s">
        <v>47</v>
      </c>
      <c r="K8653" s="0" t="s">
        <v>46</v>
      </c>
      <c r="L8653" s="0" t="s">
        <v>46</v>
      </c>
      <c r="M8653" s="0" t="s">
        <v>47</v>
      </c>
      <c r="N8653" s="0" t="n">
        <v>1</v>
      </c>
      <c r="O8653" s="0" t="n">
        <v>29</v>
      </c>
      <c r="P8653" s="0" t="n">
        <v>400</v>
      </c>
      <c r="Q8653" s="0" t="n">
        <v>3.5</v>
      </c>
      <c r="R8653" s="0" t="str">
        <f aca="false">INDEX(Lookup!$B$4:$B$18,MATCH(C8653,Lookup!$A$4:$A$18,0))</f>
        <v>India</v>
      </c>
      <c r="S8653" s="20" t="n">
        <f aca="false">INDEX(Lookup!$D$4:$D$18,MATCH(C8653,Lookup!$A$4:$A$18,0))</f>
        <v>0.012</v>
      </c>
      <c r="T8653" s="21" t="n">
        <f aca="false">ROUND(P8653*S8653,2)</f>
        <v>4.8</v>
      </c>
      <c r="U8653" s="21" t="n">
        <f aca="false">IF(T8653&lt;=10,1,IF(T8653&lt;=20,2,IF(T8653&lt;=30,3,IF(T8653&lt;=40,4,IF(T8653&lt;=50,5,IF(T8653&lt;=100,6,IF(T8653&lt;=250,7,8)))))))</f>
        <v>1</v>
      </c>
      <c r="V8653" s="21" t="n">
        <f aca="false">IF(AND(OR(Dashboard!$T$3="All",R8653=Dashboard!$T$3),OR(Dashboard!$T$4="All",D8653=Dashboard!$T$4)),1,0)</f>
        <v>1</v>
      </c>
      <c r="W8653" s="21" t="n">
        <f aca="false">IF(V8653=1,T8653+ROW()/10000000,0)</f>
        <v>4.8008653</v>
      </c>
    </row>
    <row r="8654" customFormat="false" ht="15" hidden="false" customHeight="false" outlineLevel="0" collapsed="false">
      <c r="A8654" s="0" t="n">
        <v>18332051</v>
      </c>
      <c r="B8654" s="0" t="s">
        <v>5745</v>
      </c>
      <c r="C8654" s="0" t="n">
        <v>1</v>
      </c>
      <c r="D8654" s="0" t="s">
        <v>17189</v>
      </c>
      <c r="E8654" s="0" t="s">
        <v>18276</v>
      </c>
      <c r="F8654" s="0" t="s">
        <v>3374</v>
      </c>
      <c r="G8654" s="0" t="s">
        <v>18239</v>
      </c>
      <c r="H8654" s="0" t="s">
        <v>2122</v>
      </c>
      <c r="I8654" s="0" t="s">
        <v>2123</v>
      </c>
      <c r="J8654" s="0" t="s">
        <v>47</v>
      </c>
      <c r="K8654" s="0" t="s">
        <v>46</v>
      </c>
      <c r="L8654" s="0" t="s">
        <v>47</v>
      </c>
      <c r="M8654" s="0" t="s">
        <v>47</v>
      </c>
      <c r="N8654" s="0" t="n">
        <v>2</v>
      </c>
      <c r="O8654" s="0" t="n">
        <v>63</v>
      </c>
      <c r="P8654" s="0" t="n">
        <v>700</v>
      </c>
      <c r="Q8654" s="0" t="n">
        <v>3.5</v>
      </c>
      <c r="R8654" s="0" t="str">
        <f aca="false">INDEX(Lookup!$B$4:$B$18,MATCH(C8654,Lookup!$A$4:$A$18,0))</f>
        <v>India</v>
      </c>
      <c r="S8654" s="20" t="n">
        <f aca="false">INDEX(Lookup!$D$4:$D$18,MATCH(C8654,Lookup!$A$4:$A$18,0))</f>
        <v>0.012</v>
      </c>
      <c r="T8654" s="21" t="n">
        <f aca="false">ROUND(P8654*S8654,2)</f>
        <v>8.4</v>
      </c>
      <c r="U8654" s="21" t="n">
        <f aca="false">IF(T8654&lt;=10,1,IF(T8654&lt;=20,2,IF(T8654&lt;=30,3,IF(T8654&lt;=40,4,IF(T8654&lt;=50,5,IF(T8654&lt;=100,6,IF(T8654&lt;=250,7,8)))))))</f>
        <v>1</v>
      </c>
      <c r="V8654" s="21" t="n">
        <f aca="false">IF(AND(OR(Dashboard!$T$3="All",R8654=Dashboard!$T$3),OR(Dashboard!$T$4="All",D8654=Dashboard!$T$4)),1,0)</f>
        <v>1</v>
      </c>
      <c r="W8654" s="21" t="n">
        <f aca="false">IF(V8654=1,T8654+ROW()/10000000,0)</f>
        <v>8.4008654</v>
      </c>
    </row>
    <row r="8655" customFormat="false" ht="15" hidden="false" customHeight="false" outlineLevel="0" collapsed="false">
      <c r="A8655" s="0" t="n">
        <v>18339370</v>
      </c>
      <c r="B8655" s="0" t="s">
        <v>3356</v>
      </c>
      <c r="C8655" s="0" t="n">
        <v>1</v>
      </c>
      <c r="D8655" s="0" t="s">
        <v>17189</v>
      </c>
      <c r="E8655" s="0" t="s">
        <v>18239</v>
      </c>
      <c r="F8655" s="0" t="s">
        <v>3374</v>
      </c>
      <c r="G8655" s="0" t="s">
        <v>18239</v>
      </c>
      <c r="H8655" s="0" t="s">
        <v>3356</v>
      </c>
      <c r="I8655" s="0" t="s">
        <v>2123</v>
      </c>
      <c r="J8655" s="0" t="s">
        <v>47</v>
      </c>
      <c r="K8655" s="0" t="s">
        <v>47</v>
      </c>
      <c r="L8655" s="0" t="s">
        <v>47</v>
      </c>
      <c r="M8655" s="0" t="s">
        <v>47</v>
      </c>
      <c r="N8655" s="0" t="n">
        <v>2</v>
      </c>
      <c r="O8655" s="0" t="n">
        <v>1</v>
      </c>
      <c r="P8655" s="0" t="n">
        <v>500</v>
      </c>
      <c r="Q8655" s="0" t="n">
        <v>1</v>
      </c>
      <c r="R8655" s="0" t="str">
        <f aca="false">INDEX(Lookup!$B$4:$B$18,MATCH(C8655,Lookup!$A$4:$A$18,0))</f>
        <v>India</v>
      </c>
      <c r="S8655" s="20" t="n">
        <f aca="false">INDEX(Lookup!$D$4:$D$18,MATCH(C8655,Lookup!$A$4:$A$18,0))</f>
        <v>0.012</v>
      </c>
      <c r="T8655" s="21" t="n">
        <f aca="false">ROUND(P8655*S8655,2)</f>
        <v>6</v>
      </c>
      <c r="U8655" s="21" t="n">
        <f aca="false">IF(T8655&lt;=10,1,IF(T8655&lt;=20,2,IF(T8655&lt;=30,3,IF(T8655&lt;=40,4,IF(T8655&lt;=50,5,IF(T8655&lt;=100,6,IF(T8655&lt;=250,7,8)))))))</f>
        <v>1</v>
      </c>
      <c r="V8655" s="21" t="n">
        <f aca="false">IF(AND(OR(Dashboard!$T$3="All",R8655=Dashboard!$T$3),OR(Dashboard!$T$4="All",D8655=Dashboard!$T$4)),1,0)</f>
        <v>1</v>
      </c>
      <c r="W8655" s="21" t="n">
        <f aca="false">IF(V8655=1,T8655+ROW()/10000000,0)</f>
        <v>6.0008655</v>
      </c>
    </row>
    <row r="8656" customFormat="false" ht="15" hidden="false" customHeight="false" outlineLevel="0" collapsed="false">
      <c r="A8656" s="0" t="n">
        <v>18439534</v>
      </c>
      <c r="B8656" s="0" t="s">
        <v>18277</v>
      </c>
      <c r="C8656" s="0" t="n">
        <v>1</v>
      </c>
      <c r="D8656" s="0" t="s">
        <v>17189</v>
      </c>
      <c r="E8656" s="0" t="s">
        <v>18278</v>
      </c>
      <c r="F8656" s="0" t="s">
        <v>3374</v>
      </c>
      <c r="G8656" s="0" t="s">
        <v>18239</v>
      </c>
      <c r="H8656" s="0" t="s">
        <v>18279</v>
      </c>
      <c r="I8656" s="0" t="s">
        <v>2123</v>
      </c>
      <c r="J8656" s="0" t="s">
        <v>47</v>
      </c>
      <c r="K8656" s="0" t="s">
        <v>47</v>
      </c>
      <c r="L8656" s="0" t="s">
        <v>47</v>
      </c>
      <c r="M8656" s="0" t="s">
        <v>47</v>
      </c>
      <c r="N8656" s="0" t="n">
        <v>2</v>
      </c>
      <c r="O8656" s="0" t="n">
        <v>3</v>
      </c>
      <c r="P8656" s="0" t="n">
        <v>500</v>
      </c>
      <c r="Q8656" s="0" t="n">
        <v>1</v>
      </c>
      <c r="R8656" s="0" t="str">
        <f aca="false">INDEX(Lookup!$B$4:$B$18,MATCH(C8656,Lookup!$A$4:$A$18,0))</f>
        <v>India</v>
      </c>
      <c r="S8656" s="20" t="n">
        <f aca="false">INDEX(Lookup!$D$4:$D$18,MATCH(C8656,Lookup!$A$4:$A$18,0))</f>
        <v>0.012</v>
      </c>
      <c r="T8656" s="21" t="n">
        <f aca="false">ROUND(P8656*S8656,2)</f>
        <v>6</v>
      </c>
      <c r="U8656" s="21" t="n">
        <f aca="false">IF(T8656&lt;=10,1,IF(T8656&lt;=20,2,IF(T8656&lt;=30,3,IF(T8656&lt;=40,4,IF(T8656&lt;=50,5,IF(T8656&lt;=100,6,IF(T8656&lt;=250,7,8)))))))</f>
        <v>1</v>
      </c>
      <c r="V8656" s="21" t="n">
        <f aca="false">IF(AND(OR(Dashboard!$T$3="All",R8656=Dashboard!$T$3),OR(Dashboard!$T$4="All",D8656=Dashboard!$T$4)),1,0)</f>
        <v>1</v>
      </c>
      <c r="W8656" s="21" t="n">
        <f aca="false">IF(V8656=1,T8656+ROW()/10000000,0)</f>
        <v>6.0008656</v>
      </c>
    </row>
    <row r="8657" customFormat="false" ht="15" hidden="false" customHeight="false" outlineLevel="0" collapsed="false">
      <c r="A8657" s="0" t="n">
        <v>18432190</v>
      </c>
      <c r="B8657" s="0" t="s">
        <v>3115</v>
      </c>
      <c r="C8657" s="0" t="n">
        <v>1</v>
      </c>
      <c r="D8657" s="0" t="s">
        <v>17189</v>
      </c>
      <c r="E8657" s="0" t="s">
        <v>18280</v>
      </c>
      <c r="F8657" s="0" t="s">
        <v>3374</v>
      </c>
      <c r="G8657" s="0" t="s">
        <v>18239</v>
      </c>
      <c r="H8657" s="0" t="s">
        <v>164</v>
      </c>
      <c r="I8657" s="0" t="s">
        <v>2123</v>
      </c>
      <c r="J8657" s="0" t="s">
        <v>47</v>
      </c>
      <c r="K8657" s="0" t="s">
        <v>47</v>
      </c>
      <c r="L8657" s="0" t="s">
        <v>47</v>
      </c>
      <c r="M8657" s="0" t="s">
        <v>47</v>
      </c>
      <c r="N8657" s="0" t="n">
        <v>2</v>
      </c>
      <c r="O8657" s="0" t="n">
        <v>1</v>
      </c>
      <c r="P8657" s="0" t="n">
        <v>600</v>
      </c>
      <c r="Q8657" s="0" t="n">
        <v>1</v>
      </c>
      <c r="R8657" s="0" t="str">
        <f aca="false">INDEX(Lookup!$B$4:$B$18,MATCH(C8657,Lookup!$A$4:$A$18,0))</f>
        <v>India</v>
      </c>
      <c r="S8657" s="20" t="n">
        <f aca="false">INDEX(Lookup!$D$4:$D$18,MATCH(C8657,Lookup!$A$4:$A$18,0))</f>
        <v>0.012</v>
      </c>
      <c r="T8657" s="21" t="n">
        <f aca="false">ROUND(P8657*S8657,2)</f>
        <v>7.2</v>
      </c>
      <c r="U8657" s="21" t="n">
        <f aca="false">IF(T8657&lt;=10,1,IF(T8657&lt;=20,2,IF(T8657&lt;=30,3,IF(T8657&lt;=40,4,IF(T8657&lt;=50,5,IF(T8657&lt;=100,6,IF(T8657&lt;=250,7,8)))))))</f>
        <v>1</v>
      </c>
      <c r="V8657" s="21" t="n">
        <f aca="false">IF(AND(OR(Dashboard!$T$3="All",R8657=Dashboard!$T$3),OR(Dashboard!$T$4="All",D8657=Dashboard!$T$4)),1,0)</f>
        <v>1</v>
      </c>
      <c r="W8657" s="21" t="n">
        <f aca="false">IF(V8657=1,T8657+ROW()/10000000,0)</f>
        <v>7.2008657</v>
      </c>
    </row>
    <row r="8658" customFormat="false" ht="15" hidden="false" customHeight="false" outlineLevel="0" collapsed="false">
      <c r="A8658" s="0" t="n">
        <v>18412897</v>
      </c>
      <c r="B8658" s="0" t="s">
        <v>5112</v>
      </c>
      <c r="C8658" s="0" t="n">
        <v>1</v>
      </c>
      <c r="D8658" s="0" t="s">
        <v>17189</v>
      </c>
      <c r="E8658" s="0" t="s">
        <v>18239</v>
      </c>
      <c r="F8658" s="0" t="s">
        <v>3374</v>
      </c>
      <c r="G8658" s="0" t="s">
        <v>18239</v>
      </c>
      <c r="H8658" s="0" t="s">
        <v>5113</v>
      </c>
      <c r="I8658" s="0" t="s">
        <v>2123</v>
      </c>
      <c r="J8658" s="0" t="s">
        <v>47</v>
      </c>
      <c r="K8658" s="0" t="s">
        <v>46</v>
      </c>
      <c r="L8658" s="0" t="s">
        <v>47</v>
      </c>
      <c r="M8658" s="0" t="s">
        <v>47</v>
      </c>
      <c r="N8658" s="0" t="n">
        <v>1</v>
      </c>
      <c r="O8658" s="0" t="n">
        <v>2</v>
      </c>
      <c r="P8658" s="0" t="n">
        <v>200</v>
      </c>
      <c r="Q8658" s="0" t="n">
        <v>1</v>
      </c>
      <c r="R8658" s="0" t="str">
        <f aca="false">INDEX(Lookup!$B$4:$B$18,MATCH(C8658,Lookup!$A$4:$A$18,0))</f>
        <v>India</v>
      </c>
      <c r="S8658" s="20" t="n">
        <f aca="false">INDEX(Lookup!$D$4:$D$18,MATCH(C8658,Lookup!$A$4:$A$18,0))</f>
        <v>0.012</v>
      </c>
      <c r="T8658" s="21" t="n">
        <f aca="false">ROUND(P8658*S8658,2)</f>
        <v>2.4</v>
      </c>
      <c r="U8658" s="21" t="n">
        <f aca="false">IF(T8658&lt;=10,1,IF(T8658&lt;=20,2,IF(T8658&lt;=30,3,IF(T8658&lt;=40,4,IF(T8658&lt;=50,5,IF(T8658&lt;=100,6,IF(T8658&lt;=250,7,8)))))))</f>
        <v>1</v>
      </c>
      <c r="V8658" s="21" t="n">
        <f aca="false">IF(AND(OR(Dashboard!$T$3="All",R8658=Dashboard!$T$3),OR(Dashboard!$T$4="All",D8658=Dashboard!$T$4)),1,0)</f>
        <v>1</v>
      </c>
      <c r="W8658" s="21" t="n">
        <f aca="false">IF(V8658=1,T8658+ROW()/10000000,0)</f>
        <v>2.4008658</v>
      </c>
    </row>
    <row r="8659" customFormat="false" ht="15" hidden="false" customHeight="false" outlineLevel="0" collapsed="false">
      <c r="A8659" s="0" t="n">
        <v>18383529</v>
      </c>
      <c r="B8659" s="0" t="s">
        <v>3162</v>
      </c>
      <c r="C8659" s="0" t="n">
        <v>1</v>
      </c>
      <c r="D8659" s="0" t="s">
        <v>17189</v>
      </c>
      <c r="E8659" s="0" t="s">
        <v>18281</v>
      </c>
      <c r="F8659" s="0" t="s">
        <v>3374</v>
      </c>
      <c r="G8659" s="0" t="s">
        <v>18239</v>
      </c>
      <c r="H8659" s="0" t="s">
        <v>2342</v>
      </c>
      <c r="I8659" s="0" t="s">
        <v>2123</v>
      </c>
      <c r="J8659" s="0" t="s">
        <v>47</v>
      </c>
      <c r="K8659" s="0" t="s">
        <v>47</v>
      </c>
      <c r="L8659" s="0" t="s">
        <v>47</v>
      </c>
      <c r="M8659" s="0" t="s">
        <v>47</v>
      </c>
      <c r="N8659" s="0" t="n">
        <v>1</v>
      </c>
      <c r="O8659" s="0" t="n">
        <v>0</v>
      </c>
      <c r="P8659" s="0" t="n">
        <v>400</v>
      </c>
      <c r="Q8659" s="0" t="n">
        <v>1</v>
      </c>
      <c r="R8659" s="0" t="str">
        <f aca="false">INDEX(Lookup!$B$4:$B$18,MATCH(C8659,Lookup!$A$4:$A$18,0))</f>
        <v>India</v>
      </c>
      <c r="S8659" s="20" t="n">
        <f aca="false">INDEX(Lookup!$D$4:$D$18,MATCH(C8659,Lookup!$A$4:$A$18,0))</f>
        <v>0.012</v>
      </c>
      <c r="T8659" s="21" t="n">
        <f aca="false">ROUND(P8659*S8659,2)</f>
        <v>4.8</v>
      </c>
      <c r="U8659" s="21" t="n">
        <f aca="false">IF(T8659&lt;=10,1,IF(T8659&lt;=20,2,IF(T8659&lt;=30,3,IF(T8659&lt;=40,4,IF(T8659&lt;=50,5,IF(T8659&lt;=100,6,IF(T8659&lt;=250,7,8)))))))</f>
        <v>1</v>
      </c>
      <c r="V8659" s="21" t="n">
        <f aca="false">IF(AND(OR(Dashboard!$T$3="All",R8659=Dashboard!$T$3),OR(Dashboard!$T$4="All",D8659=Dashboard!$T$4)),1,0)</f>
        <v>1</v>
      </c>
      <c r="W8659" s="21" t="n">
        <f aca="false">IF(V8659=1,T8659+ROW()/10000000,0)</f>
        <v>4.8008659</v>
      </c>
    </row>
    <row r="8660" customFormat="false" ht="15" hidden="false" customHeight="false" outlineLevel="0" collapsed="false">
      <c r="A8660" s="0" t="n">
        <v>18383549</v>
      </c>
      <c r="B8660" s="0" t="s">
        <v>3162</v>
      </c>
      <c r="C8660" s="0" t="n">
        <v>1</v>
      </c>
      <c r="D8660" s="0" t="s">
        <v>17189</v>
      </c>
      <c r="E8660" s="0" t="s">
        <v>18282</v>
      </c>
      <c r="F8660" s="0" t="s">
        <v>3374</v>
      </c>
      <c r="G8660" s="0" t="s">
        <v>18239</v>
      </c>
      <c r="H8660" s="0" t="s">
        <v>2342</v>
      </c>
      <c r="I8660" s="0" t="s">
        <v>2123</v>
      </c>
      <c r="J8660" s="0" t="s">
        <v>47</v>
      </c>
      <c r="K8660" s="0" t="s">
        <v>47</v>
      </c>
      <c r="L8660" s="0" t="s">
        <v>47</v>
      </c>
      <c r="M8660" s="0" t="s">
        <v>47</v>
      </c>
      <c r="N8660" s="0" t="n">
        <v>1</v>
      </c>
      <c r="O8660" s="0" t="n">
        <v>2</v>
      </c>
      <c r="P8660" s="0" t="n">
        <v>400</v>
      </c>
      <c r="Q8660" s="0" t="n">
        <v>1</v>
      </c>
      <c r="R8660" s="0" t="str">
        <f aca="false">INDEX(Lookup!$B$4:$B$18,MATCH(C8660,Lookup!$A$4:$A$18,0))</f>
        <v>India</v>
      </c>
      <c r="S8660" s="20" t="n">
        <f aca="false">INDEX(Lookup!$D$4:$D$18,MATCH(C8660,Lookup!$A$4:$A$18,0))</f>
        <v>0.012</v>
      </c>
      <c r="T8660" s="21" t="n">
        <f aca="false">ROUND(P8660*S8660,2)</f>
        <v>4.8</v>
      </c>
      <c r="U8660" s="21" t="n">
        <f aca="false">IF(T8660&lt;=10,1,IF(T8660&lt;=20,2,IF(T8660&lt;=30,3,IF(T8660&lt;=40,4,IF(T8660&lt;=50,5,IF(T8660&lt;=100,6,IF(T8660&lt;=250,7,8)))))))</f>
        <v>1</v>
      </c>
      <c r="V8660" s="21" t="n">
        <f aca="false">IF(AND(OR(Dashboard!$T$3="All",R8660=Dashboard!$T$3),OR(Dashboard!$T$4="All",D8660=Dashboard!$T$4)),1,0)</f>
        <v>1</v>
      </c>
      <c r="W8660" s="21" t="n">
        <f aca="false">IF(V8660=1,T8660+ROW()/10000000,0)</f>
        <v>4.800866</v>
      </c>
    </row>
    <row r="8661" customFormat="false" ht="15" hidden="false" customHeight="false" outlineLevel="0" collapsed="false">
      <c r="A8661" s="0" t="n">
        <v>18430878</v>
      </c>
      <c r="B8661" s="0" t="s">
        <v>18283</v>
      </c>
      <c r="C8661" s="0" t="n">
        <v>1</v>
      </c>
      <c r="D8661" s="0" t="s">
        <v>17189</v>
      </c>
      <c r="E8661" s="0" t="s">
        <v>18248</v>
      </c>
      <c r="F8661" s="0" t="s">
        <v>3374</v>
      </c>
      <c r="G8661" s="0" t="s">
        <v>18239</v>
      </c>
      <c r="H8661" s="0" t="s">
        <v>2288</v>
      </c>
      <c r="I8661" s="0" t="s">
        <v>2123</v>
      </c>
      <c r="J8661" s="0" t="s">
        <v>47</v>
      </c>
      <c r="K8661" s="0" t="s">
        <v>47</v>
      </c>
      <c r="L8661" s="0" t="s">
        <v>47</v>
      </c>
      <c r="M8661" s="0" t="s">
        <v>47</v>
      </c>
      <c r="N8661" s="0" t="n">
        <v>2</v>
      </c>
      <c r="O8661" s="0" t="n">
        <v>0</v>
      </c>
      <c r="P8661" s="0" t="n">
        <v>900</v>
      </c>
      <c r="Q8661" s="0" t="n">
        <v>1</v>
      </c>
      <c r="R8661" s="0" t="str">
        <f aca="false">INDEX(Lookup!$B$4:$B$18,MATCH(C8661,Lookup!$A$4:$A$18,0))</f>
        <v>India</v>
      </c>
      <c r="S8661" s="20" t="n">
        <f aca="false">INDEX(Lookup!$D$4:$D$18,MATCH(C8661,Lookup!$A$4:$A$18,0))</f>
        <v>0.012</v>
      </c>
      <c r="T8661" s="21" t="n">
        <f aca="false">ROUND(P8661*S8661,2)</f>
        <v>10.8</v>
      </c>
      <c r="U8661" s="21" t="n">
        <f aca="false">IF(T8661&lt;=10,1,IF(T8661&lt;=20,2,IF(T8661&lt;=30,3,IF(T8661&lt;=40,4,IF(T8661&lt;=50,5,IF(T8661&lt;=100,6,IF(T8661&lt;=250,7,8)))))))</f>
        <v>2</v>
      </c>
      <c r="V8661" s="21" t="n">
        <f aca="false">IF(AND(OR(Dashboard!$T$3="All",R8661=Dashboard!$T$3),OR(Dashboard!$T$4="All",D8661=Dashboard!$T$4)),1,0)</f>
        <v>1</v>
      </c>
      <c r="W8661" s="21" t="n">
        <f aca="false">IF(V8661=1,T8661+ROW()/10000000,0)</f>
        <v>10.8008661</v>
      </c>
    </row>
    <row r="8662" customFormat="false" ht="15" hidden="false" customHeight="false" outlineLevel="0" collapsed="false">
      <c r="A8662" s="0" t="n">
        <v>18481312</v>
      </c>
      <c r="B8662" s="0" t="s">
        <v>18284</v>
      </c>
      <c r="C8662" s="0" t="n">
        <v>1</v>
      </c>
      <c r="D8662" s="0" t="s">
        <v>17189</v>
      </c>
      <c r="E8662" s="0" t="s">
        <v>18239</v>
      </c>
      <c r="F8662" s="0" t="s">
        <v>3374</v>
      </c>
      <c r="G8662" s="0" t="s">
        <v>18239</v>
      </c>
      <c r="H8662" s="0" t="s">
        <v>2122</v>
      </c>
      <c r="I8662" s="0" t="s">
        <v>2123</v>
      </c>
      <c r="J8662" s="0" t="s">
        <v>47</v>
      </c>
      <c r="K8662" s="0" t="s">
        <v>47</v>
      </c>
      <c r="L8662" s="0" t="s">
        <v>47</v>
      </c>
      <c r="M8662" s="0" t="s">
        <v>47</v>
      </c>
      <c r="N8662" s="0" t="n">
        <v>1</v>
      </c>
      <c r="O8662" s="0" t="n">
        <v>1</v>
      </c>
      <c r="P8662" s="0" t="n">
        <v>350</v>
      </c>
      <c r="Q8662" s="0" t="n">
        <v>1</v>
      </c>
      <c r="R8662" s="0" t="str">
        <f aca="false">INDEX(Lookup!$B$4:$B$18,MATCH(C8662,Lookup!$A$4:$A$18,0))</f>
        <v>India</v>
      </c>
      <c r="S8662" s="20" t="n">
        <f aca="false">INDEX(Lookup!$D$4:$D$18,MATCH(C8662,Lookup!$A$4:$A$18,0))</f>
        <v>0.012</v>
      </c>
      <c r="T8662" s="21" t="n">
        <f aca="false">ROUND(P8662*S8662,2)</f>
        <v>4.2</v>
      </c>
      <c r="U8662" s="21" t="n">
        <f aca="false">IF(T8662&lt;=10,1,IF(T8662&lt;=20,2,IF(T8662&lt;=30,3,IF(T8662&lt;=40,4,IF(T8662&lt;=50,5,IF(T8662&lt;=100,6,IF(T8662&lt;=250,7,8)))))))</f>
        <v>1</v>
      </c>
      <c r="V8662" s="21" t="n">
        <f aca="false">IF(AND(OR(Dashboard!$T$3="All",R8662=Dashboard!$T$3),OR(Dashboard!$T$4="All",D8662=Dashboard!$T$4)),1,0)</f>
        <v>1</v>
      </c>
      <c r="W8662" s="21" t="n">
        <f aca="false">IF(V8662=1,T8662+ROW()/10000000,0)</f>
        <v>4.2008662</v>
      </c>
    </row>
    <row r="8663" customFormat="false" ht="15" hidden="false" customHeight="false" outlineLevel="0" collapsed="false">
      <c r="A8663" s="0" t="n">
        <v>18478971</v>
      </c>
      <c r="B8663" s="0" t="s">
        <v>18285</v>
      </c>
      <c r="C8663" s="0" t="n">
        <v>1</v>
      </c>
      <c r="D8663" s="0" t="s">
        <v>17189</v>
      </c>
      <c r="E8663" s="0" t="s">
        <v>18286</v>
      </c>
      <c r="F8663" s="0" t="s">
        <v>3374</v>
      </c>
      <c r="G8663" s="0" t="s">
        <v>18239</v>
      </c>
      <c r="H8663" s="0" t="s">
        <v>2288</v>
      </c>
      <c r="I8663" s="0" t="s">
        <v>2123</v>
      </c>
      <c r="J8663" s="0" t="s">
        <v>47</v>
      </c>
      <c r="K8663" s="0" t="s">
        <v>47</v>
      </c>
      <c r="L8663" s="0" t="s">
        <v>47</v>
      </c>
      <c r="M8663" s="0" t="s">
        <v>47</v>
      </c>
      <c r="N8663" s="0" t="n">
        <v>1</v>
      </c>
      <c r="O8663" s="0" t="n">
        <v>0</v>
      </c>
      <c r="P8663" s="0" t="n">
        <v>300</v>
      </c>
      <c r="Q8663" s="0" t="n">
        <v>1</v>
      </c>
      <c r="R8663" s="0" t="str">
        <f aca="false">INDEX(Lookup!$B$4:$B$18,MATCH(C8663,Lookup!$A$4:$A$18,0))</f>
        <v>India</v>
      </c>
      <c r="S8663" s="20" t="n">
        <f aca="false">INDEX(Lookup!$D$4:$D$18,MATCH(C8663,Lookup!$A$4:$A$18,0))</f>
        <v>0.012</v>
      </c>
      <c r="T8663" s="21" t="n">
        <f aca="false">ROUND(P8663*S8663,2)</f>
        <v>3.6</v>
      </c>
      <c r="U8663" s="21" t="n">
        <f aca="false">IF(T8663&lt;=10,1,IF(T8663&lt;=20,2,IF(T8663&lt;=30,3,IF(T8663&lt;=40,4,IF(T8663&lt;=50,5,IF(T8663&lt;=100,6,IF(T8663&lt;=250,7,8)))))))</f>
        <v>1</v>
      </c>
      <c r="V8663" s="21" t="n">
        <f aca="false">IF(AND(OR(Dashboard!$T$3="All",R8663=Dashboard!$T$3),OR(Dashboard!$T$4="All",D8663=Dashboard!$T$4)),1,0)</f>
        <v>1</v>
      </c>
      <c r="W8663" s="21" t="n">
        <f aca="false">IF(V8663=1,T8663+ROW()/10000000,0)</f>
        <v>3.6008663</v>
      </c>
    </row>
    <row r="8664" customFormat="false" ht="15" hidden="false" customHeight="false" outlineLevel="0" collapsed="false">
      <c r="A8664" s="0" t="n">
        <v>18439535</v>
      </c>
      <c r="B8664" s="0" t="s">
        <v>8437</v>
      </c>
      <c r="C8664" s="0" t="n">
        <v>1</v>
      </c>
      <c r="D8664" s="0" t="s">
        <v>17189</v>
      </c>
      <c r="E8664" s="0" t="s">
        <v>18287</v>
      </c>
      <c r="F8664" s="0" t="s">
        <v>3374</v>
      </c>
      <c r="G8664" s="0" t="s">
        <v>18239</v>
      </c>
      <c r="H8664" s="0" t="s">
        <v>18288</v>
      </c>
      <c r="I8664" s="0" t="s">
        <v>2123</v>
      </c>
      <c r="J8664" s="0" t="s">
        <v>47</v>
      </c>
      <c r="K8664" s="0" t="s">
        <v>47</v>
      </c>
      <c r="L8664" s="0" t="s">
        <v>47</v>
      </c>
      <c r="M8664" s="0" t="s">
        <v>47</v>
      </c>
      <c r="N8664" s="0" t="n">
        <v>2</v>
      </c>
      <c r="O8664" s="0" t="n">
        <v>2</v>
      </c>
      <c r="P8664" s="0" t="n">
        <v>600</v>
      </c>
      <c r="Q8664" s="0" t="n">
        <v>1</v>
      </c>
      <c r="R8664" s="0" t="str">
        <f aca="false">INDEX(Lookup!$B$4:$B$18,MATCH(C8664,Lookup!$A$4:$A$18,0))</f>
        <v>India</v>
      </c>
      <c r="S8664" s="20" t="n">
        <f aca="false">INDEX(Lookup!$D$4:$D$18,MATCH(C8664,Lookup!$A$4:$A$18,0))</f>
        <v>0.012</v>
      </c>
      <c r="T8664" s="21" t="n">
        <f aca="false">ROUND(P8664*S8664,2)</f>
        <v>7.2</v>
      </c>
      <c r="U8664" s="21" t="n">
        <f aca="false">IF(T8664&lt;=10,1,IF(T8664&lt;=20,2,IF(T8664&lt;=30,3,IF(T8664&lt;=40,4,IF(T8664&lt;=50,5,IF(T8664&lt;=100,6,IF(T8664&lt;=250,7,8)))))))</f>
        <v>1</v>
      </c>
      <c r="V8664" s="21" t="n">
        <f aca="false">IF(AND(OR(Dashboard!$T$3="All",R8664=Dashboard!$T$3),OR(Dashboard!$T$4="All",D8664=Dashboard!$T$4)),1,0)</f>
        <v>1</v>
      </c>
      <c r="W8664" s="21" t="n">
        <f aca="false">IF(V8664=1,T8664+ROW()/10000000,0)</f>
        <v>7.2008664</v>
      </c>
    </row>
    <row r="8665" customFormat="false" ht="15" hidden="false" customHeight="false" outlineLevel="0" collapsed="false">
      <c r="A8665" s="0" t="n">
        <v>307974</v>
      </c>
      <c r="B8665" s="0" t="s">
        <v>18289</v>
      </c>
      <c r="C8665" s="0" t="n">
        <v>1</v>
      </c>
      <c r="D8665" s="0" t="s">
        <v>17189</v>
      </c>
      <c r="E8665" s="0" t="s">
        <v>18290</v>
      </c>
      <c r="F8665" s="0" t="s">
        <v>3374</v>
      </c>
      <c r="G8665" s="0" t="s">
        <v>18239</v>
      </c>
      <c r="H8665" s="0" t="s">
        <v>2288</v>
      </c>
      <c r="I8665" s="0" t="s">
        <v>2123</v>
      </c>
      <c r="J8665" s="0" t="s">
        <v>47</v>
      </c>
      <c r="K8665" s="0" t="s">
        <v>46</v>
      </c>
      <c r="L8665" s="0" t="s">
        <v>47</v>
      </c>
      <c r="M8665" s="0" t="s">
        <v>47</v>
      </c>
      <c r="N8665" s="0" t="n">
        <v>2</v>
      </c>
      <c r="O8665" s="0" t="n">
        <v>3</v>
      </c>
      <c r="P8665" s="0" t="n">
        <v>600</v>
      </c>
      <c r="Q8665" s="0" t="n">
        <v>1</v>
      </c>
      <c r="R8665" s="0" t="str">
        <f aca="false">INDEX(Lookup!$B$4:$B$18,MATCH(C8665,Lookup!$A$4:$A$18,0))</f>
        <v>India</v>
      </c>
      <c r="S8665" s="20" t="n">
        <f aca="false">INDEX(Lookup!$D$4:$D$18,MATCH(C8665,Lookup!$A$4:$A$18,0))</f>
        <v>0.012</v>
      </c>
      <c r="T8665" s="21" t="n">
        <f aca="false">ROUND(P8665*S8665,2)</f>
        <v>7.2</v>
      </c>
      <c r="U8665" s="21" t="n">
        <f aca="false">IF(T8665&lt;=10,1,IF(T8665&lt;=20,2,IF(T8665&lt;=30,3,IF(T8665&lt;=40,4,IF(T8665&lt;=50,5,IF(T8665&lt;=100,6,IF(T8665&lt;=250,7,8)))))))</f>
        <v>1</v>
      </c>
      <c r="V8665" s="21" t="n">
        <f aca="false">IF(AND(OR(Dashboard!$T$3="All",R8665=Dashboard!$T$3),OR(Dashboard!$T$4="All",D8665=Dashboard!$T$4)),1,0)</f>
        <v>1</v>
      </c>
      <c r="W8665" s="21" t="n">
        <f aca="false">IF(V8665=1,T8665+ROW()/10000000,0)</f>
        <v>7.2008665</v>
      </c>
    </row>
    <row r="8666" customFormat="false" ht="15" hidden="false" customHeight="false" outlineLevel="0" collapsed="false">
      <c r="A8666" s="0" t="n">
        <v>18430884</v>
      </c>
      <c r="B8666" s="0" t="s">
        <v>18291</v>
      </c>
      <c r="C8666" s="0" t="n">
        <v>1</v>
      </c>
      <c r="D8666" s="0" t="s">
        <v>17189</v>
      </c>
      <c r="E8666" s="0" t="s">
        <v>18248</v>
      </c>
      <c r="F8666" s="0" t="s">
        <v>3374</v>
      </c>
      <c r="G8666" s="0" t="s">
        <v>18239</v>
      </c>
      <c r="H8666" s="0" t="s">
        <v>2128</v>
      </c>
      <c r="I8666" s="0" t="s">
        <v>2123</v>
      </c>
      <c r="J8666" s="0" t="s">
        <v>47</v>
      </c>
      <c r="K8666" s="0" t="s">
        <v>47</v>
      </c>
      <c r="L8666" s="0" t="s">
        <v>47</v>
      </c>
      <c r="M8666" s="0" t="s">
        <v>47</v>
      </c>
      <c r="N8666" s="0" t="n">
        <v>2</v>
      </c>
      <c r="O8666" s="0" t="n">
        <v>0</v>
      </c>
      <c r="P8666" s="0" t="n">
        <v>800</v>
      </c>
      <c r="Q8666" s="0" t="n">
        <v>1</v>
      </c>
      <c r="R8666" s="0" t="str">
        <f aca="false">INDEX(Lookup!$B$4:$B$18,MATCH(C8666,Lookup!$A$4:$A$18,0))</f>
        <v>India</v>
      </c>
      <c r="S8666" s="20" t="n">
        <f aca="false">INDEX(Lookup!$D$4:$D$18,MATCH(C8666,Lookup!$A$4:$A$18,0))</f>
        <v>0.012</v>
      </c>
      <c r="T8666" s="21" t="n">
        <f aca="false">ROUND(P8666*S8666,2)</f>
        <v>9.6</v>
      </c>
      <c r="U8666" s="21" t="n">
        <f aca="false">IF(T8666&lt;=10,1,IF(T8666&lt;=20,2,IF(T8666&lt;=30,3,IF(T8666&lt;=40,4,IF(T8666&lt;=50,5,IF(T8666&lt;=100,6,IF(T8666&lt;=250,7,8)))))))</f>
        <v>1</v>
      </c>
      <c r="V8666" s="21" t="n">
        <f aca="false">IF(AND(OR(Dashboard!$T$3="All",R8666=Dashboard!$T$3),OR(Dashboard!$T$4="All",D8666=Dashboard!$T$4)),1,0)</f>
        <v>1</v>
      </c>
      <c r="W8666" s="21" t="n">
        <f aca="false">IF(V8666=1,T8666+ROW()/10000000,0)</f>
        <v>9.6008666</v>
      </c>
    </row>
    <row r="8667" customFormat="false" ht="15" hidden="false" customHeight="false" outlineLevel="0" collapsed="false">
      <c r="A8667" s="0" t="n">
        <v>18460087</v>
      </c>
      <c r="B8667" s="0" t="s">
        <v>18292</v>
      </c>
      <c r="C8667" s="0" t="n">
        <v>1</v>
      </c>
      <c r="D8667" s="0" t="s">
        <v>17189</v>
      </c>
      <c r="E8667" s="0" t="s">
        <v>18239</v>
      </c>
      <c r="F8667" s="0" t="s">
        <v>3374</v>
      </c>
      <c r="G8667" s="0" t="s">
        <v>18239</v>
      </c>
      <c r="H8667" s="0" t="s">
        <v>4467</v>
      </c>
      <c r="I8667" s="0" t="s">
        <v>2123</v>
      </c>
      <c r="J8667" s="0" t="s">
        <v>47</v>
      </c>
      <c r="K8667" s="0" t="s">
        <v>47</v>
      </c>
      <c r="L8667" s="0" t="s">
        <v>47</v>
      </c>
      <c r="M8667" s="0" t="s">
        <v>47</v>
      </c>
      <c r="N8667" s="0" t="n">
        <v>1</v>
      </c>
      <c r="O8667" s="0" t="n">
        <v>0</v>
      </c>
      <c r="P8667" s="0" t="n">
        <v>200</v>
      </c>
      <c r="Q8667" s="0" t="n">
        <v>1</v>
      </c>
      <c r="R8667" s="0" t="str">
        <f aca="false">INDEX(Lookup!$B$4:$B$18,MATCH(C8667,Lookup!$A$4:$A$18,0))</f>
        <v>India</v>
      </c>
      <c r="S8667" s="20" t="n">
        <f aca="false">INDEX(Lookup!$D$4:$D$18,MATCH(C8667,Lookup!$A$4:$A$18,0))</f>
        <v>0.012</v>
      </c>
      <c r="T8667" s="21" t="n">
        <f aca="false">ROUND(P8667*S8667,2)</f>
        <v>2.4</v>
      </c>
      <c r="U8667" s="21" t="n">
        <f aca="false">IF(T8667&lt;=10,1,IF(T8667&lt;=20,2,IF(T8667&lt;=30,3,IF(T8667&lt;=40,4,IF(T8667&lt;=50,5,IF(T8667&lt;=100,6,IF(T8667&lt;=250,7,8)))))))</f>
        <v>1</v>
      </c>
      <c r="V8667" s="21" t="n">
        <f aca="false">IF(AND(OR(Dashboard!$T$3="All",R8667=Dashboard!$T$3),OR(Dashboard!$T$4="All",D8667=Dashboard!$T$4)),1,0)</f>
        <v>1</v>
      </c>
      <c r="W8667" s="21" t="n">
        <f aca="false">IF(V8667=1,T8667+ROW()/10000000,0)</f>
        <v>2.4008667</v>
      </c>
    </row>
    <row r="8668" customFormat="false" ht="15" hidden="false" customHeight="false" outlineLevel="0" collapsed="false">
      <c r="A8668" s="0" t="n">
        <v>1337</v>
      </c>
      <c r="B8668" s="0" t="s">
        <v>18293</v>
      </c>
      <c r="C8668" s="0" t="n">
        <v>1</v>
      </c>
      <c r="D8668" s="0" t="s">
        <v>17189</v>
      </c>
      <c r="E8668" s="0" t="s">
        <v>18246</v>
      </c>
      <c r="F8668" s="0" t="s">
        <v>3374</v>
      </c>
      <c r="G8668" s="0" t="s">
        <v>18239</v>
      </c>
      <c r="H8668" s="0" t="s">
        <v>2288</v>
      </c>
      <c r="I8668" s="0" t="s">
        <v>2123</v>
      </c>
      <c r="J8668" s="0" t="s">
        <v>47</v>
      </c>
      <c r="K8668" s="0" t="s">
        <v>47</v>
      </c>
      <c r="L8668" s="0" t="s">
        <v>47</v>
      </c>
      <c r="M8668" s="0" t="s">
        <v>47</v>
      </c>
      <c r="N8668" s="0" t="n">
        <v>2</v>
      </c>
      <c r="O8668" s="0" t="n">
        <v>52</v>
      </c>
      <c r="P8668" s="0" t="n">
        <v>700</v>
      </c>
      <c r="Q8668" s="0" t="n">
        <v>2.4</v>
      </c>
      <c r="R8668" s="0" t="str">
        <f aca="false">INDEX(Lookup!$B$4:$B$18,MATCH(C8668,Lookup!$A$4:$A$18,0))</f>
        <v>India</v>
      </c>
      <c r="S8668" s="20" t="n">
        <f aca="false">INDEX(Lookup!$D$4:$D$18,MATCH(C8668,Lookup!$A$4:$A$18,0))</f>
        <v>0.012</v>
      </c>
      <c r="T8668" s="21" t="n">
        <f aca="false">ROUND(P8668*S8668,2)</f>
        <v>8.4</v>
      </c>
      <c r="U8668" s="21" t="n">
        <f aca="false">IF(T8668&lt;=10,1,IF(T8668&lt;=20,2,IF(T8668&lt;=30,3,IF(T8668&lt;=40,4,IF(T8668&lt;=50,5,IF(T8668&lt;=100,6,IF(T8668&lt;=250,7,8)))))))</f>
        <v>1</v>
      </c>
      <c r="V8668" s="21" t="n">
        <f aca="false">IF(AND(OR(Dashboard!$T$3="All",R8668=Dashboard!$T$3),OR(Dashboard!$T$4="All",D8668=Dashboard!$T$4)),1,0)</f>
        <v>1</v>
      </c>
      <c r="W8668" s="21" t="n">
        <f aca="false">IF(V8668=1,T8668+ROW()/10000000,0)</f>
        <v>8.4008668</v>
      </c>
    </row>
    <row r="8669" customFormat="false" ht="15" hidden="false" customHeight="false" outlineLevel="0" collapsed="false">
      <c r="A8669" s="0" t="n">
        <v>311342</v>
      </c>
      <c r="B8669" s="0" t="s">
        <v>18294</v>
      </c>
      <c r="C8669" s="0" t="n">
        <v>1</v>
      </c>
      <c r="D8669" s="0" t="s">
        <v>17189</v>
      </c>
      <c r="E8669" s="0" t="s">
        <v>18239</v>
      </c>
      <c r="F8669" s="0" t="s">
        <v>3374</v>
      </c>
      <c r="G8669" s="0" t="s">
        <v>18239</v>
      </c>
      <c r="H8669" s="0" t="s">
        <v>2288</v>
      </c>
      <c r="I8669" s="0" t="s">
        <v>2123</v>
      </c>
      <c r="J8669" s="0" t="s">
        <v>47</v>
      </c>
      <c r="K8669" s="0" t="s">
        <v>46</v>
      </c>
      <c r="L8669" s="0" t="s">
        <v>47</v>
      </c>
      <c r="M8669" s="0" t="s">
        <v>47</v>
      </c>
      <c r="N8669" s="0" t="n">
        <v>2</v>
      </c>
      <c r="O8669" s="0" t="n">
        <v>5</v>
      </c>
      <c r="P8669" s="0" t="n">
        <v>800</v>
      </c>
      <c r="Q8669" s="0" t="n">
        <v>2.4</v>
      </c>
      <c r="R8669" s="0" t="str">
        <f aca="false">INDEX(Lookup!$B$4:$B$18,MATCH(C8669,Lookup!$A$4:$A$18,0))</f>
        <v>India</v>
      </c>
      <c r="S8669" s="20" t="n">
        <f aca="false">INDEX(Lookup!$D$4:$D$18,MATCH(C8669,Lookup!$A$4:$A$18,0))</f>
        <v>0.012</v>
      </c>
      <c r="T8669" s="21" t="n">
        <f aca="false">ROUND(P8669*S8669,2)</f>
        <v>9.6</v>
      </c>
      <c r="U8669" s="21" t="n">
        <f aca="false">IF(T8669&lt;=10,1,IF(T8669&lt;=20,2,IF(T8669&lt;=30,3,IF(T8669&lt;=40,4,IF(T8669&lt;=50,5,IF(T8669&lt;=100,6,IF(T8669&lt;=250,7,8)))))))</f>
        <v>1</v>
      </c>
      <c r="V8669" s="21" t="n">
        <f aca="false">IF(AND(OR(Dashboard!$T$3="All",R8669=Dashboard!$T$3),OR(Dashboard!$T$4="All",D8669=Dashboard!$T$4)),1,0)</f>
        <v>1</v>
      </c>
      <c r="W8669" s="21" t="n">
        <f aca="false">IF(V8669=1,T8669+ROW()/10000000,0)</f>
        <v>9.6008669</v>
      </c>
    </row>
    <row r="8670" customFormat="false" ht="15" hidden="false" customHeight="false" outlineLevel="0" collapsed="false">
      <c r="A8670" s="0" t="n">
        <v>18438435</v>
      </c>
      <c r="B8670" s="0" t="s">
        <v>18295</v>
      </c>
      <c r="C8670" s="0" t="n">
        <v>1</v>
      </c>
      <c r="D8670" s="0" t="s">
        <v>17189</v>
      </c>
      <c r="E8670" s="0" t="s">
        <v>18296</v>
      </c>
      <c r="F8670" s="0" t="s">
        <v>3374</v>
      </c>
      <c r="G8670" s="0" t="s">
        <v>18239</v>
      </c>
      <c r="H8670" s="0" t="s">
        <v>18297</v>
      </c>
      <c r="I8670" s="0" t="s">
        <v>2123</v>
      </c>
      <c r="J8670" s="0" t="s">
        <v>47</v>
      </c>
      <c r="K8670" s="0" t="s">
        <v>46</v>
      </c>
      <c r="L8670" s="0" t="s">
        <v>47</v>
      </c>
      <c r="M8670" s="0" t="s">
        <v>47</v>
      </c>
      <c r="N8670" s="0" t="n">
        <v>2</v>
      </c>
      <c r="O8670" s="0" t="n">
        <v>43</v>
      </c>
      <c r="P8670" s="0" t="n">
        <v>500</v>
      </c>
      <c r="Q8670" s="0" t="n">
        <v>4.1</v>
      </c>
      <c r="R8670" s="0" t="str">
        <f aca="false">INDEX(Lookup!$B$4:$B$18,MATCH(C8670,Lookup!$A$4:$A$18,0))</f>
        <v>India</v>
      </c>
      <c r="S8670" s="20" t="n">
        <f aca="false">INDEX(Lookup!$D$4:$D$18,MATCH(C8670,Lookup!$A$4:$A$18,0))</f>
        <v>0.012</v>
      </c>
      <c r="T8670" s="21" t="n">
        <f aca="false">ROUND(P8670*S8670,2)</f>
        <v>6</v>
      </c>
      <c r="U8670" s="21" t="n">
        <f aca="false">IF(T8670&lt;=10,1,IF(T8670&lt;=20,2,IF(T8670&lt;=30,3,IF(T8670&lt;=40,4,IF(T8670&lt;=50,5,IF(T8670&lt;=100,6,IF(T8670&lt;=250,7,8)))))))</f>
        <v>1</v>
      </c>
      <c r="V8670" s="21" t="n">
        <f aca="false">IF(AND(OR(Dashboard!$T$3="All",R8670=Dashboard!$T$3),OR(Dashboard!$T$4="All",D8670=Dashboard!$T$4)),1,0)</f>
        <v>1</v>
      </c>
      <c r="W8670" s="21" t="n">
        <f aca="false">IF(V8670=1,T8670+ROW()/10000000,0)</f>
        <v>6.000867</v>
      </c>
    </row>
    <row r="8671" customFormat="false" ht="15" hidden="false" customHeight="false" outlineLevel="0" collapsed="false">
      <c r="A8671" s="0" t="n">
        <v>18425976</v>
      </c>
      <c r="B8671" s="0" t="s">
        <v>18298</v>
      </c>
      <c r="C8671" s="0" t="n">
        <v>1</v>
      </c>
      <c r="D8671" s="0" t="s">
        <v>17189</v>
      </c>
      <c r="E8671" s="0" t="s">
        <v>18299</v>
      </c>
      <c r="F8671" s="0" t="s">
        <v>18300</v>
      </c>
      <c r="G8671" s="0" t="s">
        <v>18301</v>
      </c>
      <c r="H8671" s="0" t="s">
        <v>402</v>
      </c>
      <c r="I8671" s="0" t="s">
        <v>2123</v>
      </c>
      <c r="J8671" s="0" t="s">
        <v>47</v>
      </c>
      <c r="K8671" s="0" t="s">
        <v>46</v>
      </c>
      <c r="L8671" s="0" t="s">
        <v>47</v>
      </c>
      <c r="M8671" s="0" t="s">
        <v>47</v>
      </c>
      <c r="N8671" s="0" t="n">
        <v>1</v>
      </c>
      <c r="O8671" s="0" t="n">
        <v>6</v>
      </c>
      <c r="P8671" s="0" t="n">
        <v>200</v>
      </c>
      <c r="Q8671" s="0" t="n">
        <v>2.7</v>
      </c>
      <c r="R8671" s="0" t="str">
        <f aca="false">INDEX(Lookup!$B$4:$B$18,MATCH(C8671,Lookup!$A$4:$A$18,0))</f>
        <v>India</v>
      </c>
      <c r="S8671" s="20" t="n">
        <f aca="false">INDEX(Lookup!$D$4:$D$18,MATCH(C8671,Lookup!$A$4:$A$18,0))</f>
        <v>0.012</v>
      </c>
      <c r="T8671" s="21" t="n">
        <f aca="false">ROUND(P8671*S8671,2)</f>
        <v>2.4</v>
      </c>
      <c r="U8671" s="21" t="n">
        <f aca="false">IF(T8671&lt;=10,1,IF(T8671&lt;=20,2,IF(T8671&lt;=30,3,IF(T8671&lt;=40,4,IF(T8671&lt;=50,5,IF(T8671&lt;=100,6,IF(T8671&lt;=250,7,8)))))))</f>
        <v>1</v>
      </c>
      <c r="V8671" s="21" t="n">
        <f aca="false">IF(AND(OR(Dashboard!$T$3="All",R8671=Dashboard!$T$3),OR(Dashboard!$T$4="All",D8671=Dashboard!$T$4)),1,0)</f>
        <v>1</v>
      </c>
      <c r="W8671" s="21" t="n">
        <f aca="false">IF(V8671=1,T8671+ROW()/10000000,0)</f>
        <v>2.4008671</v>
      </c>
    </row>
    <row r="8672" customFormat="false" ht="15" hidden="false" customHeight="false" outlineLevel="0" collapsed="false">
      <c r="A8672" s="0" t="n">
        <v>18463984</v>
      </c>
      <c r="B8672" s="0" t="s">
        <v>18302</v>
      </c>
      <c r="C8672" s="0" t="n">
        <v>1</v>
      </c>
      <c r="D8672" s="0" t="s">
        <v>17189</v>
      </c>
      <c r="E8672" s="0" t="s">
        <v>18303</v>
      </c>
      <c r="F8672" s="0" t="s">
        <v>18300</v>
      </c>
      <c r="G8672" s="0" t="s">
        <v>18301</v>
      </c>
      <c r="H8672" s="0" t="s">
        <v>6058</v>
      </c>
      <c r="I8672" s="0" t="s">
        <v>2123</v>
      </c>
      <c r="J8672" s="0" t="s">
        <v>47</v>
      </c>
      <c r="K8672" s="0" t="s">
        <v>47</v>
      </c>
      <c r="L8672" s="0" t="s">
        <v>47</v>
      </c>
      <c r="M8672" s="0" t="s">
        <v>47</v>
      </c>
      <c r="N8672" s="0" t="n">
        <v>2</v>
      </c>
      <c r="O8672" s="0" t="n">
        <v>4</v>
      </c>
      <c r="P8672" s="0" t="n">
        <v>500</v>
      </c>
      <c r="Q8672" s="0" t="n">
        <v>3</v>
      </c>
      <c r="R8672" s="0" t="str">
        <f aca="false">INDEX(Lookup!$B$4:$B$18,MATCH(C8672,Lookup!$A$4:$A$18,0))</f>
        <v>India</v>
      </c>
      <c r="S8672" s="20" t="n">
        <f aca="false">INDEX(Lookup!$D$4:$D$18,MATCH(C8672,Lookup!$A$4:$A$18,0))</f>
        <v>0.012</v>
      </c>
      <c r="T8672" s="21" t="n">
        <f aca="false">ROUND(P8672*S8672,2)</f>
        <v>6</v>
      </c>
      <c r="U8672" s="21" t="n">
        <f aca="false">IF(T8672&lt;=10,1,IF(T8672&lt;=20,2,IF(T8672&lt;=30,3,IF(T8672&lt;=40,4,IF(T8672&lt;=50,5,IF(T8672&lt;=100,6,IF(T8672&lt;=250,7,8)))))))</f>
        <v>1</v>
      </c>
      <c r="V8672" s="21" t="n">
        <f aca="false">IF(AND(OR(Dashboard!$T$3="All",R8672=Dashboard!$T$3),OR(Dashboard!$T$4="All",D8672=Dashboard!$T$4)),1,0)</f>
        <v>1</v>
      </c>
      <c r="W8672" s="21" t="n">
        <f aca="false">IF(V8672=1,T8672+ROW()/10000000,0)</f>
        <v>6.0008672</v>
      </c>
    </row>
    <row r="8673" customFormat="false" ht="15" hidden="false" customHeight="false" outlineLevel="0" collapsed="false">
      <c r="A8673" s="0" t="n">
        <v>18370372</v>
      </c>
      <c r="B8673" s="0" t="s">
        <v>18304</v>
      </c>
      <c r="C8673" s="0" t="n">
        <v>1</v>
      </c>
      <c r="D8673" s="0" t="s">
        <v>17189</v>
      </c>
      <c r="E8673" s="0" t="s">
        <v>18305</v>
      </c>
      <c r="F8673" s="0" t="s">
        <v>18300</v>
      </c>
      <c r="G8673" s="0" t="s">
        <v>18301</v>
      </c>
      <c r="H8673" s="0" t="s">
        <v>3119</v>
      </c>
      <c r="I8673" s="0" t="s">
        <v>2123</v>
      </c>
      <c r="J8673" s="0" t="s">
        <v>47</v>
      </c>
      <c r="K8673" s="0" t="s">
        <v>47</v>
      </c>
      <c r="L8673" s="0" t="s">
        <v>47</v>
      </c>
      <c r="M8673" s="0" t="s">
        <v>47</v>
      </c>
      <c r="N8673" s="0" t="n">
        <v>2</v>
      </c>
      <c r="O8673" s="0" t="n">
        <v>52</v>
      </c>
      <c r="P8673" s="0" t="n">
        <v>500</v>
      </c>
      <c r="Q8673" s="0" t="n">
        <v>2.9</v>
      </c>
      <c r="R8673" s="0" t="str">
        <f aca="false">INDEX(Lookup!$B$4:$B$18,MATCH(C8673,Lookup!$A$4:$A$18,0))</f>
        <v>India</v>
      </c>
      <c r="S8673" s="20" t="n">
        <f aca="false">INDEX(Lookup!$D$4:$D$18,MATCH(C8673,Lookup!$A$4:$A$18,0))</f>
        <v>0.012</v>
      </c>
      <c r="T8673" s="21" t="n">
        <f aca="false">ROUND(P8673*S8673,2)</f>
        <v>6</v>
      </c>
      <c r="U8673" s="21" t="n">
        <f aca="false">IF(T8673&lt;=10,1,IF(T8673&lt;=20,2,IF(T8673&lt;=30,3,IF(T8673&lt;=40,4,IF(T8673&lt;=50,5,IF(T8673&lt;=100,6,IF(T8673&lt;=250,7,8)))))))</f>
        <v>1</v>
      </c>
      <c r="V8673" s="21" t="n">
        <f aca="false">IF(AND(OR(Dashboard!$T$3="All",R8673=Dashboard!$T$3),OR(Dashboard!$T$4="All",D8673=Dashboard!$T$4)),1,0)</f>
        <v>1</v>
      </c>
      <c r="W8673" s="21" t="n">
        <f aca="false">IF(V8673=1,T8673+ROW()/10000000,0)</f>
        <v>6.0008673</v>
      </c>
    </row>
    <row r="8674" customFormat="false" ht="15" hidden="false" customHeight="false" outlineLevel="0" collapsed="false">
      <c r="A8674" s="0" t="n">
        <v>18433903</v>
      </c>
      <c r="B8674" s="0" t="s">
        <v>18306</v>
      </c>
      <c r="C8674" s="0" t="n">
        <v>1</v>
      </c>
      <c r="D8674" s="0" t="s">
        <v>17189</v>
      </c>
      <c r="E8674" s="0" t="s">
        <v>18307</v>
      </c>
      <c r="F8674" s="0" t="s">
        <v>18300</v>
      </c>
      <c r="G8674" s="0" t="s">
        <v>18301</v>
      </c>
      <c r="H8674" s="0" t="s">
        <v>2128</v>
      </c>
      <c r="I8674" s="0" t="s">
        <v>2123</v>
      </c>
      <c r="J8674" s="0" t="s">
        <v>47</v>
      </c>
      <c r="K8674" s="0" t="s">
        <v>47</v>
      </c>
      <c r="L8674" s="0" t="s">
        <v>47</v>
      </c>
      <c r="M8674" s="0" t="s">
        <v>47</v>
      </c>
      <c r="N8674" s="0" t="n">
        <v>2</v>
      </c>
      <c r="O8674" s="0" t="n">
        <v>11</v>
      </c>
      <c r="P8674" s="0" t="n">
        <v>800</v>
      </c>
      <c r="Q8674" s="0" t="n">
        <v>3.2</v>
      </c>
      <c r="R8674" s="0" t="str">
        <f aca="false">INDEX(Lookup!$B$4:$B$18,MATCH(C8674,Lookup!$A$4:$A$18,0))</f>
        <v>India</v>
      </c>
      <c r="S8674" s="20" t="n">
        <f aca="false">INDEX(Lookup!$D$4:$D$18,MATCH(C8674,Lookup!$A$4:$A$18,0))</f>
        <v>0.012</v>
      </c>
      <c r="T8674" s="21" t="n">
        <f aca="false">ROUND(P8674*S8674,2)</f>
        <v>9.6</v>
      </c>
      <c r="U8674" s="21" t="n">
        <f aca="false">IF(T8674&lt;=10,1,IF(T8674&lt;=20,2,IF(T8674&lt;=30,3,IF(T8674&lt;=40,4,IF(T8674&lt;=50,5,IF(T8674&lt;=100,6,IF(T8674&lt;=250,7,8)))))))</f>
        <v>1</v>
      </c>
      <c r="V8674" s="21" t="n">
        <f aca="false">IF(AND(OR(Dashboard!$T$3="All",R8674=Dashboard!$T$3),OR(Dashboard!$T$4="All",D8674=Dashboard!$T$4)),1,0)</f>
        <v>1</v>
      </c>
      <c r="W8674" s="21" t="n">
        <f aca="false">IF(V8674=1,T8674+ROW()/10000000,0)</f>
        <v>9.6008674</v>
      </c>
    </row>
    <row r="8675" customFormat="false" ht="15" hidden="false" customHeight="false" outlineLevel="0" collapsed="false">
      <c r="A8675" s="0" t="n">
        <v>18391172</v>
      </c>
      <c r="B8675" s="0" t="s">
        <v>18308</v>
      </c>
      <c r="C8675" s="0" t="n">
        <v>1</v>
      </c>
      <c r="D8675" s="0" t="s">
        <v>17189</v>
      </c>
      <c r="E8675" s="0" t="s">
        <v>18301</v>
      </c>
      <c r="F8675" s="0" t="s">
        <v>18300</v>
      </c>
      <c r="G8675" s="0" t="s">
        <v>18301</v>
      </c>
      <c r="H8675" s="0" t="s">
        <v>2288</v>
      </c>
      <c r="I8675" s="0" t="s">
        <v>2123</v>
      </c>
      <c r="J8675" s="0" t="s">
        <v>47</v>
      </c>
      <c r="K8675" s="0" t="s">
        <v>46</v>
      </c>
      <c r="L8675" s="0" t="s">
        <v>47</v>
      </c>
      <c r="M8675" s="0" t="s">
        <v>47</v>
      </c>
      <c r="N8675" s="0" t="n">
        <v>2</v>
      </c>
      <c r="O8675" s="0" t="n">
        <v>9</v>
      </c>
      <c r="P8675" s="0" t="n">
        <v>600</v>
      </c>
      <c r="Q8675" s="0" t="n">
        <v>3.1</v>
      </c>
      <c r="R8675" s="0" t="str">
        <f aca="false">INDEX(Lookup!$B$4:$B$18,MATCH(C8675,Lookup!$A$4:$A$18,0))</f>
        <v>India</v>
      </c>
      <c r="S8675" s="20" t="n">
        <f aca="false">INDEX(Lookup!$D$4:$D$18,MATCH(C8675,Lookup!$A$4:$A$18,0))</f>
        <v>0.012</v>
      </c>
      <c r="T8675" s="21" t="n">
        <f aca="false">ROUND(P8675*S8675,2)</f>
        <v>7.2</v>
      </c>
      <c r="U8675" s="21" t="n">
        <f aca="false">IF(T8675&lt;=10,1,IF(T8675&lt;=20,2,IF(T8675&lt;=30,3,IF(T8675&lt;=40,4,IF(T8675&lt;=50,5,IF(T8675&lt;=100,6,IF(T8675&lt;=250,7,8)))))))</f>
        <v>1</v>
      </c>
      <c r="V8675" s="21" t="n">
        <f aca="false">IF(AND(OR(Dashboard!$T$3="All",R8675=Dashboard!$T$3),OR(Dashboard!$T$4="All",D8675=Dashboard!$T$4)),1,0)</f>
        <v>1</v>
      </c>
      <c r="W8675" s="21" t="n">
        <f aca="false">IF(V8675=1,T8675+ROW()/10000000,0)</f>
        <v>7.2008675</v>
      </c>
    </row>
    <row r="8676" customFormat="false" ht="15" hidden="false" customHeight="false" outlineLevel="0" collapsed="false">
      <c r="A8676" s="0" t="n">
        <v>310539</v>
      </c>
      <c r="B8676" s="0" t="s">
        <v>18309</v>
      </c>
      <c r="C8676" s="0" t="n">
        <v>1</v>
      </c>
      <c r="D8676" s="0" t="s">
        <v>17189</v>
      </c>
      <c r="E8676" s="0" t="s">
        <v>18310</v>
      </c>
      <c r="F8676" s="0" t="s">
        <v>18300</v>
      </c>
      <c r="G8676" s="0" t="s">
        <v>18301</v>
      </c>
      <c r="H8676" s="0" t="s">
        <v>402</v>
      </c>
      <c r="I8676" s="0" t="s">
        <v>2123</v>
      </c>
      <c r="J8676" s="0" t="s">
        <v>47</v>
      </c>
      <c r="K8676" s="0" t="s">
        <v>46</v>
      </c>
      <c r="L8676" s="0" t="s">
        <v>47</v>
      </c>
      <c r="M8676" s="0" t="s">
        <v>47</v>
      </c>
      <c r="N8676" s="0" t="n">
        <v>1</v>
      </c>
      <c r="O8676" s="0" t="n">
        <v>19</v>
      </c>
      <c r="P8676" s="0" t="n">
        <v>200</v>
      </c>
      <c r="Q8676" s="0" t="n">
        <v>2.5</v>
      </c>
      <c r="R8676" s="0" t="str">
        <f aca="false">INDEX(Lookup!$B$4:$B$18,MATCH(C8676,Lookup!$A$4:$A$18,0))</f>
        <v>India</v>
      </c>
      <c r="S8676" s="20" t="n">
        <f aca="false">INDEX(Lookup!$D$4:$D$18,MATCH(C8676,Lookup!$A$4:$A$18,0))</f>
        <v>0.012</v>
      </c>
      <c r="T8676" s="21" t="n">
        <f aca="false">ROUND(P8676*S8676,2)</f>
        <v>2.4</v>
      </c>
      <c r="U8676" s="21" t="n">
        <f aca="false">IF(T8676&lt;=10,1,IF(T8676&lt;=20,2,IF(T8676&lt;=30,3,IF(T8676&lt;=40,4,IF(T8676&lt;=50,5,IF(T8676&lt;=100,6,IF(T8676&lt;=250,7,8)))))))</f>
        <v>1</v>
      </c>
      <c r="V8676" s="21" t="n">
        <f aca="false">IF(AND(OR(Dashboard!$T$3="All",R8676=Dashboard!$T$3),OR(Dashboard!$T$4="All",D8676=Dashboard!$T$4)),1,0)</f>
        <v>1</v>
      </c>
      <c r="W8676" s="21" t="n">
        <f aca="false">IF(V8676=1,T8676+ROW()/10000000,0)</f>
        <v>2.4008676</v>
      </c>
    </row>
    <row r="8677" customFormat="false" ht="15" hidden="false" customHeight="false" outlineLevel="0" collapsed="false">
      <c r="A8677" s="0" t="n">
        <v>18383527</v>
      </c>
      <c r="B8677" s="0" t="s">
        <v>18311</v>
      </c>
      <c r="C8677" s="0" t="n">
        <v>1</v>
      </c>
      <c r="D8677" s="0" t="s">
        <v>17189</v>
      </c>
      <c r="E8677" s="0" t="s">
        <v>18312</v>
      </c>
      <c r="F8677" s="0" t="s">
        <v>18300</v>
      </c>
      <c r="G8677" s="0" t="s">
        <v>18301</v>
      </c>
      <c r="H8677" s="0" t="s">
        <v>2288</v>
      </c>
      <c r="I8677" s="0" t="s">
        <v>2123</v>
      </c>
      <c r="J8677" s="0" t="s">
        <v>47</v>
      </c>
      <c r="K8677" s="0" t="s">
        <v>46</v>
      </c>
      <c r="L8677" s="0" t="s">
        <v>47</v>
      </c>
      <c r="M8677" s="0" t="s">
        <v>47</v>
      </c>
      <c r="N8677" s="0" t="n">
        <v>2</v>
      </c>
      <c r="O8677" s="0" t="n">
        <v>18</v>
      </c>
      <c r="P8677" s="0" t="n">
        <v>600</v>
      </c>
      <c r="Q8677" s="0" t="n">
        <v>3.4</v>
      </c>
      <c r="R8677" s="0" t="str">
        <f aca="false">INDEX(Lookup!$B$4:$B$18,MATCH(C8677,Lookup!$A$4:$A$18,0))</f>
        <v>India</v>
      </c>
      <c r="S8677" s="20" t="n">
        <f aca="false">INDEX(Lookup!$D$4:$D$18,MATCH(C8677,Lookup!$A$4:$A$18,0))</f>
        <v>0.012</v>
      </c>
      <c r="T8677" s="21" t="n">
        <f aca="false">ROUND(P8677*S8677,2)</f>
        <v>7.2</v>
      </c>
      <c r="U8677" s="21" t="n">
        <f aca="false">IF(T8677&lt;=10,1,IF(T8677&lt;=20,2,IF(T8677&lt;=30,3,IF(T8677&lt;=40,4,IF(T8677&lt;=50,5,IF(T8677&lt;=100,6,IF(T8677&lt;=250,7,8)))))))</f>
        <v>1</v>
      </c>
      <c r="V8677" s="21" t="n">
        <f aca="false">IF(AND(OR(Dashboard!$T$3="All",R8677=Dashboard!$T$3),OR(Dashboard!$T$4="All",D8677=Dashboard!$T$4)),1,0)</f>
        <v>1</v>
      </c>
      <c r="W8677" s="21" t="n">
        <f aca="false">IF(V8677=1,T8677+ROW()/10000000,0)</f>
        <v>7.2008677</v>
      </c>
    </row>
    <row r="8678" customFormat="false" ht="15" hidden="false" customHeight="false" outlineLevel="0" collapsed="false">
      <c r="A8678" s="0" t="n">
        <v>310695</v>
      </c>
      <c r="B8678" s="0" t="s">
        <v>18313</v>
      </c>
      <c r="C8678" s="0" t="n">
        <v>1</v>
      </c>
      <c r="D8678" s="0" t="s">
        <v>17189</v>
      </c>
      <c r="E8678" s="0" t="s">
        <v>18314</v>
      </c>
      <c r="F8678" s="0" t="s">
        <v>18300</v>
      </c>
      <c r="G8678" s="0" t="s">
        <v>18301</v>
      </c>
      <c r="H8678" s="0" t="s">
        <v>69</v>
      </c>
      <c r="I8678" s="0" t="s">
        <v>2123</v>
      </c>
      <c r="J8678" s="0" t="s">
        <v>47</v>
      </c>
      <c r="K8678" s="0" t="s">
        <v>47</v>
      </c>
      <c r="L8678" s="0" t="s">
        <v>47</v>
      </c>
      <c r="M8678" s="0" t="s">
        <v>47</v>
      </c>
      <c r="N8678" s="0" t="n">
        <v>1</v>
      </c>
      <c r="O8678" s="0" t="n">
        <v>15</v>
      </c>
      <c r="P8678" s="0" t="n">
        <v>450</v>
      </c>
      <c r="Q8678" s="0" t="n">
        <v>2.9</v>
      </c>
      <c r="R8678" s="0" t="str">
        <f aca="false">INDEX(Lookup!$B$4:$B$18,MATCH(C8678,Lookup!$A$4:$A$18,0))</f>
        <v>India</v>
      </c>
      <c r="S8678" s="20" t="n">
        <f aca="false">INDEX(Lookup!$D$4:$D$18,MATCH(C8678,Lookup!$A$4:$A$18,0))</f>
        <v>0.012</v>
      </c>
      <c r="T8678" s="21" t="n">
        <f aca="false">ROUND(P8678*S8678,2)</f>
        <v>5.4</v>
      </c>
      <c r="U8678" s="21" t="n">
        <f aca="false">IF(T8678&lt;=10,1,IF(T8678&lt;=20,2,IF(T8678&lt;=30,3,IF(T8678&lt;=40,4,IF(T8678&lt;=50,5,IF(T8678&lt;=100,6,IF(T8678&lt;=250,7,8)))))))</f>
        <v>1</v>
      </c>
      <c r="V8678" s="21" t="n">
        <f aca="false">IF(AND(OR(Dashboard!$T$3="All",R8678=Dashboard!$T$3),OR(Dashboard!$T$4="All",D8678=Dashboard!$T$4)),1,0)</f>
        <v>1</v>
      </c>
      <c r="W8678" s="21" t="n">
        <f aca="false">IF(V8678=1,T8678+ROW()/10000000,0)</f>
        <v>5.4008678</v>
      </c>
    </row>
    <row r="8679" customFormat="false" ht="15" hidden="false" customHeight="false" outlineLevel="0" collapsed="false">
      <c r="A8679" s="0" t="n">
        <v>308763</v>
      </c>
      <c r="B8679" s="0" t="s">
        <v>18315</v>
      </c>
      <c r="C8679" s="0" t="n">
        <v>1</v>
      </c>
      <c r="D8679" s="0" t="s">
        <v>17189</v>
      </c>
      <c r="E8679" s="0" t="s">
        <v>18316</v>
      </c>
      <c r="F8679" s="0" t="s">
        <v>18300</v>
      </c>
      <c r="G8679" s="0" t="s">
        <v>18301</v>
      </c>
      <c r="H8679" s="0" t="s">
        <v>2128</v>
      </c>
      <c r="I8679" s="0" t="s">
        <v>2123</v>
      </c>
      <c r="J8679" s="0" t="s">
        <v>47</v>
      </c>
      <c r="K8679" s="0" t="s">
        <v>47</v>
      </c>
      <c r="L8679" s="0" t="s">
        <v>47</v>
      </c>
      <c r="M8679" s="0" t="s">
        <v>47</v>
      </c>
      <c r="N8679" s="0" t="n">
        <v>1</v>
      </c>
      <c r="O8679" s="0" t="n">
        <v>7</v>
      </c>
      <c r="P8679" s="0" t="n">
        <v>200</v>
      </c>
      <c r="Q8679" s="0" t="n">
        <v>3</v>
      </c>
      <c r="R8679" s="0" t="str">
        <f aca="false">INDEX(Lookup!$B$4:$B$18,MATCH(C8679,Lookup!$A$4:$A$18,0))</f>
        <v>India</v>
      </c>
      <c r="S8679" s="20" t="n">
        <f aca="false">INDEX(Lookup!$D$4:$D$18,MATCH(C8679,Lookup!$A$4:$A$18,0))</f>
        <v>0.012</v>
      </c>
      <c r="T8679" s="21" t="n">
        <f aca="false">ROUND(P8679*S8679,2)</f>
        <v>2.4</v>
      </c>
      <c r="U8679" s="21" t="n">
        <f aca="false">IF(T8679&lt;=10,1,IF(T8679&lt;=20,2,IF(T8679&lt;=30,3,IF(T8679&lt;=40,4,IF(T8679&lt;=50,5,IF(T8679&lt;=100,6,IF(T8679&lt;=250,7,8)))))))</f>
        <v>1</v>
      </c>
      <c r="V8679" s="21" t="n">
        <f aca="false">IF(AND(OR(Dashboard!$T$3="All",R8679=Dashboard!$T$3),OR(Dashboard!$T$4="All",D8679=Dashboard!$T$4)),1,0)</f>
        <v>1</v>
      </c>
      <c r="W8679" s="21" t="n">
        <f aca="false">IF(V8679=1,T8679+ROW()/10000000,0)</f>
        <v>2.4008679</v>
      </c>
    </row>
    <row r="8680" customFormat="false" ht="15" hidden="false" customHeight="false" outlineLevel="0" collapsed="false">
      <c r="A8680" s="0" t="n">
        <v>309135</v>
      </c>
      <c r="B8680" s="0" t="s">
        <v>18317</v>
      </c>
      <c r="C8680" s="0" t="n">
        <v>1</v>
      </c>
      <c r="D8680" s="0" t="s">
        <v>17189</v>
      </c>
      <c r="E8680" s="0" t="s">
        <v>18318</v>
      </c>
      <c r="F8680" s="0" t="s">
        <v>18300</v>
      </c>
      <c r="G8680" s="0" t="s">
        <v>18301</v>
      </c>
      <c r="H8680" s="0" t="s">
        <v>2128</v>
      </c>
      <c r="I8680" s="0" t="s">
        <v>2123</v>
      </c>
      <c r="J8680" s="0" t="s">
        <v>47</v>
      </c>
      <c r="K8680" s="0" t="s">
        <v>47</v>
      </c>
      <c r="L8680" s="0" t="s">
        <v>47</v>
      </c>
      <c r="M8680" s="0" t="s">
        <v>47</v>
      </c>
      <c r="N8680" s="0" t="n">
        <v>1</v>
      </c>
      <c r="O8680" s="0" t="n">
        <v>8</v>
      </c>
      <c r="P8680" s="0" t="n">
        <v>400</v>
      </c>
      <c r="Q8680" s="0" t="n">
        <v>2.8</v>
      </c>
      <c r="R8680" s="0" t="str">
        <f aca="false">INDEX(Lookup!$B$4:$B$18,MATCH(C8680,Lookup!$A$4:$A$18,0))</f>
        <v>India</v>
      </c>
      <c r="S8680" s="20" t="n">
        <f aca="false">INDEX(Lookup!$D$4:$D$18,MATCH(C8680,Lookup!$A$4:$A$18,0))</f>
        <v>0.012</v>
      </c>
      <c r="T8680" s="21" t="n">
        <f aca="false">ROUND(P8680*S8680,2)</f>
        <v>4.8</v>
      </c>
      <c r="U8680" s="21" t="n">
        <f aca="false">IF(T8680&lt;=10,1,IF(T8680&lt;=20,2,IF(T8680&lt;=30,3,IF(T8680&lt;=40,4,IF(T8680&lt;=50,5,IF(T8680&lt;=100,6,IF(T8680&lt;=250,7,8)))))))</f>
        <v>1</v>
      </c>
      <c r="V8680" s="21" t="n">
        <f aca="false">IF(AND(OR(Dashboard!$T$3="All",R8680=Dashboard!$T$3),OR(Dashboard!$T$4="All",D8680=Dashboard!$T$4)),1,0)</f>
        <v>1</v>
      </c>
      <c r="W8680" s="21" t="n">
        <f aca="false">IF(V8680=1,T8680+ROW()/10000000,0)</f>
        <v>4.800868</v>
      </c>
    </row>
    <row r="8681" customFormat="false" ht="15" hidden="false" customHeight="false" outlineLevel="0" collapsed="false">
      <c r="A8681" s="0" t="n">
        <v>3740</v>
      </c>
      <c r="B8681" s="0" t="s">
        <v>17659</v>
      </c>
      <c r="C8681" s="0" t="n">
        <v>1</v>
      </c>
      <c r="D8681" s="0" t="s">
        <v>17189</v>
      </c>
      <c r="E8681" s="0" t="s">
        <v>18319</v>
      </c>
      <c r="F8681" s="0" t="s">
        <v>18300</v>
      </c>
      <c r="G8681" s="0" t="s">
        <v>18301</v>
      </c>
      <c r="H8681" s="0" t="s">
        <v>15438</v>
      </c>
      <c r="I8681" s="0" t="s">
        <v>2123</v>
      </c>
      <c r="J8681" s="0" t="s">
        <v>47</v>
      </c>
      <c r="K8681" s="0" t="s">
        <v>46</v>
      </c>
      <c r="L8681" s="0" t="s">
        <v>47</v>
      </c>
      <c r="M8681" s="0" t="s">
        <v>47</v>
      </c>
      <c r="N8681" s="0" t="n">
        <v>2</v>
      </c>
      <c r="O8681" s="0" t="n">
        <v>431</v>
      </c>
      <c r="P8681" s="0" t="n">
        <v>550</v>
      </c>
      <c r="Q8681" s="0" t="n">
        <v>3.7</v>
      </c>
      <c r="R8681" s="0" t="str">
        <f aca="false">INDEX(Lookup!$B$4:$B$18,MATCH(C8681,Lookup!$A$4:$A$18,0))</f>
        <v>India</v>
      </c>
      <c r="S8681" s="20" t="n">
        <f aca="false">INDEX(Lookup!$D$4:$D$18,MATCH(C8681,Lookup!$A$4:$A$18,0))</f>
        <v>0.012</v>
      </c>
      <c r="T8681" s="21" t="n">
        <f aca="false">ROUND(P8681*S8681,2)</f>
        <v>6.6</v>
      </c>
      <c r="U8681" s="21" t="n">
        <f aca="false">IF(T8681&lt;=10,1,IF(T8681&lt;=20,2,IF(T8681&lt;=30,3,IF(T8681&lt;=40,4,IF(T8681&lt;=50,5,IF(T8681&lt;=100,6,IF(T8681&lt;=250,7,8)))))))</f>
        <v>1</v>
      </c>
      <c r="V8681" s="21" t="n">
        <f aca="false">IF(AND(OR(Dashboard!$T$3="All",R8681=Dashboard!$T$3),OR(Dashboard!$T$4="All",D8681=Dashboard!$T$4)),1,0)</f>
        <v>1</v>
      </c>
      <c r="W8681" s="21" t="n">
        <f aca="false">IF(V8681=1,T8681+ROW()/10000000,0)</f>
        <v>6.6008681</v>
      </c>
    </row>
    <row r="8682" customFormat="false" ht="15" hidden="false" customHeight="false" outlineLevel="0" collapsed="false">
      <c r="A8682" s="0" t="n">
        <v>18400723</v>
      </c>
      <c r="B8682" s="0" t="s">
        <v>18320</v>
      </c>
      <c r="C8682" s="0" t="n">
        <v>1</v>
      </c>
      <c r="D8682" s="0" t="s">
        <v>17189</v>
      </c>
      <c r="E8682" s="0" t="s">
        <v>18321</v>
      </c>
      <c r="F8682" s="0" t="s">
        <v>18300</v>
      </c>
      <c r="G8682" s="0" t="s">
        <v>18301</v>
      </c>
      <c r="H8682" s="0" t="s">
        <v>3119</v>
      </c>
      <c r="I8682" s="0" t="s">
        <v>2123</v>
      </c>
      <c r="J8682" s="0" t="s">
        <v>47</v>
      </c>
      <c r="K8682" s="0" t="s">
        <v>46</v>
      </c>
      <c r="L8682" s="0" t="s">
        <v>47</v>
      </c>
      <c r="M8682" s="0" t="s">
        <v>47</v>
      </c>
      <c r="N8682" s="0" t="n">
        <v>2</v>
      </c>
      <c r="O8682" s="0" t="n">
        <v>47</v>
      </c>
      <c r="P8682" s="0" t="n">
        <v>600</v>
      </c>
      <c r="Q8682" s="0" t="n">
        <v>3.7</v>
      </c>
      <c r="R8682" s="0" t="str">
        <f aca="false">INDEX(Lookup!$B$4:$B$18,MATCH(C8682,Lookup!$A$4:$A$18,0))</f>
        <v>India</v>
      </c>
      <c r="S8682" s="20" t="n">
        <f aca="false">INDEX(Lookup!$D$4:$D$18,MATCH(C8682,Lookup!$A$4:$A$18,0))</f>
        <v>0.012</v>
      </c>
      <c r="T8682" s="21" t="n">
        <f aca="false">ROUND(P8682*S8682,2)</f>
        <v>7.2</v>
      </c>
      <c r="U8682" s="21" t="n">
        <f aca="false">IF(T8682&lt;=10,1,IF(T8682&lt;=20,2,IF(T8682&lt;=30,3,IF(T8682&lt;=40,4,IF(T8682&lt;=50,5,IF(T8682&lt;=100,6,IF(T8682&lt;=250,7,8)))))))</f>
        <v>1</v>
      </c>
      <c r="V8682" s="21" t="n">
        <f aca="false">IF(AND(OR(Dashboard!$T$3="All",R8682=Dashboard!$T$3),OR(Dashboard!$T$4="All",D8682=Dashboard!$T$4)),1,0)</f>
        <v>1</v>
      </c>
      <c r="W8682" s="21" t="n">
        <f aca="false">IF(V8682=1,T8682+ROW()/10000000,0)</f>
        <v>7.2008682</v>
      </c>
    </row>
    <row r="8683" customFormat="false" ht="15" hidden="false" customHeight="false" outlineLevel="0" collapsed="false">
      <c r="A8683" s="0" t="n">
        <v>18383486</v>
      </c>
      <c r="B8683" s="0" t="s">
        <v>18322</v>
      </c>
      <c r="C8683" s="0" t="n">
        <v>1</v>
      </c>
      <c r="D8683" s="0" t="s">
        <v>17189</v>
      </c>
      <c r="E8683" s="0" t="s">
        <v>18323</v>
      </c>
      <c r="F8683" s="0" t="s">
        <v>18300</v>
      </c>
      <c r="G8683" s="0" t="s">
        <v>18301</v>
      </c>
      <c r="H8683" s="0" t="s">
        <v>9266</v>
      </c>
      <c r="I8683" s="0" t="s">
        <v>2123</v>
      </c>
      <c r="J8683" s="0" t="s">
        <v>47</v>
      </c>
      <c r="K8683" s="0" t="s">
        <v>46</v>
      </c>
      <c r="L8683" s="0" t="s">
        <v>47</v>
      </c>
      <c r="M8683" s="0" t="s">
        <v>47</v>
      </c>
      <c r="N8683" s="0" t="n">
        <v>2</v>
      </c>
      <c r="O8683" s="0" t="n">
        <v>40</v>
      </c>
      <c r="P8683" s="0" t="n">
        <v>650</v>
      </c>
      <c r="Q8683" s="0" t="n">
        <v>3.8</v>
      </c>
      <c r="R8683" s="0" t="str">
        <f aca="false">INDEX(Lookup!$B$4:$B$18,MATCH(C8683,Lookup!$A$4:$A$18,0))</f>
        <v>India</v>
      </c>
      <c r="S8683" s="20" t="n">
        <f aca="false">INDEX(Lookup!$D$4:$D$18,MATCH(C8683,Lookup!$A$4:$A$18,0))</f>
        <v>0.012</v>
      </c>
      <c r="T8683" s="21" t="n">
        <f aca="false">ROUND(P8683*S8683,2)</f>
        <v>7.8</v>
      </c>
      <c r="U8683" s="21" t="n">
        <f aca="false">IF(T8683&lt;=10,1,IF(T8683&lt;=20,2,IF(T8683&lt;=30,3,IF(T8683&lt;=40,4,IF(T8683&lt;=50,5,IF(T8683&lt;=100,6,IF(T8683&lt;=250,7,8)))))))</f>
        <v>1</v>
      </c>
      <c r="V8683" s="21" t="n">
        <f aca="false">IF(AND(OR(Dashboard!$T$3="All",R8683=Dashboard!$T$3),OR(Dashboard!$T$4="All",D8683=Dashboard!$T$4)),1,0)</f>
        <v>1</v>
      </c>
      <c r="W8683" s="21" t="n">
        <f aca="false">IF(V8683=1,T8683+ROW()/10000000,0)</f>
        <v>7.8008683</v>
      </c>
    </row>
    <row r="8684" customFormat="false" ht="15" hidden="false" customHeight="false" outlineLevel="0" collapsed="false">
      <c r="A8684" s="0" t="n">
        <v>18454484</v>
      </c>
      <c r="B8684" s="0" t="s">
        <v>18324</v>
      </c>
      <c r="C8684" s="0" t="n">
        <v>1</v>
      </c>
      <c r="D8684" s="0" t="s">
        <v>17189</v>
      </c>
      <c r="E8684" s="0" t="s">
        <v>18325</v>
      </c>
      <c r="F8684" s="0" t="s">
        <v>18300</v>
      </c>
      <c r="G8684" s="0" t="s">
        <v>18301</v>
      </c>
      <c r="H8684" s="0" t="s">
        <v>2288</v>
      </c>
      <c r="I8684" s="0" t="s">
        <v>2123</v>
      </c>
      <c r="J8684" s="0" t="s">
        <v>47</v>
      </c>
      <c r="K8684" s="0" t="s">
        <v>46</v>
      </c>
      <c r="L8684" s="0" t="s">
        <v>47</v>
      </c>
      <c r="M8684" s="0" t="s">
        <v>47</v>
      </c>
      <c r="N8684" s="0" t="n">
        <v>2</v>
      </c>
      <c r="O8684" s="0" t="n">
        <v>0</v>
      </c>
      <c r="P8684" s="0" t="n">
        <v>500</v>
      </c>
      <c r="Q8684" s="0" t="n">
        <v>1</v>
      </c>
      <c r="R8684" s="0" t="str">
        <f aca="false">INDEX(Lookup!$B$4:$B$18,MATCH(C8684,Lookup!$A$4:$A$18,0))</f>
        <v>India</v>
      </c>
      <c r="S8684" s="20" t="n">
        <f aca="false">INDEX(Lookup!$D$4:$D$18,MATCH(C8684,Lookup!$A$4:$A$18,0))</f>
        <v>0.012</v>
      </c>
      <c r="T8684" s="21" t="n">
        <f aca="false">ROUND(P8684*S8684,2)</f>
        <v>6</v>
      </c>
      <c r="U8684" s="21" t="n">
        <f aca="false">IF(T8684&lt;=10,1,IF(T8684&lt;=20,2,IF(T8684&lt;=30,3,IF(T8684&lt;=40,4,IF(T8684&lt;=50,5,IF(T8684&lt;=100,6,IF(T8684&lt;=250,7,8)))))))</f>
        <v>1</v>
      </c>
      <c r="V8684" s="21" t="n">
        <f aca="false">IF(AND(OR(Dashboard!$T$3="All",R8684=Dashboard!$T$3),OR(Dashboard!$T$4="All",D8684=Dashboard!$T$4)),1,0)</f>
        <v>1</v>
      </c>
      <c r="W8684" s="21" t="n">
        <f aca="false">IF(V8684=1,T8684+ROW()/10000000,0)</f>
        <v>6.0008684</v>
      </c>
    </row>
    <row r="8685" customFormat="false" ht="15" hidden="false" customHeight="false" outlineLevel="0" collapsed="false">
      <c r="A8685" s="0" t="n">
        <v>18398614</v>
      </c>
      <c r="B8685" s="0" t="s">
        <v>18326</v>
      </c>
      <c r="C8685" s="0" t="n">
        <v>1</v>
      </c>
      <c r="D8685" s="0" t="s">
        <v>17189</v>
      </c>
      <c r="E8685" s="0" t="s">
        <v>18301</v>
      </c>
      <c r="F8685" s="0" t="s">
        <v>18300</v>
      </c>
      <c r="G8685" s="0" t="s">
        <v>18301</v>
      </c>
      <c r="H8685" s="0" t="s">
        <v>2147</v>
      </c>
      <c r="I8685" s="0" t="s">
        <v>2123</v>
      </c>
      <c r="J8685" s="0" t="s">
        <v>47</v>
      </c>
      <c r="K8685" s="0" t="s">
        <v>47</v>
      </c>
      <c r="L8685" s="0" t="s">
        <v>47</v>
      </c>
      <c r="M8685" s="0" t="s">
        <v>47</v>
      </c>
      <c r="N8685" s="0" t="n">
        <v>1</v>
      </c>
      <c r="O8685" s="0" t="n">
        <v>3</v>
      </c>
      <c r="P8685" s="0" t="n">
        <v>400</v>
      </c>
      <c r="Q8685" s="0" t="n">
        <v>1</v>
      </c>
      <c r="R8685" s="0" t="str">
        <f aca="false">INDEX(Lookup!$B$4:$B$18,MATCH(C8685,Lookup!$A$4:$A$18,0))</f>
        <v>India</v>
      </c>
      <c r="S8685" s="20" t="n">
        <f aca="false">INDEX(Lookup!$D$4:$D$18,MATCH(C8685,Lookup!$A$4:$A$18,0))</f>
        <v>0.012</v>
      </c>
      <c r="T8685" s="21" t="n">
        <f aca="false">ROUND(P8685*S8685,2)</f>
        <v>4.8</v>
      </c>
      <c r="U8685" s="21" t="n">
        <f aca="false">IF(T8685&lt;=10,1,IF(T8685&lt;=20,2,IF(T8685&lt;=30,3,IF(T8685&lt;=40,4,IF(T8685&lt;=50,5,IF(T8685&lt;=100,6,IF(T8685&lt;=250,7,8)))))))</f>
        <v>1</v>
      </c>
      <c r="V8685" s="21" t="n">
        <f aca="false">IF(AND(OR(Dashboard!$T$3="All",R8685=Dashboard!$T$3),OR(Dashboard!$T$4="All",D8685=Dashboard!$T$4)),1,0)</f>
        <v>1</v>
      </c>
      <c r="W8685" s="21" t="n">
        <f aca="false">IF(V8685=1,T8685+ROW()/10000000,0)</f>
        <v>4.8008685</v>
      </c>
    </row>
    <row r="8686" customFormat="false" ht="15" hidden="false" customHeight="false" outlineLevel="0" collapsed="false">
      <c r="A8686" s="0" t="n">
        <v>18373560</v>
      </c>
      <c r="B8686" s="0" t="s">
        <v>18327</v>
      </c>
      <c r="C8686" s="0" t="n">
        <v>1</v>
      </c>
      <c r="D8686" s="0" t="s">
        <v>17189</v>
      </c>
      <c r="E8686" s="0" t="s">
        <v>18328</v>
      </c>
      <c r="F8686" s="0" t="s">
        <v>18300</v>
      </c>
      <c r="G8686" s="0" t="s">
        <v>18301</v>
      </c>
      <c r="H8686" s="0" t="s">
        <v>2359</v>
      </c>
      <c r="I8686" s="0" t="s">
        <v>2123</v>
      </c>
      <c r="J8686" s="0" t="s">
        <v>47</v>
      </c>
      <c r="K8686" s="0" t="s">
        <v>47</v>
      </c>
      <c r="L8686" s="0" t="s">
        <v>47</v>
      </c>
      <c r="M8686" s="0" t="s">
        <v>47</v>
      </c>
      <c r="N8686" s="0" t="n">
        <v>2</v>
      </c>
      <c r="O8686" s="0" t="n">
        <v>1</v>
      </c>
      <c r="P8686" s="0" t="n">
        <v>500</v>
      </c>
      <c r="Q8686" s="0" t="n">
        <v>1</v>
      </c>
      <c r="R8686" s="0" t="str">
        <f aca="false">INDEX(Lookup!$B$4:$B$18,MATCH(C8686,Lookup!$A$4:$A$18,0))</f>
        <v>India</v>
      </c>
      <c r="S8686" s="20" t="n">
        <f aca="false">INDEX(Lookup!$D$4:$D$18,MATCH(C8686,Lookup!$A$4:$A$18,0))</f>
        <v>0.012</v>
      </c>
      <c r="T8686" s="21" t="n">
        <f aca="false">ROUND(P8686*S8686,2)</f>
        <v>6</v>
      </c>
      <c r="U8686" s="21" t="n">
        <f aca="false">IF(T8686&lt;=10,1,IF(T8686&lt;=20,2,IF(T8686&lt;=30,3,IF(T8686&lt;=40,4,IF(T8686&lt;=50,5,IF(T8686&lt;=100,6,IF(T8686&lt;=250,7,8)))))))</f>
        <v>1</v>
      </c>
      <c r="V8686" s="21" t="n">
        <f aca="false">IF(AND(OR(Dashboard!$T$3="All",R8686=Dashboard!$T$3),OR(Dashboard!$T$4="All",D8686=Dashboard!$T$4)),1,0)</f>
        <v>1</v>
      </c>
      <c r="W8686" s="21" t="n">
        <f aca="false">IF(V8686=1,T8686+ROW()/10000000,0)</f>
        <v>6.0008686</v>
      </c>
    </row>
    <row r="8687" customFormat="false" ht="15" hidden="false" customHeight="false" outlineLevel="0" collapsed="false">
      <c r="A8687" s="0" t="n">
        <v>18478972</v>
      </c>
      <c r="B8687" s="0" t="s">
        <v>18329</v>
      </c>
      <c r="C8687" s="0" t="n">
        <v>1</v>
      </c>
      <c r="D8687" s="0" t="s">
        <v>17189</v>
      </c>
      <c r="E8687" s="0" t="s">
        <v>18330</v>
      </c>
      <c r="F8687" s="0" t="s">
        <v>18300</v>
      </c>
      <c r="G8687" s="0" t="s">
        <v>18301</v>
      </c>
      <c r="H8687" s="0" t="s">
        <v>3142</v>
      </c>
      <c r="I8687" s="0" t="s">
        <v>2123</v>
      </c>
      <c r="J8687" s="0" t="s">
        <v>47</v>
      </c>
      <c r="K8687" s="0" t="s">
        <v>47</v>
      </c>
      <c r="L8687" s="0" t="s">
        <v>47</v>
      </c>
      <c r="M8687" s="0" t="s">
        <v>47</v>
      </c>
      <c r="N8687" s="0" t="n">
        <v>1</v>
      </c>
      <c r="O8687" s="0" t="n">
        <v>0</v>
      </c>
      <c r="P8687" s="0" t="n">
        <v>250</v>
      </c>
      <c r="Q8687" s="0" t="n">
        <v>1</v>
      </c>
      <c r="R8687" s="0" t="str">
        <f aca="false">INDEX(Lookup!$B$4:$B$18,MATCH(C8687,Lookup!$A$4:$A$18,0))</f>
        <v>India</v>
      </c>
      <c r="S8687" s="20" t="n">
        <f aca="false">INDEX(Lookup!$D$4:$D$18,MATCH(C8687,Lookup!$A$4:$A$18,0))</f>
        <v>0.012</v>
      </c>
      <c r="T8687" s="21" t="n">
        <f aca="false">ROUND(P8687*S8687,2)</f>
        <v>3</v>
      </c>
      <c r="U8687" s="21" t="n">
        <f aca="false">IF(T8687&lt;=10,1,IF(T8687&lt;=20,2,IF(T8687&lt;=30,3,IF(T8687&lt;=40,4,IF(T8687&lt;=50,5,IF(T8687&lt;=100,6,IF(T8687&lt;=250,7,8)))))))</f>
        <v>1</v>
      </c>
      <c r="V8687" s="21" t="n">
        <f aca="false">IF(AND(OR(Dashboard!$T$3="All",R8687=Dashboard!$T$3),OR(Dashboard!$T$4="All",D8687=Dashboard!$T$4)),1,0)</f>
        <v>1</v>
      </c>
      <c r="W8687" s="21" t="n">
        <f aca="false">IF(V8687=1,T8687+ROW()/10000000,0)</f>
        <v>3.0008687</v>
      </c>
    </row>
    <row r="8688" customFormat="false" ht="15" hidden="false" customHeight="false" outlineLevel="0" collapsed="false">
      <c r="A8688" s="0" t="n">
        <v>18381258</v>
      </c>
      <c r="B8688" s="0" t="s">
        <v>18331</v>
      </c>
      <c r="C8688" s="0" t="n">
        <v>1</v>
      </c>
      <c r="D8688" s="0" t="s">
        <v>17189</v>
      </c>
      <c r="E8688" s="0" t="s">
        <v>18332</v>
      </c>
      <c r="F8688" s="0" t="s">
        <v>18300</v>
      </c>
      <c r="G8688" s="0" t="s">
        <v>18301</v>
      </c>
      <c r="H8688" s="0" t="s">
        <v>2412</v>
      </c>
      <c r="I8688" s="0" t="s">
        <v>2123</v>
      </c>
      <c r="J8688" s="0" t="s">
        <v>47</v>
      </c>
      <c r="K8688" s="0" t="s">
        <v>47</v>
      </c>
      <c r="L8688" s="0" t="s">
        <v>47</v>
      </c>
      <c r="M8688" s="0" t="s">
        <v>47</v>
      </c>
      <c r="N8688" s="0" t="n">
        <v>2</v>
      </c>
      <c r="O8688" s="0" t="n">
        <v>0</v>
      </c>
      <c r="P8688" s="0" t="n">
        <v>500</v>
      </c>
      <c r="Q8688" s="0" t="n">
        <v>1</v>
      </c>
      <c r="R8688" s="0" t="str">
        <f aca="false">INDEX(Lookup!$B$4:$B$18,MATCH(C8688,Lookup!$A$4:$A$18,0))</f>
        <v>India</v>
      </c>
      <c r="S8688" s="20" t="n">
        <f aca="false">INDEX(Lookup!$D$4:$D$18,MATCH(C8688,Lookup!$A$4:$A$18,0))</f>
        <v>0.012</v>
      </c>
      <c r="T8688" s="21" t="n">
        <f aca="false">ROUND(P8688*S8688,2)</f>
        <v>6</v>
      </c>
      <c r="U8688" s="21" t="n">
        <f aca="false">IF(T8688&lt;=10,1,IF(T8688&lt;=20,2,IF(T8688&lt;=30,3,IF(T8688&lt;=40,4,IF(T8688&lt;=50,5,IF(T8688&lt;=100,6,IF(T8688&lt;=250,7,8)))))))</f>
        <v>1</v>
      </c>
      <c r="V8688" s="21" t="n">
        <f aca="false">IF(AND(OR(Dashboard!$T$3="All",R8688=Dashboard!$T$3),OR(Dashboard!$T$4="All",D8688=Dashboard!$T$4)),1,0)</f>
        <v>1</v>
      </c>
      <c r="W8688" s="21" t="n">
        <f aca="false">IF(V8688=1,T8688+ROW()/10000000,0)</f>
        <v>6.0008688</v>
      </c>
    </row>
    <row r="8689" customFormat="false" ht="15" hidden="false" customHeight="false" outlineLevel="0" collapsed="false">
      <c r="A8689" s="0" t="n">
        <v>18420881</v>
      </c>
      <c r="B8689" s="0" t="s">
        <v>18333</v>
      </c>
      <c r="C8689" s="0" t="n">
        <v>1</v>
      </c>
      <c r="D8689" s="0" t="s">
        <v>17189</v>
      </c>
      <c r="E8689" s="0" t="s">
        <v>18334</v>
      </c>
      <c r="F8689" s="0" t="s">
        <v>18300</v>
      </c>
      <c r="G8689" s="0" t="s">
        <v>18301</v>
      </c>
      <c r="H8689" s="0" t="s">
        <v>2128</v>
      </c>
      <c r="I8689" s="0" t="s">
        <v>2123</v>
      </c>
      <c r="J8689" s="0" t="s">
        <v>47</v>
      </c>
      <c r="K8689" s="0" t="s">
        <v>47</v>
      </c>
      <c r="L8689" s="0" t="s">
        <v>47</v>
      </c>
      <c r="M8689" s="0" t="s">
        <v>47</v>
      </c>
      <c r="N8689" s="0" t="n">
        <v>1</v>
      </c>
      <c r="O8689" s="0" t="n">
        <v>0</v>
      </c>
      <c r="P8689" s="0" t="n">
        <v>400</v>
      </c>
      <c r="Q8689" s="0" t="n">
        <v>1</v>
      </c>
      <c r="R8689" s="0" t="str">
        <f aca="false">INDEX(Lookup!$B$4:$B$18,MATCH(C8689,Lookup!$A$4:$A$18,0))</f>
        <v>India</v>
      </c>
      <c r="S8689" s="20" t="n">
        <f aca="false">INDEX(Lookup!$D$4:$D$18,MATCH(C8689,Lookup!$A$4:$A$18,0))</f>
        <v>0.012</v>
      </c>
      <c r="T8689" s="21" t="n">
        <f aca="false">ROUND(P8689*S8689,2)</f>
        <v>4.8</v>
      </c>
      <c r="U8689" s="21" t="n">
        <f aca="false">IF(T8689&lt;=10,1,IF(T8689&lt;=20,2,IF(T8689&lt;=30,3,IF(T8689&lt;=40,4,IF(T8689&lt;=50,5,IF(T8689&lt;=100,6,IF(T8689&lt;=250,7,8)))))))</f>
        <v>1</v>
      </c>
      <c r="V8689" s="21" t="n">
        <f aca="false">IF(AND(OR(Dashboard!$T$3="All",R8689=Dashboard!$T$3),OR(Dashboard!$T$4="All",D8689=Dashboard!$T$4)),1,0)</f>
        <v>1</v>
      </c>
      <c r="W8689" s="21" t="n">
        <f aca="false">IF(V8689=1,T8689+ROW()/10000000,0)</f>
        <v>4.8008689</v>
      </c>
    </row>
    <row r="8690" customFormat="false" ht="15" hidden="false" customHeight="false" outlineLevel="0" collapsed="false">
      <c r="A8690" s="0" t="n">
        <v>18499456</v>
      </c>
      <c r="B8690" s="0" t="s">
        <v>18335</v>
      </c>
      <c r="C8690" s="0" t="n">
        <v>1</v>
      </c>
      <c r="D8690" s="0" t="s">
        <v>17189</v>
      </c>
      <c r="E8690" s="0" t="s">
        <v>18336</v>
      </c>
      <c r="F8690" s="0" t="s">
        <v>18300</v>
      </c>
      <c r="G8690" s="0" t="s">
        <v>18301</v>
      </c>
      <c r="H8690" s="0" t="s">
        <v>2122</v>
      </c>
      <c r="I8690" s="0" t="s">
        <v>2123</v>
      </c>
      <c r="J8690" s="0" t="s">
        <v>47</v>
      </c>
      <c r="K8690" s="0" t="s">
        <v>47</v>
      </c>
      <c r="L8690" s="0" t="s">
        <v>47</v>
      </c>
      <c r="M8690" s="0" t="s">
        <v>47</v>
      </c>
      <c r="N8690" s="0" t="n">
        <v>1</v>
      </c>
      <c r="O8690" s="0" t="n">
        <v>0</v>
      </c>
      <c r="P8690" s="0" t="n">
        <v>400</v>
      </c>
      <c r="Q8690" s="0" t="n">
        <v>1</v>
      </c>
      <c r="R8690" s="0" t="str">
        <f aca="false">INDEX(Lookup!$B$4:$B$18,MATCH(C8690,Lookup!$A$4:$A$18,0))</f>
        <v>India</v>
      </c>
      <c r="S8690" s="20" t="n">
        <f aca="false">INDEX(Lookup!$D$4:$D$18,MATCH(C8690,Lookup!$A$4:$A$18,0))</f>
        <v>0.012</v>
      </c>
      <c r="T8690" s="21" t="n">
        <f aca="false">ROUND(P8690*S8690,2)</f>
        <v>4.8</v>
      </c>
      <c r="U8690" s="21" t="n">
        <f aca="false">IF(T8690&lt;=10,1,IF(T8690&lt;=20,2,IF(T8690&lt;=30,3,IF(T8690&lt;=40,4,IF(T8690&lt;=50,5,IF(T8690&lt;=100,6,IF(T8690&lt;=250,7,8)))))))</f>
        <v>1</v>
      </c>
      <c r="V8690" s="21" t="n">
        <f aca="false">IF(AND(OR(Dashboard!$T$3="All",R8690=Dashboard!$T$3),OR(Dashboard!$T$4="All",D8690=Dashboard!$T$4)),1,0)</f>
        <v>1</v>
      </c>
      <c r="W8690" s="21" t="n">
        <f aca="false">IF(V8690=1,T8690+ROW()/10000000,0)</f>
        <v>4.800869</v>
      </c>
    </row>
    <row r="8691" customFormat="false" ht="15" hidden="false" customHeight="false" outlineLevel="0" collapsed="false">
      <c r="A8691" s="0" t="n">
        <v>18433905</v>
      </c>
      <c r="B8691" s="0" t="s">
        <v>18337</v>
      </c>
      <c r="C8691" s="0" t="n">
        <v>1</v>
      </c>
      <c r="D8691" s="0" t="s">
        <v>17189</v>
      </c>
      <c r="E8691" s="0" t="s">
        <v>18338</v>
      </c>
      <c r="F8691" s="0" t="s">
        <v>18300</v>
      </c>
      <c r="G8691" s="0" t="s">
        <v>18301</v>
      </c>
      <c r="H8691" s="0" t="s">
        <v>69</v>
      </c>
      <c r="I8691" s="0" t="s">
        <v>2123</v>
      </c>
      <c r="J8691" s="0" t="s">
        <v>47</v>
      </c>
      <c r="K8691" s="0" t="s">
        <v>47</v>
      </c>
      <c r="L8691" s="0" t="s">
        <v>47</v>
      </c>
      <c r="M8691" s="0" t="s">
        <v>47</v>
      </c>
      <c r="N8691" s="0" t="n">
        <v>1</v>
      </c>
      <c r="O8691" s="0" t="n">
        <v>0</v>
      </c>
      <c r="P8691" s="0" t="n">
        <v>250</v>
      </c>
      <c r="Q8691" s="0" t="n">
        <v>1</v>
      </c>
      <c r="R8691" s="0" t="str">
        <f aca="false">INDEX(Lookup!$B$4:$B$18,MATCH(C8691,Lookup!$A$4:$A$18,0))</f>
        <v>India</v>
      </c>
      <c r="S8691" s="20" t="n">
        <f aca="false">INDEX(Lookup!$D$4:$D$18,MATCH(C8691,Lookup!$A$4:$A$18,0))</f>
        <v>0.012</v>
      </c>
      <c r="T8691" s="21" t="n">
        <f aca="false">ROUND(P8691*S8691,2)</f>
        <v>3</v>
      </c>
      <c r="U8691" s="21" t="n">
        <f aca="false">IF(T8691&lt;=10,1,IF(T8691&lt;=20,2,IF(T8691&lt;=30,3,IF(T8691&lt;=40,4,IF(T8691&lt;=50,5,IF(T8691&lt;=100,6,IF(T8691&lt;=250,7,8)))))))</f>
        <v>1</v>
      </c>
      <c r="V8691" s="21" t="n">
        <f aca="false">IF(AND(OR(Dashboard!$T$3="All",R8691=Dashboard!$T$3),OR(Dashboard!$T$4="All",D8691=Dashboard!$T$4)),1,0)</f>
        <v>1</v>
      </c>
      <c r="W8691" s="21" t="n">
        <f aca="false">IF(V8691=1,T8691+ROW()/10000000,0)</f>
        <v>3.0008691</v>
      </c>
    </row>
    <row r="8692" customFormat="false" ht="15" hidden="false" customHeight="false" outlineLevel="0" collapsed="false">
      <c r="A8692" s="0" t="n">
        <v>18448608</v>
      </c>
      <c r="B8692" s="0" t="s">
        <v>18339</v>
      </c>
      <c r="C8692" s="0" t="n">
        <v>1</v>
      </c>
      <c r="D8692" s="0" t="s">
        <v>17189</v>
      </c>
      <c r="E8692" s="0" t="s">
        <v>18340</v>
      </c>
      <c r="F8692" s="0" t="s">
        <v>18300</v>
      </c>
      <c r="G8692" s="0" t="s">
        <v>18301</v>
      </c>
      <c r="H8692" s="0" t="s">
        <v>5382</v>
      </c>
      <c r="I8692" s="0" t="s">
        <v>2123</v>
      </c>
      <c r="J8692" s="0" t="s">
        <v>46</v>
      </c>
      <c r="K8692" s="0" t="s">
        <v>47</v>
      </c>
      <c r="L8692" s="0" t="s">
        <v>47</v>
      </c>
      <c r="M8692" s="0" t="s">
        <v>47</v>
      </c>
      <c r="N8692" s="0" t="n">
        <v>2</v>
      </c>
      <c r="O8692" s="0" t="n">
        <v>0</v>
      </c>
      <c r="P8692" s="0" t="n">
        <v>700</v>
      </c>
      <c r="Q8692" s="0" t="n">
        <v>1</v>
      </c>
      <c r="R8692" s="0" t="str">
        <f aca="false">INDEX(Lookup!$B$4:$B$18,MATCH(C8692,Lookup!$A$4:$A$18,0))</f>
        <v>India</v>
      </c>
      <c r="S8692" s="20" t="n">
        <f aca="false">INDEX(Lookup!$D$4:$D$18,MATCH(C8692,Lookup!$A$4:$A$18,0))</f>
        <v>0.012</v>
      </c>
      <c r="T8692" s="21" t="n">
        <f aca="false">ROUND(P8692*S8692,2)</f>
        <v>8.4</v>
      </c>
      <c r="U8692" s="21" t="n">
        <f aca="false">IF(T8692&lt;=10,1,IF(T8692&lt;=20,2,IF(T8692&lt;=30,3,IF(T8692&lt;=40,4,IF(T8692&lt;=50,5,IF(T8692&lt;=100,6,IF(T8692&lt;=250,7,8)))))))</f>
        <v>1</v>
      </c>
      <c r="V8692" s="21" t="n">
        <f aca="false">IF(AND(OR(Dashboard!$T$3="All",R8692=Dashboard!$T$3),OR(Dashboard!$T$4="All",D8692=Dashboard!$T$4)),1,0)</f>
        <v>1</v>
      </c>
      <c r="W8692" s="21" t="n">
        <f aca="false">IF(V8692=1,T8692+ROW()/10000000,0)</f>
        <v>8.4008692</v>
      </c>
    </row>
    <row r="8693" customFormat="false" ht="15" hidden="false" customHeight="false" outlineLevel="0" collapsed="false">
      <c r="A8693" s="0" t="n">
        <v>18387305</v>
      </c>
      <c r="B8693" s="0" t="s">
        <v>18341</v>
      </c>
      <c r="C8693" s="0" t="n">
        <v>1</v>
      </c>
      <c r="D8693" s="0" t="s">
        <v>17189</v>
      </c>
      <c r="E8693" s="0" t="s">
        <v>18342</v>
      </c>
      <c r="F8693" s="0" t="s">
        <v>18300</v>
      </c>
      <c r="G8693" s="0" t="s">
        <v>18301</v>
      </c>
      <c r="H8693" s="0" t="s">
        <v>2412</v>
      </c>
      <c r="I8693" s="0" t="s">
        <v>2123</v>
      </c>
      <c r="J8693" s="0" t="s">
        <v>47</v>
      </c>
      <c r="K8693" s="0" t="s">
        <v>47</v>
      </c>
      <c r="L8693" s="0" t="s">
        <v>47</v>
      </c>
      <c r="M8693" s="0" t="s">
        <v>47</v>
      </c>
      <c r="N8693" s="0" t="n">
        <v>1</v>
      </c>
      <c r="O8693" s="0" t="n">
        <v>1</v>
      </c>
      <c r="P8693" s="0" t="n">
        <v>100</v>
      </c>
      <c r="Q8693" s="0" t="n">
        <v>1</v>
      </c>
      <c r="R8693" s="0" t="str">
        <f aca="false">INDEX(Lookup!$B$4:$B$18,MATCH(C8693,Lookup!$A$4:$A$18,0))</f>
        <v>India</v>
      </c>
      <c r="S8693" s="20" t="n">
        <f aca="false">INDEX(Lookup!$D$4:$D$18,MATCH(C8693,Lookup!$A$4:$A$18,0))</f>
        <v>0.012</v>
      </c>
      <c r="T8693" s="21" t="n">
        <f aca="false">ROUND(P8693*S8693,2)</f>
        <v>1.2</v>
      </c>
      <c r="U8693" s="21" t="n">
        <f aca="false">IF(T8693&lt;=10,1,IF(T8693&lt;=20,2,IF(T8693&lt;=30,3,IF(T8693&lt;=40,4,IF(T8693&lt;=50,5,IF(T8693&lt;=100,6,IF(T8693&lt;=250,7,8)))))))</f>
        <v>1</v>
      </c>
      <c r="V8693" s="21" t="n">
        <f aca="false">IF(AND(OR(Dashboard!$T$3="All",R8693=Dashboard!$T$3),OR(Dashboard!$T$4="All",D8693=Dashboard!$T$4)),1,0)</f>
        <v>1</v>
      </c>
      <c r="W8693" s="21" t="n">
        <f aca="false">IF(V8693=1,T8693+ROW()/10000000,0)</f>
        <v>1.2008693</v>
      </c>
    </row>
    <row r="8694" customFormat="false" ht="15" hidden="false" customHeight="false" outlineLevel="0" collapsed="false">
      <c r="A8694" s="0" t="n">
        <v>18317511</v>
      </c>
      <c r="B8694" s="0" t="s">
        <v>18343</v>
      </c>
      <c r="C8694" s="0" t="n">
        <v>1</v>
      </c>
      <c r="D8694" s="0" t="s">
        <v>17189</v>
      </c>
      <c r="E8694" s="0" t="s">
        <v>18344</v>
      </c>
      <c r="F8694" s="0" t="s">
        <v>5327</v>
      </c>
      <c r="G8694" s="0" t="s">
        <v>18345</v>
      </c>
      <c r="H8694" s="0" t="s">
        <v>2307</v>
      </c>
      <c r="I8694" s="0" t="s">
        <v>2123</v>
      </c>
      <c r="J8694" s="0" t="s">
        <v>47</v>
      </c>
      <c r="K8694" s="0" t="s">
        <v>46</v>
      </c>
      <c r="L8694" s="0" t="s">
        <v>47</v>
      </c>
      <c r="M8694" s="0" t="s">
        <v>47</v>
      </c>
      <c r="N8694" s="0" t="n">
        <v>2</v>
      </c>
      <c r="O8694" s="0" t="n">
        <v>49</v>
      </c>
      <c r="P8694" s="0" t="n">
        <v>650</v>
      </c>
      <c r="Q8694" s="0" t="n">
        <v>3.3</v>
      </c>
      <c r="R8694" s="0" t="str">
        <f aca="false">INDEX(Lookup!$B$4:$B$18,MATCH(C8694,Lookup!$A$4:$A$18,0))</f>
        <v>India</v>
      </c>
      <c r="S8694" s="20" t="n">
        <f aca="false">INDEX(Lookup!$D$4:$D$18,MATCH(C8694,Lookup!$A$4:$A$18,0))</f>
        <v>0.012</v>
      </c>
      <c r="T8694" s="21" t="n">
        <f aca="false">ROUND(P8694*S8694,2)</f>
        <v>7.8</v>
      </c>
      <c r="U8694" s="21" t="n">
        <f aca="false">IF(T8694&lt;=10,1,IF(T8694&lt;=20,2,IF(T8694&lt;=30,3,IF(T8694&lt;=40,4,IF(T8694&lt;=50,5,IF(T8694&lt;=100,6,IF(T8694&lt;=250,7,8)))))))</f>
        <v>1</v>
      </c>
      <c r="V8694" s="21" t="n">
        <f aca="false">IF(AND(OR(Dashboard!$T$3="All",R8694=Dashboard!$T$3),OR(Dashboard!$T$4="All",D8694=Dashboard!$T$4)),1,0)</f>
        <v>1</v>
      </c>
      <c r="W8694" s="21" t="n">
        <f aca="false">IF(V8694=1,T8694+ROW()/10000000,0)</f>
        <v>7.8008694</v>
      </c>
    </row>
    <row r="8695" customFormat="false" ht="15" hidden="false" customHeight="false" outlineLevel="0" collapsed="false">
      <c r="A8695" s="0" t="n">
        <v>18472676</v>
      </c>
      <c r="B8695" s="0" t="s">
        <v>18346</v>
      </c>
      <c r="C8695" s="0" t="n">
        <v>1</v>
      </c>
      <c r="D8695" s="0" t="s">
        <v>17189</v>
      </c>
      <c r="E8695" s="0" t="s">
        <v>18347</v>
      </c>
      <c r="F8695" s="0" t="s">
        <v>5327</v>
      </c>
      <c r="G8695" s="0" t="s">
        <v>18345</v>
      </c>
      <c r="H8695" s="0" t="s">
        <v>2868</v>
      </c>
      <c r="I8695" s="0" t="s">
        <v>2123</v>
      </c>
      <c r="J8695" s="0" t="s">
        <v>47</v>
      </c>
      <c r="K8695" s="0" t="s">
        <v>47</v>
      </c>
      <c r="L8695" s="0" t="s">
        <v>47</v>
      </c>
      <c r="M8695" s="0" t="s">
        <v>47</v>
      </c>
      <c r="N8695" s="0" t="n">
        <v>1</v>
      </c>
      <c r="O8695" s="0" t="n">
        <v>11</v>
      </c>
      <c r="P8695" s="0" t="n">
        <v>350</v>
      </c>
      <c r="Q8695" s="0" t="n">
        <v>3.3</v>
      </c>
      <c r="R8695" s="0" t="str">
        <f aca="false">INDEX(Lookup!$B$4:$B$18,MATCH(C8695,Lookup!$A$4:$A$18,0))</f>
        <v>India</v>
      </c>
      <c r="S8695" s="20" t="n">
        <f aca="false">INDEX(Lookup!$D$4:$D$18,MATCH(C8695,Lookup!$A$4:$A$18,0))</f>
        <v>0.012</v>
      </c>
      <c r="T8695" s="21" t="n">
        <f aca="false">ROUND(P8695*S8695,2)</f>
        <v>4.2</v>
      </c>
      <c r="U8695" s="21" t="n">
        <f aca="false">IF(T8695&lt;=10,1,IF(T8695&lt;=20,2,IF(T8695&lt;=30,3,IF(T8695&lt;=40,4,IF(T8695&lt;=50,5,IF(T8695&lt;=100,6,IF(T8695&lt;=250,7,8)))))))</f>
        <v>1</v>
      </c>
      <c r="V8695" s="21" t="n">
        <f aca="false">IF(AND(OR(Dashboard!$T$3="All",R8695=Dashboard!$T$3),OR(Dashboard!$T$4="All",D8695=Dashboard!$T$4)),1,0)</f>
        <v>1</v>
      </c>
      <c r="W8695" s="21" t="n">
        <f aca="false">IF(V8695=1,T8695+ROW()/10000000,0)</f>
        <v>4.2008695</v>
      </c>
    </row>
    <row r="8696" customFormat="false" ht="15" hidden="false" customHeight="false" outlineLevel="0" collapsed="false">
      <c r="A8696" s="0" t="n">
        <v>18244257</v>
      </c>
      <c r="B8696" s="0" t="s">
        <v>18348</v>
      </c>
      <c r="C8696" s="0" t="n">
        <v>1</v>
      </c>
      <c r="D8696" s="0" t="s">
        <v>17189</v>
      </c>
      <c r="E8696" s="0" t="s">
        <v>18349</v>
      </c>
      <c r="F8696" s="0" t="s">
        <v>5327</v>
      </c>
      <c r="G8696" s="0" t="s">
        <v>18345</v>
      </c>
      <c r="H8696" s="0" t="s">
        <v>2288</v>
      </c>
      <c r="I8696" s="0" t="s">
        <v>2123</v>
      </c>
      <c r="J8696" s="0" t="s">
        <v>47</v>
      </c>
      <c r="K8696" s="0" t="s">
        <v>46</v>
      </c>
      <c r="L8696" s="0" t="s">
        <v>47</v>
      </c>
      <c r="M8696" s="0" t="s">
        <v>47</v>
      </c>
      <c r="N8696" s="0" t="n">
        <v>2</v>
      </c>
      <c r="O8696" s="0" t="n">
        <v>80</v>
      </c>
      <c r="P8696" s="0" t="n">
        <v>550</v>
      </c>
      <c r="Q8696" s="0" t="n">
        <v>3.1</v>
      </c>
      <c r="R8696" s="0" t="str">
        <f aca="false">INDEX(Lookup!$B$4:$B$18,MATCH(C8696,Lookup!$A$4:$A$18,0))</f>
        <v>India</v>
      </c>
      <c r="S8696" s="20" t="n">
        <f aca="false">INDEX(Lookup!$D$4:$D$18,MATCH(C8696,Lookup!$A$4:$A$18,0))</f>
        <v>0.012</v>
      </c>
      <c r="T8696" s="21" t="n">
        <f aca="false">ROUND(P8696*S8696,2)</f>
        <v>6.6</v>
      </c>
      <c r="U8696" s="21" t="n">
        <f aca="false">IF(T8696&lt;=10,1,IF(T8696&lt;=20,2,IF(T8696&lt;=30,3,IF(T8696&lt;=40,4,IF(T8696&lt;=50,5,IF(T8696&lt;=100,6,IF(T8696&lt;=250,7,8)))))))</f>
        <v>1</v>
      </c>
      <c r="V8696" s="21" t="n">
        <f aca="false">IF(AND(OR(Dashboard!$T$3="All",R8696=Dashboard!$T$3),OR(Dashboard!$T$4="All",D8696=Dashboard!$T$4)),1,0)</f>
        <v>1</v>
      </c>
      <c r="W8696" s="21" t="n">
        <f aca="false">IF(V8696=1,T8696+ROW()/10000000,0)</f>
        <v>6.6008696</v>
      </c>
    </row>
    <row r="8697" customFormat="false" ht="15" hidden="false" customHeight="false" outlineLevel="0" collapsed="false">
      <c r="A8697" s="0" t="n">
        <v>18228857</v>
      </c>
      <c r="B8697" s="0" t="s">
        <v>18350</v>
      </c>
      <c r="C8697" s="0" t="n">
        <v>1</v>
      </c>
      <c r="D8697" s="0" t="s">
        <v>17189</v>
      </c>
      <c r="E8697" s="0" t="s">
        <v>18351</v>
      </c>
      <c r="F8697" s="0" t="s">
        <v>5327</v>
      </c>
      <c r="G8697" s="0" t="s">
        <v>18345</v>
      </c>
      <c r="H8697" s="0" t="s">
        <v>2122</v>
      </c>
      <c r="I8697" s="0" t="s">
        <v>2123</v>
      </c>
      <c r="J8697" s="0" t="s">
        <v>47</v>
      </c>
      <c r="K8697" s="0" t="s">
        <v>47</v>
      </c>
      <c r="L8697" s="0" t="s">
        <v>47</v>
      </c>
      <c r="M8697" s="0" t="s">
        <v>47</v>
      </c>
      <c r="N8697" s="0" t="n">
        <v>2</v>
      </c>
      <c r="O8697" s="0" t="n">
        <v>4</v>
      </c>
      <c r="P8697" s="0" t="n">
        <v>500</v>
      </c>
      <c r="Q8697" s="0" t="n">
        <v>2.9</v>
      </c>
      <c r="R8697" s="0" t="str">
        <f aca="false">INDEX(Lookup!$B$4:$B$18,MATCH(C8697,Lookup!$A$4:$A$18,0))</f>
        <v>India</v>
      </c>
      <c r="S8697" s="20" t="n">
        <f aca="false">INDEX(Lookup!$D$4:$D$18,MATCH(C8697,Lookup!$A$4:$A$18,0))</f>
        <v>0.012</v>
      </c>
      <c r="T8697" s="21" t="n">
        <f aca="false">ROUND(P8697*S8697,2)</f>
        <v>6</v>
      </c>
      <c r="U8697" s="21" t="n">
        <f aca="false">IF(T8697&lt;=10,1,IF(T8697&lt;=20,2,IF(T8697&lt;=30,3,IF(T8697&lt;=40,4,IF(T8697&lt;=50,5,IF(T8697&lt;=100,6,IF(T8697&lt;=250,7,8)))))))</f>
        <v>1</v>
      </c>
      <c r="V8697" s="21" t="n">
        <f aca="false">IF(AND(OR(Dashboard!$T$3="All",R8697=Dashboard!$T$3),OR(Dashboard!$T$4="All",D8697=Dashboard!$T$4)),1,0)</f>
        <v>1</v>
      </c>
      <c r="W8697" s="21" t="n">
        <f aca="false">IF(V8697=1,T8697+ROW()/10000000,0)</f>
        <v>6.0008697</v>
      </c>
    </row>
    <row r="8698" customFormat="false" ht="15" hidden="false" customHeight="false" outlineLevel="0" collapsed="false">
      <c r="A8698" s="0" t="n">
        <v>18456765</v>
      </c>
      <c r="B8698" s="0" t="s">
        <v>18352</v>
      </c>
      <c r="C8698" s="0" t="n">
        <v>1</v>
      </c>
      <c r="D8698" s="0" t="s">
        <v>17189</v>
      </c>
      <c r="E8698" s="0" t="s">
        <v>18353</v>
      </c>
      <c r="F8698" s="0" t="s">
        <v>5327</v>
      </c>
      <c r="G8698" s="0" t="s">
        <v>18345</v>
      </c>
      <c r="H8698" s="0" t="s">
        <v>2050</v>
      </c>
      <c r="I8698" s="0" t="s">
        <v>2123</v>
      </c>
      <c r="J8698" s="0" t="s">
        <v>47</v>
      </c>
      <c r="K8698" s="0" t="s">
        <v>47</v>
      </c>
      <c r="L8698" s="0" t="s">
        <v>47</v>
      </c>
      <c r="M8698" s="0" t="s">
        <v>47</v>
      </c>
      <c r="N8698" s="0" t="n">
        <v>1</v>
      </c>
      <c r="O8698" s="0" t="n">
        <v>1</v>
      </c>
      <c r="P8698" s="0" t="n">
        <v>200</v>
      </c>
      <c r="Q8698" s="0" t="n">
        <v>1</v>
      </c>
      <c r="R8698" s="0" t="str">
        <f aca="false">INDEX(Lookup!$B$4:$B$18,MATCH(C8698,Lookup!$A$4:$A$18,0))</f>
        <v>India</v>
      </c>
      <c r="S8698" s="20" t="n">
        <f aca="false">INDEX(Lookup!$D$4:$D$18,MATCH(C8698,Lookup!$A$4:$A$18,0))</f>
        <v>0.012</v>
      </c>
      <c r="T8698" s="21" t="n">
        <f aca="false">ROUND(P8698*S8698,2)</f>
        <v>2.4</v>
      </c>
      <c r="U8698" s="21" t="n">
        <f aca="false">IF(T8698&lt;=10,1,IF(T8698&lt;=20,2,IF(T8698&lt;=30,3,IF(T8698&lt;=40,4,IF(T8698&lt;=50,5,IF(T8698&lt;=100,6,IF(T8698&lt;=250,7,8)))))))</f>
        <v>1</v>
      </c>
      <c r="V8698" s="21" t="n">
        <f aca="false">IF(AND(OR(Dashboard!$T$3="All",R8698=Dashboard!$T$3),OR(Dashboard!$T$4="All",D8698=Dashboard!$T$4)),1,0)</f>
        <v>1</v>
      </c>
      <c r="W8698" s="21" t="n">
        <f aca="false">IF(V8698=1,T8698+ROW()/10000000,0)</f>
        <v>2.4008698</v>
      </c>
    </row>
    <row r="8699" customFormat="false" ht="15" hidden="false" customHeight="false" outlineLevel="0" collapsed="false">
      <c r="A8699" s="0" t="n">
        <v>18317512</v>
      </c>
      <c r="B8699" s="0" t="s">
        <v>3180</v>
      </c>
      <c r="C8699" s="0" t="n">
        <v>1</v>
      </c>
      <c r="D8699" s="0" t="s">
        <v>17189</v>
      </c>
      <c r="E8699" s="0" t="s">
        <v>18354</v>
      </c>
      <c r="F8699" s="0" t="s">
        <v>5327</v>
      </c>
      <c r="G8699" s="0" t="s">
        <v>18345</v>
      </c>
      <c r="H8699" s="0" t="s">
        <v>3182</v>
      </c>
      <c r="I8699" s="0" t="s">
        <v>2123</v>
      </c>
      <c r="J8699" s="0" t="s">
        <v>47</v>
      </c>
      <c r="K8699" s="0" t="s">
        <v>46</v>
      </c>
      <c r="L8699" s="0" t="s">
        <v>47</v>
      </c>
      <c r="M8699" s="0" t="s">
        <v>47</v>
      </c>
      <c r="N8699" s="0" t="n">
        <v>1</v>
      </c>
      <c r="O8699" s="0" t="n">
        <v>2</v>
      </c>
      <c r="P8699" s="0" t="n">
        <v>300</v>
      </c>
      <c r="Q8699" s="0" t="n">
        <v>1</v>
      </c>
      <c r="R8699" s="0" t="str">
        <f aca="false">INDEX(Lookup!$B$4:$B$18,MATCH(C8699,Lookup!$A$4:$A$18,0))</f>
        <v>India</v>
      </c>
      <c r="S8699" s="20" t="n">
        <f aca="false">INDEX(Lookup!$D$4:$D$18,MATCH(C8699,Lookup!$A$4:$A$18,0))</f>
        <v>0.012</v>
      </c>
      <c r="T8699" s="21" t="n">
        <f aca="false">ROUND(P8699*S8699,2)</f>
        <v>3.6</v>
      </c>
      <c r="U8699" s="21" t="n">
        <f aca="false">IF(T8699&lt;=10,1,IF(T8699&lt;=20,2,IF(T8699&lt;=30,3,IF(T8699&lt;=40,4,IF(T8699&lt;=50,5,IF(T8699&lt;=100,6,IF(T8699&lt;=250,7,8)))))))</f>
        <v>1</v>
      </c>
      <c r="V8699" s="21" t="n">
        <f aca="false">IF(AND(OR(Dashboard!$T$3="All",R8699=Dashboard!$T$3),OR(Dashboard!$T$4="All",D8699=Dashboard!$T$4)),1,0)</f>
        <v>1</v>
      </c>
      <c r="W8699" s="21" t="n">
        <f aca="false">IF(V8699=1,T8699+ROW()/10000000,0)</f>
        <v>3.6008699</v>
      </c>
    </row>
    <row r="8700" customFormat="false" ht="15" hidden="false" customHeight="false" outlineLevel="0" collapsed="false">
      <c r="A8700" s="0" t="n">
        <v>18432231</v>
      </c>
      <c r="B8700" s="0" t="s">
        <v>3180</v>
      </c>
      <c r="C8700" s="0" t="n">
        <v>1</v>
      </c>
      <c r="D8700" s="0" t="s">
        <v>17189</v>
      </c>
      <c r="E8700" s="0" t="s">
        <v>18355</v>
      </c>
      <c r="F8700" s="0" t="s">
        <v>5327</v>
      </c>
      <c r="G8700" s="0" t="s">
        <v>18345</v>
      </c>
      <c r="H8700" s="0" t="s">
        <v>3182</v>
      </c>
      <c r="I8700" s="0" t="s">
        <v>2123</v>
      </c>
      <c r="J8700" s="0" t="s">
        <v>47</v>
      </c>
      <c r="K8700" s="0" t="s">
        <v>47</v>
      </c>
      <c r="L8700" s="0" t="s">
        <v>47</v>
      </c>
      <c r="M8700" s="0" t="s">
        <v>47</v>
      </c>
      <c r="N8700" s="0" t="n">
        <v>1</v>
      </c>
      <c r="O8700" s="0" t="n">
        <v>0</v>
      </c>
      <c r="P8700" s="0" t="n">
        <v>300</v>
      </c>
      <c r="Q8700" s="0" t="n">
        <v>1</v>
      </c>
      <c r="R8700" s="0" t="str">
        <f aca="false">INDEX(Lookup!$B$4:$B$18,MATCH(C8700,Lookup!$A$4:$A$18,0))</f>
        <v>India</v>
      </c>
      <c r="S8700" s="20" t="n">
        <f aca="false">INDEX(Lookup!$D$4:$D$18,MATCH(C8700,Lookup!$A$4:$A$18,0))</f>
        <v>0.012</v>
      </c>
      <c r="T8700" s="21" t="n">
        <f aca="false">ROUND(P8700*S8700,2)</f>
        <v>3.6</v>
      </c>
      <c r="U8700" s="21" t="n">
        <f aca="false">IF(T8700&lt;=10,1,IF(T8700&lt;=20,2,IF(T8700&lt;=30,3,IF(T8700&lt;=40,4,IF(T8700&lt;=50,5,IF(T8700&lt;=100,6,IF(T8700&lt;=250,7,8)))))))</f>
        <v>1</v>
      </c>
      <c r="V8700" s="21" t="n">
        <f aca="false">IF(AND(OR(Dashboard!$T$3="All",R8700=Dashboard!$T$3),OR(Dashboard!$T$4="All",D8700=Dashboard!$T$4)),1,0)</f>
        <v>1</v>
      </c>
      <c r="W8700" s="21" t="n">
        <f aca="false">IF(V8700=1,T8700+ROW()/10000000,0)</f>
        <v>3.60087</v>
      </c>
    </row>
    <row r="8701" customFormat="false" ht="15" hidden="false" customHeight="false" outlineLevel="0" collapsed="false">
      <c r="A8701" s="0" t="n">
        <v>18486776</v>
      </c>
      <c r="B8701" s="0" t="s">
        <v>18356</v>
      </c>
      <c r="C8701" s="0" t="n">
        <v>1</v>
      </c>
      <c r="D8701" s="0" t="s">
        <v>17189</v>
      </c>
      <c r="E8701" s="0" t="s">
        <v>18357</v>
      </c>
      <c r="F8701" s="0" t="s">
        <v>5327</v>
      </c>
      <c r="G8701" s="0" t="s">
        <v>18345</v>
      </c>
      <c r="H8701" s="0" t="s">
        <v>2349</v>
      </c>
      <c r="I8701" s="0" t="s">
        <v>2123</v>
      </c>
      <c r="J8701" s="0" t="s">
        <v>47</v>
      </c>
      <c r="K8701" s="0" t="s">
        <v>47</v>
      </c>
      <c r="L8701" s="0" t="s">
        <v>47</v>
      </c>
      <c r="M8701" s="0" t="s">
        <v>47</v>
      </c>
      <c r="N8701" s="0" t="n">
        <v>1</v>
      </c>
      <c r="O8701" s="0" t="n">
        <v>0</v>
      </c>
      <c r="P8701" s="0" t="n">
        <v>150</v>
      </c>
      <c r="Q8701" s="0" t="n">
        <v>1</v>
      </c>
      <c r="R8701" s="0" t="str">
        <f aca="false">INDEX(Lookup!$B$4:$B$18,MATCH(C8701,Lookup!$A$4:$A$18,0))</f>
        <v>India</v>
      </c>
      <c r="S8701" s="20" t="n">
        <f aca="false">INDEX(Lookup!$D$4:$D$18,MATCH(C8701,Lookup!$A$4:$A$18,0))</f>
        <v>0.012</v>
      </c>
      <c r="T8701" s="21" t="n">
        <f aca="false">ROUND(P8701*S8701,2)</f>
        <v>1.8</v>
      </c>
      <c r="U8701" s="21" t="n">
        <f aca="false">IF(T8701&lt;=10,1,IF(T8701&lt;=20,2,IF(T8701&lt;=30,3,IF(T8701&lt;=40,4,IF(T8701&lt;=50,5,IF(T8701&lt;=100,6,IF(T8701&lt;=250,7,8)))))))</f>
        <v>1</v>
      </c>
      <c r="V8701" s="21" t="n">
        <f aca="false">IF(AND(OR(Dashboard!$T$3="All",R8701=Dashboard!$T$3),OR(Dashboard!$T$4="All",D8701=Dashboard!$T$4)),1,0)</f>
        <v>1</v>
      </c>
      <c r="W8701" s="21" t="n">
        <f aca="false">IF(V8701=1,T8701+ROW()/10000000,0)</f>
        <v>1.8008701</v>
      </c>
    </row>
    <row r="8702" customFormat="false" ht="15" hidden="false" customHeight="false" outlineLevel="0" collapsed="false">
      <c r="A8702" s="0" t="n">
        <v>18432236</v>
      </c>
      <c r="B8702" s="0" t="s">
        <v>18358</v>
      </c>
      <c r="C8702" s="0" t="n">
        <v>1</v>
      </c>
      <c r="D8702" s="0" t="s">
        <v>17189</v>
      </c>
      <c r="E8702" s="0" t="s">
        <v>18359</v>
      </c>
      <c r="F8702" s="0" t="s">
        <v>5327</v>
      </c>
      <c r="G8702" s="0" t="s">
        <v>18345</v>
      </c>
      <c r="H8702" s="0" t="s">
        <v>2662</v>
      </c>
      <c r="I8702" s="0" t="s">
        <v>2123</v>
      </c>
      <c r="J8702" s="0" t="s">
        <v>47</v>
      </c>
      <c r="K8702" s="0" t="s">
        <v>47</v>
      </c>
      <c r="L8702" s="0" t="s">
        <v>47</v>
      </c>
      <c r="M8702" s="0" t="s">
        <v>47</v>
      </c>
      <c r="N8702" s="0" t="n">
        <v>1</v>
      </c>
      <c r="O8702" s="0" t="n">
        <v>0</v>
      </c>
      <c r="P8702" s="0" t="n">
        <v>450</v>
      </c>
      <c r="Q8702" s="0" t="n">
        <v>1</v>
      </c>
      <c r="R8702" s="0" t="str">
        <f aca="false">INDEX(Lookup!$B$4:$B$18,MATCH(C8702,Lookup!$A$4:$A$18,0))</f>
        <v>India</v>
      </c>
      <c r="S8702" s="20" t="n">
        <f aca="false">INDEX(Lookup!$D$4:$D$18,MATCH(C8702,Lookup!$A$4:$A$18,0))</f>
        <v>0.012</v>
      </c>
      <c r="T8702" s="21" t="n">
        <f aca="false">ROUND(P8702*S8702,2)</f>
        <v>5.4</v>
      </c>
      <c r="U8702" s="21" t="n">
        <f aca="false">IF(T8702&lt;=10,1,IF(T8702&lt;=20,2,IF(T8702&lt;=30,3,IF(T8702&lt;=40,4,IF(T8702&lt;=50,5,IF(T8702&lt;=100,6,IF(T8702&lt;=250,7,8)))))))</f>
        <v>1</v>
      </c>
      <c r="V8702" s="21" t="n">
        <f aca="false">IF(AND(OR(Dashboard!$T$3="All",R8702=Dashboard!$T$3),OR(Dashboard!$T$4="All",D8702=Dashboard!$T$4)),1,0)</f>
        <v>1</v>
      </c>
      <c r="W8702" s="21" t="n">
        <f aca="false">IF(V8702=1,T8702+ROW()/10000000,0)</f>
        <v>5.4008702</v>
      </c>
    </row>
    <row r="8703" customFormat="false" ht="15" hidden="false" customHeight="false" outlineLevel="0" collapsed="false">
      <c r="A8703" s="0" t="n">
        <v>311706</v>
      </c>
      <c r="B8703" s="0" t="s">
        <v>18360</v>
      </c>
      <c r="C8703" s="0" t="n">
        <v>1</v>
      </c>
      <c r="D8703" s="0" t="s">
        <v>17189</v>
      </c>
      <c r="E8703" s="0" t="s">
        <v>18361</v>
      </c>
      <c r="F8703" s="0" t="s">
        <v>18362</v>
      </c>
      <c r="G8703" s="0" t="s">
        <v>18361</v>
      </c>
      <c r="H8703" s="0" t="s">
        <v>156</v>
      </c>
      <c r="I8703" s="0" t="s">
        <v>2123</v>
      </c>
      <c r="J8703" s="0" t="s">
        <v>47</v>
      </c>
      <c r="K8703" s="0" t="s">
        <v>47</v>
      </c>
      <c r="L8703" s="0" t="s">
        <v>47</v>
      </c>
      <c r="M8703" s="0" t="s">
        <v>47</v>
      </c>
      <c r="N8703" s="0" t="n">
        <v>1</v>
      </c>
      <c r="O8703" s="0" t="n">
        <v>9</v>
      </c>
      <c r="P8703" s="0" t="n">
        <v>300</v>
      </c>
      <c r="Q8703" s="0" t="n">
        <v>3</v>
      </c>
      <c r="R8703" s="0" t="str">
        <f aca="false">INDEX(Lookup!$B$4:$B$18,MATCH(C8703,Lookup!$A$4:$A$18,0))</f>
        <v>India</v>
      </c>
      <c r="S8703" s="20" t="n">
        <f aca="false">INDEX(Lookup!$D$4:$D$18,MATCH(C8703,Lookup!$A$4:$A$18,0))</f>
        <v>0.012</v>
      </c>
      <c r="T8703" s="21" t="n">
        <f aca="false">ROUND(P8703*S8703,2)</f>
        <v>3.6</v>
      </c>
      <c r="U8703" s="21" t="n">
        <f aca="false">IF(T8703&lt;=10,1,IF(T8703&lt;=20,2,IF(T8703&lt;=30,3,IF(T8703&lt;=40,4,IF(T8703&lt;=50,5,IF(T8703&lt;=100,6,IF(T8703&lt;=250,7,8)))))))</f>
        <v>1</v>
      </c>
      <c r="V8703" s="21" t="n">
        <f aca="false">IF(AND(OR(Dashboard!$T$3="All",R8703=Dashboard!$T$3),OR(Dashboard!$T$4="All",D8703=Dashboard!$T$4)),1,0)</f>
        <v>1</v>
      </c>
      <c r="W8703" s="21" t="n">
        <f aca="false">IF(V8703=1,T8703+ROW()/10000000,0)</f>
        <v>3.6008703</v>
      </c>
    </row>
    <row r="8704" customFormat="false" ht="15" hidden="false" customHeight="false" outlineLevel="0" collapsed="false">
      <c r="A8704" s="0" t="n">
        <v>18410380</v>
      </c>
      <c r="B8704" s="0" t="s">
        <v>18363</v>
      </c>
      <c r="C8704" s="0" t="n">
        <v>1</v>
      </c>
      <c r="D8704" s="0" t="s">
        <v>17189</v>
      </c>
      <c r="E8704" s="0" t="s">
        <v>18364</v>
      </c>
      <c r="F8704" s="0" t="s">
        <v>18362</v>
      </c>
      <c r="G8704" s="0" t="s">
        <v>18361</v>
      </c>
      <c r="H8704" s="0" t="s">
        <v>2359</v>
      </c>
      <c r="I8704" s="0" t="s">
        <v>2123</v>
      </c>
      <c r="J8704" s="0" t="s">
        <v>47</v>
      </c>
      <c r="K8704" s="0" t="s">
        <v>47</v>
      </c>
      <c r="L8704" s="0" t="s">
        <v>47</v>
      </c>
      <c r="M8704" s="0" t="s">
        <v>47</v>
      </c>
      <c r="N8704" s="0" t="n">
        <v>2</v>
      </c>
      <c r="O8704" s="0" t="n">
        <v>20</v>
      </c>
      <c r="P8704" s="0" t="n">
        <v>650</v>
      </c>
      <c r="Q8704" s="0" t="n">
        <v>3.4</v>
      </c>
      <c r="R8704" s="0" t="str">
        <f aca="false">INDEX(Lookup!$B$4:$B$18,MATCH(C8704,Lookup!$A$4:$A$18,0))</f>
        <v>India</v>
      </c>
      <c r="S8704" s="20" t="n">
        <f aca="false">INDEX(Lookup!$D$4:$D$18,MATCH(C8704,Lookup!$A$4:$A$18,0))</f>
        <v>0.012</v>
      </c>
      <c r="T8704" s="21" t="n">
        <f aca="false">ROUND(P8704*S8704,2)</f>
        <v>7.8</v>
      </c>
      <c r="U8704" s="21" t="n">
        <f aca="false">IF(T8704&lt;=10,1,IF(T8704&lt;=20,2,IF(T8704&lt;=30,3,IF(T8704&lt;=40,4,IF(T8704&lt;=50,5,IF(T8704&lt;=100,6,IF(T8704&lt;=250,7,8)))))))</f>
        <v>1</v>
      </c>
      <c r="V8704" s="21" t="n">
        <f aca="false">IF(AND(OR(Dashboard!$T$3="All",R8704=Dashboard!$T$3),OR(Dashboard!$T$4="All",D8704=Dashboard!$T$4)),1,0)</f>
        <v>1</v>
      </c>
      <c r="W8704" s="21" t="n">
        <f aca="false">IF(V8704=1,T8704+ROW()/10000000,0)</f>
        <v>7.8008704</v>
      </c>
    </row>
    <row r="8705" customFormat="false" ht="15" hidden="false" customHeight="false" outlineLevel="0" collapsed="false">
      <c r="A8705" s="0" t="n">
        <v>18426112</v>
      </c>
      <c r="B8705" s="0" t="s">
        <v>18365</v>
      </c>
      <c r="C8705" s="0" t="n">
        <v>1</v>
      </c>
      <c r="D8705" s="0" t="s">
        <v>17189</v>
      </c>
      <c r="E8705" s="0" t="s">
        <v>18366</v>
      </c>
      <c r="F8705" s="0" t="s">
        <v>18362</v>
      </c>
      <c r="G8705" s="0" t="s">
        <v>18361</v>
      </c>
      <c r="H8705" s="0" t="s">
        <v>2128</v>
      </c>
      <c r="I8705" s="0" t="s">
        <v>2123</v>
      </c>
      <c r="J8705" s="0" t="s">
        <v>47</v>
      </c>
      <c r="K8705" s="0" t="s">
        <v>47</v>
      </c>
      <c r="L8705" s="0" t="s">
        <v>47</v>
      </c>
      <c r="M8705" s="0" t="s">
        <v>47</v>
      </c>
      <c r="N8705" s="0" t="n">
        <v>1</v>
      </c>
      <c r="O8705" s="0" t="n">
        <v>0</v>
      </c>
      <c r="P8705" s="0" t="n">
        <v>200</v>
      </c>
      <c r="Q8705" s="0" t="n">
        <v>1</v>
      </c>
      <c r="R8705" s="0" t="str">
        <f aca="false">INDEX(Lookup!$B$4:$B$18,MATCH(C8705,Lookup!$A$4:$A$18,0))</f>
        <v>India</v>
      </c>
      <c r="S8705" s="20" t="n">
        <f aca="false">INDEX(Lookup!$D$4:$D$18,MATCH(C8705,Lookup!$A$4:$A$18,0))</f>
        <v>0.012</v>
      </c>
      <c r="T8705" s="21" t="n">
        <f aca="false">ROUND(P8705*S8705,2)</f>
        <v>2.4</v>
      </c>
      <c r="U8705" s="21" t="n">
        <f aca="false">IF(T8705&lt;=10,1,IF(T8705&lt;=20,2,IF(T8705&lt;=30,3,IF(T8705&lt;=40,4,IF(T8705&lt;=50,5,IF(T8705&lt;=100,6,IF(T8705&lt;=250,7,8)))))))</f>
        <v>1</v>
      </c>
      <c r="V8705" s="21" t="n">
        <f aca="false">IF(AND(OR(Dashboard!$T$3="All",R8705=Dashboard!$T$3),OR(Dashboard!$T$4="All",D8705=Dashboard!$T$4)),1,0)</f>
        <v>1</v>
      </c>
      <c r="W8705" s="21" t="n">
        <f aca="false">IF(V8705=1,T8705+ROW()/10000000,0)</f>
        <v>2.4008705</v>
      </c>
    </row>
    <row r="8706" customFormat="false" ht="15" hidden="false" customHeight="false" outlineLevel="0" collapsed="false">
      <c r="A8706" s="0" t="n">
        <v>18418205</v>
      </c>
      <c r="B8706" s="0" t="s">
        <v>18367</v>
      </c>
      <c r="C8706" s="0" t="n">
        <v>1</v>
      </c>
      <c r="D8706" s="0" t="s">
        <v>17189</v>
      </c>
      <c r="E8706" s="0" t="s">
        <v>18368</v>
      </c>
      <c r="F8706" s="0" t="s">
        <v>18362</v>
      </c>
      <c r="G8706" s="0" t="s">
        <v>18361</v>
      </c>
      <c r="H8706" s="0" t="s">
        <v>156</v>
      </c>
      <c r="I8706" s="0" t="s">
        <v>2123</v>
      </c>
      <c r="J8706" s="0" t="s">
        <v>47</v>
      </c>
      <c r="K8706" s="0" t="s">
        <v>47</v>
      </c>
      <c r="L8706" s="0" t="s">
        <v>47</v>
      </c>
      <c r="M8706" s="0" t="s">
        <v>47</v>
      </c>
      <c r="N8706" s="0" t="n">
        <v>2</v>
      </c>
      <c r="O8706" s="0" t="n">
        <v>0</v>
      </c>
      <c r="P8706" s="0" t="n">
        <v>500</v>
      </c>
      <c r="Q8706" s="0" t="n">
        <v>1</v>
      </c>
      <c r="R8706" s="0" t="str">
        <f aca="false">INDEX(Lookup!$B$4:$B$18,MATCH(C8706,Lookup!$A$4:$A$18,0))</f>
        <v>India</v>
      </c>
      <c r="S8706" s="20" t="n">
        <f aca="false">INDEX(Lookup!$D$4:$D$18,MATCH(C8706,Lookup!$A$4:$A$18,0))</f>
        <v>0.012</v>
      </c>
      <c r="T8706" s="21" t="n">
        <f aca="false">ROUND(P8706*S8706,2)</f>
        <v>6</v>
      </c>
      <c r="U8706" s="21" t="n">
        <f aca="false">IF(T8706&lt;=10,1,IF(T8706&lt;=20,2,IF(T8706&lt;=30,3,IF(T8706&lt;=40,4,IF(T8706&lt;=50,5,IF(T8706&lt;=100,6,IF(T8706&lt;=250,7,8)))))))</f>
        <v>1</v>
      </c>
      <c r="V8706" s="21" t="n">
        <f aca="false">IF(AND(OR(Dashboard!$T$3="All",R8706=Dashboard!$T$3),OR(Dashboard!$T$4="All",D8706=Dashboard!$T$4)),1,0)</f>
        <v>1</v>
      </c>
      <c r="W8706" s="21" t="n">
        <f aca="false">IF(V8706=1,T8706+ROW()/10000000,0)</f>
        <v>6.0008706</v>
      </c>
    </row>
    <row r="8707" customFormat="false" ht="15" hidden="false" customHeight="false" outlineLevel="0" collapsed="false">
      <c r="A8707" s="0" t="n">
        <v>18352161</v>
      </c>
      <c r="B8707" s="0" t="s">
        <v>18369</v>
      </c>
      <c r="C8707" s="0" t="n">
        <v>1</v>
      </c>
      <c r="D8707" s="0" t="s">
        <v>17189</v>
      </c>
      <c r="E8707" s="0" t="s">
        <v>18370</v>
      </c>
      <c r="F8707" s="0" t="s">
        <v>18362</v>
      </c>
      <c r="G8707" s="0" t="s">
        <v>18361</v>
      </c>
      <c r="H8707" s="0" t="s">
        <v>156</v>
      </c>
      <c r="I8707" s="0" t="s">
        <v>2123</v>
      </c>
      <c r="J8707" s="0" t="s">
        <v>47</v>
      </c>
      <c r="K8707" s="0" t="s">
        <v>47</v>
      </c>
      <c r="L8707" s="0" t="s">
        <v>47</v>
      </c>
      <c r="M8707" s="0" t="s">
        <v>47</v>
      </c>
      <c r="N8707" s="0" t="n">
        <v>1</v>
      </c>
      <c r="O8707" s="0" t="n">
        <v>3</v>
      </c>
      <c r="P8707" s="0" t="n">
        <v>200</v>
      </c>
      <c r="Q8707" s="0" t="n">
        <v>1</v>
      </c>
      <c r="R8707" s="0" t="str">
        <f aca="false">INDEX(Lookup!$B$4:$B$18,MATCH(C8707,Lookup!$A$4:$A$18,0))</f>
        <v>India</v>
      </c>
      <c r="S8707" s="20" t="n">
        <f aca="false">INDEX(Lookup!$D$4:$D$18,MATCH(C8707,Lookup!$A$4:$A$18,0))</f>
        <v>0.012</v>
      </c>
      <c r="T8707" s="21" t="n">
        <f aca="false">ROUND(P8707*S8707,2)</f>
        <v>2.4</v>
      </c>
      <c r="U8707" s="21" t="n">
        <f aca="false">IF(T8707&lt;=10,1,IF(T8707&lt;=20,2,IF(T8707&lt;=30,3,IF(T8707&lt;=40,4,IF(T8707&lt;=50,5,IF(T8707&lt;=100,6,IF(T8707&lt;=250,7,8)))))))</f>
        <v>1</v>
      </c>
      <c r="V8707" s="21" t="n">
        <f aca="false">IF(AND(OR(Dashboard!$T$3="All",R8707=Dashboard!$T$3),OR(Dashboard!$T$4="All",D8707=Dashboard!$T$4)),1,0)</f>
        <v>1</v>
      </c>
      <c r="W8707" s="21" t="n">
        <f aca="false">IF(V8707=1,T8707+ROW()/10000000,0)</f>
        <v>2.4008707</v>
      </c>
    </row>
    <row r="8708" customFormat="false" ht="15" hidden="false" customHeight="false" outlineLevel="0" collapsed="false">
      <c r="A8708" s="0" t="n">
        <v>18234101</v>
      </c>
      <c r="B8708" s="0" t="s">
        <v>18371</v>
      </c>
      <c r="C8708" s="0" t="n">
        <v>1</v>
      </c>
      <c r="D8708" s="0" t="s">
        <v>17189</v>
      </c>
      <c r="E8708" s="0" t="s">
        <v>18361</v>
      </c>
      <c r="F8708" s="0" t="s">
        <v>18362</v>
      </c>
      <c r="G8708" s="0" t="s">
        <v>18361</v>
      </c>
      <c r="H8708" s="0" t="s">
        <v>156</v>
      </c>
      <c r="I8708" s="0" t="s">
        <v>2123</v>
      </c>
      <c r="J8708" s="0" t="s">
        <v>47</v>
      </c>
      <c r="K8708" s="0" t="s">
        <v>47</v>
      </c>
      <c r="L8708" s="0" t="s">
        <v>47</v>
      </c>
      <c r="M8708" s="0" t="s">
        <v>47</v>
      </c>
      <c r="N8708" s="0" t="n">
        <v>1</v>
      </c>
      <c r="O8708" s="0" t="n">
        <v>1</v>
      </c>
      <c r="P8708" s="0" t="n">
        <v>150</v>
      </c>
      <c r="Q8708" s="0" t="n">
        <v>1</v>
      </c>
      <c r="R8708" s="0" t="str">
        <f aca="false">INDEX(Lookup!$B$4:$B$18,MATCH(C8708,Lookup!$A$4:$A$18,0))</f>
        <v>India</v>
      </c>
      <c r="S8708" s="20" t="n">
        <f aca="false">INDEX(Lookup!$D$4:$D$18,MATCH(C8708,Lookup!$A$4:$A$18,0))</f>
        <v>0.012</v>
      </c>
      <c r="T8708" s="21" t="n">
        <f aca="false">ROUND(P8708*S8708,2)</f>
        <v>1.8</v>
      </c>
      <c r="U8708" s="21" t="n">
        <f aca="false">IF(T8708&lt;=10,1,IF(T8708&lt;=20,2,IF(T8708&lt;=30,3,IF(T8708&lt;=40,4,IF(T8708&lt;=50,5,IF(T8708&lt;=100,6,IF(T8708&lt;=250,7,8)))))))</f>
        <v>1</v>
      </c>
      <c r="V8708" s="21" t="n">
        <f aca="false">IF(AND(OR(Dashboard!$T$3="All",R8708=Dashboard!$T$3),OR(Dashboard!$T$4="All",D8708=Dashboard!$T$4)),1,0)</f>
        <v>1</v>
      </c>
      <c r="W8708" s="21" t="n">
        <f aca="false">IF(V8708=1,T8708+ROW()/10000000,0)</f>
        <v>1.8008708</v>
      </c>
    </row>
    <row r="8709" customFormat="false" ht="15" hidden="false" customHeight="false" outlineLevel="0" collapsed="false">
      <c r="A8709" s="0" t="n">
        <v>312313</v>
      </c>
      <c r="B8709" s="0" t="s">
        <v>18372</v>
      </c>
      <c r="C8709" s="0" t="n">
        <v>1</v>
      </c>
      <c r="D8709" s="0" t="s">
        <v>17189</v>
      </c>
      <c r="E8709" s="0" t="s">
        <v>18373</v>
      </c>
      <c r="F8709" s="0" t="s">
        <v>18374</v>
      </c>
      <c r="G8709" s="0" t="s">
        <v>18375</v>
      </c>
      <c r="H8709" s="0" t="s">
        <v>3129</v>
      </c>
      <c r="I8709" s="0" t="s">
        <v>2123</v>
      </c>
      <c r="J8709" s="0" t="s">
        <v>47</v>
      </c>
      <c r="K8709" s="0" t="s">
        <v>47</v>
      </c>
      <c r="L8709" s="0" t="s">
        <v>47</v>
      </c>
      <c r="M8709" s="0" t="s">
        <v>47</v>
      </c>
      <c r="N8709" s="0" t="n">
        <v>1</v>
      </c>
      <c r="O8709" s="0" t="n">
        <v>5</v>
      </c>
      <c r="P8709" s="0" t="n">
        <v>400</v>
      </c>
      <c r="Q8709" s="0" t="n">
        <v>2.8</v>
      </c>
      <c r="R8709" s="0" t="str">
        <f aca="false">INDEX(Lookup!$B$4:$B$18,MATCH(C8709,Lookup!$A$4:$A$18,0))</f>
        <v>India</v>
      </c>
      <c r="S8709" s="20" t="n">
        <f aca="false">INDEX(Lookup!$D$4:$D$18,MATCH(C8709,Lookup!$A$4:$A$18,0))</f>
        <v>0.012</v>
      </c>
      <c r="T8709" s="21" t="n">
        <f aca="false">ROUND(P8709*S8709,2)</f>
        <v>4.8</v>
      </c>
      <c r="U8709" s="21" t="n">
        <f aca="false">IF(T8709&lt;=10,1,IF(T8709&lt;=20,2,IF(T8709&lt;=30,3,IF(T8709&lt;=40,4,IF(T8709&lt;=50,5,IF(T8709&lt;=100,6,IF(T8709&lt;=250,7,8)))))))</f>
        <v>1</v>
      </c>
      <c r="V8709" s="21" t="n">
        <f aca="false">IF(AND(OR(Dashboard!$T$3="All",R8709=Dashboard!$T$3),OR(Dashboard!$T$4="All",D8709=Dashboard!$T$4)),1,0)</f>
        <v>1</v>
      </c>
      <c r="W8709" s="21" t="n">
        <f aca="false">IF(V8709=1,T8709+ROW()/10000000,0)</f>
        <v>4.8008709</v>
      </c>
    </row>
    <row r="8710" customFormat="false" ht="15" hidden="false" customHeight="false" outlineLevel="0" collapsed="false">
      <c r="A8710" s="0" t="n">
        <v>18339329</v>
      </c>
      <c r="B8710" s="0" t="s">
        <v>18376</v>
      </c>
      <c r="C8710" s="0" t="n">
        <v>1</v>
      </c>
      <c r="D8710" s="0" t="s">
        <v>17189</v>
      </c>
      <c r="E8710" s="0" t="s">
        <v>18377</v>
      </c>
      <c r="F8710" s="0" t="s">
        <v>18374</v>
      </c>
      <c r="G8710" s="0" t="s">
        <v>18375</v>
      </c>
      <c r="H8710" s="0" t="s">
        <v>2288</v>
      </c>
      <c r="I8710" s="0" t="s">
        <v>2123</v>
      </c>
      <c r="J8710" s="0" t="s">
        <v>47</v>
      </c>
      <c r="K8710" s="0" t="s">
        <v>47</v>
      </c>
      <c r="L8710" s="0" t="s">
        <v>47</v>
      </c>
      <c r="M8710" s="0" t="s">
        <v>47</v>
      </c>
      <c r="N8710" s="0" t="n">
        <v>2</v>
      </c>
      <c r="O8710" s="0" t="n">
        <v>4</v>
      </c>
      <c r="P8710" s="0" t="n">
        <v>550</v>
      </c>
      <c r="Q8710" s="0" t="n">
        <v>2.9</v>
      </c>
      <c r="R8710" s="0" t="str">
        <f aca="false">INDEX(Lookup!$B$4:$B$18,MATCH(C8710,Lookup!$A$4:$A$18,0))</f>
        <v>India</v>
      </c>
      <c r="S8710" s="20" t="n">
        <f aca="false">INDEX(Lookup!$D$4:$D$18,MATCH(C8710,Lookup!$A$4:$A$18,0))</f>
        <v>0.012</v>
      </c>
      <c r="T8710" s="21" t="n">
        <f aca="false">ROUND(P8710*S8710,2)</f>
        <v>6.6</v>
      </c>
      <c r="U8710" s="21" t="n">
        <f aca="false">IF(T8710&lt;=10,1,IF(T8710&lt;=20,2,IF(T8710&lt;=30,3,IF(T8710&lt;=40,4,IF(T8710&lt;=50,5,IF(T8710&lt;=100,6,IF(T8710&lt;=250,7,8)))))))</f>
        <v>1</v>
      </c>
      <c r="V8710" s="21" t="n">
        <f aca="false">IF(AND(OR(Dashboard!$T$3="All",R8710=Dashboard!$T$3),OR(Dashboard!$T$4="All",D8710=Dashboard!$T$4)),1,0)</f>
        <v>1</v>
      </c>
      <c r="W8710" s="21" t="n">
        <f aca="false">IF(V8710=1,T8710+ROW()/10000000,0)</f>
        <v>6.600871</v>
      </c>
    </row>
    <row r="8711" customFormat="false" ht="15" hidden="false" customHeight="false" outlineLevel="0" collapsed="false">
      <c r="A8711" s="0" t="n">
        <v>304818</v>
      </c>
      <c r="B8711" s="0" t="s">
        <v>18378</v>
      </c>
      <c r="C8711" s="0" t="n">
        <v>1</v>
      </c>
      <c r="D8711" s="0" t="s">
        <v>17189</v>
      </c>
      <c r="E8711" s="0" t="s">
        <v>18379</v>
      </c>
      <c r="F8711" s="0" t="s">
        <v>18374</v>
      </c>
      <c r="G8711" s="0" t="s">
        <v>18375</v>
      </c>
      <c r="H8711" s="0" t="s">
        <v>2359</v>
      </c>
      <c r="I8711" s="0" t="s">
        <v>2123</v>
      </c>
      <c r="J8711" s="0" t="s">
        <v>47</v>
      </c>
      <c r="K8711" s="0" t="s">
        <v>47</v>
      </c>
      <c r="L8711" s="0" t="s">
        <v>47</v>
      </c>
      <c r="M8711" s="0" t="s">
        <v>47</v>
      </c>
      <c r="N8711" s="0" t="n">
        <v>2</v>
      </c>
      <c r="O8711" s="0" t="n">
        <v>27</v>
      </c>
      <c r="P8711" s="0" t="n">
        <v>550</v>
      </c>
      <c r="Q8711" s="0" t="n">
        <v>3</v>
      </c>
      <c r="R8711" s="0" t="str">
        <f aca="false">INDEX(Lookup!$B$4:$B$18,MATCH(C8711,Lookup!$A$4:$A$18,0))</f>
        <v>India</v>
      </c>
      <c r="S8711" s="20" t="n">
        <f aca="false">INDEX(Lookup!$D$4:$D$18,MATCH(C8711,Lookup!$A$4:$A$18,0))</f>
        <v>0.012</v>
      </c>
      <c r="T8711" s="21" t="n">
        <f aca="false">ROUND(P8711*S8711,2)</f>
        <v>6.6</v>
      </c>
      <c r="U8711" s="21" t="n">
        <f aca="false">IF(T8711&lt;=10,1,IF(T8711&lt;=20,2,IF(T8711&lt;=30,3,IF(T8711&lt;=40,4,IF(T8711&lt;=50,5,IF(T8711&lt;=100,6,IF(T8711&lt;=250,7,8)))))))</f>
        <v>1</v>
      </c>
      <c r="V8711" s="21" t="n">
        <f aca="false">IF(AND(OR(Dashboard!$T$3="All",R8711=Dashboard!$T$3),OR(Dashboard!$T$4="All",D8711=Dashboard!$T$4)),1,0)</f>
        <v>1</v>
      </c>
      <c r="W8711" s="21" t="n">
        <f aca="false">IF(V8711=1,T8711+ROW()/10000000,0)</f>
        <v>6.6008711</v>
      </c>
    </row>
    <row r="8712" customFormat="false" ht="15" hidden="false" customHeight="false" outlineLevel="0" collapsed="false">
      <c r="A8712" s="0" t="n">
        <v>18303838</v>
      </c>
      <c r="B8712" s="0" t="s">
        <v>18380</v>
      </c>
      <c r="C8712" s="0" t="n">
        <v>1</v>
      </c>
      <c r="D8712" s="0" t="s">
        <v>17189</v>
      </c>
      <c r="E8712" s="0" t="s">
        <v>18375</v>
      </c>
      <c r="F8712" s="0" t="s">
        <v>18374</v>
      </c>
      <c r="G8712" s="0" t="s">
        <v>18375</v>
      </c>
      <c r="H8712" s="0" t="s">
        <v>156</v>
      </c>
      <c r="I8712" s="0" t="s">
        <v>2123</v>
      </c>
      <c r="J8712" s="0" t="s">
        <v>47</v>
      </c>
      <c r="K8712" s="0" t="s">
        <v>47</v>
      </c>
      <c r="L8712" s="0" t="s">
        <v>47</v>
      </c>
      <c r="M8712" s="0" t="s">
        <v>47</v>
      </c>
      <c r="N8712" s="0" t="n">
        <v>2</v>
      </c>
      <c r="O8712" s="0" t="n">
        <v>5</v>
      </c>
      <c r="P8712" s="0" t="n">
        <v>700</v>
      </c>
      <c r="Q8712" s="0" t="n">
        <v>3</v>
      </c>
      <c r="R8712" s="0" t="str">
        <f aca="false">INDEX(Lookup!$B$4:$B$18,MATCH(C8712,Lookup!$A$4:$A$18,0))</f>
        <v>India</v>
      </c>
      <c r="S8712" s="20" t="n">
        <f aca="false">INDEX(Lookup!$D$4:$D$18,MATCH(C8712,Lookup!$A$4:$A$18,0))</f>
        <v>0.012</v>
      </c>
      <c r="T8712" s="21" t="n">
        <f aca="false">ROUND(P8712*S8712,2)</f>
        <v>8.4</v>
      </c>
      <c r="U8712" s="21" t="n">
        <f aca="false">IF(T8712&lt;=10,1,IF(T8712&lt;=20,2,IF(T8712&lt;=30,3,IF(T8712&lt;=40,4,IF(T8712&lt;=50,5,IF(T8712&lt;=100,6,IF(T8712&lt;=250,7,8)))))))</f>
        <v>1</v>
      </c>
      <c r="V8712" s="21" t="n">
        <f aca="false">IF(AND(OR(Dashboard!$T$3="All",R8712=Dashboard!$T$3),OR(Dashboard!$T$4="All",D8712=Dashboard!$T$4)),1,0)</f>
        <v>1</v>
      </c>
      <c r="W8712" s="21" t="n">
        <f aca="false">IF(V8712=1,T8712+ROW()/10000000,0)</f>
        <v>8.4008712</v>
      </c>
    </row>
    <row r="8713" customFormat="false" ht="15" hidden="false" customHeight="false" outlineLevel="0" collapsed="false">
      <c r="A8713" s="0" t="n">
        <v>310724</v>
      </c>
      <c r="B8713" s="0" t="s">
        <v>14039</v>
      </c>
      <c r="C8713" s="0" t="n">
        <v>1</v>
      </c>
      <c r="D8713" s="0" t="s">
        <v>17189</v>
      </c>
      <c r="E8713" s="0" t="s">
        <v>18381</v>
      </c>
      <c r="F8713" s="0" t="s">
        <v>18374</v>
      </c>
      <c r="G8713" s="0" t="s">
        <v>18375</v>
      </c>
      <c r="H8713" s="0" t="s">
        <v>3142</v>
      </c>
      <c r="I8713" s="0" t="s">
        <v>2123</v>
      </c>
      <c r="J8713" s="0" t="s">
        <v>47</v>
      </c>
      <c r="K8713" s="0" t="s">
        <v>47</v>
      </c>
      <c r="L8713" s="0" t="s">
        <v>47</v>
      </c>
      <c r="M8713" s="0" t="s">
        <v>47</v>
      </c>
      <c r="N8713" s="0" t="n">
        <v>2</v>
      </c>
      <c r="O8713" s="0" t="n">
        <v>7</v>
      </c>
      <c r="P8713" s="0" t="n">
        <v>500</v>
      </c>
      <c r="Q8713" s="0" t="n">
        <v>3.1</v>
      </c>
      <c r="R8713" s="0" t="str">
        <f aca="false">INDEX(Lookup!$B$4:$B$18,MATCH(C8713,Lookup!$A$4:$A$18,0))</f>
        <v>India</v>
      </c>
      <c r="S8713" s="20" t="n">
        <f aca="false">INDEX(Lookup!$D$4:$D$18,MATCH(C8713,Lookup!$A$4:$A$18,0))</f>
        <v>0.012</v>
      </c>
      <c r="T8713" s="21" t="n">
        <f aca="false">ROUND(P8713*S8713,2)</f>
        <v>6</v>
      </c>
      <c r="U8713" s="21" t="n">
        <f aca="false">IF(T8713&lt;=10,1,IF(T8713&lt;=20,2,IF(T8713&lt;=30,3,IF(T8713&lt;=40,4,IF(T8713&lt;=50,5,IF(T8713&lt;=100,6,IF(T8713&lt;=250,7,8)))))))</f>
        <v>1</v>
      </c>
      <c r="V8713" s="21" t="n">
        <f aca="false">IF(AND(OR(Dashboard!$T$3="All",R8713=Dashboard!$T$3),OR(Dashboard!$T$4="All",D8713=Dashboard!$T$4)),1,0)</f>
        <v>1</v>
      </c>
      <c r="W8713" s="21" t="n">
        <f aca="false">IF(V8713=1,T8713+ROW()/10000000,0)</f>
        <v>6.0008713</v>
      </c>
    </row>
    <row r="8714" customFormat="false" ht="15" hidden="false" customHeight="false" outlineLevel="0" collapsed="false">
      <c r="A8714" s="0" t="n">
        <v>310753</v>
      </c>
      <c r="B8714" s="0" t="s">
        <v>4596</v>
      </c>
      <c r="C8714" s="0" t="n">
        <v>1</v>
      </c>
      <c r="D8714" s="0" t="s">
        <v>17189</v>
      </c>
      <c r="E8714" s="0" t="s">
        <v>18382</v>
      </c>
      <c r="F8714" s="0" t="s">
        <v>18374</v>
      </c>
      <c r="G8714" s="0" t="s">
        <v>18375</v>
      </c>
      <c r="H8714" s="0" t="s">
        <v>402</v>
      </c>
      <c r="I8714" s="0" t="s">
        <v>2123</v>
      </c>
      <c r="J8714" s="0" t="s">
        <v>47</v>
      </c>
      <c r="K8714" s="0" t="s">
        <v>46</v>
      </c>
      <c r="L8714" s="0" t="s">
        <v>47</v>
      </c>
      <c r="M8714" s="0" t="s">
        <v>47</v>
      </c>
      <c r="N8714" s="0" t="n">
        <v>1</v>
      </c>
      <c r="O8714" s="0" t="n">
        <v>22</v>
      </c>
      <c r="P8714" s="0" t="n">
        <v>250</v>
      </c>
      <c r="Q8714" s="0" t="n">
        <v>3.4</v>
      </c>
      <c r="R8714" s="0" t="str">
        <f aca="false">INDEX(Lookup!$B$4:$B$18,MATCH(C8714,Lookup!$A$4:$A$18,0))</f>
        <v>India</v>
      </c>
      <c r="S8714" s="20" t="n">
        <f aca="false">INDEX(Lookup!$D$4:$D$18,MATCH(C8714,Lookup!$A$4:$A$18,0))</f>
        <v>0.012</v>
      </c>
      <c r="T8714" s="21" t="n">
        <f aca="false">ROUND(P8714*S8714,2)</f>
        <v>3</v>
      </c>
      <c r="U8714" s="21" t="n">
        <f aca="false">IF(T8714&lt;=10,1,IF(T8714&lt;=20,2,IF(T8714&lt;=30,3,IF(T8714&lt;=40,4,IF(T8714&lt;=50,5,IF(T8714&lt;=100,6,IF(T8714&lt;=250,7,8)))))))</f>
        <v>1</v>
      </c>
      <c r="V8714" s="21" t="n">
        <f aca="false">IF(AND(OR(Dashboard!$T$3="All",R8714=Dashboard!$T$3),OR(Dashboard!$T$4="All",D8714=Dashboard!$T$4)),1,0)</f>
        <v>1</v>
      </c>
      <c r="W8714" s="21" t="n">
        <f aca="false">IF(V8714=1,T8714+ROW()/10000000,0)</f>
        <v>3.0008714</v>
      </c>
    </row>
    <row r="8715" customFormat="false" ht="15" hidden="false" customHeight="false" outlineLevel="0" collapsed="false">
      <c r="A8715" s="0" t="n">
        <v>18435295</v>
      </c>
      <c r="B8715" s="0" t="s">
        <v>18383</v>
      </c>
      <c r="C8715" s="0" t="n">
        <v>1</v>
      </c>
      <c r="D8715" s="0" t="s">
        <v>17189</v>
      </c>
      <c r="E8715" s="0" t="s">
        <v>18384</v>
      </c>
      <c r="F8715" s="0" t="s">
        <v>18374</v>
      </c>
      <c r="G8715" s="0" t="s">
        <v>18375</v>
      </c>
      <c r="H8715" s="0" t="s">
        <v>1358</v>
      </c>
      <c r="I8715" s="0" t="s">
        <v>2123</v>
      </c>
      <c r="J8715" s="0" t="s">
        <v>47</v>
      </c>
      <c r="K8715" s="0" t="s">
        <v>47</v>
      </c>
      <c r="L8715" s="0" t="s">
        <v>47</v>
      </c>
      <c r="M8715" s="0" t="s">
        <v>47</v>
      </c>
      <c r="N8715" s="0" t="n">
        <v>1</v>
      </c>
      <c r="O8715" s="0" t="n">
        <v>1</v>
      </c>
      <c r="P8715" s="0" t="n">
        <v>300</v>
      </c>
      <c r="Q8715" s="0" t="n">
        <v>1</v>
      </c>
      <c r="R8715" s="0" t="str">
        <f aca="false">INDEX(Lookup!$B$4:$B$18,MATCH(C8715,Lookup!$A$4:$A$18,0))</f>
        <v>India</v>
      </c>
      <c r="S8715" s="20" t="n">
        <f aca="false">INDEX(Lookup!$D$4:$D$18,MATCH(C8715,Lookup!$A$4:$A$18,0))</f>
        <v>0.012</v>
      </c>
      <c r="T8715" s="21" t="n">
        <f aca="false">ROUND(P8715*S8715,2)</f>
        <v>3.6</v>
      </c>
      <c r="U8715" s="21" t="n">
        <f aca="false">IF(T8715&lt;=10,1,IF(T8715&lt;=20,2,IF(T8715&lt;=30,3,IF(T8715&lt;=40,4,IF(T8715&lt;=50,5,IF(T8715&lt;=100,6,IF(T8715&lt;=250,7,8)))))))</f>
        <v>1</v>
      </c>
      <c r="V8715" s="21" t="n">
        <f aca="false">IF(AND(OR(Dashboard!$T$3="All",R8715=Dashboard!$T$3),OR(Dashboard!$T$4="All",D8715=Dashboard!$T$4)),1,0)</f>
        <v>1</v>
      </c>
      <c r="W8715" s="21" t="n">
        <f aca="false">IF(V8715=1,T8715+ROW()/10000000,0)</f>
        <v>3.6008715</v>
      </c>
    </row>
    <row r="8716" customFormat="false" ht="15" hidden="false" customHeight="false" outlineLevel="0" collapsed="false">
      <c r="A8716" s="0" t="n">
        <v>18281160</v>
      </c>
      <c r="B8716" s="0" t="s">
        <v>18385</v>
      </c>
      <c r="C8716" s="0" t="n">
        <v>1</v>
      </c>
      <c r="D8716" s="0" t="s">
        <v>17189</v>
      </c>
      <c r="E8716" s="0" t="s">
        <v>18375</v>
      </c>
      <c r="F8716" s="0" t="s">
        <v>18374</v>
      </c>
      <c r="G8716" s="0" t="s">
        <v>18375</v>
      </c>
      <c r="H8716" s="0" t="s">
        <v>2128</v>
      </c>
      <c r="I8716" s="0" t="s">
        <v>2123</v>
      </c>
      <c r="J8716" s="0" t="s">
        <v>47</v>
      </c>
      <c r="K8716" s="0" t="s">
        <v>47</v>
      </c>
      <c r="L8716" s="0" t="s">
        <v>47</v>
      </c>
      <c r="M8716" s="0" t="s">
        <v>47</v>
      </c>
      <c r="N8716" s="0" t="n">
        <v>1</v>
      </c>
      <c r="O8716" s="0" t="n">
        <v>0</v>
      </c>
      <c r="P8716" s="0" t="n">
        <v>200</v>
      </c>
      <c r="Q8716" s="0" t="n">
        <v>1</v>
      </c>
      <c r="R8716" s="0" t="str">
        <f aca="false">INDEX(Lookup!$B$4:$B$18,MATCH(C8716,Lookup!$A$4:$A$18,0))</f>
        <v>India</v>
      </c>
      <c r="S8716" s="20" t="n">
        <f aca="false">INDEX(Lookup!$D$4:$D$18,MATCH(C8716,Lookup!$A$4:$A$18,0))</f>
        <v>0.012</v>
      </c>
      <c r="T8716" s="21" t="n">
        <f aca="false">ROUND(P8716*S8716,2)</f>
        <v>2.4</v>
      </c>
      <c r="U8716" s="21" t="n">
        <f aca="false">IF(T8716&lt;=10,1,IF(T8716&lt;=20,2,IF(T8716&lt;=30,3,IF(T8716&lt;=40,4,IF(T8716&lt;=50,5,IF(T8716&lt;=100,6,IF(T8716&lt;=250,7,8)))))))</f>
        <v>1</v>
      </c>
      <c r="V8716" s="21" t="n">
        <f aca="false">IF(AND(OR(Dashboard!$T$3="All",R8716=Dashboard!$T$3),OR(Dashboard!$T$4="All",D8716=Dashboard!$T$4)),1,0)</f>
        <v>1</v>
      </c>
      <c r="W8716" s="21" t="n">
        <f aca="false">IF(V8716=1,T8716+ROW()/10000000,0)</f>
        <v>2.4008716</v>
      </c>
    </row>
    <row r="8717" customFormat="false" ht="15" hidden="false" customHeight="false" outlineLevel="0" collapsed="false">
      <c r="A8717" s="0" t="n">
        <v>309155</v>
      </c>
      <c r="B8717" s="0" t="s">
        <v>2408</v>
      </c>
      <c r="C8717" s="0" t="n">
        <v>1</v>
      </c>
      <c r="D8717" s="0" t="s">
        <v>17189</v>
      </c>
      <c r="E8717" s="0" t="s">
        <v>18384</v>
      </c>
      <c r="F8717" s="0" t="s">
        <v>18374</v>
      </c>
      <c r="G8717" s="0" t="s">
        <v>18375</v>
      </c>
      <c r="H8717" s="0" t="s">
        <v>3392</v>
      </c>
      <c r="I8717" s="0" t="s">
        <v>2123</v>
      </c>
      <c r="J8717" s="0" t="s">
        <v>47</v>
      </c>
      <c r="K8717" s="0" t="s">
        <v>47</v>
      </c>
      <c r="L8717" s="0" t="s">
        <v>47</v>
      </c>
      <c r="M8717" s="0" t="s">
        <v>47</v>
      </c>
      <c r="N8717" s="0" t="n">
        <v>2</v>
      </c>
      <c r="O8717" s="0" t="n">
        <v>38</v>
      </c>
      <c r="P8717" s="0" t="n">
        <v>700</v>
      </c>
      <c r="Q8717" s="0" t="n">
        <v>2.3</v>
      </c>
      <c r="R8717" s="0" t="str">
        <f aca="false">INDEX(Lookup!$B$4:$B$18,MATCH(C8717,Lookup!$A$4:$A$18,0))</f>
        <v>India</v>
      </c>
      <c r="S8717" s="20" t="n">
        <f aca="false">INDEX(Lookup!$D$4:$D$18,MATCH(C8717,Lookup!$A$4:$A$18,0))</f>
        <v>0.012</v>
      </c>
      <c r="T8717" s="21" t="n">
        <f aca="false">ROUND(P8717*S8717,2)</f>
        <v>8.4</v>
      </c>
      <c r="U8717" s="21" t="n">
        <f aca="false">IF(T8717&lt;=10,1,IF(T8717&lt;=20,2,IF(T8717&lt;=30,3,IF(T8717&lt;=40,4,IF(T8717&lt;=50,5,IF(T8717&lt;=100,6,IF(T8717&lt;=250,7,8)))))))</f>
        <v>1</v>
      </c>
      <c r="V8717" s="21" t="n">
        <f aca="false">IF(AND(OR(Dashboard!$T$3="All",R8717=Dashboard!$T$3),OR(Dashboard!$T$4="All",D8717=Dashboard!$T$4)),1,0)</f>
        <v>1</v>
      </c>
      <c r="W8717" s="21" t="n">
        <f aca="false">IF(V8717=1,T8717+ROW()/10000000,0)</f>
        <v>8.4008717</v>
      </c>
    </row>
    <row r="8718" customFormat="false" ht="15" hidden="false" customHeight="false" outlineLevel="0" collapsed="false">
      <c r="A8718" s="0" t="n">
        <v>18289230</v>
      </c>
      <c r="B8718" s="0" t="s">
        <v>17942</v>
      </c>
      <c r="C8718" s="0" t="n">
        <v>1</v>
      </c>
      <c r="D8718" s="0" t="s">
        <v>17189</v>
      </c>
      <c r="E8718" s="0" t="s">
        <v>18386</v>
      </c>
      <c r="F8718" s="0" t="s">
        <v>18374</v>
      </c>
      <c r="G8718" s="0" t="s">
        <v>18375</v>
      </c>
      <c r="H8718" s="0" t="s">
        <v>3067</v>
      </c>
      <c r="I8718" s="0" t="s">
        <v>2123</v>
      </c>
      <c r="J8718" s="0" t="s">
        <v>47</v>
      </c>
      <c r="K8718" s="0" t="s">
        <v>46</v>
      </c>
      <c r="L8718" s="0" t="s">
        <v>47</v>
      </c>
      <c r="M8718" s="0" t="s">
        <v>47</v>
      </c>
      <c r="N8718" s="0" t="n">
        <v>1</v>
      </c>
      <c r="O8718" s="0" t="n">
        <v>7</v>
      </c>
      <c r="P8718" s="0" t="n">
        <v>450</v>
      </c>
      <c r="Q8718" s="0" t="n">
        <v>2.4</v>
      </c>
      <c r="R8718" s="0" t="str">
        <f aca="false">INDEX(Lookup!$B$4:$B$18,MATCH(C8718,Lookup!$A$4:$A$18,0))</f>
        <v>India</v>
      </c>
      <c r="S8718" s="20" t="n">
        <f aca="false">INDEX(Lookup!$D$4:$D$18,MATCH(C8718,Lookup!$A$4:$A$18,0))</f>
        <v>0.012</v>
      </c>
      <c r="T8718" s="21" t="n">
        <f aca="false">ROUND(P8718*S8718,2)</f>
        <v>5.4</v>
      </c>
      <c r="U8718" s="21" t="n">
        <f aca="false">IF(T8718&lt;=10,1,IF(T8718&lt;=20,2,IF(T8718&lt;=30,3,IF(T8718&lt;=40,4,IF(T8718&lt;=50,5,IF(T8718&lt;=100,6,IF(T8718&lt;=250,7,8)))))))</f>
        <v>1</v>
      </c>
      <c r="V8718" s="21" t="n">
        <f aca="false">IF(AND(OR(Dashboard!$T$3="All",R8718=Dashboard!$T$3),OR(Dashboard!$T$4="All",D8718=Dashboard!$T$4)),1,0)</f>
        <v>1</v>
      </c>
      <c r="W8718" s="21" t="n">
        <f aca="false">IF(V8718=1,T8718+ROW()/10000000,0)</f>
        <v>5.4008718</v>
      </c>
    </row>
    <row r="8719" customFormat="false" ht="15" hidden="false" customHeight="false" outlineLevel="0" collapsed="false">
      <c r="A8719" s="0" t="n">
        <v>18277218</v>
      </c>
      <c r="B8719" s="0" t="s">
        <v>18387</v>
      </c>
      <c r="C8719" s="0" t="n">
        <v>1</v>
      </c>
      <c r="D8719" s="0" t="s">
        <v>17189</v>
      </c>
      <c r="E8719" s="0" t="s">
        <v>18388</v>
      </c>
      <c r="F8719" s="0" t="s">
        <v>3424</v>
      </c>
      <c r="G8719" s="0" t="s">
        <v>18389</v>
      </c>
      <c r="H8719" s="0" t="s">
        <v>2868</v>
      </c>
      <c r="I8719" s="0" t="s">
        <v>2123</v>
      </c>
      <c r="J8719" s="0" t="s">
        <v>47</v>
      </c>
      <c r="K8719" s="0" t="s">
        <v>47</v>
      </c>
      <c r="L8719" s="0" t="s">
        <v>47</v>
      </c>
      <c r="M8719" s="0" t="s">
        <v>47</v>
      </c>
      <c r="N8719" s="0" t="n">
        <v>2</v>
      </c>
      <c r="O8719" s="0" t="n">
        <v>11</v>
      </c>
      <c r="P8719" s="0" t="n">
        <v>500</v>
      </c>
      <c r="Q8719" s="0" t="n">
        <v>3</v>
      </c>
      <c r="R8719" s="0" t="str">
        <f aca="false">INDEX(Lookup!$B$4:$B$18,MATCH(C8719,Lookup!$A$4:$A$18,0))</f>
        <v>India</v>
      </c>
      <c r="S8719" s="20" t="n">
        <f aca="false">INDEX(Lookup!$D$4:$D$18,MATCH(C8719,Lookup!$A$4:$A$18,0))</f>
        <v>0.012</v>
      </c>
      <c r="T8719" s="21" t="n">
        <f aca="false">ROUND(P8719*S8719,2)</f>
        <v>6</v>
      </c>
      <c r="U8719" s="21" t="n">
        <f aca="false">IF(T8719&lt;=10,1,IF(T8719&lt;=20,2,IF(T8719&lt;=30,3,IF(T8719&lt;=40,4,IF(T8719&lt;=50,5,IF(T8719&lt;=100,6,IF(T8719&lt;=250,7,8)))))))</f>
        <v>1</v>
      </c>
      <c r="V8719" s="21" t="n">
        <f aca="false">IF(AND(OR(Dashboard!$T$3="All",R8719=Dashboard!$T$3),OR(Dashboard!$T$4="All",D8719=Dashboard!$T$4)),1,0)</f>
        <v>1</v>
      </c>
      <c r="W8719" s="21" t="n">
        <f aca="false">IF(V8719=1,T8719+ROW()/10000000,0)</f>
        <v>6.0008719</v>
      </c>
    </row>
    <row r="8720" customFormat="false" ht="15" hidden="false" customHeight="false" outlineLevel="0" collapsed="false">
      <c r="A8720" s="0" t="n">
        <v>18133492</v>
      </c>
      <c r="B8720" s="0" t="s">
        <v>18390</v>
      </c>
      <c r="C8720" s="0" t="n">
        <v>1</v>
      </c>
      <c r="D8720" s="0" t="s">
        <v>17189</v>
      </c>
      <c r="E8720" s="0" t="s">
        <v>18391</v>
      </c>
      <c r="F8720" s="0" t="s">
        <v>3424</v>
      </c>
      <c r="G8720" s="0" t="s">
        <v>18389</v>
      </c>
      <c r="H8720" s="0" t="s">
        <v>2128</v>
      </c>
      <c r="I8720" s="0" t="s">
        <v>2123</v>
      </c>
      <c r="J8720" s="0" t="s">
        <v>47</v>
      </c>
      <c r="K8720" s="0" t="s">
        <v>46</v>
      </c>
      <c r="L8720" s="0" t="s">
        <v>47</v>
      </c>
      <c r="M8720" s="0" t="s">
        <v>47</v>
      </c>
      <c r="N8720" s="0" t="n">
        <v>1</v>
      </c>
      <c r="O8720" s="0" t="n">
        <v>61</v>
      </c>
      <c r="P8720" s="0" t="n">
        <v>400</v>
      </c>
      <c r="Q8720" s="0" t="n">
        <v>3.2</v>
      </c>
      <c r="R8720" s="0" t="str">
        <f aca="false">INDEX(Lookup!$B$4:$B$18,MATCH(C8720,Lookup!$A$4:$A$18,0))</f>
        <v>India</v>
      </c>
      <c r="S8720" s="20" t="n">
        <f aca="false">INDEX(Lookup!$D$4:$D$18,MATCH(C8720,Lookup!$A$4:$A$18,0))</f>
        <v>0.012</v>
      </c>
      <c r="T8720" s="21" t="n">
        <f aca="false">ROUND(P8720*S8720,2)</f>
        <v>4.8</v>
      </c>
      <c r="U8720" s="21" t="n">
        <f aca="false">IF(T8720&lt;=10,1,IF(T8720&lt;=20,2,IF(T8720&lt;=30,3,IF(T8720&lt;=40,4,IF(T8720&lt;=50,5,IF(T8720&lt;=100,6,IF(T8720&lt;=250,7,8)))))))</f>
        <v>1</v>
      </c>
      <c r="V8720" s="21" t="n">
        <f aca="false">IF(AND(OR(Dashboard!$T$3="All",R8720=Dashboard!$T$3),OR(Dashboard!$T$4="All",D8720=Dashboard!$T$4)),1,0)</f>
        <v>1</v>
      </c>
      <c r="W8720" s="21" t="n">
        <f aca="false">IF(V8720=1,T8720+ROW()/10000000,0)</f>
        <v>4.800872</v>
      </c>
    </row>
    <row r="8721" customFormat="false" ht="15" hidden="false" customHeight="false" outlineLevel="0" collapsed="false">
      <c r="A8721" s="0" t="n">
        <v>18332086</v>
      </c>
      <c r="B8721" s="0" t="s">
        <v>18392</v>
      </c>
      <c r="C8721" s="0" t="n">
        <v>1</v>
      </c>
      <c r="D8721" s="0" t="s">
        <v>17189</v>
      </c>
      <c r="E8721" s="0" t="s">
        <v>18393</v>
      </c>
      <c r="F8721" s="0" t="s">
        <v>3424</v>
      </c>
      <c r="G8721" s="0" t="s">
        <v>18389</v>
      </c>
      <c r="H8721" s="0" t="s">
        <v>2122</v>
      </c>
      <c r="I8721" s="0" t="s">
        <v>2123</v>
      </c>
      <c r="J8721" s="0" t="s">
        <v>47</v>
      </c>
      <c r="K8721" s="0" t="s">
        <v>46</v>
      </c>
      <c r="L8721" s="0" t="s">
        <v>47</v>
      </c>
      <c r="M8721" s="0" t="s">
        <v>47</v>
      </c>
      <c r="N8721" s="0" t="n">
        <v>1</v>
      </c>
      <c r="O8721" s="0" t="n">
        <v>76</v>
      </c>
      <c r="P8721" s="0" t="n">
        <v>450</v>
      </c>
      <c r="Q8721" s="0" t="n">
        <v>3.5</v>
      </c>
      <c r="R8721" s="0" t="str">
        <f aca="false">INDEX(Lookup!$B$4:$B$18,MATCH(C8721,Lookup!$A$4:$A$18,0))</f>
        <v>India</v>
      </c>
      <c r="S8721" s="20" t="n">
        <f aca="false">INDEX(Lookup!$D$4:$D$18,MATCH(C8721,Lookup!$A$4:$A$18,0))</f>
        <v>0.012</v>
      </c>
      <c r="T8721" s="21" t="n">
        <f aca="false">ROUND(P8721*S8721,2)</f>
        <v>5.4</v>
      </c>
      <c r="U8721" s="21" t="n">
        <f aca="false">IF(T8721&lt;=10,1,IF(T8721&lt;=20,2,IF(T8721&lt;=30,3,IF(T8721&lt;=40,4,IF(T8721&lt;=50,5,IF(T8721&lt;=100,6,IF(T8721&lt;=250,7,8)))))))</f>
        <v>1</v>
      </c>
      <c r="V8721" s="21" t="n">
        <f aca="false">IF(AND(OR(Dashboard!$T$3="All",R8721=Dashboard!$T$3),OR(Dashboard!$T$4="All",D8721=Dashboard!$T$4)),1,0)</f>
        <v>1</v>
      </c>
      <c r="W8721" s="21" t="n">
        <f aca="false">IF(V8721=1,T8721+ROW()/10000000,0)</f>
        <v>5.4008721</v>
      </c>
    </row>
    <row r="8722" customFormat="false" ht="15" hidden="false" customHeight="false" outlineLevel="0" collapsed="false">
      <c r="A8722" s="0" t="n">
        <v>18419113</v>
      </c>
      <c r="B8722" s="0" t="s">
        <v>18394</v>
      </c>
      <c r="C8722" s="0" t="n">
        <v>1</v>
      </c>
      <c r="D8722" s="0" t="s">
        <v>17189</v>
      </c>
      <c r="E8722" s="0" t="s">
        <v>18395</v>
      </c>
      <c r="F8722" s="0" t="s">
        <v>3424</v>
      </c>
      <c r="G8722" s="0" t="s">
        <v>18389</v>
      </c>
      <c r="H8722" s="0" t="s">
        <v>2293</v>
      </c>
      <c r="I8722" s="0" t="s">
        <v>2123</v>
      </c>
      <c r="J8722" s="0" t="s">
        <v>47</v>
      </c>
      <c r="K8722" s="0" t="s">
        <v>47</v>
      </c>
      <c r="L8722" s="0" t="s">
        <v>47</v>
      </c>
      <c r="M8722" s="0" t="s">
        <v>47</v>
      </c>
      <c r="N8722" s="0" t="n">
        <v>1</v>
      </c>
      <c r="O8722" s="0" t="n">
        <v>0</v>
      </c>
      <c r="P8722" s="0" t="n">
        <v>300</v>
      </c>
      <c r="Q8722" s="0" t="n">
        <v>1</v>
      </c>
      <c r="R8722" s="0" t="str">
        <f aca="false">INDEX(Lookup!$B$4:$B$18,MATCH(C8722,Lookup!$A$4:$A$18,0))</f>
        <v>India</v>
      </c>
      <c r="S8722" s="20" t="n">
        <f aca="false">INDEX(Lookup!$D$4:$D$18,MATCH(C8722,Lookup!$A$4:$A$18,0))</f>
        <v>0.012</v>
      </c>
      <c r="T8722" s="21" t="n">
        <f aca="false">ROUND(P8722*S8722,2)</f>
        <v>3.6</v>
      </c>
      <c r="U8722" s="21" t="n">
        <f aca="false">IF(T8722&lt;=10,1,IF(T8722&lt;=20,2,IF(T8722&lt;=30,3,IF(T8722&lt;=40,4,IF(T8722&lt;=50,5,IF(T8722&lt;=100,6,IF(T8722&lt;=250,7,8)))))))</f>
        <v>1</v>
      </c>
      <c r="V8722" s="21" t="n">
        <f aca="false">IF(AND(OR(Dashboard!$T$3="All",R8722=Dashboard!$T$3),OR(Dashboard!$T$4="All",D8722=Dashboard!$T$4)),1,0)</f>
        <v>1</v>
      </c>
      <c r="W8722" s="21" t="n">
        <f aca="false">IF(V8722=1,T8722+ROW()/10000000,0)</f>
        <v>3.6008722</v>
      </c>
    </row>
    <row r="8723" customFormat="false" ht="15" hidden="false" customHeight="false" outlineLevel="0" collapsed="false">
      <c r="A8723" s="0" t="n">
        <v>18203626</v>
      </c>
      <c r="B8723" s="0" t="s">
        <v>18396</v>
      </c>
      <c r="C8723" s="0" t="n">
        <v>1</v>
      </c>
      <c r="D8723" s="0" t="s">
        <v>17189</v>
      </c>
      <c r="E8723" s="0" t="s">
        <v>18397</v>
      </c>
      <c r="F8723" s="0" t="s">
        <v>5384</v>
      </c>
      <c r="G8723" s="0" t="s">
        <v>18398</v>
      </c>
      <c r="H8723" s="0" t="s">
        <v>2868</v>
      </c>
      <c r="I8723" s="0" t="s">
        <v>2123</v>
      </c>
      <c r="J8723" s="0" t="s">
        <v>47</v>
      </c>
      <c r="K8723" s="0" t="s">
        <v>47</v>
      </c>
      <c r="L8723" s="0" t="s">
        <v>47</v>
      </c>
      <c r="M8723" s="0" t="s">
        <v>47</v>
      </c>
      <c r="N8723" s="0" t="n">
        <v>1</v>
      </c>
      <c r="O8723" s="0" t="n">
        <v>89</v>
      </c>
      <c r="P8723" s="0" t="n">
        <v>250</v>
      </c>
      <c r="Q8723" s="0" t="n">
        <v>3.8</v>
      </c>
      <c r="R8723" s="0" t="str">
        <f aca="false">INDEX(Lookup!$B$4:$B$18,MATCH(C8723,Lookup!$A$4:$A$18,0))</f>
        <v>India</v>
      </c>
      <c r="S8723" s="20" t="n">
        <f aca="false">INDEX(Lookup!$D$4:$D$18,MATCH(C8723,Lookup!$A$4:$A$18,0))</f>
        <v>0.012</v>
      </c>
      <c r="T8723" s="21" t="n">
        <f aca="false">ROUND(P8723*S8723,2)</f>
        <v>3</v>
      </c>
      <c r="U8723" s="21" t="n">
        <f aca="false">IF(T8723&lt;=10,1,IF(T8723&lt;=20,2,IF(T8723&lt;=30,3,IF(T8723&lt;=40,4,IF(T8723&lt;=50,5,IF(T8723&lt;=100,6,IF(T8723&lt;=250,7,8)))))))</f>
        <v>1</v>
      </c>
      <c r="V8723" s="21" t="n">
        <f aca="false">IF(AND(OR(Dashboard!$T$3="All",R8723=Dashboard!$T$3),OR(Dashboard!$T$4="All",D8723=Dashboard!$T$4)),1,0)</f>
        <v>1</v>
      </c>
      <c r="W8723" s="21" t="n">
        <f aca="false">IF(V8723=1,T8723+ROW()/10000000,0)</f>
        <v>3.0008723</v>
      </c>
    </row>
    <row r="8724" customFormat="false" ht="15" hidden="false" customHeight="false" outlineLevel="0" collapsed="false">
      <c r="A8724" s="0" t="n">
        <v>312978</v>
      </c>
      <c r="B8724" s="0" t="s">
        <v>18399</v>
      </c>
      <c r="C8724" s="0" t="n">
        <v>1</v>
      </c>
      <c r="D8724" s="0" t="s">
        <v>17189</v>
      </c>
      <c r="E8724" s="0" t="s">
        <v>18400</v>
      </c>
      <c r="F8724" s="0" t="s">
        <v>5384</v>
      </c>
      <c r="G8724" s="0" t="s">
        <v>18398</v>
      </c>
      <c r="H8724" s="0" t="s">
        <v>2128</v>
      </c>
      <c r="I8724" s="0" t="s">
        <v>2123</v>
      </c>
      <c r="J8724" s="0" t="s">
        <v>47</v>
      </c>
      <c r="K8724" s="0" t="s">
        <v>46</v>
      </c>
      <c r="L8724" s="0" t="s">
        <v>47</v>
      </c>
      <c r="M8724" s="0" t="s">
        <v>47</v>
      </c>
      <c r="N8724" s="0" t="n">
        <v>1</v>
      </c>
      <c r="O8724" s="0" t="n">
        <v>87</v>
      </c>
      <c r="P8724" s="0" t="n">
        <v>300</v>
      </c>
      <c r="Q8724" s="0" t="n">
        <v>3.5</v>
      </c>
      <c r="R8724" s="0" t="str">
        <f aca="false">INDEX(Lookup!$B$4:$B$18,MATCH(C8724,Lookup!$A$4:$A$18,0))</f>
        <v>India</v>
      </c>
      <c r="S8724" s="20" t="n">
        <f aca="false">INDEX(Lookup!$D$4:$D$18,MATCH(C8724,Lookup!$A$4:$A$18,0))</f>
        <v>0.012</v>
      </c>
      <c r="T8724" s="21" t="n">
        <f aca="false">ROUND(P8724*S8724,2)</f>
        <v>3.6</v>
      </c>
      <c r="U8724" s="21" t="n">
        <f aca="false">IF(T8724&lt;=10,1,IF(T8724&lt;=20,2,IF(T8724&lt;=30,3,IF(T8724&lt;=40,4,IF(T8724&lt;=50,5,IF(T8724&lt;=100,6,IF(T8724&lt;=250,7,8)))))))</f>
        <v>1</v>
      </c>
      <c r="V8724" s="21" t="n">
        <f aca="false">IF(AND(OR(Dashboard!$T$3="All",R8724=Dashboard!$T$3),OR(Dashboard!$T$4="All",D8724=Dashboard!$T$4)),1,0)</f>
        <v>1</v>
      </c>
      <c r="W8724" s="21" t="n">
        <f aca="false">IF(V8724=1,T8724+ROW()/10000000,0)</f>
        <v>3.6008724</v>
      </c>
    </row>
    <row r="8725" customFormat="false" ht="15" hidden="false" customHeight="false" outlineLevel="0" collapsed="false">
      <c r="A8725" s="0" t="n">
        <v>18451091</v>
      </c>
      <c r="B8725" s="0" t="s">
        <v>18401</v>
      </c>
      <c r="C8725" s="0" t="n">
        <v>1</v>
      </c>
      <c r="D8725" s="0" t="s">
        <v>17189</v>
      </c>
      <c r="E8725" s="0" t="s">
        <v>18402</v>
      </c>
      <c r="F8725" s="0" t="s">
        <v>5384</v>
      </c>
      <c r="G8725" s="0" t="s">
        <v>18398</v>
      </c>
      <c r="H8725" s="0" t="s">
        <v>2349</v>
      </c>
      <c r="I8725" s="0" t="s">
        <v>2123</v>
      </c>
      <c r="J8725" s="0" t="s">
        <v>47</v>
      </c>
      <c r="K8725" s="0" t="s">
        <v>47</v>
      </c>
      <c r="L8725" s="0" t="s">
        <v>47</v>
      </c>
      <c r="M8725" s="0" t="s">
        <v>47</v>
      </c>
      <c r="N8725" s="0" t="n">
        <v>1</v>
      </c>
      <c r="O8725" s="0" t="n">
        <v>0</v>
      </c>
      <c r="P8725" s="0" t="n">
        <v>100</v>
      </c>
      <c r="Q8725" s="0" t="n">
        <v>1</v>
      </c>
      <c r="R8725" s="0" t="str">
        <f aca="false">INDEX(Lookup!$B$4:$B$18,MATCH(C8725,Lookup!$A$4:$A$18,0))</f>
        <v>India</v>
      </c>
      <c r="S8725" s="20" t="n">
        <f aca="false">INDEX(Lookup!$D$4:$D$18,MATCH(C8725,Lookup!$A$4:$A$18,0))</f>
        <v>0.012</v>
      </c>
      <c r="T8725" s="21" t="n">
        <f aca="false">ROUND(P8725*S8725,2)</f>
        <v>1.2</v>
      </c>
      <c r="U8725" s="21" t="n">
        <f aca="false">IF(T8725&lt;=10,1,IF(T8725&lt;=20,2,IF(T8725&lt;=30,3,IF(T8725&lt;=40,4,IF(T8725&lt;=50,5,IF(T8725&lt;=100,6,IF(T8725&lt;=250,7,8)))))))</f>
        <v>1</v>
      </c>
      <c r="V8725" s="21" t="n">
        <f aca="false">IF(AND(OR(Dashboard!$T$3="All",R8725=Dashboard!$T$3),OR(Dashboard!$T$4="All",D8725=Dashboard!$T$4)),1,0)</f>
        <v>1</v>
      </c>
      <c r="W8725" s="21" t="n">
        <f aca="false">IF(V8725=1,T8725+ROW()/10000000,0)</f>
        <v>1.2008725</v>
      </c>
    </row>
    <row r="8726" customFormat="false" ht="15" hidden="false" customHeight="false" outlineLevel="0" collapsed="false">
      <c r="A8726" s="0" t="n">
        <v>304727</v>
      </c>
      <c r="B8726" s="0" t="s">
        <v>3113</v>
      </c>
      <c r="C8726" s="0" t="n">
        <v>1</v>
      </c>
      <c r="D8726" s="0" t="s">
        <v>17189</v>
      </c>
      <c r="E8726" s="0" t="s">
        <v>18403</v>
      </c>
      <c r="F8726" s="0" t="s">
        <v>5388</v>
      </c>
      <c r="G8726" s="0" t="s">
        <v>18404</v>
      </c>
      <c r="H8726" s="0" t="s">
        <v>153</v>
      </c>
      <c r="I8726" s="0" t="s">
        <v>2123</v>
      </c>
      <c r="J8726" s="0" t="s">
        <v>47</v>
      </c>
      <c r="K8726" s="0" t="s">
        <v>47</v>
      </c>
      <c r="L8726" s="0" t="s">
        <v>47</v>
      </c>
      <c r="M8726" s="0" t="s">
        <v>47</v>
      </c>
      <c r="N8726" s="0" t="n">
        <v>1</v>
      </c>
      <c r="O8726" s="0" t="n">
        <v>42</v>
      </c>
      <c r="P8726" s="0" t="n">
        <v>450</v>
      </c>
      <c r="Q8726" s="0" t="n">
        <v>2.7</v>
      </c>
      <c r="R8726" s="0" t="str">
        <f aca="false">INDEX(Lookup!$B$4:$B$18,MATCH(C8726,Lookup!$A$4:$A$18,0))</f>
        <v>India</v>
      </c>
      <c r="S8726" s="20" t="n">
        <f aca="false">INDEX(Lookup!$D$4:$D$18,MATCH(C8726,Lookup!$A$4:$A$18,0))</f>
        <v>0.012</v>
      </c>
      <c r="T8726" s="21" t="n">
        <f aca="false">ROUND(P8726*S8726,2)</f>
        <v>5.4</v>
      </c>
      <c r="U8726" s="21" t="n">
        <f aca="false">IF(T8726&lt;=10,1,IF(T8726&lt;=20,2,IF(T8726&lt;=30,3,IF(T8726&lt;=40,4,IF(T8726&lt;=50,5,IF(T8726&lt;=100,6,IF(T8726&lt;=250,7,8)))))))</f>
        <v>1</v>
      </c>
      <c r="V8726" s="21" t="n">
        <f aca="false">IF(AND(OR(Dashboard!$T$3="All",R8726=Dashboard!$T$3),OR(Dashboard!$T$4="All",D8726=Dashboard!$T$4)),1,0)</f>
        <v>1</v>
      </c>
      <c r="W8726" s="21" t="n">
        <f aca="false">IF(V8726=1,T8726+ROW()/10000000,0)</f>
        <v>5.4008726</v>
      </c>
    </row>
    <row r="8727" customFormat="false" ht="15" hidden="false" customHeight="false" outlineLevel="0" collapsed="false">
      <c r="A8727" s="0" t="n">
        <v>3679</v>
      </c>
      <c r="B8727" s="0" t="s">
        <v>18405</v>
      </c>
      <c r="C8727" s="0" t="n">
        <v>1</v>
      </c>
      <c r="D8727" s="0" t="s">
        <v>17189</v>
      </c>
      <c r="E8727" s="0" t="s">
        <v>18406</v>
      </c>
      <c r="F8727" s="0" t="s">
        <v>5388</v>
      </c>
      <c r="G8727" s="0" t="s">
        <v>18404</v>
      </c>
      <c r="H8727" s="0" t="s">
        <v>1830</v>
      </c>
      <c r="I8727" s="0" t="s">
        <v>2123</v>
      </c>
      <c r="J8727" s="0" t="s">
        <v>47</v>
      </c>
      <c r="K8727" s="0" t="s">
        <v>47</v>
      </c>
      <c r="L8727" s="0" t="s">
        <v>47</v>
      </c>
      <c r="M8727" s="0" t="s">
        <v>47</v>
      </c>
      <c r="N8727" s="0" t="n">
        <v>1</v>
      </c>
      <c r="O8727" s="0" t="n">
        <v>18</v>
      </c>
      <c r="P8727" s="0" t="n">
        <v>450</v>
      </c>
      <c r="Q8727" s="0" t="n">
        <v>3.4</v>
      </c>
      <c r="R8727" s="0" t="str">
        <f aca="false">INDEX(Lookup!$B$4:$B$18,MATCH(C8727,Lookup!$A$4:$A$18,0))</f>
        <v>India</v>
      </c>
      <c r="S8727" s="20" t="n">
        <f aca="false">INDEX(Lookup!$D$4:$D$18,MATCH(C8727,Lookup!$A$4:$A$18,0))</f>
        <v>0.012</v>
      </c>
      <c r="T8727" s="21" t="n">
        <f aca="false">ROUND(P8727*S8727,2)</f>
        <v>5.4</v>
      </c>
      <c r="U8727" s="21" t="n">
        <f aca="false">IF(T8727&lt;=10,1,IF(T8727&lt;=20,2,IF(T8727&lt;=30,3,IF(T8727&lt;=40,4,IF(T8727&lt;=50,5,IF(T8727&lt;=100,6,IF(T8727&lt;=250,7,8)))))))</f>
        <v>1</v>
      </c>
      <c r="V8727" s="21" t="n">
        <f aca="false">IF(AND(OR(Dashboard!$T$3="All",R8727=Dashboard!$T$3),OR(Dashboard!$T$4="All",D8727=Dashboard!$T$4)),1,0)</f>
        <v>1</v>
      </c>
      <c r="W8727" s="21" t="n">
        <f aca="false">IF(V8727=1,T8727+ROW()/10000000,0)</f>
        <v>5.4008727</v>
      </c>
    </row>
    <row r="8728" customFormat="false" ht="15" hidden="false" customHeight="false" outlineLevel="0" collapsed="false">
      <c r="A8728" s="0" t="n">
        <v>306023</v>
      </c>
      <c r="B8728" s="0" t="s">
        <v>5512</v>
      </c>
      <c r="C8728" s="0" t="n">
        <v>1</v>
      </c>
      <c r="D8728" s="0" t="s">
        <v>17189</v>
      </c>
      <c r="E8728" s="0" t="s">
        <v>18407</v>
      </c>
      <c r="F8728" s="0" t="s">
        <v>5388</v>
      </c>
      <c r="G8728" s="0" t="s">
        <v>18404</v>
      </c>
      <c r="H8728" s="0" t="s">
        <v>2122</v>
      </c>
      <c r="I8728" s="0" t="s">
        <v>2123</v>
      </c>
      <c r="J8728" s="0" t="s">
        <v>47</v>
      </c>
      <c r="K8728" s="0" t="s">
        <v>46</v>
      </c>
      <c r="L8728" s="0" t="s">
        <v>47</v>
      </c>
      <c r="M8728" s="0" t="s">
        <v>47</v>
      </c>
      <c r="N8728" s="0" t="n">
        <v>2</v>
      </c>
      <c r="O8728" s="0" t="n">
        <v>340</v>
      </c>
      <c r="P8728" s="0" t="n">
        <v>800</v>
      </c>
      <c r="Q8728" s="0" t="n">
        <v>2.7</v>
      </c>
      <c r="R8728" s="0" t="str">
        <f aca="false">INDEX(Lookup!$B$4:$B$18,MATCH(C8728,Lookup!$A$4:$A$18,0))</f>
        <v>India</v>
      </c>
      <c r="S8728" s="20" t="n">
        <f aca="false">INDEX(Lookup!$D$4:$D$18,MATCH(C8728,Lookup!$A$4:$A$18,0))</f>
        <v>0.012</v>
      </c>
      <c r="T8728" s="21" t="n">
        <f aca="false">ROUND(P8728*S8728,2)</f>
        <v>9.6</v>
      </c>
      <c r="U8728" s="21" t="n">
        <f aca="false">IF(T8728&lt;=10,1,IF(T8728&lt;=20,2,IF(T8728&lt;=30,3,IF(T8728&lt;=40,4,IF(T8728&lt;=50,5,IF(T8728&lt;=100,6,IF(T8728&lt;=250,7,8)))))))</f>
        <v>1</v>
      </c>
      <c r="V8728" s="21" t="n">
        <f aca="false">IF(AND(OR(Dashboard!$T$3="All",R8728=Dashboard!$T$3),OR(Dashboard!$T$4="All",D8728=Dashboard!$T$4)),1,0)</f>
        <v>1</v>
      </c>
      <c r="W8728" s="21" t="n">
        <f aca="false">IF(V8728=1,T8728+ROW()/10000000,0)</f>
        <v>9.6008728</v>
      </c>
    </row>
    <row r="8729" customFormat="false" ht="15" hidden="false" customHeight="false" outlineLevel="0" collapsed="false">
      <c r="A8729" s="0" t="n">
        <v>18378765</v>
      </c>
      <c r="B8729" s="0" t="s">
        <v>18408</v>
      </c>
      <c r="C8729" s="0" t="n">
        <v>1</v>
      </c>
      <c r="D8729" s="0" t="s">
        <v>17189</v>
      </c>
      <c r="E8729" s="0" t="s">
        <v>18409</v>
      </c>
      <c r="F8729" s="0" t="s">
        <v>5388</v>
      </c>
      <c r="G8729" s="0" t="s">
        <v>18404</v>
      </c>
      <c r="H8729" s="0" t="s">
        <v>18410</v>
      </c>
      <c r="I8729" s="0" t="s">
        <v>2123</v>
      </c>
      <c r="J8729" s="0" t="s">
        <v>47</v>
      </c>
      <c r="K8729" s="0" t="s">
        <v>47</v>
      </c>
      <c r="L8729" s="0" t="s">
        <v>47</v>
      </c>
      <c r="M8729" s="0" t="s">
        <v>47</v>
      </c>
      <c r="N8729" s="0" t="n">
        <v>1</v>
      </c>
      <c r="O8729" s="0" t="n">
        <v>10</v>
      </c>
      <c r="P8729" s="0" t="n">
        <v>400</v>
      </c>
      <c r="Q8729" s="0" t="n">
        <v>3.1</v>
      </c>
      <c r="R8729" s="0" t="str">
        <f aca="false">INDEX(Lookup!$B$4:$B$18,MATCH(C8729,Lookup!$A$4:$A$18,0))</f>
        <v>India</v>
      </c>
      <c r="S8729" s="20" t="n">
        <f aca="false">INDEX(Lookup!$D$4:$D$18,MATCH(C8729,Lookup!$A$4:$A$18,0))</f>
        <v>0.012</v>
      </c>
      <c r="T8729" s="21" t="n">
        <f aca="false">ROUND(P8729*S8729,2)</f>
        <v>4.8</v>
      </c>
      <c r="U8729" s="21" t="n">
        <f aca="false">IF(T8729&lt;=10,1,IF(T8729&lt;=20,2,IF(T8729&lt;=30,3,IF(T8729&lt;=40,4,IF(T8729&lt;=50,5,IF(T8729&lt;=100,6,IF(T8729&lt;=250,7,8)))))))</f>
        <v>1</v>
      </c>
      <c r="V8729" s="21" t="n">
        <f aca="false">IF(AND(OR(Dashboard!$T$3="All",R8729=Dashboard!$T$3),OR(Dashboard!$T$4="All",D8729=Dashboard!$T$4)),1,0)</f>
        <v>1</v>
      </c>
      <c r="W8729" s="21" t="n">
        <f aca="false">IF(V8729=1,T8729+ROW()/10000000,0)</f>
        <v>4.8008729</v>
      </c>
    </row>
    <row r="8730" customFormat="false" ht="15" hidden="false" customHeight="false" outlineLevel="0" collapsed="false">
      <c r="A8730" s="0" t="n">
        <v>18014129</v>
      </c>
      <c r="B8730" s="0" t="s">
        <v>18411</v>
      </c>
      <c r="C8730" s="0" t="n">
        <v>1</v>
      </c>
      <c r="D8730" s="0" t="s">
        <v>17189</v>
      </c>
      <c r="E8730" s="0" t="s">
        <v>18412</v>
      </c>
      <c r="F8730" s="0" t="s">
        <v>5388</v>
      </c>
      <c r="G8730" s="0" t="s">
        <v>18404</v>
      </c>
      <c r="H8730" s="0" t="s">
        <v>402</v>
      </c>
      <c r="I8730" s="0" t="s">
        <v>2123</v>
      </c>
      <c r="J8730" s="0" t="s">
        <v>47</v>
      </c>
      <c r="K8730" s="0" t="s">
        <v>46</v>
      </c>
      <c r="L8730" s="0" t="s">
        <v>47</v>
      </c>
      <c r="M8730" s="0" t="s">
        <v>47</v>
      </c>
      <c r="N8730" s="0" t="n">
        <v>2</v>
      </c>
      <c r="O8730" s="0" t="n">
        <v>141</v>
      </c>
      <c r="P8730" s="0" t="n">
        <v>500</v>
      </c>
      <c r="Q8730" s="0" t="n">
        <v>3.3</v>
      </c>
      <c r="R8730" s="0" t="str">
        <f aca="false">INDEX(Lookup!$B$4:$B$18,MATCH(C8730,Lookup!$A$4:$A$18,0))</f>
        <v>India</v>
      </c>
      <c r="S8730" s="20" t="n">
        <f aca="false">INDEX(Lookup!$D$4:$D$18,MATCH(C8730,Lookup!$A$4:$A$18,0))</f>
        <v>0.012</v>
      </c>
      <c r="T8730" s="21" t="n">
        <f aca="false">ROUND(P8730*S8730,2)</f>
        <v>6</v>
      </c>
      <c r="U8730" s="21" t="n">
        <f aca="false">IF(T8730&lt;=10,1,IF(T8730&lt;=20,2,IF(T8730&lt;=30,3,IF(T8730&lt;=40,4,IF(T8730&lt;=50,5,IF(T8730&lt;=100,6,IF(T8730&lt;=250,7,8)))))))</f>
        <v>1</v>
      </c>
      <c r="V8730" s="21" t="n">
        <f aca="false">IF(AND(OR(Dashboard!$T$3="All",R8730=Dashboard!$T$3),OR(Dashboard!$T$4="All",D8730=Dashboard!$T$4)),1,0)</f>
        <v>1</v>
      </c>
      <c r="W8730" s="21" t="n">
        <f aca="false">IF(V8730=1,T8730+ROW()/10000000,0)</f>
        <v>6.000873</v>
      </c>
    </row>
    <row r="8731" customFormat="false" ht="15" hidden="false" customHeight="false" outlineLevel="0" collapsed="false">
      <c r="A8731" s="0" t="n">
        <v>301081</v>
      </c>
      <c r="B8731" s="0" t="s">
        <v>10625</v>
      </c>
      <c r="C8731" s="0" t="n">
        <v>1</v>
      </c>
      <c r="D8731" s="0" t="s">
        <v>17189</v>
      </c>
      <c r="E8731" s="0" t="s">
        <v>18413</v>
      </c>
      <c r="F8731" s="0" t="s">
        <v>5388</v>
      </c>
      <c r="G8731" s="0" t="s">
        <v>18404</v>
      </c>
      <c r="H8731" s="0" t="s">
        <v>2359</v>
      </c>
      <c r="I8731" s="0" t="s">
        <v>2123</v>
      </c>
      <c r="J8731" s="0" t="s">
        <v>47</v>
      </c>
      <c r="K8731" s="0" t="s">
        <v>46</v>
      </c>
      <c r="L8731" s="0" t="s">
        <v>47</v>
      </c>
      <c r="M8731" s="0" t="s">
        <v>47</v>
      </c>
      <c r="N8731" s="0" t="n">
        <v>2</v>
      </c>
      <c r="O8731" s="0" t="n">
        <v>369</v>
      </c>
      <c r="P8731" s="0" t="n">
        <v>750</v>
      </c>
      <c r="Q8731" s="0" t="n">
        <v>3.4</v>
      </c>
      <c r="R8731" s="0" t="str">
        <f aca="false">INDEX(Lookup!$B$4:$B$18,MATCH(C8731,Lookup!$A$4:$A$18,0))</f>
        <v>India</v>
      </c>
      <c r="S8731" s="20" t="n">
        <f aca="false">INDEX(Lookup!$D$4:$D$18,MATCH(C8731,Lookup!$A$4:$A$18,0))</f>
        <v>0.012</v>
      </c>
      <c r="T8731" s="21" t="n">
        <f aca="false">ROUND(P8731*S8731,2)</f>
        <v>9</v>
      </c>
      <c r="U8731" s="21" t="n">
        <f aca="false">IF(T8731&lt;=10,1,IF(T8731&lt;=20,2,IF(T8731&lt;=30,3,IF(T8731&lt;=40,4,IF(T8731&lt;=50,5,IF(T8731&lt;=100,6,IF(T8731&lt;=250,7,8)))))))</f>
        <v>1</v>
      </c>
      <c r="V8731" s="21" t="n">
        <f aca="false">IF(AND(OR(Dashboard!$T$3="All",R8731=Dashboard!$T$3),OR(Dashboard!$T$4="All",D8731=Dashboard!$T$4)),1,0)</f>
        <v>1</v>
      </c>
      <c r="W8731" s="21" t="n">
        <f aca="false">IF(V8731=1,T8731+ROW()/10000000,0)</f>
        <v>9.0008731</v>
      </c>
    </row>
    <row r="8732" customFormat="false" ht="15" hidden="false" customHeight="false" outlineLevel="0" collapsed="false">
      <c r="A8732" s="0" t="n">
        <v>2971</v>
      </c>
      <c r="B8732" s="0" t="s">
        <v>18414</v>
      </c>
      <c r="C8732" s="0" t="n">
        <v>1</v>
      </c>
      <c r="D8732" s="0" t="s">
        <v>17189</v>
      </c>
      <c r="E8732" s="0" t="s">
        <v>18415</v>
      </c>
      <c r="F8732" s="0" t="s">
        <v>5388</v>
      </c>
      <c r="G8732" s="0" t="s">
        <v>18404</v>
      </c>
      <c r="H8732" s="0" t="s">
        <v>2288</v>
      </c>
      <c r="I8732" s="0" t="s">
        <v>2123</v>
      </c>
      <c r="J8732" s="0" t="s">
        <v>46</v>
      </c>
      <c r="K8732" s="0" t="s">
        <v>47</v>
      </c>
      <c r="L8732" s="0" t="s">
        <v>47</v>
      </c>
      <c r="M8732" s="0" t="s">
        <v>47</v>
      </c>
      <c r="N8732" s="0" t="n">
        <v>2</v>
      </c>
      <c r="O8732" s="0" t="n">
        <v>206</v>
      </c>
      <c r="P8732" s="0" t="n">
        <v>800</v>
      </c>
      <c r="Q8732" s="0" t="n">
        <v>2.5</v>
      </c>
      <c r="R8732" s="0" t="str">
        <f aca="false">INDEX(Lookup!$B$4:$B$18,MATCH(C8732,Lookup!$A$4:$A$18,0))</f>
        <v>India</v>
      </c>
      <c r="S8732" s="20" t="n">
        <f aca="false">INDEX(Lookup!$D$4:$D$18,MATCH(C8732,Lookup!$A$4:$A$18,0))</f>
        <v>0.012</v>
      </c>
      <c r="T8732" s="21" t="n">
        <f aca="false">ROUND(P8732*S8732,2)</f>
        <v>9.6</v>
      </c>
      <c r="U8732" s="21" t="n">
        <f aca="false">IF(T8732&lt;=10,1,IF(T8732&lt;=20,2,IF(T8732&lt;=30,3,IF(T8732&lt;=40,4,IF(T8732&lt;=50,5,IF(T8732&lt;=100,6,IF(T8732&lt;=250,7,8)))))))</f>
        <v>1</v>
      </c>
      <c r="V8732" s="21" t="n">
        <f aca="false">IF(AND(OR(Dashboard!$T$3="All",R8732=Dashboard!$T$3),OR(Dashboard!$T$4="All",D8732=Dashboard!$T$4)),1,0)</f>
        <v>1</v>
      </c>
      <c r="W8732" s="21" t="n">
        <f aca="false">IF(V8732=1,T8732+ROW()/10000000,0)</f>
        <v>9.6008732</v>
      </c>
    </row>
    <row r="8733" customFormat="false" ht="15" hidden="false" customHeight="false" outlineLevel="0" collapsed="false">
      <c r="A8733" s="0" t="n">
        <v>302406</v>
      </c>
      <c r="B8733" s="0" t="s">
        <v>18416</v>
      </c>
      <c r="C8733" s="0" t="n">
        <v>1</v>
      </c>
      <c r="D8733" s="0" t="s">
        <v>17189</v>
      </c>
      <c r="E8733" s="0" t="s">
        <v>18417</v>
      </c>
      <c r="F8733" s="0" t="s">
        <v>5388</v>
      </c>
      <c r="G8733" s="0" t="s">
        <v>18404</v>
      </c>
      <c r="H8733" s="0" t="s">
        <v>69</v>
      </c>
      <c r="I8733" s="0" t="s">
        <v>2123</v>
      </c>
      <c r="J8733" s="0" t="s">
        <v>47</v>
      </c>
      <c r="K8733" s="0" t="s">
        <v>47</v>
      </c>
      <c r="L8733" s="0" t="s">
        <v>47</v>
      </c>
      <c r="M8733" s="0" t="s">
        <v>47</v>
      </c>
      <c r="N8733" s="0" t="n">
        <v>1</v>
      </c>
      <c r="O8733" s="0" t="n">
        <v>53</v>
      </c>
      <c r="P8733" s="0" t="n">
        <v>400</v>
      </c>
      <c r="Q8733" s="0" t="n">
        <v>2.7</v>
      </c>
      <c r="R8733" s="0" t="str">
        <f aca="false">INDEX(Lookup!$B$4:$B$18,MATCH(C8733,Lookup!$A$4:$A$18,0))</f>
        <v>India</v>
      </c>
      <c r="S8733" s="20" t="n">
        <f aca="false">INDEX(Lookup!$D$4:$D$18,MATCH(C8733,Lookup!$A$4:$A$18,0))</f>
        <v>0.012</v>
      </c>
      <c r="T8733" s="21" t="n">
        <f aca="false">ROUND(P8733*S8733,2)</f>
        <v>4.8</v>
      </c>
      <c r="U8733" s="21" t="n">
        <f aca="false">IF(T8733&lt;=10,1,IF(T8733&lt;=20,2,IF(T8733&lt;=30,3,IF(T8733&lt;=40,4,IF(T8733&lt;=50,5,IF(T8733&lt;=100,6,IF(T8733&lt;=250,7,8)))))))</f>
        <v>1</v>
      </c>
      <c r="V8733" s="21" t="n">
        <f aca="false">IF(AND(OR(Dashboard!$T$3="All",R8733=Dashboard!$T$3),OR(Dashboard!$T$4="All",D8733=Dashboard!$T$4)),1,0)</f>
        <v>1</v>
      </c>
      <c r="W8733" s="21" t="n">
        <f aca="false">IF(V8733=1,T8733+ROW()/10000000,0)</f>
        <v>4.8008733</v>
      </c>
    </row>
    <row r="8734" customFormat="false" ht="15" hidden="false" customHeight="false" outlineLevel="0" collapsed="false">
      <c r="A8734" s="0" t="n">
        <v>18254253</v>
      </c>
      <c r="B8734" s="0" t="s">
        <v>18418</v>
      </c>
      <c r="C8734" s="0" t="n">
        <v>1</v>
      </c>
      <c r="D8734" s="0" t="s">
        <v>17189</v>
      </c>
      <c r="E8734" s="0" t="s">
        <v>18419</v>
      </c>
      <c r="F8734" s="0" t="s">
        <v>5388</v>
      </c>
      <c r="G8734" s="0" t="s">
        <v>18404</v>
      </c>
      <c r="H8734" s="0" t="s">
        <v>2288</v>
      </c>
      <c r="I8734" s="0" t="s">
        <v>2123</v>
      </c>
      <c r="J8734" s="0" t="s">
        <v>47</v>
      </c>
      <c r="K8734" s="0" t="s">
        <v>46</v>
      </c>
      <c r="L8734" s="0" t="s">
        <v>47</v>
      </c>
      <c r="M8734" s="0" t="s">
        <v>47</v>
      </c>
      <c r="N8734" s="0" t="n">
        <v>1</v>
      </c>
      <c r="O8734" s="0" t="n">
        <v>51</v>
      </c>
      <c r="P8734" s="0" t="n">
        <v>450</v>
      </c>
      <c r="Q8734" s="0" t="n">
        <v>3.4</v>
      </c>
      <c r="R8734" s="0" t="str">
        <f aca="false">INDEX(Lookup!$B$4:$B$18,MATCH(C8734,Lookup!$A$4:$A$18,0))</f>
        <v>India</v>
      </c>
      <c r="S8734" s="20" t="n">
        <f aca="false">INDEX(Lookup!$D$4:$D$18,MATCH(C8734,Lookup!$A$4:$A$18,0))</f>
        <v>0.012</v>
      </c>
      <c r="T8734" s="21" t="n">
        <f aca="false">ROUND(P8734*S8734,2)</f>
        <v>5.4</v>
      </c>
      <c r="U8734" s="21" t="n">
        <f aca="false">IF(T8734&lt;=10,1,IF(T8734&lt;=20,2,IF(T8734&lt;=30,3,IF(T8734&lt;=40,4,IF(T8734&lt;=50,5,IF(T8734&lt;=100,6,IF(T8734&lt;=250,7,8)))))))</f>
        <v>1</v>
      </c>
      <c r="V8734" s="21" t="n">
        <f aca="false">IF(AND(OR(Dashboard!$T$3="All",R8734=Dashboard!$T$3),OR(Dashboard!$T$4="All",D8734=Dashboard!$T$4)),1,0)</f>
        <v>1</v>
      </c>
      <c r="W8734" s="21" t="n">
        <f aca="false">IF(V8734=1,T8734+ROW()/10000000,0)</f>
        <v>5.4008734</v>
      </c>
    </row>
    <row r="8735" customFormat="false" ht="15" hidden="false" customHeight="false" outlineLevel="0" collapsed="false">
      <c r="A8735" s="0" t="n">
        <v>18138435</v>
      </c>
      <c r="B8735" s="0" t="s">
        <v>18420</v>
      </c>
      <c r="C8735" s="0" t="n">
        <v>1</v>
      </c>
      <c r="D8735" s="0" t="s">
        <v>17189</v>
      </c>
      <c r="E8735" s="0" t="s">
        <v>18421</v>
      </c>
      <c r="F8735" s="0" t="s">
        <v>5388</v>
      </c>
      <c r="G8735" s="0" t="s">
        <v>18404</v>
      </c>
      <c r="H8735" s="0" t="s">
        <v>7355</v>
      </c>
      <c r="I8735" s="0" t="s">
        <v>2123</v>
      </c>
      <c r="J8735" s="0" t="s">
        <v>47</v>
      </c>
      <c r="K8735" s="0" t="s">
        <v>47</v>
      </c>
      <c r="L8735" s="0" t="s">
        <v>47</v>
      </c>
      <c r="M8735" s="0" t="s">
        <v>47</v>
      </c>
      <c r="N8735" s="0" t="n">
        <v>1</v>
      </c>
      <c r="O8735" s="0" t="n">
        <v>11</v>
      </c>
      <c r="P8735" s="0" t="n">
        <v>300</v>
      </c>
      <c r="Q8735" s="0" t="n">
        <v>3</v>
      </c>
      <c r="R8735" s="0" t="str">
        <f aca="false">INDEX(Lookup!$B$4:$B$18,MATCH(C8735,Lookup!$A$4:$A$18,0))</f>
        <v>India</v>
      </c>
      <c r="S8735" s="20" t="n">
        <f aca="false">INDEX(Lookup!$D$4:$D$18,MATCH(C8735,Lookup!$A$4:$A$18,0))</f>
        <v>0.012</v>
      </c>
      <c r="T8735" s="21" t="n">
        <f aca="false">ROUND(P8735*S8735,2)</f>
        <v>3.6</v>
      </c>
      <c r="U8735" s="21" t="n">
        <f aca="false">IF(T8735&lt;=10,1,IF(T8735&lt;=20,2,IF(T8735&lt;=30,3,IF(T8735&lt;=40,4,IF(T8735&lt;=50,5,IF(T8735&lt;=100,6,IF(T8735&lt;=250,7,8)))))))</f>
        <v>1</v>
      </c>
      <c r="V8735" s="21" t="n">
        <f aca="false">IF(AND(OR(Dashboard!$T$3="All",R8735=Dashboard!$T$3),OR(Dashboard!$T$4="All",D8735=Dashboard!$T$4)),1,0)</f>
        <v>1</v>
      </c>
      <c r="W8735" s="21" t="n">
        <f aca="false">IF(V8735=1,T8735+ROW()/10000000,0)</f>
        <v>3.6008735</v>
      </c>
    </row>
    <row r="8736" customFormat="false" ht="15" hidden="false" customHeight="false" outlineLevel="0" collapsed="false">
      <c r="A8736" s="0" t="n">
        <v>5684</v>
      </c>
      <c r="B8736" s="0" t="s">
        <v>18422</v>
      </c>
      <c r="C8736" s="0" t="n">
        <v>1</v>
      </c>
      <c r="D8736" s="0" t="s">
        <v>17189</v>
      </c>
      <c r="E8736" s="0" t="s">
        <v>18423</v>
      </c>
      <c r="F8736" s="0" t="s">
        <v>5388</v>
      </c>
      <c r="G8736" s="0" t="s">
        <v>18404</v>
      </c>
      <c r="H8736" s="0" t="s">
        <v>3345</v>
      </c>
      <c r="I8736" s="0" t="s">
        <v>2123</v>
      </c>
      <c r="J8736" s="0" t="s">
        <v>47</v>
      </c>
      <c r="K8736" s="0" t="s">
        <v>47</v>
      </c>
      <c r="L8736" s="0" t="s">
        <v>47</v>
      </c>
      <c r="M8736" s="0" t="s">
        <v>47</v>
      </c>
      <c r="N8736" s="0" t="n">
        <v>1</v>
      </c>
      <c r="O8736" s="0" t="n">
        <v>29</v>
      </c>
      <c r="P8736" s="0" t="n">
        <v>400</v>
      </c>
      <c r="Q8736" s="0" t="n">
        <v>3.4</v>
      </c>
      <c r="R8736" s="0" t="str">
        <f aca="false">INDEX(Lookup!$B$4:$B$18,MATCH(C8736,Lookup!$A$4:$A$18,0))</f>
        <v>India</v>
      </c>
      <c r="S8736" s="20" t="n">
        <f aca="false">INDEX(Lookup!$D$4:$D$18,MATCH(C8736,Lookup!$A$4:$A$18,0))</f>
        <v>0.012</v>
      </c>
      <c r="T8736" s="21" t="n">
        <f aca="false">ROUND(P8736*S8736,2)</f>
        <v>4.8</v>
      </c>
      <c r="U8736" s="21" t="n">
        <f aca="false">IF(T8736&lt;=10,1,IF(T8736&lt;=20,2,IF(T8736&lt;=30,3,IF(T8736&lt;=40,4,IF(T8736&lt;=50,5,IF(T8736&lt;=100,6,IF(T8736&lt;=250,7,8)))))))</f>
        <v>1</v>
      </c>
      <c r="V8736" s="21" t="n">
        <f aca="false">IF(AND(OR(Dashboard!$T$3="All",R8736=Dashboard!$T$3),OR(Dashboard!$T$4="All",D8736=Dashboard!$T$4)),1,0)</f>
        <v>1</v>
      </c>
      <c r="W8736" s="21" t="n">
        <f aca="false">IF(V8736=1,T8736+ROW()/10000000,0)</f>
        <v>4.8008736</v>
      </c>
    </row>
    <row r="8737" customFormat="false" ht="15" hidden="false" customHeight="false" outlineLevel="0" collapsed="false">
      <c r="A8737" s="0" t="n">
        <v>1745</v>
      </c>
      <c r="B8737" s="0" t="s">
        <v>18424</v>
      </c>
      <c r="C8737" s="0" t="n">
        <v>1</v>
      </c>
      <c r="D8737" s="0" t="s">
        <v>17189</v>
      </c>
      <c r="E8737" s="0" t="s">
        <v>18425</v>
      </c>
      <c r="F8737" s="0" t="s">
        <v>5388</v>
      </c>
      <c r="G8737" s="0" t="s">
        <v>18404</v>
      </c>
      <c r="H8737" s="0" t="s">
        <v>2050</v>
      </c>
      <c r="I8737" s="0" t="s">
        <v>2123</v>
      </c>
      <c r="J8737" s="0" t="s">
        <v>47</v>
      </c>
      <c r="K8737" s="0" t="s">
        <v>46</v>
      </c>
      <c r="L8737" s="0" t="s">
        <v>47</v>
      </c>
      <c r="M8737" s="0" t="s">
        <v>47</v>
      </c>
      <c r="N8737" s="0" t="n">
        <v>2</v>
      </c>
      <c r="O8737" s="0" t="n">
        <v>113</v>
      </c>
      <c r="P8737" s="0" t="n">
        <v>500</v>
      </c>
      <c r="Q8737" s="0" t="n">
        <v>2.8</v>
      </c>
      <c r="R8737" s="0" t="str">
        <f aca="false">INDEX(Lookup!$B$4:$B$18,MATCH(C8737,Lookup!$A$4:$A$18,0))</f>
        <v>India</v>
      </c>
      <c r="S8737" s="20" t="n">
        <f aca="false">INDEX(Lookup!$D$4:$D$18,MATCH(C8737,Lookup!$A$4:$A$18,0))</f>
        <v>0.012</v>
      </c>
      <c r="T8737" s="21" t="n">
        <f aca="false">ROUND(P8737*S8737,2)</f>
        <v>6</v>
      </c>
      <c r="U8737" s="21" t="n">
        <f aca="false">IF(T8737&lt;=10,1,IF(T8737&lt;=20,2,IF(T8737&lt;=30,3,IF(T8737&lt;=40,4,IF(T8737&lt;=50,5,IF(T8737&lt;=100,6,IF(T8737&lt;=250,7,8)))))))</f>
        <v>1</v>
      </c>
      <c r="V8737" s="21" t="n">
        <f aca="false">IF(AND(OR(Dashboard!$T$3="All",R8737=Dashboard!$T$3),OR(Dashboard!$T$4="All",D8737=Dashboard!$T$4)),1,0)</f>
        <v>1</v>
      </c>
      <c r="W8737" s="21" t="n">
        <f aca="false">IF(V8737=1,T8737+ROW()/10000000,0)</f>
        <v>6.0008737</v>
      </c>
    </row>
    <row r="8738" customFormat="false" ht="15" hidden="false" customHeight="false" outlineLevel="0" collapsed="false">
      <c r="A8738" s="0" t="n">
        <v>3707</v>
      </c>
      <c r="B8738" s="0" t="s">
        <v>2300</v>
      </c>
      <c r="C8738" s="0" t="n">
        <v>1</v>
      </c>
      <c r="D8738" s="0" t="s">
        <v>17189</v>
      </c>
      <c r="E8738" s="0" t="s">
        <v>18426</v>
      </c>
      <c r="F8738" s="0" t="s">
        <v>5388</v>
      </c>
      <c r="G8738" s="0" t="s">
        <v>18404</v>
      </c>
      <c r="H8738" s="0" t="s">
        <v>3005</v>
      </c>
      <c r="I8738" s="0" t="s">
        <v>2123</v>
      </c>
      <c r="J8738" s="0" t="s">
        <v>47</v>
      </c>
      <c r="K8738" s="0" t="s">
        <v>47</v>
      </c>
      <c r="L8738" s="0" t="s">
        <v>47</v>
      </c>
      <c r="M8738" s="0" t="s">
        <v>47</v>
      </c>
      <c r="N8738" s="0" t="n">
        <v>2</v>
      </c>
      <c r="O8738" s="0" t="n">
        <v>165</v>
      </c>
      <c r="P8738" s="0" t="n">
        <v>500</v>
      </c>
      <c r="Q8738" s="0" t="n">
        <v>2.5</v>
      </c>
      <c r="R8738" s="0" t="str">
        <f aca="false">INDEX(Lookup!$B$4:$B$18,MATCH(C8738,Lookup!$A$4:$A$18,0))</f>
        <v>India</v>
      </c>
      <c r="S8738" s="20" t="n">
        <f aca="false">INDEX(Lookup!$D$4:$D$18,MATCH(C8738,Lookup!$A$4:$A$18,0))</f>
        <v>0.012</v>
      </c>
      <c r="T8738" s="21" t="n">
        <f aca="false">ROUND(P8738*S8738,2)</f>
        <v>6</v>
      </c>
      <c r="U8738" s="21" t="n">
        <f aca="false">IF(T8738&lt;=10,1,IF(T8738&lt;=20,2,IF(T8738&lt;=30,3,IF(T8738&lt;=40,4,IF(T8738&lt;=50,5,IF(T8738&lt;=100,6,IF(T8738&lt;=250,7,8)))))))</f>
        <v>1</v>
      </c>
      <c r="V8738" s="21" t="n">
        <f aca="false">IF(AND(OR(Dashboard!$T$3="All",R8738=Dashboard!$T$3),OR(Dashboard!$T$4="All",D8738=Dashboard!$T$4)),1,0)</f>
        <v>1</v>
      </c>
      <c r="W8738" s="21" t="n">
        <f aca="false">IF(V8738=1,T8738+ROW()/10000000,0)</f>
        <v>6.0008738</v>
      </c>
    </row>
    <row r="8739" customFormat="false" ht="15" hidden="false" customHeight="false" outlineLevel="0" collapsed="false">
      <c r="A8739" s="0" t="n">
        <v>18371395</v>
      </c>
      <c r="B8739" s="0" t="s">
        <v>18427</v>
      </c>
      <c r="C8739" s="0" t="n">
        <v>1</v>
      </c>
      <c r="D8739" s="0" t="s">
        <v>17189</v>
      </c>
      <c r="E8739" s="0" t="s">
        <v>18428</v>
      </c>
      <c r="F8739" s="0" t="s">
        <v>5388</v>
      </c>
      <c r="G8739" s="0" t="s">
        <v>18404</v>
      </c>
      <c r="H8739" s="0" t="s">
        <v>18429</v>
      </c>
      <c r="I8739" s="0" t="s">
        <v>2123</v>
      </c>
      <c r="J8739" s="0" t="s">
        <v>47</v>
      </c>
      <c r="K8739" s="0" t="s">
        <v>46</v>
      </c>
      <c r="L8739" s="0" t="s">
        <v>46</v>
      </c>
      <c r="M8739" s="0" t="s">
        <v>47</v>
      </c>
      <c r="N8739" s="0" t="n">
        <v>2</v>
      </c>
      <c r="O8739" s="0" t="n">
        <v>48</v>
      </c>
      <c r="P8739" s="0" t="n">
        <v>550</v>
      </c>
      <c r="Q8739" s="0" t="n">
        <v>3.2</v>
      </c>
      <c r="R8739" s="0" t="str">
        <f aca="false">INDEX(Lookup!$B$4:$B$18,MATCH(C8739,Lookup!$A$4:$A$18,0))</f>
        <v>India</v>
      </c>
      <c r="S8739" s="20" t="n">
        <f aca="false">INDEX(Lookup!$D$4:$D$18,MATCH(C8739,Lookup!$A$4:$A$18,0))</f>
        <v>0.012</v>
      </c>
      <c r="T8739" s="21" t="n">
        <f aca="false">ROUND(P8739*S8739,2)</f>
        <v>6.6</v>
      </c>
      <c r="U8739" s="21" t="n">
        <f aca="false">IF(T8739&lt;=10,1,IF(T8739&lt;=20,2,IF(T8739&lt;=30,3,IF(T8739&lt;=40,4,IF(T8739&lt;=50,5,IF(T8739&lt;=100,6,IF(T8739&lt;=250,7,8)))))))</f>
        <v>1</v>
      </c>
      <c r="V8739" s="21" t="n">
        <f aca="false">IF(AND(OR(Dashboard!$T$3="All",R8739=Dashboard!$T$3),OR(Dashboard!$T$4="All",D8739=Dashboard!$T$4)),1,0)</f>
        <v>1</v>
      </c>
      <c r="W8739" s="21" t="n">
        <f aca="false">IF(V8739=1,T8739+ROW()/10000000,0)</f>
        <v>6.6008739</v>
      </c>
    </row>
    <row r="8740" customFormat="false" ht="15" hidden="false" customHeight="false" outlineLevel="0" collapsed="false">
      <c r="A8740" s="0" t="n">
        <v>310766</v>
      </c>
      <c r="B8740" s="0" t="s">
        <v>18430</v>
      </c>
      <c r="C8740" s="0" t="n">
        <v>1</v>
      </c>
      <c r="D8740" s="0" t="s">
        <v>17189</v>
      </c>
      <c r="E8740" s="0" t="s">
        <v>18404</v>
      </c>
      <c r="F8740" s="0" t="s">
        <v>5388</v>
      </c>
      <c r="G8740" s="0" t="s">
        <v>18404</v>
      </c>
      <c r="H8740" s="0" t="s">
        <v>17867</v>
      </c>
      <c r="I8740" s="0" t="s">
        <v>2123</v>
      </c>
      <c r="J8740" s="0" t="s">
        <v>47</v>
      </c>
      <c r="K8740" s="0" t="s">
        <v>46</v>
      </c>
      <c r="L8740" s="0" t="s">
        <v>47</v>
      </c>
      <c r="M8740" s="0" t="s">
        <v>47</v>
      </c>
      <c r="N8740" s="0" t="n">
        <v>2</v>
      </c>
      <c r="O8740" s="0" t="n">
        <v>147</v>
      </c>
      <c r="P8740" s="0" t="n">
        <v>650</v>
      </c>
      <c r="Q8740" s="0" t="n">
        <v>2.6</v>
      </c>
      <c r="R8740" s="0" t="str">
        <f aca="false">INDEX(Lookup!$B$4:$B$18,MATCH(C8740,Lookup!$A$4:$A$18,0))</f>
        <v>India</v>
      </c>
      <c r="S8740" s="20" t="n">
        <f aca="false">INDEX(Lookup!$D$4:$D$18,MATCH(C8740,Lookup!$A$4:$A$18,0))</f>
        <v>0.012</v>
      </c>
      <c r="T8740" s="21" t="n">
        <f aca="false">ROUND(P8740*S8740,2)</f>
        <v>7.8</v>
      </c>
      <c r="U8740" s="21" t="n">
        <f aca="false">IF(T8740&lt;=10,1,IF(T8740&lt;=20,2,IF(T8740&lt;=30,3,IF(T8740&lt;=40,4,IF(T8740&lt;=50,5,IF(T8740&lt;=100,6,IF(T8740&lt;=250,7,8)))))))</f>
        <v>1</v>
      </c>
      <c r="V8740" s="21" t="n">
        <f aca="false">IF(AND(OR(Dashboard!$T$3="All",R8740=Dashboard!$T$3),OR(Dashboard!$T$4="All",D8740=Dashboard!$T$4)),1,0)</f>
        <v>1</v>
      </c>
      <c r="W8740" s="21" t="n">
        <f aca="false">IF(V8740=1,T8740+ROW()/10000000,0)</f>
        <v>7.800874</v>
      </c>
    </row>
    <row r="8741" customFormat="false" ht="15" hidden="false" customHeight="false" outlineLevel="0" collapsed="false">
      <c r="A8741" s="0" t="n">
        <v>2939</v>
      </c>
      <c r="B8741" s="0" t="s">
        <v>3009</v>
      </c>
      <c r="C8741" s="0" t="n">
        <v>1</v>
      </c>
      <c r="D8741" s="0" t="s">
        <v>17189</v>
      </c>
      <c r="E8741" s="0" t="s">
        <v>18431</v>
      </c>
      <c r="F8741" s="0" t="s">
        <v>5388</v>
      </c>
      <c r="G8741" s="0" t="s">
        <v>18404</v>
      </c>
      <c r="H8741" s="0" t="s">
        <v>69</v>
      </c>
      <c r="I8741" s="0" t="s">
        <v>2123</v>
      </c>
      <c r="J8741" s="0" t="s">
        <v>47</v>
      </c>
      <c r="K8741" s="0" t="s">
        <v>46</v>
      </c>
      <c r="L8741" s="0" t="s">
        <v>47</v>
      </c>
      <c r="M8741" s="0" t="s">
        <v>47</v>
      </c>
      <c r="N8741" s="0" t="n">
        <v>3</v>
      </c>
      <c r="O8741" s="0" t="n">
        <v>252</v>
      </c>
      <c r="P8741" s="0" t="n">
        <v>1300</v>
      </c>
      <c r="Q8741" s="0" t="n">
        <v>2.5</v>
      </c>
      <c r="R8741" s="0" t="str">
        <f aca="false">INDEX(Lookup!$B$4:$B$18,MATCH(C8741,Lookup!$A$4:$A$18,0))</f>
        <v>India</v>
      </c>
      <c r="S8741" s="20" t="n">
        <f aca="false">INDEX(Lookup!$D$4:$D$18,MATCH(C8741,Lookup!$A$4:$A$18,0))</f>
        <v>0.012</v>
      </c>
      <c r="T8741" s="21" t="n">
        <f aca="false">ROUND(P8741*S8741,2)</f>
        <v>15.6</v>
      </c>
      <c r="U8741" s="21" t="n">
        <f aca="false">IF(T8741&lt;=10,1,IF(T8741&lt;=20,2,IF(T8741&lt;=30,3,IF(T8741&lt;=40,4,IF(T8741&lt;=50,5,IF(T8741&lt;=100,6,IF(T8741&lt;=250,7,8)))))))</f>
        <v>2</v>
      </c>
      <c r="V8741" s="21" t="n">
        <f aca="false">IF(AND(OR(Dashboard!$T$3="All",R8741=Dashboard!$T$3),OR(Dashboard!$T$4="All",D8741=Dashboard!$T$4)),1,0)</f>
        <v>1</v>
      </c>
      <c r="W8741" s="21" t="n">
        <f aca="false">IF(V8741=1,T8741+ROW()/10000000,0)</f>
        <v>15.6008741</v>
      </c>
    </row>
    <row r="8742" customFormat="false" ht="15" hidden="false" customHeight="false" outlineLevel="0" collapsed="false">
      <c r="A8742" s="0" t="n">
        <v>1919</v>
      </c>
      <c r="B8742" s="0" t="s">
        <v>5523</v>
      </c>
      <c r="C8742" s="0" t="n">
        <v>1</v>
      </c>
      <c r="D8742" s="0" t="s">
        <v>17189</v>
      </c>
      <c r="E8742" s="0" t="s">
        <v>18432</v>
      </c>
      <c r="F8742" s="0" t="s">
        <v>5388</v>
      </c>
      <c r="G8742" s="0" t="s">
        <v>18404</v>
      </c>
      <c r="H8742" s="0" t="s">
        <v>3243</v>
      </c>
      <c r="I8742" s="0" t="s">
        <v>2123</v>
      </c>
      <c r="J8742" s="0" t="s">
        <v>47</v>
      </c>
      <c r="K8742" s="0" t="s">
        <v>47</v>
      </c>
      <c r="L8742" s="0" t="s">
        <v>47</v>
      </c>
      <c r="M8742" s="0" t="s">
        <v>47</v>
      </c>
      <c r="N8742" s="0" t="n">
        <v>1</v>
      </c>
      <c r="O8742" s="0" t="n">
        <v>69</v>
      </c>
      <c r="P8742" s="0" t="n">
        <v>250</v>
      </c>
      <c r="Q8742" s="0" t="n">
        <v>3.6</v>
      </c>
      <c r="R8742" s="0" t="str">
        <f aca="false">INDEX(Lookup!$B$4:$B$18,MATCH(C8742,Lookup!$A$4:$A$18,0))</f>
        <v>India</v>
      </c>
      <c r="S8742" s="20" t="n">
        <f aca="false">INDEX(Lookup!$D$4:$D$18,MATCH(C8742,Lookup!$A$4:$A$18,0))</f>
        <v>0.012</v>
      </c>
      <c r="T8742" s="21" t="n">
        <f aca="false">ROUND(P8742*S8742,2)</f>
        <v>3</v>
      </c>
      <c r="U8742" s="21" t="n">
        <f aca="false">IF(T8742&lt;=10,1,IF(T8742&lt;=20,2,IF(T8742&lt;=30,3,IF(T8742&lt;=40,4,IF(T8742&lt;=50,5,IF(T8742&lt;=100,6,IF(T8742&lt;=250,7,8)))))))</f>
        <v>1</v>
      </c>
      <c r="V8742" s="21" t="n">
        <f aca="false">IF(AND(OR(Dashboard!$T$3="All",R8742=Dashboard!$T$3),OR(Dashboard!$T$4="All",D8742=Dashboard!$T$4)),1,0)</f>
        <v>1</v>
      </c>
      <c r="W8742" s="21" t="n">
        <f aca="false">IF(V8742=1,T8742+ROW()/10000000,0)</f>
        <v>3.0008742</v>
      </c>
    </row>
    <row r="8743" customFormat="false" ht="15" hidden="false" customHeight="false" outlineLevel="0" collapsed="false">
      <c r="A8743" s="0" t="n">
        <v>9313</v>
      </c>
      <c r="B8743" s="0" t="s">
        <v>18433</v>
      </c>
      <c r="C8743" s="0" t="n">
        <v>1</v>
      </c>
      <c r="D8743" s="0" t="s">
        <v>17189</v>
      </c>
      <c r="E8743" s="0" t="s">
        <v>18434</v>
      </c>
      <c r="F8743" s="0" t="s">
        <v>5388</v>
      </c>
      <c r="G8743" s="0" t="s">
        <v>18404</v>
      </c>
      <c r="H8743" s="0" t="s">
        <v>153</v>
      </c>
      <c r="I8743" s="0" t="s">
        <v>2123</v>
      </c>
      <c r="J8743" s="0" t="s">
        <v>47</v>
      </c>
      <c r="K8743" s="0" t="s">
        <v>46</v>
      </c>
      <c r="L8743" s="0" t="s">
        <v>47</v>
      </c>
      <c r="M8743" s="0" t="s">
        <v>47</v>
      </c>
      <c r="N8743" s="0" t="n">
        <v>2</v>
      </c>
      <c r="O8743" s="0" t="n">
        <v>203</v>
      </c>
      <c r="P8743" s="0" t="n">
        <v>700</v>
      </c>
      <c r="Q8743" s="0" t="n">
        <v>3.5</v>
      </c>
      <c r="R8743" s="0" t="str">
        <f aca="false">INDEX(Lookup!$B$4:$B$18,MATCH(C8743,Lookup!$A$4:$A$18,0))</f>
        <v>India</v>
      </c>
      <c r="S8743" s="20" t="n">
        <f aca="false">INDEX(Lookup!$D$4:$D$18,MATCH(C8743,Lookup!$A$4:$A$18,0))</f>
        <v>0.012</v>
      </c>
      <c r="T8743" s="21" t="n">
        <f aca="false">ROUND(P8743*S8743,2)</f>
        <v>8.4</v>
      </c>
      <c r="U8743" s="21" t="n">
        <f aca="false">IF(T8743&lt;=10,1,IF(T8743&lt;=20,2,IF(T8743&lt;=30,3,IF(T8743&lt;=40,4,IF(T8743&lt;=50,5,IF(T8743&lt;=100,6,IF(T8743&lt;=250,7,8)))))))</f>
        <v>1</v>
      </c>
      <c r="V8743" s="21" t="n">
        <f aca="false">IF(AND(OR(Dashboard!$T$3="All",R8743=Dashboard!$T$3),OR(Dashboard!$T$4="All",D8743=Dashboard!$T$4)),1,0)</f>
        <v>1</v>
      </c>
      <c r="W8743" s="21" t="n">
        <f aca="false">IF(V8743=1,T8743+ROW()/10000000,0)</f>
        <v>8.4008743</v>
      </c>
    </row>
    <row r="8744" customFormat="false" ht="15" hidden="false" customHeight="false" outlineLevel="0" collapsed="false">
      <c r="A8744" s="0" t="n">
        <v>18470627</v>
      </c>
      <c r="B8744" s="0" t="s">
        <v>17677</v>
      </c>
      <c r="C8744" s="0" t="n">
        <v>1</v>
      </c>
      <c r="D8744" s="0" t="s">
        <v>17189</v>
      </c>
      <c r="E8744" s="0" t="s">
        <v>18435</v>
      </c>
      <c r="F8744" s="0" t="s">
        <v>5388</v>
      </c>
      <c r="G8744" s="0" t="s">
        <v>18404</v>
      </c>
      <c r="H8744" s="0" t="s">
        <v>4023</v>
      </c>
      <c r="I8744" s="0" t="s">
        <v>2123</v>
      </c>
      <c r="J8744" s="0" t="s">
        <v>47</v>
      </c>
      <c r="K8744" s="0" t="s">
        <v>47</v>
      </c>
      <c r="L8744" s="0" t="s">
        <v>47</v>
      </c>
      <c r="M8744" s="0" t="s">
        <v>47</v>
      </c>
      <c r="N8744" s="0" t="n">
        <v>1</v>
      </c>
      <c r="O8744" s="0" t="n">
        <v>0</v>
      </c>
      <c r="P8744" s="0" t="n">
        <v>300</v>
      </c>
      <c r="Q8744" s="0" t="n">
        <v>1</v>
      </c>
      <c r="R8744" s="0" t="str">
        <f aca="false">INDEX(Lookup!$B$4:$B$18,MATCH(C8744,Lookup!$A$4:$A$18,0))</f>
        <v>India</v>
      </c>
      <c r="S8744" s="20" t="n">
        <f aca="false">INDEX(Lookup!$D$4:$D$18,MATCH(C8744,Lookup!$A$4:$A$18,0))</f>
        <v>0.012</v>
      </c>
      <c r="T8744" s="21" t="n">
        <f aca="false">ROUND(P8744*S8744,2)</f>
        <v>3.6</v>
      </c>
      <c r="U8744" s="21" t="n">
        <f aca="false">IF(T8744&lt;=10,1,IF(T8744&lt;=20,2,IF(T8744&lt;=30,3,IF(T8744&lt;=40,4,IF(T8744&lt;=50,5,IF(T8744&lt;=100,6,IF(T8744&lt;=250,7,8)))))))</f>
        <v>1</v>
      </c>
      <c r="V8744" s="21" t="n">
        <f aca="false">IF(AND(OR(Dashboard!$T$3="All",R8744=Dashboard!$T$3),OR(Dashboard!$T$4="All",D8744=Dashboard!$T$4)),1,0)</f>
        <v>1</v>
      </c>
      <c r="W8744" s="21" t="n">
        <f aca="false">IF(V8744=1,T8744+ROW()/10000000,0)</f>
        <v>3.6008744</v>
      </c>
    </row>
    <row r="8745" customFormat="false" ht="15" hidden="false" customHeight="false" outlineLevel="0" collapsed="false">
      <c r="A8745" s="0" t="n">
        <v>18273432</v>
      </c>
      <c r="B8745" s="0" t="s">
        <v>18436</v>
      </c>
      <c r="C8745" s="0" t="n">
        <v>1</v>
      </c>
      <c r="D8745" s="0" t="s">
        <v>17189</v>
      </c>
      <c r="E8745" s="0" t="s">
        <v>18437</v>
      </c>
      <c r="F8745" s="0" t="s">
        <v>5388</v>
      </c>
      <c r="G8745" s="0" t="s">
        <v>18404</v>
      </c>
      <c r="H8745" s="0" t="s">
        <v>2868</v>
      </c>
      <c r="I8745" s="0" t="s">
        <v>2123</v>
      </c>
      <c r="J8745" s="0" t="s">
        <v>47</v>
      </c>
      <c r="K8745" s="0" t="s">
        <v>47</v>
      </c>
      <c r="L8745" s="0" t="s">
        <v>47</v>
      </c>
      <c r="M8745" s="0" t="s">
        <v>47</v>
      </c>
      <c r="N8745" s="0" t="n">
        <v>1</v>
      </c>
      <c r="O8745" s="0" t="n">
        <v>0</v>
      </c>
      <c r="P8745" s="0" t="n">
        <v>300</v>
      </c>
      <c r="Q8745" s="0" t="n">
        <v>1</v>
      </c>
      <c r="R8745" s="0" t="str">
        <f aca="false">INDEX(Lookup!$B$4:$B$18,MATCH(C8745,Lookup!$A$4:$A$18,0))</f>
        <v>India</v>
      </c>
      <c r="S8745" s="20" t="n">
        <f aca="false">INDEX(Lookup!$D$4:$D$18,MATCH(C8745,Lookup!$A$4:$A$18,0))</f>
        <v>0.012</v>
      </c>
      <c r="T8745" s="21" t="n">
        <f aca="false">ROUND(P8745*S8745,2)</f>
        <v>3.6</v>
      </c>
      <c r="U8745" s="21" t="n">
        <f aca="false">IF(T8745&lt;=10,1,IF(T8745&lt;=20,2,IF(T8745&lt;=30,3,IF(T8745&lt;=40,4,IF(T8745&lt;=50,5,IF(T8745&lt;=100,6,IF(T8745&lt;=250,7,8)))))))</f>
        <v>1</v>
      </c>
      <c r="V8745" s="21" t="n">
        <f aca="false">IF(AND(OR(Dashboard!$T$3="All",R8745=Dashboard!$T$3),OR(Dashboard!$T$4="All",D8745=Dashboard!$T$4)),1,0)</f>
        <v>1</v>
      </c>
      <c r="W8745" s="21" t="n">
        <f aca="false">IF(V8745=1,T8745+ROW()/10000000,0)</f>
        <v>3.6008745</v>
      </c>
    </row>
    <row r="8746" customFormat="false" ht="15" hidden="false" customHeight="false" outlineLevel="0" collapsed="false">
      <c r="A8746" s="0" t="n">
        <v>18163927</v>
      </c>
      <c r="B8746" s="0" t="s">
        <v>18438</v>
      </c>
      <c r="C8746" s="0" t="n">
        <v>1</v>
      </c>
      <c r="D8746" s="0" t="s">
        <v>17189</v>
      </c>
      <c r="E8746" s="0" t="s">
        <v>18412</v>
      </c>
      <c r="F8746" s="0" t="s">
        <v>5388</v>
      </c>
      <c r="G8746" s="0" t="s">
        <v>18404</v>
      </c>
      <c r="H8746" s="0" t="s">
        <v>2359</v>
      </c>
      <c r="I8746" s="0" t="s">
        <v>2123</v>
      </c>
      <c r="J8746" s="0" t="s">
        <v>47</v>
      </c>
      <c r="K8746" s="0" t="s">
        <v>47</v>
      </c>
      <c r="L8746" s="0" t="s">
        <v>47</v>
      </c>
      <c r="M8746" s="0" t="s">
        <v>47</v>
      </c>
      <c r="N8746" s="0" t="n">
        <v>2</v>
      </c>
      <c r="O8746" s="0" t="n">
        <v>2</v>
      </c>
      <c r="P8746" s="0" t="n">
        <v>600</v>
      </c>
      <c r="Q8746" s="0" t="n">
        <v>1</v>
      </c>
      <c r="R8746" s="0" t="str">
        <f aca="false">INDEX(Lookup!$B$4:$B$18,MATCH(C8746,Lookup!$A$4:$A$18,0))</f>
        <v>India</v>
      </c>
      <c r="S8746" s="20" t="n">
        <f aca="false">INDEX(Lookup!$D$4:$D$18,MATCH(C8746,Lookup!$A$4:$A$18,0))</f>
        <v>0.012</v>
      </c>
      <c r="T8746" s="21" t="n">
        <f aca="false">ROUND(P8746*S8746,2)</f>
        <v>7.2</v>
      </c>
      <c r="U8746" s="21" t="n">
        <f aca="false">IF(T8746&lt;=10,1,IF(T8746&lt;=20,2,IF(T8746&lt;=30,3,IF(T8746&lt;=40,4,IF(T8746&lt;=50,5,IF(T8746&lt;=100,6,IF(T8746&lt;=250,7,8)))))))</f>
        <v>1</v>
      </c>
      <c r="V8746" s="21" t="n">
        <f aca="false">IF(AND(OR(Dashboard!$T$3="All",R8746=Dashboard!$T$3),OR(Dashboard!$T$4="All",D8746=Dashboard!$T$4)),1,0)</f>
        <v>1</v>
      </c>
      <c r="W8746" s="21" t="n">
        <f aca="false">IF(V8746=1,T8746+ROW()/10000000,0)</f>
        <v>7.2008746</v>
      </c>
    </row>
    <row r="8747" customFormat="false" ht="15" hidden="false" customHeight="false" outlineLevel="0" collapsed="false">
      <c r="A8747" s="0" t="n">
        <v>18373828</v>
      </c>
      <c r="B8747" s="0" t="s">
        <v>18439</v>
      </c>
      <c r="C8747" s="0" t="n">
        <v>1</v>
      </c>
      <c r="D8747" s="0" t="s">
        <v>17189</v>
      </c>
      <c r="E8747" s="0" t="s">
        <v>18440</v>
      </c>
      <c r="F8747" s="0" t="s">
        <v>5388</v>
      </c>
      <c r="G8747" s="0" t="s">
        <v>18404</v>
      </c>
      <c r="H8747" s="0" t="s">
        <v>2128</v>
      </c>
      <c r="I8747" s="0" t="s">
        <v>2123</v>
      </c>
      <c r="J8747" s="0" t="s">
        <v>47</v>
      </c>
      <c r="K8747" s="0" t="s">
        <v>47</v>
      </c>
      <c r="L8747" s="0" t="s">
        <v>47</v>
      </c>
      <c r="M8747" s="0" t="s">
        <v>47</v>
      </c>
      <c r="N8747" s="0" t="n">
        <v>1</v>
      </c>
      <c r="O8747" s="0" t="n">
        <v>0</v>
      </c>
      <c r="P8747" s="0" t="n">
        <v>450</v>
      </c>
      <c r="Q8747" s="0" t="n">
        <v>1</v>
      </c>
      <c r="R8747" s="0" t="str">
        <f aca="false">INDEX(Lookup!$B$4:$B$18,MATCH(C8747,Lookup!$A$4:$A$18,0))</f>
        <v>India</v>
      </c>
      <c r="S8747" s="20" t="n">
        <f aca="false">INDEX(Lookup!$D$4:$D$18,MATCH(C8747,Lookup!$A$4:$A$18,0))</f>
        <v>0.012</v>
      </c>
      <c r="T8747" s="21" t="n">
        <f aca="false">ROUND(P8747*S8747,2)</f>
        <v>5.4</v>
      </c>
      <c r="U8747" s="21" t="n">
        <f aca="false">IF(T8747&lt;=10,1,IF(T8747&lt;=20,2,IF(T8747&lt;=30,3,IF(T8747&lt;=40,4,IF(T8747&lt;=50,5,IF(T8747&lt;=100,6,IF(T8747&lt;=250,7,8)))))))</f>
        <v>1</v>
      </c>
      <c r="V8747" s="21" t="n">
        <f aca="false">IF(AND(OR(Dashboard!$T$3="All",R8747=Dashboard!$T$3),OR(Dashboard!$T$4="All",D8747=Dashboard!$T$4)),1,0)</f>
        <v>1</v>
      </c>
      <c r="W8747" s="21" t="n">
        <f aca="false">IF(V8747=1,T8747+ROW()/10000000,0)</f>
        <v>5.4008747</v>
      </c>
    </row>
    <row r="8748" customFormat="false" ht="15" hidden="false" customHeight="false" outlineLevel="0" collapsed="false">
      <c r="A8748" s="0" t="n">
        <v>18252364</v>
      </c>
      <c r="B8748" s="0" t="s">
        <v>3343</v>
      </c>
      <c r="C8748" s="0" t="n">
        <v>1</v>
      </c>
      <c r="D8748" s="0" t="s">
        <v>17189</v>
      </c>
      <c r="E8748" s="0" t="s">
        <v>18441</v>
      </c>
      <c r="F8748" s="0" t="s">
        <v>5388</v>
      </c>
      <c r="G8748" s="0" t="s">
        <v>18404</v>
      </c>
      <c r="H8748" s="0" t="s">
        <v>3345</v>
      </c>
      <c r="I8748" s="0" t="s">
        <v>2123</v>
      </c>
      <c r="J8748" s="0" t="s">
        <v>47</v>
      </c>
      <c r="K8748" s="0" t="s">
        <v>47</v>
      </c>
      <c r="L8748" s="0" t="s">
        <v>47</v>
      </c>
      <c r="M8748" s="0" t="s">
        <v>47</v>
      </c>
      <c r="N8748" s="0" t="n">
        <v>1</v>
      </c>
      <c r="O8748" s="0" t="n">
        <v>0</v>
      </c>
      <c r="P8748" s="0" t="n">
        <v>400</v>
      </c>
      <c r="Q8748" s="0" t="n">
        <v>1</v>
      </c>
      <c r="R8748" s="0" t="str">
        <f aca="false">INDEX(Lookup!$B$4:$B$18,MATCH(C8748,Lookup!$A$4:$A$18,0))</f>
        <v>India</v>
      </c>
      <c r="S8748" s="20" t="n">
        <f aca="false">INDEX(Lookup!$D$4:$D$18,MATCH(C8748,Lookup!$A$4:$A$18,0))</f>
        <v>0.012</v>
      </c>
      <c r="T8748" s="21" t="n">
        <f aca="false">ROUND(P8748*S8748,2)</f>
        <v>4.8</v>
      </c>
      <c r="U8748" s="21" t="n">
        <f aca="false">IF(T8748&lt;=10,1,IF(T8748&lt;=20,2,IF(T8748&lt;=30,3,IF(T8748&lt;=40,4,IF(T8748&lt;=50,5,IF(T8748&lt;=100,6,IF(T8748&lt;=250,7,8)))))))</f>
        <v>1</v>
      </c>
      <c r="V8748" s="21" t="n">
        <f aca="false">IF(AND(OR(Dashboard!$T$3="All",R8748=Dashboard!$T$3),OR(Dashboard!$T$4="All",D8748=Dashboard!$T$4)),1,0)</f>
        <v>1</v>
      </c>
      <c r="W8748" s="21" t="n">
        <f aca="false">IF(V8748=1,T8748+ROW()/10000000,0)</f>
        <v>4.8008748</v>
      </c>
    </row>
    <row r="8749" customFormat="false" ht="15" hidden="false" customHeight="false" outlineLevel="0" collapsed="false">
      <c r="A8749" s="0" t="n">
        <v>18376068</v>
      </c>
      <c r="B8749" s="0" t="s">
        <v>18442</v>
      </c>
      <c r="C8749" s="0" t="n">
        <v>1</v>
      </c>
      <c r="D8749" s="0" t="s">
        <v>17189</v>
      </c>
      <c r="E8749" s="0" t="s">
        <v>18443</v>
      </c>
      <c r="F8749" s="0" t="s">
        <v>5388</v>
      </c>
      <c r="G8749" s="0" t="s">
        <v>18404</v>
      </c>
      <c r="H8749" s="0" t="s">
        <v>156</v>
      </c>
      <c r="I8749" s="0" t="s">
        <v>2123</v>
      </c>
      <c r="J8749" s="0" t="s">
        <v>47</v>
      </c>
      <c r="K8749" s="0" t="s">
        <v>47</v>
      </c>
      <c r="L8749" s="0" t="s">
        <v>47</v>
      </c>
      <c r="M8749" s="0" t="s">
        <v>47</v>
      </c>
      <c r="N8749" s="0" t="n">
        <v>1</v>
      </c>
      <c r="O8749" s="0" t="n">
        <v>0</v>
      </c>
      <c r="P8749" s="0" t="n">
        <v>300</v>
      </c>
      <c r="Q8749" s="0" t="n">
        <v>1</v>
      </c>
      <c r="R8749" s="0" t="str">
        <f aca="false">INDEX(Lookup!$B$4:$B$18,MATCH(C8749,Lookup!$A$4:$A$18,0))</f>
        <v>India</v>
      </c>
      <c r="S8749" s="20" t="n">
        <f aca="false">INDEX(Lookup!$D$4:$D$18,MATCH(C8749,Lookup!$A$4:$A$18,0))</f>
        <v>0.012</v>
      </c>
      <c r="T8749" s="21" t="n">
        <f aca="false">ROUND(P8749*S8749,2)</f>
        <v>3.6</v>
      </c>
      <c r="U8749" s="21" t="n">
        <f aca="false">IF(T8749&lt;=10,1,IF(T8749&lt;=20,2,IF(T8749&lt;=30,3,IF(T8749&lt;=40,4,IF(T8749&lt;=50,5,IF(T8749&lt;=100,6,IF(T8749&lt;=250,7,8)))))))</f>
        <v>1</v>
      </c>
      <c r="V8749" s="21" t="n">
        <f aca="false">IF(AND(OR(Dashboard!$T$3="All",R8749=Dashboard!$T$3),OR(Dashboard!$T$4="All",D8749=Dashboard!$T$4)),1,0)</f>
        <v>1</v>
      </c>
      <c r="W8749" s="21" t="n">
        <f aca="false">IF(V8749=1,T8749+ROW()/10000000,0)</f>
        <v>3.6008749</v>
      </c>
    </row>
    <row r="8750" customFormat="false" ht="15" hidden="false" customHeight="false" outlineLevel="0" collapsed="false">
      <c r="A8750" s="0" t="n">
        <v>308725</v>
      </c>
      <c r="B8750" s="0" t="s">
        <v>5458</v>
      </c>
      <c r="C8750" s="0" t="n">
        <v>1</v>
      </c>
      <c r="D8750" s="0" t="s">
        <v>17189</v>
      </c>
      <c r="E8750" s="0" t="s">
        <v>18444</v>
      </c>
      <c r="F8750" s="0" t="s">
        <v>5388</v>
      </c>
      <c r="G8750" s="0" t="s">
        <v>18404</v>
      </c>
      <c r="H8750" s="0" t="s">
        <v>2359</v>
      </c>
      <c r="I8750" s="0" t="s">
        <v>2123</v>
      </c>
      <c r="J8750" s="0" t="s">
        <v>46</v>
      </c>
      <c r="K8750" s="0" t="s">
        <v>46</v>
      </c>
      <c r="L8750" s="0" t="s">
        <v>47</v>
      </c>
      <c r="M8750" s="0" t="s">
        <v>47</v>
      </c>
      <c r="N8750" s="0" t="n">
        <v>2</v>
      </c>
      <c r="O8750" s="0" t="n">
        <v>91</v>
      </c>
      <c r="P8750" s="0" t="n">
        <v>800</v>
      </c>
      <c r="Q8750" s="0" t="n">
        <v>2.3</v>
      </c>
      <c r="R8750" s="0" t="str">
        <f aca="false">INDEX(Lookup!$B$4:$B$18,MATCH(C8750,Lookup!$A$4:$A$18,0))</f>
        <v>India</v>
      </c>
      <c r="S8750" s="20" t="n">
        <f aca="false">INDEX(Lookup!$D$4:$D$18,MATCH(C8750,Lookup!$A$4:$A$18,0))</f>
        <v>0.012</v>
      </c>
      <c r="T8750" s="21" t="n">
        <f aca="false">ROUND(P8750*S8750,2)</f>
        <v>9.6</v>
      </c>
      <c r="U8750" s="21" t="n">
        <f aca="false">IF(T8750&lt;=10,1,IF(T8750&lt;=20,2,IF(T8750&lt;=30,3,IF(T8750&lt;=40,4,IF(T8750&lt;=50,5,IF(T8750&lt;=100,6,IF(T8750&lt;=250,7,8)))))))</f>
        <v>1</v>
      </c>
      <c r="V8750" s="21" t="n">
        <f aca="false">IF(AND(OR(Dashboard!$T$3="All",R8750=Dashboard!$T$3),OR(Dashboard!$T$4="All",D8750=Dashboard!$T$4)),1,0)</f>
        <v>1</v>
      </c>
      <c r="W8750" s="21" t="n">
        <f aca="false">IF(V8750=1,T8750+ROW()/10000000,0)</f>
        <v>9.600875</v>
      </c>
    </row>
    <row r="8751" customFormat="false" ht="15" hidden="false" customHeight="false" outlineLevel="0" collapsed="false">
      <c r="A8751" s="0" t="n">
        <v>385</v>
      </c>
      <c r="B8751" s="0" t="s">
        <v>2408</v>
      </c>
      <c r="C8751" s="0" t="n">
        <v>1</v>
      </c>
      <c r="D8751" s="0" t="s">
        <v>17189</v>
      </c>
      <c r="E8751" s="0" t="s">
        <v>18445</v>
      </c>
      <c r="F8751" s="0" t="s">
        <v>5388</v>
      </c>
      <c r="G8751" s="0" t="s">
        <v>18404</v>
      </c>
      <c r="H8751" s="0" t="s">
        <v>3392</v>
      </c>
      <c r="I8751" s="0" t="s">
        <v>2123</v>
      </c>
      <c r="J8751" s="0" t="s">
        <v>47</v>
      </c>
      <c r="K8751" s="0" t="s">
        <v>47</v>
      </c>
      <c r="L8751" s="0" t="s">
        <v>47</v>
      </c>
      <c r="M8751" s="0" t="s">
        <v>47</v>
      </c>
      <c r="N8751" s="0" t="n">
        <v>2</v>
      </c>
      <c r="O8751" s="0" t="n">
        <v>161</v>
      </c>
      <c r="P8751" s="0" t="n">
        <v>700</v>
      </c>
      <c r="Q8751" s="0" t="n">
        <v>2.4</v>
      </c>
      <c r="R8751" s="0" t="str">
        <f aca="false">INDEX(Lookup!$B$4:$B$18,MATCH(C8751,Lookup!$A$4:$A$18,0))</f>
        <v>India</v>
      </c>
      <c r="S8751" s="20" t="n">
        <f aca="false">INDEX(Lookup!$D$4:$D$18,MATCH(C8751,Lookup!$A$4:$A$18,0))</f>
        <v>0.012</v>
      </c>
      <c r="T8751" s="21" t="n">
        <f aca="false">ROUND(P8751*S8751,2)</f>
        <v>8.4</v>
      </c>
      <c r="U8751" s="21" t="n">
        <f aca="false">IF(T8751&lt;=10,1,IF(T8751&lt;=20,2,IF(T8751&lt;=30,3,IF(T8751&lt;=40,4,IF(T8751&lt;=50,5,IF(T8751&lt;=100,6,IF(T8751&lt;=250,7,8)))))))</f>
        <v>1</v>
      </c>
      <c r="V8751" s="21" t="n">
        <f aca="false">IF(AND(OR(Dashboard!$T$3="All",R8751=Dashboard!$T$3),OR(Dashboard!$T$4="All",D8751=Dashboard!$T$4)),1,0)</f>
        <v>1</v>
      </c>
      <c r="W8751" s="21" t="n">
        <f aca="false">IF(V8751=1,T8751+ROW()/10000000,0)</f>
        <v>8.4008751</v>
      </c>
    </row>
    <row r="8752" customFormat="false" ht="15" hidden="false" customHeight="false" outlineLevel="0" collapsed="false">
      <c r="A8752" s="0" t="n">
        <v>18432227</v>
      </c>
      <c r="B8752" s="0" t="s">
        <v>10788</v>
      </c>
      <c r="C8752" s="0" t="n">
        <v>1</v>
      </c>
      <c r="D8752" s="0" t="s">
        <v>17189</v>
      </c>
      <c r="E8752" s="0" t="s">
        <v>18446</v>
      </c>
      <c r="F8752" s="0" t="s">
        <v>5388</v>
      </c>
      <c r="G8752" s="0" t="s">
        <v>18404</v>
      </c>
      <c r="H8752" s="0" t="s">
        <v>2723</v>
      </c>
      <c r="I8752" s="0" t="s">
        <v>2123</v>
      </c>
      <c r="J8752" s="0" t="s">
        <v>47</v>
      </c>
      <c r="K8752" s="0" t="s">
        <v>46</v>
      </c>
      <c r="L8752" s="0" t="s">
        <v>47</v>
      </c>
      <c r="M8752" s="0" t="s">
        <v>47</v>
      </c>
      <c r="N8752" s="0" t="n">
        <v>2</v>
      </c>
      <c r="O8752" s="0" t="n">
        <v>12</v>
      </c>
      <c r="P8752" s="0" t="n">
        <v>600</v>
      </c>
      <c r="Q8752" s="0" t="n">
        <v>2.3</v>
      </c>
      <c r="R8752" s="0" t="str">
        <f aca="false">INDEX(Lookup!$B$4:$B$18,MATCH(C8752,Lookup!$A$4:$A$18,0))</f>
        <v>India</v>
      </c>
      <c r="S8752" s="20" t="n">
        <f aca="false">INDEX(Lookup!$D$4:$D$18,MATCH(C8752,Lookup!$A$4:$A$18,0))</f>
        <v>0.012</v>
      </c>
      <c r="T8752" s="21" t="n">
        <f aca="false">ROUND(P8752*S8752,2)</f>
        <v>7.2</v>
      </c>
      <c r="U8752" s="21" t="n">
        <f aca="false">IF(T8752&lt;=10,1,IF(T8752&lt;=20,2,IF(T8752&lt;=30,3,IF(T8752&lt;=40,4,IF(T8752&lt;=50,5,IF(T8752&lt;=100,6,IF(T8752&lt;=250,7,8)))))))</f>
        <v>1</v>
      </c>
      <c r="V8752" s="21" t="n">
        <f aca="false">IF(AND(OR(Dashboard!$T$3="All",R8752=Dashboard!$T$3),OR(Dashboard!$T$4="All",D8752=Dashboard!$T$4)),1,0)</f>
        <v>1</v>
      </c>
      <c r="W8752" s="21" t="n">
        <f aca="false">IF(V8752=1,T8752+ROW()/10000000,0)</f>
        <v>7.2008752</v>
      </c>
    </row>
    <row r="8753" customFormat="false" ht="15" hidden="false" customHeight="false" outlineLevel="0" collapsed="false">
      <c r="A8753" s="0" t="n">
        <v>308441</v>
      </c>
      <c r="B8753" s="0" t="s">
        <v>4003</v>
      </c>
      <c r="C8753" s="0" t="n">
        <v>1</v>
      </c>
      <c r="D8753" s="0" t="s">
        <v>17189</v>
      </c>
      <c r="E8753" s="0" t="s">
        <v>18447</v>
      </c>
      <c r="F8753" s="0" t="s">
        <v>5388</v>
      </c>
      <c r="G8753" s="0" t="s">
        <v>18404</v>
      </c>
      <c r="H8753" s="0" t="s">
        <v>2288</v>
      </c>
      <c r="I8753" s="0" t="s">
        <v>2123</v>
      </c>
      <c r="J8753" s="0" t="s">
        <v>47</v>
      </c>
      <c r="K8753" s="0" t="s">
        <v>46</v>
      </c>
      <c r="L8753" s="0" t="s">
        <v>47</v>
      </c>
      <c r="M8753" s="0" t="s">
        <v>47</v>
      </c>
      <c r="N8753" s="0" t="n">
        <v>2</v>
      </c>
      <c r="O8753" s="0" t="n">
        <v>115</v>
      </c>
      <c r="P8753" s="0" t="n">
        <v>500</v>
      </c>
      <c r="Q8753" s="0" t="n">
        <v>2.3</v>
      </c>
      <c r="R8753" s="0" t="str">
        <f aca="false">INDEX(Lookup!$B$4:$B$18,MATCH(C8753,Lookup!$A$4:$A$18,0))</f>
        <v>India</v>
      </c>
      <c r="S8753" s="20" t="n">
        <f aca="false">INDEX(Lookup!$D$4:$D$18,MATCH(C8753,Lookup!$A$4:$A$18,0))</f>
        <v>0.012</v>
      </c>
      <c r="T8753" s="21" t="n">
        <f aca="false">ROUND(P8753*S8753,2)</f>
        <v>6</v>
      </c>
      <c r="U8753" s="21" t="n">
        <f aca="false">IF(T8753&lt;=10,1,IF(T8753&lt;=20,2,IF(T8753&lt;=30,3,IF(T8753&lt;=40,4,IF(T8753&lt;=50,5,IF(T8753&lt;=100,6,IF(T8753&lt;=250,7,8)))))))</f>
        <v>1</v>
      </c>
      <c r="V8753" s="21" t="n">
        <f aca="false">IF(AND(OR(Dashboard!$T$3="All",R8753=Dashboard!$T$3),OR(Dashboard!$T$4="All",D8753=Dashboard!$T$4)),1,0)</f>
        <v>1</v>
      </c>
      <c r="W8753" s="21" t="n">
        <f aca="false">IF(V8753=1,T8753+ROW()/10000000,0)</f>
        <v>6.0008753</v>
      </c>
    </row>
    <row r="8754" customFormat="false" ht="15" hidden="false" customHeight="false" outlineLevel="0" collapsed="false">
      <c r="A8754" s="0" t="n">
        <v>2327</v>
      </c>
      <c r="B8754" s="0" t="s">
        <v>3970</v>
      </c>
      <c r="C8754" s="0" t="n">
        <v>1</v>
      </c>
      <c r="D8754" s="0" t="s">
        <v>17189</v>
      </c>
      <c r="E8754" s="0" t="s">
        <v>18425</v>
      </c>
      <c r="F8754" s="0" t="s">
        <v>5388</v>
      </c>
      <c r="G8754" s="0" t="s">
        <v>18404</v>
      </c>
      <c r="H8754" s="0" t="s">
        <v>3972</v>
      </c>
      <c r="I8754" s="0" t="s">
        <v>2123</v>
      </c>
      <c r="J8754" s="0" t="s">
        <v>47</v>
      </c>
      <c r="K8754" s="0" t="s">
        <v>46</v>
      </c>
      <c r="L8754" s="0" t="s">
        <v>47</v>
      </c>
      <c r="M8754" s="0" t="s">
        <v>47</v>
      </c>
      <c r="N8754" s="0" t="n">
        <v>2</v>
      </c>
      <c r="O8754" s="0" t="n">
        <v>173</v>
      </c>
      <c r="P8754" s="0" t="n">
        <v>800</v>
      </c>
      <c r="Q8754" s="0" t="n">
        <v>2.3</v>
      </c>
      <c r="R8754" s="0" t="str">
        <f aca="false">INDEX(Lookup!$B$4:$B$18,MATCH(C8754,Lookup!$A$4:$A$18,0))</f>
        <v>India</v>
      </c>
      <c r="S8754" s="20" t="n">
        <f aca="false">INDEX(Lookup!$D$4:$D$18,MATCH(C8754,Lookup!$A$4:$A$18,0))</f>
        <v>0.012</v>
      </c>
      <c r="T8754" s="21" t="n">
        <f aca="false">ROUND(P8754*S8754,2)</f>
        <v>9.6</v>
      </c>
      <c r="U8754" s="21" t="n">
        <f aca="false">IF(T8754&lt;=10,1,IF(T8754&lt;=20,2,IF(T8754&lt;=30,3,IF(T8754&lt;=40,4,IF(T8754&lt;=50,5,IF(T8754&lt;=100,6,IF(T8754&lt;=250,7,8)))))))</f>
        <v>1</v>
      </c>
      <c r="V8754" s="21" t="n">
        <f aca="false">IF(AND(OR(Dashboard!$T$3="All",R8754=Dashboard!$T$3),OR(Dashboard!$T$4="All",D8754=Dashboard!$T$4)),1,0)</f>
        <v>1</v>
      </c>
      <c r="W8754" s="21" t="n">
        <f aca="false">IF(V8754=1,T8754+ROW()/10000000,0)</f>
        <v>9.6008754</v>
      </c>
    </row>
    <row r="8755" customFormat="false" ht="15" hidden="false" customHeight="false" outlineLevel="0" collapsed="false">
      <c r="A8755" s="0" t="n">
        <v>313045</v>
      </c>
      <c r="B8755" s="0" t="s">
        <v>18448</v>
      </c>
      <c r="C8755" s="0" t="n">
        <v>1</v>
      </c>
      <c r="D8755" s="0" t="s">
        <v>17189</v>
      </c>
      <c r="E8755" s="0" t="s">
        <v>18449</v>
      </c>
      <c r="F8755" s="0" t="s">
        <v>5388</v>
      </c>
      <c r="G8755" s="0" t="s">
        <v>18404</v>
      </c>
      <c r="H8755" s="0" t="s">
        <v>2288</v>
      </c>
      <c r="I8755" s="0" t="s">
        <v>2123</v>
      </c>
      <c r="J8755" s="0" t="s">
        <v>46</v>
      </c>
      <c r="K8755" s="0" t="s">
        <v>46</v>
      </c>
      <c r="L8755" s="0" t="s">
        <v>47</v>
      </c>
      <c r="M8755" s="0" t="s">
        <v>47</v>
      </c>
      <c r="N8755" s="0" t="n">
        <v>3</v>
      </c>
      <c r="O8755" s="0" t="n">
        <v>56</v>
      </c>
      <c r="P8755" s="0" t="n">
        <v>1300</v>
      </c>
      <c r="Q8755" s="0" t="n">
        <v>2.4</v>
      </c>
      <c r="R8755" s="0" t="str">
        <f aca="false">INDEX(Lookup!$B$4:$B$18,MATCH(C8755,Lookup!$A$4:$A$18,0))</f>
        <v>India</v>
      </c>
      <c r="S8755" s="20" t="n">
        <f aca="false">INDEX(Lookup!$D$4:$D$18,MATCH(C8755,Lookup!$A$4:$A$18,0))</f>
        <v>0.012</v>
      </c>
      <c r="T8755" s="21" t="n">
        <f aca="false">ROUND(P8755*S8755,2)</f>
        <v>15.6</v>
      </c>
      <c r="U8755" s="21" t="n">
        <f aca="false">IF(T8755&lt;=10,1,IF(T8755&lt;=20,2,IF(T8755&lt;=30,3,IF(T8755&lt;=40,4,IF(T8755&lt;=50,5,IF(T8755&lt;=100,6,IF(T8755&lt;=250,7,8)))))))</f>
        <v>2</v>
      </c>
      <c r="V8755" s="21" t="n">
        <f aca="false">IF(AND(OR(Dashboard!$T$3="All",R8755=Dashboard!$T$3),OR(Dashboard!$T$4="All",D8755=Dashboard!$T$4)),1,0)</f>
        <v>1</v>
      </c>
      <c r="W8755" s="21" t="n">
        <f aca="false">IF(V8755=1,T8755+ROW()/10000000,0)</f>
        <v>15.6008755</v>
      </c>
    </row>
    <row r="8756" customFormat="false" ht="15" hidden="false" customHeight="false" outlineLevel="0" collapsed="false">
      <c r="A8756" s="0" t="n">
        <v>309818</v>
      </c>
      <c r="B8756" s="0" t="s">
        <v>18450</v>
      </c>
      <c r="C8756" s="0" t="n">
        <v>1</v>
      </c>
      <c r="D8756" s="0" t="s">
        <v>17189</v>
      </c>
      <c r="E8756" s="0" t="s">
        <v>18451</v>
      </c>
      <c r="F8756" s="0" t="s">
        <v>5388</v>
      </c>
      <c r="G8756" s="0" t="s">
        <v>18404</v>
      </c>
      <c r="H8756" s="0" t="s">
        <v>4257</v>
      </c>
      <c r="I8756" s="0" t="s">
        <v>2123</v>
      </c>
      <c r="J8756" s="0" t="s">
        <v>46</v>
      </c>
      <c r="K8756" s="0" t="s">
        <v>47</v>
      </c>
      <c r="L8756" s="0" t="s">
        <v>47</v>
      </c>
      <c r="M8756" s="0" t="s">
        <v>47</v>
      </c>
      <c r="N8756" s="0" t="n">
        <v>2</v>
      </c>
      <c r="O8756" s="0" t="n">
        <v>137</v>
      </c>
      <c r="P8756" s="0" t="n">
        <v>750</v>
      </c>
      <c r="Q8756" s="0" t="n">
        <v>2.4</v>
      </c>
      <c r="R8756" s="0" t="str">
        <f aca="false">INDEX(Lookup!$B$4:$B$18,MATCH(C8756,Lookup!$A$4:$A$18,0))</f>
        <v>India</v>
      </c>
      <c r="S8756" s="20" t="n">
        <f aca="false">INDEX(Lookup!$D$4:$D$18,MATCH(C8756,Lookup!$A$4:$A$18,0))</f>
        <v>0.012</v>
      </c>
      <c r="T8756" s="21" t="n">
        <f aca="false">ROUND(P8756*S8756,2)</f>
        <v>9</v>
      </c>
      <c r="U8756" s="21" t="n">
        <f aca="false">IF(T8756&lt;=10,1,IF(T8756&lt;=20,2,IF(T8756&lt;=30,3,IF(T8756&lt;=40,4,IF(T8756&lt;=50,5,IF(T8756&lt;=100,6,IF(T8756&lt;=250,7,8)))))))</f>
        <v>1</v>
      </c>
      <c r="V8756" s="21" t="n">
        <f aca="false">IF(AND(OR(Dashboard!$T$3="All",R8756=Dashboard!$T$3),OR(Dashboard!$T$4="All",D8756=Dashboard!$T$4)),1,0)</f>
        <v>1</v>
      </c>
      <c r="W8756" s="21" t="n">
        <f aca="false">IF(V8756=1,T8756+ROW()/10000000,0)</f>
        <v>9.0008756</v>
      </c>
    </row>
    <row r="8757" customFormat="false" ht="15" hidden="false" customHeight="false" outlineLevel="0" collapsed="false">
      <c r="A8757" s="0" t="n">
        <v>311341</v>
      </c>
      <c r="B8757" s="0" t="s">
        <v>18294</v>
      </c>
      <c r="C8757" s="0" t="n">
        <v>1</v>
      </c>
      <c r="D8757" s="0" t="s">
        <v>17189</v>
      </c>
      <c r="E8757" s="0" t="s">
        <v>18404</v>
      </c>
      <c r="F8757" s="0" t="s">
        <v>5388</v>
      </c>
      <c r="G8757" s="0" t="s">
        <v>18404</v>
      </c>
      <c r="H8757" s="0" t="s">
        <v>2288</v>
      </c>
      <c r="I8757" s="0" t="s">
        <v>2123</v>
      </c>
      <c r="J8757" s="0" t="s">
        <v>47</v>
      </c>
      <c r="K8757" s="0" t="s">
        <v>46</v>
      </c>
      <c r="L8757" s="0" t="s">
        <v>47</v>
      </c>
      <c r="M8757" s="0" t="s">
        <v>47</v>
      </c>
      <c r="N8757" s="0" t="n">
        <v>2</v>
      </c>
      <c r="O8757" s="0" t="n">
        <v>21</v>
      </c>
      <c r="P8757" s="0" t="n">
        <v>800</v>
      </c>
      <c r="Q8757" s="0" t="n">
        <v>2.4</v>
      </c>
      <c r="R8757" s="0" t="str">
        <f aca="false">INDEX(Lookup!$B$4:$B$18,MATCH(C8757,Lookup!$A$4:$A$18,0))</f>
        <v>India</v>
      </c>
      <c r="S8757" s="20" t="n">
        <f aca="false">INDEX(Lookup!$D$4:$D$18,MATCH(C8757,Lookup!$A$4:$A$18,0))</f>
        <v>0.012</v>
      </c>
      <c r="T8757" s="21" t="n">
        <f aca="false">ROUND(P8757*S8757,2)</f>
        <v>9.6</v>
      </c>
      <c r="U8757" s="21" t="n">
        <f aca="false">IF(T8757&lt;=10,1,IF(T8757&lt;=20,2,IF(T8757&lt;=30,3,IF(T8757&lt;=40,4,IF(T8757&lt;=50,5,IF(T8757&lt;=100,6,IF(T8757&lt;=250,7,8)))))))</f>
        <v>1</v>
      </c>
      <c r="V8757" s="21" t="n">
        <f aca="false">IF(AND(OR(Dashboard!$T$3="All",R8757=Dashboard!$T$3),OR(Dashboard!$T$4="All",D8757=Dashboard!$T$4)),1,0)</f>
        <v>1</v>
      </c>
      <c r="W8757" s="21" t="n">
        <f aca="false">IF(V8757=1,T8757+ROW()/10000000,0)</f>
        <v>9.6008757</v>
      </c>
    </row>
    <row r="8758" customFormat="false" ht="15" hidden="false" customHeight="false" outlineLevel="0" collapsed="false">
      <c r="A8758" s="0" t="n">
        <v>18398605</v>
      </c>
      <c r="B8758" s="0" t="s">
        <v>4021</v>
      </c>
      <c r="C8758" s="0" t="n">
        <v>1</v>
      </c>
      <c r="D8758" s="0" t="s">
        <v>17189</v>
      </c>
      <c r="E8758" s="0" t="s">
        <v>18404</v>
      </c>
      <c r="F8758" s="0" t="s">
        <v>5388</v>
      </c>
      <c r="G8758" s="0" t="s">
        <v>18404</v>
      </c>
      <c r="H8758" s="0" t="s">
        <v>4023</v>
      </c>
      <c r="I8758" s="0" t="s">
        <v>2123</v>
      </c>
      <c r="J8758" s="0" t="s">
        <v>47</v>
      </c>
      <c r="K8758" s="0" t="s">
        <v>46</v>
      </c>
      <c r="L8758" s="0" t="s">
        <v>47</v>
      </c>
      <c r="M8758" s="0" t="s">
        <v>47</v>
      </c>
      <c r="N8758" s="0" t="n">
        <v>2</v>
      </c>
      <c r="O8758" s="0" t="n">
        <v>126</v>
      </c>
      <c r="P8758" s="0" t="n">
        <v>700</v>
      </c>
      <c r="Q8758" s="0" t="n">
        <v>4.1</v>
      </c>
      <c r="R8758" s="0" t="str">
        <f aca="false">INDEX(Lookup!$B$4:$B$18,MATCH(C8758,Lookup!$A$4:$A$18,0))</f>
        <v>India</v>
      </c>
      <c r="S8758" s="20" t="n">
        <f aca="false">INDEX(Lookup!$D$4:$D$18,MATCH(C8758,Lookup!$A$4:$A$18,0))</f>
        <v>0.012</v>
      </c>
      <c r="T8758" s="21" t="n">
        <f aca="false">ROUND(P8758*S8758,2)</f>
        <v>8.4</v>
      </c>
      <c r="U8758" s="21" t="n">
        <f aca="false">IF(T8758&lt;=10,1,IF(T8758&lt;=20,2,IF(T8758&lt;=30,3,IF(T8758&lt;=40,4,IF(T8758&lt;=50,5,IF(T8758&lt;=100,6,IF(T8758&lt;=250,7,8)))))))</f>
        <v>1</v>
      </c>
      <c r="V8758" s="21" t="n">
        <f aca="false">IF(AND(OR(Dashboard!$T$3="All",R8758=Dashboard!$T$3),OR(Dashboard!$T$4="All",D8758=Dashboard!$T$4)),1,0)</f>
        <v>1</v>
      </c>
      <c r="W8758" s="21" t="n">
        <f aca="false">IF(V8758=1,T8758+ROW()/10000000,0)</f>
        <v>8.4008758</v>
      </c>
    </row>
    <row r="8759" customFormat="false" ht="15" hidden="false" customHeight="false" outlineLevel="0" collapsed="false">
      <c r="A8759" s="0" t="n">
        <v>18383531</v>
      </c>
      <c r="B8759" s="0" t="s">
        <v>18452</v>
      </c>
      <c r="C8759" s="0" t="n">
        <v>1</v>
      </c>
      <c r="D8759" s="0" t="s">
        <v>17189</v>
      </c>
      <c r="E8759" s="0" t="s">
        <v>18453</v>
      </c>
      <c r="F8759" s="0" t="s">
        <v>5388</v>
      </c>
      <c r="G8759" s="0" t="s">
        <v>18404</v>
      </c>
      <c r="H8759" s="0" t="s">
        <v>2288</v>
      </c>
      <c r="I8759" s="0" t="s">
        <v>2123</v>
      </c>
      <c r="J8759" s="0" t="s">
        <v>46</v>
      </c>
      <c r="K8759" s="0" t="s">
        <v>46</v>
      </c>
      <c r="L8759" s="0" t="s">
        <v>47</v>
      </c>
      <c r="M8759" s="0" t="s">
        <v>47</v>
      </c>
      <c r="N8759" s="0" t="n">
        <v>3</v>
      </c>
      <c r="O8759" s="0" t="n">
        <v>150</v>
      </c>
      <c r="P8759" s="0" t="n">
        <v>1300</v>
      </c>
      <c r="Q8759" s="0" t="n">
        <v>4.3</v>
      </c>
      <c r="R8759" s="0" t="str">
        <f aca="false">INDEX(Lookup!$B$4:$B$18,MATCH(C8759,Lookup!$A$4:$A$18,0))</f>
        <v>India</v>
      </c>
      <c r="S8759" s="20" t="n">
        <f aca="false">INDEX(Lookup!$D$4:$D$18,MATCH(C8759,Lookup!$A$4:$A$18,0))</f>
        <v>0.012</v>
      </c>
      <c r="T8759" s="21" t="n">
        <f aca="false">ROUND(P8759*S8759,2)</f>
        <v>15.6</v>
      </c>
      <c r="U8759" s="21" t="n">
        <f aca="false">IF(T8759&lt;=10,1,IF(T8759&lt;=20,2,IF(T8759&lt;=30,3,IF(T8759&lt;=40,4,IF(T8759&lt;=50,5,IF(T8759&lt;=100,6,IF(T8759&lt;=250,7,8)))))))</f>
        <v>2</v>
      </c>
      <c r="V8759" s="21" t="n">
        <f aca="false">IF(AND(OR(Dashboard!$T$3="All",R8759=Dashboard!$T$3),OR(Dashboard!$T$4="All",D8759=Dashboard!$T$4)),1,0)</f>
        <v>1</v>
      </c>
      <c r="W8759" s="21" t="n">
        <f aca="false">IF(V8759=1,T8759+ROW()/10000000,0)</f>
        <v>15.6008759</v>
      </c>
    </row>
    <row r="8760" customFormat="false" ht="15" hidden="false" customHeight="false" outlineLevel="0" collapsed="false">
      <c r="A8760" s="0" t="n">
        <v>306167</v>
      </c>
      <c r="B8760" s="0" t="s">
        <v>17247</v>
      </c>
      <c r="C8760" s="0" t="n">
        <v>1</v>
      </c>
      <c r="D8760" s="0" t="s">
        <v>17189</v>
      </c>
      <c r="E8760" s="0" t="s">
        <v>18454</v>
      </c>
      <c r="F8760" s="0" t="s">
        <v>5388</v>
      </c>
      <c r="G8760" s="0" t="s">
        <v>18404</v>
      </c>
      <c r="H8760" s="0" t="s">
        <v>11111</v>
      </c>
      <c r="I8760" s="0" t="s">
        <v>2123</v>
      </c>
      <c r="J8760" s="0" t="s">
        <v>47</v>
      </c>
      <c r="K8760" s="0" t="s">
        <v>47</v>
      </c>
      <c r="L8760" s="0" t="s">
        <v>47</v>
      </c>
      <c r="M8760" s="0" t="s">
        <v>47</v>
      </c>
      <c r="N8760" s="0" t="n">
        <v>2</v>
      </c>
      <c r="O8760" s="0" t="n">
        <v>516</v>
      </c>
      <c r="P8760" s="0" t="n">
        <v>500</v>
      </c>
      <c r="Q8760" s="0" t="n">
        <v>4.1</v>
      </c>
      <c r="R8760" s="0" t="str">
        <f aca="false">INDEX(Lookup!$B$4:$B$18,MATCH(C8760,Lookup!$A$4:$A$18,0))</f>
        <v>India</v>
      </c>
      <c r="S8760" s="20" t="n">
        <f aca="false">INDEX(Lookup!$D$4:$D$18,MATCH(C8760,Lookup!$A$4:$A$18,0))</f>
        <v>0.012</v>
      </c>
      <c r="T8760" s="21" t="n">
        <f aca="false">ROUND(P8760*S8760,2)</f>
        <v>6</v>
      </c>
      <c r="U8760" s="21" t="n">
        <f aca="false">IF(T8760&lt;=10,1,IF(T8760&lt;=20,2,IF(T8760&lt;=30,3,IF(T8760&lt;=40,4,IF(T8760&lt;=50,5,IF(T8760&lt;=100,6,IF(T8760&lt;=250,7,8)))))))</f>
        <v>1</v>
      </c>
      <c r="V8760" s="21" t="n">
        <f aca="false">IF(AND(OR(Dashboard!$T$3="All",R8760=Dashboard!$T$3),OR(Dashboard!$T$4="All",D8760=Dashboard!$T$4)),1,0)</f>
        <v>1</v>
      </c>
      <c r="W8760" s="21" t="n">
        <f aca="false">IF(V8760=1,T8760+ROW()/10000000,0)</f>
        <v>6.000876</v>
      </c>
    </row>
    <row r="8761" customFormat="false" ht="15" hidden="false" customHeight="false" outlineLevel="0" collapsed="false">
      <c r="A8761" s="0" t="n">
        <v>308059</v>
      </c>
      <c r="B8761" s="0" t="s">
        <v>18455</v>
      </c>
      <c r="C8761" s="0" t="n">
        <v>1</v>
      </c>
      <c r="D8761" s="0" t="s">
        <v>17189</v>
      </c>
      <c r="E8761" s="0" t="s">
        <v>18456</v>
      </c>
      <c r="F8761" s="0" t="s">
        <v>18457</v>
      </c>
      <c r="G8761" s="0" t="s">
        <v>18456</v>
      </c>
      <c r="H8761" s="0" t="s">
        <v>5356</v>
      </c>
      <c r="I8761" s="0" t="s">
        <v>2123</v>
      </c>
      <c r="J8761" s="0" t="s">
        <v>47</v>
      </c>
      <c r="K8761" s="0" t="s">
        <v>47</v>
      </c>
      <c r="L8761" s="0" t="s">
        <v>47</v>
      </c>
      <c r="M8761" s="0" t="s">
        <v>47</v>
      </c>
      <c r="N8761" s="0" t="n">
        <v>2</v>
      </c>
      <c r="O8761" s="0" t="n">
        <v>27</v>
      </c>
      <c r="P8761" s="0" t="n">
        <v>650</v>
      </c>
      <c r="Q8761" s="0" t="n">
        <v>2.7</v>
      </c>
      <c r="R8761" s="0" t="str">
        <f aca="false">INDEX(Lookup!$B$4:$B$18,MATCH(C8761,Lookup!$A$4:$A$18,0))</f>
        <v>India</v>
      </c>
      <c r="S8761" s="20" t="n">
        <f aca="false">INDEX(Lookup!$D$4:$D$18,MATCH(C8761,Lookup!$A$4:$A$18,0))</f>
        <v>0.012</v>
      </c>
      <c r="T8761" s="21" t="n">
        <f aca="false">ROUND(P8761*S8761,2)</f>
        <v>7.8</v>
      </c>
      <c r="U8761" s="21" t="n">
        <f aca="false">IF(T8761&lt;=10,1,IF(T8761&lt;=20,2,IF(T8761&lt;=30,3,IF(T8761&lt;=40,4,IF(T8761&lt;=50,5,IF(T8761&lt;=100,6,IF(T8761&lt;=250,7,8)))))))</f>
        <v>1</v>
      </c>
      <c r="V8761" s="21" t="n">
        <f aca="false">IF(AND(OR(Dashboard!$T$3="All",R8761=Dashboard!$T$3),OR(Dashboard!$T$4="All",D8761=Dashboard!$T$4)),1,0)</f>
        <v>1</v>
      </c>
      <c r="W8761" s="21" t="n">
        <f aca="false">IF(V8761=1,T8761+ROW()/10000000,0)</f>
        <v>7.8008761</v>
      </c>
    </row>
    <row r="8762" customFormat="false" ht="15" hidden="false" customHeight="false" outlineLevel="0" collapsed="false">
      <c r="A8762" s="0" t="n">
        <v>18489511</v>
      </c>
      <c r="B8762" s="0" t="s">
        <v>18458</v>
      </c>
      <c r="C8762" s="0" t="n">
        <v>1</v>
      </c>
      <c r="D8762" s="0" t="s">
        <v>17189</v>
      </c>
      <c r="E8762" s="0" t="s">
        <v>18459</v>
      </c>
      <c r="F8762" s="0" t="s">
        <v>18457</v>
      </c>
      <c r="G8762" s="0" t="s">
        <v>18456</v>
      </c>
      <c r="H8762" s="0" t="s">
        <v>69</v>
      </c>
      <c r="I8762" s="0" t="s">
        <v>2123</v>
      </c>
      <c r="J8762" s="0" t="s">
        <v>47</v>
      </c>
      <c r="K8762" s="0" t="s">
        <v>47</v>
      </c>
      <c r="L8762" s="0" t="s">
        <v>47</v>
      </c>
      <c r="M8762" s="0" t="s">
        <v>47</v>
      </c>
      <c r="N8762" s="0" t="n">
        <v>1</v>
      </c>
      <c r="O8762" s="0" t="n">
        <v>5</v>
      </c>
      <c r="P8762" s="0" t="n">
        <v>350</v>
      </c>
      <c r="Q8762" s="0" t="n">
        <v>3</v>
      </c>
      <c r="R8762" s="0" t="str">
        <f aca="false">INDEX(Lookup!$B$4:$B$18,MATCH(C8762,Lookup!$A$4:$A$18,0))</f>
        <v>India</v>
      </c>
      <c r="S8762" s="20" t="n">
        <f aca="false">INDEX(Lookup!$D$4:$D$18,MATCH(C8762,Lookup!$A$4:$A$18,0))</f>
        <v>0.012</v>
      </c>
      <c r="T8762" s="21" t="n">
        <f aca="false">ROUND(P8762*S8762,2)</f>
        <v>4.2</v>
      </c>
      <c r="U8762" s="21" t="n">
        <f aca="false">IF(T8762&lt;=10,1,IF(T8762&lt;=20,2,IF(T8762&lt;=30,3,IF(T8762&lt;=40,4,IF(T8762&lt;=50,5,IF(T8762&lt;=100,6,IF(T8762&lt;=250,7,8)))))))</f>
        <v>1</v>
      </c>
      <c r="V8762" s="21" t="n">
        <f aca="false">IF(AND(OR(Dashboard!$T$3="All",R8762=Dashboard!$T$3),OR(Dashboard!$T$4="All",D8762=Dashboard!$T$4)),1,0)</f>
        <v>1</v>
      </c>
      <c r="W8762" s="21" t="n">
        <f aca="false">IF(V8762=1,T8762+ROW()/10000000,0)</f>
        <v>4.2008762</v>
      </c>
    </row>
    <row r="8763" customFormat="false" ht="15" hidden="false" customHeight="false" outlineLevel="0" collapsed="false">
      <c r="A8763" s="0" t="n">
        <v>18388008</v>
      </c>
      <c r="B8763" s="0" t="s">
        <v>18460</v>
      </c>
      <c r="C8763" s="0" t="n">
        <v>1</v>
      </c>
      <c r="D8763" s="0" t="s">
        <v>17189</v>
      </c>
      <c r="E8763" s="0" t="s">
        <v>18456</v>
      </c>
      <c r="F8763" s="0" t="s">
        <v>18457</v>
      </c>
      <c r="G8763" s="0" t="s">
        <v>18456</v>
      </c>
      <c r="H8763" s="0" t="s">
        <v>3119</v>
      </c>
      <c r="I8763" s="0" t="s">
        <v>2123</v>
      </c>
      <c r="J8763" s="0" t="s">
        <v>47</v>
      </c>
      <c r="K8763" s="0" t="s">
        <v>47</v>
      </c>
      <c r="L8763" s="0" t="s">
        <v>47</v>
      </c>
      <c r="M8763" s="0" t="s">
        <v>47</v>
      </c>
      <c r="N8763" s="0" t="n">
        <v>1</v>
      </c>
      <c r="O8763" s="0" t="n">
        <v>11</v>
      </c>
      <c r="P8763" s="0" t="n">
        <v>150</v>
      </c>
      <c r="Q8763" s="0" t="n">
        <v>2.8</v>
      </c>
      <c r="R8763" s="0" t="str">
        <f aca="false">INDEX(Lookup!$B$4:$B$18,MATCH(C8763,Lookup!$A$4:$A$18,0))</f>
        <v>India</v>
      </c>
      <c r="S8763" s="20" t="n">
        <f aca="false">INDEX(Lookup!$D$4:$D$18,MATCH(C8763,Lookup!$A$4:$A$18,0))</f>
        <v>0.012</v>
      </c>
      <c r="T8763" s="21" t="n">
        <f aca="false">ROUND(P8763*S8763,2)</f>
        <v>1.8</v>
      </c>
      <c r="U8763" s="21" t="n">
        <f aca="false">IF(T8763&lt;=10,1,IF(T8763&lt;=20,2,IF(T8763&lt;=30,3,IF(T8763&lt;=40,4,IF(T8763&lt;=50,5,IF(T8763&lt;=100,6,IF(T8763&lt;=250,7,8)))))))</f>
        <v>1</v>
      </c>
      <c r="V8763" s="21" t="n">
        <f aca="false">IF(AND(OR(Dashboard!$T$3="All",R8763=Dashboard!$T$3),OR(Dashboard!$T$4="All",D8763=Dashboard!$T$4)),1,0)</f>
        <v>1</v>
      </c>
      <c r="W8763" s="21" t="n">
        <f aca="false">IF(V8763=1,T8763+ROW()/10000000,0)</f>
        <v>1.8008763</v>
      </c>
    </row>
    <row r="8764" customFormat="false" ht="15" hidden="false" customHeight="false" outlineLevel="0" collapsed="false">
      <c r="A8764" s="0" t="n">
        <v>18255153</v>
      </c>
      <c r="B8764" s="0" t="s">
        <v>18049</v>
      </c>
      <c r="C8764" s="0" t="n">
        <v>1</v>
      </c>
      <c r="D8764" s="0" t="s">
        <v>17189</v>
      </c>
      <c r="E8764" s="0" t="s">
        <v>18461</v>
      </c>
      <c r="F8764" s="0" t="s">
        <v>18457</v>
      </c>
      <c r="G8764" s="0" t="s">
        <v>18456</v>
      </c>
      <c r="H8764" s="0" t="s">
        <v>3500</v>
      </c>
      <c r="I8764" s="0" t="s">
        <v>2123</v>
      </c>
      <c r="J8764" s="0" t="s">
        <v>47</v>
      </c>
      <c r="K8764" s="0" t="s">
        <v>47</v>
      </c>
      <c r="L8764" s="0" t="s">
        <v>47</v>
      </c>
      <c r="M8764" s="0" t="s">
        <v>47</v>
      </c>
      <c r="N8764" s="0" t="n">
        <v>1</v>
      </c>
      <c r="O8764" s="0" t="n">
        <v>9</v>
      </c>
      <c r="P8764" s="0" t="n">
        <v>350</v>
      </c>
      <c r="Q8764" s="0" t="n">
        <v>2.7</v>
      </c>
      <c r="R8764" s="0" t="str">
        <f aca="false">INDEX(Lookup!$B$4:$B$18,MATCH(C8764,Lookup!$A$4:$A$18,0))</f>
        <v>India</v>
      </c>
      <c r="S8764" s="20" t="n">
        <f aca="false">INDEX(Lookup!$D$4:$D$18,MATCH(C8764,Lookup!$A$4:$A$18,0))</f>
        <v>0.012</v>
      </c>
      <c r="T8764" s="21" t="n">
        <f aca="false">ROUND(P8764*S8764,2)</f>
        <v>4.2</v>
      </c>
      <c r="U8764" s="21" t="n">
        <f aca="false">IF(T8764&lt;=10,1,IF(T8764&lt;=20,2,IF(T8764&lt;=30,3,IF(T8764&lt;=40,4,IF(T8764&lt;=50,5,IF(T8764&lt;=100,6,IF(T8764&lt;=250,7,8)))))))</f>
        <v>1</v>
      </c>
      <c r="V8764" s="21" t="n">
        <f aca="false">IF(AND(OR(Dashboard!$T$3="All",R8764=Dashboard!$T$3),OR(Dashboard!$T$4="All",D8764=Dashboard!$T$4)),1,0)</f>
        <v>1</v>
      </c>
      <c r="W8764" s="21" t="n">
        <f aca="false">IF(V8764=1,T8764+ROW()/10000000,0)</f>
        <v>4.2008764</v>
      </c>
    </row>
    <row r="8765" customFormat="false" ht="15" hidden="false" customHeight="false" outlineLevel="0" collapsed="false">
      <c r="A8765" s="0" t="n">
        <v>313164</v>
      </c>
      <c r="B8765" s="0" t="s">
        <v>18462</v>
      </c>
      <c r="C8765" s="0" t="n">
        <v>1</v>
      </c>
      <c r="D8765" s="0" t="s">
        <v>17189</v>
      </c>
      <c r="E8765" s="0" t="s">
        <v>18463</v>
      </c>
      <c r="F8765" s="0" t="s">
        <v>18457</v>
      </c>
      <c r="G8765" s="0" t="s">
        <v>18456</v>
      </c>
      <c r="H8765" s="0" t="s">
        <v>2288</v>
      </c>
      <c r="I8765" s="0" t="s">
        <v>2123</v>
      </c>
      <c r="J8765" s="0" t="s">
        <v>47</v>
      </c>
      <c r="K8765" s="0" t="s">
        <v>46</v>
      </c>
      <c r="L8765" s="0" t="s">
        <v>47</v>
      </c>
      <c r="M8765" s="0" t="s">
        <v>47</v>
      </c>
      <c r="N8765" s="0" t="n">
        <v>2</v>
      </c>
      <c r="O8765" s="0" t="n">
        <v>29</v>
      </c>
      <c r="P8765" s="0" t="n">
        <v>650</v>
      </c>
      <c r="Q8765" s="0" t="n">
        <v>3.1</v>
      </c>
      <c r="R8765" s="0" t="str">
        <f aca="false">INDEX(Lookup!$B$4:$B$18,MATCH(C8765,Lookup!$A$4:$A$18,0))</f>
        <v>India</v>
      </c>
      <c r="S8765" s="20" t="n">
        <f aca="false">INDEX(Lookup!$D$4:$D$18,MATCH(C8765,Lookup!$A$4:$A$18,0))</f>
        <v>0.012</v>
      </c>
      <c r="T8765" s="21" t="n">
        <f aca="false">ROUND(P8765*S8765,2)</f>
        <v>7.8</v>
      </c>
      <c r="U8765" s="21" t="n">
        <f aca="false">IF(T8765&lt;=10,1,IF(T8765&lt;=20,2,IF(T8765&lt;=30,3,IF(T8765&lt;=40,4,IF(T8765&lt;=50,5,IF(T8765&lt;=100,6,IF(T8765&lt;=250,7,8)))))))</f>
        <v>1</v>
      </c>
      <c r="V8765" s="21" t="n">
        <f aca="false">IF(AND(OR(Dashboard!$T$3="All",R8765=Dashboard!$T$3),OR(Dashboard!$T$4="All",D8765=Dashboard!$T$4)),1,0)</f>
        <v>1</v>
      </c>
      <c r="W8765" s="21" t="n">
        <f aca="false">IF(V8765=1,T8765+ROW()/10000000,0)</f>
        <v>7.8008765</v>
      </c>
    </row>
    <row r="8766" customFormat="false" ht="15" hidden="false" customHeight="false" outlineLevel="0" collapsed="false">
      <c r="A8766" s="0" t="n">
        <v>18432195</v>
      </c>
      <c r="B8766" s="0" t="s">
        <v>18187</v>
      </c>
      <c r="C8766" s="0" t="n">
        <v>1</v>
      </c>
      <c r="D8766" s="0" t="s">
        <v>17189</v>
      </c>
      <c r="E8766" s="0" t="s">
        <v>18464</v>
      </c>
      <c r="F8766" s="0" t="s">
        <v>18457</v>
      </c>
      <c r="G8766" s="0" t="s">
        <v>18456</v>
      </c>
      <c r="H8766" s="0" t="s">
        <v>2863</v>
      </c>
      <c r="I8766" s="0" t="s">
        <v>2123</v>
      </c>
      <c r="J8766" s="0" t="s">
        <v>47</v>
      </c>
      <c r="K8766" s="0" t="s">
        <v>46</v>
      </c>
      <c r="L8766" s="0" t="s">
        <v>47</v>
      </c>
      <c r="M8766" s="0" t="s">
        <v>47</v>
      </c>
      <c r="N8766" s="0" t="n">
        <v>2</v>
      </c>
      <c r="O8766" s="0" t="n">
        <v>19</v>
      </c>
      <c r="P8766" s="0" t="n">
        <v>500</v>
      </c>
      <c r="Q8766" s="0" t="n">
        <v>3.6</v>
      </c>
      <c r="R8766" s="0" t="str">
        <f aca="false">INDEX(Lookup!$B$4:$B$18,MATCH(C8766,Lookup!$A$4:$A$18,0))</f>
        <v>India</v>
      </c>
      <c r="S8766" s="20" t="n">
        <f aca="false">INDEX(Lookup!$D$4:$D$18,MATCH(C8766,Lookup!$A$4:$A$18,0))</f>
        <v>0.012</v>
      </c>
      <c r="T8766" s="21" t="n">
        <f aca="false">ROUND(P8766*S8766,2)</f>
        <v>6</v>
      </c>
      <c r="U8766" s="21" t="n">
        <f aca="false">IF(T8766&lt;=10,1,IF(T8766&lt;=20,2,IF(T8766&lt;=30,3,IF(T8766&lt;=40,4,IF(T8766&lt;=50,5,IF(T8766&lt;=100,6,IF(T8766&lt;=250,7,8)))))))</f>
        <v>1</v>
      </c>
      <c r="V8766" s="21" t="n">
        <f aca="false">IF(AND(OR(Dashboard!$T$3="All",R8766=Dashboard!$T$3),OR(Dashboard!$T$4="All",D8766=Dashboard!$T$4)),1,0)</f>
        <v>1</v>
      </c>
      <c r="W8766" s="21" t="n">
        <f aca="false">IF(V8766=1,T8766+ROW()/10000000,0)</f>
        <v>6.0008766</v>
      </c>
    </row>
    <row r="8767" customFormat="false" ht="15" hidden="false" customHeight="false" outlineLevel="0" collapsed="false">
      <c r="A8767" s="0" t="n">
        <v>18261811</v>
      </c>
      <c r="B8767" s="0" t="s">
        <v>18465</v>
      </c>
      <c r="C8767" s="0" t="n">
        <v>1</v>
      </c>
      <c r="D8767" s="0" t="s">
        <v>17189</v>
      </c>
      <c r="E8767" s="0" t="s">
        <v>18459</v>
      </c>
      <c r="F8767" s="0" t="s">
        <v>18457</v>
      </c>
      <c r="G8767" s="0" t="s">
        <v>18456</v>
      </c>
      <c r="H8767" s="0" t="s">
        <v>18466</v>
      </c>
      <c r="I8767" s="0" t="s">
        <v>2123</v>
      </c>
      <c r="J8767" s="0" t="s">
        <v>47</v>
      </c>
      <c r="K8767" s="0" t="s">
        <v>46</v>
      </c>
      <c r="L8767" s="0" t="s">
        <v>47</v>
      </c>
      <c r="M8767" s="0" t="s">
        <v>47</v>
      </c>
      <c r="N8767" s="0" t="n">
        <v>2</v>
      </c>
      <c r="O8767" s="0" t="n">
        <v>142</v>
      </c>
      <c r="P8767" s="0" t="n">
        <v>600</v>
      </c>
      <c r="Q8767" s="0" t="n">
        <v>3.7</v>
      </c>
      <c r="R8767" s="0" t="str">
        <f aca="false">INDEX(Lookup!$B$4:$B$18,MATCH(C8767,Lookup!$A$4:$A$18,0))</f>
        <v>India</v>
      </c>
      <c r="S8767" s="20" t="n">
        <f aca="false">INDEX(Lookup!$D$4:$D$18,MATCH(C8767,Lookup!$A$4:$A$18,0))</f>
        <v>0.012</v>
      </c>
      <c r="T8767" s="21" t="n">
        <f aca="false">ROUND(P8767*S8767,2)</f>
        <v>7.2</v>
      </c>
      <c r="U8767" s="21" t="n">
        <f aca="false">IF(T8767&lt;=10,1,IF(T8767&lt;=20,2,IF(T8767&lt;=30,3,IF(T8767&lt;=40,4,IF(T8767&lt;=50,5,IF(T8767&lt;=100,6,IF(T8767&lt;=250,7,8)))))))</f>
        <v>1</v>
      </c>
      <c r="V8767" s="21" t="n">
        <f aca="false">IF(AND(OR(Dashboard!$T$3="All",R8767=Dashboard!$T$3),OR(Dashboard!$T$4="All",D8767=Dashboard!$T$4)),1,0)</f>
        <v>1</v>
      </c>
      <c r="W8767" s="21" t="n">
        <f aca="false">IF(V8767=1,T8767+ROW()/10000000,0)</f>
        <v>7.2008767</v>
      </c>
    </row>
    <row r="8768" customFormat="false" ht="15" hidden="false" customHeight="false" outlineLevel="0" collapsed="false">
      <c r="A8768" s="0" t="n">
        <v>18377891</v>
      </c>
      <c r="B8768" s="0" t="s">
        <v>18467</v>
      </c>
      <c r="C8768" s="0" t="n">
        <v>1</v>
      </c>
      <c r="D8768" s="0" t="s">
        <v>17189</v>
      </c>
      <c r="E8768" s="0" t="s">
        <v>18468</v>
      </c>
      <c r="F8768" s="0" t="s">
        <v>18457</v>
      </c>
      <c r="G8768" s="0" t="s">
        <v>18456</v>
      </c>
      <c r="H8768" s="0" t="s">
        <v>10850</v>
      </c>
      <c r="I8768" s="0" t="s">
        <v>2123</v>
      </c>
      <c r="J8768" s="0" t="s">
        <v>47</v>
      </c>
      <c r="K8768" s="0" t="s">
        <v>47</v>
      </c>
      <c r="L8768" s="0" t="s">
        <v>47</v>
      </c>
      <c r="M8768" s="0" t="s">
        <v>47</v>
      </c>
      <c r="N8768" s="0" t="n">
        <v>2</v>
      </c>
      <c r="O8768" s="0" t="n">
        <v>33</v>
      </c>
      <c r="P8768" s="0" t="n">
        <v>600</v>
      </c>
      <c r="Q8768" s="0" t="n">
        <v>3.6</v>
      </c>
      <c r="R8768" s="0" t="str">
        <f aca="false">INDEX(Lookup!$B$4:$B$18,MATCH(C8768,Lookup!$A$4:$A$18,0))</f>
        <v>India</v>
      </c>
      <c r="S8768" s="20" t="n">
        <f aca="false">INDEX(Lookup!$D$4:$D$18,MATCH(C8768,Lookup!$A$4:$A$18,0))</f>
        <v>0.012</v>
      </c>
      <c r="T8768" s="21" t="n">
        <f aca="false">ROUND(P8768*S8768,2)</f>
        <v>7.2</v>
      </c>
      <c r="U8768" s="21" t="n">
        <f aca="false">IF(T8768&lt;=10,1,IF(T8768&lt;=20,2,IF(T8768&lt;=30,3,IF(T8768&lt;=40,4,IF(T8768&lt;=50,5,IF(T8768&lt;=100,6,IF(T8768&lt;=250,7,8)))))))</f>
        <v>1</v>
      </c>
      <c r="V8768" s="21" t="n">
        <f aca="false">IF(AND(OR(Dashboard!$T$3="All",R8768=Dashboard!$T$3),OR(Dashboard!$T$4="All",D8768=Dashboard!$T$4)),1,0)</f>
        <v>1</v>
      </c>
      <c r="W8768" s="21" t="n">
        <f aca="false">IF(V8768=1,T8768+ROW()/10000000,0)</f>
        <v>7.2008768</v>
      </c>
    </row>
    <row r="8769" customFormat="false" ht="15" hidden="false" customHeight="false" outlineLevel="0" collapsed="false">
      <c r="A8769" s="0" t="n">
        <v>18273047</v>
      </c>
      <c r="B8769" s="0" t="s">
        <v>18469</v>
      </c>
      <c r="C8769" s="0" t="n">
        <v>1</v>
      </c>
      <c r="D8769" s="0" t="s">
        <v>17189</v>
      </c>
      <c r="E8769" s="0" t="s">
        <v>18464</v>
      </c>
      <c r="F8769" s="0" t="s">
        <v>18457</v>
      </c>
      <c r="G8769" s="0" t="s">
        <v>18456</v>
      </c>
      <c r="H8769" s="0" t="s">
        <v>10157</v>
      </c>
      <c r="I8769" s="0" t="s">
        <v>2123</v>
      </c>
      <c r="J8769" s="0" t="s">
        <v>47</v>
      </c>
      <c r="K8769" s="0" t="s">
        <v>46</v>
      </c>
      <c r="L8769" s="0" t="s">
        <v>47</v>
      </c>
      <c r="M8769" s="0" t="s">
        <v>47</v>
      </c>
      <c r="N8769" s="0" t="n">
        <v>2</v>
      </c>
      <c r="O8769" s="0" t="n">
        <v>49</v>
      </c>
      <c r="P8769" s="0" t="n">
        <v>550</v>
      </c>
      <c r="Q8769" s="0" t="n">
        <v>3.6</v>
      </c>
      <c r="R8769" s="0" t="str">
        <f aca="false">INDEX(Lookup!$B$4:$B$18,MATCH(C8769,Lookup!$A$4:$A$18,0))</f>
        <v>India</v>
      </c>
      <c r="S8769" s="20" t="n">
        <f aca="false">INDEX(Lookup!$D$4:$D$18,MATCH(C8769,Lookup!$A$4:$A$18,0))</f>
        <v>0.012</v>
      </c>
      <c r="T8769" s="21" t="n">
        <f aca="false">ROUND(P8769*S8769,2)</f>
        <v>6.6</v>
      </c>
      <c r="U8769" s="21" t="n">
        <f aca="false">IF(T8769&lt;=10,1,IF(T8769&lt;=20,2,IF(T8769&lt;=30,3,IF(T8769&lt;=40,4,IF(T8769&lt;=50,5,IF(T8769&lt;=100,6,IF(T8769&lt;=250,7,8)))))))</f>
        <v>1</v>
      </c>
      <c r="V8769" s="21" t="n">
        <f aca="false">IF(AND(OR(Dashboard!$T$3="All",R8769=Dashboard!$T$3),OR(Dashboard!$T$4="All",D8769=Dashboard!$T$4)),1,0)</f>
        <v>1</v>
      </c>
      <c r="W8769" s="21" t="n">
        <f aca="false">IF(V8769=1,T8769+ROW()/10000000,0)</f>
        <v>6.6008769</v>
      </c>
    </row>
    <row r="8770" customFormat="false" ht="15" hidden="false" customHeight="false" outlineLevel="0" collapsed="false">
      <c r="A8770" s="0" t="n">
        <v>18261720</v>
      </c>
      <c r="B8770" s="0" t="s">
        <v>18159</v>
      </c>
      <c r="C8770" s="0" t="n">
        <v>1</v>
      </c>
      <c r="D8770" s="0" t="s">
        <v>17189</v>
      </c>
      <c r="E8770" s="0" t="s">
        <v>18470</v>
      </c>
      <c r="F8770" s="0" t="s">
        <v>18457</v>
      </c>
      <c r="G8770" s="0" t="s">
        <v>18456</v>
      </c>
      <c r="H8770" s="0" t="s">
        <v>2359</v>
      </c>
      <c r="I8770" s="0" t="s">
        <v>2123</v>
      </c>
      <c r="J8770" s="0" t="s">
        <v>47</v>
      </c>
      <c r="K8770" s="0" t="s">
        <v>46</v>
      </c>
      <c r="L8770" s="0" t="s">
        <v>47</v>
      </c>
      <c r="M8770" s="0" t="s">
        <v>47</v>
      </c>
      <c r="N8770" s="0" t="n">
        <v>2</v>
      </c>
      <c r="O8770" s="0" t="n">
        <v>61</v>
      </c>
      <c r="P8770" s="0" t="n">
        <v>500</v>
      </c>
      <c r="Q8770" s="0" t="n">
        <v>3.5</v>
      </c>
      <c r="R8770" s="0" t="str">
        <f aca="false">INDEX(Lookup!$B$4:$B$18,MATCH(C8770,Lookup!$A$4:$A$18,0))</f>
        <v>India</v>
      </c>
      <c r="S8770" s="20" t="n">
        <f aca="false">INDEX(Lookup!$D$4:$D$18,MATCH(C8770,Lookup!$A$4:$A$18,0))</f>
        <v>0.012</v>
      </c>
      <c r="T8770" s="21" t="n">
        <f aca="false">ROUND(P8770*S8770,2)</f>
        <v>6</v>
      </c>
      <c r="U8770" s="21" t="n">
        <f aca="false">IF(T8770&lt;=10,1,IF(T8770&lt;=20,2,IF(T8770&lt;=30,3,IF(T8770&lt;=40,4,IF(T8770&lt;=50,5,IF(T8770&lt;=100,6,IF(T8770&lt;=250,7,8)))))))</f>
        <v>1</v>
      </c>
      <c r="V8770" s="21" t="n">
        <f aca="false">IF(AND(OR(Dashboard!$T$3="All",R8770=Dashboard!$T$3),OR(Dashboard!$T$4="All",D8770=Dashboard!$T$4)),1,0)</f>
        <v>1</v>
      </c>
      <c r="W8770" s="21" t="n">
        <f aca="false">IF(V8770=1,T8770+ROW()/10000000,0)</f>
        <v>6.000877</v>
      </c>
    </row>
    <row r="8771" customFormat="false" ht="15" hidden="false" customHeight="false" outlineLevel="0" collapsed="false">
      <c r="A8771" s="0" t="n">
        <v>18435293</v>
      </c>
      <c r="B8771" s="0" t="s">
        <v>18471</v>
      </c>
      <c r="C8771" s="0" t="n">
        <v>1</v>
      </c>
      <c r="D8771" s="0" t="s">
        <v>17189</v>
      </c>
      <c r="E8771" s="0" t="s">
        <v>18472</v>
      </c>
      <c r="F8771" s="0" t="s">
        <v>18457</v>
      </c>
      <c r="G8771" s="0" t="s">
        <v>18456</v>
      </c>
      <c r="H8771" s="0" t="s">
        <v>2359</v>
      </c>
      <c r="I8771" s="0" t="s">
        <v>2123</v>
      </c>
      <c r="J8771" s="0" t="s">
        <v>47</v>
      </c>
      <c r="K8771" s="0" t="s">
        <v>47</v>
      </c>
      <c r="L8771" s="0" t="s">
        <v>47</v>
      </c>
      <c r="M8771" s="0" t="s">
        <v>47</v>
      </c>
      <c r="N8771" s="0" t="n">
        <v>1</v>
      </c>
      <c r="O8771" s="0" t="n">
        <v>0</v>
      </c>
      <c r="P8771" s="0" t="n">
        <v>450</v>
      </c>
      <c r="Q8771" s="0" t="n">
        <v>1</v>
      </c>
      <c r="R8771" s="0" t="str">
        <f aca="false">INDEX(Lookup!$B$4:$B$18,MATCH(C8771,Lookup!$A$4:$A$18,0))</f>
        <v>India</v>
      </c>
      <c r="S8771" s="20" t="n">
        <f aca="false">INDEX(Lookup!$D$4:$D$18,MATCH(C8771,Lookup!$A$4:$A$18,0))</f>
        <v>0.012</v>
      </c>
      <c r="T8771" s="21" t="n">
        <f aca="false">ROUND(P8771*S8771,2)</f>
        <v>5.4</v>
      </c>
      <c r="U8771" s="21" t="n">
        <f aca="false">IF(T8771&lt;=10,1,IF(T8771&lt;=20,2,IF(T8771&lt;=30,3,IF(T8771&lt;=40,4,IF(T8771&lt;=50,5,IF(T8771&lt;=100,6,IF(T8771&lt;=250,7,8)))))))</f>
        <v>1</v>
      </c>
      <c r="V8771" s="21" t="n">
        <f aca="false">IF(AND(OR(Dashboard!$T$3="All",R8771=Dashboard!$T$3),OR(Dashboard!$T$4="All",D8771=Dashboard!$T$4)),1,0)</f>
        <v>1</v>
      </c>
      <c r="W8771" s="21" t="n">
        <f aca="false">IF(V8771=1,T8771+ROW()/10000000,0)</f>
        <v>5.4008771</v>
      </c>
    </row>
    <row r="8772" customFormat="false" ht="15" hidden="false" customHeight="false" outlineLevel="0" collapsed="false">
      <c r="A8772" s="0" t="n">
        <v>18480748</v>
      </c>
      <c r="B8772" s="0" t="s">
        <v>18473</v>
      </c>
      <c r="C8772" s="0" t="n">
        <v>1</v>
      </c>
      <c r="D8772" s="0" t="s">
        <v>17189</v>
      </c>
      <c r="E8772" s="0" t="s">
        <v>18456</v>
      </c>
      <c r="F8772" s="0" t="s">
        <v>18457</v>
      </c>
      <c r="G8772" s="0" t="s">
        <v>18456</v>
      </c>
      <c r="H8772" s="0" t="s">
        <v>912</v>
      </c>
      <c r="I8772" s="0" t="s">
        <v>2123</v>
      </c>
      <c r="J8772" s="0" t="s">
        <v>47</v>
      </c>
      <c r="K8772" s="0" t="s">
        <v>47</v>
      </c>
      <c r="L8772" s="0" t="s">
        <v>47</v>
      </c>
      <c r="M8772" s="0" t="s">
        <v>47</v>
      </c>
      <c r="N8772" s="0" t="n">
        <v>2</v>
      </c>
      <c r="O8772" s="0" t="n">
        <v>0</v>
      </c>
      <c r="P8772" s="0" t="n">
        <v>500</v>
      </c>
      <c r="Q8772" s="0" t="n">
        <v>1</v>
      </c>
      <c r="R8772" s="0" t="str">
        <f aca="false">INDEX(Lookup!$B$4:$B$18,MATCH(C8772,Lookup!$A$4:$A$18,0))</f>
        <v>India</v>
      </c>
      <c r="S8772" s="20" t="n">
        <f aca="false">INDEX(Lookup!$D$4:$D$18,MATCH(C8772,Lookup!$A$4:$A$18,0))</f>
        <v>0.012</v>
      </c>
      <c r="T8772" s="21" t="n">
        <f aca="false">ROUND(P8772*S8772,2)</f>
        <v>6</v>
      </c>
      <c r="U8772" s="21" t="n">
        <f aca="false">IF(T8772&lt;=10,1,IF(T8772&lt;=20,2,IF(T8772&lt;=30,3,IF(T8772&lt;=40,4,IF(T8772&lt;=50,5,IF(T8772&lt;=100,6,IF(T8772&lt;=250,7,8)))))))</f>
        <v>1</v>
      </c>
      <c r="V8772" s="21" t="n">
        <f aca="false">IF(AND(OR(Dashboard!$T$3="All",R8772=Dashboard!$T$3),OR(Dashboard!$T$4="All",D8772=Dashboard!$T$4)),1,0)</f>
        <v>1</v>
      </c>
      <c r="W8772" s="21" t="n">
        <f aca="false">IF(V8772=1,T8772+ROW()/10000000,0)</f>
        <v>6.0008772</v>
      </c>
    </row>
    <row r="8773" customFormat="false" ht="15" hidden="false" customHeight="false" outlineLevel="0" collapsed="false">
      <c r="A8773" s="0" t="n">
        <v>18480216</v>
      </c>
      <c r="B8773" s="0" t="s">
        <v>18474</v>
      </c>
      <c r="C8773" s="0" t="n">
        <v>1</v>
      </c>
      <c r="D8773" s="0" t="s">
        <v>17189</v>
      </c>
      <c r="E8773" s="0" t="s">
        <v>18475</v>
      </c>
      <c r="F8773" s="0" t="s">
        <v>18457</v>
      </c>
      <c r="G8773" s="0" t="s">
        <v>18456</v>
      </c>
      <c r="H8773" s="0" t="s">
        <v>2128</v>
      </c>
      <c r="I8773" s="0" t="s">
        <v>2123</v>
      </c>
      <c r="J8773" s="0" t="s">
        <v>47</v>
      </c>
      <c r="K8773" s="0" t="s">
        <v>47</v>
      </c>
      <c r="L8773" s="0" t="s">
        <v>47</v>
      </c>
      <c r="M8773" s="0" t="s">
        <v>47</v>
      </c>
      <c r="N8773" s="0" t="n">
        <v>2</v>
      </c>
      <c r="O8773" s="0" t="n">
        <v>0</v>
      </c>
      <c r="P8773" s="0" t="n">
        <v>500</v>
      </c>
      <c r="Q8773" s="0" t="n">
        <v>1</v>
      </c>
      <c r="R8773" s="0" t="str">
        <f aca="false">INDEX(Lookup!$B$4:$B$18,MATCH(C8773,Lookup!$A$4:$A$18,0))</f>
        <v>India</v>
      </c>
      <c r="S8773" s="20" t="n">
        <f aca="false">INDEX(Lookup!$D$4:$D$18,MATCH(C8773,Lookup!$A$4:$A$18,0))</f>
        <v>0.012</v>
      </c>
      <c r="T8773" s="21" t="n">
        <f aca="false">ROUND(P8773*S8773,2)</f>
        <v>6</v>
      </c>
      <c r="U8773" s="21" t="n">
        <f aca="false">IF(T8773&lt;=10,1,IF(T8773&lt;=20,2,IF(T8773&lt;=30,3,IF(T8773&lt;=40,4,IF(T8773&lt;=50,5,IF(T8773&lt;=100,6,IF(T8773&lt;=250,7,8)))))))</f>
        <v>1</v>
      </c>
      <c r="V8773" s="21" t="n">
        <f aca="false">IF(AND(OR(Dashboard!$T$3="All",R8773=Dashboard!$T$3),OR(Dashboard!$T$4="All",D8773=Dashboard!$T$4)),1,0)</f>
        <v>1</v>
      </c>
      <c r="W8773" s="21" t="n">
        <f aca="false">IF(V8773=1,T8773+ROW()/10000000,0)</f>
        <v>6.0008773</v>
      </c>
    </row>
    <row r="8774" customFormat="false" ht="15" hidden="false" customHeight="false" outlineLevel="0" collapsed="false">
      <c r="A8774" s="0" t="n">
        <v>18478977</v>
      </c>
      <c r="B8774" s="0" t="s">
        <v>18476</v>
      </c>
      <c r="C8774" s="0" t="n">
        <v>1</v>
      </c>
      <c r="D8774" s="0" t="s">
        <v>17189</v>
      </c>
      <c r="E8774" s="0" t="s">
        <v>18477</v>
      </c>
      <c r="F8774" s="0" t="s">
        <v>18457</v>
      </c>
      <c r="G8774" s="0" t="s">
        <v>18456</v>
      </c>
      <c r="H8774" s="0" t="s">
        <v>2136</v>
      </c>
      <c r="I8774" s="0" t="s">
        <v>2123</v>
      </c>
      <c r="J8774" s="0" t="s">
        <v>47</v>
      </c>
      <c r="K8774" s="0" t="s">
        <v>47</v>
      </c>
      <c r="L8774" s="0" t="s">
        <v>47</v>
      </c>
      <c r="M8774" s="0" t="s">
        <v>47</v>
      </c>
      <c r="N8774" s="0" t="n">
        <v>2</v>
      </c>
      <c r="O8774" s="0" t="n">
        <v>2</v>
      </c>
      <c r="P8774" s="0" t="n">
        <v>500</v>
      </c>
      <c r="Q8774" s="0" t="n">
        <v>1</v>
      </c>
      <c r="R8774" s="0" t="str">
        <f aca="false">INDEX(Lookup!$B$4:$B$18,MATCH(C8774,Lookup!$A$4:$A$18,0))</f>
        <v>India</v>
      </c>
      <c r="S8774" s="20" t="n">
        <f aca="false">INDEX(Lookup!$D$4:$D$18,MATCH(C8774,Lookup!$A$4:$A$18,0))</f>
        <v>0.012</v>
      </c>
      <c r="T8774" s="21" t="n">
        <f aca="false">ROUND(P8774*S8774,2)</f>
        <v>6</v>
      </c>
      <c r="U8774" s="21" t="n">
        <f aca="false">IF(T8774&lt;=10,1,IF(T8774&lt;=20,2,IF(T8774&lt;=30,3,IF(T8774&lt;=40,4,IF(T8774&lt;=50,5,IF(T8774&lt;=100,6,IF(T8774&lt;=250,7,8)))))))</f>
        <v>1</v>
      </c>
      <c r="V8774" s="21" t="n">
        <f aca="false">IF(AND(OR(Dashboard!$T$3="All",R8774=Dashboard!$T$3),OR(Dashboard!$T$4="All",D8774=Dashboard!$T$4)),1,0)</f>
        <v>1</v>
      </c>
      <c r="W8774" s="21" t="n">
        <f aca="false">IF(V8774=1,T8774+ROW()/10000000,0)</f>
        <v>6.0008774</v>
      </c>
    </row>
    <row r="8775" customFormat="false" ht="15" hidden="false" customHeight="false" outlineLevel="0" collapsed="false">
      <c r="A8775" s="0" t="n">
        <v>18500639</v>
      </c>
      <c r="B8775" s="0" t="s">
        <v>18478</v>
      </c>
      <c r="C8775" s="0" t="n">
        <v>1</v>
      </c>
      <c r="D8775" s="0" t="s">
        <v>17189</v>
      </c>
      <c r="E8775" s="0" t="s">
        <v>18464</v>
      </c>
      <c r="F8775" s="0" t="s">
        <v>18457</v>
      </c>
      <c r="G8775" s="0" t="s">
        <v>18456</v>
      </c>
      <c r="H8775" s="0" t="s">
        <v>2288</v>
      </c>
      <c r="I8775" s="0" t="s">
        <v>2123</v>
      </c>
      <c r="J8775" s="0" t="s">
        <v>47</v>
      </c>
      <c r="K8775" s="0" t="s">
        <v>47</v>
      </c>
      <c r="L8775" s="0" t="s">
        <v>47</v>
      </c>
      <c r="M8775" s="0" t="s">
        <v>47</v>
      </c>
      <c r="N8775" s="0" t="n">
        <v>1</v>
      </c>
      <c r="O8775" s="0" t="n">
        <v>0</v>
      </c>
      <c r="P8775" s="0" t="n">
        <v>400</v>
      </c>
      <c r="Q8775" s="0" t="n">
        <v>1</v>
      </c>
      <c r="R8775" s="0" t="str">
        <f aca="false">INDEX(Lookup!$B$4:$B$18,MATCH(C8775,Lookup!$A$4:$A$18,0))</f>
        <v>India</v>
      </c>
      <c r="S8775" s="20" t="n">
        <f aca="false">INDEX(Lookup!$D$4:$D$18,MATCH(C8775,Lookup!$A$4:$A$18,0))</f>
        <v>0.012</v>
      </c>
      <c r="T8775" s="21" t="n">
        <f aca="false">ROUND(P8775*S8775,2)</f>
        <v>4.8</v>
      </c>
      <c r="U8775" s="21" t="n">
        <f aca="false">IF(T8775&lt;=10,1,IF(T8775&lt;=20,2,IF(T8775&lt;=30,3,IF(T8775&lt;=40,4,IF(T8775&lt;=50,5,IF(T8775&lt;=100,6,IF(T8775&lt;=250,7,8)))))))</f>
        <v>1</v>
      </c>
      <c r="V8775" s="21" t="n">
        <f aca="false">IF(AND(OR(Dashboard!$T$3="All",R8775=Dashboard!$T$3),OR(Dashboard!$T$4="All",D8775=Dashboard!$T$4)),1,0)</f>
        <v>1</v>
      </c>
      <c r="W8775" s="21" t="n">
        <f aca="false">IF(V8775=1,T8775+ROW()/10000000,0)</f>
        <v>4.8008775</v>
      </c>
    </row>
    <row r="8776" customFormat="false" ht="15" hidden="false" customHeight="false" outlineLevel="0" collapsed="false">
      <c r="A8776" s="0" t="n">
        <v>18357573</v>
      </c>
      <c r="B8776" s="0" t="s">
        <v>18479</v>
      </c>
      <c r="C8776" s="0" t="n">
        <v>1</v>
      </c>
      <c r="D8776" s="0" t="s">
        <v>17189</v>
      </c>
      <c r="E8776" s="0" t="s">
        <v>18456</v>
      </c>
      <c r="F8776" s="0" t="s">
        <v>18457</v>
      </c>
      <c r="G8776" s="0" t="s">
        <v>18456</v>
      </c>
      <c r="H8776" s="0" t="s">
        <v>2868</v>
      </c>
      <c r="I8776" s="0" t="s">
        <v>2123</v>
      </c>
      <c r="J8776" s="0" t="s">
        <v>47</v>
      </c>
      <c r="K8776" s="0" t="s">
        <v>47</v>
      </c>
      <c r="L8776" s="0" t="s">
        <v>47</v>
      </c>
      <c r="M8776" s="0" t="s">
        <v>47</v>
      </c>
      <c r="N8776" s="0" t="n">
        <v>2</v>
      </c>
      <c r="O8776" s="0" t="n">
        <v>0</v>
      </c>
      <c r="P8776" s="0" t="n">
        <v>500</v>
      </c>
      <c r="Q8776" s="0" t="n">
        <v>1</v>
      </c>
      <c r="R8776" s="0" t="str">
        <f aca="false">INDEX(Lookup!$B$4:$B$18,MATCH(C8776,Lookup!$A$4:$A$18,0))</f>
        <v>India</v>
      </c>
      <c r="S8776" s="20" t="n">
        <f aca="false">INDEX(Lookup!$D$4:$D$18,MATCH(C8776,Lookup!$A$4:$A$18,0))</f>
        <v>0.012</v>
      </c>
      <c r="T8776" s="21" t="n">
        <f aca="false">ROUND(P8776*S8776,2)</f>
        <v>6</v>
      </c>
      <c r="U8776" s="21" t="n">
        <f aca="false">IF(T8776&lt;=10,1,IF(T8776&lt;=20,2,IF(T8776&lt;=30,3,IF(T8776&lt;=40,4,IF(T8776&lt;=50,5,IF(T8776&lt;=100,6,IF(T8776&lt;=250,7,8)))))))</f>
        <v>1</v>
      </c>
      <c r="V8776" s="21" t="n">
        <f aca="false">IF(AND(OR(Dashboard!$T$3="All",R8776=Dashboard!$T$3),OR(Dashboard!$T$4="All",D8776=Dashboard!$T$4)),1,0)</f>
        <v>1</v>
      </c>
      <c r="W8776" s="21" t="n">
        <f aca="false">IF(V8776=1,T8776+ROW()/10000000,0)</f>
        <v>6.0008776</v>
      </c>
    </row>
    <row r="8777" customFormat="false" ht="15" hidden="false" customHeight="false" outlineLevel="0" collapsed="false">
      <c r="A8777" s="0" t="n">
        <v>18435297</v>
      </c>
      <c r="B8777" s="0" t="s">
        <v>18480</v>
      </c>
      <c r="C8777" s="0" t="n">
        <v>1</v>
      </c>
      <c r="D8777" s="0" t="s">
        <v>17189</v>
      </c>
      <c r="E8777" s="0" t="s">
        <v>18481</v>
      </c>
      <c r="F8777" s="0" t="s">
        <v>18457</v>
      </c>
      <c r="G8777" s="0" t="s">
        <v>18456</v>
      </c>
      <c r="H8777" s="0" t="s">
        <v>2288</v>
      </c>
      <c r="I8777" s="0" t="s">
        <v>2123</v>
      </c>
      <c r="J8777" s="0" t="s">
        <v>47</v>
      </c>
      <c r="K8777" s="0" t="s">
        <v>47</v>
      </c>
      <c r="L8777" s="0" t="s">
        <v>47</v>
      </c>
      <c r="M8777" s="0" t="s">
        <v>47</v>
      </c>
      <c r="N8777" s="0" t="n">
        <v>2</v>
      </c>
      <c r="O8777" s="0" t="n">
        <v>0</v>
      </c>
      <c r="P8777" s="0" t="n">
        <v>500</v>
      </c>
      <c r="Q8777" s="0" t="n">
        <v>1</v>
      </c>
      <c r="R8777" s="0" t="str">
        <f aca="false">INDEX(Lookup!$B$4:$B$18,MATCH(C8777,Lookup!$A$4:$A$18,0))</f>
        <v>India</v>
      </c>
      <c r="S8777" s="20" t="n">
        <f aca="false">INDEX(Lookup!$D$4:$D$18,MATCH(C8777,Lookup!$A$4:$A$18,0))</f>
        <v>0.012</v>
      </c>
      <c r="T8777" s="21" t="n">
        <f aca="false">ROUND(P8777*S8777,2)</f>
        <v>6</v>
      </c>
      <c r="U8777" s="21" t="n">
        <f aca="false">IF(T8777&lt;=10,1,IF(T8777&lt;=20,2,IF(T8777&lt;=30,3,IF(T8777&lt;=40,4,IF(T8777&lt;=50,5,IF(T8777&lt;=100,6,IF(T8777&lt;=250,7,8)))))))</f>
        <v>1</v>
      </c>
      <c r="V8777" s="21" t="n">
        <f aca="false">IF(AND(OR(Dashboard!$T$3="All",R8777=Dashboard!$T$3),OR(Dashboard!$T$4="All",D8777=Dashboard!$T$4)),1,0)</f>
        <v>1</v>
      </c>
      <c r="W8777" s="21" t="n">
        <f aca="false">IF(V8777=1,T8777+ROW()/10000000,0)</f>
        <v>6.0008777</v>
      </c>
    </row>
    <row r="8778" customFormat="false" ht="15" hidden="false" customHeight="false" outlineLevel="0" collapsed="false">
      <c r="A8778" s="0" t="n">
        <v>18322688</v>
      </c>
      <c r="B8778" s="0" t="s">
        <v>8821</v>
      </c>
      <c r="C8778" s="0" t="n">
        <v>1</v>
      </c>
      <c r="D8778" s="0" t="s">
        <v>17189</v>
      </c>
      <c r="E8778" s="0" t="s">
        <v>18482</v>
      </c>
      <c r="F8778" s="0" t="s">
        <v>18457</v>
      </c>
      <c r="G8778" s="0" t="s">
        <v>18456</v>
      </c>
      <c r="H8778" s="0" t="s">
        <v>2128</v>
      </c>
      <c r="I8778" s="0" t="s">
        <v>2123</v>
      </c>
      <c r="J8778" s="0" t="s">
        <v>47</v>
      </c>
      <c r="K8778" s="0" t="s">
        <v>47</v>
      </c>
      <c r="L8778" s="0" t="s">
        <v>47</v>
      </c>
      <c r="M8778" s="0" t="s">
        <v>47</v>
      </c>
      <c r="N8778" s="0" t="n">
        <v>1</v>
      </c>
      <c r="O8778" s="0" t="n">
        <v>1</v>
      </c>
      <c r="P8778" s="0" t="n">
        <v>150</v>
      </c>
      <c r="Q8778" s="0" t="n">
        <v>1</v>
      </c>
      <c r="R8778" s="0" t="str">
        <f aca="false">INDEX(Lookup!$B$4:$B$18,MATCH(C8778,Lookup!$A$4:$A$18,0))</f>
        <v>India</v>
      </c>
      <c r="S8778" s="20" t="n">
        <f aca="false">INDEX(Lookup!$D$4:$D$18,MATCH(C8778,Lookup!$A$4:$A$18,0))</f>
        <v>0.012</v>
      </c>
      <c r="T8778" s="21" t="n">
        <f aca="false">ROUND(P8778*S8778,2)</f>
        <v>1.8</v>
      </c>
      <c r="U8778" s="21" t="n">
        <f aca="false">IF(T8778&lt;=10,1,IF(T8778&lt;=20,2,IF(T8778&lt;=30,3,IF(T8778&lt;=40,4,IF(T8778&lt;=50,5,IF(T8778&lt;=100,6,IF(T8778&lt;=250,7,8)))))))</f>
        <v>1</v>
      </c>
      <c r="V8778" s="21" t="n">
        <f aca="false">IF(AND(OR(Dashboard!$T$3="All",R8778=Dashboard!$T$3),OR(Dashboard!$T$4="All",D8778=Dashboard!$T$4)),1,0)</f>
        <v>1</v>
      </c>
      <c r="W8778" s="21" t="n">
        <f aca="false">IF(V8778=1,T8778+ROW()/10000000,0)</f>
        <v>1.8008778</v>
      </c>
    </row>
    <row r="8779" customFormat="false" ht="15" hidden="false" customHeight="false" outlineLevel="0" collapsed="false">
      <c r="A8779" s="0" t="n">
        <v>18383521</v>
      </c>
      <c r="B8779" s="0" t="s">
        <v>18483</v>
      </c>
      <c r="C8779" s="0" t="n">
        <v>1</v>
      </c>
      <c r="D8779" s="0" t="s">
        <v>17189</v>
      </c>
      <c r="E8779" s="0" t="s">
        <v>18484</v>
      </c>
      <c r="F8779" s="0" t="s">
        <v>18457</v>
      </c>
      <c r="G8779" s="0" t="s">
        <v>18456</v>
      </c>
      <c r="H8779" s="0" t="s">
        <v>2288</v>
      </c>
      <c r="I8779" s="0" t="s">
        <v>2123</v>
      </c>
      <c r="J8779" s="0" t="s">
        <v>47</v>
      </c>
      <c r="K8779" s="0" t="s">
        <v>47</v>
      </c>
      <c r="L8779" s="0" t="s">
        <v>47</v>
      </c>
      <c r="M8779" s="0" t="s">
        <v>47</v>
      </c>
      <c r="N8779" s="0" t="n">
        <v>1</v>
      </c>
      <c r="O8779" s="0" t="n">
        <v>2</v>
      </c>
      <c r="P8779" s="0" t="n">
        <v>400</v>
      </c>
      <c r="Q8779" s="0" t="n">
        <v>1</v>
      </c>
      <c r="R8779" s="0" t="str">
        <f aca="false">INDEX(Lookup!$B$4:$B$18,MATCH(C8779,Lookup!$A$4:$A$18,0))</f>
        <v>India</v>
      </c>
      <c r="S8779" s="20" t="n">
        <f aca="false">INDEX(Lookup!$D$4:$D$18,MATCH(C8779,Lookup!$A$4:$A$18,0))</f>
        <v>0.012</v>
      </c>
      <c r="T8779" s="21" t="n">
        <f aca="false">ROUND(P8779*S8779,2)</f>
        <v>4.8</v>
      </c>
      <c r="U8779" s="21" t="n">
        <f aca="false">IF(T8779&lt;=10,1,IF(T8779&lt;=20,2,IF(T8779&lt;=30,3,IF(T8779&lt;=40,4,IF(T8779&lt;=50,5,IF(T8779&lt;=100,6,IF(T8779&lt;=250,7,8)))))))</f>
        <v>1</v>
      </c>
      <c r="V8779" s="21" t="n">
        <f aca="false">IF(AND(OR(Dashboard!$T$3="All",R8779=Dashboard!$T$3),OR(Dashboard!$T$4="All",D8779=Dashboard!$T$4)),1,0)</f>
        <v>1</v>
      </c>
      <c r="W8779" s="21" t="n">
        <f aca="false">IF(V8779=1,T8779+ROW()/10000000,0)</f>
        <v>4.8008779</v>
      </c>
    </row>
    <row r="8780" customFormat="false" ht="15" hidden="false" customHeight="false" outlineLevel="0" collapsed="false">
      <c r="A8780" s="0" t="n">
        <v>18337906</v>
      </c>
      <c r="B8780" s="0" t="s">
        <v>18485</v>
      </c>
      <c r="C8780" s="0" t="n">
        <v>1</v>
      </c>
      <c r="D8780" s="0" t="s">
        <v>17189</v>
      </c>
      <c r="E8780" s="0" t="s">
        <v>18486</v>
      </c>
      <c r="F8780" s="0" t="s">
        <v>18457</v>
      </c>
      <c r="G8780" s="0" t="s">
        <v>18456</v>
      </c>
      <c r="H8780" s="0" t="s">
        <v>18487</v>
      </c>
      <c r="I8780" s="0" t="s">
        <v>2123</v>
      </c>
      <c r="J8780" s="0" t="s">
        <v>47</v>
      </c>
      <c r="K8780" s="0" t="s">
        <v>47</v>
      </c>
      <c r="L8780" s="0" t="s">
        <v>47</v>
      </c>
      <c r="M8780" s="0" t="s">
        <v>47</v>
      </c>
      <c r="N8780" s="0" t="n">
        <v>1</v>
      </c>
      <c r="O8780" s="0" t="n">
        <v>2</v>
      </c>
      <c r="P8780" s="0" t="n">
        <v>300</v>
      </c>
      <c r="Q8780" s="0" t="n">
        <v>1</v>
      </c>
      <c r="R8780" s="0" t="str">
        <f aca="false">INDEX(Lookup!$B$4:$B$18,MATCH(C8780,Lookup!$A$4:$A$18,0))</f>
        <v>India</v>
      </c>
      <c r="S8780" s="20" t="n">
        <f aca="false">INDEX(Lookup!$D$4:$D$18,MATCH(C8780,Lookup!$A$4:$A$18,0))</f>
        <v>0.012</v>
      </c>
      <c r="T8780" s="21" t="n">
        <f aca="false">ROUND(P8780*S8780,2)</f>
        <v>3.6</v>
      </c>
      <c r="U8780" s="21" t="n">
        <f aca="false">IF(T8780&lt;=10,1,IF(T8780&lt;=20,2,IF(T8780&lt;=30,3,IF(T8780&lt;=40,4,IF(T8780&lt;=50,5,IF(T8780&lt;=100,6,IF(T8780&lt;=250,7,8)))))))</f>
        <v>1</v>
      </c>
      <c r="V8780" s="21" t="n">
        <f aca="false">IF(AND(OR(Dashboard!$T$3="All",R8780=Dashboard!$T$3),OR(Dashboard!$T$4="All",D8780=Dashboard!$T$4)),1,0)</f>
        <v>1</v>
      </c>
      <c r="W8780" s="21" t="n">
        <f aca="false">IF(V8780=1,T8780+ROW()/10000000,0)</f>
        <v>3.600878</v>
      </c>
    </row>
    <row r="8781" customFormat="false" ht="15" hidden="false" customHeight="false" outlineLevel="0" collapsed="false">
      <c r="A8781" s="0" t="n">
        <v>18351422</v>
      </c>
      <c r="B8781" s="0" t="s">
        <v>18488</v>
      </c>
      <c r="C8781" s="0" t="n">
        <v>1</v>
      </c>
      <c r="D8781" s="0" t="s">
        <v>17189</v>
      </c>
      <c r="E8781" s="0" t="s">
        <v>18489</v>
      </c>
      <c r="F8781" s="0" t="s">
        <v>18457</v>
      </c>
      <c r="G8781" s="0" t="s">
        <v>18456</v>
      </c>
      <c r="H8781" s="0" t="s">
        <v>8416</v>
      </c>
      <c r="I8781" s="0" t="s">
        <v>2123</v>
      </c>
      <c r="J8781" s="0" t="s">
        <v>47</v>
      </c>
      <c r="K8781" s="0" t="s">
        <v>47</v>
      </c>
      <c r="L8781" s="0" t="s">
        <v>47</v>
      </c>
      <c r="M8781" s="0" t="s">
        <v>47</v>
      </c>
      <c r="N8781" s="0" t="n">
        <v>1</v>
      </c>
      <c r="O8781" s="0" t="n">
        <v>1</v>
      </c>
      <c r="P8781" s="0" t="n">
        <v>450</v>
      </c>
      <c r="Q8781" s="0" t="n">
        <v>1</v>
      </c>
      <c r="R8781" s="0" t="str">
        <f aca="false">INDEX(Lookup!$B$4:$B$18,MATCH(C8781,Lookup!$A$4:$A$18,0))</f>
        <v>India</v>
      </c>
      <c r="S8781" s="20" t="n">
        <f aca="false">INDEX(Lookup!$D$4:$D$18,MATCH(C8781,Lookup!$A$4:$A$18,0))</f>
        <v>0.012</v>
      </c>
      <c r="T8781" s="21" t="n">
        <f aca="false">ROUND(P8781*S8781,2)</f>
        <v>5.4</v>
      </c>
      <c r="U8781" s="21" t="n">
        <f aca="false">IF(T8781&lt;=10,1,IF(T8781&lt;=20,2,IF(T8781&lt;=30,3,IF(T8781&lt;=40,4,IF(T8781&lt;=50,5,IF(T8781&lt;=100,6,IF(T8781&lt;=250,7,8)))))))</f>
        <v>1</v>
      </c>
      <c r="V8781" s="21" t="n">
        <f aca="false">IF(AND(OR(Dashboard!$T$3="All",R8781=Dashboard!$T$3),OR(Dashboard!$T$4="All",D8781=Dashboard!$T$4)),1,0)</f>
        <v>1</v>
      </c>
      <c r="W8781" s="21" t="n">
        <f aca="false">IF(V8781=1,T8781+ROW()/10000000,0)</f>
        <v>5.4008781</v>
      </c>
    </row>
    <row r="8782" customFormat="false" ht="15" hidden="false" customHeight="false" outlineLevel="0" collapsed="false">
      <c r="A8782" s="0" t="n">
        <v>18353796</v>
      </c>
      <c r="B8782" s="0" t="s">
        <v>18490</v>
      </c>
      <c r="C8782" s="0" t="n">
        <v>1</v>
      </c>
      <c r="D8782" s="0" t="s">
        <v>17189</v>
      </c>
      <c r="E8782" s="0" t="s">
        <v>18491</v>
      </c>
      <c r="F8782" s="0" t="s">
        <v>18457</v>
      </c>
      <c r="G8782" s="0" t="s">
        <v>18456</v>
      </c>
      <c r="H8782" s="0" t="s">
        <v>4485</v>
      </c>
      <c r="I8782" s="0" t="s">
        <v>2123</v>
      </c>
      <c r="J8782" s="0" t="s">
        <v>47</v>
      </c>
      <c r="K8782" s="0" t="s">
        <v>47</v>
      </c>
      <c r="L8782" s="0" t="s">
        <v>47</v>
      </c>
      <c r="M8782" s="0" t="s">
        <v>47</v>
      </c>
      <c r="N8782" s="0" t="n">
        <v>1</v>
      </c>
      <c r="O8782" s="0" t="n">
        <v>0</v>
      </c>
      <c r="P8782" s="0" t="n">
        <v>400</v>
      </c>
      <c r="Q8782" s="0" t="n">
        <v>1</v>
      </c>
      <c r="R8782" s="0" t="str">
        <f aca="false">INDEX(Lookup!$B$4:$B$18,MATCH(C8782,Lookup!$A$4:$A$18,0))</f>
        <v>India</v>
      </c>
      <c r="S8782" s="20" t="n">
        <f aca="false">INDEX(Lookup!$D$4:$D$18,MATCH(C8782,Lookup!$A$4:$A$18,0))</f>
        <v>0.012</v>
      </c>
      <c r="T8782" s="21" t="n">
        <f aca="false">ROUND(P8782*S8782,2)</f>
        <v>4.8</v>
      </c>
      <c r="U8782" s="21" t="n">
        <f aca="false">IF(T8782&lt;=10,1,IF(T8782&lt;=20,2,IF(T8782&lt;=30,3,IF(T8782&lt;=40,4,IF(T8782&lt;=50,5,IF(T8782&lt;=100,6,IF(T8782&lt;=250,7,8)))))))</f>
        <v>1</v>
      </c>
      <c r="V8782" s="21" t="n">
        <f aca="false">IF(AND(OR(Dashboard!$T$3="All",R8782=Dashboard!$T$3),OR(Dashboard!$T$4="All",D8782=Dashboard!$T$4)),1,0)</f>
        <v>1</v>
      </c>
      <c r="W8782" s="21" t="n">
        <f aca="false">IF(V8782=1,T8782+ROW()/10000000,0)</f>
        <v>4.8008782</v>
      </c>
    </row>
    <row r="8783" customFormat="false" ht="15" hidden="false" customHeight="false" outlineLevel="0" collapsed="false">
      <c r="A8783" s="0" t="n">
        <v>18495875</v>
      </c>
      <c r="B8783" s="0" t="s">
        <v>18492</v>
      </c>
      <c r="C8783" s="0" t="n">
        <v>1</v>
      </c>
      <c r="D8783" s="0" t="s">
        <v>17189</v>
      </c>
      <c r="E8783" s="0" t="s">
        <v>18456</v>
      </c>
      <c r="F8783" s="0" t="s">
        <v>18457</v>
      </c>
      <c r="G8783" s="0" t="s">
        <v>18456</v>
      </c>
      <c r="H8783" s="0" t="s">
        <v>18493</v>
      </c>
      <c r="I8783" s="0" t="s">
        <v>2123</v>
      </c>
      <c r="J8783" s="0" t="s">
        <v>47</v>
      </c>
      <c r="K8783" s="0" t="s">
        <v>47</v>
      </c>
      <c r="L8783" s="0" t="s">
        <v>47</v>
      </c>
      <c r="M8783" s="0" t="s">
        <v>47</v>
      </c>
      <c r="N8783" s="0" t="n">
        <v>1</v>
      </c>
      <c r="O8783" s="0" t="n">
        <v>1</v>
      </c>
      <c r="P8783" s="0" t="n">
        <v>100</v>
      </c>
      <c r="Q8783" s="0" t="n">
        <v>1</v>
      </c>
      <c r="R8783" s="0" t="str">
        <f aca="false">INDEX(Lookup!$B$4:$B$18,MATCH(C8783,Lookup!$A$4:$A$18,0))</f>
        <v>India</v>
      </c>
      <c r="S8783" s="20" t="n">
        <f aca="false">INDEX(Lookup!$D$4:$D$18,MATCH(C8783,Lookup!$A$4:$A$18,0))</f>
        <v>0.012</v>
      </c>
      <c r="T8783" s="21" t="n">
        <f aca="false">ROUND(P8783*S8783,2)</f>
        <v>1.2</v>
      </c>
      <c r="U8783" s="21" t="n">
        <f aca="false">IF(T8783&lt;=10,1,IF(T8783&lt;=20,2,IF(T8783&lt;=30,3,IF(T8783&lt;=40,4,IF(T8783&lt;=50,5,IF(T8783&lt;=100,6,IF(T8783&lt;=250,7,8)))))))</f>
        <v>1</v>
      </c>
      <c r="V8783" s="21" t="n">
        <f aca="false">IF(AND(OR(Dashboard!$T$3="All",R8783=Dashboard!$T$3),OR(Dashboard!$T$4="All",D8783=Dashboard!$T$4)),1,0)</f>
        <v>1</v>
      </c>
      <c r="W8783" s="21" t="n">
        <f aca="false">IF(V8783=1,T8783+ROW()/10000000,0)</f>
        <v>1.2008783</v>
      </c>
    </row>
    <row r="8784" customFormat="false" ht="15" hidden="false" customHeight="false" outlineLevel="0" collapsed="false">
      <c r="A8784" s="0" t="n">
        <v>18480321</v>
      </c>
      <c r="B8784" s="0" t="s">
        <v>18494</v>
      </c>
      <c r="C8784" s="0" t="n">
        <v>1</v>
      </c>
      <c r="D8784" s="0" t="s">
        <v>17189</v>
      </c>
      <c r="E8784" s="0" t="s">
        <v>18456</v>
      </c>
      <c r="F8784" s="0" t="s">
        <v>18457</v>
      </c>
      <c r="G8784" s="0" t="s">
        <v>18456</v>
      </c>
      <c r="H8784" s="0" t="s">
        <v>6161</v>
      </c>
      <c r="I8784" s="0" t="s">
        <v>2123</v>
      </c>
      <c r="J8784" s="0" t="s">
        <v>47</v>
      </c>
      <c r="K8784" s="0" t="s">
        <v>47</v>
      </c>
      <c r="L8784" s="0" t="s">
        <v>47</v>
      </c>
      <c r="M8784" s="0" t="s">
        <v>47</v>
      </c>
      <c r="N8784" s="0" t="n">
        <v>2</v>
      </c>
      <c r="O8784" s="0" t="n">
        <v>0</v>
      </c>
      <c r="P8784" s="0" t="n">
        <v>500</v>
      </c>
      <c r="Q8784" s="0" t="n">
        <v>1</v>
      </c>
      <c r="R8784" s="0" t="str">
        <f aca="false">INDEX(Lookup!$B$4:$B$18,MATCH(C8784,Lookup!$A$4:$A$18,0))</f>
        <v>India</v>
      </c>
      <c r="S8784" s="20" t="n">
        <f aca="false">INDEX(Lookup!$D$4:$D$18,MATCH(C8784,Lookup!$A$4:$A$18,0))</f>
        <v>0.012</v>
      </c>
      <c r="T8784" s="21" t="n">
        <f aca="false">ROUND(P8784*S8784,2)</f>
        <v>6</v>
      </c>
      <c r="U8784" s="21" t="n">
        <f aca="false">IF(T8784&lt;=10,1,IF(T8784&lt;=20,2,IF(T8784&lt;=30,3,IF(T8784&lt;=40,4,IF(T8784&lt;=50,5,IF(T8784&lt;=100,6,IF(T8784&lt;=250,7,8)))))))</f>
        <v>1</v>
      </c>
      <c r="V8784" s="21" t="n">
        <f aca="false">IF(AND(OR(Dashboard!$T$3="All",R8784=Dashboard!$T$3),OR(Dashboard!$T$4="All",D8784=Dashboard!$T$4)),1,0)</f>
        <v>1</v>
      </c>
      <c r="W8784" s="21" t="n">
        <f aca="false">IF(V8784=1,T8784+ROW()/10000000,0)</f>
        <v>6.0008784</v>
      </c>
    </row>
    <row r="8785" customFormat="false" ht="15" hidden="false" customHeight="false" outlineLevel="0" collapsed="false">
      <c r="A8785" s="0" t="n">
        <v>18332475</v>
      </c>
      <c r="B8785" s="0" t="s">
        <v>18495</v>
      </c>
      <c r="C8785" s="0" t="n">
        <v>1</v>
      </c>
      <c r="D8785" s="0" t="s">
        <v>17189</v>
      </c>
      <c r="E8785" s="0" t="s">
        <v>18496</v>
      </c>
      <c r="F8785" s="0" t="s">
        <v>18457</v>
      </c>
      <c r="G8785" s="0" t="s">
        <v>18456</v>
      </c>
      <c r="H8785" s="0" t="s">
        <v>2662</v>
      </c>
      <c r="I8785" s="0" t="s">
        <v>2123</v>
      </c>
      <c r="J8785" s="0" t="s">
        <v>46</v>
      </c>
      <c r="K8785" s="0" t="s">
        <v>47</v>
      </c>
      <c r="L8785" s="0" t="s">
        <v>47</v>
      </c>
      <c r="M8785" s="0" t="s">
        <v>47</v>
      </c>
      <c r="N8785" s="0" t="n">
        <v>2</v>
      </c>
      <c r="O8785" s="0" t="n">
        <v>3</v>
      </c>
      <c r="P8785" s="0" t="n">
        <v>800</v>
      </c>
      <c r="Q8785" s="0" t="n">
        <v>1</v>
      </c>
      <c r="R8785" s="0" t="str">
        <f aca="false">INDEX(Lookup!$B$4:$B$18,MATCH(C8785,Lookup!$A$4:$A$18,0))</f>
        <v>India</v>
      </c>
      <c r="S8785" s="20" t="n">
        <f aca="false">INDEX(Lookup!$D$4:$D$18,MATCH(C8785,Lookup!$A$4:$A$18,0))</f>
        <v>0.012</v>
      </c>
      <c r="T8785" s="21" t="n">
        <f aca="false">ROUND(P8785*S8785,2)</f>
        <v>9.6</v>
      </c>
      <c r="U8785" s="21" t="n">
        <f aca="false">IF(T8785&lt;=10,1,IF(T8785&lt;=20,2,IF(T8785&lt;=30,3,IF(T8785&lt;=40,4,IF(T8785&lt;=50,5,IF(T8785&lt;=100,6,IF(T8785&lt;=250,7,8)))))))</f>
        <v>1</v>
      </c>
      <c r="V8785" s="21" t="n">
        <f aca="false">IF(AND(OR(Dashboard!$T$3="All",R8785=Dashboard!$T$3),OR(Dashboard!$T$4="All",D8785=Dashboard!$T$4)),1,0)</f>
        <v>1</v>
      </c>
      <c r="W8785" s="21" t="n">
        <f aca="false">IF(V8785=1,T8785+ROW()/10000000,0)</f>
        <v>9.6008785</v>
      </c>
    </row>
    <row r="8786" customFormat="false" ht="15" hidden="false" customHeight="false" outlineLevel="0" collapsed="false">
      <c r="A8786" s="0" t="n">
        <v>18439522</v>
      </c>
      <c r="B8786" s="0" t="s">
        <v>18497</v>
      </c>
      <c r="C8786" s="0" t="n">
        <v>1</v>
      </c>
      <c r="D8786" s="0" t="s">
        <v>17189</v>
      </c>
      <c r="E8786" s="0" t="s">
        <v>18498</v>
      </c>
      <c r="F8786" s="0" t="s">
        <v>18457</v>
      </c>
      <c r="G8786" s="0" t="s">
        <v>18456</v>
      </c>
      <c r="H8786" s="0" t="s">
        <v>2941</v>
      </c>
      <c r="I8786" s="0" t="s">
        <v>2123</v>
      </c>
      <c r="J8786" s="0" t="s">
        <v>47</v>
      </c>
      <c r="K8786" s="0" t="s">
        <v>46</v>
      </c>
      <c r="L8786" s="0" t="s">
        <v>47</v>
      </c>
      <c r="M8786" s="0" t="s">
        <v>47</v>
      </c>
      <c r="N8786" s="0" t="n">
        <v>2</v>
      </c>
      <c r="O8786" s="0" t="n">
        <v>2</v>
      </c>
      <c r="P8786" s="0" t="n">
        <v>550</v>
      </c>
      <c r="Q8786" s="0" t="n">
        <v>1</v>
      </c>
      <c r="R8786" s="0" t="str">
        <f aca="false">INDEX(Lookup!$B$4:$B$18,MATCH(C8786,Lookup!$A$4:$A$18,0))</f>
        <v>India</v>
      </c>
      <c r="S8786" s="20" t="n">
        <f aca="false">INDEX(Lookup!$D$4:$D$18,MATCH(C8786,Lookup!$A$4:$A$18,0))</f>
        <v>0.012</v>
      </c>
      <c r="T8786" s="21" t="n">
        <f aca="false">ROUND(P8786*S8786,2)</f>
        <v>6.6</v>
      </c>
      <c r="U8786" s="21" t="n">
        <f aca="false">IF(T8786&lt;=10,1,IF(T8786&lt;=20,2,IF(T8786&lt;=30,3,IF(T8786&lt;=40,4,IF(T8786&lt;=50,5,IF(T8786&lt;=100,6,IF(T8786&lt;=250,7,8)))))))</f>
        <v>1</v>
      </c>
      <c r="V8786" s="21" t="n">
        <f aca="false">IF(AND(OR(Dashboard!$T$3="All",R8786=Dashboard!$T$3),OR(Dashboard!$T$4="All",D8786=Dashboard!$T$4)),1,0)</f>
        <v>1</v>
      </c>
      <c r="W8786" s="21" t="n">
        <f aca="false">IF(V8786=1,T8786+ROW()/10000000,0)</f>
        <v>6.6008786</v>
      </c>
    </row>
    <row r="8787" customFormat="false" ht="15" hidden="false" customHeight="false" outlineLevel="0" collapsed="false">
      <c r="A8787" s="0" t="n">
        <v>18481291</v>
      </c>
      <c r="B8787" s="0" t="s">
        <v>18499</v>
      </c>
      <c r="C8787" s="0" t="n">
        <v>1</v>
      </c>
      <c r="D8787" s="0" t="s">
        <v>17189</v>
      </c>
      <c r="E8787" s="0" t="s">
        <v>18500</v>
      </c>
      <c r="F8787" s="0" t="s">
        <v>18457</v>
      </c>
      <c r="G8787" s="0" t="s">
        <v>18456</v>
      </c>
      <c r="H8787" s="0" t="s">
        <v>2288</v>
      </c>
      <c r="I8787" s="0" t="s">
        <v>2123</v>
      </c>
      <c r="J8787" s="0" t="s">
        <v>47</v>
      </c>
      <c r="K8787" s="0" t="s">
        <v>46</v>
      </c>
      <c r="L8787" s="0" t="s">
        <v>47</v>
      </c>
      <c r="M8787" s="0" t="s">
        <v>47</v>
      </c>
      <c r="N8787" s="0" t="n">
        <v>2</v>
      </c>
      <c r="O8787" s="0" t="n">
        <v>0</v>
      </c>
      <c r="P8787" s="0" t="n">
        <v>500</v>
      </c>
      <c r="Q8787" s="0" t="n">
        <v>1</v>
      </c>
      <c r="R8787" s="0" t="str">
        <f aca="false">INDEX(Lookup!$B$4:$B$18,MATCH(C8787,Lookup!$A$4:$A$18,0))</f>
        <v>India</v>
      </c>
      <c r="S8787" s="20" t="n">
        <f aca="false">INDEX(Lookup!$D$4:$D$18,MATCH(C8787,Lookup!$A$4:$A$18,0))</f>
        <v>0.012</v>
      </c>
      <c r="T8787" s="21" t="n">
        <f aca="false">ROUND(P8787*S8787,2)</f>
        <v>6</v>
      </c>
      <c r="U8787" s="21" t="n">
        <f aca="false">IF(T8787&lt;=10,1,IF(T8787&lt;=20,2,IF(T8787&lt;=30,3,IF(T8787&lt;=40,4,IF(T8787&lt;=50,5,IF(T8787&lt;=100,6,IF(T8787&lt;=250,7,8)))))))</f>
        <v>1</v>
      </c>
      <c r="V8787" s="21" t="n">
        <f aca="false">IF(AND(OR(Dashboard!$T$3="All",R8787=Dashboard!$T$3),OR(Dashboard!$T$4="All",D8787=Dashboard!$T$4)),1,0)</f>
        <v>1</v>
      </c>
      <c r="W8787" s="21" t="n">
        <f aca="false">IF(V8787=1,T8787+ROW()/10000000,0)</f>
        <v>6.0008787</v>
      </c>
    </row>
    <row r="8788" customFormat="false" ht="15" hidden="false" customHeight="false" outlineLevel="0" collapsed="false">
      <c r="A8788" s="0" t="n">
        <v>1498</v>
      </c>
      <c r="B8788" s="0" t="s">
        <v>8510</v>
      </c>
      <c r="C8788" s="0" t="n">
        <v>1</v>
      </c>
      <c r="D8788" s="0" t="s">
        <v>17189</v>
      </c>
      <c r="E8788" s="0" t="s">
        <v>18501</v>
      </c>
      <c r="F8788" s="0" t="s">
        <v>18457</v>
      </c>
      <c r="G8788" s="0" t="s">
        <v>18456</v>
      </c>
      <c r="H8788" s="0" t="s">
        <v>8512</v>
      </c>
      <c r="I8788" s="0" t="s">
        <v>2123</v>
      </c>
      <c r="J8788" s="0" t="s">
        <v>47</v>
      </c>
      <c r="K8788" s="0" t="s">
        <v>46</v>
      </c>
      <c r="L8788" s="0" t="s">
        <v>47</v>
      </c>
      <c r="M8788" s="0" t="s">
        <v>47</v>
      </c>
      <c r="N8788" s="0" t="n">
        <v>2</v>
      </c>
      <c r="O8788" s="0" t="n">
        <v>230</v>
      </c>
      <c r="P8788" s="0" t="n">
        <v>700</v>
      </c>
      <c r="Q8788" s="0" t="n">
        <v>2.3</v>
      </c>
      <c r="R8788" s="0" t="str">
        <f aca="false">INDEX(Lookup!$B$4:$B$18,MATCH(C8788,Lookup!$A$4:$A$18,0))</f>
        <v>India</v>
      </c>
      <c r="S8788" s="20" t="n">
        <f aca="false">INDEX(Lookup!$D$4:$D$18,MATCH(C8788,Lookup!$A$4:$A$18,0))</f>
        <v>0.012</v>
      </c>
      <c r="T8788" s="21" t="n">
        <f aca="false">ROUND(P8788*S8788,2)</f>
        <v>8.4</v>
      </c>
      <c r="U8788" s="21" t="n">
        <f aca="false">IF(T8788&lt;=10,1,IF(T8788&lt;=20,2,IF(T8788&lt;=30,3,IF(T8788&lt;=40,4,IF(T8788&lt;=50,5,IF(T8788&lt;=100,6,IF(T8788&lt;=250,7,8)))))))</f>
        <v>1</v>
      </c>
      <c r="V8788" s="21" t="n">
        <f aca="false">IF(AND(OR(Dashboard!$T$3="All",R8788=Dashboard!$T$3),OR(Dashboard!$T$4="All",D8788=Dashboard!$T$4)),1,0)</f>
        <v>1</v>
      </c>
      <c r="W8788" s="21" t="n">
        <f aca="false">IF(V8788=1,T8788+ROW()/10000000,0)</f>
        <v>8.4008788</v>
      </c>
    </row>
    <row r="8789" customFormat="false" ht="15" hidden="false" customHeight="false" outlineLevel="0" collapsed="false">
      <c r="A8789" s="0" t="n">
        <v>18258491</v>
      </c>
      <c r="B8789" s="0" t="s">
        <v>18502</v>
      </c>
      <c r="C8789" s="0" t="n">
        <v>1</v>
      </c>
      <c r="D8789" s="0" t="s">
        <v>17189</v>
      </c>
      <c r="E8789" s="0" t="s">
        <v>18503</v>
      </c>
      <c r="F8789" s="0" t="s">
        <v>18504</v>
      </c>
      <c r="G8789" s="0" t="s">
        <v>18505</v>
      </c>
      <c r="H8789" s="0" t="s">
        <v>2128</v>
      </c>
      <c r="I8789" s="0" t="s">
        <v>2123</v>
      </c>
      <c r="J8789" s="0" t="s">
        <v>47</v>
      </c>
      <c r="K8789" s="0" t="s">
        <v>47</v>
      </c>
      <c r="L8789" s="0" t="s">
        <v>47</v>
      </c>
      <c r="M8789" s="0" t="s">
        <v>47</v>
      </c>
      <c r="N8789" s="0" t="n">
        <v>2</v>
      </c>
      <c r="O8789" s="0" t="n">
        <v>65</v>
      </c>
      <c r="P8789" s="0" t="n">
        <v>800</v>
      </c>
      <c r="Q8789" s="0" t="n">
        <v>3.2</v>
      </c>
      <c r="R8789" s="0" t="str">
        <f aca="false">INDEX(Lookup!$B$4:$B$18,MATCH(C8789,Lookup!$A$4:$A$18,0))</f>
        <v>India</v>
      </c>
      <c r="S8789" s="20" t="n">
        <f aca="false">INDEX(Lookup!$D$4:$D$18,MATCH(C8789,Lookup!$A$4:$A$18,0))</f>
        <v>0.012</v>
      </c>
      <c r="T8789" s="21" t="n">
        <f aca="false">ROUND(P8789*S8789,2)</f>
        <v>9.6</v>
      </c>
      <c r="U8789" s="21" t="n">
        <f aca="false">IF(T8789&lt;=10,1,IF(T8789&lt;=20,2,IF(T8789&lt;=30,3,IF(T8789&lt;=40,4,IF(T8789&lt;=50,5,IF(T8789&lt;=100,6,IF(T8789&lt;=250,7,8)))))))</f>
        <v>1</v>
      </c>
      <c r="V8789" s="21" t="n">
        <f aca="false">IF(AND(OR(Dashboard!$T$3="All",R8789=Dashboard!$T$3),OR(Dashboard!$T$4="All",D8789=Dashboard!$T$4)),1,0)</f>
        <v>1</v>
      </c>
      <c r="W8789" s="21" t="n">
        <f aca="false">IF(V8789=1,T8789+ROW()/10000000,0)</f>
        <v>9.6008789</v>
      </c>
    </row>
    <row r="8790" customFormat="false" ht="15" hidden="false" customHeight="false" outlineLevel="0" collapsed="false">
      <c r="A8790" s="0" t="n">
        <v>304484</v>
      </c>
      <c r="B8790" s="0" t="s">
        <v>5861</v>
      </c>
      <c r="C8790" s="0" t="n">
        <v>1</v>
      </c>
      <c r="D8790" s="0" t="s">
        <v>17189</v>
      </c>
      <c r="E8790" s="0" t="s">
        <v>18506</v>
      </c>
      <c r="F8790" s="0" t="s">
        <v>18504</v>
      </c>
      <c r="G8790" s="0" t="s">
        <v>18505</v>
      </c>
      <c r="H8790" s="0" t="s">
        <v>2128</v>
      </c>
      <c r="I8790" s="0" t="s">
        <v>2123</v>
      </c>
      <c r="J8790" s="0" t="s">
        <v>47</v>
      </c>
      <c r="K8790" s="0" t="s">
        <v>47</v>
      </c>
      <c r="L8790" s="0" t="s">
        <v>47</v>
      </c>
      <c r="M8790" s="0" t="s">
        <v>47</v>
      </c>
      <c r="N8790" s="0" t="n">
        <v>1</v>
      </c>
      <c r="O8790" s="0" t="n">
        <v>11</v>
      </c>
      <c r="P8790" s="0" t="n">
        <v>150</v>
      </c>
      <c r="Q8790" s="0" t="n">
        <v>2.9</v>
      </c>
      <c r="R8790" s="0" t="str">
        <f aca="false">INDEX(Lookup!$B$4:$B$18,MATCH(C8790,Lookup!$A$4:$A$18,0))</f>
        <v>India</v>
      </c>
      <c r="S8790" s="20" t="n">
        <f aca="false">INDEX(Lookup!$D$4:$D$18,MATCH(C8790,Lookup!$A$4:$A$18,0))</f>
        <v>0.012</v>
      </c>
      <c r="T8790" s="21" t="n">
        <f aca="false">ROUND(P8790*S8790,2)</f>
        <v>1.8</v>
      </c>
      <c r="U8790" s="21" t="n">
        <f aca="false">IF(T8790&lt;=10,1,IF(T8790&lt;=20,2,IF(T8790&lt;=30,3,IF(T8790&lt;=40,4,IF(T8790&lt;=50,5,IF(T8790&lt;=100,6,IF(T8790&lt;=250,7,8)))))))</f>
        <v>1</v>
      </c>
      <c r="V8790" s="21" t="n">
        <f aca="false">IF(AND(OR(Dashboard!$T$3="All",R8790=Dashboard!$T$3),OR(Dashboard!$T$4="All",D8790=Dashboard!$T$4)),1,0)</f>
        <v>1</v>
      </c>
      <c r="W8790" s="21" t="n">
        <f aca="false">IF(V8790=1,T8790+ROW()/10000000,0)</f>
        <v>1.800879</v>
      </c>
    </row>
    <row r="8791" customFormat="false" ht="15" hidden="false" customHeight="false" outlineLevel="0" collapsed="false">
      <c r="A8791" s="0" t="n">
        <v>18477658</v>
      </c>
      <c r="B8791" s="0" t="s">
        <v>18507</v>
      </c>
      <c r="C8791" s="0" t="n">
        <v>1</v>
      </c>
      <c r="D8791" s="0" t="s">
        <v>17189</v>
      </c>
      <c r="E8791" s="0" t="s">
        <v>18508</v>
      </c>
      <c r="F8791" s="0" t="s">
        <v>18504</v>
      </c>
      <c r="G8791" s="0" t="s">
        <v>18505</v>
      </c>
      <c r="H8791" s="0" t="s">
        <v>2288</v>
      </c>
      <c r="I8791" s="0" t="s">
        <v>2123</v>
      </c>
      <c r="J8791" s="0" t="s">
        <v>47</v>
      </c>
      <c r="K8791" s="0" t="s">
        <v>47</v>
      </c>
      <c r="L8791" s="0" t="s">
        <v>47</v>
      </c>
      <c r="M8791" s="0" t="s">
        <v>47</v>
      </c>
      <c r="N8791" s="0" t="n">
        <v>1</v>
      </c>
      <c r="O8791" s="0" t="n">
        <v>2</v>
      </c>
      <c r="P8791" s="0" t="n">
        <v>300</v>
      </c>
      <c r="Q8791" s="0" t="n">
        <v>1</v>
      </c>
      <c r="R8791" s="0" t="str">
        <f aca="false">INDEX(Lookup!$B$4:$B$18,MATCH(C8791,Lookup!$A$4:$A$18,0))</f>
        <v>India</v>
      </c>
      <c r="S8791" s="20" t="n">
        <f aca="false">INDEX(Lookup!$D$4:$D$18,MATCH(C8791,Lookup!$A$4:$A$18,0))</f>
        <v>0.012</v>
      </c>
      <c r="T8791" s="21" t="n">
        <f aca="false">ROUND(P8791*S8791,2)</f>
        <v>3.6</v>
      </c>
      <c r="U8791" s="21" t="n">
        <f aca="false">IF(T8791&lt;=10,1,IF(T8791&lt;=20,2,IF(T8791&lt;=30,3,IF(T8791&lt;=40,4,IF(T8791&lt;=50,5,IF(T8791&lt;=100,6,IF(T8791&lt;=250,7,8)))))))</f>
        <v>1</v>
      </c>
      <c r="V8791" s="21" t="n">
        <f aca="false">IF(AND(OR(Dashboard!$T$3="All",R8791=Dashboard!$T$3),OR(Dashboard!$T$4="All",D8791=Dashboard!$T$4)),1,0)</f>
        <v>1</v>
      </c>
      <c r="W8791" s="21" t="n">
        <f aca="false">IF(V8791=1,T8791+ROW()/10000000,0)</f>
        <v>3.6008791</v>
      </c>
    </row>
    <row r="8792" customFormat="false" ht="15" hidden="false" customHeight="false" outlineLevel="0" collapsed="false">
      <c r="A8792" s="0" t="n">
        <v>18368602</v>
      </c>
      <c r="B8792" s="0" t="s">
        <v>18509</v>
      </c>
      <c r="C8792" s="0" t="n">
        <v>1</v>
      </c>
      <c r="D8792" s="0" t="s">
        <v>17189</v>
      </c>
      <c r="E8792" s="0" t="s">
        <v>18510</v>
      </c>
      <c r="F8792" s="0" t="s">
        <v>18504</v>
      </c>
      <c r="G8792" s="0" t="s">
        <v>18505</v>
      </c>
      <c r="H8792" s="0" t="s">
        <v>2128</v>
      </c>
      <c r="I8792" s="0" t="s">
        <v>2123</v>
      </c>
      <c r="J8792" s="0" t="s">
        <v>47</v>
      </c>
      <c r="K8792" s="0" t="s">
        <v>47</v>
      </c>
      <c r="L8792" s="0" t="s">
        <v>47</v>
      </c>
      <c r="M8792" s="0" t="s">
        <v>47</v>
      </c>
      <c r="N8792" s="0" t="n">
        <v>1</v>
      </c>
      <c r="O8792" s="0" t="n">
        <v>2</v>
      </c>
      <c r="P8792" s="0" t="n">
        <v>300</v>
      </c>
      <c r="Q8792" s="0" t="n">
        <v>1</v>
      </c>
      <c r="R8792" s="0" t="str">
        <f aca="false">INDEX(Lookup!$B$4:$B$18,MATCH(C8792,Lookup!$A$4:$A$18,0))</f>
        <v>India</v>
      </c>
      <c r="S8792" s="20" t="n">
        <f aca="false">INDEX(Lookup!$D$4:$D$18,MATCH(C8792,Lookup!$A$4:$A$18,0))</f>
        <v>0.012</v>
      </c>
      <c r="T8792" s="21" t="n">
        <f aca="false">ROUND(P8792*S8792,2)</f>
        <v>3.6</v>
      </c>
      <c r="U8792" s="21" t="n">
        <f aca="false">IF(T8792&lt;=10,1,IF(T8792&lt;=20,2,IF(T8792&lt;=30,3,IF(T8792&lt;=40,4,IF(T8792&lt;=50,5,IF(T8792&lt;=100,6,IF(T8792&lt;=250,7,8)))))))</f>
        <v>1</v>
      </c>
      <c r="V8792" s="21" t="n">
        <f aca="false">IF(AND(OR(Dashboard!$T$3="All",R8792=Dashboard!$T$3),OR(Dashboard!$T$4="All",D8792=Dashboard!$T$4)),1,0)</f>
        <v>1</v>
      </c>
      <c r="W8792" s="21" t="n">
        <f aca="false">IF(V8792=1,T8792+ROW()/10000000,0)</f>
        <v>3.6008792</v>
      </c>
    </row>
    <row r="8793" customFormat="false" ht="15" hidden="false" customHeight="false" outlineLevel="0" collapsed="false">
      <c r="A8793" s="0" t="n">
        <v>18435807</v>
      </c>
      <c r="B8793" s="0" t="s">
        <v>18511</v>
      </c>
      <c r="C8793" s="0" t="n">
        <v>1</v>
      </c>
      <c r="D8793" s="0" t="s">
        <v>17189</v>
      </c>
      <c r="E8793" s="0" t="s">
        <v>18512</v>
      </c>
      <c r="F8793" s="0" t="s">
        <v>18504</v>
      </c>
      <c r="G8793" s="0" t="s">
        <v>18505</v>
      </c>
      <c r="H8793" s="0" t="s">
        <v>2128</v>
      </c>
      <c r="I8793" s="0" t="s">
        <v>2123</v>
      </c>
      <c r="J8793" s="0" t="s">
        <v>47</v>
      </c>
      <c r="K8793" s="0" t="s">
        <v>47</v>
      </c>
      <c r="L8793" s="0" t="s">
        <v>47</v>
      </c>
      <c r="M8793" s="0" t="s">
        <v>47</v>
      </c>
      <c r="N8793" s="0" t="n">
        <v>1</v>
      </c>
      <c r="O8793" s="0" t="n">
        <v>0</v>
      </c>
      <c r="P8793" s="0" t="n">
        <v>200</v>
      </c>
      <c r="Q8793" s="0" t="n">
        <v>1</v>
      </c>
      <c r="R8793" s="0" t="str">
        <f aca="false">INDEX(Lookup!$B$4:$B$18,MATCH(C8793,Lookup!$A$4:$A$18,0))</f>
        <v>India</v>
      </c>
      <c r="S8793" s="20" t="n">
        <f aca="false">INDEX(Lookup!$D$4:$D$18,MATCH(C8793,Lookup!$A$4:$A$18,0))</f>
        <v>0.012</v>
      </c>
      <c r="T8793" s="21" t="n">
        <f aca="false">ROUND(P8793*S8793,2)</f>
        <v>2.4</v>
      </c>
      <c r="U8793" s="21" t="n">
        <f aca="false">IF(T8793&lt;=10,1,IF(T8793&lt;=20,2,IF(T8793&lt;=30,3,IF(T8793&lt;=40,4,IF(T8793&lt;=50,5,IF(T8793&lt;=100,6,IF(T8793&lt;=250,7,8)))))))</f>
        <v>1</v>
      </c>
      <c r="V8793" s="21" t="n">
        <f aca="false">IF(AND(OR(Dashboard!$T$3="All",R8793=Dashboard!$T$3),OR(Dashboard!$T$4="All",D8793=Dashboard!$T$4)),1,0)</f>
        <v>1</v>
      </c>
      <c r="W8793" s="21" t="n">
        <f aca="false">IF(V8793=1,T8793+ROW()/10000000,0)</f>
        <v>2.4008793</v>
      </c>
    </row>
    <row r="8794" customFormat="false" ht="15" hidden="false" customHeight="false" outlineLevel="0" collapsed="false">
      <c r="A8794" s="0" t="n">
        <v>18287399</v>
      </c>
      <c r="B8794" s="0" t="s">
        <v>18513</v>
      </c>
      <c r="C8794" s="0" t="n">
        <v>1</v>
      </c>
      <c r="D8794" s="0" t="s">
        <v>17189</v>
      </c>
      <c r="E8794" s="0" t="s">
        <v>18514</v>
      </c>
      <c r="F8794" s="0" t="s">
        <v>5393</v>
      </c>
      <c r="G8794" s="0" t="s">
        <v>18515</v>
      </c>
      <c r="H8794" s="0" t="s">
        <v>2122</v>
      </c>
      <c r="I8794" s="0" t="s">
        <v>2123</v>
      </c>
      <c r="J8794" s="0" t="s">
        <v>47</v>
      </c>
      <c r="K8794" s="0" t="s">
        <v>46</v>
      </c>
      <c r="L8794" s="0" t="s">
        <v>47</v>
      </c>
      <c r="M8794" s="0" t="s">
        <v>47</v>
      </c>
      <c r="N8794" s="0" t="n">
        <v>2</v>
      </c>
      <c r="O8794" s="0" t="n">
        <v>6</v>
      </c>
      <c r="P8794" s="0" t="n">
        <v>800</v>
      </c>
      <c r="Q8794" s="0" t="n">
        <v>2.9</v>
      </c>
      <c r="R8794" s="0" t="str">
        <f aca="false">INDEX(Lookup!$B$4:$B$18,MATCH(C8794,Lookup!$A$4:$A$18,0))</f>
        <v>India</v>
      </c>
      <c r="S8794" s="20" t="n">
        <f aca="false">INDEX(Lookup!$D$4:$D$18,MATCH(C8794,Lookup!$A$4:$A$18,0))</f>
        <v>0.012</v>
      </c>
      <c r="T8794" s="21" t="n">
        <f aca="false">ROUND(P8794*S8794,2)</f>
        <v>9.6</v>
      </c>
      <c r="U8794" s="21" t="n">
        <f aca="false">IF(T8794&lt;=10,1,IF(T8794&lt;=20,2,IF(T8794&lt;=30,3,IF(T8794&lt;=40,4,IF(T8794&lt;=50,5,IF(T8794&lt;=100,6,IF(T8794&lt;=250,7,8)))))))</f>
        <v>1</v>
      </c>
      <c r="V8794" s="21" t="n">
        <f aca="false">IF(AND(OR(Dashboard!$T$3="All",R8794=Dashboard!$T$3),OR(Dashboard!$T$4="All",D8794=Dashboard!$T$4)),1,0)</f>
        <v>1</v>
      </c>
      <c r="W8794" s="21" t="n">
        <f aca="false">IF(V8794=1,T8794+ROW()/10000000,0)</f>
        <v>9.6008794</v>
      </c>
    </row>
    <row r="8795" customFormat="false" ht="15" hidden="false" customHeight="false" outlineLevel="0" collapsed="false">
      <c r="A8795" s="0" t="n">
        <v>309873</v>
      </c>
      <c r="B8795" s="0" t="s">
        <v>18516</v>
      </c>
      <c r="C8795" s="0" t="n">
        <v>1</v>
      </c>
      <c r="D8795" s="0" t="s">
        <v>17189</v>
      </c>
      <c r="E8795" s="0" t="s">
        <v>18517</v>
      </c>
      <c r="F8795" s="0" t="s">
        <v>5393</v>
      </c>
      <c r="G8795" s="0" t="s">
        <v>18515</v>
      </c>
      <c r="H8795" s="0" t="s">
        <v>18518</v>
      </c>
      <c r="I8795" s="0" t="s">
        <v>2123</v>
      </c>
      <c r="J8795" s="0" t="s">
        <v>47</v>
      </c>
      <c r="K8795" s="0" t="s">
        <v>47</v>
      </c>
      <c r="L8795" s="0" t="s">
        <v>47</v>
      </c>
      <c r="M8795" s="0" t="s">
        <v>47</v>
      </c>
      <c r="N8795" s="0" t="n">
        <v>2</v>
      </c>
      <c r="O8795" s="0" t="n">
        <v>25</v>
      </c>
      <c r="P8795" s="0" t="n">
        <v>600</v>
      </c>
      <c r="Q8795" s="0" t="n">
        <v>2.9</v>
      </c>
      <c r="R8795" s="0" t="str">
        <f aca="false">INDEX(Lookup!$B$4:$B$18,MATCH(C8795,Lookup!$A$4:$A$18,0))</f>
        <v>India</v>
      </c>
      <c r="S8795" s="20" t="n">
        <f aca="false">INDEX(Lookup!$D$4:$D$18,MATCH(C8795,Lookup!$A$4:$A$18,0))</f>
        <v>0.012</v>
      </c>
      <c r="T8795" s="21" t="n">
        <f aca="false">ROUND(P8795*S8795,2)</f>
        <v>7.2</v>
      </c>
      <c r="U8795" s="21" t="n">
        <f aca="false">IF(T8795&lt;=10,1,IF(T8795&lt;=20,2,IF(T8795&lt;=30,3,IF(T8795&lt;=40,4,IF(T8795&lt;=50,5,IF(T8795&lt;=100,6,IF(T8795&lt;=250,7,8)))))))</f>
        <v>1</v>
      </c>
      <c r="V8795" s="21" t="n">
        <f aca="false">IF(AND(OR(Dashboard!$T$3="All",R8795=Dashboard!$T$3),OR(Dashboard!$T$4="All",D8795=Dashboard!$T$4)),1,0)</f>
        <v>1</v>
      </c>
      <c r="W8795" s="21" t="n">
        <f aca="false">IF(V8795=1,T8795+ROW()/10000000,0)</f>
        <v>7.2008795</v>
      </c>
    </row>
    <row r="8796" customFormat="false" ht="15" hidden="false" customHeight="false" outlineLevel="0" collapsed="false">
      <c r="A8796" s="0" t="n">
        <v>310170</v>
      </c>
      <c r="B8796" s="0" t="s">
        <v>18519</v>
      </c>
      <c r="C8796" s="0" t="n">
        <v>1</v>
      </c>
      <c r="D8796" s="0" t="s">
        <v>17189</v>
      </c>
      <c r="E8796" s="0" t="s">
        <v>18520</v>
      </c>
      <c r="F8796" s="0" t="s">
        <v>5393</v>
      </c>
      <c r="G8796" s="0" t="s">
        <v>18515</v>
      </c>
      <c r="H8796" s="0" t="s">
        <v>16664</v>
      </c>
      <c r="I8796" s="0" t="s">
        <v>2123</v>
      </c>
      <c r="J8796" s="0" t="s">
        <v>47</v>
      </c>
      <c r="K8796" s="0" t="s">
        <v>46</v>
      </c>
      <c r="L8796" s="0" t="s">
        <v>47</v>
      </c>
      <c r="M8796" s="0" t="s">
        <v>47</v>
      </c>
      <c r="N8796" s="0" t="n">
        <v>2</v>
      </c>
      <c r="O8796" s="0" t="n">
        <v>39</v>
      </c>
      <c r="P8796" s="0" t="n">
        <v>650</v>
      </c>
      <c r="Q8796" s="0" t="n">
        <v>3.1</v>
      </c>
      <c r="R8796" s="0" t="str">
        <f aca="false">INDEX(Lookup!$B$4:$B$18,MATCH(C8796,Lookup!$A$4:$A$18,0))</f>
        <v>India</v>
      </c>
      <c r="S8796" s="20" t="n">
        <f aca="false">INDEX(Lookup!$D$4:$D$18,MATCH(C8796,Lookup!$A$4:$A$18,0))</f>
        <v>0.012</v>
      </c>
      <c r="T8796" s="21" t="n">
        <f aca="false">ROUND(P8796*S8796,2)</f>
        <v>7.8</v>
      </c>
      <c r="U8796" s="21" t="n">
        <f aca="false">IF(T8796&lt;=10,1,IF(T8796&lt;=20,2,IF(T8796&lt;=30,3,IF(T8796&lt;=40,4,IF(T8796&lt;=50,5,IF(T8796&lt;=100,6,IF(T8796&lt;=250,7,8)))))))</f>
        <v>1</v>
      </c>
      <c r="V8796" s="21" t="n">
        <f aca="false">IF(AND(OR(Dashboard!$T$3="All",R8796=Dashboard!$T$3),OR(Dashboard!$T$4="All",D8796=Dashboard!$T$4)),1,0)</f>
        <v>1</v>
      </c>
      <c r="W8796" s="21" t="n">
        <f aca="false">IF(V8796=1,T8796+ROW()/10000000,0)</f>
        <v>7.8008796</v>
      </c>
    </row>
    <row r="8797" customFormat="false" ht="15" hidden="false" customHeight="false" outlineLevel="0" collapsed="false">
      <c r="A8797" s="0" t="n">
        <v>8497</v>
      </c>
      <c r="B8797" s="0" t="s">
        <v>18521</v>
      </c>
      <c r="C8797" s="0" t="n">
        <v>1</v>
      </c>
      <c r="D8797" s="0" t="s">
        <v>17189</v>
      </c>
      <c r="E8797" s="0" t="s">
        <v>18522</v>
      </c>
      <c r="F8797" s="0" t="s">
        <v>5393</v>
      </c>
      <c r="G8797" s="0" t="s">
        <v>18515</v>
      </c>
      <c r="H8797" s="0" t="s">
        <v>16664</v>
      </c>
      <c r="I8797" s="0" t="s">
        <v>2123</v>
      </c>
      <c r="J8797" s="0" t="s">
        <v>47</v>
      </c>
      <c r="K8797" s="0" t="s">
        <v>46</v>
      </c>
      <c r="L8797" s="0" t="s">
        <v>47</v>
      </c>
      <c r="M8797" s="0" t="s">
        <v>47</v>
      </c>
      <c r="N8797" s="0" t="n">
        <v>2</v>
      </c>
      <c r="O8797" s="0" t="n">
        <v>193</v>
      </c>
      <c r="P8797" s="0" t="n">
        <v>650</v>
      </c>
      <c r="Q8797" s="0" t="n">
        <v>3.2</v>
      </c>
      <c r="R8797" s="0" t="str">
        <f aca="false">INDEX(Lookup!$B$4:$B$18,MATCH(C8797,Lookup!$A$4:$A$18,0))</f>
        <v>India</v>
      </c>
      <c r="S8797" s="20" t="n">
        <f aca="false">INDEX(Lookup!$D$4:$D$18,MATCH(C8797,Lookup!$A$4:$A$18,0))</f>
        <v>0.012</v>
      </c>
      <c r="T8797" s="21" t="n">
        <f aca="false">ROUND(P8797*S8797,2)</f>
        <v>7.8</v>
      </c>
      <c r="U8797" s="21" t="n">
        <f aca="false">IF(T8797&lt;=10,1,IF(T8797&lt;=20,2,IF(T8797&lt;=30,3,IF(T8797&lt;=40,4,IF(T8797&lt;=50,5,IF(T8797&lt;=100,6,IF(T8797&lt;=250,7,8)))))))</f>
        <v>1</v>
      </c>
      <c r="V8797" s="21" t="n">
        <f aca="false">IF(AND(OR(Dashboard!$T$3="All",R8797=Dashboard!$T$3),OR(Dashboard!$T$4="All",D8797=Dashboard!$T$4)),1,0)</f>
        <v>1</v>
      </c>
      <c r="W8797" s="21" t="n">
        <f aca="false">IF(V8797=1,T8797+ROW()/10000000,0)</f>
        <v>7.8008797</v>
      </c>
    </row>
    <row r="8798" customFormat="false" ht="15" hidden="false" customHeight="false" outlineLevel="0" collapsed="false">
      <c r="A8798" s="0" t="n">
        <v>312184</v>
      </c>
      <c r="B8798" s="0" t="s">
        <v>18523</v>
      </c>
      <c r="C8798" s="0" t="n">
        <v>1</v>
      </c>
      <c r="D8798" s="0" t="s">
        <v>17189</v>
      </c>
      <c r="E8798" s="0" t="s">
        <v>18524</v>
      </c>
      <c r="F8798" s="0" t="s">
        <v>5393</v>
      </c>
      <c r="G8798" s="0" t="s">
        <v>18515</v>
      </c>
      <c r="H8798" s="0" t="s">
        <v>2359</v>
      </c>
      <c r="I8798" s="0" t="s">
        <v>2123</v>
      </c>
      <c r="J8798" s="0" t="s">
        <v>47</v>
      </c>
      <c r="K8798" s="0" t="s">
        <v>46</v>
      </c>
      <c r="L8798" s="0" t="s">
        <v>47</v>
      </c>
      <c r="M8798" s="0" t="s">
        <v>47</v>
      </c>
      <c r="N8798" s="0" t="n">
        <v>2</v>
      </c>
      <c r="O8798" s="0" t="n">
        <v>9</v>
      </c>
      <c r="P8798" s="0" t="n">
        <v>500</v>
      </c>
      <c r="Q8798" s="0" t="n">
        <v>2.6</v>
      </c>
      <c r="R8798" s="0" t="str">
        <f aca="false">INDEX(Lookup!$B$4:$B$18,MATCH(C8798,Lookup!$A$4:$A$18,0))</f>
        <v>India</v>
      </c>
      <c r="S8798" s="20" t="n">
        <f aca="false">INDEX(Lookup!$D$4:$D$18,MATCH(C8798,Lookup!$A$4:$A$18,0))</f>
        <v>0.012</v>
      </c>
      <c r="T8798" s="21" t="n">
        <f aca="false">ROUND(P8798*S8798,2)</f>
        <v>6</v>
      </c>
      <c r="U8798" s="21" t="n">
        <f aca="false">IF(T8798&lt;=10,1,IF(T8798&lt;=20,2,IF(T8798&lt;=30,3,IF(T8798&lt;=40,4,IF(T8798&lt;=50,5,IF(T8798&lt;=100,6,IF(T8798&lt;=250,7,8)))))))</f>
        <v>1</v>
      </c>
      <c r="V8798" s="21" t="n">
        <f aca="false">IF(AND(OR(Dashboard!$T$3="All",R8798=Dashboard!$T$3),OR(Dashboard!$T$4="All",D8798=Dashboard!$T$4)),1,0)</f>
        <v>1</v>
      </c>
      <c r="W8798" s="21" t="n">
        <f aca="false">IF(V8798=1,T8798+ROW()/10000000,0)</f>
        <v>6.0008798</v>
      </c>
    </row>
    <row r="8799" customFormat="false" ht="15" hidden="false" customHeight="false" outlineLevel="0" collapsed="false">
      <c r="A8799" s="0" t="n">
        <v>18082207</v>
      </c>
      <c r="B8799" s="0" t="s">
        <v>18525</v>
      </c>
      <c r="C8799" s="0" t="n">
        <v>1</v>
      </c>
      <c r="D8799" s="0" t="s">
        <v>17189</v>
      </c>
      <c r="E8799" s="0" t="s">
        <v>18526</v>
      </c>
      <c r="F8799" s="0" t="s">
        <v>5393</v>
      </c>
      <c r="G8799" s="0" t="s">
        <v>18515</v>
      </c>
      <c r="H8799" s="0" t="s">
        <v>18527</v>
      </c>
      <c r="I8799" s="0" t="s">
        <v>2123</v>
      </c>
      <c r="J8799" s="0" t="s">
        <v>47</v>
      </c>
      <c r="K8799" s="0" t="s">
        <v>46</v>
      </c>
      <c r="L8799" s="0" t="s">
        <v>47</v>
      </c>
      <c r="M8799" s="0" t="s">
        <v>47</v>
      </c>
      <c r="N8799" s="0" t="n">
        <v>2</v>
      </c>
      <c r="O8799" s="0" t="n">
        <v>200</v>
      </c>
      <c r="P8799" s="0" t="n">
        <v>500</v>
      </c>
      <c r="Q8799" s="0" t="n">
        <v>3.8</v>
      </c>
      <c r="R8799" s="0" t="str">
        <f aca="false">INDEX(Lookup!$B$4:$B$18,MATCH(C8799,Lookup!$A$4:$A$18,0))</f>
        <v>India</v>
      </c>
      <c r="S8799" s="20" t="n">
        <f aca="false">INDEX(Lookup!$D$4:$D$18,MATCH(C8799,Lookup!$A$4:$A$18,0))</f>
        <v>0.012</v>
      </c>
      <c r="T8799" s="21" t="n">
        <f aca="false">ROUND(P8799*S8799,2)</f>
        <v>6</v>
      </c>
      <c r="U8799" s="21" t="n">
        <f aca="false">IF(T8799&lt;=10,1,IF(T8799&lt;=20,2,IF(T8799&lt;=30,3,IF(T8799&lt;=40,4,IF(T8799&lt;=50,5,IF(T8799&lt;=100,6,IF(T8799&lt;=250,7,8)))))))</f>
        <v>1</v>
      </c>
      <c r="V8799" s="21" t="n">
        <f aca="false">IF(AND(OR(Dashboard!$T$3="All",R8799=Dashboard!$T$3),OR(Dashboard!$T$4="All",D8799=Dashboard!$T$4)),1,0)</f>
        <v>1</v>
      </c>
      <c r="W8799" s="21" t="n">
        <f aca="false">IF(V8799=1,T8799+ROW()/10000000,0)</f>
        <v>6.0008799</v>
      </c>
    </row>
    <row r="8800" customFormat="false" ht="15" hidden="false" customHeight="false" outlineLevel="0" collapsed="false">
      <c r="A8800" s="0" t="n">
        <v>18144457</v>
      </c>
      <c r="B8800" s="0" t="s">
        <v>18528</v>
      </c>
      <c r="C8800" s="0" t="n">
        <v>1</v>
      </c>
      <c r="D8800" s="0" t="s">
        <v>17189</v>
      </c>
      <c r="E8800" s="0" t="s">
        <v>18529</v>
      </c>
      <c r="F8800" s="0" t="s">
        <v>5393</v>
      </c>
      <c r="G8800" s="0" t="s">
        <v>18515</v>
      </c>
      <c r="H8800" s="0" t="s">
        <v>69</v>
      </c>
      <c r="I8800" s="0" t="s">
        <v>2123</v>
      </c>
      <c r="J8800" s="0" t="s">
        <v>47</v>
      </c>
      <c r="K8800" s="0" t="s">
        <v>46</v>
      </c>
      <c r="L8800" s="0" t="s">
        <v>47</v>
      </c>
      <c r="M8800" s="0" t="s">
        <v>47</v>
      </c>
      <c r="N8800" s="0" t="n">
        <v>2</v>
      </c>
      <c r="O8800" s="0" t="n">
        <v>123</v>
      </c>
      <c r="P8800" s="0" t="n">
        <v>600</v>
      </c>
      <c r="Q8800" s="0" t="n">
        <v>3.5</v>
      </c>
      <c r="R8800" s="0" t="str">
        <f aca="false">INDEX(Lookup!$B$4:$B$18,MATCH(C8800,Lookup!$A$4:$A$18,0))</f>
        <v>India</v>
      </c>
      <c r="S8800" s="20" t="n">
        <f aca="false">INDEX(Lookup!$D$4:$D$18,MATCH(C8800,Lookup!$A$4:$A$18,0))</f>
        <v>0.012</v>
      </c>
      <c r="T8800" s="21" t="n">
        <f aca="false">ROUND(P8800*S8800,2)</f>
        <v>7.2</v>
      </c>
      <c r="U8800" s="21" t="n">
        <f aca="false">IF(T8800&lt;=10,1,IF(T8800&lt;=20,2,IF(T8800&lt;=30,3,IF(T8800&lt;=40,4,IF(T8800&lt;=50,5,IF(T8800&lt;=100,6,IF(T8800&lt;=250,7,8)))))))</f>
        <v>1</v>
      </c>
      <c r="V8800" s="21" t="n">
        <f aca="false">IF(AND(OR(Dashboard!$T$3="All",R8800=Dashboard!$T$3),OR(Dashboard!$T$4="All",D8800=Dashboard!$T$4)),1,0)</f>
        <v>1</v>
      </c>
      <c r="W8800" s="21" t="n">
        <f aca="false">IF(V8800=1,T8800+ROW()/10000000,0)</f>
        <v>7.20088</v>
      </c>
    </row>
    <row r="8801" customFormat="false" ht="15" hidden="false" customHeight="false" outlineLevel="0" collapsed="false">
      <c r="A8801" s="0" t="n">
        <v>18346998</v>
      </c>
      <c r="B8801" s="0" t="s">
        <v>18530</v>
      </c>
      <c r="C8801" s="0" t="n">
        <v>1</v>
      </c>
      <c r="D8801" s="0" t="s">
        <v>17189</v>
      </c>
      <c r="E8801" s="0" t="s">
        <v>18531</v>
      </c>
      <c r="F8801" s="0" t="s">
        <v>5393</v>
      </c>
      <c r="G8801" s="0" t="s">
        <v>18515</v>
      </c>
      <c r="H8801" s="0" t="s">
        <v>2868</v>
      </c>
      <c r="I8801" s="0" t="s">
        <v>2123</v>
      </c>
      <c r="J8801" s="0" t="s">
        <v>47</v>
      </c>
      <c r="K8801" s="0" t="s">
        <v>47</v>
      </c>
      <c r="L8801" s="0" t="s">
        <v>47</v>
      </c>
      <c r="M8801" s="0" t="s">
        <v>47</v>
      </c>
      <c r="N8801" s="0" t="n">
        <v>1</v>
      </c>
      <c r="O8801" s="0" t="n">
        <v>0</v>
      </c>
      <c r="P8801" s="0" t="n">
        <v>300</v>
      </c>
      <c r="Q8801" s="0" t="n">
        <v>1</v>
      </c>
      <c r="R8801" s="0" t="str">
        <f aca="false">INDEX(Lookup!$B$4:$B$18,MATCH(C8801,Lookup!$A$4:$A$18,0))</f>
        <v>India</v>
      </c>
      <c r="S8801" s="20" t="n">
        <f aca="false">INDEX(Lookup!$D$4:$D$18,MATCH(C8801,Lookup!$A$4:$A$18,0))</f>
        <v>0.012</v>
      </c>
      <c r="T8801" s="21" t="n">
        <f aca="false">ROUND(P8801*S8801,2)</f>
        <v>3.6</v>
      </c>
      <c r="U8801" s="21" t="n">
        <f aca="false">IF(T8801&lt;=10,1,IF(T8801&lt;=20,2,IF(T8801&lt;=30,3,IF(T8801&lt;=40,4,IF(T8801&lt;=50,5,IF(T8801&lt;=100,6,IF(T8801&lt;=250,7,8)))))))</f>
        <v>1</v>
      </c>
      <c r="V8801" s="21" t="n">
        <f aca="false">IF(AND(OR(Dashboard!$T$3="All",R8801=Dashboard!$T$3),OR(Dashboard!$T$4="All",D8801=Dashboard!$T$4)),1,0)</f>
        <v>1</v>
      </c>
      <c r="W8801" s="21" t="n">
        <f aca="false">IF(V8801=1,T8801+ROW()/10000000,0)</f>
        <v>3.6008801</v>
      </c>
    </row>
    <row r="8802" customFormat="false" ht="15" hidden="false" customHeight="false" outlineLevel="0" collapsed="false">
      <c r="A8802" s="0" t="n">
        <v>18435308</v>
      </c>
      <c r="B8802" s="0" t="s">
        <v>18532</v>
      </c>
      <c r="C8802" s="0" t="n">
        <v>1</v>
      </c>
      <c r="D8802" s="0" t="s">
        <v>17189</v>
      </c>
      <c r="E8802" s="0" t="s">
        <v>18533</v>
      </c>
      <c r="F8802" s="0" t="s">
        <v>5393</v>
      </c>
      <c r="G8802" s="0" t="s">
        <v>18515</v>
      </c>
      <c r="H8802" s="0" t="s">
        <v>2288</v>
      </c>
      <c r="I8802" s="0" t="s">
        <v>2123</v>
      </c>
      <c r="J8802" s="0" t="s">
        <v>47</v>
      </c>
      <c r="K8802" s="0" t="s">
        <v>47</v>
      </c>
      <c r="L8802" s="0" t="s">
        <v>47</v>
      </c>
      <c r="M8802" s="0" t="s">
        <v>47</v>
      </c>
      <c r="N8802" s="0" t="n">
        <v>1</v>
      </c>
      <c r="O8802" s="0" t="n">
        <v>1</v>
      </c>
      <c r="P8802" s="0" t="n">
        <v>400</v>
      </c>
      <c r="Q8802" s="0" t="n">
        <v>1</v>
      </c>
      <c r="R8802" s="0" t="str">
        <f aca="false">INDEX(Lookup!$B$4:$B$18,MATCH(C8802,Lookup!$A$4:$A$18,0))</f>
        <v>India</v>
      </c>
      <c r="S8802" s="20" t="n">
        <f aca="false">INDEX(Lookup!$D$4:$D$18,MATCH(C8802,Lookup!$A$4:$A$18,0))</f>
        <v>0.012</v>
      </c>
      <c r="T8802" s="21" t="n">
        <f aca="false">ROUND(P8802*S8802,2)</f>
        <v>4.8</v>
      </c>
      <c r="U8802" s="21" t="n">
        <f aca="false">IF(T8802&lt;=10,1,IF(T8802&lt;=20,2,IF(T8802&lt;=30,3,IF(T8802&lt;=40,4,IF(T8802&lt;=50,5,IF(T8802&lt;=100,6,IF(T8802&lt;=250,7,8)))))))</f>
        <v>1</v>
      </c>
      <c r="V8802" s="21" t="n">
        <f aca="false">IF(AND(OR(Dashboard!$T$3="All",R8802=Dashboard!$T$3),OR(Dashboard!$T$4="All",D8802=Dashboard!$T$4)),1,0)</f>
        <v>1</v>
      </c>
      <c r="W8802" s="21" t="n">
        <f aca="false">IF(V8802=1,T8802+ROW()/10000000,0)</f>
        <v>4.8008802</v>
      </c>
    </row>
    <row r="8803" customFormat="false" ht="15" hidden="false" customHeight="false" outlineLevel="0" collapsed="false">
      <c r="A8803" s="0" t="n">
        <v>18291227</v>
      </c>
      <c r="B8803" s="0" t="s">
        <v>18534</v>
      </c>
      <c r="C8803" s="0" t="n">
        <v>1</v>
      </c>
      <c r="D8803" s="0" t="s">
        <v>17189</v>
      </c>
      <c r="E8803" s="0" t="s">
        <v>18535</v>
      </c>
      <c r="F8803" s="0" t="s">
        <v>5393</v>
      </c>
      <c r="G8803" s="0" t="s">
        <v>18515</v>
      </c>
      <c r="H8803" s="0" t="s">
        <v>2128</v>
      </c>
      <c r="I8803" s="0" t="s">
        <v>2123</v>
      </c>
      <c r="J8803" s="0" t="s">
        <v>47</v>
      </c>
      <c r="K8803" s="0" t="s">
        <v>47</v>
      </c>
      <c r="L8803" s="0" t="s">
        <v>47</v>
      </c>
      <c r="M8803" s="0" t="s">
        <v>47</v>
      </c>
      <c r="N8803" s="0" t="n">
        <v>1</v>
      </c>
      <c r="O8803" s="0" t="n">
        <v>2</v>
      </c>
      <c r="P8803" s="0" t="n">
        <v>350</v>
      </c>
      <c r="Q8803" s="0" t="n">
        <v>1</v>
      </c>
      <c r="R8803" s="0" t="str">
        <f aca="false">INDEX(Lookup!$B$4:$B$18,MATCH(C8803,Lookup!$A$4:$A$18,0))</f>
        <v>India</v>
      </c>
      <c r="S8803" s="20" t="n">
        <f aca="false">INDEX(Lookup!$D$4:$D$18,MATCH(C8803,Lookup!$A$4:$A$18,0))</f>
        <v>0.012</v>
      </c>
      <c r="T8803" s="21" t="n">
        <f aca="false">ROUND(P8803*S8803,2)</f>
        <v>4.2</v>
      </c>
      <c r="U8803" s="21" t="n">
        <f aca="false">IF(T8803&lt;=10,1,IF(T8803&lt;=20,2,IF(T8803&lt;=30,3,IF(T8803&lt;=40,4,IF(T8803&lt;=50,5,IF(T8803&lt;=100,6,IF(T8803&lt;=250,7,8)))))))</f>
        <v>1</v>
      </c>
      <c r="V8803" s="21" t="n">
        <f aca="false">IF(AND(OR(Dashboard!$T$3="All",R8803=Dashboard!$T$3),OR(Dashboard!$T$4="All",D8803=Dashboard!$T$4)),1,0)</f>
        <v>1</v>
      </c>
      <c r="W8803" s="21" t="n">
        <f aca="false">IF(V8803=1,T8803+ROW()/10000000,0)</f>
        <v>4.2008803</v>
      </c>
    </row>
    <row r="8804" customFormat="false" ht="15" hidden="false" customHeight="false" outlineLevel="0" collapsed="false">
      <c r="A8804" s="0" t="n">
        <v>18435795</v>
      </c>
      <c r="B8804" s="0" t="s">
        <v>18536</v>
      </c>
      <c r="C8804" s="0" t="n">
        <v>1</v>
      </c>
      <c r="D8804" s="0" t="s">
        <v>17189</v>
      </c>
      <c r="E8804" s="0" t="s">
        <v>18537</v>
      </c>
      <c r="F8804" s="0" t="s">
        <v>5393</v>
      </c>
      <c r="G8804" s="0" t="s">
        <v>18515</v>
      </c>
      <c r="H8804" s="0" t="s">
        <v>69</v>
      </c>
      <c r="I8804" s="0" t="s">
        <v>2123</v>
      </c>
      <c r="J8804" s="0" t="s">
        <v>47</v>
      </c>
      <c r="K8804" s="0" t="s">
        <v>47</v>
      </c>
      <c r="L8804" s="0" t="s">
        <v>47</v>
      </c>
      <c r="M8804" s="0" t="s">
        <v>47</v>
      </c>
      <c r="N8804" s="0" t="n">
        <v>1</v>
      </c>
      <c r="O8804" s="0" t="n">
        <v>0</v>
      </c>
      <c r="P8804" s="0" t="n">
        <v>50</v>
      </c>
      <c r="Q8804" s="0" t="n">
        <v>1</v>
      </c>
      <c r="R8804" s="0" t="str">
        <f aca="false">INDEX(Lookup!$B$4:$B$18,MATCH(C8804,Lookup!$A$4:$A$18,0))</f>
        <v>India</v>
      </c>
      <c r="S8804" s="20" t="n">
        <f aca="false">INDEX(Lookup!$D$4:$D$18,MATCH(C8804,Lookup!$A$4:$A$18,0))</f>
        <v>0.012</v>
      </c>
      <c r="T8804" s="21" t="n">
        <f aca="false">ROUND(P8804*S8804,2)</f>
        <v>0.6</v>
      </c>
      <c r="U8804" s="21" t="n">
        <f aca="false">IF(T8804&lt;=10,1,IF(T8804&lt;=20,2,IF(T8804&lt;=30,3,IF(T8804&lt;=40,4,IF(T8804&lt;=50,5,IF(T8804&lt;=100,6,IF(T8804&lt;=250,7,8)))))))</f>
        <v>1</v>
      </c>
      <c r="V8804" s="21" t="n">
        <f aca="false">IF(AND(OR(Dashboard!$T$3="All",R8804=Dashboard!$T$3),OR(Dashboard!$T$4="All",D8804=Dashboard!$T$4)),1,0)</f>
        <v>1</v>
      </c>
      <c r="W8804" s="21" t="n">
        <f aca="false">IF(V8804=1,T8804+ROW()/10000000,0)</f>
        <v>0.6008804</v>
      </c>
    </row>
    <row r="8805" customFormat="false" ht="15" hidden="false" customHeight="false" outlineLevel="0" collapsed="false">
      <c r="A8805" s="0" t="n">
        <v>18383031</v>
      </c>
      <c r="B8805" s="0" t="s">
        <v>18538</v>
      </c>
      <c r="C8805" s="0" t="n">
        <v>1</v>
      </c>
      <c r="D8805" s="0" t="s">
        <v>17189</v>
      </c>
      <c r="E8805" s="0" t="s">
        <v>18539</v>
      </c>
      <c r="F8805" s="0" t="s">
        <v>5393</v>
      </c>
      <c r="G8805" s="0" t="s">
        <v>18515</v>
      </c>
      <c r="H8805" s="0" t="s">
        <v>156</v>
      </c>
      <c r="I8805" s="0" t="s">
        <v>2123</v>
      </c>
      <c r="J8805" s="0" t="s">
        <v>47</v>
      </c>
      <c r="K8805" s="0" t="s">
        <v>46</v>
      </c>
      <c r="L8805" s="0" t="s">
        <v>47</v>
      </c>
      <c r="M8805" s="0" t="s">
        <v>47</v>
      </c>
      <c r="N8805" s="0" t="n">
        <v>2</v>
      </c>
      <c r="O8805" s="0" t="n">
        <v>2</v>
      </c>
      <c r="P8805" s="0" t="n">
        <v>500</v>
      </c>
      <c r="Q8805" s="0" t="n">
        <v>1</v>
      </c>
      <c r="R8805" s="0" t="str">
        <f aca="false">INDEX(Lookup!$B$4:$B$18,MATCH(C8805,Lookup!$A$4:$A$18,0))</f>
        <v>India</v>
      </c>
      <c r="S8805" s="20" t="n">
        <f aca="false">INDEX(Lookup!$D$4:$D$18,MATCH(C8805,Lookup!$A$4:$A$18,0))</f>
        <v>0.012</v>
      </c>
      <c r="T8805" s="21" t="n">
        <f aca="false">ROUND(P8805*S8805,2)</f>
        <v>6</v>
      </c>
      <c r="U8805" s="21" t="n">
        <f aca="false">IF(T8805&lt;=10,1,IF(T8805&lt;=20,2,IF(T8805&lt;=30,3,IF(T8805&lt;=40,4,IF(T8805&lt;=50,5,IF(T8805&lt;=100,6,IF(T8805&lt;=250,7,8)))))))</f>
        <v>1</v>
      </c>
      <c r="V8805" s="21" t="n">
        <f aca="false">IF(AND(OR(Dashboard!$T$3="All",R8805=Dashboard!$T$3),OR(Dashboard!$T$4="All",D8805=Dashboard!$T$4)),1,0)</f>
        <v>1</v>
      </c>
      <c r="W8805" s="21" t="n">
        <f aca="false">IF(V8805=1,T8805+ROW()/10000000,0)</f>
        <v>6.0008805</v>
      </c>
    </row>
    <row r="8806" customFormat="false" ht="15" hidden="false" customHeight="false" outlineLevel="0" collapsed="false">
      <c r="A8806" s="0" t="n">
        <v>304750</v>
      </c>
      <c r="B8806" s="0" t="s">
        <v>18540</v>
      </c>
      <c r="C8806" s="0" t="n">
        <v>1</v>
      </c>
      <c r="D8806" s="0" t="s">
        <v>17189</v>
      </c>
      <c r="E8806" s="0" t="s">
        <v>18537</v>
      </c>
      <c r="F8806" s="0" t="s">
        <v>5393</v>
      </c>
      <c r="G8806" s="0" t="s">
        <v>18515</v>
      </c>
      <c r="H8806" s="0" t="s">
        <v>2382</v>
      </c>
      <c r="I8806" s="0" t="s">
        <v>2123</v>
      </c>
      <c r="J8806" s="0" t="s">
        <v>47</v>
      </c>
      <c r="K8806" s="0" t="s">
        <v>47</v>
      </c>
      <c r="L8806" s="0" t="s">
        <v>47</v>
      </c>
      <c r="M8806" s="0" t="s">
        <v>47</v>
      </c>
      <c r="N8806" s="0" t="n">
        <v>1</v>
      </c>
      <c r="O8806" s="0" t="n">
        <v>0</v>
      </c>
      <c r="P8806" s="0" t="n">
        <v>150</v>
      </c>
      <c r="Q8806" s="0" t="n">
        <v>1</v>
      </c>
      <c r="R8806" s="0" t="str">
        <f aca="false">INDEX(Lookup!$B$4:$B$18,MATCH(C8806,Lookup!$A$4:$A$18,0))</f>
        <v>India</v>
      </c>
      <c r="S8806" s="20" t="n">
        <f aca="false">INDEX(Lookup!$D$4:$D$18,MATCH(C8806,Lookup!$A$4:$A$18,0))</f>
        <v>0.012</v>
      </c>
      <c r="T8806" s="21" t="n">
        <f aca="false">ROUND(P8806*S8806,2)</f>
        <v>1.8</v>
      </c>
      <c r="U8806" s="21" t="n">
        <f aca="false">IF(T8806&lt;=10,1,IF(T8806&lt;=20,2,IF(T8806&lt;=30,3,IF(T8806&lt;=40,4,IF(T8806&lt;=50,5,IF(T8806&lt;=100,6,IF(T8806&lt;=250,7,8)))))))</f>
        <v>1</v>
      </c>
      <c r="V8806" s="21" t="n">
        <f aca="false">IF(AND(OR(Dashboard!$T$3="All",R8806=Dashboard!$T$3),OR(Dashboard!$T$4="All",D8806=Dashboard!$T$4)),1,0)</f>
        <v>1</v>
      </c>
      <c r="W8806" s="21" t="n">
        <f aca="false">IF(V8806=1,T8806+ROW()/10000000,0)</f>
        <v>1.8008806</v>
      </c>
    </row>
    <row r="8807" customFormat="false" ht="15" hidden="false" customHeight="false" outlineLevel="0" collapsed="false">
      <c r="A8807" s="0" t="n">
        <v>18435790</v>
      </c>
      <c r="B8807" s="0" t="s">
        <v>18541</v>
      </c>
      <c r="C8807" s="0" t="n">
        <v>1</v>
      </c>
      <c r="D8807" s="0" t="s">
        <v>17189</v>
      </c>
      <c r="E8807" s="0" t="s">
        <v>18537</v>
      </c>
      <c r="F8807" s="0" t="s">
        <v>5393</v>
      </c>
      <c r="G8807" s="0" t="s">
        <v>18515</v>
      </c>
      <c r="H8807" s="0" t="s">
        <v>153</v>
      </c>
      <c r="I8807" s="0" t="s">
        <v>2123</v>
      </c>
      <c r="J8807" s="0" t="s">
        <v>47</v>
      </c>
      <c r="K8807" s="0" t="s">
        <v>47</v>
      </c>
      <c r="L8807" s="0" t="s">
        <v>47</v>
      </c>
      <c r="M8807" s="0" t="s">
        <v>47</v>
      </c>
      <c r="N8807" s="0" t="n">
        <v>1</v>
      </c>
      <c r="O8807" s="0" t="n">
        <v>0</v>
      </c>
      <c r="P8807" s="0" t="n">
        <v>300</v>
      </c>
      <c r="Q8807" s="0" t="n">
        <v>1</v>
      </c>
      <c r="R8807" s="0" t="str">
        <f aca="false">INDEX(Lookup!$B$4:$B$18,MATCH(C8807,Lookup!$A$4:$A$18,0))</f>
        <v>India</v>
      </c>
      <c r="S8807" s="20" t="n">
        <f aca="false">INDEX(Lookup!$D$4:$D$18,MATCH(C8807,Lookup!$A$4:$A$18,0))</f>
        <v>0.012</v>
      </c>
      <c r="T8807" s="21" t="n">
        <f aca="false">ROUND(P8807*S8807,2)</f>
        <v>3.6</v>
      </c>
      <c r="U8807" s="21" t="n">
        <f aca="false">IF(T8807&lt;=10,1,IF(T8807&lt;=20,2,IF(T8807&lt;=30,3,IF(T8807&lt;=40,4,IF(T8807&lt;=50,5,IF(T8807&lt;=100,6,IF(T8807&lt;=250,7,8)))))))</f>
        <v>1</v>
      </c>
      <c r="V8807" s="21" t="n">
        <f aca="false">IF(AND(OR(Dashboard!$T$3="All",R8807=Dashboard!$T$3),OR(Dashboard!$T$4="All",D8807=Dashboard!$T$4)),1,0)</f>
        <v>1</v>
      </c>
      <c r="W8807" s="21" t="n">
        <f aca="false">IF(V8807=1,T8807+ROW()/10000000,0)</f>
        <v>3.6008807</v>
      </c>
    </row>
    <row r="8808" customFormat="false" ht="15" hidden="false" customHeight="false" outlineLevel="0" collapsed="false">
      <c r="A8808" s="0" t="n">
        <v>18244407</v>
      </c>
      <c r="B8808" s="0" t="s">
        <v>18542</v>
      </c>
      <c r="C8808" s="0" t="n">
        <v>1</v>
      </c>
      <c r="D8808" s="0" t="s">
        <v>17189</v>
      </c>
      <c r="E8808" s="0" t="s">
        <v>18543</v>
      </c>
      <c r="F8808" s="0" t="s">
        <v>5393</v>
      </c>
      <c r="G8808" s="0" t="s">
        <v>18515</v>
      </c>
      <c r="H8808" s="0" t="s">
        <v>2128</v>
      </c>
      <c r="I8808" s="0" t="s">
        <v>2123</v>
      </c>
      <c r="J8808" s="0" t="s">
        <v>47</v>
      </c>
      <c r="K8808" s="0" t="s">
        <v>47</v>
      </c>
      <c r="L8808" s="0" t="s">
        <v>47</v>
      </c>
      <c r="M8808" s="0" t="s">
        <v>47</v>
      </c>
      <c r="N8808" s="0" t="n">
        <v>1</v>
      </c>
      <c r="O8808" s="0" t="n">
        <v>0</v>
      </c>
      <c r="P8808" s="0" t="n">
        <v>300</v>
      </c>
      <c r="Q8808" s="0" t="n">
        <v>1</v>
      </c>
      <c r="R8808" s="0" t="str">
        <f aca="false">INDEX(Lookup!$B$4:$B$18,MATCH(C8808,Lookup!$A$4:$A$18,0))</f>
        <v>India</v>
      </c>
      <c r="S8808" s="20" t="n">
        <f aca="false">INDEX(Lookup!$D$4:$D$18,MATCH(C8808,Lookup!$A$4:$A$18,0))</f>
        <v>0.012</v>
      </c>
      <c r="T8808" s="21" t="n">
        <f aca="false">ROUND(P8808*S8808,2)</f>
        <v>3.6</v>
      </c>
      <c r="U8808" s="21" t="n">
        <f aca="false">IF(T8808&lt;=10,1,IF(T8808&lt;=20,2,IF(T8808&lt;=30,3,IF(T8808&lt;=40,4,IF(T8808&lt;=50,5,IF(T8808&lt;=100,6,IF(T8808&lt;=250,7,8)))))))</f>
        <v>1</v>
      </c>
      <c r="V8808" s="21" t="n">
        <f aca="false">IF(AND(OR(Dashboard!$T$3="All",R8808=Dashboard!$T$3),OR(Dashboard!$T$4="All",D8808=Dashboard!$T$4)),1,0)</f>
        <v>1</v>
      </c>
      <c r="W8808" s="21" t="n">
        <f aca="false">IF(V8808=1,T8808+ROW()/10000000,0)</f>
        <v>3.6008808</v>
      </c>
    </row>
    <row r="8809" customFormat="false" ht="15" hidden="false" customHeight="false" outlineLevel="0" collapsed="false">
      <c r="A8809" s="0" t="n">
        <v>18428215</v>
      </c>
      <c r="B8809" s="0" t="s">
        <v>18544</v>
      </c>
      <c r="C8809" s="0" t="n">
        <v>1</v>
      </c>
      <c r="D8809" s="0" t="s">
        <v>17189</v>
      </c>
      <c r="E8809" s="0" t="s">
        <v>18545</v>
      </c>
      <c r="F8809" s="0" t="s">
        <v>5393</v>
      </c>
      <c r="G8809" s="0" t="s">
        <v>18515</v>
      </c>
      <c r="H8809" s="0" t="s">
        <v>2128</v>
      </c>
      <c r="I8809" s="0" t="s">
        <v>2123</v>
      </c>
      <c r="J8809" s="0" t="s">
        <v>47</v>
      </c>
      <c r="K8809" s="0" t="s">
        <v>47</v>
      </c>
      <c r="L8809" s="0" t="s">
        <v>47</v>
      </c>
      <c r="M8809" s="0" t="s">
        <v>47</v>
      </c>
      <c r="N8809" s="0" t="n">
        <v>1</v>
      </c>
      <c r="O8809" s="0" t="n">
        <v>3</v>
      </c>
      <c r="P8809" s="0" t="n">
        <v>250</v>
      </c>
      <c r="Q8809" s="0" t="n">
        <v>1</v>
      </c>
      <c r="R8809" s="0" t="str">
        <f aca="false">INDEX(Lookup!$B$4:$B$18,MATCH(C8809,Lookup!$A$4:$A$18,0))</f>
        <v>India</v>
      </c>
      <c r="S8809" s="20" t="n">
        <f aca="false">INDEX(Lookup!$D$4:$D$18,MATCH(C8809,Lookup!$A$4:$A$18,0))</f>
        <v>0.012</v>
      </c>
      <c r="T8809" s="21" t="n">
        <f aca="false">ROUND(P8809*S8809,2)</f>
        <v>3</v>
      </c>
      <c r="U8809" s="21" t="n">
        <f aca="false">IF(T8809&lt;=10,1,IF(T8809&lt;=20,2,IF(T8809&lt;=30,3,IF(T8809&lt;=40,4,IF(T8809&lt;=50,5,IF(T8809&lt;=100,6,IF(T8809&lt;=250,7,8)))))))</f>
        <v>1</v>
      </c>
      <c r="V8809" s="21" t="n">
        <f aca="false">IF(AND(OR(Dashboard!$T$3="All",R8809=Dashboard!$T$3),OR(Dashboard!$T$4="All",D8809=Dashboard!$T$4)),1,0)</f>
        <v>1</v>
      </c>
      <c r="W8809" s="21" t="n">
        <f aca="false">IF(V8809=1,T8809+ROW()/10000000,0)</f>
        <v>3.0008809</v>
      </c>
    </row>
    <row r="8810" customFormat="false" ht="15" hidden="false" customHeight="false" outlineLevel="0" collapsed="false">
      <c r="A8810" s="0" t="n">
        <v>18382356</v>
      </c>
      <c r="B8810" s="0" t="s">
        <v>18546</v>
      </c>
      <c r="C8810" s="0" t="n">
        <v>1</v>
      </c>
      <c r="D8810" s="0" t="s">
        <v>17189</v>
      </c>
      <c r="E8810" s="0" t="s">
        <v>18547</v>
      </c>
      <c r="F8810" s="0" t="s">
        <v>5393</v>
      </c>
      <c r="G8810" s="0" t="s">
        <v>18515</v>
      </c>
      <c r="H8810" s="0" t="s">
        <v>2359</v>
      </c>
      <c r="I8810" s="0" t="s">
        <v>2123</v>
      </c>
      <c r="J8810" s="0" t="s">
        <v>47</v>
      </c>
      <c r="K8810" s="0" t="s">
        <v>47</v>
      </c>
      <c r="L8810" s="0" t="s">
        <v>47</v>
      </c>
      <c r="M8810" s="0" t="s">
        <v>47</v>
      </c>
      <c r="N8810" s="0" t="n">
        <v>1</v>
      </c>
      <c r="O8810" s="0" t="n">
        <v>0</v>
      </c>
      <c r="P8810" s="0" t="n">
        <v>400</v>
      </c>
      <c r="Q8810" s="0" t="n">
        <v>1</v>
      </c>
      <c r="R8810" s="0" t="str">
        <f aca="false">INDEX(Lookup!$B$4:$B$18,MATCH(C8810,Lookup!$A$4:$A$18,0))</f>
        <v>India</v>
      </c>
      <c r="S8810" s="20" t="n">
        <f aca="false">INDEX(Lookup!$D$4:$D$18,MATCH(C8810,Lookup!$A$4:$A$18,0))</f>
        <v>0.012</v>
      </c>
      <c r="T8810" s="21" t="n">
        <f aca="false">ROUND(P8810*S8810,2)</f>
        <v>4.8</v>
      </c>
      <c r="U8810" s="21" t="n">
        <f aca="false">IF(T8810&lt;=10,1,IF(T8810&lt;=20,2,IF(T8810&lt;=30,3,IF(T8810&lt;=40,4,IF(T8810&lt;=50,5,IF(T8810&lt;=100,6,IF(T8810&lt;=250,7,8)))))))</f>
        <v>1</v>
      </c>
      <c r="V8810" s="21" t="n">
        <f aca="false">IF(AND(OR(Dashboard!$T$3="All",R8810=Dashboard!$T$3),OR(Dashboard!$T$4="All",D8810=Dashboard!$T$4)),1,0)</f>
        <v>1</v>
      </c>
      <c r="W8810" s="21" t="n">
        <f aca="false">IF(V8810=1,T8810+ROW()/10000000,0)</f>
        <v>4.800881</v>
      </c>
    </row>
    <row r="8811" customFormat="false" ht="15" hidden="false" customHeight="false" outlineLevel="0" collapsed="false">
      <c r="A8811" s="0" t="n">
        <v>307841</v>
      </c>
      <c r="B8811" s="0" t="s">
        <v>4191</v>
      </c>
      <c r="C8811" s="0" t="n">
        <v>1</v>
      </c>
      <c r="D8811" s="0" t="s">
        <v>17189</v>
      </c>
      <c r="E8811" s="0" t="s">
        <v>18548</v>
      </c>
      <c r="F8811" s="0" t="s">
        <v>5393</v>
      </c>
      <c r="G8811" s="0" t="s">
        <v>18515</v>
      </c>
      <c r="H8811" s="0" t="s">
        <v>156</v>
      </c>
      <c r="I8811" s="0" t="s">
        <v>2123</v>
      </c>
      <c r="J8811" s="0" t="s">
        <v>47</v>
      </c>
      <c r="K8811" s="0" t="s">
        <v>46</v>
      </c>
      <c r="L8811" s="0" t="s">
        <v>47</v>
      </c>
      <c r="M8811" s="0" t="s">
        <v>47</v>
      </c>
      <c r="N8811" s="0" t="n">
        <v>1</v>
      </c>
      <c r="O8811" s="0" t="n">
        <v>56</v>
      </c>
      <c r="P8811" s="0" t="n">
        <v>350</v>
      </c>
      <c r="Q8811" s="0" t="n">
        <v>2.1</v>
      </c>
      <c r="R8811" s="0" t="str">
        <f aca="false">INDEX(Lookup!$B$4:$B$18,MATCH(C8811,Lookup!$A$4:$A$18,0))</f>
        <v>India</v>
      </c>
      <c r="S8811" s="20" t="n">
        <f aca="false">INDEX(Lookup!$D$4:$D$18,MATCH(C8811,Lookup!$A$4:$A$18,0))</f>
        <v>0.012</v>
      </c>
      <c r="T8811" s="21" t="n">
        <f aca="false">ROUND(P8811*S8811,2)</f>
        <v>4.2</v>
      </c>
      <c r="U8811" s="21" t="n">
        <f aca="false">IF(T8811&lt;=10,1,IF(T8811&lt;=20,2,IF(T8811&lt;=30,3,IF(T8811&lt;=40,4,IF(T8811&lt;=50,5,IF(T8811&lt;=100,6,IF(T8811&lt;=250,7,8)))))))</f>
        <v>1</v>
      </c>
      <c r="V8811" s="21" t="n">
        <f aca="false">IF(AND(OR(Dashboard!$T$3="All",R8811=Dashboard!$T$3),OR(Dashboard!$T$4="All",D8811=Dashboard!$T$4)),1,0)</f>
        <v>1</v>
      </c>
      <c r="W8811" s="21" t="n">
        <f aca="false">IF(V8811=1,T8811+ROW()/10000000,0)</f>
        <v>4.2008811</v>
      </c>
    </row>
    <row r="8812" customFormat="false" ht="15" hidden="false" customHeight="false" outlineLevel="0" collapsed="false">
      <c r="A8812" s="0" t="n">
        <v>18157407</v>
      </c>
      <c r="B8812" s="0" t="s">
        <v>18549</v>
      </c>
      <c r="C8812" s="0" t="n">
        <v>1</v>
      </c>
      <c r="D8812" s="0" t="s">
        <v>17189</v>
      </c>
      <c r="E8812" s="0" t="s">
        <v>18550</v>
      </c>
      <c r="F8812" s="0" t="s">
        <v>5393</v>
      </c>
      <c r="G8812" s="0" t="s">
        <v>18515</v>
      </c>
      <c r="H8812" s="0" t="s">
        <v>2288</v>
      </c>
      <c r="I8812" s="0" t="s">
        <v>2123</v>
      </c>
      <c r="J8812" s="0" t="s">
        <v>47</v>
      </c>
      <c r="K8812" s="0" t="s">
        <v>46</v>
      </c>
      <c r="L8812" s="0" t="s">
        <v>47</v>
      </c>
      <c r="M8812" s="0" t="s">
        <v>47</v>
      </c>
      <c r="N8812" s="0" t="n">
        <v>2</v>
      </c>
      <c r="O8812" s="0" t="n">
        <v>23</v>
      </c>
      <c r="P8812" s="0" t="n">
        <v>500</v>
      </c>
      <c r="Q8812" s="0" t="n">
        <v>2.3</v>
      </c>
      <c r="R8812" s="0" t="str">
        <f aca="false">INDEX(Lookup!$B$4:$B$18,MATCH(C8812,Lookup!$A$4:$A$18,0))</f>
        <v>India</v>
      </c>
      <c r="S8812" s="20" t="n">
        <f aca="false">INDEX(Lookup!$D$4:$D$18,MATCH(C8812,Lookup!$A$4:$A$18,0))</f>
        <v>0.012</v>
      </c>
      <c r="T8812" s="21" t="n">
        <f aca="false">ROUND(P8812*S8812,2)</f>
        <v>6</v>
      </c>
      <c r="U8812" s="21" t="n">
        <f aca="false">IF(T8812&lt;=10,1,IF(T8812&lt;=20,2,IF(T8812&lt;=30,3,IF(T8812&lt;=40,4,IF(T8812&lt;=50,5,IF(T8812&lt;=100,6,IF(T8812&lt;=250,7,8)))))))</f>
        <v>1</v>
      </c>
      <c r="V8812" s="21" t="n">
        <f aca="false">IF(AND(OR(Dashboard!$T$3="All",R8812=Dashboard!$T$3),OR(Dashboard!$T$4="All",D8812=Dashboard!$T$4)),1,0)</f>
        <v>1</v>
      </c>
      <c r="W8812" s="21" t="n">
        <f aca="false">IF(V8812=1,T8812+ROW()/10000000,0)</f>
        <v>6.0008812</v>
      </c>
    </row>
    <row r="8813" customFormat="false" ht="15" hidden="false" customHeight="false" outlineLevel="0" collapsed="false">
      <c r="A8813" s="0" t="n">
        <v>8068</v>
      </c>
      <c r="B8813" s="0" t="s">
        <v>12076</v>
      </c>
      <c r="C8813" s="0" t="n">
        <v>1</v>
      </c>
      <c r="D8813" s="0" t="s">
        <v>17189</v>
      </c>
      <c r="E8813" s="0" t="s">
        <v>18551</v>
      </c>
      <c r="F8813" s="0" t="s">
        <v>18552</v>
      </c>
      <c r="G8813" s="0" t="s">
        <v>18553</v>
      </c>
      <c r="H8813" s="0" t="s">
        <v>69</v>
      </c>
      <c r="I8813" s="0" t="s">
        <v>2123</v>
      </c>
      <c r="J8813" s="0" t="s">
        <v>47</v>
      </c>
      <c r="K8813" s="0" t="s">
        <v>47</v>
      </c>
      <c r="L8813" s="0" t="s">
        <v>47</v>
      </c>
      <c r="M8813" s="0" t="s">
        <v>47</v>
      </c>
      <c r="N8813" s="0" t="n">
        <v>1</v>
      </c>
      <c r="O8813" s="0" t="n">
        <v>4</v>
      </c>
      <c r="P8813" s="0" t="n">
        <v>150</v>
      </c>
      <c r="Q8813" s="0" t="n">
        <v>2.9</v>
      </c>
      <c r="R8813" s="0" t="str">
        <f aca="false">INDEX(Lookup!$B$4:$B$18,MATCH(C8813,Lookup!$A$4:$A$18,0))</f>
        <v>India</v>
      </c>
      <c r="S8813" s="20" t="n">
        <f aca="false">INDEX(Lookup!$D$4:$D$18,MATCH(C8813,Lookup!$A$4:$A$18,0))</f>
        <v>0.012</v>
      </c>
      <c r="T8813" s="21" t="n">
        <f aca="false">ROUND(P8813*S8813,2)</f>
        <v>1.8</v>
      </c>
      <c r="U8813" s="21" t="n">
        <f aca="false">IF(T8813&lt;=10,1,IF(T8813&lt;=20,2,IF(T8813&lt;=30,3,IF(T8813&lt;=40,4,IF(T8813&lt;=50,5,IF(T8813&lt;=100,6,IF(T8813&lt;=250,7,8)))))))</f>
        <v>1</v>
      </c>
      <c r="V8813" s="21" t="n">
        <f aca="false">IF(AND(OR(Dashboard!$T$3="All",R8813=Dashboard!$T$3),OR(Dashboard!$T$4="All",D8813=Dashboard!$T$4)),1,0)</f>
        <v>1</v>
      </c>
      <c r="W8813" s="21" t="n">
        <f aca="false">IF(V8813=1,T8813+ROW()/10000000,0)</f>
        <v>1.8008813</v>
      </c>
    </row>
    <row r="8814" customFormat="false" ht="15" hidden="false" customHeight="false" outlineLevel="0" collapsed="false">
      <c r="A8814" s="0" t="n">
        <v>18435313</v>
      </c>
      <c r="B8814" s="0" t="s">
        <v>18554</v>
      </c>
      <c r="C8814" s="0" t="n">
        <v>1</v>
      </c>
      <c r="D8814" s="0" t="s">
        <v>17189</v>
      </c>
      <c r="E8814" s="0" t="s">
        <v>18555</v>
      </c>
      <c r="F8814" s="0" t="s">
        <v>18552</v>
      </c>
      <c r="G8814" s="0" t="s">
        <v>18553</v>
      </c>
      <c r="H8814" s="0" t="s">
        <v>69</v>
      </c>
      <c r="I8814" s="0" t="s">
        <v>2123</v>
      </c>
      <c r="J8814" s="0" t="s">
        <v>47</v>
      </c>
      <c r="K8814" s="0" t="s">
        <v>47</v>
      </c>
      <c r="L8814" s="0" t="s">
        <v>47</v>
      </c>
      <c r="M8814" s="0" t="s">
        <v>47</v>
      </c>
      <c r="N8814" s="0" t="n">
        <v>1</v>
      </c>
      <c r="O8814" s="0" t="n">
        <v>0</v>
      </c>
      <c r="P8814" s="0" t="n">
        <v>300</v>
      </c>
      <c r="Q8814" s="0" t="n">
        <v>1</v>
      </c>
      <c r="R8814" s="0" t="str">
        <f aca="false">INDEX(Lookup!$B$4:$B$18,MATCH(C8814,Lookup!$A$4:$A$18,0))</f>
        <v>India</v>
      </c>
      <c r="S8814" s="20" t="n">
        <f aca="false">INDEX(Lookup!$D$4:$D$18,MATCH(C8814,Lookup!$A$4:$A$18,0))</f>
        <v>0.012</v>
      </c>
      <c r="T8814" s="21" t="n">
        <f aca="false">ROUND(P8814*S8814,2)</f>
        <v>3.6</v>
      </c>
      <c r="U8814" s="21" t="n">
        <f aca="false">IF(T8814&lt;=10,1,IF(T8814&lt;=20,2,IF(T8814&lt;=30,3,IF(T8814&lt;=40,4,IF(T8814&lt;=50,5,IF(T8814&lt;=100,6,IF(T8814&lt;=250,7,8)))))))</f>
        <v>1</v>
      </c>
      <c r="V8814" s="21" t="n">
        <f aca="false">IF(AND(OR(Dashboard!$T$3="All",R8814=Dashboard!$T$3),OR(Dashboard!$T$4="All",D8814=Dashboard!$T$4)),1,0)</f>
        <v>1</v>
      </c>
      <c r="W8814" s="21" t="n">
        <f aca="false">IF(V8814=1,T8814+ROW()/10000000,0)</f>
        <v>3.6008814</v>
      </c>
    </row>
    <row r="8815" customFormat="false" ht="15" hidden="false" customHeight="false" outlineLevel="0" collapsed="false">
      <c r="A8815" s="0" t="n">
        <v>18249124</v>
      </c>
      <c r="B8815" s="0" t="s">
        <v>18556</v>
      </c>
      <c r="C8815" s="0" t="n">
        <v>1</v>
      </c>
      <c r="D8815" s="0" t="s">
        <v>17189</v>
      </c>
      <c r="E8815" s="0" t="s">
        <v>18557</v>
      </c>
      <c r="F8815" s="0" t="s">
        <v>5403</v>
      </c>
      <c r="G8815" s="0" t="s">
        <v>18558</v>
      </c>
      <c r="H8815" s="0" t="s">
        <v>69</v>
      </c>
      <c r="I8815" s="0" t="s">
        <v>2123</v>
      </c>
      <c r="J8815" s="0" t="s">
        <v>47</v>
      </c>
      <c r="K8815" s="0" t="s">
        <v>47</v>
      </c>
      <c r="L8815" s="0" t="s">
        <v>47</v>
      </c>
      <c r="M8815" s="0" t="s">
        <v>47</v>
      </c>
      <c r="N8815" s="0" t="n">
        <v>1</v>
      </c>
      <c r="O8815" s="0" t="n">
        <v>4</v>
      </c>
      <c r="P8815" s="0" t="n">
        <v>300</v>
      </c>
      <c r="Q8815" s="0" t="n">
        <v>2.9</v>
      </c>
      <c r="R8815" s="0" t="str">
        <f aca="false">INDEX(Lookup!$B$4:$B$18,MATCH(C8815,Lookup!$A$4:$A$18,0))</f>
        <v>India</v>
      </c>
      <c r="S8815" s="20" t="n">
        <f aca="false">INDEX(Lookup!$D$4:$D$18,MATCH(C8815,Lookup!$A$4:$A$18,0))</f>
        <v>0.012</v>
      </c>
      <c r="T8815" s="21" t="n">
        <f aca="false">ROUND(P8815*S8815,2)</f>
        <v>3.6</v>
      </c>
      <c r="U8815" s="21" t="n">
        <f aca="false">IF(T8815&lt;=10,1,IF(T8815&lt;=20,2,IF(T8815&lt;=30,3,IF(T8815&lt;=40,4,IF(T8815&lt;=50,5,IF(T8815&lt;=100,6,IF(T8815&lt;=250,7,8)))))))</f>
        <v>1</v>
      </c>
      <c r="V8815" s="21" t="n">
        <f aca="false">IF(AND(OR(Dashboard!$T$3="All",R8815=Dashboard!$T$3),OR(Dashboard!$T$4="All",D8815=Dashboard!$T$4)),1,0)</f>
        <v>1</v>
      </c>
      <c r="W8815" s="21" t="n">
        <f aca="false">IF(V8815=1,T8815+ROW()/10000000,0)</f>
        <v>3.6008815</v>
      </c>
    </row>
    <row r="8816" customFormat="false" ht="15" hidden="false" customHeight="false" outlineLevel="0" collapsed="false">
      <c r="A8816" s="0" t="n">
        <v>302502</v>
      </c>
      <c r="B8816" s="0" t="s">
        <v>18559</v>
      </c>
      <c r="C8816" s="0" t="n">
        <v>1</v>
      </c>
      <c r="D8816" s="0" t="s">
        <v>17189</v>
      </c>
      <c r="E8816" s="0" t="s">
        <v>18560</v>
      </c>
      <c r="F8816" s="0" t="s">
        <v>5403</v>
      </c>
      <c r="G8816" s="0" t="s">
        <v>18558</v>
      </c>
      <c r="H8816" s="0" t="s">
        <v>2136</v>
      </c>
      <c r="I8816" s="0" t="s">
        <v>2123</v>
      </c>
      <c r="J8816" s="0" t="s">
        <v>47</v>
      </c>
      <c r="K8816" s="0" t="s">
        <v>46</v>
      </c>
      <c r="L8816" s="0" t="s">
        <v>47</v>
      </c>
      <c r="M8816" s="0" t="s">
        <v>47</v>
      </c>
      <c r="N8816" s="0" t="n">
        <v>2</v>
      </c>
      <c r="O8816" s="0" t="n">
        <v>144</v>
      </c>
      <c r="P8816" s="0" t="n">
        <v>500</v>
      </c>
      <c r="Q8816" s="0" t="n">
        <v>3.1</v>
      </c>
      <c r="R8816" s="0" t="str">
        <f aca="false">INDEX(Lookup!$B$4:$B$18,MATCH(C8816,Lookup!$A$4:$A$18,0))</f>
        <v>India</v>
      </c>
      <c r="S8816" s="20" t="n">
        <f aca="false">INDEX(Lookup!$D$4:$D$18,MATCH(C8816,Lookup!$A$4:$A$18,0))</f>
        <v>0.012</v>
      </c>
      <c r="T8816" s="21" t="n">
        <f aca="false">ROUND(P8816*S8816,2)</f>
        <v>6</v>
      </c>
      <c r="U8816" s="21" t="n">
        <f aca="false">IF(T8816&lt;=10,1,IF(T8816&lt;=20,2,IF(T8816&lt;=30,3,IF(T8816&lt;=40,4,IF(T8816&lt;=50,5,IF(T8816&lt;=100,6,IF(T8816&lt;=250,7,8)))))))</f>
        <v>1</v>
      </c>
      <c r="V8816" s="21" t="n">
        <f aca="false">IF(AND(OR(Dashboard!$T$3="All",R8816=Dashboard!$T$3),OR(Dashboard!$T$4="All",D8816=Dashboard!$T$4)),1,0)</f>
        <v>1</v>
      </c>
      <c r="W8816" s="21" t="n">
        <f aca="false">IF(V8816=1,T8816+ROW()/10000000,0)</f>
        <v>6.0008816</v>
      </c>
    </row>
    <row r="8817" customFormat="false" ht="15" hidden="false" customHeight="false" outlineLevel="0" collapsed="false">
      <c r="A8817" s="0" t="n">
        <v>313329</v>
      </c>
      <c r="B8817" s="0" t="s">
        <v>18561</v>
      </c>
      <c r="C8817" s="0" t="n">
        <v>1</v>
      </c>
      <c r="D8817" s="0" t="s">
        <v>17189</v>
      </c>
      <c r="E8817" s="0" t="s">
        <v>18562</v>
      </c>
      <c r="F8817" s="0" t="s">
        <v>5403</v>
      </c>
      <c r="G8817" s="0" t="s">
        <v>18558</v>
      </c>
      <c r="H8817" s="0" t="s">
        <v>2868</v>
      </c>
      <c r="I8817" s="0" t="s">
        <v>2123</v>
      </c>
      <c r="J8817" s="0" t="s">
        <v>47</v>
      </c>
      <c r="K8817" s="0" t="s">
        <v>46</v>
      </c>
      <c r="L8817" s="0" t="s">
        <v>47</v>
      </c>
      <c r="M8817" s="0" t="s">
        <v>47</v>
      </c>
      <c r="N8817" s="0" t="n">
        <v>2</v>
      </c>
      <c r="O8817" s="0" t="n">
        <v>7</v>
      </c>
      <c r="P8817" s="0" t="n">
        <v>500</v>
      </c>
      <c r="Q8817" s="0" t="n">
        <v>2.5</v>
      </c>
      <c r="R8817" s="0" t="str">
        <f aca="false">INDEX(Lookup!$B$4:$B$18,MATCH(C8817,Lookup!$A$4:$A$18,0))</f>
        <v>India</v>
      </c>
      <c r="S8817" s="20" t="n">
        <f aca="false">INDEX(Lookup!$D$4:$D$18,MATCH(C8817,Lookup!$A$4:$A$18,0))</f>
        <v>0.012</v>
      </c>
      <c r="T8817" s="21" t="n">
        <f aca="false">ROUND(P8817*S8817,2)</f>
        <v>6</v>
      </c>
      <c r="U8817" s="21" t="n">
        <f aca="false">IF(T8817&lt;=10,1,IF(T8817&lt;=20,2,IF(T8817&lt;=30,3,IF(T8817&lt;=40,4,IF(T8817&lt;=50,5,IF(T8817&lt;=100,6,IF(T8817&lt;=250,7,8)))))))</f>
        <v>1</v>
      </c>
      <c r="V8817" s="21" t="n">
        <f aca="false">IF(AND(OR(Dashboard!$T$3="All",R8817=Dashboard!$T$3),OR(Dashboard!$T$4="All",D8817=Dashboard!$T$4)),1,0)</f>
        <v>1</v>
      </c>
      <c r="W8817" s="21" t="n">
        <f aca="false">IF(V8817=1,T8817+ROW()/10000000,0)</f>
        <v>6.0008817</v>
      </c>
    </row>
    <row r="8818" customFormat="false" ht="15" hidden="false" customHeight="false" outlineLevel="0" collapsed="false">
      <c r="A8818" s="0" t="n">
        <v>18126119</v>
      </c>
      <c r="B8818" s="0" t="s">
        <v>18563</v>
      </c>
      <c r="C8818" s="0" t="n">
        <v>1</v>
      </c>
      <c r="D8818" s="0" t="s">
        <v>17189</v>
      </c>
      <c r="E8818" s="0" t="s">
        <v>18564</v>
      </c>
      <c r="F8818" s="0" t="s">
        <v>5403</v>
      </c>
      <c r="G8818" s="0" t="s">
        <v>18558</v>
      </c>
      <c r="H8818" s="0" t="s">
        <v>2128</v>
      </c>
      <c r="I8818" s="0" t="s">
        <v>2123</v>
      </c>
      <c r="J8818" s="0" t="s">
        <v>47</v>
      </c>
      <c r="K8818" s="0" t="s">
        <v>47</v>
      </c>
      <c r="L8818" s="0" t="s">
        <v>47</v>
      </c>
      <c r="M8818" s="0" t="s">
        <v>47</v>
      </c>
      <c r="N8818" s="0" t="n">
        <v>1</v>
      </c>
      <c r="O8818" s="0" t="n">
        <v>0</v>
      </c>
      <c r="P8818" s="0" t="n">
        <v>150</v>
      </c>
      <c r="Q8818" s="0" t="n">
        <v>1</v>
      </c>
      <c r="R8818" s="0" t="str">
        <f aca="false">INDEX(Lookup!$B$4:$B$18,MATCH(C8818,Lookup!$A$4:$A$18,0))</f>
        <v>India</v>
      </c>
      <c r="S8818" s="20" t="n">
        <f aca="false">INDEX(Lookup!$D$4:$D$18,MATCH(C8818,Lookup!$A$4:$A$18,0))</f>
        <v>0.012</v>
      </c>
      <c r="T8818" s="21" t="n">
        <f aca="false">ROUND(P8818*S8818,2)</f>
        <v>1.8</v>
      </c>
      <c r="U8818" s="21" t="n">
        <f aca="false">IF(T8818&lt;=10,1,IF(T8818&lt;=20,2,IF(T8818&lt;=30,3,IF(T8818&lt;=40,4,IF(T8818&lt;=50,5,IF(T8818&lt;=100,6,IF(T8818&lt;=250,7,8)))))))</f>
        <v>1</v>
      </c>
      <c r="V8818" s="21" t="n">
        <f aca="false">IF(AND(OR(Dashboard!$T$3="All",R8818=Dashboard!$T$3),OR(Dashboard!$T$4="All",D8818=Dashboard!$T$4)),1,0)</f>
        <v>1</v>
      </c>
      <c r="W8818" s="21" t="n">
        <f aca="false">IF(V8818=1,T8818+ROW()/10000000,0)</f>
        <v>1.8008818</v>
      </c>
    </row>
    <row r="8819" customFormat="false" ht="15" hidden="false" customHeight="false" outlineLevel="0" collapsed="false">
      <c r="A8819" s="0" t="n">
        <v>18435805</v>
      </c>
      <c r="B8819" s="0" t="s">
        <v>18565</v>
      </c>
      <c r="C8819" s="0" t="n">
        <v>1</v>
      </c>
      <c r="D8819" s="0" t="s">
        <v>17189</v>
      </c>
      <c r="E8819" s="0" t="s">
        <v>18566</v>
      </c>
      <c r="F8819" s="0" t="s">
        <v>5403</v>
      </c>
      <c r="G8819" s="0" t="s">
        <v>18558</v>
      </c>
      <c r="H8819" s="0" t="s">
        <v>2050</v>
      </c>
      <c r="I8819" s="0" t="s">
        <v>2123</v>
      </c>
      <c r="J8819" s="0" t="s">
        <v>47</v>
      </c>
      <c r="K8819" s="0" t="s">
        <v>47</v>
      </c>
      <c r="L8819" s="0" t="s">
        <v>47</v>
      </c>
      <c r="M8819" s="0" t="s">
        <v>47</v>
      </c>
      <c r="N8819" s="0" t="n">
        <v>1</v>
      </c>
      <c r="O8819" s="0" t="n">
        <v>0</v>
      </c>
      <c r="P8819" s="0" t="n">
        <v>200</v>
      </c>
      <c r="Q8819" s="0" t="n">
        <v>1</v>
      </c>
      <c r="R8819" s="0" t="str">
        <f aca="false">INDEX(Lookup!$B$4:$B$18,MATCH(C8819,Lookup!$A$4:$A$18,0))</f>
        <v>India</v>
      </c>
      <c r="S8819" s="20" t="n">
        <f aca="false">INDEX(Lookup!$D$4:$D$18,MATCH(C8819,Lookup!$A$4:$A$18,0))</f>
        <v>0.012</v>
      </c>
      <c r="T8819" s="21" t="n">
        <f aca="false">ROUND(P8819*S8819,2)</f>
        <v>2.4</v>
      </c>
      <c r="U8819" s="21" t="n">
        <f aca="false">IF(T8819&lt;=10,1,IF(T8819&lt;=20,2,IF(T8819&lt;=30,3,IF(T8819&lt;=40,4,IF(T8819&lt;=50,5,IF(T8819&lt;=100,6,IF(T8819&lt;=250,7,8)))))))</f>
        <v>1</v>
      </c>
      <c r="V8819" s="21" t="n">
        <f aca="false">IF(AND(OR(Dashboard!$T$3="All",R8819=Dashboard!$T$3),OR(Dashboard!$T$4="All",D8819=Dashboard!$T$4)),1,0)</f>
        <v>1</v>
      </c>
      <c r="W8819" s="21" t="n">
        <f aca="false">IF(V8819=1,T8819+ROW()/10000000,0)</f>
        <v>2.4008819</v>
      </c>
    </row>
    <row r="8820" customFormat="false" ht="15" hidden="false" customHeight="false" outlineLevel="0" collapsed="false">
      <c r="A8820" s="0" t="n">
        <v>18409196</v>
      </c>
      <c r="B8820" s="0" t="s">
        <v>3136</v>
      </c>
      <c r="C8820" s="0" t="n">
        <v>1</v>
      </c>
      <c r="D8820" s="0" t="s">
        <v>17189</v>
      </c>
      <c r="E8820" s="0" t="s">
        <v>18567</v>
      </c>
      <c r="F8820" s="0" t="s">
        <v>5494</v>
      </c>
      <c r="G8820" s="0" t="s">
        <v>18568</v>
      </c>
      <c r="H8820" s="0" t="s">
        <v>2972</v>
      </c>
      <c r="I8820" s="0" t="s">
        <v>2123</v>
      </c>
      <c r="J8820" s="0" t="s">
        <v>47</v>
      </c>
      <c r="K8820" s="0" t="s">
        <v>47</v>
      </c>
      <c r="L8820" s="0" t="s">
        <v>47</v>
      </c>
      <c r="M8820" s="0" t="s">
        <v>47</v>
      </c>
      <c r="N8820" s="0" t="n">
        <v>1</v>
      </c>
      <c r="O8820" s="0" t="n">
        <v>0</v>
      </c>
      <c r="P8820" s="0" t="n">
        <v>300</v>
      </c>
      <c r="Q8820" s="0" t="n">
        <v>1</v>
      </c>
      <c r="R8820" s="0" t="str">
        <f aca="false">INDEX(Lookup!$B$4:$B$18,MATCH(C8820,Lookup!$A$4:$A$18,0))</f>
        <v>India</v>
      </c>
      <c r="S8820" s="20" t="n">
        <f aca="false">INDEX(Lookup!$D$4:$D$18,MATCH(C8820,Lookup!$A$4:$A$18,0))</f>
        <v>0.012</v>
      </c>
      <c r="T8820" s="21" t="n">
        <f aca="false">ROUND(P8820*S8820,2)</f>
        <v>3.6</v>
      </c>
      <c r="U8820" s="21" t="n">
        <f aca="false">IF(T8820&lt;=10,1,IF(T8820&lt;=20,2,IF(T8820&lt;=30,3,IF(T8820&lt;=40,4,IF(T8820&lt;=50,5,IF(T8820&lt;=100,6,IF(T8820&lt;=250,7,8)))))))</f>
        <v>1</v>
      </c>
      <c r="V8820" s="21" t="n">
        <f aca="false">IF(AND(OR(Dashboard!$T$3="All",R8820=Dashboard!$T$3),OR(Dashboard!$T$4="All",D8820=Dashboard!$T$4)),1,0)</f>
        <v>1</v>
      </c>
      <c r="W8820" s="21" t="n">
        <f aca="false">IF(V8820=1,T8820+ROW()/10000000,0)</f>
        <v>3.600882</v>
      </c>
    </row>
    <row r="8821" customFormat="false" ht="15" hidden="false" customHeight="false" outlineLevel="0" collapsed="false">
      <c r="A8821" s="0" t="n">
        <v>501</v>
      </c>
      <c r="B8821" s="0" t="s">
        <v>3562</v>
      </c>
      <c r="C8821" s="0" t="n">
        <v>1</v>
      </c>
      <c r="D8821" s="0" t="s">
        <v>17189</v>
      </c>
      <c r="E8821" s="0" t="s">
        <v>18569</v>
      </c>
      <c r="F8821" s="0" t="s">
        <v>18570</v>
      </c>
      <c r="G8821" s="0" t="s">
        <v>18571</v>
      </c>
      <c r="H8821" s="0" t="s">
        <v>153</v>
      </c>
      <c r="I8821" s="0" t="s">
        <v>2123</v>
      </c>
      <c r="J8821" s="0" t="s">
        <v>47</v>
      </c>
      <c r="K8821" s="0" t="s">
        <v>47</v>
      </c>
      <c r="L8821" s="0" t="s">
        <v>47</v>
      </c>
      <c r="M8821" s="0" t="s">
        <v>47</v>
      </c>
      <c r="N8821" s="0" t="n">
        <v>2</v>
      </c>
      <c r="O8821" s="0" t="n">
        <v>7</v>
      </c>
      <c r="P8821" s="0" t="n">
        <v>650</v>
      </c>
      <c r="Q8821" s="0" t="n">
        <v>3</v>
      </c>
      <c r="R8821" s="0" t="str">
        <f aca="false">INDEX(Lookup!$B$4:$B$18,MATCH(C8821,Lookup!$A$4:$A$18,0))</f>
        <v>India</v>
      </c>
      <c r="S8821" s="20" t="n">
        <f aca="false">INDEX(Lookup!$D$4:$D$18,MATCH(C8821,Lookup!$A$4:$A$18,0))</f>
        <v>0.012</v>
      </c>
      <c r="T8821" s="21" t="n">
        <f aca="false">ROUND(P8821*S8821,2)</f>
        <v>7.8</v>
      </c>
      <c r="U8821" s="21" t="n">
        <f aca="false">IF(T8821&lt;=10,1,IF(T8821&lt;=20,2,IF(T8821&lt;=30,3,IF(T8821&lt;=40,4,IF(T8821&lt;=50,5,IF(T8821&lt;=100,6,IF(T8821&lt;=250,7,8)))))))</f>
        <v>1</v>
      </c>
      <c r="V8821" s="21" t="n">
        <f aca="false">IF(AND(OR(Dashboard!$T$3="All",R8821=Dashboard!$T$3),OR(Dashboard!$T$4="All",D8821=Dashboard!$T$4)),1,0)</f>
        <v>1</v>
      </c>
      <c r="W8821" s="21" t="n">
        <f aca="false">IF(V8821=1,T8821+ROW()/10000000,0)</f>
        <v>7.8008821</v>
      </c>
    </row>
    <row r="8822" customFormat="false" ht="15" hidden="false" customHeight="false" outlineLevel="0" collapsed="false">
      <c r="A8822" s="0" t="n">
        <v>510</v>
      </c>
      <c r="B8822" s="0" t="s">
        <v>3562</v>
      </c>
      <c r="C8822" s="0" t="n">
        <v>1</v>
      </c>
      <c r="D8822" s="0" t="s">
        <v>17189</v>
      </c>
      <c r="E8822" s="0" t="s">
        <v>18572</v>
      </c>
      <c r="F8822" s="0" t="s">
        <v>18570</v>
      </c>
      <c r="G8822" s="0" t="s">
        <v>18571</v>
      </c>
      <c r="H8822" s="0" t="s">
        <v>153</v>
      </c>
      <c r="I8822" s="0" t="s">
        <v>2123</v>
      </c>
      <c r="J8822" s="0" t="s">
        <v>47</v>
      </c>
      <c r="K8822" s="0" t="s">
        <v>47</v>
      </c>
      <c r="L8822" s="0" t="s">
        <v>47</v>
      </c>
      <c r="M8822" s="0" t="s">
        <v>47</v>
      </c>
      <c r="N8822" s="0" t="n">
        <v>2</v>
      </c>
      <c r="O8822" s="0" t="n">
        <v>5</v>
      </c>
      <c r="P8822" s="0" t="n">
        <v>650</v>
      </c>
      <c r="Q8822" s="0" t="n">
        <v>2.9</v>
      </c>
      <c r="R8822" s="0" t="str">
        <f aca="false">INDEX(Lookup!$B$4:$B$18,MATCH(C8822,Lookup!$A$4:$A$18,0))</f>
        <v>India</v>
      </c>
      <c r="S8822" s="20" t="n">
        <f aca="false">INDEX(Lookup!$D$4:$D$18,MATCH(C8822,Lookup!$A$4:$A$18,0))</f>
        <v>0.012</v>
      </c>
      <c r="T8822" s="21" t="n">
        <f aca="false">ROUND(P8822*S8822,2)</f>
        <v>7.8</v>
      </c>
      <c r="U8822" s="21" t="n">
        <f aca="false">IF(T8822&lt;=10,1,IF(T8822&lt;=20,2,IF(T8822&lt;=30,3,IF(T8822&lt;=40,4,IF(T8822&lt;=50,5,IF(T8822&lt;=100,6,IF(T8822&lt;=250,7,8)))))))</f>
        <v>1</v>
      </c>
      <c r="V8822" s="21" t="n">
        <f aca="false">IF(AND(OR(Dashboard!$T$3="All",R8822=Dashboard!$T$3),OR(Dashboard!$T$4="All",D8822=Dashboard!$T$4)),1,0)</f>
        <v>1</v>
      </c>
      <c r="W8822" s="21" t="n">
        <f aca="false">IF(V8822=1,T8822+ROW()/10000000,0)</f>
        <v>7.8008822</v>
      </c>
    </row>
    <row r="8823" customFormat="false" ht="15" hidden="false" customHeight="false" outlineLevel="0" collapsed="false">
      <c r="A8823" s="0" t="n">
        <v>18418274</v>
      </c>
      <c r="B8823" s="0" t="s">
        <v>18573</v>
      </c>
      <c r="C8823" s="0" t="n">
        <v>1</v>
      </c>
      <c r="D8823" s="0" t="s">
        <v>17189</v>
      </c>
      <c r="E8823" s="0" t="s">
        <v>18574</v>
      </c>
      <c r="F8823" s="0" t="s">
        <v>18570</v>
      </c>
      <c r="G8823" s="0" t="s">
        <v>18571</v>
      </c>
      <c r="H8823" s="0" t="s">
        <v>2515</v>
      </c>
      <c r="I8823" s="0" t="s">
        <v>2123</v>
      </c>
      <c r="J8823" s="0" t="s">
        <v>47</v>
      </c>
      <c r="K8823" s="0" t="s">
        <v>46</v>
      </c>
      <c r="L8823" s="0" t="s">
        <v>47</v>
      </c>
      <c r="M8823" s="0" t="s">
        <v>47</v>
      </c>
      <c r="N8823" s="0" t="n">
        <v>2</v>
      </c>
      <c r="O8823" s="0" t="n">
        <v>15</v>
      </c>
      <c r="P8823" s="0" t="n">
        <v>600</v>
      </c>
      <c r="Q8823" s="0" t="n">
        <v>3.3</v>
      </c>
      <c r="R8823" s="0" t="str">
        <f aca="false">INDEX(Lookup!$B$4:$B$18,MATCH(C8823,Lookup!$A$4:$A$18,0))</f>
        <v>India</v>
      </c>
      <c r="S8823" s="20" t="n">
        <f aca="false">INDEX(Lookup!$D$4:$D$18,MATCH(C8823,Lookup!$A$4:$A$18,0))</f>
        <v>0.012</v>
      </c>
      <c r="T8823" s="21" t="n">
        <f aca="false">ROUND(P8823*S8823,2)</f>
        <v>7.2</v>
      </c>
      <c r="U8823" s="21" t="n">
        <f aca="false">IF(T8823&lt;=10,1,IF(T8823&lt;=20,2,IF(T8823&lt;=30,3,IF(T8823&lt;=40,4,IF(T8823&lt;=50,5,IF(T8823&lt;=100,6,IF(T8823&lt;=250,7,8)))))))</f>
        <v>1</v>
      </c>
      <c r="V8823" s="21" t="n">
        <f aca="false">IF(AND(OR(Dashboard!$T$3="All",R8823=Dashboard!$T$3),OR(Dashboard!$T$4="All",D8823=Dashboard!$T$4)),1,0)</f>
        <v>1</v>
      </c>
      <c r="W8823" s="21" t="n">
        <f aca="false">IF(V8823=1,T8823+ROW()/10000000,0)</f>
        <v>7.2008823</v>
      </c>
    </row>
    <row r="8824" customFormat="false" ht="15" hidden="false" customHeight="false" outlineLevel="0" collapsed="false">
      <c r="A8824" s="0" t="n">
        <v>5746</v>
      </c>
      <c r="B8824" s="0" t="s">
        <v>18575</v>
      </c>
      <c r="C8824" s="0" t="n">
        <v>1</v>
      </c>
      <c r="D8824" s="0" t="s">
        <v>17189</v>
      </c>
      <c r="E8824" s="0" t="s">
        <v>18576</v>
      </c>
      <c r="F8824" s="0" t="s">
        <v>18570</v>
      </c>
      <c r="G8824" s="0" t="s">
        <v>18571</v>
      </c>
      <c r="H8824" s="0" t="s">
        <v>2662</v>
      </c>
      <c r="I8824" s="0" t="s">
        <v>2123</v>
      </c>
      <c r="J8824" s="0" t="s">
        <v>47</v>
      </c>
      <c r="K8824" s="0" t="s">
        <v>47</v>
      </c>
      <c r="L8824" s="0" t="s">
        <v>47</v>
      </c>
      <c r="M8824" s="0" t="s">
        <v>47</v>
      </c>
      <c r="N8824" s="0" t="n">
        <v>1</v>
      </c>
      <c r="O8824" s="0" t="n">
        <v>29</v>
      </c>
      <c r="P8824" s="0" t="n">
        <v>300</v>
      </c>
      <c r="Q8824" s="0" t="n">
        <v>3.1</v>
      </c>
      <c r="R8824" s="0" t="str">
        <f aca="false">INDEX(Lookup!$B$4:$B$18,MATCH(C8824,Lookup!$A$4:$A$18,0))</f>
        <v>India</v>
      </c>
      <c r="S8824" s="20" t="n">
        <f aca="false">INDEX(Lookup!$D$4:$D$18,MATCH(C8824,Lookup!$A$4:$A$18,0))</f>
        <v>0.012</v>
      </c>
      <c r="T8824" s="21" t="n">
        <f aca="false">ROUND(P8824*S8824,2)</f>
        <v>3.6</v>
      </c>
      <c r="U8824" s="21" t="n">
        <f aca="false">IF(T8824&lt;=10,1,IF(T8824&lt;=20,2,IF(T8824&lt;=30,3,IF(T8824&lt;=40,4,IF(T8824&lt;=50,5,IF(T8824&lt;=100,6,IF(T8824&lt;=250,7,8)))))))</f>
        <v>1</v>
      </c>
      <c r="V8824" s="21" t="n">
        <f aca="false">IF(AND(OR(Dashboard!$T$3="All",R8824=Dashboard!$T$3),OR(Dashboard!$T$4="All",D8824=Dashboard!$T$4)),1,0)</f>
        <v>1</v>
      </c>
      <c r="W8824" s="21" t="n">
        <f aca="false">IF(V8824=1,T8824+ROW()/10000000,0)</f>
        <v>3.6008824</v>
      </c>
    </row>
    <row r="8825" customFormat="false" ht="15" hidden="false" customHeight="false" outlineLevel="0" collapsed="false">
      <c r="A8825" s="0" t="n">
        <v>18215963</v>
      </c>
      <c r="B8825" s="0" t="s">
        <v>18577</v>
      </c>
      <c r="C8825" s="0" t="n">
        <v>1</v>
      </c>
      <c r="D8825" s="0" t="s">
        <v>17189</v>
      </c>
      <c r="E8825" s="0" t="s">
        <v>18578</v>
      </c>
      <c r="F8825" s="0" t="s">
        <v>18570</v>
      </c>
      <c r="G8825" s="0" t="s">
        <v>18571</v>
      </c>
      <c r="H8825" s="0" t="s">
        <v>2288</v>
      </c>
      <c r="I8825" s="0" t="s">
        <v>2123</v>
      </c>
      <c r="J8825" s="0" t="s">
        <v>47</v>
      </c>
      <c r="K8825" s="0" t="s">
        <v>46</v>
      </c>
      <c r="L8825" s="0" t="s">
        <v>47</v>
      </c>
      <c r="M8825" s="0" t="s">
        <v>47</v>
      </c>
      <c r="N8825" s="0" t="n">
        <v>1</v>
      </c>
      <c r="O8825" s="0" t="n">
        <v>15</v>
      </c>
      <c r="P8825" s="0" t="n">
        <v>400</v>
      </c>
      <c r="Q8825" s="0" t="n">
        <v>2.7</v>
      </c>
      <c r="R8825" s="0" t="str">
        <f aca="false">INDEX(Lookup!$B$4:$B$18,MATCH(C8825,Lookup!$A$4:$A$18,0))</f>
        <v>India</v>
      </c>
      <c r="S8825" s="20" t="n">
        <f aca="false">INDEX(Lookup!$D$4:$D$18,MATCH(C8825,Lookup!$A$4:$A$18,0))</f>
        <v>0.012</v>
      </c>
      <c r="T8825" s="21" t="n">
        <f aca="false">ROUND(P8825*S8825,2)</f>
        <v>4.8</v>
      </c>
      <c r="U8825" s="21" t="n">
        <f aca="false">IF(T8825&lt;=10,1,IF(T8825&lt;=20,2,IF(T8825&lt;=30,3,IF(T8825&lt;=40,4,IF(T8825&lt;=50,5,IF(T8825&lt;=100,6,IF(T8825&lt;=250,7,8)))))))</f>
        <v>1</v>
      </c>
      <c r="V8825" s="21" t="n">
        <f aca="false">IF(AND(OR(Dashboard!$T$3="All",R8825=Dashboard!$T$3),OR(Dashboard!$T$4="All",D8825=Dashboard!$T$4)),1,0)</f>
        <v>1</v>
      </c>
      <c r="W8825" s="21" t="n">
        <f aca="false">IF(V8825=1,T8825+ROW()/10000000,0)</f>
        <v>4.8008825</v>
      </c>
    </row>
    <row r="8826" customFormat="false" ht="15" hidden="false" customHeight="false" outlineLevel="0" collapsed="false">
      <c r="A8826" s="0" t="n">
        <v>18432232</v>
      </c>
      <c r="B8826" s="0" t="s">
        <v>18579</v>
      </c>
      <c r="C8826" s="0" t="n">
        <v>1</v>
      </c>
      <c r="D8826" s="0" t="s">
        <v>17189</v>
      </c>
      <c r="E8826" s="0" t="s">
        <v>18580</v>
      </c>
      <c r="F8826" s="0" t="s">
        <v>18570</v>
      </c>
      <c r="G8826" s="0" t="s">
        <v>18571</v>
      </c>
      <c r="H8826" s="0" t="s">
        <v>2128</v>
      </c>
      <c r="I8826" s="0" t="s">
        <v>2123</v>
      </c>
      <c r="J8826" s="0" t="s">
        <v>47</v>
      </c>
      <c r="K8826" s="0" t="s">
        <v>47</v>
      </c>
      <c r="L8826" s="0" t="s">
        <v>47</v>
      </c>
      <c r="M8826" s="0" t="s">
        <v>47</v>
      </c>
      <c r="N8826" s="0" t="n">
        <v>2</v>
      </c>
      <c r="O8826" s="0" t="n">
        <v>0</v>
      </c>
      <c r="P8826" s="0" t="n">
        <v>500</v>
      </c>
      <c r="Q8826" s="0" t="n">
        <v>1</v>
      </c>
      <c r="R8826" s="0" t="str">
        <f aca="false">INDEX(Lookup!$B$4:$B$18,MATCH(C8826,Lookup!$A$4:$A$18,0))</f>
        <v>India</v>
      </c>
      <c r="S8826" s="20" t="n">
        <f aca="false">INDEX(Lookup!$D$4:$D$18,MATCH(C8826,Lookup!$A$4:$A$18,0))</f>
        <v>0.012</v>
      </c>
      <c r="T8826" s="21" t="n">
        <f aca="false">ROUND(P8826*S8826,2)</f>
        <v>6</v>
      </c>
      <c r="U8826" s="21" t="n">
        <f aca="false">IF(T8826&lt;=10,1,IF(T8826&lt;=20,2,IF(T8826&lt;=30,3,IF(T8826&lt;=40,4,IF(T8826&lt;=50,5,IF(T8826&lt;=100,6,IF(T8826&lt;=250,7,8)))))))</f>
        <v>1</v>
      </c>
      <c r="V8826" s="21" t="n">
        <f aca="false">IF(AND(OR(Dashboard!$T$3="All",R8826=Dashboard!$T$3),OR(Dashboard!$T$4="All",D8826=Dashboard!$T$4)),1,0)</f>
        <v>1</v>
      </c>
      <c r="W8826" s="21" t="n">
        <f aca="false">IF(V8826=1,T8826+ROW()/10000000,0)</f>
        <v>6.0008826</v>
      </c>
    </row>
    <row r="8827" customFormat="false" ht="15" hidden="false" customHeight="false" outlineLevel="0" collapsed="false">
      <c r="A8827" s="0" t="n">
        <v>304487</v>
      </c>
      <c r="B8827" s="0" t="s">
        <v>10518</v>
      </c>
      <c r="C8827" s="0" t="n">
        <v>1</v>
      </c>
      <c r="D8827" s="0" t="s">
        <v>17189</v>
      </c>
      <c r="E8827" s="0" t="s">
        <v>18581</v>
      </c>
      <c r="F8827" s="0" t="s">
        <v>18570</v>
      </c>
      <c r="G8827" s="0" t="s">
        <v>18571</v>
      </c>
      <c r="H8827" s="0" t="s">
        <v>3243</v>
      </c>
      <c r="I8827" s="0" t="s">
        <v>2123</v>
      </c>
      <c r="J8827" s="0" t="s">
        <v>47</v>
      </c>
      <c r="K8827" s="0" t="s">
        <v>47</v>
      </c>
      <c r="L8827" s="0" t="s">
        <v>47</v>
      </c>
      <c r="M8827" s="0" t="s">
        <v>47</v>
      </c>
      <c r="N8827" s="0" t="n">
        <v>1</v>
      </c>
      <c r="O8827" s="0" t="n">
        <v>0</v>
      </c>
      <c r="P8827" s="0" t="n">
        <v>150</v>
      </c>
      <c r="Q8827" s="0" t="n">
        <v>1</v>
      </c>
      <c r="R8827" s="0" t="str">
        <f aca="false">INDEX(Lookup!$B$4:$B$18,MATCH(C8827,Lookup!$A$4:$A$18,0))</f>
        <v>India</v>
      </c>
      <c r="S8827" s="20" t="n">
        <f aca="false">INDEX(Lookup!$D$4:$D$18,MATCH(C8827,Lookup!$A$4:$A$18,0))</f>
        <v>0.012</v>
      </c>
      <c r="T8827" s="21" t="n">
        <f aca="false">ROUND(P8827*S8827,2)</f>
        <v>1.8</v>
      </c>
      <c r="U8827" s="21" t="n">
        <f aca="false">IF(T8827&lt;=10,1,IF(T8827&lt;=20,2,IF(T8827&lt;=30,3,IF(T8827&lt;=40,4,IF(T8827&lt;=50,5,IF(T8827&lt;=100,6,IF(T8827&lt;=250,7,8)))))))</f>
        <v>1</v>
      </c>
      <c r="V8827" s="21" t="n">
        <f aca="false">IF(AND(OR(Dashboard!$T$3="All",R8827=Dashboard!$T$3),OR(Dashboard!$T$4="All",D8827=Dashboard!$T$4)),1,0)</f>
        <v>1</v>
      </c>
      <c r="W8827" s="21" t="n">
        <f aca="false">IF(V8827=1,T8827+ROW()/10000000,0)</f>
        <v>1.8008827</v>
      </c>
    </row>
    <row r="8828" customFormat="false" ht="15" hidden="false" customHeight="false" outlineLevel="0" collapsed="false">
      <c r="A8828" s="0" t="n">
        <v>18433909</v>
      </c>
      <c r="B8828" s="0" t="s">
        <v>18582</v>
      </c>
      <c r="C8828" s="0" t="n">
        <v>1</v>
      </c>
      <c r="D8828" s="0" t="s">
        <v>17189</v>
      </c>
      <c r="E8828" s="0" t="s">
        <v>18583</v>
      </c>
      <c r="F8828" s="0" t="s">
        <v>18570</v>
      </c>
      <c r="G8828" s="0" t="s">
        <v>18571</v>
      </c>
      <c r="H8828" s="0" t="s">
        <v>2288</v>
      </c>
      <c r="I8828" s="0" t="s">
        <v>2123</v>
      </c>
      <c r="J8828" s="0" t="s">
        <v>47</v>
      </c>
      <c r="K8828" s="0" t="s">
        <v>47</v>
      </c>
      <c r="L8828" s="0" t="s">
        <v>47</v>
      </c>
      <c r="M8828" s="0" t="s">
        <v>47</v>
      </c>
      <c r="N8828" s="0" t="n">
        <v>1</v>
      </c>
      <c r="O8828" s="0" t="n">
        <v>0</v>
      </c>
      <c r="P8828" s="0" t="n">
        <v>300</v>
      </c>
      <c r="Q8828" s="0" t="n">
        <v>1</v>
      </c>
      <c r="R8828" s="0" t="str">
        <f aca="false">INDEX(Lookup!$B$4:$B$18,MATCH(C8828,Lookup!$A$4:$A$18,0))</f>
        <v>India</v>
      </c>
      <c r="S8828" s="20" t="n">
        <f aca="false">INDEX(Lookup!$D$4:$D$18,MATCH(C8828,Lookup!$A$4:$A$18,0))</f>
        <v>0.012</v>
      </c>
      <c r="T8828" s="21" t="n">
        <f aca="false">ROUND(P8828*S8828,2)</f>
        <v>3.6</v>
      </c>
      <c r="U8828" s="21" t="n">
        <f aca="false">IF(T8828&lt;=10,1,IF(T8828&lt;=20,2,IF(T8828&lt;=30,3,IF(T8828&lt;=40,4,IF(T8828&lt;=50,5,IF(T8828&lt;=100,6,IF(T8828&lt;=250,7,8)))))))</f>
        <v>1</v>
      </c>
      <c r="V8828" s="21" t="n">
        <f aca="false">IF(AND(OR(Dashboard!$T$3="All",R8828=Dashboard!$T$3),OR(Dashboard!$T$4="All",D8828=Dashboard!$T$4)),1,0)</f>
        <v>1</v>
      </c>
      <c r="W8828" s="21" t="n">
        <f aca="false">IF(V8828=1,T8828+ROW()/10000000,0)</f>
        <v>3.6008828</v>
      </c>
    </row>
    <row r="8829" customFormat="false" ht="15" hidden="false" customHeight="false" outlineLevel="0" collapsed="false">
      <c r="A8829" s="0" t="n">
        <v>8096</v>
      </c>
      <c r="B8829" s="0" t="s">
        <v>18584</v>
      </c>
      <c r="C8829" s="0" t="n">
        <v>1</v>
      </c>
      <c r="D8829" s="0" t="s">
        <v>17189</v>
      </c>
      <c r="E8829" s="0" t="s">
        <v>18585</v>
      </c>
      <c r="F8829" s="0" t="s">
        <v>18570</v>
      </c>
      <c r="G8829" s="0" t="s">
        <v>18571</v>
      </c>
      <c r="H8829" s="0" t="s">
        <v>2288</v>
      </c>
      <c r="I8829" s="0" t="s">
        <v>2123</v>
      </c>
      <c r="J8829" s="0" t="s">
        <v>47</v>
      </c>
      <c r="K8829" s="0" t="s">
        <v>47</v>
      </c>
      <c r="L8829" s="0" t="s">
        <v>47</v>
      </c>
      <c r="M8829" s="0" t="s">
        <v>47</v>
      </c>
      <c r="N8829" s="0" t="n">
        <v>1</v>
      </c>
      <c r="O8829" s="0" t="n">
        <v>2</v>
      </c>
      <c r="P8829" s="0" t="n">
        <v>300</v>
      </c>
      <c r="Q8829" s="0" t="n">
        <v>1</v>
      </c>
      <c r="R8829" s="0" t="str">
        <f aca="false">INDEX(Lookup!$B$4:$B$18,MATCH(C8829,Lookup!$A$4:$A$18,0))</f>
        <v>India</v>
      </c>
      <c r="S8829" s="20" t="n">
        <f aca="false">INDEX(Lookup!$D$4:$D$18,MATCH(C8829,Lookup!$A$4:$A$18,0))</f>
        <v>0.012</v>
      </c>
      <c r="T8829" s="21" t="n">
        <f aca="false">ROUND(P8829*S8829,2)</f>
        <v>3.6</v>
      </c>
      <c r="U8829" s="21" t="n">
        <f aca="false">IF(T8829&lt;=10,1,IF(T8829&lt;=20,2,IF(T8829&lt;=30,3,IF(T8829&lt;=40,4,IF(T8829&lt;=50,5,IF(T8829&lt;=100,6,IF(T8829&lt;=250,7,8)))))))</f>
        <v>1</v>
      </c>
      <c r="V8829" s="21" t="n">
        <f aca="false">IF(AND(OR(Dashboard!$T$3="All",R8829=Dashboard!$T$3),OR(Dashboard!$T$4="All",D8829=Dashboard!$T$4)),1,0)</f>
        <v>1</v>
      </c>
      <c r="W8829" s="21" t="n">
        <f aca="false">IF(V8829=1,T8829+ROW()/10000000,0)</f>
        <v>3.6008829</v>
      </c>
    </row>
    <row r="8830" customFormat="false" ht="15" hidden="false" customHeight="false" outlineLevel="0" collapsed="false">
      <c r="A8830" s="0" t="n">
        <v>18459896</v>
      </c>
      <c r="B8830" s="0" t="s">
        <v>18586</v>
      </c>
      <c r="C8830" s="0" t="n">
        <v>1</v>
      </c>
      <c r="D8830" s="0" t="s">
        <v>17189</v>
      </c>
      <c r="E8830" s="0" t="s">
        <v>18587</v>
      </c>
      <c r="F8830" s="0" t="s">
        <v>18570</v>
      </c>
      <c r="G8830" s="0" t="s">
        <v>18571</v>
      </c>
      <c r="H8830" s="0" t="s">
        <v>402</v>
      </c>
      <c r="I8830" s="0" t="s">
        <v>2123</v>
      </c>
      <c r="J8830" s="0" t="s">
        <v>47</v>
      </c>
      <c r="K8830" s="0" t="s">
        <v>47</v>
      </c>
      <c r="L8830" s="0" t="s">
        <v>47</v>
      </c>
      <c r="M8830" s="0" t="s">
        <v>47</v>
      </c>
      <c r="N8830" s="0" t="n">
        <v>1</v>
      </c>
      <c r="O8830" s="0" t="n">
        <v>1</v>
      </c>
      <c r="P8830" s="0" t="n">
        <v>200</v>
      </c>
      <c r="Q8830" s="0" t="n">
        <v>1</v>
      </c>
      <c r="R8830" s="0" t="str">
        <f aca="false">INDEX(Lookup!$B$4:$B$18,MATCH(C8830,Lookup!$A$4:$A$18,0))</f>
        <v>India</v>
      </c>
      <c r="S8830" s="20" t="n">
        <f aca="false">INDEX(Lookup!$D$4:$D$18,MATCH(C8830,Lookup!$A$4:$A$18,0))</f>
        <v>0.012</v>
      </c>
      <c r="T8830" s="21" t="n">
        <f aca="false">ROUND(P8830*S8830,2)</f>
        <v>2.4</v>
      </c>
      <c r="U8830" s="21" t="n">
        <f aca="false">IF(T8830&lt;=10,1,IF(T8830&lt;=20,2,IF(T8830&lt;=30,3,IF(T8830&lt;=40,4,IF(T8830&lt;=50,5,IF(T8830&lt;=100,6,IF(T8830&lt;=250,7,8)))))))</f>
        <v>1</v>
      </c>
      <c r="V8830" s="21" t="n">
        <f aca="false">IF(AND(OR(Dashboard!$T$3="All",R8830=Dashboard!$T$3),OR(Dashboard!$T$4="All",D8830=Dashboard!$T$4)),1,0)</f>
        <v>1</v>
      </c>
      <c r="W8830" s="21" t="n">
        <f aca="false">IF(V8830=1,T8830+ROW()/10000000,0)</f>
        <v>2.400883</v>
      </c>
    </row>
    <row r="8831" customFormat="false" ht="15" hidden="false" customHeight="false" outlineLevel="0" collapsed="false">
      <c r="A8831" s="0" t="n">
        <v>5702</v>
      </c>
      <c r="B8831" s="0" t="s">
        <v>18588</v>
      </c>
      <c r="C8831" s="0" t="n">
        <v>1</v>
      </c>
      <c r="D8831" s="0" t="s">
        <v>17189</v>
      </c>
      <c r="E8831" s="0" t="s">
        <v>18580</v>
      </c>
      <c r="F8831" s="0" t="s">
        <v>18570</v>
      </c>
      <c r="G8831" s="0" t="s">
        <v>18571</v>
      </c>
      <c r="H8831" s="0" t="s">
        <v>2128</v>
      </c>
      <c r="I8831" s="0" t="s">
        <v>2123</v>
      </c>
      <c r="J8831" s="0" t="s">
        <v>47</v>
      </c>
      <c r="K8831" s="0" t="s">
        <v>47</v>
      </c>
      <c r="L8831" s="0" t="s">
        <v>47</v>
      </c>
      <c r="M8831" s="0" t="s">
        <v>47</v>
      </c>
      <c r="N8831" s="0" t="n">
        <v>1</v>
      </c>
      <c r="O8831" s="0" t="n">
        <v>2</v>
      </c>
      <c r="P8831" s="0" t="n">
        <v>150</v>
      </c>
      <c r="Q8831" s="0" t="n">
        <v>1</v>
      </c>
      <c r="R8831" s="0" t="str">
        <f aca="false">INDEX(Lookup!$B$4:$B$18,MATCH(C8831,Lookup!$A$4:$A$18,0))</f>
        <v>India</v>
      </c>
      <c r="S8831" s="20" t="n">
        <f aca="false">INDEX(Lookup!$D$4:$D$18,MATCH(C8831,Lookup!$A$4:$A$18,0))</f>
        <v>0.012</v>
      </c>
      <c r="T8831" s="21" t="n">
        <f aca="false">ROUND(P8831*S8831,2)</f>
        <v>1.8</v>
      </c>
      <c r="U8831" s="21" t="n">
        <f aca="false">IF(T8831&lt;=10,1,IF(T8831&lt;=20,2,IF(T8831&lt;=30,3,IF(T8831&lt;=40,4,IF(T8831&lt;=50,5,IF(T8831&lt;=100,6,IF(T8831&lt;=250,7,8)))))))</f>
        <v>1</v>
      </c>
      <c r="V8831" s="21" t="n">
        <f aca="false">IF(AND(OR(Dashboard!$T$3="All",R8831=Dashboard!$T$3),OR(Dashboard!$T$4="All",D8831=Dashboard!$T$4)),1,0)</f>
        <v>1</v>
      </c>
      <c r="W8831" s="21" t="n">
        <f aca="false">IF(V8831=1,T8831+ROW()/10000000,0)</f>
        <v>1.8008831</v>
      </c>
    </row>
    <row r="8832" customFormat="false" ht="15" hidden="false" customHeight="false" outlineLevel="0" collapsed="false">
      <c r="A8832" s="0" t="n">
        <v>304502</v>
      </c>
      <c r="B8832" s="0" t="s">
        <v>18589</v>
      </c>
      <c r="C8832" s="0" t="n">
        <v>1</v>
      </c>
      <c r="D8832" s="0" t="s">
        <v>17189</v>
      </c>
      <c r="E8832" s="0" t="s">
        <v>18590</v>
      </c>
      <c r="F8832" s="0" t="s">
        <v>18570</v>
      </c>
      <c r="G8832" s="0" t="s">
        <v>18571</v>
      </c>
      <c r="H8832" s="0" t="s">
        <v>2128</v>
      </c>
      <c r="I8832" s="0" t="s">
        <v>2123</v>
      </c>
      <c r="J8832" s="0" t="s">
        <v>47</v>
      </c>
      <c r="K8832" s="0" t="s">
        <v>47</v>
      </c>
      <c r="L8832" s="0" t="s">
        <v>47</v>
      </c>
      <c r="M8832" s="0" t="s">
        <v>47</v>
      </c>
      <c r="N8832" s="0" t="n">
        <v>1</v>
      </c>
      <c r="O8832" s="0" t="n">
        <v>0</v>
      </c>
      <c r="P8832" s="0" t="n">
        <v>100</v>
      </c>
      <c r="Q8832" s="0" t="n">
        <v>1</v>
      </c>
      <c r="R8832" s="0" t="str">
        <f aca="false">INDEX(Lookup!$B$4:$B$18,MATCH(C8832,Lookup!$A$4:$A$18,0))</f>
        <v>India</v>
      </c>
      <c r="S8832" s="20" t="n">
        <f aca="false">INDEX(Lookup!$D$4:$D$18,MATCH(C8832,Lookup!$A$4:$A$18,0))</f>
        <v>0.012</v>
      </c>
      <c r="T8832" s="21" t="n">
        <f aca="false">ROUND(P8832*S8832,2)</f>
        <v>1.2</v>
      </c>
      <c r="U8832" s="21" t="n">
        <f aca="false">IF(T8832&lt;=10,1,IF(T8832&lt;=20,2,IF(T8832&lt;=30,3,IF(T8832&lt;=40,4,IF(T8832&lt;=50,5,IF(T8832&lt;=100,6,IF(T8832&lt;=250,7,8)))))))</f>
        <v>1</v>
      </c>
      <c r="V8832" s="21" t="n">
        <f aca="false">IF(AND(OR(Dashboard!$T$3="All",R8832=Dashboard!$T$3),OR(Dashboard!$T$4="All",D8832=Dashboard!$T$4)),1,0)</f>
        <v>1</v>
      </c>
      <c r="W8832" s="21" t="n">
        <f aca="false">IF(V8832=1,T8832+ROW()/10000000,0)</f>
        <v>1.2008832</v>
      </c>
    </row>
    <row r="8833" customFormat="false" ht="15" hidden="false" customHeight="false" outlineLevel="0" collapsed="false">
      <c r="A8833" s="0" t="n">
        <v>18432196</v>
      </c>
      <c r="B8833" s="0" t="s">
        <v>18591</v>
      </c>
      <c r="C8833" s="0" t="n">
        <v>1</v>
      </c>
      <c r="D8833" s="0" t="s">
        <v>17189</v>
      </c>
      <c r="E8833" s="0" t="s">
        <v>18592</v>
      </c>
      <c r="F8833" s="0" t="s">
        <v>18570</v>
      </c>
      <c r="G8833" s="0" t="s">
        <v>18571</v>
      </c>
      <c r="H8833" s="0" t="s">
        <v>2128</v>
      </c>
      <c r="I8833" s="0" t="s">
        <v>2123</v>
      </c>
      <c r="J8833" s="0" t="s">
        <v>47</v>
      </c>
      <c r="K8833" s="0" t="s">
        <v>47</v>
      </c>
      <c r="L8833" s="0" t="s">
        <v>47</v>
      </c>
      <c r="M8833" s="0" t="s">
        <v>47</v>
      </c>
      <c r="N8833" s="0" t="n">
        <v>1</v>
      </c>
      <c r="O8833" s="0" t="n">
        <v>0</v>
      </c>
      <c r="P8833" s="0" t="n">
        <v>100</v>
      </c>
      <c r="Q8833" s="0" t="n">
        <v>1</v>
      </c>
      <c r="R8833" s="0" t="str">
        <f aca="false">INDEX(Lookup!$B$4:$B$18,MATCH(C8833,Lookup!$A$4:$A$18,0))</f>
        <v>India</v>
      </c>
      <c r="S8833" s="20" t="n">
        <f aca="false">INDEX(Lookup!$D$4:$D$18,MATCH(C8833,Lookup!$A$4:$A$18,0))</f>
        <v>0.012</v>
      </c>
      <c r="T8833" s="21" t="n">
        <f aca="false">ROUND(P8833*S8833,2)</f>
        <v>1.2</v>
      </c>
      <c r="U8833" s="21" t="n">
        <f aca="false">IF(T8833&lt;=10,1,IF(T8833&lt;=20,2,IF(T8833&lt;=30,3,IF(T8833&lt;=40,4,IF(T8833&lt;=50,5,IF(T8833&lt;=100,6,IF(T8833&lt;=250,7,8)))))))</f>
        <v>1</v>
      </c>
      <c r="V8833" s="21" t="n">
        <f aca="false">IF(AND(OR(Dashboard!$T$3="All",R8833=Dashboard!$T$3),OR(Dashboard!$T$4="All",D8833=Dashboard!$T$4)),1,0)</f>
        <v>1</v>
      </c>
      <c r="W8833" s="21" t="n">
        <f aca="false">IF(V8833=1,T8833+ROW()/10000000,0)</f>
        <v>1.2008833</v>
      </c>
    </row>
    <row r="8834" customFormat="false" ht="15" hidden="false" customHeight="false" outlineLevel="0" collapsed="false">
      <c r="A8834" s="0" t="n">
        <v>18414468</v>
      </c>
      <c r="B8834" s="0" t="s">
        <v>5013</v>
      </c>
      <c r="C8834" s="0" t="n">
        <v>1</v>
      </c>
      <c r="D8834" s="0" t="s">
        <v>17189</v>
      </c>
      <c r="E8834" s="0" t="s">
        <v>18593</v>
      </c>
      <c r="F8834" s="0" t="s">
        <v>18594</v>
      </c>
      <c r="G8834" s="0" t="s">
        <v>18595</v>
      </c>
      <c r="H8834" s="0" t="s">
        <v>3119</v>
      </c>
      <c r="I8834" s="0" t="s">
        <v>2123</v>
      </c>
      <c r="J8834" s="0" t="s">
        <v>47</v>
      </c>
      <c r="K8834" s="0" t="s">
        <v>46</v>
      </c>
      <c r="L8834" s="0" t="s">
        <v>46</v>
      </c>
      <c r="M8834" s="0" t="s">
        <v>47</v>
      </c>
      <c r="N8834" s="0" t="n">
        <v>2</v>
      </c>
      <c r="O8834" s="0" t="n">
        <v>8</v>
      </c>
      <c r="P8834" s="0" t="n">
        <v>650</v>
      </c>
      <c r="Q8834" s="0" t="n">
        <v>2.7</v>
      </c>
      <c r="R8834" s="0" t="str">
        <f aca="false">INDEX(Lookup!$B$4:$B$18,MATCH(C8834,Lookup!$A$4:$A$18,0))</f>
        <v>India</v>
      </c>
      <c r="S8834" s="20" t="n">
        <f aca="false">INDEX(Lookup!$D$4:$D$18,MATCH(C8834,Lookup!$A$4:$A$18,0))</f>
        <v>0.012</v>
      </c>
      <c r="T8834" s="21" t="n">
        <f aca="false">ROUND(P8834*S8834,2)</f>
        <v>7.8</v>
      </c>
      <c r="U8834" s="21" t="n">
        <f aca="false">IF(T8834&lt;=10,1,IF(T8834&lt;=20,2,IF(T8834&lt;=30,3,IF(T8834&lt;=40,4,IF(T8834&lt;=50,5,IF(T8834&lt;=100,6,IF(T8834&lt;=250,7,8)))))))</f>
        <v>1</v>
      </c>
      <c r="V8834" s="21" t="n">
        <f aca="false">IF(AND(OR(Dashboard!$T$3="All",R8834=Dashboard!$T$3),OR(Dashboard!$T$4="All",D8834=Dashboard!$T$4)),1,0)</f>
        <v>1</v>
      </c>
      <c r="W8834" s="21" t="n">
        <f aca="false">IF(V8834=1,T8834+ROW()/10000000,0)</f>
        <v>7.8008834</v>
      </c>
    </row>
    <row r="8835" customFormat="false" ht="15" hidden="false" customHeight="false" outlineLevel="0" collapsed="false">
      <c r="A8835" s="0" t="n">
        <v>8090</v>
      </c>
      <c r="B8835" s="0" t="s">
        <v>7243</v>
      </c>
      <c r="C8835" s="0" t="n">
        <v>1</v>
      </c>
      <c r="D8835" s="0" t="s">
        <v>17189</v>
      </c>
      <c r="E8835" s="0" t="s">
        <v>18596</v>
      </c>
      <c r="F8835" s="0" t="s">
        <v>18594</v>
      </c>
      <c r="G8835" s="0" t="s">
        <v>18595</v>
      </c>
      <c r="H8835" s="0" t="s">
        <v>2288</v>
      </c>
      <c r="I8835" s="0" t="s">
        <v>2123</v>
      </c>
      <c r="J8835" s="0" t="s">
        <v>47</v>
      </c>
      <c r="K8835" s="0" t="s">
        <v>47</v>
      </c>
      <c r="L8835" s="0" t="s">
        <v>47</v>
      </c>
      <c r="M8835" s="0" t="s">
        <v>47</v>
      </c>
      <c r="N8835" s="0" t="n">
        <v>1</v>
      </c>
      <c r="O8835" s="0" t="n">
        <v>15</v>
      </c>
      <c r="P8835" s="0" t="n">
        <v>300</v>
      </c>
      <c r="Q8835" s="0" t="n">
        <v>2.7</v>
      </c>
      <c r="R8835" s="0" t="str">
        <f aca="false">INDEX(Lookup!$B$4:$B$18,MATCH(C8835,Lookup!$A$4:$A$18,0))</f>
        <v>India</v>
      </c>
      <c r="S8835" s="20" t="n">
        <f aca="false">INDEX(Lookup!$D$4:$D$18,MATCH(C8835,Lookup!$A$4:$A$18,0))</f>
        <v>0.012</v>
      </c>
      <c r="T8835" s="21" t="n">
        <f aca="false">ROUND(P8835*S8835,2)</f>
        <v>3.6</v>
      </c>
      <c r="U8835" s="21" t="n">
        <f aca="false">IF(T8835&lt;=10,1,IF(T8835&lt;=20,2,IF(T8835&lt;=30,3,IF(T8835&lt;=40,4,IF(T8835&lt;=50,5,IF(T8835&lt;=100,6,IF(T8835&lt;=250,7,8)))))))</f>
        <v>1</v>
      </c>
      <c r="V8835" s="21" t="n">
        <f aca="false">IF(AND(OR(Dashboard!$T$3="All",R8835=Dashboard!$T$3),OR(Dashboard!$T$4="All",D8835=Dashboard!$T$4)),1,0)</f>
        <v>1</v>
      </c>
      <c r="W8835" s="21" t="n">
        <f aca="false">IF(V8835=1,T8835+ROW()/10000000,0)</f>
        <v>3.6008835</v>
      </c>
    </row>
    <row r="8836" customFormat="false" ht="15" hidden="false" customHeight="false" outlineLevel="0" collapsed="false">
      <c r="A8836" s="0" t="n">
        <v>8092</v>
      </c>
      <c r="B8836" s="0" t="s">
        <v>18597</v>
      </c>
      <c r="C8836" s="0" t="n">
        <v>1</v>
      </c>
      <c r="D8836" s="0" t="s">
        <v>17189</v>
      </c>
      <c r="E8836" s="0" t="s">
        <v>18598</v>
      </c>
      <c r="F8836" s="0" t="s">
        <v>18594</v>
      </c>
      <c r="G8836" s="0" t="s">
        <v>18595</v>
      </c>
      <c r="H8836" s="0" t="s">
        <v>2293</v>
      </c>
      <c r="I8836" s="0" t="s">
        <v>2123</v>
      </c>
      <c r="J8836" s="0" t="s">
        <v>47</v>
      </c>
      <c r="K8836" s="0" t="s">
        <v>47</v>
      </c>
      <c r="L8836" s="0" t="s">
        <v>47</v>
      </c>
      <c r="M8836" s="0" t="s">
        <v>47</v>
      </c>
      <c r="N8836" s="0" t="n">
        <v>1</v>
      </c>
      <c r="O8836" s="0" t="n">
        <v>12</v>
      </c>
      <c r="P8836" s="0" t="n">
        <v>350</v>
      </c>
      <c r="Q8836" s="0" t="n">
        <v>2.9</v>
      </c>
      <c r="R8836" s="0" t="str">
        <f aca="false">INDEX(Lookup!$B$4:$B$18,MATCH(C8836,Lookup!$A$4:$A$18,0))</f>
        <v>India</v>
      </c>
      <c r="S8836" s="20" t="n">
        <f aca="false">INDEX(Lookup!$D$4:$D$18,MATCH(C8836,Lookup!$A$4:$A$18,0))</f>
        <v>0.012</v>
      </c>
      <c r="T8836" s="21" t="n">
        <f aca="false">ROUND(P8836*S8836,2)</f>
        <v>4.2</v>
      </c>
      <c r="U8836" s="21" t="n">
        <f aca="false">IF(T8836&lt;=10,1,IF(T8836&lt;=20,2,IF(T8836&lt;=30,3,IF(T8836&lt;=40,4,IF(T8836&lt;=50,5,IF(T8836&lt;=100,6,IF(T8836&lt;=250,7,8)))))))</f>
        <v>1</v>
      </c>
      <c r="V8836" s="21" t="n">
        <f aca="false">IF(AND(OR(Dashboard!$T$3="All",R8836=Dashboard!$T$3),OR(Dashboard!$T$4="All",D8836=Dashboard!$T$4)),1,0)</f>
        <v>1</v>
      </c>
      <c r="W8836" s="21" t="n">
        <f aca="false">IF(V8836=1,T8836+ROW()/10000000,0)</f>
        <v>4.2008836</v>
      </c>
    </row>
    <row r="8837" customFormat="false" ht="15" hidden="false" customHeight="false" outlineLevel="0" collapsed="false">
      <c r="A8837" s="0" t="n">
        <v>18391140</v>
      </c>
      <c r="B8837" s="0" t="s">
        <v>18599</v>
      </c>
      <c r="C8837" s="0" t="n">
        <v>1</v>
      </c>
      <c r="D8837" s="0" t="s">
        <v>17189</v>
      </c>
      <c r="E8837" s="0" t="s">
        <v>18600</v>
      </c>
      <c r="F8837" s="0" t="s">
        <v>18594</v>
      </c>
      <c r="G8837" s="0" t="s">
        <v>18595</v>
      </c>
      <c r="H8837" s="0" t="s">
        <v>402</v>
      </c>
      <c r="I8837" s="0" t="s">
        <v>2123</v>
      </c>
      <c r="J8837" s="0" t="s">
        <v>47</v>
      </c>
      <c r="K8837" s="0" t="s">
        <v>47</v>
      </c>
      <c r="L8837" s="0" t="s">
        <v>47</v>
      </c>
      <c r="M8837" s="0" t="s">
        <v>47</v>
      </c>
      <c r="N8837" s="0" t="n">
        <v>1</v>
      </c>
      <c r="O8837" s="0" t="n">
        <v>10</v>
      </c>
      <c r="P8837" s="0" t="n">
        <v>350</v>
      </c>
      <c r="Q8837" s="0" t="n">
        <v>3.1</v>
      </c>
      <c r="R8837" s="0" t="str">
        <f aca="false">INDEX(Lookup!$B$4:$B$18,MATCH(C8837,Lookup!$A$4:$A$18,0))</f>
        <v>India</v>
      </c>
      <c r="S8837" s="20" t="n">
        <f aca="false">INDEX(Lookup!$D$4:$D$18,MATCH(C8837,Lookup!$A$4:$A$18,0))</f>
        <v>0.012</v>
      </c>
      <c r="T8837" s="21" t="n">
        <f aca="false">ROUND(P8837*S8837,2)</f>
        <v>4.2</v>
      </c>
      <c r="U8837" s="21" t="n">
        <f aca="false">IF(T8837&lt;=10,1,IF(T8837&lt;=20,2,IF(T8837&lt;=30,3,IF(T8837&lt;=40,4,IF(T8837&lt;=50,5,IF(T8837&lt;=100,6,IF(T8837&lt;=250,7,8)))))))</f>
        <v>1</v>
      </c>
      <c r="V8837" s="21" t="n">
        <f aca="false">IF(AND(OR(Dashboard!$T$3="All",R8837=Dashboard!$T$3),OR(Dashboard!$T$4="All",D8837=Dashboard!$T$4)),1,0)</f>
        <v>1</v>
      </c>
      <c r="W8837" s="21" t="n">
        <f aca="false">IF(V8837=1,T8837+ROW()/10000000,0)</f>
        <v>4.2008837</v>
      </c>
    </row>
    <row r="8838" customFormat="false" ht="15" hidden="false" customHeight="false" outlineLevel="0" collapsed="false">
      <c r="A8838" s="0" t="n">
        <v>312935</v>
      </c>
      <c r="B8838" s="0" t="s">
        <v>17588</v>
      </c>
      <c r="C8838" s="0" t="n">
        <v>1</v>
      </c>
      <c r="D8838" s="0" t="s">
        <v>17189</v>
      </c>
      <c r="E8838" s="0" t="s">
        <v>18601</v>
      </c>
      <c r="F8838" s="0" t="s">
        <v>18594</v>
      </c>
      <c r="G8838" s="0" t="s">
        <v>18595</v>
      </c>
      <c r="H8838" s="0" t="s">
        <v>2359</v>
      </c>
      <c r="I8838" s="0" t="s">
        <v>2123</v>
      </c>
      <c r="J8838" s="0" t="s">
        <v>47</v>
      </c>
      <c r="K8838" s="0" t="s">
        <v>47</v>
      </c>
      <c r="L8838" s="0" t="s">
        <v>47</v>
      </c>
      <c r="M8838" s="0" t="s">
        <v>47</v>
      </c>
      <c r="N8838" s="0" t="n">
        <v>2</v>
      </c>
      <c r="O8838" s="0" t="n">
        <v>1</v>
      </c>
      <c r="P8838" s="0" t="n">
        <v>700</v>
      </c>
      <c r="Q8838" s="0" t="n">
        <v>1</v>
      </c>
      <c r="R8838" s="0" t="str">
        <f aca="false">INDEX(Lookup!$B$4:$B$18,MATCH(C8838,Lookup!$A$4:$A$18,0))</f>
        <v>India</v>
      </c>
      <c r="S8838" s="20" t="n">
        <f aca="false">INDEX(Lookup!$D$4:$D$18,MATCH(C8838,Lookup!$A$4:$A$18,0))</f>
        <v>0.012</v>
      </c>
      <c r="T8838" s="21" t="n">
        <f aca="false">ROUND(P8838*S8838,2)</f>
        <v>8.4</v>
      </c>
      <c r="U8838" s="21" t="n">
        <f aca="false">IF(T8838&lt;=10,1,IF(T8838&lt;=20,2,IF(T8838&lt;=30,3,IF(T8838&lt;=40,4,IF(T8838&lt;=50,5,IF(T8838&lt;=100,6,IF(T8838&lt;=250,7,8)))))))</f>
        <v>1</v>
      </c>
      <c r="V8838" s="21" t="n">
        <f aca="false">IF(AND(OR(Dashboard!$T$3="All",R8838=Dashboard!$T$3),OR(Dashboard!$T$4="All",D8838=Dashboard!$T$4)),1,0)</f>
        <v>1</v>
      </c>
      <c r="W8838" s="21" t="n">
        <f aca="false">IF(V8838=1,T8838+ROW()/10000000,0)</f>
        <v>8.4008838</v>
      </c>
    </row>
    <row r="8839" customFormat="false" ht="15" hidden="false" customHeight="false" outlineLevel="0" collapsed="false">
      <c r="A8839" s="0" t="n">
        <v>18313786</v>
      </c>
      <c r="B8839" s="0" t="s">
        <v>18602</v>
      </c>
      <c r="C8839" s="0" t="n">
        <v>1</v>
      </c>
      <c r="D8839" s="0" t="s">
        <v>17189</v>
      </c>
      <c r="E8839" s="0" t="s">
        <v>18603</v>
      </c>
      <c r="F8839" s="0" t="s">
        <v>18594</v>
      </c>
      <c r="G8839" s="0" t="s">
        <v>18595</v>
      </c>
      <c r="H8839" s="0" t="s">
        <v>3942</v>
      </c>
      <c r="I8839" s="0" t="s">
        <v>2123</v>
      </c>
      <c r="J8839" s="0" t="s">
        <v>47</v>
      </c>
      <c r="K8839" s="0" t="s">
        <v>47</v>
      </c>
      <c r="L8839" s="0" t="s">
        <v>47</v>
      </c>
      <c r="M8839" s="0" t="s">
        <v>47</v>
      </c>
      <c r="N8839" s="0" t="n">
        <v>1</v>
      </c>
      <c r="O8839" s="0" t="n">
        <v>2</v>
      </c>
      <c r="P8839" s="0" t="n">
        <v>200</v>
      </c>
      <c r="Q8839" s="0" t="n">
        <v>1</v>
      </c>
      <c r="R8839" s="0" t="str">
        <f aca="false">INDEX(Lookup!$B$4:$B$18,MATCH(C8839,Lookup!$A$4:$A$18,0))</f>
        <v>India</v>
      </c>
      <c r="S8839" s="20" t="n">
        <f aca="false">INDEX(Lookup!$D$4:$D$18,MATCH(C8839,Lookup!$A$4:$A$18,0))</f>
        <v>0.012</v>
      </c>
      <c r="T8839" s="21" t="n">
        <f aca="false">ROUND(P8839*S8839,2)</f>
        <v>2.4</v>
      </c>
      <c r="U8839" s="21" t="n">
        <f aca="false">IF(T8839&lt;=10,1,IF(T8839&lt;=20,2,IF(T8839&lt;=30,3,IF(T8839&lt;=40,4,IF(T8839&lt;=50,5,IF(T8839&lt;=100,6,IF(T8839&lt;=250,7,8)))))))</f>
        <v>1</v>
      </c>
      <c r="V8839" s="21" t="n">
        <f aca="false">IF(AND(OR(Dashboard!$T$3="All",R8839=Dashboard!$T$3),OR(Dashboard!$T$4="All",D8839=Dashboard!$T$4)),1,0)</f>
        <v>1</v>
      </c>
      <c r="W8839" s="21" t="n">
        <f aca="false">IF(V8839=1,T8839+ROW()/10000000,0)</f>
        <v>2.4008839</v>
      </c>
    </row>
    <row r="8840" customFormat="false" ht="15" hidden="false" customHeight="false" outlineLevel="0" collapsed="false">
      <c r="A8840" s="0" t="n">
        <v>18432223</v>
      </c>
      <c r="B8840" s="0" t="s">
        <v>18604</v>
      </c>
      <c r="C8840" s="0" t="n">
        <v>1</v>
      </c>
      <c r="D8840" s="0" t="s">
        <v>17189</v>
      </c>
      <c r="E8840" s="0" t="s">
        <v>18605</v>
      </c>
      <c r="F8840" s="0" t="s">
        <v>18594</v>
      </c>
      <c r="G8840" s="0" t="s">
        <v>18595</v>
      </c>
      <c r="H8840" s="0" t="s">
        <v>2662</v>
      </c>
      <c r="I8840" s="0" t="s">
        <v>2123</v>
      </c>
      <c r="J8840" s="0" t="s">
        <v>47</v>
      </c>
      <c r="K8840" s="0" t="s">
        <v>47</v>
      </c>
      <c r="L8840" s="0" t="s">
        <v>47</v>
      </c>
      <c r="M8840" s="0" t="s">
        <v>47</v>
      </c>
      <c r="N8840" s="0" t="n">
        <v>1</v>
      </c>
      <c r="O8840" s="0" t="n">
        <v>0</v>
      </c>
      <c r="P8840" s="0" t="n">
        <v>300</v>
      </c>
      <c r="Q8840" s="0" t="n">
        <v>1</v>
      </c>
      <c r="R8840" s="0" t="str">
        <f aca="false">INDEX(Lookup!$B$4:$B$18,MATCH(C8840,Lookup!$A$4:$A$18,0))</f>
        <v>India</v>
      </c>
      <c r="S8840" s="20" t="n">
        <f aca="false">INDEX(Lookup!$D$4:$D$18,MATCH(C8840,Lookup!$A$4:$A$18,0))</f>
        <v>0.012</v>
      </c>
      <c r="T8840" s="21" t="n">
        <f aca="false">ROUND(P8840*S8840,2)</f>
        <v>3.6</v>
      </c>
      <c r="U8840" s="21" t="n">
        <f aca="false">IF(T8840&lt;=10,1,IF(T8840&lt;=20,2,IF(T8840&lt;=30,3,IF(T8840&lt;=40,4,IF(T8840&lt;=50,5,IF(T8840&lt;=100,6,IF(T8840&lt;=250,7,8)))))))</f>
        <v>1</v>
      </c>
      <c r="V8840" s="21" t="n">
        <f aca="false">IF(AND(OR(Dashboard!$T$3="All",R8840=Dashboard!$T$3),OR(Dashboard!$T$4="All",D8840=Dashboard!$T$4)),1,0)</f>
        <v>1</v>
      </c>
      <c r="W8840" s="21" t="n">
        <f aca="false">IF(V8840=1,T8840+ROW()/10000000,0)</f>
        <v>3.600884</v>
      </c>
    </row>
    <row r="8841" customFormat="false" ht="15" hidden="false" customHeight="false" outlineLevel="0" collapsed="false">
      <c r="A8841" s="0" t="n">
        <v>8077</v>
      </c>
      <c r="B8841" s="0" t="s">
        <v>18606</v>
      </c>
      <c r="C8841" s="0" t="n">
        <v>1</v>
      </c>
      <c r="D8841" s="0" t="s">
        <v>17189</v>
      </c>
      <c r="E8841" s="0" t="s">
        <v>18607</v>
      </c>
      <c r="F8841" s="0" t="s">
        <v>18608</v>
      </c>
      <c r="G8841" s="0" t="s">
        <v>18609</v>
      </c>
      <c r="H8841" s="0" t="s">
        <v>2050</v>
      </c>
      <c r="I8841" s="0" t="s">
        <v>2123</v>
      </c>
      <c r="J8841" s="0" t="s">
        <v>47</v>
      </c>
      <c r="K8841" s="0" t="s">
        <v>47</v>
      </c>
      <c r="L8841" s="0" t="s">
        <v>47</v>
      </c>
      <c r="M8841" s="0" t="s">
        <v>47</v>
      </c>
      <c r="N8841" s="0" t="n">
        <v>1</v>
      </c>
      <c r="O8841" s="0" t="n">
        <v>7</v>
      </c>
      <c r="P8841" s="0" t="n">
        <v>150</v>
      </c>
      <c r="Q8841" s="0" t="n">
        <v>3.1</v>
      </c>
      <c r="R8841" s="0" t="str">
        <f aca="false">INDEX(Lookup!$B$4:$B$18,MATCH(C8841,Lookup!$A$4:$A$18,0))</f>
        <v>India</v>
      </c>
      <c r="S8841" s="20" t="n">
        <f aca="false">INDEX(Lookup!$D$4:$D$18,MATCH(C8841,Lookup!$A$4:$A$18,0))</f>
        <v>0.012</v>
      </c>
      <c r="T8841" s="21" t="n">
        <f aca="false">ROUND(P8841*S8841,2)</f>
        <v>1.8</v>
      </c>
      <c r="U8841" s="21" t="n">
        <f aca="false">IF(T8841&lt;=10,1,IF(T8841&lt;=20,2,IF(T8841&lt;=30,3,IF(T8841&lt;=40,4,IF(T8841&lt;=50,5,IF(T8841&lt;=100,6,IF(T8841&lt;=250,7,8)))))))</f>
        <v>1</v>
      </c>
      <c r="V8841" s="21" t="n">
        <f aca="false">IF(AND(OR(Dashboard!$T$3="All",R8841=Dashboard!$T$3),OR(Dashboard!$T$4="All",D8841=Dashboard!$T$4)),1,0)</f>
        <v>1</v>
      </c>
      <c r="W8841" s="21" t="n">
        <f aca="false">IF(V8841=1,T8841+ROW()/10000000,0)</f>
        <v>1.8008841</v>
      </c>
    </row>
    <row r="8842" customFormat="false" ht="15" hidden="false" customHeight="false" outlineLevel="0" collapsed="false">
      <c r="A8842" s="0" t="n">
        <v>8089</v>
      </c>
      <c r="B8842" s="0" t="s">
        <v>18610</v>
      </c>
      <c r="C8842" s="0" t="n">
        <v>1</v>
      </c>
      <c r="D8842" s="0" t="s">
        <v>17189</v>
      </c>
      <c r="E8842" s="0" t="s">
        <v>18611</v>
      </c>
      <c r="F8842" s="0" t="s">
        <v>18612</v>
      </c>
      <c r="G8842" s="0" t="s">
        <v>18613</v>
      </c>
      <c r="H8842" s="0" t="s">
        <v>2901</v>
      </c>
      <c r="I8842" s="0" t="s">
        <v>2123</v>
      </c>
      <c r="J8842" s="0" t="s">
        <v>47</v>
      </c>
      <c r="K8842" s="0" t="s">
        <v>47</v>
      </c>
      <c r="L8842" s="0" t="s">
        <v>47</v>
      </c>
      <c r="M8842" s="0" t="s">
        <v>47</v>
      </c>
      <c r="N8842" s="0" t="n">
        <v>1</v>
      </c>
      <c r="O8842" s="0" t="n">
        <v>2</v>
      </c>
      <c r="P8842" s="0" t="n">
        <v>250</v>
      </c>
      <c r="Q8842" s="0" t="n">
        <v>1</v>
      </c>
      <c r="R8842" s="0" t="str">
        <f aca="false">INDEX(Lookup!$B$4:$B$18,MATCH(C8842,Lookup!$A$4:$A$18,0))</f>
        <v>India</v>
      </c>
      <c r="S8842" s="20" t="n">
        <f aca="false">INDEX(Lookup!$D$4:$D$18,MATCH(C8842,Lookup!$A$4:$A$18,0))</f>
        <v>0.012</v>
      </c>
      <c r="T8842" s="21" t="n">
        <f aca="false">ROUND(P8842*S8842,2)</f>
        <v>3</v>
      </c>
      <c r="U8842" s="21" t="n">
        <f aca="false">IF(T8842&lt;=10,1,IF(T8842&lt;=20,2,IF(T8842&lt;=30,3,IF(T8842&lt;=40,4,IF(T8842&lt;=50,5,IF(T8842&lt;=100,6,IF(T8842&lt;=250,7,8)))))))</f>
        <v>1</v>
      </c>
      <c r="V8842" s="21" t="n">
        <f aca="false">IF(AND(OR(Dashboard!$T$3="All",R8842=Dashboard!$T$3),OR(Dashboard!$T$4="All",D8842=Dashboard!$T$4)),1,0)</f>
        <v>1</v>
      </c>
      <c r="W8842" s="21" t="n">
        <f aca="false">IF(V8842=1,T8842+ROW()/10000000,0)</f>
        <v>3.0008842</v>
      </c>
    </row>
    <row r="8843" customFormat="false" ht="15" hidden="false" customHeight="false" outlineLevel="0" collapsed="false">
      <c r="A8843" s="0" t="n">
        <v>18368771</v>
      </c>
      <c r="B8843" s="0" t="s">
        <v>18614</v>
      </c>
      <c r="C8843" s="0" t="n">
        <v>1</v>
      </c>
      <c r="D8843" s="0" t="s">
        <v>17189</v>
      </c>
      <c r="E8843" s="0" t="s">
        <v>18613</v>
      </c>
      <c r="F8843" s="0" t="s">
        <v>18612</v>
      </c>
      <c r="G8843" s="0" t="s">
        <v>18613</v>
      </c>
      <c r="H8843" s="0" t="s">
        <v>2128</v>
      </c>
      <c r="I8843" s="0" t="s">
        <v>2123</v>
      </c>
      <c r="J8843" s="0" t="s">
        <v>47</v>
      </c>
      <c r="K8843" s="0" t="s">
        <v>47</v>
      </c>
      <c r="L8843" s="0" t="s">
        <v>47</v>
      </c>
      <c r="M8843" s="0" t="s">
        <v>47</v>
      </c>
      <c r="N8843" s="0" t="n">
        <v>1</v>
      </c>
      <c r="O8843" s="0" t="n">
        <v>0</v>
      </c>
      <c r="P8843" s="0" t="n">
        <v>200</v>
      </c>
      <c r="Q8843" s="0" t="n">
        <v>1</v>
      </c>
      <c r="R8843" s="0" t="str">
        <f aca="false">INDEX(Lookup!$B$4:$B$18,MATCH(C8843,Lookup!$A$4:$A$18,0))</f>
        <v>India</v>
      </c>
      <c r="S8843" s="20" t="n">
        <f aca="false">INDEX(Lookup!$D$4:$D$18,MATCH(C8843,Lookup!$A$4:$A$18,0))</f>
        <v>0.012</v>
      </c>
      <c r="T8843" s="21" t="n">
        <f aca="false">ROUND(P8843*S8843,2)</f>
        <v>2.4</v>
      </c>
      <c r="U8843" s="21" t="n">
        <f aca="false">IF(T8843&lt;=10,1,IF(T8843&lt;=20,2,IF(T8843&lt;=30,3,IF(T8843&lt;=40,4,IF(T8843&lt;=50,5,IF(T8843&lt;=100,6,IF(T8843&lt;=250,7,8)))))))</f>
        <v>1</v>
      </c>
      <c r="V8843" s="21" t="n">
        <f aca="false">IF(AND(OR(Dashboard!$T$3="All",R8843=Dashboard!$T$3),OR(Dashboard!$T$4="All",D8843=Dashboard!$T$4)),1,0)</f>
        <v>1</v>
      </c>
      <c r="W8843" s="21" t="n">
        <f aca="false">IF(V8843=1,T8843+ROW()/10000000,0)</f>
        <v>2.4008843</v>
      </c>
    </row>
    <row r="8844" customFormat="false" ht="15" hidden="false" customHeight="false" outlineLevel="0" collapsed="false">
      <c r="A8844" s="0" t="n">
        <v>18481296</v>
      </c>
      <c r="B8844" s="0" t="s">
        <v>18499</v>
      </c>
      <c r="C8844" s="0" t="n">
        <v>1</v>
      </c>
      <c r="D8844" s="0" t="s">
        <v>17189</v>
      </c>
      <c r="E8844" s="0" t="s">
        <v>18615</v>
      </c>
      <c r="F8844" s="0" t="s">
        <v>18612</v>
      </c>
      <c r="G8844" s="0" t="s">
        <v>18613</v>
      </c>
      <c r="H8844" s="0" t="s">
        <v>2288</v>
      </c>
      <c r="I8844" s="0" t="s">
        <v>2123</v>
      </c>
      <c r="J8844" s="0" t="s">
        <v>47</v>
      </c>
      <c r="K8844" s="0" t="s">
        <v>46</v>
      </c>
      <c r="L8844" s="0" t="s">
        <v>47</v>
      </c>
      <c r="M8844" s="0" t="s">
        <v>47</v>
      </c>
      <c r="N8844" s="0" t="n">
        <v>2</v>
      </c>
      <c r="O8844" s="0" t="n">
        <v>0</v>
      </c>
      <c r="P8844" s="0" t="n">
        <v>500</v>
      </c>
      <c r="Q8844" s="0" t="n">
        <v>1</v>
      </c>
      <c r="R8844" s="0" t="str">
        <f aca="false">INDEX(Lookup!$B$4:$B$18,MATCH(C8844,Lookup!$A$4:$A$18,0))</f>
        <v>India</v>
      </c>
      <c r="S8844" s="20" t="n">
        <f aca="false">INDEX(Lookup!$D$4:$D$18,MATCH(C8844,Lookup!$A$4:$A$18,0))</f>
        <v>0.012</v>
      </c>
      <c r="T8844" s="21" t="n">
        <f aca="false">ROUND(P8844*S8844,2)</f>
        <v>6</v>
      </c>
      <c r="U8844" s="21" t="n">
        <f aca="false">IF(T8844&lt;=10,1,IF(T8844&lt;=20,2,IF(T8844&lt;=30,3,IF(T8844&lt;=40,4,IF(T8844&lt;=50,5,IF(T8844&lt;=100,6,IF(T8844&lt;=250,7,8)))))))</f>
        <v>1</v>
      </c>
      <c r="V8844" s="21" t="n">
        <f aca="false">IF(AND(OR(Dashboard!$T$3="All",R8844=Dashboard!$T$3),OR(Dashboard!$T$4="All",D8844=Dashboard!$T$4)),1,0)</f>
        <v>1</v>
      </c>
      <c r="W8844" s="21" t="n">
        <f aca="false">IF(V8844=1,T8844+ROW()/10000000,0)</f>
        <v>6.0008844</v>
      </c>
    </row>
    <row r="8845" customFormat="false" ht="15" hidden="false" customHeight="false" outlineLevel="0" collapsed="false">
      <c r="A8845" s="0" t="n">
        <v>18128894</v>
      </c>
      <c r="B8845" s="0" t="s">
        <v>18616</v>
      </c>
      <c r="C8845" s="0" t="n">
        <v>1</v>
      </c>
      <c r="D8845" s="0" t="s">
        <v>17189</v>
      </c>
      <c r="E8845" s="0" t="s">
        <v>18617</v>
      </c>
      <c r="F8845" s="0" t="s">
        <v>18618</v>
      </c>
      <c r="G8845" s="0" t="s">
        <v>18619</v>
      </c>
      <c r="H8845" s="0" t="s">
        <v>2868</v>
      </c>
      <c r="I8845" s="0" t="s">
        <v>2123</v>
      </c>
      <c r="J8845" s="0" t="s">
        <v>47</v>
      </c>
      <c r="K8845" s="0" t="s">
        <v>47</v>
      </c>
      <c r="L8845" s="0" t="s">
        <v>47</v>
      </c>
      <c r="M8845" s="0" t="s">
        <v>47</v>
      </c>
      <c r="N8845" s="0" t="n">
        <v>1</v>
      </c>
      <c r="O8845" s="0" t="n">
        <v>30</v>
      </c>
      <c r="P8845" s="0" t="n">
        <v>300</v>
      </c>
      <c r="Q8845" s="0" t="n">
        <v>3.4</v>
      </c>
      <c r="R8845" s="0" t="str">
        <f aca="false">INDEX(Lookup!$B$4:$B$18,MATCH(C8845,Lookup!$A$4:$A$18,0))</f>
        <v>India</v>
      </c>
      <c r="S8845" s="20" t="n">
        <f aca="false">INDEX(Lookup!$D$4:$D$18,MATCH(C8845,Lookup!$A$4:$A$18,0))</f>
        <v>0.012</v>
      </c>
      <c r="T8845" s="21" t="n">
        <f aca="false">ROUND(P8845*S8845,2)</f>
        <v>3.6</v>
      </c>
      <c r="U8845" s="21" t="n">
        <f aca="false">IF(T8845&lt;=10,1,IF(T8845&lt;=20,2,IF(T8845&lt;=30,3,IF(T8845&lt;=40,4,IF(T8845&lt;=50,5,IF(T8845&lt;=100,6,IF(T8845&lt;=250,7,8)))))))</f>
        <v>1</v>
      </c>
      <c r="V8845" s="21" t="n">
        <f aca="false">IF(AND(OR(Dashboard!$T$3="All",R8845=Dashboard!$T$3),OR(Dashboard!$T$4="All",D8845=Dashboard!$T$4)),1,0)</f>
        <v>1</v>
      </c>
      <c r="W8845" s="21" t="n">
        <f aca="false">IF(V8845=1,T8845+ROW()/10000000,0)</f>
        <v>3.6008845</v>
      </c>
    </row>
    <row r="8846" customFormat="false" ht="15" hidden="false" customHeight="false" outlineLevel="0" collapsed="false">
      <c r="A8846" s="0" t="n">
        <v>18451823</v>
      </c>
      <c r="B8846" s="0" t="s">
        <v>17273</v>
      </c>
      <c r="C8846" s="0" t="n">
        <v>1</v>
      </c>
      <c r="D8846" s="0" t="s">
        <v>17189</v>
      </c>
      <c r="E8846" s="0" t="s">
        <v>18619</v>
      </c>
      <c r="F8846" s="0" t="s">
        <v>18618</v>
      </c>
      <c r="G8846" s="0" t="s">
        <v>18619</v>
      </c>
      <c r="H8846" s="0" t="s">
        <v>2128</v>
      </c>
      <c r="I8846" s="0" t="s">
        <v>2123</v>
      </c>
      <c r="J8846" s="0" t="s">
        <v>47</v>
      </c>
      <c r="K8846" s="0" t="s">
        <v>46</v>
      </c>
      <c r="L8846" s="0" t="s">
        <v>47</v>
      </c>
      <c r="M8846" s="0" t="s">
        <v>47</v>
      </c>
      <c r="N8846" s="0" t="n">
        <v>2</v>
      </c>
      <c r="O8846" s="0" t="n">
        <v>6</v>
      </c>
      <c r="P8846" s="0" t="n">
        <v>650</v>
      </c>
      <c r="Q8846" s="0" t="n">
        <v>3.1</v>
      </c>
      <c r="R8846" s="0" t="str">
        <f aca="false">INDEX(Lookup!$B$4:$B$18,MATCH(C8846,Lookup!$A$4:$A$18,0))</f>
        <v>India</v>
      </c>
      <c r="S8846" s="20" t="n">
        <f aca="false">INDEX(Lookup!$D$4:$D$18,MATCH(C8846,Lookup!$A$4:$A$18,0))</f>
        <v>0.012</v>
      </c>
      <c r="T8846" s="21" t="n">
        <f aca="false">ROUND(P8846*S8846,2)</f>
        <v>7.8</v>
      </c>
      <c r="U8846" s="21" t="n">
        <f aca="false">IF(T8846&lt;=10,1,IF(T8846&lt;=20,2,IF(T8846&lt;=30,3,IF(T8846&lt;=40,4,IF(T8846&lt;=50,5,IF(T8846&lt;=100,6,IF(T8846&lt;=250,7,8)))))))</f>
        <v>1</v>
      </c>
      <c r="V8846" s="21" t="n">
        <f aca="false">IF(AND(OR(Dashboard!$T$3="All",R8846=Dashboard!$T$3),OR(Dashboard!$T$4="All",D8846=Dashboard!$T$4)),1,0)</f>
        <v>1</v>
      </c>
      <c r="W8846" s="21" t="n">
        <f aca="false">IF(V8846=1,T8846+ROW()/10000000,0)</f>
        <v>7.8008846</v>
      </c>
    </row>
    <row r="8847" customFormat="false" ht="15" hidden="false" customHeight="false" outlineLevel="0" collapsed="false">
      <c r="A8847" s="0" t="n">
        <v>18469955</v>
      </c>
      <c r="B8847" s="0" t="s">
        <v>3113</v>
      </c>
      <c r="C8847" s="0" t="n">
        <v>1</v>
      </c>
      <c r="D8847" s="0" t="s">
        <v>17189</v>
      </c>
      <c r="E8847" s="0" t="s">
        <v>18620</v>
      </c>
      <c r="F8847" s="0" t="s">
        <v>18618</v>
      </c>
      <c r="G8847" s="0" t="s">
        <v>18619</v>
      </c>
      <c r="H8847" s="0" t="s">
        <v>153</v>
      </c>
      <c r="I8847" s="0" t="s">
        <v>2123</v>
      </c>
      <c r="J8847" s="0" t="s">
        <v>47</v>
      </c>
      <c r="K8847" s="0" t="s">
        <v>47</v>
      </c>
      <c r="L8847" s="0" t="s">
        <v>47</v>
      </c>
      <c r="M8847" s="0" t="s">
        <v>47</v>
      </c>
      <c r="N8847" s="0" t="n">
        <v>1</v>
      </c>
      <c r="O8847" s="0" t="n">
        <v>0</v>
      </c>
      <c r="P8847" s="0" t="n">
        <v>450</v>
      </c>
      <c r="Q8847" s="0" t="n">
        <v>1</v>
      </c>
      <c r="R8847" s="0" t="str">
        <f aca="false">INDEX(Lookup!$B$4:$B$18,MATCH(C8847,Lookup!$A$4:$A$18,0))</f>
        <v>India</v>
      </c>
      <c r="S8847" s="20" t="n">
        <f aca="false">INDEX(Lookup!$D$4:$D$18,MATCH(C8847,Lookup!$A$4:$A$18,0))</f>
        <v>0.012</v>
      </c>
      <c r="T8847" s="21" t="n">
        <f aca="false">ROUND(P8847*S8847,2)</f>
        <v>5.4</v>
      </c>
      <c r="U8847" s="21" t="n">
        <f aca="false">IF(T8847&lt;=10,1,IF(T8847&lt;=20,2,IF(T8847&lt;=30,3,IF(T8847&lt;=40,4,IF(T8847&lt;=50,5,IF(T8847&lt;=100,6,IF(T8847&lt;=250,7,8)))))))</f>
        <v>1</v>
      </c>
      <c r="V8847" s="21" t="n">
        <f aca="false">IF(AND(OR(Dashboard!$T$3="All",R8847=Dashboard!$T$3),OR(Dashboard!$T$4="All",D8847=Dashboard!$T$4)),1,0)</f>
        <v>1</v>
      </c>
      <c r="W8847" s="21" t="n">
        <f aca="false">IF(V8847=1,T8847+ROW()/10000000,0)</f>
        <v>5.4008847</v>
      </c>
    </row>
    <row r="8848" customFormat="false" ht="15" hidden="false" customHeight="false" outlineLevel="0" collapsed="false">
      <c r="A8848" s="0" t="n">
        <v>18466392</v>
      </c>
      <c r="B8848" s="0" t="s">
        <v>18015</v>
      </c>
      <c r="C8848" s="0" t="n">
        <v>1</v>
      </c>
      <c r="D8848" s="0" t="s">
        <v>17189</v>
      </c>
      <c r="E8848" s="0" t="s">
        <v>18621</v>
      </c>
      <c r="F8848" s="0" t="s">
        <v>18618</v>
      </c>
      <c r="G8848" s="0" t="s">
        <v>18619</v>
      </c>
      <c r="H8848" s="0" t="s">
        <v>2293</v>
      </c>
      <c r="I8848" s="0" t="s">
        <v>2123</v>
      </c>
      <c r="J8848" s="0" t="s">
        <v>47</v>
      </c>
      <c r="K8848" s="0" t="s">
        <v>47</v>
      </c>
      <c r="L8848" s="0" t="s">
        <v>47</v>
      </c>
      <c r="M8848" s="0" t="s">
        <v>47</v>
      </c>
      <c r="N8848" s="0" t="n">
        <v>1</v>
      </c>
      <c r="O8848" s="0" t="n">
        <v>0</v>
      </c>
      <c r="P8848" s="0" t="n">
        <v>300</v>
      </c>
      <c r="Q8848" s="0" t="n">
        <v>1</v>
      </c>
      <c r="R8848" s="0" t="str">
        <f aca="false">INDEX(Lookup!$B$4:$B$18,MATCH(C8848,Lookup!$A$4:$A$18,0))</f>
        <v>India</v>
      </c>
      <c r="S8848" s="20" t="n">
        <f aca="false">INDEX(Lookup!$D$4:$D$18,MATCH(C8848,Lookup!$A$4:$A$18,0))</f>
        <v>0.012</v>
      </c>
      <c r="T8848" s="21" t="n">
        <f aca="false">ROUND(P8848*S8848,2)</f>
        <v>3.6</v>
      </c>
      <c r="U8848" s="21" t="n">
        <f aca="false">IF(T8848&lt;=10,1,IF(T8848&lt;=20,2,IF(T8848&lt;=30,3,IF(T8848&lt;=40,4,IF(T8848&lt;=50,5,IF(T8848&lt;=100,6,IF(T8848&lt;=250,7,8)))))))</f>
        <v>1</v>
      </c>
      <c r="V8848" s="21" t="n">
        <f aca="false">IF(AND(OR(Dashboard!$T$3="All",R8848=Dashboard!$T$3),OR(Dashboard!$T$4="All",D8848=Dashboard!$T$4)),1,0)</f>
        <v>1</v>
      </c>
      <c r="W8848" s="21" t="n">
        <f aca="false">IF(V8848=1,T8848+ROW()/10000000,0)</f>
        <v>3.6008848</v>
      </c>
    </row>
    <row r="8849" customFormat="false" ht="15" hidden="false" customHeight="false" outlineLevel="0" collapsed="false">
      <c r="A8849" s="0" t="n">
        <v>310755</v>
      </c>
      <c r="B8849" s="0" t="s">
        <v>18622</v>
      </c>
      <c r="C8849" s="0" t="n">
        <v>1</v>
      </c>
      <c r="D8849" s="0" t="s">
        <v>17189</v>
      </c>
      <c r="E8849" s="0" t="s">
        <v>18623</v>
      </c>
      <c r="F8849" s="0" t="s">
        <v>18618</v>
      </c>
      <c r="G8849" s="0" t="s">
        <v>18619</v>
      </c>
      <c r="H8849" s="0" t="s">
        <v>69</v>
      </c>
      <c r="I8849" s="0" t="s">
        <v>2123</v>
      </c>
      <c r="J8849" s="0" t="s">
        <v>47</v>
      </c>
      <c r="K8849" s="0" t="s">
        <v>47</v>
      </c>
      <c r="L8849" s="0" t="s">
        <v>47</v>
      </c>
      <c r="M8849" s="0" t="s">
        <v>47</v>
      </c>
      <c r="N8849" s="0" t="n">
        <v>1</v>
      </c>
      <c r="O8849" s="0" t="n">
        <v>3</v>
      </c>
      <c r="P8849" s="0" t="n">
        <v>300</v>
      </c>
      <c r="Q8849" s="0" t="n">
        <v>1</v>
      </c>
      <c r="R8849" s="0" t="str">
        <f aca="false">INDEX(Lookup!$B$4:$B$18,MATCH(C8849,Lookup!$A$4:$A$18,0))</f>
        <v>India</v>
      </c>
      <c r="S8849" s="20" t="n">
        <f aca="false">INDEX(Lookup!$D$4:$D$18,MATCH(C8849,Lookup!$A$4:$A$18,0))</f>
        <v>0.012</v>
      </c>
      <c r="T8849" s="21" t="n">
        <f aca="false">ROUND(P8849*S8849,2)</f>
        <v>3.6</v>
      </c>
      <c r="U8849" s="21" t="n">
        <f aca="false">IF(T8849&lt;=10,1,IF(T8849&lt;=20,2,IF(T8849&lt;=30,3,IF(T8849&lt;=40,4,IF(T8849&lt;=50,5,IF(T8849&lt;=100,6,IF(T8849&lt;=250,7,8)))))))</f>
        <v>1</v>
      </c>
      <c r="V8849" s="21" t="n">
        <f aca="false">IF(AND(OR(Dashboard!$T$3="All",R8849=Dashboard!$T$3),OR(Dashboard!$T$4="All",D8849=Dashboard!$T$4)),1,0)</f>
        <v>1</v>
      </c>
      <c r="W8849" s="21" t="n">
        <f aca="false">IF(V8849=1,T8849+ROW()/10000000,0)</f>
        <v>3.6008849</v>
      </c>
    </row>
    <row r="8850" customFormat="false" ht="15" hidden="false" customHeight="false" outlineLevel="0" collapsed="false">
      <c r="A8850" s="0" t="n">
        <v>312186</v>
      </c>
      <c r="B8850" s="0" t="s">
        <v>17206</v>
      </c>
      <c r="C8850" s="0" t="n">
        <v>1</v>
      </c>
      <c r="D8850" s="0" t="s">
        <v>17189</v>
      </c>
      <c r="E8850" s="0" t="s">
        <v>18624</v>
      </c>
      <c r="F8850" s="0" t="s">
        <v>18625</v>
      </c>
      <c r="G8850" s="0" t="s">
        <v>18626</v>
      </c>
      <c r="H8850" s="0" t="s">
        <v>156</v>
      </c>
      <c r="I8850" s="0" t="s">
        <v>2123</v>
      </c>
      <c r="J8850" s="0" t="s">
        <v>47</v>
      </c>
      <c r="K8850" s="0" t="s">
        <v>46</v>
      </c>
      <c r="L8850" s="0" t="s">
        <v>47</v>
      </c>
      <c r="M8850" s="0" t="s">
        <v>47</v>
      </c>
      <c r="N8850" s="0" t="n">
        <v>1</v>
      </c>
      <c r="O8850" s="0" t="n">
        <v>19</v>
      </c>
      <c r="P8850" s="0" t="n">
        <v>200</v>
      </c>
      <c r="Q8850" s="0" t="n">
        <v>3.2</v>
      </c>
      <c r="R8850" s="0" t="str">
        <f aca="false">INDEX(Lookup!$B$4:$B$18,MATCH(C8850,Lookup!$A$4:$A$18,0))</f>
        <v>India</v>
      </c>
      <c r="S8850" s="20" t="n">
        <f aca="false">INDEX(Lookup!$D$4:$D$18,MATCH(C8850,Lookup!$A$4:$A$18,0))</f>
        <v>0.012</v>
      </c>
      <c r="T8850" s="21" t="n">
        <f aca="false">ROUND(P8850*S8850,2)</f>
        <v>2.4</v>
      </c>
      <c r="U8850" s="21" t="n">
        <f aca="false">IF(T8850&lt;=10,1,IF(T8850&lt;=20,2,IF(T8850&lt;=30,3,IF(T8850&lt;=40,4,IF(T8850&lt;=50,5,IF(T8850&lt;=100,6,IF(T8850&lt;=250,7,8)))))))</f>
        <v>1</v>
      </c>
      <c r="V8850" s="21" t="n">
        <f aca="false">IF(AND(OR(Dashboard!$T$3="All",R8850=Dashboard!$T$3),OR(Dashboard!$T$4="All",D8850=Dashboard!$T$4)),1,0)</f>
        <v>1</v>
      </c>
      <c r="W8850" s="21" t="n">
        <f aca="false">IF(V8850=1,T8850+ROW()/10000000,0)</f>
        <v>2.400885</v>
      </c>
    </row>
    <row r="8851" customFormat="false" ht="15" hidden="false" customHeight="false" outlineLevel="0" collapsed="false">
      <c r="A8851" s="0" t="n">
        <v>4469</v>
      </c>
      <c r="B8851" s="0" t="s">
        <v>18627</v>
      </c>
      <c r="C8851" s="0" t="n">
        <v>1</v>
      </c>
      <c r="D8851" s="0" t="s">
        <v>17189</v>
      </c>
      <c r="E8851" s="0" t="s">
        <v>18628</v>
      </c>
      <c r="F8851" s="0" t="s">
        <v>18625</v>
      </c>
      <c r="G8851" s="0" t="s">
        <v>18626</v>
      </c>
      <c r="H8851" s="0" t="s">
        <v>2158</v>
      </c>
      <c r="I8851" s="0" t="s">
        <v>2123</v>
      </c>
      <c r="J8851" s="0" t="s">
        <v>46</v>
      </c>
      <c r="K8851" s="0" t="s">
        <v>47</v>
      </c>
      <c r="L8851" s="0" t="s">
        <v>47</v>
      </c>
      <c r="M8851" s="0" t="s">
        <v>47</v>
      </c>
      <c r="N8851" s="0" t="n">
        <v>3</v>
      </c>
      <c r="O8851" s="0" t="n">
        <v>325</v>
      </c>
      <c r="P8851" s="0" t="n">
        <v>1100</v>
      </c>
      <c r="Q8851" s="0" t="n">
        <v>3.2</v>
      </c>
      <c r="R8851" s="0" t="str">
        <f aca="false">INDEX(Lookup!$B$4:$B$18,MATCH(C8851,Lookup!$A$4:$A$18,0))</f>
        <v>India</v>
      </c>
      <c r="S8851" s="20" t="n">
        <f aca="false">INDEX(Lookup!$D$4:$D$18,MATCH(C8851,Lookup!$A$4:$A$18,0))</f>
        <v>0.012</v>
      </c>
      <c r="T8851" s="21" t="n">
        <f aca="false">ROUND(P8851*S8851,2)</f>
        <v>13.2</v>
      </c>
      <c r="U8851" s="21" t="n">
        <f aca="false">IF(T8851&lt;=10,1,IF(T8851&lt;=20,2,IF(T8851&lt;=30,3,IF(T8851&lt;=40,4,IF(T8851&lt;=50,5,IF(T8851&lt;=100,6,IF(T8851&lt;=250,7,8)))))))</f>
        <v>2</v>
      </c>
      <c r="V8851" s="21" t="n">
        <f aca="false">IF(AND(OR(Dashboard!$T$3="All",R8851=Dashboard!$T$3),OR(Dashboard!$T$4="All",D8851=Dashboard!$T$4)),1,0)</f>
        <v>1</v>
      </c>
      <c r="W8851" s="21" t="n">
        <f aca="false">IF(V8851=1,T8851+ROW()/10000000,0)</f>
        <v>13.2008851</v>
      </c>
    </row>
    <row r="8852" customFormat="false" ht="15" hidden="false" customHeight="false" outlineLevel="0" collapsed="false">
      <c r="A8852" s="0" t="n">
        <v>18423860</v>
      </c>
      <c r="B8852" s="0" t="s">
        <v>18629</v>
      </c>
      <c r="C8852" s="0" t="n">
        <v>1</v>
      </c>
      <c r="D8852" s="0" t="s">
        <v>17189</v>
      </c>
      <c r="E8852" s="0" t="s">
        <v>18630</v>
      </c>
      <c r="F8852" s="0" t="s">
        <v>18625</v>
      </c>
      <c r="G8852" s="0" t="s">
        <v>18626</v>
      </c>
      <c r="H8852" s="0" t="s">
        <v>2288</v>
      </c>
      <c r="I8852" s="0" t="s">
        <v>2123</v>
      </c>
      <c r="J8852" s="0" t="s">
        <v>47</v>
      </c>
      <c r="K8852" s="0" t="s">
        <v>47</v>
      </c>
      <c r="L8852" s="0" t="s">
        <v>47</v>
      </c>
      <c r="M8852" s="0" t="s">
        <v>47</v>
      </c>
      <c r="N8852" s="0" t="n">
        <v>1</v>
      </c>
      <c r="O8852" s="0" t="n">
        <v>4</v>
      </c>
      <c r="P8852" s="0" t="n">
        <v>400</v>
      </c>
      <c r="Q8852" s="0" t="n">
        <v>3</v>
      </c>
      <c r="R8852" s="0" t="str">
        <f aca="false">INDEX(Lookup!$B$4:$B$18,MATCH(C8852,Lookup!$A$4:$A$18,0))</f>
        <v>India</v>
      </c>
      <c r="S8852" s="20" t="n">
        <f aca="false">INDEX(Lookup!$D$4:$D$18,MATCH(C8852,Lookup!$A$4:$A$18,0))</f>
        <v>0.012</v>
      </c>
      <c r="T8852" s="21" t="n">
        <f aca="false">ROUND(P8852*S8852,2)</f>
        <v>4.8</v>
      </c>
      <c r="U8852" s="21" t="n">
        <f aca="false">IF(T8852&lt;=10,1,IF(T8852&lt;=20,2,IF(T8852&lt;=30,3,IF(T8852&lt;=40,4,IF(T8852&lt;=50,5,IF(T8852&lt;=100,6,IF(T8852&lt;=250,7,8)))))))</f>
        <v>1</v>
      </c>
      <c r="V8852" s="21" t="n">
        <f aca="false">IF(AND(OR(Dashboard!$T$3="All",R8852=Dashboard!$T$3),OR(Dashboard!$T$4="All",D8852=Dashboard!$T$4)),1,0)</f>
        <v>1</v>
      </c>
      <c r="W8852" s="21" t="n">
        <f aca="false">IF(V8852=1,T8852+ROW()/10000000,0)</f>
        <v>4.8008852</v>
      </c>
    </row>
    <row r="8853" customFormat="false" ht="15" hidden="false" customHeight="false" outlineLevel="0" collapsed="false">
      <c r="A8853" s="0" t="n">
        <v>307335</v>
      </c>
      <c r="B8853" s="0" t="s">
        <v>18631</v>
      </c>
      <c r="C8853" s="0" t="n">
        <v>1</v>
      </c>
      <c r="D8853" s="0" t="s">
        <v>17189</v>
      </c>
      <c r="E8853" s="0" t="s">
        <v>18632</v>
      </c>
      <c r="F8853" s="0" t="s">
        <v>18625</v>
      </c>
      <c r="G8853" s="0" t="s">
        <v>18626</v>
      </c>
      <c r="H8853" s="0" t="s">
        <v>156</v>
      </c>
      <c r="I8853" s="0" t="s">
        <v>2123</v>
      </c>
      <c r="J8853" s="0" t="s">
        <v>47</v>
      </c>
      <c r="K8853" s="0" t="s">
        <v>47</v>
      </c>
      <c r="L8853" s="0" t="s">
        <v>47</v>
      </c>
      <c r="M8853" s="0" t="s">
        <v>47</v>
      </c>
      <c r="N8853" s="0" t="n">
        <v>1</v>
      </c>
      <c r="O8853" s="0" t="n">
        <v>11</v>
      </c>
      <c r="P8853" s="0" t="n">
        <v>150</v>
      </c>
      <c r="Q8853" s="0" t="n">
        <v>2.7</v>
      </c>
      <c r="R8853" s="0" t="str">
        <f aca="false">INDEX(Lookup!$B$4:$B$18,MATCH(C8853,Lookup!$A$4:$A$18,0))</f>
        <v>India</v>
      </c>
      <c r="S8853" s="20" t="n">
        <f aca="false">INDEX(Lookup!$D$4:$D$18,MATCH(C8853,Lookup!$A$4:$A$18,0))</f>
        <v>0.012</v>
      </c>
      <c r="T8853" s="21" t="n">
        <f aca="false">ROUND(P8853*S8853,2)</f>
        <v>1.8</v>
      </c>
      <c r="U8853" s="21" t="n">
        <f aca="false">IF(T8853&lt;=10,1,IF(T8853&lt;=20,2,IF(T8853&lt;=30,3,IF(T8853&lt;=40,4,IF(T8853&lt;=50,5,IF(T8853&lt;=100,6,IF(T8853&lt;=250,7,8)))))))</f>
        <v>1</v>
      </c>
      <c r="V8853" s="21" t="n">
        <f aca="false">IF(AND(OR(Dashboard!$T$3="All",R8853=Dashboard!$T$3),OR(Dashboard!$T$4="All",D8853=Dashboard!$T$4)),1,0)</f>
        <v>1</v>
      </c>
      <c r="W8853" s="21" t="n">
        <f aca="false">IF(V8853=1,T8853+ROW()/10000000,0)</f>
        <v>1.8008853</v>
      </c>
    </row>
    <row r="8854" customFormat="false" ht="15" hidden="false" customHeight="false" outlineLevel="0" collapsed="false">
      <c r="A8854" s="0" t="n">
        <v>5698</v>
      </c>
      <c r="B8854" s="0" t="s">
        <v>3113</v>
      </c>
      <c r="C8854" s="0" t="n">
        <v>1</v>
      </c>
      <c r="D8854" s="0" t="s">
        <v>17189</v>
      </c>
      <c r="E8854" s="0" t="s">
        <v>18633</v>
      </c>
      <c r="F8854" s="0" t="s">
        <v>18625</v>
      </c>
      <c r="G8854" s="0" t="s">
        <v>18626</v>
      </c>
      <c r="H8854" s="0" t="s">
        <v>153</v>
      </c>
      <c r="I8854" s="0" t="s">
        <v>2123</v>
      </c>
      <c r="J8854" s="0" t="s">
        <v>47</v>
      </c>
      <c r="K8854" s="0" t="s">
        <v>47</v>
      </c>
      <c r="L8854" s="0" t="s">
        <v>47</v>
      </c>
      <c r="M8854" s="0" t="s">
        <v>47</v>
      </c>
      <c r="N8854" s="0" t="n">
        <v>1</v>
      </c>
      <c r="O8854" s="0" t="n">
        <v>26</v>
      </c>
      <c r="P8854" s="0" t="n">
        <v>450</v>
      </c>
      <c r="Q8854" s="0" t="n">
        <v>3</v>
      </c>
      <c r="R8854" s="0" t="str">
        <f aca="false">INDEX(Lookup!$B$4:$B$18,MATCH(C8854,Lookup!$A$4:$A$18,0))</f>
        <v>India</v>
      </c>
      <c r="S8854" s="20" t="n">
        <f aca="false">INDEX(Lookup!$D$4:$D$18,MATCH(C8854,Lookup!$A$4:$A$18,0))</f>
        <v>0.012</v>
      </c>
      <c r="T8854" s="21" t="n">
        <f aca="false">ROUND(P8854*S8854,2)</f>
        <v>5.4</v>
      </c>
      <c r="U8854" s="21" t="n">
        <f aca="false">IF(T8854&lt;=10,1,IF(T8854&lt;=20,2,IF(T8854&lt;=30,3,IF(T8854&lt;=40,4,IF(T8854&lt;=50,5,IF(T8854&lt;=100,6,IF(T8854&lt;=250,7,8)))))))</f>
        <v>1</v>
      </c>
      <c r="V8854" s="21" t="n">
        <f aca="false">IF(AND(OR(Dashboard!$T$3="All",R8854=Dashboard!$T$3),OR(Dashboard!$T$4="All",D8854=Dashboard!$T$4)),1,0)</f>
        <v>1</v>
      </c>
      <c r="W8854" s="21" t="n">
        <f aca="false">IF(V8854=1,T8854+ROW()/10000000,0)</f>
        <v>5.4008854</v>
      </c>
    </row>
    <row r="8855" customFormat="false" ht="15" hidden="false" customHeight="false" outlineLevel="0" collapsed="false">
      <c r="A8855" s="0" t="n">
        <v>8130</v>
      </c>
      <c r="B8855" s="0" t="s">
        <v>3113</v>
      </c>
      <c r="C8855" s="0" t="n">
        <v>1</v>
      </c>
      <c r="D8855" s="0" t="s">
        <v>17189</v>
      </c>
      <c r="E8855" s="0" t="s">
        <v>18634</v>
      </c>
      <c r="F8855" s="0" t="s">
        <v>18625</v>
      </c>
      <c r="G8855" s="0" t="s">
        <v>18626</v>
      </c>
      <c r="H8855" s="0" t="s">
        <v>153</v>
      </c>
      <c r="I8855" s="0" t="s">
        <v>2123</v>
      </c>
      <c r="J8855" s="0" t="s">
        <v>47</v>
      </c>
      <c r="K8855" s="0" t="s">
        <v>47</v>
      </c>
      <c r="L8855" s="0" t="s">
        <v>47</v>
      </c>
      <c r="M8855" s="0" t="s">
        <v>47</v>
      </c>
      <c r="N8855" s="0" t="n">
        <v>1</v>
      </c>
      <c r="O8855" s="0" t="n">
        <v>14</v>
      </c>
      <c r="P8855" s="0" t="n">
        <v>450</v>
      </c>
      <c r="Q8855" s="0" t="n">
        <v>3</v>
      </c>
      <c r="R8855" s="0" t="str">
        <f aca="false">INDEX(Lookup!$B$4:$B$18,MATCH(C8855,Lookup!$A$4:$A$18,0))</f>
        <v>India</v>
      </c>
      <c r="S8855" s="20" t="n">
        <f aca="false">INDEX(Lookup!$D$4:$D$18,MATCH(C8855,Lookup!$A$4:$A$18,0))</f>
        <v>0.012</v>
      </c>
      <c r="T8855" s="21" t="n">
        <f aca="false">ROUND(P8855*S8855,2)</f>
        <v>5.4</v>
      </c>
      <c r="U8855" s="21" t="n">
        <f aca="false">IF(T8855&lt;=10,1,IF(T8855&lt;=20,2,IF(T8855&lt;=30,3,IF(T8855&lt;=40,4,IF(T8855&lt;=50,5,IF(T8855&lt;=100,6,IF(T8855&lt;=250,7,8)))))))</f>
        <v>1</v>
      </c>
      <c r="V8855" s="21" t="n">
        <f aca="false">IF(AND(OR(Dashboard!$T$3="All",R8855=Dashboard!$T$3),OR(Dashboard!$T$4="All",D8855=Dashboard!$T$4)),1,0)</f>
        <v>1</v>
      </c>
      <c r="W8855" s="21" t="n">
        <f aca="false">IF(V8855=1,T8855+ROW()/10000000,0)</f>
        <v>5.4008855</v>
      </c>
    </row>
    <row r="8856" customFormat="false" ht="15" hidden="false" customHeight="false" outlineLevel="0" collapsed="false">
      <c r="A8856" s="0" t="n">
        <v>311533</v>
      </c>
      <c r="B8856" s="0" t="s">
        <v>18635</v>
      </c>
      <c r="C8856" s="0" t="n">
        <v>1</v>
      </c>
      <c r="D8856" s="0" t="s">
        <v>17189</v>
      </c>
      <c r="E8856" s="0" t="s">
        <v>18636</v>
      </c>
      <c r="F8856" s="0" t="s">
        <v>18625</v>
      </c>
      <c r="G8856" s="0" t="s">
        <v>18626</v>
      </c>
      <c r="H8856" s="0" t="s">
        <v>2279</v>
      </c>
      <c r="I8856" s="0" t="s">
        <v>2123</v>
      </c>
      <c r="J8856" s="0" t="s">
        <v>47</v>
      </c>
      <c r="K8856" s="0" t="s">
        <v>47</v>
      </c>
      <c r="L8856" s="0" t="s">
        <v>47</v>
      </c>
      <c r="M8856" s="0" t="s">
        <v>47</v>
      </c>
      <c r="N8856" s="0" t="n">
        <v>1</v>
      </c>
      <c r="O8856" s="0" t="n">
        <v>16</v>
      </c>
      <c r="P8856" s="0" t="n">
        <v>400</v>
      </c>
      <c r="Q8856" s="0" t="n">
        <v>3.2</v>
      </c>
      <c r="R8856" s="0" t="str">
        <f aca="false">INDEX(Lookup!$B$4:$B$18,MATCH(C8856,Lookup!$A$4:$A$18,0))</f>
        <v>India</v>
      </c>
      <c r="S8856" s="20" t="n">
        <f aca="false">INDEX(Lookup!$D$4:$D$18,MATCH(C8856,Lookup!$A$4:$A$18,0))</f>
        <v>0.012</v>
      </c>
      <c r="T8856" s="21" t="n">
        <f aca="false">ROUND(P8856*S8856,2)</f>
        <v>4.8</v>
      </c>
      <c r="U8856" s="21" t="n">
        <f aca="false">IF(T8856&lt;=10,1,IF(T8856&lt;=20,2,IF(T8856&lt;=30,3,IF(T8856&lt;=40,4,IF(T8856&lt;=50,5,IF(T8856&lt;=100,6,IF(T8856&lt;=250,7,8)))))))</f>
        <v>1</v>
      </c>
      <c r="V8856" s="21" t="n">
        <f aca="false">IF(AND(OR(Dashboard!$T$3="All",R8856=Dashboard!$T$3),OR(Dashboard!$T$4="All",D8856=Dashboard!$T$4)),1,0)</f>
        <v>1</v>
      </c>
      <c r="W8856" s="21" t="n">
        <f aca="false">IF(V8856=1,T8856+ROW()/10000000,0)</f>
        <v>4.8008856</v>
      </c>
    </row>
    <row r="8857" customFormat="false" ht="15" hidden="false" customHeight="false" outlineLevel="0" collapsed="false">
      <c r="A8857" s="0" t="n">
        <v>18268502</v>
      </c>
      <c r="B8857" s="0" t="s">
        <v>18637</v>
      </c>
      <c r="C8857" s="0" t="n">
        <v>1</v>
      </c>
      <c r="D8857" s="0" t="s">
        <v>17189</v>
      </c>
      <c r="E8857" s="0" t="s">
        <v>18638</v>
      </c>
      <c r="F8857" s="0" t="s">
        <v>18625</v>
      </c>
      <c r="G8857" s="0" t="s">
        <v>18626</v>
      </c>
      <c r="H8857" s="0" t="s">
        <v>2868</v>
      </c>
      <c r="I8857" s="0" t="s">
        <v>2123</v>
      </c>
      <c r="J8857" s="0" t="s">
        <v>47</v>
      </c>
      <c r="K8857" s="0" t="s">
        <v>47</v>
      </c>
      <c r="L8857" s="0" t="s">
        <v>47</v>
      </c>
      <c r="M8857" s="0" t="s">
        <v>47</v>
      </c>
      <c r="N8857" s="0" t="n">
        <v>2</v>
      </c>
      <c r="O8857" s="0" t="n">
        <v>17</v>
      </c>
      <c r="P8857" s="0" t="n">
        <v>500</v>
      </c>
      <c r="Q8857" s="0" t="n">
        <v>3.2</v>
      </c>
      <c r="R8857" s="0" t="str">
        <f aca="false">INDEX(Lookup!$B$4:$B$18,MATCH(C8857,Lookup!$A$4:$A$18,0))</f>
        <v>India</v>
      </c>
      <c r="S8857" s="20" t="n">
        <f aca="false">INDEX(Lookup!$D$4:$D$18,MATCH(C8857,Lookup!$A$4:$A$18,0))</f>
        <v>0.012</v>
      </c>
      <c r="T8857" s="21" t="n">
        <f aca="false">ROUND(P8857*S8857,2)</f>
        <v>6</v>
      </c>
      <c r="U8857" s="21" t="n">
        <f aca="false">IF(T8857&lt;=10,1,IF(T8857&lt;=20,2,IF(T8857&lt;=30,3,IF(T8857&lt;=40,4,IF(T8857&lt;=50,5,IF(T8857&lt;=100,6,IF(T8857&lt;=250,7,8)))))))</f>
        <v>1</v>
      </c>
      <c r="V8857" s="21" t="n">
        <f aca="false">IF(AND(OR(Dashboard!$T$3="All",R8857=Dashboard!$T$3),OR(Dashboard!$T$4="All",D8857=Dashboard!$T$4)),1,0)</f>
        <v>1</v>
      </c>
      <c r="W8857" s="21" t="n">
        <f aca="false">IF(V8857=1,T8857+ROW()/10000000,0)</f>
        <v>6.0008857</v>
      </c>
    </row>
    <row r="8858" customFormat="false" ht="15" hidden="false" customHeight="false" outlineLevel="0" collapsed="false">
      <c r="A8858" s="0" t="n">
        <v>18285723</v>
      </c>
      <c r="B8858" s="0" t="s">
        <v>17437</v>
      </c>
      <c r="C8858" s="0" t="n">
        <v>1</v>
      </c>
      <c r="D8858" s="0" t="s">
        <v>17189</v>
      </c>
      <c r="E8858" s="0" t="s">
        <v>18639</v>
      </c>
      <c r="F8858" s="0" t="s">
        <v>18625</v>
      </c>
      <c r="G8858" s="0" t="s">
        <v>18626</v>
      </c>
      <c r="H8858" s="0" t="s">
        <v>153</v>
      </c>
      <c r="I8858" s="0" t="s">
        <v>2123</v>
      </c>
      <c r="J8858" s="0" t="s">
        <v>47</v>
      </c>
      <c r="K8858" s="0" t="s">
        <v>47</v>
      </c>
      <c r="L8858" s="0" t="s">
        <v>47</v>
      </c>
      <c r="M8858" s="0" t="s">
        <v>47</v>
      </c>
      <c r="N8858" s="0" t="n">
        <v>1</v>
      </c>
      <c r="O8858" s="0" t="n">
        <v>10</v>
      </c>
      <c r="P8858" s="0" t="n">
        <v>250</v>
      </c>
      <c r="Q8858" s="0" t="n">
        <v>3.1</v>
      </c>
      <c r="R8858" s="0" t="str">
        <f aca="false">INDEX(Lookup!$B$4:$B$18,MATCH(C8858,Lookup!$A$4:$A$18,0))</f>
        <v>India</v>
      </c>
      <c r="S8858" s="20" t="n">
        <f aca="false">INDEX(Lookup!$D$4:$D$18,MATCH(C8858,Lookup!$A$4:$A$18,0))</f>
        <v>0.012</v>
      </c>
      <c r="T8858" s="21" t="n">
        <f aca="false">ROUND(P8858*S8858,2)</f>
        <v>3</v>
      </c>
      <c r="U8858" s="21" t="n">
        <f aca="false">IF(T8858&lt;=10,1,IF(T8858&lt;=20,2,IF(T8858&lt;=30,3,IF(T8858&lt;=40,4,IF(T8858&lt;=50,5,IF(T8858&lt;=100,6,IF(T8858&lt;=250,7,8)))))))</f>
        <v>1</v>
      </c>
      <c r="V8858" s="21" t="n">
        <f aca="false">IF(AND(OR(Dashboard!$T$3="All",R8858=Dashboard!$T$3),OR(Dashboard!$T$4="All",D8858=Dashboard!$T$4)),1,0)</f>
        <v>1</v>
      </c>
      <c r="W8858" s="21" t="n">
        <f aca="false">IF(V8858=1,T8858+ROW()/10000000,0)</f>
        <v>3.0008858</v>
      </c>
    </row>
    <row r="8859" customFormat="false" ht="15" hidden="false" customHeight="false" outlineLevel="0" collapsed="false">
      <c r="A8859" s="0" t="n">
        <v>308751</v>
      </c>
      <c r="B8859" s="0" t="s">
        <v>18640</v>
      </c>
      <c r="C8859" s="0" t="n">
        <v>1</v>
      </c>
      <c r="D8859" s="0" t="s">
        <v>17189</v>
      </c>
      <c r="E8859" s="0" t="s">
        <v>18641</v>
      </c>
      <c r="F8859" s="0" t="s">
        <v>18625</v>
      </c>
      <c r="G8859" s="0" t="s">
        <v>18626</v>
      </c>
      <c r="H8859" s="0" t="s">
        <v>69</v>
      </c>
      <c r="I8859" s="0" t="s">
        <v>2123</v>
      </c>
      <c r="J8859" s="0" t="s">
        <v>47</v>
      </c>
      <c r="K8859" s="0" t="s">
        <v>47</v>
      </c>
      <c r="L8859" s="0" t="s">
        <v>47</v>
      </c>
      <c r="M8859" s="0" t="s">
        <v>47</v>
      </c>
      <c r="N8859" s="0" t="n">
        <v>1</v>
      </c>
      <c r="O8859" s="0" t="n">
        <v>5</v>
      </c>
      <c r="P8859" s="0" t="n">
        <v>200</v>
      </c>
      <c r="Q8859" s="0" t="n">
        <v>2.9</v>
      </c>
      <c r="R8859" s="0" t="str">
        <f aca="false">INDEX(Lookup!$B$4:$B$18,MATCH(C8859,Lookup!$A$4:$A$18,0))</f>
        <v>India</v>
      </c>
      <c r="S8859" s="20" t="n">
        <f aca="false">INDEX(Lookup!$D$4:$D$18,MATCH(C8859,Lookup!$A$4:$A$18,0))</f>
        <v>0.012</v>
      </c>
      <c r="T8859" s="21" t="n">
        <f aca="false">ROUND(P8859*S8859,2)</f>
        <v>2.4</v>
      </c>
      <c r="U8859" s="21" t="n">
        <f aca="false">IF(T8859&lt;=10,1,IF(T8859&lt;=20,2,IF(T8859&lt;=30,3,IF(T8859&lt;=40,4,IF(T8859&lt;=50,5,IF(T8859&lt;=100,6,IF(T8859&lt;=250,7,8)))))))</f>
        <v>1</v>
      </c>
      <c r="V8859" s="21" t="n">
        <f aca="false">IF(AND(OR(Dashboard!$T$3="All",R8859=Dashboard!$T$3),OR(Dashboard!$T$4="All",D8859=Dashboard!$T$4)),1,0)</f>
        <v>1</v>
      </c>
      <c r="W8859" s="21" t="n">
        <f aca="false">IF(V8859=1,T8859+ROW()/10000000,0)</f>
        <v>2.4008859</v>
      </c>
    </row>
    <row r="8860" customFormat="false" ht="15" hidden="false" customHeight="false" outlineLevel="0" collapsed="false">
      <c r="A8860" s="0" t="n">
        <v>18273567</v>
      </c>
      <c r="B8860" s="0" t="s">
        <v>10264</v>
      </c>
      <c r="C8860" s="0" t="n">
        <v>1</v>
      </c>
      <c r="D8860" s="0" t="s">
        <v>17189</v>
      </c>
      <c r="E8860" s="0" t="s">
        <v>18642</v>
      </c>
      <c r="F8860" s="0" t="s">
        <v>18625</v>
      </c>
      <c r="G8860" s="0" t="s">
        <v>18626</v>
      </c>
      <c r="H8860" s="0" t="s">
        <v>4023</v>
      </c>
      <c r="I8860" s="0" t="s">
        <v>2123</v>
      </c>
      <c r="J8860" s="0" t="s">
        <v>47</v>
      </c>
      <c r="K8860" s="0" t="s">
        <v>47</v>
      </c>
      <c r="L8860" s="0" t="s">
        <v>47</v>
      </c>
      <c r="M8860" s="0" t="s">
        <v>47</v>
      </c>
      <c r="N8860" s="0" t="n">
        <v>1</v>
      </c>
      <c r="O8860" s="0" t="n">
        <v>9</v>
      </c>
      <c r="P8860" s="0" t="n">
        <v>300</v>
      </c>
      <c r="Q8860" s="0" t="n">
        <v>2.7</v>
      </c>
      <c r="R8860" s="0" t="str">
        <f aca="false">INDEX(Lookup!$B$4:$B$18,MATCH(C8860,Lookup!$A$4:$A$18,0))</f>
        <v>India</v>
      </c>
      <c r="S8860" s="20" t="n">
        <f aca="false">INDEX(Lookup!$D$4:$D$18,MATCH(C8860,Lookup!$A$4:$A$18,0))</f>
        <v>0.012</v>
      </c>
      <c r="T8860" s="21" t="n">
        <f aca="false">ROUND(P8860*S8860,2)</f>
        <v>3.6</v>
      </c>
      <c r="U8860" s="21" t="n">
        <f aca="false">IF(T8860&lt;=10,1,IF(T8860&lt;=20,2,IF(T8860&lt;=30,3,IF(T8860&lt;=40,4,IF(T8860&lt;=50,5,IF(T8860&lt;=100,6,IF(T8860&lt;=250,7,8)))))))</f>
        <v>1</v>
      </c>
      <c r="V8860" s="21" t="n">
        <f aca="false">IF(AND(OR(Dashboard!$T$3="All",R8860=Dashboard!$T$3),OR(Dashboard!$T$4="All",D8860=Dashboard!$T$4)),1,0)</f>
        <v>1</v>
      </c>
      <c r="W8860" s="21" t="n">
        <f aca="false">IF(V8860=1,T8860+ROW()/10000000,0)</f>
        <v>3.600886</v>
      </c>
    </row>
    <row r="8861" customFormat="false" ht="15" hidden="false" customHeight="false" outlineLevel="0" collapsed="false">
      <c r="A8861" s="0" t="n">
        <v>3753</v>
      </c>
      <c r="B8861" s="0" t="s">
        <v>18643</v>
      </c>
      <c r="C8861" s="0" t="n">
        <v>1</v>
      </c>
      <c r="D8861" s="0" t="s">
        <v>17189</v>
      </c>
      <c r="E8861" s="0" t="s">
        <v>18644</v>
      </c>
      <c r="F8861" s="0" t="s">
        <v>18625</v>
      </c>
      <c r="G8861" s="0" t="s">
        <v>18626</v>
      </c>
      <c r="H8861" s="0" t="s">
        <v>2359</v>
      </c>
      <c r="I8861" s="0" t="s">
        <v>2123</v>
      </c>
      <c r="J8861" s="0" t="s">
        <v>47</v>
      </c>
      <c r="K8861" s="0" t="s">
        <v>46</v>
      </c>
      <c r="L8861" s="0" t="s">
        <v>47</v>
      </c>
      <c r="M8861" s="0" t="s">
        <v>47</v>
      </c>
      <c r="N8861" s="0" t="n">
        <v>3</v>
      </c>
      <c r="O8861" s="0" t="n">
        <v>56</v>
      </c>
      <c r="P8861" s="0" t="n">
        <v>1500</v>
      </c>
      <c r="Q8861" s="0" t="n">
        <v>3.1</v>
      </c>
      <c r="R8861" s="0" t="str">
        <f aca="false">INDEX(Lookup!$B$4:$B$18,MATCH(C8861,Lookup!$A$4:$A$18,0))</f>
        <v>India</v>
      </c>
      <c r="S8861" s="20" t="n">
        <f aca="false">INDEX(Lookup!$D$4:$D$18,MATCH(C8861,Lookup!$A$4:$A$18,0))</f>
        <v>0.012</v>
      </c>
      <c r="T8861" s="21" t="n">
        <f aca="false">ROUND(P8861*S8861,2)</f>
        <v>18</v>
      </c>
      <c r="U8861" s="21" t="n">
        <f aca="false">IF(T8861&lt;=10,1,IF(T8861&lt;=20,2,IF(T8861&lt;=30,3,IF(T8861&lt;=40,4,IF(T8861&lt;=50,5,IF(T8861&lt;=100,6,IF(T8861&lt;=250,7,8)))))))</f>
        <v>2</v>
      </c>
      <c r="V8861" s="21" t="n">
        <f aca="false">IF(AND(OR(Dashboard!$T$3="All",R8861=Dashboard!$T$3),OR(Dashboard!$T$4="All",D8861=Dashboard!$T$4)),1,0)</f>
        <v>1</v>
      </c>
      <c r="W8861" s="21" t="n">
        <f aca="false">IF(V8861=1,T8861+ROW()/10000000,0)</f>
        <v>18.0008861</v>
      </c>
    </row>
    <row r="8862" customFormat="false" ht="15" hidden="false" customHeight="false" outlineLevel="0" collapsed="false">
      <c r="A8862" s="0" t="n">
        <v>18258503</v>
      </c>
      <c r="B8862" s="0" t="s">
        <v>18645</v>
      </c>
      <c r="C8862" s="0" t="n">
        <v>1</v>
      </c>
      <c r="D8862" s="0" t="s">
        <v>17189</v>
      </c>
      <c r="E8862" s="0" t="s">
        <v>18646</v>
      </c>
      <c r="F8862" s="0" t="s">
        <v>18625</v>
      </c>
      <c r="G8862" s="0" t="s">
        <v>18626</v>
      </c>
      <c r="H8862" s="0" t="s">
        <v>2313</v>
      </c>
      <c r="I8862" s="0" t="s">
        <v>2123</v>
      </c>
      <c r="J8862" s="0" t="s">
        <v>47</v>
      </c>
      <c r="K8862" s="0" t="s">
        <v>46</v>
      </c>
      <c r="L8862" s="0" t="s">
        <v>47</v>
      </c>
      <c r="M8862" s="0" t="s">
        <v>47</v>
      </c>
      <c r="N8862" s="0" t="n">
        <v>2</v>
      </c>
      <c r="O8862" s="0" t="n">
        <v>33</v>
      </c>
      <c r="P8862" s="0" t="n">
        <v>700</v>
      </c>
      <c r="Q8862" s="0" t="n">
        <v>3.2</v>
      </c>
      <c r="R8862" s="0" t="str">
        <f aca="false">INDEX(Lookup!$B$4:$B$18,MATCH(C8862,Lookup!$A$4:$A$18,0))</f>
        <v>India</v>
      </c>
      <c r="S8862" s="20" t="n">
        <f aca="false">INDEX(Lookup!$D$4:$D$18,MATCH(C8862,Lookup!$A$4:$A$18,0))</f>
        <v>0.012</v>
      </c>
      <c r="T8862" s="21" t="n">
        <f aca="false">ROUND(P8862*S8862,2)</f>
        <v>8.4</v>
      </c>
      <c r="U8862" s="21" t="n">
        <f aca="false">IF(T8862&lt;=10,1,IF(T8862&lt;=20,2,IF(T8862&lt;=30,3,IF(T8862&lt;=40,4,IF(T8862&lt;=50,5,IF(T8862&lt;=100,6,IF(T8862&lt;=250,7,8)))))))</f>
        <v>1</v>
      </c>
      <c r="V8862" s="21" t="n">
        <f aca="false">IF(AND(OR(Dashboard!$T$3="All",R8862=Dashboard!$T$3),OR(Dashboard!$T$4="All",D8862=Dashboard!$T$4)),1,0)</f>
        <v>1</v>
      </c>
      <c r="W8862" s="21" t="n">
        <f aca="false">IF(V8862=1,T8862+ROW()/10000000,0)</f>
        <v>8.4008862</v>
      </c>
    </row>
    <row r="8863" customFormat="false" ht="15" hidden="false" customHeight="false" outlineLevel="0" collapsed="false">
      <c r="A8863" s="0" t="n">
        <v>1844</v>
      </c>
      <c r="B8863" s="0" t="s">
        <v>2408</v>
      </c>
      <c r="C8863" s="0" t="n">
        <v>1</v>
      </c>
      <c r="D8863" s="0" t="s">
        <v>17189</v>
      </c>
      <c r="E8863" s="0" t="s">
        <v>18647</v>
      </c>
      <c r="F8863" s="0" t="s">
        <v>18625</v>
      </c>
      <c r="G8863" s="0" t="s">
        <v>18626</v>
      </c>
      <c r="H8863" s="0" t="s">
        <v>3392</v>
      </c>
      <c r="I8863" s="0" t="s">
        <v>2123</v>
      </c>
      <c r="J8863" s="0" t="s">
        <v>47</v>
      </c>
      <c r="K8863" s="0" t="s">
        <v>47</v>
      </c>
      <c r="L8863" s="0" t="s">
        <v>47</v>
      </c>
      <c r="M8863" s="0" t="s">
        <v>47</v>
      </c>
      <c r="N8863" s="0" t="n">
        <v>2</v>
      </c>
      <c r="O8863" s="0" t="n">
        <v>118</v>
      </c>
      <c r="P8863" s="0" t="n">
        <v>700</v>
      </c>
      <c r="Q8863" s="0" t="n">
        <v>2.6</v>
      </c>
      <c r="R8863" s="0" t="str">
        <f aca="false">INDEX(Lookup!$B$4:$B$18,MATCH(C8863,Lookup!$A$4:$A$18,0))</f>
        <v>India</v>
      </c>
      <c r="S8863" s="20" t="n">
        <f aca="false">INDEX(Lookup!$D$4:$D$18,MATCH(C8863,Lookup!$A$4:$A$18,0))</f>
        <v>0.012</v>
      </c>
      <c r="T8863" s="21" t="n">
        <f aca="false">ROUND(P8863*S8863,2)</f>
        <v>8.4</v>
      </c>
      <c r="U8863" s="21" t="n">
        <f aca="false">IF(T8863&lt;=10,1,IF(T8863&lt;=20,2,IF(T8863&lt;=30,3,IF(T8863&lt;=40,4,IF(T8863&lt;=50,5,IF(T8863&lt;=100,6,IF(T8863&lt;=250,7,8)))))))</f>
        <v>1</v>
      </c>
      <c r="V8863" s="21" t="n">
        <f aca="false">IF(AND(OR(Dashboard!$T$3="All",R8863=Dashboard!$T$3),OR(Dashboard!$T$4="All",D8863=Dashboard!$T$4)),1,0)</f>
        <v>1</v>
      </c>
      <c r="W8863" s="21" t="n">
        <f aca="false">IF(V8863=1,T8863+ROW()/10000000,0)</f>
        <v>8.4008863</v>
      </c>
    </row>
    <row r="8864" customFormat="false" ht="15" hidden="false" customHeight="false" outlineLevel="0" collapsed="false">
      <c r="A8864" s="0" t="n">
        <v>313305</v>
      </c>
      <c r="B8864" s="0" t="s">
        <v>18648</v>
      </c>
      <c r="C8864" s="0" t="n">
        <v>1</v>
      </c>
      <c r="D8864" s="0" t="s">
        <v>17189</v>
      </c>
      <c r="E8864" s="0" t="s">
        <v>18649</v>
      </c>
      <c r="F8864" s="0" t="s">
        <v>18625</v>
      </c>
      <c r="G8864" s="0" t="s">
        <v>18626</v>
      </c>
      <c r="H8864" s="0" t="s">
        <v>156</v>
      </c>
      <c r="I8864" s="0" t="s">
        <v>2123</v>
      </c>
      <c r="J8864" s="0" t="s">
        <v>47</v>
      </c>
      <c r="K8864" s="0" t="s">
        <v>47</v>
      </c>
      <c r="L8864" s="0" t="s">
        <v>47</v>
      </c>
      <c r="M8864" s="0" t="s">
        <v>47</v>
      </c>
      <c r="N8864" s="0" t="n">
        <v>1</v>
      </c>
      <c r="O8864" s="0" t="n">
        <v>12</v>
      </c>
      <c r="P8864" s="0" t="n">
        <v>400</v>
      </c>
      <c r="Q8864" s="0" t="n">
        <v>2.8</v>
      </c>
      <c r="R8864" s="0" t="str">
        <f aca="false">INDEX(Lookup!$B$4:$B$18,MATCH(C8864,Lookup!$A$4:$A$18,0))</f>
        <v>India</v>
      </c>
      <c r="S8864" s="20" t="n">
        <f aca="false">INDEX(Lookup!$D$4:$D$18,MATCH(C8864,Lookup!$A$4:$A$18,0))</f>
        <v>0.012</v>
      </c>
      <c r="T8864" s="21" t="n">
        <f aca="false">ROUND(P8864*S8864,2)</f>
        <v>4.8</v>
      </c>
      <c r="U8864" s="21" t="n">
        <f aca="false">IF(T8864&lt;=10,1,IF(T8864&lt;=20,2,IF(T8864&lt;=30,3,IF(T8864&lt;=40,4,IF(T8864&lt;=50,5,IF(T8864&lt;=100,6,IF(T8864&lt;=250,7,8)))))))</f>
        <v>1</v>
      </c>
      <c r="V8864" s="21" t="n">
        <f aca="false">IF(AND(OR(Dashboard!$T$3="All",R8864=Dashboard!$T$3),OR(Dashboard!$T$4="All",D8864=Dashboard!$T$4)),1,0)</f>
        <v>1</v>
      </c>
      <c r="W8864" s="21" t="n">
        <f aca="false">IF(V8864=1,T8864+ROW()/10000000,0)</f>
        <v>4.8008864</v>
      </c>
    </row>
    <row r="8865" customFormat="false" ht="15" hidden="false" customHeight="false" outlineLevel="0" collapsed="false">
      <c r="A8865" s="0" t="n">
        <v>18281981</v>
      </c>
      <c r="B8865" s="0" t="s">
        <v>18650</v>
      </c>
      <c r="C8865" s="0" t="n">
        <v>1</v>
      </c>
      <c r="D8865" s="0" t="s">
        <v>17189</v>
      </c>
      <c r="E8865" s="0" t="s">
        <v>18651</v>
      </c>
      <c r="F8865" s="0" t="s">
        <v>18625</v>
      </c>
      <c r="G8865" s="0" t="s">
        <v>18626</v>
      </c>
      <c r="H8865" s="0" t="s">
        <v>2372</v>
      </c>
      <c r="I8865" s="0" t="s">
        <v>2123</v>
      </c>
      <c r="J8865" s="0" t="s">
        <v>47</v>
      </c>
      <c r="K8865" s="0" t="s">
        <v>47</v>
      </c>
      <c r="L8865" s="0" t="s">
        <v>47</v>
      </c>
      <c r="M8865" s="0" t="s">
        <v>47</v>
      </c>
      <c r="N8865" s="0" t="n">
        <v>1</v>
      </c>
      <c r="O8865" s="0" t="n">
        <v>15</v>
      </c>
      <c r="P8865" s="0" t="n">
        <v>300</v>
      </c>
      <c r="Q8865" s="0" t="n">
        <v>3.2</v>
      </c>
      <c r="R8865" s="0" t="str">
        <f aca="false">INDEX(Lookup!$B$4:$B$18,MATCH(C8865,Lookup!$A$4:$A$18,0))</f>
        <v>India</v>
      </c>
      <c r="S8865" s="20" t="n">
        <f aca="false">INDEX(Lookup!$D$4:$D$18,MATCH(C8865,Lookup!$A$4:$A$18,0))</f>
        <v>0.012</v>
      </c>
      <c r="T8865" s="21" t="n">
        <f aca="false">ROUND(P8865*S8865,2)</f>
        <v>3.6</v>
      </c>
      <c r="U8865" s="21" t="n">
        <f aca="false">IF(T8865&lt;=10,1,IF(T8865&lt;=20,2,IF(T8865&lt;=30,3,IF(T8865&lt;=40,4,IF(T8865&lt;=50,5,IF(T8865&lt;=100,6,IF(T8865&lt;=250,7,8)))))))</f>
        <v>1</v>
      </c>
      <c r="V8865" s="21" t="n">
        <f aca="false">IF(AND(OR(Dashboard!$T$3="All",R8865=Dashboard!$T$3),OR(Dashboard!$T$4="All",D8865=Dashboard!$T$4)),1,0)</f>
        <v>1</v>
      </c>
      <c r="W8865" s="21" t="n">
        <f aca="false">IF(V8865=1,T8865+ROW()/10000000,0)</f>
        <v>3.6008865</v>
      </c>
    </row>
    <row r="8866" customFormat="false" ht="15" hidden="false" customHeight="false" outlineLevel="0" collapsed="false">
      <c r="A8866" s="0" t="n">
        <v>308718</v>
      </c>
      <c r="B8866" s="0" t="s">
        <v>18652</v>
      </c>
      <c r="C8866" s="0" t="n">
        <v>1</v>
      </c>
      <c r="D8866" s="0" t="s">
        <v>17189</v>
      </c>
      <c r="E8866" s="0" t="s">
        <v>18653</v>
      </c>
      <c r="F8866" s="0" t="s">
        <v>18625</v>
      </c>
      <c r="G8866" s="0" t="s">
        <v>18626</v>
      </c>
      <c r="H8866" s="0" t="s">
        <v>3942</v>
      </c>
      <c r="I8866" s="0" t="s">
        <v>2123</v>
      </c>
      <c r="J8866" s="0" t="s">
        <v>47</v>
      </c>
      <c r="K8866" s="0" t="s">
        <v>46</v>
      </c>
      <c r="L8866" s="0" t="s">
        <v>47</v>
      </c>
      <c r="M8866" s="0" t="s">
        <v>47</v>
      </c>
      <c r="N8866" s="0" t="n">
        <v>1</v>
      </c>
      <c r="O8866" s="0" t="n">
        <v>38</v>
      </c>
      <c r="P8866" s="0" t="n">
        <v>350</v>
      </c>
      <c r="Q8866" s="0" t="n">
        <v>2.5</v>
      </c>
      <c r="R8866" s="0" t="str">
        <f aca="false">INDEX(Lookup!$B$4:$B$18,MATCH(C8866,Lookup!$A$4:$A$18,0))</f>
        <v>India</v>
      </c>
      <c r="S8866" s="20" t="n">
        <f aca="false">INDEX(Lookup!$D$4:$D$18,MATCH(C8866,Lookup!$A$4:$A$18,0))</f>
        <v>0.012</v>
      </c>
      <c r="T8866" s="21" t="n">
        <f aca="false">ROUND(P8866*S8866,2)</f>
        <v>4.2</v>
      </c>
      <c r="U8866" s="21" t="n">
        <f aca="false">IF(T8866&lt;=10,1,IF(T8866&lt;=20,2,IF(T8866&lt;=30,3,IF(T8866&lt;=40,4,IF(T8866&lt;=50,5,IF(T8866&lt;=100,6,IF(T8866&lt;=250,7,8)))))))</f>
        <v>1</v>
      </c>
      <c r="V8866" s="21" t="n">
        <f aca="false">IF(AND(OR(Dashboard!$T$3="All",R8866=Dashboard!$T$3),OR(Dashboard!$T$4="All",D8866=Dashboard!$T$4)),1,0)</f>
        <v>1</v>
      </c>
      <c r="W8866" s="21" t="n">
        <f aca="false">IF(V8866=1,T8866+ROW()/10000000,0)</f>
        <v>4.2008866</v>
      </c>
    </row>
    <row r="8867" customFormat="false" ht="15" hidden="false" customHeight="false" outlineLevel="0" collapsed="false">
      <c r="A8867" s="0" t="n">
        <v>18423098</v>
      </c>
      <c r="B8867" s="0" t="s">
        <v>18654</v>
      </c>
      <c r="C8867" s="0" t="n">
        <v>1</v>
      </c>
      <c r="D8867" s="0" t="s">
        <v>17189</v>
      </c>
      <c r="E8867" s="0" t="s">
        <v>18655</v>
      </c>
      <c r="F8867" s="0" t="s">
        <v>18625</v>
      </c>
      <c r="G8867" s="0" t="s">
        <v>18626</v>
      </c>
      <c r="H8867" s="0" t="s">
        <v>3067</v>
      </c>
      <c r="I8867" s="0" t="s">
        <v>2123</v>
      </c>
      <c r="J8867" s="0" t="s">
        <v>47</v>
      </c>
      <c r="K8867" s="0" t="s">
        <v>46</v>
      </c>
      <c r="L8867" s="0" t="s">
        <v>47</v>
      </c>
      <c r="M8867" s="0" t="s">
        <v>47</v>
      </c>
      <c r="N8867" s="0" t="n">
        <v>1</v>
      </c>
      <c r="O8867" s="0" t="n">
        <v>16</v>
      </c>
      <c r="P8867" s="0" t="n">
        <v>200</v>
      </c>
      <c r="Q8867" s="0" t="n">
        <v>3.4</v>
      </c>
      <c r="R8867" s="0" t="str">
        <f aca="false">INDEX(Lookup!$B$4:$B$18,MATCH(C8867,Lookup!$A$4:$A$18,0))</f>
        <v>India</v>
      </c>
      <c r="S8867" s="20" t="n">
        <f aca="false">INDEX(Lookup!$D$4:$D$18,MATCH(C8867,Lookup!$A$4:$A$18,0))</f>
        <v>0.012</v>
      </c>
      <c r="T8867" s="21" t="n">
        <f aca="false">ROUND(P8867*S8867,2)</f>
        <v>2.4</v>
      </c>
      <c r="U8867" s="21" t="n">
        <f aca="false">IF(T8867&lt;=10,1,IF(T8867&lt;=20,2,IF(T8867&lt;=30,3,IF(T8867&lt;=40,4,IF(T8867&lt;=50,5,IF(T8867&lt;=100,6,IF(T8867&lt;=250,7,8)))))))</f>
        <v>1</v>
      </c>
      <c r="V8867" s="21" t="n">
        <f aca="false">IF(AND(OR(Dashboard!$T$3="All",R8867=Dashboard!$T$3),OR(Dashboard!$T$4="All",D8867=Dashboard!$T$4)),1,0)</f>
        <v>1</v>
      </c>
      <c r="W8867" s="21" t="n">
        <f aca="false">IF(V8867=1,T8867+ROW()/10000000,0)</f>
        <v>2.4008867</v>
      </c>
    </row>
    <row r="8868" customFormat="false" ht="15" hidden="false" customHeight="false" outlineLevel="0" collapsed="false">
      <c r="A8868" s="0" t="n">
        <v>18435329</v>
      </c>
      <c r="B8868" s="0" t="s">
        <v>18656</v>
      </c>
      <c r="C8868" s="0" t="n">
        <v>1</v>
      </c>
      <c r="D8868" s="0" t="s">
        <v>17189</v>
      </c>
      <c r="E8868" s="0" t="s">
        <v>18626</v>
      </c>
      <c r="F8868" s="0" t="s">
        <v>18625</v>
      </c>
      <c r="G8868" s="0" t="s">
        <v>18626</v>
      </c>
      <c r="H8868" s="0" t="s">
        <v>156</v>
      </c>
      <c r="I8868" s="0" t="s">
        <v>2123</v>
      </c>
      <c r="J8868" s="0" t="s">
        <v>47</v>
      </c>
      <c r="K8868" s="0" t="s">
        <v>47</v>
      </c>
      <c r="L8868" s="0" t="s">
        <v>47</v>
      </c>
      <c r="M8868" s="0" t="s">
        <v>47</v>
      </c>
      <c r="N8868" s="0" t="n">
        <v>1</v>
      </c>
      <c r="O8868" s="0" t="n">
        <v>7</v>
      </c>
      <c r="P8868" s="0" t="n">
        <v>400</v>
      </c>
      <c r="Q8868" s="0" t="n">
        <v>3.1</v>
      </c>
      <c r="R8868" s="0" t="str">
        <f aca="false">INDEX(Lookup!$B$4:$B$18,MATCH(C8868,Lookup!$A$4:$A$18,0))</f>
        <v>India</v>
      </c>
      <c r="S8868" s="20" t="n">
        <f aca="false">INDEX(Lookup!$D$4:$D$18,MATCH(C8868,Lookup!$A$4:$A$18,0))</f>
        <v>0.012</v>
      </c>
      <c r="T8868" s="21" t="n">
        <f aca="false">ROUND(P8868*S8868,2)</f>
        <v>4.8</v>
      </c>
      <c r="U8868" s="21" t="n">
        <f aca="false">IF(T8868&lt;=10,1,IF(T8868&lt;=20,2,IF(T8868&lt;=30,3,IF(T8868&lt;=40,4,IF(T8868&lt;=50,5,IF(T8868&lt;=100,6,IF(T8868&lt;=250,7,8)))))))</f>
        <v>1</v>
      </c>
      <c r="V8868" s="21" t="n">
        <f aca="false">IF(AND(OR(Dashboard!$T$3="All",R8868=Dashboard!$T$3),OR(Dashboard!$T$4="All",D8868=Dashboard!$T$4)),1,0)</f>
        <v>1</v>
      </c>
      <c r="W8868" s="21" t="n">
        <f aca="false">IF(V8868=1,T8868+ROW()/10000000,0)</f>
        <v>4.8008868</v>
      </c>
    </row>
    <row r="8869" customFormat="false" ht="15" hidden="false" customHeight="false" outlineLevel="0" collapsed="false">
      <c r="A8869" s="0" t="n">
        <v>18367978</v>
      </c>
      <c r="B8869" s="0" t="s">
        <v>11201</v>
      </c>
      <c r="C8869" s="0" t="n">
        <v>1</v>
      </c>
      <c r="D8869" s="0" t="s">
        <v>17189</v>
      </c>
      <c r="E8869" s="0" t="s">
        <v>18657</v>
      </c>
      <c r="F8869" s="0" t="s">
        <v>18625</v>
      </c>
      <c r="G8869" s="0" t="s">
        <v>18626</v>
      </c>
      <c r="H8869" s="0" t="s">
        <v>4046</v>
      </c>
      <c r="I8869" s="0" t="s">
        <v>2123</v>
      </c>
      <c r="J8869" s="0" t="s">
        <v>47</v>
      </c>
      <c r="K8869" s="0" t="s">
        <v>46</v>
      </c>
      <c r="L8869" s="0" t="s">
        <v>47</v>
      </c>
      <c r="M8869" s="0" t="s">
        <v>47</v>
      </c>
      <c r="N8869" s="0" t="n">
        <v>1</v>
      </c>
      <c r="O8869" s="0" t="n">
        <v>11</v>
      </c>
      <c r="P8869" s="0" t="n">
        <v>350</v>
      </c>
      <c r="Q8869" s="0" t="n">
        <v>3.2</v>
      </c>
      <c r="R8869" s="0" t="str">
        <f aca="false">INDEX(Lookup!$B$4:$B$18,MATCH(C8869,Lookup!$A$4:$A$18,0))</f>
        <v>India</v>
      </c>
      <c r="S8869" s="20" t="n">
        <f aca="false">INDEX(Lookup!$D$4:$D$18,MATCH(C8869,Lookup!$A$4:$A$18,0))</f>
        <v>0.012</v>
      </c>
      <c r="T8869" s="21" t="n">
        <f aca="false">ROUND(P8869*S8869,2)</f>
        <v>4.2</v>
      </c>
      <c r="U8869" s="21" t="n">
        <f aca="false">IF(T8869&lt;=10,1,IF(T8869&lt;=20,2,IF(T8869&lt;=30,3,IF(T8869&lt;=40,4,IF(T8869&lt;=50,5,IF(T8869&lt;=100,6,IF(T8869&lt;=250,7,8)))))))</f>
        <v>1</v>
      </c>
      <c r="V8869" s="21" t="n">
        <f aca="false">IF(AND(OR(Dashboard!$T$3="All",R8869=Dashboard!$T$3),OR(Dashboard!$T$4="All",D8869=Dashboard!$T$4)),1,0)</f>
        <v>1</v>
      </c>
      <c r="W8869" s="21" t="n">
        <f aca="false">IF(V8869=1,T8869+ROW()/10000000,0)</f>
        <v>4.2008869</v>
      </c>
    </row>
    <row r="8870" customFormat="false" ht="15" hidden="false" customHeight="false" outlineLevel="0" collapsed="false">
      <c r="A8870" s="0" t="n">
        <v>5777</v>
      </c>
      <c r="B8870" s="0" t="s">
        <v>4793</v>
      </c>
      <c r="C8870" s="0" t="n">
        <v>1</v>
      </c>
      <c r="D8870" s="0" t="s">
        <v>17189</v>
      </c>
      <c r="E8870" s="0" t="s">
        <v>18658</v>
      </c>
      <c r="F8870" s="0" t="s">
        <v>18625</v>
      </c>
      <c r="G8870" s="0" t="s">
        <v>18626</v>
      </c>
      <c r="H8870" s="0" t="s">
        <v>69</v>
      </c>
      <c r="I8870" s="0" t="s">
        <v>2123</v>
      </c>
      <c r="J8870" s="0" t="s">
        <v>47</v>
      </c>
      <c r="K8870" s="0" t="s">
        <v>47</v>
      </c>
      <c r="L8870" s="0" t="s">
        <v>47</v>
      </c>
      <c r="M8870" s="0" t="s">
        <v>47</v>
      </c>
      <c r="N8870" s="0" t="n">
        <v>1</v>
      </c>
      <c r="O8870" s="0" t="n">
        <v>4</v>
      </c>
      <c r="P8870" s="0" t="n">
        <v>250</v>
      </c>
      <c r="Q8870" s="0" t="n">
        <v>2.9</v>
      </c>
      <c r="R8870" s="0" t="str">
        <f aca="false">INDEX(Lookup!$B$4:$B$18,MATCH(C8870,Lookup!$A$4:$A$18,0))</f>
        <v>India</v>
      </c>
      <c r="S8870" s="20" t="n">
        <f aca="false">INDEX(Lookup!$D$4:$D$18,MATCH(C8870,Lookup!$A$4:$A$18,0))</f>
        <v>0.012</v>
      </c>
      <c r="T8870" s="21" t="n">
        <f aca="false">ROUND(P8870*S8870,2)</f>
        <v>3</v>
      </c>
      <c r="U8870" s="21" t="n">
        <f aca="false">IF(T8870&lt;=10,1,IF(T8870&lt;=20,2,IF(T8870&lt;=30,3,IF(T8870&lt;=40,4,IF(T8870&lt;=50,5,IF(T8870&lt;=100,6,IF(T8870&lt;=250,7,8)))))))</f>
        <v>1</v>
      </c>
      <c r="V8870" s="21" t="n">
        <f aca="false">IF(AND(OR(Dashboard!$T$3="All",R8870=Dashboard!$T$3),OR(Dashboard!$T$4="All",D8870=Dashboard!$T$4)),1,0)</f>
        <v>1</v>
      </c>
      <c r="W8870" s="21" t="n">
        <f aca="false">IF(V8870=1,T8870+ROW()/10000000,0)</f>
        <v>3.000887</v>
      </c>
    </row>
    <row r="8871" customFormat="false" ht="15" hidden="false" customHeight="false" outlineLevel="0" collapsed="false">
      <c r="A8871" s="0" t="n">
        <v>18396437</v>
      </c>
      <c r="B8871" s="0" t="s">
        <v>18659</v>
      </c>
      <c r="C8871" s="0" t="n">
        <v>1</v>
      </c>
      <c r="D8871" s="0" t="s">
        <v>17189</v>
      </c>
      <c r="E8871" s="0" t="s">
        <v>18660</v>
      </c>
      <c r="F8871" s="0" t="s">
        <v>18625</v>
      </c>
      <c r="G8871" s="0" t="s">
        <v>18626</v>
      </c>
      <c r="H8871" s="0" t="s">
        <v>2860</v>
      </c>
      <c r="I8871" s="0" t="s">
        <v>2123</v>
      </c>
      <c r="J8871" s="0" t="s">
        <v>47</v>
      </c>
      <c r="K8871" s="0" t="s">
        <v>47</v>
      </c>
      <c r="L8871" s="0" t="s">
        <v>47</v>
      </c>
      <c r="M8871" s="0" t="s">
        <v>47</v>
      </c>
      <c r="N8871" s="0" t="n">
        <v>2</v>
      </c>
      <c r="O8871" s="0" t="n">
        <v>15</v>
      </c>
      <c r="P8871" s="0" t="n">
        <v>500</v>
      </c>
      <c r="Q8871" s="0" t="n">
        <v>3.3</v>
      </c>
      <c r="R8871" s="0" t="str">
        <f aca="false">INDEX(Lookup!$B$4:$B$18,MATCH(C8871,Lookup!$A$4:$A$18,0))</f>
        <v>India</v>
      </c>
      <c r="S8871" s="20" t="n">
        <f aca="false">INDEX(Lookup!$D$4:$D$18,MATCH(C8871,Lookup!$A$4:$A$18,0))</f>
        <v>0.012</v>
      </c>
      <c r="T8871" s="21" t="n">
        <f aca="false">ROUND(P8871*S8871,2)</f>
        <v>6</v>
      </c>
      <c r="U8871" s="21" t="n">
        <f aca="false">IF(T8871&lt;=10,1,IF(T8871&lt;=20,2,IF(T8871&lt;=30,3,IF(T8871&lt;=40,4,IF(T8871&lt;=50,5,IF(T8871&lt;=100,6,IF(T8871&lt;=250,7,8)))))))</f>
        <v>1</v>
      </c>
      <c r="V8871" s="21" t="n">
        <f aca="false">IF(AND(OR(Dashboard!$T$3="All",R8871=Dashboard!$T$3),OR(Dashboard!$T$4="All",D8871=Dashboard!$T$4)),1,0)</f>
        <v>1</v>
      </c>
      <c r="W8871" s="21" t="n">
        <f aca="false">IF(V8871=1,T8871+ROW()/10000000,0)</f>
        <v>6.0008871</v>
      </c>
    </row>
    <row r="8872" customFormat="false" ht="15" hidden="false" customHeight="false" outlineLevel="0" collapsed="false">
      <c r="A8872" s="0" t="n">
        <v>18224549</v>
      </c>
      <c r="B8872" s="0" t="s">
        <v>18661</v>
      </c>
      <c r="C8872" s="0" t="n">
        <v>1</v>
      </c>
      <c r="D8872" s="0" t="s">
        <v>17189</v>
      </c>
      <c r="E8872" s="0" t="s">
        <v>17445</v>
      </c>
      <c r="F8872" s="0" t="s">
        <v>18625</v>
      </c>
      <c r="G8872" s="0" t="s">
        <v>18626</v>
      </c>
      <c r="H8872" s="0" t="s">
        <v>2288</v>
      </c>
      <c r="I8872" s="0" t="s">
        <v>2123</v>
      </c>
      <c r="J8872" s="0" t="s">
        <v>47</v>
      </c>
      <c r="K8872" s="0" t="s">
        <v>47</v>
      </c>
      <c r="L8872" s="0" t="s">
        <v>47</v>
      </c>
      <c r="M8872" s="0" t="s">
        <v>47</v>
      </c>
      <c r="N8872" s="0" t="n">
        <v>1</v>
      </c>
      <c r="O8872" s="0" t="n">
        <v>6</v>
      </c>
      <c r="P8872" s="0" t="n">
        <v>400</v>
      </c>
      <c r="Q8872" s="0" t="n">
        <v>2.9</v>
      </c>
      <c r="R8872" s="0" t="str">
        <f aca="false">INDEX(Lookup!$B$4:$B$18,MATCH(C8872,Lookup!$A$4:$A$18,0))</f>
        <v>India</v>
      </c>
      <c r="S8872" s="20" t="n">
        <f aca="false">INDEX(Lookup!$D$4:$D$18,MATCH(C8872,Lookup!$A$4:$A$18,0))</f>
        <v>0.012</v>
      </c>
      <c r="T8872" s="21" t="n">
        <f aca="false">ROUND(P8872*S8872,2)</f>
        <v>4.8</v>
      </c>
      <c r="U8872" s="21" t="n">
        <f aca="false">IF(T8872&lt;=10,1,IF(T8872&lt;=20,2,IF(T8872&lt;=30,3,IF(T8872&lt;=40,4,IF(T8872&lt;=50,5,IF(T8872&lt;=100,6,IF(T8872&lt;=250,7,8)))))))</f>
        <v>1</v>
      </c>
      <c r="V8872" s="21" t="n">
        <f aca="false">IF(AND(OR(Dashboard!$T$3="All",R8872=Dashboard!$T$3),OR(Dashboard!$T$4="All",D8872=Dashboard!$T$4)),1,0)</f>
        <v>1</v>
      </c>
      <c r="W8872" s="21" t="n">
        <f aca="false">IF(V8872=1,T8872+ROW()/10000000,0)</f>
        <v>4.8008872</v>
      </c>
    </row>
    <row r="8873" customFormat="false" ht="15" hidden="false" customHeight="false" outlineLevel="0" collapsed="false">
      <c r="A8873" s="0" t="n">
        <v>8138</v>
      </c>
      <c r="B8873" s="0" t="s">
        <v>18662</v>
      </c>
      <c r="C8873" s="0" t="n">
        <v>1</v>
      </c>
      <c r="D8873" s="0" t="s">
        <v>17189</v>
      </c>
      <c r="E8873" s="0" t="s">
        <v>18663</v>
      </c>
      <c r="F8873" s="0" t="s">
        <v>18625</v>
      </c>
      <c r="G8873" s="0" t="s">
        <v>18626</v>
      </c>
      <c r="H8873" s="0" t="s">
        <v>69</v>
      </c>
      <c r="I8873" s="0" t="s">
        <v>2123</v>
      </c>
      <c r="J8873" s="0" t="s">
        <v>47</v>
      </c>
      <c r="K8873" s="0" t="s">
        <v>47</v>
      </c>
      <c r="L8873" s="0" t="s">
        <v>47</v>
      </c>
      <c r="M8873" s="0" t="s">
        <v>47</v>
      </c>
      <c r="N8873" s="0" t="n">
        <v>1</v>
      </c>
      <c r="O8873" s="0" t="n">
        <v>14</v>
      </c>
      <c r="P8873" s="0" t="n">
        <v>200</v>
      </c>
      <c r="Q8873" s="0" t="n">
        <v>2.8</v>
      </c>
      <c r="R8873" s="0" t="str">
        <f aca="false">INDEX(Lookup!$B$4:$B$18,MATCH(C8873,Lookup!$A$4:$A$18,0))</f>
        <v>India</v>
      </c>
      <c r="S8873" s="20" t="n">
        <f aca="false">INDEX(Lookup!$D$4:$D$18,MATCH(C8873,Lookup!$A$4:$A$18,0))</f>
        <v>0.012</v>
      </c>
      <c r="T8873" s="21" t="n">
        <f aca="false">ROUND(P8873*S8873,2)</f>
        <v>2.4</v>
      </c>
      <c r="U8873" s="21" t="n">
        <f aca="false">IF(T8873&lt;=10,1,IF(T8873&lt;=20,2,IF(T8873&lt;=30,3,IF(T8873&lt;=40,4,IF(T8873&lt;=50,5,IF(T8873&lt;=100,6,IF(T8873&lt;=250,7,8)))))))</f>
        <v>1</v>
      </c>
      <c r="V8873" s="21" t="n">
        <f aca="false">IF(AND(OR(Dashboard!$T$3="All",R8873=Dashboard!$T$3),OR(Dashboard!$T$4="All",D8873=Dashboard!$T$4)),1,0)</f>
        <v>1</v>
      </c>
      <c r="W8873" s="21" t="n">
        <f aca="false">IF(V8873=1,T8873+ROW()/10000000,0)</f>
        <v>2.4008873</v>
      </c>
    </row>
    <row r="8874" customFormat="false" ht="15" hidden="false" customHeight="false" outlineLevel="0" collapsed="false">
      <c r="A8874" s="0" t="n">
        <v>18281973</v>
      </c>
      <c r="B8874" s="0" t="s">
        <v>18519</v>
      </c>
      <c r="C8874" s="0" t="n">
        <v>1</v>
      </c>
      <c r="D8874" s="0" t="s">
        <v>17189</v>
      </c>
      <c r="E8874" s="0" t="s">
        <v>18664</v>
      </c>
      <c r="F8874" s="0" t="s">
        <v>18625</v>
      </c>
      <c r="G8874" s="0" t="s">
        <v>18626</v>
      </c>
      <c r="H8874" s="0" t="s">
        <v>16664</v>
      </c>
      <c r="I8874" s="0" t="s">
        <v>2123</v>
      </c>
      <c r="J8874" s="0" t="s">
        <v>47</v>
      </c>
      <c r="K8874" s="0" t="s">
        <v>46</v>
      </c>
      <c r="L8874" s="0" t="s">
        <v>47</v>
      </c>
      <c r="M8874" s="0" t="s">
        <v>47</v>
      </c>
      <c r="N8874" s="0" t="n">
        <v>2</v>
      </c>
      <c r="O8874" s="0" t="n">
        <v>17</v>
      </c>
      <c r="P8874" s="0" t="n">
        <v>650</v>
      </c>
      <c r="Q8874" s="0" t="n">
        <v>2.7</v>
      </c>
      <c r="R8874" s="0" t="str">
        <f aca="false">INDEX(Lookup!$B$4:$B$18,MATCH(C8874,Lookup!$A$4:$A$18,0))</f>
        <v>India</v>
      </c>
      <c r="S8874" s="20" t="n">
        <f aca="false">INDEX(Lookup!$D$4:$D$18,MATCH(C8874,Lookup!$A$4:$A$18,0))</f>
        <v>0.012</v>
      </c>
      <c r="T8874" s="21" t="n">
        <f aca="false">ROUND(P8874*S8874,2)</f>
        <v>7.8</v>
      </c>
      <c r="U8874" s="21" t="n">
        <f aca="false">IF(T8874&lt;=10,1,IF(T8874&lt;=20,2,IF(T8874&lt;=30,3,IF(T8874&lt;=40,4,IF(T8874&lt;=50,5,IF(T8874&lt;=100,6,IF(T8874&lt;=250,7,8)))))))</f>
        <v>1</v>
      </c>
      <c r="V8874" s="21" t="n">
        <f aca="false">IF(AND(OR(Dashboard!$T$3="All",R8874=Dashboard!$T$3),OR(Dashboard!$T$4="All",D8874=Dashboard!$T$4)),1,0)</f>
        <v>1</v>
      </c>
      <c r="W8874" s="21" t="n">
        <f aca="false">IF(V8874=1,T8874+ROW()/10000000,0)</f>
        <v>7.8008874</v>
      </c>
    </row>
    <row r="8875" customFormat="false" ht="15" hidden="false" customHeight="false" outlineLevel="0" collapsed="false">
      <c r="A8875" s="0" t="n">
        <v>18391059</v>
      </c>
      <c r="B8875" s="0" t="s">
        <v>18665</v>
      </c>
      <c r="C8875" s="0" t="n">
        <v>1</v>
      </c>
      <c r="D8875" s="0" t="s">
        <v>17189</v>
      </c>
      <c r="E8875" s="0" t="s">
        <v>18626</v>
      </c>
      <c r="F8875" s="0" t="s">
        <v>18625</v>
      </c>
      <c r="G8875" s="0" t="s">
        <v>18626</v>
      </c>
      <c r="H8875" s="0" t="s">
        <v>2128</v>
      </c>
      <c r="I8875" s="0" t="s">
        <v>2123</v>
      </c>
      <c r="J8875" s="0" t="s">
        <v>47</v>
      </c>
      <c r="K8875" s="0" t="s">
        <v>47</v>
      </c>
      <c r="L8875" s="0" t="s">
        <v>47</v>
      </c>
      <c r="M8875" s="0" t="s">
        <v>47</v>
      </c>
      <c r="N8875" s="0" t="n">
        <v>1</v>
      </c>
      <c r="O8875" s="0" t="n">
        <v>5</v>
      </c>
      <c r="P8875" s="0" t="n">
        <v>200</v>
      </c>
      <c r="Q8875" s="0" t="n">
        <v>3</v>
      </c>
      <c r="R8875" s="0" t="str">
        <f aca="false">INDEX(Lookup!$B$4:$B$18,MATCH(C8875,Lookup!$A$4:$A$18,0))</f>
        <v>India</v>
      </c>
      <c r="S8875" s="20" t="n">
        <f aca="false">INDEX(Lookup!$D$4:$D$18,MATCH(C8875,Lookup!$A$4:$A$18,0))</f>
        <v>0.012</v>
      </c>
      <c r="T8875" s="21" t="n">
        <f aca="false">ROUND(P8875*S8875,2)</f>
        <v>2.4</v>
      </c>
      <c r="U8875" s="21" t="n">
        <f aca="false">IF(T8875&lt;=10,1,IF(T8875&lt;=20,2,IF(T8875&lt;=30,3,IF(T8875&lt;=40,4,IF(T8875&lt;=50,5,IF(T8875&lt;=100,6,IF(T8875&lt;=250,7,8)))))))</f>
        <v>1</v>
      </c>
      <c r="V8875" s="21" t="n">
        <f aca="false">IF(AND(OR(Dashboard!$T$3="All",R8875=Dashboard!$T$3),OR(Dashboard!$T$4="All",D8875=Dashboard!$T$4)),1,0)</f>
        <v>1</v>
      </c>
      <c r="W8875" s="21" t="n">
        <f aca="false">IF(V8875=1,T8875+ROW()/10000000,0)</f>
        <v>2.4008875</v>
      </c>
    </row>
    <row r="8876" customFormat="false" ht="15" hidden="false" customHeight="false" outlineLevel="0" collapsed="false">
      <c r="A8876" s="0" t="n">
        <v>313049</v>
      </c>
      <c r="B8876" s="0" t="s">
        <v>18666</v>
      </c>
      <c r="C8876" s="0" t="n">
        <v>1</v>
      </c>
      <c r="D8876" s="0" t="s">
        <v>17189</v>
      </c>
      <c r="E8876" s="0" t="s">
        <v>18667</v>
      </c>
      <c r="F8876" s="0" t="s">
        <v>18625</v>
      </c>
      <c r="G8876" s="0" t="s">
        <v>18626</v>
      </c>
      <c r="H8876" s="0" t="s">
        <v>2128</v>
      </c>
      <c r="I8876" s="0" t="s">
        <v>2123</v>
      </c>
      <c r="J8876" s="0" t="s">
        <v>47</v>
      </c>
      <c r="K8876" s="0" t="s">
        <v>47</v>
      </c>
      <c r="L8876" s="0" t="s">
        <v>47</v>
      </c>
      <c r="M8876" s="0" t="s">
        <v>47</v>
      </c>
      <c r="N8876" s="0" t="n">
        <v>1</v>
      </c>
      <c r="O8876" s="0" t="n">
        <v>9</v>
      </c>
      <c r="P8876" s="0" t="n">
        <v>400</v>
      </c>
      <c r="Q8876" s="0" t="n">
        <v>3.1</v>
      </c>
      <c r="R8876" s="0" t="str">
        <f aca="false">INDEX(Lookup!$B$4:$B$18,MATCH(C8876,Lookup!$A$4:$A$18,0))</f>
        <v>India</v>
      </c>
      <c r="S8876" s="20" t="n">
        <f aca="false">INDEX(Lookup!$D$4:$D$18,MATCH(C8876,Lookup!$A$4:$A$18,0))</f>
        <v>0.012</v>
      </c>
      <c r="T8876" s="21" t="n">
        <f aca="false">ROUND(P8876*S8876,2)</f>
        <v>4.8</v>
      </c>
      <c r="U8876" s="21" t="n">
        <f aca="false">IF(T8876&lt;=10,1,IF(T8876&lt;=20,2,IF(T8876&lt;=30,3,IF(T8876&lt;=40,4,IF(T8876&lt;=50,5,IF(T8876&lt;=100,6,IF(T8876&lt;=250,7,8)))))))</f>
        <v>1</v>
      </c>
      <c r="V8876" s="21" t="n">
        <f aca="false">IF(AND(OR(Dashboard!$T$3="All",R8876=Dashboard!$T$3),OR(Dashboard!$T$4="All",D8876=Dashboard!$T$4)),1,0)</f>
        <v>1</v>
      </c>
      <c r="W8876" s="21" t="n">
        <f aca="false">IF(V8876=1,T8876+ROW()/10000000,0)</f>
        <v>4.8008876</v>
      </c>
    </row>
    <row r="8877" customFormat="false" ht="15" hidden="false" customHeight="false" outlineLevel="0" collapsed="false">
      <c r="A8877" s="0" t="n">
        <v>313250</v>
      </c>
      <c r="B8877" s="0" t="s">
        <v>17663</v>
      </c>
      <c r="C8877" s="0" t="n">
        <v>1</v>
      </c>
      <c r="D8877" s="0" t="s">
        <v>17189</v>
      </c>
      <c r="E8877" s="0" t="s">
        <v>18668</v>
      </c>
      <c r="F8877" s="0" t="s">
        <v>18625</v>
      </c>
      <c r="G8877" s="0" t="s">
        <v>18626</v>
      </c>
      <c r="H8877" s="0" t="s">
        <v>69</v>
      </c>
      <c r="I8877" s="0" t="s">
        <v>2123</v>
      </c>
      <c r="J8877" s="0" t="s">
        <v>47</v>
      </c>
      <c r="K8877" s="0" t="s">
        <v>47</v>
      </c>
      <c r="L8877" s="0" t="s">
        <v>47</v>
      </c>
      <c r="M8877" s="0" t="s">
        <v>47</v>
      </c>
      <c r="N8877" s="0" t="n">
        <v>2</v>
      </c>
      <c r="O8877" s="0" t="n">
        <v>50</v>
      </c>
      <c r="P8877" s="0" t="n">
        <v>650</v>
      </c>
      <c r="Q8877" s="0" t="n">
        <v>3.3</v>
      </c>
      <c r="R8877" s="0" t="str">
        <f aca="false">INDEX(Lookup!$B$4:$B$18,MATCH(C8877,Lookup!$A$4:$A$18,0))</f>
        <v>India</v>
      </c>
      <c r="S8877" s="20" t="n">
        <f aca="false">INDEX(Lookup!$D$4:$D$18,MATCH(C8877,Lookup!$A$4:$A$18,0))</f>
        <v>0.012</v>
      </c>
      <c r="T8877" s="21" t="n">
        <f aca="false">ROUND(P8877*S8877,2)</f>
        <v>7.8</v>
      </c>
      <c r="U8877" s="21" t="n">
        <f aca="false">IF(T8877&lt;=10,1,IF(T8877&lt;=20,2,IF(T8877&lt;=30,3,IF(T8877&lt;=40,4,IF(T8877&lt;=50,5,IF(T8877&lt;=100,6,IF(T8877&lt;=250,7,8)))))))</f>
        <v>1</v>
      </c>
      <c r="V8877" s="21" t="n">
        <f aca="false">IF(AND(OR(Dashboard!$T$3="All",R8877=Dashboard!$T$3),OR(Dashboard!$T$4="All",D8877=Dashboard!$T$4)),1,0)</f>
        <v>1</v>
      </c>
      <c r="W8877" s="21" t="n">
        <f aca="false">IF(V8877=1,T8877+ROW()/10000000,0)</f>
        <v>7.8008877</v>
      </c>
    </row>
    <row r="8878" customFormat="false" ht="15" hidden="false" customHeight="false" outlineLevel="0" collapsed="false">
      <c r="A8878" s="0" t="n">
        <v>313358</v>
      </c>
      <c r="B8878" s="0" t="s">
        <v>18669</v>
      </c>
      <c r="C8878" s="0" t="n">
        <v>1</v>
      </c>
      <c r="D8878" s="0" t="s">
        <v>17189</v>
      </c>
      <c r="E8878" s="0" t="s">
        <v>18670</v>
      </c>
      <c r="F8878" s="0" t="s">
        <v>18625</v>
      </c>
      <c r="G8878" s="0" t="s">
        <v>18626</v>
      </c>
      <c r="H8878" s="0" t="s">
        <v>8473</v>
      </c>
      <c r="I8878" s="0" t="s">
        <v>2123</v>
      </c>
      <c r="J8878" s="0" t="s">
        <v>46</v>
      </c>
      <c r="K8878" s="0" t="s">
        <v>47</v>
      </c>
      <c r="L8878" s="0" t="s">
        <v>47</v>
      </c>
      <c r="M8878" s="0" t="s">
        <v>47</v>
      </c>
      <c r="N8878" s="0" t="n">
        <v>3</v>
      </c>
      <c r="O8878" s="0" t="n">
        <v>13</v>
      </c>
      <c r="P8878" s="0" t="n">
        <v>1500</v>
      </c>
      <c r="Q8878" s="0" t="n">
        <v>3.1</v>
      </c>
      <c r="R8878" s="0" t="str">
        <f aca="false">INDEX(Lookup!$B$4:$B$18,MATCH(C8878,Lookup!$A$4:$A$18,0))</f>
        <v>India</v>
      </c>
      <c r="S8878" s="20" t="n">
        <f aca="false">INDEX(Lookup!$D$4:$D$18,MATCH(C8878,Lookup!$A$4:$A$18,0))</f>
        <v>0.012</v>
      </c>
      <c r="T8878" s="21" t="n">
        <f aca="false">ROUND(P8878*S8878,2)</f>
        <v>18</v>
      </c>
      <c r="U8878" s="21" t="n">
        <f aca="false">IF(T8878&lt;=10,1,IF(T8878&lt;=20,2,IF(T8878&lt;=30,3,IF(T8878&lt;=40,4,IF(T8878&lt;=50,5,IF(T8878&lt;=100,6,IF(T8878&lt;=250,7,8)))))))</f>
        <v>2</v>
      </c>
      <c r="V8878" s="21" t="n">
        <f aca="false">IF(AND(OR(Dashboard!$T$3="All",R8878=Dashboard!$T$3),OR(Dashboard!$T$4="All",D8878=Dashboard!$T$4)),1,0)</f>
        <v>1</v>
      </c>
      <c r="W8878" s="21" t="n">
        <f aca="false">IF(V8878=1,T8878+ROW()/10000000,0)</f>
        <v>18.0008878</v>
      </c>
    </row>
    <row r="8879" customFormat="false" ht="15" hidden="false" customHeight="false" outlineLevel="0" collapsed="false">
      <c r="A8879" s="0" t="n">
        <v>18358191</v>
      </c>
      <c r="B8879" s="0" t="s">
        <v>18671</v>
      </c>
      <c r="C8879" s="0" t="n">
        <v>1</v>
      </c>
      <c r="D8879" s="0" t="s">
        <v>17189</v>
      </c>
      <c r="E8879" s="0" t="s">
        <v>18672</v>
      </c>
      <c r="F8879" s="0" t="s">
        <v>18625</v>
      </c>
      <c r="G8879" s="0" t="s">
        <v>18626</v>
      </c>
      <c r="H8879" s="0" t="s">
        <v>3119</v>
      </c>
      <c r="I8879" s="0" t="s">
        <v>2123</v>
      </c>
      <c r="J8879" s="0" t="s">
        <v>47</v>
      </c>
      <c r="K8879" s="0" t="s">
        <v>47</v>
      </c>
      <c r="L8879" s="0" t="s">
        <v>47</v>
      </c>
      <c r="M8879" s="0" t="s">
        <v>47</v>
      </c>
      <c r="N8879" s="0" t="n">
        <v>1</v>
      </c>
      <c r="O8879" s="0" t="n">
        <v>5</v>
      </c>
      <c r="P8879" s="0" t="n">
        <v>300</v>
      </c>
      <c r="Q8879" s="0" t="n">
        <v>3</v>
      </c>
      <c r="R8879" s="0" t="str">
        <f aca="false">INDEX(Lookup!$B$4:$B$18,MATCH(C8879,Lookup!$A$4:$A$18,0))</f>
        <v>India</v>
      </c>
      <c r="S8879" s="20" t="n">
        <f aca="false">INDEX(Lookup!$D$4:$D$18,MATCH(C8879,Lookup!$A$4:$A$18,0))</f>
        <v>0.012</v>
      </c>
      <c r="T8879" s="21" t="n">
        <f aca="false">ROUND(P8879*S8879,2)</f>
        <v>3.6</v>
      </c>
      <c r="U8879" s="21" t="n">
        <f aca="false">IF(T8879&lt;=10,1,IF(T8879&lt;=20,2,IF(T8879&lt;=30,3,IF(T8879&lt;=40,4,IF(T8879&lt;=50,5,IF(T8879&lt;=100,6,IF(T8879&lt;=250,7,8)))))))</f>
        <v>1</v>
      </c>
      <c r="V8879" s="21" t="n">
        <f aca="false">IF(AND(OR(Dashboard!$T$3="All",R8879=Dashboard!$T$3),OR(Dashboard!$T$4="All",D8879=Dashboard!$T$4)),1,0)</f>
        <v>1</v>
      </c>
      <c r="W8879" s="21" t="n">
        <f aca="false">IF(V8879=1,T8879+ROW()/10000000,0)</f>
        <v>3.6008879</v>
      </c>
    </row>
    <row r="8880" customFormat="false" ht="15" hidden="false" customHeight="false" outlineLevel="0" collapsed="false">
      <c r="A8880" s="0" t="n">
        <v>5696</v>
      </c>
      <c r="B8880" s="0" t="s">
        <v>2075</v>
      </c>
      <c r="C8880" s="0" t="n">
        <v>1</v>
      </c>
      <c r="D8880" s="0" t="s">
        <v>17189</v>
      </c>
      <c r="E8880" s="0" t="s">
        <v>18673</v>
      </c>
      <c r="F8880" s="0" t="s">
        <v>18625</v>
      </c>
      <c r="G8880" s="0" t="s">
        <v>18626</v>
      </c>
      <c r="H8880" s="0" t="s">
        <v>120</v>
      </c>
      <c r="I8880" s="0" t="s">
        <v>2123</v>
      </c>
      <c r="J8880" s="0" t="s">
        <v>47</v>
      </c>
      <c r="K8880" s="0" t="s">
        <v>46</v>
      </c>
      <c r="L8880" s="0" t="s">
        <v>47</v>
      </c>
      <c r="M8880" s="0" t="s">
        <v>47</v>
      </c>
      <c r="N8880" s="0" t="n">
        <v>3</v>
      </c>
      <c r="O8880" s="0" t="n">
        <v>147</v>
      </c>
      <c r="P8880" s="0" t="n">
        <v>1000</v>
      </c>
      <c r="Q8880" s="0" t="n">
        <v>3.1</v>
      </c>
      <c r="R8880" s="0" t="str">
        <f aca="false">INDEX(Lookup!$B$4:$B$18,MATCH(C8880,Lookup!$A$4:$A$18,0))</f>
        <v>India</v>
      </c>
      <c r="S8880" s="20" t="n">
        <f aca="false">INDEX(Lookup!$D$4:$D$18,MATCH(C8880,Lookup!$A$4:$A$18,0))</f>
        <v>0.012</v>
      </c>
      <c r="T8880" s="21" t="n">
        <f aca="false">ROUND(P8880*S8880,2)</f>
        <v>12</v>
      </c>
      <c r="U8880" s="21" t="n">
        <f aca="false">IF(T8880&lt;=10,1,IF(T8880&lt;=20,2,IF(T8880&lt;=30,3,IF(T8880&lt;=40,4,IF(T8880&lt;=50,5,IF(T8880&lt;=100,6,IF(T8880&lt;=250,7,8)))))))</f>
        <v>2</v>
      </c>
      <c r="V8880" s="21" t="n">
        <f aca="false">IF(AND(OR(Dashboard!$T$3="All",R8880=Dashboard!$T$3),OR(Dashboard!$T$4="All",D8880=Dashboard!$T$4)),1,0)</f>
        <v>1</v>
      </c>
      <c r="W8880" s="21" t="n">
        <f aca="false">IF(V8880=1,T8880+ROW()/10000000,0)</f>
        <v>12.000888</v>
      </c>
    </row>
    <row r="8881" customFormat="false" ht="15" hidden="false" customHeight="false" outlineLevel="0" collapsed="false">
      <c r="A8881" s="0" t="n">
        <v>18252359</v>
      </c>
      <c r="B8881" s="0" t="s">
        <v>18674</v>
      </c>
      <c r="C8881" s="0" t="n">
        <v>1</v>
      </c>
      <c r="D8881" s="0" t="s">
        <v>17189</v>
      </c>
      <c r="E8881" s="0" t="s">
        <v>18675</v>
      </c>
      <c r="F8881" s="0" t="s">
        <v>18625</v>
      </c>
      <c r="G8881" s="0" t="s">
        <v>18626</v>
      </c>
      <c r="H8881" s="0" t="s">
        <v>2288</v>
      </c>
      <c r="I8881" s="0" t="s">
        <v>2123</v>
      </c>
      <c r="J8881" s="0" t="s">
        <v>47</v>
      </c>
      <c r="K8881" s="0" t="s">
        <v>46</v>
      </c>
      <c r="L8881" s="0" t="s">
        <v>47</v>
      </c>
      <c r="M8881" s="0" t="s">
        <v>47</v>
      </c>
      <c r="N8881" s="0" t="n">
        <v>2</v>
      </c>
      <c r="O8881" s="0" t="n">
        <v>10</v>
      </c>
      <c r="P8881" s="0" t="n">
        <v>800</v>
      </c>
      <c r="Q8881" s="0" t="n">
        <v>3.2</v>
      </c>
      <c r="R8881" s="0" t="str">
        <f aca="false">INDEX(Lookup!$B$4:$B$18,MATCH(C8881,Lookup!$A$4:$A$18,0))</f>
        <v>India</v>
      </c>
      <c r="S8881" s="20" t="n">
        <f aca="false">INDEX(Lookup!$D$4:$D$18,MATCH(C8881,Lookup!$A$4:$A$18,0))</f>
        <v>0.012</v>
      </c>
      <c r="T8881" s="21" t="n">
        <f aca="false">ROUND(P8881*S8881,2)</f>
        <v>9.6</v>
      </c>
      <c r="U8881" s="21" t="n">
        <f aca="false">IF(T8881&lt;=10,1,IF(T8881&lt;=20,2,IF(T8881&lt;=30,3,IF(T8881&lt;=40,4,IF(T8881&lt;=50,5,IF(T8881&lt;=100,6,IF(T8881&lt;=250,7,8)))))))</f>
        <v>1</v>
      </c>
      <c r="V8881" s="21" t="n">
        <f aca="false">IF(AND(OR(Dashboard!$T$3="All",R8881=Dashboard!$T$3),OR(Dashboard!$T$4="All",D8881=Dashboard!$T$4)),1,0)</f>
        <v>1</v>
      </c>
      <c r="W8881" s="21" t="n">
        <f aca="false">IF(V8881=1,T8881+ROW()/10000000,0)</f>
        <v>9.6008881</v>
      </c>
    </row>
    <row r="8882" customFormat="false" ht="15" hidden="false" customHeight="false" outlineLevel="0" collapsed="false">
      <c r="A8882" s="0" t="n">
        <v>4483</v>
      </c>
      <c r="B8882" s="0" t="s">
        <v>3343</v>
      </c>
      <c r="C8882" s="0" t="n">
        <v>1</v>
      </c>
      <c r="D8882" s="0" t="s">
        <v>17189</v>
      </c>
      <c r="E8882" s="0" t="s">
        <v>18676</v>
      </c>
      <c r="F8882" s="0" t="s">
        <v>18625</v>
      </c>
      <c r="G8882" s="0" t="s">
        <v>18626</v>
      </c>
      <c r="H8882" s="0" t="s">
        <v>3345</v>
      </c>
      <c r="I8882" s="0" t="s">
        <v>2123</v>
      </c>
      <c r="J8882" s="0" t="s">
        <v>47</v>
      </c>
      <c r="K8882" s="0" t="s">
        <v>47</v>
      </c>
      <c r="L8882" s="0" t="s">
        <v>47</v>
      </c>
      <c r="M8882" s="0" t="s">
        <v>47</v>
      </c>
      <c r="N8882" s="0" t="n">
        <v>1</v>
      </c>
      <c r="O8882" s="0" t="n">
        <v>17</v>
      </c>
      <c r="P8882" s="0" t="n">
        <v>400</v>
      </c>
      <c r="Q8882" s="0" t="n">
        <v>3.1</v>
      </c>
      <c r="R8882" s="0" t="str">
        <f aca="false">INDEX(Lookup!$B$4:$B$18,MATCH(C8882,Lookup!$A$4:$A$18,0))</f>
        <v>India</v>
      </c>
      <c r="S8882" s="20" t="n">
        <f aca="false">INDEX(Lookup!$D$4:$D$18,MATCH(C8882,Lookup!$A$4:$A$18,0))</f>
        <v>0.012</v>
      </c>
      <c r="T8882" s="21" t="n">
        <f aca="false">ROUND(P8882*S8882,2)</f>
        <v>4.8</v>
      </c>
      <c r="U8882" s="21" t="n">
        <f aca="false">IF(T8882&lt;=10,1,IF(T8882&lt;=20,2,IF(T8882&lt;=30,3,IF(T8882&lt;=40,4,IF(T8882&lt;=50,5,IF(T8882&lt;=100,6,IF(T8882&lt;=250,7,8)))))))</f>
        <v>1</v>
      </c>
      <c r="V8882" s="21" t="n">
        <f aca="false">IF(AND(OR(Dashboard!$T$3="All",R8882=Dashboard!$T$3),OR(Dashboard!$T$4="All",D8882=Dashboard!$T$4)),1,0)</f>
        <v>1</v>
      </c>
      <c r="W8882" s="21" t="n">
        <f aca="false">IF(V8882=1,T8882+ROW()/10000000,0)</f>
        <v>4.8008882</v>
      </c>
    </row>
    <row r="8883" customFormat="false" ht="15" hidden="false" customHeight="false" outlineLevel="0" collapsed="false">
      <c r="A8883" s="0" t="n">
        <v>5776</v>
      </c>
      <c r="B8883" s="0" t="s">
        <v>18677</v>
      </c>
      <c r="C8883" s="0" t="n">
        <v>1</v>
      </c>
      <c r="D8883" s="0" t="s">
        <v>17189</v>
      </c>
      <c r="E8883" s="0" t="s">
        <v>18678</v>
      </c>
      <c r="F8883" s="0" t="s">
        <v>18625</v>
      </c>
      <c r="G8883" s="0" t="s">
        <v>18626</v>
      </c>
      <c r="H8883" s="0" t="s">
        <v>2367</v>
      </c>
      <c r="I8883" s="0" t="s">
        <v>2123</v>
      </c>
      <c r="J8883" s="0" t="s">
        <v>47</v>
      </c>
      <c r="K8883" s="0" t="s">
        <v>47</v>
      </c>
      <c r="L8883" s="0" t="s">
        <v>47</v>
      </c>
      <c r="M8883" s="0" t="s">
        <v>47</v>
      </c>
      <c r="N8883" s="0" t="n">
        <v>2</v>
      </c>
      <c r="O8883" s="0" t="n">
        <v>56</v>
      </c>
      <c r="P8883" s="0" t="n">
        <v>750</v>
      </c>
      <c r="Q8883" s="0" t="n">
        <v>2.9</v>
      </c>
      <c r="R8883" s="0" t="str">
        <f aca="false">INDEX(Lookup!$B$4:$B$18,MATCH(C8883,Lookup!$A$4:$A$18,0))</f>
        <v>India</v>
      </c>
      <c r="S8883" s="20" t="n">
        <f aca="false">INDEX(Lookup!$D$4:$D$18,MATCH(C8883,Lookup!$A$4:$A$18,0))</f>
        <v>0.012</v>
      </c>
      <c r="T8883" s="21" t="n">
        <f aca="false">ROUND(P8883*S8883,2)</f>
        <v>9</v>
      </c>
      <c r="U8883" s="21" t="n">
        <f aca="false">IF(T8883&lt;=10,1,IF(T8883&lt;=20,2,IF(T8883&lt;=30,3,IF(T8883&lt;=40,4,IF(T8883&lt;=50,5,IF(T8883&lt;=100,6,IF(T8883&lt;=250,7,8)))))))</f>
        <v>1</v>
      </c>
      <c r="V8883" s="21" t="n">
        <f aca="false">IF(AND(OR(Dashboard!$T$3="All",R8883=Dashboard!$T$3),OR(Dashboard!$T$4="All",D8883=Dashboard!$T$4)),1,0)</f>
        <v>1</v>
      </c>
      <c r="W8883" s="21" t="n">
        <f aca="false">IF(V8883=1,T8883+ROW()/10000000,0)</f>
        <v>9.0008883</v>
      </c>
    </row>
    <row r="8884" customFormat="false" ht="15" hidden="false" customHeight="false" outlineLevel="0" collapsed="false">
      <c r="A8884" s="0" t="n">
        <v>8767</v>
      </c>
      <c r="B8884" s="0" t="s">
        <v>17697</v>
      </c>
      <c r="C8884" s="0" t="n">
        <v>1</v>
      </c>
      <c r="D8884" s="0" t="s">
        <v>17189</v>
      </c>
      <c r="E8884" s="0" t="s">
        <v>18679</v>
      </c>
      <c r="F8884" s="0" t="s">
        <v>18625</v>
      </c>
      <c r="G8884" s="0" t="s">
        <v>18626</v>
      </c>
      <c r="H8884" s="0" t="s">
        <v>2050</v>
      </c>
      <c r="I8884" s="0" t="s">
        <v>2123</v>
      </c>
      <c r="J8884" s="0" t="s">
        <v>47</v>
      </c>
      <c r="K8884" s="0" t="s">
        <v>46</v>
      </c>
      <c r="L8884" s="0" t="s">
        <v>47</v>
      </c>
      <c r="M8884" s="0" t="s">
        <v>47</v>
      </c>
      <c r="N8884" s="0" t="n">
        <v>1</v>
      </c>
      <c r="O8884" s="0" t="n">
        <v>5</v>
      </c>
      <c r="P8884" s="0" t="n">
        <v>250</v>
      </c>
      <c r="Q8884" s="0" t="n">
        <v>2.8</v>
      </c>
      <c r="R8884" s="0" t="str">
        <f aca="false">INDEX(Lookup!$B$4:$B$18,MATCH(C8884,Lookup!$A$4:$A$18,0))</f>
        <v>India</v>
      </c>
      <c r="S8884" s="20" t="n">
        <f aca="false">INDEX(Lookup!$D$4:$D$18,MATCH(C8884,Lookup!$A$4:$A$18,0))</f>
        <v>0.012</v>
      </c>
      <c r="T8884" s="21" t="n">
        <f aca="false">ROUND(P8884*S8884,2)</f>
        <v>3</v>
      </c>
      <c r="U8884" s="21" t="n">
        <f aca="false">IF(T8884&lt;=10,1,IF(T8884&lt;=20,2,IF(T8884&lt;=30,3,IF(T8884&lt;=40,4,IF(T8884&lt;=50,5,IF(T8884&lt;=100,6,IF(T8884&lt;=250,7,8)))))))</f>
        <v>1</v>
      </c>
      <c r="V8884" s="21" t="n">
        <f aca="false">IF(AND(OR(Dashboard!$T$3="All",R8884=Dashboard!$T$3),OR(Dashboard!$T$4="All",D8884=Dashboard!$T$4)),1,0)</f>
        <v>1</v>
      </c>
      <c r="W8884" s="21" t="n">
        <f aca="false">IF(V8884=1,T8884+ROW()/10000000,0)</f>
        <v>3.0008884</v>
      </c>
    </row>
    <row r="8885" customFormat="false" ht="15" hidden="false" customHeight="false" outlineLevel="0" collapsed="false">
      <c r="A8885" s="0" t="n">
        <v>311622</v>
      </c>
      <c r="B8885" s="0" t="s">
        <v>5651</v>
      </c>
      <c r="C8885" s="0" t="n">
        <v>1</v>
      </c>
      <c r="D8885" s="0" t="s">
        <v>17189</v>
      </c>
      <c r="E8885" s="0" t="s">
        <v>18680</v>
      </c>
      <c r="F8885" s="0" t="s">
        <v>18625</v>
      </c>
      <c r="G8885" s="0" t="s">
        <v>18626</v>
      </c>
      <c r="H8885" s="0" t="s">
        <v>2616</v>
      </c>
      <c r="I8885" s="0" t="s">
        <v>2123</v>
      </c>
      <c r="J8885" s="0" t="s">
        <v>47</v>
      </c>
      <c r="K8885" s="0" t="s">
        <v>46</v>
      </c>
      <c r="L8885" s="0" t="s">
        <v>47</v>
      </c>
      <c r="M8885" s="0" t="s">
        <v>47</v>
      </c>
      <c r="N8885" s="0" t="n">
        <v>2</v>
      </c>
      <c r="O8885" s="0" t="n">
        <v>155</v>
      </c>
      <c r="P8885" s="0" t="n">
        <v>500</v>
      </c>
      <c r="Q8885" s="0" t="n">
        <v>3.4</v>
      </c>
      <c r="R8885" s="0" t="str">
        <f aca="false">INDEX(Lookup!$B$4:$B$18,MATCH(C8885,Lookup!$A$4:$A$18,0))</f>
        <v>India</v>
      </c>
      <c r="S8885" s="20" t="n">
        <f aca="false">INDEX(Lookup!$D$4:$D$18,MATCH(C8885,Lookup!$A$4:$A$18,0))</f>
        <v>0.012</v>
      </c>
      <c r="T8885" s="21" t="n">
        <f aca="false">ROUND(P8885*S8885,2)</f>
        <v>6</v>
      </c>
      <c r="U8885" s="21" t="n">
        <f aca="false">IF(T8885&lt;=10,1,IF(T8885&lt;=20,2,IF(T8885&lt;=30,3,IF(T8885&lt;=40,4,IF(T8885&lt;=50,5,IF(T8885&lt;=100,6,IF(T8885&lt;=250,7,8)))))))</f>
        <v>1</v>
      </c>
      <c r="V8885" s="21" t="n">
        <f aca="false">IF(AND(OR(Dashboard!$T$3="All",R8885=Dashboard!$T$3),OR(Dashboard!$T$4="All",D8885=Dashboard!$T$4)),1,0)</f>
        <v>1</v>
      </c>
      <c r="W8885" s="21" t="n">
        <f aca="false">IF(V8885=1,T8885+ROW()/10000000,0)</f>
        <v>6.0008885</v>
      </c>
    </row>
    <row r="8886" customFormat="false" ht="15" hidden="false" customHeight="false" outlineLevel="0" collapsed="false">
      <c r="A8886" s="0" t="n">
        <v>308758</v>
      </c>
      <c r="B8886" s="0" t="s">
        <v>2300</v>
      </c>
      <c r="C8886" s="0" t="n">
        <v>1</v>
      </c>
      <c r="D8886" s="0" t="s">
        <v>17189</v>
      </c>
      <c r="E8886" s="0" t="s">
        <v>18681</v>
      </c>
      <c r="F8886" s="0" t="s">
        <v>18625</v>
      </c>
      <c r="G8886" s="0" t="s">
        <v>18626</v>
      </c>
      <c r="H8886" s="0" t="s">
        <v>3005</v>
      </c>
      <c r="I8886" s="0" t="s">
        <v>2123</v>
      </c>
      <c r="J8886" s="0" t="s">
        <v>47</v>
      </c>
      <c r="K8886" s="0" t="s">
        <v>46</v>
      </c>
      <c r="L8886" s="0" t="s">
        <v>47</v>
      </c>
      <c r="M8886" s="0" t="s">
        <v>47</v>
      </c>
      <c r="N8886" s="0" t="n">
        <v>2</v>
      </c>
      <c r="O8886" s="0" t="n">
        <v>28</v>
      </c>
      <c r="P8886" s="0" t="n">
        <v>500</v>
      </c>
      <c r="Q8886" s="0" t="n">
        <v>2.5</v>
      </c>
      <c r="R8886" s="0" t="str">
        <f aca="false">INDEX(Lookup!$B$4:$B$18,MATCH(C8886,Lookup!$A$4:$A$18,0))</f>
        <v>India</v>
      </c>
      <c r="S8886" s="20" t="n">
        <f aca="false">INDEX(Lookup!$D$4:$D$18,MATCH(C8886,Lookup!$A$4:$A$18,0))</f>
        <v>0.012</v>
      </c>
      <c r="T8886" s="21" t="n">
        <f aca="false">ROUND(P8886*S8886,2)</f>
        <v>6</v>
      </c>
      <c r="U8886" s="21" t="n">
        <f aca="false">IF(T8886&lt;=10,1,IF(T8886&lt;=20,2,IF(T8886&lt;=30,3,IF(T8886&lt;=40,4,IF(T8886&lt;=50,5,IF(T8886&lt;=100,6,IF(T8886&lt;=250,7,8)))))))</f>
        <v>1</v>
      </c>
      <c r="V8886" s="21" t="n">
        <f aca="false">IF(AND(OR(Dashboard!$T$3="All",R8886=Dashboard!$T$3),OR(Dashboard!$T$4="All",D8886=Dashboard!$T$4)),1,0)</f>
        <v>1</v>
      </c>
      <c r="W8886" s="21" t="n">
        <f aca="false">IF(V8886=1,T8886+ROW()/10000000,0)</f>
        <v>6.0008886</v>
      </c>
    </row>
    <row r="8887" customFormat="false" ht="15" hidden="false" customHeight="false" outlineLevel="0" collapsed="false">
      <c r="A8887" s="0" t="n">
        <v>303996</v>
      </c>
      <c r="B8887" s="0" t="s">
        <v>18682</v>
      </c>
      <c r="C8887" s="0" t="n">
        <v>1</v>
      </c>
      <c r="D8887" s="0" t="s">
        <v>17189</v>
      </c>
      <c r="E8887" s="0" t="s">
        <v>18683</v>
      </c>
      <c r="F8887" s="0" t="s">
        <v>18625</v>
      </c>
      <c r="G8887" s="0" t="s">
        <v>18626</v>
      </c>
      <c r="H8887" s="0" t="s">
        <v>2158</v>
      </c>
      <c r="I8887" s="0" t="s">
        <v>2123</v>
      </c>
      <c r="J8887" s="0" t="s">
        <v>46</v>
      </c>
      <c r="K8887" s="0" t="s">
        <v>47</v>
      </c>
      <c r="L8887" s="0" t="s">
        <v>47</v>
      </c>
      <c r="M8887" s="0" t="s">
        <v>47</v>
      </c>
      <c r="N8887" s="0" t="n">
        <v>2</v>
      </c>
      <c r="O8887" s="0" t="n">
        <v>13</v>
      </c>
      <c r="P8887" s="0" t="n">
        <v>900</v>
      </c>
      <c r="Q8887" s="0" t="n">
        <v>2.8</v>
      </c>
      <c r="R8887" s="0" t="str">
        <f aca="false">INDEX(Lookup!$B$4:$B$18,MATCH(C8887,Lookup!$A$4:$A$18,0))</f>
        <v>India</v>
      </c>
      <c r="S8887" s="20" t="n">
        <f aca="false">INDEX(Lookup!$D$4:$D$18,MATCH(C8887,Lookup!$A$4:$A$18,0))</f>
        <v>0.012</v>
      </c>
      <c r="T8887" s="21" t="n">
        <f aca="false">ROUND(P8887*S8887,2)</f>
        <v>10.8</v>
      </c>
      <c r="U8887" s="21" t="n">
        <f aca="false">IF(T8887&lt;=10,1,IF(T8887&lt;=20,2,IF(T8887&lt;=30,3,IF(T8887&lt;=40,4,IF(T8887&lt;=50,5,IF(T8887&lt;=100,6,IF(T8887&lt;=250,7,8)))))))</f>
        <v>2</v>
      </c>
      <c r="V8887" s="21" t="n">
        <f aca="false">IF(AND(OR(Dashboard!$T$3="All",R8887=Dashboard!$T$3),OR(Dashboard!$T$4="All",D8887=Dashboard!$T$4)),1,0)</f>
        <v>1</v>
      </c>
      <c r="W8887" s="21" t="n">
        <f aca="false">IF(V8887=1,T8887+ROW()/10000000,0)</f>
        <v>10.8008887</v>
      </c>
    </row>
    <row r="8888" customFormat="false" ht="15" hidden="false" customHeight="false" outlineLevel="0" collapsed="false">
      <c r="A8888" s="0" t="n">
        <v>18128867</v>
      </c>
      <c r="B8888" s="0" t="s">
        <v>2964</v>
      </c>
      <c r="C8888" s="0" t="n">
        <v>1</v>
      </c>
      <c r="D8888" s="0" t="s">
        <v>17189</v>
      </c>
      <c r="E8888" s="0" t="s">
        <v>18684</v>
      </c>
      <c r="F8888" s="0" t="s">
        <v>18625</v>
      </c>
      <c r="G8888" s="0" t="s">
        <v>18626</v>
      </c>
      <c r="H8888" s="0" t="s">
        <v>153</v>
      </c>
      <c r="I8888" s="0" t="s">
        <v>2123</v>
      </c>
      <c r="J8888" s="0" t="s">
        <v>47</v>
      </c>
      <c r="K8888" s="0" t="s">
        <v>47</v>
      </c>
      <c r="L8888" s="0" t="s">
        <v>47</v>
      </c>
      <c r="M8888" s="0" t="s">
        <v>47</v>
      </c>
      <c r="N8888" s="0" t="n">
        <v>1</v>
      </c>
      <c r="O8888" s="0" t="n">
        <v>9</v>
      </c>
      <c r="P8888" s="0" t="n">
        <v>300</v>
      </c>
      <c r="Q8888" s="0" t="n">
        <v>2.9</v>
      </c>
      <c r="R8888" s="0" t="str">
        <f aca="false">INDEX(Lookup!$B$4:$B$18,MATCH(C8888,Lookup!$A$4:$A$18,0))</f>
        <v>India</v>
      </c>
      <c r="S8888" s="20" t="n">
        <f aca="false">INDEX(Lookup!$D$4:$D$18,MATCH(C8888,Lookup!$A$4:$A$18,0))</f>
        <v>0.012</v>
      </c>
      <c r="T8888" s="21" t="n">
        <f aca="false">ROUND(P8888*S8888,2)</f>
        <v>3.6</v>
      </c>
      <c r="U8888" s="21" t="n">
        <f aca="false">IF(T8888&lt;=10,1,IF(T8888&lt;=20,2,IF(T8888&lt;=30,3,IF(T8888&lt;=40,4,IF(T8888&lt;=50,5,IF(T8888&lt;=100,6,IF(T8888&lt;=250,7,8)))))))</f>
        <v>1</v>
      </c>
      <c r="V8888" s="21" t="n">
        <f aca="false">IF(AND(OR(Dashboard!$T$3="All",R8888=Dashboard!$T$3),OR(Dashboard!$T$4="All",D8888=Dashboard!$T$4)),1,0)</f>
        <v>1</v>
      </c>
      <c r="W8888" s="21" t="n">
        <f aca="false">IF(V8888=1,T8888+ROW()/10000000,0)</f>
        <v>3.6008888</v>
      </c>
    </row>
    <row r="8889" customFormat="false" ht="15" hidden="false" customHeight="false" outlineLevel="0" collapsed="false">
      <c r="A8889" s="0" t="n">
        <v>18160567</v>
      </c>
      <c r="B8889" s="0" t="s">
        <v>18685</v>
      </c>
      <c r="C8889" s="0" t="n">
        <v>1</v>
      </c>
      <c r="D8889" s="0" t="s">
        <v>17189</v>
      </c>
      <c r="E8889" s="0" t="s">
        <v>18686</v>
      </c>
      <c r="F8889" s="0" t="s">
        <v>18625</v>
      </c>
      <c r="G8889" s="0" t="s">
        <v>18626</v>
      </c>
      <c r="H8889" s="0" t="s">
        <v>2972</v>
      </c>
      <c r="I8889" s="0" t="s">
        <v>2123</v>
      </c>
      <c r="J8889" s="0" t="s">
        <v>47</v>
      </c>
      <c r="K8889" s="0" t="s">
        <v>47</v>
      </c>
      <c r="L8889" s="0" t="s">
        <v>47</v>
      </c>
      <c r="M8889" s="0" t="s">
        <v>47</v>
      </c>
      <c r="N8889" s="0" t="n">
        <v>2</v>
      </c>
      <c r="O8889" s="0" t="n">
        <v>9</v>
      </c>
      <c r="P8889" s="0" t="n">
        <v>600</v>
      </c>
      <c r="Q8889" s="0" t="n">
        <v>3</v>
      </c>
      <c r="R8889" s="0" t="str">
        <f aca="false">INDEX(Lookup!$B$4:$B$18,MATCH(C8889,Lookup!$A$4:$A$18,0))</f>
        <v>India</v>
      </c>
      <c r="S8889" s="20" t="n">
        <f aca="false">INDEX(Lookup!$D$4:$D$18,MATCH(C8889,Lookup!$A$4:$A$18,0))</f>
        <v>0.012</v>
      </c>
      <c r="T8889" s="21" t="n">
        <f aca="false">ROUND(P8889*S8889,2)</f>
        <v>7.2</v>
      </c>
      <c r="U8889" s="21" t="n">
        <f aca="false">IF(T8889&lt;=10,1,IF(T8889&lt;=20,2,IF(T8889&lt;=30,3,IF(T8889&lt;=40,4,IF(T8889&lt;=50,5,IF(T8889&lt;=100,6,IF(T8889&lt;=250,7,8)))))))</f>
        <v>1</v>
      </c>
      <c r="V8889" s="21" t="n">
        <f aca="false">IF(AND(OR(Dashboard!$T$3="All",R8889=Dashboard!$T$3),OR(Dashboard!$T$4="All",D8889=Dashboard!$T$4)),1,0)</f>
        <v>1</v>
      </c>
      <c r="W8889" s="21" t="n">
        <f aca="false">IF(V8889=1,T8889+ROW()/10000000,0)</f>
        <v>7.2008889</v>
      </c>
    </row>
    <row r="8890" customFormat="false" ht="15" hidden="false" customHeight="false" outlineLevel="0" collapsed="false">
      <c r="A8890" s="0" t="n">
        <v>18128892</v>
      </c>
      <c r="B8890" s="0" t="s">
        <v>18687</v>
      </c>
      <c r="C8890" s="0" t="n">
        <v>1</v>
      </c>
      <c r="D8890" s="0" t="s">
        <v>17189</v>
      </c>
      <c r="E8890" s="0" t="s">
        <v>18688</v>
      </c>
      <c r="F8890" s="0" t="s">
        <v>18625</v>
      </c>
      <c r="G8890" s="0" t="s">
        <v>18626</v>
      </c>
      <c r="H8890" s="0" t="s">
        <v>2662</v>
      </c>
      <c r="I8890" s="0" t="s">
        <v>2123</v>
      </c>
      <c r="J8890" s="0" t="s">
        <v>47</v>
      </c>
      <c r="K8890" s="0" t="s">
        <v>46</v>
      </c>
      <c r="L8890" s="0" t="s">
        <v>47</v>
      </c>
      <c r="M8890" s="0" t="s">
        <v>47</v>
      </c>
      <c r="N8890" s="0" t="n">
        <v>2</v>
      </c>
      <c r="O8890" s="0" t="n">
        <v>30</v>
      </c>
      <c r="P8890" s="0" t="n">
        <v>500</v>
      </c>
      <c r="Q8890" s="0" t="n">
        <v>3.4</v>
      </c>
      <c r="R8890" s="0" t="str">
        <f aca="false">INDEX(Lookup!$B$4:$B$18,MATCH(C8890,Lookup!$A$4:$A$18,0))</f>
        <v>India</v>
      </c>
      <c r="S8890" s="20" t="n">
        <f aca="false">INDEX(Lookup!$D$4:$D$18,MATCH(C8890,Lookup!$A$4:$A$18,0))</f>
        <v>0.012</v>
      </c>
      <c r="T8890" s="21" t="n">
        <f aca="false">ROUND(P8890*S8890,2)</f>
        <v>6</v>
      </c>
      <c r="U8890" s="21" t="n">
        <f aca="false">IF(T8890&lt;=10,1,IF(T8890&lt;=20,2,IF(T8890&lt;=30,3,IF(T8890&lt;=40,4,IF(T8890&lt;=50,5,IF(T8890&lt;=100,6,IF(T8890&lt;=250,7,8)))))))</f>
        <v>1</v>
      </c>
      <c r="V8890" s="21" t="n">
        <f aca="false">IF(AND(OR(Dashboard!$T$3="All",R8890=Dashboard!$T$3),OR(Dashboard!$T$4="All",D8890=Dashboard!$T$4)),1,0)</f>
        <v>1</v>
      </c>
      <c r="W8890" s="21" t="n">
        <f aca="false">IF(V8890=1,T8890+ROW()/10000000,0)</f>
        <v>6.000889</v>
      </c>
    </row>
    <row r="8891" customFormat="false" ht="15" hidden="false" customHeight="false" outlineLevel="0" collapsed="false">
      <c r="A8891" s="0" t="n">
        <v>18380262</v>
      </c>
      <c r="B8891" s="0" t="s">
        <v>18689</v>
      </c>
      <c r="C8891" s="0" t="n">
        <v>1</v>
      </c>
      <c r="D8891" s="0" t="s">
        <v>17189</v>
      </c>
      <c r="E8891" s="0" t="s">
        <v>18690</v>
      </c>
      <c r="F8891" s="0" t="s">
        <v>18625</v>
      </c>
      <c r="G8891" s="0" t="s">
        <v>18626</v>
      </c>
      <c r="H8891" s="0" t="s">
        <v>3067</v>
      </c>
      <c r="I8891" s="0" t="s">
        <v>2123</v>
      </c>
      <c r="J8891" s="0" t="s">
        <v>47</v>
      </c>
      <c r="K8891" s="0" t="s">
        <v>47</v>
      </c>
      <c r="L8891" s="0" t="s">
        <v>47</v>
      </c>
      <c r="M8891" s="0" t="s">
        <v>47</v>
      </c>
      <c r="N8891" s="0" t="n">
        <v>1</v>
      </c>
      <c r="O8891" s="0" t="n">
        <v>33</v>
      </c>
      <c r="P8891" s="0" t="n">
        <v>400</v>
      </c>
      <c r="Q8891" s="0" t="n">
        <v>3.5</v>
      </c>
      <c r="R8891" s="0" t="str">
        <f aca="false">INDEX(Lookup!$B$4:$B$18,MATCH(C8891,Lookup!$A$4:$A$18,0))</f>
        <v>India</v>
      </c>
      <c r="S8891" s="20" t="n">
        <f aca="false">INDEX(Lookup!$D$4:$D$18,MATCH(C8891,Lookup!$A$4:$A$18,0))</f>
        <v>0.012</v>
      </c>
      <c r="T8891" s="21" t="n">
        <f aca="false">ROUND(P8891*S8891,2)</f>
        <v>4.8</v>
      </c>
      <c r="U8891" s="21" t="n">
        <f aca="false">IF(T8891&lt;=10,1,IF(T8891&lt;=20,2,IF(T8891&lt;=30,3,IF(T8891&lt;=40,4,IF(T8891&lt;=50,5,IF(T8891&lt;=100,6,IF(T8891&lt;=250,7,8)))))))</f>
        <v>1</v>
      </c>
      <c r="V8891" s="21" t="n">
        <f aca="false">IF(AND(OR(Dashboard!$T$3="All",R8891=Dashboard!$T$3),OR(Dashboard!$T$4="All",D8891=Dashboard!$T$4)),1,0)</f>
        <v>1</v>
      </c>
      <c r="W8891" s="21" t="n">
        <f aca="false">IF(V8891=1,T8891+ROW()/10000000,0)</f>
        <v>4.8008891</v>
      </c>
    </row>
    <row r="8892" customFormat="false" ht="15" hidden="false" customHeight="false" outlineLevel="0" collapsed="false">
      <c r="A8892" s="0" t="n">
        <v>307703</v>
      </c>
      <c r="B8892" s="0" t="s">
        <v>3755</v>
      </c>
      <c r="C8892" s="0" t="n">
        <v>1</v>
      </c>
      <c r="D8892" s="0" t="s">
        <v>17189</v>
      </c>
      <c r="E8892" s="0" t="s">
        <v>18691</v>
      </c>
      <c r="F8892" s="0" t="s">
        <v>18625</v>
      </c>
      <c r="G8892" s="0" t="s">
        <v>18626</v>
      </c>
      <c r="H8892" s="0" t="s">
        <v>2659</v>
      </c>
      <c r="I8892" s="0" t="s">
        <v>2123</v>
      </c>
      <c r="J8892" s="0" t="s">
        <v>47</v>
      </c>
      <c r="K8892" s="0" t="s">
        <v>46</v>
      </c>
      <c r="L8892" s="0" t="s">
        <v>47</v>
      </c>
      <c r="M8892" s="0" t="s">
        <v>47</v>
      </c>
      <c r="N8892" s="0" t="n">
        <v>1</v>
      </c>
      <c r="O8892" s="0" t="n">
        <v>182</v>
      </c>
      <c r="P8892" s="0" t="n">
        <v>400</v>
      </c>
      <c r="Q8892" s="0" t="n">
        <v>3.5</v>
      </c>
      <c r="R8892" s="0" t="str">
        <f aca="false">INDEX(Lookup!$B$4:$B$18,MATCH(C8892,Lookup!$A$4:$A$18,0))</f>
        <v>India</v>
      </c>
      <c r="S8892" s="20" t="n">
        <f aca="false">INDEX(Lookup!$D$4:$D$18,MATCH(C8892,Lookup!$A$4:$A$18,0))</f>
        <v>0.012</v>
      </c>
      <c r="T8892" s="21" t="n">
        <f aca="false">ROUND(P8892*S8892,2)</f>
        <v>4.8</v>
      </c>
      <c r="U8892" s="21" t="n">
        <f aca="false">IF(T8892&lt;=10,1,IF(T8892&lt;=20,2,IF(T8892&lt;=30,3,IF(T8892&lt;=40,4,IF(T8892&lt;=50,5,IF(T8892&lt;=100,6,IF(T8892&lt;=250,7,8)))))))</f>
        <v>1</v>
      </c>
      <c r="V8892" s="21" t="n">
        <f aca="false">IF(AND(OR(Dashboard!$T$3="All",R8892=Dashboard!$T$3),OR(Dashboard!$T$4="All",D8892=Dashboard!$T$4)),1,0)</f>
        <v>1</v>
      </c>
      <c r="W8892" s="21" t="n">
        <f aca="false">IF(V8892=1,T8892+ROW()/10000000,0)</f>
        <v>4.8008892</v>
      </c>
    </row>
    <row r="8893" customFormat="false" ht="15" hidden="false" customHeight="false" outlineLevel="0" collapsed="false">
      <c r="A8893" s="0" t="n">
        <v>302308</v>
      </c>
      <c r="B8893" s="0" t="s">
        <v>8717</v>
      </c>
      <c r="C8893" s="0" t="n">
        <v>1</v>
      </c>
      <c r="D8893" s="0" t="s">
        <v>17189</v>
      </c>
      <c r="E8893" s="0" t="s">
        <v>18692</v>
      </c>
      <c r="F8893" s="0" t="s">
        <v>18625</v>
      </c>
      <c r="G8893" s="0" t="s">
        <v>18626</v>
      </c>
      <c r="H8893" s="0" t="s">
        <v>402</v>
      </c>
      <c r="I8893" s="0" t="s">
        <v>2123</v>
      </c>
      <c r="J8893" s="0" t="s">
        <v>47</v>
      </c>
      <c r="K8893" s="0" t="s">
        <v>47</v>
      </c>
      <c r="L8893" s="0" t="s">
        <v>47</v>
      </c>
      <c r="M8893" s="0" t="s">
        <v>47</v>
      </c>
      <c r="N8893" s="0" t="n">
        <v>1</v>
      </c>
      <c r="O8893" s="0" t="n">
        <v>401</v>
      </c>
      <c r="P8893" s="0" t="n">
        <v>300</v>
      </c>
      <c r="Q8893" s="0" t="n">
        <v>3.8</v>
      </c>
      <c r="R8893" s="0" t="str">
        <f aca="false">INDEX(Lookup!$B$4:$B$18,MATCH(C8893,Lookup!$A$4:$A$18,0))</f>
        <v>India</v>
      </c>
      <c r="S8893" s="20" t="n">
        <f aca="false">INDEX(Lookup!$D$4:$D$18,MATCH(C8893,Lookup!$A$4:$A$18,0))</f>
        <v>0.012</v>
      </c>
      <c r="T8893" s="21" t="n">
        <f aca="false">ROUND(P8893*S8893,2)</f>
        <v>3.6</v>
      </c>
      <c r="U8893" s="21" t="n">
        <f aca="false">IF(T8893&lt;=10,1,IF(T8893&lt;=20,2,IF(T8893&lt;=30,3,IF(T8893&lt;=40,4,IF(T8893&lt;=50,5,IF(T8893&lt;=100,6,IF(T8893&lt;=250,7,8)))))))</f>
        <v>1</v>
      </c>
      <c r="V8893" s="21" t="n">
        <f aca="false">IF(AND(OR(Dashboard!$T$3="All",R8893=Dashboard!$T$3),OR(Dashboard!$T$4="All",D8893=Dashboard!$T$4)),1,0)</f>
        <v>1</v>
      </c>
      <c r="W8893" s="21" t="n">
        <f aca="false">IF(V8893=1,T8893+ROW()/10000000,0)</f>
        <v>3.6008893</v>
      </c>
    </row>
    <row r="8894" customFormat="false" ht="15" hidden="false" customHeight="false" outlineLevel="0" collapsed="false">
      <c r="A8894" s="0" t="n">
        <v>3939</v>
      </c>
      <c r="B8894" s="0" t="s">
        <v>13330</v>
      </c>
      <c r="C8894" s="0" t="n">
        <v>1</v>
      </c>
      <c r="D8894" s="0" t="s">
        <v>17189</v>
      </c>
      <c r="E8894" s="0" t="s">
        <v>18693</v>
      </c>
      <c r="F8894" s="0" t="s">
        <v>18625</v>
      </c>
      <c r="G8894" s="0" t="s">
        <v>18626</v>
      </c>
      <c r="H8894" s="0" t="s">
        <v>402</v>
      </c>
      <c r="I8894" s="0" t="s">
        <v>2123</v>
      </c>
      <c r="J8894" s="0" t="s">
        <v>47</v>
      </c>
      <c r="K8894" s="0" t="s">
        <v>46</v>
      </c>
      <c r="L8894" s="0" t="s">
        <v>47</v>
      </c>
      <c r="M8894" s="0" t="s">
        <v>47</v>
      </c>
      <c r="N8894" s="0" t="n">
        <v>2</v>
      </c>
      <c r="O8894" s="0" t="n">
        <v>215</v>
      </c>
      <c r="P8894" s="0" t="n">
        <v>500</v>
      </c>
      <c r="Q8894" s="0" t="n">
        <v>3.5</v>
      </c>
      <c r="R8894" s="0" t="str">
        <f aca="false">INDEX(Lookup!$B$4:$B$18,MATCH(C8894,Lookup!$A$4:$A$18,0))</f>
        <v>India</v>
      </c>
      <c r="S8894" s="20" t="n">
        <f aca="false">INDEX(Lookup!$D$4:$D$18,MATCH(C8894,Lookup!$A$4:$A$18,0))</f>
        <v>0.012</v>
      </c>
      <c r="T8894" s="21" t="n">
        <f aca="false">ROUND(P8894*S8894,2)</f>
        <v>6</v>
      </c>
      <c r="U8894" s="21" t="n">
        <f aca="false">IF(T8894&lt;=10,1,IF(T8894&lt;=20,2,IF(T8894&lt;=30,3,IF(T8894&lt;=40,4,IF(T8894&lt;=50,5,IF(T8894&lt;=100,6,IF(T8894&lt;=250,7,8)))))))</f>
        <v>1</v>
      </c>
      <c r="V8894" s="21" t="n">
        <f aca="false">IF(AND(OR(Dashboard!$T$3="All",R8894=Dashboard!$T$3),OR(Dashboard!$T$4="All",D8894=Dashboard!$T$4)),1,0)</f>
        <v>1</v>
      </c>
      <c r="W8894" s="21" t="n">
        <f aca="false">IF(V8894=1,T8894+ROW()/10000000,0)</f>
        <v>6.0008894</v>
      </c>
    </row>
    <row r="8895" customFormat="false" ht="15" hidden="false" customHeight="false" outlineLevel="0" collapsed="false">
      <c r="A8895" s="0" t="n">
        <v>311656</v>
      </c>
      <c r="B8895" s="0" t="s">
        <v>5653</v>
      </c>
      <c r="C8895" s="0" t="n">
        <v>1</v>
      </c>
      <c r="D8895" s="0" t="s">
        <v>17189</v>
      </c>
      <c r="E8895" s="0" t="s">
        <v>18694</v>
      </c>
      <c r="F8895" s="0" t="s">
        <v>18625</v>
      </c>
      <c r="G8895" s="0" t="s">
        <v>18626</v>
      </c>
      <c r="H8895" s="0" t="s">
        <v>1124</v>
      </c>
      <c r="I8895" s="0" t="s">
        <v>2123</v>
      </c>
      <c r="J8895" s="0" t="s">
        <v>47</v>
      </c>
      <c r="K8895" s="0" t="s">
        <v>46</v>
      </c>
      <c r="L8895" s="0" t="s">
        <v>47</v>
      </c>
      <c r="M8895" s="0" t="s">
        <v>47</v>
      </c>
      <c r="N8895" s="0" t="n">
        <v>2</v>
      </c>
      <c r="O8895" s="0" t="n">
        <v>114</v>
      </c>
      <c r="P8895" s="0" t="n">
        <v>850</v>
      </c>
      <c r="Q8895" s="0" t="n">
        <v>3.6</v>
      </c>
      <c r="R8895" s="0" t="str">
        <f aca="false">INDEX(Lookup!$B$4:$B$18,MATCH(C8895,Lookup!$A$4:$A$18,0))</f>
        <v>India</v>
      </c>
      <c r="S8895" s="20" t="n">
        <f aca="false">INDEX(Lookup!$D$4:$D$18,MATCH(C8895,Lookup!$A$4:$A$18,0))</f>
        <v>0.012</v>
      </c>
      <c r="T8895" s="21" t="n">
        <f aca="false">ROUND(P8895*S8895,2)</f>
        <v>10.2</v>
      </c>
      <c r="U8895" s="21" t="n">
        <f aca="false">IF(T8895&lt;=10,1,IF(T8895&lt;=20,2,IF(T8895&lt;=30,3,IF(T8895&lt;=40,4,IF(T8895&lt;=50,5,IF(T8895&lt;=100,6,IF(T8895&lt;=250,7,8)))))))</f>
        <v>2</v>
      </c>
      <c r="V8895" s="21" t="n">
        <f aca="false">IF(AND(OR(Dashboard!$T$3="All",R8895=Dashboard!$T$3),OR(Dashboard!$T$4="All",D8895=Dashboard!$T$4)),1,0)</f>
        <v>1</v>
      </c>
      <c r="W8895" s="21" t="n">
        <f aca="false">IF(V8895=1,T8895+ROW()/10000000,0)</f>
        <v>10.2008895</v>
      </c>
    </row>
    <row r="8896" customFormat="false" ht="15" hidden="false" customHeight="false" outlineLevel="0" collapsed="false">
      <c r="A8896" s="0" t="n">
        <v>304441</v>
      </c>
      <c r="B8896" s="0" t="s">
        <v>18695</v>
      </c>
      <c r="C8896" s="0" t="n">
        <v>1</v>
      </c>
      <c r="D8896" s="0" t="s">
        <v>17189</v>
      </c>
      <c r="E8896" s="0" t="s">
        <v>18696</v>
      </c>
      <c r="F8896" s="0" t="s">
        <v>18625</v>
      </c>
      <c r="G8896" s="0" t="s">
        <v>18626</v>
      </c>
      <c r="H8896" s="0" t="s">
        <v>4128</v>
      </c>
      <c r="I8896" s="0" t="s">
        <v>2123</v>
      </c>
      <c r="J8896" s="0" t="s">
        <v>47</v>
      </c>
      <c r="K8896" s="0" t="s">
        <v>47</v>
      </c>
      <c r="L8896" s="0" t="s">
        <v>47</v>
      </c>
      <c r="M8896" s="0" t="s">
        <v>47</v>
      </c>
      <c r="N8896" s="0" t="n">
        <v>1</v>
      </c>
      <c r="O8896" s="0" t="n">
        <v>3</v>
      </c>
      <c r="P8896" s="0" t="n">
        <v>100</v>
      </c>
      <c r="Q8896" s="0" t="n">
        <v>1</v>
      </c>
      <c r="R8896" s="0" t="str">
        <f aca="false">INDEX(Lookup!$B$4:$B$18,MATCH(C8896,Lookup!$A$4:$A$18,0))</f>
        <v>India</v>
      </c>
      <c r="S8896" s="20" t="n">
        <f aca="false">INDEX(Lookup!$D$4:$D$18,MATCH(C8896,Lookup!$A$4:$A$18,0))</f>
        <v>0.012</v>
      </c>
      <c r="T8896" s="21" t="n">
        <f aca="false">ROUND(P8896*S8896,2)</f>
        <v>1.2</v>
      </c>
      <c r="U8896" s="21" t="n">
        <f aca="false">IF(T8896&lt;=10,1,IF(T8896&lt;=20,2,IF(T8896&lt;=30,3,IF(T8896&lt;=40,4,IF(T8896&lt;=50,5,IF(T8896&lt;=100,6,IF(T8896&lt;=250,7,8)))))))</f>
        <v>1</v>
      </c>
      <c r="V8896" s="21" t="n">
        <f aca="false">IF(AND(OR(Dashboard!$T$3="All",R8896=Dashboard!$T$3),OR(Dashboard!$T$4="All",D8896=Dashboard!$T$4)),1,0)</f>
        <v>1</v>
      </c>
      <c r="W8896" s="21" t="n">
        <f aca="false">IF(V8896=1,T8896+ROW()/10000000,0)</f>
        <v>1.2008896</v>
      </c>
    </row>
    <row r="8897" customFormat="false" ht="15" hidden="false" customHeight="false" outlineLevel="0" collapsed="false">
      <c r="A8897" s="0" t="n">
        <v>18344518</v>
      </c>
      <c r="B8897" s="0" t="s">
        <v>18697</v>
      </c>
      <c r="C8897" s="0" t="n">
        <v>1</v>
      </c>
      <c r="D8897" s="0" t="s">
        <v>17189</v>
      </c>
      <c r="E8897" s="0" t="s">
        <v>18698</v>
      </c>
      <c r="F8897" s="0" t="s">
        <v>18625</v>
      </c>
      <c r="G8897" s="0" t="s">
        <v>18626</v>
      </c>
      <c r="H8897" s="0" t="s">
        <v>3356</v>
      </c>
      <c r="I8897" s="0" t="s">
        <v>2123</v>
      </c>
      <c r="J8897" s="0" t="s">
        <v>47</v>
      </c>
      <c r="K8897" s="0" t="s">
        <v>47</v>
      </c>
      <c r="L8897" s="0" t="s">
        <v>47</v>
      </c>
      <c r="M8897" s="0" t="s">
        <v>47</v>
      </c>
      <c r="N8897" s="0" t="n">
        <v>1</v>
      </c>
      <c r="O8897" s="0" t="n">
        <v>0</v>
      </c>
      <c r="P8897" s="0" t="n">
        <v>100</v>
      </c>
      <c r="Q8897" s="0" t="n">
        <v>1</v>
      </c>
      <c r="R8897" s="0" t="str">
        <f aca="false">INDEX(Lookup!$B$4:$B$18,MATCH(C8897,Lookup!$A$4:$A$18,0))</f>
        <v>India</v>
      </c>
      <c r="S8897" s="20" t="n">
        <f aca="false">INDEX(Lookup!$D$4:$D$18,MATCH(C8897,Lookup!$A$4:$A$18,0))</f>
        <v>0.012</v>
      </c>
      <c r="T8897" s="21" t="n">
        <f aca="false">ROUND(P8897*S8897,2)</f>
        <v>1.2</v>
      </c>
      <c r="U8897" s="21" t="n">
        <f aca="false">IF(T8897&lt;=10,1,IF(T8897&lt;=20,2,IF(T8897&lt;=30,3,IF(T8897&lt;=40,4,IF(T8897&lt;=50,5,IF(T8897&lt;=100,6,IF(T8897&lt;=250,7,8)))))))</f>
        <v>1</v>
      </c>
      <c r="V8897" s="21" t="n">
        <f aca="false">IF(AND(OR(Dashboard!$T$3="All",R8897=Dashboard!$T$3),OR(Dashboard!$T$4="All",D8897=Dashboard!$T$4)),1,0)</f>
        <v>1</v>
      </c>
      <c r="W8897" s="21" t="n">
        <f aca="false">IF(V8897=1,T8897+ROW()/10000000,0)</f>
        <v>1.2008897</v>
      </c>
    </row>
    <row r="8898" customFormat="false" ht="15" hidden="false" customHeight="false" outlineLevel="0" collapsed="false">
      <c r="A8898" s="0" t="n">
        <v>304439</v>
      </c>
      <c r="B8898" s="0" t="s">
        <v>18699</v>
      </c>
      <c r="C8898" s="0" t="n">
        <v>1</v>
      </c>
      <c r="D8898" s="0" t="s">
        <v>17189</v>
      </c>
      <c r="E8898" s="0" t="s">
        <v>18700</v>
      </c>
      <c r="F8898" s="0" t="s">
        <v>18625</v>
      </c>
      <c r="G8898" s="0" t="s">
        <v>18626</v>
      </c>
      <c r="H8898" s="0" t="s">
        <v>69</v>
      </c>
      <c r="I8898" s="0" t="s">
        <v>2123</v>
      </c>
      <c r="J8898" s="0" t="s">
        <v>47</v>
      </c>
      <c r="K8898" s="0" t="s">
        <v>47</v>
      </c>
      <c r="L8898" s="0" t="s">
        <v>47</v>
      </c>
      <c r="M8898" s="0" t="s">
        <v>47</v>
      </c>
      <c r="N8898" s="0" t="n">
        <v>1</v>
      </c>
      <c r="O8898" s="0" t="n">
        <v>2</v>
      </c>
      <c r="P8898" s="0" t="n">
        <v>250</v>
      </c>
      <c r="Q8898" s="0" t="n">
        <v>1</v>
      </c>
      <c r="R8898" s="0" t="str">
        <f aca="false">INDEX(Lookup!$B$4:$B$18,MATCH(C8898,Lookup!$A$4:$A$18,0))</f>
        <v>India</v>
      </c>
      <c r="S8898" s="20" t="n">
        <f aca="false">INDEX(Lookup!$D$4:$D$18,MATCH(C8898,Lookup!$A$4:$A$18,0))</f>
        <v>0.012</v>
      </c>
      <c r="T8898" s="21" t="n">
        <f aca="false">ROUND(P8898*S8898,2)</f>
        <v>3</v>
      </c>
      <c r="U8898" s="21" t="n">
        <f aca="false">IF(T8898&lt;=10,1,IF(T8898&lt;=20,2,IF(T8898&lt;=30,3,IF(T8898&lt;=40,4,IF(T8898&lt;=50,5,IF(T8898&lt;=100,6,IF(T8898&lt;=250,7,8)))))))</f>
        <v>1</v>
      </c>
      <c r="V8898" s="21" t="n">
        <f aca="false">IF(AND(OR(Dashboard!$T$3="All",R8898=Dashboard!$T$3),OR(Dashboard!$T$4="All",D8898=Dashboard!$T$4)),1,0)</f>
        <v>1</v>
      </c>
      <c r="W8898" s="21" t="n">
        <f aca="false">IF(V8898=1,T8898+ROW()/10000000,0)</f>
        <v>3.0008898</v>
      </c>
    </row>
    <row r="8899" customFormat="false" ht="15" hidden="false" customHeight="false" outlineLevel="0" collapsed="false">
      <c r="A8899" s="0" t="n">
        <v>18312485</v>
      </c>
      <c r="B8899" s="0" t="s">
        <v>3113</v>
      </c>
      <c r="C8899" s="0" t="n">
        <v>1</v>
      </c>
      <c r="D8899" s="0" t="s">
        <v>17189</v>
      </c>
      <c r="E8899" s="0" t="s">
        <v>18701</v>
      </c>
      <c r="F8899" s="0" t="s">
        <v>18625</v>
      </c>
      <c r="G8899" s="0" t="s">
        <v>18626</v>
      </c>
      <c r="H8899" s="0" t="s">
        <v>153</v>
      </c>
      <c r="I8899" s="0" t="s">
        <v>2123</v>
      </c>
      <c r="J8899" s="0" t="s">
        <v>47</v>
      </c>
      <c r="K8899" s="0" t="s">
        <v>47</v>
      </c>
      <c r="L8899" s="0" t="s">
        <v>47</v>
      </c>
      <c r="M8899" s="0" t="s">
        <v>47</v>
      </c>
      <c r="N8899" s="0" t="n">
        <v>1</v>
      </c>
      <c r="O8899" s="0" t="n">
        <v>0</v>
      </c>
      <c r="P8899" s="0" t="n">
        <v>450</v>
      </c>
      <c r="Q8899" s="0" t="n">
        <v>1</v>
      </c>
      <c r="R8899" s="0" t="str">
        <f aca="false">INDEX(Lookup!$B$4:$B$18,MATCH(C8899,Lookup!$A$4:$A$18,0))</f>
        <v>India</v>
      </c>
      <c r="S8899" s="20" t="n">
        <f aca="false">INDEX(Lookup!$D$4:$D$18,MATCH(C8899,Lookup!$A$4:$A$18,0))</f>
        <v>0.012</v>
      </c>
      <c r="T8899" s="21" t="n">
        <f aca="false">ROUND(P8899*S8899,2)</f>
        <v>5.4</v>
      </c>
      <c r="U8899" s="21" t="n">
        <f aca="false">IF(T8899&lt;=10,1,IF(T8899&lt;=20,2,IF(T8899&lt;=30,3,IF(T8899&lt;=40,4,IF(T8899&lt;=50,5,IF(T8899&lt;=100,6,IF(T8899&lt;=250,7,8)))))))</f>
        <v>1</v>
      </c>
      <c r="V8899" s="21" t="n">
        <f aca="false">IF(AND(OR(Dashboard!$T$3="All",R8899=Dashboard!$T$3),OR(Dashboard!$T$4="All",D8899=Dashboard!$T$4)),1,0)</f>
        <v>1</v>
      </c>
      <c r="W8899" s="21" t="n">
        <f aca="false">IF(V8899=1,T8899+ROW()/10000000,0)</f>
        <v>5.4008899</v>
      </c>
    </row>
    <row r="8900" customFormat="false" ht="15" hidden="false" customHeight="false" outlineLevel="0" collapsed="false">
      <c r="A8900" s="0" t="n">
        <v>312188</v>
      </c>
      <c r="B8900" s="0" t="s">
        <v>18702</v>
      </c>
      <c r="C8900" s="0" t="n">
        <v>1</v>
      </c>
      <c r="D8900" s="0" t="s">
        <v>17189</v>
      </c>
      <c r="E8900" s="0" t="s">
        <v>18703</v>
      </c>
      <c r="F8900" s="0" t="s">
        <v>18625</v>
      </c>
      <c r="G8900" s="0" t="s">
        <v>18626</v>
      </c>
      <c r="H8900" s="0" t="s">
        <v>402</v>
      </c>
      <c r="I8900" s="0" t="s">
        <v>2123</v>
      </c>
      <c r="J8900" s="0" t="s">
        <v>47</v>
      </c>
      <c r="K8900" s="0" t="s">
        <v>47</v>
      </c>
      <c r="L8900" s="0" t="s">
        <v>47</v>
      </c>
      <c r="M8900" s="0" t="s">
        <v>47</v>
      </c>
      <c r="N8900" s="0" t="n">
        <v>1</v>
      </c>
      <c r="O8900" s="0" t="n">
        <v>1</v>
      </c>
      <c r="P8900" s="0" t="n">
        <v>250</v>
      </c>
      <c r="Q8900" s="0" t="n">
        <v>1</v>
      </c>
      <c r="R8900" s="0" t="str">
        <f aca="false">INDEX(Lookup!$B$4:$B$18,MATCH(C8900,Lookup!$A$4:$A$18,0))</f>
        <v>India</v>
      </c>
      <c r="S8900" s="20" t="n">
        <f aca="false">INDEX(Lookup!$D$4:$D$18,MATCH(C8900,Lookup!$A$4:$A$18,0))</f>
        <v>0.012</v>
      </c>
      <c r="T8900" s="21" t="n">
        <f aca="false">ROUND(P8900*S8900,2)</f>
        <v>3</v>
      </c>
      <c r="U8900" s="21" t="n">
        <f aca="false">IF(T8900&lt;=10,1,IF(T8900&lt;=20,2,IF(T8900&lt;=30,3,IF(T8900&lt;=40,4,IF(T8900&lt;=50,5,IF(T8900&lt;=100,6,IF(T8900&lt;=250,7,8)))))))</f>
        <v>1</v>
      </c>
      <c r="V8900" s="21" t="n">
        <f aca="false">IF(AND(OR(Dashboard!$T$3="All",R8900=Dashboard!$T$3),OR(Dashboard!$T$4="All",D8900=Dashboard!$T$4)),1,0)</f>
        <v>1</v>
      </c>
      <c r="W8900" s="21" t="n">
        <f aca="false">IF(V8900=1,T8900+ROW()/10000000,0)</f>
        <v>3.00089</v>
      </c>
    </row>
    <row r="8901" customFormat="false" ht="15" hidden="false" customHeight="false" outlineLevel="0" collapsed="false">
      <c r="A8901" s="0" t="n">
        <v>18424577</v>
      </c>
      <c r="B8901" s="0" t="s">
        <v>18704</v>
      </c>
      <c r="C8901" s="0" t="n">
        <v>1</v>
      </c>
      <c r="D8901" s="0" t="s">
        <v>17189</v>
      </c>
      <c r="E8901" s="0" t="s">
        <v>18705</v>
      </c>
      <c r="F8901" s="0" t="s">
        <v>18625</v>
      </c>
      <c r="G8901" s="0" t="s">
        <v>18626</v>
      </c>
      <c r="H8901" s="0" t="s">
        <v>69</v>
      </c>
      <c r="I8901" s="0" t="s">
        <v>2123</v>
      </c>
      <c r="J8901" s="0" t="s">
        <v>47</v>
      </c>
      <c r="K8901" s="0" t="s">
        <v>47</v>
      </c>
      <c r="L8901" s="0" t="s">
        <v>47</v>
      </c>
      <c r="M8901" s="0" t="s">
        <v>47</v>
      </c>
      <c r="N8901" s="0" t="n">
        <v>1</v>
      </c>
      <c r="O8901" s="0" t="n">
        <v>0</v>
      </c>
      <c r="P8901" s="0" t="n">
        <v>250</v>
      </c>
      <c r="Q8901" s="0" t="n">
        <v>1</v>
      </c>
      <c r="R8901" s="0" t="str">
        <f aca="false">INDEX(Lookup!$B$4:$B$18,MATCH(C8901,Lookup!$A$4:$A$18,0))</f>
        <v>India</v>
      </c>
      <c r="S8901" s="20" t="n">
        <f aca="false">INDEX(Lookup!$D$4:$D$18,MATCH(C8901,Lookup!$A$4:$A$18,0))</f>
        <v>0.012</v>
      </c>
      <c r="T8901" s="21" t="n">
        <f aca="false">ROUND(P8901*S8901,2)</f>
        <v>3</v>
      </c>
      <c r="U8901" s="21" t="n">
        <f aca="false">IF(T8901&lt;=10,1,IF(T8901&lt;=20,2,IF(T8901&lt;=30,3,IF(T8901&lt;=40,4,IF(T8901&lt;=50,5,IF(T8901&lt;=100,6,IF(T8901&lt;=250,7,8)))))))</f>
        <v>1</v>
      </c>
      <c r="V8901" s="21" t="n">
        <f aca="false">IF(AND(OR(Dashboard!$T$3="All",R8901=Dashboard!$T$3),OR(Dashboard!$T$4="All",D8901=Dashboard!$T$4)),1,0)</f>
        <v>1</v>
      </c>
      <c r="W8901" s="21" t="n">
        <f aca="false">IF(V8901=1,T8901+ROW()/10000000,0)</f>
        <v>3.0008901</v>
      </c>
    </row>
    <row r="8902" customFormat="false" ht="15" hidden="false" customHeight="false" outlineLevel="0" collapsed="false">
      <c r="A8902" s="0" t="n">
        <v>312192</v>
      </c>
      <c r="B8902" s="0" t="s">
        <v>12629</v>
      </c>
      <c r="C8902" s="0" t="n">
        <v>1</v>
      </c>
      <c r="D8902" s="0" t="s">
        <v>17189</v>
      </c>
      <c r="E8902" s="0" t="s">
        <v>18706</v>
      </c>
      <c r="F8902" s="0" t="s">
        <v>18625</v>
      </c>
      <c r="G8902" s="0" t="s">
        <v>18626</v>
      </c>
      <c r="H8902" s="0" t="s">
        <v>69</v>
      </c>
      <c r="I8902" s="0" t="s">
        <v>2123</v>
      </c>
      <c r="J8902" s="0" t="s">
        <v>47</v>
      </c>
      <c r="K8902" s="0" t="s">
        <v>47</v>
      </c>
      <c r="L8902" s="0" t="s">
        <v>47</v>
      </c>
      <c r="M8902" s="0" t="s">
        <v>47</v>
      </c>
      <c r="N8902" s="0" t="n">
        <v>1</v>
      </c>
      <c r="O8902" s="0" t="n">
        <v>0</v>
      </c>
      <c r="P8902" s="0" t="n">
        <v>200</v>
      </c>
      <c r="Q8902" s="0" t="n">
        <v>1</v>
      </c>
      <c r="R8902" s="0" t="str">
        <f aca="false">INDEX(Lookup!$B$4:$B$18,MATCH(C8902,Lookup!$A$4:$A$18,0))</f>
        <v>India</v>
      </c>
      <c r="S8902" s="20" t="n">
        <f aca="false">INDEX(Lookup!$D$4:$D$18,MATCH(C8902,Lookup!$A$4:$A$18,0))</f>
        <v>0.012</v>
      </c>
      <c r="T8902" s="21" t="n">
        <f aca="false">ROUND(P8902*S8902,2)</f>
        <v>2.4</v>
      </c>
      <c r="U8902" s="21" t="n">
        <f aca="false">IF(T8902&lt;=10,1,IF(T8902&lt;=20,2,IF(T8902&lt;=30,3,IF(T8902&lt;=40,4,IF(T8902&lt;=50,5,IF(T8902&lt;=100,6,IF(T8902&lt;=250,7,8)))))))</f>
        <v>1</v>
      </c>
      <c r="V8902" s="21" t="n">
        <f aca="false">IF(AND(OR(Dashboard!$T$3="All",R8902=Dashboard!$T$3),OR(Dashboard!$T$4="All",D8902=Dashboard!$T$4)),1,0)</f>
        <v>1</v>
      </c>
      <c r="W8902" s="21" t="n">
        <f aca="false">IF(V8902=1,T8902+ROW()/10000000,0)</f>
        <v>2.4008902</v>
      </c>
    </row>
    <row r="8903" customFormat="false" ht="15" hidden="false" customHeight="false" outlineLevel="0" collapsed="false">
      <c r="A8903" s="0" t="n">
        <v>18424631</v>
      </c>
      <c r="B8903" s="0" t="s">
        <v>13162</v>
      </c>
      <c r="C8903" s="0" t="n">
        <v>1</v>
      </c>
      <c r="D8903" s="0" t="s">
        <v>17189</v>
      </c>
      <c r="E8903" s="0" t="s">
        <v>18707</v>
      </c>
      <c r="F8903" s="0" t="s">
        <v>18625</v>
      </c>
      <c r="G8903" s="0" t="s">
        <v>18626</v>
      </c>
      <c r="H8903" s="0" t="s">
        <v>69</v>
      </c>
      <c r="I8903" s="0" t="s">
        <v>2123</v>
      </c>
      <c r="J8903" s="0" t="s">
        <v>47</v>
      </c>
      <c r="K8903" s="0" t="s">
        <v>47</v>
      </c>
      <c r="L8903" s="0" t="s">
        <v>47</v>
      </c>
      <c r="M8903" s="0" t="s">
        <v>47</v>
      </c>
      <c r="N8903" s="0" t="n">
        <v>1</v>
      </c>
      <c r="O8903" s="0" t="n">
        <v>0</v>
      </c>
      <c r="P8903" s="0" t="n">
        <v>200</v>
      </c>
      <c r="Q8903" s="0" t="n">
        <v>1</v>
      </c>
      <c r="R8903" s="0" t="str">
        <f aca="false">INDEX(Lookup!$B$4:$B$18,MATCH(C8903,Lookup!$A$4:$A$18,0))</f>
        <v>India</v>
      </c>
      <c r="S8903" s="20" t="n">
        <f aca="false">INDEX(Lookup!$D$4:$D$18,MATCH(C8903,Lookup!$A$4:$A$18,0))</f>
        <v>0.012</v>
      </c>
      <c r="T8903" s="21" t="n">
        <f aca="false">ROUND(P8903*S8903,2)</f>
        <v>2.4</v>
      </c>
      <c r="U8903" s="21" t="n">
        <f aca="false">IF(T8903&lt;=10,1,IF(T8903&lt;=20,2,IF(T8903&lt;=30,3,IF(T8903&lt;=40,4,IF(T8903&lt;=50,5,IF(T8903&lt;=100,6,IF(T8903&lt;=250,7,8)))))))</f>
        <v>1</v>
      </c>
      <c r="V8903" s="21" t="n">
        <f aca="false">IF(AND(OR(Dashboard!$T$3="All",R8903=Dashboard!$T$3),OR(Dashboard!$T$4="All",D8903=Dashboard!$T$4)),1,0)</f>
        <v>1</v>
      </c>
      <c r="W8903" s="21" t="n">
        <f aca="false">IF(V8903=1,T8903+ROW()/10000000,0)</f>
        <v>2.4008903</v>
      </c>
    </row>
    <row r="8904" customFormat="false" ht="15" hidden="false" customHeight="false" outlineLevel="0" collapsed="false">
      <c r="A8904" s="0" t="n">
        <v>18474221</v>
      </c>
      <c r="B8904" s="0" t="s">
        <v>18708</v>
      </c>
      <c r="C8904" s="0" t="n">
        <v>1</v>
      </c>
      <c r="D8904" s="0" t="s">
        <v>17189</v>
      </c>
      <c r="E8904" s="0" t="s">
        <v>18626</v>
      </c>
      <c r="F8904" s="0" t="s">
        <v>18625</v>
      </c>
      <c r="G8904" s="0" t="s">
        <v>18626</v>
      </c>
      <c r="H8904" s="0" t="s">
        <v>3142</v>
      </c>
      <c r="I8904" s="0" t="s">
        <v>2123</v>
      </c>
      <c r="J8904" s="0" t="s">
        <v>47</v>
      </c>
      <c r="K8904" s="0" t="s">
        <v>47</v>
      </c>
      <c r="L8904" s="0" t="s">
        <v>47</v>
      </c>
      <c r="M8904" s="0" t="s">
        <v>47</v>
      </c>
      <c r="N8904" s="0" t="n">
        <v>1</v>
      </c>
      <c r="O8904" s="0" t="n">
        <v>0</v>
      </c>
      <c r="P8904" s="0" t="n">
        <v>400</v>
      </c>
      <c r="Q8904" s="0" t="n">
        <v>1</v>
      </c>
      <c r="R8904" s="0" t="str">
        <f aca="false">INDEX(Lookup!$B$4:$B$18,MATCH(C8904,Lookup!$A$4:$A$18,0))</f>
        <v>India</v>
      </c>
      <c r="S8904" s="20" t="n">
        <f aca="false">INDEX(Lookup!$D$4:$D$18,MATCH(C8904,Lookup!$A$4:$A$18,0))</f>
        <v>0.012</v>
      </c>
      <c r="T8904" s="21" t="n">
        <f aca="false">ROUND(P8904*S8904,2)</f>
        <v>4.8</v>
      </c>
      <c r="U8904" s="21" t="n">
        <f aca="false">IF(T8904&lt;=10,1,IF(T8904&lt;=20,2,IF(T8904&lt;=30,3,IF(T8904&lt;=40,4,IF(T8904&lt;=50,5,IF(T8904&lt;=100,6,IF(T8904&lt;=250,7,8)))))))</f>
        <v>1</v>
      </c>
      <c r="V8904" s="21" t="n">
        <f aca="false">IF(AND(OR(Dashboard!$T$3="All",R8904=Dashboard!$T$3),OR(Dashboard!$T$4="All",D8904=Dashboard!$T$4)),1,0)</f>
        <v>1</v>
      </c>
      <c r="W8904" s="21" t="n">
        <f aca="false">IF(V8904=1,T8904+ROW()/10000000,0)</f>
        <v>4.8008904</v>
      </c>
    </row>
    <row r="8905" customFormat="false" ht="15" hidden="false" customHeight="false" outlineLevel="0" collapsed="false">
      <c r="A8905" s="0" t="n">
        <v>18268694</v>
      </c>
      <c r="B8905" s="0" t="s">
        <v>18709</v>
      </c>
      <c r="C8905" s="0" t="n">
        <v>1</v>
      </c>
      <c r="D8905" s="0" t="s">
        <v>17189</v>
      </c>
      <c r="E8905" s="0" t="s">
        <v>18710</v>
      </c>
      <c r="F8905" s="0" t="s">
        <v>18625</v>
      </c>
      <c r="G8905" s="0" t="s">
        <v>18626</v>
      </c>
      <c r="H8905" s="0" t="s">
        <v>2288</v>
      </c>
      <c r="I8905" s="0" t="s">
        <v>2123</v>
      </c>
      <c r="J8905" s="0" t="s">
        <v>47</v>
      </c>
      <c r="K8905" s="0" t="s">
        <v>47</v>
      </c>
      <c r="L8905" s="0" t="s">
        <v>47</v>
      </c>
      <c r="M8905" s="0" t="s">
        <v>47</v>
      </c>
      <c r="N8905" s="0" t="n">
        <v>1</v>
      </c>
      <c r="O8905" s="0" t="n">
        <v>1</v>
      </c>
      <c r="P8905" s="0" t="n">
        <v>200</v>
      </c>
      <c r="Q8905" s="0" t="n">
        <v>1</v>
      </c>
      <c r="R8905" s="0" t="str">
        <f aca="false">INDEX(Lookup!$B$4:$B$18,MATCH(C8905,Lookup!$A$4:$A$18,0))</f>
        <v>India</v>
      </c>
      <c r="S8905" s="20" t="n">
        <f aca="false">INDEX(Lookup!$D$4:$D$18,MATCH(C8905,Lookup!$A$4:$A$18,0))</f>
        <v>0.012</v>
      </c>
      <c r="T8905" s="21" t="n">
        <f aca="false">ROUND(P8905*S8905,2)</f>
        <v>2.4</v>
      </c>
      <c r="U8905" s="21" t="n">
        <f aca="false">IF(T8905&lt;=10,1,IF(T8905&lt;=20,2,IF(T8905&lt;=30,3,IF(T8905&lt;=40,4,IF(T8905&lt;=50,5,IF(T8905&lt;=100,6,IF(T8905&lt;=250,7,8)))))))</f>
        <v>1</v>
      </c>
      <c r="V8905" s="21" t="n">
        <f aca="false">IF(AND(OR(Dashboard!$T$3="All",R8905=Dashboard!$T$3),OR(Dashboard!$T$4="All",D8905=Dashboard!$T$4)),1,0)</f>
        <v>1</v>
      </c>
      <c r="W8905" s="21" t="n">
        <f aca="false">IF(V8905=1,T8905+ROW()/10000000,0)</f>
        <v>2.4008905</v>
      </c>
    </row>
    <row r="8906" customFormat="false" ht="15" hidden="false" customHeight="false" outlineLevel="0" collapsed="false">
      <c r="A8906" s="0" t="n">
        <v>18381667</v>
      </c>
      <c r="B8906" s="0" t="s">
        <v>18711</v>
      </c>
      <c r="C8906" s="0" t="n">
        <v>1</v>
      </c>
      <c r="D8906" s="0" t="s">
        <v>17189</v>
      </c>
      <c r="E8906" s="0" t="s">
        <v>18712</v>
      </c>
      <c r="F8906" s="0" t="s">
        <v>18625</v>
      </c>
      <c r="G8906" s="0" t="s">
        <v>18626</v>
      </c>
      <c r="H8906" s="0" t="s">
        <v>2662</v>
      </c>
      <c r="I8906" s="0" t="s">
        <v>2123</v>
      </c>
      <c r="J8906" s="0" t="s">
        <v>47</v>
      </c>
      <c r="K8906" s="0" t="s">
        <v>47</v>
      </c>
      <c r="L8906" s="0" t="s">
        <v>47</v>
      </c>
      <c r="M8906" s="0" t="s">
        <v>47</v>
      </c>
      <c r="N8906" s="0" t="n">
        <v>1</v>
      </c>
      <c r="O8906" s="0" t="n">
        <v>0</v>
      </c>
      <c r="P8906" s="0" t="n">
        <v>350</v>
      </c>
      <c r="Q8906" s="0" t="n">
        <v>1</v>
      </c>
      <c r="R8906" s="0" t="str">
        <f aca="false">INDEX(Lookup!$B$4:$B$18,MATCH(C8906,Lookup!$A$4:$A$18,0))</f>
        <v>India</v>
      </c>
      <c r="S8906" s="20" t="n">
        <f aca="false">INDEX(Lookup!$D$4:$D$18,MATCH(C8906,Lookup!$A$4:$A$18,0))</f>
        <v>0.012</v>
      </c>
      <c r="T8906" s="21" t="n">
        <f aca="false">ROUND(P8906*S8906,2)</f>
        <v>4.2</v>
      </c>
      <c r="U8906" s="21" t="n">
        <f aca="false">IF(T8906&lt;=10,1,IF(T8906&lt;=20,2,IF(T8906&lt;=30,3,IF(T8906&lt;=40,4,IF(T8906&lt;=50,5,IF(T8906&lt;=100,6,IF(T8906&lt;=250,7,8)))))))</f>
        <v>1</v>
      </c>
      <c r="V8906" s="21" t="n">
        <f aca="false">IF(AND(OR(Dashboard!$T$3="All",R8906=Dashboard!$T$3),OR(Dashboard!$T$4="All",D8906=Dashboard!$T$4)),1,0)</f>
        <v>1</v>
      </c>
      <c r="W8906" s="21" t="n">
        <f aca="false">IF(V8906=1,T8906+ROW()/10000000,0)</f>
        <v>4.2008906</v>
      </c>
    </row>
    <row r="8907" customFormat="false" ht="15" hidden="false" customHeight="false" outlineLevel="0" collapsed="false">
      <c r="A8907" s="0" t="n">
        <v>18424598</v>
      </c>
      <c r="B8907" s="0" t="s">
        <v>2973</v>
      </c>
      <c r="C8907" s="0" t="n">
        <v>1</v>
      </c>
      <c r="D8907" s="0" t="s">
        <v>17189</v>
      </c>
      <c r="E8907" s="0" t="s">
        <v>18713</v>
      </c>
      <c r="F8907" s="0" t="s">
        <v>18625</v>
      </c>
      <c r="G8907" s="0" t="s">
        <v>18626</v>
      </c>
      <c r="H8907" s="0" t="s">
        <v>2975</v>
      </c>
      <c r="I8907" s="0" t="s">
        <v>2123</v>
      </c>
      <c r="J8907" s="0" t="s">
        <v>47</v>
      </c>
      <c r="K8907" s="0" t="s">
        <v>47</v>
      </c>
      <c r="L8907" s="0" t="s">
        <v>47</v>
      </c>
      <c r="M8907" s="0" t="s">
        <v>47</v>
      </c>
      <c r="N8907" s="0" t="n">
        <v>1</v>
      </c>
      <c r="O8907" s="0" t="n">
        <v>1</v>
      </c>
      <c r="P8907" s="0" t="n">
        <v>350</v>
      </c>
      <c r="Q8907" s="0" t="n">
        <v>1</v>
      </c>
      <c r="R8907" s="0" t="str">
        <f aca="false">INDEX(Lookup!$B$4:$B$18,MATCH(C8907,Lookup!$A$4:$A$18,0))</f>
        <v>India</v>
      </c>
      <c r="S8907" s="20" t="n">
        <f aca="false">INDEX(Lookup!$D$4:$D$18,MATCH(C8907,Lookup!$A$4:$A$18,0))</f>
        <v>0.012</v>
      </c>
      <c r="T8907" s="21" t="n">
        <f aca="false">ROUND(P8907*S8907,2)</f>
        <v>4.2</v>
      </c>
      <c r="U8907" s="21" t="n">
        <f aca="false">IF(T8907&lt;=10,1,IF(T8907&lt;=20,2,IF(T8907&lt;=30,3,IF(T8907&lt;=40,4,IF(T8907&lt;=50,5,IF(T8907&lt;=100,6,IF(T8907&lt;=250,7,8)))))))</f>
        <v>1</v>
      </c>
      <c r="V8907" s="21" t="n">
        <f aca="false">IF(AND(OR(Dashboard!$T$3="All",R8907=Dashboard!$T$3),OR(Dashboard!$T$4="All",D8907=Dashboard!$T$4)),1,0)</f>
        <v>1</v>
      </c>
      <c r="W8907" s="21" t="n">
        <f aca="false">IF(V8907=1,T8907+ROW()/10000000,0)</f>
        <v>4.2008907</v>
      </c>
    </row>
    <row r="8908" customFormat="false" ht="15" hidden="false" customHeight="false" outlineLevel="0" collapsed="false">
      <c r="A8908" s="0" t="n">
        <v>18423900</v>
      </c>
      <c r="B8908" s="0" t="s">
        <v>18714</v>
      </c>
      <c r="C8908" s="0" t="n">
        <v>1</v>
      </c>
      <c r="D8908" s="0" t="s">
        <v>17189</v>
      </c>
      <c r="E8908" s="0" t="s">
        <v>18715</v>
      </c>
      <c r="F8908" s="0" t="s">
        <v>18625</v>
      </c>
      <c r="G8908" s="0" t="s">
        <v>18626</v>
      </c>
      <c r="H8908" s="0" t="s">
        <v>153</v>
      </c>
      <c r="I8908" s="0" t="s">
        <v>2123</v>
      </c>
      <c r="J8908" s="0" t="s">
        <v>47</v>
      </c>
      <c r="K8908" s="0" t="s">
        <v>47</v>
      </c>
      <c r="L8908" s="0" t="s">
        <v>47</v>
      </c>
      <c r="M8908" s="0" t="s">
        <v>47</v>
      </c>
      <c r="N8908" s="0" t="n">
        <v>2</v>
      </c>
      <c r="O8908" s="0" t="n">
        <v>0</v>
      </c>
      <c r="P8908" s="0" t="n">
        <v>500</v>
      </c>
      <c r="Q8908" s="0" t="n">
        <v>1</v>
      </c>
      <c r="R8908" s="0" t="str">
        <f aca="false">INDEX(Lookup!$B$4:$B$18,MATCH(C8908,Lookup!$A$4:$A$18,0))</f>
        <v>India</v>
      </c>
      <c r="S8908" s="20" t="n">
        <f aca="false">INDEX(Lookup!$D$4:$D$18,MATCH(C8908,Lookup!$A$4:$A$18,0))</f>
        <v>0.012</v>
      </c>
      <c r="T8908" s="21" t="n">
        <f aca="false">ROUND(P8908*S8908,2)</f>
        <v>6</v>
      </c>
      <c r="U8908" s="21" t="n">
        <f aca="false">IF(T8908&lt;=10,1,IF(T8908&lt;=20,2,IF(T8908&lt;=30,3,IF(T8908&lt;=40,4,IF(T8908&lt;=50,5,IF(T8908&lt;=100,6,IF(T8908&lt;=250,7,8)))))))</f>
        <v>1</v>
      </c>
      <c r="V8908" s="21" t="n">
        <f aca="false">IF(AND(OR(Dashboard!$T$3="All",R8908=Dashboard!$T$3),OR(Dashboard!$T$4="All",D8908=Dashboard!$T$4)),1,0)</f>
        <v>1</v>
      </c>
      <c r="W8908" s="21" t="n">
        <f aca="false">IF(V8908=1,T8908+ROW()/10000000,0)</f>
        <v>6.0008908</v>
      </c>
    </row>
    <row r="8909" customFormat="false" ht="15" hidden="false" customHeight="false" outlineLevel="0" collapsed="false">
      <c r="A8909" s="0" t="n">
        <v>18347548</v>
      </c>
      <c r="B8909" s="0" t="s">
        <v>18716</v>
      </c>
      <c r="C8909" s="0" t="n">
        <v>1</v>
      </c>
      <c r="D8909" s="0" t="s">
        <v>17189</v>
      </c>
      <c r="E8909" s="0" t="s">
        <v>18717</v>
      </c>
      <c r="F8909" s="0" t="s">
        <v>18625</v>
      </c>
      <c r="G8909" s="0" t="s">
        <v>18626</v>
      </c>
      <c r="H8909" s="0" t="s">
        <v>3500</v>
      </c>
      <c r="I8909" s="0" t="s">
        <v>2123</v>
      </c>
      <c r="J8909" s="0" t="s">
        <v>47</v>
      </c>
      <c r="K8909" s="0" t="s">
        <v>47</v>
      </c>
      <c r="L8909" s="0" t="s">
        <v>47</v>
      </c>
      <c r="M8909" s="0" t="s">
        <v>47</v>
      </c>
      <c r="N8909" s="0" t="n">
        <v>2</v>
      </c>
      <c r="O8909" s="0" t="n">
        <v>0</v>
      </c>
      <c r="P8909" s="0" t="n">
        <v>700</v>
      </c>
      <c r="Q8909" s="0" t="n">
        <v>1</v>
      </c>
      <c r="R8909" s="0" t="str">
        <f aca="false">INDEX(Lookup!$B$4:$B$18,MATCH(C8909,Lookup!$A$4:$A$18,0))</f>
        <v>India</v>
      </c>
      <c r="S8909" s="20" t="n">
        <f aca="false">INDEX(Lookup!$D$4:$D$18,MATCH(C8909,Lookup!$A$4:$A$18,0))</f>
        <v>0.012</v>
      </c>
      <c r="T8909" s="21" t="n">
        <f aca="false">ROUND(P8909*S8909,2)</f>
        <v>8.4</v>
      </c>
      <c r="U8909" s="21" t="n">
        <f aca="false">IF(T8909&lt;=10,1,IF(T8909&lt;=20,2,IF(T8909&lt;=30,3,IF(T8909&lt;=40,4,IF(T8909&lt;=50,5,IF(T8909&lt;=100,6,IF(T8909&lt;=250,7,8)))))))</f>
        <v>1</v>
      </c>
      <c r="V8909" s="21" t="n">
        <f aca="false">IF(AND(OR(Dashboard!$T$3="All",R8909=Dashboard!$T$3),OR(Dashboard!$T$4="All",D8909=Dashboard!$T$4)),1,0)</f>
        <v>1</v>
      </c>
      <c r="W8909" s="21" t="n">
        <f aca="false">IF(V8909=1,T8909+ROW()/10000000,0)</f>
        <v>8.4008909</v>
      </c>
    </row>
    <row r="8910" customFormat="false" ht="15" hidden="false" customHeight="false" outlineLevel="0" collapsed="false">
      <c r="A8910" s="0" t="n">
        <v>18281813</v>
      </c>
      <c r="B8910" s="0" t="s">
        <v>18718</v>
      </c>
      <c r="C8910" s="0" t="n">
        <v>1</v>
      </c>
      <c r="D8910" s="0" t="s">
        <v>17189</v>
      </c>
      <c r="E8910" s="0" t="s">
        <v>18719</v>
      </c>
      <c r="F8910" s="0" t="s">
        <v>18625</v>
      </c>
      <c r="G8910" s="0" t="s">
        <v>18626</v>
      </c>
      <c r="H8910" s="0" t="s">
        <v>2359</v>
      </c>
      <c r="I8910" s="0" t="s">
        <v>2123</v>
      </c>
      <c r="J8910" s="0" t="s">
        <v>47</v>
      </c>
      <c r="K8910" s="0" t="s">
        <v>47</v>
      </c>
      <c r="L8910" s="0" t="s">
        <v>47</v>
      </c>
      <c r="M8910" s="0" t="s">
        <v>47</v>
      </c>
      <c r="N8910" s="0" t="n">
        <v>2</v>
      </c>
      <c r="O8910" s="0" t="n">
        <v>2</v>
      </c>
      <c r="P8910" s="0" t="n">
        <v>550</v>
      </c>
      <c r="Q8910" s="0" t="n">
        <v>1</v>
      </c>
      <c r="R8910" s="0" t="str">
        <f aca="false">INDEX(Lookup!$B$4:$B$18,MATCH(C8910,Lookup!$A$4:$A$18,0))</f>
        <v>India</v>
      </c>
      <c r="S8910" s="20" t="n">
        <f aca="false">INDEX(Lookup!$D$4:$D$18,MATCH(C8910,Lookup!$A$4:$A$18,0))</f>
        <v>0.012</v>
      </c>
      <c r="T8910" s="21" t="n">
        <f aca="false">ROUND(P8910*S8910,2)</f>
        <v>6.6</v>
      </c>
      <c r="U8910" s="21" t="n">
        <f aca="false">IF(T8910&lt;=10,1,IF(T8910&lt;=20,2,IF(T8910&lt;=30,3,IF(T8910&lt;=40,4,IF(T8910&lt;=50,5,IF(T8910&lt;=100,6,IF(T8910&lt;=250,7,8)))))))</f>
        <v>1</v>
      </c>
      <c r="V8910" s="21" t="n">
        <f aca="false">IF(AND(OR(Dashboard!$T$3="All",R8910=Dashboard!$T$3),OR(Dashboard!$T$4="All",D8910=Dashboard!$T$4)),1,0)</f>
        <v>1</v>
      </c>
      <c r="W8910" s="21" t="n">
        <f aca="false">IF(V8910=1,T8910+ROW()/10000000,0)</f>
        <v>6.600891</v>
      </c>
    </row>
    <row r="8911" customFormat="false" ht="15" hidden="false" customHeight="false" outlineLevel="0" collapsed="false">
      <c r="A8911" s="0" t="n">
        <v>18423896</v>
      </c>
      <c r="B8911" s="0" t="s">
        <v>18538</v>
      </c>
      <c r="C8911" s="0" t="n">
        <v>1</v>
      </c>
      <c r="D8911" s="0" t="s">
        <v>17189</v>
      </c>
      <c r="E8911" s="0" t="s">
        <v>18720</v>
      </c>
      <c r="F8911" s="0" t="s">
        <v>18625</v>
      </c>
      <c r="G8911" s="0" t="s">
        <v>18626</v>
      </c>
      <c r="H8911" s="0" t="s">
        <v>156</v>
      </c>
      <c r="I8911" s="0" t="s">
        <v>2123</v>
      </c>
      <c r="J8911" s="0" t="s">
        <v>47</v>
      </c>
      <c r="K8911" s="0" t="s">
        <v>46</v>
      </c>
      <c r="L8911" s="0" t="s">
        <v>47</v>
      </c>
      <c r="M8911" s="0" t="s">
        <v>47</v>
      </c>
      <c r="N8911" s="0" t="n">
        <v>2</v>
      </c>
      <c r="O8911" s="0" t="n">
        <v>1</v>
      </c>
      <c r="P8911" s="0" t="n">
        <v>600</v>
      </c>
      <c r="Q8911" s="0" t="n">
        <v>1</v>
      </c>
      <c r="R8911" s="0" t="str">
        <f aca="false">INDEX(Lookup!$B$4:$B$18,MATCH(C8911,Lookup!$A$4:$A$18,0))</f>
        <v>India</v>
      </c>
      <c r="S8911" s="20" t="n">
        <f aca="false">INDEX(Lookup!$D$4:$D$18,MATCH(C8911,Lookup!$A$4:$A$18,0))</f>
        <v>0.012</v>
      </c>
      <c r="T8911" s="21" t="n">
        <f aca="false">ROUND(P8911*S8911,2)</f>
        <v>7.2</v>
      </c>
      <c r="U8911" s="21" t="n">
        <f aca="false">IF(T8911&lt;=10,1,IF(T8911&lt;=20,2,IF(T8911&lt;=30,3,IF(T8911&lt;=40,4,IF(T8911&lt;=50,5,IF(T8911&lt;=100,6,IF(T8911&lt;=250,7,8)))))))</f>
        <v>1</v>
      </c>
      <c r="V8911" s="21" t="n">
        <f aca="false">IF(AND(OR(Dashboard!$T$3="All",R8911=Dashboard!$T$3),OR(Dashboard!$T$4="All",D8911=Dashboard!$T$4)),1,0)</f>
        <v>1</v>
      </c>
      <c r="W8911" s="21" t="n">
        <f aca="false">IF(V8911=1,T8911+ROW()/10000000,0)</f>
        <v>7.2008911</v>
      </c>
    </row>
    <row r="8912" customFormat="false" ht="15" hidden="false" customHeight="false" outlineLevel="0" collapsed="false">
      <c r="A8912" s="0" t="n">
        <v>18423139</v>
      </c>
      <c r="B8912" s="0" t="s">
        <v>3576</v>
      </c>
      <c r="C8912" s="0" t="n">
        <v>1</v>
      </c>
      <c r="D8912" s="0" t="s">
        <v>17189</v>
      </c>
      <c r="E8912" s="0" t="s">
        <v>18721</v>
      </c>
      <c r="F8912" s="0" t="s">
        <v>18625</v>
      </c>
      <c r="G8912" s="0" t="s">
        <v>18626</v>
      </c>
      <c r="H8912" s="0" t="s">
        <v>69</v>
      </c>
      <c r="I8912" s="0" t="s">
        <v>2123</v>
      </c>
      <c r="J8912" s="0" t="s">
        <v>47</v>
      </c>
      <c r="K8912" s="0" t="s">
        <v>47</v>
      </c>
      <c r="L8912" s="0" t="s">
        <v>47</v>
      </c>
      <c r="M8912" s="0" t="s">
        <v>47</v>
      </c>
      <c r="N8912" s="0" t="n">
        <v>1</v>
      </c>
      <c r="O8912" s="0" t="n">
        <v>1</v>
      </c>
      <c r="P8912" s="0" t="n">
        <v>350</v>
      </c>
      <c r="Q8912" s="0" t="n">
        <v>1</v>
      </c>
      <c r="R8912" s="0" t="str">
        <f aca="false">INDEX(Lookup!$B$4:$B$18,MATCH(C8912,Lookup!$A$4:$A$18,0))</f>
        <v>India</v>
      </c>
      <c r="S8912" s="20" t="n">
        <f aca="false">INDEX(Lookup!$D$4:$D$18,MATCH(C8912,Lookup!$A$4:$A$18,0))</f>
        <v>0.012</v>
      </c>
      <c r="T8912" s="21" t="n">
        <f aca="false">ROUND(P8912*S8912,2)</f>
        <v>4.2</v>
      </c>
      <c r="U8912" s="21" t="n">
        <f aca="false">IF(T8912&lt;=10,1,IF(T8912&lt;=20,2,IF(T8912&lt;=30,3,IF(T8912&lt;=40,4,IF(T8912&lt;=50,5,IF(T8912&lt;=100,6,IF(T8912&lt;=250,7,8)))))))</f>
        <v>1</v>
      </c>
      <c r="V8912" s="21" t="n">
        <f aca="false">IF(AND(OR(Dashboard!$T$3="All",R8912=Dashboard!$T$3),OR(Dashboard!$T$4="All",D8912=Dashboard!$T$4)),1,0)</f>
        <v>1</v>
      </c>
      <c r="W8912" s="21" t="n">
        <f aca="false">IF(V8912=1,T8912+ROW()/10000000,0)</f>
        <v>4.2008912</v>
      </c>
    </row>
    <row r="8913" customFormat="false" ht="15" hidden="false" customHeight="false" outlineLevel="0" collapsed="false">
      <c r="A8913" s="0" t="n">
        <v>308717</v>
      </c>
      <c r="B8913" s="0" t="s">
        <v>18722</v>
      </c>
      <c r="C8913" s="0" t="n">
        <v>1</v>
      </c>
      <c r="D8913" s="0" t="s">
        <v>17189</v>
      </c>
      <c r="E8913" s="0" t="s">
        <v>18723</v>
      </c>
      <c r="F8913" s="0" t="s">
        <v>18625</v>
      </c>
      <c r="G8913" s="0" t="s">
        <v>18626</v>
      </c>
      <c r="H8913" s="0" t="s">
        <v>69</v>
      </c>
      <c r="I8913" s="0" t="s">
        <v>2123</v>
      </c>
      <c r="J8913" s="0" t="s">
        <v>47</v>
      </c>
      <c r="K8913" s="0" t="s">
        <v>47</v>
      </c>
      <c r="L8913" s="0" t="s">
        <v>47</v>
      </c>
      <c r="M8913" s="0" t="s">
        <v>47</v>
      </c>
      <c r="N8913" s="0" t="n">
        <v>1</v>
      </c>
      <c r="O8913" s="0" t="n">
        <v>1</v>
      </c>
      <c r="P8913" s="0" t="n">
        <v>350</v>
      </c>
      <c r="Q8913" s="0" t="n">
        <v>1</v>
      </c>
      <c r="R8913" s="0" t="str">
        <f aca="false">INDEX(Lookup!$B$4:$B$18,MATCH(C8913,Lookup!$A$4:$A$18,0))</f>
        <v>India</v>
      </c>
      <c r="S8913" s="20" t="n">
        <f aca="false">INDEX(Lookup!$D$4:$D$18,MATCH(C8913,Lookup!$A$4:$A$18,0))</f>
        <v>0.012</v>
      </c>
      <c r="T8913" s="21" t="n">
        <f aca="false">ROUND(P8913*S8913,2)</f>
        <v>4.2</v>
      </c>
      <c r="U8913" s="21" t="n">
        <f aca="false">IF(T8913&lt;=10,1,IF(T8913&lt;=20,2,IF(T8913&lt;=30,3,IF(T8913&lt;=40,4,IF(T8913&lt;=50,5,IF(T8913&lt;=100,6,IF(T8913&lt;=250,7,8)))))))</f>
        <v>1</v>
      </c>
      <c r="V8913" s="21" t="n">
        <f aca="false">IF(AND(OR(Dashboard!$T$3="All",R8913=Dashboard!$T$3),OR(Dashboard!$T$4="All",D8913=Dashboard!$T$4)),1,0)</f>
        <v>1</v>
      </c>
      <c r="W8913" s="21" t="n">
        <f aca="false">IF(V8913=1,T8913+ROW()/10000000,0)</f>
        <v>4.2008913</v>
      </c>
    </row>
    <row r="8914" customFormat="false" ht="15" hidden="false" customHeight="false" outlineLevel="0" collapsed="false">
      <c r="A8914" s="0" t="n">
        <v>310775</v>
      </c>
      <c r="B8914" s="0" t="s">
        <v>18724</v>
      </c>
      <c r="C8914" s="0" t="n">
        <v>1</v>
      </c>
      <c r="D8914" s="0" t="s">
        <v>17189</v>
      </c>
      <c r="E8914" s="0" t="s">
        <v>18725</v>
      </c>
      <c r="F8914" s="0" t="s">
        <v>18625</v>
      </c>
      <c r="G8914" s="0" t="s">
        <v>18626</v>
      </c>
      <c r="H8914" s="0" t="s">
        <v>69</v>
      </c>
      <c r="I8914" s="0" t="s">
        <v>2123</v>
      </c>
      <c r="J8914" s="0" t="s">
        <v>47</v>
      </c>
      <c r="K8914" s="0" t="s">
        <v>47</v>
      </c>
      <c r="L8914" s="0" t="s">
        <v>47</v>
      </c>
      <c r="M8914" s="0" t="s">
        <v>47</v>
      </c>
      <c r="N8914" s="0" t="n">
        <v>1</v>
      </c>
      <c r="O8914" s="0" t="n">
        <v>0</v>
      </c>
      <c r="P8914" s="0" t="n">
        <v>400</v>
      </c>
      <c r="Q8914" s="0" t="n">
        <v>1</v>
      </c>
      <c r="R8914" s="0" t="str">
        <f aca="false">INDEX(Lookup!$B$4:$B$18,MATCH(C8914,Lookup!$A$4:$A$18,0))</f>
        <v>India</v>
      </c>
      <c r="S8914" s="20" t="n">
        <f aca="false">INDEX(Lookup!$D$4:$D$18,MATCH(C8914,Lookup!$A$4:$A$18,0))</f>
        <v>0.012</v>
      </c>
      <c r="T8914" s="21" t="n">
        <f aca="false">ROUND(P8914*S8914,2)</f>
        <v>4.8</v>
      </c>
      <c r="U8914" s="21" t="n">
        <f aca="false">IF(T8914&lt;=10,1,IF(T8914&lt;=20,2,IF(T8914&lt;=30,3,IF(T8914&lt;=40,4,IF(T8914&lt;=50,5,IF(T8914&lt;=100,6,IF(T8914&lt;=250,7,8)))))))</f>
        <v>1</v>
      </c>
      <c r="V8914" s="21" t="n">
        <f aca="false">IF(AND(OR(Dashboard!$T$3="All",R8914=Dashboard!$T$3),OR(Dashboard!$T$4="All",D8914=Dashboard!$T$4)),1,0)</f>
        <v>1</v>
      </c>
      <c r="W8914" s="21" t="n">
        <f aca="false">IF(V8914=1,T8914+ROW()/10000000,0)</f>
        <v>4.8008914</v>
      </c>
    </row>
    <row r="8915" customFormat="false" ht="15" hidden="false" customHeight="false" outlineLevel="0" collapsed="false">
      <c r="A8915" s="0" t="n">
        <v>18274402</v>
      </c>
      <c r="B8915" s="0" t="s">
        <v>12183</v>
      </c>
      <c r="C8915" s="0" t="n">
        <v>1</v>
      </c>
      <c r="D8915" s="0" t="s">
        <v>17189</v>
      </c>
      <c r="E8915" s="0" t="s">
        <v>18726</v>
      </c>
      <c r="F8915" s="0" t="s">
        <v>18625</v>
      </c>
      <c r="G8915" s="0" t="s">
        <v>18626</v>
      </c>
      <c r="H8915" s="0" t="s">
        <v>2288</v>
      </c>
      <c r="I8915" s="0" t="s">
        <v>2123</v>
      </c>
      <c r="J8915" s="0" t="s">
        <v>47</v>
      </c>
      <c r="K8915" s="0" t="s">
        <v>46</v>
      </c>
      <c r="L8915" s="0" t="s">
        <v>47</v>
      </c>
      <c r="M8915" s="0" t="s">
        <v>47</v>
      </c>
      <c r="N8915" s="0" t="n">
        <v>2</v>
      </c>
      <c r="O8915" s="0" t="n">
        <v>2</v>
      </c>
      <c r="P8915" s="0" t="n">
        <v>500</v>
      </c>
      <c r="Q8915" s="0" t="n">
        <v>1</v>
      </c>
      <c r="R8915" s="0" t="str">
        <f aca="false">INDEX(Lookup!$B$4:$B$18,MATCH(C8915,Lookup!$A$4:$A$18,0))</f>
        <v>India</v>
      </c>
      <c r="S8915" s="20" t="n">
        <f aca="false">INDEX(Lookup!$D$4:$D$18,MATCH(C8915,Lookup!$A$4:$A$18,0))</f>
        <v>0.012</v>
      </c>
      <c r="T8915" s="21" t="n">
        <f aca="false">ROUND(P8915*S8915,2)</f>
        <v>6</v>
      </c>
      <c r="U8915" s="21" t="n">
        <f aca="false">IF(T8915&lt;=10,1,IF(T8915&lt;=20,2,IF(T8915&lt;=30,3,IF(T8915&lt;=40,4,IF(T8915&lt;=50,5,IF(T8915&lt;=100,6,IF(T8915&lt;=250,7,8)))))))</f>
        <v>1</v>
      </c>
      <c r="V8915" s="21" t="n">
        <f aca="false">IF(AND(OR(Dashboard!$T$3="All",R8915=Dashboard!$T$3),OR(Dashboard!$T$4="All",D8915=Dashboard!$T$4)),1,0)</f>
        <v>1</v>
      </c>
      <c r="W8915" s="21" t="n">
        <f aca="false">IF(V8915=1,T8915+ROW()/10000000,0)</f>
        <v>6.0008915</v>
      </c>
    </row>
    <row r="8916" customFormat="false" ht="15" hidden="false" customHeight="false" outlineLevel="0" collapsed="false">
      <c r="A8916" s="0" t="n">
        <v>18382349</v>
      </c>
      <c r="B8916" s="0" t="s">
        <v>18727</v>
      </c>
      <c r="C8916" s="0" t="n">
        <v>1</v>
      </c>
      <c r="D8916" s="0" t="s">
        <v>17189</v>
      </c>
      <c r="E8916" s="0" t="s">
        <v>18728</v>
      </c>
      <c r="F8916" s="0" t="s">
        <v>18625</v>
      </c>
      <c r="G8916" s="0" t="s">
        <v>18626</v>
      </c>
      <c r="H8916" s="0" t="s">
        <v>2288</v>
      </c>
      <c r="I8916" s="0" t="s">
        <v>2123</v>
      </c>
      <c r="J8916" s="0" t="s">
        <v>47</v>
      </c>
      <c r="K8916" s="0" t="s">
        <v>47</v>
      </c>
      <c r="L8916" s="0" t="s">
        <v>47</v>
      </c>
      <c r="M8916" s="0" t="s">
        <v>47</v>
      </c>
      <c r="N8916" s="0" t="n">
        <v>1</v>
      </c>
      <c r="O8916" s="0" t="n">
        <v>2</v>
      </c>
      <c r="P8916" s="0" t="n">
        <v>300</v>
      </c>
      <c r="Q8916" s="0" t="n">
        <v>1</v>
      </c>
      <c r="R8916" s="0" t="str">
        <f aca="false">INDEX(Lookup!$B$4:$B$18,MATCH(C8916,Lookup!$A$4:$A$18,0))</f>
        <v>India</v>
      </c>
      <c r="S8916" s="20" t="n">
        <f aca="false">INDEX(Lookup!$D$4:$D$18,MATCH(C8916,Lookup!$A$4:$A$18,0))</f>
        <v>0.012</v>
      </c>
      <c r="T8916" s="21" t="n">
        <f aca="false">ROUND(P8916*S8916,2)</f>
        <v>3.6</v>
      </c>
      <c r="U8916" s="21" t="n">
        <f aca="false">IF(T8916&lt;=10,1,IF(T8916&lt;=20,2,IF(T8916&lt;=30,3,IF(T8916&lt;=40,4,IF(T8916&lt;=50,5,IF(T8916&lt;=100,6,IF(T8916&lt;=250,7,8)))))))</f>
        <v>1</v>
      </c>
      <c r="V8916" s="21" t="n">
        <f aca="false">IF(AND(OR(Dashboard!$T$3="All",R8916=Dashboard!$T$3),OR(Dashboard!$T$4="All",D8916=Dashboard!$T$4)),1,0)</f>
        <v>1</v>
      </c>
      <c r="W8916" s="21" t="n">
        <f aca="false">IF(V8916=1,T8916+ROW()/10000000,0)</f>
        <v>3.6008916</v>
      </c>
    </row>
    <row r="8917" customFormat="false" ht="15" hidden="false" customHeight="false" outlineLevel="0" collapsed="false">
      <c r="A8917" s="0" t="n">
        <v>18423877</v>
      </c>
      <c r="B8917" s="0" t="s">
        <v>4053</v>
      </c>
      <c r="C8917" s="0" t="n">
        <v>1</v>
      </c>
      <c r="D8917" s="0" t="s">
        <v>17189</v>
      </c>
      <c r="E8917" s="0" t="s">
        <v>18720</v>
      </c>
      <c r="F8917" s="0" t="s">
        <v>18625</v>
      </c>
      <c r="G8917" s="0" t="s">
        <v>18626</v>
      </c>
      <c r="H8917" s="0" t="s">
        <v>2147</v>
      </c>
      <c r="I8917" s="0" t="s">
        <v>2123</v>
      </c>
      <c r="J8917" s="0" t="s">
        <v>47</v>
      </c>
      <c r="K8917" s="0" t="s">
        <v>47</v>
      </c>
      <c r="L8917" s="0" t="s">
        <v>47</v>
      </c>
      <c r="M8917" s="0" t="s">
        <v>47</v>
      </c>
      <c r="N8917" s="0" t="n">
        <v>2</v>
      </c>
      <c r="O8917" s="0" t="n">
        <v>2</v>
      </c>
      <c r="P8917" s="0" t="n">
        <v>500</v>
      </c>
      <c r="Q8917" s="0" t="n">
        <v>1</v>
      </c>
      <c r="R8917" s="0" t="str">
        <f aca="false">INDEX(Lookup!$B$4:$B$18,MATCH(C8917,Lookup!$A$4:$A$18,0))</f>
        <v>India</v>
      </c>
      <c r="S8917" s="20" t="n">
        <f aca="false">INDEX(Lookup!$D$4:$D$18,MATCH(C8917,Lookup!$A$4:$A$18,0))</f>
        <v>0.012</v>
      </c>
      <c r="T8917" s="21" t="n">
        <f aca="false">ROUND(P8917*S8917,2)</f>
        <v>6</v>
      </c>
      <c r="U8917" s="21" t="n">
        <f aca="false">IF(T8917&lt;=10,1,IF(T8917&lt;=20,2,IF(T8917&lt;=30,3,IF(T8917&lt;=40,4,IF(T8917&lt;=50,5,IF(T8917&lt;=100,6,IF(T8917&lt;=250,7,8)))))))</f>
        <v>1</v>
      </c>
      <c r="V8917" s="21" t="n">
        <f aca="false">IF(AND(OR(Dashboard!$T$3="All",R8917=Dashboard!$T$3),OR(Dashboard!$T$4="All",D8917=Dashboard!$T$4)),1,0)</f>
        <v>1</v>
      </c>
      <c r="W8917" s="21" t="n">
        <f aca="false">IF(V8917=1,T8917+ROW()/10000000,0)</f>
        <v>6.0008917</v>
      </c>
    </row>
    <row r="8918" customFormat="false" ht="15" hidden="false" customHeight="false" outlineLevel="0" collapsed="false">
      <c r="A8918" s="0" t="n">
        <v>18424206</v>
      </c>
      <c r="B8918" s="0" t="s">
        <v>18729</v>
      </c>
      <c r="C8918" s="0" t="n">
        <v>1</v>
      </c>
      <c r="D8918" s="0" t="s">
        <v>17189</v>
      </c>
      <c r="E8918" s="0" t="s">
        <v>18730</v>
      </c>
      <c r="F8918" s="0" t="s">
        <v>18625</v>
      </c>
      <c r="G8918" s="0" t="s">
        <v>18626</v>
      </c>
      <c r="H8918" s="0" t="s">
        <v>2128</v>
      </c>
      <c r="I8918" s="0" t="s">
        <v>2123</v>
      </c>
      <c r="J8918" s="0" t="s">
        <v>47</v>
      </c>
      <c r="K8918" s="0" t="s">
        <v>47</v>
      </c>
      <c r="L8918" s="0" t="s">
        <v>47</v>
      </c>
      <c r="M8918" s="0" t="s">
        <v>47</v>
      </c>
      <c r="N8918" s="0" t="n">
        <v>1</v>
      </c>
      <c r="O8918" s="0" t="n">
        <v>0</v>
      </c>
      <c r="P8918" s="0" t="n">
        <v>200</v>
      </c>
      <c r="Q8918" s="0" t="n">
        <v>1</v>
      </c>
      <c r="R8918" s="0" t="str">
        <f aca="false">INDEX(Lookup!$B$4:$B$18,MATCH(C8918,Lookup!$A$4:$A$18,0))</f>
        <v>India</v>
      </c>
      <c r="S8918" s="20" t="n">
        <f aca="false">INDEX(Lookup!$D$4:$D$18,MATCH(C8918,Lookup!$A$4:$A$18,0))</f>
        <v>0.012</v>
      </c>
      <c r="T8918" s="21" t="n">
        <f aca="false">ROUND(P8918*S8918,2)</f>
        <v>2.4</v>
      </c>
      <c r="U8918" s="21" t="n">
        <f aca="false">IF(T8918&lt;=10,1,IF(T8918&lt;=20,2,IF(T8918&lt;=30,3,IF(T8918&lt;=40,4,IF(T8918&lt;=50,5,IF(T8918&lt;=100,6,IF(T8918&lt;=250,7,8)))))))</f>
        <v>1</v>
      </c>
      <c r="V8918" s="21" t="n">
        <f aca="false">IF(AND(OR(Dashboard!$T$3="All",R8918=Dashboard!$T$3),OR(Dashboard!$T$4="All",D8918=Dashboard!$T$4)),1,0)</f>
        <v>1</v>
      </c>
      <c r="W8918" s="21" t="n">
        <f aca="false">IF(V8918=1,T8918+ROW()/10000000,0)</f>
        <v>2.4008918</v>
      </c>
    </row>
    <row r="8919" customFormat="false" ht="15" hidden="false" customHeight="false" outlineLevel="0" collapsed="false">
      <c r="A8919" s="0" t="n">
        <v>18424195</v>
      </c>
      <c r="B8919" s="0" t="s">
        <v>18731</v>
      </c>
      <c r="C8919" s="0" t="n">
        <v>1</v>
      </c>
      <c r="D8919" s="0" t="s">
        <v>17189</v>
      </c>
      <c r="E8919" s="0" t="s">
        <v>18732</v>
      </c>
      <c r="F8919" s="0" t="s">
        <v>18625</v>
      </c>
      <c r="G8919" s="0" t="s">
        <v>18626</v>
      </c>
      <c r="H8919" s="0" t="s">
        <v>2128</v>
      </c>
      <c r="I8919" s="0" t="s">
        <v>2123</v>
      </c>
      <c r="J8919" s="0" t="s">
        <v>47</v>
      </c>
      <c r="K8919" s="0" t="s">
        <v>47</v>
      </c>
      <c r="L8919" s="0" t="s">
        <v>47</v>
      </c>
      <c r="M8919" s="0" t="s">
        <v>47</v>
      </c>
      <c r="N8919" s="0" t="n">
        <v>1</v>
      </c>
      <c r="O8919" s="0" t="n">
        <v>0</v>
      </c>
      <c r="P8919" s="0" t="n">
        <v>200</v>
      </c>
      <c r="Q8919" s="0" t="n">
        <v>1</v>
      </c>
      <c r="R8919" s="0" t="str">
        <f aca="false">INDEX(Lookup!$B$4:$B$18,MATCH(C8919,Lookup!$A$4:$A$18,0))</f>
        <v>India</v>
      </c>
      <c r="S8919" s="20" t="n">
        <f aca="false">INDEX(Lookup!$D$4:$D$18,MATCH(C8919,Lookup!$A$4:$A$18,0))</f>
        <v>0.012</v>
      </c>
      <c r="T8919" s="21" t="n">
        <f aca="false">ROUND(P8919*S8919,2)</f>
        <v>2.4</v>
      </c>
      <c r="U8919" s="21" t="n">
        <f aca="false">IF(T8919&lt;=10,1,IF(T8919&lt;=20,2,IF(T8919&lt;=30,3,IF(T8919&lt;=40,4,IF(T8919&lt;=50,5,IF(T8919&lt;=100,6,IF(T8919&lt;=250,7,8)))))))</f>
        <v>1</v>
      </c>
      <c r="V8919" s="21" t="n">
        <f aca="false">IF(AND(OR(Dashboard!$T$3="All",R8919=Dashboard!$T$3),OR(Dashboard!$T$4="All",D8919=Dashboard!$T$4)),1,0)</f>
        <v>1</v>
      </c>
      <c r="W8919" s="21" t="n">
        <f aca="false">IF(V8919=1,T8919+ROW()/10000000,0)</f>
        <v>2.4008919</v>
      </c>
    </row>
    <row r="8920" customFormat="false" ht="15" hidden="false" customHeight="false" outlineLevel="0" collapsed="false">
      <c r="A8920" s="0" t="n">
        <v>310770</v>
      </c>
      <c r="B8920" s="0" t="s">
        <v>18733</v>
      </c>
      <c r="C8920" s="0" t="n">
        <v>1</v>
      </c>
      <c r="D8920" s="0" t="s">
        <v>17189</v>
      </c>
      <c r="E8920" s="0" t="s">
        <v>18734</v>
      </c>
      <c r="F8920" s="0" t="s">
        <v>18625</v>
      </c>
      <c r="G8920" s="0" t="s">
        <v>18626</v>
      </c>
      <c r="H8920" s="0" t="s">
        <v>2050</v>
      </c>
      <c r="I8920" s="0" t="s">
        <v>2123</v>
      </c>
      <c r="J8920" s="0" t="s">
        <v>47</v>
      </c>
      <c r="K8920" s="0" t="s">
        <v>47</v>
      </c>
      <c r="L8920" s="0" t="s">
        <v>47</v>
      </c>
      <c r="M8920" s="0" t="s">
        <v>47</v>
      </c>
      <c r="N8920" s="0" t="n">
        <v>1</v>
      </c>
      <c r="O8920" s="0" t="n">
        <v>2</v>
      </c>
      <c r="P8920" s="0" t="n">
        <v>400</v>
      </c>
      <c r="Q8920" s="0" t="n">
        <v>1</v>
      </c>
      <c r="R8920" s="0" t="str">
        <f aca="false">INDEX(Lookup!$B$4:$B$18,MATCH(C8920,Lookup!$A$4:$A$18,0))</f>
        <v>India</v>
      </c>
      <c r="S8920" s="20" t="n">
        <f aca="false">INDEX(Lookup!$D$4:$D$18,MATCH(C8920,Lookup!$A$4:$A$18,0))</f>
        <v>0.012</v>
      </c>
      <c r="T8920" s="21" t="n">
        <f aca="false">ROUND(P8920*S8920,2)</f>
        <v>4.8</v>
      </c>
      <c r="U8920" s="21" t="n">
        <f aca="false">IF(T8920&lt;=10,1,IF(T8920&lt;=20,2,IF(T8920&lt;=30,3,IF(T8920&lt;=40,4,IF(T8920&lt;=50,5,IF(T8920&lt;=100,6,IF(T8920&lt;=250,7,8)))))))</f>
        <v>1</v>
      </c>
      <c r="V8920" s="21" t="n">
        <f aca="false">IF(AND(OR(Dashboard!$T$3="All",R8920=Dashboard!$T$3),OR(Dashboard!$T$4="All",D8920=Dashboard!$T$4)),1,0)</f>
        <v>1</v>
      </c>
      <c r="W8920" s="21" t="n">
        <f aca="false">IF(V8920=1,T8920+ROW()/10000000,0)</f>
        <v>4.800892</v>
      </c>
    </row>
    <row r="8921" customFormat="false" ht="15" hidden="false" customHeight="false" outlineLevel="0" collapsed="false">
      <c r="A8921" s="0" t="n">
        <v>18424588</v>
      </c>
      <c r="B8921" s="0" t="s">
        <v>18735</v>
      </c>
      <c r="C8921" s="0" t="n">
        <v>1</v>
      </c>
      <c r="D8921" s="0" t="s">
        <v>17189</v>
      </c>
      <c r="E8921" s="0" t="s">
        <v>18736</v>
      </c>
      <c r="F8921" s="0" t="s">
        <v>18625</v>
      </c>
      <c r="G8921" s="0" t="s">
        <v>18626</v>
      </c>
      <c r="H8921" s="0" t="s">
        <v>2128</v>
      </c>
      <c r="I8921" s="0" t="s">
        <v>2123</v>
      </c>
      <c r="J8921" s="0" t="s">
        <v>47</v>
      </c>
      <c r="K8921" s="0" t="s">
        <v>47</v>
      </c>
      <c r="L8921" s="0" t="s">
        <v>47</v>
      </c>
      <c r="M8921" s="0" t="s">
        <v>47</v>
      </c>
      <c r="N8921" s="0" t="n">
        <v>1</v>
      </c>
      <c r="O8921" s="0" t="n">
        <v>0</v>
      </c>
      <c r="P8921" s="0" t="n">
        <v>200</v>
      </c>
      <c r="Q8921" s="0" t="n">
        <v>1</v>
      </c>
      <c r="R8921" s="0" t="str">
        <f aca="false">INDEX(Lookup!$B$4:$B$18,MATCH(C8921,Lookup!$A$4:$A$18,0))</f>
        <v>India</v>
      </c>
      <c r="S8921" s="20" t="n">
        <f aca="false">INDEX(Lookup!$D$4:$D$18,MATCH(C8921,Lookup!$A$4:$A$18,0))</f>
        <v>0.012</v>
      </c>
      <c r="T8921" s="21" t="n">
        <f aca="false">ROUND(P8921*S8921,2)</f>
        <v>2.4</v>
      </c>
      <c r="U8921" s="21" t="n">
        <f aca="false">IF(T8921&lt;=10,1,IF(T8921&lt;=20,2,IF(T8921&lt;=30,3,IF(T8921&lt;=40,4,IF(T8921&lt;=50,5,IF(T8921&lt;=100,6,IF(T8921&lt;=250,7,8)))))))</f>
        <v>1</v>
      </c>
      <c r="V8921" s="21" t="n">
        <f aca="false">IF(AND(OR(Dashboard!$T$3="All",R8921=Dashboard!$T$3),OR(Dashboard!$T$4="All",D8921=Dashboard!$T$4)),1,0)</f>
        <v>1</v>
      </c>
      <c r="W8921" s="21" t="n">
        <f aca="false">IF(V8921=1,T8921+ROW()/10000000,0)</f>
        <v>2.4008921</v>
      </c>
    </row>
    <row r="8922" customFormat="false" ht="15" hidden="false" customHeight="false" outlineLevel="0" collapsed="false">
      <c r="A8922" s="0" t="n">
        <v>18356798</v>
      </c>
      <c r="B8922" s="0" t="s">
        <v>18737</v>
      </c>
      <c r="C8922" s="0" t="n">
        <v>1</v>
      </c>
      <c r="D8922" s="0" t="s">
        <v>17189</v>
      </c>
      <c r="E8922" s="0" t="s">
        <v>18738</v>
      </c>
      <c r="F8922" s="0" t="s">
        <v>18625</v>
      </c>
      <c r="G8922" s="0" t="s">
        <v>18626</v>
      </c>
      <c r="H8922" s="0" t="s">
        <v>2128</v>
      </c>
      <c r="I8922" s="0" t="s">
        <v>2123</v>
      </c>
      <c r="J8922" s="0" t="s">
        <v>47</v>
      </c>
      <c r="K8922" s="0" t="s">
        <v>47</v>
      </c>
      <c r="L8922" s="0" t="s">
        <v>47</v>
      </c>
      <c r="M8922" s="0" t="s">
        <v>47</v>
      </c>
      <c r="N8922" s="0" t="n">
        <v>1</v>
      </c>
      <c r="O8922" s="0" t="n">
        <v>0</v>
      </c>
      <c r="P8922" s="0" t="n">
        <v>250</v>
      </c>
      <c r="Q8922" s="0" t="n">
        <v>1</v>
      </c>
      <c r="R8922" s="0" t="str">
        <f aca="false">INDEX(Lookup!$B$4:$B$18,MATCH(C8922,Lookup!$A$4:$A$18,0))</f>
        <v>India</v>
      </c>
      <c r="S8922" s="20" t="n">
        <f aca="false">INDEX(Lookup!$D$4:$D$18,MATCH(C8922,Lookup!$A$4:$A$18,0))</f>
        <v>0.012</v>
      </c>
      <c r="T8922" s="21" t="n">
        <f aca="false">ROUND(P8922*S8922,2)</f>
        <v>3</v>
      </c>
      <c r="U8922" s="21" t="n">
        <f aca="false">IF(T8922&lt;=10,1,IF(T8922&lt;=20,2,IF(T8922&lt;=30,3,IF(T8922&lt;=40,4,IF(T8922&lt;=50,5,IF(T8922&lt;=100,6,IF(T8922&lt;=250,7,8)))))))</f>
        <v>1</v>
      </c>
      <c r="V8922" s="21" t="n">
        <f aca="false">IF(AND(OR(Dashboard!$T$3="All",R8922=Dashboard!$T$3),OR(Dashboard!$T$4="All",D8922=Dashboard!$T$4)),1,0)</f>
        <v>1</v>
      </c>
      <c r="W8922" s="21" t="n">
        <f aca="false">IF(V8922=1,T8922+ROW()/10000000,0)</f>
        <v>3.0008922</v>
      </c>
    </row>
    <row r="8923" customFormat="false" ht="15" hidden="false" customHeight="false" outlineLevel="0" collapsed="false">
      <c r="A8923" s="0" t="n">
        <v>304480</v>
      </c>
      <c r="B8923" s="0" t="s">
        <v>18739</v>
      </c>
      <c r="C8923" s="0" t="n">
        <v>1</v>
      </c>
      <c r="D8923" s="0" t="s">
        <v>17189</v>
      </c>
      <c r="E8923" s="0" t="s">
        <v>18740</v>
      </c>
      <c r="F8923" s="0" t="s">
        <v>18625</v>
      </c>
      <c r="G8923" s="0" t="s">
        <v>18626</v>
      </c>
      <c r="H8923" s="0" t="s">
        <v>17632</v>
      </c>
      <c r="I8923" s="0" t="s">
        <v>2123</v>
      </c>
      <c r="J8923" s="0" t="s">
        <v>47</v>
      </c>
      <c r="K8923" s="0" t="s">
        <v>46</v>
      </c>
      <c r="L8923" s="0" t="s">
        <v>47</v>
      </c>
      <c r="M8923" s="0" t="s">
        <v>47</v>
      </c>
      <c r="N8923" s="0" t="n">
        <v>2</v>
      </c>
      <c r="O8923" s="0" t="n">
        <v>49</v>
      </c>
      <c r="P8923" s="0" t="n">
        <v>600</v>
      </c>
      <c r="Q8923" s="0" t="n">
        <v>2.4</v>
      </c>
      <c r="R8923" s="0" t="str">
        <f aca="false">INDEX(Lookup!$B$4:$B$18,MATCH(C8923,Lookup!$A$4:$A$18,0))</f>
        <v>India</v>
      </c>
      <c r="S8923" s="20" t="n">
        <f aca="false">INDEX(Lookup!$D$4:$D$18,MATCH(C8923,Lookup!$A$4:$A$18,0))</f>
        <v>0.012</v>
      </c>
      <c r="T8923" s="21" t="n">
        <f aca="false">ROUND(P8923*S8923,2)</f>
        <v>7.2</v>
      </c>
      <c r="U8923" s="21" t="n">
        <f aca="false">IF(T8923&lt;=10,1,IF(T8923&lt;=20,2,IF(T8923&lt;=30,3,IF(T8923&lt;=40,4,IF(T8923&lt;=50,5,IF(T8923&lt;=100,6,IF(T8923&lt;=250,7,8)))))))</f>
        <v>1</v>
      </c>
      <c r="V8923" s="21" t="n">
        <f aca="false">IF(AND(OR(Dashboard!$T$3="All",R8923=Dashboard!$T$3),OR(Dashboard!$T$4="All",D8923=Dashboard!$T$4)),1,0)</f>
        <v>1</v>
      </c>
      <c r="W8923" s="21" t="n">
        <f aca="false">IF(V8923=1,T8923+ROW()/10000000,0)</f>
        <v>7.2008923</v>
      </c>
    </row>
    <row r="8924" customFormat="false" ht="15" hidden="false" customHeight="false" outlineLevel="0" collapsed="false">
      <c r="A8924" s="0" t="n">
        <v>4758</v>
      </c>
      <c r="B8924" s="0" t="s">
        <v>7356</v>
      </c>
      <c r="C8924" s="0" t="n">
        <v>1</v>
      </c>
      <c r="D8924" s="0" t="s">
        <v>17189</v>
      </c>
      <c r="E8924" s="0" t="s">
        <v>18741</v>
      </c>
      <c r="F8924" s="0" t="s">
        <v>18625</v>
      </c>
      <c r="G8924" s="0" t="s">
        <v>18626</v>
      </c>
      <c r="H8924" s="0" t="s">
        <v>18742</v>
      </c>
      <c r="I8924" s="0" t="s">
        <v>2123</v>
      </c>
      <c r="J8924" s="0" t="s">
        <v>47</v>
      </c>
      <c r="K8924" s="0" t="s">
        <v>47</v>
      </c>
      <c r="L8924" s="0" t="s">
        <v>47</v>
      </c>
      <c r="M8924" s="0" t="s">
        <v>47</v>
      </c>
      <c r="N8924" s="0" t="n">
        <v>2</v>
      </c>
      <c r="O8924" s="0" t="n">
        <v>77</v>
      </c>
      <c r="P8924" s="0" t="n">
        <v>500</v>
      </c>
      <c r="Q8924" s="0" t="n">
        <v>2.4</v>
      </c>
      <c r="R8924" s="0" t="str">
        <f aca="false">INDEX(Lookup!$B$4:$B$18,MATCH(C8924,Lookup!$A$4:$A$18,0))</f>
        <v>India</v>
      </c>
      <c r="S8924" s="20" t="n">
        <f aca="false">INDEX(Lookup!$D$4:$D$18,MATCH(C8924,Lookup!$A$4:$A$18,0))</f>
        <v>0.012</v>
      </c>
      <c r="T8924" s="21" t="n">
        <f aca="false">ROUND(P8924*S8924,2)</f>
        <v>6</v>
      </c>
      <c r="U8924" s="21" t="n">
        <f aca="false">IF(T8924&lt;=10,1,IF(T8924&lt;=20,2,IF(T8924&lt;=30,3,IF(T8924&lt;=40,4,IF(T8924&lt;=50,5,IF(T8924&lt;=100,6,IF(T8924&lt;=250,7,8)))))))</f>
        <v>1</v>
      </c>
      <c r="V8924" s="21" t="n">
        <f aca="false">IF(AND(OR(Dashboard!$T$3="All",R8924=Dashboard!$T$3),OR(Dashboard!$T$4="All",D8924=Dashboard!$T$4)),1,0)</f>
        <v>1</v>
      </c>
      <c r="W8924" s="21" t="n">
        <f aca="false">IF(V8924=1,T8924+ROW()/10000000,0)</f>
        <v>6.0008924</v>
      </c>
    </row>
    <row r="8925" customFormat="false" ht="15" hidden="false" customHeight="false" outlineLevel="0" collapsed="false">
      <c r="A8925" s="0" t="n">
        <v>7909</v>
      </c>
      <c r="B8925" s="0" t="s">
        <v>2300</v>
      </c>
      <c r="C8925" s="0" t="n">
        <v>1</v>
      </c>
      <c r="D8925" s="0" t="s">
        <v>17189</v>
      </c>
      <c r="E8925" s="0" t="s">
        <v>18743</v>
      </c>
      <c r="F8925" s="0" t="s">
        <v>18625</v>
      </c>
      <c r="G8925" s="0" t="s">
        <v>18626</v>
      </c>
      <c r="H8925" s="0" t="s">
        <v>3005</v>
      </c>
      <c r="I8925" s="0" t="s">
        <v>2123</v>
      </c>
      <c r="J8925" s="0" t="s">
        <v>47</v>
      </c>
      <c r="K8925" s="0" t="s">
        <v>46</v>
      </c>
      <c r="L8925" s="0" t="s">
        <v>47</v>
      </c>
      <c r="M8925" s="0" t="s">
        <v>47</v>
      </c>
      <c r="N8925" s="0" t="n">
        <v>2</v>
      </c>
      <c r="O8925" s="0" t="n">
        <v>88</v>
      </c>
      <c r="P8925" s="0" t="n">
        <v>500</v>
      </c>
      <c r="Q8925" s="0" t="n">
        <v>2.4</v>
      </c>
      <c r="R8925" s="0" t="str">
        <f aca="false">INDEX(Lookup!$B$4:$B$18,MATCH(C8925,Lookup!$A$4:$A$18,0))</f>
        <v>India</v>
      </c>
      <c r="S8925" s="20" t="n">
        <f aca="false">INDEX(Lookup!$D$4:$D$18,MATCH(C8925,Lookup!$A$4:$A$18,0))</f>
        <v>0.012</v>
      </c>
      <c r="T8925" s="21" t="n">
        <f aca="false">ROUND(P8925*S8925,2)</f>
        <v>6</v>
      </c>
      <c r="U8925" s="21" t="n">
        <f aca="false">IF(T8925&lt;=10,1,IF(T8925&lt;=20,2,IF(T8925&lt;=30,3,IF(T8925&lt;=40,4,IF(T8925&lt;=50,5,IF(T8925&lt;=100,6,IF(T8925&lt;=250,7,8)))))))</f>
        <v>1</v>
      </c>
      <c r="V8925" s="21" t="n">
        <f aca="false">IF(AND(OR(Dashboard!$T$3="All",R8925=Dashboard!$T$3),OR(Dashboard!$T$4="All",D8925=Dashboard!$T$4)),1,0)</f>
        <v>1</v>
      </c>
      <c r="W8925" s="21" t="n">
        <f aca="false">IF(V8925=1,T8925+ROW()/10000000,0)</f>
        <v>6.0008925</v>
      </c>
    </row>
    <row r="8926" customFormat="false" ht="15" hidden="false" customHeight="false" outlineLevel="0" collapsed="false">
      <c r="A8926" s="0" t="n">
        <v>18391137</v>
      </c>
      <c r="B8926" s="0" t="s">
        <v>18744</v>
      </c>
      <c r="C8926" s="0" t="n">
        <v>1</v>
      </c>
      <c r="D8926" s="0" t="s">
        <v>17189</v>
      </c>
      <c r="E8926" s="0" t="s">
        <v>18745</v>
      </c>
      <c r="F8926" s="0" t="s">
        <v>18746</v>
      </c>
      <c r="G8926" s="0" t="s">
        <v>18747</v>
      </c>
      <c r="H8926" s="0" t="s">
        <v>2359</v>
      </c>
      <c r="I8926" s="0" t="s">
        <v>2123</v>
      </c>
      <c r="J8926" s="0" t="s">
        <v>47</v>
      </c>
      <c r="K8926" s="0" t="s">
        <v>46</v>
      </c>
      <c r="L8926" s="0" t="s">
        <v>47</v>
      </c>
      <c r="M8926" s="0" t="s">
        <v>47</v>
      </c>
      <c r="N8926" s="0" t="n">
        <v>2</v>
      </c>
      <c r="O8926" s="0" t="n">
        <v>4</v>
      </c>
      <c r="P8926" s="0" t="n">
        <v>750</v>
      </c>
      <c r="Q8926" s="0" t="n">
        <v>2.6</v>
      </c>
      <c r="R8926" s="0" t="str">
        <f aca="false">INDEX(Lookup!$B$4:$B$18,MATCH(C8926,Lookup!$A$4:$A$18,0))</f>
        <v>India</v>
      </c>
      <c r="S8926" s="20" t="n">
        <f aca="false">INDEX(Lookup!$D$4:$D$18,MATCH(C8926,Lookup!$A$4:$A$18,0))</f>
        <v>0.012</v>
      </c>
      <c r="T8926" s="21" t="n">
        <f aca="false">ROUND(P8926*S8926,2)</f>
        <v>9</v>
      </c>
      <c r="U8926" s="21" t="n">
        <f aca="false">IF(T8926&lt;=10,1,IF(T8926&lt;=20,2,IF(T8926&lt;=30,3,IF(T8926&lt;=40,4,IF(T8926&lt;=50,5,IF(T8926&lt;=100,6,IF(T8926&lt;=250,7,8)))))))</f>
        <v>1</v>
      </c>
      <c r="V8926" s="21" t="n">
        <f aca="false">IF(AND(OR(Dashboard!$T$3="All",R8926=Dashboard!$T$3),OR(Dashboard!$T$4="All",D8926=Dashboard!$T$4)),1,0)</f>
        <v>1</v>
      </c>
      <c r="W8926" s="21" t="n">
        <f aca="false">IF(V8926=1,T8926+ROW()/10000000,0)</f>
        <v>9.0008926</v>
      </c>
    </row>
    <row r="8927" customFormat="false" ht="15" hidden="false" customHeight="false" outlineLevel="0" collapsed="false">
      <c r="A8927" s="0" t="n">
        <v>312428</v>
      </c>
      <c r="B8927" s="0" t="s">
        <v>18748</v>
      </c>
      <c r="C8927" s="0" t="n">
        <v>1</v>
      </c>
      <c r="D8927" s="0" t="s">
        <v>17189</v>
      </c>
      <c r="E8927" s="0" t="s">
        <v>18749</v>
      </c>
      <c r="F8927" s="0" t="s">
        <v>18746</v>
      </c>
      <c r="G8927" s="0" t="s">
        <v>18747</v>
      </c>
      <c r="H8927" s="0" t="s">
        <v>3500</v>
      </c>
      <c r="I8927" s="0" t="s">
        <v>2123</v>
      </c>
      <c r="J8927" s="0" t="s">
        <v>47</v>
      </c>
      <c r="K8927" s="0" t="s">
        <v>46</v>
      </c>
      <c r="L8927" s="0" t="s">
        <v>47</v>
      </c>
      <c r="M8927" s="0" t="s">
        <v>47</v>
      </c>
      <c r="N8927" s="0" t="n">
        <v>1</v>
      </c>
      <c r="O8927" s="0" t="n">
        <v>11</v>
      </c>
      <c r="P8927" s="0" t="n">
        <v>450</v>
      </c>
      <c r="Q8927" s="0" t="n">
        <v>2.6</v>
      </c>
      <c r="R8927" s="0" t="str">
        <f aca="false">INDEX(Lookup!$B$4:$B$18,MATCH(C8927,Lookup!$A$4:$A$18,0))</f>
        <v>India</v>
      </c>
      <c r="S8927" s="20" t="n">
        <f aca="false">INDEX(Lookup!$D$4:$D$18,MATCH(C8927,Lookup!$A$4:$A$18,0))</f>
        <v>0.012</v>
      </c>
      <c r="T8927" s="21" t="n">
        <f aca="false">ROUND(P8927*S8927,2)</f>
        <v>5.4</v>
      </c>
      <c r="U8927" s="21" t="n">
        <f aca="false">IF(T8927&lt;=10,1,IF(T8927&lt;=20,2,IF(T8927&lt;=30,3,IF(T8927&lt;=40,4,IF(T8927&lt;=50,5,IF(T8927&lt;=100,6,IF(T8927&lt;=250,7,8)))))))</f>
        <v>1</v>
      </c>
      <c r="V8927" s="21" t="n">
        <f aca="false">IF(AND(OR(Dashboard!$T$3="All",R8927=Dashboard!$T$3),OR(Dashboard!$T$4="All",D8927=Dashboard!$T$4)),1,0)</f>
        <v>1</v>
      </c>
      <c r="W8927" s="21" t="n">
        <f aca="false">IF(V8927=1,T8927+ROW()/10000000,0)</f>
        <v>5.4008927</v>
      </c>
    </row>
    <row r="8928" customFormat="false" ht="15" hidden="false" customHeight="false" outlineLevel="0" collapsed="false">
      <c r="A8928" s="0" t="n">
        <v>18448390</v>
      </c>
      <c r="B8928" s="0" t="s">
        <v>18750</v>
      </c>
      <c r="C8928" s="0" t="n">
        <v>1</v>
      </c>
      <c r="D8928" s="0" t="s">
        <v>17189</v>
      </c>
      <c r="E8928" s="0" t="s">
        <v>18751</v>
      </c>
      <c r="F8928" s="0" t="s">
        <v>18746</v>
      </c>
      <c r="G8928" s="0" t="s">
        <v>18747</v>
      </c>
      <c r="H8928" s="0" t="s">
        <v>3067</v>
      </c>
      <c r="I8928" s="0" t="s">
        <v>2123</v>
      </c>
      <c r="J8928" s="0" t="s">
        <v>47</v>
      </c>
      <c r="K8928" s="0" t="s">
        <v>47</v>
      </c>
      <c r="L8928" s="0" t="s">
        <v>47</v>
      </c>
      <c r="M8928" s="0" t="s">
        <v>47</v>
      </c>
      <c r="N8928" s="0" t="n">
        <v>1</v>
      </c>
      <c r="O8928" s="0" t="n">
        <v>0</v>
      </c>
      <c r="P8928" s="0" t="n">
        <v>100</v>
      </c>
      <c r="Q8928" s="0" t="n">
        <v>1</v>
      </c>
      <c r="R8928" s="0" t="str">
        <f aca="false">INDEX(Lookup!$B$4:$B$18,MATCH(C8928,Lookup!$A$4:$A$18,0))</f>
        <v>India</v>
      </c>
      <c r="S8928" s="20" t="n">
        <f aca="false">INDEX(Lookup!$D$4:$D$18,MATCH(C8928,Lookup!$A$4:$A$18,0))</f>
        <v>0.012</v>
      </c>
      <c r="T8928" s="21" t="n">
        <f aca="false">ROUND(P8928*S8928,2)</f>
        <v>1.2</v>
      </c>
      <c r="U8928" s="21" t="n">
        <f aca="false">IF(T8928&lt;=10,1,IF(T8928&lt;=20,2,IF(T8928&lt;=30,3,IF(T8928&lt;=40,4,IF(T8928&lt;=50,5,IF(T8928&lt;=100,6,IF(T8928&lt;=250,7,8)))))))</f>
        <v>1</v>
      </c>
      <c r="V8928" s="21" t="n">
        <f aca="false">IF(AND(OR(Dashboard!$T$3="All",R8928=Dashboard!$T$3),OR(Dashboard!$T$4="All",D8928=Dashboard!$T$4)),1,0)</f>
        <v>1</v>
      </c>
      <c r="W8928" s="21" t="n">
        <f aca="false">IF(V8928=1,T8928+ROW()/10000000,0)</f>
        <v>1.2008928</v>
      </c>
    </row>
    <row r="8929" customFormat="false" ht="15" hidden="false" customHeight="false" outlineLevel="0" collapsed="false">
      <c r="A8929" s="0" t="n">
        <v>18462716</v>
      </c>
      <c r="B8929" s="0" t="s">
        <v>18752</v>
      </c>
      <c r="C8929" s="0" t="n">
        <v>1</v>
      </c>
      <c r="D8929" s="0" t="s">
        <v>17189</v>
      </c>
      <c r="E8929" s="0" t="s">
        <v>18753</v>
      </c>
      <c r="F8929" s="0" t="s">
        <v>18746</v>
      </c>
      <c r="G8929" s="0" t="s">
        <v>18747</v>
      </c>
      <c r="H8929" s="0" t="s">
        <v>3356</v>
      </c>
      <c r="I8929" s="0" t="s">
        <v>2123</v>
      </c>
      <c r="J8929" s="0" t="s">
        <v>47</v>
      </c>
      <c r="K8929" s="0" t="s">
        <v>47</v>
      </c>
      <c r="L8929" s="0" t="s">
        <v>47</v>
      </c>
      <c r="M8929" s="0" t="s">
        <v>47</v>
      </c>
      <c r="N8929" s="0" t="n">
        <v>1</v>
      </c>
      <c r="O8929" s="0" t="n">
        <v>1</v>
      </c>
      <c r="P8929" s="0" t="n">
        <v>300</v>
      </c>
      <c r="Q8929" s="0" t="n">
        <v>1</v>
      </c>
      <c r="R8929" s="0" t="str">
        <f aca="false">INDEX(Lookup!$B$4:$B$18,MATCH(C8929,Lookup!$A$4:$A$18,0))</f>
        <v>India</v>
      </c>
      <c r="S8929" s="20" t="n">
        <f aca="false">INDEX(Lookup!$D$4:$D$18,MATCH(C8929,Lookup!$A$4:$A$18,0))</f>
        <v>0.012</v>
      </c>
      <c r="T8929" s="21" t="n">
        <f aca="false">ROUND(P8929*S8929,2)</f>
        <v>3.6</v>
      </c>
      <c r="U8929" s="21" t="n">
        <f aca="false">IF(T8929&lt;=10,1,IF(T8929&lt;=20,2,IF(T8929&lt;=30,3,IF(T8929&lt;=40,4,IF(T8929&lt;=50,5,IF(T8929&lt;=100,6,IF(T8929&lt;=250,7,8)))))))</f>
        <v>1</v>
      </c>
      <c r="V8929" s="21" t="n">
        <f aca="false">IF(AND(OR(Dashboard!$T$3="All",R8929=Dashboard!$T$3),OR(Dashboard!$T$4="All",D8929=Dashboard!$T$4)),1,0)</f>
        <v>1</v>
      </c>
      <c r="W8929" s="21" t="n">
        <f aca="false">IF(V8929=1,T8929+ROW()/10000000,0)</f>
        <v>3.6008929</v>
      </c>
    </row>
    <row r="8930" customFormat="false" ht="15" hidden="false" customHeight="false" outlineLevel="0" collapsed="false">
      <c r="A8930" s="0" t="n">
        <v>18492089</v>
      </c>
      <c r="B8930" s="0" t="s">
        <v>18754</v>
      </c>
      <c r="C8930" s="0" t="n">
        <v>1</v>
      </c>
      <c r="D8930" s="0" t="s">
        <v>17189</v>
      </c>
      <c r="E8930" s="0" t="s">
        <v>18755</v>
      </c>
      <c r="F8930" s="0" t="s">
        <v>18746</v>
      </c>
      <c r="G8930" s="0" t="s">
        <v>18747</v>
      </c>
      <c r="H8930" s="0" t="s">
        <v>402</v>
      </c>
      <c r="I8930" s="0" t="s">
        <v>2123</v>
      </c>
      <c r="J8930" s="0" t="s">
        <v>47</v>
      </c>
      <c r="K8930" s="0" t="s">
        <v>47</v>
      </c>
      <c r="L8930" s="0" t="s">
        <v>47</v>
      </c>
      <c r="M8930" s="0" t="s">
        <v>47</v>
      </c>
      <c r="N8930" s="0" t="n">
        <v>1</v>
      </c>
      <c r="O8930" s="0" t="n">
        <v>0</v>
      </c>
      <c r="P8930" s="0" t="n">
        <v>200</v>
      </c>
      <c r="Q8930" s="0" t="n">
        <v>1</v>
      </c>
      <c r="R8930" s="0" t="str">
        <f aca="false">INDEX(Lookup!$B$4:$B$18,MATCH(C8930,Lookup!$A$4:$A$18,0))</f>
        <v>India</v>
      </c>
      <c r="S8930" s="20" t="n">
        <f aca="false">INDEX(Lookup!$D$4:$D$18,MATCH(C8930,Lookup!$A$4:$A$18,0))</f>
        <v>0.012</v>
      </c>
      <c r="T8930" s="21" t="n">
        <f aca="false">ROUND(P8930*S8930,2)</f>
        <v>2.4</v>
      </c>
      <c r="U8930" s="21" t="n">
        <f aca="false">IF(T8930&lt;=10,1,IF(T8930&lt;=20,2,IF(T8930&lt;=30,3,IF(T8930&lt;=40,4,IF(T8930&lt;=50,5,IF(T8930&lt;=100,6,IF(T8930&lt;=250,7,8)))))))</f>
        <v>1</v>
      </c>
      <c r="V8930" s="21" t="n">
        <f aca="false">IF(AND(OR(Dashboard!$T$3="All",R8930=Dashboard!$T$3),OR(Dashboard!$T$4="All",D8930=Dashboard!$T$4)),1,0)</f>
        <v>1</v>
      </c>
      <c r="W8930" s="21" t="n">
        <f aca="false">IF(V8930=1,T8930+ROW()/10000000,0)</f>
        <v>2.400893</v>
      </c>
    </row>
    <row r="8931" customFormat="false" ht="15" hidden="false" customHeight="false" outlineLevel="0" collapsed="false">
      <c r="A8931" s="0" t="n">
        <v>18424868</v>
      </c>
      <c r="B8931" s="0" t="s">
        <v>18756</v>
      </c>
      <c r="C8931" s="0" t="n">
        <v>1</v>
      </c>
      <c r="D8931" s="0" t="s">
        <v>17189</v>
      </c>
      <c r="E8931" s="0" t="s">
        <v>18757</v>
      </c>
      <c r="F8931" s="0" t="s">
        <v>18746</v>
      </c>
      <c r="G8931" s="0" t="s">
        <v>18747</v>
      </c>
      <c r="H8931" s="0" t="s">
        <v>2128</v>
      </c>
      <c r="I8931" s="0" t="s">
        <v>2123</v>
      </c>
      <c r="J8931" s="0" t="s">
        <v>47</v>
      </c>
      <c r="K8931" s="0" t="s">
        <v>47</v>
      </c>
      <c r="L8931" s="0" t="s">
        <v>47</v>
      </c>
      <c r="M8931" s="0" t="s">
        <v>47</v>
      </c>
      <c r="N8931" s="0" t="n">
        <v>1</v>
      </c>
      <c r="O8931" s="0" t="n">
        <v>0</v>
      </c>
      <c r="P8931" s="0" t="n">
        <v>250</v>
      </c>
      <c r="Q8931" s="0" t="n">
        <v>1</v>
      </c>
      <c r="R8931" s="0" t="str">
        <f aca="false">INDEX(Lookup!$B$4:$B$18,MATCH(C8931,Lookup!$A$4:$A$18,0))</f>
        <v>India</v>
      </c>
      <c r="S8931" s="20" t="n">
        <f aca="false">INDEX(Lookup!$D$4:$D$18,MATCH(C8931,Lookup!$A$4:$A$18,0))</f>
        <v>0.012</v>
      </c>
      <c r="T8931" s="21" t="n">
        <f aca="false">ROUND(P8931*S8931,2)</f>
        <v>3</v>
      </c>
      <c r="U8931" s="21" t="n">
        <f aca="false">IF(T8931&lt;=10,1,IF(T8931&lt;=20,2,IF(T8931&lt;=30,3,IF(T8931&lt;=40,4,IF(T8931&lt;=50,5,IF(T8931&lt;=100,6,IF(T8931&lt;=250,7,8)))))))</f>
        <v>1</v>
      </c>
      <c r="V8931" s="21" t="n">
        <f aca="false">IF(AND(OR(Dashboard!$T$3="All",R8931=Dashboard!$T$3),OR(Dashboard!$T$4="All",D8931=Dashboard!$T$4)),1,0)</f>
        <v>1</v>
      </c>
      <c r="W8931" s="21" t="n">
        <f aca="false">IF(V8931=1,T8931+ROW()/10000000,0)</f>
        <v>3.0008931</v>
      </c>
    </row>
    <row r="8932" customFormat="false" ht="15" hidden="false" customHeight="false" outlineLevel="0" collapsed="false">
      <c r="A8932" s="0" t="n">
        <v>18415381</v>
      </c>
      <c r="B8932" s="0" t="s">
        <v>18758</v>
      </c>
      <c r="C8932" s="0" t="n">
        <v>1</v>
      </c>
      <c r="D8932" s="0" t="s">
        <v>17189</v>
      </c>
      <c r="E8932" s="0" t="s">
        <v>18759</v>
      </c>
      <c r="F8932" s="0" t="s">
        <v>18746</v>
      </c>
      <c r="G8932" s="0" t="s">
        <v>18747</v>
      </c>
      <c r="H8932" s="0" t="s">
        <v>2128</v>
      </c>
      <c r="I8932" s="0" t="s">
        <v>2123</v>
      </c>
      <c r="J8932" s="0" t="s">
        <v>47</v>
      </c>
      <c r="K8932" s="0" t="s">
        <v>47</v>
      </c>
      <c r="L8932" s="0" t="s">
        <v>47</v>
      </c>
      <c r="M8932" s="0" t="s">
        <v>47</v>
      </c>
      <c r="N8932" s="0" t="n">
        <v>1</v>
      </c>
      <c r="O8932" s="0" t="n">
        <v>0</v>
      </c>
      <c r="P8932" s="0" t="n">
        <v>300</v>
      </c>
      <c r="Q8932" s="0" t="n">
        <v>1</v>
      </c>
      <c r="R8932" s="0" t="str">
        <f aca="false">INDEX(Lookup!$B$4:$B$18,MATCH(C8932,Lookup!$A$4:$A$18,0))</f>
        <v>India</v>
      </c>
      <c r="S8932" s="20" t="n">
        <f aca="false">INDEX(Lookup!$D$4:$D$18,MATCH(C8932,Lookup!$A$4:$A$18,0))</f>
        <v>0.012</v>
      </c>
      <c r="T8932" s="21" t="n">
        <f aca="false">ROUND(P8932*S8932,2)</f>
        <v>3.6</v>
      </c>
      <c r="U8932" s="21" t="n">
        <f aca="false">IF(T8932&lt;=10,1,IF(T8932&lt;=20,2,IF(T8932&lt;=30,3,IF(T8932&lt;=40,4,IF(T8932&lt;=50,5,IF(T8932&lt;=100,6,IF(T8932&lt;=250,7,8)))))))</f>
        <v>1</v>
      </c>
      <c r="V8932" s="21" t="n">
        <f aca="false">IF(AND(OR(Dashboard!$T$3="All",R8932=Dashboard!$T$3),OR(Dashboard!$T$4="All",D8932=Dashboard!$T$4)),1,0)</f>
        <v>1</v>
      </c>
      <c r="W8932" s="21" t="n">
        <f aca="false">IF(V8932=1,T8932+ROW()/10000000,0)</f>
        <v>3.6008932</v>
      </c>
    </row>
    <row r="8933" customFormat="false" ht="15" hidden="false" customHeight="false" outlineLevel="0" collapsed="false">
      <c r="A8933" s="0" t="n">
        <v>18492086</v>
      </c>
      <c r="B8933" s="0" t="s">
        <v>18760</v>
      </c>
      <c r="C8933" s="0" t="n">
        <v>1</v>
      </c>
      <c r="D8933" s="0" t="s">
        <v>17189</v>
      </c>
      <c r="E8933" s="0" t="s">
        <v>18761</v>
      </c>
      <c r="F8933" s="0" t="s">
        <v>18746</v>
      </c>
      <c r="G8933" s="0" t="s">
        <v>18747</v>
      </c>
      <c r="H8933" s="0" t="s">
        <v>2128</v>
      </c>
      <c r="I8933" s="0" t="s">
        <v>2123</v>
      </c>
      <c r="J8933" s="0" t="s">
        <v>47</v>
      </c>
      <c r="K8933" s="0" t="s">
        <v>47</v>
      </c>
      <c r="L8933" s="0" t="s">
        <v>47</v>
      </c>
      <c r="M8933" s="0" t="s">
        <v>47</v>
      </c>
      <c r="N8933" s="0" t="n">
        <v>1</v>
      </c>
      <c r="O8933" s="0" t="n">
        <v>0</v>
      </c>
      <c r="P8933" s="0" t="n">
        <v>200</v>
      </c>
      <c r="Q8933" s="0" t="n">
        <v>1</v>
      </c>
      <c r="R8933" s="0" t="str">
        <f aca="false">INDEX(Lookup!$B$4:$B$18,MATCH(C8933,Lookup!$A$4:$A$18,0))</f>
        <v>India</v>
      </c>
      <c r="S8933" s="20" t="n">
        <f aca="false">INDEX(Lookup!$D$4:$D$18,MATCH(C8933,Lookup!$A$4:$A$18,0))</f>
        <v>0.012</v>
      </c>
      <c r="T8933" s="21" t="n">
        <f aca="false">ROUND(P8933*S8933,2)</f>
        <v>2.4</v>
      </c>
      <c r="U8933" s="21" t="n">
        <f aca="false">IF(T8933&lt;=10,1,IF(T8933&lt;=20,2,IF(T8933&lt;=30,3,IF(T8933&lt;=40,4,IF(T8933&lt;=50,5,IF(T8933&lt;=100,6,IF(T8933&lt;=250,7,8)))))))</f>
        <v>1</v>
      </c>
      <c r="V8933" s="21" t="n">
        <f aca="false">IF(AND(OR(Dashboard!$T$3="All",R8933=Dashboard!$T$3),OR(Dashboard!$T$4="All",D8933=Dashboard!$T$4)),1,0)</f>
        <v>1</v>
      </c>
      <c r="W8933" s="21" t="n">
        <f aca="false">IF(V8933=1,T8933+ROW()/10000000,0)</f>
        <v>2.4008933</v>
      </c>
    </row>
    <row r="8934" customFormat="false" ht="15" hidden="false" customHeight="false" outlineLevel="0" collapsed="false">
      <c r="A8934" s="0" t="n">
        <v>18378580</v>
      </c>
      <c r="B8934" s="0" t="s">
        <v>18762</v>
      </c>
      <c r="C8934" s="0" t="n">
        <v>1</v>
      </c>
      <c r="D8934" s="0" t="s">
        <v>17189</v>
      </c>
      <c r="E8934" s="0" t="s">
        <v>18763</v>
      </c>
      <c r="F8934" s="0" t="s">
        <v>18746</v>
      </c>
      <c r="G8934" s="0" t="s">
        <v>18747</v>
      </c>
      <c r="H8934" s="0" t="s">
        <v>2863</v>
      </c>
      <c r="I8934" s="0" t="s">
        <v>2123</v>
      </c>
      <c r="J8934" s="0" t="s">
        <v>47</v>
      </c>
      <c r="K8934" s="0" t="s">
        <v>47</v>
      </c>
      <c r="L8934" s="0" t="s">
        <v>47</v>
      </c>
      <c r="M8934" s="0" t="s">
        <v>47</v>
      </c>
      <c r="N8934" s="0" t="n">
        <v>1</v>
      </c>
      <c r="O8934" s="0" t="n">
        <v>2</v>
      </c>
      <c r="P8934" s="0" t="n">
        <v>350</v>
      </c>
      <c r="Q8934" s="0" t="n">
        <v>1</v>
      </c>
      <c r="R8934" s="0" t="str">
        <f aca="false">INDEX(Lookup!$B$4:$B$18,MATCH(C8934,Lookup!$A$4:$A$18,0))</f>
        <v>India</v>
      </c>
      <c r="S8934" s="20" t="n">
        <f aca="false">INDEX(Lookup!$D$4:$D$18,MATCH(C8934,Lookup!$A$4:$A$18,0))</f>
        <v>0.012</v>
      </c>
      <c r="T8934" s="21" t="n">
        <f aca="false">ROUND(P8934*S8934,2)</f>
        <v>4.2</v>
      </c>
      <c r="U8934" s="21" t="n">
        <f aca="false">IF(T8934&lt;=10,1,IF(T8934&lt;=20,2,IF(T8934&lt;=30,3,IF(T8934&lt;=40,4,IF(T8934&lt;=50,5,IF(T8934&lt;=100,6,IF(T8934&lt;=250,7,8)))))))</f>
        <v>1</v>
      </c>
      <c r="V8934" s="21" t="n">
        <f aca="false">IF(AND(OR(Dashboard!$T$3="All",R8934=Dashboard!$T$3),OR(Dashboard!$T$4="All",D8934=Dashboard!$T$4)),1,0)</f>
        <v>1</v>
      </c>
      <c r="W8934" s="21" t="n">
        <f aca="false">IF(V8934=1,T8934+ROW()/10000000,0)</f>
        <v>4.2008934</v>
      </c>
    </row>
    <row r="8935" customFormat="false" ht="15" hidden="false" customHeight="false" outlineLevel="0" collapsed="false">
      <c r="A8935" s="0" t="n">
        <v>18460908</v>
      </c>
      <c r="B8935" s="0" t="s">
        <v>9084</v>
      </c>
      <c r="C8935" s="0" t="n">
        <v>1</v>
      </c>
      <c r="D8935" s="0" t="s">
        <v>17189</v>
      </c>
      <c r="E8935" s="0" t="s">
        <v>18764</v>
      </c>
      <c r="F8935" s="0" t="s">
        <v>18746</v>
      </c>
      <c r="G8935" s="0" t="s">
        <v>18747</v>
      </c>
      <c r="H8935" s="0" t="s">
        <v>2293</v>
      </c>
      <c r="I8935" s="0" t="s">
        <v>2123</v>
      </c>
      <c r="J8935" s="0" t="s">
        <v>46</v>
      </c>
      <c r="K8935" s="0" t="s">
        <v>47</v>
      </c>
      <c r="L8935" s="0" t="s">
        <v>47</v>
      </c>
      <c r="M8935" s="0" t="s">
        <v>47</v>
      </c>
      <c r="N8935" s="0" t="n">
        <v>2</v>
      </c>
      <c r="O8935" s="0" t="n">
        <v>0</v>
      </c>
      <c r="P8935" s="0" t="n">
        <v>800</v>
      </c>
      <c r="Q8935" s="0" t="n">
        <v>1</v>
      </c>
      <c r="R8935" s="0" t="str">
        <f aca="false">INDEX(Lookup!$B$4:$B$18,MATCH(C8935,Lookup!$A$4:$A$18,0))</f>
        <v>India</v>
      </c>
      <c r="S8935" s="20" t="n">
        <f aca="false">INDEX(Lookup!$D$4:$D$18,MATCH(C8935,Lookup!$A$4:$A$18,0))</f>
        <v>0.012</v>
      </c>
      <c r="T8935" s="21" t="n">
        <f aca="false">ROUND(P8935*S8935,2)</f>
        <v>9.6</v>
      </c>
      <c r="U8935" s="21" t="n">
        <f aca="false">IF(T8935&lt;=10,1,IF(T8935&lt;=20,2,IF(T8935&lt;=30,3,IF(T8935&lt;=40,4,IF(T8935&lt;=50,5,IF(T8935&lt;=100,6,IF(T8935&lt;=250,7,8)))))))</f>
        <v>1</v>
      </c>
      <c r="V8935" s="21" t="n">
        <f aca="false">IF(AND(OR(Dashboard!$T$3="All",R8935=Dashboard!$T$3),OR(Dashboard!$T$4="All",D8935=Dashboard!$T$4)),1,0)</f>
        <v>1</v>
      </c>
      <c r="W8935" s="21" t="n">
        <f aca="false">IF(V8935=1,T8935+ROW()/10000000,0)</f>
        <v>9.6008935</v>
      </c>
    </row>
    <row r="8936" customFormat="false" ht="15" hidden="false" customHeight="false" outlineLevel="0" collapsed="false">
      <c r="A8936" s="0" t="n">
        <v>18409211</v>
      </c>
      <c r="B8936" s="0" t="s">
        <v>3136</v>
      </c>
      <c r="C8936" s="0" t="n">
        <v>1</v>
      </c>
      <c r="D8936" s="0" t="s">
        <v>17189</v>
      </c>
      <c r="E8936" s="0" t="s">
        <v>18765</v>
      </c>
      <c r="F8936" s="0" t="s">
        <v>18746</v>
      </c>
      <c r="G8936" s="0" t="s">
        <v>18747</v>
      </c>
      <c r="H8936" s="0" t="s">
        <v>2972</v>
      </c>
      <c r="I8936" s="0" t="s">
        <v>2123</v>
      </c>
      <c r="J8936" s="0" t="s">
        <v>47</v>
      </c>
      <c r="K8936" s="0" t="s">
        <v>47</v>
      </c>
      <c r="L8936" s="0" t="s">
        <v>47</v>
      </c>
      <c r="M8936" s="0" t="s">
        <v>47</v>
      </c>
      <c r="N8936" s="0" t="n">
        <v>1</v>
      </c>
      <c r="O8936" s="0" t="n">
        <v>0</v>
      </c>
      <c r="P8936" s="0" t="n">
        <v>300</v>
      </c>
      <c r="Q8936" s="0" t="n">
        <v>1</v>
      </c>
      <c r="R8936" s="0" t="str">
        <f aca="false">INDEX(Lookup!$B$4:$B$18,MATCH(C8936,Lookup!$A$4:$A$18,0))</f>
        <v>India</v>
      </c>
      <c r="S8936" s="20" t="n">
        <f aca="false">INDEX(Lookup!$D$4:$D$18,MATCH(C8936,Lookup!$A$4:$A$18,0))</f>
        <v>0.012</v>
      </c>
      <c r="T8936" s="21" t="n">
        <f aca="false">ROUND(P8936*S8936,2)</f>
        <v>3.6</v>
      </c>
      <c r="U8936" s="21" t="n">
        <f aca="false">IF(T8936&lt;=10,1,IF(T8936&lt;=20,2,IF(T8936&lt;=30,3,IF(T8936&lt;=40,4,IF(T8936&lt;=50,5,IF(T8936&lt;=100,6,IF(T8936&lt;=250,7,8)))))))</f>
        <v>1</v>
      </c>
      <c r="V8936" s="21" t="n">
        <f aca="false">IF(AND(OR(Dashboard!$T$3="All",R8936=Dashboard!$T$3),OR(Dashboard!$T$4="All",D8936=Dashboard!$T$4)),1,0)</f>
        <v>1</v>
      </c>
      <c r="W8936" s="21" t="n">
        <f aca="false">IF(V8936=1,T8936+ROW()/10000000,0)</f>
        <v>3.6008936</v>
      </c>
    </row>
    <row r="8937" customFormat="false" ht="15" hidden="false" customHeight="false" outlineLevel="0" collapsed="false">
      <c r="A8937" s="0" t="n">
        <v>18478895</v>
      </c>
      <c r="B8937" s="0" t="s">
        <v>18766</v>
      </c>
      <c r="C8937" s="0" t="n">
        <v>1</v>
      </c>
      <c r="D8937" s="0" t="s">
        <v>17189</v>
      </c>
      <c r="E8937" s="0" t="s">
        <v>18747</v>
      </c>
      <c r="F8937" s="0" t="s">
        <v>18746</v>
      </c>
      <c r="G8937" s="0" t="s">
        <v>18747</v>
      </c>
      <c r="H8937" s="0" t="s">
        <v>18767</v>
      </c>
      <c r="I8937" s="0" t="s">
        <v>2123</v>
      </c>
      <c r="J8937" s="0" t="s">
        <v>47</v>
      </c>
      <c r="K8937" s="0" t="s">
        <v>47</v>
      </c>
      <c r="L8937" s="0" t="s">
        <v>47</v>
      </c>
      <c r="M8937" s="0" t="s">
        <v>47</v>
      </c>
      <c r="N8937" s="0" t="n">
        <v>2</v>
      </c>
      <c r="O8937" s="0" t="n">
        <v>0</v>
      </c>
      <c r="P8937" s="0" t="n">
        <v>500</v>
      </c>
      <c r="Q8937" s="0" t="n">
        <v>1</v>
      </c>
      <c r="R8937" s="0" t="str">
        <f aca="false">INDEX(Lookup!$B$4:$B$18,MATCH(C8937,Lookup!$A$4:$A$18,0))</f>
        <v>India</v>
      </c>
      <c r="S8937" s="20" t="n">
        <f aca="false">INDEX(Lookup!$D$4:$D$18,MATCH(C8937,Lookup!$A$4:$A$18,0))</f>
        <v>0.012</v>
      </c>
      <c r="T8937" s="21" t="n">
        <f aca="false">ROUND(P8937*S8937,2)</f>
        <v>6</v>
      </c>
      <c r="U8937" s="21" t="n">
        <f aca="false">IF(T8937&lt;=10,1,IF(T8937&lt;=20,2,IF(T8937&lt;=30,3,IF(T8937&lt;=40,4,IF(T8937&lt;=50,5,IF(T8937&lt;=100,6,IF(T8937&lt;=250,7,8)))))))</f>
        <v>1</v>
      </c>
      <c r="V8937" s="21" t="n">
        <f aca="false">IF(AND(OR(Dashboard!$T$3="All",R8937=Dashboard!$T$3),OR(Dashboard!$T$4="All",D8937=Dashboard!$T$4)),1,0)</f>
        <v>1</v>
      </c>
      <c r="W8937" s="21" t="n">
        <f aca="false">IF(V8937=1,T8937+ROW()/10000000,0)</f>
        <v>6.0008937</v>
      </c>
    </row>
    <row r="8938" customFormat="false" ht="15" hidden="false" customHeight="false" outlineLevel="0" collapsed="false">
      <c r="A8938" s="0" t="n">
        <v>18258764</v>
      </c>
      <c r="B8938" s="0" t="s">
        <v>18768</v>
      </c>
      <c r="C8938" s="0" t="n">
        <v>1</v>
      </c>
      <c r="D8938" s="0" t="s">
        <v>17189</v>
      </c>
      <c r="E8938" s="0" t="s">
        <v>18769</v>
      </c>
      <c r="F8938" s="0" t="s">
        <v>18770</v>
      </c>
      <c r="G8938" s="0" t="s">
        <v>18771</v>
      </c>
      <c r="H8938" s="0" t="s">
        <v>2310</v>
      </c>
      <c r="I8938" s="0" t="s">
        <v>2123</v>
      </c>
      <c r="J8938" s="0" t="s">
        <v>47</v>
      </c>
      <c r="K8938" s="0" t="s">
        <v>47</v>
      </c>
      <c r="L8938" s="0" t="s">
        <v>47</v>
      </c>
      <c r="M8938" s="0" t="s">
        <v>47</v>
      </c>
      <c r="N8938" s="0" t="n">
        <v>1</v>
      </c>
      <c r="O8938" s="0" t="n">
        <v>8</v>
      </c>
      <c r="P8938" s="0" t="n">
        <v>300</v>
      </c>
      <c r="Q8938" s="0" t="n">
        <v>2.8</v>
      </c>
      <c r="R8938" s="0" t="str">
        <f aca="false">INDEX(Lookup!$B$4:$B$18,MATCH(C8938,Lookup!$A$4:$A$18,0))</f>
        <v>India</v>
      </c>
      <c r="S8938" s="20" t="n">
        <f aca="false">INDEX(Lookup!$D$4:$D$18,MATCH(C8938,Lookup!$A$4:$A$18,0))</f>
        <v>0.012</v>
      </c>
      <c r="T8938" s="21" t="n">
        <f aca="false">ROUND(P8938*S8938,2)</f>
        <v>3.6</v>
      </c>
      <c r="U8938" s="21" t="n">
        <f aca="false">IF(T8938&lt;=10,1,IF(T8938&lt;=20,2,IF(T8938&lt;=30,3,IF(T8938&lt;=40,4,IF(T8938&lt;=50,5,IF(T8938&lt;=100,6,IF(T8938&lt;=250,7,8)))))))</f>
        <v>1</v>
      </c>
      <c r="V8938" s="21" t="n">
        <f aca="false">IF(AND(OR(Dashboard!$T$3="All",R8938=Dashboard!$T$3),OR(Dashboard!$T$4="All",D8938=Dashboard!$T$4)),1,0)</f>
        <v>1</v>
      </c>
      <c r="W8938" s="21" t="n">
        <f aca="false">IF(V8938=1,T8938+ROW()/10000000,0)</f>
        <v>3.6008938</v>
      </c>
    </row>
    <row r="8939" customFormat="false" ht="15" hidden="false" customHeight="false" outlineLevel="0" collapsed="false">
      <c r="A8939" s="0" t="n">
        <v>18382564</v>
      </c>
      <c r="B8939" s="0" t="s">
        <v>18772</v>
      </c>
      <c r="C8939" s="0" t="n">
        <v>1</v>
      </c>
      <c r="D8939" s="0" t="s">
        <v>17189</v>
      </c>
      <c r="E8939" s="0" t="s">
        <v>18773</v>
      </c>
      <c r="F8939" s="0" t="s">
        <v>18770</v>
      </c>
      <c r="G8939" s="0" t="s">
        <v>18771</v>
      </c>
      <c r="H8939" s="0" t="s">
        <v>2128</v>
      </c>
      <c r="I8939" s="0" t="s">
        <v>2123</v>
      </c>
      <c r="J8939" s="0" t="s">
        <v>47</v>
      </c>
      <c r="K8939" s="0" t="s">
        <v>46</v>
      </c>
      <c r="L8939" s="0" t="s">
        <v>47</v>
      </c>
      <c r="M8939" s="0" t="s">
        <v>47</v>
      </c>
      <c r="N8939" s="0" t="n">
        <v>1</v>
      </c>
      <c r="O8939" s="0" t="n">
        <v>11</v>
      </c>
      <c r="P8939" s="0" t="n">
        <v>400</v>
      </c>
      <c r="Q8939" s="0" t="n">
        <v>3.2</v>
      </c>
      <c r="R8939" s="0" t="str">
        <f aca="false">INDEX(Lookup!$B$4:$B$18,MATCH(C8939,Lookup!$A$4:$A$18,0))</f>
        <v>India</v>
      </c>
      <c r="S8939" s="20" t="n">
        <f aca="false">INDEX(Lookup!$D$4:$D$18,MATCH(C8939,Lookup!$A$4:$A$18,0))</f>
        <v>0.012</v>
      </c>
      <c r="T8939" s="21" t="n">
        <f aca="false">ROUND(P8939*S8939,2)</f>
        <v>4.8</v>
      </c>
      <c r="U8939" s="21" t="n">
        <f aca="false">IF(T8939&lt;=10,1,IF(T8939&lt;=20,2,IF(T8939&lt;=30,3,IF(T8939&lt;=40,4,IF(T8939&lt;=50,5,IF(T8939&lt;=100,6,IF(T8939&lt;=250,7,8)))))))</f>
        <v>1</v>
      </c>
      <c r="V8939" s="21" t="n">
        <f aca="false">IF(AND(OR(Dashboard!$T$3="All",R8939=Dashboard!$T$3),OR(Dashboard!$T$4="All",D8939=Dashboard!$T$4)),1,0)</f>
        <v>1</v>
      </c>
      <c r="W8939" s="21" t="n">
        <f aca="false">IF(V8939=1,T8939+ROW()/10000000,0)</f>
        <v>4.8008939</v>
      </c>
    </row>
    <row r="8940" customFormat="false" ht="15" hidden="false" customHeight="false" outlineLevel="0" collapsed="false">
      <c r="A8940" s="0" t="n">
        <v>18378040</v>
      </c>
      <c r="B8940" s="0" t="s">
        <v>18774</v>
      </c>
      <c r="C8940" s="0" t="n">
        <v>1</v>
      </c>
      <c r="D8940" s="0" t="s">
        <v>17189</v>
      </c>
      <c r="E8940" s="0" t="s">
        <v>18775</v>
      </c>
      <c r="F8940" s="0" t="s">
        <v>18770</v>
      </c>
      <c r="G8940" s="0" t="s">
        <v>18771</v>
      </c>
      <c r="H8940" s="0" t="s">
        <v>2359</v>
      </c>
      <c r="I8940" s="0" t="s">
        <v>2123</v>
      </c>
      <c r="J8940" s="0" t="s">
        <v>47</v>
      </c>
      <c r="K8940" s="0" t="s">
        <v>47</v>
      </c>
      <c r="L8940" s="0" t="s">
        <v>47</v>
      </c>
      <c r="M8940" s="0" t="s">
        <v>47</v>
      </c>
      <c r="N8940" s="0" t="n">
        <v>1</v>
      </c>
      <c r="O8940" s="0" t="n">
        <v>2</v>
      </c>
      <c r="P8940" s="0" t="n">
        <v>400</v>
      </c>
      <c r="Q8940" s="0" t="n">
        <v>1</v>
      </c>
      <c r="R8940" s="0" t="str">
        <f aca="false">INDEX(Lookup!$B$4:$B$18,MATCH(C8940,Lookup!$A$4:$A$18,0))</f>
        <v>India</v>
      </c>
      <c r="S8940" s="20" t="n">
        <f aca="false">INDEX(Lookup!$D$4:$D$18,MATCH(C8940,Lookup!$A$4:$A$18,0))</f>
        <v>0.012</v>
      </c>
      <c r="T8940" s="21" t="n">
        <f aca="false">ROUND(P8940*S8940,2)</f>
        <v>4.8</v>
      </c>
      <c r="U8940" s="21" t="n">
        <f aca="false">IF(T8940&lt;=10,1,IF(T8940&lt;=20,2,IF(T8940&lt;=30,3,IF(T8940&lt;=40,4,IF(T8940&lt;=50,5,IF(T8940&lt;=100,6,IF(T8940&lt;=250,7,8)))))))</f>
        <v>1</v>
      </c>
      <c r="V8940" s="21" t="n">
        <f aca="false">IF(AND(OR(Dashboard!$T$3="All",R8940=Dashboard!$T$3),OR(Dashboard!$T$4="All",D8940=Dashboard!$T$4)),1,0)</f>
        <v>1</v>
      </c>
      <c r="W8940" s="21" t="n">
        <f aca="false">IF(V8940=1,T8940+ROW()/10000000,0)</f>
        <v>4.800894</v>
      </c>
    </row>
    <row r="8941" customFormat="false" ht="15" hidden="false" customHeight="false" outlineLevel="0" collapsed="false">
      <c r="A8941" s="0" t="n">
        <v>18382348</v>
      </c>
      <c r="B8941" s="0" t="s">
        <v>18776</v>
      </c>
      <c r="C8941" s="0" t="n">
        <v>1</v>
      </c>
      <c r="D8941" s="0" t="s">
        <v>17189</v>
      </c>
      <c r="E8941" s="0" t="s">
        <v>18777</v>
      </c>
      <c r="F8941" s="0" t="s">
        <v>18770</v>
      </c>
      <c r="G8941" s="0" t="s">
        <v>18771</v>
      </c>
      <c r="H8941" s="0" t="s">
        <v>2128</v>
      </c>
      <c r="I8941" s="0" t="s">
        <v>2123</v>
      </c>
      <c r="J8941" s="0" t="s">
        <v>47</v>
      </c>
      <c r="K8941" s="0" t="s">
        <v>47</v>
      </c>
      <c r="L8941" s="0" t="s">
        <v>47</v>
      </c>
      <c r="M8941" s="0" t="s">
        <v>47</v>
      </c>
      <c r="N8941" s="0" t="n">
        <v>2</v>
      </c>
      <c r="O8941" s="0" t="n">
        <v>0</v>
      </c>
      <c r="P8941" s="0" t="n">
        <v>550</v>
      </c>
      <c r="Q8941" s="0" t="n">
        <v>1</v>
      </c>
      <c r="R8941" s="0" t="str">
        <f aca="false">INDEX(Lookup!$B$4:$B$18,MATCH(C8941,Lookup!$A$4:$A$18,0))</f>
        <v>India</v>
      </c>
      <c r="S8941" s="20" t="n">
        <f aca="false">INDEX(Lookup!$D$4:$D$18,MATCH(C8941,Lookup!$A$4:$A$18,0))</f>
        <v>0.012</v>
      </c>
      <c r="T8941" s="21" t="n">
        <f aca="false">ROUND(P8941*S8941,2)</f>
        <v>6.6</v>
      </c>
      <c r="U8941" s="21" t="n">
        <f aca="false">IF(T8941&lt;=10,1,IF(T8941&lt;=20,2,IF(T8941&lt;=30,3,IF(T8941&lt;=40,4,IF(T8941&lt;=50,5,IF(T8941&lt;=100,6,IF(T8941&lt;=250,7,8)))))))</f>
        <v>1</v>
      </c>
      <c r="V8941" s="21" t="n">
        <f aca="false">IF(AND(OR(Dashboard!$T$3="All",R8941=Dashboard!$T$3),OR(Dashboard!$T$4="All",D8941=Dashboard!$T$4)),1,0)</f>
        <v>1</v>
      </c>
      <c r="W8941" s="21" t="n">
        <f aca="false">IF(V8941=1,T8941+ROW()/10000000,0)</f>
        <v>6.6008941</v>
      </c>
    </row>
    <row r="8942" customFormat="false" ht="15" hidden="false" customHeight="false" outlineLevel="0" collapsed="false">
      <c r="A8942" s="0" t="n">
        <v>18216323</v>
      </c>
      <c r="B8942" s="0" t="s">
        <v>18778</v>
      </c>
      <c r="C8942" s="0" t="n">
        <v>1</v>
      </c>
      <c r="D8942" s="0" t="s">
        <v>17189</v>
      </c>
      <c r="E8942" s="0" t="s">
        <v>18779</v>
      </c>
      <c r="F8942" s="0" t="s">
        <v>18770</v>
      </c>
      <c r="G8942" s="0" t="s">
        <v>18771</v>
      </c>
      <c r="H8942" s="0" t="s">
        <v>2288</v>
      </c>
      <c r="I8942" s="0" t="s">
        <v>2123</v>
      </c>
      <c r="J8942" s="0" t="s">
        <v>47</v>
      </c>
      <c r="K8942" s="0" t="s">
        <v>47</v>
      </c>
      <c r="L8942" s="0" t="s">
        <v>47</v>
      </c>
      <c r="M8942" s="0" t="s">
        <v>47</v>
      </c>
      <c r="N8942" s="0" t="n">
        <v>2</v>
      </c>
      <c r="O8942" s="0" t="n">
        <v>0</v>
      </c>
      <c r="P8942" s="0" t="n">
        <v>600</v>
      </c>
      <c r="Q8942" s="0" t="n">
        <v>1</v>
      </c>
      <c r="R8942" s="0" t="str">
        <f aca="false">INDEX(Lookup!$B$4:$B$18,MATCH(C8942,Lookup!$A$4:$A$18,0))</f>
        <v>India</v>
      </c>
      <c r="S8942" s="20" t="n">
        <f aca="false">INDEX(Lookup!$D$4:$D$18,MATCH(C8942,Lookup!$A$4:$A$18,0))</f>
        <v>0.012</v>
      </c>
      <c r="T8942" s="21" t="n">
        <f aca="false">ROUND(P8942*S8942,2)</f>
        <v>7.2</v>
      </c>
      <c r="U8942" s="21" t="n">
        <f aca="false">IF(T8942&lt;=10,1,IF(T8942&lt;=20,2,IF(T8942&lt;=30,3,IF(T8942&lt;=40,4,IF(T8942&lt;=50,5,IF(T8942&lt;=100,6,IF(T8942&lt;=250,7,8)))))))</f>
        <v>1</v>
      </c>
      <c r="V8942" s="21" t="n">
        <f aca="false">IF(AND(OR(Dashboard!$T$3="All",R8942=Dashboard!$T$3),OR(Dashboard!$T$4="All",D8942=Dashboard!$T$4)),1,0)</f>
        <v>1</v>
      </c>
      <c r="W8942" s="21" t="n">
        <f aca="false">IF(V8942=1,T8942+ROW()/10000000,0)</f>
        <v>7.2008942</v>
      </c>
    </row>
    <row r="8943" customFormat="false" ht="15" hidden="false" customHeight="false" outlineLevel="0" collapsed="false">
      <c r="A8943" s="0" t="n">
        <v>312240</v>
      </c>
      <c r="B8943" s="0" t="s">
        <v>17703</v>
      </c>
      <c r="C8943" s="0" t="n">
        <v>1</v>
      </c>
      <c r="D8943" s="0" t="s">
        <v>17189</v>
      </c>
      <c r="E8943" s="0" t="s">
        <v>18780</v>
      </c>
      <c r="F8943" s="0" t="s">
        <v>18770</v>
      </c>
      <c r="G8943" s="0" t="s">
        <v>18771</v>
      </c>
      <c r="H8943" s="0" t="s">
        <v>156</v>
      </c>
      <c r="I8943" s="0" t="s">
        <v>2123</v>
      </c>
      <c r="J8943" s="0" t="s">
        <v>47</v>
      </c>
      <c r="K8943" s="0" t="s">
        <v>46</v>
      </c>
      <c r="L8943" s="0" t="s">
        <v>47</v>
      </c>
      <c r="M8943" s="0" t="s">
        <v>47</v>
      </c>
      <c r="N8943" s="0" t="n">
        <v>1</v>
      </c>
      <c r="O8943" s="0" t="n">
        <v>2</v>
      </c>
      <c r="P8943" s="0" t="n">
        <v>300</v>
      </c>
      <c r="Q8943" s="0" t="n">
        <v>1</v>
      </c>
      <c r="R8943" s="0" t="str">
        <f aca="false">INDEX(Lookup!$B$4:$B$18,MATCH(C8943,Lookup!$A$4:$A$18,0))</f>
        <v>India</v>
      </c>
      <c r="S8943" s="20" t="n">
        <f aca="false">INDEX(Lookup!$D$4:$D$18,MATCH(C8943,Lookup!$A$4:$A$18,0))</f>
        <v>0.012</v>
      </c>
      <c r="T8943" s="21" t="n">
        <f aca="false">ROUND(P8943*S8943,2)</f>
        <v>3.6</v>
      </c>
      <c r="U8943" s="21" t="n">
        <f aca="false">IF(T8943&lt;=10,1,IF(T8943&lt;=20,2,IF(T8943&lt;=30,3,IF(T8943&lt;=40,4,IF(T8943&lt;=50,5,IF(T8943&lt;=100,6,IF(T8943&lt;=250,7,8)))))))</f>
        <v>1</v>
      </c>
      <c r="V8943" s="21" t="n">
        <f aca="false">IF(AND(OR(Dashboard!$T$3="All",R8943=Dashboard!$T$3),OR(Dashboard!$T$4="All",D8943=Dashboard!$T$4)),1,0)</f>
        <v>1</v>
      </c>
      <c r="W8943" s="21" t="n">
        <f aca="false">IF(V8943=1,T8943+ROW()/10000000,0)</f>
        <v>3.6008943</v>
      </c>
    </row>
    <row r="8944" customFormat="false" ht="15" hidden="false" customHeight="false" outlineLevel="0" collapsed="false">
      <c r="A8944" s="0" t="n">
        <v>18224558</v>
      </c>
      <c r="B8944" s="0" t="s">
        <v>12624</v>
      </c>
      <c r="C8944" s="0" t="n">
        <v>1</v>
      </c>
      <c r="D8944" s="0" t="s">
        <v>17189</v>
      </c>
      <c r="E8944" s="0" t="s">
        <v>18781</v>
      </c>
      <c r="F8944" s="0" t="s">
        <v>2721</v>
      </c>
      <c r="G8944" s="0" t="s">
        <v>18781</v>
      </c>
      <c r="H8944" s="0" t="s">
        <v>2185</v>
      </c>
      <c r="I8944" s="0" t="s">
        <v>2123</v>
      </c>
      <c r="J8944" s="0" t="s">
        <v>47</v>
      </c>
      <c r="K8944" s="0" t="s">
        <v>46</v>
      </c>
      <c r="L8944" s="0" t="s">
        <v>47</v>
      </c>
      <c r="M8944" s="0" t="s">
        <v>47</v>
      </c>
      <c r="N8944" s="0" t="n">
        <v>2</v>
      </c>
      <c r="O8944" s="0" t="n">
        <v>9</v>
      </c>
      <c r="P8944" s="0" t="n">
        <v>700</v>
      </c>
      <c r="Q8944" s="0" t="n">
        <v>2.7</v>
      </c>
      <c r="R8944" s="0" t="str">
        <f aca="false">INDEX(Lookup!$B$4:$B$18,MATCH(C8944,Lookup!$A$4:$A$18,0))</f>
        <v>India</v>
      </c>
      <c r="S8944" s="20" t="n">
        <f aca="false">INDEX(Lookup!$D$4:$D$18,MATCH(C8944,Lookup!$A$4:$A$18,0))</f>
        <v>0.012</v>
      </c>
      <c r="T8944" s="21" t="n">
        <f aca="false">ROUND(P8944*S8944,2)</f>
        <v>8.4</v>
      </c>
      <c r="U8944" s="21" t="n">
        <f aca="false">IF(T8944&lt;=10,1,IF(T8944&lt;=20,2,IF(T8944&lt;=30,3,IF(T8944&lt;=40,4,IF(T8944&lt;=50,5,IF(T8944&lt;=100,6,IF(T8944&lt;=250,7,8)))))))</f>
        <v>1</v>
      </c>
      <c r="V8944" s="21" t="n">
        <f aca="false">IF(AND(OR(Dashboard!$T$3="All",R8944=Dashboard!$T$3),OR(Dashboard!$T$4="All",D8944=Dashboard!$T$4)),1,0)</f>
        <v>1</v>
      </c>
      <c r="W8944" s="21" t="n">
        <f aca="false">IF(V8944=1,T8944+ROW()/10000000,0)</f>
        <v>8.4008944</v>
      </c>
    </row>
    <row r="8945" customFormat="false" ht="15" hidden="false" customHeight="false" outlineLevel="0" collapsed="false">
      <c r="A8945" s="0" t="n">
        <v>6170</v>
      </c>
      <c r="B8945" s="0" t="s">
        <v>18782</v>
      </c>
      <c r="C8945" s="0" t="n">
        <v>1</v>
      </c>
      <c r="D8945" s="0" t="s">
        <v>17189</v>
      </c>
      <c r="E8945" s="0" t="s">
        <v>18783</v>
      </c>
      <c r="F8945" s="0" t="s">
        <v>2721</v>
      </c>
      <c r="G8945" s="0" t="s">
        <v>18781</v>
      </c>
      <c r="H8945" s="0" t="s">
        <v>2122</v>
      </c>
      <c r="I8945" s="0" t="s">
        <v>2123</v>
      </c>
      <c r="J8945" s="0" t="s">
        <v>47</v>
      </c>
      <c r="K8945" s="0" t="s">
        <v>46</v>
      </c>
      <c r="L8945" s="0" t="s">
        <v>47</v>
      </c>
      <c r="M8945" s="0" t="s">
        <v>47</v>
      </c>
      <c r="N8945" s="0" t="n">
        <v>2</v>
      </c>
      <c r="O8945" s="0" t="n">
        <v>114</v>
      </c>
      <c r="P8945" s="0" t="n">
        <v>500</v>
      </c>
      <c r="Q8945" s="0" t="n">
        <v>3.3</v>
      </c>
      <c r="R8945" s="0" t="str">
        <f aca="false">INDEX(Lookup!$B$4:$B$18,MATCH(C8945,Lookup!$A$4:$A$18,0))</f>
        <v>India</v>
      </c>
      <c r="S8945" s="20" t="n">
        <f aca="false">INDEX(Lookup!$D$4:$D$18,MATCH(C8945,Lookup!$A$4:$A$18,0))</f>
        <v>0.012</v>
      </c>
      <c r="T8945" s="21" t="n">
        <f aca="false">ROUND(P8945*S8945,2)</f>
        <v>6</v>
      </c>
      <c r="U8945" s="21" t="n">
        <f aca="false">IF(T8945&lt;=10,1,IF(T8945&lt;=20,2,IF(T8945&lt;=30,3,IF(T8945&lt;=40,4,IF(T8945&lt;=50,5,IF(T8945&lt;=100,6,IF(T8945&lt;=250,7,8)))))))</f>
        <v>1</v>
      </c>
      <c r="V8945" s="21" t="n">
        <f aca="false">IF(AND(OR(Dashboard!$T$3="All",R8945=Dashboard!$T$3),OR(Dashboard!$T$4="All",D8945=Dashboard!$T$4)),1,0)</f>
        <v>1</v>
      </c>
      <c r="W8945" s="21" t="n">
        <f aca="false">IF(V8945=1,T8945+ROW()/10000000,0)</f>
        <v>6.0008945</v>
      </c>
    </row>
    <row r="8946" customFormat="false" ht="15" hidden="false" customHeight="false" outlineLevel="0" collapsed="false">
      <c r="A8946" s="0" t="n">
        <v>18478533</v>
      </c>
      <c r="B8946" s="0" t="s">
        <v>18784</v>
      </c>
      <c r="C8946" s="0" t="n">
        <v>1</v>
      </c>
      <c r="D8946" s="0" t="s">
        <v>17189</v>
      </c>
      <c r="E8946" s="0" t="s">
        <v>18785</v>
      </c>
      <c r="F8946" s="0" t="s">
        <v>2721</v>
      </c>
      <c r="G8946" s="0" t="s">
        <v>18781</v>
      </c>
      <c r="H8946" s="0" t="s">
        <v>156</v>
      </c>
      <c r="I8946" s="0" t="s">
        <v>2123</v>
      </c>
      <c r="J8946" s="0" t="s">
        <v>47</v>
      </c>
      <c r="K8946" s="0" t="s">
        <v>47</v>
      </c>
      <c r="L8946" s="0" t="s">
        <v>47</v>
      </c>
      <c r="M8946" s="0" t="s">
        <v>47</v>
      </c>
      <c r="N8946" s="0" t="n">
        <v>1</v>
      </c>
      <c r="O8946" s="0" t="n">
        <v>0</v>
      </c>
      <c r="P8946" s="0" t="n">
        <v>300</v>
      </c>
      <c r="Q8946" s="0" t="n">
        <v>1</v>
      </c>
      <c r="R8946" s="0" t="str">
        <f aca="false">INDEX(Lookup!$B$4:$B$18,MATCH(C8946,Lookup!$A$4:$A$18,0))</f>
        <v>India</v>
      </c>
      <c r="S8946" s="20" t="n">
        <f aca="false">INDEX(Lookup!$D$4:$D$18,MATCH(C8946,Lookup!$A$4:$A$18,0))</f>
        <v>0.012</v>
      </c>
      <c r="T8946" s="21" t="n">
        <f aca="false">ROUND(P8946*S8946,2)</f>
        <v>3.6</v>
      </c>
      <c r="U8946" s="21" t="n">
        <f aca="false">IF(T8946&lt;=10,1,IF(T8946&lt;=20,2,IF(T8946&lt;=30,3,IF(T8946&lt;=40,4,IF(T8946&lt;=50,5,IF(T8946&lt;=100,6,IF(T8946&lt;=250,7,8)))))))</f>
        <v>1</v>
      </c>
      <c r="V8946" s="21" t="n">
        <f aca="false">IF(AND(OR(Dashboard!$T$3="All",R8946=Dashboard!$T$3),OR(Dashboard!$T$4="All",D8946=Dashboard!$T$4)),1,0)</f>
        <v>1</v>
      </c>
      <c r="W8946" s="21" t="n">
        <f aca="false">IF(V8946=1,T8946+ROW()/10000000,0)</f>
        <v>3.6008946</v>
      </c>
    </row>
    <row r="8947" customFormat="false" ht="15" hidden="false" customHeight="false" outlineLevel="0" collapsed="false">
      <c r="A8947" s="0" t="n">
        <v>18439012</v>
      </c>
      <c r="B8947" s="0" t="s">
        <v>18786</v>
      </c>
      <c r="C8947" s="0" t="n">
        <v>1</v>
      </c>
      <c r="D8947" s="0" t="s">
        <v>17189</v>
      </c>
      <c r="E8947" s="0" t="s">
        <v>18787</v>
      </c>
      <c r="F8947" s="0" t="s">
        <v>18788</v>
      </c>
      <c r="G8947" s="0" t="s">
        <v>18789</v>
      </c>
      <c r="H8947" s="0" t="s">
        <v>2288</v>
      </c>
      <c r="I8947" s="0" t="s">
        <v>2123</v>
      </c>
      <c r="J8947" s="0" t="s">
        <v>47</v>
      </c>
      <c r="K8947" s="0" t="s">
        <v>47</v>
      </c>
      <c r="L8947" s="0" t="s">
        <v>47</v>
      </c>
      <c r="M8947" s="0" t="s">
        <v>47</v>
      </c>
      <c r="N8947" s="0" t="n">
        <v>2</v>
      </c>
      <c r="O8947" s="0" t="n">
        <v>10</v>
      </c>
      <c r="P8947" s="0" t="n">
        <v>500</v>
      </c>
      <c r="Q8947" s="0" t="n">
        <v>3.1</v>
      </c>
      <c r="R8947" s="0" t="str">
        <f aca="false">INDEX(Lookup!$B$4:$B$18,MATCH(C8947,Lookup!$A$4:$A$18,0))</f>
        <v>India</v>
      </c>
      <c r="S8947" s="20" t="n">
        <f aca="false">INDEX(Lookup!$D$4:$D$18,MATCH(C8947,Lookup!$A$4:$A$18,0))</f>
        <v>0.012</v>
      </c>
      <c r="T8947" s="21" t="n">
        <f aca="false">ROUND(P8947*S8947,2)</f>
        <v>6</v>
      </c>
      <c r="U8947" s="21" t="n">
        <f aca="false">IF(T8947&lt;=10,1,IF(T8947&lt;=20,2,IF(T8947&lt;=30,3,IF(T8947&lt;=40,4,IF(T8947&lt;=50,5,IF(T8947&lt;=100,6,IF(T8947&lt;=250,7,8)))))))</f>
        <v>1</v>
      </c>
      <c r="V8947" s="21" t="n">
        <f aca="false">IF(AND(OR(Dashboard!$T$3="All",R8947=Dashboard!$T$3),OR(Dashboard!$T$4="All",D8947=Dashboard!$T$4)),1,0)</f>
        <v>1</v>
      </c>
      <c r="W8947" s="21" t="n">
        <f aca="false">IF(V8947=1,T8947+ROW()/10000000,0)</f>
        <v>6.0008947</v>
      </c>
    </row>
    <row r="8948" customFormat="false" ht="15" hidden="false" customHeight="false" outlineLevel="0" collapsed="false">
      <c r="A8948" s="0" t="n">
        <v>18421059</v>
      </c>
      <c r="B8948" s="0" t="s">
        <v>18790</v>
      </c>
      <c r="C8948" s="0" t="n">
        <v>1</v>
      </c>
      <c r="D8948" s="0" t="s">
        <v>17189</v>
      </c>
      <c r="E8948" s="0" t="s">
        <v>18791</v>
      </c>
      <c r="F8948" s="0" t="s">
        <v>18788</v>
      </c>
      <c r="G8948" s="0" t="s">
        <v>18789</v>
      </c>
      <c r="H8948" s="0" t="s">
        <v>2128</v>
      </c>
      <c r="I8948" s="0" t="s">
        <v>2123</v>
      </c>
      <c r="J8948" s="0" t="s">
        <v>47</v>
      </c>
      <c r="K8948" s="0" t="s">
        <v>47</v>
      </c>
      <c r="L8948" s="0" t="s">
        <v>47</v>
      </c>
      <c r="M8948" s="0" t="s">
        <v>47</v>
      </c>
      <c r="N8948" s="0" t="n">
        <v>1</v>
      </c>
      <c r="O8948" s="0" t="n">
        <v>6</v>
      </c>
      <c r="P8948" s="0" t="n">
        <v>200</v>
      </c>
      <c r="Q8948" s="0" t="n">
        <v>2.9</v>
      </c>
      <c r="R8948" s="0" t="str">
        <f aca="false">INDEX(Lookup!$B$4:$B$18,MATCH(C8948,Lookup!$A$4:$A$18,0))</f>
        <v>India</v>
      </c>
      <c r="S8948" s="20" t="n">
        <f aca="false">INDEX(Lookup!$D$4:$D$18,MATCH(C8948,Lookup!$A$4:$A$18,0))</f>
        <v>0.012</v>
      </c>
      <c r="T8948" s="21" t="n">
        <f aca="false">ROUND(P8948*S8948,2)</f>
        <v>2.4</v>
      </c>
      <c r="U8948" s="21" t="n">
        <f aca="false">IF(T8948&lt;=10,1,IF(T8948&lt;=20,2,IF(T8948&lt;=30,3,IF(T8948&lt;=40,4,IF(T8948&lt;=50,5,IF(T8948&lt;=100,6,IF(T8948&lt;=250,7,8)))))))</f>
        <v>1</v>
      </c>
      <c r="V8948" s="21" t="n">
        <f aca="false">IF(AND(OR(Dashboard!$T$3="All",R8948=Dashboard!$T$3),OR(Dashboard!$T$4="All",D8948=Dashboard!$T$4)),1,0)</f>
        <v>1</v>
      </c>
      <c r="W8948" s="21" t="n">
        <f aca="false">IF(V8948=1,T8948+ROW()/10000000,0)</f>
        <v>2.4008948</v>
      </c>
    </row>
    <row r="8949" customFormat="false" ht="15" hidden="false" customHeight="false" outlineLevel="0" collapsed="false">
      <c r="A8949" s="0" t="n">
        <v>18490967</v>
      </c>
      <c r="B8949" s="0" t="s">
        <v>18792</v>
      </c>
      <c r="C8949" s="0" t="n">
        <v>1</v>
      </c>
      <c r="D8949" s="0" t="s">
        <v>17189</v>
      </c>
      <c r="E8949" s="0" t="s">
        <v>18793</v>
      </c>
      <c r="F8949" s="0" t="s">
        <v>18788</v>
      </c>
      <c r="G8949" s="0" t="s">
        <v>18789</v>
      </c>
      <c r="H8949" s="0" t="s">
        <v>2662</v>
      </c>
      <c r="I8949" s="0" t="s">
        <v>2123</v>
      </c>
      <c r="J8949" s="0" t="s">
        <v>47</v>
      </c>
      <c r="K8949" s="0" t="s">
        <v>47</v>
      </c>
      <c r="L8949" s="0" t="s">
        <v>47</v>
      </c>
      <c r="M8949" s="0" t="s">
        <v>47</v>
      </c>
      <c r="N8949" s="0" t="n">
        <v>1</v>
      </c>
      <c r="O8949" s="0" t="n">
        <v>0</v>
      </c>
      <c r="P8949" s="0" t="n">
        <v>400</v>
      </c>
      <c r="Q8949" s="0" t="n">
        <v>1</v>
      </c>
      <c r="R8949" s="0" t="str">
        <f aca="false">INDEX(Lookup!$B$4:$B$18,MATCH(C8949,Lookup!$A$4:$A$18,0))</f>
        <v>India</v>
      </c>
      <c r="S8949" s="20" t="n">
        <f aca="false">INDEX(Lookup!$D$4:$D$18,MATCH(C8949,Lookup!$A$4:$A$18,0))</f>
        <v>0.012</v>
      </c>
      <c r="T8949" s="21" t="n">
        <f aca="false">ROUND(P8949*S8949,2)</f>
        <v>4.8</v>
      </c>
      <c r="U8949" s="21" t="n">
        <f aca="false">IF(T8949&lt;=10,1,IF(T8949&lt;=20,2,IF(T8949&lt;=30,3,IF(T8949&lt;=40,4,IF(T8949&lt;=50,5,IF(T8949&lt;=100,6,IF(T8949&lt;=250,7,8)))))))</f>
        <v>1</v>
      </c>
      <c r="V8949" s="21" t="n">
        <f aca="false">IF(AND(OR(Dashboard!$T$3="All",R8949=Dashboard!$T$3),OR(Dashboard!$T$4="All",D8949=Dashboard!$T$4)),1,0)</f>
        <v>1</v>
      </c>
      <c r="W8949" s="21" t="n">
        <f aca="false">IF(V8949=1,T8949+ROW()/10000000,0)</f>
        <v>4.8008949</v>
      </c>
    </row>
    <row r="8950" customFormat="false" ht="15" hidden="false" customHeight="false" outlineLevel="0" collapsed="false">
      <c r="A8950" s="0" t="n">
        <v>18491387</v>
      </c>
      <c r="B8950" s="0" t="s">
        <v>18794</v>
      </c>
      <c r="C8950" s="0" t="n">
        <v>1</v>
      </c>
      <c r="D8950" s="0" t="s">
        <v>17189</v>
      </c>
      <c r="E8950" s="0" t="s">
        <v>18795</v>
      </c>
      <c r="F8950" s="0" t="s">
        <v>18788</v>
      </c>
      <c r="G8950" s="0" t="s">
        <v>18789</v>
      </c>
      <c r="H8950" s="0" t="s">
        <v>2128</v>
      </c>
      <c r="I8950" s="0" t="s">
        <v>2123</v>
      </c>
      <c r="J8950" s="0" t="s">
        <v>47</v>
      </c>
      <c r="K8950" s="0" t="s">
        <v>47</v>
      </c>
      <c r="L8950" s="0" t="s">
        <v>47</v>
      </c>
      <c r="M8950" s="0" t="s">
        <v>47</v>
      </c>
      <c r="N8950" s="0" t="n">
        <v>1</v>
      </c>
      <c r="O8950" s="0" t="n">
        <v>0</v>
      </c>
      <c r="P8950" s="0" t="n">
        <v>200</v>
      </c>
      <c r="Q8950" s="0" t="n">
        <v>1</v>
      </c>
      <c r="R8950" s="0" t="str">
        <f aca="false">INDEX(Lookup!$B$4:$B$18,MATCH(C8950,Lookup!$A$4:$A$18,0))</f>
        <v>India</v>
      </c>
      <c r="S8950" s="20" t="n">
        <f aca="false">INDEX(Lookup!$D$4:$D$18,MATCH(C8950,Lookup!$A$4:$A$18,0))</f>
        <v>0.012</v>
      </c>
      <c r="T8950" s="21" t="n">
        <f aca="false">ROUND(P8950*S8950,2)</f>
        <v>2.4</v>
      </c>
      <c r="U8950" s="21" t="n">
        <f aca="false">IF(T8950&lt;=10,1,IF(T8950&lt;=20,2,IF(T8950&lt;=30,3,IF(T8950&lt;=40,4,IF(T8950&lt;=50,5,IF(T8950&lt;=100,6,IF(T8950&lt;=250,7,8)))))))</f>
        <v>1</v>
      </c>
      <c r="V8950" s="21" t="n">
        <f aca="false">IF(AND(OR(Dashboard!$T$3="All",R8950=Dashboard!$T$3),OR(Dashboard!$T$4="All",D8950=Dashboard!$T$4)),1,0)</f>
        <v>1</v>
      </c>
      <c r="W8950" s="21" t="n">
        <f aca="false">IF(V8950=1,T8950+ROW()/10000000,0)</f>
        <v>2.400895</v>
      </c>
    </row>
    <row r="8951" customFormat="false" ht="15" hidden="false" customHeight="false" outlineLevel="0" collapsed="false">
      <c r="A8951" s="0" t="n">
        <v>18388148</v>
      </c>
      <c r="B8951" s="0" t="s">
        <v>18796</v>
      </c>
      <c r="C8951" s="0" t="n">
        <v>1</v>
      </c>
      <c r="D8951" s="0" t="s">
        <v>17189</v>
      </c>
      <c r="E8951" s="0" t="s">
        <v>18789</v>
      </c>
      <c r="F8951" s="0" t="s">
        <v>18788</v>
      </c>
      <c r="G8951" s="0" t="s">
        <v>18789</v>
      </c>
      <c r="H8951" s="0" t="s">
        <v>2128</v>
      </c>
      <c r="I8951" s="0" t="s">
        <v>2123</v>
      </c>
      <c r="J8951" s="0" t="s">
        <v>47</v>
      </c>
      <c r="K8951" s="0" t="s">
        <v>47</v>
      </c>
      <c r="L8951" s="0" t="s">
        <v>47</v>
      </c>
      <c r="M8951" s="0" t="s">
        <v>47</v>
      </c>
      <c r="N8951" s="0" t="n">
        <v>1</v>
      </c>
      <c r="O8951" s="0" t="n">
        <v>0</v>
      </c>
      <c r="P8951" s="0" t="n">
        <v>200</v>
      </c>
      <c r="Q8951" s="0" t="n">
        <v>1</v>
      </c>
      <c r="R8951" s="0" t="str">
        <f aca="false">INDEX(Lookup!$B$4:$B$18,MATCH(C8951,Lookup!$A$4:$A$18,0))</f>
        <v>India</v>
      </c>
      <c r="S8951" s="20" t="n">
        <f aca="false">INDEX(Lookup!$D$4:$D$18,MATCH(C8951,Lookup!$A$4:$A$18,0))</f>
        <v>0.012</v>
      </c>
      <c r="T8951" s="21" t="n">
        <f aca="false">ROUND(P8951*S8951,2)</f>
        <v>2.4</v>
      </c>
      <c r="U8951" s="21" t="n">
        <f aca="false">IF(T8951&lt;=10,1,IF(T8951&lt;=20,2,IF(T8951&lt;=30,3,IF(T8951&lt;=40,4,IF(T8951&lt;=50,5,IF(T8951&lt;=100,6,IF(T8951&lt;=250,7,8)))))))</f>
        <v>1</v>
      </c>
      <c r="V8951" s="21" t="n">
        <f aca="false">IF(AND(OR(Dashboard!$T$3="All",R8951=Dashboard!$T$3),OR(Dashboard!$T$4="All",D8951=Dashboard!$T$4)),1,0)</f>
        <v>1</v>
      </c>
      <c r="W8951" s="21" t="n">
        <f aca="false">IF(V8951=1,T8951+ROW()/10000000,0)</f>
        <v>2.4008951</v>
      </c>
    </row>
    <row r="8952" customFormat="false" ht="15" hidden="false" customHeight="false" outlineLevel="0" collapsed="false">
      <c r="A8952" s="0" t="n">
        <v>313103</v>
      </c>
      <c r="B8952" s="0" t="s">
        <v>18631</v>
      </c>
      <c r="C8952" s="0" t="n">
        <v>1</v>
      </c>
      <c r="D8952" s="0" t="s">
        <v>17189</v>
      </c>
      <c r="E8952" s="0" t="s">
        <v>18797</v>
      </c>
      <c r="F8952" s="0" t="s">
        <v>18788</v>
      </c>
      <c r="G8952" s="0" t="s">
        <v>18789</v>
      </c>
      <c r="H8952" s="0" t="s">
        <v>156</v>
      </c>
      <c r="I8952" s="0" t="s">
        <v>2123</v>
      </c>
      <c r="J8952" s="0" t="s">
        <v>47</v>
      </c>
      <c r="K8952" s="0" t="s">
        <v>47</v>
      </c>
      <c r="L8952" s="0" t="s">
        <v>47</v>
      </c>
      <c r="M8952" s="0" t="s">
        <v>47</v>
      </c>
      <c r="N8952" s="0" t="n">
        <v>1</v>
      </c>
      <c r="O8952" s="0" t="n">
        <v>2</v>
      </c>
      <c r="P8952" s="0" t="n">
        <v>150</v>
      </c>
      <c r="Q8952" s="0" t="n">
        <v>1</v>
      </c>
      <c r="R8952" s="0" t="str">
        <f aca="false">INDEX(Lookup!$B$4:$B$18,MATCH(C8952,Lookup!$A$4:$A$18,0))</f>
        <v>India</v>
      </c>
      <c r="S8952" s="20" t="n">
        <f aca="false">INDEX(Lookup!$D$4:$D$18,MATCH(C8952,Lookup!$A$4:$A$18,0))</f>
        <v>0.012</v>
      </c>
      <c r="T8952" s="21" t="n">
        <f aca="false">ROUND(P8952*S8952,2)</f>
        <v>1.8</v>
      </c>
      <c r="U8952" s="21" t="n">
        <f aca="false">IF(T8952&lt;=10,1,IF(T8952&lt;=20,2,IF(T8952&lt;=30,3,IF(T8952&lt;=40,4,IF(T8952&lt;=50,5,IF(T8952&lt;=100,6,IF(T8952&lt;=250,7,8)))))))</f>
        <v>1</v>
      </c>
      <c r="V8952" s="21" t="n">
        <f aca="false">IF(AND(OR(Dashboard!$T$3="All",R8952=Dashboard!$T$3),OR(Dashboard!$T$4="All",D8952=Dashboard!$T$4)),1,0)</f>
        <v>1</v>
      </c>
      <c r="W8952" s="21" t="n">
        <f aca="false">IF(V8952=1,T8952+ROW()/10000000,0)</f>
        <v>1.8008952</v>
      </c>
    </row>
    <row r="8953" customFormat="false" ht="15" hidden="false" customHeight="false" outlineLevel="0" collapsed="false">
      <c r="A8953" s="0" t="n">
        <v>18439544</v>
      </c>
      <c r="B8953" s="0" t="s">
        <v>12398</v>
      </c>
      <c r="C8953" s="0" t="n">
        <v>1</v>
      </c>
      <c r="D8953" s="0" t="s">
        <v>17189</v>
      </c>
      <c r="E8953" s="0" t="s">
        <v>18798</v>
      </c>
      <c r="F8953" s="0" t="s">
        <v>18788</v>
      </c>
      <c r="G8953" s="0" t="s">
        <v>18789</v>
      </c>
      <c r="H8953" s="0" t="s">
        <v>2128</v>
      </c>
      <c r="I8953" s="0" t="s">
        <v>2123</v>
      </c>
      <c r="J8953" s="0" t="s">
        <v>47</v>
      </c>
      <c r="K8953" s="0" t="s">
        <v>47</v>
      </c>
      <c r="L8953" s="0" t="s">
        <v>47</v>
      </c>
      <c r="M8953" s="0" t="s">
        <v>47</v>
      </c>
      <c r="N8953" s="0" t="n">
        <v>2</v>
      </c>
      <c r="O8953" s="0" t="n">
        <v>0</v>
      </c>
      <c r="P8953" s="0" t="n">
        <v>500</v>
      </c>
      <c r="Q8953" s="0" t="n">
        <v>1</v>
      </c>
      <c r="R8953" s="0" t="str">
        <f aca="false">INDEX(Lookup!$B$4:$B$18,MATCH(C8953,Lookup!$A$4:$A$18,0))</f>
        <v>India</v>
      </c>
      <c r="S8953" s="20" t="n">
        <f aca="false">INDEX(Lookup!$D$4:$D$18,MATCH(C8953,Lookup!$A$4:$A$18,0))</f>
        <v>0.012</v>
      </c>
      <c r="T8953" s="21" t="n">
        <f aca="false">ROUND(P8953*S8953,2)</f>
        <v>6</v>
      </c>
      <c r="U8953" s="21" t="n">
        <f aca="false">IF(T8953&lt;=10,1,IF(T8953&lt;=20,2,IF(T8953&lt;=30,3,IF(T8953&lt;=40,4,IF(T8953&lt;=50,5,IF(T8953&lt;=100,6,IF(T8953&lt;=250,7,8)))))))</f>
        <v>1</v>
      </c>
      <c r="V8953" s="21" t="n">
        <f aca="false">IF(AND(OR(Dashboard!$T$3="All",R8953=Dashboard!$T$3),OR(Dashboard!$T$4="All",D8953=Dashboard!$T$4)),1,0)</f>
        <v>1</v>
      </c>
      <c r="W8953" s="21" t="n">
        <f aca="false">IF(V8953=1,T8953+ROW()/10000000,0)</f>
        <v>6.0008953</v>
      </c>
    </row>
    <row r="8954" customFormat="false" ht="15" hidden="false" customHeight="false" outlineLevel="0" collapsed="false">
      <c r="A8954" s="0" t="n">
        <v>18439541</v>
      </c>
      <c r="B8954" s="0" t="s">
        <v>18799</v>
      </c>
      <c r="C8954" s="0" t="n">
        <v>1</v>
      </c>
      <c r="D8954" s="0" t="s">
        <v>17189</v>
      </c>
      <c r="E8954" s="0" t="s">
        <v>18800</v>
      </c>
      <c r="F8954" s="0" t="s">
        <v>18801</v>
      </c>
      <c r="G8954" s="0" t="s">
        <v>18802</v>
      </c>
      <c r="H8954" s="0" t="s">
        <v>18803</v>
      </c>
      <c r="I8954" s="0" t="s">
        <v>2123</v>
      </c>
      <c r="J8954" s="0" t="s">
        <v>47</v>
      </c>
      <c r="K8954" s="0" t="s">
        <v>47</v>
      </c>
      <c r="L8954" s="0" t="s">
        <v>47</v>
      </c>
      <c r="M8954" s="0" t="s">
        <v>47</v>
      </c>
      <c r="N8954" s="0" t="n">
        <v>1</v>
      </c>
      <c r="O8954" s="0" t="n">
        <v>4</v>
      </c>
      <c r="P8954" s="0" t="n">
        <v>400</v>
      </c>
      <c r="Q8954" s="0" t="n">
        <v>2.9</v>
      </c>
      <c r="R8954" s="0" t="str">
        <f aca="false">INDEX(Lookup!$B$4:$B$18,MATCH(C8954,Lookup!$A$4:$A$18,0))</f>
        <v>India</v>
      </c>
      <c r="S8954" s="20" t="n">
        <f aca="false">INDEX(Lookup!$D$4:$D$18,MATCH(C8954,Lookup!$A$4:$A$18,0))</f>
        <v>0.012</v>
      </c>
      <c r="T8954" s="21" t="n">
        <f aca="false">ROUND(P8954*S8954,2)</f>
        <v>4.8</v>
      </c>
      <c r="U8954" s="21" t="n">
        <f aca="false">IF(T8954&lt;=10,1,IF(T8954&lt;=20,2,IF(T8954&lt;=30,3,IF(T8954&lt;=40,4,IF(T8954&lt;=50,5,IF(T8954&lt;=100,6,IF(T8954&lt;=250,7,8)))))))</f>
        <v>1</v>
      </c>
      <c r="V8954" s="21" t="n">
        <f aca="false">IF(AND(OR(Dashboard!$T$3="All",R8954=Dashboard!$T$3),OR(Dashboard!$T$4="All",D8954=Dashboard!$T$4)),1,0)</f>
        <v>1</v>
      </c>
      <c r="W8954" s="21" t="n">
        <f aca="false">IF(V8954=1,T8954+ROW()/10000000,0)</f>
        <v>4.8008954</v>
      </c>
    </row>
    <row r="8955" customFormat="false" ht="15" hidden="false" customHeight="false" outlineLevel="0" collapsed="false">
      <c r="A8955" s="0" t="n">
        <v>18335834</v>
      </c>
      <c r="B8955" s="0" t="s">
        <v>18804</v>
      </c>
      <c r="C8955" s="0" t="n">
        <v>1</v>
      </c>
      <c r="D8955" s="0" t="s">
        <v>17189</v>
      </c>
      <c r="E8955" s="0" t="s">
        <v>18805</v>
      </c>
      <c r="F8955" s="0" t="s">
        <v>18801</v>
      </c>
      <c r="G8955" s="0" t="s">
        <v>18802</v>
      </c>
      <c r="H8955" s="0" t="s">
        <v>2288</v>
      </c>
      <c r="I8955" s="0" t="s">
        <v>2123</v>
      </c>
      <c r="J8955" s="0" t="s">
        <v>47</v>
      </c>
      <c r="K8955" s="0" t="s">
        <v>47</v>
      </c>
      <c r="L8955" s="0" t="s">
        <v>47</v>
      </c>
      <c r="M8955" s="0" t="s">
        <v>47</v>
      </c>
      <c r="N8955" s="0" t="n">
        <v>2</v>
      </c>
      <c r="O8955" s="0" t="n">
        <v>20</v>
      </c>
      <c r="P8955" s="0" t="n">
        <v>500</v>
      </c>
      <c r="Q8955" s="0" t="n">
        <v>3.4</v>
      </c>
      <c r="R8955" s="0" t="str">
        <f aca="false">INDEX(Lookup!$B$4:$B$18,MATCH(C8955,Lookup!$A$4:$A$18,0))</f>
        <v>India</v>
      </c>
      <c r="S8955" s="20" t="n">
        <f aca="false">INDEX(Lookup!$D$4:$D$18,MATCH(C8955,Lookup!$A$4:$A$18,0))</f>
        <v>0.012</v>
      </c>
      <c r="T8955" s="21" t="n">
        <f aca="false">ROUND(P8955*S8955,2)</f>
        <v>6</v>
      </c>
      <c r="U8955" s="21" t="n">
        <f aca="false">IF(T8955&lt;=10,1,IF(T8955&lt;=20,2,IF(T8955&lt;=30,3,IF(T8955&lt;=40,4,IF(T8955&lt;=50,5,IF(T8955&lt;=100,6,IF(T8955&lt;=250,7,8)))))))</f>
        <v>1</v>
      </c>
      <c r="V8955" s="21" t="n">
        <f aca="false">IF(AND(OR(Dashboard!$T$3="All",R8955=Dashboard!$T$3),OR(Dashboard!$T$4="All",D8955=Dashboard!$T$4)),1,0)</f>
        <v>1</v>
      </c>
      <c r="W8955" s="21" t="n">
        <f aca="false">IF(V8955=1,T8955+ROW()/10000000,0)</f>
        <v>6.0008955</v>
      </c>
    </row>
    <row r="8956" customFormat="false" ht="15" hidden="false" customHeight="false" outlineLevel="0" collapsed="false">
      <c r="A8956" s="0" t="n">
        <v>18383468</v>
      </c>
      <c r="B8956" s="0" t="s">
        <v>18806</v>
      </c>
      <c r="C8956" s="0" t="n">
        <v>1</v>
      </c>
      <c r="D8956" s="0" t="s">
        <v>17189</v>
      </c>
      <c r="E8956" s="0" t="s">
        <v>18807</v>
      </c>
      <c r="F8956" s="0" t="s">
        <v>18801</v>
      </c>
      <c r="G8956" s="0" t="s">
        <v>18802</v>
      </c>
      <c r="H8956" s="0" t="s">
        <v>18808</v>
      </c>
      <c r="I8956" s="0" t="s">
        <v>2123</v>
      </c>
      <c r="J8956" s="0" t="s">
        <v>47</v>
      </c>
      <c r="K8956" s="0" t="s">
        <v>47</v>
      </c>
      <c r="L8956" s="0" t="s">
        <v>47</v>
      </c>
      <c r="M8956" s="0" t="s">
        <v>47</v>
      </c>
      <c r="N8956" s="0" t="n">
        <v>1</v>
      </c>
      <c r="O8956" s="0" t="n">
        <v>12</v>
      </c>
      <c r="P8956" s="0" t="n">
        <v>350</v>
      </c>
      <c r="Q8956" s="0" t="n">
        <v>3.3</v>
      </c>
      <c r="R8956" s="0" t="str">
        <f aca="false">INDEX(Lookup!$B$4:$B$18,MATCH(C8956,Lookup!$A$4:$A$18,0))</f>
        <v>India</v>
      </c>
      <c r="S8956" s="20" t="n">
        <f aca="false">INDEX(Lookup!$D$4:$D$18,MATCH(C8956,Lookup!$A$4:$A$18,0))</f>
        <v>0.012</v>
      </c>
      <c r="T8956" s="21" t="n">
        <f aca="false">ROUND(P8956*S8956,2)</f>
        <v>4.2</v>
      </c>
      <c r="U8956" s="21" t="n">
        <f aca="false">IF(T8956&lt;=10,1,IF(T8956&lt;=20,2,IF(T8956&lt;=30,3,IF(T8956&lt;=40,4,IF(T8956&lt;=50,5,IF(T8956&lt;=100,6,IF(T8956&lt;=250,7,8)))))))</f>
        <v>1</v>
      </c>
      <c r="V8956" s="21" t="n">
        <f aca="false">IF(AND(OR(Dashboard!$T$3="All",R8956=Dashboard!$T$3),OR(Dashboard!$T$4="All",D8956=Dashboard!$T$4)),1,0)</f>
        <v>1</v>
      </c>
      <c r="W8956" s="21" t="n">
        <f aca="false">IF(V8956=1,T8956+ROW()/10000000,0)</f>
        <v>4.2008956</v>
      </c>
    </row>
    <row r="8957" customFormat="false" ht="15" hidden="false" customHeight="false" outlineLevel="0" collapsed="false">
      <c r="A8957" s="0" t="n">
        <v>18351053</v>
      </c>
      <c r="B8957" s="0" t="s">
        <v>18809</v>
      </c>
      <c r="C8957" s="0" t="n">
        <v>1</v>
      </c>
      <c r="D8957" s="0" t="s">
        <v>17189</v>
      </c>
      <c r="E8957" s="0" t="s">
        <v>18810</v>
      </c>
      <c r="F8957" s="0" t="s">
        <v>18801</v>
      </c>
      <c r="G8957" s="0" t="s">
        <v>18802</v>
      </c>
      <c r="H8957" s="0" t="s">
        <v>1830</v>
      </c>
      <c r="I8957" s="0" t="s">
        <v>2123</v>
      </c>
      <c r="J8957" s="0" t="s">
        <v>47</v>
      </c>
      <c r="K8957" s="0" t="s">
        <v>46</v>
      </c>
      <c r="L8957" s="0" t="s">
        <v>47</v>
      </c>
      <c r="M8957" s="0" t="s">
        <v>47</v>
      </c>
      <c r="N8957" s="0" t="n">
        <v>1</v>
      </c>
      <c r="O8957" s="0" t="n">
        <v>10</v>
      </c>
      <c r="P8957" s="0" t="n">
        <v>150</v>
      </c>
      <c r="Q8957" s="0" t="n">
        <v>3.1</v>
      </c>
      <c r="R8957" s="0" t="str">
        <f aca="false">INDEX(Lookup!$B$4:$B$18,MATCH(C8957,Lookup!$A$4:$A$18,0))</f>
        <v>India</v>
      </c>
      <c r="S8957" s="20" t="n">
        <f aca="false">INDEX(Lookup!$D$4:$D$18,MATCH(C8957,Lookup!$A$4:$A$18,0))</f>
        <v>0.012</v>
      </c>
      <c r="T8957" s="21" t="n">
        <f aca="false">ROUND(P8957*S8957,2)</f>
        <v>1.8</v>
      </c>
      <c r="U8957" s="21" t="n">
        <f aca="false">IF(T8957&lt;=10,1,IF(T8957&lt;=20,2,IF(T8957&lt;=30,3,IF(T8957&lt;=40,4,IF(T8957&lt;=50,5,IF(T8957&lt;=100,6,IF(T8957&lt;=250,7,8)))))))</f>
        <v>1</v>
      </c>
      <c r="V8957" s="21" t="n">
        <f aca="false">IF(AND(OR(Dashboard!$T$3="All",R8957=Dashboard!$T$3),OR(Dashboard!$T$4="All",D8957=Dashboard!$T$4)),1,0)</f>
        <v>1</v>
      </c>
      <c r="W8957" s="21" t="n">
        <f aca="false">IF(V8957=1,T8957+ROW()/10000000,0)</f>
        <v>1.8008957</v>
      </c>
    </row>
    <row r="8958" customFormat="false" ht="15" hidden="false" customHeight="false" outlineLevel="0" collapsed="false">
      <c r="A8958" s="0" t="n">
        <v>18411585</v>
      </c>
      <c r="B8958" s="0" t="s">
        <v>18811</v>
      </c>
      <c r="C8958" s="0" t="n">
        <v>1</v>
      </c>
      <c r="D8958" s="0" t="s">
        <v>17189</v>
      </c>
      <c r="E8958" s="0" t="s">
        <v>18812</v>
      </c>
      <c r="F8958" s="0" t="s">
        <v>18801</v>
      </c>
      <c r="G8958" s="0" t="s">
        <v>18802</v>
      </c>
      <c r="H8958" s="0" t="s">
        <v>2288</v>
      </c>
      <c r="I8958" s="0" t="s">
        <v>2123</v>
      </c>
      <c r="J8958" s="0" t="s">
        <v>47</v>
      </c>
      <c r="K8958" s="0" t="s">
        <v>46</v>
      </c>
      <c r="L8958" s="0" t="s">
        <v>47</v>
      </c>
      <c r="M8958" s="0" t="s">
        <v>47</v>
      </c>
      <c r="N8958" s="0" t="n">
        <v>2</v>
      </c>
      <c r="O8958" s="0" t="n">
        <v>10</v>
      </c>
      <c r="P8958" s="0" t="n">
        <v>600</v>
      </c>
      <c r="Q8958" s="0" t="n">
        <v>3</v>
      </c>
      <c r="R8958" s="0" t="str">
        <f aca="false">INDEX(Lookup!$B$4:$B$18,MATCH(C8958,Lookup!$A$4:$A$18,0))</f>
        <v>India</v>
      </c>
      <c r="S8958" s="20" t="n">
        <f aca="false">INDEX(Lookup!$D$4:$D$18,MATCH(C8958,Lookup!$A$4:$A$18,0))</f>
        <v>0.012</v>
      </c>
      <c r="T8958" s="21" t="n">
        <f aca="false">ROUND(P8958*S8958,2)</f>
        <v>7.2</v>
      </c>
      <c r="U8958" s="21" t="n">
        <f aca="false">IF(T8958&lt;=10,1,IF(T8958&lt;=20,2,IF(T8958&lt;=30,3,IF(T8958&lt;=40,4,IF(T8958&lt;=50,5,IF(T8958&lt;=100,6,IF(T8958&lt;=250,7,8)))))))</f>
        <v>1</v>
      </c>
      <c r="V8958" s="21" t="n">
        <f aca="false">IF(AND(OR(Dashboard!$T$3="All",R8958=Dashboard!$T$3),OR(Dashboard!$T$4="All",D8958=Dashboard!$T$4)),1,0)</f>
        <v>1</v>
      </c>
      <c r="W8958" s="21" t="n">
        <f aca="false">IF(V8958=1,T8958+ROW()/10000000,0)</f>
        <v>7.2008958</v>
      </c>
    </row>
    <row r="8959" customFormat="false" ht="15" hidden="false" customHeight="false" outlineLevel="0" collapsed="false">
      <c r="A8959" s="0" t="n">
        <v>18382362</v>
      </c>
      <c r="B8959" s="0" t="s">
        <v>18813</v>
      </c>
      <c r="C8959" s="0" t="n">
        <v>1</v>
      </c>
      <c r="D8959" s="0" t="s">
        <v>17189</v>
      </c>
      <c r="E8959" s="0" t="s">
        <v>18814</v>
      </c>
      <c r="F8959" s="0" t="s">
        <v>18801</v>
      </c>
      <c r="G8959" s="0" t="s">
        <v>18802</v>
      </c>
      <c r="H8959" s="0" t="s">
        <v>2128</v>
      </c>
      <c r="I8959" s="0" t="s">
        <v>2123</v>
      </c>
      <c r="J8959" s="0" t="s">
        <v>47</v>
      </c>
      <c r="K8959" s="0" t="s">
        <v>47</v>
      </c>
      <c r="L8959" s="0" t="s">
        <v>47</v>
      </c>
      <c r="M8959" s="0" t="s">
        <v>47</v>
      </c>
      <c r="N8959" s="0" t="n">
        <v>1</v>
      </c>
      <c r="O8959" s="0" t="n">
        <v>5</v>
      </c>
      <c r="P8959" s="0" t="n">
        <v>400</v>
      </c>
      <c r="Q8959" s="0" t="n">
        <v>3</v>
      </c>
      <c r="R8959" s="0" t="str">
        <f aca="false">INDEX(Lookup!$B$4:$B$18,MATCH(C8959,Lookup!$A$4:$A$18,0))</f>
        <v>India</v>
      </c>
      <c r="S8959" s="20" t="n">
        <f aca="false">INDEX(Lookup!$D$4:$D$18,MATCH(C8959,Lookup!$A$4:$A$18,0))</f>
        <v>0.012</v>
      </c>
      <c r="T8959" s="21" t="n">
        <f aca="false">ROUND(P8959*S8959,2)</f>
        <v>4.8</v>
      </c>
      <c r="U8959" s="21" t="n">
        <f aca="false">IF(T8959&lt;=10,1,IF(T8959&lt;=20,2,IF(T8959&lt;=30,3,IF(T8959&lt;=40,4,IF(T8959&lt;=50,5,IF(T8959&lt;=100,6,IF(T8959&lt;=250,7,8)))))))</f>
        <v>1</v>
      </c>
      <c r="V8959" s="21" t="n">
        <f aca="false">IF(AND(OR(Dashboard!$T$3="All",R8959=Dashboard!$T$3),OR(Dashboard!$T$4="All",D8959=Dashboard!$T$4)),1,0)</f>
        <v>1</v>
      </c>
      <c r="W8959" s="21" t="n">
        <f aca="false">IF(V8959=1,T8959+ROW()/10000000,0)</f>
        <v>4.8008959</v>
      </c>
    </row>
    <row r="8960" customFormat="false" ht="15" hidden="false" customHeight="false" outlineLevel="0" collapsed="false">
      <c r="A8960" s="0" t="n">
        <v>18163938</v>
      </c>
      <c r="B8960" s="0" t="s">
        <v>18815</v>
      </c>
      <c r="C8960" s="0" t="n">
        <v>1</v>
      </c>
      <c r="D8960" s="0" t="s">
        <v>17189</v>
      </c>
      <c r="E8960" s="0" t="s">
        <v>18816</v>
      </c>
      <c r="F8960" s="0" t="s">
        <v>18801</v>
      </c>
      <c r="G8960" s="0" t="s">
        <v>18802</v>
      </c>
      <c r="H8960" s="0" t="s">
        <v>10517</v>
      </c>
      <c r="I8960" s="0" t="s">
        <v>2123</v>
      </c>
      <c r="J8960" s="0" t="s">
        <v>47</v>
      </c>
      <c r="K8960" s="0" t="s">
        <v>46</v>
      </c>
      <c r="L8960" s="0" t="s">
        <v>47</v>
      </c>
      <c r="M8960" s="0" t="s">
        <v>47</v>
      </c>
      <c r="N8960" s="0" t="n">
        <v>2</v>
      </c>
      <c r="O8960" s="0" t="n">
        <v>34</v>
      </c>
      <c r="P8960" s="0" t="n">
        <v>500</v>
      </c>
      <c r="Q8960" s="0" t="n">
        <v>2.7</v>
      </c>
      <c r="R8960" s="0" t="str">
        <f aca="false">INDEX(Lookup!$B$4:$B$18,MATCH(C8960,Lookup!$A$4:$A$18,0))</f>
        <v>India</v>
      </c>
      <c r="S8960" s="20" t="n">
        <f aca="false">INDEX(Lookup!$D$4:$D$18,MATCH(C8960,Lookup!$A$4:$A$18,0))</f>
        <v>0.012</v>
      </c>
      <c r="T8960" s="21" t="n">
        <f aca="false">ROUND(P8960*S8960,2)</f>
        <v>6</v>
      </c>
      <c r="U8960" s="21" t="n">
        <f aca="false">IF(T8960&lt;=10,1,IF(T8960&lt;=20,2,IF(T8960&lt;=30,3,IF(T8960&lt;=40,4,IF(T8960&lt;=50,5,IF(T8960&lt;=100,6,IF(T8960&lt;=250,7,8)))))))</f>
        <v>1</v>
      </c>
      <c r="V8960" s="21" t="n">
        <f aca="false">IF(AND(OR(Dashboard!$T$3="All",R8960=Dashboard!$T$3),OR(Dashboard!$T$4="All",D8960=Dashboard!$T$4)),1,0)</f>
        <v>1</v>
      </c>
      <c r="W8960" s="21" t="n">
        <f aca="false">IF(V8960=1,T8960+ROW()/10000000,0)</f>
        <v>6.000896</v>
      </c>
    </row>
    <row r="8961" customFormat="false" ht="15" hidden="false" customHeight="false" outlineLevel="0" collapsed="false">
      <c r="A8961" s="0" t="n">
        <v>312316</v>
      </c>
      <c r="B8961" s="0" t="s">
        <v>18817</v>
      </c>
      <c r="C8961" s="0" t="n">
        <v>1</v>
      </c>
      <c r="D8961" s="0" t="s">
        <v>17189</v>
      </c>
      <c r="E8961" s="0" t="s">
        <v>18818</v>
      </c>
      <c r="F8961" s="0" t="s">
        <v>18801</v>
      </c>
      <c r="G8961" s="0" t="s">
        <v>18802</v>
      </c>
      <c r="H8961" s="0" t="s">
        <v>2288</v>
      </c>
      <c r="I8961" s="0" t="s">
        <v>2123</v>
      </c>
      <c r="J8961" s="0" t="s">
        <v>47</v>
      </c>
      <c r="K8961" s="0" t="s">
        <v>47</v>
      </c>
      <c r="L8961" s="0" t="s">
        <v>47</v>
      </c>
      <c r="M8961" s="0" t="s">
        <v>47</v>
      </c>
      <c r="N8961" s="0" t="n">
        <v>2</v>
      </c>
      <c r="O8961" s="0" t="n">
        <v>8</v>
      </c>
      <c r="P8961" s="0" t="n">
        <v>850</v>
      </c>
      <c r="Q8961" s="0" t="n">
        <v>2.9</v>
      </c>
      <c r="R8961" s="0" t="str">
        <f aca="false">INDEX(Lookup!$B$4:$B$18,MATCH(C8961,Lookup!$A$4:$A$18,0))</f>
        <v>India</v>
      </c>
      <c r="S8961" s="20" t="n">
        <f aca="false">INDEX(Lookup!$D$4:$D$18,MATCH(C8961,Lookup!$A$4:$A$18,0))</f>
        <v>0.012</v>
      </c>
      <c r="T8961" s="21" t="n">
        <f aca="false">ROUND(P8961*S8961,2)</f>
        <v>10.2</v>
      </c>
      <c r="U8961" s="21" t="n">
        <f aca="false">IF(T8961&lt;=10,1,IF(T8961&lt;=20,2,IF(T8961&lt;=30,3,IF(T8961&lt;=40,4,IF(T8961&lt;=50,5,IF(T8961&lt;=100,6,IF(T8961&lt;=250,7,8)))))))</f>
        <v>2</v>
      </c>
      <c r="V8961" s="21" t="n">
        <f aca="false">IF(AND(OR(Dashboard!$T$3="All",R8961=Dashboard!$T$3),OR(Dashboard!$T$4="All",D8961=Dashboard!$T$4)),1,0)</f>
        <v>1</v>
      </c>
      <c r="W8961" s="21" t="n">
        <f aca="false">IF(V8961=1,T8961+ROW()/10000000,0)</f>
        <v>10.2008961</v>
      </c>
    </row>
    <row r="8962" customFormat="false" ht="15" hidden="false" customHeight="false" outlineLevel="0" collapsed="false">
      <c r="A8962" s="0" t="n">
        <v>18424201</v>
      </c>
      <c r="B8962" s="0" t="s">
        <v>18819</v>
      </c>
      <c r="C8962" s="0" t="n">
        <v>1</v>
      </c>
      <c r="D8962" s="0" t="s">
        <v>17189</v>
      </c>
      <c r="E8962" s="0" t="s">
        <v>18820</v>
      </c>
      <c r="F8962" s="0" t="s">
        <v>18801</v>
      </c>
      <c r="G8962" s="0" t="s">
        <v>18802</v>
      </c>
      <c r="H8962" s="0" t="s">
        <v>3500</v>
      </c>
      <c r="I8962" s="0" t="s">
        <v>2123</v>
      </c>
      <c r="J8962" s="0" t="s">
        <v>47</v>
      </c>
      <c r="K8962" s="0" t="s">
        <v>47</v>
      </c>
      <c r="L8962" s="0" t="s">
        <v>47</v>
      </c>
      <c r="M8962" s="0" t="s">
        <v>47</v>
      </c>
      <c r="N8962" s="0" t="n">
        <v>2</v>
      </c>
      <c r="O8962" s="0" t="n">
        <v>5</v>
      </c>
      <c r="P8962" s="0" t="n">
        <v>500</v>
      </c>
      <c r="Q8962" s="0" t="n">
        <v>3</v>
      </c>
      <c r="R8962" s="0" t="str">
        <f aca="false">INDEX(Lookup!$B$4:$B$18,MATCH(C8962,Lookup!$A$4:$A$18,0))</f>
        <v>India</v>
      </c>
      <c r="S8962" s="20" t="n">
        <f aca="false">INDEX(Lookup!$D$4:$D$18,MATCH(C8962,Lookup!$A$4:$A$18,0))</f>
        <v>0.012</v>
      </c>
      <c r="T8962" s="21" t="n">
        <f aca="false">ROUND(P8962*S8962,2)</f>
        <v>6</v>
      </c>
      <c r="U8962" s="21" t="n">
        <f aca="false">IF(T8962&lt;=10,1,IF(T8962&lt;=20,2,IF(T8962&lt;=30,3,IF(T8962&lt;=40,4,IF(T8962&lt;=50,5,IF(T8962&lt;=100,6,IF(T8962&lt;=250,7,8)))))))</f>
        <v>1</v>
      </c>
      <c r="V8962" s="21" t="n">
        <f aca="false">IF(AND(OR(Dashboard!$T$3="All",R8962=Dashboard!$T$3),OR(Dashboard!$T$4="All",D8962=Dashboard!$T$4)),1,0)</f>
        <v>1</v>
      </c>
      <c r="W8962" s="21" t="n">
        <f aca="false">IF(V8962=1,T8962+ROW()/10000000,0)</f>
        <v>6.0008962</v>
      </c>
    </row>
    <row r="8963" customFormat="false" ht="15" hidden="false" customHeight="false" outlineLevel="0" collapsed="false">
      <c r="A8963" s="0" t="n">
        <v>18429391</v>
      </c>
      <c r="B8963" s="0" t="s">
        <v>3162</v>
      </c>
      <c r="C8963" s="0" t="n">
        <v>1</v>
      </c>
      <c r="D8963" s="0" t="s">
        <v>17189</v>
      </c>
      <c r="E8963" s="0" t="s">
        <v>18821</v>
      </c>
      <c r="F8963" s="0" t="s">
        <v>18801</v>
      </c>
      <c r="G8963" s="0" t="s">
        <v>18802</v>
      </c>
      <c r="H8963" s="0" t="s">
        <v>2342</v>
      </c>
      <c r="I8963" s="0" t="s">
        <v>2123</v>
      </c>
      <c r="J8963" s="0" t="s">
        <v>47</v>
      </c>
      <c r="K8963" s="0" t="s">
        <v>47</v>
      </c>
      <c r="L8963" s="0" t="s">
        <v>47</v>
      </c>
      <c r="M8963" s="0" t="s">
        <v>47</v>
      </c>
      <c r="N8963" s="0" t="n">
        <v>1</v>
      </c>
      <c r="O8963" s="0" t="n">
        <v>4</v>
      </c>
      <c r="P8963" s="0" t="n">
        <v>400</v>
      </c>
      <c r="Q8963" s="0" t="n">
        <v>2.9</v>
      </c>
      <c r="R8963" s="0" t="str">
        <f aca="false">INDEX(Lookup!$B$4:$B$18,MATCH(C8963,Lookup!$A$4:$A$18,0))</f>
        <v>India</v>
      </c>
      <c r="S8963" s="20" t="n">
        <f aca="false">INDEX(Lookup!$D$4:$D$18,MATCH(C8963,Lookup!$A$4:$A$18,0))</f>
        <v>0.012</v>
      </c>
      <c r="T8963" s="21" t="n">
        <f aca="false">ROUND(P8963*S8963,2)</f>
        <v>4.8</v>
      </c>
      <c r="U8963" s="21" t="n">
        <f aca="false">IF(T8963&lt;=10,1,IF(T8963&lt;=20,2,IF(T8963&lt;=30,3,IF(T8963&lt;=40,4,IF(T8963&lt;=50,5,IF(T8963&lt;=100,6,IF(T8963&lt;=250,7,8)))))))</f>
        <v>1</v>
      </c>
      <c r="V8963" s="21" t="n">
        <f aca="false">IF(AND(OR(Dashboard!$T$3="All",R8963=Dashboard!$T$3),OR(Dashboard!$T$4="All",D8963=Dashboard!$T$4)),1,0)</f>
        <v>1</v>
      </c>
      <c r="W8963" s="21" t="n">
        <f aca="false">IF(V8963=1,T8963+ROW()/10000000,0)</f>
        <v>4.8008963</v>
      </c>
    </row>
    <row r="8964" customFormat="false" ht="15" hidden="false" customHeight="false" outlineLevel="0" collapsed="false">
      <c r="A8964" s="0" t="n">
        <v>18126089</v>
      </c>
      <c r="B8964" s="0" t="s">
        <v>18822</v>
      </c>
      <c r="C8964" s="0" t="n">
        <v>1</v>
      </c>
      <c r="D8964" s="0" t="s">
        <v>17189</v>
      </c>
      <c r="E8964" s="0" t="s">
        <v>18823</v>
      </c>
      <c r="F8964" s="0" t="s">
        <v>18801</v>
      </c>
      <c r="G8964" s="0" t="s">
        <v>18802</v>
      </c>
      <c r="H8964" s="0" t="s">
        <v>2288</v>
      </c>
      <c r="I8964" s="0" t="s">
        <v>2123</v>
      </c>
      <c r="J8964" s="0" t="s">
        <v>47</v>
      </c>
      <c r="K8964" s="0" t="s">
        <v>47</v>
      </c>
      <c r="L8964" s="0" t="s">
        <v>47</v>
      </c>
      <c r="M8964" s="0" t="s">
        <v>47</v>
      </c>
      <c r="N8964" s="0" t="n">
        <v>2</v>
      </c>
      <c r="O8964" s="0" t="n">
        <v>4</v>
      </c>
      <c r="P8964" s="0" t="n">
        <v>550</v>
      </c>
      <c r="Q8964" s="0" t="n">
        <v>2.9</v>
      </c>
      <c r="R8964" s="0" t="str">
        <f aca="false">INDEX(Lookup!$B$4:$B$18,MATCH(C8964,Lookup!$A$4:$A$18,0))</f>
        <v>India</v>
      </c>
      <c r="S8964" s="20" t="n">
        <f aca="false">INDEX(Lookup!$D$4:$D$18,MATCH(C8964,Lookup!$A$4:$A$18,0))</f>
        <v>0.012</v>
      </c>
      <c r="T8964" s="21" t="n">
        <f aca="false">ROUND(P8964*S8964,2)</f>
        <v>6.6</v>
      </c>
      <c r="U8964" s="21" t="n">
        <f aca="false">IF(T8964&lt;=10,1,IF(T8964&lt;=20,2,IF(T8964&lt;=30,3,IF(T8964&lt;=40,4,IF(T8964&lt;=50,5,IF(T8964&lt;=100,6,IF(T8964&lt;=250,7,8)))))))</f>
        <v>1</v>
      </c>
      <c r="V8964" s="21" t="n">
        <f aca="false">IF(AND(OR(Dashboard!$T$3="All",R8964=Dashboard!$T$3),OR(Dashboard!$T$4="All",D8964=Dashboard!$T$4)),1,0)</f>
        <v>1</v>
      </c>
      <c r="W8964" s="21" t="n">
        <f aca="false">IF(V8964=1,T8964+ROW()/10000000,0)</f>
        <v>6.6008964</v>
      </c>
    </row>
    <row r="8965" customFormat="false" ht="15" hidden="false" customHeight="false" outlineLevel="0" collapsed="false">
      <c r="A8965" s="0" t="n">
        <v>18337921</v>
      </c>
      <c r="B8965" s="0" t="s">
        <v>18824</v>
      </c>
      <c r="C8965" s="0" t="n">
        <v>1</v>
      </c>
      <c r="D8965" s="0" t="s">
        <v>17189</v>
      </c>
      <c r="E8965" s="0" t="s">
        <v>18825</v>
      </c>
      <c r="F8965" s="0" t="s">
        <v>18801</v>
      </c>
      <c r="G8965" s="0" t="s">
        <v>18802</v>
      </c>
      <c r="H8965" s="0" t="s">
        <v>2128</v>
      </c>
      <c r="I8965" s="0" t="s">
        <v>2123</v>
      </c>
      <c r="J8965" s="0" t="s">
        <v>47</v>
      </c>
      <c r="K8965" s="0" t="s">
        <v>46</v>
      </c>
      <c r="L8965" s="0" t="s">
        <v>47</v>
      </c>
      <c r="M8965" s="0" t="s">
        <v>47</v>
      </c>
      <c r="N8965" s="0" t="n">
        <v>2</v>
      </c>
      <c r="O8965" s="0" t="n">
        <v>21</v>
      </c>
      <c r="P8965" s="0" t="n">
        <v>800</v>
      </c>
      <c r="Q8965" s="0" t="n">
        <v>3.4</v>
      </c>
      <c r="R8965" s="0" t="str">
        <f aca="false">INDEX(Lookup!$B$4:$B$18,MATCH(C8965,Lookup!$A$4:$A$18,0))</f>
        <v>India</v>
      </c>
      <c r="S8965" s="20" t="n">
        <f aca="false">INDEX(Lookup!$D$4:$D$18,MATCH(C8965,Lookup!$A$4:$A$18,0))</f>
        <v>0.012</v>
      </c>
      <c r="T8965" s="21" t="n">
        <f aca="false">ROUND(P8965*S8965,2)</f>
        <v>9.6</v>
      </c>
      <c r="U8965" s="21" t="n">
        <f aca="false">IF(T8965&lt;=10,1,IF(T8965&lt;=20,2,IF(T8965&lt;=30,3,IF(T8965&lt;=40,4,IF(T8965&lt;=50,5,IF(T8965&lt;=100,6,IF(T8965&lt;=250,7,8)))))))</f>
        <v>1</v>
      </c>
      <c r="V8965" s="21" t="n">
        <f aca="false">IF(AND(OR(Dashboard!$T$3="All",R8965=Dashboard!$T$3),OR(Dashboard!$T$4="All",D8965=Dashboard!$T$4)),1,0)</f>
        <v>1</v>
      </c>
      <c r="W8965" s="21" t="n">
        <f aca="false">IF(V8965=1,T8965+ROW()/10000000,0)</f>
        <v>9.6008965</v>
      </c>
    </row>
    <row r="8966" customFormat="false" ht="15" hidden="false" customHeight="false" outlineLevel="0" collapsed="false">
      <c r="A8966" s="0" t="n">
        <v>18462972</v>
      </c>
      <c r="B8966" s="0" t="s">
        <v>18826</v>
      </c>
      <c r="C8966" s="0" t="n">
        <v>1</v>
      </c>
      <c r="D8966" s="0" t="s">
        <v>17189</v>
      </c>
      <c r="E8966" s="0" t="s">
        <v>18827</v>
      </c>
      <c r="F8966" s="0" t="s">
        <v>18801</v>
      </c>
      <c r="G8966" s="0" t="s">
        <v>18802</v>
      </c>
      <c r="H8966" s="0" t="s">
        <v>2359</v>
      </c>
      <c r="I8966" s="0" t="s">
        <v>2123</v>
      </c>
      <c r="J8966" s="0" t="s">
        <v>47</v>
      </c>
      <c r="K8966" s="0" t="s">
        <v>47</v>
      </c>
      <c r="L8966" s="0" t="s">
        <v>47</v>
      </c>
      <c r="M8966" s="0" t="s">
        <v>47</v>
      </c>
      <c r="N8966" s="0" t="n">
        <v>1</v>
      </c>
      <c r="O8966" s="0" t="n">
        <v>12</v>
      </c>
      <c r="P8966" s="0" t="n">
        <v>450</v>
      </c>
      <c r="Q8966" s="0" t="n">
        <v>3.2</v>
      </c>
      <c r="R8966" s="0" t="str">
        <f aca="false">INDEX(Lookup!$B$4:$B$18,MATCH(C8966,Lookup!$A$4:$A$18,0))</f>
        <v>India</v>
      </c>
      <c r="S8966" s="20" t="n">
        <f aca="false">INDEX(Lookup!$D$4:$D$18,MATCH(C8966,Lookup!$A$4:$A$18,0))</f>
        <v>0.012</v>
      </c>
      <c r="T8966" s="21" t="n">
        <f aca="false">ROUND(P8966*S8966,2)</f>
        <v>5.4</v>
      </c>
      <c r="U8966" s="21" t="n">
        <f aca="false">IF(T8966&lt;=10,1,IF(T8966&lt;=20,2,IF(T8966&lt;=30,3,IF(T8966&lt;=40,4,IF(T8966&lt;=50,5,IF(T8966&lt;=100,6,IF(T8966&lt;=250,7,8)))))))</f>
        <v>1</v>
      </c>
      <c r="V8966" s="21" t="n">
        <f aca="false">IF(AND(OR(Dashboard!$T$3="All",R8966=Dashboard!$T$3),OR(Dashboard!$T$4="All",D8966=Dashboard!$T$4)),1,0)</f>
        <v>1</v>
      </c>
      <c r="W8966" s="21" t="n">
        <f aca="false">IF(V8966=1,T8966+ROW()/10000000,0)</f>
        <v>5.4008966</v>
      </c>
    </row>
    <row r="8967" customFormat="false" ht="15" hidden="false" customHeight="false" outlineLevel="0" collapsed="false">
      <c r="A8967" s="0" t="n">
        <v>18014154</v>
      </c>
      <c r="B8967" s="0" t="s">
        <v>18521</v>
      </c>
      <c r="C8967" s="0" t="n">
        <v>1</v>
      </c>
      <c r="D8967" s="0" t="s">
        <v>17189</v>
      </c>
      <c r="E8967" s="0" t="s">
        <v>18828</v>
      </c>
      <c r="F8967" s="0" t="s">
        <v>18801</v>
      </c>
      <c r="G8967" s="0" t="s">
        <v>18802</v>
      </c>
      <c r="H8967" s="0" t="s">
        <v>16664</v>
      </c>
      <c r="I8967" s="0" t="s">
        <v>2123</v>
      </c>
      <c r="J8967" s="0" t="s">
        <v>47</v>
      </c>
      <c r="K8967" s="0" t="s">
        <v>47</v>
      </c>
      <c r="L8967" s="0" t="s">
        <v>47</v>
      </c>
      <c r="M8967" s="0" t="s">
        <v>47</v>
      </c>
      <c r="N8967" s="0" t="n">
        <v>2</v>
      </c>
      <c r="O8967" s="0" t="n">
        <v>12</v>
      </c>
      <c r="P8967" s="0" t="n">
        <v>650</v>
      </c>
      <c r="Q8967" s="0" t="n">
        <v>2.9</v>
      </c>
      <c r="R8967" s="0" t="str">
        <f aca="false">INDEX(Lookup!$B$4:$B$18,MATCH(C8967,Lookup!$A$4:$A$18,0))</f>
        <v>India</v>
      </c>
      <c r="S8967" s="20" t="n">
        <f aca="false">INDEX(Lookup!$D$4:$D$18,MATCH(C8967,Lookup!$A$4:$A$18,0))</f>
        <v>0.012</v>
      </c>
      <c r="T8967" s="21" t="n">
        <f aca="false">ROUND(P8967*S8967,2)</f>
        <v>7.8</v>
      </c>
      <c r="U8967" s="21" t="n">
        <f aca="false">IF(T8967&lt;=10,1,IF(T8967&lt;=20,2,IF(T8967&lt;=30,3,IF(T8967&lt;=40,4,IF(T8967&lt;=50,5,IF(T8967&lt;=100,6,IF(T8967&lt;=250,7,8)))))))</f>
        <v>1</v>
      </c>
      <c r="V8967" s="21" t="n">
        <f aca="false">IF(AND(OR(Dashboard!$T$3="All",R8967=Dashboard!$T$3),OR(Dashboard!$T$4="All",D8967=Dashboard!$T$4)),1,0)</f>
        <v>1</v>
      </c>
      <c r="W8967" s="21" t="n">
        <f aca="false">IF(V8967=1,T8967+ROW()/10000000,0)</f>
        <v>7.8008967</v>
      </c>
    </row>
    <row r="8968" customFormat="false" ht="15" hidden="false" customHeight="false" outlineLevel="0" collapsed="false">
      <c r="A8968" s="0" t="n">
        <v>18383462</v>
      </c>
      <c r="B8968" s="0" t="s">
        <v>18829</v>
      </c>
      <c r="C8968" s="0" t="n">
        <v>1</v>
      </c>
      <c r="D8968" s="0" t="s">
        <v>17189</v>
      </c>
      <c r="E8968" s="0" t="s">
        <v>18830</v>
      </c>
      <c r="F8968" s="0" t="s">
        <v>18801</v>
      </c>
      <c r="G8968" s="0" t="s">
        <v>18802</v>
      </c>
      <c r="H8968" s="0" t="s">
        <v>4594</v>
      </c>
      <c r="I8968" s="0" t="s">
        <v>2123</v>
      </c>
      <c r="J8968" s="0" t="s">
        <v>47</v>
      </c>
      <c r="K8968" s="0" t="s">
        <v>47</v>
      </c>
      <c r="L8968" s="0" t="s">
        <v>47</v>
      </c>
      <c r="M8968" s="0" t="s">
        <v>47</v>
      </c>
      <c r="N8968" s="0" t="n">
        <v>1</v>
      </c>
      <c r="O8968" s="0" t="n">
        <v>8</v>
      </c>
      <c r="P8968" s="0" t="n">
        <v>150</v>
      </c>
      <c r="Q8968" s="0" t="n">
        <v>3.1</v>
      </c>
      <c r="R8968" s="0" t="str">
        <f aca="false">INDEX(Lookup!$B$4:$B$18,MATCH(C8968,Lookup!$A$4:$A$18,0))</f>
        <v>India</v>
      </c>
      <c r="S8968" s="20" t="n">
        <f aca="false">INDEX(Lookup!$D$4:$D$18,MATCH(C8968,Lookup!$A$4:$A$18,0))</f>
        <v>0.012</v>
      </c>
      <c r="T8968" s="21" t="n">
        <f aca="false">ROUND(P8968*S8968,2)</f>
        <v>1.8</v>
      </c>
      <c r="U8968" s="21" t="n">
        <f aca="false">IF(T8968&lt;=10,1,IF(T8968&lt;=20,2,IF(T8968&lt;=30,3,IF(T8968&lt;=40,4,IF(T8968&lt;=50,5,IF(T8968&lt;=100,6,IF(T8968&lt;=250,7,8)))))))</f>
        <v>1</v>
      </c>
      <c r="V8968" s="21" t="n">
        <f aca="false">IF(AND(OR(Dashboard!$T$3="All",R8968=Dashboard!$T$3),OR(Dashboard!$T$4="All",D8968=Dashboard!$T$4)),1,0)</f>
        <v>1</v>
      </c>
      <c r="W8968" s="21" t="n">
        <f aca="false">IF(V8968=1,T8968+ROW()/10000000,0)</f>
        <v>1.8008968</v>
      </c>
    </row>
    <row r="8969" customFormat="false" ht="15" hidden="false" customHeight="false" outlineLevel="0" collapsed="false">
      <c r="A8969" s="0" t="n">
        <v>18435296</v>
      </c>
      <c r="B8969" s="0" t="s">
        <v>18831</v>
      </c>
      <c r="C8969" s="0" t="n">
        <v>1</v>
      </c>
      <c r="D8969" s="0" t="s">
        <v>17189</v>
      </c>
      <c r="E8969" s="0" t="s">
        <v>18832</v>
      </c>
      <c r="F8969" s="0" t="s">
        <v>18801</v>
      </c>
      <c r="G8969" s="0" t="s">
        <v>18802</v>
      </c>
      <c r="H8969" s="0" t="s">
        <v>18833</v>
      </c>
      <c r="I8969" s="0" t="s">
        <v>2123</v>
      </c>
      <c r="J8969" s="0" t="s">
        <v>47</v>
      </c>
      <c r="K8969" s="0" t="s">
        <v>47</v>
      </c>
      <c r="L8969" s="0" t="s">
        <v>47</v>
      </c>
      <c r="M8969" s="0" t="s">
        <v>47</v>
      </c>
      <c r="N8969" s="0" t="n">
        <v>2</v>
      </c>
      <c r="O8969" s="0" t="n">
        <v>6</v>
      </c>
      <c r="P8969" s="0" t="n">
        <v>500</v>
      </c>
      <c r="Q8969" s="0" t="n">
        <v>3.1</v>
      </c>
      <c r="R8969" s="0" t="str">
        <f aca="false">INDEX(Lookup!$B$4:$B$18,MATCH(C8969,Lookup!$A$4:$A$18,0))</f>
        <v>India</v>
      </c>
      <c r="S8969" s="20" t="n">
        <f aca="false">INDEX(Lookup!$D$4:$D$18,MATCH(C8969,Lookup!$A$4:$A$18,0))</f>
        <v>0.012</v>
      </c>
      <c r="T8969" s="21" t="n">
        <f aca="false">ROUND(P8969*S8969,2)</f>
        <v>6</v>
      </c>
      <c r="U8969" s="21" t="n">
        <f aca="false">IF(T8969&lt;=10,1,IF(T8969&lt;=20,2,IF(T8969&lt;=30,3,IF(T8969&lt;=40,4,IF(T8969&lt;=50,5,IF(T8969&lt;=100,6,IF(T8969&lt;=250,7,8)))))))</f>
        <v>1</v>
      </c>
      <c r="V8969" s="21" t="n">
        <f aca="false">IF(AND(OR(Dashboard!$T$3="All",R8969=Dashboard!$T$3),OR(Dashboard!$T$4="All",D8969=Dashboard!$T$4)),1,0)</f>
        <v>1</v>
      </c>
      <c r="W8969" s="21" t="n">
        <f aca="false">IF(V8969=1,T8969+ROW()/10000000,0)</f>
        <v>6.0008969</v>
      </c>
    </row>
    <row r="8970" customFormat="false" ht="15" hidden="false" customHeight="false" outlineLevel="0" collapsed="false">
      <c r="A8970" s="0" t="n">
        <v>18416867</v>
      </c>
      <c r="B8970" s="0" t="s">
        <v>18159</v>
      </c>
      <c r="C8970" s="0" t="n">
        <v>1</v>
      </c>
      <c r="D8970" s="0" t="s">
        <v>17189</v>
      </c>
      <c r="E8970" s="0" t="s">
        <v>18834</v>
      </c>
      <c r="F8970" s="0" t="s">
        <v>18801</v>
      </c>
      <c r="G8970" s="0" t="s">
        <v>18802</v>
      </c>
      <c r="H8970" s="0" t="s">
        <v>2359</v>
      </c>
      <c r="I8970" s="0" t="s">
        <v>2123</v>
      </c>
      <c r="J8970" s="0" t="s">
        <v>47</v>
      </c>
      <c r="K8970" s="0" t="s">
        <v>47</v>
      </c>
      <c r="L8970" s="0" t="s">
        <v>47</v>
      </c>
      <c r="M8970" s="0" t="s">
        <v>47</v>
      </c>
      <c r="N8970" s="0" t="n">
        <v>2</v>
      </c>
      <c r="O8970" s="0" t="n">
        <v>4</v>
      </c>
      <c r="P8970" s="0" t="n">
        <v>500</v>
      </c>
      <c r="Q8970" s="0" t="n">
        <v>3</v>
      </c>
      <c r="R8970" s="0" t="str">
        <f aca="false">INDEX(Lookup!$B$4:$B$18,MATCH(C8970,Lookup!$A$4:$A$18,0))</f>
        <v>India</v>
      </c>
      <c r="S8970" s="20" t="n">
        <f aca="false">INDEX(Lookup!$D$4:$D$18,MATCH(C8970,Lookup!$A$4:$A$18,0))</f>
        <v>0.012</v>
      </c>
      <c r="T8970" s="21" t="n">
        <f aca="false">ROUND(P8970*S8970,2)</f>
        <v>6</v>
      </c>
      <c r="U8970" s="21" t="n">
        <f aca="false">IF(T8970&lt;=10,1,IF(T8970&lt;=20,2,IF(T8970&lt;=30,3,IF(T8970&lt;=40,4,IF(T8970&lt;=50,5,IF(T8970&lt;=100,6,IF(T8970&lt;=250,7,8)))))))</f>
        <v>1</v>
      </c>
      <c r="V8970" s="21" t="n">
        <f aca="false">IF(AND(OR(Dashboard!$T$3="All",R8970=Dashboard!$T$3),OR(Dashboard!$T$4="All",D8970=Dashboard!$T$4)),1,0)</f>
        <v>1</v>
      </c>
      <c r="W8970" s="21" t="n">
        <f aca="false">IF(V8970=1,T8970+ROW()/10000000,0)</f>
        <v>6.000897</v>
      </c>
    </row>
    <row r="8971" customFormat="false" ht="15" hidden="false" customHeight="false" outlineLevel="0" collapsed="false">
      <c r="A8971" s="0" t="n">
        <v>18383535</v>
      </c>
      <c r="B8971" s="0" t="s">
        <v>18835</v>
      </c>
      <c r="C8971" s="0" t="n">
        <v>1</v>
      </c>
      <c r="D8971" s="0" t="s">
        <v>17189</v>
      </c>
      <c r="E8971" s="0" t="s">
        <v>18836</v>
      </c>
      <c r="F8971" s="0" t="s">
        <v>18801</v>
      </c>
      <c r="G8971" s="0" t="s">
        <v>18802</v>
      </c>
      <c r="H8971" s="0" t="s">
        <v>156</v>
      </c>
      <c r="I8971" s="0" t="s">
        <v>2123</v>
      </c>
      <c r="J8971" s="0" t="s">
        <v>47</v>
      </c>
      <c r="K8971" s="0" t="s">
        <v>46</v>
      </c>
      <c r="L8971" s="0" t="s">
        <v>47</v>
      </c>
      <c r="M8971" s="0" t="s">
        <v>47</v>
      </c>
      <c r="N8971" s="0" t="n">
        <v>1</v>
      </c>
      <c r="O8971" s="0" t="n">
        <v>4</v>
      </c>
      <c r="P8971" s="0" t="n">
        <v>350</v>
      </c>
      <c r="Q8971" s="0" t="n">
        <v>2.7</v>
      </c>
      <c r="R8971" s="0" t="str">
        <f aca="false">INDEX(Lookup!$B$4:$B$18,MATCH(C8971,Lookup!$A$4:$A$18,0))</f>
        <v>India</v>
      </c>
      <c r="S8971" s="20" t="n">
        <f aca="false">INDEX(Lookup!$D$4:$D$18,MATCH(C8971,Lookup!$A$4:$A$18,0))</f>
        <v>0.012</v>
      </c>
      <c r="T8971" s="21" t="n">
        <f aca="false">ROUND(P8971*S8971,2)</f>
        <v>4.2</v>
      </c>
      <c r="U8971" s="21" t="n">
        <f aca="false">IF(T8971&lt;=10,1,IF(T8971&lt;=20,2,IF(T8971&lt;=30,3,IF(T8971&lt;=40,4,IF(T8971&lt;=50,5,IF(T8971&lt;=100,6,IF(T8971&lt;=250,7,8)))))))</f>
        <v>1</v>
      </c>
      <c r="V8971" s="21" t="n">
        <f aca="false">IF(AND(OR(Dashboard!$T$3="All",R8971=Dashboard!$T$3),OR(Dashboard!$T$4="All",D8971=Dashboard!$T$4)),1,0)</f>
        <v>1</v>
      </c>
      <c r="W8971" s="21" t="n">
        <f aca="false">IF(V8971=1,T8971+ROW()/10000000,0)</f>
        <v>4.2008971</v>
      </c>
    </row>
    <row r="8972" customFormat="false" ht="15" hidden="false" customHeight="false" outlineLevel="0" collapsed="false">
      <c r="A8972" s="0" t="n">
        <v>18418649</v>
      </c>
      <c r="B8972" s="0" t="s">
        <v>18837</v>
      </c>
      <c r="C8972" s="0" t="n">
        <v>1</v>
      </c>
      <c r="D8972" s="0" t="s">
        <v>17189</v>
      </c>
      <c r="E8972" s="0" t="s">
        <v>18838</v>
      </c>
      <c r="F8972" s="0" t="s">
        <v>18801</v>
      </c>
      <c r="G8972" s="0" t="s">
        <v>18802</v>
      </c>
      <c r="H8972" s="0" t="s">
        <v>2972</v>
      </c>
      <c r="I8972" s="0" t="s">
        <v>2123</v>
      </c>
      <c r="J8972" s="0" t="s">
        <v>47</v>
      </c>
      <c r="K8972" s="0" t="s">
        <v>47</v>
      </c>
      <c r="L8972" s="0" t="s">
        <v>47</v>
      </c>
      <c r="M8972" s="0" t="s">
        <v>47</v>
      </c>
      <c r="N8972" s="0" t="n">
        <v>1</v>
      </c>
      <c r="O8972" s="0" t="n">
        <v>8</v>
      </c>
      <c r="P8972" s="0" t="n">
        <v>300</v>
      </c>
      <c r="Q8972" s="0" t="n">
        <v>3.1</v>
      </c>
      <c r="R8972" s="0" t="str">
        <f aca="false">INDEX(Lookup!$B$4:$B$18,MATCH(C8972,Lookup!$A$4:$A$18,0))</f>
        <v>India</v>
      </c>
      <c r="S8972" s="20" t="n">
        <f aca="false">INDEX(Lookup!$D$4:$D$18,MATCH(C8972,Lookup!$A$4:$A$18,0))</f>
        <v>0.012</v>
      </c>
      <c r="T8972" s="21" t="n">
        <f aca="false">ROUND(P8972*S8972,2)</f>
        <v>3.6</v>
      </c>
      <c r="U8972" s="21" t="n">
        <f aca="false">IF(T8972&lt;=10,1,IF(T8972&lt;=20,2,IF(T8972&lt;=30,3,IF(T8972&lt;=40,4,IF(T8972&lt;=50,5,IF(T8972&lt;=100,6,IF(T8972&lt;=250,7,8)))))))</f>
        <v>1</v>
      </c>
      <c r="V8972" s="21" t="n">
        <f aca="false">IF(AND(OR(Dashboard!$T$3="All",R8972=Dashboard!$T$3),OR(Dashboard!$T$4="All",D8972=Dashboard!$T$4)),1,0)</f>
        <v>1</v>
      </c>
      <c r="W8972" s="21" t="n">
        <f aca="false">IF(V8972=1,T8972+ROW()/10000000,0)</f>
        <v>3.6008972</v>
      </c>
    </row>
    <row r="8973" customFormat="false" ht="15" hidden="false" customHeight="false" outlineLevel="0" collapsed="false">
      <c r="A8973" s="0" t="n">
        <v>18313143</v>
      </c>
      <c r="B8973" s="0" t="s">
        <v>9044</v>
      </c>
      <c r="C8973" s="0" t="n">
        <v>1</v>
      </c>
      <c r="D8973" s="0" t="s">
        <v>17189</v>
      </c>
      <c r="E8973" s="0" t="s">
        <v>18839</v>
      </c>
      <c r="F8973" s="0" t="s">
        <v>18801</v>
      </c>
      <c r="G8973" s="0" t="s">
        <v>18802</v>
      </c>
      <c r="H8973" s="0" t="s">
        <v>3129</v>
      </c>
      <c r="I8973" s="0" t="s">
        <v>2123</v>
      </c>
      <c r="J8973" s="0" t="s">
        <v>47</v>
      </c>
      <c r="K8973" s="0" t="s">
        <v>47</v>
      </c>
      <c r="L8973" s="0" t="s">
        <v>47</v>
      </c>
      <c r="M8973" s="0" t="s">
        <v>47</v>
      </c>
      <c r="N8973" s="0" t="n">
        <v>1</v>
      </c>
      <c r="O8973" s="0" t="n">
        <v>10</v>
      </c>
      <c r="P8973" s="0" t="n">
        <v>400</v>
      </c>
      <c r="Q8973" s="0" t="n">
        <v>2.9</v>
      </c>
      <c r="R8973" s="0" t="str">
        <f aca="false">INDEX(Lookup!$B$4:$B$18,MATCH(C8973,Lookup!$A$4:$A$18,0))</f>
        <v>India</v>
      </c>
      <c r="S8973" s="20" t="n">
        <f aca="false">INDEX(Lookup!$D$4:$D$18,MATCH(C8973,Lookup!$A$4:$A$18,0))</f>
        <v>0.012</v>
      </c>
      <c r="T8973" s="21" t="n">
        <f aca="false">ROUND(P8973*S8973,2)</f>
        <v>4.8</v>
      </c>
      <c r="U8973" s="21" t="n">
        <f aca="false">IF(T8973&lt;=10,1,IF(T8973&lt;=20,2,IF(T8973&lt;=30,3,IF(T8973&lt;=40,4,IF(T8973&lt;=50,5,IF(T8973&lt;=100,6,IF(T8973&lt;=250,7,8)))))))</f>
        <v>1</v>
      </c>
      <c r="V8973" s="21" t="n">
        <f aca="false">IF(AND(OR(Dashboard!$T$3="All",R8973=Dashboard!$T$3),OR(Dashboard!$T$4="All",D8973=Dashboard!$T$4)),1,0)</f>
        <v>1</v>
      </c>
      <c r="W8973" s="21" t="n">
        <f aca="false">IF(V8973=1,T8973+ROW()/10000000,0)</f>
        <v>4.8008973</v>
      </c>
    </row>
    <row r="8974" customFormat="false" ht="15" hidden="false" customHeight="false" outlineLevel="0" collapsed="false">
      <c r="A8974" s="0" t="n">
        <v>18332053</v>
      </c>
      <c r="B8974" s="0" t="s">
        <v>17746</v>
      </c>
      <c r="C8974" s="0" t="n">
        <v>1</v>
      </c>
      <c r="D8974" s="0" t="s">
        <v>17189</v>
      </c>
      <c r="E8974" s="0" t="s">
        <v>18840</v>
      </c>
      <c r="F8974" s="0" t="s">
        <v>18801</v>
      </c>
      <c r="G8974" s="0" t="s">
        <v>18802</v>
      </c>
      <c r="H8974" s="0" t="s">
        <v>2122</v>
      </c>
      <c r="I8974" s="0" t="s">
        <v>2123</v>
      </c>
      <c r="J8974" s="0" t="s">
        <v>47</v>
      </c>
      <c r="K8974" s="0" t="s">
        <v>46</v>
      </c>
      <c r="L8974" s="0" t="s">
        <v>47</v>
      </c>
      <c r="M8974" s="0" t="s">
        <v>47</v>
      </c>
      <c r="N8974" s="0" t="n">
        <v>2</v>
      </c>
      <c r="O8974" s="0" t="n">
        <v>11</v>
      </c>
      <c r="P8974" s="0" t="n">
        <v>500</v>
      </c>
      <c r="Q8974" s="0" t="n">
        <v>3.1</v>
      </c>
      <c r="R8974" s="0" t="str">
        <f aca="false">INDEX(Lookup!$B$4:$B$18,MATCH(C8974,Lookup!$A$4:$A$18,0))</f>
        <v>India</v>
      </c>
      <c r="S8974" s="20" t="n">
        <f aca="false">INDEX(Lookup!$D$4:$D$18,MATCH(C8974,Lookup!$A$4:$A$18,0))</f>
        <v>0.012</v>
      </c>
      <c r="T8974" s="21" t="n">
        <f aca="false">ROUND(P8974*S8974,2)</f>
        <v>6</v>
      </c>
      <c r="U8974" s="21" t="n">
        <f aca="false">IF(T8974&lt;=10,1,IF(T8974&lt;=20,2,IF(T8974&lt;=30,3,IF(T8974&lt;=40,4,IF(T8974&lt;=50,5,IF(T8974&lt;=100,6,IF(T8974&lt;=250,7,8)))))))</f>
        <v>1</v>
      </c>
      <c r="V8974" s="21" t="n">
        <f aca="false">IF(AND(OR(Dashboard!$T$3="All",R8974=Dashboard!$T$3),OR(Dashboard!$T$4="All",D8974=Dashboard!$T$4)),1,0)</f>
        <v>1</v>
      </c>
      <c r="W8974" s="21" t="n">
        <f aca="false">IF(V8974=1,T8974+ROW()/10000000,0)</f>
        <v>6.0008974</v>
      </c>
    </row>
    <row r="8975" customFormat="false" ht="15" hidden="false" customHeight="false" outlineLevel="0" collapsed="false">
      <c r="A8975" s="0" t="n">
        <v>18365588</v>
      </c>
      <c r="B8975" s="0" t="s">
        <v>18841</v>
      </c>
      <c r="C8975" s="0" t="n">
        <v>1</v>
      </c>
      <c r="D8975" s="0" t="s">
        <v>17189</v>
      </c>
      <c r="E8975" s="0" t="s">
        <v>18842</v>
      </c>
      <c r="F8975" s="0" t="s">
        <v>18801</v>
      </c>
      <c r="G8975" s="0" t="s">
        <v>18802</v>
      </c>
      <c r="H8975" s="0" t="s">
        <v>6373</v>
      </c>
      <c r="I8975" s="0" t="s">
        <v>2123</v>
      </c>
      <c r="J8975" s="0" t="s">
        <v>47</v>
      </c>
      <c r="K8975" s="0" t="s">
        <v>46</v>
      </c>
      <c r="L8975" s="0" t="s">
        <v>47</v>
      </c>
      <c r="M8975" s="0" t="s">
        <v>47</v>
      </c>
      <c r="N8975" s="0" t="n">
        <v>2</v>
      </c>
      <c r="O8975" s="0" t="n">
        <v>51</v>
      </c>
      <c r="P8975" s="0" t="n">
        <v>600</v>
      </c>
      <c r="Q8975" s="0" t="n">
        <v>3.7</v>
      </c>
      <c r="R8975" s="0" t="str">
        <f aca="false">INDEX(Lookup!$B$4:$B$18,MATCH(C8975,Lookup!$A$4:$A$18,0))</f>
        <v>India</v>
      </c>
      <c r="S8975" s="20" t="n">
        <f aca="false">INDEX(Lookup!$D$4:$D$18,MATCH(C8975,Lookup!$A$4:$A$18,0))</f>
        <v>0.012</v>
      </c>
      <c r="T8975" s="21" t="n">
        <f aca="false">ROUND(P8975*S8975,2)</f>
        <v>7.2</v>
      </c>
      <c r="U8975" s="21" t="n">
        <f aca="false">IF(T8975&lt;=10,1,IF(T8975&lt;=20,2,IF(T8975&lt;=30,3,IF(T8975&lt;=40,4,IF(T8975&lt;=50,5,IF(T8975&lt;=100,6,IF(T8975&lt;=250,7,8)))))))</f>
        <v>1</v>
      </c>
      <c r="V8975" s="21" t="n">
        <f aca="false">IF(AND(OR(Dashboard!$T$3="All",R8975=Dashboard!$T$3),OR(Dashboard!$T$4="All",D8975=Dashboard!$T$4)),1,0)</f>
        <v>1</v>
      </c>
      <c r="W8975" s="21" t="n">
        <f aca="false">IF(V8975=1,T8975+ROW()/10000000,0)</f>
        <v>7.2008975</v>
      </c>
    </row>
    <row r="8976" customFormat="false" ht="15" hidden="false" customHeight="false" outlineLevel="0" collapsed="false">
      <c r="A8976" s="0" t="n">
        <v>18423131</v>
      </c>
      <c r="B8976" s="0" t="s">
        <v>18843</v>
      </c>
      <c r="C8976" s="0" t="n">
        <v>1</v>
      </c>
      <c r="D8976" s="0" t="s">
        <v>17189</v>
      </c>
      <c r="E8976" s="0" t="s">
        <v>18844</v>
      </c>
      <c r="F8976" s="0" t="s">
        <v>18801</v>
      </c>
      <c r="G8976" s="0" t="s">
        <v>18802</v>
      </c>
      <c r="H8976" s="0" t="s">
        <v>2359</v>
      </c>
      <c r="I8976" s="0" t="s">
        <v>2123</v>
      </c>
      <c r="J8976" s="0" t="s">
        <v>47</v>
      </c>
      <c r="K8976" s="0" t="s">
        <v>46</v>
      </c>
      <c r="L8976" s="0" t="s">
        <v>47</v>
      </c>
      <c r="M8976" s="0" t="s">
        <v>47</v>
      </c>
      <c r="N8976" s="0" t="n">
        <v>2</v>
      </c>
      <c r="O8976" s="0" t="n">
        <v>42</v>
      </c>
      <c r="P8976" s="0" t="n">
        <v>650</v>
      </c>
      <c r="Q8976" s="0" t="n">
        <v>3.5</v>
      </c>
      <c r="R8976" s="0" t="str">
        <f aca="false">INDEX(Lookup!$B$4:$B$18,MATCH(C8976,Lookup!$A$4:$A$18,0))</f>
        <v>India</v>
      </c>
      <c r="S8976" s="20" t="n">
        <f aca="false">INDEX(Lookup!$D$4:$D$18,MATCH(C8976,Lookup!$A$4:$A$18,0))</f>
        <v>0.012</v>
      </c>
      <c r="T8976" s="21" t="n">
        <f aca="false">ROUND(P8976*S8976,2)</f>
        <v>7.8</v>
      </c>
      <c r="U8976" s="21" t="n">
        <f aca="false">IF(T8976&lt;=10,1,IF(T8976&lt;=20,2,IF(T8976&lt;=30,3,IF(T8976&lt;=40,4,IF(T8976&lt;=50,5,IF(T8976&lt;=100,6,IF(T8976&lt;=250,7,8)))))))</f>
        <v>1</v>
      </c>
      <c r="V8976" s="21" t="n">
        <f aca="false">IF(AND(OR(Dashboard!$T$3="All",R8976=Dashboard!$T$3),OR(Dashboard!$T$4="All",D8976=Dashboard!$T$4)),1,0)</f>
        <v>1</v>
      </c>
      <c r="W8976" s="21" t="n">
        <f aca="false">IF(V8976=1,T8976+ROW()/10000000,0)</f>
        <v>7.8008976</v>
      </c>
    </row>
    <row r="8977" customFormat="false" ht="15" hidden="false" customHeight="false" outlineLevel="0" collapsed="false">
      <c r="A8977" s="0" t="n">
        <v>18418250</v>
      </c>
      <c r="B8977" s="0" t="s">
        <v>13399</v>
      </c>
      <c r="C8977" s="0" t="n">
        <v>1</v>
      </c>
      <c r="D8977" s="0" t="s">
        <v>17189</v>
      </c>
      <c r="E8977" s="0" t="s">
        <v>18845</v>
      </c>
      <c r="F8977" s="0" t="s">
        <v>18801</v>
      </c>
      <c r="G8977" s="0" t="s">
        <v>18802</v>
      </c>
      <c r="H8977" s="0" t="s">
        <v>2359</v>
      </c>
      <c r="I8977" s="0" t="s">
        <v>2123</v>
      </c>
      <c r="J8977" s="0" t="s">
        <v>46</v>
      </c>
      <c r="K8977" s="0" t="s">
        <v>47</v>
      </c>
      <c r="L8977" s="0" t="s">
        <v>47</v>
      </c>
      <c r="M8977" s="0" t="s">
        <v>47</v>
      </c>
      <c r="N8977" s="0" t="n">
        <v>2</v>
      </c>
      <c r="O8977" s="0" t="n">
        <v>31</v>
      </c>
      <c r="P8977" s="0" t="n">
        <v>800</v>
      </c>
      <c r="Q8977" s="0" t="n">
        <v>3.5</v>
      </c>
      <c r="R8977" s="0" t="str">
        <f aca="false">INDEX(Lookup!$B$4:$B$18,MATCH(C8977,Lookup!$A$4:$A$18,0))</f>
        <v>India</v>
      </c>
      <c r="S8977" s="20" t="n">
        <f aca="false">INDEX(Lookup!$D$4:$D$18,MATCH(C8977,Lookup!$A$4:$A$18,0))</f>
        <v>0.012</v>
      </c>
      <c r="T8977" s="21" t="n">
        <f aca="false">ROUND(P8977*S8977,2)</f>
        <v>9.6</v>
      </c>
      <c r="U8977" s="21" t="n">
        <f aca="false">IF(T8977&lt;=10,1,IF(T8977&lt;=20,2,IF(T8977&lt;=30,3,IF(T8977&lt;=40,4,IF(T8977&lt;=50,5,IF(T8977&lt;=100,6,IF(T8977&lt;=250,7,8)))))))</f>
        <v>1</v>
      </c>
      <c r="V8977" s="21" t="n">
        <f aca="false">IF(AND(OR(Dashboard!$T$3="All",R8977=Dashboard!$T$3),OR(Dashboard!$T$4="All",D8977=Dashboard!$T$4)),1,0)</f>
        <v>1</v>
      </c>
      <c r="W8977" s="21" t="n">
        <f aca="false">IF(V8977=1,T8977+ROW()/10000000,0)</f>
        <v>9.6008977</v>
      </c>
    </row>
    <row r="8978" customFormat="false" ht="15" hidden="false" customHeight="false" outlineLevel="0" collapsed="false">
      <c r="A8978" s="0" t="n">
        <v>18439523</v>
      </c>
      <c r="B8978" s="0" t="s">
        <v>18846</v>
      </c>
      <c r="C8978" s="0" t="n">
        <v>1</v>
      </c>
      <c r="D8978" s="0" t="s">
        <v>17189</v>
      </c>
      <c r="E8978" s="0" t="s">
        <v>18847</v>
      </c>
      <c r="F8978" s="0" t="s">
        <v>18801</v>
      </c>
      <c r="G8978" s="0" t="s">
        <v>18802</v>
      </c>
      <c r="H8978" s="0" t="s">
        <v>2293</v>
      </c>
      <c r="I8978" s="0" t="s">
        <v>2123</v>
      </c>
      <c r="J8978" s="0" t="s">
        <v>47</v>
      </c>
      <c r="K8978" s="0" t="s">
        <v>47</v>
      </c>
      <c r="L8978" s="0" t="s">
        <v>47</v>
      </c>
      <c r="M8978" s="0" t="s">
        <v>47</v>
      </c>
      <c r="N8978" s="0" t="n">
        <v>1</v>
      </c>
      <c r="O8978" s="0" t="n">
        <v>1</v>
      </c>
      <c r="P8978" s="0" t="n">
        <v>250</v>
      </c>
      <c r="Q8978" s="0" t="n">
        <v>1</v>
      </c>
      <c r="R8978" s="0" t="str">
        <f aca="false">INDEX(Lookup!$B$4:$B$18,MATCH(C8978,Lookup!$A$4:$A$18,0))</f>
        <v>India</v>
      </c>
      <c r="S8978" s="20" t="n">
        <f aca="false">INDEX(Lookup!$D$4:$D$18,MATCH(C8978,Lookup!$A$4:$A$18,0))</f>
        <v>0.012</v>
      </c>
      <c r="T8978" s="21" t="n">
        <f aca="false">ROUND(P8978*S8978,2)</f>
        <v>3</v>
      </c>
      <c r="U8978" s="21" t="n">
        <f aca="false">IF(T8978&lt;=10,1,IF(T8978&lt;=20,2,IF(T8978&lt;=30,3,IF(T8978&lt;=40,4,IF(T8978&lt;=50,5,IF(T8978&lt;=100,6,IF(T8978&lt;=250,7,8)))))))</f>
        <v>1</v>
      </c>
      <c r="V8978" s="21" t="n">
        <f aca="false">IF(AND(OR(Dashboard!$T$3="All",R8978=Dashboard!$T$3),OR(Dashboard!$T$4="All",D8978=Dashboard!$T$4)),1,0)</f>
        <v>1</v>
      </c>
      <c r="W8978" s="21" t="n">
        <f aca="false">IF(V8978=1,T8978+ROW()/10000000,0)</f>
        <v>3.0008978</v>
      </c>
    </row>
    <row r="8979" customFormat="false" ht="15" hidden="false" customHeight="false" outlineLevel="0" collapsed="false">
      <c r="A8979" s="0" t="n">
        <v>18471723</v>
      </c>
      <c r="B8979" s="0" t="s">
        <v>18848</v>
      </c>
      <c r="C8979" s="0" t="n">
        <v>1</v>
      </c>
      <c r="D8979" s="0" t="s">
        <v>17189</v>
      </c>
      <c r="E8979" s="0" t="s">
        <v>18849</v>
      </c>
      <c r="F8979" s="0" t="s">
        <v>18801</v>
      </c>
      <c r="G8979" s="0" t="s">
        <v>18802</v>
      </c>
      <c r="H8979" s="0" t="s">
        <v>18850</v>
      </c>
      <c r="I8979" s="0" t="s">
        <v>2123</v>
      </c>
      <c r="J8979" s="0" t="s">
        <v>47</v>
      </c>
      <c r="K8979" s="0" t="s">
        <v>47</v>
      </c>
      <c r="L8979" s="0" t="s">
        <v>47</v>
      </c>
      <c r="M8979" s="0" t="s">
        <v>47</v>
      </c>
      <c r="N8979" s="0" t="n">
        <v>1</v>
      </c>
      <c r="O8979" s="0" t="n">
        <v>0</v>
      </c>
      <c r="P8979" s="0" t="n">
        <v>250</v>
      </c>
      <c r="Q8979" s="0" t="n">
        <v>1</v>
      </c>
      <c r="R8979" s="0" t="str">
        <f aca="false">INDEX(Lookup!$B$4:$B$18,MATCH(C8979,Lookup!$A$4:$A$18,0))</f>
        <v>India</v>
      </c>
      <c r="S8979" s="20" t="n">
        <f aca="false">INDEX(Lookup!$D$4:$D$18,MATCH(C8979,Lookup!$A$4:$A$18,0))</f>
        <v>0.012</v>
      </c>
      <c r="T8979" s="21" t="n">
        <f aca="false">ROUND(P8979*S8979,2)</f>
        <v>3</v>
      </c>
      <c r="U8979" s="21" t="n">
        <f aca="false">IF(T8979&lt;=10,1,IF(T8979&lt;=20,2,IF(T8979&lt;=30,3,IF(T8979&lt;=40,4,IF(T8979&lt;=50,5,IF(T8979&lt;=100,6,IF(T8979&lt;=250,7,8)))))))</f>
        <v>1</v>
      </c>
      <c r="V8979" s="21" t="n">
        <f aca="false">IF(AND(OR(Dashboard!$T$3="All",R8979=Dashboard!$T$3),OR(Dashboard!$T$4="All",D8979=Dashboard!$T$4)),1,0)</f>
        <v>1</v>
      </c>
      <c r="W8979" s="21" t="n">
        <f aca="false">IF(V8979=1,T8979+ROW()/10000000,0)</f>
        <v>3.0008979</v>
      </c>
    </row>
    <row r="8980" customFormat="false" ht="15" hidden="false" customHeight="false" outlineLevel="0" collapsed="false">
      <c r="A8980" s="0" t="n">
        <v>18430582</v>
      </c>
      <c r="B8980" s="0" t="s">
        <v>18530</v>
      </c>
      <c r="C8980" s="0" t="n">
        <v>1</v>
      </c>
      <c r="D8980" s="0" t="s">
        <v>17189</v>
      </c>
      <c r="E8980" s="0" t="s">
        <v>18851</v>
      </c>
      <c r="F8980" s="0" t="s">
        <v>18801</v>
      </c>
      <c r="G8980" s="0" t="s">
        <v>18802</v>
      </c>
      <c r="H8980" s="0" t="s">
        <v>2868</v>
      </c>
      <c r="I8980" s="0" t="s">
        <v>2123</v>
      </c>
      <c r="J8980" s="0" t="s">
        <v>47</v>
      </c>
      <c r="K8980" s="0" t="s">
        <v>47</v>
      </c>
      <c r="L8980" s="0" t="s">
        <v>47</v>
      </c>
      <c r="M8980" s="0" t="s">
        <v>47</v>
      </c>
      <c r="N8980" s="0" t="n">
        <v>1</v>
      </c>
      <c r="O8980" s="0" t="n">
        <v>0</v>
      </c>
      <c r="P8980" s="0" t="n">
        <v>300</v>
      </c>
      <c r="Q8980" s="0" t="n">
        <v>1</v>
      </c>
      <c r="R8980" s="0" t="str">
        <f aca="false">INDEX(Lookup!$B$4:$B$18,MATCH(C8980,Lookup!$A$4:$A$18,0))</f>
        <v>India</v>
      </c>
      <c r="S8980" s="20" t="n">
        <f aca="false">INDEX(Lookup!$D$4:$D$18,MATCH(C8980,Lookup!$A$4:$A$18,0))</f>
        <v>0.012</v>
      </c>
      <c r="T8980" s="21" t="n">
        <f aca="false">ROUND(P8980*S8980,2)</f>
        <v>3.6</v>
      </c>
      <c r="U8980" s="21" t="n">
        <f aca="false">IF(T8980&lt;=10,1,IF(T8980&lt;=20,2,IF(T8980&lt;=30,3,IF(T8980&lt;=40,4,IF(T8980&lt;=50,5,IF(T8980&lt;=100,6,IF(T8980&lt;=250,7,8)))))))</f>
        <v>1</v>
      </c>
      <c r="V8980" s="21" t="n">
        <f aca="false">IF(AND(OR(Dashboard!$T$3="All",R8980=Dashboard!$T$3),OR(Dashboard!$T$4="All",D8980=Dashboard!$T$4)),1,0)</f>
        <v>1</v>
      </c>
      <c r="W8980" s="21" t="n">
        <f aca="false">IF(V8980=1,T8980+ROW()/10000000,0)</f>
        <v>3.600898</v>
      </c>
    </row>
    <row r="8981" customFormat="false" ht="15" hidden="false" customHeight="false" outlineLevel="0" collapsed="false">
      <c r="A8981" s="0" t="n">
        <v>18451827</v>
      </c>
      <c r="B8981" s="0" t="s">
        <v>18852</v>
      </c>
      <c r="C8981" s="0" t="n">
        <v>1</v>
      </c>
      <c r="D8981" s="0" t="s">
        <v>17189</v>
      </c>
      <c r="E8981" s="0" t="s">
        <v>18802</v>
      </c>
      <c r="F8981" s="0" t="s">
        <v>18801</v>
      </c>
      <c r="G8981" s="0" t="s">
        <v>18802</v>
      </c>
      <c r="H8981" s="0" t="s">
        <v>18853</v>
      </c>
      <c r="I8981" s="0" t="s">
        <v>2123</v>
      </c>
      <c r="J8981" s="0" t="s">
        <v>47</v>
      </c>
      <c r="K8981" s="0" t="s">
        <v>47</v>
      </c>
      <c r="L8981" s="0" t="s">
        <v>47</v>
      </c>
      <c r="M8981" s="0" t="s">
        <v>47</v>
      </c>
      <c r="N8981" s="0" t="n">
        <v>2</v>
      </c>
      <c r="O8981" s="0" t="n">
        <v>0</v>
      </c>
      <c r="P8981" s="0" t="n">
        <v>500</v>
      </c>
      <c r="Q8981" s="0" t="n">
        <v>1</v>
      </c>
      <c r="R8981" s="0" t="str">
        <f aca="false">INDEX(Lookup!$B$4:$B$18,MATCH(C8981,Lookup!$A$4:$A$18,0))</f>
        <v>India</v>
      </c>
      <c r="S8981" s="20" t="n">
        <f aca="false">INDEX(Lookup!$D$4:$D$18,MATCH(C8981,Lookup!$A$4:$A$18,0))</f>
        <v>0.012</v>
      </c>
      <c r="T8981" s="21" t="n">
        <f aca="false">ROUND(P8981*S8981,2)</f>
        <v>6</v>
      </c>
      <c r="U8981" s="21" t="n">
        <f aca="false">IF(T8981&lt;=10,1,IF(T8981&lt;=20,2,IF(T8981&lt;=30,3,IF(T8981&lt;=40,4,IF(T8981&lt;=50,5,IF(T8981&lt;=100,6,IF(T8981&lt;=250,7,8)))))))</f>
        <v>1</v>
      </c>
      <c r="V8981" s="21" t="n">
        <f aca="false">IF(AND(OR(Dashboard!$T$3="All",R8981=Dashboard!$T$3),OR(Dashboard!$T$4="All",D8981=Dashboard!$T$4)),1,0)</f>
        <v>1</v>
      </c>
      <c r="W8981" s="21" t="n">
        <f aca="false">IF(V8981=1,T8981+ROW()/10000000,0)</f>
        <v>6.0008981</v>
      </c>
    </row>
    <row r="8982" customFormat="false" ht="15" hidden="false" customHeight="false" outlineLevel="0" collapsed="false">
      <c r="A8982" s="0" t="n">
        <v>18439527</v>
      </c>
      <c r="B8982" s="0" t="s">
        <v>18854</v>
      </c>
      <c r="C8982" s="0" t="n">
        <v>1</v>
      </c>
      <c r="D8982" s="0" t="s">
        <v>17189</v>
      </c>
      <c r="E8982" s="0" t="s">
        <v>18855</v>
      </c>
      <c r="F8982" s="0" t="s">
        <v>18801</v>
      </c>
      <c r="G8982" s="0" t="s">
        <v>18802</v>
      </c>
      <c r="H8982" s="0" t="s">
        <v>3142</v>
      </c>
      <c r="I8982" s="0" t="s">
        <v>2123</v>
      </c>
      <c r="J8982" s="0" t="s">
        <v>47</v>
      </c>
      <c r="K8982" s="0" t="s">
        <v>47</v>
      </c>
      <c r="L8982" s="0" t="s">
        <v>47</v>
      </c>
      <c r="M8982" s="0" t="s">
        <v>47</v>
      </c>
      <c r="N8982" s="0" t="n">
        <v>1</v>
      </c>
      <c r="O8982" s="0" t="n">
        <v>1</v>
      </c>
      <c r="P8982" s="0" t="n">
        <v>200</v>
      </c>
      <c r="Q8982" s="0" t="n">
        <v>1</v>
      </c>
      <c r="R8982" s="0" t="str">
        <f aca="false">INDEX(Lookup!$B$4:$B$18,MATCH(C8982,Lookup!$A$4:$A$18,0))</f>
        <v>India</v>
      </c>
      <c r="S8982" s="20" t="n">
        <f aca="false">INDEX(Lookup!$D$4:$D$18,MATCH(C8982,Lookup!$A$4:$A$18,0))</f>
        <v>0.012</v>
      </c>
      <c r="T8982" s="21" t="n">
        <f aca="false">ROUND(P8982*S8982,2)</f>
        <v>2.4</v>
      </c>
      <c r="U8982" s="21" t="n">
        <f aca="false">IF(T8982&lt;=10,1,IF(T8982&lt;=20,2,IF(T8982&lt;=30,3,IF(T8982&lt;=40,4,IF(T8982&lt;=50,5,IF(T8982&lt;=100,6,IF(T8982&lt;=250,7,8)))))))</f>
        <v>1</v>
      </c>
      <c r="V8982" s="21" t="n">
        <f aca="false">IF(AND(OR(Dashboard!$T$3="All",R8982=Dashboard!$T$3),OR(Dashboard!$T$4="All",D8982=Dashboard!$T$4)),1,0)</f>
        <v>1</v>
      </c>
      <c r="W8982" s="21" t="n">
        <f aca="false">IF(V8982=1,T8982+ROW()/10000000,0)</f>
        <v>2.4008982</v>
      </c>
    </row>
    <row r="8983" customFormat="false" ht="15" hidden="false" customHeight="false" outlineLevel="0" collapsed="false">
      <c r="A8983" s="0" t="n">
        <v>18313605</v>
      </c>
      <c r="B8983" s="0" t="s">
        <v>18856</v>
      </c>
      <c r="C8983" s="0" t="n">
        <v>1</v>
      </c>
      <c r="D8983" s="0" t="s">
        <v>17189</v>
      </c>
      <c r="E8983" s="0" t="s">
        <v>18857</v>
      </c>
      <c r="F8983" s="0" t="s">
        <v>18801</v>
      </c>
      <c r="G8983" s="0" t="s">
        <v>18802</v>
      </c>
      <c r="H8983" s="0" t="s">
        <v>156</v>
      </c>
      <c r="I8983" s="0" t="s">
        <v>2123</v>
      </c>
      <c r="J8983" s="0" t="s">
        <v>47</v>
      </c>
      <c r="K8983" s="0" t="s">
        <v>47</v>
      </c>
      <c r="L8983" s="0" t="s">
        <v>47</v>
      </c>
      <c r="M8983" s="0" t="s">
        <v>47</v>
      </c>
      <c r="N8983" s="0" t="n">
        <v>1</v>
      </c>
      <c r="O8983" s="0" t="n">
        <v>2</v>
      </c>
      <c r="P8983" s="0" t="n">
        <v>300</v>
      </c>
      <c r="Q8983" s="0" t="n">
        <v>1</v>
      </c>
      <c r="R8983" s="0" t="str">
        <f aca="false">INDEX(Lookup!$B$4:$B$18,MATCH(C8983,Lookup!$A$4:$A$18,0))</f>
        <v>India</v>
      </c>
      <c r="S8983" s="20" t="n">
        <f aca="false">INDEX(Lookup!$D$4:$D$18,MATCH(C8983,Lookup!$A$4:$A$18,0))</f>
        <v>0.012</v>
      </c>
      <c r="T8983" s="21" t="n">
        <f aca="false">ROUND(P8983*S8983,2)</f>
        <v>3.6</v>
      </c>
      <c r="U8983" s="21" t="n">
        <f aca="false">IF(T8983&lt;=10,1,IF(T8983&lt;=20,2,IF(T8983&lt;=30,3,IF(T8983&lt;=40,4,IF(T8983&lt;=50,5,IF(T8983&lt;=100,6,IF(T8983&lt;=250,7,8)))))))</f>
        <v>1</v>
      </c>
      <c r="V8983" s="21" t="n">
        <f aca="false">IF(AND(OR(Dashboard!$T$3="All",R8983=Dashboard!$T$3),OR(Dashboard!$T$4="All",D8983=Dashboard!$T$4)),1,0)</f>
        <v>1</v>
      </c>
      <c r="W8983" s="21" t="n">
        <f aca="false">IF(V8983=1,T8983+ROW()/10000000,0)</f>
        <v>3.6008983</v>
      </c>
    </row>
    <row r="8984" customFormat="false" ht="15" hidden="false" customHeight="false" outlineLevel="0" collapsed="false">
      <c r="A8984" s="0" t="n">
        <v>18372662</v>
      </c>
      <c r="B8984" s="0" t="s">
        <v>18858</v>
      </c>
      <c r="C8984" s="0" t="n">
        <v>1</v>
      </c>
      <c r="D8984" s="0" t="s">
        <v>17189</v>
      </c>
      <c r="E8984" s="0" t="s">
        <v>18859</v>
      </c>
      <c r="F8984" s="0" t="s">
        <v>18801</v>
      </c>
      <c r="G8984" s="0" t="s">
        <v>18802</v>
      </c>
      <c r="H8984" s="0" t="s">
        <v>2662</v>
      </c>
      <c r="I8984" s="0" t="s">
        <v>2123</v>
      </c>
      <c r="J8984" s="0" t="s">
        <v>47</v>
      </c>
      <c r="K8984" s="0" t="s">
        <v>47</v>
      </c>
      <c r="L8984" s="0" t="s">
        <v>47</v>
      </c>
      <c r="M8984" s="0" t="s">
        <v>47</v>
      </c>
      <c r="N8984" s="0" t="n">
        <v>2</v>
      </c>
      <c r="O8984" s="0" t="n">
        <v>0</v>
      </c>
      <c r="P8984" s="0" t="n">
        <v>500</v>
      </c>
      <c r="Q8984" s="0" t="n">
        <v>1</v>
      </c>
      <c r="R8984" s="0" t="str">
        <f aca="false">INDEX(Lookup!$B$4:$B$18,MATCH(C8984,Lookup!$A$4:$A$18,0))</f>
        <v>India</v>
      </c>
      <c r="S8984" s="20" t="n">
        <f aca="false">INDEX(Lookup!$D$4:$D$18,MATCH(C8984,Lookup!$A$4:$A$18,0))</f>
        <v>0.012</v>
      </c>
      <c r="T8984" s="21" t="n">
        <f aca="false">ROUND(P8984*S8984,2)</f>
        <v>6</v>
      </c>
      <c r="U8984" s="21" t="n">
        <f aca="false">IF(T8984&lt;=10,1,IF(T8984&lt;=20,2,IF(T8984&lt;=30,3,IF(T8984&lt;=40,4,IF(T8984&lt;=50,5,IF(T8984&lt;=100,6,IF(T8984&lt;=250,7,8)))))))</f>
        <v>1</v>
      </c>
      <c r="V8984" s="21" t="n">
        <f aca="false">IF(AND(OR(Dashboard!$T$3="All",R8984=Dashboard!$T$3),OR(Dashboard!$T$4="All",D8984=Dashboard!$T$4)),1,0)</f>
        <v>1</v>
      </c>
      <c r="W8984" s="21" t="n">
        <f aca="false">IF(V8984=1,T8984+ROW()/10000000,0)</f>
        <v>6.0008984</v>
      </c>
    </row>
    <row r="8985" customFormat="false" ht="15" hidden="false" customHeight="false" outlineLevel="0" collapsed="false">
      <c r="A8985" s="0" t="n">
        <v>18435336</v>
      </c>
      <c r="B8985" s="0" t="s">
        <v>18860</v>
      </c>
      <c r="C8985" s="0" t="n">
        <v>1</v>
      </c>
      <c r="D8985" s="0" t="s">
        <v>17189</v>
      </c>
      <c r="E8985" s="0" t="s">
        <v>18861</v>
      </c>
      <c r="F8985" s="0" t="s">
        <v>18801</v>
      </c>
      <c r="G8985" s="0" t="s">
        <v>18802</v>
      </c>
      <c r="H8985" s="0" t="s">
        <v>7531</v>
      </c>
      <c r="I8985" s="0" t="s">
        <v>2123</v>
      </c>
      <c r="J8985" s="0" t="s">
        <v>47</v>
      </c>
      <c r="K8985" s="0" t="s">
        <v>47</v>
      </c>
      <c r="L8985" s="0" t="s">
        <v>47</v>
      </c>
      <c r="M8985" s="0" t="s">
        <v>47</v>
      </c>
      <c r="N8985" s="0" t="n">
        <v>1</v>
      </c>
      <c r="O8985" s="0" t="n">
        <v>0</v>
      </c>
      <c r="P8985" s="0" t="n">
        <v>100</v>
      </c>
      <c r="Q8985" s="0" t="n">
        <v>1</v>
      </c>
      <c r="R8985" s="0" t="str">
        <f aca="false">INDEX(Lookup!$B$4:$B$18,MATCH(C8985,Lookup!$A$4:$A$18,0))</f>
        <v>India</v>
      </c>
      <c r="S8985" s="20" t="n">
        <f aca="false">INDEX(Lookup!$D$4:$D$18,MATCH(C8985,Lookup!$A$4:$A$18,0))</f>
        <v>0.012</v>
      </c>
      <c r="T8985" s="21" t="n">
        <f aca="false">ROUND(P8985*S8985,2)</f>
        <v>1.2</v>
      </c>
      <c r="U8985" s="21" t="n">
        <f aca="false">IF(T8985&lt;=10,1,IF(T8985&lt;=20,2,IF(T8985&lt;=30,3,IF(T8985&lt;=40,4,IF(T8985&lt;=50,5,IF(T8985&lt;=100,6,IF(T8985&lt;=250,7,8)))))))</f>
        <v>1</v>
      </c>
      <c r="V8985" s="21" t="n">
        <f aca="false">IF(AND(OR(Dashboard!$T$3="All",R8985=Dashboard!$T$3),OR(Dashboard!$T$4="All",D8985=Dashboard!$T$4)),1,0)</f>
        <v>1</v>
      </c>
      <c r="W8985" s="21" t="n">
        <f aca="false">IF(V8985=1,T8985+ROW()/10000000,0)</f>
        <v>1.2008985</v>
      </c>
    </row>
    <row r="8986" customFormat="false" ht="15" hidden="false" customHeight="false" outlineLevel="0" collapsed="false">
      <c r="A8986" s="0" t="n">
        <v>18418232</v>
      </c>
      <c r="B8986" s="0" t="s">
        <v>18862</v>
      </c>
      <c r="C8986" s="0" t="n">
        <v>1</v>
      </c>
      <c r="D8986" s="0" t="s">
        <v>17189</v>
      </c>
      <c r="E8986" s="0" t="s">
        <v>18863</v>
      </c>
      <c r="F8986" s="0" t="s">
        <v>18801</v>
      </c>
      <c r="G8986" s="0" t="s">
        <v>18802</v>
      </c>
      <c r="H8986" s="0" t="s">
        <v>402</v>
      </c>
      <c r="I8986" s="0" t="s">
        <v>2123</v>
      </c>
      <c r="J8986" s="0" t="s">
        <v>47</v>
      </c>
      <c r="K8986" s="0" t="s">
        <v>47</v>
      </c>
      <c r="L8986" s="0" t="s">
        <v>47</v>
      </c>
      <c r="M8986" s="0" t="s">
        <v>47</v>
      </c>
      <c r="N8986" s="0" t="n">
        <v>1</v>
      </c>
      <c r="O8986" s="0" t="n">
        <v>0</v>
      </c>
      <c r="P8986" s="0" t="n">
        <v>100</v>
      </c>
      <c r="Q8986" s="0" t="n">
        <v>1</v>
      </c>
      <c r="R8986" s="0" t="str">
        <f aca="false">INDEX(Lookup!$B$4:$B$18,MATCH(C8986,Lookup!$A$4:$A$18,0))</f>
        <v>India</v>
      </c>
      <c r="S8986" s="20" t="n">
        <f aca="false">INDEX(Lookup!$D$4:$D$18,MATCH(C8986,Lookup!$A$4:$A$18,0))</f>
        <v>0.012</v>
      </c>
      <c r="T8986" s="21" t="n">
        <f aca="false">ROUND(P8986*S8986,2)</f>
        <v>1.2</v>
      </c>
      <c r="U8986" s="21" t="n">
        <f aca="false">IF(T8986&lt;=10,1,IF(T8986&lt;=20,2,IF(T8986&lt;=30,3,IF(T8986&lt;=40,4,IF(T8986&lt;=50,5,IF(T8986&lt;=100,6,IF(T8986&lt;=250,7,8)))))))</f>
        <v>1</v>
      </c>
      <c r="V8986" s="21" t="n">
        <f aca="false">IF(AND(OR(Dashboard!$T$3="All",R8986=Dashboard!$T$3),OR(Dashboard!$T$4="All",D8986=Dashboard!$T$4)),1,0)</f>
        <v>1</v>
      </c>
      <c r="W8986" s="21" t="n">
        <f aca="false">IF(V8986=1,T8986+ROW()/10000000,0)</f>
        <v>1.2008986</v>
      </c>
    </row>
    <row r="8987" customFormat="false" ht="15" hidden="false" customHeight="false" outlineLevel="0" collapsed="false">
      <c r="A8987" s="0" t="n">
        <v>18433873</v>
      </c>
      <c r="B8987" s="0" t="s">
        <v>18864</v>
      </c>
      <c r="C8987" s="0" t="n">
        <v>1</v>
      </c>
      <c r="D8987" s="0" t="s">
        <v>17189</v>
      </c>
      <c r="E8987" s="0" t="s">
        <v>18865</v>
      </c>
      <c r="F8987" s="0" t="s">
        <v>18801</v>
      </c>
      <c r="G8987" s="0" t="s">
        <v>18802</v>
      </c>
      <c r="H8987" s="0" t="s">
        <v>2359</v>
      </c>
      <c r="I8987" s="0" t="s">
        <v>2123</v>
      </c>
      <c r="J8987" s="0" t="s">
        <v>47</v>
      </c>
      <c r="K8987" s="0" t="s">
        <v>47</v>
      </c>
      <c r="L8987" s="0" t="s">
        <v>47</v>
      </c>
      <c r="M8987" s="0" t="s">
        <v>47</v>
      </c>
      <c r="N8987" s="0" t="n">
        <v>2</v>
      </c>
      <c r="O8987" s="0" t="n">
        <v>1</v>
      </c>
      <c r="P8987" s="0" t="n">
        <v>600</v>
      </c>
      <c r="Q8987" s="0" t="n">
        <v>1</v>
      </c>
      <c r="R8987" s="0" t="str">
        <f aca="false">INDEX(Lookup!$B$4:$B$18,MATCH(C8987,Lookup!$A$4:$A$18,0))</f>
        <v>India</v>
      </c>
      <c r="S8987" s="20" t="n">
        <f aca="false">INDEX(Lookup!$D$4:$D$18,MATCH(C8987,Lookup!$A$4:$A$18,0))</f>
        <v>0.012</v>
      </c>
      <c r="T8987" s="21" t="n">
        <f aca="false">ROUND(P8987*S8987,2)</f>
        <v>7.2</v>
      </c>
      <c r="U8987" s="21" t="n">
        <f aca="false">IF(T8987&lt;=10,1,IF(T8987&lt;=20,2,IF(T8987&lt;=30,3,IF(T8987&lt;=40,4,IF(T8987&lt;=50,5,IF(T8987&lt;=100,6,IF(T8987&lt;=250,7,8)))))))</f>
        <v>1</v>
      </c>
      <c r="V8987" s="21" t="n">
        <f aca="false">IF(AND(OR(Dashboard!$T$3="All",R8987=Dashboard!$T$3),OR(Dashboard!$T$4="All",D8987=Dashboard!$T$4)),1,0)</f>
        <v>1</v>
      </c>
      <c r="W8987" s="21" t="n">
        <f aca="false">IF(V8987=1,T8987+ROW()/10000000,0)</f>
        <v>7.2008987</v>
      </c>
    </row>
    <row r="8988" customFormat="false" ht="15" hidden="false" customHeight="false" outlineLevel="0" collapsed="false">
      <c r="A8988" s="0" t="n">
        <v>18383464</v>
      </c>
      <c r="B8988" s="0" t="s">
        <v>18866</v>
      </c>
      <c r="C8988" s="0" t="n">
        <v>1</v>
      </c>
      <c r="D8988" s="0" t="s">
        <v>17189</v>
      </c>
      <c r="E8988" s="0" t="s">
        <v>18867</v>
      </c>
      <c r="F8988" s="0" t="s">
        <v>18801</v>
      </c>
      <c r="G8988" s="0" t="s">
        <v>18802</v>
      </c>
      <c r="H8988" s="0" t="s">
        <v>3142</v>
      </c>
      <c r="I8988" s="0" t="s">
        <v>2123</v>
      </c>
      <c r="J8988" s="0" t="s">
        <v>47</v>
      </c>
      <c r="K8988" s="0" t="s">
        <v>47</v>
      </c>
      <c r="L8988" s="0" t="s">
        <v>47</v>
      </c>
      <c r="M8988" s="0" t="s">
        <v>47</v>
      </c>
      <c r="N8988" s="0" t="n">
        <v>1</v>
      </c>
      <c r="O8988" s="0" t="n">
        <v>0</v>
      </c>
      <c r="P8988" s="0" t="n">
        <v>250</v>
      </c>
      <c r="Q8988" s="0" t="n">
        <v>1</v>
      </c>
      <c r="R8988" s="0" t="str">
        <f aca="false">INDEX(Lookup!$B$4:$B$18,MATCH(C8988,Lookup!$A$4:$A$18,0))</f>
        <v>India</v>
      </c>
      <c r="S8988" s="20" t="n">
        <f aca="false">INDEX(Lookup!$D$4:$D$18,MATCH(C8988,Lookup!$A$4:$A$18,0))</f>
        <v>0.012</v>
      </c>
      <c r="T8988" s="21" t="n">
        <f aca="false">ROUND(P8988*S8988,2)</f>
        <v>3</v>
      </c>
      <c r="U8988" s="21" t="n">
        <f aca="false">IF(T8988&lt;=10,1,IF(T8988&lt;=20,2,IF(T8988&lt;=30,3,IF(T8988&lt;=40,4,IF(T8988&lt;=50,5,IF(T8988&lt;=100,6,IF(T8988&lt;=250,7,8)))))))</f>
        <v>1</v>
      </c>
      <c r="V8988" s="21" t="n">
        <f aca="false">IF(AND(OR(Dashboard!$T$3="All",R8988=Dashboard!$T$3),OR(Dashboard!$T$4="All",D8988=Dashboard!$T$4)),1,0)</f>
        <v>1</v>
      </c>
      <c r="W8988" s="21" t="n">
        <f aca="false">IF(V8988=1,T8988+ROW()/10000000,0)</f>
        <v>3.0008988</v>
      </c>
    </row>
    <row r="8989" customFormat="false" ht="15" hidden="false" customHeight="false" outlineLevel="0" collapsed="false">
      <c r="A8989" s="0" t="n">
        <v>18354978</v>
      </c>
      <c r="B8989" s="0" t="s">
        <v>2408</v>
      </c>
      <c r="C8989" s="0" t="n">
        <v>1</v>
      </c>
      <c r="D8989" s="0" t="s">
        <v>17189</v>
      </c>
      <c r="E8989" s="0" t="s">
        <v>18868</v>
      </c>
      <c r="F8989" s="0" t="s">
        <v>18801</v>
      </c>
      <c r="G8989" s="0" t="s">
        <v>18802</v>
      </c>
      <c r="H8989" s="0" t="s">
        <v>3392</v>
      </c>
      <c r="I8989" s="0" t="s">
        <v>2123</v>
      </c>
      <c r="J8989" s="0" t="s">
        <v>47</v>
      </c>
      <c r="K8989" s="0" t="s">
        <v>47</v>
      </c>
      <c r="L8989" s="0" t="s">
        <v>47</v>
      </c>
      <c r="M8989" s="0" t="s">
        <v>47</v>
      </c>
      <c r="N8989" s="0" t="n">
        <v>2</v>
      </c>
      <c r="O8989" s="0" t="n">
        <v>2</v>
      </c>
      <c r="P8989" s="0" t="n">
        <v>700</v>
      </c>
      <c r="Q8989" s="0" t="n">
        <v>1</v>
      </c>
      <c r="R8989" s="0" t="str">
        <f aca="false">INDEX(Lookup!$B$4:$B$18,MATCH(C8989,Lookup!$A$4:$A$18,0))</f>
        <v>India</v>
      </c>
      <c r="S8989" s="20" t="n">
        <f aca="false">INDEX(Lookup!$D$4:$D$18,MATCH(C8989,Lookup!$A$4:$A$18,0))</f>
        <v>0.012</v>
      </c>
      <c r="T8989" s="21" t="n">
        <f aca="false">ROUND(P8989*S8989,2)</f>
        <v>8.4</v>
      </c>
      <c r="U8989" s="21" t="n">
        <f aca="false">IF(T8989&lt;=10,1,IF(T8989&lt;=20,2,IF(T8989&lt;=30,3,IF(T8989&lt;=40,4,IF(T8989&lt;=50,5,IF(T8989&lt;=100,6,IF(T8989&lt;=250,7,8)))))))</f>
        <v>1</v>
      </c>
      <c r="V8989" s="21" t="n">
        <f aca="false">IF(AND(OR(Dashboard!$T$3="All",R8989=Dashboard!$T$3),OR(Dashboard!$T$4="All",D8989=Dashboard!$T$4)),1,0)</f>
        <v>1</v>
      </c>
      <c r="W8989" s="21" t="n">
        <f aca="false">IF(V8989=1,T8989+ROW()/10000000,0)</f>
        <v>8.4008989</v>
      </c>
    </row>
    <row r="8990" customFormat="false" ht="15" hidden="false" customHeight="false" outlineLevel="0" collapsed="false">
      <c r="A8990" s="0" t="n">
        <v>18469970</v>
      </c>
      <c r="B8990" s="0" t="s">
        <v>18869</v>
      </c>
      <c r="C8990" s="0" t="n">
        <v>1</v>
      </c>
      <c r="D8990" s="0" t="s">
        <v>17189</v>
      </c>
      <c r="E8990" s="0" t="s">
        <v>18870</v>
      </c>
      <c r="F8990" s="0" t="s">
        <v>18801</v>
      </c>
      <c r="G8990" s="0" t="s">
        <v>18802</v>
      </c>
      <c r="H8990" s="0" t="s">
        <v>3000</v>
      </c>
      <c r="I8990" s="0" t="s">
        <v>2123</v>
      </c>
      <c r="J8990" s="0" t="s">
        <v>47</v>
      </c>
      <c r="K8990" s="0" t="s">
        <v>47</v>
      </c>
      <c r="L8990" s="0" t="s">
        <v>47</v>
      </c>
      <c r="M8990" s="0" t="s">
        <v>47</v>
      </c>
      <c r="N8990" s="0" t="n">
        <v>2</v>
      </c>
      <c r="O8990" s="0" t="n">
        <v>3</v>
      </c>
      <c r="P8990" s="0" t="n">
        <v>500</v>
      </c>
      <c r="Q8990" s="0" t="n">
        <v>1</v>
      </c>
      <c r="R8990" s="0" t="str">
        <f aca="false">INDEX(Lookup!$B$4:$B$18,MATCH(C8990,Lookup!$A$4:$A$18,0))</f>
        <v>India</v>
      </c>
      <c r="S8990" s="20" t="n">
        <f aca="false">INDEX(Lookup!$D$4:$D$18,MATCH(C8990,Lookup!$A$4:$A$18,0))</f>
        <v>0.012</v>
      </c>
      <c r="T8990" s="21" t="n">
        <f aca="false">ROUND(P8990*S8990,2)</f>
        <v>6</v>
      </c>
      <c r="U8990" s="21" t="n">
        <f aca="false">IF(T8990&lt;=10,1,IF(T8990&lt;=20,2,IF(T8990&lt;=30,3,IF(T8990&lt;=40,4,IF(T8990&lt;=50,5,IF(T8990&lt;=100,6,IF(T8990&lt;=250,7,8)))))))</f>
        <v>1</v>
      </c>
      <c r="V8990" s="21" t="n">
        <f aca="false">IF(AND(OR(Dashboard!$T$3="All",R8990=Dashboard!$T$3),OR(Dashboard!$T$4="All",D8990=Dashboard!$T$4)),1,0)</f>
        <v>1</v>
      </c>
      <c r="W8990" s="21" t="n">
        <f aca="false">IF(V8990=1,T8990+ROW()/10000000,0)</f>
        <v>6.000899</v>
      </c>
    </row>
    <row r="8991" customFormat="false" ht="15" hidden="false" customHeight="false" outlineLevel="0" collapsed="false">
      <c r="A8991" s="0" t="n">
        <v>18441651</v>
      </c>
      <c r="B8991" s="0" t="s">
        <v>18871</v>
      </c>
      <c r="C8991" s="0" t="n">
        <v>1</v>
      </c>
      <c r="D8991" s="0" t="s">
        <v>17189</v>
      </c>
      <c r="E8991" s="0" t="s">
        <v>18872</v>
      </c>
      <c r="F8991" s="0" t="s">
        <v>18801</v>
      </c>
      <c r="G8991" s="0" t="s">
        <v>18802</v>
      </c>
      <c r="H8991" s="0" t="s">
        <v>69</v>
      </c>
      <c r="I8991" s="0" t="s">
        <v>2123</v>
      </c>
      <c r="J8991" s="0" t="s">
        <v>47</v>
      </c>
      <c r="K8991" s="0" t="s">
        <v>47</v>
      </c>
      <c r="L8991" s="0" t="s">
        <v>47</v>
      </c>
      <c r="M8991" s="0" t="s">
        <v>47</v>
      </c>
      <c r="N8991" s="0" t="n">
        <v>1</v>
      </c>
      <c r="O8991" s="0" t="n">
        <v>0</v>
      </c>
      <c r="P8991" s="0" t="n">
        <v>450</v>
      </c>
      <c r="Q8991" s="0" t="n">
        <v>1</v>
      </c>
      <c r="R8991" s="0" t="str">
        <f aca="false">INDEX(Lookup!$B$4:$B$18,MATCH(C8991,Lookup!$A$4:$A$18,0))</f>
        <v>India</v>
      </c>
      <c r="S8991" s="20" t="n">
        <f aca="false">INDEX(Lookup!$D$4:$D$18,MATCH(C8991,Lookup!$A$4:$A$18,0))</f>
        <v>0.012</v>
      </c>
      <c r="T8991" s="21" t="n">
        <f aca="false">ROUND(P8991*S8991,2)</f>
        <v>5.4</v>
      </c>
      <c r="U8991" s="21" t="n">
        <f aca="false">IF(T8991&lt;=10,1,IF(T8991&lt;=20,2,IF(T8991&lt;=30,3,IF(T8991&lt;=40,4,IF(T8991&lt;=50,5,IF(T8991&lt;=100,6,IF(T8991&lt;=250,7,8)))))))</f>
        <v>1</v>
      </c>
      <c r="V8991" s="21" t="n">
        <f aca="false">IF(AND(OR(Dashboard!$T$3="All",R8991=Dashboard!$T$3),OR(Dashboard!$T$4="All",D8991=Dashboard!$T$4)),1,0)</f>
        <v>1</v>
      </c>
      <c r="W8991" s="21" t="n">
        <f aca="false">IF(V8991=1,T8991+ROW()/10000000,0)</f>
        <v>5.4008991</v>
      </c>
    </row>
    <row r="8992" customFormat="false" ht="15" hidden="false" customHeight="false" outlineLevel="0" collapsed="false">
      <c r="A8992" s="0" t="n">
        <v>18415977</v>
      </c>
      <c r="B8992" s="0" t="s">
        <v>18873</v>
      </c>
      <c r="C8992" s="0" t="n">
        <v>1</v>
      </c>
      <c r="D8992" s="0" t="s">
        <v>17189</v>
      </c>
      <c r="E8992" s="0" t="s">
        <v>18874</v>
      </c>
      <c r="F8992" s="0" t="s">
        <v>18801</v>
      </c>
      <c r="G8992" s="0" t="s">
        <v>18802</v>
      </c>
      <c r="H8992" s="0" t="s">
        <v>2975</v>
      </c>
      <c r="I8992" s="0" t="s">
        <v>2123</v>
      </c>
      <c r="J8992" s="0" t="s">
        <v>47</v>
      </c>
      <c r="K8992" s="0" t="s">
        <v>47</v>
      </c>
      <c r="L8992" s="0" t="s">
        <v>47</v>
      </c>
      <c r="M8992" s="0" t="s">
        <v>47</v>
      </c>
      <c r="N8992" s="0" t="n">
        <v>1</v>
      </c>
      <c r="O8992" s="0" t="n">
        <v>0</v>
      </c>
      <c r="P8992" s="0" t="n">
        <v>350</v>
      </c>
      <c r="Q8992" s="0" t="n">
        <v>1</v>
      </c>
      <c r="R8992" s="0" t="str">
        <f aca="false">INDEX(Lookup!$B$4:$B$18,MATCH(C8992,Lookup!$A$4:$A$18,0))</f>
        <v>India</v>
      </c>
      <c r="S8992" s="20" t="n">
        <f aca="false">INDEX(Lookup!$D$4:$D$18,MATCH(C8992,Lookup!$A$4:$A$18,0))</f>
        <v>0.012</v>
      </c>
      <c r="T8992" s="21" t="n">
        <f aca="false">ROUND(P8992*S8992,2)</f>
        <v>4.2</v>
      </c>
      <c r="U8992" s="21" t="n">
        <f aca="false">IF(T8992&lt;=10,1,IF(T8992&lt;=20,2,IF(T8992&lt;=30,3,IF(T8992&lt;=40,4,IF(T8992&lt;=50,5,IF(T8992&lt;=100,6,IF(T8992&lt;=250,7,8)))))))</f>
        <v>1</v>
      </c>
      <c r="V8992" s="21" t="n">
        <f aca="false">IF(AND(OR(Dashboard!$T$3="All",R8992=Dashboard!$T$3),OR(Dashboard!$T$4="All",D8992=Dashboard!$T$4)),1,0)</f>
        <v>1</v>
      </c>
      <c r="W8992" s="21" t="n">
        <f aca="false">IF(V8992=1,T8992+ROW()/10000000,0)</f>
        <v>4.2008992</v>
      </c>
    </row>
    <row r="8993" customFormat="false" ht="15" hidden="false" customHeight="false" outlineLevel="0" collapsed="false">
      <c r="A8993" s="0" t="n">
        <v>18439532</v>
      </c>
      <c r="B8993" s="0" t="s">
        <v>18875</v>
      </c>
      <c r="C8993" s="0" t="n">
        <v>1</v>
      </c>
      <c r="D8993" s="0" t="s">
        <v>17189</v>
      </c>
      <c r="E8993" s="0" t="s">
        <v>18876</v>
      </c>
      <c r="F8993" s="0" t="s">
        <v>18801</v>
      </c>
      <c r="G8993" s="0" t="s">
        <v>18802</v>
      </c>
      <c r="H8993" s="0" t="s">
        <v>69</v>
      </c>
      <c r="I8993" s="0" t="s">
        <v>2123</v>
      </c>
      <c r="J8993" s="0" t="s">
        <v>47</v>
      </c>
      <c r="K8993" s="0" t="s">
        <v>47</v>
      </c>
      <c r="L8993" s="0" t="s">
        <v>47</v>
      </c>
      <c r="M8993" s="0" t="s">
        <v>47</v>
      </c>
      <c r="N8993" s="0" t="n">
        <v>1</v>
      </c>
      <c r="O8993" s="0" t="n">
        <v>0</v>
      </c>
      <c r="P8993" s="0" t="n">
        <v>300</v>
      </c>
      <c r="Q8993" s="0" t="n">
        <v>1</v>
      </c>
      <c r="R8993" s="0" t="str">
        <f aca="false">INDEX(Lookup!$B$4:$B$18,MATCH(C8993,Lookup!$A$4:$A$18,0))</f>
        <v>India</v>
      </c>
      <c r="S8993" s="20" t="n">
        <f aca="false">INDEX(Lookup!$D$4:$D$18,MATCH(C8993,Lookup!$A$4:$A$18,0))</f>
        <v>0.012</v>
      </c>
      <c r="T8993" s="21" t="n">
        <f aca="false">ROUND(P8993*S8993,2)</f>
        <v>3.6</v>
      </c>
      <c r="U8993" s="21" t="n">
        <f aca="false">IF(T8993&lt;=10,1,IF(T8993&lt;=20,2,IF(T8993&lt;=30,3,IF(T8993&lt;=40,4,IF(T8993&lt;=50,5,IF(T8993&lt;=100,6,IF(T8993&lt;=250,7,8)))))))</f>
        <v>1</v>
      </c>
      <c r="V8993" s="21" t="n">
        <f aca="false">IF(AND(OR(Dashboard!$T$3="All",R8993=Dashboard!$T$3),OR(Dashboard!$T$4="All",D8993=Dashboard!$T$4)),1,0)</f>
        <v>1</v>
      </c>
      <c r="W8993" s="21" t="n">
        <f aca="false">IF(V8993=1,T8993+ROW()/10000000,0)</f>
        <v>3.6008993</v>
      </c>
    </row>
    <row r="8994" customFormat="false" ht="15" hidden="false" customHeight="false" outlineLevel="0" collapsed="false">
      <c r="A8994" s="0" t="n">
        <v>18435288</v>
      </c>
      <c r="B8994" s="0" t="s">
        <v>2973</v>
      </c>
      <c r="C8994" s="0" t="n">
        <v>1</v>
      </c>
      <c r="D8994" s="0" t="s">
        <v>17189</v>
      </c>
      <c r="E8994" s="0" t="s">
        <v>18877</v>
      </c>
      <c r="F8994" s="0" t="s">
        <v>18801</v>
      </c>
      <c r="G8994" s="0" t="s">
        <v>18802</v>
      </c>
      <c r="H8994" s="0" t="s">
        <v>2975</v>
      </c>
      <c r="I8994" s="0" t="s">
        <v>2123</v>
      </c>
      <c r="J8994" s="0" t="s">
        <v>47</v>
      </c>
      <c r="K8994" s="0" t="s">
        <v>47</v>
      </c>
      <c r="L8994" s="0" t="s">
        <v>47</v>
      </c>
      <c r="M8994" s="0" t="s">
        <v>47</v>
      </c>
      <c r="N8994" s="0" t="n">
        <v>1</v>
      </c>
      <c r="O8994" s="0" t="n">
        <v>2</v>
      </c>
      <c r="P8994" s="0" t="n">
        <v>350</v>
      </c>
      <c r="Q8994" s="0" t="n">
        <v>1</v>
      </c>
      <c r="R8994" s="0" t="str">
        <f aca="false">INDEX(Lookup!$B$4:$B$18,MATCH(C8994,Lookup!$A$4:$A$18,0))</f>
        <v>India</v>
      </c>
      <c r="S8994" s="20" t="n">
        <f aca="false">INDEX(Lookup!$D$4:$D$18,MATCH(C8994,Lookup!$A$4:$A$18,0))</f>
        <v>0.012</v>
      </c>
      <c r="T8994" s="21" t="n">
        <f aca="false">ROUND(P8994*S8994,2)</f>
        <v>4.2</v>
      </c>
      <c r="U8994" s="21" t="n">
        <f aca="false">IF(T8994&lt;=10,1,IF(T8994&lt;=20,2,IF(T8994&lt;=30,3,IF(T8994&lt;=40,4,IF(T8994&lt;=50,5,IF(T8994&lt;=100,6,IF(T8994&lt;=250,7,8)))))))</f>
        <v>1</v>
      </c>
      <c r="V8994" s="21" t="n">
        <f aca="false">IF(AND(OR(Dashboard!$T$3="All",R8994=Dashboard!$T$3),OR(Dashboard!$T$4="All",D8994=Dashboard!$T$4)),1,0)</f>
        <v>1</v>
      </c>
      <c r="W8994" s="21" t="n">
        <f aca="false">IF(V8994=1,T8994+ROW()/10000000,0)</f>
        <v>4.2008994</v>
      </c>
    </row>
    <row r="8995" customFormat="false" ht="15" hidden="false" customHeight="false" outlineLevel="0" collapsed="false">
      <c r="A8995" s="0" t="n">
        <v>18383483</v>
      </c>
      <c r="B8995" s="0" t="s">
        <v>18878</v>
      </c>
      <c r="C8995" s="0" t="n">
        <v>1</v>
      </c>
      <c r="D8995" s="0" t="s">
        <v>17189</v>
      </c>
      <c r="E8995" s="0" t="s">
        <v>18879</v>
      </c>
      <c r="F8995" s="0" t="s">
        <v>18801</v>
      </c>
      <c r="G8995" s="0" t="s">
        <v>18802</v>
      </c>
      <c r="H8995" s="0" t="s">
        <v>2330</v>
      </c>
      <c r="I8995" s="0" t="s">
        <v>2123</v>
      </c>
      <c r="J8995" s="0" t="s">
        <v>47</v>
      </c>
      <c r="K8995" s="0" t="s">
        <v>46</v>
      </c>
      <c r="L8995" s="0" t="s">
        <v>47</v>
      </c>
      <c r="M8995" s="0" t="s">
        <v>47</v>
      </c>
      <c r="N8995" s="0" t="n">
        <v>2</v>
      </c>
      <c r="O8995" s="0" t="n">
        <v>2</v>
      </c>
      <c r="P8995" s="0" t="n">
        <v>700</v>
      </c>
      <c r="Q8995" s="0" t="n">
        <v>1</v>
      </c>
      <c r="R8995" s="0" t="str">
        <f aca="false">INDEX(Lookup!$B$4:$B$18,MATCH(C8995,Lookup!$A$4:$A$18,0))</f>
        <v>India</v>
      </c>
      <c r="S8995" s="20" t="n">
        <f aca="false">INDEX(Lookup!$D$4:$D$18,MATCH(C8995,Lookup!$A$4:$A$18,0))</f>
        <v>0.012</v>
      </c>
      <c r="T8995" s="21" t="n">
        <f aca="false">ROUND(P8995*S8995,2)</f>
        <v>8.4</v>
      </c>
      <c r="U8995" s="21" t="n">
        <f aca="false">IF(T8995&lt;=10,1,IF(T8995&lt;=20,2,IF(T8995&lt;=30,3,IF(T8995&lt;=40,4,IF(T8995&lt;=50,5,IF(T8995&lt;=100,6,IF(T8995&lt;=250,7,8)))))))</f>
        <v>1</v>
      </c>
      <c r="V8995" s="21" t="n">
        <f aca="false">IF(AND(OR(Dashboard!$T$3="All",R8995=Dashboard!$T$3),OR(Dashboard!$T$4="All",D8995=Dashboard!$T$4)),1,0)</f>
        <v>1</v>
      </c>
      <c r="W8995" s="21" t="n">
        <f aca="false">IF(V8995=1,T8995+ROW()/10000000,0)</f>
        <v>8.4008995</v>
      </c>
    </row>
    <row r="8996" customFormat="false" ht="15" hidden="false" customHeight="false" outlineLevel="0" collapsed="false">
      <c r="A8996" s="0" t="n">
        <v>18442657</v>
      </c>
      <c r="B8996" s="0" t="s">
        <v>18880</v>
      </c>
      <c r="C8996" s="0" t="n">
        <v>1</v>
      </c>
      <c r="D8996" s="0" t="s">
        <v>17189</v>
      </c>
      <c r="E8996" s="0" t="s">
        <v>18881</v>
      </c>
      <c r="F8996" s="0" t="s">
        <v>18801</v>
      </c>
      <c r="G8996" s="0" t="s">
        <v>18802</v>
      </c>
      <c r="H8996" s="0" t="s">
        <v>18882</v>
      </c>
      <c r="I8996" s="0" t="s">
        <v>2123</v>
      </c>
      <c r="J8996" s="0" t="s">
        <v>47</v>
      </c>
      <c r="K8996" s="0" t="s">
        <v>47</v>
      </c>
      <c r="L8996" s="0" t="s">
        <v>47</v>
      </c>
      <c r="M8996" s="0" t="s">
        <v>47</v>
      </c>
      <c r="N8996" s="0" t="n">
        <v>2</v>
      </c>
      <c r="O8996" s="0" t="n">
        <v>0</v>
      </c>
      <c r="P8996" s="0" t="n">
        <v>500</v>
      </c>
      <c r="Q8996" s="0" t="n">
        <v>1</v>
      </c>
      <c r="R8996" s="0" t="str">
        <f aca="false">INDEX(Lookup!$B$4:$B$18,MATCH(C8996,Lookup!$A$4:$A$18,0))</f>
        <v>India</v>
      </c>
      <c r="S8996" s="20" t="n">
        <f aca="false">INDEX(Lookup!$D$4:$D$18,MATCH(C8996,Lookup!$A$4:$A$18,0))</f>
        <v>0.012</v>
      </c>
      <c r="T8996" s="21" t="n">
        <f aca="false">ROUND(P8996*S8996,2)</f>
        <v>6</v>
      </c>
      <c r="U8996" s="21" t="n">
        <f aca="false">IF(T8996&lt;=10,1,IF(T8996&lt;=20,2,IF(T8996&lt;=30,3,IF(T8996&lt;=40,4,IF(T8996&lt;=50,5,IF(T8996&lt;=100,6,IF(T8996&lt;=250,7,8)))))))</f>
        <v>1</v>
      </c>
      <c r="V8996" s="21" t="n">
        <f aca="false">IF(AND(OR(Dashboard!$T$3="All",R8996=Dashboard!$T$3),OR(Dashboard!$T$4="All",D8996=Dashboard!$T$4)),1,0)</f>
        <v>1</v>
      </c>
      <c r="W8996" s="21" t="n">
        <f aca="false">IF(V8996=1,T8996+ROW()/10000000,0)</f>
        <v>6.0008996</v>
      </c>
    </row>
    <row r="8997" customFormat="false" ht="15" hidden="false" customHeight="false" outlineLevel="0" collapsed="false">
      <c r="A8997" s="0" t="n">
        <v>18435824</v>
      </c>
      <c r="B8997" s="0" t="s">
        <v>18883</v>
      </c>
      <c r="C8997" s="0" t="n">
        <v>1</v>
      </c>
      <c r="D8997" s="0" t="s">
        <v>17189</v>
      </c>
      <c r="E8997" s="0" t="s">
        <v>18884</v>
      </c>
      <c r="F8997" s="0" t="s">
        <v>18801</v>
      </c>
      <c r="G8997" s="0" t="s">
        <v>18802</v>
      </c>
      <c r="H8997" s="0" t="s">
        <v>2128</v>
      </c>
      <c r="I8997" s="0" t="s">
        <v>2123</v>
      </c>
      <c r="J8997" s="0" t="s">
        <v>47</v>
      </c>
      <c r="K8997" s="0" t="s">
        <v>47</v>
      </c>
      <c r="L8997" s="0" t="s">
        <v>47</v>
      </c>
      <c r="M8997" s="0" t="s">
        <v>47</v>
      </c>
      <c r="N8997" s="0" t="n">
        <v>1</v>
      </c>
      <c r="O8997" s="0" t="n">
        <v>0</v>
      </c>
      <c r="P8997" s="0" t="n">
        <v>350</v>
      </c>
      <c r="Q8997" s="0" t="n">
        <v>1</v>
      </c>
      <c r="R8997" s="0" t="str">
        <f aca="false">INDEX(Lookup!$B$4:$B$18,MATCH(C8997,Lookup!$A$4:$A$18,0))</f>
        <v>India</v>
      </c>
      <c r="S8997" s="20" t="n">
        <f aca="false">INDEX(Lookup!$D$4:$D$18,MATCH(C8997,Lookup!$A$4:$A$18,0))</f>
        <v>0.012</v>
      </c>
      <c r="T8997" s="21" t="n">
        <f aca="false">ROUND(P8997*S8997,2)</f>
        <v>4.2</v>
      </c>
      <c r="U8997" s="21" t="n">
        <f aca="false">IF(T8997&lt;=10,1,IF(T8997&lt;=20,2,IF(T8997&lt;=30,3,IF(T8997&lt;=40,4,IF(T8997&lt;=50,5,IF(T8997&lt;=100,6,IF(T8997&lt;=250,7,8)))))))</f>
        <v>1</v>
      </c>
      <c r="V8997" s="21" t="n">
        <f aca="false">IF(AND(OR(Dashboard!$T$3="All",R8997=Dashboard!$T$3),OR(Dashboard!$T$4="All",D8997=Dashboard!$T$4)),1,0)</f>
        <v>1</v>
      </c>
      <c r="W8997" s="21" t="n">
        <f aca="false">IF(V8997=1,T8997+ROW()/10000000,0)</f>
        <v>4.2008997</v>
      </c>
    </row>
    <row r="8998" customFormat="false" ht="15" hidden="false" customHeight="false" outlineLevel="0" collapsed="false">
      <c r="A8998" s="0" t="n">
        <v>18456271</v>
      </c>
      <c r="B8998" s="0" t="s">
        <v>18885</v>
      </c>
      <c r="C8998" s="0" t="n">
        <v>1</v>
      </c>
      <c r="D8998" s="0" t="s">
        <v>17189</v>
      </c>
      <c r="E8998" s="0" t="s">
        <v>18886</v>
      </c>
      <c r="F8998" s="0" t="s">
        <v>18801</v>
      </c>
      <c r="G8998" s="0" t="s">
        <v>18802</v>
      </c>
      <c r="H8998" s="0" t="s">
        <v>1830</v>
      </c>
      <c r="I8998" s="0" t="s">
        <v>2123</v>
      </c>
      <c r="J8998" s="0" t="s">
        <v>47</v>
      </c>
      <c r="K8998" s="0" t="s">
        <v>47</v>
      </c>
      <c r="L8998" s="0" t="s">
        <v>47</v>
      </c>
      <c r="M8998" s="0" t="s">
        <v>47</v>
      </c>
      <c r="N8998" s="0" t="n">
        <v>1</v>
      </c>
      <c r="O8998" s="0" t="n">
        <v>1</v>
      </c>
      <c r="P8998" s="0" t="n">
        <v>200</v>
      </c>
      <c r="Q8998" s="0" t="n">
        <v>1</v>
      </c>
      <c r="R8998" s="0" t="str">
        <f aca="false">INDEX(Lookup!$B$4:$B$18,MATCH(C8998,Lookup!$A$4:$A$18,0))</f>
        <v>India</v>
      </c>
      <c r="S8998" s="20" t="n">
        <f aca="false">INDEX(Lookup!$D$4:$D$18,MATCH(C8998,Lookup!$A$4:$A$18,0))</f>
        <v>0.012</v>
      </c>
      <c r="T8998" s="21" t="n">
        <f aca="false">ROUND(P8998*S8998,2)</f>
        <v>2.4</v>
      </c>
      <c r="U8998" s="21" t="n">
        <f aca="false">IF(T8998&lt;=10,1,IF(T8998&lt;=20,2,IF(T8998&lt;=30,3,IF(T8998&lt;=40,4,IF(T8998&lt;=50,5,IF(T8998&lt;=100,6,IF(T8998&lt;=250,7,8)))))))</f>
        <v>1</v>
      </c>
      <c r="V8998" s="21" t="n">
        <f aca="false">IF(AND(OR(Dashboard!$T$3="All",R8998=Dashboard!$T$3),OR(Dashboard!$T$4="All",D8998=Dashboard!$T$4)),1,0)</f>
        <v>1</v>
      </c>
      <c r="W8998" s="21" t="n">
        <f aca="false">IF(V8998=1,T8998+ROW()/10000000,0)</f>
        <v>2.4008998</v>
      </c>
    </row>
    <row r="8999" customFormat="false" ht="15" hidden="false" customHeight="false" outlineLevel="0" collapsed="false">
      <c r="A8999" s="0" t="n">
        <v>18394367</v>
      </c>
      <c r="B8999" s="0" t="s">
        <v>18485</v>
      </c>
      <c r="C8999" s="0" t="n">
        <v>1</v>
      </c>
      <c r="D8999" s="0" t="s">
        <v>17189</v>
      </c>
      <c r="E8999" s="0" t="s">
        <v>18887</v>
      </c>
      <c r="F8999" s="0" t="s">
        <v>18801</v>
      </c>
      <c r="G8999" s="0" t="s">
        <v>18802</v>
      </c>
      <c r="H8999" s="0" t="s">
        <v>2128</v>
      </c>
      <c r="I8999" s="0" t="s">
        <v>2123</v>
      </c>
      <c r="J8999" s="0" t="s">
        <v>47</v>
      </c>
      <c r="K8999" s="0" t="s">
        <v>47</v>
      </c>
      <c r="L8999" s="0" t="s">
        <v>47</v>
      </c>
      <c r="M8999" s="0" t="s">
        <v>47</v>
      </c>
      <c r="N8999" s="0" t="n">
        <v>1</v>
      </c>
      <c r="O8999" s="0" t="n">
        <v>0</v>
      </c>
      <c r="P8999" s="0" t="n">
        <v>450</v>
      </c>
      <c r="Q8999" s="0" t="n">
        <v>1</v>
      </c>
      <c r="R8999" s="0" t="str">
        <f aca="false">INDEX(Lookup!$B$4:$B$18,MATCH(C8999,Lookup!$A$4:$A$18,0))</f>
        <v>India</v>
      </c>
      <c r="S8999" s="20" t="n">
        <f aca="false">INDEX(Lookup!$D$4:$D$18,MATCH(C8999,Lookup!$A$4:$A$18,0))</f>
        <v>0.012</v>
      </c>
      <c r="T8999" s="21" t="n">
        <f aca="false">ROUND(P8999*S8999,2)</f>
        <v>5.4</v>
      </c>
      <c r="U8999" s="21" t="n">
        <f aca="false">IF(T8999&lt;=10,1,IF(T8999&lt;=20,2,IF(T8999&lt;=30,3,IF(T8999&lt;=40,4,IF(T8999&lt;=50,5,IF(T8999&lt;=100,6,IF(T8999&lt;=250,7,8)))))))</f>
        <v>1</v>
      </c>
      <c r="V8999" s="21" t="n">
        <f aca="false">IF(AND(OR(Dashboard!$T$3="All",R8999=Dashboard!$T$3),OR(Dashboard!$T$4="All",D8999=Dashboard!$T$4)),1,0)</f>
        <v>1</v>
      </c>
      <c r="W8999" s="21" t="n">
        <f aca="false">IF(V8999=1,T8999+ROW()/10000000,0)</f>
        <v>5.4008999</v>
      </c>
    </row>
    <row r="9000" customFormat="false" ht="15" hidden="false" customHeight="false" outlineLevel="0" collapsed="false">
      <c r="A9000" s="0" t="n">
        <v>18439529</v>
      </c>
      <c r="B9000" s="0" t="s">
        <v>18888</v>
      </c>
      <c r="C9000" s="0" t="n">
        <v>1</v>
      </c>
      <c r="D9000" s="0" t="s">
        <v>17189</v>
      </c>
      <c r="E9000" s="0" t="s">
        <v>18889</v>
      </c>
      <c r="F9000" s="0" t="s">
        <v>18801</v>
      </c>
      <c r="G9000" s="0" t="s">
        <v>18802</v>
      </c>
      <c r="H9000" s="0" t="s">
        <v>2723</v>
      </c>
      <c r="I9000" s="0" t="s">
        <v>2123</v>
      </c>
      <c r="J9000" s="0" t="s">
        <v>47</v>
      </c>
      <c r="K9000" s="0" t="s">
        <v>47</v>
      </c>
      <c r="L9000" s="0" t="s">
        <v>47</v>
      </c>
      <c r="M9000" s="0" t="s">
        <v>47</v>
      </c>
      <c r="N9000" s="0" t="n">
        <v>2</v>
      </c>
      <c r="O9000" s="0" t="n">
        <v>1</v>
      </c>
      <c r="P9000" s="0" t="n">
        <v>600</v>
      </c>
      <c r="Q9000" s="0" t="n">
        <v>1</v>
      </c>
      <c r="R9000" s="0" t="str">
        <f aca="false">INDEX(Lookup!$B$4:$B$18,MATCH(C9000,Lookup!$A$4:$A$18,0))</f>
        <v>India</v>
      </c>
      <c r="S9000" s="20" t="n">
        <f aca="false">INDEX(Lookup!$D$4:$D$18,MATCH(C9000,Lookup!$A$4:$A$18,0))</f>
        <v>0.012</v>
      </c>
      <c r="T9000" s="21" t="n">
        <f aca="false">ROUND(P9000*S9000,2)</f>
        <v>7.2</v>
      </c>
      <c r="U9000" s="21" t="n">
        <f aca="false">IF(T9000&lt;=10,1,IF(T9000&lt;=20,2,IF(T9000&lt;=30,3,IF(T9000&lt;=40,4,IF(T9000&lt;=50,5,IF(T9000&lt;=100,6,IF(T9000&lt;=250,7,8)))))))</f>
        <v>1</v>
      </c>
      <c r="V9000" s="21" t="n">
        <f aca="false">IF(AND(OR(Dashboard!$T$3="All",R9000=Dashboard!$T$3),OR(Dashboard!$T$4="All",D9000=Dashboard!$T$4)),1,0)</f>
        <v>1</v>
      </c>
      <c r="W9000" s="21" t="n">
        <f aca="false">IF(V9000=1,T9000+ROW()/10000000,0)</f>
        <v>7.2009</v>
      </c>
    </row>
    <row r="9001" customFormat="false" ht="15" hidden="false" customHeight="false" outlineLevel="0" collapsed="false">
      <c r="A9001" s="0" t="n">
        <v>18435797</v>
      </c>
      <c r="B9001" s="0" t="s">
        <v>18890</v>
      </c>
      <c r="C9001" s="0" t="n">
        <v>1</v>
      </c>
      <c r="D9001" s="0" t="s">
        <v>17189</v>
      </c>
      <c r="E9001" s="0" t="s">
        <v>18891</v>
      </c>
      <c r="F9001" s="0" t="s">
        <v>18801</v>
      </c>
      <c r="G9001" s="0" t="s">
        <v>18802</v>
      </c>
      <c r="H9001" s="0" t="s">
        <v>3119</v>
      </c>
      <c r="I9001" s="0" t="s">
        <v>2123</v>
      </c>
      <c r="J9001" s="0" t="s">
        <v>47</v>
      </c>
      <c r="K9001" s="0" t="s">
        <v>47</v>
      </c>
      <c r="L9001" s="0" t="s">
        <v>47</v>
      </c>
      <c r="M9001" s="0" t="s">
        <v>47</v>
      </c>
      <c r="N9001" s="0" t="n">
        <v>1</v>
      </c>
      <c r="O9001" s="0" t="n">
        <v>2</v>
      </c>
      <c r="P9001" s="0" t="n">
        <v>300</v>
      </c>
      <c r="Q9001" s="0" t="n">
        <v>1</v>
      </c>
      <c r="R9001" s="0" t="str">
        <f aca="false">INDEX(Lookup!$B$4:$B$18,MATCH(C9001,Lookup!$A$4:$A$18,0))</f>
        <v>India</v>
      </c>
      <c r="S9001" s="20" t="n">
        <f aca="false">INDEX(Lookup!$D$4:$D$18,MATCH(C9001,Lookup!$A$4:$A$18,0))</f>
        <v>0.012</v>
      </c>
      <c r="T9001" s="21" t="n">
        <f aca="false">ROUND(P9001*S9001,2)</f>
        <v>3.6</v>
      </c>
      <c r="U9001" s="21" t="n">
        <f aca="false">IF(T9001&lt;=10,1,IF(T9001&lt;=20,2,IF(T9001&lt;=30,3,IF(T9001&lt;=40,4,IF(T9001&lt;=50,5,IF(T9001&lt;=100,6,IF(T9001&lt;=250,7,8)))))))</f>
        <v>1</v>
      </c>
      <c r="V9001" s="21" t="n">
        <f aca="false">IF(AND(OR(Dashboard!$T$3="All",R9001=Dashboard!$T$3),OR(Dashboard!$T$4="All",D9001=Dashboard!$T$4)),1,0)</f>
        <v>1</v>
      </c>
      <c r="W9001" s="21" t="n">
        <f aca="false">IF(V9001=1,T9001+ROW()/10000000,0)</f>
        <v>3.6009001</v>
      </c>
    </row>
    <row r="9002" customFormat="false" ht="15" hidden="false" customHeight="false" outlineLevel="0" collapsed="false">
      <c r="A9002" s="0" t="n">
        <v>18435321</v>
      </c>
      <c r="B9002" s="0" t="s">
        <v>8738</v>
      </c>
      <c r="C9002" s="0" t="n">
        <v>1</v>
      </c>
      <c r="D9002" s="0" t="s">
        <v>17189</v>
      </c>
      <c r="E9002" s="0" t="s">
        <v>18892</v>
      </c>
      <c r="F9002" s="0" t="s">
        <v>18801</v>
      </c>
      <c r="G9002" s="0" t="s">
        <v>18802</v>
      </c>
      <c r="H9002" s="0" t="s">
        <v>3345</v>
      </c>
      <c r="I9002" s="0" t="s">
        <v>2123</v>
      </c>
      <c r="J9002" s="0" t="s">
        <v>47</v>
      </c>
      <c r="K9002" s="0" t="s">
        <v>47</v>
      </c>
      <c r="L9002" s="0" t="s">
        <v>47</v>
      </c>
      <c r="M9002" s="0" t="s">
        <v>47</v>
      </c>
      <c r="N9002" s="0" t="n">
        <v>1</v>
      </c>
      <c r="O9002" s="0" t="n">
        <v>3</v>
      </c>
      <c r="P9002" s="0" t="n">
        <v>300</v>
      </c>
      <c r="Q9002" s="0" t="n">
        <v>1</v>
      </c>
      <c r="R9002" s="0" t="str">
        <f aca="false">INDEX(Lookup!$B$4:$B$18,MATCH(C9002,Lookup!$A$4:$A$18,0))</f>
        <v>India</v>
      </c>
      <c r="S9002" s="20" t="n">
        <f aca="false">INDEX(Lookup!$D$4:$D$18,MATCH(C9002,Lookup!$A$4:$A$18,0))</f>
        <v>0.012</v>
      </c>
      <c r="T9002" s="21" t="n">
        <f aca="false">ROUND(P9002*S9002,2)</f>
        <v>3.6</v>
      </c>
      <c r="U9002" s="21" t="n">
        <f aca="false">IF(T9002&lt;=10,1,IF(T9002&lt;=20,2,IF(T9002&lt;=30,3,IF(T9002&lt;=40,4,IF(T9002&lt;=50,5,IF(T9002&lt;=100,6,IF(T9002&lt;=250,7,8)))))))</f>
        <v>1</v>
      </c>
      <c r="V9002" s="21" t="n">
        <f aca="false">IF(AND(OR(Dashboard!$T$3="All",R9002=Dashboard!$T$3),OR(Dashboard!$T$4="All",D9002=Dashboard!$T$4)),1,0)</f>
        <v>1</v>
      </c>
      <c r="W9002" s="21" t="n">
        <f aca="false">IF(V9002=1,T9002+ROW()/10000000,0)</f>
        <v>3.6009002</v>
      </c>
    </row>
    <row r="9003" customFormat="false" ht="15" hidden="false" customHeight="false" outlineLevel="0" collapsed="false">
      <c r="A9003" s="0" t="n">
        <v>18494319</v>
      </c>
      <c r="B9003" s="0" t="s">
        <v>18893</v>
      </c>
      <c r="C9003" s="0" t="n">
        <v>1</v>
      </c>
      <c r="D9003" s="0" t="s">
        <v>17189</v>
      </c>
      <c r="E9003" s="0" t="s">
        <v>18894</v>
      </c>
      <c r="F9003" s="0" t="s">
        <v>18801</v>
      </c>
      <c r="G9003" s="0" t="s">
        <v>18802</v>
      </c>
      <c r="H9003" s="0" t="s">
        <v>3356</v>
      </c>
      <c r="I9003" s="0" t="s">
        <v>2123</v>
      </c>
      <c r="J9003" s="0" t="s">
        <v>47</v>
      </c>
      <c r="K9003" s="0" t="s">
        <v>47</v>
      </c>
      <c r="L9003" s="0" t="s">
        <v>47</v>
      </c>
      <c r="M9003" s="0" t="s">
        <v>47</v>
      </c>
      <c r="N9003" s="0" t="n">
        <v>1</v>
      </c>
      <c r="O9003" s="0" t="n">
        <v>0</v>
      </c>
      <c r="P9003" s="0" t="n">
        <v>400</v>
      </c>
      <c r="Q9003" s="0" t="n">
        <v>1</v>
      </c>
      <c r="R9003" s="0" t="str">
        <f aca="false">INDEX(Lookup!$B$4:$B$18,MATCH(C9003,Lookup!$A$4:$A$18,0))</f>
        <v>India</v>
      </c>
      <c r="S9003" s="20" t="n">
        <f aca="false">INDEX(Lookup!$D$4:$D$18,MATCH(C9003,Lookup!$A$4:$A$18,0))</f>
        <v>0.012</v>
      </c>
      <c r="T9003" s="21" t="n">
        <f aca="false">ROUND(P9003*S9003,2)</f>
        <v>4.8</v>
      </c>
      <c r="U9003" s="21" t="n">
        <f aca="false">IF(T9003&lt;=10,1,IF(T9003&lt;=20,2,IF(T9003&lt;=30,3,IF(T9003&lt;=40,4,IF(T9003&lt;=50,5,IF(T9003&lt;=100,6,IF(T9003&lt;=250,7,8)))))))</f>
        <v>1</v>
      </c>
      <c r="V9003" s="21" t="n">
        <f aca="false">IF(AND(OR(Dashboard!$T$3="All",R9003=Dashboard!$T$3),OR(Dashboard!$T$4="All",D9003=Dashboard!$T$4)),1,0)</f>
        <v>1</v>
      </c>
      <c r="W9003" s="21" t="n">
        <f aca="false">IF(V9003=1,T9003+ROW()/10000000,0)</f>
        <v>4.8009003</v>
      </c>
    </row>
    <row r="9004" customFormat="false" ht="15" hidden="false" customHeight="false" outlineLevel="0" collapsed="false">
      <c r="A9004" s="0" t="n">
        <v>18383458</v>
      </c>
      <c r="B9004" s="0" t="s">
        <v>18895</v>
      </c>
      <c r="C9004" s="0" t="n">
        <v>1</v>
      </c>
      <c r="D9004" s="0" t="s">
        <v>17189</v>
      </c>
      <c r="E9004" s="0" t="s">
        <v>18896</v>
      </c>
      <c r="F9004" s="0" t="s">
        <v>18801</v>
      </c>
      <c r="G9004" s="0" t="s">
        <v>18802</v>
      </c>
      <c r="H9004" s="0" t="s">
        <v>2349</v>
      </c>
      <c r="I9004" s="0" t="s">
        <v>2123</v>
      </c>
      <c r="J9004" s="0" t="s">
        <v>47</v>
      </c>
      <c r="K9004" s="0" t="s">
        <v>47</v>
      </c>
      <c r="L9004" s="0" t="s">
        <v>47</v>
      </c>
      <c r="M9004" s="0" t="s">
        <v>47</v>
      </c>
      <c r="N9004" s="0" t="n">
        <v>1</v>
      </c>
      <c r="O9004" s="0" t="n">
        <v>0</v>
      </c>
      <c r="P9004" s="0" t="n">
        <v>100</v>
      </c>
      <c r="Q9004" s="0" t="n">
        <v>1</v>
      </c>
      <c r="R9004" s="0" t="str">
        <f aca="false">INDEX(Lookup!$B$4:$B$18,MATCH(C9004,Lookup!$A$4:$A$18,0))</f>
        <v>India</v>
      </c>
      <c r="S9004" s="20" t="n">
        <f aca="false">INDEX(Lookup!$D$4:$D$18,MATCH(C9004,Lookup!$A$4:$A$18,0))</f>
        <v>0.012</v>
      </c>
      <c r="T9004" s="21" t="n">
        <f aca="false">ROUND(P9004*S9004,2)</f>
        <v>1.2</v>
      </c>
      <c r="U9004" s="21" t="n">
        <f aca="false">IF(T9004&lt;=10,1,IF(T9004&lt;=20,2,IF(T9004&lt;=30,3,IF(T9004&lt;=40,4,IF(T9004&lt;=50,5,IF(T9004&lt;=100,6,IF(T9004&lt;=250,7,8)))))))</f>
        <v>1</v>
      </c>
      <c r="V9004" s="21" t="n">
        <f aca="false">IF(AND(OR(Dashboard!$T$3="All",R9004=Dashboard!$T$3),OR(Dashboard!$T$4="All",D9004=Dashboard!$T$4)),1,0)</f>
        <v>1</v>
      </c>
      <c r="W9004" s="21" t="n">
        <f aca="false">IF(V9004=1,T9004+ROW()/10000000,0)</f>
        <v>1.2009004</v>
      </c>
    </row>
    <row r="9005" customFormat="false" ht="15" hidden="false" customHeight="false" outlineLevel="0" collapsed="false">
      <c r="A9005" s="0" t="n">
        <v>18352676</v>
      </c>
      <c r="B9005" s="0" t="s">
        <v>18897</v>
      </c>
      <c r="C9005" s="0" t="n">
        <v>1</v>
      </c>
      <c r="D9005" s="0" t="s">
        <v>17189</v>
      </c>
      <c r="E9005" s="0" t="s">
        <v>18898</v>
      </c>
      <c r="F9005" s="0" t="s">
        <v>18801</v>
      </c>
      <c r="G9005" s="0" t="s">
        <v>18802</v>
      </c>
      <c r="H9005" s="0" t="s">
        <v>2288</v>
      </c>
      <c r="I9005" s="0" t="s">
        <v>2123</v>
      </c>
      <c r="J9005" s="0" t="s">
        <v>47</v>
      </c>
      <c r="K9005" s="0" t="s">
        <v>47</v>
      </c>
      <c r="L9005" s="0" t="s">
        <v>47</v>
      </c>
      <c r="M9005" s="0" t="s">
        <v>47</v>
      </c>
      <c r="N9005" s="0" t="n">
        <v>1</v>
      </c>
      <c r="O9005" s="0" t="n">
        <v>0</v>
      </c>
      <c r="P9005" s="0" t="n">
        <v>300</v>
      </c>
      <c r="Q9005" s="0" t="n">
        <v>1</v>
      </c>
      <c r="R9005" s="0" t="str">
        <f aca="false">INDEX(Lookup!$B$4:$B$18,MATCH(C9005,Lookup!$A$4:$A$18,0))</f>
        <v>India</v>
      </c>
      <c r="S9005" s="20" t="n">
        <f aca="false">INDEX(Lookup!$D$4:$D$18,MATCH(C9005,Lookup!$A$4:$A$18,0))</f>
        <v>0.012</v>
      </c>
      <c r="T9005" s="21" t="n">
        <f aca="false">ROUND(P9005*S9005,2)</f>
        <v>3.6</v>
      </c>
      <c r="U9005" s="21" t="n">
        <f aca="false">IF(T9005&lt;=10,1,IF(T9005&lt;=20,2,IF(T9005&lt;=30,3,IF(T9005&lt;=40,4,IF(T9005&lt;=50,5,IF(T9005&lt;=100,6,IF(T9005&lt;=250,7,8)))))))</f>
        <v>1</v>
      </c>
      <c r="V9005" s="21" t="n">
        <f aca="false">IF(AND(OR(Dashboard!$T$3="All",R9005=Dashboard!$T$3),OR(Dashboard!$T$4="All",D9005=Dashboard!$T$4)),1,0)</f>
        <v>1</v>
      </c>
      <c r="W9005" s="21" t="n">
        <f aca="false">IF(V9005=1,T9005+ROW()/10000000,0)</f>
        <v>3.6009005</v>
      </c>
    </row>
    <row r="9006" customFormat="false" ht="15" hidden="false" customHeight="false" outlineLevel="0" collapsed="false">
      <c r="A9006" s="0" t="n">
        <v>18468948</v>
      </c>
      <c r="B9006" s="0" t="s">
        <v>18899</v>
      </c>
      <c r="C9006" s="0" t="n">
        <v>1</v>
      </c>
      <c r="D9006" s="0" t="s">
        <v>17189</v>
      </c>
      <c r="E9006" s="0" t="s">
        <v>18900</v>
      </c>
      <c r="F9006" s="0" t="s">
        <v>18801</v>
      </c>
      <c r="G9006" s="0" t="s">
        <v>18802</v>
      </c>
      <c r="H9006" s="0" t="s">
        <v>7337</v>
      </c>
      <c r="I9006" s="0" t="s">
        <v>2123</v>
      </c>
      <c r="J9006" s="0" t="s">
        <v>46</v>
      </c>
      <c r="K9006" s="0" t="s">
        <v>47</v>
      </c>
      <c r="L9006" s="0" t="s">
        <v>47</v>
      </c>
      <c r="M9006" s="0" t="s">
        <v>47</v>
      </c>
      <c r="N9006" s="0" t="n">
        <v>2</v>
      </c>
      <c r="O9006" s="0" t="n">
        <v>1</v>
      </c>
      <c r="P9006" s="0" t="n">
        <v>800</v>
      </c>
      <c r="Q9006" s="0" t="n">
        <v>1</v>
      </c>
      <c r="R9006" s="0" t="str">
        <f aca="false">INDEX(Lookup!$B$4:$B$18,MATCH(C9006,Lookup!$A$4:$A$18,0))</f>
        <v>India</v>
      </c>
      <c r="S9006" s="20" t="n">
        <f aca="false">INDEX(Lookup!$D$4:$D$18,MATCH(C9006,Lookup!$A$4:$A$18,0))</f>
        <v>0.012</v>
      </c>
      <c r="T9006" s="21" t="n">
        <f aca="false">ROUND(P9006*S9006,2)</f>
        <v>9.6</v>
      </c>
      <c r="U9006" s="21" t="n">
        <f aca="false">IF(T9006&lt;=10,1,IF(T9006&lt;=20,2,IF(T9006&lt;=30,3,IF(T9006&lt;=40,4,IF(T9006&lt;=50,5,IF(T9006&lt;=100,6,IF(T9006&lt;=250,7,8)))))))</f>
        <v>1</v>
      </c>
      <c r="V9006" s="21" t="n">
        <f aca="false">IF(AND(OR(Dashboard!$T$3="All",R9006=Dashboard!$T$3),OR(Dashboard!$T$4="All",D9006=Dashboard!$T$4)),1,0)</f>
        <v>1</v>
      </c>
      <c r="W9006" s="21" t="n">
        <f aca="false">IF(V9006=1,T9006+ROW()/10000000,0)</f>
        <v>9.6009006</v>
      </c>
    </row>
    <row r="9007" customFormat="false" ht="15" hidden="false" customHeight="false" outlineLevel="0" collapsed="false">
      <c r="A9007" s="0" t="n">
        <v>18499472</v>
      </c>
      <c r="B9007" s="0" t="s">
        <v>18901</v>
      </c>
      <c r="C9007" s="0" t="n">
        <v>1</v>
      </c>
      <c r="D9007" s="0" t="s">
        <v>17189</v>
      </c>
      <c r="E9007" s="0" t="s">
        <v>18902</v>
      </c>
      <c r="F9007" s="0" t="s">
        <v>18801</v>
      </c>
      <c r="G9007" s="0" t="s">
        <v>18802</v>
      </c>
      <c r="H9007" s="0" t="s">
        <v>2128</v>
      </c>
      <c r="I9007" s="0" t="s">
        <v>2123</v>
      </c>
      <c r="J9007" s="0" t="s">
        <v>47</v>
      </c>
      <c r="K9007" s="0" t="s">
        <v>47</v>
      </c>
      <c r="L9007" s="0" t="s">
        <v>47</v>
      </c>
      <c r="M9007" s="0" t="s">
        <v>47</v>
      </c>
      <c r="N9007" s="0" t="n">
        <v>2</v>
      </c>
      <c r="O9007" s="0" t="n">
        <v>0</v>
      </c>
      <c r="P9007" s="0" t="n">
        <v>500</v>
      </c>
      <c r="Q9007" s="0" t="n">
        <v>1</v>
      </c>
      <c r="R9007" s="0" t="str">
        <f aca="false">INDEX(Lookup!$B$4:$B$18,MATCH(C9007,Lookup!$A$4:$A$18,0))</f>
        <v>India</v>
      </c>
      <c r="S9007" s="20" t="n">
        <f aca="false">INDEX(Lookup!$D$4:$D$18,MATCH(C9007,Lookup!$A$4:$A$18,0))</f>
        <v>0.012</v>
      </c>
      <c r="T9007" s="21" t="n">
        <f aca="false">ROUND(P9007*S9007,2)</f>
        <v>6</v>
      </c>
      <c r="U9007" s="21" t="n">
        <f aca="false">IF(T9007&lt;=10,1,IF(T9007&lt;=20,2,IF(T9007&lt;=30,3,IF(T9007&lt;=40,4,IF(T9007&lt;=50,5,IF(T9007&lt;=100,6,IF(T9007&lt;=250,7,8)))))))</f>
        <v>1</v>
      </c>
      <c r="V9007" s="21" t="n">
        <f aca="false">IF(AND(OR(Dashboard!$T$3="All",R9007=Dashboard!$T$3),OR(Dashboard!$T$4="All",D9007=Dashboard!$T$4)),1,0)</f>
        <v>1</v>
      </c>
      <c r="W9007" s="21" t="n">
        <f aca="false">IF(V9007=1,T9007+ROW()/10000000,0)</f>
        <v>6.0009007</v>
      </c>
    </row>
    <row r="9008" customFormat="false" ht="15" hidden="false" customHeight="false" outlineLevel="0" collapsed="false">
      <c r="A9008" s="0" t="n">
        <v>18396341</v>
      </c>
      <c r="B9008" s="0" t="s">
        <v>18903</v>
      </c>
      <c r="C9008" s="0" t="n">
        <v>1</v>
      </c>
      <c r="D9008" s="0" t="s">
        <v>17189</v>
      </c>
      <c r="E9008" s="0" t="s">
        <v>18904</v>
      </c>
      <c r="F9008" s="0" t="s">
        <v>18801</v>
      </c>
      <c r="G9008" s="0" t="s">
        <v>18802</v>
      </c>
      <c r="H9008" s="0" t="s">
        <v>12498</v>
      </c>
      <c r="I9008" s="0" t="s">
        <v>2123</v>
      </c>
      <c r="J9008" s="0" t="s">
        <v>47</v>
      </c>
      <c r="K9008" s="0" t="s">
        <v>47</v>
      </c>
      <c r="L9008" s="0" t="s">
        <v>47</v>
      </c>
      <c r="M9008" s="0" t="s">
        <v>47</v>
      </c>
      <c r="N9008" s="0" t="n">
        <v>1</v>
      </c>
      <c r="O9008" s="0" t="n">
        <v>1</v>
      </c>
      <c r="P9008" s="0" t="n">
        <v>400</v>
      </c>
      <c r="Q9008" s="0" t="n">
        <v>1</v>
      </c>
      <c r="R9008" s="0" t="str">
        <f aca="false">INDEX(Lookup!$B$4:$B$18,MATCH(C9008,Lookup!$A$4:$A$18,0))</f>
        <v>India</v>
      </c>
      <c r="S9008" s="20" t="n">
        <f aca="false">INDEX(Lookup!$D$4:$D$18,MATCH(C9008,Lookup!$A$4:$A$18,0))</f>
        <v>0.012</v>
      </c>
      <c r="T9008" s="21" t="n">
        <f aca="false">ROUND(P9008*S9008,2)</f>
        <v>4.8</v>
      </c>
      <c r="U9008" s="21" t="n">
        <f aca="false">IF(T9008&lt;=10,1,IF(T9008&lt;=20,2,IF(T9008&lt;=30,3,IF(T9008&lt;=40,4,IF(T9008&lt;=50,5,IF(T9008&lt;=100,6,IF(T9008&lt;=250,7,8)))))))</f>
        <v>1</v>
      </c>
      <c r="V9008" s="21" t="n">
        <f aca="false">IF(AND(OR(Dashboard!$T$3="All",R9008=Dashboard!$T$3),OR(Dashboard!$T$4="All",D9008=Dashboard!$T$4)),1,0)</f>
        <v>1</v>
      </c>
      <c r="W9008" s="21" t="n">
        <f aca="false">IF(V9008=1,T9008+ROW()/10000000,0)</f>
        <v>4.8009008</v>
      </c>
    </row>
    <row r="9009" customFormat="false" ht="15" hidden="false" customHeight="false" outlineLevel="0" collapsed="false">
      <c r="A9009" s="0" t="n">
        <v>18431190</v>
      </c>
      <c r="B9009" s="0" t="s">
        <v>18905</v>
      </c>
      <c r="C9009" s="0" t="n">
        <v>1</v>
      </c>
      <c r="D9009" s="0" t="s">
        <v>17189</v>
      </c>
      <c r="E9009" s="0" t="s">
        <v>18896</v>
      </c>
      <c r="F9009" s="0" t="s">
        <v>18801</v>
      </c>
      <c r="G9009" s="0" t="s">
        <v>18802</v>
      </c>
      <c r="H9009" s="0" t="s">
        <v>2128</v>
      </c>
      <c r="I9009" s="0" t="s">
        <v>2123</v>
      </c>
      <c r="J9009" s="0" t="s">
        <v>47</v>
      </c>
      <c r="K9009" s="0" t="s">
        <v>47</v>
      </c>
      <c r="L9009" s="0" t="s">
        <v>47</v>
      </c>
      <c r="M9009" s="0" t="s">
        <v>47</v>
      </c>
      <c r="N9009" s="0" t="n">
        <v>1</v>
      </c>
      <c r="O9009" s="0" t="n">
        <v>3</v>
      </c>
      <c r="P9009" s="0" t="n">
        <v>300</v>
      </c>
      <c r="Q9009" s="0" t="n">
        <v>1</v>
      </c>
      <c r="R9009" s="0" t="str">
        <f aca="false">INDEX(Lookup!$B$4:$B$18,MATCH(C9009,Lookup!$A$4:$A$18,0))</f>
        <v>India</v>
      </c>
      <c r="S9009" s="20" t="n">
        <f aca="false">INDEX(Lookup!$D$4:$D$18,MATCH(C9009,Lookup!$A$4:$A$18,0))</f>
        <v>0.012</v>
      </c>
      <c r="T9009" s="21" t="n">
        <f aca="false">ROUND(P9009*S9009,2)</f>
        <v>3.6</v>
      </c>
      <c r="U9009" s="21" t="n">
        <f aca="false">IF(T9009&lt;=10,1,IF(T9009&lt;=20,2,IF(T9009&lt;=30,3,IF(T9009&lt;=40,4,IF(T9009&lt;=50,5,IF(T9009&lt;=100,6,IF(T9009&lt;=250,7,8)))))))</f>
        <v>1</v>
      </c>
      <c r="V9009" s="21" t="n">
        <f aca="false">IF(AND(OR(Dashboard!$T$3="All",R9009=Dashboard!$T$3),OR(Dashboard!$T$4="All",D9009=Dashboard!$T$4)),1,0)</f>
        <v>1</v>
      </c>
      <c r="W9009" s="21" t="n">
        <f aca="false">IF(V9009=1,T9009+ROW()/10000000,0)</f>
        <v>3.6009009</v>
      </c>
    </row>
    <row r="9010" customFormat="false" ht="15" hidden="false" customHeight="false" outlineLevel="0" collapsed="false">
      <c r="A9010" s="0" t="n">
        <v>18431976</v>
      </c>
      <c r="B9010" s="0" t="s">
        <v>18906</v>
      </c>
      <c r="C9010" s="0" t="n">
        <v>1</v>
      </c>
      <c r="D9010" s="0" t="s">
        <v>17189</v>
      </c>
      <c r="E9010" s="0" t="s">
        <v>18907</v>
      </c>
      <c r="F9010" s="0" t="s">
        <v>18801</v>
      </c>
      <c r="G9010" s="0" t="s">
        <v>18802</v>
      </c>
      <c r="H9010" s="0" t="s">
        <v>402</v>
      </c>
      <c r="I9010" s="0" t="s">
        <v>2123</v>
      </c>
      <c r="J9010" s="0" t="s">
        <v>47</v>
      </c>
      <c r="K9010" s="0" t="s">
        <v>47</v>
      </c>
      <c r="L9010" s="0" t="s">
        <v>47</v>
      </c>
      <c r="M9010" s="0" t="s">
        <v>47</v>
      </c>
      <c r="N9010" s="0" t="n">
        <v>1</v>
      </c>
      <c r="O9010" s="0" t="n">
        <v>1</v>
      </c>
      <c r="P9010" s="0" t="n">
        <v>250</v>
      </c>
      <c r="Q9010" s="0" t="n">
        <v>1</v>
      </c>
      <c r="R9010" s="0" t="str">
        <f aca="false">INDEX(Lookup!$B$4:$B$18,MATCH(C9010,Lookup!$A$4:$A$18,0))</f>
        <v>India</v>
      </c>
      <c r="S9010" s="20" t="n">
        <f aca="false">INDEX(Lookup!$D$4:$D$18,MATCH(C9010,Lookup!$A$4:$A$18,0))</f>
        <v>0.012</v>
      </c>
      <c r="T9010" s="21" t="n">
        <f aca="false">ROUND(P9010*S9010,2)</f>
        <v>3</v>
      </c>
      <c r="U9010" s="21" t="n">
        <f aca="false">IF(T9010&lt;=10,1,IF(T9010&lt;=20,2,IF(T9010&lt;=30,3,IF(T9010&lt;=40,4,IF(T9010&lt;=50,5,IF(T9010&lt;=100,6,IF(T9010&lt;=250,7,8)))))))</f>
        <v>1</v>
      </c>
      <c r="V9010" s="21" t="n">
        <f aca="false">IF(AND(OR(Dashboard!$T$3="All",R9010=Dashboard!$T$3),OR(Dashboard!$T$4="All",D9010=Dashboard!$T$4)),1,0)</f>
        <v>1</v>
      </c>
      <c r="W9010" s="21" t="n">
        <f aca="false">IF(V9010=1,T9010+ROW()/10000000,0)</f>
        <v>3.000901</v>
      </c>
    </row>
    <row r="9011" customFormat="false" ht="15" hidden="false" customHeight="false" outlineLevel="0" collapsed="false">
      <c r="A9011" s="0" t="n">
        <v>18466993</v>
      </c>
      <c r="B9011" s="0" t="s">
        <v>12378</v>
      </c>
      <c r="C9011" s="0" t="n">
        <v>1</v>
      </c>
      <c r="D9011" s="0" t="s">
        <v>17189</v>
      </c>
      <c r="E9011" s="0" t="s">
        <v>18908</v>
      </c>
      <c r="F9011" s="0" t="s">
        <v>18801</v>
      </c>
      <c r="G9011" s="0" t="s">
        <v>18802</v>
      </c>
      <c r="H9011" s="0" t="s">
        <v>402</v>
      </c>
      <c r="I9011" s="0" t="s">
        <v>2123</v>
      </c>
      <c r="J9011" s="0" t="s">
        <v>47</v>
      </c>
      <c r="K9011" s="0" t="s">
        <v>47</v>
      </c>
      <c r="L9011" s="0" t="s">
        <v>47</v>
      </c>
      <c r="M9011" s="0" t="s">
        <v>47</v>
      </c>
      <c r="N9011" s="0" t="n">
        <v>1</v>
      </c>
      <c r="O9011" s="0" t="n">
        <v>3</v>
      </c>
      <c r="P9011" s="0" t="n">
        <v>100</v>
      </c>
      <c r="Q9011" s="0" t="n">
        <v>1</v>
      </c>
      <c r="R9011" s="0" t="str">
        <f aca="false">INDEX(Lookup!$B$4:$B$18,MATCH(C9011,Lookup!$A$4:$A$18,0))</f>
        <v>India</v>
      </c>
      <c r="S9011" s="20" t="n">
        <f aca="false">INDEX(Lookup!$D$4:$D$18,MATCH(C9011,Lookup!$A$4:$A$18,0))</f>
        <v>0.012</v>
      </c>
      <c r="T9011" s="21" t="n">
        <f aca="false">ROUND(P9011*S9011,2)</f>
        <v>1.2</v>
      </c>
      <c r="U9011" s="21" t="n">
        <f aca="false">IF(T9011&lt;=10,1,IF(T9011&lt;=20,2,IF(T9011&lt;=30,3,IF(T9011&lt;=40,4,IF(T9011&lt;=50,5,IF(T9011&lt;=100,6,IF(T9011&lt;=250,7,8)))))))</f>
        <v>1</v>
      </c>
      <c r="V9011" s="21" t="n">
        <f aca="false">IF(AND(OR(Dashboard!$T$3="All",R9011=Dashboard!$T$3),OR(Dashboard!$T$4="All",D9011=Dashboard!$T$4)),1,0)</f>
        <v>1</v>
      </c>
      <c r="W9011" s="21" t="n">
        <f aca="false">IF(V9011=1,T9011+ROW()/10000000,0)</f>
        <v>1.2009011</v>
      </c>
    </row>
    <row r="9012" customFormat="false" ht="15" hidden="false" customHeight="false" outlineLevel="0" collapsed="false">
      <c r="A9012" s="0" t="n">
        <v>18472450</v>
      </c>
      <c r="B9012" s="0" t="s">
        <v>18909</v>
      </c>
      <c r="C9012" s="0" t="n">
        <v>1</v>
      </c>
      <c r="D9012" s="0" t="s">
        <v>17189</v>
      </c>
      <c r="E9012" s="0" t="s">
        <v>18910</v>
      </c>
      <c r="F9012" s="0" t="s">
        <v>18801</v>
      </c>
      <c r="G9012" s="0" t="s">
        <v>18802</v>
      </c>
      <c r="H9012" s="0" t="s">
        <v>18911</v>
      </c>
      <c r="I9012" s="0" t="s">
        <v>2123</v>
      </c>
      <c r="J9012" s="0" t="s">
        <v>47</v>
      </c>
      <c r="K9012" s="0" t="s">
        <v>47</v>
      </c>
      <c r="L9012" s="0" t="s">
        <v>47</v>
      </c>
      <c r="M9012" s="0" t="s">
        <v>47</v>
      </c>
      <c r="N9012" s="0" t="n">
        <v>2</v>
      </c>
      <c r="O9012" s="0" t="n">
        <v>3</v>
      </c>
      <c r="P9012" s="0" t="n">
        <v>600</v>
      </c>
      <c r="Q9012" s="0" t="n">
        <v>1</v>
      </c>
      <c r="R9012" s="0" t="str">
        <f aca="false">INDEX(Lookup!$B$4:$B$18,MATCH(C9012,Lookup!$A$4:$A$18,0))</f>
        <v>India</v>
      </c>
      <c r="S9012" s="20" t="n">
        <f aca="false">INDEX(Lookup!$D$4:$D$18,MATCH(C9012,Lookup!$A$4:$A$18,0))</f>
        <v>0.012</v>
      </c>
      <c r="T9012" s="21" t="n">
        <f aca="false">ROUND(P9012*S9012,2)</f>
        <v>7.2</v>
      </c>
      <c r="U9012" s="21" t="n">
        <f aca="false">IF(T9012&lt;=10,1,IF(T9012&lt;=20,2,IF(T9012&lt;=30,3,IF(T9012&lt;=40,4,IF(T9012&lt;=50,5,IF(T9012&lt;=100,6,IF(T9012&lt;=250,7,8)))))))</f>
        <v>1</v>
      </c>
      <c r="V9012" s="21" t="n">
        <f aca="false">IF(AND(OR(Dashboard!$T$3="All",R9012=Dashboard!$T$3),OR(Dashboard!$T$4="All",D9012=Dashboard!$T$4)),1,0)</f>
        <v>1</v>
      </c>
      <c r="W9012" s="21" t="n">
        <f aca="false">IF(V9012=1,T9012+ROW()/10000000,0)</f>
        <v>7.2009012</v>
      </c>
    </row>
    <row r="9013" customFormat="false" ht="15" hidden="false" customHeight="false" outlineLevel="0" collapsed="false">
      <c r="A9013" s="0" t="n">
        <v>18383503</v>
      </c>
      <c r="B9013" s="0" t="s">
        <v>18799</v>
      </c>
      <c r="C9013" s="0" t="n">
        <v>1</v>
      </c>
      <c r="D9013" s="0" t="s">
        <v>17189</v>
      </c>
      <c r="E9013" s="0" t="s">
        <v>18912</v>
      </c>
      <c r="F9013" s="0" t="s">
        <v>18801</v>
      </c>
      <c r="G9013" s="0" t="s">
        <v>18802</v>
      </c>
      <c r="H9013" s="0" t="s">
        <v>3255</v>
      </c>
      <c r="I9013" s="0" t="s">
        <v>2123</v>
      </c>
      <c r="J9013" s="0" t="s">
        <v>47</v>
      </c>
      <c r="K9013" s="0" t="s">
        <v>46</v>
      </c>
      <c r="L9013" s="0" t="s">
        <v>47</v>
      </c>
      <c r="M9013" s="0" t="s">
        <v>47</v>
      </c>
      <c r="N9013" s="0" t="n">
        <v>1</v>
      </c>
      <c r="O9013" s="0" t="n">
        <v>11</v>
      </c>
      <c r="P9013" s="0" t="n">
        <v>400</v>
      </c>
      <c r="Q9013" s="0" t="n">
        <v>2.4</v>
      </c>
      <c r="R9013" s="0" t="str">
        <f aca="false">INDEX(Lookup!$B$4:$B$18,MATCH(C9013,Lookup!$A$4:$A$18,0))</f>
        <v>India</v>
      </c>
      <c r="S9013" s="20" t="n">
        <f aca="false">INDEX(Lookup!$D$4:$D$18,MATCH(C9013,Lookup!$A$4:$A$18,0))</f>
        <v>0.012</v>
      </c>
      <c r="T9013" s="21" t="n">
        <f aca="false">ROUND(P9013*S9013,2)</f>
        <v>4.8</v>
      </c>
      <c r="U9013" s="21" t="n">
        <f aca="false">IF(T9013&lt;=10,1,IF(T9013&lt;=20,2,IF(T9013&lt;=30,3,IF(T9013&lt;=40,4,IF(T9013&lt;=50,5,IF(T9013&lt;=100,6,IF(T9013&lt;=250,7,8)))))))</f>
        <v>1</v>
      </c>
      <c r="V9013" s="21" t="n">
        <f aca="false">IF(AND(OR(Dashboard!$T$3="All",R9013=Dashboard!$T$3),OR(Dashboard!$T$4="All",D9013=Dashboard!$T$4)),1,0)</f>
        <v>1</v>
      </c>
      <c r="W9013" s="21" t="n">
        <f aca="false">IF(V9013=1,T9013+ROW()/10000000,0)</f>
        <v>4.8009013</v>
      </c>
    </row>
    <row r="9014" customFormat="false" ht="15" hidden="false" customHeight="false" outlineLevel="0" collapsed="false">
      <c r="A9014" s="0" t="n">
        <v>311334</v>
      </c>
      <c r="B9014" s="0" t="s">
        <v>17526</v>
      </c>
      <c r="C9014" s="0" t="n">
        <v>1</v>
      </c>
      <c r="D9014" s="0" t="s">
        <v>17189</v>
      </c>
      <c r="E9014" s="0" t="s">
        <v>18913</v>
      </c>
      <c r="F9014" s="0" t="s">
        <v>18801</v>
      </c>
      <c r="G9014" s="0" t="s">
        <v>18802</v>
      </c>
      <c r="H9014" s="0" t="s">
        <v>2359</v>
      </c>
      <c r="I9014" s="0" t="s">
        <v>2123</v>
      </c>
      <c r="J9014" s="0" t="s">
        <v>47</v>
      </c>
      <c r="K9014" s="0" t="s">
        <v>46</v>
      </c>
      <c r="L9014" s="0" t="s">
        <v>47</v>
      </c>
      <c r="M9014" s="0" t="s">
        <v>47</v>
      </c>
      <c r="N9014" s="0" t="n">
        <v>3</v>
      </c>
      <c r="O9014" s="0" t="n">
        <v>22</v>
      </c>
      <c r="P9014" s="0" t="n">
        <v>1400</v>
      </c>
      <c r="Q9014" s="0" t="n">
        <v>2.1</v>
      </c>
      <c r="R9014" s="0" t="str">
        <f aca="false">INDEX(Lookup!$B$4:$B$18,MATCH(C9014,Lookup!$A$4:$A$18,0))</f>
        <v>India</v>
      </c>
      <c r="S9014" s="20" t="n">
        <f aca="false">INDEX(Lookup!$D$4:$D$18,MATCH(C9014,Lookup!$A$4:$A$18,0))</f>
        <v>0.012</v>
      </c>
      <c r="T9014" s="21" t="n">
        <f aca="false">ROUND(P9014*S9014,2)</f>
        <v>16.8</v>
      </c>
      <c r="U9014" s="21" t="n">
        <f aca="false">IF(T9014&lt;=10,1,IF(T9014&lt;=20,2,IF(T9014&lt;=30,3,IF(T9014&lt;=40,4,IF(T9014&lt;=50,5,IF(T9014&lt;=100,6,IF(T9014&lt;=250,7,8)))))))</f>
        <v>2</v>
      </c>
      <c r="V9014" s="21" t="n">
        <f aca="false">IF(AND(OR(Dashboard!$T$3="All",R9014=Dashboard!$T$3),OR(Dashboard!$T$4="All",D9014=Dashboard!$T$4)),1,0)</f>
        <v>1</v>
      </c>
      <c r="W9014" s="21" t="n">
        <f aca="false">IF(V9014=1,T9014+ROW()/10000000,0)</f>
        <v>16.8009014</v>
      </c>
    </row>
    <row r="9015" customFormat="false" ht="15" hidden="false" customHeight="false" outlineLevel="0" collapsed="false">
      <c r="A9015" s="0" t="n">
        <v>18308083</v>
      </c>
      <c r="B9015" s="0" t="s">
        <v>18914</v>
      </c>
      <c r="C9015" s="0" t="n">
        <v>1</v>
      </c>
      <c r="D9015" s="0" t="s">
        <v>17189</v>
      </c>
      <c r="E9015" s="0" t="s">
        <v>18915</v>
      </c>
      <c r="F9015" s="0" t="s">
        <v>2728</v>
      </c>
      <c r="G9015" s="0" t="s">
        <v>18916</v>
      </c>
      <c r="H9015" s="0" t="s">
        <v>156</v>
      </c>
      <c r="I9015" s="0" t="s">
        <v>2123</v>
      </c>
      <c r="J9015" s="0" t="s">
        <v>47</v>
      </c>
      <c r="K9015" s="0" t="s">
        <v>47</v>
      </c>
      <c r="L9015" s="0" t="s">
        <v>47</v>
      </c>
      <c r="M9015" s="0" t="s">
        <v>47</v>
      </c>
      <c r="N9015" s="0" t="n">
        <v>1</v>
      </c>
      <c r="O9015" s="0" t="n">
        <v>9</v>
      </c>
      <c r="P9015" s="0" t="n">
        <v>400</v>
      </c>
      <c r="Q9015" s="0" t="n">
        <v>3.2</v>
      </c>
      <c r="R9015" s="0" t="str">
        <f aca="false">INDEX(Lookup!$B$4:$B$18,MATCH(C9015,Lookup!$A$4:$A$18,0))</f>
        <v>India</v>
      </c>
      <c r="S9015" s="20" t="n">
        <f aca="false">INDEX(Lookup!$D$4:$D$18,MATCH(C9015,Lookup!$A$4:$A$18,0))</f>
        <v>0.012</v>
      </c>
      <c r="T9015" s="21" t="n">
        <f aca="false">ROUND(P9015*S9015,2)</f>
        <v>4.8</v>
      </c>
      <c r="U9015" s="21" t="n">
        <f aca="false">IF(T9015&lt;=10,1,IF(T9015&lt;=20,2,IF(T9015&lt;=30,3,IF(T9015&lt;=40,4,IF(T9015&lt;=50,5,IF(T9015&lt;=100,6,IF(T9015&lt;=250,7,8)))))))</f>
        <v>1</v>
      </c>
      <c r="V9015" s="21" t="n">
        <f aca="false">IF(AND(OR(Dashboard!$T$3="All",R9015=Dashboard!$T$3),OR(Dashboard!$T$4="All",D9015=Dashboard!$T$4)),1,0)</f>
        <v>1</v>
      </c>
      <c r="W9015" s="21" t="n">
        <f aca="false">IF(V9015=1,T9015+ROW()/10000000,0)</f>
        <v>4.8009015</v>
      </c>
    </row>
    <row r="9016" customFormat="false" ht="15" hidden="false" customHeight="false" outlineLevel="0" collapsed="false">
      <c r="A9016" s="0" t="n">
        <v>310240</v>
      </c>
      <c r="B9016" s="0" t="s">
        <v>18917</v>
      </c>
      <c r="C9016" s="0" t="n">
        <v>1</v>
      </c>
      <c r="D9016" s="0" t="s">
        <v>17189</v>
      </c>
      <c r="E9016" s="0" t="s">
        <v>18918</v>
      </c>
      <c r="F9016" s="0" t="s">
        <v>2728</v>
      </c>
      <c r="G9016" s="0" t="s">
        <v>18916</v>
      </c>
      <c r="H9016" s="0" t="s">
        <v>3182</v>
      </c>
      <c r="I9016" s="0" t="s">
        <v>2123</v>
      </c>
      <c r="J9016" s="0" t="s">
        <v>47</v>
      </c>
      <c r="K9016" s="0" t="s">
        <v>47</v>
      </c>
      <c r="L9016" s="0" t="s">
        <v>47</v>
      </c>
      <c r="M9016" s="0" t="s">
        <v>47</v>
      </c>
      <c r="N9016" s="0" t="n">
        <v>1</v>
      </c>
      <c r="O9016" s="0" t="n">
        <v>1</v>
      </c>
      <c r="P9016" s="0" t="n">
        <v>200</v>
      </c>
      <c r="Q9016" s="0" t="n">
        <v>1</v>
      </c>
      <c r="R9016" s="0" t="str">
        <f aca="false">INDEX(Lookup!$B$4:$B$18,MATCH(C9016,Lookup!$A$4:$A$18,0))</f>
        <v>India</v>
      </c>
      <c r="S9016" s="20" t="n">
        <f aca="false">INDEX(Lookup!$D$4:$D$18,MATCH(C9016,Lookup!$A$4:$A$18,0))</f>
        <v>0.012</v>
      </c>
      <c r="T9016" s="21" t="n">
        <f aca="false">ROUND(P9016*S9016,2)</f>
        <v>2.4</v>
      </c>
      <c r="U9016" s="21" t="n">
        <f aca="false">IF(T9016&lt;=10,1,IF(T9016&lt;=20,2,IF(T9016&lt;=30,3,IF(T9016&lt;=40,4,IF(T9016&lt;=50,5,IF(T9016&lt;=100,6,IF(T9016&lt;=250,7,8)))))))</f>
        <v>1</v>
      </c>
      <c r="V9016" s="21" t="n">
        <f aca="false">IF(AND(OR(Dashboard!$T$3="All",R9016=Dashboard!$T$3),OR(Dashboard!$T$4="All",D9016=Dashboard!$T$4)),1,0)</f>
        <v>1</v>
      </c>
      <c r="W9016" s="21" t="n">
        <f aca="false">IF(V9016=1,T9016+ROW()/10000000,0)</f>
        <v>2.4009016</v>
      </c>
    </row>
    <row r="9017" customFormat="false" ht="15" hidden="false" customHeight="false" outlineLevel="0" collapsed="false">
      <c r="A9017" s="0" t="n">
        <v>18206836</v>
      </c>
      <c r="B9017" s="0" t="s">
        <v>18919</v>
      </c>
      <c r="C9017" s="0" t="n">
        <v>1</v>
      </c>
      <c r="D9017" s="0" t="s">
        <v>17189</v>
      </c>
      <c r="E9017" s="0" t="s">
        <v>18920</v>
      </c>
      <c r="F9017" s="0" t="s">
        <v>18921</v>
      </c>
      <c r="G9017" s="0" t="s">
        <v>18922</v>
      </c>
      <c r="H9017" s="0" t="s">
        <v>2128</v>
      </c>
      <c r="I9017" s="0" t="s">
        <v>2123</v>
      </c>
      <c r="J9017" s="0" t="s">
        <v>47</v>
      </c>
      <c r="K9017" s="0" t="s">
        <v>47</v>
      </c>
      <c r="L9017" s="0" t="s">
        <v>47</v>
      </c>
      <c r="M9017" s="0" t="s">
        <v>47</v>
      </c>
      <c r="N9017" s="0" t="n">
        <v>1</v>
      </c>
      <c r="O9017" s="0" t="n">
        <v>15</v>
      </c>
      <c r="P9017" s="0" t="n">
        <v>200</v>
      </c>
      <c r="Q9017" s="0" t="n">
        <v>3.2</v>
      </c>
      <c r="R9017" s="0" t="str">
        <f aca="false">INDEX(Lookup!$B$4:$B$18,MATCH(C9017,Lookup!$A$4:$A$18,0))</f>
        <v>India</v>
      </c>
      <c r="S9017" s="20" t="n">
        <f aca="false">INDEX(Lookup!$D$4:$D$18,MATCH(C9017,Lookup!$A$4:$A$18,0))</f>
        <v>0.012</v>
      </c>
      <c r="T9017" s="21" t="n">
        <f aca="false">ROUND(P9017*S9017,2)</f>
        <v>2.4</v>
      </c>
      <c r="U9017" s="21" t="n">
        <f aca="false">IF(T9017&lt;=10,1,IF(T9017&lt;=20,2,IF(T9017&lt;=30,3,IF(T9017&lt;=40,4,IF(T9017&lt;=50,5,IF(T9017&lt;=100,6,IF(T9017&lt;=250,7,8)))))))</f>
        <v>1</v>
      </c>
      <c r="V9017" s="21" t="n">
        <f aca="false">IF(AND(OR(Dashboard!$T$3="All",R9017=Dashboard!$T$3),OR(Dashboard!$T$4="All",D9017=Dashboard!$T$4)),1,0)</f>
        <v>1</v>
      </c>
      <c r="W9017" s="21" t="n">
        <f aca="false">IF(V9017=1,T9017+ROW()/10000000,0)</f>
        <v>2.4009017</v>
      </c>
    </row>
    <row r="9018" customFormat="false" ht="15" hidden="false" customHeight="false" outlineLevel="0" collapsed="false">
      <c r="A9018" s="0" t="n">
        <v>18376500</v>
      </c>
      <c r="B9018" s="0" t="s">
        <v>17524</v>
      </c>
      <c r="C9018" s="0" t="n">
        <v>1</v>
      </c>
      <c r="D9018" s="0" t="s">
        <v>17189</v>
      </c>
      <c r="E9018" s="0" t="s">
        <v>18923</v>
      </c>
      <c r="F9018" s="0" t="s">
        <v>18924</v>
      </c>
      <c r="G9018" s="0" t="s">
        <v>18925</v>
      </c>
      <c r="H9018" s="0" t="s">
        <v>2122</v>
      </c>
      <c r="I9018" s="0" t="s">
        <v>2123</v>
      </c>
      <c r="J9018" s="0" t="s">
        <v>47</v>
      </c>
      <c r="K9018" s="0" t="s">
        <v>46</v>
      </c>
      <c r="L9018" s="0" t="s">
        <v>47</v>
      </c>
      <c r="M9018" s="0" t="s">
        <v>47</v>
      </c>
      <c r="N9018" s="0" t="n">
        <v>1</v>
      </c>
      <c r="O9018" s="0" t="n">
        <v>20</v>
      </c>
      <c r="P9018" s="0" t="n">
        <v>400</v>
      </c>
      <c r="Q9018" s="0" t="n">
        <v>3.2</v>
      </c>
      <c r="R9018" s="0" t="str">
        <f aca="false">INDEX(Lookup!$B$4:$B$18,MATCH(C9018,Lookup!$A$4:$A$18,0))</f>
        <v>India</v>
      </c>
      <c r="S9018" s="20" t="n">
        <f aca="false">INDEX(Lookup!$D$4:$D$18,MATCH(C9018,Lookup!$A$4:$A$18,0))</f>
        <v>0.012</v>
      </c>
      <c r="T9018" s="21" t="n">
        <f aca="false">ROUND(P9018*S9018,2)</f>
        <v>4.8</v>
      </c>
      <c r="U9018" s="21" t="n">
        <f aca="false">IF(T9018&lt;=10,1,IF(T9018&lt;=20,2,IF(T9018&lt;=30,3,IF(T9018&lt;=40,4,IF(T9018&lt;=50,5,IF(T9018&lt;=100,6,IF(T9018&lt;=250,7,8)))))))</f>
        <v>1</v>
      </c>
      <c r="V9018" s="21" t="n">
        <f aca="false">IF(AND(OR(Dashboard!$T$3="All",R9018=Dashboard!$T$3),OR(Dashboard!$T$4="All",D9018=Dashboard!$T$4)),1,0)</f>
        <v>1</v>
      </c>
      <c r="W9018" s="21" t="n">
        <f aca="false">IF(V9018=1,T9018+ROW()/10000000,0)</f>
        <v>4.8009018</v>
      </c>
    </row>
    <row r="9019" customFormat="false" ht="15" hidden="false" customHeight="false" outlineLevel="0" collapsed="false">
      <c r="A9019" s="0" t="n">
        <v>308877</v>
      </c>
      <c r="B9019" s="0" t="s">
        <v>18926</v>
      </c>
      <c r="C9019" s="0" t="n">
        <v>1</v>
      </c>
      <c r="D9019" s="0" t="s">
        <v>17189</v>
      </c>
      <c r="E9019" s="0" t="s">
        <v>18927</v>
      </c>
      <c r="F9019" s="0" t="s">
        <v>18924</v>
      </c>
      <c r="G9019" s="0" t="s">
        <v>18925</v>
      </c>
      <c r="H9019" s="0" t="s">
        <v>69</v>
      </c>
      <c r="I9019" s="0" t="s">
        <v>2123</v>
      </c>
      <c r="J9019" s="0" t="s">
        <v>47</v>
      </c>
      <c r="K9019" s="0" t="s">
        <v>47</v>
      </c>
      <c r="L9019" s="0" t="s">
        <v>47</v>
      </c>
      <c r="M9019" s="0" t="s">
        <v>47</v>
      </c>
      <c r="N9019" s="0" t="n">
        <v>1</v>
      </c>
      <c r="O9019" s="0" t="n">
        <v>4</v>
      </c>
      <c r="P9019" s="0" t="n">
        <v>300</v>
      </c>
      <c r="Q9019" s="0" t="n">
        <v>2.9</v>
      </c>
      <c r="R9019" s="0" t="str">
        <f aca="false">INDEX(Lookup!$B$4:$B$18,MATCH(C9019,Lookup!$A$4:$A$18,0))</f>
        <v>India</v>
      </c>
      <c r="S9019" s="20" t="n">
        <f aca="false">INDEX(Lookup!$D$4:$D$18,MATCH(C9019,Lookup!$A$4:$A$18,0))</f>
        <v>0.012</v>
      </c>
      <c r="T9019" s="21" t="n">
        <f aca="false">ROUND(P9019*S9019,2)</f>
        <v>3.6</v>
      </c>
      <c r="U9019" s="21" t="n">
        <f aca="false">IF(T9019&lt;=10,1,IF(T9019&lt;=20,2,IF(T9019&lt;=30,3,IF(T9019&lt;=40,4,IF(T9019&lt;=50,5,IF(T9019&lt;=100,6,IF(T9019&lt;=250,7,8)))))))</f>
        <v>1</v>
      </c>
      <c r="V9019" s="21" t="n">
        <f aca="false">IF(AND(OR(Dashboard!$T$3="All",R9019=Dashboard!$T$3),OR(Dashboard!$T$4="All",D9019=Dashboard!$T$4)),1,0)</f>
        <v>1</v>
      </c>
      <c r="W9019" s="21" t="n">
        <f aca="false">IF(V9019=1,T9019+ROW()/10000000,0)</f>
        <v>3.6009019</v>
      </c>
    </row>
    <row r="9020" customFormat="false" ht="15" hidden="false" customHeight="false" outlineLevel="0" collapsed="false">
      <c r="A9020" s="0" t="n">
        <v>311768</v>
      </c>
      <c r="B9020" s="0" t="s">
        <v>5523</v>
      </c>
      <c r="C9020" s="0" t="n">
        <v>1</v>
      </c>
      <c r="D9020" s="0" t="s">
        <v>17189</v>
      </c>
      <c r="E9020" s="0" t="s">
        <v>18928</v>
      </c>
      <c r="F9020" s="0" t="s">
        <v>18924</v>
      </c>
      <c r="G9020" s="0" t="s">
        <v>18925</v>
      </c>
      <c r="H9020" s="0" t="s">
        <v>18929</v>
      </c>
      <c r="I9020" s="0" t="s">
        <v>2123</v>
      </c>
      <c r="J9020" s="0" t="s">
        <v>47</v>
      </c>
      <c r="K9020" s="0" t="s">
        <v>47</v>
      </c>
      <c r="L9020" s="0" t="s">
        <v>47</v>
      </c>
      <c r="M9020" s="0" t="s">
        <v>47</v>
      </c>
      <c r="N9020" s="0" t="n">
        <v>1</v>
      </c>
      <c r="O9020" s="0" t="n">
        <v>23</v>
      </c>
      <c r="P9020" s="0" t="n">
        <v>200</v>
      </c>
      <c r="Q9020" s="0" t="n">
        <v>3.4</v>
      </c>
      <c r="R9020" s="0" t="str">
        <f aca="false">INDEX(Lookup!$B$4:$B$18,MATCH(C9020,Lookup!$A$4:$A$18,0))</f>
        <v>India</v>
      </c>
      <c r="S9020" s="20" t="n">
        <f aca="false">INDEX(Lookup!$D$4:$D$18,MATCH(C9020,Lookup!$A$4:$A$18,0))</f>
        <v>0.012</v>
      </c>
      <c r="T9020" s="21" t="n">
        <f aca="false">ROUND(P9020*S9020,2)</f>
        <v>2.4</v>
      </c>
      <c r="U9020" s="21" t="n">
        <f aca="false">IF(T9020&lt;=10,1,IF(T9020&lt;=20,2,IF(T9020&lt;=30,3,IF(T9020&lt;=40,4,IF(T9020&lt;=50,5,IF(T9020&lt;=100,6,IF(T9020&lt;=250,7,8)))))))</f>
        <v>1</v>
      </c>
      <c r="V9020" s="21" t="n">
        <f aca="false">IF(AND(OR(Dashboard!$T$3="All",R9020=Dashboard!$T$3),OR(Dashboard!$T$4="All",D9020=Dashboard!$T$4)),1,0)</f>
        <v>1</v>
      </c>
      <c r="W9020" s="21" t="n">
        <f aca="false">IF(V9020=1,T9020+ROW()/10000000,0)</f>
        <v>2.400902</v>
      </c>
    </row>
    <row r="9021" customFormat="false" ht="15" hidden="false" customHeight="false" outlineLevel="0" collapsed="false">
      <c r="A9021" s="0" t="n">
        <v>18423127</v>
      </c>
      <c r="B9021" s="0" t="s">
        <v>18930</v>
      </c>
      <c r="C9021" s="0" t="n">
        <v>1</v>
      </c>
      <c r="D9021" s="0" t="s">
        <v>17189</v>
      </c>
      <c r="E9021" s="0" t="s">
        <v>18931</v>
      </c>
      <c r="F9021" s="0" t="s">
        <v>18924</v>
      </c>
      <c r="G9021" s="0" t="s">
        <v>18925</v>
      </c>
      <c r="H9021" s="0" t="s">
        <v>3129</v>
      </c>
      <c r="I9021" s="0" t="s">
        <v>2123</v>
      </c>
      <c r="J9021" s="0" t="s">
        <v>47</v>
      </c>
      <c r="K9021" s="0" t="s">
        <v>47</v>
      </c>
      <c r="L9021" s="0" t="s">
        <v>47</v>
      </c>
      <c r="M9021" s="0" t="s">
        <v>47</v>
      </c>
      <c r="N9021" s="0" t="n">
        <v>2</v>
      </c>
      <c r="O9021" s="0" t="n">
        <v>10</v>
      </c>
      <c r="P9021" s="0" t="n">
        <v>500</v>
      </c>
      <c r="Q9021" s="0" t="n">
        <v>3.1</v>
      </c>
      <c r="R9021" s="0" t="str">
        <f aca="false">INDEX(Lookup!$B$4:$B$18,MATCH(C9021,Lookup!$A$4:$A$18,0))</f>
        <v>India</v>
      </c>
      <c r="S9021" s="20" t="n">
        <f aca="false">INDEX(Lookup!$D$4:$D$18,MATCH(C9021,Lookup!$A$4:$A$18,0))</f>
        <v>0.012</v>
      </c>
      <c r="T9021" s="21" t="n">
        <f aca="false">ROUND(P9021*S9021,2)</f>
        <v>6</v>
      </c>
      <c r="U9021" s="21" t="n">
        <f aca="false">IF(T9021&lt;=10,1,IF(T9021&lt;=20,2,IF(T9021&lt;=30,3,IF(T9021&lt;=40,4,IF(T9021&lt;=50,5,IF(T9021&lt;=100,6,IF(T9021&lt;=250,7,8)))))))</f>
        <v>1</v>
      </c>
      <c r="V9021" s="21" t="n">
        <f aca="false">IF(AND(OR(Dashboard!$T$3="All",R9021=Dashboard!$T$3),OR(Dashboard!$T$4="All",D9021=Dashboard!$T$4)),1,0)</f>
        <v>1</v>
      </c>
      <c r="W9021" s="21" t="n">
        <f aca="false">IF(V9021=1,T9021+ROW()/10000000,0)</f>
        <v>6.0009021</v>
      </c>
    </row>
    <row r="9022" customFormat="false" ht="15" hidden="false" customHeight="false" outlineLevel="0" collapsed="false">
      <c r="A9022" s="0" t="n">
        <v>300550</v>
      </c>
      <c r="B9022" s="0" t="s">
        <v>18932</v>
      </c>
      <c r="C9022" s="0" t="n">
        <v>1</v>
      </c>
      <c r="D9022" s="0" t="s">
        <v>17189</v>
      </c>
      <c r="E9022" s="0" t="s">
        <v>18925</v>
      </c>
      <c r="F9022" s="0" t="s">
        <v>18924</v>
      </c>
      <c r="G9022" s="0" t="s">
        <v>18925</v>
      </c>
      <c r="H9022" s="0" t="s">
        <v>2122</v>
      </c>
      <c r="I9022" s="0" t="s">
        <v>2123</v>
      </c>
      <c r="J9022" s="0" t="s">
        <v>47</v>
      </c>
      <c r="K9022" s="0" t="s">
        <v>46</v>
      </c>
      <c r="L9022" s="0" t="s">
        <v>47</v>
      </c>
      <c r="M9022" s="0" t="s">
        <v>47</v>
      </c>
      <c r="N9022" s="0" t="n">
        <v>2</v>
      </c>
      <c r="O9022" s="0" t="n">
        <v>140</v>
      </c>
      <c r="P9022" s="0" t="n">
        <v>600</v>
      </c>
      <c r="Q9022" s="0" t="n">
        <v>3.1</v>
      </c>
      <c r="R9022" s="0" t="str">
        <f aca="false">INDEX(Lookup!$B$4:$B$18,MATCH(C9022,Lookup!$A$4:$A$18,0))</f>
        <v>India</v>
      </c>
      <c r="S9022" s="20" t="n">
        <f aca="false">INDEX(Lookup!$D$4:$D$18,MATCH(C9022,Lookup!$A$4:$A$18,0))</f>
        <v>0.012</v>
      </c>
      <c r="T9022" s="21" t="n">
        <f aca="false">ROUND(P9022*S9022,2)</f>
        <v>7.2</v>
      </c>
      <c r="U9022" s="21" t="n">
        <f aca="false">IF(T9022&lt;=10,1,IF(T9022&lt;=20,2,IF(T9022&lt;=30,3,IF(T9022&lt;=40,4,IF(T9022&lt;=50,5,IF(T9022&lt;=100,6,IF(T9022&lt;=250,7,8)))))))</f>
        <v>1</v>
      </c>
      <c r="V9022" s="21" t="n">
        <f aca="false">IF(AND(OR(Dashboard!$T$3="All",R9022=Dashboard!$T$3),OR(Dashboard!$T$4="All",D9022=Dashboard!$T$4)),1,0)</f>
        <v>1</v>
      </c>
      <c r="W9022" s="21" t="n">
        <f aca="false">IF(V9022=1,T9022+ROW()/10000000,0)</f>
        <v>7.2009022</v>
      </c>
    </row>
    <row r="9023" customFormat="false" ht="15" hidden="false" customHeight="false" outlineLevel="0" collapsed="false">
      <c r="A9023" s="0" t="n">
        <v>18337891</v>
      </c>
      <c r="B9023" s="0" t="s">
        <v>18933</v>
      </c>
      <c r="C9023" s="0" t="n">
        <v>1</v>
      </c>
      <c r="D9023" s="0" t="s">
        <v>17189</v>
      </c>
      <c r="E9023" s="0" t="s">
        <v>18934</v>
      </c>
      <c r="F9023" s="0" t="s">
        <v>18924</v>
      </c>
      <c r="G9023" s="0" t="s">
        <v>18925</v>
      </c>
      <c r="H9023" s="0" t="s">
        <v>3129</v>
      </c>
      <c r="I9023" s="0" t="s">
        <v>2123</v>
      </c>
      <c r="J9023" s="0" t="s">
        <v>47</v>
      </c>
      <c r="K9023" s="0" t="s">
        <v>47</v>
      </c>
      <c r="L9023" s="0" t="s">
        <v>47</v>
      </c>
      <c r="M9023" s="0" t="s">
        <v>47</v>
      </c>
      <c r="N9023" s="0" t="n">
        <v>2</v>
      </c>
      <c r="O9023" s="0" t="n">
        <v>7</v>
      </c>
      <c r="P9023" s="0" t="n">
        <v>500</v>
      </c>
      <c r="Q9023" s="0" t="n">
        <v>3</v>
      </c>
      <c r="R9023" s="0" t="str">
        <f aca="false">INDEX(Lookup!$B$4:$B$18,MATCH(C9023,Lookup!$A$4:$A$18,0))</f>
        <v>India</v>
      </c>
      <c r="S9023" s="20" t="n">
        <f aca="false">INDEX(Lookup!$D$4:$D$18,MATCH(C9023,Lookup!$A$4:$A$18,0))</f>
        <v>0.012</v>
      </c>
      <c r="T9023" s="21" t="n">
        <f aca="false">ROUND(P9023*S9023,2)</f>
        <v>6</v>
      </c>
      <c r="U9023" s="21" t="n">
        <f aca="false">IF(T9023&lt;=10,1,IF(T9023&lt;=20,2,IF(T9023&lt;=30,3,IF(T9023&lt;=40,4,IF(T9023&lt;=50,5,IF(T9023&lt;=100,6,IF(T9023&lt;=250,7,8)))))))</f>
        <v>1</v>
      </c>
      <c r="V9023" s="21" t="n">
        <f aca="false">IF(AND(OR(Dashboard!$T$3="All",R9023=Dashboard!$T$3),OR(Dashboard!$T$4="All",D9023=Dashboard!$T$4)),1,0)</f>
        <v>1</v>
      </c>
      <c r="W9023" s="21" t="n">
        <f aca="false">IF(V9023=1,T9023+ROW()/10000000,0)</f>
        <v>6.0009023</v>
      </c>
    </row>
    <row r="9024" customFormat="false" ht="15" hidden="false" customHeight="false" outlineLevel="0" collapsed="false">
      <c r="A9024" s="0" t="n">
        <v>9724</v>
      </c>
      <c r="B9024" s="0" t="s">
        <v>17504</v>
      </c>
      <c r="C9024" s="0" t="n">
        <v>1</v>
      </c>
      <c r="D9024" s="0" t="s">
        <v>17189</v>
      </c>
      <c r="E9024" s="0" t="s">
        <v>18935</v>
      </c>
      <c r="F9024" s="0" t="s">
        <v>18924</v>
      </c>
      <c r="G9024" s="0" t="s">
        <v>18925</v>
      </c>
      <c r="H9024" s="0" t="s">
        <v>2359</v>
      </c>
      <c r="I9024" s="0" t="s">
        <v>2123</v>
      </c>
      <c r="J9024" s="0" t="s">
        <v>46</v>
      </c>
      <c r="K9024" s="0" t="s">
        <v>46</v>
      </c>
      <c r="L9024" s="0" t="s">
        <v>47</v>
      </c>
      <c r="M9024" s="0" t="s">
        <v>47</v>
      </c>
      <c r="N9024" s="0" t="n">
        <v>2</v>
      </c>
      <c r="O9024" s="0" t="n">
        <v>45</v>
      </c>
      <c r="P9024" s="0" t="n">
        <v>800</v>
      </c>
      <c r="Q9024" s="0" t="n">
        <v>3.1</v>
      </c>
      <c r="R9024" s="0" t="str">
        <f aca="false">INDEX(Lookup!$B$4:$B$18,MATCH(C9024,Lookup!$A$4:$A$18,0))</f>
        <v>India</v>
      </c>
      <c r="S9024" s="20" t="n">
        <f aca="false">INDEX(Lookup!$D$4:$D$18,MATCH(C9024,Lookup!$A$4:$A$18,0))</f>
        <v>0.012</v>
      </c>
      <c r="T9024" s="21" t="n">
        <f aca="false">ROUND(P9024*S9024,2)</f>
        <v>9.6</v>
      </c>
      <c r="U9024" s="21" t="n">
        <f aca="false">IF(T9024&lt;=10,1,IF(T9024&lt;=20,2,IF(T9024&lt;=30,3,IF(T9024&lt;=40,4,IF(T9024&lt;=50,5,IF(T9024&lt;=100,6,IF(T9024&lt;=250,7,8)))))))</f>
        <v>1</v>
      </c>
      <c r="V9024" s="21" t="n">
        <f aca="false">IF(AND(OR(Dashboard!$T$3="All",R9024=Dashboard!$T$3),OR(Dashboard!$T$4="All",D9024=Dashboard!$T$4)),1,0)</f>
        <v>1</v>
      </c>
      <c r="W9024" s="21" t="n">
        <f aca="false">IF(V9024=1,T9024+ROW()/10000000,0)</f>
        <v>9.6009024</v>
      </c>
    </row>
    <row r="9025" customFormat="false" ht="15" hidden="false" customHeight="false" outlineLevel="0" collapsed="false">
      <c r="A9025" s="0" t="n">
        <v>312558</v>
      </c>
      <c r="B9025" s="0" t="s">
        <v>18936</v>
      </c>
      <c r="C9025" s="0" t="n">
        <v>1</v>
      </c>
      <c r="D9025" s="0" t="s">
        <v>17189</v>
      </c>
      <c r="E9025" s="0" t="s">
        <v>18937</v>
      </c>
      <c r="F9025" s="0" t="s">
        <v>18924</v>
      </c>
      <c r="G9025" s="0" t="s">
        <v>18925</v>
      </c>
      <c r="H9025" s="0" t="s">
        <v>2868</v>
      </c>
      <c r="I9025" s="0" t="s">
        <v>2123</v>
      </c>
      <c r="J9025" s="0" t="s">
        <v>47</v>
      </c>
      <c r="K9025" s="0" t="s">
        <v>47</v>
      </c>
      <c r="L9025" s="0" t="s">
        <v>47</v>
      </c>
      <c r="M9025" s="0" t="s">
        <v>47</v>
      </c>
      <c r="N9025" s="0" t="n">
        <v>2</v>
      </c>
      <c r="O9025" s="0" t="n">
        <v>9</v>
      </c>
      <c r="P9025" s="0" t="n">
        <v>500</v>
      </c>
      <c r="Q9025" s="0" t="n">
        <v>3.1</v>
      </c>
      <c r="R9025" s="0" t="str">
        <f aca="false">INDEX(Lookup!$B$4:$B$18,MATCH(C9025,Lookup!$A$4:$A$18,0))</f>
        <v>India</v>
      </c>
      <c r="S9025" s="20" t="n">
        <f aca="false">INDEX(Lookup!$D$4:$D$18,MATCH(C9025,Lookup!$A$4:$A$18,0))</f>
        <v>0.012</v>
      </c>
      <c r="T9025" s="21" t="n">
        <f aca="false">ROUND(P9025*S9025,2)</f>
        <v>6</v>
      </c>
      <c r="U9025" s="21" t="n">
        <f aca="false">IF(T9025&lt;=10,1,IF(T9025&lt;=20,2,IF(T9025&lt;=30,3,IF(T9025&lt;=40,4,IF(T9025&lt;=50,5,IF(T9025&lt;=100,6,IF(T9025&lt;=250,7,8)))))))</f>
        <v>1</v>
      </c>
      <c r="V9025" s="21" t="n">
        <f aca="false">IF(AND(OR(Dashboard!$T$3="All",R9025=Dashboard!$T$3),OR(Dashboard!$T$4="All",D9025=Dashboard!$T$4)),1,0)</f>
        <v>1</v>
      </c>
      <c r="W9025" s="21" t="n">
        <f aca="false">IF(V9025=1,T9025+ROW()/10000000,0)</f>
        <v>6.0009025</v>
      </c>
    </row>
    <row r="9026" customFormat="false" ht="15" hidden="false" customHeight="false" outlineLevel="0" collapsed="false">
      <c r="A9026" s="0" t="n">
        <v>312777</v>
      </c>
      <c r="B9026" s="0" t="s">
        <v>18350</v>
      </c>
      <c r="C9026" s="0" t="n">
        <v>1</v>
      </c>
      <c r="D9026" s="0" t="s">
        <v>17189</v>
      </c>
      <c r="E9026" s="0" t="s">
        <v>18938</v>
      </c>
      <c r="F9026" s="0" t="s">
        <v>18924</v>
      </c>
      <c r="G9026" s="0" t="s">
        <v>18925</v>
      </c>
      <c r="H9026" s="0" t="s">
        <v>2122</v>
      </c>
      <c r="I9026" s="0" t="s">
        <v>2123</v>
      </c>
      <c r="J9026" s="0" t="s">
        <v>47</v>
      </c>
      <c r="K9026" s="0" t="s">
        <v>47</v>
      </c>
      <c r="L9026" s="0" t="s">
        <v>47</v>
      </c>
      <c r="M9026" s="0" t="s">
        <v>47</v>
      </c>
      <c r="N9026" s="0" t="n">
        <v>2</v>
      </c>
      <c r="O9026" s="0" t="n">
        <v>5</v>
      </c>
      <c r="P9026" s="0" t="n">
        <v>500</v>
      </c>
      <c r="Q9026" s="0" t="n">
        <v>3</v>
      </c>
      <c r="R9026" s="0" t="str">
        <f aca="false">INDEX(Lookup!$B$4:$B$18,MATCH(C9026,Lookup!$A$4:$A$18,0))</f>
        <v>India</v>
      </c>
      <c r="S9026" s="20" t="n">
        <f aca="false">INDEX(Lookup!$D$4:$D$18,MATCH(C9026,Lookup!$A$4:$A$18,0))</f>
        <v>0.012</v>
      </c>
      <c r="T9026" s="21" t="n">
        <f aca="false">ROUND(P9026*S9026,2)</f>
        <v>6</v>
      </c>
      <c r="U9026" s="21" t="n">
        <f aca="false">IF(T9026&lt;=10,1,IF(T9026&lt;=20,2,IF(T9026&lt;=30,3,IF(T9026&lt;=40,4,IF(T9026&lt;=50,5,IF(T9026&lt;=100,6,IF(T9026&lt;=250,7,8)))))))</f>
        <v>1</v>
      </c>
      <c r="V9026" s="21" t="n">
        <f aca="false">IF(AND(OR(Dashboard!$T$3="All",R9026=Dashboard!$T$3),OR(Dashboard!$T$4="All",D9026=Dashboard!$T$4)),1,0)</f>
        <v>1</v>
      </c>
      <c r="W9026" s="21" t="n">
        <f aca="false">IF(V9026=1,T9026+ROW()/10000000,0)</f>
        <v>6.0009026</v>
      </c>
    </row>
    <row r="9027" customFormat="false" ht="15" hidden="false" customHeight="false" outlineLevel="0" collapsed="false">
      <c r="A9027" s="0" t="n">
        <v>1495</v>
      </c>
      <c r="B9027" s="0" t="s">
        <v>18939</v>
      </c>
      <c r="C9027" s="0" t="n">
        <v>1</v>
      </c>
      <c r="D9027" s="0" t="s">
        <v>17189</v>
      </c>
      <c r="E9027" s="0" t="s">
        <v>18925</v>
      </c>
      <c r="F9027" s="0" t="s">
        <v>18924</v>
      </c>
      <c r="G9027" s="0" t="s">
        <v>18925</v>
      </c>
      <c r="H9027" s="0" t="s">
        <v>2359</v>
      </c>
      <c r="I9027" s="0" t="s">
        <v>2123</v>
      </c>
      <c r="J9027" s="0" t="s">
        <v>47</v>
      </c>
      <c r="K9027" s="0" t="s">
        <v>46</v>
      </c>
      <c r="L9027" s="0" t="s">
        <v>47</v>
      </c>
      <c r="M9027" s="0" t="s">
        <v>47</v>
      </c>
      <c r="N9027" s="0" t="n">
        <v>2</v>
      </c>
      <c r="O9027" s="0" t="n">
        <v>210</v>
      </c>
      <c r="P9027" s="0" t="n">
        <v>550</v>
      </c>
      <c r="Q9027" s="0" t="n">
        <v>3.6</v>
      </c>
      <c r="R9027" s="0" t="str">
        <f aca="false">INDEX(Lookup!$B$4:$B$18,MATCH(C9027,Lookup!$A$4:$A$18,0))</f>
        <v>India</v>
      </c>
      <c r="S9027" s="20" t="n">
        <f aca="false">INDEX(Lookup!$D$4:$D$18,MATCH(C9027,Lookup!$A$4:$A$18,0))</f>
        <v>0.012</v>
      </c>
      <c r="T9027" s="21" t="n">
        <f aca="false">ROUND(P9027*S9027,2)</f>
        <v>6.6</v>
      </c>
      <c r="U9027" s="21" t="n">
        <f aca="false">IF(T9027&lt;=10,1,IF(T9027&lt;=20,2,IF(T9027&lt;=30,3,IF(T9027&lt;=40,4,IF(T9027&lt;=50,5,IF(T9027&lt;=100,6,IF(T9027&lt;=250,7,8)))))))</f>
        <v>1</v>
      </c>
      <c r="V9027" s="21" t="n">
        <f aca="false">IF(AND(OR(Dashboard!$T$3="All",R9027=Dashboard!$T$3),OR(Dashboard!$T$4="All",D9027=Dashboard!$T$4)),1,0)</f>
        <v>1</v>
      </c>
      <c r="W9027" s="21" t="n">
        <f aca="false">IF(V9027=1,T9027+ROW()/10000000,0)</f>
        <v>6.6009027</v>
      </c>
    </row>
    <row r="9028" customFormat="false" ht="15" hidden="false" customHeight="false" outlineLevel="0" collapsed="false">
      <c r="A9028" s="0" t="n">
        <v>18258469</v>
      </c>
      <c r="B9028" s="0" t="s">
        <v>18940</v>
      </c>
      <c r="C9028" s="0" t="n">
        <v>1</v>
      </c>
      <c r="D9028" s="0" t="s">
        <v>17189</v>
      </c>
      <c r="E9028" s="0" t="s">
        <v>18941</v>
      </c>
      <c r="F9028" s="0" t="s">
        <v>18924</v>
      </c>
      <c r="G9028" s="0" t="s">
        <v>18925</v>
      </c>
      <c r="H9028" s="0" t="s">
        <v>3142</v>
      </c>
      <c r="I9028" s="0" t="s">
        <v>2123</v>
      </c>
      <c r="J9028" s="0" t="s">
        <v>47</v>
      </c>
      <c r="K9028" s="0" t="s">
        <v>46</v>
      </c>
      <c r="L9028" s="0" t="s">
        <v>47</v>
      </c>
      <c r="M9028" s="0" t="s">
        <v>47</v>
      </c>
      <c r="N9028" s="0" t="n">
        <v>1</v>
      </c>
      <c r="O9028" s="0" t="n">
        <v>34</v>
      </c>
      <c r="P9028" s="0" t="n">
        <v>300</v>
      </c>
      <c r="Q9028" s="0" t="n">
        <v>3.6</v>
      </c>
      <c r="R9028" s="0" t="str">
        <f aca="false">INDEX(Lookup!$B$4:$B$18,MATCH(C9028,Lookup!$A$4:$A$18,0))</f>
        <v>India</v>
      </c>
      <c r="S9028" s="20" t="n">
        <f aca="false">INDEX(Lookup!$D$4:$D$18,MATCH(C9028,Lookup!$A$4:$A$18,0))</f>
        <v>0.012</v>
      </c>
      <c r="T9028" s="21" t="n">
        <f aca="false">ROUND(P9028*S9028,2)</f>
        <v>3.6</v>
      </c>
      <c r="U9028" s="21" t="n">
        <f aca="false">IF(T9028&lt;=10,1,IF(T9028&lt;=20,2,IF(T9028&lt;=30,3,IF(T9028&lt;=40,4,IF(T9028&lt;=50,5,IF(T9028&lt;=100,6,IF(T9028&lt;=250,7,8)))))))</f>
        <v>1</v>
      </c>
      <c r="V9028" s="21" t="n">
        <f aca="false">IF(AND(OR(Dashboard!$T$3="All",R9028=Dashboard!$T$3),OR(Dashboard!$T$4="All",D9028=Dashboard!$T$4)),1,0)</f>
        <v>1</v>
      </c>
      <c r="W9028" s="21" t="n">
        <f aca="false">IF(V9028=1,T9028+ROW()/10000000,0)</f>
        <v>3.6009028</v>
      </c>
    </row>
    <row r="9029" customFormat="false" ht="15" hidden="false" customHeight="false" outlineLevel="0" collapsed="false">
      <c r="A9029" s="0" t="n">
        <v>18440423</v>
      </c>
      <c r="B9029" s="0" t="s">
        <v>3180</v>
      </c>
      <c r="C9029" s="0" t="n">
        <v>1</v>
      </c>
      <c r="D9029" s="0" t="s">
        <v>17189</v>
      </c>
      <c r="E9029" s="0" t="s">
        <v>18942</v>
      </c>
      <c r="F9029" s="0" t="s">
        <v>18924</v>
      </c>
      <c r="G9029" s="0" t="s">
        <v>18925</v>
      </c>
      <c r="H9029" s="0" t="s">
        <v>3182</v>
      </c>
      <c r="I9029" s="0" t="s">
        <v>2123</v>
      </c>
      <c r="J9029" s="0" t="s">
        <v>47</v>
      </c>
      <c r="K9029" s="0" t="s">
        <v>47</v>
      </c>
      <c r="L9029" s="0" t="s">
        <v>47</v>
      </c>
      <c r="M9029" s="0" t="s">
        <v>47</v>
      </c>
      <c r="N9029" s="0" t="n">
        <v>1</v>
      </c>
      <c r="O9029" s="0" t="n">
        <v>0</v>
      </c>
      <c r="P9029" s="0" t="n">
        <v>300</v>
      </c>
      <c r="Q9029" s="0" t="n">
        <v>1</v>
      </c>
      <c r="R9029" s="0" t="str">
        <f aca="false">INDEX(Lookup!$B$4:$B$18,MATCH(C9029,Lookup!$A$4:$A$18,0))</f>
        <v>India</v>
      </c>
      <c r="S9029" s="20" t="n">
        <f aca="false">INDEX(Lookup!$D$4:$D$18,MATCH(C9029,Lookup!$A$4:$A$18,0))</f>
        <v>0.012</v>
      </c>
      <c r="T9029" s="21" t="n">
        <f aca="false">ROUND(P9029*S9029,2)</f>
        <v>3.6</v>
      </c>
      <c r="U9029" s="21" t="n">
        <f aca="false">IF(T9029&lt;=10,1,IF(T9029&lt;=20,2,IF(T9029&lt;=30,3,IF(T9029&lt;=40,4,IF(T9029&lt;=50,5,IF(T9029&lt;=100,6,IF(T9029&lt;=250,7,8)))))))</f>
        <v>1</v>
      </c>
      <c r="V9029" s="21" t="n">
        <f aca="false">IF(AND(OR(Dashboard!$T$3="All",R9029=Dashboard!$T$3),OR(Dashboard!$T$4="All",D9029=Dashboard!$T$4)),1,0)</f>
        <v>1</v>
      </c>
      <c r="W9029" s="21" t="n">
        <f aca="false">IF(V9029=1,T9029+ROW()/10000000,0)</f>
        <v>3.6009029</v>
      </c>
    </row>
    <row r="9030" customFormat="false" ht="15" hidden="false" customHeight="false" outlineLevel="0" collapsed="false">
      <c r="A9030" s="0" t="n">
        <v>18385532</v>
      </c>
      <c r="B9030" s="0" t="s">
        <v>18943</v>
      </c>
      <c r="C9030" s="0" t="n">
        <v>1</v>
      </c>
      <c r="D9030" s="0" t="s">
        <v>17189</v>
      </c>
      <c r="E9030" s="0" t="s">
        <v>18944</v>
      </c>
      <c r="F9030" s="0" t="s">
        <v>18924</v>
      </c>
      <c r="G9030" s="0" t="s">
        <v>18925</v>
      </c>
      <c r="H9030" s="0" t="s">
        <v>156</v>
      </c>
      <c r="I9030" s="0" t="s">
        <v>2123</v>
      </c>
      <c r="J9030" s="0" t="s">
        <v>47</v>
      </c>
      <c r="K9030" s="0" t="s">
        <v>47</v>
      </c>
      <c r="L9030" s="0" t="s">
        <v>47</v>
      </c>
      <c r="M9030" s="0" t="s">
        <v>47</v>
      </c>
      <c r="N9030" s="0" t="n">
        <v>1</v>
      </c>
      <c r="O9030" s="0" t="n">
        <v>2</v>
      </c>
      <c r="P9030" s="0" t="n">
        <v>300</v>
      </c>
      <c r="Q9030" s="0" t="n">
        <v>1</v>
      </c>
      <c r="R9030" s="0" t="str">
        <f aca="false">INDEX(Lookup!$B$4:$B$18,MATCH(C9030,Lookup!$A$4:$A$18,0))</f>
        <v>India</v>
      </c>
      <c r="S9030" s="20" t="n">
        <f aca="false">INDEX(Lookup!$D$4:$D$18,MATCH(C9030,Lookup!$A$4:$A$18,0))</f>
        <v>0.012</v>
      </c>
      <c r="T9030" s="21" t="n">
        <f aca="false">ROUND(P9030*S9030,2)</f>
        <v>3.6</v>
      </c>
      <c r="U9030" s="21" t="n">
        <f aca="false">IF(T9030&lt;=10,1,IF(T9030&lt;=20,2,IF(T9030&lt;=30,3,IF(T9030&lt;=40,4,IF(T9030&lt;=50,5,IF(T9030&lt;=100,6,IF(T9030&lt;=250,7,8)))))))</f>
        <v>1</v>
      </c>
      <c r="V9030" s="21" t="n">
        <f aca="false">IF(AND(OR(Dashboard!$T$3="All",R9030=Dashboard!$T$3),OR(Dashboard!$T$4="All",D9030=Dashboard!$T$4)),1,0)</f>
        <v>1</v>
      </c>
      <c r="W9030" s="21" t="n">
        <f aca="false">IF(V9030=1,T9030+ROW()/10000000,0)</f>
        <v>3.600903</v>
      </c>
    </row>
    <row r="9031" customFormat="false" ht="15" hidden="false" customHeight="false" outlineLevel="0" collapsed="false">
      <c r="A9031" s="0" t="n">
        <v>18349808</v>
      </c>
      <c r="B9031" s="0" t="s">
        <v>18945</v>
      </c>
      <c r="C9031" s="0" t="n">
        <v>1</v>
      </c>
      <c r="D9031" s="0" t="s">
        <v>17189</v>
      </c>
      <c r="E9031" s="0" t="s">
        <v>18946</v>
      </c>
      <c r="F9031" s="0" t="s">
        <v>18924</v>
      </c>
      <c r="G9031" s="0" t="s">
        <v>18925</v>
      </c>
      <c r="H9031" s="0" t="s">
        <v>1358</v>
      </c>
      <c r="I9031" s="0" t="s">
        <v>2123</v>
      </c>
      <c r="J9031" s="0" t="s">
        <v>47</v>
      </c>
      <c r="K9031" s="0" t="s">
        <v>47</v>
      </c>
      <c r="L9031" s="0" t="s">
        <v>47</v>
      </c>
      <c r="M9031" s="0" t="s">
        <v>47</v>
      </c>
      <c r="N9031" s="0" t="n">
        <v>1</v>
      </c>
      <c r="O9031" s="0" t="n">
        <v>0</v>
      </c>
      <c r="P9031" s="0" t="n">
        <v>250</v>
      </c>
      <c r="Q9031" s="0" t="n">
        <v>1</v>
      </c>
      <c r="R9031" s="0" t="str">
        <f aca="false">INDEX(Lookup!$B$4:$B$18,MATCH(C9031,Lookup!$A$4:$A$18,0))</f>
        <v>India</v>
      </c>
      <c r="S9031" s="20" t="n">
        <f aca="false">INDEX(Lookup!$D$4:$D$18,MATCH(C9031,Lookup!$A$4:$A$18,0))</f>
        <v>0.012</v>
      </c>
      <c r="T9031" s="21" t="n">
        <f aca="false">ROUND(P9031*S9031,2)</f>
        <v>3</v>
      </c>
      <c r="U9031" s="21" t="n">
        <f aca="false">IF(T9031&lt;=10,1,IF(T9031&lt;=20,2,IF(T9031&lt;=30,3,IF(T9031&lt;=40,4,IF(T9031&lt;=50,5,IF(T9031&lt;=100,6,IF(T9031&lt;=250,7,8)))))))</f>
        <v>1</v>
      </c>
      <c r="V9031" s="21" t="n">
        <f aca="false">IF(AND(OR(Dashboard!$T$3="All",R9031=Dashboard!$T$3),OR(Dashboard!$T$4="All",D9031=Dashboard!$T$4)),1,0)</f>
        <v>1</v>
      </c>
      <c r="W9031" s="21" t="n">
        <f aca="false">IF(V9031=1,T9031+ROW()/10000000,0)</f>
        <v>3.0009031</v>
      </c>
    </row>
    <row r="9032" customFormat="false" ht="15" hidden="false" customHeight="false" outlineLevel="0" collapsed="false">
      <c r="A9032" s="0" t="n">
        <v>18440409</v>
      </c>
      <c r="B9032" s="0" t="s">
        <v>18947</v>
      </c>
      <c r="C9032" s="0" t="n">
        <v>1</v>
      </c>
      <c r="D9032" s="0" t="s">
        <v>17189</v>
      </c>
      <c r="E9032" s="0" t="s">
        <v>18948</v>
      </c>
      <c r="F9032" s="0" t="s">
        <v>18924</v>
      </c>
      <c r="G9032" s="0" t="s">
        <v>18925</v>
      </c>
      <c r="H9032" s="0" t="s">
        <v>7689</v>
      </c>
      <c r="I9032" s="0" t="s">
        <v>2123</v>
      </c>
      <c r="J9032" s="0" t="s">
        <v>47</v>
      </c>
      <c r="K9032" s="0" t="s">
        <v>47</v>
      </c>
      <c r="L9032" s="0" t="s">
        <v>47</v>
      </c>
      <c r="M9032" s="0" t="s">
        <v>47</v>
      </c>
      <c r="N9032" s="0" t="n">
        <v>1</v>
      </c>
      <c r="O9032" s="0" t="n">
        <v>0</v>
      </c>
      <c r="P9032" s="0" t="n">
        <v>150</v>
      </c>
      <c r="Q9032" s="0" t="n">
        <v>1</v>
      </c>
      <c r="R9032" s="0" t="str">
        <f aca="false">INDEX(Lookup!$B$4:$B$18,MATCH(C9032,Lookup!$A$4:$A$18,0))</f>
        <v>India</v>
      </c>
      <c r="S9032" s="20" t="n">
        <f aca="false">INDEX(Lookup!$D$4:$D$18,MATCH(C9032,Lookup!$A$4:$A$18,0))</f>
        <v>0.012</v>
      </c>
      <c r="T9032" s="21" t="n">
        <f aca="false">ROUND(P9032*S9032,2)</f>
        <v>1.8</v>
      </c>
      <c r="U9032" s="21" t="n">
        <f aca="false">IF(T9032&lt;=10,1,IF(T9032&lt;=20,2,IF(T9032&lt;=30,3,IF(T9032&lt;=40,4,IF(T9032&lt;=50,5,IF(T9032&lt;=100,6,IF(T9032&lt;=250,7,8)))))))</f>
        <v>1</v>
      </c>
      <c r="V9032" s="21" t="n">
        <f aca="false">IF(AND(OR(Dashboard!$T$3="All",R9032=Dashboard!$T$3),OR(Dashboard!$T$4="All",D9032=Dashboard!$T$4)),1,0)</f>
        <v>1</v>
      </c>
      <c r="W9032" s="21" t="n">
        <f aca="false">IF(V9032=1,T9032+ROW()/10000000,0)</f>
        <v>1.8009032</v>
      </c>
    </row>
    <row r="9033" customFormat="false" ht="15" hidden="false" customHeight="false" outlineLevel="0" collapsed="false">
      <c r="A9033" s="0" t="n">
        <v>18271099</v>
      </c>
      <c r="B9033" s="0" t="s">
        <v>18949</v>
      </c>
      <c r="C9033" s="0" t="n">
        <v>1</v>
      </c>
      <c r="D9033" s="0" t="s">
        <v>17189</v>
      </c>
      <c r="E9033" s="0" t="s">
        <v>18950</v>
      </c>
      <c r="F9033" s="0" t="s">
        <v>18924</v>
      </c>
      <c r="G9033" s="0" t="s">
        <v>18925</v>
      </c>
      <c r="H9033" s="0" t="s">
        <v>2349</v>
      </c>
      <c r="I9033" s="0" t="s">
        <v>2123</v>
      </c>
      <c r="J9033" s="0" t="s">
        <v>47</v>
      </c>
      <c r="K9033" s="0" t="s">
        <v>47</v>
      </c>
      <c r="L9033" s="0" t="s">
        <v>47</v>
      </c>
      <c r="M9033" s="0" t="s">
        <v>47</v>
      </c>
      <c r="N9033" s="0" t="n">
        <v>1</v>
      </c>
      <c r="O9033" s="0" t="n">
        <v>0</v>
      </c>
      <c r="P9033" s="0" t="n">
        <v>150</v>
      </c>
      <c r="Q9033" s="0" t="n">
        <v>1</v>
      </c>
      <c r="R9033" s="0" t="str">
        <f aca="false">INDEX(Lookup!$B$4:$B$18,MATCH(C9033,Lookup!$A$4:$A$18,0))</f>
        <v>India</v>
      </c>
      <c r="S9033" s="20" t="n">
        <f aca="false">INDEX(Lookup!$D$4:$D$18,MATCH(C9033,Lookup!$A$4:$A$18,0))</f>
        <v>0.012</v>
      </c>
      <c r="T9033" s="21" t="n">
        <f aca="false">ROUND(P9033*S9033,2)</f>
        <v>1.8</v>
      </c>
      <c r="U9033" s="21" t="n">
        <f aca="false">IF(T9033&lt;=10,1,IF(T9033&lt;=20,2,IF(T9033&lt;=30,3,IF(T9033&lt;=40,4,IF(T9033&lt;=50,5,IF(T9033&lt;=100,6,IF(T9033&lt;=250,7,8)))))))</f>
        <v>1</v>
      </c>
      <c r="V9033" s="21" t="n">
        <f aca="false">IF(AND(OR(Dashboard!$T$3="All",R9033=Dashboard!$T$3),OR(Dashboard!$T$4="All",D9033=Dashboard!$T$4)),1,0)</f>
        <v>1</v>
      </c>
      <c r="W9033" s="21" t="n">
        <f aca="false">IF(V9033=1,T9033+ROW()/10000000,0)</f>
        <v>1.8009033</v>
      </c>
    </row>
    <row r="9034" customFormat="false" ht="15" hidden="false" customHeight="false" outlineLevel="0" collapsed="false">
      <c r="A9034" s="0" t="n">
        <v>311701</v>
      </c>
      <c r="B9034" s="0" t="s">
        <v>18951</v>
      </c>
      <c r="C9034" s="0" t="n">
        <v>1</v>
      </c>
      <c r="D9034" s="0" t="s">
        <v>17189</v>
      </c>
      <c r="E9034" s="0" t="s">
        <v>18952</v>
      </c>
      <c r="F9034" s="0" t="s">
        <v>18924</v>
      </c>
      <c r="G9034" s="0" t="s">
        <v>18925</v>
      </c>
      <c r="H9034" s="0" t="s">
        <v>156</v>
      </c>
      <c r="I9034" s="0" t="s">
        <v>2123</v>
      </c>
      <c r="J9034" s="0" t="s">
        <v>47</v>
      </c>
      <c r="K9034" s="0" t="s">
        <v>47</v>
      </c>
      <c r="L9034" s="0" t="s">
        <v>47</v>
      </c>
      <c r="M9034" s="0" t="s">
        <v>47</v>
      </c>
      <c r="N9034" s="0" t="n">
        <v>2</v>
      </c>
      <c r="O9034" s="0" t="n">
        <v>1</v>
      </c>
      <c r="P9034" s="0" t="n">
        <v>800</v>
      </c>
      <c r="Q9034" s="0" t="n">
        <v>1</v>
      </c>
      <c r="R9034" s="0" t="str">
        <f aca="false">INDEX(Lookup!$B$4:$B$18,MATCH(C9034,Lookup!$A$4:$A$18,0))</f>
        <v>India</v>
      </c>
      <c r="S9034" s="20" t="n">
        <f aca="false">INDEX(Lookup!$D$4:$D$18,MATCH(C9034,Lookup!$A$4:$A$18,0))</f>
        <v>0.012</v>
      </c>
      <c r="T9034" s="21" t="n">
        <f aca="false">ROUND(P9034*S9034,2)</f>
        <v>9.6</v>
      </c>
      <c r="U9034" s="21" t="n">
        <f aca="false">IF(T9034&lt;=10,1,IF(T9034&lt;=20,2,IF(T9034&lt;=30,3,IF(T9034&lt;=40,4,IF(T9034&lt;=50,5,IF(T9034&lt;=100,6,IF(T9034&lt;=250,7,8)))))))</f>
        <v>1</v>
      </c>
      <c r="V9034" s="21" t="n">
        <f aca="false">IF(AND(OR(Dashboard!$T$3="All",R9034=Dashboard!$T$3),OR(Dashboard!$T$4="All",D9034=Dashboard!$T$4)),1,0)</f>
        <v>1</v>
      </c>
      <c r="W9034" s="21" t="n">
        <f aca="false">IF(V9034=1,T9034+ROW()/10000000,0)</f>
        <v>9.6009034</v>
      </c>
    </row>
    <row r="9035" customFormat="false" ht="15" hidden="false" customHeight="false" outlineLevel="0" collapsed="false">
      <c r="A9035" s="0" t="n">
        <v>302925</v>
      </c>
      <c r="B9035" s="0" t="s">
        <v>18953</v>
      </c>
      <c r="C9035" s="0" t="n">
        <v>1</v>
      </c>
      <c r="D9035" s="0" t="s">
        <v>17189</v>
      </c>
      <c r="E9035" s="0" t="s">
        <v>18942</v>
      </c>
      <c r="F9035" s="0" t="s">
        <v>18924</v>
      </c>
      <c r="G9035" s="0" t="s">
        <v>18925</v>
      </c>
      <c r="H9035" s="0" t="s">
        <v>2050</v>
      </c>
      <c r="I9035" s="0" t="s">
        <v>2123</v>
      </c>
      <c r="J9035" s="0" t="s">
        <v>47</v>
      </c>
      <c r="K9035" s="0" t="s">
        <v>47</v>
      </c>
      <c r="L9035" s="0" t="s">
        <v>47</v>
      </c>
      <c r="M9035" s="0" t="s">
        <v>47</v>
      </c>
      <c r="N9035" s="0" t="n">
        <v>1</v>
      </c>
      <c r="O9035" s="0" t="n">
        <v>54</v>
      </c>
      <c r="P9035" s="0" t="n">
        <v>350</v>
      </c>
      <c r="Q9035" s="0" t="n">
        <v>2.4</v>
      </c>
      <c r="R9035" s="0" t="str">
        <f aca="false">INDEX(Lookup!$B$4:$B$18,MATCH(C9035,Lookup!$A$4:$A$18,0))</f>
        <v>India</v>
      </c>
      <c r="S9035" s="20" t="n">
        <f aca="false">INDEX(Lookup!$D$4:$D$18,MATCH(C9035,Lookup!$A$4:$A$18,0))</f>
        <v>0.012</v>
      </c>
      <c r="T9035" s="21" t="n">
        <f aca="false">ROUND(P9035*S9035,2)</f>
        <v>4.2</v>
      </c>
      <c r="U9035" s="21" t="n">
        <f aca="false">IF(T9035&lt;=10,1,IF(T9035&lt;=20,2,IF(T9035&lt;=30,3,IF(T9035&lt;=40,4,IF(T9035&lt;=50,5,IF(T9035&lt;=100,6,IF(T9035&lt;=250,7,8)))))))</f>
        <v>1</v>
      </c>
      <c r="V9035" s="21" t="n">
        <f aca="false">IF(AND(OR(Dashboard!$T$3="All",R9035=Dashboard!$T$3),OR(Dashboard!$T$4="All",D9035=Dashboard!$T$4)),1,0)</f>
        <v>1</v>
      </c>
      <c r="W9035" s="21" t="n">
        <f aca="false">IF(V9035=1,T9035+ROW()/10000000,0)</f>
        <v>4.2009035</v>
      </c>
    </row>
    <row r="9036" customFormat="false" ht="15" hidden="false" customHeight="false" outlineLevel="0" collapsed="false">
      <c r="A9036" s="0" t="n">
        <v>18385889</v>
      </c>
      <c r="B9036" s="0" t="s">
        <v>18954</v>
      </c>
      <c r="C9036" s="0" t="n">
        <v>1</v>
      </c>
      <c r="D9036" s="0" t="s">
        <v>17189</v>
      </c>
      <c r="E9036" s="0" t="s">
        <v>18955</v>
      </c>
      <c r="F9036" s="0" t="s">
        <v>18956</v>
      </c>
      <c r="G9036" s="0" t="s">
        <v>18957</v>
      </c>
      <c r="H9036" s="0" t="s">
        <v>2868</v>
      </c>
      <c r="I9036" s="0" t="s">
        <v>2123</v>
      </c>
      <c r="J9036" s="0" t="s">
        <v>47</v>
      </c>
      <c r="K9036" s="0" t="s">
        <v>47</v>
      </c>
      <c r="L9036" s="0" t="s">
        <v>47</v>
      </c>
      <c r="M9036" s="0" t="s">
        <v>47</v>
      </c>
      <c r="N9036" s="0" t="n">
        <v>1</v>
      </c>
      <c r="O9036" s="0" t="n">
        <v>8</v>
      </c>
      <c r="P9036" s="0" t="n">
        <v>400</v>
      </c>
      <c r="Q9036" s="0" t="n">
        <v>3.1</v>
      </c>
      <c r="R9036" s="0" t="str">
        <f aca="false">INDEX(Lookup!$B$4:$B$18,MATCH(C9036,Lookup!$A$4:$A$18,0))</f>
        <v>India</v>
      </c>
      <c r="S9036" s="20" t="n">
        <f aca="false">INDEX(Lookup!$D$4:$D$18,MATCH(C9036,Lookup!$A$4:$A$18,0))</f>
        <v>0.012</v>
      </c>
      <c r="T9036" s="21" t="n">
        <f aca="false">ROUND(P9036*S9036,2)</f>
        <v>4.8</v>
      </c>
      <c r="U9036" s="21" t="n">
        <f aca="false">IF(T9036&lt;=10,1,IF(T9036&lt;=20,2,IF(T9036&lt;=30,3,IF(T9036&lt;=40,4,IF(T9036&lt;=50,5,IF(T9036&lt;=100,6,IF(T9036&lt;=250,7,8)))))))</f>
        <v>1</v>
      </c>
      <c r="V9036" s="21" t="n">
        <f aca="false">IF(AND(OR(Dashboard!$T$3="All",R9036=Dashboard!$T$3),OR(Dashboard!$T$4="All",D9036=Dashboard!$T$4)),1,0)</f>
        <v>1</v>
      </c>
      <c r="W9036" s="21" t="n">
        <f aca="false">IF(V9036=1,T9036+ROW()/10000000,0)</f>
        <v>4.8009036</v>
      </c>
    </row>
    <row r="9037" customFormat="false" ht="15" hidden="false" customHeight="false" outlineLevel="0" collapsed="false">
      <c r="A9037" s="0" t="n">
        <v>18371420</v>
      </c>
      <c r="B9037" s="0" t="s">
        <v>18958</v>
      </c>
      <c r="C9037" s="0" t="n">
        <v>1</v>
      </c>
      <c r="D9037" s="0" t="s">
        <v>17189</v>
      </c>
      <c r="E9037" s="0" t="s">
        <v>18959</v>
      </c>
      <c r="F9037" s="0" t="s">
        <v>18956</v>
      </c>
      <c r="G9037" s="0" t="s">
        <v>18957</v>
      </c>
      <c r="H9037" s="0" t="s">
        <v>2616</v>
      </c>
      <c r="I9037" s="0" t="s">
        <v>2123</v>
      </c>
      <c r="J9037" s="0" t="s">
        <v>47</v>
      </c>
      <c r="K9037" s="0" t="s">
        <v>46</v>
      </c>
      <c r="L9037" s="0" t="s">
        <v>47</v>
      </c>
      <c r="M9037" s="0" t="s">
        <v>47</v>
      </c>
      <c r="N9037" s="0" t="n">
        <v>2</v>
      </c>
      <c r="O9037" s="0" t="n">
        <v>1</v>
      </c>
      <c r="P9037" s="0" t="n">
        <v>600</v>
      </c>
      <c r="Q9037" s="0" t="n">
        <v>1</v>
      </c>
      <c r="R9037" s="0" t="str">
        <f aca="false">INDEX(Lookup!$B$4:$B$18,MATCH(C9037,Lookup!$A$4:$A$18,0))</f>
        <v>India</v>
      </c>
      <c r="S9037" s="20" t="n">
        <f aca="false">INDEX(Lookup!$D$4:$D$18,MATCH(C9037,Lookup!$A$4:$A$18,0))</f>
        <v>0.012</v>
      </c>
      <c r="T9037" s="21" t="n">
        <f aca="false">ROUND(P9037*S9037,2)</f>
        <v>7.2</v>
      </c>
      <c r="U9037" s="21" t="n">
        <f aca="false">IF(T9037&lt;=10,1,IF(T9037&lt;=20,2,IF(T9037&lt;=30,3,IF(T9037&lt;=40,4,IF(T9037&lt;=50,5,IF(T9037&lt;=100,6,IF(T9037&lt;=250,7,8)))))))</f>
        <v>1</v>
      </c>
      <c r="V9037" s="21" t="n">
        <f aca="false">IF(AND(OR(Dashboard!$T$3="All",R9037=Dashboard!$T$3),OR(Dashboard!$T$4="All",D9037=Dashboard!$T$4)),1,0)</f>
        <v>1</v>
      </c>
      <c r="W9037" s="21" t="n">
        <f aca="false">IF(V9037=1,T9037+ROW()/10000000,0)</f>
        <v>7.2009037</v>
      </c>
    </row>
    <row r="9038" customFormat="false" ht="15" hidden="false" customHeight="false" outlineLevel="0" collapsed="false">
      <c r="A9038" s="0" t="n">
        <v>308737</v>
      </c>
      <c r="B9038" s="0" t="s">
        <v>18960</v>
      </c>
      <c r="C9038" s="0" t="n">
        <v>1</v>
      </c>
      <c r="D9038" s="0" t="s">
        <v>17189</v>
      </c>
      <c r="E9038" s="0" t="s">
        <v>18961</v>
      </c>
      <c r="F9038" s="0" t="s">
        <v>18962</v>
      </c>
      <c r="G9038" s="0" t="s">
        <v>18963</v>
      </c>
      <c r="H9038" s="0" t="s">
        <v>3182</v>
      </c>
      <c r="I9038" s="0" t="s">
        <v>2123</v>
      </c>
      <c r="J9038" s="0" t="s">
        <v>47</v>
      </c>
      <c r="K9038" s="0" t="s">
        <v>47</v>
      </c>
      <c r="L9038" s="0" t="s">
        <v>47</v>
      </c>
      <c r="M9038" s="0" t="s">
        <v>47</v>
      </c>
      <c r="N9038" s="0" t="n">
        <v>1</v>
      </c>
      <c r="O9038" s="0" t="n">
        <v>7</v>
      </c>
      <c r="P9038" s="0" t="n">
        <v>100</v>
      </c>
      <c r="Q9038" s="0" t="n">
        <v>3</v>
      </c>
      <c r="R9038" s="0" t="str">
        <f aca="false">INDEX(Lookup!$B$4:$B$18,MATCH(C9038,Lookup!$A$4:$A$18,0))</f>
        <v>India</v>
      </c>
      <c r="S9038" s="20" t="n">
        <f aca="false">INDEX(Lookup!$D$4:$D$18,MATCH(C9038,Lookup!$A$4:$A$18,0))</f>
        <v>0.012</v>
      </c>
      <c r="T9038" s="21" t="n">
        <f aca="false">ROUND(P9038*S9038,2)</f>
        <v>1.2</v>
      </c>
      <c r="U9038" s="21" t="n">
        <f aca="false">IF(T9038&lt;=10,1,IF(T9038&lt;=20,2,IF(T9038&lt;=30,3,IF(T9038&lt;=40,4,IF(T9038&lt;=50,5,IF(T9038&lt;=100,6,IF(T9038&lt;=250,7,8)))))))</f>
        <v>1</v>
      </c>
      <c r="V9038" s="21" t="n">
        <f aca="false">IF(AND(OR(Dashboard!$T$3="All",R9038=Dashboard!$T$3),OR(Dashboard!$T$4="All",D9038=Dashboard!$T$4)),1,0)</f>
        <v>1</v>
      </c>
      <c r="W9038" s="21" t="n">
        <f aca="false">IF(V9038=1,T9038+ROW()/10000000,0)</f>
        <v>1.2009038</v>
      </c>
    </row>
    <row r="9039" customFormat="false" ht="15" hidden="false" customHeight="false" outlineLevel="0" collapsed="false">
      <c r="A9039" s="0" t="n">
        <v>309693</v>
      </c>
      <c r="B9039" s="0" t="s">
        <v>18964</v>
      </c>
      <c r="C9039" s="0" t="n">
        <v>1</v>
      </c>
      <c r="D9039" s="0" t="s">
        <v>17189</v>
      </c>
      <c r="E9039" s="0" t="s">
        <v>18965</v>
      </c>
      <c r="F9039" s="0" t="s">
        <v>18962</v>
      </c>
      <c r="G9039" s="0" t="s">
        <v>18963</v>
      </c>
      <c r="H9039" s="0" t="s">
        <v>2122</v>
      </c>
      <c r="I9039" s="0" t="s">
        <v>2123</v>
      </c>
      <c r="J9039" s="0" t="s">
        <v>47</v>
      </c>
      <c r="K9039" s="0" t="s">
        <v>47</v>
      </c>
      <c r="L9039" s="0" t="s">
        <v>47</v>
      </c>
      <c r="M9039" s="0" t="s">
        <v>47</v>
      </c>
      <c r="N9039" s="0" t="n">
        <v>2</v>
      </c>
      <c r="O9039" s="0" t="n">
        <v>36</v>
      </c>
      <c r="P9039" s="0" t="n">
        <v>550</v>
      </c>
      <c r="Q9039" s="0" t="n">
        <v>3.2</v>
      </c>
      <c r="R9039" s="0" t="str">
        <f aca="false">INDEX(Lookup!$B$4:$B$18,MATCH(C9039,Lookup!$A$4:$A$18,0))</f>
        <v>India</v>
      </c>
      <c r="S9039" s="20" t="n">
        <f aca="false">INDEX(Lookup!$D$4:$D$18,MATCH(C9039,Lookup!$A$4:$A$18,0))</f>
        <v>0.012</v>
      </c>
      <c r="T9039" s="21" t="n">
        <f aca="false">ROUND(P9039*S9039,2)</f>
        <v>6.6</v>
      </c>
      <c r="U9039" s="21" t="n">
        <f aca="false">IF(T9039&lt;=10,1,IF(T9039&lt;=20,2,IF(T9039&lt;=30,3,IF(T9039&lt;=40,4,IF(T9039&lt;=50,5,IF(T9039&lt;=100,6,IF(T9039&lt;=250,7,8)))))))</f>
        <v>1</v>
      </c>
      <c r="V9039" s="21" t="n">
        <f aca="false">IF(AND(OR(Dashboard!$T$3="All",R9039=Dashboard!$T$3),OR(Dashboard!$T$4="All",D9039=Dashboard!$T$4)),1,0)</f>
        <v>1</v>
      </c>
      <c r="W9039" s="21" t="n">
        <f aca="false">IF(V9039=1,T9039+ROW()/10000000,0)</f>
        <v>6.6009039</v>
      </c>
    </row>
    <row r="9040" customFormat="false" ht="15" hidden="false" customHeight="false" outlineLevel="0" collapsed="false">
      <c r="A9040" s="0" t="n">
        <v>312241</v>
      </c>
      <c r="B9040" s="0" t="s">
        <v>18966</v>
      </c>
      <c r="C9040" s="0" t="n">
        <v>1</v>
      </c>
      <c r="D9040" s="0" t="s">
        <v>17189</v>
      </c>
      <c r="E9040" s="0" t="s">
        <v>18961</v>
      </c>
      <c r="F9040" s="0" t="s">
        <v>18962</v>
      </c>
      <c r="G9040" s="0" t="s">
        <v>18963</v>
      </c>
      <c r="H9040" s="0" t="s">
        <v>402</v>
      </c>
      <c r="I9040" s="0" t="s">
        <v>2123</v>
      </c>
      <c r="J9040" s="0" t="s">
        <v>47</v>
      </c>
      <c r="K9040" s="0" t="s">
        <v>47</v>
      </c>
      <c r="L9040" s="0" t="s">
        <v>47</v>
      </c>
      <c r="M9040" s="0" t="s">
        <v>47</v>
      </c>
      <c r="N9040" s="0" t="n">
        <v>1</v>
      </c>
      <c r="O9040" s="0" t="n">
        <v>8</v>
      </c>
      <c r="P9040" s="0" t="n">
        <v>350</v>
      </c>
      <c r="Q9040" s="0" t="n">
        <v>3</v>
      </c>
      <c r="R9040" s="0" t="str">
        <f aca="false">INDEX(Lookup!$B$4:$B$18,MATCH(C9040,Lookup!$A$4:$A$18,0))</f>
        <v>India</v>
      </c>
      <c r="S9040" s="20" t="n">
        <f aca="false">INDEX(Lookup!$D$4:$D$18,MATCH(C9040,Lookup!$A$4:$A$18,0))</f>
        <v>0.012</v>
      </c>
      <c r="T9040" s="21" t="n">
        <f aca="false">ROUND(P9040*S9040,2)</f>
        <v>4.2</v>
      </c>
      <c r="U9040" s="21" t="n">
        <f aca="false">IF(T9040&lt;=10,1,IF(T9040&lt;=20,2,IF(T9040&lt;=30,3,IF(T9040&lt;=40,4,IF(T9040&lt;=50,5,IF(T9040&lt;=100,6,IF(T9040&lt;=250,7,8)))))))</f>
        <v>1</v>
      </c>
      <c r="V9040" s="21" t="n">
        <f aca="false">IF(AND(OR(Dashboard!$T$3="All",R9040=Dashboard!$T$3),OR(Dashboard!$T$4="All",D9040=Dashboard!$T$4)),1,0)</f>
        <v>1</v>
      </c>
      <c r="W9040" s="21" t="n">
        <f aca="false">IF(V9040=1,T9040+ROW()/10000000,0)</f>
        <v>4.200904</v>
      </c>
    </row>
    <row r="9041" customFormat="false" ht="15" hidden="false" customHeight="false" outlineLevel="0" collapsed="false">
      <c r="A9041" s="0" t="n">
        <v>390</v>
      </c>
      <c r="B9041" s="0" t="s">
        <v>2075</v>
      </c>
      <c r="C9041" s="0" t="n">
        <v>1</v>
      </c>
      <c r="D9041" s="0" t="s">
        <v>17189</v>
      </c>
      <c r="E9041" s="0" t="s">
        <v>18967</v>
      </c>
      <c r="F9041" s="0" t="s">
        <v>18962</v>
      </c>
      <c r="G9041" s="0" t="s">
        <v>18963</v>
      </c>
      <c r="H9041" s="0" t="s">
        <v>3972</v>
      </c>
      <c r="I9041" s="0" t="s">
        <v>2123</v>
      </c>
      <c r="J9041" s="0" t="s">
        <v>47</v>
      </c>
      <c r="K9041" s="0" t="s">
        <v>47</v>
      </c>
      <c r="L9041" s="0" t="s">
        <v>47</v>
      </c>
      <c r="M9041" s="0" t="s">
        <v>47</v>
      </c>
      <c r="N9041" s="0" t="n">
        <v>3</v>
      </c>
      <c r="O9041" s="0" t="n">
        <v>144</v>
      </c>
      <c r="P9041" s="0" t="n">
        <v>1000</v>
      </c>
      <c r="Q9041" s="0" t="n">
        <v>3.4</v>
      </c>
      <c r="R9041" s="0" t="str">
        <f aca="false">INDEX(Lookup!$B$4:$B$18,MATCH(C9041,Lookup!$A$4:$A$18,0))</f>
        <v>India</v>
      </c>
      <c r="S9041" s="20" t="n">
        <f aca="false">INDEX(Lookup!$D$4:$D$18,MATCH(C9041,Lookup!$A$4:$A$18,0))</f>
        <v>0.012</v>
      </c>
      <c r="T9041" s="21" t="n">
        <f aca="false">ROUND(P9041*S9041,2)</f>
        <v>12</v>
      </c>
      <c r="U9041" s="21" t="n">
        <f aca="false">IF(T9041&lt;=10,1,IF(T9041&lt;=20,2,IF(T9041&lt;=30,3,IF(T9041&lt;=40,4,IF(T9041&lt;=50,5,IF(T9041&lt;=100,6,IF(T9041&lt;=250,7,8)))))))</f>
        <v>2</v>
      </c>
      <c r="V9041" s="21" t="n">
        <f aca="false">IF(AND(OR(Dashboard!$T$3="All",R9041=Dashboard!$T$3),OR(Dashboard!$T$4="All",D9041=Dashboard!$T$4)),1,0)</f>
        <v>1</v>
      </c>
      <c r="W9041" s="21" t="n">
        <f aca="false">IF(V9041=1,T9041+ROW()/10000000,0)</f>
        <v>12.0009041</v>
      </c>
    </row>
    <row r="9042" customFormat="false" ht="15" hidden="false" customHeight="false" outlineLevel="0" collapsed="false">
      <c r="A9042" s="0" t="n">
        <v>447</v>
      </c>
      <c r="B9042" s="0" t="s">
        <v>18968</v>
      </c>
      <c r="C9042" s="0" t="n">
        <v>1</v>
      </c>
      <c r="D9042" s="0" t="s">
        <v>17189</v>
      </c>
      <c r="E9042" s="0" t="s">
        <v>18969</v>
      </c>
      <c r="F9042" s="0" t="s">
        <v>18962</v>
      </c>
      <c r="G9042" s="0" t="s">
        <v>18963</v>
      </c>
      <c r="H9042" s="0" t="s">
        <v>2128</v>
      </c>
      <c r="I9042" s="0" t="s">
        <v>2123</v>
      </c>
      <c r="J9042" s="0" t="s">
        <v>47</v>
      </c>
      <c r="K9042" s="0" t="s">
        <v>47</v>
      </c>
      <c r="L9042" s="0" t="s">
        <v>47</v>
      </c>
      <c r="M9042" s="0" t="s">
        <v>47</v>
      </c>
      <c r="N9042" s="0" t="n">
        <v>2</v>
      </c>
      <c r="O9042" s="0" t="n">
        <v>32</v>
      </c>
      <c r="P9042" s="0" t="n">
        <v>500</v>
      </c>
      <c r="Q9042" s="0" t="n">
        <v>2.6</v>
      </c>
      <c r="R9042" s="0" t="str">
        <f aca="false">INDEX(Lookup!$B$4:$B$18,MATCH(C9042,Lookup!$A$4:$A$18,0))</f>
        <v>India</v>
      </c>
      <c r="S9042" s="20" t="n">
        <f aca="false">INDEX(Lookup!$D$4:$D$18,MATCH(C9042,Lookup!$A$4:$A$18,0))</f>
        <v>0.012</v>
      </c>
      <c r="T9042" s="21" t="n">
        <f aca="false">ROUND(P9042*S9042,2)</f>
        <v>6</v>
      </c>
      <c r="U9042" s="21" t="n">
        <f aca="false">IF(T9042&lt;=10,1,IF(T9042&lt;=20,2,IF(T9042&lt;=30,3,IF(T9042&lt;=40,4,IF(T9042&lt;=50,5,IF(T9042&lt;=100,6,IF(T9042&lt;=250,7,8)))))))</f>
        <v>1</v>
      </c>
      <c r="V9042" s="21" t="n">
        <f aca="false">IF(AND(OR(Dashboard!$T$3="All",R9042=Dashboard!$T$3),OR(Dashboard!$T$4="All",D9042=Dashboard!$T$4)),1,0)</f>
        <v>1</v>
      </c>
      <c r="W9042" s="21" t="n">
        <f aca="false">IF(V9042=1,T9042+ROW()/10000000,0)</f>
        <v>6.0009042</v>
      </c>
    </row>
    <row r="9043" customFormat="false" ht="15" hidden="false" customHeight="false" outlineLevel="0" collapsed="false">
      <c r="A9043" s="0" t="n">
        <v>4482</v>
      </c>
      <c r="B9043" s="0" t="s">
        <v>2300</v>
      </c>
      <c r="C9043" s="0" t="n">
        <v>1</v>
      </c>
      <c r="D9043" s="0" t="s">
        <v>17189</v>
      </c>
      <c r="E9043" s="0" t="s">
        <v>18970</v>
      </c>
      <c r="F9043" s="0" t="s">
        <v>18962</v>
      </c>
      <c r="G9043" s="0" t="s">
        <v>18963</v>
      </c>
      <c r="H9043" s="0" t="s">
        <v>3005</v>
      </c>
      <c r="I9043" s="0" t="s">
        <v>2123</v>
      </c>
      <c r="J9043" s="0" t="s">
        <v>47</v>
      </c>
      <c r="K9043" s="0" t="s">
        <v>46</v>
      </c>
      <c r="L9043" s="0" t="s">
        <v>47</v>
      </c>
      <c r="M9043" s="0" t="s">
        <v>47</v>
      </c>
      <c r="N9043" s="0" t="n">
        <v>2</v>
      </c>
      <c r="O9043" s="0" t="n">
        <v>93</v>
      </c>
      <c r="P9043" s="0" t="n">
        <v>500</v>
      </c>
      <c r="Q9043" s="0" t="n">
        <v>3.4</v>
      </c>
      <c r="R9043" s="0" t="str">
        <f aca="false">INDEX(Lookup!$B$4:$B$18,MATCH(C9043,Lookup!$A$4:$A$18,0))</f>
        <v>India</v>
      </c>
      <c r="S9043" s="20" t="n">
        <f aca="false">INDEX(Lookup!$D$4:$D$18,MATCH(C9043,Lookup!$A$4:$A$18,0))</f>
        <v>0.012</v>
      </c>
      <c r="T9043" s="21" t="n">
        <f aca="false">ROUND(P9043*S9043,2)</f>
        <v>6</v>
      </c>
      <c r="U9043" s="21" t="n">
        <f aca="false">IF(T9043&lt;=10,1,IF(T9043&lt;=20,2,IF(T9043&lt;=30,3,IF(T9043&lt;=40,4,IF(T9043&lt;=50,5,IF(T9043&lt;=100,6,IF(T9043&lt;=250,7,8)))))))</f>
        <v>1</v>
      </c>
      <c r="V9043" s="21" t="n">
        <f aca="false">IF(AND(OR(Dashboard!$T$3="All",R9043=Dashboard!$T$3),OR(Dashboard!$T$4="All",D9043=Dashboard!$T$4)),1,0)</f>
        <v>1</v>
      </c>
      <c r="W9043" s="21" t="n">
        <f aca="false">IF(V9043=1,T9043+ROW()/10000000,0)</f>
        <v>6.0009043</v>
      </c>
    </row>
    <row r="9044" customFormat="false" ht="15" hidden="false" customHeight="false" outlineLevel="0" collapsed="false">
      <c r="A9044" s="0" t="n">
        <v>550</v>
      </c>
      <c r="B9044" s="0" t="s">
        <v>3582</v>
      </c>
      <c r="C9044" s="0" t="n">
        <v>1</v>
      </c>
      <c r="D9044" s="0" t="s">
        <v>17189</v>
      </c>
      <c r="E9044" s="0" t="s">
        <v>18971</v>
      </c>
      <c r="F9044" s="0" t="s">
        <v>18962</v>
      </c>
      <c r="G9044" s="0" t="s">
        <v>18963</v>
      </c>
      <c r="H9044" s="0" t="s">
        <v>3583</v>
      </c>
      <c r="I9044" s="0" t="s">
        <v>2123</v>
      </c>
      <c r="J9044" s="0" t="s">
        <v>47</v>
      </c>
      <c r="K9044" s="0" t="s">
        <v>47</v>
      </c>
      <c r="L9044" s="0" t="s">
        <v>47</v>
      </c>
      <c r="M9044" s="0" t="s">
        <v>47</v>
      </c>
      <c r="N9044" s="0" t="n">
        <v>2</v>
      </c>
      <c r="O9044" s="0" t="n">
        <v>301</v>
      </c>
      <c r="P9044" s="0" t="n">
        <v>600</v>
      </c>
      <c r="Q9044" s="0" t="n">
        <v>3.6</v>
      </c>
      <c r="R9044" s="0" t="str">
        <f aca="false">INDEX(Lookup!$B$4:$B$18,MATCH(C9044,Lookup!$A$4:$A$18,0))</f>
        <v>India</v>
      </c>
      <c r="S9044" s="20" t="n">
        <f aca="false">INDEX(Lookup!$D$4:$D$18,MATCH(C9044,Lookup!$A$4:$A$18,0))</f>
        <v>0.012</v>
      </c>
      <c r="T9044" s="21" t="n">
        <f aca="false">ROUND(P9044*S9044,2)</f>
        <v>7.2</v>
      </c>
      <c r="U9044" s="21" t="n">
        <f aca="false">IF(T9044&lt;=10,1,IF(T9044&lt;=20,2,IF(T9044&lt;=30,3,IF(T9044&lt;=40,4,IF(T9044&lt;=50,5,IF(T9044&lt;=100,6,IF(T9044&lt;=250,7,8)))))))</f>
        <v>1</v>
      </c>
      <c r="V9044" s="21" t="n">
        <f aca="false">IF(AND(OR(Dashboard!$T$3="All",R9044=Dashboard!$T$3),OR(Dashboard!$T$4="All",D9044=Dashboard!$T$4)),1,0)</f>
        <v>1</v>
      </c>
      <c r="W9044" s="21" t="n">
        <f aca="false">IF(V9044=1,T9044+ROW()/10000000,0)</f>
        <v>7.2009044</v>
      </c>
    </row>
    <row r="9045" customFormat="false" ht="15" hidden="false" customHeight="false" outlineLevel="0" collapsed="false">
      <c r="A9045" s="0" t="n">
        <v>303152</v>
      </c>
      <c r="B9045" s="0" t="s">
        <v>18972</v>
      </c>
      <c r="C9045" s="0" t="n">
        <v>1</v>
      </c>
      <c r="D9045" s="0" t="s">
        <v>17189</v>
      </c>
      <c r="E9045" s="0" t="s">
        <v>18973</v>
      </c>
      <c r="F9045" s="0" t="s">
        <v>18962</v>
      </c>
      <c r="G9045" s="0" t="s">
        <v>18963</v>
      </c>
      <c r="H9045" s="0" t="s">
        <v>18974</v>
      </c>
      <c r="I9045" s="0" t="s">
        <v>2123</v>
      </c>
      <c r="J9045" s="0" t="s">
        <v>47</v>
      </c>
      <c r="K9045" s="0" t="s">
        <v>47</v>
      </c>
      <c r="L9045" s="0" t="s">
        <v>47</v>
      </c>
      <c r="M9045" s="0" t="s">
        <v>47</v>
      </c>
      <c r="N9045" s="0" t="n">
        <v>3</v>
      </c>
      <c r="O9045" s="0" t="n">
        <v>1088</v>
      </c>
      <c r="P9045" s="0" t="n">
        <v>1300</v>
      </c>
      <c r="Q9045" s="0" t="n">
        <v>3.9</v>
      </c>
      <c r="R9045" s="0" t="str">
        <f aca="false">INDEX(Lookup!$B$4:$B$18,MATCH(C9045,Lookup!$A$4:$A$18,0))</f>
        <v>India</v>
      </c>
      <c r="S9045" s="20" t="n">
        <f aca="false">INDEX(Lookup!$D$4:$D$18,MATCH(C9045,Lookup!$A$4:$A$18,0))</f>
        <v>0.012</v>
      </c>
      <c r="T9045" s="21" t="n">
        <f aca="false">ROUND(P9045*S9045,2)</f>
        <v>15.6</v>
      </c>
      <c r="U9045" s="21" t="n">
        <f aca="false">IF(T9045&lt;=10,1,IF(T9045&lt;=20,2,IF(T9045&lt;=30,3,IF(T9045&lt;=40,4,IF(T9045&lt;=50,5,IF(T9045&lt;=100,6,IF(T9045&lt;=250,7,8)))))))</f>
        <v>2</v>
      </c>
      <c r="V9045" s="21" t="n">
        <f aca="false">IF(AND(OR(Dashboard!$T$3="All",R9045=Dashboard!$T$3),OR(Dashboard!$T$4="All",D9045=Dashboard!$T$4)),1,0)</f>
        <v>1</v>
      </c>
      <c r="W9045" s="21" t="n">
        <f aca="false">IF(V9045=1,T9045+ROW()/10000000,0)</f>
        <v>15.6009045</v>
      </c>
    </row>
    <row r="9046" customFormat="false" ht="15" hidden="false" customHeight="false" outlineLevel="0" collapsed="false">
      <c r="A9046" s="0" t="n">
        <v>18486858</v>
      </c>
      <c r="B9046" s="0" t="s">
        <v>18975</v>
      </c>
      <c r="C9046" s="0" t="n">
        <v>1</v>
      </c>
      <c r="D9046" s="0" t="s">
        <v>17189</v>
      </c>
      <c r="E9046" s="0" t="s">
        <v>18963</v>
      </c>
      <c r="F9046" s="0" t="s">
        <v>18962</v>
      </c>
      <c r="G9046" s="0" t="s">
        <v>18963</v>
      </c>
      <c r="H9046" s="0" t="s">
        <v>69</v>
      </c>
      <c r="I9046" s="0" t="s">
        <v>2123</v>
      </c>
      <c r="J9046" s="0" t="s">
        <v>47</v>
      </c>
      <c r="K9046" s="0" t="s">
        <v>47</v>
      </c>
      <c r="L9046" s="0" t="s">
        <v>47</v>
      </c>
      <c r="M9046" s="0" t="s">
        <v>47</v>
      </c>
      <c r="N9046" s="0" t="n">
        <v>1</v>
      </c>
      <c r="O9046" s="0" t="n">
        <v>0</v>
      </c>
      <c r="P9046" s="0" t="n">
        <v>300</v>
      </c>
      <c r="Q9046" s="0" t="n">
        <v>1</v>
      </c>
      <c r="R9046" s="0" t="str">
        <f aca="false">INDEX(Lookup!$B$4:$B$18,MATCH(C9046,Lookup!$A$4:$A$18,0))</f>
        <v>India</v>
      </c>
      <c r="S9046" s="20" t="n">
        <f aca="false">INDEX(Lookup!$D$4:$D$18,MATCH(C9046,Lookup!$A$4:$A$18,0))</f>
        <v>0.012</v>
      </c>
      <c r="T9046" s="21" t="n">
        <f aca="false">ROUND(P9046*S9046,2)</f>
        <v>3.6</v>
      </c>
      <c r="U9046" s="21" t="n">
        <f aca="false">IF(T9046&lt;=10,1,IF(T9046&lt;=20,2,IF(T9046&lt;=30,3,IF(T9046&lt;=40,4,IF(T9046&lt;=50,5,IF(T9046&lt;=100,6,IF(T9046&lt;=250,7,8)))))))</f>
        <v>1</v>
      </c>
      <c r="V9046" s="21" t="n">
        <f aca="false">IF(AND(OR(Dashboard!$T$3="All",R9046=Dashboard!$T$3),OR(Dashboard!$T$4="All",D9046=Dashboard!$T$4)),1,0)</f>
        <v>1</v>
      </c>
      <c r="W9046" s="21" t="n">
        <f aca="false">IF(V9046=1,T9046+ROW()/10000000,0)</f>
        <v>3.6009046</v>
      </c>
    </row>
    <row r="9047" customFormat="false" ht="15" hidden="false" customHeight="false" outlineLevel="0" collapsed="false">
      <c r="A9047" s="0" t="n">
        <v>18499455</v>
      </c>
      <c r="B9047" s="0" t="s">
        <v>18976</v>
      </c>
      <c r="C9047" s="0" t="n">
        <v>1</v>
      </c>
      <c r="D9047" s="0" t="s">
        <v>17189</v>
      </c>
      <c r="E9047" s="0" t="s">
        <v>18977</v>
      </c>
      <c r="F9047" s="0" t="s">
        <v>18962</v>
      </c>
      <c r="G9047" s="0" t="s">
        <v>18963</v>
      </c>
      <c r="H9047" s="0" t="s">
        <v>2128</v>
      </c>
      <c r="I9047" s="0" t="s">
        <v>2123</v>
      </c>
      <c r="J9047" s="0" t="s">
        <v>47</v>
      </c>
      <c r="K9047" s="0" t="s">
        <v>47</v>
      </c>
      <c r="L9047" s="0" t="s">
        <v>47</v>
      </c>
      <c r="M9047" s="0" t="s">
        <v>47</v>
      </c>
      <c r="N9047" s="0" t="n">
        <v>1</v>
      </c>
      <c r="O9047" s="0" t="n">
        <v>1</v>
      </c>
      <c r="P9047" s="0" t="n">
        <v>400</v>
      </c>
      <c r="Q9047" s="0" t="n">
        <v>1</v>
      </c>
      <c r="R9047" s="0" t="str">
        <f aca="false">INDEX(Lookup!$B$4:$B$18,MATCH(C9047,Lookup!$A$4:$A$18,0))</f>
        <v>India</v>
      </c>
      <c r="S9047" s="20" t="n">
        <f aca="false">INDEX(Lookup!$D$4:$D$18,MATCH(C9047,Lookup!$A$4:$A$18,0))</f>
        <v>0.012</v>
      </c>
      <c r="T9047" s="21" t="n">
        <f aca="false">ROUND(P9047*S9047,2)</f>
        <v>4.8</v>
      </c>
      <c r="U9047" s="21" t="n">
        <f aca="false">IF(T9047&lt;=10,1,IF(T9047&lt;=20,2,IF(T9047&lt;=30,3,IF(T9047&lt;=40,4,IF(T9047&lt;=50,5,IF(T9047&lt;=100,6,IF(T9047&lt;=250,7,8)))))))</f>
        <v>1</v>
      </c>
      <c r="V9047" s="21" t="n">
        <f aca="false">IF(AND(OR(Dashboard!$T$3="All",R9047=Dashboard!$T$3),OR(Dashboard!$T$4="All",D9047=Dashboard!$T$4)),1,0)</f>
        <v>1</v>
      </c>
      <c r="W9047" s="21" t="n">
        <f aca="false">IF(V9047=1,T9047+ROW()/10000000,0)</f>
        <v>4.8009047</v>
      </c>
    </row>
    <row r="9048" customFormat="false" ht="15" hidden="false" customHeight="false" outlineLevel="0" collapsed="false">
      <c r="A9048" s="0" t="n">
        <v>18466970</v>
      </c>
      <c r="B9048" s="0" t="s">
        <v>3180</v>
      </c>
      <c r="C9048" s="0" t="n">
        <v>1</v>
      </c>
      <c r="D9048" s="0" t="s">
        <v>17189</v>
      </c>
      <c r="E9048" s="0" t="s">
        <v>18978</v>
      </c>
      <c r="F9048" s="0" t="s">
        <v>18962</v>
      </c>
      <c r="G9048" s="0" t="s">
        <v>18963</v>
      </c>
      <c r="H9048" s="0" t="s">
        <v>3182</v>
      </c>
      <c r="I9048" s="0" t="s">
        <v>2123</v>
      </c>
      <c r="J9048" s="0" t="s">
        <v>47</v>
      </c>
      <c r="K9048" s="0" t="s">
        <v>47</v>
      </c>
      <c r="L9048" s="0" t="s">
        <v>47</v>
      </c>
      <c r="M9048" s="0" t="s">
        <v>47</v>
      </c>
      <c r="N9048" s="0" t="n">
        <v>1</v>
      </c>
      <c r="O9048" s="0" t="n">
        <v>1</v>
      </c>
      <c r="P9048" s="0" t="n">
        <v>300</v>
      </c>
      <c r="Q9048" s="0" t="n">
        <v>1</v>
      </c>
      <c r="R9048" s="0" t="str">
        <f aca="false">INDEX(Lookup!$B$4:$B$18,MATCH(C9048,Lookup!$A$4:$A$18,0))</f>
        <v>India</v>
      </c>
      <c r="S9048" s="20" t="n">
        <f aca="false">INDEX(Lookup!$D$4:$D$18,MATCH(C9048,Lookup!$A$4:$A$18,0))</f>
        <v>0.012</v>
      </c>
      <c r="T9048" s="21" t="n">
        <f aca="false">ROUND(P9048*S9048,2)</f>
        <v>3.6</v>
      </c>
      <c r="U9048" s="21" t="n">
        <f aca="false">IF(T9048&lt;=10,1,IF(T9048&lt;=20,2,IF(T9048&lt;=30,3,IF(T9048&lt;=40,4,IF(T9048&lt;=50,5,IF(T9048&lt;=100,6,IF(T9048&lt;=250,7,8)))))))</f>
        <v>1</v>
      </c>
      <c r="V9048" s="21" t="n">
        <f aca="false">IF(AND(OR(Dashboard!$T$3="All",R9048=Dashboard!$T$3),OR(Dashboard!$T$4="All",D9048=Dashboard!$T$4)),1,0)</f>
        <v>1</v>
      </c>
      <c r="W9048" s="21" t="n">
        <f aca="false">IF(V9048=1,T9048+ROW()/10000000,0)</f>
        <v>3.6009048</v>
      </c>
    </row>
    <row r="9049" customFormat="false" ht="15" hidden="false" customHeight="false" outlineLevel="0" collapsed="false">
      <c r="A9049" s="0" t="n">
        <v>18431193</v>
      </c>
      <c r="B9049" s="0" t="s">
        <v>18979</v>
      </c>
      <c r="C9049" s="0" t="n">
        <v>1</v>
      </c>
      <c r="D9049" s="0" t="s">
        <v>17189</v>
      </c>
      <c r="E9049" s="0" t="s">
        <v>18961</v>
      </c>
      <c r="F9049" s="0" t="s">
        <v>18962</v>
      </c>
      <c r="G9049" s="0" t="s">
        <v>18963</v>
      </c>
      <c r="H9049" s="0" t="s">
        <v>2122</v>
      </c>
      <c r="I9049" s="0" t="s">
        <v>2123</v>
      </c>
      <c r="J9049" s="0" t="s">
        <v>47</v>
      </c>
      <c r="K9049" s="0" t="s">
        <v>47</v>
      </c>
      <c r="L9049" s="0" t="s">
        <v>47</v>
      </c>
      <c r="M9049" s="0" t="s">
        <v>47</v>
      </c>
      <c r="N9049" s="0" t="n">
        <v>2</v>
      </c>
      <c r="O9049" s="0" t="n">
        <v>3</v>
      </c>
      <c r="P9049" s="0" t="n">
        <v>500</v>
      </c>
      <c r="Q9049" s="0" t="n">
        <v>1</v>
      </c>
      <c r="R9049" s="0" t="str">
        <f aca="false">INDEX(Lookup!$B$4:$B$18,MATCH(C9049,Lookup!$A$4:$A$18,0))</f>
        <v>India</v>
      </c>
      <c r="S9049" s="20" t="n">
        <f aca="false">INDEX(Lookup!$D$4:$D$18,MATCH(C9049,Lookup!$A$4:$A$18,0))</f>
        <v>0.012</v>
      </c>
      <c r="T9049" s="21" t="n">
        <f aca="false">ROUND(P9049*S9049,2)</f>
        <v>6</v>
      </c>
      <c r="U9049" s="21" t="n">
        <f aca="false">IF(T9049&lt;=10,1,IF(T9049&lt;=20,2,IF(T9049&lt;=30,3,IF(T9049&lt;=40,4,IF(T9049&lt;=50,5,IF(T9049&lt;=100,6,IF(T9049&lt;=250,7,8)))))))</f>
        <v>1</v>
      </c>
      <c r="V9049" s="21" t="n">
        <f aca="false">IF(AND(OR(Dashboard!$T$3="All",R9049=Dashboard!$T$3),OR(Dashboard!$T$4="All",D9049=Dashboard!$T$4)),1,0)</f>
        <v>1</v>
      </c>
      <c r="W9049" s="21" t="n">
        <f aca="false">IF(V9049=1,T9049+ROW()/10000000,0)</f>
        <v>6.0009049</v>
      </c>
    </row>
    <row r="9050" customFormat="false" ht="15" hidden="false" customHeight="false" outlineLevel="0" collapsed="false">
      <c r="A9050" s="0" t="n">
        <v>18258397</v>
      </c>
      <c r="B9050" s="0" t="s">
        <v>18980</v>
      </c>
      <c r="C9050" s="0" t="n">
        <v>1</v>
      </c>
      <c r="D9050" s="0" t="s">
        <v>17189</v>
      </c>
      <c r="E9050" s="0" t="s">
        <v>18981</v>
      </c>
      <c r="F9050" s="0" t="s">
        <v>18962</v>
      </c>
      <c r="G9050" s="0" t="s">
        <v>18963</v>
      </c>
      <c r="H9050" s="0" t="s">
        <v>18982</v>
      </c>
      <c r="I9050" s="0" t="s">
        <v>2123</v>
      </c>
      <c r="J9050" s="0" t="s">
        <v>47</v>
      </c>
      <c r="K9050" s="0" t="s">
        <v>47</v>
      </c>
      <c r="L9050" s="0" t="s">
        <v>47</v>
      </c>
      <c r="M9050" s="0" t="s">
        <v>47</v>
      </c>
      <c r="N9050" s="0" t="n">
        <v>2</v>
      </c>
      <c r="O9050" s="0" t="n">
        <v>2</v>
      </c>
      <c r="P9050" s="0" t="n">
        <v>500</v>
      </c>
      <c r="Q9050" s="0" t="n">
        <v>1</v>
      </c>
      <c r="R9050" s="0" t="str">
        <f aca="false">INDEX(Lookup!$B$4:$B$18,MATCH(C9050,Lookup!$A$4:$A$18,0))</f>
        <v>India</v>
      </c>
      <c r="S9050" s="20" t="n">
        <f aca="false">INDEX(Lookup!$D$4:$D$18,MATCH(C9050,Lookup!$A$4:$A$18,0))</f>
        <v>0.012</v>
      </c>
      <c r="T9050" s="21" t="n">
        <f aca="false">ROUND(P9050*S9050,2)</f>
        <v>6</v>
      </c>
      <c r="U9050" s="21" t="n">
        <f aca="false">IF(T9050&lt;=10,1,IF(T9050&lt;=20,2,IF(T9050&lt;=30,3,IF(T9050&lt;=40,4,IF(T9050&lt;=50,5,IF(T9050&lt;=100,6,IF(T9050&lt;=250,7,8)))))))</f>
        <v>1</v>
      </c>
      <c r="V9050" s="21" t="n">
        <f aca="false">IF(AND(OR(Dashboard!$T$3="All",R9050=Dashboard!$T$3),OR(Dashboard!$T$4="All",D9050=Dashboard!$T$4)),1,0)</f>
        <v>1</v>
      </c>
      <c r="W9050" s="21" t="n">
        <f aca="false">IF(V9050=1,T9050+ROW()/10000000,0)</f>
        <v>6.000905</v>
      </c>
    </row>
    <row r="9051" customFormat="false" ht="15" hidden="false" customHeight="false" outlineLevel="0" collapsed="false">
      <c r="A9051" s="0" t="n">
        <v>18431981</v>
      </c>
      <c r="B9051" s="0" t="s">
        <v>18983</v>
      </c>
      <c r="C9051" s="0" t="n">
        <v>1</v>
      </c>
      <c r="D9051" s="0" t="s">
        <v>17189</v>
      </c>
      <c r="E9051" s="0" t="s">
        <v>18961</v>
      </c>
      <c r="F9051" s="0" t="s">
        <v>18962</v>
      </c>
      <c r="G9051" s="0" t="s">
        <v>18963</v>
      </c>
      <c r="H9051" s="0" t="s">
        <v>69</v>
      </c>
      <c r="I9051" s="0" t="s">
        <v>2123</v>
      </c>
      <c r="J9051" s="0" t="s">
        <v>47</v>
      </c>
      <c r="K9051" s="0" t="s">
        <v>47</v>
      </c>
      <c r="L9051" s="0" t="s">
        <v>47</v>
      </c>
      <c r="M9051" s="0" t="s">
        <v>47</v>
      </c>
      <c r="N9051" s="0" t="n">
        <v>2</v>
      </c>
      <c r="O9051" s="0" t="n">
        <v>3</v>
      </c>
      <c r="P9051" s="0" t="n">
        <v>550</v>
      </c>
      <c r="Q9051" s="0" t="n">
        <v>1</v>
      </c>
      <c r="R9051" s="0" t="str">
        <f aca="false">INDEX(Lookup!$B$4:$B$18,MATCH(C9051,Lookup!$A$4:$A$18,0))</f>
        <v>India</v>
      </c>
      <c r="S9051" s="20" t="n">
        <f aca="false">INDEX(Lookup!$D$4:$D$18,MATCH(C9051,Lookup!$A$4:$A$18,0))</f>
        <v>0.012</v>
      </c>
      <c r="T9051" s="21" t="n">
        <f aca="false">ROUND(P9051*S9051,2)</f>
        <v>6.6</v>
      </c>
      <c r="U9051" s="21" t="n">
        <f aca="false">IF(T9051&lt;=10,1,IF(T9051&lt;=20,2,IF(T9051&lt;=30,3,IF(T9051&lt;=40,4,IF(T9051&lt;=50,5,IF(T9051&lt;=100,6,IF(T9051&lt;=250,7,8)))))))</f>
        <v>1</v>
      </c>
      <c r="V9051" s="21" t="n">
        <f aca="false">IF(AND(OR(Dashboard!$T$3="All",R9051=Dashboard!$T$3),OR(Dashboard!$T$4="All",D9051=Dashboard!$T$4)),1,0)</f>
        <v>1</v>
      </c>
      <c r="W9051" s="21" t="n">
        <f aca="false">IF(V9051=1,T9051+ROW()/10000000,0)</f>
        <v>6.6009051</v>
      </c>
    </row>
    <row r="9052" customFormat="false" ht="15" hidden="false" customHeight="false" outlineLevel="0" collapsed="false">
      <c r="A9052" s="0" t="n">
        <v>3212</v>
      </c>
      <c r="B9052" s="0" t="s">
        <v>18984</v>
      </c>
      <c r="C9052" s="0" t="n">
        <v>1</v>
      </c>
      <c r="D9052" s="0" t="s">
        <v>17189</v>
      </c>
      <c r="E9052" s="0" t="s">
        <v>18985</v>
      </c>
      <c r="F9052" s="0" t="s">
        <v>18962</v>
      </c>
      <c r="G9052" s="0" t="s">
        <v>18963</v>
      </c>
      <c r="H9052" s="0" t="s">
        <v>18986</v>
      </c>
      <c r="I9052" s="0" t="s">
        <v>2123</v>
      </c>
      <c r="J9052" s="0" t="s">
        <v>46</v>
      </c>
      <c r="K9052" s="0" t="s">
        <v>47</v>
      </c>
      <c r="L9052" s="0" t="s">
        <v>47</v>
      </c>
      <c r="M9052" s="0" t="s">
        <v>47</v>
      </c>
      <c r="N9052" s="0" t="n">
        <v>4</v>
      </c>
      <c r="O9052" s="0" t="n">
        <v>116</v>
      </c>
      <c r="P9052" s="0" t="n">
        <v>2500</v>
      </c>
      <c r="Q9052" s="0" t="n">
        <v>2.2</v>
      </c>
      <c r="R9052" s="0" t="str">
        <f aca="false">INDEX(Lookup!$B$4:$B$18,MATCH(C9052,Lookup!$A$4:$A$18,0))</f>
        <v>India</v>
      </c>
      <c r="S9052" s="20" t="n">
        <f aca="false">INDEX(Lookup!$D$4:$D$18,MATCH(C9052,Lookup!$A$4:$A$18,0))</f>
        <v>0.012</v>
      </c>
      <c r="T9052" s="21" t="n">
        <f aca="false">ROUND(P9052*S9052,2)</f>
        <v>30</v>
      </c>
      <c r="U9052" s="21" t="n">
        <f aca="false">IF(T9052&lt;=10,1,IF(T9052&lt;=20,2,IF(T9052&lt;=30,3,IF(T9052&lt;=40,4,IF(T9052&lt;=50,5,IF(T9052&lt;=100,6,IF(T9052&lt;=250,7,8)))))))</f>
        <v>3</v>
      </c>
      <c r="V9052" s="21" t="n">
        <f aca="false">IF(AND(OR(Dashboard!$T$3="All",R9052=Dashboard!$T$3),OR(Dashboard!$T$4="All",D9052=Dashboard!$T$4)),1,0)</f>
        <v>1</v>
      </c>
      <c r="W9052" s="21" t="n">
        <f aca="false">IF(V9052=1,T9052+ROW()/10000000,0)</f>
        <v>30.0009052</v>
      </c>
    </row>
    <row r="9053" customFormat="false" ht="15" hidden="false" customHeight="false" outlineLevel="0" collapsed="false">
      <c r="A9053" s="0" t="n">
        <v>8012</v>
      </c>
      <c r="B9053" s="0" t="s">
        <v>18987</v>
      </c>
      <c r="C9053" s="0" t="n">
        <v>1</v>
      </c>
      <c r="D9053" s="0" t="s">
        <v>17189</v>
      </c>
      <c r="E9053" s="0" t="s">
        <v>18988</v>
      </c>
      <c r="F9053" s="0" t="s">
        <v>18962</v>
      </c>
      <c r="G9053" s="0" t="s">
        <v>18963</v>
      </c>
      <c r="H9053" s="0" t="s">
        <v>3392</v>
      </c>
      <c r="I9053" s="0" t="s">
        <v>2123</v>
      </c>
      <c r="J9053" s="0" t="s">
        <v>47</v>
      </c>
      <c r="K9053" s="0" t="s">
        <v>46</v>
      </c>
      <c r="L9053" s="0" t="s">
        <v>47</v>
      </c>
      <c r="M9053" s="0" t="s">
        <v>47</v>
      </c>
      <c r="N9053" s="0" t="n">
        <v>2</v>
      </c>
      <c r="O9053" s="0" t="n">
        <v>134</v>
      </c>
      <c r="P9053" s="0" t="n">
        <v>650</v>
      </c>
      <c r="Q9053" s="0" t="n">
        <v>2.2</v>
      </c>
      <c r="R9053" s="0" t="str">
        <f aca="false">INDEX(Lookup!$B$4:$B$18,MATCH(C9053,Lookup!$A$4:$A$18,0))</f>
        <v>India</v>
      </c>
      <c r="S9053" s="20" t="n">
        <f aca="false">INDEX(Lookup!$D$4:$D$18,MATCH(C9053,Lookup!$A$4:$A$18,0))</f>
        <v>0.012</v>
      </c>
      <c r="T9053" s="21" t="n">
        <f aca="false">ROUND(P9053*S9053,2)</f>
        <v>7.8</v>
      </c>
      <c r="U9053" s="21" t="n">
        <f aca="false">IF(T9053&lt;=10,1,IF(T9053&lt;=20,2,IF(T9053&lt;=30,3,IF(T9053&lt;=40,4,IF(T9053&lt;=50,5,IF(T9053&lt;=100,6,IF(T9053&lt;=250,7,8)))))))</f>
        <v>1</v>
      </c>
      <c r="V9053" s="21" t="n">
        <f aca="false">IF(AND(OR(Dashboard!$T$3="All",R9053=Dashboard!$T$3),OR(Dashboard!$T$4="All",D9053=Dashboard!$T$4)),1,0)</f>
        <v>1</v>
      </c>
      <c r="W9053" s="21" t="n">
        <f aca="false">IF(V9053=1,T9053+ROW()/10000000,0)</f>
        <v>7.8009053</v>
      </c>
    </row>
    <row r="9054" customFormat="false" ht="15" hidden="false" customHeight="false" outlineLevel="0" collapsed="false">
      <c r="A9054" s="0" t="n">
        <v>312187</v>
      </c>
      <c r="B9054" s="0" t="s">
        <v>18989</v>
      </c>
      <c r="C9054" s="0" t="n">
        <v>1</v>
      </c>
      <c r="D9054" s="0" t="s">
        <v>17189</v>
      </c>
      <c r="E9054" s="0" t="s">
        <v>18990</v>
      </c>
      <c r="F9054" s="0" t="s">
        <v>18991</v>
      </c>
      <c r="G9054" s="0" t="s">
        <v>18992</v>
      </c>
      <c r="H9054" s="0" t="s">
        <v>2288</v>
      </c>
      <c r="I9054" s="0" t="s">
        <v>2123</v>
      </c>
      <c r="J9054" s="0" t="s">
        <v>47</v>
      </c>
      <c r="K9054" s="0" t="s">
        <v>46</v>
      </c>
      <c r="L9054" s="0" t="s">
        <v>47</v>
      </c>
      <c r="M9054" s="0" t="s">
        <v>47</v>
      </c>
      <c r="N9054" s="0" t="n">
        <v>2</v>
      </c>
      <c r="O9054" s="0" t="n">
        <v>35</v>
      </c>
      <c r="P9054" s="0" t="n">
        <v>600</v>
      </c>
      <c r="Q9054" s="0" t="n">
        <v>3.2</v>
      </c>
      <c r="R9054" s="0" t="str">
        <f aca="false">INDEX(Lookup!$B$4:$B$18,MATCH(C9054,Lookup!$A$4:$A$18,0))</f>
        <v>India</v>
      </c>
      <c r="S9054" s="20" t="n">
        <f aca="false">INDEX(Lookup!$D$4:$D$18,MATCH(C9054,Lookup!$A$4:$A$18,0))</f>
        <v>0.012</v>
      </c>
      <c r="T9054" s="21" t="n">
        <f aca="false">ROUND(P9054*S9054,2)</f>
        <v>7.2</v>
      </c>
      <c r="U9054" s="21" t="n">
        <f aca="false">IF(T9054&lt;=10,1,IF(T9054&lt;=20,2,IF(T9054&lt;=30,3,IF(T9054&lt;=40,4,IF(T9054&lt;=50,5,IF(T9054&lt;=100,6,IF(T9054&lt;=250,7,8)))))))</f>
        <v>1</v>
      </c>
      <c r="V9054" s="21" t="n">
        <f aca="false">IF(AND(OR(Dashboard!$T$3="All",R9054=Dashboard!$T$3),OR(Dashboard!$T$4="All",D9054=Dashboard!$T$4)),1,0)</f>
        <v>1</v>
      </c>
      <c r="W9054" s="21" t="n">
        <f aca="false">IF(V9054=1,T9054+ROW()/10000000,0)</f>
        <v>7.2009054</v>
      </c>
    </row>
    <row r="9055" customFormat="false" ht="15" hidden="false" customHeight="false" outlineLevel="0" collapsed="false">
      <c r="A9055" s="0" t="n">
        <v>523</v>
      </c>
      <c r="B9055" s="0" t="s">
        <v>3562</v>
      </c>
      <c r="C9055" s="0" t="n">
        <v>1</v>
      </c>
      <c r="D9055" s="0" t="s">
        <v>17189</v>
      </c>
      <c r="E9055" s="0" t="s">
        <v>18992</v>
      </c>
      <c r="F9055" s="0" t="s">
        <v>18991</v>
      </c>
      <c r="G9055" s="0" t="s">
        <v>18992</v>
      </c>
      <c r="H9055" s="0" t="s">
        <v>153</v>
      </c>
      <c r="I9055" s="0" t="s">
        <v>2123</v>
      </c>
      <c r="J9055" s="0" t="s">
        <v>47</v>
      </c>
      <c r="K9055" s="0" t="s">
        <v>47</v>
      </c>
      <c r="L9055" s="0" t="s">
        <v>47</v>
      </c>
      <c r="M9055" s="0" t="s">
        <v>47</v>
      </c>
      <c r="N9055" s="0" t="n">
        <v>2</v>
      </c>
      <c r="O9055" s="0" t="n">
        <v>23</v>
      </c>
      <c r="P9055" s="0" t="n">
        <v>650</v>
      </c>
      <c r="Q9055" s="0" t="n">
        <v>2.5</v>
      </c>
      <c r="R9055" s="0" t="str">
        <f aca="false">INDEX(Lookup!$B$4:$B$18,MATCH(C9055,Lookup!$A$4:$A$18,0))</f>
        <v>India</v>
      </c>
      <c r="S9055" s="20" t="n">
        <f aca="false">INDEX(Lookup!$D$4:$D$18,MATCH(C9055,Lookup!$A$4:$A$18,0))</f>
        <v>0.012</v>
      </c>
      <c r="T9055" s="21" t="n">
        <f aca="false">ROUND(P9055*S9055,2)</f>
        <v>7.8</v>
      </c>
      <c r="U9055" s="21" t="n">
        <f aca="false">IF(T9055&lt;=10,1,IF(T9055&lt;=20,2,IF(T9055&lt;=30,3,IF(T9055&lt;=40,4,IF(T9055&lt;=50,5,IF(T9055&lt;=100,6,IF(T9055&lt;=250,7,8)))))))</f>
        <v>1</v>
      </c>
      <c r="V9055" s="21" t="n">
        <f aca="false">IF(AND(OR(Dashboard!$T$3="All",R9055=Dashboard!$T$3),OR(Dashboard!$T$4="All",D9055=Dashboard!$T$4)),1,0)</f>
        <v>1</v>
      </c>
      <c r="W9055" s="21" t="n">
        <f aca="false">IF(V9055=1,T9055+ROW()/10000000,0)</f>
        <v>7.8009055</v>
      </c>
    </row>
    <row r="9056" customFormat="false" ht="15" hidden="false" customHeight="false" outlineLevel="0" collapsed="false">
      <c r="A9056" s="0" t="n">
        <v>2480</v>
      </c>
      <c r="B9056" s="0" t="s">
        <v>18993</v>
      </c>
      <c r="C9056" s="0" t="n">
        <v>1</v>
      </c>
      <c r="D9056" s="0" t="s">
        <v>17189</v>
      </c>
      <c r="E9056" s="0" t="s">
        <v>18994</v>
      </c>
      <c r="F9056" s="0" t="s">
        <v>18991</v>
      </c>
      <c r="G9056" s="0" t="s">
        <v>18992</v>
      </c>
      <c r="H9056" s="0" t="s">
        <v>18995</v>
      </c>
      <c r="I9056" s="0" t="s">
        <v>2123</v>
      </c>
      <c r="J9056" s="0" t="s">
        <v>47</v>
      </c>
      <c r="K9056" s="0" t="s">
        <v>47</v>
      </c>
      <c r="L9056" s="0" t="s">
        <v>47</v>
      </c>
      <c r="M9056" s="0" t="s">
        <v>47</v>
      </c>
      <c r="N9056" s="0" t="n">
        <v>1</v>
      </c>
      <c r="O9056" s="0" t="n">
        <v>10</v>
      </c>
      <c r="P9056" s="0" t="n">
        <v>200</v>
      </c>
      <c r="Q9056" s="0" t="n">
        <v>3</v>
      </c>
      <c r="R9056" s="0" t="str">
        <f aca="false">INDEX(Lookup!$B$4:$B$18,MATCH(C9056,Lookup!$A$4:$A$18,0))</f>
        <v>India</v>
      </c>
      <c r="S9056" s="20" t="n">
        <f aca="false">INDEX(Lookup!$D$4:$D$18,MATCH(C9056,Lookup!$A$4:$A$18,0))</f>
        <v>0.012</v>
      </c>
      <c r="T9056" s="21" t="n">
        <f aca="false">ROUND(P9056*S9056,2)</f>
        <v>2.4</v>
      </c>
      <c r="U9056" s="21" t="n">
        <f aca="false">IF(T9056&lt;=10,1,IF(T9056&lt;=20,2,IF(T9056&lt;=30,3,IF(T9056&lt;=40,4,IF(T9056&lt;=50,5,IF(T9056&lt;=100,6,IF(T9056&lt;=250,7,8)))))))</f>
        <v>1</v>
      </c>
      <c r="V9056" s="21" t="n">
        <f aca="false">IF(AND(OR(Dashboard!$T$3="All",R9056=Dashboard!$T$3),OR(Dashboard!$T$4="All",D9056=Dashboard!$T$4)),1,0)</f>
        <v>1</v>
      </c>
      <c r="W9056" s="21" t="n">
        <f aca="false">IF(V9056=1,T9056+ROW()/10000000,0)</f>
        <v>2.4009056</v>
      </c>
    </row>
    <row r="9057" customFormat="false" ht="15" hidden="false" customHeight="false" outlineLevel="0" collapsed="false">
      <c r="A9057" s="0" t="n">
        <v>1733</v>
      </c>
      <c r="B9057" s="0" t="s">
        <v>18996</v>
      </c>
      <c r="C9057" s="0" t="n">
        <v>1</v>
      </c>
      <c r="D9057" s="0" t="s">
        <v>17189</v>
      </c>
      <c r="E9057" s="0" t="s">
        <v>18992</v>
      </c>
      <c r="F9057" s="0" t="s">
        <v>18991</v>
      </c>
      <c r="G9057" s="0" t="s">
        <v>18992</v>
      </c>
      <c r="H9057" s="0" t="s">
        <v>2288</v>
      </c>
      <c r="I9057" s="0" t="s">
        <v>2123</v>
      </c>
      <c r="J9057" s="0" t="s">
        <v>46</v>
      </c>
      <c r="K9057" s="0" t="s">
        <v>46</v>
      </c>
      <c r="L9057" s="0" t="s">
        <v>47</v>
      </c>
      <c r="M9057" s="0" t="s">
        <v>47</v>
      </c>
      <c r="N9057" s="0" t="n">
        <v>4</v>
      </c>
      <c r="O9057" s="0" t="n">
        <v>129</v>
      </c>
      <c r="P9057" s="0" t="n">
        <v>2000</v>
      </c>
      <c r="Q9057" s="0" t="n">
        <v>3.1</v>
      </c>
      <c r="R9057" s="0" t="str">
        <f aca="false">INDEX(Lookup!$B$4:$B$18,MATCH(C9057,Lookup!$A$4:$A$18,0))</f>
        <v>India</v>
      </c>
      <c r="S9057" s="20" t="n">
        <f aca="false">INDEX(Lookup!$D$4:$D$18,MATCH(C9057,Lookup!$A$4:$A$18,0))</f>
        <v>0.012</v>
      </c>
      <c r="T9057" s="21" t="n">
        <f aca="false">ROUND(P9057*S9057,2)</f>
        <v>24</v>
      </c>
      <c r="U9057" s="21" t="n">
        <f aca="false">IF(T9057&lt;=10,1,IF(T9057&lt;=20,2,IF(T9057&lt;=30,3,IF(T9057&lt;=40,4,IF(T9057&lt;=50,5,IF(T9057&lt;=100,6,IF(T9057&lt;=250,7,8)))))))</f>
        <v>3</v>
      </c>
      <c r="V9057" s="21" t="n">
        <f aca="false">IF(AND(OR(Dashboard!$T$3="All",R9057=Dashboard!$T$3),OR(Dashboard!$T$4="All",D9057=Dashboard!$T$4)),1,0)</f>
        <v>1</v>
      </c>
      <c r="W9057" s="21" t="n">
        <f aca="false">IF(V9057=1,T9057+ROW()/10000000,0)</f>
        <v>24.0009057</v>
      </c>
    </row>
    <row r="9058" customFormat="false" ht="15" hidden="false" customHeight="false" outlineLevel="0" collapsed="false">
      <c r="A9058" s="0" t="n">
        <v>307145</v>
      </c>
      <c r="B9058" s="0" t="s">
        <v>4948</v>
      </c>
      <c r="C9058" s="0" t="n">
        <v>1</v>
      </c>
      <c r="D9058" s="0" t="s">
        <v>17189</v>
      </c>
      <c r="E9058" s="0" t="s">
        <v>18997</v>
      </c>
      <c r="F9058" s="0" t="s">
        <v>18991</v>
      </c>
      <c r="G9058" s="0" t="s">
        <v>18992</v>
      </c>
      <c r="H9058" s="0" t="s">
        <v>2359</v>
      </c>
      <c r="I9058" s="0" t="s">
        <v>2123</v>
      </c>
      <c r="J9058" s="0" t="s">
        <v>46</v>
      </c>
      <c r="K9058" s="0" t="s">
        <v>46</v>
      </c>
      <c r="L9058" s="0" t="s">
        <v>47</v>
      </c>
      <c r="M9058" s="0" t="s">
        <v>47</v>
      </c>
      <c r="N9058" s="0" t="n">
        <v>3</v>
      </c>
      <c r="O9058" s="0" t="n">
        <v>28</v>
      </c>
      <c r="P9058" s="0" t="n">
        <v>1000</v>
      </c>
      <c r="Q9058" s="0" t="n">
        <v>2.5</v>
      </c>
      <c r="R9058" s="0" t="str">
        <f aca="false">INDEX(Lookup!$B$4:$B$18,MATCH(C9058,Lookup!$A$4:$A$18,0))</f>
        <v>India</v>
      </c>
      <c r="S9058" s="20" t="n">
        <f aca="false">INDEX(Lookup!$D$4:$D$18,MATCH(C9058,Lookup!$A$4:$A$18,0))</f>
        <v>0.012</v>
      </c>
      <c r="T9058" s="21" t="n">
        <f aca="false">ROUND(P9058*S9058,2)</f>
        <v>12</v>
      </c>
      <c r="U9058" s="21" t="n">
        <f aca="false">IF(T9058&lt;=10,1,IF(T9058&lt;=20,2,IF(T9058&lt;=30,3,IF(T9058&lt;=40,4,IF(T9058&lt;=50,5,IF(T9058&lt;=100,6,IF(T9058&lt;=250,7,8)))))))</f>
        <v>2</v>
      </c>
      <c r="V9058" s="21" t="n">
        <f aca="false">IF(AND(OR(Dashboard!$T$3="All",R9058=Dashboard!$T$3),OR(Dashboard!$T$4="All",D9058=Dashboard!$T$4)),1,0)</f>
        <v>1</v>
      </c>
      <c r="W9058" s="21" t="n">
        <f aca="false">IF(V9058=1,T9058+ROW()/10000000,0)</f>
        <v>12.0009058</v>
      </c>
    </row>
    <row r="9059" customFormat="false" ht="15" hidden="false" customHeight="false" outlineLevel="0" collapsed="false">
      <c r="A9059" s="0" t="n">
        <v>1727</v>
      </c>
      <c r="B9059" s="0" t="s">
        <v>18998</v>
      </c>
      <c r="C9059" s="0" t="n">
        <v>1</v>
      </c>
      <c r="D9059" s="0" t="s">
        <v>17189</v>
      </c>
      <c r="E9059" s="0" t="s">
        <v>18999</v>
      </c>
      <c r="F9059" s="0" t="s">
        <v>18991</v>
      </c>
      <c r="G9059" s="0" t="s">
        <v>18992</v>
      </c>
      <c r="H9059" s="0" t="s">
        <v>4540</v>
      </c>
      <c r="I9059" s="0" t="s">
        <v>2123</v>
      </c>
      <c r="J9059" s="0" t="s">
        <v>46</v>
      </c>
      <c r="K9059" s="0" t="s">
        <v>46</v>
      </c>
      <c r="L9059" s="0" t="s">
        <v>47</v>
      </c>
      <c r="M9059" s="0" t="s">
        <v>47</v>
      </c>
      <c r="N9059" s="0" t="n">
        <v>2</v>
      </c>
      <c r="O9059" s="0" t="n">
        <v>79</v>
      </c>
      <c r="P9059" s="0" t="n">
        <v>750</v>
      </c>
      <c r="Q9059" s="0" t="n">
        <v>2.5</v>
      </c>
      <c r="R9059" s="0" t="str">
        <f aca="false">INDEX(Lookup!$B$4:$B$18,MATCH(C9059,Lookup!$A$4:$A$18,0))</f>
        <v>India</v>
      </c>
      <c r="S9059" s="20" t="n">
        <f aca="false">INDEX(Lookup!$D$4:$D$18,MATCH(C9059,Lookup!$A$4:$A$18,0))</f>
        <v>0.012</v>
      </c>
      <c r="T9059" s="21" t="n">
        <f aca="false">ROUND(P9059*S9059,2)</f>
        <v>9</v>
      </c>
      <c r="U9059" s="21" t="n">
        <f aca="false">IF(T9059&lt;=10,1,IF(T9059&lt;=20,2,IF(T9059&lt;=30,3,IF(T9059&lt;=40,4,IF(T9059&lt;=50,5,IF(T9059&lt;=100,6,IF(T9059&lt;=250,7,8)))))))</f>
        <v>1</v>
      </c>
      <c r="V9059" s="21" t="n">
        <f aca="false">IF(AND(OR(Dashboard!$T$3="All",R9059=Dashboard!$T$3),OR(Dashboard!$T$4="All",D9059=Dashboard!$T$4)),1,0)</f>
        <v>1</v>
      </c>
      <c r="W9059" s="21" t="n">
        <f aca="false">IF(V9059=1,T9059+ROW()/10000000,0)</f>
        <v>9.0009059</v>
      </c>
    </row>
    <row r="9060" customFormat="false" ht="15" hidden="false" customHeight="false" outlineLevel="0" collapsed="false">
      <c r="A9060" s="0" t="n">
        <v>828</v>
      </c>
      <c r="B9060" s="0" t="s">
        <v>19000</v>
      </c>
      <c r="C9060" s="0" t="n">
        <v>1</v>
      </c>
      <c r="D9060" s="0" t="s">
        <v>17189</v>
      </c>
      <c r="E9060" s="0" t="s">
        <v>19001</v>
      </c>
      <c r="F9060" s="0" t="s">
        <v>18991</v>
      </c>
      <c r="G9060" s="0" t="s">
        <v>18992</v>
      </c>
      <c r="H9060" s="0" t="s">
        <v>2122</v>
      </c>
      <c r="I9060" s="0" t="s">
        <v>2123</v>
      </c>
      <c r="J9060" s="0" t="s">
        <v>47</v>
      </c>
      <c r="K9060" s="0" t="s">
        <v>46</v>
      </c>
      <c r="L9060" s="0" t="s">
        <v>47</v>
      </c>
      <c r="M9060" s="0" t="s">
        <v>47</v>
      </c>
      <c r="N9060" s="0" t="n">
        <v>2</v>
      </c>
      <c r="O9060" s="0" t="n">
        <v>147</v>
      </c>
      <c r="P9060" s="0" t="n">
        <v>600</v>
      </c>
      <c r="Q9060" s="0" t="n">
        <v>3.1</v>
      </c>
      <c r="R9060" s="0" t="str">
        <f aca="false">INDEX(Lookup!$B$4:$B$18,MATCH(C9060,Lookup!$A$4:$A$18,0))</f>
        <v>India</v>
      </c>
      <c r="S9060" s="20" t="n">
        <f aca="false">INDEX(Lookup!$D$4:$D$18,MATCH(C9060,Lookup!$A$4:$A$18,0))</f>
        <v>0.012</v>
      </c>
      <c r="T9060" s="21" t="n">
        <f aca="false">ROUND(P9060*S9060,2)</f>
        <v>7.2</v>
      </c>
      <c r="U9060" s="21" t="n">
        <f aca="false">IF(T9060&lt;=10,1,IF(T9060&lt;=20,2,IF(T9060&lt;=30,3,IF(T9060&lt;=40,4,IF(T9060&lt;=50,5,IF(T9060&lt;=100,6,IF(T9060&lt;=250,7,8)))))))</f>
        <v>1</v>
      </c>
      <c r="V9060" s="21" t="n">
        <f aca="false">IF(AND(OR(Dashboard!$T$3="All",R9060=Dashboard!$T$3),OR(Dashboard!$T$4="All",D9060=Dashboard!$T$4)),1,0)</f>
        <v>1</v>
      </c>
      <c r="W9060" s="21" t="n">
        <f aca="false">IF(V9060=1,T9060+ROW()/10000000,0)</f>
        <v>7.200906</v>
      </c>
    </row>
    <row r="9061" customFormat="false" ht="15" hidden="false" customHeight="false" outlineLevel="0" collapsed="false">
      <c r="A9061" s="0" t="n">
        <v>393</v>
      </c>
      <c r="B9061" s="0" t="s">
        <v>2075</v>
      </c>
      <c r="C9061" s="0" t="n">
        <v>1</v>
      </c>
      <c r="D9061" s="0" t="s">
        <v>17189</v>
      </c>
      <c r="E9061" s="0" t="s">
        <v>19002</v>
      </c>
      <c r="F9061" s="0" t="s">
        <v>18991</v>
      </c>
      <c r="G9061" s="0" t="s">
        <v>18992</v>
      </c>
      <c r="H9061" s="0" t="s">
        <v>3972</v>
      </c>
      <c r="I9061" s="0" t="s">
        <v>2123</v>
      </c>
      <c r="J9061" s="0" t="s">
        <v>47</v>
      </c>
      <c r="K9061" s="0" t="s">
        <v>46</v>
      </c>
      <c r="L9061" s="0" t="s">
        <v>47</v>
      </c>
      <c r="M9061" s="0" t="s">
        <v>47</v>
      </c>
      <c r="N9061" s="0" t="n">
        <v>3</v>
      </c>
      <c r="O9061" s="0" t="n">
        <v>113</v>
      </c>
      <c r="P9061" s="0" t="n">
        <v>1000</v>
      </c>
      <c r="Q9061" s="0" t="n">
        <v>3.3</v>
      </c>
      <c r="R9061" s="0" t="str">
        <f aca="false">INDEX(Lookup!$B$4:$B$18,MATCH(C9061,Lookup!$A$4:$A$18,0))</f>
        <v>India</v>
      </c>
      <c r="S9061" s="20" t="n">
        <f aca="false">INDEX(Lookup!$D$4:$D$18,MATCH(C9061,Lookup!$A$4:$A$18,0))</f>
        <v>0.012</v>
      </c>
      <c r="T9061" s="21" t="n">
        <f aca="false">ROUND(P9061*S9061,2)</f>
        <v>12</v>
      </c>
      <c r="U9061" s="21" t="n">
        <f aca="false">IF(T9061&lt;=10,1,IF(T9061&lt;=20,2,IF(T9061&lt;=30,3,IF(T9061&lt;=40,4,IF(T9061&lt;=50,5,IF(T9061&lt;=100,6,IF(T9061&lt;=250,7,8)))))))</f>
        <v>2</v>
      </c>
      <c r="V9061" s="21" t="n">
        <f aca="false">IF(AND(OR(Dashboard!$T$3="All",R9061=Dashboard!$T$3),OR(Dashboard!$T$4="All",D9061=Dashboard!$T$4)),1,0)</f>
        <v>1</v>
      </c>
      <c r="W9061" s="21" t="n">
        <f aca="false">IF(V9061=1,T9061+ROW()/10000000,0)</f>
        <v>12.0009061</v>
      </c>
    </row>
    <row r="9062" customFormat="false" ht="15" hidden="false" customHeight="false" outlineLevel="0" collapsed="false">
      <c r="A9062" s="0" t="n">
        <v>1722</v>
      </c>
      <c r="B9062" s="0" t="s">
        <v>19003</v>
      </c>
      <c r="C9062" s="0" t="n">
        <v>1</v>
      </c>
      <c r="D9062" s="0" t="s">
        <v>17189</v>
      </c>
      <c r="E9062" s="0" t="s">
        <v>19004</v>
      </c>
      <c r="F9062" s="0" t="s">
        <v>18991</v>
      </c>
      <c r="G9062" s="0" t="s">
        <v>18992</v>
      </c>
      <c r="H9062" s="0" t="s">
        <v>2359</v>
      </c>
      <c r="I9062" s="0" t="s">
        <v>2123</v>
      </c>
      <c r="J9062" s="0" t="s">
        <v>46</v>
      </c>
      <c r="K9062" s="0" t="s">
        <v>46</v>
      </c>
      <c r="L9062" s="0" t="s">
        <v>47</v>
      </c>
      <c r="M9062" s="0" t="s">
        <v>47</v>
      </c>
      <c r="N9062" s="0" t="n">
        <v>2</v>
      </c>
      <c r="O9062" s="0" t="n">
        <v>75</v>
      </c>
      <c r="P9062" s="0" t="n">
        <v>800</v>
      </c>
      <c r="Q9062" s="0" t="n">
        <v>2.6</v>
      </c>
      <c r="R9062" s="0" t="str">
        <f aca="false">INDEX(Lookup!$B$4:$B$18,MATCH(C9062,Lookup!$A$4:$A$18,0))</f>
        <v>India</v>
      </c>
      <c r="S9062" s="20" t="n">
        <f aca="false">INDEX(Lookup!$D$4:$D$18,MATCH(C9062,Lookup!$A$4:$A$18,0))</f>
        <v>0.012</v>
      </c>
      <c r="T9062" s="21" t="n">
        <f aca="false">ROUND(P9062*S9062,2)</f>
        <v>9.6</v>
      </c>
      <c r="U9062" s="21" t="n">
        <f aca="false">IF(T9062&lt;=10,1,IF(T9062&lt;=20,2,IF(T9062&lt;=30,3,IF(T9062&lt;=40,4,IF(T9062&lt;=50,5,IF(T9062&lt;=100,6,IF(T9062&lt;=250,7,8)))))))</f>
        <v>1</v>
      </c>
      <c r="V9062" s="21" t="n">
        <f aca="false">IF(AND(OR(Dashboard!$T$3="All",R9062=Dashboard!$T$3),OR(Dashboard!$T$4="All",D9062=Dashboard!$T$4)),1,0)</f>
        <v>1</v>
      </c>
      <c r="W9062" s="21" t="n">
        <f aca="false">IF(V9062=1,T9062+ROW()/10000000,0)</f>
        <v>9.6009062</v>
      </c>
    </row>
    <row r="9063" customFormat="false" ht="15" hidden="false" customHeight="false" outlineLevel="0" collapsed="false">
      <c r="A9063" s="0" t="n">
        <v>2483</v>
      </c>
      <c r="B9063" s="0" t="s">
        <v>17504</v>
      </c>
      <c r="C9063" s="0" t="n">
        <v>1</v>
      </c>
      <c r="D9063" s="0" t="s">
        <v>17189</v>
      </c>
      <c r="E9063" s="0" t="s">
        <v>19005</v>
      </c>
      <c r="F9063" s="0" t="s">
        <v>18991</v>
      </c>
      <c r="G9063" s="0" t="s">
        <v>18992</v>
      </c>
      <c r="H9063" s="0" t="s">
        <v>2122</v>
      </c>
      <c r="I9063" s="0" t="s">
        <v>2123</v>
      </c>
      <c r="J9063" s="0" t="s">
        <v>46</v>
      </c>
      <c r="K9063" s="0" t="s">
        <v>46</v>
      </c>
      <c r="L9063" s="0" t="s">
        <v>47</v>
      </c>
      <c r="M9063" s="0" t="s">
        <v>47</v>
      </c>
      <c r="N9063" s="0" t="n">
        <v>3</v>
      </c>
      <c r="O9063" s="0" t="n">
        <v>120</v>
      </c>
      <c r="P9063" s="0" t="n">
        <v>1200</v>
      </c>
      <c r="Q9063" s="0" t="n">
        <v>3</v>
      </c>
      <c r="R9063" s="0" t="str">
        <f aca="false">INDEX(Lookup!$B$4:$B$18,MATCH(C9063,Lookup!$A$4:$A$18,0))</f>
        <v>India</v>
      </c>
      <c r="S9063" s="20" t="n">
        <f aca="false">INDEX(Lookup!$D$4:$D$18,MATCH(C9063,Lookup!$A$4:$A$18,0))</f>
        <v>0.012</v>
      </c>
      <c r="T9063" s="21" t="n">
        <f aca="false">ROUND(P9063*S9063,2)</f>
        <v>14.4</v>
      </c>
      <c r="U9063" s="21" t="n">
        <f aca="false">IF(T9063&lt;=10,1,IF(T9063&lt;=20,2,IF(T9063&lt;=30,3,IF(T9063&lt;=40,4,IF(T9063&lt;=50,5,IF(T9063&lt;=100,6,IF(T9063&lt;=250,7,8)))))))</f>
        <v>2</v>
      </c>
      <c r="V9063" s="21" t="n">
        <f aca="false">IF(AND(OR(Dashboard!$T$3="All",R9063=Dashboard!$T$3),OR(Dashboard!$T$4="All",D9063=Dashboard!$T$4)),1,0)</f>
        <v>1</v>
      </c>
      <c r="W9063" s="21" t="n">
        <f aca="false">IF(V9063=1,T9063+ROW()/10000000,0)</f>
        <v>14.4009063</v>
      </c>
    </row>
    <row r="9064" customFormat="false" ht="15" hidden="false" customHeight="false" outlineLevel="0" collapsed="false">
      <c r="A9064" s="0" t="n">
        <v>1726</v>
      </c>
      <c r="B9064" s="0" t="s">
        <v>19006</v>
      </c>
      <c r="C9064" s="0" t="n">
        <v>1</v>
      </c>
      <c r="D9064" s="0" t="s">
        <v>17189</v>
      </c>
      <c r="E9064" s="0" t="s">
        <v>19007</v>
      </c>
      <c r="F9064" s="0" t="s">
        <v>18991</v>
      </c>
      <c r="G9064" s="0" t="s">
        <v>18992</v>
      </c>
      <c r="H9064" s="0" t="s">
        <v>2723</v>
      </c>
      <c r="I9064" s="0" t="s">
        <v>2123</v>
      </c>
      <c r="J9064" s="0" t="s">
        <v>47</v>
      </c>
      <c r="K9064" s="0" t="s">
        <v>46</v>
      </c>
      <c r="L9064" s="0" t="s">
        <v>47</v>
      </c>
      <c r="M9064" s="0" t="s">
        <v>47</v>
      </c>
      <c r="N9064" s="0" t="n">
        <v>2</v>
      </c>
      <c r="O9064" s="0" t="n">
        <v>76</v>
      </c>
      <c r="P9064" s="0" t="n">
        <v>700</v>
      </c>
      <c r="Q9064" s="0" t="n">
        <v>2.6</v>
      </c>
      <c r="R9064" s="0" t="str">
        <f aca="false">INDEX(Lookup!$B$4:$B$18,MATCH(C9064,Lookup!$A$4:$A$18,0))</f>
        <v>India</v>
      </c>
      <c r="S9064" s="20" t="n">
        <f aca="false">INDEX(Lookup!$D$4:$D$18,MATCH(C9064,Lookup!$A$4:$A$18,0))</f>
        <v>0.012</v>
      </c>
      <c r="T9064" s="21" t="n">
        <f aca="false">ROUND(P9064*S9064,2)</f>
        <v>8.4</v>
      </c>
      <c r="U9064" s="21" t="n">
        <f aca="false">IF(T9064&lt;=10,1,IF(T9064&lt;=20,2,IF(T9064&lt;=30,3,IF(T9064&lt;=40,4,IF(T9064&lt;=50,5,IF(T9064&lt;=100,6,IF(T9064&lt;=250,7,8)))))))</f>
        <v>1</v>
      </c>
      <c r="V9064" s="21" t="n">
        <f aca="false">IF(AND(OR(Dashboard!$T$3="All",R9064=Dashboard!$T$3),OR(Dashboard!$T$4="All",D9064=Dashboard!$T$4)),1,0)</f>
        <v>1</v>
      </c>
      <c r="W9064" s="21" t="n">
        <f aca="false">IF(V9064=1,T9064+ROW()/10000000,0)</f>
        <v>8.4009064</v>
      </c>
    </row>
    <row r="9065" customFormat="false" ht="15" hidden="false" customHeight="false" outlineLevel="0" collapsed="false">
      <c r="A9065" s="0" t="n">
        <v>304934</v>
      </c>
      <c r="B9065" s="0" t="s">
        <v>19008</v>
      </c>
      <c r="C9065" s="0" t="n">
        <v>1</v>
      </c>
      <c r="D9065" s="0" t="s">
        <v>17189</v>
      </c>
      <c r="E9065" s="0" t="s">
        <v>19009</v>
      </c>
      <c r="F9065" s="0" t="s">
        <v>18991</v>
      </c>
      <c r="G9065" s="0" t="s">
        <v>18992</v>
      </c>
      <c r="H9065" s="0" t="s">
        <v>2288</v>
      </c>
      <c r="I9065" s="0" t="s">
        <v>2123</v>
      </c>
      <c r="J9065" s="0" t="s">
        <v>47</v>
      </c>
      <c r="K9065" s="0" t="s">
        <v>46</v>
      </c>
      <c r="L9065" s="0" t="s">
        <v>47</v>
      </c>
      <c r="M9065" s="0" t="s">
        <v>47</v>
      </c>
      <c r="N9065" s="0" t="n">
        <v>2</v>
      </c>
      <c r="O9065" s="0" t="n">
        <v>15</v>
      </c>
      <c r="P9065" s="0" t="n">
        <v>600</v>
      </c>
      <c r="Q9065" s="0" t="n">
        <v>2.7</v>
      </c>
      <c r="R9065" s="0" t="str">
        <f aca="false">INDEX(Lookup!$B$4:$B$18,MATCH(C9065,Lookup!$A$4:$A$18,0))</f>
        <v>India</v>
      </c>
      <c r="S9065" s="20" t="n">
        <f aca="false">INDEX(Lookup!$D$4:$D$18,MATCH(C9065,Lookup!$A$4:$A$18,0))</f>
        <v>0.012</v>
      </c>
      <c r="T9065" s="21" t="n">
        <f aca="false">ROUND(P9065*S9065,2)</f>
        <v>7.2</v>
      </c>
      <c r="U9065" s="21" t="n">
        <f aca="false">IF(T9065&lt;=10,1,IF(T9065&lt;=20,2,IF(T9065&lt;=30,3,IF(T9065&lt;=40,4,IF(T9065&lt;=50,5,IF(T9065&lt;=100,6,IF(T9065&lt;=250,7,8)))))))</f>
        <v>1</v>
      </c>
      <c r="V9065" s="21" t="n">
        <f aca="false">IF(AND(OR(Dashboard!$T$3="All",R9065=Dashboard!$T$3),OR(Dashboard!$T$4="All",D9065=Dashboard!$T$4)),1,0)</f>
        <v>1</v>
      </c>
      <c r="W9065" s="21" t="n">
        <f aca="false">IF(V9065=1,T9065+ROW()/10000000,0)</f>
        <v>7.2009065</v>
      </c>
    </row>
    <row r="9066" customFormat="false" ht="15" hidden="false" customHeight="false" outlineLevel="0" collapsed="false">
      <c r="A9066" s="0" t="n">
        <v>305961</v>
      </c>
      <c r="B9066" s="0" t="s">
        <v>17560</v>
      </c>
      <c r="C9066" s="0" t="n">
        <v>1</v>
      </c>
      <c r="D9066" s="0" t="s">
        <v>17189</v>
      </c>
      <c r="E9066" s="0" t="s">
        <v>19010</v>
      </c>
      <c r="F9066" s="0" t="s">
        <v>18991</v>
      </c>
      <c r="G9066" s="0" t="s">
        <v>18992</v>
      </c>
      <c r="H9066" s="0" t="s">
        <v>4023</v>
      </c>
      <c r="I9066" s="0" t="s">
        <v>2123</v>
      </c>
      <c r="J9066" s="0" t="s">
        <v>47</v>
      </c>
      <c r="K9066" s="0" t="s">
        <v>46</v>
      </c>
      <c r="L9066" s="0" t="s">
        <v>47</v>
      </c>
      <c r="M9066" s="0" t="s">
        <v>47</v>
      </c>
      <c r="N9066" s="0" t="n">
        <v>2</v>
      </c>
      <c r="O9066" s="0" t="n">
        <v>160</v>
      </c>
      <c r="P9066" s="0" t="n">
        <v>550</v>
      </c>
      <c r="Q9066" s="0" t="n">
        <v>3.2</v>
      </c>
      <c r="R9066" s="0" t="str">
        <f aca="false">INDEX(Lookup!$B$4:$B$18,MATCH(C9066,Lookup!$A$4:$A$18,0))</f>
        <v>India</v>
      </c>
      <c r="S9066" s="20" t="n">
        <f aca="false">INDEX(Lookup!$D$4:$D$18,MATCH(C9066,Lookup!$A$4:$A$18,0))</f>
        <v>0.012</v>
      </c>
      <c r="T9066" s="21" t="n">
        <f aca="false">ROUND(P9066*S9066,2)</f>
        <v>6.6</v>
      </c>
      <c r="U9066" s="21" t="n">
        <f aca="false">IF(T9066&lt;=10,1,IF(T9066&lt;=20,2,IF(T9066&lt;=30,3,IF(T9066&lt;=40,4,IF(T9066&lt;=50,5,IF(T9066&lt;=100,6,IF(T9066&lt;=250,7,8)))))))</f>
        <v>1</v>
      </c>
      <c r="V9066" s="21" t="n">
        <f aca="false">IF(AND(OR(Dashboard!$T$3="All",R9066=Dashboard!$T$3),OR(Dashboard!$T$4="All",D9066=Dashboard!$T$4)),1,0)</f>
        <v>1</v>
      </c>
      <c r="W9066" s="21" t="n">
        <f aca="false">IF(V9066=1,T9066+ROW()/10000000,0)</f>
        <v>6.6009066</v>
      </c>
    </row>
    <row r="9067" customFormat="false" ht="15" hidden="false" customHeight="false" outlineLevel="0" collapsed="false">
      <c r="A9067" s="0" t="n">
        <v>308578</v>
      </c>
      <c r="B9067" s="0" t="s">
        <v>14751</v>
      </c>
      <c r="C9067" s="0" t="n">
        <v>1</v>
      </c>
      <c r="D9067" s="0" t="s">
        <v>17189</v>
      </c>
      <c r="E9067" s="0" t="s">
        <v>19011</v>
      </c>
      <c r="F9067" s="0" t="s">
        <v>18991</v>
      </c>
      <c r="G9067" s="0" t="s">
        <v>18992</v>
      </c>
      <c r="H9067" s="0" t="s">
        <v>19012</v>
      </c>
      <c r="I9067" s="0" t="s">
        <v>2123</v>
      </c>
      <c r="J9067" s="0" t="s">
        <v>47</v>
      </c>
      <c r="K9067" s="0" t="s">
        <v>46</v>
      </c>
      <c r="L9067" s="0" t="s">
        <v>47</v>
      </c>
      <c r="M9067" s="0" t="s">
        <v>47</v>
      </c>
      <c r="N9067" s="0" t="n">
        <v>1</v>
      </c>
      <c r="O9067" s="0" t="n">
        <v>105</v>
      </c>
      <c r="P9067" s="0" t="n">
        <v>450</v>
      </c>
      <c r="Q9067" s="0" t="n">
        <v>3.5</v>
      </c>
      <c r="R9067" s="0" t="str">
        <f aca="false">INDEX(Lookup!$B$4:$B$18,MATCH(C9067,Lookup!$A$4:$A$18,0))</f>
        <v>India</v>
      </c>
      <c r="S9067" s="20" t="n">
        <f aca="false">INDEX(Lookup!$D$4:$D$18,MATCH(C9067,Lookup!$A$4:$A$18,0))</f>
        <v>0.012</v>
      </c>
      <c r="T9067" s="21" t="n">
        <f aca="false">ROUND(P9067*S9067,2)</f>
        <v>5.4</v>
      </c>
      <c r="U9067" s="21" t="n">
        <f aca="false">IF(T9067&lt;=10,1,IF(T9067&lt;=20,2,IF(T9067&lt;=30,3,IF(T9067&lt;=40,4,IF(T9067&lt;=50,5,IF(T9067&lt;=100,6,IF(T9067&lt;=250,7,8)))))))</f>
        <v>1</v>
      </c>
      <c r="V9067" s="21" t="n">
        <f aca="false">IF(AND(OR(Dashboard!$T$3="All",R9067=Dashboard!$T$3),OR(Dashboard!$T$4="All",D9067=Dashboard!$T$4)),1,0)</f>
        <v>1</v>
      </c>
      <c r="W9067" s="21" t="n">
        <f aca="false">IF(V9067=1,T9067+ROW()/10000000,0)</f>
        <v>5.4009067</v>
      </c>
    </row>
    <row r="9068" customFormat="false" ht="15" hidden="false" customHeight="false" outlineLevel="0" collapsed="false">
      <c r="A9068" s="0" t="n">
        <v>308750</v>
      </c>
      <c r="B9068" s="0" t="s">
        <v>18960</v>
      </c>
      <c r="C9068" s="0" t="n">
        <v>1</v>
      </c>
      <c r="D9068" s="0" t="s">
        <v>17189</v>
      </c>
      <c r="E9068" s="0" t="s">
        <v>19013</v>
      </c>
      <c r="F9068" s="0" t="s">
        <v>18991</v>
      </c>
      <c r="G9068" s="0" t="s">
        <v>18992</v>
      </c>
      <c r="H9068" s="0" t="s">
        <v>3182</v>
      </c>
      <c r="I9068" s="0" t="s">
        <v>2123</v>
      </c>
      <c r="J9068" s="0" t="s">
        <v>47</v>
      </c>
      <c r="K9068" s="0" t="s">
        <v>47</v>
      </c>
      <c r="L9068" s="0" t="s">
        <v>47</v>
      </c>
      <c r="M9068" s="0" t="s">
        <v>47</v>
      </c>
      <c r="N9068" s="0" t="n">
        <v>1</v>
      </c>
      <c r="O9068" s="0" t="n">
        <v>3</v>
      </c>
      <c r="P9068" s="0" t="n">
        <v>100</v>
      </c>
      <c r="Q9068" s="0" t="n">
        <v>1</v>
      </c>
      <c r="R9068" s="0" t="str">
        <f aca="false">INDEX(Lookup!$B$4:$B$18,MATCH(C9068,Lookup!$A$4:$A$18,0))</f>
        <v>India</v>
      </c>
      <c r="S9068" s="20" t="n">
        <f aca="false">INDEX(Lookup!$D$4:$D$18,MATCH(C9068,Lookup!$A$4:$A$18,0))</f>
        <v>0.012</v>
      </c>
      <c r="T9068" s="21" t="n">
        <f aca="false">ROUND(P9068*S9068,2)</f>
        <v>1.2</v>
      </c>
      <c r="U9068" s="21" t="n">
        <f aca="false">IF(T9068&lt;=10,1,IF(T9068&lt;=20,2,IF(T9068&lt;=30,3,IF(T9068&lt;=40,4,IF(T9068&lt;=50,5,IF(T9068&lt;=100,6,IF(T9068&lt;=250,7,8)))))))</f>
        <v>1</v>
      </c>
      <c r="V9068" s="21" t="n">
        <f aca="false">IF(AND(OR(Dashboard!$T$3="All",R9068=Dashboard!$T$3),OR(Dashboard!$T$4="All",D9068=Dashboard!$T$4)),1,0)</f>
        <v>1</v>
      </c>
      <c r="W9068" s="21" t="n">
        <f aca="false">IF(V9068=1,T9068+ROW()/10000000,0)</f>
        <v>1.2009068</v>
      </c>
    </row>
    <row r="9069" customFormat="false" ht="15" hidden="false" customHeight="false" outlineLevel="0" collapsed="false">
      <c r="A9069" s="0" t="n">
        <v>309971</v>
      </c>
      <c r="B9069" s="0" t="s">
        <v>19014</v>
      </c>
      <c r="C9069" s="0" t="n">
        <v>1</v>
      </c>
      <c r="D9069" s="0" t="s">
        <v>17189</v>
      </c>
      <c r="E9069" s="0" t="s">
        <v>19015</v>
      </c>
      <c r="F9069" s="0" t="s">
        <v>18991</v>
      </c>
      <c r="G9069" s="0" t="s">
        <v>18992</v>
      </c>
      <c r="H9069" s="0" t="s">
        <v>2079</v>
      </c>
      <c r="I9069" s="0" t="s">
        <v>2123</v>
      </c>
      <c r="J9069" s="0" t="s">
        <v>47</v>
      </c>
      <c r="K9069" s="0" t="s">
        <v>47</v>
      </c>
      <c r="L9069" s="0" t="s">
        <v>47</v>
      </c>
      <c r="M9069" s="0" t="s">
        <v>47</v>
      </c>
      <c r="N9069" s="0" t="n">
        <v>2</v>
      </c>
      <c r="O9069" s="0" t="n">
        <v>1</v>
      </c>
      <c r="P9069" s="0" t="n">
        <v>550</v>
      </c>
      <c r="Q9069" s="0" t="n">
        <v>1</v>
      </c>
      <c r="R9069" s="0" t="str">
        <f aca="false">INDEX(Lookup!$B$4:$B$18,MATCH(C9069,Lookup!$A$4:$A$18,0))</f>
        <v>India</v>
      </c>
      <c r="S9069" s="20" t="n">
        <f aca="false">INDEX(Lookup!$D$4:$D$18,MATCH(C9069,Lookup!$A$4:$A$18,0))</f>
        <v>0.012</v>
      </c>
      <c r="T9069" s="21" t="n">
        <f aca="false">ROUND(P9069*S9069,2)</f>
        <v>6.6</v>
      </c>
      <c r="U9069" s="21" t="n">
        <f aca="false">IF(T9069&lt;=10,1,IF(T9069&lt;=20,2,IF(T9069&lt;=30,3,IF(T9069&lt;=40,4,IF(T9069&lt;=50,5,IF(T9069&lt;=100,6,IF(T9069&lt;=250,7,8)))))))</f>
        <v>1</v>
      </c>
      <c r="V9069" s="21" t="n">
        <f aca="false">IF(AND(OR(Dashboard!$T$3="All",R9069=Dashboard!$T$3),OR(Dashboard!$T$4="All",D9069=Dashboard!$T$4)),1,0)</f>
        <v>1</v>
      </c>
      <c r="W9069" s="21" t="n">
        <f aca="false">IF(V9069=1,T9069+ROW()/10000000,0)</f>
        <v>6.6009069</v>
      </c>
    </row>
    <row r="9070" customFormat="false" ht="15" hidden="false" customHeight="false" outlineLevel="0" collapsed="false">
      <c r="A9070" s="0" t="n">
        <v>386</v>
      </c>
      <c r="B9070" s="0" t="s">
        <v>2408</v>
      </c>
      <c r="C9070" s="0" t="n">
        <v>1</v>
      </c>
      <c r="D9070" s="0" t="s">
        <v>17189</v>
      </c>
      <c r="E9070" s="0" t="s">
        <v>19016</v>
      </c>
      <c r="F9070" s="0" t="s">
        <v>18991</v>
      </c>
      <c r="G9070" s="0" t="s">
        <v>18992</v>
      </c>
      <c r="H9070" s="0" t="s">
        <v>3392</v>
      </c>
      <c r="I9070" s="0" t="s">
        <v>2123</v>
      </c>
      <c r="J9070" s="0" t="s">
        <v>47</v>
      </c>
      <c r="K9070" s="0" t="s">
        <v>47</v>
      </c>
      <c r="L9070" s="0" t="s">
        <v>47</v>
      </c>
      <c r="M9070" s="0" t="s">
        <v>47</v>
      </c>
      <c r="N9070" s="0" t="n">
        <v>2</v>
      </c>
      <c r="O9070" s="0" t="n">
        <v>98</v>
      </c>
      <c r="P9070" s="0" t="n">
        <v>700</v>
      </c>
      <c r="Q9070" s="0" t="n">
        <v>2.4</v>
      </c>
      <c r="R9070" s="0" t="str">
        <f aca="false">INDEX(Lookup!$B$4:$B$18,MATCH(C9070,Lookup!$A$4:$A$18,0))</f>
        <v>India</v>
      </c>
      <c r="S9070" s="20" t="n">
        <f aca="false">INDEX(Lookup!$D$4:$D$18,MATCH(C9070,Lookup!$A$4:$A$18,0))</f>
        <v>0.012</v>
      </c>
      <c r="T9070" s="21" t="n">
        <f aca="false">ROUND(P9070*S9070,2)</f>
        <v>8.4</v>
      </c>
      <c r="U9070" s="21" t="n">
        <f aca="false">IF(T9070&lt;=10,1,IF(T9070&lt;=20,2,IF(T9070&lt;=30,3,IF(T9070&lt;=40,4,IF(T9070&lt;=50,5,IF(T9070&lt;=100,6,IF(T9070&lt;=250,7,8)))))))</f>
        <v>1</v>
      </c>
      <c r="V9070" s="21" t="n">
        <f aca="false">IF(AND(OR(Dashboard!$T$3="All",R9070=Dashboard!$T$3),OR(Dashboard!$T$4="All",D9070=Dashboard!$T$4)),1,0)</f>
        <v>1</v>
      </c>
      <c r="W9070" s="21" t="n">
        <f aca="false">IF(V9070=1,T9070+ROW()/10000000,0)</f>
        <v>8.400907</v>
      </c>
    </row>
    <row r="9071" customFormat="false" ht="15" hidden="false" customHeight="false" outlineLevel="0" collapsed="false">
      <c r="A9071" s="0" t="n">
        <v>428</v>
      </c>
      <c r="B9071" s="0" t="s">
        <v>2321</v>
      </c>
      <c r="C9071" s="0" t="n">
        <v>1</v>
      </c>
      <c r="D9071" s="0" t="s">
        <v>17189</v>
      </c>
      <c r="E9071" s="0" t="s">
        <v>19017</v>
      </c>
      <c r="F9071" s="0" t="s">
        <v>18991</v>
      </c>
      <c r="G9071" s="0" t="s">
        <v>18992</v>
      </c>
      <c r="H9071" s="0" t="s">
        <v>2860</v>
      </c>
      <c r="I9071" s="0" t="s">
        <v>2123</v>
      </c>
      <c r="J9071" s="0" t="s">
        <v>47</v>
      </c>
      <c r="K9071" s="0" t="s">
        <v>46</v>
      </c>
      <c r="L9071" s="0" t="s">
        <v>47</v>
      </c>
      <c r="M9071" s="0" t="s">
        <v>47</v>
      </c>
      <c r="N9071" s="0" t="n">
        <v>2</v>
      </c>
      <c r="O9071" s="0" t="n">
        <v>155</v>
      </c>
      <c r="P9071" s="0" t="n">
        <v>600</v>
      </c>
      <c r="Q9071" s="0" t="n">
        <v>2.3</v>
      </c>
      <c r="R9071" s="0" t="str">
        <f aca="false">INDEX(Lookup!$B$4:$B$18,MATCH(C9071,Lookup!$A$4:$A$18,0))</f>
        <v>India</v>
      </c>
      <c r="S9071" s="20" t="n">
        <f aca="false">INDEX(Lookup!$D$4:$D$18,MATCH(C9071,Lookup!$A$4:$A$18,0))</f>
        <v>0.012</v>
      </c>
      <c r="T9071" s="21" t="n">
        <f aca="false">ROUND(P9071*S9071,2)</f>
        <v>7.2</v>
      </c>
      <c r="U9071" s="21" t="n">
        <f aca="false">IF(T9071&lt;=10,1,IF(T9071&lt;=20,2,IF(T9071&lt;=30,3,IF(T9071&lt;=40,4,IF(T9071&lt;=50,5,IF(T9071&lt;=100,6,IF(T9071&lt;=250,7,8)))))))</f>
        <v>1</v>
      </c>
      <c r="V9071" s="21" t="n">
        <f aca="false">IF(AND(OR(Dashboard!$T$3="All",R9071=Dashboard!$T$3),OR(Dashboard!$T$4="All",D9071=Dashboard!$T$4)),1,0)</f>
        <v>1</v>
      </c>
      <c r="W9071" s="21" t="n">
        <f aca="false">IF(V9071=1,T9071+ROW()/10000000,0)</f>
        <v>7.2009071</v>
      </c>
    </row>
    <row r="9072" customFormat="false" ht="15" hidden="false" customHeight="false" outlineLevel="0" collapsed="false">
      <c r="A9072" s="0" t="n">
        <v>18070483</v>
      </c>
      <c r="B9072" s="0" t="s">
        <v>2300</v>
      </c>
      <c r="C9072" s="0" t="n">
        <v>1</v>
      </c>
      <c r="D9072" s="0" t="s">
        <v>17189</v>
      </c>
      <c r="E9072" s="0" t="s">
        <v>19018</v>
      </c>
      <c r="F9072" s="0" t="s">
        <v>18991</v>
      </c>
      <c r="G9072" s="0" t="s">
        <v>18992</v>
      </c>
      <c r="H9072" s="0" t="s">
        <v>3005</v>
      </c>
      <c r="I9072" s="0" t="s">
        <v>2123</v>
      </c>
      <c r="J9072" s="0" t="s">
        <v>47</v>
      </c>
      <c r="K9072" s="0" t="s">
        <v>46</v>
      </c>
      <c r="L9072" s="0" t="s">
        <v>47</v>
      </c>
      <c r="M9072" s="0" t="s">
        <v>47</v>
      </c>
      <c r="N9072" s="0" t="n">
        <v>2</v>
      </c>
      <c r="O9072" s="0" t="n">
        <v>24</v>
      </c>
      <c r="P9072" s="0" t="n">
        <v>500</v>
      </c>
      <c r="Q9072" s="0" t="n">
        <v>2.3</v>
      </c>
      <c r="R9072" s="0" t="str">
        <f aca="false">INDEX(Lookup!$B$4:$B$18,MATCH(C9072,Lookup!$A$4:$A$18,0))</f>
        <v>India</v>
      </c>
      <c r="S9072" s="20" t="n">
        <f aca="false">INDEX(Lookup!$D$4:$D$18,MATCH(C9072,Lookup!$A$4:$A$18,0))</f>
        <v>0.012</v>
      </c>
      <c r="T9072" s="21" t="n">
        <f aca="false">ROUND(P9072*S9072,2)</f>
        <v>6</v>
      </c>
      <c r="U9072" s="21" t="n">
        <f aca="false">IF(T9072&lt;=10,1,IF(T9072&lt;=20,2,IF(T9072&lt;=30,3,IF(T9072&lt;=40,4,IF(T9072&lt;=50,5,IF(T9072&lt;=100,6,IF(T9072&lt;=250,7,8)))))))</f>
        <v>1</v>
      </c>
      <c r="V9072" s="21" t="n">
        <f aca="false">IF(AND(OR(Dashboard!$T$3="All",R9072=Dashboard!$T$3),OR(Dashboard!$T$4="All",D9072=Dashboard!$T$4)),1,0)</f>
        <v>1</v>
      </c>
      <c r="W9072" s="21" t="n">
        <f aca="false">IF(V9072=1,T9072+ROW()/10000000,0)</f>
        <v>6.0009072</v>
      </c>
    </row>
    <row r="9073" customFormat="false" ht="15" hidden="false" customHeight="false" outlineLevel="0" collapsed="false">
      <c r="A9073" s="0" t="n">
        <v>7869</v>
      </c>
      <c r="B9073" s="0" t="s">
        <v>3562</v>
      </c>
      <c r="C9073" s="0" t="n">
        <v>1</v>
      </c>
      <c r="D9073" s="0" t="s">
        <v>17189</v>
      </c>
      <c r="E9073" s="0" t="s">
        <v>19019</v>
      </c>
      <c r="F9073" s="0" t="s">
        <v>19020</v>
      </c>
      <c r="G9073" s="0" t="s">
        <v>19021</v>
      </c>
      <c r="H9073" s="0" t="s">
        <v>153</v>
      </c>
      <c r="I9073" s="0" t="s">
        <v>2123</v>
      </c>
      <c r="J9073" s="0" t="s">
        <v>47</v>
      </c>
      <c r="K9073" s="0" t="s">
        <v>47</v>
      </c>
      <c r="L9073" s="0" t="s">
        <v>47</v>
      </c>
      <c r="M9073" s="0" t="s">
        <v>47</v>
      </c>
      <c r="N9073" s="0" t="n">
        <v>2</v>
      </c>
      <c r="O9073" s="0" t="n">
        <v>57</v>
      </c>
      <c r="P9073" s="0" t="n">
        <v>650</v>
      </c>
      <c r="Q9073" s="0" t="n">
        <v>3.3</v>
      </c>
      <c r="R9073" s="0" t="str">
        <f aca="false">INDEX(Lookup!$B$4:$B$18,MATCH(C9073,Lookup!$A$4:$A$18,0))</f>
        <v>India</v>
      </c>
      <c r="S9073" s="20" t="n">
        <f aca="false">INDEX(Lookup!$D$4:$D$18,MATCH(C9073,Lookup!$A$4:$A$18,0))</f>
        <v>0.012</v>
      </c>
      <c r="T9073" s="21" t="n">
        <f aca="false">ROUND(P9073*S9073,2)</f>
        <v>7.8</v>
      </c>
      <c r="U9073" s="21" t="n">
        <f aca="false">IF(T9073&lt;=10,1,IF(T9073&lt;=20,2,IF(T9073&lt;=30,3,IF(T9073&lt;=40,4,IF(T9073&lt;=50,5,IF(T9073&lt;=100,6,IF(T9073&lt;=250,7,8)))))))</f>
        <v>1</v>
      </c>
      <c r="V9073" s="21" t="n">
        <f aca="false">IF(AND(OR(Dashboard!$T$3="All",R9073=Dashboard!$T$3),OR(Dashboard!$T$4="All",D9073=Dashboard!$T$4)),1,0)</f>
        <v>1</v>
      </c>
      <c r="W9073" s="21" t="n">
        <f aca="false">IF(V9073=1,T9073+ROW()/10000000,0)</f>
        <v>7.8009073</v>
      </c>
    </row>
    <row r="9074" customFormat="false" ht="15" hidden="false" customHeight="false" outlineLevel="0" collapsed="false">
      <c r="A9074" s="0" t="n">
        <v>5610</v>
      </c>
      <c r="B9074" s="0" t="s">
        <v>13487</v>
      </c>
      <c r="C9074" s="0" t="n">
        <v>1</v>
      </c>
      <c r="D9074" s="0" t="s">
        <v>17189</v>
      </c>
      <c r="E9074" s="0" t="s">
        <v>19022</v>
      </c>
      <c r="F9074" s="0" t="s">
        <v>19020</v>
      </c>
      <c r="G9074" s="0" t="s">
        <v>19021</v>
      </c>
      <c r="H9074" s="0" t="s">
        <v>13488</v>
      </c>
      <c r="I9074" s="0" t="s">
        <v>2123</v>
      </c>
      <c r="J9074" s="0" t="s">
        <v>47</v>
      </c>
      <c r="K9074" s="0" t="s">
        <v>47</v>
      </c>
      <c r="L9074" s="0" t="s">
        <v>47</v>
      </c>
      <c r="M9074" s="0" t="s">
        <v>47</v>
      </c>
      <c r="N9074" s="0" t="n">
        <v>2</v>
      </c>
      <c r="O9074" s="0" t="n">
        <v>38</v>
      </c>
      <c r="P9074" s="0" t="n">
        <v>500</v>
      </c>
      <c r="Q9074" s="0" t="n">
        <v>3</v>
      </c>
      <c r="R9074" s="0" t="str">
        <f aca="false">INDEX(Lookup!$B$4:$B$18,MATCH(C9074,Lookup!$A$4:$A$18,0))</f>
        <v>India</v>
      </c>
      <c r="S9074" s="20" t="n">
        <f aca="false">INDEX(Lookup!$D$4:$D$18,MATCH(C9074,Lookup!$A$4:$A$18,0))</f>
        <v>0.012</v>
      </c>
      <c r="T9074" s="21" t="n">
        <f aca="false">ROUND(P9074*S9074,2)</f>
        <v>6</v>
      </c>
      <c r="U9074" s="21" t="n">
        <f aca="false">IF(T9074&lt;=10,1,IF(T9074&lt;=20,2,IF(T9074&lt;=30,3,IF(T9074&lt;=40,4,IF(T9074&lt;=50,5,IF(T9074&lt;=100,6,IF(T9074&lt;=250,7,8)))))))</f>
        <v>1</v>
      </c>
      <c r="V9074" s="21" t="n">
        <f aca="false">IF(AND(OR(Dashboard!$T$3="All",R9074=Dashboard!$T$3),OR(Dashboard!$T$4="All",D9074=Dashboard!$T$4)),1,0)</f>
        <v>1</v>
      </c>
      <c r="W9074" s="21" t="n">
        <f aca="false">IF(V9074=1,T9074+ROW()/10000000,0)</f>
        <v>6.0009074</v>
      </c>
    </row>
    <row r="9075" customFormat="false" ht="15" hidden="false" customHeight="false" outlineLevel="0" collapsed="false">
      <c r="A9075" s="0" t="n">
        <v>304103</v>
      </c>
      <c r="B9075" s="0" t="s">
        <v>3113</v>
      </c>
      <c r="C9075" s="0" t="n">
        <v>1</v>
      </c>
      <c r="D9075" s="0" t="s">
        <v>17189</v>
      </c>
      <c r="E9075" s="0" t="s">
        <v>19023</v>
      </c>
      <c r="F9075" s="0" t="s">
        <v>19020</v>
      </c>
      <c r="G9075" s="0" t="s">
        <v>19021</v>
      </c>
      <c r="H9075" s="0" t="s">
        <v>153</v>
      </c>
      <c r="I9075" s="0" t="s">
        <v>2123</v>
      </c>
      <c r="J9075" s="0" t="s">
        <v>47</v>
      </c>
      <c r="K9075" s="0" t="s">
        <v>47</v>
      </c>
      <c r="L9075" s="0" t="s">
        <v>47</v>
      </c>
      <c r="M9075" s="0" t="s">
        <v>47</v>
      </c>
      <c r="N9075" s="0" t="n">
        <v>1</v>
      </c>
      <c r="O9075" s="0" t="n">
        <v>18</v>
      </c>
      <c r="P9075" s="0" t="n">
        <v>450</v>
      </c>
      <c r="Q9075" s="0" t="n">
        <v>2.7</v>
      </c>
      <c r="R9075" s="0" t="str">
        <f aca="false">INDEX(Lookup!$B$4:$B$18,MATCH(C9075,Lookup!$A$4:$A$18,0))</f>
        <v>India</v>
      </c>
      <c r="S9075" s="20" t="n">
        <f aca="false">INDEX(Lookup!$D$4:$D$18,MATCH(C9075,Lookup!$A$4:$A$18,0))</f>
        <v>0.012</v>
      </c>
      <c r="T9075" s="21" t="n">
        <f aca="false">ROUND(P9075*S9075,2)</f>
        <v>5.4</v>
      </c>
      <c r="U9075" s="21" t="n">
        <f aca="false">IF(T9075&lt;=10,1,IF(T9075&lt;=20,2,IF(T9075&lt;=30,3,IF(T9075&lt;=40,4,IF(T9075&lt;=50,5,IF(T9075&lt;=100,6,IF(T9075&lt;=250,7,8)))))))</f>
        <v>1</v>
      </c>
      <c r="V9075" s="21" t="n">
        <f aca="false">IF(AND(OR(Dashboard!$T$3="All",R9075=Dashboard!$T$3),OR(Dashboard!$T$4="All",D9075=Dashboard!$T$4)),1,0)</f>
        <v>1</v>
      </c>
      <c r="W9075" s="21" t="n">
        <f aca="false">IF(V9075=1,T9075+ROW()/10000000,0)</f>
        <v>5.4009075</v>
      </c>
    </row>
    <row r="9076" customFormat="false" ht="15" hidden="false" customHeight="false" outlineLevel="0" collapsed="false">
      <c r="A9076" s="0" t="n">
        <v>5598</v>
      </c>
      <c r="B9076" s="0" t="s">
        <v>3113</v>
      </c>
      <c r="C9076" s="0" t="n">
        <v>1</v>
      </c>
      <c r="D9076" s="0" t="s">
        <v>17189</v>
      </c>
      <c r="E9076" s="0" t="s">
        <v>19024</v>
      </c>
      <c r="F9076" s="0" t="s">
        <v>19020</v>
      </c>
      <c r="G9076" s="0" t="s">
        <v>19021</v>
      </c>
      <c r="H9076" s="0" t="s">
        <v>153</v>
      </c>
      <c r="I9076" s="0" t="s">
        <v>2123</v>
      </c>
      <c r="J9076" s="0" t="s">
        <v>47</v>
      </c>
      <c r="K9076" s="0" t="s">
        <v>47</v>
      </c>
      <c r="L9076" s="0" t="s">
        <v>47</v>
      </c>
      <c r="M9076" s="0" t="s">
        <v>47</v>
      </c>
      <c r="N9076" s="0" t="n">
        <v>1</v>
      </c>
      <c r="O9076" s="0" t="n">
        <v>34</v>
      </c>
      <c r="P9076" s="0" t="n">
        <v>450</v>
      </c>
      <c r="Q9076" s="0" t="n">
        <v>2.7</v>
      </c>
      <c r="R9076" s="0" t="str">
        <f aca="false">INDEX(Lookup!$B$4:$B$18,MATCH(C9076,Lookup!$A$4:$A$18,0))</f>
        <v>India</v>
      </c>
      <c r="S9076" s="20" t="n">
        <f aca="false">INDEX(Lookup!$D$4:$D$18,MATCH(C9076,Lookup!$A$4:$A$18,0))</f>
        <v>0.012</v>
      </c>
      <c r="T9076" s="21" t="n">
        <f aca="false">ROUND(P9076*S9076,2)</f>
        <v>5.4</v>
      </c>
      <c r="U9076" s="21" t="n">
        <f aca="false">IF(T9076&lt;=10,1,IF(T9076&lt;=20,2,IF(T9076&lt;=30,3,IF(T9076&lt;=40,4,IF(T9076&lt;=50,5,IF(T9076&lt;=100,6,IF(T9076&lt;=250,7,8)))))))</f>
        <v>1</v>
      </c>
      <c r="V9076" s="21" t="n">
        <f aca="false">IF(AND(OR(Dashboard!$T$3="All",R9076=Dashboard!$T$3),OR(Dashboard!$T$4="All",D9076=Dashboard!$T$4)),1,0)</f>
        <v>1</v>
      </c>
      <c r="W9076" s="21" t="n">
        <f aca="false">IF(V9076=1,T9076+ROW()/10000000,0)</f>
        <v>5.4009076</v>
      </c>
    </row>
    <row r="9077" customFormat="false" ht="15" hidden="false" customHeight="false" outlineLevel="0" collapsed="false">
      <c r="A9077" s="0" t="n">
        <v>18233617</v>
      </c>
      <c r="B9077" s="0" t="s">
        <v>3755</v>
      </c>
      <c r="C9077" s="0" t="n">
        <v>1</v>
      </c>
      <c r="D9077" s="0" t="s">
        <v>17189</v>
      </c>
      <c r="E9077" s="0" t="s">
        <v>19025</v>
      </c>
      <c r="F9077" s="0" t="s">
        <v>19020</v>
      </c>
      <c r="G9077" s="0" t="s">
        <v>19021</v>
      </c>
      <c r="H9077" s="0" t="s">
        <v>2659</v>
      </c>
      <c r="I9077" s="0" t="s">
        <v>2123</v>
      </c>
      <c r="J9077" s="0" t="s">
        <v>47</v>
      </c>
      <c r="K9077" s="0" t="s">
        <v>46</v>
      </c>
      <c r="L9077" s="0" t="s">
        <v>47</v>
      </c>
      <c r="M9077" s="0" t="s">
        <v>47</v>
      </c>
      <c r="N9077" s="0" t="n">
        <v>1</v>
      </c>
      <c r="O9077" s="0" t="n">
        <v>67</v>
      </c>
      <c r="P9077" s="0" t="n">
        <v>400</v>
      </c>
      <c r="Q9077" s="0" t="n">
        <v>3.4</v>
      </c>
      <c r="R9077" s="0" t="str">
        <f aca="false">INDEX(Lookup!$B$4:$B$18,MATCH(C9077,Lookup!$A$4:$A$18,0))</f>
        <v>India</v>
      </c>
      <c r="S9077" s="20" t="n">
        <f aca="false">INDEX(Lookup!$D$4:$D$18,MATCH(C9077,Lookup!$A$4:$A$18,0))</f>
        <v>0.012</v>
      </c>
      <c r="T9077" s="21" t="n">
        <f aca="false">ROUND(P9077*S9077,2)</f>
        <v>4.8</v>
      </c>
      <c r="U9077" s="21" t="n">
        <f aca="false">IF(T9077&lt;=10,1,IF(T9077&lt;=20,2,IF(T9077&lt;=30,3,IF(T9077&lt;=40,4,IF(T9077&lt;=50,5,IF(T9077&lt;=100,6,IF(T9077&lt;=250,7,8)))))))</f>
        <v>1</v>
      </c>
      <c r="V9077" s="21" t="n">
        <f aca="false">IF(AND(OR(Dashboard!$T$3="All",R9077=Dashboard!$T$3),OR(Dashboard!$T$4="All",D9077=Dashboard!$T$4)),1,0)</f>
        <v>1</v>
      </c>
      <c r="W9077" s="21" t="n">
        <f aca="false">IF(V9077=1,T9077+ROW()/10000000,0)</f>
        <v>4.8009077</v>
      </c>
    </row>
    <row r="9078" customFormat="false" ht="15" hidden="false" customHeight="false" outlineLevel="0" collapsed="false">
      <c r="A9078" s="0" t="n">
        <v>300955</v>
      </c>
      <c r="B9078" s="0" t="s">
        <v>19026</v>
      </c>
      <c r="C9078" s="0" t="n">
        <v>1</v>
      </c>
      <c r="D9078" s="0" t="s">
        <v>17189</v>
      </c>
      <c r="E9078" s="0" t="s">
        <v>19027</v>
      </c>
      <c r="F9078" s="0" t="s">
        <v>19020</v>
      </c>
      <c r="G9078" s="0" t="s">
        <v>19021</v>
      </c>
      <c r="H9078" s="0" t="s">
        <v>2654</v>
      </c>
      <c r="I9078" s="0" t="s">
        <v>2123</v>
      </c>
      <c r="J9078" s="0" t="s">
        <v>47</v>
      </c>
      <c r="K9078" s="0" t="s">
        <v>47</v>
      </c>
      <c r="L9078" s="0" t="s">
        <v>47</v>
      </c>
      <c r="M9078" s="0" t="s">
        <v>47</v>
      </c>
      <c r="N9078" s="0" t="n">
        <v>2</v>
      </c>
      <c r="O9078" s="0" t="n">
        <v>102</v>
      </c>
      <c r="P9078" s="0" t="n">
        <v>600</v>
      </c>
      <c r="Q9078" s="0" t="n">
        <v>2.8</v>
      </c>
      <c r="R9078" s="0" t="str">
        <f aca="false">INDEX(Lookup!$B$4:$B$18,MATCH(C9078,Lookup!$A$4:$A$18,0))</f>
        <v>India</v>
      </c>
      <c r="S9078" s="20" t="n">
        <f aca="false">INDEX(Lookup!$D$4:$D$18,MATCH(C9078,Lookup!$A$4:$A$18,0))</f>
        <v>0.012</v>
      </c>
      <c r="T9078" s="21" t="n">
        <f aca="false">ROUND(P9078*S9078,2)</f>
        <v>7.2</v>
      </c>
      <c r="U9078" s="21" t="n">
        <f aca="false">IF(T9078&lt;=10,1,IF(T9078&lt;=20,2,IF(T9078&lt;=30,3,IF(T9078&lt;=40,4,IF(T9078&lt;=50,5,IF(T9078&lt;=100,6,IF(T9078&lt;=250,7,8)))))))</f>
        <v>1</v>
      </c>
      <c r="V9078" s="21" t="n">
        <f aca="false">IF(AND(OR(Dashboard!$T$3="All",R9078=Dashboard!$T$3),OR(Dashboard!$T$4="All",D9078=Dashboard!$T$4)),1,0)</f>
        <v>1</v>
      </c>
      <c r="W9078" s="21" t="n">
        <f aca="false">IF(V9078=1,T9078+ROW()/10000000,0)</f>
        <v>7.2009078</v>
      </c>
    </row>
    <row r="9079" customFormat="false" ht="15" hidden="false" customHeight="false" outlineLevel="0" collapsed="false">
      <c r="A9079" s="0" t="n">
        <v>18017237</v>
      </c>
      <c r="B9079" s="0" t="s">
        <v>13229</v>
      </c>
      <c r="C9079" s="0" t="n">
        <v>1</v>
      </c>
      <c r="D9079" s="0" t="s">
        <v>17189</v>
      </c>
      <c r="E9079" s="0" t="s">
        <v>19028</v>
      </c>
      <c r="F9079" s="0" t="s">
        <v>19020</v>
      </c>
      <c r="G9079" s="0" t="s">
        <v>19021</v>
      </c>
      <c r="H9079" s="0" t="s">
        <v>13231</v>
      </c>
      <c r="I9079" s="0" t="s">
        <v>2123</v>
      </c>
      <c r="J9079" s="0" t="s">
        <v>47</v>
      </c>
      <c r="K9079" s="0" t="s">
        <v>47</v>
      </c>
      <c r="L9079" s="0" t="s">
        <v>47</v>
      </c>
      <c r="M9079" s="0" t="s">
        <v>47</v>
      </c>
      <c r="N9079" s="0" t="n">
        <v>1</v>
      </c>
      <c r="O9079" s="0" t="n">
        <v>8</v>
      </c>
      <c r="P9079" s="0" t="n">
        <v>300</v>
      </c>
      <c r="Q9079" s="0" t="n">
        <v>3</v>
      </c>
      <c r="R9079" s="0" t="str">
        <f aca="false">INDEX(Lookup!$B$4:$B$18,MATCH(C9079,Lookup!$A$4:$A$18,0))</f>
        <v>India</v>
      </c>
      <c r="S9079" s="20" t="n">
        <f aca="false">INDEX(Lookup!$D$4:$D$18,MATCH(C9079,Lookup!$A$4:$A$18,0))</f>
        <v>0.012</v>
      </c>
      <c r="T9079" s="21" t="n">
        <f aca="false">ROUND(P9079*S9079,2)</f>
        <v>3.6</v>
      </c>
      <c r="U9079" s="21" t="n">
        <f aca="false">IF(T9079&lt;=10,1,IF(T9079&lt;=20,2,IF(T9079&lt;=30,3,IF(T9079&lt;=40,4,IF(T9079&lt;=50,5,IF(T9079&lt;=100,6,IF(T9079&lt;=250,7,8)))))))</f>
        <v>1</v>
      </c>
      <c r="V9079" s="21" t="n">
        <f aca="false">IF(AND(OR(Dashboard!$T$3="All",R9079=Dashboard!$T$3),OR(Dashboard!$T$4="All",D9079=Dashboard!$T$4)),1,0)</f>
        <v>1</v>
      </c>
      <c r="W9079" s="21" t="n">
        <f aca="false">IF(V9079=1,T9079+ROW()/10000000,0)</f>
        <v>3.6009079</v>
      </c>
    </row>
    <row r="9080" customFormat="false" ht="15" hidden="false" customHeight="false" outlineLevel="0" collapsed="false">
      <c r="A9080" s="0" t="n">
        <v>5619</v>
      </c>
      <c r="B9080" s="0" t="s">
        <v>2408</v>
      </c>
      <c r="C9080" s="0" t="n">
        <v>1</v>
      </c>
      <c r="D9080" s="0" t="s">
        <v>17189</v>
      </c>
      <c r="E9080" s="0" t="s">
        <v>19029</v>
      </c>
      <c r="F9080" s="0" t="s">
        <v>19020</v>
      </c>
      <c r="G9080" s="0" t="s">
        <v>19021</v>
      </c>
      <c r="H9080" s="0" t="s">
        <v>3392</v>
      </c>
      <c r="I9080" s="0" t="s">
        <v>2123</v>
      </c>
      <c r="J9080" s="0" t="s">
        <v>47</v>
      </c>
      <c r="K9080" s="0" t="s">
        <v>47</v>
      </c>
      <c r="L9080" s="0" t="s">
        <v>47</v>
      </c>
      <c r="M9080" s="0" t="s">
        <v>47</v>
      </c>
      <c r="N9080" s="0" t="n">
        <v>2</v>
      </c>
      <c r="O9080" s="0" t="n">
        <v>60</v>
      </c>
      <c r="P9080" s="0" t="n">
        <v>700</v>
      </c>
      <c r="Q9080" s="0" t="n">
        <v>3.2</v>
      </c>
      <c r="R9080" s="0" t="str">
        <f aca="false">INDEX(Lookup!$B$4:$B$18,MATCH(C9080,Lookup!$A$4:$A$18,0))</f>
        <v>India</v>
      </c>
      <c r="S9080" s="20" t="n">
        <f aca="false">INDEX(Lookup!$D$4:$D$18,MATCH(C9080,Lookup!$A$4:$A$18,0))</f>
        <v>0.012</v>
      </c>
      <c r="T9080" s="21" t="n">
        <f aca="false">ROUND(P9080*S9080,2)</f>
        <v>8.4</v>
      </c>
      <c r="U9080" s="21" t="n">
        <f aca="false">IF(T9080&lt;=10,1,IF(T9080&lt;=20,2,IF(T9080&lt;=30,3,IF(T9080&lt;=40,4,IF(T9080&lt;=50,5,IF(T9080&lt;=100,6,IF(T9080&lt;=250,7,8)))))))</f>
        <v>1</v>
      </c>
      <c r="V9080" s="21" t="n">
        <f aca="false">IF(AND(OR(Dashboard!$T$3="All",R9080=Dashboard!$T$3),OR(Dashboard!$T$4="All",D9080=Dashboard!$T$4)),1,0)</f>
        <v>1</v>
      </c>
      <c r="W9080" s="21" t="n">
        <f aca="false">IF(V9080=1,T9080+ROW()/10000000,0)</f>
        <v>8.400908</v>
      </c>
    </row>
    <row r="9081" customFormat="false" ht="15" hidden="false" customHeight="false" outlineLevel="0" collapsed="false">
      <c r="A9081" s="0" t="n">
        <v>2191</v>
      </c>
      <c r="B9081" s="0" t="s">
        <v>3025</v>
      </c>
      <c r="C9081" s="0" t="n">
        <v>1</v>
      </c>
      <c r="D9081" s="0" t="s">
        <v>17189</v>
      </c>
      <c r="E9081" s="0" t="s">
        <v>19030</v>
      </c>
      <c r="F9081" s="0" t="s">
        <v>19020</v>
      </c>
      <c r="G9081" s="0" t="s">
        <v>19021</v>
      </c>
      <c r="H9081" s="0" t="s">
        <v>2228</v>
      </c>
      <c r="I9081" s="0" t="s">
        <v>2123</v>
      </c>
      <c r="J9081" s="0" t="s">
        <v>47</v>
      </c>
      <c r="K9081" s="0" t="s">
        <v>47</v>
      </c>
      <c r="L9081" s="0" t="s">
        <v>47</v>
      </c>
      <c r="M9081" s="0" t="s">
        <v>47</v>
      </c>
      <c r="N9081" s="0" t="n">
        <v>1</v>
      </c>
      <c r="O9081" s="0" t="n">
        <v>32</v>
      </c>
      <c r="P9081" s="0" t="n">
        <v>250</v>
      </c>
      <c r="Q9081" s="0" t="n">
        <v>3.1</v>
      </c>
      <c r="R9081" s="0" t="str">
        <f aca="false">INDEX(Lookup!$B$4:$B$18,MATCH(C9081,Lookup!$A$4:$A$18,0))</f>
        <v>India</v>
      </c>
      <c r="S9081" s="20" t="n">
        <f aca="false">INDEX(Lookup!$D$4:$D$18,MATCH(C9081,Lookup!$A$4:$A$18,0))</f>
        <v>0.012</v>
      </c>
      <c r="T9081" s="21" t="n">
        <f aca="false">ROUND(P9081*S9081,2)</f>
        <v>3</v>
      </c>
      <c r="U9081" s="21" t="n">
        <f aca="false">IF(T9081&lt;=10,1,IF(T9081&lt;=20,2,IF(T9081&lt;=30,3,IF(T9081&lt;=40,4,IF(T9081&lt;=50,5,IF(T9081&lt;=100,6,IF(T9081&lt;=250,7,8)))))))</f>
        <v>1</v>
      </c>
      <c r="V9081" s="21" t="n">
        <f aca="false">IF(AND(OR(Dashboard!$T$3="All",R9081=Dashboard!$T$3),OR(Dashboard!$T$4="All",D9081=Dashboard!$T$4)),1,0)</f>
        <v>1</v>
      </c>
      <c r="W9081" s="21" t="n">
        <f aca="false">IF(V9081=1,T9081+ROW()/10000000,0)</f>
        <v>3.0009081</v>
      </c>
    </row>
    <row r="9082" customFormat="false" ht="15" hidden="false" customHeight="false" outlineLevel="0" collapsed="false">
      <c r="A9082" s="0" t="n">
        <v>307447</v>
      </c>
      <c r="B9082" s="0" t="s">
        <v>2985</v>
      </c>
      <c r="C9082" s="0" t="n">
        <v>1</v>
      </c>
      <c r="D9082" s="0" t="s">
        <v>17189</v>
      </c>
      <c r="E9082" s="0" t="s">
        <v>19031</v>
      </c>
      <c r="F9082" s="0" t="s">
        <v>19020</v>
      </c>
      <c r="G9082" s="0" t="s">
        <v>19021</v>
      </c>
      <c r="H9082" s="0" t="s">
        <v>2122</v>
      </c>
      <c r="I9082" s="0" t="s">
        <v>2123</v>
      </c>
      <c r="J9082" s="0" t="s">
        <v>47</v>
      </c>
      <c r="K9082" s="0" t="s">
        <v>46</v>
      </c>
      <c r="L9082" s="0" t="s">
        <v>47</v>
      </c>
      <c r="M9082" s="0" t="s">
        <v>47</v>
      </c>
      <c r="N9082" s="0" t="n">
        <v>2</v>
      </c>
      <c r="O9082" s="0" t="n">
        <v>106</v>
      </c>
      <c r="P9082" s="0" t="n">
        <v>600</v>
      </c>
      <c r="Q9082" s="0" t="n">
        <v>3.2</v>
      </c>
      <c r="R9082" s="0" t="str">
        <f aca="false">INDEX(Lookup!$B$4:$B$18,MATCH(C9082,Lookup!$A$4:$A$18,0))</f>
        <v>India</v>
      </c>
      <c r="S9082" s="20" t="n">
        <f aca="false">INDEX(Lookup!$D$4:$D$18,MATCH(C9082,Lookup!$A$4:$A$18,0))</f>
        <v>0.012</v>
      </c>
      <c r="T9082" s="21" t="n">
        <f aca="false">ROUND(P9082*S9082,2)</f>
        <v>7.2</v>
      </c>
      <c r="U9082" s="21" t="n">
        <f aca="false">IF(T9082&lt;=10,1,IF(T9082&lt;=20,2,IF(T9082&lt;=30,3,IF(T9082&lt;=40,4,IF(T9082&lt;=50,5,IF(T9082&lt;=100,6,IF(T9082&lt;=250,7,8)))))))</f>
        <v>1</v>
      </c>
      <c r="V9082" s="21" t="n">
        <f aca="false">IF(AND(OR(Dashboard!$T$3="All",R9082=Dashboard!$T$3),OR(Dashboard!$T$4="All",D9082=Dashboard!$T$4)),1,0)</f>
        <v>1</v>
      </c>
      <c r="W9082" s="21" t="n">
        <f aca="false">IF(V9082=1,T9082+ROW()/10000000,0)</f>
        <v>7.2009082</v>
      </c>
    </row>
    <row r="9083" customFormat="false" ht="15" hidden="false" customHeight="false" outlineLevel="0" collapsed="false">
      <c r="A9083" s="0" t="n">
        <v>7932</v>
      </c>
      <c r="B9083" s="0" t="s">
        <v>2296</v>
      </c>
      <c r="C9083" s="0" t="n">
        <v>1</v>
      </c>
      <c r="D9083" s="0" t="s">
        <v>17189</v>
      </c>
      <c r="E9083" s="0" t="s">
        <v>19032</v>
      </c>
      <c r="F9083" s="0" t="s">
        <v>19020</v>
      </c>
      <c r="G9083" s="0" t="s">
        <v>19021</v>
      </c>
      <c r="H9083" s="0" t="s">
        <v>1898</v>
      </c>
      <c r="I9083" s="0" t="s">
        <v>2123</v>
      </c>
      <c r="J9083" s="0" t="s">
        <v>47</v>
      </c>
      <c r="K9083" s="0" t="s">
        <v>47</v>
      </c>
      <c r="L9083" s="0" t="s">
        <v>47</v>
      </c>
      <c r="M9083" s="0" t="s">
        <v>47</v>
      </c>
      <c r="N9083" s="0" t="n">
        <v>2</v>
      </c>
      <c r="O9083" s="0" t="n">
        <v>70</v>
      </c>
      <c r="P9083" s="0" t="n">
        <v>500</v>
      </c>
      <c r="Q9083" s="0" t="n">
        <v>3.4</v>
      </c>
      <c r="R9083" s="0" t="str">
        <f aca="false">INDEX(Lookup!$B$4:$B$18,MATCH(C9083,Lookup!$A$4:$A$18,0))</f>
        <v>India</v>
      </c>
      <c r="S9083" s="20" t="n">
        <f aca="false">INDEX(Lookup!$D$4:$D$18,MATCH(C9083,Lookup!$A$4:$A$18,0))</f>
        <v>0.012</v>
      </c>
      <c r="T9083" s="21" t="n">
        <f aca="false">ROUND(P9083*S9083,2)</f>
        <v>6</v>
      </c>
      <c r="U9083" s="21" t="n">
        <f aca="false">IF(T9083&lt;=10,1,IF(T9083&lt;=20,2,IF(T9083&lt;=30,3,IF(T9083&lt;=40,4,IF(T9083&lt;=50,5,IF(T9083&lt;=100,6,IF(T9083&lt;=250,7,8)))))))</f>
        <v>1</v>
      </c>
      <c r="V9083" s="21" t="n">
        <f aca="false">IF(AND(OR(Dashboard!$T$3="All",R9083=Dashboard!$T$3),OR(Dashboard!$T$4="All",D9083=Dashboard!$T$4)),1,0)</f>
        <v>1</v>
      </c>
      <c r="W9083" s="21" t="n">
        <f aca="false">IF(V9083=1,T9083+ROW()/10000000,0)</f>
        <v>6.0009083</v>
      </c>
    </row>
    <row r="9084" customFormat="false" ht="15" hidden="false" customHeight="false" outlineLevel="0" collapsed="false">
      <c r="A9084" s="0" t="n">
        <v>1226</v>
      </c>
      <c r="B9084" s="0" t="s">
        <v>2177</v>
      </c>
      <c r="C9084" s="0" t="n">
        <v>1</v>
      </c>
      <c r="D9084" s="0" t="s">
        <v>17189</v>
      </c>
      <c r="E9084" s="0" t="s">
        <v>19033</v>
      </c>
      <c r="F9084" s="0" t="s">
        <v>19020</v>
      </c>
      <c r="G9084" s="0" t="s">
        <v>19021</v>
      </c>
      <c r="H9084" s="0" t="s">
        <v>2122</v>
      </c>
      <c r="I9084" s="0" t="s">
        <v>2123</v>
      </c>
      <c r="J9084" s="0" t="s">
        <v>46</v>
      </c>
      <c r="K9084" s="0" t="s">
        <v>46</v>
      </c>
      <c r="L9084" s="0" t="s">
        <v>47</v>
      </c>
      <c r="M9084" s="0" t="s">
        <v>47</v>
      </c>
      <c r="N9084" s="0" t="n">
        <v>2</v>
      </c>
      <c r="O9084" s="0" t="n">
        <v>793</v>
      </c>
      <c r="P9084" s="0" t="n">
        <v>800</v>
      </c>
      <c r="Q9084" s="0" t="n">
        <v>3.3</v>
      </c>
      <c r="R9084" s="0" t="str">
        <f aca="false">INDEX(Lookup!$B$4:$B$18,MATCH(C9084,Lookup!$A$4:$A$18,0))</f>
        <v>India</v>
      </c>
      <c r="S9084" s="20" t="n">
        <f aca="false">INDEX(Lookup!$D$4:$D$18,MATCH(C9084,Lookup!$A$4:$A$18,0))</f>
        <v>0.012</v>
      </c>
      <c r="T9084" s="21" t="n">
        <f aca="false">ROUND(P9084*S9084,2)</f>
        <v>9.6</v>
      </c>
      <c r="U9084" s="21" t="n">
        <f aca="false">IF(T9084&lt;=10,1,IF(T9084&lt;=20,2,IF(T9084&lt;=30,3,IF(T9084&lt;=40,4,IF(T9084&lt;=50,5,IF(T9084&lt;=100,6,IF(T9084&lt;=250,7,8)))))))</f>
        <v>1</v>
      </c>
      <c r="V9084" s="21" t="n">
        <f aca="false">IF(AND(OR(Dashboard!$T$3="All",R9084=Dashboard!$T$3),OR(Dashboard!$T$4="All",D9084=Dashboard!$T$4)),1,0)</f>
        <v>1</v>
      </c>
      <c r="W9084" s="21" t="n">
        <f aca="false">IF(V9084=1,T9084+ROW()/10000000,0)</f>
        <v>9.6009084</v>
      </c>
    </row>
    <row r="9085" customFormat="false" ht="15" hidden="false" customHeight="false" outlineLevel="0" collapsed="false">
      <c r="A9085" s="0" t="n">
        <v>8888</v>
      </c>
      <c r="B9085" s="0" t="s">
        <v>19034</v>
      </c>
      <c r="C9085" s="0" t="n">
        <v>1</v>
      </c>
      <c r="D9085" s="0" t="s">
        <v>17189</v>
      </c>
      <c r="E9085" s="0" t="s">
        <v>19035</v>
      </c>
      <c r="F9085" s="0" t="s">
        <v>19020</v>
      </c>
      <c r="G9085" s="0" t="s">
        <v>19021</v>
      </c>
      <c r="H9085" s="0" t="s">
        <v>177</v>
      </c>
      <c r="I9085" s="0" t="s">
        <v>2123</v>
      </c>
      <c r="J9085" s="0" t="s">
        <v>46</v>
      </c>
      <c r="K9085" s="0" t="s">
        <v>47</v>
      </c>
      <c r="L9085" s="0" t="s">
        <v>47</v>
      </c>
      <c r="M9085" s="0" t="s">
        <v>47</v>
      </c>
      <c r="N9085" s="0" t="n">
        <v>3</v>
      </c>
      <c r="O9085" s="0" t="n">
        <v>372</v>
      </c>
      <c r="P9085" s="0" t="n">
        <v>1200</v>
      </c>
      <c r="Q9085" s="0" t="n">
        <v>3.1</v>
      </c>
      <c r="R9085" s="0" t="str">
        <f aca="false">INDEX(Lookup!$B$4:$B$18,MATCH(C9085,Lookup!$A$4:$A$18,0))</f>
        <v>India</v>
      </c>
      <c r="S9085" s="20" t="n">
        <f aca="false">INDEX(Lookup!$D$4:$D$18,MATCH(C9085,Lookup!$A$4:$A$18,0))</f>
        <v>0.012</v>
      </c>
      <c r="T9085" s="21" t="n">
        <f aca="false">ROUND(P9085*S9085,2)</f>
        <v>14.4</v>
      </c>
      <c r="U9085" s="21" t="n">
        <f aca="false">IF(T9085&lt;=10,1,IF(T9085&lt;=20,2,IF(T9085&lt;=30,3,IF(T9085&lt;=40,4,IF(T9085&lt;=50,5,IF(T9085&lt;=100,6,IF(T9085&lt;=250,7,8)))))))</f>
        <v>2</v>
      </c>
      <c r="V9085" s="21" t="n">
        <f aca="false">IF(AND(OR(Dashboard!$T$3="All",R9085=Dashboard!$T$3),OR(Dashboard!$T$4="All",D9085=Dashboard!$T$4)),1,0)</f>
        <v>1</v>
      </c>
      <c r="W9085" s="21" t="n">
        <f aca="false">IF(V9085=1,T9085+ROW()/10000000,0)</f>
        <v>14.4009085</v>
      </c>
    </row>
    <row r="9086" customFormat="false" ht="15" hidden="false" customHeight="false" outlineLevel="0" collapsed="false">
      <c r="A9086" s="0" t="n">
        <v>4530</v>
      </c>
      <c r="B9086" s="0" t="s">
        <v>11025</v>
      </c>
      <c r="C9086" s="0" t="n">
        <v>1</v>
      </c>
      <c r="D9086" s="0" t="s">
        <v>17189</v>
      </c>
      <c r="E9086" s="0" t="s">
        <v>19036</v>
      </c>
      <c r="F9086" s="0" t="s">
        <v>19020</v>
      </c>
      <c r="G9086" s="0" t="s">
        <v>19021</v>
      </c>
      <c r="H9086" s="0" t="s">
        <v>153</v>
      </c>
      <c r="I9086" s="0" t="s">
        <v>2123</v>
      </c>
      <c r="J9086" s="0" t="s">
        <v>47</v>
      </c>
      <c r="K9086" s="0" t="s">
        <v>47</v>
      </c>
      <c r="L9086" s="0" t="s">
        <v>47</v>
      </c>
      <c r="M9086" s="0" t="s">
        <v>47</v>
      </c>
      <c r="N9086" s="0" t="n">
        <v>2</v>
      </c>
      <c r="O9086" s="0" t="n">
        <v>55</v>
      </c>
      <c r="P9086" s="0" t="n">
        <v>700</v>
      </c>
      <c r="Q9086" s="0" t="n">
        <v>2.6</v>
      </c>
      <c r="R9086" s="0" t="str">
        <f aca="false">INDEX(Lookup!$B$4:$B$18,MATCH(C9086,Lookup!$A$4:$A$18,0))</f>
        <v>India</v>
      </c>
      <c r="S9086" s="20" t="n">
        <f aca="false">INDEX(Lookup!$D$4:$D$18,MATCH(C9086,Lookup!$A$4:$A$18,0))</f>
        <v>0.012</v>
      </c>
      <c r="T9086" s="21" t="n">
        <f aca="false">ROUND(P9086*S9086,2)</f>
        <v>8.4</v>
      </c>
      <c r="U9086" s="21" t="n">
        <f aca="false">IF(T9086&lt;=10,1,IF(T9086&lt;=20,2,IF(T9086&lt;=30,3,IF(T9086&lt;=40,4,IF(T9086&lt;=50,5,IF(T9086&lt;=100,6,IF(T9086&lt;=250,7,8)))))))</f>
        <v>1</v>
      </c>
      <c r="V9086" s="21" t="n">
        <f aca="false">IF(AND(OR(Dashboard!$T$3="All",R9086=Dashboard!$T$3),OR(Dashboard!$T$4="All",D9086=Dashboard!$T$4)),1,0)</f>
        <v>1</v>
      </c>
      <c r="W9086" s="21" t="n">
        <f aca="false">IF(V9086=1,T9086+ROW()/10000000,0)</f>
        <v>8.4009086</v>
      </c>
    </row>
    <row r="9087" customFormat="false" ht="15" hidden="false" customHeight="false" outlineLevel="0" collapsed="false">
      <c r="A9087" s="0" t="n">
        <v>18400768</v>
      </c>
      <c r="B9087" s="0" t="s">
        <v>19037</v>
      </c>
      <c r="C9087" s="0" t="n">
        <v>1</v>
      </c>
      <c r="D9087" s="0" t="s">
        <v>17189</v>
      </c>
      <c r="E9087" s="0" t="s">
        <v>19038</v>
      </c>
      <c r="F9087" s="0" t="s">
        <v>19020</v>
      </c>
      <c r="G9087" s="0" t="s">
        <v>19021</v>
      </c>
      <c r="H9087" s="0" t="s">
        <v>3182</v>
      </c>
      <c r="I9087" s="0" t="s">
        <v>2123</v>
      </c>
      <c r="J9087" s="0" t="s">
        <v>47</v>
      </c>
      <c r="K9087" s="0" t="s">
        <v>47</v>
      </c>
      <c r="L9087" s="0" t="s">
        <v>47</v>
      </c>
      <c r="M9087" s="0" t="s">
        <v>47</v>
      </c>
      <c r="N9087" s="0" t="n">
        <v>1</v>
      </c>
      <c r="O9087" s="0" t="n">
        <v>11</v>
      </c>
      <c r="P9087" s="0" t="n">
        <v>250</v>
      </c>
      <c r="Q9087" s="0" t="n">
        <v>3.4</v>
      </c>
      <c r="R9087" s="0" t="str">
        <f aca="false">INDEX(Lookup!$B$4:$B$18,MATCH(C9087,Lookup!$A$4:$A$18,0))</f>
        <v>India</v>
      </c>
      <c r="S9087" s="20" t="n">
        <f aca="false">INDEX(Lookup!$D$4:$D$18,MATCH(C9087,Lookup!$A$4:$A$18,0))</f>
        <v>0.012</v>
      </c>
      <c r="T9087" s="21" t="n">
        <f aca="false">ROUND(P9087*S9087,2)</f>
        <v>3</v>
      </c>
      <c r="U9087" s="21" t="n">
        <f aca="false">IF(T9087&lt;=10,1,IF(T9087&lt;=20,2,IF(T9087&lt;=30,3,IF(T9087&lt;=40,4,IF(T9087&lt;=50,5,IF(T9087&lt;=100,6,IF(T9087&lt;=250,7,8)))))))</f>
        <v>1</v>
      </c>
      <c r="V9087" s="21" t="n">
        <f aca="false">IF(AND(OR(Dashboard!$T$3="All",R9087=Dashboard!$T$3),OR(Dashboard!$T$4="All",D9087=Dashboard!$T$4)),1,0)</f>
        <v>1</v>
      </c>
      <c r="W9087" s="21" t="n">
        <f aca="false">IF(V9087=1,T9087+ROW()/10000000,0)</f>
        <v>3.0009087</v>
      </c>
    </row>
    <row r="9088" customFormat="false" ht="15" hidden="false" customHeight="false" outlineLevel="0" collapsed="false">
      <c r="A9088" s="0" t="n">
        <v>409</v>
      </c>
      <c r="B9088" s="0" t="s">
        <v>3009</v>
      </c>
      <c r="C9088" s="0" t="n">
        <v>1</v>
      </c>
      <c r="D9088" s="0" t="s">
        <v>17189</v>
      </c>
      <c r="E9088" s="0" t="s">
        <v>19039</v>
      </c>
      <c r="F9088" s="0" t="s">
        <v>19020</v>
      </c>
      <c r="G9088" s="0" t="s">
        <v>19021</v>
      </c>
      <c r="H9088" s="0" t="s">
        <v>69</v>
      </c>
      <c r="I9088" s="0" t="s">
        <v>2123</v>
      </c>
      <c r="J9088" s="0" t="s">
        <v>47</v>
      </c>
      <c r="K9088" s="0" t="s">
        <v>46</v>
      </c>
      <c r="L9088" s="0" t="s">
        <v>47</v>
      </c>
      <c r="M9088" s="0" t="s">
        <v>47</v>
      </c>
      <c r="N9088" s="0" t="n">
        <v>3</v>
      </c>
      <c r="O9088" s="0" t="n">
        <v>334</v>
      </c>
      <c r="P9088" s="0" t="n">
        <v>1300</v>
      </c>
      <c r="Q9088" s="0" t="n">
        <v>2.6</v>
      </c>
      <c r="R9088" s="0" t="str">
        <f aca="false">INDEX(Lookup!$B$4:$B$18,MATCH(C9088,Lookup!$A$4:$A$18,0))</f>
        <v>India</v>
      </c>
      <c r="S9088" s="20" t="n">
        <f aca="false">INDEX(Lookup!$D$4:$D$18,MATCH(C9088,Lookup!$A$4:$A$18,0))</f>
        <v>0.012</v>
      </c>
      <c r="T9088" s="21" t="n">
        <f aca="false">ROUND(P9088*S9088,2)</f>
        <v>15.6</v>
      </c>
      <c r="U9088" s="21" t="n">
        <f aca="false">IF(T9088&lt;=10,1,IF(T9088&lt;=20,2,IF(T9088&lt;=30,3,IF(T9088&lt;=40,4,IF(T9088&lt;=50,5,IF(T9088&lt;=100,6,IF(T9088&lt;=250,7,8)))))))</f>
        <v>2</v>
      </c>
      <c r="V9088" s="21" t="n">
        <f aca="false">IF(AND(OR(Dashboard!$T$3="All",R9088=Dashboard!$T$3),OR(Dashboard!$T$4="All",D9088=Dashboard!$T$4)),1,0)</f>
        <v>1</v>
      </c>
      <c r="W9088" s="21" t="n">
        <f aca="false">IF(V9088=1,T9088+ROW()/10000000,0)</f>
        <v>15.6009088</v>
      </c>
    </row>
    <row r="9089" customFormat="false" ht="15" hidden="false" customHeight="false" outlineLevel="0" collapsed="false">
      <c r="A9089" s="0" t="n">
        <v>7939</v>
      </c>
      <c r="B9089" s="0" t="s">
        <v>3180</v>
      </c>
      <c r="C9089" s="0" t="n">
        <v>1</v>
      </c>
      <c r="D9089" s="0" t="s">
        <v>17189</v>
      </c>
      <c r="E9089" s="0" t="s">
        <v>19040</v>
      </c>
      <c r="F9089" s="0" t="s">
        <v>19020</v>
      </c>
      <c r="G9089" s="0" t="s">
        <v>19021</v>
      </c>
      <c r="H9089" s="0" t="s">
        <v>3182</v>
      </c>
      <c r="I9089" s="0" t="s">
        <v>2123</v>
      </c>
      <c r="J9089" s="0" t="s">
        <v>47</v>
      </c>
      <c r="K9089" s="0" t="s">
        <v>47</v>
      </c>
      <c r="L9089" s="0" t="s">
        <v>47</v>
      </c>
      <c r="M9089" s="0" t="s">
        <v>47</v>
      </c>
      <c r="N9089" s="0" t="n">
        <v>1</v>
      </c>
      <c r="O9089" s="0" t="n">
        <v>41</v>
      </c>
      <c r="P9089" s="0" t="n">
        <v>300</v>
      </c>
      <c r="Q9089" s="0" t="n">
        <v>3.5</v>
      </c>
      <c r="R9089" s="0" t="str">
        <f aca="false">INDEX(Lookup!$B$4:$B$18,MATCH(C9089,Lookup!$A$4:$A$18,0))</f>
        <v>India</v>
      </c>
      <c r="S9089" s="20" t="n">
        <f aca="false">INDEX(Lookup!$D$4:$D$18,MATCH(C9089,Lookup!$A$4:$A$18,0))</f>
        <v>0.012</v>
      </c>
      <c r="T9089" s="21" t="n">
        <f aca="false">ROUND(P9089*S9089,2)</f>
        <v>3.6</v>
      </c>
      <c r="U9089" s="21" t="n">
        <f aca="false">IF(T9089&lt;=10,1,IF(T9089&lt;=20,2,IF(T9089&lt;=30,3,IF(T9089&lt;=40,4,IF(T9089&lt;=50,5,IF(T9089&lt;=100,6,IF(T9089&lt;=250,7,8)))))))</f>
        <v>1</v>
      </c>
      <c r="V9089" s="21" t="n">
        <f aca="false">IF(AND(OR(Dashboard!$T$3="All",R9089=Dashboard!$T$3),OR(Dashboard!$T$4="All",D9089=Dashboard!$T$4)),1,0)</f>
        <v>1</v>
      </c>
      <c r="W9089" s="21" t="n">
        <f aca="false">IF(V9089=1,T9089+ROW()/10000000,0)</f>
        <v>3.6009089</v>
      </c>
    </row>
    <row r="9090" customFormat="false" ht="15" hidden="false" customHeight="false" outlineLevel="0" collapsed="false">
      <c r="A9090" s="0" t="n">
        <v>18133480</v>
      </c>
      <c r="B9090" s="0" t="s">
        <v>3565</v>
      </c>
      <c r="C9090" s="0" t="n">
        <v>1</v>
      </c>
      <c r="D9090" s="0" t="s">
        <v>17189</v>
      </c>
      <c r="E9090" s="0" t="s">
        <v>19041</v>
      </c>
      <c r="F9090" s="0" t="s">
        <v>19020</v>
      </c>
      <c r="G9090" s="0" t="s">
        <v>19021</v>
      </c>
      <c r="H9090" s="0" t="s">
        <v>1358</v>
      </c>
      <c r="I9090" s="0" t="s">
        <v>2123</v>
      </c>
      <c r="J9090" s="0" t="s">
        <v>47</v>
      </c>
      <c r="K9090" s="0" t="s">
        <v>47</v>
      </c>
      <c r="L9090" s="0" t="s">
        <v>47</v>
      </c>
      <c r="M9090" s="0" t="s">
        <v>47</v>
      </c>
      <c r="N9090" s="0" t="n">
        <v>2</v>
      </c>
      <c r="O9090" s="0" t="n">
        <v>211</v>
      </c>
      <c r="P9090" s="0" t="n">
        <v>500</v>
      </c>
      <c r="Q9090" s="0" t="n">
        <v>3.5</v>
      </c>
      <c r="R9090" s="0" t="str">
        <f aca="false">INDEX(Lookup!$B$4:$B$18,MATCH(C9090,Lookup!$A$4:$A$18,0))</f>
        <v>India</v>
      </c>
      <c r="S9090" s="20" t="n">
        <f aca="false">INDEX(Lookup!$D$4:$D$18,MATCH(C9090,Lookup!$A$4:$A$18,0))</f>
        <v>0.012</v>
      </c>
      <c r="T9090" s="21" t="n">
        <f aca="false">ROUND(P9090*S9090,2)</f>
        <v>6</v>
      </c>
      <c r="U9090" s="21" t="n">
        <f aca="false">IF(T9090&lt;=10,1,IF(T9090&lt;=20,2,IF(T9090&lt;=30,3,IF(T9090&lt;=40,4,IF(T9090&lt;=50,5,IF(T9090&lt;=100,6,IF(T9090&lt;=250,7,8)))))))</f>
        <v>1</v>
      </c>
      <c r="V9090" s="21" t="n">
        <f aca="false">IF(AND(OR(Dashboard!$T$3="All",R9090=Dashboard!$T$3),OR(Dashboard!$T$4="All",D9090=Dashboard!$T$4)),1,0)</f>
        <v>1</v>
      </c>
      <c r="W9090" s="21" t="n">
        <f aca="false">IF(V9090=1,T9090+ROW()/10000000,0)</f>
        <v>6.000909</v>
      </c>
    </row>
    <row r="9091" customFormat="false" ht="15" hidden="false" customHeight="false" outlineLevel="0" collapsed="false">
      <c r="A9091" s="0" t="n">
        <v>791</v>
      </c>
      <c r="B9091" s="0" t="s">
        <v>3571</v>
      </c>
      <c r="C9091" s="0" t="n">
        <v>1</v>
      </c>
      <c r="D9091" s="0" t="s">
        <v>17189</v>
      </c>
      <c r="E9091" s="0" t="s">
        <v>19042</v>
      </c>
      <c r="F9091" s="0" t="s">
        <v>19020</v>
      </c>
      <c r="G9091" s="0" t="s">
        <v>19021</v>
      </c>
      <c r="H9091" s="0" t="s">
        <v>153</v>
      </c>
      <c r="I9091" s="0" t="s">
        <v>2123</v>
      </c>
      <c r="J9091" s="0" t="s">
        <v>47</v>
      </c>
      <c r="K9091" s="0" t="s">
        <v>47</v>
      </c>
      <c r="L9091" s="0" t="s">
        <v>47</v>
      </c>
      <c r="M9091" s="0" t="s">
        <v>47</v>
      </c>
      <c r="N9091" s="0" t="n">
        <v>2</v>
      </c>
      <c r="O9091" s="0" t="n">
        <v>110</v>
      </c>
      <c r="P9091" s="0" t="n">
        <v>600</v>
      </c>
      <c r="Q9091" s="0" t="n">
        <v>3.5</v>
      </c>
      <c r="R9091" s="0" t="str">
        <f aca="false">INDEX(Lookup!$B$4:$B$18,MATCH(C9091,Lookup!$A$4:$A$18,0))</f>
        <v>India</v>
      </c>
      <c r="S9091" s="20" t="n">
        <f aca="false">INDEX(Lookup!$D$4:$D$18,MATCH(C9091,Lookup!$A$4:$A$18,0))</f>
        <v>0.012</v>
      </c>
      <c r="T9091" s="21" t="n">
        <f aca="false">ROUND(P9091*S9091,2)</f>
        <v>7.2</v>
      </c>
      <c r="U9091" s="21" t="n">
        <f aca="false">IF(T9091&lt;=10,1,IF(T9091&lt;=20,2,IF(T9091&lt;=30,3,IF(T9091&lt;=40,4,IF(T9091&lt;=50,5,IF(T9091&lt;=100,6,IF(T9091&lt;=250,7,8)))))))</f>
        <v>1</v>
      </c>
      <c r="V9091" s="21" t="n">
        <f aca="false">IF(AND(OR(Dashboard!$T$3="All",R9091=Dashboard!$T$3),OR(Dashboard!$T$4="All",D9091=Dashboard!$T$4)),1,0)</f>
        <v>1</v>
      </c>
      <c r="W9091" s="21" t="n">
        <f aca="false">IF(V9091=1,T9091+ROW()/10000000,0)</f>
        <v>7.2009091</v>
      </c>
    </row>
    <row r="9092" customFormat="false" ht="15" hidden="false" customHeight="false" outlineLevel="0" collapsed="false">
      <c r="A9092" s="0" t="n">
        <v>486</v>
      </c>
      <c r="B9092" s="0" t="s">
        <v>17966</v>
      </c>
      <c r="C9092" s="0" t="n">
        <v>1</v>
      </c>
      <c r="D9092" s="0" t="s">
        <v>17189</v>
      </c>
      <c r="E9092" s="0" t="s">
        <v>19043</v>
      </c>
      <c r="F9092" s="0" t="s">
        <v>19020</v>
      </c>
      <c r="G9092" s="0" t="s">
        <v>19021</v>
      </c>
      <c r="H9092" s="0" t="s">
        <v>1124</v>
      </c>
      <c r="I9092" s="0" t="s">
        <v>2123</v>
      </c>
      <c r="J9092" s="0" t="s">
        <v>46</v>
      </c>
      <c r="K9092" s="0" t="s">
        <v>46</v>
      </c>
      <c r="L9092" s="0" t="s">
        <v>47</v>
      </c>
      <c r="M9092" s="0" t="s">
        <v>47</v>
      </c>
      <c r="N9092" s="0" t="n">
        <v>3</v>
      </c>
      <c r="O9092" s="0" t="n">
        <v>507</v>
      </c>
      <c r="P9092" s="0" t="n">
        <v>1100</v>
      </c>
      <c r="Q9092" s="0" t="n">
        <v>3.6</v>
      </c>
      <c r="R9092" s="0" t="str">
        <f aca="false">INDEX(Lookup!$B$4:$B$18,MATCH(C9092,Lookup!$A$4:$A$18,0))</f>
        <v>India</v>
      </c>
      <c r="S9092" s="20" t="n">
        <f aca="false">INDEX(Lookup!$D$4:$D$18,MATCH(C9092,Lookup!$A$4:$A$18,0))</f>
        <v>0.012</v>
      </c>
      <c r="T9092" s="21" t="n">
        <f aca="false">ROUND(P9092*S9092,2)</f>
        <v>13.2</v>
      </c>
      <c r="U9092" s="21" t="n">
        <f aca="false">IF(T9092&lt;=10,1,IF(T9092&lt;=20,2,IF(T9092&lt;=30,3,IF(T9092&lt;=40,4,IF(T9092&lt;=50,5,IF(T9092&lt;=100,6,IF(T9092&lt;=250,7,8)))))))</f>
        <v>2</v>
      </c>
      <c r="V9092" s="21" t="n">
        <f aca="false">IF(AND(OR(Dashboard!$T$3="All",R9092=Dashboard!$T$3),OR(Dashboard!$T$4="All",D9092=Dashboard!$T$4)),1,0)</f>
        <v>1</v>
      </c>
      <c r="W9092" s="21" t="n">
        <f aca="false">IF(V9092=1,T9092+ROW()/10000000,0)</f>
        <v>13.2009092</v>
      </c>
    </row>
    <row r="9093" customFormat="false" ht="15" hidden="false" customHeight="false" outlineLevel="0" collapsed="false">
      <c r="A9093" s="0" t="n">
        <v>18208913</v>
      </c>
      <c r="B9093" s="0" t="s">
        <v>10394</v>
      </c>
      <c r="C9093" s="0" t="n">
        <v>1</v>
      </c>
      <c r="D9093" s="0" t="s">
        <v>17189</v>
      </c>
      <c r="E9093" s="0" t="s">
        <v>19044</v>
      </c>
      <c r="F9093" s="0" t="s">
        <v>19020</v>
      </c>
      <c r="G9093" s="0" t="s">
        <v>19021</v>
      </c>
      <c r="H9093" s="0" t="s">
        <v>402</v>
      </c>
      <c r="I9093" s="0" t="s">
        <v>2123</v>
      </c>
      <c r="J9093" s="0" t="s">
        <v>47</v>
      </c>
      <c r="K9093" s="0" t="s">
        <v>47</v>
      </c>
      <c r="L9093" s="0" t="s">
        <v>47</v>
      </c>
      <c r="M9093" s="0" t="s">
        <v>47</v>
      </c>
      <c r="N9093" s="0" t="n">
        <v>1</v>
      </c>
      <c r="O9093" s="0" t="n">
        <v>37</v>
      </c>
      <c r="P9093" s="0" t="n">
        <v>150</v>
      </c>
      <c r="Q9093" s="0" t="n">
        <v>3.5</v>
      </c>
      <c r="R9093" s="0" t="str">
        <f aca="false">INDEX(Lookup!$B$4:$B$18,MATCH(C9093,Lookup!$A$4:$A$18,0))</f>
        <v>India</v>
      </c>
      <c r="S9093" s="20" t="n">
        <f aca="false">INDEX(Lookup!$D$4:$D$18,MATCH(C9093,Lookup!$A$4:$A$18,0))</f>
        <v>0.012</v>
      </c>
      <c r="T9093" s="21" t="n">
        <f aca="false">ROUND(P9093*S9093,2)</f>
        <v>1.8</v>
      </c>
      <c r="U9093" s="21" t="n">
        <f aca="false">IF(T9093&lt;=10,1,IF(T9093&lt;=20,2,IF(T9093&lt;=30,3,IF(T9093&lt;=40,4,IF(T9093&lt;=50,5,IF(T9093&lt;=100,6,IF(T9093&lt;=250,7,8)))))))</f>
        <v>1</v>
      </c>
      <c r="V9093" s="21" t="n">
        <f aca="false">IF(AND(OR(Dashboard!$T$3="All",R9093=Dashboard!$T$3),OR(Dashboard!$T$4="All",D9093=Dashboard!$T$4)),1,0)</f>
        <v>1</v>
      </c>
      <c r="W9093" s="21" t="n">
        <f aca="false">IF(V9093=1,T9093+ROW()/10000000,0)</f>
        <v>1.8009093</v>
      </c>
    </row>
    <row r="9094" customFormat="false" ht="15" hidden="false" customHeight="false" outlineLevel="0" collapsed="false">
      <c r="A9094" s="0" t="n">
        <v>3251</v>
      </c>
      <c r="B9094" s="0" t="s">
        <v>19045</v>
      </c>
      <c r="C9094" s="0" t="n">
        <v>1</v>
      </c>
      <c r="D9094" s="0" t="s">
        <v>17189</v>
      </c>
      <c r="E9094" s="0" t="s">
        <v>19041</v>
      </c>
      <c r="F9094" s="0" t="s">
        <v>19020</v>
      </c>
      <c r="G9094" s="0" t="s">
        <v>19021</v>
      </c>
      <c r="H9094" s="0" t="s">
        <v>69</v>
      </c>
      <c r="I9094" s="0" t="s">
        <v>2123</v>
      </c>
      <c r="J9094" s="0" t="s">
        <v>46</v>
      </c>
      <c r="K9094" s="0" t="s">
        <v>47</v>
      </c>
      <c r="L9094" s="0" t="s">
        <v>47</v>
      </c>
      <c r="M9094" s="0" t="s">
        <v>47</v>
      </c>
      <c r="N9094" s="0" t="n">
        <v>3</v>
      </c>
      <c r="O9094" s="0" t="n">
        <v>517</v>
      </c>
      <c r="P9094" s="0" t="n">
        <v>1500</v>
      </c>
      <c r="Q9094" s="0" t="n">
        <v>3.7</v>
      </c>
      <c r="R9094" s="0" t="str">
        <f aca="false">INDEX(Lookup!$B$4:$B$18,MATCH(C9094,Lookup!$A$4:$A$18,0))</f>
        <v>India</v>
      </c>
      <c r="S9094" s="20" t="n">
        <f aca="false">INDEX(Lookup!$D$4:$D$18,MATCH(C9094,Lookup!$A$4:$A$18,0))</f>
        <v>0.012</v>
      </c>
      <c r="T9094" s="21" t="n">
        <f aca="false">ROUND(P9094*S9094,2)</f>
        <v>18</v>
      </c>
      <c r="U9094" s="21" t="n">
        <f aca="false">IF(T9094&lt;=10,1,IF(T9094&lt;=20,2,IF(T9094&lt;=30,3,IF(T9094&lt;=40,4,IF(T9094&lt;=50,5,IF(T9094&lt;=100,6,IF(T9094&lt;=250,7,8)))))))</f>
        <v>2</v>
      </c>
      <c r="V9094" s="21" t="n">
        <f aca="false">IF(AND(OR(Dashboard!$T$3="All",R9094=Dashboard!$T$3),OR(Dashboard!$T$4="All",D9094=Dashboard!$T$4)),1,0)</f>
        <v>1</v>
      </c>
      <c r="W9094" s="21" t="n">
        <f aca="false">IF(V9094=1,T9094+ROW()/10000000,0)</f>
        <v>18.0009094</v>
      </c>
    </row>
    <row r="9095" customFormat="false" ht="15" hidden="false" customHeight="false" outlineLevel="0" collapsed="false">
      <c r="A9095" s="0" t="n">
        <v>308774</v>
      </c>
      <c r="B9095" s="0" t="s">
        <v>10788</v>
      </c>
      <c r="C9095" s="0" t="n">
        <v>1</v>
      </c>
      <c r="D9095" s="0" t="s">
        <v>17189</v>
      </c>
      <c r="E9095" s="0" t="s">
        <v>19046</v>
      </c>
      <c r="F9095" s="0" t="s">
        <v>19020</v>
      </c>
      <c r="G9095" s="0" t="s">
        <v>19021</v>
      </c>
      <c r="H9095" s="0" t="s">
        <v>2723</v>
      </c>
      <c r="I9095" s="0" t="s">
        <v>2123</v>
      </c>
      <c r="J9095" s="0" t="s">
        <v>47</v>
      </c>
      <c r="K9095" s="0" t="s">
        <v>46</v>
      </c>
      <c r="L9095" s="0" t="s">
        <v>47</v>
      </c>
      <c r="M9095" s="0" t="s">
        <v>47</v>
      </c>
      <c r="N9095" s="0" t="n">
        <v>2</v>
      </c>
      <c r="O9095" s="0" t="n">
        <v>179</v>
      </c>
      <c r="P9095" s="0" t="n">
        <v>600</v>
      </c>
      <c r="Q9095" s="0" t="n">
        <v>3.6</v>
      </c>
      <c r="R9095" s="0" t="str">
        <f aca="false">INDEX(Lookup!$B$4:$B$18,MATCH(C9095,Lookup!$A$4:$A$18,0))</f>
        <v>India</v>
      </c>
      <c r="S9095" s="20" t="n">
        <f aca="false">INDEX(Lookup!$D$4:$D$18,MATCH(C9095,Lookup!$A$4:$A$18,0))</f>
        <v>0.012</v>
      </c>
      <c r="T9095" s="21" t="n">
        <f aca="false">ROUND(P9095*S9095,2)</f>
        <v>7.2</v>
      </c>
      <c r="U9095" s="21" t="n">
        <f aca="false">IF(T9095&lt;=10,1,IF(T9095&lt;=20,2,IF(T9095&lt;=30,3,IF(T9095&lt;=40,4,IF(T9095&lt;=50,5,IF(T9095&lt;=100,6,IF(T9095&lt;=250,7,8)))))))</f>
        <v>1</v>
      </c>
      <c r="V9095" s="21" t="n">
        <f aca="false">IF(AND(OR(Dashboard!$T$3="All",R9095=Dashboard!$T$3),OR(Dashboard!$T$4="All",D9095=Dashboard!$T$4)),1,0)</f>
        <v>1</v>
      </c>
      <c r="W9095" s="21" t="n">
        <f aca="false">IF(V9095=1,T9095+ROW()/10000000,0)</f>
        <v>7.2009095</v>
      </c>
    </row>
    <row r="9096" customFormat="false" ht="15" hidden="false" customHeight="false" outlineLevel="0" collapsed="false">
      <c r="A9096" s="0" t="n">
        <v>394</v>
      </c>
      <c r="B9096" s="0" t="s">
        <v>2075</v>
      </c>
      <c r="C9096" s="0" t="n">
        <v>1</v>
      </c>
      <c r="D9096" s="0" t="s">
        <v>17189</v>
      </c>
      <c r="E9096" s="0" t="s">
        <v>19047</v>
      </c>
      <c r="F9096" s="0" t="s">
        <v>19020</v>
      </c>
      <c r="G9096" s="0" t="s">
        <v>19021</v>
      </c>
      <c r="H9096" s="0" t="s">
        <v>3972</v>
      </c>
      <c r="I9096" s="0" t="s">
        <v>2123</v>
      </c>
      <c r="J9096" s="0" t="s">
        <v>47</v>
      </c>
      <c r="K9096" s="0" t="s">
        <v>47</v>
      </c>
      <c r="L9096" s="0" t="s">
        <v>47</v>
      </c>
      <c r="M9096" s="0" t="s">
        <v>47</v>
      </c>
      <c r="N9096" s="0" t="n">
        <v>3</v>
      </c>
      <c r="O9096" s="0" t="n">
        <v>189</v>
      </c>
      <c r="P9096" s="0" t="n">
        <v>1000</v>
      </c>
      <c r="Q9096" s="0" t="n">
        <v>3.7</v>
      </c>
      <c r="R9096" s="0" t="str">
        <f aca="false">INDEX(Lookup!$B$4:$B$18,MATCH(C9096,Lookup!$A$4:$A$18,0))</f>
        <v>India</v>
      </c>
      <c r="S9096" s="20" t="n">
        <f aca="false">INDEX(Lookup!$D$4:$D$18,MATCH(C9096,Lookup!$A$4:$A$18,0))</f>
        <v>0.012</v>
      </c>
      <c r="T9096" s="21" t="n">
        <f aca="false">ROUND(P9096*S9096,2)</f>
        <v>12</v>
      </c>
      <c r="U9096" s="21" t="n">
        <f aca="false">IF(T9096&lt;=10,1,IF(T9096&lt;=20,2,IF(T9096&lt;=30,3,IF(T9096&lt;=40,4,IF(T9096&lt;=50,5,IF(T9096&lt;=100,6,IF(T9096&lt;=250,7,8)))))))</f>
        <v>2</v>
      </c>
      <c r="V9096" s="21" t="n">
        <f aca="false">IF(AND(OR(Dashboard!$T$3="All",R9096=Dashboard!$T$3),OR(Dashboard!$T$4="All",D9096=Dashboard!$T$4)),1,0)</f>
        <v>1</v>
      </c>
      <c r="W9096" s="21" t="n">
        <f aca="false">IF(V9096=1,T9096+ROW()/10000000,0)</f>
        <v>12.0009096</v>
      </c>
    </row>
    <row r="9097" customFormat="false" ht="15" hidden="false" customHeight="false" outlineLevel="0" collapsed="false">
      <c r="A9097" s="0" t="n">
        <v>302421</v>
      </c>
      <c r="B9097" s="0" t="s">
        <v>3017</v>
      </c>
      <c r="C9097" s="0" t="n">
        <v>1</v>
      </c>
      <c r="D9097" s="0" t="s">
        <v>17189</v>
      </c>
      <c r="E9097" s="0" t="s">
        <v>19048</v>
      </c>
      <c r="F9097" s="0" t="s">
        <v>19020</v>
      </c>
      <c r="G9097" s="0" t="s">
        <v>19021</v>
      </c>
      <c r="H9097" s="0" t="s">
        <v>2860</v>
      </c>
      <c r="I9097" s="0" t="s">
        <v>2123</v>
      </c>
      <c r="J9097" s="0" t="s">
        <v>47</v>
      </c>
      <c r="K9097" s="0" t="s">
        <v>47</v>
      </c>
      <c r="L9097" s="0" t="s">
        <v>47</v>
      </c>
      <c r="M9097" s="0" t="s">
        <v>47</v>
      </c>
      <c r="N9097" s="0" t="n">
        <v>2</v>
      </c>
      <c r="O9097" s="0" t="n">
        <v>139</v>
      </c>
      <c r="P9097" s="0" t="n">
        <v>800</v>
      </c>
      <c r="Q9097" s="0" t="n">
        <v>3.5</v>
      </c>
      <c r="R9097" s="0" t="str">
        <f aca="false">INDEX(Lookup!$B$4:$B$18,MATCH(C9097,Lookup!$A$4:$A$18,0))</f>
        <v>India</v>
      </c>
      <c r="S9097" s="20" t="n">
        <f aca="false">INDEX(Lookup!$D$4:$D$18,MATCH(C9097,Lookup!$A$4:$A$18,0))</f>
        <v>0.012</v>
      </c>
      <c r="T9097" s="21" t="n">
        <f aca="false">ROUND(P9097*S9097,2)</f>
        <v>9.6</v>
      </c>
      <c r="U9097" s="21" t="n">
        <f aca="false">IF(T9097&lt;=10,1,IF(T9097&lt;=20,2,IF(T9097&lt;=30,3,IF(T9097&lt;=40,4,IF(T9097&lt;=50,5,IF(T9097&lt;=100,6,IF(T9097&lt;=250,7,8)))))))</f>
        <v>1</v>
      </c>
      <c r="V9097" s="21" t="n">
        <f aca="false">IF(AND(OR(Dashboard!$T$3="All",R9097=Dashboard!$T$3),OR(Dashboard!$T$4="All",D9097=Dashboard!$T$4)),1,0)</f>
        <v>1</v>
      </c>
      <c r="W9097" s="21" t="n">
        <f aca="false">IF(V9097=1,T9097+ROW()/10000000,0)</f>
        <v>9.6009097</v>
      </c>
    </row>
    <row r="9098" customFormat="false" ht="15" hidden="false" customHeight="false" outlineLevel="0" collapsed="false">
      <c r="A9098" s="0" t="n">
        <v>1244</v>
      </c>
      <c r="B9098" s="0" t="s">
        <v>2097</v>
      </c>
      <c r="C9098" s="0" t="n">
        <v>1</v>
      </c>
      <c r="D9098" s="0" t="s">
        <v>17189</v>
      </c>
      <c r="E9098" s="0" t="s">
        <v>19049</v>
      </c>
      <c r="F9098" s="0" t="s">
        <v>19020</v>
      </c>
      <c r="G9098" s="0" t="s">
        <v>19021</v>
      </c>
      <c r="H9098" s="0" t="s">
        <v>2698</v>
      </c>
      <c r="I9098" s="0" t="s">
        <v>2123</v>
      </c>
      <c r="J9098" s="0" t="s">
        <v>46</v>
      </c>
      <c r="K9098" s="0" t="s">
        <v>46</v>
      </c>
      <c r="L9098" s="0" t="s">
        <v>47</v>
      </c>
      <c r="M9098" s="0" t="s">
        <v>47</v>
      </c>
      <c r="N9098" s="0" t="n">
        <v>4</v>
      </c>
      <c r="O9098" s="0" t="n">
        <v>1147</v>
      </c>
      <c r="P9098" s="0" t="n">
        <v>2500</v>
      </c>
      <c r="Q9098" s="0" t="n">
        <v>3.5</v>
      </c>
      <c r="R9098" s="0" t="str">
        <f aca="false">INDEX(Lookup!$B$4:$B$18,MATCH(C9098,Lookup!$A$4:$A$18,0))</f>
        <v>India</v>
      </c>
      <c r="S9098" s="20" t="n">
        <f aca="false">INDEX(Lookup!$D$4:$D$18,MATCH(C9098,Lookup!$A$4:$A$18,0))</f>
        <v>0.012</v>
      </c>
      <c r="T9098" s="21" t="n">
        <f aca="false">ROUND(P9098*S9098,2)</f>
        <v>30</v>
      </c>
      <c r="U9098" s="21" t="n">
        <f aca="false">IF(T9098&lt;=10,1,IF(T9098&lt;=20,2,IF(T9098&lt;=30,3,IF(T9098&lt;=40,4,IF(T9098&lt;=50,5,IF(T9098&lt;=100,6,IF(T9098&lt;=250,7,8)))))))</f>
        <v>3</v>
      </c>
      <c r="V9098" s="21" t="n">
        <f aca="false">IF(AND(OR(Dashboard!$T$3="All",R9098=Dashboard!$T$3),OR(Dashboard!$T$4="All",D9098=Dashboard!$T$4)),1,0)</f>
        <v>1</v>
      </c>
      <c r="W9098" s="21" t="n">
        <f aca="false">IF(V9098=1,T9098+ROW()/10000000,0)</f>
        <v>30.0009098</v>
      </c>
    </row>
    <row r="9099" customFormat="false" ht="15" hidden="false" customHeight="false" outlineLevel="0" collapsed="false">
      <c r="A9099" s="0" t="n">
        <v>5689</v>
      </c>
      <c r="B9099" s="0" t="s">
        <v>19050</v>
      </c>
      <c r="C9099" s="0" t="n">
        <v>1</v>
      </c>
      <c r="D9099" s="0" t="s">
        <v>17189</v>
      </c>
      <c r="E9099" s="0" t="s">
        <v>19051</v>
      </c>
      <c r="F9099" s="0" t="s">
        <v>19020</v>
      </c>
      <c r="G9099" s="0" t="s">
        <v>19021</v>
      </c>
      <c r="H9099" s="0" t="s">
        <v>2654</v>
      </c>
      <c r="I9099" s="0" t="s">
        <v>2123</v>
      </c>
      <c r="J9099" s="0" t="s">
        <v>47</v>
      </c>
      <c r="K9099" s="0" t="s">
        <v>47</v>
      </c>
      <c r="L9099" s="0" t="s">
        <v>47</v>
      </c>
      <c r="M9099" s="0" t="s">
        <v>47</v>
      </c>
      <c r="N9099" s="0" t="n">
        <v>3</v>
      </c>
      <c r="O9099" s="0" t="n">
        <v>249</v>
      </c>
      <c r="P9099" s="0" t="n">
        <v>1000</v>
      </c>
      <c r="Q9099" s="0" t="n">
        <v>3.5</v>
      </c>
      <c r="R9099" s="0" t="str">
        <f aca="false">INDEX(Lookup!$B$4:$B$18,MATCH(C9099,Lookup!$A$4:$A$18,0))</f>
        <v>India</v>
      </c>
      <c r="S9099" s="20" t="n">
        <f aca="false">INDEX(Lookup!$D$4:$D$18,MATCH(C9099,Lookup!$A$4:$A$18,0))</f>
        <v>0.012</v>
      </c>
      <c r="T9099" s="21" t="n">
        <f aca="false">ROUND(P9099*S9099,2)</f>
        <v>12</v>
      </c>
      <c r="U9099" s="21" t="n">
        <f aca="false">IF(T9099&lt;=10,1,IF(T9099&lt;=20,2,IF(T9099&lt;=30,3,IF(T9099&lt;=40,4,IF(T9099&lt;=50,5,IF(T9099&lt;=100,6,IF(T9099&lt;=250,7,8)))))))</f>
        <v>2</v>
      </c>
      <c r="V9099" s="21" t="n">
        <f aca="false">IF(AND(OR(Dashboard!$T$3="All",R9099=Dashboard!$T$3),OR(Dashboard!$T$4="All",D9099=Dashboard!$T$4)),1,0)</f>
        <v>1</v>
      </c>
      <c r="W9099" s="21" t="n">
        <f aca="false">IF(V9099=1,T9099+ROW()/10000000,0)</f>
        <v>12.0009099</v>
      </c>
    </row>
    <row r="9100" customFormat="false" ht="15" hidden="false" customHeight="false" outlineLevel="0" collapsed="false">
      <c r="A9100" s="0" t="n">
        <v>18431152</v>
      </c>
      <c r="B9100" s="0" t="s">
        <v>19052</v>
      </c>
      <c r="C9100" s="0" t="n">
        <v>1</v>
      </c>
      <c r="D9100" s="0" t="s">
        <v>17189</v>
      </c>
      <c r="E9100" s="0" t="s">
        <v>19032</v>
      </c>
      <c r="F9100" s="0" t="s">
        <v>19020</v>
      </c>
      <c r="G9100" s="0" t="s">
        <v>19021</v>
      </c>
      <c r="H9100" s="0" t="s">
        <v>402</v>
      </c>
      <c r="I9100" s="0" t="s">
        <v>2123</v>
      </c>
      <c r="J9100" s="0" t="s">
        <v>47</v>
      </c>
      <c r="K9100" s="0" t="s">
        <v>47</v>
      </c>
      <c r="L9100" s="0" t="s">
        <v>47</v>
      </c>
      <c r="M9100" s="0" t="s">
        <v>47</v>
      </c>
      <c r="N9100" s="0" t="n">
        <v>1</v>
      </c>
      <c r="O9100" s="0" t="n">
        <v>0</v>
      </c>
      <c r="P9100" s="0" t="n">
        <v>200</v>
      </c>
      <c r="Q9100" s="0" t="n">
        <v>1</v>
      </c>
      <c r="R9100" s="0" t="str">
        <f aca="false">INDEX(Lookup!$B$4:$B$18,MATCH(C9100,Lookup!$A$4:$A$18,0))</f>
        <v>India</v>
      </c>
      <c r="S9100" s="20" t="n">
        <f aca="false">INDEX(Lookup!$D$4:$D$18,MATCH(C9100,Lookup!$A$4:$A$18,0))</f>
        <v>0.012</v>
      </c>
      <c r="T9100" s="21" t="n">
        <f aca="false">ROUND(P9100*S9100,2)</f>
        <v>2.4</v>
      </c>
      <c r="U9100" s="21" t="n">
        <f aca="false">IF(T9100&lt;=10,1,IF(T9100&lt;=20,2,IF(T9100&lt;=30,3,IF(T9100&lt;=40,4,IF(T9100&lt;=50,5,IF(T9100&lt;=100,6,IF(T9100&lt;=250,7,8)))))))</f>
        <v>1</v>
      </c>
      <c r="V9100" s="21" t="n">
        <f aca="false">IF(AND(OR(Dashboard!$T$3="All",R9100=Dashboard!$T$3),OR(Dashboard!$T$4="All",D9100=Dashboard!$T$4)),1,0)</f>
        <v>1</v>
      </c>
      <c r="W9100" s="21" t="n">
        <f aca="false">IF(V9100=1,T9100+ROW()/10000000,0)</f>
        <v>2.40091</v>
      </c>
    </row>
    <row r="9101" customFormat="false" ht="15" hidden="false" customHeight="false" outlineLevel="0" collapsed="false">
      <c r="A9101" s="0" t="n">
        <v>18439721</v>
      </c>
      <c r="B9101" s="0" t="s">
        <v>19053</v>
      </c>
      <c r="C9101" s="0" t="n">
        <v>1</v>
      </c>
      <c r="D9101" s="0" t="s">
        <v>17189</v>
      </c>
      <c r="E9101" s="0" t="s">
        <v>19054</v>
      </c>
      <c r="F9101" s="0" t="s">
        <v>19020</v>
      </c>
      <c r="G9101" s="0" t="s">
        <v>19021</v>
      </c>
      <c r="H9101" s="0" t="s">
        <v>18053</v>
      </c>
      <c r="I9101" s="0" t="s">
        <v>2123</v>
      </c>
      <c r="J9101" s="0" t="s">
        <v>47</v>
      </c>
      <c r="K9101" s="0" t="s">
        <v>47</v>
      </c>
      <c r="L9101" s="0" t="s">
        <v>47</v>
      </c>
      <c r="M9101" s="0" t="s">
        <v>47</v>
      </c>
      <c r="N9101" s="0" t="n">
        <v>1</v>
      </c>
      <c r="O9101" s="0" t="n">
        <v>0</v>
      </c>
      <c r="P9101" s="0" t="n">
        <v>200</v>
      </c>
      <c r="Q9101" s="0" t="n">
        <v>1</v>
      </c>
      <c r="R9101" s="0" t="str">
        <f aca="false">INDEX(Lookup!$B$4:$B$18,MATCH(C9101,Lookup!$A$4:$A$18,0))</f>
        <v>India</v>
      </c>
      <c r="S9101" s="20" t="n">
        <f aca="false">INDEX(Lookup!$D$4:$D$18,MATCH(C9101,Lookup!$A$4:$A$18,0))</f>
        <v>0.012</v>
      </c>
      <c r="T9101" s="21" t="n">
        <f aca="false">ROUND(P9101*S9101,2)</f>
        <v>2.4</v>
      </c>
      <c r="U9101" s="21" t="n">
        <f aca="false">IF(T9101&lt;=10,1,IF(T9101&lt;=20,2,IF(T9101&lt;=30,3,IF(T9101&lt;=40,4,IF(T9101&lt;=50,5,IF(T9101&lt;=100,6,IF(T9101&lt;=250,7,8)))))))</f>
        <v>1</v>
      </c>
      <c r="V9101" s="21" t="n">
        <f aca="false">IF(AND(OR(Dashboard!$T$3="All",R9101=Dashboard!$T$3),OR(Dashboard!$T$4="All",D9101=Dashboard!$T$4)),1,0)</f>
        <v>1</v>
      </c>
      <c r="W9101" s="21" t="n">
        <f aca="false">IF(V9101=1,T9101+ROW()/10000000,0)</f>
        <v>2.4009101</v>
      </c>
    </row>
    <row r="9102" customFormat="false" ht="15" hidden="false" customHeight="false" outlineLevel="0" collapsed="false">
      <c r="A9102" s="0" t="n">
        <v>18431158</v>
      </c>
      <c r="B9102" s="0" t="s">
        <v>19055</v>
      </c>
      <c r="C9102" s="0" t="n">
        <v>1</v>
      </c>
      <c r="D9102" s="0" t="s">
        <v>17189</v>
      </c>
      <c r="E9102" s="0" t="s">
        <v>19056</v>
      </c>
      <c r="F9102" s="0" t="s">
        <v>19020</v>
      </c>
      <c r="G9102" s="0" t="s">
        <v>19021</v>
      </c>
      <c r="H9102" s="0" t="s">
        <v>1830</v>
      </c>
      <c r="I9102" s="0" t="s">
        <v>2123</v>
      </c>
      <c r="J9102" s="0" t="s">
        <v>47</v>
      </c>
      <c r="K9102" s="0" t="s">
        <v>47</v>
      </c>
      <c r="L9102" s="0" t="s">
        <v>47</v>
      </c>
      <c r="M9102" s="0" t="s">
        <v>47</v>
      </c>
      <c r="N9102" s="0" t="n">
        <v>1</v>
      </c>
      <c r="O9102" s="0" t="n">
        <v>1</v>
      </c>
      <c r="P9102" s="0" t="n">
        <v>150</v>
      </c>
      <c r="Q9102" s="0" t="n">
        <v>1</v>
      </c>
      <c r="R9102" s="0" t="str">
        <f aca="false">INDEX(Lookup!$B$4:$B$18,MATCH(C9102,Lookup!$A$4:$A$18,0))</f>
        <v>India</v>
      </c>
      <c r="S9102" s="20" t="n">
        <f aca="false">INDEX(Lookup!$D$4:$D$18,MATCH(C9102,Lookup!$A$4:$A$18,0))</f>
        <v>0.012</v>
      </c>
      <c r="T9102" s="21" t="n">
        <f aca="false">ROUND(P9102*S9102,2)</f>
        <v>1.8</v>
      </c>
      <c r="U9102" s="21" t="n">
        <f aca="false">IF(T9102&lt;=10,1,IF(T9102&lt;=20,2,IF(T9102&lt;=30,3,IF(T9102&lt;=40,4,IF(T9102&lt;=50,5,IF(T9102&lt;=100,6,IF(T9102&lt;=250,7,8)))))))</f>
        <v>1</v>
      </c>
      <c r="V9102" s="21" t="n">
        <f aca="false">IF(AND(OR(Dashboard!$T$3="All",R9102=Dashboard!$T$3),OR(Dashboard!$T$4="All",D9102=Dashboard!$T$4)),1,0)</f>
        <v>1</v>
      </c>
      <c r="W9102" s="21" t="n">
        <f aca="false">IF(V9102=1,T9102+ROW()/10000000,0)</f>
        <v>1.8009102</v>
      </c>
    </row>
    <row r="9103" customFormat="false" ht="15" hidden="false" customHeight="false" outlineLevel="0" collapsed="false">
      <c r="A9103" s="0" t="n">
        <v>18430892</v>
      </c>
      <c r="B9103" s="0" t="s">
        <v>2296</v>
      </c>
      <c r="C9103" s="0" t="n">
        <v>1</v>
      </c>
      <c r="D9103" s="0" t="s">
        <v>17189</v>
      </c>
      <c r="E9103" s="0" t="s">
        <v>19057</v>
      </c>
      <c r="F9103" s="0" t="s">
        <v>19020</v>
      </c>
      <c r="G9103" s="0" t="s">
        <v>19021</v>
      </c>
      <c r="H9103" s="0" t="s">
        <v>2228</v>
      </c>
      <c r="I9103" s="0" t="s">
        <v>2123</v>
      </c>
      <c r="J9103" s="0" t="s">
        <v>47</v>
      </c>
      <c r="K9103" s="0" t="s">
        <v>47</v>
      </c>
      <c r="L9103" s="0" t="s">
        <v>47</v>
      </c>
      <c r="M9103" s="0" t="s">
        <v>47</v>
      </c>
      <c r="N9103" s="0" t="n">
        <v>1</v>
      </c>
      <c r="O9103" s="0" t="n">
        <v>1</v>
      </c>
      <c r="P9103" s="0" t="n">
        <v>150</v>
      </c>
      <c r="Q9103" s="0" t="n">
        <v>1</v>
      </c>
      <c r="R9103" s="0" t="str">
        <f aca="false">INDEX(Lookup!$B$4:$B$18,MATCH(C9103,Lookup!$A$4:$A$18,0))</f>
        <v>India</v>
      </c>
      <c r="S9103" s="20" t="n">
        <f aca="false">INDEX(Lookup!$D$4:$D$18,MATCH(C9103,Lookup!$A$4:$A$18,0))</f>
        <v>0.012</v>
      </c>
      <c r="T9103" s="21" t="n">
        <f aca="false">ROUND(P9103*S9103,2)</f>
        <v>1.8</v>
      </c>
      <c r="U9103" s="21" t="n">
        <f aca="false">IF(T9103&lt;=10,1,IF(T9103&lt;=20,2,IF(T9103&lt;=30,3,IF(T9103&lt;=40,4,IF(T9103&lt;=50,5,IF(T9103&lt;=100,6,IF(T9103&lt;=250,7,8)))))))</f>
        <v>1</v>
      </c>
      <c r="V9103" s="21" t="n">
        <f aca="false">IF(AND(OR(Dashboard!$T$3="All",R9103=Dashboard!$T$3),OR(Dashboard!$T$4="All",D9103=Dashboard!$T$4)),1,0)</f>
        <v>1</v>
      </c>
      <c r="W9103" s="21" t="n">
        <f aca="false">IF(V9103=1,T9103+ROW()/10000000,0)</f>
        <v>1.8009103</v>
      </c>
    </row>
    <row r="9104" customFormat="false" ht="15" hidden="false" customHeight="false" outlineLevel="0" collapsed="false">
      <c r="A9104" s="0" t="n">
        <v>18430870</v>
      </c>
      <c r="B9104" s="0" t="s">
        <v>19058</v>
      </c>
      <c r="C9104" s="0" t="n">
        <v>1</v>
      </c>
      <c r="D9104" s="0" t="s">
        <v>17189</v>
      </c>
      <c r="E9104" s="0" t="s">
        <v>19059</v>
      </c>
      <c r="F9104" s="0" t="s">
        <v>19020</v>
      </c>
      <c r="G9104" s="0" t="s">
        <v>19021</v>
      </c>
      <c r="H9104" s="0" t="s">
        <v>153</v>
      </c>
      <c r="I9104" s="0" t="s">
        <v>2123</v>
      </c>
      <c r="J9104" s="0" t="s">
        <v>47</v>
      </c>
      <c r="K9104" s="0" t="s">
        <v>47</v>
      </c>
      <c r="L9104" s="0" t="s">
        <v>47</v>
      </c>
      <c r="M9104" s="0" t="s">
        <v>47</v>
      </c>
      <c r="N9104" s="0" t="n">
        <v>2</v>
      </c>
      <c r="O9104" s="0" t="n">
        <v>1</v>
      </c>
      <c r="P9104" s="0" t="n">
        <v>850</v>
      </c>
      <c r="Q9104" s="0" t="n">
        <v>1</v>
      </c>
      <c r="R9104" s="0" t="str">
        <f aca="false">INDEX(Lookup!$B$4:$B$18,MATCH(C9104,Lookup!$A$4:$A$18,0))</f>
        <v>India</v>
      </c>
      <c r="S9104" s="20" t="n">
        <f aca="false">INDEX(Lookup!$D$4:$D$18,MATCH(C9104,Lookup!$A$4:$A$18,0))</f>
        <v>0.012</v>
      </c>
      <c r="T9104" s="21" t="n">
        <f aca="false">ROUND(P9104*S9104,2)</f>
        <v>10.2</v>
      </c>
      <c r="U9104" s="21" t="n">
        <f aca="false">IF(T9104&lt;=10,1,IF(T9104&lt;=20,2,IF(T9104&lt;=30,3,IF(T9104&lt;=40,4,IF(T9104&lt;=50,5,IF(T9104&lt;=100,6,IF(T9104&lt;=250,7,8)))))))</f>
        <v>2</v>
      </c>
      <c r="V9104" s="21" t="n">
        <f aca="false">IF(AND(OR(Dashboard!$T$3="All",R9104=Dashboard!$T$3),OR(Dashboard!$T$4="All",D9104=Dashboard!$T$4)),1,0)</f>
        <v>1</v>
      </c>
      <c r="W9104" s="21" t="n">
        <f aca="false">IF(V9104=1,T9104+ROW()/10000000,0)</f>
        <v>10.2009104</v>
      </c>
    </row>
    <row r="9105" customFormat="false" ht="15" hidden="false" customHeight="false" outlineLevel="0" collapsed="false">
      <c r="A9105" s="0" t="n">
        <v>18428504</v>
      </c>
      <c r="B9105" s="0" t="s">
        <v>19060</v>
      </c>
      <c r="C9105" s="0" t="n">
        <v>1</v>
      </c>
      <c r="D9105" s="0" t="s">
        <v>17189</v>
      </c>
      <c r="E9105" s="0" t="s">
        <v>19061</v>
      </c>
      <c r="F9105" s="0" t="s">
        <v>19020</v>
      </c>
      <c r="G9105" s="0" t="s">
        <v>19021</v>
      </c>
      <c r="H9105" s="0" t="s">
        <v>19062</v>
      </c>
      <c r="I9105" s="0" t="s">
        <v>2123</v>
      </c>
      <c r="J9105" s="0" t="s">
        <v>46</v>
      </c>
      <c r="K9105" s="0" t="s">
        <v>47</v>
      </c>
      <c r="L9105" s="0" t="s">
        <v>47</v>
      </c>
      <c r="M9105" s="0" t="s">
        <v>47</v>
      </c>
      <c r="N9105" s="0" t="n">
        <v>3</v>
      </c>
      <c r="O9105" s="0" t="n">
        <v>0</v>
      </c>
      <c r="P9105" s="0" t="n">
        <v>1000</v>
      </c>
      <c r="Q9105" s="0" t="n">
        <v>1</v>
      </c>
      <c r="R9105" s="0" t="str">
        <f aca="false">INDEX(Lookup!$B$4:$B$18,MATCH(C9105,Lookup!$A$4:$A$18,0))</f>
        <v>India</v>
      </c>
      <c r="S9105" s="20" t="n">
        <f aca="false">INDEX(Lookup!$D$4:$D$18,MATCH(C9105,Lookup!$A$4:$A$18,0))</f>
        <v>0.012</v>
      </c>
      <c r="T9105" s="21" t="n">
        <f aca="false">ROUND(P9105*S9105,2)</f>
        <v>12</v>
      </c>
      <c r="U9105" s="21" t="n">
        <f aca="false">IF(T9105&lt;=10,1,IF(T9105&lt;=20,2,IF(T9105&lt;=30,3,IF(T9105&lt;=40,4,IF(T9105&lt;=50,5,IF(T9105&lt;=100,6,IF(T9105&lt;=250,7,8)))))))</f>
        <v>2</v>
      </c>
      <c r="V9105" s="21" t="n">
        <f aca="false">IF(AND(OR(Dashboard!$T$3="All",R9105=Dashboard!$T$3),OR(Dashboard!$T$4="All",D9105=Dashboard!$T$4)),1,0)</f>
        <v>1</v>
      </c>
      <c r="W9105" s="21" t="n">
        <f aca="false">IF(V9105=1,T9105+ROW()/10000000,0)</f>
        <v>12.0009105</v>
      </c>
    </row>
    <row r="9106" customFormat="false" ht="15" hidden="false" customHeight="false" outlineLevel="0" collapsed="false">
      <c r="A9106" s="0" t="n">
        <v>2979</v>
      </c>
      <c r="B9106" s="0" t="s">
        <v>19063</v>
      </c>
      <c r="C9106" s="0" t="n">
        <v>1</v>
      </c>
      <c r="D9106" s="0" t="s">
        <v>17189</v>
      </c>
      <c r="E9106" s="0" t="s">
        <v>19064</v>
      </c>
      <c r="F9106" s="0" t="s">
        <v>19020</v>
      </c>
      <c r="G9106" s="0" t="s">
        <v>19021</v>
      </c>
      <c r="H9106" s="0" t="s">
        <v>19065</v>
      </c>
      <c r="I9106" s="0" t="s">
        <v>2123</v>
      </c>
      <c r="J9106" s="0" t="s">
        <v>47</v>
      </c>
      <c r="K9106" s="0" t="s">
        <v>47</v>
      </c>
      <c r="L9106" s="0" t="s">
        <v>47</v>
      </c>
      <c r="M9106" s="0" t="s">
        <v>47</v>
      </c>
      <c r="N9106" s="0" t="n">
        <v>1</v>
      </c>
      <c r="O9106" s="0" t="n">
        <v>161</v>
      </c>
      <c r="P9106" s="0" t="n">
        <v>450</v>
      </c>
      <c r="Q9106" s="0" t="n">
        <v>2</v>
      </c>
      <c r="R9106" s="0" t="str">
        <f aca="false">INDEX(Lookup!$B$4:$B$18,MATCH(C9106,Lookup!$A$4:$A$18,0))</f>
        <v>India</v>
      </c>
      <c r="S9106" s="20" t="n">
        <f aca="false">INDEX(Lookup!$D$4:$D$18,MATCH(C9106,Lookup!$A$4:$A$18,0))</f>
        <v>0.012</v>
      </c>
      <c r="T9106" s="21" t="n">
        <f aca="false">ROUND(P9106*S9106,2)</f>
        <v>5.4</v>
      </c>
      <c r="U9106" s="21" t="n">
        <f aca="false">IF(T9106&lt;=10,1,IF(T9106&lt;=20,2,IF(T9106&lt;=30,3,IF(T9106&lt;=40,4,IF(T9106&lt;=50,5,IF(T9106&lt;=100,6,IF(T9106&lt;=250,7,8)))))))</f>
        <v>1</v>
      </c>
      <c r="V9106" s="21" t="n">
        <f aca="false">IF(AND(OR(Dashboard!$T$3="All",R9106=Dashboard!$T$3),OR(Dashboard!$T$4="All",D9106=Dashboard!$T$4)),1,0)</f>
        <v>1</v>
      </c>
      <c r="W9106" s="21" t="n">
        <f aca="false">IF(V9106=1,T9106+ROW()/10000000,0)</f>
        <v>5.4009106</v>
      </c>
    </row>
    <row r="9107" customFormat="false" ht="15" hidden="false" customHeight="false" outlineLevel="0" collapsed="false">
      <c r="A9107" s="0" t="n">
        <v>3237</v>
      </c>
      <c r="B9107" s="0" t="s">
        <v>19066</v>
      </c>
      <c r="C9107" s="0" t="n">
        <v>1</v>
      </c>
      <c r="D9107" s="0" t="s">
        <v>17189</v>
      </c>
      <c r="E9107" s="0" t="s">
        <v>19067</v>
      </c>
      <c r="F9107" s="0" t="s">
        <v>19020</v>
      </c>
      <c r="G9107" s="0" t="s">
        <v>19021</v>
      </c>
      <c r="H9107" s="0" t="s">
        <v>3539</v>
      </c>
      <c r="I9107" s="0" t="s">
        <v>2123</v>
      </c>
      <c r="J9107" s="0" t="s">
        <v>46</v>
      </c>
      <c r="K9107" s="0" t="s">
        <v>47</v>
      </c>
      <c r="L9107" s="0" t="s">
        <v>47</v>
      </c>
      <c r="M9107" s="0" t="s">
        <v>47</v>
      </c>
      <c r="N9107" s="0" t="n">
        <v>4</v>
      </c>
      <c r="O9107" s="0" t="n">
        <v>230</v>
      </c>
      <c r="P9107" s="0" t="n">
        <v>2400</v>
      </c>
      <c r="Q9107" s="0" t="n">
        <v>2</v>
      </c>
      <c r="R9107" s="0" t="str">
        <f aca="false">INDEX(Lookup!$B$4:$B$18,MATCH(C9107,Lookup!$A$4:$A$18,0))</f>
        <v>India</v>
      </c>
      <c r="S9107" s="20" t="n">
        <f aca="false">INDEX(Lookup!$D$4:$D$18,MATCH(C9107,Lookup!$A$4:$A$18,0))</f>
        <v>0.012</v>
      </c>
      <c r="T9107" s="21" t="n">
        <f aca="false">ROUND(P9107*S9107,2)</f>
        <v>28.8</v>
      </c>
      <c r="U9107" s="21" t="n">
        <f aca="false">IF(T9107&lt;=10,1,IF(T9107&lt;=20,2,IF(T9107&lt;=30,3,IF(T9107&lt;=40,4,IF(T9107&lt;=50,5,IF(T9107&lt;=100,6,IF(T9107&lt;=250,7,8)))))))</f>
        <v>3</v>
      </c>
      <c r="V9107" s="21" t="n">
        <f aca="false">IF(AND(OR(Dashboard!$T$3="All",R9107=Dashboard!$T$3),OR(Dashboard!$T$4="All",D9107=Dashboard!$T$4)),1,0)</f>
        <v>1</v>
      </c>
      <c r="W9107" s="21" t="n">
        <f aca="false">IF(V9107=1,T9107+ROW()/10000000,0)</f>
        <v>28.8009107</v>
      </c>
    </row>
    <row r="9108" customFormat="false" ht="15" hidden="false" customHeight="false" outlineLevel="0" collapsed="false">
      <c r="A9108" s="0" t="n">
        <v>2025</v>
      </c>
      <c r="B9108" s="0" t="s">
        <v>4948</v>
      </c>
      <c r="C9108" s="0" t="n">
        <v>1</v>
      </c>
      <c r="D9108" s="0" t="s">
        <v>17189</v>
      </c>
      <c r="E9108" s="0" t="s">
        <v>19068</v>
      </c>
      <c r="F9108" s="0" t="s">
        <v>19020</v>
      </c>
      <c r="G9108" s="0" t="s">
        <v>19021</v>
      </c>
      <c r="H9108" s="0" t="s">
        <v>2122</v>
      </c>
      <c r="I9108" s="0" t="s">
        <v>2123</v>
      </c>
      <c r="J9108" s="0" t="s">
        <v>46</v>
      </c>
      <c r="K9108" s="0" t="s">
        <v>46</v>
      </c>
      <c r="L9108" s="0" t="s">
        <v>47</v>
      </c>
      <c r="M9108" s="0" t="s">
        <v>47</v>
      </c>
      <c r="N9108" s="0" t="n">
        <v>3</v>
      </c>
      <c r="O9108" s="0" t="n">
        <v>108</v>
      </c>
      <c r="P9108" s="0" t="n">
        <v>1200</v>
      </c>
      <c r="Q9108" s="0" t="n">
        <v>2</v>
      </c>
      <c r="R9108" s="0" t="str">
        <f aca="false">INDEX(Lookup!$B$4:$B$18,MATCH(C9108,Lookup!$A$4:$A$18,0))</f>
        <v>India</v>
      </c>
      <c r="S9108" s="20" t="n">
        <f aca="false">INDEX(Lookup!$D$4:$D$18,MATCH(C9108,Lookup!$A$4:$A$18,0))</f>
        <v>0.012</v>
      </c>
      <c r="T9108" s="21" t="n">
        <f aca="false">ROUND(P9108*S9108,2)</f>
        <v>14.4</v>
      </c>
      <c r="U9108" s="21" t="n">
        <f aca="false">IF(T9108&lt;=10,1,IF(T9108&lt;=20,2,IF(T9108&lt;=30,3,IF(T9108&lt;=40,4,IF(T9108&lt;=50,5,IF(T9108&lt;=100,6,IF(T9108&lt;=250,7,8)))))))</f>
        <v>2</v>
      </c>
      <c r="V9108" s="21" t="n">
        <f aca="false">IF(AND(OR(Dashboard!$T$3="All",R9108=Dashboard!$T$3),OR(Dashboard!$T$4="All",D9108=Dashboard!$T$4)),1,0)</f>
        <v>1</v>
      </c>
      <c r="W9108" s="21" t="n">
        <f aca="false">IF(V9108=1,T9108+ROW()/10000000,0)</f>
        <v>14.4009108</v>
      </c>
    </row>
    <row r="9109" customFormat="false" ht="15" hidden="false" customHeight="false" outlineLevel="0" collapsed="false">
      <c r="A9109" s="0" t="n">
        <v>3149</v>
      </c>
      <c r="B9109" s="0" t="s">
        <v>19069</v>
      </c>
      <c r="C9109" s="0" t="n">
        <v>1</v>
      </c>
      <c r="D9109" s="0" t="s">
        <v>17189</v>
      </c>
      <c r="E9109" s="0" t="s">
        <v>19070</v>
      </c>
      <c r="F9109" s="0" t="s">
        <v>19020</v>
      </c>
      <c r="G9109" s="0" t="s">
        <v>19021</v>
      </c>
      <c r="H9109" s="0" t="s">
        <v>2288</v>
      </c>
      <c r="I9109" s="0" t="s">
        <v>2123</v>
      </c>
      <c r="J9109" s="0" t="s">
        <v>46</v>
      </c>
      <c r="K9109" s="0" t="s">
        <v>47</v>
      </c>
      <c r="L9109" s="0" t="s">
        <v>47</v>
      </c>
      <c r="M9109" s="0" t="s">
        <v>47</v>
      </c>
      <c r="N9109" s="0" t="n">
        <v>3</v>
      </c>
      <c r="O9109" s="0" t="n">
        <v>395</v>
      </c>
      <c r="P9109" s="0" t="n">
        <v>1200</v>
      </c>
      <c r="Q9109" s="0" t="n">
        <v>4</v>
      </c>
      <c r="R9109" s="0" t="str">
        <f aca="false">INDEX(Lookup!$B$4:$B$18,MATCH(C9109,Lookup!$A$4:$A$18,0))</f>
        <v>India</v>
      </c>
      <c r="S9109" s="20" t="n">
        <f aca="false">INDEX(Lookup!$D$4:$D$18,MATCH(C9109,Lookup!$A$4:$A$18,0))</f>
        <v>0.012</v>
      </c>
      <c r="T9109" s="21" t="n">
        <f aca="false">ROUND(P9109*S9109,2)</f>
        <v>14.4</v>
      </c>
      <c r="U9109" s="21" t="n">
        <f aca="false">IF(T9109&lt;=10,1,IF(T9109&lt;=20,2,IF(T9109&lt;=30,3,IF(T9109&lt;=40,4,IF(T9109&lt;=50,5,IF(T9109&lt;=100,6,IF(T9109&lt;=250,7,8)))))))</f>
        <v>2</v>
      </c>
      <c r="V9109" s="21" t="n">
        <f aca="false">IF(AND(OR(Dashboard!$T$3="All",R9109=Dashboard!$T$3),OR(Dashboard!$T$4="All",D9109=Dashboard!$T$4)),1,0)</f>
        <v>1</v>
      </c>
      <c r="W9109" s="21" t="n">
        <f aca="false">IF(V9109=1,T9109+ROW()/10000000,0)</f>
        <v>14.4009109</v>
      </c>
    </row>
    <row r="9110" customFormat="false" ht="15" hidden="false" customHeight="false" outlineLevel="0" collapsed="false">
      <c r="A9110" s="0" t="n">
        <v>18255134</v>
      </c>
      <c r="B9110" s="0" t="s">
        <v>19071</v>
      </c>
      <c r="C9110" s="0" t="n">
        <v>1</v>
      </c>
      <c r="D9110" s="0" t="s">
        <v>17189</v>
      </c>
      <c r="E9110" s="0" t="s">
        <v>19072</v>
      </c>
      <c r="F9110" s="0" t="s">
        <v>19073</v>
      </c>
      <c r="G9110" s="0" t="s">
        <v>19074</v>
      </c>
      <c r="H9110" s="0" t="s">
        <v>2288</v>
      </c>
      <c r="I9110" s="0" t="s">
        <v>2123</v>
      </c>
      <c r="J9110" s="0" t="s">
        <v>47</v>
      </c>
      <c r="K9110" s="0" t="s">
        <v>46</v>
      </c>
      <c r="L9110" s="0" t="s">
        <v>47</v>
      </c>
      <c r="M9110" s="0" t="s">
        <v>47</v>
      </c>
      <c r="N9110" s="0" t="n">
        <v>2</v>
      </c>
      <c r="O9110" s="0" t="n">
        <v>34</v>
      </c>
      <c r="P9110" s="0" t="n">
        <v>700</v>
      </c>
      <c r="Q9110" s="0" t="n">
        <v>2.6</v>
      </c>
      <c r="R9110" s="0" t="str">
        <f aca="false">INDEX(Lookup!$B$4:$B$18,MATCH(C9110,Lookup!$A$4:$A$18,0))</f>
        <v>India</v>
      </c>
      <c r="S9110" s="20" t="n">
        <f aca="false">INDEX(Lookup!$D$4:$D$18,MATCH(C9110,Lookup!$A$4:$A$18,0))</f>
        <v>0.012</v>
      </c>
      <c r="T9110" s="21" t="n">
        <f aca="false">ROUND(P9110*S9110,2)</f>
        <v>8.4</v>
      </c>
      <c r="U9110" s="21" t="n">
        <f aca="false">IF(T9110&lt;=10,1,IF(T9110&lt;=20,2,IF(T9110&lt;=30,3,IF(T9110&lt;=40,4,IF(T9110&lt;=50,5,IF(T9110&lt;=100,6,IF(T9110&lt;=250,7,8)))))))</f>
        <v>1</v>
      </c>
      <c r="V9110" s="21" t="n">
        <f aca="false">IF(AND(OR(Dashboard!$T$3="All",R9110=Dashboard!$T$3),OR(Dashboard!$T$4="All",D9110=Dashboard!$T$4)),1,0)</f>
        <v>1</v>
      </c>
      <c r="W9110" s="21" t="n">
        <f aca="false">IF(V9110=1,T9110+ROW()/10000000,0)</f>
        <v>8.400911</v>
      </c>
    </row>
    <row r="9111" customFormat="false" ht="15" hidden="false" customHeight="false" outlineLevel="0" collapsed="false">
      <c r="A9111" s="0" t="n">
        <v>18277023</v>
      </c>
      <c r="B9111" s="0" t="s">
        <v>19075</v>
      </c>
      <c r="C9111" s="0" t="n">
        <v>1</v>
      </c>
      <c r="D9111" s="0" t="s">
        <v>17189</v>
      </c>
      <c r="E9111" s="0" t="s">
        <v>19076</v>
      </c>
      <c r="F9111" s="0" t="s">
        <v>19073</v>
      </c>
      <c r="G9111" s="0" t="s">
        <v>19074</v>
      </c>
      <c r="H9111" s="0" t="s">
        <v>402</v>
      </c>
      <c r="I9111" s="0" t="s">
        <v>2123</v>
      </c>
      <c r="J9111" s="0" t="s">
        <v>47</v>
      </c>
      <c r="K9111" s="0" t="s">
        <v>47</v>
      </c>
      <c r="L9111" s="0" t="s">
        <v>47</v>
      </c>
      <c r="M9111" s="0" t="s">
        <v>47</v>
      </c>
      <c r="N9111" s="0" t="n">
        <v>1</v>
      </c>
      <c r="O9111" s="0" t="n">
        <v>1</v>
      </c>
      <c r="P9111" s="0" t="n">
        <v>400</v>
      </c>
      <c r="Q9111" s="0" t="n">
        <v>1</v>
      </c>
      <c r="R9111" s="0" t="str">
        <f aca="false">INDEX(Lookup!$B$4:$B$18,MATCH(C9111,Lookup!$A$4:$A$18,0))</f>
        <v>India</v>
      </c>
      <c r="S9111" s="20" t="n">
        <f aca="false">INDEX(Lookup!$D$4:$D$18,MATCH(C9111,Lookup!$A$4:$A$18,0))</f>
        <v>0.012</v>
      </c>
      <c r="T9111" s="21" t="n">
        <f aca="false">ROUND(P9111*S9111,2)</f>
        <v>4.8</v>
      </c>
      <c r="U9111" s="21" t="n">
        <f aca="false">IF(T9111&lt;=10,1,IF(T9111&lt;=20,2,IF(T9111&lt;=30,3,IF(T9111&lt;=40,4,IF(T9111&lt;=50,5,IF(T9111&lt;=100,6,IF(T9111&lt;=250,7,8)))))))</f>
        <v>1</v>
      </c>
      <c r="V9111" s="21" t="n">
        <f aca="false">IF(AND(OR(Dashboard!$T$3="All",R9111=Dashboard!$T$3),OR(Dashboard!$T$4="All",D9111=Dashboard!$T$4)),1,0)</f>
        <v>1</v>
      </c>
      <c r="W9111" s="21" t="n">
        <f aca="false">IF(V9111=1,T9111+ROW()/10000000,0)</f>
        <v>4.8009111</v>
      </c>
    </row>
    <row r="9112" customFormat="false" ht="15" hidden="false" customHeight="false" outlineLevel="0" collapsed="false">
      <c r="A9112" s="0" t="n">
        <v>18313203</v>
      </c>
      <c r="B9112" s="0" t="s">
        <v>19077</v>
      </c>
      <c r="C9112" s="0" t="n">
        <v>1</v>
      </c>
      <c r="D9112" s="0" t="s">
        <v>17189</v>
      </c>
      <c r="E9112" s="0" t="s">
        <v>19078</v>
      </c>
      <c r="F9112" s="0" t="s">
        <v>19073</v>
      </c>
      <c r="G9112" s="0" t="s">
        <v>19074</v>
      </c>
      <c r="H9112" s="0" t="s">
        <v>402</v>
      </c>
      <c r="I9112" s="0" t="s">
        <v>2123</v>
      </c>
      <c r="J9112" s="0" t="s">
        <v>47</v>
      </c>
      <c r="K9112" s="0" t="s">
        <v>47</v>
      </c>
      <c r="L9112" s="0" t="s">
        <v>47</v>
      </c>
      <c r="M9112" s="0" t="s">
        <v>47</v>
      </c>
      <c r="N9112" s="0" t="n">
        <v>2</v>
      </c>
      <c r="O9112" s="0" t="n">
        <v>3</v>
      </c>
      <c r="P9112" s="0" t="n">
        <v>600</v>
      </c>
      <c r="Q9112" s="0" t="n">
        <v>1</v>
      </c>
      <c r="R9112" s="0" t="str">
        <f aca="false">INDEX(Lookup!$B$4:$B$18,MATCH(C9112,Lookup!$A$4:$A$18,0))</f>
        <v>India</v>
      </c>
      <c r="S9112" s="20" t="n">
        <f aca="false">INDEX(Lookup!$D$4:$D$18,MATCH(C9112,Lookup!$A$4:$A$18,0))</f>
        <v>0.012</v>
      </c>
      <c r="T9112" s="21" t="n">
        <f aca="false">ROUND(P9112*S9112,2)</f>
        <v>7.2</v>
      </c>
      <c r="U9112" s="21" t="n">
        <f aca="false">IF(T9112&lt;=10,1,IF(T9112&lt;=20,2,IF(T9112&lt;=30,3,IF(T9112&lt;=40,4,IF(T9112&lt;=50,5,IF(T9112&lt;=100,6,IF(T9112&lt;=250,7,8)))))))</f>
        <v>1</v>
      </c>
      <c r="V9112" s="21" t="n">
        <f aca="false">IF(AND(OR(Dashboard!$T$3="All",R9112=Dashboard!$T$3),OR(Dashboard!$T$4="All",D9112=Dashboard!$T$4)),1,0)</f>
        <v>1</v>
      </c>
      <c r="W9112" s="21" t="n">
        <f aca="false">IF(V9112=1,T9112+ROW()/10000000,0)</f>
        <v>7.2009112</v>
      </c>
    </row>
    <row r="9113" customFormat="false" ht="15" hidden="false" customHeight="false" outlineLevel="0" collapsed="false">
      <c r="A9113" s="0" t="n">
        <v>18254559</v>
      </c>
      <c r="B9113" s="0" t="s">
        <v>19079</v>
      </c>
      <c r="C9113" s="0" t="n">
        <v>1</v>
      </c>
      <c r="D9113" s="0" t="s">
        <v>17189</v>
      </c>
      <c r="E9113" s="0" t="s">
        <v>19080</v>
      </c>
      <c r="F9113" s="0" t="s">
        <v>19073</v>
      </c>
      <c r="G9113" s="0" t="s">
        <v>19074</v>
      </c>
      <c r="H9113" s="0" t="s">
        <v>2288</v>
      </c>
      <c r="I9113" s="0" t="s">
        <v>2123</v>
      </c>
      <c r="J9113" s="0" t="s">
        <v>47</v>
      </c>
      <c r="K9113" s="0" t="s">
        <v>47</v>
      </c>
      <c r="L9113" s="0" t="s">
        <v>47</v>
      </c>
      <c r="M9113" s="0" t="s">
        <v>47</v>
      </c>
      <c r="N9113" s="0" t="n">
        <v>2</v>
      </c>
      <c r="O9113" s="0" t="n">
        <v>0</v>
      </c>
      <c r="P9113" s="0" t="n">
        <v>500</v>
      </c>
      <c r="Q9113" s="0" t="n">
        <v>1</v>
      </c>
      <c r="R9113" s="0" t="str">
        <f aca="false">INDEX(Lookup!$B$4:$B$18,MATCH(C9113,Lookup!$A$4:$A$18,0))</f>
        <v>India</v>
      </c>
      <c r="S9113" s="20" t="n">
        <f aca="false">INDEX(Lookup!$D$4:$D$18,MATCH(C9113,Lookup!$A$4:$A$18,0))</f>
        <v>0.012</v>
      </c>
      <c r="T9113" s="21" t="n">
        <f aca="false">ROUND(P9113*S9113,2)</f>
        <v>6</v>
      </c>
      <c r="U9113" s="21" t="n">
        <f aca="false">IF(T9113&lt;=10,1,IF(T9113&lt;=20,2,IF(T9113&lt;=30,3,IF(T9113&lt;=40,4,IF(T9113&lt;=50,5,IF(T9113&lt;=100,6,IF(T9113&lt;=250,7,8)))))))</f>
        <v>1</v>
      </c>
      <c r="V9113" s="21" t="n">
        <f aca="false">IF(AND(OR(Dashboard!$T$3="All",R9113=Dashboard!$T$3),OR(Dashboard!$T$4="All",D9113=Dashboard!$T$4)),1,0)</f>
        <v>1</v>
      </c>
      <c r="W9113" s="21" t="n">
        <f aca="false">IF(V9113=1,T9113+ROW()/10000000,0)</f>
        <v>6.0009113</v>
      </c>
    </row>
    <row r="9114" customFormat="false" ht="15" hidden="false" customHeight="false" outlineLevel="0" collapsed="false">
      <c r="A9114" s="0" t="n">
        <v>18255132</v>
      </c>
      <c r="B9114" s="0" t="s">
        <v>19081</v>
      </c>
      <c r="C9114" s="0" t="n">
        <v>1</v>
      </c>
      <c r="D9114" s="0" t="s">
        <v>17189</v>
      </c>
      <c r="E9114" s="0" t="s">
        <v>19082</v>
      </c>
      <c r="F9114" s="0" t="s">
        <v>19073</v>
      </c>
      <c r="G9114" s="0" t="s">
        <v>19074</v>
      </c>
      <c r="H9114" s="0" t="s">
        <v>3345</v>
      </c>
      <c r="I9114" s="0" t="s">
        <v>2123</v>
      </c>
      <c r="J9114" s="0" t="s">
        <v>47</v>
      </c>
      <c r="K9114" s="0" t="s">
        <v>47</v>
      </c>
      <c r="L9114" s="0" t="s">
        <v>47</v>
      </c>
      <c r="M9114" s="0" t="s">
        <v>47</v>
      </c>
      <c r="N9114" s="0" t="n">
        <v>1</v>
      </c>
      <c r="O9114" s="0" t="n">
        <v>1</v>
      </c>
      <c r="P9114" s="0" t="n">
        <v>250</v>
      </c>
      <c r="Q9114" s="0" t="n">
        <v>1</v>
      </c>
      <c r="R9114" s="0" t="str">
        <f aca="false">INDEX(Lookup!$B$4:$B$18,MATCH(C9114,Lookup!$A$4:$A$18,0))</f>
        <v>India</v>
      </c>
      <c r="S9114" s="20" t="n">
        <f aca="false">INDEX(Lookup!$D$4:$D$18,MATCH(C9114,Lookup!$A$4:$A$18,0))</f>
        <v>0.012</v>
      </c>
      <c r="T9114" s="21" t="n">
        <f aca="false">ROUND(P9114*S9114,2)</f>
        <v>3</v>
      </c>
      <c r="U9114" s="21" t="n">
        <f aca="false">IF(T9114&lt;=10,1,IF(T9114&lt;=20,2,IF(T9114&lt;=30,3,IF(T9114&lt;=40,4,IF(T9114&lt;=50,5,IF(T9114&lt;=100,6,IF(T9114&lt;=250,7,8)))))))</f>
        <v>1</v>
      </c>
      <c r="V9114" s="21" t="n">
        <f aca="false">IF(AND(OR(Dashboard!$T$3="All",R9114=Dashboard!$T$3),OR(Dashboard!$T$4="All",D9114=Dashboard!$T$4)),1,0)</f>
        <v>1</v>
      </c>
      <c r="W9114" s="21" t="n">
        <f aca="false">IF(V9114=1,T9114+ROW()/10000000,0)</f>
        <v>3.0009114</v>
      </c>
    </row>
    <row r="9115" customFormat="false" ht="15" hidden="false" customHeight="false" outlineLevel="0" collapsed="false">
      <c r="A9115" s="0" t="n">
        <v>120519</v>
      </c>
      <c r="B9115" s="0" t="s">
        <v>19083</v>
      </c>
      <c r="C9115" s="0" t="n">
        <v>1</v>
      </c>
      <c r="D9115" s="0" t="s">
        <v>19084</v>
      </c>
      <c r="E9115" s="0" t="s">
        <v>19085</v>
      </c>
      <c r="F9115" s="0" t="s">
        <v>3472</v>
      </c>
      <c r="G9115" s="0" t="s">
        <v>19086</v>
      </c>
      <c r="H9115" s="0" t="s">
        <v>19087</v>
      </c>
      <c r="I9115" s="0" t="s">
        <v>2123</v>
      </c>
      <c r="J9115" s="0" t="s">
        <v>47</v>
      </c>
      <c r="K9115" s="0" t="s">
        <v>47</v>
      </c>
      <c r="L9115" s="0" t="s">
        <v>47</v>
      </c>
      <c r="M9115" s="0" t="s">
        <v>47</v>
      </c>
      <c r="N9115" s="0" t="n">
        <v>4</v>
      </c>
      <c r="O9115" s="0" t="n">
        <v>843</v>
      </c>
      <c r="P9115" s="0" t="n">
        <v>2000</v>
      </c>
      <c r="Q9115" s="0" t="n">
        <v>4.2</v>
      </c>
      <c r="R9115" s="0" t="str">
        <f aca="false">INDEX(Lookup!$B$4:$B$18,MATCH(C9115,Lookup!$A$4:$A$18,0))</f>
        <v>India</v>
      </c>
      <c r="S9115" s="20" t="n">
        <f aca="false">INDEX(Lookup!$D$4:$D$18,MATCH(C9115,Lookup!$A$4:$A$18,0))</f>
        <v>0.012</v>
      </c>
      <c r="T9115" s="21" t="n">
        <f aca="false">ROUND(P9115*S9115,2)</f>
        <v>24</v>
      </c>
      <c r="U9115" s="21" t="n">
        <f aca="false">IF(T9115&lt;=10,1,IF(T9115&lt;=20,2,IF(T9115&lt;=30,3,IF(T9115&lt;=40,4,IF(T9115&lt;=50,5,IF(T9115&lt;=100,6,IF(T9115&lt;=250,7,8)))))))</f>
        <v>3</v>
      </c>
      <c r="V9115" s="21" t="n">
        <f aca="false">IF(AND(OR(Dashboard!$T$3="All",R9115=Dashboard!$T$3),OR(Dashboard!$T$4="All",D9115=Dashboard!$T$4)),1,0)</f>
        <v>1</v>
      </c>
      <c r="W9115" s="21" t="n">
        <f aca="false">IF(V9115=1,T9115+ROW()/10000000,0)</f>
        <v>24.0009115</v>
      </c>
    </row>
    <row r="9116" customFormat="false" ht="15" hidden="false" customHeight="false" outlineLevel="0" collapsed="false">
      <c r="A9116" s="0" t="n">
        <v>4000344</v>
      </c>
      <c r="B9116" s="0" t="s">
        <v>19088</v>
      </c>
      <c r="C9116" s="0" t="n">
        <v>1</v>
      </c>
      <c r="D9116" s="0" t="s">
        <v>19089</v>
      </c>
      <c r="E9116" s="0" t="s">
        <v>19090</v>
      </c>
      <c r="F9116" s="0" t="s">
        <v>19091</v>
      </c>
      <c r="G9116" s="0" t="s">
        <v>19092</v>
      </c>
      <c r="H9116" s="0" t="s">
        <v>19093</v>
      </c>
      <c r="I9116" s="0" t="s">
        <v>2123</v>
      </c>
      <c r="J9116" s="0" t="s">
        <v>47</v>
      </c>
      <c r="K9116" s="0" t="s">
        <v>47</v>
      </c>
      <c r="L9116" s="0" t="s">
        <v>47</v>
      </c>
      <c r="M9116" s="0" t="s">
        <v>47</v>
      </c>
      <c r="N9116" s="0" t="n">
        <v>2</v>
      </c>
      <c r="O9116" s="0" t="n">
        <v>42</v>
      </c>
      <c r="P9116" s="0" t="n">
        <v>500</v>
      </c>
      <c r="Q9116" s="0" t="n">
        <v>3.5</v>
      </c>
      <c r="R9116" s="0" t="str">
        <f aca="false">INDEX(Lookup!$B$4:$B$18,MATCH(C9116,Lookup!$A$4:$A$18,0))</f>
        <v>India</v>
      </c>
      <c r="S9116" s="20" t="n">
        <f aca="false">INDEX(Lookup!$D$4:$D$18,MATCH(C9116,Lookup!$A$4:$A$18,0))</f>
        <v>0.012</v>
      </c>
      <c r="T9116" s="21" t="n">
        <f aca="false">ROUND(P9116*S9116,2)</f>
        <v>6</v>
      </c>
      <c r="U9116" s="21" t="n">
        <f aca="false">IF(T9116&lt;=10,1,IF(T9116&lt;=20,2,IF(T9116&lt;=30,3,IF(T9116&lt;=40,4,IF(T9116&lt;=50,5,IF(T9116&lt;=100,6,IF(T9116&lt;=250,7,8)))))))</f>
        <v>1</v>
      </c>
      <c r="V9116" s="21" t="n">
        <f aca="false">IF(AND(OR(Dashboard!$T$3="All",R9116=Dashboard!$T$3),OR(Dashboard!$T$4="All",D9116=Dashboard!$T$4)),1,0)</f>
        <v>1</v>
      </c>
      <c r="W9116" s="21" t="n">
        <f aca="false">IF(V9116=1,T9116+ROW()/10000000,0)</f>
        <v>6.0009116</v>
      </c>
    </row>
    <row r="9117" customFormat="false" ht="15" hidden="false" customHeight="false" outlineLevel="0" collapsed="false">
      <c r="A9117" s="0" t="n">
        <v>4000016</v>
      </c>
      <c r="B9117" s="0" t="s">
        <v>19094</v>
      </c>
      <c r="C9117" s="0" t="n">
        <v>1</v>
      </c>
      <c r="D9117" s="0" t="s">
        <v>19089</v>
      </c>
      <c r="E9117" s="0" t="s">
        <v>19095</v>
      </c>
      <c r="F9117" s="0" t="s">
        <v>19096</v>
      </c>
      <c r="G9117" s="0" t="s">
        <v>19097</v>
      </c>
      <c r="H9117" s="0" t="s">
        <v>11321</v>
      </c>
      <c r="I9117" s="0" t="s">
        <v>2123</v>
      </c>
      <c r="J9117" s="0" t="s">
        <v>47</v>
      </c>
      <c r="K9117" s="0" t="s">
        <v>47</v>
      </c>
      <c r="L9117" s="0" t="s">
        <v>47</v>
      </c>
      <c r="M9117" s="0" t="s">
        <v>47</v>
      </c>
      <c r="N9117" s="0" t="n">
        <v>1</v>
      </c>
      <c r="O9117" s="0" t="n">
        <v>111</v>
      </c>
      <c r="P9117" s="0" t="n">
        <v>300</v>
      </c>
      <c r="Q9117" s="0" t="n">
        <v>3.4</v>
      </c>
      <c r="R9117" s="0" t="str">
        <f aca="false">INDEX(Lookup!$B$4:$B$18,MATCH(C9117,Lookup!$A$4:$A$18,0))</f>
        <v>India</v>
      </c>
      <c r="S9117" s="20" t="n">
        <f aca="false">INDEX(Lookup!$D$4:$D$18,MATCH(C9117,Lookup!$A$4:$A$18,0))</f>
        <v>0.012</v>
      </c>
      <c r="T9117" s="21" t="n">
        <f aca="false">ROUND(P9117*S9117,2)</f>
        <v>3.6</v>
      </c>
      <c r="U9117" s="21" t="n">
        <f aca="false">IF(T9117&lt;=10,1,IF(T9117&lt;=20,2,IF(T9117&lt;=30,3,IF(T9117&lt;=40,4,IF(T9117&lt;=50,5,IF(T9117&lt;=100,6,IF(T9117&lt;=250,7,8)))))))</f>
        <v>1</v>
      </c>
      <c r="V9117" s="21" t="n">
        <f aca="false">IF(AND(OR(Dashboard!$T$3="All",R9117=Dashboard!$T$3),OR(Dashboard!$T$4="All",D9117=Dashboard!$T$4)),1,0)</f>
        <v>1</v>
      </c>
      <c r="W9117" s="21" t="n">
        <f aca="false">IF(V9117=1,T9117+ROW()/10000000,0)</f>
        <v>3.6009117</v>
      </c>
    </row>
    <row r="9118" customFormat="false" ht="15" hidden="false" customHeight="false" outlineLevel="0" collapsed="false">
      <c r="A9118" s="0" t="n">
        <v>4000277</v>
      </c>
      <c r="B9118" s="0" t="s">
        <v>2663</v>
      </c>
      <c r="C9118" s="0" t="n">
        <v>1</v>
      </c>
      <c r="D9118" s="0" t="s">
        <v>19089</v>
      </c>
      <c r="E9118" s="0" t="s">
        <v>19098</v>
      </c>
      <c r="F9118" s="0" t="s">
        <v>19096</v>
      </c>
      <c r="G9118" s="0" t="s">
        <v>19097</v>
      </c>
      <c r="H9118" s="0" t="s">
        <v>69</v>
      </c>
      <c r="I9118" s="0" t="s">
        <v>2123</v>
      </c>
      <c r="J9118" s="0" t="s">
        <v>47</v>
      </c>
      <c r="K9118" s="0" t="s">
        <v>47</v>
      </c>
      <c r="L9118" s="0" t="s">
        <v>47</v>
      </c>
      <c r="M9118" s="0" t="s">
        <v>47</v>
      </c>
      <c r="N9118" s="0" t="n">
        <v>3</v>
      </c>
      <c r="O9118" s="0" t="n">
        <v>65</v>
      </c>
      <c r="P9118" s="0" t="n">
        <v>1400</v>
      </c>
      <c r="Q9118" s="0" t="n">
        <v>3.5</v>
      </c>
      <c r="R9118" s="0" t="str">
        <f aca="false">INDEX(Lookup!$B$4:$B$18,MATCH(C9118,Lookup!$A$4:$A$18,0))</f>
        <v>India</v>
      </c>
      <c r="S9118" s="20" t="n">
        <f aca="false">INDEX(Lookup!$D$4:$D$18,MATCH(C9118,Lookup!$A$4:$A$18,0))</f>
        <v>0.012</v>
      </c>
      <c r="T9118" s="21" t="n">
        <f aca="false">ROUND(P9118*S9118,2)</f>
        <v>16.8</v>
      </c>
      <c r="U9118" s="21" t="n">
        <f aca="false">IF(T9118&lt;=10,1,IF(T9118&lt;=20,2,IF(T9118&lt;=30,3,IF(T9118&lt;=40,4,IF(T9118&lt;=50,5,IF(T9118&lt;=100,6,IF(T9118&lt;=250,7,8)))))))</f>
        <v>2</v>
      </c>
      <c r="V9118" s="21" t="n">
        <f aca="false">IF(AND(OR(Dashboard!$T$3="All",R9118=Dashboard!$T$3),OR(Dashboard!$T$4="All",D9118=Dashboard!$T$4)),1,0)</f>
        <v>1</v>
      </c>
      <c r="W9118" s="21" t="n">
        <f aca="false">IF(V9118=1,T9118+ROW()/10000000,0)</f>
        <v>16.8009118</v>
      </c>
    </row>
    <row r="9119" customFormat="false" ht="15" hidden="false" customHeight="false" outlineLevel="0" collapsed="false">
      <c r="A9119" s="0" t="n">
        <v>18369321</v>
      </c>
      <c r="B9119" s="0" t="s">
        <v>19099</v>
      </c>
      <c r="C9119" s="0" t="n">
        <v>1</v>
      </c>
      <c r="D9119" s="0" t="s">
        <v>19089</v>
      </c>
      <c r="E9119" s="0" t="s">
        <v>19100</v>
      </c>
      <c r="F9119" s="0" t="s">
        <v>19096</v>
      </c>
      <c r="G9119" s="0" t="s">
        <v>19097</v>
      </c>
      <c r="H9119" s="0" t="s">
        <v>2288</v>
      </c>
      <c r="I9119" s="0" t="s">
        <v>2123</v>
      </c>
      <c r="J9119" s="0" t="s">
        <v>47</v>
      </c>
      <c r="K9119" s="0" t="s">
        <v>47</v>
      </c>
      <c r="L9119" s="0" t="s">
        <v>47</v>
      </c>
      <c r="M9119" s="0" t="s">
        <v>47</v>
      </c>
      <c r="N9119" s="0" t="n">
        <v>4</v>
      </c>
      <c r="O9119" s="0" t="n">
        <v>32</v>
      </c>
      <c r="P9119" s="0" t="n">
        <v>1500</v>
      </c>
      <c r="Q9119" s="0" t="n">
        <v>3.5</v>
      </c>
      <c r="R9119" s="0" t="str">
        <f aca="false">INDEX(Lookup!$B$4:$B$18,MATCH(C9119,Lookup!$A$4:$A$18,0))</f>
        <v>India</v>
      </c>
      <c r="S9119" s="20" t="n">
        <f aca="false">INDEX(Lookup!$D$4:$D$18,MATCH(C9119,Lookup!$A$4:$A$18,0))</f>
        <v>0.012</v>
      </c>
      <c r="T9119" s="21" t="n">
        <f aca="false">ROUND(P9119*S9119,2)</f>
        <v>18</v>
      </c>
      <c r="U9119" s="21" t="n">
        <f aca="false">IF(T9119&lt;=10,1,IF(T9119&lt;=20,2,IF(T9119&lt;=30,3,IF(T9119&lt;=40,4,IF(T9119&lt;=50,5,IF(T9119&lt;=100,6,IF(T9119&lt;=250,7,8)))))))</f>
        <v>2</v>
      </c>
      <c r="V9119" s="21" t="n">
        <f aca="false">IF(AND(OR(Dashboard!$T$3="All",R9119=Dashboard!$T$3),OR(Dashboard!$T$4="All",D9119=Dashboard!$T$4)),1,0)</f>
        <v>1</v>
      </c>
      <c r="W9119" s="21" t="n">
        <f aca="false">IF(V9119=1,T9119+ROW()/10000000,0)</f>
        <v>18.0009119</v>
      </c>
    </row>
    <row r="9120" customFormat="false" ht="15" hidden="false" customHeight="false" outlineLevel="0" collapsed="false">
      <c r="A9120" s="0" t="n">
        <v>4000033</v>
      </c>
      <c r="B9120" s="0" t="s">
        <v>2357</v>
      </c>
      <c r="C9120" s="0" t="n">
        <v>1</v>
      </c>
      <c r="D9120" s="0" t="s">
        <v>19089</v>
      </c>
      <c r="E9120" s="0" t="s">
        <v>19101</v>
      </c>
      <c r="F9120" s="0" t="s">
        <v>19096</v>
      </c>
      <c r="G9120" s="0" t="s">
        <v>19097</v>
      </c>
      <c r="H9120" s="0" t="s">
        <v>2158</v>
      </c>
      <c r="I9120" s="0" t="s">
        <v>2123</v>
      </c>
      <c r="J9120" s="0" t="s">
        <v>47</v>
      </c>
      <c r="K9120" s="0" t="s">
        <v>47</v>
      </c>
      <c r="L9120" s="0" t="s">
        <v>47</v>
      </c>
      <c r="M9120" s="0" t="s">
        <v>47</v>
      </c>
      <c r="N9120" s="0" t="n">
        <v>3</v>
      </c>
      <c r="O9120" s="0" t="n">
        <v>150</v>
      </c>
      <c r="P9120" s="0" t="n">
        <v>1000</v>
      </c>
      <c r="Q9120" s="0" t="n">
        <v>3.5</v>
      </c>
      <c r="R9120" s="0" t="str">
        <f aca="false">INDEX(Lookup!$B$4:$B$18,MATCH(C9120,Lookup!$A$4:$A$18,0))</f>
        <v>India</v>
      </c>
      <c r="S9120" s="20" t="n">
        <f aca="false">INDEX(Lookup!$D$4:$D$18,MATCH(C9120,Lookup!$A$4:$A$18,0))</f>
        <v>0.012</v>
      </c>
      <c r="T9120" s="21" t="n">
        <f aca="false">ROUND(P9120*S9120,2)</f>
        <v>12</v>
      </c>
      <c r="U9120" s="21" t="n">
        <f aca="false">IF(T9120&lt;=10,1,IF(T9120&lt;=20,2,IF(T9120&lt;=30,3,IF(T9120&lt;=40,4,IF(T9120&lt;=50,5,IF(T9120&lt;=100,6,IF(T9120&lt;=250,7,8)))))))</f>
        <v>2</v>
      </c>
      <c r="V9120" s="21" t="n">
        <f aca="false">IF(AND(OR(Dashboard!$T$3="All",R9120=Dashboard!$T$3),OR(Dashboard!$T$4="All",D9120=Dashboard!$T$4)),1,0)</f>
        <v>1</v>
      </c>
      <c r="W9120" s="21" t="n">
        <f aca="false">IF(V9120=1,T9120+ROW()/10000000,0)</f>
        <v>12.000912</v>
      </c>
    </row>
    <row r="9121" customFormat="false" ht="15" hidden="false" customHeight="false" outlineLevel="0" collapsed="false">
      <c r="A9121" s="0" t="n">
        <v>18279982</v>
      </c>
      <c r="B9121" s="0" t="s">
        <v>19102</v>
      </c>
      <c r="C9121" s="0" t="n">
        <v>1</v>
      </c>
      <c r="D9121" s="0" t="s">
        <v>19089</v>
      </c>
      <c r="E9121" s="0" t="s">
        <v>19103</v>
      </c>
      <c r="F9121" s="0" t="s">
        <v>19104</v>
      </c>
      <c r="G9121" s="0" t="s">
        <v>19105</v>
      </c>
      <c r="H9121" s="0" t="s">
        <v>19106</v>
      </c>
      <c r="I9121" s="0" t="s">
        <v>2123</v>
      </c>
      <c r="J9121" s="0" t="s">
        <v>47</v>
      </c>
      <c r="K9121" s="0" t="s">
        <v>47</v>
      </c>
      <c r="L9121" s="0" t="s">
        <v>47</v>
      </c>
      <c r="M9121" s="0" t="s">
        <v>47</v>
      </c>
      <c r="N9121" s="0" t="n">
        <v>2</v>
      </c>
      <c r="O9121" s="0" t="n">
        <v>16</v>
      </c>
      <c r="P9121" s="0" t="n">
        <v>600</v>
      </c>
      <c r="Q9121" s="0" t="n">
        <v>3.4</v>
      </c>
      <c r="R9121" s="0" t="str">
        <f aca="false">INDEX(Lookup!$B$4:$B$18,MATCH(C9121,Lookup!$A$4:$A$18,0))</f>
        <v>India</v>
      </c>
      <c r="S9121" s="20" t="n">
        <f aca="false">INDEX(Lookup!$D$4:$D$18,MATCH(C9121,Lookup!$A$4:$A$18,0))</f>
        <v>0.012</v>
      </c>
      <c r="T9121" s="21" t="n">
        <f aca="false">ROUND(P9121*S9121,2)</f>
        <v>7.2</v>
      </c>
      <c r="U9121" s="21" t="n">
        <f aca="false">IF(T9121&lt;=10,1,IF(T9121&lt;=20,2,IF(T9121&lt;=30,3,IF(T9121&lt;=40,4,IF(T9121&lt;=50,5,IF(T9121&lt;=100,6,IF(T9121&lt;=250,7,8)))))))</f>
        <v>1</v>
      </c>
      <c r="V9121" s="21" t="n">
        <f aca="false">IF(AND(OR(Dashboard!$T$3="All",R9121=Dashboard!$T$3),OR(Dashboard!$T$4="All",D9121=Dashboard!$T$4)),1,0)</f>
        <v>1</v>
      </c>
      <c r="W9121" s="21" t="n">
        <f aca="false">IF(V9121=1,T9121+ROW()/10000000,0)</f>
        <v>7.2009121</v>
      </c>
    </row>
    <row r="9122" customFormat="false" ht="15" hidden="false" customHeight="false" outlineLevel="0" collapsed="false">
      <c r="A9122" s="0" t="n">
        <v>4000004</v>
      </c>
      <c r="B9122" s="0" t="s">
        <v>2294</v>
      </c>
      <c r="C9122" s="0" t="n">
        <v>1</v>
      </c>
      <c r="D9122" s="0" t="s">
        <v>19089</v>
      </c>
      <c r="E9122" s="0" t="s">
        <v>19107</v>
      </c>
      <c r="F9122" s="0" t="s">
        <v>19104</v>
      </c>
      <c r="G9122" s="0" t="s">
        <v>19105</v>
      </c>
      <c r="H9122" s="0" t="s">
        <v>402</v>
      </c>
      <c r="I9122" s="0" t="s">
        <v>2123</v>
      </c>
      <c r="J9122" s="0" t="s">
        <v>47</v>
      </c>
      <c r="K9122" s="0" t="s">
        <v>47</v>
      </c>
      <c r="L9122" s="0" t="s">
        <v>47</v>
      </c>
      <c r="M9122" s="0" t="s">
        <v>47</v>
      </c>
      <c r="N9122" s="0" t="n">
        <v>2</v>
      </c>
      <c r="O9122" s="0" t="n">
        <v>49</v>
      </c>
      <c r="P9122" s="0" t="n">
        <v>500</v>
      </c>
      <c r="Q9122" s="0" t="n">
        <v>3.3</v>
      </c>
      <c r="R9122" s="0" t="str">
        <f aca="false">INDEX(Lookup!$B$4:$B$18,MATCH(C9122,Lookup!$A$4:$A$18,0))</f>
        <v>India</v>
      </c>
      <c r="S9122" s="20" t="n">
        <f aca="false">INDEX(Lookup!$D$4:$D$18,MATCH(C9122,Lookup!$A$4:$A$18,0))</f>
        <v>0.012</v>
      </c>
      <c r="T9122" s="21" t="n">
        <f aca="false">ROUND(P9122*S9122,2)</f>
        <v>6</v>
      </c>
      <c r="U9122" s="21" t="n">
        <f aca="false">IF(T9122&lt;=10,1,IF(T9122&lt;=20,2,IF(T9122&lt;=30,3,IF(T9122&lt;=40,4,IF(T9122&lt;=50,5,IF(T9122&lt;=100,6,IF(T9122&lt;=250,7,8)))))))</f>
        <v>1</v>
      </c>
      <c r="V9122" s="21" t="n">
        <f aca="false">IF(AND(OR(Dashboard!$T$3="All",R9122=Dashboard!$T$3),OR(Dashboard!$T$4="All",D9122=Dashboard!$T$4)),1,0)</f>
        <v>1</v>
      </c>
      <c r="W9122" s="21" t="n">
        <f aca="false">IF(V9122=1,T9122+ROW()/10000000,0)</f>
        <v>6.0009122</v>
      </c>
    </row>
    <row r="9123" customFormat="false" ht="15" hidden="false" customHeight="false" outlineLevel="0" collapsed="false">
      <c r="A9123" s="0" t="n">
        <v>4000269</v>
      </c>
      <c r="B9123" s="0" t="s">
        <v>2296</v>
      </c>
      <c r="C9123" s="0" t="n">
        <v>1</v>
      </c>
      <c r="D9123" s="0" t="s">
        <v>19089</v>
      </c>
      <c r="E9123" s="0" t="s">
        <v>19108</v>
      </c>
      <c r="F9123" s="0" t="s">
        <v>19104</v>
      </c>
      <c r="G9123" s="0" t="s">
        <v>19105</v>
      </c>
      <c r="H9123" s="0" t="s">
        <v>402</v>
      </c>
      <c r="I9123" s="0" t="s">
        <v>2123</v>
      </c>
      <c r="J9123" s="0" t="s">
        <v>47</v>
      </c>
      <c r="K9123" s="0" t="s">
        <v>47</v>
      </c>
      <c r="L9123" s="0" t="s">
        <v>47</v>
      </c>
      <c r="M9123" s="0" t="s">
        <v>47</v>
      </c>
      <c r="N9123" s="0" t="n">
        <v>2</v>
      </c>
      <c r="O9123" s="0" t="n">
        <v>60</v>
      </c>
      <c r="P9123" s="0" t="n">
        <v>500</v>
      </c>
      <c r="Q9123" s="0" t="n">
        <v>3.4</v>
      </c>
      <c r="R9123" s="0" t="str">
        <f aca="false">INDEX(Lookup!$B$4:$B$18,MATCH(C9123,Lookup!$A$4:$A$18,0))</f>
        <v>India</v>
      </c>
      <c r="S9123" s="20" t="n">
        <f aca="false">INDEX(Lookup!$D$4:$D$18,MATCH(C9123,Lookup!$A$4:$A$18,0))</f>
        <v>0.012</v>
      </c>
      <c r="T9123" s="21" t="n">
        <f aca="false">ROUND(P9123*S9123,2)</f>
        <v>6</v>
      </c>
      <c r="U9123" s="21" t="n">
        <f aca="false">IF(T9123&lt;=10,1,IF(T9123&lt;=20,2,IF(T9123&lt;=30,3,IF(T9123&lt;=40,4,IF(T9123&lt;=50,5,IF(T9123&lt;=100,6,IF(T9123&lt;=250,7,8)))))))</f>
        <v>1</v>
      </c>
      <c r="V9123" s="21" t="n">
        <f aca="false">IF(AND(OR(Dashboard!$T$3="All",R9123=Dashboard!$T$3),OR(Dashboard!$T$4="All",D9123=Dashboard!$T$4)),1,0)</f>
        <v>1</v>
      </c>
      <c r="W9123" s="21" t="n">
        <f aca="false">IF(V9123=1,T9123+ROW()/10000000,0)</f>
        <v>6.0009123</v>
      </c>
    </row>
    <row r="9124" customFormat="false" ht="15" hidden="false" customHeight="false" outlineLevel="0" collapsed="false">
      <c r="A9124" s="0" t="n">
        <v>4000027</v>
      </c>
      <c r="B9124" s="0" t="s">
        <v>19109</v>
      </c>
      <c r="C9124" s="0" t="n">
        <v>1</v>
      </c>
      <c r="D9124" s="0" t="s">
        <v>19089</v>
      </c>
      <c r="E9124" s="0" t="s">
        <v>19110</v>
      </c>
      <c r="F9124" s="0" t="s">
        <v>19104</v>
      </c>
      <c r="G9124" s="0" t="s">
        <v>19105</v>
      </c>
      <c r="H9124" s="0" t="s">
        <v>4023</v>
      </c>
      <c r="I9124" s="0" t="s">
        <v>2123</v>
      </c>
      <c r="J9124" s="0" t="s">
        <v>47</v>
      </c>
      <c r="K9124" s="0" t="s">
        <v>47</v>
      </c>
      <c r="L9124" s="0" t="s">
        <v>47</v>
      </c>
      <c r="M9124" s="0" t="s">
        <v>47</v>
      </c>
      <c r="N9124" s="0" t="n">
        <v>2</v>
      </c>
      <c r="O9124" s="0" t="n">
        <v>99</v>
      </c>
      <c r="P9124" s="0" t="n">
        <v>500</v>
      </c>
      <c r="Q9124" s="0" t="n">
        <v>3.6</v>
      </c>
      <c r="R9124" s="0" t="str">
        <f aca="false">INDEX(Lookup!$B$4:$B$18,MATCH(C9124,Lookup!$A$4:$A$18,0))</f>
        <v>India</v>
      </c>
      <c r="S9124" s="20" t="n">
        <f aca="false">INDEX(Lookup!$D$4:$D$18,MATCH(C9124,Lookup!$A$4:$A$18,0))</f>
        <v>0.012</v>
      </c>
      <c r="T9124" s="21" t="n">
        <f aca="false">ROUND(P9124*S9124,2)</f>
        <v>6</v>
      </c>
      <c r="U9124" s="21" t="n">
        <f aca="false">IF(T9124&lt;=10,1,IF(T9124&lt;=20,2,IF(T9124&lt;=30,3,IF(T9124&lt;=40,4,IF(T9124&lt;=50,5,IF(T9124&lt;=100,6,IF(T9124&lt;=250,7,8)))))))</f>
        <v>1</v>
      </c>
      <c r="V9124" s="21" t="n">
        <f aca="false">IF(AND(OR(Dashboard!$T$3="All",R9124=Dashboard!$T$3),OR(Dashboard!$T$4="All",D9124=Dashboard!$T$4)),1,0)</f>
        <v>1</v>
      </c>
      <c r="W9124" s="21" t="n">
        <f aca="false">IF(V9124=1,T9124+ROW()/10000000,0)</f>
        <v>6.0009124</v>
      </c>
    </row>
    <row r="9125" customFormat="false" ht="15" hidden="false" customHeight="false" outlineLevel="0" collapsed="false">
      <c r="A9125" s="0" t="n">
        <v>4000081</v>
      </c>
      <c r="B9125" s="0" t="s">
        <v>19111</v>
      </c>
      <c r="C9125" s="0" t="n">
        <v>1</v>
      </c>
      <c r="D9125" s="0" t="s">
        <v>19089</v>
      </c>
      <c r="E9125" s="0" t="s">
        <v>19112</v>
      </c>
      <c r="F9125" s="0" t="s">
        <v>19113</v>
      </c>
      <c r="G9125" s="0" t="s">
        <v>19114</v>
      </c>
      <c r="H9125" s="0" t="s">
        <v>19115</v>
      </c>
      <c r="I9125" s="0" t="s">
        <v>2123</v>
      </c>
      <c r="J9125" s="0" t="s">
        <v>47</v>
      </c>
      <c r="K9125" s="0" t="s">
        <v>47</v>
      </c>
      <c r="L9125" s="0" t="s">
        <v>47</v>
      </c>
      <c r="M9125" s="0" t="s">
        <v>47</v>
      </c>
      <c r="N9125" s="0" t="n">
        <v>4</v>
      </c>
      <c r="O9125" s="0" t="n">
        <v>43</v>
      </c>
      <c r="P9125" s="0" t="n">
        <v>1600</v>
      </c>
      <c r="Q9125" s="0" t="n">
        <v>3.7</v>
      </c>
      <c r="R9125" s="0" t="str">
        <f aca="false">INDEX(Lookup!$B$4:$B$18,MATCH(C9125,Lookup!$A$4:$A$18,0))</f>
        <v>India</v>
      </c>
      <c r="S9125" s="20" t="n">
        <f aca="false">INDEX(Lookup!$D$4:$D$18,MATCH(C9125,Lookup!$A$4:$A$18,0))</f>
        <v>0.012</v>
      </c>
      <c r="T9125" s="21" t="n">
        <f aca="false">ROUND(P9125*S9125,2)</f>
        <v>19.2</v>
      </c>
      <c r="U9125" s="21" t="n">
        <f aca="false">IF(T9125&lt;=10,1,IF(T9125&lt;=20,2,IF(T9125&lt;=30,3,IF(T9125&lt;=40,4,IF(T9125&lt;=50,5,IF(T9125&lt;=100,6,IF(T9125&lt;=250,7,8)))))))</f>
        <v>2</v>
      </c>
      <c r="V9125" s="21" t="n">
        <f aca="false">IF(AND(OR(Dashboard!$T$3="All",R9125=Dashboard!$T$3),OR(Dashboard!$T$4="All",D9125=Dashboard!$T$4)),1,0)</f>
        <v>1</v>
      </c>
      <c r="W9125" s="21" t="n">
        <f aca="false">IF(V9125=1,T9125+ROW()/10000000,0)</f>
        <v>19.2009125</v>
      </c>
    </row>
    <row r="9126" customFormat="false" ht="15" hidden="false" customHeight="false" outlineLevel="0" collapsed="false">
      <c r="A9126" s="0" t="n">
        <v>4000069</v>
      </c>
      <c r="B9126" s="0" t="s">
        <v>5215</v>
      </c>
      <c r="C9126" s="0" t="n">
        <v>1</v>
      </c>
      <c r="D9126" s="0" t="s">
        <v>19089</v>
      </c>
      <c r="E9126" s="0" t="s">
        <v>19116</v>
      </c>
      <c r="F9126" s="0" t="s">
        <v>19117</v>
      </c>
      <c r="G9126" s="0" t="s">
        <v>19118</v>
      </c>
      <c r="H9126" s="0" t="s">
        <v>2359</v>
      </c>
      <c r="I9126" s="0" t="s">
        <v>2123</v>
      </c>
      <c r="J9126" s="0" t="s">
        <v>47</v>
      </c>
      <c r="K9126" s="0" t="s">
        <v>47</v>
      </c>
      <c r="L9126" s="0" t="s">
        <v>47</v>
      </c>
      <c r="M9126" s="0" t="s">
        <v>47</v>
      </c>
      <c r="N9126" s="0" t="n">
        <v>3</v>
      </c>
      <c r="O9126" s="0" t="n">
        <v>45</v>
      </c>
      <c r="P9126" s="0" t="n">
        <v>800</v>
      </c>
      <c r="Q9126" s="0" t="n">
        <v>3.4</v>
      </c>
      <c r="R9126" s="0" t="str">
        <f aca="false">INDEX(Lookup!$B$4:$B$18,MATCH(C9126,Lookup!$A$4:$A$18,0))</f>
        <v>India</v>
      </c>
      <c r="S9126" s="20" t="n">
        <f aca="false">INDEX(Lookup!$D$4:$D$18,MATCH(C9126,Lookup!$A$4:$A$18,0))</f>
        <v>0.012</v>
      </c>
      <c r="T9126" s="21" t="n">
        <f aca="false">ROUND(P9126*S9126,2)</f>
        <v>9.6</v>
      </c>
      <c r="U9126" s="21" t="n">
        <f aca="false">IF(T9126&lt;=10,1,IF(T9126&lt;=20,2,IF(T9126&lt;=30,3,IF(T9126&lt;=40,4,IF(T9126&lt;=50,5,IF(T9126&lt;=100,6,IF(T9126&lt;=250,7,8)))))))</f>
        <v>1</v>
      </c>
      <c r="V9126" s="21" t="n">
        <f aca="false">IF(AND(OR(Dashboard!$T$3="All",R9126=Dashboard!$T$3),OR(Dashboard!$T$4="All",D9126=Dashboard!$T$4)),1,0)</f>
        <v>1</v>
      </c>
      <c r="W9126" s="21" t="n">
        <f aca="false">IF(V9126=1,T9126+ROW()/10000000,0)</f>
        <v>9.6009126</v>
      </c>
    </row>
    <row r="9127" customFormat="false" ht="15" hidden="false" customHeight="false" outlineLevel="0" collapsed="false">
      <c r="A9127" s="0" t="n">
        <v>4000294</v>
      </c>
      <c r="B9127" s="0" t="s">
        <v>3222</v>
      </c>
      <c r="C9127" s="0" t="n">
        <v>1</v>
      </c>
      <c r="D9127" s="0" t="s">
        <v>19089</v>
      </c>
      <c r="E9127" s="0" t="s">
        <v>19119</v>
      </c>
      <c r="F9127" s="0" t="s">
        <v>19117</v>
      </c>
      <c r="G9127" s="0" t="s">
        <v>19118</v>
      </c>
      <c r="H9127" s="0" t="s">
        <v>5382</v>
      </c>
      <c r="I9127" s="0" t="s">
        <v>2123</v>
      </c>
      <c r="J9127" s="0" t="s">
        <v>47</v>
      </c>
      <c r="K9127" s="0" t="s">
        <v>47</v>
      </c>
      <c r="L9127" s="0" t="s">
        <v>47</v>
      </c>
      <c r="M9127" s="0" t="s">
        <v>47</v>
      </c>
      <c r="N9127" s="0" t="n">
        <v>2</v>
      </c>
      <c r="O9127" s="0" t="n">
        <v>69</v>
      </c>
      <c r="P9127" s="0" t="n">
        <v>450</v>
      </c>
      <c r="Q9127" s="0" t="n">
        <v>3.6</v>
      </c>
      <c r="R9127" s="0" t="str">
        <f aca="false">INDEX(Lookup!$B$4:$B$18,MATCH(C9127,Lookup!$A$4:$A$18,0))</f>
        <v>India</v>
      </c>
      <c r="S9127" s="20" t="n">
        <f aca="false">INDEX(Lookup!$D$4:$D$18,MATCH(C9127,Lookup!$A$4:$A$18,0))</f>
        <v>0.012</v>
      </c>
      <c r="T9127" s="21" t="n">
        <f aca="false">ROUND(P9127*S9127,2)</f>
        <v>5.4</v>
      </c>
      <c r="U9127" s="21" t="n">
        <f aca="false">IF(T9127&lt;=10,1,IF(T9127&lt;=20,2,IF(T9127&lt;=30,3,IF(T9127&lt;=40,4,IF(T9127&lt;=50,5,IF(T9127&lt;=100,6,IF(T9127&lt;=250,7,8)))))))</f>
        <v>1</v>
      </c>
      <c r="V9127" s="21" t="n">
        <f aca="false">IF(AND(OR(Dashboard!$T$3="All",R9127=Dashboard!$T$3),OR(Dashboard!$T$4="All",D9127=Dashboard!$T$4)),1,0)</f>
        <v>1</v>
      </c>
      <c r="W9127" s="21" t="n">
        <f aca="false">IF(V9127=1,T9127+ROW()/10000000,0)</f>
        <v>5.4009127</v>
      </c>
    </row>
    <row r="9128" customFormat="false" ht="15" hidden="false" customHeight="false" outlineLevel="0" collapsed="false">
      <c r="A9128" s="0" t="n">
        <v>4000001</v>
      </c>
      <c r="B9128" s="0" t="s">
        <v>2177</v>
      </c>
      <c r="C9128" s="0" t="n">
        <v>1</v>
      </c>
      <c r="D9128" s="0" t="s">
        <v>19089</v>
      </c>
      <c r="E9128" s="0" t="s">
        <v>19120</v>
      </c>
      <c r="F9128" s="0" t="s">
        <v>19121</v>
      </c>
      <c r="G9128" s="0" t="s">
        <v>19122</v>
      </c>
      <c r="H9128" s="0" t="s">
        <v>2288</v>
      </c>
      <c r="I9128" s="0" t="s">
        <v>2123</v>
      </c>
      <c r="J9128" s="0" t="s">
        <v>47</v>
      </c>
      <c r="K9128" s="0" t="s">
        <v>47</v>
      </c>
      <c r="L9128" s="0" t="s">
        <v>47</v>
      </c>
      <c r="M9128" s="0" t="s">
        <v>47</v>
      </c>
      <c r="N9128" s="0" t="n">
        <v>3</v>
      </c>
      <c r="O9128" s="0" t="n">
        <v>162</v>
      </c>
      <c r="P9128" s="0" t="n">
        <v>1000</v>
      </c>
      <c r="Q9128" s="0" t="n">
        <v>3.3</v>
      </c>
      <c r="R9128" s="0" t="str">
        <f aca="false">INDEX(Lookup!$B$4:$B$18,MATCH(C9128,Lookup!$A$4:$A$18,0))</f>
        <v>India</v>
      </c>
      <c r="S9128" s="20" t="n">
        <f aca="false">INDEX(Lookup!$D$4:$D$18,MATCH(C9128,Lookup!$A$4:$A$18,0))</f>
        <v>0.012</v>
      </c>
      <c r="T9128" s="21" t="n">
        <f aca="false">ROUND(P9128*S9128,2)</f>
        <v>12</v>
      </c>
      <c r="U9128" s="21" t="n">
        <f aca="false">IF(T9128&lt;=10,1,IF(T9128&lt;=20,2,IF(T9128&lt;=30,3,IF(T9128&lt;=40,4,IF(T9128&lt;=50,5,IF(T9128&lt;=100,6,IF(T9128&lt;=250,7,8)))))))</f>
        <v>2</v>
      </c>
      <c r="V9128" s="21" t="n">
        <f aca="false">IF(AND(OR(Dashboard!$T$3="All",R9128=Dashboard!$T$3),OR(Dashboard!$T$4="All",D9128=Dashboard!$T$4)),1,0)</f>
        <v>1</v>
      </c>
      <c r="W9128" s="21" t="n">
        <f aca="false">IF(V9128=1,T9128+ROW()/10000000,0)</f>
        <v>12.0009128</v>
      </c>
    </row>
    <row r="9129" customFormat="false" ht="15" hidden="false" customHeight="false" outlineLevel="0" collapsed="false">
      <c r="A9129" s="0" t="n">
        <v>4000030</v>
      </c>
      <c r="B9129" s="0" t="s">
        <v>12986</v>
      </c>
      <c r="C9129" s="0" t="n">
        <v>1</v>
      </c>
      <c r="D9129" s="0" t="s">
        <v>19089</v>
      </c>
      <c r="E9129" s="0" t="s">
        <v>19123</v>
      </c>
      <c r="F9129" s="0" t="s">
        <v>19121</v>
      </c>
      <c r="G9129" s="0" t="s">
        <v>19122</v>
      </c>
      <c r="H9129" s="0" t="s">
        <v>2279</v>
      </c>
      <c r="I9129" s="0" t="s">
        <v>2123</v>
      </c>
      <c r="J9129" s="0" t="s">
        <v>47</v>
      </c>
      <c r="K9129" s="0" t="s">
        <v>47</v>
      </c>
      <c r="L9129" s="0" t="s">
        <v>47</v>
      </c>
      <c r="M9129" s="0" t="s">
        <v>47</v>
      </c>
      <c r="N9129" s="0" t="n">
        <v>2</v>
      </c>
      <c r="O9129" s="0" t="n">
        <v>74</v>
      </c>
      <c r="P9129" s="0" t="n">
        <v>600</v>
      </c>
      <c r="Q9129" s="0" t="n">
        <v>3.3</v>
      </c>
      <c r="R9129" s="0" t="str">
        <f aca="false">INDEX(Lookup!$B$4:$B$18,MATCH(C9129,Lookup!$A$4:$A$18,0))</f>
        <v>India</v>
      </c>
      <c r="S9129" s="20" t="n">
        <f aca="false">INDEX(Lookup!$D$4:$D$18,MATCH(C9129,Lookup!$A$4:$A$18,0))</f>
        <v>0.012</v>
      </c>
      <c r="T9129" s="21" t="n">
        <f aca="false">ROUND(P9129*S9129,2)</f>
        <v>7.2</v>
      </c>
      <c r="U9129" s="21" t="n">
        <f aca="false">IF(T9129&lt;=10,1,IF(T9129&lt;=20,2,IF(T9129&lt;=30,3,IF(T9129&lt;=40,4,IF(T9129&lt;=50,5,IF(T9129&lt;=100,6,IF(T9129&lt;=250,7,8)))))))</f>
        <v>1</v>
      </c>
      <c r="V9129" s="21" t="n">
        <f aca="false">IF(AND(OR(Dashboard!$T$3="All",R9129=Dashboard!$T$3),OR(Dashboard!$T$4="All",D9129=Dashboard!$T$4)),1,0)</f>
        <v>1</v>
      </c>
      <c r="W9129" s="21" t="n">
        <f aca="false">IF(V9129=1,T9129+ROW()/10000000,0)</f>
        <v>7.2009129</v>
      </c>
    </row>
    <row r="9130" customFormat="false" ht="15" hidden="false" customHeight="false" outlineLevel="0" collapsed="false">
      <c r="A9130" s="0" t="n">
        <v>4000018</v>
      </c>
      <c r="B9130" s="0" t="s">
        <v>19124</v>
      </c>
      <c r="C9130" s="0" t="n">
        <v>1</v>
      </c>
      <c r="D9130" s="0" t="s">
        <v>19089</v>
      </c>
      <c r="E9130" s="0" t="s">
        <v>19125</v>
      </c>
      <c r="F9130" s="0" t="s">
        <v>19121</v>
      </c>
      <c r="G9130" s="0" t="s">
        <v>19122</v>
      </c>
      <c r="H9130" s="0" t="s">
        <v>8140</v>
      </c>
      <c r="I9130" s="0" t="s">
        <v>2123</v>
      </c>
      <c r="J9130" s="0" t="s">
        <v>47</v>
      </c>
      <c r="K9130" s="0" t="s">
        <v>47</v>
      </c>
      <c r="L9130" s="0" t="s">
        <v>47</v>
      </c>
      <c r="M9130" s="0" t="s">
        <v>47</v>
      </c>
      <c r="N9130" s="0" t="n">
        <v>3</v>
      </c>
      <c r="O9130" s="0" t="n">
        <v>107</v>
      </c>
      <c r="P9130" s="0" t="n">
        <v>1000</v>
      </c>
      <c r="Q9130" s="0" t="n">
        <v>3.6</v>
      </c>
      <c r="R9130" s="0" t="str">
        <f aca="false">INDEX(Lookup!$B$4:$B$18,MATCH(C9130,Lookup!$A$4:$A$18,0))</f>
        <v>India</v>
      </c>
      <c r="S9130" s="20" t="n">
        <f aca="false">INDEX(Lookup!$D$4:$D$18,MATCH(C9130,Lookup!$A$4:$A$18,0))</f>
        <v>0.012</v>
      </c>
      <c r="T9130" s="21" t="n">
        <f aca="false">ROUND(P9130*S9130,2)</f>
        <v>12</v>
      </c>
      <c r="U9130" s="21" t="n">
        <f aca="false">IF(T9130&lt;=10,1,IF(T9130&lt;=20,2,IF(T9130&lt;=30,3,IF(T9130&lt;=40,4,IF(T9130&lt;=50,5,IF(T9130&lt;=100,6,IF(T9130&lt;=250,7,8)))))))</f>
        <v>2</v>
      </c>
      <c r="V9130" s="21" t="n">
        <f aca="false">IF(AND(OR(Dashboard!$T$3="All",R9130=Dashboard!$T$3),OR(Dashboard!$T$4="All",D9130=Dashboard!$T$4)),1,0)</f>
        <v>1</v>
      </c>
      <c r="W9130" s="21" t="n">
        <f aca="false">IF(V9130=1,T9130+ROW()/10000000,0)</f>
        <v>12.000913</v>
      </c>
    </row>
    <row r="9131" customFormat="false" ht="15" hidden="false" customHeight="false" outlineLevel="0" collapsed="false">
      <c r="A9131" s="0" t="n">
        <v>4000222</v>
      </c>
      <c r="B9131" s="0" t="s">
        <v>19126</v>
      </c>
      <c r="C9131" s="0" t="n">
        <v>1</v>
      </c>
      <c r="D9131" s="0" t="s">
        <v>19089</v>
      </c>
      <c r="E9131" s="0" t="s">
        <v>19127</v>
      </c>
      <c r="F9131" s="0" t="s">
        <v>19128</v>
      </c>
      <c r="G9131" s="0" t="s">
        <v>19129</v>
      </c>
      <c r="H9131" s="0" t="s">
        <v>2185</v>
      </c>
      <c r="I9131" s="0" t="s">
        <v>2123</v>
      </c>
      <c r="J9131" s="0" t="s">
        <v>47</v>
      </c>
      <c r="K9131" s="0" t="s">
        <v>47</v>
      </c>
      <c r="L9131" s="0" t="s">
        <v>47</v>
      </c>
      <c r="M9131" s="0" t="s">
        <v>47</v>
      </c>
      <c r="N9131" s="0" t="n">
        <v>2</v>
      </c>
      <c r="O9131" s="0" t="n">
        <v>75</v>
      </c>
      <c r="P9131" s="0" t="n">
        <v>600</v>
      </c>
      <c r="Q9131" s="0" t="n">
        <v>3.6</v>
      </c>
      <c r="R9131" s="0" t="str">
        <f aca="false">INDEX(Lookup!$B$4:$B$18,MATCH(C9131,Lookup!$A$4:$A$18,0))</f>
        <v>India</v>
      </c>
      <c r="S9131" s="20" t="n">
        <f aca="false">INDEX(Lookup!$D$4:$D$18,MATCH(C9131,Lookup!$A$4:$A$18,0))</f>
        <v>0.012</v>
      </c>
      <c r="T9131" s="21" t="n">
        <f aca="false">ROUND(P9131*S9131,2)</f>
        <v>7.2</v>
      </c>
      <c r="U9131" s="21" t="n">
        <f aca="false">IF(T9131&lt;=10,1,IF(T9131&lt;=20,2,IF(T9131&lt;=30,3,IF(T9131&lt;=40,4,IF(T9131&lt;=50,5,IF(T9131&lt;=100,6,IF(T9131&lt;=250,7,8)))))))</f>
        <v>1</v>
      </c>
      <c r="V9131" s="21" t="n">
        <f aca="false">IF(AND(OR(Dashboard!$T$3="All",R9131=Dashboard!$T$3),OR(Dashboard!$T$4="All",D9131=Dashboard!$T$4)),1,0)</f>
        <v>1</v>
      </c>
      <c r="W9131" s="21" t="n">
        <f aca="false">IF(V9131=1,T9131+ROW()/10000000,0)</f>
        <v>7.2009131</v>
      </c>
    </row>
    <row r="9132" customFormat="false" ht="15" hidden="false" customHeight="false" outlineLevel="0" collapsed="false">
      <c r="A9132" s="0" t="n">
        <v>4000031</v>
      </c>
      <c r="B9132" s="0" t="s">
        <v>19130</v>
      </c>
      <c r="C9132" s="0" t="n">
        <v>1</v>
      </c>
      <c r="D9132" s="0" t="s">
        <v>19089</v>
      </c>
      <c r="E9132" s="0" t="s">
        <v>19131</v>
      </c>
      <c r="F9132" s="0" t="s">
        <v>19132</v>
      </c>
      <c r="G9132" s="0" t="s">
        <v>19133</v>
      </c>
      <c r="H9132" s="0" t="s">
        <v>2398</v>
      </c>
      <c r="I9132" s="0" t="s">
        <v>2123</v>
      </c>
      <c r="J9132" s="0" t="s">
        <v>47</v>
      </c>
      <c r="K9132" s="0" t="s">
        <v>47</v>
      </c>
      <c r="L9132" s="0" t="s">
        <v>47</v>
      </c>
      <c r="M9132" s="0" t="s">
        <v>47</v>
      </c>
      <c r="N9132" s="0" t="n">
        <v>3</v>
      </c>
      <c r="O9132" s="0" t="n">
        <v>151</v>
      </c>
      <c r="P9132" s="0" t="n">
        <v>1200</v>
      </c>
      <c r="Q9132" s="0" t="n">
        <v>3.5</v>
      </c>
      <c r="R9132" s="0" t="str">
        <f aca="false">INDEX(Lookup!$B$4:$B$18,MATCH(C9132,Lookup!$A$4:$A$18,0))</f>
        <v>India</v>
      </c>
      <c r="S9132" s="20" t="n">
        <f aca="false">INDEX(Lookup!$D$4:$D$18,MATCH(C9132,Lookup!$A$4:$A$18,0))</f>
        <v>0.012</v>
      </c>
      <c r="T9132" s="21" t="n">
        <f aca="false">ROUND(P9132*S9132,2)</f>
        <v>14.4</v>
      </c>
      <c r="U9132" s="21" t="n">
        <f aca="false">IF(T9132&lt;=10,1,IF(T9132&lt;=20,2,IF(T9132&lt;=30,3,IF(T9132&lt;=40,4,IF(T9132&lt;=50,5,IF(T9132&lt;=100,6,IF(T9132&lt;=250,7,8)))))))</f>
        <v>2</v>
      </c>
      <c r="V9132" s="21" t="n">
        <f aca="false">IF(AND(OR(Dashboard!$T$3="All",R9132=Dashboard!$T$3),OR(Dashboard!$T$4="All",D9132=Dashboard!$T$4)),1,0)</f>
        <v>1</v>
      </c>
      <c r="W9132" s="21" t="n">
        <f aca="false">IF(V9132=1,T9132+ROW()/10000000,0)</f>
        <v>14.4009132</v>
      </c>
    </row>
    <row r="9133" customFormat="false" ht="15" hidden="false" customHeight="false" outlineLevel="0" collapsed="false">
      <c r="A9133" s="0" t="n">
        <v>4000015</v>
      </c>
      <c r="B9133" s="0" t="s">
        <v>19134</v>
      </c>
      <c r="C9133" s="0" t="n">
        <v>1</v>
      </c>
      <c r="D9133" s="0" t="s">
        <v>19089</v>
      </c>
      <c r="E9133" s="0" t="s">
        <v>19135</v>
      </c>
      <c r="F9133" s="0" t="s">
        <v>19136</v>
      </c>
      <c r="G9133" s="0" t="s">
        <v>19137</v>
      </c>
      <c r="H9133" s="0" t="s">
        <v>2288</v>
      </c>
      <c r="I9133" s="0" t="s">
        <v>2123</v>
      </c>
      <c r="J9133" s="0" t="s">
        <v>47</v>
      </c>
      <c r="K9133" s="0" t="s">
        <v>47</v>
      </c>
      <c r="L9133" s="0" t="s">
        <v>47</v>
      </c>
      <c r="M9133" s="0" t="s">
        <v>47</v>
      </c>
      <c r="N9133" s="0" t="n">
        <v>2</v>
      </c>
      <c r="O9133" s="0" t="n">
        <v>61</v>
      </c>
      <c r="P9133" s="0" t="n">
        <v>700</v>
      </c>
      <c r="Q9133" s="0" t="n">
        <v>3.4</v>
      </c>
      <c r="R9133" s="0" t="str">
        <f aca="false">INDEX(Lookup!$B$4:$B$18,MATCH(C9133,Lookup!$A$4:$A$18,0))</f>
        <v>India</v>
      </c>
      <c r="S9133" s="20" t="n">
        <f aca="false">INDEX(Lookup!$D$4:$D$18,MATCH(C9133,Lookup!$A$4:$A$18,0))</f>
        <v>0.012</v>
      </c>
      <c r="T9133" s="21" t="n">
        <f aca="false">ROUND(P9133*S9133,2)</f>
        <v>8.4</v>
      </c>
      <c r="U9133" s="21" t="n">
        <f aca="false">IF(T9133&lt;=10,1,IF(T9133&lt;=20,2,IF(T9133&lt;=30,3,IF(T9133&lt;=40,4,IF(T9133&lt;=50,5,IF(T9133&lt;=100,6,IF(T9133&lt;=250,7,8)))))))</f>
        <v>1</v>
      </c>
      <c r="V9133" s="21" t="n">
        <f aca="false">IF(AND(OR(Dashboard!$T$3="All",R9133=Dashboard!$T$3),OR(Dashboard!$T$4="All",D9133=Dashboard!$T$4)),1,0)</f>
        <v>1</v>
      </c>
      <c r="W9133" s="21" t="n">
        <f aca="false">IF(V9133=1,T9133+ROW()/10000000,0)</f>
        <v>8.4009133</v>
      </c>
    </row>
    <row r="9134" customFormat="false" ht="15" hidden="false" customHeight="false" outlineLevel="0" collapsed="false">
      <c r="A9134" s="0" t="n">
        <v>4000007</v>
      </c>
      <c r="B9134" s="0" t="s">
        <v>19138</v>
      </c>
      <c r="C9134" s="0" t="n">
        <v>1</v>
      </c>
      <c r="D9134" s="0" t="s">
        <v>19089</v>
      </c>
      <c r="E9134" s="0" t="s">
        <v>19139</v>
      </c>
      <c r="F9134" s="0" t="s">
        <v>19136</v>
      </c>
      <c r="G9134" s="0" t="s">
        <v>19137</v>
      </c>
      <c r="H9134" s="0" t="s">
        <v>2293</v>
      </c>
      <c r="I9134" s="0" t="s">
        <v>2123</v>
      </c>
      <c r="J9134" s="0" t="s">
        <v>47</v>
      </c>
      <c r="K9134" s="0" t="s">
        <v>47</v>
      </c>
      <c r="L9134" s="0" t="s">
        <v>47</v>
      </c>
      <c r="M9134" s="0" t="s">
        <v>47</v>
      </c>
      <c r="N9134" s="0" t="n">
        <v>2</v>
      </c>
      <c r="O9134" s="0" t="n">
        <v>64</v>
      </c>
      <c r="P9134" s="0" t="n">
        <v>500</v>
      </c>
      <c r="Q9134" s="0" t="n">
        <v>3.1</v>
      </c>
      <c r="R9134" s="0" t="str">
        <f aca="false">INDEX(Lookup!$B$4:$B$18,MATCH(C9134,Lookup!$A$4:$A$18,0))</f>
        <v>India</v>
      </c>
      <c r="S9134" s="20" t="n">
        <f aca="false">INDEX(Lookup!$D$4:$D$18,MATCH(C9134,Lookup!$A$4:$A$18,0))</f>
        <v>0.012</v>
      </c>
      <c r="T9134" s="21" t="n">
        <f aca="false">ROUND(P9134*S9134,2)</f>
        <v>6</v>
      </c>
      <c r="U9134" s="21" t="n">
        <f aca="false">IF(T9134&lt;=10,1,IF(T9134&lt;=20,2,IF(T9134&lt;=30,3,IF(T9134&lt;=40,4,IF(T9134&lt;=50,5,IF(T9134&lt;=100,6,IF(T9134&lt;=250,7,8)))))))</f>
        <v>1</v>
      </c>
      <c r="V9134" s="21" t="n">
        <f aca="false">IF(AND(OR(Dashboard!$T$3="All",R9134=Dashboard!$T$3),OR(Dashboard!$T$4="All",D9134=Dashboard!$T$4)),1,0)</f>
        <v>1</v>
      </c>
      <c r="W9134" s="21" t="n">
        <f aca="false">IF(V9134=1,T9134+ROW()/10000000,0)</f>
        <v>6.0009134</v>
      </c>
    </row>
    <row r="9135" customFormat="false" ht="15" hidden="false" customHeight="false" outlineLevel="0" collapsed="false">
      <c r="A9135" s="0" t="n">
        <v>18343124</v>
      </c>
      <c r="B9135" s="0" t="s">
        <v>19140</v>
      </c>
      <c r="C9135" s="0" t="n">
        <v>1</v>
      </c>
      <c r="D9135" s="0" t="s">
        <v>19089</v>
      </c>
      <c r="E9135" s="0" t="s">
        <v>19141</v>
      </c>
      <c r="F9135" s="0" t="s">
        <v>19136</v>
      </c>
      <c r="G9135" s="0" t="s">
        <v>19137</v>
      </c>
      <c r="H9135" s="0" t="s">
        <v>2288</v>
      </c>
      <c r="I9135" s="0" t="s">
        <v>2123</v>
      </c>
      <c r="J9135" s="0" t="s">
        <v>47</v>
      </c>
      <c r="K9135" s="0" t="s">
        <v>47</v>
      </c>
      <c r="L9135" s="0" t="s">
        <v>47</v>
      </c>
      <c r="M9135" s="0" t="s">
        <v>47</v>
      </c>
      <c r="N9135" s="0" t="n">
        <v>2</v>
      </c>
      <c r="O9135" s="0" t="n">
        <v>45</v>
      </c>
      <c r="P9135" s="0" t="n">
        <v>700</v>
      </c>
      <c r="Q9135" s="0" t="n">
        <v>3.5</v>
      </c>
      <c r="R9135" s="0" t="str">
        <f aca="false">INDEX(Lookup!$B$4:$B$18,MATCH(C9135,Lookup!$A$4:$A$18,0))</f>
        <v>India</v>
      </c>
      <c r="S9135" s="20" t="n">
        <f aca="false">INDEX(Lookup!$D$4:$D$18,MATCH(C9135,Lookup!$A$4:$A$18,0))</f>
        <v>0.012</v>
      </c>
      <c r="T9135" s="21" t="n">
        <f aca="false">ROUND(P9135*S9135,2)</f>
        <v>8.4</v>
      </c>
      <c r="U9135" s="21" t="n">
        <f aca="false">IF(T9135&lt;=10,1,IF(T9135&lt;=20,2,IF(T9135&lt;=30,3,IF(T9135&lt;=40,4,IF(T9135&lt;=50,5,IF(T9135&lt;=100,6,IF(T9135&lt;=250,7,8)))))))</f>
        <v>1</v>
      </c>
      <c r="V9135" s="21" t="n">
        <f aca="false">IF(AND(OR(Dashboard!$T$3="All",R9135=Dashboard!$T$3),OR(Dashboard!$T$4="All",D9135=Dashboard!$T$4)),1,0)</f>
        <v>1</v>
      </c>
      <c r="W9135" s="21" t="n">
        <f aca="false">IF(V9135=1,T9135+ROW()/10000000,0)</f>
        <v>8.4009135</v>
      </c>
    </row>
    <row r="9136" customFormat="false" ht="15" hidden="false" customHeight="false" outlineLevel="0" collapsed="false">
      <c r="A9136" s="0" t="n">
        <v>3700010</v>
      </c>
      <c r="B9136" s="0" t="s">
        <v>19142</v>
      </c>
      <c r="C9136" s="0" t="n">
        <v>1</v>
      </c>
      <c r="D9136" s="0" t="s">
        <v>19143</v>
      </c>
      <c r="E9136" s="0" t="s">
        <v>19144</v>
      </c>
      <c r="F9136" s="0" t="s">
        <v>19145</v>
      </c>
      <c r="G9136" s="0" t="s">
        <v>19146</v>
      </c>
      <c r="H9136" s="0" t="s">
        <v>156</v>
      </c>
      <c r="I9136" s="0" t="s">
        <v>2123</v>
      </c>
      <c r="J9136" s="0" t="s">
        <v>47</v>
      </c>
      <c r="K9136" s="0" t="s">
        <v>47</v>
      </c>
      <c r="L9136" s="0" t="s">
        <v>47</v>
      </c>
      <c r="M9136" s="0" t="s">
        <v>47</v>
      </c>
      <c r="N9136" s="0" t="n">
        <v>1</v>
      </c>
      <c r="O9136" s="0" t="n">
        <v>173</v>
      </c>
      <c r="P9136" s="0" t="n">
        <v>150</v>
      </c>
      <c r="Q9136" s="0" t="n">
        <v>3.8</v>
      </c>
      <c r="R9136" s="0" t="str">
        <f aca="false">INDEX(Lookup!$B$4:$B$18,MATCH(C9136,Lookup!$A$4:$A$18,0))</f>
        <v>India</v>
      </c>
      <c r="S9136" s="20" t="n">
        <f aca="false">INDEX(Lookup!$D$4:$D$18,MATCH(C9136,Lookup!$A$4:$A$18,0))</f>
        <v>0.012</v>
      </c>
      <c r="T9136" s="21" t="n">
        <f aca="false">ROUND(P9136*S9136,2)</f>
        <v>1.8</v>
      </c>
      <c r="U9136" s="21" t="n">
        <f aca="false">IF(T9136&lt;=10,1,IF(T9136&lt;=20,2,IF(T9136&lt;=30,3,IF(T9136&lt;=40,4,IF(T9136&lt;=50,5,IF(T9136&lt;=100,6,IF(T9136&lt;=250,7,8)))))))</f>
        <v>1</v>
      </c>
      <c r="V9136" s="21" t="n">
        <f aca="false">IF(AND(OR(Dashboard!$T$3="All",R9136=Dashboard!$T$3),OR(Dashboard!$T$4="All",D9136=Dashboard!$T$4)),1,0)</f>
        <v>1</v>
      </c>
      <c r="W9136" s="21" t="n">
        <f aca="false">IF(V9136=1,T9136+ROW()/10000000,0)</f>
        <v>1.8009136</v>
      </c>
    </row>
    <row r="9137" customFormat="false" ht="15" hidden="false" customHeight="false" outlineLevel="0" collapsed="false">
      <c r="A9137" s="0" t="n">
        <v>3700009</v>
      </c>
      <c r="B9137" s="0" t="s">
        <v>19147</v>
      </c>
      <c r="C9137" s="0" t="n">
        <v>1</v>
      </c>
      <c r="D9137" s="0" t="s">
        <v>19143</v>
      </c>
      <c r="E9137" s="0" t="s">
        <v>19148</v>
      </c>
      <c r="F9137" s="0" t="s">
        <v>19145</v>
      </c>
      <c r="G9137" s="0" t="s">
        <v>19146</v>
      </c>
      <c r="H9137" s="0" t="s">
        <v>2210</v>
      </c>
      <c r="I9137" s="0" t="s">
        <v>2123</v>
      </c>
      <c r="J9137" s="0" t="s">
        <v>47</v>
      </c>
      <c r="K9137" s="0" t="s">
        <v>47</v>
      </c>
      <c r="L9137" s="0" t="s">
        <v>47</v>
      </c>
      <c r="M9137" s="0" t="s">
        <v>47</v>
      </c>
      <c r="N9137" s="0" t="n">
        <v>4</v>
      </c>
      <c r="O9137" s="0" t="n">
        <v>513</v>
      </c>
      <c r="P9137" s="0" t="n">
        <v>1000</v>
      </c>
      <c r="Q9137" s="0" t="n">
        <v>3.8</v>
      </c>
      <c r="R9137" s="0" t="str">
        <f aca="false">INDEX(Lookup!$B$4:$B$18,MATCH(C9137,Lookup!$A$4:$A$18,0))</f>
        <v>India</v>
      </c>
      <c r="S9137" s="20" t="n">
        <f aca="false">INDEX(Lookup!$D$4:$D$18,MATCH(C9137,Lookup!$A$4:$A$18,0))</f>
        <v>0.012</v>
      </c>
      <c r="T9137" s="21" t="n">
        <f aca="false">ROUND(P9137*S9137,2)</f>
        <v>12</v>
      </c>
      <c r="U9137" s="21" t="n">
        <f aca="false">IF(T9137&lt;=10,1,IF(T9137&lt;=20,2,IF(T9137&lt;=30,3,IF(T9137&lt;=40,4,IF(T9137&lt;=50,5,IF(T9137&lt;=100,6,IF(T9137&lt;=250,7,8)))))))</f>
        <v>2</v>
      </c>
      <c r="V9137" s="21" t="n">
        <f aca="false">IF(AND(OR(Dashboard!$T$3="All",R9137=Dashboard!$T$3),OR(Dashboard!$T$4="All",D9137=Dashboard!$T$4)),1,0)</f>
        <v>1</v>
      </c>
      <c r="W9137" s="21" t="n">
        <f aca="false">IF(V9137=1,T9137+ROW()/10000000,0)</f>
        <v>12.0009137</v>
      </c>
    </row>
    <row r="9138" customFormat="false" ht="15" hidden="false" customHeight="false" outlineLevel="0" collapsed="false">
      <c r="A9138" s="0" t="n">
        <v>18427467</v>
      </c>
      <c r="B9138" s="0" t="s">
        <v>19149</v>
      </c>
      <c r="C9138" s="0" t="n">
        <v>1</v>
      </c>
      <c r="D9138" s="0" t="s">
        <v>19143</v>
      </c>
      <c r="E9138" s="0" t="s">
        <v>19150</v>
      </c>
      <c r="F9138" s="0" t="s">
        <v>19151</v>
      </c>
      <c r="G9138" s="0" t="s">
        <v>19152</v>
      </c>
      <c r="H9138" s="0" t="s">
        <v>19153</v>
      </c>
      <c r="I9138" s="0" t="s">
        <v>2123</v>
      </c>
      <c r="J9138" s="0" t="s">
        <v>47</v>
      </c>
      <c r="K9138" s="0" t="s">
        <v>47</v>
      </c>
      <c r="L9138" s="0" t="s">
        <v>47</v>
      </c>
      <c r="M9138" s="0" t="s">
        <v>47</v>
      </c>
      <c r="N9138" s="0" t="n">
        <v>2</v>
      </c>
      <c r="O9138" s="0" t="n">
        <v>36</v>
      </c>
      <c r="P9138" s="0" t="n">
        <v>250</v>
      </c>
      <c r="Q9138" s="0" t="n">
        <v>3.7</v>
      </c>
      <c r="R9138" s="0" t="str">
        <f aca="false">INDEX(Lookup!$B$4:$B$18,MATCH(C9138,Lookup!$A$4:$A$18,0))</f>
        <v>India</v>
      </c>
      <c r="S9138" s="20" t="n">
        <f aca="false">INDEX(Lookup!$D$4:$D$18,MATCH(C9138,Lookup!$A$4:$A$18,0))</f>
        <v>0.012</v>
      </c>
      <c r="T9138" s="21" t="n">
        <f aca="false">ROUND(P9138*S9138,2)</f>
        <v>3</v>
      </c>
      <c r="U9138" s="21" t="n">
        <f aca="false">IF(T9138&lt;=10,1,IF(T9138&lt;=20,2,IF(T9138&lt;=30,3,IF(T9138&lt;=40,4,IF(T9138&lt;=50,5,IF(T9138&lt;=100,6,IF(T9138&lt;=250,7,8)))))))</f>
        <v>1</v>
      </c>
      <c r="V9138" s="21" t="n">
        <f aca="false">IF(AND(OR(Dashboard!$T$3="All",R9138=Dashboard!$T$3),OR(Dashboard!$T$4="All",D9138=Dashboard!$T$4)),1,0)</f>
        <v>1</v>
      </c>
      <c r="W9138" s="21" t="n">
        <f aca="false">IF(V9138=1,T9138+ROW()/10000000,0)</f>
        <v>3.0009138</v>
      </c>
    </row>
    <row r="9139" customFormat="false" ht="15" hidden="false" customHeight="false" outlineLevel="0" collapsed="false">
      <c r="A9139" s="0" t="n">
        <v>3700024</v>
      </c>
      <c r="B9139" s="0" t="s">
        <v>19154</v>
      </c>
      <c r="C9139" s="0" t="n">
        <v>1</v>
      </c>
      <c r="D9139" s="0" t="s">
        <v>19143</v>
      </c>
      <c r="E9139" s="0" t="s">
        <v>19155</v>
      </c>
      <c r="F9139" s="0" t="s">
        <v>19156</v>
      </c>
      <c r="G9139" s="0" t="s">
        <v>19157</v>
      </c>
      <c r="H9139" s="0" t="s">
        <v>19158</v>
      </c>
      <c r="I9139" s="0" t="s">
        <v>2123</v>
      </c>
      <c r="J9139" s="0" t="s">
        <v>47</v>
      </c>
      <c r="K9139" s="0" t="s">
        <v>47</v>
      </c>
      <c r="L9139" s="0" t="s">
        <v>47</v>
      </c>
      <c r="M9139" s="0" t="s">
        <v>47</v>
      </c>
      <c r="N9139" s="0" t="n">
        <v>4</v>
      </c>
      <c r="O9139" s="0" t="n">
        <v>328</v>
      </c>
      <c r="P9139" s="0" t="n">
        <v>1400</v>
      </c>
      <c r="Q9139" s="0" t="n">
        <v>3.5</v>
      </c>
      <c r="R9139" s="0" t="str">
        <f aca="false">INDEX(Lookup!$B$4:$B$18,MATCH(C9139,Lookup!$A$4:$A$18,0))</f>
        <v>India</v>
      </c>
      <c r="S9139" s="20" t="n">
        <f aca="false">INDEX(Lookup!$D$4:$D$18,MATCH(C9139,Lookup!$A$4:$A$18,0))</f>
        <v>0.012</v>
      </c>
      <c r="T9139" s="21" t="n">
        <f aca="false">ROUND(P9139*S9139,2)</f>
        <v>16.8</v>
      </c>
      <c r="U9139" s="21" t="n">
        <f aca="false">IF(T9139&lt;=10,1,IF(T9139&lt;=20,2,IF(T9139&lt;=30,3,IF(T9139&lt;=40,4,IF(T9139&lt;=50,5,IF(T9139&lt;=100,6,IF(T9139&lt;=250,7,8)))))))</f>
        <v>2</v>
      </c>
      <c r="V9139" s="21" t="n">
        <f aca="false">IF(AND(OR(Dashboard!$T$3="All",R9139=Dashboard!$T$3),OR(Dashboard!$T$4="All",D9139=Dashboard!$T$4)),1,0)</f>
        <v>1</v>
      </c>
      <c r="W9139" s="21" t="n">
        <f aca="false">IF(V9139=1,T9139+ROW()/10000000,0)</f>
        <v>16.8009139</v>
      </c>
    </row>
    <row r="9140" customFormat="false" ht="15" hidden="false" customHeight="false" outlineLevel="0" collapsed="false">
      <c r="A9140" s="0" t="n">
        <v>3700056</v>
      </c>
      <c r="B9140" s="0" t="s">
        <v>19159</v>
      </c>
      <c r="C9140" s="0" t="n">
        <v>1</v>
      </c>
      <c r="D9140" s="0" t="s">
        <v>19143</v>
      </c>
      <c r="E9140" s="0" t="s">
        <v>19160</v>
      </c>
      <c r="F9140" s="0" t="s">
        <v>4505</v>
      </c>
      <c r="G9140" s="0" t="s">
        <v>19161</v>
      </c>
      <c r="H9140" s="0" t="s">
        <v>2769</v>
      </c>
      <c r="I9140" s="0" t="s">
        <v>2123</v>
      </c>
      <c r="J9140" s="0" t="s">
        <v>47</v>
      </c>
      <c r="K9140" s="0" t="s">
        <v>47</v>
      </c>
      <c r="L9140" s="0" t="s">
        <v>47</v>
      </c>
      <c r="M9140" s="0" t="s">
        <v>47</v>
      </c>
      <c r="N9140" s="0" t="n">
        <v>3</v>
      </c>
      <c r="O9140" s="0" t="n">
        <v>199</v>
      </c>
      <c r="P9140" s="0" t="n">
        <v>700</v>
      </c>
      <c r="Q9140" s="0" t="n">
        <v>3.8</v>
      </c>
      <c r="R9140" s="0" t="str">
        <f aca="false">INDEX(Lookup!$B$4:$B$18,MATCH(C9140,Lookup!$A$4:$A$18,0))</f>
        <v>India</v>
      </c>
      <c r="S9140" s="20" t="n">
        <f aca="false">INDEX(Lookup!$D$4:$D$18,MATCH(C9140,Lookup!$A$4:$A$18,0))</f>
        <v>0.012</v>
      </c>
      <c r="T9140" s="21" t="n">
        <f aca="false">ROUND(P9140*S9140,2)</f>
        <v>8.4</v>
      </c>
      <c r="U9140" s="21" t="n">
        <f aca="false">IF(T9140&lt;=10,1,IF(T9140&lt;=20,2,IF(T9140&lt;=30,3,IF(T9140&lt;=40,4,IF(T9140&lt;=50,5,IF(T9140&lt;=100,6,IF(T9140&lt;=250,7,8)))))))</f>
        <v>1</v>
      </c>
      <c r="V9140" s="21" t="n">
        <f aca="false">IF(AND(OR(Dashboard!$T$3="All",R9140=Dashboard!$T$3),OR(Dashboard!$T$4="All",D9140=Dashboard!$T$4)),1,0)</f>
        <v>1</v>
      </c>
      <c r="W9140" s="21" t="n">
        <f aca="false">IF(V9140=1,T9140+ROW()/10000000,0)</f>
        <v>8.400914</v>
      </c>
    </row>
    <row r="9141" customFormat="false" ht="15" hidden="false" customHeight="false" outlineLevel="0" collapsed="false">
      <c r="A9141" s="0" t="n">
        <v>3700408</v>
      </c>
      <c r="B9141" s="0" t="s">
        <v>19162</v>
      </c>
      <c r="C9141" s="0" t="n">
        <v>1</v>
      </c>
      <c r="D9141" s="0" t="s">
        <v>19143</v>
      </c>
      <c r="E9141" s="0" t="s">
        <v>19163</v>
      </c>
      <c r="F9141" s="0" t="s">
        <v>4505</v>
      </c>
      <c r="G9141" s="0" t="s">
        <v>19161</v>
      </c>
      <c r="H9141" s="0" t="s">
        <v>2210</v>
      </c>
      <c r="I9141" s="0" t="s">
        <v>2123</v>
      </c>
      <c r="J9141" s="0" t="s">
        <v>47</v>
      </c>
      <c r="K9141" s="0" t="s">
        <v>47</v>
      </c>
      <c r="L9141" s="0" t="s">
        <v>47</v>
      </c>
      <c r="M9141" s="0" t="s">
        <v>47</v>
      </c>
      <c r="N9141" s="0" t="n">
        <v>3</v>
      </c>
      <c r="O9141" s="0" t="n">
        <v>97</v>
      </c>
      <c r="P9141" s="0" t="n">
        <v>600</v>
      </c>
      <c r="Q9141" s="0" t="n">
        <v>3.6</v>
      </c>
      <c r="R9141" s="0" t="str">
        <f aca="false">INDEX(Lookup!$B$4:$B$18,MATCH(C9141,Lookup!$A$4:$A$18,0))</f>
        <v>India</v>
      </c>
      <c r="S9141" s="20" t="n">
        <f aca="false">INDEX(Lookup!$D$4:$D$18,MATCH(C9141,Lookup!$A$4:$A$18,0))</f>
        <v>0.012</v>
      </c>
      <c r="T9141" s="21" t="n">
        <f aca="false">ROUND(P9141*S9141,2)</f>
        <v>7.2</v>
      </c>
      <c r="U9141" s="21" t="n">
        <f aca="false">IF(T9141&lt;=10,1,IF(T9141&lt;=20,2,IF(T9141&lt;=30,3,IF(T9141&lt;=40,4,IF(T9141&lt;=50,5,IF(T9141&lt;=100,6,IF(T9141&lt;=250,7,8)))))))</f>
        <v>1</v>
      </c>
      <c r="V9141" s="21" t="n">
        <f aca="false">IF(AND(OR(Dashboard!$T$3="All",R9141=Dashboard!$T$3),OR(Dashboard!$T$4="All",D9141=Dashboard!$T$4)),1,0)</f>
        <v>1</v>
      </c>
      <c r="W9141" s="21" t="n">
        <f aca="false">IF(V9141=1,T9141+ROW()/10000000,0)</f>
        <v>7.2009141</v>
      </c>
    </row>
    <row r="9142" customFormat="false" ht="15" hidden="false" customHeight="false" outlineLevel="0" collapsed="false">
      <c r="A9142" s="0" t="n">
        <v>3700017</v>
      </c>
      <c r="B9142" s="0" t="s">
        <v>19164</v>
      </c>
      <c r="C9142" s="0" t="n">
        <v>1</v>
      </c>
      <c r="D9142" s="0" t="s">
        <v>19143</v>
      </c>
      <c r="E9142" s="0" t="s">
        <v>19165</v>
      </c>
      <c r="F9142" s="0" t="s">
        <v>4505</v>
      </c>
      <c r="G9142" s="0" t="s">
        <v>19161</v>
      </c>
      <c r="H9142" s="0" t="s">
        <v>177</v>
      </c>
      <c r="I9142" s="0" t="s">
        <v>2123</v>
      </c>
      <c r="J9142" s="0" t="s">
        <v>47</v>
      </c>
      <c r="K9142" s="0" t="s">
        <v>47</v>
      </c>
      <c r="L9142" s="0" t="s">
        <v>47</v>
      </c>
      <c r="M9142" s="0" t="s">
        <v>47</v>
      </c>
      <c r="N9142" s="0" t="n">
        <v>3</v>
      </c>
      <c r="O9142" s="0" t="n">
        <v>275</v>
      </c>
      <c r="P9142" s="0" t="n">
        <v>900</v>
      </c>
      <c r="Q9142" s="0" t="n">
        <v>3.6</v>
      </c>
      <c r="R9142" s="0" t="str">
        <f aca="false">INDEX(Lookup!$B$4:$B$18,MATCH(C9142,Lookup!$A$4:$A$18,0))</f>
        <v>India</v>
      </c>
      <c r="S9142" s="20" t="n">
        <f aca="false">INDEX(Lookup!$D$4:$D$18,MATCH(C9142,Lookup!$A$4:$A$18,0))</f>
        <v>0.012</v>
      </c>
      <c r="T9142" s="21" t="n">
        <f aca="false">ROUND(P9142*S9142,2)</f>
        <v>10.8</v>
      </c>
      <c r="U9142" s="21" t="n">
        <f aca="false">IF(T9142&lt;=10,1,IF(T9142&lt;=20,2,IF(T9142&lt;=30,3,IF(T9142&lt;=40,4,IF(T9142&lt;=50,5,IF(T9142&lt;=100,6,IF(T9142&lt;=250,7,8)))))))</f>
        <v>2</v>
      </c>
      <c r="V9142" s="21" t="n">
        <f aca="false">IF(AND(OR(Dashboard!$T$3="All",R9142=Dashboard!$T$3),OR(Dashboard!$T$4="All",D9142=Dashboard!$T$4)),1,0)</f>
        <v>1</v>
      </c>
      <c r="W9142" s="21" t="n">
        <f aca="false">IF(V9142=1,T9142+ROW()/10000000,0)</f>
        <v>10.8009142</v>
      </c>
    </row>
    <row r="9143" customFormat="false" ht="15" hidden="false" customHeight="false" outlineLevel="0" collapsed="false">
      <c r="A9143" s="0" t="n">
        <v>3700050</v>
      </c>
      <c r="B9143" s="0" t="s">
        <v>17874</v>
      </c>
      <c r="C9143" s="0" t="n">
        <v>1</v>
      </c>
      <c r="D9143" s="0" t="s">
        <v>19143</v>
      </c>
      <c r="E9143" s="0" t="s">
        <v>19166</v>
      </c>
      <c r="F9143" s="0" t="s">
        <v>4505</v>
      </c>
      <c r="G9143" s="0" t="s">
        <v>19161</v>
      </c>
      <c r="H9143" s="0" t="s">
        <v>19167</v>
      </c>
      <c r="I9143" s="0" t="s">
        <v>2123</v>
      </c>
      <c r="J9143" s="0" t="s">
        <v>47</v>
      </c>
      <c r="K9143" s="0" t="s">
        <v>47</v>
      </c>
      <c r="L9143" s="0" t="s">
        <v>47</v>
      </c>
      <c r="M9143" s="0" t="s">
        <v>47</v>
      </c>
      <c r="N9143" s="0" t="n">
        <v>2</v>
      </c>
      <c r="O9143" s="0" t="n">
        <v>791</v>
      </c>
      <c r="P9143" s="0" t="n">
        <v>400</v>
      </c>
      <c r="Q9143" s="0" t="n">
        <v>4.1</v>
      </c>
      <c r="R9143" s="0" t="str">
        <f aca="false">INDEX(Lookup!$B$4:$B$18,MATCH(C9143,Lookup!$A$4:$A$18,0))</f>
        <v>India</v>
      </c>
      <c r="S9143" s="20" t="n">
        <f aca="false">INDEX(Lookup!$D$4:$D$18,MATCH(C9143,Lookup!$A$4:$A$18,0))</f>
        <v>0.012</v>
      </c>
      <c r="T9143" s="21" t="n">
        <f aca="false">ROUND(P9143*S9143,2)</f>
        <v>4.8</v>
      </c>
      <c r="U9143" s="21" t="n">
        <f aca="false">IF(T9143&lt;=10,1,IF(T9143&lt;=20,2,IF(T9143&lt;=30,3,IF(T9143&lt;=40,4,IF(T9143&lt;=50,5,IF(T9143&lt;=100,6,IF(T9143&lt;=250,7,8)))))))</f>
        <v>1</v>
      </c>
      <c r="V9143" s="21" t="n">
        <f aca="false">IF(AND(OR(Dashboard!$T$3="All",R9143=Dashboard!$T$3),OR(Dashboard!$T$4="All",D9143=Dashboard!$T$4)),1,0)</f>
        <v>1</v>
      </c>
      <c r="W9143" s="21" t="n">
        <f aca="false">IF(V9143=1,T9143+ROW()/10000000,0)</f>
        <v>4.8009143</v>
      </c>
    </row>
    <row r="9144" customFormat="false" ht="15" hidden="false" customHeight="false" outlineLevel="0" collapsed="false">
      <c r="A9144" s="0" t="n">
        <v>3700041</v>
      </c>
      <c r="B9144" s="0" t="s">
        <v>19168</v>
      </c>
      <c r="C9144" s="0" t="n">
        <v>1</v>
      </c>
      <c r="D9144" s="0" t="s">
        <v>19143</v>
      </c>
      <c r="E9144" s="0" t="s">
        <v>19160</v>
      </c>
      <c r="F9144" s="0" t="s">
        <v>4505</v>
      </c>
      <c r="G9144" s="0" t="s">
        <v>19161</v>
      </c>
      <c r="H9144" s="0" t="s">
        <v>1830</v>
      </c>
      <c r="I9144" s="0" t="s">
        <v>2123</v>
      </c>
      <c r="J9144" s="0" t="s">
        <v>47</v>
      </c>
      <c r="K9144" s="0" t="s">
        <v>47</v>
      </c>
      <c r="L9144" s="0" t="s">
        <v>47</v>
      </c>
      <c r="M9144" s="0" t="s">
        <v>47</v>
      </c>
      <c r="N9144" s="0" t="n">
        <v>2</v>
      </c>
      <c r="O9144" s="0" t="n">
        <v>656</v>
      </c>
      <c r="P9144" s="0" t="n">
        <v>300</v>
      </c>
      <c r="Q9144" s="0" t="n">
        <v>4.2</v>
      </c>
      <c r="R9144" s="0" t="str">
        <f aca="false">INDEX(Lookup!$B$4:$B$18,MATCH(C9144,Lookup!$A$4:$A$18,0))</f>
        <v>India</v>
      </c>
      <c r="S9144" s="20" t="n">
        <f aca="false">INDEX(Lookup!$D$4:$D$18,MATCH(C9144,Lookup!$A$4:$A$18,0))</f>
        <v>0.012</v>
      </c>
      <c r="T9144" s="21" t="n">
        <f aca="false">ROUND(P9144*S9144,2)</f>
        <v>3.6</v>
      </c>
      <c r="U9144" s="21" t="n">
        <f aca="false">IF(T9144&lt;=10,1,IF(T9144&lt;=20,2,IF(T9144&lt;=30,3,IF(T9144&lt;=40,4,IF(T9144&lt;=50,5,IF(T9144&lt;=100,6,IF(T9144&lt;=250,7,8)))))))</f>
        <v>1</v>
      </c>
      <c r="V9144" s="21" t="n">
        <f aca="false">IF(AND(OR(Dashboard!$T$3="All",R9144=Dashboard!$T$3),OR(Dashboard!$T$4="All",D9144=Dashboard!$T$4)),1,0)</f>
        <v>1</v>
      </c>
      <c r="W9144" s="21" t="n">
        <f aca="false">IF(V9144=1,T9144+ROW()/10000000,0)</f>
        <v>3.6009144</v>
      </c>
    </row>
    <row r="9145" customFormat="false" ht="15" hidden="false" customHeight="false" outlineLevel="0" collapsed="false">
      <c r="A9145" s="0" t="n">
        <v>3700387</v>
      </c>
      <c r="B9145" s="0" t="s">
        <v>19169</v>
      </c>
      <c r="C9145" s="0" t="n">
        <v>1</v>
      </c>
      <c r="D9145" s="0" t="s">
        <v>19143</v>
      </c>
      <c r="E9145" s="0" t="s">
        <v>19170</v>
      </c>
      <c r="F9145" s="0" t="s">
        <v>19171</v>
      </c>
      <c r="G9145" s="0" t="s">
        <v>19172</v>
      </c>
      <c r="H9145" s="0" t="s">
        <v>19173</v>
      </c>
      <c r="I9145" s="0" t="s">
        <v>2123</v>
      </c>
      <c r="J9145" s="0" t="s">
        <v>47</v>
      </c>
      <c r="K9145" s="0" t="s">
        <v>47</v>
      </c>
      <c r="L9145" s="0" t="s">
        <v>47</v>
      </c>
      <c r="M9145" s="0" t="s">
        <v>47</v>
      </c>
      <c r="N9145" s="0" t="n">
        <v>4</v>
      </c>
      <c r="O9145" s="0" t="n">
        <v>189</v>
      </c>
      <c r="P9145" s="0" t="n">
        <v>1500</v>
      </c>
      <c r="Q9145" s="0" t="n">
        <v>3.8</v>
      </c>
      <c r="R9145" s="0" t="str">
        <f aca="false">INDEX(Lookup!$B$4:$B$18,MATCH(C9145,Lookup!$A$4:$A$18,0))</f>
        <v>India</v>
      </c>
      <c r="S9145" s="20" t="n">
        <f aca="false">INDEX(Lookup!$D$4:$D$18,MATCH(C9145,Lookup!$A$4:$A$18,0))</f>
        <v>0.012</v>
      </c>
      <c r="T9145" s="21" t="n">
        <f aca="false">ROUND(P9145*S9145,2)</f>
        <v>18</v>
      </c>
      <c r="U9145" s="21" t="n">
        <f aca="false">IF(T9145&lt;=10,1,IF(T9145&lt;=20,2,IF(T9145&lt;=30,3,IF(T9145&lt;=40,4,IF(T9145&lt;=50,5,IF(T9145&lt;=100,6,IF(T9145&lt;=250,7,8)))))))</f>
        <v>2</v>
      </c>
      <c r="V9145" s="21" t="n">
        <f aca="false">IF(AND(OR(Dashboard!$T$3="All",R9145=Dashboard!$T$3),OR(Dashboard!$T$4="All",D9145=Dashboard!$T$4)),1,0)</f>
        <v>1</v>
      </c>
      <c r="W9145" s="21" t="n">
        <f aca="false">IF(V9145=1,T9145+ROW()/10000000,0)</f>
        <v>18.0009145</v>
      </c>
    </row>
    <row r="9146" customFormat="false" ht="15" hidden="false" customHeight="false" outlineLevel="0" collapsed="false">
      <c r="A9146" s="0" t="n">
        <v>3700036</v>
      </c>
      <c r="B9146" s="0" t="s">
        <v>19174</v>
      </c>
      <c r="C9146" s="0" t="n">
        <v>1</v>
      </c>
      <c r="D9146" s="0" t="s">
        <v>19143</v>
      </c>
      <c r="E9146" s="0" t="s">
        <v>19170</v>
      </c>
      <c r="F9146" s="0" t="s">
        <v>19171</v>
      </c>
      <c r="G9146" s="0" t="s">
        <v>19172</v>
      </c>
      <c r="H9146" s="0" t="s">
        <v>19175</v>
      </c>
      <c r="I9146" s="0" t="s">
        <v>2123</v>
      </c>
      <c r="J9146" s="0" t="s">
        <v>47</v>
      </c>
      <c r="K9146" s="0" t="s">
        <v>47</v>
      </c>
      <c r="L9146" s="0" t="s">
        <v>47</v>
      </c>
      <c r="M9146" s="0" t="s">
        <v>47</v>
      </c>
      <c r="N9146" s="0" t="n">
        <v>4</v>
      </c>
      <c r="O9146" s="0" t="n">
        <v>192</v>
      </c>
      <c r="P9146" s="0" t="n">
        <v>1500</v>
      </c>
      <c r="Q9146" s="0" t="n">
        <v>3.8</v>
      </c>
      <c r="R9146" s="0" t="str">
        <f aca="false">INDEX(Lookup!$B$4:$B$18,MATCH(C9146,Lookup!$A$4:$A$18,0))</f>
        <v>India</v>
      </c>
      <c r="S9146" s="20" t="n">
        <f aca="false">INDEX(Lookup!$D$4:$D$18,MATCH(C9146,Lookup!$A$4:$A$18,0))</f>
        <v>0.012</v>
      </c>
      <c r="T9146" s="21" t="n">
        <f aca="false">ROUND(P9146*S9146,2)</f>
        <v>18</v>
      </c>
      <c r="U9146" s="21" t="n">
        <f aca="false">IF(T9146&lt;=10,1,IF(T9146&lt;=20,2,IF(T9146&lt;=30,3,IF(T9146&lt;=40,4,IF(T9146&lt;=50,5,IF(T9146&lt;=100,6,IF(T9146&lt;=250,7,8)))))))</f>
        <v>2</v>
      </c>
      <c r="V9146" s="21" t="n">
        <f aca="false">IF(AND(OR(Dashboard!$T$3="All",R9146=Dashboard!$T$3),OR(Dashboard!$T$4="All",D9146=Dashboard!$T$4)),1,0)</f>
        <v>1</v>
      </c>
      <c r="W9146" s="21" t="n">
        <f aca="false">IF(V9146=1,T9146+ROW()/10000000,0)</f>
        <v>18.0009146</v>
      </c>
    </row>
    <row r="9147" customFormat="false" ht="15" hidden="false" customHeight="false" outlineLevel="0" collapsed="false">
      <c r="A9147" s="0" t="n">
        <v>3700049</v>
      </c>
      <c r="B9147" s="0" t="s">
        <v>19176</v>
      </c>
      <c r="C9147" s="0" t="n">
        <v>1</v>
      </c>
      <c r="D9147" s="0" t="s">
        <v>19143</v>
      </c>
      <c r="E9147" s="0" t="s">
        <v>19177</v>
      </c>
      <c r="F9147" s="0" t="s">
        <v>19178</v>
      </c>
      <c r="G9147" s="0" t="s">
        <v>19179</v>
      </c>
      <c r="H9147" s="0" t="s">
        <v>2274</v>
      </c>
      <c r="I9147" s="0" t="s">
        <v>2123</v>
      </c>
      <c r="J9147" s="0" t="s">
        <v>47</v>
      </c>
      <c r="K9147" s="0" t="s">
        <v>47</v>
      </c>
      <c r="L9147" s="0" t="s">
        <v>47</v>
      </c>
      <c r="M9147" s="0" t="s">
        <v>47</v>
      </c>
      <c r="N9147" s="0" t="n">
        <v>4</v>
      </c>
      <c r="O9147" s="0" t="n">
        <v>535</v>
      </c>
      <c r="P9147" s="0" t="n">
        <v>1500</v>
      </c>
      <c r="Q9147" s="0" t="n">
        <v>3.9</v>
      </c>
      <c r="R9147" s="0" t="str">
        <f aca="false">INDEX(Lookup!$B$4:$B$18,MATCH(C9147,Lookup!$A$4:$A$18,0))</f>
        <v>India</v>
      </c>
      <c r="S9147" s="20" t="n">
        <f aca="false">INDEX(Lookup!$D$4:$D$18,MATCH(C9147,Lookup!$A$4:$A$18,0))</f>
        <v>0.012</v>
      </c>
      <c r="T9147" s="21" t="n">
        <f aca="false">ROUND(P9147*S9147,2)</f>
        <v>18</v>
      </c>
      <c r="U9147" s="21" t="n">
        <f aca="false">IF(T9147&lt;=10,1,IF(T9147&lt;=20,2,IF(T9147&lt;=30,3,IF(T9147&lt;=40,4,IF(T9147&lt;=50,5,IF(T9147&lt;=100,6,IF(T9147&lt;=250,7,8)))))))</f>
        <v>2</v>
      </c>
      <c r="V9147" s="21" t="n">
        <f aca="false">IF(AND(OR(Dashboard!$T$3="All",R9147=Dashboard!$T$3),OR(Dashboard!$T$4="All",D9147=Dashboard!$T$4)),1,0)</f>
        <v>1</v>
      </c>
      <c r="W9147" s="21" t="n">
        <f aca="false">IF(V9147=1,T9147+ROW()/10000000,0)</f>
        <v>18.0009147</v>
      </c>
    </row>
    <row r="9148" customFormat="false" ht="15" hidden="false" customHeight="false" outlineLevel="0" collapsed="false">
      <c r="A9148" s="0" t="n">
        <v>3700069</v>
      </c>
      <c r="B9148" s="0" t="s">
        <v>19180</v>
      </c>
      <c r="C9148" s="0" t="n">
        <v>1</v>
      </c>
      <c r="D9148" s="0" t="s">
        <v>19143</v>
      </c>
      <c r="E9148" s="0" t="s">
        <v>19181</v>
      </c>
      <c r="F9148" s="0" t="s">
        <v>19182</v>
      </c>
      <c r="G9148" s="0" t="s">
        <v>19183</v>
      </c>
      <c r="H9148" s="0" t="s">
        <v>153</v>
      </c>
      <c r="I9148" s="0" t="s">
        <v>2123</v>
      </c>
      <c r="J9148" s="0" t="s">
        <v>47</v>
      </c>
      <c r="K9148" s="0" t="s">
        <v>47</v>
      </c>
      <c r="L9148" s="0" t="s">
        <v>47</v>
      </c>
      <c r="M9148" s="0" t="s">
        <v>47</v>
      </c>
      <c r="N9148" s="0" t="n">
        <v>2</v>
      </c>
      <c r="O9148" s="0" t="n">
        <v>875</v>
      </c>
      <c r="P9148" s="0" t="n">
        <v>450</v>
      </c>
      <c r="Q9148" s="0" t="n">
        <v>3.1</v>
      </c>
      <c r="R9148" s="0" t="str">
        <f aca="false">INDEX(Lookup!$B$4:$B$18,MATCH(C9148,Lookup!$A$4:$A$18,0))</f>
        <v>India</v>
      </c>
      <c r="S9148" s="20" t="n">
        <f aca="false">INDEX(Lookup!$D$4:$D$18,MATCH(C9148,Lookup!$A$4:$A$18,0))</f>
        <v>0.012</v>
      </c>
      <c r="T9148" s="21" t="n">
        <f aca="false">ROUND(P9148*S9148,2)</f>
        <v>5.4</v>
      </c>
      <c r="U9148" s="21" t="n">
        <f aca="false">IF(T9148&lt;=10,1,IF(T9148&lt;=20,2,IF(T9148&lt;=30,3,IF(T9148&lt;=40,4,IF(T9148&lt;=50,5,IF(T9148&lt;=100,6,IF(T9148&lt;=250,7,8)))))))</f>
        <v>1</v>
      </c>
      <c r="V9148" s="21" t="n">
        <f aca="false">IF(AND(OR(Dashboard!$T$3="All",R9148=Dashboard!$T$3),OR(Dashboard!$T$4="All",D9148=Dashboard!$T$4)),1,0)</f>
        <v>1</v>
      </c>
      <c r="W9148" s="21" t="n">
        <f aca="false">IF(V9148=1,T9148+ROW()/10000000,0)</f>
        <v>5.4009148</v>
      </c>
    </row>
    <row r="9149" customFormat="false" ht="15" hidden="false" customHeight="false" outlineLevel="0" collapsed="false">
      <c r="A9149" s="0" t="n">
        <v>3700160</v>
      </c>
      <c r="B9149" s="0" t="s">
        <v>6872</v>
      </c>
      <c r="C9149" s="0" t="n">
        <v>1</v>
      </c>
      <c r="D9149" s="0" t="s">
        <v>19143</v>
      </c>
      <c r="E9149" s="0" t="s">
        <v>19184</v>
      </c>
      <c r="F9149" s="0" t="s">
        <v>19182</v>
      </c>
      <c r="G9149" s="0" t="s">
        <v>19183</v>
      </c>
      <c r="H9149" s="0" t="s">
        <v>19185</v>
      </c>
      <c r="I9149" s="0" t="s">
        <v>2123</v>
      </c>
      <c r="J9149" s="0" t="s">
        <v>47</v>
      </c>
      <c r="K9149" s="0" t="s">
        <v>47</v>
      </c>
      <c r="L9149" s="0" t="s">
        <v>47</v>
      </c>
      <c r="M9149" s="0" t="s">
        <v>47</v>
      </c>
      <c r="N9149" s="0" t="n">
        <v>4</v>
      </c>
      <c r="O9149" s="0" t="n">
        <v>228</v>
      </c>
      <c r="P9149" s="0" t="n">
        <v>1200</v>
      </c>
      <c r="Q9149" s="0" t="n">
        <v>3.4</v>
      </c>
      <c r="R9149" s="0" t="str">
        <f aca="false">INDEX(Lookup!$B$4:$B$18,MATCH(C9149,Lookup!$A$4:$A$18,0))</f>
        <v>India</v>
      </c>
      <c r="S9149" s="20" t="n">
        <f aca="false">INDEX(Lookup!$D$4:$D$18,MATCH(C9149,Lookup!$A$4:$A$18,0))</f>
        <v>0.012</v>
      </c>
      <c r="T9149" s="21" t="n">
        <f aca="false">ROUND(P9149*S9149,2)</f>
        <v>14.4</v>
      </c>
      <c r="U9149" s="21" t="n">
        <f aca="false">IF(T9149&lt;=10,1,IF(T9149&lt;=20,2,IF(T9149&lt;=30,3,IF(T9149&lt;=40,4,IF(T9149&lt;=50,5,IF(T9149&lt;=100,6,IF(T9149&lt;=250,7,8)))))))</f>
        <v>2</v>
      </c>
      <c r="V9149" s="21" t="n">
        <f aca="false">IF(AND(OR(Dashboard!$T$3="All",R9149=Dashboard!$T$3),OR(Dashboard!$T$4="All",D9149=Dashboard!$T$4)),1,0)</f>
        <v>1</v>
      </c>
      <c r="W9149" s="21" t="n">
        <f aca="false">IF(V9149=1,T9149+ROW()/10000000,0)</f>
        <v>14.4009149</v>
      </c>
    </row>
    <row r="9150" customFormat="false" ht="15" hidden="false" customHeight="false" outlineLevel="0" collapsed="false">
      <c r="A9150" s="0" t="n">
        <v>18378803</v>
      </c>
      <c r="B9150" s="0" t="s">
        <v>19186</v>
      </c>
      <c r="C9150" s="0" t="n">
        <v>1</v>
      </c>
      <c r="D9150" s="0" t="s">
        <v>19143</v>
      </c>
      <c r="E9150" s="0" t="s">
        <v>19187</v>
      </c>
      <c r="F9150" s="0" t="s">
        <v>19182</v>
      </c>
      <c r="G9150" s="0" t="s">
        <v>19183</v>
      </c>
      <c r="H9150" s="0" t="s">
        <v>2128</v>
      </c>
      <c r="I9150" s="0" t="s">
        <v>2123</v>
      </c>
      <c r="J9150" s="0" t="s">
        <v>47</v>
      </c>
      <c r="K9150" s="0" t="s">
        <v>47</v>
      </c>
      <c r="L9150" s="0" t="s">
        <v>47</v>
      </c>
      <c r="M9150" s="0" t="s">
        <v>47</v>
      </c>
      <c r="N9150" s="0" t="n">
        <v>3</v>
      </c>
      <c r="O9150" s="0" t="n">
        <v>124</v>
      </c>
      <c r="P9150" s="0" t="n">
        <v>800</v>
      </c>
      <c r="Q9150" s="0" t="n">
        <v>3.7</v>
      </c>
      <c r="R9150" s="0" t="str">
        <f aca="false">INDEX(Lookup!$B$4:$B$18,MATCH(C9150,Lookup!$A$4:$A$18,0))</f>
        <v>India</v>
      </c>
      <c r="S9150" s="20" t="n">
        <f aca="false">INDEX(Lookup!$D$4:$D$18,MATCH(C9150,Lookup!$A$4:$A$18,0))</f>
        <v>0.012</v>
      </c>
      <c r="T9150" s="21" t="n">
        <f aca="false">ROUND(P9150*S9150,2)</f>
        <v>9.6</v>
      </c>
      <c r="U9150" s="21" t="n">
        <f aca="false">IF(T9150&lt;=10,1,IF(T9150&lt;=20,2,IF(T9150&lt;=30,3,IF(T9150&lt;=40,4,IF(T9150&lt;=50,5,IF(T9150&lt;=100,6,IF(T9150&lt;=250,7,8)))))))</f>
        <v>1</v>
      </c>
      <c r="V9150" s="21" t="n">
        <f aca="false">IF(AND(OR(Dashboard!$T$3="All",R9150=Dashboard!$T$3),OR(Dashboard!$T$4="All",D9150=Dashboard!$T$4)),1,0)</f>
        <v>1</v>
      </c>
      <c r="W9150" s="21" t="n">
        <f aca="false">IF(V9150=1,T9150+ROW()/10000000,0)</f>
        <v>9.600915</v>
      </c>
    </row>
    <row r="9151" customFormat="false" ht="15" hidden="false" customHeight="false" outlineLevel="0" collapsed="false">
      <c r="A9151" s="0" t="n">
        <v>3700051</v>
      </c>
      <c r="B9151" s="0" t="s">
        <v>19188</v>
      </c>
      <c r="C9151" s="0" t="n">
        <v>1</v>
      </c>
      <c r="D9151" s="0" t="s">
        <v>19143</v>
      </c>
      <c r="E9151" s="0" t="s">
        <v>19189</v>
      </c>
      <c r="F9151" s="0" t="s">
        <v>19182</v>
      </c>
      <c r="G9151" s="0" t="s">
        <v>19183</v>
      </c>
      <c r="H9151" s="0" t="s">
        <v>153</v>
      </c>
      <c r="I9151" s="0" t="s">
        <v>2123</v>
      </c>
      <c r="J9151" s="0" t="s">
        <v>47</v>
      </c>
      <c r="K9151" s="0" t="s">
        <v>47</v>
      </c>
      <c r="L9151" s="0" t="s">
        <v>47</v>
      </c>
      <c r="M9151" s="0" t="s">
        <v>47</v>
      </c>
      <c r="N9151" s="0" t="n">
        <v>3</v>
      </c>
      <c r="O9151" s="0" t="n">
        <v>298</v>
      </c>
      <c r="P9151" s="0" t="n">
        <v>800</v>
      </c>
      <c r="Q9151" s="0" t="n">
        <v>3.5</v>
      </c>
      <c r="R9151" s="0" t="str">
        <f aca="false">INDEX(Lookup!$B$4:$B$18,MATCH(C9151,Lookup!$A$4:$A$18,0))</f>
        <v>India</v>
      </c>
      <c r="S9151" s="20" t="n">
        <f aca="false">INDEX(Lookup!$D$4:$D$18,MATCH(C9151,Lookup!$A$4:$A$18,0))</f>
        <v>0.012</v>
      </c>
      <c r="T9151" s="21" t="n">
        <f aca="false">ROUND(P9151*S9151,2)</f>
        <v>9.6</v>
      </c>
      <c r="U9151" s="21" t="n">
        <f aca="false">IF(T9151&lt;=10,1,IF(T9151&lt;=20,2,IF(T9151&lt;=30,3,IF(T9151&lt;=40,4,IF(T9151&lt;=50,5,IF(T9151&lt;=100,6,IF(T9151&lt;=250,7,8)))))))</f>
        <v>1</v>
      </c>
      <c r="V9151" s="21" t="n">
        <f aca="false">IF(AND(OR(Dashboard!$T$3="All",R9151=Dashboard!$T$3),OR(Dashboard!$T$4="All",D9151=Dashboard!$T$4)),1,0)</f>
        <v>1</v>
      </c>
      <c r="W9151" s="21" t="n">
        <f aca="false">IF(V9151=1,T9151+ROW()/10000000,0)</f>
        <v>9.6009151</v>
      </c>
    </row>
    <row r="9152" customFormat="false" ht="15" hidden="false" customHeight="false" outlineLevel="0" collapsed="false">
      <c r="A9152" s="0" t="n">
        <v>3700037</v>
      </c>
      <c r="B9152" s="0" t="s">
        <v>19190</v>
      </c>
      <c r="C9152" s="0" t="n">
        <v>1</v>
      </c>
      <c r="D9152" s="0" t="s">
        <v>19143</v>
      </c>
      <c r="E9152" s="0" t="s">
        <v>19191</v>
      </c>
      <c r="F9152" s="0" t="s">
        <v>19182</v>
      </c>
      <c r="G9152" s="0" t="s">
        <v>19183</v>
      </c>
      <c r="H9152" s="0" t="s">
        <v>19192</v>
      </c>
      <c r="I9152" s="0" t="s">
        <v>2123</v>
      </c>
      <c r="J9152" s="0" t="s">
        <v>47</v>
      </c>
      <c r="K9152" s="0" t="s">
        <v>47</v>
      </c>
      <c r="L9152" s="0" t="s">
        <v>47</v>
      </c>
      <c r="M9152" s="0" t="s">
        <v>47</v>
      </c>
      <c r="N9152" s="0" t="n">
        <v>4</v>
      </c>
      <c r="O9152" s="0" t="n">
        <v>456</v>
      </c>
      <c r="P9152" s="0" t="n">
        <v>1500</v>
      </c>
      <c r="Q9152" s="0" t="n">
        <v>3.8</v>
      </c>
      <c r="R9152" s="0" t="str">
        <f aca="false">INDEX(Lookup!$B$4:$B$18,MATCH(C9152,Lookup!$A$4:$A$18,0))</f>
        <v>India</v>
      </c>
      <c r="S9152" s="20" t="n">
        <f aca="false">INDEX(Lookup!$D$4:$D$18,MATCH(C9152,Lookup!$A$4:$A$18,0))</f>
        <v>0.012</v>
      </c>
      <c r="T9152" s="21" t="n">
        <f aca="false">ROUND(P9152*S9152,2)</f>
        <v>18</v>
      </c>
      <c r="U9152" s="21" t="n">
        <f aca="false">IF(T9152&lt;=10,1,IF(T9152&lt;=20,2,IF(T9152&lt;=30,3,IF(T9152&lt;=40,4,IF(T9152&lt;=50,5,IF(T9152&lt;=100,6,IF(T9152&lt;=250,7,8)))))))</f>
        <v>2</v>
      </c>
      <c r="V9152" s="21" t="n">
        <f aca="false">IF(AND(OR(Dashboard!$T$3="All",R9152=Dashboard!$T$3),OR(Dashboard!$T$4="All",D9152=Dashboard!$T$4)),1,0)</f>
        <v>1</v>
      </c>
      <c r="W9152" s="21" t="n">
        <f aca="false">IF(V9152=1,T9152+ROW()/10000000,0)</f>
        <v>18.0009152</v>
      </c>
    </row>
    <row r="9153" customFormat="false" ht="15" hidden="false" customHeight="false" outlineLevel="0" collapsed="false">
      <c r="A9153" s="0" t="n">
        <v>3700019</v>
      </c>
      <c r="B9153" s="0" t="s">
        <v>19193</v>
      </c>
      <c r="C9153" s="0" t="n">
        <v>1</v>
      </c>
      <c r="D9153" s="0" t="s">
        <v>19143</v>
      </c>
      <c r="E9153" s="0" t="s">
        <v>19194</v>
      </c>
      <c r="F9153" s="0" t="s">
        <v>19182</v>
      </c>
      <c r="G9153" s="0" t="s">
        <v>19183</v>
      </c>
      <c r="H9153" s="0" t="s">
        <v>19195</v>
      </c>
      <c r="I9153" s="0" t="s">
        <v>2123</v>
      </c>
      <c r="J9153" s="0" t="s">
        <v>47</v>
      </c>
      <c r="K9153" s="0" t="s">
        <v>47</v>
      </c>
      <c r="L9153" s="0" t="s">
        <v>47</v>
      </c>
      <c r="M9153" s="0" t="s">
        <v>47</v>
      </c>
      <c r="N9153" s="0" t="n">
        <v>4</v>
      </c>
      <c r="O9153" s="0" t="n">
        <v>225</v>
      </c>
      <c r="P9153" s="0" t="n">
        <v>1200</v>
      </c>
      <c r="Q9153" s="0" t="n">
        <v>3.5</v>
      </c>
      <c r="R9153" s="0" t="str">
        <f aca="false">INDEX(Lookup!$B$4:$B$18,MATCH(C9153,Lookup!$A$4:$A$18,0))</f>
        <v>India</v>
      </c>
      <c r="S9153" s="20" t="n">
        <f aca="false">INDEX(Lookup!$D$4:$D$18,MATCH(C9153,Lookup!$A$4:$A$18,0))</f>
        <v>0.012</v>
      </c>
      <c r="T9153" s="21" t="n">
        <f aca="false">ROUND(P9153*S9153,2)</f>
        <v>14.4</v>
      </c>
      <c r="U9153" s="21" t="n">
        <f aca="false">IF(T9153&lt;=10,1,IF(T9153&lt;=20,2,IF(T9153&lt;=30,3,IF(T9153&lt;=40,4,IF(T9153&lt;=50,5,IF(T9153&lt;=100,6,IF(T9153&lt;=250,7,8)))))))</f>
        <v>2</v>
      </c>
      <c r="V9153" s="21" t="n">
        <f aca="false">IF(AND(OR(Dashboard!$T$3="All",R9153=Dashboard!$T$3),OR(Dashboard!$T$4="All",D9153=Dashboard!$T$4)),1,0)</f>
        <v>1</v>
      </c>
      <c r="W9153" s="21" t="n">
        <f aca="false">IF(V9153=1,T9153+ROW()/10000000,0)</f>
        <v>14.4009153</v>
      </c>
    </row>
    <row r="9154" customFormat="false" ht="15" hidden="false" customHeight="false" outlineLevel="0" collapsed="false">
      <c r="A9154" s="0" t="n">
        <v>3700021</v>
      </c>
      <c r="B9154" s="0" t="s">
        <v>19196</v>
      </c>
      <c r="C9154" s="0" t="n">
        <v>1</v>
      </c>
      <c r="D9154" s="0" t="s">
        <v>19143</v>
      </c>
      <c r="E9154" s="0" t="s">
        <v>19197</v>
      </c>
      <c r="F9154" s="0" t="s">
        <v>19182</v>
      </c>
      <c r="G9154" s="0" t="s">
        <v>19183</v>
      </c>
      <c r="H9154" s="0" t="s">
        <v>153</v>
      </c>
      <c r="I9154" s="0" t="s">
        <v>2123</v>
      </c>
      <c r="J9154" s="0" t="s">
        <v>47</v>
      </c>
      <c r="K9154" s="0" t="s">
        <v>47</v>
      </c>
      <c r="L9154" s="0" t="s">
        <v>47</v>
      </c>
      <c r="M9154" s="0" t="s">
        <v>47</v>
      </c>
      <c r="N9154" s="0" t="n">
        <v>3</v>
      </c>
      <c r="O9154" s="0" t="n">
        <v>495</v>
      </c>
      <c r="P9154" s="0" t="n">
        <v>550</v>
      </c>
      <c r="Q9154" s="0" t="n">
        <v>3.8</v>
      </c>
      <c r="R9154" s="0" t="str">
        <f aca="false">INDEX(Lookup!$B$4:$B$18,MATCH(C9154,Lookup!$A$4:$A$18,0))</f>
        <v>India</v>
      </c>
      <c r="S9154" s="20" t="n">
        <f aca="false">INDEX(Lookup!$D$4:$D$18,MATCH(C9154,Lookup!$A$4:$A$18,0))</f>
        <v>0.012</v>
      </c>
      <c r="T9154" s="21" t="n">
        <f aca="false">ROUND(P9154*S9154,2)</f>
        <v>6.6</v>
      </c>
      <c r="U9154" s="21" t="n">
        <f aca="false">IF(T9154&lt;=10,1,IF(T9154&lt;=20,2,IF(T9154&lt;=30,3,IF(T9154&lt;=40,4,IF(T9154&lt;=50,5,IF(T9154&lt;=100,6,IF(T9154&lt;=250,7,8)))))))</f>
        <v>1</v>
      </c>
      <c r="V9154" s="21" t="n">
        <f aca="false">IF(AND(OR(Dashboard!$T$3="All",R9154=Dashboard!$T$3),OR(Dashboard!$T$4="All",D9154=Dashboard!$T$4)),1,0)</f>
        <v>1</v>
      </c>
      <c r="W9154" s="21" t="n">
        <f aca="false">IF(V9154=1,T9154+ROW()/10000000,0)</f>
        <v>6.6009154</v>
      </c>
    </row>
    <row r="9155" customFormat="false" ht="15" hidden="false" customHeight="false" outlineLevel="0" collapsed="false">
      <c r="A9155" s="0" t="n">
        <v>3700561</v>
      </c>
      <c r="B9155" s="0" t="s">
        <v>19198</v>
      </c>
      <c r="C9155" s="0" t="n">
        <v>1</v>
      </c>
      <c r="D9155" s="0" t="s">
        <v>19143</v>
      </c>
      <c r="E9155" s="0" t="s">
        <v>19199</v>
      </c>
      <c r="F9155" s="0" t="s">
        <v>19182</v>
      </c>
      <c r="G9155" s="0" t="s">
        <v>19183</v>
      </c>
      <c r="H9155" s="0" t="s">
        <v>1830</v>
      </c>
      <c r="I9155" s="0" t="s">
        <v>2123</v>
      </c>
      <c r="J9155" s="0" t="s">
        <v>47</v>
      </c>
      <c r="K9155" s="0" t="s">
        <v>47</v>
      </c>
      <c r="L9155" s="0" t="s">
        <v>47</v>
      </c>
      <c r="M9155" s="0" t="s">
        <v>47</v>
      </c>
      <c r="N9155" s="0" t="n">
        <v>1</v>
      </c>
      <c r="O9155" s="0" t="n">
        <v>163</v>
      </c>
      <c r="P9155" s="0" t="n">
        <v>150</v>
      </c>
      <c r="Q9155" s="0" t="n">
        <v>4.2</v>
      </c>
      <c r="R9155" s="0" t="str">
        <f aca="false">INDEX(Lookup!$B$4:$B$18,MATCH(C9155,Lookup!$A$4:$A$18,0))</f>
        <v>India</v>
      </c>
      <c r="S9155" s="20" t="n">
        <f aca="false">INDEX(Lookup!$D$4:$D$18,MATCH(C9155,Lookup!$A$4:$A$18,0))</f>
        <v>0.012</v>
      </c>
      <c r="T9155" s="21" t="n">
        <f aca="false">ROUND(P9155*S9155,2)</f>
        <v>1.8</v>
      </c>
      <c r="U9155" s="21" t="n">
        <f aca="false">IF(T9155&lt;=10,1,IF(T9155&lt;=20,2,IF(T9155&lt;=30,3,IF(T9155&lt;=40,4,IF(T9155&lt;=50,5,IF(T9155&lt;=100,6,IF(T9155&lt;=250,7,8)))))))</f>
        <v>1</v>
      </c>
      <c r="V9155" s="21" t="n">
        <f aca="false">IF(AND(OR(Dashboard!$T$3="All",R9155=Dashboard!$T$3),OR(Dashboard!$T$4="All",D9155=Dashboard!$T$4)),1,0)</f>
        <v>1</v>
      </c>
      <c r="W9155" s="21" t="n">
        <f aca="false">IF(V9155=1,T9155+ROW()/10000000,0)</f>
        <v>1.8009155</v>
      </c>
    </row>
    <row r="9156" customFormat="false" ht="15" hidden="false" customHeight="false" outlineLevel="0" collapsed="false">
      <c r="A9156" s="0" t="n">
        <v>6508323</v>
      </c>
      <c r="B9156" s="0" t="s">
        <v>19200</v>
      </c>
      <c r="C9156" s="0" t="n">
        <v>1</v>
      </c>
      <c r="D9156" s="0" t="s">
        <v>19201</v>
      </c>
      <c r="E9156" s="0" t="s">
        <v>19202</v>
      </c>
      <c r="F9156" s="0" t="s">
        <v>19203</v>
      </c>
      <c r="G9156" s="0" t="s">
        <v>19204</v>
      </c>
      <c r="H9156" s="0" t="s">
        <v>5807</v>
      </c>
      <c r="I9156" s="0" t="s">
        <v>2123</v>
      </c>
      <c r="J9156" s="0" t="s">
        <v>46</v>
      </c>
      <c r="K9156" s="0" t="s">
        <v>47</v>
      </c>
      <c r="L9156" s="0" t="s">
        <v>47</v>
      </c>
      <c r="M9156" s="0" t="s">
        <v>47</v>
      </c>
      <c r="N9156" s="0" t="n">
        <v>3</v>
      </c>
      <c r="O9156" s="0" t="n">
        <v>1099</v>
      </c>
      <c r="P9156" s="0" t="n">
        <v>1500</v>
      </c>
      <c r="Q9156" s="0" t="n">
        <v>4.5</v>
      </c>
      <c r="R9156" s="0" t="str">
        <f aca="false">INDEX(Lookup!$B$4:$B$18,MATCH(C9156,Lookup!$A$4:$A$18,0))</f>
        <v>India</v>
      </c>
      <c r="S9156" s="20" t="n">
        <f aca="false">INDEX(Lookup!$D$4:$D$18,MATCH(C9156,Lookup!$A$4:$A$18,0))</f>
        <v>0.012</v>
      </c>
      <c r="T9156" s="21" t="n">
        <f aca="false">ROUND(P9156*S9156,2)</f>
        <v>18</v>
      </c>
      <c r="U9156" s="21" t="n">
        <f aca="false">IF(T9156&lt;=10,1,IF(T9156&lt;=20,2,IF(T9156&lt;=30,3,IF(T9156&lt;=40,4,IF(T9156&lt;=50,5,IF(T9156&lt;=100,6,IF(T9156&lt;=250,7,8)))))))</f>
        <v>2</v>
      </c>
      <c r="V9156" s="21" t="n">
        <f aca="false">IF(AND(OR(Dashboard!$T$3="All",R9156=Dashboard!$T$3),OR(Dashboard!$T$4="All",D9156=Dashboard!$T$4)),1,0)</f>
        <v>1</v>
      </c>
      <c r="W9156" s="21" t="n">
        <f aca="false">IF(V9156=1,T9156+ROW()/10000000,0)</f>
        <v>18.0009156</v>
      </c>
    </row>
    <row r="9157" customFormat="false" ht="15" hidden="false" customHeight="false" outlineLevel="0" collapsed="false">
      <c r="A9157" s="0" t="n">
        <v>18383095</v>
      </c>
      <c r="B9157" s="0" t="s">
        <v>8003</v>
      </c>
      <c r="C9157" s="0" t="n">
        <v>1</v>
      </c>
      <c r="D9157" s="0" t="s">
        <v>19201</v>
      </c>
      <c r="E9157" s="0" t="s">
        <v>19205</v>
      </c>
      <c r="F9157" s="0" t="s">
        <v>19206</v>
      </c>
      <c r="G9157" s="0" t="s">
        <v>19207</v>
      </c>
      <c r="H9157" s="0" t="s">
        <v>8005</v>
      </c>
      <c r="I9157" s="0" t="s">
        <v>2123</v>
      </c>
      <c r="J9157" s="0" t="s">
        <v>46</v>
      </c>
      <c r="K9157" s="0" t="s">
        <v>47</v>
      </c>
      <c r="L9157" s="0" t="s">
        <v>47</v>
      </c>
      <c r="M9157" s="0" t="s">
        <v>47</v>
      </c>
      <c r="N9157" s="0" t="n">
        <v>3</v>
      </c>
      <c r="O9157" s="0" t="n">
        <v>507</v>
      </c>
      <c r="P9157" s="0" t="n">
        <v>1200</v>
      </c>
      <c r="Q9157" s="0" t="n">
        <v>3.6</v>
      </c>
      <c r="R9157" s="0" t="str">
        <f aca="false">INDEX(Lookup!$B$4:$B$18,MATCH(C9157,Lookup!$A$4:$A$18,0))</f>
        <v>India</v>
      </c>
      <c r="S9157" s="20" t="n">
        <f aca="false">INDEX(Lookup!$D$4:$D$18,MATCH(C9157,Lookup!$A$4:$A$18,0))</f>
        <v>0.012</v>
      </c>
      <c r="T9157" s="21" t="n">
        <f aca="false">ROUND(P9157*S9157,2)</f>
        <v>14.4</v>
      </c>
      <c r="U9157" s="21" t="n">
        <f aca="false">IF(T9157&lt;=10,1,IF(T9157&lt;=20,2,IF(T9157&lt;=30,3,IF(T9157&lt;=40,4,IF(T9157&lt;=50,5,IF(T9157&lt;=100,6,IF(T9157&lt;=250,7,8)))))))</f>
        <v>2</v>
      </c>
      <c r="V9157" s="21" t="n">
        <f aca="false">IF(AND(OR(Dashboard!$T$3="All",R9157=Dashboard!$T$3),OR(Dashboard!$T$4="All",D9157=Dashboard!$T$4)),1,0)</f>
        <v>1</v>
      </c>
      <c r="W9157" s="21" t="n">
        <f aca="false">IF(V9157=1,T9157+ROW()/10000000,0)</f>
        <v>14.4009157</v>
      </c>
    </row>
    <row r="9158" customFormat="false" ht="15" hidden="false" customHeight="false" outlineLevel="0" collapsed="false">
      <c r="A9158" s="0" t="n">
        <v>18378852</v>
      </c>
      <c r="B9158" s="0" t="s">
        <v>19208</v>
      </c>
      <c r="C9158" s="0" t="n">
        <v>1</v>
      </c>
      <c r="D9158" s="0" t="s">
        <v>19201</v>
      </c>
      <c r="E9158" s="0" t="s">
        <v>19209</v>
      </c>
      <c r="F9158" s="0" t="s">
        <v>19206</v>
      </c>
      <c r="G9158" s="0" t="s">
        <v>19207</v>
      </c>
      <c r="H9158" s="0" t="s">
        <v>19210</v>
      </c>
      <c r="I9158" s="0" t="s">
        <v>2123</v>
      </c>
      <c r="J9158" s="0" t="s">
        <v>47</v>
      </c>
      <c r="K9158" s="0" t="s">
        <v>46</v>
      </c>
      <c r="L9158" s="0" t="s">
        <v>47</v>
      </c>
      <c r="M9158" s="0" t="s">
        <v>47</v>
      </c>
      <c r="N9158" s="0" t="n">
        <v>4</v>
      </c>
      <c r="O9158" s="0" t="n">
        <v>375</v>
      </c>
      <c r="P9158" s="0" t="n">
        <v>2000</v>
      </c>
      <c r="Q9158" s="0" t="n">
        <v>4.3</v>
      </c>
      <c r="R9158" s="0" t="str">
        <f aca="false">INDEX(Lookup!$B$4:$B$18,MATCH(C9158,Lookup!$A$4:$A$18,0))</f>
        <v>India</v>
      </c>
      <c r="S9158" s="20" t="n">
        <f aca="false">INDEX(Lookup!$D$4:$D$18,MATCH(C9158,Lookup!$A$4:$A$18,0))</f>
        <v>0.012</v>
      </c>
      <c r="T9158" s="21" t="n">
        <f aca="false">ROUND(P9158*S9158,2)</f>
        <v>24</v>
      </c>
      <c r="U9158" s="21" t="n">
        <f aca="false">IF(T9158&lt;=10,1,IF(T9158&lt;=20,2,IF(T9158&lt;=30,3,IF(T9158&lt;=40,4,IF(T9158&lt;=50,5,IF(T9158&lt;=100,6,IF(T9158&lt;=250,7,8)))))))</f>
        <v>3</v>
      </c>
      <c r="V9158" s="21" t="n">
        <f aca="false">IF(AND(OR(Dashboard!$T$3="All",R9158=Dashboard!$T$3),OR(Dashboard!$T$4="All",D9158=Dashboard!$T$4)),1,0)</f>
        <v>1</v>
      </c>
      <c r="W9158" s="21" t="n">
        <f aca="false">IF(V9158=1,T9158+ROW()/10000000,0)</f>
        <v>24.0009158</v>
      </c>
    </row>
    <row r="9159" customFormat="false" ht="15" hidden="false" customHeight="false" outlineLevel="0" collapsed="false">
      <c r="A9159" s="0" t="n">
        <v>13231</v>
      </c>
      <c r="B9159" s="0" t="s">
        <v>19211</v>
      </c>
      <c r="C9159" s="0" t="n">
        <v>1</v>
      </c>
      <c r="D9159" s="0" t="s">
        <v>19201</v>
      </c>
      <c r="E9159" s="0" t="s">
        <v>19212</v>
      </c>
      <c r="F9159" s="0" t="s">
        <v>19213</v>
      </c>
      <c r="G9159" s="0" t="s">
        <v>19214</v>
      </c>
      <c r="H9159" s="0" t="s">
        <v>16242</v>
      </c>
      <c r="I9159" s="0" t="s">
        <v>2123</v>
      </c>
      <c r="J9159" s="0" t="s">
        <v>47</v>
      </c>
      <c r="K9159" s="0" t="s">
        <v>47</v>
      </c>
      <c r="L9159" s="0" t="s">
        <v>47</v>
      </c>
      <c r="M9159" s="0" t="s">
        <v>47</v>
      </c>
      <c r="N9159" s="0" t="n">
        <v>3</v>
      </c>
      <c r="O9159" s="0" t="n">
        <v>2510</v>
      </c>
      <c r="P9159" s="0" t="n">
        <v>1000</v>
      </c>
      <c r="Q9159" s="0" t="n">
        <v>4.8</v>
      </c>
      <c r="R9159" s="0" t="str">
        <f aca="false">INDEX(Lookup!$B$4:$B$18,MATCH(C9159,Lookup!$A$4:$A$18,0))</f>
        <v>India</v>
      </c>
      <c r="S9159" s="20" t="n">
        <f aca="false">INDEX(Lookup!$D$4:$D$18,MATCH(C9159,Lookup!$A$4:$A$18,0))</f>
        <v>0.012</v>
      </c>
      <c r="T9159" s="21" t="n">
        <f aca="false">ROUND(P9159*S9159,2)</f>
        <v>12</v>
      </c>
      <c r="U9159" s="21" t="n">
        <f aca="false">IF(T9159&lt;=10,1,IF(T9159&lt;=20,2,IF(T9159&lt;=30,3,IF(T9159&lt;=40,4,IF(T9159&lt;=50,5,IF(T9159&lt;=100,6,IF(T9159&lt;=250,7,8)))))))</f>
        <v>2</v>
      </c>
      <c r="V9159" s="21" t="n">
        <f aca="false">IF(AND(OR(Dashboard!$T$3="All",R9159=Dashboard!$T$3),OR(Dashboard!$T$4="All",D9159=Dashboard!$T$4)),1,0)</f>
        <v>1</v>
      </c>
      <c r="W9159" s="21" t="n">
        <f aca="false">IF(V9159=1,T9159+ROW()/10000000,0)</f>
        <v>12.0009159</v>
      </c>
    </row>
    <row r="9160" customFormat="false" ht="15" hidden="false" customHeight="false" outlineLevel="0" collapsed="false">
      <c r="A9160" s="0" t="n">
        <v>18354483</v>
      </c>
      <c r="B9160" s="0" t="s">
        <v>1977</v>
      </c>
      <c r="C9160" s="0" t="n">
        <v>1</v>
      </c>
      <c r="D9160" s="0" t="s">
        <v>19201</v>
      </c>
      <c r="E9160" s="0" t="s">
        <v>19215</v>
      </c>
      <c r="F9160" s="0" t="s">
        <v>19216</v>
      </c>
      <c r="G9160" s="0" t="s">
        <v>19217</v>
      </c>
      <c r="H9160" s="0" t="s">
        <v>2485</v>
      </c>
      <c r="I9160" s="0" t="s">
        <v>2123</v>
      </c>
      <c r="J9160" s="0" t="s">
        <v>47</v>
      </c>
      <c r="K9160" s="0" t="s">
        <v>47</v>
      </c>
      <c r="L9160" s="0" t="s">
        <v>47</v>
      </c>
      <c r="M9160" s="0" t="s">
        <v>47</v>
      </c>
      <c r="N9160" s="0" t="n">
        <v>3</v>
      </c>
      <c r="O9160" s="0" t="n">
        <v>868</v>
      </c>
      <c r="P9160" s="0" t="n">
        <v>1500</v>
      </c>
      <c r="Q9160" s="0" t="n">
        <v>4.3</v>
      </c>
      <c r="R9160" s="0" t="str">
        <f aca="false">INDEX(Lookup!$B$4:$B$18,MATCH(C9160,Lookup!$A$4:$A$18,0))</f>
        <v>India</v>
      </c>
      <c r="S9160" s="20" t="n">
        <f aca="false">INDEX(Lookup!$D$4:$D$18,MATCH(C9160,Lookup!$A$4:$A$18,0))</f>
        <v>0.012</v>
      </c>
      <c r="T9160" s="21" t="n">
        <f aca="false">ROUND(P9160*S9160,2)</f>
        <v>18</v>
      </c>
      <c r="U9160" s="21" t="n">
        <f aca="false">IF(T9160&lt;=10,1,IF(T9160&lt;=20,2,IF(T9160&lt;=30,3,IF(T9160&lt;=40,4,IF(T9160&lt;=50,5,IF(T9160&lt;=100,6,IF(T9160&lt;=250,7,8)))))))</f>
        <v>2</v>
      </c>
      <c r="V9160" s="21" t="n">
        <f aca="false">IF(AND(OR(Dashboard!$T$3="All",R9160=Dashboard!$T$3),OR(Dashboard!$T$4="All",D9160=Dashboard!$T$4)),1,0)</f>
        <v>1</v>
      </c>
      <c r="W9160" s="21" t="n">
        <f aca="false">IF(V9160=1,T9160+ROW()/10000000,0)</f>
        <v>18.000916</v>
      </c>
    </row>
    <row r="9161" customFormat="false" ht="15" hidden="false" customHeight="false" outlineLevel="0" collapsed="false">
      <c r="A9161" s="0" t="n">
        <v>18383076</v>
      </c>
      <c r="B9161" s="0" t="s">
        <v>19218</v>
      </c>
      <c r="C9161" s="0" t="n">
        <v>1</v>
      </c>
      <c r="D9161" s="0" t="s">
        <v>19201</v>
      </c>
      <c r="E9161" s="0" t="s">
        <v>19219</v>
      </c>
      <c r="F9161" s="0" t="s">
        <v>19216</v>
      </c>
      <c r="G9161" s="0" t="s">
        <v>19217</v>
      </c>
      <c r="H9161" s="0" t="s">
        <v>19220</v>
      </c>
      <c r="I9161" s="0" t="s">
        <v>2123</v>
      </c>
      <c r="J9161" s="0" t="s">
        <v>46</v>
      </c>
      <c r="K9161" s="0" t="s">
        <v>47</v>
      </c>
      <c r="L9161" s="0" t="s">
        <v>47</v>
      </c>
      <c r="M9161" s="0" t="s">
        <v>47</v>
      </c>
      <c r="N9161" s="0" t="n">
        <v>3</v>
      </c>
      <c r="O9161" s="0" t="n">
        <v>306</v>
      </c>
      <c r="P9161" s="0" t="n">
        <v>1400</v>
      </c>
      <c r="Q9161" s="0" t="n">
        <v>4.2</v>
      </c>
      <c r="R9161" s="0" t="str">
        <f aca="false">INDEX(Lookup!$B$4:$B$18,MATCH(C9161,Lookup!$A$4:$A$18,0))</f>
        <v>India</v>
      </c>
      <c r="S9161" s="20" t="n">
        <f aca="false">INDEX(Lookup!$D$4:$D$18,MATCH(C9161,Lookup!$A$4:$A$18,0))</f>
        <v>0.012</v>
      </c>
      <c r="T9161" s="21" t="n">
        <f aca="false">ROUND(P9161*S9161,2)</f>
        <v>16.8</v>
      </c>
      <c r="U9161" s="21" t="n">
        <f aca="false">IF(T9161&lt;=10,1,IF(T9161&lt;=20,2,IF(T9161&lt;=30,3,IF(T9161&lt;=40,4,IF(T9161&lt;=50,5,IF(T9161&lt;=100,6,IF(T9161&lt;=250,7,8)))))))</f>
        <v>2</v>
      </c>
      <c r="V9161" s="21" t="n">
        <f aca="false">IF(AND(OR(Dashboard!$T$3="All",R9161=Dashboard!$T$3),OR(Dashboard!$T$4="All",D9161=Dashboard!$T$4)),1,0)</f>
        <v>1</v>
      </c>
      <c r="W9161" s="21" t="n">
        <f aca="false">IF(V9161=1,T9161+ROW()/10000000,0)</f>
        <v>16.8009161</v>
      </c>
    </row>
    <row r="9162" customFormat="false" ht="15" hidden="false" customHeight="false" outlineLevel="0" collapsed="false">
      <c r="A9162" s="0" t="n">
        <v>6505309</v>
      </c>
      <c r="B9162" s="0" t="s">
        <v>19221</v>
      </c>
      <c r="C9162" s="0" t="n">
        <v>1</v>
      </c>
      <c r="D9162" s="0" t="s">
        <v>19201</v>
      </c>
      <c r="E9162" s="0" t="s">
        <v>19222</v>
      </c>
      <c r="F9162" s="0" t="s">
        <v>19216</v>
      </c>
      <c r="G9162" s="0" t="s">
        <v>19217</v>
      </c>
      <c r="H9162" s="0" t="s">
        <v>19223</v>
      </c>
      <c r="I9162" s="0" t="s">
        <v>2123</v>
      </c>
      <c r="J9162" s="0" t="s">
        <v>46</v>
      </c>
      <c r="K9162" s="0" t="s">
        <v>47</v>
      </c>
      <c r="L9162" s="0" t="s">
        <v>47</v>
      </c>
      <c r="M9162" s="0" t="s">
        <v>47</v>
      </c>
      <c r="N9162" s="0" t="n">
        <v>3</v>
      </c>
      <c r="O9162" s="0" t="n">
        <v>1143</v>
      </c>
      <c r="P9162" s="0" t="n">
        <v>1000</v>
      </c>
      <c r="Q9162" s="0" t="n">
        <v>4.1</v>
      </c>
      <c r="R9162" s="0" t="str">
        <f aca="false">INDEX(Lookup!$B$4:$B$18,MATCH(C9162,Lookup!$A$4:$A$18,0))</f>
        <v>India</v>
      </c>
      <c r="S9162" s="20" t="n">
        <f aca="false">INDEX(Lookup!$D$4:$D$18,MATCH(C9162,Lookup!$A$4:$A$18,0))</f>
        <v>0.012</v>
      </c>
      <c r="T9162" s="21" t="n">
        <f aca="false">ROUND(P9162*S9162,2)</f>
        <v>12</v>
      </c>
      <c r="U9162" s="21" t="n">
        <f aca="false">IF(T9162&lt;=10,1,IF(T9162&lt;=20,2,IF(T9162&lt;=30,3,IF(T9162&lt;=40,4,IF(T9162&lt;=50,5,IF(T9162&lt;=100,6,IF(T9162&lt;=250,7,8)))))))</f>
        <v>2</v>
      </c>
      <c r="V9162" s="21" t="n">
        <f aca="false">IF(AND(OR(Dashboard!$T$3="All",R9162=Dashboard!$T$3),OR(Dashboard!$T$4="All",D9162=Dashboard!$T$4)),1,0)</f>
        <v>1</v>
      </c>
      <c r="W9162" s="21" t="n">
        <f aca="false">IF(V9162=1,T9162+ROW()/10000000,0)</f>
        <v>12.0009162</v>
      </c>
    </row>
    <row r="9163" customFormat="false" ht="15" hidden="false" customHeight="false" outlineLevel="0" collapsed="false">
      <c r="A9163" s="0" t="n">
        <v>6504409</v>
      </c>
      <c r="B9163" s="0" t="s">
        <v>19208</v>
      </c>
      <c r="C9163" s="0" t="n">
        <v>1</v>
      </c>
      <c r="D9163" s="0" t="s">
        <v>19201</v>
      </c>
      <c r="E9163" s="0" t="s">
        <v>19224</v>
      </c>
      <c r="F9163" s="0" t="s">
        <v>19225</v>
      </c>
      <c r="G9163" s="0" t="s">
        <v>19226</v>
      </c>
      <c r="H9163" s="0" t="s">
        <v>19210</v>
      </c>
      <c r="I9163" s="0" t="s">
        <v>2123</v>
      </c>
      <c r="J9163" s="0" t="s">
        <v>47</v>
      </c>
      <c r="K9163" s="0" t="s">
        <v>46</v>
      </c>
      <c r="L9163" s="0" t="s">
        <v>47</v>
      </c>
      <c r="M9163" s="0" t="s">
        <v>47</v>
      </c>
      <c r="N9163" s="0" t="n">
        <v>3</v>
      </c>
      <c r="O9163" s="0" t="n">
        <v>1531</v>
      </c>
      <c r="P9163" s="0" t="n">
        <v>1800</v>
      </c>
      <c r="Q9163" s="0" t="n">
        <v>4.3</v>
      </c>
      <c r="R9163" s="0" t="str">
        <f aca="false">INDEX(Lookup!$B$4:$B$18,MATCH(C9163,Lookup!$A$4:$A$18,0))</f>
        <v>India</v>
      </c>
      <c r="S9163" s="20" t="n">
        <f aca="false">INDEX(Lookup!$D$4:$D$18,MATCH(C9163,Lookup!$A$4:$A$18,0))</f>
        <v>0.012</v>
      </c>
      <c r="T9163" s="21" t="n">
        <f aca="false">ROUND(P9163*S9163,2)</f>
        <v>21.6</v>
      </c>
      <c r="U9163" s="21" t="n">
        <f aca="false">IF(T9163&lt;=10,1,IF(T9163&lt;=20,2,IF(T9163&lt;=30,3,IF(T9163&lt;=40,4,IF(T9163&lt;=50,5,IF(T9163&lt;=100,6,IF(T9163&lt;=250,7,8)))))))</f>
        <v>3</v>
      </c>
      <c r="V9163" s="21" t="n">
        <f aca="false">IF(AND(OR(Dashboard!$T$3="All",R9163=Dashboard!$T$3),OR(Dashboard!$T$4="All",D9163=Dashboard!$T$4)),1,0)</f>
        <v>1</v>
      </c>
      <c r="W9163" s="21" t="n">
        <f aca="false">IF(V9163=1,T9163+ROW()/10000000,0)</f>
        <v>21.6009163</v>
      </c>
    </row>
    <row r="9164" customFormat="false" ht="15" hidden="false" customHeight="false" outlineLevel="0" collapsed="false">
      <c r="A9164" s="0" t="n">
        <v>18350020</v>
      </c>
      <c r="B9164" s="0" t="s">
        <v>19227</v>
      </c>
      <c r="C9164" s="0" t="n">
        <v>1</v>
      </c>
      <c r="D9164" s="0" t="s">
        <v>19201</v>
      </c>
      <c r="E9164" s="0" t="s">
        <v>19228</v>
      </c>
      <c r="F9164" s="0" t="s">
        <v>19225</v>
      </c>
      <c r="G9164" s="0" t="s">
        <v>19226</v>
      </c>
      <c r="H9164" s="0" t="s">
        <v>19229</v>
      </c>
      <c r="I9164" s="0" t="s">
        <v>2123</v>
      </c>
      <c r="J9164" s="0" t="s">
        <v>46</v>
      </c>
      <c r="K9164" s="0" t="s">
        <v>47</v>
      </c>
      <c r="L9164" s="0" t="s">
        <v>47</v>
      </c>
      <c r="M9164" s="0" t="s">
        <v>47</v>
      </c>
      <c r="N9164" s="0" t="n">
        <v>2</v>
      </c>
      <c r="O9164" s="0" t="n">
        <v>635</v>
      </c>
      <c r="P9164" s="0" t="n">
        <v>900</v>
      </c>
      <c r="Q9164" s="0" t="n">
        <v>4.4</v>
      </c>
      <c r="R9164" s="0" t="str">
        <f aca="false">INDEX(Lookup!$B$4:$B$18,MATCH(C9164,Lookup!$A$4:$A$18,0))</f>
        <v>India</v>
      </c>
      <c r="S9164" s="20" t="n">
        <f aca="false">INDEX(Lookup!$D$4:$D$18,MATCH(C9164,Lookup!$A$4:$A$18,0))</f>
        <v>0.012</v>
      </c>
      <c r="T9164" s="21" t="n">
        <f aca="false">ROUND(P9164*S9164,2)</f>
        <v>10.8</v>
      </c>
      <c r="U9164" s="21" t="n">
        <f aca="false">IF(T9164&lt;=10,1,IF(T9164&lt;=20,2,IF(T9164&lt;=30,3,IF(T9164&lt;=40,4,IF(T9164&lt;=50,5,IF(T9164&lt;=100,6,IF(T9164&lt;=250,7,8)))))))</f>
        <v>2</v>
      </c>
      <c r="V9164" s="21" t="n">
        <f aca="false">IF(AND(OR(Dashboard!$T$3="All",R9164=Dashboard!$T$3),OR(Dashboard!$T$4="All",D9164=Dashboard!$T$4)),1,0)</f>
        <v>1</v>
      </c>
      <c r="W9164" s="21" t="n">
        <f aca="false">IF(V9164=1,T9164+ROW()/10000000,0)</f>
        <v>10.8009164</v>
      </c>
    </row>
    <row r="9165" customFormat="false" ht="15" hidden="false" customHeight="false" outlineLevel="0" collapsed="false">
      <c r="A9165" s="0" t="n">
        <v>6508117</v>
      </c>
      <c r="B9165" s="0" t="s">
        <v>19230</v>
      </c>
      <c r="C9165" s="0" t="n">
        <v>1</v>
      </c>
      <c r="D9165" s="0" t="s">
        <v>19201</v>
      </c>
      <c r="E9165" s="0" t="s">
        <v>19231</v>
      </c>
      <c r="F9165" s="0" t="s">
        <v>19225</v>
      </c>
      <c r="G9165" s="0" t="s">
        <v>19226</v>
      </c>
      <c r="H9165" s="0" t="s">
        <v>6193</v>
      </c>
      <c r="I9165" s="0" t="s">
        <v>2123</v>
      </c>
      <c r="J9165" s="0" t="s">
        <v>47</v>
      </c>
      <c r="K9165" s="0" t="s">
        <v>46</v>
      </c>
      <c r="L9165" s="0" t="s">
        <v>47</v>
      </c>
      <c r="M9165" s="0" t="s">
        <v>47</v>
      </c>
      <c r="N9165" s="0" t="n">
        <v>2</v>
      </c>
      <c r="O9165" s="0" t="n">
        <v>583</v>
      </c>
      <c r="P9165" s="0" t="n">
        <v>850</v>
      </c>
      <c r="Q9165" s="0" t="n">
        <v>4.2</v>
      </c>
      <c r="R9165" s="0" t="str">
        <f aca="false">INDEX(Lookup!$B$4:$B$18,MATCH(C9165,Lookup!$A$4:$A$18,0))</f>
        <v>India</v>
      </c>
      <c r="S9165" s="20" t="n">
        <f aca="false">INDEX(Lookup!$D$4:$D$18,MATCH(C9165,Lookup!$A$4:$A$18,0))</f>
        <v>0.012</v>
      </c>
      <c r="T9165" s="21" t="n">
        <f aca="false">ROUND(P9165*S9165,2)</f>
        <v>10.2</v>
      </c>
      <c r="U9165" s="21" t="n">
        <f aca="false">IF(T9165&lt;=10,1,IF(T9165&lt;=20,2,IF(T9165&lt;=30,3,IF(T9165&lt;=40,4,IF(T9165&lt;=50,5,IF(T9165&lt;=100,6,IF(T9165&lt;=250,7,8)))))))</f>
        <v>2</v>
      </c>
      <c r="V9165" s="21" t="n">
        <f aca="false">IF(AND(OR(Dashboard!$T$3="All",R9165=Dashboard!$T$3),OR(Dashboard!$T$4="All",D9165=Dashboard!$T$4)),1,0)</f>
        <v>1</v>
      </c>
      <c r="W9165" s="21" t="n">
        <f aca="false">IF(V9165=1,T9165+ROW()/10000000,0)</f>
        <v>10.2009165</v>
      </c>
    </row>
    <row r="9166" customFormat="false" ht="15" hidden="false" customHeight="false" outlineLevel="0" collapsed="false">
      <c r="A9166" s="0" t="n">
        <v>18417624</v>
      </c>
      <c r="B9166" s="0" t="s">
        <v>19232</v>
      </c>
      <c r="C9166" s="0" t="n">
        <v>1</v>
      </c>
      <c r="D9166" s="0" t="s">
        <v>19201</v>
      </c>
      <c r="E9166" s="0" t="s">
        <v>19233</v>
      </c>
      <c r="F9166" s="0" t="s">
        <v>19225</v>
      </c>
      <c r="G9166" s="0" t="s">
        <v>19226</v>
      </c>
      <c r="H9166" s="0" t="s">
        <v>19234</v>
      </c>
      <c r="I9166" s="0" t="s">
        <v>2123</v>
      </c>
      <c r="J9166" s="0" t="s">
        <v>46</v>
      </c>
      <c r="K9166" s="0" t="s">
        <v>47</v>
      </c>
      <c r="L9166" s="0" t="s">
        <v>47</v>
      </c>
      <c r="M9166" s="0" t="s">
        <v>47</v>
      </c>
      <c r="N9166" s="0" t="n">
        <v>3</v>
      </c>
      <c r="O9166" s="0" t="n">
        <v>140</v>
      </c>
      <c r="P9166" s="0" t="n">
        <v>1500</v>
      </c>
      <c r="Q9166" s="0" t="n">
        <v>4.1</v>
      </c>
      <c r="R9166" s="0" t="str">
        <f aca="false">INDEX(Lookup!$B$4:$B$18,MATCH(C9166,Lookup!$A$4:$A$18,0))</f>
        <v>India</v>
      </c>
      <c r="S9166" s="20" t="n">
        <f aca="false">INDEX(Lookup!$D$4:$D$18,MATCH(C9166,Lookup!$A$4:$A$18,0))</f>
        <v>0.012</v>
      </c>
      <c r="T9166" s="21" t="n">
        <f aca="false">ROUND(P9166*S9166,2)</f>
        <v>18</v>
      </c>
      <c r="U9166" s="21" t="n">
        <f aca="false">IF(T9166&lt;=10,1,IF(T9166&lt;=20,2,IF(T9166&lt;=30,3,IF(T9166&lt;=40,4,IF(T9166&lt;=50,5,IF(T9166&lt;=100,6,IF(T9166&lt;=250,7,8)))))))</f>
        <v>2</v>
      </c>
      <c r="V9166" s="21" t="n">
        <f aca="false">IF(AND(OR(Dashboard!$T$3="All",R9166=Dashboard!$T$3),OR(Dashboard!$T$4="All",D9166=Dashboard!$T$4)),1,0)</f>
        <v>1</v>
      </c>
      <c r="W9166" s="21" t="n">
        <f aca="false">IF(V9166=1,T9166+ROW()/10000000,0)</f>
        <v>18.0009166</v>
      </c>
    </row>
    <row r="9167" customFormat="false" ht="15" hidden="false" customHeight="false" outlineLevel="0" collapsed="false">
      <c r="A9167" s="0" t="n">
        <v>6505564</v>
      </c>
      <c r="B9167" s="0" t="s">
        <v>19235</v>
      </c>
      <c r="C9167" s="0" t="n">
        <v>1</v>
      </c>
      <c r="D9167" s="0" t="s">
        <v>19201</v>
      </c>
      <c r="E9167" s="0" t="s">
        <v>19236</v>
      </c>
      <c r="F9167" s="0" t="s">
        <v>19237</v>
      </c>
      <c r="G9167" s="0" t="s">
        <v>19238</v>
      </c>
      <c r="H9167" s="0" t="s">
        <v>19239</v>
      </c>
      <c r="I9167" s="0" t="s">
        <v>2123</v>
      </c>
      <c r="J9167" s="0" t="s">
        <v>47</v>
      </c>
      <c r="K9167" s="0" t="s">
        <v>47</v>
      </c>
      <c r="L9167" s="0" t="s">
        <v>47</v>
      </c>
      <c r="M9167" s="0" t="s">
        <v>47</v>
      </c>
      <c r="N9167" s="0" t="n">
        <v>3</v>
      </c>
      <c r="O9167" s="0" t="n">
        <v>1583</v>
      </c>
      <c r="P9167" s="0" t="n">
        <v>1000</v>
      </c>
      <c r="Q9167" s="0" t="n">
        <v>4</v>
      </c>
      <c r="R9167" s="0" t="str">
        <f aca="false">INDEX(Lookup!$B$4:$B$18,MATCH(C9167,Lookup!$A$4:$A$18,0))</f>
        <v>India</v>
      </c>
      <c r="S9167" s="20" t="n">
        <f aca="false">INDEX(Lookup!$D$4:$D$18,MATCH(C9167,Lookup!$A$4:$A$18,0))</f>
        <v>0.012</v>
      </c>
      <c r="T9167" s="21" t="n">
        <f aca="false">ROUND(P9167*S9167,2)</f>
        <v>12</v>
      </c>
      <c r="U9167" s="21" t="n">
        <f aca="false">IF(T9167&lt;=10,1,IF(T9167&lt;=20,2,IF(T9167&lt;=30,3,IF(T9167&lt;=40,4,IF(T9167&lt;=50,5,IF(T9167&lt;=100,6,IF(T9167&lt;=250,7,8)))))))</f>
        <v>2</v>
      </c>
      <c r="V9167" s="21" t="n">
        <f aca="false">IF(AND(OR(Dashboard!$T$3="All",R9167=Dashboard!$T$3),OR(Dashboard!$T$4="All",D9167=Dashboard!$T$4)),1,0)</f>
        <v>1</v>
      </c>
      <c r="W9167" s="21" t="n">
        <f aca="false">IF(V9167=1,T9167+ROW()/10000000,0)</f>
        <v>12.0009167</v>
      </c>
    </row>
    <row r="9168" customFormat="false" ht="15" hidden="false" customHeight="false" outlineLevel="0" collapsed="false">
      <c r="A9168" s="0" t="n">
        <v>11371</v>
      </c>
      <c r="B9168" s="0" t="s">
        <v>2683</v>
      </c>
      <c r="C9168" s="0" t="n">
        <v>1</v>
      </c>
      <c r="D9168" s="0" t="s">
        <v>19201</v>
      </c>
      <c r="E9168" s="0" t="s">
        <v>19240</v>
      </c>
      <c r="F9168" s="0" t="s">
        <v>19241</v>
      </c>
      <c r="G9168" s="0" t="s">
        <v>19242</v>
      </c>
      <c r="H9168" s="0" t="s">
        <v>19243</v>
      </c>
      <c r="I9168" s="0" t="s">
        <v>2123</v>
      </c>
      <c r="J9168" s="0" t="s">
        <v>46</v>
      </c>
      <c r="K9168" s="0" t="s">
        <v>46</v>
      </c>
      <c r="L9168" s="0" t="s">
        <v>47</v>
      </c>
      <c r="M9168" s="0" t="s">
        <v>47</v>
      </c>
      <c r="N9168" s="0" t="n">
        <v>3</v>
      </c>
      <c r="O9168" s="0" t="n">
        <v>1439</v>
      </c>
      <c r="P9168" s="0" t="n">
        <v>1800</v>
      </c>
      <c r="Q9168" s="0" t="n">
        <v>4.5</v>
      </c>
      <c r="R9168" s="0" t="str">
        <f aca="false">INDEX(Lookup!$B$4:$B$18,MATCH(C9168,Lookup!$A$4:$A$18,0))</f>
        <v>India</v>
      </c>
      <c r="S9168" s="20" t="n">
        <f aca="false">INDEX(Lookup!$D$4:$D$18,MATCH(C9168,Lookup!$A$4:$A$18,0))</f>
        <v>0.012</v>
      </c>
      <c r="T9168" s="21" t="n">
        <f aca="false">ROUND(P9168*S9168,2)</f>
        <v>21.6</v>
      </c>
      <c r="U9168" s="21" t="n">
        <f aca="false">IF(T9168&lt;=10,1,IF(T9168&lt;=20,2,IF(T9168&lt;=30,3,IF(T9168&lt;=40,4,IF(T9168&lt;=50,5,IF(T9168&lt;=100,6,IF(T9168&lt;=250,7,8)))))))</f>
        <v>3</v>
      </c>
      <c r="V9168" s="21" t="n">
        <f aca="false">IF(AND(OR(Dashboard!$T$3="All",R9168=Dashboard!$T$3),OR(Dashboard!$T$4="All",D9168=Dashboard!$T$4)),1,0)</f>
        <v>1</v>
      </c>
      <c r="W9168" s="21" t="n">
        <f aca="false">IF(V9168=1,T9168+ROW()/10000000,0)</f>
        <v>21.6009168</v>
      </c>
    </row>
    <row r="9169" customFormat="false" ht="15" hidden="false" customHeight="false" outlineLevel="0" collapsed="false">
      <c r="A9169" s="0" t="n">
        <v>11807</v>
      </c>
      <c r="B9169" s="0" t="s">
        <v>1973</v>
      </c>
      <c r="C9169" s="0" t="n">
        <v>1</v>
      </c>
      <c r="D9169" s="0" t="s">
        <v>19201</v>
      </c>
      <c r="E9169" s="0" t="s">
        <v>19244</v>
      </c>
      <c r="F9169" s="0" t="s">
        <v>19245</v>
      </c>
      <c r="G9169" s="0" t="s">
        <v>19246</v>
      </c>
      <c r="H9169" s="0" t="s">
        <v>2122</v>
      </c>
      <c r="I9169" s="0" t="s">
        <v>2123</v>
      </c>
      <c r="J9169" s="0" t="s">
        <v>47</v>
      </c>
      <c r="K9169" s="0" t="s">
        <v>47</v>
      </c>
      <c r="L9169" s="0" t="s">
        <v>47</v>
      </c>
      <c r="M9169" s="0" t="s">
        <v>47</v>
      </c>
      <c r="N9169" s="0" t="n">
        <v>3</v>
      </c>
      <c r="O9169" s="0" t="n">
        <v>2847</v>
      </c>
      <c r="P9169" s="0" t="n">
        <v>1700</v>
      </c>
      <c r="Q9169" s="0" t="n">
        <v>4.5</v>
      </c>
      <c r="R9169" s="0" t="str">
        <f aca="false">INDEX(Lookup!$B$4:$B$18,MATCH(C9169,Lookup!$A$4:$A$18,0))</f>
        <v>India</v>
      </c>
      <c r="S9169" s="20" t="n">
        <f aca="false">INDEX(Lookup!$D$4:$D$18,MATCH(C9169,Lookup!$A$4:$A$18,0))</f>
        <v>0.012</v>
      </c>
      <c r="T9169" s="21" t="n">
        <f aca="false">ROUND(P9169*S9169,2)</f>
        <v>20.4</v>
      </c>
      <c r="U9169" s="21" t="n">
        <f aca="false">IF(T9169&lt;=10,1,IF(T9169&lt;=20,2,IF(T9169&lt;=30,3,IF(T9169&lt;=40,4,IF(T9169&lt;=50,5,IF(T9169&lt;=100,6,IF(T9169&lt;=250,7,8)))))))</f>
        <v>3</v>
      </c>
      <c r="V9169" s="21" t="n">
        <f aca="false">IF(AND(OR(Dashboard!$T$3="All",R9169=Dashboard!$T$3),OR(Dashboard!$T$4="All",D9169=Dashboard!$T$4)),1,0)</f>
        <v>1</v>
      </c>
      <c r="W9169" s="21" t="n">
        <f aca="false">IF(V9169=1,T9169+ROW()/10000000,0)</f>
        <v>20.4009169</v>
      </c>
    </row>
    <row r="9170" customFormat="false" ht="15" hidden="false" customHeight="false" outlineLevel="0" collapsed="false">
      <c r="A9170" s="0" t="n">
        <v>18292672</v>
      </c>
      <c r="B9170" s="0" t="s">
        <v>19247</v>
      </c>
      <c r="C9170" s="0" t="n">
        <v>1</v>
      </c>
      <c r="D9170" s="0" t="s">
        <v>19201</v>
      </c>
      <c r="E9170" s="0" t="s">
        <v>19248</v>
      </c>
      <c r="F9170" s="0" t="s">
        <v>19249</v>
      </c>
      <c r="G9170" s="0" t="s">
        <v>19250</v>
      </c>
      <c r="H9170" s="0" t="s">
        <v>2158</v>
      </c>
      <c r="I9170" s="0" t="s">
        <v>2123</v>
      </c>
      <c r="J9170" s="0" t="s">
        <v>46</v>
      </c>
      <c r="K9170" s="0" t="s">
        <v>46</v>
      </c>
      <c r="L9170" s="0" t="s">
        <v>47</v>
      </c>
      <c r="M9170" s="0" t="s">
        <v>47</v>
      </c>
      <c r="N9170" s="0" t="n">
        <v>3</v>
      </c>
      <c r="O9170" s="0" t="n">
        <v>487</v>
      </c>
      <c r="P9170" s="0" t="n">
        <v>1500</v>
      </c>
      <c r="Q9170" s="0" t="n">
        <v>4.2</v>
      </c>
      <c r="R9170" s="0" t="str">
        <f aca="false">INDEX(Lookup!$B$4:$B$18,MATCH(C9170,Lookup!$A$4:$A$18,0))</f>
        <v>India</v>
      </c>
      <c r="S9170" s="20" t="n">
        <f aca="false">INDEX(Lookup!$D$4:$D$18,MATCH(C9170,Lookup!$A$4:$A$18,0))</f>
        <v>0.012</v>
      </c>
      <c r="T9170" s="21" t="n">
        <f aca="false">ROUND(P9170*S9170,2)</f>
        <v>18</v>
      </c>
      <c r="U9170" s="21" t="n">
        <f aca="false">IF(T9170&lt;=10,1,IF(T9170&lt;=20,2,IF(T9170&lt;=30,3,IF(T9170&lt;=40,4,IF(T9170&lt;=50,5,IF(T9170&lt;=100,6,IF(T9170&lt;=250,7,8)))))))</f>
        <v>2</v>
      </c>
      <c r="V9170" s="21" t="n">
        <f aca="false">IF(AND(OR(Dashboard!$T$3="All",R9170=Dashboard!$T$3),OR(Dashboard!$T$4="All",D9170=Dashboard!$T$4)),1,0)</f>
        <v>1</v>
      </c>
      <c r="W9170" s="21" t="n">
        <f aca="false">IF(V9170=1,T9170+ROW()/10000000,0)</f>
        <v>18.000917</v>
      </c>
    </row>
    <row r="9171" customFormat="false" ht="15" hidden="false" customHeight="false" outlineLevel="0" collapsed="false">
      <c r="A9171" s="0" t="n">
        <v>6507461</v>
      </c>
      <c r="B9171" s="0" t="s">
        <v>19251</v>
      </c>
      <c r="C9171" s="0" t="n">
        <v>1</v>
      </c>
      <c r="D9171" s="0" t="s">
        <v>19201</v>
      </c>
      <c r="E9171" s="0" t="s">
        <v>19252</v>
      </c>
      <c r="F9171" s="0" t="s">
        <v>19253</v>
      </c>
      <c r="G9171" s="0" t="s">
        <v>19254</v>
      </c>
      <c r="H9171" s="0" t="s">
        <v>8985</v>
      </c>
      <c r="I9171" s="0" t="s">
        <v>2123</v>
      </c>
      <c r="J9171" s="0" t="s">
        <v>46</v>
      </c>
      <c r="K9171" s="0" t="s">
        <v>47</v>
      </c>
      <c r="L9171" s="0" t="s">
        <v>47</v>
      </c>
      <c r="M9171" s="0" t="s">
        <v>47</v>
      </c>
      <c r="N9171" s="0" t="n">
        <v>3</v>
      </c>
      <c r="O9171" s="0" t="n">
        <v>1531</v>
      </c>
      <c r="P9171" s="0" t="n">
        <v>1200</v>
      </c>
      <c r="Q9171" s="0" t="n">
        <v>4.2</v>
      </c>
      <c r="R9171" s="0" t="str">
        <f aca="false">INDEX(Lookup!$B$4:$B$18,MATCH(C9171,Lookup!$A$4:$A$18,0))</f>
        <v>India</v>
      </c>
      <c r="S9171" s="20" t="n">
        <f aca="false">INDEX(Lookup!$D$4:$D$18,MATCH(C9171,Lookup!$A$4:$A$18,0))</f>
        <v>0.012</v>
      </c>
      <c r="T9171" s="21" t="n">
        <f aca="false">ROUND(P9171*S9171,2)</f>
        <v>14.4</v>
      </c>
      <c r="U9171" s="21" t="n">
        <f aca="false">IF(T9171&lt;=10,1,IF(T9171&lt;=20,2,IF(T9171&lt;=30,3,IF(T9171&lt;=40,4,IF(T9171&lt;=50,5,IF(T9171&lt;=100,6,IF(T9171&lt;=250,7,8)))))))</f>
        <v>2</v>
      </c>
      <c r="V9171" s="21" t="n">
        <f aca="false">IF(AND(OR(Dashboard!$T$3="All",R9171=Dashboard!$T$3),OR(Dashboard!$T$4="All",D9171=Dashboard!$T$4)),1,0)</f>
        <v>1</v>
      </c>
      <c r="W9171" s="21" t="n">
        <f aca="false">IF(V9171=1,T9171+ROW()/10000000,0)</f>
        <v>14.4009171</v>
      </c>
    </row>
    <row r="9172" customFormat="false" ht="15" hidden="false" customHeight="false" outlineLevel="0" collapsed="false">
      <c r="A9172" s="0" t="n">
        <v>6507967</v>
      </c>
      <c r="B9172" s="0" t="s">
        <v>19255</v>
      </c>
      <c r="C9172" s="0" t="n">
        <v>1</v>
      </c>
      <c r="D9172" s="0" t="s">
        <v>19201</v>
      </c>
      <c r="E9172" s="0" t="s">
        <v>19256</v>
      </c>
      <c r="F9172" s="0" t="s">
        <v>19253</v>
      </c>
      <c r="G9172" s="0" t="s">
        <v>19254</v>
      </c>
      <c r="H9172" s="0" t="s">
        <v>7093</v>
      </c>
      <c r="I9172" s="0" t="s">
        <v>2123</v>
      </c>
      <c r="J9172" s="0" t="s">
        <v>46</v>
      </c>
      <c r="K9172" s="0" t="s">
        <v>46</v>
      </c>
      <c r="L9172" s="0" t="s">
        <v>47</v>
      </c>
      <c r="M9172" s="0" t="s">
        <v>47</v>
      </c>
      <c r="N9172" s="0" t="n">
        <v>2</v>
      </c>
      <c r="O9172" s="0" t="n">
        <v>997</v>
      </c>
      <c r="P9172" s="0" t="n">
        <v>800</v>
      </c>
      <c r="Q9172" s="0" t="n">
        <v>4.1</v>
      </c>
      <c r="R9172" s="0" t="str">
        <f aca="false">INDEX(Lookup!$B$4:$B$18,MATCH(C9172,Lookup!$A$4:$A$18,0))</f>
        <v>India</v>
      </c>
      <c r="S9172" s="20" t="n">
        <f aca="false">INDEX(Lookup!$D$4:$D$18,MATCH(C9172,Lookup!$A$4:$A$18,0))</f>
        <v>0.012</v>
      </c>
      <c r="T9172" s="21" t="n">
        <f aca="false">ROUND(P9172*S9172,2)</f>
        <v>9.6</v>
      </c>
      <c r="U9172" s="21" t="n">
        <f aca="false">IF(T9172&lt;=10,1,IF(T9172&lt;=20,2,IF(T9172&lt;=30,3,IF(T9172&lt;=40,4,IF(T9172&lt;=50,5,IF(T9172&lt;=100,6,IF(T9172&lt;=250,7,8)))))))</f>
        <v>1</v>
      </c>
      <c r="V9172" s="21" t="n">
        <f aca="false">IF(AND(OR(Dashboard!$T$3="All",R9172=Dashboard!$T$3),OR(Dashboard!$T$4="All",D9172=Dashboard!$T$4)),1,0)</f>
        <v>1</v>
      </c>
      <c r="W9172" s="21" t="n">
        <f aca="false">IF(V9172=1,T9172+ROW()/10000000,0)</f>
        <v>9.6009172</v>
      </c>
    </row>
    <row r="9173" customFormat="false" ht="15" hidden="false" customHeight="false" outlineLevel="0" collapsed="false">
      <c r="A9173" s="0" t="n">
        <v>6506206</v>
      </c>
      <c r="B9173" s="0" t="s">
        <v>19257</v>
      </c>
      <c r="C9173" s="0" t="n">
        <v>1</v>
      </c>
      <c r="D9173" s="0" t="s">
        <v>19201</v>
      </c>
      <c r="E9173" s="0" t="s">
        <v>19258</v>
      </c>
      <c r="F9173" s="0" t="s">
        <v>19259</v>
      </c>
      <c r="G9173" s="0" t="s">
        <v>19260</v>
      </c>
      <c r="H9173" s="0" t="s">
        <v>19261</v>
      </c>
      <c r="I9173" s="0" t="s">
        <v>2123</v>
      </c>
      <c r="J9173" s="0" t="s">
        <v>46</v>
      </c>
      <c r="K9173" s="0" t="s">
        <v>46</v>
      </c>
      <c r="L9173" s="0" t="s">
        <v>47</v>
      </c>
      <c r="M9173" s="0" t="s">
        <v>47</v>
      </c>
      <c r="N9173" s="0" t="n">
        <v>4</v>
      </c>
      <c r="O9173" s="0" t="n">
        <v>1566</v>
      </c>
      <c r="P9173" s="0" t="n">
        <v>2100</v>
      </c>
      <c r="Q9173" s="0" t="n">
        <v>3.6</v>
      </c>
      <c r="R9173" s="0" t="str">
        <f aca="false">INDEX(Lookup!$B$4:$B$18,MATCH(C9173,Lookup!$A$4:$A$18,0))</f>
        <v>India</v>
      </c>
      <c r="S9173" s="20" t="n">
        <f aca="false">INDEX(Lookup!$D$4:$D$18,MATCH(C9173,Lookup!$A$4:$A$18,0))</f>
        <v>0.012</v>
      </c>
      <c r="T9173" s="21" t="n">
        <f aca="false">ROUND(P9173*S9173,2)</f>
        <v>25.2</v>
      </c>
      <c r="U9173" s="21" t="n">
        <f aca="false">IF(T9173&lt;=10,1,IF(T9173&lt;=20,2,IF(T9173&lt;=30,3,IF(T9173&lt;=40,4,IF(T9173&lt;=50,5,IF(T9173&lt;=100,6,IF(T9173&lt;=250,7,8)))))))</f>
        <v>3</v>
      </c>
      <c r="V9173" s="21" t="n">
        <f aca="false">IF(AND(OR(Dashboard!$T$3="All",R9173=Dashboard!$T$3),OR(Dashboard!$T$4="All",D9173=Dashboard!$T$4)),1,0)</f>
        <v>1</v>
      </c>
      <c r="W9173" s="21" t="n">
        <f aca="false">IF(V9173=1,T9173+ROW()/10000000,0)</f>
        <v>25.2009173</v>
      </c>
    </row>
    <row r="9174" customFormat="false" ht="15" hidden="false" customHeight="false" outlineLevel="0" collapsed="false">
      <c r="A9174" s="0" t="n">
        <v>6507495</v>
      </c>
      <c r="B9174" s="0" t="s">
        <v>19262</v>
      </c>
      <c r="C9174" s="0" t="n">
        <v>1</v>
      </c>
      <c r="D9174" s="0" t="s">
        <v>19201</v>
      </c>
      <c r="E9174" s="0" t="s">
        <v>19263</v>
      </c>
      <c r="F9174" s="0" t="s">
        <v>19264</v>
      </c>
      <c r="G9174" s="0" t="s">
        <v>19265</v>
      </c>
      <c r="H9174" s="0" t="s">
        <v>1615</v>
      </c>
      <c r="I9174" s="0" t="s">
        <v>2123</v>
      </c>
      <c r="J9174" s="0" t="s">
        <v>46</v>
      </c>
      <c r="K9174" s="0" t="s">
        <v>47</v>
      </c>
      <c r="L9174" s="0" t="s">
        <v>47</v>
      </c>
      <c r="M9174" s="0" t="s">
        <v>47</v>
      </c>
      <c r="N9174" s="0" t="n">
        <v>3</v>
      </c>
      <c r="O9174" s="0" t="n">
        <v>377</v>
      </c>
      <c r="P9174" s="0" t="n">
        <v>1000</v>
      </c>
      <c r="Q9174" s="0" t="n">
        <v>4.1</v>
      </c>
      <c r="R9174" s="0" t="str">
        <f aca="false">INDEX(Lookup!$B$4:$B$18,MATCH(C9174,Lookup!$A$4:$A$18,0))</f>
        <v>India</v>
      </c>
      <c r="S9174" s="20" t="n">
        <f aca="false">INDEX(Lookup!$D$4:$D$18,MATCH(C9174,Lookup!$A$4:$A$18,0))</f>
        <v>0.012</v>
      </c>
      <c r="T9174" s="21" t="n">
        <f aca="false">ROUND(P9174*S9174,2)</f>
        <v>12</v>
      </c>
      <c r="U9174" s="21" t="n">
        <f aca="false">IF(T9174&lt;=10,1,IF(T9174&lt;=20,2,IF(T9174&lt;=30,3,IF(T9174&lt;=40,4,IF(T9174&lt;=50,5,IF(T9174&lt;=100,6,IF(T9174&lt;=250,7,8)))))))</f>
        <v>2</v>
      </c>
      <c r="V9174" s="21" t="n">
        <f aca="false">IF(AND(OR(Dashboard!$T$3="All",R9174=Dashboard!$T$3),OR(Dashboard!$T$4="All",D9174=Dashboard!$T$4)),1,0)</f>
        <v>1</v>
      </c>
      <c r="W9174" s="21" t="n">
        <f aca="false">IF(V9174=1,T9174+ROW()/10000000,0)</f>
        <v>12.0009174</v>
      </c>
    </row>
    <row r="9175" customFormat="false" ht="15" hidden="false" customHeight="false" outlineLevel="0" collapsed="false">
      <c r="A9175" s="0" t="n">
        <v>18441490</v>
      </c>
      <c r="B9175" s="0" t="s">
        <v>6904</v>
      </c>
      <c r="C9175" s="0" t="n">
        <v>1</v>
      </c>
      <c r="D9175" s="0" t="s">
        <v>19201</v>
      </c>
      <c r="E9175" s="0" t="s">
        <v>19266</v>
      </c>
      <c r="F9175" s="0" t="s">
        <v>19267</v>
      </c>
      <c r="G9175" s="0" t="s">
        <v>19268</v>
      </c>
      <c r="H9175" s="0" t="s">
        <v>2128</v>
      </c>
      <c r="I9175" s="0" t="s">
        <v>2123</v>
      </c>
      <c r="J9175" s="0" t="s">
        <v>46</v>
      </c>
      <c r="K9175" s="0" t="s">
        <v>47</v>
      </c>
      <c r="L9175" s="0" t="s">
        <v>47</v>
      </c>
      <c r="M9175" s="0" t="s">
        <v>47</v>
      </c>
      <c r="N9175" s="0" t="n">
        <v>3</v>
      </c>
      <c r="O9175" s="0" t="n">
        <v>208</v>
      </c>
      <c r="P9175" s="0" t="n">
        <v>1000</v>
      </c>
      <c r="Q9175" s="0" t="n">
        <v>4.4</v>
      </c>
      <c r="R9175" s="0" t="str">
        <f aca="false">INDEX(Lookup!$B$4:$B$18,MATCH(C9175,Lookup!$A$4:$A$18,0))</f>
        <v>India</v>
      </c>
      <c r="S9175" s="20" t="n">
        <f aca="false">INDEX(Lookup!$D$4:$D$18,MATCH(C9175,Lookup!$A$4:$A$18,0))</f>
        <v>0.012</v>
      </c>
      <c r="T9175" s="21" t="n">
        <f aca="false">ROUND(P9175*S9175,2)</f>
        <v>12</v>
      </c>
      <c r="U9175" s="21" t="n">
        <f aca="false">IF(T9175&lt;=10,1,IF(T9175&lt;=20,2,IF(T9175&lt;=30,3,IF(T9175&lt;=40,4,IF(T9175&lt;=50,5,IF(T9175&lt;=100,6,IF(T9175&lt;=250,7,8)))))))</f>
        <v>2</v>
      </c>
      <c r="V9175" s="21" t="n">
        <f aca="false">IF(AND(OR(Dashboard!$T$3="All",R9175=Dashboard!$T$3),OR(Dashboard!$T$4="All",D9175=Dashboard!$T$4)),1,0)</f>
        <v>1</v>
      </c>
      <c r="W9175" s="21" t="n">
        <f aca="false">IF(V9175=1,T9175+ROW()/10000000,0)</f>
        <v>12.0009175</v>
      </c>
    </row>
    <row r="9176" customFormat="false" ht="15" hidden="false" customHeight="false" outlineLevel="0" collapsed="false">
      <c r="A9176" s="0" t="n">
        <v>2700001</v>
      </c>
      <c r="B9176" s="0" t="s">
        <v>19269</v>
      </c>
      <c r="C9176" s="0" t="n">
        <v>1</v>
      </c>
      <c r="D9176" s="0" t="s">
        <v>19270</v>
      </c>
      <c r="E9176" s="0" t="s">
        <v>19271</v>
      </c>
      <c r="F9176" s="0" t="s">
        <v>19272</v>
      </c>
      <c r="G9176" s="0" t="s">
        <v>19273</v>
      </c>
      <c r="H9176" s="0" t="s">
        <v>2288</v>
      </c>
      <c r="I9176" s="0" t="s">
        <v>2123</v>
      </c>
      <c r="J9176" s="0" t="s">
        <v>47</v>
      </c>
      <c r="K9176" s="0" t="s">
        <v>47</v>
      </c>
      <c r="L9176" s="0" t="s">
        <v>47</v>
      </c>
      <c r="M9176" s="0" t="s">
        <v>47</v>
      </c>
      <c r="N9176" s="0" t="n">
        <v>3</v>
      </c>
      <c r="O9176" s="0" t="n">
        <v>65</v>
      </c>
      <c r="P9176" s="0" t="n">
        <v>1000</v>
      </c>
      <c r="Q9176" s="0" t="n">
        <v>3.3</v>
      </c>
      <c r="R9176" s="0" t="str">
        <f aca="false">INDEX(Lookup!$B$4:$B$18,MATCH(C9176,Lookup!$A$4:$A$18,0))</f>
        <v>India</v>
      </c>
      <c r="S9176" s="20" t="n">
        <f aca="false">INDEX(Lookup!$D$4:$D$18,MATCH(C9176,Lookup!$A$4:$A$18,0))</f>
        <v>0.012</v>
      </c>
      <c r="T9176" s="21" t="n">
        <f aca="false">ROUND(P9176*S9176,2)</f>
        <v>12</v>
      </c>
      <c r="U9176" s="21" t="n">
        <f aca="false">IF(T9176&lt;=10,1,IF(T9176&lt;=20,2,IF(T9176&lt;=30,3,IF(T9176&lt;=40,4,IF(T9176&lt;=50,5,IF(T9176&lt;=100,6,IF(T9176&lt;=250,7,8)))))))</f>
        <v>2</v>
      </c>
      <c r="V9176" s="21" t="n">
        <f aca="false">IF(AND(OR(Dashboard!$T$3="All",R9176=Dashboard!$T$3),OR(Dashboard!$T$4="All",D9176=Dashboard!$T$4)),1,0)</f>
        <v>1</v>
      </c>
      <c r="W9176" s="21" t="n">
        <f aca="false">IF(V9176=1,T9176+ROW()/10000000,0)</f>
        <v>12.0009176</v>
      </c>
    </row>
    <row r="9177" customFormat="false" ht="15" hidden="false" customHeight="false" outlineLevel="0" collapsed="false">
      <c r="A9177" s="0" t="n">
        <v>2700223</v>
      </c>
      <c r="B9177" s="0" t="s">
        <v>19274</v>
      </c>
      <c r="C9177" s="0" t="n">
        <v>1</v>
      </c>
      <c r="D9177" s="0" t="s">
        <v>19270</v>
      </c>
      <c r="E9177" s="0" t="s">
        <v>19275</v>
      </c>
      <c r="F9177" s="0" t="s">
        <v>19276</v>
      </c>
      <c r="G9177" s="0" t="s">
        <v>19277</v>
      </c>
      <c r="H9177" s="0" t="s">
        <v>3539</v>
      </c>
      <c r="I9177" s="0" t="s">
        <v>2123</v>
      </c>
      <c r="J9177" s="0" t="s">
        <v>47</v>
      </c>
      <c r="K9177" s="0" t="s">
        <v>47</v>
      </c>
      <c r="L9177" s="0" t="s">
        <v>47</v>
      </c>
      <c r="M9177" s="0" t="s">
        <v>47</v>
      </c>
      <c r="N9177" s="0" t="n">
        <v>1</v>
      </c>
      <c r="O9177" s="0" t="n">
        <v>51</v>
      </c>
      <c r="P9177" s="0" t="n">
        <v>400</v>
      </c>
      <c r="Q9177" s="0" t="n">
        <v>3.2</v>
      </c>
      <c r="R9177" s="0" t="str">
        <f aca="false">INDEX(Lookup!$B$4:$B$18,MATCH(C9177,Lookup!$A$4:$A$18,0))</f>
        <v>India</v>
      </c>
      <c r="S9177" s="20" t="n">
        <f aca="false">INDEX(Lookup!$D$4:$D$18,MATCH(C9177,Lookup!$A$4:$A$18,0))</f>
        <v>0.012</v>
      </c>
      <c r="T9177" s="21" t="n">
        <f aca="false">ROUND(P9177*S9177,2)</f>
        <v>4.8</v>
      </c>
      <c r="U9177" s="21" t="n">
        <f aca="false">IF(T9177&lt;=10,1,IF(T9177&lt;=20,2,IF(T9177&lt;=30,3,IF(T9177&lt;=40,4,IF(T9177&lt;=50,5,IF(T9177&lt;=100,6,IF(T9177&lt;=250,7,8)))))))</f>
        <v>1</v>
      </c>
      <c r="V9177" s="21" t="n">
        <f aca="false">IF(AND(OR(Dashboard!$T$3="All",R9177=Dashboard!$T$3),OR(Dashboard!$T$4="All",D9177=Dashboard!$T$4)),1,0)</f>
        <v>1</v>
      </c>
      <c r="W9177" s="21" t="n">
        <f aca="false">IF(V9177=1,T9177+ROW()/10000000,0)</f>
        <v>4.8009177</v>
      </c>
    </row>
    <row r="9178" customFormat="false" ht="15" hidden="false" customHeight="false" outlineLevel="0" collapsed="false">
      <c r="A9178" s="0" t="n">
        <v>2700263</v>
      </c>
      <c r="B9178" s="0" t="s">
        <v>19278</v>
      </c>
      <c r="C9178" s="0" t="n">
        <v>1</v>
      </c>
      <c r="D9178" s="0" t="s">
        <v>19270</v>
      </c>
      <c r="E9178" s="0" t="s">
        <v>19279</v>
      </c>
      <c r="F9178" s="0" t="s">
        <v>19276</v>
      </c>
      <c r="G9178" s="0" t="s">
        <v>19277</v>
      </c>
      <c r="H9178" s="0" t="s">
        <v>19280</v>
      </c>
      <c r="I9178" s="0" t="s">
        <v>2123</v>
      </c>
      <c r="J9178" s="0" t="s">
        <v>47</v>
      </c>
      <c r="K9178" s="0" t="s">
        <v>47</v>
      </c>
      <c r="L9178" s="0" t="s">
        <v>47</v>
      </c>
      <c r="M9178" s="0" t="s">
        <v>47</v>
      </c>
      <c r="N9178" s="0" t="n">
        <v>3</v>
      </c>
      <c r="O9178" s="0" t="n">
        <v>81</v>
      </c>
      <c r="P9178" s="0" t="n">
        <v>1000</v>
      </c>
      <c r="Q9178" s="0" t="n">
        <v>3.7</v>
      </c>
      <c r="R9178" s="0" t="str">
        <f aca="false">INDEX(Lookup!$B$4:$B$18,MATCH(C9178,Lookup!$A$4:$A$18,0))</f>
        <v>India</v>
      </c>
      <c r="S9178" s="20" t="n">
        <f aca="false">INDEX(Lookup!$D$4:$D$18,MATCH(C9178,Lookup!$A$4:$A$18,0))</f>
        <v>0.012</v>
      </c>
      <c r="T9178" s="21" t="n">
        <f aca="false">ROUND(P9178*S9178,2)</f>
        <v>12</v>
      </c>
      <c r="U9178" s="21" t="n">
        <f aca="false">IF(T9178&lt;=10,1,IF(T9178&lt;=20,2,IF(T9178&lt;=30,3,IF(T9178&lt;=40,4,IF(T9178&lt;=50,5,IF(T9178&lt;=100,6,IF(T9178&lt;=250,7,8)))))))</f>
        <v>2</v>
      </c>
      <c r="V9178" s="21" t="n">
        <f aca="false">IF(AND(OR(Dashboard!$T$3="All",R9178=Dashboard!$T$3),OR(Dashboard!$T$4="All",D9178=Dashboard!$T$4)),1,0)</f>
        <v>1</v>
      </c>
      <c r="W9178" s="21" t="n">
        <f aca="false">IF(V9178=1,T9178+ROW()/10000000,0)</f>
        <v>12.0009178</v>
      </c>
    </row>
    <row r="9179" customFormat="false" ht="15" hidden="false" customHeight="false" outlineLevel="0" collapsed="false">
      <c r="A9179" s="0" t="n">
        <v>2700024</v>
      </c>
      <c r="B9179" s="0" t="s">
        <v>19281</v>
      </c>
      <c r="C9179" s="0" t="n">
        <v>1</v>
      </c>
      <c r="D9179" s="0" t="s">
        <v>19270</v>
      </c>
      <c r="E9179" s="0" t="s">
        <v>19282</v>
      </c>
      <c r="F9179" s="0" t="s">
        <v>19283</v>
      </c>
      <c r="G9179" s="0" t="s">
        <v>19284</v>
      </c>
      <c r="H9179" s="0" t="s">
        <v>2972</v>
      </c>
      <c r="I9179" s="0" t="s">
        <v>2123</v>
      </c>
      <c r="J9179" s="0" t="s">
        <v>47</v>
      </c>
      <c r="K9179" s="0" t="s">
        <v>47</v>
      </c>
      <c r="L9179" s="0" t="s">
        <v>47</v>
      </c>
      <c r="M9179" s="0" t="s">
        <v>47</v>
      </c>
      <c r="N9179" s="0" t="n">
        <v>1</v>
      </c>
      <c r="O9179" s="0" t="n">
        <v>89</v>
      </c>
      <c r="P9179" s="0" t="n">
        <v>400</v>
      </c>
      <c r="Q9179" s="0" t="n">
        <v>3.3</v>
      </c>
      <c r="R9179" s="0" t="str">
        <f aca="false">INDEX(Lookup!$B$4:$B$18,MATCH(C9179,Lookup!$A$4:$A$18,0))</f>
        <v>India</v>
      </c>
      <c r="S9179" s="20" t="n">
        <f aca="false">INDEX(Lookup!$D$4:$D$18,MATCH(C9179,Lookup!$A$4:$A$18,0))</f>
        <v>0.012</v>
      </c>
      <c r="T9179" s="21" t="n">
        <f aca="false">ROUND(P9179*S9179,2)</f>
        <v>4.8</v>
      </c>
      <c r="U9179" s="21" t="n">
        <f aca="false">IF(T9179&lt;=10,1,IF(T9179&lt;=20,2,IF(T9179&lt;=30,3,IF(T9179&lt;=40,4,IF(T9179&lt;=50,5,IF(T9179&lt;=100,6,IF(T9179&lt;=250,7,8)))))))</f>
        <v>1</v>
      </c>
      <c r="V9179" s="21" t="n">
        <f aca="false">IF(AND(OR(Dashboard!$T$3="All",R9179=Dashboard!$T$3),OR(Dashboard!$T$4="All",D9179=Dashboard!$T$4)),1,0)</f>
        <v>1</v>
      </c>
      <c r="W9179" s="21" t="n">
        <f aca="false">IF(V9179=1,T9179+ROW()/10000000,0)</f>
        <v>4.8009179</v>
      </c>
    </row>
    <row r="9180" customFormat="false" ht="15" hidden="false" customHeight="false" outlineLevel="0" collapsed="false">
      <c r="A9180" s="0" t="n">
        <v>2700010</v>
      </c>
      <c r="B9180" s="0" t="s">
        <v>19285</v>
      </c>
      <c r="C9180" s="0" t="n">
        <v>1</v>
      </c>
      <c r="D9180" s="0" t="s">
        <v>19270</v>
      </c>
      <c r="E9180" s="0" t="s">
        <v>19286</v>
      </c>
      <c r="F9180" s="0" t="s">
        <v>19283</v>
      </c>
      <c r="G9180" s="0" t="s">
        <v>19284</v>
      </c>
      <c r="H9180" s="0" t="s">
        <v>69</v>
      </c>
      <c r="I9180" s="0" t="s">
        <v>2123</v>
      </c>
      <c r="J9180" s="0" t="s">
        <v>47</v>
      </c>
      <c r="K9180" s="0" t="s">
        <v>47</v>
      </c>
      <c r="L9180" s="0" t="s">
        <v>47</v>
      </c>
      <c r="M9180" s="0" t="s">
        <v>47</v>
      </c>
      <c r="N9180" s="0" t="n">
        <v>2</v>
      </c>
      <c r="O9180" s="0" t="n">
        <v>117</v>
      </c>
      <c r="P9180" s="0" t="n">
        <v>650</v>
      </c>
      <c r="Q9180" s="0" t="n">
        <v>3.4</v>
      </c>
      <c r="R9180" s="0" t="str">
        <f aca="false">INDEX(Lookup!$B$4:$B$18,MATCH(C9180,Lookup!$A$4:$A$18,0))</f>
        <v>India</v>
      </c>
      <c r="S9180" s="20" t="n">
        <f aca="false">INDEX(Lookup!$D$4:$D$18,MATCH(C9180,Lookup!$A$4:$A$18,0))</f>
        <v>0.012</v>
      </c>
      <c r="T9180" s="21" t="n">
        <f aca="false">ROUND(P9180*S9180,2)</f>
        <v>7.8</v>
      </c>
      <c r="U9180" s="21" t="n">
        <f aca="false">IF(T9180&lt;=10,1,IF(T9180&lt;=20,2,IF(T9180&lt;=30,3,IF(T9180&lt;=40,4,IF(T9180&lt;=50,5,IF(T9180&lt;=100,6,IF(T9180&lt;=250,7,8)))))))</f>
        <v>1</v>
      </c>
      <c r="V9180" s="21" t="n">
        <f aca="false">IF(AND(OR(Dashboard!$T$3="All",R9180=Dashboard!$T$3),OR(Dashboard!$T$4="All",D9180=Dashboard!$T$4)),1,0)</f>
        <v>1</v>
      </c>
      <c r="W9180" s="21" t="n">
        <f aca="false">IF(V9180=1,T9180+ROW()/10000000,0)</f>
        <v>7.800918</v>
      </c>
    </row>
    <row r="9181" customFormat="false" ht="15" hidden="false" customHeight="false" outlineLevel="0" collapsed="false">
      <c r="A9181" s="0" t="n">
        <v>2700007</v>
      </c>
      <c r="B9181" s="0" t="s">
        <v>19287</v>
      </c>
      <c r="C9181" s="0" t="n">
        <v>1</v>
      </c>
      <c r="D9181" s="0" t="s">
        <v>19270</v>
      </c>
      <c r="E9181" s="0" t="s">
        <v>19288</v>
      </c>
      <c r="F9181" s="0" t="s">
        <v>19283</v>
      </c>
      <c r="G9181" s="0" t="s">
        <v>19284</v>
      </c>
      <c r="H9181" s="0" t="s">
        <v>19289</v>
      </c>
      <c r="I9181" s="0" t="s">
        <v>2123</v>
      </c>
      <c r="J9181" s="0" t="s">
        <v>47</v>
      </c>
      <c r="K9181" s="0" t="s">
        <v>47</v>
      </c>
      <c r="L9181" s="0" t="s">
        <v>47</v>
      </c>
      <c r="M9181" s="0" t="s">
        <v>47</v>
      </c>
      <c r="N9181" s="0" t="n">
        <v>1</v>
      </c>
      <c r="O9181" s="0" t="n">
        <v>370</v>
      </c>
      <c r="P9181" s="0" t="n">
        <v>450</v>
      </c>
      <c r="Q9181" s="0" t="n">
        <v>4</v>
      </c>
      <c r="R9181" s="0" t="str">
        <f aca="false">INDEX(Lookup!$B$4:$B$18,MATCH(C9181,Lookup!$A$4:$A$18,0))</f>
        <v>India</v>
      </c>
      <c r="S9181" s="20" t="n">
        <f aca="false">INDEX(Lookup!$D$4:$D$18,MATCH(C9181,Lookup!$A$4:$A$18,0))</f>
        <v>0.012</v>
      </c>
      <c r="T9181" s="21" t="n">
        <f aca="false">ROUND(P9181*S9181,2)</f>
        <v>5.4</v>
      </c>
      <c r="U9181" s="21" t="n">
        <f aca="false">IF(T9181&lt;=10,1,IF(T9181&lt;=20,2,IF(T9181&lt;=30,3,IF(T9181&lt;=40,4,IF(T9181&lt;=50,5,IF(T9181&lt;=100,6,IF(T9181&lt;=250,7,8)))))))</f>
        <v>1</v>
      </c>
      <c r="V9181" s="21" t="n">
        <f aca="false">IF(AND(OR(Dashboard!$T$3="All",R9181=Dashboard!$T$3),OR(Dashboard!$T$4="All",D9181=Dashboard!$T$4)),1,0)</f>
        <v>1</v>
      </c>
      <c r="W9181" s="21" t="n">
        <f aca="false">IF(V9181=1,T9181+ROW()/10000000,0)</f>
        <v>5.4009181</v>
      </c>
    </row>
    <row r="9182" customFormat="false" ht="15" hidden="false" customHeight="false" outlineLevel="0" collapsed="false">
      <c r="A9182" s="0" t="n">
        <v>2700019</v>
      </c>
      <c r="B9182" s="0" t="s">
        <v>19290</v>
      </c>
      <c r="C9182" s="0" t="n">
        <v>1</v>
      </c>
      <c r="D9182" s="0" t="s">
        <v>19270</v>
      </c>
      <c r="E9182" s="0" t="s">
        <v>19291</v>
      </c>
      <c r="F9182" s="0" t="s">
        <v>19292</v>
      </c>
      <c r="G9182" s="0" t="s">
        <v>19293</v>
      </c>
      <c r="H9182" s="0" t="s">
        <v>19294</v>
      </c>
      <c r="I9182" s="0" t="s">
        <v>2123</v>
      </c>
      <c r="J9182" s="0" t="s">
        <v>47</v>
      </c>
      <c r="K9182" s="0" t="s">
        <v>47</v>
      </c>
      <c r="L9182" s="0" t="s">
        <v>47</v>
      </c>
      <c r="M9182" s="0" t="s">
        <v>47</v>
      </c>
      <c r="N9182" s="0" t="n">
        <v>3</v>
      </c>
      <c r="O9182" s="0" t="n">
        <v>116</v>
      </c>
      <c r="P9182" s="0" t="n">
        <v>1000</v>
      </c>
      <c r="Q9182" s="0" t="n">
        <v>3.7</v>
      </c>
      <c r="R9182" s="0" t="str">
        <f aca="false">INDEX(Lookup!$B$4:$B$18,MATCH(C9182,Lookup!$A$4:$A$18,0))</f>
        <v>India</v>
      </c>
      <c r="S9182" s="20" t="n">
        <f aca="false">INDEX(Lookup!$D$4:$D$18,MATCH(C9182,Lookup!$A$4:$A$18,0))</f>
        <v>0.012</v>
      </c>
      <c r="T9182" s="21" t="n">
        <f aca="false">ROUND(P9182*S9182,2)</f>
        <v>12</v>
      </c>
      <c r="U9182" s="21" t="n">
        <f aca="false">IF(T9182&lt;=10,1,IF(T9182&lt;=20,2,IF(T9182&lt;=30,3,IF(T9182&lt;=40,4,IF(T9182&lt;=50,5,IF(T9182&lt;=100,6,IF(T9182&lt;=250,7,8)))))))</f>
        <v>2</v>
      </c>
      <c r="V9182" s="21" t="n">
        <f aca="false">IF(AND(OR(Dashboard!$T$3="All",R9182=Dashboard!$T$3),OR(Dashboard!$T$4="All",D9182=Dashboard!$T$4)),1,0)</f>
        <v>1</v>
      </c>
      <c r="W9182" s="21" t="n">
        <f aca="false">IF(V9182=1,T9182+ROW()/10000000,0)</f>
        <v>12.0009182</v>
      </c>
    </row>
    <row r="9183" customFormat="false" ht="15" hidden="false" customHeight="false" outlineLevel="0" collapsed="false">
      <c r="A9183" s="0" t="n">
        <v>2700002</v>
      </c>
      <c r="B9183" s="0" t="s">
        <v>4948</v>
      </c>
      <c r="C9183" s="0" t="n">
        <v>1</v>
      </c>
      <c r="D9183" s="0" t="s">
        <v>19270</v>
      </c>
      <c r="E9183" s="0" t="s">
        <v>19295</v>
      </c>
      <c r="F9183" s="0" t="s">
        <v>19296</v>
      </c>
      <c r="G9183" s="0" t="s">
        <v>19297</v>
      </c>
      <c r="H9183" s="0" t="s">
        <v>2288</v>
      </c>
      <c r="I9183" s="0" t="s">
        <v>2123</v>
      </c>
      <c r="J9183" s="0" t="s">
        <v>47</v>
      </c>
      <c r="K9183" s="0" t="s">
        <v>47</v>
      </c>
      <c r="L9183" s="0" t="s">
        <v>47</v>
      </c>
      <c r="M9183" s="0" t="s">
        <v>47</v>
      </c>
      <c r="N9183" s="0" t="n">
        <v>3</v>
      </c>
      <c r="O9183" s="0" t="n">
        <v>119</v>
      </c>
      <c r="P9183" s="0" t="n">
        <v>1000</v>
      </c>
      <c r="Q9183" s="0" t="n">
        <v>3.6</v>
      </c>
      <c r="R9183" s="0" t="str">
        <f aca="false">INDEX(Lookup!$B$4:$B$18,MATCH(C9183,Lookup!$A$4:$A$18,0))</f>
        <v>India</v>
      </c>
      <c r="S9183" s="20" t="n">
        <f aca="false">INDEX(Lookup!$D$4:$D$18,MATCH(C9183,Lookup!$A$4:$A$18,0))</f>
        <v>0.012</v>
      </c>
      <c r="T9183" s="21" t="n">
        <f aca="false">ROUND(P9183*S9183,2)</f>
        <v>12</v>
      </c>
      <c r="U9183" s="21" t="n">
        <f aca="false">IF(T9183&lt;=10,1,IF(T9183&lt;=20,2,IF(T9183&lt;=30,3,IF(T9183&lt;=40,4,IF(T9183&lt;=50,5,IF(T9183&lt;=100,6,IF(T9183&lt;=250,7,8)))))))</f>
        <v>2</v>
      </c>
      <c r="V9183" s="21" t="n">
        <f aca="false">IF(AND(OR(Dashboard!$T$3="All",R9183=Dashboard!$T$3),OR(Dashboard!$T$4="All",D9183=Dashboard!$T$4)),1,0)</f>
        <v>1</v>
      </c>
      <c r="W9183" s="21" t="n">
        <f aca="false">IF(V9183=1,T9183+ROW()/10000000,0)</f>
        <v>12.0009183</v>
      </c>
    </row>
    <row r="9184" customFormat="false" ht="15" hidden="false" customHeight="false" outlineLevel="0" collapsed="false">
      <c r="A9184" s="0" t="n">
        <v>2700008</v>
      </c>
      <c r="B9184" s="0" t="s">
        <v>19298</v>
      </c>
      <c r="C9184" s="0" t="n">
        <v>1</v>
      </c>
      <c r="D9184" s="0" t="s">
        <v>19270</v>
      </c>
      <c r="E9184" s="0" t="s">
        <v>19299</v>
      </c>
      <c r="F9184" s="0" t="s">
        <v>19300</v>
      </c>
      <c r="G9184" s="0" t="s">
        <v>19301</v>
      </c>
      <c r="H9184" s="0" t="s">
        <v>2293</v>
      </c>
      <c r="I9184" s="0" t="s">
        <v>2123</v>
      </c>
      <c r="J9184" s="0" t="s">
        <v>47</v>
      </c>
      <c r="K9184" s="0" t="s">
        <v>47</v>
      </c>
      <c r="L9184" s="0" t="s">
        <v>47</v>
      </c>
      <c r="M9184" s="0" t="s">
        <v>47</v>
      </c>
      <c r="N9184" s="0" t="n">
        <v>2</v>
      </c>
      <c r="O9184" s="0" t="n">
        <v>26</v>
      </c>
      <c r="P9184" s="0" t="n">
        <v>500</v>
      </c>
      <c r="Q9184" s="0" t="n">
        <v>3.1</v>
      </c>
      <c r="R9184" s="0" t="str">
        <f aca="false">INDEX(Lookup!$B$4:$B$18,MATCH(C9184,Lookup!$A$4:$A$18,0))</f>
        <v>India</v>
      </c>
      <c r="S9184" s="20" t="n">
        <f aca="false">INDEX(Lookup!$D$4:$D$18,MATCH(C9184,Lookup!$A$4:$A$18,0))</f>
        <v>0.012</v>
      </c>
      <c r="T9184" s="21" t="n">
        <f aca="false">ROUND(P9184*S9184,2)</f>
        <v>6</v>
      </c>
      <c r="U9184" s="21" t="n">
        <f aca="false">IF(T9184&lt;=10,1,IF(T9184&lt;=20,2,IF(T9184&lt;=30,3,IF(T9184&lt;=40,4,IF(T9184&lt;=50,5,IF(T9184&lt;=100,6,IF(T9184&lt;=250,7,8)))))))</f>
        <v>1</v>
      </c>
      <c r="V9184" s="21" t="n">
        <f aca="false">IF(AND(OR(Dashboard!$T$3="All",R9184=Dashboard!$T$3),OR(Dashboard!$T$4="All",D9184=Dashboard!$T$4)),1,0)</f>
        <v>1</v>
      </c>
      <c r="W9184" s="21" t="n">
        <f aca="false">IF(V9184=1,T9184+ROW()/10000000,0)</f>
        <v>6.0009184</v>
      </c>
    </row>
    <row r="9185" customFormat="false" ht="15" hidden="false" customHeight="false" outlineLevel="0" collapsed="false">
      <c r="A9185" s="0" t="n">
        <v>2700044</v>
      </c>
      <c r="B9185" s="0" t="s">
        <v>2294</v>
      </c>
      <c r="C9185" s="0" t="n">
        <v>1</v>
      </c>
      <c r="D9185" s="0" t="s">
        <v>19270</v>
      </c>
      <c r="E9185" s="0" t="s">
        <v>19302</v>
      </c>
      <c r="F9185" s="0" t="s">
        <v>19300</v>
      </c>
      <c r="G9185" s="0" t="s">
        <v>19301</v>
      </c>
      <c r="H9185" s="0" t="s">
        <v>402</v>
      </c>
      <c r="I9185" s="0" t="s">
        <v>2123</v>
      </c>
      <c r="J9185" s="0" t="s">
        <v>47</v>
      </c>
      <c r="K9185" s="0" t="s">
        <v>47</v>
      </c>
      <c r="L9185" s="0" t="s">
        <v>47</v>
      </c>
      <c r="M9185" s="0" t="s">
        <v>47</v>
      </c>
      <c r="N9185" s="0" t="n">
        <v>2</v>
      </c>
      <c r="O9185" s="0" t="n">
        <v>125</v>
      </c>
      <c r="P9185" s="0" t="n">
        <v>500</v>
      </c>
      <c r="Q9185" s="0" t="n">
        <v>3.2</v>
      </c>
      <c r="R9185" s="0" t="str">
        <f aca="false">INDEX(Lookup!$B$4:$B$18,MATCH(C9185,Lookup!$A$4:$A$18,0))</f>
        <v>India</v>
      </c>
      <c r="S9185" s="20" t="n">
        <f aca="false">INDEX(Lookup!$D$4:$D$18,MATCH(C9185,Lookup!$A$4:$A$18,0))</f>
        <v>0.012</v>
      </c>
      <c r="T9185" s="21" t="n">
        <f aca="false">ROUND(P9185*S9185,2)</f>
        <v>6</v>
      </c>
      <c r="U9185" s="21" t="n">
        <f aca="false">IF(T9185&lt;=10,1,IF(T9185&lt;=20,2,IF(T9185&lt;=30,3,IF(T9185&lt;=40,4,IF(T9185&lt;=50,5,IF(T9185&lt;=100,6,IF(T9185&lt;=250,7,8)))))))</f>
        <v>1</v>
      </c>
      <c r="V9185" s="21" t="n">
        <f aca="false">IF(AND(OR(Dashboard!$T$3="All",R9185=Dashboard!$T$3),OR(Dashboard!$T$4="All",D9185=Dashboard!$T$4)),1,0)</f>
        <v>1</v>
      </c>
      <c r="W9185" s="21" t="n">
        <f aca="false">IF(V9185=1,T9185+ROW()/10000000,0)</f>
        <v>6.0009185</v>
      </c>
    </row>
    <row r="9186" customFormat="false" ht="15" hidden="false" customHeight="false" outlineLevel="0" collapsed="false">
      <c r="A9186" s="0" t="n">
        <v>2700059</v>
      </c>
      <c r="B9186" s="0" t="s">
        <v>19303</v>
      </c>
      <c r="C9186" s="0" t="n">
        <v>1</v>
      </c>
      <c r="D9186" s="0" t="s">
        <v>19270</v>
      </c>
      <c r="E9186" s="0" t="s">
        <v>19304</v>
      </c>
      <c r="F9186" s="0" t="s">
        <v>19300</v>
      </c>
      <c r="G9186" s="0" t="s">
        <v>19301</v>
      </c>
      <c r="H9186" s="0" t="s">
        <v>2349</v>
      </c>
      <c r="I9186" s="0" t="s">
        <v>2123</v>
      </c>
      <c r="J9186" s="0" t="s">
        <v>47</v>
      </c>
      <c r="K9186" s="0" t="s">
        <v>47</v>
      </c>
      <c r="L9186" s="0" t="s">
        <v>47</v>
      </c>
      <c r="M9186" s="0" t="s">
        <v>47</v>
      </c>
      <c r="N9186" s="0" t="n">
        <v>1</v>
      </c>
      <c r="O9186" s="0" t="n">
        <v>112</v>
      </c>
      <c r="P9186" s="0" t="n">
        <v>200</v>
      </c>
      <c r="Q9186" s="0" t="n">
        <v>3.5</v>
      </c>
      <c r="R9186" s="0" t="str">
        <f aca="false">INDEX(Lookup!$B$4:$B$18,MATCH(C9186,Lookup!$A$4:$A$18,0))</f>
        <v>India</v>
      </c>
      <c r="S9186" s="20" t="n">
        <f aca="false">INDEX(Lookup!$D$4:$D$18,MATCH(C9186,Lookup!$A$4:$A$18,0))</f>
        <v>0.012</v>
      </c>
      <c r="T9186" s="21" t="n">
        <f aca="false">ROUND(P9186*S9186,2)</f>
        <v>2.4</v>
      </c>
      <c r="U9186" s="21" t="n">
        <f aca="false">IF(T9186&lt;=10,1,IF(T9186&lt;=20,2,IF(T9186&lt;=30,3,IF(T9186&lt;=40,4,IF(T9186&lt;=50,5,IF(T9186&lt;=100,6,IF(T9186&lt;=250,7,8)))))))</f>
        <v>1</v>
      </c>
      <c r="V9186" s="21" t="n">
        <f aca="false">IF(AND(OR(Dashboard!$T$3="All",R9186=Dashboard!$T$3),OR(Dashboard!$T$4="All",D9186=Dashboard!$T$4)),1,0)</f>
        <v>1</v>
      </c>
      <c r="W9186" s="21" t="n">
        <f aca="false">IF(V9186=1,T9186+ROW()/10000000,0)</f>
        <v>2.4009186</v>
      </c>
    </row>
    <row r="9187" customFormat="false" ht="15" hidden="false" customHeight="false" outlineLevel="0" collapsed="false">
      <c r="A9187" s="0" t="n">
        <v>2700242</v>
      </c>
      <c r="B9187" s="0" t="s">
        <v>19305</v>
      </c>
      <c r="C9187" s="0" t="n">
        <v>1</v>
      </c>
      <c r="D9187" s="0" t="s">
        <v>19270</v>
      </c>
      <c r="E9187" s="0" t="s">
        <v>19306</v>
      </c>
      <c r="F9187" s="0" t="s">
        <v>19307</v>
      </c>
      <c r="G9187" s="0" t="s">
        <v>19308</v>
      </c>
      <c r="H9187" s="0" t="s">
        <v>2288</v>
      </c>
      <c r="I9187" s="0" t="s">
        <v>2123</v>
      </c>
      <c r="J9187" s="0" t="s">
        <v>47</v>
      </c>
      <c r="K9187" s="0" t="s">
        <v>47</v>
      </c>
      <c r="L9187" s="0" t="s">
        <v>47</v>
      </c>
      <c r="M9187" s="0" t="s">
        <v>47</v>
      </c>
      <c r="N9187" s="0" t="n">
        <v>2</v>
      </c>
      <c r="O9187" s="0" t="n">
        <v>20</v>
      </c>
      <c r="P9187" s="0" t="n">
        <v>650</v>
      </c>
      <c r="Q9187" s="0" t="n">
        <v>3.3</v>
      </c>
      <c r="R9187" s="0" t="str">
        <f aca="false">INDEX(Lookup!$B$4:$B$18,MATCH(C9187,Lookup!$A$4:$A$18,0))</f>
        <v>India</v>
      </c>
      <c r="S9187" s="20" t="n">
        <f aca="false">INDEX(Lookup!$D$4:$D$18,MATCH(C9187,Lookup!$A$4:$A$18,0))</f>
        <v>0.012</v>
      </c>
      <c r="T9187" s="21" t="n">
        <f aca="false">ROUND(P9187*S9187,2)</f>
        <v>7.8</v>
      </c>
      <c r="U9187" s="21" t="n">
        <f aca="false">IF(T9187&lt;=10,1,IF(T9187&lt;=20,2,IF(T9187&lt;=30,3,IF(T9187&lt;=40,4,IF(T9187&lt;=50,5,IF(T9187&lt;=100,6,IF(T9187&lt;=250,7,8)))))))</f>
        <v>1</v>
      </c>
      <c r="V9187" s="21" t="n">
        <f aca="false">IF(AND(OR(Dashboard!$T$3="All",R9187=Dashboard!$T$3),OR(Dashboard!$T$4="All",D9187=Dashboard!$T$4)),1,0)</f>
        <v>1</v>
      </c>
      <c r="W9187" s="21" t="n">
        <f aca="false">IF(V9187=1,T9187+ROW()/10000000,0)</f>
        <v>7.8009187</v>
      </c>
    </row>
    <row r="9188" customFormat="false" ht="15" hidden="false" customHeight="false" outlineLevel="0" collapsed="false">
      <c r="A9188" s="0" t="n">
        <v>2700085</v>
      </c>
      <c r="B9188" s="0" t="s">
        <v>19287</v>
      </c>
      <c r="C9188" s="0" t="n">
        <v>1</v>
      </c>
      <c r="D9188" s="0" t="s">
        <v>19270</v>
      </c>
      <c r="E9188" s="0" t="s">
        <v>19309</v>
      </c>
      <c r="F9188" s="0" t="s">
        <v>19307</v>
      </c>
      <c r="G9188" s="0" t="s">
        <v>19308</v>
      </c>
      <c r="H9188" s="0" t="s">
        <v>19289</v>
      </c>
      <c r="I9188" s="0" t="s">
        <v>2123</v>
      </c>
      <c r="J9188" s="0" t="s">
        <v>47</v>
      </c>
      <c r="K9188" s="0" t="s">
        <v>47</v>
      </c>
      <c r="L9188" s="0" t="s">
        <v>47</v>
      </c>
      <c r="M9188" s="0" t="s">
        <v>47</v>
      </c>
      <c r="N9188" s="0" t="n">
        <v>1</v>
      </c>
      <c r="O9188" s="0" t="n">
        <v>102</v>
      </c>
      <c r="P9188" s="0" t="n">
        <v>450</v>
      </c>
      <c r="Q9188" s="0" t="n">
        <v>3.4</v>
      </c>
      <c r="R9188" s="0" t="str">
        <f aca="false">INDEX(Lookup!$B$4:$B$18,MATCH(C9188,Lookup!$A$4:$A$18,0))</f>
        <v>India</v>
      </c>
      <c r="S9188" s="20" t="n">
        <f aca="false">INDEX(Lookup!$D$4:$D$18,MATCH(C9188,Lookup!$A$4:$A$18,0))</f>
        <v>0.012</v>
      </c>
      <c r="T9188" s="21" t="n">
        <f aca="false">ROUND(P9188*S9188,2)</f>
        <v>5.4</v>
      </c>
      <c r="U9188" s="21" t="n">
        <f aca="false">IF(T9188&lt;=10,1,IF(T9188&lt;=20,2,IF(T9188&lt;=30,3,IF(T9188&lt;=40,4,IF(T9188&lt;=50,5,IF(T9188&lt;=100,6,IF(T9188&lt;=250,7,8)))))))</f>
        <v>1</v>
      </c>
      <c r="V9188" s="21" t="n">
        <f aca="false">IF(AND(OR(Dashboard!$T$3="All",R9188=Dashboard!$T$3),OR(Dashboard!$T$4="All",D9188=Dashboard!$T$4)),1,0)</f>
        <v>1</v>
      </c>
      <c r="W9188" s="21" t="n">
        <f aca="false">IF(V9188=1,T9188+ROW()/10000000,0)</f>
        <v>5.4009188</v>
      </c>
    </row>
    <row r="9189" customFormat="false" ht="15" hidden="false" customHeight="false" outlineLevel="0" collapsed="false">
      <c r="A9189" s="0" t="n">
        <v>2700241</v>
      </c>
      <c r="B9189" s="0" t="s">
        <v>19310</v>
      </c>
      <c r="C9189" s="0" t="n">
        <v>1</v>
      </c>
      <c r="D9189" s="0" t="s">
        <v>19270</v>
      </c>
      <c r="E9189" s="0" t="s">
        <v>19311</v>
      </c>
      <c r="F9189" s="0" t="s">
        <v>19307</v>
      </c>
      <c r="G9189" s="0" t="s">
        <v>19308</v>
      </c>
      <c r="H9189" s="0" t="s">
        <v>19312</v>
      </c>
      <c r="I9189" s="0" t="s">
        <v>2123</v>
      </c>
      <c r="J9189" s="0" t="s">
        <v>47</v>
      </c>
      <c r="K9189" s="0" t="s">
        <v>47</v>
      </c>
      <c r="L9189" s="0" t="s">
        <v>47</v>
      </c>
      <c r="M9189" s="0" t="s">
        <v>47</v>
      </c>
      <c r="N9189" s="0" t="n">
        <v>2</v>
      </c>
      <c r="O9189" s="0" t="n">
        <v>19</v>
      </c>
      <c r="P9189" s="0" t="n">
        <v>500</v>
      </c>
      <c r="Q9189" s="0" t="n">
        <v>3.3</v>
      </c>
      <c r="R9189" s="0" t="str">
        <f aca="false">INDEX(Lookup!$B$4:$B$18,MATCH(C9189,Lookup!$A$4:$A$18,0))</f>
        <v>India</v>
      </c>
      <c r="S9189" s="20" t="n">
        <f aca="false">INDEX(Lookup!$D$4:$D$18,MATCH(C9189,Lookup!$A$4:$A$18,0))</f>
        <v>0.012</v>
      </c>
      <c r="T9189" s="21" t="n">
        <f aca="false">ROUND(P9189*S9189,2)</f>
        <v>6</v>
      </c>
      <c r="U9189" s="21" t="n">
        <f aca="false">IF(T9189&lt;=10,1,IF(T9189&lt;=20,2,IF(T9189&lt;=30,3,IF(T9189&lt;=40,4,IF(T9189&lt;=50,5,IF(T9189&lt;=100,6,IF(T9189&lt;=250,7,8)))))))</f>
        <v>1</v>
      </c>
      <c r="V9189" s="21" t="n">
        <f aca="false">IF(AND(OR(Dashboard!$T$3="All",R9189=Dashboard!$T$3),OR(Dashboard!$T$4="All",D9189=Dashboard!$T$4)),1,0)</f>
        <v>1</v>
      </c>
      <c r="W9189" s="21" t="n">
        <f aca="false">IF(V9189=1,T9189+ROW()/10000000,0)</f>
        <v>6.0009189</v>
      </c>
    </row>
    <row r="9190" customFormat="false" ht="15" hidden="false" customHeight="false" outlineLevel="0" collapsed="false">
      <c r="A9190" s="0" t="n">
        <v>18388053</v>
      </c>
      <c r="B9190" s="0" t="s">
        <v>19313</v>
      </c>
      <c r="C9190" s="0" t="n">
        <v>1</v>
      </c>
      <c r="D9190" s="0" t="s">
        <v>19270</v>
      </c>
      <c r="E9190" s="0" t="s">
        <v>19314</v>
      </c>
      <c r="F9190" s="0" t="s">
        <v>19307</v>
      </c>
      <c r="G9190" s="0" t="s">
        <v>19308</v>
      </c>
      <c r="H9190" s="0" t="s">
        <v>2293</v>
      </c>
      <c r="I9190" s="0" t="s">
        <v>2123</v>
      </c>
      <c r="J9190" s="0" t="s">
        <v>47</v>
      </c>
      <c r="K9190" s="0" t="s">
        <v>47</v>
      </c>
      <c r="L9190" s="0" t="s">
        <v>47</v>
      </c>
      <c r="M9190" s="0" t="s">
        <v>47</v>
      </c>
      <c r="N9190" s="0" t="n">
        <v>1</v>
      </c>
      <c r="O9190" s="0" t="n">
        <v>13</v>
      </c>
      <c r="P9190" s="0" t="n">
        <v>400</v>
      </c>
      <c r="Q9190" s="0" t="n">
        <v>3.4</v>
      </c>
      <c r="R9190" s="0" t="str">
        <f aca="false">INDEX(Lookup!$B$4:$B$18,MATCH(C9190,Lookup!$A$4:$A$18,0))</f>
        <v>India</v>
      </c>
      <c r="S9190" s="20" t="n">
        <f aca="false">INDEX(Lookup!$D$4:$D$18,MATCH(C9190,Lookup!$A$4:$A$18,0))</f>
        <v>0.012</v>
      </c>
      <c r="T9190" s="21" t="n">
        <f aca="false">ROUND(P9190*S9190,2)</f>
        <v>4.8</v>
      </c>
      <c r="U9190" s="21" t="n">
        <f aca="false">IF(T9190&lt;=10,1,IF(T9190&lt;=20,2,IF(T9190&lt;=30,3,IF(T9190&lt;=40,4,IF(T9190&lt;=50,5,IF(T9190&lt;=100,6,IF(T9190&lt;=250,7,8)))))))</f>
        <v>1</v>
      </c>
      <c r="V9190" s="21" t="n">
        <f aca="false">IF(AND(OR(Dashboard!$T$3="All",R9190=Dashboard!$T$3),OR(Dashboard!$T$4="All",D9190=Dashboard!$T$4)),1,0)</f>
        <v>1</v>
      </c>
      <c r="W9190" s="21" t="n">
        <f aca="false">IF(V9190=1,T9190+ROW()/10000000,0)</f>
        <v>4.800919</v>
      </c>
    </row>
    <row r="9191" customFormat="false" ht="15" hidden="false" customHeight="false" outlineLevel="0" collapsed="false">
      <c r="A9191" s="0" t="n">
        <v>2700011</v>
      </c>
      <c r="B9191" s="0" t="s">
        <v>19315</v>
      </c>
      <c r="C9191" s="0" t="n">
        <v>1</v>
      </c>
      <c r="D9191" s="0" t="s">
        <v>19270</v>
      </c>
      <c r="E9191" s="0" t="s">
        <v>19316</v>
      </c>
      <c r="F9191" s="0" t="s">
        <v>19307</v>
      </c>
      <c r="G9191" s="0" t="s">
        <v>19308</v>
      </c>
      <c r="H9191" s="0" t="s">
        <v>2860</v>
      </c>
      <c r="I9191" s="0" t="s">
        <v>2123</v>
      </c>
      <c r="J9191" s="0" t="s">
        <v>47</v>
      </c>
      <c r="K9191" s="0" t="s">
        <v>47</v>
      </c>
      <c r="L9191" s="0" t="s">
        <v>47</v>
      </c>
      <c r="M9191" s="0" t="s">
        <v>47</v>
      </c>
      <c r="N9191" s="0" t="n">
        <v>1</v>
      </c>
      <c r="O9191" s="0" t="n">
        <v>92</v>
      </c>
      <c r="P9191" s="0" t="n">
        <v>400</v>
      </c>
      <c r="Q9191" s="0" t="n">
        <v>3.7</v>
      </c>
      <c r="R9191" s="0" t="str">
        <f aca="false">INDEX(Lookup!$B$4:$B$18,MATCH(C9191,Lookup!$A$4:$A$18,0))</f>
        <v>India</v>
      </c>
      <c r="S9191" s="20" t="n">
        <f aca="false">INDEX(Lookup!$D$4:$D$18,MATCH(C9191,Lookup!$A$4:$A$18,0))</f>
        <v>0.012</v>
      </c>
      <c r="T9191" s="21" t="n">
        <f aca="false">ROUND(P9191*S9191,2)</f>
        <v>4.8</v>
      </c>
      <c r="U9191" s="21" t="n">
        <f aca="false">IF(T9191&lt;=10,1,IF(T9191&lt;=20,2,IF(T9191&lt;=30,3,IF(T9191&lt;=40,4,IF(T9191&lt;=50,5,IF(T9191&lt;=100,6,IF(T9191&lt;=250,7,8)))))))</f>
        <v>1</v>
      </c>
      <c r="V9191" s="21" t="n">
        <f aca="false">IF(AND(OR(Dashboard!$T$3="All",R9191=Dashboard!$T$3),OR(Dashboard!$T$4="All",D9191=Dashboard!$T$4)),1,0)</f>
        <v>1</v>
      </c>
      <c r="W9191" s="21" t="n">
        <f aca="false">IF(V9191=1,T9191+ROW()/10000000,0)</f>
        <v>4.8009191</v>
      </c>
    </row>
    <row r="9192" customFormat="false" ht="15" hidden="false" customHeight="false" outlineLevel="0" collapsed="false">
      <c r="A9192" s="0" t="n">
        <v>2700082</v>
      </c>
      <c r="B9192" s="0" t="s">
        <v>19317</v>
      </c>
      <c r="C9192" s="0" t="n">
        <v>1</v>
      </c>
      <c r="D9192" s="0" t="s">
        <v>19270</v>
      </c>
      <c r="E9192" s="0" t="s">
        <v>19309</v>
      </c>
      <c r="F9192" s="0" t="s">
        <v>19307</v>
      </c>
      <c r="G9192" s="0" t="s">
        <v>19308</v>
      </c>
      <c r="H9192" s="0" t="s">
        <v>6251</v>
      </c>
      <c r="I9192" s="0" t="s">
        <v>2123</v>
      </c>
      <c r="J9192" s="0" t="s">
        <v>47</v>
      </c>
      <c r="K9192" s="0" t="s">
        <v>47</v>
      </c>
      <c r="L9192" s="0" t="s">
        <v>47</v>
      </c>
      <c r="M9192" s="0" t="s">
        <v>47</v>
      </c>
      <c r="N9192" s="0" t="n">
        <v>3</v>
      </c>
      <c r="O9192" s="0" t="n">
        <v>95</v>
      </c>
      <c r="P9192" s="0" t="n">
        <v>1000</v>
      </c>
      <c r="Q9192" s="0" t="n">
        <v>3.6</v>
      </c>
      <c r="R9192" s="0" t="str">
        <f aca="false">INDEX(Lookup!$B$4:$B$18,MATCH(C9192,Lookup!$A$4:$A$18,0))</f>
        <v>India</v>
      </c>
      <c r="S9192" s="20" t="n">
        <f aca="false">INDEX(Lookup!$D$4:$D$18,MATCH(C9192,Lookup!$A$4:$A$18,0))</f>
        <v>0.012</v>
      </c>
      <c r="T9192" s="21" t="n">
        <f aca="false">ROUND(P9192*S9192,2)</f>
        <v>12</v>
      </c>
      <c r="U9192" s="21" t="n">
        <f aca="false">IF(T9192&lt;=10,1,IF(T9192&lt;=20,2,IF(T9192&lt;=30,3,IF(T9192&lt;=40,4,IF(T9192&lt;=50,5,IF(T9192&lt;=100,6,IF(T9192&lt;=250,7,8)))))))</f>
        <v>2</v>
      </c>
      <c r="V9192" s="21" t="n">
        <f aca="false">IF(AND(OR(Dashboard!$T$3="All",R9192=Dashboard!$T$3),OR(Dashboard!$T$4="All",D9192=Dashboard!$T$4)),1,0)</f>
        <v>1</v>
      </c>
      <c r="W9192" s="21" t="n">
        <f aca="false">IF(V9192=1,T9192+ROW()/10000000,0)</f>
        <v>12.0009192</v>
      </c>
    </row>
    <row r="9193" customFormat="false" ht="15" hidden="false" customHeight="false" outlineLevel="0" collapsed="false">
      <c r="A9193" s="0" t="n">
        <v>2700032</v>
      </c>
      <c r="B9193" s="0" t="s">
        <v>19318</v>
      </c>
      <c r="C9193" s="0" t="n">
        <v>1</v>
      </c>
      <c r="D9193" s="0" t="s">
        <v>19270</v>
      </c>
      <c r="E9193" s="0" t="s">
        <v>19319</v>
      </c>
      <c r="F9193" s="0" t="s">
        <v>19320</v>
      </c>
      <c r="G9193" s="0" t="s">
        <v>19321</v>
      </c>
      <c r="H9193" s="0" t="s">
        <v>2802</v>
      </c>
      <c r="I9193" s="0" t="s">
        <v>2123</v>
      </c>
      <c r="J9193" s="0" t="s">
        <v>47</v>
      </c>
      <c r="K9193" s="0" t="s">
        <v>47</v>
      </c>
      <c r="L9193" s="0" t="s">
        <v>47</v>
      </c>
      <c r="M9193" s="0" t="s">
        <v>47</v>
      </c>
      <c r="N9193" s="0" t="n">
        <v>4</v>
      </c>
      <c r="O9193" s="0" t="n">
        <v>62</v>
      </c>
      <c r="P9193" s="0" t="n">
        <v>2000</v>
      </c>
      <c r="Q9193" s="0" t="n">
        <v>3.4</v>
      </c>
      <c r="R9193" s="0" t="str">
        <f aca="false">INDEX(Lookup!$B$4:$B$18,MATCH(C9193,Lookup!$A$4:$A$18,0))</f>
        <v>India</v>
      </c>
      <c r="S9193" s="20" t="n">
        <f aca="false">INDEX(Lookup!$D$4:$D$18,MATCH(C9193,Lookup!$A$4:$A$18,0))</f>
        <v>0.012</v>
      </c>
      <c r="T9193" s="21" t="n">
        <f aca="false">ROUND(P9193*S9193,2)</f>
        <v>24</v>
      </c>
      <c r="U9193" s="21" t="n">
        <f aca="false">IF(T9193&lt;=10,1,IF(T9193&lt;=20,2,IF(T9193&lt;=30,3,IF(T9193&lt;=40,4,IF(T9193&lt;=50,5,IF(T9193&lt;=100,6,IF(T9193&lt;=250,7,8)))))))</f>
        <v>3</v>
      </c>
      <c r="V9193" s="21" t="n">
        <f aca="false">IF(AND(OR(Dashboard!$T$3="All",R9193=Dashboard!$T$3),OR(Dashboard!$T$4="All",D9193=Dashboard!$T$4)),1,0)</f>
        <v>1</v>
      </c>
      <c r="W9193" s="21" t="n">
        <f aca="false">IF(V9193=1,T9193+ROW()/10000000,0)</f>
        <v>24.0009193</v>
      </c>
    </row>
    <row r="9194" customFormat="false" ht="15" hidden="false" customHeight="false" outlineLevel="0" collapsed="false">
      <c r="A9194" s="0" t="n">
        <v>2700049</v>
      </c>
      <c r="B9194" s="0" t="s">
        <v>2075</v>
      </c>
      <c r="C9194" s="0" t="n">
        <v>1</v>
      </c>
      <c r="D9194" s="0" t="s">
        <v>19270</v>
      </c>
      <c r="E9194" s="0" t="s">
        <v>19322</v>
      </c>
      <c r="F9194" s="0" t="s">
        <v>19323</v>
      </c>
      <c r="G9194" s="0" t="s">
        <v>19324</v>
      </c>
      <c r="H9194" s="0" t="s">
        <v>164</v>
      </c>
      <c r="I9194" s="0" t="s">
        <v>2123</v>
      </c>
      <c r="J9194" s="0" t="s">
        <v>47</v>
      </c>
      <c r="K9194" s="0" t="s">
        <v>47</v>
      </c>
      <c r="L9194" s="0" t="s">
        <v>47</v>
      </c>
      <c r="M9194" s="0" t="s">
        <v>47</v>
      </c>
      <c r="N9194" s="0" t="n">
        <v>2</v>
      </c>
      <c r="O9194" s="0" t="n">
        <v>66</v>
      </c>
      <c r="P9194" s="0" t="n">
        <v>700</v>
      </c>
      <c r="Q9194" s="0" t="n">
        <v>3.5</v>
      </c>
      <c r="R9194" s="0" t="str">
        <f aca="false">INDEX(Lookup!$B$4:$B$18,MATCH(C9194,Lookup!$A$4:$A$18,0))</f>
        <v>India</v>
      </c>
      <c r="S9194" s="20" t="n">
        <f aca="false">INDEX(Lookup!$D$4:$D$18,MATCH(C9194,Lookup!$A$4:$A$18,0))</f>
        <v>0.012</v>
      </c>
      <c r="T9194" s="21" t="n">
        <f aca="false">ROUND(P9194*S9194,2)</f>
        <v>8.4</v>
      </c>
      <c r="U9194" s="21" t="n">
        <f aca="false">IF(T9194&lt;=10,1,IF(T9194&lt;=20,2,IF(T9194&lt;=30,3,IF(T9194&lt;=40,4,IF(T9194&lt;=50,5,IF(T9194&lt;=100,6,IF(T9194&lt;=250,7,8)))))))</f>
        <v>1</v>
      </c>
      <c r="V9194" s="21" t="n">
        <f aca="false">IF(AND(OR(Dashboard!$T$3="All",R9194=Dashboard!$T$3),OR(Dashboard!$T$4="All",D9194=Dashboard!$T$4)),1,0)</f>
        <v>1</v>
      </c>
      <c r="W9194" s="21" t="n">
        <f aca="false">IF(V9194=1,T9194+ROW()/10000000,0)</f>
        <v>8.4009194</v>
      </c>
    </row>
    <row r="9195" customFormat="false" ht="15" hidden="false" customHeight="false" outlineLevel="0" collapsed="false">
      <c r="A9195" s="0" t="n">
        <v>2700036</v>
      </c>
      <c r="B9195" s="0" t="s">
        <v>19325</v>
      </c>
      <c r="C9195" s="0" t="n">
        <v>1</v>
      </c>
      <c r="D9195" s="0" t="s">
        <v>19270</v>
      </c>
      <c r="E9195" s="0" t="s">
        <v>19326</v>
      </c>
      <c r="F9195" s="0" t="s">
        <v>19327</v>
      </c>
      <c r="G9195" s="0" t="s">
        <v>19328</v>
      </c>
      <c r="H9195" s="0" t="s">
        <v>2293</v>
      </c>
      <c r="I9195" s="0" t="s">
        <v>2123</v>
      </c>
      <c r="J9195" s="0" t="s">
        <v>47</v>
      </c>
      <c r="K9195" s="0" t="s">
        <v>47</v>
      </c>
      <c r="L9195" s="0" t="s">
        <v>47</v>
      </c>
      <c r="M9195" s="0" t="s">
        <v>47</v>
      </c>
      <c r="N9195" s="0" t="n">
        <v>3</v>
      </c>
      <c r="O9195" s="0" t="n">
        <v>67</v>
      </c>
      <c r="P9195" s="0" t="n">
        <v>1500</v>
      </c>
      <c r="Q9195" s="0" t="n">
        <v>3.5</v>
      </c>
      <c r="R9195" s="0" t="str">
        <f aca="false">INDEX(Lookup!$B$4:$B$18,MATCH(C9195,Lookup!$A$4:$A$18,0))</f>
        <v>India</v>
      </c>
      <c r="S9195" s="20" t="n">
        <f aca="false">INDEX(Lookup!$D$4:$D$18,MATCH(C9195,Lookup!$A$4:$A$18,0))</f>
        <v>0.012</v>
      </c>
      <c r="T9195" s="21" t="n">
        <f aca="false">ROUND(P9195*S9195,2)</f>
        <v>18</v>
      </c>
      <c r="U9195" s="21" t="n">
        <f aca="false">IF(T9195&lt;=10,1,IF(T9195&lt;=20,2,IF(T9195&lt;=30,3,IF(T9195&lt;=40,4,IF(T9195&lt;=50,5,IF(T9195&lt;=100,6,IF(T9195&lt;=250,7,8)))))))</f>
        <v>2</v>
      </c>
      <c r="V9195" s="21" t="n">
        <f aca="false">IF(AND(OR(Dashboard!$T$3="All",R9195=Dashboard!$T$3),OR(Dashboard!$T$4="All",D9195=Dashboard!$T$4)),1,0)</f>
        <v>1</v>
      </c>
      <c r="W9195" s="21" t="n">
        <f aca="false">IF(V9195=1,T9195+ROW()/10000000,0)</f>
        <v>18.0009195</v>
      </c>
    </row>
    <row r="9196" customFormat="false" ht="15" hidden="false" customHeight="false" outlineLevel="0" collapsed="false">
      <c r="A9196" s="0" t="n">
        <v>96814</v>
      </c>
      <c r="B9196" s="0" t="s">
        <v>19329</v>
      </c>
      <c r="C9196" s="0" t="n">
        <v>1</v>
      </c>
      <c r="D9196" s="0" t="s">
        <v>19330</v>
      </c>
      <c r="E9196" s="0" t="s">
        <v>19331</v>
      </c>
      <c r="F9196" s="0" t="s">
        <v>19332</v>
      </c>
      <c r="G9196" s="0" t="s">
        <v>19333</v>
      </c>
      <c r="H9196" s="0" t="s">
        <v>2288</v>
      </c>
      <c r="I9196" s="0" t="s">
        <v>2123</v>
      </c>
      <c r="J9196" s="0" t="s">
        <v>46</v>
      </c>
      <c r="K9196" s="0" t="s">
        <v>46</v>
      </c>
      <c r="L9196" s="0" t="s">
        <v>47</v>
      </c>
      <c r="M9196" s="0" t="s">
        <v>47</v>
      </c>
      <c r="N9196" s="0" t="n">
        <v>2</v>
      </c>
      <c r="O9196" s="0" t="n">
        <v>494</v>
      </c>
      <c r="P9196" s="0" t="n">
        <v>850</v>
      </c>
      <c r="Q9196" s="0" t="n">
        <v>4.4</v>
      </c>
      <c r="R9196" s="0" t="str">
        <f aca="false">INDEX(Lookup!$B$4:$B$18,MATCH(C9196,Lookup!$A$4:$A$18,0))</f>
        <v>India</v>
      </c>
      <c r="S9196" s="20" t="n">
        <f aca="false">INDEX(Lookup!$D$4:$D$18,MATCH(C9196,Lookup!$A$4:$A$18,0))</f>
        <v>0.012</v>
      </c>
      <c r="T9196" s="21" t="n">
        <f aca="false">ROUND(P9196*S9196,2)</f>
        <v>10.2</v>
      </c>
      <c r="U9196" s="21" t="n">
        <f aca="false">IF(T9196&lt;=10,1,IF(T9196&lt;=20,2,IF(T9196&lt;=30,3,IF(T9196&lt;=40,4,IF(T9196&lt;=50,5,IF(T9196&lt;=100,6,IF(T9196&lt;=250,7,8)))))))</f>
        <v>2</v>
      </c>
      <c r="V9196" s="21" t="n">
        <f aca="false">IF(AND(OR(Dashboard!$T$3="All",R9196=Dashboard!$T$3),OR(Dashboard!$T$4="All",D9196=Dashboard!$T$4)),1,0)</f>
        <v>1</v>
      </c>
      <c r="W9196" s="21" t="n">
        <f aca="false">IF(V9196=1,T9196+ROW()/10000000,0)</f>
        <v>10.2009196</v>
      </c>
    </row>
    <row r="9197" customFormat="false" ht="15" hidden="false" customHeight="false" outlineLevel="0" collapsed="false">
      <c r="A9197" s="0" t="n">
        <v>90499</v>
      </c>
      <c r="B9197" s="0" t="s">
        <v>19334</v>
      </c>
      <c r="C9197" s="0" t="n">
        <v>1</v>
      </c>
      <c r="D9197" s="0" t="s">
        <v>19330</v>
      </c>
      <c r="E9197" s="0" t="s">
        <v>19335</v>
      </c>
      <c r="F9197" s="0" t="s">
        <v>19336</v>
      </c>
      <c r="G9197" s="0" t="s">
        <v>19337</v>
      </c>
      <c r="H9197" s="0" t="s">
        <v>2769</v>
      </c>
      <c r="I9197" s="0" t="s">
        <v>2123</v>
      </c>
      <c r="J9197" s="0" t="s">
        <v>46</v>
      </c>
      <c r="K9197" s="0" t="s">
        <v>47</v>
      </c>
      <c r="L9197" s="0" t="s">
        <v>47</v>
      </c>
      <c r="M9197" s="0" t="s">
        <v>47</v>
      </c>
      <c r="N9197" s="0" t="n">
        <v>2</v>
      </c>
      <c r="O9197" s="0" t="n">
        <v>1408</v>
      </c>
      <c r="P9197" s="0" t="n">
        <v>800</v>
      </c>
      <c r="Q9197" s="0" t="n">
        <v>4.6</v>
      </c>
      <c r="R9197" s="0" t="str">
        <f aca="false">INDEX(Lookup!$B$4:$B$18,MATCH(C9197,Lookup!$A$4:$A$18,0))</f>
        <v>India</v>
      </c>
      <c r="S9197" s="20" t="n">
        <f aca="false">INDEX(Lookup!$D$4:$D$18,MATCH(C9197,Lookup!$A$4:$A$18,0))</f>
        <v>0.012</v>
      </c>
      <c r="T9197" s="21" t="n">
        <f aca="false">ROUND(P9197*S9197,2)</f>
        <v>9.6</v>
      </c>
      <c r="U9197" s="21" t="n">
        <f aca="false">IF(T9197&lt;=10,1,IF(T9197&lt;=20,2,IF(T9197&lt;=30,3,IF(T9197&lt;=40,4,IF(T9197&lt;=50,5,IF(T9197&lt;=100,6,IF(T9197&lt;=250,7,8)))))))</f>
        <v>1</v>
      </c>
      <c r="V9197" s="21" t="n">
        <f aca="false">IF(AND(OR(Dashboard!$T$3="All",R9197=Dashboard!$T$3),OR(Dashboard!$T$4="All",D9197=Dashboard!$T$4)),1,0)</f>
        <v>1</v>
      </c>
      <c r="W9197" s="21" t="n">
        <f aca="false">IF(V9197=1,T9197+ROW()/10000000,0)</f>
        <v>9.6009197</v>
      </c>
    </row>
    <row r="9198" customFormat="false" ht="15" hidden="false" customHeight="false" outlineLevel="0" collapsed="false">
      <c r="A9198" s="0" t="n">
        <v>3800319</v>
      </c>
      <c r="B9198" s="0" t="s">
        <v>19338</v>
      </c>
      <c r="C9198" s="0" t="n">
        <v>1</v>
      </c>
      <c r="D9198" s="0" t="s">
        <v>19339</v>
      </c>
      <c r="E9198" s="0" t="s">
        <v>19340</v>
      </c>
      <c r="F9198" s="0" t="s">
        <v>19341</v>
      </c>
      <c r="G9198" s="0" t="s">
        <v>19342</v>
      </c>
      <c r="H9198" s="0" t="s">
        <v>19343</v>
      </c>
      <c r="I9198" s="0" t="s">
        <v>2123</v>
      </c>
      <c r="J9198" s="0" t="s">
        <v>47</v>
      </c>
      <c r="K9198" s="0" t="s">
        <v>47</v>
      </c>
      <c r="L9198" s="0" t="s">
        <v>47</v>
      </c>
      <c r="M9198" s="0" t="s">
        <v>47</v>
      </c>
      <c r="N9198" s="0" t="n">
        <v>3</v>
      </c>
      <c r="O9198" s="0" t="n">
        <v>201</v>
      </c>
      <c r="P9198" s="0" t="n">
        <v>900</v>
      </c>
      <c r="Q9198" s="0" t="n">
        <v>3.8</v>
      </c>
      <c r="R9198" s="0" t="str">
        <f aca="false">INDEX(Lookup!$B$4:$B$18,MATCH(C9198,Lookup!$A$4:$A$18,0))</f>
        <v>India</v>
      </c>
      <c r="S9198" s="20" t="n">
        <f aca="false">INDEX(Lookup!$D$4:$D$18,MATCH(C9198,Lookup!$A$4:$A$18,0))</f>
        <v>0.012</v>
      </c>
      <c r="T9198" s="21" t="n">
        <f aca="false">ROUND(P9198*S9198,2)</f>
        <v>10.8</v>
      </c>
      <c r="U9198" s="21" t="n">
        <f aca="false">IF(T9198&lt;=10,1,IF(T9198&lt;=20,2,IF(T9198&lt;=30,3,IF(T9198&lt;=40,4,IF(T9198&lt;=50,5,IF(T9198&lt;=100,6,IF(T9198&lt;=250,7,8)))))))</f>
        <v>2</v>
      </c>
      <c r="V9198" s="21" t="n">
        <f aca="false">IF(AND(OR(Dashboard!$T$3="All",R9198=Dashboard!$T$3),OR(Dashboard!$T$4="All",D9198=Dashboard!$T$4)),1,0)</f>
        <v>1</v>
      </c>
      <c r="W9198" s="21" t="n">
        <f aca="false">IF(V9198=1,T9198+ROW()/10000000,0)</f>
        <v>10.8009198</v>
      </c>
    </row>
    <row r="9199" customFormat="false" ht="15" hidden="false" customHeight="false" outlineLevel="0" collapsed="false">
      <c r="A9199" s="0" t="n">
        <v>3800021</v>
      </c>
      <c r="B9199" s="0" t="s">
        <v>19344</v>
      </c>
      <c r="C9199" s="0" t="n">
        <v>1</v>
      </c>
      <c r="D9199" s="0" t="s">
        <v>19339</v>
      </c>
      <c r="E9199" s="0" t="s">
        <v>19345</v>
      </c>
      <c r="F9199" s="0" t="s">
        <v>19341</v>
      </c>
      <c r="G9199" s="0" t="s">
        <v>19342</v>
      </c>
      <c r="H9199" s="0" t="s">
        <v>4257</v>
      </c>
      <c r="I9199" s="0" t="s">
        <v>2123</v>
      </c>
      <c r="J9199" s="0" t="s">
        <v>47</v>
      </c>
      <c r="K9199" s="0" t="s">
        <v>47</v>
      </c>
      <c r="L9199" s="0" t="s">
        <v>47</v>
      </c>
      <c r="M9199" s="0" t="s">
        <v>47</v>
      </c>
      <c r="N9199" s="0" t="n">
        <v>3</v>
      </c>
      <c r="O9199" s="0" t="n">
        <v>226</v>
      </c>
      <c r="P9199" s="0" t="n">
        <v>800</v>
      </c>
      <c r="Q9199" s="0" t="n">
        <v>3.9</v>
      </c>
      <c r="R9199" s="0" t="str">
        <f aca="false">INDEX(Lookup!$B$4:$B$18,MATCH(C9199,Lookup!$A$4:$A$18,0))</f>
        <v>India</v>
      </c>
      <c r="S9199" s="20" t="n">
        <f aca="false">INDEX(Lookup!$D$4:$D$18,MATCH(C9199,Lookup!$A$4:$A$18,0))</f>
        <v>0.012</v>
      </c>
      <c r="T9199" s="21" t="n">
        <f aca="false">ROUND(P9199*S9199,2)</f>
        <v>9.6</v>
      </c>
      <c r="U9199" s="21" t="n">
        <f aca="false">IF(T9199&lt;=10,1,IF(T9199&lt;=20,2,IF(T9199&lt;=30,3,IF(T9199&lt;=40,4,IF(T9199&lt;=50,5,IF(T9199&lt;=100,6,IF(T9199&lt;=250,7,8)))))))</f>
        <v>1</v>
      </c>
      <c r="V9199" s="21" t="n">
        <f aca="false">IF(AND(OR(Dashboard!$T$3="All",R9199=Dashboard!$T$3),OR(Dashboard!$T$4="All",D9199=Dashboard!$T$4)),1,0)</f>
        <v>1</v>
      </c>
      <c r="W9199" s="21" t="n">
        <f aca="false">IF(V9199=1,T9199+ROW()/10000000,0)</f>
        <v>9.6009199</v>
      </c>
    </row>
    <row r="9200" customFormat="false" ht="15" hidden="false" customHeight="false" outlineLevel="0" collapsed="false">
      <c r="A9200" s="0" t="n">
        <v>18396610</v>
      </c>
      <c r="B9200" s="0" t="s">
        <v>19346</v>
      </c>
      <c r="C9200" s="0" t="n">
        <v>1</v>
      </c>
      <c r="D9200" s="0" t="s">
        <v>19339</v>
      </c>
      <c r="E9200" s="0" t="s">
        <v>19347</v>
      </c>
      <c r="F9200" s="0" t="s">
        <v>19341</v>
      </c>
      <c r="G9200" s="0" t="s">
        <v>19342</v>
      </c>
      <c r="H9200" s="0" t="s">
        <v>2050</v>
      </c>
      <c r="I9200" s="0" t="s">
        <v>2123</v>
      </c>
      <c r="J9200" s="0" t="s">
        <v>47</v>
      </c>
      <c r="K9200" s="0" t="s">
        <v>47</v>
      </c>
      <c r="L9200" s="0" t="s">
        <v>47</v>
      </c>
      <c r="M9200" s="0" t="s">
        <v>47</v>
      </c>
      <c r="N9200" s="0" t="n">
        <v>2</v>
      </c>
      <c r="O9200" s="0" t="n">
        <v>70</v>
      </c>
      <c r="P9200" s="0" t="n">
        <v>500</v>
      </c>
      <c r="Q9200" s="0" t="n">
        <v>4.1</v>
      </c>
      <c r="R9200" s="0" t="str">
        <f aca="false">INDEX(Lookup!$B$4:$B$18,MATCH(C9200,Lookup!$A$4:$A$18,0))</f>
        <v>India</v>
      </c>
      <c r="S9200" s="20" t="n">
        <f aca="false">INDEX(Lookup!$D$4:$D$18,MATCH(C9200,Lookup!$A$4:$A$18,0))</f>
        <v>0.012</v>
      </c>
      <c r="T9200" s="21" t="n">
        <f aca="false">ROUND(P9200*S9200,2)</f>
        <v>6</v>
      </c>
      <c r="U9200" s="21" t="n">
        <f aca="false">IF(T9200&lt;=10,1,IF(T9200&lt;=20,2,IF(T9200&lt;=30,3,IF(T9200&lt;=40,4,IF(T9200&lt;=50,5,IF(T9200&lt;=100,6,IF(T9200&lt;=250,7,8)))))))</f>
        <v>1</v>
      </c>
      <c r="V9200" s="21" t="n">
        <f aca="false">IF(AND(OR(Dashboard!$T$3="All",R9200=Dashboard!$T$3),OR(Dashboard!$T$4="All",D9200=Dashboard!$T$4)),1,0)</f>
        <v>1</v>
      </c>
      <c r="W9200" s="21" t="n">
        <f aca="false">IF(V9200=1,T9200+ROW()/10000000,0)</f>
        <v>6.00092</v>
      </c>
    </row>
    <row r="9201" customFormat="false" ht="15" hidden="false" customHeight="false" outlineLevel="0" collapsed="false">
      <c r="A9201" s="0" t="n">
        <v>3800053</v>
      </c>
      <c r="B9201" s="0" t="s">
        <v>19348</v>
      </c>
      <c r="C9201" s="0" t="n">
        <v>1</v>
      </c>
      <c r="D9201" s="0" t="s">
        <v>19339</v>
      </c>
      <c r="E9201" s="0" t="s">
        <v>19349</v>
      </c>
      <c r="F9201" s="0" t="s">
        <v>19350</v>
      </c>
      <c r="G9201" s="0" t="s">
        <v>19351</v>
      </c>
      <c r="H9201" s="0" t="s">
        <v>19352</v>
      </c>
      <c r="I9201" s="0" t="s">
        <v>2123</v>
      </c>
      <c r="J9201" s="0" t="s">
        <v>47</v>
      </c>
      <c r="K9201" s="0" t="s">
        <v>47</v>
      </c>
      <c r="L9201" s="0" t="s">
        <v>47</v>
      </c>
      <c r="M9201" s="0" t="s">
        <v>47</v>
      </c>
      <c r="N9201" s="0" t="n">
        <v>3</v>
      </c>
      <c r="O9201" s="0" t="n">
        <v>191</v>
      </c>
      <c r="P9201" s="0" t="n">
        <v>800</v>
      </c>
      <c r="Q9201" s="0" t="n">
        <v>3.9</v>
      </c>
      <c r="R9201" s="0" t="str">
        <f aca="false">INDEX(Lookup!$B$4:$B$18,MATCH(C9201,Lookup!$A$4:$A$18,0))</f>
        <v>India</v>
      </c>
      <c r="S9201" s="20" t="n">
        <f aca="false">INDEX(Lookup!$D$4:$D$18,MATCH(C9201,Lookup!$A$4:$A$18,0))</f>
        <v>0.012</v>
      </c>
      <c r="T9201" s="21" t="n">
        <f aca="false">ROUND(P9201*S9201,2)</f>
        <v>9.6</v>
      </c>
      <c r="U9201" s="21" t="n">
        <f aca="false">IF(T9201&lt;=10,1,IF(T9201&lt;=20,2,IF(T9201&lt;=30,3,IF(T9201&lt;=40,4,IF(T9201&lt;=50,5,IF(T9201&lt;=100,6,IF(T9201&lt;=250,7,8)))))))</f>
        <v>1</v>
      </c>
      <c r="V9201" s="21" t="n">
        <f aca="false">IF(AND(OR(Dashboard!$T$3="All",R9201=Dashboard!$T$3),OR(Dashboard!$T$4="All",D9201=Dashboard!$T$4)),1,0)</f>
        <v>1</v>
      </c>
      <c r="W9201" s="21" t="n">
        <f aca="false">IF(V9201=1,T9201+ROW()/10000000,0)</f>
        <v>9.6009201</v>
      </c>
    </row>
    <row r="9202" customFormat="false" ht="15" hidden="false" customHeight="false" outlineLevel="0" collapsed="false">
      <c r="A9202" s="0" t="n">
        <v>3800052</v>
      </c>
      <c r="B9202" s="0" t="s">
        <v>19353</v>
      </c>
      <c r="C9202" s="0" t="n">
        <v>1</v>
      </c>
      <c r="D9202" s="0" t="s">
        <v>19339</v>
      </c>
      <c r="E9202" s="0" t="s">
        <v>19354</v>
      </c>
      <c r="F9202" s="0" t="s">
        <v>19350</v>
      </c>
      <c r="G9202" s="0" t="s">
        <v>19351</v>
      </c>
      <c r="H9202" s="0" t="s">
        <v>69</v>
      </c>
      <c r="I9202" s="0" t="s">
        <v>2123</v>
      </c>
      <c r="J9202" s="0" t="s">
        <v>47</v>
      </c>
      <c r="K9202" s="0" t="s">
        <v>47</v>
      </c>
      <c r="L9202" s="0" t="s">
        <v>47</v>
      </c>
      <c r="M9202" s="0" t="s">
        <v>47</v>
      </c>
      <c r="N9202" s="0" t="n">
        <v>3</v>
      </c>
      <c r="O9202" s="0" t="n">
        <v>197</v>
      </c>
      <c r="P9202" s="0" t="n">
        <v>800</v>
      </c>
      <c r="Q9202" s="0" t="n">
        <v>4.2</v>
      </c>
      <c r="R9202" s="0" t="str">
        <f aca="false">INDEX(Lookup!$B$4:$B$18,MATCH(C9202,Lookup!$A$4:$A$18,0))</f>
        <v>India</v>
      </c>
      <c r="S9202" s="20" t="n">
        <f aca="false">INDEX(Lookup!$D$4:$D$18,MATCH(C9202,Lookup!$A$4:$A$18,0))</f>
        <v>0.012</v>
      </c>
      <c r="T9202" s="21" t="n">
        <f aca="false">ROUND(P9202*S9202,2)</f>
        <v>9.6</v>
      </c>
      <c r="U9202" s="21" t="n">
        <f aca="false">IF(T9202&lt;=10,1,IF(T9202&lt;=20,2,IF(T9202&lt;=30,3,IF(T9202&lt;=40,4,IF(T9202&lt;=50,5,IF(T9202&lt;=100,6,IF(T9202&lt;=250,7,8)))))))</f>
        <v>1</v>
      </c>
      <c r="V9202" s="21" t="n">
        <f aca="false">IF(AND(OR(Dashboard!$T$3="All",R9202=Dashboard!$T$3),OR(Dashboard!$T$4="All",D9202=Dashboard!$T$4)),1,0)</f>
        <v>1</v>
      </c>
      <c r="W9202" s="21" t="n">
        <f aca="false">IF(V9202=1,T9202+ROW()/10000000,0)</f>
        <v>9.6009202</v>
      </c>
    </row>
    <row r="9203" customFormat="false" ht="15" hidden="false" customHeight="false" outlineLevel="0" collapsed="false">
      <c r="A9203" s="0" t="n">
        <v>3800078</v>
      </c>
      <c r="B9203" s="0" t="s">
        <v>9836</v>
      </c>
      <c r="C9203" s="0" t="n">
        <v>1</v>
      </c>
      <c r="D9203" s="0" t="s">
        <v>19339</v>
      </c>
      <c r="E9203" s="0" t="s">
        <v>19355</v>
      </c>
      <c r="F9203" s="0" t="s">
        <v>19350</v>
      </c>
      <c r="G9203" s="0" t="s">
        <v>19351</v>
      </c>
      <c r="H9203" s="0" t="s">
        <v>2050</v>
      </c>
      <c r="I9203" s="0" t="s">
        <v>2123</v>
      </c>
      <c r="J9203" s="0" t="s">
        <v>47</v>
      </c>
      <c r="K9203" s="0" t="s">
        <v>47</v>
      </c>
      <c r="L9203" s="0" t="s">
        <v>47</v>
      </c>
      <c r="M9203" s="0" t="s">
        <v>47</v>
      </c>
      <c r="N9203" s="0" t="n">
        <v>1</v>
      </c>
      <c r="O9203" s="0" t="n">
        <v>279</v>
      </c>
      <c r="P9203" s="0" t="n">
        <v>250</v>
      </c>
      <c r="Q9203" s="0" t="n">
        <v>4</v>
      </c>
      <c r="R9203" s="0" t="str">
        <f aca="false">INDEX(Lookup!$B$4:$B$18,MATCH(C9203,Lookup!$A$4:$A$18,0))</f>
        <v>India</v>
      </c>
      <c r="S9203" s="20" t="n">
        <f aca="false">INDEX(Lookup!$D$4:$D$18,MATCH(C9203,Lookup!$A$4:$A$18,0))</f>
        <v>0.012</v>
      </c>
      <c r="T9203" s="21" t="n">
        <f aca="false">ROUND(P9203*S9203,2)</f>
        <v>3</v>
      </c>
      <c r="U9203" s="21" t="n">
        <f aca="false">IF(T9203&lt;=10,1,IF(T9203&lt;=20,2,IF(T9203&lt;=30,3,IF(T9203&lt;=40,4,IF(T9203&lt;=50,5,IF(T9203&lt;=100,6,IF(T9203&lt;=250,7,8)))))))</f>
        <v>1</v>
      </c>
      <c r="V9203" s="21" t="n">
        <f aca="false">IF(AND(OR(Dashboard!$T$3="All",R9203=Dashboard!$T$3),OR(Dashboard!$T$4="All",D9203=Dashboard!$T$4)),1,0)</f>
        <v>1</v>
      </c>
      <c r="W9203" s="21" t="n">
        <f aca="false">IF(V9203=1,T9203+ROW()/10000000,0)</f>
        <v>3.0009203</v>
      </c>
    </row>
    <row r="9204" customFormat="false" ht="15" hidden="false" customHeight="false" outlineLevel="0" collapsed="false">
      <c r="A9204" s="0" t="n">
        <v>3800022</v>
      </c>
      <c r="B9204" s="0" t="s">
        <v>19356</v>
      </c>
      <c r="C9204" s="0" t="n">
        <v>1</v>
      </c>
      <c r="D9204" s="0" t="s">
        <v>19339</v>
      </c>
      <c r="E9204" s="0" t="s">
        <v>19357</v>
      </c>
      <c r="F9204" s="0" t="s">
        <v>19358</v>
      </c>
      <c r="G9204" s="0" t="s">
        <v>19359</v>
      </c>
      <c r="H9204" s="0" t="s">
        <v>2769</v>
      </c>
      <c r="I9204" s="0" t="s">
        <v>2123</v>
      </c>
      <c r="J9204" s="0" t="s">
        <v>47</v>
      </c>
      <c r="K9204" s="0" t="s">
        <v>47</v>
      </c>
      <c r="L9204" s="0" t="s">
        <v>47</v>
      </c>
      <c r="M9204" s="0" t="s">
        <v>47</v>
      </c>
      <c r="N9204" s="0" t="n">
        <v>2</v>
      </c>
      <c r="O9204" s="0" t="n">
        <v>223</v>
      </c>
      <c r="P9204" s="0" t="n">
        <v>650</v>
      </c>
      <c r="Q9204" s="0" t="n">
        <v>4</v>
      </c>
      <c r="R9204" s="0" t="str">
        <f aca="false">INDEX(Lookup!$B$4:$B$18,MATCH(C9204,Lookup!$A$4:$A$18,0))</f>
        <v>India</v>
      </c>
      <c r="S9204" s="20" t="n">
        <f aca="false">INDEX(Lookup!$D$4:$D$18,MATCH(C9204,Lookup!$A$4:$A$18,0))</f>
        <v>0.012</v>
      </c>
      <c r="T9204" s="21" t="n">
        <f aca="false">ROUND(P9204*S9204,2)</f>
        <v>7.8</v>
      </c>
      <c r="U9204" s="21" t="n">
        <f aca="false">IF(T9204&lt;=10,1,IF(T9204&lt;=20,2,IF(T9204&lt;=30,3,IF(T9204&lt;=40,4,IF(T9204&lt;=50,5,IF(T9204&lt;=100,6,IF(T9204&lt;=250,7,8)))))))</f>
        <v>1</v>
      </c>
      <c r="V9204" s="21" t="n">
        <f aca="false">IF(AND(OR(Dashboard!$T$3="All",R9204=Dashboard!$T$3),OR(Dashboard!$T$4="All",D9204=Dashboard!$T$4)),1,0)</f>
        <v>1</v>
      </c>
      <c r="W9204" s="21" t="n">
        <f aca="false">IF(V9204=1,T9204+ROW()/10000000,0)</f>
        <v>7.8009204</v>
      </c>
    </row>
    <row r="9205" customFormat="false" ht="15" hidden="false" customHeight="false" outlineLevel="0" collapsed="false">
      <c r="A9205" s="0" t="n">
        <v>3800238</v>
      </c>
      <c r="B9205" s="0" t="s">
        <v>19360</v>
      </c>
      <c r="C9205" s="0" t="n">
        <v>1</v>
      </c>
      <c r="D9205" s="0" t="s">
        <v>19339</v>
      </c>
      <c r="E9205" s="0" t="s">
        <v>19361</v>
      </c>
      <c r="F9205" s="0" t="s">
        <v>19358</v>
      </c>
      <c r="G9205" s="0" t="s">
        <v>19359</v>
      </c>
      <c r="H9205" s="0" t="s">
        <v>19362</v>
      </c>
      <c r="I9205" s="0" t="s">
        <v>2123</v>
      </c>
      <c r="J9205" s="0" t="s">
        <v>47</v>
      </c>
      <c r="K9205" s="0" t="s">
        <v>47</v>
      </c>
      <c r="L9205" s="0" t="s">
        <v>47</v>
      </c>
      <c r="M9205" s="0" t="s">
        <v>47</v>
      </c>
      <c r="N9205" s="0" t="n">
        <v>2</v>
      </c>
      <c r="O9205" s="0" t="n">
        <v>479</v>
      </c>
      <c r="P9205" s="0" t="n">
        <v>650</v>
      </c>
      <c r="Q9205" s="0" t="n">
        <v>4.3</v>
      </c>
      <c r="R9205" s="0" t="str">
        <f aca="false">INDEX(Lookup!$B$4:$B$18,MATCH(C9205,Lookup!$A$4:$A$18,0))</f>
        <v>India</v>
      </c>
      <c r="S9205" s="20" t="n">
        <f aca="false">INDEX(Lookup!$D$4:$D$18,MATCH(C9205,Lookup!$A$4:$A$18,0))</f>
        <v>0.012</v>
      </c>
      <c r="T9205" s="21" t="n">
        <f aca="false">ROUND(P9205*S9205,2)</f>
        <v>7.8</v>
      </c>
      <c r="U9205" s="21" t="n">
        <f aca="false">IF(T9205&lt;=10,1,IF(T9205&lt;=20,2,IF(T9205&lt;=30,3,IF(T9205&lt;=40,4,IF(T9205&lt;=50,5,IF(T9205&lt;=100,6,IF(T9205&lt;=250,7,8)))))))</f>
        <v>1</v>
      </c>
      <c r="V9205" s="21" t="n">
        <f aca="false">IF(AND(OR(Dashboard!$T$3="All",R9205=Dashboard!$T$3),OR(Dashboard!$T$4="All",D9205=Dashboard!$T$4)),1,0)</f>
        <v>1</v>
      </c>
      <c r="W9205" s="21" t="n">
        <f aca="false">IF(V9205=1,T9205+ROW()/10000000,0)</f>
        <v>7.8009205</v>
      </c>
    </row>
    <row r="9206" customFormat="false" ht="15" hidden="false" customHeight="false" outlineLevel="0" collapsed="false">
      <c r="A9206" s="0" t="n">
        <v>3800003</v>
      </c>
      <c r="B9206" s="0" t="s">
        <v>19363</v>
      </c>
      <c r="C9206" s="0" t="n">
        <v>1</v>
      </c>
      <c r="D9206" s="0" t="s">
        <v>19339</v>
      </c>
      <c r="E9206" s="0" t="s">
        <v>19364</v>
      </c>
      <c r="F9206" s="0" t="s">
        <v>19358</v>
      </c>
      <c r="G9206" s="0" t="s">
        <v>19359</v>
      </c>
      <c r="H9206" s="0" t="s">
        <v>19365</v>
      </c>
      <c r="I9206" s="0" t="s">
        <v>2123</v>
      </c>
      <c r="J9206" s="0" t="s">
        <v>47</v>
      </c>
      <c r="K9206" s="0" t="s">
        <v>47</v>
      </c>
      <c r="L9206" s="0" t="s">
        <v>47</v>
      </c>
      <c r="M9206" s="0" t="s">
        <v>47</v>
      </c>
      <c r="N9206" s="0" t="n">
        <v>3</v>
      </c>
      <c r="O9206" s="0" t="n">
        <v>164</v>
      </c>
      <c r="P9206" s="0" t="n">
        <v>900</v>
      </c>
      <c r="Q9206" s="0" t="n">
        <v>4.1</v>
      </c>
      <c r="R9206" s="0" t="str">
        <f aca="false">INDEX(Lookup!$B$4:$B$18,MATCH(C9206,Lookup!$A$4:$A$18,0))</f>
        <v>India</v>
      </c>
      <c r="S9206" s="20" t="n">
        <f aca="false">INDEX(Lookup!$D$4:$D$18,MATCH(C9206,Lookup!$A$4:$A$18,0))</f>
        <v>0.012</v>
      </c>
      <c r="T9206" s="21" t="n">
        <f aca="false">ROUND(P9206*S9206,2)</f>
        <v>10.8</v>
      </c>
      <c r="U9206" s="21" t="n">
        <f aca="false">IF(T9206&lt;=10,1,IF(T9206&lt;=20,2,IF(T9206&lt;=30,3,IF(T9206&lt;=40,4,IF(T9206&lt;=50,5,IF(T9206&lt;=100,6,IF(T9206&lt;=250,7,8)))))))</f>
        <v>2</v>
      </c>
      <c r="V9206" s="21" t="n">
        <f aca="false">IF(AND(OR(Dashboard!$T$3="All",R9206=Dashboard!$T$3),OR(Dashboard!$T$4="All",D9206=Dashboard!$T$4)),1,0)</f>
        <v>1</v>
      </c>
      <c r="W9206" s="21" t="n">
        <f aca="false">IF(V9206=1,T9206+ROW()/10000000,0)</f>
        <v>10.8009206</v>
      </c>
    </row>
    <row r="9207" customFormat="false" ht="15" hidden="false" customHeight="false" outlineLevel="0" collapsed="false">
      <c r="A9207" s="0" t="n">
        <v>3800020</v>
      </c>
      <c r="B9207" s="0" t="s">
        <v>19344</v>
      </c>
      <c r="C9207" s="0" t="n">
        <v>1</v>
      </c>
      <c r="D9207" s="0" t="s">
        <v>19339</v>
      </c>
      <c r="E9207" s="0" t="s">
        <v>19366</v>
      </c>
      <c r="F9207" s="0" t="s">
        <v>19367</v>
      </c>
      <c r="G9207" s="0" t="s">
        <v>19368</v>
      </c>
      <c r="H9207" s="0" t="s">
        <v>4257</v>
      </c>
      <c r="I9207" s="0" t="s">
        <v>2123</v>
      </c>
      <c r="J9207" s="0" t="s">
        <v>47</v>
      </c>
      <c r="K9207" s="0" t="s">
        <v>47</v>
      </c>
      <c r="L9207" s="0" t="s">
        <v>47</v>
      </c>
      <c r="M9207" s="0" t="s">
        <v>47</v>
      </c>
      <c r="N9207" s="0" t="n">
        <v>3</v>
      </c>
      <c r="O9207" s="0" t="n">
        <v>209</v>
      </c>
      <c r="P9207" s="0" t="n">
        <v>800</v>
      </c>
      <c r="Q9207" s="0" t="n">
        <v>3.7</v>
      </c>
      <c r="R9207" s="0" t="str">
        <f aca="false">INDEX(Lookup!$B$4:$B$18,MATCH(C9207,Lookup!$A$4:$A$18,0))</f>
        <v>India</v>
      </c>
      <c r="S9207" s="20" t="n">
        <f aca="false">INDEX(Lookup!$D$4:$D$18,MATCH(C9207,Lookup!$A$4:$A$18,0))</f>
        <v>0.012</v>
      </c>
      <c r="T9207" s="21" t="n">
        <f aca="false">ROUND(P9207*S9207,2)</f>
        <v>9.6</v>
      </c>
      <c r="U9207" s="21" t="n">
        <f aca="false">IF(T9207&lt;=10,1,IF(T9207&lt;=20,2,IF(T9207&lt;=30,3,IF(T9207&lt;=40,4,IF(T9207&lt;=50,5,IF(T9207&lt;=100,6,IF(T9207&lt;=250,7,8)))))))</f>
        <v>1</v>
      </c>
      <c r="V9207" s="21" t="n">
        <f aca="false">IF(AND(OR(Dashboard!$T$3="All",R9207=Dashboard!$T$3),OR(Dashboard!$T$4="All",D9207=Dashboard!$T$4)),1,0)</f>
        <v>1</v>
      </c>
      <c r="W9207" s="21" t="n">
        <f aca="false">IF(V9207=1,T9207+ROW()/10000000,0)</f>
        <v>9.6009207</v>
      </c>
    </row>
    <row r="9208" customFormat="false" ht="15" hidden="false" customHeight="false" outlineLevel="0" collapsed="false">
      <c r="A9208" s="0" t="n">
        <v>3800000</v>
      </c>
      <c r="B9208" s="0" t="s">
        <v>19369</v>
      </c>
      <c r="C9208" s="0" t="n">
        <v>1</v>
      </c>
      <c r="D9208" s="0" t="s">
        <v>19339</v>
      </c>
      <c r="E9208" s="0" t="s">
        <v>19370</v>
      </c>
      <c r="F9208" s="0" t="s">
        <v>19371</v>
      </c>
      <c r="G9208" s="0" t="s">
        <v>19372</v>
      </c>
      <c r="H9208" s="0" t="s">
        <v>19373</v>
      </c>
      <c r="I9208" s="0" t="s">
        <v>2123</v>
      </c>
      <c r="J9208" s="0" t="s">
        <v>47</v>
      </c>
      <c r="K9208" s="0" t="s">
        <v>47</v>
      </c>
      <c r="L9208" s="0" t="s">
        <v>47</v>
      </c>
      <c r="M9208" s="0" t="s">
        <v>47</v>
      </c>
      <c r="N9208" s="0" t="n">
        <v>3</v>
      </c>
      <c r="O9208" s="0" t="n">
        <v>319</v>
      </c>
      <c r="P9208" s="0" t="n">
        <v>1400</v>
      </c>
      <c r="Q9208" s="0" t="n">
        <v>4.2</v>
      </c>
      <c r="R9208" s="0" t="str">
        <f aca="false">INDEX(Lookup!$B$4:$B$18,MATCH(C9208,Lookup!$A$4:$A$18,0))</f>
        <v>India</v>
      </c>
      <c r="S9208" s="20" t="n">
        <f aca="false">INDEX(Lookup!$D$4:$D$18,MATCH(C9208,Lookup!$A$4:$A$18,0))</f>
        <v>0.012</v>
      </c>
      <c r="T9208" s="21" t="n">
        <f aca="false">ROUND(P9208*S9208,2)</f>
        <v>16.8</v>
      </c>
      <c r="U9208" s="21" t="n">
        <f aca="false">IF(T9208&lt;=10,1,IF(T9208&lt;=20,2,IF(T9208&lt;=30,3,IF(T9208&lt;=40,4,IF(T9208&lt;=50,5,IF(T9208&lt;=100,6,IF(T9208&lt;=250,7,8)))))))</f>
        <v>2</v>
      </c>
      <c r="V9208" s="21" t="n">
        <f aca="false">IF(AND(OR(Dashboard!$T$3="All",R9208=Dashboard!$T$3),OR(Dashboard!$T$4="All",D9208=Dashboard!$T$4)),1,0)</f>
        <v>1</v>
      </c>
      <c r="W9208" s="21" t="n">
        <f aca="false">IF(V9208=1,T9208+ROW()/10000000,0)</f>
        <v>16.8009208</v>
      </c>
    </row>
    <row r="9209" customFormat="false" ht="15" hidden="false" customHeight="false" outlineLevel="0" collapsed="false">
      <c r="A9209" s="0" t="n">
        <v>3800002</v>
      </c>
      <c r="B9209" s="0" t="s">
        <v>19374</v>
      </c>
      <c r="C9209" s="0" t="n">
        <v>1</v>
      </c>
      <c r="D9209" s="0" t="s">
        <v>19339</v>
      </c>
      <c r="E9209" s="0" t="s">
        <v>19375</v>
      </c>
      <c r="F9209" s="0" t="s">
        <v>19376</v>
      </c>
      <c r="G9209" s="0" t="s">
        <v>19377</v>
      </c>
      <c r="H9209" s="0" t="s">
        <v>7805</v>
      </c>
      <c r="I9209" s="0" t="s">
        <v>2123</v>
      </c>
      <c r="J9209" s="0" t="s">
        <v>47</v>
      </c>
      <c r="K9209" s="0" t="s">
        <v>47</v>
      </c>
      <c r="L9209" s="0" t="s">
        <v>47</v>
      </c>
      <c r="M9209" s="0" t="s">
        <v>47</v>
      </c>
      <c r="N9209" s="0" t="n">
        <v>2</v>
      </c>
      <c r="O9209" s="0" t="n">
        <v>153</v>
      </c>
      <c r="P9209" s="0" t="n">
        <v>550</v>
      </c>
      <c r="Q9209" s="0" t="n">
        <v>3.9</v>
      </c>
      <c r="R9209" s="0" t="str">
        <f aca="false">INDEX(Lookup!$B$4:$B$18,MATCH(C9209,Lookup!$A$4:$A$18,0))</f>
        <v>India</v>
      </c>
      <c r="S9209" s="20" t="n">
        <f aca="false">INDEX(Lookup!$D$4:$D$18,MATCH(C9209,Lookup!$A$4:$A$18,0))</f>
        <v>0.012</v>
      </c>
      <c r="T9209" s="21" t="n">
        <f aca="false">ROUND(P9209*S9209,2)</f>
        <v>6.6</v>
      </c>
      <c r="U9209" s="21" t="n">
        <f aca="false">IF(T9209&lt;=10,1,IF(T9209&lt;=20,2,IF(T9209&lt;=30,3,IF(T9209&lt;=40,4,IF(T9209&lt;=50,5,IF(T9209&lt;=100,6,IF(T9209&lt;=250,7,8)))))))</f>
        <v>1</v>
      </c>
      <c r="V9209" s="21" t="n">
        <f aca="false">IF(AND(OR(Dashboard!$T$3="All",R9209=Dashboard!$T$3),OR(Dashboard!$T$4="All",D9209=Dashboard!$T$4)),1,0)</f>
        <v>1</v>
      </c>
      <c r="W9209" s="21" t="n">
        <f aca="false">IF(V9209=1,T9209+ROW()/10000000,0)</f>
        <v>6.6009209</v>
      </c>
    </row>
    <row r="9210" customFormat="false" ht="15" hidden="false" customHeight="false" outlineLevel="0" collapsed="false">
      <c r="A9210" s="0" t="n">
        <v>18362165</v>
      </c>
      <c r="B9210" s="0" t="s">
        <v>19378</v>
      </c>
      <c r="C9210" s="0" t="n">
        <v>1</v>
      </c>
      <c r="D9210" s="0" t="s">
        <v>19339</v>
      </c>
      <c r="E9210" s="0" t="s">
        <v>19379</v>
      </c>
      <c r="F9210" s="0" t="s">
        <v>19380</v>
      </c>
      <c r="G9210" s="0" t="s">
        <v>19381</v>
      </c>
      <c r="H9210" s="0" t="s">
        <v>3000</v>
      </c>
      <c r="I9210" s="0" t="s">
        <v>2123</v>
      </c>
      <c r="J9210" s="0" t="s">
        <v>47</v>
      </c>
      <c r="K9210" s="0" t="s">
        <v>47</v>
      </c>
      <c r="L9210" s="0" t="s">
        <v>47</v>
      </c>
      <c r="M9210" s="0" t="s">
        <v>47</v>
      </c>
      <c r="N9210" s="0" t="n">
        <v>2</v>
      </c>
      <c r="O9210" s="0" t="n">
        <v>28</v>
      </c>
      <c r="P9210" s="0" t="n">
        <v>500</v>
      </c>
      <c r="Q9210" s="0" t="n">
        <v>3.9</v>
      </c>
      <c r="R9210" s="0" t="str">
        <f aca="false">INDEX(Lookup!$B$4:$B$18,MATCH(C9210,Lookup!$A$4:$A$18,0))</f>
        <v>India</v>
      </c>
      <c r="S9210" s="20" t="n">
        <f aca="false">INDEX(Lookup!$D$4:$D$18,MATCH(C9210,Lookup!$A$4:$A$18,0))</f>
        <v>0.012</v>
      </c>
      <c r="T9210" s="21" t="n">
        <f aca="false">ROUND(P9210*S9210,2)</f>
        <v>6</v>
      </c>
      <c r="U9210" s="21" t="n">
        <f aca="false">IF(T9210&lt;=10,1,IF(T9210&lt;=20,2,IF(T9210&lt;=30,3,IF(T9210&lt;=40,4,IF(T9210&lt;=50,5,IF(T9210&lt;=100,6,IF(T9210&lt;=250,7,8)))))))</f>
        <v>1</v>
      </c>
      <c r="V9210" s="21" t="n">
        <f aca="false">IF(AND(OR(Dashboard!$T$3="All",R9210=Dashboard!$T$3),OR(Dashboard!$T$4="All",D9210=Dashboard!$T$4)),1,0)</f>
        <v>1</v>
      </c>
      <c r="W9210" s="21" t="n">
        <f aca="false">IF(V9210=1,T9210+ROW()/10000000,0)</f>
        <v>6.000921</v>
      </c>
    </row>
    <row r="9211" customFormat="false" ht="15" hidden="false" customHeight="false" outlineLevel="0" collapsed="false">
      <c r="A9211" s="0" t="n">
        <v>3800252</v>
      </c>
      <c r="B9211" s="0" t="s">
        <v>18476</v>
      </c>
      <c r="C9211" s="0" t="n">
        <v>1</v>
      </c>
      <c r="D9211" s="0" t="s">
        <v>19339</v>
      </c>
      <c r="E9211" s="0" t="s">
        <v>19382</v>
      </c>
      <c r="F9211" s="0" t="s">
        <v>19380</v>
      </c>
      <c r="G9211" s="0" t="s">
        <v>19381</v>
      </c>
      <c r="H9211" s="0" t="s">
        <v>11996</v>
      </c>
      <c r="I9211" s="0" t="s">
        <v>2123</v>
      </c>
      <c r="J9211" s="0" t="s">
        <v>47</v>
      </c>
      <c r="K9211" s="0" t="s">
        <v>47</v>
      </c>
      <c r="L9211" s="0" t="s">
        <v>47</v>
      </c>
      <c r="M9211" s="0" t="s">
        <v>47</v>
      </c>
      <c r="N9211" s="0" t="n">
        <v>3</v>
      </c>
      <c r="O9211" s="0" t="n">
        <v>221</v>
      </c>
      <c r="P9211" s="0" t="n">
        <v>1000</v>
      </c>
      <c r="Q9211" s="0" t="n">
        <v>4.1</v>
      </c>
      <c r="R9211" s="0" t="str">
        <f aca="false">INDEX(Lookup!$B$4:$B$18,MATCH(C9211,Lookup!$A$4:$A$18,0))</f>
        <v>India</v>
      </c>
      <c r="S9211" s="20" t="n">
        <f aca="false">INDEX(Lookup!$D$4:$D$18,MATCH(C9211,Lookup!$A$4:$A$18,0))</f>
        <v>0.012</v>
      </c>
      <c r="T9211" s="21" t="n">
        <f aca="false">ROUND(P9211*S9211,2)</f>
        <v>12</v>
      </c>
      <c r="U9211" s="21" t="n">
        <f aca="false">IF(T9211&lt;=10,1,IF(T9211&lt;=20,2,IF(T9211&lt;=30,3,IF(T9211&lt;=40,4,IF(T9211&lt;=50,5,IF(T9211&lt;=100,6,IF(T9211&lt;=250,7,8)))))))</f>
        <v>2</v>
      </c>
      <c r="V9211" s="21" t="n">
        <f aca="false">IF(AND(OR(Dashboard!$T$3="All",R9211=Dashboard!$T$3),OR(Dashboard!$T$4="All",D9211=Dashboard!$T$4)),1,0)</f>
        <v>1</v>
      </c>
      <c r="W9211" s="21" t="n">
        <f aca="false">IF(V9211=1,T9211+ROW()/10000000,0)</f>
        <v>12.0009211</v>
      </c>
    </row>
    <row r="9212" customFormat="false" ht="15" hidden="false" customHeight="false" outlineLevel="0" collapsed="false">
      <c r="A9212" s="0" t="n">
        <v>3800018</v>
      </c>
      <c r="B9212" s="0" t="s">
        <v>2075</v>
      </c>
      <c r="C9212" s="0" t="n">
        <v>1</v>
      </c>
      <c r="D9212" s="0" t="s">
        <v>19339</v>
      </c>
      <c r="E9212" s="0" t="s">
        <v>19383</v>
      </c>
      <c r="F9212" s="0" t="s">
        <v>19380</v>
      </c>
      <c r="G9212" s="0" t="s">
        <v>19381</v>
      </c>
      <c r="H9212" s="0" t="s">
        <v>164</v>
      </c>
      <c r="I9212" s="0" t="s">
        <v>2123</v>
      </c>
      <c r="J9212" s="0" t="s">
        <v>47</v>
      </c>
      <c r="K9212" s="0" t="s">
        <v>47</v>
      </c>
      <c r="L9212" s="0" t="s">
        <v>47</v>
      </c>
      <c r="M9212" s="0" t="s">
        <v>47</v>
      </c>
      <c r="N9212" s="0" t="n">
        <v>3</v>
      </c>
      <c r="O9212" s="0" t="n">
        <v>216</v>
      </c>
      <c r="P9212" s="0" t="n">
        <v>800</v>
      </c>
      <c r="Q9212" s="0" t="n">
        <v>4.1</v>
      </c>
      <c r="R9212" s="0" t="str">
        <f aca="false">INDEX(Lookup!$B$4:$B$18,MATCH(C9212,Lookup!$A$4:$A$18,0))</f>
        <v>India</v>
      </c>
      <c r="S9212" s="20" t="n">
        <f aca="false">INDEX(Lookup!$D$4:$D$18,MATCH(C9212,Lookup!$A$4:$A$18,0))</f>
        <v>0.012</v>
      </c>
      <c r="T9212" s="21" t="n">
        <f aca="false">ROUND(P9212*S9212,2)</f>
        <v>9.6</v>
      </c>
      <c r="U9212" s="21" t="n">
        <f aca="false">IF(T9212&lt;=10,1,IF(T9212&lt;=20,2,IF(T9212&lt;=30,3,IF(T9212&lt;=40,4,IF(T9212&lt;=50,5,IF(T9212&lt;=100,6,IF(T9212&lt;=250,7,8)))))))</f>
        <v>1</v>
      </c>
      <c r="V9212" s="21" t="n">
        <f aca="false">IF(AND(OR(Dashboard!$T$3="All",R9212=Dashboard!$T$3),OR(Dashboard!$T$4="All",D9212=Dashboard!$T$4)),1,0)</f>
        <v>1</v>
      </c>
      <c r="W9212" s="21" t="n">
        <f aca="false">IF(V9212=1,T9212+ROW()/10000000,0)</f>
        <v>9.6009212</v>
      </c>
    </row>
    <row r="9213" customFormat="false" ht="15" hidden="false" customHeight="false" outlineLevel="0" collapsed="false">
      <c r="A9213" s="0" t="n">
        <v>3800016</v>
      </c>
      <c r="B9213" s="0" t="s">
        <v>19384</v>
      </c>
      <c r="C9213" s="0" t="n">
        <v>1</v>
      </c>
      <c r="D9213" s="0" t="s">
        <v>19339</v>
      </c>
      <c r="E9213" s="0" t="s">
        <v>19385</v>
      </c>
      <c r="F9213" s="0" t="s">
        <v>19380</v>
      </c>
      <c r="G9213" s="0" t="s">
        <v>19381</v>
      </c>
      <c r="H9213" s="0" t="s">
        <v>19386</v>
      </c>
      <c r="I9213" s="0" t="s">
        <v>2123</v>
      </c>
      <c r="J9213" s="0" t="s">
        <v>47</v>
      </c>
      <c r="K9213" s="0" t="s">
        <v>47</v>
      </c>
      <c r="L9213" s="0" t="s">
        <v>47</v>
      </c>
      <c r="M9213" s="0" t="s">
        <v>47</v>
      </c>
      <c r="N9213" s="0" t="n">
        <v>4</v>
      </c>
      <c r="O9213" s="0" t="n">
        <v>204</v>
      </c>
      <c r="P9213" s="0" t="n">
        <v>1500</v>
      </c>
      <c r="Q9213" s="0" t="n">
        <v>4.1</v>
      </c>
      <c r="R9213" s="0" t="str">
        <f aca="false">INDEX(Lookup!$B$4:$B$18,MATCH(C9213,Lookup!$A$4:$A$18,0))</f>
        <v>India</v>
      </c>
      <c r="S9213" s="20" t="n">
        <f aca="false">INDEX(Lookup!$D$4:$D$18,MATCH(C9213,Lookup!$A$4:$A$18,0))</f>
        <v>0.012</v>
      </c>
      <c r="T9213" s="21" t="n">
        <f aca="false">ROUND(P9213*S9213,2)</f>
        <v>18</v>
      </c>
      <c r="U9213" s="21" t="n">
        <f aca="false">IF(T9213&lt;=10,1,IF(T9213&lt;=20,2,IF(T9213&lt;=30,3,IF(T9213&lt;=40,4,IF(T9213&lt;=50,5,IF(T9213&lt;=100,6,IF(T9213&lt;=250,7,8)))))))</f>
        <v>2</v>
      </c>
      <c r="V9213" s="21" t="n">
        <f aca="false">IF(AND(OR(Dashboard!$T$3="All",R9213=Dashboard!$T$3),OR(Dashboard!$T$4="All",D9213=Dashboard!$T$4)),1,0)</f>
        <v>1</v>
      </c>
      <c r="W9213" s="21" t="n">
        <f aca="false">IF(V9213=1,T9213+ROW()/10000000,0)</f>
        <v>18.0009213</v>
      </c>
    </row>
    <row r="9214" customFormat="false" ht="15" hidden="false" customHeight="false" outlineLevel="0" collapsed="false">
      <c r="A9214" s="0" t="n">
        <v>18439181</v>
      </c>
      <c r="B9214" s="0" t="s">
        <v>19387</v>
      </c>
      <c r="C9214" s="0" t="n">
        <v>1</v>
      </c>
      <c r="D9214" s="0" t="s">
        <v>19339</v>
      </c>
      <c r="E9214" s="0" t="s">
        <v>19388</v>
      </c>
      <c r="F9214" s="0" t="s">
        <v>19389</v>
      </c>
      <c r="G9214" s="0" t="s">
        <v>19390</v>
      </c>
      <c r="H9214" s="0" t="s">
        <v>2485</v>
      </c>
      <c r="I9214" s="0" t="s">
        <v>2123</v>
      </c>
      <c r="J9214" s="0" t="s">
        <v>47</v>
      </c>
      <c r="K9214" s="0" t="s">
        <v>47</v>
      </c>
      <c r="L9214" s="0" t="s">
        <v>47</v>
      </c>
      <c r="M9214" s="0" t="s">
        <v>47</v>
      </c>
      <c r="N9214" s="0" t="n">
        <v>4</v>
      </c>
      <c r="O9214" s="0" t="n">
        <v>47</v>
      </c>
      <c r="P9214" s="0" t="n">
        <v>1500</v>
      </c>
      <c r="Q9214" s="0" t="n">
        <v>3.4</v>
      </c>
      <c r="R9214" s="0" t="str">
        <f aca="false">INDEX(Lookup!$B$4:$B$18,MATCH(C9214,Lookup!$A$4:$A$18,0))</f>
        <v>India</v>
      </c>
      <c r="S9214" s="20" t="n">
        <f aca="false">INDEX(Lookup!$D$4:$D$18,MATCH(C9214,Lookup!$A$4:$A$18,0))</f>
        <v>0.012</v>
      </c>
      <c r="T9214" s="21" t="n">
        <f aca="false">ROUND(P9214*S9214,2)</f>
        <v>18</v>
      </c>
      <c r="U9214" s="21" t="n">
        <f aca="false">IF(T9214&lt;=10,1,IF(T9214&lt;=20,2,IF(T9214&lt;=30,3,IF(T9214&lt;=40,4,IF(T9214&lt;=50,5,IF(T9214&lt;=100,6,IF(T9214&lt;=250,7,8)))))))</f>
        <v>2</v>
      </c>
      <c r="V9214" s="21" t="n">
        <f aca="false">IF(AND(OR(Dashboard!$T$3="All",R9214=Dashboard!$T$3),OR(Dashboard!$T$4="All",D9214=Dashboard!$T$4)),1,0)</f>
        <v>1</v>
      </c>
      <c r="W9214" s="21" t="n">
        <f aca="false">IF(V9214=1,T9214+ROW()/10000000,0)</f>
        <v>18.0009214</v>
      </c>
    </row>
    <row r="9215" customFormat="false" ht="15" hidden="false" customHeight="false" outlineLevel="0" collapsed="false">
      <c r="A9215" s="0" t="n">
        <v>3800477</v>
      </c>
      <c r="B9215" s="0" t="s">
        <v>19391</v>
      </c>
      <c r="C9215" s="0" t="n">
        <v>1</v>
      </c>
      <c r="D9215" s="0" t="s">
        <v>19339</v>
      </c>
      <c r="E9215" s="0" t="s">
        <v>19392</v>
      </c>
      <c r="F9215" s="0" t="s">
        <v>19389</v>
      </c>
      <c r="G9215" s="0" t="s">
        <v>19390</v>
      </c>
      <c r="H9215" s="0" t="s">
        <v>3015</v>
      </c>
      <c r="I9215" s="0" t="s">
        <v>2123</v>
      </c>
      <c r="J9215" s="0" t="s">
        <v>47</v>
      </c>
      <c r="K9215" s="0" t="s">
        <v>47</v>
      </c>
      <c r="L9215" s="0" t="s">
        <v>47</v>
      </c>
      <c r="M9215" s="0" t="s">
        <v>47</v>
      </c>
      <c r="N9215" s="0" t="n">
        <v>1</v>
      </c>
      <c r="O9215" s="0" t="n">
        <v>87</v>
      </c>
      <c r="P9215" s="0" t="n">
        <v>250</v>
      </c>
      <c r="Q9215" s="0" t="n">
        <v>3.6</v>
      </c>
      <c r="R9215" s="0" t="str">
        <f aca="false">INDEX(Lookup!$B$4:$B$18,MATCH(C9215,Lookup!$A$4:$A$18,0))</f>
        <v>India</v>
      </c>
      <c r="S9215" s="20" t="n">
        <f aca="false">INDEX(Lookup!$D$4:$D$18,MATCH(C9215,Lookup!$A$4:$A$18,0))</f>
        <v>0.012</v>
      </c>
      <c r="T9215" s="21" t="n">
        <f aca="false">ROUND(P9215*S9215,2)</f>
        <v>3</v>
      </c>
      <c r="U9215" s="21" t="n">
        <f aca="false">IF(T9215&lt;=10,1,IF(T9215&lt;=20,2,IF(T9215&lt;=30,3,IF(T9215&lt;=40,4,IF(T9215&lt;=50,5,IF(T9215&lt;=100,6,IF(T9215&lt;=250,7,8)))))))</f>
        <v>1</v>
      </c>
      <c r="V9215" s="21" t="n">
        <f aca="false">IF(AND(OR(Dashboard!$T$3="All",R9215=Dashboard!$T$3),OR(Dashboard!$T$4="All",D9215=Dashboard!$T$4)),1,0)</f>
        <v>1</v>
      </c>
      <c r="W9215" s="21" t="n">
        <f aca="false">IF(V9215=1,T9215+ROW()/10000000,0)</f>
        <v>3.0009215</v>
      </c>
    </row>
    <row r="9216" customFormat="false" ht="15" hidden="false" customHeight="false" outlineLevel="0" collapsed="false">
      <c r="A9216" s="0" t="n">
        <v>18367402</v>
      </c>
      <c r="B9216" s="0" t="s">
        <v>19393</v>
      </c>
      <c r="C9216" s="0" t="n">
        <v>1</v>
      </c>
      <c r="D9216" s="0" t="s">
        <v>19339</v>
      </c>
      <c r="E9216" s="0" t="s">
        <v>19394</v>
      </c>
      <c r="F9216" s="0" t="s">
        <v>19389</v>
      </c>
      <c r="G9216" s="0" t="s">
        <v>19390</v>
      </c>
      <c r="H9216" s="0" t="s">
        <v>19395</v>
      </c>
      <c r="I9216" s="0" t="s">
        <v>2123</v>
      </c>
      <c r="J9216" s="0" t="s">
        <v>47</v>
      </c>
      <c r="K9216" s="0" t="s">
        <v>47</v>
      </c>
      <c r="L9216" s="0" t="s">
        <v>47</v>
      </c>
      <c r="M9216" s="0" t="s">
        <v>47</v>
      </c>
      <c r="N9216" s="0" t="n">
        <v>3</v>
      </c>
      <c r="O9216" s="0" t="n">
        <v>66</v>
      </c>
      <c r="P9216" s="0" t="n">
        <v>900</v>
      </c>
      <c r="Q9216" s="0" t="n">
        <v>3.6</v>
      </c>
      <c r="R9216" s="0" t="str">
        <f aca="false">INDEX(Lookup!$B$4:$B$18,MATCH(C9216,Lookup!$A$4:$A$18,0))</f>
        <v>India</v>
      </c>
      <c r="S9216" s="20" t="n">
        <f aca="false">INDEX(Lookup!$D$4:$D$18,MATCH(C9216,Lookup!$A$4:$A$18,0))</f>
        <v>0.012</v>
      </c>
      <c r="T9216" s="21" t="n">
        <f aca="false">ROUND(P9216*S9216,2)</f>
        <v>10.8</v>
      </c>
      <c r="U9216" s="21" t="n">
        <f aca="false">IF(T9216&lt;=10,1,IF(T9216&lt;=20,2,IF(T9216&lt;=30,3,IF(T9216&lt;=40,4,IF(T9216&lt;=50,5,IF(T9216&lt;=100,6,IF(T9216&lt;=250,7,8)))))))</f>
        <v>2</v>
      </c>
      <c r="V9216" s="21" t="n">
        <f aca="false">IF(AND(OR(Dashboard!$T$3="All",R9216=Dashboard!$T$3),OR(Dashboard!$T$4="All",D9216=Dashboard!$T$4)),1,0)</f>
        <v>1</v>
      </c>
      <c r="W9216" s="21" t="n">
        <f aca="false">IF(V9216=1,T9216+ROW()/10000000,0)</f>
        <v>10.8009216</v>
      </c>
    </row>
    <row r="9217" customFormat="false" ht="15" hidden="false" customHeight="false" outlineLevel="0" collapsed="false">
      <c r="A9217" s="0" t="n">
        <v>3800437</v>
      </c>
      <c r="B9217" s="0" t="s">
        <v>19396</v>
      </c>
      <c r="C9217" s="0" t="n">
        <v>1</v>
      </c>
      <c r="D9217" s="0" t="s">
        <v>19339</v>
      </c>
      <c r="E9217" s="0" t="s">
        <v>19397</v>
      </c>
      <c r="F9217" s="0" t="s">
        <v>19389</v>
      </c>
      <c r="G9217" s="0" t="s">
        <v>19390</v>
      </c>
      <c r="H9217" s="0" t="s">
        <v>19398</v>
      </c>
      <c r="I9217" s="0" t="s">
        <v>2123</v>
      </c>
      <c r="J9217" s="0" t="s">
        <v>47</v>
      </c>
      <c r="K9217" s="0" t="s">
        <v>47</v>
      </c>
      <c r="L9217" s="0" t="s">
        <v>47</v>
      </c>
      <c r="M9217" s="0" t="s">
        <v>47</v>
      </c>
      <c r="N9217" s="0" t="n">
        <v>3</v>
      </c>
      <c r="O9217" s="0" t="n">
        <v>87</v>
      </c>
      <c r="P9217" s="0" t="n">
        <v>800</v>
      </c>
      <c r="Q9217" s="0" t="n">
        <v>3.8</v>
      </c>
      <c r="R9217" s="0" t="str">
        <f aca="false">INDEX(Lookup!$B$4:$B$18,MATCH(C9217,Lookup!$A$4:$A$18,0))</f>
        <v>India</v>
      </c>
      <c r="S9217" s="20" t="n">
        <f aca="false">INDEX(Lookup!$D$4:$D$18,MATCH(C9217,Lookup!$A$4:$A$18,0))</f>
        <v>0.012</v>
      </c>
      <c r="T9217" s="21" t="n">
        <f aca="false">ROUND(P9217*S9217,2)</f>
        <v>9.6</v>
      </c>
      <c r="U9217" s="21" t="n">
        <f aca="false">IF(T9217&lt;=10,1,IF(T9217&lt;=20,2,IF(T9217&lt;=30,3,IF(T9217&lt;=40,4,IF(T9217&lt;=50,5,IF(T9217&lt;=100,6,IF(T9217&lt;=250,7,8)))))))</f>
        <v>1</v>
      </c>
      <c r="V9217" s="21" t="n">
        <f aca="false">IF(AND(OR(Dashboard!$T$3="All",R9217=Dashboard!$T$3),OR(Dashboard!$T$4="All",D9217=Dashboard!$T$4)),1,0)</f>
        <v>1</v>
      </c>
      <c r="W9217" s="21" t="n">
        <f aca="false">IF(V9217=1,T9217+ROW()/10000000,0)</f>
        <v>9.6009217</v>
      </c>
    </row>
    <row r="9218" customFormat="false" ht="15" hidden="false" customHeight="false" outlineLevel="0" collapsed="false">
      <c r="A9218" s="0" t="n">
        <v>3200090</v>
      </c>
      <c r="B9218" s="0" t="s">
        <v>19399</v>
      </c>
      <c r="C9218" s="0" t="n">
        <v>1</v>
      </c>
      <c r="D9218" s="0" t="s">
        <v>19400</v>
      </c>
      <c r="E9218" s="0" t="s">
        <v>19401</v>
      </c>
      <c r="F9218" s="0" t="s">
        <v>19402</v>
      </c>
      <c r="G9218" s="0" t="s">
        <v>19403</v>
      </c>
      <c r="H9218" s="0" t="s">
        <v>2050</v>
      </c>
      <c r="I9218" s="0" t="s">
        <v>2123</v>
      </c>
      <c r="J9218" s="0" t="s">
        <v>47</v>
      </c>
      <c r="K9218" s="0" t="s">
        <v>47</v>
      </c>
      <c r="L9218" s="0" t="s">
        <v>47</v>
      </c>
      <c r="M9218" s="0" t="s">
        <v>47</v>
      </c>
      <c r="N9218" s="0" t="n">
        <v>2</v>
      </c>
      <c r="O9218" s="0" t="n">
        <v>344</v>
      </c>
      <c r="P9218" s="0" t="n">
        <v>400</v>
      </c>
      <c r="Q9218" s="0" t="n">
        <v>4.5</v>
      </c>
      <c r="R9218" s="0" t="str">
        <f aca="false">INDEX(Lookup!$B$4:$B$18,MATCH(C9218,Lookup!$A$4:$A$18,0))</f>
        <v>India</v>
      </c>
      <c r="S9218" s="20" t="n">
        <f aca="false">INDEX(Lookup!$D$4:$D$18,MATCH(C9218,Lookup!$A$4:$A$18,0))</f>
        <v>0.012</v>
      </c>
      <c r="T9218" s="21" t="n">
        <f aca="false">ROUND(P9218*S9218,2)</f>
        <v>4.8</v>
      </c>
      <c r="U9218" s="21" t="n">
        <f aca="false">IF(T9218&lt;=10,1,IF(T9218&lt;=20,2,IF(T9218&lt;=30,3,IF(T9218&lt;=40,4,IF(T9218&lt;=50,5,IF(T9218&lt;=100,6,IF(T9218&lt;=250,7,8)))))))</f>
        <v>1</v>
      </c>
      <c r="V9218" s="21" t="n">
        <f aca="false">IF(AND(OR(Dashboard!$T$3="All",R9218=Dashboard!$T$3),OR(Dashboard!$T$4="All",D9218=Dashboard!$T$4)),1,0)</f>
        <v>1</v>
      </c>
      <c r="W9218" s="21" t="n">
        <f aca="false">IF(V9218=1,T9218+ROW()/10000000,0)</f>
        <v>4.8009218</v>
      </c>
    </row>
    <row r="9219" customFormat="false" ht="15" hidden="false" customHeight="false" outlineLevel="0" collapsed="false">
      <c r="A9219" s="0" t="n">
        <v>3200440</v>
      </c>
      <c r="B9219" s="0" t="s">
        <v>19404</v>
      </c>
      <c r="C9219" s="0" t="n">
        <v>1</v>
      </c>
      <c r="D9219" s="0" t="s">
        <v>19400</v>
      </c>
      <c r="E9219" s="0" t="s">
        <v>19405</v>
      </c>
      <c r="F9219" s="0" t="s">
        <v>19402</v>
      </c>
      <c r="G9219" s="0" t="s">
        <v>19403</v>
      </c>
      <c r="H9219" s="0" t="s">
        <v>2288</v>
      </c>
      <c r="I9219" s="0" t="s">
        <v>2123</v>
      </c>
      <c r="J9219" s="0" t="s">
        <v>47</v>
      </c>
      <c r="K9219" s="0" t="s">
        <v>47</v>
      </c>
      <c r="L9219" s="0" t="s">
        <v>47</v>
      </c>
      <c r="M9219" s="0" t="s">
        <v>47</v>
      </c>
      <c r="N9219" s="0" t="n">
        <v>2</v>
      </c>
      <c r="O9219" s="0" t="n">
        <v>130</v>
      </c>
      <c r="P9219" s="0" t="n">
        <v>600</v>
      </c>
      <c r="Q9219" s="0" t="n">
        <v>3.8</v>
      </c>
      <c r="R9219" s="0" t="str">
        <f aca="false">INDEX(Lookup!$B$4:$B$18,MATCH(C9219,Lookup!$A$4:$A$18,0))</f>
        <v>India</v>
      </c>
      <c r="S9219" s="20" t="n">
        <f aca="false">INDEX(Lookup!$D$4:$D$18,MATCH(C9219,Lookup!$A$4:$A$18,0))</f>
        <v>0.012</v>
      </c>
      <c r="T9219" s="21" t="n">
        <f aca="false">ROUND(P9219*S9219,2)</f>
        <v>7.2</v>
      </c>
      <c r="U9219" s="21" t="n">
        <f aca="false">IF(T9219&lt;=10,1,IF(T9219&lt;=20,2,IF(T9219&lt;=30,3,IF(T9219&lt;=40,4,IF(T9219&lt;=50,5,IF(T9219&lt;=100,6,IF(T9219&lt;=250,7,8)))))))</f>
        <v>1</v>
      </c>
      <c r="V9219" s="21" t="n">
        <f aca="false">IF(AND(OR(Dashboard!$T$3="All",R9219=Dashboard!$T$3),OR(Dashboard!$T$4="All",D9219=Dashboard!$T$4)),1,0)</f>
        <v>1</v>
      </c>
      <c r="W9219" s="21" t="n">
        <f aca="false">IF(V9219=1,T9219+ROW()/10000000,0)</f>
        <v>7.2009219</v>
      </c>
    </row>
    <row r="9220" customFormat="false" ht="15" hidden="false" customHeight="false" outlineLevel="0" collapsed="false">
      <c r="A9220" s="0" t="n">
        <v>18295781</v>
      </c>
      <c r="B9220" s="0" t="s">
        <v>19406</v>
      </c>
      <c r="C9220" s="0" t="n">
        <v>1</v>
      </c>
      <c r="D9220" s="0" t="s">
        <v>19400</v>
      </c>
      <c r="E9220" s="0" t="s">
        <v>19407</v>
      </c>
      <c r="F9220" s="0" t="s">
        <v>19402</v>
      </c>
      <c r="G9220" s="0" t="s">
        <v>19403</v>
      </c>
      <c r="H9220" s="0" t="s">
        <v>19408</v>
      </c>
      <c r="I9220" s="0" t="s">
        <v>2123</v>
      </c>
      <c r="J9220" s="0" t="s">
        <v>47</v>
      </c>
      <c r="K9220" s="0" t="s">
        <v>47</v>
      </c>
      <c r="L9220" s="0" t="s">
        <v>47</v>
      </c>
      <c r="M9220" s="0" t="s">
        <v>47</v>
      </c>
      <c r="N9220" s="0" t="n">
        <v>2</v>
      </c>
      <c r="O9220" s="0" t="n">
        <v>71</v>
      </c>
      <c r="P9220" s="0" t="n">
        <v>500</v>
      </c>
      <c r="Q9220" s="0" t="n">
        <v>3.8</v>
      </c>
      <c r="R9220" s="0" t="str">
        <f aca="false">INDEX(Lookup!$B$4:$B$18,MATCH(C9220,Lookup!$A$4:$A$18,0))</f>
        <v>India</v>
      </c>
      <c r="S9220" s="20" t="n">
        <f aca="false">INDEX(Lookup!$D$4:$D$18,MATCH(C9220,Lookup!$A$4:$A$18,0))</f>
        <v>0.012</v>
      </c>
      <c r="T9220" s="21" t="n">
        <f aca="false">ROUND(P9220*S9220,2)</f>
        <v>6</v>
      </c>
      <c r="U9220" s="21" t="n">
        <f aca="false">IF(T9220&lt;=10,1,IF(T9220&lt;=20,2,IF(T9220&lt;=30,3,IF(T9220&lt;=40,4,IF(T9220&lt;=50,5,IF(T9220&lt;=100,6,IF(T9220&lt;=250,7,8)))))))</f>
        <v>1</v>
      </c>
      <c r="V9220" s="21" t="n">
        <f aca="false">IF(AND(OR(Dashboard!$T$3="All",R9220=Dashboard!$T$3),OR(Dashboard!$T$4="All",D9220=Dashboard!$T$4)),1,0)</f>
        <v>1</v>
      </c>
      <c r="W9220" s="21" t="n">
        <f aca="false">IF(V9220=1,T9220+ROW()/10000000,0)</f>
        <v>6.000922</v>
      </c>
    </row>
    <row r="9221" customFormat="false" ht="15" hidden="false" customHeight="false" outlineLevel="0" collapsed="false">
      <c r="A9221" s="0" t="n">
        <v>3200265</v>
      </c>
      <c r="B9221" s="0" t="s">
        <v>19409</v>
      </c>
      <c r="C9221" s="0" t="n">
        <v>1</v>
      </c>
      <c r="D9221" s="0" t="s">
        <v>19400</v>
      </c>
      <c r="E9221" s="0" t="s">
        <v>19410</v>
      </c>
      <c r="F9221" s="0" t="s">
        <v>19402</v>
      </c>
      <c r="G9221" s="0" t="s">
        <v>19403</v>
      </c>
      <c r="H9221" s="0" t="s">
        <v>2282</v>
      </c>
      <c r="I9221" s="0" t="s">
        <v>2123</v>
      </c>
      <c r="J9221" s="0" t="s">
        <v>47</v>
      </c>
      <c r="K9221" s="0" t="s">
        <v>47</v>
      </c>
      <c r="L9221" s="0" t="s">
        <v>47</v>
      </c>
      <c r="M9221" s="0" t="s">
        <v>47</v>
      </c>
      <c r="N9221" s="0" t="n">
        <v>2</v>
      </c>
      <c r="O9221" s="0" t="n">
        <v>145</v>
      </c>
      <c r="P9221" s="0" t="n">
        <v>400</v>
      </c>
      <c r="Q9221" s="0" t="n">
        <v>3.9</v>
      </c>
      <c r="R9221" s="0" t="str">
        <f aca="false">INDEX(Lookup!$B$4:$B$18,MATCH(C9221,Lookup!$A$4:$A$18,0))</f>
        <v>India</v>
      </c>
      <c r="S9221" s="20" t="n">
        <f aca="false">INDEX(Lookup!$D$4:$D$18,MATCH(C9221,Lookup!$A$4:$A$18,0))</f>
        <v>0.012</v>
      </c>
      <c r="T9221" s="21" t="n">
        <f aca="false">ROUND(P9221*S9221,2)</f>
        <v>4.8</v>
      </c>
      <c r="U9221" s="21" t="n">
        <f aca="false">IF(T9221&lt;=10,1,IF(T9221&lt;=20,2,IF(T9221&lt;=30,3,IF(T9221&lt;=40,4,IF(T9221&lt;=50,5,IF(T9221&lt;=100,6,IF(T9221&lt;=250,7,8)))))))</f>
        <v>1</v>
      </c>
      <c r="V9221" s="21" t="n">
        <f aca="false">IF(AND(OR(Dashboard!$T$3="All",R9221=Dashboard!$T$3),OR(Dashboard!$T$4="All",D9221=Dashboard!$T$4)),1,0)</f>
        <v>1</v>
      </c>
      <c r="W9221" s="21" t="n">
        <f aca="false">IF(V9221=1,T9221+ROW()/10000000,0)</f>
        <v>4.8009221</v>
      </c>
    </row>
    <row r="9222" customFormat="false" ht="15" hidden="false" customHeight="false" outlineLevel="0" collapsed="false">
      <c r="A9222" s="0" t="n">
        <v>3200012</v>
      </c>
      <c r="B9222" s="0" t="s">
        <v>1973</v>
      </c>
      <c r="C9222" s="0" t="n">
        <v>1</v>
      </c>
      <c r="D9222" s="0" t="s">
        <v>19400</v>
      </c>
      <c r="E9222" s="0" t="s">
        <v>19411</v>
      </c>
      <c r="F9222" s="0" t="s">
        <v>19402</v>
      </c>
      <c r="G9222" s="0" t="s">
        <v>19403</v>
      </c>
      <c r="H9222" s="0" t="s">
        <v>2723</v>
      </c>
      <c r="I9222" s="0" t="s">
        <v>2123</v>
      </c>
      <c r="J9222" s="0" t="s">
        <v>47</v>
      </c>
      <c r="K9222" s="0" t="s">
        <v>47</v>
      </c>
      <c r="L9222" s="0" t="s">
        <v>47</v>
      </c>
      <c r="M9222" s="0" t="s">
        <v>47</v>
      </c>
      <c r="N9222" s="0" t="n">
        <v>4</v>
      </c>
      <c r="O9222" s="0" t="n">
        <v>332</v>
      </c>
      <c r="P9222" s="0" t="n">
        <v>1500</v>
      </c>
      <c r="Q9222" s="0" t="n">
        <v>4.3</v>
      </c>
      <c r="R9222" s="0" t="str">
        <f aca="false">INDEX(Lookup!$B$4:$B$18,MATCH(C9222,Lookup!$A$4:$A$18,0))</f>
        <v>India</v>
      </c>
      <c r="S9222" s="20" t="n">
        <f aca="false">INDEX(Lookup!$D$4:$D$18,MATCH(C9222,Lookup!$A$4:$A$18,0))</f>
        <v>0.012</v>
      </c>
      <c r="T9222" s="21" t="n">
        <f aca="false">ROUND(P9222*S9222,2)</f>
        <v>18</v>
      </c>
      <c r="U9222" s="21" t="n">
        <f aca="false">IF(T9222&lt;=10,1,IF(T9222&lt;=20,2,IF(T9222&lt;=30,3,IF(T9222&lt;=40,4,IF(T9222&lt;=50,5,IF(T9222&lt;=100,6,IF(T9222&lt;=250,7,8)))))))</f>
        <v>2</v>
      </c>
      <c r="V9222" s="21" t="n">
        <f aca="false">IF(AND(OR(Dashboard!$T$3="All",R9222=Dashboard!$T$3),OR(Dashboard!$T$4="All",D9222=Dashboard!$T$4)),1,0)</f>
        <v>1</v>
      </c>
      <c r="W9222" s="21" t="n">
        <f aca="false">IF(V9222=1,T9222+ROW()/10000000,0)</f>
        <v>18.0009222</v>
      </c>
    </row>
    <row r="9223" customFormat="false" ht="15" hidden="false" customHeight="false" outlineLevel="0" collapsed="false">
      <c r="A9223" s="0" t="n">
        <v>3200005</v>
      </c>
      <c r="B9223" s="0" t="s">
        <v>6908</v>
      </c>
      <c r="C9223" s="0" t="n">
        <v>1</v>
      </c>
      <c r="D9223" s="0" t="s">
        <v>19400</v>
      </c>
      <c r="E9223" s="0" t="s">
        <v>19412</v>
      </c>
      <c r="F9223" s="0" t="s">
        <v>19402</v>
      </c>
      <c r="G9223" s="0" t="s">
        <v>19403</v>
      </c>
      <c r="H9223" s="0" t="s">
        <v>177</v>
      </c>
      <c r="I9223" s="0" t="s">
        <v>2123</v>
      </c>
      <c r="J9223" s="0" t="s">
        <v>47</v>
      </c>
      <c r="K9223" s="0" t="s">
        <v>47</v>
      </c>
      <c r="L9223" s="0" t="s">
        <v>47</v>
      </c>
      <c r="M9223" s="0" t="s">
        <v>47</v>
      </c>
      <c r="N9223" s="0" t="n">
        <v>3</v>
      </c>
      <c r="O9223" s="0" t="n">
        <v>202</v>
      </c>
      <c r="P9223" s="0" t="n">
        <v>1000</v>
      </c>
      <c r="Q9223" s="0" t="n">
        <v>4.1</v>
      </c>
      <c r="R9223" s="0" t="str">
        <f aca="false">INDEX(Lookup!$B$4:$B$18,MATCH(C9223,Lookup!$A$4:$A$18,0))</f>
        <v>India</v>
      </c>
      <c r="S9223" s="20" t="n">
        <f aca="false">INDEX(Lookup!$D$4:$D$18,MATCH(C9223,Lookup!$A$4:$A$18,0))</f>
        <v>0.012</v>
      </c>
      <c r="T9223" s="21" t="n">
        <f aca="false">ROUND(P9223*S9223,2)</f>
        <v>12</v>
      </c>
      <c r="U9223" s="21" t="n">
        <f aca="false">IF(T9223&lt;=10,1,IF(T9223&lt;=20,2,IF(T9223&lt;=30,3,IF(T9223&lt;=40,4,IF(T9223&lt;=50,5,IF(T9223&lt;=100,6,IF(T9223&lt;=250,7,8)))))))</f>
        <v>2</v>
      </c>
      <c r="V9223" s="21" t="n">
        <f aca="false">IF(AND(OR(Dashboard!$T$3="All",R9223=Dashboard!$T$3),OR(Dashboard!$T$4="All",D9223=Dashboard!$T$4)),1,0)</f>
        <v>1</v>
      </c>
      <c r="W9223" s="21" t="n">
        <f aca="false">IF(V9223=1,T9223+ROW()/10000000,0)</f>
        <v>12.0009223</v>
      </c>
    </row>
    <row r="9224" customFormat="false" ht="15" hidden="false" customHeight="false" outlineLevel="0" collapsed="false">
      <c r="A9224" s="0" t="n">
        <v>18275708</v>
      </c>
      <c r="B9224" s="0" t="s">
        <v>19413</v>
      </c>
      <c r="C9224" s="0" t="n">
        <v>1</v>
      </c>
      <c r="D9224" s="0" t="s">
        <v>19400</v>
      </c>
      <c r="E9224" s="0" t="s">
        <v>19414</v>
      </c>
      <c r="F9224" s="0" t="s">
        <v>19402</v>
      </c>
      <c r="G9224" s="0" t="s">
        <v>19403</v>
      </c>
      <c r="H9224" s="0" t="s">
        <v>19415</v>
      </c>
      <c r="I9224" s="0" t="s">
        <v>2123</v>
      </c>
      <c r="J9224" s="0" t="s">
        <v>47</v>
      </c>
      <c r="K9224" s="0" t="s">
        <v>47</v>
      </c>
      <c r="L9224" s="0" t="s">
        <v>47</v>
      </c>
      <c r="M9224" s="0" t="s">
        <v>47</v>
      </c>
      <c r="N9224" s="0" t="n">
        <v>3</v>
      </c>
      <c r="O9224" s="0" t="n">
        <v>93</v>
      </c>
      <c r="P9224" s="0" t="n">
        <v>1200</v>
      </c>
      <c r="Q9224" s="0" t="n">
        <v>4</v>
      </c>
      <c r="R9224" s="0" t="str">
        <f aca="false">INDEX(Lookup!$B$4:$B$18,MATCH(C9224,Lookup!$A$4:$A$18,0))</f>
        <v>India</v>
      </c>
      <c r="S9224" s="20" t="n">
        <f aca="false">INDEX(Lookup!$D$4:$D$18,MATCH(C9224,Lookup!$A$4:$A$18,0))</f>
        <v>0.012</v>
      </c>
      <c r="T9224" s="21" t="n">
        <f aca="false">ROUND(P9224*S9224,2)</f>
        <v>14.4</v>
      </c>
      <c r="U9224" s="21" t="n">
        <f aca="false">IF(T9224&lt;=10,1,IF(T9224&lt;=20,2,IF(T9224&lt;=30,3,IF(T9224&lt;=40,4,IF(T9224&lt;=50,5,IF(T9224&lt;=100,6,IF(T9224&lt;=250,7,8)))))))</f>
        <v>2</v>
      </c>
      <c r="V9224" s="21" t="n">
        <f aca="false">IF(AND(OR(Dashboard!$T$3="All",R9224=Dashboard!$T$3),OR(Dashboard!$T$4="All",D9224=Dashboard!$T$4)),1,0)</f>
        <v>1</v>
      </c>
      <c r="W9224" s="21" t="n">
        <f aca="false">IF(V9224=1,T9224+ROW()/10000000,0)</f>
        <v>14.4009224</v>
      </c>
    </row>
    <row r="9225" customFormat="false" ht="15" hidden="false" customHeight="false" outlineLevel="0" collapsed="false">
      <c r="A9225" s="0" t="n">
        <v>3200021</v>
      </c>
      <c r="B9225" s="0" t="s">
        <v>19416</v>
      </c>
      <c r="C9225" s="0" t="n">
        <v>1</v>
      </c>
      <c r="D9225" s="0" t="s">
        <v>19400</v>
      </c>
      <c r="E9225" s="0" t="s">
        <v>19417</v>
      </c>
      <c r="F9225" s="0" t="s">
        <v>19402</v>
      </c>
      <c r="G9225" s="0" t="s">
        <v>19403</v>
      </c>
      <c r="H9225" s="0" t="s">
        <v>19418</v>
      </c>
      <c r="I9225" s="0" t="s">
        <v>2123</v>
      </c>
      <c r="J9225" s="0" t="s">
        <v>47</v>
      </c>
      <c r="K9225" s="0" t="s">
        <v>47</v>
      </c>
      <c r="L9225" s="0" t="s">
        <v>47</v>
      </c>
      <c r="M9225" s="0" t="s">
        <v>47</v>
      </c>
      <c r="N9225" s="0" t="n">
        <v>4</v>
      </c>
      <c r="O9225" s="0" t="n">
        <v>276</v>
      </c>
      <c r="P9225" s="0" t="n">
        <v>1500</v>
      </c>
      <c r="Q9225" s="0" t="n">
        <v>4.4</v>
      </c>
      <c r="R9225" s="0" t="str">
        <f aca="false">INDEX(Lookup!$B$4:$B$18,MATCH(C9225,Lookup!$A$4:$A$18,0))</f>
        <v>India</v>
      </c>
      <c r="S9225" s="20" t="n">
        <f aca="false">INDEX(Lookup!$D$4:$D$18,MATCH(C9225,Lookup!$A$4:$A$18,0))</f>
        <v>0.012</v>
      </c>
      <c r="T9225" s="21" t="n">
        <f aca="false">ROUND(P9225*S9225,2)</f>
        <v>18</v>
      </c>
      <c r="U9225" s="21" t="n">
        <f aca="false">IF(T9225&lt;=10,1,IF(T9225&lt;=20,2,IF(T9225&lt;=30,3,IF(T9225&lt;=40,4,IF(T9225&lt;=50,5,IF(T9225&lt;=100,6,IF(T9225&lt;=250,7,8)))))))</f>
        <v>2</v>
      </c>
      <c r="V9225" s="21" t="n">
        <f aca="false">IF(AND(OR(Dashboard!$T$3="All",R9225=Dashboard!$T$3),OR(Dashboard!$T$4="All",D9225=Dashboard!$T$4)),1,0)</f>
        <v>1</v>
      </c>
      <c r="W9225" s="21" t="n">
        <f aca="false">IF(V9225=1,T9225+ROW()/10000000,0)</f>
        <v>18.0009225</v>
      </c>
    </row>
    <row r="9226" customFormat="false" ht="15" hidden="false" customHeight="false" outlineLevel="0" collapsed="false">
      <c r="A9226" s="0" t="n">
        <v>3200584</v>
      </c>
      <c r="B9226" s="0" t="s">
        <v>19344</v>
      </c>
      <c r="C9226" s="0" t="n">
        <v>1</v>
      </c>
      <c r="D9226" s="0" t="s">
        <v>19400</v>
      </c>
      <c r="E9226" s="0" t="s">
        <v>19419</v>
      </c>
      <c r="F9226" s="0" t="s">
        <v>19420</v>
      </c>
      <c r="G9226" s="0" t="s">
        <v>19421</v>
      </c>
      <c r="H9226" s="0" t="s">
        <v>19422</v>
      </c>
      <c r="I9226" s="0" t="s">
        <v>2123</v>
      </c>
      <c r="J9226" s="0" t="s">
        <v>47</v>
      </c>
      <c r="K9226" s="0" t="s">
        <v>47</v>
      </c>
      <c r="L9226" s="0" t="s">
        <v>47</v>
      </c>
      <c r="M9226" s="0" t="s">
        <v>47</v>
      </c>
      <c r="N9226" s="0" t="n">
        <v>3</v>
      </c>
      <c r="O9226" s="0" t="n">
        <v>107</v>
      </c>
      <c r="P9226" s="0" t="n">
        <v>800</v>
      </c>
      <c r="Q9226" s="0" t="n">
        <v>3.8</v>
      </c>
      <c r="R9226" s="0" t="str">
        <f aca="false">INDEX(Lookup!$B$4:$B$18,MATCH(C9226,Lookup!$A$4:$A$18,0))</f>
        <v>India</v>
      </c>
      <c r="S9226" s="20" t="n">
        <f aca="false">INDEX(Lookup!$D$4:$D$18,MATCH(C9226,Lookup!$A$4:$A$18,0))</f>
        <v>0.012</v>
      </c>
      <c r="T9226" s="21" t="n">
        <f aca="false">ROUND(P9226*S9226,2)</f>
        <v>9.6</v>
      </c>
      <c r="U9226" s="21" t="n">
        <f aca="false">IF(T9226&lt;=10,1,IF(T9226&lt;=20,2,IF(T9226&lt;=30,3,IF(T9226&lt;=40,4,IF(T9226&lt;=50,5,IF(T9226&lt;=100,6,IF(T9226&lt;=250,7,8)))))))</f>
        <v>1</v>
      </c>
      <c r="V9226" s="21" t="n">
        <f aca="false">IF(AND(OR(Dashboard!$T$3="All",R9226=Dashboard!$T$3),OR(Dashboard!$T$4="All",D9226=Dashboard!$T$4)),1,0)</f>
        <v>1</v>
      </c>
      <c r="W9226" s="21" t="n">
        <f aca="false">IF(V9226=1,T9226+ROW()/10000000,0)</f>
        <v>9.6009226</v>
      </c>
    </row>
    <row r="9227" customFormat="false" ht="15" hidden="false" customHeight="false" outlineLevel="0" collapsed="false">
      <c r="A9227" s="0" t="n">
        <v>3200015</v>
      </c>
      <c r="B9227" s="0" t="s">
        <v>19423</v>
      </c>
      <c r="C9227" s="0" t="n">
        <v>1</v>
      </c>
      <c r="D9227" s="0" t="s">
        <v>19400</v>
      </c>
      <c r="E9227" s="0" t="s">
        <v>19424</v>
      </c>
      <c r="F9227" s="0" t="s">
        <v>19425</v>
      </c>
      <c r="G9227" s="0" t="s">
        <v>19426</v>
      </c>
      <c r="H9227" s="0" t="s">
        <v>7805</v>
      </c>
      <c r="I9227" s="0" t="s">
        <v>2123</v>
      </c>
      <c r="J9227" s="0" t="s">
        <v>47</v>
      </c>
      <c r="K9227" s="0" t="s">
        <v>47</v>
      </c>
      <c r="L9227" s="0" t="s">
        <v>47</v>
      </c>
      <c r="M9227" s="0" t="s">
        <v>47</v>
      </c>
      <c r="N9227" s="0" t="n">
        <v>2</v>
      </c>
      <c r="O9227" s="0" t="n">
        <v>191</v>
      </c>
      <c r="P9227" s="0" t="n">
        <v>600</v>
      </c>
      <c r="Q9227" s="0" t="n">
        <v>4</v>
      </c>
      <c r="R9227" s="0" t="str">
        <f aca="false">INDEX(Lookup!$B$4:$B$18,MATCH(C9227,Lookup!$A$4:$A$18,0))</f>
        <v>India</v>
      </c>
      <c r="S9227" s="20" t="n">
        <f aca="false">INDEX(Lookup!$D$4:$D$18,MATCH(C9227,Lookup!$A$4:$A$18,0))</f>
        <v>0.012</v>
      </c>
      <c r="T9227" s="21" t="n">
        <f aca="false">ROUND(P9227*S9227,2)</f>
        <v>7.2</v>
      </c>
      <c r="U9227" s="21" t="n">
        <f aca="false">IF(T9227&lt;=10,1,IF(T9227&lt;=20,2,IF(T9227&lt;=30,3,IF(T9227&lt;=40,4,IF(T9227&lt;=50,5,IF(T9227&lt;=100,6,IF(T9227&lt;=250,7,8)))))))</f>
        <v>1</v>
      </c>
      <c r="V9227" s="21" t="n">
        <f aca="false">IF(AND(OR(Dashboard!$T$3="All",R9227=Dashboard!$T$3),OR(Dashboard!$T$4="All",D9227=Dashboard!$T$4)),1,0)</f>
        <v>1</v>
      </c>
      <c r="W9227" s="21" t="n">
        <f aca="false">IF(V9227=1,T9227+ROW()/10000000,0)</f>
        <v>7.2009227</v>
      </c>
    </row>
    <row r="9228" customFormat="false" ht="15" hidden="false" customHeight="false" outlineLevel="0" collapsed="false">
      <c r="A9228" s="0" t="n">
        <v>3200032</v>
      </c>
      <c r="B9228" s="0" t="s">
        <v>19427</v>
      </c>
      <c r="C9228" s="0" t="n">
        <v>1</v>
      </c>
      <c r="D9228" s="0" t="s">
        <v>19400</v>
      </c>
      <c r="E9228" s="0" t="s">
        <v>19428</v>
      </c>
      <c r="F9228" s="0" t="s">
        <v>19429</v>
      </c>
      <c r="G9228" s="0" t="s">
        <v>19430</v>
      </c>
      <c r="H9228" s="0" t="s">
        <v>19431</v>
      </c>
      <c r="I9228" s="0" t="s">
        <v>2123</v>
      </c>
      <c r="J9228" s="0" t="s">
        <v>47</v>
      </c>
      <c r="K9228" s="0" t="s">
        <v>47</v>
      </c>
      <c r="L9228" s="0" t="s">
        <v>47</v>
      </c>
      <c r="M9228" s="0" t="s">
        <v>47</v>
      </c>
      <c r="N9228" s="0" t="n">
        <v>3</v>
      </c>
      <c r="O9228" s="0" t="n">
        <v>149</v>
      </c>
      <c r="P9228" s="0" t="n">
        <v>800</v>
      </c>
      <c r="Q9228" s="0" t="n">
        <v>3.8</v>
      </c>
      <c r="R9228" s="0" t="str">
        <f aca="false">INDEX(Lookup!$B$4:$B$18,MATCH(C9228,Lookup!$A$4:$A$18,0))</f>
        <v>India</v>
      </c>
      <c r="S9228" s="20" t="n">
        <f aca="false">INDEX(Lookup!$D$4:$D$18,MATCH(C9228,Lookup!$A$4:$A$18,0))</f>
        <v>0.012</v>
      </c>
      <c r="T9228" s="21" t="n">
        <f aca="false">ROUND(P9228*S9228,2)</f>
        <v>9.6</v>
      </c>
      <c r="U9228" s="21" t="n">
        <f aca="false">IF(T9228&lt;=10,1,IF(T9228&lt;=20,2,IF(T9228&lt;=30,3,IF(T9228&lt;=40,4,IF(T9228&lt;=50,5,IF(T9228&lt;=100,6,IF(T9228&lt;=250,7,8)))))))</f>
        <v>1</v>
      </c>
      <c r="V9228" s="21" t="n">
        <f aca="false">IF(AND(OR(Dashboard!$T$3="All",R9228=Dashboard!$T$3),OR(Dashboard!$T$4="All",D9228=Dashboard!$T$4)),1,0)</f>
        <v>1</v>
      </c>
      <c r="W9228" s="21" t="n">
        <f aca="false">IF(V9228=1,T9228+ROW()/10000000,0)</f>
        <v>9.6009228</v>
      </c>
    </row>
    <row r="9229" customFormat="false" ht="15" hidden="false" customHeight="false" outlineLevel="0" collapsed="false">
      <c r="A9229" s="0" t="n">
        <v>3200002</v>
      </c>
      <c r="B9229" s="0" t="s">
        <v>19432</v>
      </c>
      <c r="C9229" s="0" t="n">
        <v>1</v>
      </c>
      <c r="D9229" s="0" t="s">
        <v>19400</v>
      </c>
      <c r="E9229" s="0" t="s">
        <v>19433</v>
      </c>
      <c r="F9229" s="0" t="s">
        <v>19434</v>
      </c>
      <c r="G9229" s="0" t="s">
        <v>19435</v>
      </c>
      <c r="H9229" s="0" t="s">
        <v>2128</v>
      </c>
      <c r="I9229" s="0" t="s">
        <v>2123</v>
      </c>
      <c r="J9229" s="0" t="s">
        <v>47</v>
      </c>
      <c r="K9229" s="0" t="s">
        <v>47</v>
      </c>
      <c r="L9229" s="0" t="s">
        <v>47</v>
      </c>
      <c r="M9229" s="0" t="s">
        <v>47</v>
      </c>
      <c r="N9229" s="0" t="n">
        <v>3</v>
      </c>
      <c r="O9229" s="0" t="n">
        <v>82</v>
      </c>
      <c r="P9229" s="0" t="n">
        <v>1000</v>
      </c>
      <c r="Q9229" s="0" t="n">
        <v>3.5</v>
      </c>
      <c r="R9229" s="0" t="str">
        <f aca="false">INDEX(Lookup!$B$4:$B$18,MATCH(C9229,Lookup!$A$4:$A$18,0))</f>
        <v>India</v>
      </c>
      <c r="S9229" s="20" t="n">
        <f aca="false">INDEX(Lookup!$D$4:$D$18,MATCH(C9229,Lookup!$A$4:$A$18,0))</f>
        <v>0.012</v>
      </c>
      <c r="T9229" s="21" t="n">
        <f aca="false">ROUND(P9229*S9229,2)</f>
        <v>12</v>
      </c>
      <c r="U9229" s="21" t="n">
        <f aca="false">IF(T9229&lt;=10,1,IF(T9229&lt;=20,2,IF(T9229&lt;=30,3,IF(T9229&lt;=40,4,IF(T9229&lt;=50,5,IF(T9229&lt;=100,6,IF(T9229&lt;=250,7,8)))))))</f>
        <v>2</v>
      </c>
      <c r="V9229" s="21" t="n">
        <f aca="false">IF(AND(OR(Dashboard!$T$3="All",R9229=Dashboard!$T$3),OR(Dashboard!$T$4="All",D9229=Dashboard!$T$4)),1,0)</f>
        <v>1</v>
      </c>
      <c r="W9229" s="21" t="n">
        <f aca="false">IF(V9229=1,T9229+ROW()/10000000,0)</f>
        <v>12.0009229</v>
      </c>
    </row>
    <row r="9230" customFormat="false" ht="15" hidden="false" customHeight="false" outlineLevel="0" collapsed="false">
      <c r="A9230" s="0" t="n">
        <v>3200311</v>
      </c>
      <c r="B9230" s="0" t="s">
        <v>19436</v>
      </c>
      <c r="C9230" s="0" t="n">
        <v>1</v>
      </c>
      <c r="D9230" s="0" t="s">
        <v>19400</v>
      </c>
      <c r="E9230" s="0" t="s">
        <v>19437</v>
      </c>
      <c r="F9230" s="0" t="s">
        <v>19438</v>
      </c>
      <c r="G9230" s="0" t="s">
        <v>19439</v>
      </c>
      <c r="H9230" s="0" t="s">
        <v>6953</v>
      </c>
      <c r="I9230" s="0" t="s">
        <v>2123</v>
      </c>
      <c r="J9230" s="0" t="s">
        <v>47</v>
      </c>
      <c r="K9230" s="0" t="s">
        <v>47</v>
      </c>
      <c r="L9230" s="0" t="s">
        <v>47</v>
      </c>
      <c r="M9230" s="0" t="s">
        <v>47</v>
      </c>
      <c r="N9230" s="0" t="n">
        <v>3</v>
      </c>
      <c r="O9230" s="0" t="n">
        <v>321</v>
      </c>
      <c r="P9230" s="0" t="n">
        <v>1300</v>
      </c>
      <c r="Q9230" s="0" t="n">
        <v>4.6</v>
      </c>
      <c r="R9230" s="0" t="str">
        <f aca="false">INDEX(Lookup!$B$4:$B$18,MATCH(C9230,Lookup!$A$4:$A$18,0))</f>
        <v>India</v>
      </c>
      <c r="S9230" s="20" t="n">
        <f aca="false">INDEX(Lookup!$D$4:$D$18,MATCH(C9230,Lookup!$A$4:$A$18,0))</f>
        <v>0.012</v>
      </c>
      <c r="T9230" s="21" t="n">
        <f aca="false">ROUND(P9230*S9230,2)</f>
        <v>15.6</v>
      </c>
      <c r="U9230" s="21" t="n">
        <f aca="false">IF(T9230&lt;=10,1,IF(T9230&lt;=20,2,IF(T9230&lt;=30,3,IF(T9230&lt;=40,4,IF(T9230&lt;=50,5,IF(T9230&lt;=100,6,IF(T9230&lt;=250,7,8)))))))</f>
        <v>2</v>
      </c>
      <c r="V9230" s="21" t="n">
        <f aca="false">IF(AND(OR(Dashboard!$T$3="All",R9230=Dashboard!$T$3),OR(Dashboard!$T$4="All",D9230=Dashboard!$T$4)),1,0)</f>
        <v>1</v>
      </c>
      <c r="W9230" s="21" t="n">
        <f aca="false">IF(V9230=1,T9230+ROW()/10000000,0)</f>
        <v>15.600923</v>
      </c>
    </row>
    <row r="9231" customFormat="false" ht="15" hidden="false" customHeight="false" outlineLevel="0" collapsed="false">
      <c r="A9231" s="0" t="n">
        <v>3200497</v>
      </c>
      <c r="B9231" s="0" t="s">
        <v>19440</v>
      </c>
      <c r="C9231" s="0" t="n">
        <v>1</v>
      </c>
      <c r="D9231" s="0" t="s">
        <v>19400</v>
      </c>
      <c r="E9231" s="0" t="s">
        <v>19441</v>
      </c>
      <c r="F9231" s="0" t="s">
        <v>19438</v>
      </c>
      <c r="G9231" s="0" t="s">
        <v>19439</v>
      </c>
      <c r="H9231" s="0" t="s">
        <v>19442</v>
      </c>
      <c r="I9231" s="0" t="s">
        <v>2123</v>
      </c>
      <c r="J9231" s="0" t="s">
        <v>47</v>
      </c>
      <c r="K9231" s="0" t="s">
        <v>47</v>
      </c>
      <c r="L9231" s="0" t="s">
        <v>47</v>
      </c>
      <c r="M9231" s="0" t="s">
        <v>47</v>
      </c>
      <c r="N9231" s="0" t="n">
        <v>3</v>
      </c>
      <c r="O9231" s="0" t="n">
        <v>96</v>
      </c>
      <c r="P9231" s="0" t="n">
        <v>800</v>
      </c>
      <c r="Q9231" s="0" t="n">
        <v>3.5</v>
      </c>
      <c r="R9231" s="0" t="str">
        <f aca="false">INDEX(Lookup!$B$4:$B$18,MATCH(C9231,Lookup!$A$4:$A$18,0))</f>
        <v>India</v>
      </c>
      <c r="S9231" s="20" t="n">
        <f aca="false">INDEX(Lookup!$D$4:$D$18,MATCH(C9231,Lookup!$A$4:$A$18,0))</f>
        <v>0.012</v>
      </c>
      <c r="T9231" s="21" t="n">
        <f aca="false">ROUND(P9231*S9231,2)</f>
        <v>9.6</v>
      </c>
      <c r="U9231" s="21" t="n">
        <f aca="false">IF(T9231&lt;=10,1,IF(T9231&lt;=20,2,IF(T9231&lt;=30,3,IF(T9231&lt;=40,4,IF(T9231&lt;=50,5,IF(T9231&lt;=100,6,IF(T9231&lt;=250,7,8)))))))</f>
        <v>1</v>
      </c>
      <c r="V9231" s="21" t="n">
        <f aca="false">IF(AND(OR(Dashboard!$T$3="All",R9231=Dashboard!$T$3),OR(Dashboard!$T$4="All",D9231=Dashboard!$T$4)),1,0)</f>
        <v>1</v>
      </c>
      <c r="W9231" s="21" t="n">
        <f aca="false">IF(V9231=1,T9231+ROW()/10000000,0)</f>
        <v>9.6009231</v>
      </c>
    </row>
    <row r="9232" customFormat="false" ht="15" hidden="false" customHeight="false" outlineLevel="0" collapsed="false">
      <c r="A9232" s="0" t="n">
        <v>3200560</v>
      </c>
      <c r="B9232" s="0" t="s">
        <v>19443</v>
      </c>
      <c r="C9232" s="0" t="n">
        <v>1</v>
      </c>
      <c r="D9232" s="0" t="s">
        <v>19400</v>
      </c>
      <c r="E9232" s="0" t="s">
        <v>19444</v>
      </c>
      <c r="F9232" s="0" t="s">
        <v>19438</v>
      </c>
      <c r="G9232" s="0" t="s">
        <v>19439</v>
      </c>
      <c r="H9232" s="0" t="s">
        <v>402</v>
      </c>
      <c r="I9232" s="0" t="s">
        <v>2123</v>
      </c>
      <c r="J9232" s="0" t="s">
        <v>47</v>
      </c>
      <c r="K9232" s="0" t="s">
        <v>47</v>
      </c>
      <c r="L9232" s="0" t="s">
        <v>47</v>
      </c>
      <c r="M9232" s="0" t="s">
        <v>47</v>
      </c>
      <c r="N9232" s="0" t="n">
        <v>1</v>
      </c>
      <c r="O9232" s="0" t="n">
        <v>50</v>
      </c>
      <c r="P9232" s="0" t="n">
        <v>300</v>
      </c>
      <c r="Q9232" s="0" t="n">
        <v>3.9</v>
      </c>
      <c r="R9232" s="0" t="str">
        <f aca="false">INDEX(Lookup!$B$4:$B$18,MATCH(C9232,Lookup!$A$4:$A$18,0))</f>
        <v>India</v>
      </c>
      <c r="S9232" s="20" t="n">
        <f aca="false">INDEX(Lookup!$D$4:$D$18,MATCH(C9232,Lookup!$A$4:$A$18,0))</f>
        <v>0.012</v>
      </c>
      <c r="T9232" s="21" t="n">
        <f aca="false">ROUND(P9232*S9232,2)</f>
        <v>3.6</v>
      </c>
      <c r="U9232" s="21" t="n">
        <f aca="false">IF(T9232&lt;=10,1,IF(T9232&lt;=20,2,IF(T9232&lt;=30,3,IF(T9232&lt;=40,4,IF(T9232&lt;=50,5,IF(T9232&lt;=100,6,IF(T9232&lt;=250,7,8)))))))</f>
        <v>1</v>
      </c>
      <c r="V9232" s="21" t="n">
        <f aca="false">IF(AND(OR(Dashboard!$T$3="All",R9232=Dashboard!$T$3),OR(Dashboard!$T$4="All",D9232=Dashboard!$T$4)),1,0)</f>
        <v>1</v>
      </c>
      <c r="W9232" s="21" t="n">
        <f aca="false">IF(V9232=1,T9232+ROW()/10000000,0)</f>
        <v>3.6009232</v>
      </c>
    </row>
    <row r="9233" customFormat="false" ht="15" hidden="false" customHeight="false" outlineLevel="0" collapsed="false">
      <c r="A9233" s="0" t="n">
        <v>3200269</v>
      </c>
      <c r="B9233" s="0" t="s">
        <v>2357</v>
      </c>
      <c r="C9233" s="0" t="n">
        <v>1</v>
      </c>
      <c r="D9233" s="0" t="s">
        <v>19400</v>
      </c>
      <c r="E9233" s="0" t="s">
        <v>19445</v>
      </c>
      <c r="F9233" s="0" t="s">
        <v>19438</v>
      </c>
      <c r="G9233" s="0" t="s">
        <v>19439</v>
      </c>
      <c r="H9233" s="0" t="s">
        <v>2122</v>
      </c>
      <c r="I9233" s="0" t="s">
        <v>2123</v>
      </c>
      <c r="J9233" s="0" t="s">
        <v>47</v>
      </c>
      <c r="K9233" s="0" t="s">
        <v>47</v>
      </c>
      <c r="L9233" s="0" t="s">
        <v>47</v>
      </c>
      <c r="M9233" s="0" t="s">
        <v>47</v>
      </c>
      <c r="N9233" s="0" t="n">
        <v>3</v>
      </c>
      <c r="O9233" s="0" t="n">
        <v>243</v>
      </c>
      <c r="P9233" s="0" t="n">
        <v>800</v>
      </c>
      <c r="Q9233" s="0" t="n">
        <v>3.9</v>
      </c>
      <c r="R9233" s="0" t="str">
        <f aca="false">INDEX(Lookup!$B$4:$B$18,MATCH(C9233,Lookup!$A$4:$A$18,0))</f>
        <v>India</v>
      </c>
      <c r="S9233" s="20" t="n">
        <f aca="false">INDEX(Lookup!$D$4:$D$18,MATCH(C9233,Lookup!$A$4:$A$18,0))</f>
        <v>0.012</v>
      </c>
      <c r="T9233" s="21" t="n">
        <f aca="false">ROUND(P9233*S9233,2)</f>
        <v>9.6</v>
      </c>
      <c r="U9233" s="21" t="n">
        <f aca="false">IF(T9233&lt;=10,1,IF(T9233&lt;=20,2,IF(T9233&lt;=30,3,IF(T9233&lt;=40,4,IF(T9233&lt;=50,5,IF(T9233&lt;=100,6,IF(T9233&lt;=250,7,8)))))))</f>
        <v>1</v>
      </c>
      <c r="V9233" s="21" t="n">
        <f aca="false">IF(AND(OR(Dashboard!$T$3="All",R9233=Dashboard!$T$3),OR(Dashboard!$T$4="All",D9233=Dashboard!$T$4)),1,0)</f>
        <v>1</v>
      </c>
      <c r="W9233" s="21" t="n">
        <f aca="false">IF(V9233=1,T9233+ROW()/10000000,0)</f>
        <v>9.6009233</v>
      </c>
    </row>
    <row r="9234" customFormat="false" ht="15" hidden="false" customHeight="false" outlineLevel="0" collapsed="false">
      <c r="A9234" s="0" t="n">
        <v>3200590</v>
      </c>
      <c r="B9234" s="0" t="s">
        <v>19446</v>
      </c>
      <c r="C9234" s="0" t="n">
        <v>1</v>
      </c>
      <c r="D9234" s="0" t="s">
        <v>19400</v>
      </c>
      <c r="E9234" s="0" t="s">
        <v>19447</v>
      </c>
      <c r="F9234" s="0" t="s">
        <v>19438</v>
      </c>
      <c r="G9234" s="0" t="s">
        <v>19439</v>
      </c>
      <c r="H9234" s="0" t="s">
        <v>153</v>
      </c>
      <c r="I9234" s="0" t="s">
        <v>2123</v>
      </c>
      <c r="J9234" s="0" t="s">
        <v>47</v>
      </c>
      <c r="K9234" s="0" t="s">
        <v>47</v>
      </c>
      <c r="L9234" s="0" t="s">
        <v>47</v>
      </c>
      <c r="M9234" s="0" t="s">
        <v>47</v>
      </c>
      <c r="N9234" s="0" t="n">
        <v>2</v>
      </c>
      <c r="O9234" s="0" t="n">
        <v>92</v>
      </c>
      <c r="P9234" s="0" t="n">
        <v>600</v>
      </c>
      <c r="Q9234" s="0" t="n">
        <v>4.3</v>
      </c>
      <c r="R9234" s="0" t="str">
        <f aca="false">INDEX(Lookup!$B$4:$B$18,MATCH(C9234,Lookup!$A$4:$A$18,0))</f>
        <v>India</v>
      </c>
      <c r="S9234" s="20" t="n">
        <f aca="false">INDEX(Lookup!$D$4:$D$18,MATCH(C9234,Lookup!$A$4:$A$18,0))</f>
        <v>0.012</v>
      </c>
      <c r="T9234" s="21" t="n">
        <f aca="false">ROUND(P9234*S9234,2)</f>
        <v>7.2</v>
      </c>
      <c r="U9234" s="21" t="n">
        <f aca="false">IF(T9234&lt;=10,1,IF(T9234&lt;=20,2,IF(T9234&lt;=30,3,IF(T9234&lt;=40,4,IF(T9234&lt;=50,5,IF(T9234&lt;=100,6,IF(T9234&lt;=250,7,8)))))))</f>
        <v>1</v>
      </c>
      <c r="V9234" s="21" t="n">
        <f aca="false">IF(AND(OR(Dashboard!$T$3="All",R9234=Dashboard!$T$3),OR(Dashboard!$T$4="All",D9234=Dashboard!$T$4)),1,0)</f>
        <v>1</v>
      </c>
      <c r="W9234" s="21" t="n">
        <f aca="false">IF(V9234=1,T9234+ROW()/10000000,0)</f>
        <v>7.2009234</v>
      </c>
    </row>
    <row r="9235" customFormat="false" ht="15" hidden="false" customHeight="false" outlineLevel="0" collapsed="false">
      <c r="A9235" s="0" t="n">
        <v>3200537</v>
      </c>
      <c r="B9235" s="0" t="s">
        <v>19448</v>
      </c>
      <c r="C9235" s="0" t="n">
        <v>1</v>
      </c>
      <c r="D9235" s="0" t="s">
        <v>19400</v>
      </c>
      <c r="E9235" s="0" t="s">
        <v>19449</v>
      </c>
      <c r="F9235" s="0" t="s">
        <v>19438</v>
      </c>
      <c r="G9235" s="0" t="s">
        <v>19439</v>
      </c>
      <c r="H9235" s="0" t="s">
        <v>153</v>
      </c>
      <c r="I9235" s="0" t="s">
        <v>2123</v>
      </c>
      <c r="J9235" s="0" t="s">
        <v>47</v>
      </c>
      <c r="K9235" s="0" t="s">
        <v>47</v>
      </c>
      <c r="L9235" s="0" t="s">
        <v>47</v>
      </c>
      <c r="M9235" s="0" t="s">
        <v>47</v>
      </c>
      <c r="N9235" s="0" t="n">
        <v>2</v>
      </c>
      <c r="O9235" s="0" t="n">
        <v>132</v>
      </c>
      <c r="P9235" s="0" t="n">
        <v>700</v>
      </c>
      <c r="Q9235" s="0" t="n">
        <v>4.2</v>
      </c>
      <c r="R9235" s="0" t="str">
        <f aca="false">INDEX(Lookup!$B$4:$B$18,MATCH(C9235,Lookup!$A$4:$A$18,0))</f>
        <v>India</v>
      </c>
      <c r="S9235" s="20" t="n">
        <f aca="false">INDEX(Lookup!$D$4:$D$18,MATCH(C9235,Lookup!$A$4:$A$18,0))</f>
        <v>0.012</v>
      </c>
      <c r="T9235" s="21" t="n">
        <f aca="false">ROUND(P9235*S9235,2)</f>
        <v>8.4</v>
      </c>
      <c r="U9235" s="21" t="n">
        <f aca="false">IF(T9235&lt;=10,1,IF(T9235&lt;=20,2,IF(T9235&lt;=30,3,IF(T9235&lt;=40,4,IF(T9235&lt;=50,5,IF(T9235&lt;=100,6,IF(T9235&lt;=250,7,8)))))))</f>
        <v>1</v>
      </c>
      <c r="V9235" s="21" t="n">
        <f aca="false">IF(AND(OR(Dashboard!$T$3="All",R9235=Dashboard!$T$3),OR(Dashboard!$T$4="All",D9235=Dashboard!$T$4)),1,0)</f>
        <v>1</v>
      </c>
      <c r="W9235" s="21" t="n">
        <f aca="false">IF(V9235=1,T9235+ROW()/10000000,0)</f>
        <v>8.4009235</v>
      </c>
    </row>
    <row r="9236" customFormat="false" ht="15" hidden="false" customHeight="false" outlineLevel="0" collapsed="false">
      <c r="A9236" s="0" t="n">
        <v>3200024</v>
      </c>
      <c r="B9236" s="0" t="s">
        <v>2075</v>
      </c>
      <c r="C9236" s="0" t="n">
        <v>1</v>
      </c>
      <c r="D9236" s="0" t="s">
        <v>19400</v>
      </c>
      <c r="E9236" s="0" t="s">
        <v>19450</v>
      </c>
      <c r="F9236" s="0" t="s">
        <v>19438</v>
      </c>
      <c r="G9236" s="0" t="s">
        <v>19439</v>
      </c>
      <c r="H9236" s="0" t="s">
        <v>2210</v>
      </c>
      <c r="I9236" s="0" t="s">
        <v>2123</v>
      </c>
      <c r="J9236" s="0" t="s">
        <v>47</v>
      </c>
      <c r="K9236" s="0" t="s">
        <v>47</v>
      </c>
      <c r="L9236" s="0" t="s">
        <v>47</v>
      </c>
      <c r="M9236" s="0" t="s">
        <v>47</v>
      </c>
      <c r="N9236" s="0" t="n">
        <v>2</v>
      </c>
      <c r="O9236" s="0" t="n">
        <v>269</v>
      </c>
      <c r="P9236" s="0" t="n">
        <v>600</v>
      </c>
      <c r="Q9236" s="0" t="n">
        <v>4.1</v>
      </c>
      <c r="R9236" s="0" t="str">
        <f aca="false">INDEX(Lookup!$B$4:$B$18,MATCH(C9236,Lookup!$A$4:$A$18,0))</f>
        <v>India</v>
      </c>
      <c r="S9236" s="20" t="n">
        <f aca="false">INDEX(Lookup!$D$4:$D$18,MATCH(C9236,Lookup!$A$4:$A$18,0))</f>
        <v>0.012</v>
      </c>
      <c r="T9236" s="21" t="n">
        <f aca="false">ROUND(P9236*S9236,2)</f>
        <v>7.2</v>
      </c>
      <c r="U9236" s="21" t="n">
        <f aca="false">IF(T9236&lt;=10,1,IF(T9236&lt;=20,2,IF(T9236&lt;=30,3,IF(T9236&lt;=40,4,IF(T9236&lt;=50,5,IF(T9236&lt;=100,6,IF(T9236&lt;=250,7,8)))))))</f>
        <v>1</v>
      </c>
      <c r="V9236" s="21" t="n">
        <f aca="false">IF(AND(OR(Dashboard!$T$3="All",R9236=Dashboard!$T$3),OR(Dashboard!$T$4="All",D9236=Dashboard!$T$4)),1,0)</f>
        <v>1</v>
      </c>
      <c r="W9236" s="21" t="n">
        <f aca="false">IF(V9236=1,T9236+ROW()/10000000,0)</f>
        <v>7.2009236</v>
      </c>
    </row>
    <row r="9237" customFormat="false" ht="15" hidden="false" customHeight="false" outlineLevel="0" collapsed="false">
      <c r="A9237" s="0" t="n">
        <v>3200034</v>
      </c>
      <c r="B9237" s="0" t="s">
        <v>19451</v>
      </c>
      <c r="C9237" s="0" t="n">
        <v>1</v>
      </c>
      <c r="D9237" s="0" t="s">
        <v>19400</v>
      </c>
      <c r="E9237" s="0" t="s">
        <v>19452</v>
      </c>
      <c r="F9237" s="0" t="s">
        <v>19438</v>
      </c>
      <c r="G9237" s="0" t="s">
        <v>19439</v>
      </c>
      <c r="H9237" s="0" t="s">
        <v>19453</v>
      </c>
      <c r="I9237" s="0" t="s">
        <v>2123</v>
      </c>
      <c r="J9237" s="0" t="s">
        <v>47</v>
      </c>
      <c r="K9237" s="0" t="s">
        <v>47</v>
      </c>
      <c r="L9237" s="0" t="s">
        <v>47</v>
      </c>
      <c r="M9237" s="0" t="s">
        <v>47</v>
      </c>
      <c r="N9237" s="0" t="n">
        <v>3</v>
      </c>
      <c r="O9237" s="0" t="n">
        <v>395</v>
      </c>
      <c r="P9237" s="0" t="n">
        <v>1000</v>
      </c>
      <c r="Q9237" s="0" t="n">
        <v>4.1</v>
      </c>
      <c r="R9237" s="0" t="str">
        <f aca="false">INDEX(Lookup!$B$4:$B$18,MATCH(C9237,Lookup!$A$4:$A$18,0))</f>
        <v>India</v>
      </c>
      <c r="S9237" s="20" t="n">
        <f aca="false">INDEX(Lookup!$D$4:$D$18,MATCH(C9237,Lookup!$A$4:$A$18,0))</f>
        <v>0.012</v>
      </c>
      <c r="T9237" s="21" t="n">
        <f aca="false">ROUND(P9237*S9237,2)</f>
        <v>12</v>
      </c>
      <c r="U9237" s="21" t="n">
        <f aca="false">IF(T9237&lt;=10,1,IF(T9237&lt;=20,2,IF(T9237&lt;=30,3,IF(T9237&lt;=40,4,IF(T9237&lt;=50,5,IF(T9237&lt;=100,6,IF(T9237&lt;=250,7,8)))))))</f>
        <v>2</v>
      </c>
      <c r="V9237" s="21" t="n">
        <f aca="false">IF(AND(OR(Dashboard!$T$3="All",R9237=Dashboard!$T$3),OR(Dashboard!$T$4="All",D9237=Dashboard!$T$4)),1,0)</f>
        <v>1</v>
      </c>
      <c r="W9237" s="21" t="n">
        <f aca="false">IF(V9237=1,T9237+ROW()/10000000,0)</f>
        <v>12.0009237</v>
      </c>
    </row>
    <row r="9238" customFormat="false" ht="15" hidden="false" customHeight="false" outlineLevel="0" collapsed="false">
      <c r="A9238" s="0" t="n">
        <v>3900021</v>
      </c>
      <c r="B9238" s="0" t="s">
        <v>19454</v>
      </c>
      <c r="C9238" s="0" t="n">
        <v>1</v>
      </c>
      <c r="D9238" s="0" t="s">
        <v>19455</v>
      </c>
      <c r="E9238" s="0" t="s">
        <v>19456</v>
      </c>
      <c r="F9238" s="0" t="s">
        <v>19457</v>
      </c>
      <c r="G9238" s="0" t="s">
        <v>19458</v>
      </c>
      <c r="H9238" s="0" t="s">
        <v>153</v>
      </c>
      <c r="I9238" s="0" t="s">
        <v>2123</v>
      </c>
      <c r="J9238" s="0" t="s">
        <v>47</v>
      </c>
      <c r="K9238" s="0" t="s">
        <v>47</v>
      </c>
      <c r="L9238" s="0" t="s">
        <v>47</v>
      </c>
      <c r="M9238" s="0" t="s">
        <v>47</v>
      </c>
      <c r="N9238" s="0" t="n">
        <v>2</v>
      </c>
      <c r="O9238" s="0" t="n">
        <v>59</v>
      </c>
      <c r="P9238" s="0" t="n">
        <v>450</v>
      </c>
      <c r="Q9238" s="0" t="n">
        <v>3.4</v>
      </c>
      <c r="R9238" s="0" t="str">
        <f aca="false">INDEX(Lookup!$B$4:$B$18,MATCH(C9238,Lookup!$A$4:$A$18,0))</f>
        <v>India</v>
      </c>
      <c r="S9238" s="20" t="n">
        <f aca="false">INDEX(Lookup!$D$4:$D$18,MATCH(C9238,Lookup!$A$4:$A$18,0))</f>
        <v>0.012</v>
      </c>
      <c r="T9238" s="21" t="n">
        <f aca="false">ROUND(P9238*S9238,2)</f>
        <v>5.4</v>
      </c>
      <c r="U9238" s="21" t="n">
        <f aca="false">IF(T9238&lt;=10,1,IF(T9238&lt;=20,2,IF(T9238&lt;=30,3,IF(T9238&lt;=40,4,IF(T9238&lt;=50,5,IF(T9238&lt;=100,6,IF(T9238&lt;=250,7,8)))))))</f>
        <v>1</v>
      </c>
      <c r="V9238" s="21" t="n">
        <f aca="false">IF(AND(OR(Dashboard!$T$3="All",R9238=Dashboard!$T$3),OR(Dashboard!$T$4="All",D9238=Dashboard!$T$4)),1,0)</f>
        <v>1</v>
      </c>
      <c r="W9238" s="21" t="n">
        <f aca="false">IF(V9238=1,T9238+ROW()/10000000,0)</f>
        <v>5.4009238</v>
      </c>
    </row>
    <row r="9239" customFormat="false" ht="15" hidden="false" customHeight="false" outlineLevel="0" collapsed="false">
      <c r="A9239" s="0" t="n">
        <v>3900059</v>
      </c>
      <c r="B9239" s="0" t="s">
        <v>19459</v>
      </c>
      <c r="C9239" s="0" t="n">
        <v>1</v>
      </c>
      <c r="D9239" s="0" t="s">
        <v>19455</v>
      </c>
      <c r="E9239" s="0" t="s">
        <v>19460</v>
      </c>
      <c r="F9239" s="0" t="s">
        <v>19457</v>
      </c>
      <c r="G9239" s="0" t="s">
        <v>19458</v>
      </c>
      <c r="H9239" s="0" t="s">
        <v>19461</v>
      </c>
      <c r="I9239" s="0" t="s">
        <v>2123</v>
      </c>
      <c r="J9239" s="0" t="s">
        <v>47</v>
      </c>
      <c r="K9239" s="0" t="s">
        <v>47</v>
      </c>
      <c r="L9239" s="0" t="s">
        <v>47</v>
      </c>
      <c r="M9239" s="0" t="s">
        <v>47</v>
      </c>
      <c r="N9239" s="0" t="n">
        <v>3</v>
      </c>
      <c r="O9239" s="0" t="n">
        <v>149</v>
      </c>
      <c r="P9239" s="0" t="n">
        <v>700</v>
      </c>
      <c r="Q9239" s="0" t="n">
        <v>3.7</v>
      </c>
      <c r="R9239" s="0" t="str">
        <f aca="false">INDEX(Lookup!$B$4:$B$18,MATCH(C9239,Lookup!$A$4:$A$18,0))</f>
        <v>India</v>
      </c>
      <c r="S9239" s="20" t="n">
        <f aca="false">INDEX(Lookup!$D$4:$D$18,MATCH(C9239,Lookup!$A$4:$A$18,0))</f>
        <v>0.012</v>
      </c>
      <c r="T9239" s="21" t="n">
        <f aca="false">ROUND(P9239*S9239,2)</f>
        <v>8.4</v>
      </c>
      <c r="U9239" s="21" t="n">
        <f aca="false">IF(T9239&lt;=10,1,IF(T9239&lt;=20,2,IF(T9239&lt;=30,3,IF(T9239&lt;=40,4,IF(T9239&lt;=50,5,IF(T9239&lt;=100,6,IF(T9239&lt;=250,7,8)))))))</f>
        <v>1</v>
      </c>
      <c r="V9239" s="21" t="n">
        <f aca="false">IF(AND(OR(Dashboard!$T$3="All",R9239=Dashboard!$T$3),OR(Dashboard!$T$4="All",D9239=Dashboard!$T$4)),1,0)</f>
        <v>1</v>
      </c>
      <c r="W9239" s="21" t="n">
        <f aca="false">IF(V9239=1,T9239+ROW()/10000000,0)</f>
        <v>8.4009239</v>
      </c>
    </row>
    <row r="9240" customFormat="false" ht="15" hidden="false" customHeight="false" outlineLevel="0" collapsed="false">
      <c r="A9240" s="0" t="n">
        <v>3900158</v>
      </c>
      <c r="B9240" s="0" t="s">
        <v>19462</v>
      </c>
      <c r="C9240" s="0" t="n">
        <v>1</v>
      </c>
      <c r="D9240" s="0" t="s">
        <v>19455</v>
      </c>
      <c r="E9240" s="0" t="s">
        <v>19463</v>
      </c>
      <c r="F9240" s="0" t="s">
        <v>19464</v>
      </c>
      <c r="G9240" s="0" t="s">
        <v>19465</v>
      </c>
      <c r="H9240" s="0" t="s">
        <v>2662</v>
      </c>
      <c r="I9240" s="0" t="s">
        <v>2123</v>
      </c>
      <c r="J9240" s="0" t="s">
        <v>47</v>
      </c>
      <c r="K9240" s="0" t="s">
        <v>47</v>
      </c>
      <c r="L9240" s="0" t="s">
        <v>47</v>
      </c>
      <c r="M9240" s="0" t="s">
        <v>47</v>
      </c>
      <c r="N9240" s="0" t="n">
        <v>3</v>
      </c>
      <c r="O9240" s="0" t="n">
        <v>60</v>
      </c>
      <c r="P9240" s="0" t="n">
        <v>650</v>
      </c>
      <c r="Q9240" s="0" t="n">
        <v>3.2</v>
      </c>
      <c r="R9240" s="0" t="str">
        <f aca="false">INDEX(Lookup!$B$4:$B$18,MATCH(C9240,Lookup!$A$4:$A$18,0))</f>
        <v>India</v>
      </c>
      <c r="S9240" s="20" t="n">
        <f aca="false">INDEX(Lookup!$D$4:$D$18,MATCH(C9240,Lookup!$A$4:$A$18,0))</f>
        <v>0.012</v>
      </c>
      <c r="T9240" s="21" t="n">
        <f aca="false">ROUND(P9240*S9240,2)</f>
        <v>7.8</v>
      </c>
      <c r="U9240" s="21" t="n">
        <f aca="false">IF(T9240&lt;=10,1,IF(T9240&lt;=20,2,IF(T9240&lt;=30,3,IF(T9240&lt;=40,4,IF(T9240&lt;=50,5,IF(T9240&lt;=100,6,IF(T9240&lt;=250,7,8)))))))</f>
        <v>1</v>
      </c>
      <c r="V9240" s="21" t="n">
        <f aca="false">IF(AND(OR(Dashboard!$T$3="All",R9240=Dashboard!$T$3),OR(Dashboard!$T$4="All",D9240=Dashboard!$T$4)),1,0)</f>
        <v>1</v>
      </c>
      <c r="W9240" s="21" t="n">
        <f aca="false">IF(V9240=1,T9240+ROW()/10000000,0)</f>
        <v>7.800924</v>
      </c>
    </row>
    <row r="9241" customFormat="false" ht="15" hidden="false" customHeight="false" outlineLevel="0" collapsed="false">
      <c r="A9241" s="0" t="n">
        <v>3900007</v>
      </c>
      <c r="B9241" s="0" t="s">
        <v>19466</v>
      </c>
      <c r="C9241" s="0" t="n">
        <v>1</v>
      </c>
      <c r="D9241" s="0" t="s">
        <v>19455</v>
      </c>
      <c r="E9241" s="0" t="s">
        <v>19467</v>
      </c>
      <c r="F9241" s="0" t="s">
        <v>19464</v>
      </c>
      <c r="G9241" s="0" t="s">
        <v>19465</v>
      </c>
      <c r="H9241" s="0" t="s">
        <v>2342</v>
      </c>
      <c r="I9241" s="0" t="s">
        <v>2123</v>
      </c>
      <c r="J9241" s="0" t="s">
        <v>47</v>
      </c>
      <c r="K9241" s="0" t="s">
        <v>47</v>
      </c>
      <c r="L9241" s="0" t="s">
        <v>47</v>
      </c>
      <c r="M9241" s="0" t="s">
        <v>47</v>
      </c>
      <c r="N9241" s="0" t="n">
        <v>2</v>
      </c>
      <c r="O9241" s="0" t="n">
        <v>96</v>
      </c>
      <c r="P9241" s="0" t="n">
        <v>300</v>
      </c>
      <c r="Q9241" s="0" t="n">
        <v>3.7</v>
      </c>
      <c r="R9241" s="0" t="str">
        <f aca="false">INDEX(Lookup!$B$4:$B$18,MATCH(C9241,Lookup!$A$4:$A$18,0))</f>
        <v>India</v>
      </c>
      <c r="S9241" s="20" t="n">
        <f aca="false">INDEX(Lookup!$D$4:$D$18,MATCH(C9241,Lookup!$A$4:$A$18,0))</f>
        <v>0.012</v>
      </c>
      <c r="T9241" s="21" t="n">
        <f aca="false">ROUND(P9241*S9241,2)</f>
        <v>3.6</v>
      </c>
      <c r="U9241" s="21" t="n">
        <f aca="false">IF(T9241&lt;=10,1,IF(T9241&lt;=20,2,IF(T9241&lt;=30,3,IF(T9241&lt;=40,4,IF(T9241&lt;=50,5,IF(T9241&lt;=100,6,IF(T9241&lt;=250,7,8)))))))</f>
        <v>1</v>
      </c>
      <c r="V9241" s="21" t="n">
        <f aca="false">IF(AND(OR(Dashboard!$T$3="All",R9241=Dashboard!$T$3),OR(Dashboard!$T$4="All",D9241=Dashboard!$T$4)),1,0)</f>
        <v>1</v>
      </c>
      <c r="W9241" s="21" t="n">
        <f aca="false">IF(V9241=1,T9241+ROW()/10000000,0)</f>
        <v>3.6009241</v>
      </c>
    </row>
    <row r="9242" customFormat="false" ht="15" hidden="false" customHeight="false" outlineLevel="0" collapsed="false">
      <c r="A9242" s="0" t="n">
        <v>3900232</v>
      </c>
      <c r="B9242" s="0" t="s">
        <v>10456</v>
      </c>
      <c r="C9242" s="0" t="n">
        <v>1</v>
      </c>
      <c r="D9242" s="0" t="s">
        <v>19455</v>
      </c>
      <c r="E9242" s="0" t="s">
        <v>19468</v>
      </c>
      <c r="F9242" s="0" t="s">
        <v>19464</v>
      </c>
      <c r="G9242" s="0" t="s">
        <v>19465</v>
      </c>
      <c r="H9242" s="0" t="s">
        <v>2050</v>
      </c>
      <c r="I9242" s="0" t="s">
        <v>2123</v>
      </c>
      <c r="J9242" s="0" t="s">
        <v>47</v>
      </c>
      <c r="K9242" s="0" t="s">
        <v>47</v>
      </c>
      <c r="L9242" s="0" t="s">
        <v>47</v>
      </c>
      <c r="M9242" s="0" t="s">
        <v>47</v>
      </c>
      <c r="N9242" s="0" t="n">
        <v>2</v>
      </c>
      <c r="O9242" s="0" t="n">
        <v>125</v>
      </c>
      <c r="P9242" s="0" t="n">
        <v>300</v>
      </c>
      <c r="Q9242" s="0" t="n">
        <v>3.6</v>
      </c>
      <c r="R9242" s="0" t="str">
        <f aca="false">INDEX(Lookup!$B$4:$B$18,MATCH(C9242,Lookup!$A$4:$A$18,0))</f>
        <v>India</v>
      </c>
      <c r="S9242" s="20" t="n">
        <f aca="false">INDEX(Lookup!$D$4:$D$18,MATCH(C9242,Lookup!$A$4:$A$18,0))</f>
        <v>0.012</v>
      </c>
      <c r="T9242" s="21" t="n">
        <f aca="false">ROUND(P9242*S9242,2)</f>
        <v>3.6</v>
      </c>
      <c r="U9242" s="21" t="n">
        <f aca="false">IF(T9242&lt;=10,1,IF(T9242&lt;=20,2,IF(T9242&lt;=30,3,IF(T9242&lt;=40,4,IF(T9242&lt;=50,5,IF(T9242&lt;=100,6,IF(T9242&lt;=250,7,8)))))))</f>
        <v>1</v>
      </c>
      <c r="V9242" s="21" t="n">
        <f aca="false">IF(AND(OR(Dashboard!$T$3="All",R9242=Dashboard!$T$3),OR(Dashboard!$T$4="All",D9242=Dashboard!$T$4)),1,0)</f>
        <v>1</v>
      </c>
      <c r="W9242" s="21" t="n">
        <f aca="false">IF(V9242=1,T9242+ROW()/10000000,0)</f>
        <v>3.6009242</v>
      </c>
    </row>
    <row r="9243" customFormat="false" ht="15" hidden="false" customHeight="false" outlineLevel="0" collapsed="false">
      <c r="A9243" s="0" t="n">
        <v>3900250</v>
      </c>
      <c r="B9243" s="0" t="s">
        <v>19469</v>
      </c>
      <c r="C9243" s="0" t="n">
        <v>1</v>
      </c>
      <c r="D9243" s="0" t="s">
        <v>19455</v>
      </c>
      <c r="E9243" s="0" t="s">
        <v>19470</v>
      </c>
      <c r="F9243" s="0" t="s">
        <v>19471</v>
      </c>
      <c r="G9243" s="0" t="s">
        <v>19472</v>
      </c>
      <c r="H9243" s="0" t="s">
        <v>2128</v>
      </c>
      <c r="I9243" s="0" t="s">
        <v>2123</v>
      </c>
      <c r="J9243" s="0" t="s">
        <v>47</v>
      </c>
      <c r="K9243" s="0" t="s">
        <v>47</v>
      </c>
      <c r="L9243" s="0" t="s">
        <v>47</v>
      </c>
      <c r="M9243" s="0" t="s">
        <v>47</v>
      </c>
      <c r="N9243" s="0" t="n">
        <v>2</v>
      </c>
      <c r="O9243" s="0" t="n">
        <v>68</v>
      </c>
      <c r="P9243" s="0" t="n">
        <v>450</v>
      </c>
      <c r="Q9243" s="0" t="n">
        <v>3.7</v>
      </c>
      <c r="R9243" s="0" t="str">
        <f aca="false">INDEX(Lookup!$B$4:$B$18,MATCH(C9243,Lookup!$A$4:$A$18,0))</f>
        <v>India</v>
      </c>
      <c r="S9243" s="20" t="n">
        <f aca="false">INDEX(Lookup!$D$4:$D$18,MATCH(C9243,Lookup!$A$4:$A$18,0))</f>
        <v>0.012</v>
      </c>
      <c r="T9243" s="21" t="n">
        <f aca="false">ROUND(P9243*S9243,2)</f>
        <v>5.4</v>
      </c>
      <c r="U9243" s="21" t="n">
        <f aca="false">IF(T9243&lt;=10,1,IF(T9243&lt;=20,2,IF(T9243&lt;=30,3,IF(T9243&lt;=40,4,IF(T9243&lt;=50,5,IF(T9243&lt;=100,6,IF(T9243&lt;=250,7,8)))))))</f>
        <v>1</v>
      </c>
      <c r="V9243" s="21" t="n">
        <f aca="false">IF(AND(OR(Dashboard!$T$3="All",R9243=Dashboard!$T$3),OR(Dashboard!$T$4="All",D9243=Dashboard!$T$4)),1,0)</f>
        <v>1</v>
      </c>
      <c r="W9243" s="21" t="n">
        <f aca="false">IF(V9243=1,T9243+ROW()/10000000,0)</f>
        <v>5.4009243</v>
      </c>
    </row>
    <row r="9244" customFormat="false" ht="15" hidden="false" customHeight="false" outlineLevel="0" collapsed="false">
      <c r="A9244" s="0" t="n">
        <v>3900245</v>
      </c>
      <c r="B9244" s="0" t="s">
        <v>19473</v>
      </c>
      <c r="C9244" s="0" t="n">
        <v>1</v>
      </c>
      <c r="D9244" s="0" t="s">
        <v>19455</v>
      </c>
      <c r="E9244" s="0" t="s">
        <v>19474</v>
      </c>
      <c r="F9244" s="0" t="s">
        <v>19471</v>
      </c>
      <c r="G9244" s="0" t="s">
        <v>19472</v>
      </c>
      <c r="H9244" s="0" t="s">
        <v>2349</v>
      </c>
      <c r="I9244" s="0" t="s">
        <v>2123</v>
      </c>
      <c r="J9244" s="0" t="s">
        <v>47</v>
      </c>
      <c r="K9244" s="0" t="s">
        <v>47</v>
      </c>
      <c r="L9244" s="0" t="s">
        <v>47</v>
      </c>
      <c r="M9244" s="0" t="s">
        <v>47</v>
      </c>
      <c r="N9244" s="0" t="n">
        <v>1</v>
      </c>
      <c r="O9244" s="0" t="n">
        <v>78</v>
      </c>
      <c r="P9244" s="0" t="n">
        <v>0</v>
      </c>
      <c r="Q9244" s="0" t="n">
        <v>3.8</v>
      </c>
      <c r="R9244" s="0" t="str">
        <f aca="false">INDEX(Lookup!$B$4:$B$18,MATCH(C9244,Lookup!$A$4:$A$18,0))</f>
        <v>India</v>
      </c>
      <c r="S9244" s="20" t="n">
        <f aca="false">INDEX(Lookup!$D$4:$D$18,MATCH(C9244,Lookup!$A$4:$A$18,0))</f>
        <v>0.012</v>
      </c>
      <c r="T9244" s="21" t="n">
        <f aca="false">ROUND(P9244*S9244,2)</f>
        <v>0</v>
      </c>
      <c r="U9244" s="21" t="n">
        <f aca="false">IF(T9244&lt;=10,1,IF(T9244&lt;=20,2,IF(T9244&lt;=30,3,IF(T9244&lt;=40,4,IF(T9244&lt;=50,5,IF(T9244&lt;=100,6,IF(T9244&lt;=250,7,8)))))))</f>
        <v>1</v>
      </c>
      <c r="V9244" s="21" t="n">
        <f aca="false">IF(AND(OR(Dashboard!$T$3="All",R9244=Dashboard!$T$3),OR(Dashboard!$T$4="All",D9244=Dashboard!$T$4)),1,0)</f>
        <v>1</v>
      </c>
      <c r="W9244" s="21" t="n">
        <f aca="false">IF(V9244=1,T9244+ROW()/10000000,0)</f>
        <v>0.0009244</v>
      </c>
    </row>
    <row r="9245" customFormat="false" ht="15" hidden="false" customHeight="false" outlineLevel="0" collapsed="false">
      <c r="A9245" s="0" t="n">
        <v>3900004</v>
      </c>
      <c r="B9245" s="0" t="s">
        <v>19475</v>
      </c>
      <c r="C9245" s="0" t="n">
        <v>1</v>
      </c>
      <c r="D9245" s="0" t="s">
        <v>19455</v>
      </c>
      <c r="E9245" s="0" t="s">
        <v>19476</v>
      </c>
      <c r="F9245" s="0" t="s">
        <v>19471</v>
      </c>
      <c r="G9245" s="0" t="s">
        <v>19472</v>
      </c>
      <c r="H9245" s="0" t="s">
        <v>2050</v>
      </c>
      <c r="I9245" s="0" t="s">
        <v>2123</v>
      </c>
      <c r="J9245" s="0" t="s">
        <v>47</v>
      </c>
      <c r="K9245" s="0" t="s">
        <v>47</v>
      </c>
      <c r="L9245" s="0" t="s">
        <v>47</v>
      </c>
      <c r="M9245" s="0" t="s">
        <v>47</v>
      </c>
      <c r="N9245" s="0" t="n">
        <v>2</v>
      </c>
      <c r="O9245" s="0" t="n">
        <v>48</v>
      </c>
      <c r="P9245" s="0" t="n">
        <v>450</v>
      </c>
      <c r="Q9245" s="0" t="n">
        <v>3.5</v>
      </c>
      <c r="R9245" s="0" t="str">
        <f aca="false">INDEX(Lookup!$B$4:$B$18,MATCH(C9245,Lookup!$A$4:$A$18,0))</f>
        <v>India</v>
      </c>
      <c r="S9245" s="20" t="n">
        <f aca="false">INDEX(Lookup!$D$4:$D$18,MATCH(C9245,Lookup!$A$4:$A$18,0))</f>
        <v>0.012</v>
      </c>
      <c r="T9245" s="21" t="n">
        <f aca="false">ROUND(P9245*S9245,2)</f>
        <v>5.4</v>
      </c>
      <c r="U9245" s="21" t="n">
        <f aca="false">IF(T9245&lt;=10,1,IF(T9245&lt;=20,2,IF(T9245&lt;=30,3,IF(T9245&lt;=40,4,IF(T9245&lt;=50,5,IF(T9245&lt;=100,6,IF(T9245&lt;=250,7,8)))))))</f>
        <v>1</v>
      </c>
      <c r="V9245" s="21" t="n">
        <f aca="false">IF(AND(OR(Dashboard!$T$3="All",R9245=Dashboard!$T$3),OR(Dashboard!$T$4="All",D9245=Dashboard!$T$4)),1,0)</f>
        <v>1</v>
      </c>
      <c r="W9245" s="21" t="n">
        <f aca="false">IF(V9245=1,T9245+ROW()/10000000,0)</f>
        <v>5.4009245</v>
      </c>
    </row>
    <row r="9246" customFormat="false" ht="15" hidden="false" customHeight="false" outlineLevel="0" collapsed="false">
      <c r="A9246" s="0" t="n">
        <v>3900032</v>
      </c>
      <c r="B9246" s="0" t="s">
        <v>19477</v>
      </c>
      <c r="C9246" s="0" t="n">
        <v>1</v>
      </c>
      <c r="D9246" s="0" t="s">
        <v>19455</v>
      </c>
      <c r="E9246" s="0" t="s">
        <v>19478</v>
      </c>
      <c r="F9246" s="0" t="s">
        <v>19479</v>
      </c>
      <c r="G9246" s="0" t="s">
        <v>19480</v>
      </c>
      <c r="H9246" s="0" t="s">
        <v>2349</v>
      </c>
      <c r="I9246" s="0" t="s">
        <v>2123</v>
      </c>
      <c r="J9246" s="0" t="s">
        <v>47</v>
      </c>
      <c r="K9246" s="0" t="s">
        <v>47</v>
      </c>
      <c r="L9246" s="0" t="s">
        <v>47</v>
      </c>
      <c r="M9246" s="0" t="s">
        <v>47</v>
      </c>
      <c r="N9246" s="0" t="n">
        <v>1</v>
      </c>
      <c r="O9246" s="0" t="n">
        <v>158</v>
      </c>
      <c r="P9246" s="0" t="n">
        <v>150</v>
      </c>
      <c r="Q9246" s="0" t="n">
        <v>4.1</v>
      </c>
      <c r="R9246" s="0" t="str">
        <f aca="false">INDEX(Lookup!$B$4:$B$18,MATCH(C9246,Lookup!$A$4:$A$18,0))</f>
        <v>India</v>
      </c>
      <c r="S9246" s="20" t="n">
        <f aca="false">INDEX(Lookup!$D$4:$D$18,MATCH(C9246,Lookup!$A$4:$A$18,0))</f>
        <v>0.012</v>
      </c>
      <c r="T9246" s="21" t="n">
        <f aca="false">ROUND(P9246*S9246,2)</f>
        <v>1.8</v>
      </c>
      <c r="U9246" s="21" t="n">
        <f aca="false">IF(T9246&lt;=10,1,IF(T9246&lt;=20,2,IF(T9246&lt;=30,3,IF(T9246&lt;=40,4,IF(T9246&lt;=50,5,IF(T9246&lt;=100,6,IF(T9246&lt;=250,7,8)))))))</f>
        <v>1</v>
      </c>
      <c r="V9246" s="21" t="n">
        <f aca="false">IF(AND(OR(Dashboard!$T$3="All",R9246=Dashboard!$T$3),OR(Dashboard!$T$4="All",D9246=Dashboard!$T$4)),1,0)</f>
        <v>1</v>
      </c>
      <c r="W9246" s="21" t="n">
        <f aca="false">IF(V9246=1,T9246+ROW()/10000000,0)</f>
        <v>1.8009246</v>
      </c>
    </row>
    <row r="9247" customFormat="false" ht="15" hidden="false" customHeight="false" outlineLevel="0" collapsed="false">
      <c r="A9247" s="0" t="n">
        <v>3900058</v>
      </c>
      <c r="B9247" s="0" t="s">
        <v>19481</v>
      </c>
      <c r="C9247" s="0" t="n">
        <v>1</v>
      </c>
      <c r="D9247" s="0" t="s">
        <v>19455</v>
      </c>
      <c r="E9247" s="0" t="s">
        <v>19482</v>
      </c>
      <c r="F9247" s="0" t="s">
        <v>19483</v>
      </c>
      <c r="G9247" s="0" t="s">
        <v>19484</v>
      </c>
      <c r="H9247" s="0" t="s">
        <v>2128</v>
      </c>
      <c r="I9247" s="0" t="s">
        <v>2123</v>
      </c>
      <c r="J9247" s="0" t="s">
        <v>47</v>
      </c>
      <c r="K9247" s="0" t="s">
        <v>47</v>
      </c>
      <c r="L9247" s="0" t="s">
        <v>47</v>
      </c>
      <c r="M9247" s="0" t="s">
        <v>47</v>
      </c>
      <c r="N9247" s="0" t="n">
        <v>3</v>
      </c>
      <c r="O9247" s="0" t="n">
        <v>96</v>
      </c>
      <c r="P9247" s="0" t="n">
        <v>800</v>
      </c>
      <c r="Q9247" s="0" t="n">
        <v>3.3</v>
      </c>
      <c r="R9247" s="0" t="str">
        <f aca="false">INDEX(Lookup!$B$4:$B$18,MATCH(C9247,Lookup!$A$4:$A$18,0))</f>
        <v>India</v>
      </c>
      <c r="S9247" s="20" t="n">
        <f aca="false">INDEX(Lookup!$D$4:$D$18,MATCH(C9247,Lookup!$A$4:$A$18,0))</f>
        <v>0.012</v>
      </c>
      <c r="T9247" s="21" t="n">
        <f aca="false">ROUND(P9247*S9247,2)</f>
        <v>9.6</v>
      </c>
      <c r="U9247" s="21" t="n">
        <f aca="false">IF(T9247&lt;=10,1,IF(T9247&lt;=20,2,IF(T9247&lt;=30,3,IF(T9247&lt;=40,4,IF(T9247&lt;=50,5,IF(T9247&lt;=100,6,IF(T9247&lt;=250,7,8)))))))</f>
        <v>1</v>
      </c>
      <c r="V9247" s="21" t="n">
        <f aca="false">IF(AND(OR(Dashboard!$T$3="All",R9247=Dashboard!$T$3),OR(Dashboard!$T$4="All",D9247=Dashboard!$T$4)),1,0)</f>
        <v>1</v>
      </c>
      <c r="W9247" s="21" t="n">
        <f aca="false">IF(V9247=1,T9247+ROW()/10000000,0)</f>
        <v>9.6009247</v>
      </c>
    </row>
    <row r="9248" customFormat="false" ht="15" hidden="false" customHeight="false" outlineLevel="0" collapsed="false">
      <c r="A9248" s="0" t="n">
        <v>3900070</v>
      </c>
      <c r="B9248" s="0" t="s">
        <v>19485</v>
      </c>
      <c r="C9248" s="0" t="n">
        <v>1</v>
      </c>
      <c r="D9248" s="0" t="s">
        <v>19455</v>
      </c>
      <c r="E9248" s="0" t="s">
        <v>19486</v>
      </c>
      <c r="F9248" s="0" t="s">
        <v>19483</v>
      </c>
      <c r="G9248" s="0" t="s">
        <v>19484</v>
      </c>
      <c r="H9248" s="0" t="s">
        <v>19487</v>
      </c>
      <c r="I9248" s="0" t="s">
        <v>2123</v>
      </c>
      <c r="J9248" s="0" t="s">
        <v>47</v>
      </c>
      <c r="K9248" s="0" t="s">
        <v>47</v>
      </c>
      <c r="L9248" s="0" t="s">
        <v>47</v>
      </c>
      <c r="M9248" s="0" t="s">
        <v>47</v>
      </c>
      <c r="N9248" s="0" t="n">
        <v>2</v>
      </c>
      <c r="O9248" s="0" t="n">
        <v>85</v>
      </c>
      <c r="P9248" s="0" t="n">
        <v>400</v>
      </c>
      <c r="Q9248" s="0" t="n">
        <v>3.4</v>
      </c>
      <c r="R9248" s="0" t="str">
        <f aca="false">INDEX(Lookup!$B$4:$B$18,MATCH(C9248,Lookup!$A$4:$A$18,0))</f>
        <v>India</v>
      </c>
      <c r="S9248" s="20" t="n">
        <f aca="false">INDEX(Lookup!$D$4:$D$18,MATCH(C9248,Lookup!$A$4:$A$18,0))</f>
        <v>0.012</v>
      </c>
      <c r="T9248" s="21" t="n">
        <f aca="false">ROUND(P9248*S9248,2)</f>
        <v>4.8</v>
      </c>
      <c r="U9248" s="21" t="n">
        <f aca="false">IF(T9248&lt;=10,1,IF(T9248&lt;=20,2,IF(T9248&lt;=30,3,IF(T9248&lt;=40,4,IF(T9248&lt;=50,5,IF(T9248&lt;=100,6,IF(T9248&lt;=250,7,8)))))))</f>
        <v>1</v>
      </c>
      <c r="V9248" s="21" t="n">
        <f aca="false">IF(AND(OR(Dashboard!$T$3="All",R9248=Dashboard!$T$3),OR(Dashboard!$T$4="All",D9248=Dashboard!$T$4)),1,0)</f>
        <v>1</v>
      </c>
      <c r="W9248" s="21" t="n">
        <f aca="false">IF(V9248=1,T9248+ROW()/10000000,0)</f>
        <v>4.8009248</v>
      </c>
    </row>
    <row r="9249" customFormat="false" ht="15" hidden="false" customHeight="false" outlineLevel="0" collapsed="false">
      <c r="A9249" s="0" t="n">
        <v>3900057</v>
      </c>
      <c r="B9249" s="0" t="s">
        <v>19488</v>
      </c>
      <c r="C9249" s="0" t="n">
        <v>1</v>
      </c>
      <c r="D9249" s="0" t="s">
        <v>19455</v>
      </c>
      <c r="E9249" s="0" t="s">
        <v>19489</v>
      </c>
      <c r="F9249" s="0" t="s">
        <v>19483</v>
      </c>
      <c r="G9249" s="0" t="s">
        <v>19484</v>
      </c>
      <c r="H9249" s="0" t="s">
        <v>69</v>
      </c>
      <c r="I9249" s="0" t="s">
        <v>2123</v>
      </c>
      <c r="J9249" s="0" t="s">
        <v>47</v>
      </c>
      <c r="K9249" s="0" t="s">
        <v>47</v>
      </c>
      <c r="L9249" s="0" t="s">
        <v>47</v>
      </c>
      <c r="M9249" s="0" t="s">
        <v>47</v>
      </c>
      <c r="N9249" s="0" t="n">
        <v>3</v>
      </c>
      <c r="O9249" s="0" t="n">
        <v>172</v>
      </c>
      <c r="P9249" s="0" t="n">
        <v>600</v>
      </c>
      <c r="Q9249" s="0" t="n">
        <v>3.5</v>
      </c>
      <c r="R9249" s="0" t="str">
        <f aca="false">INDEX(Lookup!$B$4:$B$18,MATCH(C9249,Lookup!$A$4:$A$18,0))</f>
        <v>India</v>
      </c>
      <c r="S9249" s="20" t="n">
        <f aca="false">INDEX(Lookup!$D$4:$D$18,MATCH(C9249,Lookup!$A$4:$A$18,0))</f>
        <v>0.012</v>
      </c>
      <c r="T9249" s="21" t="n">
        <f aca="false">ROUND(P9249*S9249,2)</f>
        <v>7.2</v>
      </c>
      <c r="U9249" s="21" t="n">
        <f aca="false">IF(T9249&lt;=10,1,IF(T9249&lt;=20,2,IF(T9249&lt;=30,3,IF(T9249&lt;=40,4,IF(T9249&lt;=50,5,IF(T9249&lt;=100,6,IF(T9249&lt;=250,7,8)))))))</f>
        <v>1</v>
      </c>
      <c r="V9249" s="21" t="n">
        <f aca="false">IF(AND(OR(Dashboard!$T$3="All",R9249=Dashboard!$T$3),OR(Dashboard!$T$4="All",D9249=Dashboard!$T$4)),1,0)</f>
        <v>1</v>
      </c>
      <c r="W9249" s="21" t="n">
        <f aca="false">IF(V9249=1,T9249+ROW()/10000000,0)</f>
        <v>7.2009249</v>
      </c>
    </row>
    <row r="9250" customFormat="false" ht="15" hidden="false" customHeight="false" outlineLevel="0" collapsed="false">
      <c r="A9250" s="0" t="n">
        <v>3900067</v>
      </c>
      <c r="B9250" s="0" t="s">
        <v>3565</v>
      </c>
      <c r="C9250" s="0" t="n">
        <v>1</v>
      </c>
      <c r="D9250" s="0" t="s">
        <v>19455</v>
      </c>
      <c r="E9250" s="0" t="s">
        <v>19490</v>
      </c>
      <c r="F9250" s="0" t="s">
        <v>19491</v>
      </c>
      <c r="G9250" s="0" t="s">
        <v>19492</v>
      </c>
      <c r="H9250" s="0" t="s">
        <v>2185</v>
      </c>
      <c r="I9250" s="0" t="s">
        <v>2123</v>
      </c>
      <c r="J9250" s="0" t="s">
        <v>47</v>
      </c>
      <c r="K9250" s="0" t="s">
        <v>47</v>
      </c>
      <c r="L9250" s="0" t="s">
        <v>47</v>
      </c>
      <c r="M9250" s="0" t="s">
        <v>47</v>
      </c>
      <c r="N9250" s="0" t="n">
        <v>2</v>
      </c>
      <c r="O9250" s="0" t="n">
        <v>96</v>
      </c>
      <c r="P9250" s="0" t="n">
        <v>350</v>
      </c>
      <c r="Q9250" s="0" t="n">
        <v>3.4</v>
      </c>
      <c r="R9250" s="0" t="str">
        <f aca="false">INDEX(Lookup!$B$4:$B$18,MATCH(C9250,Lookup!$A$4:$A$18,0))</f>
        <v>India</v>
      </c>
      <c r="S9250" s="20" t="n">
        <f aca="false">INDEX(Lookup!$D$4:$D$18,MATCH(C9250,Lookup!$A$4:$A$18,0))</f>
        <v>0.012</v>
      </c>
      <c r="T9250" s="21" t="n">
        <f aca="false">ROUND(P9250*S9250,2)</f>
        <v>4.2</v>
      </c>
      <c r="U9250" s="21" t="n">
        <f aca="false">IF(T9250&lt;=10,1,IF(T9250&lt;=20,2,IF(T9250&lt;=30,3,IF(T9250&lt;=40,4,IF(T9250&lt;=50,5,IF(T9250&lt;=100,6,IF(T9250&lt;=250,7,8)))))))</f>
        <v>1</v>
      </c>
      <c r="V9250" s="21" t="n">
        <f aca="false">IF(AND(OR(Dashboard!$T$3="All",R9250=Dashboard!$T$3),OR(Dashboard!$T$4="All",D9250=Dashboard!$T$4)),1,0)</f>
        <v>1</v>
      </c>
      <c r="W9250" s="21" t="n">
        <f aca="false">IF(V9250=1,T9250+ROW()/10000000,0)</f>
        <v>4.200925</v>
      </c>
    </row>
    <row r="9251" customFormat="false" ht="15" hidden="false" customHeight="false" outlineLevel="0" collapsed="false">
      <c r="A9251" s="0" t="n">
        <v>3900050</v>
      </c>
      <c r="B9251" s="0" t="s">
        <v>19493</v>
      </c>
      <c r="C9251" s="0" t="n">
        <v>1</v>
      </c>
      <c r="D9251" s="0" t="s">
        <v>19455</v>
      </c>
      <c r="E9251" s="0" t="s">
        <v>19494</v>
      </c>
      <c r="F9251" s="0" t="s">
        <v>19491</v>
      </c>
      <c r="G9251" s="0" t="s">
        <v>19492</v>
      </c>
      <c r="H9251" s="0" t="s">
        <v>2122</v>
      </c>
      <c r="I9251" s="0" t="s">
        <v>2123</v>
      </c>
      <c r="J9251" s="0" t="s">
        <v>47</v>
      </c>
      <c r="K9251" s="0" t="s">
        <v>47</v>
      </c>
      <c r="L9251" s="0" t="s">
        <v>47</v>
      </c>
      <c r="M9251" s="0" t="s">
        <v>47</v>
      </c>
      <c r="N9251" s="0" t="n">
        <v>3</v>
      </c>
      <c r="O9251" s="0" t="n">
        <v>63</v>
      </c>
      <c r="P9251" s="0" t="n">
        <v>600</v>
      </c>
      <c r="Q9251" s="0" t="n">
        <v>3.6</v>
      </c>
      <c r="R9251" s="0" t="str">
        <f aca="false">INDEX(Lookup!$B$4:$B$18,MATCH(C9251,Lookup!$A$4:$A$18,0))</f>
        <v>India</v>
      </c>
      <c r="S9251" s="20" t="n">
        <f aca="false">INDEX(Lookup!$D$4:$D$18,MATCH(C9251,Lookup!$A$4:$A$18,0))</f>
        <v>0.012</v>
      </c>
      <c r="T9251" s="21" t="n">
        <f aca="false">ROUND(P9251*S9251,2)</f>
        <v>7.2</v>
      </c>
      <c r="U9251" s="21" t="n">
        <f aca="false">IF(T9251&lt;=10,1,IF(T9251&lt;=20,2,IF(T9251&lt;=30,3,IF(T9251&lt;=40,4,IF(T9251&lt;=50,5,IF(T9251&lt;=100,6,IF(T9251&lt;=250,7,8)))))))</f>
        <v>1</v>
      </c>
      <c r="V9251" s="21" t="n">
        <f aca="false">IF(AND(OR(Dashboard!$T$3="All",R9251=Dashboard!$T$3),OR(Dashboard!$T$4="All",D9251=Dashboard!$T$4)),1,0)</f>
        <v>1</v>
      </c>
      <c r="W9251" s="21" t="n">
        <f aca="false">IF(V9251=1,T9251+ROW()/10000000,0)</f>
        <v>7.2009251</v>
      </c>
    </row>
    <row r="9252" customFormat="false" ht="15" hidden="false" customHeight="false" outlineLevel="0" collapsed="false">
      <c r="A9252" s="0" t="n">
        <v>3900009</v>
      </c>
      <c r="B9252" s="0" t="s">
        <v>19495</v>
      </c>
      <c r="C9252" s="0" t="n">
        <v>1</v>
      </c>
      <c r="D9252" s="0" t="s">
        <v>19455</v>
      </c>
      <c r="E9252" s="0" t="s">
        <v>19496</v>
      </c>
      <c r="F9252" s="0" t="s">
        <v>19497</v>
      </c>
      <c r="G9252" s="0" t="s">
        <v>19498</v>
      </c>
      <c r="H9252" s="0" t="s">
        <v>11788</v>
      </c>
      <c r="I9252" s="0" t="s">
        <v>2123</v>
      </c>
      <c r="J9252" s="0" t="s">
        <v>47</v>
      </c>
      <c r="K9252" s="0" t="s">
        <v>47</v>
      </c>
      <c r="L9252" s="0" t="s">
        <v>47</v>
      </c>
      <c r="M9252" s="0" t="s">
        <v>47</v>
      </c>
      <c r="N9252" s="0" t="n">
        <v>3</v>
      </c>
      <c r="O9252" s="0" t="n">
        <v>34</v>
      </c>
      <c r="P9252" s="0" t="n">
        <v>600</v>
      </c>
      <c r="Q9252" s="0" t="n">
        <v>3.3</v>
      </c>
      <c r="R9252" s="0" t="str">
        <f aca="false">INDEX(Lookup!$B$4:$B$18,MATCH(C9252,Lookup!$A$4:$A$18,0))</f>
        <v>India</v>
      </c>
      <c r="S9252" s="20" t="n">
        <f aca="false">INDEX(Lookup!$D$4:$D$18,MATCH(C9252,Lookup!$A$4:$A$18,0))</f>
        <v>0.012</v>
      </c>
      <c r="T9252" s="21" t="n">
        <f aca="false">ROUND(P9252*S9252,2)</f>
        <v>7.2</v>
      </c>
      <c r="U9252" s="21" t="n">
        <f aca="false">IF(T9252&lt;=10,1,IF(T9252&lt;=20,2,IF(T9252&lt;=30,3,IF(T9252&lt;=40,4,IF(T9252&lt;=50,5,IF(T9252&lt;=100,6,IF(T9252&lt;=250,7,8)))))))</f>
        <v>1</v>
      </c>
      <c r="V9252" s="21" t="n">
        <f aca="false">IF(AND(OR(Dashboard!$T$3="All",R9252=Dashboard!$T$3),OR(Dashboard!$T$4="All",D9252=Dashboard!$T$4)),1,0)</f>
        <v>1</v>
      </c>
      <c r="W9252" s="21" t="n">
        <f aca="false">IF(V9252=1,T9252+ROW()/10000000,0)</f>
        <v>7.2009252</v>
      </c>
    </row>
    <row r="9253" customFormat="false" ht="15" hidden="false" customHeight="false" outlineLevel="0" collapsed="false">
      <c r="A9253" s="0" t="n">
        <v>3900010</v>
      </c>
      <c r="B9253" s="0" t="s">
        <v>19499</v>
      </c>
      <c r="C9253" s="0" t="n">
        <v>1</v>
      </c>
      <c r="D9253" s="0" t="s">
        <v>19455</v>
      </c>
      <c r="E9253" s="0" t="s">
        <v>19496</v>
      </c>
      <c r="F9253" s="0" t="s">
        <v>19497</v>
      </c>
      <c r="G9253" s="0" t="s">
        <v>19498</v>
      </c>
      <c r="H9253" s="0" t="s">
        <v>2122</v>
      </c>
      <c r="I9253" s="0" t="s">
        <v>2123</v>
      </c>
      <c r="J9253" s="0" t="s">
        <v>47</v>
      </c>
      <c r="K9253" s="0" t="s">
        <v>47</v>
      </c>
      <c r="L9253" s="0" t="s">
        <v>47</v>
      </c>
      <c r="M9253" s="0" t="s">
        <v>47</v>
      </c>
      <c r="N9253" s="0" t="n">
        <v>4</v>
      </c>
      <c r="O9253" s="0" t="n">
        <v>67</v>
      </c>
      <c r="P9253" s="0" t="n">
        <v>1100</v>
      </c>
      <c r="Q9253" s="0" t="n">
        <v>3.3</v>
      </c>
      <c r="R9253" s="0" t="str">
        <f aca="false">INDEX(Lookup!$B$4:$B$18,MATCH(C9253,Lookup!$A$4:$A$18,0))</f>
        <v>India</v>
      </c>
      <c r="S9253" s="20" t="n">
        <f aca="false">INDEX(Lookup!$D$4:$D$18,MATCH(C9253,Lookup!$A$4:$A$18,0))</f>
        <v>0.012</v>
      </c>
      <c r="T9253" s="21" t="n">
        <f aca="false">ROUND(P9253*S9253,2)</f>
        <v>13.2</v>
      </c>
      <c r="U9253" s="21" t="n">
        <f aca="false">IF(T9253&lt;=10,1,IF(T9253&lt;=20,2,IF(T9253&lt;=30,3,IF(T9253&lt;=40,4,IF(T9253&lt;=50,5,IF(T9253&lt;=100,6,IF(T9253&lt;=250,7,8)))))))</f>
        <v>2</v>
      </c>
      <c r="V9253" s="21" t="n">
        <f aca="false">IF(AND(OR(Dashboard!$T$3="All",R9253=Dashboard!$T$3),OR(Dashboard!$T$4="All",D9253=Dashboard!$T$4)),1,0)</f>
        <v>1</v>
      </c>
      <c r="W9253" s="21" t="n">
        <f aca="false">IF(V9253=1,T9253+ROW()/10000000,0)</f>
        <v>13.2009253</v>
      </c>
    </row>
    <row r="9254" customFormat="false" ht="15" hidden="false" customHeight="false" outlineLevel="0" collapsed="false">
      <c r="A9254" s="0" t="n">
        <v>3900055</v>
      </c>
      <c r="B9254" s="0" t="s">
        <v>19500</v>
      </c>
      <c r="C9254" s="0" t="n">
        <v>1</v>
      </c>
      <c r="D9254" s="0" t="s">
        <v>19455</v>
      </c>
      <c r="E9254" s="0" t="s">
        <v>19501</v>
      </c>
      <c r="F9254" s="0" t="s">
        <v>19502</v>
      </c>
      <c r="G9254" s="0" t="s">
        <v>19503</v>
      </c>
      <c r="H9254" s="0" t="s">
        <v>19504</v>
      </c>
      <c r="I9254" s="0" t="s">
        <v>2123</v>
      </c>
      <c r="J9254" s="0" t="s">
        <v>47</v>
      </c>
      <c r="K9254" s="0" t="s">
        <v>47</v>
      </c>
      <c r="L9254" s="0" t="s">
        <v>47</v>
      </c>
      <c r="M9254" s="0" t="s">
        <v>47</v>
      </c>
      <c r="N9254" s="0" t="n">
        <v>4</v>
      </c>
      <c r="O9254" s="0" t="n">
        <v>83</v>
      </c>
      <c r="P9254" s="0" t="n">
        <v>1000</v>
      </c>
      <c r="Q9254" s="0" t="n">
        <v>3.5</v>
      </c>
      <c r="R9254" s="0" t="str">
        <f aca="false">INDEX(Lookup!$B$4:$B$18,MATCH(C9254,Lookup!$A$4:$A$18,0))</f>
        <v>India</v>
      </c>
      <c r="S9254" s="20" t="n">
        <f aca="false">INDEX(Lookup!$D$4:$D$18,MATCH(C9254,Lookup!$A$4:$A$18,0))</f>
        <v>0.012</v>
      </c>
      <c r="T9254" s="21" t="n">
        <f aca="false">ROUND(P9254*S9254,2)</f>
        <v>12</v>
      </c>
      <c r="U9254" s="21" t="n">
        <f aca="false">IF(T9254&lt;=10,1,IF(T9254&lt;=20,2,IF(T9254&lt;=30,3,IF(T9254&lt;=40,4,IF(T9254&lt;=50,5,IF(T9254&lt;=100,6,IF(T9254&lt;=250,7,8)))))))</f>
        <v>2</v>
      </c>
      <c r="V9254" s="21" t="n">
        <f aca="false">IF(AND(OR(Dashboard!$T$3="All",R9254=Dashboard!$T$3),OR(Dashboard!$T$4="All",D9254=Dashboard!$T$4)),1,0)</f>
        <v>1</v>
      </c>
      <c r="W9254" s="21" t="n">
        <f aca="false">IF(V9254=1,T9254+ROW()/10000000,0)</f>
        <v>12.0009254</v>
      </c>
    </row>
    <row r="9255" customFormat="false" ht="15" hidden="false" customHeight="false" outlineLevel="0" collapsed="false">
      <c r="A9255" s="0" t="n">
        <v>18346996</v>
      </c>
      <c r="B9255" s="0" t="s">
        <v>19505</v>
      </c>
      <c r="C9255" s="0" t="n">
        <v>1</v>
      </c>
      <c r="D9255" s="0" t="s">
        <v>19455</v>
      </c>
      <c r="E9255" s="0" t="s">
        <v>19506</v>
      </c>
      <c r="F9255" s="0" t="s">
        <v>19507</v>
      </c>
      <c r="G9255" s="0" t="s">
        <v>19508</v>
      </c>
      <c r="H9255" s="0" t="s">
        <v>2171</v>
      </c>
      <c r="I9255" s="0" t="s">
        <v>2123</v>
      </c>
      <c r="J9255" s="0" t="s">
        <v>47</v>
      </c>
      <c r="K9255" s="0" t="s">
        <v>47</v>
      </c>
      <c r="L9255" s="0" t="s">
        <v>47</v>
      </c>
      <c r="M9255" s="0" t="s">
        <v>47</v>
      </c>
      <c r="N9255" s="0" t="n">
        <v>3</v>
      </c>
      <c r="O9255" s="0" t="n">
        <v>26</v>
      </c>
      <c r="P9255" s="0" t="n">
        <v>500</v>
      </c>
      <c r="Q9255" s="0" t="n">
        <v>3.2</v>
      </c>
      <c r="R9255" s="0" t="str">
        <f aca="false">INDEX(Lookup!$B$4:$B$18,MATCH(C9255,Lookup!$A$4:$A$18,0))</f>
        <v>India</v>
      </c>
      <c r="S9255" s="20" t="n">
        <f aca="false">INDEX(Lookup!$D$4:$D$18,MATCH(C9255,Lookup!$A$4:$A$18,0))</f>
        <v>0.012</v>
      </c>
      <c r="T9255" s="21" t="n">
        <f aca="false">ROUND(P9255*S9255,2)</f>
        <v>6</v>
      </c>
      <c r="U9255" s="21" t="n">
        <f aca="false">IF(T9255&lt;=10,1,IF(T9255&lt;=20,2,IF(T9255&lt;=30,3,IF(T9255&lt;=40,4,IF(T9255&lt;=50,5,IF(T9255&lt;=100,6,IF(T9255&lt;=250,7,8)))))))</f>
        <v>1</v>
      </c>
      <c r="V9255" s="21" t="n">
        <f aca="false">IF(AND(OR(Dashboard!$T$3="All",R9255=Dashboard!$T$3),OR(Dashboard!$T$4="All",D9255=Dashboard!$T$4)),1,0)</f>
        <v>1</v>
      </c>
      <c r="W9255" s="21" t="n">
        <f aca="false">IF(V9255=1,T9255+ROW()/10000000,0)</f>
        <v>6.0009255</v>
      </c>
    </row>
    <row r="9256" customFormat="false" ht="15" hidden="false" customHeight="false" outlineLevel="0" collapsed="false">
      <c r="A9256" s="0" t="n">
        <v>18246202</v>
      </c>
      <c r="B9256" s="0" t="s">
        <v>19509</v>
      </c>
      <c r="C9256" s="0" t="n">
        <v>1</v>
      </c>
      <c r="D9256" s="0" t="s">
        <v>19455</v>
      </c>
      <c r="E9256" s="0" t="s">
        <v>19510</v>
      </c>
      <c r="F9256" s="0" t="s">
        <v>19507</v>
      </c>
      <c r="G9256" s="0" t="s">
        <v>19508</v>
      </c>
      <c r="H9256" s="0" t="s">
        <v>2662</v>
      </c>
      <c r="I9256" s="0" t="s">
        <v>2123</v>
      </c>
      <c r="J9256" s="0" t="s">
        <v>47</v>
      </c>
      <c r="K9256" s="0" t="s">
        <v>47</v>
      </c>
      <c r="L9256" s="0" t="s">
        <v>47</v>
      </c>
      <c r="M9256" s="0" t="s">
        <v>47</v>
      </c>
      <c r="N9256" s="0" t="n">
        <v>1</v>
      </c>
      <c r="O9256" s="0" t="n">
        <v>109</v>
      </c>
      <c r="P9256" s="0" t="n">
        <v>0</v>
      </c>
      <c r="Q9256" s="0" t="n">
        <v>3.5</v>
      </c>
      <c r="R9256" s="0" t="str">
        <f aca="false">INDEX(Lookup!$B$4:$B$18,MATCH(C9256,Lookup!$A$4:$A$18,0))</f>
        <v>India</v>
      </c>
      <c r="S9256" s="20" t="n">
        <f aca="false">INDEX(Lookup!$D$4:$D$18,MATCH(C9256,Lookup!$A$4:$A$18,0))</f>
        <v>0.012</v>
      </c>
      <c r="T9256" s="21" t="n">
        <f aca="false">ROUND(P9256*S9256,2)</f>
        <v>0</v>
      </c>
      <c r="U9256" s="21" t="n">
        <f aca="false">IF(T9256&lt;=10,1,IF(T9256&lt;=20,2,IF(T9256&lt;=30,3,IF(T9256&lt;=40,4,IF(T9256&lt;=50,5,IF(T9256&lt;=100,6,IF(T9256&lt;=250,7,8)))))))</f>
        <v>1</v>
      </c>
      <c r="V9256" s="21" t="n">
        <f aca="false">IF(AND(OR(Dashboard!$T$3="All",R9256=Dashboard!$T$3),OR(Dashboard!$T$4="All",D9256=Dashboard!$T$4)),1,0)</f>
        <v>1</v>
      </c>
      <c r="W9256" s="21" t="n">
        <f aca="false">IF(V9256=1,T9256+ROW()/10000000,0)</f>
        <v>0.0009256</v>
      </c>
    </row>
    <row r="9257" customFormat="false" ht="15" hidden="false" customHeight="false" outlineLevel="0" collapsed="false">
      <c r="A9257" s="0" t="n">
        <v>3900238</v>
      </c>
      <c r="B9257" s="0" t="s">
        <v>19511</v>
      </c>
      <c r="C9257" s="0" t="n">
        <v>1</v>
      </c>
      <c r="D9257" s="0" t="s">
        <v>19455</v>
      </c>
      <c r="E9257" s="0" t="s">
        <v>19512</v>
      </c>
      <c r="F9257" s="0" t="s">
        <v>19513</v>
      </c>
      <c r="G9257" s="0" t="s">
        <v>19514</v>
      </c>
      <c r="H9257" s="0" t="s">
        <v>2662</v>
      </c>
      <c r="I9257" s="0" t="s">
        <v>2123</v>
      </c>
      <c r="J9257" s="0" t="s">
        <v>47</v>
      </c>
      <c r="K9257" s="0" t="s">
        <v>47</v>
      </c>
      <c r="L9257" s="0" t="s">
        <v>47</v>
      </c>
      <c r="M9257" s="0" t="s">
        <v>47</v>
      </c>
      <c r="N9257" s="0" t="n">
        <v>3</v>
      </c>
      <c r="O9257" s="0" t="n">
        <v>57</v>
      </c>
      <c r="P9257" s="0" t="n">
        <v>700</v>
      </c>
      <c r="Q9257" s="0" t="n">
        <v>3.5</v>
      </c>
      <c r="R9257" s="0" t="str">
        <f aca="false">INDEX(Lookup!$B$4:$B$18,MATCH(C9257,Lookup!$A$4:$A$18,0))</f>
        <v>India</v>
      </c>
      <c r="S9257" s="20" t="n">
        <f aca="false">INDEX(Lookup!$D$4:$D$18,MATCH(C9257,Lookup!$A$4:$A$18,0))</f>
        <v>0.012</v>
      </c>
      <c r="T9257" s="21" t="n">
        <f aca="false">ROUND(P9257*S9257,2)</f>
        <v>8.4</v>
      </c>
      <c r="U9257" s="21" t="n">
        <f aca="false">IF(T9257&lt;=10,1,IF(T9257&lt;=20,2,IF(T9257&lt;=30,3,IF(T9257&lt;=40,4,IF(T9257&lt;=50,5,IF(T9257&lt;=100,6,IF(T9257&lt;=250,7,8)))))))</f>
        <v>1</v>
      </c>
      <c r="V9257" s="21" t="n">
        <f aca="false">IF(AND(OR(Dashboard!$T$3="All",R9257=Dashboard!$T$3),OR(Dashboard!$T$4="All",D9257=Dashboard!$T$4)),1,0)</f>
        <v>1</v>
      </c>
      <c r="W9257" s="21" t="n">
        <f aca="false">IF(V9257=1,T9257+ROW()/10000000,0)</f>
        <v>8.4009257</v>
      </c>
    </row>
    <row r="9258" customFormat="false" ht="15" hidden="false" customHeight="false" outlineLevel="0" collapsed="false">
      <c r="A9258" s="0" t="n">
        <v>2800013</v>
      </c>
      <c r="B9258" s="0" t="s">
        <v>2075</v>
      </c>
      <c r="C9258" s="0" t="n">
        <v>1</v>
      </c>
      <c r="D9258" s="0" t="s">
        <v>19515</v>
      </c>
      <c r="E9258" s="0" t="s">
        <v>19516</v>
      </c>
      <c r="F9258" s="0" t="s">
        <v>19517</v>
      </c>
      <c r="G9258" s="0" t="s">
        <v>19518</v>
      </c>
      <c r="H9258" s="0" t="s">
        <v>3392</v>
      </c>
      <c r="I9258" s="0" t="s">
        <v>2123</v>
      </c>
      <c r="J9258" s="0" t="s">
        <v>47</v>
      </c>
      <c r="K9258" s="0" t="s">
        <v>47</v>
      </c>
      <c r="L9258" s="0" t="s">
        <v>47</v>
      </c>
      <c r="M9258" s="0" t="s">
        <v>47</v>
      </c>
      <c r="N9258" s="0" t="n">
        <v>2</v>
      </c>
      <c r="O9258" s="0" t="n">
        <v>289</v>
      </c>
      <c r="P9258" s="0" t="n">
        <v>600</v>
      </c>
      <c r="Q9258" s="0" t="n">
        <v>4.6</v>
      </c>
      <c r="R9258" s="0" t="str">
        <f aca="false">INDEX(Lookup!$B$4:$B$18,MATCH(C9258,Lookup!$A$4:$A$18,0))</f>
        <v>India</v>
      </c>
      <c r="S9258" s="20" t="n">
        <f aca="false">INDEX(Lookup!$D$4:$D$18,MATCH(C9258,Lookup!$A$4:$A$18,0))</f>
        <v>0.012</v>
      </c>
      <c r="T9258" s="21" t="n">
        <f aca="false">ROUND(P9258*S9258,2)</f>
        <v>7.2</v>
      </c>
      <c r="U9258" s="21" t="n">
        <f aca="false">IF(T9258&lt;=10,1,IF(T9258&lt;=20,2,IF(T9258&lt;=30,3,IF(T9258&lt;=40,4,IF(T9258&lt;=50,5,IF(T9258&lt;=100,6,IF(T9258&lt;=250,7,8)))))))</f>
        <v>1</v>
      </c>
      <c r="V9258" s="21" t="n">
        <f aca="false">IF(AND(OR(Dashboard!$T$3="All",R9258=Dashboard!$T$3),OR(Dashboard!$T$4="All",D9258=Dashboard!$T$4)),1,0)</f>
        <v>1</v>
      </c>
      <c r="W9258" s="21" t="n">
        <f aca="false">IF(V9258=1,T9258+ROW()/10000000,0)</f>
        <v>7.2009258</v>
      </c>
    </row>
    <row r="9259" customFormat="false" ht="15" hidden="false" customHeight="false" outlineLevel="0" collapsed="false">
      <c r="A9259" s="0" t="n">
        <v>2800012</v>
      </c>
      <c r="B9259" s="0" t="s">
        <v>2075</v>
      </c>
      <c r="C9259" s="0" t="n">
        <v>1</v>
      </c>
      <c r="D9259" s="0" t="s">
        <v>19515</v>
      </c>
      <c r="E9259" s="0" t="s">
        <v>19519</v>
      </c>
      <c r="F9259" s="0" t="s">
        <v>19520</v>
      </c>
      <c r="G9259" s="0" t="s">
        <v>19521</v>
      </c>
      <c r="H9259" s="0" t="s">
        <v>3392</v>
      </c>
      <c r="I9259" s="0" t="s">
        <v>2123</v>
      </c>
      <c r="J9259" s="0" t="s">
        <v>47</v>
      </c>
      <c r="K9259" s="0" t="s">
        <v>47</v>
      </c>
      <c r="L9259" s="0" t="s">
        <v>47</v>
      </c>
      <c r="M9259" s="0" t="s">
        <v>47</v>
      </c>
      <c r="N9259" s="0" t="n">
        <v>2</v>
      </c>
      <c r="O9259" s="0" t="n">
        <v>230</v>
      </c>
      <c r="P9259" s="0" t="n">
        <v>600</v>
      </c>
      <c r="Q9259" s="0" t="n">
        <v>4.3</v>
      </c>
      <c r="R9259" s="0" t="str">
        <f aca="false">INDEX(Lookup!$B$4:$B$18,MATCH(C9259,Lookup!$A$4:$A$18,0))</f>
        <v>India</v>
      </c>
      <c r="S9259" s="20" t="n">
        <f aca="false">INDEX(Lookup!$D$4:$D$18,MATCH(C9259,Lookup!$A$4:$A$18,0))</f>
        <v>0.012</v>
      </c>
      <c r="T9259" s="21" t="n">
        <f aca="false">ROUND(P9259*S9259,2)</f>
        <v>7.2</v>
      </c>
      <c r="U9259" s="21" t="n">
        <f aca="false">IF(T9259&lt;=10,1,IF(T9259&lt;=20,2,IF(T9259&lt;=30,3,IF(T9259&lt;=40,4,IF(T9259&lt;=50,5,IF(T9259&lt;=100,6,IF(T9259&lt;=250,7,8)))))))</f>
        <v>1</v>
      </c>
      <c r="V9259" s="21" t="n">
        <f aca="false">IF(AND(OR(Dashboard!$T$3="All",R9259=Dashboard!$T$3),OR(Dashboard!$T$4="All",D9259=Dashboard!$T$4)),1,0)</f>
        <v>1</v>
      </c>
      <c r="W9259" s="21" t="n">
        <f aca="false">IF(V9259=1,T9259+ROW()/10000000,0)</f>
        <v>7.2009259</v>
      </c>
    </row>
    <row r="9260" customFormat="false" ht="15" hidden="false" customHeight="false" outlineLevel="0" collapsed="false">
      <c r="A9260" s="0" t="n">
        <v>2800294</v>
      </c>
      <c r="B9260" s="0" t="s">
        <v>19522</v>
      </c>
      <c r="C9260" s="0" t="n">
        <v>1</v>
      </c>
      <c r="D9260" s="0" t="s">
        <v>19515</v>
      </c>
      <c r="E9260" s="0" t="s">
        <v>19523</v>
      </c>
      <c r="F9260" s="0" t="s">
        <v>19520</v>
      </c>
      <c r="G9260" s="0" t="s">
        <v>19521</v>
      </c>
      <c r="H9260" s="0" t="s">
        <v>4091</v>
      </c>
      <c r="I9260" s="0" t="s">
        <v>2123</v>
      </c>
      <c r="J9260" s="0" t="s">
        <v>47</v>
      </c>
      <c r="K9260" s="0" t="s">
        <v>47</v>
      </c>
      <c r="L9260" s="0" t="s">
        <v>47</v>
      </c>
      <c r="M9260" s="0" t="s">
        <v>47</v>
      </c>
      <c r="N9260" s="0" t="n">
        <v>1</v>
      </c>
      <c r="O9260" s="0" t="n">
        <v>270</v>
      </c>
      <c r="P9260" s="0" t="n">
        <v>300</v>
      </c>
      <c r="Q9260" s="0" t="n">
        <v>4.2</v>
      </c>
      <c r="R9260" s="0" t="str">
        <f aca="false">INDEX(Lookup!$B$4:$B$18,MATCH(C9260,Lookup!$A$4:$A$18,0))</f>
        <v>India</v>
      </c>
      <c r="S9260" s="20" t="n">
        <f aca="false">INDEX(Lookup!$D$4:$D$18,MATCH(C9260,Lookup!$A$4:$A$18,0))</f>
        <v>0.012</v>
      </c>
      <c r="T9260" s="21" t="n">
        <f aca="false">ROUND(P9260*S9260,2)</f>
        <v>3.6</v>
      </c>
      <c r="U9260" s="21" t="n">
        <f aca="false">IF(T9260&lt;=10,1,IF(T9260&lt;=20,2,IF(T9260&lt;=30,3,IF(T9260&lt;=40,4,IF(T9260&lt;=50,5,IF(T9260&lt;=100,6,IF(T9260&lt;=250,7,8)))))))</f>
        <v>1</v>
      </c>
      <c r="V9260" s="21" t="n">
        <f aca="false">IF(AND(OR(Dashboard!$T$3="All",R9260=Dashboard!$T$3),OR(Dashboard!$T$4="All",D9260=Dashboard!$T$4)),1,0)</f>
        <v>1</v>
      </c>
      <c r="W9260" s="21" t="n">
        <f aca="false">IF(V9260=1,T9260+ROW()/10000000,0)</f>
        <v>3.600926</v>
      </c>
    </row>
    <row r="9261" customFormat="false" ht="15" hidden="false" customHeight="false" outlineLevel="0" collapsed="false">
      <c r="A9261" s="0" t="n">
        <v>2800903</v>
      </c>
      <c r="B9261" s="0" t="s">
        <v>19524</v>
      </c>
      <c r="C9261" s="0" t="n">
        <v>1</v>
      </c>
      <c r="D9261" s="0" t="s">
        <v>19515</v>
      </c>
      <c r="E9261" s="0" t="s">
        <v>19525</v>
      </c>
      <c r="F9261" s="0" t="s">
        <v>19526</v>
      </c>
      <c r="G9261" s="0" t="s">
        <v>19527</v>
      </c>
      <c r="H9261" s="0" t="s">
        <v>19528</v>
      </c>
      <c r="I9261" s="0" t="s">
        <v>2123</v>
      </c>
      <c r="J9261" s="0" t="s">
        <v>47</v>
      </c>
      <c r="K9261" s="0" t="s">
        <v>47</v>
      </c>
      <c r="L9261" s="0" t="s">
        <v>47</v>
      </c>
      <c r="M9261" s="0" t="s">
        <v>47</v>
      </c>
      <c r="N9261" s="0" t="n">
        <v>3</v>
      </c>
      <c r="O9261" s="0" t="n">
        <v>73</v>
      </c>
      <c r="P9261" s="0" t="n">
        <v>1300</v>
      </c>
      <c r="Q9261" s="0" t="n">
        <v>4.4</v>
      </c>
      <c r="R9261" s="0" t="str">
        <f aca="false">INDEX(Lookup!$B$4:$B$18,MATCH(C9261,Lookup!$A$4:$A$18,0))</f>
        <v>India</v>
      </c>
      <c r="S9261" s="20" t="n">
        <f aca="false">INDEX(Lookup!$D$4:$D$18,MATCH(C9261,Lookup!$A$4:$A$18,0))</f>
        <v>0.012</v>
      </c>
      <c r="T9261" s="21" t="n">
        <f aca="false">ROUND(P9261*S9261,2)</f>
        <v>15.6</v>
      </c>
      <c r="U9261" s="21" t="n">
        <f aca="false">IF(T9261&lt;=10,1,IF(T9261&lt;=20,2,IF(T9261&lt;=30,3,IF(T9261&lt;=40,4,IF(T9261&lt;=50,5,IF(T9261&lt;=100,6,IF(T9261&lt;=250,7,8)))))))</f>
        <v>2</v>
      </c>
      <c r="V9261" s="21" t="n">
        <f aca="false">IF(AND(OR(Dashboard!$T$3="All",R9261=Dashboard!$T$3),OR(Dashboard!$T$4="All",D9261=Dashboard!$T$4)),1,0)</f>
        <v>1</v>
      </c>
      <c r="W9261" s="21" t="n">
        <f aca="false">IF(V9261=1,T9261+ROW()/10000000,0)</f>
        <v>15.6009261</v>
      </c>
    </row>
    <row r="9262" customFormat="false" ht="15" hidden="false" customHeight="false" outlineLevel="0" collapsed="false">
      <c r="A9262" s="0" t="n">
        <v>2800052</v>
      </c>
      <c r="B9262" s="0" t="s">
        <v>19529</v>
      </c>
      <c r="C9262" s="0" t="n">
        <v>1</v>
      </c>
      <c r="D9262" s="0" t="s">
        <v>19515</v>
      </c>
      <c r="E9262" s="0" t="s">
        <v>19530</v>
      </c>
      <c r="F9262" s="0" t="s">
        <v>19531</v>
      </c>
      <c r="G9262" s="0" t="s">
        <v>19532</v>
      </c>
      <c r="H9262" s="0" t="s">
        <v>3950</v>
      </c>
      <c r="I9262" s="0" t="s">
        <v>2123</v>
      </c>
      <c r="J9262" s="0" t="s">
        <v>47</v>
      </c>
      <c r="K9262" s="0" t="s">
        <v>47</v>
      </c>
      <c r="L9262" s="0" t="s">
        <v>47</v>
      </c>
      <c r="M9262" s="0" t="s">
        <v>47</v>
      </c>
      <c r="N9262" s="0" t="n">
        <v>4</v>
      </c>
      <c r="O9262" s="0" t="n">
        <v>125</v>
      </c>
      <c r="P9262" s="0" t="n">
        <v>1700</v>
      </c>
      <c r="Q9262" s="0" t="n">
        <v>4.1</v>
      </c>
      <c r="R9262" s="0" t="str">
        <f aca="false">INDEX(Lookup!$B$4:$B$18,MATCH(C9262,Lookup!$A$4:$A$18,0))</f>
        <v>India</v>
      </c>
      <c r="S9262" s="20" t="n">
        <f aca="false">INDEX(Lookup!$D$4:$D$18,MATCH(C9262,Lookup!$A$4:$A$18,0))</f>
        <v>0.012</v>
      </c>
      <c r="T9262" s="21" t="n">
        <f aca="false">ROUND(P9262*S9262,2)</f>
        <v>20.4</v>
      </c>
      <c r="U9262" s="21" t="n">
        <f aca="false">IF(T9262&lt;=10,1,IF(T9262&lt;=20,2,IF(T9262&lt;=30,3,IF(T9262&lt;=40,4,IF(T9262&lt;=50,5,IF(T9262&lt;=100,6,IF(T9262&lt;=250,7,8)))))))</f>
        <v>3</v>
      </c>
      <c r="V9262" s="21" t="n">
        <f aca="false">IF(AND(OR(Dashboard!$T$3="All",R9262=Dashboard!$T$3),OR(Dashboard!$T$4="All",D9262=Dashboard!$T$4)),1,0)</f>
        <v>1</v>
      </c>
      <c r="W9262" s="21" t="n">
        <f aca="false">IF(V9262=1,T9262+ROW()/10000000,0)</f>
        <v>20.4009262</v>
      </c>
    </row>
    <row r="9263" customFormat="false" ht="15" hidden="false" customHeight="false" outlineLevel="0" collapsed="false">
      <c r="A9263" s="0" t="n">
        <v>2800095</v>
      </c>
      <c r="B9263" s="0" t="s">
        <v>19533</v>
      </c>
      <c r="C9263" s="0" t="n">
        <v>1</v>
      </c>
      <c r="D9263" s="0" t="s">
        <v>19515</v>
      </c>
      <c r="E9263" s="0" t="s">
        <v>19534</v>
      </c>
      <c r="F9263" s="0" t="s">
        <v>19535</v>
      </c>
      <c r="G9263" s="0" t="s">
        <v>19536</v>
      </c>
      <c r="H9263" s="0" t="s">
        <v>2863</v>
      </c>
      <c r="I9263" s="0" t="s">
        <v>2123</v>
      </c>
      <c r="J9263" s="0" t="s">
        <v>47</v>
      </c>
      <c r="K9263" s="0" t="s">
        <v>47</v>
      </c>
      <c r="L9263" s="0" t="s">
        <v>47</v>
      </c>
      <c r="M9263" s="0" t="s">
        <v>47</v>
      </c>
      <c r="N9263" s="0" t="n">
        <v>1</v>
      </c>
      <c r="O9263" s="0" t="n">
        <v>240</v>
      </c>
      <c r="P9263" s="0" t="n">
        <v>300</v>
      </c>
      <c r="Q9263" s="0" t="n">
        <v>3.7</v>
      </c>
      <c r="R9263" s="0" t="str">
        <f aca="false">INDEX(Lookup!$B$4:$B$18,MATCH(C9263,Lookup!$A$4:$A$18,0))</f>
        <v>India</v>
      </c>
      <c r="S9263" s="20" t="n">
        <f aca="false">INDEX(Lookup!$D$4:$D$18,MATCH(C9263,Lookup!$A$4:$A$18,0))</f>
        <v>0.012</v>
      </c>
      <c r="T9263" s="21" t="n">
        <f aca="false">ROUND(P9263*S9263,2)</f>
        <v>3.6</v>
      </c>
      <c r="U9263" s="21" t="n">
        <f aca="false">IF(T9263&lt;=10,1,IF(T9263&lt;=20,2,IF(T9263&lt;=30,3,IF(T9263&lt;=40,4,IF(T9263&lt;=50,5,IF(T9263&lt;=100,6,IF(T9263&lt;=250,7,8)))))))</f>
        <v>1</v>
      </c>
      <c r="V9263" s="21" t="n">
        <f aca="false">IF(AND(OR(Dashboard!$T$3="All",R9263=Dashboard!$T$3),OR(Dashboard!$T$4="All",D9263=Dashboard!$T$4)),1,0)</f>
        <v>1</v>
      </c>
      <c r="W9263" s="21" t="n">
        <f aca="false">IF(V9263=1,T9263+ROW()/10000000,0)</f>
        <v>3.6009263</v>
      </c>
    </row>
    <row r="9264" customFormat="false" ht="15" hidden="false" customHeight="false" outlineLevel="0" collapsed="false">
      <c r="A9264" s="0" t="n">
        <v>2800856</v>
      </c>
      <c r="B9264" s="0" t="s">
        <v>1973</v>
      </c>
      <c r="C9264" s="0" t="n">
        <v>1</v>
      </c>
      <c r="D9264" s="0" t="s">
        <v>19515</v>
      </c>
      <c r="E9264" s="0" t="s">
        <v>19537</v>
      </c>
      <c r="F9264" s="0" t="s">
        <v>19538</v>
      </c>
      <c r="G9264" s="0" t="s">
        <v>19539</v>
      </c>
      <c r="H9264" s="0" t="s">
        <v>17819</v>
      </c>
      <c r="I9264" s="0" t="s">
        <v>2123</v>
      </c>
      <c r="J9264" s="0" t="s">
        <v>47</v>
      </c>
      <c r="K9264" s="0" t="s">
        <v>47</v>
      </c>
      <c r="L9264" s="0" t="s">
        <v>47</v>
      </c>
      <c r="M9264" s="0" t="s">
        <v>47</v>
      </c>
      <c r="N9264" s="0" t="n">
        <v>4</v>
      </c>
      <c r="O9264" s="0" t="n">
        <v>345</v>
      </c>
      <c r="P9264" s="0" t="n">
        <v>1600</v>
      </c>
      <c r="Q9264" s="0" t="n">
        <v>4.9</v>
      </c>
      <c r="R9264" s="0" t="str">
        <f aca="false">INDEX(Lookup!$B$4:$B$18,MATCH(C9264,Lookup!$A$4:$A$18,0))</f>
        <v>India</v>
      </c>
      <c r="S9264" s="20" t="n">
        <f aca="false">INDEX(Lookup!$D$4:$D$18,MATCH(C9264,Lookup!$A$4:$A$18,0))</f>
        <v>0.012</v>
      </c>
      <c r="T9264" s="21" t="n">
        <f aca="false">ROUND(P9264*S9264,2)</f>
        <v>19.2</v>
      </c>
      <c r="U9264" s="21" t="n">
        <f aca="false">IF(T9264&lt;=10,1,IF(T9264&lt;=20,2,IF(T9264&lt;=30,3,IF(T9264&lt;=40,4,IF(T9264&lt;=50,5,IF(T9264&lt;=100,6,IF(T9264&lt;=250,7,8)))))))</f>
        <v>2</v>
      </c>
      <c r="V9264" s="21" t="n">
        <f aca="false">IF(AND(OR(Dashboard!$T$3="All",R9264=Dashboard!$T$3),OR(Dashboard!$T$4="All",D9264=Dashboard!$T$4)),1,0)</f>
        <v>1</v>
      </c>
      <c r="W9264" s="21" t="n">
        <f aca="false">IF(V9264=1,T9264+ROW()/10000000,0)</f>
        <v>19.2009264</v>
      </c>
    </row>
    <row r="9265" customFormat="false" ht="15" hidden="false" customHeight="false" outlineLevel="0" collapsed="false">
      <c r="A9265" s="0" t="n">
        <v>2800911</v>
      </c>
      <c r="B9265" s="0" t="s">
        <v>19540</v>
      </c>
      <c r="C9265" s="0" t="n">
        <v>1</v>
      </c>
      <c r="D9265" s="0" t="s">
        <v>19515</v>
      </c>
      <c r="E9265" s="0" t="s">
        <v>19541</v>
      </c>
      <c r="F9265" s="0" t="s">
        <v>19538</v>
      </c>
      <c r="G9265" s="0" t="s">
        <v>19539</v>
      </c>
      <c r="H9265" s="0" t="s">
        <v>19542</v>
      </c>
      <c r="I9265" s="0" t="s">
        <v>2123</v>
      </c>
      <c r="J9265" s="0" t="s">
        <v>47</v>
      </c>
      <c r="K9265" s="0" t="s">
        <v>47</v>
      </c>
      <c r="L9265" s="0" t="s">
        <v>47</v>
      </c>
      <c r="M9265" s="0" t="s">
        <v>47</v>
      </c>
      <c r="N9265" s="0" t="n">
        <v>3</v>
      </c>
      <c r="O9265" s="0" t="n">
        <v>27</v>
      </c>
      <c r="P9265" s="0" t="n">
        <v>1000</v>
      </c>
      <c r="Q9265" s="0" t="n">
        <v>3.8</v>
      </c>
      <c r="R9265" s="0" t="str">
        <f aca="false">INDEX(Lookup!$B$4:$B$18,MATCH(C9265,Lookup!$A$4:$A$18,0))</f>
        <v>India</v>
      </c>
      <c r="S9265" s="20" t="n">
        <f aca="false">INDEX(Lookup!$D$4:$D$18,MATCH(C9265,Lookup!$A$4:$A$18,0))</f>
        <v>0.012</v>
      </c>
      <c r="T9265" s="21" t="n">
        <f aca="false">ROUND(P9265*S9265,2)</f>
        <v>12</v>
      </c>
      <c r="U9265" s="21" t="n">
        <f aca="false">IF(T9265&lt;=10,1,IF(T9265&lt;=20,2,IF(T9265&lt;=30,3,IF(T9265&lt;=40,4,IF(T9265&lt;=50,5,IF(T9265&lt;=100,6,IF(T9265&lt;=250,7,8)))))))</f>
        <v>2</v>
      </c>
      <c r="V9265" s="21" t="n">
        <f aca="false">IF(AND(OR(Dashboard!$T$3="All",R9265=Dashboard!$T$3),OR(Dashboard!$T$4="All",D9265=Dashboard!$T$4)),1,0)</f>
        <v>1</v>
      </c>
      <c r="W9265" s="21" t="n">
        <f aca="false">IF(V9265=1,T9265+ROW()/10000000,0)</f>
        <v>12.0009265</v>
      </c>
    </row>
    <row r="9266" customFormat="false" ht="15" hidden="false" customHeight="false" outlineLevel="0" collapsed="false">
      <c r="A9266" s="0" t="n">
        <v>2800757</v>
      </c>
      <c r="B9266" s="0" t="s">
        <v>19543</v>
      </c>
      <c r="C9266" s="0" t="n">
        <v>1</v>
      </c>
      <c r="D9266" s="0" t="s">
        <v>19515</v>
      </c>
      <c r="E9266" s="0" t="s">
        <v>19544</v>
      </c>
      <c r="F9266" s="0" t="s">
        <v>19545</v>
      </c>
      <c r="G9266" s="0" t="s">
        <v>19546</v>
      </c>
      <c r="H9266" s="0" t="s">
        <v>402</v>
      </c>
      <c r="I9266" s="0" t="s">
        <v>2123</v>
      </c>
      <c r="J9266" s="0" t="s">
        <v>47</v>
      </c>
      <c r="K9266" s="0" t="s">
        <v>47</v>
      </c>
      <c r="L9266" s="0" t="s">
        <v>47</v>
      </c>
      <c r="M9266" s="0" t="s">
        <v>47</v>
      </c>
      <c r="N9266" s="0" t="n">
        <v>2</v>
      </c>
      <c r="O9266" s="0" t="n">
        <v>175</v>
      </c>
      <c r="P9266" s="0" t="n">
        <v>450</v>
      </c>
      <c r="Q9266" s="0" t="n">
        <v>3.8</v>
      </c>
      <c r="R9266" s="0" t="str">
        <f aca="false">INDEX(Lookup!$B$4:$B$18,MATCH(C9266,Lookup!$A$4:$A$18,0))</f>
        <v>India</v>
      </c>
      <c r="S9266" s="20" t="n">
        <f aca="false">INDEX(Lookup!$D$4:$D$18,MATCH(C9266,Lookup!$A$4:$A$18,0))</f>
        <v>0.012</v>
      </c>
      <c r="T9266" s="21" t="n">
        <f aca="false">ROUND(P9266*S9266,2)</f>
        <v>5.4</v>
      </c>
      <c r="U9266" s="21" t="n">
        <f aca="false">IF(T9266&lt;=10,1,IF(T9266&lt;=20,2,IF(T9266&lt;=30,3,IF(T9266&lt;=40,4,IF(T9266&lt;=50,5,IF(T9266&lt;=100,6,IF(T9266&lt;=250,7,8)))))))</f>
        <v>1</v>
      </c>
      <c r="V9266" s="21" t="n">
        <f aca="false">IF(AND(OR(Dashboard!$T$3="All",R9266=Dashboard!$T$3),OR(Dashboard!$T$4="All",D9266=Dashboard!$T$4)),1,0)</f>
        <v>1</v>
      </c>
      <c r="W9266" s="21" t="n">
        <f aca="false">IF(V9266=1,T9266+ROW()/10000000,0)</f>
        <v>5.4009266</v>
      </c>
    </row>
    <row r="9267" customFormat="false" ht="15" hidden="false" customHeight="false" outlineLevel="0" collapsed="false">
      <c r="A9267" s="0" t="n">
        <v>2800096</v>
      </c>
      <c r="B9267" s="0" t="s">
        <v>19547</v>
      </c>
      <c r="C9267" s="0" t="n">
        <v>1</v>
      </c>
      <c r="D9267" s="0" t="s">
        <v>19515</v>
      </c>
      <c r="E9267" s="0" t="s">
        <v>19548</v>
      </c>
      <c r="F9267" s="0" t="s">
        <v>19545</v>
      </c>
      <c r="G9267" s="0" t="s">
        <v>19546</v>
      </c>
      <c r="H9267" s="0" t="s">
        <v>19549</v>
      </c>
      <c r="I9267" s="0" t="s">
        <v>2123</v>
      </c>
      <c r="J9267" s="0" t="s">
        <v>47</v>
      </c>
      <c r="K9267" s="0" t="s">
        <v>47</v>
      </c>
      <c r="L9267" s="0" t="s">
        <v>47</v>
      </c>
      <c r="M9267" s="0" t="s">
        <v>47</v>
      </c>
      <c r="N9267" s="0" t="n">
        <v>2</v>
      </c>
      <c r="O9267" s="0" t="n">
        <v>154</v>
      </c>
      <c r="P9267" s="0" t="n">
        <v>600</v>
      </c>
      <c r="Q9267" s="0" t="n">
        <v>3.6</v>
      </c>
      <c r="R9267" s="0" t="str">
        <f aca="false">INDEX(Lookup!$B$4:$B$18,MATCH(C9267,Lookup!$A$4:$A$18,0))</f>
        <v>India</v>
      </c>
      <c r="S9267" s="20" t="n">
        <f aca="false">INDEX(Lookup!$D$4:$D$18,MATCH(C9267,Lookup!$A$4:$A$18,0))</f>
        <v>0.012</v>
      </c>
      <c r="T9267" s="21" t="n">
        <f aca="false">ROUND(P9267*S9267,2)</f>
        <v>7.2</v>
      </c>
      <c r="U9267" s="21" t="n">
        <f aca="false">IF(T9267&lt;=10,1,IF(T9267&lt;=20,2,IF(T9267&lt;=30,3,IF(T9267&lt;=40,4,IF(T9267&lt;=50,5,IF(T9267&lt;=100,6,IF(T9267&lt;=250,7,8)))))))</f>
        <v>1</v>
      </c>
      <c r="V9267" s="21" t="n">
        <f aca="false">IF(AND(OR(Dashboard!$T$3="All",R9267=Dashboard!$T$3),OR(Dashboard!$T$4="All",D9267=Dashboard!$T$4)),1,0)</f>
        <v>1</v>
      </c>
      <c r="W9267" s="21" t="n">
        <f aca="false">IF(V9267=1,T9267+ROW()/10000000,0)</f>
        <v>7.2009267</v>
      </c>
    </row>
    <row r="9268" customFormat="false" ht="15" hidden="false" customHeight="false" outlineLevel="0" collapsed="false">
      <c r="A9268" s="0" t="n">
        <v>2800083</v>
      </c>
      <c r="B9268" s="0" t="s">
        <v>19550</v>
      </c>
      <c r="C9268" s="0" t="n">
        <v>1</v>
      </c>
      <c r="D9268" s="0" t="s">
        <v>19515</v>
      </c>
      <c r="E9268" s="0" t="s">
        <v>19551</v>
      </c>
      <c r="F9268" s="0" t="s">
        <v>19552</v>
      </c>
      <c r="G9268" s="0" t="s">
        <v>19553</v>
      </c>
      <c r="H9268" s="0" t="s">
        <v>19554</v>
      </c>
      <c r="I9268" s="0" t="s">
        <v>2123</v>
      </c>
      <c r="J9268" s="0" t="s">
        <v>47</v>
      </c>
      <c r="K9268" s="0" t="s">
        <v>47</v>
      </c>
      <c r="L9268" s="0" t="s">
        <v>47</v>
      </c>
      <c r="M9268" s="0" t="s">
        <v>47</v>
      </c>
      <c r="N9268" s="0" t="n">
        <v>2</v>
      </c>
      <c r="O9268" s="0" t="n">
        <v>124</v>
      </c>
      <c r="P9268" s="0" t="n">
        <v>600</v>
      </c>
      <c r="Q9268" s="0" t="n">
        <v>3.5</v>
      </c>
      <c r="R9268" s="0" t="str">
        <f aca="false">INDEX(Lookup!$B$4:$B$18,MATCH(C9268,Lookup!$A$4:$A$18,0))</f>
        <v>India</v>
      </c>
      <c r="S9268" s="20" t="n">
        <f aca="false">INDEX(Lookup!$D$4:$D$18,MATCH(C9268,Lookup!$A$4:$A$18,0))</f>
        <v>0.012</v>
      </c>
      <c r="T9268" s="21" t="n">
        <f aca="false">ROUND(P9268*S9268,2)</f>
        <v>7.2</v>
      </c>
      <c r="U9268" s="21" t="n">
        <f aca="false">IF(T9268&lt;=10,1,IF(T9268&lt;=20,2,IF(T9268&lt;=30,3,IF(T9268&lt;=40,4,IF(T9268&lt;=50,5,IF(T9268&lt;=100,6,IF(T9268&lt;=250,7,8)))))))</f>
        <v>1</v>
      </c>
      <c r="V9268" s="21" t="n">
        <f aca="false">IF(AND(OR(Dashboard!$T$3="All",R9268=Dashboard!$T$3),OR(Dashboard!$T$4="All",D9268=Dashboard!$T$4)),1,0)</f>
        <v>1</v>
      </c>
      <c r="W9268" s="21" t="n">
        <f aca="false">IF(V9268=1,T9268+ROW()/10000000,0)</f>
        <v>7.2009268</v>
      </c>
    </row>
    <row r="9269" customFormat="false" ht="15" hidden="false" customHeight="false" outlineLevel="0" collapsed="false">
      <c r="A9269" s="0" t="n">
        <v>18306045</v>
      </c>
      <c r="B9269" s="0" t="s">
        <v>19555</v>
      </c>
      <c r="C9269" s="0" t="n">
        <v>1</v>
      </c>
      <c r="D9269" s="0" t="s">
        <v>19515</v>
      </c>
      <c r="E9269" s="0" t="s">
        <v>19556</v>
      </c>
      <c r="F9269" s="0" t="s">
        <v>19557</v>
      </c>
      <c r="G9269" s="0" t="s">
        <v>19558</v>
      </c>
      <c r="H9269" s="0" t="s">
        <v>19559</v>
      </c>
      <c r="I9269" s="0" t="s">
        <v>2123</v>
      </c>
      <c r="J9269" s="0" t="s">
        <v>47</v>
      </c>
      <c r="K9269" s="0" t="s">
        <v>47</v>
      </c>
      <c r="L9269" s="0" t="s">
        <v>47</v>
      </c>
      <c r="M9269" s="0" t="s">
        <v>47</v>
      </c>
      <c r="N9269" s="0" t="n">
        <v>2</v>
      </c>
      <c r="O9269" s="0" t="n">
        <v>84</v>
      </c>
      <c r="P9269" s="0" t="n">
        <v>500</v>
      </c>
      <c r="Q9269" s="0" t="n">
        <v>3.6</v>
      </c>
      <c r="R9269" s="0" t="str">
        <f aca="false">INDEX(Lookup!$B$4:$B$18,MATCH(C9269,Lookup!$A$4:$A$18,0))</f>
        <v>India</v>
      </c>
      <c r="S9269" s="20" t="n">
        <f aca="false">INDEX(Lookup!$D$4:$D$18,MATCH(C9269,Lookup!$A$4:$A$18,0))</f>
        <v>0.012</v>
      </c>
      <c r="T9269" s="21" t="n">
        <f aca="false">ROUND(P9269*S9269,2)</f>
        <v>6</v>
      </c>
      <c r="U9269" s="21" t="n">
        <f aca="false">IF(T9269&lt;=10,1,IF(T9269&lt;=20,2,IF(T9269&lt;=30,3,IF(T9269&lt;=40,4,IF(T9269&lt;=50,5,IF(T9269&lt;=100,6,IF(T9269&lt;=250,7,8)))))))</f>
        <v>1</v>
      </c>
      <c r="V9269" s="21" t="n">
        <f aca="false">IF(AND(OR(Dashboard!$T$3="All",R9269=Dashboard!$T$3),OR(Dashboard!$T$4="All",D9269=Dashboard!$T$4)),1,0)</f>
        <v>1</v>
      </c>
      <c r="W9269" s="21" t="n">
        <f aca="false">IF(V9269=1,T9269+ROW()/10000000,0)</f>
        <v>6.0009269</v>
      </c>
    </row>
    <row r="9270" customFormat="false" ht="15" hidden="false" customHeight="false" outlineLevel="0" collapsed="false">
      <c r="A9270" s="0" t="n">
        <v>2800897</v>
      </c>
      <c r="B9270" s="0" t="s">
        <v>19058</v>
      </c>
      <c r="C9270" s="0" t="n">
        <v>1</v>
      </c>
      <c r="D9270" s="0" t="s">
        <v>19515</v>
      </c>
      <c r="E9270" s="0" t="s">
        <v>19560</v>
      </c>
      <c r="F9270" s="0" t="s">
        <v>19557</v>
      </c>
      <c r="G9270" s="0" t="s">
        <v>19558</v>
      </c>
      <c r="H9270" s="0" t="s">
        <v>402</v>
      </c>
      <c r="I9270" s="0" t="s">
        <v>2123</v>
      </c>
      <c r="J9270" s="0" t="s">
        <v>47</v>
      </c>
      <c r="K9270" s="0" t="s">
        <v>47</v>
      </c>
      <c r="L9270" s="0" t="s">
        <v>47</v>
      </c>
      <c r="M9270" s="0" t="s">
        <v>47</v>
      </c>
      <c r="N9270" s="0" t="n">
        <v>2</v>
      </c>
      <c r="O9270" s="0" t="n">
        <v>57</v>
      </c>
      <c r="P9270" s="0" t="n">
        <v>500</v>
      </c>
      <c r="Q9270" s="0" t="n">
        <v>3.7</v>
      </c>
      <c r="R9270" s="0" t="str">
        <f aca="false">INDEX(Lookup!$B$4:$B$18,MATCH(C9270,Lookup!$A$4:$A$18,0))</f>
        <v>India</v>
      </c>
      <c r="S9270" s="20" t="n">
        <f aca="false">INDEX(Lookup!$D$4:$D$18,MATCH(C9270,Lookup!$A$4:$A$18,0))</f>
        <v>0.012</v>
      </c>
      <c r="T9270" s="21" t="n">
        <f aca="false">ROUND(P9270*S9270,2)</f>
        <v>6</v>
      </c>
      <c r="U9270" s="21" t="n">
        <f aca="false">IF(T9270&lt;=10,1,IF(T9270&lt;=20,2,IF(T9270&lt;=30,3,IF(T9270&lt;=40,4,IF(T9270&lt;=50,5,IF(T9270&lt;=100,6,IF(T9270&lt;=250,7,8)))))))</f>
        <v>1</v>
      </c>
      <c r="V9270" s="21" t="n">
        <f aca="false">IF(AND(OR(Dashboard!$T$3="All",R9270=Dashboard!$T$3),OR(Dashboard!$T$4="All",D9270=Dashboard!$T$4)),1,0)</f>
        <v>1</v>
      </c>
      <c r="W9270" s="21" t="n">
        <f aca="false">IF(V9270=1,T9270+ROW()/10000000,0)</f>
        <v>6.000927</v>
      </c>
    </row>
    <row r="9271" customFormat="false" ht="15" hidden="false" customHeight="false" outlineLevel="0" collapsed="false">
      <c r="A9271" s="0" t="n">
        <v>18285610</v>
      </c>
      <c r="B9271" s="0" t="s">
        <v>19561</v>
      </c>
      <c r="C9271" s="0" t="n">
        <v>1</v>
      </c>
      <c r="D9271" s="0" t="s">
        <v>19515</v>
      </c>
      <c r="E9271" s="0" t="s">
        <v>19562</v>
      </c>
      <c r="F9271" s="0" t="s">
        <v>19563</v>
      </c>
      <c r="G9271" s="0" t="s">
        <v>19564</v>
      </c>
      <c r="H9271" s="0" t="s">
        <v>19565</v>
      </c>
      <c r="I9271" s="0" t="s">
        <v>2123</v>
      </c>
      <c r="J9271" s="0" t="s">
        <v>47</v>
      </c>
      <c r="K9271" s="0" t="s">
        <v>47</v>
      </c>
      <c r="L9271" s="0" t="s">
        <v>47</v>
      </c>
      <c r="M9271" s="0" t="s">
        <v>47</v>
      </c>
      <c r="N9271" s="0" t="n">
        <v>2</v>
      </c>
      <c r="O9271" s="0" t="n">
        <v>75</v>
      </c>
      <c r="P9271" s="0" t="n">
        <v>600</v>
      </c>
      <c r="Q9271" s="0" t="n">
        <v>4.1</v>
      </c>
      <c r="R9271" s="0" t="str">
        <f aca="false">INDEX(Lookup!$B$4:$B$18,MATCH(C9271,Lookup!$A$4:$A$18,0))</f>
        <v>India</v>
      </c>
      <c r="S9271" s="20" t="n">
        <f aca="false">INDEX(Lookup!$D$4:$D$18,MATCH(C9271,Lookup!$A$4:$A$18,0))</f>
        <v>0.012</v>
      </c>
      <c r="T9271" s="21" t="n">
        <f aca="false">ROUND(P9271*S9271,2)</f>
        <v>7.2</v>
      </c>
      <c r="U9271" s="21" t="n">
        <f aca="false">IF(T9271&lt;=10,1,IF(T9271&lt;=20,2,IF(T9271&lt;=30,3,IF(T9271&lt;=40,4,IF(T9271&lt;=50,5,IF(T9271&lt;=100,6,IF(T9271&lt;=250,7,8)))))))</f>
        <v>1</v>
      </c>
      <c r="V9271" s="21" t="n">
        <f aca="false">IF(AND(OR(Dashboard!$T$3="All",R9271=Dashboard!$T$3),OR(Dashboard!$T$4="All",D9271=Dashboard!$T$4)),1,0)</f>
        <v>1</v>
      </c>
      <c r="W9271" s="21" t="n">
        <f aca="false">IF(V9271=1,T9271+ROW()/10000000,0)</f>
        <v>7.2009271</v>
      </c>
    </row>
    <row r="9272" customFormat="false" ht="15" hidden="false" customHeight="false" outlineLevel="0" collapsed="false">
      <c r="A9272" s="0" t="n">
        <v>2800128</v>
      </c>
      <c r="B9272" s="0" t="s">
        <v>19566</v>
      </c>
      <c r="C9272" s="0" t="n">
        <v>1</v>
      </c>
      <c r="D9272" s="0" t="s">
        <v>19515</v>
      </c>
      <c r="E9272" s="0" t="s">
        <v>19567</v>
      </c>
      <c r="F9272" s="0" t="s">
        <v>19568</v>
      </c>
      <c r="G9272" s="0" t="s">
        <v>19569</v>
      </c>
      <c r="H9272" s="0" t="s">
        <v>19570</v>
      </c>
      <c r="I9272" s="0" t="s">
        <v>2123</v>
      </c>
      <c r="J9272" s="0" t="s">
        <v>47</v>
      </c>
      <c r="K9272" s="0" t="s">
        <v>47</v>
      </c>
      <c r="L9272" s="0" t="s">
        <v>47</v>
      </c>
      <c r="M9272" s="0" t="s">
        <v>47</v>
      </c>
      <c r="N9272" s="0" t="n">
        <v>2</v>
      </c>
      <c r="O9272" s="0" t="n">
        <v>169</v>
      </c>
      <c r="P9272" s="0" t="n">
        <v>450</v>
      </c>
      <c r="Q9272" s="0" t="n">
        <v>4</v>
      </c>
      <c r="R9272" s="0" t="str">
        <f aca="false">INDEX(Lookup!$B$4:$B$18,MATCH(C9272,Lookup!$A$4:$A$18,0))</f>
        <v>India</v>
      </c>
      <c r="S9272" s="20" t="n">
        <f aca="false">INDEX(Lookup!$D$4:$D$18,MATCH(C9272,Lookup!$A$4:$A$18,0))</f>
        <v>0.012</v>
      </c>
      <c r="T9272" s="21" t="n">
        <f aca="false">ROUND(P9272*S9272,2)</f>
        <v>5.4</v>
      </c>
      <c r="U9272" s="21" t="n">
        <f aca="false">IF(T9272&lt;=10,1,IF(T9272&lt;=20,2,IF(T9272&lt;=30,3,IF(T9272&lt;=40,4,IF(T9272&lt;=50,5,IF(T9272&lt;=100,6,IF(T9272&lt;=250,7,8)))))))</f>
        <v>1</v>
      </c>
      <c r="V9272" s="21" t="n">
        <f aca="false">IF(AND(OR(Dashboard!$T$3="All",R9272=Dashboard!$T$3),OR(Dashboard!$T$4="All",D9272=Dashboard!$T$4)),1,0)</f>
        <v>1</v>
      </c>
      <c r="W9272" s="21" t="n">
        <f aca="false">IF(V9272=1,T9272+ROW()/10000000,0)</f>
        <v>5.4009272</v>
      </c>
    </row>
    <row r="9273" customFormat="false" ht="15" hidden="false" customHeight="false" outlineLevel="0" collapsed="false">
      <c r="A9273" s="0" t="n">
        <v>2800100</v>
      </c>
      <c r="B9273" s="0" t="s">
        <v>19571</v>
      </c>
      <c r="C9273" s="0" t="n">
        <v>1</v>
      </c>
      <c r="D9273" s="0" t="s">
        <v>19515</v>
      </c>
      <c r="E9273" s="0" t="s">
        <v>19572</v>
      </c>
      <c r="F9273" s="0" t="s">
        <v>19573</v>
      </c>
      <c r="G9273" s="0" t="s">
        <v>19574</v>
      </c>
      <c r="H9273" s="0" t="s">
        <v>19575</v>
      </c>
      <c r="I9273" s="0" t="s">
        <v>2123</v>
      </c>
      <c r="J9273" s="0" t="s">
        <v>47</v>
      </c>
      <c r="K9273" s="0" t="s">
        <v>47</v>
      </c>
      <c r="L9273" s="0" t="s">
        <v>47</v>
      </c>
      <c r="M9273" s="0" t="s">
        <v>47</v>
      </c>
      <c r="N9273" s="0" t="n">
        <v>2</v>
      </c>
      <c r="O9273" s="0" t="n">
        <v>193</v>
      </c>
      <c r="P9273" s="0" t="n">
        <v>600</v>
      </c>
      <c r="Q9273" s="0" t="n">
        <v>3.6</v>
      </c>
      <c r="R9273" s="0" t="str">
        <f aca="false">INDEX(Lookup!$B$4:$B$18,MATCH(C9273,Lookup!$A$4:$A$18,0))</f>
        <v>India</v>
      </c>
      <c r="S9273" s="20" t="n">
        <f aca="false">INDEX(Lookup!$D$4:$D$18,MATCH(C9273,Lookup!$A$4:$A$18,0))</f>
        <v>0.012</v>
      </c>
      <c r="T9273" s="21" t="n">
        <f aca="false">ROUND(P9273*S9273,2)</f>
        <v>7.2</v>
      </c>
      <c r="U9273" s="21" t="n">
        <f aca="false">IF(T9273&lt;=10,1,IF(T9273&lt;=20,2,IF(T9273&lt;=30,3,IF(T9273&lt;=40,4,IF(T9273&lt;=50,5,IF(T9273&lt;=100,6,IF(T9273&lt;=250,7,8)))))))</f>
        <v>1</v>
      </c>
      <c r="V9273" s="21" t="n">
        <f aca="false">IF(AND(OR(Dashboard!$T$3="All",R9273=Dashboard!$T$3),OR(Dashboard!$T$4="All",D9273=Dashboard!$T$4)),1,0)</f>
        <v>1</v>
      </c>
      <c r="W9273" s="21" t="n">
        <f aca="false">IF(V9273=1,T9273+ROW()/10000000,0)</f>
        <v>7.2009273</v>
      </c>
    </row>
    <row r="9274" customFormat="false" ht="15" hidden="false" customHeight="false" outlineLevel="0" collapsed="false">
      <c r="A9274" s="0" t="n">
        <v>2800418</v>
      </c>
      <c r="B9274" s="0" t="s">
        <v>19576</v>
      </c>
      <c r="C9274" s="0" t="n">
        <v>1</v>
      </c>
      <c r="D9274" s="0" t="s">
        <v>19515</v>
      </c>
      <c r="E9274" s="0" t="s">
        <v>19577</v>
      </c>
      <c r="F9274" s="0" t="s">
        <v>19578</v>
      </c>
      <c r="G9274" s="0" t="s">
        <v>19579</v>
      </c>
      <c r="H9274" s="0" t="s">
        <v>2171</v>
      </c>
      <c r="I9274" s="0" t="s">
        <v>2123</v>
      </c>
      <c r="J9274" s="0" t="s">
        <v>47</v>
      </c>
      <c r="K9274" s="0" t="s">
        <v>47</v>
      </c>
      <c r="L9274" s="0" t="s">
        <v>47</v>
      </c>
      <c r="M9274" s="0" t="s">
        <v>47</v>
      </c>
      <c r="N9274" s="0" t="n">
        <v>2</v>
      </c>
      <c r="O9274" s="0" t="n">
        <v>85</v>
      </c>
      <c r="P9274" s="0" t="n">
        <v>400</v>
      </c>
      <c r="Q9274" s="0" t="n">
        <v>3.7</v>
      </c>
      <c r="R9274" s="0" t="str">
        <f aca="false">INDEX(Lookup!$B$4:$B$18,MATCH(C9274,Lookup!$A$4:$A$18,0))</f>
        <v>India</v>
      </c>
      <c r="S9274" s="20" t="n">
        <f aca="false">INDEX(Lookup!$D$4:$D$18,MATCH(C9274,Lookup!$A$4:$A$18,0))</f>
        <v>0.012</v>
      </c>
      <c r="T9274" s="21" t="n">
        <f aca="false">ROUND(P9274*S9274,2)</f>
        <v>4.8</v>
      </c>
      <c r="U9274" s="21" t="n">
        <f aca="false">IF(T9274&lt;=10,1,IF(T9274&lt;=20,2,IF(T9274&lt;=30,3,IF(T9274&lt;=40,4,IF(T9274&lt;=50,5,IF(T9274&lt;=100,6,IF(T9274&lt;=250,7,8)))))))</f>
        <v>1</v>
      </c>
      <c r="V9274" s="21" t="n">
        <f aca="false">IF(AND(OR(Dashboard!$T$3="All",R9274=Dashboard!$T$3),OR(Dashboard!$T$4="All",D9274=Dashboard!$T$4)),1,0)</f>
        <v>1</v>
      </c>
      <c r="W9274" s="21" t="n">
        <f aca="false">IF(V9274=1,T9274+ROW()/10000000,0)</f>
        <v>4.8009274</v>
      </c>
    </row>
    <row r="9275" customFormat="false" ht="15" hidden="false" customHeight="false" outlineLevel="0" collapsed="false">
      <c r="A9275" s="0" t="n">
        <v>2800881</v>
      </c>
      <c r="B9275" s="0" t="s">
        <v>19580</v>
      </c>
      <c r="C9275" s="0" t="n">
        <v>1</v>
      </c>
      <c r="D9275" s="0" t="s">
        <v>19515</v>
      </c>
      <c r="E9275" s="0" t="s">
        <v>19581</v>
      </c>
      <c r="F9275" s="0" t="s">
        <v>19578</v>
      </c>
      <c r="G9275" s="0" t="s">
        <v>19579</v>
      </c>
      <c r="H9275" s="0" t="s">
        <v>19582</v>
      </c>
      <c r="I9275" s="0" t="s">
        <v>2123</v>
      </c>
      <c r="J9275" s="0" t="s">
        <v>47</v>
      </c>
      <c r="K9275" s="0" t="s">
        <v>47</v>
      </c>
      <c r="L9275" s="0" t="s">
        <v>47</v>
      </c>
      <c r="M9275" s="0" t="s">
        <v>47</v>
      </c>
      <c r="N9275" s="0" t="n">
        <v>2</v>
      </c>
      <c r="O9275" s="0" t="n">
        <v>172</v>
      </c>
      <c r="P9275" s="0" t="n">
        <v>600</v>
      </c>
      <c r="Q9275" s="0" t="n">
        <v>4.3</v>
      </c>
      <c r="R9275" s="0" t="str">
        <f aca="false">INDEX(Lookup!$B$4:$B$18,MATCH(C9275,Lookup!$A$4:$A$18,0))</f>
        <v>India</v>
      </c>
      <c r="S9275" s="20" t="n">
        <f aca="false">INDEX(Lookup!$D$4:$D$18,MATCH(C9275,Lookup!$A$4:$A$18,0))</f>
        <v>0.012</v>
      </c>
      <c r="T9275" s="21" t="n">
        <f aca="false">ROUND(P9275*S9275,2)</f>
        <v>7.2</v>
      </c>
      <c r="U9275" s="21" t="n">
        <f aca="false">IF(T9275&lt;=10,1,IF(T9275&lt;=20,2,IF(T9275&lt;=30,3,IF(T9275&lt;=40,4,IF(T9275&lt;=50,5,IF(T9275&lt;=100,6,IF(T9275&lt;=250,7,8)))))))</f>
        <v>1</v>
      </c>
      <c r="V9275" s="21" t="n">
        <f aca="false">IF(AND(OR(Dashboard!$T$3="All",R9275=Dashboard!$T$3),OR(Dashboard!$T$4="All",D9275=Dashboard!$T$4)),1,0)</f>
        <v>1</v>
      </c>
      <c r="W9275" s="21" t="n">
        <f aca="false">IF(V9275=1,T9275+ROW()/10000000,0)</f>
        <v>7.2009275</v>
      </c>
    </row>
    <row r="9276" customFormat="false" ht="15" hidden="false" customHeight="false" outlineLevel="0" collapsed="false">
      <c r="A9276" s="0" t="n">
        <v>2800042</v>
      </c>
      <c r="B9276" s="0" t="s">
        <v>19583</v>
      </c>
      <c r="C9276" s="0" t="n">
        <v>1</v>
      </c>
      <c r="D9276" s="0" t="s">
        <v>19515</v>
      </c>
      <c r="E9276" s="0" t="s">
        <v>19584</v>
      </c>
      <c r="F9276" s="0" t="s">
        <v>19585</v>
      </c>
      <c r="G9276" s="0" t="s">
        <v>19586</v>
      </c>
      <c r="H9276" s="0" t="s">
        <v>19587</v>
      </c>
      <c r="I9276" s="0" t="s">
        <v>2123</v>
      </c>
      <c r="J9276" s="0" t="s">
        <v>47</v>
      </c>
      <c r="K9276" s="0" t="s">
        <v>47</v>
      </c>
      <c r="L9276" s="0" t="s">
        <v>47</v>
      </c>
      <c r="M9276" s="0" t="s">
        <v>47</v>
      </c>
      <c r="N9276" s="0" t="n">
        <v>4</v>
      </c>
      <c r="O9276" s="0" t="n">
        <v>74</v>
      </c>
      <c r="P9276" s="0" t="n">
        <v>1500</v>
      </c>
      <c r="Q9276" s="0" t="n">
        <v>3.8</v>
      </c>
      <c r="R9276" s="0" t="str">
        <f aca="false">INDEX(Lookup!$B$4:$B$18,MATCH(C9276,Lookup!$A$4:$A$18,0))</f>
        <v>India</v>
      </c>
      <c r="S9276" s="20" t="n">
        <f aca="false">INDEX(Lookup!$D$4:$D$18,MATCH(C9276,Lookup!$A$4:$A$18,0))</f>
        <v>0.012</v>
      </c>
      <c r="T9276" s="21" t="n">
        <f aca="false">ROUND(P9276*S9276,2)</f>
        <v>18</v>
      </c>
      <c r="U9276" s="21" t="n">
        <f aca="false">IF(T9276&lt;=10,1,IF(T9276&lt;=20,2,IF(T9276&lt;=30,3,IF(T9276&lt;=40,4,IF(T9276&lt;=50,5,IF(T9276&lt;=100,6,IF(T9276&lt;=250,7,8)))))))</f>
        <v>2</v>
      </c>
      <c r="V9276" s="21" t="n">
        <f aca="false">IF(AND(OR(Dashboard!$T$3="All",R9276=Dashboard!$T$3),OR(Dashboard!$T$4="All",D9276=Dashboard!$T$4)),1,0)</f>
        <v>1</v>
      </c>
      <c r="W9276" s="21" t="n">
        <f aca="false">IF(V9276=1,T9276+ROW()/10000000,0)</f>
        <v>18.0009276</v>
      </c>
    </row>
    <row r="9277" customFormat="false" ht="15" hidden="false" customHeight="false" outlineLevel="0" collapsed="false">
      <c r="A9277" s="0" t="n">
        <v>2800019</v>
      </c>
      <c r="B9277" s="0" t="s">
        <v>19588</v>
      </c>
      <c r="C9277" s="0" t="n">
        <v>1</v>
      </c>
      <c r="D9277" s="0" t="s">
        <v>19515</v>
      </c>
      <c r="E9277" s="0" t="s">
        <v>19589</v>
      </c>
      <c r="F9277" s="0" t="s">
        <v>19590</v>
      </c>
      <c r="G9277" s="0" t="s">
        <v>19591</v>
      </c>
      <c r="H9277" s="0" t="s">
        <v>177</v>
      </c>
      <c r="I9277" s="0" t="s">
        <v>2123</v>
      </c>
      <c r="J9277" s="0" t="s">
        <v>47</v>
      </c>
      <c r="K9277" s="0" t="s">
        <v>47</v>
      </c>
      <c r="L9277" s="0" t="s">
        <v>47</v>
      </c>
      <c r="M9277" s="0" t="s">
        <v>47</v>
      </c>
      <c r="N9277" s="0" t="n">
        <v>3</v>
      </c>
      <c r="O9277" s="0" t="n">
        <v>316</v>
      </c>
      <c r="P9277" s="0" t="n">
        <v>1400</v>
      </c>
      <c r="Q9277" s="0" t="n">
        <v>4.4</v>
      </c>
      <c r="R9277" s="0" t="str">
        <f aca="false">INDEX(Lookup!$B$4:$B$18,MATCH(C9277,Lookup!$A$4:$A$18,0))</f>
        <v>India</v>
      </c>
      <c r="S9277" s="20" t="n">
        <f aca="false">INDEX(Lookup!$D$4:$D$18,MATCH(C9277,Lookup!$A$4:$A$18,0))</f>
        <v>0.012</v>
      </c>
      <c r="T9277" s="21" t="n">
        <f aca="false">ROUND(P9277*S9277,2)</f>
        <v>16.8</v>
      </c>
      <c r="U9277" s="21" t="n">
        <f aca="false">IF(T9277&lt;=10,1,IF(T9277&lt;=20,2,IF(T9277&lt;=30,3,IF(T9277&lt;=40,4,IF(T9277&lt;=50,5,IF(T9277&lt;=100,6,IF(T9277&lt;=250,7,8)))))))</f>
        <v>2</v>
      </c>
      <c r="V9277" s="21" t="n">
        <f aca="false">IF(AND(OR(Dashboard!$T$3="All",R9277=Dashboard!$T$3),OR(Dashboard!$T$4="All",D9277=Dashboard!$T$4)),1,0)</f>
        <v>1</v>
      </c>
      <c r="W9277" s="21" t="n">
        <f aca="false">IF(V9277=1,T9277+ROW()/10000000,0)</f>
        <v>16.8009277</v>
      </c>
    </row>
    <row r="9278" customFormat="false" ht="15" hidden="false" customHeight="false" outlineLevel="0" collapsed="false">
      <c r="A9278" s="0" t="n">
        <v>18400530</v>
      </c>
      <c r="B9278" s="0" t="s">
        <v>19592</v>
      </c>
      <c r="C9278" s="0" t="n">
        <v>94</v>
      </c>
      <c r="D9278" s="0" t="s">
        <v>19593</v>
      </c>
      <c r="E9278" s="0" t="s">
        <v>19594</v>
      </c>
      <c r="F9278" s="0" t="s">
        <v>19595</v>
      </c>
      <c r="G9278" s="0" t="s">
        <v>19596</v>
      </c>
      <c r="H9278" s="0" t="s">
        <v>19597</v>
      </c>
      <c r="I9278" s="0" t="s">
        <v>19598</v>
      </c>
      <c r="J9278" s="0" t="s">
        <v>47</v>
      </c>
      <c r="K9278" s="0" t="s">
        <v>47</v>
      </c>
      <c r="L9278" s="0" t="s">
        <v>47</v>
      </c>
      <c r="M9278" s="0" t="s">
        <v>47</v>
      </c>
      <c r="N9278" s="0" t="n">
        <v>3</v>
      </c>
      <c r="O9278" s="0" t="n">
        <v>22</v>
      </c>
      <c r="P9278" s="0" t="n">
        <v>150000</v>
      </c>
      <c r="Q9278" s="0" t="n">
        <v>4.2</v>
      </c>
      <c r="R9278" s="0" t="str">
        <f aca="false">INDEX(Lookup!$B$4:$B$18,MATCH(C9278,Lookup!$A$4:$A$18,0))</f>
        <v>Indonesia</v>
      </c>
      <c r="S9278" s="20" t="n">
        <f aca="false">INDEX(Lookup!$D$4:$D$18,MATCH(C9278,Lookup!$A$4:$A$18,0))</f>
        <v>6E-005</v>
      </c>
      <c r="T9278" s="21" t="n">
        <f aca="false">ROUND(P9278*S9278,2)</f>
        <v>9</v>
      </c>
      <c r="U9278" s="21" t="n">
        <f aca="false">IF(T9278&lt;=10,1,IF(T9278&lt;=20,2,IF(T9278&lt;=30,3,IF(T9278&lt;=40,4,IF(T9278&lt;=50,5,IF(T9278&lt;=100,6,IF(T9278&lt;=250,7,8)))))))</f>
        <v>1</v>
      </c>
      <c r="V9278" s="21" t="n">
        <f aca="false">IF(AND(OR(Dashboard!$T$3="All",R9278=Dashboard!$T$3),OR(Dashboard!$T$4="All",D9278=Dashboard!$T$4)),1,0)</f>
        <v>1</v>
      </c>
      <c r="W9278" s="21" t="n">
        <f aca="false">IF(V9278=1,T9278+ROW()/10000000,0)</f>
        <v>9.0009278</v>
      </c>
    </row>
    <row r="9279" customFormat="false" ht="15" hidden="false" customHeight="false" outlineLevel="0" collapsed="false">
      <c r="A9279" s="0" t="n">
        <v>7423620</v>
      </c>
      <c r="B9279" s="0" t="s">
        <v>19599</v>
      </c>
      <c r="C9279" s="0" t="n">
        <v>94</v>
      </c>
      <c r="D9279" s="0" t="s">
        <v>19600</v>
      </c>
      <c r="E9279" s="0" t="s">
        <v>19601</v>
      </c>
      <c r="F9279" s="0" t="s">
        <v>19602</v>
      </c>
      <c r="G9279" s="0" t="s">
        <v>19603</v>
      </c>
      <c r="H9279" s="0" t="s">
        <v>19604</v>
      </c>
      <c r="I9279" s="0" t="s">
        <v>19598</v>
      </c>
      <c r="J9279" s="0" t="s">
        <v>47</v>
      </c>
      <c r="K9279" s="0" t="s">
        <v>47</v>
      </c>
      <c r="L9279" s="0" t="s">
        <v>47</v>
      </c>
      <c r="M9279" s="0" t="s">
        <v>47</v>
      </c>
      <c r="N9279" s="0" t="n">
        <v>2</v>
      </c>
      <c r="O9279" s="0" t="n">
        <v>783</v>
      </c>
      <c r="P9279" s="0" t="n">
        <v>70000</v>
      </c>
      <c r="Q9279" s="0" t="n">
        <v>3.7</v>
      </c>
      <c r="R9279" s="0" t="str">
        <f aca="false">INDEX(Lookup!$B$4:$B$18,MATCH(C9279,Lookup!$A$4:$A$18,0))</f>
        <v>Indonesia</v>
      </c>
      <c r="S9279" s="20" t="n">
        <f aca="false">INDEX(Lookup!$D$4:$D$18,MATCH(C9279,Lookup!$A$4:$A$18,0))</f>
        <v>6E-005</v>
      </c>
      <c r="T9279" s="21" t="n">
        <f aca="false">ROUND(P9279*S9279,2)</f>
        <v>4.2</v>
      </c>
      <c r="U9279" s="21" t="n">
        <f aca="false">IF(T9279&lt;=10,1,IF(T9279&lt;=20,2,IF(T9279&lt;=30,3,IF(T9279&lt;=40,4,IF(T9279&lt;=50,5,IF(T9279&lt;=100,6,IF(T9279&lt;=250,7,8)))))))</f>
        <v>1</v>
      </c>
      <c r="V9279" s="21" t="n">
        <f aca="false">IF(AND(OR(Dashboard!$T$3="All",R9279=Dashboard!$T$3),OR(Dashboard!$T$4="All",D9279=Dashboard!$T$4)),1,0)</f>
        <v>1</v>
      </c>
      <c r="W9279" s="21" t="n">
        <f aca="false">IF(V9279=1,T9279+ROW()/10000000,0)</f>
        <v>4.2009279</v>
      </c>
    </row>
    <row r="9280" customFormat="false" ht="15" hidden="false" customHeight="false" outlineLevel="0" collapsed="false">
      <c r="A9280" s="0" t="n">
        <v>7423482</v>
      </c>
      <c r="B9280" s="0" t="s">
        <v>19605</v>
      </c>
      <c r="C9280" s="0" t="n">
        <v>94</v>
      </c>
      <c r="D9280" s="0" t="s">
        <v>19600</v>
      </c>
      <c r="E9280" s="0" t="s">
        <v>19606</v>
      </c>
      <c r="F9280" s="0" t="s">
        <v>19607</v>
      </c>
      <c r="G9280" s="0" t="s">
        <v>19608</v>
      </c>
      <c r="H9280" s="0" t="s">
        <v>19609</v>
      </c>
      <c r="I9280" s="0" t="s">
        <v>19598</v>
      </c>
      <c r="J9280" s="0" t="s">
        <v>47</v>
      </c>
      <c r="K9280" s="0" t="s">
        <v>47</v>
      </c>
      <c r="L9280" s="0" t="s">
        <v>47</v>
      </c>
      <c r="M9280" s="0" t="s">
        <v>47</v>
      </c>
      <c r="N9280" s="0" t="n">
        <v>3</v>
      </c>
      <c r="O9280" s="0" t="n">
        <v>1159</v>
      </c>
      <c r="P9280" s="0" t="n">
        <v>250000</v>
      </c>
      <c r="Q9280" s="0" t="n">
        <v>4</v>
      </c>
      <c r="R9280" s="0" t="str">
        <f aca="false">INDEX(Lookup!$B$4:$B$18,MATCH(C9280,Lookup!$A$4:$A$18,0))</f>
        <v>Indonesia</v>
      </c>
      <c r="S9280" s="20" t="n">
        <f aca="false">INDEX(Lookup!$D$4:$D$18,MATCH(C9280,Lookup!$A$4:$A$18,0))</f>
        <v>6E-005</v>
      </c>
      <c r="T9280" s="21" t="n">
        <f aca="false">ROUND(P9280*S9280,2)</f>
        <v>15</v>
      </c>
      <c r="U9280" s="21" t="n">
        <f aca="false">IF(T9280&lt;=10,1,IF(T9280&lt;=20,2,IF(T9280&lt;=30,3,IF(T9280&lt;=40,4,IF(T9280&lt;=50,5,IF(T9280&lt;=100,6,IF(T9280&lt;=250,7,8)))))))</f>
        <v>2</v>
      </c>
      <c r="V9280" s="21" t="n">
        <f aca="false">IF(AND(OR(Dashboard!$T$3="All",R9280=Dashboard!$T$3),OR(Dashboard!$T$4="All",D9280=Dashboard!$T$4)),1,0)</f>
        <v>1</v>
      </c>
      <c r="W9280" s="21" t="n">
        <f aca="false">IF(V9280=1,T9280+ROW()/10000000,0)</f>
        <v>15.000928</v>
      </c>
    </row>
    <row r="9281" customFormat="false" ht="15" hidden="false" customHeight="false" outlineLevel="0" collapsed="false">
      <c r="A9281" s="0" t="n">
        <v>7422633</v>
      </c>
      <c r="B9281" s="0" t="s">
        <v>19610</v>
      </c>
      <c r="C9281" s="0" t="n">
        <v>94</v>
      </c>
      <c r="D9281" s="0" t="s">
        <v>19611</v>
      </c>
      <c r="E9281" s="0" t="s">
        <v>19612</v>
      </c>
      <c r="F9281" s="0" t="s">
        <v>19613</v>
      </c>
      <c r="G9281" s="0" t="s">
        <v>19614</v>
      </c>
      <c r="H9281" s="0" t="s">
        <v>19615</v>
      </c>
      <c r="I9281" s="0" t="s">
        <v>19598</v>
      </c>
      <c r="J9281" s="0" t="s">
        <v>47</v>
      </c>
      <c r="K9281" s="0" t="s">
        <v>47</v>
      </c>
      <c r="L9281" s="0" t="s">
        <v>47</v>
      </c>
      <c r="M9281" s="0" t="s">
        <v>47</v>
      </c>
      <c r="N9281" s="0" t="n">
        <v>3</v>
      </c>
      <c r="O9281" s="0" t="n">
        <v>1662</v>
      </c>
      <c r="P9281" s="0" t="n">
        <v>200000</v>
      </c>
      <c r="Q9281" s="0" t="n">
        <v>4.9</v>
      </c>
      <c r="R9281" s="0" t="str">
        <f aca="false">INDEX(Lookup!$B$4:$B$18,MATCH(C9281,Lookup!$A$4:$A$18,0))</f>
        <v>Indonesia</v>
      </c>
      <c r="S9281" s="20" t="n">
        <f aca="false">INDEX(Lookup!$D$4:$D$18,MATCH(C9281,Lookup!$A$4:$A$18,0))</f>
        <v>6E-005</v>
      </c>
      <c r="T9281" s="21" t="n">
        <f aca="false">ROUND(P9281*S9281,2)</f>
        <v>12</v>
      </c>
      <c r="U9281" s="21" t="n">
        <f aca="false">IF(T9281&lt;=10,1,IF(T9281&lt;=20,2,IF(T9281&lt;=30,3,IF(T9281&lt;=40,4,IF(T9281&lt;=50,5,IF(T9281&lt;=100,6,IF(T9281&lt;=250,7,8)))))))</f>
        <v>2</v>
      </c>
      <c r="V9281" s="21" t="n">
        <f aca="false">IF(AND(OR(Dashboard!$T$3="All",R9281=Dashboard!$T$3),OR(Dashboard!$T$4="All",D9281=Dashboard!$T$4)),1,0)</f>
        <v>1</v>
      </c>
      <c r="W9281" s="21" t="n">
        <f aca="false">IF(V9281=1,T9281+ROW()/10000000,0)</f>
        <v>12.0009281</v>
      </c>
    </row>
    <row r="9282" customFormat="false" ht="15" hidden="false" customHeight="false" outlineLevel="0" collapsed="false">
      <c r="A9282" s="0" t="n">
        <v>7405789</v>
      </c>
      <c r="B9282" s="0" t="s">
        <v>19616</v>
      </c>
      <c r="C9282" s="0" t="n">
        <v>94</v>
      </c>
      <c r="D9282" s="0" t="s">
        <v>19611</v>
      </c>
      <c r="E9282" s="0" t="s">
        <v>19617</v>
      </c>
      <c r="F9282" s="0" t="s">
        <v>19618</v>
      </c>
      <c r="G9282" s="0" t="s">
        <v>19619</v>
      </c>
      <c r="H9282" s="0" t="s">
        <v>19620</v>
      </c>
      <c r="I9282" s="0" t="s">
        <v>19598</v>
      </c>
      <c r="J9282" s="0" t="s">
        <v>47</v>
      </c>
      <c r="K9282" s="0" t="s">
        <v>47</v>
      </c>
      <c r="L9282" s="0" t="s">
        <v>47</v>
      </c>
      <c r="M9282" s="0" t="s">
        <v>47</v>
      </c>
      <c r="N9282" s="0" t="n">
        <v>3</v>
      </c>
      <c r="O9282" s="0" t="n">
        <v>1476</v>
      </c>
      <c r="P9282" s="0" t="n">
        <v>165000</v>
      </c>
      <c r="Q9282" s="0" t="n">
        <v>4.6</v>
      </c>
      <c r="R9282" s="0" t="str">
        <f aca="false">INDEX(Lookup!$B$4:$B$18,MATCH(C9282,Lookup!$A$4:$A$18,0))</f>
        <v>Indonesia</v>
      </c>
      <c r="S9282" s="20" t="n">
        <f aca="false">INDEX(Lookup!$D$4:$D$18,MATCH(C9282,Lookup!$A$4:$A$18,0))</f>
        <v>6E-005</v>
      </c>
      <c r="T9282" s="21" t="n">
        <f aca="false">ROUND(P9282*S9282,2)</f>
        <v>9.9</v>
      </c>
      <c r="U9282" s="21" t="n">
        <f aca="false">IF(T9282&lt;=10,1,IF(T9282&lt;=20,2,IF(T9282&lt;=30,3,IF(T9282&lt;=40,4,IF(T9282&lt;=50,5,IF(T9282&lt;=100,6,IF(T9282&lt;=250,7,8)))))))</f>
        <v>1</v>
      </c>
      <c r="V9282" s="21" t="n">
        <f aca="false">IF(AND(OR(Dashboard!$T$3="All",R9282=Dashboard!$T$3),OR(Dashboard!$T$4="All",D9282=Dashboard!$T$4)),1,0)</f>
        <v>1</v>
      </c>
      <c r="W9282" s="21" t="n">
        <f aca="false">IF(V9282=1,T9282+ROW()/10000000,0)</f>
        <v>9.9009282</v>
      </c>
    </row>
    <row r="9283" customFormat="false" ht="15" hidden="false" customHeight="false" outlineLevel="0" collapsed="false">
      <c r="A9283" s="0" t="n">
        <v>18425821</v>
      </c>
      <c r="B9283" s="0" t="s">
        <v>19621</v>
      </c>
      <c r="C9283" s="0" t="n">
        <v>94</v>
      </c>
      <c r="D9283" s="0" t="s">
        <v>19611</v>
      </c>
      <c r="E9283" s="0" t="s">
        <v>19622</v>
      </c>
      <c r="F9283" s="0" t="s">
        <v>19623</v>
      </c>
      <c r="G9283" s="0" t="s">
        <v>19624</v>
      </c>
      <c r="H9283" s="0" t="s">
        <v>109</v>
      </c>
      <c r="I9283" s="0" t="s">
        <v>19598</v>
      </c>
      <c r="J9283" s="0" t="s">
        <v>47</v>
      </c>
      <c r="K9283" s="0" t="s">
        <v>47</v>
      </c>
      <c r="L9283" s="0" t="s">
        <v>47</v>
      </c>
      <c r="M9283" s="0" t="s">
        <v>47</v>
      </c>
      <c r="N9283" s="0" t="n">
        <v>3</v>
      </c>
      <c r="O9283" s="0" t="n">
        <v>137</v>
      </c>
      <c r="P9283" s="0" t="n">
        <v>200000</v>
      </c>
      <c r="Q9283" s="0" t="n">
        <v>3.9</v>
      </c>
      <c r="R9283" s="0" t="str">
        <f aca="false">INDEX(Lookup!$B$4:$B$18,MATCH(C9283,Lookup!$A$4:$A$18,0))</f>
        <v>Indonesia</v>
      </c>
      <c r="S9283" s="20" t="n">
        <f aca="false">INDEX(Lookup!$D$4:$D$18,MATCH(C9283,Lookup!$A$4:$A$18,0))</f>
        <v>6E-005</v>
      </c>
      <c r="T9283" s="21" t="n">
        <f aca="false">ROUND(P9283*S9283,2)</f>
        <v>12</v>
      </c>
      <c r="U9283" s="21" t="n">
        <f aca="false">IF(T9283&lt;=10,1,IF(T9283&lt;=20,2,IF(T9283&lt;=30,3,IF(T9283&lt;=40,4,IF(T9283&lt;=50,5,IF(T9283&lt;=100,6,IF(T9283&lt;=250,7,8)))))))</f>
        <v>2</v>
      </c>
      <c r="V9283" s="21" t="n">
        <f aca="false">IF(AND(OR(Dashboard!$T$3="All",R9283=Dashboard!$T$3),OR(Dashboard!$T$4="All",D9283=Dashboard!$T$4)),1,0)</f>
        <v>1</v>
      </c>
      <c r="W9283" s="21" t="n">
        <f aca="false">IF(V9283=1,T9283+ROW()/10000000,0)</f>
        <v>12.0009283</v>
      </c>
    </row>
    <row r="9284" customFormat="false" ht="15" hidden="false" customHeight="false" outlineLevel="0" collapsed="false">
      <c r="A9284" s="0" t="n">
        <v>7422751</v>
      </c>
      <c r="B9284" s="0" t="s">
        <v>19625</v>
      </c>
      <c r="C9284" s="0" t="n">
        <v>94</v>
      </c>
      <c r="D9284" s="0" t="s">
        <v>19611</v>
      </c>
      <c r="E9284" s="0" t="s">
        <v>19626</v>
      </c>
      <c r="F9284" s="0" t="s">
        <v>19627</v>
      </c>
      <c r="G9284" s="0" t="s">
        <v>19628</v>
      </c>
      <c r="H9284" s="0" t="s">
        <v>19629</v>
      </c>
      <c r="I9284" s="0" t="s">
        <v>19598</v>
      </c>
      <c r="J9284" s="0" t="s">
        <v>47</v>
      </c>
      <c r="K9284" s="0" t="s">
        <v>47</v>
      </c>
      <c r="L9284" s="0" t="s">
        <v>47</v>
      </c>
      <c r="M9284" s="0" t="s">
        <v>47</v>
      </c>
      <c r="N9284" s="0" t="n">
        <v>3</v>
      </c>
      <c r="O9284" s="0" t="n">
        <v>903</v>
      </c>
      <c r="P9284" s="0" t="n">
        <v>200000</v>
      </c>
      <c r="Q9284" s="0" t="n">
        <v>4.6</v>
      </c>
      <c r="R9284" s="0" t="str">
        <f aca="false">INDEX(Lookup!$B$4:$B$18,MATCH(C9284,Lookup!$A$4:$A$18,0))</f>
        <v>Indonesia</v>
      </c>
      <c r="S9284" s="20" t="n">
        <f aca="false">INDEX(Lookup!$D$4:$D$18,MATCH(C9284,Lookup!$A$4:$A$18,0))</f>
        <v>6E-005</v>
      </c>
      <c r="T9284" s="21" t="n">
        <f aca="false">ROUND(P9284*S9284,2)</f>
        <v>12</v>
      </c>
      <c r="U9284" s="21" t="n">
        <f aca="false">IF(T9284&lt;=10,1,IF(T9284&lt;=20,2,IF(T9284&lt;=30,3,IF(T9284&lt;=40,4,IF(T9284&lt;=50,5,IF(T9284&lt;=100,6,IF(T9284&lt;=250,7,8)))))))</f>
        <v>2</v>
      </c>
      <c r="V9284" s="21" t="n">
        <f aca="false">IF(AND(OR(Dashboard!$T$3="All",R9284=Dashboard!$T$3),OR(Dashboard!$T$4="All",D9284=Dashboard!$T$4)),1,0)</f>
        <v>1</v>
      </c>
      <c r="W9284" s="21" t="n">
        <f aca="false">IF(V9284=1,T9284+ROW()/10000000,0)</f>
        <v>12.0009284</v>
      </c>
    </row>
    <row r="9285" customFormat="false" ht="15" hidden="false" customHeight="false" outlineLevel="0" collapsed="false">
      <c r="A9285" s="0" t="n">
        <v>7402935</v>
      </c>
      <c r="B9285" s="0" t="s">
        <v>19630</v>
      </c>
      <c r="C9285" s="0" t="n">
        <v>94</v>
      </c>
      <c r="D9285" s="0" t="s">
        <v>19611</v>
      </c>
      <c r="E9285" s="0" t="s">
        <v>19631</v>
      </c>
      <c r="F9285" s="0" t="s">
        <v>19627</v>
      </c>
      <c r="G9285" s="0" t="s">
        <v>19628</v>
      </c>
      <c r="H9285" s="0" t="s">
        <v>6131</v>
      </c>
      <c r="I9285" s="0" t="s">
        <v>19598</v>
      </c>
      <c r="J9285" s="0" t="s">
        <v>47</v>
      </c>
      <c r="K9285" s="0" t="s">
        <v>47</v>
      </c>
      <c r="L9285" s="0" t="s">
        <v>47</v>
      </c>
      <c r="M9285" s="0" t="s">
        <v>47</v>
      </c>
      <c r="N9285" s="0" t="n">
        <v>3</v>
      </c>
      <c r="O9285" s="0" t="n">
        <v>1498</v>
      </c>
      <c r="P9285" s="0" t="n">
        <v>800000</v>
      </c>
      <c r="Q9285" s="0" t="n">
        <v>4.1</v>
      </c>
      <c r="R9285" s="0" t="str">
        <f aca="false">INDEX(Lookup!$B$4:$B$18,MATCH(C9285,Lookup!$A$4:$A$18,0))</f>
        <v>Indonesia</v>
      </c>
      <c r="S9285" s="20" t="n">
        <f aca="false">INDEX(Lookup!$D$4:$D$18,MATCH(C9285,Lookup!$A$4:$A$18,0))</f>
        <v>6E-005</v>
      </c>
      <c r="T9285" s="21" t="n">
        <f aca="false">ROUND(P9285*S9285,2)</f>
        <v>48</v>
      </c>
      <c r="U9285" s="21" t="n">
        <f aca="false">IF(T9285&lt;=10,1,IF(T9285&lt;=20,2,IF(T9285&lt;=30,3,IF(T9285&lt;=40,4,IF(T9285&lt;=50,5,IF(T9285&lt;=100,6,IF(T9285&lt;=250,7,8)))))))</f>
        <v>5</v>
      </c>
      <c r="V9285" s="21" t="n">
        <f aca="false">IF(AND(OR(Dashboard!$T$3="All",R9285=Dashboard!$T$3),OR(Dashboard!$T$4="All",D9285=Dashboard!$T$4)),1,0)</f>
        <v>1</v>
      </c>
      <c r="W9285" s="21" t="n">
        <f aca="false">IF(V9285=1,T9285+ROW()/10000000,0)</f>
        <v>48.0009285</v>
      </c>
    </row>
    <row r="9286" customFormat="false" ht="15" hidden="false" customHeight="false" outlineLevel="0" collapsed="false">
      <c r="A9286" s="0" t="n">
        <v>7410290</v>
      </c>
      <c r="B9286" s="0" t="s">
        <v>19632</v>
      </c>
      <c r="C9286" s="0" t="n">
        <v>94</v>
      </c>
      <c r="D9286" s="0" t="s">
        <v>19611</v>
      </c>
      <c r="E9286" s="0" t="s">
        <v>19633</v>
      </c>
      <c r="F9286" s="0" t="s">
        <v>19634</v>
      </c>
      <c r="G9286" s="0" t="s">
        <v>19635</v>
      </c>
      <c r="H9286" s="0" t="s">
        <v>19636</v>
      </c>
      <c r="I9286" s="0" t="s">
        <v>19598</v>
      </c>
      <c r="J9286" s="0" t="s">
        <v>47</v>
      </c>
      <c r="K9286" s="0" t="s">
        <v>47</v>
      </c>
      <c r="L9286" s="0" t="s">
        <v>47</v>
      </c>
      <c r="M9286" s="0" t="s">
        <v>47</v>
      </c>
      <c r="N9286" s="0" t="n">
        <v>3</v>
      </c>
      <c r="O9286" s="0" t="n">
        <v>873</v>
      </c>
      <c r="P9286" s="0" t="n">
        <v>800000</v>
      </c>
      <c r="Q9286" s="0" t="n">
        <v>4.6</v>
      </c>
      <c r="R9286" s="0" t="str">
        <f aca="false">INDEX(Lookup!$B$4:$B$18,MATCH(C9286,Lookup!$A$4:$A$18,0))</f>
        <v>Indonesia</v>
      </c>
      <c r="S9286" s="20" t="n">
        <f aca="false">INDEX(Lookup!$D$4:$D$18,MATCH(C9286,Lookup!$A$4:$A$18,0))</f>
        <v>6E-005</v>
      </c>
      <c r="T9286" s="21" t="n">
        <f aca="false">ROUND(P9286*S9286,2)</f>
        <v>48</v>
      </c>
      <c r="U9286" s="21" t="n">
        <f aca="false">IF(T9286&lt;=10,1,IF(T9286&lt;=20,2,IF(T9286&lt;=30,3,IF(T9286&lt;=40,4,IF(T9286&lt;=50,5,IF(T9286&lt;=100,6,IF(T9286&lt;=250,7,8)))))))</f>
        <v>5</v>
      </c>
      <c r="V9286" s="21" t="n">
        <f aca="false">IF(AND(OR(Dashboard!$T$3="All",R9286=Dashboard!$T$3),OR(Dashboard!$T$4="All",D9286=Dashboard!$T$4)),1,0)</f>
        <v>1</v>
      </c>
      <c r="W9286" s="21" t="n">
        <f aca="false">IF(V9286=1,T9286+ROW()/10000000,0)</f>
        <v>48.0009286</v>
      </c>
    </row>
    <row r="9287" customFormat="false" ht="15" hidden="false" customHeight="false" outlineLevel="0" collapsed="false">
      <c r="A9287" s="0" t="n">
        <v>18391256</v>
      </c>
      <c r="B9287" s="0" t="s">
        <v>19637</v>
      </c>
      <c r="C9287" s="0" t="n">
        <v>94</v>
      </c>
      <c r="D9287" s="0" t="s">
        <v>19611</v>
      </c>
      <c r="E9287" s="0" t="s">
        <v>19638</v>
      </c>
      <c r="F9287" s="0" t="s">
        <v>19639</v>
      </c>
      <c r="G9287" s="0" t="s">
        <v>19640</v>
      </c>
      <c r="H9287" s="0" t="s">
        <v>19641</v>
      </c>
      <c r="I9287" s="0" t="s">
        <v>19598</v>
      </c>
      <c r="J9287" s="0" t="s">
        <v>47</v>
      </c>
      <c r="K9287" s="0" t="s">
        <v>47</v>
      </c>
      <c r="L9287" s="0" t="s">
        <v>47</v>
      </c>
      <c r="M9287" s="0" t="s">
        <v>47</v>
      </c>
      <c r="N9287" s="0" t="n">
        <v>3</v>
      </c>
      <c r="O9287" s="0" t="n">
        <v>259</v>
      </c>
      <c r="P9287" s="0" t="n">
        <v>250000</v>
      </c>
      <c r="Q9287" s="0" t="n">
        <v>4.2</v>
      </c>
      <c r="R9287" s="0" t="str">
        <f aca="false">INDEX(Lookup!$B$4:$B$18,MATCH(C9287,Lookup!$A$4:$A$18,0))</f>
        <v>Indonesia</v>
      </c>
      <c r="S9287" s="20" t="n">
        <f aca="false">INDEX(Lookup!$D$4:$D$18,MATCH(C9287,Lookup!$A$4:$A$18,0))</f>
        <v>6E-005</v>
      </c>
      <c r="T9287" s="21" t="n">
        <f aca="false">ROUND(P9287*S9287,2)</f>
        <v>15</v>
      </c>
      <c r="U9287" s="21" t="n">
        <f aca="false">IF(T9287&lt;=10,1,IF(T9287&lt;=20,2,IF(T9287&lt;=30,3,IF(T9287&lt;=40,4,IF(T9287&lt;=50,5,IF(T9287&lt;=100,6,IF(T9287&lt;=250,7,8)))))))</f>
        <v>2</v>
      </c>
      <c r="V9287" s="21" t="n">
        <f aca="false">IF(AND(OR(Dashboard!$T$3="All",R9287=Dashboard!$T$3),OR(Dashboard!$T$4="All",D9287=Dashboard!$T$4)),1,0)</f>
        <v>1</v>
      </c>
      <c r="W9287" s="21" t="n">
        <f aca="false">IF(V9287=1,T9287+ROW()/10000000,0)</f>
        <v>15.0009287</v>
      </c>
    </row>
    <row r="9288" customFormat="false" ht="15" hidden="false" customHeight="false" outlineLevel="0" collapsed="false">
      <c r="A9288" s="0" t="n">
        <v>7400818</v>
      </c>
      <c r="B9288" s="0" t="s">
        <v>19642</v>
      </c>
      <c r="C9288" s="0" t="n">
        <v>94</v>
      </c>
      <c r="D9288" s="0" t="s">
        <v>19611</v>
      </c>
      <c r="E9288" s="0" t="s">
        <v>19643</v>
      </c>
      <c r="F9288" s="0" t="s">
        <v>19644</v>
      </c>
      <c r="G9288" s="0" t="s">
        <v>19645</v>
      </c>
      <c r="H9288" s="0" t="s">
        <v>19646</v>
      </c>
      <c r="I9288" s="0" t="s">
        <v>19598</v>
      </c>
      <c r="J9288" s="0" t="s">
        <v>47</v>
      </c>
      <c r="K9288" s="0" t="s">
        <v>47</v>
      </c>
      <c r="L9288" s="0" t="s">
        <v>47</v>
      </c>
      <c r="M9288" s="0" t="s">
        <v>47</v>
      </c>
      <c r="N9288" s="0" t="n">
        <v>3</v>
      </c>
      <c r="O9288" s="0" t="n">
        <v>841</v>
      </c>
      <c r="P9288" s="0" t="n">
        <v>200000</v>
      </c>
      <c r="Q9288" s="0" t="n">
        <v>4.4</v>
      </c>
      <c r="R9288" s="0" t="str">
        <f aca="false">INDEX(Lookup!$B$4:$B$18,MATCH(C9288,Lookup!$A$4:$A$18,0))</f>
        <v>Indonesia</v>
      </c>
      <c r="S9288" s="20" t="n">
        <f aca="false">INDEX(Lookup!$D$4:$D$18,MATCH(C9288,Lookup!$A$4:$A$18,0))</f>
        <v>6E-005</v>
      </c>
      <c r="T9288" s="21" t="n">
        <f aca="false">ROUND(P9288*S9288,2)</f>
        <v>12</v>
      </c>
      <c r="U9288" s="21" t="n">
        <f aca="false">IF(T9288&lt;=10,1,IF(T9288&lt;=20,2,IF(T9288&lt;=30,3,IF(T9288&lt;=40,4,IF(T9288&lt;=50,5,IF(T9288&lt;=100,6,IF(T9288&lt;=250,7,8)))))))</f>
        <v>2</v>
      </c>
      <c r="V9288" s="21" t="n">
        <f aca="false">IF(AND(OR(Dashboard!$T$3="All",R9288=Dashboard!$T$3),OR(Dashboard!$T$4="All",D9288=Dashboard!$T$4)),1,0)</f>
        <v>1</v>
      </c>
      <c r="W9288" s="21" t="n">
        <f aca="false">IF(V9288=1,T9288+ROW()/10000000,0)</f>
        <v>12.0009288</v>
      </c>
    </row>
    <row r="9289" customFormat="false" ht="15" hidden="false" customHeight="false" outlineLevel="0" collapsed="false">
      <c r="A9289" s="0" t="n">
        <v>7420899</v>
      </c>
      <c r="B9289" s="0" t="s">
        <v>19647</v>
      </c>
      <c r="C9289" s="0" t="n">
        <v>94</v>
      </c>
      <c r="D9289" s="0" t="s">
        <v>19611</v>
      </c>
      <c r="E9289" s="0" t="s">
        <v>19648</v>
      </c>
      <c r="F9289" s="0" t="s">
        <v>19649</v>
      </c>
      <c r="G9289" s="0" t="s">
        <v>19650</v>
      </c>
      <c r="H9289" s="0" t="s">
        <v>335</v>
      </c>
      <c r="I9289" s="0" t="s">
        <v>19598</v>
      </c>
      <c r="J9289" s="0" t="s">
        <v>47</v>
      </c>
      <c r="K9289" s="0" t="s">
        <v>47</v>
      </c>
      <c r="L9289" s="0" t="s">
        <v>47</v>
      </c>
      <c r="M9289" s="0" t="s">
        <v>47</v>
      </c>
      <c r="N9289" s="0" t="n">
        <v>3</v>
      </c>
      <c r="O9289" s="0" t="n">
        <v>605</v>
      </c>
      <c r="P9289" s="0" t="n">
        <v>500000</v>
      </c>
      <c r="Q9289" s="0" t="n">
        <v>4.9</v>
      </c>
      <c r="R9289" s="0" t="str">
        <f aca="false">INDEX(Lookup!$B$4:$B$18,MATCH(C9289,Lookup!$A$4:$A$18,0))</f>
        <v>Indonesia</v>
      </c>
      <c r="S9289" s="20" t="n">
        <f aca="false">INDEX(Lookup!$D$4:$D$18,MATCH(C9289,Lookup!$A$4:$A$18,0))</f>
        <v>6E-005</v>
      </c>
      <c r="T9289" s="21" t="n">
        <f aca="false">ROUND(P9289*S9289,2)</f>
        <v>30</v>
      </c>
      <c r="U9289" s="21" t="n">
        <f aca="false">IF(T9289&lt;=10,1,IF(T9289&lt;=20,2,IF(T9289&lt;=30,3,IF(T9289&lt;=40,4,IF(T9289&lt;=50,5,IF(T9289&lt;=100,6,IF(T9289&lt;=250,7,8)))))))</f>
        <v>3</v>
      </c>
      <c r="V9289" s="21" t="n">
        <f aca="false">IF(AND(OR(Dashboard!$T$3="All",R9289=Dashboard!$T$3),OR(Dashboard!$T$4="All",D9289=Dashboard!$T$4)),1,0)</f>
        <v>1</v>
      </c>
      <c r="W9289" s="21" t="n">
        <f aca="false">IF(V9289=1,T9289+ROW()/10000000,0)</f>
        <v>30.0009289</v>
      </c>
    </row>
    <row r="9290" customFormat="false" ht="15" hidden="false" customHeight="false" outlineLevel="0" collapsed="false">
      <c r="A9290" s="0" t="n">
        <v>18352452</v>
      </c>
      <c r="B9290" s="0" t="s">
        <v>19651</v>
      </c>
      <c r="C9290" s="0" t="n">
        <v>94</v>
      </c>
      <c r="D9290" s="0" t="s">
        <v>19611</v>
      </c>
      <c r="E9290" s="0" t="s">
        <v>19652</v>
      </c>
      <c r="F9290" s="0" t="s">
        <v>19653</v>
      </c>
      <c r="G9290" s="0" t="s">
        <v>19654</v>
      </c>
      <c r="H9290" s="0" t="s">
        <v>19655</v>
      </c>
      <c r="I9290" s="0" t="s">
        <v>19598</v>
      </c>
      <c r="J9290" s="0" t="s">
        <v>47</v>
      </c>
      <c r="K9290" s="0" t="s">
        <v>47</v>
      </c>
      <c r="L9290" s="0" t="s">
        <v>47</v>
      </c>
      <c r="M9290" s="0" t="s">
        <v>47</v>
      </c>
      <c r="N9290" s="0" t="n">
        <v>3</v>
      </c>
      <c r="O9290" s="0" t="n">
        <v>458</v>
      </c>
      <c r="P9290" s="0" t="n">
        <v>300000</v>
      </c>
      <c r="Q9290" s="0" t="n">
        <v>4.3</v>
      </c>
      <c r="R9290" s="0" t="str">
        <f aca="false">INDEX(Lookup!$B$4:$B$18,MATCH(C9290,Lookup!$A$4:$A$18,0))</f>
        <v>Indonesia</v>
      </c>
      <c r="S9290" s="20" t="n">
        <f aca="false">INDEX(Lookup!$D$4:$D$18,MATCH(C9290,Lookup!$A$4:$A$18,0))</f>
        <v>6E-005</v>
      </c>
      <c r="T9290" s="21" t="n">
        <f aca="false">ROUND(P9290*S9290,2)</f>
        <v>18</v>
      </c>
      <c r="U9290" s="21" t="n">
        <f aca="false">IF(T9290&lt;=10,1,IF(T9290&lt;=20,2,IF(T9290&lt;=30,3,IF(T9290&lt;=40,4,IF(T9290&lt;=50,5,IF(T9290&lt;=100,6,IF(T9290&lt;=250,7,8)))))))</f>
        <v>2</v>
      </c>
      <c r="V9290" s="21" t="n">
        <f aca="false">IF(AND(OR(Dashboard!$T$3="All",R9290=Dashboard!$T$3),OR(Dashboard!$T$4="All",D9290=Dashboard!$T$4)),1,0)</f>
        <v>1</v>
      </c>
      <c r="W9290" s="21" t="n">
        <f aca="false">IF(V9290=1,T9290+ROW()/10000000,0)</f>
        <v>18.000929</v>
      </c>
    </row>
    <row r="9291" customFormat="false" ht="15" hidden="false" customHeight="false" outlineLevel="0" collapsed="false">
      <c r="A9291" s="0" t="n">
        <v>7421967</v>
      </c>
      <c r="B9291" s="0" t="s">
        <v>19656</v>
      </c>
      <c r="C9291" s="0" t="n">
        <v>94</v>
      </c>
      <c r="D9291" s="0" t="s">
        <v>19611</v>
      </c>
      <c r="E9291" s="0" t="s">
        <v>19657</v>
      </c>
      <c r="F9291" s="0" t="s">
        <v>19658</v>
      </c>
      <c r="G9291" s="0" t="s">
        <v>19659</v>
      </c>
      <c r="H9291" s="0" t="s">
        <v>52</v>
      </c>
      <c r="I9291" s="0" t="s">
        <v>19598</v>
      </c>
      <c r="J9291" s="0" t="s">
        <v>47</v>
      </c>
      <c r="K9291" s="0" t="s">
        <v>47</v>
      </c>
      <c r="L9291" s="0" t="s">
        <v>47</v>
      </c>
      <c r="M9291" s="0" t="s">
        <v>47</v>
      </c>
      <c r="N9291" s="0" t="n">
        <v>3</v>
      </c>
      <c r="O9291" s="0" t="n">
        <v>395</v>
      </c>
      <c r="P9291" s="0" t="n">
        <v>450000</v>
      </c>
      <c r="Q9291" s="0" t="n">
        <v>4.2</v>
      </c>
      <c r="R9291" s="0" t="str">
        <f aca="false">INDEX(Lookup!$B$4:$B$18,MATCH(C9291,Lookup!$A$4:$A$18,0))</f>
        <v>Indonesia</v>
      </c>
      <c r="S9291" s="20" t="n">
        <f aca="false">INDEX(Lookup!$D$4:$D$18,MATCH(C9291,Lookup!$A$4:$A$18,0))</f>
        <v>6E-005</v>
      </c>
      <c r="T9291" s="21" t="n">
        <f aca="false">ROUND(P9291*S9291,2)</f>
        <v>27</v>
      </c>
      <c r="U9291" s="21" t="n">
        <f aca="false">IF(T9291&lt;=10,1,IF(T9291&lt;=20,2,IF(T9291&lt;=30,3,IF(T9291&lt;=40,4,IF(T9291&lt;=50,5,IF(T9291&lt;=100,6,IF(T9291&lt;=250,7,8)))))))</f>
        <v>3</v>
      </c>
      <c r="V9291" s="21" t="n">
        <f aca="false">IF(AND(OR(Dashboard!$T$3="All",R9291=Dashboard!$T$3),OR(Dashboard!$T$4="All",D9291=Dashboard!$T$4)),1,0)</f>
        <v>1</v>
      </c>
      <c r="W9291" s="21" t="n">
        <f aca="false">IF(V9291=1,T9291+ROW()/10000000,0)</f>
        <v>27.0009291</v>
      </c>
    </row>
    <row r="9292" customFormat="false" ht="15" hidden="false" customHeight="false" outlineLevel="0" collapsed="false">
      <c r="A9292" s="0" t="n">
        <v>18370659</v>
      </c>
      <c r="B9292" s="0" t="s">
        <v>19660</v>
      </c>
      <c r="C9292" s="0" t="n">
        <v>94</v>
      </c>
      <c r="D9292" s="0" t="s">
        <v>19611</v>
      </c>
      <c r="E9292" s="0" t="s">
        <v>19661</v>
      </c>
      <c r="F9292" s="0" t="s">
        <v>19658</v>
      </c>
      <c r="G9292" s="0" t="s">
        <v>19659</v>
      </c>
      <c r="H9292" s="0" t="s">
        <v>246</v>
      </c>
      <c r="I9292" s="0" t="s">
        <v>19598</v>
      </c>
      <c r="J9292" s="0" t="s">
        <v>47</v>
      </c>
      <c r="K9292" s="0" t="s">
        <v>47</v>
      </c>
      <c r="L9292" s="0" t="s">
        <v>47</v>
      </c>
      <c r="M9292" s="0" t="s">
        <v>47</v>
      </c>
      <c r="N9292" s="0" t="n">
        <v>3</v>
      </c>
      <c r="O9292" s="0" t="n">
        <v>410</v>
      </c>
      <c r="P9292" s="0" t="n">
        <v>120000</v>
      </c>
      <c r="Q9292" s="0" t="n">
        <v>4.4</v>
      </c>
      <c r="R9292" s="0" t="str">
        <f aca="false">INDEX(Lookup!$B$4:$B$18,MATCH(C9292,Lookup!$A$4:$A$18,0))</f>
        <v>Indonesia</v>
      </c>
      <c r="S9292" s="20" t="n">
        <f aca="false">INDEX(Lookup!$D$4:$D$18,MATCH(C9292,Lookup!$A$4:$A$18,0))</f>
        <v>6E-005</v>
      </c>
      <c r="T9292" s="21" t="n">
        <f aca="false">ROUND(P9292*S9292,2)</f>
        <v>7.2</v>
      </c>
      <c r="U9292" s="21" t="n">
        <f aca="false">IF(T9292&lt;=10,1,IF(T9292&lt;=20,2,IF(T9292&lt;=30,3,IF(T9292&lt;=40,4,IF(T9292&lt;=50,5,IF(T9292&lt;=100,6,IF(T9292&lt;=250,7,8)))))))</f>
        <v>1</v>
      </c>
      <c r="V9292" s="21" t="n">
        <f aca="false">IF(AND(OR(Dashboard!$T$3="All",R9292=Dashboard!$T$3),OR(Dashboard!$T$4="All",D9292=Dashboard!$T$4)),1,0)</f>
        <v>1</v>
      </c>
      <c r="W9292" s="21" t="n">
        <f aca="false">IF(V9292=1,T9292+ROW()/10000000,0)</f>
        <v>7.2009292</v>
      </c>
    </row>
    <row r="9293" customFormat="false" ht="15" hidden="false" customHeight="false" outlineLevel="0" collapsed="false">
      <c r="A9293" s="0" t="n">
        <v>7417455</v>
      </c>
      <c r="B9293" s="0" t="s">
        <v>19610</v>
      </c>
      <c r="C9293" s="0" t="n">
        <v>94</v>
      </c>
      <c r="D9293" s="0" t="s">
        <v>19611</v>
      </c>
      <c r="E9293" s="0" t="s">
        <v>19662</v>
      </c>
      <c r="F9293" s="0" t="s">
        <v>19663</v>
      </c>
      <c r="G9293" s="0" t="s">
        <v>19664</v>
      </c>
      <c r="H9293" s="0" t="s">
        <v>19615</v>
      </c>
      <c r="I9293" s="0" t="s">
        <v>19598</v>
      </c>
      <c r="J9293" s="0" t="s">
        <v>47</v>
      </c>
      <c r="K9293" s="0" t="s">
        <v>47</v>
      </c>
      <c r="L9293" s="0" t="s">
        <v>47</v>
      </c>
      <c r="M9293" s="0" t="s">
        <v>47</v>
      </c>
      <c r="N9293" s="0" t="n">
        <v>3</v>
      </c>
      <c r="O9293" s="0" t="n">
        <v>1640</v>
      </c>
      <c r="P9293" s="0" t="n">
        <v>200000</v>
      </c>
      <c r="Q9293" s="0" t="n">
        <v>4.9</v>
      </c>
      <c r="R9293" s="0" t="str">
        <f aca="false">INDEX(Lookup!$B$4:$B$18,MATCH(C9293,Lookup!$A$4:$A$18,0))</f>
        <v>Indonesia</v>
      </c>
      <c r="S9293" s="20" t="n">
        <f aca="false">INDEX(Lookup!$D$4:$D$18,MATCH(C9293,Lookup!$A$4:$A$18,0))</f>
        <v>6E-005</v>
      </c>
      <c r="T9293" s="21" t="n">
        <f aca="false">ROUND(P9293*S9293,2)</f>
        <v>12</v>
      </c>
      <c r="U9293" s="21" t="n">
        <f aca="false">IF(T9293&lt;=10,1,IF(T9293&lt;=20,2,IF(T9293&lt;=30,3,IF(T9293&lt;=40,4,IF(T9293&lt;=50,5,IF(T9293&lt;=100,6,IF(T9293&lt;=250,7,8)))))))</f>
        <v>2</v>
      </c>
      <c r="V9293" s="21" t="n">
        <f aca="false">IF(AND(OR(Dashboard!$T$3="All",R9293=Dashboard!$T$3),OR(Dashboard!$T$4="All",D9293=Dashboard!$T$4)),1,0)</f>
        <v>1</v>
      </c>
      <c r="W9293" s="21" t="n">
        <f aca="false">IF(V9293=1,T9293+ROW()/10000000,0)</f>
        <v>12.0009293</v>
      </c>
    </row>
    <row r="9294" customFormat="false" ht="15" hidden="false" customHeight="false" outlineLevel="0" collapsed="false">
      <c r="A9294" s="0" t="n">
        <v>18409146</v>
      </c>
      <c r="B9294" s="0" t="s">
        <v>19665</v>
      </c>
      <c r="C9294" s="0" t="n">
        <v>94</v>
      </c>
      <c r="D9294" s="0" t="s">
        <v>19611</v>
      </c>
      <c r="E9294" s="0" t="s">
        <v>19666</v>
      </c>
      <c r="F9294" s="0" t="s">
        <v>19667</v>
      </c>
      <c r="G9294" s="0" t="s">
        <v>19668</v>
      </c>
      <c r="H9294" s="0" t="s">
        <v>19669</v>
      </c>
      <c r="I9294" s="0" t="s">
        <v>19598</v>
      </c>
      <c r="J9294" s="0" t="s">
        <v>47</v>
      </c>
      <c r="K9294" s="0" t="s">
        <v>47</v>
      </c>
      <c r="L9294" s="0" t="s">
        <v>47</v>
      </c>
      <c r="M9294" s="0" t="s">
        <v>47</v>
      </c>
      <c r="N9294" s="0" t="n">
        <v>3</v>
      </c>
      <c r="O9294" s="0" t="n">
        <v>152</v>
      </c>
      <c r="P9294" s="0" t="n">
        <v>100000</v>
      </c>
      <c r="Q9294" s="0" t="n">
        <v>3.4</v>
      </c>
      <c r="R9294" s="0" t="str">
        <f aca="false">INDEX(Lookup!$B$4:$B$18,MATCH(C9294,Lookup!$A$4:$A$18,0))</f>
        <v>Indonesia</v>
      </c>
      <c r="S9294" s="20" t="n">
        <f aca="false">INDEX(Lookup!$D$4:$D$18,MATCH(C9294,Lookup!$A$4:$A$18,0))</f>
        <v>6E-005</v>
      </c>
      <c r="T9294" s="21" t="n">
        <f aca="false">ROUND(P9294*S9294,2)</f>
        <v>6</v>
      </c>
      <c r="U9294" s="21" t="n">
        <f aca="false">IF(T9294&lt;=10,1,IF(T9294&lt;=20,2,IF(T9294&lt;=30,3,IF(T9294&lt;=40,4,IF(T9294&lt;=50,5,IF(T9294&lt;=100,6,IF(T9294&lt;=250,7,8)))))))</f>
        <v>1</v>
      </c>
      <c r="V9294" s="21" t="n">
        <f aca="false">IF(AND(OR(Dashboard!$T$3="All",R9294=Dashboard!$T$3),OR(Dashboard!$T$4="All",D9294=Dashboard!$T$4)),1,0)</f>
        <v>1</v>
      </c>
      <c r="W9294" s="21" t="n">
        <f aca="false">IF(V9294=1,T9294+ROW()/10000000,0)</f>
        <v>6.0009294</v>
      </c>
    </row>
    <row r="9295" customFormat="false" ht="15" hidden="false" customHeight="false" outlineLevel="0" collapsed="false">
      <c r="A9295" s="0" t="n">
        <v>18408381</v>
      </c>
      <c r="B9295" s="0" t="s">
        <v>19665</v>
      </c>
      <c r="C9295" s="0" t="n">
        <v>94</v>
      </c>
      <c r="D9295" s="0" t="s">
        <v>19611</v>
      </c>
      <c r="E9295" s="0" t="s">
        <v>19670</v>
      </c>
      <c r="F9295" s="0" t="s">
        <v>19671</v>
      </c>
      <c r="G9295" s="0" t="s">
        <v>19672</v>
      </c>
      <c r="H9295" s="0" t="s">
        <v>19669</v>
      </c>
      <c r="I9295" s="0" t="s">
        <v>19598</v>
      </c>
      <c r="J9295" s="0" t="s">
        <v>47</v>
      </c>
      <c r="K9295" s="0" t="s">
        <v>47</v>
      </c>
      <c r="L9295" s="0" t="s">
        <v>47</v>
      </c>
      <c r="M9295" s="0" t="s">
        <v>47</v>
      </c>
      <c r="N9295" s="0" t="n">
        <v>3</v>
      </c>
      <c r="O9295" s="0" t="n">
        <v>331</v>
      </c>
      <c r="P9295" s="0" t="n">
        <v>100000</v>
      </c>
      <c r="Q9295" s="0" t="n">
        <v>4</v>
      </c>
      <c r="R9295" s="0" t="str">
        <f aca="false">INDEX(Lookup!$B$4:$B$18,MATCH(C9295,Lookup!$A$4:$A$18,0))</f>
        <v>Indonesia</v>
      </c>
      <c r="S9295" s="20" t="n">
        <f aca="false">INDEX(Lookup!$D$4:$D$18,MATCH(C9295,Lookup!$A$4:$A$18,0))</f>
        <v>6E-005</v>
      </c>
      <c r="T9295" s="21" t="n">
        <f aca="false">ROUND(P9295*S9295,2)</f>
        <v>6</v>
      </c>
      <c r="U9295" s="21" t="n">
        <f aca="false">IF(T9295&lt;=10,1,IF(T9295&lt;=20,2,IF(T9295&lt;=30,3,IF(T9295&lt;=40,4,IF(T9295&lt;=50,5,IF(T9295&lt;=100,6,IF(T9295&lt;=250,7,8)))))))</f>
        <v>1</v>
      </c>
      <c r="V9295" s="21" t="n">
        <f aca="false">IF(AND(OR(Dashboard!$T$3="All",R9295=Dashboard!$T$3),OR(Dashboard!$T$4="All",D9295=Dashboard!$T$4)),1,0)</f>
        <v>1</v>
      </c>
      <c r="W9295" s="21" t="n">
        <f aca="false">IF(V9295=1,T9295+ROW()/10000000,0)</f>
        <v>6.0009295</v>
      </c>
    </row>
    <row r="9296" customFormat="false" ht="15" hidden="false" customHeight="false" outlineLevel="0" collapsed="false">
      <c r="A9296" s="0" t="n">
        <v>7422489</v>
      </c>
      <c r="B9296" s="0" t="s">
        <v>19673</v>
      </c>
      <c r="C9296" s="0" t="n">
        <v>94</v>
      </c>
      <c r="D9296" s="0" t="s">
        <v>19611</v>
      </c>
      <c r="E9296" s="0" t="s">
        <v>19674</v>
      </c>
      <c r="F9296" s="0" t="s">
        <v>19675</v>
      </c>
      <c r="G9296" s="0" t="s">
        <v>19676</v>
      </c>
      <c r="H9296" s="0" t="s">
        <v>19677</v>
      </c>
      <c r="I9296" s="0" t="s">
        <v>19598</v>
      </c>
      <c r="J9296" s="0" t="s">
        <v>47</v>
      </c>
      <c r="K9296" s="0" t="s">
        <v>47</v>
      </c>
      <c r="L9296" s="0" t="s">
        <v>47</v>
      </c>
      <c r="M9296" s="0" t="s">
        <v>47</v>
      </c>
      <c r="N9296" s="0" t="n">
        <v>3</v>
      </c>
      <c r="O9296" s="0" t="n">
        <v>243</v>
      </c>
      <c r="P9296" s="0" t="n">
        <v>350000</v>
      </c>
      <c r="Q9296" s="0" t="n">
        <v>4.3</v>
      </c>
      <c r="R9296" s="0" t="str">
        <f aca="false">INDEX(Lookup!$B$4:$B$18,MATCH(C9296,Lookup!$A$4:$A$18,0))</f>
        <v>Indonesia</v>
      </c>
      <c r="S9296" s="20" t="n">
        <f aca="false">INDEX(Lookup!$D$4:$D$18,MATCH(C9296,Lookup!$A$4:$A$18,0))</f>
        <v>6E-005</v>
      </c>
      <c r="T9296" s="21" t="n">
        <f aca="false">ROUND(P9296*S9296,2)</f>
        <v>21</v>
      </c>
      <c r="U9296" s="21" t="n">
        <f aca="false">IF(T9296&lt;=10,1,IF(T9296&lt;=20,2,IF(T9296&lt;=30,3,IF(T9296&lt;=40,4,IF(T9296&lt;=50,5,IF(T9296&lt;=100,6,IF(T9296&lt;=250,7,8)))))))</f>
        <v>3</v>
      </c>
      <c r="V9296" s="21" t="n">
        <f aca="false">IF(AND(OR(Dashboard!$T$3="All",R9296=Dashboard!$T$3),OR(Dashboard!$T$4="All",D9296=Dashboard!$T$4)),1,0)</f>
        <v>1</v>
      </c>
      <c r="W9296" s="21" t="n">
        <f aca="false">IF(V9296=1,T9296+ROW()/10000000,0)</f>
        <v>21.0009296</v>
      </c>
    </row>
    <row r="9297" customFormat="false" ht="15" hidden="false" customHeight="false" outlineLevel="0" collapsed="false">
      <c r="A9297" s="0" t="n">
        <v>18386856</v>
      </c>
      <c r="B9297" s="0" t="s">
        <v>19678</v>
      </c>
      <c r="C9297" s="0" t="n">
        <v>94</v>
      </c>
      <c r="D9297" s="0" t="s">
        <v>19679</v>
      </c>
      <c r="E9297" s="0" t="s">
        <v>19680</v>
      </c>
      <c r="F9297" s="0" t="s">
        <v>19681</v>
      </c>
      <c r="G9297" s="0" t="s">
        <v>19682</v>
      </c>
      <c r="H9297" s="0" t="s">
        <v>19683</v>
      </c>
      <c r="I9297" s="0" t="s">
        <v>19598</v>
      </c>
      <c r="J9297" s="0" t="s">
        <v>47</v>
      </c>
      <c r="K9297" s="0" t="s">
        <v>47</v>
      </c>
      <c r="L9297" s="0" t="s">
        <v>47</v>
      </c>
      <c r="M9297" s="0" t="s">
        <v>47</v>
      </c>
      <c r="N9297" s="0" t="n">
        <v>3</v>
      </c>
      <c r="O9297" s="0" t="n">
        <v>155</v>
      </c>
      <c r="P9297" s="0" t="n">
        <v>300000</v>
      </c>
      <c r="Q9297" s="0" t="n">
        <v>3.7</v>
      </c>
      <c r="R9297" s="0" t="str">
        <f aca="false">INDEX(Lookup!$B$4:$B$18,MATCH(C9297,Lookup!$A$4:$A$18,0))</f>
        <v>Indonesia</v>
      </c>
      <c r="S9297" s="20" t="n">
        <f aca="false">INDEX(Lookup!$D$4:$D$18,MATCH(C9297,Lookup!$A$4:$A$18,0))</f>
        <v>6E-005</v>
      </c>
      <c r="T9297" s="21" t="n">
        <f aca="false">ROUND(P9297*S9297,2)</f>
        <v>18</v>
      </c>
      <c r="U9297" s="21" t="n">
        <f aca="false">IF(T9297&lt;=10,1,IF(T9297&lt;=20,2,IF(T9297&lt;=30,3,IF(T9297&lt;=40,4,IF(T9297&lt;=50,5,IF(T9297&lt;=100,6,IF(T9297&lt;=250,7,8)))))))</f>
        <v>2</v>
      </c>
      <c r="V9297" s="21" t="n">
        <f aca="false">IF(AND(OR(Dashboard!$T$3="All",R9297=Dashboard!$T$3),OR(Dashboard!$T$4="All",D9297=Dashboard!$T$4)),1,0)</f>
        <v>1</v>
      </c>
      <c r="W9297" s="21" t="n">
        <f aca="false">IF(V9297=1,T9297+ROW()/10000000,0)</f>
        <v>18.0009297</v>
      </c>
    </row>
    <row r="9298" customFormat="false" ht="15" hidden="false" customHeight="false" outlineLevel="0" collapsed="false">
      <c r="A9298" s="0" t="n">
        <v>7417450</v>
      </c>
      <c r="B9298" s="0" t="s">
        <v>19610</v>
      </c>
      <c r="C9298" s="0" t="n">
        <v>94</v>
      </c>
      <c r="D9298" s="0" t="s">
        <v>19679</v>
      </c>
      <c r="E9298" s="0" t="s">
        <v>19684</v>
      </c>
      <c r="F9298" s="0" t="s">
        <v>19685</v>
      </c>
      <c r="G9298" s="0" t="s">
        <v>19686</v>
      </c>
      <c r="H9298" s="0" t="s">
        <v>19615</v>
      </c>
      <c r="I9298" s="0" t="s">
        <v>19598</v>
      </c>
      <c r="J9298" s="0" t="s">
        <v>47</v>
      </c>
      <c r="K9298" s="0" t="s">
        <v>47</v>
      </c>
      <c r="L9298" s="0" t="s">
        <v>47</v>
      </c>
      <c r="M9298" s="0" t="s">
        <v>47</v>
      </c>
      <c r="N9298" s="0" t="n">
        <v>3</v>
      </c>
      <c r="O9298" s="0" t="n">
        <v>2212</v>
      </c>
      <c r="P9298" s="0" t="n">
        <v>200000</v>
      </c>
      <c r="Q9298" s="0" t="n">
        <v>4.9</v>
      </c>
      <c r="R9298" s="0" t="str">
        <f aca="false">INDEX(Lookup!$B$4:$B$18,MATCH(C9298,Lookup!$A$4:$A$18,0))</f>
        <v>Indonesia</v>
      </c>
      <c r="S9298" s="20" t="n">
        <f aca="false">INDEX(Lookup!$D$4:$D$18,MATCH(C9298,Lookup!$A$4:$A$18,0))</f>
        <v>6E-005</v>
      </c>
      <c r="T9298" s="21" t="n">
        <f aca="false">ROUND(P9298*S9298,2)</f>
        <v>12</v>
      </c>
      <c r="U9298" s="21" t="n">
        <f aca="false">IF(T9298&lt;=10,1,IF(T9298&lt;=20,2,IF(T9298&lt;=30,3,IF(T9298&lt;=40,4,IF(T9298&lt;=50,5,IF(T9298&lt;=100,6,IF(T9298&lt;=250,7,8)))))))</f>
        <v>2</v>
      </c>
      <c r="V9298" s="21" t="n">
        <f aca="false">IF(AND(OR(Dashboard!$T$3="All",R9298=Dashboard!$T$3),OR(Dashboard!$T$4="All",D9298=Dashboard!$T$4)),1,0)</f>
        <v>1</v>
      </c>
      <c r="W9298" s="21" t="n">
        <f aca="false">IF(V9298=1,T9298+ROW()/10000000,0)</f>
        <v>12.0009298</v>
      </c>
    </row>
    <row r="9299" customFormat="false" ht="15" hidden="false" customHeight="false" outlineLevel="0" collapsed="false">
      <c r="A9299" s="0" t="n">
        <v>18251260</v>
      </c>
      <c r="B9299" s="0" t="s">
        <v>19687</v>
      </c>
      <c r="C9299" s="0" t="n">
        <v>148</v>
      </c>
      <c r="D9299" s="0" t="s">
        <v>19688</v>
      </c>
      <c r="E9299" s="0" t="s">
        <v>19689</v>
      </c>
      <c r="F9299" s="0" t="s">
        <v>19690</v>
      </c>
      <c r="G9299" s="0" t="s">
        <v>19691</v>
      </c>
      <c r="H9299" s="0" t="s">
        <v>555</v>
      </c>
      <c r="I9299" s="0" t="s">
        <v>19692</v>
      </c>
      <c r="J9299" s="0" t="s">
        <v>47</v>
      </c>
      <c r="K9299" s="0" t="s">
        <v>47</v>
      </c>
      <c r="L9299" s="0" t="s">
        <v>47</v>
      </c>
      <c r="M9299" s="0" t="s">
        <v>47</v>
      </c>
      <c r="N9299" s="0" t="n">
        <v>2</v>
      </c>
      <c r="O9299" s="0" t="n">
        <v>133</v>
      </c>
      <c r="P9299" s="0" t="n">
        <v>40</v>
      </c>
      <c r="Q9299" s="0" t="n">
        <v>4.3</v>
      </c>
      <c r="R9299" s="0" t="str">
        <f aca="false">INDEX(Lookup!$B$4:$B$18,MATCH(C9299,Lookup!$A$4:$A$18,0))</f>
        <v>New Zealand</v>
      </c>
      <c r="S9299" s="20" t="n">
        <f aca="false">INDEX(Lookup!$D$4:$D$18,MATCH(C9299,Lookup!$A$4:$A$18,0))</f>
        <v>0.59</v>
      </c>
      <c r="T9299" s="21" t="n">
        <f aca="false">ROUND(P9299*S9299,2)</f>
        <v>23.6</v>
      </c>
      <c r="U9299" s="21" t="n">
        <f aca="false">IF(T9299&lt;=10,1,IF(T9299&lt;=20,2,IF(T9299&lt;=30,3,IF(T9299&lt;=40,4,IF(T9299&lt;=50,5,IF(T9299&lt;=100,6,IF(T9299&lt;=250,7,8)))))))</f>
        <v>3</v>
      </c>
      <c r="V9299" s="21" t="n">
        <f aca="false">IF(AND(OR(Dashboard!$T$3="All",R9299=Dashboard!$T$3),OR(Dashboard!$T$4="All",D9299=Dashboard!$T$4)),1,0)</f>
        <v>1</v>
      </c>
      <c r="W9299" s="21" t="n">
        <f aca="false">IF(V9299=1,T9299+ROW()/10000000,0)</f>
        <v>23.6009299</v>
      </c>
    </row>
    <row r="9300" customFormat="false" ht="15" hidden="false" customHeight="false" outlineLevel="0" collapsed="false">
      <c r="A9300" s="0" t="n">
        <v>7000162</v>
      </c>
      <c r="B9300" s="0" t="s">
        <v>19693</v>
      </c>
      <c r="C9300" s="0" t="n">
        <v>148</v>
      </c>
      <c r="D9300" s="0" t="s">
        <v>19688</v>
      </c>
      <c r="E9300" s="0" t="s">
        <v>19694</v>
      </c>
      <c r="F9300" s="0" t="s">
        <v>19695</v>
      </c>
      <c r="G9300" s="0" t="s">
        <v>19696</v>
      </c>
      <c r="H9300" s="0" t="s">
        <v>3015</v>
      </c>
      <c r="I9300" s="0" t="s">
        <v>19692</v>
      </c>
      <c r="J9300" s="0" t="s">
        <v>47</v>
      </c>
      <c r="K9300" s="0" t="s">
        <v>47</v>
      </c>
      <c r="L9300" s="0" t="s">
        <v>47</v>
      </c>
      <c r="M9300" s="0" t="s">
        <v>47</v>
      </c>
      <c r="N9300" s="0" t="n">
        <v>1</v>
      </c>
      <c r="O9300" s="0" t="n">
        <v>617</v>
      </c>
      <c r="P9300" s="0" t="n">
        <v>20</v>
      </c>
      <c r="Q9300" s="0" t="n">
        <v>4.7</v>
      </c>
      <c r="R9300" s="0" t="str">
        <f aca="false">INDEX(Lookup!$B$4:$B$18,MATCH(C9300,Lookup!$A$4:$A$18,0))</f>
        <v>New Zealand</v>
      </c>
      <c r="S9300" s="20" t="n">
        <f aca="false">INDEX(Lookup!$D$4:$D$18,MATCH(C9300,Lookup!$A$4:$A$18,0))</f>
        <v>0.59</v>
      </c>
      <c r="T9300" s="21" t="n">
        <f aca="false">ROUND(P9300*S9300,2)</f>
        <v>11.8</v>
      </c>
      <c r="U9300" s="21" t="n">
        <f aca="false">IF(T9300&lt;=10,1,IF(T9300&lt;=20,2,IF(T9300&lt;=30,3,IF(T9300&lt;=40,4,IF(T9300&lt;=50,5,IF(T9300&lt;=100,6,IF(T9300&lt;=250,7,8)))))))</f>
        <v>2</v>
      </c>
      <c r="V9300" s="21" t="n">
        <f aca="false">IF(AND(OR(Dashboard!$T$3="All",R9300=Dashboard!$T$3),OR(Dashboard!$T$4="All",D9300=Dashboard!$T$4)),1,0)</f>
        <v>1</v>
      </c>
      <c r="W9300" s="21" t="n">
        <f aca="false">IF(V9300=1,T9300+ROW()/10000000,0)</f>
        <v>11.80093</v>
      </c>
    </row>
    <row r="9301" customFormat="false" ht="15" hidden="false" customHeight="false" outlineLevel="0" collapsed="false">
      <c r="A9301" s="0" t="n">
        <v>7001086</v>
      </c>
      <c r="B9301" s="0" t="s">
        <v>19697</v>
      </c>
      <c r="C9301" s="0" t="n">
        <v>148</v>
      </c>
      <c r="D9301" s="0" t="s">
        <v>19688</v>
      </c>
      <c r="E9301" s="0" t="s">
        <v>19698</v>
      </c>
      <c r="F9301" s="0" t="s">
        <v>19695</v>
      </c>
      <c r="G9301" s="0" t="s">
        <v>19696</v>
      </c>
      <c r="H9301" s="0" t="s">
        <v>1830</v>
      </c>
      <c r="I9301" s="0" t="s">
        <v>19692</v>
      </c>
      <c r="J9301" s="0" t="s">
        <v>47</v>
      </c>
      <c r="K9301" s="0" t="s">
        <v>47</v>
      </c>
      <c r="L9301" s="0" t="s">
        <v>47</v>
      </c>
      <c r="M9301" s="0" t="s">
        <v>47</v>
      </c>
      <c r="N9301" s="0" t="n">
        <v>3</v>
      </c>
      <c r="O9301" s="0" t="n">
        <v>754</v>
      </c>
      <c r="P9301" s="0" t="n">
        <v>50</v>
      </c>
      <c r="Q9301" s="0" t="n">
        <v>4.9</v>
      </c>
      <c r="R9301" s="0" t="str">
        <f aca="false">INDEX(Lookup!$B$4:$B$18,MATCH(C9301,Lookup!$A$4:$A$18,0))</f>
        <v>New Zealand</v>
      </c>
      <c r="S9301" s="20" t="n">
        <f aca="false">INDEX(Lookup!$D$4:$D$18,MATCH(C9301,Lookup!$A$4:$A$18,0))</f>
        <v>0.59</v>
      </c>
      <c r="T9301" s="21" t="n">
        <f aca="false">ROUND(P9301*S9301,2)</f>
        <v>29.5</v>
      </c>
      <c r="U9301" s="21" t="n">
        <f aca="false">IF(T9301&lt;=10,1,IF(T9301&lt;=20,2,IF(T9301&lt;=30,3,IF(T9301&lt;=40,4,IF(T9301&lt;=50,5,IF(T9301&lt;=100,6,IF(T9301&lt;=250,7,8)))))))</f>
        <v>3</v>
      </c>
      <c r="V9301" s="21" t="n">
        <f aca="false">IF(AND(OR(Dashboard!$T$3="All",R9301=Dashboard!$T$3),OR(Dashboard!$T$4="All",D9301=Dashboard!$T$4)),1,0)</f>
        <v>1</v>
      </c>
      <c r="W9301" s="21" t="n">
        <f aca="false">IF(V9301=1,T9301+ROW()/10000000,0)</f>
        <v>29.5009301</v>
      </c>
    </row>
    <row r="9302" customFormat="false" ht="15" hidden="false" customHeight="false" outlineLevel="0" collapsed="false">
      <c r="A9302" s="0" t="n">
        <v>7003855</v>
      </c>
      <c r="B9302" s="0" t="s">
        <v>19699</v>
      </c>
      <c r="C9302" s="0" t="n">
        <v>148</v>
      </c>
      <c r="D9302" s="0" t="s">
        <v>19688</v>
      </c>
      <c r="E9302" s="0" t="s">
        <v>19700</v>
      </c>
      <c r="F9302" s="0" t="s">
        <v>19695</v>
      </c>
      <c r="G9302" s="0" t="s">
        <v>19696</v>
      </c>
      <c r="H9302" s="0" t="s">
        <v>471</v>
      </c>
      <c r="I9302" s="0" t="s">
        <v>19692</v>
      </c>
      <c r="J9302" s="0" t="s">
        <v>47</v>
      </c>
      <c r="K9302" s="0" t="s">
        <v>47</v>
      </c>
      <c r="L9302" s="0" t="s">
        <v>47</v>
      </c>
      <c r="M9302" s="0" t="s">
        <v>47</v>
      </c>
      <c r="N9302" s="0" t="n">
        <v>3</v>
      </c>
      <c r="O9302" s="0" t="n">
        <v>431</v>
      </c>
      <c r="P9302" s="0" t="n">
        <v>65</v>
      </c>
      <c r="Q9302" s="0" t="n">
        <v>4.1</v>
      </c>
      <c r="R9302" s="0" t="str">
        <f aca="false">INDEX(Lookup!$B$4:$B$18,MATCH(C9302,Lookup!$A$4:$A$18,0))</f>
        <v>New Zealand</v>
      </c>
      <c r="S9302" s="20" t="n">
        <f aca="false">INDEX(Lookup!$D$4:$D$18,MATCH(C9302,Lookup!$A$4:$A$18,0))</f>
        <v>0.59</v>
      </c>
      <c r="T9302" s="21" t="n">
        <f aca="false">ROUND(P9302*S9302,2)</f>
        <v>38.35</v>
      </c>
      <c r="U9302" s="21" t="n">
        <f aca="false">IF(T9302&lt;=10,1,IF(T9302&lt;=20,2,IF(T9302&lt;=30,3,IF(T9302&lt;=40,4,IF(T9302&lt;=50,5,IF(T9302&lt;=100,6,IF(T9302&lt;=250,7,8)))))))</f>
        <v>4</v>
      </c>
      <c r="V9302" s="21" t="n">
        <f aca="false">IF(AND(OR(Dashboard!$T$3="All",R9302=Dashboard!$T$3),OR(Dashboard!$T$4="All",D9302=Dashboard!$T$4)),1,0)</f>
        <v>1</v>
      </c>
      <c r="W9302" s="21" t="n">
        <f aca="false">IF(V9302=1,T9302+ROW()/10000000,0)</f>
        <v>38.3509302</v>
      </c>
    </row>
    <row r="9303" customFormat="false" ht="15" hidden="false" customHeight="false" outlineLevel="0" collapsed="false">
      <c r="A9303" s="0" t="n">
        <v>7000095</v>
      </c>
      <c r="B9303" s="0" t="s">
        <v>19701</v>
      </c>
      <c r="C9303" s="0" t="n">
        <v>148</v>
      </c>
      <c r="D9303" s="0" t="s">
        <v>19688</v>
      </c>
      <c r="E9303" s="0" t="s">
        <v>19702</v>
      </c>
      <c r="F9303" s="0" t="s">
        <v>19703</v>
      </c>
      <c r="G9303" s="0" t="s">
        <v>19704</v>
      </c>
      <c r="H9303" s="0" t="s">
        <v>19705</v>
      </c>
      <c r="I9303" s="0" t="s">
        <v>19692</v>
      </c>
      <c r="J9303" s="0" t="s">
        <v>47</v>
      </c>
      <c r="K9303" s="0" t="s">
        <v>47</v>
      </c>
      <c r="L9303" s="0" t="s">
        <v>47</v>
      </c>
      <c r="M9303" s="0" t="s">
        <v>47</v>
      </c>
      <c r="N9303" s="0" t="n">
        <v>4</v>
      </c>
      <c r="O9303" s="0" t="n">
        <v>598</v>
      </c>
      <c r="P9303" s="0" t="n">
        <v>90</v>
      </c>
      <c r="Q9303" s="0" t="n">
        <v>4.8</v>
      </c>
      <c r="R9303" s="0" t="str">
        <f aca="false">INDEX(Lookup!$B$4:$B$18,MATCH(C9303,Lookup!$A$4:$A$18,0))</f>
        <v>New Zealand</v>
      </c>
      <c r="S9303" s="20" t="n">
        <f aca="false">INDEX(Lookup!$D$4:$D$18,MATCH(C9303,Lookup!$A$4:$A$18,0))</f>
        <v>0.59</v>
      </c>
      <c r="T9303" s="21" t="n">
        <f aca="false">ROUND(P9303*S9303,2)</f>
        <v>53.1</v>
      </c>
      <c r="U9303" s="21" t="n">
        <f aca="false">IF(T9303&lt;=10,1,IF(T9303&lt;=20,2,IF(T9303&lt;=30,3,IF(T9303&lt;=40,4,IF(T9303&lt;=50,5,IF(T9303&lt;=100,6,IF(T9303&lt;=250,7,8)))))))</f>
        <v>6</v>
      </c>
      <c r="V9303" s="21" t="n">
        <f aca="false">IF(AND(OR(Dashboard!$T$3="All",R9303=Dashboard!$T$3),OR(Dashboard!$T$4="All",D9303=Dashboard!$T$4)),1,0)</f>
        <v>1</v>
      </c>
      <c r="W9303" s="21" t="n">
        <f aca="false">IF(V9303=1,T9303+ROW()/10000000,0)</f>
        <v>53.1009303</v>
      </c>
    </row>
    <row r="9304" customFormat="false" ht="15" hidden="false" customHeight="false" outlineLevel="0" collapsed="false">
      <c r="A9304" s="0" t="n">
        <v>7003663</v>
      </c>
      <c r="B9304" s="0" t="s">
        <v>19706</v>
      </c>
      <c r="C9304" s="0" t="n">
        <v>148</v>
      </c>
      <c r="D9304" s="0" t="s">
        <v>19688</v>
      </c>
      <c r="E9304" s="0" t="s">
        <v>19707</v>
      </c>
      <c r="F9304" s="0" t="s">
        <v>19703</v>
      </c>
      <c r="G9304" s="0" t="s">
        <v>19704</v>
      </c>
      <c r="H9304" s="0" t="s">
        <v>19708</v>
      </c>
      <c r="I9304" s="0" t="s">
        <v>19692</v>
      </c>
      <c r="J9304" s="0" t="s">
        <v>47</v>
      </c>
      <c r="K9304" s="0" t="s">
        <v>47</v>
      </c>
      <c r="L9304" s="0" t="s">
        <v>47</v>
      </c>
      <c r="M9304" s="0" t="s">
        <v>47</v>
      </c>
      <c r="N9304" s="0" t="n">
        <v>3</v>
      </c>
      <c r="O9304" s="0" t="n">
        <v>696</v>
      </c>
      <c r="P9304" s="0" t="n">
        <v>60</v>
      </c>
      <c r="Q9304" s="0" t="n">
        <v>4.6</v>
      </c>
      <c r="R9304" s="0" t="str">
        <f aca="false">INDEX(Lookup!$B$4:$B$18,MATCH(C9304,Lookup!$A$4:$A$18,0))</f>
        <v>New Zealand</v>
      </c>
      <c r="S9304" s="20" t="n">
        <f aca="false">INDEX(Lookup!$D$4:$D$18,MATCH(C9304,Lookup!$A$4:$A$18,0))</f>
        <v>0.59</v>
      </c>
      <c r="T9304" s="21" t="n">
        <f aca="false">ROUND(P9304*S9304,2)</f>
        <v>35.4</v>
      </c>
      <c r="U9304" s="21" t="n">
        <f aca="false">IF(T9304&lt;=10,1,IF(T9304&lt;=20,2,IF(T9304&lt;=30,3,IF(T9304&lt;=40,4,IF(T9304&lt;=50,5,IF(T9304&lt;=100,6,IF(T9304&lt;=250,7,8)))))))</f>
        <v>4</v>
      </c>
      <c r="V9304" s="21" t="n">
        <f aca="false">IF(AND(OR(Dashboard!$T$3="All",R9304=Dashboard!$T$3),OR(Dashboard!$T$4="All",D9304=Dashboard!$T$4)),1,0)</f>
        <v>1</v>
      </c>
      <c r="W9304" s="21" t="n">
        <f aca="false">IF(V9304=1,T9304+ROW()/10000000,0)</f>
        <v>35.4009304</v>
      </c>
    </row>
    <row r="9305" customFormat="false" ht="15" hidden="false" customHeight="false" outlineLevel="0" collapsed="false">
      <c r="A9305" s="0" t="n">
        <v>18217279</v>
      </c>
      <c r="B9305" s="0" t="s">
        <v>19709</v>
      </c>
      <c r="C9305" s="0" t="n">
        <v>148</v>
      </c>
      <c r="D9305" s="0" t="s">
        <v>19688</v>
      </c>
      <c r="E9305" s="0" t="s">
        <v>19710</v>
      </c>
      <c r="F9305" s="0" t="s">
        <v>19711</v>
      </c>
      <c r="G9305" s="0" t="s">
        <v>19712</v>
      </c>
      <c r="H9305" s="0" t="s">
        <v>1830</v>
      </c>
      <c r="I9305" s="0" t="s">
        <v>19692</v>
      </c>
      <c r="J9305" s="0" t="s">
        <v>47</v>
      </c>
      <c r="K9305" s="0" t="s">
        <v>47</v>
      </c>
      <c r="L9305" s="0" t="s">
        <v>47</v>
      </c>
      <c r="M9305" s="0" t="s">
        <v>47</v>
      </c>
      <c r="N9305" s="0" t="n">
        <v>1</v>
      </c>
      <c r="O9305" s="0" t="n">
        <v>281</v>
      </c>
      <c r="P9305" s="0" t="n">
        <v>25</v>
      </c>
      <c r="Q9305" s="0" t="n">
        <v>4.9</v>
      </c>
      <c r="R9305" s="0" t="str">
        <f aca="false">INDEX(Lookup!$B$4:$B$18,MATCH(C9305,Lookup!$A$4:$A$18,0))</f>
        <v>New Zealand</v>
      </c>
      <c r="S9305" s="20" t="n">
        <f aca="false">INDEX(Lookup!$D$4:$D$18,MATCH(C9305,Lookup!$A$4:$A$18,0))</f>
        <v>0.59</v>
      </c>
      <c r="T9305" s="21" t="n">
        <f aca="false">ROUND(P9305*S9305,2)</f>
        <v>14.75</v>
      </c>
      <c r="U9305" s="21" t="n">
        <f aca="false">IF(T9305&lt;=10,1,IF(T9305&lt;=20,2,IF(T9305&lt;=30,3,IF(T9305&lt;=40,4,IF(T9305&lt;=50,5,IF(T9305&lt;=100,6,IF(T9305&lt;=250,7,8)))))))</f>
        <v>2</v>
      </c>
      <c r="V9305" s="21" t="n">
        <f aca="false">IF(AND(OR(Dashboard!$T$3="All",R9305=Dashboard!$T$3),OR(Dashboard!$T$4="All",D9305=Dashboard!$T$4)),1,0)</f>
        <v>1</v>
      </c>
      <c r="W9305" s="21" t="n">
        <f aca="false">IF(V9305=1,T9305+ROW()/10000000,0)</f>
        <v>14.7509305</v>
      </c>
    </row>
    <row r="9306" customFormat="false" ht="15" hidden="false" customHeight="false" outlineLevel="0" collapsed="false">
      <c r="A9306" s="0" t="n">
        <v>7005582</v>
      </c>
      <c r="B9306" s="0" t="s">
        <v>19713</v>
      </c>
      <c r="C9306" s="0" t="n">
        <v>148</v>
      </c>
      <c r="D9306" s="0" t="s">
        <v>19688</v>
      </c>
      <c r="E9306" s="0" t="s">
        <v>19714</v>
      </c>
      <c r="F9306" s="0" t="s">
        <v>19715</v>
      </c>
      <c r="G9306" s="0" t="s">
        <v>19716</v>
      </c>
      <c r="H9306" s="0" t="s">
        <v>153</v>
      </c>
      <c r="I9306" s="0" t="s">
        <v>19692</v>
      </c>
      <c r="J9306" s="0" t="s">
        <v>47</v>
      </c>
      <c r="K9306" s="0" t="s">
        <v>47</v>
      </c>
      <c r="L9306" s="0" t="s">
        <v>47</v>
      </c>
      <c r="M9306" s="0" t="s">
        <v>47</v>
      </c>
      <c r="N9306" s="0" t="n">
        <v>3</v>
      </c>
      <c r="O9306" s="0" t="n">
        <v>213</v>
      </c>
      <c r="P9306" s="0" t="n">
        <v>45</v>
      </c>
      <c r="Q9306" s="0" t="n">
        <v>4.5</v>
      </c>
      <c r="R9306" s="0" t="str">
        <f aca="false">INDEX(Lookup!$B$4:$B$18,MATCH(C9306,Lookup!$A$4:$A$18,0))</f>
        <v>New Zealand</v>
      </c>
      <c r="S9306" s="20" t="n">
        <f aca="false">INDEX(Lookup!$D$4:$D$18,MATCH(C9306,Lookup!$A$4:$A$18,0))</f>
        <v>0.59</v>
      </c>
      <c r="T9306" s="21" t="n">
        <f aca="false">ROUND(P9306*S9306,2)</f>
        <v>26.55</v>
      </c>
      <c r="U9306" s="21" t="n">
        <f aca="false">IF(T9306&lt;=10,1,IF(T9306&lt;=20,2,IF(T9306&lt;=30,3,IF(T9306&lt;=40,4,IF(T9306&lt;=50,5,IF(T9306&lt;=100,6,IF(T9306&lt;=250,7,8)))))))</f>
        <v>3</v>
      </c>
      <c r="V9306" s="21" t="n">
        <f aca="false">IF(AND(OR(Dashboard!$T$3="All",R9306=Dashboard!$T$3),OR(Dashboard!$T$4="All",D9306=Dashboard!$T$4)),1,0)</f>
        <v>1</v>
      </c>
      <c r="W9306" s="21" t="n">
        <f aca="false">IF(V9306=1,T9306+ROW()/10000000,0)</f>
        <v>26.5509306</v>
      </c>
    </row>
    <row r="9307" customFormat="false" ht="15" hidden="false" customHeight="false" outlineLevel="0" collapsed="false">
      <c r="A9307" s="0" t="n">
        <v>18419011</v>
      </c>
      <c r="B9307" s="0" t="s">
        <v>19717</v>
      </c>
      <c r="C9307" s="0" t="n">
        <v>148</v>
      </c>
      <c r="D9307" s="0" t="s">
        <v>19688</v>
      </c>
      <c r="E9307" s="0" t="s">
        <v>19718</v>
      </c>
      <c r="F9307" s="0" t="s">
        <v>19719</v>
      </c>
      <c r="G9307" s="0" t="s">
        <v>19720</v>
      </c>
      <c r="H9307" s="0" t="s">
        <v>19721</v>
      </c>
      <c r="I9307" s="0" t="s">
        <v>19692</v>
      </c>
      <c r="J9307" s="0" t="s">
        <v>47</v>
      </c>
      <c r="K9307" s="0" t="s">
        <v>47</v>
      </c>
      <c r="L9307" s="0" t="s">
        <v>47</v>
      </c>
      <c r="M9307" s="0" t="s">
        <v>47</v>
      </c>
      <c r="N9307" s="0" t="n">
        <v>4</v>
      </c>
      <c r="O9307" s="0" t="n">
        <v>61</v>
      </c>
      <c r="P9307" s="0" t="n">
        <v>90</v>
      </c>
      <c r="Q9307" s="0" t="n">
        <v>4.2</v>
      </c>
      <c r="R9307" s="0" t="str">
        <f aca="false">INDEX(Lookup!$B$4:$B$18,MATCH(C9307,Lookup!$A$4:$A$18,0))</f>
        <v>New Zealand</v>
      </c>
      <c r="S9307" s="20" t="n">
        <f aca="false">INDEX(Lookup!$D$4:$D$18,MATCH(C9307,Lookup!$A$4:$A$18,0))</f>
        <v>0.59</v>
      </c>
      <c r="T9307" s="21" t="n">
        <f aca="false">ROUND(P9307*S9307,2)</f>
        <v>53.1</v>
      </c>
      <c r="U9307" s="21" t="n">
        <f aca="false">IF(T9307&lt;=10,1,IF(T9307&lt;=20,2,IF(T9307&lt;=30,3,IF(T9307&lt;=40,4,IF(T9307&lt;=50,5,IF(T9307&lt;=100,6,IF(T9307&lt;=250,7,8)))))))</f>
        <v>6</v>
      </c>
      <c r="V9307" s="21" t="n">
        <f aca="false">IF(AND(OR(Dashboard!$T$3="All",R9307=Dashboard!$T$3),OR(Dashboard!$T$4="All",D9307=Dashboard!$T$4)),1,0)</f>
        <v>1</v>
      </c>
      <c r="W9307" s="21" t="n">
        <f aca="false">IF(V9307=1,T9307+ROW()/10000000,0)</f>
        <v>53.1009307</v>
      </c>
    </row>
    <row r="9308" customFormat="false" ht="15" hidden="false" customHeight="false" outlineLevel="0" collapsed="false">
      <c r="A9308" s="0" t="n">
        <v>7001208</v>
      </c>
      <c r="B9308" s="0" t="s">
        <v>19722</v>
      </c>
      <c r="C9308" s="0" t="n">
        <v>148</v>
      </c>
      <c r="D9308" s="0" t="s">
        <v>19688</v>
      </c>
      <c r="E9308" s="0" t="s">
        <v>19723</v>
      </c>
      <c r="F9308" s="0" t="s">
        <v>19724</v>
      </c>
      <c r="G9308" s="0" t="s">
        <v>19725</v>
      </c>
      <c r="H9308" s="0" t="s">
        <v>6502</v>
      </c>
      <c r="I9308" s="0" t="s">
        <v>19692</v>
      </c>
      <c r="J9308" s="0" t="s">
        <v>47</v>
      </c>
      <c r="K9308" s="0" t="s">
        <v>47</v>
      </c>
      <c r="L9308" s="0" t="s">
        <v>47</v>
      </c>
      <c r="M9308" s="0" t="s">
        <v>47</v>
      </c>
      <c r="N9308" s="0" t="n">
        <v>4</v>
      </c>
      <c r="O9308" s="0" t="n">
        <v>402</v>
      </c>
      <c r="P9308" s="0" t="n">
        <v>100</v>
      </c>
      <c r="Q9308" s="0" t="n">
        <v>2.3</v>
      </c>
      <c r="R9308" s="0" t="str">
        <f aca="false">INDEX(Lookup!$B$4:$B$18,MATCH(C9308,Lookup!$A$4:$A$18,0))</f>
        <v>New Zealand</v>
      </c>
      <c r="S9308" s="20" t="n">
        <f aca="false">INDEX(Lookup!$D$4:$D$18,MATCH(C9308,Lookup!$A$4:$A$18,0))</f>
        <v>0.59</v>
      </c>
      <c r="T9308" s="21" t="n">
        <f aca="false">ROUND(P9308*S9308,2)</f>
        <v>59</v>
      </c>
      <c r="U9308" s="21" t="n">
        <f aca="false">IF(T9308&lt;=10,1,IF(T9308&lt;=20,2,IF(T9308&lt;=30,3,IF(T9308&lt;=40,4,IF(T9308&lt;=50,5,IF(T9308&lt;=100,6,IF(T9308&lt;=250,7,8)))))))</f>
        <v>6</v>
      </c>
      <c r="V9308" s="21" t="n">
        <f aca="false">IF(AND(OR(Dashboard!$T$3="All",R9308=Dashboard!$T$3),OR(Dashboard!$T$4="All",D9308=Dashboard!$T$4)),1,0)</f>
        <v>1</v>
      </c>
      <c r="W9308" s="21" t="n">
        <f aca="false">IF(V9308=1,T9308+ROW()/10000000,0)</f>
        <v>59.0009308</v>
      </c>
    </row>
    <row r="9309" customFormat="false" ht="15" hidden="false" customHeight="false" outlineLevel="0" collapsed="false">
      <c r="A9309" s="0" t="n">
        <v>7005979</v>
      </c>
      <c r="B9309" s="0" t="s">
        <v>19726</v>
      </c>
      <c r="C9309" s="0" t="n">
        <v>148</v>
      </c>
      <c r="D9309" s="0" t="s">
        <v>19688</v>
      </c>
      <c r="E9309" s="0" t="s">
        <v>19727</v>
      </c>
      <c r="F9309" s="0" t="s">
        <v>19728</v>
      </c>
      <c r="G9309" s="0" t="s">
        <v>19729</v>
      </c>
      <c r="H9309" s="0" t="s">
        <v>19730</v>
      </c>
      <c r="I9309" s="0" t="s">
        <v>19692</v>
      </c>
      <c r="J9309" s="0" t="s">
        <v>47</v>
      </c>
      <c r="K9309" s="0" t="s">
        <v>47</v>
      </c>
      <c r="L9309" s="0" t="s">
        <v>47</v>
      </c>
      <c r="M9309" s="0" t="s">
        <v>47</v>
      </c>
      <c r="N9309" s="0" t="n">
        <v>3</v>
      </c>
      <c r="O9309" s="0" t="n">
        <v>223</v>
      </c>
      <c r="P9309" s="0" t="n">
        <v>50</v>
      </c>
      <c r="Q9309" s="0" t="n">
        <v>4.4</v>
      </c>
      <c r="R9309" s="0" t="str">
        <f aca="false">INDEX(Lookup!$B$4:$B$18,MATCH(C9309,Lookup!$A$4:$A$18,0))</f>
        <v>New Zealand</v>
      </c>
      <c r="S9309" s="20" t="n">
        <f aca="false">INDEX(Lookup!$D$4:$D$18,MATCH(C9309,Lookup!$A$4:$A$18,0))</f>
        <v>0.59</v>
      </c>
      <c r="T9309" s="21" t="n">
        <f aca="false">ROUND(P9309*S9309,2)</f>
        <v>29.5</v>
      </c>
      <c r="U9309" s="21" t="n">
        <f aca="false">IF(T9309&lt;=10,1,IF(T9309&lt;=20,2,IF(T9309&lt;=30,3,IF(T9309&lt;=40,4,IF(T9309&lt;=50,5,IF(T9309&lt;=100,6,IF(T9309&lt;=250,7,8)))))))</f>
        <v>3</v>
      </c>
      <c r="V9309" s="21" t="n">
        <f aca="false">IF(AND(OR(Dashboard!$T$3="All",R9309=Dashboard!$T$3),OR(Dashboard!$T$4="All",D9309=Dashboard!$T$4)),1,0)</f>
        <v>1</v>
      </c>
      <c r="W9309" s="21" t="n">
        <f aca="false">IF(V9309=1,T9309+ROW()/10000000,0)</f>
        <v>29.5009309</v>
      </c>
    </row>
    <row r="9310" customFormat="false" ht="15" hidden="false" customHeight="false" outlineLevel="0" collapsed="false">
      <c r="A9310" s="0" t="n">
        <v>7000992</v>
      </c>
      <c r="B9310" s="0" t="s">
        <v>19731</v>
      </c>
      <c r="C9310" s="0" t="n">
        <v>148</v>
      </c>
      <c r="D9310" s="0" t="s">
        <v>19688</v>
      </c>
      <c r="E9310" s="0" t="s">
        <v>19732</v>
      </c>
      <c r="F9310" s="0" t="s">
        <v>19733</v>
      </c>
      <c r="G9310" s="0" t="s">
        <v>19734</v>
      </c>
      <c r="H9310" s="0" t="s">
        <v>69</v>
      </c>
      <c r="I9310" s="0" t="s">
        <v>19692</v>
      </c>
      <c r="J9310" s="0" t="s">
        <v>47</v>
      </c>
      <c r="K9310" s="0" t="s">
        <v>47</v>
      </c>
      <c r="L9310" s="0" t="s">
        <v>47</v>
      </c>
      <c r="M9310" s="0" t="s">
        <v>47</v>
      </c>
      <c r="N9310" s="0" t="n">
        <v>2</v>
      </c>
      <c r="O9310" s="0" t="n">
        <v>212</v>
      </c>
      <c r="P9310" s="0" t="n">
        <v>35</v>
      </c>
      <c r="Q9310" s="0" t="n">
        <v>4.3</v>
      </c>
      <c r="R9310" s="0" t="str">
        <f aca="false">INDEX(Lookup!$B$4:$B$18,MATCH(C9310,Lookup!$A$4:$A$18,0))</f>
        <v>New Zealand</v>
      </c>
      <c r="S9310" s="20" t="n">
        <f aca="false">INDEX(Lookup!$D$4:$D$18,MATCH(C9310,Lookup!$A$4:$A$18,0))</f>
        <v>0.59</v>
      </c>
      <c r="T9310" s="21" t="n">
        <f aca="false">ROUND(P9310*S9310,2)</f>
        <v>20.65</v>
      </c>
      <c r="U9310" s="21" t="n">
        <f aca="false">IF(T9310&lt;=10,1,IF(T9310&lt;=20,2,IF(T9310&lt;=30,3,IF(T9310&lt;=40,4,IF(T9310&lt;=50,5,IF(T9310&lt;=100,6,IF(T9310&lt;=250,7,8)))))))</f>
        <v>3</v>
      </c>
      <c r="V9310" s="21" t="n">
        <f aca="false">IF(AND(OR(Dashboard!$T$3="All",R9310=Dashboard!$T$3),OR(Dashboard!$T$4="All",D9310=Dashboard!$T$4)),1,0)</f>
        <v>1</v>
      </c>
      <c r="W9310" s="21" t="n">
        <f aca="false">IF(V9310=1,T9310+ROW()/10000000,0)</f>
        <v>20.650931</v>
      </c>
    </row>
    <row r="9311" customFormat="false" ht="15" hidden="false" customHeight="false" outlineLevel="0" collapsed="false">
      <c r="A9311" s="0" t="n">
        <v>7001660</v>
      </c>
      <c r="B9311" s="0" t="s">
        <v>19735</v>
      </c>
      <c r="C9311" s="0" t="n">
        <v>148</v>
      </c>
      <c r="D9311" s="0" t="s">
        <v>19688</v>
      </c>
      <c r="E9311" s="0" t="s">
        <v>19736</v>
      </c>
      <c r="F9311" s="0" t="s">
        <v>19733</v>
      </c>
      <c r="G9311" s="0" t="s">
        <v>19734</v>
      </c>
      <c r="H9311" s="0" t="s">
        <v>2760</v>
      </c>
      <c r="I9311" s="0" t="s">
        <v>19692</v>
      </c>
      <c r="J9311" s="0" t="s">
        <v>47</v>
      </c>
      <c r="K9311" s="0" t="s">
        <v>47</v>
      </c>
      <c r="L9311" s="0" t="s">
        <v>47</v>
      </c>
      <c r="M9311" s="0" t="s">
        <v>47</v>
      </c>
      <c r="N9311" s="0" t="n">
        <v>3</v>
      </c>
      <c r="O9311" s="0" t="n">
        <v>381</v>
      </c>
      <c r="P9311" s="0" t="n">
        <v>60</v>
      </c>
      <c r="Q9311" s="0" t="n">
        <v>4</v>
      </c>
      <c r="R9311" s="0" t="str">
        <f aca="false">INDEX(Lookup!$B$4:$B$18,MATCH(C9311,Lookup!$A$4:$A$18,0))</f>
        <v>New Zealand</v>
      </c>
      <c r="S9311" s="20" t="n">
        <f aca="false">INDEX(Lookup!$D$4:$D$18,MATCH(C9311,Lookup!$A$4:$A$18,0))</f>
        <v>0.59</v>
      </c>
      <c r="T9311" s="21" t="n">
        <f aca="false">ROUND(P9311*S9311,2)</f>
        <v>35.4</v>
      </c>
      <c r="U9311" s="21" t="n">
        <f aca="false">IF(T9311&lt;=10,1,IF(T9311&lt;=20,2,IF(T9311&lt;=30,3,IF(T9311&lt;=40,4,IF(T9311&lt;=50,5,IF(T9311&lt;=100,6,IF(T9311&lt;=250,7,8)))))))</f>
        <v>4</v>
      </c>
      <c r="V9311" s="21" t="n">
        <f aca="false">IF(AND(OR(Dashboard!$T$3="All",R9311=Dashboard!$T$3),OR(Dashboard!$T$4="All",D9311=Dashboard!$T$4)),1,0)</f>
        <v>1</v>
      </c>
      <c r="W9311" s="21" t="n">
        <f aca="false">IF(V9311=1,T9311+ROW()/10000000,0)</f>
        <v>35.4009311</v>
      </c>
    </row>
    <row r="9312" customFormat="false" ht="15" hidden="false" customHeight="false" outlineLevel="0" collapsed="false">
      <c r="A9312" s="0" t="n">
        <v>7006107</v>
      </c>
      <c r="B9312" s="0" t="s">
        <v>19737</v>
      </c>
      <c r="C9312" s="0" t="n">
        <v>148</v>
      </c>
      <c r="D9312" s="0" t="s">
        <v>19688</v>
      </c>
      <c r="E9312" s="0" t="s">
        <v>19738</v>
      </c>
      <c r="F9312" s="0" t="s">
        <v>19733</v>
      </c>
      <c r="G9312" s="0" t="s">
        <v>19734</v>
      </c>
      <c r="H9312" s="0" t="s">
        <v>19739</v>
      </c>
      <c r="I9312" s="0" t="s">
        <v>19692</v>
      </c>
      <c r="J9312" s="0" t="s">
        <v>47</v>
      </c>
      <c r="K9312" s="0" t="s">
        <v>47</v>
      </c>
      <c r="L9312" s="0" t="s">
        <v>47</v>
      </c>
      <c r="M9312" s="0" t="s">
        <v>47</v>
      </c>
      <c r="N9312" s="0" t="n">
        <v>4</v>
      </c>
      <c r="O9312" s="0" t="n">
        <v>271</v>
      </c>
      <c r="P9312" s="0" t="n">
        <v>90</v>
      </c>
      <c r="Q9312" s="0" t="n">
        <v>4.2</v>
      </c>
      <c r="R9312" s="0" t="str">
        <f aca="false">INDEX(Lookup!$B$4:$B$18,MATCH(C9312,Lookup!$A$4:$A$18,0))</f>
        <v>New Zealand</v>
      </c>
      <c r="S9312" s="20" t="n">
        <f aca="false">INDEX(Lookup!$D$4:$D$18,MATCH(C9312,Lookup!$A$4:$A$18,0))</f>
        <v>0.59</v>
      </c>
      <c r="T9312" s="21" t="n">
        <f aca="false">ROUND(P9312*S9312,2)</f>
        <v>53.1</v>
      </c>
      <c r="U9312" s="21" t="n">
        <f aca="false">IF(T9312&lt;=10,1,IF(T9312&lt;=20,2,IF(T9312&lt;=30,3,IF(T9312&lt;=40,4,IF(T9312&lt;=50,5,IF(T9312&lt;=100,6,IF(T9312&lt;=250,7,8)))))))</f>
        <v>6</v>
      </c>
      <c r="V9312" s="21" t="n">
        <f aca="false">IF(AND(OR(Dashboard!$T$3="All",R9312=Dashboard!$T$3),OR(Dashboard!$T$4="All",D9312=Dashboard!$T$4)),1,0)</f>
        <v>1</v>
      </c>
      <c r="W9312" s="21" t="n">
        <f aca="false">IF(V9312=1,T9312+ROW()/10000000,0)</f>
        <v>53.1009312</v>
      </c>
    </row>
    <row r="9313" customFormat="false" ht="15" hidden="false" customHeight="false" outlineLevel="0" collapsed="false">
      <c r="A9313" s="0" t="n">
        <v>18383350</v>
      </c>
      <c r="B9313" s="0" t="s">
        <v>19740</v>
      </c>
      <c r="C9313" s="0" t="n">
        <v>148</v>
      </c>
      <c r="D9313" s="0" t="s">
        <v>19688</v>
      </c>
      <c r="E9313" s="0" t="s">
        <v>19741</v>
      </c>
      <c r="F9313" s="0" t="s">
        <v>19742</v>
      </c>
      <c r="G9313" s="0" t="s">
        <v>19743</v>
      </c>
      <c r="H9313" s="0" t="s">
        <v>19744</v>
      </c>
      <c r="I9313" s="0" t="s">
        <v>19692</v>
      </c>
      <c r="J9313" s="0" t="s">
        <v>47</v>
      </c>
      <c r="K9313" s="0" t="s">
        <v>47</v>
      </c>
      <c r="L9313" s="0" t="s">
        <v>47</v>
      </c>
      <c r="M9313" s="0" t="s">
        <v>47</v>
      </c>
      <c r="N9313" s="0" t="n">
        <v>4</v>
      </c>
      <c r="O9313" s="0" t="n">
        <v>86</v>
      </c>
      <c r="P9313" s="0" t="n">
        <v>70</v>
      </c>
      <c r="Q9313" s="0" t="n">
        <v>3.5</v>
      </c>
      <c r="R9313" s="0" t="str">
        <f aca="false">INDEX(Lookup!$B$4:$B$18,MATCH(C9313,Lookup!$A$4:$A$18,0))</f>
        <v>New Zealand</v>
      </c>
      <c r="S9313" s="20" t="n">
        <f aca="false">INDEX(Lookup!$D$4:$D$18,MATCH(C9313,Lookup!$A$4:$A$18,0))</f>
        <v>0.59</v>
      </c>
      <c r="T9313" s="21" t="n">
        <f aca="false">ROUND(P9313*S9313,2)</f>
        <v>41.3</v>
      </c>
      <c r="U9313" s="21" t="n">
        <f aca="false">IF(T9313&lt;=10,1,IF(T9313&lt;=20,2,IF(T9313&lt;=30,3,IF(T9313&lt;=40,4,IF(T9313&lt;=50,5,IF(T9313&lt;=100,6,IF(T9313&lt;=250,7,8)))))))</f>
        <v>5</v>
      </c>
      <c r="V9313" s="21" t="n">
        <f aca="false">IF(AND(OR(Dashboard!$T$3="All",R9313=Dashboard!$T$3),OR(Dashboard!$T$4="All",D9313=Dashboard!$T$4)),1,0)</f>
        <v>1</v>
      </c>
      <c r="W9313" s="21" t="n">
        <f aca="false">IF(V9313=1,T9313+ROW()/10000000,0)</f>
        <v>41.3009313</v>
      </c>
    </row>
    <row r="9314" customFormat="false" ht="15" hidden="false" customHeight="false" outlineLevel="0" collapsed="false">
      <c r="A9314" s="0" t="n">
        <v>18450836</v>
      </c>
      <c r="B9314" s="0" t="s">
        <v>19745</v>
      </c>
      <c r="C9314" s="0" t="n">
        <v>148</v>
      </c>
      <c r="D9314" s="0" t="s">
        <v>19688</v>
      </c>
      <c r="E9314" s="0" t="s">
        <v>19746</v>
      </c>
      <c r="F9314" s="0" t="s">
        <v>19747</v>
      </c>
      <c r="G9314" s="0" t="s">
        <v>19748</v>
      </c>
      <c r="H9314" s="0" t="s">
        <v>153</v>
      </c>
      <c r="I9314" s="0" t="s">
        <v>19692</v>
      </c>
      <c r="J9314" s="0" t="s">
        <v>47</v>
      </c>
      <c r="K9314" s="0" t="s">
        <v>47</v>
      </c>
      <c r="L9314" s="0" t="s">
        <v>47</v>
      </c>
      <c r="M9314" s="0" t="s">
        <v>47</v>
      </c>
      <c r="N9314" s="0" t="n">
        <v>3</v>
      </c>
      <c r="O9314" s="0" t="n">
        <v>31</v>
      </c>
      <c r="P9314" s="0" t="n">
        <v>50</v>
      </c>
      <c r="Q9314" s="0" t="n">
        <v>4</v>
      </c>
      <c r="R9314" s="0" t="str">
        <f aca="false">INDEX(Lookup!$B$4:$B$18,MATCH(C9314,Lookup!$A$4:$A$18,0))</f>
        <v>New Zealand</v>
      </c>
      <c r="S9314" s="20" t="n">
        <f aca="false">INDEX(Lookup!$D$4:$D$18,MATCH(C9314,Lookup!$A$4:$A$18,0))</f>
        <v>0.59</v>
      </c>
      <c r="T9314" s="21" t="n">
        <f aca="false">ROUND(P9314*S9314,2)</f>
        <v>29.5</v>
      </c>
      <c r="U9314" s="21" t="n">
        <f aca="false">IF(T9314&lt;=10,1,IF(T9314&lt;=20,2,IF(T9314&lt;=30,3,IF(T9314&lt;=40,4,IF(T9314&lt;=50,5,IF(T9314&lt;=100,6,IF(T9314&lt;=250,7,8)))))))</f>
        <v>3</v>
      </c>
      <c r="V9314" s="21" t="n">
        <f aca="false">IF(AND(OR(Dashboard!$T$3="All",R9314=Dashboard!$T$3),OR(Dashboard!$T$4="All",D9314=Dashboard!$T$4)),1,0)</f>
        <v>1</v>
      </c>
      <c r="W9314" s="21" t="n">
        <f aca="false">IF(V9314=1,T9314+ROW()/10000000,0)</f>
        <v>29.5009314</v>
      </c>
    </row>
    <row r="9315" customFormat="false" ht="15" hidden="false" customHeight="false" outlineLevel="0" collapsed="false">
      <c r="A9315" s="0" t="n">
        <v>7006871</v>
      </c>
      <c r="B9315" s="0" t="s">
        <v>19749</v>
      </c>
      <c r="C9315" s="0" t="n">
        <v>148</v>
      </c>
      <c r="D9315" s="0" t="s">
        <v>19688</v>
      </c>
      <c r="E9315" s="0" t="s">
        <v>19750</v>
      </c>
      <c r="F9315" s="0" t="s">
        <v>19751</v>
      </c>
      <c r="G9315" s="0" t="s">
        <v>19752</v>
      </c>
      <c r="H9315" s="0" t="s">
        <v>19753</v>
      </c>
      <c r="I9315" s="0" t="s">
        <v>19692</v>
      </c>
      <c r="J9315" s="0" t="s">
        <v>47</v>
      </c>
      <c r="K9315" s="0" t="s">
        <v>47</v>
      </c>
      <c r="L9315" s="0" t="s">
        <v>47</v>
      </c>
      <c r="M9315" s="0" t="s">
        <v>47</v>
      </c>
      <c r="N9315" s="0" t="n">
        <v>3</v>
      </c>
      <c r="O9315" s="0" t="n">
        <v>166</v>
      </c>
      <c r="P9315" s="0" t="n">
        <v>55</v>
      </c>
      <c r="Q9315" s="0" t="n">
        <v>4.5</v>
      </c>
      <c r="R9315" s="0" t="str">
        <f aca="false">INDEX(Lookup!$B$4:$B$18,MATCH(C9315,Lookup!$A$4:$A$18,0))</f>
        <v>New Zealand</v>
      </c>
      <c r="S9315" s="20" t="n">
        <f aca="false">INDEX(Lookup!$D$4:$D$18,MATCH(C9315,Lookup!$A$4:$A$18,0))</f>
        <v>0.59</v>
      </c>
      <c r="T9315" s="21" t="n">
        <f aca="false">ROUND(P9315*S9315,2)</f>
        <v>32.45</v>
      </c>
      <c r="U9315" s="21" t="n">
        <f aca="false">IF(T9315&lt;=10,1,IF(T9315&lt;=20,2,IF(T9315&lt;=30,3,IF(T9315&lt;=40,4,IF(T9315&lt;=50,5,IF(T9315&lt;=100,6,IF(T9315&lt;=250,7,8)))))))</f>
        <v>4</v>
      </c>
      <c r="V9315" s="21" t="n">
        <f aca="false">IF(AND(OR(Dashboard!$T$3="All",R9315=Dashboard!$T$3),OR(Dashboard!$T$4="All",D9315=Dashboard!$T$4)),1,0)</f>
        <v>1</v>
      </c>
      <c r="W9315" s="21" t="n">
        <f aca="false">IF(V9315=1,T9315+ROW()/10000000,0)</f>
        <v>32.4509315</v>
      </c>
    </row>
    <row r="9316" customFormat="false" ht="15" hidden="false" customHeight="false" outlineLevel="0" collapsed="false">
      <c r="A9316" s="0" t="n">
        <v>7006421</v>
      </c>
      <c r="B9316" s="0" t="s">
        <v>19754</v>
      </c>
      <c r="C9316" s="0" t="n">
        <v>148</v>
      </c>
      <c r="D9316" s="0" t="s">
        <v>19688</v>
      </c>
      <c r="E9316" s="0" t="s">
        <v>19755</v>
      </c>
      <c r="F9316" s="0" t="s">
        <v>19756</v>
      </c>
      <c r="G9316" s="0" t="s">
        <v>19757</v>
      </c>
      <c r="H9316" s="0" t="s">
        <v>19758</v>
      </c>
      <c r="I9316" s="0" t="s">
        <v>19692</v>
      </c>
      <c r="J9316" s="0" t="s">
        <v>47</v>
      </c>
      <c r="K9316" s="0" t="s">
        <v>47</v>
      </c>
      <c r="L9316" s="0" t="s">
        <v>47</v>
      </c>
      <c r="M9316" s="0" t="s">
        <v>47</v>
      </c>
      <c r="N9316" s="0" t="n">
        <v>3</v>
      </c>
      <c r="O9316" s="0" t="n">
        <v>414</v>
      </c>
      <c r="P9316" s="0" t="n">
        <v>60</v>
      </c>
      <c r="Q9316" s="0" t="n">
        <v>4</v>
      </c>
      <c r="R9316" s="0" t="str">
        <f aca="false">INDEX(Lookup!$B$4:$B$18,MATCH(C9316,Lookup!$A$4:$A$18,0))</f>
        <v>New Zealand</v>
      </c>
      <c r="S9316" s="20" t="n">
        <f aca="false">INDEX(Lookup!$D$4:$D$18,MATCH(C9316,Lookup!$A$4:$A$18,0))</f>
        <v>0.59</v>
      </c>
      <c r="T9316" s="21" t="n">
        <f aca="false">ROUND(P9316*S9316,2)</f>
        <v>35.4</v>
      </c>
      <c r="U9316" s="21" t="n">
        <f aca="false">IF(T9316&lt;=10,1,IF(T9316&lt;=20,2,IF(T9316&lt;=30,3,IF(T9316&lt;=40,4,IF(T9316&lt;=50,5,IF(T9316&lt;=100,6,IF(T9316&lt;=250,7,8)))))))</f>
        <v>4</v>
      </c>
      <c r="V9316" s="21" t="n">
        <f aca="false">IF(AND(OR(Dashboard!$T$3="All",R9316=Dashboard!$T$3),OR(Dashboard!$T$4="All",D9316=Dashboard!$T$4)),1,0)</f>
        <v>1</v>
      </c>
      <c r="W9316" s="21" t="n">
        <f aca="false">IF(V9316=1,T9316+ROW()/10000000,0)</f>
        <v>35.4009316</v>
      </c>
    </row>
    <row r="9317" customFormat="false" ht="15" hidden="false" customHeight="false" outlineLevel="0" collapsed="false">
      <c r="A9317" s="0" t="n">
        <v>7001670</v>
      </c>
      <c r="B9317" s="0" t="s">
        <v>19759</v>
      </c>
      <c r="C9317" s="0" t="n">
        <v>148</v>
      </c>
      <c r="D9317" s="0" t="s">
        <v>19688</v>
      </c>
      <c r="E9317" s="0" t="s">
        <v>19760</v>
      </c>
      <c r="F9317" s="0" t="s">
        <v>19761</v>
      </c>
      <c r="G9317" s="0" t="s">
        <v>19762</v>
      </c>
      <c r="H9317" s="0" t="s">
        <v>6502</v>
      </c>
      <c r="I9317" s="0" t="s">
        <v>19692</v>
      </c>
      <c r="J9317" s="0" t="s">
        <v>47</v>
      </c>
      <c r="K9317" s="0" t="s">
        <v>47</v>
      </c>
      <c r="L9317" s="0" t="s">
        <v>47</v>
      </c>
      <c r="M9317" s="0" t="s">
        <v>47</v>
      </c>
      <c r="N9317" s="0" t="n">
        <v>4</v>
      </c>
      <c r="O9317" s="0" t="n">
        <v>412</v>
      </c>
      <c r="P9317" s="0" t="n">
        <v>190</v>
      </c>
      <c r="Q9317" s="0" t="n">
        <v>4.7</v>
      </c>
      <c r="R9317" s="0" t="str">
        <f aca="false">INDEX(Lookup!$B$4:$B$18,MATCH(C9317,Lookup!$A$4:$A$18,0))</f>
        <v>New Zealand</v>
      </c>
      <c r="S9317" s="20" t="n">
        <f aca="false">INDEX(Lookup!$D$4:$D$18,MATCH(C9317,Lookup!$A$4:$A$18,0))</f>
        <v>0.59</v>
      </c>
      <c r="T9317" s="21" t="n">
        <f aca="false">ROUND(P9317*S9317,2)</f>
        <v>112.1</v>
      </c>
      <c r="U9317" s="21" t="n">
        <f aca="false">IF(T9317&lt;=10,1,IF(T9317&lt;=20,2,IF(T9317&lt;=30,3,IF(T9317&lt;=40,4,IF(T9317&lt;=50,5,IF(T9317&lt;=100,6,IF(T9317&lt;=250,7,8)))))))</f>
        <v>7</v>
      </c>
      <c r="V9317" s="21" t="n">
        <f aca="false">IF(AND(OR(Dashboard!$T$3="All",R9317=Dashboard!$T$3),OR(Dashboard!$T$4="All",D9317=Dashboard!$T$4)),1,0)</f>
        <v>1</v>
      </c>
      <c r="W9317" s="21" t="n">
        <f aca="false">IF(V9317=1,T9317+ROW()/10000000,0)</f>
        <v>112.1009317</v>
      </c>
    </row>
    <row r="9318" customFormat="false" ht="15" hidden="false" customHeight="false" outlineLevel="0" collapsed="false">
      <c r="A9318" s="0" t="n">
        <v>7003682</v>
      </c>
      <c r="B9318" s="0" t="s">
        <v>19763</v>
      </c>
      <c r="C9318" s="0" t="n">
        <v>148</v>
      </c>
      <c r="D9318" s="0" t="s">
        <v>19688</v>
      </c>
      <c r="E9318" s="0" t="s">
        <v>19764</v>
      </c>
      <c r="F9318" s="0" t="s">
        <v>19765</v>
      </c>
      <c r="G9318" s="0" t="s">
        <v>19766</v>
      </c>
      <c r="H9318" s="0" t="s">
        <v>177</v>
      </c>
      <c r="I9318" s="0" t="s">
        <v>19692</v>
      </c>
      <c r="J9318" s="0" t="s">
        <v>47</v>
      </c>
      <c r="K9318" s="0" t="s">
        <v>47</v>
      </c>
      <c r="L9318" s="0" t="s">
        <v>47</v>
      </c>
      <c r="M9318" s="0" t="s">
        <v>47</v>
      </c>
      <c r="N9318" s="0" t="n">
        <v>4</v>
      </c>
      <c r="O9318" s="0" t="n">
        <v>413</v>
      </c>
      <c r="P9318" s="0" t="n">
        <v>120</v>
      </c>
      <c r="Q9318" s="0" t="n">
        <v>4.6</v>
      </c>
      <c r="R9318" s="0" t="str">
        <f aca="false">INDEX(Lookup!$B$4:$B$18,MATCH(C9318,Lookup!$A$4:$A$18,0))</f>
        <v>New Zealand</v>
      </c>
      <c r="S9318" s="20" t="n">
        <f aca="false">INDEX(Lookup!$D$4:$D$18,MATCH(C9318,Lookup!$A$4:$A$18,0))</f>
        <v>0.59</v>
      </c>
      <c r="T9318" s="21" t="n">
        <f aca="false">ROUND(P9318*S9318,2)</f>
        <v>70.8</v>
      </c>
      <c r="U9318" s="21" t="n">
        <f aca="false">IF(T9318&lt;=10,1,IF(T9318&lt;=20,2,IF(T9318&lt;=30,3,IF(T9318&lt;=40,4,IF(T9318&lt;=50,5,IF(T9318&lt;=100,6,IF(T9318&lt;=250,7,8)))))))</f>
        <v>6</v>
      </c>
      <c r="V9318" s="21" t="n">
        <f aca="false">IF(AND(OR(Dashboard!$T$3="All",R9318=Dashboard!$T$3),OR(Dashboard!$T$4="All",D9318=Dashboard!$T$4)),1,0)</f>
        <v>1</v>
      </c>
      <c r="W9318" s="21" t="n">
        <f aca="false">IF(V9318=1,T9318+ROW()/10000000,0)</f>
        <v>70.8009318</v>
      </c>
    </row>
    <row r="9319" customFormat="false" ht="15" hidden="false" customHeight="false" outlineLevel="0" collapsed="false">
      <c r="A9319" s="0" t="n">
        <v>7100468</v>
      </c>
      <c r="B9319" s="0" t="s">
        <v>19767</v>
      </c>
      <c r="C9319" s="0" t="n">
        <v>148</v>
      </c>
      <c r="D9319" s="0" t="s">
        <v>19768</v>
      </c>
      <c r="E9319" s="0" t="s">
        <v>19769</v>
      </c>
      <c r="F9319" s="0" t="s">
        <v>19770</v>
      </c>
      <c r="G9319" s="0" t="s">
        <v>19771</v>
      </c>
      <c r="H9319" s="0" t="s">
        <v>19772</v>
      </c>
      <c r="I9319" s="0" t="s">
        <v>19692</v>
      </c>
      <c r="J9319" s="0" t="s">
        <v>47</v>
      </c>
      <c r="K9319" s="0" t="s">
        <v>47</v>
      </c>
      <c r="L9319" s="0" t="s">
        <v>47</v>
      </c>
      <c r="M9319" s="0" t="s">
        <v>47</v>
      </c>
      <c r="N9319" s="0" t="n">
        <v>3</v>
      </c>
      <c r="O9319" s="0" t="n">
        <v>127</v>
      </c>
      <c r="P9319" s="0" t="n">
        <v>50</v>
      </c>
      <c r="Q9319" s="0" t="n">
        <v>4.3</v>
      </c>
      <c r="R9319" s="0" t="str">
        <f aca="false">INDEX(Lookup!$B$4:$B$18,MATCH(C9319,Lookup!$A$4:$A$18,0))</f>
        <v>New Zealand</v>
      </c>
      <c r="S9319" s="20" t="n">
        <f aca="false">INDEX(Lookup!$D$4:$D$18,MATCH(C9319,Lookup!$A$4:$A$18,0))</f>
        <v>0.59</v>
      </c>
      <c r="T9319" s="21" t="n">
        <f aca="false">ROUND(P9319*S9319,2)</f>
        <v>29.5</v>
      </c>
      <c r="U9319" s="21" t="n">
        <f aca="false">IF(T9319&lt;=10,1,IF(T9319&lt;=20,2,IF(T9319&lt;=30,3,IF(T9319&lt;=40,4,IF(T9319&lt;=50,5,IF(T9319&lt;=100,6,IF(T9319&lt;=250,7,8)))))))</f>
        <v>3</v>
      </c>
      <c r="V9319" s="21" t="n">
        <f aca="false">IF(AND(OR(Dashboard!$T$3="All",R9319=Dashboard!$T$3),OR(Dashboard!$T$4="All",D9319=Dashboard!$T$4)),1,0)</f>
        <v>1</v>
      </c>
      <c r="W9319" s="21" t="n">
        <f aca="false">IF(V9319=1,T9319+ROW()/10000000,0)</f>
        <v>29.5009319</v>
      </c>
    </row>
    <row r="9320" customFormat="false" ht="15" hidden="false" customHeight="false" outlineLevel="0" collapsed="false">
      <c r="A9320" s="0" t="n">
        <v>7101378</v>
      </c>
      <c r="B9320" s="0" t="s">
        <v>19773</v>
      </c>
      <c r="C9320" s="0" t="n">
        <v>148</v>
      </c>
      <c r="D9320" s="0" t="s">
        <v>19768</v>
      </c>
      <c r="E9320" s="0" t="s">
        <v>19774</v>
      </c>
      <c r="F9320" s="0" t="s">
        <v>19775</v>
      </c>
      <c r="G9320" s="0" t="s">
        <v>19776</v>
      </c>
      <c r="H9320" s="0" t="s">
        <v>471</v>
      </c>
      <c r="I9320" s="0" t="s">
        <v>19692</v>
      </c>
      <c r="J9320" s="0" t="s">
        <v>47</v>
      </c>
      <c r="K9320" s="0" t="s">
        <v>47</v>
      </c>
      <c r="L9320" s="0" t="s">
        <v>47</v>
      </c>
      <c r="M9320" s="0" t="s">
        <v>47</v>
      </c>
      <c r="N9320" s="0" t="n">
        <v>3</v>
      </c>
      <c r="O9320" s="0" t="n">
        <v>114</v>
      </c>
      <c r="P9320" s="0" t="n">
        <v>60</v>
      </c>
      <c r="Q9320" s="0" t="n">
        <v>4.1</v>
      </c>
      <c r="R9320" s="0" t="str">
        <f aca="false">INDEX(Lookup!$B$4:$B$18,MATCH(C9320,Lookup!$A$4:$A$18,0))</f>
        <v>New Zealand</v>
      </c>
      <c r="S9320" s="20" t="n">
        <f aca="false">INDEX(Lookup!$D$4:$D$18,MATCH(C9320,Lookup!$A$4:$A$18,0))</f>
        <v>0.59</v>
      </c>
      <c r="T9320" s="21" t="n">
        <f aca="false">ROUND(P9320*S9320,2)</f>
        <v>35.4</v>
      </c>
      <c r="U9320" s="21" t="n">
        <f aca="false">IF(T9320&lt;=10,1,IF(T9320&lt;=20,2,IF(T9320&lt;=30,3,IF(T9320&lt;=40,4,IF(T9320&lt;=50,5,IF(T9320&lt;=100,6,IF(T9320&lt;=250,7,8)))))))</f>
        <v>4</v>
      </c>
      <c r="V9320" s="21" t="n">
        <f aca="false">IF(AND(OR(Dashboard!$T$3="All",R9320=Dashboard!$T$3),OR(Dashboard!$T$4="All",D9320=Dashboard!$T$4)),1,0)</f>
        <v>1</v>
      </c>
      <c r="W9320" s="21" t="n">
        <f aca="false">IF(V9320=1,T9320+ROW()/10000000,0)</f>
        <v>35.400932</v>
      </c>
    </row>
    <row r="9321" customFormat="false" ht="15" hidden="false" customHeight="false" outlineLevel="0" collapsed="false">
      <c r="A9321" s="0" t="n">
        <v>7101011</v>
      </c>
      <c r="B9321" s="0" t="s">
        <v>19777</v>
      </c>
      <c r="C9321" s="0" t="n">
        <v>148</v>
      </c>
      <c r="D9321" s="0" t="s">
        <v>19768</v>
      </c>
      <c r="E9321" s="0" t="s">
        <v>19778</v>
      </c>
      <c r="F9321" s="0" t="s">
        <v>19779</v>
      </c>
      <c r="G9321" s="0" t="s">
        <v>19780</v>
      </c>
      <c r="H9321" s="0" t="s">
        <v>402</v>
      </c>
      <c r="I9321" s="0" t="s">
        <v>19692</v>
      </c>
      <c r="J9321" s="0" t="s">
        <v>47</v>
      </c>
      <c r="K9321" s="0" t="s">
        <v>47</v>
      </c>
      <c r="L9321" s="0" t="s">
        <v>47</v>
      </c>
      <c r="M9321" s="0" t="s">
        <v>47</v>
      </c>
      <c r="N9321" s="0" t="n">
        <v>1</v>
      </c>
      <c r="O9321" s="0" t="n">
        <v>195</v>
      </c>
      <c r="P9321" s="0" t="n">
        <v>25</v>
      </c>
      <c r="Q9321" s="0" t="n">
        <v>4.5</v>
      </c>
      <c r="R9321" s="0" t="str">
        <f aca="false">INDEX(Lookup!$B$4:$B$18,MATCH(C9321,Lookup!$A$4:$A$18,0))</f>
        <v>New Zealand</v>
      </c>
      <c r="S9321" s="20" t="n">
        <f aca="false">INDEX(Lookup!$D$4:$D$18,MATCH(C9321,Lookup!$A$4:$A$18,0))</f>
        <v>0.59</v>
      </c>
      <c r="T9321" s="21" t="n">
        <f aca="false">ROUND(P9321*S9321,2)</f>
        <v>14.75</v>
      </c>
      <c r="U9321" s="21" t="n">
        <f aca="false">IF(T9321&lt;=10,1,IF(T9321&lt;=20,2,IF(T9321&lt;=30,3,IF(T9321&lt;=40,4,IF(T9321&lt;=50,5,IF(T9321&lt;=100,6,IF(T9321&lt;=250,7,8)))))))</f>
        <v>2</v>
      </c>
      <c r="V9321" s="21" t="n">
        <f aca="false">IF(AND(OR(Dashboard!$T$3="All",R9321=Dashboard!$T$3),OR(Dashboard!$T$4="All",D9321=Dashboard!$T$4)),1,0)</f>
        <v>1</v>
      </c>
      <c r="W9321" s="21" t="n">
        <f aca="false">IF(V9321=1,T9321+ROW()/10000000,0)</f>
        <v>14.7509321</v>
      </c>
    </row>
    <row r="9322" customFormat="false" ht="15" hidden="false" customHeight="false" outlineLevel="0" collapsed="false">
      <c r="A9322" s="0" t="n">
        <v>7100171</v>
      </c>
      <c r="B9322" s="0" t="s">
        <v>19781</v>
      </c>
      <c r="C9322" s="0" t="n">
        <v>148</v>
      </c>
      <c r="D9322" s="0" t="s">
        <v>19768</v>
      </c>
      <c r="E9322" s="0" t="s">
        <v>19782</v>
      </c>
      <c r="F9322" s="0" t="s">
        <v>19779</v>
      </c>
      <c r="G9322" s="0" t="s">
        <v>19780</v>
      </c>
      <c r="H9322" s="0" t="s">
        <v>177</v>
      </c>
      <c r="I9322" s="0" t="s">
        <v>19692</v>
      </c>
      <c r="J9322" s="0" t="s">
        <v>47</v>
      </c>
      <c r="K9322" s="0" t="s">
        <v>47</v>
      </c>
      <c r="L9322" s="0" t="s">
        <v>47</v>
      </c>
      <c r="M9322" s="0" t="s">
        <v>47</v>
      </c>
      <c r="N9322" s="0" t="n">
        <v>4</v>
      </c>
      <c r="O9322" s="0" t="n">
        <v>152</v>
      </c>
      <c r="P9322" s="0" t="n">
        <v>70</v>
      </c>
      <c r="Q9322" s="0" t="n">
        <v>4.5</v>
      </c>
      <c r="R9322" s="0" t="str">
        <f aca="false">INDEX(Lookup!$B$4:$B$18,MATCH(C9322,Lookup!$A$4:$A$18,0))</f>
        <v>New Zealand</v>
      </c>
      <c r="S9322" s="20" t="n">
        <f aca="false">INDEX(Lookup!$D$4:$D$18,MATCH(C9322,Lookup!$A$4:$A$18,0))</f>
        <v>0.59</v>
      </c>
      <c r="T9322" s="21" t="n">
        <f aca="false">ROUND(P9322*S9322,2)</f>
        <v>41.3</v>
      </c>
      <c r="U9322" s="21" t="n">
        <f aca="false">IF(T9322&lt;=10,1,IF(T9322&lt;=20,2,IF(T9322&lt;=30,3,IF(T9322&lt;=40,4,IF(T9322&lt;=50,5,IF(T9322&lt;=100,6,IF(T9322&lt;=250,7,8)))))))</f>
        <v>5</v>
      </c>
      <c r="V9322" s="21" t="n">
        <f aca="false">IF(AND(OR(Dashboard!$T$3="All",R9322=Dashboard!$T$3),OR(Dashboard!$T$4="All",D9322=Dashboard!$T$4)),1,0)</f>
        <v>1</v>
      </c>
      <c r="W9322" s="21" t="n">
        <f aca="false">IF(V9322=1,T9322+ROW()/10000000,0)</f>
        <v>41.3009322</v>
      </c>
    </row>
    <row r="9323" customFormat="false" ht="15" hidden="false" customHeight="false" outlineLevel="0" collapsed="false">
      <c r="A9323" s="0" t="n">
        <v>7101042</v>
      </c>
      <c r="B9323" s="0" t="s">
        <v>19783</v>
      </c>
      <c r="C9323" s="0" t="n">
        <v>148</v>
      </c>
      <c r="D9323" s="0" t="s">
        <v>19768</v>
      </c>
      <c r="E9323" s="0" t="s">
        <v>19784</v>
      </c>
      <c r="F9323" s="0" t="s">
        <v>19779</v>
      </c>
      <c r="G9323" s="0" t="s">
        <v>19780</v>
      </c>
      <c r="H9323" s="0" t="s">
        <v>153</v>
      </c>
      <c r="I9323" s="0" t="s">
        <v>19692</v>
      </c>
      <c r="J9323" s="0" t="s">
        <v>47</v>
      </c>
      <c r="K9323" s="0" t="s">
        <v>47</v>
      </c>
      <c r="L9323" s="0" t="s">
        <v>47</v>
      </c>
      <c r="M9323" s="0" t="s">
        <v>47</v>
      </c>
      <c r="N9323" s="0" t="n">
        <v>3</v>
      </c>
      <c r="O9323" s="0" t="n">
        <v>171</v>
      </c>
      <c r="P9323" s="0" t="n">
        <v>50</v>
      </c>
      <c r="Q9323" s="0" t="n">
        <v>4.6</v>
      </c>
      <c r="R9323" s="0" t="str">
        <f aca="false">INDEX(Lookup!$B$4:$B$18,MATCH(C9323,Lookup!$A$4:$A$18,0))</f>
        <v>New Zealand</v>
      </c>
      <c r="S9323" s="20" t="n">
        <f aca="false">INDEX(Lookup!$D$4:$D$18,MATCH(C9323,Lookup!$A$4:$A$18,0))</f>
        <v>0.59</v>
      </c>
      <c r="T9323" s="21" t="n">
        <f aca="false">ROUND(P9323*S9323,2)</f>
        <v>29.5</v>
      </c>
      <c r="U9323" s="21" t="n">
        <f aca="false">IF(T9323&lt;=10,1,IF(T9323&lt;=20,2,IF(T9323&lt;=30,3,IF(T9323&lt;=40,4,IF(T9323&lt;=50,5,IF(T9323&lt;=100,6,IF(T9323&lt;=250,7,8)))))))</f>
        <v>3</v>
      </c>
      <c r="V9323" s="21" t="n">
        <f aca="false">IF(AND(OR(Dashboard!$T$3="All",R9323=Dashboard!$T$3),OR(Dashboard!$T$4="All",D9323=Dashboard!$T$4)),1,0)</f>
        <v>1</v>
      </c>
      <c r="W9323" s="21" t="n">
        <f aca="false">IF(V9323=1,T9323+ROW()/10000000,0)</f>
        <v>29.5009323</v>
      </c>
    </row>
    <row r="9324" customFormat="false" ht="15" hidden="false" customHeight="false" outlineLevel="0" collapsed="false">
      <c r="A9324" s="0" t="n">
        <v>7101483</v>
      </c>
      <c r="B9324" s="0" t="s">
        <v>19785</v>
      </c>
      <c r="C9324" s="0" t="n">
        <v>148</v>
      </c>
      <c r="D9324" s="0" t="s">
        <v>19768</v>
      </c>
      <c r="E9324" s="0" t="s">
        <v>19786</v>
      </c>
      <c r="F9324" s="0" t="s">
        <v>19779</v>
      </c>
      <c r="G9324" s="0" t="s">
        <v>19780</v>
      </c>
      <c r="H9324" s="0" t="s">
        <v>471</v>
      </c>
      <c r="I9324" s="0" t="s">
        <v>19692</v>
      </c>
      <c r="J9324" s="0" t="s">
        <v>47</v>
      </c>
      <c r="K9324" s="0" t="s">
        <v>47</v>
      </c>
      <c r="L9324" s="0" t="s">
        <v>47</v>
      </c>
      <c r="M9324" s="0" t="s">
        <v>47</v>
      </c>
      <c r="N9324" s="0" t="n">
        <v>3</v>
      </c>
      <c r="O9324" s="0" t="n">
        <v>116</v>
      </c>
      <c r="P9324" s="0" t="n">
        <v>55</v>
      </c>
      <c r="Q9324" s="0" t="n">
        <v>4.1</v>
      </c>
      <c r="R9324" s="0" t="str">
        <f aca="false">INDEX(Lookup!$B$4:$B$18,MATCH(C9324,Lookup!$A$4:$A$18,0))</f>
        <v>New Zealand</v>
      </c>
      <c r="S9324" s="20" t="n">
        <f aca="false">INDEX(Lookup!$D$4:$D$18,MATCH(C9324,Lookup!$A$4:$A$18,0))</f>
        <v>0.59</v>
      </c>
      <c r="T9324" s="21" t="n">
        <f aca="false">ROUND(P9324*S9324,2)</f>
        <v>32.45</v>
      </c>
      <c r="U9324" s="21" t="n">
        <f aca="false">IF(T9324&lt;=10,1,IF(T9324&lt;=20,2,IF(T9324&lt;=30,3,IF(T9324&lt;=40,4,IF(T9324&lt;=50,5,IF(T9324&lt;=100,6,IF(T9324&lt;=250,7,8)))))))</f>
        <v>4</v>
      </c>
      <c r="V9324" s="21" t="n">
        <f aca="false">IF(AND(OR(Dashboard!$T$3="All",R9324=Dashboard!$T$3),OR(Dashboard!$T$4="All",D9324=Dashboard!$T$4)),1,0)</f>
        <v>1</v>
      </c>
      <c r="W9324" s="21" t="n">
        <f aca="false">IF(V9324=1,T9324+ROW()/10000000,0)</f>
        <v>32.4509324</v>
      </c>
    </row>
    <row r="9325" customFormat="false" ht="15" hidden="false" customHeight="false" outlineLevel="0" collapsed="false">
      <c r="A9325" s="0" t="n">
        <v>7100478</v>
      </c>
      <c r="B9325" s="0" t="s">
        <v>19787</v>
      </c>
      <c r="C9325" s="0" t="n">
        <v>148</v>
      </c>
      <c r="D9325" s="0" t="s">
        <v>19768</v>
      </c>
      <c r="E9325" s="0" t="s">
        <v>19788</v>
      </c>
      <c r="F9325" s="0" t="s">
        <v>19779</v>
      </c>
      <c r="G9325" s="0" t="s">
        <v>19780</v>
      </c>
      <c r="H9325" s="0" t="s">
        <v>153</v>
      </c>
      <c r="I9325" s="0" t="s">
        <v>19692</v>
      </c>
      <c r="J9325" s="0" t="s">
        <v>47</v>
      </c>
      <c r="K9325" s="0" t="s">
        <v>47</v>
      </c>
      <c r="L9325" s="0" t="s">
        <v>47</v>
      </c>
      <c r="M9325" s="0" t="s">
        <v>47</v>
      </c>
      <c r="N9325" s="0" t="n">
        <v>3</v>
      </c>
      <c r="O9325" s="0" t="n">
        <v>103</v>
      </c>
      <c r="P9325" s="0" t="n">
        <v>50</v>
      </c>
      <c r="Q9325" s="0" t="n">
        <v>4.1</v>
      </c>
      <c r="R9325" s="0" t="str">
        <f aca="false">INDEX(Lookup!$B$4:$B$18,MATCH(C9325,Lookup!$A$4:$A$18,0))</f>
        <v>New Zealand</v>
      </c>
      <c r="S9325" s="20" t="n">
        <f aca="false">INDEX(Lookup!$D$4:$D$18,MATCH(C9325,Lookup!$A$4:$A$18,0))</f>
        <v>0.59</v>
      </c>
      <c r="T9325" s="21" t="n">
        <f aca="false">ROUND(P9325*S9325,2)</f>
        <v>29.5</v>
      </c>
      <c r="U9325" s="21" t="n">
        <f aca="false">IF(T9325&lt;=10,1,IF(T9325&lt;=20,2,IF(T9325&lt;=30,3,IF(T9325&lt;=40,4,IF(T9325&lt;=50,5,IF(T9325&lt;=100,6,IF(T9325&lt;=250,7,8)))))))</f>
        <v>3</v>
      </c>
      <c r="V9325" s="21" t="n">
        <f aca="false">IF(AND(OR(Dashboard!$T$3="All",R9325=Dashboard!$T$3),OR(Dashboard!$T$4="All",D9325=Dashboard!$T$4)),1,0)</f>
        <v>1</v>
      </c>
      <c r="W9325" s="21" t="n">
        <f aca="false">IF(V9325=1,T9325+ROW()/10000000,0)</f>
        <v>29.5009325</v>
      </c>
    </row>
    <row r="9326" customFormat="false" ht="15" hidden="false" customHeight="false" outlineLevel="0" collapsed="false">
      <c r="A9326" s="0" t="n">
        <v>7100660</v>
      </c>
      <c r="B9326" s="0" t="s">
        <v>19789</v>
      </c>
      <c r="C9326" s="0" t="n">
        <v>148</v>
      </c>
      <c r="D9326" s="0" t="s">
        <v>19768</v>
      </c>
      <c r="E9326" s="0" t="s">
        <v>19790</v>
      </c>
      <c r="F9326" s="0" t="s">
        <v>19779</v>
      </c>
      <c r="G9326" s="0" t="s">
        <v>19780</v>
      </c>
      <c r="H9326" s="0" t="s">
        <v>838</v>
      </c>
      <c r="I9326" s="0" t="s">
        <v>19692</v>
      </c>
      <c r="J9326" s="0" t="s">
        <v>47</v>
      </c>
      <c r="K9326" s="0" t="s">
        <v>47</v>
      </c>
      <c r="L9326" s="0" t="s">
        <v>47</v>
      </c>
      <c r="M9326" s="0" t="s">
        <v>47</v>
      </c>
      <c r="N9326" s="0" t="n">
        <v>4</v>
      </c>
      <c r="O9326" s="0" t="n">
        <v>143</v>
      </c>
      <c r="P9326" s="0" t="n">
        <v>100</v>
      </c>
      <c r="Q9326" s="0" t="n">
        <v>4.3</v>
      </c>
      <c r="R9326" s="0" t="str">
        <f aca="false">INDEX(Lookup!$B$4:$B$18,MATCH(C9326,Lookup!$A$4:$A$18,0))</f>
        <v>New Zealand</v>
      </c>
      <c r="S9326" s="20" t="n">
        <f aca="false">INDEX(Lookup!$D$4:$D$18,MATCH(C9326,Lookup!$A$4:$A$18,0))</f>
        <v>0.59</v>
      </c>
      <c r="T9326" s="21" t="n">
        <f aca="false">ROUND(P9326*S9326,2)</f>
        <v>59</v>
      </c>
      <c r="U9326" s="21" t="n">
        <f aca="false">IF(T9326&lt;=10,1,IF(T9326&lt;=20,2,IF(T9326&lt;=30,3,IF(T9326&lt;=40,4,IF(T9326&lt;=50,5,IF(T9326&lt;=100,6,IF(T9326&lt;=250,7,8)))))))</f>
        <v>6</v>
      </c>
      <c r="V9326" s="21" t="n">
        <f aca="false">IF(AND(OR(Dashboard!$T$3="All",R9326=Dashboard!$T$3),OR(Dashboard!$T$4="All",D9326=Dashboard!$T$4)),1,0)</f>
        <v>1</v>
      </c>
      <c r="W9326" s="21" t="n">
        <f aca="false">IF(V9326=1,T9326+ROW()/10000000,0)</f>
        <v>59.0009326</v>
      </c>
    </row>
    <row r="9327" customFormat="false" ht="15" hidden="false" customHeight="false" outlineLevel="0" collapsed="false">
      <c r="A9327" s="0" t="n">
        <v>7100151</v>
      </c>
      <c r="B9327" s="0" t="s">
        <v>19791</v>
      </c>
      <c r="C9327" s="0" t="n">
        <v>148</v>
      </c>
      <c r="D9327" s="0" t="s">
        <v>19768</v>
      </c>
      <c r="E9327" s="0" t="s">
        <v>19792</v>
      </c>
      <c r="F9327" s="0" t="s">
        <v>19779</v>
      </c>
      <c r="G9327" s="0" t="s">
        <v>19780</v>
      </c>
      <c r="H9327" s="0" t="s">
        <v>19793</v>
      </c>
      <c r="I9327" s="0" t="s">
        <v>19692</v>
      </c>
      <c r="J9327" s="0" t="s">
        <v>47</v>
      </c>
      <c r="K9327" s="0" t="s">
        <v>47</v>
      </c>
      <c r="L9327" s="0" t="s">
        <v>47</v>
      </c>
      <c r="M9327" s="0" t="s">
        <v>47</v>
      </c>
      <c r="N9327" s="0" t="n">
        <v>3</v>
      </c>
      <c r="O9327" s="0" t="n">
        <v>94</v>
      </c>
      <c r="P9327" s="0" t="n">
        <v>50</v>
      </c>
      <c r="Q9327" s="0" t="n">
        <v>4</v>
      </c>
      <c r="R9327" s="0" t="str">
        <f aca="false">INDEX(Lookup!$B$4:$B$18,MATCH(C9327,Lookup!$A$4:$A$18,0))</f>
        <v>New Zealand</v>
      </c>
      <c r="S9327" s="20" t="n">
        <f aca="false">INDEX(Lookup!$D$4:$D$18,MATCH(C9327,Lookup!$A$4:$A$18,0))</f>
        <v>0.59</v>
      </c>
      <c r="T9327" s="21" t="n">
        <f aca="false">ROUND(P9327*S9327,2)</f>
        <v>29.5</v>
      </c>
      <c r="U9327" s="21" t="n">
        <f aca="false">IF(T9327&lt;=10,1,IF(T9327&lt;=20,2,IF(T9327&lt;=30,3,IF(T9327&lt;=40,4,IF(T9327&lt;=50,5,IF(T9327&lt;=100,6,IF(T9327&lt;=250,7,8)))))))</f>
        <v>3</v>
      </c>
      <c r="V9327" s="21" t="n">
        <f aca="false">IF(AND(OR(Dashboard!$T$3="All",R9327=Dashboard!$T$3),OR(Dashboard!$T$4="All",D9327=Dashboard!$T$4)),1,0)</f>
        <v>1</v>
      </c>
      <c r="W9327" s="21" t="n">
        <f aca="false">IF(V9327=1,T9327+ROW()/10000000,0)</f>
        <v>29.5009327</v>
      </c>
    </row>
    <row r="9328" customFormat="false" ht="15" hidden="false" customHeight="false" outlineLevel="0" collapsed="false">
      <c r="A9328" s="0" t="n">
        <v>7100502</v>
      </c>
      <c r="B9328" s="0" t="s">
        <v>19794</v>
      </c>
      <c r="C9328" s="0" t="n">
        <v>148</v>
      </c>
      <c r="D9328" s="0" t="s">
        <v>19768</v>
      </c>
      <c r="E9328" s="0" t="s">
        <v>19795</v>
      </c>
      <c r="F9328" s="0" t="s">
        <v>19779</v>
      </c>
      <c r="G9328" s="0" t="s">
        <v>19780</v>
      </c>
      <c r="H9328" s="0" t="s">
        <v>19796</v>
      </c>
      <c r="I9328" s="0" t="s">
        <v>19692</v>
      </c>
      <c r="J9328" s="0" t="s">
        <v>47</v>
      </c>
      <c r="K9328" s="0" t="s">
        <v>47</v>
      </c>
      <c r="L9328" s="0" t="s">
        <v>47</v>
      </c>
      <c r="M9328" s="0" t="s">
        <v>47</v>
      </c>
      <c r="N9328" s="0" t="n">
        <v>3</v>
      </c>
      <c r="O9328" s="0" t="n">
        <v>242</v>
      </c>
      <c r="P9328" s="0" t="n">
        <v>50</v>
      </c>
      <c r="Q9328" s="0" t="n">
        <v>4.4</v>
      </c>
      <c r="R9328" s="0" t="str">
        <f aca="false">INDEX(Lookup!$B$4:$B$18,MATCH(C9328,Lookup!$A$4:$A$18,0))</f>
        <v>New Zealand</v>
      </c>
      <c r="S9328" s="20" t="n">
        <f aca="false">INDEX(Lookup!$D$4:$D$18,MATCH(C9328,Lookup!$A$4:$A$18,0))</f>
        <v>0.59</v>
      </c>
      <c r="T9328" s="21" t="n">
        <f aca="false">ROUND(P9328*S9328,2)</f>
        <v>29.5</v>
      </c>
      <c r="U9328" s="21" t="n">
        <f aca="false">IF(T9328&lt;=10,1,IF(T9328&lt;=20,2,IF(T9328&lt;=30,3,IF(T9328&lt;=40,4,IF(T9328&lt;=50,5,IF(T9328&lt;=100,6,IF(T9328&lt;=250,7,8)))))))</f>
        <v>3</v>
      </c>
      <c r="V9328" s="21" t="n">
        <f aca="false">IF(AND(OR(Dashboard!$T$3="All",R9328=Dashboard!$T$3),OR(Dashboard!$T$4="All",D9328=Dashboard!$T$4)),1,0)</f>
        <v>1</v>
      </c>
      <c r="W9328" s="21" t="n">
        <f aca="false">IF(V9328=1,T9328+ROW()/10000000,0)</f>
        <v>29.5009328</v>
      </c>
    </row>
    <row r="9329" customFormat="false" ht="15" hidden="false" customHeight="false" outlineLevel="0" collapsed="false">
      <c r="A9329" s="0" t="n">
        <v>7100072</v>
      </c>
      <c r="B9329" s="0" t="s">
        <v>19797</v>
      </c>
      <c r="C9329" s="0" t="n">
        <v>148</v>
      </c>
      <c r="D9329" s="0" t="s">
        <v>19768</v>
      </c>
      <c r="E9329" s="0" t="s">
        <v>19798</v>
      </c>
      <c r="F9329" s="0" t="s">
        <v>19779</v>
      </c>
      <c r="G9329" s="0" t="s">
        <v>19780</v>
      </c>
      <c r="H9329" s="0" t="s">
        <v>19799</v>
      </c>
      <c r="I9329" s="0" t="s">
        <v>19692</v>
      </c>
      <c r="J9329" s="0" t="s">
        <v>47</v>
      </c>
      <c r="K9329" s="0" t="s">
        <v>47</v>
      </c>
      <c r="L9329" s="0" t="s">
        <v>47</v>
      </c>
      <c r="M9329" s="0" t="s">
        <v>47</v>
      </c>
      <c r="N9329" s="0" t="n">
        <v>2</v>
      </c>
      <c r="O9329" s="0" t="n">
        <v>96</v>
      </c>
      <c r="P9329" s="0" t="n">
        <v>40</v>
      </c>
      <c r="Q9329" s="0" t="n">
        <v>4.3</v>
      </c>
      <c r="R9329" s="0" t="str">
        <f aca="false">INDEX(Lookup!$B$4:$B$18,MATCH(C9329,Lookup!$A$4:$A$18,0))</f>
        <v>New Zealand</v>
      </c>
      <c r="S9329" s="20" t="n">
        <f aca="false">INDEX(Lookup!$D$4:$D$18,MATCH(C9329,Lookup!$A$4:$A$18,0))</f>
        <v>0.59</v>
      </c>
      <c r="T9329" s="21" t="n">
        <f aca="false">ROUND(P9329*S9329,2)</f>
        <v>23.6</v>
      </c>
      <c r="U9329" s="21" t="n">
        <f aca="false">IF(T9329&lt;=10,1,IF(T9329&lt;=20,2,IF(T9329&lt;=30,3,IF(T9329&lt;=40,4,IF(T9329&lt;=50,5,IF(T9329&lt;=100,6,IF(T9329&lt;=250,7,8)))))))</f>
        <v>3</v>
      </c>
      <c r="V9329" s="21" t="n">
        <f aca="false">IF(AND(OR(Dashboard!$T$3="All",R9329=Dashboard!$T$3),OR(Dashboard!$T$4="All",D9329=Dashboard!$T$4)),1,0)</f>
        <v>1</v>
      </c>
      <c r="W9329" s="21" t="n">
        <f aca="false">IF(V9329=1,T9329+ROW()/10000000,0)</f>
        <v>23.6009329</v>
      </c>
    </row>
    <row r="9330" customFormat="false" ht="15" hidden="false" customHeight="false" outlineLevel="0" collapsed="false">
      <c r="A9330" s="0" t="n">
        <v>7100811</v>
      </c>
      <c r="B9330" s="0" t="s">
        <v>19800</v>
      </c>
      <c r="C9330" s="0" t="n">
        <v>148</v>
      </c>
      <c r="D9330" s="0" t="s">
        <v>19768</v>
      </c>
      <c r="E9330" s="0" t="s">
        <v>19801</v>
      </c>
      <c r="F9330" s="0" t="s">
        <v>19779</v>
      </c>
      <c r="G9330" s="0" t="s">
        <v>19780</v>
      </c>
      <c r="H9330" s="0" t="s">
        <v>19802</v>
      </c>
      <c r="I9330" s="0" t="s">
        <v>19692</v>
      </c>
      <c r="J9330" s="0" t="s">
        <v>47</v>
      </c>
      <c r="K9330" s="0" t="s">
        <v>47</v>
      </c>
      <c r="L9330" s="0" t="s">
        <v>47</v>
      </c>
      <c r="M9330" s="0" t="s">
        <v>47</v>
      </c>
      <c r="N9330" s="0" t="n">
        <v>4</v>
      </c>
      <c r="O9330" s="0" t="n">
        <v>170</v>
      </c>
      <c r="P9330" s="0" t="n">
        <v>105</v>
      </c>
      <c r="Q9330" s="0" t="n">
        <v>4.2</v>
      </c>
      <c r="R9330" s="0" t="str">
        <f aca="false">INDEX(Lookup!$B$4:$B$18,MATCH(C9330,Lookup!$A$4:$A$18,0))</f>
        <v>New Zealand</v>
      </c>
      <c r="S9330" s="20" t="n">
        <f aca="false">INDEX(Lookup!$D$4:$D$18,MATCH(C9330,Lookup!$A$4:$A$18,0))</f>
        <v>0.59</v>
      </c>
      <c r="T9330" s="21" t="n">
        <f aca="false">ROUND(P9330*S9330,2)</f>
        <v>61.95</v>
      </c>
      <c r="U9330" s="21" t="n">
        <f aca="false">IF(T9330&lt;=10,1,IF(T9330&lt;=20,2,IF(T9330&lt;=30,3,IF(T9330&lt;=40,4,IF(T9330&lt;=50,5,IF(T9330&lt;=100,6,IF(T9330&lt;=250,7,8)))))))</f>
        <v>6</v>
      </c>
      <c r="V9330" s="21" t="n">
        <f aca="false">IF(AND(OR(Dashboard!$T$3="All",R9330=Dashboard!$T$3),OR(Dashboard!$T$4="All",D9330=Dashboard!$T$4)),1,0)</f>
        <v>1</v>
      </c>
      <c r="W9330" s="21" t="n">
        <f aca="false">IF(V9330=1,T9330+ROW()/10000000,0)</f>
        <v>61.950933</v>
      </c>
    </row>
    <row r="9331" customFormat="false" ht="15" hidden="false" customHeight="false" outlineLevel="0" collapsed="false">
      <c r="A9331" s="0" t="n">
        <v>7100119</v>
      </c>
      <c r="B9331" s="0" t="s">
        <v>19803</v>
      </c>
      <c r="C9331" s="0" t="n">
        <v>148</v>
      </c>
      <c r="D9331" s="0" t="s">
        <v>19768</v>
      </c>
      <c r="E9331" s="0" t="s">
        <v>19804</v>
      </c>
      <c r="F9331" s="0" t="s">
        <v>19779</v>
      </c>
      <c r="G9331" s="0" t="s">
        <v>19780</v>
      </c>
      <c r="H9331" s="0" t="s">
        <v>19805</v>
      </c>
      <c r="I9331" s="0" t="s">
        <v>19692</v>
      </c>
      <c r="J9331" s="0" t="s">
        <v>47</v>
      </c>
      <c r="K9331" s="0" t="s">
        <v>47</v>
      </c>
      <c r="L9331" s="0" t="s">
        <v>47</v>
      </c>
      <c r="M9331" s="0" t="s">
        <v>47</v>
      </c>
      <c r="N9331" s="0" t="n">
        <v>4</v>
      </c>
      <c r="O9331" s="0" t="n">
        <v>125</v>
      </c>
      <c r="P9331" s="0" t="n">
        <v>200</v>
      </c>
      <c r="Q9331" s="0" t="n">
        <v>4.4</v>
      </c>
      <c r="R9331" s="0" t="str">
        <f aca="false">INDEX(Lookup!$B$4:$B$18,MATCH(C9331,Lookup!$A$4:$A$18,0))</f>
        <v>New Zealand</v>
      </c>
      <c r="S9331" s="20" t="n">
        <f aca="false">INDEX(Lookup!$D$4:$D$18,MATCH(C9331,Lookup!$A$4:$A$18,0))</f>
        <v>0.59</v>
      </c>
      <c r="T9331" s="21" t="n">
        <f aca="false">ROUND(P9331*S9331,2)</f>
        <v>118</v>
      </c>
      <c r="U9331" s="21" t="n">
        <f aca="false">IF(T9331&lt;=10,1,IF(T9331&lt;=20,2,IF(T9331&lt;=30,3,IF(T9331&lt;=40,4,IF(T9331&lt;=50,5,IF(T9331&lt;=100,6,IF(T9331&lt;=250,7,8)))))))</f>
        <v>7</v>
      </c>
      <c r="V9331" s="21" t="n">
        <f aca="false">IF(AND(OR(Dashboard!$T$3="All",R9331=Dashboard!$T$3),OR(Dashboard!$T$4="All",D9331=Dashboard!$T$4)),1,0)</f>
        <v>1</v>
      </c>
      <c r="W9331" s="21" t="n">
        <f aca="false">IF(V9331=1,T9331+ROW()/10000000,0)</f>
        <v>118.0009331</v>
      </c>
    </row>
    <row r="9332" customFormat="false" ht="15" hidden="false" customHeight="false" outlineLevel="0" collapsed="false">
      <c r="A9332" s="0" t="n">
        <v>7100087</v>
      </c>
      <c r="B9332" s="0" t="s">
        <v>19806</v>
      </c>
      <c r="C9332" s="0" t="n">
        <v>148</v>
      </c>
      <c r="D9332" s="0" t="s">
        <v>19768</v>
      </c>
      <c r="E9332" s="0" t="s">
        <v>19807</v>
      </c>
      <c r="F9332" s="0" t="s">
        <v>19779</v>
      </c>
      <c r="G9332" s="0" t="s">
        <v>19780</v>
      </c>
      <c r="H9332" s="0" t="s">
        <v>19758</v>
      </c>
      <c r="I9332" s="0" t="s">
        <v>19692</v>
      </c>
      <c r="J9332" s="0" t="s">
        <v>47</v>
      </c>
      <c r="K9332" s="0" t="s">
        <v>47</v>
      </c>
      <c r="L9332" s="0" t="s">
        <v>47</v>
      </c>
      <c r="M9332" s="0" t="s">
        <v>47</v>
      </c>
      <c r="N9332" s="0" t="n">
        <v>3</v>
      </c>
      <c r="O9332" s="0" t="n">
        <v>161</v>
      </c>
      <c r="P9332" s="0" t="n">
        <v>50</v>
      </c>
      <c r="Q9332" s="0" t="n">
        <v>4.4</v>
      </c>
      <c r="R9332" s="0" t="str">
        <f aca="false">INDEX(Lookup!$B$4:$B$18,MATCH(C9332,Lookup!$A$4:$A$18,0))</f>
        <v>New Zealand</v>
      </c>
      <c r="S9332" s="20" t="n">
        <f aca="false">INDEX(Lookup!$D$4:$D$18,MATCH(C9332,Lookup!$A$4:$A$18,0))</f>
        <v>0.59</v>
      </c>
      <c r="T9332" s="21" t="n">
        <f aca="false">ROUND(P9332*S9332,2)</f>
        <v>29.5</v>
      </c>
      <c r="U9332" s="21" t="n">
        <f aca="false">IF(T9332&lt;=10,1,IF(T9332&lt;=20,2,IF(T9332&lt;=30,3,IF(T9332&lt;=40,4,IF(T9332&lt;=50,5,IF(T9332&lt;=100,6,IF(T9332&lt;=250,7,8)))))))</f>
        <v>3</v>
      </c>
      <c r="V9332" s="21" t="n">
        <f aca="false">IF(AND(OR(Dashboard!$T$3="All",R9332=Dashboard!$T$3),OR(Dashboard!$T$4="All",D9332=Dashboard!$T$4)),1,0)</f>
        <v>1</v>
      </c>
      <c r="W9332" s="21" t="n">
        <f aca="false">IF(V9332=1,T9332+ROW()/10000000,0)</f>
        <v>29.5009332</v>
      </c>
    </row>
    <row r="9333" customFormat="false" ht="15" hidden="false" customHeight="false" outlineLevel="0" collapsed="false">
      <c r="A9333" s="0" t="n">
        <v>7101310</v>
      </c>
      <c r="B9333" s="0" t="s">
        <v>19808</v>
      </c>
      <c r="C9333" s="0" t="n">
        <v>148</v>
      </c>
      <c r="D9333" s="0" t="s">
        <v>19768</v>
      </c>
      <c r="E9333" s="0" t="s">
        <v>19809</v>
      </c>
      <c r="F9333" s="0" t="s">
        <v>19779</v>
      </c>
      <c r="G9333" s="0" t="s">
        <v>19780</v>
      </c>
      <c r="H9333" s="0" t="s">
        <v>6344</v>
      </c>
      <c r="I9333" s="0" t="s">
        <v>19692</v>
      </c>
      <c r="J9333" s="0" t="s">
        <v>47</v>
      </c>
      <c r="K9333" s="0" t="s">
        <v>47</v>
      </c>
      <c r="L9333" s="0" t="s">
        <v>47</v>
      </c>
      <c r="M9333" s="0" t="s">
        <v>47</v>
      </c>
      <c r="N9333" s="0" t="n">
        <v>4</v>
      </c>
      <c r="O9333" s="0" t="n">
        <v>113</v>
      </c>
      <c r="P9333" s="0" t="n">
        <v>80</v>
      </c>
      <c r="Q9333" s="0" t="n">
        <v>4.2</v>
      </c>
      <c r="R9333" s="0" t="str">
        <f aca="false">INDEX(Lookup!$B$4:$B$18,MATCH(C9333,Lookup!$A$4:$A$18,0))</f>
        <v>New Zealand</v>
      </c>
      <c r="S9333" s="20" t="n">
        <f aca="false">INDEX(Lookup!$D$4:$D$18,MATCH(C9333,Lookup!$A$4:$A$18,0))</f>
        <v>0.59</v>
      </c>
      <c r="T9333" s="21" t="n">
        <f aca="false">ROUND(P9333*S9333,2)</f>
        <v>47.2</v>
      </c>
      <c r="U9333" s="21" t="n">
        <f aca="false">IF(T9333&lt;=10,1,IF(T9333&lt;=20,2,IF(T9333&lt;=30,3,IF(T9333&lt;=40,4,IF(T9333&lt;=50,5,IF(T9333&lt;=100,6,IF(T9333&lt;=250,7,8)))))))</f>
        <v>5</v>
      </c>
      <c r="V9333" s="21" t="n">
        <f aca="false">IF(AND(OR(Dashboard!$T$3="All",R9333=Dashboard!$T$3),OR(Dashboard!$T$4="All",D9333=Dashboard!$T$4)),1,0)</f>
        <v>1</v>
      </c>
      <c r="W9333" s="21" t="n">
        <f aca="false">IF(V9333=1,T9333+ROW()/10000000,0)</f>
        <v>47.2009333</v>
      </c>
    </row>
    <row r="9334" customFormat="false" ht="15" hidden="false" customHeight="false" outlineLevel="0" collapsed="false">
      <c r="A9334" s="0" t="n">
        <v>7100535</v>
      </c>
      <c r="B9334" s="0" t="s">
        <v>19810</v>
      </c>
      <c r="C9334" s="0" t="n">
        <v>148</v>
      </c>
      <c r="D9334" s="0" t="s">
        <v>19768</v>
      </c>
      <c r="E9334" s="0" t="s">
        <v>19811</v>
      </c>
      <c r="F9334" s="0" t="s">
        <v>19779</v>
      </c>
      <c r="G9334" s="0" t="s">
        <v>19780</v>
      </c>
      <c r="H9334" s="0" t="s">
        <v>153</v>
      </c>
      <c r="I9334" s="0" t="s">
        <v>19692</v>
      </c>
      <c r="J9334" s="0" t="s">
        <v>47</v>
      </c>
      <c r="K9334" s="0" t="s">
        <v>47</v>
      </c>
      <c r="L9334" s="0" t="s">
        <v>47</v>
      </c>
      <c r="M9334" s="0" t="s">
        <v>47</v>
      </c>
      <c r="N9334" s="0" t="n">
        <v>2</v>
      </c>
      <c r="O9334" s="0" t="n">
        <v>157</v>
      </c>
      <c r="P9334" s="0" t="n">
        <v>40</v>
      </c>
      <c r="Q9334" s="0" t="n">
        <v>4.3</v>
      </c>
      <c r="R9334" s="0" t="str">
        <f aca="false">INDEX(Lookup!$B$4:$B$18,MATCH(C9334,Lookup!$A$4:$A$18,0))</f>
        <v>New Zealand</v>
      </c>
      <c r="S9334" s="20" t="n">
        <f aca="false">INDEX(Lookup!$D$4:$D$18,MATCH(C9334,Lookup!$A$4:$A$18,0))</f>
        <v>0.59</v>
      </c>
      <c r="T9334" s="21" t="n">
        <f aca="false">ROUND(P9334*S9334,2)</f>
        <v>23.6</v>
      </c>
      <c r="U9334" s="21" t="n">
        <f aca="false">IF(T9334&lt;=10,1,IF(T9334&lt;=20,2,IF(T9334&lt;=30,3,IF(T9334&lt;=40,4,IF(T9334&lt;=50,5,IF(T9334&lt;=100,6,IF(T9334&lt;=250,7,8)))))))</f>
        <v>3</v>
      </c>
      <c r="V9334" s="21" t="n">
        <f aca="false">IF(AND(OR(Dashboard!$T$3="All",R9334=Dashboard!$T$3),OR(Dashboard!$T$4="All",D9334=Dashboard!$T$4)),1,0)</f>
        <v>1</v>
      </c>
      <c r="W9334" s="21" t="n">
        <f aca="false">IF(V9334=1,T9334+ROW()/10000000,0)</f>
        <v>23.6009334</v>
      </c>
    </row>
    <row r="9335" customFormat="false" ht="15" hidden="false" customHeight="false" outlineLevel="0" collapsed="false">
      <c r="A9335" s="0" t="n">
        <v>7101000</v>
      </c>
      <c r="B9335" s="0" t="s">
        <v>19812</v>
      </c>
      <c r="C9335" s="0" t="n">
        <v>148</v>
      </c>
      <c r="D9335" s="0" t="s">
        <v>19768</v>
      </c>
      <c r="E9335" s="0" t="s">
        <v>19813</v>
      </c>
      <c r="F9335" s="0" t="s">
        <v>19779</v>
      </c>
      <c r="G9335" s="0" t="s">
        <v>19780</v>
      </c>
      <c r="H9335" s="0" t="s">
        <v>19814</v>
      </c>
      <c r="I9335" s="0" t="s">
        <v>19692</v>
      </c>
      <c r="J9335" s="0" t="s">
        <v>47</v>
      </c>
      <c r="K9335" s="0" t="s">
        <v>47</v>
      </c>
      <c r="L9335" s="0" t="s">
        <v>47</v>
      </c>
      <c r="M9335" s="0" t="s">
        <v>47</v>
      </c>
      <c r="N9335" s="0" t="n">
        <v>4</v>
      </c>
      <c r="O9335" s="0" t="n">
        <v>146</v>
      </c>
      <c r="P9335" s="0" t="n">
        <v>80</v>
      </c>
      <c r="Q9335" s="0" t="n">
        <v>4.2</v>
      </c>
      <c r="R9335" s="0" t="str">
        <f aca="false">INDEX(Lookup!$B$4:$B$18,MATCH(C9335,Lookup!$A$4:$A$18,0))</f>
        <v>New Zealand</v>
      </c>
      <c r="S9335" s="20" t="n">
        <f aca="false">INDEX(Lookup!$D$4:$D$18,MATCH(C9335,Lookup!$A$4:$A$18,0))</f>
        <v>0.59</v>
      </c>
      <c r="T9335" s="21" t="n">
        <f aca="false">ROUND(P9335*S9335,2)</f>
        <v>47.2</v>
      </c>
      <c r="U9335" s="21" t="n">
        <f aca="false">IF(T9335&lt;=10,1,IF(T9335&lt;=20,2,IF(T9335&lt;=30,3,IF(T9335&lt;=40,4,IF(T9335&lt;=50,5,IF(T9335&lt;=100,6,IF(T9335&lt;=250,7,8)))))))</f>
        <v>5</v>
      </c>
      <c r="V9335" s="21" t="n">
        <f aca="false">IF(AND(OR(Dashboard!$T$3="All",R9335=Dashboard!$T$3),OR(Dashboard!$T$4="All",D9335=Dashboard!$T$4)),1,0)</f>
        <v>1</v>
      </c>
      <c r="W9335" s="21" t="n">
        <f aca="false">IF(V9335=1,T9335+ROW()/10000000,0)</f>
        <v>47.2009335</v>
      </c>
    </row>
    <row r="9336" customFormat="false" ht="15" hidden="false" customHeight="false" outlineLevel="0" collapsed="false">
      <c r="A9336" s="0" t="n">
        <v>7100938</v>
      </c>
      <c r="B9336" s="0" t="s">
        <v>19815</v>
      </c>
      <c r="C9336" s="0" t="n">
        <v>148</v>
      </c>
      <c r="D9336" s="0" t="s">
        <v>19768</v>
      </c>
      <c r="E9336" s="0" t="s">
        <v>19816</v>
      </c>
      <c r="F9336" s="0" t="s">
        <v>19817</v>
      </c>
      <c r="G9336" s="0" t="s">
        <v>19818</v>
      </c>
      <c r="H9336" s="0" t="s">
        <v>7206</v>
      </c>
      <c r="I9336" s="0" t="s">
        <v>19692</v>
      </c>
      <c r="J9336" s="0" t="s">
        <v>47</v>
      </c>
      <c r="K9336" s="0" t="s">
        <v>47</v>
      </c>
      <c r="L9336" s="0" t="s">
        <v>47</v>
      </c>
      <c r="M9336" s="0" t="s">
        <v>47</v>
      </c>
      <c r="N9336" s="0" t="n">
        <v>4</v>
      </c>
      <c r="O9336" s="0" t="n">
        <v>131</v>
      </c>
      <c r="P9336" s="0" t="n">
        <v>70</v>
      </c>
      <c r="Q9336" s="0" t="n">
        <v>3.7</v>
      </c>
      <c r="R9336" s="0" t="str">
        <f aca="false">INDEX(Lookup!$B$4:$B$18,MATCH(C9336,Lookup!$A$4:$A$18,0))</f>
        <v>New Zealand</v>
      </c>
      <c r="S9336" s="20" t="n">
        <f aca="false">INDEX(Lookup!$D$4:$D$18,MATCH(C9336,Lookup!$A$4:$A$18,0))</f>
        <v>0.59</v>
      </c>
      <c r="T9336" s="21" t="n">
        <f aca="false">ROUND(P9336*S9336,2)</f>
        <v>41.3</v>
      </c>
      <c r="U9336" s="21" t="n">
        <f aca="false">IF(T9336&lt;=10,1,IF(T9336&lt;=20,2,IF(T9336&lt;=30,3,IF(T9336&lt;=40,4,IF(T9336&lt;=50,5,IF(T9336&lt;=100,6,IF(T9336&lt;=250,7,8)))))))</f>
        <v>5</v>
      </c>
      <c r="V9336" s="21" t="n">
        <f aca="false">IF(AND(OR(Dashboard!$T$3="All",R9336=Dashboard!$T$3),OR(Dashboard!$T$4="All",D9336=Dashboard!$T$4)),1,0)</f>
        <v>1</v>
      </c>
      <c r="W9336" s="21" t="n">
        <f aca="false">IF(V9336=1,T9336+ROW()/10000000,0)</f>
        <v>41.3009336</v>
      </c>
    </row>
    <row r="9337" customFormat="false" ht="15" hidden="false" customHeight="false" outlineLevel="0" collapsed="false">
      <c r="A9337" s="0" t="n">
        <v>7101081</v>
      </c>
      <c r="B9337" s="0" t="s">
        <v>19819</v>
      </c>
      <c r="C9337" s="0" t="n">
        <v>148</v>
      </c>
      <c r="D9337" s="0" t="s">
        <v>19768</v>
      </c>
      <c r="E9337" s="0" t="s">
        <v>19820</v>
      </c>
      <c r="F9337" s="0" t="s">
        <v>19817</v>
      </c>
      <c r="G9337" s="0" t="s">
        <v>19818</v>
      </c>
      <c r="H9337" s="0" t="s">
        <v>6502</v>
      </c>
      <c r="I9337" s="0" t="s">
        <v>19692</v>
      </c>
      <c r="J9337" s="0" t="s">
        <v>47</v>
      </c>
      <c r="K9337" s="0" t="s">
        <v>47</v>
      </c>
      <c r="L9337" s="0" t="s">
        <v>47</v>
      </c>
      <c r="M9337" s="0" t="s">
        <v>47</v>
      </c>
      <c r="N9337" s="0" t="n">
        <v>4</v>
      </c>
      <c r="O9337" s="0" t="n">
        <v>141</v>
      </c>
      <c r="P9337" s="0" t="n">
        <v>110</v>
      </c>
      <c r="Q9337" s="0" t="n">
        <v>4.3</v>
      </c>
      <c r="R9337" s="0" t="str">
        <f aca="false">INDEX(Lookup!$B$4:$B$18,MATCH(C9337,Lookup!$A$4:$A$18,0))</f>
        <v>New Zealand</v>
      </c>
      <c r="S9337" s="20" t="n">
        <f aca="false">INDEX(Lookup!$D$4:$D$18,MATCH(C9337,Lookup!$A$4:$A$18,0))</f>
        <v>0.59</v>
      </c>
      <c r="T9337" s="21" t="n">
        <f aca="false">ROUND(P9337*S9337,2)</f>
        <v>64.9</v>
      </c>
      <c r="U9337" s="21" t="n">
        <f aca="false">IF(T9337&lt;=10,1,IF(T9337&lt;=20,2,IF(T9337&lt;=30,3,IF(T9337&lt;=40,4,IF(T9337&lt;=50,5,IF(T9337&lt;=100,6,IF(T9337&lt;=250,7,8)))))))</f>
        <v>6</v>
      </c>
      <c r="V9337" s="21" t="n">
        <f aca="false">IF(AND(OR(Dashboard!$T$3="All",R9337=Dashboard!$T$3),OR(Dashboard!$T$4="All",D9337=Dashboard!$T$4)),1,0)</f>
        <v>1</v>
      </c>
      <c r="W9337" s="21" t="n">
        <f aca="false">IF(V9337=1,T9337+ROW()/10000000,0)</f>
        <v>64.9009337</v>
      </c>
    </row>
    <row r="9338" customFormat="false" ht="15" hidden="false" customHeight="false" outlineLevel="0" collapsed="false">
      <c r="A9338" s="0" t="n">
        <v>7100788</v>
      </c>
      <c r="B9338" s="0" t="s">
        <v>1527</v>
      </c>
      <c r="C9338" s="0" t="n">
        <v>148</v>
      </c>
      <c r="D9338" s="0" t="s">
        <v>19768</v>
      </c>
      <c r="E9338" s="0" t="s">
        <v>19821</v>
      </c>
      <c r="F9338" s="0" t="s">
        <v>19817</v>
      </c>
      <c r="G9338" s="0" t="s">
        <v>19818</v>
      </c>
      <c r="H9338" s="0" t="s">
        <v>19705</v>
      </c>
      <c r="I9338" s="0" t="s">
        <v>19692</v>
      </c>
      <c r="J9338" s="0" t="s">
        <v>47</v>
      </c>
      <c r="K9338" s="0" t="s">
        <v>47</v>
      </c>
      <c r="L9338" s="0" t="s">
        <v>47</v>
      </c>
      <c r="M9338" s="0" t="s">
        <v>47</v>
      </c>
      <c r="N9338" s="0" t="n">
        <v>4</v>
      </c>
      <c r="O9338" s="0" t="n">
        <v>229</v>
      </c>
      <c r="P9338" s="0" t="n">
        <v>90</v>
      </c>
      <c r="Q9338" s="0" t="n">
        <v>4.1</v>
      </c>
      <c r="R9338" s="0" t="str">
        <f aca="false">INDEX(Lookup!$B$4:$B$18,MATCH(C9338,Lookup!$A$4:$A$18,0))</f>
        <v>New Zealand</v>
      </c>
      <c r="S9338" s="20" t="n">
        <f aca="false">INDEX(Lookup!$D$4:$D$18,MATCH(C9338,Lookup!$A$4:$A$18,0))</f>
        <v>0.59</v>
      </c>
      <c r="T9338" s="21" t="n">
        <f aca="false">ROUND(P9338*S9338,2)</f>
        <v>53.1</v>
      </c>
      <c r="U9338" s="21" t="n">
        <f aca="false">IF(T9338&lt;=10,1,IF(T9338&lt;=20,2,IF(T9338&lt;=30,3,IF(T9338&lt;=40,4,IF(T9338&lt;=50,5,IF(T9338&lt;=100,6,IF(T9338&lt;=250,7,8)))))))</f>
        <v>6</v>
      </c>
      <c r="V9338" s="21" t="n">
        <f aca="false">IF(AND(OR(Dashboard!$T$3="All",R9338=Dashboard!$T$3),OR(Dashboard!$T$4="All",D9338=Dashboard!$T$4)),1,0)</f>
        <v>1</v>
      </c>
      <c r="W9338" s="21" t="n">
        <f aca="false">IF(V9338=1,T9338+ROW()/10000000,0)</f>
        <v>53.1009338</v>
      </c>
    </row>
    <row r="9339" customFormat="false" ht="15" hidden="false" customHeight="false" outlineLevel="0" collapsed="false">
      <c r="A9339" s="0" t="n">
        <v>6900714</v>
      </c>
      <c r="B9339" s="0" t="s">
        <v>19822</v>
      </c>
      <c r="C9339" s="0" t="n">
        <v>215</v>
      </c>
      <c r="D9339" s="0" t="s">
        <v>19823</v>
      </c>
      <c r="E9339" s="0" t="s">
        <v>19824</v>
      </c>
      <c r="F9339" s="0" t="s">
        <v>19825</v>
      </c>
      <c r="G9339" s="0" t="s">
        <v>19826</v>
      </c>
      <c r="H9339" s="0" t="s">
        <v>402</v>
      </c>
      <c r="I9339" s="0" t="s">
        <v>19827</v>
      </c>
      <c r="J9339" s="0" t="s">
        <v>47</v>
      </c>
      <c r="K9339" s="0" t="s">
        <v>47</v>
      </c>
      <c r="L9339" s="0" t="s">
        <v>47</v>
      </c>
      <c r="M9339" s="0" t="s">
        <v>47</v>
      </c>
      <c r="N9339" s="0" t="n">
        <v>1</v>
      </c>
      <c r="O9339" s="0" t="n">
        <v>26</v>
      </c>
      <c r="P9339" s="0" t="n">
        <v>10</v>
      </c>
      <c r="Q9339" s="0" t="n">
        <v>2.8</v>
      </c>
      <c r="R9339" s="0" t="str">
        <f aca="false">INDEX(Lookup!$B$4:$B$18,MATCH(C9339,Lookup!$A$4:$A$18,0))</f>
        <v>United Kingdom</v>
      </c>
      <c r="S9339" s="20" t="n">
        <f aca="false">INDEX(Lookup!$D$4:$D$18,MATCH(C9339,Lookup!$A$4:$A$18,0))</f>
        <v>1.3</v>
      </c>
      <c r="T9339" s="21" t="n">
        <f aca="false">ROUND(P9339*S9339,2)</f>
        <v>13</v>
      </c>
      <c r="U9339" s="21" t="n">
        <f aca="false">IF(T9339&lt;=10,1,IF(T9339&lt;=20,2,IF(T9339&lt;=30,3,IF(T9339&lt;=40,4,IF(T9339&lt;=50,5,IF(T9339&lt;=100,6,IF(T9339&lt;=250,7,8)))))))</f>
        <v>2</v>
      </c>
      <c r="V9339" s="21" t="n">
        <f aca="false">IF(AND(OR(Dashboard!$T$3="All",R9339=Dashboard!$T$3),OR(Dashboard!$T$4="All",D9339=Dashboard!$T$4)),1,0)</f>
        <v>1</v>
      </c>
      <c r="W9339" s="21" t="n">
        <f aca="false">IF(V9339=1,T9339+ROW()/10000000,0)</f>
        <v>13.0009339</v>
      </c>
    </row>
    <row r="9340" customFormat="false" ht="15" hidden="false" customHeight="false" outlineLevel="0" collapsed="false">
      <c r="A9340" s="0" t="n">
        <v>6900883</v>
      </c>
      <c r="B9340" s="0" t="s">
        <v>19828</v>
      </c>
      <c r="C9340" s="0" t="n">
        <v>215</v>
      </c>
      <c r="D9340" s="0" t="s">
        <v>19823</v>
      </c>
      <c r="E9340" s="0" t="s">
        <v>19829</v>
      </c>
      <c r="F9340" s="0" t="s">
        <v>19830</v>
      </c>
      <c r="G9340" s="0" t="s">
        <v>19831</v>
      </c>
      <c r="H9340" s="0" t="s">
        <v>19832</v>
      </c>
      <c r="I9340" s="0" t="s">
        <v>19827</v>
      </c>
      <c r="J9340" s="0" t="s">
        <v>47</v>
      </c>
      <c r="K9340" s="0" t="s">
        <v>47</v>
      </c>
      <c r="L9340" s="0" t="s">
        <v>47</v>
      </c>
      <c r="M9340" s="0" t="s">
        <v>47</v>
      </c>
      <c r="N9340" s="0" t="n">
        <v>1</v>
      </c>
      <c r="O9340" s="0" t="n">
        <v>13</v>
      </c>
      <c r="P9340" s="0" t="n">
        <v>15</v>
      </c>
      <c r="Q9340" s="0" t="n">
        <v>3.7</v>
      </c>
      <c r="R9340" s="0" t="str">
        <f aca="false">INDEX(Lookup!$B$4:$B$18,MATCH(C9340,Lookup!$A$4:$A$18,0))</f>
        <v>United Kingdom</v>
      </c>
      <c r="S9340" s="20" t="n">
        <f aca="false">INDEX(Lookup!$D$4:$D$18,MATCH(C9340,Lookup!$A$4:$A$18,0))</f>
        <v>1.3</v>
      </c>
      <c r="T9340" s="21" t="n">
        <f aca="false">ROUND(P9340*S9340,2)</f>
        <v>19.5</v>
      </c>
      <c r="U9340" s="21" t="n">
        <f aca="false">IF(T9340&lt;=10,1,IF(T9340&lt;=20,2,IF(T9340&lt;=30,3,IF(T9340&lt;=40,4,IF(T9340&lt;=50,5,IF(T9340&lt;=100,6,IF(T9340&lt;=250,7,8)))))))</f>
        <v>2</v>
      </c>
      <c r="V9340" s="21" t="n">
        <f aca="false">IF(AND(OR(Dashboard!$T$3="All",R9340=Dashboard!$T$3),OR(Dashboard!$T$4="All",D9340=Dashboard!$T$4)),1,0)</f>
        <v>1</v>
      </c>
      <c r="W9340" s="21" t="n">
        <f aca="false">IF(V9340=1,T9340+ROW()/10000000,0)</f>
        <v>19.500934</v>
      </c>
    </row>
    <row r="9341" customFormat="false" ht="15" hidden="false" customHeight="false" outlineLevel="0" collapsed="false">
      <c r="A9341" s="0" t="n">
        <v>6900374</v>
      </c>
      <c r="B9341" s="0" t="s">
        <v>19833</v>
      </c>
      <c r="C9341" s="0" t="n">
        <v>215</v>
      </c>
      <c r="D9341" s="0" t="s">
        <v>19823</v>
      </c>
      <c r="E9341" s="0" t="s">
        <v>19834</v>
      </c>
      <c r="F9341" s="0" t="s">
        <v>19835</v>
      </c>
      <c r="G9341" s="0" t="s">
        <v>19836</v>
      </c>
      <c r="H9341" s="0" t="s">
        <v>19837</v>
      </c>
      <c r="I9341" s="0" t="s">
        <v>19827</v>
      </c>
      <c r="J9341" s="0" t="s">
        <v>46</v>
      </c>
      <c r="K9341" s="0" t="s">
        <v>47</v>
      </c>
      <c r="L9341" s="0" t="s">
        <v>47</v>
      </c>
      <c r="M9341" s="0" t="s">
        <v>47</v>
      </c>
      <c r="N9341" s="0" t="n">
        <v>3</v>
      </c>
      <c r="O9341" s="0" t="n">
        <v>133</v>
      </c>
      <c r="P9341" s="0" t="n">
        <v>60</v>
      </c>
      <c r="Q9341" s="0" t="n">
        <v>4</v>
      </c>
      <c r="R9341" s="0" t="str">
        <f aca="false">INDEX(Lookup!$B$4:$B$18,MATCH(C9341,Lookup!$A$4:$A$18,0))</f>
        <v>United Kingdom</v>
      </c>
      <c r="S9341" s="20" t="n">
        <f aca="false">INDEX(Lookup!$D$4:$D$18,MATCH(C9341,Lookup!$A$4:$A$18,0))</f>
        <v>1.3</v>
      </c>
      <c r="T9341" s="21" t="n">
        <f aca="false">ROUND(P9341*S9341,2)</f>
        <v>78</v>
      </c>
      <c r="U9341" s="21" t="n">
        <f aca="false">IF(T9341&lt;=10,1,IF(T9341&lt;=20,2,IF(T9341&lt;=30,3,IF(T9341&lt;=40,4,IF(T9341&lt;=50,5,IF(T9341&lt;=100,6,IF(T9341&lt;=250,7,8)))))))</f>
        <v>6</v>
      </c>
      <c r="V9341" s="21" t="n">
        <f aca="false">IF(AND(OR(Dashboard!$T$3="All",R9341=Dashboard!$T$3),OR(Dashboard!$T$4="All",D9341=Dashboard!$T$4)),1,0)</f>
        <v>1</v>
      </c>
      <c r="W9341" s="21" t="n">
        <f aca="false">IF(V9341=1,T9341+ROW()/10000000,0)</f>
        <v>78.0009341</v>
      </c>
    </row>
    <row r="9342" customFormat="false" ht="15" hidden="false" customHeight="false" outlineLevel="0" collapsed="false">
      <c r="A9342" s="0" t="n">
        <v>6900224</v>
      </c>
      <c r="B9342" s="0" t="s">
        <v>19838</v>
      </c>
      <c r="C9342" s="0" t="n">
        <v>215</v>
      </c>
      <c r="D9342" s="0" t="s">
        <v>19823</v>
      </c>
      <c r="E9342" s="0" t="s">
        <v>19839</v>
      </c>
      <c r="F9342" s="0" t="s">
        <v>19840</v>
      </c>
      <c r="G9342" s="0" t="s">
        <v>19841</v>
      </c>
      <c r="H9342" s="0" t="s">
        <v>555</v>
      </c>
      <c r="I9342" s="0" t="s">
        <v>19827</v>
      </c>
      <c r="J9342" s="0" t="s">
        <v>46</v>
      </c>
      <c r="K9342" s="0" t="s">
        <v>47</v>
      </c>
      <c r="L9342" s="0" t="s">
        <v>47</v>
      </c>
      <c r="M9342" s="0" t="s">
        <v>47</v>
      </c>
      <c r="N9342" s="0" t="n">
        <v>2</v>
      </c>
      <c r="O9342" s="0" t="n">
        <v>22</v>
      </c>
      <c r="P9342" s="0" t="n">
        <v>30</v>
      </c>
      <c r="Q9342" s="0" t="n">
        <v>3.9</v>
      </c>
      <c r="R9342" s="0" t="str">
        <f aca="false">INDEX(Lookup!$B$4:$B$18,MATCH(C9342,Lookup!$A$4:$A$18,0))</f>
        <v>United Kingdom</v>
      </c>
      <c r="S9342" s="20" t="n">
        <f aca="false">INDEX(Lookup!$D$4:$D$18,MATCH(C9342,Lookup!$A$4:$A$18,0))</f>
        <v>1.3</v>
      </c>
      <c r="T9342" s="21" t="n">
        <f aca="false">ROUND(P9342*S9342,2)</f>
        <v>39</v>
      </c>
      <c r="U9342" s="21" t="n">
        <f aca="false">IF(T9342&lt;=10,1,IF(T9342&lt;=20,2,IF(T9342&lt;=30,3,IF(T9342&lt;=40,4,IF(T9342&lt;=50,5,IF(T9342&lt;=100,6,IF(T9342&lt;=250,7,8)))))))</f>
        <v>4</v>
      </c>
      <c r="V9342" s="21" t="n">
        <f aca="false">IF(AND(OR(Dashboard!$T$3="All",R9342=Dashboard!$T$3),OR(Dashboard!$T$4="All",D9342=Dashboard!$T$4)),1,0)</f>
        <v>1</v>
      </c>
      <c r="W9342" s="21" t="n">
        <f aca="false">IF(V9342=1,T9342+ROW()/10000000,0)</f>
        <v>39.0009342</v>
      </c>
    </row>
    <row r="9343" customFormat="false" ht="15" hidden="false" customHeight="false" outlineLevel="0" collapsed="false">
      <c r="A9343" s="0" t="n">
        <v>6900160</v>
      </c>
      <c r="B9343" s="0" t="s">
        <v>19842</v>
      </c>
      <c r="C9343" s="0" t="n">
        <v>215</v>
      </c>
      <c r="D9343" s="0" t="s">
        <v>19823</v>
      </c>
      <c r="E9343" s="0" t="s">
        <v>19843</v>
      </c>
      <c r="F9343" s="0" t="s">
        <v>19840</v>
      </c>
      <c r="G9343" s="0" t="s">
        <v>19841</v>
      </c>
      <c r="H9343" s="0" t="s">
        <v>19844</v>
      </c>
      <c r="I9343" s="0" t="s">
        <v>19827</v>
      </c>
      <c r="J9343" s="0" t="s">
        <v>47</v>
      </c>
      <c r="K9343" s="0" t="s">
        <v>47</v>
      </c>
      <c r="L9343" s="0" t="s">
        <v>47</v>
      </c>
      <c r="M9343" s="0" t="s">
        <v>47</v>
      </c>
      <c r="N9343" s="0" t="n">
        <v>2</v>
      </c>
      <c r="O9343" s="0" t="n">
        <v>21</v>
      </c>
      <c r="P9343" s="0" t="n">
        <v>35</v>
      </c>
      <c r="Q9343" s="0" t="n">
        <v>3.7</v>
      </c>
      <c r="R9343" s="0" t="str">
        <f aca="false">INDEX(Lookup!$B$4:$B$18,MATCH(C9343,Lookup!$A$4:$A$18,0))</f>
        <v>United Kingdom</v>
      </c>
      <c r="S9343" s="20" t="n">
        <f aca="false">INDEX(Lookup!$D$4:$D$18,MATCH(C9343,Lookup!$A$4:$A$18,0))</f>
        <v>1.3</v>
      </c>
      <c r="T9343" s="21" t="n">
        <f aca="false">ROUND(P9343*S9343,2)</f>
        <v>45.5</v>
      </c>
      <c r="U9343" s="21" t="n">
        <f aca="false">IF(T9343&lt;=10,1,IF(T9343&lt;=20,2,IF(T9343&lt;=30,3,IF(T9343&lt;=40,4,IF(T9343&lt;=50,5,IF(T9343&lt;=100,6,IF(T9343&lt;=250,7,8)))))))</f>
        <v>5</v>
      </c>
      <c r="V9343" s="21" t="n">
        <f aca="false">IF(AND(OR(Dashboard!$T$3="All",R9343=Dashboard!$T$3),OR(Dashboard!$T$4="All",D9343=Dashboard!$T$4)),1,0)</f>
        <v>1</v>
      </c>
      <c r="W9343" s="21" t="n">
        <f aca="false">IF(V9343=1,T9343+ROW()/10000000,0)</f>
        <v>45.5009343</v>
      </c>
    </row>
    <row r="9344" customFormat="false" ht="15" hidden="false" customHeight="false" outlineLevel="0" collapsed="false">
      <c r="A9344" s="0" t="n">
        <v>6900050</v>
      </c>
      <c r="B9344" s="0" t="s">
        <v>19845</v>
      </c>
      <c r="C9344" s="0" t="n">
        <v>215</v>
      </c>
      <c r="D9344" s="0" t="s">
        <v>19823</v>
      </c>
      <c r="E9344" s="0" t="s">
        <v>19846</v>
      </c>
      <c r="F9344" s="0" t="s">
        <v>19840</v>
      </c>
      <c r="G9344" s="0" t="s">
        <v>19841</v>
      </c>
      <c r="H9344" s="0" t="s">
        <v>177</v>
      </c>
      <c r="I9344" s="0" t="s">
        <v>19827</v>
      </c>
      <c r="J9344" s="0" t="s">
        <v>47</v>
      </c>
      <c r="K9344" s="0" t="s">
        <v>47</v>
      </c>
      <c r="L9344" s="0" t="s">
        <v>47</v>
      </c>
      <c r="M9344" s="0" t="s">
        <v>47</v>
      </c>
      <c r="N9344" s="0" t="n">
        <v>3</v>
      </c>
      <c r="O9344" s="0" t="n">
        <v>53</v>
      </c>
      <c r="P9344" s="0" t="n">
        <v>50</v>
      </c>
      <c r="Q9344" s="0" t="n">
        <v>3.9</v>
      </c>
      <c r="R9344" s="0" t="str">
        <f aca="false">INDEX(Lookup!$B$4:$B$18,MATCH(C9344,Lookup!$A$4:$A$18,0))</f>
        <v>United Kingdom</v>
      </c>
      <c r="S9344" s="20" t="n">
        <f aca="false">INDEX(Lookup!$D$4:$D$18,MATCH(C9344,Lookup!$A$4:$A$18,0))</f>
        <v>1.3</v>
      </c>
      <c r="T9344" s="21" t="n">
        <f aca="false">ROUND(P9344*S9344,2)</f>
        <v>65</v>
      </c>
      <c r="U9344" s="21" t="n">
        <f aca="false">IF(T9344&lt;=10,1,IF(T9344&lt;=20,2,IF(T9344&lt;=30,3,IF(T9344&lt;=40,4,IF(T9344&lt;=50,5,IF(T9344&lt;=100,6,IF(T9344&lt;=250,7,8)))))))</f>
        <v>6</v>
      </c>
      <c r="V9344" s="21" t="n">
        <f aca="false">IF(AND(OR(Dashboard!$T$3="All",R9344=Dashboard!$T$3),OR(Dashboard!$T$4="All",D9344=Dashboard!$T$4)),1,0)</f>
        <v>1</v>
      </c>
      <c r="W9344" s="21" t="n">
        <f aca="false">IF(V9344=1,T9344+ROW()/10000000,0)</f>
        <v>65.0009344</v>
      </c>
    </row>
    <row r="9345" customFormat="false" ht="15" hidden="false" customHeight="false" outlineLevel="0" collapsed="false">
      <c r="A9345" s="0" t="n">
        <v>6900724</v>
      </c>
      <c r="B9345" s="0" t="s">
        <v>19847</v>
      </c>
      <c r="C9345" s="0" t="n">
        <v>215</v>
      </c>
      <c r="D9345" s="0" t="s">
        <v>19823</v>
      </c>
      <c r="E9345" s="0" t="s">
        <v>19848</v>
      </c>
      <c r="F9345" s="0" t="s">
        <v>19849</v>
      </c>
      <c r="G9345" s="0" t="s">
        <v>19850</v>
      </c>
      <c r="H9345" s="0" t="s">
        <v>934</v>
      </c>
      <c r="I9345" s="0" t="s">
        <v>19827</v>
      </c>
      <c r="J9345" s="0" t="s">
        <v>47</v>
      </c>
      <c r="K9345" s="0" t="s">
        <v>47</v>
      </c>
      <c r="L9345" s="0" t="s">
        <v>47</v>
      </c>
      <c r="M9345" s="0" t="s">
        <v>47</v>
      </c>
      <c r="N9345" s="0" t="n">
        <v>3</v>
      </c>
      <c r="O9345" s="0" t="n">
        <v>100</v>
      </c>
      <c r="P9345" s="0" t="n">
        <v>40</v>
      </c>
      <c r="Q9345" s="0" t="n">
        <v>4.6</v>
      </c>
      <c r="R9345" s="0" t="str">
        <f aca="false">INDEX(Lookup!$B$4:$B$18,MATCH(C9345,Lookup!$A$4:$A$18,0))</f>
        <v>United Kingdom</v>
      </c>
      <c r="S9345" s="20" t="n">
        <f aca="false">INDEX(Lookup!$D$4:$D$18,MATCH(C9345,Lookup!$A$4:$A$18,0))</f>
        <v>1.3</v>
      </c>
      <c r="T9345" s="21" t="n">
        <f aca="false">ROUND(P9345*S9345,2)</f>
        <v>52</v>
      </c>
      <c r="U9345" s="21" t="n">
        <f aca="false">IF(T9345&lt;=10,1,IF(T9345&lt;=20,2,IF(T9345&lt;=30,3,IF(T9345&lt;=40,4,IF(T9345&lt;=50,5,IF(T9345&lt;=100,6,IF(T9345&lt;=250,7,8)))))))</f>
        <v>6</v>
      </c>
      <c r="V9345" s="21" t="n">
        <f aca="false">IF(AND(OR(Dashboard!$T$3="All",R9345=Dashboard!$T$3),OR(Dashboard!$T$4="All",D9345=Dashboard!$T$4)),1,0)</f>
        <v>1</v>
      </c>
      <c r="W9345" s="21" t="n">
        <f aca="false">IF(V9345=1,T9345+ROW()/10000000,0)</f>
        <v>52.0009345</v>
      </c>
    </row>
    <row r="9346" customFormat="false" ht="15" hidden="false" customHeight="false" outlineLevel="0" collapsed="false">
      <c r="A9346" s="0" t="n">
        <v>6901081</v>
      </c>
      <c r="B9346" s="0" t="s">
        <v>19851</v>
      </c>
      <c r="C9346" s="0" t="n">
        <v>215</v>
      </c>
      <c r="D9346" s="0" t="s">
        <v>19823</v>
      </c>
      <c r="E9346" s="0" t="s">
        <v>19852</v>
      </c>
      <c r="F9346" s="0" t="s">
        <v>19849</v>
      </c>
      <c r="G9346" s="0" t="s">
        <v>19850</v>
      </c>
      <c r="H9346" s="0" t="s">
        <v>177</v>
      </c>
      <c r="I9346" s="0" t="s">
        <v>19827</v>
      </c>
      <c r="J9346" s="0" t="s">
        <v>47</v>
      </c>
      <c r="K9346" s="0" t="s">
        <v>47</v>
      </c>
      <c r="L9346" s="0" t="s">
        <v>47</v>
      </c>
      <c r="M9346" s="0" t="s">
        <v>47</v>
      </c>
      <c r="N9346" s="0" t="n">
        <v>3</v>
      </c>
      <c r="O9346" s="0" t="n">
        <v>148</v>
      </c>
      <c r="P9346" s="0" t="n">
        <v>45</v>
      </c>
      <c r="Q9346" s="0" t="n">
        <v>4.2</v>
      </c>
      <c r="R9346" s="0" t="str">
        <f aca="false">INDEX(Lookup!$B$4:$B$18,MATCH(C9346,Lookup!$A$4:$A$18,0))</f>
        <v>United Kingdom</v>
      </c>
      <c r="S9346" s="20" t="n">
        <f aca="false">INDEX(Lookup!$D$4:$D$18,MATCH(C9346,Lookup!$A$4:$A$18,0))</f>
        <v>1.3</v>
      </c>
      <c r="T9346" s="21" t="n">
        <f aca="false">ROUND(P9346*S9346,2)</f>
        <v>58.5</v>
      </c>
      <c r="U9346" s="21" t="n">
        <f aca="false">IF(T9346&lt;=10,1,IF(T9346&lt;=20,2,IF(T9346&lt;=30,3,IF(T9346&lt;=40,4,IF(T9346&lt;=50,5,IF(T9346&lt;=100,6,IF(T9346&lt;=250,7,8)))))))</f>
        <v>6</v>
      </c>
      <c r="V9346" s="21" t="n">
        <f aca="false">IF(AND(OR(Dashboard!$T$3="All",R9346=Dashboard!$T$3),OR(Dashboard!$T$4="All",D9346=Dashboard!$T$4)),1,0)</f>
        <v>1</v>
      </c>
      <c r="W9346" s="21" t="n">
        <f aca="false">IF(V9346=1,T9346+ROW()/10000000,0)</f>
        <v>58.5009346</v>
      </c>
    </row>
    <row r="9347" customFormat="false" ht="15" hidden="false" customHeight="false" outlineLevel="0" collapsed="false">
      <c r="A9347" s="0" t="n">
        <v>6900674</v>
      </c>
      <c r="B9347" s="0" t="s">
        <v>19853</v>
      </c>
      <c r="C9347" s="0" t="n">
        <v>215</v>
      </c>
      <c r="D9347" s="0" t="s">
        <v>19823</v>
      </c>
      <c r="E9347" s="0" t="s">
        <v>19854</v>
      </c>
      <c r="F9347" s="0" t="s">
        <v>19855</v>
      </c>
      <c r="G9347" s="0" t="s">
        <v>19856</v>
      </c>
      <c r="H9347" s="0" t="s">
        <v>19857</v>
      </c>
      <c r="I9347" s="0" t="s">
        <v>19827</v>
      </c>
      <c r="J9347" s="0" t="s">
        <v>47</v>
      </c>
      <c r="K9347" s="0" t="s">
        <v>47</v>
      </c>
      <c r="L9347" s="0" t="s">
        <v>47</v>
      </c>
      <c r="M9347" s="0" t="s">
        <v>47</v>
      </c>
      <c r="N9347" s="0" t="n">
        <v>4</v>
      </c>
      <c r="O9347" s="0" t="n">
        <v>265</v>
      </c>
      <c r="P9347" s="0" t="n">
        <v>120</v>
      </c>
      <c r="Q9347" s="0" t="n">
        <v>4.5</v>
      </c>
      <c r="R9347" s="0" t="str">
        <f aca="false">INDEX(Lookup!$B$4:$B$18,MATCH(C9347,Lookup!$A$4:$A$18,0))</f>
        <v>United Kingdom</v>
      </c>
      <c r="S9347" s="20" t="n">
        <f aca="false">INDEX(Lookup!$D$4:$D$18,MATCH(C9347,Lookup!$A$4:$A$18,0))</f>
        <v>1.3</v>
      </c>
      <c r="T9347" s="21" t="n">
        <f aca="false">ROUND(P9347*S9347,2)</f>
        <v>156</v>
      </c>
      <c r="U9347" s="21" t="n">
        <f aca="false">IF(T9347&lt;=10,1,IF(T9347&lt;=20,2,IF(T9347&lt;=30,3,IF(T9347&lt;=40,4,IF(T9347&lt;=50,5,IF(T9347&lt;=100,6,IF(T9347&lt;=250,7,8)))))))</f>
        <v>7</v>
      </c>
      <c r="V9347" s="21" t="n">
        <f aca="false">IF(AND(OR(Dashboard!$T$3="All",R9347=Dashboard!$T$3),OR(Dashboard!$T$4="All",D9347=Dashboard!$T$4)),1,0)</f>
        <v>1</v>
      </c>
      <c r="W9347" s="21" t="n">
        <f aca="false">IF(V9347=1,T9347+ROW()/10000000,0)</f>
        <v>156.0009347</v>
      </c>
    </row>
    <row r="9348" customFormat="false" ht="15" hidden="false" customHeight="false" outlineLevel="0" collapsed="false">
      <c r="A9348" s="0" t="n">
        <v>6901062</v>
      </c>
      <c r="B9348" s="0" t="s">
        <v>19858</v>
      </c>
      <c r="C9348" s="0" t="n">
        <v>215</v>
      </c>
      <c r="D9348" s="0" t="s">
        <v>19823</v>
      </c>
      <c r="E9348" s="0" t="s">
        <v>19859</v>
      </c>
      <c r="F9348" s="0" t="s">
        <v>19860</v>
      </c>
      <c r="G9348" s="0" t="s">
        <v>19861</v>
      </c>
      <c r="H9348" s="0" t="s">
        <v>19862</v>
      </c>
      <c r="I9348" s="0" t="s">
        <v>19827</v>
      </c>
      <c r="J9348" s="0" t="s">
        <v>47</v>
      </c>
      <c r="K9348" s="0" t="s">
        <v>47</v>
      </c>
      <c r="L9348" s="0" t="s">
        <v>47</v>
      </c>
      <c r="M9348" s="0" t="s">
        <v>47</v>
      </c>
      <c r="N9348" s="0" t="n">
        <v>2</v>
      </c>
      <c r="O9348" s="0" t="n">
        <v>38</v>
      </c>
      <c r="P9348" s="0" t="n">
        <v>20</v>
      </c>
      <c r="Q9348" s="0" t="n">
        <v>3.8</v>
      </c>
      <c r="R9348" s="0" t="str">
        <f aca="false">INDEX(Lookup!$B$4:$B$18,MATCH(C9348,Lookup!$A$4:$A$18,0))</f>
        <v>United Kingdom</v>
      </c>
      <c r="S9348" s="20" t="n">
        <f aca="false">INDEX(Lookup!$D$4:$D$18,MATCH(C9348,Lookup!$A$4:$A$18,0))</f>
        <v>1.3</v>
      </c>
      <c r="T9348" s="21" t="n">
        <f aca="false">ROUND(P9348*S9348,2)</f>
        <v>26</v>
      </c>
      <c r="U9348" s="21" t="n">
        <f aca="false">IF(T9348&lt;=10,1,IF(T9348&lt;=20,2,IF(T9348&lt;=30,3,IF(T9348&lt;=40,4,IF(T9348&lt;=50,5,IF(T9348&lt;=100,6,IF(T9348&lt;=250,7,8)))))))</f>
        <v>3</v>
      </c>
      <c r="V9348" s="21" t="n">
        <f aca="false">IF(AND(OR(Dashboard!$T$3="All",R9348=Dashboard!$T$3),OR(Dashboard!$T$4="All",D9348=Dashboard!$T$4)),1,0)</f>
        <v>1</v>
      </c>
      <c r="W9348" s="21" t="n">
        <f aca="false">IF(V9348=1,T9348+ROW()/10000000,0)</f>
        <v>26.0009348</v>
      </c>
    </row>
    <row r="9349" customFormat="false" ht="15" hidden="false" customHeight="false" outlineLevel="0" collapsed="false">
      <c r="A9349" s="0" t="n">
        <v>6900669</v>
      </c>
      <c r="B9349" s="0" t="s">
        <v>19863</v>
      </c>
      <c r="C9349" s="0" t="n">
        <v>215</v>
      </c>
      <c r="D9349" s="0" t="s">
        <v>19823</v>
      </c>
      <c r="E9349" s="0" t="s">
        <v>19864</v>
      </c>
      <c r="F9349" s="0" t="s">
        <v>19865</v>
      </c>
      <c r="G9349" s="0" t="s">
        <v>19866</v>
      </c>
      <c r="H9349" s="0" t="s">
        <v>19867</v>
      </c>
      <c r="I9349" s="0" t="s">
        <v>19827</v>
      </c>
      <c r="J9349" s="0" t="s">
        <v>47</v>
      </c>
      <c r="K9349" s="0" t="s">
        <v>47</v>
      </c>
      <c r="L9349" s="0" t="s">
        <v>47</v>
      </c>
      <c r="M9349" s="0" t="s">
        <v>47</v>
      </c>
      <c r="N9349" s="0" t="n">
        <v>3</v>
      </c>
      <c r="O9349" s="0" t="n">
        <v>40</v>
      </c>
      <c r="P9349" s="0" t="n">
        <v>50</v>
      </c>
      <c r="Q9349" s="0" t="n">
        <v>4</v>
      </c>
      <c r="R9349" s="0" t="str">
        <f aca="false">INDEX(Lookup!$B$4:$B$18,MATCH(C9349,Lookup!$A$4:$A$18,0))</f>
        <v>United Kingdom</v>
      </c>
      <c r="S9349" s="20" t="n">
        <f aca="false">INDEX(Lookup!$D$4:$D$18,MATCH(C9349,Lookup!$A$4:$A$18,0))</f>
        <v>1.3</v>
      </c>
      <c r="T9349" s="21" t="n">
        <f aca="false">ROUND(P9349*S9349,2)</f>
        <v>65</v>
      </c>
      <c r="U9349" s="21" t="n">
        <f aca="false">IF(T9349&lt;=10,1,IF(T9349&lt;=20,2,IF(T9349&lt;=30,3,IF(T9349&lt;=40,4,IF(T9349&lt;=50,5,IF(T9349&lt;=100,6,IF(T9349&lt;=250,7,8)))))))</f>
        <v>6</v>
      </c>
      <c r="V9349" s="21" t="n">
        <f aca="false">IF(AND(OR(Dashboard!$T$3="All",R9349=Dashboard!$T$3),OR(Dashboard!$T$4="All",D9349=Dashboard!$T$4)),1,0)</f>
        <v>1</v>
      </c>
      <c r="W9349" s="21" t="n">
        <f aca="false">IF(V9349=1,T9349+ROW()/10000000,0)</f>
        <v>65.0009349</v>
      </c>
    </row>
    <row r="9350" customFormat="false" ht="15" hidden="false" customHeight="false" outlineLevel="0" collapsed="false">
      <c r="A9350" s="0" t="n">
        <v>6900811</v>
      </c>
      <c r="B9350" s="0" t="s">
        <v>19868</v>
      </c>
      <c r="C9350" s="0" t="n">
        <v>215</v>
      </c>
      <c r="D9350" s="0" t="s">
        <v>19823</v>
      </c>
      <c r="E9350" s="0" t="s">
        <v>19869</v>
      </c>
      <c r="F9350" s="0" t="s">
        <v>19870</v>
      </c>
      <c r="G9350" s="0" t="s">
        <v>19871</v>
      </c>
      <c r="H9350" s="0" t="s">
        <v>7064</v>
      </c>
      <c r="I9350" s="0" t="s">
        <v>19827</v>
      </c>
      <c r="J9350" s="0" t="s">
        <v>47</v>
      </c>
      <c r="K9350" s="0" t="s">
        <v>47</v>
      </c>
      <c r="L9350" s="0" t="s">
        <v>47</v>
      </c>
      <c r="M9350" s="0" t="s">
        <v>47</v>
      </c>
      <c r="N9350" s="0" t="n">
        <v>2</v>
      </c>
      <c r="O9350" s="0" t="n">
        <v>9</v>
      </c>
      <c r="P9350" s="0" t="n">
        <v>30</v>
      </c>
      <c r="Q9350" s="0" t="n">
        <v>3.6</v>
      </c>
      <c r="R9350" s="0" t="str">
        <f aca="false">INDEX(Lookup!$B$4:$B$18,MATCH(C9350,Lookup!$A$4:$A$18,0))</f>
        <v>United Kingdom</v>
      </c>
      <c r="S9350" s="20" t="n">
        <f aca="false">INDEX(Lookup!$D$4:$D$18,MATCH(C9350,Lookup!$A$4:$A$18,0))</f>
        <v>1.3</v>
      </c>
      <c r="T9350" s="21" t="n">
        <f aca="false">ROUND(P9350*S9350,2)</f>
        <v>39</v>
      </c>
      <c r="U9350" s="21" t="n">
        <f aca="false">IF(T9350&lt;=10,1,IF(T9350&lt;=20,2,IF(T9350&lt;=30,3,IF(T9350&lt;=40,4,IF(T9350&lt;=50,5,IF(T9350&lt;=100,6,IF(T9350&lt;=250,7,8)))))))</f>
        <v>4</v>
      </c>
      <c r="V9350" s="21" t="n">
        <f aca="false">IF(AND(OR(Dashboard!$T$3="All",R9350=Dashboard!$T$3),OR(Dashboard!$T$4="All",D9350=Dashboard!$T$4)),1,0)</f>
        <v>1</v>
      </c>
      <c r="W9350" s="21" t="n">
        <f aca="false">IF(V9350=1,T9350+ROW()/10000000,0)</f>
        <v>39.000935</v>
      </c>
    </row>
    <row r="9351" customFormat="false" ht="15" hidden="false" customHeight="false" outlineLevel="0" collapsed="false">
      <c r="A9351" s="0" t="n">
        <v>6901051</v>
      </c>
      <c r="B9351" s="0" t="s">
        <v>19872</v>
      </c>
      <c r="C9351" s="0" t="n">
        <v>215</v>
      </c>
      <c r="D9351" s="0" t="s">
        <v>19823</v>
      </c>
      <c r="E9351" s="0" t="s">
        <v>19873</v>
      </c>
      <c r="F9351" s="0" t="s">
        <v>19874</v>
      </c>
      <c r="G9351" s="0" t="s">
        <v>19875</v>
      </c>
      <c r="H9351" s="0" t="s">
        <v>19876</v>
      </c>
      <c r="I9351" s="0" t="s">
        <v>19827</v>
      </c>
      <c r="J9351" s="0" t="s">
        <v>47</v>
      </c>
      <c r="K9351" s="0" t="s">
        <v>47</v>
      </c>
      <c r="L9351" s="0" t="s">
        <v>47</v>
      </c>
      <c r="M9351" s="0" t="s">
        <v>47</v>
      </c>
      <c r="N9351" s="0" t="n">
        <v>2</v>
      </c>
      <c r="O9351" s="0" t="n">
        <v>55</v>
      </c>
      <c r="P9351" s="0" t="n">
        <v>30</v>
      </c>
      <c r="Q9351" s="0" t="n">
        <v>4.2</v>
      </c>
      <c r="R9351" s="0" t="str">
        <f aca="false">INDEX(Lookup!$B$4:$B$18,MATCH(C9351,Lookup!$A$4:$A$18,0))</f>
        <v>United Kingdom</v>
      </c>
      <c r="S9351" s="20" t="n">
        <f aca="false">INDEX(Lookup!$D$4:$D$18,MATCH(C9351,Lookup!$A$4:$A$18,0))</f>
        <v>1.3</v>
      </c>
      <c r="T9351" s="21" t="n">
        <f aca="false">ROUND(P9351*S9351,2)</f>
        <v>39</v>
      </c>
      <c r="U9351" s="21" t="n">
        <f aca="false">IF(T9351&lt;=10,1,IF(T9351&lt;=20,2,IF(T9351&lt;=30,3,IF(T9351&lt;=40,4,IF(T9351&lt;=50,5,IF(T9351&lt;=100,6,IF(T9351&lt;=250,7,8)))))))</f>
        <v>4</v>
      </c>
      <c r="V9351" s="21" t="n">
        <f aca="false">IF(AND(OR(Dashboard!$T$3="All",R9351=Dashboard!$T$3),OR(Dashboard!$T$4="All",D9351=Dashboard!$T$4)),1,0)</f>
        <v>1</v>
      </c>
      <c r="W9351" s="21" t="n">
        <f aca="false">IF(V9351=1,T9351+ROW()/10000000,0)</f>
        <v>39.0009351</v>
      </c>
    </row>
    <row r="9352" customFormat="false" ht="15" hidden="false" customHeight="false" outlineLevel="0" collapsed="false">
      <c r="A9352" s="0" t="n">
        <v>6900388</v>
      </c>
      <c r="B9352" s="0" t="s">
        <v>19877</v>
      </c>
      <c r="C9352" s="0" t="n">
        <v>215</v>
      </c>
      <c r="D9352" s="0" t="s">
        <v>19823</v>
      </c>
      <c r="E9352" s="0" t="s">
        <v>19878</v>
      </c>
      <c r="F9352" s="0" t="s">
        <v>19879</v>
      </c>
      <c r="G9352" s="0" t="s">
        <v>19880</v>
      </c>
      <c r="H9352" s="0" t="s">
        <v>310</v>
      </c>
      <c r="I9352" s="0" t="s">
        <v>19827</v>
      </c>
      <c r="J9352" s="0" t="s">
        <v>47</v>
      </c>
      <c r="K9352" s="0" t="s">
        <v>47</v>
      </c>
      <c r="L9352" s="0" t="s">
        <v>47</v>
      </c>
      <c r="M9352" s="0" t="s">
        <v>47</v>
      </c>
      <c r="N9352" s="0" t="n">
        <v>4</v>
      </c>
      <c r="O9352" s="0" t="n">
        <v>213</v>
      </c>
      <c r="P9352" s="0" t="n">
        <v>80</v>
      </c>
      <c r="Q9352" s="0" t="n">
        <v>4.1</v>
      </c>
      <c r="R9352" s="0" t="str">
        <f aca="false">INDEX(Lookup!$B$4:$B$18,MATCH(C9352,Lookup!$A$4:$A$18,0))</f>
        <v>United Kingdom</v>
      </c>
      <c r="S9352" s="20" t="n">
        <f aca="false">INDEX(Lookup!$D$4:$D$18,MATCH(C9352,Lookup!$A$4:$A$18,0))</f>
        <v>1.3</v>
      </c>
      <c r="T9352" s="21" t="n">
        <f aca="false">ROUND(P9352*S9352,2)</f>
        <v>104</v>
      </c>
      <c r="U9352" s="21" t="n">
        <f aca="false">IF(T9352&lt;=10,1,IF(T9352&lt;=20,2,IF(T9352&lt;=30,3,IF(T9352&lt;=40,4,IF(T9352&lt;=50,5,IF(T9352&lt;=100,6,IF(T9352&lt;=250,7,8)))))))</f>
        <v>7</v>
      </c>
      <c r="V9352" s="21" t="n">
        <f aca="false">IF(AND(OR(Dashboard!$T$3="All",R9352=Dashboard!$T$3),OR(Dashboard!$T$4="All",D9352=Dashboard!$T$4)),1,0)</f>
        <v>1</v>
      </c>
      <c r="W9352" s="21" t="n">
        <f aca="false">IF(V9352=1,T9352+ROW()/10000000,0)</f>
        <v>104.0009352</v>
      </c>
    </row>
    <row r="9353" customFormat="false" ht="15" hidden="false" customHeight="false" outlineLevel="0" collapsed="false">
      <c r="A9353" s="0" t="n">
        <v>18273002</v>
      </c>
      <c r="B9353" s="0" t="s">
        <v>19881</v>
      </c>
      <c r="C9353" s="0" t="n">
        <v>215</v>
      </c>
      <c r="D9353" s="0" t="s">
        <v>19823</v>
      </c>
      <c r="E9353" s="0" t="s">
        <v>19882</v>
      </c>
      <c r="F9353" s="0" t="s">
        <v>19883</v>
      </c>
      <c r="G9353" s="0" t="s">
        <v>19884</v>
      </c>
      <c r="H9353" s="0" t="s">
        <v>19885</v>
      </c>
      <c r="I9353" s="0" t="s">
        <v>19827</v>
      </c>
      <c r="J9353" s="0" t="s">
        <v>47</v>
      </c>
      <c r="K9353" s="0" t="s">
        <v>47</v>
      </c>
      <c r="L9353" s="0" t="s">
        <v>47</v>
      </c>
      <c r="M9353" s="0" t="s">
        <v>47</v>
      </c>
      <c r="N9353" s="0" t="n">
        <v>2</v>
      </c>
      <c r="O9353" s="0" t="n">
        <v>3</v>
      </c>
      <c r="P9353" s="0" t="n">
        <v>20</v>
      </c>
      <c r="Q9353" s="0" t="n">
        <v>1</v>
      </c>
      <c r="R9353" s="0" t="str">
        <f aca="false">INDEX(Lookup!$B$4:$B$18,MATCH(C9353,Lookup!$A$4:$A$18,0))</f>
        <v>United Kingdom</v>
      </c>
      <c r="S9353" s="20" t="n">
        <f aca="false">INDEX(Lookup!$D$4:$D$18,MATCH(C9353,Lookup!$A$4:$A$18,0))</f>
        <v>1.3</v>
      </c>
      <c r="T9353" s="21" t="n">
        <f aca="false">ROUND(P9353*S9353,2)</f>
        <v>26</v>
      </c>
      <c r="U9353" s="21" t="n">
        <f aca="false">IF(T9353&lt;=10,1,IF(T9353&lt;=20,2,IF(T9353&lt;=30,3,IF(T9353&lt;=40,4,IF(T9353&lt;=50,5,IF(T9353&lt;=100,6,IF(T9353&lt;=250,7,8)))))))</f>
        <v>3</v>
      </c>
      <c r="V9353" s="21" t="n">
        <f aca="false">IF(AND(OR(Dashboard!$T$3="All",R9353=Dashboard!$T$3),OR(Dashboard!$T$4="All",D9353=Dashboard!$T$4)),1,0)</f>
        <v>1</v>
      </c>
      <c r="W9353" s="21" t="n">
        <f aca="false">IF(V9353=1,T9353+ROW()/10000000,0)</f>
        <v>26.0009353</v>
      </c>
    </row>
    <row r="9354" customFormat="false" ht="15" hidden="false" customHeight="false" outlineLevel="0" collapsed="false">
      <c r="A9354" s="0" t="n">
        <v>6901231</v>
      </c>
      <c r="B9354" s="0" t="s">
        <v>16668</v>
      </c>
      <c r="C9354" s="0" t="n">
        <v>215</v>
      </c>
      <c r="D9354" s="0" t="s">
        <v>19823</v>
      </c>
      <c r="E9354" s="0" t="s">
        <v>19886</v>
      </c>
      <c r="F9354" s="0" t="s">
        <v>19883</v>
      </c>
      <c r="G9354" s="0" t="s">
        <v>19884</v>
      </c>
      <c r="H9354" s="0" t="s">
        <v>19887</v>
      </c>
      <c r="I9354" s="0" t="s">
        <v>19827</v>
      </c>
      <c r="J9354" s="0" t="s">
        <v>47</v>
      </c>
      <c r="K9354" s="0" t="s">
        <v>47</v>
      </c>
      <c r="L9354" s="0" t="s">
        <v>47</v>
      </c>
      <c r="M9354" s="0" t="s">
        <v>47</v>
      </c>
      <c r="N9354" s="0" t="n">
        <v>3</v>
      </c>
      <c r="O9354" s="0" t="n">
        <v>63</v>
      </c>
      <c r="P9354" s="0" t="n">
        <v>45</v>
      </c>
      <c r="Q9354" s="0" t="n">
        <v>4</v>
      </c>
      <c r="R9354" s="0" t="str">
        <f aca="false">INDEX(Lookup!$B$4:$B$18,MATCH(C9354,Lookup!$A$4:$A$18,0))</f>
        <v>United Kingdom</v>
      </c>
      <c r="S9354" s="20" t="n">
        <f aca="false">INDEX(Lookup!$D$4:$D$18,MATCH(C9354,Lookup!$A$4:$A$18,0))</f>
        <v>1.3</v>
      </c>
      <c r="T9354" s="21" t="n">
        <f aca="false">ROUND(P9354*S9354,2)</f>
        <v>58.5</v>
      </c>
      <c r="U9354" s="21" t="n">
        <f aca="false">IF(T9354&lt;=10,1,IF(T9354&lt;=20,2,IF(T9354&lt;=30,3,IF(T9354&lt;=40,4,IF(T9354&lt;=50,5,IF(T9354&lt;=100,6,IF(T9354&lt;=250,7,8)))))))</f>
        <v>6</v>
      </c>
      <c r="V9354" s="21" t="n">
        <f aca="false">IF(AND(OR(Dashboard!$T$3="All",R9354=Dashboard!$T$3),OR(Dashboard!$T$4="All",D9354=Dashboard!$T$4)),1,0)</f>
        <v>1</v>
      </c>
      <c r="W9354" s="21" t="n">
        <f aca="false">IF(V9354=1,T9354+ROW()/10000000,0)</f>
        <v>58.5009354</v>
      </c>
    </row>
    <row r="9355" customFormat="false" ht="15" hidden="false" customHeight="false" outlineLevel="0" collapsed="false">
      <c r="A9355" s="0" t="n">
        <v>6901394</v>
      </c>
      <c r="B9355" s="0" t="s">
        <v>19888</v>
      </c>
      <c r="C9355" s="0" t="n">
        <v>215</v>
      </c>
      <c r="D9355" s="0" t="s">
        <v>19823</v>
      </c>
      <c r="E9355" s="0" t="s">
        <v>19889</v>
      </c>
      <c r="F9355" s="0" t="s">
        <v>19890</v>
      </c>
      <c r="G9355" s="0" t="s">
        <v>19891</v>
      </c>
      <c r="H9355" s="0" t="s">
        <v>19892</v>
      </c>
      <c r="I9355" s="0" t="s">
        <v>19827</v>
      </c>
      <c r="J9355" s="0" t="s">
        <v>47</v>
      </c>
      <c r="K9355" s="0" t="s">
        <v>47</v>
      </c>
      <c r="L9355" s="0" t="s">
        <v>47</v>
      </c>
      <c r="M9355" s="0" t="s">
        <v>47</v>
      </c>
      <c r="N9355" s="0" t="n">
        <v>1</v>
      </c>
      <c r="O9355" s="0" t="n">
        <v>11</v>
      </c>
      <c r="P9355" s="0" t="n">
        <v>15</v>
      </c>
      <c r="Q9355" s="0" t="n">
        <v>3.1</v>
      </c>
      <c r="R9355" s="0" t="str">
        <f aca="false">INDEX(Lookup!$B$4:$B$18,MATCH(C9355,Lookup!$A$4:$A$18,0))</f>
        <v>United Kingdom</v>
      </c>
      <c r="S9355" s="20" t="n">
        <f aca="false">INDEX(Lookup!$D$4:$D$18,MATCH(C9355,Lookup!$A$4:$A$18,0))</f>
        <v>1.3</v>
      </c>
      <c r="T9355" s="21" t="n">
        <f aca="false">ROUND(P9355*S9355,2)</f>
        <v>19.5</v>
      </c>
      <c r="U9355" s="21" t="n">
        <f aca="false">IF(T9355&lt;=10,1,IF(T9355&lt;=20,2,IF(T9355&lt;=30,3,IF(T9355&lt;=40,4,IF(T9355&lt;=50,5,IF(T9355&lt;=100,6,IF(T9355&lt;=250,7,8)))))))</f>
        <v>2</v>
      </c>
      <c r="V9355" s="21" t="n">
        <f aca="false">IF(AND(OR(Dashboard!$T$3="All",R9355=Dashboard!$T$3),OR(Dashboard!$T$4="All",D9355=Dashboard!$T$4)),1,0)</f>
        <v>1</v>
      </c>
      <c r="W9355" s="21" t="n">
        <f aca="false">IF(V9355=1,T9355+ROW()/10000000,0)</f>
        <v>19.5009355</v>
      </c>
    </row>
    <row r="9356" customFormat="false" ht="15" hidden="false" customHeight="false" outlineLevel="0" collapsed="false">
      <c r="A9356" s="0" t="n">
        <v>6900843</v>
      </c>
      <c r="B9356" s="0" t="s">
        <v>19893</v>
      </c>
      <c r="C9356" s="0" t="n">
        <v>215</v>
      </c>
      <c r="D9356" s="0" t="s">
        <v>19823</v>
      </c>
      <c r="E9356" s="0" t="s">
        <v>19894</v>
      </c>
      <c r="F9356" s="0" t="s">
        <v>19895</v>
      </c>
      <c r="G9356" s="0" t="s">
        <v>19896</v>
      </c>
      <c r="H9356" s="0" t="s">
        <v>1918</v>
      </c>
      <c r="I9356" s="0" t="s">
        <v>19827</v>
      </c>
      <c r="J9356" s="0" t="s">
        <v>47</v>
      </c>
      <c r="K9356" s="0" t="s">
        <v>47</v>
      </c>
      <c r="L9356" s="0" t="s">
        <v>47</v>
      </c>
      <c r="M9356" s="0" t="s">
        <v>47</v>
      </c>
      <c r="N9356" s="0" t="n">
        <v>2</v>
      </c>
      <c r="O9356" s="0" t="n">
        <v>55</v>
      </c>
      <c r="P9356" s="0" t="n">
        <v>20</v>
      </c>
      <c r="Q9356" s="0" t="n">
        <v>3.8</v>
      </c>
      <c r="R9356" s="0" t="str">
        <f aca="false">INDEX(Lookup!$B$4:$B$18,MATCH(C9356,Lookup!$A$4:$A$18,0))</f>
        <v>United Kingdom</v>
      </c>
      <c r="S9356" s="20" t="n">
        <f aca="false">INDEX(Lookup!$D$4:$D$18,MATCH(C9356,Lookup!$A$4:$A$18,0))</f>
        <v>1.3</v>
      </c>
      <c r="T9356" s="21" t="n">
        <f aca="false">ROUND(P9356*S9356,2)</f>
        <v>26</v>
      </c>
      <c r="U9356" s="21" t="n">
        <f aca="false">IF(T9356&lt;=10,1,IF(T9356&lt;=20,2,IF(T9356&lt;=30,3,IF(T9356&lt;=40,4,IF(T9356&lt;=50,5,IF(T9356&lt;=100,6,IF(T9356&lt;=250,7,8)))))))</f>
        <v>3</v>
      </c>
      <c r="V9356" s="21" t="n">
        <f aca="false">IF(AND(OR(Dashboard!$T$3="All",R9356=Dashboard!$T$3),OR(Dashboard!$T$4="All",D9356=Dashboard!$T$4)),1,0)</f>
        <v>1</v>
      </c>
      <c r="W9356" s="21" t="n">
        <f aca="false">IF(V9356=1,T9356+ROW()/10000000,0)</f>
        <v>26.0009356</v>
      </c>
    </row>
    <row r="9357" customFormat="false" ht="15" hidden="false" customHeight="false" outlineLevel="0" collapsed="false">
      <c r="A9357" s="0" t="n">
        <v>6900992</v>
      </c>
      <c r="B9357" s="0" t="s">
        <v>19897</v>
      </c>
      <c r="C9357" s="0" t="n">
        <v>215</v>
      </c>
      <c r="D9357" s="0" t="s">
        <v>19823</v>
      </c>
      <c r="E9357" s="0" t="s">
        <v>19898</v>
      </c>
      <c r="F9357" s="0" t="s">
        <v>19899</v>
      </c>
      <c r="G9357" s="0" t="s">
        <v>19900</v>
      </c>
      <c r="H9357" s="0" t="s">
        <v>2066</v>
      </c>
      <c r="I9357" s="0" t="s">
        <v>19827</v>
      </c>
      <c r="J9357" s="0" t="s">
        <v>47</v>
      </c>
      <c r="K9357" s="0" t="s">
        <v>47</v>
      </c>
      <c r="L9357" s="0" t="s">
        <v>47</v>
      </c>
      <c r="M9357" s="0" t="s">
        <v>47</v>
      </c>
      <c r="N9357" s="0" t="n">
        <v>3</v>
      </c>
      <c r="O9357" s="0" t="n">
        <v>32</v>
      </c>
      <c r="P9357" s="0" t="n">
        <v>45</v>
      </c>
      <c r="Q9357" s="0" t="n">
        <v>3.7</v>
      </c>
      <c r="R9357" s="0" t="str">
        <f aca="false">INDEX(Lookup!$B$4:$B$18,MATCH(C9357,Lookup!$A$4:$A$18,0))</f>
        <v>United Kingdom</v>
      </c>
      <c r="S9357" s="20" t="n">
        <f aca="false">INDEX(Lookup!$D$4:$D$18,MATCH(C9357,Lookup!$A$4:$A$18,0))</f>
        <v>1.3</v>
      </c>
      <c r="T9357" s="21" t="n">
        <f aca="false">ROUND(P9357*S9357,2)</f>
        <v>58.5</v>
      </c>
      <c r="U9357" s="21" t="n">
        <f aca="false">IF(T9357&lt;=10,1,IF(T9357&lt;=20,2,IF(T9357&lt;=30,3,IF(T9357&lt;=40,4,IF(T9357&lt;=50,5,IF(T9357&lt;=100,6,IF(T9357&lt;=250,7,8)))))))</f>
        <v>6</v>
      </c>
      <c r="V9357" s="21" t="n">
        <f aca="false">IF(AND(OR(Dashboard!$T$3="All",R9357=Dashboard!$T$3),OR(Dashboard!$T$4="All",D9357=Dashboard!$T$4)),1,0)</f>
        <v>1</v>
      </c>
      <c r="W9357" s="21" t="n">
        <f aca="false">IF(V9357=1,T9357+ROW()/10000000,0)</f>
        <v>58.5009357</v>
      </c>
    </row>
    <row r="9358" customFormat="false" ht="15" hidden="false" customHeight="false" outlineLevel="0" collapsed="false">
      <c r="A9358" s="0" t="n">
        <v>6900069</v>
      </c>
      <c r="B9358" s="0" t="s">
        <v>19901</v>
      </c>
      <c r="C9358" s="0" t="n">
        <v>215</v>
      </c>
      <c r="D9358" s="0" t="s">
        <v>19823</v>
      </c>
      <c r="E9358" s="0" t="s">
        <v>19902</v>
      </c>
      <c r="F9358" s="0" t="s">
        <v>19903</v>
      </c>
      <c r="G9358" s="0" t="s">
        <v>19904</v>
      </c>
      <c r="H9358" s="0" t="s">
        <v>394</v>
      </c>
      <c r="I9358" s="0" t="s">
        <v>19827</v>
      </c>
      <c r="J9358" s="0" t="s">
        <v>47</v>
      </c>
      <c r="K9358" s="0" t="s">
        <v>47</v>
      </c>
      <c r="L9358" s="0" t="s">
        <v>47</v>
      </c>
      <c r="M9358" s="0" t="s">
        <v>47</v>
      </c>
      <c r="N9358" s="0" t="n">
        <v>2</v>
      </c>
      <c r="O9358" s="0" t="n">
        <v>93</v>
      </c>
      <c r="P9358" s="0" t="n">
        <v>20</v>
      </c>
      <c r="Q9358" s="0" t="n">
        <v>4</v>
      </c>
      <c r="R9358" s="0" t="str">
        <f aca="false">INDEX(Lookup!$B$4:$B$18,MATCH(C9358,Lookup!$A$4:$A$18,0))</f>
        <v>United Kingdom</v>
      </c>
      <c r="S9358" s="20" t="n">
        <f aca="false">INDEX(Lookup!$D$4:$D$18,MATCH(C9358,Lookup!$A$4:$A$18,0))</f>
        <v>1.3</v>
      </c>
      <c r="T9358" s="21" t="n">
        <f aca="false">ROUND(P9358*S9358,2)</f>
        <v>26</v>
      </c>
      <c r="U9358" s="21" t="n">
        <f aca="false">IF(T9358&lt;=10,1,IF(T9358&lt;=20,2,IF(T9358&lt;=30,3,IF(T9358&lt;=40,4,IF(T9358&lt;=50,5,IF(T9358&lt;=100,6,IF(T9358&lt;=250,7,8)))))))</f>
        <v>3</v>
      </c>
      <c r="V9358" s="21" t="n">
        <f aca="false">IF(AND(OR(Dashboard!$T$3="All",R9358=Dashboard!$T$3),OR(Dashboard!$T$4="All",D9358=Dashboard!$T$4)),1,0)</f>
        <v>1</v>
      </c>
      <c r="W9358" s="21" t="n">
        <f aca="false">IF(V9358=1,T9358+ROW()/10000000,0)</f>
        <v>26.0009358</v>
      </c>
    </row>
    <row r="9359" customFormat="false" ht="15" hidden="false" customHeight="false" outlineLevel="0" collapsed="false">
      <c r="A9359" s="0" t="n">
        <v>7600803</v>
      </c>
      <c r="B9359" s="0" t="s">
        <v>19905</v>
      </c>
      <c r="C9359" s="0" t="n">
        <v>215</v>
      </c>
      <c r="D9359" s="0" t="s">
        <v>19906</v>
      </c>
      <c r="E9359" s="0" t="s">
        <v>19907</v>
      </c>
      <c r="F9359" s="0" t="s">
        <v>19908</v>
      </c>
      <c r="G9359" s="0" t="s">
        <v>19909</v>
      </c>
      <c r="H9359" s="0" t="s">
        <v>2712</v>
      </c>
      <c r="I9359" s="0" t="s">
        <v>19827</v>
      </c>
      <c r="J9359" s="0" t="s">
        <v>47</v>
      </c>
      <c r="K9359" s="0" t="s">
        <v>47</v>
      </c>
      <c r="L9359" s="0" t="s">
        <v>47</v>
      </c>
      <c r="M9359" s="0" t="s">
        <v>47</v>
      </c>
      <c r="N9359" s="0" t="n">
        <v>3</v>
      </c>
      <c r="O9359" s="0" t="n">
        <v>63</v>
      </c>
      <c r="P9359" s="0" t="n">
        <v>30</v>
      </c>
      <c r="Q9359" s="0" t="n">
        <v>3.9</v>
      </c>
      <c r="R9359" s="0" t="str">
        <f aca="false">INDEX(Lookup!$B$4:$B$18,MATCH(C9359,Lookup!$A$4:$A$18,0))</f>
        <v>United Kingdom</v>
      </c>
      <c r="S9359" s="20" t="n">
        <f aca="false">INDEX(Lookup!$D$4:$D$18,MATCH(C9359,Lookup!$A$4:$A$18,0))</f>
        <v>1.3</v>
      </c>
      <c r="T9359" s="21" t="n">
        <f aca="false">ROUND(P9359*S9359,2)</f>
        <v>39</v>
      </c>
      <c r="U9359" s="21" t="n">
        <f aca="false">IF(T9359&lt;=10,1,IF(T9359&lt;=20,2,IF(T9359&lt;=30,3,IF(T9359&lt;=40,4,IF(T9359&lt;=50,5,IF(T9359&lt;=100,6,IF(T9359&lt;=250,7,8)))))))</f>
        <v>4</v>
      </c>
      <c r="V9359" s="21" t="n">
        <f aca="false">IF(AND(OR(Dashboard!$T$3="All",R9359=Dashboard!$T$3),OR(Dashboard!$T$4="All",D9359=Dashboard!$T$4)),1,0)</f>
        <v>1</v>
      </c>
      <c r="W9359" s="21" t="n">
        <f aca="false">IF(V9359=1,T9359+ROW()/10000000,0)</f>
        <v>39.0009359</v>
      </c>
    </row>
    <row r="9360" customFormat="false" ht="15" hidden="false" customHeight="false" outlineLevel="0" collapsed="false">
      <c r="A9360" s="0" t="n">
        <v>7600217</v>
      </c>
      <c r="B9360" s="0" t="s">
        <v>19910</v>
      </c>
      <c r="C9360" s="0" t="n">
        <v>215</v>
      </c>
      <c r="D9360" s="0" t="s">
        <v>19906</v>
      </c>
      <c r="E9360" s="0" t="s">
        <v>19911</v>
      </c>
      <c r="F9360" s="0" t="s">
        <v>19912</v>
      </c>
      <c r="G9360" s="0" t="s">
        <v>19913</v>
      </c>
      <c r="H9360" s="0" t="s">
        <v>177</v>
      </c>
      <c r="I9360" s="0" t="s">
        <v>19827</v>
      </c>
      <c r="J9360" s="0" t="s">
        <v>47</v>
      </c>
      <c r="K9360" s="0" t="s">
        <v>47</v>
      </c>
      <c r="L9360" s="0" t="s">
        <v>47</v>
      </c>
      <c r="M9360" s="0" t="s">
        <v>47</v>
      </c>
      <c r="N9360" s="0" t="n">
        <v>3</v>
      </c>
      <c r="O9360" s="0" t="n">
        <v>329</v>
      </c>
      <c r="P9360" s="0" t="n">
        <v>30</v>
      </c>
      <c r="Q9360" s="0" t="n">
        <v>4.5</v>
      </c>
      <c r="R9360" s="0" t="str">
        <f aca="false">INDEX(Lookup!$B$4:$B$18,MATCH(C9360,Lookup!$A$4:$A$18,0))</f>
        <v>United Kingdom</v>
      </c>
      <c r="S9360" s="20" t="n">
        <f aca="false">INDEX(Lookup!$D$4:$D$18,MATCH(C9360,Lookup!$A$4:$A$18,0))</f>
        <v>1.3</v>
      </c>
      <c r="T9360" s="21" t="n">
        <f aca="false">ROUND(P9360*S9360,2)</f>
        <v>39</v>
      </c>
      <c r="U9360" s="21" t="n">
        <f aca="false">IF(T9360&lt;=10,1,IF(T9360&lt;=20,2,IF(T9360&lt;=30,3,IF(T9360&lt;=40,4,IF(T9360&lt;=50,5,IF(T9360&lt;=100,6,IF(T9360&lt;=250,7,8)))))))</f>
        <v>4</v>
      </c>
      <c r="V9360" s="21" t="n">
        <f aca="false">IF(AND(OR(Dashboard!$T$3="All",R9360=Dashboard!$T$3),OR(Dashboard!$T$4="All",D9360=Dashboard!$T$4)),1,0)</f>
        <v>1</v>
      </c>
      <c r="W9360" s="21" t="n">
        <f aca="false">IF(V9360=1,T9360+ROW()/10000000,0)</f>
        <v>39.000936</v>
      </c>
    </row>
    <row r="9361" customFormat="false" ht="15" hidden="false" customHeight="false" outlineLevel="0" collapsed="false">
      <c r="A9361" s="0" t="n">
        <v>7600902</v>
      </c>
      <c r="B9361" s="0" t="s">
        <v>19914</v>
      </c>
      <c r="C9361" s="0" t="n">
        <v>215</v>
      </c>
      <c r="D9361" s="0" t="s">
        <v>19906</v>
      </c>
      <c r="E9361" s="0" t="s">
        <v>19915</v>
      </c>
      <c r="F9361" s="0" t="s">
        <v>19912</v>
      </c>
      <c r="G9361" s="0" t="s">
        <v>19913</v>
      </c>
      <c r="H9361" s="0" t="s">
        <v>2112</v>
      </c>
      <c r="I9361" s="0" t="s">
        <v>19827</v>
      </c>
      <c r="J9361" s="0" t="s">
        <v>47</v>
      </c>
      <c r="K9361" s="0" t="s">
        <v>47</v>
      </c>
      <c r="L9361" s="0" t="s">
        <v>47</v>
      </c>
      <c r="M9361" s="0" t="s">
        <v>47</v>
      </c>
      <c r="N9361" s="0" t="n">
        <v>3</v>
      </c>
      <c r="O9361" s="0" t="n">
        <v>130</v>
      </c>
      <c r="P9361" s="0" t="n">
        <v>35</v>
      </c>
      <c r="Q9361" s="0" t="n">
        <v>4.6</v>
      </c>
      <c r="R9361" s="0" t="str">
        <f aca="false">INDEX(Lookup!$B$4:$B$18,MATCH(C9361,Lookup!$A$4:$A$18,0))</f>
        <v>United Kingdom</v>
      </c>
      <c r="S9361" s="20" t="n">
        <f aca="false">INDEX(Lookup!$D$4:$D$18,MATCH(C9361,Lookup!$A$4:$A$18,0))</f>
        <v>1.3</v>
      </c>
      <c r="T9361" s="21" t="n">
        <f aca="false">ROUND(P9361*S9361,2)</f>
        <v>45.5</v>
      </c>
      <c r="U9361" s="21" t="n">
        <f aca="false">IF(T9361&lt;=10,1,IF(T9361&lt;=20,2,IF(T9361&lt;=30,3,IF(T9361&lt;=40,4,IF(T9361&lt;=50,5,IF(T9361&lt;=100,6,IF(T9361&lt;=250,7,8)))))))</f>
        <v>5</v>
      </c>
      <c r="V9361" s="21" t="n">
        <f aca="false">IF(AND(OR(Dashboard!$T$3="All",R9361=Dashboard!$T$3),OR(Dashboard!$T$4="All",D9361=Dashboard!$T$4)),1,0)</f>
        <v>1</v>
      </c>
      <c r="W9361" s="21" t="n">
        <f aca="false">IF(V9361=1,T9361+ROW()/10000000,0)</f>
        <v>45.5009361</v>
      </c>
    </row>
    <row r="9362" customFormat="false" ht="15" hidden="false" customHeight="false" outlineLevel="0" collapsed="false">
      <c r="A9362" s="0" t="n">
        <v>7601577</v>
      </c>
      <c r="B9362" s="0" t="s">
        <v>19916</v>
      </c>
      <c r="C9362" s="0" t="n">
        <v>215</v>
      </c>
      <c r="D9362" s="0" t="s">
        <v>19906</v>
      </c>
      <c r="E9362" s="0" t="s">
        <v>19917</v>
      </c>
      <c r="F9362" s="0" t="s">
        <v>19912</v>
      </c>
      <c r="G9362" s="0" t="s">
        <v>19913</v>
      </c>
      <c r="H9362" s="0" t="s">
        <v>19918</v>
      </c>
      <c r="I9362" s="0" t="s">
        <v>19827</v>
      </c>
      <c r="J9362" s="0" t="s">
        <v>47</v>
      </c>
      <c r="K9362" s="0" t="s">
        <v>47</v>
      </c>
      <c r="L9362" s="0" t="s">
        <v>47</v>
      </c>
      <c r="M9362" s="0" t="s">
        <v>47</v>
      </c>
      <c r="N9362" s="0" t="n">
        <v>3</v>
      </c>
      <c r="O9362" s="0" t="n">
        <v>163</v>
      </c>
      <c r="P9362" s="0" t="n">
        <v>45</v>
      </c>
      <c r="Q9362" s="0" t="n">
        <v>4.7</v>
      </c>
      <c r="R9362" s="0" t="str">
        <f aca="false">INDEX(Lookup!$B$4:$B$18,MATCH(C9362,Lookup!$A$4:$A$18,0))</f>
        <v>United Kingdom</v>
      </c>
      <c r="S9362" s="20" t="n">
        <f aca="false">INDEX(Lookup!$D$4:$D$18,MATCH(C9362,Lookup!$A$4:$A$18,0))</f>
        <v>1.3</v>
      </c>
      <c r="T9362" s="21" t="n">
        <f aca="false">ROUND(P9362*S9362,2)</f>
        <v>58.5</v>
      </c>
      <c r="U9362" s="21" t="n">
        <f aca="false">IF(T9362&lt;=10,1,IF(T9362&lt;=20,2,IF(T9362&lt;=30,3,IF(T9362&lt;=40,4,IF(T9362&lt;=50,5,IF(T9362&lt;=100,6,IF(T9362&lt;=250,7,8)))))))</f>
        <v>6</v>
      </c>
      <c r="V9362" s="21" t="n">
        <f aca="false">IF(AND(OR(Dashboard!$T$3="All",R9362=Dashboard!$T$3),OR(Dashboard!$T$4="All",D9362=Dashboard!$T$4)),1,0)</f>
        <v>1</v>
      </c>
      <c r="W9362" s="21" t="n">
        <f aca="false">IF(V9362=1,T9362+ROW()/10000000,0)</f>
        <v>58.5009362</v>
      </c>
    </row>
    <row r="9363" customFormat="false" ht="15" hidden="false" customHeight="false" outlineLevel="0" collapsed="false">
      <c r="A9363" s="0" t="n">
        <v>7601241</v>
      </c>
      <c r="B9363" s="0" t="s">
        <v>19919</v>
      </c>
      <c r="C9363" s="0" t="n">
        <v>215</v>
      </c>
      <c r="D9363" s="0" t="s">
        <v>19906</v>
      </c>
      <c r="E9363" s="0" t="s">
        <v>19920</v>
      </c>
      <c r="F9363" s="0" t="s">
        <v>19912</v>
      </c>
      <c r="G9363" s="0" t="s">
        <v>19913</v>
      </c>
      <c r="H9363" s="0" t="s">
        <v>19921</v>
      </c>
      <c r="I9363" s="0" t="s">
        <v>19827</v>
      </c>
      <c r="J9363" s="0" t="s">
        <v>47</v>
      </c>
      <c r="K9363" s="0" t="s">
        <v>47</v>
      </c>
      <c r="L9363" s="0" t="s">
        <v>47</v>
      </c>
      <c r="M9363" s="0" t="s">
        <v>47</v>
      </c>
      <c r="N9363" s="0" t="n">
        <v>4</v>
      </c>
      <c r="O9363" s="0" t="n">
        <v>275</v>
      </c>
      <c r="P9363" s="0" t="n">
        <v>90</v>
      </c>
      <c r="Q9363" s="0" t="n">
        <v>4.4</v>
      </c>
      <c r="R9363" s="0" t="str">
        <f aca="false">INDEX(Lookup!$B$4:$B$18,MATCH(C9363,Lookup!$A$4:$A$18,0))</f>
        <v>United Kingdom</v>
      </c>
      <c r="S9363" s="20" t="n">
        <f aca="false">INDEX(Lookup!$D$4:$D$18,MATCH(C9363,Lookup!$A$4:$A$18,0))</f>
        <v>1.3</v>
      </c>
      <c r="T9363" s="21" t="n">
        <f aca="false">ROUND(P9363*S9363,2)</f>
        <v>117</v>
      </c>
      <c r="U9363" s="21" t="n">
        <f aca="false">IF(T9363&lt;=10,1,IF(T9363&lt;=20,2,IF(T9363&lt;=30,3,IF(T9363&lt;=40,4,IF(T9363&lt;=50,5,IF(T9363&lt;=100,6,IF(T9363&lt;=250,7,8)))))))</f>
        <v>7</v>
      </c>
      <c r="V9363" s="21" t="n">
        <f aca="false">IF(AND(OR(Dashboard!$T$3="All",R9363=Dashboard!$T$3),OR(Dashboard!$T$4="All",D9363=Dashboard!$T$4)),1,0)</f>
        <v>1</v>
      </c>
      <c r="W9363" s="21" t="n">
        <f aca="false">IF(V9363=1,T9363+ROW()/10000000,0)</f>
        <v>117.0009363</v>
      </c>
    </row>
    <row r="9364" customFormat="false" ht="15" hidden="false" customHeight="false" outlineLevel="0" collapsed="false">
      <c r="A9364" s="0" t="n">
        <v>7602204</v>
      </c>
      <c r="B9364" s="0" t="s">
        <v>19922</v>
      </c>
      <c r="C9364" s="0" t="n">
        <v>215</v>
      </c>
      <c r="D9364" s="0" t="s">
        <v>19906</v>
      </c>
      <c r="E9364" s="0" t="s">
        <v>19923</v>
      </c>
      <c r="F9364" s="0" t="s">
        <v>19924</v>
      </c>
      <c r="G9364" s="0" t="s">
        <v>19925</v>
      </c>
      <c r="H9364" s="0" t="s">
        <v>394</v>
      </c>
      <c r="I9364" s="0" t="s">
        <v>19827</v>
      </c>
      <c r="J9364" s="0" t="s">
        <v>47</v>
      </c>
      <c r="K9364" s="0" t="s">
        <v>47</v>
      </c>
      <c r="L9364" s="0" t="s">
        <v>47</v>
      </c>
      <c r="M9364" s="0" t="s">
        <v>47</v>
      </c>
      <c r="N9364" s="0" t="n">
        <v>3</v>
      </c>
      <c r="O9364" s="0" t="n">
        <v>31</v>
      </c>
      <c r="P9364" s="0" t="n">
        <v>30</v>
      </c>
      <c r="Q9364" s="0" t="n">
        <v>3.8</v>
      </c>
      <c r="R9364" s="0" t="str">
        <f aca="false">INDEX(Lookup!$B$4:$B$18,MATCH(C9364,Lookup!$A$4:$A$18,0))</f>
        <v>United Kingdom</v>
      </c>
      <c r="S9364" s="20" t="n">
        <f aca="false">INDEX(Lookup!$D$4:$D$18,MATCH(C9364,Lookup!$A$4:$A$18,0))</f>
        <v>1.3</v>
      </c>
      <c r="T9364" s="21" t="n">
        <f aca="false">ROUND(P9364*S9364,2)</f>
        <v>39</v>
      </c>
      <c r="U9364" s="21" t="n">
        <f aca="false">IF(T9364&lt;=10,1,IF(T9364&lt;=20,2,IF(T9364&lt;=30,3,IF(T9364&lt;=40,4,IF(T9364&lt;=50,5,IF(T9364&lt;=100,6,IF(T9364&lt;=250,7,8)))))))</f>
        <v>4</v>
      </c>
      <c r="V9364" s="21" t="n">
        <f aca="false">IF(AND(OR(Dashboard!$T$3="All",R9364=Dashboard!$T$3),OR(Dashboard!$T$4="All",D9364=Dashboard!$T$4)),1,0)</f>
        <v>1</v>
      </c>
      <c r="W9364" s="21" t="n">
        <f aca="false">IF(V9364=1,T9364+ROW()/10000000,0)</f>
        <v>39.0009364</v>
      </c>
    </row>
    <row r="9365" customFormat="false" ht="15" hidden="false" customHeight="false" outlineLevel="0" collapsed="false">
      <c r="A9365" s="0" t="n">
        <v>7601102</v>
      </c>
      <c r="B9365" s="0" t="s">
        <v>19838</v>
      </c>
      <c r="C9365" s="0" t="n">
        <v>215</v>
      </c>
      <c r="D9365" s="0" t="s">
        <v>19906</v>
      </c>
      <c r="E9365" s="0" t="s">
        <v>19926</v>
      </c>
      <c r="F9365" s="0" t="s">
        <v>19924</v>
      </c>
      <c r="G9365" s="0" t="s">
        <v>19925</v>
      </c>
      <c r="H9365" s="0" t="s">
        <v>555</v>
      </c>
      <c r="I9365" s="0" t="s">
        <v>19827</v>
      </c>
      <c r="J9365" s="0" t="s">
        <v>46</v>
      </c>
      <c r="K9365" s="0" t="s">
        <v>47</v>
      </c>
      <c r="L9365" s="0" t="s">
        <v>47</v>
      </c>
      <c r="M9365" s="0" t="s">
        <v>47</v>
      </c>
      <c r="N9365" s="0" t="n">
        <v>4</v>
      </c>
      <c r="O9365" s="0" t="n">
        <v>61</v>
      </c>
      <c r="P9365" s="0" t="n">
        <v>50</v>
      </c>
      <c r="Q9365" s="0" t="n">
        <v>4.3</v>
      </c>
      <c r="R9365" s="0" t="str">
        <f aca="false">INDEX(Lookup!$B$4:$B$18,MATCH(C9365,Lookup!$A$4:$A$18,0))</f>
        <v>United Kingdom</v>
      </c>
      <c r="S9365" s="20" t="n">
        <f aca="false">INDEX(Lookup!$D$4:$D$18,MATCH(C9365,Lookup!$A$4:$A$18,0))</f>
        <v>1.3</v>
      </c>
      <c r="T9365" s="21" t="n">
        <f aca="false">ROUND(P9365*S9365,2)</f>
        <v>65</v>
      </c>
      <c r="U9365" s="21" t="n">
        <f aca="false">IF(T9365&lt;=10,1,IF(T9365&lt;=20,2,IF(T9365&lt;=30,3,IF(T9365&lt;=40,4,IF(T9365&lt;=50,5,IF(T9365&lt;=100,6,IF(T9365&lt;=250,7,8)))))))</f>
        <v>6</v>
      </c>
      <c r="V9365" s="21" t="n">
        <f aca="false">IF(AND(OR(Dashboard!$T$3="All",R9365=Dashboard!$T$3),OR(Dashboard!$T$4="All",D9365=Dashboard!$T$4)),1,0)</f>
        <v>1</v>
      </c>
      <c r="W9365" s="21" t="n">
        <f aca="false">IF(V9365=1,T9365+ROW()/10000000,0)</f>
        <v>65.0009365</v>
      </c>
    </row>
    <row r="9366" customFormat="false" ht="15" hidden="false" customHeight="false" outlineLevel="0" collapsed="false">
      <c r="A9366" s="0" t="n">
        <v>7600062</v>
      </c>
      <c r="B9366" s="0" t="s">
        <v>1995</v>
      </c>
      <c r="C9366" s="0" t="n">
        <v>215</v>
      </c>
      <c r="D9366" s="0" t="s">
        <v>19906</v>
      </c>
      <c r="E9366" s="0" t="s">
        <v>19927</v>
      </c>
      <c r="F9366" s="0" t="s">
        <v>19924</v>
      </c>
      <c r="G9366" s="0" t="s">
        <v>19925</v>
      </c>
      <c r="H9366" s="0" t="s">
        <v>471</v>
      </c>
      <c r="I9366" s="0" t="s">
        <v>19827</v>
      </c>
      <c r="J9366" s="0" t="s">
        <v>47</v>
      </c>
      <c r="K9366" s="0" t="s">
        <v>47</v>
      </c>
      <c r="L9366" s="0" t="s">
        <v>47</v>
      </c>
      <c r="M9366" s="0" t="s">
        <v>47</v>
      </c>
      <c r="N9366" s="0" t="n">
        <v>3</v>
      </c>
      <c r="O9366" s="0" t="n">
        <v>154</v>
      </c>
      <c r="P9366" s="0" t="n">
        <v>40</v>
      </c>
      <c r="Q9366" s="0" t="n">
        <v>4</v>
      </c>
      <c r="R9366" s="0" t="str">
        <f aca="false">INDEX(Lookup!$B$4:$B$18,MATCH(C9366,Lookup!$A$4:$A$18,0))</f>
        <v>United Kingdom</v>
      </c>
      <c r="S9366" s="20" t="n">
        <f aca="false">INDEX(Lookup!$D$4:$D$18,MATCH(C9366,Lookup!$A$4:$A$18,0))</f>
        <v>1.3</v>
      </c>
      <c r="T9366" s="21" t="n">
        <f aca="false">ROUND(P9366*S9366,2)</f>
        <v>52</v>
      </c>
      <c r="U9366" s="21" t="n">
        <f aca="false">IF(T9366&lt;=10,1,IF(T9366&lt;=20,2,IF(T9366&lt;=30,3,IF(T9366&lt;=40,4,IF(T9366&lt;=50,5,IF(T9366&lt;=100,6,IF(T9366&lt;=250,7,8)))))))</f>
        <v>6</v>
      </c>
      <c r="V9366" s="21" t="n">
        <f aca="false">IF(AND(OR(Dashboard!$T$3="All",R9366=Dashboard!$T$3),OR(Dashboard!$T$4="All",D9366=Dashboard!$T$4)),1,0)</f>
        <v>1</v>
      </c>
      <c r="W9366" s="21" t="n">
        <f aca="false">IF(V9366=1,T9366+ROW()/10000000,0)</f>
        <v>52.0009366</v>
      </c>
    </row>
    <row r="9367" customFormat="false" ht="15" hidden="false" customHeight="false" outlineLevel="0" collapsed="false">
      <c r="A9367" s="0" t="n">
        <v>7602340</v>
      </c>
      <c r="B9367" s="0" t="s">
        <v>19928</v>
      </c>
      <c r="C9367" s="0" t="n">
        <v>215</v>
      </c>
      <c r="D9367" s="0" t="s">
        <v>19906</v>
      </c>
      <c r="E9367" s="0" t="s">
        <v>19929</v>
      </c>
      <c r="F9367" s="0" t="s">
        <v>19924</v>
      </c>
      <c r="G9367" s="0" t="s">
        <v>19925</v>
      </c>
      <c r="H9367" s="0" t="s">
        <v>19930</v>
      </c>
      <c r="I9367" s="0" t="s">
        <v>19827</v>
      </c>
      <c r="J9367" s="0" t="s">
        <v>47</v>
      </c>
      <c r="K9367" s="0" t="s">
        <v>47</v>
      </c>
      <c r="L9367" s="0" t="s">
        <v>47</v>
      </c>
      <c r="M9367" s="0" t="s">
        <v>47</v>
      </c>
      <c r="N9367" s="0" t="n">
        <v>3</v>
      </c>
      <c r="O9367" s="0" t="n">
        <v>36</v>
      </c>
      <c r="P9367" s="0" t="n">
        <v>40</v>
      </c>
      <c r="Q9367" s="0" t="n">
        <v>4</v>
      </c>
      <c r="R9367" s="0" t="str">
        <f aca="false">INDEX(Lookup!$B$4:$B$18,MATCH(C9367,Lookup!$A$4:$A$18,0))</f>
        <v>United Kingdom</v>
      </c>
      <c r="S9367" s="20" t="n">
        <f aca="false">INDEX(Lookup!$D$4:$D$18,MATCH(C9367,Lookup!$A$4:$A$18,0))</f>
        <v>1.3</v>
      </c>
      <c r="T9367" s="21" t="n">
        <f aca="false">ROUND(P9367*S9367,2)</f>
        <v>52</v>
      </c>
      <c r="U9367" s="21" t="n">
        <f aca="false">IF(T9367&lt;=10,1,IF(T9367&lt;=20,2,IF(T9367&lt;=30,3,IF(T9367&lt;=40,4,IF(T9367&lt;=50,5,IF(T9367&lt;=100,6,IF(T9367&lt;=250,7,8)))))))</f>
        <v>6</v>
      </c>
      <c r="V9367" s="21" t="n">
        <f aca="false">IF(AND(OR(Dashboard!$T$3="All",R9367=Dashboard!$T$3),OR(Dashboard!$T$4="All",D9367=Dashboard!$T$4)),1,0)</f>
        <v>1</v>
      </c>
      <c r="W9367" s="21" t="n">
        <f aca="false">IF(V9367=1,T9367+ROW()/10000000,0)</f>
        <v>52.0009367</v>
      </c>
    </row>
    <row r="9368" customFormat="false" ht="15" hidden="false" customHeight="false" outlineLevel="0" collapsed="false">
      <c r="A9368" s="0" t="n">
        <v>7601106</v>
      </c>
      <c r="B9368" s="0" t="s">
        <v>19931</v>
      </c>
      <c r="C9368" s="0" t="n">
        <v>215</v>
      </c>
      <c r="D9368" s="0" t="s">
        <v>19906</v>
      </c>
      <c r="E9368" s="0" t="s">
        <v>19932</v>
      </c>
      <c r="F9368" s="0" t="s">
        <v>19933</v>
      </c>
      <c r="G9368" s="0" t="s">
        <v>19934</v>
      </c>
      <c r="H9368" s="0" t="s">
        <v>19935</v>
      </c>
      <c r="I9368" s="0" t="s">
        <v>19827</v>
      </c>
      <c r="J9368" s="0" t="s">
        <v>47</v>
      </c>
      <c r="K9368" s="0" t="s">
        <v>47</v>
      </c>
      <c r="L9368" s="0" t="s">
        <v>47</v>
      </c>
      <c r="M9368" s="0" t="s">
        <v>47</v>
      </c>
      <c r="N9368" s="0" t="n">
        <v>2</v>
      </c>
      <c r="O9368" s="0" t="n">
        <v>73</v>
      </c>
      <c r="P9368" s="0" t="n">
        <v>20</v>
      </c>
      <c r="Q9368" s="0" t="n">
        <v>3.8</v>
      </c>
      <c r="R9368" s="0" t="str">
        <f aca="false">INDEX(Lookup!$B$4:$B$18,MATCH(C9368,Lookup!$A$4:$A$18,0))</f>
        <v>United Kingdom</v>
      </c>
      <c r="S9368" s="20" t="n">
        <f aca="false">INDEX(Lookup!$D$4:$D$18,MATCH(C9368,Lookup!$A$4:$A$18,0))</f>
        <v>1.3</v>
      </c>
      <c r="T9368" s="21" t="n">
        <f aca="false">ROUND(P9368*S9368,2)</f>
        <v>26</v>
      </c>
      <c r="U9368" s="21" t="n">
        <f aca="false">IF(T9368&lt;=10,1,IF(T9368&lt;=20,2,IF(T9368&lt;=30,3,IF(T9368&lt;=40,4,IF(T9368&lt;=50,5,IF(T9368&lt;=100,6,IF(T9368&lt;=250,7,8)))))))</f>
        <v>3</v>
      </c>
      <c r="V9368" s="21" t="n">
        <f aca="false">IF(AND(OR(Dashboard!$T$3="All",R9368=Dashboard!$T$3),OR(Dashboard!$T$4="All",D9368=Dashboard!$T$4)),1,0)</f>
        <v>1</v>
      </c>
      <c r="W9368" s="21" t="n">
        <f aca="false">IF(V9368=1,T9368+ROW()/10000000,0)</f>
        <v>26.0009368</v>
      </c>
    </row>
    <row r="9369" customFormat="false" ht="15" hidden="false" customHeight="false" outlineLevel="0" collapsed="false">
      <c r="A9369" s="0" t="n">
        <v>7602219</v>
      </c>
      <c r="B9369" s="0" t="s">
        <v>19936</v>
      </c>
      <c r="C9369" s="0" t="n">
        <v>215</v>
      </c>
      <c r="D9369" s="0" t="s">
        <v>19906</v>
      </c>
      <c r="E9369" s="0" t="s">
        <v>19937</v>
      </c>
      <c r="F9369" s="0" t="s">
        <v>19933</v>
      </c>
      <c r="G9369" s="0" t="s">
        <v>19934</v>
      </c>
      <c r="H9369" s="0" t="s">
        <v>19938</v>
      </c>
      <c r="I9369" s="0" t="s">
        <v>19827</v>
      </c>
      <c r="J9369" s="0" t="s">
        <v>47</v>
      </c>
      <c r="K9369" s="0" t="s">
        <v>47</v>
      </c>
      <c r="L9369" s="0" t="s">
        <v>47</v>
      </c>
      <c r="M9369" s="0" t="s">
        <v>47</v>
      </c>
      <c r="N9369" s="0" t="n">
        <v>2</v>
      </c>
      <c r="O9369" s="0" t="n">
        <v>32</v>
      </c>
      <c r="P9369" s="0" t="n">
        <v>25</v>
      </c>
      <c r="Q9369" s="0" t="n">
        <v>3.8</v>
      </c>
      <c r="R9369" s="0" t="str">
        <f aca="false">INDEX(Lookup!$B$4:$B$18,MATCH(C9369,Lookup!$A$4:$A$18,0))</f>
        <v>United Kingdom</v>
      </c>
      <c r="S9369" s="20" t="n">
        <f aca="false">INDEX(Lookup!$D$4:$D$18,MATCH(C9369,Lookup!$A$4:$A$18,0))</f>
        <v>1.3</v>
      </c>
      <c r="T9369" s="21" t="n">
        <f aca="false">ROUND(P9369*S9369,2)</f>
        <v>32.5</v>
      </c>
      <c r="U9369" s="21" t="n">
        <f aca="false">IF(T9369&lt;=10,1,IF(T9369&lt;=20,2,IF(T9369&lt;=30,3,IF(T9369&lt;=40,4,IF(T9369&lt;=50,5,IF(T9369&lt;=100,6,IF(T9369&lt;=250,7,8)))))))</f>
        <v>4</v>
      </c>
      <c r="V9369" s="21" t="n">
        <f aca="false">IF(AND(OR(Dashboard!$T$3="All",R9369=Dashboard!$T$3),OR(Dashboard!$T$4="All",D9369=Dashboard!$T$4)),1,0)</f>
        <v>1</v>
      </c>
      <c r="W9369" s="21" t="n">
        <f aca="false">IF(V9369=1,T9369+ROW()/10000000,0)</f>
        <v>32.5009369</v>
      </c>
    </row>
    <row r="9370" customFormat="false" ht="15" hidden="false" customHeight="false" outlineLevel="0" collapsed="false">
      <c r="A9370" s="0" t="n">
        <v>7602224</v>
      </c>
      <c r="B9370" s="0" t="s">
        <v>19939</v>
      </c>
      <c r="C9370" s="0" t="n">
        <v>215</v>
      </c>
      <c r="D9370" s="0" t="s">
        <v>19906</v>
      </c>
      <c r="E9370" s="0" t="s">
        <v>19940</v>
      </c>
      <c r="F9370" s="0" t="s">
        <v>19933</v>
      </c>
      <c r="G9370" s="0" t="s">
        <v>19934</v>
      </c>
      <c r="H9370" s="0" t="s">
        <v>2210</v>
      </c>
      <c r="I9370" s="0" t="s">
        <v>19827</v>
      </c>
      <c r="J9370" s="0" t="s">
        <v>47</v>
      </c>
      <c r="K9370" s="0" t="s">
        <v>47</v>
      </c>
      <c r="L9370" s="0" t="s">
        <v>47</v>
      </c>
      <c r="M9370" s="0" t="s">
        <v>47</v>
      </c>
      <c r="N9370" s="0" t="n">
        <v>3</v>
      </c>
      <c r="O9370" s="0" t="n">
        <v>27</v>
      </c>
      <c r="P9370" s="0" t="n">
        <v>35</v>
      </c>
      <c r="Q9370" s="0" t="n">
        <v>3.7</v>
      </c>
      <c r="R9370" s="0" t="str">
        <f aca="false">INDEX(Lookup!$B$4:$B$18,MATCH(C9370,Lookup!$A$4:$A$18,0))</f>
        <v>United Kingdom</v>
      </c>
      <c r="S9370" s="20" t="n">
        <f aca="false">INDEX(Lookup!$D$4:$D$18,MATCH(C9370,Lookup!$A$4:$A$18,0))</f>
        <v>1.3</v>
      </c>
      <c r="T9370" s="21" t="n">
        <f aca="false">ROUND(P9370*S9370,2)</f>
        <v>45.5</v>
      </c>
      <c r="U9370" s="21" t="n">
        <f aca="false">IF(T9370&lt;=10,1,IF(T9370&lt;=20,2,IF(T9370&lt;=30,3,IF(T9370&lt;=40,4,IF(T9370&lt;=50,5,IF(T9370&lt;=100,6,IF(T9370&lt;=250,7,8)))))))</f>
        <v>5</v>
      </c>
      <c r="V9370" s="21" t="n">
        <f aca="false">IF(AND(OR(Dashboard!$T$3="All",R9370=Dashboard!$T$3),OR(Dashboard!$T$4="All",D9370=Dashboard!$T$4)),1,0)</f>
        <v>1</v>
      </c>
      <c r="W9370" s="21" t="n">
        <f aca="false">IF(V9370=1,T9370+ROW()/10000000,0)</f>
        <v>45.500937</v>
      </c>
    </row>
    <row r="9371" customFormat="false" ht="15" hidden="false" customHeight="false" outlineLevel="0" collapsed="false">
      <c r="A9371" s="0" t="n">
        <v>7600471</v>
      </c>
      <c r="B9371" s="0" t="s">
        <v>19941</v>
      </c>
      <c r="C9371" s="0" t="n">
        <v>215</v>
      </c>
      <c r="D9371" s="0" t="s">
        <v>19906</v>
      </c>
      <c r="E9371" s="0" t="s">
        <v>19942</v>
      </c>
      <c r="F9371" s="0" t="s">
        <v>19933</v>
      </c>
      <c r="G9371" s="0" t="s">
        <v>19934</v>
      </c>
      <c r="H9371" s="0" t="s">
        <v>153</v>
      </c>
      <c r="I9371" s="0" t="s">
        <v>19827</v>
      </c>
      <c r="J9371" s="0" t="s">
        <v>47</v>
      </c>
      <c r="K9371" s="0" t="s">
        <v>47</v>
      </c>
      <c r="L9371" s="0" t="s">
        <v>47</v>
      </c>
      <c r="M9371" s="0" t="s">
        <v>47</v>
      </c>
      <c r="N9371" s="0" t="n">
        <v>3</v>
      </c>
      <c r="O9371" s="0" t="n">
        <v>81</v>
      </c>
      <c r="P9371" s="0" t="n">
        <v>30</v>
      </c>
      <c r="Q9371" s="0" t="n">
        <v>3.9</v>
      </c>
      <c r="R9371" s="0" t="str">
        <f aca="false">INDEX(Lookup!$B$4:$B$18,MATCH(C9371,Lookup!$A$4:$A$18,0))</f>
        <v>United Kingdom</v>
      </c>
      <c r="S9371" s="20" t="n">
        <f aca="false">INDEX(Lookup!$D$4:$D$18,MATCH(C9371,Lookup!$A$4:$A$18,0))</f>
        <v>1.3</v>
      </c>
      <c r="T9371" s="21" t="n">
        <f aca="false">ROUND(P9371*S9371,2)</f>
        <v>39</v>
      </c>
      <c r="U9371" s="21" t="n">
        <f aca="false">IF(T9371&lt;=10,1,IF(T9371&lt;=20,2,IF(T9371&lt;=30,3,IF(T9371&lt;=40,4,IF(T9371&lt;=50,5,IF(T9371&lt;=100,6,IF(T9371&lt;=250,7,8)))))))</f>
        <v>4</v>
      </c>
      <c r="V9371" s="21" t="n">
        <f aca="false">IF(AND(OR(Dashboard!$T$3="All",R9371=Dashboard!$T$3),OR(Dashboard!$T$4="All",D9371=Dashboard!$T$4)),1,0)</f>
        <v>1</v>
      </c>
      <c r="W9371" s="21" t="n">
        <f aca="false">IF(V9371=1,T9371+ROW()/10000000,0)</f>
        <v>39.0009371</v>
      </c>
    </row>
    <row r="9372" customFormat="false" ht="15" hidden="false" customHeight="false" outlineLevel="0" collapsed="false">
      <c r="A9372" s="0" t="n">
        <v>7600118</v>
      </c>
      <c r="B9372" s="0" t="s">
        <v>19943</v>
      </c>
      <c r="C9372" s="0" t="n">
        <v>215</v>
      </c>
      <c r="D9372" s="0" t="s">
        <v>19906</v>
      </c>
      <c r="E9372" s="0" t="s">
        <v>19944</v>
      </c>
      <c r="F9372" s="0" t="s">
        <v>19933</v>
      </c>
      <c r="G9372" s="0" t="s">
        <v>19934</v>
      </c>
      <c r="H9372" s="0" t="s">
        <v>471</v>
      </c>
      <c r="I9372" s="0" t="s">
        <v>19827</v>
      </c>
      <c r="J9372" s="0" t="s">
        <v>47</v>
      </c>
      <c r="K9372" s="0" t="s">
        <v>47</v>
      </c>
      <c r="L9372" s="0" t="s">
        <v>47</v>
      </c>
      <c r="M9372" s="0" t="s">
        <v>47</v>
      </c>
      <c r="N9372" s="0" t="n">
        <v>3</v>
      </c>
      <c r="O9372" s="0" t="n">
        <v>31</v>
      </c>
      <c r="P9372" s="0" t="n">
        <v>35</v>
      </c>
      <c r="Q9372" s="0" t="n">
        <v>3.5</v>
      </c>
      <c r="R9372" s="0" t="str">
        <f aca="false">INDEX(Lookup!$B$4:$B$18,MATCH(C9372,Lookup!$A$4:$A$18,0))</f>
        <v>United Kingdom</v>
      </c>
      <c r="S9372" s="20" t="n">
        <f aca="false">INDEX(Lookup!$D$4:$D$18,MATCH(C9372,Lookup!$A$4:$A$18,0))</f>
        <v>1.3</v>
      </c>
      <c r="T9372" s="21" t="n">
        <f aca="false">ROUND(P9372*S9372,2)</f>
        <v>45.5</v>
      </c>
      <c r="U9372" s="21" t="n">
        <f aca="false">IF(T9372&lt;=10,1,IF(T9372&lt;=20,2,IF(T9372&lt;=30,3,IF(T9372&lt;=40,4,IF(T9372&lt;=50,5,IF(T9372&lt;=100,6,IF(T9372&lt;=250,7,8)))))))</f>
        <v>5</v>
      </c>
      <c r="V9372" s="21" t="n">
        <f aca="false">IF(AND(OR(Dashboard!$T$3="All",R9372=Dashboard!$T$3),OR(Dashboard!$T$4="All",D9372=Dashboard!$T$4)),1,0)</f>
        <v>1</v>
      </c>
      <c r="W9372" s="21" t="n">
        <f aca="false">IF(V9372=1,T9372+ROW()/10000000,0)</f>
        <v>45.5009372</v>
      </c>
    </row>
    <row r="9373" customFormat="false" ht="15" hidden="false" customHeight="false" outlineLevel="0" collapsed="false">
      <c r="A9373" s="0" t="n">
        <v>7600097</v>
      </c>
      <c r="B9373" s="0" t="s">
        <v>19945</v>
      </c>
      <c r="C9373" s="0" t="n">
        <v>215</v>
      </c>
      <c r="D9373" s="0" t="s">
        <v>19906</v>
      </c>
      <c r="E9373" s="0" t="s">
        <v>19946</v>
      </c>
      <c r="F9373" s="0" t="s">
        <v>19933</v>
      </c>
      <c r="G9373" s="0" t="s">
        <v>19934</v>
      </c>
      <c r="H9373" s="0" t="s">
        <v>3882</v>
      </c>
      <c r="I9373" s="0" t="s">
        <v>19827</v>
      </c>
      <c r="J9373" s="0" t="s">
        <v>47</v>
      </c>
      <c r="K9373" s="0" t="s">
        <v>47</v>
      </c>
      <c r="L9373" s="0" t="s">
        <v>47</v>
      </c>
      <c r="M9373" s="0" t="s">
        <v>47</v>
      </c>
      <c r="N9373" s="0" t="n">
        <v>2</v>
      </c>
      <c r="O9373" s="0" t="n">
        <v>57</v>
      </c>
      <c r="P9373" s="0" t="n">
        <v>15</v>
      </c>
      <c r="Q9373" s="0" t="n">
        <v>4.1</v>
      </c>
      <c r="R9373" s="0" t="str">
        <f aca="false">INDEX(Lookup!$B$4:$B$18,MATCH(C9373,Lookup!$A$4:$A$18,0))</f>
        <v>United Kingdom</v>
      </c>
      <c r="S9373" s="20" t="n">
        <f aca="false">INDEX(Lookup!$D$4:$D$18,MATCH(C9373,Lookup!$A$4:$A$18,0))</f>
        <v>1.3</v>
      </c>
      <c r="T9373" s="21" t="n">
        <f aca="false">ROUND(P9373*S9373,2)</f>
        <v>19.5</v>
      </c>
      <c r="U9373" s="21" t="n">
        <f aca="false">IF(T9373&lt;=10,1,IF(T9373&lt;=20,2,IF(T9373&lt;=30,3,IF(T9373&lt;=40,4,IF(T9373&lt;=50,5,IF(T9373&lt;=100,6,IF(T9373&lt;=250,7,8)))))))</f>
        <v>2</v>
      </c>
      <c r="V9373" s="21" t="n">
        <f aca="false">IF(AND(OR(Dashboard!$T$3="All",R9373=Dashboard!$T$3),OR(Dashboard!$T$4="All",D9373=Dashboard!$T$4)),1,0)</f>
        <v>1</v>
      </c>
      <c r="W9373" s="21" t="n">
        <f aca="false">IF(V9373=1,T9373+ROW()/10000000,0)</f>
        <v>19.5009373</v>
      </c>
    </row>
    <row r="9374" customFormat="false" ht="15" hidden="false" customHeight="false" outlineLevel="0" collapsed="false">
      <c r="A9374" s="0" t="n">
        <v>7600188</v>
      </c>
      <c r="B9374" s="0" t="s">
        <v>19947</v>
      </c>
      <c r="C9374" s="0" t="n">
        <v>215</v>
      </c>
      <c r="D9374" s="0" t="s">
        <v>19906</v>
      </c>
      <c r="E9374" s="0" t="s">
        <v>19948</v>
      </c>
      <c r="F9374" s="0" t="s">
        <v>19933</v>
      </c>
      <c r="G9374" s="0" t="s">
        <v>19934</v>
      </c>
      <c r="H9374" s="0" t="s">
        <v>310</v>
      </c>
      <c r="I9374" s="0" t="s">
        <v>19827</v>
      </c>
      <c r="J9374" s="0" t="s">
        <v>47</v>
      </c>
      <c r="K9374" s="0" t="s">
        <v>47</v>
      </c>
      <c r="L9374" s="0" t="s">
        <v>47</v>
      </c>
      <c r="M9374" s="0" t="s">
        <v>47</v>
      </c>
      <c r="N9374" s="0" t="n">
        <v>2</v>
      </c>
      <c r="O9374" s="0" t="n">
        <v>279</v>
      </c>
      <c r="P9374" s="0" t="n">
        <v>25</v>
      </c>
      <c r="Q9374" s="0" t="n">
        <v>4.4</v>
      </c>
      <c r="R9374" s="0" t="str">
        <f aca="false">INDEX(Lookup!$B$4:$B$18,MATCH(C9374,Lookup!$A$4:$A$18,0))</f>
        <v>United Kingdom</v>
      </c>
      <c r="S9374" s="20" t="n">
        <f aca="false">INDEX(Lookup!$D$4:$D$18,MATCH(C9374,Lookup!$A$4:$A$18,0))</f>
        <v>1.3</v>
      </c>
      <c r="T9374" s="21" t="n">
        <f aca="false">ROUND(P9374*S9374,2)</f>
        <v>32.5</v>
      </c>
      <c r="U9374" s="21" t="n">
        <f aca="false">IF(T9374&lt;=10,1,IF(T9374&lt;=20,2,IF(T9374&lt;=30,3,IF(T9374&lt;=40,4,IF(T9374&lt;=50,5,IF(T9374&lt;=100,6,IF(T9374&lt;=250,7,8)))))))</f>
        <v>4</v>
      </c>
      <c r="V9374" s="21" t="n">
        <f aca="false">IF(AND(OR(Dashboard!$T$3="All",R9374=Dashboard!$T$3),OR(Dashboard!$T$4="All",D9374=Dashboard!$T$4)),1,0)</f>
        <v>1</v>
      </c>
      <c r="W9374" s="21" t="n">
        <f aca="false">IF(V9374=1,T9374+ROW()/10000000,0)</f>
        <v>32.5009374</v>
      </c>
    </row>
    <row r="9375" customFormat="false" ht="15" hidden="false" customHeight="false" outlineLevel="0" collapsed="false">
      <c r="A9375" s="0" t="n">
        <v>7600914</v>
      </c>
      <c r="B9375" s="0" t="s">
        <v>19949</v>
      </c>
      <c r="C9375" s="0" t="n">
        <v>215</v>
      </c>
      <c r="D9375" s="0" t="s">
        <v>19906</v>
      </c>
      <c r="E9375" s="0" t="s">
        <v>19950</v>
      </c>
      <c r="F9375" s="0" t="s">
        <v>19933</v>
      </c>
      <c r="G9375" s="0" t="s">
        <v>19934</v>
      </c>
      <c r="H9375" s="0" t="s">
        <v>19951</v>
      </c>
      <c r="I9375" s="0" t="s">
        <v>19827</v>
      </c>
      <c r="J9375" s="0" t="s">
        <v>46</v>
      </c>
      <c r="K9375" s="0" t="s">
        <v>47</v>
      </c>
      <c r="L9375" s="0" t="s">
        <v>47</v>
      </c>
      <c r="M9375" s="0" t="s">
        <v>47</v>
      </c>
      <c r="N9375" s="0" t="n">
        <v>4</v>
      </c>
      <c r="O9375" s="0" t="n">
        <v>200</v>
      </c>
      <c r="P9375" s="0" t="n">
        <v>100</v>
      </c>
      <c r="Q9375" s="0" t="n">
        <v>4.1</v>
      </c>
      <c r="R9375" s="0" t="str">
        <f aca="false">INDEX(Lookup!$B$4:$B$18,MATCH(C9375,Lookup!$A$4:$A$18,0))</f>
        <v>United Kingdom</v>
      </c>
      <c r="S9375" s="20" t="n">
        <f aca="false">INDEX(Lookup!$D$4:$D$18,MATCH(C9375,Lookup!$A$4:$A$18,0))</f>
        <v>1.3</v>
      </c>
      <c r="T9375" s="21" t="n">
        <f aca="false">ROUND(P9375*S9375,2)</f>
        <v>130</v>
      </c>
      <c r="U9375" s="21" t="n">
        <f aca="false">IF(T9375&lt;=10,1,IF(T9375&lt;=20,2,IF(T9375&lt;=30,3,IF(T9375&lt;=40,4,IF(T9375&lt;=50,5,IF(T9375&lt;=100,6,IF(T9375&lt;=250,7,8)))))))</f>
        <v>7</v>
      </c>
      <c r="V9375" s="21" t="n">
        <f aca="false">IF(AND(OR(Dashboard!$T$3="All",R9375=Dashboard!$T$3),OR(Dashboard!$T$4="All",D9375=Dashboard!$T$4)),1,0)</f>
        <v>1</v>
      </c>
      <c r="W9375" s="21" t="n">
        <f aca="false">IF(V9375=1,T9375+ROW()/10000000,0)</f>
        <v>130.0009375</v>
      </c>
    </row>
    <row r="9376" customFormat="false" ht="15" hidden="false" customHeight="false" outlineLevel="0" collapsed="false">
      <c r="A9376" s="0" t="n">
        <v>7601024</v>
      </c>
      <c r="B9376" s="0" t="s">
        <v>19952</v>
      </c>
      <c r="C9376" s="0" t="n">
        <v>215</v>
      </c>
      <c r="D9376" s="0" t="s">
        <v>19906</v>
      </c>
      <c r="E9376" s="0" t="s">
        <v>19953</v>
      </c>
      <c r="F9376" s="0" t="s">
        <v>19933</v>
      </c>
      <c r="G9376" s="0" t="s">
        <v>19934</v>
      </c>
      <c r="H9376" s="0" t="s">
        <v>5935</v>
      </c>
      <c r="I9376" s="0" t="s">
        <v>19827</v>
      </c>
      <c r="J9376" s="0" t="s">
        <v>47</v>
      </c>
      <c r="K9376" s="0" t="s">
        <v>47</v>
      </c>
      <c r="L9376" s="0" t="s">
        <v>47</v>
      </c>
      <c r="M9376" s="0" t="s">
        <v>47</v>
      </c>
      <c r="N9376" s="0" t="n">
        <v>2</v>
      </c>
      <c r="O9376" s="0" t="n">
        <v>84</v>
      </c>
      <c r="P9376" s="0" t="n">
        <v>20</v>
      </c>
      <c r="Q9376" s="0" t="n">
        <v>4.1</v>
      </c>
      <c r="R9376" s="0" t="str">
        <f aca="false">INDEX(Lookup!$B$4:$B$18,MATCH(C9376,Lookup!$A$4:$A$18,0))</f>
        <v>United Kingdom</v>
      </c>
      <c r="S9376" s="20" t="n">
        <f aca="false">INDEX(Lookup!$D$4:$D$18,MATCH(C9376,Lookup!$A$4:$A$18,0))</f>
        <v>1.3</v>
      </c>
      <c r="T9376" s="21" t="n">
        <f aca="false">ROUND(P9376*S9376,2)</f>
        <v>26</v>
      </c>
      <c r="U9376" s="21" t="n">
        <f aca="false">IF(T9376&lt;=10,1,IF(T9376&lt;=20,2,IF(T9376&lt;=30,3,IF(T9376&lt;=40,4,IF(T9376&lt;=50,5,IF(T9376&lt;=100,6,IF(T9376&lt;=250,7,8)))))))</f>
        <v>3</v>
      </c>
      <c r="V9376" s="21" t="n">
        <f aca="false">IF(AND(OR(Dashboard!$T$3="All",R9376=Dashboard!$T$3),OR(Dashboard!$T$4="All",D9376=Dashboard!$T$4)),1,0)</f>
        <v>1</v>
      </c>
      <c r="W9376" s="21" t="n">
        <f aca="false">IF(V9376=1,T9376+ROW()/10000000,0)</f>
        <v>26.0009376</v>
      </c>
    </row>
    <row r="9377" customFormat="false" ht="15" hidden="false" customHeight="false" outlineLevel="0" collapsed="false">
      <c r="A9377" s="0" t="n">
        <v>7601177</v>
      </c>
      <c r="B9377" s="0" t="s">
        <v>19954</v>
      </c>
      <c r="C9377" s="0" t="n">
        <v>215</v>
      </c>
      <c r="D9377" s="0" t="s">
        <v>19906</v>
      </c>
      <c r="E9377" s="0" t="s">
        <v>19955</v>
      </c>
      <c r="F9377" s="0" t="s">
        <v>19956</v>
      </c>
      <c r="G9377" s="0" t="s">
        <v>19957</v>
      </c>
      <c r="H9377" s="0" t="s">
        <v>19958</v>
      </c>
      <c r="I9377" s="0" t="s">
        <v>19827</v>
      </c>
      <c r="J9377" s="0" t="s">
        <v>47</v>
      </c>
      <c r="K9377" s="0" t="s">
        <v>47</v>
      </c>
      <c r="L9377" s="0" t="s">
        <v>47</v>
      </c>
      <c r="M9377" s="0" t="s">
        <v>47</v>
      </c>
      <c r="N9377" s="0" t="n">
        <v>2</v>
      </c>
      <c r="O9377" s="0" t="n">
        <v>76</v>
      </c>
      <c r="P9377" s="0" t="n">
        <v>20</v>
      </c>
      <c r="Q9377" s="0" t="n">
        <v>4</v>
      </c>
      <c r="R9377" s="0" t="str">
        <f aca="false">INDEX(Lookup!$B$4:$B$18,MATCH(C9377,Lookup!$A$4:$A$18,0))</f>
        <v>United Kingdom</v>
      </c>
      <c r="S9377" s="20" t="n">
        <f aca="false">INDEX(Lookup!$D$4:$D$18,MATCH(C9377,Lookup!$A$4:$A$18,0))</f>
        <v>1.3</v>
      </c>
      <c r="T9377" s="21" t="n">
        <f aca="false">ROUND(P9377*S9377,2)</f>
        <v>26</v>
      </c>
      <c r="U9377" s="21" t="n">
        <f aca="false">IF(T9377&lt;=10,1,IF(T9377&lt;=20,2,IF(T9377&lt;=30,3,IF(T9377&lt;=40,4,IF(T9377&lt;=50,5,IF(T9377&lt;=100,6,IF(T9377&lt;=250,7,8)))))))</f>
        <v>3</v>
      </c>
      <c r="V9377" s="21" t="n">
        <f aca="false">IF(AND(OR(Dashboard!$T$3="All",R9377=Dashboard!$T$3),OR(Dashboard!$T$4="All",D9377=Dashboard!$T$4)),1,0)</f>
        <v>1</v>
      </c>
      <c r="W9377" s="21" t="n">
        <f aca="false">IF(V9377=1,T9377+ROW()/10000000,0)</f>
        <v>26.0009377</v>
      </c>
    </row>
    <row r="9378" customFormat="false" ht="15" hidden="false" customHeight="false" outlineLevel="0" collapsed="false">
      <c r="A9378" s="0" t="n">
        <v>7600921</v>
      </c>
      <c r="B9378" s="0" t="s">
        <v>540</v>
      </c>
      <c r="C9378" s="0" t="n">
        <v>215</v>
      </c>
      <c r="D9378" s="0" t="s">
        <v>19906</v>
      </c>
      <c r="E9378" s="0" t="s">
        <v>19959</v>
      </c>
      <c r="F9378" s="0" t="s">
        <v>19960</v>
      </c>
      <c r="G9378" s="0" t="s">
        <v>19961</v>
      </c>
      <c r="H9378" s="0" t="s">
        <v>19962</v>
      </c>
      <c r="I9378" s="0" t="s">
        <v>19827</v>
      </c>
      <c r="J9378" s="0" t="s">
        <v>47</v>
      </c>
      <c r="K9378" s="0" t="s">
        <v>47</v>
      </c>
      <c r="L9378" s="0" t="s">
        <v>47</v>
      </c>
      <c r="M9378" s="0" t="s">
        <v>47</v>
      </c>
      <c r="N9378" s="0" t="n">
        <v>4</v>
      </c>
      <c r="O9378" s="0" t="n">
        <v>64</v>
      </c>
      <c r="P9378" s="0" t="n">
        <v>55</v>
      </c>
      <c r="Q9378" s="0" t="n">
        <v>4.2</v>
      </c>
      <c r="R9378" s="0" t="str">
        <f aca="false">INDEX(Lookup!$B$4:$B$18,MATCH(C9378,Lookup!$A$4:$A$18,0))</f>
        <v>United Kingdom</v>
      </c>
      <c r="S9378" s="20" t="n">
        <f aca="false">INDEX(Lookup!$D$4:$D$18,MATCH(C9378,Lookup!$A$4:$A$18,0))</f>
        <v>1.3</v>
      </c>
      <c r="T9378" s="21" t="n">
        <f aca="false">ROUND(P9378*S9378,2)</f>
        <v>71.5</v>
      </c>
      <c r="U9378" s="21" t="n">
        <f aca="false">IF(T9378&lt;=10,1,IF(T9378&lt;=20,2,IF(T9378&lt;=30,3,IF(T9378&lt;=40,4,IF(T9378&lt;=50,5,IF(T9378&lt;=100,6,IF(T9378&lt;=250,7,8)))))))</f>
        <v>6</v>
      </c>
      <c r="V9378" s="21" t="n">
        <f aca="false">IF(AND(OR(Dashboard!$T$3="All",R9378=Dashboard!$T$3),OR(Dashboard!$T$4="All",D9378=Dashboard!$T$4)),1,0)</f>
        <v>1</v>
      </c>
      <c r="W9378" s="21" t="n">
        <f aca="false">IF(V9378=1,T9378+ROW()/10000000,0)</f>
        <v>71.5009378</v>
      </c>
    </row>
    <row r="9379" customFormat="false" ht="15" hidden="false" customHeight="false" outlineLevel="0" collapsed="false">
      <c r="A9379" s="0" t="n">
        <v>6118140</v>
      </c>
      <c r="B9379" s="0" t="s">
        <v>19963</v>
      </c>
      <c r="C9379" s="0" t="n">
        <v>215</v>
      </c>
      <c r="D9379" s="0" t="s">
        <v>19964</v>
      </c>
      <c r="E9379" s="0" t="s">
        <v>19965</v>
      </c>
      <c r="F9379" s="0" t="s">
        <v>19966</v>
      </c>
      <c r="G9379" s="0" t="s">
        <v>19967</v>
      </c>
      <c r="H9379" s="0" t="s">
        <v>19968</v>
      </c>
      <c r="I9379" s="0" t="s">
        <v>19827</v>
      </c>
      <c r="J9379" s="0" t="s">
        <v>46</v>
      </c>
      <c r="K9379" s="0" t="s">
        <v>47</v>
      </c>
      <c r="L9379" s="0" t="s">
        <v>47</v>
      </c>
      <c r="M9379" s="0" t="s">
        <v>47</v>
      </c>
      <c r="N9379" s="0" t="n">
        <v>4</v>
      </c>
      <c r="O9379" s="0" t="n">
        <v>214</v>
      </c>
      <c r="P9379" s="0" t="n">
        <v>80</v>
      </c>
      <c r="Q9379" s="0" t="n">
        <v>4.7</v>
      </c>
      <c r="R9379" s="0" t="str">
        <f aca="false">INDEX(Lookup!$B$4:$B$18,MATCH(C9379,Lookup!$A$4:$A$18,0))</f>
        <v>United Kingdom</v>
      </c>
      <c r="S9379" s="20" t="n">
        <f aca="false">INDEX(Lookup!$D$4:$D$18,MATCH(C9379,Lookup!$A$4:$A$18,0))</f>
        <v>1.3</v>
      </c>
      <c r="T9379" s="21" t="n">
        <f aca="false">ROUND(P9379*S9379,2)</f>
        <v>104</v>
      </c>
      <c r="U9379" s="21" t="n">
        <f aca="false">IF(T9379&lt;=10,1,IF(T9379&lt;=20,2,IF(T9379&lt;=30,3,IF(T9379&lt;=40,4,IF(T9379&lt;=50,5,IF(T9379&lt;=100,6,IF(T9379&lt;=250,7,8)))))))</f>
        <v>7</v>
      </c>
      <c r="V9379" s="21" t="n">
        <f aca="false">IF(AND(OR(Dashboard!$T$3="All",R9379=Dashboard!$T$3),OR(Dashboard!$T$4="All",D9379=Dashboard!$T$4)),1,0)</f>
        <v>1</v>
      </c>
      <c r="W9379" s="21" t="n">
        <f aca="false">IF(V9379=1,T9379+ROW()/10000000,0)</f>
        <v>104.0009379</v>
      </c>
    </row>
    <row r="9380" customFormat="false" ht="15" hidden="false" customHeight="false" outlineLevel="0" collapsed="false">
      <c r="A9380" s="0" t="n">
        <v>6103683</v>
      </c>
      <c r="B9380" s="0" t="s">
        <v>19969</v>
      </c>
      <c r="C9380" s="0" t="n">
        <v>215</v>
      </c>
      <c r="D9380" s="0" t="s">
        <v>19964</v>
      </c>
      <c r="E9380" s="0" t="s">
        <v>19970</v>
      </c>
      <c r="F9380" s="0" t="s">
        <v>19971</v>
      </c>
      <c r="G9380" s="0" t="s">
        <v>19972</v>
      </c>
      <c r="H9380" s="0" t="s">
        <v>177</v>
      </c>
      <c r="I9380" s="0" t="s">
        <v>19827</v>
      </c>
      <c r="J9380" s="0" t="s">
        <v>47</v>
      </c>
      <c r="K9380" s="0" t="s">
        <v>47</v>
      </c>
      <c r="L9380" s="0" t="s">
        <v>47</v>
      </c>
      <c r="M9380" s="0" t="s">
        <v>47</v>
      </c>
      <c r="N9380" s="0" t="n">
        <v>3</v>
      </c>
      <c r="O9380" s="0" t="n">
        <v>571</v>
      </c>
      <c r="P9380" s="0" t="n">
        <v>45</v>
      </c>
      <c r="Q9380" s="0" t="n">
        <v>4.5</v>
      </c>
      <c r="R9380" s="0" t="str">
        <f aca="false">INDEX(Lookup!$B$4:$B$18,MATCH(C9380,Lookup!$A$4:$A$18,0))</f>
        <v>United Kingdom</v>
      </c>
      <c r="S9380" s="20" t="n">
        <f aca="false">INDEX(Lookup!$D$4:$D$18,MATCH(C9380,Lookup!$A$4:$A$18,0))</f>
        <v>1.3</v>
      </c>
      <c r="T9380" s="21" t="n">
        <f aca="false">ROUND(P9380*S9380,2)</f>
        <v>58.5</v>
      </c>
      <c r="U9380" s="21" t="n">
        <f aca="false">IF(T9380&lt;=10,1,IF(T9380&lt;=20,2,IF(T9380&lt;=30,3,IF(T9380&lt;=40,4,IF(T9380&lt;=50,5,IF(T9380&lt;=100,6,IF(T9380&lt;=250,7,8)))))))</f>
        <v>6</v>
      </c>
      <c r="V9380" s="21" t="n">
        <f aca="false">IF(AND(OR(Dashboard!$T$3="All",R9380=Dashboard!$T$3),OR(Dashboard!$T$4="All",D9380=Dashboard!$T$4)),1,0)</f>
        <v>1</v>
      </c>
      <c r="W9380" s="21" t="n">
        <f aca="false">IF(V9380=1,T9380+ROW()/10000000,0)</f>
        <v>58.500938</v>
      </c>
    </row>
    <row r="9381" customFormat="false" ht="15" hidden="false" customHeight="false" outlineLevel="0" collapsed="false">
      <c r="A9381" s="0" t="n">
        <v>6114338</v>
      </c>
      <c r="B9381" s="0" t="s">
        <v>19973</v>
      </c>
      <c r="C9381" s="0" t="n">
        <v>215</v>
      </c>
      <c r="D9381" s="0" t="s">
        <v>19964</v>
      </c>
      <c r="E9381" s="0" t="s">
        <v>19974</v>
      </c>
      <c r="F9381" s="0" t="s">
        <v>19975</v>
      </c>
      <c r="G9381" s="0" t="s">
        <v>19976</v>
      </c>
      <c r="H9381" s="0" t="s">
        <v>540</v>
      </c>
      <c r="I9381" s="0" t="s">
        <v>19827</v>
      </c>
      <c r="J9381" s="0" t="s">
        <v>47</v>
      </c>
      <c r="K9381" s="0" t="s">
        <v>47</v>
      </c>
      <c r="L9381" s="0" t="s">
        <v>47</v>
      </c>
      <c r="M9381" s="0" t="s">
        <v>47</v>
      </c>
      <c r="N9381" s="0" t="n">
        <v>2</v>
      </c>
      <c r="O9381" s="0" t="n">
        <v>309</v>
      </c>
      <c r="P9381" s="0" t="n">
        <v>35</v>
      </c>
      <c r="Q9381" s="0" t="n">
        <v>4.9</v>
      </c>
      <c r="R9381" s="0" t="str">
        <f aca="false">INDEX(Lookup!$B$4:$B$18,MATCH(C9381,Lookup!$A$4:$A$18,0))</f>
        <v>United Kingdom</v>
      </c>
      <c r="S9381" s="20" t="n">
        <f aca="false">INDEX(Lookup!$D$4:$D$18,MATCH(C9381,Lookup!$A$4:$A$18,0))</f>
        <v>1.3</v>
      </c>
      <c r="T9381" s="21" t="n">
        <f aca="false">ROUND(P9381*S9381,2)</f>
        <v>45.5</v>
      </c>
      <c r="U9381" s="21" t="n">
        <f aca="false">IF(T9381&lt;=10,1,IF(T9381&lt;=20,2,IF(T9381&lt;=30,3,IF(T9381&lt;=40,4,IF(T9381&lt;=50,5,IF(T9381&lt;=100,6,IF(T9381&lt;=250,7,8)))))))</f>
        <v>5</v>
      </c>
      <c r="V9381" s="21" t="n">
        <f aca="false">IF(AND(OR(Dashboard!$T$3="All",R9381=Dashboard!$T$3),OR(Dashboard!$T$4="All",D9381=Dashboard!$T$4)),1,0)</f>
        <v>1</v>
      </c>
      <c r="W9381" s="21" t="n">
        <f aca="false">IF(V9381=1,T9381+ROW()/10000000,0)</f>
        <v>45.5009381</v>
      </c>
    </row>
    <row r="9382" customFormat="false" ht="15" hidden="false" customHeight="false" outlineLevel="0" collapsed="false">
      <c r="A9382" s="0" t="n">
        <v>6114829</v>
      </c>
      <c r="B9382" s="0" t="s">
        <v>19977</v>
      </c>
      <c r="C9382" s="0" t="n">
        <v>215</v>
      </c>
      <c r="D9382" s="0" t="s">
        <v>19964</v>
      </c>
      <c r="E9382" s="0" t="s">
        <v>19978</v>
      </c>
      <c r="F9382" s="0" t="s">
        <v>19979</v>
      </c>
      <c r="G9382" s="0" t="s">
        <v>19980</v>
      </c>
      <c r="H9382" s="0" t="s">
        <v>19876</v>
      </c>
      <c r="I9382" s="0" t="s">
        <v>19827</v>
      </c>
      <c r="J9382" s="0" t="s">
        <v>47</v>
      </c>
      <c r="K9382" s="0" t="s">
        <v>47</v>
      </c>
      <c r="L9382" s="0" t="s">
        <v>47</v>
      </c>
      <c r="M9382" s="0" t="s">
        <v>47</v>
      </c>
      <c r="N9382" s="0" t="n">
        <v>3</v>
      </c>
      <c r="O9382" s="0" t="n">
        <v>706</v>
      </c>
      <c r="P9382" s="0" t="n">
        <v>55</v>
      </c>
      <c r="Q9382" s="0" t="n">
        <v>4.9</v>
      </c>
      <c r="R9382" s="0" t="str">
        <f aca="false">INDEX(Lookup!$B$4:$B$18,MATCH(C9382,Lookup!$A$4:$A$18,0))</f>
        <v>United Kingdom</v>
      </c>
      <c r="S9382" s="20" t="n">
        <f aca="false">INDEX(Lookup!$D$4:$D$18,MATCH(C9382,Lookup!$A$4:$A$18,0))</f>
        <v>1.3</v>
      </c>
      <c r="T9382" s="21" t="n">
        <f aca="false">ROUND(P9382*S9382,2)</f>
        <v>71.5</v>
      </c>
      <c r="U9382" s="21" t="n">
        <f aca="false">IF(T9382&lt;=10,1,IF(T9382&lt;=20,2,IF(T9382&lt;=30,3,IF(T9382&lt;=40,4,IF(T9382&lt;=50,5,IF(T9382&lt;=100,6,IF(T9382&lt;=250,7,8)))))))</f>
        <v>6</v>
      </c>
      <c r="V9382" s="21" t="n">
        <f aca="false">IF(AND(OR(Dashboard!$T$3="All",R9382=Dashboard!$T$3),OR(Dashboard!$T$4="All",D9382=Dashboard!$T$4)),1,0)</f>
        <v>1</v>
      </c>
      <c r="W9382" s="21" t="n">
        <f aca="false">IF(V9382=1,T9382+ROW()/10000000,0)</f>
        <v>71.5009382</v>
      </c>
    </row>
    <row r="9383" customFormat="false" ht="15" hidden="false" customHeight="false" outlineLevel="0" collapsed="false">
      <c r="A9383" s="0" t="n">
        <v>6103922</v>
      </c>
      <c r="B9383" s="0" t="s">
        <v>19981</v>
      </c>
      <c r="C9383" s="0" t="n">
        <v>215</v>
      </c>
      <c r="D9383" s="0" t="s">
        <v>19964</v>
      </c>
      <c r="E9383" s="0" t="s">
        <v>19982</v>
      </c>
      <c r="F9383" s="0" t="s">
        <v>19983</v>
      </c>
      <c r="G9383" s="0" t="s">
        <v>19984</v>
      </c>
      <c r="H9383" s="0" t="s">
        <v>19985</v>
      </c>
      <c r="I9383" s="0" t="s">
        <v>19827</v>
      </c>
      <c r="J9383" s="0" t="s">
        <v>47</v>
      </c>
      <c r="K9383" s="0" t="s">
        <v>47</v>
      </c>
      <c r="L9383" s="0" t="s">
        <v>47</v>
      </c>
      <c r="M9383" s="0" t="s">
        <v>47</v>
      </c>
      <c r="N9383" s="0" t="n">
        <v>3</v>
      </c>
      <c r="O9383" s="0" t="n">
        <v>305</v>
      </c>
      <c r="P9383" s="0" t="n">
        <v>55</v>
      </c>
      <c r="Q9383" s="0" t="n">
        <v>4.5</v>
      </c>
      <c r="R9383" s="0" t="str">
        <f aca="false">INDEX(Lookup!$B$4:$B$18,MATCH(C9383,Lookup!$A$4:$A$18,0))</f>
        <v>United Kingdom</v>
      </c>
      <c r="S9383" s="20" t="n">
        <f aca="false">INDEX(Lookup!$D$4:$D$18,MATCH(C9383,Lookup!$A$4:$A$18,0))</f>
        <v>1.3</v>
      </c>
      <c r="T9383" s="21" t="n">
        <f aca="false">ROUND(P9383*S9383,2)</f>
        <v>71.5</v>
      </c>
      <c r="U9383" s="21" t="n">
        <f aca="false">IF(T9383&lt;=10,1,IF(T9383&lt;=20,2,IF(T9383&lt;=30,3,IF(T9383&lt;=40,4,IF(T9383&lt;=50,5,IF(T9383&lt;=100,6,IF(T9383&lt;=250,7,8)))))))</f>
        <v>6</v>
      </c>
      <c r="V9383" s="21" t="n">
        <f aca="false">IF(AND(OR(Dashboard!$T$3="All",R9383=Dashboard!$T$3),OR(Dashboard!$T$4="All",D9383=Dashboard!$T$4)),1,0)</f>
        <v>1</v>
      </c>
      <c r="W9383" s="21" t="n">
        <f aca="false">IF(V9383=1,T9383+ROW()/10000000,0)</f>
        <v>71.5009383</v>
      </c>
    </row>
    <row r="9384" customFormat="false" ht="15" hidden="false" customHeight="false" outlineLevel="0" collapsed="false">
      <c r="A9384" s="0" t="n">
        <v>6103902</v>
      </c>
      <c r="B9384" s="0" t="s">
        <v>19986</v>
      </c>
      <c r="C9384" s="0" t="n">
        <v>215</v>
      </c>
      <c r="D9384" s="0" t="s">
        <v>19964</v>
      </c>
      <c r="E9384" s="0" t="s">
        <v>19987</v>
      </c>
      <c r="F9384" s="0" t="s">
        <v>19988</v>
      </c>
      <c r="G9384" s="0" t="s">
        <v>19989</v>
      </c>
      <c r="H9384" s="0" t="s">
        <v>19990</v>
      </c>
      <c r="I9384" s="0" t="s">
        <v>19827</v>
      </c>
      <c r="J9384" s="0" t="s">
        <v>46</v>
      </c>
      <c r="K9384" s="0" t="s">
        <v>47</v>
      </c>
      <c r="L9384" s="0" t="s">
        <v>47</v>
      </c>
      <c r="M9384" s="0" t="s">
        <v>47</v>
      </c>
      <c r="N9384" s="0" t="n">
        <v>4</v>
      </c>
      <c r="O9384" s="0" t="n">
        <v>1326</v>
      </c>
      <c r="P9384" s="0" t="n">
        <v>90</v>
      </c>
      <c r="Q9384" s="0" t="n">
        <v>4.7</v>
      </c>
      <c r="R9384" s="0" t="str">
        <f aca="false">INDEX(Lookup!$B$4:$B$18,MATCH(C9384,Lookup!$A$4:$A$18,0))</f>
        <v>United Kingdom</v>
      </c>
      <c r="S9384" s="20" t="n">
        <f aca="false">INDEX(Lookup!$D$4:$D$18,MATCH(C9384,Lookup!$A$4:$A$18,0))</f>
        <v>1.3</v>
      </c>
      <c r="T9384" s="21" t="n">
        <f aca="false">ROUND(P9384*S9384,2)</f>
        <v>117</v>
      </c>
      <c r="U9384" s="21" t="n">
        <f aca="false">IF(T9384&lt;=10,1,IF(T9384&lt;=20,2,IF(T9384&lt;=30,3,IF(T9384&lt;=40,4,IF(T9384&lt;=50,5,IF(T9384&lt;=100,6,IF(T9384&lt;=250,7,8)))))))</f>
        <v>7</v>
      </c>
      <c r="V9384" s="21" t="n">
        <f aca="false">IF(AND(OR(Dashboard!$T$3="All",R9384=Dashboard!$T$3),OR(Dashboard!$T$4="All",D9384=Dashboard!$T$4)),1,0)</f>
        <v>1</v>
      </c>
      <c r="W9384" s="21" t="n">
        <f aca="false">IF(V9384=1,T9384+ROW()/10000000,0)</f>
        <v>117.0009384</v>
      </c>
    </row>
    <row r="9385" customFormat="false" ht="15" hidden="false" customHeight="false" outlineLevel="0" collapsed="false">
      <c r="A9385" s="0" t="n">
        <v>6103255</v>
      </c>
      <c r="B9385" s="0" t="s">
        <v>19991</v>
      </c>
      <c r="C9385" s="0" t="n">
        <v>215</v>
      </c>
      <c r="D9385" s="0" t="s">
        <v>19964</v>
      </c>
      <c r="E9385" s="0" t="s">
        <v>19992</v>
      </c>
      <c r="F9385" s="0" t="s">
        <v>19993</v>
      </c>
      <c r="G9385" s="0" t="s">
        <v>19994</v>
      </c>
      <c r="H9385" s="0" t="s">
        <v>63</v>
      </c>
      <c r="I9385" s="0" t="s">
        <v>19827</v>
      </c>
      <c r="J9385" s="0" t="s">
        <v>47</v>
      </c>
      <c r="K9385" s="0" t="s">
        <v>47</v>
      </c>
      <c r="L9385" s="0" t="s">
        <v>47</v>
      </c>
      <c r="M9385" s="0" t="s">
        <v>47</v>
      </c>
      <c r="N9385" s="0" t="n">
        <v>3</v>
      </c>
      <c r="O9385" s="0" t="n">
        <v>436</v>
      </c>
      <c r="P9385" s="0" t="n">
        <v>60</v>
      </c>
      <c r="Q9385" s="0" t="n">
        <v>4.6</v>
      </c>
      <c r="R9385" s="0" t="str">
        <f aca="false">INDEX(Lookup!$B$4:$B$18,MATCH(C9385,Lookup!$A$4:$A$18,0))</f>
        <v>United Kingdom</v>
      </c>
      <c r="S9385" s="20" t="n">
        <f aca="false">INDEX(Lookup!$D$4:$D$18,MATCH(C9385,Lookup!$A$4:$A$18,0))</f>
        <v>1.3</v>
      </c>
      <c r="T9385" s="21" t="n">
        <f aca="false">ROUND(P9385*S9385,2)</f>
        <v>78</v>
      </c>
      <c r="U9385" s="21" t="n">
        <f aca="false">IF(T9385&lt;=10,1,IF(T9385&lt;=20,2,IF(T9385&lt;=30,3,IF(T9385&lt;=40,4,IF(T9385&lt;=50,5,IF(T9385&lt;=100,6,IF(T9385&lt;=250,7,8)))))))</f>
        <v>6</v>
      </c>
      <c r="V9385" s="21" t="n">
        <f aca="false">IF(AND(OR(Dashboard!$T$3="All",R9385=Dashboard!$T$3),OR(Dashboard!$T$4="All",D9385=Dashboard!$T$4)),1,0)</f>
        <v>1</v>
      </c>
      <c r="W9385" s="21" t="n">
        <f aca="false">IF(V9385=1,T9385+ROW()/10000000,0)</f>
        <v>78.0009385</v>
      </c>
    </row>
    <row r="9386" customFormat="false" ht="15" hidden="false" customHeight="false" outlineLevel="0" collapsed="false">
      <c r="A9386" s="0" t="n">
        <v>6113680</v>
      </c>
      <c r="B9386" s="0" t="s">
        <v>19995</v>
      </c>
      <c r="C9386" s="0" t="n">
        <v>215</v>
      </c>
      <c r="D9386" s="0" t="s">
        <v>19964</v>
      </c>
      <c r="E9386" s="0" t="s">
        <v>19996</v>
      </c>
      <c r="F9386" s="0" t="s">
        <v>19997</v>
      </c>
      <c r="G9386" s="0" t="s">
        <v>19997</v>
      </c>
      <c r="H9386" s="0" t="s">
        <v>332</v>
      </c>
      <c r="I9386" s="0" t="s">
        <v>19827</v>
      </c>
      <c r="J9386" s="0" t="s">
        <v>47</v>
      </c>
      <c r="K9386" s="0" t="s">
        <v>47</v>
      </c>
      <c r="L9386" s="0" t="s">
        <v>47</v>
      </c>
      <c r="M9386" s="0" t="s">
        <v>47</v>
      </c>
      <c r="N9386" s="0" t="n">
        <v>4</v>
      </c>
      <c r="O9386" s="0" t="n">
        <v>320</v>
      </c>
      <c r="P9386" s="0" t="n">
        <v>230</v>
      </c>
      <c r="Q9386" s="0" t="n">
        <v>4.7</v>
      </c>
      <c r="R9386" s="0" t="str">
        <f aca="false">INDEX(Lookup!$B$4:$B$18,MATCH(C9386,Lookup!$A$4:$A$18,0))</f>
        <v>United Kingdom</v>
      </c>
      <c r="S9386" s="20" t="n">
        <f aca="false">INDEX(Lookup!$D$4:$D$18,MATCH(C9386,Lookup!$A$4:$A$18,0))</f>
        <v>1.3</v>
      </c>
      <c r="T9386" s="21" t="n">
        <f aca="false">ROUND(P9386*S9386,2)</f>
        <v>299</v>
      </c>
      <c r="U9386" s="21" t="n">
        <f aca="false">IF(T9386&lt;=10,1,IF(T9386&lt;=20,2,IF(T9386&lt;=30,3,IF(T9386&lt;=40,4,IF(T9386&lt;=50,5,IF(T9386&lt;=100,6,IF(T9386&lt;=250,7,8)))))))</f>
        <v>8</v>
      </c>
      <c r="V9386" s="21" t="n">
        <f aca="false">IF(AND(OR(Dashboard!$T$3="All",R9386=Dashboard!$T$3),OR(Dashboard!$T$4="All",D9386=Dashboard!$T$4)),1,0)</f>
        <v>1</v>
      </c>
      <c r="W9386" s="21" t="n">
        <f aca="false">IF(V9386=1,T9386+ROW()/10000000,0)</f>
        <v>299.0009386</v>
      </c>
    </row>
    <row r="9387" customFormat="false" ht="15" hidden="false" customHeight="false" outlineLevel="0" collapsed="false">
      <c r="A9387" s="0" t="n">
        <v>6113857</v>
      </c>
      <c r="B9387" s="0" t="s">
        <v>19998</v>
      </c>
      <c r="C9387" s="0" t="n">
        <v>215</v>
      </c>
      <c r="D9387" s="0" t="s">
        <v>19964</v>
      </c>
      <c r="E9387" s="0" t="s">
        <v>19999</v>
      </c>
      <c r="F9387" s="0" t="s">
        <v>20000</v>
      </c>
      <c r="G9387" s="0" t="s">
        <v>20001</v>
      </c>
      <c r="H9387" s="0" t="s">
        <v>20002</v>
      </c>
      <c r="I9387" s="0" t="s">
        <v>19827</v>
      </c>
      <c r="J9387" s="0" t="s">
        <v>47</v>
      </c>
      <c r="K9387" s="0" t="s">
        <v>47</v>
      </c>
      <c r="L9387" s="0" t="s">
        <v>47</v>
      </c>
      <c r="M9387" s="0" t="s">
        <v>47</v>
      </c>
      <c r="N9387" s="0" t="n">
        <v>4</v>
      </c>
      <c r="O9387" s="0" t="n">
        <v>148</v>
      </c>
      <c r="P9387" s="0" t="n">
        <v>100</v>
      </c>
      <c r="Q9387" s="0" t="n">
        <v>4.5</v>
      </c>
      <c r="R9387" s="0" t="str">
        <f aca="false">INDEX(Lookup!$B$4:$B$18,MATCH(C9387,Lookup!$A$4:$A$18,0))</f>
        <v>United Kingdom</v>
      </c>
      <c r="S9387" s="20" t="n">
        <f aca="false">INDEX(Lookup!$D$4:$D$18,MATCH(C9387,Lookup!$A$4:$A$18,0))</f>
        <v>1.3</v>
      </c>
      <c r="T9387" s="21" t="n">
        <f aca="false">ROUND(P9387*S9387,2)</f>
        <v>130</v>
      </c>
      <c r="U9387" s="21" t="n">
        <f aca="false">IF(T9387&lt;=10,1,IF(T9387&lt;=20,2,IF(T9387&lt;=30,3,IF(T9387&lt;=40,4,IF(T9387&lt;=50,5,IF(T9387&lt;=100,6,IF(T9387&lt;=250,7,8)))))))</f>
        <v>7</v>
      </c>
      <c r="V9387" s="21" t="n">
        <f aca="false">IF(AND(OR(Dashboard!$T$3="All",R9387=Dashboard!$T$3),OR(Dashboard!$T$4="All",D9387=Dashboard!$T$4)),1,0)</f>
        <v>1</v>
      </c>
      <c r="W9387" s="21" t="n">
        <f aca="false">IF(V9387=1,T9387+ROW()/10000000,0)</f>
        <v>130.0009387</v>
      </c>
    </row>
    <row r="9388" customFormat="false" ht="15" hidden="false" customHeight="false" outlineLevel="0" collapsed="false">
      <c r="A9388" s="0" t="n">
        <v>6100054</v>
      </c>
      <c r="B9388" s="0" t="s">
        <v>20003</v>
      </c>
      <c r="C9388" s="0" t="n">
        <v>215</v>
      </c>
      <c r="D9388" s="0" t="s">
        <v>19964</v>
      </c>
      <c r="E9388" s="0" t="s">
        <v>20004</v>
      </c>
      <c r="F9388" s="0" t="s">
        <v>20005</v>
      </c>
      <c r="G9388" s="0" t="s">
        <v>20005</v>
      </c>
      <c r="H9388" s="0" t="s">
        <v>20006</v>
      </c>
      <c r="I9388" s="0" t="s">
        <v>19827</v>
      </c>
      <c r="J9388" s="0" t="s">
        <v>46</v>
      </c>
      <c r="K9388" s="0" t="s">
        <v>47</v>
      </c>
      <c r="L9388" s="0" t="s">
        <v>47</v>
      </c>
      <c r="M9388" s="0" t="s">
        <v>47</v>
      </c>
      <c r="N9388" s="0" t="n">
        <v>2</v>
      </c>
      <c r="O9388" s="0" t="n">
        <v>316</v>
      </c>
      <c r="P9388" s="0" t="n">
        <v>30</v>
      </c>
      <c r="Q9388" s="0" t="n">
        <v>4.1</v>
      </c>
      <c r="R9388" s="0" t="str">
        <f aca="false">INDEX(Lookup!$B$4:$B$18,MATCH(C9388,Lookup!$A$4:$A$18,0))</f>
        <v>United Kingdom</v>
      </c>
      <c r="S9388" s="20" t="n">
        <f aca="false">INDEX(Lookup!$D$4:$D$18,MATCH(C9388,Lookup!$A$4:$A$18,0))</f>
        <v>1.3</v>
      </c>
      <c r="T9388" s="21" t="n">
        <f aca="false">ROUND(P9388*S9388,2)</f>
        <v>39</v>
      </c>
      <c r="U9388" s="21" t="n">
        <f aca="false">IF(T9388&lt;=10,1,IF(T9388&lt;=20,2,IF(T9388&lt;=30,3,IF(T9388&lt;=40,4,IF(T9388&lt;=50,5,IF(T9388&lt;=100,6,IF(T9388&lt;=250,7,8)))))))</f>
        <v>4</v>
      </c>
      <c r="V9388" s="21" t="n">
        <f aca="false">IF(AND(OR(Dashboard!$T$3="All",R9388=Dashboard!$T$3),OR(Dashboard!$T$4="All",D9388=Dashboard!$T$4)),1,0)</f>
        <v>1</v>
      </c>
      <c r="W9388" s="21" t="n">
        <f aca="false">IF(V9388=1,T9388+ROW()/10000000,0)</f>
        <v>39.0009388</v>
      </c>
    </row>
    <row r="9389" customFormat="false" ht="15" hidden="false" customHeight="false" outlineLevel="0" collapsed="false">
      <c r="A9389" s="0" t="n">
        <v>6102615</v>
      </c>
      <c r="B9389" s="0" t="s">
        <v>3948</v>
      </c>
      <c r="C9389" s="0" t="n">
        <v>215</v>
      </c>
      <c r="D9389" s="0" t="s">
        <v>19964</v>
      </c>
      <c r="E9389" s="0" t="s">
        <v>20007</v>
      </c>
      <c r="F9389" s="0" t="s">
        <v>20008</v>
      </c>
      <c r="G9389" s="0" t="s">
        <v>20009</v>
      </c>
      <c r="H9389" s="0" t="s">
        <v>219</v>
      </c>
      <c r="I9389" s="0" t="s">
        <v>19827</v>
      </c>
      <c r="J9389" s="0" t="s">
        <v>47</v>
      </c>
      <c r="K9389" s="0" t="s">
        <v>47</v>
      </c>
      <c r="L9389" s="0" t="s">
        <v>47</v>
      </c>
      <c r="M9389" s="0" t="s">
        <v>47</v>
      </c>
      <c r="N9389" s="0" t="n">
        <v>3</v>
      </c>
      <c r="O9389" s="0" t="n">
        <v>313</v>
      </c>
      <c r="P9389" s="0" t="n">
        <v>40</v>
      </c>
      <c r="Q9389" s="0" t="n">
        <v>4.5</v>
      </c>
      <c r="R9389" s="0" t="str">
        <f aca="false">INDEX(Lookup!$B$4:$B$18,MATCH(C9389,Lookup!$A$4:$A$18,0))</f>
        <v>United Kingdom</v>
      </c>
      <c r="S9389" s="20" t="n">
        <f aca="false">INDEX(Lookup!$D$4:$D$18,MATCH(C9389,Lookup!$A$4:$A$18,0))</f>
        <v>1.3</v>
      </c>
      <c r="T9389" s="21" t="n">
        <f aca="false">ROUND(P9389*S9389,2)</f>
        <v>52</v>
      </c>
      <c r="U9389" s="21" t="n">
        <f aca="false">IF(T9389&lt;=10,1,IF(T9389&lt;=20,2,IF(T9389&lt;=30,3,IF(T9389&lt;=40,4,IF(T9389&lt;=50,5,IF(T9389&lt;=100,6,IF(T9389&lt;=250,7,8)))))))</f>
        <v>6</v>
      </c>
      <c r="V9389" s="21" t="n">
        <f aca="false">IF(AND(OR(Dashboard!$T$3="All",R9389=Dashboard!$T$3),OR(Dashboard!$T$4="All",D9389=Dashboard!$T$4)),1,0)</f>
        <v>1</v>
      </c>
      <c r="W9389" s="21" t="n">
        <f aca="false">IF(V9389=1,T9389+ROW()/10000000,0)</f>
        <v>52.0009389</v>
      </c>
    </row>
    <row r="9390" customFormat="false" ht="15" hidden="false" customHeight="false" outlineLevel="0" collapsed="false">
      <c r="A9390" s="0" t="n">
        <v>6127163</v>
      </c>
      <c r="B9390" s="0" t="s">
        <v>20010</v>
      </c>
      <c r="C9390" s="0" t="n">
        <v>215</v>
      </c>
      <c r="D9390" s="0" t="s">
        <v>19964</v>
      </c>
      <c r="E9390" s="0" t="s">
        <v>20011</v>
      </c>
      <c r="F9390" s="0" t="s">
        <v>20012</v>
      </c>
      <c r="G9390" s="0" t="s">
        <v>20013</v>
      </c>
      <c r="H9390" s="0" t="s">
        <v>19730</v>
      </c>
      <c r="I9390" s="0" t="s">
        <v>19827</v>
      </c>
      <c r="J9390" s="0" t="s">
        <v>47</v>
      </c>
      <c r="K9390" s="0" t="s">
        <v>47</v>
      </c>
      <c r="L9390" s="0" t="s">
        <v>47</v>
      </c>
      <c r="M9390" s="0" t="s">
        <v>47</v>
      </c>
      <c r="N9390" s="0" t="n">
        <v>2</v>
      </c>
      <c r="O9390" s="0" t="n">
        <v>161</v>
      </c>
      <c r="P9390" s="0" t="n">
        <v>20</v>
      </c>
      <c r="Q9390" s="0" t="n">
        <v>4.9</v>
      </c>
      <c r="R9390" s="0" t="str">
        <f aca="false">INDEX(Lookup!$B$4:$B$18,MATCH(C9390,Lookup!$A$4:$A$18,0))</f>
        <v>United Kingdom</v>
      </c>
      <c r="S9390" s="20" t="n">
        <f aca="false">INDEX(Lookup!$D$4:$D$18,MATCH(C9390,Lookup!$A$4:$A$18,0))</f>
        <v>1.3</v>
      </c>
      <c r="T9390" s="21" t="n">
        <f aca="false">ROUND(P9390*S9390,2)</f>
        <v>26</v>
      </c>
      <c r="U9390" s="21" t="n">
        <f aca="false">IF(T9390&lt;=10,1,IF(T9390&lt;=20,2,IF(T9390&lt;=30,3,IF(T9390&lt;=40,4,IF(T9390&lt;=50,5,IF(T9390&lt;=100,6,IF(T9390&lt;=250,7,8)))))))</f>
        <v>3</v>
      </c>
      <c r="V9390" s="21" t="n">
        <f aca="false">IF(AND(OR(Dashboard!$T$3="All",R9390=Dashboard!$T$3),OR(Dashboard!$T$4="All",D9390=Dashboard!$T$4)),1,0)</f>
        <v>1</v>
      </c>
      <c r="W9390" s="21" t="n">
        <f aca="false">IF(V9390=1,T9390+ROW()/10000000,0)</f>
        <v>26.000939</v>
      </c>
    </row>
    <row r="9391" customFormat="false" ht="15" hidden="false" customHeight="false" outlineLevel="0" collapsed="false">
      <c r="A9391" s="0" t="n">
        <v>6117406</v>
      </c>
      <c r="B9391" s="0" t="s">
        <v>20014</v>
      </c>
      <c r="C9391" s="0" t="n">
        <v>215</v>
      </c>
      <c r="D9391" s="0" t="s">
        <v>19964</v>
      </c>
      <c r="E9391" s="0" t="s">
        <v>20015</v>
      </c>
      <c r="F9391" s="0" t="s">
        <v>20016</v>
      </c>
      <c r="G9391" s="0" t="s">
        <v>20017</v>
      </c>
      <c r="H9391" s="0" t="s">
        <v>219</v>
      </c>
      <c r="I9391" s="0" t="s">
        <v>19827</v>
      </c>
      <c r="J9391" s="0" t="s">
        <v>47</v>
      </c>
      <c r="K9391" s="0" t="s">
        <v>47</v>
      </c>
      <c r="L9391" s="0" t="s">
        <v>47</v>
      </c>
      <c r="M9391" s="0" t="s">
        <v>47</v>
      </c>
      <c r="N9391" s="0" t="n">
        <v>2</v>
      </c>
      <c r="O9391" s="0" t="n">
        <v>400</v>
      </c>
      <c r="P9391" s="0" t="n">
        <v>30</v>
      </c>
      <c r="Q9391" s="0" t="n">
        <v>3.8</v>
      </c>
      <c r="R9391" s="0" t="str">
        <f aca="false">INDEX(Lookup!$B$4:$B$18,MATCH(C9391,Lookup!$A$4:$A$18,0))</f>
        <v>United Kingdom</v>
      </c>
      <c r="S9391" s="20" t="n">
        <f aca="false">INDEX(Lookup!$D$4:$D$18,MATCH(C9391,Lookup!$A$4:$A$18,0))</f>
        <v>1.3</v>
      </c>
      <c r="T9391" s="21" t="n">
        <f aca="false">ROUND(P9391*S9391,2)</f>
        <v>39</v>
      </c>
      <c r="U9391" s="21" t="n">
        <f aca="false">IF(T9391&lt;=10,1,IF(T9391&lt;=20,2,IF(T9391&lt;=30,3,IF(T9391&lt;=40,4,IF(T9391&lt;=50,5,IF(T9391&lt;=100,6,IF(T9391&lt;=250,7,8)))))))</f>
        <v>4</v>
      </c>
      <c r="V9391" s="21" t="n">
        <f aca="false">IF(AND(OR(Dashboard!$T$3="All",R9391=Dashboard!$T$3),OR(Dashboard!$T$4="All",D9391=Dashboard!$T$4)),1,0)</f>
        <v>1</v>
      </c>
      <c r="W9391" s="21" t="n">
        <f aca="false">IF(V9391=1,T9391+ROW()/10000000,0)</f>
        <v>39.0009391</v>
      </c>
    </row>
    <row r="9392" customFormat="false" ht="15" hidden="false" customHeight="false" outlineLevel="0" collapsed="false">
      <c r="A9392" s="0" t="n">
        <v>6102866</v>
      </c>
      <c r="B9392" s="0" t="s">
        <v>20018</v>
      </c>
      <c r="C9392" s="0" t="n">
        <v>215</v>
      </c>
      <c r="D9392" s="0" t="s">
        <v>19964</v>
      </c>
      <c r="E9392" s="0" t="s">
        <v>20019</v>
      </c>
      <c r="F9392" s="0" t="s">
        <v>20020</v>
      </c>
      <c r="G9392" s="0" t="s">
        <v>20020</v>
      </c>
      <c r="H9392" s="0" t="s">
        <v>19990</v>
      </c>
      <c r="I9392" s="0" t="s">
        <v>19827</v>
      </c>
      <c r="J9392" s="0" t="s">
        <v>46</v>
      </c>
      <c r="K9392" s="0" t="s">
        <v>47</v>
      </c>
      <c r="L9392" s="0" t="s">
        <v>47</v>
      </c>
      <c r="M9392" s="0" t="s">
        <v>47</v>
      </c>
      <c r="N9392" s="0" t="n">
        <v>4</v>
      </c>
      <c r="O9392" s="0" t="n">
        <v>395</v>
      </c>
      <c r="P9392" s="0" t="n">
        <v>120</v>
      </c>
      <c r="Q9392" s="0" t="n">
        <v>4.8</v>
      </c>
      <c r="R9392" s="0" t="str">
        <f aca="false">INDEX(Lookup!$B$4:$B$18,MATCH(C9392,Lookup!$A$4:$A$18,0))</f>
        <v>United Kingdom</v>
      </c>
      <c r="S9392" s="20" t="n">
        <f aca="false">INDEX(Lookup!$D$4:$D$18,MATCH(C9392,Lookup!$A$4:$A$18,0))</f>
        <v>1.3</v>
      </c>
      <c r="T9392" s="21" t="n">
        <f aca="false">ROUND(P9392*S9392,2)</f>
        <v>156</v>
      </c>
      <c r="U9392" s="21" t="n">
        <f aca="false">IF(T9392&lt;=10,1,IF(T9392&lt;=20,2,IF(T9392&lt;=30,3,IF(T9392&lt;=40,4,IF(T9392&lt;=50,5,IF(T9392&lt;=100,6,IF(T9392&lt;=250,7,8)))))))</f>
        <v>7</v>
      </c>
      <c r="V9392" s="21" t="n">
        <f aca="false">IF(AND(OR(Dashboard!$T$3="All",R9392=Dashboard!$T$3),OR(Dashboard!$T$4="All",D9392=Dashboard!$T$4)),1,0)</f>
        <v>1</v>
      </c>
      <c r="W9392" s="21" t="n">
        <f aca="false">IF(V9392=1,T9392+ROW()/10000000,0)</f>
        <v>156.0009392</v>
      </c>
    </row>
    <row r="9393" customFormat="false" ht="15" hidden="false" customHeight="false" outlineLevel="0" collapsed="false">
      <c r="A9393" s="0" t="n">
        <v>6103868</v>
      </c>
      <c r="B9393" s="0" t="s">
        <v>20021</v>
      </c>
      <c r="C9393" s="0" t="n">
        <v>215</v>
      </c>
      <c r="D9393" s="0" t="s">
        <v>19964</v>
      </c>
      <c r="E9393" s="0" t="s">
        <v>20022</v>
      </c>
      <c r="F9393" s="0" t="s">
        <v>20020</v>
      </c>
      <c r="G9393" s="0" t="s">
        <v>20020</v>
      </c>
      <c r="H9393" s="0" t="s">
        <v>63</v>
      </c>
      <c r="I9393" s="0" t="s">
        <v>19827</v>
      </c>
      <c r="J9393" s="0" t="s">
        <v>46</v>
      </c>
      <c r="K9393" s="0" t="s">
        <v>47</v>
      </c>
      <c r="L9393" s="0" t="s">
        <v>47</v>
      </c>
      <c r="M9393" s="0" t="s">
        <v>47</v>
      </c>
      <c r="N9393" s="0" t="n">
        <v>4</v>
      </c>
      <c r="O9393" s="0" t="n">
        <v>311</v>
      </c>
      <c r="P9393" s="0" t="n">
        <v>100</v>
      </c>
      <c r="Q9393" s="0" t="n">
        <v>4.4</v>
      </c>
      <c r="R9393" s="0" t="str">
        <f aca="false">INDEX(Lookup!$B$4:$B$18,MATCH(C9393,Lookup!$A$4:$A$18,0))</f>
        <v>United Kingdom</v>
      </c>
      <c r="S9393" s="20" t="n">
        <f aca="false">INDEX(Lookup!$D$4:$D$18,MATCH(C9393,Lookup!$A$4:$A$18,0))</f>
        <v>1.3</v>
      </c>
      <c r="T9393" s="21" t="n">
        <f aca="false">ROUND(P9393*S9393,2)</f>
        <v>130</v>
      </c>
      <c r="U9393" s="21" t="n">
        <f aca="false">IF(T9393&lt;=10,1,IF(T9393&lt;=20,2,IF(T9393&lt;=30,3,IF(T9393&lt;=40,4,IF(T9393&lt;=50,5,IF(T9393&lt;=100,6,IF(T9393&lt;=250,7,8)))))))</f>
        <v>7</v>
      </c>
      <c r="V9393" s="21" t="n">
        <f aca="false">IF(AND(OR(Dashboard!$T$3="All",R9393=Dashboard!$T$3),OR(Dashboard!$T$4="All",D9393=Dashboard!$T$4)),1,0)</f>
        <v>1</v>
      </c>
      <c r="W9393" s="21" t="n">
        <f aca="false">IF(V9393=1,T9393+ROW()/10000000,0)</f>
        <v>130.0009393</v>
      </c>
    </row>
    <row r="9394" customFormat="false" ht="15" hidden="false" customHeight="false" outlineLevel="0" collapsed="false">
      <c r="A9394" s="0" t="n">
        <v>6104220</v>
      </c>
      <c r="B9394" s="0" t="s">
        <v>20023</v>
      </c>
      <c r="C9394" s="0" t="n">
        <v>215</v>
      </c>
      <c r="D9394" s="0" t="s">
        <v>19964</v>
      </c>
      <c r="E9394" s="0" t="s">
        <v>20024</v>
      </c>
      <c r="F9394" s="0" t="s">
        <v>20025</v>
      </c>
      <c r="G9394" s="0" t="s">
        <v>20026</v>
      </c>
      <c r="H9394" s="0" t="s">
        <v>19958</v>
      </c>
      <c r="I9394" s="0" t="s">
        <v>19827</v>
      </c>
      <c r="J9394" s="0" t="s">
        <v>46</v>
      </c>
      <c r="K9394" s="0" t="s">
        <v>47</v>
      </c>
      <c r="L9394" s="0" t="s">
        <v>47</v>
      </c>
      <c r="M9394" s="0" t="s">
        <v>47</v>
      </c>
      <c r="N9394" s="0" t="n">
        <v>3</v>
      </c>
      <c r="O9394" s="0" t="n">
        <v>367</v>
      </c>
      <c r="P9394" s="0" t="n">
        <v>45</v>
      </c>
      <c r="Q9394" s="0" t="n">
        <v>4.5</v>
      </c>
      <c r="R9394" s="0" t="str">
        <f aca="false">INDEX(Lookup!$B$4:$B$18,MATCH(C9394,Lookup!$A$4:$A$18,0))</f>
        <v>United Kingdom</v>
      </c>
      <c r="S9394" s="20" t="n">
        <f aca="false">INDEX(Lookup!$D$4:$D$18,MATCH(C9394,Lookup!$A$4:$A$18,0))</f>
        <v>1.3</v>
      </c>
      <c r="T9394" s="21" t="n">
        <f aca="false">ROUND(P9394*S9394,2)</f>
        <v>58.5</v>
      </c>
      <c r="U9394" s="21" t="n">
        <f aca="false">IF(T9394&lt;=10,1,IF(T9394&lt;=20,2,IF(T9394&lt;=30,3,IF(T9394&lt;=40,4,IF(T9394&lt;=50,5,IF(T9394&lt;=100,6,IF(T9394&lt;=250,7,8)))))))</f>
        <v>6</v>
      </c>
      <c r="V9394" s="21" t="n">
        <f aca="false">IF(AND(OR(Dashboard!$T$3="All",R9394=Dashboard!$T$3),OR(Dashboard!$T$4="All",D9394=Dashboard!$T$4)),1,0)</f>
        <v>1</v>
      </c>
      <c r="W9394" s="21" t="n">
        <f aca="false">IF(V9394=1,T9394+ROW()/10000000,0)</f>
        <v>58.5009394</v>
      </c>
    </row>
    <row r="9395" customFormat="false" ht="15" hidden="false" customHeight="false" outlineLevel="0" collapsed="false">
      <c r="A9395" s="0" t="n">
        <v>6117859</v>
      </c>
      <c r="B9395" s="0" t="s">
        <v>20027</v>
      </c>
      <c r="C9395" s="0" t="n">
        <v>215</v>
      </c>
      <c r="D9395" s="0" t="s">
        <v>19964</v>
      </c>
      <c r="E9395" s="0" t="s">
        <v>20028</v>
      </c>
      <c r="F9395" s="0" t="s">
        <v>20029</v>
      </c>
      <c r="G9395" s="0" t="s">
        <v>20030</v>
      </c>
      <c r="H9395" s="0" t="s">
        <v>219</v>
      </c>
      <c r="I9395" s="0" t="s">
        <v>19827</v>
      </c>
      <c r="J9395" s="0" t="s">
        <v>47</v>
      </c>
      <c r="K9395" s="0" t="s">
        <v>47</v>
      </c>
      <c r="L9395" s="0" t="s">
        <v>47</v>
      </c>
      <c r="M9395" s="0" t="s">
        <v>47</v>
      </c>
      <c r="N9395" s="0" t="n">
        <v>2</v>
      </c>
      <c r="O9395" s="0" t="n">
        <v>473</v>
      </c>
      <c r="P9395" s="0" t="n">
        <v>30</v>
      </c>
      <c r="Q9395" s="0" t="n">
        <v>4.1</v>
      </c>
      <c r="R9395" s="0" t="str">
        <f aca="false">INDEX(Lookup!$B$4:$B$18,MATCH(C9395,Lookup!$A$4:$A$18,0))</f>
        <v>United Kingdom</v>
      </c>
      <c r="S9395" s="20" t="n">
        <f aca="false">INDEX(Lookup!$D$4:$D$18,MATCH(C9395,Lookup!$A$4:$A$18,0))</f>
        <v>1.3</v>
      </c>
      <c r="T9395" s="21" t="n">
        <f aca="false">ROUND(P9395*S9395,2)</f>
        <v>39</v>
      </c>
      <c r="U9395" s="21" t="n">
        <f aca="false">IF(T9395&lt;=10,1,IF(T9395&lt;=20,2,IF(T9395&lt;=30,3,IF(T9395&lt;=40,4,IF(T9395&lt;=50,5,IF(T9395&lt;=100,6,IF(T9395&lt;=250,7,8)))))))</f>
        <v>4</v>
      </c>
      <c r="V9395" s="21" t="n">
        <f aca="false">IF(AND(OR(Dashboard!$T$3="All",R9395=Dashboard!$T$3),OR(Dashboard!$T$4="All",D9395=Dashboard!$T$4)),1,0)</f>
        <v>1</v>
      </c>
      <c r="W9395" s="21" t="n">
        <f aca="false">IF(V9395=1,T9395+ROW()/10000000,0)</f>
        <v>39.0009395</v>
      </c>
    </row>
    <row r="9396" customFormat="false" ht="15" hidden="false" customHeight="false" outlineLevel="0" collapsed="false">
      <c r="A9396" s="0" t="n">
        <v>6103211</v>
      </c>
      <c r="B9396" s="0" t="s">
        <v>19981</v>
      </c>
      <c r="C9396" s="0" t="n">
        <v>215</v>
      </c>
      <c r="D9396" s="0" t="s">
        <v>19964</v>
      </c>
      <c r="E9396" s="0" t="s">
        <v>20031</v>
      </c>
      <c r="F9396" s="0" t="s">
        <v>20032</v>
      </c>
      <c r="G9396" s="0" t="s">
        <v>20033</v>
      </c>
      <c r="H9396" s="0" t="s">
        <v>20034</v>
      </c>
      <c r="I9396" s="0" t="s">
        <v>19827</v>
      </c>
      <c r="J9396" s="0" t="s">
        <v>47</v>
      </c>
      <c r="K9396" s="0" t="s">
        <v>47</v>
      </c>
      <c r="L9396" s="0" t="s">
        <v>47</v>
      </c>
      <c r="M9396" s="0" t="s">
        <v>47</v>
      </c>
      <c r="N9396" s="0" t="n">
        <v>2</v>
      </c>
      <c r="O9396" s="0" t="n">
        <v>964</v>
      </c>
      <c r="P9396" s="0" t="n">
        <v>35</v>
      </c>
      <c r="Q9396" s="0" t="n">
        <v>4.7</v>
      </c>
      <c r="R9396" s="0" t="str">
        <f aca="false">INDEX(Lookup!$B$4:$B$18,MATCH(C9396,Lookup!$A$4:$A$18,0))</f>
        <v>United Kingdom</v>
      </c>
      <c r="S9396" s="20" t="n">
        <f aca="false">INDEX(Lookup!$D$4:$D$18,MATCH(C9396,Lookup!$A$4:$A$18,0))</f>
        <v>1.3</v>
      </c>
      <c r="T9396" s="21" t="n">
        <f aca="false">ROUND(P9396*S9396,2)</f>
        <v>45.5</v>
      </c>
      <c r="U9396" s="21" t="n">
        <f aca="false">IF(T9396&lt;=10,1,IF(T9396&lt;=20,2,IF(T9396&lt;=30,3,IF(T9396&lt;=40,4,IF(T9396&lt;=50,5,IF(T9396&lt;=100,6,IF(T9396&lt;=250,7,8)))))))</f>
        <v>5</v>
      </c>
      <c r="V9396" s="21" t="n">
        <f aca="false">IF(AND(OR(Dashboard!$T$3="All",R9396=Dashboard!$T$3),OR(Dashboard!$T$4="All",D9396=Dashboard!$T$4)),1,0)</f>
        <v>1</v>
      </c>
      <c r="W9396" s="21" t="n">
        <f aca="false">IF(V9396=1,T9396+ROW()/10000000,0)</f>
        <v>45.5009396</v>
      </c>
    </row>
    <row r="9397" customFormat="false" ht="15" hidden="false" customHeight="false" outlineLevel="0" collapsed="false">
      <c r="A9397" s="0" t="n">
        <v>6101881</v>
      </c>
      <c r="B9397" s="0" t="s">
        <v>19845</v>
      </c>
      <c r="C9397" s="0" t="n">
        <v>215</v>
      </c>
      <c r="D9397" s="0" t="s">
        <v>19964</v>
      </c>
      <c r="E9397" s="0" t="s">
        <v>20035</v>
      </c>
      <c r="F9397" s="0" t="s">
        <v>20032</v>
      </c>
      <c r="G9397" s="0" t="s">
        <v>20033</v>
      </c>
      <c r="H9397" s="0" t="s">
        <v>177</v>
      </c>
      <c r="I9397" s="0" t="s">
        <v>19827</v>
      </c>
      <c r="J9397" s="0" t="s">
        <v>47</v>
      </c>
      <c r="K9397" s="0" t="s">
        <v>47</v>
      </c>
      <c r="L9397" s="0" t="s">
        <v>47</v>
      </c>
      <c r="M9397" s="0" t="s">
        <v>47</v>
      </c>
      <c r="N9397" s="0" t="n">
        <v>3</v>
      </c>
      <c r="O9397" s="0" t="n">
        <v>271</v>
      </c>
      <c r="P9397" s="0" t="n">
        <v>50</v>
      </c>
      <c r="Q9397" s="0" t="n">
        <v>4.3</v>
      </c>
      <c r="R9397" s="0" t="str">
        <f aca="false">INDEX(Lookup!$B$4:$B$18,MATCH(C9397,Lookup!$A$4:$A$18,0))</f>
        <v>United Kingdom</v>
      </c>
      <c r="S9397" s="20" t="n">
        <f aca="false">INDEX(Lookup!$D$4:$D$18,MATCH(C9397,Lookup!$A$4:$A$18,0))</f>
        <v>1.3</v>
      </c>
      <c r="T9397" s="21" t="n">
        <f aca="false">ROUND(P9397*S9397,2)</f>
        <v>65</v>
      </c>
      <c r="U9397" s="21" t="n">
        <f aca="false">IF(T9397&lt;=10,1,IF(T9397&lt;=20,2,IF(T9397&lt;=30,3,IF(T9397&lt;=40,4,IF(T9397&lt;=50,5,IF(T9397&lt;=100,6,IF(T9397&lt;=250,7,8)))))))</f>
        <v>6</v>
      </c>
      <c r="V9397" s="21" t="n">
        <f aca="false">IF(AND(OR(Dashboard!$T$3="All",R9397=Dashboard!$T$3),OR(Dashboard!$T$4="All",D9397=Dashboard!$T$4)),1,0)</f>
        <v>1</v>
      </c>
      <c r="W9397" s="21" t="n">
        <f aca="false">IF(V9397=1,T9397+ROW()/10000000,0)</f>
        <v>65.0009397</v>
      </c>
    </row>
    <row r="9398" customFormat="false" ht="15" hidden="false" customHeight="false" outlineLevel="0" collapsed="false">
      <c r="A9398" s="0" t="n">
        <v>6113973</v>
      </c>
      <c r="B9398" s="0" t="s">
        <v>20036</v>
      </c>
      <c r="C9398" s="0" t="n">
        <v>215</v>
      </c>
      <c r="D9398" s="0" t="s">
        <v>19964</v>
      </c>
      <c r="E9398" s="0" t="s">
        <v>20037</v>
      </c>
      <c r="F9398" s="0" t="s">
        <v>20038</v>
      </c>
      <c r="G9398" s="0" t="s">
        <v>20039</v>
      </c>
      <c r="H9398" s="0" t="s">
        <v>20040</v>
      </c>
      <c r="I9398" s="0" t="s">
        <v>19827</v>
      </c>
      <c r="J9398" s="0" t="s">
        <v>47</v>
      </c>
      <c r="K9398" s="0" t="s">
        <v>47</v>
      </c>
      <c r="L9398" s="0" t="s">
        <v>47</v>
      </c>
      <c r="M9398" s="0" t="s">
        <v>47</v>
      </c>
      <c r="N9398" s="0" t="n">
        <v>3</v>
      </c>
      <c r="O9398" s="0" t="n">
        <v>418</v>
      </c>
      <c r="P9398" s="0" t="n">
        <v>40</v>
      </c>
      <c r="Q9398" s="0" t="n">
        <v>4.6</v>
      </c>
      <c r="R9398" s="0" t="str">
        <f aca="false">INDEX(Lookup!$B$4:$B$18,MATCH(C9398,Lookup!$A$4:$A$18,0))</f>
        <v>United Kingdom</v>
      </c>
      <c r="S9398" s="20" t="n">
        <f aca="false">INDEX(Lookup!$D$4:$D$18,MATCH(C9398,Lookup!$A$4:$A$18,0))</f>
        <v>1.3</v>
      </c>
      <c r="T9398" s="21" t="n">
        <f aca="false">ROUND(P9398*S9398,2)</f>
        <v>52</v>
      </c>
      <c r="U9398" s="21" t="n">
        <f aca="false">IF(T9398&lt;=10,1,IF(T9398&lt;=20,2,IF(T9398&lt;=30,3,IF(T9398&lt;=40,4,IF(T9398&lt;=50,5,IF(T9398&lt;=100,6,IF(T9398&lt;=250,7,8)))))))</f>
        <v>6</v>
      </c>
      <c r="V9398" s="21" t="n">
        <f aca="false">IF(AND(OR(Dashboard!$T$3="All",R9398=Dashboard!$T$3),OR(Dashboard!$T$4="All",D9398=Dashboard!$T$4)),1,0)</f>
        <v>1</v>
      </c>
      <c r="W9398" s="21" t="n">
        <f aca="false">IF(V9398=1,T9398+ROW()/10000000,0)</f>
        <v>52.0009398</v>
      </c>
    </row>
    <row r="9399" customFormat="false" ht="15" hidden="false" customHeight="false" outlineLevel="0" collapsed="false">
      <c r="A9399" s="0" t="n">
        <v>6800280</v>
      </c>
      <c r="B9399" s="0" t="s">
        <v>20041</v>
      </c>
      <c r="C9399" s="0" t="n">
        <v>215</v>
      </c>
      <c r="D9399" s="0" t="s">
        <v>20042</v>
      </c>
      <c r="E9399" s="0" t="s">
        <v>20043</v>
      </c>
      <c r="F9399" s="0" t="s">
        <v>20044</v>
      </c>
      <c r="G9399" s="0" t="s">
        <v>20045</v>
      </c>
      <c r="H9399" s="0" t="s">
        <v>20046</v>
      </c>
      <c r="I9399" s="0" t="s">
        <v>19827</v>
      </c>
      <c r="J9399" s="0" t="s">
        <v>47</v>
      </c>
      <c r="K9399" s="0" t="s">
        <v>47</v>
      </c>
      <c r="L9399" s="0" t="s">
        <v>47</v>
      </c>
      <c r="M9399" s="0" t="s">
        <v>47</v>
      </c>
      <c r="N9399" s="0" t="n">
        <v>2</v>
      </c>
      <c r="O9399" s="0" t="n">
        <v>14</v>
      </c>
      <c r="P9399" s="0" t="n">
        <v>30</v>
      </c>
      <c r="Q9399" s="0" t="n">
        <v>3.3</v>
      </c>
      <c r="R9399" s="0" t="str">
        <f aca="false">INDEX(Lookup!$B$4:$B$18,MATCH(C9399,Lookup!$A$4:$A$18,0))</f>
        <v>United Kingdom</v>
      </c>
      <c r="S9399" s="20" t="n">
        <f aca="false">INDEX(Lookup!$D$4:$D$18,MATCH(C9399,Lookup!$A$4:$A$18,0))</f>
        <v>1.3</v>
      </c>
      <c r="T9399" s="21" t="n">
        <f aca="false">ROUND(P9399*S9399,2)</f>
        <v>39</v>
      </c>
      <c r="U9399" s="21" t="n">
        <f aca="false">IF(T9399&lt;=10,1,IF(T9399&lt;=20,2,IF(T9399&lt;=30,3,IF(T9399&lt;=40,4,IF(T9399&lt;=50,5,IF(T9399&lt;=100,6,IF(T9399&lt;=250,7,8)))))))</f>
        <v>4</v>
      </c>
      <c r="V9399" s="21" t="n">
        <f aca="false">IF(AND(OR(Dashboard!$T$3="All",R9399=Dashboard!$T$3),OR(Dashboard!$T$4="All",D9399=Dashboard!$T$4)),1,0)</f>
        <v>1</v>
      </c>
      <c r="W9399" s="21" t="n">
        <f aca="false">IF(V9399=1,T9399+ROW()/10000000,0)</f>
        <v>39.0009399</v>
      </c>
    </row>
    <row r="9400" customFormat="false" ht="15" hidden="false" customHeight="false" outlineLevel="0" collapsed="false">
      <c r="A9400" s="0" t="n">
        <v>6800443</v>
      </c>
      <c r="B9400" s="0" t="s">
        <v>20047</v>
      </c>
      <c r="C9400" s="0" t="n">
        <v>215</v>
      </c>
      <c r="D9400" s="0" t="s">
        <v>20042</v>
      </c>
      <c r="E9400" s="0" t="s">
        <v>20048</v>
      </c>
      <c r="F9400" s="0" t="s">
        <v>20044</v>
      </c>
      <c r="G9400" s="0" t="s">
        <v>20045</v>
      </c>
      <c r="H9400" s="0" t="s">
        <v>3392</v>
      </c>
      <c r="I9400" s="0" t="s">
        <v>19827</v>
      </c>
      <c r="J9400" s="0" t="s">
        <v>47</v>
      </c>
      <c r="K9400" s="0" t="s">
        <v>47</v>
      </c>
      <c r="L9400" s="0" t="s">
        <v>47</v>
      </c>
      <c r="M9400" s="0" t="s">
        <v>47</v>
      </c>
      <c r="N9400" s="0" t="n">
        <v>2</v>
      </c>
      <c r="O9400" s="0" t="n">
        <v>23</v>
      </c>
      <c r="P9400" s="0" t="n">
        <v>20</v>
      </c>
      <c r="Q9400" s="0" t="n">
        <v>3.3</v>
      </c>
      <c r="R9400" s="0" t="str">
        <f aca="false">INDEX(Lookup!$B$4:$B$18,MATCH(C9400,Lookup!$A$4:$A$18,0))</f>
        <v>United Kingdom</v>
      </c>
      <c r="S9400" s="20" t="n">
        <f aca="false">INDEX(Lookup!$D$4:$D$18,MATCH(C9400,Lookup!$A$4:$A$18,0))</f>
        <v>1.3</v>
      </c>
      <c r="T9400" s="21" t="n">
        <f aca="false">ROUND(P9400*S9400,2)</f>
        <v>26</v>
      </c>
      <c r="U9400" s="21" t="n">
        <f aca="false">IF(T9400&lt;=10,1,IF(T9400&lt;=20,2,IF(T9400&lt;=30,3,IF(T9400&lt;=40,4,IF(T9400&lt;=50,5,IF(T9400&lt;=100,6,IF(T9400&lt;=250,7,8)))))))</f>
        <v>3</v>
      </c>
      <c r="V9400" s="21" t="n">
        <f aca="false">IF(AND(OR(Dashboard!$T$3="All",R9400=Dashboard!$T$3),OR(Dashboard!$T$4="All",D9400=Dashboard!$T$4)),1,0)</f>
        <v>1</v>
      </c>
      <c r="W9400" s="21" t="n">
        <f aca="false">IF(V9400=1,T9400+ROW()/10000000,0)</f>
        <v>26.00094</v>
      </c>
    </row>
    <row r="9401" customFormat="false" ht="15" hidden="false" customHeight="false" outlineLevel="0" collapsed="false">
      <c r="A9401" s="0" t="n">
        <v>6801867</v>
      </c>
      <c r="B9401" s="0" t="s">
        <v>20049</v>
      </c>
      <c r="C9401" s="0" t="n">
        <v>215</v>
      </c>
      <c r="D9401" s="0" t="s">
        <v>20042</v>
      </c>
      <c r="E9401" s="0" t="s">
        <v>20050</v>
      </c>
      <c r="F9401" s="0" t="s">
        <v>20051</v>
      </c>
      <c r="G9401" s="0" t="s">
        <v>20052</v>
      </c>
      <c r="H9401" s="0" t="s">
        <v>19876</v>
      </c>
      <c r="I9401" s="0" t="s">
        <v>19827</v>
      </c>
      <c r="J9401" s="0" t="s">
        <v>47</v>
      </c>
      <c r="K9401" s="0" t="s">
        <v>47</v>
      </c>
      <c r="L9401" s="0" t="s">
        <v>47</v>
      </c>
      <c r="M9401" s="0" t="s">
        <v>47</v>
      </c>
      <c r="N9401" s="0" t="n">
        <v>4</v>
      </c>
      <c r="O9401" s="0" t="n">
        <v>52</v>
      </c>
      <c r="P9401" s="0" t="n">
        <v>85</v>
      </c>
      <c r="Q9401" s="0" t="n">
        <v>4</v>
      </c>
      <c r="R9401" s="0" t="str">
        <f aca="false">INDEX(Lookup!$B$4:$B$18,MATCH(C9401,Lookup!$A$4:$A$18,0))</f>
        <v>United Kingdom</v>
      </c>
      <c r="S9401" s="20" t="n">
        <f aca="false">INDEX(Lookup!$D$4:$D$18,MATCH(C9401,Lookup!$A$4:$A$18,0))</f>
        <v>1.3</v>
      </c>
      <c r="T9401" s="21" t="n">
        <f aca="false">ROUND(P9401*S9401,2)</f>
        <v>110.5</v>
      </c>
      <c r="U9401" s="21" t="n">
        <f aca="false">IF(T9401&lt;=10,1,IF(T9401&lt;=20,2,IF(T9401&lt;=30,3,IF(T9401&lt;=40,4,IF(T9401&lt;=50,5,IF(T9401&lt;=100,6,IF(T9401&lt;=250,7,8)))))))</f>
        <v>7</v>
      </c>
      <c r="V9401" s="21" t="n">
        <f aca="false">IF(AND(OR(Dashboard!$T$3="All",R9401=Dashboard!$T$3),OR(Dashboard!$T$4="All",D9401=Dashboard!$T$4)),1,0)</f>
        <v>1</v>
      </c>
      <c r="W9401" s="21" t="n">
        <f aca="false">IF(V9401=1,T9401+ROW()/10000000,0)</f>
        <v>110.5009401</v>
      </c>
    </row>
    <row r="9402" customFormat="false" ht="15" hidden="false" customHeight="false" outlineLevel="0" collapsed="false">
      <c r="A9402" s="0" t="n">
        <v>6800235</v>
      </c>
      <c r="B9402" s="0" t="s">
        <v>20053</v>
      </c>
      <c r="C9402" s="0" t="n">
        <v>215</v>
      </c>
      <c r="D9402" s="0" t="s">
        <v>20042</v>
      </c>
      <c r="E9402" s="0" t="s">
        <v>20054</v>
      </c>
      <c r="F9402" s="0" t="s">
        <v>20051</v>
      </c>
      <c r="G9402" s="0" t="s">
        <v>20052</v>
      </c>
      <c r="H9402" s="0" t="s">
        <v>20055</v>
      </c>
      <c r="I9402" s="0" t="s">
        <v>19827</v>
      </c>
      <c r="J9402" s="0" t="s">
        <v>47</v>
      </c>
      <c r="K9402" s="0" t="s">
        <v>47</v>
      </c>
      <c r="L9402" s="0" t="s">
        <v>47</v>
      </c>
      <c r="M9402" s="0" t="s">
        <v>47</v>
      </c>
      <c r="N9402" s="0" t="n">
        <v>3</v>
      </c>
      <c r="O9402" s="0" t="n">
        <v>704</v>
      </c>
      <c r="P9402" s="0" t="n">
        <v>55</v>
      </c>
      <c r="Q9402" s="0" t="n">
        <v>4.4</v>
      </c>
      <c r="R9402" s="0" t="str">
        <f aca="false">INDEX(Lookup!$B$4:$B$18,MATCH(C9402,Lookup!$A$4:$A$18,0))</f>
        <v>United Kingdom</v>
      </c>
      <c r="S9402" s="20" t="n">
        <f aca="false">INDEX(Lookup!$D$4:$D$18,MATCH(C9402,Lookup!$A$4:$A$18,0))</f>
        <v>1.3</v>
      </c>
      <c r="T9402" s="21" t="n">
        <f aca="false">ROUND(P9402*S9402,2)</f>
        <v>71.5</v>
      </c>
      <c r="U9402" s="21" t="n">
        <f aca="false">IF(T9402&lt;=10,1,IF(T9402&lt;=20,2,IF(T9402&lt;=30,3,IF(T9402&lt;=40,4,IF(T9402&lt;=50,5,IF(T9402&lt;=100,6,IF(T9402&lt;=250,7,8)))))))</f>
        <v>6</v>
      </c>
      <c r="V9402" s="21" t="n">
        <f aca="false">IF(AND(OR(Dashboard!$T$3="All",R9402=Dashboard!$T$3),OR(Dashboard!$T$4="All",D9402=Dashboard!$T$4)),1,0)</f>
        <v>1</v>
      </c>
      <c r="W9402" s="21" t="n">
        <f aca="false">IF(V9402=1,T9402+ROW()/10000000,0)</f>
        <v>71.5009402</v>
      </c>
    </row>
    <row r="9403" customFormat="false" ht="15" hidden="false" customHeight="false" outlineLevel="0" collapsed="false">
      <c r="A9403" s="0" t="n">
        <v>6801051</v>
      </c>
      <c r="B9403" s="0" t="s">
        <v>20056</v>
      </c>
      <c r="C9403" s="0" t="n">
        <v>215</v>
      </c>
      <c r="D9403" s="0" t="s">
        <v>20042</v>
      </c>
      <c r="E9403" s="0" t="s">
        <v>20057</v>
      </c>
      <c r="F9403" s="0" t="s">
        <v>20058</v>
      </c>
      <c r="G9403" s="0" t="s">
        <v>20059</v>
      </c>
      <c r="H9403" s="0" t="s">
        <v>20060</v>
      </c>
      <c r="I9403" s="0" t="s">
        <v>19827</v>
      </c>
      <c r="J9403" s="0" t="s">
        <v>47</v>
      </c>
      <c r="K9403" s="0" t="s">
        <v>47</v>
      </c>
      <c r="L9403" s="0" t="s">
        <v>47</v>
      </c>
      <c r="M9403" s="0" t="s">
        <v>47</v>
      </c>
      <c r="N9403" s="0" t="n">
        <v>2</v>
      </c>
      <c r="O9403" s="0" t="n">
        <v>150</v>
      </c>
      <c r="P9403" s="0" t="n">
        <v>35</v>
      </c>
      <c r="Q9403" s="0" t="n">
        <v>3.9</v>
      </c>
      <c r="R9403" s="0" t="str">
        <f aca="false">INDEX(Lookup!$B$4:$B$18,MATCH(C9403,Lookup!$A$4:$A$18,0))</f>
        <v>United Kingdom</v>
      </c>
      <c r="S9403" s="20" t="n">
        <f aca="false">INDEX(Lookup!$D$4:$D$18,MATCH(C9403,Lookup!$A$4:$A$18,0))</f>
        <v>1.3</v>
      </c>
      <c r="T9403" s="21" t="n">
        <f aca="false">ROUND(P9403*S9403,2)</f>
        <v>45.5</v>
      </c>
      <c r="U9403" s="21" t="n">
        <f aca="false">IF(T9403&lt;=10,1,IF(T9403&lt;=20,2,IF(T9403&lt;=30,3,IF(T9403&lt;=40,4,IF(T9403&lt;=50,5,IF(T9403&lt;=100,6,IF(T9403&lt;=250,7,8)))))))</f>
        <v>5</v>
      </c>
      <c r="V9403" s="21" t="n">
        <f aca="false">IF(AND(OR(Dashboard!$T$3="All",R9403=Dashboard!$T$3),OR(Dashboard!$T$4="All",D9403=Dashboard!$T$4)),1,0)</f>
        <v>1</v>
      </c>
      <c r="W9403" s="21" t="n">
        <f aca="false">IF(V9403=1,T9403+ROW()/10000000,0)</f>
        <v>45.5009403</v>
      </c>
    </row>
    <row r="9404" customFormat="false" ht="15" hidden="false" customHeight="false" outlineLevel="0" collapsed="false">
      <c r="A9404" s="0" t="n">
        <v>6800577</v>
      </c>
      <c r="B9404" s="0" t="s">
        <v>19845</v>
      </c>
      <c r="C9404" s="0" t="n">
        <v>215</v>
      </c>
      <c r="D9404" s="0" t="s">
        <v>20042</v>
      </c>
      <c r="E9404" s="0" t="s">
        <v>20061</v>
      </c>
      <c r="F9404" s="0" t="s">
        <v>20062</v>
      </c>
      <c r="G9404" s="0" t="s">
        <v>20063</v>
      </c>
      <c r="H9404" s="0" t="s">
        <v>177</v>
      </c>
      <c r="I9404" s="0" t="s">
        <v>19827</v>
      </c>
      <c r="J9404" s="0" t="s">
        <v>47</v>
      </c>
      <c r="K9404" s="0" t="s">
        <v>47</v>
      </c>
      <c r="L9404" s="0" t="s">
        <v>47</v>
      </c>
      <c r="M9404" s="0" t="s">
        <v>47</v>
      </c>
      <c r="N9404" s="0" t="n">
        <v>3</v>
      </c>
      <c r="O9404" s="0" t="n">
        <v>88</v>
      </c>
      <c r="P9404" s="0" t="n">
        <v>50</v>
      </c>
      <c r="Q9404" s="0" t="n">
        <v>3.9</v>
      </c>
      <c r="R9404" s="0" t="str">
        <f aca="false">INDEX(Lookup!$B$4:$B$18,MATCH(C9404,Lookup!$A$4:$A$18,0))</f>
        <v>United Kingdom</v>
      </c>
      <c r="S9404" s="20" t="n">
        <f aca="false">INDEX(Lookup!$D$4:$D$18,MATCH(C9404,Lookup!$A$4:$A$18,0))</f>
        <v>1.3</v>
      </c>
      <c r="T9404" s="21" t="n">
        <f aca="false">ROUND(P9404*S9404,2)</f>
        <v>65</v>
      </c>
      <c r="U9404" s="21" t="n">
        <f aca="false">IF(T9404&lt;=10,1,IF(T9404&lt;=20,2,IF(T9404&lt;=30,3,IF(T9404&lt;=40,4,IF(T9404&lt;=50,5,IF(T9404&lt;=100,6,IF(T9404&lt;=250,7,8)))))))</f>
        <v>6</v>
      </c>
      <c r="V9404" s="21" t="n">
        <f aca="false">IF(AND(OR(Dashboard!$T$3="All",R9404=Dashboard!$T$3),OR(Dashboard!$T$4="All",D9404=Dashboard!$T$4)),1,0)</f>
        <v>1</v>
      </c>
      <c r="W9404" s="21" t="n">
        <f aca="false">IF(V9404=1,T9404+ROW()/10000000,0)</f>
        <v>65.0009404</v>
      </c>
    </row>
    <row r="9405" customFormat="false" ht="15" hidden="false" customHeight="false" outlineLevel="0" collapsed="false">
      <c r="A9405" s="0" t="n">
        <v>6800569</v>
      </c>
      <c r="B9405" s="0" t="s">
        <v>19838</v>
      </c>
      <c r="C9405" s="0" t="n">
        <v>215</v>
      </c>
      <c r="D9405" s="0" t="s">
        <v>20042</v>
      </c>
      <c r="E9405" s="0" t="s">
        <v>20064</v>
      </c>
      <c r="F9405" s="0" t="s">
        <v>20062</v>
      </c>
      <c r="G9405" s="0" t="s">
        <v>20063</v>
      </c>
      <c r="H9405" s="0" t="s">
        <v>555</v>
      </c>
      <c r="I9405" s="0" t="s">
        <v>19827</v>
      </c>
      <c r="J9405" s="0" t="s">
        <v>46</v>
      </c>
      <c r="K9405" s="0" t="s">
        <v>47</v>
      </c>
      <c r="L9405" s="0" t="s">
        <v>47</v>
      </c>
      <c r="M9405" s="0" t="s">
        <v>47</v>
      </c>
      <c r="N9405" s="0" t="n">
        <v>4</v>
      </c>
      <c r="O9405" s="0" t="n">
        <v>422</v>
      </c>
      <c r="P9405" s="0" t="n">
        <v>70</v>
      </c>
      <c r="Q9405" s="0" t="n">
        <v>4.3</v>
      </c>
      <c r="R9405" s="0" t="str">
        <f aca="false">INDEX(Lookup!$B$4:$B$18,MATCH(C9405,Lookup!$A$4:$A$18,0))</f>
        <v>United Kingdom</v>
      </c>
      <c r="S9405" s="20" t="n">
        <f aca="false">INDEX(Lookup!$D$4:$D$18,MATCH(C9405,Lookup!$A$4:$A$18,0))</f>
        <v>1.3</v>
      </c>
      <c r="T9405" s="21" t="n">
        <f aca="false">ROUND(P9405*S9405,2)</f>
        <v>91</v>
      </c>
      <c r="U9405" s="21" t="n">
        <f aca="false">IF(T9405&lt;=10,1,IF(T9405&lt;=20,2,IF(T9405&lt;=30,3,IF(T9405&lt;=40,4,IF(T9405&lt;=50,5,IF(T9405&lt;=100,6,IF(T9405&lt;=250,7,8)))))))</f>
        <v>6</v>
      </c>
      <c r="V9405" s="21" t="n">
        <f aca="false">IF(AND(OR(Dashboard!$T$3="All",R9405=Dashboard!$T$3),OR(Dashboard!$T$4="All",D9405=Dashboard!$T$4)),1,0)</f>
        <v>1</v>
      </c>
      <c r="W9405" s="21" t="n">
        <f aca="false">IF(V9405=1,T9405+ROW()/10000000,0)</f>
        <v>91.0009405</v>
      </c>
    </row>
    <row r="9406" customFormat="false" ht="15" hidden="false" customHeight="false" outlineLevel="0" collapsed="false">
      <c r="A9406" s="0" t="n">
        <v>6801374</v>
      </c>
      <c r="B9406" s="0" t="s">
        <v>20065</v>
      </c>
      <c r="C9406" s="0" t="n">
        <v>215</v>
      </c>
      <c r="D9406" s="0" t="s">
        <v>20042</v>
      </c>
      <c r="E9406" s="0" t="s">
        <v>20066</v>
      </c>
      <c r="F9406" s="0" t="s">
        <v>20067</v>
      </c>
      <c r="G9406" s="0" t="s">
        <v>20068</v>
      </c>
      <c r="H9406" s="0" t="s">
        <v>20069</v>
      </c>
      <c r="I9406" s="0" t="s">
        <v>19827</v>
      </c>
      <c r="J9406" s="0" t="s">
        <v>47</v>
      </c>
      <c r="K9406" s="0" t="s">
        <v>47</v>
      </c>
      <c r="L9406" s="0" t="s">
        <v>47</v>
      </c>
      <c r="M9406" s="0" t="s">
        <v>47</v>
      </c>
      <c r="N9406" s="0" t="n">
        <v>3</v>
      </c>
      <c r="O9406" s="0" t="n">
        <v>162</v>
      </c>
      <c r="P9406" s="0" t="n">
        <v>50</v>
      </c>
      <c r="Q9406" s="0" t="n">
        <v>4.9</v>
      </c>
      <c r="R9406" s="0" t="str">
        <f aca="false">INDEX(Lookup!$B$4:$B$18,MATCH(C9406,Lookup!$A$4:$A$18,0))</f>
        <v>United Kingdom</v>
      </c>
      <c r="S9406" s="20" t="n">
        <f aca="false">INDEX(Lookup!$D$4:$D$18,MATCH(C9406,Lookup!$A$4:$A$18,0))</f>
        <v>1.3</v>
      </c>
      <c r="T9406" s="21" t="n">
        <f aca="false">ROUND(P9406*S9406,2)</f>
        <v>65</v>
      </c>
      <c r="U9406" s="21" t="n">
        <f aca="false">IF(T9406&lt;=10,1,IF(T9406&lt;=20,2,IF(T9406&lt;=30,3,IF(T9406&lt;=40,4,IF(T9406&lt;=50,5,IF(T9406&lt;=100,6,IF(T9406&lt;=250,7,8)))))))</f>
        <v>6</v>
      </c>
      <c r="V9406" s="21" t="n">
        <f aca="false">IF(AND(OR(Dashboard!$T$3="All",R9406=Dashboard!$T$3),OR(Dashboard!$T$4="All",D9406=Dashboard!$T$4)),1,0)</f>
        <v>1</v>
      </c>
      <c r="W9406" s="21" t="n">
        <f aca="false">IF(V9406=1,T9406+ROW()/10000000,0)</f>
        <v>65.0009406</v>
      </c>
    </row>
    <row r="9407" customFormat="false" ht="15" hidden="false" customHeight="false" outlineLevel="0" collapsed="false">
      <c r="A9407" s="0" t="n">
        <v>6801963</v>
      </c>
      <c r="B9407" s="0" t="s">
        <v>20070</v>
      </c>
      <c r="C9407" s="0" t="n">
        <v>215</v>
      </c>
      <c r="D9407" s="0" t="s">
        <v>20042</v>
      </c>
      <c r="E9407" s="0" t="s">
        <v>20071</v>
      </c>
      <c r="F9407" s="0" t="s">
        <v>20067</v>
      </c>
      <c r="G9407" s="0" t="s">
        <v>20068</v>
      </c>
      <c r="H9407" s="0" t="s">
        <v>19844</v>
      </c>
      <c r="I9407" s="0" t="s">
        <v>19827</v>
      </c>
      <c r="J9407" s="0" t="s">
        <v>47</v>
      </c>
      <c r="K9407" s="0" t="s">
        <v>47</v>
      </c>
      <c r="L9407" s="0" t="s">
        <v>47</v>
      </c>
      <c r="M9407" s="0" t="s">
        <v>47</v>
      </c>
      <c r="N9407" s="0" t="n">
        <v>3</v>
      </c>
      <c r="O9407" s="0" t="n">
        <v>86</v>
      </c>
      <c r="P9407" s="0" t="n">
        <v>40</v>
      </c>
      <c r="Q9407" s="0" t="n">
        <v>4</v>
      </c>
      <c r="R9407" s="0" t="str">
        <f aca="false">INDEX(Lookup!$B$4:$B$18,MATCH(C9407,Lookup!$A$4:$A$18,0))</f>
        <v>United Kingdom</v>
      </c>
      <c r="S9407" s="20" t="n">
        <f aca="false">INDEX(Lookup!$D$4:$D$18,MATCH(C9407,Lookup!$A$4:$A$18,0))</f>
        <v>1.3</v>
      </c>
      <c r="T9407" s="21" t="n">
        <f aca="false">ROUND(P9407*S9407,2)</f>
        <v>52</v>
      </c>
      <c r="U9407" s="21" t="n">
        <f aca="false">IF(T9407&lt;=10,1,IF(T9407&lt;=20,2,IF(T9407&lt;=30,3,IF(T9407&lt;=40,4,IF(T9407&lt;=50,5,IF(T9407&lt;=100,6,IF(T9407&lt;=250,7,8)))))))</f>
        <v>6</v>
      </c>
      <c r="V9407" s="21" t="n">
        <f aca="false">IF(AND(OR(Dashboard!$T$3="All",R9407=Dashboard!$T$3),OR(Dashboard!$T$4="All",D9407=Dashboard!$T$4)),1,0)</f>
        <v>1</v>
      </c>
      <c r="W9407" s="21" t="n">
        <f aca="false">IF(V9407=1,T9407+ROW()/10000000,0)</f>
        <v>52.0009407</v>
      </c>
    </row>
    <row r="9408" customFormat="false" ht="15" hidden="false" customHeight="false" outlineLevel="0" collapsed="false">
      <c r="A9408" s="0" t="n">
        <v>6801329</v>
      </c>
      <c r="B9408" s="0" t="s">
        <v>20072</v>
      </c>
      <c r="C9408" s="0" t="n">
        <v>215</v>
      </c>
      <c r="D9408" s="0" t="s">
        <v>20042</v>
      </c>
      <c r="E9408" s="0" t="s">
        <v>20073</v>
      </c>
      <c r="F9408" s="0" t="s">
        <v>20067</v>
      </c>
      <c r="G9408" s="0" t="s">
        <v>20068</v>
      </c>
      <c r="H9408" s="0" t="s">
        <v>20074</v>
      </c>
      <c r="I9408" s="0" t="s">
        <v>19827</v>
      </c>
      <c r="J9408" s="0" t="s">
        <v>47</v>
      </c>
      <c r="K9408" s="0" t="s">
        <v>47</v>
      </c>
      <c r="L9408" s="0" t="s">
        <v>47</v>
      </c>
      <c r="M9408" s="0" t="s">
        <v>47</v>
      </c>
      <c r="N9408" s="0" t="n">
        <v>2</v>
      </c>
      <c r="O9408" s="0" t="n">
        <v>82</v>
      </c>
      <c r="P9408" s="0" t="n">
        <v>30</v>
      </c>
      <c r="Q9408" s="0" t="n">
        <v>4.1</v>
      </c>
      <c r="R9408" s="0" t="str">
        <f aca="false">INDEX(Lookup!$B$4:$B$18,MATCH(C9408,Lookup!$A$4:$A$18,0))</f>
        <v>United Kingdom</v>
      </c>
      <c r="S9408" s="20" t="n">
        <f aca="false">INDEX(Lookup!$D$4:$D$18,MATCH(C9408,Lookup!$A$4:$A$18,0))</f>
        <v>1.3</v>
      </c>
      <c r="T9408" s="21" t="n">
        <f aca="false">ROUND(P9408*S9408,2)</f>
        <v>39</v>
      </c>
      <c r="U9408" s="21" t="n">
        <f aca="false">IF(T9408&lt;=10,1,IF(T9408&lt;=20,2,IF(T9408&lt;=30,3,IF(T9408&lt;=40,4,IF(T9408&lt;=50,5,IF(T9408&lt;=100,6,IF(T9408&lt;=250,7,8)))))))</f>
        <v>4</v>
      </c>
      <c r="V9408" s="21" t="n">
        <f aca="false">IF(AND(OR(Dashboard!$T$3="All",R9408=Dashboard!$T$3),OR(Dashboard!$T$4="All",D9408=Dashboard!$T$4)),1,0)</f>
        <v>1</v>
      </c>
      <c r="W9408" s="21" t="n">
        <f aca="false">IF(V9408=1,T9408+ROW()/10000000,0)</f>
        <v>39.0009408</v>
      </c>
    </row>
    <row r="9409" customFormat="false" ht="15" hidden="false" customHeight="false" outlineLevel="0" collapsed="false">
      <c r="A9409" s="0" t="n">
        <v>6801395</v>
      </c>
      <c r="B9409" s="0" t="s">
        <v>20075</v>
      </c>
      <c r="C9409" s="0" t="n">
        <v>215</v>
      </c>
      <c r="D9409" s="0" t="s">
        <v>20042</v>
      </c>
      <c r="E9409" s="0" t="s">
        <v>20076</v>
      </c>
      <c r="F9409" s="0" t="s">
        <v>20067</v>
      </c>
      <c r="G9409" s="0" t="s">
        <v>20068</v>
      </c>
      <c r="H9409" s="0" t="s">
        <v>20002</v>
      </c>
      <c r="I9409" s="0" t="s">
        <v>19827</v>
      </c>
      <c r="J9409" s="0" t="s">
        <v>47</v>
      </c>
      <c r="K9409" s="0" t="s">
        <v>47</v>
      </c>
      <c r="L9409" s="0" t="s">
        <v>47</v>
      </c>
      <c r="M9409" s="0" t="s">
        <v>47</v>
      </c>
      <c r="N9409" s="0" t="n">
        <v>3</v>
      </c>
      <c r="O9409" s="0" t="n">
        <v>98</v>
      </c>
      <c r="P9409" s="0" t="n">
        <v>45</v>
      </c>
      <c r="Q9409" s="0" t="n">
        <v>4.1</v>
      </c>
      <c r="R9409" s="0" t="str">
        <f aca="false">INDEX(Lookup!$B$4:$B$18,MATCH(C9409,Lookup!$A$4:$A$18,0))</f>
        <v>United Kingdom</v>
      </c>
      <c r="S9409" s="20" t="n">
        <f aca="false">INDEX(Lookup!$D$4:$D$18,MATCH(C9409,Lookup!$A$4:$A$18,0))</f>
        <v>1.3</v>
      </c>
      <c r="T9409" s="21" t="n">
        <f aca="false">ROUND(P9409*S9409,2)</f>
        <v>58.5</v>
      </c>
      <c r="U9409" s="21" t="n">
        <f aca="false">IF(T9409&lt;=10,1,IF(T9409&lt;=20,2,IF(T9409&lt;=30,3,IF(T9409&lt;=40,4,IF(T9409&lt;=50,5,IF(T9409&lt;=100,6,IF(T9409&lt;=250,7,8)))))))</f>
        <v>6</v>
      </c>
      <c r="V9409" s="21" t="n">
        <f aca="false">IF(AND(OR(Dashboard!$T$3="All",R9409=Dashboard!$T$3),OR(Dashboard!$T$4="All",D9409=Dashboard!$T$4)),1,0)</f>
        <v>1</v>
      </c>
      <c r="W9409" s="21" t="n">
        <f aca="false">IF(V9409=1,T9409+ROW()/10000000,0)</f>
        <v>58.5009409</v>
      </c>
    </row>
    <row r="9410" customFormat="false" ht="15" hidden="false" customHeight="false" outlineLevel="0" collapsed="false">
      <c r="A9410" s="0" t="n">
        <v>6800538</v>
      </c>
      <c r="B9410" s="0" t="s">
        <v>20077</v>
      </c>
      <c r="C9410" s="0" t="n">
        <v>215</v>
      </c>
      <c r="D9410" s="0" t="s">
        <v>20042</v>
      </c>
      <c r="E9410" s="0" t="s">
        <v>20078</v>
      </c>
      <c r="F9410" s="0" t="s">
        <v>20079</v>
      </c>
      <c r="G9410" s="0" t="s">
        <v>20080</v>
      </c>
      <c r="H9410" s="0" t="s">
        <v>2063</v>
      </c>
      <c r="I9410" s="0" t="s">
        <v>19827</v>
      </c>
      <c r="J9410" s="0" t="s">
        <v>47</v>
      </c>
      <c r="K9410" s="0" t="s">
        <v>47</v>
      </c>
      <c r="L9410" s="0" t="s">
        <v>47</v>
      </c>
      <c r="M9410" s="0" t="s">
        <v>47</v>
      </c>
      <c r="N9410" s="0" t="n">
        <v>1</v>
      </c>
      <c r="O9410" s="0" t="n">
        <v>25</v>
      </c>
      <c r="P9410" s="0" t="n">
        <v>15</v>
      </c>
      <c r="Q9410" s="0" t="n">
        <v>3.4</v>
      </c>
      <c r="R9410" s="0" t="str">
        <f aca="false">INDEX(Lookup!$B$4:$B$18,MATCH(C9410,Lookup!$A$4:$A$18,0))</f>
        <v>United Kingdom</v>
      </c>
      <c r="S9410" s="20" t="n">
        <f aca="false">INDEX(Lookup!$D$4:$D$18,MATCH(C9410,Lookup!$A$4:$A$18,0))</f>
        <v>1.3</v>
      </c>
      <c r="T9410" s="21" t="n">
        <f aca="false">ROUND(P9410*S9410,2)</f>
        <v>19.5</v>
      </c>
      <c r="U9410" s="21" t="n">
        <f aca="false">IF(T9410&lt;=10,1,IF(T9410&lt;=20,2,IF(T9410&lt;=30,3,IF(T9410&lt;=40,4,IF(T9410&lt;=50,5,IF(T9410&lt;=100,6,IF(T9410&lt;=250,7,8)))))))</f>
        <v>2</v>
      </c>
      <c r="V9410" s="21" t="n">
        <f aca="false">IF(AND(OR(Dashboard!$T$3="All",R9410=Dashboard!$T$3),OR(Dashboard!$T$4="All",D9410=Dashboard!$T$4)),1,0)</f>
        <v>1</v>
      </c>
      <c r="W9410" s="21" t="n">
        <f aca="false">IF(V9410=1,T9410+ROW()/10000000,0)</f>
        <v>19.500941</v>
      </c>
    </row>
    <row r="9411" customFormat="false" ht="15" hidden="false" customHeight="false" outlineLevel="0" collapsed="false">
      <c r="A9411" s="0" t="n">
        <v>6800593</v>
      </c>
      <c r="B9411" s="0" t="s">
        <v>20081</v>
      </c>
      <c r="C9411" s="0" t="n">
        <v>215</v>
      </c>
      <c r="D9411" s="0" t="s">
        <v>20042</v>
      </c>
      <c r="E9411" s="0" t="s">
        <v>20082</v>
      </c>
      <c r="F9411" s="0" t="s">
        <v>20079</v>
      </c>
      <c r="G9411" s="0" t="s">
        <v>20080</v>
      </c>
      <c r="H9411" s="0" t="s">
        <v>20083</v>
      </c>
      <c r="I9411" s="0" t="s">
        <v>19827</v>
      </c>
      <c r="J9411" s="0" t="s">
        <v>47</v>
      </c>
      <c r="K9411" s="0" t="s">
        <v>47</v>
      </c>
      <c r="L9411" s="0" t="s">
        <v>47</v>
      </c>
      <c r="M9411" s="0" t="s">
        <v>47</v>
      </c>
      <c r="N9411" s="0" t="n">
        <v>3</v>
      </c>
      <c r="O9411" s="0" t="n">
        <v>101</v>
      </c>
      <c r="P9411" s="0" t="n">
        <v>50</v>
      </c>
      <c r="Q9411" s="0" t="n">
        <v>3.6</v>
      </c>
      <c r="R9411" s="0" t="str">
        <f aca="false">INDEX(Lookup!$B$4:$B$18,MATCH(C9411,Lookup!$A$4:$A$18,0))</f>
        <v>United Kingdom</v>
      </c>
      <c r="S9411" s="20" t="n">
        <f aca="false">INDEX(Lookup!$D$4:$D$18,MATCH(C9411,Lookup!$A$4:$A$18,0))</f>
        <v>1.3</v>
      </c>
      <c r="T9411" s="21" t="n">
        <f aca="false">ROUND(P9411*S9411,2)</f>
        <v>65</v>
      </c>
      <c r="U9411" s="21" t="n">
        <f aca="false">IF(T9411&lt;=10,1,IF(T9411&lt;=20,2,IF(T9411&lt;=30,3,IF(T9411&lt;=40,4,IF(T9411&lt;=50,5,IF(T9411&lt;=100,6,IF(T9411&lt;=250,7,8)))))))</f>
        <v>6</v>
      </c>
      <c r="V9411" s="21" t="n">
        <f aca="false">IF(AND(OR(Dashboard!$T$3="All",R9411=Dashboard!$T$3),OR(Dashboard!$T$4="All",D9411=Dashboard!$T$4)),1,0)</f>
        <v>1</v>
      </c>
      <c r="W9411" s="21" t="n">
        <f aca="false">IF(V9411=1,T9411+ROW()/10000000,0)</f>
        <v>65.0009411</v>
      </c>
    </row>
    <row r="9412" customFormat="false" ht="15" hidden="false" customHeight="false" outlineLevel="0" collapsed="false">
      <c r="A9412" s="0" t="n">
        <v>6800908</v>
      </c>
      <c r="B9412" s="0" t="s">
        <v>20084</v>
      </c>
      <c r="C9412" s="0" t="n">
        <v>215</v>
      </c>
      <c r="D9412" s="0" t="s">
        <v>20042</v>
      </c>
      <c r="E9412" s="0" t="s">
        <v>20085</v>
      </c>
      <c r="F9412" s="0" t="s">
        <v>20086</v>
      </c>
      <c r="G9412" s="0" t="s">
        <v>20087</v>
      </c>
      <c r="H9412" s="0" t="s">
        <v>20006</v>
      </c>
      <c r="I9412" s="0" t="s">
        <v>19827</v>
      </c>
      <c r="J9412" s="0" t="s">
        <v>47</v>
      </c>
      <c r="K9412" s="0" t="s">
        <v>47</v>
      </c>
      <c r="L9412" s="0" t="s">
        <v>47</v>
      </c>
      <c r="M9412" s="0" t="s">
        <v>47</v>
      </c>
      <c r="N9412" s="0" t="n">
        <v>2</v>
      </c>
      <c r="O9412" s="0" t="n">
        <v>110</v>
      </c>
      <c r="P9412" s="0" t="n">
        <v>35</v>
      </c>
      <c r="Q9412" s="0" t="n">
        <v>4.5</v>
      </c>
      <c r="R9412" s="0" t="str">
        <f aca="false">INDEX(Lookup!$B$4:$B$18,MATCH(C9412,Lookup!$A$4:$A$18,0))</f>
        <v>United Kingdom</v>
      </c>
      <c r="S9412" s="20" t="n">
        <f aca="false">INDEX(Lookup!$D$4:$D$18,MATCH(C9412,Lookup!$A$4:$A$18,0))</f>
        <v>1.3</v>
      </c>
      <c r="T9412" s="21" t="n">
        <f aca="false">ROUND(P9412*S9412,2)</f>
        <v>45.5</v>
      </c>
      <c r="U9412" s="21" t="n">
        <f aca="false">IF(T9412&lt;=10,1,IF(T9412&lt;=20,2,IF(T9412&lt;=30,3,IF(T9412&lt;=40,4,IF(T9412&lt;=50,5,IF(T9412&lt;=100,6,IF(T9412&lt;=250,7,8)))))))</f>
        <v>5</v>
      </c>
      <c r="V9412" s="21" t="n">
        <f aca="false">IF(AND(OR(Dashboard!$T$3="All",R9412=Dashboard!$T$3),OR(Dashboard!$T$4="All",D9412=Dashboard!$T$4)),1,0)</f>
        <v>1</v>
      </c>
      <c r="W9412" s="21" t="n">
        <f aca="false">IF(V9412=1,T9412+ROW()/10000000,0)</f>
        <v>45.5009412</v>
      </c>
    </row>
    <row r="9413" customFormat="false" ht="15" hidden="false" customHeight="false" outlineLevel="0" collapsed="false">
      <c r="A9413" s="0" t="n">
        <v>6800678</v>
      </c>
      <c r="B9413" s="0" t="s">
        <v>20088</v>
      </c>
      <c r="C9413" s="0" t="n">
        <v>215</v>
      </c>
      <c r="D9413" s="0" t="s">
        <v>20042</v>
      </c>
      <c r="E9413" s="0" t="s">
        <v>20089</v>
      </c>
      <c r="F9413" s="0" t="s">
        <v>20086</v>
      </c>
      <c r="G9413" s="0" t="s">
        <v>20087</v>
      </c>
      <c r="H9413" s="0" t="s">
        <v>20090</v>
      </c>
      <c r="I9413" s="0" t="s">
        <v>19827</v>
      </c>
      <c r="J9413" s="0" t="s">
        <v>47</v>
      </c>
      <c r="K9413" s="0" t="s">
        <v>47</v>
      </c>
      <c r="L9413" s="0" t="s">
        <v>47</v>
      </c>
      <c r="M9413" s="0" t="s">
        <v>47</v>
      </c>
      <c r="N9413" s="0" t="n">
        <v>2</v>
      </c>
      <c r="O9413" s="0" t="n">
        <v>48</v>
      </c>
      <c r="P9413" s="0" t="n">
        <v>25</v>
      </c>
      <c r="Q9413" s="0" t="n">
        <v>3.7</v>
      </c>
      <c r="R9413" s="0" t="str">
        <f aca="false">INDEX(Lookup!$B$4:$B$18,MATCH(C9413,Lookup!$A$4:$A$18,0))</f>
        <v>United Kingdom</v>
      </c>
      <c r="S9413" s="20" t="n">
        <f aca="false">INDEX(Lookup!$D$4:$D$18,MATCH(C9413,Lookup!$A$4:$A$18,0))</f>
        <v>1.3</v>
      </c>
      <c r="T9413" s="21" t="n">
        <f aca="false">ROUND(P9413*S9413,2)</f>
        <v>32.5</v>
      </c>
      <c r="U9413" s="21" t="n">
        <f aca="false">IF(T9413&lt;=10,1,IF(T9413&lt;=20,2,IF(T9413&lt;=30,3,IF(T9413&lt;=40,4,IF(T9413&lt;=50,5,IF(T9413&lt;=100,6,IF(T9413&lt;=250,7,8)))))))</f>
        <v>4</v>
      </c>
      <c r="V9413" s="21" t="n">
        <f aca="false">IF(AND(OR(Dashboard!$T$3="All",R9413=Dashboard!$T$3),OR(Dashboard!$T$4="All",D9413=Dashboard!$T$4)),1,0)</f>
        <v>1</v>
      </c>
      <c r="W9413" s="21" t="n">
        <f aca="false">IF(V9413=1,T9413+ROW()/10000000,0)</f>
        <v>32.5009413</v>
      </c>
    </row>
    <row r="9414" customFormat="false" ht="15" hidden="false" customHeight="false" outlineLevel="0" collapsed="false">
      <c r="A9414" s="0" t="n">
        <v>6800892</v>
      </c>
      <c r="B9414" s="0" t="s">
        <v>20091</v>
      </c>
      <c r="C9414" s="0" t="n">
        <v>215</v>
      </c>
      <c r="D9414" s="0" t="s">
        <v>20042</v>
      </c>
      <c r="E9414" s="0" t="s">
        <v>20092</v>
      </c>
      <c r="F9414" s="0" t="s">
        <v>20093</v>
      </c>
      <c r="G9414" s="0" t="s">
        <v>20094</v>
      </c>
      <c r="H9414" s="0" t="s">
        <v>20095</v>
      </c>
      <c r="I9414" s="0" t="s">
        <v>19827</v>
      </c>
      <c r="J9414" s="0" t="s">
        <v>47</v>
      </c>
      <c r="K9414" s="0" t="s">
        <v>47</v>
      </c>
      <c r="L9414" s="0" t="s">
        <v>47</v>
      </c>
      <c r="M9414" s="0" t="s">
        <v>47</v>
      </c>
      <c r="N9414" s="0" t="n">
        <v>4</v>
      </c>
      <c r="O9414" s="0" t="n">
        <v>602</v>
      </c>
      <c r="P9414" s="0" t="n">
        <v>80</v>
      </c>
      <c r="Q9414" s="0" t="n">
        <v>4.5</v>
      </c>
      <c r="R9414" s="0" t="str">
        <f aca="false">INDEX(Lookup!$B$4:$B$18,MATCH(C9414,Lookup!$A$4:$A$18,0))</f>
        <v>United Kingdom</v>
      </c>
      <c r="S9414" s="20" t="n">
        <f aca="false">INDEX(Lookup!$D$4:$D$18,MATCH(C9414,Lookup!$A$4:$A$18,0))</f>
        <v>1.3</v>
      </c>
      <c r="T9414" s="21" t="n">
        <f aca="false">ROUND(P9414*S9414,2)</f>
        <v>104</v>
      </c>
      <c r="U9414" s="21" t="n">
        <f aca="false">IF(T9414&lt;=10,1,IF(T9414&lt;=20,2,IF(T9414&lt;=30,3,IF(T9414&lt;=40,4,IF(T9414&lt;=50,5,IF(T9414&lt;=100,6,IF(T9414&lt;=250,7,8)))))))</f>
        <v>7</v>
      </c>
      <c r="V9414" s="21" t="n">
        <f aca="false">IF(AND(OR(Dashboard!$T$3="All",R9414=Dashboard!$T$3),OR(Dashboard!$T$4="All",D9414=Dashboard!$T$4)),1,0)</f>
        <v>1</v>
      </c>
      <c r="W9414" s="21" t="n">
        <f aca="false">IF(V9414=1,T9414+ROW()/10000000,0)</f>
        <v>104.0009414</v>
      </c>
    </row>
    <row r="9415" customFormat="false" ht="15" hidden="false" customHeight="false" outlineLevel="0" collapsed="false">
      <c r="A9415" s="0" t="n">
        <v>6800263</v>
      </c>
      <c r="B9415" s="0" t="s">
        <v>20096</v>
      </c>
      <c r="C9415" s="0" t="n">
        <v>215</v>
      </c>
      <c r="D9415" s="0" t="s">
        <v>20042</v>
      </c>
      <c r="E9415" s="0" t="s">
        <v>20097</v>
      </c>
      <c r="F9415" s="0" t="s">
        <v>20093</v>
      </c>
      <c r="G9415" s="0" t="s">
        <v>20094</v>
      </c>
      <c r="H9415" s="0" t="s">
        <v>310</v>
      </c>
      <c r="I9415" s="0" t="s">
        <v>19827</v>
      </c>
      <c r="J9415" s="0" t="s">
        <v>47</v>
      </c>
      <c r="K9415" s="0" t="s">
        <v>47</v>
      </c>
      <c r="L9415" s="0" t="s">
        <v>47</v>
      </c>
      <c r="M9415" s="0" t="s">
        <v>47</v>
      </c>
      <c r="N9415" s="0" t="n">
        <v>2</v>
      </c>
      <c r="O9415" s="0" t="n">
        <v>383</v>
      </c>
      <c r="P9415" s="0" t="n">
        <v>30</v>
      </c>
      <c r="Q9415" s="0" t="n">
        <v>4.2</v>
      </c>
      <c r="R9415" s="0" t="str">
        <f aca="false">INDEX(Lookup!$B$4:$B$18,MATCH(C9415,Lookup!$A$4:$A$18,0))</f>
        <v>United Kingdom</v>
      </c>
      <c r="S9415" s="20" t="n">
        <f aca="false">INDEX(Lookup!$D$4:$D$18,MATCH(C9415,Lookup!$A$4:$A$18,0))</f>
        <v>1.3</v>
      </c>
      <c r="T9415" s="21" t="n">
        <f aca="false">ROUND(P9415*S9415,2)</f>
        <v>39</v>
      </c>
      <c r="U9415" s="21" t="n">
        <f aca="false">IF(T9415&lt;=10,1,IF(T9415&lt;=20,2,IF(T9415&lt;=30,3,IF(T9415&lt;=40,4,IF(T9415&lt;=50,5,IF(T9415&lt;=100,6,IF(T9415&lt;=250,7,8)))))))</f>
        <v>4</v>
      </c>
      <c r="V9415" s="21" t="n">
        <f aca="false">IF(AND(OR(Dashboard!$T$3="All",R9415=Dashboard!$T$3),OR(Dashboard!$T$4="All",D9415=Dashboard!$T$4)),1,0)</f>
        <v>1</v>
      </c>
      <c r="W9415" s="21" t="n">
        <f aca="false">IF(V9415=1,T9415+ROW()/10000000,0)</f>
        <v>39.0009415</v>
      </c>
    </row>
    <row r="9416" customFormat="false" ht="15" hidden="false" customHeight="false" outlineLevel="0" collapsed="false">
      <c r="A9416" s="0" t="n">
        <v>6801039</v>
      </c>
      <c r="B9416" s="0" t="s">
        <v>19851</v>
      </c>
      <c r="C9416" s="0" t="n">
        <v>215</v>
      </c>
      <c r="D9416" s="0" t="s">
        <v>20042</v>
      </c>
      <c r="E9416" s="0" t="s">
        <v>20098</v>
      </c>
      <c r="F9416" s="0" t="s">
        <v>20093</v>
      </c>
      <c r="G9416" s="0" t="s">
        <v>20094</v>
      </c>
      <c r="H9416" s="0" t="s">
        <v>177</v>
      </c>
      <c r="I9416" s="0" t="s">
        <v>19827</v>
      </c>
      <c r="J9416" s="0" t="s">
        <v>47</v>
      </c>
      <c r="K9416" s="0" t="s">
        <v>47</v>
      </c>
      <c r="L9416" s="0" t="s">
        <v>47</v>
      </c>
      <c r="M9416" s="0" t="s">
        <v>47</v>
      </c>
      <c r="N9416" s="0" t="n">
        <v>2</v>
      </c>
      <c r="O9416" s="0" t="n">
        <v>745</v>
      </c>
      <c r="P9416" s="0" t="n">
        <v>25</v>
      </c>
      <c r="Q9416" s="0" t="n">
        <v>4.3</v>
      </c>
      <c r="R9416" s="0" t="str">
        <f aca="false">INDEX(Lookup!$B$4:$B$18,MATCH(C9416,Lookup!$A$4:$A$18,0))</f>
        <v>United Kingdom</v>
      </c>
      <c r="S9416" s="20" t="n">
        <f aca="false">INDEX(Lookup!$D$4:$D$18,MATCH(C9416,Lookup!$A$4:$A$18,0))</f>
        <v>1.3</v>
      </c>
      <c r="T9416" s="21" t="n">
        <f aca="false">ROUND(P9416*S9416,2)</f>
        <v>32.5</v>
      </c>
      <c r="U9416" s="21" t="n">
        <f aca="false">IF(T9416&lt;=10,1,IF(T9416&lt;=20,2,IF(T9416&lt;=30,3,IF(T9416&lt;=40,4,IF(T9416&lt;=50,5,IF(T9416&lt;=100,6,IF(T9416&lt;=250,7,8)))))))</f>
        <v>4</v>
      </c>
      <c r="V9416" s="21" t="n">
        <f aca="false">IF(AND(OR(Dashboard!$T$3="All",R9416=Dashboard!$T$3),OR(Dashboard!$T$4="All",D9416=Dashboard!$T$4)),1,0)</f>
        <v>1</v>
      </c>
      <c r="W9416" s="21" t="n">
        <f aca="false">IF(V9416=1,T9416+ROW()/10000000,0)</f>
        <v>32.5009416</v>
      </c>
    </row>
    <row r="9417" customFormat="false" ht="15" hidden="false" customHeight="false" outlineLevel="0" collapsed="false">
      <c r="A9417" s="0" t="n">
        <v>6801873</v>
      </c>
      <c r="B9417" s="0" t="s">
        <v>20099</v>
      </c>
      <c r="C9417" s="0" t="n">
        <v>215</v>
      </c>
      <c r="D9417" s="0" t="s">
        <v>20042</v>
      </c>
      <c r="E9417" s="0" t="s">
        <v>20100</v>
      </c>
      <c r="F9417" s="0" t="s">
        <v>20101</v>
      </c>
      <c r="G9417" s="0" t="s">
        <v>20102</v>
      </c>
      <c r="H9417" s="0" t="s">
        <v>20103</v>
      </c>
      <c r="I9417" s="0" t="s">
        <v>19827</v>
      </c>
      <c r="J9417" s="0" t="s">
        <v>46</v>
      </c>
      <c r="K9417" s="0" t="s">
        <v>47</v>
      </c>
      <c r="L9417" s="0" t="s">
        <v>47</v>
      </c>
      <c r="M9417" s="0" t="s">
        <v>47</v>
      </c>
      <c r="N9417" s="0" t="n">
        <v>3</v>
      </c>
      <c r="O9417" s="0" t="n">
        <v>67</v>
      </c>
      <c r="P9417" s="0" t="n">
        <v>55</v>
      </c>
      <c r="Q9417" s="0" t="n">
        <v>4.2</v>
      </c>
      <c r="R9417" s="0" t="str">
        <f aca="false">INDEX(Lookup!$B$4:$B$18,MATCH(C9417,Lookup!$A$4:$A$18,0))</f>
        <v>United Kingdom</v>
      </c>
      <c r="S9417" s="20" t="n">
        <f aca="false">INDEX(Lookup!$D$4:$D$18,MATCH(C9417,Lookup!$A$4:$A$18,0))</f>
        <v>1.3</v>
      </c>
      <c r="T9417" s="21" t="n">
        <f aca="false">ROUND(P9417*S9417,2)</f>
        <v>71.5</v>
      </c>
      <c r="U9417" s="21" t="n">
        <f aca="false">IF(T9417&lt;=10,1,IF(T9417&lt;=20,2,IF(T9417&lt;=30,3,IF(T9417&lt;=40,4,IF(T9417&lt;=50,5,IF(T9417&lt;=100,6,IF(T9417&lt;=250,7,8)))))))</f>
        <v>6</v>
      </c>
      <c r="V9417" s="21" t="n">
        <f aca="false">IF(AND(OR(Dashboard!$T$3="All",R9417=Dashboard!$T$3),OR(Dashboard!$T$4="All",D9417=Dashboard!$T$4)),1,0)</f>
        <v>1</v>
      </c>
      <c r="W9417" s="21" t="n">
        <f aca="false">IF(V9417=1,T9417+ROW()/10000000,0)</f>
        <v>71.5009417</v>
      </c>
    </row>
    <row r="9418" customFormat="false" ht="15" hidden="false" customHeight="false" outlineLevel="0" collapsed="false">
      <c r="A9418" s="0" t="n">
        <v>6800782</v>
      </c>
      <c r="B9418" s="0" t="s">
        <v>20104</v>
      </c>
      <c r="C9418" s="0" t="n">
        <v>215</v>
      </c>
      <c r="D9418" s="0" t="s">
        <v>20042</v>
      </c>
      <c r="E9418" s="0" t="s">
        <v>20100</v>
      </c>
      <c r="F9418" s="0" t="s">
        <v>20101</v>
      </c>
      <c r="G9418" s="0" t="s">
        <v>20102</v>
      </c>
      <c r="H9418" s="0" t="s">
        <v>332</v>
      </c>
      <c r="I9418" s="0" t="s">
        <v>19827</v>
      </c>
      <c r="J9418" s="0" t="s">
        <v>47</v>
      </c>
      <c r="K9418" s="0" t="s">
        <v>47</v>
      </c>
      <c r="L9418" s="0" t="s">
        <v>47</v>
      </c>
      <c r="M9418" s="0" t="s">
        <v>47</v>
      </c>
      <c r="N9418" s="0" t="n">
        <v>4</v>
      </c>
      <c r="O9418" s="0" t="n">
        <v>114</v>
      </c>
      <c r="P9418" s="0" t="n">
        <v>160</v>
      </c>
      <c r="Q9418" s="0" t="n">
        <v>4.3</v>
      </c>
      <c r="R9418" s="0" t="str">
        <f aca="false">INDEX(Lookup!$B$4:$B$18,MATCH(C9418,Lookup!$A$4:$A$18,0))</f>
        <v>United Kingdom</v>
      </c>
      <c r="S9418" s="20" t="n">
        <f aca="false">INDEX(Lookup!$D$4:$D$18,MATCH(C9418,Lookup!$A$4:$A$18,0))</f>
        <v>1.3</v>
      </c>
      <c r="T9418" s="21" t="n">
        <f aca="false">ROUND(P9418*S9418,2)</f>
        <v>208</v>
      </c>
      <c r="U9418" s="21" t="n">
        <f aca="false">IF(T9418&lt;=10,1,IF(T9418&lt;=20,2,IF(T9418&lt;=30,3,IF(T9418&lt;=40,4,IF(T9418&lt;=50,5,IF(T9418&lt;=100,6,IF(T9418&lt;=250,7,8)))))))</f>
        <v>7</v>
      </c>
      <c r="V9418" s="21" t="n">
        <f aca="false">IF(AND(OR(Dashboard!$T$3="All",R9418=Dashboard!$T$3),OR(Dashboard!$T$4="All",D9418=Dashboard!$T$4)),1,0)</f>
        <v>1</v>
      </c>
      <c r="W9418" s="21" t="n">
        <f aca="false">IF(V9418=1,T9418+ROW()/10000000,0)</f>
        <v>208.0009418</v>
      </c>
    </row>
    <row r="9419" customFormat="false" ht="15" hidden="false" customHeight="false" outlineLevel="0" collapsed="false">
      <c r="A9419" s="0" t="n">
        <v>18426586</v>
      </c>
      <c r="B9419" s="0" t="s">
        <v>20105</v>
      </c>
      <c r="C9419" s="0" t="n">
        <v>166</v>
      </c>
      <c r="D9419" s="0" t="s">
        <v>20106</v>
      </c>
      <c r="E9419" s="0" t="s">
        <v>20107</v>
      </c>
      <c r="F9419" s="0" t="s">
        <v>20108</v>
      </c>
      <c r="G9419" s="0" t="s">
        <v>20109</v>
      </c>
      <c r="H9419" s="0" t="s">
        <v>19958</v>
      </c>
      <c r="I9419" s="0" t="s">
        <v>20110</v>
      </c>
      <c r="J9419" s="0" t="s">
        <v>47</v>
      </c>
      <c r="K9419" s="0" t="s">
        <v>47</v>
      </c>
      <c r="L9419" s="0" t="s">
        <v>47</v>
      </c>
      <c r="M9419" s="0" t="s">
        <v>47</v>
      </c>
      <c r="N9419" s="0" t="n">
        <v>4</v>
      </c>
      <c r="O9419" s="0" t="n">
        <v>74</v>
      </c>
      <c r="P9419" s="0" t="n">
        <v>150</v>
      </c>
      <c r="Q9419" s="0" t="n">
        <v>3.4</v>
      </c>
      <c r="R9419" s="0" t="str">
        <f aca="false">INDEX(Lookup!$B$4:$B$18,MATCH(C9419,Lookup!$A$4:$A$18,0))</f>
        <v>Qatar</v>
      </c>
      <c r="S9419" s="20" t="n">
        <f aca="false">INDEX(Lookup!$D$4:$D$18,MATCH(C9419,Lookup!$A$4:$A$18,0))</f>
        <v>0.275</v>
      </c>
      <c r="T9419" s="21" t="n">
        <f aca="false">ROUND(P9419*S9419,2)</f>
        <v>41.25</v>
      </c>
      <c r="U9419" s="21" t="n">
        <f aca="false">IF(T9419&lt;=10,1,IF(T9419&lt;=20,2,IF(T9419&lt;=30,3,IF(T9419&lt;=40,4,IF(T9419&lt;=50,5,IF(T9419&lt;=100,6,IF(T9419&lt;=250,7,8)))))))</f>
        <v>5</v>
      </c>
      <c r="V9419" s="21" t="n">
        <f aca="false">IF(AND(OR(Dashboard!$T$3="All",R9419=Dashboard!$T$3),OR(Dashboard!$T$4="All",D9419=Dashboard!$T$4)),1,0)</f>
        <v>1</v>
      </c>
      <c r="W9419" s="21" t="n">
        <f aca="false">IF(V9419=1,T9419+ROW()/10000000,0)</f>
        <v>41.2509419</v>
      </c>
    </row>
    <row r="9420" customFormat="false" ht="15" hidden="false" customHeight="false" outlineLevel="0" collapsed="false">
      <c r="A9420" s="0" t="n">
        <v>6201976</v>
      </c>
      <c r="B9420" s="0" t="s">
        <v>2592</v>
      </c>
      <c r="C9420" s="0" t="n">
        <v>166</v>
      </c>
      <c r="D9420" s="0" t="s">
        <v>20106</v>
      </c>
      <c r="E9420" s="0" t="s">
        <v>20111</v>
      </c>
      <c r="F9420" s="0" t="s">
        <v>20112</v>
      </c>
      <c r="G9420" s="0" t="s">
        <v>20113</v>
      </c>
      <c r="H9420" s="0" t="s">
        <v>310</v>
      </c>
      <c r="I9420" s="0" t="s">
        <v>20110</v>
      </c>
      <c r="J9420" s="0" t="s">
        <v>47</v>
      </c>
      <c r="K9420" s="0" t="s">
        <v>47</v>
      </c>
      <c r="L9420" s="0" t="s">
        <v>47</v>
      </c>
      <c r="M9420" s="0" t="s">
        <v>47</v>
      </c>
      <c r="N9420" s="0" t="n">
        <v>3</v>
      </c>
      <c r="O9420" s="0" t="n">
        <v>350</v>
      </c>
      <c r="P9420" s="0" t="n">
        <v>80</v>
      </c>
      <c r="Q9420" s="0" t="n">
        <v>3.4</v>
      </c>
      <c r="R9420" s="0" t="str">
        <f aca="false">INDEX(Lookup!$B$4:$B$18,MATCH(C9420,Lookup!$A$4:$A$18,0))</f>
        <v>Qatar</v>
      </c>
      <c r="S9420" s="20" t="n">
        <f aca="false">INDEX(Lookup!$D$4:$D$18,MATCH(C9420,Lookup!$A$4:$A$18,0))</f>
        <v>0.275</v>
      </c>
      <c r="T9420" s="21" t="n">
        <f aca="false">ROUND(P9420*S9420,2)</f>
        <v>22</v>
      </c>
      <c r="U9420" s="21" t="n">
        <f aca="false">IF(T9420&lt;=10,1,IF(T9420&lt;=20,2,IF(T9420&lt;=30,3,IF(T9420&lt;=40,4,IF(T9420&lt;=50,5,IF(T9420&lt;=100,6,IF(T9420&lt;=250,7,8)))))))</f>
        <v>3</v>
      </c>
      <c r="V9420" s="21" t="n">
        <f aca="false">IF(AND(OR(Dashboard!$T$3="All",R9420=Dashboard!$T$3),OR(Dashboard!$T$4="All",D9420=Dashboard!$T$4)),1,0)</f>
        <v>1</v>
      </c>
      <c r="W9420" s="21" t="n">
        <f aca="false">IF(V9420=1,T9420+ROW()/10000000,0)</f>
        <v>22.000942</v>
      </c>
    </row>
    <row r="9421" customFormat="false" ht="15" hidden="false" customHeight="false" outlineLevel="0" collapsed="false">
      <c r="A9421" s="0" t="n">
        <v>18107765</v>
      </c>
      <c r="B9421" s="0" t="s">
        <v>20114</v>
      </c>
      <c r="C9421" s="0" t="n">
        <v>166</v>
      </c>
      <c r="D9421" s="0" t="s">
        <v>20106</v>
      </c>
      <c r="E9421" s="0" t="s">
        <v>20115</v>
      </c>
      <c r="F9421" s="0" t="s">
        <v>20116</v>
      </c>
      <c r="G9421" s="0" t="s">
        <v>20117</v>
      </c>
      <c r="H9421" s="0" t="s">
        <v>310</v>
      </c>
      <c r="I9421" s="0" t="s">
        <v>20110</v>
      </c>
      <c r="J9421" s="0" t="s">
        <v>47</v>
      </c>
      <c r="K9421" s="0" t="s">
        <v>47</v>
      </c>
      <c r="L9421" s="0" t="s">
        <v>47</v>
      </c>
      <c r="M9421" s="0" t="s">
        <v>47</v>
      </c>
      <c r="N9421" s="0" t="n">
        <v>4</v>
      </c>
      <c r="O9421" s="0" t="n">
        <v>348</v>
      </c>
      <c r="P9421" s="0" t="n">
        <v>300</v>
      </c>
      <c r="Q9421" s="0" t="n">
        <v>4.6</v>
      </c>
      <c r="R9421" s="0" t="str">
        <f aca="false">INDEX(Lookup!$B$4:$B$18,MATCH(C9421,Lookup!$A$4:$A$18,0))</f>
        <v>Qatar</v>
      </c>
      <c r="S9421" s="20" t="n">
        <f aca="false">INDEX(Lookup!$D$4:$D$18,MATCH(C9421,Lookup!$A$4:$A$18,0))</f>
        <v>0.275</v>
      </c>
      <c r="T9421" s="21" t="n">
        <f aca="false">ROUND(P9421*S9421,2)</f>
        <v>82.5</v>
      </c>
      <c r="U9421" s="21" t="n">
        <f aca="false">IF(T9421&lt;=10,1,IF(T9421&lt;=20,2,IF(T9421&lt;=30,3,IF(T9421&lt;=40,4,IF(T9421&lt;=50,5,IF(T9421&lt;=100,6,IF(T9421&lt;=250,7,8)))))))</f>
        <v>6</v>
      </c>
      <c r="V9421" s="21" t="n">
        <f aca="false">IF(AND(OR(Dashboard!$T$3="All",R9421=Dashboard!$T$3),OR(Dashboard!$T$4="All",D9421=Dashboard!$T$4)),1,0)</f>
        <v>1</v>
      </c>
      <c r="W9421" s="21" t="n">
        <f aca="false">IF(V9421=1,T9421+ROW()/10000000,0)</f>
        <v>82.5009421</v>
      </c>
    </row>
    <row r="9422" customFormat="false" ht="15" hidden="false" customHeight="false" outlineLevel="0" collapsed="false">
      <c r="A9422" s="0" t="n">
        <v>6201309</v>
      </c>
      <c r="B9422" s="0" t="s">
        <v>20118</v>
      </c>
      <c r="C9422" s="0" t="n">
        <v>166</v>
      </c>
      <c r="D9422" s="0" t="s">
        <v>20106</v>
      </c>
      <c r="E9422" s="0" t="s">
        <v>20119</v>
      </c>
      <c r="F9422" s="0" t="s">
        <v>20120</v>
      </c>
      <c r="G9422" s="0" t="s">
        <v>20121</v>
      </c>
      <c r="H9422" s="0" t="s">
        <v>20122</v>
      </c>
      <c r="I9422" s="0" t="s">
        <v>20110</v>
      </c>
      <c r="J9422" s="0" t="s">
        <v>47</v>
      </c>
      <c r="K9422" s="0" t="s">
        <v>47</v>
      </c>
      <c r="L9422" s="0" t="s">
        <v>47</v>
      </c>
      <c r="M9422" s="0" t="s">
        <v>47</v>
      </c>
      <c r="N9422" s="0" t="n">
        <v>3</v>
      </c>
      <c r="O9422" s="0" t="n">
        <v>322</v>
      </c>
      <c r="P9422" s="0" t="n">
        <v>60</v>
      </c>
      <c r="Q9422" s="0" t="n">
        <v>4</v>
      </c>
      <c r="R9422" s="0" t="str">
        <f aca="false">INDEX(Lookup!$B$4:$B$18,MATCH(C9422,Lookup!$A$4:$A$18,0))</f>
        <v>Qatar</v>
      </c>
      <c r="S9422" s="20" t="n">
        <f aca="false">INDEX(Lookup!$D$4:$D$18,MATCH(C9422,Lookup!$A$4:$A$18,0))</f>
        <v>0.275</v>
      </c>
      <c r="T9422" s="21" t="n">
        <f aca="false">ROUND(P9422*S9422,2)</f>
        <v>16.5</v>
      </c>
      <c r="U9422" s="21" t="n">
        <f aca="false">IF(T9422&lt;=10,1,IF(T9422&lt;=20,2,IF(T9422&lt;=30,3,IF(T9422&lt;=40,4,IF(T9422&lt;=50,5,IF(T9422&lt;=100,6,IF(T9422&lt;=250,7,8)))))))</f>
        <v>2</v>
      </c>
      <c r="V9422" s="21" t="n">
        <f aca="false">IF(AND(OR(Dashboard!$T$3="All",R9422=Dashboard!$T$3),OR(Dashboard!$T$4="All",D9422=Dashboard!$T$4)),1,0)</f>
        <v>1</v>
      </c>
      <c r="W9422" s="21" t="n">
        <f aca="false">IF(V9422=1,T9422+ROW()/10000000,0)</f>
        <v>16.5009422</v>
      </c>
    </row>
    <row r="9423" customFormat="false" ht="15" hidden="false" customHeight="false" outlineLevel="0" collapsed="false">
      <c r="A9423" s="0" t="n">
        <v>6201312</v>
      </c>
      <c r="B9423" s="0" t="s">
        <v>20123</v>
      </c>
      <c r="C9423" s="0" t="n">
        <v>166</v>
      </c>
      <c r="D9423" s="0" t="s">
        <v>20106</v>
      </c>
      <c r="E9423" s="0" t="s">
        <v>20124</v>
      </c>
      <c r="F9423" s="0" t="s">
        <v>20125</v>
      </c>
      <c r="G9423" s="0" t="s">
        <v>20126</v>
      </c>
      <c r="H9423" s="0" t="s">
        <v>20127</v>
      </c>
      <c r="I9423" s="0" t="s">
        <v>20110</v>
      </c>
      <c r="J9423" s="0" t="s">
        <v>47</v>
      </c>
      <c r="K9423" s="0" t="s">
        <v>47</v>
      </c>
      <c r="L9423" s="0" t="s">
        <v>47</v>
      </c>
      <c r="M9423" s="0" t="s">
        <v>47</v>
      </c>
      <c r="N9423" s="0" t="n">
        <v>4</v>
      </c>
      <c r="O9423" s="0" t="n">
        <v>189</v>
      </c>
      <c r="P9423" s="0" t="n">
        <v>170</v>
      </c>
      <c r="Q9423" s="0" t="n">
        <v>4.2</v>
      </c>
      <c r="R9423" s="0" t="str">
        <f aca="false">INDEX(Lookup!$B$4:$B$18,MATCH(C9423,Lookup!$A$4:$A$18,0))</f>
        <v>Qatar</v>
      </c>
      <c r="S9423" s="20" t="n">
        <f aca="false">INDEX(Lookup!$D$4:$D$18,MATCH(C9423,Lookup!$A$4:$A$18,0))</f>
        <v>0.275</v>
      </c>
      <c r="T9423" s="21" t="n">
        <f aca="false">ROUND(P9423*S9423,2)</f>
        <v>46.75</v>
      </c>
      <c r="U9423" s="21" t="n">
        <f aca="false">IF(T9423&lt;=10,1,IF(T9423&lt;=20,2,IF(T9423&lt;=30,3,IF(T9423&lt;=40,4,IF(T9423&lt;=50,5,IF(T9423&lt;=100,6,IF(T9423&lt;=250,7,8)))))))</f>
        <v>5</v>
      </c>
      <c r="V9423" s="21" t="n">
        <f aca="false">IF(AND(OR(Dashboard!$T$3="All",R9423=Dashboard!$T$3),OR(Dashboard!$T$4="All",D9423=Dashboard!$T$4)),1,0)</f>
        <v>1</v>
      </c>
      <c r="W9423" s="21" t="n">
        <f aca="false">IF(V9423=1,T9423+ROW()/10000000,0)</f>
        <v>46.7509423</v>
      </c>
    </row>
    <row r="9424" customFormat="false" ht="15" hidden="false" customHeight="false" outlineLevel="0" collapsed="false">
      <c r="A9424" s="0" t="n">
        <v>6200110</v>
      </c>
      <c r="B9424" s="0" t="s">
        <v>20128</v>
      </c>
      <c r="C9424" s="0" t="n">
        <v>166</v>
      </c>
      <c r="D9424" s="0" t="s">
        <v>20106</v>
      </c>
      <c r="E9424" s="0" t="s">
        <v>20129</v>
      </c>
      <c r="F9424" s="0" t="s">
        <v>20130</v>
      </c>
      <c r="G9424" s="0" t="s">
        <v>20131</v>
      </c>
      <c r="H9424" s="0" t="s">
        <v>20132</v>
      </c>
      <c r="I9424" s="0" t="s">
        <v>20110</v>
      </c>
      <c r="J9424" s="0" t="s">
        <v>47</v>
      </c>
      <c r="K9424" s="0" t="s">
        <v>47</v>
      </c>
      <c r="L9424" s="0" t="s">
        <v>47</v>
      </c>
      <c r="M9424" s="0" t="s">
        <v>47</v>
      </c>
      <c r="N9424" s="0" t="n">
        <v>3</v>
      </c>
      <c r="O9424" s="0" t="n">
        <v>263</v>
      </c>
      <c r="P9424" s="0" t="n">
        <v>100</v>
      </c>
      <c r="Q9424" s="0" t="n">
        <v>3.8</v>
      </c>
      <c r="R9424" s="0" t="str">
        <f aca="false">INDEX(Lookup!$B$4:$B$18,MATCH(C9424,Lookup!$A$4:$A$18,0))</f>
        <v>Qatar</v>
      </c>
      <c r="S9424" s="20" t="n">
        <f aca="false">INDEX(Lookup!$D$4:$D$18,MATCH(C9424,Lookup!$A$4:$A$18,0))</f>
        <v>0.275</v>
      </c>
      <c r="T9424" s="21" t="n">
        <f aca="false">ROUND(P9424*S9424,2)</f>
        <v>27.5</v>
      </c>
      <c r="U9424" s="21" t="n">
        <f aca="false">IF(T9424&lt;=10,1,IF(T9424&lt;=20,2,IF(T9424&lt;=30,3,IF(T9424&lt;=40,4,IF(T9424&lt;=50,5,IF(T9424&lt;=100,6,IF(T9424&lt;=250,7,8)))))))</f>
        <v>3</v>
      </c>
      <c r="V9424" s="21" t="n">
        <f aca="false">IF(AND(OR(Dashboard!$T$3="All",R9424=Dashboard!$T$3),OR(Dashboard!$T$4="All",D9424=Dashboard!$T$4)),1,0)</f>
        <v>1</v>
      </c>
      <c r="W9424" s="21" t="n">
        <f aca="false">IF(V9424=1,T9424+ROW()/10000000,0)</f>
        <v>27.5009424</v>
      </c>
    </row>
    <row r="9425" customFormat="false" ht="15" hidden="false" customHeight="false" outlineLevel="0" collapsed="false">
      <c r="A9425" s="0" t="n">
        <v>6200383</v>
      </c>
      <c r="B9425" s="0" t="s">
        <v>1924</v>
      </c>
      <c r="C9425" s="0" t="n">
        <v>166</v>
      </c>
      <c r="D9425" s="0" t="s">
        <v>20106</v>
      </c>
      <c r="E9425" s="0" t="s">
        <v>20133</v>
      </c>
      <c r="F9425" s="0" t="s">
        <v>20134</v>
      </c>
      <c r="G9425" s="0" t="s">
        <v>20135</v>
      </c>
      <c r="H9425" s="0" t="s">
        <v>2698</v>
      </c>
      <c r="I9425" s="0" t="s">
        <v>20110</v>
      </c>
      <c r="J9425" s="0" t="s">
        <v>47</v>
      </c>
      <c r="K9425" s="0" t="s">
        <v>47</v>
      </c>
      <c r="L9425" s="0" t="s">
        <v>47</v>
      </c>
      <c r="M9425" s="0" t="s">
        <v>47</v>
      </c>
      <c r="N9425" s="0" t="n">
        <v>4</v>
      </c>
      <c r="O9425" s="0" t="n">
        <v>155</v>
      </c>
      <c r="P9425" s="0" t="n">
        <v>220</v>
      </c>
      <c r="Q9425" s="0" t="n">
        <v>3.8</v>
      </c>
      <c r="R9425" s="0" t="str">
        <f aca="false">INDEX(Lookup!$B$4:$B$18,MATCH(C9425,Lookup!$A$4:$A$18,0))</f>
        <v>Qatar</v>
      </c>
      <c r="S9425" s="20" t="n">
        <f aca="false">INDEX(Lookup!$D$4:$D$18,MATCH(C9425,Lookup!$A$4:$A$18,0))</f>
        <v>0.275</v>
      </c>
      <c r="T9425" s="21" t="n">
        <f aca="false">ROUND(P9425*S9425,2)</f>
        <v>60.5</v>
      </c>
      <c r="U9425" s="21" t="n">
        <f aca="false">IF(T9425&lt;=10,1,IF(T9425&lt;=20,2,IF(T9425&lt;=30,3,IF(T9425&lt;=40,4,IF(T9425&lt;=50,5,IF(T9425&lt;=100,6,IF(T9425&lt;=250,7,8)))))))</f>
        <v>6</v>
      </c>
      <c r="V9425" s="21" t="n">
        <f aca="false">IF(AND(OR(Dashboard!$T$3="All",R9425=Dashboard!$T$3),OR(Dashboard!$T$4="All",D9425=Dashboard!$T$4)),1,0)</f>
        <v>1</v>
      </c>
      <c r="W9425" s="21" t="n">
        <f aca="false">IF(V9425=1,T9425+ROW()/10000000,0)</f>
        <v>60.5009425</v>
      </c>
    </row>
    <row r="9426" customFormat="false" ht="15" hidden="false" customHeight="false" outlineLevel="0" collapsed="false">
      <c r="A9426" s="0" t="n">
        <v>6202039</v>
      </c>
      <c r="B9426" s="0" t="s">
        <v>20136</v>
      </c>
      <c r="C9426" s="0" t="n">
        <v>166</v>
      </c>
      <c r="D9426" s="0" t="s">
        <v>20106</v>
      </c>
      <c r="E9426" s="0" t="s">
        <v>20137</v>
      </c>
      <c r="F9426" s="0" t="s">
        <v>20138</v>
      </c>
      <c r="G9426" s="0" t="s">
        <v>20139</v>
      </c>
      <c r="H9426" s="0" t="s">
        <v>69</v>
      </c>
      <c r="I9426" s="0" t="s">
        <v>20110</v>
      </c>
      <c r="J9426" s="0" t="s">
        <v>47</v>
      </c>
      <c r="K9426" s="0" t="s">
        <v>47</v>
      </c>
      <c r="L9426" s="0" t="s">
        <v>47</v>
      </c>
      <c r="M9426" s="0" t="s">
        <v>47</v>
      </c>
      <c r="N9426" s="0" t="n">
        <v>4</v>
      </c>
      <c r="O9426" s="0" t="n">
        <v>182</v>
      </c>
      <c r="P9426" s="0" t="n">
        <v>250</v>
      </c>
      <c r="Q9426" s="0" t="n">
        <v>4.9</v>
      </c>
      <c r="R9426" s="0" t="str">
        <f aca="false">INDEX(Lookup!$B$4:$B$18,MATCH(C9426,Lookup!$A$4:$A$18,0))</f>
        <v>Qatar</v>
      </c>
      <c r="S9426" s="20" t="n">
        <f aca="false">INDEX(Lookup!$D$4:$D$18,MATCH(C9426,Lookup!$A$4:$A$18,0))</f>
        <v>0.275</v>
      </c>
      <c r="T9426" s="21" t="n">
        <f aca="false">ROUND(P9426*S9426,2)</f>
        <v>68.75</v>
      </c>
      <c r="U9426" s="21" t="n">
        <f aca="false">IF(T9426&lt;=10,1,IF(T9426&lt;=20,2,IF(T9426&lt;=30,3,IF(T9426&lt;=40,4,IF(T9426&lt;=50,5,IF(T9426&lt;=100,6,IF(T9426&lt;=250,7,8)))))))</f>
        <v>6</v>
      </c>
      <c r="V9426" s="21" t="n">
        <f aca="false">IF(AND(OR(Dashboard!$T$3="All",R9426=Dashboard!$T$3),OR(Dashboard!$T$4="All",D9426=Dashboard!$T$4)),1,0)</f>
        <v>1</v>
      </c>
      <c r="W9426" s="21" t="n">
        <f aca="false">IF(V9426=1,T9426+ROW()/10000000,0)</f>
        <v>68.7509426</v>
      </c>
    </row>
    <row r="9427" customFormat="false" ht="15" hidden="false" customHeight="false" outlineLevel="0" collapsed="false">
      <c r="A9427" s="0" t="n">
        <v>6201336</v>
      </c>
      <c r="B9427" s="0" t="s">
        <v>20140</v>
      </c>
      <c r="C9427" s="0" t="n">
        <v>166</v>
      </c>
      <c r="D9427" s="0" t="s">
        <v>20106</v>
      </c>
      <c r="E9427" s="0" t="s">
        <v>20141</v>
      </c>
      <c r="F9427" s="0" t="s">
        <v>20142</v>
      </c>
      <c r="G9427" s="0" t="s">
        <v>20143</v>
      </c>
      <c r="H9427" s="0" t="s">
        <v>540</v>
      </c>
      <c r="I9427" s="0" t="s">
        <v>20110</v>
      </c>
      <c r="J9427" s="0" t="s">
        <v>47</v>
      </c>
      <c r="K9427" s="0" t="s">
        <v>47</v>
      </c>
      <c r="L9427" s="0" t="s">
        <v>47</v>
      </c>
      <c r="M9427" s="0" t="s">
        <v>47</v>
      </c>
      <c r="N9427" s="0" t="n">
        <v>3</v>
      </c>
      <c r="O9427" s="0" t="n">
        <v>115</v>
      </c>
      <c r="P9427" s="0" t="n">
        <v>110</v>
      </c>
      <c r="Q9427" s="0" t="n">
        <v>3.6</v>
      </c>
      <c r="R9427" s="0" t="str">
        <f aca="false">INDEX(Lookup!$B$4:$B$18,MATCH(C9427,Lookup!$A$4:$A$18,0))</f>
        <v>Qatar</v>
      </c>
      <c r="S9427" s="20" t="n">
        <f aca="false">INDEX(Lookup!$D$4:$D$18,MATCH(C9427,Lookup!$A$4:$A$18,0))</f>
        <v>0.275</v>
      </c>
      <c r="T9427" s="21" t="n">
        <f aca="false">ROUND(P9427*S9427,2)</f>
        <v>30.25</v>
      </c>
      <c r="U9427" s="21" t="n">
        <f aca="false">IF(T9427&lt;=10,1,IF(T9427&lt;=20,2,IF(T9427&lt;=30,3,IF(T9427&lt;=40,4,IF(T9427&lt;=50,5,IF(T9427&lt;=100,6,IF(T9427&lt;=250,7,8)))))))</f>
        <v>4</v>
      </c>
      <c r="V9427" s="21" t="n">
        <f aca="false">IF(AND(OR(Dashboard!$T$3="All",R9427=Dashboard!$T$3),OR(Dashboard!$T$4="All",D9427=Dashboard!$T$4)),1,0)</f>
        <v>1</v>
      </c>
      <c r="W9427" s="21" t="n">
        <f aca="false">IF(V9427=1,T9427+ROW()/10000000,0)</f>
        <v>30.2509427</v>
      </c>
    </row>
    <row r="9428" customFormat="false" ht="15" hidden="false" customHeight="false" outlineLevel="0" collapsed="false">
      <c r="A9428" s="0" t="n">
        <v>6202515</v>
      </c>
      <c r="B9428" s="0" t="s">
        <v>20144</v>
      </c>
      <c r="C9428" s="0" t="n">
        <v>166</v>
      </c>
      <c r="D9428" s="0" t="s">
        <v>20106</v>
      </c>
      <c r="E9428" s="0" t="s">
        <v>20145</v>
      </c>
      <c r="F9428" s="0" t="s">
        <v>20146</v>
      </c>
      <c r="G9428" s="0" t="s">
        <v>20147</v>
      </c>
      <c r="H9428" s="0" t="s">
        <v>310</v>
      </c>
      <c r="I9428" s="0" t="s">
        <v>20110</v>
      </c>
      <c r="J9428" s="0" t="s">
        <v>47</v>
      </c>
      <c r="K9428" s="0" t="s">
        <v>47</v>
      </c>
      <c r="L9428" s="0" t="s">
        <v>47</v>
      </c>
      <c r="M9428" s="0" t="s">
        <v>47</v>
      </c>
      <c r="N9428" s="0" t="n">
        <v>2</v>
      </c>
      <c r="O9428" s="0" t="n">
        <v>211</v>
      </c>
      <c r="P9428" s="0" t="n">
        <v>50</v>
      </c>
      <c r="Q9428" s="0" t="n">
        <v>4.3</v>
      </c>
      <c r="R9428" s="0" t="str">
        <f aca="false">INDEX(Lookup!$B$4:$B$18,MATCH(C9428,Lookup!$A$4:$A$18,0))</f>
        <v>Qatar</v>
      </c>
      <c r="S9428" s="20" t="n">
        <f aca="false">INDEX(Lookup!$D$4:$D$18,MATCH(C9428,Lookup!$A$4:$A$18,0))</f>
        <v>0.275</v>
      </c>
      <c r="T9428" s="21" t="n">
        <f aca="false">ROUND(P9428*S9428,2)</f>
        <v>13.75</v>
      </c>
      <c r="U9428" s="21" t="n">
        <f aca="false">IF(T9428&lt;=10,1,IF(T9428&lt;=20,2,IF(T9428&lt;=30,3,IF(T9428&lt;=40,4,IF(T9428&lt;=50,5,IF(T9428&lt;=100,6,IF(T9428&lt;=250,7,8)))))))</f>
        <v>2</v>
      </c>
      <c r="V9428" s="21" t="n">
        <f aca="false">IF(AND(OR(Dashboard!$T$3="All",R9428=Dashboard!$T$3),OR(Dashboard!$T$4="All",D9428=Dashboard!$T$4)),1,0)</f>
        <v>1</v>
      </c>
      <c r="W9428" s="21" t="n">
        <f aca="false">IF(V9428=1,T9428+ROW()/10000000,0)</f>
        <v>13.7509428</v>
      </c>
    </row>
    <row r="9429" customFormat="false" ht="15" hidden="false" customHeight="false" outlineLevel="0" collapsed="false">
      <c r="A9429" s="0" t="n">
        <v>17957917</v>
      </c>
      <c r="B9429" s="0" t="s">
        <v>20148</v>
      </c>
      <c r="C9429" s="0" t="n">
        <v>166</v>
      </c>
      <c r="D9429" s="0" t="s">
        <v>20106</v>
      </c>
      <c r="E9429" s="0" t="s">
        <v>20149</v>
      </c>
      <c r="F9429" s="0" t="s">
        <v>20150</v>
      </c>
      <c r="G9429" s="0" t="s">
        <v>20151</v>
      </c>
      <c r="H9429" s="0" t="s">
        <v>2028</v>
      </c>
      <c r="I9429" s="0" t="s">
        <v>20110</v>
      </c>
      <c r="J9429" s="0" t="s">
        <v>47</v>
      </c>
      <c r="K9429" s="0" t="s">
        <v>47</v>
      </c>
      <c r="L9429" s="0" t="s">
        <v>47</v>
      </c>
      <c r="M9429" s="0" t="s">
        <v>47</v>
      </c>
      <c r="N9429" s="0" t="n">
        <v>4</v>
      </c>
      <c r="O9429" s="0" t="n">
        <v>180</v>
      </c>
      <c r="P9429" s="0" t="n">
        <v>150</v>
      </c>
      <c r="Q9429" s="0" t="n">
        <v>4</v>
      </c>
      <c r="R9429" s="0" t="str">
        <f aca="false">INDEX(Lookup!$B$4:$B$18,MATCH(C9429,Lookup!$A$4:$A$18,0))</f>
        <v>Qatar</v>
      </c>
      <c r="S9429" s="20" t="n">
        <f aca="false">INDEX(Lookup!$D$4:$D$18,MATCH(C9429,Lookup!$A$4:$A$18,0))</f>
        <v>0.275</v>
      </c>
      <c r="T9429" s="21" t="n">
        <f aca="false">ROUND(P9429*S9429,2)</f>
        <v>41.25</v>
      </c>
      <c r="U9429" s="21" t="n">
        <f aca="false">IF(T9429&lt;=10,1,IF(T9429&lt;=20,2,IF(T9429&lt;=30,3,IF(T9429&lt;=40,4,IF(T9429&lt;=50,5,IF(T9429&lt;=100,6,IF(T9429&lt;=250,7,8)))))))</f>
        <v>5</v>
      </c>
      <c r="V9429" s="21" t="n">
        <f aca="false">IF(AND(OR(Dashboard!$T$3="All",R9429=Dashboard!$T$3),OR(Dashboard!$T$4="All",D9429=Dashboard!$T$4)),1,0)</f>
        <v>1</v>
      </c>
      <c r="W9429" s="21" t="n">
        <f aca="false">IF(V9429=1,T9429+ROW()/10000000,0)</f>
        <v>41.2509429</v>
      </c>
    </row>
    <row r="9430" customFormat="false" ht="15" hidden="false" customHeight="false" outlineLevel="0" collapsed="false">
      <c r="A9430" s="0" t="n">
        <v>6201431</v>
      </c>
      <c r="B9430" s="0" t="s">
        <v>20152</v>
      </c>
      <c r="C9430" s="0" t="n">
        <v>166</v>
      </c>
      <c r="D9430" s="0" t="s">
        <v>20106</v>
      </c>
      <c r="E9430" s="0" t="s">
        <v>20153</v>
      </c>
      <c r="F9430" s="0" t="s">
        <v>20154</v>
      </c>
      <c r="G9430" s="0" t="s">
        <v>20155</v>
      </c>
      <c r="H9430" s="0" t="s">
        <v>192</v>
      </c>
      <c r="I9430" s="0" t="s">
        <v>20110</v>
      </c>
      <c r="J9430" s="0" t="s">
        <v>47</v>
      </c>
      <c r="K9430" s="0" t="s">
        <v>47</v>
      </c>
      <c r="L9430" s="0" t="s">
        <v>47</v>
      </c>
      <c r="M9430" s="0" t="s">
        <v>47</v>
      </c>
      <c r="N9430" s="0" t="n">
        <v>4</v>
      </c>
      <c r="O9430" s="0" t="n">
        <v>58</v>
      </c>
      <c r="P9430" s="0" t="n">
        <v>500</v>
      </c>
      <c r="Q9430" s="0" t="n">
        <v>3.7</v>
      </c>
      <c r="R9430" s="0" t="str">
        <f aca="false">INDEX(Lookup!$B$4:$B$18,MATCH(C9430,Lookup!$A$4:$A$18,0))</f>
        <v>Qatar</v>
      </c>
      <c r="S9430" s="20" t="n">
        <f aca="false">INDEX(Lookup!$D$4:$D$18,MATCH(C9430,Lookup!$A$4:$A$18,0))</f>
        <v>0.275</v>
      </c>
      <c r="T9430" s="21" t="n">
        <f aca="false">ROUND(P9430*S9430,2)</f>
        <v>137.5</v>
      </c>
      <c r="U9430" s="21" t="n">
        <f aca="false">IF(T9430&lt;=10,1,IF(T9430&lt;=20,2,IF(T9430&lt;=30,3,IF(T9430&lt;=40,4,IF(T9430&lt;=50,5,IF(T9430&lt;=100,6,IF(T9430&lt;=250,7,8)))))))</f>
        <v>7</v>
      </c>
      <c r="V9430" s="21" t="n">
        <f aca="false">IF(AND(OR(Dashboard!$T$3="All",R9430=Dashboard!$T$3),OR(Dashboard!$T$4="All",D9430=Dashboard!$T$4)),1,0)</f>
        <v>1</v>
      </c>
      <c r="W9430" s="21" t="n">
        <f aca="false">IF(V9430=1,T9430+ROW()/10000000,0)</f>
        <v>137.500943</v>
      </c>
    </row>
    <row r="9431" customFormat="false" ht="15" hidden="false" customHeight="false" outlineLevel="0" collapsed="false">
      <c r="A9431" s="0" t="n">
        <v>18425995</v>
      </c>
      <c r="B9431" s="0" t="s">
        <v>616</v>
      </c>
      <c r="C9431" s="0" t="n">
        <v>166</v>
      </c>
      <c r="D9431" s="0" t="s">
        <v>20106</v>
      </c>
      <c r="E9431" s="0" t="s">
        <v>20156</v>
      </c>
      <c r="F9431" s="0" t="s">
        <v>20157</v>
      </c>
      <c r="G9431" s="0" t="s">
        <v>20158</v>
      </c>
      <c r="H9431" s="0" t="s">
        <v>3849</v>
      </c>
      <c r="I9431" s="0" t="s">
        <v>20110</v>
      </c>
      <c r="J9431" s="0" t="s">
        <v>47</v>
      </c>
      <c r="K9431" s="0" t="s">
        <v>47</v>
      </c>
      <c r="L9431" s="0" t="s">
        <v>47</v>
      </c>
      <c r="M9431" s="0" t="s">
        <v>47</v>
      </c>
      <c r="N9431" s="0" t="n">
        <v>4</v>
      </c>
      <c r="O9431" s="0" t="n">
        <v>41</v>
      </c>
      <c r="P9431" s="0" t="n">
        <v>250</v>
      </c>
      <c r="Q9431" s="0" t="n">
        <v>4</v>
      </c>
      <c r="R9431" s="0" t="str">
        <f aca="false">INDEX(Lookup!$B$4:$B$18,MATCH(C9431,Lookup!$A$4:$A$18,0))</f>
        <v>Qatar</v>
      </c>
      <c r="S9431" s="20" t="n">
        <f aca="false">INDEX(Lookup!$D$4:$D$18,MATCH(C9431,Lookup!$A$4:$A$18,0))</f>
        <v>0.275</v>
      </c>
      <c r="T9431" s="21" t="n">
        <f aca="false">ROUND(P9431*S9431,2)</f>
        <v>68.75</v>
      </c>
      <c r="U9431" s="21" t="n">
        <f aca="false">IF(T9431&lt;=10,1,IF(T9431&lt;=20,2,IF(T9431&lt;=30,3,IF(T9431&lt;=40,4,IF(T9431&lt;=50,5,IF(T9431&lt;=100,6,IF(T9431&lt;=250,7,8)))))))</f>
        <v>6</v>
      </c>
      <c r="V9431" s="21" t="n">
        <f aca="false">IF(AND(OR(Dashboard!$T$3="All",R9431=Dashboard!$T$3),OR(Dashboard!$T$4="All",D9431=Dashboard!$T$4)),1,0)</f>
        <v>1</v>
      </c>
      <c r="W9431" s="21" t="n">
        <f aca="false">IF(V9431=1,T9431+ROW()/10000000,0)</f>
        <v>68.7509431</v>
      </c>
    </row>
    <row r="9432" customFormat="false" ht="15" hidden="false" customHeight="false" outlineLevel="0" collapsed="false">
      <c r="A9432" s="0" t="n">
        <v>17957911</v>
      </c>
      <c r="B9432" s="0" t="s">
        <v>2952</v>
      </c>
      <c r="C9432" s="0" t="n">
        <v>166</v>
      </c>
      <c r="D9432" s="0" t="s">
        <v>20106</v>
      </c>
      <c r="E9432" s="0" t="s">
        <v>20159</v>
      </c>
      <c r="F9432" s="0" t="s">
        <v>20160</v>
      </c>
      <c r="G9432" s="0" t="s">
        <v>20161</v>
      </c>
      <c r="H9432" s="0" t="s">
        <v>20127</v>
      </c>
      <c r="I9432" s="0" t="s">
        <v>20110</v>
      </c>
      <c r="J9432" s="0" t="s">
        <v>47</v>
      </c>
      <c r="K9432" s="0" t="s">
        <v>47</v>
      </c>
      <c r="L9432" s="0" t="s">
        <v>47</v>
      </c>
      <c r="M9432" s="0" t="s">
        <v>47</v>
      </c>
      <c r="N9432" s="0" t="n">
        <v>3</v>
      </c>
      <c r="O9432" s="0" t="n">
        <v>83</v>
      </c>
      <c r="P9432" s="0" t="n">
        <v>80</v>
      </c>
      <c r="Q9432" s="0" t="n">
        <v>3.8</v>
      </c>
      <c r="R9432" s="0" t="str">
        <f aca="false">INDEX(Lookup!$B$4:$B$18,MATCH(C9432,Lookup!$A$4:$A$18,0))</f>
        <v>Qatar</v>
      </c>
      <c r="S9432" s="20" t="n">
        <f aca="false">INDEX(Lookup!$D$4:$D$18,MATCH(C9432,Lookup!$A$4:$A$18,0))</f>
        <v>0.275</v>
      </c>
      <c r="T9432" s="21" t="n">
        <f aca="false">ROUND(P9432*S9432,2)</f>
        <v>22</v>
      </c>
      <c r="U9432" s="21" t="n">
        <f aca="false">IF(T9432&lt;=10,1,IF(T9432&lt;=20,2,IF(T9432&lt;=30,3,IF(T9432&lt;=40,4,IF(T9432&lt;=50,5,IF(T9432&lt;=100,6,IF(T9432&lt;=250,7,8)))))))</f>
        <v>3</v>
      </c>
      <c r="V9432" s="21" t="n">
        <f aca="false">IF(AND(OR(Dashboard!$T$3="All",R9432=Dashboard!$T$3),OR(Dashboard!$T$4="All",D9432=Dashboard!$T$4)),1,0)</f>
        <v>1</v>
      </c>
      <c r="W9432" s="21" t="n">
        <f aca="false">IF(V9432=1,T9432+ROW()/10000000,0)</f>
        <v>22.0009432</v>
      </c>
    </row>
    <row r="9433" customFormat="false" ht="15" hidden="false" customHeight="false" outlineLevel="0" collapsed="false">
      <c r="A9433" s="0" t="n">
        <v>18295472</v>
      </c>
      <c r="B9433" s="0" t="s">
        <v>19963</v>
      </c>
      <c r="C9433" s="0" t="n">
        <v>166</v>
      </c>
      <c r="D9433" s="0" t="s">
        <v>20106</v>
      </c>
      <c r="E9433" s="0" t="s">
        <v>20162</v>
      </c>
      <c r="F9433" s="0" t="s">
        <v>20163</v>
      </c>
      <c r="G9433" s="0" t="s">
        <v>20164</v>
      </c>
      <c r="H9433" s="0" t="s">
        <v>310</v>
      </c>
      <c r="I9433" s="0" t="s">
        <v>20110</v>
      </c>
      <c r="J9433" s="0" t="s">
        <v>46</v>
      </c>
      <c r="K9433" s="0" t="s">
        <v>47</v>
      </c>
      <c r="L9433" s="0" t="s">
        <v>47</v>
      </c>
      <c r="M9433" s="0" t="s">
        <v>47</v>
      </c>
      <c r="N9433" s="0" t="n">
        <v>4</v>
      </c>
      <c r="O9433" s="0" t="n">
        <v>114</v>
      </c>
      <c r="P9433" s="0" t="n">
        <v>250</v>
      </c>
      <c r="Q9433" s="0" t="n">
        <v>4.7</v>
      </c>
      <c r="R9433" s="0" t="str">
        <f aca="false">INDEX(Lookup!$B$4:$B$18,MATCH(C9433,Lookup!$A$4:$A$18,0))</f>
        <v>Qatar</v>
      </c>
      <c r="S9433" s="20" t="n">
        <f aca="false">INDEX(Lookup!$D$4:$D$18,MATCH(C9433,Lookup!$A$4:$A$18,0))</f>
        <v>0.275</v>
      </c>
      <c r="T9433" s="21" t="n">
        <f aca="false">ROUND(P9433*S9433,2)</f>
        <v>68.75</v>
      </c>
      <c r="U9433" s="21" t="n">
        <f aca="false">IF(T9433&lt;=10,1,IF(T9433&lt;=20,2,IF(T9433&lt;=30,3,IF(T9433&lt;=40,4,IF(T9433&lt;=50,5,IF(T9433&lt;=100,6,IF(T9433&lt;=250,7,8)))))))</f>
        <v>6</v>
      </c>
      <c r="V9433" s="21" t="n">
        <f aca="false">IF(AND(OR(Dashboard!$T$3="All",R9433=Dashboard!$T$3),OR(Dashboard!$T$4="All",D9433=Dashboard!$T$4)),1,0)</f>
        <v>1</v>
      </c>
      <c r="W9433" s="21" t="n">
        <f aca="false">IF(V9433=1,T9433+ROW()/10000000,0)</f>
        <v>68.7509433</v>
      </c>
    </row>
    <row r="9434" customFormat="false" ht="15" hidden="false" customHeight="false" outlineLevel="0" collapsed="false">
      <c r="A9434" s="0" t="n">
        <v>6201972</v>
      </c>
      <c r="B9434" s="0" t="s">
        <v>20165</v>
      </c>
      <c r="C9434" s="0" t="n">
        <v>166</v>
      </c>
      <c r="D9434" s="0" t="s">
        <v>20106</v>
      </c>
      <c r="E9434" s="0" t="s">
        <v>20166</v>
      </c>
      <c r="F9434" s="0" t="s">
        <v>20167</v>
      </c>
      <c r="G9434" s="0" t="s">
        <v>20168</v>
      </c>
      <c r="H9434" s="0" t="s">
        <v>20169</v>
      </c>
      <c r="I9434" s="0" t="s">
        <v>20110</v>
      </c>
      <c r="J9434" s="0" t="s">
        <v>47</v>
      </c>
      <c r="K9434" s="0" t="s">
        <v>47</v>
      </c>
      <c r="L9434" s="0" t="s">
        <v>47</v>
      </c>
      <c r="M9434" s="0" t="s">
        <v>47</v>
      </c>
      <c r="N9434" s="0" t="n">
        <v>4</v>
      </c>
      <c r="O9434" s="0" t="n">
        <v>197</v>
      </c>
      <c r="P9434" s="0" t="n">
        <v>200</v>
      </c>
      <c r="Q9434" s="0" t="n">
        <v>3.9</v>
      </c>
      <c r="R9434" s="0" t="str">
        <f aca="false">INDEX(Lookup!$B$4:$B$18,MATCH(C9434,Lookup!$A$4:$A$18,0))</f>
        <v>Qatar</v>
      </c>
      <c r="S9434" s="20" t="n">
        <f aca="false">INDEX(Lookup!$D$4:$D$18,MATCH(C9434,Lookup!$A$4:$A$18,0))</f>
        <v>0.275</v>
      </c>
      <c r="T9434" s="21" t="n">
        <f aca="false">ROUND(P9434*S9434,2)</f>
        <v>55</v>
      </c>
      <c r="U9434" s="21" t="n">
        <f aca="false">IF(T9434&lt;=10,1,IF(T9434&lt;=20,2,IF(T9434&lt;=30,3,IF(T9434&lt;=40,4,IF(T9434&lt;=50,5,IF(T9434&lt;=100,6,IF(T9434&lt;=250,7,8)))))))</f>
        <v>6</v>
      </c>
      <c r="V9434" s="21" t="n">
        <f aca="false">IF(AND(OR(Dashboard!$T$3="All",R9434=Dashboard!$T$3),OR(Dashboard!$T$4="All",D9434=Dashboard!$T$4)),1,0)</f>
        <v>1</v>
      </c>
      <c r="W9434" s="21" t="n">
        <f aca="false">IF(V9434=1,T9434+ROW()/10000000,0)</f>
        <v>55.0009434</v>
      </c>
    </row>
    <row r="9435" customFormat="false" ht="15" hidden="false" customHeight="false" outlineLevel="0" collapsed="false">
      <c r="A9435" s="0" t="n">
        <v>6201130</v>
      </c>
      <c r="B9435" s="0" t="s">
        <v>20170</v>
      </c>
      <c r="C9435" s="0" t="n">
        <v>166</v>
      </c>
      <c r="D9435" s="0" t="s">
        <v>20106</v>
      </c>
      <c r="E9435" s="0" t="s">
        <v>20171</v>
      </c>
      <c r="F9435" s="0" t="s">
        <v>20172</v>
      </c>
      <c r="G9435" s="0" t="s">
        <v>20173</v>
      </c>
      <c r="H9435" s="0" t="s">
        <v>192</v>
      </c>
      <c r="I9435" s="0" t="s">
        <v>20110</v>
      </c>
      <c r="J9435" s="0" t="s">
        <v>47</v>
      </c>
      <c r="K9435" s="0" t="s">
        <v>47</v>
      </c>
      <c r="L9435" s="0" t="s">
        <v>47</v>
      </c>
      <c r="M9435" s="0" t="s">
        <v>47</v>
      </c>
      <c r="N9435" s="0" t="n">
        <v>4</v>
      </c>
      <c r="O9435" s="0" t="n">
        <v>67</v>
      </c>
      <c r="P9435" s="0" t="n">
        <v>550</v>
      </c>
      <c r="Q9435" s="0" t="n">
        <v>4.4</v>
      </c>
      <c r="R9435" s="0" t="str">
        <f aca="false">INDEX(Lookup!$B$4:$B$18,MATCH(C9435,Lookup!$A$4:$A$18,0))</f>
        <v>Qatar</v>
      </c>
      <c r="S9435" s="20" t="n">
        <f aca="false">INDEX(Lookup!$D$4:$D$18,MATCH(C9435,Lookup!$A$4:$A$18,0))</f>
        <v>0.275</v>
      </c>
      <c r="T9435" s="21" t="n">
        <f aca="false">ROUND(P9435*S9435,2)</f>
        <v>151.25</v>
      </c>
      <c r="U9435" s="21" t="n">
        <f aca="false">IF(T9435&lt;=10,1,IF(T9435&lt;=20,2,IF(T9435&lt;=30,3,IF(T9435&lt;=40,4,IF(T9435&lt;=50,5,IF(T9435&lt;=100,6,IF(T9435&lt;=250,7,8)))))))</f>
        <v>7</v>
      </c>
      <c r="V9435" s="21" t="n">
        <f aca="false">IF(AND(OR(Dashboard!$T$3="All",R9435=Dashboard!$T$3),OR(Dashboard!$T$4="All",D9435=Dashboard!$T$4)),1,0)</f>
        <v>1</v>
      </c>
      <c r="W9435" s="21" t="n">
        <f aca="false">IF(V9435=1,T9435+ROW()/10000000,0)</f>
        <v>151.2509435</v>
      </c>
    </row>
    <row r="9436" customFormat="false" ht="15" hidden="false" customHeight="false" outlineLevel="0" collapsed="false">
      <c r="A9436" s="0" t="n">
        <v>18261203</v>
      </c>
      <c r="B9436" s="0" t="s">
        <v>20174</v>
      </c>
      <c r="C9436" s="0" t="n">
        <v>166</v>
      </c>
      <c r="D9436" s="0" t="s">
        <v>20106</v>
      </c>
      <c r="E9436" s="0" t="s">
        <v>20175</v>
      </c>
      <c r="F9436" s="0" t="s">
        <v>20176</v>
      </c>
      <c r="G9436" s="0" t="s">
        <v>20177</v>
      </c>
      <c r="H9436" s="0" t="s">
        <v>555</v>
      </c>
      <c r="I9436" s="0" t="s">
        <v>20110</v>
      </c>
      <c r="J9436" s="0" t="s">
        <v>47</v>
      </c>
      <c r="K9436" s="0" t="s">
        <v>47</v>
      </c>
      <c r="L9436" s="0" t="s">
        <v>47</v>
      </c>
      <c r="M9436" s="0" t="s">
        <v>47</v>
      </c>
      <c r="N9436" s="0" t="n">
        <v>4</v>
      </c>
      <c r="O9436" s="0" t="n">
        <v>73</v>
      </c>
      <c r="P9436" s="0" t="n">
        <v>445</v>
      </c>
      <c r="Q9436" s="0" t="n">
        <v>4.3</v>
      </c>
      <c r="R9436" s="0" t="str">
        <f aca="false">INDEX(Lookup!$B$4:$B$18,MATCH(C9436,Lookup!$A$4:$A$18,0))</f>
        <v>Qatar</v>
      </c>
      <c r="S9436" s="20" t="n">
        <f aca="false">INDEX(Lookup!$D$4:$D$18,MATCH(C9436,Lookup!$A$4:$A$18,0))</f>
        <v>0.275</v>
      </c>
      <c r="T9436" s="21" t="n">
        <f aca="false">ROUND(P9436*S9436,2)</f>
        <v>122.38</v>
      </c>
      <c r="U9436" s="21" t="n">
        <f aca="false">IF(T9436&lt;=10,1,IF(T9436&lt;=20,2,IF(T9436&lt;=30,3,IF(T9436&lt;=40,4,IF(T9436&lt;=50,5,IF(T9436&lt;=100,6,IF(T9436&lt;=250,7,8)))))))</f>
        <v>7</v>
      </c>
      <c r="V9436" s="21" t="n">
        <f aca="false">IF(AND(OR(Dashboard!$T$3="All",R9436=Dashboard!$T$3),OR(Dashboard!$T$4="All",D9436=Dashboard!$T$4)),1,0)</f>
        <v>1</v>
      </c>
      <c r="W9436" s="21" t="n">
        <f aca="false">IF(V9436=1,T9436+ROW()/10000000,0)</f>
        <v>122.3809436</v>
      </c>
    </row>
    <row r="9437" customFormat="false" ht="15" hidden="false" customHeight="false" outlineLevel="0" collapsed="false">
      <c r="A9437" s="0" t="n">
        <v>6201360</v>
      </c>
      <c r="B9437" s="0" t="s">
        <v>20178</v>
      </c>
      <c r="C9437" s="0" t="n">
        <v>166</v>
      </c>
      <c r="D9437" s="0" t="s">
        <v>20106</v>
      </c>
      <c r="E9437" s="0" t="s">
        <v>20179</v>
      </c>
      <c r="F9437" s="0" t="s">
        <v>20180</v>
      </c>
      <c r="G9437" s="0" t="s">
        <v>20181</v>
      </c>
      <c r="H9437" s="0" t="s">
        <v>177</v>
      </c>
      <c r="I9437" s="0" t="s">
        <v>20110</v>
      </c>
      <c r="J9437" s="0" t="s">
        <v>47</v>
      </c>
      <c r="K9437" s="0" t="s">
        <v>47</v>
      </c>
      <c r="L9437" s="0" t="s">
        <v>47</v>
      </c>
      <c r="M9437" s="0" t="s">
        <v>47</v>
      </c>
      <c r="N9437" s="0" t="n">
        <v>4</v>
      </c>
      <c r="O9437" s="0" t="n">
        <v>145</v>
      </c>
      <c r="P9437" s="0" t="n">
        <v>400</v>
      </c>
      <c r="Q9437" s="0" t="n">
        <v>4.5</v>
      </c>
      <c r="R9437" s="0" t="str">
        <f aca="false">INDEX(Lookup!$B$4:$B$18,MATCH(C9437,Lookup!$A$4:$A$18,0))</f>
        <v>Qatar</v>
      </c>
      <c r="S9437" s="20" t="n">
        <f aca="false">INDEX(Lookup!$D$4:$D$18,MATCH(C9437,Lookup!$A$4:$A$18,0))</f>
        <v>0.275</v>
      </c>
      <c r="T9437" s="21" t="n">
        <f aca="false">ROUND(P9437*S9437,2)</f>
        <v>110</v>
      </c>
      <c r="U9437" s="21" t="n">
        <f aca="false">IF(T9437&lt;=10,1,IF(T9437&lt;=20,2,IF(T9437&lt;=30,3,IF(T9437&lt;=40,4,IF(T9437&lt;=50,5,IF(T9437&lt;=100,6,IF(T9437&lt;=250,7,8)))))))</f>
        <v>7</v>
      </c>
      <c r="V9437" s="21" t="n">
        <f aca="false">IF(AND(OR(Dashboard!$T$3="All",R9437=Dashboard!$T$3),OR(Dashboard!$T$4="All",D9437=Dashboard!$T$4)),1,0)</f>
        <v>1</v>
      </c>
      <c r="W9437" s="21" t="n">
        <f aca="false">IF(V9437=1,T9437+ROW()/10000000,0)</f>
        <v>110.0009437</v>
      </c>
    </row>
    <row r="9438" customFormat="false" ht="15" hidden="false" customHeight="false" outlineLevel="0" collapsed="false">
      <c r="A9438" s="0" t="n">
        <v>18318801</v>
      </c>
      <c r="B9438" s="0" t="s">
        <v>20182</v>
      </c>
      <c r="C9438" s="0" t="n">
        <v>166</v>
      </c>
      <c r="D9438" s="0" t="s">
        <v>20106</v>
      </c>
      <c r="E9438" s="0" t="s">
        <v>20183</v>
      </c>
      <c r="F9438" s="0" t="s">
        <v>20180</v>
      </c>
      <c r="G9438" s="0" t="s">
        <v>20181</v>
      </c>
      <c r="H9438" s="0" t="s">
        <v>310</v>
      </c>
      <c r="I9438" s="0" t="s">
        <v>20110</v>
      </c>
      <c r="J9438" s="0" t="s">
        <v>47</v>
      </c>
      <c r="K9438" s="0" t="s">
        <v>47</v>
      </c>
      <c r="L9438" s="0" t="s">
        <v>47</v>
      </c>
      <c r="M9438" s="0" t="s">
        <v>47</v>
      </c>
      <c r="N9438" s="0" t="n">
        <v>4</v>
      </c>
      <c r="O9438" s="0" t="n">
        <v>109</v>
      </c>
      <c r="P9438" s="0" t="n">
        <v>160</v>
      </c>
      <c r="Q9438" s="0" t="n">
        <v>3.9</v>
      </c>
      <c r="R9438" s="0" t="str">
        <f aca="false">INDEX(Lookup!$B$4:$B$18,MATCH(C9438,Lookup!$A$4:$A$18,0))</f>
        <v>Qatar</v>
      </c>
      <c r="S9438" s="20" t="n">
        <f aca="false">INDEX(Lookup!$D$4:$D$18,MATCH(C9438,Lookup!$A$4:$A$18,0))</f>
        <v>0.275</v>
      </c>
      <c r="T9438" s="21" t="n">
        <f aca="false">ROUND(P9438*S9438,2)</f>
        <v>44</v>
      </c>
      <c r="U9438" s="21" t="n">
        <f aca="false">IF(T9438&lt;=10,1,IF(T9438&lt;=20,2,IF(T9438&lt;=30,3,IF(T9438&lt;=40,4,IF(T9438&lt;=50,5,IF(T9438&lt;=100,6,IF(T9438&lt;=250,7,8)))))))</f>
        <v>5</v>
      </c>
      <c r="V9438" s="21" t="n">
        <f aca="false">IF(AND(OR(Dashboard!$T$3="All",R9438=Dashboard!$T$3),OR(Dashboard!$T$4="All",D9438=Dashboard!$T$4)),1,0)</f>
        <v>1</v>
      </c>
      <c r="W9438" s="21" t="n">
        <f aca="false">IF(V9438=1,T9438+ROW()/10000000,0)</f>
        <v>44.0009438</v>
      </c>
    </row>
    <row r="9439" customFormat="false" ht="15" hidden="false" customHeight="false" outlineLevel="0" collapsed="false">
      <c r="A9439" s="0" t="n">
        <v>18395463</v>
      </c>
      <c r="B9439" s="0" t="s">
        <v>20184</v>
      </c>
      <c r="C9439" s="0" t="n">
        <v>189</v>
      </c>
      <c r="D9439" s="0" t="s">
        <v>20185</v>
      </c>
      <c r="E9439" s="0" t="s">
        <v>20186</v>
      </c>
      <c r="F9439" s="0" t="s">
        <v>20187</v>
      </c>
      <c r="G9439" s="0" t="s">
        <v>20188</v>
      </c>
      <c r="H9439" s="0" t="s">
        <v>20189</v>
      </c>
      <c r="I9439" s="0" t="s">
        <v>20190</v>
      </c>
      <c r="J9439" s="0" t="s">
        <v>47</v>
      </c>
      <c r="K9439" s="0" t="s">
        <v>47</v>
      </c>
      <c r="L9439" s="0" t="s">
        <v>47</v>
      </c>
      <c r="M9439" s="0" t="s">
        <v>47</v>
      </c>
      <c r="N9439" s="0" t="n">
        <v>3</v>
      </c>
      <c r="O9439" s="0" t="n">
        <v>22</v>
      </c>
      <c r="P9439" s="0" t="n">
        <v>294</v>
      </c>
      <c r="Q9439" s="0" t="n">
        <v>3.7</v>
      </c>
      <c r="R9439" s="0" t="str">
        <f aca="false">INDEX(Lookup!$B$4:$B$18,MATCH(C9439,Lookup!$A$4:$A$18,0))</f>
        <v>South Africa</v>
      </c>
      <c r="S9439" s="20" t="n">
        <f aca="false">INDEX(Lookup!$D$4:$D$18,MATCH(C9439,Lookup!$A$4:$A$18,0))</f>
        <v>0.055</v>
      </c>
      <c r="T9439" s="21" t="n">
        <f aca="false">ROUND(P9439*S9439,2)</f>
        <v>16.17</v>
      </c>
      <c r="U9439" s="21" t="n">
        <f aca="false">IF(T9439&lt;=10,1,IF(T9439&lt;=20,2,IF(T9439&lt;=30,3,IF(T9439&lt;=40,4,IF(T9439&lt;=50,5,IF(T9439&lt;=100,6,IF(T9439&lt;=250,7,8)))))))</f>
        <v>2</v>
      </c>
      <c r="V9439" s="21" t="n">
        <f aca="false">IF(AND(OR(Dashboard!$T$3="All",R9439=Dashboard!$T$3),OR(Dashboard!$T$4="All",D9439=Dashboard!$T$4)),1,0)</f>
        <v>1</v>
      </c>
      <c r="W9439" s="21" t="n">
        <f aca="false">IF(V9439=1,T9439+ROW()/10000000,0)</f>
        <v>16.1709439</v>
      </c>
    </row>
    <row r="9440" customFormat="false" ht="15" hidden="false" customHeight="false" outlineLevel="0" collapsed="false">
      <c r="A9440" s="0" t="n">
        <v>18337845</v>
      </c>
      <c r="B9440" s="0" t="s">
        <v>20191</v>
      </c>
      <c r="C9440" s="0" t="n">
        <v>189</v>
      </c>
      <c r="D9440" s="0" t="s">
        <v>20185</v>
      </c>
      <c r="E9440" s="0" t="s">
        <v>20192</v>
      </c>
      <c r="F9440" s="0" t="s">
        <v>20193</v>
      </c>
      <c r="G9440" s="0" t="s">
        <v>20194</v>
      </c>
      <c r="H9440" s="0" t="s">
        <v>20195</v>
      </c>
      <c r="I9440" s="0" t="s">
        <v>20190</v>
      </c>
      <c r="J9440" s="0" t="s">
        <v>47</v>
      </c>
      <c r="K9440" s="0" t="s">
        <v>47</v>
      </c>
      <c r="L9440" s="0" t="s">
        <v>47</v>
      </c>
      <c r="M9440" s="0" t="s">
        <v>47</v>
      </c>
      <c r="N9440" s="0" t="n">
        <v>4</v>
      </c>
      <c r="O9440" s="0" t="n">
        <v>88</v>
      </c>
      <c r="P9440" s="0" t="n">
        <v>300</v>
      </c>
      <c r="Q9440" s="0" t="n">
        <v>4.1</v>
      </c>
      <c r="R9440" s="0" t="str">
        <f aca="false">INDEX(Lookup!$B$4:$B$18,MATCH(C9440,Lookup!$A$4:$A$18,0))</f>
        <v>South Africa</v>
      </c>
      <c r="S9440" s="20" t="n">
        <f aca="false">INDEX(Lookup!$D$4:$D$18,MATCH(C9440,Lookup!$A$4:$A$18,0))</f>
        <v>0.055</v>
      </c>
      <c r="T9440" s="21" t="n">
        <f aca="false">ROUND(P9440*S9440,2)</f>
        <v>16.5</v>
      </c>
      <c r="U9440" s="21" t="n">
        <f aca="false">IF(T9440&lt;=10,1,IF(T9440&lt;=20,2,IF(T9440&lt;=30,3,IF(T9440&lt;=40,4,IF(T9440&lt;=50,5,IF(T9440&lt;=100,6,IF(T9440&lt;=250,7,8)))))))</f>
        <v>2</v>
      </c>
      <c r="V9440" s="21" t="n">
        <f aca="false">IF(AND(OR(Dashboard!$T$3="All",R9440=Dashboard!$T$3),OR(Dashboard!$T$4="All",D9440=Dashboard!$T$4)),1,0)</f>
        <v>1</v>
      </c>
      <c r="W9440" s="21" t="n">
        <f aca="false">IF(V9440=1,T9440+ROW()/10000000,0)</f>
        <v>16.500944</v>
      </c>
    </row>
    <row r="9441" customFormat="false" ht="15" hidden="false" customHeight="false" outlineLevel="0" collapsed="false">
      <c r="A9441" s="0" t="n">
        <v>6401732</v>
      </c>
      <c r="B9441" s="0" t="s">
        <v>20196</v>
      </c>
      <c r="C9441" s="0" t="n">
        <v>189</v>
      </c>
      <c r="D9441" s="0" t="s">
        <v>20185</v>
      </c>
      <c r="E9441" s="0" t="s">
        <v>20197</v>
      </c>
      <c r="F9441" s="0" t="s">
        <v>20198</v>
      </c>
      <c r="G9441" s="0" t="s">
        <v>20199</v>
      </c>
      <c r="H9441" s="0" t="s">
        <v>1203</v>
      </c>
      <c r="I9441" s="0" t="s">
        <v>20190</v>
      </c>
      <c r="J9441" s="0" t="s">
        <v>47</v>
      </c>
      <c r="K9441" s="0" t="s">
        <v>47</v>
      </c>
      <c r="L9441" s="0" t="s">
        <v>47</v>
      </c>
      <c r="M9441" s="0" t="s">
        <v>47</v>
      </c>
      <c r="N9441" s="0" t="n">
        <v>4</v>
      </c>
      <c r="O9441" s="0" t="n">
        <v>255</v>
      </c>
      <c r="P9441" s="0" t="n">
        <v>360</v>
      </c>
      <c r="Q9441" s="0" t="n">
        <v>3.7</v>
      </c>
      <c r="R9441" s="0" t="str">
        <f aca="false">INDEX(Lookup!$B$4:$B$18,MATCH(C9441,Lookup!$A$4:$A$18,0))</f>
        <v>South Africa</v>
      </c>
      <c r="S9441" s="20" t="n">
        <f aca="false">INDEX(Lookup!$D$4:$D$18,MATCH(C9441,Lookup!$A$4:$A$18,0))</f>
        <v>0.055</v>
      </c>
      <c r="T9441" s="21" t="n">
        <f aca="false">ROUND(P9441*S9441,2)</f>
        <v>19.8</v>
      </c>
      <c r="U9441" s="21" t="n">
        <f aca="false">IF(T9441&lt;=10,1,IF(T9441&lt;=20,2,IF(T9441&lt;=30,3,IF(T9441&lt;=40,4,IF(T9441&lt;=50,5,IF(T9441&lt;=100,6,IF(T9441&lt;=250,7,8)))))))</f>
        <v>2</v>
      </c>
      <c r="V9441" s="21" t="n">
        <f aca="false">IF(AND(OR(Dashboard!$T$3="All",R9441=Dashboard!$T$3),OR(Dashboard!$T$4="All",D9441=Dashboard!$T$4)),1,0)</f>
        <v>1</v>
      </c>
      <c r="W9441" s="21" t="n">
        <f aca="false">IF(V9441=1,T9441+ROW()/10000000,0)</f>
        <v>19.8009441</v>
      </c>
    </row>
    <row r="9442" customFormat="false" ht="15" hidden="false" customHeight="false" outlineLevel="0" collapsed="false">
      <c r="A9442" s="0" t="n">
        <v>6401060</v>
      </c>
      <c r="B9442" s="0" t="s">
        <v>20200</v>
      </c>
      <c r="C9442" s="0" t="n">
        <v>189</v>
      </c>
      <c r="D9442" s="0" t="s">
        <v>20185</v>
      </c>
      <c r="E9442" s="0" t="s">
        <v>20201</v>
      </c>
      <c r="F9442" s="0" t="s">
        <v>20198</v>
      </c>
      <c r="G9442" s="0" t="s">
        <v>20199</v>
      </c>
      <c r="H9442" s="0" t="s">
        <v>2712</v>
      </c>
      <c r="I9442" s="0" t="s">
        <v>20190</v>
      </c>
      <c r="J9442" s="0" t="s">
        <v>47</v>
      </c>
      <c r="K9442" s="0" t="s">
        <v>47</v>
      </c>
      <c r="L9442" s="0" t="s">
        <v>47</v>
      </c>
      <c r="M9442" s="0" t="s">
        <v>47</v>
      </c>
      <c r="N9442" s="0" t="n">
        <v>2</v>
      </c>
      <c r="O9442" s="0" t="n">
        <v>266</v>
      </c>
      <c r="P9442" s="0" t="n">
        <v>180</v>
      </c>
      <c r="Q9442" s="0" t="n">
        <v>4.2</v>
      </c>
      <c r="R9442" s="0" t="str">
        <f aca="false">INDEX(Lookup!$B$4:$B$18,MATCH(C9442,Lookup!$A$4:$A$18,0))</f>
        <v>South Africa</v>
      </c>
      <c r="S9442" s="20" t="n">
        <f aca="false">INDEX(Lookup!$D$4:$D$18,MATCH(C9442,Lookup!$A$4:$A$18,0))</f>
        <v>0.055</v>
      </c>
      <c r="T9442" s="21" t="n">
        <f aca="false">ROUND(P9442*S9442,2)</f>
        <v>9.9</v>
      </c>
      <c r="U9442" s="21" t="n">
        <f aca="false">IF(T9442&lt;=10,1,IF(T9442&lt;=20,2,IF(T9442&lt;=30,3,IF(T9442&lt;=40,4,IF(T9442&lt;=50,5,IF(T9442&lt;=100,6,IF(T9442&lt;=250,7,8)))))))</f>
        <v>1</v>
      </c>
      <c r="V9442" s="21" t="n">
        <f aca="false">IF(AND(OR(Dashboard!$T$3="All",R9442=Dashboard!$T$3),OR(Dashboard!$T$4="All",D9442=Dashboard!$T$4)),1,0)</f>
        <v>1</v>
      </c>
      <c r="W9442" s="21" t="n">
        <f aca="false">IF(V9442=1,T9442+ROW()/10000000,0)</f>
        <v>9.9009442</v>
      </c>
    </row>
    <row r="9443" customFormat="false" ht="15" hidden="false" customHeight="false" outlineLevel="0" collapsed="false">
      <c r="A9443" s="0" t="n">
        <v>6400421</v>
      </c>
      <c r="B9443" s="0" t="s">
        <v>20202</v>
      </c>
      <c r="C9443" s="0" t="n">
        <v>189</v>
      </c>
      <c r="D9443" s="0" t="s">
        <v>20185</v>
      </c>
      <c r="E9443" s="0" t="s">
        <v>20203</v>
      </c>
      <c r="F9443" s="0" t="s">
        <v>20198</v>
      </c>
      <c r="G9443" s="0" t="s">
        <v>20199</v>
      </c>
      <c r="H9443" s="0" t="s">
        <v>153</v>
      </c>
      <c r="I9443" s="0" t="s">
        <v>20190</v>
      </c>
      <c r="J9443" s="0" t="s">
        <v>47</v>
      </c>
      <c r="K9443" s="0" t="s">
        <v>47</v>
      </c>
      <c r="L9443" s="0" t="s">
        <v>47</v>
      </c>
      <c r="M9443" s="0" t="s">
        <v>47</v>
      </c>
      <c r="N9443" s="0" t="n">
        <v>2</v>
      </c>
      <c r="O9443" s="0" t="n">
        <v>514</v>
      </c>
      <c r="P9443" s="0" t="n">
        <v>150</v>
      </c>
      <c r="Q9443" s="0" t="n">
        <v>4.4</v>
      </c>
      <c r="R9443" s="0" t="str">
        <f aca="false">INDEX(Lookup!$B$4:$B$18,MATCH(C9443,Lookup!$A$4:$A$18,0))</f>
        <v>South Africa</v>
      </c>
      <c r="S9443" s="20" t="n">
        <f aca="false">INDEX(Lookup!$D$4:$D$18,MATCH(C9443,Lookup!$A$4:$A$18,0))</f>
        <v>0.055</v>
      </c>
      <c r="T9443" s="21" t="n">
        <f aca="false">ROUND(P9443*S9443,2)</f>
        <v>8.25</v>
      </c>
      <c r="U9443" s="21" t="n">
        <f aca="false">IF(T9443&lt;=10,1,IF(T9443&lt;=20,2,IF(T9443&lt;=30,3,IF(T9443&lt;=40,4,IF(T9443&lt;=50,5,IF(T9443&lt;=100,6,IF(T9443&lt;=250,7,8)))))))</f>
        <v>1</v>
      </c>
      <c r="V9443" s="21" t="n">
        <f aca="false">IF(AND(OR(Dashboard!$T$3="All",R9443=Dashboard!$T$3),OR(Dashboard!$T$4="All",D9443=Dashboard!$T$4)),1,0)</f>
        <v>1</v>
      </c>
      <c r="W9443" s="21" t="n">
        <f aca="false">IF(V9443=1,T9443+ROW()/10000000,0)</f>
        <v>8.2509443</v>
      </c>
    </row>
    <row r="9444" customFormat="false" ht="15" hidden="false" customHeight="false" outlineLevel="0" collapsed="false">
      <c r="A9444" s="0" t="n">
        <v>6402177</v>
      </c>
      <c r="B9444" s="0" t="s">
        <v>20204</v>
      </c>
      <c r="C9444" s="0" t="n">
        <v>189</v>
      </c>
      <c r="D9444" s="0" t="s">
        <v>20185</v>
      </c>
      <c r="E9444" s="0" t="s">
        <v>20205</v>
      </c>
      <c r="F9444" s="0" t="s">
        <v>20206</v>
      </c>
      <c r="G9444" s="0" t="s">
        <v>20207</v>
      </c>
      <c r="H9444" s="0" t="s">
        <v>20208</v>
      </c>
      <c r="I9444" s="0" t="s">
        <v>20190</v>
      </c>
      <c r="J9444" s="0" t="s">
        <v>47</v>
      </c>
      <c r="K9444" s="0" t="s">
        <v>47</v>
      </c>
      <c r="L9444" s="0" t="s">
        <v>47</v>
      </c>
      <c r="M9444" s="0" t="s">
        <v>47</v>
      </c>
      <c r="N9444" s="0" t="n">
        <v>3</v>
      </c>
      <c r="O9444" s="0" t="n">
        <v>239</v>
      </c>
      <c r="P9444" s="0" t="n">
        <v>250</v>
      </c>
      <c r="Q9444" s="0" t="n">
        <v>3.9</v>
      </c>
      <c r="R9444" s="0" t="str">
        <f aca="false">INDEX(Lookup!$B$4:$B$18,MATCH(C9444,Lookup!$A$4:$A$18,0))</f>
        <v>South Africa</v>
      </c>
      <c r="S9444" s="20" t="n">
        <f aca="false">INDEX(Lookup!$D$4:$D$18,MATCH(C9444,Lookup!$A$4:$A$18,0))</f>
        <v>0.055</v>
      </c>
      <c r="T9444" s="21" t="n">
        <f aca="false">ROUND(P9444*S9444,2)</f>
        <v>13.75</v>
      </c>
      <c r="U9444" s="21" t="n">
        <f aca="false">IF(T9444&lt;=10,1,IF(T9444&lt;=20,2,IF(T9444&lt;=30,3,IF(T9444&lt;=40,4,IF(T9444&lt;=50,5,IF(T9444&lt;=100,6,IF(T9444&lt;=250,7,8)))))))</f>
        <v>2</v>
      </c>
      <c r="V9444" s="21" t="n">
        <f aca="false">IF(AND(OR(Dashboard!$T$3="All",R9444=Dashboard!$T$3),OR(Dashboard!$T$4="All",D9444=Dashboard!$T$4)),1,0)</f>
        <v>1</v>
      </c>
      <c r="W9444" s="21" t="n">
        <f aca="false">IF(V9444=1,T9444+ROW()/10000000,0)</f>
        <v>13.7509444</v>
      </c>
    </row>
    <row r="9445" customFormat="false" ht="15" hidden="false" customHeight="false" outlineLevel="0" collapsed="false">
      <c r="A9445" s="0" t="n">
        <v>6401198</v>
      </c>
      <c r="B9445" s="0" t="s">
        <v>20209</v>
      </c>
      <c r="C9445" s="0" t="n">
        <v>189</v>
      </c>
      <c r="D9445" s="0" t="s">
        <v>20185</v>
      </c>
      <c r="E9445" s="0" t="s">
        <v>20210</v>
      </c>
      <c r="F9445" s="0" t="s">
        <v>20211</v>
      </c>
      <c r="G9445" s="0" t="s">
        <v>20212</v>
      </c>
      <c r="H9445" s="0" t="s">
        <v>20213</v>
      </c>
      <c r="I9445" s="0" t="s">
        <v>20190</v>
      </c>
      <c r="J9445" s="0" t="s">
        <v>47</v>
      </c>
      <c r="K9445" s="0" t="s">
        <v>47</v>
      </c>
      <c r="L9445" s="0" t="s">
        <v>47</v>
      </c>
      <c r="M9445" s="0" t="s">
        <v>47</v>
      </c>
      <c r="N9445" s="0" t="n">
        <v>3</v>
      </c>
      <c r="O9445" s="0" t="n">
        <v>185</v>
      </c>
      <c r="P9445" s="0" t="n">
        <v>200</v>
      </c>
      <c r="Q9445" s="0" t="n">
        <v>4</v>
      </c>
      <c r="R9445" s="0" t="str">
        <f aca="false">INDEX(Lookup!$B$4:$B$18,MATCH(C9445,Lookup!$A$4:$A$18,0))</f>
        <v>South Africa</v>
      </c>
      <c r="S9445" s="20" t="n">
        <f aca="false">INDEX(Lookup!$D$4:$D$18,MATCH(C9445,Lookup!$A$4:$A$18,0))</f>
        <v>0.055</v>
      </c>
      <c r="T9445" s="21" t="n">
        <f aca="false">ROUND(P9445*S9445,2)</f>
        <v>11</v>
      </c>
      <c r="U9445" s="21" t="n">
        <f aca="false">IF(T9445&lt;=10,1,IF(T9445&lt;=20,2,IF(T9445&lt;=30,3,IF(T9445&lt;=40,4,IF(T9445&lt;=50,5,IF(T9445&lt;=100,6,IF(T9445&lt;=250,7,8)))))))</f>
        <v>2</v>
      </c>
      <c r="V9445" s="21" t="n">
        <f aca="false">IF(AND(OR(Dashboard!$T$3="All",R9445=Dashboard!$T$3),OR(Dashboard!$T$4="All",D9445=Dashboard!$T$4)),1,0)</f>
        <v>1</v>
      </c>
      <c r="W9445" s="21" t="n">
        <f aca="false">IF(V9445=1,T9445+ROW()/10000000,0)</f>
        <v>11.0009445</v>
      </c>
    </row>
    <row r="9446" customFormat="false" ht="15" hidden="false" customHeight="false" outlineLevel="0" collapsed="false">
      <c r="A9446" s="0" t="n">
        <v>6401054</v>
      </c>
      <c r="B9446" s="0" t="s">
        <v>20214</v>
      </c>
      <c r="C9446" s="0" t="n">
        <v>189</v>
      </c>
      <c r="D9446" s="0" t="s">
        <v>20185</v>
      </c>
      <c r="E9446" s="0" t="s">
        <v>20215</v>
      </c>
      <c r="F9446" s="0" t="s">
        <v>20216</v>
      </c>
      <c r="G9446" s="0" t="s">
        <v>20217</v>
      </c>
      <c r="H9446" s="0" t="s">
        <v>3520</v>
      </c>
      <c r="I9446" s="0" t="s">
        <v>20190</v>
      </c>
      <c r="J9446" s="0" t="s">
        <v>47</v>
      </c>
      <c r="K9446" s="0" t="s">
        <v>47</v>
      </c>
      <c r="L9446" s="0" t="s">
        <v>47</v>
      </c>
      <c r="M9446" s="0" t="s">
        <v>47</v>
      </c>
      <c r="N9446" s="0" t="n">
        <v>4</v>
      </c>
      <c r="O9446" s="0" t="n">
        <v>356</v>
      </c>
      <c r="P9446" s="0" t="n">
        <v>350</v>
      </c>
      <c r="Q9446" s="0" t="n">
        <v>4.5</v>
      </c>
      <c r="R9446" s="0" t="str">
        <f aca="false">INDEX(Lookup!$B$4:$B$18,MATCH(C9446,Lookup!$A$4:$A$18,0))</f>
        <v>South Africa</v>
      </c>
      <c r="S9446" s="20" t="n">
        <f aca="false">INDEX(Lookup!$D$4:$D$18,MATCH(C9446,Lookup!$A$4:$A$18,0))</f>
        <v>0.055</v>
      </c>
      <c r="T9446" s="21" t="n">
        <f aca="false">ROUND(P9446*S9446,2)</f>
        <v>19.25</v>
      </c>
      <c r="U9446" s="21" t="n">
        <f aca="false">IF(T9446&lt;=10,1,IF(T9446&lt;=20,2,IF(T9446&lt;=30,3,IF(T9446&lt;=40,4,IF(T9446&lt;=50,5,IF(T9446&lt;=100,6,IF(T9446&lt;=250,7,8)))))))</f>
        <v>2</v>
      </c>
      <c r="V9446" s="21" t="n">
        <f aca="false">IF(AND(OR(Dashboard!$T$3="All",R9446=Dashboard!$T$3),OR(Dashboard!$T$4="All",D9446=Dashboard!$T$4)),1,0)</f>
        <v>1</v>
      </c>
      <c r="W9446" s="21" t="n">
        <f aca="false">IF(V9446=1,T9446+ROW()/10000000,0)</f>
        <v>19.2509446</v>
      </c>
    </row>
    <row r="9447" customFormat="false" ht="15" hidden="false" customHeight="false" outlineLevel="0" collapsed="false">
      <c r="A9447" s="0" t="n">
        <v>6403291</v>
      </c>
      <c r="B9447" s="0" t="s">
        <v>20218</v>
      </c>
      <c r="C9447" s="0" t="n">
        <v>189</v>
      </c>
      <c r="D9447" s="0" t="s">
        <v>20185</v>
      </c>
      <c r="E9447" s="0" t="s">
        <v>20219</v>
      </c>
      <c r="F9447" s="0" t="s">
        <v>20216</v>
      </c>
      <c r="G9447" s="0" t="s">
        <v>20217</v>
      </c>
      <c r="H9447" s="0" t="s">
        <v>19844</v>
      </c>
      <c r="I9447" s="0" t="s">
        <v>20190</v>
      </c>
      <c r="J9447" s="0" t="s">
        <v>47</v>
      </c>
      <c r="K9447" s="0" t="s">
        <v>47</v>
      </c>
      <c r="L9447" s="0" t="s">
        <v>47</v>
      </c>
      <c r="M9447" s="0" t="s">
        <v>47</v>
      </c>
      <c r="N9447" s="0" t="n">
        <v>3</v>
      </c>
      <c r="O9447" s="0" t="n">
        <v>281</v>
      </c>
      <c r="P9447" s="0" t="n">
        <v>250</v>
      </c>
      <c r="Q9447" s="0" t="n">
        <v>4.4</v>
      </c>
      <c r="R9447" s="0" t="str">
        <f aca="false">INDEX(Lookup!$B$4:$B$18,MATCH(C9447,Lookup!$A$4:$A$18,0))</f>
        <v>South Africa</v>
      </c>
      <c r="S9447" s="20" t="n">
        <f aca="false">INDEX(Lookup!$D$4:$D$18,MATCH(C9447,Lookup!$A$4:$A$18,0))</f>
        <v>0.055</v>
      </c>
      <c r="T9447" s="21" t="n">
        <f aca="false">ROUND(P9447*S9447,2)</f>
        <v>13.75</v>
      </c>
      <c r="U9447" s="21" t="n">
        <f aca="false">IF(T9447&lt;=10,1,IF(T9447&lt;=20,2,IF(T9447&lt;=30,3,IF(T9447&lt;=40,4,IF(T9447&lt;=50,5,IF(T9447&lt;=100,6,IF(T9447&lt;=250,7,8)))))))</f>
        <v>2</v>
      </c>
      <c r="V9447" s="21" t="n">
        <f aca="false">IF(AND(OR(Dashboard!$T$3="All",R9447=Dashboard!$T$3),OR(Dashboard!$T$4="All",D9447=Dashboard!$T$4)),1,0)</f>
        <v>1</v>
      </c>
      <c r="W9447" s="21" t="n">
        <f aca="false">IF(V9447=1,T9447+ROW()/10000000,0)</f>
        <v>13.7509447</v>
      </c>
    </row>
    <row r="9448" customFormat="false" ht="15" hidden="false" customHeight="false" outlineLevel="0" collapsed="false">
      <c r="A9448" s="0" t="n">
        <v>6403499</v>
      </c>
      <c r="B9448" s="0" t="s">
        <v>20220</v>
      </c>
      <c r="C9448" s="0" t="n">
        <v>189</v>
      </c>
      <c r="D9448" s="0" t="s">
        <v>20185</v>
      </c>
      <c r="E9448" s="0" t="s">
        <v>20221</v>
      </c>
      <c r="F9448" s="0" t="s">
        <v>20222</v>
      </c>
      <c r="G9448" s="0" t="s">
        <v>20223</v>
      </c>
      <c r="H9448" s="0" t="s">
        <v>343</v>
      </c>
      <c r="I9448" s="0" t="s">
        <v>20190</v>
      </c>
      <c r="J9448" s="0" t="s">
        <v>47</v>
      </c>
      <c r="K9448" s="0" t="s">
        <v>47</v>
      </c>
      <c r="L9448" s="0" t="s">
        <v>47</v>
      </c>
      <c r="M9448" s="0" t="s">
        <v>47</v>
      </c>
      <c r="N9448" s="0" t="n">
        <v>3</v>
      </c>
      <c r="O9448" s="0" t="n">
        <v>127</v>
      </c>
      <c r="P9448" s="0" t="n">
        <v>250</v>
      </c>
      <c r="Q9448" s="0" t="n">
        <v>3.8</v>
      </c>
      <c r="R9448" s="0" t="str">
        <f aca="false">INDEX(Lookup!$B$4:$B$18,MATCH(C9448,Lookup!$A$4:$A$18,0))</f>
        <v>South Africa</v>
      </c>
      <c r="S9448" s="20" t="n">
        <f aca="false">INDEX(Lookup!$D$4:$D$18,MATCH(C9448,Lookup!$A$4:$A$18,0))</f>
        <v>0.055</v>
      </c>
      <c r="T9448" s="21" t="n">
        <f aca="false">ROUND(P9448*S9448,2)</f>
        <v>13.75</v>
      </c>
      <c r="U9448" s="21" t="n">
        <f aca="false">IF(T9448&lt;=10,1,IF(T9448&lt;=20,2,IF(T9448&lt;=30,3,IF(T9448&lt;=40,4,IF(T9448&lt;=50,5,IF(T9448&lt;=100,6,IF(T9448&lt;=250,7,8)))))))</f>
        <v>2</v>
      </c>
      <c r="V9448" s="21" t="n">
        <f aca="false">IF(AND(OR(Dashboard!$T$3="All",R9448=Dashboard!$T$3),OR(Dashboard!$T$4="All",D9448=Dashboard!$T$4)),1,0)</f>
        <v>1</v>
      </c>
      <c r="W9448" s="21" t="n">
        <f aca="false">IF(V9448=1,T9448+ROW()/10000000,0)</f>
        <v>13.7509448</v>
      </c>
    </row>
    <row r="9449" customFormat="false" ht="15" hidden="false" customHeight="false" outlineLevel="0" collapsed="false">
      <c r="A9449" s="0" t="n">
        <v>6400191</v>
      </c>
      <c r="B9449" s="0" t="s">
        <v>20224</v>
      </c>
      <c r="C9449" s="0" t="n">
        <v>189</v>
      </c>
      <c r="D9449" s="0" t="s">
        <v>20185</v>
      </c>
      <c r="E9449" s="0" t="s">
        <v>20225</v>
      </c>
      <c r="F9449" s="0" t="s">
        <v>20222</v>
      </c>
      <c r="G9449" s="0" t="s">
        <v>20223</v>
      </c>
      <c r="H9449" s="0" t="s">
        <v>20226</v>
      </c>
      <c r="I9449" s="0" t="s">
        <v>20190</v>
      </c>
      <c r="J9449" s="0" t="s">
        <v>47</v>
      </c>
      <c r="K9449" s="0" t="s">
        <v>47</v>
      </c>
      <c r="L9449" s="0" t="s">
        <v>47</v>
      </c>
      <c r="M9449" s="0" t="s">
        <v>47</v>
      </c>
      <c r="N9449" s="0" t="n">
        <v>4</v>
      </c>
      <c r="O9449" s="0" t="n">
        <v>619</v>
      </c>
      <c r="P9449" s="0" t="n">
        <v>500</v>
      </c>
      <c r="Q9449" s="0" t="n">
        <v>3.8</v>
      </c>
      <c r="R9449" s="0" t="str">
        <f aca="false">INDEX(Lookup!$B$4:$B$18,MATCH(C9449,Lookup!$A$4:$A$18,0))</f>
        <v>South Africa</v>
      </c>
      <c r="S9449" s="20" t="n">
        <f aca="false">INDEX(Lookup!$D$4:$D$18,MATCH(C9449,Lookup!$A$4:$A$18,0))</f>
        <v>0.055</v>
      </c>
      <c r="T9449" s="21" t="n">
        <f aca="false">ROUND(P9449*S9449,2)</f>
        <v>27.5</v>
      </c>
      <c r="U9449" s="21" t="n">
        <f aca="false">IF(T9449&lt;=10,1,IF(T9449&lt;=20,2,IF(T9449&lt;=30,3,IF(T9449&lt;=40,4,IF(T9449&lt;=50,5,IF(T9449&lt;=100,6,IF(T9449&lt;=250,7,8)))))))</f>
        <v>3</v>
      </c>
      <c r="V9449" s="21" t="n">
        <f aca="false">IF(AND(OR(Dashboard!$T$3="All",R9449=Dashboard!$T$3),OR(Dashboard!$T$4="All",D9449=Dashboard!$T$4)),1,0)</f>
        <v>1</v>
      </c>
      <c r="W9449" s="21" t="n">
        <f aca="false">IF(V9449=1,T9449+ROW()/10000000,0)</f>
        <v>27.5009449</v>
      </c>
    </row>
    <row r="9450" customFormat="false" ht="15" hidden="false" customHeight="false" outlineLevel="0" collapsed="false">
      <c r="A9450" s="0" t="n">
        <v>6404082</v>
      </c>
      <c r="B9450" s="0" t="s">
        <v>20227</v>
      </c>
      <c r="C9450" s="0" t="n">
        <v>189</v>
      </c>
      <c r="D9450" s="0" t="s">
        <v>20185</v>
      </c>
      <c r="E9450" s="0" t="s">
        <v>20228</v>
      </c>
      <c r="F9450" s="0" t="s">
        <v>20222</v>
      </c>
      <c r="G9450" s="0" t="s">
        <v>20223</v>
      </c>
      <c r="H9450" s="0" t="s">
        <v>20229</v>
      </c>
      <c r="I9450" s="0" t="s">
        <v>20190</v>
      </c>
      <c r="J9450" s="0" t="s">
        <v>47</v>
      </c>
      <c r="K9450" s="0" t="s">
        <v>47</v>
      </c>
      <c r="L9450" s="0" t="s">
        <v>47</v>
      </c>
      <c r="M9450" s="0" t="s">
        <v>47</v>
      </c>
      <c r="N9450" s="0" t="n">
        <v>3</v>
      </c>
      <c r="O9450" s="0" t="n">
        <v>131</v>
      </c>
      <c r="P9450" s="0" t="n">
        <v>250</v>
      </c>
      <c r="Q9450" s="0" t="n">
        <v>3.6</v>
      </c>
      <c r="R9450" s="0" t="str">
        <f aca="false">INDEX(Lookup!$B$4:$B$18,MATCH(C9450,Lookup!$A$4:$A$18,0))</f>
        <v>South Africa</v>
      </c>
      <c r="S9450" s="20" t="n">
        <f aca="false">INDEX(Lookup!$D$4:$D$18,MATCH(C9450,Lookup!$A$4:$A$18,0))</f>
        <v>0.055</v>
      </c>
      <c r="T9450" s="21" t="n">
        <f aca="false">ROUND(P9450*S9450,2)</f>
        <v>13.75</v>
      </c>
      <c r="U9450" s="21" t="n">
        <f aca="false">IF(T9450&lt;=10,1,IF(T9450&lt;=20,2,IF(T9450&lt;=30,3,IF(T9450&lt;=40,4,IF(T9450&lt;=50,5,IF(T9450&lt;=100,6,IF(T9450&lt;=250,7,8)))))))</f>
        <v>2</v>
      </c>
      <c r="V9450" s="21" t="n">
        <f aca="false">IF(AND(OR(Dashboard!$T$3="All",R9450=Dashboard!$T$3),OR(Dashboard!$T$4="All",D9450=Dashboard!$T$4)),1,0)</f>
        <v>1</v>
      </c>
      <c r="W9450" s="21" t="n">
        <f aca="false">IF(V9450=1,T9450+ROW()/10000000,0)</f>
        <v>13.750945</v>
      </c>
    </row>
    <row r="9451" customFormat="false" ht="15" hidden="false" customHeight="false" outlineLevel="0" collapsed="false">
      <c r="A9451" s="0" t="n">
        <v>6401485</v>
      </c>
      <c r="B9451" s="0" t="s">
        <v>19391</v>
      </c>
      <c r="C9451" s="0" t="n">
        <v>189</v>
      </c>
      <c r="D9451" s="0" t="s">
        <v>20185</v>
      </c>
      <c r="E9451" s="0" t="s">
        <v>20230</v>
      </c>
      <c r="F9451" s="0" t="s">
        <v>20231</v>
      </c>
      <c r="G9451" s="0" t="s">
        <v>20232</v>
      </c>
      <c r="H9451" s="0" t="s">
        <v>2228</v>
      </c>
      <c r="I9451" s="0" t="s">
        <v>20190</v>
      </c>
      <c r="J9451" s="0" t="s">
        <v>47</v>
      </c>
      <c r="K9451" s="0" t="s">
        <v>47</v>
      </c>
      <c r="L9451" s="0" t="s">
        <v>47</v>
      </c>
      <c r="M9451" s="0" t="s">
        <v>47</v>
      </c>
      <c r="N9451" s="0" t="n">
        <v>2</v>
      </c>
      <c r="O9451" s="0" t="n">
        <v>328</v>
      </c>
      <c r="P9451" s="0" t="n">
        <v>110</v>
      </c>
      <c r="Q9451" s="0" t="n">
        <v>4.5</v>
      </c>
      <c r="R9451" s="0" t="str">
        <f aca="false">INDEX(Lookup!$B$4:$B$18,MATCH(C9451,Lookup!$A$4:$A$18,0))</f>
        <v>South Africa</v>
      </c>
      <c r="S9451" s="20" t="n">
        <f aca="false">INDEX(Lookup!$D$4:$D$18,MATCH(C9451,Lookup!$A$4:$A$18,0))</f>
        <v>0.055</v>
      </c>
      <c r="T9451" s="21" t="n">
        <f aca="false">ROUND(P9451*S9451,2)</f>
        <v>6.05</v>
      </c>
      <c r="U9451" s="21" t="n">
        <f aca="false">IF(T9451&lt;=10,1,IF(T9451&lt;=20,2,IF(T9451&lt;=30,3,IF(T9451&lt;=40,4,IF(T9451&lt;=50,5,IF(T9451&lt;=100,6,IF(T9451&lt;=250,7,8)))))))</f>
        <v>1</v>
      </c>
      <c r="V9451" s="21" t="n">
        <f aca="false">IF(AND(OR(Dashboard!$T$3="All",R9451=Dashboard!$T$3),OR(Dashboard!$T$4="All",D9451=Dashboard!$T$4)),1,0)</f>
        <v>1</v>
      </c>
      <c r="W9451" s="21" t="n">
        <f aca="false">IF(V9451=1,T9451+ROW()/10000000,0)</f>
        <v>6.0509451</v>
      </c>
    </row>
    <row r="9452" customFormat="false" ht="15" hidden="false" customHeight="false" outlineLevel="0" collapsed="false">
      <c r="A9452" s="0" t="n">
        <v>6400621</v>
      </c>
      <c r="B9452" s="0" t="s">
        <v>20233</v>
      </c>
      <c r="C9452" s="0" t="n">
        <v>189</v>
      </c>
      <c r="D9452" s="0" t="s">
        <v>20185</v>
      </c>
      <c r="E9452" s="0" t="s">
        <v>20234</v>
      </c>
      <c r="F9452" s="0" t="s">
        <v>20235</v>
      </c>
      <c r="G9452" s="0" t="s">
        <v>20236</v>
      </c>
      <c r="H9452" s="0" t="s">
        <v>20237</v>
      </c>
      <c r="I9452" s="0" t="s">
        <v>20190</v>
      </c>
      <c r="J9452" s="0" t="s">
        <v>46</v>
      </c>
      <c r="K9452" s="0" t="s">
        <v>47</v>
      </c>
      <c r="L9452" s="0" t="s">
        <v>47</v>
      </c>
      <c r="M9452" s="0" t="s">
        <v>47</v>
      </c>
      <c r="N9452" s="0" t="n">
        <v>4</v>
      </c>
      <c r="O9452" s="0" t="n">
        <v>110</v>
      </c>
      <c r="P9452" s="0" t="n">
        <v>535</v>
      </c>
      <c r="Q9452" s="0" t="n">
        <v>4</v>
      </c>
      <c r="R9452" s="0" t="str">
        <f aca="false">INDEX(Lookup!$B$4:$B$18,MATCH(C9452,Lookup!$A$4:$A$18,0))</f>
        <v>South Africa</v>
      </c>
      <c r="S9452" s="20" t="n">
        <f aca="false">INDEX(Lookup!$D$4:$D$18,MATCH(C9452,Lookup!$A$4:$A$18,0))</f>
        <v>0.055</v>
      </c>
      <c r="T9452" s="21" t="n">
        <f aca="false">ROUND(P9452*S9452,2)</f>
        <v>29.43</v>
      </c>
      <c r="U9452" s="21" t="n">
        <f aca="false">IF(T9452&lt;=10,1,IF(T9452&lt;=20,2,IF(T9452&lt;=30,3,IF(T9452&lt;=40,4,IF(T9452&lt;=50,5,IF(T9452&lt;=100,6,IF(T9452&lt;=250,7,8)))))))</f>
        <v>3</v>
      </c>
      <c r="V9452" s="21" t="n">
        <f aca="false">IF(AND(OR(Dashboard!$T$3="All",R9452=Dashboard!$T$3),OR(Dashboard!$T$4="All",D9452=Dashboard!$T$4)),1,0)</f>
        <v>1</v>
      </c>
      <c r="W9452" s="21" t="n">
        <f aca="false">IF(V9452=1,T9452+ROW()/10000000,0)</f>
        <v>29.4309452</v>
      </c>
    </row>
    <row r="9453" customFormat="false" ht="15" hidden="false" customHeight="false" outlineLevel="0" collapsed="false">
      <c r="A9453" s="0" t="n">
        <v>6403544</v>
      </c>
      <c r="B9453" s="0" t="s">
        <v>20238</v>
      </c>
      <c r="C9453" s="0" t="n">
        <v>189</v>
      </c>
      <c r="D9453" s="0" t="s">
        <v>20185</v>
      </c>
      <c r="E9453" s="0" t="s">
        <v>20239</v>
      </c>
      <c r="F9453" s="0" t="s">
        <v>20240</v>
      </c>
      <c r="G9453" s="0" t="s">
        <v>20241</v>
      </c>
      <c r="H9453" s="0" t="s">
        <v>2032</v>
      </c>
      <c r="I9453" s="0" t="s">
        <v>20190</v>
      </c>
      <c r="J9453" s="0" t="s">
        <v>47</v>
      </c>
      <c r="K9453" s="0" t="s">
        <v>47</v>
      </c>
      <c r="L9453" s="0" t="s">
        <v>47</v>
      </c>
      <c r="M9453" s="0" t="s">
        <v>47</v>
      </c>
      <c r="N9453" s="0" t="n">
        <v>3</v>
      </c>
      <c r="O9453" s="0" t="n">
        <v>319</v>
      </c>
      <c r="P9453" s="0" t="n">
        <v>230</v>
      </c>
      <c r="Q9453" s="0" t="n">
        <v>4.8</v>
      </c>
      <c r="R9453" s="0" t="str">
        <f aca="false">INDEX(Lookup!$B$4:$B$18,MATCH(C9453,Lookup!$A$4:$A$18,0))</f>
        <v>South Africa</v>
      </c>
      <c r="S9453" s="20" t="n">
        <f aca="false">INDEX(Lookup!$D$4:$D$18,MATCH(C9453,Lookup!$A$4:$A$18,0))</f>
        <v>0.055</v>
      </c>
      <c r="T9453" s="21" t="n">
        <f aca="false">ROUND(P9453*S9453,2)</f>
        <v>12.65</v>
      </c>
      <c r="U9453" s="21" t="n">
        <f aca="false">IF(T9453&lt;=10,1,IF(T9453&lt;=20,2,IF(T9453&lt;=30,3,IF(T9453&lt;=40,4,IF(T9453&lt;=50,5,IF(T9453&lt;=100,6,IF(T9453&lt;=250,7,8)))))))</f>
        <v>2</v>
      </c>
      <c r="V9453" s="21" t="n">
        <f aca="false">IF(AND(OR(Dashboard!$T$3="All",R9453=Dashboard!$T$3),OR(Dashboard!$T$4="All",D9453=Dashboard!$T$4)),1,0)</f>
        <v>1</v>
      </c>
      <c r="W9453" s="21" t="n">
        <f aca="false">IF(V9453=1,T9453+ROW()/10000000,0)</f>
        <v>12.6509453</v>
      </c>
    </row>
    <row r="9454" customFormat="false" ht="15" hidden="false" customHeight="false" outlineLevel="0" collapsed="false">
      <c r="A9454" s="0" t="n">
        <v>6403452</v>
      </c>
      <c r="B9454" s="0" t="s">
        <v>20242</v>
      </c>
      <c r="C9454" s="0" t="n">
        <v>189</v>
      </c>
      <c r="D9454" s="0" t="s">
        <v>20185</v>
      </c>
      <c r="E9454" s="0" t="s">
        <v>20243</v>
      </c>
      <c r="F9454" s="0" t="s">
        <v>20240</v>
      </c>
      <c r="G9454" s="0" t="s">
        <v>20241</v>
      </c>
      <c r="H9454" s="0" t="s">
        <v>20244</v>
      </c>
      <c r="I9454" s="0" t="s">
        <v>20190</v>
      </c>
      <c r="J9454" s="0" t="s">
        <v>47</v>
      </c>
      <c r="K9454" s="0" t="s">
        <v>47</v>
      </c>
      <c r="L9454" s="0" t="s">
        <v>47</v>
      </c>
      <c r="M9454" s="0" t="s">
        <v>47</v>
      </c>
      <c r="N9454" s="0" t="n">
        <v>2</v>
      </c>
      <c r="O9454" s="0" t="n">
        <v>157</v>
      </c>
      <c r="P9454" s="0" t="n">
        <v>125</v>
      </c>
      <c r="Q9454" s="0" t="n">
        <v>4.4</v>
      </c>
      <c r="R9454" s="0" t="str">
        <f aca="false">INDEX(Lookup!$B$4:$B$18,MATCH(C9454,Lookup!$A$4:$A$18,0))</f>
        <v>South Africa</v>
      </c>
      <c r="S9454" s="20" t="n">
        <f aca="false">INDEX(Lookup!$D$4:$D$18,MATCH(C9454,Lookup!$A$4:$A$18,0))</f>
        <v>0.055</v>
      </c>
      <c r="T9454" s="21" t="n">
        <f aca="false">ROUND(P9454*S9454,2)</f>
        <v>6.88</v>
      </c>
      <c r="U9454" s="21" t="n">
        <f aca="false">IF(T9454&lt;=10,1,IF(T9454&lt;=20,2,IF(T9454&lt;=30,3,IF(T9454&lt;=40,4,IF(T9454&lt;=50,5,IF(T9454&lt;=100,6,IF(T9454&lt;=250,7,8)))))))</f>
        <v>1</v>
      </c>
      <c r="V9454" s="21" t="n">
        <f aca="false">IF(AND(OR(Dashboard!$T$3="All",R9454=Dashboard!$T$3),OR(Dashboard!$T$4="All",D9454=Dashboard!$T$4)),1,0)</f>
        <v>1</v>
      </c>
      <c r="W9454" s="21" t="n">
        <f aca="false">IF(V9454=1,T9454+ROW()/10000000,0)</f>
        <v>6.8809454</v>
      </c>
    </row>
    <row r="9455" customFormat="false" ht="15" hidden="false" customHeight="false" outlineLevel="0" collapsed="false">
      <c r="A9455" s="0" t="n">
        <v>6402163</v>
      </c>
      <c r="B9455" s="0" t="s">
        <v>20245</v>
      </c>
      <c r="C9455" s="0" t="n">
        <v>189</v>
      </c>
      <c r="D9455" s="0" t="s">
        <v>20185</v>
      </c>
      <c r="E9455" s="0" t="s">
        <v>20246</v>
      </c>
      <c r="F9455" s="0" t="s">
        <v>20247</v>
      </c>
      <c r="G9455" s="0" t="s">
        <v>20248</v>
      </c>
      <c r="H9455" s="0" t="s">
        <v>20249</v>
      </c>
      <c r="I9455" s="0" t="s">
        <v>20190</v>
      </c>
      <c r="J9455" s="0" t="s">
        <v>47</v>
      </c>
      <c r="K9455" s="0" t="s">
        <v>47</v>
      </c>
      <c r="L9455" s="0" t="s">
        <v>47</v>
      </c>
      <c r="M9455" s="0" t="s">
        <v>47</v>
      </c>
      <c r="N9455" s="0" t="n">
        <v>4</v>
      </c>
      <c r="O9455" s="0" t="n">
        <v>280</v>
      </c>
      <c r="P9455" s="0" t="n">
        <v>450</v>
      </c>
      <c r="Q9455" s="0" t="n">
        <v>3.8</v>
      </c>
      <c r="R9455" s="0" t="str">
        <f aca="false">INDEX(Lookup!$B$4:$B$18,MATCH(C9455,Lookup!$A$4:$A$18,0))</f>
        <v>South Africa</v>
      </c>
      <c r="S9455" s="20" t="n">
        <f aca="false">INDEX(Lookup!$D$4:$D$18,MATCH(C9455,Lookup!$A$4:$A$18,0))</f>
        <v>0.055</v>
      </c>
      <c r="T9455" s="21" t="n">
        <f aca="false">ROUND(P9455*S9455,2)</f>
        <v>24.75</v>
      </c>
      <c r="U9455" s="21" t="n">
        <f aca="false">IF(T9455&lt;=10,1,IF(T9455&lt;=20,2,IF(T9455&lt;=30,3,IF(T9455&lt;=40,4,IF(T9455&lt;=50,5,IF(T9455&lt;=100,6,IF(T9455&lt;=250,7,8)))))))</f>
        <v>3</v>
      </c>
      <c r="V9455" s="21" t="n">
        <f aca="false">IF(AND(OR(Dashboard!$T$3="All",R9455=Dashboard!$T$3),OR(Dashboard!$T$4="All",D9455=Dashboard!$T$4)),1,0)</f>
        <v>1</v>
      </c>
      <c r="W9455" s="21" t="n">
        <f aca="false">IF(V9455=1,T9455+ROW()/10000000,0)</f>
        <v>24.7509455</v>
      </c>
    </row>
    <row r="9456" customFormat="false" ht="15" hidden="false" customHeight="false" outlineLevel="0" collapsed="false">
      <c r="A9456" s="0" t="n">
        <v>6401789</v>
      </c>
      <c r="B9456" s="0" t="s">
        <v>20250</v>
      </c>
      <c r="C9456" s="0" t="n">
        <v>189</v>
      </c>
      <c r="D9456" s="0" t="s">
        <v>20185</v>
      </c>
      <c r="E9456" s="0" t="s">
        <v>20251</v>
      </c>
      <c r="F9456" s="0" t="s">
        <v>20247</v>
      </c>
      <c r="G9456" s="0" t="s">
        <v>20248</v>
      </c>
      <c r="H9456" s="0" t="s">
        <v>20252</v>
      </c>
      <c r="I9456" s="0" t="s">
        <v>20190</v>
      </c>
      <c r="J9456" s="0" t="s">
        <v>47</v>
      </c>
      <c r="K9456" s="0" t="s">
        <v>47</v>
      </c>
      <c r="L9456" s="0" t="s">
        <v>47</v>
      </c>
      <c r="M9456" s="0" t="s">
        <v>47</v>
      </c>
      <c r="N9456" s="0" t="n">
        <v>4</v>
      </c>
      <c r="O9456" s="0" t="n">
        <v>374</v>
      </c>
      <c r="P9456" s="0" t="n">
        <v>320</v>
      </c>
      <c r="Q9456" s="0" t="n">
        <v>4.1</v>
      </c>
      <c r="R9456" s="0" t="str">
        <f aca="false">INDEX(Lookup!$B$4:$B$18,MATCH(C9456,Lookup!$A$4:$A$18,0))</f>
        <v>South Africa</v>
      </c>
      <c r="S9456" s="20" t="n">
        <f aca="false">INDEX(Lookup!$D$4:$D$18,MATCH(C9456,Lookup!$A$4:$A$18,0))</f>
        <v>0.055</v>
      </c>
      <c r="T9456" s="21" t="n">
        <f aca="false">ROUND(P9456*S9456,2)</f>
        <v>17.6</v>
      </c>
      <c r="U9456" s="21" t="n">
        <f aca="false">IF(T9456&lt;=10,1,IF(T9456&lt;=20,2,IF(T9456&lt;=30,3,IF(T9456&lt;=40,4,IF(T9456&lt;=50,5,IF(T9456&lt;=100,6,IF(T9456&lt;=250,7,8)))))))</f>
        <v>2</v>
      </c>
      <c r="V9456" s="21" t="n">
        <f aca="false">IF(AND(OR(Dashboard!$T$3="All",R9456=Dashboard!$T$3),OR(Dashboard!$T$4="All",D9456=Dashboard!$T$4)),1,0)</f>
        <v>1</v>
      </c>
      <c r="W9456" s="21" t="n">
        <f aca="false">IF(V9456=1,T9456+ROW()/10000000,0)</f>
        <v>17.6009456</v>
      </c>
    </row>
    <row r="9457" customFormat="false" ht="15" hidden="false" customHeight="false" outlineLevel="0" collapsed="false">
      <c r="A9457" s="0" t="n">
        <v>6400235</v>
      </c>
      <c r="B9457" s="0" t="s">
        <v>20253</v>
      </c>
      <c r="C9457" s="0" t="n">
        <v>189</v>
      </c>
      <c r="D9457" s="0" t="s">
        <v>20185</v>
      </c>
      <c r="E9457" s="0" t="s">
        <v>20254</v>
      </c>
      <c r="F9457" s="0" t="s">
        <v>20255</v>
      </c>
      <c r="G9457" s="0" t="s">
        <v>20256</v>
      </c>
      <c r="H9457" s="0" t="s">
        <v>20257</v>
      </c>
      <c r="I9457" s="0" t="s">
        <v>20190</v>
      </c>
      <c r="J9457" s="0" t="s">
        <v>47</v>
      </c>
      <c r="K9457" s="0" t="s">
        <v>47</v>
      </c>
      <c r="L9457" s="0" t="s">
        <v>47</v>
      </c>
      <c r="M9457" s="0" t="s">
        <v>47</v>
      </c>
      <c r="N9457" s="0" t="n">
        <v>3</v>
      </c>
      <c r="O9457" s="0" t="n">
        <v>298</v>
      </c>
      <c r="P9457" s="0" t="n">
        <v>270</v>
      </c>
      <c r="Q9457" s="0" t="n">
        <v>4.1</v>
      </c>
      <c r="R9457" s="0" t="str">
        <f aca="false">INDEX(Lookup!$B$4:$B$18,MATCH(C9457,Lookup!$A$4:$A$18,0))</f>
        <v>South Africa</v>
      </c>
      <c r="S9457" s="20" t="n">
        <f aca="false">INDEX(Lookup!$D$4:$D$18,MATCH(C9457,Lookup!$A$4:$A$18,0))</f>
        <v>0.055</v>
      </c>
      <c r="T9457" s="21" t="n">
        <f aca="false">ROUND(P9457*S9457,2)</f>
        <v>14.85</v>
      </c>
      <c r="U9457" s="21" t="n">
        <f aca="false">IF(T9457&lt;=10,1,IF(T9457&lt;=20,2,IF(T9457&lt;=30,3,IF(T9457&lt;=40,4,IF(T9457&lt;=50,5,IF(T9457&lt;=100,6,IF(T9457&lt;=250,7,8)))))))</f>
        <v>2</v>
      </c>
      <c r="V9457" s="21" t="n">
        <f aca="false">IF(AND(OR(Dashboard!$T$3="All",R9457=Dashboard!$T$3),OR(Dashboard!$T$4="All",D9457=Dashboard!$T$4)),1,0)</f>
        <v>1</v>
      </c>
      <c r="W9457" s="21" t="n">
        <f aca="false">IF(V9457=1,T9457+ROW()/10000000,0)</f>
        <v>14.8509457</v>
      </c>
    </row>
    <row r="9458" customFormat="false" ht="15" hidden="false" customHeight="false" outlineLevel="0" collapsed="false">
      <c r="A9458" s="0" t="n">
        <v>6400217</v>
      </c>
      <c r="B9458" s="0" t="s">
        <v>20258</v>
      </c>
      <c r="C9458" s="0" t="n">
        <v>189</v>
      </c>
      <c r="D9458" s="0" t="s">
        <v>20185</v>
      </c>
      <c r="E9458" s="0" t="s">
        <v>20251</v>
      </c>
      <c r="F9458" s="0" t="s">
        <v>20255</v>
      </c>
      <c r="G9458" s="0" t="s">
        <v>20256</v>
      </c>
      <c r="H9458" s="0" t="s">
        <v>20259</v>
      </c>
      <c r="I9458" s="0" t="s">
        <v>20190</v>
      </c>
      <c r="J9458" s="0" t="s">
        <v>47</v>
      </c>
      <c r="K9458" s="0" t="s">
        <v>47</v>
      </c>
      <c r="L9458" s="0" t="s">
        <v>47</v>
      </c>
      <c r="M9458" s="0" t="s">
        <v>47</v>
      </c>
      <c r="N9458" s="0" t="n">
        <v>4</v>
      </c>
      <c r="O9458" s="0" t="n">
        <v>466</v>
      </c>
      <c r="P9458" s="0" t="n">
        <v>570</v>
      </c>
      <c r="Q9458" s="0" t="n">
        <v>4.4</v>
      </c>
      <c r="R9458" s="0" t="str">
        <f aca="false">INDEX(Lookup!$B$4:$B$18,MATCH(C9458,Lookup!$A$4:$A$18,0))</f>
        <v>South Africa</v>
      </c>
      <c r="S9458" s="20" t="n">
        <f aca="false">INDEX(Lookup!$D$4:$D$18,MATCH(C9458,Lookup!$A$4:$A$18,0))</f>
        <v>0.055</v>
      </c>
      <c r="T9458" s="21" t="n">
        <f aca="false">ROUND(P9458*S9458,2)</f>
        <v>31.35</v>
      </c>
      <c r="U9458" s="21" t="n">
        <f aca="false">IF(T9458&lt;=10,1,IF(T9458&lt;=20,2,IF(T9458&lt;=30,3,IF(T9458&lt;=40,4,IF(T9458&lt;=50,5,IF(T9458&lt;=100,6,IF(T9458&lt;=250,7,8)))))))</f>
        <v>4</v>
      </c>
      <c r="V9458" s="21" t="n">
        <f aca="false">IF(AND(OR(Dashboard!$T$3="All",R9458=Dashboard!$T$3),OR(Dashboard!$T$4="All",D9458=Dashboard!$T$4)),1,0)</f>
        <v>1</v>
      </c>
      <c r="W9458" s="21" t="n">
        <f aca="false">IF(V9458=1,T9458+ROW()/10000000,0)</f>
        <v>31.3509458</v>
      </c>
    </row>
    <row r="9459" customFormat="false" ht="15" hidden="false" customHeight="false" outlineLevel="0" collapsed="false">
      <c r="A9459" s="0" t="n">
        <v>6501534</v>
      </c>
      <c r="B9459" s="0" t="s">
        <v>20260</v>
      </c>
      <c r="C9459" s="0" t="n">
        <v>189</v>
      </c>
      <c r="D9459" s="0" t="s">
        <v>20261</v>
      </c>
      <c r="E9459" s="0" t="s">
        <v>20262</v>
      </c>
      <c r="F9459" s="0" t="s">
        <v>20263</v>
      </c>
      <c r="G9459" s="0" t="s">
        <v>20264</v>
      </c>
      <c r="H9459" s="0" t="s">
        <v>20265</v>
      </c>
      <c r="I9459" s="0" t="s">
        <v>20190</v>
      </c>
      <c r="J9459" s="0" t="s">
        <v>47</v>
      </c>
      <c r="K9459" s="0" t="s">
        <v>47</v>
      </c>
      <c r="L9459" s="0" t="s">
        <v>47</v>
      </c>
      <c r="M9459" s="0" t="s">
        <v>47</v>
      </c>
      <c r="N9459" s="0" t="n">
        <v>4</v>
      </c>
      <c r="O9459" s="0" t="n">
        <v>441</v>
      </c>
      <c r="P9459" s="0" t="n">
        <v>1540</v>
      </c>
      <c r="Q9459" s="0" t="n">
        <v>4.9</v>
      </c>
      <c r="R9459" s="0" t="str">
        <f aca="false">INDEX(Lookup!$B$4:$B$18,MATCH(C9459,Lookup!$A$4:$A$18,0))</f>
        <v>South Africa</v>
      </c>
      <c r="S9459" s="20" t="n">
        <f aca="false">INDEX(Lookup!$D$4:$D$18,MATCH(C9459,Lookup!$A$4:$A$18,0))</f>
        <v>0.055</v>
      </c>
      <c r="T9459" s="21" t="n">
        <f aca="false">ROUND(P9459*S9459,2)</f>
        <v>84.7</v>
      </c>
      <c r="U9459" s="21" t="n">
        <f aca="false">IF(T9459&lt;=10,1,IF(T9459&lt;=20,2,IF(T9459&lt;=30,3,IF(T9459&lt;=40,4,IF(T9459&lt;=50,5,IF(T9459&lt;=100,6,IF(T9459&lt;=250,7,8)))))))</f>
        <v>6</v>
      </c>
      <c r="V9459" s="21" t="n">
        <f aca="false">IF(AND(OR(Dashboard!$T$3="All",R9459=Dashboard!$T$3),OR(Dashboard!$T$4="All",D9459=Dashboard!$T$4)),1,0)</f>
        <v>1</v>
      </c>
      <c r="W9459" s="21" t="n">
        <f aca="false">IF(V9459=1,T9459+ROW()/10000000,0)</f>
        <v>84.7009459</v>
      </c>
    </row>
    <row r="9460" customFormat="false" ht="15" hidden="false" customHeight="false" outlineLevel="0" collapsed="false">
      <c r="A9460" s="0" t="n">
        <v>18339373</v>
      </c>
      <c r="B9460" s="0" t="s">
        <v>20266</v>
      </c>
      <c r="C9460" s="0" t="n">
        <v>189</v>
      </c>
      <c r="D9460" s="0" t="s">
        <v>20261</v>
      </c>
      <c r="E9460" s="0" t="s">
        <v>20267</v>
      </c>
      <c r="F9460" s="0" t="s">
        <v>20268</v>
      </c>
      <c r="G9460" s="0" t="s">
        <v>20269</v>
      </c>
      <c r="H9460" s="0" t="s">
        <v>1308</v>
      </c>
      <c r="I9460" s="0" t="s">
        <v>20190</v>
      </c>
      <c r="J9460" s="0" t="s">
        <v>47</v>
      </c>
      <c r="K9460" s="0" t="s">
        <v>47</v>
      </c>
      <c r="L9460" s="0" t="s">
        <v>47</v>
      </c>
      <c r="M9460" s="0" t="s">
        <v>47</v>
      </c>
      <c r="N9460" s="0" t="n">
        <v>4</v>
      </c>
      <c r="O9460" s="0" t="n">
        <v>194</v>
      </c>
      <c r="P9460" s="0" t="n">
        <v>700</v>
      </c>
      <c r="Q9460" s="0" t="n">
        <v>4.9</v>
      </c>
      <c r="R9460" s="0" t="str">
        <f aca="false">INDEX(Lookup!$B$4:$B$18,MATCH(C9460,Lookup!$A$4:$A$18,0))</f>
        <v>South Africa</v>
      </c>
      <c r="S9460" s="20" t="n">
        <f aca="false">INDEX(Lookup!$D$4:$D$18,MATCH(C9460,Lookup!$A$4:$A$18,0))</f>
        <v>0.055</v>
      </c>
      <c r="T9460" s="21" t="n">
        <f aca="false">ROUND(P9460*S9460,2)</f>
        <v>38.5</v>
      </c>
      <c r="U9460" s="21" t="n">
        <f aca="false">IF(T9460&lt;=10,1,IF(T9460&lt;=20,2,IF(T9460&lt;=30,3,IF(T9460&lt;=40,4,IF(T9460&lt;=50,5,IF(T9460&lt;=100,6,IF(T9460&lt;=250,7,8)))))))</f>
        <v>4</v>
      </c>
      <c r="V9460" s="21" t="n">
        <f aca="false">IF(AND(OR(Dashboard!$T$3="All",R9460=Dashboard!$T$3),OR(Dashboard!$T$4="All",D9460=Dashboard!$T$4)),1,0)</f>
        <v>1</v>
      </c>
      <c r="W9460" s="21" t="n">
        <f aca="false">IF(V9460=1,T9460+ROW()/10000000,0)</f>
        <v>38.500946</v>
      </c>
    </row>
    <row r="9461" customFormat="false" ht="15" hidden="false" customHeight="false" outlineLevel="0" collapsed="false">
      <c r="A9461" s="0" t="n">
        <v>6517396</v>
      </c>
      <c r="B9461" s="0" t="s">
        <v>20270</v>
      </c>
      <c r="C9461" s="0" t="n">
        <v>189</v>
      </c>
      <c r="D9461" s="0" t="s">
        <v>20271</v>
      </c>
      <c r="E9461" s="0" t="s">
        <v>20272</v>
      </c>
      <c r="F9461" s="0" t="s">
        <v>20273</v>
      </c>
      <c r="G9461" s="0" t="s">
        <v>20274</v>
      </c>
      <c r="H9461" s="0" t="s">
        <v>20275</v>
      </c>
      <c r="I9461" s="0" t="s">
        <v>20190</v>
      </c>
      <c r="J9461" s="0" t="s">
        <v>47</v>
      </c>
      <c r="K9461" s="0" t="s">
        <v>47</v>
      </c>
      <c r="L9461" s="0" t="s">
        <v>47</v>
      </c>
      <c r="M9461" s="0" t="s">
        <v>47</v>
      </c>
      <c r="N9461" s="0" t="n">
        <v>4</v>
      </c>
      <c r="O9461" s="0" t="n">
        <v>180</v>
      </c>
      <c r="P9461" s="0" t="n">
        <v>300</v>
      </c>
      <c r="Q9461" s="0" t="n">
        <v>4.3</v>
      </c>
      <c r="R9461" s="0" t="str">
        <f aca="false">INDEX(Lookup!$B$4:$B$18,MATCH(C9461,Lookup!$A$4:$A$18,0))</f>
        <v>South Africa</v>
      </c>
      <c r="S9461" s="20" t="n">
        <f aca="false">INDEX(Lookup!$D$4:$D$18,MATCH(C9461,Lookup!$A$4:$A$18,0))</f>
        <v>0.055</v>
      </c>
      <c r="T9461" s="21" t="n">
        <f aca="false">ROUND(P9461*S9461,2)</f>
        <v>16.5</v>
      </c>
      <c r="U9461" s="21" t="n">
        <f aca="false">IF(T9461&lt;=10,1,IF(T9461&lt;=20,2,IF(T9461&lt;=30,3,IF(T9461&lt;=40,4,IF(T9461&lt;=50,5,IF(T9461&lt;=100,6,IF(T9461&lt;=250,7,8)))))))</f>
        <v>2</v>
      </c>
      <c r="V9461" s="21" t="n">
        <f aca="false">IF(AND(OR(Dashboard!$T$3="All",R9461=Dashboard!$T$3),OR(Dashboard!$T$4="All",D9461=Dashboard!$T$4)),1,0)</f>
        <v>1</v>
      </c>
      <c r="W9461" s="21" t="n">
        <f aca="false">IF(V9461=1,T9461+ROW()/10000000,0)</f>
        <v>16.5009461</v>
      </c>
    </row>
    <row r="9462" customFormat="false" ht="15" hidden="false" customHeight="false" outlineLevel="0" collapsed="false">
      <c r="A9462" s="0" t="n">
        <v>6502688</v>
      </c>
      <c r="B9462" s="0" t="s">
        <v>20276</v>
      </c>
      <c r="C9462" s="0" t="n">
        <v>189</v>
      </c>
      <c r="D9462" s="0" t="s">
        <v>20271</v>
      </c>
      <c r="E9462" s="0" t="s">
        <v>20277</v>
      </c>
      <c r="F9462" s="0" t="s">
        <v>20278</v>
      </c>
      <c r="G9462" s="0" t="s">
        <v>20279</v>
      </c>
      <c r="H9462" s="0" t="s">
        <v>20280</v>
      </c>
      <c r="I9462" s="0" t="s">
        <v>20190</v>
      </c>
      <c r="J9462" s="0" t="s">
        <v>47</v>
      </c>
      <c r="K9462" s="0" t="s">
        <v>47</v>
      </c>
      <c r="L9462" s="0" t="s">
        <v>47</v>
      </c>
      <c r="M9462" s="0" t="s">
        <v>47</v>
      </c>
      <c r="N9462" s="0" t="n">
        <v>4</v>
      </c>
      <c r="O9462" s="0" t="n">
        <v>1207</v>
      </c>
      <c r="P9462" s="0" t="n">
        <v>350</v>
      </c>
      <c r="Q9462" s="0" t="n">
        <v>4.1</v>
      </c>
      <c r="R9462" s="0" t="str">
        <f aca="false">INDEX(Lookup!$B$4:$B$18,MATCH(C9462,Lookup!$A$4:$A$18,0))</f>
        <v>South Africa</v>
      </c>
      <c r="S9462" s="20" t="n">
        <f aca="false">INDEX(Lookup!$D$4:$D$18,MATCH(C9462,Lookup!$A$4:$A$18,0))</f>
        <v>0.055</v>
      </c>
      <c r="T9462" s="21" t="n">
        <f aca="false">ROUND(P9462*S9462,2)</f>
        <v>19.25</v>
      </c>
      <c r="U9462" s="21" t="n">
        <f aca="false">IF(T9462&lt;=10,1,IF(T9462&lt;=20,2,IF(T9462&lt;=30,3,IF(T9462&lt;=40,4,IF(T9462&lt;=50,5,IF(T9462&lt;=100,6,IF(T9462&lt;=250,7,8)))))))</f>
        <v>2</v>
      </c>
      <c r="V9462" s="21" t="n">
        <f aca="false">IF(AND(OR(Dashboard!$T$3="All",R9462=Dashboard!$T$3),OR(Dashboard!$T$4="All",D9462=Dashboard!$T$4)),1,0)</f>
        <v>1</v>
      </c>
      <c r="W9462" s="21" t="n">
        <f aca="false">IF(V9462=1,T9462+ROW()/10000000,0)</f>
        <v>19.2509462</v>
      </c>
    </row>
    <row r="9463" customFormat="false" ht="15" hidden="false" customHeight="false" outlineLevel="0" collapsed="false">
      <c r="A9463" s="0" t="n">
        <v>6515130</v>
      </c>
      <c r="B9463" s="0" t="s">
        <v>20281</v>
      </c>
      <c r="C9463" s="0" t="n">
        <v>189</v>
      </c>
      <c r="D9463" s="0" t="s">
        <v>20271</v>
      </c>
      <c r="E9463" s="0" t="s">
        <v>20282</v>
      </c>
      <c r="F9463" s="0" t="s">
        <v>20278</v>
      </c>
      <c r="G9463" s="0" t="s">
        <v>20279</v>
      </c>
      <c r="H9463" s="0" t="s">
        <v>20283</v>
      </c>
      <c r="I9463" s="0" t="s">
        <v>20190</v>
      </c>
      <c r="J9463" s="0" t="s">
        <v>47</v>
      </c>
      <c r="K9463" s="0" t="s">
        <v>47</v>
      </c>
      <c r="L9463" s="0" t="s">
        <v>47</v>
      </c>
      <c r="M9463" s="0" t="s">
        <v>47</v>
      </c>
      <c r="N9463" s="0" t="n">
        <v>4</v>
      </c>
      <c r="O9463" s="0" t="n">
        <v>861</v>
      </c>
      <c r="P9463" s="0" t="n">
        <v>350</v>
      </c>
      <c r="Q9463" s="0" t="n">
        <v>4</v>
      </c>
      <c r="R9463" s="0" t="str">
        <f aca="false">INDEX(Lookup!$B$4:$B$18,MATCH(C9463,Lookup!$A$4:$A$18,0))</f>
        <v>South Africa</v>
      </c>
      <c r="S9463" s="20" t="n">
        <f aca="false">INDEX(Lookup!$D$4:$D$18,MATCH(C9463,Lookup!$A$4:$A$18,0))</f>
        <v>0.055</v>
      </c>
      <c r="T9463" s="21" t="n">
        <f aca="false">ROUND(P9463*S9463,2)</f>
        <v>19.25</v>
      </c>
      <c r="U9463" s="21" t="n">
        <f aca="false">IF(T9463&lt;=10,1,IF(T9463&lt;=20,2,IF(T9463&lt;=30,3,IF(T9463&lt;=40,4,IF(T9463&lt;=50,5,IF(T9463&lt;=100,6,IF(T9463&lt;=250,7,8)))))))</f>
        <v>2</v>
      </c>
      <c r="V9463" s="21" t="n">
        <f aca="false">IF(AND(OR(Dashboard!$T$3="All",R9463=Dashboard!$T$3),OR(Dashboard!$T$4="All",D9463=Dashboard!$T$4)),1,0)</f>
        <v>1</v>
      </c>
      <c r="W9463" s="21" t="n">
        <f aca="false">IF(V9463=1,T9463+ROW()/10000000,0)</f>
        <v>19.2509463</v>
      </c>
    </row>
    <row r="9464" customFormat="false" ht="15" hidden="false" customHeight="false" outlineLevel="0" collapsed="false">
      <c r="A9464" s="0" t="n">
        <v>6502341</v>
      </c>
      <c r="B9464" s="0" t="s">
        <v>20284</v>
      </c>
      <c r="C9464" s="0" t="n">
        <v>189</v>
      </c>
      <c r="D9464" s="0" t="s">
        <v>20271</v>
      </c>
      <c r="E9464" s="0" t="s">
        <v>20285</v>
      </c>
      <c r="F9464" s="0" t="s">
        <v>20278</v>
      </c>
      <c r="G9464" s="0" t="s">
        <v>20279</v>
      </c>
      <c r="H9464" s="0" t="s">
        <v>219</v>
      </c>
      <c r="I9464" s="0" t="s">
        <v>20190</v>
      </c>
      <c r="J9464" s="0" t="s">
        <v>47</v>
      </c>
      <c r="K9464" s="0" t="s">
        <v>47</v>
      </c>
      <c r="L9464" s="0" t="s">
        <v>47</v>
      </c>
      <c r="M9464" s="0" t="s">
        <v>47</v>
      </c>
      <c r="N9464" s="0" t="n">
        <v>4</v>
      </c>
      <c r="O9464" s="0" t="n">
        <v>1024</v>
      </c>
      <c r="P9464" s="0" t="n">
        <v>350</v>
      </c>
      <c r="Q9464" s="0" t="n">
        <v>4.1</v>
      </c>
      <c r="R9464" s="0" t="str">
        <f aca="false">INDEX(Lookup!$B$4:$B$18,MATCH(C9464,Lookup!$A$4:$A$18,0))</f>
        <v>South Africa</v>
      </c>
      <c r="S9464" s="20" t="n">
        <f aca="false">INDEX(Lookup!$D$4:$D$18,MATCH(C9464,Lookup!$A$4:$A$18,0))</f>
        <v>0.055</v>
      </c>
      <c r="T9464" s="21" t="n">
        <f aca="false">ROUND(P9464*S9464,2)</f>
        <v>19.25</v>
      </c>
      <c r="U9464" s="21" t="n">
        <f aca="false">IF(T9464&lt;=10,1,IF(T9464&lt;=20,2,IF(T9464&lt;=30,3,IF(T9464&lt;=40,4,IF(T9464&lt;=50,5,IF(T9464&lt;=100,6,IF(T9464&lt;=250,7,8)))))))</f>
        <v>2</v>
      </c>
      <c r="V9464" s="21" t="n">
        <f aca="false">IF(AND(OR(Dashboard!$T$3="All",R9464=Dashboard!$T$3),OR(Dashboard!$T$4="All",D9464=Dashboard!$T$4)),1,0)</f>
        <v>1</v>
      </c>
      <c r="W9464" s="21" t="n">
        <f aca="false">IF(V9464=1,T9464+ROW()/10000000,0)</f>
        <v>19.2509464</v>
      </c>
    </row>
    <row r="9465" customFormat="false" ht="15" hidden="false" customHeight="false" outlineLevel="0" collapsed="false">
      <c r="A9465" s="0" t="n">
        <v>6516766</v>
      </c>
      <c r="B9465" s="0" t="s">
        <v>486</v>
      </c>
      <c r="C9465" s="0" t="n">
        <v>189</v>
      </c>
      <c r="D9465" s="0" t="s">
        <v>20271</v>
      </c>
      <c r="E9465" s="0" t="s">
        <v>20286</v>
      </c>
      <c r="F9465" s="0" t="s">
        <v>20287</v>
      </c>
      <c r="G9465" s="0" t="s">
        <v>20288</v>
      </c>
      <c r="H9465" s="0" t="s">
        <v>471</v>
      </c>
      <c r="I9465" s="0" t="s">
        <v>20190</v>
      </c>
      <c r="J9465" s="0" t="s">
        <v>46</v>
      </c>
      <c r="K9465" s="0" t="s">
        <v>47</v>
      </c>
      <c r="L9465" s="0" t="s">
        <v>47</v>
      </c>
      <c r="M9465" s="0" t="s">
        <v>47</v>
      </c>
      <c r="N9465" s="0" t="n">
        <v>4</v>
      </c>
      <c r="O9465" s="0" t="n">
        <v>212</v>
      </c>
      <c r="P9465" s="0" t="n">
        <v>515</v>
      </c>
      <c r="Q9465" s="0" t="n">
        <v>4.2</v>
      </c>
      <c r="R9465" s="0" t="str">
        <f aca="false">INDEX(Lookup!$B$4:$B$18,MATCH(C9465,Lookup!$A$4:$A$18,0))</f>
        <v>South Africa</v>
      </c>
      <c r="S9465" s="20" t="n">
        <f aca="false">INDEX(Lookup!$D$4:$D$18,MATCH(C9465,Lookup!$A$4:$A$18,0))</f>
        <v>0.055</v>
      </c>
      <c r="T9465" s="21" t="n">
        <f aca="false">ROUND(P9465*S9465,2)</f>
        <v>28.33</v>
      </c>
      <c r="U9465" s="21" t="n">
        <f aca="false">IF(T9465&lt;=10,1,IF(T9465&lt;=20,2,IF(T9465&lt;=30,3,IF(T9465&lt;=40,4,IF(T9465&lt;=50,5,IF(T9465&lt;=100,6,IF(T9465&lt;=250,7,8)))))))</f>
        <v>3</v>
      </c>
      <c r="V9465" s="21" t="n">
        <f aca="false">IF(AND(OR(Dashboard!$T$3="All",R9465=Dashboard!$T$3),OR(Dashboard!$T$4="All",D9465=Dashboard!$T$4)),1,0)</f>
        <v>1</v>
      </c>
      <c r="W9465" s="21" t="n">
        <f aca="false">IF(V9465=1,T9465+ROW()/10000000,0)</f>
        <v>28.3309465</v>
      </c>
    </row>
    <row r="9466" customFormat="false" ht="15" hidden="false" customHeight="false" outlineLevel="0" collapsed="false">
      <c r="A9466" s="0" t="n">
        <v>18370704</v>
      </c>
      <c r="B9466" s="0" t="s">
        <v>20289</v>
      </c>
      <c r="C9466" s="0" t="n">
        <v>189</v>
      </c>
      <c r="D9466" s="0" t="s">
        <v>20271</v>
      </c>
      <c r="E9466" s="0" t="s">
        <v>20290</v>
      </c>
      <c r="F9466" s="0" t="s">
        <v>20291</v>
      </c>
      <c r="G9466" s="0" t="s">
        <v>20292</v>
      </c>
      <c r="H9466" s="0" t="s">
        <v>20293</v>
      </c>
      <c r="I9466" s="0" t="s">
        <v>20190</v>
      </c>
      <c r="J9466" s="0" t="s">
        <v>47</v>
      </c>
      <c r="K9466" s="0" t="s">
        <v>47</v>
      </c>
      <c r="L9466" s="0" t="s">
        <v>47</v>
      </c>
      <c r="M9466" s="0" t="s">
        <v>47</v>
      </c>
      <c r="N9466" s="0" t="n">
        <v>4</v>
      </c>
      <c r="O9466" s="0" t="n">
        <v>222</v>
      </c>
      <c r="P9466" s="0" t="n">
        <v>955</v>
      </c>
      <c r="Q9466" s="0" t="n">
        <v>4.5</v>
      </c>
      <c r="R9466" s="0" t="str">
        <f aca="false">INDEX(Lookup!$B$4:$B$18,MATCH(C9466,Lookup!$A$4:$A$18,0))</f>
        <v>South Africa</v>
      </c>
      <c r="S9466" s="20" t="n">
        <f aca="false">INDEX(Lookup!$D$4:$D$18,MATCH(C9466,Lookup!$A$4:$A$18,0))</f>
        <v>0.055</v>
      </c>
      <c r="T9466" s="21" t="n">
        <f aca="false">ROUND(P9466*S9466,2)</f>
        <v>52.53</v>
      </c>
      <c r="U9466" s="21" t="n">
        <f aca="false">IF(T9466&lt;=10,1,IF(T9466&lt;=20,2,IF(T9466&lt;=30,3,IF(T9466&lt;=40,4,IF(T9466&lt;=50,5,IF(T9466&lt;=100,6,IF(T9466&lt;=250,7,8)))))))</f>
        <v>6</v>
      </c>
      <c r="V9466" s="21" t="n">
        <f aca="false">IF(AND(OR(Dashboard!$T$3="All",R9466=Dashboard!$T$3),OR(Dashboard!$T$4="All",D9466=Dashboard!$T$4)),1,0)</f>
        <v>1</v>
      </c>
      <c r="W9466" s="21" t="n">
        <f aca="false">IF(V9466=1,T9466+ROW()/10000000,0)</f>
        <v>52.5309466</v>
      </c>
    </row>
    <row r="9467" customFormat="false" ht="15" hidden="false" customHeight="false" outlineLevel="0" collapsed="false">
      <c r="A9467" s="0" t="n">
        <v>75027</v>
      </c>
      <c r="B9467" s="0" t="s">
        <v>20294</v>
      </c>
      <c r="C9467" s="0" t="n">
        <v>189</v>
      </c>
      <c r="D9467" s="0" t="s">
        <v>20295</v>
      </c>
      <c r="E9467" s="0" t="s">
        <v>20296</v>
      </c>
      <c r="F9467" s="0" t="s">
        <v>20297</v>
      </c>
      <c r="G9467" s="0" t="s">
        <v>20298</v>
      </c>
      <c r="H9467" s="0" t="s">
        <v>20299</v>
      </c>
      <c r="I9467" s="0" t="s">
        <v>20190</v>
      </c>
      <c r="J9467" s="0" t="s">
        <v>47</v>
      </c>
      <c r="K9467" s="0" t="s">
        <v>47</v>
      </c>
      <c r="L9467" s="0" t="s">
        <v>47</v>
      </c>
      <c r="M9467" s="0" t="s">
        <v>47</v>
      </c>
      <c r="N9467" s="0" t="n">
        <v>4</v>
      </c>
      <c r="O9467" s="0" t="n">
        <v>373</v>
      </c>
      <c r="P9467" s="0" t="n">
        <v>450</v>
      </c>
      <c r="Q9467" s="0" t="n">
        <v>4.7</v>
      </c>
      <c r="R9467" s="0" t="str">
        <f aca="false">INDEX(Lookup!$B$4:$B$18,MATCH(C9467,Lookup!$A$4:$A$18,0))</f>
        <v>South Africa</v>
      </c>
      <c r="S9467" s="20" t="n">
        <f aca="false">INDEX(Lookup!$D$4:$D$18,MATCH(C9467,Lookup!$A$4:$A$18,0))</f>
        <v>0.055</v>
      </c>
      <c r="T9467" s="21" t="n">
        <f aca="false">ROUND(P9467*S9467,2)</f>
        <v>24.75</v>
      </c>
      <c r="U9467" s="21" t="n">
        <f aca="false">IF(T9467&lt;=10,1,IF(T9467&lt;=20,2,IF(T9467&lt;=30,3,IF(T9467&lt;=40,4,IF(T9467&lt;=50,5,IF(T9467&lt;=100,6,IF(T9467&lt;=250,7,8)))))))</f>
        <v>3</v>
      </c>
      <c r="V9467" s="21" t="n">
        <f aca="false">IF(AND(OR(Dashboard!$T$3="All",R9467=Dashboard!$T$3),OR(Dashboard!$T$4="All",D9467=Dashboard!$T$4)),1,0)</f>
        <v>1</v>
      </c>
      <c r="W9467" s="21" t="n">
        <f aca="false">IF(V9467=1,T9467+ROW()/10000000,0)</f>
        <v>24.7509467</v>
      </c>
    </row>
    <row r="9468" customFormat="false" ht="15" hidden="false" customHeight="false" outlineLevel="0" collapsed="false">
      <c r="A9468" s="0" t="n">
        <v>18199767</v>
      </c>
      <c r="B9468" s="0" t="s">
        <v>20300</v>
      </c>
      <c r="C9468" s="0" t="n">
        <v>189</v>
      </c>
      <c r="D9468" s="0" t="s">
        <v>20295</v>
      </c>
      <c r="E9468" s="0" t="s">
        <v>20301</v>
      </c>
      <c r="F9468" s="0" t="s">
        <v>20297</v>
      </c>
      <c r="G9468" s="0" t="s">
        <v>20298</v>
      </c>
      <c r="H9468" s="0" t="s">
        <v>20302</v>
      </c>
      <c r="I9468" s="0" t="s">
        <v>20190</v>
      </c>
      <c r="J9468" s="0" t="s">
        <v>47</v>
      </c>
      <c r="K9468" s="0" t="s">
        <v>47</v>
      </c>
      <c r="L9468" s="0" t="s">
        <v>47</v>
      </c>
      <c r="M9468" s="0" t="s">
        <v>47</v>
      </c>
      <c r="N9468" s="0" t="n">
        <v>4</v>
      </c>
      <c r="O9468" s="0" t="n">
        <v>84</v>
      </c>
      <c r="P9468" s="0" t="n">
        <v>360</v>
      </c>
      <c r="Q9468" s="0" t="n">
        <v>4.1</v>
      </c>
      <c r="R9468" s="0" t="str">
        <f aca="false">INDEX(Lookup!$B$4:$B$18,MATCH(C9468,Lookup!$A$4:$A$18,0))</f>
        <v>South Africa</v>
      </c>
      <c r="S9468" s="20" t="n">
        <f aca="false">INDEX(Lookup!$D$4:$D$18,MATCH(C9468,Lookup!$A$4:$A$18,0))</f>
        <v>0.055</v>
      </c>
      <c r="T9468" s="21" t="n">
        <f aca="false">ROUND(P9468*S9468,2)</f>
        <v>19.8</v>
      </c>
      <c r="U9468" s="21" t="n">
        <f aca="false">IF(T9468&lt;=10,1,IF(T9468&lt;=20,2,IF(T9468&lt;=30,3,IF(T9468&lt;=40,4,IF(T9468&lt;=50,5,IF(T9468&lt;=100,6,IF(T9468&lt;=250,7,8)))))))</f>
        <v>2</v>
      </c>
      <c r="V9468" s="21" t="n">
        <f aca="false">IF(AND(OR(Dashboard!$T$3="All",R9468=Dashboard!$T$3),OR(Dashboard!$T$4="All",D9468=Dashboard!$T$4)),1,0)</f>
        <v>1</v>
      </c>
      <c r="W9468" s="21" t="n">
        <f aca="false">IF(V9468=1,T9468+ROW()/10000000,0)</f>
        <v>19.8009468</v>
      </c>
    </row>
    <row r="9469" customFormat="false" ht="15" hidden="false" customHeight="false" outlineLevel="0" collapsed="false">
      <c r="A9469" s="0" t="n">
        <v>75031</v>
      </c>
      <c r="B9469" s="0" t="s">
        <v>20303</v>
      </c>
      <c r="C9469" s="0" t="n">
        <v>189</v>
      </c>
      <c r="D9469" s="0" t="s">
        <v>20295</v>
      </c>
      <c r="E9469" s="0" t="s">
        <v>20304</v>
      </c>
      <c r="F9469" s="0" t="s">
        <v>20297</v>
      </c>
      <c r="G9469" s="0" t="s">
        <v>20298</v>
      </c>
      <c r="H9469" s="0" t="s">
        <v>310</v>
      </c>
      <c r="I9469" s="0" t="s">
        <v>20190</v>
      </c>
      <c r="J9469" s="0" t="s">
        <v>47</v>
      </c>
      <c r="K9469" s="0" t="s">
        <v>47</v>
      </c>
      <c r="L9469" s="0" t="s">
        <v>47</v>
      </c>
      <c r="M9469" s="0" t="s">
        <v>47</v>
      </c>
      <c r="N9469" s="0" t="n">
        <v>4</v>
      </c>
      <c r="O9469" s="0" t="n">
        <v>147</v>
      </c>
      <c r="P9469" s="0" t="n">
        <v>320</v>
      </c>
      <c r="Q9469" s="0" t="n">
        <v>4.4</v>
      </c>
      <c r="R9469" s="0" t="str">
        <f aca="false">INDEX(Lookup!$B$4:$B$18,MATCH(C9469,Lookup!$A$4:$A$18,0))</f>
        <v>South Africa</v>
      </c>
      <c r="S9469" s="20" t="n">
        <f aca="false">INDEX(Lookup!$D$4:$D$18,MATCH(C9469,Lookup!$A$4:$A$18,0))</f>
        <v>0.055</v>
      </c>
      <c r="T9469" s="21" t="n">
        <f aca="false">ROUND(P9469*S9469,2)</f>
        <v>17.6</v>
      </c>
      <c r="U9469" s="21" t="n">
        <f aca="false">IF(T9469&lt;=10,1,IF(T9469&lt;=20,2,IF(T9469&lt;=30,3,IF(T9469&lt;=40,4,IF(T9469&lt;=50,5,IF(T9469&lt;=100,6,IF(T9469&lt;=250,7,8)))))))</f>
        <v>2</v>
      </c>
      <c r="V9469" s="21" t="n">
        <f aca="false">IF(AND(OR(Dashboard!$T$3="All",R9469=Dashboard!$T$3),OR(Dashboard!$T$4="All",D9469=Dashboard!$T$4)),1,0)</f>
        <v>1</v>
      </c>
      <c r="W9469" s="21" t="n">
        <f aca="false">IF(V9469=1,T9469+ROW()/10000000,0)</f>
        <v>17.6009469</v>
      </c>
    </row>
    <row r="9470" customFormat="false" ht="15" hidden="false" customHeight="false" outlineLevel="0" collapsed="false">
      <c r="A9470" s="0" t="n">
        <v>75728</v>
      </c>
      <c r="B9470" s="0" t="s">
        <v>20305</v>
      </c>
      <c r="C9470" s="0" t="n">
        <v>189</v>
      </c>
      <c r="D9470" s="0" t="s">
        <v>20295</v>
      </c>
      <c r="E9470" s="0" t="s">
        <v>20306</v>
      </c>
      <c r="F9470" s="0" t="s">
        <v>20307</v>
      </c>
      <c r="G9470" s="0" t="s">
        <v>20308</v>
      </c>
      <c r="H9470" s="0" t="s">
        <v>20309</v>
      </c>
      <c r="I9470" s="0" t="s">
        <v>20190</v>
      </c>
      <c r="J9470" s="0" t="s">
        <v>47</v>
      </c>
      <c r="K9470" s="0" t="s">
        <v>47</v>
      </c>
      <c r="L9470" s="0" t="s">
        <v>47</v>
      </c>
      <c r="M9470" s="0" t="s">
        <v>47</v>
      </c>
      <c r="N9470" s="0" t="n">
        <v>4</v>
      </c>
      <c r="O9470" s="0" t="n">
        <v>150</v>
      </c>
      <c r="P9470" s="0" t="n">
        <v>390</v>
      </c>
      <c r="Q9470" s="0" t="n">
        <v>3.9</v>
      </c>
      <c r="R9470" s="0" t="str">
        <f aca="false">INDEX(Lookup!$B$4:$B$18,MATCH(C9470,Lookup!$A$4:$A$18,0))</f>
        <v>South Africa</v>
      </c>
      <c r="S9470" s="20" t="n">
        <f aca="false">INDEX(Lookup!$D$4:$D$18,MATCH(C9470,Lookup!$A$4:$A$18,0))</f>
        <v>0.055</v>
      </c>
      <c r="T9470" s="21" t="n">
        <f aca="false">ROUND(P9470*S9470,2)</f>
        <v>21.45</v>
      </c>
      <c r="U9470" s="21" t="n">
        <f aca="false">IF(T9470&lt;=10,1,IF(T9470&lt;=20,2,IF(T9470&lt;=30,3,IF(T9470&lt;=40,4,IF(T9470&lt;=50,5,IF(T9470&lt;=100,6,IF(T9470&lt;=250,7,8)))))))</f>
        <v>3</v>
      </c>
      <c r="V9470" s="21" t="n">
        <f aca="false">IF(AND(OR(Dashboard!$T$3="All",R9470=Dashboard!$T$3),OR(Dashboard!$T$4="All",D9470=Dashboard!$T$4)),1,0)</f>
        <v>1</v>
      </c>
      <c r="W9470" s="21" t="n">
        <f aca="false">IF(V9470=1,T9470+ROW()/10000000,0)</f>
        <v>21.450947</v>
      </c>
    </row>
    <row r="9471" customFormat="false" ht="15" hidden="false" customHeight="false" outlineLevel="0" collapsed="false">
      <c r="A9471" s="0" t="n">
        <v>18445944</v>
      </c>
      <c r="B9471" s="0" t="s">
        <v>20310</v>
      </c>
      <c r="C9471" s="0" t="n">
        <v>189</v>
      </c>
      <c r="D9471" s="0" t="s">
        <v>20295</v>
      </c>
      <c r="E9471" s="0" t="s">
        <v>20311</v>
      </c>
      <c r="F9471" s="0" t="s">
        <v>20307</v>
      </c>
      <c r="G9471" s="0" t="s">
        <v>20308</v>
      </c>
      <c r="H9471" s="0" t="s">
        <v>20312</v>
      </c>
      <c r="I9471" s="0" t="s">
        <v>20190</v>
      </c>
      <c r="J9471" s="0" t="s">
        <v>47</v>
      </c>
      <c r="K9471" s="0" t="s">
        <v>47</v>
      </c>
      <c r="L9471" s="0" t="s">
        <v>47</v>
      </c>
      <c r="M9471" s="0" t="s">
        <v>47</v>
      </c>
      <c r="N9471" s="0" t="n">
        <v>4</v>
      </c>
      <c r="O9471" s="0" t="n">
        <v>20</v>
      </c>
      <c r="P9471" s="0" t="n">
        <v>500</v>
      </c>
      <c r="Q9471" s="0" t="n">
        <v>4.2</v>
      </c>
      <c r="R9471" s="0" t="str">
        <f aca="false">INDEX(Lookup!$B$4:$B$18,MATCH(C9471,Lookup!$A$4:$A$18,0))</f>
        <v>South Africa</v>
      </c>
      <c r="S9471" s="20" t="n">
        <f aca="false">INDEX(Lookup!$D$4:$D$18,MATCH(C9471,Lookup!$A$4:$A$18,0))</f>
        <v>0.055</v>
      </c>
      <c r="T9471" s="21" t="n">
        <f aca="false">ROUND(P9471*S9471,2)</f>
        <v>27.5</v>
      </c>
      <c r="U9471" s="21" t="n">
        <f aca="false">IF(T9471&lt;=10,1,IF(T9471&lt;=20,2,IF(T9471&lt;=30,3,IF(T9471&lt;=40,4,IF(T9471&lt;=50,5,IF(T9471&lt;=100,6,IF(T9471&lt;=250,7,8)))))))</f>
        <v>3</v>
      </c>
      <c r="V9471" s="21" t="n">
        <f aca="false">IF(AND(OR(Dashboard!$T$3="All",R9471=Dashboard!$T$3),OR(Dashboard!$T$4="All",D9471=Dashboard!$T$4)),1,0)</f>
        <v>1</v>
      </c>
      <c r="W9471" s="21" t="n">
        <f aca="false">IF(V9471=1,T9471+ROW()/10000000,0)</f>
        <v>27.5009471</v>
      </c>
    </row>
    <row r="9472" customFormat="false" ht="15" hidden="false" customHeight="false" outlineLevel="0" collapsed="false">
      <c r="A9472" s="0" t="n">
        <v>18199742</v>
      </c>
      <c r="B9472" s="0" t="s">
        <v>20313</v>
      </c>
      <c r="C9472" s="0" t="n">
        <v>189</v>
      </c>
      <c r="D9472" s="0" t="s">
        <v>20295</v>
      </c>
      <c r="E9472" s="0" t="s">
        <v>20314</v>
      </c>
      <c r="F9472" s="0" t="s">
        <v>20315</v>
      </c>
      <c r="G9472" s="0" t="s">
        <v>20316</v>
      </c>
      <c r="H9472" s="0" t="s">
        <v>394</v>
      </c>
      <c r="I9472" s="0" t="s">
        <v>20190</v>
      </c>
      <c r="J9472" s="0" t="s">
        <v>47</v>
      </c>
      <c r="K9472" s="0" t="s">
        <v>47</v>
      </c>
      <c r="L9472" s="0" t="s">
        <v>47</v>
      </c>
      <c r="M9472" s="0" t="s">
        <v>47</v>
      </c>
      <c r="N9472" s="0" t="n">
        <v>4</v>
      </c>
      <c r="O9472" s="0" t="n">
        <v>116</v>
      </c>
      <c r="P9472" s="0" t="n">
        <v>300</v>
      </c>
      <c r="Q9472" s="0" t="n">
        <v>4.3</v>
      </c>
      <c r="R9472" s="0" t="str">
        <f aca="false">INDEX(Lookup!$B$4:$B$18,MATCH(C9472,Lookup!$A$4:$A$18,0))</f>
        <v>South Africa</v>
      </c>
      <c r="S9472" s="20" t="n">
        <f aca="false">INDEX(Lookup!$D$4:$D$18,MATCH(C9472,Lookup!$A$4:$A$18,0))</f>
        <v>0.055</v>
      </c>
      <c r="T9472" s="21" t="n">
        <f aca="false">ROUND(P9472*S9472,2)</f>
        <v>16.5</v>
      </c>
      <c r="U9472" s="21" t="n">
        <f aca="false">IF(T9472&lt;=10,1,IF(T9472&lt;=20,2,IF(T9472&lt;=30,3,IF(T9472&lt;=40,4,IF(T9472&lt;=50,5,IF(T9472&lt;=100,6,IF(T9472&lt;=250,7,8)))))))</f>
        <v>2</v>
      </c>
      <c r="V9472" s="21" t="n">
        <f aca="false">IF(AND(OR(Dashboard!$T$3="All",R9472=Dashboard!$T$3),OR(Dashboard!$T$4="All",D9472=Dashboard!$T$4)),1,0)</f>
        <v>1</v>
      </c>
      <c r="W9472" s="21" t="n">
        <f aca="false">IF(V9472=1,T9472+ROW()/10000000,0)</f>
        <v>16.5009472</v>
      </c>
    </row>
    <row r="9473" customFormat="false" ht="15" hidden="false" customHeight="false" outlineLevel="0" collapsed="false">
      <c r="A9473" s="0" t="n">
        <v>18238595</v>
      </c>
      <c r="B9473" s="0" t="s">
        <v>20317</v>
      </c>
      <c r="C9473" s="0" t="n">
        <v>189</v>
      </c>
      <c r="D9473" s="0" t="s">
        <v>20295</v>
      </c>
      <c r="E9473" s="0" t="s">
        <v>20318</v>
      </c>
      <c r="F9473" s="0" t="s">
        <v>20319</v>
      </c>
      <c r="G9473" s="0" t="s">
        <v>20320</v>
      </c>
      <c r="H9473" s="0" t="s">
        <v>20321</v>
      </c>
      <c r="I9473" s="0" t="s">
        <v>20190</v>
      </c>
      <c r="J9473" s="0" t="s">
        <v>47</v>
      </c>
      <c r="K9473" s="0" t="s">
        <v>47</v>
      </c>
      <c r="L9473" s="0" t="s">
        <v>47</v>
      </c>
      <c r="M9473" s="0" t="s">
        <v>47</v>
      </c>
      <c r="N9473" s="0" t="n">
        <v>4</v>
      </c>
      <c r="O9473" s="0" t="n">
        <v>57</v>
      </c>
      <c r="P9473" s="0" t="n">
        <v>300</v>
      </c>
      <c r="Q9473" s="0" t="n">
        <v>3.8</v>
      </c>
      <c r="R9473" s="0" t="str">
        <f aca="false">INDEX(Lookup!$B$4:$B$18,MATCH(C9473,Lookup!$A$4:$A$18,0))</f>
        <v>South Africa</v>
      </c>
      <c r="S9473" s="20" t="n">
        <f aca="false">INDEX(Lookup!$D$4:$D$18,MATCH(C9473,Lookup!$A$4:$A$18,0))</f>
        <v>0.055</v>
      </c>
      <c r="T9473" s="21" t="n">
        <f aca="false">ROUND(P9473*S9473,2)</f>
        <v>16.5</v>
      </c>
      <c r="U9473" s="21" t="n">
        <f aca="false">IF(T9473&lt;=10,1,IF(T9473&lt;=20,2,IF(T9473&lt;=30,3,IF(T9473&lt;=40,4,IF(T9473&lt;=50,5,IF(T9473&lt;=100,6,IF(T9473&lt;=250,7,8)))))))</f>
        <v>2</v>
      </c>
      <c r="V9473" s="21" t="n">
        <f aca="false">IF(AND(OR(Dashboard!$T$3="All",R9473=Dashboard!$T$3),OR(Dashboard!$T$4="All",D9473=Dashboard!$T$4)),1,0)</f>
        <v>1</v>
      </c>
      <c r="W9473" s="21" t="n">
        <f aca="false">IF(V9473=1,T9473+ROW()/10000000,0)</f>
        <v>16.5009473</v>
      </c>
    </row>
    <row r="9474" customFormat="false" ht="15" hidden="false" customHeight="false" outlineLevel="0" collapsed="false">
      <c r="A9474" s="0" t="n">
        <v>75609</v>
      </c>
      <c r="B9474" s="0" t="s">
        <v>20322</v>
      </c>
      <c r="C9474" s="0" t="n">
        <v>189</v>
      </c>
      <c r="D9474" s="0" t="s">
        <v>20295</v>
      </c>
      <c r="E9474" s="0" t="s">
        <v>20323</v>
      </c>
      <c r="F9474" s="0" t="s">
        <v>20324</v>
      </c>
      <c r="G9474" s="0" t="s">
        <v>20325</v>
      </c>
      <c r="H9474" s="0" t="s">
        <v>20326</v>
      </c>
      <c r="I9474" s="0" t="s">
        <v>20190</v>
      </c>
      <c r="J9474" s="0" t="s">
        <v>47</v>
      </c>
      <c r="K9474" s="0" t="s">
        <v>47</v>
      </c>
      <c r="L9474" s="0" t="s">
        <v>47</v>
      </c>
      <c r="M9474" s="0" t="s">
        <v>47</v>
      </c>
      <c r="N9474" s="0" t="n">
        <v>3</v>
      </c>
      <c r="O9474" s="0" t="n">
        <v>301</v>
      </c>
      <c r="P9474" s="0" t="n">
        <v>200</v>
      </c>
      <c r="Q9474" s="0" t="n">
        <v>4.4</v>
      </c>
      <c r="R9474" s="0" t="str">
        <f aca="false">INDEX(Lookup!$B$4:$B$18,MATCH(C9474,Lookup!$A$4:$A$18,0))</f>
        <v>South Africa</v>
      </c>
      <c r="S9474" s="20" t="n">
        <f aca="false">INDEX(Lookup!$D$4:$D$18,MATCH(C9474,Lookup!$A$4:$A$18,0))</f>
        <v>0.055</v>
      </c>
      <c r="T9474" s="21" t="n">
        <f aca="false">ROUND(P9474*S9474,2)</f>
        <v>11</v>
      </c>
      <c r="U9474" s="21" t="n">
        <f aca="false">IF(T9474&lt;=10,1,IF(T9474&lt;=20,2,IF(T9474&lt;=30,3,IF(T9474&lt;=40,4,IF(T9474&lt;=50,5,IF(T9474&lt;=100,6,IF(T9474&lt;=250,7,8)))))))</f>
        <v>2</v>
      </c>
      <c r="V9474" s="21" t="n">
        <f aca="false">IF(AND(OR(Dashboard!$T$3="All",R9474=Dashboard!$T$3),OR(Dashboard!$T$4="All",D9474=Dashboard!$T$4)),1,0)</f>
        <v>1</v>
      </c>
      <c r="W9474" s="21" t="n">
        <f aca="false">IF(V9474=1,T9474+ROW()/10000000,0)</f>
        <v>11.0009474</v>
      </c>
    </row>
    <row r="9475" customFormat="false" ht="15" hidden="false" customHeight="false" outlineLevel="0" collapsed="false">
      <c r="A9475" s="0" t="n">
        <v>18318846</v>
      </c>
      <c r="B9475" s="0" t="s">
        <v>20327</v>
      </c>
      <c r="C9475" s="0" t="n">
        <v>189</v>
      </c>
      <c r="D9475" s="0" t="s">
        <v>20295</v>
      </c>
      <c r="E9475" s="0" t="s">
        <v>20328</v>
      </c>
      <c r="F9475" s="0" t="s">
        <v>20329</v>
      </c>
      <c r="G9475" s="0" t="s">
        <v>20330</v>
      </c>
      <c r="H9475" s="0" t="s">
        <v>20331</v>
      </c>
      <c r="I9475" s="0" t="s">
        <v>20190</v>
      </c>
      <c r="J9475" s="0" t="s">
        <v>47</v>
      </c>
      <c r="K9475" s="0" t="s">
        <v>47</v>
      </c>
      <c r="L9475" s="0" t="s">
        <v>47</v>
      </c>
      <c r="M9475" s="0" t="s">
        <v>47</v>
      </c>
      <c r="N9475" s="0" t="n">
        <v>4</v>
      </c>
      <c r="O9475" s="0" t="n">
        <v>43</v>
      </c>
      <c r="P9475" s="0" t="n">
        <v>320</v>
      </c>
      <c r="Q9475" s="0" t="n">
        <v>4.3</v>
      </c>
      <c r="R9475" s="0" t="str">
        <f aca="false">INDEX(Lookup!$B$4:$B$18,MATCH(C9475,Lookup!$A$4:$A$18,0))</f>
        <v>South Africa</v>
      </c>
      <c r="S9475" s="20" t="n">
        <f aca="false">INDEX(Lookup!$D$4:$D$18,MATCH(C9475,Lookup!$A$4:$A$18,0))</f>
        <v>0.055</v>
      </c>
      <c r="T9475" s="21" t="n">
        <f aca="false">ROUND(P9475*S9475,2)</f>
        <v>17.6</v>
      </c>
      <c r="U9475" s="21" t="n">
        <f aca="false">IF(T9475&lt;=10,1,IF(T9475&lt;=20,2,IF(T9475&lt;=30,3,IF(T9475&lt;=40,4,IF(T9475&lt;=50,5,IF(T9475&lt;=100,6,IF(T9475&lt;=250,7,8)))))))</f>
        <v>2</v>
      </c>
      <c r="V9475" s="21" t="n">
        <f aca="false">IF(AND(OR(Dashboard!$T$3="All",R9475=Dashboard!$T$3),OR(Dashboard!$T$4="All",D9475=Dashboard!$T$4)),1,0)</f>
        <v>1</v>
      </c>
      <c r="W9475" s="21" t="n">
        <f aca="false">IF(V9475=1,T9475+ROW()/10000000,0)</f>
        <v>17.6009475</v>
      </c>
    </row>
    <row r="9476" customFormat="false" ht="15" hidden="false" customHeight="false" outlineLevel="0" collapsed="false">
      <c r="A9476" s="0" t="n">
        <v>75380</v>
      </c>
      <c r="B9476" s="0" t="s">
        <v>20332</v>
      </c>
      <c r="C9476" s="0" t="n">
        <v>189</v>
      </c>
      <c r="D9476" s="0" t="s">
        <v>20295</v>
      </c>
      <c r="E9476" s="0" t="s">
        <v>20333</v>
      </c>
      <c r="F9476" s="0" t="s">
        <v>20334</v>
      </c>
      <c r="G9476" s="0" t="s">
        <v>20335</v>
      </c>
      <c r="H9476" s="0" t="s">
        <v>2274</v>
      </c>
      <c r="I9476" s="0" t="s">
        <v>20190</v>
      </c>
      <c r="J9476" s="0" t="s">
        <v>47</v>
      </c>
      <c r="K9476" s="0" t="s">
        <v>47</v>
      </c>
      <c r="L9476" s="0" t="s">
        <v>47</v>
      </c>
      <c r="M9476" s="0" t="s">
        <v>47</v>
      </c>
      <c r="N9476" s="0" t="n">
        <v>4</v>
      </c>
      <c r="O9476" s="0" t="n">
        <v>84</v>
      </c>
      <c r="P9476" s="0" t="n">
        <v>600</v>
      </c>
      <c r="Q9476" s="0" t="n">
        <v>4.4</v>
      </c>
      <c r="R9476" s="0" t="str">
        <f aca="false">INDEX(Lookup!$B$4:$B$18,MATCH(C9476,Lookup!$A$4:$A$18,0))</f>
        <v>South Africa</v>
      </c>
      <c r="S9476" s="20" t="n">
        <f aca="false">INDEX(Lookup!$D$4:$D$18,MATCH(C9476,Lookup!$A$4:$A$18,0))</f>
        <v>0.055</v>
      </c>
      <c r="T9476" s="21" t="n">
        <f aca="false">ROUND(P9476*S9476,2)</f>
        <v>33</v>
      </c>
      <c r="U9476" s="21" t="n">
        <f aca="false">IF(T9476&lt;=10,1,IF(T9476&lt;=20,2,IF(T9476&lt;=30,3,IF(T9476&lt;=40,4,IF(T9476&lt;=50,5,IF(T9476&lt;=100,6,IF(T9476&lt;=250,7,8)))))))</f>
        <v>4</v>
      </c>
      <c r="V9476" s="21" t="n">
        <f aca="false">IF(AND(OR(Dashboard!$T$3="All",R9476=Dashboard!$T$3),OR(Dashboard!$T$4="All",D9476=Dashboard!$T$4)),1,0)</f>
        <v>1</v>
      </c>
      <c r="W9476" s="21" t="n">
        <f aca="false">IF(V9476=1,T9476+ROW()/10000000,0)</f>
        <v>33.0009476</v>
      </c>
    </row>
    <row r="9477" customFormat="false" ht="15" hidden="false" customHeight="false" outlineLevel="0" collapsed="false">
      <c r="A9477" s="0" t="n">
        <v>18376948</v>
      </c>
      <c r="B9477" s="0" t="s">
        <v>20336</v>
      </c>
      <c r="C9477" s="0" t="n">
        <v>189</v>
      </c>
      <c r="D9477" s="0" t="s">
        <v>20295</v>
      </c>
      <c r="E9477" s="0" t="s">
        <v>20337</v>
      </c>
      <c r="F9477" s="0" t="s">
        <v>20338</v>
      </c>
      <c r="G9477" s="0" t="s">
        <v>20339</v>
      </c>
      <c r="H9477" s="0" t="s">
        <v>20340</v>
      </c>
      <c r="I9477" s="0" t="s">
        <v>20190</v>
      </c>
      <c r="J9477" s="0" t="s">
        <v>47</v>
      </c>
      <c r="K9477" s="0" t="s">
        <v>47</v>
      </c>
      <c r="L9477" s="0" t="s">
        <v>47</v>
      </c>
      <c r="M9477" s="0" t="s">
        <v>47</v>
      </c>
      <c r="N9477" s="0" t="n">
        <v>4</v>
      </c>
      <c r="O9477" s="0" t="n">
        <v>153</v>
      </c>
      <c r="P9477" s="0" t="n">
        <v>400</v>
      </c>
      <c r="Q9477" s="0" t="n">
        <v>3.9</v>
      </c>
      <c r="R9477" s="0" t="str">
        <f aca="false">INDEX(Lookup!$B$4:$B$18,MATCH(C9477,Lookup!$A$4:$A$18,0))</f>
        <v>South Africa</v>
      </c>
      <c r="S9477" s="20" t="n">
        <f aca="false">INDEX(Lookup!$D$4:$D$18,MATCH(C9477,Lookup!$A$4:$A$18,0))</f>
        <v>0.055</v>
      </c>
      <c r="T9477" s="21" t="n">
        <f aca="false">ROUND(P9477*S9477,2)</f>
        <v>22</v>
      </c>
      <c r="U9477" s="21" t="n">
        <f aca="false">IF(T9477&lt;=10,1,IF(T9477&lt;=20,2,IF(T9477&lt;=30,3,IF(T9477&lt;=40,4,IF(T9477&lt;=50,5,IF(T9477&lt;=100,6,IF(T9477&lt;=250,7,8)))))))</f>
        <v>3</v>
      </c>
      <c r="V9477" s="21" t="n">
        <f aca="false">IF(AND(OR(Dashboard!$T$3="All",R9477=Dashboard!$T$3),OR(Dashboard!$T$4="All",D9477=Dashboard!$T$4)),1,0)</f>
        <v>1</v>
      </c>
      <c r="W9477" s="21" t="n">
        <f aca="false">IF(V9477=1,T9477+ROW()/10000000,0)</f>
        <v>22.0009477</v>
      </c>
    </row>
    <row r="9478" customFormat="false" ht="15" hidden="false" customHeight="false" outlineLevel="0" collapsed="false">
      <c r="A9478" s="0" t="n">
        <v>75104</v>
      </c>
      <c r="B9478" s="0" t="s">
        <v>20341</v>
      </c>
      <c r="C9478" s="0" t="n">
        <v>189</v>
      </c>
      <c r="D9478" s="0" t="s">
        <v>20295</v>
      </c>
      <c r="E9478" s="0" t="s">
        <v>20342</v>
      </c>
      <c r="F9478" s="0" t="s">
        <v>20343</v>
      </c>
      <c r="G9478" s="0" t="s">
        <v>20344</v>
      </c>
      <c r="H9478" s="0" t="s">
        <v>20345</v>
      </c>
      <c r="I9478" s="0" t="s">
        <v>20190</v>
      </c>
      <c r="J9478" s="0" t="s">
        <v>47</v>
      </c>
      <c r="K9478" s="0" t="s">
        <v>47</v>
      </c>
      <c r="L9478" s="0" t="s">
        <v>47</v>
      </c>
      <c r="M9478" s="0" t="s">
        <v>47</v>
      </c>
      <c r="N9478" s="0" t="n">
        <v>3</v>
      </c>
      <c r="O9478" s="0" t="n">
        <v>111</v>
      </c>
      <c r="P9478" s="0" t="n">
        <v>200</v>
      </c>
      <c r="Q9478" s="0" t="n">
        <v>3.4</v>
      </c>
      <c r="R9478" s="0" t="str">
        <f aca="false">INDEX(Lookup!$B$4:$B$18,MATCH(C9478,Lookup!$A$4:$A$18,0))</f>
        <v>South Africa</v>
      </c>
      <c r="S9478" s="20" t="n">
        <f aca="false">INDEX(Lookup!$D$4:$D$18,MATCH(C9478,Lookup!$A$4:$A$18,0))</f>
        <v>0.055</v>
      </c>
      <c r="T9478" s="21" t="n">
        <f aca="false">ROUND(P9478*S9478,2)</f>
        <v>11</v>
      </c>
      <c r="U9478" s="21" t="n">
        <f aca="false">IF(T9478&lt;=10,1,IF(T9478&lt;=20,2,IF(T9478&lt;=30,3,IF(T9478&lt;=40,4,IF(T9478&lt;=50,5,IF(T9478&lt;=100,6,IF(T9478&lt;=250,7,8)))))))</f>
        <v>2</v>
      </c>
      <c r="V9478" s="21" t="n">
        <f aca="false">IF(AND(OR(Dashboard!$T$3="All",R9478=Dashboard!$T$3),OR(Dashboard!$T$4="All",D9478=Dashboard!$T$4)),1,0)</f>
        <v>1</v>
      </c>
      <c r="W9478" s="21" t="n">
        <f aca="false">IF(V9478=1,T9478+ROW()/10000000,0)</f>
        <v>11.0009478</v>
      </c>
    </row>
    <row r="9479" customFormat="false" ht="15" hidden="false" customHeight="false" outlineLevel="0" collapsed="false">
      <c r="A9479" s="0" t="n">
        <v>75026</v>
      </c>
      <c r="B9479" s="0" t="s">
        <v>20346</v>
      </c>
      <c r="C9479" s="0" t="n">
        <v>189</v>
      </c>
      <c r="D9479" s="0" t="s">
        <v>20295</v>
      </c>
      <c r="E9479" s="0" t="s">
        <v>20347</v>
      </c>
      <c r="F9479" s="0" t="s">
        <v>20343</v>
      </c>
      <c r="G9479" s="0" t="s">
        <v>20344</v>
      </c>
      <c r="H9479" s="0" t="s">
        <v>20348</v>
      </c>
      <c r="I9479" s="0" t="s">
        <v>20190</v>
      </c>
      <c r="J9479" s="0" t="s">
        <v>47</v>
      </c>
      <c r="K9479" s="0" t="s">
        <v>47</v>
      </c>
      <c r="L9479" s="0" t="s">
        <v>47</v>
      </c>
      <c r="M9479" s="0" t="s">
        <v>47</v>
      </c>
      <c r="N9479" s="0" t="n">
        <v>4</v>
      </c>
      <c r="O9479" s="0" t="n">
        <v>235</v>
      </c>
      <c r="P9479" s="0" t="n">
        <v>410</v>
      </c>
      <c r="Q9479" s="0" t="n">
        <v>4</v>
      </c>
      <c r="R9479" s="0" t="str">
        <f aca="false">INDEX(Lookup!$B$4:$B$18,MATCH(C9479,Lookup!$A$4:$A$18,0))</f>
        <v>South Africa</v>
      </c>
      <c r="S9479" s="20" t="n">
        <f aca="false">INDEX(Lookup!$D$4:$D$18,MATCH(C9479,Lookup!$A$4:$A$18,0))</f>
        <v>0.055</v>
      </c>
      <c r="T9479" s="21" t="n">
        <f aca="false">ROUND(P9479*S9479,2)</f>
        <v>22.55</v>
      </c>
      <c r="U9479" s="21" t="n">
        <f aca="false">IF(T9479&lt;=10,1,IF(T9479&lt;=20,2,IF(T9479&lt;=30,3,IF(T9479&lt;=40,4,IF(T9479&lt;=50,5,IF(T9479&lt;=100,6,IF(T9479&lt;=250,7,8)))))))</f>
        <v>3</v>
      </c>
      <c r="V9479" s="21" t="n">
        <f aca="false">IF(AND(OR(Dashboard!$T$3="All",R9479=Dashboard!$T$3),OR(Dashboard!$T$4="All",D9479=Dashboard!$T$4)),1,0)</f>
        <v>1</v>
      </c>
      <c r="W9479" s="21" t="n">
        <f aca="false">IF(V9479=1,T9479+ROW()/10000000,0)</f>
        <v>22.5509479</v>
      </c>
    </row>
    <row r="9480" customFormat="false" ht="15" hidden="false" customHeight="false" outlineLevel="0" collapsed="false">
      <c r="A9480" s="0" t="n">
        <v>75576</v>
      </c>
      <c r="B9480" s="0" t="s">
        <v>20349</v>
      </c>
      <c r="C9480" s="0" t="n">
        <v>189</v>
      </c>
      <c r="D9480" s="0" t="s">
        <v>20295</v>
      </c>
      <c r="E9480" s="0" t="s">
        <v>20350</v>
      </c>
      <c r="F9480" s="0" t="s">
        <v>20351</v>
      </c>
      <c r="G9480" s="0" t="s">
        <v>20352</v>
      </c>
      <c r="H9480" s="0" t="s">
        <v>20353</v>
      </c>
      <c r="I9480" s="0" t="s">
        <v>20190</v>
      </c>
      <c r="J9480" s="0" t="s">
        <v>47</v>
      </c>
      <c r="K9480" s="0" t="s">
        <v>47</v>
      </c>
      <c r="L9480" s="0" t="s">
        <v>47</v>
      </c>
      <c r="M9480" s="0" t="s">
        <v>47</v>
      </c>
      <c r="N9480" s="0" t="n">
        <v>4</v>
      </c>
      <c r="O9480" s="0" t="n">
        <v>287</v>
      </c>
      <c r="P9480" s="0" t="n">
        <v>450</v>
      </c>
      <c r="Q9480" s="0" t="n">
        <v>4.5</v>
      </c>
      <c r="R9480" s="0" t="str">
        <f aca="false">INDEX(Lookup!$B$4:$B$18,MATCH(C9480,Lookup!$A$4:$A$18,0))</f>
        <v>South Africa</v>
      </c>
      <c r="S9480" s="20" t="n">
        <f aca="false">INDEX(Lookup!$D$4:$D$18,MATCH(C9480,Lookup!$A$4:$A$18,0))</f>
        <v>0.055</v>
      </c>
      <c r="T9480" s="21" t="n">
        <f aca="false">ROUND(P9480*S9480,2)</f>
        <v>24.75</v>
      </c>
      <c r="U9480" s="21" t="n">
        <f aca="false">IF(T9480&lt;=10,1,IF(T9480&lt;=20,2,IF(T9480&lt;=30,3,IF(T9480&lt;=40,4,IF(T9480&lt;=50,5,IF(T9480&lt;=100,6,IF(T9480&lt;=250,7,8)))))))</f>
        <v>3</v>
      </c>
      <c r="V9480" s="21" t="n">
        <f aca="false">IF(AND(OR(Dashboard!$T$3="All",R9480=Dashboard!$T$3),OR(Dashboard!$T$4="All",D9480=Dashboard!$T$4)),1,0)</f>
        <v>1</v>
      </c>
      <c r="W9480" s="21" t="n">
        <f aca="false">IF(V9480=1,T9480+ROW()/10000000,0)</f>
        <v>24.750948</v>
      </c>
    </row>
    <row r="9481" customFormat="false" ht="15" hidden="false" customHeight="false" outlineLevel="0" collapsed="false">
      <c r="A9481" s="0" t="n">
        <v>75764</v>
      </c>
      <c r="B9481" s="0" t="s">
        <v>20354</v>
      </c>
      <c r="C9481" s="0" t="n">
        <v>189</v>
      </c>
      <c r="D9481" s="0" t="s">
        <v>20295</v>
      </c>
      <c r="E9481" s="0" t="s">
        <v>20355</v>
      </c>
      <c r="F9481" s="0" t="s">
        <v>20351</v>
      </c>
      <c r="G9481" s="0" t="s">
        <v>20352</v>
      </c>
      <c r="H9481" s="0" t="s">
        <v>20356</v>
      </c>
      <c r="I9481" s="0" t="s">
        <v>20190</v>
      </c>
      <c r="J9481" s="0" t="s">
        <v>47</v>
      </c>
      <c r="K9481" s="0" t="s">
        <v>47</v>
      </c>
      <c r="L9481" s="0" t="s">
        <v>47</v>
      </c>
      <c r="M9481" s="0" t="s">
        <v>47</v>
      </c>
      <c r="N9481" s="0" t="n">
        <v>4</v>
      </c>
      <c r="O9481" s="0" t="n">
        <v>232</v>
      </c>
      <c r="P9481" s="0" t="n">
        <v>400</v>
      </c>
      <c r="Q9481" s="0" t="n">
        <v>4.1</v>
      </c>
      <c r="R9481" s="0" t="str">
        <f aca="false">INDEX(Lookup!$B$4:$B$18,MATCH(C9481,Lookup!$A$4:$A$18,0))</f>
        <v>South Africa</v>
      </c>
      <c r="S9481" s="20" t="n">
        <f aca="false">INDEX(Lookup!$D$4:$D$18,MATCH(C9481,Lookup!$A$4:$A$18,0))</f>
        <v>0.055</v>
      </c>
      <c r="T9481" s="21" t="n">
        <f aca="false">ROUND(P9481*S9481,2)</f>
        <v>22</v>
      </c>
      <c r="U9481" s="21" t="n">
        <f aca="false">IF(T9481&lt;=10,1,IF(T9481&lt;=20,2,IF(T9481&lt;=30,3,IF(T9481&lt;=40,4,IF(T9481&lt;=50,5,IF(T9481&lt;=100,6,IF(T9481&lt;=250,7,8)))))))</f>
        <v>3</v>
      </c>
      <c r="V9481" s="21" t="n">
        <f aca="false">IF(AND(OR(Dashboard!$T$3="All",R9481=Dashboard!$T$3),OR(Dashboard!$T$4="All",D9481=Dashboard!$T$4)),1,0)</f>
        <v>1</v>
      </c>
      <c r="W9481" s="21" t="n">
        <f aca="false">IF(V9481=1,T9481+ROW()/10000000,0)</f>
        <v>22.0009481</v>
      </c>
    </row>
    <row r="9482" customFormat="false" ht="15" hidden="false" customHeight="false" outlineLevel="0" collapsed="false">
      <c r="A9482" s="0" t="n">
        <v>75132</v>
      </c>
      <c r="B9482" s="0" t="s">
        <v>20357</v>
      </c>
      <c r="C9482" s="0" t="n">
        <v>189</v>
      </c>
      <c r="D9482" s="0" t="s">
        <v>20295</v>
      </c>
      <c r="E9482" s="0" t="s">
        <v>20358</v>
      </c>
      <c r="F9482" s="0" t="s">
        <v>20359</v>
      </c>
      <c r="G9482" s="0" t="s">
        <v>20360</v>
      </c>
      <c r="H9482" s="0" t="s">
        <v>20361</v>
      </c>
      <c r="I9482" s="0" t="s">
        <v>20190</v>
      </c>
      <c r="J9482" s="0" t="s">
        <v>47</v>
      </c>
      <c r="K9482" s="0" t="s">
        <v>47</v>
      </c>
      <c r="L9482" s="0" t="s">
        <v>47</v>
      </c>
      <c r="M9482" s="0" t="s">
        <v>47</v>
      </c>
      <c r="N9482" s="0" t="n">
        <v>3</v>
      </c>
      <c r="O9482" s="0" t="n">
        <v>158</v>
      </c>
      <c r="P9482" s="0" t="n">
        <v>250</v>
      </c>
      <c r="Q9482" s="0" t="n">
        <v>4</v>
      </c>
      <c r="R9482" s="0" t="str">
        <f aca="false">INDEX(Lookup!$B$4:$B$18,MATCH(C9482,Lookup!$A$4:$A$18,0))</f>
        <v>South Africa</v>
      </c>
      <c r="S9482" s="20" t="n">
        <f aca="false">INDEX(Lookup!$D$4:$D$18,MATCH(C9482,Lookup!$A$4:$A$18,0))</f>
        <v>0.055</v>
      </c>
      <c r="T9482" s="21" t="n">
        <f aca="false">ROUND(P9482*S9482,2)</f>
        <v>13.75</v>
      </c>
      <c r="U9482" s="21" t="n">
        <f aca="false">IF(T9482&lt;=10,1,IF(T9482&lt;=20,2,IF(T9482&lt;=30,3,IF(T9482&lt;=40,4,IF(T9482&lt;=50,5,IF(T9482&lt;=100,6,IF(T9482&lt;=250,7,8)))))))</f>
        <v>2</v>
      </c>
      <c r="V9482" s="21" t="n">
        <f aca="false">IF(AND(OR(Dashboard!$T$3="All",R9482=Dashboard!$T$3),OR(Dashboard!$T$4="All",D9482=Dashboard!$T$4)),1,0)</f>
        <v>1</v>
      </c>
      <c r="W9482" s="21" t="n">
        <f aca="false">IF(V9482=1,T9482+ROW()/10000000,0)</f>
        <v>13.7509482</v>
      </c>
    </row>
    <row r="9483" customFormat="false" ht="15" hidden="false" customHeight="false" outlineLevel="0" collapsed="false">
      <c r="A9483" s="0" t="n">
        <v>18289339</v>
      </c>
      <c r="B9483" s="0" t="s">
        <v>20362</v>
      </c>
      <c r="C9483" s="0" t="n">
        <v>189</v>
      </c>
      <c r="D9483" s="0" t="s">
        <v>20295</v>
      </c>
      <c r="E9483" s="0" t="s">
        <v>20363</v>
      </c>
      <c r="F9483" s="0" t="s">
        <v>20364</v>
      </c>
      <c r="G9483" s="0" t="s">
        <v>20365</v>
      </c>
      <c r="H9483" s="0" t="s">
        <v>20366</v>
      </c>
      <c r="I9483" s="0" t="s">
        <v>20190</v>
      </c>
      <c r="J9483" s="0" t="s">
        <v>47</v>
      </c>
      <c r="K9483" s="0" t="s">
        <v>47</v>
      </c>
      <c r="L9483" s="0" t="s">
        <v>47</v>
      </c>
      <c r="M9483" s="0" t="s">
        <v>47</v>
      </c>
      <c r="N9483" s="0" t="n">
        <v>3</v>
      </c>
      <c r="O9483" s="0" t="n">
        <v>97</v>
      </c>
      <c r="P9483" s="0" t="n">
        <v>285</v>
      </c>
      <c r="Q9483" s="0" t="n">
        <v>4.5</v>
      </c>
      <c r="R9483" s="0" t="str">
        <f aca="false">INDEX(Lookup!$B$4:$B$18,MATCH(C9483,Lookup!$A$4:$A$18,0))</f>
        <v>South Africa</v>
      </c>
      <c r="S9483" s="20" t="n">
        <f aca="false">INDEX(Lookup!$D$4:$D$18,MATCH(C9483,Lookup!$A$4:$A$18,0))</f>
        <v>0.055</v>
      </c>
      <c r="T9483" s="21" t="n">
        <f aca="false">ROUND(P9483*S9483,2)</f>
        <v>15.68</v>
      </c>
      <c r="U9483" s="21" t="n">
        <f aca="false">IF(T9483&lt;=10,1,IF(T9483&lt;=20,2,IF(T9483&lt;=30,3,IF(T9483&lt;=40,4,IF(T9483&lt;=50,5,IF(T9483&lt;=100,6,IF(T9483&lt;=250,7,8)))))))</f>
        <v>2</v>
      </c>
      <c r="V9483" s="21" t="n">
        <f aca="false">IF(AND(OR(Dashboard!$T$3="All",R9483=Dashboard!$T$3),OR(Dashboard!$T$4="All",D9483=Dashboard!$T$4)),1,0)</f>
        <v>1</v>
      </c>
      <c r="W9483" s="21" t="n">
        <f aca="false">IF(V9483=1,T9483+ROW()/10000000,0)</f>
        <v>15.6809483</v>
      </c>
    </row>
    <row r="9484" customFormat="false" ht="15" hidden="false" customHeight="false" outlineLevel="0" collapsed="false">
      <c r="A9484" s="0" t="n">
        <v>75683</v>
      </c>
      <c r="B9484" s="0" t="s">
        <v>20367</v>
      </c>
      <c r="C9484" s="0" t="n">
        <v>189</v>
      </c>
      <c r="D9484" s="0" t="s">
        <v>20295</v>
      </c>
      <c r="E9484" s="0" t="s">
        <v>20368</v>
      </c>
      <c r="F9484" s="0" t="s">
        <v>20364</v>
      </c>
      <c r="G9484" s="0" t="s">
        <v>20365</v>
      </c>
      <c r="H9484" s="0" t="s">
        <v>20369</v>
      </c>
      <c r="I9484" s="0" t="s">
        <v>20190</v>
      </c>
      <c r="J9484" s="0" t="s">
        <v>47</v>
      </c>
      <c r="K9484" s="0" t="s">
        <v>47</v>
      </c>
      <c r="L9484" s="0" t="s">
        <v>47</v>
      </c>
      <c r="M9484" s="0" t="s">
        <v>47</v>
      </c>
      <c r="N9484" s="0" t="n">
        <v>3</v>
      </c>
      <c r="O9484" s="0" t="n">
        <v>135</v>
      </c>
      <c r="P9484" s="0" t="n">
        <v>250</v>
      </c>
      <c r="Q9484" s="0" t="n">
        <v>3.9</v>
      </c>
      <c r="R9484" s="0" t="str">
        <f aca="false">INDEX(Lookup!$B$4:$B$18,MATCH(C9484,Lookup!$A$4:$A$18,0))</f>
        <v>South Africa</v>
      </c>
      <c r="S9484" s="20" t="n">
        <f aca="false">INDEX(Lookup!$D$4:$D$18,MATCH(C9484,Lookup!$A$4:$A$18,0))</f>
        <v>0.055</v>
      </c>
      <c r="T9484" s="21" t="n">
        <f aca="false">ROUND(P9484*S9484,2)</f>
        <v>13.75</v>
      </c>
      <c r="U9484" s="21" t="n">
        <f aca="false">IF(T9484&lt;=10,1,IF(T9484&lt;=20,2,IF(T9484&lt;=30,3,IF(T9484&lt;=40,4,IF(T9484&lt;=50,5,IF(T9484&lt;=100,6,IF(T9484&lt;=250,7,8)))))))</f>
        <v>2</v>
      </c>
      <c r="V9484" s="21" t="n">
        <f aca="false">IF(AND(OR(Dashboard!$T$3="All",R9484=Dashboard!$T$3),OR(Dashboard!$T$4="All",D9484=Dashboard!$T$4)),1,0)</f>
        <v>1</v>
      </c>
      <c r="W9484" s="21" t="n">
        <f aca="false">IF(V9484=1,T9484+ROW()/10000000,0)</f>
        <v>13.7509484</v>
      </c>
    </row>
    <row r="9485" customFormat="false" ht="15" hidden="false" customHeight="false" outlineLevel="0" collapsed="false">
      <c r="A9485" s="0" t="n">
        <v>18136493</v>
      </c>
      <c r="B9485" s="0" t="s">
        <v>20370</v>
      </c>
      <c r="C9485" s="0" t="n">
        <v>189</v>
      </c>
      <c r="D9485" s="0" t="s">
        <v>20295</v>
      </c>
      <c r="E9485" s="0" t="s">
        <v>20371</v>
      </c>
      <c r="F9485" s="0" t="s">
        <v>20364</v>
      </c>
      <c r="G9485" s="0" t="s">
        <v>20365</v>
      </c>
      <c r="H9485" s="0" t="s">
        <v>20372</v>
      </c>
      <c r="I9485" s="0" t="s">
        <v>20190</v>
      </c>
      <c r="J9485" s="0" t="s">
        <v>47</v>
      </c>
      <c r="K9485" s="0" t="s">
        <v>47</v>
      </c>
      <c r="L9485" s="0" t="s">
        <v>47</v>
      </c>
      <c r="M9485" s="0" t="s">
        <v>47</v>
      </c>
      <c r="N9485" s="0" t="n">
        <v>3</v>
      </c>
      <c r="O9485" s="0" t="n">
        <v>258</v>
      </c>
      <c r="P9485" s="0" t="n">
        <v>250</v>
      </c>
      <c r="Q9485" s="0" t="n">
        <v>4.1</v>
      </c>
      <c r="R9485" s="0" t="str">
        <f aca="false">INDEX(Lookup!$B$4:$B$18,MATCH(C9485,Lookup!$A$4:$A$18,0))</f>
        <v>South Africa</v>
      </c>
      <c r="S9485" s="20" t="n">
        <f aca="false">INDEX(Lookup!$D$4:$D$18,MATCH(C9485,Lookup!$A$4:$A$18,0))</f>
        <v>0.055</v>
      </c>
      <c r="T9485" s="21" t="n">
        <f aca="false">ROUND(P9485*S9485,2)</f>
        <v>13.75</v>
      </c>
      <c r="U9485" s="21" t="n">
        <f aca="false">IF(T9485&lt;=10,1,IF(T9485&lt;=20,2,IF(T9485&lt;=30,3,IF(T9485&lt;=40,4,IF(T9485&lt;=50,5,IF(T9485&lt;=100,6,IF(T9485&lt;=250,7,8)))))))</f>
        <v>2</v>
      </c>
      <c r="V9485" s="21" t="n">
        <f aca="false">IF(AND(OR(Dashboard!$T$3="All",R9485=Dashboard!$T$3),OR(Dashboard!$T$4="All",D9485=Dashboard!$T$4)),1,0)</f>
        <v>1</v>
      </c>
      <c r="W9485" s="21" t="n">
        <f aca="false">IF(V9485=1,T9485+ROW()/10000000,0)</f>
        <v>13.7509485</v>
      </c>
    </row>
    <row r="9486" customFormat="false" ht="15" hidden="false" customHeight="false" outlineLevel="0" collapsed="false">
      <c r="A9486" s="0" t="n">
        <v>75989</v>
      </c>
      <c r="B9486" s="0" t="s">
        <v>20373</v>
      </c>
      <c r="C9486" s="0" t="n">
        <v>189</v>
      </c>
      <c r="D9486" s="0" t="s">
        <v>20295</v>
      </c>
      <c r="E9486" s="0" t="s">
        <v>20374</v>
      </c>
      <c r="F9486" s="0" t="s">
        <v>20375</v>
      </c>
      <c r="G9486" s="0" t="s">
        <v>20376</v>
      </c>
      <c r="H9486" s="0" t="s">
        <v>332</v>
      </c>
      <c r="I9486" s="0" t="s">
        <v>20190</v>
      </c>
      <c r="J9486" s="0" t="s">
        <v>47</v>
      </c>
      <c r="K9486" s="0" t="s">
        <v>47</v>
      </c>
      <c r="L9486" s="0" t="s">
        <v>47</v>
      </c>
      <c r="M9486" s="0" t="s">
        <v>47</v>
      </c>
      <c r="N9486" s="0" t="n">
        <v>4</v>
      </c>
      <c r="O9486" s="0" t="n">
        <v>85</v>
      </c>
      <c r="P9486" s="0" t="n">
        <v>3210</v>
      </c>
      <c r="Q9486" s="0" t="n">
        <v>4.9</v>
      </c>
      <c r="R9486" s="0" t="str">
        <f aca="false">INDEX(Lookup!$B$4:$B$18,MATCH(C9486,Lookup!$A$4:$A$18,0))</f>
        <v>South Africa</v>
      </c>
      <c r="S9486" s="20" t="n">
        <f aca="false">INDEX(Lookup!$D$4:$D$18,MATCH(C9486,Lookup!$A$4:$A$18,0))</f>
        <v>0.055</v>
      </c>
      <c r="T9486" s="21" t="n">
        <f aca="false">ROUND(P9486*S9486,2)</f>
        <v>176.55</v>
      </c>
      <c r="U9486" s="21" t="n">
        <f aca="false">IF(T9486&lt;=10,1,IF(T9486&lt;=20,2,IF(T9486&lt;=30,3,IF(T9486&lt;=40,4,IF(T9486&lt;=50,5,IF(T9486&lt;=100,6,IF(T9486&lt;=250,7,8)))))))</f>
        <v>7</v>
      </c>
      <c r="V9486" s="21" t="n">
        <f aca="false">IF(AND(OR(Dashboard!$T$3="All",R9486=Dashboard!$T$3),OR(Dashboard!$T$4="All",D9486=Dashboard!$T$4)),1,0)</f>
        <v>1</v>
      </c>
      <c r="W9486" s="21" t="n">
        <f aca="false">IF(V9486=1,T9486+ROW()/10000000,0)</f>
        <v>176.5509486</v>
      </c>
    </row>
    <row r="9487" customFormat="false" ht="15" hidden="false" customHeight="false" outlineLevel="0" collapsed="false">
      <c r="A9487" s="0" t="n">
        <v>6502134</v>
      </c>
      <c r="B9487" s="0" t="s">
        <v>20377</v>
      </c>
      <c r="C9487" s="0" t="n">
        <v>189</v>
      </c>
      <c r="D9487" s="0" t="s">
        <v>20378</v>
      </c>
      <c r="E9487" s="0" t="s">
        <v>20379</v>
      </c>
      <c r="F9487" s="0" t="s">
        <v>20380</v>
      </c>
      <c r="G9487" s="0" t="s">
        <v>20381</v>
      </c>
      <c r="H9487" s="0" t="s">
        <v>153</v>
      </c>
      <c r="I9487" s="0" t="s">
        <v>20190</v>
      </c>
      <c r="J9487" s="0" t="s">
        <v>47</v>
      </c>
      <c r="K9487" s="0" t="s">
        <v>47</v>
      </c>
      <c r="L9487" s="0" t="s">
        <v>47</v>
      </c>
      <c r="M9487" s="0" t="s">
        <v>47</v>
      </c>
      <c r="N9487" s="0" t="n">
        <v>3</v>
      </c>
      <c r="O9487" s="0" t="n">
        <v>618</v>
      </c>
      <c r="P9487" s="0" t="n">
        <v>200</v>
      </c>
      <c r="Q9487" s="0" t="n">
        <v>4.3</v>
      </c>
      <c r="R9487" s="0" t="str">
        <f aca="false">INDEX(Lookup!$B$4:$B$18,MATCH(C9487,Lookup!$A$4:$A$18,0))</f>
        <v>South Africa</v>
      </c>
      <c r="S9487" s="20" t="n">
        <f aca="false">INDEX(Lookup!$D$4:$D$18,MATCH(C9487,Lookup!$A$4:$A$18,0))</f>
        <v>0.055</v>
      </c>
      <c r="T9487" s="21" t="n">
        <f aca="false">ROUND(P9487*S9487,2)</f>
        <v>11</v>
      </c>
      <c r="U9487" s="21" t="n">
        <f aca="false">IF(T9487&lt;=10,1,IF(T9487&lt;=20,2,IF(T9487&lt;=30,3,IF(T9487&lt;=40,4,IF(T9487&lt;=50,5,IF(T9487&lt;=100,6,IF(T9487&lt;=250,7,8)))))))</f>
        <v>2</v>
      </c>
      <c r="V9487" s="21" t="n">
        <f aca="false">IF(AND(OR(Dashboard!$T$3="All",R9487=Dashboard!$T$3),OR(Dashboard!$T$4="All",D9487=Dashboard!$T$4)),1,0)</f>
        <v>1</v>
      </c>
      <c r="W9487" s="21" t="n">
        <f aca="false">IF(V9487=1,T9487+ROW()/10000000,0)</f>
        <v>11.0009487</v>
      </c>
    </row>
    <row r="9488" customFormat="false" ht="15" hidden="false" customHeight="false" outlineLevel="0" collapsed="false">
      <c r="A9488" s="0" t="n">
        <v>18204217</v>
      </c>
      <c r="B9488" s="0" t="s">
        <v>20382</v>
      </c>
      <c r="C9488" s="0" t="n">
        <v>189</v>
      </c>
      <c r="D9488" s="0" t="s">
        <v>20383</v>
      </c>
      <c r="E9488" s="0" t="s">
        <v>20384</v>
      </c>
      <c r="F9488" s="0" t="s">
        <v>20385</v>
      </c>
      <c r="G9488" s="0" t="s">
        <v>20386</v>
      </c>
      <c r="H9488" s="0" t="s">
        <v>20387</v>
      </c>
      <c r="I9488" s="0" t="s">
        <v>20190</v>
      </c>
      <c r="J9488" s="0" t="s">
        <v>47</v>
      </c>
      <c r="K9488" s="0" t="s">
        <v>47</v>
      </c>
      <c r="L9488" s="0" t="s">
        <v>47</v>
      </c>
      <c r="M9488" s="0" t="s">
        <v>47</v>
      </c>
      <c r="N9488" s="0" t="n">
        <v>4</v>
      </c>
      <c r="O9488" s="0" t="n">
        <v>542</v>
      </c>
      <c r="P9488" s="0" t="n">
        <v>450</v>
      </c>
      <c r="Q9488" s="0" t="n">
        <v>4.8</v>
      </c>
      <c r="R9488" s="0" t="str">
        <f aca="false">INDEX(Lookup!$B$4:$B$18,MATCH(C9488,Lookup!$A$4:$A$18,0))</f>
        <v>South Africa</v>
      </c>
      <c r="S9488" s="20" t="n">
        <f aca="false">INDEX(Lookup!$D$4:$D$18,MATCH(C9488,Lookup!$A$4:$A$18,0))</f>
        <v>0.055</v>
      </c>
      <c r="T9488" s="21" t="n">
        <f aca="false">ROUND(P9488*S9488,2)</f>
        <v>24.75</v>
      </c>
      <c r="U9488" s="21" t="n">
        <f aca="false">IF(T9488&lt;=10,1,IF(T9488&lt;=20,2,IF(T9488&lt;=30,3,IF(T9488&lt;=40,4,IF(T9488&lt;=50,5,IF(T9488&lt;=100,6,IF(T9488&lt;=250,7,8)))))))</f>
        <v>3</v>
      </c>
      <c r="V9488" s="21" t="n">
        <f aca="false">IF(AND(OR(Dashboard!$T$3="All",R9488=Dashboard!$T$3),OR(Dashboard!$T$4="All",D9488=Dashboard!$T$4)),1,0)</f>
        <v>1</v>
      </c>
      <c r="W9488" s="21" t="n">
        <f aca="false">IF(V9488=1,T9488+ROW()/10000000,0)</f>
        <v>24.7509488</v>
      </c>
    </row>
    <row r="9489" customFormat="false" ht="15" hidden="false" customHeight="false" outlineLevel="0" collapsed="false">
      <c r="A9489" s="0" t="n">
        <v>6502852</v>
      </c>
      <c r="B9489" s="0" t="s">
        <v>20388</v>
      </c>
      <c r="C9489" s="0" t="n">
        <v>189</v>
      </c>
      <c r="D9489" s="0" t="s">
        <v>20383</v>
      </c>
      <c r="E9489" s="0" t="s">
        <v>20389</v>
      </c>
      <c r="F9489" s="0" t="s">
        <v>20385</v>
      </c>
      <c r="G9489" s="0" t="s">
        <v>20386</v>
      </c>
      <c r="H9489" s="0" t="s">
        <v>20390</v>
      </c>
      <c r="I9489" s="0" t="s">
        <v>20190</v>
      </c>
      <c r="J9489" s="0" t="s">
        <v>47</v>
      </c>
      <c r="K9489" s="0" t="s">
        <v>47</v>
      </c>
      <c r="L9489" s="0" t="s">
        <v>47</v>
      </c>
      <c r="M9489" s="0" t="s">
        <v>47</v>
      </c>
      <c r="N9489" s="0" t="n">
        <v>3</v>
      </c>
      <c r="O9489" s="0" t="n">
        <v>504</v>
      </c>
      <c r="P9489" s="0" t="n">
        <v>250</v>
      </c>
      <c r="Q9489" s="0" t="n">
        <v>4</v>
      </c>
      <c r="R9489" s="0" t="str">
        <f aca="false">INDEX(Lookup!$B$4:$B$18,MATCH(C9489,Lookup!$A$4:$A$18,0))</f>
        <v>South Africa</v>
      </c>
      <c r="S9489" s="20" t="n">
        <f aca="false">INDEX(Lookup!$D$4:$D$18,MATCH(C9489,Lookup!$A$4:$A$18,0))</f>
        <v>0.055</v>
      </c>
      <c r="T9489" s="21" t="n">
        <f aca="false">ROUND(P9489*S9489,2)</f>
        <v>13.75</v>
      </c>
      <c r="U9489" s="21" t="n">
        <f aca="false">IF(T9489&lt;=10,1,IF(T9489&lt;=20,2,IF(T9489&lt;=30,3,IF(T9489&lt;=40,4,IF(T9489&lt;=50,5,IF(T9489&lt;=100,6,IF(T9489&lt;=250,7,8)))))))</f>
        <v>2</v>
      </c>
      <c r="V9489" s="21" t="n">
        <f aca="false">IF(AND(OR(Dashboard!$T$3="All",R9489=Dashboard!$T$3),OR(Dashboard!$T$4="All",D9489=Dashboard!$T$4)),1,0)</f>
        <v>1</v>
      </c>
      <c r="W9489" s="21" t="n">
        <f aca="false">IF(V9489=1,T9489+ROW()/10000000,0)</f>
        <v>13.7509489</v>
      </c>
    </row>
    <row r="9490" customFormat="false" ht="15" hidden="false" customHeight="false" outlineLevel="0" collapsed="false">
      <c r="A9490" s="0" t="n">
        <v>6515339</v>
      </c>
      <c r="B9490" s="0" t="s">
        <v>20391</v>
      </c>
      <c r="C9490" s="0" t="n">
        <v>189</v>
      </c>
      <c r="D9490" s="0" t="s">
        <v>20383</v>
      </c>
      <c r="E9490" s="0" t="s">
        <v>20392</v>
      </c>
      <c r="F9490" s="0" t="s">
        <v>20393</v>
      </c>
      <c r="G9490" s="0" t="s">
        <v>20394</v>
      </c>
      <c r="H9490" s="0" t="s">
        <v>20395</v>
      </c>
      <c r="I9490" s="0" t="s">
        <v>20190</v>
      </c>
      <c r="J9490" s="0" t="s">
        <v>47</v>
      </c>
      <c r="K9490" s="0" t="s">
        <v>47</v>
      </c>
      <c r="L9490" s="0" t="s">
        <v>47</v>
      </c>
      <c r="M9490" s="0" t="s">
        <v>47</v>
      </c>
      <c r="N9490" s="0" t="n">
        <v>4</v>
      </c>
      <c r="O9490" s="0" t="n">
        <v>499</v>
      </c>
      <c r="P9490" s="0" t="n">
        <v>400</v>
      </c>
      <c r="Q9490" s="0" t="n">
        <v>4.4</v>
      </c>
      <c r="R9490" s="0" t="str">
        <f aca="false">INDEX(Lookup!$B$4:$B$18,MATCH(C9490,Lookup!$A$4:$A$18,0))</f>
        <v>South Africa</v>
      </c>
      <c r="S9490" s="20" t="n">
        <f aca="false">INDEX(Lookup!$D$4:$D$18,MATCH(C9490,Lookup!$A$4:$A$18,0))</f>
        <v>0.055</v>
      </c>
      <c r="T9490" s="21" t="n">
        <f aca="false">ROUND(P9490*S9490,2)</f>
        <v>22</v>
      </c>
      <c r="U9490" s="21" t="n">
        <f aca="false">IF(T9490&lt;=10,1,IF(T9490&lt;=20,2,IF(T9490&lt;=30,3,IF(T9490&lt;=40,4,IF(T9490&lt;=50,5,IF(T9490&lt;=100,6,IF(T9490&lt;=250,7,8)))))))</f>
        <v>3</v>
      </c>
      <c r="V9490" s="21" t="n">
        <f aca="false">IF(AND(OR(Dashboard!$T$3="All",R9490=Dashboard!$T$3),OR(Dashboard!$T$4="All",D9490=Dashboard!$T$4)),1,0)</f>
        <v>1</v>
      </c>
      <c r="W9490" s="21" t="n">
        <f aca="false">IF(V9490=1,T9490+ROW()/10000000,0)</f>
        <v>22.000949</v>
      </c>
    </row>
    <row r="9491" customFormat="false" ht="15" hidden="false" customHeight="false" outlineLevel="0" collapsed="false">
      <c r="A9491" s="0" t="n">
        <v>6502883</v>
      </c>
      <c r="B9491" s="0" t="s">
        <v>20396</v>
      </c>
      <c r="C9491" s="0" t="n">
        <v>189</v>
      </c>
      <c r="D9491" s="0" t="s">
        <v>20383</v>
      </c>
      <c r="E9491" s="0" t="s">
        <v>20397</v>
      </c>
      <c r="F9491" s="0" t="s">
        <v>20398</v>
      </c>
      <c r="G9491" s="0" t="s">
        <v>20399</v>
      </c>
      <c r="H9491" s="0" t="s">
        <v>394</v>
      </c>
      <c r="I9491" s="0" t="s">
        <v>20190</v>
      </c>
      <c r="J9491" s="0" t="s">
        <v>47</v>
      </c>
      <c r="K9491" s="0" t="s">
        <v>47</v>
      </c>
      <c r="L9491" s="0" t="s">
        <v>47</v>
      </c>
      <c r="M9491" s="0" t="s">
        <v>47</v>
      </c>
      <c r="N9491" s="0" t="n">
        <v>3</v>
      </c>
      <c r="O9491" s="0" t="n">
        <v>581</v>
      </c>
      <c r="P9491" s="0" t="n">
        <v>250</v>
      </c>
      <c r="Q9491" s="0" t="n">
        <v>4.2</v>
      </c>
      <c r="R9491" s="0" t="str">
        <f aca="false">INDEX(Lookup!$B$4:$B$18,MATCH(C9491,Lookup!$A$4:$A$18,0))</f>
        <v>South Africa</v>
      </c>
      <c r="S9491" s="20" t="n">
        <f aca="false">INDEX(Lookup!$D$4:$D$18,MATCH(C9491,Lookup!$A$4:$A$18,0))</f>
        <v>0.055</v>
      </c>
      <c r="T9491" s="21" t="n">
        <f aca="false">ROUND(P9491*S9491,2)</f>
        <v>13.75</v>
      </c>
      <c r="U9491" s="21" t="n">
        <f aca="false">IF(T9491&lt;=10,1,IF(T9491&lt;=20,2,IF(T9491&lt;=30,3,IF(T9491&lt;=40,4,IF(T9491&lt;=50,5,IF(T9491&lt;=100,6,IF(T9491&lt;=250,7,8)))))))</f>
        <v>2</v>
      </c>
      <c r="V9491" s="21" t="n">
        <f aca="false">IF(AND(OR(Dashboard!$T$3="All",R9491=Dashboard!$T$3),OR(Dashboard!$T$4="All",D9491=Dashboard!$T$4)),1,0)</f>
        <v>1</v>
      </c>
      <c r="W9491" s="21" t="n">
        <f aca="false">IF(V9491=1,T9491+ROW()/10000000,0)</f>
        <v>13.7509491</v>
      </c>
    </row>
    <row r="9492" customFormat="false" ht="15" hidden="false" customHeight="false" outlineLevel="0" collapsed="false">
      <c r="A9492" s="0" t="n">
        <v>6517568</v>
      </c>
      <c r="B9492" s="0" t="s">
        <v>19845</v>
      </c>
      <c r="C9492" s="0" t="n">
        <v>189</v>
      </c>
      <c r="D9492" s="0" t="s">
        <v>20383</v>
      </c>
      <c r="E9492" s="0" t="s">
        <v>20400</v>
      </c>
      <c r="F9492" s="0" t="s">
        <v>20401</v>
      </c>
      <c r="G9492" s="0" t="s">
        <v>20402</v>
      </c>
      <c r="H9492" s="0" t="s">
        <v>177</v>
      </c>
      <c r="I9492" s="0" t="s">
        <v>20190</v>
      </c>
      <c r="J9492" s="0" t="s">
        <v>47</v>
      </c>
      <c r="K9492" s="0" t="s">
        <v>47</v>
      </c>
      <c r="L9492" s="0" t="s">
        <v>47</v>
      </c>
      <c r="M9492" s="0" t="s">
        <v>47</v>
      </c>
      <c r="N9492" s="0" t="n">
        <v>4</v>
      </c>
      <c r="O9492" s="0" t="n">
        <v>251</v>
      </c>
      <c r="P9492" s="0" t="n">
        <v>400</v>
      </c>
      <c r="Q9492" s="0" t="n">
        <v>4.1</v>
      </c>
      <c r="R9492" s="0" t="str">
        <f aca="false">INDEX(Lookup!$B$4:$B$18,MATCH(C9492,Lookup!$A$4:$A$18,0))</f>
        <v>South Africa</v>
      </c>
      <c r="S9492" s="20" t="n">
        <f aca="false">INDEX(Lookup!$D$4:$D$18,MATCH(C9492,Lookup!$A$4:$A$18,0))</f>
        <v>0.055</v>
      </c>
      <c r="T9492" s="21" t="n">
        <f aca="false">ROUND(P9492*S9492,2)</f>
        <v>22</v>
      </c>
      <c r="U9492" s="21" t="n">
        <f aca="false">IF(T9492&lt;=10,1,IF(T9492&lt;=20,2,IF(T9492&lt;=30,3,IF(T9492&lt;=40,4,IF(T9492&lt;=50,5,IF(T9492&lt;=100,6,IF(T9492&lt;=250,7,8)))))))</f>
        <v>3</v>
      </c>
      <c r="V9492" s="21" t="n">
        <f aca="false">IF(AND(OR(Dashboard!$T$3="All",R9492=Dashboard!$T$3),OR(Dashboard!$T$4="All",D9492=Dashboard!$T$4)),1,0)</f>
        <v>1</v>
      </c>
      <c r="W9492" s="21" t="n">
        <f aca="false">IF(V9492=1,T9492+ROW()/10000000,0)</f>
        <v>22.0009492</v>
      </c>
    </row>
    <row r="9493" customFormat="false" ht="15" hidden="false" customHeight="false" outlineLevel="0" collapsed="false">
      <c r="A9493" s="0" t="n">
        <v>6516831</v>
      </c>
      <c r="B9493" s="0" t="s">
        <v>20403</v>
      </c>
      <c r="C9493" s="0" t="n">
        <v>189</v>
      </c>
      <c r="D9493" s="0" t="s">
        <v>20383</v>
      </c>
      <c r="E9493" s="0" t="s">
        <v>20404</v>
      </c>
      <c r="F9493" s="0" t="s">
        <v>20405</v>
      </c>
      <c r="G9493" s="0" t="s">
        <v>20406</v>
      </c>
      <c r="H9493" s="0" t="s">
        <v>20407</v>
      </c>
      <c r="I9493" s="0" t="s">
        <v>20190</v>
      </c>
      <c r="J9493" s="0" t="s">
        <v>47</v>
      </c>
      <c r="K9493" s="0" t="s">
        <v>47</v>
      </c>
      <c r="L9493" s="0" t="s">
        <v>47</v>
      </c>
      <c r="M9493" s="0" t="s">
        <v>47</v>
      </c>
      <c r="N9493" s="0" t="n">
        <v>4</v>
      </c>
      <c r="O9493" s="0" t="n">
        <v>430</v>
      </c>
      <c r="P9493" s="0" t="n">
        <v>400</v>
      </c>
      <c r="Q9493" s="0" t="n">
        <v>4.3</v>
      </c>
      <c r="R9493" s="0" t="str">
        <f aca="false">INDEX(Lookup!$B$4:$B$18,MATCH(C9493,Lookup!$A$4:$A$18,0))</f>
        <v>South Africa</v>
      </c>
      <c r="S9493" s="20" t="n">
        <f aca="false">INDEX(Lookup!$D$4:$D$18,MATCH(C9493,Lookup!$A$4:$A$18,0))</f>
        <v>0.055</v>
      </c>
      <c r="T9493" s="21" t="n">
        <f aca="false">ROUND(P9493*S9493,2)</f>
        <v>22</v>
      </c>
      <c r="U9493" s="21" t="n">
        <f aca="false">IF(T9493&lt;=10,1,IF(T9493&lt;=20,2,IF(T9493&lt;=30,3,IF(T9493&lt;=40,4,IF(T9493&lt;=50,5,IF(T9493&lt;=100,6,IF(T9493&lt;=250,7,8)))))))</f>
        <v>3</v>
      </c>
      <c r="V9493" s="21" t="n">
        <f aca="false">IF(AND(OR(Dashboard!$T$3="All",R9493=Dashboard!$T$3),OR(Dashboard!$T$4="All",D9493=Dashboard!$T$4)),1,0)</f>
        <v>1</v>
      </c>
      <c r="W9493" s="21" t="n">
        <f aca="false">IF(V9493=1,T9493+ROW()/10000000,0)</f>
        <v>22.0009493</v>
      </c>
    </row>
    <row r="9494" customFormat="false" ht="15" hidden="false" customHeight="false" outlineLevel="0" collapsed="false">
      <c r="A9494" s="0" t="n">
        <v>6501141</v>
      </c>
      <c r="B9494" s="0" t="s">
        <v>20408</v>
      </c>
      <c r="C9494" s="0" t="n">
        <v>189</v>
      </c>
      <c r="D9494" s="0" t="s">
        <v>20383</v>
      </c>
      <c r="E9494" s="0" t="s">
        <v>20409</v>
      </c>
      <c r="F9494" s="0" t="s">
        <v>20410</v>
      </c>
      <c r="G9494" s="0" t="s">
        <v>20411</v>
      </c>
      <c r="H9494" s="0" t="s">
        <v>20412</v>
      </c>
      <c r="I9494" s="0" t="s">
        <v>20190</v>
      </c>
      <c r="J9494" s="0" t="s">
        <v>47</v>
      </c>
      <c r="K9494" s="0" t="s">
        <v>47</v>
      </c>
      <c r="L9494" s="0" t="s">
        <v>47</v>
      </c>
      <c r="M9494" s="0" t="s">
        <v>47</v>
      </c>
      <c r="N9494" s="0" t="n">
        <v>4</v>
      </c>
      <c r="O9494" s="0" t="n">
        <v>892</v>
      </c>
      <c r="P9494" s="0" t="n">
        <v>545</v>
      </c>
      <c r="Q9494" s="0" t="n">
        <v>4.6</v>
      </c>
      <c r="R9494" s="0" t="str">
        <f aca="false">INDEX(Lookup!$B$4:$B$18,MATCH(C9494,Lookup!$A$4:$A$18,0))</f>
        <v>South Africa</v>
      </c>
      <c r="S9494" s="20" t="n">
        <f aca="false">INDEX(Lookup!$D$4:$D$18,MATCH(C9494,Lookup!$A$4:$A$18,0))</f>
        <v>0.055</v>
      </c>
      <c r="T9494" s="21" t="n">
        <f aca="false">ROUND(P9494*S9494,2)</f>
        <v>29.98</v>
      </c>
      <c r="U9494" s="21" t="n">
        <f aca="false">IF(T9494&lt;=10,1,IF(T9494&lt;=20,2,IF(T9494&lt;=30,3,IF(T9494&lt;=40,4,IF(T9494&lt;=50,5,IF(T9494&lt;=100,6,IF(T9494&lt;=250,7,8)))))))</f>
        <v>3</v>
      </c>
      <c r="V9494" s="21" t="n">
        <f aca="false">IF(AND(OR(Dashboard!$T$3="All",R9494=Dashboard!$T$3),OR(Dashboard!$T$4="All",D9494=Dashboard!$T$4)),1,0)</f>
        <v>1</v>
      </c>
      <c r="W9494" s="21" t="n">
        <f aca="false">IF(V9494=1,T9494+ROW()/10000000,0)</f>
        <v>29.9809494</v>
      </c>
    </row>
    <row r="9495" customFormat="false" ht="15" hidden="false" customHeight="false" outlineLevel="0" collapsed="false">
      <c r="A9495" s="0" t="n">
        <v>6516432</v>
      </c>
      <c r="B9495" s="0" t="s">
        <v>20413</v>
      </c>
      <c r="C9495" s="0" t="n">
        <v>189</v>
      </c>
      <c r="D9495" s="0" t="s">
        <v>20383</v>
      </c>
      <c r="E9495" s="0" t="s">
        <v>20414</v>
      </c>
      <c r="F9495" s="0" t="s">
        <v>20415</v>
      </c>
      <c r="G9495" s="0" t="s">
        <v>20416</v>
      </c>
      <c r="H9495" s="0" t="s">
        <v>394</v>
      </c>
      <c r="I9495" s="0" t="s">
        <v>20190</v>
      </c>
      <c r="J9495" s="0" t="s">
        <v>47</v>
      </c>
      <c r="K9495" s="0" t="s">
        <v>47</v>
      </c>
      <c r="L9495" s="0" t="s">
        <v>47</v>
      </c>
      <c r="M9495" s="0" t="s">
        <v>47</v>
      </c>
      <c r="N9495" s="0" t="n">
        <v>4</v>
      </c>
      <c r="O9495" s="0" t="n">
        <v>488</v>
      </c>
      <c r="P9495" s="0" t="n">
        <v>330</v>
      </c>
      <c r="Q9495" s="0" t="n">
        <v>4.3</v>
      </c>
      <c r="R9495" s="0" t="str">
        <f aca="false">INDEX(Lookup!$B$4:$B$18,MATCH(C9495,Lookup!$A$4:$A$18,0))</f>
        <v>South Africa</v>
      </c>
      <c r="S9495" s="20" t="n">
        <f aca="false">INDEX(Lookup!$D$4:$D$18,MATCH(C9495,Lookup!$A$4:$A$18,0))</f>
        <v>0.055</v>
      </c>
      <c r="T9495" s="21" t="n">
        <f aca="false">ROUND(P9495*S9495,2)</f>
        <v>18.15</v>
      </c>
      <c r="U9495" s="21" t="n">
        <f aca="false">IF(T9495&lt;=10,1,IF(T9495&lt;=20,2,IF(T9495&lt;=30,3,IF(T9495&lt;=40,4,IF(T9495&lt;=50,5,IF(T9495&lt;=100,6,IF(T9495&lt;=250,7,8)))))))</f>
        <v>2</v>
      </c>
      <c r="V9495" s="21" t="n">
        <f aca="false">IF(AND(OR(Dashboard!$T$3="All",R9495=Dashboard!$T$3),OR(Dashboard!$T$4="All",D9495=Dashboard!$T$4)),1,0)</f>
        <v>1</v>
      </c>
      <c r="W9495" s="21" t="n">
        <f aca="false">IF(V9495=1,T9495+ROW()/10000000,0)</f>
        <v>18.1509495</v>
      </c>
    </row>
    <row r="9496" customFormat="false" ht="15" hidden="false" customHeight="false" outlineLevel="0" collapsed="false">
      <c r="A9496" s="0" t="n">
        <v>6517404</v>
      </c>
      <c r="B9496" s="0" t="s">
        <v>20417</v>
      </c>
      <c r="C9496" s="0" t="n">
        <v>189</v>
      </c>
      <c r="D9496" s="0" t="s">
        <v>20383</v>
      </c>
      <c r="E9496" s="0" t="s">
        <v>20414</v>
      </c>
      <c r="F9496" s="0" t="s">
        <v>20415</v>
      </c>
      <c r="G9496" s="0" t="s">
        <v>20416</v>
      </c>
      <c r="H9496" s="0" t="s">
        <v>540</v>
      </c>
      <c r="I9496" s="0" t="s">
        <v>20190</v>
      </c>
      <c r="J9496" s="0" t="s">
        <v>47</v>
      </c>
      <c r="K9496" s="0" t="s">
        <v>47</v>
      </c>
      <c r="L9496" s="0" t="s">
        <v>47</v>
      </c>
      <c r="M9496" s="0" t="s">
        <v>47</v>
      </c>
      <c r="N9496" s="0" t="n">
        <v>4</v>
      </c>
      <c r="O9496" s="0" t="n">
        <v>90</v>
      </c>
      <c r="P9496" s="0" t="n">
        <v>300</v>
      </c>
      <c r="Q9496" s="0" t="n">
        <v>4.4</v>
      </c>
      <c r="R9496" s="0" t="str">
        <f aca="false">INDEX(Lookup!$B$4:$B$18,MATCH(C9496,Lookup!$A$4:$A$18,0))</f>
        <v>South Africa</v>
      </c>
      <c r="S9496" s="20" t="n">
        <f aca="false">INDEX(Lookup!$D$4:$D$18,MATCH(C9496,Lookup!$A$4:$A$18,0))</f>
        <v>0.055</v>
      </c>
      <c r="T9496" s="21" t="n">
        <f aca="false">ROUND(P9496*S9496,2)</f>
        <v>16.5</v>
      </c>
      <c r="U9496" s="21" t="n">
        <f aca="false">IF(T9496&lt;=10,1,IF(T9496&lt;=20,2,IF(T9496&lt;=30,3,IF(T9496&lt;=40,4,IF(T9496&lt;=50,5,IF(T9496&lt;=100,6,IF(T9496&lt;=250,7,8)))))))</f>
        <v>2</v>
      </c>
      <c r="V9496" s="21" t="n">
        <f aca="false">IF(AND(OR(Dashboard!$T$3="All",R9496=Dashboard!$T$3),OR(Dashboard!$T$4="All",D9496=Dashboard!$T$4)),1,0)</f>
        <v>1</v>
      </c>
      <c r="W9496" s="21" t="n">
        <f aca="false">IF(V9496=1,T9496+ROW()/10000000,0)</f>
        <v>16.5009496</v>
      </c>
    </row>
    <row r="9497" customFormat="false" ht="15" hidden="false" customHeight="false" outlineLevel="0" collapsed="false">
      <c r="A9497" s="0" t="n">
        <v>6515135</v>
      </c>
      <c r="B9497" s="0" t="s">
        <v>20418</v>
      </c>
      <c r="C9497" s="0" t="n">
        <v>189</v>
      </c>
      <c r="D9497" s="0" t="s">
        <v>20383</v>
      </c>
      <c r="E9497" s="0" t="s">
        <v>20419</v>
      </c>
      <c r="F9497" s="0" t="s">
        <v>20420</v>
      </c>
      <c r="G9497" s="0" t="s">
        <v>20421</v>
      </c>
      <c r="H9497" s="0" t="s">
        <v>3520</v>
      </c>
      <c r="I9497" s="0" t="s">
        <v>20190</v>
      </c>
      <c r="J9497" s="0" t="s">
        <v>47</v>
      </c>
      <c r="K9497" s="0" t="s">
        <v>47</v>
      </c>
      <c r="L9497" s="0" t="s">
        <v>47</v>
      </c>
      <c r="M9497" s="0" t="s">
        <v>47</v>
      </c>
      <c r="N9497" s="0" t="n">
        <v>4</v>
      </c>
      <c r="O9497" s="0" t="n">
        <v>743</v>
      </c>
      <c r="P9497" s="0" t="n">
        <v>450</v>
      </c>
      <c r="Q9497" s="0" t="n">
        <v>4.4</v>
      </c>
      <c r="R9497" s="0" t="str">
        <f aca="false">INDEX(Lookup!$B$4:$B$18,MATCH(C9497,Lookup!$A$4:$A$18,0))</f>
        <v>South Africa</v>
      </c>
      <c r="S9497" s="20" t="n">
        <f aca="false">INDEX(Lookup!$D$4:$D$18,MATCH(C9497,Lookup!$A$4:$A$18,0))</f>
        <v>0.055</v>
      </c>
      <c r="T9497" s="21" t="n">
        <f aca="false">ROUND(P9497*S9497,2)</f>
        <v>24.75</v>
      </c>
      <c r="U9497" s="21" t="n">
        <f aca="false">IF(T9497&lt;=10,1,IF(T9497&lt;=20,2,IF(T9497&lt;=30,3,IF(T9497&lt;=40,4,IF(T9497&lt;=50,5,IF(T9497&lt;=100,6,IF(T9497&lt;=250,7,8)))))))</f>
        <v>3</v>
      </c>
      <c r="V9497" s="21" t="n">
        <f aca="false">IF(AND(OR(Dashboard!$T$3="All",R9497=Dashboard!$T$3),OR(Dashboard!$T$4="All",D9497=Dashboard!$T$4)),1,0)</f>
        <v>1</v>
      </c>
      <c r="W9497" s="21" t="n">
        <f aca="false">IF(V9497=1,T9497+ROW()/10000000,0)</f>
        <v>24.7509497</v>
      </c>
    </row>
    <row r="9498" customFormat="false" ht="15" hidden="false" customHeight="false" outlineLevel="0" collapsed="false">
      <c r="A9498" s="0" t="n">
        <v>6502857</v>
      </c>
      <c r="B9498" s="0" t="s">
        <v>20422</v>
      </c>
      <c r="C9498" s="0" t="n">
        <v>189</v>
      </c>
      <c r="D9498" s="0" t="s">
        <v>20383</v>
      </c>
      <c r="E9498" s="0" t="s">
        <v>20423</v>
      </c>
      <c r="F9498" s="0" t="s">
        <v>20424</v>
      </c>
      <c r="G9498" s="0" t="s">
        <v>20425</v>
      </c>
      <c r="H9498" s="0" t="s">
        <v>120</v>
      </c>
      <c r="I9498" s="0" t="s">
        <v>20190</v>
      </c>
      <c r="J9498" s="0" t="s">
        <v>47</v>
      </c>
      <c r="K9498" s="0" t="s">
        <v>47</v>
      </c>
      <c r="L9498" s="0" t="s">
        <v>47</v>
      </c>
      <c r="M9498" s="0" t="s">
        <v>47</v>
      </c>
      <c r="N9498" s="0" t="n">
        <v>4</v>
      </c>
      <c r="O9498" s="0" t="n">
        <v>390</v>
      </c>
      <c r="P9498" s="0" t="n">
        <v>360</v>
      </c>
      <c r="Q9498" s="0" t="n">
        <v>3.8</v>
      </c>
      <c r="R9498" s="0" t="str">
        <f aca="false">INDEX(Lookup!$B$4:$B$18,MATCH(C9498,Lookup!$A$4:$A$18,0))</f>
        <v>South Africa</v>
      </c>
      <c r="S9498" s="20" t="n">
        <f aca="false">INDEX(Lookup!$D$4:$D$18,MATCH(C9498,Lookup!$A$4:$A$18,0))</f>
        <v>0.055</v>
      </c>
      <c r="T9498" s="21" t="n">
        <f aca="false">ROUND(P9498*S9498,2)</f>
        <v>19.8</v>
      </c>
      <c r="U9498" s="21" t="n">
        <f aca="false">IF(T9498&lt;=10,1,IF(T9498&lt;=20,2,IF(T9498&lt;=30,3,IF(T9498&lt;=40,4,IF(T9498&lt;=50,5,IF(T9498&lt;=100,6,IF(T9498&lt;=250,7,8)))))))</f>
        <v>2</v>
      </c>
      <c r="V9498" s="21" t="n">
        <f aca="false">IF(AND(OR(Dashboard!$T$3="All",R9498=Dashboard!$T$3),OR(Dashboard!$T$4="All",D9498=Dashboard!$T$4)),1,0)</f>
        <v>1</v>
      </c>
      <c r="W9498" s="21" t="n">
        <f aca="false">IF(V9498=1,T9498+ROW()/10000000,0)</f>
        <v>19.8009498</v>
      </c>
    </row>
    <row r="9499" customFormat="false" ht="15" hidden="false" customHeight="false" outlineLevel="0" collapsed="false">
      <c r="A9499" s="0" t="n">
        <v>5800557</v>
      </c>
      <c r="B9499" s="0" t="s">
        <v>20426</v>
      </c>
      <c r="C9499" s="0" t="n">
        <v>191</v>
      </c>
      <c r="D9499" s="0" t="s">
        <v>20427</v>
      </c>
      <c r="E9499" s="0" t="s">
        <v>20428</v>
      </c>
      <c r="F9499" s="0" t="s">
        <v>20429</v>
      </c>
      <c r="G9499" s="0" t="s">
        <v>20430</v>
      </c>
      <c r="H9499" s="0" t="s">
        <v>69</v>
      </c>
      <c r="I9499" s="0" t="s">
        <v>20431</v>
      </c>
      <c r="J9499" s="0" t="s">
        <v>47</v>
      </c>
      <c r="K9499" s="0" t="s">
        <v>47</v>
      </c>
      <c r="L9499" s="0" t="s">
        <v>47</v>
      </c>
      <c r="M9499" s="0" t="s">
        <v>47</v>
      </c>
      <c r="N9499" s="0" t="n">
        <v>3</v>
      </c>
      <c r="O9499" s="0" t="n">
        <v>118</v>
      </c>
      <c r="P9499" s="0" t="n">
        <v>2000</v>
      </c>
      <c r="Q9499" s="0" t="n">
        <v>3.4</v>
      </c>
      <c r="R9499" s="0" t="str">
        <f aca="false">INDEX(Lookup!$B$4:$B$18,MATCH(C9499,Lookup!$A$4:$A$18,0))</f>
        <v>Sri Lanka</v>
      </c>
      <c r="S9499" s="20" t="n">
        <f aca="false">INDEX(Lookup!$D$4:$D$18,MATCH(C9499,Lookup!$A$4:$A$18,0))</f>
        <v>0.0033</v>
      </c>
      <c r="T9499" s="21" t="n">
        <f aca="false">ROUND(P9499*S9499,2)</f>
        <v>6.6</v>
      </c>
      <c r="U9499" s="21" t="n">
        <f aca="false">IF(T9499&lt;=10,1,IF(T9499&lt;=20,2,IF(T9499&lt;=30,3,IF(T9499&lt;=40,4,IF(T9499&lt;=50,5,IF(T9499&lt;=100,6,IF(T9499&lt;=250,7,8)))))))</f>
        <v>1</v>
      </c>
      <c r="V9499" s="21" t="n">
        <f aca="false">IF(AND(OR(Dashboard!$T$3="All",R9499=Dashboard!$T$3),OR(Dashboard!$T$4="All",D9499=Dashboard!$T$4)),1,0)</f>
        <v>1</v>
      </c>
      <c r="W9499" s="21" t="n">
        <f aca="false">IF(V9499=1,T9499+ROW()/10000000,0)</f>
        <v>6.6009499</v>
      </c>
    </row>
    <row r="9500" customFormat="false" ht="15" hidden="false" customHeight="false" outlineLevel="0" collapsed="false">
      <c r="A9500" s="0" t="n">
        <v>5800634</v>
      </c>
      <c r="B9500" s="0" t="s">
        <v>20432</v>
      </c>
      <c r="C9500" s="0" t="n">
        <v>191</v>
      </c>
      <c r="D9500" s="0" t="s">
        <v>20427</v>
      </c>
      <c r="E9500" s="0" t="s">
        <v>20433</v>
      </c>
      <c r="F9500" s="0" t="s">
        <v>20429</v>
      </c>
      <c r="G9500" s="0" t="s">
        <v>20430</v>
      </c>
      <c r="H9500" s="0" t="s">
        <v>20434</v>
      </c>
      <c r="I9500" s="0" t="s">
        <v>20431</v>
      </c>
      <c r="J9500" s="0" t="s">
        <v>47</v>
      </c>
      <c r="K9500" s="0" t="s">
        <v>47</v>
      </c>
      <c r="L9500" s="0" t="s">
        <v>47</v>
      </c>
      <c r="M9500" s="0" t="s">
        <v>47</v>
      </c>
      <c r="N9500" s="0" t="n">
        <v>2</v>
      </c>
      <c r="O9500" s="0" t="n">
        <v>240</v>
      </c>
      <c r="P9500" s="0" t="n">
        <v>1800</v>
      </c>
      <c r="Q9500" s="0" t="n">
        <v>2.4</v>
      </c>
      <c r="R9500" s="0" t="str">
        <f aca="false">INDEX(Lookup!$B$4:$B$18,MATCH(C9500,Lookup!$A$4:$A$18,0))</f>
        <v>Sri Lanka</v>
      </c>
      <c r="S9500" s="20" t="n">
        <f aca="false">INDEX(Lookup!$D$4:$D$18,MATCH(C9500,Lookup!$A$4:$A$18,0))</f>
        <v>0.0033</v>
      </c>
      <c r="T9500" s="21" t="n">
        <f aca="false">ROUND(P9500*S9500,2)</f>
        <v>5.94</v>
      </c>
      <c r="U9500" s="21" t="n">
        <f aca="false">IF(T9500&lt;=10,1,IF(T9500&lt;=20,2,IF(T9500&lt;=30,3,IF(T9500&lt;=40,4,IF(T9500&lt;=50,5,IF(T9500&lt;=100,6,IF(T9500&lt;=250,7,8)))))))</f>
        <v>1</v>
      </c>
      <c r="V9500" s="21" t="n">
        <f aca="false">IF(AND(OR(Dashboard!$T$3="All",R9500=Dashboard!$T$3),OR(Dashboard!$T$4="All",D9500=Dashboard!$T$4)),1,0)</f>
        <v>1</v>
      </c>
      <c r="W9500" s="21" t="n">
        <f aca="false">IF(V9500=1,T9500+ROW()/10000000,0)</f>
        <v>5.94095</v>
      </c>
    </row>
    <row r="9501" customFormat="false" ht="15" hidden="false" customHeight="false" outlineLevel="0" collapsed="false">
      <c r="A9501" s="0" t="n">
        <v>5800567</v>
      </c>
      <c r="B9501" s="0" t="s">
        <v>20435</v>
      </c>
      <c r="C9501" s="0" t="n">
        <v>191</v>
      </c>
      <c r="D9501" s="0" t="s">
        <v>20427</v>
      </c>
      <c r="E9501" s="0" t="s">
        <v>20436</v>
      </c>
      <c r="F9501" s="0" t="s">
        <v>20437</v>
      </c>
      <c r="G9501" s="0" t="s">
        <v>20438</v>
      </c>
      <c r="H9501" s="0" t="s">
        <v>20439</v>
      </c>
      <c r="I9501" s="0" t="s">
        <v>20431</v>
      </c>
      <c r="J9501" s="0" t="s">
        <v>47</v>
      </c>
      <c r="K9501" s="0" t="s">
        <v>47</v>
      </c>
      <c r="L9501" s="0" t="s">
        <v>47</v>
      </c>
      <c r="M9501" s="0" t="s">
        <v>47</v>
      </c>
      <c r="N9501" s="0" t="n">
        <v>3</v>
      </c>
      <c r="O9501" s="0" t="n">
        <v>157</v>
      </c>
      <c r="P9501" s="0" t="n">
        <v>2500</v>
      </c>
      <c r="Q9501" s="0" t="n">
        <v>3.7</v>
      </c>
      <c r="R9501" s="0" t="str">
        <f aca="false">INDEX(Lookup!$B$4:$B$18,MATCH(C9501,Lookup!$A$4:$A$18,0))</f>
        <v>Sri Lanka</v>
      </c>
      <c r="S9501" s="20" t="n">
        <f aca="false">INDEX(Lookup!$D$4:$D$18,MATCH(C9501,Lookup!$A$4:$A$18,0))</f>
        <v>0.0033</v>
      </c>
      <c r="T9501" s="21" t="n">
        <f aca="false">ROUND(P9501*S9501,2)</f>
        <v>8.25</v>
      </c>
      <c r="U9501" s="21" t="n">
        <f aca="false">IF(T9501&lt;=10,1,IF(T9501&lt;=20,2,IF(T9501&lt;=30,3,IF(T9501&lt;=40,4,IF(T9501&lt;=50,5,IF(T9501&lt;=100,6,IF(T9501&lt;=250,7,8)))))))</f>
        <v>1</v>
      </c>
      <c r="V9501" s="21" t="n">
        <f aca="false">IF(AND(OR(Dashboard!$T$3="All",R9501=Dashboard!$T$3),OR(Dashboard!$T$4="All",D9501=Dashboard!$T$4)),1,0)</f>
        <v>1</v>
      </c>
      <c r="W9501" s="21" t="n">
        <f aca="false">IF(V9501=1,T9501+ROW()/10000000,0)</f>
        <v>8.2509501</v>
      </c>
    </row>
    <row r="9502" customFormat="false" ht="15" hidden="false" customHeight="false" outlineLevel="0" collapsed="false">
      <c r="A9502" s="0" t="n">
        <v>5800891</v>
      </c>
      <c r="B9502" s="0" t="s">
        <v>20440</v>
      </c>
      <c r="C9502" s="0" t="n">
        <v>191</v>
      </c>
      <c r="D9502" s="0" t="s">
        <v>20427</v>
      </c>
      <c r="E9502" s="0" t="s">
        <v>20441</v>
      </c>
      <c r="F9502" s="0" t="s">
        <v>20437</v>
      </c>
      <c r="G9502" s="0" t="s">
        <v>20438</v>
      </c>
      <c r="H9502" s="0" t="s">
        <v>2251</v>
      </c>
      <c r="I9502" s="0" t="s">
        <v>20431</v>
      </c>
      <c r="J9502" s="0" t="s">
        <v>47</v>
      </c>
      <c r="K9502" s="0" t="s">
        <v>47</v>
      </c>
      <c r="L9502" s="0" t="s">
        <v>47</v>
      </c>
      <c r="M9502" s="0" t="s">
        <v>47</v>
      </c>
      <c r="N9502" s="0" t="n">
        <v>3</v>
      </c>
      <c r="O9502" s="0" t="n">
        <v>83</v>
      </c>
      <c r="P9502" s="0" t="n">
        <v>2000</v>
      </c>
      <c r="Q9502" s="0" t="n">
        <v>3.6</v>
      </c>
      <c r="R9502" s="0" t="str">
        <f aca="false">INDEX(Lookup!$B$4:$B$18,MATCH(C9502,Lookup!$A$4:$A$18,0))</f>
        <v>Sri Lanka</v>
      </c>
      <c r="S9502" s="20" t="n">
        <f aca="false">INDEX(Lookup!$D$4:$D$18,MATCH(C9502,Lookup!$A$4:$A$18,0))</f>
        <v>0.0033</v>
      </c>
      <c r="T9502" s="21" t="n">
        <f aca="false">ROUND(P9502*S9502,2)</f>
        <v>6.6</v>
      </c>
      <c r="U9502" s="21" t="n">
        <f aca="false">IF(T9502&lt;=10,1,IF(T9502&lt;=20,2,IF(T9502&lt;=30,3,IF(T9502&lt;=40,4,IF(T9502&lt;=50,5,IF(T9502&lt;=100,6,IF(T9502&lt;=250,7,8)))))))</f>
        <v>1</v>
      </c>
      <c r="V9502" s="21" t="n">
        <f aca="false">IF(AND(OR(Dashboard!$T$3="All",R9502=Dashboard!$T$3),OR(Dashboard!$T$4="All",D9502=Dashboard!$T$4)),1,0)</f>
        <v>1</v>
      </c>
      <c r="W9502" s="21" t="n">
        <f aca="false">IF(V9502=1,T9502+ROW()/10000000,0)</f>
        <v>6.6009502</v>
      </c>
    </row>
    <row r="9503" customFormat="false" ht="15" hidden="false" customHeight="false" outlineLevel="0" collapsed="false">
      <c r="A9503" s="0" t="n">
        <v>5800590</v>
      </c>
      <c r="B9503" s="0" t="s">
        <v>20442</v>
      </c>
      <c r="C9503" s="0" t="n">
        <v>191</v>
      </c>
      <c r="D9503" s="0" t="s">
        <v>20427</v>
      </c>
      <c r="E9503" s="0" t="s">
        <v>20443</v>
      </c>
      <c r="F9503" s="0" t="s">
        <v>20437</v>
      </c>
      <c r="G9503" s="0" t="s">
        <v>20438</v>
      </c>
      <c r="H9503" s="0" t="s">
        <v>20444</v>
      </c>
      <c r="I9503" s="0" t="s">
        <v>20431</v>
      </c>
      <c r="J9503" s="0" t="s">
        <v>47</v>
      </c>
      <c r="K9503" s="0" t="s">
        <v>47</v>
      </c>
      <c r="L9503" s="0" t="s">
        <v>47</v>
      </c>
      <c r="M9503" s="0" t="s">
        <v>47</v>
      </c>
      <c r="N9503" s="0" t="n">
        <v>3</v>
      </c>
      <c r="O9503" s="0" t="n">
        <v>209</v>
      </c>
      <c r="P9503" s="0" t="n">
        <v>2500</v>
      </c>
      <c r="Q9503" s="0" t="n">
        <v>4</v>
      </c>
      <c r="R9503" s="0" t="str">
        <f aca="false">INDEX(Lookup!$B$4:$B$18,MATCH(C9503,Lookup!$A$4:$A$18,0))</f>
        <v>Sri Lanka</v>
      </c>
      <c r="S9503" s="20" t="n">
        <f aca="false">INDEX(Lookup!$D$4:$D$18,MATCH(C9503,Lookup!$A$4:$A$18,0))</f>
        <v>0.0033</v>
      </c>
      <c r="T9503" s="21" t="n">
        <f aca="false">ROUND(P9503*S9503,2)</f>
        <v>8.25</v>
      </c>
      <c r="U9503" s="21" t="n">
        <f aca="false">IF(T9503&lt;=10,1,IF(T9503&lt;=20,2,IF(T9503&lt;=30,3,IF(T9503&lt;=40,4,IF(T9503&lt;=50,5,IF(T9503&lt;=100,6,IF(T9503&lt;=250,7,8)))))))</f>
        <v>1</v>
      </c>
      <c r="V9503" s="21" t="n">
        <f aca="false">IF(AND(OR(Dashboard!$T$3="All",R9503=Dashboard!$T$3),OR(Dashboard!$T$4="All",D9503=Dashboard!$T$4)),1,0)</f>
        <v>1</v>
      </c>
      <c r="W9503" s="21" t="n">
        <f aca="false">IF(V9503=1,T9503+ROW()/10000000,0)</f>
        <v>8.2509503</v>
      </c>
    </row>
    <row r="9504" customFormat="false" ht="15" hidden="false" customHeight="false" outlineLevel="0" collapsed="false">
      <c r="A9504" s="0" t="n">
        <v>5800755</v>
      </c>
      <c r="B9504" s="0" t="s">
        <v>20445</v>
      </c>
      <c r="C9504" s="0" t="n">
        <v>191</v>
      </c>
      <c r="D9504" s="0" t="s">
        <v>20427</v>
      </c>
      <c r="E9504" s="0" t="s">
        <v>20446</v>
      </c>
      <c r="F9504" s="0" t="s">
        <v>20437</v>
      </c>
      <c r="G9504" s="0" t="s">
        <v>20438</v>
      </c>
      <c r="H9504" s="0" t="s">
        <v>20447</v>
      </c>
      <c r="I9504" s="0" t="s">
        <v>20431</v>
      </c>
      <c r="J9504" s="0" t="s">
        <v>47</v>
      </c>
      <c r="K9504" s="0" t="s">
        <v>47</v>
      </c>
      <c r="L9504" s="0" t="s">
        <v>47</v>
      </c>
      <c r="M9504" s="0" t="s">
        <v>47</v>
      </c>
      <c r="N9504" s="0" t="n">
        <v>3</v>
      </c>
      <c r="O9504" s="0" t="n">
        <v>114</v>
      </c>
      <c r="P9504" s="0" t="n">
        <v>2500</v>
      </c>
      <c r="Q9504" s="0" t="n">
        <v>4</v>
      </c>
      <c r="R9504" s="0" t="str">
        <f aca="false">INDEX(Lookup!$B$4:$B$18,MATCH(C9504,Lookup!$A$4:$A$18,0))</f>
        <v>Sri Lanka</v>
      </c>
      <c r="S9504" s="20" t="n">
        <f aca="false">INDEX(Lookup!$D$4:$D$18,MATCH(C9504,Lookup!$A$4:$A$18,0))</f>
        <v>0.0033</v>
      </c>
      <c r="T9504" s="21" t="n">
        <f aca="false">ROUND(P9504*S9504,2)</f>
        <v>8.25</v>
      </c>
      <c r="U9504" s="21" t="n">
        <f aca="false">IF(T9504&lt;=10,1,IF(T9504&lt;=20,2,IF(T9504&lt;=30,3,IF(T9504&lt;=40,4,IF(T9504&lt;=50,5,IF(T9504&lt;=100,6,IF(T9504&lt;=250,7,8)))))))</f>
        <v>1</v>
      </c>
      <c r="V9504" s="21" t="n">
        <f aca="false">IF(AND(OR(Dashboard!$T$3="All",R9504=Dashboard!$T$3),OR(Dashboard!$T$4="All",D9504=Dashboard!$T$4)),1,0)</f>
        <v>1</v>
      </c>
      <c r="W9504" s="21" t="n">
        <f aca="false">IF(V9504=1,T9504+ROW()/10000000,0)</f>
        <v>8.2509504</v>
      </c>
    </row>
    <row r="9505" customFormat="false" ht="15" hidden="false" customHeight="false" outlineLevel="0" collapsed="false">
      <c r="A9505" s="0" t="n">
        <v>5800515</v>
      </c>
      <c r="B9505" s="0" t="s">
        <v>20448</v>
      </c>
      <c r="C9505" s="0" t="n">
        <v>191</v>
      </c>
      <c r="D9505" s="0" t="s">
        <v>20427</v>
      </c>
      <c r="E9505" s="0" t="s">
        <v>20449</v>
      </c>
      <c r="F9505" s="0" t="s">
        <v>20450</v>
      </c>
      <c r="G9505" s="0" t="s">
        <v>20451</v>
      </c>
      <c r="H9505" s="0" t="s">
        <v>20452</v>
      </c>
      <c r="I9505" s="0" t="s">
        <v>20431</v>
      </c>
      <c r="J9505" s="0" t="s">
        <v>47</v>
      </c>
      <c r="K9505" s="0" t="s">
        <v>47</v>
      </c>
      <c r="L9505" s="0" t="s">
        <v>47</v>
      </c>
      <c r="M9505" s="0" t="s">
        <v>47</v>
      </c>
      <c r="N9505" s="0" t="n">
        <v>2</v>
      </c>
      <c r="O9505" s="0" t="n">
        <v>80</v>
      </c>
      <c r="P9505" s="0" t="n">
        <v>1500</v>
      </c>
      <c r="Q9505" s="0" t="n">
        <v>3.5</v>
      </c>
      <c r="R9505" s="0" t="str">
        <f aca="false">INDEX(Lookup!$B$4:$B$18,MATCH(C9505,Lookup!$A$4:$A$18,0))</f>
        <v>Sri Lanka</v>
      </c>
      <c r="S9505" s="20" t="n">
        <f aca="false">INDEX(Lookup!$D$4:$D$18,MATCH(C9505,Lookup!$A$4:$A$18,0))</f>
        <v>0.0033</v>
      </c>
      <c r="T9505" s="21" t="n">
        <f aca="false">ROUND(P9505*S9505,2)</f>
        <v>4.95</v>
      </c>
      <c r="U9505" s="21" t="n">
        <f aca="false">IF(T9505&lt;=10,1,IF(T9505&lt;=20,2,IF(T9505&lt;=30,3,IF(T9505&lt;=40,4,IF(T9505&lt;=50,5,IF(T9505&lt;=100,6,IF(T9505&lt;=250,7,8)))))))</f>
        <v>1</v>
      </c>
      <c r="V9505" s="21" t="n">
        <f aca="false">IF(AND(OR(Dashboard!$T$3="All",R9505=Dashboard!$T$3),OR(Dashboard!$T$4="All",D9505=Dashboard!$T$4)),1,0)</f>
        <v>1</v>
      </c>
      <c r="W9505" s="21" t="n">
        <f aca="false">IF(V9505=1,T9505+ROW()/10000000,0)</f>
        <v>4.9509505</v>
      </c>
    </row>
    <row r="9506" customFormat="false" ht="15" hidden="false" customHeight="false" outlineLevel="0" collapsed="false">
      <c r="A9506" s="0" t="n">
        <v>5800746</v>
      </c>
      <c r="B9506" s="0" t="s">
        <v>20453</v>
      </c>
      <c r="C9506" s="0" t="n">
        <v>191</v>
      </c>
      <c r="D9506" s="0" t="s">
        <v>20427</v>
      </c>
      <c r="E9506" s="0" t="s">
        <v>20454</v>
      </c>
      <c r="F9506" s="0" t="s">
        <v>20455</v>
      </c>
      <c r="G9506" s="0" t="s">
        <v>20456</v>
      </c>
      <c r="H9506" s="0" t="s">
        <v>423</v>
      </c>
      <c r="I9506" s="0" t="s">
        <v>20431</v>
      </c>
      <c r="J9506" s="0" t="s">
        <v>47</v>
      </c>
      <c r="K9506" s="0" t="s">
        <v>47</v>
      </c>
      <c r="L9506" s="0" t="s">
        <v>47</v>
      </c>
      <c r="M9506" s="0" t="s">
        <v>47</v>
      </c>
      <c r="N9506" s="0" t="n">
        <v>4</v>
      </c>
      <c r="O9506" s="0" t="n">
        <v>166</v>
      </c>
      <c r="P9506" s="0" t="n">
        <v>4000</v>
      </c>
      <c r="Q9506" s="0" t="n">
        <v>4</v>
      </c>
      <c r="R9506" s="0" t="str">
        <f aca="false">INDEX(Lookup!$B$4:$B$18,MATCH(C9506,Lookup!$A$4:$A$18,0))</f>
        <v>Sri Lanka</v>
      </c>
      <c r="S9506" s="20" t="n">
        <f aca="false">INDEX(Lookup!$D$4:$D$18,MATCH(C9506,Lookup!$A$4:$A$18,0))</f>
        <v>0.0033</v>
      </c>
      <c r="T9506" s="21" t="n">
        <f aca="false">ROUND(P9506*S9506,2)</f>
        <v>13.2</v>
      </c>
      <c r="U9506" s="21" t="n">
        <f aca="false">IF(T9506&lt;=10,1,IF(T9506&lt;=20,2,IF(T9506&lt;=30,3,IF(T9506&lt;=40,4,IF(T9506&lt;=50,5,IF(T9506&lt;=100,6,IF(T9506&lt;=250,7,8)))))))</f>
        <v>2</v>
      </c>
      <c r="V9506" s="21" t="n">
        <f aca="false">IF(AND(OR(Dashboard!$T$3="All",R9506=Dashboard!$T$3),OR(Dashboard!$T$4="All",D9506=Dashboard!$T$4)),1,0)</f>
        <v>1</v>
      </c>
      <c r="W9506" s="21" t="n">
        <f aca="false">IF(V9506=1,T9506+ROW()/10000000,0)</f>
        <v>13.2009506</v>
      </c>
    </row>
    <row r="9507" customFormat="false" ht="15" hidden="false" customHeight="false" outlineLevel="0" collapsed="false">
      <c r="A9507" s="0" t="n">
        <v>5800718</v>
      </c>
      <c r="B9507" s="0" t="s">
        <v>20457</v>
      </c>
      <c r="C9507" s="0" t="n">
        <v>191</v>
      </c>
      <c r="D9507" s="0" t="s">
        <v>20427</v>
      </c>
      <c r="E9507" s="0" t="s">
        <v>20458</v>
      </c>
      <c r="F9507" s="0" t="s">
        <v>20459</v>
      </c>
      <c r="G9507" s="0" t="s">
        <v>20460</v>
      </c>
      <c r="H9507" s="0" t="s">
        <v>2433</v>
      </c>
      <c r="I9507" s="0" t="s">
        <v>20431</v>
      </c>
      <c r="J9507" s="0" t="s">
        <v>47</v>
      </c>
      <c r="K9507" s="0" t="s">
        <v>47</v>
      </c>
      <c r="L9507" s="0" t="s">
        <v>47</v>
      </c>
      <c r="M9507" s="0" t="s">
        <v>47</v>
      </c>
      <c r="N9507" s="0" t="n">
        <v>2</v>
      </c>
      <c r="O9507" s="0" t="n">
        <v>146</v>
      </c>
      <c r="P9507" s="0" t="n">
        <v>1300</v>
      </c>
      <c r="Q9507" s="0" t="n">
        <v>4.5</v>
      </c>
      <c r="R9507" s="0" t="str">
        <f aca="false">INDEX(Lookup!$B$4:$B$18,MATCH(C9507,Lookup!$A$4:$A$18,0))</f>
        <v>Sri Lanka</v>
      </c>
      <c r="S9507" s="20" t="n">
        <f aca="false">INDEX(Lookup!$D$4:$D$18,MATCH(C9507,Lookup!$A$4:$A$18,0))</f>
        <v>0.0033</v>
      </c>
      <c r="T9507" s="21" t="n">
        <f aca="false">ROUND(P9507*S9507,2)</f>
        <v>4.29</v>
      </c>
      <c r="U9507" s="21" t="n">
        <f aca="false">IF(T9507&lt;=10,1,IF(T9507&lt;=20,2,IF(T9507&lt;=30,3,IF(T9507&lt;=40,4,IF(T9507&lt;=50,5,IF(T9507&lt;=100,6,IF(T9507&lt;=250,7,8)))))))</f>
        <v>1</v>
      </c>
      <c r="V9507" s="21" t="n">
        <f aca="false">IF(AND(OR(Dashboard!$T$3="All",R9507=Dashboard!$T$3),OR(Dashboard!$T$4="All",D9507=Dashboard!$T$4)),1,0)</f>
        <v>1</v>
      </c>
      <c r="W9507" s="21" t="n">
        <f aca="false">IF(V9507=1,T9507+ROW()/10000000,0)</f>
        <v>4.2909507</v>
      </c>
    </row>
    <row r="9508" customFormat="false" ht="15" hidden="false" customHeight="false" outlineLevel="0" collapsed="false">
      <c r="A9508" s="0" t="n">
        <v>5800758</v>
      </c>
      <c r="B9508" s="0" t="s">
        <v>20461</v>
      </c>
      <c r="C9508" s="0" t="n">
        <v>191</v>
      </c>
      <c r="D9508" s="0" t="s">
        <v>20427</v>
      </c>
      <c r="E9508" s="0" t="s">
        <v>20462</v>
      </c>
      <c r="F9508" s="0" t="s">
        <v>20459</v>
      </c>
      <c r="G9508" s="0" t="s">
        <v>20460</v>
      </c>
      <c r="H9508" s="0" t="s">
        <v>20463</v>
      </c>
      <c r="I9508" s="0" t="s">
        <v>20431</v>
      </c>
      <c r="J9508" s="0" t="s">
        <v>47</v>
      </c>
      <c r="K9508" s="0" t="s">
        <v>47</v>
      </c>
      <c r="L9508" s="0" t="s">
        <v>47</v>
      </c>
      <c r="M9508" s="0" t="s">
        <v>47</v>
      </c>
      <c r="N9508" s="0" t="n">
        <v>3</v>
      </c>
      <c r="O9508" s="0" t="n">
        <v>81</v>
      </c>
      <c r="P9508" s="0" t="n">
        <v>3500</v>
      </c>
      <c r="Q9508" s="0" t="n">
        <v>3.8</v>
      </c>
      <c r="R9508" s="0" t="str">
        <f aca="false">INDEX(Lookup!$B$4:$B$18,MATCH(C9508,Lookup!$A$4:$A$18,0))</f>
        <v>Sri Lanka</v>
      </c>
      <c r="S9508" s="20" t="n">
        <f aca="false">INDEX(Lookup!$D$4:$D$18,MATCH(C9508,Lookup!$A$4:$A$18,0))</f>
        <v>0.0033</v>
      </c>
      <c r="T9508" s="21" t="n">
        <f aca="false">ROUND(P9508*S9508,2)</f>
        <v>11.55</v>
      </c>
      <c r="U9508" s="21" t="n">
        <f aca="false">IF(T9508&lt;=10,1,IF(T9508&lt;=20,2,IF(T9508&lt;=30,3,IF(T9508&lt;=40,4,IF(T9508&lt;=50,5,IF(T9508&lt;=100,6,IF(T9508&lt;=250,7,8)))))))</f>
        <v>2</v>
      </c>
      <c r="V9508" s="21" t="n">
        <f aca="false">IF(AND(OR(Dashboard!$T$3="All",R9508=Dashboard!$T$3),OR(Dashboard!$T$4="All",D9508=Dashboard!$T$4)),1,0)</f>
        <v>1</v>
      </c>
      <c r="W9508" s="21" t="n">
        <f aca="false">IF(V9508=1,T9508+ROW()/10000000,0)</f>
        <v>11.5509508</v>
      </c>
    </row>
    <row r="9509" customFormat="false" ht="15" hidden="false" customHeight="false" outlineLevel="0" collapsed="false">
      <c r="A9509" s="0" t="n">
        <v>5800156</v>
      </c>
      <c r="B9509" s="0" t="s">
        <v>20464</v>
      </c>
      <c r="C9509" s="0" t="n">
        <v>191</v>
      </c>
      <c r="D9509" s="0" t="s">
        <v>20427</v>
      </c>
      <c r="E9509" s="0" t="s">
        <v>20465</v>
      </c>
      <c r="F9509" s="0" t="s">
        <v>20466</v>
      </c>
      <c r="G9509" s="0" t="s">
        <v>20467</v>
      </c>
      <c r="H9509" s="0" t="s">
        <v>20468</v>
      </c>
      <c r="I9509" s="0" t="s">
        <v>20431</v>
      </c>
      <c r="J9509" s="0" t="s">
        <v>47</v>
      </c>
      <c r="K9509" s="0" t="s">
        <v>47</v>
      </c>
      <c r="L9509" s="0" t="s">
        <v>47</v>
      </c>
      <c r="M9509" s="0" t="s">
        <v>47</v>
      </c>
      <c r="N9509" s="0" t="n">
        <v>3</v>
      </c>
      <c r="O9509" s="0" t="n">
        <v>93</v>
      </c>
      <c r="P9509" s="0" t="n">
        <v>2000</v>
      </c>
      <c r="Q9509" s="0" t="n">
        <v>2.5</v>
      </c>
      <c r="R9509" s="0" t="str">
        <f aca="false">INDEX(Lookup!$B$4:$B$18,MATCH(C9509,Lookup!$A$4:$A$18,0))</f>
        <v>Sri Lanka</v>
      </c>
      <c r="S9509" s="20" t="n">
        <f aca="false">INDEX(Lookup!$D$4:$D$18,MATCH(C9509,Lookup!$A$4:$A$18,0))</f>
        <v>0.0033</v>
      </c>
      <c r="T9509" s="21" t="n">
        <f aca="false">ROUND(P9509*S9509,2)</f>
        <v>6.6</v>
      </c>
      <c r="U9509" s="21" t="n">
        <f aca="false">IF(T9509&lt;=10,1,IF(T9509&lt;=20,2,IF(T9509&lt;=30,3,IF(T9509&lt;=40,4,IF(T9509&lt;=50,5,IF(T9509&lt;=100,6,IF(T9509&lt;=250,7,8)))))))</f>
        <v>1</v>
      </c>
      <c r="V9509" s="21" t="n">
        <f aca="false">IF(AND(OR(Dashboard!$T$3="All",R9509=Dashboard!$T$3),OR(Dashboard!$T$4="All",D9509=Dashboard!$T$4)),1,0)</f>
        <v>1</v>
      </c>
      <c r="W9509" s="21" t="n">
        <f aca="false">IF(V9509=1,T9509+ROW()/10000000,0)</f>
        <v>6.6009509</v>
      </c>
    </row>
    <row r="9510" customFormat="false" ht="15" hidden="false" customHeight="false" outlineLevel="0" collapsed="false">
      <c r="A9510" s="0" t="n">
        <v>5801078</v>
      </c>
      <c r="B9510" s="0" t="s">
        <v>20469</v>
      </c>
      <c r="C9510" s="0" t="n">
        <v>191</v>
      </c>
      <c r="D9510" s="0" t="s">
        <v>20427</v>
      </c>
      <c r="E9510" s="0" t="s">
        <v>20470</v>
      </c>
      <c r="F9510" s="0" t="s">
        <v>20466</v>
      </c>
      <c r="G9510" s="0" t="s">
        <v>20467</v>
      </c>
      <c r="H9510" s="0" t="s">
        <v>20471</v>
      </c>
      <c r="I9510" s="0" t="s">
        <v>20431</v>
      </c>
      <c r="J9510" s="0" t="s">
        <v>47</v>
      </c>
      <c r="K9510" s="0" t="s">
        <v>47</v>
      </c>
      <c r="L9510" s="0" t="s">
        <v>47</v>
      </c>
      <c r="M9510" s="0" t="s">
        <v>47</v>
      </c>
      <c r="N9510" s="0" t="n">
        <v>3</v>
      </c>
      <c r="O9510" s="0" t="n">
        <v>158</v>
      </c>
      <c r="P9510" s="0" t="n">
        <v>2400</v>
      </c>
      <c r="Q9510" s="0" t="n">
        <v>4.2</v>
      </c>
      <c r="R9510" s="0" t="str">
        <f aca="false">INDEX(Lookup!$B$4:$B$18,MATCH(C9510,Lookup!$A$4:$A$18,0))</f>
        <v>Sri Lanka</v>
      </c>
      <c r="S9510" s="20" t="n">
        <f aca="false">INDEX(Lookup!$D$4:$D$18,MATCH(C9510,Lookup!$A$4:$A$18,0))</f>
        <v>0.0033</v>
      </c>
      <c r="T9510" s="21" t="n">
        <f aca="false">ROUND(P9510*S9510,2)</f>
        <v>7.92</v>
      </c>
      <c r="U9510" s="21" t="n">
        <f aca="false">IF(T9510&lt;=10,1,IF(T9510&lt;=20,2,IF(T9510&lt;=30,3,IF(T9510&lt;=40,4,IF(T9510&lt;=50,5,IF(T9510&lt;=100,6,IF(T9510&lt;=250,7,8)))))))</f>
        <v>1</v>
      </c>
      <c r="V9510" s="21" t="n">
        <f aca="false">IF(AND(OR(Dashboard!$T$3="All",R9510=Dashboard!$T$3),OR(Dashboard!$T$4="All",D9510=Dashboard!$T$4)),1,0)</f>
        <v>1</v>
      </c>
      <c r="W9510" s="21" t="n">
        <f aca="false">IF(V9510=1,T9510+ROW()/10000000,0)</f>
        <v>7.920951</v>
      </c>
    </row>
    <row r="9511" customFormat="false" ht="15" hidden="false" customHeight="false" outlineLevel="0" collapsed="false">
      <c r="A9511" s="0" t="n">
        <v>5801970</v>
      </c>
      <c r="B9511" s="0" t="s">
        <v>20472</v>
      </c>
      <c r="C9511" s="0" t="n">
        <v>191</v>
      </c>
      <c r="D9511" s="0" t="s">
        <v>20427</v>
      </c>
      <c r="E9511" s="0" t="s">
        <v>20473</v>
      </c>
      <c r="F9511" s="0" t="s">
        <v>20466</v>
      </c>
      <c r="G9511" s="0" t="s">
        <v>20467</v>
      </c>
      <c r="H9511" s="0" t="s">
        <v>5918</v>
      </c>
      <c r="I9511" s="0" t="s">
        <v>20431</v>
      </c>
      <c r="J9511" s="0" t="s">
        <v>47</v>
      </c>
      <c r="K9511" s="0" t="s">
        <v>47</v>
      </c>
      <c r="L9511" s="0" t="s">
        <v>47</v>
      </c>
      <c r="M9511" s="0" t="s">
        <v>47</v>
      </c>
      <c r="N9511" s="0" t="n">
        <v>2</v>
      </c>
      <c r="O9511" s="0" t="n">
        <v>49</v>
      </c>
      <c r="P9511" s="0" t="n">
        <v>1000</v>
      </c>
      <c r="Q9511" s="0" t="n">
        <v>4.2</v>
      </c>
      <c r="R9511" s="0" t="str">
        <f aca="false">INDEX(Lookup!$B$4:$B$18,MATCH(C9511,Lookup!$A$4:$A$18,0))</f>
        <v>Sri Lanka</v>
      </c>
      <c r="S9511" s="20" t="n">
        <f aca="false">INDEX(Lookup!$D$4:$D$18,MATCH(C9511,Lookup!$A$4:$A$18,0))</f>
        <v>0.0033</v>
      </c>
      <c r="T9511" s="21" t="n">
        <f aca="false">ROUND(P9511*S9511,2)</f>
        <v>3.3</v>
      </c>
      <c r="U9511" s="21" t="n">
        <f aca="false">IF(T9511&lt;=10,1,IF(T9511&lt;=20,2,IF(T9511&lt;=30,3,IF(T9511&lt;=40,4,IF(T9511&lt;=50,5,IF(T9511&lt;=100,6,IF(T9511&lt;=250,7,8)))))))</f>
        <v>1</v>
      </c>
      <c r="V9511" s="21" t="n">
        <f aca="false">IF(AND(OR(Dashboard!$T$3="All",R9511=Dashboard!$T$3),OR(Dashboard!$T$4="All",D9511=Dashboard!$T$4)),1,0)</f>
        <v>1</v>
      </c>
      <c r="W9511" s="21" t="n">
        <f aca="false">IF(V9511=1,T9511+ROW()/10000000,0)</f>
        <v>3.3009511</v>
      </c>
    </row>
    <row r="9512" customFormat="false" ht="15" hidden="false" customHeight="false" outlineLevel="0" collapsed="false">
      <c r="A9512" s="0" t="n">
        <v>5800144</v>
      </c>
      <c r="B9512" s="0" t="s">
        <v>20474</v>
      </c>
      <c r="C9512" s="0" t="n">
        <v>191</v>
      </c>
      <c r="D9512" s="0" t="s">
        <v>20427</v>
      </c>
      <c r="E9512" s="0" t="s">
        <v>20475</v>
      </c>
      <c r="F9512" s="0" t="s">
        <v>20466</v>
      </c>
      <c r="G9512" s="0" t="s">
        <v>20467</v>
      </c>
      <c r="H9512" s="0" t="s">
        <v>2228</v>
      </c>
      <c r="I9512" s="0" t="s">
        <v>20431</v>
      </c>
      <c r="J9512" s="0" t="s">
        <v>47</v>
      </c>
      <c r="K9512" s="0" t="s">
        <v>47</v>
      </c>
      <c r="L9512" s="0" t="s">
        <v>47</v>
      </c>
      <c r="M9512" s="0" t="s">
        <v>47</v>
      </c>
      <c r="N9512" s="0" t="n">
        <v>2</v>
      </c>
      <c r="O9512" s="0" t="n">
        <v>122</v>
      </c>
      <c r="P9512" s="0" t="n">
        <v>1000</v>
      </c>
      <c r="Q9512" s="0" t="n">
        <v>4.1</v>
      </c>
      <c r="R9512" s="0" t="str">
        <f aca="false">INDEX(Lookup!$B$4:$B$18,MATCH(C9512,Lookup!$A$4:$A$18,0))</f>
        <v>Sri Lanka</v>
      </c>
      <c r="S9512" s="20" t="n">
        <f aca="false">INDEX(Lookup!$D$4:$D$18,MATCH(C9512,Lookup!$A$4:$A$18,0))</f>
        <v>0.0033</v>
      </c>
      <c r="T9512" s="21" t="n">
        <f aca="false">ROUND(P9512*S9512,2)</f>
        <v>3.3</v>
      </c>
      <c r="U9512" s="21" t="n">
        <f aca="false">IF(T9512&lt;=10,1,IF(T9512&lt;=20,2,IF(T9512&lt;=30,3,IF(T9512&lt;=40,4,IF(T9512&lt;=50,5,IF(T9512&lt;=100,6,IF(T9512&lt;=250,7,8)))))))</f>
        <v>1</v>
      </c>
      <c r="V9512" s="21" t="n">
        <f aca="false">IF(AND(OR(Dashboard!$T$3="All",R9512=Dashboard!$T$3),OR(Dashboard!$T$4="All",D9512=Dashboard!$T$4)),1,0)</f>
        <v>1</v>
      </c>
      <c r="W9512" s="21" t="n">
        <f aca="false">IF(V9512=1,T9512+ROW()/10000000,0)</f>
        <v>3.3009512</v>
      </c>
    </row>
    <row r="9513" customFormat="false" ht="15" hidden="false" customHeight="false" outlineLevel="0" collapsed="false">
      <c r="A9513" s="0" t="n">
        <v>5800316</v>
      </c>
      <c r="B9513" s="0" t="s">
        <v>20476</v>
      </c>
      <c r="C9513" s="0" t="n">
        <v>191</v>
      </c>
      <c r="D9513" s="0" t="s">
        <v>20427</v>
      </c>
      <c r="E9513" s="0" t="s">
        <v>20477</v>
      </c>
      <c r="F9513" s="0" t="s">
        <v>20466</v>
      </c>
      <c r="G9513" s="0" t="s">
        <v>20467</v>
      </c>
      <c r="H9513" s="0" t="s">
        <v>20478</v>
      </c>
      <c r="I9513" s="0" t="s">
        <v>20431</v>
      </c>
      <c r="J9513" s="0" t="s">
        <v>47</v>
      </c>
      <c r="K9513" s="0" t="s">
        <v>47</v>
      </c>
      <c r="L9513" s="0" t="s">
        <v>47</v>
      </c>
      <c r="M9513" s="0" t="s">
        <v>47</v>
      </c>
      <c r="N9513" s="0" t="n">
        <v>3</v>
      </c>
      <c r="O9513" s="0" t="n">
        <v>171</v>
      </c>
      <c r="P9513" s="0" t="n">
        <v>3000</v>
      </c>
      <c r="Q9513" s="0" t="n">
        <v>4.2</v>
      </c>
      <c r="R9513" s="0" t="str">
        <f aca="false">INDEX(Lookup!$B$4:$B$18,MATCH(C9513,Lookup!$A$4:$A$18,0))</f>
        <v>Sri Lanka</v>
      </c>
      <c r="S9513" s="20" t="n">
        <f aca="false">INDEX(Lookup!$D$4:$D$18,MATCH(C9513,Lookup!$A$4:$A$18,0))</f>
        <v>0.0033</v>
      </c>
      <c r="T9513" s="21" t="n">
        <f aca="false">ROUND(P9513*S9513,2)</f>
        <v>9.9</v>
      </c>
      <c r="U9513" s="21" t="n">
        <f aca="false">IF(T9513&lt;=10,1,IF(T9513&lt;=20,2,IF(T9513&lt;=30,3,IF(T9513&lt;=40,4,IF(T9513&lt;=50,5,IF(T9513&lt;=100,6,IF(T9513&lt;=250,7,8)))))))</f>
        <v>1</v>
      </c>
      <c r="V9513" s="21" t="n">
        <f aca="false">IF(AND(OR(Dashboard!$T$3="All",R9513=Dashboard!$T$3),OR(Dashboard!$T$4="All",D9513=Dashboard!$T$4)),1,0)</f>
        <v>1</v>
      </c>
      <c r="W9513" s="21" t="n">
        <f aca="false">IF(V9513=1,T9513+ROW()/10000000,0)</f>
        <v>9.9009513</v>
      </c>
    </row>
    <row r="9514" customFormat="false" ht="15" hidden="false" customHeight="false" outlineLevel="0" collapsed="false">
      <c r="A9514" s="0" t="n">
        <v>5800710</v>
      </c>
      <c r="B9514" s="0" t="s">
        <v>20479</v>
      </c>
      <c r="C9514" s="0" t="n">
        <v>191</v>
      </c>
      <c r="D9514" s="0" t="s">
        <v>20427</v>
      </c>
      <c r="E9514" s="0" t="s">
        <v>20480</v>
      </c>
      <c r="F9514" s="0" t="s">
        <v>20466</v>
      </c>
      <c r="G9514" s="0" t="s">
        <v>20467</v>
      </c>
      <c r="H9514" s="0" t="s">
        <v>15873</v>
      </c>
      <c r="I9514" s="0" t="s">
        <v>20431</v>
      </c>
      <c r="J9514" s="0" t="s">
        <v>47</v>
      </c>
      <c r="K9514" s="0" t="s">
        <v>47</v>
      </c>
      <c r="L9514" s="0" t="s">
        <v>47</v>
      </c>
      <c r="M9514" s="0" t="s">
        <v>47</v>
      </c>
      <c r="N9514" s="0" t="n">
        <v>4</v>
      </c>
      <c r="O9514" s="0" t="n">
        <v>196</v>
      </c>
      <c r="P9514" s="0" t="n">
        <v>4500</v>
      </c>
      <c r="Q9514" s="0" t="n">
        <v>4</v>
      </c>
      <c r="R9514" s="0" t="str">
        <f aca="false">INDEX(Lookup!$B$4:$B$18,MATCH(C9514,Lookup!$A$4:$A$18,0))</f>
        <v>Sri Lanka</v>
      </c>
      <c r="S9514" s="20" t="n">
        <f aca="false">INDEX(Lookup!$D$4:$D$18,MATCH(C9514,Lookup!$A$4:$A$18,0))</f>
        <v>0.0033</v>
      </c>
      <c r="T9514" s="21" t="n">
        <f aca="false">ROUND(P9514*S9514,2)</f>
        <v>14.85</v>
      </c>
      <c r="U9514" s="21" t="n">
        <f aca="false">IF(T9514&lt;=10,1,IF(T9514&lt;=20,2,IF(T9514&lt;=30,3,IF(T9514&lt;=40,4,IF(T9514&lt;=50,5,IF(T9514&lt;=100,6,IF(T9514&lt;=250,7,8)))))))</f>
        <v>2</v>
      </c>
      <c r="V9514" s="21" t="n">
        <f aca="false">IF(AND(OR(Dashboard!$T$3="All",R9514=Dashboard!$T$3),OR(Dashboard!$T$4="All",D9514=Dashboard!$T$4)),1,0)</f>
        <v>1</v>
      </c>
      <c r="W9514" s="21" t="n">
        <f aca="false">IF(V9514=1,T9514+ROW()/10000000,0)</f>
        <v>14.8509514</v>
      </c>
    </row>
    <row r="9515" customFormat="false" ht="15" hidden="false" customHeight="false" outlineLevel="0" collapsed="false">
      <c r="A9515" s="0" t="n">
        <v>5800433</v>
      </c>
      <c r="B9515" s="0" t="s">
        <v>20481</v>
      </c>
      <c r="C9515" s="0" t="n">
        <v>191</v>
      </c>
      <c r="D9515" s="0" t="s">
        <v>20427</v>
      </c>
      <c r="E9515" s="0" t="s">
        <v>20482</v>
      </c>
      <c r="F9515" s="0" t="s">
        <v>20466</v>
      </c>
      <c r="G9515" s="0" t="s">
        <v>20467</v>
      </c>
      <c r="H9515" s="0" t="s">
        <v>20483</v>
      </c>
      <c r="I9515" s="0" t="s">
        <v>20431</v>
      </c>
      <c r="J9515" s="0" t="s">
        <v>47</v>
      </c>
      <c r="K9515" s="0" t="s">
        <v>47</v>
      </c>
      <c r="L9515" s="0" t="s">
        <v>47</v>
      </c>
      <c r="M9515" s="0" t="s">
        <v>47</v>
      </c>
      <c r="N9515" s="0" t="n">
        <v>3</v>
      </c>
      <c r="O9515" s="0" t="n">
        <v>286</v>
      </c>
      <c r="P9515" s="0" t="n">
        <v>3000</v>
      </c>
      <c r="Q9515" s="0" t="n">
        <v>4.2</v>
      </c>
      <c r="R9515" s="0" t="str">
        <f aca="false">INDEX(Lookup!$B$4:$B$18,MATCH(C9515,Lookup!$A$4:$A$18,0))</f>
        <v>Sri Lanka</v>
      </c>
      <c r="S9515" s="20" t="n">
        <f aca="false">INDEX(Lookup!$D$4:$D$18,MATCH(C9515,Lookup!$A$4:$A$18,0))</f>
        <v>0.0033</v>
      </c>
      <c r="T9515" s="21" t="n">
        <f aca="false">ROUND(P9515*S9515,2)</f>
        <v>9.9</v>
      </c>
      <c r="U9515" s="21" t="n">
        <f aca="false">IF(T9515&lt;=10,1,IF(T9515&lt;=20,2,IF(T9515&lt;=30,3,IF(T9515&lt;=40,4,IF(T9515&lt;=50,5,IF(T9515&lt;=100,6,IF(T9515&lt;=250,7,8)))))))</f>
        <v>1</v>
      </c>
      <c r="V9515" s="21" t="n">
        <f aca="false">IF(AND(OR(Dashboard!$T$3="All",R9515=Dashboard!$T$3),OR(Dashboard!$T$4="All",D9515=Dashboard!$T$4)),1,0)</f>
        <v>1</v>
      </c>
      <c r="W9515" s="21" t="n">
        <f aca="false">IF(V9515=1,T9515+ROW()/10000000,0)</f>
        <v>9.9009515</v>
      </c>
    </row>
    <row r="9516" customFormat="false" ht="15" hidden="false" customHeight="false" outlineLevel="0" collapsed="false">
      <c r="A9516" s="0" t="n">
        <v>5800176</v>
      </c>
      <c r="B9516" s="0" t="s">
        <v>20484</v>
      </c>
      <c r="C9516" s="0" t="n">
        <v>191</v>
      </c>
      <c r="D9516" s="0" t="s">
        <v>20427</v>
      </c>
      <c r="E9516" s="0" t="s">
        <v>20485</v>
      </c>
      <c r="F9516" s="0" t="s">
        <v>20486</v>
      </c>
      <c r="G9516" s="0" t="s">
        <v>20487</v>
      </c>
      <c r="H9516" s="0" t="s">
        <v>207</v>
      </c>
      <c r="I9516" s="0" t="s">
        <v>20431</v>
      </c>
      <c r="J9516" s="0" t="s">
        <v>47</v>
      </c>
      <c r="K9516" s="0" t="s">
        <v>47</v>
      </c>
      <c r="L9516" s="0" t="s">
        <v>47</v>
      </c>
      <c r="M9516" s="0" t="s">
        <v>47</v>
      </c>
      <c r="N9516" s="0" t="n">
        <v>4</v>
      </c>
      <c r="O9516" s="0" t="n">
        <v>203</v>
      </c>
      <c r="P9516" s="0" t="n">
        <v>4000</v>
      </c>
      <c r="Q9516" s="0" t="n">
        <v>4.9</v>
      </c>
      <c r="R9516" s="0" t="str">
        <f aca="false">INDEX(Lookup!$B$4:$B$18,MATCH(C9516,Lookup!$A$4:$A$18,0))</f>
        <v>Sri Lanka</v>
      </c>
      <c r="S9516" s="20" t="n">
        <f aca="false">INDEX(Lookup!$D$4:$D$18,MATCH(C9516,Lookup!$A$4:$A$18,0))</f>
        <v>0.0033</v>
      </c>
      <c r="T9516" s="21" t="n">
        <f aca="false">ROUND(P9516*S9516,2)</f>
        <v>13.2</v>
      </c>
      <c r="U9516" s="21" t="n">
        <f aca="false">IF(T9516&lt;=10,1,IF(T9516&lt;=20,2,IF(T9516&lt;=30,3,IF(T9516&lt;=40,4,IF(T9516&lt;=50,5,IF(T9516&lt;=100,6,IF(T9516&lt;=250,7,8)))))))</f>
        <v>2</v>
      </c>
      <c r="V9516" s="21" t="n">
        <f aca="false">IF(AND(OR(Dashboard!$T$3="All",R9516=Dashboard!$T$3),OR(Dashboard!$T$4="All",D9516=Dashboard!$T$4)),1,0)</f>
        <v>1</v>
      </c>
      <c r="W9516" s="21" t="n">
        <f aca="false">IF(V9516=1,T9516+ROW()/10000000,0)</f>
        <v>13.2009516</v>
      </c>
    </row>
    <row r="9517" customFormat="false" ht="15" hidden="false" customHeight="false" outlineLevel="0" collapsed="false">
      <c r="A9517" s="0" t="n">
        <v>5801321</v>
      </c>
      <c r="B9517" s="0" t="s">
        <v>20488</v>
      </c>
      <c r="C9517" s="0" t="n">
        <v>191</v>
      </c>
      <c r="D9517" s="0" t="s">
        <v>20427</v>
      </c>
      <c r="E9517" s="0" t="s">
        <v>20489</v>
      </c>
      <c r="F9517" s="0" t="s">
        <v>20490</v>
      </c>
      <c r="G9517" s="0" t="s">
        <v>20491</v>
      </c>
      <c r="H9517" s="0" t="s">
        <v>2515</v>
      </c>
      <c r="I9517" s="0" t="s">
        <v>20431</v>
      </c>
      <c r="J9517" s="0" t="s">
        <v>47</v>
      </c>
      <c r="K9517" s="0" t="s">
        <v>47</v>
      </c>
      <c r="L9517" s="0" t="s">
        <v>47</v>
      </c>
      <c r="M9517" s="0" t="s">
        <v>47</v>
      </c>
      <c r="N9517" s="0" t="n">
        <v>3</v>
      </c>
      <c r="O9517" s="0" t="n">
        <v>58</v>
      </c>
      <c r="P9517" s="0" t="n">
        <v>2000</v>
      </c>
      <c r="Q9517" s="0" t="n">
        <v>4.1</v>
      </c>
      <c r="R9517" s="0" t="str">
        <f aca="false">INDEX(Lookup!$B$4:$B$18,MATCH(C9517,Lookup!$A$4:$A$18,0))</f>
        <v>Sri Lanka</v>
      </c>
      <c r="S9517" s="20" t="n">
        <f aca="false">INDEX(Lookup!$D$4:$D$18,MATCH(C9517,Lookup!$A$4:$A$18,0))</f>
        <v>0.0033</v>
      </c>
      <c r="T9517" s="21" t="n">
        <f aca="false">ROUND(P9517*S9517,2)</f>
        <v>6.6</v>
      </c>
      <c r="U9517" s="21" t="n">
        <f aca="false">IF(T9517&lt;=10,1,IF(T9517&lt;=20,2,IF(T9517&lt;=30,3,IF(T9517&lt;=40,4,IF(T9517&lt;=50,5,IF(T9517&lt;=100,6,IF(T9517&lt;=250,7,8)))))))</f>
        <v>1</v>
      </c>
      <c r="V9517" s="21" t="n">
        <f aca="false">IF(AND(OR(Dashboard!$T$3="All",R9517=Dashboard!$T$3),OR(Dashboard!$T$4="All",D9517=Dashboard!$T$4)),1,0)</f>
        <v>1</v>
      </c>
      <c r="W9517" s="21" t="n">
        <f aca="false">IF(V9517=1,T9517+ROW()/10000000,0)</f>
        <v>6.6009517</v>
      </c>
    </row>
    <row r="9518" customFormat="false" ht="15" hidden="false" customHeight="false" outlineLevel="0" collapsed="false">
      <c r="A9518" s="0" t="n">
        <v>5800612</v>
      </c>
      <c r="B9518" s="0" t="s">
        <v>20492</v>
      </c>
      <c r="C9518" s="0" t="n">
        <v>191</v>
      </c>
      <c r="D9518" s="0" t="s">
        <v>20427</v>
      </c>
      <c r="E9518" s="0" t="s">
        <v>20493</v>
      </c>
      <c r="F9518" s="0" t="s">
        <v>20494</v>
      </c>
      <c r="G9518" s="0" t="s">
        <v>20495</v>
      </c>
      <c r="H9518" s="0" t="s">
        <v>402</v>
      </c>
      <c r="I9518" s="0" t="s">
        <v>20431</v>
      </c>
      <c r="J9518" s="0" t="s">
        <v>47</v>
      </c>
      <c r="K9518" s="0" t="s">
        <v>47</v>
      </c>
      <c r="L9518" s="0" t="s">
        <v>47</v>
      </c>
      <c r="M9518" s="0" t="s">
        <v>47</v>
      </c>
      <c r="N9518" s="0" t="n">
        <v>2</v>
      </c>
      <c r="O9518" s="0" t="n">
        <v>199</v>
      </c>
      <c r="P9518" s="0" t="n">
        <v>1000</v>
      </c>
      <c r="Q9518" s="0" t="n">
        <v>4.1</v>
      </c>
      <c r="R9518" s="0" t="str">
        <f aca="false">INDEX(Lookup!$B$4:$B$18,MATCH(C9518,Lookup!$A$4:$A$18,0))</f>
        <v>Sri Lanka</v>
      </c>
      <c r="S9518" s="20" t="n">
        <f aca="false">INDEX(Lookup!$D$4:$D$18,MATCH(C9518,Lookup!$A$4:$A$18,0))</f>
        <v>0.0033</v>
      </c>
      <c r="T9518" s="21" t="n">
        <f aca="false">ROUND(P9518*S9518,2)</f>
        <v>3.3</v>
      </c>
      <c r="U9518" s="21" t="n">
        <f aca="false">IF(T9518&lt;=10,1,IF(T9518&lt;=20,2,IF(T9518&lt;=30,3,IF(T9518&lt;=40,4,IF(T9518&lt;=50,5,IF(T9518&lt;=100,6,IF(T9518&lt;=250,7,8)))))))</f>
        <v>1</v>
      </c>
      <c r="V9518" s="21" t="n">
        <f aca="false">IF(AND(OR(Dashboard!$T$3="All",R9518=Dashboard!$T$3),OR(Dashboard!$T$4="All",D9518=Dashboard!$T$4)),1,0)</f>
        <v>1</v>
      </c>
      <c r="W9518" s="21" t="n">
        <f aca="false">IF(V9518=1,T9518+ROW()/10000000,0)</f>
        <v>3.3009518</v>
      </c>
    </row>
    <row r="9519" customFormat="false" ht="15" hidden="false" customHeight="false" outlineLevel="0" collapsed="false">
      <c r="A9519" s="0" t="n">
        <v>6001980</v>
      </c>
      <c r="B9519" s="0" t="s">
        <v>20496</v>
      </c>
      <c r="C9519" s="0" t="n">
        <v>208</v>
      </c>
      <c r="D9519" s="0" t="s">
        <v>20497</v>
      </c>
      <c r="E9519" s="0" t="s">
        <v>20498</v>
      </c>
      <c r="F9519" s="0" t="s">
        <v>20499</v>
      </c>
      <c r="G9519" s="0" t="s">
        <v>20500</v>
      </c>
      <c r="H9519" s="0" t="s">
        <v>153</v>
      </c>
      <c r="I9519" s="0" t="s">
        <v>20501</v>
      </c>
      <c r="J9519" s="0" t="s">
        <v>47</v>
      </c>
      <c r="K9519" s="0" t="s">
        <v>47</v>
      </c>
      <c r="L9519" s="0" t="s">
        <v>47</v>
      </c>
      <c r="M9519" s="0" t="s">
        <v>47</v>
      </c>
      <c r="N9519" s="0" t="n">
        <v>3</v>
      </c>
      <c r="O9519" s="0" t="n">
        <v>134</v>
      </c>
      <c r="P9519" s="0" t="n">
        <v>70</v>
      </c>
      <c r="Q9519" s="0" t="n">
        <v>4.2</v>
      </c>
      <c r="R9519" s="0" t="str">
        <f aca="false">INDEX(Lookup!$B$4:$B$18,MATCH(C9519,Lookup!$A$4:$A$18,0))</f>
        <v>Turkey</v>
      </c>
      <c r="S9519" s="20" t="n">
        <f aca="false">INDEX(Lookup!$D$4:$D$18,MATCH(C9519,Lookup!$A$4:$A$18,0))</f>
        <v>0.023</v>
      </c>
      <c r="T9519" s="21" t="n">
        <f aca="false">ROUND(P9519*S9519,2)</f>
        <v>1.61</v>
      </c>
      <c r="U9519" s="21" t="n">
        <f aca="false">IF(T9519&lt;=10,1,IF(T9519&lt;=20,2,IF(T9519&lt;=30,3,IF(T9519&lt;=40,4,IF(T9519&lt;=50,5,IF(T9519&lt;=100,6,IF(T9519&lt;=250,7,8)))))))</f>
        <v>1</v>
      </c>
      <c r="V9519" s="21" t="n">
        <f aca="false">IF(AND(OR(Dashboard!$T$3="All",R9519=Dashboard!$T$3),OR(Dashboard!$T$4="All",D9519=Dashboard!$T$4)),1,0)</f>
        <v>1</v>
      </c>
      <c r="W9519" s="21" t="n">
        <f aca="false">IF(V9519=1,T9519+ROW()/10000000,0)</f>
        <v>1.6109519</v>
      </c>
    </row>
    <row r="9520" customFormat="false" ht="15" hidden="false" customHeight="false" outlineLevel="0" collapsed="false">
      <c r="A9520" s="0" t="n">
        <v>6000168</v>
      </c>
      <c r="B9520" s="0" t="s">
        <v>20502</v>
      </c>
      <c r="C9520" s="0" t="n">
        <v>208</v>
      </c>
      <c r="D9520" s="0" t="s">
        <v>20497</v>
      </c>
      <c r="E9520" s="0" t="s">
        <v>20503</v>
      </c>
      <c r="F9520" s="0" t="s">
        <v>20504</v>
      </c>
      <c r="G9520" s="0" t="s">
        <v>20505</v>
      </c>
      <c r="H9520" s="0" t="s">
        <v>20506</v>
      </c>
      <c r="I9520" s="0" t="s">
        <v>20501</v>
      </c>
      <c r="J9520" s="0" t="s">
        <v>47</v>
      </c>
      <c r="K9520" s="0" t="s">
        <v>47</v>
      </c>
      <c r="L9520" s="0" t="s">
        <v>47</v>
      </c>
      <c r="M9520" s="0" t="s">
        <v>47</v>
      </c>
      <c r="N9520" s="0" t="n">
        <v>3</v>
      </c>
      <c r="O9520" s="0" t="n">
        <v>124</v>
      </c>
      <c r="P9520" s="0" t="n">
        <v>70</v>
      </c>
      <c r="Q9520" s="0" t="n">
        <v>4.6</v>
      </c>
      <c r="R9520" s="0" t="str">
        <f aca="false">INDEX(Lookup!$B$4:$B$18,MATCH(C9520,Lookup!$A$4:$A$18,0))</f>
        <v>Turkey</v>
      </c>
      <c r="S9520" s="20" t="n">
        <f aca="false">INDEX(Lookup!$D$4:$D$18,MATCH(C9520,Lookup!$A$4:$A$18,0))</f>
        <v>0.023</v>
      </c>
      <c r="T9520" s="21" t="n">
        <f aca="false">ROUND(P9520*S9520,2)</f>
        <v>1.61</v>
      </c>
      <c r="U9520" s="21" t="n">
        <f aca="false">IF(T9520&lt;=10,1,IF(T9520&lt;=20,2,IF(T9520&lt;=30,3,IF(T9520&lt;=40,4,IF(T9520&lt;=50,5,IF(T9520&lt;=100,6,IF(T9520&lt;=250,7,8)))))))</f>
        <v>1</v>
      </c>
      <c r="V9520" s="21" t="n">
        <f aca="false">IF(AND(OR(Dashboard!$T$3="All",R9520=Dashboard!$T$3),OR(Dashboard!$T$4="All",D9520=Dashboard!$T$4)),1,0)</f>
        <v>1</v>
      </c>
      <c r="W9520" s="21" t="n">
        <f aca="false">IF(V9520=1,T9520+ROW()/10000000,0)</f>
        <v>1.610952</v>
      </c>
    </row>
    <row r="9521" customFormat="false" ht="15" hidden="false" customHeight="false" outlineLevel="0" collapsed="false">
      <c r="A9521" s="0" t="n">
        <v>6000447</v>
      </c>
      <c r="B9521" s="0" t="s">
        <v>20507</v>
      </c>
      <c r="C9521" s="0" t="n">
        <v>208</v>
      </c>
      <c r="D9521" s="0" t="s">
        <v>20497</v>
      </c>
      <c r="E9521" s="0" t="s">
        <v>20508</v>
      </c>
      <c r="F9521" s="0" t="s">
        <v>20504</v>
      </c>
      <c r="G9521" s="0" t="s">
        <v>20505</v>
      </c>
      <c r="H9521" s="0" t="s">
        <v>20509</v>
      </c>
      <c r="I9521" s="0" t="s">
        <v>20501</v>
      </c>
      <c r="J9521" s="0" t="s">
        <v>47</v>
      </c>
      <c r="K9521" s="0" t="s">
        <v>47</v>
      </c>
      <c r="L9521" s="0" t="s">
        <v>47</v>
      </c>
      <c r="M9521" s="0" t="s">
        <v>47</v>
      </c>
      <c r="N9521" s="0" t="n">
        <v>3</v>
      </c>
      <c r="O9521" s="0" t="n">
        <v>212</v>
      </c>
      <c r="P9521" s="0" t="n">
        <v>100</v>
      </c>
      <c r="Q9521" s="0" t="n">
        <v>4.2</v>
      </c>
      <c r="R9521" s="0" t="str">
        <f aca="false">INDEX(Lookup!$B$4:$B$18,MATCH(C9521,Lookup!$A$4:$A$18,0))</f>
        <v>Turkey</v>
      </c>
      <c r="S9521" s="20" t="n">
        <f aca="false">INDEX(Lookup!$D$4:$D$18,MATCH(C9521,Lookup!$A$4:$A$18,0))</f>
        <v>0.023</v>
      </c>
      <c r="T9521" s="21" t="n">
        <f aca="false">ROUND(P9521*S9521,2)</f>
        <v>2.3</v>
      </c>
      <c r="U9521" s="21" t="n">
        <f aca="false">IF(T9521&lt;=10,1,IF(T9521&lt;=20,2,IF(T9521&lt;=30,3,IF(T9521&lt;=40,4,IF(T9521&lt;=50,5,IF(T9521&lt;=100,6,IF(T9521&lt;=250,7,8)))))))</f>
        <v>1</v>
      </c>
      <c r="V9521" s="21" t="n">
        <f aca="false">IF(AND(OR(Dashboard!$T$3="All",R9521=Dashboard!$T$3),OR(Dashboard!$T$4="All",D9521=Dashboard!$T$4)),1,0)</f>
        <v>1</v>
      </c>
      <c r="W9521" s="21" t="n">
        <f aca="false">IF(V9521=1,T9521+ROW()/10000000,0)</f>
        <v>2.3009521</v>
      </c>
    </row>
    <row r="9522" customFormat="false" ht="15" hidden="false" customHeight="false" outlineLevel="0" collapsed="false">
      <c r="A9522" s="0" t="n">
        <v>6004408</v>
      </c>
      <c r="B9522" s="0" t="s">
        <v>20510</v>
      </c>
      <c r="C9522" s="0" t="n">
        <v>208</v>
      </c>
      <c r="D9522" s="0" t="s">
        <v>20497</v>
      </c>
      <c r="E9522" s="0" t="s">
        <v>20511</v>
      </c>
      <c r="F9522" s="0" t="s">
        <v>20512</v>
      </c>
      <c r="G9522" s="0" t="s">
        <v>20513</v>
      </c>
      <c r="H9522" s="0" t="s">
        <v>3000</v>
      </c>
      <c r="I9522" s="0" t="s">
        <v>20501</v>
      </c>
      <c r="J9522" s="0" t="s">
        <v>47</v>
      </c>
      <c r="K9522" s="0" t="s">
        <v>47</v>
      </c>
      <c r="L9522" s="0" t="s">
        <v>47</v>
      </c>
      <c r="M9522" s="0" t="s">
        <v>47</v>
      </c>
      <c r="N9522" s="0" t="n">
        <v>2</v>
      </c>
      <c r="O9522" s="0" t="n">
        <v>126</v>
      </c>
      <c r="P9522" s="0" t="n">
        <v>35</v>
      </c>
      <c r="Q9522" s="0" t="n">
        <v>4.3</v>
      </c>
      <c r="R9522" s="0" t="str">
        <f aca="false">INDEX(Lookup!$B$4:$B$18,MATCH(C9522,Lookup!$A$4:$A$18,0))</f>
        <v>Turkey</v>
      </c>
      <c r="S9522" s="20" t="n">
        <f aca="false">INDEX(Lookup!$D$4:$D$18,MATCH(C9522,Lookup!$A$4:$A$18,0))</f>
        <v>0.023</v>
      </c>
      <c r="T9522" s="21" t="n">
        <f aca="false">ROUND(P9522*S9522,2)</f>
        <v>0.81</v>
      </c>
      <c r="U9522" s="21" t="n">
        <f aca="false">IF(T9522&lt;=10,1,IF(T9522&lt;=20,2,IF(T9522&lt;=30,3,IF(T9522&lt;=40,4,IF(T9522&lt;=50,5,IF(T9522&lt;=100,6,IF(T9522&lt;=250,7,8)))))))</f>
        <v>1</v>
      </c>
      <c r="V9522" s="21" t="n">
        <f aca="false">IF(AND(OR(Dashboard!$T$3="All",R9522=Dashboard!$T$3),OR(Dashboard!$T$4="All",D9522=Dashboard!$T$4)),1,0)</f>
        <v>1</v>
      </c>
      <c r="W9522" s="21" t="n">
        <f aca="false">IF(V9522=1,T9522+ROW()/10000000,0)</f>
        <v>0.8109522</v>
      </c>
    </row>
    <row r="9523" customFormat="false" ht="15" hidden="false" customHeight="false" outlineLevel="0" collapsed="false">
      <c r="A9523" s="0" t="n">
        <v>6003426</v>
      </c>
      <c r="B9523" s="0" t="s">
        <v>20514</v>
      </c>
      <c r="C9523" s="0" t="n">
        <v>208</v>
      </c>
      <c r="D9523" s="0" t="s">
        <v>20497</v>
      </c>
      <c r="E9523" s="0" t="s">
        <v>20515</v>
      </c>
      <c r="F9523" s="0" t="s">
        <v>20516</v>
      </c>
      <c r="G9523" s="0" t="s">
        <v>20517</v>
      </c>
      <c r="H9523" s="0" t="s">
        <v>20518</v>
      </c>
      <c r="I9523" s="0" t="s">
        <v>20501</v>
      </c>
      <c r="J9523" s="0" t="s">
        <v>47</v>
      </c>
      <c r="K9523" s="0" t="s">
        <v>47</v>
      </c>
      <c r="L9523" s="0" t="s">
        <v>47</v>
      </c>
      <c r="M9523" s="0" t="s">
        <v>47</v>
      </c>
      <c r="N9523" s="0" t="n">
        <v>2</v>
      </c>
      <c r="O9523" s="0" t="n">
        <v>115</v>
      </c>
      <c r="P9523" s="0" t="n">
        <v>50</v>
      </c>
      <c r="Q9523" s="0" t="n">
        <v>3.4</v>
      </c>
      <c r="R9523" s="0" t="str">
        <f aca="false">INDEX(Lookup!$B$4:$B$18,MATCH(C9523,Lookup!$A$4:$A$18,0))</f>
        <v>Turkey</v>
      </c>
      <c r="S9523" s="20" t="n">
        <f aca="false">INDEX(Lookup!$D$4:$D$18,MATCH(C9523,Lookup!$A$4:$A$18,0))</f>
        <v>0.023</v>
      </c>
      <c r="T9523" s="21" t="n">
        <f aca="false">ROUND(P9523*S9523,2)</f>
        <v>1.15</v>
      </c>
      <c r="U9523" s="21" t="n">
        <f aca="false">IF(T9523&lt;=10,1,IF(T9523&lt;=20,2,IF(T9523&lt;=30,3,IF(T9523&lt;=40,4,IF(T9523&lt;=50,5,IF(T9523&lt;=100,6,IF(T9523&lt;=250,7,8)))))))</f>
        <v>1</v>
      </c>
      <c r="V9523" s="21" t="n">
        <f aca="false">IF(AND(OR(Dashboard!$T$3="All",R9523=Dashboard!$T$3),OR(Dashboard!$T$4="All",D9523=Dashboard!$T$4)),1,0)</f>
        <v>1</v>
      </c>
      <c r="W9523" s="21" t="n">
        <f aca="false">IF(V9523=1,T9523+ROW()/10000000,0)</f>
        <v>1.1509523</v>
      </c>
    </row>
    <row r="9524" customFormat="false" ht="15" hidden="false" customHeight="false" outlineLevel="0" collapsed="false">
      <c r="A9524" s="0" t="n">
        <v>6000549</v>
      </c>
      <c r="B9524" s="0" t="s">
        <v>20519</v>
      </c>
      <c r="C9524" s="0" t="n">
        <v>208</v>
      </c>
      <c r="D9524" s="0" t="s">
        <v>20497</v>
      </c>
      <c r="E9524" s="0" t="s">
        <v>20520</v>
      </c>
      <c r="F9524" s="0" t="s">
        <v>20521</v>
      </c>
      <c r="G9524" s="0" t="s">
        <v>20522</v>
      </c>
      <c r="H9524" s="0" t="s">
        <v>20506</v>
      </c>
      <c r="I9524" s="0" t="s">
        <v>20501</v>
      </c>
      <c r="J9524" s="0" t="s">
        <v>47</v>
      </c>
      <c r="K9524" s="0" t="s">
        <v>47</v>
      </c>
      <c r="L9524" s="0" t="s">
        <v>47</v>
      </c>
      <c r="M9524" s="0" t="s">
        <v>47</v>
      </c>
      <c r="N9524" s="0" t="n">
        <v>3</v>
      </c>
      <c r="O9524" s="0" t="n">
        <v>231</v>
      </c>
      <c r="P9524" s="0" t="n">
        <v>100</v>
      </c>
      <c r="Q9524" s="0" t="n">
        <v>4.5</v>
      </c>
      <c r="R9524" s="0" t="str">
        <f aca="false">INDEX(Lookup!$B$4:$B$18,MATCH(C9524,Lookup!$A$4:$A$18,0))</f>
        <v>Turkey</v>
      </c>
      <c r="S9524" s="20" t="n">
        <f aca="false">INDEX(Lookup!$D$4:$D$18,MATCH(C9524,Lookup!$A$4:$A$18,0))</f>
        <v>0.023</v>
      </c>
      <c r="T9524" s="21" t="n">
        <f aca="false">ROUND(P9524*S9524,2)</f>
        <v>2.3</v>
      </c>
      <c r="U9524" s="21" t="n">
        <f aca="false">IF(T9524&lt;=10,1,IF(T9524&lt;=20,2,IF(T9524&lt;=30,3,IF(T9524&lt;=40,4,IF(T9524&lt;=50,5,IF(T9524&lt;=100,6,IF(T9524&lt;=250,7,8)))))))</f>
        <v>1</v>
      </c>
      <c r="V9524" s="21" t="n">
        <f aca="false">IF(AND(OR(Dashboard!$T$3="All",R9524=Dashboard!$T$3),OR(Dashboard!$T$4="All",D9524=Dashboard!$T$4)),1,0)</f>
        <v>1</v>
      </c>
      <c r="W9524" s="21" t="n">
        <f aca="false">IF(V9524=1,T9524+ROW()/10000000,0)</f>
        <v>2.3009524</v>
      </c>
    </row>
    <row r="9525" customFormat="false" ht="15" hidden="false" customHeight="false" outlineLevel="0" collapsed="false">
      <c r="A9525" s="0" t="n">
        <v>6000871</v>
      </c>
      <c r="B9525" s="0" t="s">
        <v>20523</v>
      </c>
      <c r="C9525" s="0" t="n">
        <v>208</v>
      </c>
      <c r="D9525" s="0" t="s">
        <v>20497</v>
      </c>
      <c r="E9525" s="0" t="s">
        <v>20524</v>
      </c>
      <c r="F9525" s="0" t="s">
        <v>20525</v>
      </c>
      <c r="G9525" s="0" t="s">
        <v>20526</v>
      </c>
      <c r="H9525" s="0" t="s">
        <v>20527</v>
      </c>
      <c r="I9525" s="0" t="s">
        <v>20501</v>
      </c>
      <c r="J9525" s="0" t="s">
        <v>47</v>
      </c>
      <c r="K9525" s="0" t="s">
        <v>47</v>
      </c>
      <c r="L9525" s="0" t="s">
        <v>47</v>
      </c>
      <c r="M9525" s="0" t="s">
        <v>47</v>
      </c>
      <c r="N9525" s="0" t="n">
        <v>3</v>
      </c>
      <c r="O9525" s="0" t="n">
        <v>296</v>
      </c>
      <c r="P9525" s="0" t="n">
        <v>60</v>
      </c>
      <c r="Q9525" s="0" t="n">
        <v>4.4</v>
      </c>
      <c r="R9525" s="0" t="str">
        <f aca="false">INDEX(Lookup!$B$4:$B$18,MATCH(C9525,Lookup!$A$4:$A$18,0))</f>
        <v>Turkey</v>
      </c>
      <c r="S9525" s="20" t="n">
        <f aca="false">INDEX(Lookup!$D$4:$D$18,MATCH(C9525,Lookup!$A$4:$A$18,0))</f>
        <v>0.023</v>
      </c>
      <c r="T9525" s="21" t="n">
        <f aca="false">ROUND(P9525*S9525,2)</f>
        <v>1.38</v>
      </c>
      <c r="U9525" s="21" t="n">
        <f aca="false">IF(T9525&lt;=10,1,IF(T9525&lt;=20,2,IF(T9525&lt;=30,3,IF(T9525&lt;=40,4,IF(T9525&lt;=50,5,IF(T9525&lt;=100,6,IF(T9525&lt;=250,7,8)))))))</f>
        <v>1</v>
      </c>
      <c r="V9525" s="21" t="n">
        <f aca="false">IF(AND(OR(Dashboard!$T$3="All",R9525=Dashboard!$T$3),OR(Dashboard!$T$4="All",D9525=Dashboard!$T$4)),1,0)</f>
        <v>1</v>
      </c>
      <c r="W9525" s="21" t="n">
        <f aca="false">IF(V9525=1,T9525+ROW()/10000000,0)</f>
        <v>1.3809525</v>
      </c>
    </row>
    <row r="9526" customFormat="false" ht="15" hidden="false" customHeight="false" outlineLevel="0" collapsed="false">
      <c r="A9526" s="0" t="n">
        <v>6004011</v>
      </c>
      <c r="B9526" s="0" t="s">
        <v>20528</v>
      </c>
      <c r="C9526" s="0" t="n">
        <v>208</v>
      </c>
      <c r="D9526" s="0" t="s">
        <v>20497</v>
      </c>
      <c r="E9526" s="0" t="s">
        <v>20529</v>
      </c>
      <c r="F9526" s="0" t="s">
        <v>20530</v>
      </c>
      <c r="G9526" s="0" t="s">
        <v>20531</v>
      </c>
      <c r="H9526" s="0" t="s">
        <v>20532</v>
      </c>
      <c r="I9526" s="0" t="s">
        <v>20501</v>
      </c>
      <c r="J9526" s="0" t="s">
        <v>47</v>
      </c>
      <c r="K9526" s="0" t="s">
        <v>47</v>
      </c>
      <c r="L9526" s="0" t="s">
        <v>47</v>
      </c>
      <c r="M9526" s="0" t="s">
        <v>47</v>
      </c>
      <c r="N9526" s="0" t="n">
        <v>3</v>
      </c>
      <c r="O9526" s="0" t="n">
        <v>95</v>
      </c>
      <c r="P9526" s="0" t="n">
        <v>80</v>
      </c>
      <c r="Q9526" s="0" t="n">
        <v>4.9</v>
      </c>
      <c r="R9526" s="0" t="str">
        <f aca="false">INDEX(Lookup!$B$4:$B$18,MATCH(C9526,Lookup!$A$4:$A$18,0))</f>
        <v>Turkey</v>
      </c>
      <c r="S9526" s="20" t="n">
        <f aca="false">INDEX(Lookup!$D$4:$D$18,MATCH(C9526,Lookup!$A$4:$A$18,0))</f>
        <v>0.023</v>
      </c>
      <c r="T9526" s="21" t="n">
        <f aca="false">ROUND(P9526*S9526,2)</f>
        <v>1.84</v>
      </c>
      <c r="U9526" s="21" t="n">
        <f aca="false">IF(T9526&lt;=10,1,IF(T9526&lt;=20,2,IF(T9526&lt;=30,3,IF(T9526&lt;=40,4,IF(T9526&lt;=50,5,IF(T9526&lt;=100,6,IF(T9526&lt;=250,7,8)))))))</f>
        <v>1</v>
      </c>
      <c r="V9526" s="21" t="n">
        <f aca="false">IF(AND(OR(Dashboard!$T$3="All",R9526=Dashboard!$T$3),OR(Dashboard!$T$4="All",D9526=Dashboard!$T$4)),1,0)</f>
        <v>1</v>
      </c>
      <c r="W9526" s="21" t="n">
        <f aca="false">IF(V9526=1,T9526+ROW()/10000000,0)</f>
        <v>1.8409526</v>
      </c>
    </row>
    <row r="9527" customFormat="false" ht="15" hidden="false" customHeight="false" outlineLevel="0" collapsed="false">
      <c r="A9527" s="0" t="n">
        <v>6000409</v>
      </c>
      <c r="B9527" s="0" t="s">
        <v>20533</v>
      </c>
      <c r="C9527" s="0" t="n">
        <v>208</v>
      </c>
      <c r="D9527" s="0" t="s">
        <v>20497</v>
      </c>
      <c r="E9527" s="0" t="s">
        <v>20534</v>
      </c>
      <c r="F9527" s="0" t="s">
        <v>20530</v>
      </c>
      <c r="G9527" s="0" t="s">
        <v>20531</v>
      </c>
      <c r="H9527" s="0" t="s">
        <v>20535</v>
      </c>
      <c r="I9527" s="0" t="s">
        <v>20501</v>
      </c>
      <c r="J9527" s="0" t="s">
        <v>47</v>
      </c>
      <c r="K9527" s="0" t="s">
        <v>47</v>
      </c>
      <c r="L9527" s="0" t="s">
        <v>47</v>
      </c>
      <c r="M9527" s="0" t="s">
        <v>47</v>
      </c>
      <c r="N9527" s="0" t="n">
        <v>4</v>
      </c>
      <c r="O9527" s="0" t="n">
        <v>115</v>
      </c>
      <c r="P9527" s="0" t="n">
        <v>150</v>
      </c>
      <c r="Q9527" s="0" t="n">
        <v>4.4</v>
      </c>
      <c r="R9527" s="0" t="str">
        <f aca="false">INDEX(Lookup!$B$4:$B$18,MATCH(C9527,Lookup!$A$4:$A$18,0))</f>
        <v>Turkey</v>
      </c>
      <c r="S9527" s="20" t="n">
        <f aca="false">INDEX(Lookup!$D$4:$D$18,MATCH(C9527,Lookup!$A$4:$A$18,0))</f>
        <v>0.023</v>
      </c>
      <c r="T9527" s="21" t="n">
        <f aca="false">ROUND(P9527*S9527,2)</f>
        <v>3.45</v>
      </c>
      <c r="U9527" s="21" t="n">
        <f aca="false">IF(T9527&lt;=10,1,IF(T9527&lt;=20,2,IF(T9527&lt;=30,3,IF(T9527&lt;=40,4,IF(T9527&lt;=50,5,IF(T9527&lt;=100,6,IF(T9527&lt;=250,7,8)))))))</f>
        <v>1</v>
      </c>
      <c r="V9527" s="21" t="n">
        <f aca="false">IF(AND(OR(Dashboard!$T$3="All",R9527=Dashboard!$T$3),OR(Dashboard!$T$4="All",D9527=Dashboard!$T$4)),1,0)</f>
        <v>1</v>
      </c>
      <c r="W9527" s="21" t="n">
        <f aca="false">IF(V9527=1,T9527+ROW()/10000000,0)</f>
        <v>3.4509527</v>
      </c>
    </row>
    <row r="9528" customFormat="false" ht="15" hidden="false" customHeight="false" outlineLevel="0" collapsed="false">
      <c r="A9528" s="0" t="n">
        <v>6000019</v>
      </c>
      <c r="B9528" s="0" t="s">
        <v>20536</v>
      </c>
      <c r="C9528" s="0" t="n">
        <v>208</v>
      </c>
      <c r="D9528" s="0" t="s">
        <v>20497</v>
      </c>
      <c r="E9528" s="0" t="s">
        <v>20537</v>
      </c>
      <c r="F9528" s="0" t="s">
        <v>20530</v>
      </c>
      <c r="G9528" s="0" t="s">
        <v>20531</v>
      </c>
      <c r="H9528" s="0" t="s">
        <v>540</v>
      </c>
      <c r="I9528" s="0" t="s">
        <v>20501</v>
      </c>
      <c r="J9528" s="0" t="s">
        <v>47</v>
      </c>
      <c r="K9528" s="0" t="s">
        <v>47</v>
      </c>
      <c r="L9528" s="0" t="s">
        <v>47</v>
      </c>
      <c r="M9528" s="0" t="s">
        <v>47</v>
      </c>
      <c r="N9528" s="0" t="n">
        <v>4</v>
      </c>
      <c r="O9528" s="0" t="n">
        <v>97</v>
      </c>
      <c r="P9528" s="0" t="n">
        <v>400</v>
      </c>
      <c r="Q9528" s="0" t="n">
        <v>4.1</v>
      </c>
      <c r="R9528" s="0" t="str">
        <f aca="false">INDEX(Lookup!$B$4:$B$18,MATCH(C9528,Lookup!$A$4:$A$18,0))</f>
        <v>Turkey</v>
      </c>
      <c r="S9528" s="20" t="n">
        <f aca="false">INDEX(Lookup!$D$4:$D$18,MATCH(C9528,Lookup!$A$4:$A$18,0))</f>
        <v>0.023</v>
      </c>
      <c r="T9528" s="21" t="n">
        <f aca="false">ROUND(P9528*S9528,2)</f>
        <v>9.2</v>
      </c>
      <c r="U9528" s="21" t="n">
        <f aca="false">IF(T9528&lt;=10,1,IF(T9528&lt;=20,2,IF(T9528&lt;=30,3,IF(T9528&lt;=40,4,IF(T9528&lt;=50,5,IF(T9528&lt;=100,6,IF(T9528&lt;=250,7,8)))))))</f>
        <v>1</v>
      </c>
      <c r="V9528" s="21" t="n">
        <f aca="false">IF(AND(OR(Dashboard!$T$3="All",R9528=Dashboard!$T$3),OR(Dashboard!$T$4="All",D9528=Dashboard!$T$4)),1,0)</f>
        <v>1</v>
      </c>
      <c r="W9528" s="21" t="n">
        <f aca="false">IF(V9528=1,T9528+ROW()/10000000,0)</f>
        <v>9.2009528</v>
      </c>
    </row>
    <row r="9529" customFormat="false" ht="15" hidden="false" customHeight="false" outlineLevel="0" collapsed="false">
      <c r="A9529" s="0" t="n">
        <v>6001537</v>
      </c>
      <c r="B9529" s="0" t="s">
        <v>20538</v>
      </c>
      <c r="C9529" s="0" t="n">
        <v>208</v>
      </c>
      <c r="D9529" s="0" t="s">
        <v>20497</v>
      </c>
      <c r="E9529" s="0" t="s">
        <v>20539</v>
      </c>
      <c r="F9529" s="0" t="s">
        <v>20540</v>
      </c>
      <c r="G9529" s="0" t="s">
        <v>20541</v>
      </c>
      <c r="H9529" s="0" t="s">
        <v>20509</v>
      </c>
      <c r="I9529" s="0" t="s">
        <v>20501</v>
      </c>
      <c r="J9529" s="0" t="s">
        <v>47</v>
      </c>
      <c r="K9529" s="0" t="s">
        <v>47</v>
      </c>
      <c r="L9529" s="0" t="s">
        <v>47</v>
      </c>
      <c r="M9529" s="0" t="s">
        <v>47</v>
      </c>
      <c r="N9529" s="0" t="n">
        <v>3</v>
      </c>
      <c r="O9529" s="0" t="n">
        <v>106</v>
      </c>
      <c r="P9529" s="0" t="n">
        <v>60</v>
      </c>
      <c r="Q9529" s="0" t="n">
        <v>4.3</v>
      </c>
      <c r="R9529" s="0" t="str">
        <f aca="false">INDEX(Lookup!$B$4:$B$18,MATCH(C9529,Lookup!$A$4:$A$18,0))</f>
        <v>Turkey</v>
      </c>
      <c r="S9529" s="20" t="n">
        <f aca="false">INDEX(Lookup!$D$4:$D$18,MATCH(C9529,Lookup!$A$4:$A$18,0))</f>
        <v>0.023</v>
      </c>
      <c r="T9529" s="21" t="n">
        <f aca="false">ROUND(P9529*S9529,2)</f>
        <v>1.38</v>
      </c>
      <c r="U9529" s="21" t="n">
        <f aca="false">IF(T9529&lt;=10,1,IF(T9529&lt;=20,2,IF(T9529&lt;=30,3,IF(T9529&lt;=40,4,IF(T9529&lt;=50,5,IF(T9529&lt;=100,6,IF(T9529&lt;=250,7,8)))))))</f>
        <v>1</v>
      </c>
      <c r="V9529" s="21" t="n">
        <f aca="false">IF(AND(OR(Dashboard!$T$3="All",R9529=Dashboard!$T$3),OR(Dashboard!$T$4="All",D9529=Dashboard!$T$4)),1,0)</f>
        <v>1</v>
      </c>
      <c r="W9529" s="21" t="n">
        <f aca="false">IF(V9529=1,T9529+ROW()/10000000,0)</f>
        <v>1.3809529</v>
      </c>
    </row>
    <row r="9530" customFormat="false" ht="15" hidden="false" customHeight="false" outlineLevel="0" collapsed="false">
      <c r="A9530" s="0" t="n">
        <v>6003668</v>
      </c>
      <c r="B9530" s="0" t="s">
        <v>20496</v>
      </c>
      <c r="C9530" s="0" t="n">
        <v>208</v>
      </c>
      <c r="D9530" s="0" t="s">
        <v>20497</v>
      </c>
      <c r="E9530" s="0" t="s">
        <v>20542</v>
      </c>
      <c r="F9530" s="0" t="s">
        <v>20543</v>
      </c>
      <c r="G9530" s="0" t="s">
        <v>20544</v>
      </c>
      <c r="H9530" s="0" t="s">
        <v>153</v>
      </c>
      <c r="I9530" s="0" t="s">
        <v>20501</v>
      </c>
      <c r="J9530" s="0" t="s">
        <v>47</v>
      </c>
      <c r="K9530" s="0" t="s">
        <v>47</v>
      </c>
      <c r="L9530" s="0" t="s">
        <v>47</v>
      </c>
      <c r="M9530" s="0" t="s">
        <v>47</v>
      </c>
      <c r="N9530" s="0" t="n">
        <v>3</v>
      </c>
      <c r="O9530" s="0" t="n">
        <v>79</v>
      </c>
      <c r="P9530" s="0" t="n">
        <v>70</v>
      </c>
      <c r="Q9530" s="0" t="n">
        <v>4.2</v>
      </c>
      <c r="R9530" s="0" t="str">
        <f aca="false">INDEX(Lookup!$B$4:$B$18,MATCH(C9530,Lookup!$A$4:$A$18,0))</f>
        <v>Turkey</v>
      </c>
      <c r="S9530" s="20" t="n">
        <f aca="false">INDEX(Lookup!$D$4:$D$18,MATCH(C9530,Lookup!$A$4:$A$18,0))</f>
        <v>0.023</v>
      </c>
      <c r="T9530" s="21" t="n">
        <f aca="false">ROUND(P9530*S9530,2)</f>
        <v>1.61</v>
      </c>
      <c r="U9530" s="21" t="n">
        <f aca="false">IF(T9530&lt;=10,1,IF(T9530&lt;=20,2,IF(T9530&lt;=30,3,IF(T9530&lt;=40,4,IF(T9530&lt;=50,5,IF(T9530&lt;=100,6,IF(T9530&lt;=250,7,8)))))))</f>
        <v>1</v>
      </c>
      <c r="V9530" s="21" t="n">
        <f aca="false">IF(AND(OR(Dashboard!$T$3="All",R9530=Dashboard!$T$3),OR(Dashboard!$T$4="All",D9530=Dashboard!$T$4)),1,0)</f>
        <v>1</v>
      </c>
      <c r="W9530" s="21" t="n">
        <f aca="false">IF(V9530=1,T9530+ROW()/10000000,0)</f>
        <v>1.610953</v>
      </c>
    </row>
    <row r="9531" customFormat="false" ht="15" hidden="false" customHeight="false" outlineLevel="0" collapsed="false">
      <c r="A9531" s="0" t="n">
        <v>6001748</v>
      </c>
      <c r="B9531" s="0" t="s">
        <v>20545</v>
      </c>
      <c r="C9531" s="0" t="n">
        <v>208</v>
      </c>
      <c r="D9531" s="0" t="s">
        <v>20497</v>
      </c>
      <c r="E9531" s="0" t="s">
        <v>20546</v>
      </c>
      <c r="F9531" s="0" t="s">
        <v>20547</v>
      </c>
      <c r="G9531" s="0" t="s">
        <v>20548</v>
      </c>
      <c r="H9531" s="0" t="s">
        <v>20509</v>
      </c>
      <c r="I9531" s="0" t="s">
        <v>20501</v>
      </c>
      <c r="J9531" s="0" t="s">
        <v>47</v>
      </c>
      <c r="K9531" s="0" t="s">
        <v>47</v>
      </c>
      <c r="L9531" s="0" t="s">
        <v>47</v>
      </c>
      <c r="M9531" s="0" t="s">
        <v>47</v>
      </c>
      <c r="N9531" s="0" t="n">
        <v>2</v>
      </c>
      <c r="O9531" s="0" t="n">
        <v>109</v>
      </c>
      <c r="P9531" s="0" t="n">
        <v>40</v>
      </c>
      <c r="Q9531" s="0" t="n">
        <v>4.6</v>
      </c>
      <c r="R9531" s="0" t="str">
        <f aca="false">INDEX(Lookup!$B$4:$B$18,MATCH(C9531,Lookup!$A$4:$A$18,0))</f>
        <v>Turkey</v>
      </c>
      <c r="S9531" s="20" t="n">
        <f aca="false">INDEX(Lookup!$D$4:$D$18,MATCH(C9531,Lookup!$A$4:$A$18,0))</f>
        <v>0.023</v>
      </c>
      <c r="T9531" s="21" t="n">
        <f aca="false">ROUND(P9531*S9531,2)</f>
        <v>0.92</v>
      </c>
      <c r="U9531" s="21" t="n">
        <f aca="false">IF(T9531&lt;=10,1,IF(T9531&lt;=20,2,IF(T9531&lt;=30,3,IF(T9531&lt;=40,4,IF(T9531&lt;=50,5,IF(T9531&lt;=100,6,IF(T9531&lt;=250,7,8)))))))</f>
        <v>1</v>
      </c>
      <c r="V9531" s="21" t="n">
        <f aca="false">IF(AND(OR(Dashboard!$T$3="All",R9531=Dashboard!$T$3),OR(Dashboard!$T$4="All",D9531=Dashboard!$T$4)),1,0)</f>
        <v>1</v>
      </c>
      <c r="W9531" s="21" t="n">
        <f aca="false">IF(V9531=1,T9531+ROW()/10000000,0)</f>
        <v>0.9209531</v>
      </c>
    </row>
    <row r="9532" customFormat="false" ht="15" hidden="false" customHeight="false" outlineLevel="0" collapsed="false">
      <c r="A9532" s="0" t="n">
        <v>6001757</v>
      </c>
      <c r="B9532" s="0" t="s">
        <v>20549</v>
      </c>
      <c r="C9532" s="0" t="n">
        <v>208</v>
      </c>
      <c r="D9532" s="0" t="s">
        <v>20497</v>
      </c>
      <c r="E9532" s="0" t="s">
        <v>20550</v>
      </c>
      <c r="F9532" s="0" t="s">
        <v>20547</v>
      </c>
      <c r="G9532" s="0" t="s">
        <v>20548</v>
      </c>
      <c r="H9532" s="0" t="s">
        <v>20551</v>
      </c>
      <c r="I9532" s="0" t="s">
        <v>20501</v>
      </c>
      <c r="J9532" s="0" t="s">
        <v>47</v>
      </c>
      <c r="K9532" s="0" t="s">
        <v>47</v>
      </c>
      <c r="L9532" s="0" t="s">
        <v>47</v>
      </c>
      <c r="M9532" s="0" t="s">
        <v>47</v>
      </c>
      <c r="N9532" s="0" t="n">
        <v>2</v>
      </c>
      <c r="O9532" s="0" t="n">
        <v>72</v>
      </c>
      <c r="P9532" s="0" t="n">
        <v>50</v>
      </c>
      <c r="Q9532" s="0" t="n">
        <v>4.4</v>
      </c>
      <c r="R9532" s="0" t="str">
        <f aca="false">INDEX(Lookup!$B$4:$B$18,MATCH(C9532,Lookup!$A$4:$A$18,0))</f>
        <v>Turkey</v>
      </c>
      <c r="S9532" s="20" t="n">
        <f aca="false">INDEX(Lookup!$D$4:$D$18,MATCH(C9532,Lookup!$A$4:$A$18,0))</f>
        <v>0.023</v>
      </c>
      <c r="T9532" s="21" t="n">
        <f aca="false">ROUND(P9532*S9532,2)</f>
        <v>1.15</v>
      </c>
      <c r="U9532" s="21" t="n">
        <f aca="false">IF(T9532&lt;=10,1,IF(T9532&lt;=20,2,IF(T9532&lt;=30,3,IF(T9532&lt;=40,4,IF(T9532&lt;=50,5,IF(T9532&lt;=100,6,IF(T9532&lt;=250,7,8)))))))</f>
        <v>1</v>
      </c>
      <c r="V9532" s="21" t="n">
        <f aca="false">IF(AND(OR(Dashboard!$T$3="All",R9532=Dashboard!$T$3),OR(Dashboard!$T$4="All",D9532=Dashboard!$T$4)),1,0)</f>
        <v>1</v>
      </c>
      <c r="W9532" s="21" t="n">
        <f aca="false">IF(V9532=1,T9532+ROW()/10000000,0)</f>
        <v>1.1509532</v>
      </c>
    </row>
    <row r="9533" customFormat="false" ht="15" hidden="false" customHeight="false" outlineLevel="0" collapsed="false">
      <c r="A9533" s="0" t="n">
        <v>6000747</v>
      </c>
      <c r="B9533" s="0" t="s">
        <v>20552</v>
      </c>
      <c r="C9533" s="0" t="n">
        <v>208</v>
      </c>
      <c r="D9533" s="0" t="s">
        <v>20497</v>
      </c>
      <c r="E9533" s="0" t="s">
        <v>20553</v>
      </c>
      <c r="F9533" s="0" t="s">
        <v>20554</v>
      </c>
      <c r="G9533" s="0" t="s">
        <v>20555</v>
      </c>
      <c r="H9533" s="0" t="s">
        <v>153</v>
      </c>
      <c r="I9533" s="0" t="s">
        <v>20501</v>
      </c>
      <c r="J9533" s="0" t="s">
        <v>47</v>
      </c>
      <c r="K9533" s="0" t="s">
        <v>47</v>
      </c>
      <c r="L9533" s="0" t="s">
        <v>47</v>
      </c>
      <c r="M9533" s="0" t="s">
        <v>47</v>
      </c>
      <c r="N9533" s="0" t="n">
        <v>3</v>
      </c>
      <c r="O9533" s="0" t="n">
        <v>123</v>
      </c>
      <c r="P9533" s="0" t="n">
        <v>80</v>
      </c>
      <c r="Q9533" s="0" t="n">
        <v>3.8</v>
      </c>
      <c r="R9533" s="0" t="str">
        <f aca="false">INDEX(Lookup!$B$4:$B$18,MATCH(C9533,Lookup!$A$4:$A$18,0))</f>
        <v>Turkey</v>
      </c>
      <c r="S9533" s="20" t="n">
        <f aca="false">INDEX(Lookup!$D$4:$D$18,MATCH(C9533,Lookup!$A$4:$A$18,0))</f>
        <v>0.023</v>
      </c>
      <c r="T9533" s="21" t="n">
        <f aca="false">ROUND(P9533*S9533,2)</f>
        <v>1.84</v>
      </c>
      <c r="U9533" s="21" t="n">
        <f aca="false">IF(T9533&lt;=10,1,IF(T9533&lt;=20,2,IF(T9533&lt;=30,3,IF(T9533&lt;=40,4,IF(T9533&lt;=50,5,IF(T9533&lt;=100,6,IF(T9533&lt;=250,7,8)))))))</f>
        <v>1</v>
      </c>
      <c r="V9533" s="21" t="n">
        <f aca="false">IF(AND(OR(Dashboard!$T$3="All",R9533=Dashboard!$T$3),OR(Dashboard!$T$4="All",D9533=Dashboard!$T$4)),1,0)</f>
        <v>1</v>
      </c>
      <c r="W9533" s="21" t="n">
        <f aca="false">IF(V9533=1,T9533+ROW()/10000000,0)</f>
        <v>1.8409533</v>
      </c>
    </row>
    <row r="9534" customFormat="false" ht="15" hidden="false" customHeight="false" outlineLevel="0" collapsed="false">
      <c r="A9534" s="0" t="n">
        <v>6002025</v>
      </c>
      <c r="B9534" s="0" t="s">
        <v>20556</v>
      </c>
      <c r="C9534" s="0" t="n">
        <v>208</v>
      </c>
      <c r="D9534" s="0" t="s">
        <v>20497</v>
      </c>
      <c r="E9534" s="0" t="s">
        <v>20557</v>
      </c>
      <c r="F9534" s="0" t="s">
        <v>20554</v>
      </c>
      <c r="G9534" s="0" t="s">
        <v>20555</v>
      </c>
      <c r="H9534" s="0" t="s">
        <v>20509</v>
      </c>
      <c r="I9534" s="0" t="s">
        <v>20501</v>
      </c>
      <c r="J9534" s="0" t="s">
        <v>47</v>
      </c>
      <c r="K9534" s="0" t="s">
        <v>47</v>
      </c>
      <c r="L9534" s="0" t="s">
        <v>47</v>
      </c>
      <c r="M9534" s="0" t="s">
        <v>47</v>
      </c>
      <c r="N9534" s="0" t="n">
        <v>3</v>
      </c>
      <c r="O9534" s="0" t="n">
        <v>103</v>
      </c>
      <c r="P9534" s="0" t="n">
        <v>100</v>
      </c>
      <c r="Q9534" s="0" t="n">
        <v>4.2</v>
      </c>
      <c r="R9534" s="0" t="str">
        <f aca="false">INDEX(Lookup!$B$4:$B$18,MATCH(C9534,Lookup!$A$4:$A$18,0))</f>
        <v>Turkey</v>
      </c>
      <c r="S9534" s="20" t="n">
        <f aca="false">INDEX(Lookup!$D$4:$D$18,MATCH(C9534,Lookup!$A$4:$A$18,0))</f>
        <v>0.023</v>
      </c>
      <c r="T9534" s="21" t="n">
        <f aca="false">ROUND(P9534*S9534,2)</f>
        <v>2.3</v>
      </c>
      <c r="U9534" s="21" t="n">
        <f aca="false">IF(T9534&lt;=10,1,IF(T9534&lt;=20,2,IF(T9534&lt;=30,3,IF(T9534&lt;=40,4,IF(T9534&lt;=50,5,IF(T9534&lt;=100,6,IF(T9534&lt;=250,7,8)))))))</f>
        <v>1</v>
      </c>
      <c r="V9534" s="21" t="n">
        <f aca="false">IF(AND(OR(Dashboard!$T$3="All",R9534=Dashboard!$T$3),OR(Dashboard!$T$4="All",D9534=Dashboard!$T$4)),1,0)</f>
        <v>1</v>
      </c>
      <c r="W9534" s="21" t="n">
        <f aca="false">IF(V9534=1,T9534+ROW()/10000000,0)</f>
        <v>2.3009534</v>
      </c>
    </row>
    <row r="9535" customFormat="false" ht="15" hidden="false" customHeight="false" outlineLevel="0" collapsed="false">
      <c r="A9535" s="0" t="n">
        <v>6003879</v>
      </c>
      <c r="B9535" s="0" t="s">
        <v>20558</v>
      </c>
      <c r="C9535" s="0" t="n">
        <v>208</v>
      </c>
      <c r="D9535" s="0" t="s">
        <v>20497</v>
      </c>
      <c r="E9535" s="0" t="s">
        <v>20559</v>
      </c>
      <c r="F9535" s="0" t="s">
        <v>20560</v>
      </c>
      <c r="G9535" s="0" t="s">
        <v>20561</v>
      </c>
      <c r="H9535" s="0" t="s">
        <v>20562</v>
      </c>
      <c r="I9535" s="0" t="s">
        <v>20501</v>
      </c>
      <c r="J9535" s="0" t="s">
        <v>47</v>
      </c>
      <c r="K9535" s="0" t="s">
        <v>47</v>
      </c>
      <c r="L9535" s="0" t="s">
        <v>47</v>
      </c>
      <c r="M9535" s="0" t="s">
        <v>47</v>
      </c>
      <c r="N9535" s="0" t="n">
        <v>2</v>
      </c>
      <c r="O9535" s="0" t="n">
        <v>103</v>
      </c>
      <c r="P9535" s="0" t="n">
        <v>50</v>
      </c>
      <c r="Q9535" s="0" t="n">
        <v>4.3</v>
      </c>
      <c r="R9535" s="0" t="str">
        <f aca="false">INDEX(Lookup!$B$4:$B$18,MATCH(C9535,Lookup!$A$4:$A$18,0))</f>
        <v>Turkey</v>
      </c>
      <c r="S9535" s="20" t="n">
        <f aca="false">INDEX(Lookup!$D$4:$D$18,MATCH(C9535,Lookup!$A$4:$A$18,0))</f>
        <v>0.023</v>
      </c>
      <c r="T9535" s="21" t="n">
        <f aca="false">ROUND(P9535*S9535,2)</f>
        <v>1.15</v>
      </c>
      <c r="U9535" s="21" t="n">
        <f aca="false">IF(T9535&lt;=10,1,IF(T9535&lt;=20,2,IF(T9535&lt;=30,3,IF(T9535&lt;=40,4,IF(T9535&lt;=50,5,IF(T9535&lt;=100,6,IF(T9535&lt;=250,7,8)))))))</f>
        <v>1</v>
      </c>
      <c r="V9535" s="21" t="n">
        <f aca="false">IF(AND(OR(Dashboard!$T$3="All",R9535=Dashboard!$T$3),OR(Dashboard!$T$4="All",D9535=Dashboard!$T$4)),1,0)</f>
        <v>1</v>
      </c>
      <c r="W9535" s="21" t="n">
        <f aca="false">IF(V9535=1,T9535+ROW()/10000000,0)</f>
        <v>1.1509535</v>
      </c>
    </row>
    <row r="9536" customFormat="false" ht="15" hidden="false" customHeight="false" outlineLevel="0" collapsed="false">
      <c r="A9536" s="0" t="n">
        <v>6004089</v>
      </c>
      <c r="B9536" s="0" t="s">
        <v>20563</v>
      </c>
      <c r="C9536" s="0" t="n">
        <v>208</v>
      </c>
      <c r="D9536" s="0" t="s">
        <v>20497</v>
      </c>
      <c r="E9536" s="0" t="s">
        <v>20564</v>
      </c>
      <c r="F9536" s="0" t="s">
        <v>20565</v>
      </c>
      <c r="G9536" s="0" t="s">
        <v>20566</v>
      </c>
      <c r="H9536" s="0" t="s">
        <v>20567</v>
      </c>
      <c r="I9536" s="0" t="s">
        <v>20501</v>
      </c>
      <c r="J9536" s="0" t="s">
        <v>47</v>
      </c>
      <c r="K9536" s="0" t="s">
        <v>47</v>
      </c>
      <c r="L9536" s="0" t="s">
        <v>47</v>
      </c>
      <c r="M9536" s="0" t="s">
        <v>47</v>
      </c>
      <c r="N9536" s="0" t="n">
        <v>3</v>
      </c>
      <c r="O9536" s="0" t="n">
        <v>131</v>
      </c>
      <c r="P9536" s="0" t="n">
        <v>70</v>
      </c>
      <c r="Q9536" s="0" t="n">
        <v>4.4</v>
      </c>
      <c r="R9536" s="0" t="str">
        <f aca="false">INDEX(Lookup!$B$4:$B$18,MATCH(C9536,Lookup!$A$4:$A$18,0))</f>
        <v>Turkey</v>
      </c>
      <c r="S9536" s="20" t="n">
        <f aca="false">INDEX(Lookup!$D$4:$D$18,MATCH(C9536,Lookup!$A$4:$A$18,0))</f>
        <v>0.023</v>
      </c>
      <c r="T9536" s="21" t="n">
        <f aca="false">ROUND(P9536*S9536,2)</f>
        <v>1.61</v>
      </c>
      <c r="U9536" s="21" t="n">
        <f aca="false">IF(T9536&lt;=10,1,IF(T9536&lt;=20,2,IF(T9536&lt;=30,3,IF(T9536&lt;=40,4,IF(T9536&lt;=50,5,IF(T9536&lt;=100,6,IF(T9536&lt;=250,7,8)))))))</f>
        <v>1</v>
      </c>
      <c r="V9536" s="21" t="n">
        <f aca="false">IF(AND(OR(Dashboard!$T$3="All",R9536=Dashboard!$T$3),OR(Dashboard!$T$4="All",D9536=Dashboard!$T$4)),1,0)</f>
        <v>1</v>
      </c>
      <c r="W9536" s="21" t="n">
        <f aca="false">IF(V9536=1,T9536+ROW()/10000000,0)</f>
        <v>1.6109536</v>
      </c>
    </row>
    <row r="9537" customFormat="false" ht="15" hidden="false" customHeight="false" outlineLevel="0" collapsed="false">
      <c r="A9537" s="0" t="n">
        <v>6000921</v>
      </c>
      <c r="B9537" s="0" t="s">
        <v>20563</v>
      </c>
      <c r="C9537" s="0" t="n">
        <v>208</v>
      </c>
      <c r="D9537" s="0" t="s">
        <v>20497</v>
      </c>
      <c r="E9537" s="0" t="s">
        <v>20568</v>
      </c>
      <c r="F9537" s="0" t="s">
        <v>20569</v>
      </c>
      <c r="G9537" s="0" t="s">
        <v>20570</v>
      </c>
      <c r="H9537" s="0" t="s">
        <v>20567</v>
      </c>
      <c r="I9537" s="0" t="s">
        <v>20501</v>
      </c>
      <c r="J9537" s="0" t="s">
        <v>47</v>
      </c>
      <c r="K9537" s="0" t="s">
        <v>47</v>
      </c>
      <c r="L9537" s="0" t="s">
        <v>47</v>
      </c>
      <c r="M9537" s="0" t="s">
        <v>47</v>
      </c>
      <c r="N9537" s="0" t="n">
        <v>3</v>
      </c>
      <c r="O9537" s="0" t="n">
        <v>152</v>
      </c>
      <c r="P9537" s="0" t="n">
        <v>70</v>
      </c>
      <c r="Q9537" s="0" t="n">
        <v>4.2</v>
      </c>
      <c r="R9537" s="0" t="str">
        <f aca="false">INDEX(Lookup!$B$4:$B$18,MATCH(C9537,Lookup!$A$4:$A$18,0))</f>
        <v>Turkey</v>
      </c>
      <c r="S9537" s="20" t="n">
        <f aca="false">INDEX(Lookup!$D$4:$D$18,MATCH(C9537,Lookup!$A$4:$A$18,0))</f>
        <v>0.023</v>
      </c>
      <c r="T9537" s="21" t="n">
        <f aca="false">ROUND(P9537*S9537,2)</f>
        <v>1.61</v>
      </c>
      <c r="U9537" s="21" t="n">
        <f aca="false">IF(T9537&lt;=10,1,IF(T9537&lt;=20,2,IF(T9537&lt;=30,3,IF(T9537&lt;=40,4,IF(T9537&lt;=50,5,IF(T9537&lt;=100,6,IF(T9537&lt;=250,7,8)))))))</f>
        <v>1</v>
      </c>
      <c r="V9537" s="21" t="n">
        <f aca="false">IF(AND(OR(Dashboard!$T$3="All",R9537=Dashboard!$T$3),OR(Dashboard!$T$4="All",D9537=Dashboard!$T$4)),1,0)</f>
        <v>1</v>
      </c>
      <c r="W9537" s="21" t="n">
        <f aca="false">IF(V9537=1,T9537+ROW()/10000000,0)</f>
        <v>1.6109537</v>
      </c>
    </row>
    <row r="9538" customFormat="false" ht="15" hidden="false" customHeight="false" outlineLevel="0" collapsed="false">
      <c r="A9538" s="0" t="n">
        <v>6004813</v>
      </c>
      <c r="B9538" s="0" t="s">
        <v>20571</v>
      </c>
      <c r="C9538" s="0" t="n">
        <v>208</v>
      </c>
      <c r="D9538" s="0" t="s">
        <v>20497</v>
      </c>
      <c r="E9538" s="0" t="s">
        <v>20572</v>
      </c>
      <c r="F9538" s="0" t="s">
        <v>20573</v>
      </c>
      <c r="G9538" s="0" t="s">
        <v>20574</v>
      </c>
      <c r="H9538" s="0" t="s">
        <v>164</v>
      </c>
      <c r="I9538" s="0" t="s">
        <v>20501</v>
      </c>
      <c r="J9538" s="0" t="s">
        <v>47</v>
      </c>
      <c r="K9538" s="0" t="s">
        <v>47</v>
      </c>
      <c r="L9538" s="0" t="s">
        <v>47</v>
      </c>
      <c r="M9538" s="0" t="s">
        <v>47</v>
      </c>
      <c r="N9538" s="0" t="n">
        <v>2</v>
      </c>
      <c r="O9538" s="0" t="n">
        <v>104</v>
      </c>
      <c r="P9538" s="0" t="n">
        <v>40</v>
      </c>
      <c r="Q9538" s="0" t="n">
        <v>4.7</v>
      </c>
      <c r="R9538" s="0" t="str">
        <f aca="false">INDEX(Lookup!$B$4:$B$18,MATCH(C9538,Lookup!$A$4:$A$18,0))</f>
        <v>Turkey</v>
      </c>
      <c r="S9538" s="20" t="n">
        <f aca="false">INDEX(Lookup!$D$4:$D$18,MATCH(C9538,Lookup!$A$4:$A$18,0))</f>
        <v>0.023</v>
      </c>
      <c r="T9538" s="21" t="n">
        <f aca="false">ROUND(P9538*S9538,2)</f>
        <v>0.92</v>
      </c>
      <c r="U9538" s="21" t="n">
        <f aca="false">IF(T9538&lt;=10,1,IF(T9538&lt;=20,2,IF(T9538&lt;=30,3,IF(T9538&lt;=40,4,IF(T9538&lt;=50,5,IF(T9538&lt;=100,6,IF(T9538&lt;=250,7,8)))))))</f>
        <v>1</v>
      </c>
      <c r="V9538" s="21" t="n">
        <f aca="false">IF(AND(OR(Dashboard!$T$3="All",R9538=Dashboard!$T$3),OR(Dashboard!$T$4="All",D9538=Dashboard!$T$4)),1,0)</f>
        <v>1</v>
      </c>
      <c r="W9538" s="21" t="n">
        <f aca="false">IF(V9538=1,T9538+ROW()/10000000,0)</f>
        <v>0.9209538</v>
      </c>
    </row>
    <row r="9539" customFormat="false" ht="15" hidden="false" customHeight="false" outlineLevel="0" collapsed="false">
      <c r="A9539" s="0" t="n">
        <v>5904116</v>
      </c>
      <c r="B9539" s="0" t="s">
        <v>20575</v>
      </c>
      <c r="C9539" s="0" t="n">
        <v>208</v>
      </c>
      <c r="D9539" s="0" t="s">
        <v>20576</v>
      </c>
      <c r="E9539" s="0" t="s">
        <v>20577</v>
      </c>
      <c r="F9539" s="0" t="s">
        <v>20578</v>
      </c>
      <c r="G9539" s="0" t="s">
        <v>20579</v>
      </c>
      <c r="H9539" s="0" t="s">
        <v>1830</v>
      </c>
      <c r="I9539" s="0" t="s">
        <v>20501</v>
      </c>
      <c r="J9539" s="0" t="s">
        <v>47</v>
      </c>
      <c r="K9539" s="0" t="s">
        <v>47</v>
      </c>
      <c r="L9539" s="0" t="s">
        <v>47</v>
      </c>
      <c r="M9539" s="0" t="s">
        <v>47</v>
      </c>
      <c r="N9539" s="0" t="n">
        <v>2</v>
      </c>
      <c r="O9539" s="0" t="n">
        <v>1311</v>
      </c>
      <c r="P9539" s="0" t="n">
        <v>50</v>
      </c>
      <c r="Q9539" s="0" t="n">
        <v>4.7</v>
      </c>
      <c r="R9539" s="0" t="str">
        <f aca="false">INDEX(Lookup!$B$4:$B$18,MATCH(C9539,Lookup!$A$4:$A$18,0))</f>
        <v>Turkey</v>
      </c>
      <c r="S9539" s="20" t="n">
        <f aca="false">INDEX(Lookup!$D$4:$D$18,MATCH(C9539,Lookup!$A$4:$A$18,0))</f>
        <v>0.023</v>
      </c>
      <c r="T9539" s="21" t="n">
        <f aca="false">ROUND(P9539*S9539,2)</f>
        <v>1.15</v>
      </c>
      <c r="U9539" s="21" t="n">
        <f aca="false">IF(T9539&lt;=10,1,IF(T9539&lt;=20,2,IF(T9539&lt;=30,3,IF(T9539&lt;=40,4,IF(T9539&lt;=50,5,IF(T9539&lt;=100,6,IF(T9539&lt;=250,7,8)))))))</f>
        <v>1</v>
      </c>
      <c r="V9539" s="21" t="n">
        <f aca="false">IF(AND(OR(Dashboard!$T$3="All",R9539=Dashboard!$T$3),OR(Dashboard!$T$4="All",D9539=Dashboard!$T$4)),1,0)</f>
        <v>1</v>
      </c>
      <c r="W9539" s="21" t="n">
        <f aca="false">IF(V9539=1,T9539+ROW()/10000000,0)</f>
        <v>1.1509539</v>
      </c>
    </row>
    <row r="9540" customFormat="false" ht="15" hidden="false" customHeight="false" outlineLevel="0" collapsed="false">
      <c r="A9540" s="0" t="n">
        <v>5901782</v>
      </c>
      <c r="B9540" s="0" t="s">
        <v>3874</v>
      </c>
      <c r="C9540" s="0" t="n">
        <v>208</v>
      </c>
      <c r="D9540" s="0" t="s">
        <v>20576</v>
      </c>
      <c r="E9540" s="0" t="s">
        <v>20580</v>
      </c>
      <c r="F9540" s="0" t="s">
        <v>20581</v>
      </c>
      <c r="G9540" s="0" t="s">
        <v>20582</v>
      </c>
      <c r="H9540" s="0" t="s">
        <v>153</v>
      </c>
      <c r="I9540" s="0" t="s">
        <v>20501</v>
      </c>
      <c r="J9540" s="0" t="s">
        <v>47</v>
      </c>
      <c r="K9540" s="0" t="s">
        <v>47</v>
      </c>
      <c r="L9540" s="0" t="s">
        <v>47</v>
      </c>
      <c r="M9540" s="0" t="s">
        <v>47</v>
      </c>
      <c r="N9540" s="0" t="n">
        <v>2</v>
      </c>
      <c r="O9540" s="0" t="n">
        <v>1042</v>
      </c>
      <c r="P9540" s="0" t="n">
        <v>30</v>
      </c>
      <c r="Q9540" s="0" t="n">
        <v>4.9</v>
      </c>
      <c r="R9540" s="0" t="str">
        <f aca="false">INDEX(Lookup!$B$4:$B$18,MATCH(C9540,Lookup!$A$4:$A$18,0))</f>
        <v>Turkey</v>
      </c>
      <c r="S9540" s="20" t="n">
        <f aca="false">INDEX(Lookup!$D$4:$D$18,MATCH(C9540,Lookup!$A$4:$A$18,0))</f>
        <v>0.023</v>
      </c>
      <c r="T9540" s="21" t="n">
        <f aca="false">ROUND(P9540*S9540,2)</f>
        <v>0.69</v>
      </c>
      <c r="U9540" s="21" t="n">
        <f aca="false">IF(T9540&lt;=10,1,IF(T9540&lt;=20,2,IF(T9540&lt;=30,3,IF(T9540&lt;=40,4,IF(T9540&lt;=50,5,IF(T9540&lt;=100,6,IF(T9540&lt;=250,7,8)))))))</f>
        <v>1</v>
      </c>
      <c r="V9540" s="21" t="n">
        <f aca="false">IF(AND(OR(Dashboard!$T$3="All",R9540=Dashboard!$T$3),OR(Dashboard!$T$4="All",D9540=Dashboard!$T$4)),1,0)</f>
        <v>1</v>
      </c>
      <c r="W9540" s="21" t="n">
        <f aca="false">IF(V9540=1,T9540+ROW()/10000000,0)</f>
        <v>0.690954</v>
      </c>
    </row>
    <row r="9541" customFormat="false" ht="15" hidden="false" customHeight="false" outlineLevel="0" collapsed="false">
      <c r="A9541" s="0" t="n">
        <v>5902117</v>
      </c>
      <c r="B9541" s="0" t="s">
        <v>20583</v>
      </c>
      <c r="C9541" s="0" t="n">
        <v>208</v>
      </c>
      <c r="D9541" s="0" t="s">
        <v>20576</v>
      </c>
      <c r="E9541" s="0" t="s">
        <v>20584</v>
      </c>
      <c r="F9541" s="0" t="s">
        <v>20585</v>
      </c>
      <c r="G9541" s="0" t="s">
        <v>20586</v>
      </c>
      <c r="H9541" s="0" t="s">
        <v>20587</v>
      </c>
      <c r="I9541" s="0" t="s">
        <v>20501</v>
      </c>
      <c r="J9541" s="0" t="s">
        <v>47</v>
      </c>
      <c r="K9541" s="0" t="s">
        <v>47</v>
      </c>
      <c r="L9541" s="0" t="s">
        <v>47</v>
      </c>
      <c r="M9541" s="0" t="s">
        <v>47</v>
      </c>
      <c r="N9541" s="0" t="n">
        <v>3</v>
      </c>
      <c r="O9541" s="0" t="n">
        <v>874</v>
      </c>
      <c r="P9541" s="0" t="n">
        <v>80</v>
      </c>
      <c r="Q9541" s="0" t="n">
        <v>4.2</v>
      </c>
      <c r="R9541" s="0" t="str">
        <f aca="false">INDEX(Lookup!$B$4:$B$18,MATCH(C9541,Lookup!$A$4:$A$18,0))</f>
        <v>Turkey</v>
      </c>
      <c r="S9541" s="20" t="n">
        <f aca="false">INDEX(Lookup!$D$4:$D$18,MATCH(C9541,Lookup!$A$4:$A$18,0))</f>
        <v>0.023</v>
      </c>
      <c r="T9541" s="21" t="n">
        <f aca="false">ROUND(P9541*S9541,2)</f>
        <v>1.84</v>
      </c>
      <c r="U9541" s="21" t="n">
        <f aca="false">IF(T9541&lt;=10,1,IF(T9541&lt;=20,2,IF(T9541&lt;=30,3,IF(T9541&lt;=40,4,IF(T9541&lt;=50,5,IF(T9541&lt;=100,6,IF(T9541&lt;=250,7,8)))))))</f>
        <v>1</v>
      </c>
      <c r="V9541" s="21" t="n">
        <f aca="false">IF(AND(OR(Dashboard!$T$3="All",R9541=Dashboard!$T$3),OR(Dashboard!$T$4="All",D9541=Dashboard!$T$4)),1,0)</f>
        <v>1</v>
      </c>
      <c r="W9541" s="21" t="n">
        <f aca="false">IF(V9541=1,T9541+ROW()/10000000,0)</f>
        <v>1.8409541</v>
      </c>
    </row>
    <row r="9542" customFormat="false" ht="15" hidden="false" customHeight="false" outlineLevel="0" collapsed="false">
      <c r="A9542" s="0" t="n">
        <v>5927248</v>
      </c>
      <c r="B9542" s="0" t="s">
        <v>20588</v>
      </c>
      <c r="C9542" s="0" t="n">
        <v>208</v>
      </c>
      <c r="D9542" s="0" t="s">
        <v>20576</v>
      </c>
      <c r="E9542" s="0" t="s">
        <v>20589</v>
      </c>
      <c r="F9542" s="0" t="s">
        <v>20590</v>
      </c>
      <c r="G9542" s="0" t="s">
        <v>20591</v>
      </c>
      <c r="H9542" s="0" t="s">
        <v>491</v>
      </c>
      <c r="I9542" s="0" t="s">
        <v>20501</v>
      </c>
      <c r="J9542" s="0" t="s">
        <v>47</v>
      </c>
      <c r="K9542" s="0" t="s">
        <v>47</v>
      </c>
      <c r="L9542" s="0" t="s">
        <v>47</v>
      </c>
      <c r="M9542" s="0" t="s">
        <v>47</v>
      </c>
      <c r="N9542" s="0" t="n">
        <v>4</v>
      </c>
      <c r="O9542" s="0" t="n">
        <v>522</v>
      </c>
      <c r="P9542" s="0" t="n">
        <v>130</v>
      </c>
      <c r="Q9542" s="0" t="n">
        <v>4.9</v>
      </c>
      <c r="R9542" s="0" t="str">
        <f aca="false">INDEX(Lookup!$B$4:$B$18,MATCH(C9542,Lookup!$A$4:$A$18,0))</f>
        <v>Turkey</v>
      </c>
      <c r="S9542" s="20" t="n">
        <f aca="false">INDEX(Lookup!$D$4:$D$18,MATCH(C9542,Lookup!$A$4:$A$18,0))</f>
        <v>0.023</v>
      </c>
      <c r="T9542" s="21" t="n">
        <f aca="false">ROUND(P9542*S9542,2)</f>
        <v>2.99</v>
      </c>
      <c r="U9542" s="21" t="n">
        <f aca="false">IF(T9542&lt;=10,1,IF(T9542&lt;=20,2,IF(T9542&lt;=30,3,IF(T9542&lt;=40,4,IF(T9542&lt;=50,5,IF(T9542&lt;=100,6,IF(T9542&lt;=250,7,8)))))))</f>
        <v>1</v>
      </c>
      <c r="V9542" s="21" t="n">
        <f aca="false">IF(AND(OR(Dashboard!$T$3="All",R9542=Dashboard!$T$3),OR(Dashboard!$T$4="All",D9542=Dashboard!$T$4)),1,0)</f>
        <v>1</v>
      </c>
      <c r="W9542" s="21" t="n">
        <f aca="false">IF(V9542=1,T9542+ROW()/10000000,0)</f>
        <v>2.9909542</v>
      </c>
    </row>
    <row r="9543" customFormat="false" ht="15" hidden="false" customHeight="false" outlineLevel="0" collapsed="false">
      <c r="A9543" s="0" t="n">
        <v>5905215</v>
      </c>
      <c r="B9543" s="0" t="s">
        <v>20592</v>
      </c>
      <c r="C9543" s="0" t="n">
        <v>208</v>
      </c>
      <c r="D9543" s="0" t="s">
        <v>20576</v>
      </c>
      <c r="E9543" s="0" t="s">
        <v>20593</v>
      </c>
      <c r="F9543" s="0" t="s">
        <v>20594</v>
      </c>
      <c r="G9543" s="0" t="s">
        <v>20595</v>
      </c>
      <c r="H9543" s="0" t="s">
        <v>20596</v>
      </c>
      <c r="I9543" s="0" t="s">
        <v>20501</v>
      </c>
      <c r="J9543" s="0" t="s">
        <v>47</v>
      </c>
      <c r="K9543" s="0" t="s">
        <v>47</v>
      </c>
      <c r="L9543" s="0" t="s">
        <v>47</v>
      </c>
      <c r="M9543" s="0" t="s">
        <v>47</v>
      </c>
      <c r="N9543" s="0" t="n">
        <v>3</v>
      </c>
      <c r="O9543" s="0" t="n">
        <v>877</v>
      </c>
      <c r="P9543" s="0" t="n">
        <v>75</v>
      </c>
      <c r="Q9543" s="0" t="n">
        <v>4.2</v>
      </c>
      <c r="R9543" s="0" t="str">
        <f aca="false">INDEX(Lookup!$B$4:$B$18,MATCH(C9543,Lookup!$A$4:$A$18,0))</f>
        <v>Turkey</v>
      </c>
      <c r="S9543" s="20" t="n">
        <f aca="false">INDEX(Lookup!$D$4:$D$18,MATCH(C9543,Lookup!$A$4:$A$18,0))</f>
        <v>0.023</v>
      </c>
      <c r="T9543" s="21" t="n">
        <f aca="false">ROUND(P9543*S9543,2)</f>
        <v>1.73</v>
      </c>
      <c r="U9543" s="21" t="n">
        <f aca="false">IF(T9543&lt;=10,1,IF(T9543&lt;=20,2,IF(T9543&lt;=30,3,IF(T9543&lt;=40,4,IF(T9543&lt;=50,5,IF(T9543&lt;=100,6,IF(T9543&lt;=250,7,8)))))))</f>
        <v>1</v>
      </c>
      <c r="V9543" s="21" t="n">
        <f aca="false">IF(AND(OR(Dashboard!$T$3="All",R9543=Dashboard!$T$3),OR(Dashboard!$T$4="All",D9543=Dashboard!$T$4)),1,0)</f>
        <v>1</v>
      </c>
      <c r="W9543" s="21" t="n">
        <f aca="false">IF(V9543=1,T9543+ROW()/10000000,0)</f>
        <v>1.7309543</v>
      </c>
    </row>
    <row r="9544" customFormat="false" ht="15" hidden="false" customHeight="false" outlineLevel="0" collapsed="false">
      <c r="A9544" s="0" t="n">
        <v>5926979</v>
      </c>
      <c r="B9544" s="0" t="s">
        <v>20597</v>
      </c>
      <c r="C9544" s="0" t="n">
        <v>208</v>
      </c>
      <c r="D9544" s="0" t="s">
        <v>20576</v>
      </c>
      <c r="E9544" s="0" t="s">
        <v>20598</v>
      </c>
      <c r="F9544" s="0" t="s">
        <v>20599</v>
      </c>
      <c r="G9544" s="0" t="s">
        <v>20600</v>
      </c>
      <c r="H9544" s="0" t="s">
        <v>20601</v>
      </c>
      <c r="I9544" s="0" t="s">
        <v>20501</v>
      </c>
      <c r="J9544" s="0" t="s">
        <v>47</v>
      </c>
      <c r="K9544" s="0" t="s">
        <v>47</v>
      </c>
      <c r="L9544" s="0" t="s">
        <v>47</v>
      </c>
      <c r="M9544" s="0" t="s">
        <v>47</v>
      </c>
      <c r="N9544" s="0" t="n">
        <v>3</v>
      </c>
      <c r="O9544" s="0" t="n">
        <v>506</v>
      </c>
      <c r="P9544" s="0" t="n">
        <v>80</v>
      </c>
      <c r="Q9544" s="0" t="n">
        <v>3.7</v>
      </c>
      <c r="R9544" s="0" t="str">
        <f aca="false">INDEX(Lookup!$B$4:$B$18,MATCH(C9544,Lookup!$A$4:$A$18,0))</f>
        <v>Turkey</v>
      </c>
      <c r="S9544" s="20" t="n">
        <f aca="false">INDEX(Lookup!$D$4:$D$18,MATCH(C9544,Lookup!$A$4:$A$18,0))</f>
        <v>0.023</v>
      </c>
      <c r="T9544" s="21" t="n">
        <f aca="false">ROUND(P9544*S9544,2)</f>
        <v>1.84</v>
      </c>
      <c r="U9544" s="21" t="n">
        <f aca="false">IF(T9544&lt;=10,1,IF(T9544&lt;=20,2,IF(T9544&lt;=30,3,IF(T9544&lt;=40,4,IF(T9544&lt;=50,5,IF(T9544&lt;=100,6,IF(T9544&lt;=250,7,8)))))))</f>
        <v>1</v>
      </c>
      <c r="V9544" s="21" t="n">
        <f aca="false">IF(AND(OR(Dashboard!$T$3="All",R9544=Dashboard!$T$3),OR(Dashboard!$T$4="All",D9544=Dashboard!$T$4)),1,0)</f>
        <v>1</v>
      </c>
      <c r="W9544" s="21" t="n">
        <f aca="false">IF(V9544=1,T9544+ROW()/10000000,0)</f>
        <v>1.8409544</v>
      </c>
    </row>
    <row r="9545" customFormat="false" ht="15" hidden="false" customHeight="false" outlineLevel="0" collapsed="false">
      <c r="A9545" s="0" t="n">
        <v>5916085</v>
      </c>
      <c r="B9545" s="0" t="s">
        <v>20602</v>
      </c>
      <c r="C9545" s="0" t="n">
        <v>208</v>
      </c>
      <c r="D9545" s="0" t="s">
        <v>20576</v>
      </c>
      <c r="E9545" s="0" t="s">
        <v>20603</v>
      </c>
      <c r="F9545" s="0" t="s">
        <v>20604</v>
      </c>
      <c r="G9545" s="0" t="s">
        <v>20605</v>
      </c>
      <c r="H9545" s="0" t="s">
        <v>153</v>
      </c>
      <c r="I9545" s="0" t="s">
        <v>20501</v>
      </c>
      <c r="J9545" s="0" t="s">
        <v>47</v>
      </c>
      <c r="K9545" s="0" t="s">
        <v>47</v>
      </c>
      <c r="L9545" s="0" t="s">
        <v>47</v>
      </c>
      <c r="M9545" s="0" t="s">
        <v>47</v>
      </c>
      <c r="N9545" s="0" t="n">
        <v>2</v>
      </c>
      <c r="O9545" s="0" t="n">
        <v>761</v>
      </c>
      <c r="P9545" s="0" t="n">
        <v>35</v>
      </c>
      <c r="Q9545" s="0" t="n">
        <v>4.5</v>
      </c>
      <c r="R9545" s="0" t="str">
        <f aca="false">INDEX(Lookup!$B$4:$B$18,MATCH(C9545,Lookup!$A$4:$A$18,0))</f>
        <v>Turkey</v>
      </c>
      <c r="S9545" s="20" t="n">
        <f aca="false">INDEX(Lookup!$D$4:$D$18,MATCH(C9545,Lookup!$A$4:$A$18,0))</f>
        <v>0.023</v>
      </c>
      <c r="T9545" s="21" t="n">
        <f aca="false">ROUND(P9545*S9545,2)</f>
        <v>0.81</v>
      </c>
      <c r="U9545" s="21" t="n">
        <f aca="false">IF(T9545&lt;=10,1,IF(T9545&lt;=20,2,IF(T9545&lt;=30,3,IF(T9545&lt;=40,4,IF(T9545&lt;=50,5,IF(T9545&lt;=100,6,IF(T9545&lt;=250,7,8)))))))</f>
        <v>1</v>
      </c>
      <c r="V9545" s="21" t="n">
        <f aca="false">IF(AND(OR(Dashboard!$T$3="All",R9545=Dashboard!$T$3),OR(Dashboard!$T$4="All",D9545=Dashboard!$T$4)),1,0)</f>
        <v>1</v>
      </c>
      <c r="W9545" s="21" t="n">
        <f aca="false">IF(V9545=1,T9545+ROW()/10000000,0)</f>
        <v>0.8109545</v>
      </c>
    </row>
    <row r="9546" customFormat="false" ht="15" hidden="false" customHeight="false" outlineLevel="0" collapsed="false">
      <c r="A9546" s="0" t="n">
        <v>5915547</v>
      </c>
      <c r="B9546" s="0" t="s">
        <v>20606</v>
      </c>
      <c r="C9546" s="0" t="n">
        <v>208</v>
      </c>
      <c r="D9546" s="0" t="s">
        <v>20576</v>
      </c>
      <c r="E9546" s="0" t="s">
        <v>20607</v>
      </c>
      <c r="F9546" s="0" t="s">
        <v>20604</v>
      </c>
      <c r="G9546" s="0" t="s">
        <v>20605</v>
      </c>
      <c r="H9546" s="0" t="s">
        <v>20608</v>
      </c>
      <c r="I9546" s="0" t="s">
        <v>20501</v>
      </c>
      <c r="J9546" s="0" t="s">
        <v>47</v>
      </c>
      <c r="K9546" s="0" t="s">
        <v>47</v>
      </c>
      <c r="L9546" s="0" t="s">
        <v>47</v>
      </c>
      <c r="M9546" s="0" t="s">
        <v>47</v>
      </c>
      <c r="N9546" s="0" t="n">
        <v>2</v>
      </c>
      <c r="O9546" s="0" t="n">
        <v>1305</v>
      </c>
      <c r="P9546" s="0" t="n">
        <v>40</v>
      </c>
      <c r="Q9546" s="0" t="n">
        <v>4.7</v>
      </c>
      <c r="R9546" s="0" t="str">
        <f aca="false">INDEX(Lookup!$B$4:$B$18,MATCH(C9546,Lookup!$A$4:$A$18,0))</f>
        <v>Turkey</v>
      </c>
      <c r="S9546" s="20" t="n">
        <f aca="false">INDEX(Lookup!$D$4:$D$18,MATCH(C9546,Lookup!$A$4:$A$18,0))</f>
        <v>0.023</v>
      </c>
      <c r="T9546" s="21" t="n">
        <f aca="false">ROUND(P9546*S9546,2)</f>
        <v>0.92</v>
      </c>
      <c r="U9546" s="21" t="n">
        <f aca="false">IF(T9546&lt;=10,1,IF(T9546&lt;=20,2,IF(T9546&lt;=30,3,IF(T9546&lt;=40,4,IF(T9546&lt;=50,5,IF(T9546&lt;=100,6,IF(T9546&lt;=250,7,8)))))))</f>
        <v>1</v>
      </c>
      <c r="V9546" s="21" t="n">
        <f aca="false">IF(AND(OR(Dashboard!$T$3="All",R9546=Dashboard!$T$3),OR(Dashboard!$T$4="All",D9546=Dashboard!$T$4)),1,0)</f>
        <v>1</v>
      </c>
      <c r="W9546" s="21" t="n">
        <f aca="false">IF(V9546=1,T9546+ROW()/10000000,0)</f>
        <v>0.9209546</v>
      </c>
    </row>
    <row r="9547" customFormat="false" ht="15" hidden="false" customHeight="false" outlineLevel="0" collapsed="false">
      <c r="A9547" s="0" t="n">
        <v>5915054</v>
      </c>
      <c r="B9547" s="0" t="s">
        <v>20609</v>
      </c>
      <c r="C9547" s="0" t="n">
        <v>208</v>
      </c>
      <c r="D9547" s="0" t="s">
        <v>20576</v>
      </c>
      <c r="E9547" s="0" t="s">
        <v>20610</v>
      </c>
      <c r="F9547" s="0" t="s">
        <v>20604</v>
      </c>
      <c r="G9547" s="0" t="s">
        <v>20605</v>
      </c>
      <c r="H9547" s="0" t="s">
        <v>20611</v>
      </c>
      <c r="I9547" s="0" t="s">
        <v>20501</v>
      </c>
      <c r="J9547" s="0" t="s">
        <v>47</v>
      </c>
      <c r="K9547" s="0" t="s">
        <v>47</v>
      </c>
      <c r="L9547" s="0" t="s">
        <v>47</v>
      </c>
      <c r="M9547" s="0" t="s">
        <v>47</v>
      </c>
      <c r="N9547" s="0" t="n">
        <v>3</v>
      </c>
      <c r="O9547" s="0" t="n">
        <v>870</v>
      </c>
      <c r="P9547" s="0" t="n">
        <v>90</v>
      </c>
      <c r="Q9547" s="0" t="n">
        <v>4.3</v>
      </c>
      <c r="R9547" s="0" t="str">
        <f aca="false">INDEX(Lookup!$B$4:$B$18,MATCH(C9547,Lookup!$A$4:$A$18,0))</f>
        <v>Turkey</v>
      </c>
      <c r="S9547" s="20" t="n">
        <f aca="false">INDEX(Lookup!$D$4:$D$18,MATCH(C9547,Lookup!$A$4:$A$18,0))</f>
        <v>0.023</v>
      </c>
      <c r="T9547" s="21" t="n">
        <f aca="false">ROUND(P9547*S9547,2)</f>
        <v>2.07</v>
      </c>
      <c r="U9547" s="21" t="n">
        <f aca="false">IF(T9547&lt;=10,1,IF(T9547&lt;=20,2,IF(T9547&lt;=30,3,IF(T9547&lt;=40,4,IF(T9547&lt;=50,5,IF(T9547&lt;=100,6,IF(T9547&lt;=250,7,8)))))))</f>
        <v>1</v>
      </c>
      <c r="V9547" s="21" t="n">
        <f aca="false">IF(AND(OR(Dashboard!$T$3="All",R9547=Dashboard!$T$3),OR(Dashboard!$T$4="All",D9547=Dashboard!$T$4)),1,0)</f>
        <v>1</v>
      </c>
      <c r="W9547" s="21" t="n">
        <f aca="false">IF(V9547=1,T9547+ROW()/10000000,0)</f>
        <v>2.0709547</v>
      </c>
    </row>
    <row r="9548" customFormat="false" ht="15" hidden="false" customHeight="false" outlineLevel="0" collapsed="false">
      <c r="A9548" s="0" t="n">
        <v>5915730</v>
      </c>
      <c r="B9548" s="0" t="s">
        <v>20612</v>
      </c>
      <c r="C9548" s="0" t="n">
        <v>208</v>
      </c>
      <c r="D9548" s="0" t="s">
        <v>20576</v>
      </c>
      <c r="E9548" s="0" t="s">
        <v>20613</v>
      </c>
      <c r="F9548" s="0" t="s">
        <v>20604</v>
      </c>
      <c r="G9548" s="0" t="s">
        <v>20605</v>
      </c>
      <c r="H9548" s="0" t="s">
        <v>7064</v>
      </c>
      <c r="I9548" s="0" t="s">
        <v>20501</v>
      </c>
      <c r="J9548" s="0" t="s">
        <v>47</v>
      </c>
      <c r="K9548" s="0" t="s">
        <v>47</v>
      </c>
      <c r="L9548" s="0" t="s">
        <v>47</v>
      </c>
      <c r="M9548" s="0" t="s">
        <v>47</v>
      </c>
      <c r="N9548" s="0" t="n">
        <v>3</v>
      </c>
      <c r="O9548" s="0" t="n">
        <v>788</v>
      </c>
      <c r="P9548" s="0" t="n">
        <v>80</v>
      </c>
      <c r="Q9548" s="0" t="n">
        <v>4.1</v>
      </c>
      <c r="R9548" s="0" t="str">
        <f aca="false">INDEX(Lookup!$B$4:$B$18,MATCH(C9548,Lookup!$A$4:$A$18,0))</f>
        <v>Turkey</v>
      </c>
      <c r="S9548" s="20" t="n">
        <f aca="false">INDEX(Lookup!$D$4:$D$18,MATCH(C9548,Lookup!$A$4:$A$18,0))</f>
        <v>0.023</v>
      </c>
      <c r="T9548" s="21" t="n">
        <f aca="false">ROUND(P9548*S9548,2)</f>
        <v>1.84</v>
      </c>
      <c r="U9548" s="21" t="n">
        <f aca="false">IF(T9548&lt;=10,1,IF(T9548&lt;=20,2,IF(T9548&lt;=30,3,IF(T9548&lt;=40,4,IF(T9548&lt;=50,5,IF(T9548&lt;=100,6,IF(T9548&lt;=250,7,8)))))))</f>
        <v>1</v>
      </c>
      <c r="V9548" s="21" t="n">
        <f aca="false">IF(AND(OR(Dashboard!$T$3="All",R9548=Dashboard!$T$3),OR(Dashboard!$T$4="All",D9548=Dashboard!$T$4)),1,0)</f>
        <v>1</v>
      </c>
      <c r="W9548" s="21" t="n">
        <f aca="false">IF(V9548=1,T9548+ROW()/10000000,0)</f>
        <v>1.8409548</v>
      </c>
    </row>
    <row r="9549" customFormat="false" ht="15" hidden="false" customHeight="false" outlineLevel="0" collapsed="false">
      <c r="A9549" s="0" t="n">
        <v>5908749</v>
      </c>
      <c r="B9549" s="0" t="s">
        <v>20614</v>
      </c>
      <c r="C9549" s="0" t="n">
        <v>208</v>
      </c>
      <c r="D9549" s="0" t="s">
        <v>20576</v>
      </c>
      <c r="E9549" s="0" t="s">
        <v>20615</v>
      </c>
      <c r="F9549" s="0" t="s">
        <v>20616</v>
      </c>
      <c r="G9549" s="0" t="s">
        <v>20617</v>
      </c>
      <c r="H9549" s="0" t="s">
        <v>20618</v>
      </c>
      <c r="I9549" s="0" t="s">
        <v>20501</v>
      </c>
      <c r="J9549" s="0" t="s">
        <v>47</v>
      </c>
      <c r="K9549" s="0" t="s">
        <v>47</v>
      </c>
      <c r="L9549" s="0" t="s">
        <v>47</v>
      </c>
      <c r="M9549" s="0" t="s">
        <v>47</v>
      </c>
      <c r="N9549" s="0" t="n">
        <v>3</v>
      </c>
      <c r="O9549" s="0" t="n">
        <v>1034</v>
      </c>
      <c r="P9549" s="0" t="n">
        <v>105</v>
      </c>
      <c r="Q9549" s="0" t="n">
        <v>4.2</v>
      </c>
      <c r="R9549" s="0" t="str">
        <f aca="false">INDEX(Lookup!$B$4:$B$18,MATCH(C9549,Lookup!$A$4:$A$18,0))</f>
        <v>Turkey</v>
      </c>
      <c r="S9549" s="20" t="n">
        <f aca="false">INDEX(Lookup!$D$4:$D$18,MATCH(C9549,Lookup!$A$4:$A$18,0))</f>
        <v>0.023</v>
      </c>
      <c r="T9549" s="21" t="n">
        <f aca="false">ROUND(P9549*S9549,2)</f>
        <v>2.42</v>
      </c>
      <c r="U9549" s="21" t="n">
        <f aca="false">IF(T9549&lt;=10,1,IF(T9549&lt;=20,2,IF(T9549&lt;=30,3,IF(T9549&lt;=40,4,IF(T9549&lt;=50,5,IF(T9549&lt;=100,6,IF(T9549&lt;=250,7,8)))))))</f>
        <v>1</v>
      </c>
      <c r="V9549" s="21" t="n">
        <f aca="false">IF(AND(OR(Dashboard!$T$3="All",R9549=Dashboard!$T$3),OR(Dashboard!$T$4="All",D9549=Dashboard!$T$4)),1,0)</f>
        <v>1</v>
      </c>
      <c r="W9549" s="21" t="n">
        <f aca="false">IF(V9549=1,T9549+ROW()/10000000,0)</f>
        <v>2.4209549</v>
      </c>
    </row>
    <row r="9550" customFormat="false" ht="15" hidden="false" customHeight="false" outlineLevel="0" collapsed="false">
      <c r="A9550" s="0" t="n">
        <v>5915807</v>
      </c>
      <c r="B9550" s="0" t="s">
        <v>20619</v>
      </c>
      <c r="C9550" s="0" t="n">
        <v>208</v>
      </c>
      <c r="D9550" s="0" t="s">
        <v>20576</v>
      </c>
      <c r="E9550" s="0" t="s">
        <v>20620</v>
      </c>
      <c r="F9550" s="0" t="s">
        <v>20621</v>
      </c>
      <c r="G9550" s="0" t="s">
        <v>20622</v>
      </c>
      <c r="H9550" s="0" t="s">
        <v>20623</v>
      </c>
      <c r="I9550" s="0" t="s">
        <v>20501</v>
      </c>
      <c r="J9550" s="0" t="s">
        <v>47</v>
      </c>
      <c r="K9550" s="0" t="s">
        <v>47</v>
      </c>
      <c r="L9550" s="0" t="s">
        <v>47</v>
      </c>
      <c r="M9550" s="0" t="s">
        <v>47</v>
      </c>
      <c r="N9550" s="0" t="n">
        <v>4</v>
      </c>
      <c r="O9550" s="0" t="n">
        <v>661</v>
      </c>
      <c r="P9550" s="0" t="n">
        <v>170</v>
      </c>
      <c r="Q9550" s="0" t="n">
        <v>3.7</v>
      </c>
      <c r="R9550" s="0" t="str">
        <f aca="false">INDEX(Lookup!$B$4:$B$18,MATCH(C9550,Lookup!$A$4:$A$18,0))</f>
        <v>Turkey</v>
      </c>
      <c r="S9550" s="20" t="n">
        <f aca="false">INDEX(Lookup!$D$4:$D$18,MATCH(C9550,Lookup!$A$4:$A$18,0))</f>
        <v>0.023</v>
      </c>
      <c r="T9550" s="21" t="n">
        <f aca="false">ROUND(P9550*S9550,2)</f>
        <v>3.91</v>
      </c>
      <c r="U9550" s="21" t="n">
        <f aca="false">IF(T9550&lt;=10,1,IF(T9550&lt;=20,2,IF(T9550&lt;=30,3,IF(T9550&lt;=40,4,IF(T9550&lt;=50,5,IF(T9550&lt;=100,6,IF(T9550&lt;=250,7,8)))))))</f>
        <v>1</v>
      </c>
      <c r="V9550" s="21" t="n">
        <f aca="false">IF(AND(OR(Dashboard!$T$3="All",R9550=Dashboard!$T$3),OR(Dashboard!$T$4="All",D9550=Dashboard!$T$4)),1,0)</f>
        <v>1</v>
      </c>
      <c r="W9550" s="21" t="n">
        <f aca="false">IF(V9550=1,T9550+ROW()/10000000,0)</f>
        <v>3.910955</v>
      </c>
    </row>
    <row r="9551" customFormat="false" ht="15" hidden="false" customHeight="false" outlineLevel="0" collapsed="false">
      <c r="A9551" s="0" t="n">
        <v>5916112</v>
      </c>
      <c r="B9551" s="0" t="s">
        <v>20624</v>
      </c>
      <c r="C9551" s="0" t="n">
        <v>208</v>
      </c>
      <c r="D9551" s="0" t="s">
        <v>20576</v>
      </c>
      <c r="E9551" s="0" t="s">
        <v>20625</v>
      </c>
      <c r="F9551" s="0" t="s">
        <v>20621</v>
      </c>
      <c r="G9551" s="0" t="s">
        <v>20622</v>
      </c>
      <c r="H9551" s="0" t="s">
        <v>20601</v>
      </c>
      <c r="I9551" s="0" t="s">
        <v>20501</v>
      </c>
      <c r="J9551" s="0" t="s">
        <v>47</v>
      </c>
      <c r="K9551" s="0" t="s">
        <v>47</v>
      </c>
      <c r="L9551" s="0" t="s">
        <v>47</v>
      </c>
      <c r="M9551" s="0" t="s">
        <v>47</v>
      </c>
      <c r="N9551" s="0" t="n">
        <v>4</v>
      </c>
      <c r="O9551" s="0" t="n">
        <v>901</v>
      </c>
      <c r="P9551" s="0" t="n">
        <v>120</v>
      </c>
      <c r="Q9551" s="0" t="n">
        <v>4</v>
      </c>
      <c r="R9551" s="0" t="str">
        <f aca="false">INDEX(Lookup!$B$4:$B$18,MATCH(C9551,Lookup!$A$4:$A$18,0))</f>
        <v>Turkey</v>
      </c>
      <c r="S9551" s="20" t="n">
        <f aca="false">INDEX(Lookup!$D$4:$D$18,MATCH(C9551,Lookup!$A$4:$A$18,0))</f>
        <v>0.023</v>
      </c>
      <c r="T9551" s="21" t="n">
        <f aca="false">ROUND(P9551*S9551,2)</f>
        <v>2.76</v>
      </c>
      <c r="U9551" s="21" t="n">
        <f aca="false">IF(T9551&lt;=10,1,IF(T9551&lt;=20,2,IF(T9551&lt;=30,3,IF(T9551&lt;=40,4,IF(T9551&lt;=50,5,IF(T9551&lt;=100,6,IF(T9551&lt;=250,7,8)))))))</f>
        <v>1</v>
      </c>
      <c r="V9551" s="21" t="n">
        <f aca="false">IF(AND(OR(Dashboard!$T$3="All",R9551=Dashboard!$T$3),OR(Dashboard!$T$4="All",D9551=Dashboard!$T$4)),1,0)</f>
        <v>1</v>
      </c>
      <c r="W9551" s="21" t="n">
        <f aca="false">IF(V9551=1,T9551+ROW()/10000000,0)</f>
        <v>2.7609551</v>
      </c>
    </row>
    <row r="9552" customFormat="false" ht="15" hidden="false" customHeight="false" outlineLevel="0" collapsed="false">
      <c r="A9552" s="0" t="n">
        <v>5927402</v>
      </c>
      <c r="B9552" s="0" t="s">
        <v>20626</v>
      </c>
      <c r="C9552" s="0" t="n">
        <v>208</v>
      </c>
      <c r="D9552" s="0" t="s">
        <v>20576</v>
      </c>
      <c r="E9552" s="0" t="s">
        <v>20627</v>
      </c>
      <c r="F9552" s="0" t="s">
        <v>20628</v>
      </c>
      <c r="G9552" s="0" t="s">
        <v>20629</v>
      </c>
      <c r="H9552" s="0" t="s">
        <v>153</v>
      </c>
      <c r="I9552" s="0" t="s">
        <v>20501</v>
      </c>
      <c r="J9552" s="0" t="s">
        <v>47</v>
      </c>
      <c r="K9552" s="0" t="s">
        <v>47</v>
      </c>
      <c r="L9552" s="0" t="s">
        <v>47</v>
      </c>
      <c r="M9552" s="0" t="s">
        <v>47</v>
      </c>
      <c r="N9552" s="0" t="n">
        <v>2</v>
      </c>
      <c r="O9552" s="0" t="n">
        <v>591</v>
      </c>
      <c r="P9552" s="0" t="n">
        <v>55</v>
      </c>
      <c r="Q9552" s="0" t="n">
        <v>4</v>
      </c>
      <c r="R9552" s="0" t="str">
        <f aca="false">INDEX(Lookup!$B$4:$B$18,MATCH(C9552,Lookup!$A$4:$A$18,0))</f>
        <v>Turkey</v>
      </c>
      <c r="S9552" s="20" t="n">
        <f aca="false">INDEX(Lookup!$D$4:$D$18,MATCH(C9552,Lookup!$A$4:$A$18,0))</f>
        <v>0.023</v>
      </c>
      <c r="T9552" s="21" t="n">
        <f aca="false">ROUND(P9552*S9552,2)</f>
        <v>1.27</v>
      </c>
      <c r="U9552" s="21" t="n">
        <f aca="false">IF(T9552&lt;=10,1,IF(T9552&lt;=20,2,IF(T9552&lt;=30,3,IF(T9552&lt;=40,4,IF(T9552&lt;=50,5,IF(T9552&lt;=100,6,IF(T9552&lt;=250,7,8)))))))</f>
        <v>1</v>
      </c>
      <c r="V9552" s="21" t="n">
        <f aca="false">IF(AND(OR(Dashboard!$T$3="All",R9552=Dashboard!$T$3),OR(Dashboard!$T$4="All",D9552=Dashboard!$T$4)),1,0)</f>
        <v>1</v>
      </c>
      <c r="W9552" s="21" t="n">
        <f aca="false">IF(V9552=1,T9552+ROW()/10000000,0)</f>
        <v>1.2709552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9" style="0" width="8"/>
    <col collapsed="false" customWidth="true" hidden="false" outlineLevel="0" max="10" min="10" style="0" width="44"/>
    <col collapsed="false" customWidth="true" hidden="false" outlineLevel="0" max="11" min="11" style="0" width="12"/>
    <col collapsed="false" customWidth="true" hidden="false" outlineLevel="0" max="12" min="12" style="0" width="8"/>
  </cols>
  <sheetData>
    <row r="1" customFormat="false" ht="15" hidden="false" customHeight="false" outlineLevel="0" collapsed="false">
      <c r="A1" s="22" t="s">
        <v>20630</v>
      </c>
    </row>
    <row r="3" customFormat="false" ht="15" hidden="false" customHeight="false" outlineLevel="0" collapsed="false">
      <c r="F3" s="23" t="s">
        <v>20631</v>
      </c>
    </row>
    <row r="4" customFormat="false" ht="15" hidden="false" customHeight="false" outlineLevel="0" collapsed="false">
      <c r="A4" s="18" t="s">
        <v>7766</v>
      </c>
      <c r="B4" s="18" t="s">
        <v>20632</v>
      </c>
      <c r="C4" s="18" t="s">
        <v>20633</v>
      </c>
      <c r="D4" s="18" t="s">
        <v>20634</v>
      </c>
      <c r="F4" s="21" t="s">
        <v>3</v>
      </c>
      <c r="G4" s="21" t="s">
        <v>20633</v>
      </c>
      <c r="I4" s="19" t="s">
        <v>20635</v>
      </c>
      <c r="J4" s="19" t="s">
        <v>12</v>
      </c>
      <c r="K4" s="19" t="s">
        <v>31</v>
      </c>
    </row>
    <row r="5" customFormat="false" ht="15" hidden="false" customHeight="false" outlineLevel="0" collapsed="false">
      <c r="A5" s="0" t="s">
        <v>5286</v>
      </c>
      <c r="B5" s="0" t="n">
        <f aca="false">SUMIFS(Data!$O$2:$O$9552,Data!$H$2:$H$9552,A5,Data!$V$2:$V$9552,1)</f>
        <v>39</v>
      </c>
      <c r="C5" s="0" t="n">
        <f aca="false">COUNTIFS(Data!$H$2:$H$9552,A5,Data!$V$2:$V$9552,1)</f>
        <v>4</v>
      </c>
      <c r="D5" s="0" t="n">
        <f aca="false">IF(C5&gt;0,B5+ROW()/1000000,0)</f>
        <v>39.000005</v>
      </c>
      <c r="F5" s="0" t="s">
        <v>20576</v>
      </c>
      <c r="G5" s="0" t="n">
        <f aca="false">COUNTIFS(Data!$D$2:$D$9552,F5,Data!$V$2:$V$9552,1)</f>
        <v>14</v>
      </c>
      <c r="I5" s="0" t="n">
        <v>1</v>
      </c>
      <c r="J5" s="0" t="str">
        <f aca="false">IF(LARGE($D$5:$D$1830,I5)&gt;0,INDEX($A$5:$A$1830,MATCH(LARGE($D$5:$D$1830,I5),$D$5:$D$1830,0)),"-")</f>
        <v>North Indian, Mughlai</v>
      </c>
      <c r="K5" s="0" t="n">
        <f aca="false">IF(LARGE($D$5:$D$1830,I5)&gt;0,INDEX($B$5:$B$1830,MATCH(LARGE($D$5:$D$1830,I5),$D$5:$D$1830,0)),0)</f>
        <v>53747</v>
      </c>
    </row>
    <row r="6" customFormat="false" ht="15" hidden="false" customHeight="false" outlineLevel="0" collapsed="false">
      <c r="A6" s="0" t="s">
        <v>8803</v>
      </c>
      <c r="B6" s="0" t="n">
        <f aca="false">SUMIFS(Data!$O$2:$O$9552,Data!$H$2:$H$9552,A6,Data!$V$2:$V$9552,1)</f>
        <v>2</v>
      </c>
      <c r="C6" s="0" t="n">
        <f aca="false">COUNTIFS(Data!$H$2:$H$9552,A6,Data!$V$2:$V$9552,1)</f>
        <v>1</v>
      </c>
      <c r="D6" s="0" t="n">
        <f aca="false">IF(C6&gt;0,B6+ROW()/1000000,0)</f>
        <v>2.000006</v>
      </c>
      <c r="F6" s="0" t="s">
        <v>1880</v>
      </c>
      <c r="G6" s="0" t="n">
        <f aca="false">COUNTIFS(Data!$D$2:$D$9552,F6,Data!$V$2:$V$9552,1)</f>
        <v>20</v>
      </c>
      <c r="I6" s="0" t="n">
        <v>2</v>
      </c>
      <c r="J6" s="0" t="str">
        <f aca="false">IF(LARGE($D$5:$D$1830,I6)&gt;0,INDEX($A$5:$A$1830,MATCH(LARGE($D$5:$D$1830,I6),$D$5:$D$1830,0)),"-")</f>
        <v>North Indian</v>
      </c>
      <c r="K6" s="0" t="n">
        <f aca="false">IF(LARGE($D$5:$D$1830,I6)&gt;0,INDEX($B$5:$B$1830,MATCH(LARGE($D$5:$D$1830,I6),$D$5:$D$1830,0)),0)</f>
        <v>46241</v>
      </c>
    </row>
    <row r="7" customFormat="false" ht="15" hidden="false" customHeight="false" outlineLevel="0" collapsed="false">
      <c r="A7" s="0" t="s">
        <v>5289</v>
      </c>
      <c r="B7" s="0" t="n">
        <f aca="false">SUMIFS(Data!$O$2:$O$9552,Data!$H$2:$H$9552,A7,Data!$V$2:$V$9552,1)</f>
        <v>0</v>
      </c>
      <c r="C7" s="0" t="n">
        <f aca="false">COUNTIFS(Data!$H$2:$H$9552,A7,Data!$V$2:$V$9552,1)</f>
        <v>1</v>
      </c>
      <c r="D7" s="0" t="n">
        <f aca="false">IF(C7&gt;0,B7+ROW()/1000000,0)</f>
        <v>7E-006</v>
      </c>
      <c r="F7" s="0" t="s">
        <v>2118</v>
      </c>
      <c r="G7" s="0" t="n">
        <f aca="false">COUNTIFS(Data!$D$2:$D$9552,F7,Data!$V$2:$V$9552,1)</f>
        <v>20</v>
      </c>
      <c r="I7" s="0" t="n">
        <v>3</v>
      </c>
      <c r="J7" s="0" t="str">
        <f aca="false">IF(LARGE($D$5:$D$1830,I7)&gt;0,INDEX($A$5:$A$1830,MATCH(LARGE($D$5:$D$1830,I7),$D$5:$D$1830,0)),"-")</f>
        <v>North Indian, Chinese</v>
      </c>
      <c r="K7" s="0" t="n">
        <f aca="false">IF(LARGE($D$5:$D$1830,I7)&gt;0,INDEX($B$5:$B$1830,MATCH(LARGE($D$5:$D$1830,I7),$D$5:$D$1830,0)),0)</f>
        <v>42012</v>
      </c>
    </row>
    <row r="8" customFormat="false" ht="15" hidden="false" customHeight="false" outlineLevel="0" collapsed="false">
      <c r="A8" s="0" t="s">
        <v>15887</v>
      </c>
      <c r="B8" s="0" t="n">
        <f aca="false">SUMIFS(Data!$O$2:$O$9552,Data!$H$2:$H$9552,A8,Data!$V$2:$V$9552,1)</f>
        <v>3</v>
      </c>
      <c r="C8" s="0" t="n">
        <f aca="false">COUNTIFS(Data!$H$2:$H$9552,A8,Data!$V$2:$V$9552,1)</f>
        <v>1</v>
      </c>
      <c r="D8" s="0" t="n">
        <f aca="false">IF(C8&gt;0,B8+ROW()/1000000,0)</f>
        <v>3.000008</v>
      </c>
      <c r="F8" s="0" t="s">
        <v>2187</v>
      </c>
      <c r="G8" s="0" t="n">
        <f aca="false">COUNTIFS(Data!$D$2:$D$9552,F8,Data!$V$2:$V$9552,1)</f>
        <v>21</v>
      </c>
      <c r="I8" s="0" t="n">
        <v>4</v>
      </c>
      <c r="J8" s="0" t="str">
        <f aca="false">IF(LARGE($D$5:$D$1830,I8)&gt;0,INDEX($A$5:$A$1830,MATCH(LARGE($D$5:$D$1830,I8),$D$5:$D$1830,0)),"-")</f>
        <v>Cafe</v>
      </c>
      <c r="K8" s="0" t="n">
        <f aca="false">IF(LARGE($D$5:$D$1830,I8)&gt;0,INDEX($B$5:$B$1830,MATCH(LARGE($D$5:$D$1830,I8),$D$5:$D$1830,0)),0)</f>
        <v>30657</v>
      </c>
    </row>
    <row r="9" customFormat="false" ht="15" hidden="false" customHeight="false" outlineLevel="0" collapsed="false">
      <c r="A9" s="0" t="s">
        <v>20299</v>
      </c>
      <c r="B9" s="0" t="n">
        <f aca="false">SUMIFS(Data!$O$2:$O$9552,Data!$H$2:$H$9552,A9,Data!$V$2:$V$9552,1)</f>
        <v>373</v>
      </c>
      <c r="C9" s="0" t="n">
        <f aca="false">COUNTIFS(Data!$H$2:$H$9552,A9,Data!$V$2:$V$9552,1)</f>
        <v>1</v>
      </c>
      <c r="D9" s="0" t="n">
        <f aca="false">IF(C9&gt;0,B9+ROW()/1000000,0)</f>
        <v>373.000009</v>
      </c>
      <c r="F9" s="0" t="s">
        <v>381</v>
      </c>
      <c r="G9" s="0" t="n">
        <f aca="false">COUNTIFS(Data!$D$2:$D$9552,F9,Data!$V$2:$V$9552,1)</f>
        <v>20</v>
      </c>
      <c r="I9" s="0" t="n">
        <v>5</v>
      </c>
      <c r="J9" s="0" t="str">
        <f aca="false">IF(LARGE($D$5:$D$1830,I9)&gt;0,INDEX($A$5:$A$1830,MATCH(LARGE($D$5:$D$1830,I9),$D$5:$D$1830,0)),"-")</f>
        <v>Chinese</v>
      </c>
      <c r="K9" s="0" t="n">
        <f aca="false">IF(LARGE($D$5:$D$1830,I9)&gt;0,INDEX($B$5:$B$1830,MATCH(LARGE($D$5:$D$1830,I9),$D$5:$D$1830,0)),0)</f>
        <v>21925</v>
      </c>
    </row>
    <row r="10" customFormat="false" ht="15" hidden="false" customHeight="false" outlineLevel="0" collapsed="false">
      <c r="A10" s="0" t="s">
        <v>2092</v>
      </c>
      <c r="B10" s="0" t="n">
        <f aca="false">SUMIFS(Data!$O$2:$O$9552,Data!$H$2:$H$9552,A10,Data!$V$2:$V$9552,1)</f>
        <v>265</v>
      </c>
      <c r="C10" s="0" t="n">
        <f aca="false">COUNTIFS(Data!$H$2:$H$9552,A10,Data!$V$2:$V$9552,1)</f>
        <v>1</v>
      </c>
      <c r="D10" s="0" t="n">
        <f aca="false">IF(C10&gt;0,B10+ROW()/1000000,0)</f>
        <v>265.00001</v>
      </c>
      <c r="F10" s="0" t="s">
        <v>2276</v>
      </c>
      <c r="G10" s="0" t="n">
        <f aca="false">COUNTIFS(Data!$D$2:$D$9552,F10,Data!$V$2:$V$9552,1)</f>
        <v>20</v>
      </c>
    </row>
    <row r="11" customFormat="false" ht="15" hidden="false" customHeight="false" outlineLevel="0" collapsed="false">
      <c r="A11" s="0" t="s">
        <v>471</v>
      </c>
      <c r="B11" s="0" t="n">
        <f aca="false">SUMIFS(Data!$O$2:$O$9552,Data!$H$2:$H$9552,A11,Data!$V$2:$V$9552,1)</f>
        <v>7802</v>
      </c>
      <c r="C11" s="0" t="n">
        <f aca="false">COUNTIFS(Data!$H$2:$H$9552,A11,Data!$V$2:$V$9552,1)</f>
        <v>31</v>
      </c>
      <c r="D11" s="0" t="n">
        <f aca="false">IF(C11&gt;0,B11+ROW()/1000000,0)</f>
        <v>7802.000011</v>
      </c>
      <c r="F11" s="0" t="s">
        <v>2332</v>
      </c>
      <c r="G11" s="0" t="n">
        <f aca="false">COUNTIFS(Data!$D$2:$D$9552,F11,Data!$V$2:$V$9552,1)</f>
        <v>21</v>
      </c>
    </row>
    <row r="12" customFormat="false" ht="15" hidden="false" customHeight="false" outlineLevel="0" collapsed="false">
      <c r="A12" s="0" t="s">
        <v>1467</v>
      </c>
      <c r="B12" s="0" t="n">
        <f aca="false">SUMIFS(Data!$O$2:$O$9552,Data!$H$2:$H$9552,A12,Data!$V$2:$V$9552,1)</f>
        <v>1078</v>
      </c>
      <c r="C12" s="0" t="n">
        <f aca="false">COUNTIFS(Data!$H$2:$H$9552,A12,Data!$V$2:$V$9552,1)</f>
        <v>1</v>
      </c>
      <c r="D12" s="0" t="n">
        <f aca="false">IF(C12&gt;0,B12+ROW()/1000000,0)</f>
        <v>1078.000012</v>
      </c>
      <c r="F12" s="0" t="s">
        <v>20497</v>
      </c>
      <c r="G12" s="0" t="n">
        <f aca="false">COUNTIFS(Data!$D$2:$D$9552,F12,Data!$V$2:$V$9552,1)</f>
        <v>20</v>
      </c>
      <c r="I12" s="19" t="s">
        <v>20635</v>
      </c>
      <c r="J12" s="19" t="s">
        <v>20636</v>
      </c>
      <c r="K12" s="19" t="s">
        <v>20637</v>
      </c>
    </row>
    <row r="13" customFormat="false" ht="15" hidden="false" customHeight="false" outlineLevel="0" collapsed="false">
      <c r="A13" s="0" t="s">
        <v>14703</v>
      </c>
      <c r="B13" s="0" t="n">
        <f aca="false">SUMIFS(Data!$O$2:$O$9552,Data!$H$2:$H$9552,A13,Data!$V$2:$V$9552,1)</f>
        <v>1691</v>
      </c>
      <c r="C13" s="0" t="n">
        <f aca="false">COUNTIFS(Data!$H$2:$H$9552,A13,Data!$V$2:$V$9552,1)</f>
        <v>1</v>
      </c>
      <c r="D13" s="0" t="n">
        <f aca="false">IF(C13&gt;0,B13+ROW()/1000000,0)</f>
        <v>1691.000013</v>
      </c>
      <c r="F13" s="0" t="s">
        <v>440</v>
      </c>
      <c r="G13" s="0" t="n">
        <f aca="false">COUNTIFS(Data!$D$2:$D$9552,F13,Data!$V$2:$V$9552,1)</f>
        <v>1</v>
      </c>
      <c r="I13" s="0" t="n">
        <v>1</v>
      </c>
      <c r="J13" s="0" t="str">
        <f aca="false">IF(LARGE(Data!$W$2:$W$9552,I13)&gt;0,INDEX(Data!$B$2:$B$9552,MATCH(LARGE(Data!$W$2:$W$9552,I13),Data!$W$2:$W$9552,0)),"-")</f>
        <v>Spiral - Sofitel Philippine Plaza Manila</v>
      </c>
      <c r="K13" s="0" t="n">
        <f aca="false">IF(LARGE(Data!$W$2:$W$9552,I13)&gt;0,INDEX(Data!$T$2:$T$9552,MATCH(LARGE(Data!$W$2:$W$9552,I13),Data!$W$2:$W$9552,0)),0)</f>
        <v>438</v>
      </c>
    </row>
    <row r="14" customFormat="false" ht="15" hidden="false" customHeight="false" outlineLevel="0" collapsed="false">
      <c r="A14" s="0" t="s">
        <v>143</v>
      </c>
      <c r="B14" s="0" t="n">
        <f aca="false">SUMIFS(Data!$O$2:$O$9552,Data!$H$2:$H$9552,A14,Data!$V$2:$V$9552,1)</f>
        <v>618</v>
      </c>
      <c r="C14" s="0" t="n">
        <f aca="false">COUNTIFS(Data!$H$2:$H$9552,A14,Data!$V$2:$V$9552,1)</f>
        <v>1</v>
      </c>
      <c r="D14" s="0" t="n">
        <f aca="false">IF(C14&gt;0,B14+ROW()/1000000,0)</f>
        <v>618.000014</v>
      </c>
      <c r="F14" s="0" t="s">
        <v>445</v>
      </c>
      <c r="G14" s="0" t="n">
        <f aca="false">COUNTIFS(Data!$D$2:$D$9552,F14,Data!$V$2:$V$9552,1)</f>
        <v>20</v>
      </c>
      <c r="I14" s="0" t="n">
        <v>2</v>
      </c>
      <c r="J14" s="0" t="str">
        <f aca="false">IF(LARGE(Data!$W$2:$W$9552,I14)&gt;0,INDEX(Data!$B$2:$B$9552,MATCH(LARGE(Data!$W$2:$W$9552,I14),Data!$W$2:$W$9552,0)),"-")</f>
        <v>Restaurant Andre</v>
      </c>
      <c r="K14" s="0" t="n">
        <f aca="false">IF(LARGE(Data!$W$2:$W$9552,I14)&gt;0,INDEX(Data!$T$2:$T$9552,MATCH(LARGE(Data!$W$2:$W$9552,I14),Data!$W$2:$W$9552,0)),0)</f>
        <v>385</v>
      </c>
    </row>
    <row r="15" customFormat="false" ht="15" hidden="false" customHeight="false" outlineLevel="0" collapsed="false">
      <c r="A15" s="0" t="s">
        <v>12177</v>
      </c>
      <c r="B15" s="0" t="n">
        <f aca="false">SUMIFS(Data!$O$2:$O$9552,Data!$H$2:$H$9552,A15,Data!$V$2:$V$9552,1)</f>
        <v>21</v>
      </c>
      <c r="C15" s="0" t="n">
        <f aca="false">COUNTIFS(Data!$H$2:$H$9552,A15,Data!$V$2:$V$9552,1)</f>
        <v>1</v>
      </c>
      <c r="D15" s="0" t="n">
        <f aca="false">IF(C15&gt;0,B15+ROW()/1000000,0)</f>
        <v>21.000015</v>
      </c>
      <c r="F15" s="0" t="s">
        <v>19688</v>
      </c>
      <c r="G15" s="0" t="n">
        <f aca="false">COUNTIFS(Data!$D$2:$D$9552,F15,Data!$V$2:$V$9552,1)</f>
        <v>20</v>
      </c>
      <c r="I15" s="0" t="n">
        <v>3</v>
      </c>
      <c r="J15" s="0" t="str">
        <f aca="false">IF(LARGE(Data!$W$2:$W$9552,I15)&gt;0,INDEX(Data!$B$2:$B$9552,MATCH(LARGE(Data!$W$2:$W$9552,I15),Data!$W$2:$W$9552,0)),"-")</f>
        <v>Jaan</v>
      </c>
      <c r="K15" s="0" t="n">
        <f aca="false">IF(LARGE(Data!$W$2:$W$9552,I15)&gt;0,INDEX(Data!$T$2:$T$9552,MATCH(LARGE(Data!$W$2:$W$9552,I15),Data!$W$2:$W$9552,0)),0)</f>
        <v>331.1</v>
      </c>
    </row>
    <row r="16" customFormat="false" ht="15" hidden="false" customHeight="false" outlineLevel="0" collapsed="false">
      <c r="A16" s="0" t="s">
        <v>388</v>
      </c>
      <c r="B16" s="0" t="n">
        <f aca="false">SUMIFS(Data!$O$2:$O$9552,Data!$H$2:$H$9552,A16,Data!$V$2:$V$9552,1)</f>
        <v>724</v>
      </c>
      <c r="C16" s="0" t="n">
        <f aca="false">COUNTIFS(Data!$H$2:$H$9552,A16,Data!$V$2:$V$9552,1)</f>
        <v>2</v>
      </c>
      <c r="D16" s="0" t="n">
        <f aca="false">IF(C16&gt;0,B16+ROW()/1000000,0)</f>
        <v>724.000016</v>
      </c>
      <c r="F16" s="0" t="s">
        <v>502</v>
      </c>
      <c r="G16" s="0" t="n">
        <f aca="false">COUNTIFS(Data!$D$2:$D$9552,F16,Data!$V$2:$V$9552,1)</f>
        <v>20</v>
      </c>
      <c r="I16" s="0" t="n">
        <v>4</v>
      </c>
      <c r="J16" s="0" t="str">
        <f aca="false">IF(LARGE(Data!$W$2:$W$9552,I16)&gt;0,INDEX(Data!$B$2:$B$9552,MATCH(LARGE(Data!$W$2:$W$9552,I16),Data!$W$2:$W$9552,0)),"-")</f>
        <v>Restaurant Gordon Ramsay</v>
      </c>
      <c r="K16" s="0" t="n">
        <f aca="false">IF(LARGE(Data!$W$2:$W$9552,I16)&gt;0,INDEX(Data!$T$2:$T$9552,MATCH(LARGE(Data!$W$2:$W$9552,I16),Data!$W$2:$W$9552,0)),0)</f>
        <v>299</v>
      </c>
    </row>
    <row r="17" customFormat="false" ht="15" hidden="false" customHeight="false" outlineLevel="0" collapsed="false">
      <c r="A17" s="0" t="s">
        <v>640</v>
      </c>
      <c r="B17" s="0" t="n">
        <f aca="false">SUMIFS(Data!$O$2:$O$9552,Data!$H$2:$H$9552,A17,Data!$V$2:$V$9552,1)</f>
        <v>439</v>
      </c>
      <c r="C17" s="0" t="n">
        <f aca="false">COUNTIFS(Data!$H$2:$H$9552,A17,Data!$V$2:$V$9552,1)</f>
        <v>2</v>
      </c>
      <c r="D17" s="0" t="n">
        <f aca="false">IF(C17&gt;0,B17+ROW()/1000000,0)</f>
        <v>439.000017</v>
      </c>
      <c r="F17" s="0" t="s">
        <v>2394</v>
      </c>
      <c r="G17" s="0" t="n">
        <f aca="false">COUNTIFS(Data!$D$2:$D$9552,F17,Data!$V$2:$V$9552,1)</f>
        <v>20</v>
      </c>
      <c r="I17" s="0" t="n">
        <v>5</v>
      </c>
      <c r="J17" s="0" t="str">
        <f aca="false">IF(LARGE(Data!$W$2:$W$9552,I17)&gt;0,INDEX(Data!$B$2:$B$9552,MATCH(LARGE(Data!$W$2:$W$9552,I17),Data!$W$2:$W$9552,0)),"-")</f>
        <v>Heat - Edsa Shangri-La</v>
      </c>
      <c r="K17" s="0" t="n">
        <f aca="false">IF(LARGE(Data!$W$2:$W$9552,I17)&gt;0,INDEX(Data!$T$2:$T$9552,MATCH(LARGE(Data!$W$2:$W$9552,I17),Data!$W$2:$W$9552,0)),0)</f>
        <v>292</v>
      </c>
    </row>
    <row r="18" customFormat="false" ht="15" hidden="false" customHeight="false" outlineLevel="0" collapsed="false">
      <c r="A18" s="0" t="s">
        <v>1255</v>
      </c>
      <c r="B18" s="0" t="n">
        <f aca="false">SUMIFS(Data!$O$2:$O$9552,Data!$H$2:$H$9552,A18,Data!$V$2:$V$9552,1)</f>
        <v>1252</v>
      </c>
      <c r="C18" s="0" t="n">
        <f aca="false">COUNTIFS(Data!$H$2:$H$9552,A18,Data!$V$2:$V$9552,1)</f>
        <v>1</v>
      </c>
      <c r="D18" s="0" t="n">
        <f aca="false">IF(C18&gt;0,B18+ROW()/1000000,0)</f>
        <v>1252.000018</v>
      </c>
      <c r="F18" s="0" t="s">
        <v>561</v>
      </c>
      <c r="G18" s="0" t="n">
        <f aca="false">COUNTIFS(Data!$D$2:$D$9552,F18,Data!$V$2:$V$9552,1)</f>
        <v>1</v>
      </c>
    </row>
    <row r="19" customFormat="false" ht="15" hidden="false" customHeight="false" outlineLevel="0" collapsed="false">
      <c r="A19" s="0" t="s">
        <v>953</v>
      </c>
      <c r="B19" s="0" t="n">
        <f aca="false">SUMIFS(Data!$O$2:$O$9552,Data!$H$2:$H$9552,A19,Data!$V$2:$V$9552,1)</f>
        <v>65</v>
      </c>
      <c r="C19" s="0" t="n">
        <f aca="false">COUNTIFS(Data!$H$2:$H$9552,A19,Data!$V$2:$V$9552,1)</f>
        <v>1</v>
      </c>
      <c r="D19" s="0" t="n">
        <f aca="false">IF(C19&gt;0,B19+ROW()/1000000,0)</f>
        <v>65.000019</v>
      </c>
      <c r="F19" s="0" t="s">
        <v>19593</v>
      </c>
      <c r="G19" s="0" t="n">
        <f aca="false">COUNTIFS(Data!$D$2:$D$9552,F19,Data!$V$2:$V$9552,1)</f>
        <v>1</v>
      </c>
    </row>
    <row r="20" customFormat="false" ht="15" hidden="false" customHeight="false" outlineLevel="0" collapsed="false">
      <c r="A20" s="0" t="s">
        <v>761</v>
      </c>
      <c r="B20" s="0" t="n">
        <f aca="false">SUMIFS(Data!$O$2:$O$9552,Data!$H$2:$H$9552,A20,Data!$V$2:$V$9552,1)</f>
        <v>150</v>
      </c>
      <c r="C20" s="0" t="n">
        <f aca="false">COUNTIFS(Data!$H$2:$H$9552,A20,Data!$V$2:$V$9552,1)</f>
        <v>2</v>
      </c>
      <c r="D20" s="0" t="n">
        <f aca="false">IF(C20&gt;0,B20+ROW()/1000000,0)</f>
        <v>150.00002</v>
      </c>
      <c r="F20" s="0" t="s">
        <v>2469</v>
      </c>
      <c r="G20" s="0" t="n">
        <f aca="false">COUNTIFS(Data!$D$2:$D$9552,F20,Data!$V$2:$V$9552,1)</f>
        <v>20</v>
      </c>
      <c r="I20" s="19"/>
      <c r="J20" s="19" t="s">
        <v>20638</v>
      </c>
      <c r="K20" s="19" t="s">
        <v>20639</v>
      </c>
    </row>
    <row r="21" customFormat="false" ht="15" hidden="false" customHeight="false" outlineLevel="0" collapsed="false">
      <c r="A21" s="0" t="s">
        <v>620</v>
      </c>
      <c r="B21" s="0" t="n">
        <f aca="false">SUMIFS(Data!$O$2:$O$9552,Data!$H$2:$H$9552,A21,Data!$V$2:$V$9552,1)</f>
        <v>742</v>
      </c>
      <c r="C21" s="0" t="n">
        <f aca="false">COUNTIFS(Data!$H$2:$H$9552,A21,Data!$V$2:$V$9552,1)</f>
        <v>4</v>
      </c>
      <c r="D21" s="0" t="n">
        <f aca="false">IF(C21&gt;0,B21+ROW()/1000000,0)</f>
        <v>742.000021</v>
      </c>
      <c r="F21" s="0" t="s">
        <v>566</v>
      </c>
      <c r="G21" s="0" t="n">
        <f aca="false">COUNTIFS(Data!$D$2:$D$9552,F21,Data!$V$2:$V$9552,1)</f>
        <v>1</v>
      </c>
      <c r="J21" s="0" t="s">
        <v>47</v>
      </c>
      <c r="K21" s="0" t="n">
        <f aca="false">COUNTIFS(Data!$J$2:$J$9552,J21,Data!$V$2:$V$9552,1)</f>
        <v>8393</v>
      </c>
    </row>
    <row r="22" customFormat="false" ht="15" hidden="false" customHeight="false" outlineLevel="0" collapsed="false">
      <c r="A22" s="0" t="s">
        <v>1610</v>
      </c>
      <c r="B22" s="0" t="n">
        <f aca="false">SUMIFS(Data!$O$2:$O$9552,Data!$H$2:$H$9552,A22,Data!$V$2:$V$9552,1)</f>
        <v>28</v>
      </c>
      <c r="C22" s="0" t="n">
        <f aca="false">COUNTIFS(Data!$H$2:$H$9552,A22,Data!$V$2:$V$9552,1)</f>
        <v>1</v>
      </c>
      <c r="D22" s="0" t="n">
        <f aca="false">IF(C22&gt;0,B22+ROW()/1000000,0)</f>
        <v>28.000022</v>
      </c>
      <c r="F22" s="0" t="s">
        <v>2543</v>
      </c>
      <c r="G22" s="0" t="n">
        <f aca="false">COUNTIFS(Data!$D$2:$D$9552,F22,Data!$V$2:$V$9552,1)</f>
        <v>20</v>
      </c>
      <c r="J22" s="0" t="s">
        <v>46</v>
      </c>
      <c r="K22" s="0" t="n">
        <f aca="false">COUNTIFS(Data!$J$2:$J$9552,J22,Data!$V$2:$V$9552,1)</f>
        <v>1158</v>
      </c>
    </row>
    <row r="23" customFormat="false" ht="15" hidden="false" customHeight="false" outlineLevel="0" collapsed="false">
      <c r="A23" s="0" t="s">
        <v>574</v>
      </c>
      <c r="B23" s="0" t="n">
        <f aca="false">SUMIFS(Data!$O$2:$O$9552,Data!$H$2:$H$9552,A23,Data!$V$2:$V$9552,1)</f>
        <v>2225</v>
      </c>
      <c r="C23" s="0" t="n">
        <f aca="false">COUNTIFS(Data!$H$2:$H$9552,A23,Data!$V$2:$V$9552,1)</f>
        <v>4</v>
      </c>
      <c r="D23" s="0" t="n">
        <f aca="false">IF(C23&gt;0,B23+ROW()/1000000,0)</f>
        <v>2225.000023</v>
      </c>
      <c r="F23" s="0" t="s">
        <v>2601</v>
      </c>
      <c r="G23" s="0" t="n">
        <f aca="false">COUNTIFS(Data!$D$2:$D$9552,F23,Data!$V$2:$V$9552,1)</f>
        <v>21</v>
      </c>
    </row>
    <row r="24" customFormat="false" ht="15" hidden="false" customHeight="false" outlineLevel="0" collapsed="false">
      <c r="A24" s="0" t="s">
        <v>845</v>
      </c>
      <c r="B24" s="0" t="n">
        <f aca="false">SUMIFS(Data!$O$2:$O$9552,Data!$H$2:$H$9552,A24,Data!$V$2:$V$9552,1)</f>
        <v>2</v>
      </c>
      <c r="C24" s="0" t="n">
        <f aca="false">COUNTIFS(Data!$H$2:$H$9552,A24,Data!$V$2:$V$9552,1)</f>
        <v>1</v>
      </c>
      <c r="D24" s="0" t="n">
        <f aca="false">IF(C24&gt;0,B24+ROW()/1000000,0)</f>
        <v>2.000024</v>
      </c>
      <c r="F24" s="0" t="s">
        <v>19823</v>
      </c>
      <c r="G24" s="0" t="n">
        <f aca="false">COUNTIFS(Data!$D$2:$D$9552,F24,Data!$V$2:$V$9552,1)</f>
        <v>20</v>
      </c>
      <c r="I24" s="19"/>
      <c r="J24" s="19" t="s">
        <v>20640</v>
      </c>
      <c r="K24" s="19" t="s">
        <v>20639</v>
      </c>
    </row>
    <row r="25" customFormat="false" ht="15" hidden="false" customHeight="false" outlineLevel="0" collapsed="false">
      <c r="A25" s="0" t="s">
        <v>1495</v>
      </c>
      <c r="B25" s="0" t="n">
        <f aca="false">SUMIFS(Data!$O$2:$O$9552,Data!$H$2:$H$9552,A25,Data!$V$2:$V$9552,1)</f>
        <v>747</v>
      </c>
      <c r="C25" s="0" t="n">
        <f aca="false">COUNTIFS(Data!$H$2:$H$9552,A25,Data!$V$2:$V$9552,1)</f>
        <v>1</v>
      </c>
      <c r="D25" s="0" t="n">
        <f aca="false">IF(C25&gt;0,B25+ROW()/1000000,0)</f>
        <v>747.000025</v>
      </c>
      <c r="F25" s="0" t="s">
        <v>19600</v>
      </c>
      <c r="G25" s="0" t="n">
        <f aca="false">COUNTIFS(Data!$D$2:$D$9552,F25,Data!$V$2:$V$9552,1)</f>
        <v>2</v>
      </c>
      <c r="J25" s="0" t="s">
        <v>47</v>
      </c>
      <c r="K25" s="0" t="n">
        <f aca="false">COUNTIFS(Data!$K$2:$K$9552,J25,Data!$V$2:$V$9552,1)</f>
        <v>7100</v>
      </c>
    </row>
    <row r="26" customFormat="false" ht="15" hidden="false" customHeight="false" outlineLevel="0" collapsed="false">
      <c r="A26" s="0" t="s">
        <v>672</v>
      </c>
      <c r="B26" s="0" t="n">
        <f aca="false">SUMIFS(Data!$O$2:$O$9552,Data!$H$2:$H$9552,A26,Data!$V$2:$V$9552,1)</f>
        <v>1815</v>
      </c>
      <c r="C26" s="0" t="n">
        <f aca="false">COUNTIFS(Data!$H$2:$H$9552,A26,Data!$V$2:$V$9552,1)</f>
        <v>7</v>
      </c>
      <c r="D26" s="0" t="n">
        <f aca="false">IF(C26&gt;0,B26+ROW()/1000000,0)</f>
        <v>1815.000026</v>
      </c>
      <c r="F26" s="0" t="s">
        <v>571</v>
      </c>
      <c r="G26" s="0" t="n">
        <f aca="false">COUNTIFS(Data!$D$2:$D$9552,F26,Data!$V$2:$V$9552,1)</f>
        <v>20</v>
      </c>
      <c r="J26" s="0" t="s">
        <v>46</v>
      </c>
      <c r="K26" s="0" t="n">
        <f aca="false">COUNTIFS(Data!$K$2:$K$9552,J26,Data!$V$2:$V$9552,1)</f>
        <v>2451</v>
      </c>
    </row>
    <row r="27" customFormat="false" ht="15" hidden="false" customHeight="false" outlineLevel="0" collapsed="false">
      <c r="A27" s="0" t="s">
        <v>637</v>
      </c>
      <c r="B27" s="0" t="n">
        <f aca="false">SUMIFS(Data!$O$2:$O$9552,Data!$H$2:$H$9552,A27,Data!$V$2:$V$9552,1)</f>
        <v>977</v>
      </c>
      <c r="C27" s="0" t="n">
        <f aca="false">COUNTIFS(Data!$H$2:$H$9552,A27,Data!$V$2:$V$9552,1)</f>
        <v>3</v>
      </c>
      <c r="D27" s="0" t="n">
        <f aca="false">IF(C27&gt;0,B27+ROW()/1000000,0)</f>
        <v>977.000027</v>
      </c>
      <c r="F27" s="0" t="s">
        <v>145</v>
      </c>
      <c r="G27" s="0" t="n">
        <f aca="false">COUNTIFS(Data!$D$2:$D$9552,F27,Data!$V$2:$V$9552,1)</f>
        <v>20</v>
      </c>
    </row>
    <row r="28" customFormat="false" ht="15" hidden="false" customHeight="false" outlineLevel="0" collapsed="false">
      <c r="A28" s="0" t="s">
        <v>691</v>
      </c>
      <c r="B28" s="0" t="n">
        <f aca="false">SUMIFS(Data!$O$2:$O$9552,Data!$H$2:$H$9552,A28,Data!$V$2:$V$9552,1)</f>
        <v>96</v>
      </c>
      <c r="C28" s="0" t="n">
        <f aca="false">COUNTIFS(Data!$H$2:$H$9552,A28,Data!$V$2:$V$9552,1)</f>
        <v>1</v>
      </c>
      <c r="D28" s="0" t="n">
        <f aca="false">IF(C28&gt;0,B28+ROW()/1000000,0)</f>
        <v>96.000028</v>
      </c>
      <c r="F28" s="0" t="s">
        <v>20185</v>
      </c>
      <c r="G28" s="0" t="n">
        <f aca="false">COUNTIFS(Data!$D$2:$D$9552,F28,Data!$V$2:$V$9552,1)</f>
        <v>20</v>
      </c>
      <c r="I28" s="19" t="s">
        <v>20641</v>
      </c>
      <c r="J28" s="19" t="s">
        <v>20642</v>
      </c>
      <c r="K28" s="19" t="s">
        <v>20639</v>
      </c>
    </row>
    <row r="29" customFormat="false" ht="15" hidden="false" customHeight="false" outlineLevel="0" collapsed="false">
      <c r="A29" s="0" t="s">
        <v>438</v>
      </c>
      <c r="B29" s="0" t="n">
        <f aca="false">SUMIFS(Data!$O$2:$O$9552,Data!$H$2:$H$9552,A29,Data!$V$2:$V$9552,1)</f>
        <v>20</v>
      </c>
      <c r="C29" s="0" t="n">
        <f aca="false">COUNTIFS(Data!$H$2:$H$9552,A29,Data!$V$2:$V$9552,1)</f>
        <v>1</v>
      </c>
      <c r="D29" s="0" t="n">
        <f aca="false">IF(C29&gt;0,B29+ROW()/1000000,0)</f>
        <v>20.000029</v>
      </c>
      <c r="F29" s="0" t="s">
        <v>626</v>
      </c>
      <c r="G29" s="0" t="n">
        <f aca="false">COUNTIFS(Data!$D$2:$D$9552,F29,Data!$V$2:$V$9552,1)</f>
        <v>20</v>
      </c>
      <c r="I29" s="0" t="n">
        <v>1</v>
      </c>
      <c r="J29" s="0" t="s">
        <v>20643</v>
      </c>
      <c r="K29" s="0" t="n">
        <f aca="false">COUNTIFS(Data!$U$2:$U$9552,I29,Data!$V$2:$V$9552,1)</f>
        <v>7280</v>
      </c>
    </row>
    <row r="30" customFormat="false" ht="15" hidden="false" customHeight="false" outlineLevel="0" collapsed="false">
      <c r="A30" s="0" t="s">
        <v>830</v>
      </c>
      <c r="B30" s="0" t="n">
        <f aca="false">SUMIFS(Data!$O$2:$O$9552,Data!$H$2:$H$9552,A30,Data!$V$2:$V$9552,1)</f>
        <v>85</v>
      </c>
      <c r="C30" s="0" t="n">
        <f aca="false">COUNTIFS(Data!$H$2:$H$9552,A30,Data!$V$2:$V$9552,1)</f>
        <v>1</v>
      </c>
      <c r="D30" s="0" t="n">
        <f aca="false">IF(C30&gt;0,B30+ROW()/1000000,0)</f>
        <v>85.00003</v>
      </c>
      <c r="F30" s="0" t="s">
        <v>2673</v>
      </c>
      <c r="G30" s="0" t="n">
        <f aca="false">COUNTIFS(Data!$D$2:$D$9552,F30,Data!$V$2:$V$9552,1)</f>
        <v>18</v>
      </c>
      <c r="I30" s="0" t="n">
        <v>2</v>
      </c>
      <c r="J30" s="0" t="s">
        <v>20644</v>
      </c>
      <c r="K30" s="0" t="n">
        <f aca="false">COUNTIFS(Data!$U$2:$U$9552,I30,Data!$V$2:$V$9552,1)</f>
        <v>1247</v>
      </c>
    </row>
    <row r="31" customFormat="false" ht="15" hidden="false" customHeight="false" outlineLevel="0" collapsed="false">
      <c r="A31" s="0" t="s">
        <v>1478</v>
      </c>
      <c r="B31" s="0" t="n">
        <f aca="false">SUMIFS(Data!$O$2:$O$9552,Data!$H$2:$H$9552,A31,Data!$V$2:$V$9552,1)</f>
        <v>694</v>
      </c>
      <c r="C31" s="0" t="n">
        <f aca="false">COUNTIFS(Data!$H$2:$H$9552,A31,Data!$V$2:$V$9552,1)</f>
        <v>1</v>
      </c>
      <c r="D31" s="0" t="n">
        <f aca="false">IF(C31&gt;0,B31+ROW()/1000000,0)</f>
        <v>694.000031</v>
      </c>
      <c r="F31" s="0" t="s">
        <v>684</v>
      </c>
      <c r="G31" s="0" t="n">
        <f aca="false">COUNTIFS(Data!$D$2:$D$9552,F31,Data!$V$2:$V$9552,1)</f>
        <v>1</v>
      </c>
      <c r="I31" s="0" t="n">
        <v>3</v>
      </c>
      <c r="J31" s="0" t="s">
        <v>20645</v>
      </c>
      <c r="K31" s="0" t="n">
        <f aca="false">COUNTIFS(Data!$U$2:$U$9552,I31,Data!$V$2:$V$9552,1)</f>
        <v>563</v>
      </c>
    </row>
    <row r="32" customFormat="false" ht="15" hidden="false" customHeight="false" outlineLevel="0" collapsed="false">
      <c r="A32" s="0" t="s">
        <v>1269</v>
      </c>
      <c r="B32" s="0" t="n">
        <f aca="false">SUMIFS(Data!$O$2:$O$9552,Data!$H$2:$H$9552,A32,Data!$V$2:$V$9552,1)</f>
        <v>797</v>
      </c>
      <c r="C32" s="0" t="n">
        <f aca="false">COUNTIFS(Data!$H$2:$H$9552,A32,Data!$V$2:$V$9552,1)</f>
        <v>1</v>
      </c>
      <c r="D32" s="0" t="n">
        <f aca="false">IF(C32&gt;0,B32+ROW()/1000000,0)</f>
        <v>797.000032</v>
      </c>
      <c r="F32" s="0" t="s">
        <v>2734</v>
      </c>
      <c r="G32" s="0" t="n">
        <f aca="false">COUNTIFS(Data!$D$2:$D$9552,F32,Data!$V$2:$V$9552,1)</f>
        <v>20</v>
      </c>
      <c r="I32" s="0" t="n">
        <v>4</v>
      </c>
      <c r="J32" s="0" t="s">
        <v>20646</v>
      </c>
      <c r="K32" s="0" t="n">
        <f aca="false">COUNTIFS(Data!$U$2:$U$9552,I32,Data!$V$2:$V$9552,1)</f>
        <v>201</v>
      </c>
    </row>
    <row r="33" customFormat="false" ht="15" hidden="false" customHeight="false" outlineLevel="0" collapsed="false">
      <c r="A33" s="0" t="s">
        <v>9749</v>
      </c>
      <c r="B33" s="0" t="n">
        <f aca="false">SUMIFS(Data!$O$2:$O$9552,Data!$H$2:$H$9552,A33,Data!$V$2:$V$9552,1)</f>
        <v>969</v>
      </c>
      <c r="C33" s="0" t="n">
        <f aca="false">COUNTIFS(Data!$H$2:$H$9552,A33,Data!$V$2:$V$9552,1)</f>
        <v>1</v>
      </c>
      <c r="D33" s="0" t="n">
        <f aca="false">IF(C33&gt;0,B33+ROW()/1000000,0)</f>
        <v>969.000033</v>
      </c>
      <c r="F33" s="0" t="s">
        <v>688</v>
      </c>
      <c r="G33" s="0" t="n">
        <f aca="false">COUNTIFS(Data!$D$2:$D$9552,F33,Data!$V$2:$V$9552,1)</f>
        <v>1</v>
      </c>
      <c r="I33" s="0" t="n">
        <v>5</v>
      </c>
      <c r="J33" s="0" t="s">
        <v>20647</v>
      </c>
      <c r="K33" s="0" t="n">
        <f aca="false">COUNTIFS(Data!$U$2:$U$9552,I33,Data!$V$2:$V$9552,1)</f>
        <v>76</v>
      </c>
    </row>
    <row r="34" customFormat="false" ht="15" hidden="false" customHeight="false" outlineLevel="0" collapsed="false">
      <c r="A34" s="0" t="s">
        <v>219</v>
      </c>
      <c r="B34" s="0" t="n">
        <f aca="false">SUMIFS(Data!$O$2:$O$9552,Data!$H$2:$H$9552,A34,Data!$V$2:$V$9552,1)</f>
        <v>6371</v>
      </c>
      <c r="C34" s="0" t="n">
        <f aca="false">COUNTIFS(Data!$H$2:$H$9552,A34,Data!$V$2:$V$9552,1)</f>
        <v>13</v>
      </c>
      <c r="D34" s="0" t="n">
        <f aca="false">IF(C34&gt;0,B34+ROW()/1000000,0)</f>
        <v>6371.000034</v>
      </c>
      <c r="F34" s="0" t="s">
        <v>693</v>
      </c>
      <c r="G34" s="0" t="n">
        <f aca="false">COUNTIFS(Data!$D$2:$D$9552,F34,Data!$V$2:$V$9552,1)</f>
        <v>1</v>
      </c>
      <c r="I34" s="0" t="n">
        <v>6</v>
      </c>
      <c r="J34" s="0" t="s">
        <v>20648</v>
      </c>
      <c r="K34" s="0" t="n">
        <f aca="false">COUNTIFS(Data!$U$2:$U$9552,I34,Data!$V$2:$V$9552,1)</f>
        <v>145</v>
      </c>
    </row>
    <row r="35" customFormat="false" ht="15" hidden="false" customHeight="false" outlineLevel="0" collapsed="false">
      <c r="A35" s="0" t="s">
        <v>2502</v>
      </c>
      <c r="B35" s="0" t="n">
        <f aca="false">SUMIFS(Data!$O$2:$O$9552,Data!$H$2:$H$9552,A35,Data!$V$2:$V$9552,1)</f>
        <v>9667</v>
      </c>
      <c r="C35" s="0" t="n">
        <f aca="false">COUNTIFS(Data!$H$2:$H$9552,A35,Data!$V$2:$V$9552,1)</f>
        <v>1</v>
      </c>
      <c r="D35" s="0" t="n">
        <f aca="false">IF(C35&gt;0,B35+ROW()/1000000,0)</f>
        <v>9667.000035</v>
      </c>
      <c r="F35" s="0" t="s">
        <v>2812</v>
      </c>
      <c r="G35" s="0" t="n">
        <f aca="false">COUNTIFS(Data!$D$2:$D$9552,F35,Data!$V$2:$V$9552,1)</f>
        <v>20</v>
      </c>
      <c r="I35" s="0" t="n">
        <v>7</v>
      </c>
      <c r="J35" s="0" t="s">
        <v>20649</v>
      </c>
      <c r="K35" s="0" t="n">
        <f aca="false">COUNTIFS(Data!$U$2:$U$9552,I35,Data!$V$2:$V$9552,1)</f>
        <v>34</v>
      </c>
    </row>
    <row r="36" customFormat="false" ht="15" hidden="false" customHeight="false" outlineLevel="0" collapsed="false">
      <c r="A36" s="0" t="s">
        <v>1022</v>
      </c>
      <c r="B36" s="0" t="n">
        <f aca="false">SUMIFS(Data!$O$2:$O$9552,Data!$H$2:$H$9552,A36,Data!$V$2:$V$9552,1)</f>
        <v>88</v>
      </c>
      <c r="C36" s="0" t="n">
        <f aca="false">COUNTIFS(Data!$H$2:$H$9552,A36,Data!$V$2:$V$9552,1)</f>
        <v>1</v>
      </c>
      <c r="D36" s="0" t="n">
        <f aca="false">IF(C36&gt;0,B36+ROW()/1000000,0)</f>
        <v>88.000036</v>
      </c>
      <c r="F36" s="0" t="s">
        <v>20427</v>
      </c>
      <c r="G36" s="0" t="n">
        <f aca="false">COUNTIFS(Data!$D$2:$D$9552,F36,Data!$V$2:$V$9552,1)</f>
        <v>20</v>
      </c>
      <c r="I36" s="0" t="n">
        <v>8</v>
      </c>
      <c r="J36" s="0" t="s">
        <v>20650</v>
      </c>
      <c r="K36" s="0" t="n">
        <f aca="false">COUNTIFS(Data!$U$2:$U$9552,I36,Data!$V$2:$V$9552,1)</f>
        <v>5</v>
      </c>
    </row>
    <row r="37" customFormat="false" ht="15" hidden="false" customHeight="false" outlineLevel="0" collapsed="false">
      <c r="A37" s="0" t="s">
        <v>6726</v>
      </c>
      <c r="B37" s="0" t="n">
        <f aca="false">SUMIFS(Data!$O$2:$O$9552,Data!$H$2:$H$9552,A37,Data!$V$2:$V$9552,1)</f>
        <v>413</v>
      </c>
      <c r="C37" s="0" t="n">
        <f aca="false">COUNTIFS(Data!$H$2:$H$9552,A37,Data!$V$2:$V$9552,1)</f>
        <v>1</v>
      </c>
      <c r="D37" s="0" t="n">
        <f aca="false">IF(C37&gt;0,B37+ROW()/1000000,0)</f>
        <v>413.000037</v>
      </c>
      <c r="F37" s="0" t="s">
        <v>698</v>
      </c>
      <c r="G37" s="0" t="n">
        <f aca="false">COUNTIFS(Data!$D$2:$D$9552,F37,Data!$V$2:$V$9552,1)</f>
        <v>20</v>
      </c>
    </row>
    <row r="38" customFormat="false" ht="15" hidden="false" customHeight="false" outlineLevel="0" collapsed="false">
      <c r="A38" s="0" t="s">
        <v>20069</v>
      </c>
      <c r="B38" s="0" t="n">
        <f aca="false">SUMIFS(Data!$O$2:$O$9552,Data!$H$2:$H$9552,A38,Data!$V$2:$V$9552,1)</f>
        <v>162</v>
      </c>
      <c r="C38" s="0" t="n">
        <f aca="false">COUNTIFS(Data!$H$2:$H$9552,A38,Data!$V$2:$V$9552,1)</f>
        <v>1</v>
      </c>
      <c r="D38" s="0" t="n">
        <f aca="false">IF(C38&gt;0,B38+ROW()/1000000,0)</f>
        <v>162.000038</v>
      </c>
      <c r="F38" s="0" t="s">
        <v>752</v>
      </c>
      <c r="G38" s="0" t="n">
        <f aca="false">COUNTIFS(Data!$D$2:$D$9552,F38,Data!$V$2:$V$9552,1)</f>
        <v>1</v>
      </c>
    </row>
    <row r="39" customFormat="false" ht="15" hidden="false" customHeight="false" outlineLevel="0" collapsed="false">
      <c r="A39" s="0" t="s">
        <v>987</v>
      </c>
      <c r="B39" s="0" t="n">
        <f aca="false">SUMIFS(Data!$O$2:$O$9552,Data!$H$2:$H$9552,A39,Data!$V$2:$V$9552,1)</f>
        <v>89</v>
      </c>
      <c r="C39" s="0" t="n">
        <f aca="false">COUNTIFS(Data!$H$2:$H$9552,A39,Data!$V$2:$V$9552,1)</f>
        <v>1</v>
      </c>
      <c r="D39" s="0" t="n">
        <f aca="false">IF(C39&gt;0,B39+ROW()/1000000,0)</f>
        <v>89.000039</v>
      </c>
      <c r="F39" s="0" t="s">
        <v>757</v>
      </c>
      <c r="G39" s="0" t="n">
        <f aca="false">COUNTIFS(Data!$D$2:$D$9552,F39,Data!$V$2:$V$9552,1)</f>
        <v>20</v>
      </c>
      <c r="I39" s="19" t="s">
        <v>20651</v>
      </c>
      <c r="J39" s="19" t="s">
        <v>20652</v>
      </c>
      <c r="K39" s="19" t="s">
        <v>20639</v>
      </c>
      <c r="L39" s="19" t="s">
        <v>20653</v>
      </c>
    </row>
    <row r="40" customFormat="false" ht="15" hidden="false" customHeight="false" outlineLevel="0" collapsed="false">
      <c r="A40" s="0" t="s">
        <v>420</v>
      </c>
      <c r="B40" s="0" t="n">
        <f aca="false">SUMIFS(Data!$O$2:$O$9552,Data!$H$2:$H$9552,A40,Data!$V$2:$V$9552,1)</f>
        <v>1104</v>
      </c>
      <c r="C40" s="0" t="n">
        <f aca="false">COUNTIFS(Data!$H$2:$H$9552,A40,Data!$V$2:$V$9552,1)</f>
        <v>4</v>
      </c>
      <c r="D40" s="0" t="n">
        <f aca="false">IF(C40&gt;0,B40+ROW()/1000000,0)</f>
        <v>1104.00004</v>
      </c>
      <c r="F40" s="0" t="s">
        <v>817</v>
      </c>
      <c r="G40" s="0" t="n">
        <f aca="false">COUNTIFS(Data!$D$2:$D$9552,F40,Data!$V$2:$V$9552,1)</f>
        <v>20</v>
      </c>
      <c r="I40" s="0" t="n">
        <v>1</v>
      </c>
      <c r="J40" s="0" t="s">
        <v>20654</v>
      </c>
      <c r="K40" s="0" t="n">
        <f aca="false">COUNTIFS(Data!$Q$2:$Q$9552,"&gt;="&amp;I40,Data!$Q$2:$Q$9552,"&lt;="&amp;L40,Data!$V$2:$V$9552,1)</f>
        <v>2148</v>
      </c>
      <c r="L40" s="0" t="n">
        <v>1</v>
      </c>
    </row>
    <row r="41" customFormat="false" ht="15" hidden="false" customHeight="false" outlineLevel="0" collapsed="false">
      <c r="A41" s="0" t="s">
        <v>2682</v>
      </c>
      <c r="B41" s="0" t="n">
        <f aca="false">SUMIFS(Data!$O$2:$O$9552,Data!$H$2:$H$9552,A41,Data!$V$2:$V$9552,1)</f>
        <v>676</v>
      </c>
      <c r="C41" s="0" t="n">
        <f aca="false">COUNTIFS(Data!$H$2:$H$9552,A41,Data!$V$2:$V$9552,1)</f>
        <v>1</v>
      </c>
      <c r="D41" s="0" t="n">
        <f aca="false">IF(C41&gt;0,B41+ROW()/1000000,0)</f>
        <v>676.000041</v>
      </c>
      <c r="F41" s="0" t="s">
        <v>2879</v>
      </c>
      <c r="G41" s="0" t="n">
        <f aca="false">COUNTIFS(Data!$D$2:$D$9552,F41,Data!$V$2:$V$9552,1)</f>
        <v>20</v>
      </c>
      <c r="I41" s="0" t="n">
        <v>1.1</v>
      </c>
      <c r="J41" s="0" t="s">
        <v>20655</v>
      </c>
      <c r="K41" s="0" t="n">
        <f aca="false">COUNTIFS(Data!$Q$2:$Q$9552,"&gt;="&amp;I41,Data!$Q$2:$Q$9552,"&lt;="&amp;L41,Data!$V$2:$V$9552,1)</f>
        <v>296</v>
      </c>
      <c r="L41" s="0" t="n">
        <v>2.5</v>
      </c>
    </row>
    <row r="42" customFormat="false" ht="15" hidden="false" customHeight="false" outlineLevel="0" collapsed="false">
      <c r="A42" s="0" t="s">
        <v>508</v>
      </c>
      <c r="B42" s="0" t="n">
        <f aca="false">SUMIFS(Data!$O$2:$O$9552,Data!$H$2:$H$9552,A42,Data!$V$2:$V$9552,1)</f>
        <v>548</v>
      </c>
      <c r="C42" s="0" t="n">
        <f aca="false">COUNTIFS(Data!$H$2:$H$9552,A42,Data!$V$2:$V$9552,1)</f>
        <v>1</v>
      </c>
      <c r="D42" s="0" t="n">
        <f aca="false">IF(C42&gt;0,B42+ROW()/1000000,0)</f>
        <v>548.000042</v>
      </c>
      <c r="F42" s="0" t="s">
        <v>864</v>
      </c>
      <c r="G42" s="0" t="n">
        <f aca="false">COUNTIFS(Data!$D$2:$D$9552,F42,Data!$V$2:$V$9552,1)</f>
        <v>20</v>
      </c>
      <c r="I42" s="0" t="n">
        <v>2.6</v>
      </c>
      <c r="J42" s="0" t="s">
        <v>20656</v>
      </c>
      <c r="K42" s="0" t="n">
        <f aca="false">COUNTIFS(Data!$Q$2:$Q$9552,"&gt;="&amp;I42,Data!$Q$2:$Q$9552,"&lt;="&amp;L42,Data!$V$2:$V$9552,1)</f>
        <v>1605</v>
      </c>
      <c r="L42" s="0" t="n">
        <v>3</v>
      </c>
    </row>
    <row r="43" customFormat="false" ht="15" hidden="false" customHeight="false" outlineLevel="0" collapsed="false">
      <c r="A43" s="0" t="s">
        <v>20468</v>
      </c>
      <c r="B43" s="0" t="n">
        <f aca="false">SUMIFS(Data!$O$2:$O$9552,Data!$H$2:$H$9552,A43,Data!$V$2:$V$9552,1)</f>
        <v>93</v>
      </c>
      <c r="C43" s="0" t="n">
        <f aca="false">COUNTIFS(Data!$H$2:$H$9552,A43,Data!$V$2:$V$9552,1)</f>
        <v>1</v>
      </c>
      <c r="D43" s="0" t="n">
        <f aca="false">IF(C43&gt;0,B43+ROW()/1000000,0)</f>
        <v>93.000043</v>
      </c>
      <c r="F43" s="0" t="s">
        <v>939</v>
      </c>
      <c r="G43" s="0" t="n">
        <f aca="false">COUNTIFS(Data!$D$2:$D$9552,F43,Data!$V$2:$V$9552,1)</f>
        <v>1</v>
      </c>
      <c r="I43" s="0" t="n">
        <v>3.1</v>
      </c>
      <c r="J43" s="0" t="s">
        <v>20657</v>
      </c>
      <c r="K43" s="0" t="n">
        <f aca="false">COUNTIFS(Data!$Q$2:$Q$9552,"&gt;="&amp;I43,Data!$Q$2:$Q$9552,"&lt;="&amp;L43,Data!$V$2:$V$9552,1)</f>
        <v>2502</v>
      </c>
      <c r="L43" s="0" t="n">
        <v>3.5</v>
      </c>
    </row>
    <row r="44" customFormat="false" ht="15" hidden="false" customHeight="false" outlineLevel="0" collapsed="false">
      <c r="A44" s="0" t="s">
        <v>19093</v>
      </c>
      <c r="B44" s="0" t="n">
        <f aca="false">SUMIFS(Data!$O$2:$O$9552,Data!$H$2:$H$9552,A44,Data!$V$2:$V$9552,1)</f>
        <v>42</v>
      </c>
      <c r="C44" s="0" t="n">
        <f aca="false">COUNTIFS(Data!$H$2:$H$9552,A44,Data!$V$2:$V$9552,1)</f>
        <v>1</v>
      </c>
      <c r="D44" s="0" t="n">
        <f aca="false">IF(C44&gt;0,B44+ROW()/1000000,0)</f>
        <v>42.000044</v>
      </c>
      <c r="F44" s="0" t="s">
        <v>20106</v>
      </c>
      <c r="G44" s="0" t="n">
        <f aca="false">COUNTIFS(Data!$D$2:$D$9552,F44,Data!$V$2:$V$9552,1)</f>
        <v>20</v>
      </c>
      <c r="I44" s="0" t="n">
        <v>3.6</v>
      </c>
      <c r="J44" s="0" t="s">
        <v>20658</v>
      </c>
      <c r="K44" s="0" t="n">
        <f aca="false">COUNTIFS(Data!$Q$2:$Q$9552,"&gt;="&amp;I44,Data!$Q$2:$Q$9552,"&lt;="&amp;L44,Data!$V$2:$V$9552,1)</f>
        <v>1886</v>
      </c>
      <c r="L44" s="0" t="n">
        <v>4</v>
      </c>
    </row>
    <row r="45" customFormat="false" ht="15" hidden="false" customHeight="false" outlineLevel="0" collapsed="false">
      <c r="A45" s="0" t="s">
        <v>1147</v>
      </c>
      <c r="B45" s="0" t="n">
        <f aca="false">SUMIFS(Data!$O$2:$O$9552,Data!$H$2:$H$9552,A45,Data!$V$2:$V$9552,1)</f>
        <v>243</v>
      </c>
      <c r="C45" s="0" t="n">
        <f aca="false">COUNTIFS(Data!$H$2:$H$9552,A45,Data!$V$2:$V$9552,1)</f>
        <v>1</v>
      </c>
      <c r="D45" s="0" t="n">
        <f aca="false">IF(C45&gt;0,B45+ROW()/1000000,0)</f>
        <v>243.000045</v>
      </c>
      <c r="F45" s="0" t="s">
        <v>1961</v>
      </c>
      <c r="G45" s="0" t="n">
        <f aca="false">COUNTIFS(Data!$D$2:$D$9552,F45,Data!$V$2:$V$9552,1)</f>
        <v>20</v>
      </c>
      <c r="I45" s="0" t="n">
        <v>4.1</v>
      </c>
      <c r="J45" s="0" t="s">
        <v>20659</v>
      </c>
      <c r="K45" s="0" t="n">
        <f aca="false">COUNTIFS(Data!$Q$2:$Q$9552,"&gt;="&amp;I45,Data!$Q$2:$Q$9552,"&lt;="&amp;L45,Data!$V$2:$V$9552,1)</f>
        <v>908</v>
      </c>
      <c r="L45" s="0" t="n">
        <v>4.5</v>
      </c>
    </row>
    <row r="46" customFormat="false" ht="15" hidden="false" customHeight="false" outlineLevel="0" collapsed="false">
      <c r="A46" s="0" t="s">
        <v>871</v>
      </c>
      <c r="B46" s="0" t="n">
        <f aca="false">SUMIFS(Data!$O$2:$O$9552,Data!$H$2:$H$9552,A46,Data!$V$2:$V$9552,1)</f>
        <v>570</v>
      </c>
      <c r="C46" s="0" t="n">
        <f aca="false">COUNTIFS(Data!$H$2:$H$9552,A46,Data!$V$2:$V$9552,1)</f>
        <v>1</v>
      </c>
      <c r="D46" s="0" t="n">
        <f aca="false">IF(C46&gt;0,B46+ROW()/1000000,0)</f>
        <v>570.000046</v>
      </c>
      <c r="F46" s="0" t="s">
        <v>944</v>
      </c>
      <c r="G46" s="0" t="n">
        <f aca="false">COUNTIFS(Data!$D$2:$D$9552,F46,Data!$V$2:$V$9552,1)</f>
        <v>20</v>
      </c>
      <c r="I46" s="0" t="n">
        <v>4.6</v>
      </c>
      <c r="J46" s="0" t="s">
        <v>20660</v>
      </c>
      <c r="K46" s="0" t="n">
        <f aca="false">COUNTIFS(Data!$Q$2:$Q$9552,"&gt;="&amp;I46,Data!$Q$2:$Q$9552,"&lt;="&amp;L46,Data!$V$2:$V$9552,1)</f>
        <v>206</v>
      </c>
      <c r="L46" s="0" t="n">
        <v>5</v>
      </c>
    </row>
    <row r="47" customFormat="false" ht="15" hidden="false" customHeight="false" outlineLevel="0" collapsed="false">
      <c r="A47" s="0" t="s">
        <v>4376</v>
      </c>
      <c r="B47" s="0" t="n">
        <f aca="false">SUMIFS(Data!$O$2:$O$9552,Data!$H$2:$H$9552,A47,Data!$V$2:$V$9552,1)</f>
        <v>150</v>
      </c>
      <c r="C47" s="0" t="n">
        <f aca="false">COUNTIFS(Data!$H$2:$H$9552,A47,Data!$V$2:$V$9552,1)</f>
        <v>1</v>
      </c>
      <c r="D47" s="0" t="n">
        <f aca="false">IF(C47&gt;0,B47+ROW()/1000000,0)</f>
        <v>150.000047</v>
      </c>
      <c r="F47" s="0" t="s">
        <v>991</v>
      </c>
      <c r="G47" s="0" t="n">
        <f aca="false">COUNTIFS(Data!$D$2:$D$9552,F47,Data!$V$2:$V$9552,1)</f>
        <v>1</v>
      </c>
    </row>
    <row r="48" customFormat="false" ht="15" hidden="false" customHeight="false" outlineLevel="0" collapsed="false">
      <c r="A48" s="0" t="s">
        <v>11007</v>
      </c>
      <c r="B48" s="0" t="n">
        <f aca="false">SUMIFS(Data!$O$2:$O$9552,Data!$H$2:$H$9552,A48,Data!$V$2:$V$9552,1)</f>
        <v>203</v>
      </c>
      <c r="C48" s="0" t="n">
        <f aca="false">COUNTIFS(Data!$H$2:$H$9552,A48,Data!$V$2:$V$9552,1)</f>
        <v>1</v>
      </c>
      <c r="D48" s="0" t="n">
        <f aca="false">IF(C48&gt;0,B48+ROW()/1000000,0)</f>
        <v>203.000048</v>
      </c>
      <c r="F48" s="0" t="s">
        <v>19906</v>
      </c>
      <c r="G48" s="0" t="n">
        <f aca="false">COUNTIFS(Data!$D$2:$D$9552,F48,Data!$V$2:$V$9552,1)</f>
        <v>20</v>
      </c>
    </row>
    <row r="49" customFormat="false" ht="15" hidden="false" customHeight="false" outlineLevel="0" collapsed="false">
      <c r="A49" s="0" t="s">
        <v>11667</v>
      </c>
      <c r="B49" s="0" t="n">
        <f aca="false">SUMIFS(Data!$O$2:$O$9552,Data!$H$2:$H$9552,A49,Data!$V$2:$V$9552,1)</f>
        <v>393</v>
      </c>
      <c r="C49" s="0" t="n">
        <f aca="false">COUNTIFS(Data!$H$2:$H$9552,A49,Data!$V$2:$V$9552,1)</f>
        <v>1</v>
      </c>
      <c r="D49" s="0" t="n">
        <f aca="false">IF(C49&gt;0,B49+ROW()/1000000,0)</f>
        <v>393.000049</v>
      </c>
      <c r="F49" s="0" t="s">
        <v>2945</v>
      </c>
      <c r="G49" s="0" t="n">
        <f aca="false">COUNTIFS(Data!$D$2:$D$9552,F49,Data!$V$2:$V$9552,1)</f>
        <v>251</v>
      </c>
      <c r="I49" s="19"/>
      <c r="J49" s="19" t="s">
        <v>20661</v>
      </c>
      <c r="K49" s="19" t="s">
        <v>20662</v>
      </c>
    </row>
    <row r="50" customFormat="false" ht="15" hidden="false" customHeight="false" outlineLevel="0" collapsed="false">
      <c r="A50" s="0" t="s">
        <v>8027</v>
      </c>
      <c r="B50" s="0" t="n">
        <f aca="false">SUMIFS(Data!$O$2:$O$9552,Data!$H$2:$H$9552,A50,Data!$V$2:$V$9552,1)</f>
        <v>4914</v>
      </c>
      <c r="C50" s="0" t="n">
        <f aca="false">COUNTIFS(Data!$H$2:$H$9552,A50,Data!$V$2:$V$9552,1)</f>
        <v>1</v>
      </c>
      <c r="D50" s="0" t="n">
        <f aca="false">IF(C50&gt;0,B50+ROW()/1000000,0)</f>
        <v>4914.00005</v>
      </c>
      <c r="F50" s="0" t="s">
        <v>995</v>
      </c>
      <c r="G50" s="0" t="n">
        <f aca="false">COUNTIFS(Data!$D$2:$D$9552,F50,Data!$V$2:$V$9552,1)</f>
        <v>1</v>
      </c>
      <c r="J50" s="0" t="s">
        <v>6</v>
      </c>
      <c r="K50" s="0" t="n">
        <f aca="false">SUM(Data!$V$2:$V$9552)</f>
        <v>9551</v>
      </c>
    </row>
    <row r="51" customFormat="false" ht="15" hidden="false" customHeight="false" outlineLevel="0" collapsed="false">
      <c r="A51" s="0" t="s">
        <v>9723</v>
      </c>
      <c r="B51" s="0" t="n">
        <f aca="false">SUMIFS(Data!$O$2:$O$9552,Data!$H$2:$H$9552,A51,Data!$V$2:$V$9552,1)</f>
        <v>379</v>
      </c>
      <c r="C51" s="0" t="n">
        <f aca="false">COUNTIFS(Data!$H$2:$H$9552,A51,Data!$V$2:$V$9552,1)</f>
        <v>1</v>
      </c>
      <c r="D51" s="0" t="n">
        <f aca="false">IF(C51&gt;0,B51+ROW()/1000000,0)</f>
        <v>379.000051</v>
      </c>
      <c r="F51" s="0" t="s">
        <v>999</v>
      </c>
      <c r="G51" s="0" t="n">
        <f aca="false">COUNTIFS(Data!$D$2:$D$9552,F51,Data!$V$2:$V$9552,1)</f>
        <v>1</v>
      </c>
      <c r="J51" s="0" t="s">
        <v>7</v>
      </c>
      <c r="K51" s="0" t="n">
        <f aca="false">SUMPRODUCT(--(COUNTIFS(Data!$R$2:$R$9552,Lookup!$B$4:$B$18,Data!$V$2:$V$9552,1)&gt;0))</f>
        <v>15</v>
      </c>
    </row>
    <row r="52" customFormat="false" ht="15" hidden="false" customHeight="false" outlineLevel="0" collapsed="false">
      <c r="A52" s="0" t="s">
        <v>1959</v>
      </c>
      <c r="B52" s="0" t="n">
        <f aca="false">SUMIFS(Data!$O$2:$O$9552,Data!$H$2:$H$9552,A52,Data!$V$2:$V$9552,1)</f>
        <v>3010</v>
      </c>
      <c r="C52" s="0" t="n">
        <f aca="false">COUNTIFS(Data!$H$2:$H$9552,A52,Data!$V$2:$V$9552,1)</f>
        <v>2</v>
      </c>
      <c r="D52" s="0" t="n">
        <f aca="false">IF(C52&gt;0,B52+ROW()/1000000,0)</f>
        <v>3010.000052</v>
      </c>
      <c r="F52" s="0" t="s">
        <v>1004</v>
      </c>
      <c r="G52" s="0" t="n">
        <f aca="false">COUNTIFS(Data!$D$2:$D$9552,F52,Data!$V$2:$V$9552,1)</f>
        <v>1</v>
      </c>
      <c r="J52" s="0" t="s">
        <v>8</v>
      </c>
      <c r="K52" s="0" t="n">
        <f aca="false">COUNTIF($G$5:$G$145,"&gt;0")</f>
        <v>141</v>
      </c>
    </row>
    <row r="53" customFormat="false" ht="15" hidden="false" customHeight="false" outlineLevel="0" collapsed="false">
      <c r="A53" s="0" t="s">
        <v>1646</v>
      </c>
      <c r="B53" s="0" t="n">
        <f aca="false">SUMIFS(Data!$O$2:$O$9552,Data!$H$2:$H$9552,A53,Data!$V$2:$V$9552,1)</f>
        <v>161</v>
      </c>
      <c r="C53" s="0" t="n">
        <f aca="false">COUNTIFS(Data!$H$2:$H$9552,A53,Data!$V$2:$V$9552,1)</f>
        <v>1</v>
      </c>
      <c r="D53" s="0" t="n">
        <f aca="false">IF(C53&gt;0,B53+ROW()/1000000,0)</f>
        <v>161.000053</v>
      </c>
      <c r="F53" s="0" t="s">
        <v>1009</v>
      </c>
      <c r="G53" s="0" t="n">
        <f aca="false">COUNTIFS(Data!$D$2:$D$9552,F53,Data!$V$2:$V$9552,1)</f>
        <v>20</v>
      </c>
      <c r="J53" s="0" t="s">
        <v>9</v>
      </c>
      <c r="K53" s="0" t="n">
        <f aca="false">COUNTIF($C$5:$C$1830,"&gt;0")</f>
        <v>1826</v>
      </c>
    </row>
    <row r="54" customFormat="false" ht="15" hidden="false" customHeight="false" outlineLevel="0" collapsed="false">
      <c r="A54" s="0" t="s">
        <v>1694</v>
      </c>
      <c r="B54" s="0" t="n">
        <f aca="false">SUMIFS(Data!$O$2:$O$9552,Data!$H$2:$H$9552,A54,Data!$V$2:$V$9552,1)</f>
        <v>3157</v>
      </c>
      <c r="C54" s="0" t="n">
        <f aca="false">COUNTIFS(Data!$H$2:$H$9552,A54,Data!$V$2:$V$9552,1)</f>
        <v>1</v>
      </c>
      <c r="D54" s="0" t="n">
        <f aca="false">IF(C54&gt;0,B54+ROW()/1000000,0)</f>
        <v>3157.000054</v>
      </c>
      <c r="F54" s="0" t="s">
        <v>3541</v>
      </c>
      <c r="G54" s="0" t="n">
        <f aca="false">COUNTIFS(Data!$D$2:$D$9552,F54,Data!$V$2:$V$9552,1)</f>
        <v>25</v>
      </c>
      <c r="J54" s="0" t="s">
        <v>10</v>
      </c>
      <c r="K54" s="0" t="n">
        <f aca="false">IFERROR(AVERAGEIFS(Data!$Q$2:$Q$9552,Data!$V$2:$V$9552,1),0)</f>
        <v>2.89126793005968</v>
      </c>
    </row>
    <row r="55" customFormat="false" ht="15" hidden="false" customHeight="false" outlineLevel="0" collapsed="false">
      <c r="A55" s="0" t="s">
        <v>809</v>
      </c>
      <c r="B55" s="0" t="n">
        <f aca="false">SUMIFS(Data!$O$2:$O$9552,Data!$H$2:$H$9552,A55,Data!$V$2:$V$9552,1)</f>
        <v>244</v>
      </c>
      <c r="C55" s="0" t="n">
        <f aca="false">COUNTIFS(Data!$H$2:$H$9552,A55,Data!$V$2:$V$9552,1)</f>
        <v>1</v>
      </c>
      <c r="D55" s="0" t="n">
        <f aca="false">IF(C55&gt;0,B55+ROW()/1000000,0)</f>
        <v>244.000055</v>
      </c>
      <c r="F55" s="0" t="s">
        <v>3592</v>
      </c>
      <c r="G55" s="0" t="n">
        <f aca="false">COUNTIFS(Data!$D$2:$D$9552,F55,Data!$V$2:$V$9552,1)</f>
        <v>20</v>
      </c>
      <c r="J55" s="0" t="s">
        <v>20663</v>
      </c>
      <c r="K55" s="0" t="n">
        <f aca="false">IFERROR(AVERAGEIFS(Data!$T$2:$T$9552,Data!$V$2:$V$9552,1),0)</f>
        <v>10.000223013297</v>
      </c>
    </row>
    <row r="56" customFormat="false" ht="15" hidden="false" customHeight="false" outlineLevel="0" collapsed="false">
      <c r="A56" s="0" t="s">
        <v>11047</v>
      </c>
      <c r="B56" s="0" t="n">
        <f aca="false">SUMIFS(Data!$O$2:$O$9552,Data!$H$2:$H$9552,A56,Data!$V$2:$V$9552,1)</f>
        <v>578</v>
      </c>
      <c r="C56" s="0" t="n">
        <f aca="false">COUNTIFS(Data!$H$2:$H$9552,A56,Data!$V$2:$V$9552,1)</f>
        <v>1</v>
      </c>
      <c r="D56" s="0" t="n">
        <f aca="false">IF(C56&gt;0,B56+ROW()/1000000,0)</f>
        <v>578.000056</v>
      </c>
      <c r="F56" s="0" t="s">
        <v>3667</v>
      </c>
      <c r="G56" s="0" t="n">
        <f aca="false">COUNTIFS(Data!$D$2:$D$9552,F56,Data!$V$2:$V$9552,1)</f>
        <v>1118</v>
      </c>
    </row>
    <row r="57" customFormat="false" ht="15" hidden="false" customHeight="false" outlineLevel="0" collapsed="false">
      <c r="A57" s="0" t="s">
        <v>4278</v>
      </c>
      <c r="B57" s="0" t="n">
        <f aca="false">SUMIFS(Data!$O$2:$O$9552,Data!$H$2:$H$9552,A57,Data!$V$2:$V$9552,1)</f>
        <v>259</v>
      </c>
      <c r="C57" s="0" t="n">
        <f aca="false">COUNTIFS(Data!$H$2:$H$9552,A57,Data!$V$2:$V$9552,1)</f>
        <v>1</v>
      </c>
      <c r="D57" s="0" t="n">
        <f aca="false">IF(C57&gt;0,B57+ROW()/1000000,0)</f>
        <v>259.000057</v>
      </c>
      <c r="F57" s="0" t="s">
        <v>5992</v>
      </c>
      <c r="G57" s="0" t="n">
        <f aca="false">COUNTIFS(Data!$D$2:$D$9552,F57,Data!$V$2:$V$9552,1)</f>
        <v>21</v>
      </c>
    </row>
    <row r="58" customFormat="false" ht="15" hidden="false" customHeight="false" outlineLevel="0" collapsed="false">
      <c r="A58" s="0" t="s">
        <v>1053</v>
      </c>
      <c r="B58" s="0" t="n">
        <f aca="false">SUMIFS(Data!$O$2:$O$9552,Data!$H$2:$H$9552,A58,Data!$V$2:$V$9552,1)</f>
        <v>350</v>
      </c>
      <c r="C58" s="0" t="n">
        <f aca="false">COUNTIFS(Data!$H$2:$H$9552,A58,Data!$V$2:$V$9552,1)</f>
        <v>1</v>
      </c>
      <c r="D58" s="0" t="n">
        <f aca="false">IF(C58&gt;0,B58+ROW()/1000000,0)</f>
        <v>350.000058</v>
      </c>
      <c r="F58" s="0" t="s">
        <v>1071</v>
      </c>
      <c r="G58" s="0" t="n">
        <f aca="false">COUNTIFS(Data!$D$2:$D$9552,F58,Data!$V$2:$V$9552,1)</f>
        <v>2</v>
      </c>
    </row>
    <row r="59" customFormat="false" ht="15" hidden="false" customHeight="false" outlineLevel="0" collapsed="false">
      <c r="A59" s="0" t="s">
        <v>1651</v>
      </c>
      <c r="B59" s="0" t="n">
        <f aca="false">SUMIFS(Data!$O$2:$O$9552,Data!$H$2:$H$9552,A59,Data!$V$2:$V$9552,1)</f>
        <v>6708</v>
      </c>
      <c r="C59" s="0" t="n">
        <f aca="false">COUNTIFS(Data!$H$2:$H$9552,A59,Data!$V$2:$V$9552,1)</f>
        <v>20</v>
      </c>
      <c r="D59" s="0" t="n">
        <f aca="false">IF(C59&gt;0,B59+ROW()/1000000,0)</f>
        <v>6708.000059</v>
      </c>
      <c r="F59" s="0" t="s">
        <v>1079</v>
      </c>
      <c r="G59" s="0" t="n">
        <f aca="false">COUNTIFS(Data!$D$2:$D$9552,F59,Data!$V$2:$V$9552,1)</f>
        <v>1</v>
      </c>
    </row>
    <row r="60" customFormat="false" ht="15" hidden="false" customHeight="false" outlineLevel="0" collapsed="false">
      <c r="A60" s="0" t="s">
        <v>3007</v>
      </c>
      <c r="B60" s="0" t="n">
        <f aca="false">SUMIFS(Data!$O$2:$O$9552,Data!$H$2:$H$9552,A60,Data!$V$2:$V$9552,1)</f>
        <v>906</v>
      </c>
      <c r="C60" s="0" t="n">
        <f aca="false">COUNTIFS(Data!$H$2:$H$9552,A60,Data!$V$2:$V$9552,1)</f>
        <v>7</v>
      </c>
      <c r="D60" s="0" t="n">
        <f aca="false">IF(C60&gt;0,B60+ROW()/1000000,0)</f>
        <v>906.00006</v>
      </c>
      <c r="F60" s="0" t="s">
        <v>6060</v>
      </c>
      <c r="G60" s="0" t="n">
        <f aca="false">COUNTIFS(Data!$D$2:$D$9552,F60,Data!$V$2:$V$9552,1)</f>
        <v>18</v>
      </c>
    </row>
    <row r="61" customFormat="false" ht="15" hidden="false" customHeight="false" outlineLevel="0" collapsed="false">
      <c r="A61" s="0" t="s">
        <v>8729</v>
      </c>
      <c r="B61" s="0" t="n">
        <f aca="false">SUMIFS(Data!$O$2:$O$9552,Data!$H$2:$H$9552,A61,Data!$V$2:$V$9552,1)</f>
        <v>154</v>
      </c>
      <c r="C61" s="0" t="n">
        <f aca="false">COUNTIFS(Data!$H$2:$H$9552,A61,Data!$V$2:$V$9552,1)</f>
        <v>1</v>
      </c>
      <c r="D61" s="0" t="n">
        <f aca="false">IF(C61&gt;0,B61+ROW()/1000000,0)</f>
        <v>154.000061</v>
      </c>
      <c r="F61" s="0" t="s">
        <v>6117</v>
      </c>
      <c r="G61" s="0" t="n">
        <f aca="false">COUNTIFS(Data!$D$2:$D$9552,F61,Data!$V$2:$V$9552,1)</f>
        <v>20</v>
      </c>
    </row>
    <row r="62" customFormat="false" ht="15" hidden="false" customHeight="false" outlineLevel="0" collapsed="false">
      <c r="A62" s="0" t="s">
        <v>20046</v>
      </c>
      <c r="B62" s="0" t="n">
        <f aca="false">SUMIFS(Data!$O$2:$O$9552,Data!$H$2:$H$9552,A62,Data!$V$2:$V$9552,1)</f>
        <v>14</v>
      </c>
      <c r="C62" s="0" t="n">
        <f aca="false">COUNTIFS(Data!$H$2:$H$9552,A62,Data!$V$2:$V$9552,1)</f>
        <v>1</v>
      </c>
      <c r="D62" s="0" t="n">
        <f aca="false">IF(C62&gt;0,B62+ROW()/1000000,0)</f>
        <v>14.000062</v>
      </c>
      <c r="F62" s="0" t="s">
        <v>20261</v>
      </c>
      <c r="G62" s="0" t="n">
        <f aca="false">COUNTIFS(Data!$D$2:$D$9552,F62,Data!$V$2:$V$9552,1)</f>
        <v>2</v>
      </c>
    </row>
    <row r="63" customFormat="false" ht="15" hidden="false" customHeight="false" outlineLevel="0" collapsed="false">
      <c r="A63" s="0" t="s">
        <v>3005</v>
      </c>
      <c r="B63" s="0" t="n">
        <f aca="false">SUMIFS(Data!$O$2:$O$9552,Data!$H$2:$H$9552,A63,Data!$V$2:$V$9552,1)</f>
        <v>6092</v>
      </c>
      <c r="C63" s="0" t="n">
        <f aca="false">COUNTIFS(Data!$H$2:$H$9552,A63,Data!$V$2:$V$9552,1)</f>
        <v>62</v>
      </c>
      <c r="D63" s="0" t="n">
        <f aca="false">IF(C63&gt;0,B63+ROW()/1000000,0)</f>
        <v>6092.000063</v>
      </c>
      <c r="F63" s="0" t="s">
        <v>1084</v>
      </c>
      <c r="G63" s="0" t="n">
        <f aca="false">COUNTIFS(Data!$D$2:$D$9552,F63,Data!$V$2:$V$9552,1)</f>
        <v>1</v>
      </c>
    </row>
    <row r="64" customFormat="false" ht="15" hidden="false" customHeight="false" outlineLevel="0" collapsed="false">
      <c r="A64" s="0" t="s">
        <v>20483</v>
      </c>
      <c r="B64" s="0" t="n">
        <f aca="false">SUMIFS(Data!$O$2:$O$9552,Data!$H$2:$H$9552,A64,Data!$V$2:$V$9552,1)</f>
        <v>286</v>
      </c>
      <c r="C64" s="0" t="n">
        <f aca="false">COUNTIFS(Data!$H$2:$H$9552,A64,Data!$V$2:$V$9552,1)</f>
        <v>1</v>
      </c>
      <c r="D64" s="0" t="n">
        <f aca="false">IF(C64&gt;0,B64+ROW()/1000000,0)</f>
        <v>286.000064</v>
      </c>
      <c r="F64" s="0" t="s">
        <v>6181</v>
      </c>
      <c r="G64" s="0" t="n">
        <f aca="false">COUNTIFS(Data!$D$2:$D$9552,F64,Data!$V$2:$V$9552,1)</f>
        <v>20</v>
      </c>
    </row>
    <row r="65" customFormat="false" ht="15" hidden="false" customHeight="false" outlineLevel="0" collapsed="false">
      <c r="A65" s="0" t="s">
        <v>16228</v>
      </c>
      <c r="B65" s="0" t="n">
        <f aca="false">SUMIFS(Data!$O$2:$O$9552,Data!$H$2:$H$9552,A65,Data!$V$2:$V$9552,1)</f>
        <v>145</v>
      </c>
      <c r="C65" s="0" t="n">
        <f aca="false">COUNTIFS(Data!$H$2:$H$9552,A65,Data!$V$2:$V$9552,1)</f>
        <v>1</v>
      </c>
      <c r="D65" s="0" t="n">
        <f aca="false">IF(C65&gt;0,B65+ROW()/1000000,0)</f>
        <v>145.000065</v>
      </c>
      <c r="F65" s="0" t="s">
        <v>19611</v>
      </c>
      <c r="G65" s="0" t="n">
        <f aca="false">COUNTIFS(Data!$D$2:$D$9552,F65,Data!$V$2:$V$9552,1)</f>
        <v>16</v>
      </c>
    </row>
    <row r="66" customFormat="false" ht="15" hidden="false" customHeight="false" outlineLevel="0" collapsed="false">
      <c r="A66" s="0" t="s">
        <v>842</v>
      </c>
      <c r="B66" s="0" t="n">
        <f aca="false">SUMIFS(Data!$O$2:$O$9552,Data!$H$2:$H$9552,A66,Data!$V$2:$V$9552,1)</f>
        <v>201</v>
      </c>
      <c r="C66" s="0" t="n">
        <f aca="false">COUNTIFS(Data!$H$2:$H$9552,A66,Data!$V$2:$V$9552,1)</f>
        <v>1</v>
      </c>
      <c r="D66" s="0" t="n">
        <f aca="false">IF(C66&gt;0,B66+ROW()/1000000,0)</f>
        <v>201.000066</v>
      </c>
      <c r="F66" s="0" t="s">
        <v>20271</v>
      </c>
      <c r="G66" s="0" t="n">
        <f aca="false">COUNTIFS(Data!$D$2:$D$9552,F66,Data!$V$2:$V$9552,1)</f>
        <v>6</v>
      </c>
    </row>
    <row r="67" customFormat="false" ht="15" hidden="false" customHeight="false" outlineLevel="0" collapsed="false">
      <c r="A67" s="0" t="s">
        <v>1381</v>
      </c>
      <c r="B67" s="0" t="n">
        <f aca="false">SUMIFS(Data!$O$2:$O$9552,Data!$H$2:$H$9552,A67,Data!$V$2:$V$9552,1)</f>
        <v>152</v>
      </c>
      <c r="C67" s="0" t="n">
        <f aca="false">COUNTIFS(Data!$H$2:$H$9552,A67,Data!$V$2:$V$9552,1)</f>
        <v>1</v>
      </c>
      <c r="D67" s="0" t="n">
        <f aca="false">IF(C67&gt;0,B67+ROW()/1000000,0)</f>
        <v>152.000067</v>
      </c>
      <c r="F67" s="0" t="s">
        <v>6258</v>
      </c>
      <c r="G67" s="0" t="n">
        <f aca="false">COUNTIFS(Data!$D$2:$D$9552,F67,Data!$V$2:$V$9552,1)</f>
        <v>20</v>
      </c>
    </row>
    <row r="68" customFormat="false" ht="15" hidden="false" customHeight="false" outlineLevel="0" collapsed="false">
      <c r="A68" s="0" t="s">
        <v>1159</v>
      </c>
      <c r="B68" s="0" t="n">
        <f aca="false">SUMIFS(Data!$O$2:$O$9552,Data!$H$2:$H$9552,A68,Data!$V$2:$V$9552,1)</f>
        <v>316</v>
      </c>
      <c r="C68" s="0" t="n">
        <f aca="false">COUNTIFS(Data!$H$2:$H$9552,A68,Data!$V$2:$V$9552,1)</f>
        <v>1</v>
      </c>
      <c r="D68" s="0" t="n">
        <f aca="false">IF(C68&gt;0,B68+ROW()/1000000,0)</f>
        <v>316.000068</v>
      </c>
      <c r="F68" s="0" t="s">
        <v>6329</v>
      </c>
      <c r="G68" s="0" t="n">
        <f aca="false">COUNTIFS(Data!$D$2:$D$9552,F68,Data!$V$2:$V$9552,1)</f>
        <v>20</v>
      </c>
    </row>
    <row r="69" customFormat="false" ht="15" hidden="false" customHeight="false" outlineLevel="0" collapsed="false">
      <c r="A69" s="0" t="s">
        <v>202</v>
      </c>
      <c r="B69" s="0" t="n">
        <f aca="false">SUMIFS(Data!$O$2:$O$9552,Data!$H$2:$H$9552,A69,Data!$V$2:$V$9552,1)</f>
        <v>10</v>
      </c>
      <c r="C69" s="0" t="n">
        <f aca="false">COUNTIFS(Data!$H$2:$H$9552,A69,Data!$V$2:$V$9552,1)</f>
        <v>1</v>
      </c>
      <c r="D69" s="0" t="n">
        <f aca="false">IF(C69&gt;0,B69+ROW()/1000000,0)</f>
        <v>10.000069</v>
      </c>
      <c r="F69" s="0" t="s">
        <v>6405</v>
      </c>
      <c r="G69" s="0" t="n">
        <f aca="false">COUNTIFS(Data!$D$2:$D$9552,F69,Data!$V$2:$V$9552,1)</f>
        <v>20</v>
      </c>
    </row>
    <row r="70" customFormat="false" ht="15" hidden="false" customHeight="false" outlineLevel="0" collapsed="false">
      <c r="A70" s="0" t="s">
        <v>1436</v>
      </c>
      <c r="B70" s="0" t="n">
        <f aca="false">SUMIFS(Data!$O$2:$O$9552,Data!$H$2:$H$9552,A70,Data!$V$2:$V$9552,1)</f>
        <v>695</v>
      </c>
      <c r="C70" s="0" t="n">
        <f aca="false">COUNTIFS(Data!$H$2:$H$9552,A70,Data!$V$2:$V$9552,1)</f>
        <v>1</v>
      </c>
      <c r="D70" s="0" t="n">
        <f aca="false">IF(C70&gt;0,B70+ROW()/1000000,0)</f>
        <v>695.00007</v>
      </c>
      <c r="F70" s="0" t="s">
        <v>1089</v>
      </c>
      <c r="G70" s="0" t="n">
        <f aca="false">COUNTIFS(Data!$D$2:$D$9552,F70,Data!$V$2:$V$9552,1)</f>
        <v>1</v>
      </c>
    </row>
    <row r="71" customFormat="false" ht="15" hidden="false" customHeight="false" outlineLevel="0" collapsed="false">
      <c r="A71" s="0" t="s">
        <v>95</v>
      </c>
      <c r="B71" s="0" t="n">
        <f aca="false">SUMIFS(Data!$O$2:$O$9552,Data!$H$2:$H$9552,A71,Data!$V$2:$V$9552,1)</f>
        <v>488</v>
      </c>
      <c r="C71" s="0" t="n">
        <f aca="false">COUNTIFS(Data!$H$2:$H$9552,A71,Data!$V$2:$V$9552,1)</f>
        <v>1</v>
      </c>
      <c r="D71" s="0" t="n">
        <f aca="false">IF(C71&gt;0,B71+ROW()/1000000,0)</f>
        <v>488.000071</v>
      </c>
      <c r="F71" s="0" t="s">
        <v>1094</v>
      </c>
      <c r="G71" s="0" t="n">
        <f aca="false">COUNTIFS(Data!$D$2:$D$9552,F71,Data!$V$2:$V$9552,1)</f>
        <v>1</v>
      </c>
    </row>
    <row r="72" customFormat="false" ht="15" hidden="false" customHeight="false" outlineLevel="0" collapsed="false">
      <c r="A72" s="0" t="s">
        <v>1197</v>
      </c>
      <c r="B72" s="0" t="n">
        <f aca="false">SUMIFS(Data!$O$2:$O$9552,Data!$H$2:$H$9552,A72,Data!$V$2:$V$9552,1)</f>
        <v>30</v>
      </c>
      <c r="C72" s="0" t="n">
        <f aca="false">COUNTIFS(Data!$H$2:$H$9552,A72,Data!$V$2:$V$9552,1)</f>
        <v>1</v>
      </c>
      <c r="D72" s="0" t="n">
        <f aca="false">IF(C72&gt;0,B72+ROW()/1000000,0)</f>
        <v>30.000072</v>
      </c>
      <c r="F72" s="0" t="s">
        <v>1099</v>
      </c>
      <c r="G72" s="0" t="n">
        <f aca="false">COUNTIFS(Data!$D$2:$D$9552,F72,Data!$V$2:$V$9552,1)</f>
        <v>1</v>
      </c>
    </row>
    <row r="73" customFormat="false" ht="15" hidden="false" customHeight="false" outlineLevel="0" collapsed="false">
      <c r="A73" s="0" t="s">
        <v>665</v>
      </c>
      <c r="B73" s="0" t="n">
        <f aca="false">SUMIFS(Data!$O$2:$O$9552,Data!$H$2:$H$9552,A73,Data!$V$2:$V$9552,1)</f>
        <v>220</v>
      </c>
      <c r="C73" s="0" t="n">
        <f aca="false">COUNTIFS(Data!$H$2:$H$9552,A73,Data!$V$2:$V$9552,1)</f>
        <v>1</v>
      </c>
      <c r="D73" s="0" t="n">
        <f aca="false">IF(C73&gt;0,B73+ROW()/1000000,0)</f>
        <v>220.000073</v>
      </c>
      <c r="F73" s="0" t="s">
        <v>19964</v>
      </c>
      <c r="G73" s="0" t="n">
        <f aca="false">COUNTIFS(Data!$D$2:$D$9552,F73,Data!$V$2:$V$9552,1)</f>
        <v>20</v>
      </c>
    </row>
    <row r="74" customFormat="false" ht="15" hidden="false" customHeight="false" outlineLevel="0" collapsed="false">
      <c r="A74" s="0" t="s">
        <v>912</v>
      </c>
      <c r="B74" s="0" t="n">
        <f aca="false">SUMIFS(Data!$O$2:$O$9552,Data!$H$2:$H$9552,A74,Data!$V$2:$V$9552,1)</f>
        <v>1333</v>
      </c>
      <c r="C74" s="0" t="n">
        <f aca="false">COUNTIFS(Data!$H$2:$H$9552,A74,Data!$V$2:$V$9552,1)</f>
        <v>5</v>
      </c>
      <c r="D74" s="0" t="n">
        <f aca="false">IF(C74&gt;0,B74+ROW()/1000000,0)</f>
        <v>1333.000074</v>
      </c>
      <c r="F74" s="0" t="s">
        <v>1104</v>
      </c>
      <c r="G74" s="0" t="n">
        <f aca="false">COUNTIFS(Data!$D$2:$D$9552,F74,Data!$V$2:$V$9552,1)</f>
        <v>1</v>
      </c>
    </row>
    <row r="75" customFormat="false" ht="15" hidden="false" customHeight="false" outlineLevel="0" collapsed="false">
      <c r="A75" s="0" t="s">
        <v>11664</v>
      </c>
      <c r="B75" s="0" t="n">
        <f aca="false">SUMIFS(Data!$O$2:$O$9552,Data!$H$2:$H$9552,A75,Data!$V$2:$V$9552,1)</f>
        <v>25</v>
      </c>
      <c r="C75" s="0" t="n">
        <f aca="false">COUNTIFS(Data!$H$2:$H$9552,A75,Data!$V$2:$V$9552,1)</f>
        <v>1</v>
      </c>
      <c r="D75" s="0" t="n">
        <f aca="false">IF(C75&gt;0,B75+ROW()/1000000,0)</f>
        <v>25.000075</v>
      </c>
      <c r="F75" s="0" t="s">
        <v>6476</v>
      </c>
      <c r="G75" s="0" t="n">
        <f aca="false">COUNTIFS(Data!$D$2:$D$9552,F75,Data!$V$2:$V$9552,1)</f>
        <v>21</v>
      </c>
    </row>
    <row r="76" customFormat="false" ht="15" hidden="false" customHeight="false" outlineLevel="0" collapsed="false">
      <c r="A76" s="0" t="s">
        <v>16870</v>
      </c>
      <c r="B76" s="0" t="n">
        <f aca="false">SUMIFS(Data!$O$2:$O$9552,Data!$H$2:$H$9552,A76,Data!$V$2:$V$9552,1)</f>
        <v>480</v>
      </c>
      <c r="C76" s="0" t="n">
        <f aca="false">COUNTIFS(Data!$H$2:$H$9552,A76,Data!$V$2:$V$9552,1)</f>
        <v>1</v>
      </c>
      <c r="D76" s="0" t="n">
        <f aca="false">IF(C76&gt;0,B76+ROW()/1000000,0)</f>
        <v>480.000076</v>
      </c>
      <c r="F76" s="0" t="s">
        <v>6539</v>
      </c>
      <c r="G76" s="0" t="n">
        <f aca="false">COUNTIFS(Data!$D$2:$D$9552,F76,Data!$V$2:$V$9552,1)</f>
        <v>20</v>
      </c>
    </row>
    <row r="77" customFormat="false" ht="15" hidden="false" customHeight="false" outlineLevel="0" collapsed="false">
      <c r="A77" s="0" t="s">
        <v>3906</v>
      </c>
      <c r="B77" s="0" t="n">
        <f aca="false">SUMIFS(Data!$O$2:$O$9552,Data!$H$2:$H$9552,A77,Data!$V$2:$V$9552,1)</f>
        <v>353</v>
      </c>
      <c r="C77" s="0" t="n">
        <f aca="false">COUNTIFS(Data!$H$2:$H$9552,A77,Data!$V$2:$V$9552,1)</f>
        <v>1</v>
      </c>
      <c r="D77" s="0" t="n">
        <f aca="false">IF(C77&gt;0,B77+ROW()/1000000,0)</f>
        <v>353.000077</v>
      </c>
      <c r="F77" s="0" t="s">
        <v>1108</v>
      </c>
      <c r="G77" s="0" t="n">
        <f aca="false">COUNTIFS(Data!$D$2:$D$9552,F77,Data!$V$2:$V$9552,1)</f>
        <v>1</v>
      </c>
    </row>
    <row r="78" customFormat="false" ht="15" hidden="false" customHeight="false" outlineLevel="0" collapsed="false">
      <c r="A78" s="0" t="s">
        <v>17885</v>
      </c>
      <c r="B78" s="0" t="n">
        <f aca="false">SUMIFS(Data!$O$2:$O$9552,Data!$H$2:$H$9552,A78,Data!$V$2:$V$9552,1)</f>
        <v>833</v>
      </c>
      <c r="C78" s="0" t="n">
        <f aca="false">COUNTIFS(Data!$H$2:$H$9552,A78,Data!$V$2:$V$9552,1)</f>
        <v>1</v>
      </c>
      <c r="D78" s="0" t="n">
        <f aca="false">IF(C78&gt;0,B78+ROW()/1000000,0)</f>
        <v>833.000078</v>
      </c>
      <c r="F78" s="0" t="s">
        <v>1112</v>
      </c>
      <c r="G78" s="0" t="n">
        <f aca="false">COUNTIFS(Data!$D$2:$D$9552,F78,Data!$V$2:$V$9552,1)</f>
        <v>20</v>
      </c>
    </row>
    <row r="79" customFormat="false" ht="15" hidden="false" customHeight="false" outlineLevel="0" collapsed="false">
      <c r="A79" s="0" t="s">
        <v>9284</v>
      </c>
      <c r="B79" s="0" t="n">
        <f aca="false">SUMIFS(Data!$O$2:$O$9552,Data!$H$2:$H$9552,A79,Data!$V$2:$V$9552,1)</f>
        <v>140</v>
      </c>
      <c r="C79" s="0" t="n">
        <f aca="false">COUNTIFS(Data!$H$2:$H$9552,A79,Data!$V$2:$V$9552,1)</f>
        <v>1</v>
      </c>
      <c r="D79" s="0" t="n">
        <f aca="false">IF(C79&gt;0,B79+ROW()/1000000,0)</f>
        <v>140.000079</v>
      </c>
      <c r="F79" s="0" t="s">
        <v>40</v>
      </c>
      <c r="G79" s="0" t="n">
        <f aca="false">COUNTIFS(Data!$D$2:$D$9552,F79,Data!$V$2:$V$9552,1)</f>
        <v>2</v>
      </c>
    </row>
    <row r="80" customFormat="false" ht="15" hidden="false" customHeight="false" outlineLevel="0" collapsed="false">
      <c r="A80" s="0" t="s">
        <v>18279</v>
      </c>
      <c r="B80" s="0" t="n">
        <f aca="false">SUMIFS(Data!$O$2:$O$9552,Data!$H$2:$H$9552,A80,Data!$V$2:$V$9552,1)</f>
        <v>3</v>
      </c>
      <c r="C80" s="0" t="n">
        <f aca="false">COUNTIFS(Data!$H$2:$H$9552,A80,Data!$V$2:$V$9552,1)</f>
        <v>1</v>
      </c>
      <c r="D80" s="0" t="n">
        <f aca="false">IF(C80&gt;0,B80+ROW()/1000000,0)</f>
        <v>3.00008</v>
      </c>
      <c r="F80" s="0" t="s">
        <v>20042</v>
      </c>
      <c r="G80" s="0" t="n">
        <f aca="false">COUNTIFS(Data!$D$2:$D$9552,F80,Data!$V$2:$V$9552,1)</f>
        <v>20</v>
      </c>
    </row>
    <row r="81" customFormat="false" ht="15" hidden="false" customHeight="false" outlineLevel="0" collapsed="false">
      <c r="A81" s="0" t="s">
        <v>10986</v>
      </c>
      <c r="B81" s="0" t="n">
        <f aca="false">SUMIFS(Data!$O$2:$O$9552,Data!$H$2:$H$9552,A81,Data!$V$2:$V$9552,1)</f>
        <v>1428</v>
      </c>
      <c r="C81" s="0" t="n">
        <f aca="false">COUNTIFS(Data!$H$2:$H$9552,A81,Data!$V$2:$V$9552,1)</f>
        <v>1</v>
      </c>
      <c r="D81" s="0" t="n">
        <f aca="false">IF(C81&gt;0,B81+ROW()/1000000,0)</f>
        <v>1428.000081</v>
      </c>
      <c r="F81" s="0" t="s">
        <v>54</v>
      </c>
      <c r="G81" s="0" t="n">
        <f aca="false">COUNTIFS(Data!$D$2:$D$9552,F81,Data!$V$2:$V$9552,1)</f>
        <v>4</v>
      </c>
    </row>
    <row r="82" customFormat="false" ht="15" hidden="false" customHeight="false" outlineLevel="0" collapsed="false">
      <c r="A82" s="0" t="s">
        <v>10371</v>
      </c>
      <c r="B82" s="0" t="n">
        <f aca="false">SUMIFS(Data!$O$2:$O$9552,Data!$H$2:$H$9552,A82,Data!$V$2:$V$9552,1)</f>
        <v>361</v>
      </c>
      <c r="C82" s="0" t="n">
        <f aca="false">COUNTIFS(Data!$H$2:$H$9552,A82,Data!$V$2:$V$9552,1)</f>
        <v>1</v>
      </c>
      <c r="D82" s="0" t="n">
        <f aca="false">IF(C82&gt;0,B82+ROW()/1000000,0)</f>
        <v>361.000082</v>
      </c>
      <c r="F82" s="0" t="s">
        <v>6606</v>
      </c>
      <c r="G82" s="0" t="n">
        <f aca="false">COUNTIFS(Data!$D$2:$D$9552,F82,Data!$V$2:$V$9552,1)</f>
        <v>20</v>
      </c>
    </row>
    <row r="83" customFormat="false" ht="15" hidden="false" customHeight="false" outlineLevel="0" collapsed="false">
      <c r="A83" s="0" t="s">
        <v>466</v>
      </c>
      <c r="B83" s="0" t="n">
        <f aca="false">SUMIFS(Data!$O$2:$O$9552,Data!$H$2:$H$9552,A83,Data!$V$2:$V$9552,1)</f>
        <v>901</v>
      </c>
      <c r="C83" s="0" t="n">
        <f aca="false">COUNTIFS(Data!$H$2:$H$9552,A83,Data!$V$2:$V$9552,1)</f>
        <v>3</v>
      </c>
      <c r="D83" s="0" t="n">
        <f aca="false">IF(C83&gt;0,B83+ROW()/1000000,0)</f>
        <v>901.000083</v>
      </c>
      <c r="F83" s="0" t="s">
        <v>1167</v>
      </c>
      <c r="G83" s="0" t="n">
        <f aca="false">COUNTIFS(Data!$D$2:$D$9552,F83,Data!$V$2:$V$9552,1)</f>
        <v>1</v>
      </c>
    </row>
    <row r="84" customFormat="false" ht="15" hidden="false" customHeight="false" outlineLevel="0" collapsed="false">
      <c r="A84" s="0" t="s">
        <v>1684</v>
      </c>
      <c r="B84" s="0" t="n">
        <f aca="false">SUMIFS(Data!$O$2:$O$9552,Data!$H$2:$H$9552,A84,Data!$V$2:$V$9552,1)</f>
        <v>1010</v>
      </c>
      <c r="C84" s="0" t="n">
        <f aca="false">COUNTIFS(Data!$H$2:$H$9552,A84,Data!$V$2:$V$9552,1)</f>
        <v>2</v>
      </c>
      <c r="D84" s="0" t="n">
        <f aca="false">IF(C84&gt;0,B84+ROW()/1000000,0)</f>
        <v>1010.000084</v>
      </c>
      <c r="F84" s="0" t="s">
        <v>1171</v>
      </c>
      <c r="G84" s="0" t="n">
        <f aca="false">COUNTIFS(Data!$D$2:$D$9552,F84,Data!$V$2:$V$9552,1)</f>
        <v>1</v>
      </c>
    </row>
    <row r="85" customFormat="false" ht="15" hidden="false" customHeight="false" outlineLevel="0" collapsed="false">
      <c r="A85" s="0" t="s">
        <v>1577</v>
      </c>
      <c r="B85" s="0" t="n">
        <f aca="false">SUMIFS(Data!$O$2:$O$9552,Data!$H$2:$H$9552,A85,Data!$V$2:$V$9552,1)</f>
        <v>30</v>
      </c>
      <c r="C85" s="0" t="n">
        <f aca="false">COUNTIFS(Data!$H$2:$H$9552,A85,Data!$V$2:$V$9552,1)</f>
        <v>1</v>
      </c>
      <c r="D85" s="0" t="n">
        <f aca="false">IF(C85&gt;0,B85+ROW()/1000000,0)</f>
        <v>30.000085</v>
      </c>
      <c r="F85" s="0" t="s">
        <v>1176</v>
      </c>
      <c r="G85" s="0" t="n">
        <f aca="false">COUNTIFS(Data!$D$2:$D$9552,F85,Data!$V$2:$V$9552,1)</f>
        <v>1</v>
      </c>
    </row>
    <row r="86" customFormat="false" ht="15" hidden="false" customHeight="false" outlineLevel="0" collapsed="false">
      <c r="A86" s="0" t="s">
        <v>794</v>
      </c>
      <c r="B86" s="0" t="n">
        <f aca="false">SUMIFS(Data!$O$2:$O$9552,Data!$H$2:$H$9552,A86,Data!$V$2:$V$9552,1)</f>
        <v>214</v>
      </c>
      <c r="C86" s="0" t="n">
        <f aca="false">COUNTIFS(Data!$H$2:$H$9552,A86,Data!$V$2:$V$9552,1)</f>
        <v>1</v>
      </c>
      <c r="D86" s="0" t="n">
        <f aca="false">IF(C86&gt;0,B86+ROW()/1000000,0)</f>
        <v>214.000086</v>
      </c>
      <c r="F86" s="0" t="s">
        <v>1181</v>
      </c>
      <c r="G86" s="0" t="n">
        <f aca="false">COUNTIFS(Data!$D$2:$D$9552,F86,Data!$V$2:$V$9552,1)</f>
        <v>1</v>
      </c>
    </row>
    <row r="87" customFormat="false" ht="15" hidden="false" customHeight="false" outlineLevel="0" collapsed="false">
      <c r="A87" s="0" t="s">
        <v>630</v>
      </c>
      <c r="B87" s="0" t="n">
        <f aca="false">SUMIFS(Data!$O$2:$O$9552,Data!$H$2:$H$9552,A87,Data!$V$2:$V$9552,1)</f>
        <v>98</v>
      </c>
      <c r="C87" s="0" t="n">
        <f aca="false">COUNTIFS(Data!$H$2:$H$9552,A87,Data!$V$2:$V$9552,1)</f>
        <v>1</v>
      </c>
      <c r="D87" s="0" t="n">
        <f aca="false">IF(C87&gt;0,B87+ROW()/1000000,0)</f>
        <v>98.000087</v>
      </c>
      <c r="F87" s="0" t="s">
        <v>6672</v>
      </c>
      <c r="G87" s="0" t="n">
        <f aca="false">COUNTIFS(Data!$D$2:$D$9552,F87,Data!$V$2:$V$9552,1)</f>
        <v>1</v>
      </c>
    </row>
    <row r="88" customFormat="false" ht="15" hidden="false" customHeight="false" outlineLevel="0" collapsed="false">
      <c r="A88" s="0" t="s">
        <v>1605</v>
      </c>
      <c r="B88" s="0" t="n">
        <f aca="false">SUMIFS(Data!$O$2:$O$9552,Data!$H$2:$H$9552,A88,Data!$V$2:$V$9552,1)</f>
        <v>1180</v>
      </c>
      <c r="C88" s="0" t="n">
        <f aca="false">COUNTIFS(Data!$H$2:$H$9552,A88,Data!$V$2:$V$9552,1)</f>
        <v>3</v>
      </c>
      <c r="D88" s="0" t="n">
        <f aca="false">IF(C88&gt;0,B88+ROW()/1000000,0)</f>
        <v>1180.000088</v>
      </c>
      <c r="F88" s="0" t="s">
        <v>1185</v>
      </c>
      <c r="G88" s="0" t="n">
        <f aca="false">COUNTIFS(Data!$D$2:$D$9552,F88,Data!$V$2:$V$9552,1)</f>
        <v>1</v>
      </c>
    </row>
    <row r="89" customFormat="false" ht="15" hidden="false" customHeight="false" outlineLevel="0" collapsed="false">
      <c r="A89" s="0" t="s">
        <v>2036</v>
      </c>
      <c r="B89" s="0" t="n">
        <f aca="false">SUMIFS(Data!$O$2:$O$9552,Data!$H$2:$H$9552,A89,Data!$V$2:$V$9552,1)</f>
        <v>697</v>
      </c>
      <c r="C89" s="0" t="n">
        <f aca="false">COUNTIFS(Data!$H$2:$H$9552,A89,Data!$V$2:$V$9552,1)</f>
        <v>2</v>
      </c>
      <c r="D89" s="0" t="n">
        <f aca="false">IF(C89&gt;0,B89+ROW()/1000000,0)</f>
        <v>697.000089</v>
      </c>
      <c r="F89" s="0" t="s">
        <v>1189</v>
      </c>
      <c r="G89" s="0" t="n">
        <f aca="false">COUNTIFS(Data!$D$2:$D$9552,F89,Data!$V$2:$V$9552,1)</f>
        <v>1</v>
      </c>
    </row>
    <row r="90" customFormat="false" ht="15" hidden="false" customHeight="false" outlineLevel="0" collapsed="false">
      <c r="A90" s="0" t="s">
        <v>9182</v>
      </c>
      <c r="B90" s="0" t="n">
        <f aca="false">SUMIFS(Data!$O$2:$O$9552,Data!$H$2:$H$9552,A90,Data!$V$2:$V$9552,1)</f>
        <v>107</v>
      </c>
      <c r="C90" s="0" t="n">
        <f aca="false">COUNTIFS(Data!$H$2:$H$9552,A90,Data!$V$2:$V$9552,1)</f>
        <v>1</v>
      </c>
      <c r="D90" s="0" t="n">
        <f aca="false">IF(C90&gt;0,B90+ROW()/1000000,0)</f>
        <v>107.00009</v>
      </c>
      <c r="F90" s="0" t="s">
        <v>6677</v>
      </c>
      <c r="G90" s="0" t="n">
        <f aca="false">COUNTIFS(Data!$D$2:$D$9552,F90,Data!$V$2:$V$9552,1)</f>
        <v>20</v>
      </c>
    </row>
    <row r="91" customFormat="false" ht="15" hidden="false" customHeight="false" outlineLevel="0" collapsed="false">
      <c r="A91" s="0" t="s">
        <v>1928</v>
      </c>
      <c r="B91" s="0" t="n">
        <f aca="false">SUMIFS(Data!$O$2:$O$9552,Data!$H$2:$H$9552,A91,Data!$V$2:$V$9552,1)</f>
        <v>205</v>
      </c>
      <c r="C91" s="0" t="n">
        <f aca="false">COUNTIFS(Data!$H$2:$H$9552,A91,Data!$V$2:$V$9552,1)</f>
        <v>1</v>
      </c>
      <c r="D91" s="0" t="n">
        <f aca="false">IF(C91&gt;0,B91+ROW()/1000000,0)</f>
        <v>205.000091</v>
      </c>
      <c r="F91" s="0" t="s">
        <v>6749</v>
      </c>
      <c r="G91" s="0" t="n">
        <f aca="false">COUNTIFS(Data!$D$2:$D$9552,F91,Data!$V$2:$V$9552,1)</f>
        <v>20</v>
      </c>
    </row>
    <row r="92" customFormat="false" ht="15" hidden="false" customHeight="false" outlineLevel="0" collapsed="false">
      <c r="A92" s="0" t="s">
        <v>9741</v>
      </c>
      <c r="B92" s="0" t="n">
        <f aca="false">SUMIFS(Data!$O$2:$O$9552,Data!$H$2:$H$9552,A92,Data!$V$2:$V$9552,1)</f>
        <v>3697</v>
      </c>
      <c r="C92" s="0" t="n">
        <f aca="false">COUNTIFS(Data!$H$2:$H$9552,A92,Data!$V$2:$V$9552,1)</f>
        <v>1</v>
      </c>
      <c r="D92" s="0" t="n">
        <f aca="false">IF(C92&gt;0,B92+ROW()/1000000,0)</f>
        <v>3697.000092</v>
      </c>
      <c r="F92" s="0" t="s">
        <v>6808</v>
      </c>
      <c r="G92" s="0" t="n">
        <f aca="false">COUNTIFS(Data!$D$2:$D$9552,F92,Data!$V$2:$V$9552,1)</f>
        <v>20</v>
      </c>
    </row>
    <row r="93" customFormat="false" ht="15" hidden="false" customHeight="false" outlineLevel="0" collapsed="false">
      <c r="A93" s="0" t="s">
        <v>19587</v>
      </c>
      <c r="B93" s="0" t="n">
        <f aca="false">SUMIFS(Data!$O$2:$O$9552,Data!$H$2:$H$9552,A93,Data!$V$2:$V$9552,1)</f>
        <v>74</v>
      </c>
      <c r="C93" s="0" t="n">
        <f aca="false">COUNTIFS(Data!$H$2:$H$9552,A93,Data!$V$2:$V$9552,1)</f>
        <v>1</v>
      </c>
      <c r="D93" s="0" t="n">
        <f aca="false">IF(C93&gt;0,B93+ROW()/1000000,0)</f>
        <v>74.000093</v>
      </c>
      <c r="F93" s="0" t="s">
        <v>6868</v>
      </c>
      <c r="G93" s="0" t="n">
        <f aca="false">COUNTIFS(Data!$D$2:$D$9552,F93,Data!$V$2:$V$9552,1)</f>
        <v>20</v>
      </c>
    </row>
    <row r="94" customFormat="false" ht="15" hidden="false" customHeight="false" outlineLevel="0" collapsed="false">
      <c r="A94" s="0" t="s">
        <v>1387</v>
      </c>
      <c r="B94" s="0" t="n">
        <f aca="false">SUMIFS(Data!$O$2:$O$9552,Data!$H$2:$H$9552,A94,Data!$V$2:$V$9552,1)</f>
        <v>191</v>
      </c>
      <c r="C94" s="0" t="n">
        <f aca="false">COUNTIFS(Data!$H$2:$H$9552,A94,Data!$V$2:$V$9552,1)</f>
        <v>1</v>
      </c>
      <c r="D94" s="0" t="n">
        <f aca="false">IF(C94&gt;0,B94+ROW()/1000000,0)</f>
        <v>191.000094</v>
      </c>
      <c r="F94" s="0" t="s">
        <v>6924</v>
      </c>
      <c r="G94" s="0" t="n">
        <f aca="false">COUNTIFS(Data!$D$2:$D$9552,F94,Data!$V$2:$V$9552,1)</f>
        <v>5473</v>
      </c>
    </row>
    <row r="95" customFormat="false" ht="15" hidden="false" customHeight="false" outlineLevel="0" collapsed="false">
      <c r="A95" s="0" t="s">
        <v>898</v>
      </c>
      <c r="B95" s="0" t="n">
        <f aca="false">SUMIFS(Data!$O$2:$O$9552,Data!$H$2:$H$9552,A95,Data!$V$2:$V$9552,1)</f>
        <v>1226</v>
      </c>
      <c r="C95" s="0" t="n">
        <f aca="false">COUNTIFS(Data!$H$2:$H$9552,A95,Data!$V$2:$V$9552,1)</f>
        <v>3</v>
      </c>
      <c r="D95" s="0" t="n">
        <f aca="false">IF(C95&gt;0,B95+ROW()/1000000,0)</f>
        <v>1226.000095</v>
      </c>
      <c r="F95" s="0" t="s">
        <v>17189</v>
      </c>
      <c r="G95" s="0" t="n">
        <f aca="false">COUNTIFS(Data!$D$2:$D$9552,F95,Data!$V$2:$V$9552,1)</f>
        <v>1080</v>
      </c>
    </row>
    <row r="96" customFormat="false" ht="15" hidden="false" customHeight="false" outlineLevel="0" collapsed="false">
      <c r="A96" s="0" t="s">
        <v>1213</v>
      </c>
      <c r="B96" s="0" t="n">
        <f aca="false">SUMIFS(Data!$O$2:$O$9552,Data!$H$2:$H$9552,A96,Data!$V$2:$V$9552,1)</f>
        <v>1341</v>
      </c>
      <c r="C96" s="0" t="n">
        <f aca="false">COUNTIFS(Data!$H$2:$H$9552,A96,Data!$V$2:$V$9552,1)</f>
        <v>1</v>
      </c>
      <c r="D96" s="0" t="n">
        <f aca="false">IF(C96&gt;0,B96+ROW()/1000000,0)</f>
        <v>1341.000096</v>
      </c>
      <c r="F96" s="0" t="s">
        <v>1194</v>
      </c>
      <c r="G96" s="0" t="n">
        <f aca="false">COUNTIFS(Data!$D$2:$D$9552,F96,Data!$V$2:$V$9552,1)</f>
        <v>1</v>
      </c>
    </row>
    <row r="97" customFormat="false" ht="15" hidden="false" customHeight="false" outlineLevel="0" collapsed="false">
      <c r="A97" s="0" t="s">
        <v>1013</v>
      </c>
      <c r="B97" s="0" t="n">
        <f aca="false">SUMIFS(Data!$O$2:$O$9552,Data!$H$2:$H$9552,A97,Data!$V$2:$V$9552,1)</f>
        <v>239</v>
      </c>
      <c r="C97" s="0" t="n">
        <f aca="false">COUNTIFS(Data!$H$2:$H$9552,A97,Data!$V$2:$V$9552,1)</f>
        <v>1</v>
      </c>
      <c r="D97" s="0" t="n">
        <f aca="false">IF(C97&gt;0,B97+ROW()/1000000,0)</f>
        <v>239.000097</v>
      </c>
      <c r="F97" s="0" t="s">
        <v>1199</v>
      </c>
      <c r="G97" s="0" t="n">
        <f aca="false">COUNTIFS(Data!$D$2:$D$9552,F97,Data!$V$2:$V$9552,1)</f>
        <v>20</v>
      </c>
    </row>
    <row r="98" customFormat="false" ht="15" hidden="false" customHeight="false" outlineLevel="0" collapsed="false">
      <c r="A98" s="0" t="s">
        <v>1250</v>
      </c>
      <c r="B98" s="0" t="n">
        <f aca="false">SUMIFS(Data!$O$2:$O$9552,Data!$H$2:$H$9552,A98,Data!$V$2:$V$9552,1)</f>
        <v>1457</v>
      </c>
      <c r="C98" s="0" t="n">
        <f aca="false">COUNTIFS(Data!$H$2:$H$9552,A98,Data!$V$2:$V$9552,1)</f>
        <v>1</v>
      </c>
      <c r="D98" s="0" t="n">
        <f aca="false">IF(C98&gt;0,B98+ROW()/1000000,0)</f>
        <v>1457.000098</v>
      </c>
      <c r="F98" s="0" t="s">
        <v>1276</v>
      </c>
      <c r="G98" s="0" t="n">
        <f aca="false">COUNTIFS(Data!$D$2:$D$9552,F98,Data!$V$2:$V$9552,1)</f>
        <v>1</v>
      </c>
    </row>
    <row r="99" customFormat="false" ht="15" hidden="false" customHeight="false" outlineLevel="0" collapsed="false">
      <c r="A99" s="0" t="s">
        <v>1131</v>
      </c>
      <c r="B99" s="0" t="n">
        <f aca="false">SUMIFS(Data!$O$2:$O$9552,Data!$H$2:$H$9552,A99,Data!$V$2:$V$9552,1)</f>
        <v>293</v>
      </c>
      <c r="C99" s="0" t="n">
        <f aca="false">COUNTIFS(Data!$H$2:$H$9552,A99,Data!$V$2:$V$9552,1)</f>
        <v>1</v>
      </c>
      <c r="D99" s="0" t="n">
        <f aca="false">IF(C99&gt;0,B99+ROW()/1000000,0)</f>
        <v>293.000099</v>
      </c>
      <c r="F99" s="0" t="s">
        <v>19084</v>
      </c>
      <c r="G99" s="0" t="n">
        <f aca="false">COUNTIFS(Data!$D$2:$D$9552,F99,Data!$V$2:$V$9552,1)</f>
        <v>1</v>
      </c>
    </row>
    <row r="100" customFormat="false" ht="15" hidden="false" customHeight="false" outlineLevel="0" collapsed="false">
      <c r="A100" s="0" t="s">
        <v>704</v>
      </c>
      <c r="B100" s="0" t="n">
        <f aca="false">SUMIFS(Data!$O$2:$O$9552,Data!$H$2:$H$9552,A100,Data!$V$2:$V$9552,1)</f>
        <v>489</v>
      </c>
      <c r="C100" s="0" t="n">
        <f aca="false">COUNTIFS(Data!$H$2:$H$9552,A100,Data!$V$2:$V$9552,1)</f>
        <v>1</v>
      </c>
      <c r="D100" s="0" t="n">
        <f aca="false">IF(C100&gt;0,B100+ROW()/1000000,0)</f>
        <v>489.0001</v>
      </c>
      <c r="F100" s="0" t="s">
        <v>71</v>
      </c>
      <c r="G100" s="0" t="n">
        <f aca="false">COUNTIFS(Data!$D$2:$D$9552,F100,Data!$V$2:$V$9552,1)</f>
        <v>3</v>
      </c>
    </row>
    <row r="101" customFormat="false" ht="15" hidden="false" customHeight="false" outlineLevel="0" collapsed="false">
      <c r="A101" s="0" t="s">
        <v>4549</v>
      </c>
      <c r="B101" s="0" t="n">
        <f aca="false">SUMIFS(Data!$O$2:$O$9552,Data!$H$2:$H$9552,A101,Data!$V$2:$V$9552,1)</f>
        <v>57</v>
      </c>
      <c r="C101" s="0" t="n">
        <f aca="false">COUNTIFS(Data!$H$2:$H$9552,A101,Data!$V$2:$V$9552,1)</f>
        <v>1</v>
      </c>
      <c r="D101" s="0" t="n">
        <f aca="false">IF(C101&gt;0,B101+ROW()/1000000,0)</f>
        <v>57.000101</v>
      </c>
      <c r="F101" s="0" t="s">
        <v>85</v>
      </c>
      <c r="G101" s="0" t="n">
        <f aca="false">COUNTIFS(Data!$D$2:$D$9552,F101,Data!$V$2:$V$9552,1)</f>
        <v>3</v>
      </c>
    </row>
    <row r="102" customFormat="false" ht="15" hidden="false" customHeight="false" outlineLevel="0" collapsed="false">
      <c r="A102" s="0" t="s">
        <v>1524</v>
      </c>
      <c r="B102" s="0" t="n">
        <f aca="false">SUMIFS(Data!$O$2:$O$9552,Data!$H$2:$H$9552,A102,Data!$V$2:$V$9552,1)</f>
        <v>1803</v>
      </c>
      <c r="C102" s="0" t="n">
        <f aca="false">COUNTIFS(Data!$H$2:$H$9552,A102,Data!$V$2:$V$9552,1)</f>
        <v>1</v>
      </c>
      <c r="D102" s="0" t="n">
        <f aca="false">IF(C102&gt;0,B102+ROW()/1000000,0)</f>
        <v>1803.000102</v>
      </c>
      <c r="F102" s="0" t="s">
        <v>19089</v>
      </c>
      <c r="G102" s="0" t="n">
        <f aca="false">COUNTIFS(Data!$D$2:$D$9552,F102,Data!$V$2:$V$9552,1)</f>
        <v>20</v>
      </c>
    </row>
    <row r="103" customFormat="false" ht="15" hidden="false" customHeight="false" outlineLevel="0" collapsed="false">
      <c r="A103" s="0" t="s">
        <v>581</v>
      </c>
      <c r="B103" s="0" t="n">
        <f aca="false">SUMIFS(Data!$O$2:$O$9552,Data!$H$2:$H$9552,A103,Data!$V$2:$V$9552,1)</f>
        <v>2904</v>
      </c>
      <c r="C103" s="0" t="n">
        <f aca="false">COUNTIFS(Data!$H$2:$H$9552,A103,Data!$V$2:$V$9552,1)</f>
        <v>8</v>
      </c>
      <c r="D103" s="0" t="n">
        <f aca="false">IF(C103&gt;0,B103+ROW()/1000000,0)</f>
        <v>2904.000103</v>
      </c>
      <c r="F103" s="0" t="s">
        <v>1281</v>
      </c>
      <c r="G103" s="0" t="n">
        <f aca="false">COUNTIFS(Data!$D$2:$D$9552,F103,Data!$V$2:$V$9552,1)</f>
        <v>1</v>
      </c>
    </row>
    <row r="104" customFormat="false" ht="15" hidden="false" customHeight="false" outlineLevel="0" collapsed="false">
      <c r="A104" s="0" t="s">
        <v>1323</v>
      </c>
      <c r="B104" s="0" t="n">
        <f aca="false">SUMIFS(Data!$O$2:$O$9552,Data!$H$2:$H$9552,A104,Data!$V$2:$V$9552,1)</f>
        <v>1270</v>
      </c>
      <c r="C104" s="0" t="n">
        <f aca="false">COUNTIFS(Data!$H$2:$H$9552,A104,Data!$V$2:$V$9552,1)</f>
        <v>1</v>
      </c>
      <c r="D104" s="0" t="n">
        <f aca="false">IF(C104&gt;0,B104+ROW()/1000000,0)</f>
        <v>1270.000104</v>
      </c>
      <c r="F104" s="0" t="s">
        <v>1285</v>
      </c>
      <c r="G104" s="0" t="n">
        <f aca="false">COUNTIFS(Data!$D$2:$D$9552,F104,Data!$V$2:$V$9552,1)</f>
        <v>1</v>
      </c>
    </row>
    <row r="105" customFormat="false" ht="15" hidden="false" customHeight="false" outlineLevel="0" collapsed="false">
      <c r="A105" s="0" t="s">
        <v>1039</v>
      </c>
      <c r="B105" s="0" t="n">
        <f aca="false">SUMIFS(Data!$O$2:$O$9552,Data!$H$2:$H$9552,A105,Data!$V$2:$V$9552,1)</f>
        <v>1740</v>
      </c>
      <c r="C105" s="0" t="n">
        <f aca="false">COUNTIFS(Data!$H$2:$H$9552,A105,Data!$V$2:$V$9552,1)</f>
        <v>4</v>
      </c>
      <c r="D105" s="0" t="n">
        <f aca="false">IF(C105&gt;0,B105+ROW()/1000000,0)</f>
        <v>1740.000105</v>
      </c>
      <c r="F105" s="0" t="s">
        <v>1290</v>
      </c>
      <c r="G105" s="0" t="n">
        <f aca="false">COUNTIFS(Data!$D$2:$D$9552,F105,Data!$V$2:$V$9552,1)</f>
        <v>20</v>
      </c>
    </row>
    <row r="106" customFormat="false" ht="15" hidden="false" customHeight="false" outlineLevel="0" collapsed="false">
      <c r="A106" s="0" t="s">
        <v>448</v>
      </c>
      <c r="B106" s="0" t="n">
        <f aca="false">SUMIFS(Data!$O$2:$O$9552,Data!$H$2:$H$9552,A106,Data!$V$2:$V$9552,1)</f>
        <v>1821</v>
      </c>
      <c r="C106" s="0" t="n">
        <f aca="false">COUNTIFS(Data!$H$2:$H$9552,A106,Data!$V$2:$V$9552,1)</f>
        <v>1</v>
      </c>
      <c r="D106" s="0" t="n">
        <f aca="false">IF(C106&gt;0,B106+ROW()/1000000,0)</f>
        <v>1821.000106</v>
      </c>
      <c r="F106" s="0" t="s">
        <v>1349</v>
      </c>
      <c r="G106" s="0" t="n">
        <f aca="false">COUNTIFS(Data!$D$2:$D$9552,F106,Data!$V$2:$V$9552,1)</f>
        <v>1</v>
      </c>
    </row>
    <row r="107" customFormat="false" ht="15" hidden="false" customHeight="false" outlineLevel="0" collapsed="false">
      <c r="A107" s="0" t="s">
        <v>423</v>
      </c>
      <c r="B107" s="0" t="n">
        <f aca="false">SUMIFS(Data!$O$2:$O$9552,Data!$H$2:$H$9552,A107,Data!$V$2:$V$9552,1)</f>
        <v>257</v>
      </c>
      <c r="C107" s="0" t="n">
        <f aca="false">COUNTIFS(Data!$H$2:$H$9552,A107,Data!$V$2:$V$9552,1)</f>
        <v>3</v>
      </c>
      <c r="D107" s="0" t="n">
        <f aca="false">IF(C107&gt;0,B107+ROW()/1000000,0)</f>
        <v>257.000107</v>
      </c>
      <c r="F107" s="0" t="s">
        <v>1354</v>
      </c>
      <c r="G107" s="0" t="n">
        <f aca="false">COUNTIFS(Data!$D$2:$D$9552,F107,Data!$V$2:$V$9552,1)</f>
        <v>20</v>
      </c>
    </row>
    <row r="108" customFormat="false" ht="15" hidden="false" customHeight="false" outlineLevel="0" collapsed="false">
      <c r="A108" s="0" t="s">
        <v>738</v>
      </c>
      <c r="B108" s="0" t="n">
        <f aca="false">SUMIFS(Data!$O$2:$O$9552,Data!$H$2:$H$9552,A108,Data!$V$2:$V$9552,1)</f>
        <v>302</v>
      </c>
      <c r="C108" s="0" t="n">
        <f aca="false">COUNTIFS(Data!$H$2:$H$9552,A108,Data!$V$2:$V$9552,1)</f>
        <v>1</v>
      </c>
      <c r="D108" s="0" t="n">
        <f aca="false">IF(C108&gt;0,B108+ROW()/1000000,0)</f>
        <v>302.000108</v>
      </c>
      <c r="F108" s="0" t="s">
        <v>1410</v>
      </c>
      <c r="G108" s="0" t="n">
        <f aca="false">COUNTIFS(Data!$D$2:$D$9552,F108,Data!$V$2:$V$9552,1)</f>
        <v>1</v>
      </c>
    </row>
    <row r="109" customFormat="false" ht="15" hidden="false" customHeight="false" outlineLevel="0" collapsed="false">
      <c r="A109" s="0" t="s">
        <v>2698</v>
      </c>
      <c r="B109" s="0" t="n">
        <f aca="false">SUMIFS(Data!$O$2:$O$9552,Data!$H$2:$H$9552,A109,Data!$V$2:$V$9552,1)</f>
        <v>3244</v>
      </c>
      <c r="C109" s="0" t="n">
        <f aca="false">COUNTIFS(Data!$H$2:$H$9552,A109,Data!$V$2:$V$9552,1)</f>
        <v>5</v>
      </c>
      <c r="D109" s="0" t="n">
        <f aca="false">IF(C109&gt;0,B109+ROW()/1000000,0)</f>
        <v>3244.000109</v>
      </c>
      <c r="F109" s="0" t="s">
        <v>20295</v>
      </c>
      <c r="G109" s="0" t="n">
        <f aca="false">COUNTIFS(Data!$D$2:$D$9552,F109,Data!$V$2:$V$9552,1)</f>
        <v>20</v>
      </c>
    </row>
    <row r="110" customFormat="false" ht="15" hidden="false" customHeight="false" outlineLevel="0" collapsed="false">
      <c r="A110" s="0" t="s">
        <v>13222</v>
      </c>
      <c r="B110" s="0" t="n">
        <f aca="false">SUMIFS(Data!$O$2:$O$9552,Data!$H$2:$H$9552,A110,Data!$V$2:$V$9552,1)</f>
        <v>326</v>
      </c>
      <c r="C110" s="0" t="n">
        <f aca="false">COUNTIFS(Data!$H$2:$H$9552,A110,Data!$V$2:$V$9552,1)</f>
        <v>2</v>
      </c>
      <c r="D110" s="0" t="n">
        <f aca="false">IF(C110&gt;0,B110+ROW()/1000000,0)</f>
        <v>326.00011</v>
      </c>
      <c r="F110" s="0" t="s">
        <v>1414</v>
      </c>
      <c r="G110" s="0" t="n">
        <f aca="false">COUNTIFS(Data!$D$2:$D$9552,F110,Data!$V$2:$V$9552,1)</f>
        <v>1</v>
      </c>
    </row>
    <row r="111" customFormat="false" ht="15" hidden="false" customHeight="false" outlineLevel="0" collapsed="false">
      <c r="A111" s="0" t="s">
        <v>6753</v>
      </c>
      <c r="B111" s="0" t="n">
        <f aca="false">SUMIFS(Data!$O$2:$O$9552,Data!$H$2:$H$9552,A111,Data!$V$2:$V$9552,1)</f>
        <v>139</v>
      </c>
      <c r="C111" s="0" t="n">
        <f aca="false">COUNTIFS(Data!$H$2:$H$9552,A111,Data!$V$2:$V$9552,1)</f>
        <v>1</v>
      </c>
      <c r="D111" s="0" t="n">
        <f aca="false">IF(C111&gt;0,B111+ROW()/1000000,0)</f>
        <v>139.000111</v>
      </c>
      <c r="F111" s="0" t="s">
        <v>19143</v>
      </c>
      <c r="G111" s="0" t="n">
        <f aca="false">COUNTIFS(Data!$D$2:$D$9552,F111,Data!$V$2:$V$9552,1)</f>
        <v>20</v>
      </c>
    </row>
    <row r="112" customFormat="false" ht="15" hidden="false" customHeight="false" outlineLevel="0" collapsed="false">
      <c r="A112" s="0" t="s">
        <v>19554</v>
      </c>
      <c r="B112" s="0" t="n">
        <f aca="false">SUMIFS(Data!$O$2:$O$9552,Data!$H$2:$H$9552,A112,Data!$V$2:$V$9552,1)</f>
        <v>124</v>
      </c>
      <c r="C112" s="0" t="n">
        <f aca="false">COUNTIFS(Data!$H$2:$H$9552,A112,Data!$V$2:$V$9552,1)</f>
        <v>1</v>
      </c>
      <c r="D112" s="0" t="n">
        <f aca="false">IF(C112&gt;0,B112+ROW()/1000000,0)</f>
        <v>124.000112</v>
      </c>
      <c r="F112" s="0" t="s">
        <v>19201</v>
      </c>
      <c r="G112" s="0" t="n">
        <f aca="false">COUNTIFS(Data!$D$2:$D$9552,F112,Data!$V$2:$V$9552,1)</f>
        <v>20</v>
      </c>
    </row>
    <row r="113" customFormat="false" ht="15" hidden="false" customHeight="false" outlineLevel="0" collapsed="false">
      <c r="A113" s="0" t="s">
        <v>19549</v>
      </c>
      <c r="B113" s="0" t="n">
        <f aca="false">SUMIFS(Data!$O$2:$O$9552,Data!$H$2:$H$9552,A113,Data!$V$2:$V$9552,1)</f>
        <v>154</v>
      </c>
      <c r="C113" s="0" t="n">
        <f aca="false">COUNTIFS(Data!$H$2:$H$9552,A113,Data!$V$2:$V$9552,1)</f>
        <v>1</v>
      </c>
      <c r="D113" s="0" t="n">
        <f aca="false">IF(C113&gt;0,B113+ROW()/1000000,0)</f>
        <v>154.000113</v>
      </c>
      <c r="F113" s="0" t="s">
        <v>96</v>
      </c>
      <c r="G113" s="0" t="n">
        <f aca="false">COUNTIFS(Data!$D$2:$D$9552,F113,Data!$V$2:$V$9552,1)</f>
        <v>1</v>
      </c>
    </row>
    <row r="114" customFormat="false" ht="15" hidden="false" customHeight="false" outlineLevel="0" collapsed="false">
      <c r="A114" s="0" t="s">
        <v>169</v>
      </c>
      <c r="B114" s="0" t="n">
        <f aca="false">SUMIFS(Data!$O$2:$O$9552,Data!$H$2:$H$9552,A114,Data!$V$2:$V$9552,1)</f>
        <v>8</v>
      </c>
      <c r="C114" s="0" t="n">
        <f aca="false">COUNTIFS(Data!$H$2:$H$9552,A114,Data!$V$2:$V$9552,1)</f>
        <v>1</v>
      </c>
      <c r="D114" s="0" t="n">
        <f aca="false">IF(C114&gt;0,B114+ROW()/1000000,0)</f>
        <v>8.000114</v>
      </c>
      <c r="F114" s="0" t="s">
        <v>19270</v>
      </c>
      <c r="G114" s="0" t="n">
        <f aca="false">COUNTIFS(Data!$D$2:$D$9552,F114,Data!$V$2:$V$9552,1)</f>
        <v>20</v>
      </c>
    </row>
    <row r="115" customFormat="false" ht="15" hidden="false" customHeight="false" outlineLevel="0" collapsed="false">
      <c r="A115" s="0" t="s">
        <v>4535</v>
      </c>
      <c r="B115" s="0" t="n">
        <f aca="false">SUMIFS(Data!$O$2:$O$9552,Data!$H$2:$H$9552,A115,Data!$V$2:$V$9552,1)</f>
        <v>82</v>
      </c>
      <c r="C115" s="0" t="n">
        <f aca="false">COUNTIFS(Data!$H$2:$H$9552,A115,Data!$V$2:$V$9552,1)</f>
        <v>1</v>
      </c>
      <c r="D115" s="0" t="n">
        <f aca="false">IF(C115&gt;0,B115+ROW()/1000000,0)</f>
        <v>82.000115</v>
      </c>
      <c r="F115" s="0" t="s">
        <v>20378</v>
      </c>
      <c r="G115" s="0" t="n">
        <f aca="false">COUNTIFS(Data!$D$2:$D$9552,F115,Data!$V$2:$V$9552,1)</f>
        <v>1</v>
      </c>
    </row>
    <row r="116" customFormat="false" ht="15" hidden="false" customHeight="false" outlineLevel="0" collapsed="false">
      <c r="A116" s="0" t="s">
        <v>7954</v>
      </c>
      <c r="B116" s="0" t="n">
        <f aca="false">SUMIFS(Data!$O$2:$O$9552,Data!$H$2:$H$9552,A116,Data!$V$2:$V$9552,1)</f>
        <v>95</v>
      </c>
      <c r="C116" s="0" t="n">
        <f aca="false">COUNTIFS(Data!$H$2:$H$9552,A116,Data!$V$2:$V$9552,1)</f>
        <v>1</v>
      </c>
      <c r="D116" s="0" t="n">
        <f aca="false">IF(C116&gt;0,B116+ROW()/1000000,0)</f>
        <v>95.000116</v>
      </c>
      <c r="F116" s="0" t="s">
        <v>1418</v>
      </c>
      <c r="G116" s="0" t="n">
        <f aca="false">COUNTIFS(Data!$D$2:$D$9552,F116,Data!$V$2:$V$9552,1)</f>
        <v>20</v>
      </c>
    </row>
    <row r="117" customFormat="false" ht="15" hidden="false" customHeight="false" outlineLevel="0" collapsed="false">
      <c r="A117" s="0" t="s">
        <v>2087</v>
      </c>
      <c r="B117" s="0" t="n">
        <f aca="false">SUMIFS(Data!$O$2:$O$9552,Data!$H$2:$H$9552,A117,Data!$V$2:$V$9552,1)</f>
        <v>444</v>
      </c>
      <c r="C117" s="0" t="n">
        <f aca="false">COUNTIFS(Data!$H$2:$H$9552,A117,Data!$V$2:$V$9552,1)</f>
        <v>1</v>
      </c>
      <c r="D117" s="0" t="n">
        <f aca="false">IF(C117&gt;0,B117+ROW()/1000000,0)</f>
        <v>444.000117</v>
      </c>
      <c r="F117" s="0" t="s">
        <v>221</v>
      </c>
      <c r="G117" s="0" t="n">
        <f aca="false">COUNTIFS(Data!$D$2:$D$9552,F117,Data!$V$2:$V$9552,1)</f>
        <v>20</v>
      </c>
    </row>
    <row r="118" customFormat="false" ht="15" hidden="false" customHeight="false" outlineLevel="0" collapsed="false">
      <c r="A118" s="0" t="s">
        <v>15211</v>
      </c>
      <c r="B118" s="0" t="n">
        <f aca="false">SUMIFS(Data!$O$2:$O$9552,Data!$H$2:$H$9552,A118,Data!$V$2:$V$9552,1)</f>
        <v>7</v>
      </c>
      <c r="C118" s="0" t="n">
        <f aca="false">COUNTIFS(Data!$H$2:$H$9552,A118,Data!$V$2:$V$9552,1)</f>
        <v>1</v>
      </c>
      <c r="D118" s="0" t="n">
        <f aca="false">IF(C118&gt;0,B118+ROW()/1000000,0)</f>
        <v>7.000118</v>
      </c>
      <c r="F118" s="0" t="s">
        <v>299</v>
      </c>
      <c r="G118" s="0" t="n">
        <f aca="false">COUNTIFS(Data!$D$2:$D$9552,F118,Data!$V$2:$V$9552,1)</f>
        <v>20</v>
      </c>
    </row>
    <row r="119" customFormat="false" ht="15" hidden="false" customHeight="false" outlineLevel="0" collapsed="false">
      <c r="A119" s="0" t="s">
        <v>20095</v>
      </c>
      <c r="B119" s="0" t="n">
        <f aca="false">SUMIFS(Data!$O$2:$O$9552,Data!$H$2:$H$9552,A119,Data!$V$2:$V$9552,1)</f>
        <v>602</v>
      </c>
      <c r="C119" s="0" t="n">
        <f aca="false">COUNTIFS(Data!$H$2:$H$9552,A119,Data!$V$2:$V$9552,1)</f>
        <v>1</v>
      </c>
      <c r="D119" s="0" t="n">
        <f aca="false">IF(C119&gt;0,B119+ROW()/1000000,0)</f>
        <v>602.000119</v>
      </c>
      <c r="F119" s="0" t="s">
        <v>101</v>
      </c>
      <c r="G119" s="0" t="n">
        <f aca="false">COUNTIFS(Data!$D$2:$D$9552,F119,Data!$V$2:$V$9552,1)</f>
        <v>2</v>
      </c>
    </row>
    <row r="120" customFormat="false" ht="15" hidden="false" customHeight="false" outlineLevel="0" collapsed="false">
      <c r="A120" s="0" t="s">
        <v>838</v>
      </c>
      <c r="B120" s="0" t="n">
        <f aca="false">SUMIFS(Data!$O$2:$O$9552,Data!$H$2:$H$9552,A120,Data!$V$2:$V$9552,1)</f>
        <v>4612</v>
      </c>
      <c r="C120" s="0" t="n">
        <f aca="false">COUNTIFS(Data!$H$2:$H$9552,A120,Data!$V$2:$V$9552,1)</f>
        <v>18</v>
      </c>
      <c r="D120" s="0" t="n">
        <f aca="false">IF(C120&gt;0,B120+ROW()/1000000,0)</f>
        <v>4612.00012</v>
      </c>
      <c r="F120" s="0" t="s">
        <v>20383</v>
      </c>
      <c r="G120" s="0" t="n">
        <f aca="false">COUNTIFS(Data!$D$2:$D$9552,F120,Data!$V$2:$V$9552,1)</f>
        <v>11</v>
      </c>
    </row>
    <row r="121" customFormat="false" ht="15" hidden="false" customHeight="false" outlineLevel="0" collapsed="false">
      <c r="A121" s="0" t="s">
        <v>19721</v>
      </c>
      <c r="B121" s="0" t="n">
        <f aca="false">SUMIFS(Data!$O$2:$O$9552,Data!$H$2:$H$9552,A121,Data!$V$2:$V$9552,1)</f>
        <v>61</v>
      </c>
      <c r="C121" s="0" t="n">
        <f aca="false">COUNTIFS(Data!$H$2:$H$9552,A121,Data!$V$2:$V$9552,1)</f>
        <v>1</v>
      </c>
      <c r="D121" s="0" t="n">
        <f aca="false">IF(C121&gt;0,B121+ROW()/1000000,0)</f>
        <v>61.000121</v>
      </c>
      <c r="F121" s="0" t="s">
        <v>111</v>
      </c>
      <c r="G121" s="0" t="n">
        <f aca="false">COUNTIFS(Data!$D$2:$D$9552,F121,Data!$V$2:$V$9552,1)</f>
        <v>2</v>
      </c>
    </row>
    <row r="122" customFormat="false" ht="15" hidden="false" customHeight="false" outlineLevel="0" collapsed="false">
      <c r="A122" s="0" t="s">
        <v>19744</v>
      </c>
      <c r="B122" s="0" t="n">
        <f aca="false">SUMIFS(Data!$O$2:$O$9552,Data!$H$2:$H$9552,A122,Data!$V$2:$V$9552,1)</f>
        <v>86</v>
      </c>
      <c r="C122" s="0" t="n">
        <f aca="false">COUNTIFS(Data!$H$2:$H$9552,A122,Data!$V$2:$V$9552,1)</f>
        <v>1</v>
      </c>
      <c r="D122" s="0" t="n">
        <f aca="false">IF(C122&gt;0,B122+ROW()/1000000,0)</f>
        <v>86.000122</v>
      </c>
      <c r="F122" s="0" t="s">
        <v>1480</v>
      </c>
      <c r="G122" s="0" t="n">
        <f aca="false">COUNTIFS(Data!$D$2:$D$9552,F122,Data!$V$2:$V$9552,1)</f>
        <v>20</v>
      </c>
    </row>
    <row r="123" customFormat="false" ht="15" hidden="false" customHeight="false" outlineLevel="0" collapsed="false">
      <c r="A123" s="0" t="s">
        <v>4479</v>
      </c>
      <c r="B123" s="0" t="n">
        <f aca="false">SUMIFS(Data!$O$2:$O$9552,Data!$H$2:$H$9552,A123,Data!$V$2:$V$9552,1)</f>
        <v>21</v>
      </c>
      <c r="C123" s="0" t="n">
        <f aca="false">COUNTIFS(Data!$H$2:$H$9552,A123,Data!$V$2:$V$9552,1)</f>
        <v>1</v>
      </c>
      <c r="D123" s="0" t="n">
        <f aca="false">IF(C123&gt;0,B123+ROW()/1000000,0)</f>
        <v>21.000123</v>
      </c>
      <c r="F123" s="0" t="s">
        <v>19330</v>
      </c>
      <c r="G123" s="0" t="n">
        <f aca="false">COUNTIFS(Data!$D$2:$D$9552,F123,Data!$V$2:$V$9552,1)</f>
        <v>2</v>
      </c>
    </row>
    <row r="124" customFormat="false" ht="15" hidden="false" customHeight="false" outlineLevel="0" collapsed="false">
      <c r="A124" s="0" t="s">
        <v>1448</v>
      </c>
      <c r="B124" s="0" t="n">
        <f aca="false">SUMIFS(Data!$O$2:$O$9552,Data!$H$2:$H$9552,A124,Data!$V$2:$V$9552,1)</f>
        <v>874</v>
      </c>
      <c r="C124" s="0" t="n">
        <f aca="false">COUNTIFS(Data!$H$2:$H$9552,A124,Data!$V$2:$V$9552,1)</f>
        <v>1</v>
      </c>
      <c r="D124" s="0" t="n">
        <f aca="false">IF(C124&gt;0,B124+ROW()/1000000,0)</f>
        <v>874.000124</v>
      </c>
      <c r="F124" s="0" t="s">
        <v>2043</v>
      </c>
      <c r="G124" s="0" t="n">
        <f aca="false">COUNTIFS(Data!$D$2:$D$9552,F124,Data!$V$2:$V$9552,1)</f>
        <v>20</v>
      </c>
    </row>
    <row r="125" customFormat="false" ht="15" hidden="false" customHeight="false" outlineLevel="0" collapsed="false">
      <c r="A125" s="0" t="s">
        <v>3827</v>
      </c>
      <c r="B125" s="0" t="n">
        <f aca="false">SUMIFS(Data!$O$2:$O$9552,Data!$H$2:$H$9552,A125,Data!$V$2:$V$9552,1)</f>
        <v>563</v>
      </c>
      <c r="C125" s="0" t="n">
        <f aca="false">COUNTIFS(Data!$H$2:$H$9552,A125,Data!$V$2:$V$9552,1)</f>
        <v>1</v>
      </c>
      <c r="D125" s="0" t="n">
        <f aca="false">IF(C125&gt;0,B125+ROW()/1000000,0)</f>
        <v>563.000125</v>
      </c>
      <c r="F125" s="0" t="s">
        <v>1534</v>
      </c>
      <c r="G125" s="0" t="n">
        <f aca="false">COUNTIFS(Data!$D$2:$D$9552,F125,Data!$V$2:$V$9552,1)</f>
        <v>20</v>
      </c>
    </row>
    <row r="126" customFormat="false" ht="15" hidden="false" customHeight="false" outlineLevel="0" collapsed="false">
      <c r="A126" s="0" t="s">
        <v>741</v>
      </c>
      <c r="B126" s="0" t="n">
        <f aca="false">SUMIFS(Data!$O$2:$O$9552,Data!$H$2:$H$9552,A126,Data!$V$2:$V$9552,1)</f>
        <v>3007</v>
      </c>
      <c r="C126" s="0" t="n">
        <f aca="false">COUNTIFS(Data!$H$2:$H$9552,A126,Data!$V$2:$V$9552,1)</f>
        <v>10</v>
      </c>
      <c r="D126" s="0" t="n">
        <f aca="false">IF(C126&gt;0,B126+ROW()/1000000,0)</f>
        <v>3007.000126</v>
      </c>
      <c r="F126" s="0" t="s">
        <v>1622</v>
      </c>
      <c r="G126" s="0" t="n">
        <f aca="false">COUNTIFS(Data!$D$2:$D$9552,F126,Data!$V$2:$V$9552,1)</f>
        <v>20</v>
      </c>
    </row>
    <row r="127" customFormat="false" ht="15" hidden="false" customHeight="false" outlineLevel="0" collapsed="false">
      <c r="A127" s="0" t="s">
        <v>17256</v>
      </c>
      <c r="B127" s="0" t="n">
        <f aca="false">SUMIFS(Data!$O$2:$O$9552,Data!$H$2:$H$9552,A127,Data!$V$2:$V$9552,1)</f>
        <v>316</v>
      </c>
      <c r="C127" s="0" t="n">
        <f aca="false">COUNTIFS(Data!$H$2:$H$9552,A127,Data!$V$2:$V$9552,1)</f>
        <v>1</v>
      </c>
      <c r="D127" s="0" t="n">
        <f aca="false">IF(C127&gt;0,B127+ROW()/1000000,0)</f>
        <v>316.000127</v>
      </c>
      <c r="F127" s="0" t="s">
        <v>19339</v>
      </c>
      <c r="G127" s="0" t="n">
        <f aca="false">COUNTIFS(Data!$D$2:$D$9552,F127,Data!$V$2:$V$9552,1)</f>
        <v>20</v>
      </c>
    </row>
    <row r="128" customFormat="false" ht="15" hidden="false" customHeight="false" outlineLevel="0" collapsed="false">
      <c r="A128" s="0" t="s">
        <v>4229</v>
      </c>
      <c r="B128" s="0" t="n">
        <f aca="false">SUMIFS(Data!$O$2:$O$9552,Data!$H$2:$H$9552,A128,Data!$V$2:$V$9552,1)</f>
        <v>61</v>
      </c>
      <c r="C128" s="0" t="n">
        <f aca="false">COUNTIFS(Data!$H$2:$H$9552,A128,Data!$V$2:$V$9552,1)</f>
        <v>1</v>
      </c>
      <c r="D128" s="0" t="n">
        <f aca="false">IF(C128&gt;0,B128+ROW()/1000000,0)</f>
        <v>61.000128</v>
      </c>
      <c r="F128" s="0" t="s">
        <v>122</v>
      </c>
      <c r="G128" s="0" t="n">
        <f aca="false">COUNTIFS(Data!$D$2:$D$9552,F128,Data!$V$2:$V$9552,1)</f>
        <v>1</v>
      </c>
    </row>
    <row r="129" customFormat="false" ht="15" hidden="false" customHeight="false" outlineLevel="0" collapsed="false">
      <c r="A129" s="0" t="s">
        <v>1771</v>
      </c>
      <c r="B129" s="0" t="n">
        <f aca="false">SUMIFS(Data!$O$2:$O$9552,Data!$H$2:$H$9552,A129,Data!$V$2:$V$9552,1)</f>
        <v>227</v>
      </c>
      <c r="C129" s="0" t="n">
        <f aca="false">COUNTIFS(Data!$H$2:$H$9552,A129,Data!$V$2:$V$9552,1)</f>
        <v>2</v>
      </c>
      <c r="D129" s="0" t="n">
        <f aca="false">IF(C129&gt;0,B129+ROW()/1000000,0)</f>
        <v>227.000129</v>
      </c>
      <c r="F129" s="0" t="s">
        <v>126</v>
      </c>
      <c r="G129" s="0" t="n">
        <f aca="false">COUNTIFS(Data!$D$2:$D$9552,F129,Data!$V$2:$V$9552,1)</f>
        <v>4</v>
      </c>
    </row>
    <row r="130" customFormat="false" ht="15" hidden="false" customHeight="false" outlineLevel="0" collapsed="false">
      <c r="A130" s="0" t="s">
        <v>15477</v>
      </c>
      <c r="B130" s="0" t="n">
        <f aca="false">SUMIFS(Data!$O$2:$O$9552,Data!$H$2:$H$9552,A130,Data!$V$2:$V$9552,1)</f>
        <v>268</v>
      </c>
      <c r="C130" s="0" t="n">
        <f aca="false">COUNTIFS(Data!$H$2:$H$9552,A130,Data!$V$2:$V$9552,1)</f>
        <v>1</v>
      </c>
      <c r="D130" s="0" t="n">
        <f aca="false">IF(C130&gt;0,B130+ROW()/1000000,0)</f>
        <v>268.00013</v>
      </c>
      <c r="F130" s="0" t="s">
        <v>1673</v>
      </c>
      <c r="G130" s="0" t="n">
        <f aca="false">COUNTIFS(Data!$D$2:$D$9552,F130,Data!$V$2:$V$9552,1)</f>
        <v>20</v>
      </c>
    </row>
    <row r="131" customFormat="false" ht="15" hidden="false" customHeight="false" outlineLevel="0" collapsed="false">
      <c r="A131" s="0" t="s">
        <v>15968</v>
      </c>
      <c r="B131" s="0" t="n">
        <f aca="false">SUMIFS(Data!$O$2:$O$9552,Data!$H$2:$H$9552,A131,Data!$V$2:$V$9552,1)</f>
        <v>24</v>
      </c>
      <c r="C131" s="0" t="n">
        <f aca="false">COUNTIFS(Data!$H$2:$H$9552,A131,Data!$V$2:$V$9552,1)</f>
        <v>1</v>
      </c>
      <c r="D131" s="0" t="n">
        <f aca="false">IF(C131&gt;0,B131+ROW()/1000000,0)</f>
        <v>24.000131</v>
      </c>
      <c r="F131" s="0" t="s">
        <v>19679</v>
      </c>
      <c r="G131" s="0" t="n">
        <f aca="false">COUNTIFS(Data!$D$2:$D$9552,F131,Data!$V$2:$V$9552,1)</f>
        <v>2</v>
      </c>
    </row>
    <row r="132" customFormat="false" ht="15" hidden="false" customHeight="false" outlineLevel="0" collapsed="false">
      <c r="A132" s="0" t="s">
        <v>15685</v>
      </c>
      <c r="B132" s="0" t="n">
        <f aca="false">SUMIFS(Data!$O$2:$O$9552,Data!$H$2:$H$9552,A132,Data!$V$2:$V$9552,1)</f>
        <v>264</v>
      </c>
      <c r="C132" s="0" t="n">
        <f aca="false">COUNTIFS(Data!$H$2:$H$9552,A132,Data!$V$2:$V$9552,1)</f>
        <v>1</v>
      </c>
      <c r="D132" s="0" t="n">
        <f aca="false">IF(C132&gt;0,B132+ROW()/1000000,0)</f>
        <v>264.000132</v>
      </c>
      <c r="F132" s="0" t="s">
        <v>1749</v>
      </c>
      <c r="G132" s="0" t="n">
        <f aca="false">COUNTIFS(Data!$D$2:$D$9552,F132,Data!$V$2:$V$9552,1)</f>
        <v>1</v>
      </c>
    </row>
    <row r="133" customFormat="false" ht="15" hidden="false" customHeight="false" outlineLevel="0" collapsed="false">
      <c r="A133" s="0" t="s">
        <v>6043</v>
      </c>
      <c r="B133" s="0" t="n">
        <f aca="false">SUMIFS(Data!$O$2:$O$9552,Data!$H$2:$H$9552,A133,Data!$V$2:$V$9552,1)</f>
        <v>25</v>
      </c>
      <c r="C133" s="0" t="n">
        <f aca="false">COUNTIFS(Data!$H$2:$H$9552,A133,Data!$V$2:$V$9552,1)</f>
        <v>1</v>
      </c>
      <c r="D133" s="0" t="n">
        <f aca="false">IF(C133&gt;0,B133+ROW()/1000000,0)</f>
        <v>25.000133</v>
      </c>
      <c r="F133" s="0" t="s">
        <v>1754</v>
      </c>
      <c r="G133" s="0" t="n">
        <f aca="false">COUNTIFS(Data!$D$2:$D$9552,F133,Data!$V$2:$V$9552,1)</f>
        <v>1</v>
      </c>
    </row>
    <row r="134" customFormat="false" ht="15" hidden="false" customHeight="false" outlineLevel="0" collapsed="false">
      <c r="A134" s="0" t="s">
        <v>405</v>
      </c>
      <c r="B134" s="0" t="n">
        <f aca="false">SUMIFS(Data!$O$2:$O$9552,Data!$H$2:$H$9552,A134,Data!$V$2:$V$9552,1)</f>
        <v>141</v>
      </c>
      <c r="C134" s="0" t="n">
        <f aca="false">COUNTIFS(Data!$H$2:$H$9552,A134,Data!$V$2:$V$9552,1)</f>
        <v>1</v>
      </c>
      <c r="D134" s="0" t="n">
        <f aca="false">IF(C134&gt;0,B134+ROW()/1000000,0)</f>
        <v>141.000134</v>
      </c>
      <c r="F134" s="0" t="s">
        <v>19400</v>
      </c>
      <c r="G134" s="0" t="n">
        <f aca="false">COUNTIFS(Data!$D$2:$D$9552,F134,Data!$V$2:$V$9552,1)</f>
        <v>20</v>
      </c>
    </row>
    <row r="135" customFormat="false" ht="15" hidden="false" customHeight="false" outlineLevel="0" collapsed="false">
      <c r="A135" s="0" t="s">
        <v>2671</v>
      </c>
      <c r="B135" s="0" t="n">
        <f aca="false">SUMIFS(Data!$O$2:$O$9552,Data!$H$2:$H$9552,A135,Data!$V$2:$V$9552,1)</f>
        <v>89</v>
      </c>
      <c r="C135" s="0" t="n">
        <f aca="false">COUNTIFS(Data!$H$2:$H$9552,A135,Data!$V$2:$V$9552,1)</f>
        <v>1</v>
      </c>
      <c r="D135" s="0" t="n">
        <f aca="false">IF(C135&gt;0,B135+ROW()/1000000,0)</f>
        <v>89.000135</v>
      </c>
      <c r="F135" s="0" t="s">
        <v>1759</v>
      </c>
      <c r="G135" s="0" t="n">
        <f aca="false">COUNTIFS(Data!$D$2:$D$9552,F135,Data!$V$2:$V$9552,1)</f>
        <v>20</v>
      </c>
    </row>
    <row r="136" customFormat="false" ht="15" hidden="false" customHeight="false" outlineLevel="0" collapsed="false">
      <c r="A136" s="0" t="s">
        <v>5253</v>
      </c>
      <c r="B136" s="0" t="n">
        <f aca="false">SUMIFS(Data!$O$2:$O$9552,Data!$H$2:$H$9552,A136,Data!$V$2:$V$9552,1)</f>
        <v>76</v>
      </c>
      <c r="C136" s="0" t="n">
        <f aca="false">COUNTIFS(Data!$H$2:$H$9552,A136,Data!$V$2:$V$9552,1)</f>
        <v>1</v>
      </c>
      <c r="D136" s="0" t="n">
        <f aca="false">IF(C136&gt;0,B136+ROW()/1000000,0)</f>
        <v>76.000136</v>
      </c>
      <c r="F136" s="0" t="s">
        <v>19455</v>
      </c>
      <c r="G136" s="0" t="n">
        <f aca="false">COUNTIFS(Data!$D$2:$D$9552,F136,Data!$V$2:$V$9552,1)</f>
        <v>20</v>
      </c>
    </row>
    <row r="137" customFormat="false" ht="15" hidden="false" customHeight="false" outlineLevel="0" collapsed="false">
      <c r="A137" s="0" t="s">
        <v>17215</v>
      </c>
      <c r="B137" s="0" t="n">
        <f aca="false">SUMIFS(Data!$O$2:$O$9552,Data!$H$2:$H$9552,A137,Data!$V$2:$V$9552,1)</f>
        <v>579</v>
      </c>
      <c r="C137" s="0" t="n">
        <f aca="false">COUNTIFS(Data!$H$2:$H$9552,A137,Data!$V$2:$V$9552,1)</f>
        <v>1</v>
      </c>
      <c r="D137" s="0" t="n">
        <f aca="false">IF(C137&gt;0,B137+ROW()/1000000,0)</f>
        <v>579.000137</v>
      </c>
      <c r="F137" s="0" t="s">
        <v>1807</v>
      </c>
      <c r="G137" s="0" t="n">
        <f aca="false">COUNTIFS(Data!$D$2:$D$9552,F137,Data!$V$2:$V$9552,1)</f>
        <v>1</v>
      </c>
    </row>
    <row r="138" customFormat="false" ht="15" hidden="false" customHeight="false" outlineLevel="0" collapsed="false">
      <c r="A138" s="0" t="s">
        <v>1587</v>
      </c>
      <c r="B138" s="0" t="n">
        <f aca="false">SUMIFS(Data!$O$2:$O$9552,Data!$H$2:$H$9552,A138,Data!$V$2:$V$9552,1)</f>
        <v>30</v>
      </c>
      <c r="C138" s="0" t="n">
        <f aca="false">COUNTIFS(Data!$H$2:$H$9552,A138,Data!$V$2:$V$9552,1)</f>
        <v>1</v>
      </c>
      <c r="D138" s="0" t="n">
        <f aca="false">IF(C138&gt;0,B138+ROW()/1000000,0)</f>
        <v>30.000138</v>
      </c>
      <c r="F138" s="0" t="s">
        <v>1812</v>
      </c>
      <c r="G138" s="0" t="n">
        <f aca="false">COUNTIFS(Data!$D$2:$D$9552,F138,Data!$V$2:$V$9552,1)</f>
        <v>1</v>
      </c>
    </row>
    <row r="139" customFormat="false" ht="15" hidden="false" customHeight="false" outlineLevel="0" collapsed="false">
      <c r="A139" s="0" t="s">
        <v>75</v>
      </c>
      <c r="B139" s="0" t="n">
        <f aca="false">SUMIFS(Data!$O$2:$O$9552,Data!$H$2:$H$9552,A139,Data!$V$2:$V$9552,1)</f>
        <v>817</v>
      </c>
      <c r="C139" s="0" t="n">
        <f aca="false">COUNTIFS(Data!$H$2:$H$9552,A139,Data!$V$2:$V$9552,1)</f>
        <v>2</v>
      </c>
      <c r="D139" s="0" t="n">
        <f aca="false">IF(C139&gt;0,B139+ROW()/1000000,0)</f>
        <v>817.000139</v>
      </c>
      <c r="F139" s="0" t="s">
        <v>1817</v>
      </c>
      <c r="G139" s="0" t="n">
        <f aca="false">COUNTIFS(Data!$D$2:$D$9552,F139,Data!$V$2:$V$9552,1)</f>
        <v>1</v>
      </c>
    </row>
    <row r="140" customFormat="false" ht="15" hidden="false" customHeight="false" outlineLevel="0" collapsed="false">
      <c r="A140" s="0" t="s">
        <v>1475</v>
      </c>
      <c r="B140" s="0" t="n">
        <f aca="false">SUMIFS(Data!$O$2:$O$9552,Data!$H$2:$H$9552,A140,Data!$V$2:$V$9552,1)</f>
        <v>531</v>
      </c>
      <c r="C140" s="0" t="n">
        <f aca="false">COUNTIFS(Data!$H$2:$H$9552,A140,Data!$V$2:$V$9552,1)</f>
        <v>1</v>
      </c>
      <c r="D140" s="0" t="n">
        <f aca="false">IF(C140&gt;0,B140+ROW()/1000000,0)</f>
        <v>531.00014</v>
      </c>
      <c r="F140" s="0" t="s">
        <v>19515</v>
      </c>
      <c r="G140" s="0" t="n">
        <f aca="false">COUNTIFS(Data!$D$2:$D$9552,F140,Data!$V$2:$V$9552,1)</f>
        <v>20</v>
      </c>
    </row>
    <row r="141" customFormat="false" ht="15" hidden="false" customHeight="false" outlineLevel="0" collapsed="false">
      <c r="A141" s="0" t="s">
        <v>19636</v>
      </c>
      <c r="B141" s="0" t="n">
        <f aca="false">SUMIFS(Data!$O$2:$O$9552,Data!$H$2:$H$9552,A141,Data!$V$2:$V$9552,1)</f>
        <v>873</v>
      </c>
      <c r="C141" s="0" t="n">
        <f aca="false">COUNTIFS(Data!$H$2:$H$9552,A141,Data!$V$2:$V$9552,1)</f>
        <v>1</v>
      </c>
      <c r="D141" s="0" t="n">
        <f aca="false">IF(C141&gt;0,B141+ROW()/1000000,0)</f>
        <v>873.000141</v>
      </c>
      <c r="F141" s="0" t="s">
        <v>1821</v>
      </c>
      <c r="G141" s="0" t="n">
        <f aca="false">COUNTIFS(Data!$D$2:$D$9552,F141,Data!$V$2:$V$9552,1)</f>
        <v>20</v>
      </c>
    </row>
    <row r="142" customFormat="false" ht="15" hidden="false" customHeight="false" outlineLevel="0" collapsed="false">
      <c r="A142" s="0" t="s">
        <v>696</v>
      </c>
      <c r="B142" s="0" t="n">
        <f aca="false">SUMIFS(Data!$O$2:$O$9552,Data!$H$2:$H$9552,A142,Data!$V$2:$V$9552,1)</f>
        <v>6</v>
      </c>
      <c r="C142" s="0" t="n">
        <f aca="false">COUNTIFS(Data!$H$2:$H$9552,A142,Data!$V$2:$V$9552,1)</f>
        <v>1</v>
      </c>
      <c r="D142" s="0" t="n">
        <f aca="false">IF(C142&gt;0,B142+ROW()/1000000,0)</f>
        <v>6.000142</v>
      </c>
      <c r="F142" s="0" t="s">
        <v>1867</v>
      </c>
      <c r="G142" s="0" t="n">
        <f aca="false">COUNTIFS(Data!$D$2:$D$9552,F142,Data!$V$2:$V$9552,1)</f>
        <v>1</v>
      </c>
    </row>
    <row r="143" customFormat="false" ht="15" hidden="false" customHeight="false" outlineLevel="0" collapsed="false">
      <c r="A143" s="0" t="s">
        <v>7909</v>
      </c>
      <c r="B143" s="0" t="n">
        <f aca="false">SUMIFS(Data!$O$2:$O$9552,Data!$H$2:$H$9552,A143,Data!$V$2:$V$9552,1)</f>
        <v>2003</v>
      </c>
      <c r="C143" s="0" t="n">
        <f aca="false">COUNTIFS(Data!$H$2:$H$9552,A143,Data!$V$2:$V$9552,1)</f>
        <v>1</v>
      </c>
      <c r="D143" s="0" t="n">
        <f aca="false">IF(C143&gt;0,B143+ROW()/1000000,0)</f>
        <v>2003.000143</v>
      </c>
      <c r="F143" s="0" t="s">
        <v>19768</v>
      </c>
      <c r="G143" s="0" t="n">
        <f aca="false">COUNTIFS(Data!$D$2:$D$9552,F143,Data!$V$2:$V$9552,1)</f>
        <v>20</v>
      </c>
    </row>
    <row r="144" customFormat="false" ht="15" hidden="false" customHeight="false" outlineLevel="0" collapsed="false">
      <c r="A144" s="0" t="s">
        <v>9948</v>
      </c>
      <c r="B144" s="0" t="n">
        <f aca="false">SUMIFS(Data!$O$2:$O$9552,Data!$H$2:$H$9552,A144,Data!$V$2:$V$9552,1)</f>
        <v>188</v>
      </c>
      <c r="C144" s="0" t="n">
        <f aca="false">COUNTIFS(Data!$H$2:$H$9552,A144,Data!$V$2:$V$9552,1)</f>
        <v>1</v>
      </c>
      <c r="D144" s="0" t="n">
        <f aca="false">IF(C144&gt;0,B144+ROW()/1000000,0)</f>
        <v>188.000144</v>
      </c>
      <c r="F144" s="0" t="s">
        <v>1872</v>
      </c>
      <c r="G144" s="0" t="n">
        <f aca="false">COUNTIFS(Data!$D$2:$D$9552,F144,Data!$V$2:$V$9552,1)</f>
        <v>1</v>
      </c>
    </row>
    <row r="145" customFormat="false" ht="15" hidden="false" customHeight="false" outlineLevel="0" collapsed="false">
      <c r="A145" s="0" t="s">
        <v>482</v>
      </c>
      <c r="B145" s="0" t="n">
        <f aca="false">SUMIFS(Data!$O$2:$O$9552,Data!$H$2:$H$9552,A145,Data!$V$2:$V$9552,1)</f>
        <v>550</v>
      </c>
      <c r="C145" s="0" t="n">
        <f aca="false">COUNTIFS(Data!$H$2:$H$9552,A145,Data!$V$2:$V$9552,1)</f>
        <v>1</v>
      </c>
      <c r="D145" s="0" t="n">
        <f aca="false">IF(C145&gt;0,B145+ROW()/1000000,0)</f>
        <v>550.000145</v>
      </c>
      <c r="F145" s="0" t="s">
        <v>1876</v>
      </c>
      <c r="G145" s="0" t="n">
        <f aca="false">COUNTIFS(Data!$D$2:$D$9552,F145,Data!$V$2:$V$9552,1)</f>
        <v>1</v>
      </c>
    </row>
    <row r="146" customFormat="false" ht="15" hidden="false" customHeight="false" outlineLevel="0" collapsed="false">
      <c r="A146" s="0" t="s">
        <v>1237</v>
      </c>
      <c r="B146" s="0" t="n">
        <f aca="false">SUMIFS(Data!$O$2:$O$9552,Data!$H$2:$H$9552,A146,Data!$V$2:$V$9552,1)</f>
        <v>570</v>
      </c>
      <c r="C146" s="0" t="n">
        <f aca="false">COUNTIFS(Data!$H$2:$H$9552,A146,Data!$V$2:$V$9552,1)</f>
        <v>1</v>
      </c>
      <c r="D146" s="0" t="n">
        <f aca="false">IF(C146&gt;0,B146+ROW()/1000000,0)</f>
        <v>570.000146</v>
      </c>
    </row>
    <row r="147" customFormat="false" ht="15" hidden="false" customHeight="false" outlineLevel="0" collapsed="false">
      <c r="A147" s="0" t="s">
        <v>2523</v>
      </c>
      <c r="B147" s="0" t="n">
        <f aca="false">SUMIFS(Data!$O$2:$O$9552,Data!$H$2:$H$9552,A147,Data!$V$2:$V$9552,1)</f>
        <v>983</v>
      </c>
      <c r="C147" s="0" t="n">
        <f aca="false">COUNTIFS(Data!$H$2:$H$9552,A147,Data!$V$2:$V$9552,1)</f>
        <v>1</v>
      </c>
      <c r="D147" s="0" t="n">
        <f aca="false">IF(C147&gt;0,B147+ROW()/1000000,0)</f>
        <v>983.000147</v>
      </c>
    </row>
    <row r="148" customFormat="false" ht="15" hidden="false" customHeight="false" outlineLevel="0" collapsed="false">
      <c r="A148" s="0" t="s">
        <v>8077</v>
      </c>
      <c r="B148" s="0" t="n">
        <f aca="false">SUMIFS(Data!$O$2:$O$9552,Data!$H$2:$H$9552,A148,Data!$V$2:$V$9552,1)</f>
        <v>456</v>
      </c>
      <c r="C148" s="0" t="n">
        <f aca="false">COUNTIFS(Data!$H$2:$H$9552,A148,Data!$V$2:$V$9552,1)</f>
        <v>2</v>
      </c>
      <c r="D148" s="0" t="n">
        <f aca="false">IF(C148&gt;0,B148+ROW()/1000000,0)</f>
        <v>456.000148</v>
      </c>
    </row>
    <row r="149" customFormat="false" ht="15" hidden="false" customHeight="false" outlineLevel="0" collapsed="false">
      <c r="A149" s="0" t="s">
        <v>12031</v>
      </c>
      <c r="B149" s="0" t="n">
        <f aca="false">SUMIFS(Data!$O$2:$O$9552,Data!$H$2:$H$9552,A149,Data!$V$2:$V$9552,1)</f>
        <v>104</v>
      </c>
      <c r="C149" s="0" t="n">
        <f aca="false">COUNTIFS(Data!$H$2:$H$9552,A149,Data!$V$2:$V$9552,1)</f>
        <v>1</v>
      </c>
      <c r="D149" s="0" t="n">
        <f aca="false">IF(C149&gt;0,B149+ROW()/1000000,0)</f>
        <v>104.000149</v>
      </c>
    </row>
    <row r="150" customFormat="false" ht="15" hidden="false" customHeight="false" outlineLevel="0" collapsed="false">
      <c r="A150" s="0" t="s">
        <v>14143</v>
      </c>
      <c r="B150" s="0" t="n">
        <f aca="false">SUMIFS(Data!$O$2:$O$9552,Data!$H$2:$H$9552,A150,Data!$V$2:$V$9552,1)</f>
        <v>48</v>
      </c>
      <c r="C150" s="0" t="n">
        <f aca="false">COUNTIFS(Data!$H$2:$H$9552,A150,Data!$V$2:$V$9552,1)</f>
        <v>1</v>
      </c>
      <c r="D150" s="0" t="n">
        <f aca="false">IF(C150&gt;0,B150+ROW()/1000000,0)</f>
        <v>48.00015</v>
      </c>
    </row>
    <row r="151" customFormat="false" ht="15" hidden="false" customHeight="false" outlineLevel="0" collapsed="false">
      <c r="A151" s="0" t="s">
        <v>12690</v>
      </c>
      <c r="B151" s="0" t="n">
        <f aca="false">SUMIFS(Data!$O$2:$O$9552,Data!$H$2:$H$9552,A151,Data!$V$2:$V$9552,1)</f>
        <v>1</v>
      </c>
      <c r="C151" s="0" t="n">
        <f aca="false">COUNTIFS(Data!$H$2:$H$9552,A151,Data!$V$2:$V$9552,1)</f>
        <v>1</v>
      </c>
      <c r="D151" s="0" t="n">
        <f aca="false">IF(C151&gt;0,B151+ROW()/1000000,0)</f>
        <v>1.000151</v>
      </c>
    </row>
    <row r="152" customFormat="false" ht="15" hidden="false" customHeight="false" outlineLevel="0" collapsed="false">
      <c r="A152" s="0" t="s">
        <v>5184</v>
      </c>
      <c r="B152" s="0" t="n">
        <f aca="false">SUMIFS(Data!$O$2:$O$9552,Data!$H$2:$H$9552,A152,Data!$V$2:$V$9552,1)</f>
        <v>105</v>
      </c>
      <c r="C152" s="0" t="n">
        <f aca="false">COUNTIFS(Data!$H$2:$H$9552,A152,Data!$V$2:$V$9552,1)</f>
        <v>1</v>
      </c>
      <c r="D152" s="0" t="n">
        <f aca="false">IF(C152&gt;0,B152+ROW()/1000000,0)</f>
        <v>105.000152</v>
      </c>
    </row>
    <row r="153" customFormat="false" ht="15" hidden="false" customHeight="false" outlineLevel="0" collapsed="false">
      <c r="A153" s="0" t="s">
        <v>15205</v>
      </c>
      <c r="B153" s="0" t="n">
        <f aca="false">SUMIFS(Data!$O$2:$O$9552,Data!$H$2:$H$9552,A153,Data!$V$2:$V$9552,1)</f>
        <v>695</v>
      </c>
      <c r="C153" s="0" t="n">
        <f aca="false">COUNTIFS(Data!$H$2:$H$9552,A153,Data!$V$2:$V$9552,1)</f>
        <v>1</v>
      </c>
      <c r="D153" s="0" t="n">
        <f aca="false">IF(C153&gt;0,B153+ROW()/1000000,0)</f>
        <v>695.000153</v>
      </c>
    </row>
    <row r="154" customFormat="false" ht="15" hidden="false" customHeight="false" outlineLevel="0" collapsed="false">
      <c r="A154" s="0" t="s">
        <v>19753</v>
      </c>
      <c r="B154" s="0" t="n">
        <f aca="false">SUMIFS(Data!$O$2:$O$9552,Data!$H$2:$H$9552,A154,Data!$V$2:$V$9552,1)</f>
        <v>166</v>
      </c>
      <c r="C154" s="0" t="n">
        <f aca="false">COUNTIFS(Data!$H$2:$H$9552,A154,Data!$V$2:$V$9552,1)</f>
        <v>1</v>
      </c>
      <c r="D154" s="0" t="n">
        <f aca="false">IF(C154&gt;0,B154+ROW()/1000000,0)</f>
        <v>166.000154</v>
      </c>
    </row>
    <row r="155" customFormat="false" ht="15" hidden="false" customHeight="false" outlineLevel="0" collapsed="false">
      <c r="A155" s="0" t="s">
        <v>20275</v>
      </c>
      <c r="B155" s="0" t="n">
        <f aca="false">SUMIFS(Data!$O$2:$O$9552,Data!$H$2:$H$9552,A155,Data!$V$2:$V$9552,1)</f>
        <v>180</v>
      </c>
      <c r="C155" s="0" t="n">
        <f aca="false">COUNTIFS(Data!$H$2:$H$9552,A155,Data!$V$2:$V$9552,1)</f>
        <v>1</v>
      </c>
      <c r="D155" s="0" t="n">
        <f aca="false">IF(C155&gt;0,B155+ROW()/1000000,0)</f>
        <v>180.000155</v>
      </c>
    </row>
    <row r="156" customFormat="false" ht="15" hidden="false" customHeight="false" outlineLevel="0" collapsed="false">
      <c r="A156" s="0" t="s">
        <v>881</v>
      </c>
      <c r="B156" s="0" t="n">
        <f aca="false">SUMIFS(Data!$O$2:$O$9552,Data!$H$2:$H$9552,A156,Data!$V$2:$V$9552,1)</f>
        <v>496</v>
      </c>
      <c r="C156" s="0" t="n">
        <f aca="false">COUNTIFS(Data!$H$2:$H$9552,A156,Data!$V$2:$V$9552,1)</f>
        <v>1</v>
      </c>
      <c r="D156" s="0" t="n">
        <f aca="false">IF(C156&gt;0,B156+ROW()/1000000,0)</f>
        <v>496.000156</v>
      </c>
    </row>
    <row r="157" customFormat="false" ht="15" hidden="false" customHeight="false" outlineLevel="0" collapsed="false">
      <c r="A157" s="0" t="s">
        <v>1394</v>
      </c>
      <c r="B157" s="0" t="n">
        <f aca="false">SUMIFS(Data!$O$2:$O$9552,Data!$H$2:$H$9552,A157,Data!$V$2:$V$9552,1)</f>
        <v>132</v>
      </c>
      <c r="C157" s="0" t="n">
        <f aca="false">COUNTIFS(Data!$H$2:$H$9552,A157,Data!$V$2:$V$9552,1)</f>
        <v>1</v>
      </c>
      <c r="D157" s="0" t="n">
        <f aca="false">IF(C157&gt;0,B157+ROW()/1000000,0)</f>
        <v>132.000157</v>
      </c>
    </row>
    <row r="158" customFormat="false" ht="15" hidden="false" customHeight="false" outlineLevel="0" collapsed="false">
      <c r="A158" s="0" t="s">
        <v>1234</v>
      </c>
      <c r="B158" s="0" t="n">
        <f aca="false">SUMIFS(Data!$O$2:$O$9552,Data!$H$2:$H$9552,A158,Data!$V$2:$V$9552,1)</f>
        <v>1441</v>
      </c>
      <c r="C158" s="0" t="n">
        <f aca="false">COUNTIFS(Data!$H$2:$H$9552,A158,Data!$V$2:$V$9552,1)</f>
        <v>3</v>
      </c>
      <c r="D158" s="0" t="n">
        <f aca="false">IF(C158&gt;0,B158+ROW()/1000000,0)</f>
        <v>1441.000158</v>
      </c>
    </row>
    <row r="159" customFormat="false" ht="15" hidden="false" customHeight="false" outlineLevel="0" collapsed="false">
      <c r="A159" s="0" t="s">
        <v>5194</v>
      </c>
      <c r="B159" s="0" t="n">
        <f aca="false">SUMIFS(Data!$O$2:$O$9552,Data!$H$2:$H$9552,A159,Data!$V$2:$V$9552,1)</f>
        <v>2633</v>
      </c>
      <c r="C159" s="0" t="n">
        <f aca="false">COUNTIFS(Data!$H$2:$H$9552,A159,Data!$V$2:$V$9552,1)</f>
        <v>3</v>
      </c>
      <c r="D159" s="0" t="n">
        <f aca="false">IF(C159&gt;0,B159+ROW()/1000000,0)</f>
        <v>2633.000159</v>
      </c>
    </row>
    <row r="160" customFormat="false" ht="15" hidden="false" customHeight="false" outlineLevel="0" collapsed="false">
      <c r="A160" s="0" t="s">
        <v>12212</v>
      </c>
      <c r="B160" s="0" t="n">
        <f aca="false">SUMIFS(Data!$O$2:$O$9552,Data!$H$2:$H$9552,A160,Data!$V$2:$V$9552,1)</f>
        <v>80</v>
      </c>
      <c r="C160" s="0" t="n">
        <f aca="false">COUNTIFS(Data!$H$2:$H$9552,A160,Data!$V$2:$V$9552,1)</f>
        <v>1</v>
      </c>
      <c r="D160" s="0" t="n">
        <f aca="false">IF(C160&gt;0,B160+ROW()/1000000,0)</f>
        <v>80.00016</v>
      </c>
    </row>
    <row r="161" customFormat="false" ht="15" hidden="false" customHeight="false" outlineLevel="0" collapsed="false">
      <c r="A161" s="0" t="s">
        <v>1663</v>
      </c>
      <c r="B161" s="0" t="n">
        <f aca="false">SUMIFS(Data!$O$2:$O$9552,Data!$H$2:$H$9552,A161,Data!$V$2:$V$9552,1)</f>
        <v>303</v>
      </c>
      <c r="C161" s="0" t="n">
        <f aca="false">COUNTIFS(Data!$H$2:$H$9552,A161,Data!$V$2:$V$9552,1)</f>
        <v>1</v>
      </c>
      <c r="D161" s="0" t="n">
        <f aca="false">IF(C161&gt;0,B161+ROW()/1000000,0)</f>
        <v>303.000161</v>
      </c>
    </row>
    <row r="162" customFormat="false" ht="15" hidden="false" customHeight="false" outlineLevel="0" collapsed="false">
      <c r="A162" s="0" t="s">
        <v>1632</v>
      </c>
      <c r="B162" s="0" t="n">
        <f aca="false">SUMIFS(Data!$O$2:$O$9552,Data!$H$2:$H$9552,A162,Data!$V$2:$V$9552,1)</f>
        <v>182</v>
      </c>
      <c r="C162" s="0" t="n">
        <f aca="false">COUNTIFS(Data!$H$2:$H$9552,A162,Data!$V$2:$V$9552,1)</f>
        <v>1</v>
      </c>
      <c r="D162" s="0" t="n">
        <f aca="false">IF(C162&gt;0,B162+ROW()/1000000,0)</f>
        <v>182.000162</v>
      </c>
    </row>
    <row r="163" customFormat="false" ht="15" hidden="false" customHeight="false" outlineLevel="0" collapsed="false">
      <c r="A163" s="0" t="s">
        <v>895</v>
      </c>
      <c r="B163" s="0" t="n">
        <f aca="false">SUMIFS(Data!$O$2:$O$9552,Data!$H$2:$H$9552,A163,Data!$V$2:$V$9552,1)</f>
        <v>659</v>
      </c>
      <c r="C163" s="0" t="n">
        <f aca="false">COUNTIFS(Data!$H$2:$H$9552,A163,Data!$V$2:$V$9552,1)</f>
        <v>1</v>
      </c>
      <c r="D163" s="0" t="n">
        <f aca="false">IF(C163&gt;0,B163+ROW()/1000000,0)</f>
        <v>659.000163</v>
      </c>
    </row>
    <row r="164" customFormat="false" ht="15" hidden="false" customHeight="false" outlineLevel="0" collapsed="false">
      <c r="A164" s="0" t="s">
        <v>701</v>
      </c>
      <c r="B164" s="0" t="n">
        <f aca="false">SUMIFS(Data!$O$2:$O$9552,Data!$H$2:$H$9552,A164,Data!$V$2:$V$9552,1)</f>
        <v>861</v>
      </c>
      <c r="C164" s="0" t="n">
        <f aca="false">COUNTIFS(Data!$H$2:$H$9552,A164,Data!$V$2:$V$9552,1)</f>
        <v>2</v>
      </c>
      <c r="D164" s="0" t="n">
        <f aca="false">IF(C164&gt;0,B164+ROW()/1000000,0)</f>
        <v>861.000164</v>
      </c>
    </row>
    <row r="165" customFormat="false" ht="15" hidden="false" customHeight="false" outlineLevel="0" collapsed="false">
      <c r="A165" s="0" t="s">
        <v>15034</v>
      </c>
      <c r="B165" s="0" t="n">
        <f aca="false">SUMIFS(Data!$O$2:$O$9552,Data!$H$2:$H$9552,A165,Data!$V$2:$V$9552,1)</f>
        <v>2</v>
      </c>
      <c r="C165" s="0" t="n">
        <f aca="false">COUNTIFS(Data!$H$2:$H$9552,A165,Data!$V$2:$V$9552,1)</f>
        <v>1</v>
      </c>
      <c r="D165" s="0" t="n">
        <f aca="false">IF(C165&gt;0,B165+ROW()/1000000,0)</f>
        <v>2.000165</v>
      </c>
    </row>
    <row r="166" customFormat="false" ht="15" hidden="false" customHeight="false" outlineLevel="0" collapsed="false">
      <c r="A166" s="0" t="s">
        <v>7489</v>
      </c>
      <c r="B166" s="0" t="n">
        <f aca="false">SUMIFS(Data!$O$2:$O$9552,Data!$H$2:$H$9552,A166,Data!$V$2:$V$9552,1)</f>
        <v>263</v>
      </c>
      <c r="C166" s="0" t="n">
        <f aca="false">COUNTIFS(Data!$H$2:$H$9552,A166,Data!$V$2:$V$9552,1)</f>
        <v>2</v>
      </c>
      <c r="D166" s="0" t="n">
        <f aca="false">IF(C166&gt;0,B166+ROW()/1000000,0)</f>
        <v>263.000166</v>
      </c>
    </row>
    <row r="167" customFormat="false" ht="15" hidden="false" customHeight="false" outlineLevel="0" collapsed="false">
      <c r="A167" s="0" t="s">
        <v>1757</v>
      </c>
      <c r="B167" s="0" t="n">
        <f aca="false">SUMIFS(Data!$O$2:$O$9552,Data!$H$2:$H$9552,A167,Data!$V$2:$V$9552,1)</f>
        <v>87</v>
      </c>
      <c r="C167" s="0" t="n">
        <f aca="false">COUNTIFS(Data!$H$2:$H$9552,A167,Data!$V$2:$V$9552,1)</f>
        <v>1</v>
      </c>
      <c r="D167" s="0" t="n">
        <f aca="false">IF(C167&gt;0,B167+ROW()/1000000,0)</f>
        <v>87.000167</v>
      </c>
    </row>
    <row r="168" customFormat="false" ht="15" hidden="false" customHeight="false" outlineLevel="0" collapsed="false">
      <c r="A168" s="0" t="s">
        <v>17187</v>
      </c>
      <c r="B168" s="0" t="n">
        <f aca="false">SUMIFS(Data!$O$2:$O$9552,Data!$H$2:$H$9552,A168,Data!$V$2:$V$9552,1)</f>
        <v>1</v>
      </c>
      <c r="C168" s="0" t="n">
        <f aca="false">COUNTIFS(Data!$H$2:$H$9552,A168,Data!$V$2:$V$9552,1)</f>
        <v>1</v>
      </c>
      <c r="D168" s="0" t="n">
        <f aca="false">IF(C168&gt;0,B168+ROW()/1000000,0)</f>
        <v>1.000168</v>
      </c>
    </row>
    <row r="169" customFormat="false" ht="15" hidden="false" customHeight="false" outlineLevel="0" collapsed="false">
      <c r="A169" s="0" t="s">
        <v>12866</v>
      </c>
      <c r="B169" s="0" t="n">
        <f aca="false">SUMIFS(Data!$O$2:$O$9552,Data!$H$2:$H$9552,A169,Data!$V$2:$V$9552,1)</f>
        <v>0</v>
      </c>
      <c r="C169" s="0" t="n">
        <f aca="false">COUNTIFS(Data!$H$2:$H$9552,A169,Data!$V$2:$V$9552,1)</f>
        <v>1</v>
      </c>
      <c r="D169" s="0" t="n">
        <f aca="false">IF(C169&gt;0,B169+ROW()/1000000,0)</f>
        <v>0.000169</v>
      </c>
    </row>
    <row r="170" customFormat="false" ht="15" hidden="false" customHeight="false" outlineLevel="0" collapsed="false">
      <c r="A170" s="0" t="s">
        <v>8827</v>
      </c>
      <c r="B170" s="0" t="n">
        <f aca="false">SUMIFS(Data!$O$2:$O$9552,Data!$H$2:$H$9552,A170,Data!$V$2:$V$9552,1)</f>
        <v>1</v>
      </c>
      <c r="C170" s="0" t="n">
        <f aca="false">COUNTIFS(Data!$H$2:$H$9552,A170,Data!$V$2:$V$9552,1)</f>
        <v>1</v>
      </c>
      <c r="D170" s="0" t="n">
        <f aca="false">IF(C170&gt;0,B170+ROW()/1000000,0)</f>
        <v>1.00017</v>
      </c>
    </row>
    <row r="171" customFormat="false" ht="15" hidden="false" customHeight="false" outlineLevel="0" collapsed="false">
      <c r="A171" s="0" t="s">
        <v>18487</v>
      </c>
      <c r="B171" s="0" t="n">
        <f aca="false">SUMIFS(Data!$O$2:$O$9552,Data!$H$2:$H$9552,A171,Data!$V$2:$V$9552,1)</f>
        <v>2</v>
      </c>
      <c r="C171" s="0" t="n">
        <f aca="false">COUNTIFS(Data!$H$2:$H$9552,A171,Data!$V$2:$V$9552,1)</f>
        <v>1</v>
      </c>
      <c r="D171" s="0" t="n">
        <f aca="false">IF(C171&gt;0,B171+ROW()/1000000,0)</f>
        <v>2.000171</v>
      </c>
    </row>
    <row r="172" customFormat="false" ht="15" hidden="false" customHeight="false" outlineLevel="0" collapsed="false">
      <c r="A172" s="0" t="s">
        <v>4222</v>
      </c>
      <c r="B172" s="0" t="n">
        <f aca="false">SUMIFS(Data!$O$2:$O$9552,Data!$H$2:$H$9552,A172,Data!$V$2:$V$9552,1)</f>
        <v>86</v>
      </c>
      <c r="C172" s="0" t="n">
        <f aca="false">COUNTIFS(Data!$H$2:$H$9552,A172,Data!$V$2:$V$9552,1)</f>
        <v>1</v>
      </c>
      <c r="D172" s="0" t="n">
        <f aca="false">IF(C172&gt;0,B172+ROW()/1000000,0)</f>
        <v>86.000172</v>
      </c>
    </row>
    <row r="173" customFormat="false" ht="15" hidden="false" customHeight="false" outlineLevel="0" collapsed="false">
      <c r="A173" s="0" t="s">
        <v>522</v>
      </c>
      <c r="B173" s="0" t="n">
        <f aca="false">SUMIFS(Data!$O$2:$O$9552,Data!$H$2:$H$9552,A173,Data!$V$2:$V$9552,1)</f>
        <v>2059</v>
      </c>
      <c r="C173" s="0" t="n">
        <f aca="false">COUNTIFS(Data!$H$2:$H$9552,A173,Data!$V$2:$V$9552,1)</f>
        <v>9</v>
      </c>
      <c r="D173" s="0" t="n">
        <f aca="false">IF(C173&gt;0,B173+ROW()/1000000,0)</f>
        <v>2059.000173</v>
      </c>
    </row>
    <row r="174" customFormat="false" ht="15" hidden="false" customHeight="false" outlineLevel="0" collapsed="false">
      <c r="A174" s="0" t="s">
        <v>775</v>
      </c>
      <c r="B174" s="0" t="n">
        <f aca="false">SUMIFS(Data!$O$2:$O$9552,Data!$H$2:$H$9552,A174,Data!$V$2:$V$9552,1)</f>
        <v>249</v>
      </c>
      <c r="C174" s="0" t="n">
        <f aca="false">COUNTIFS(Data!$H$2:$H$9552,A174,Data!$V$2:$V$9552,1)</f>
        <v>1</v>
      </c>
      <c r="D174" s="0" t="n">
        <f aca="false">IF(C174&gt;0,B174+ROW()/1000000,0)</f>
        <v>249.000174</v>
      </c>
    </row>
    <row r="175" customFormat="false" ht="15" hidden="false" customHeight="false" outlineLevel="0" collapsed="false">
      <c r="A175" s="0" t="s">
        <v>868</v>
      </c>
      <c r="B175" s="0" t="n">
        <f aca="false">SUMIFS(Data!$O$2:$O$9552,Data!$H$2:$H$9552,A175,Data!$V$2:$V$9552,1)</f>
        <v>1025</v>
      </c>
      <c r="C175" s="0" t="n">
        <f aca="false">COUNTIFS(Data!$H$2:$H$9552,A175,Data!$V$2:$V$9552,1)</f>
        <v>1</v>
      </c>
      <c r="D175" s="0" t="n">
        <f aca="false">IF(C175&gt;0,B175+ROW()/1000000,0)</f>
        <v>1025.000175</v>
      </c>
    </row>
    <row r="176" customFormat="false" ht="15" hidden="false" customHeight="false" outlineLevel="0" collapsed="false">
      <c r="A176" s="0" t="s">
        <v>384</v>
      </c>
      <c r="B176" s="0" t="n">
        <f aca="false">SUMIFS(Data!$O$2:$O$9552,Data!$H$2:$H$9552,A176,Data!$V$2:$V$9552,1)</f>
        <v>270</v>
      </c>
      <c r="C176" s="0" t="n">
        <f aca="false">COUNTIFS(Data!$H$2:$H$9552,A176,Data!$V$2:$V$9552,1)</f>
        <v>2</v>
      </c>
      <c r="D176" s="0" t="n">
        <f aca="false">IF(C176&gt;0,B176+ROW()/1000000,0)</f>
        <v>270.000176</v>
      </c>
    </row>
    <row r="177" customFormat="false" ht="15" hidden="false" customHeight="false" outlineLevel="0" collapsed="false">
      <c r="A177" s="0" t="s">
        <v>876</v>
      </c>
      <c r="B177" s="0" t="n">
        <f aca="false">SUMIFS(Data!$O$2:$O$9552,Data!$H$2:$H$9552,A177,Data!$V$2:$V$9552,1)</f>
        <v>674</v>
      </c>
      <c r="C177" s="0" t="n">
        <f aca="false">COUNTIFS(Data!$H$2:$H$9552,A177,Data!$V$2:$V$9552,1)</f>
        <v>1</v>
      </c>
      <c r="D177" s="0" t="n">
        <f aca="false">IF(C177&gt;0,B177+ROW()/1000000,0)</f>
        <v>674.000177</v>
      </c>
    </row>
    <row r="178" customFormat="false" ht="15" hidden="false" customHeight="false" outlineLevel="0" collapsed="false">
      <c r="A178" s="0" t="s">
        <v>1677</v>
      </c>
      <c r="B178" s="0" t="n">
        <f aca="false">SUMIFS(Data!$O$2:$O$9552,Data!$H$2:$H$9552,A178,Data!$V$2:$V$9552,1)</f>
        <v>1321</v>
      </c>
      <c r="C178" s="0" t="n">
        <f aca="false">COUNTIFS(Data!$H$2:$H$9552,A178,Data!$V$2:$V$9552,1)</f>
        <v>1</v>
      </c>
      <c r="D178" s="0" t="n">
        <f aca="false">IF(C178&gt;0,B178+ROW()/1000000,0)</f>
        <v>1321.000178</v>
      </c>
    </row>
    <row r="179" customFormat="false" ht="15" hidden="false" customHeight="false" outlineLevel="0" collapsed="false">
      <c r="A179" s="0" t="s">
        <v>338</v>
      </c>
      <c r="B179" s="0" t="n">
        <f aca="false">SUMIFS(Data!$O$2:$O$9552,Data!$H$2:$H$9552,A179,Data!$V$2:$V$9552,1)</f>
        <v>39</v>
      </c>
      <c r="C179" s="0" t="n">
        <f aca="false">COUNTIFS(Data!$H$2:$H$9552,A179,Data!$V$2:$V$9552,1)</f>
        <v>1</v>
      </c>
      <c r="D179" s="0" t="n">
        <f aca="false">IF(C179&gt;0,B179+ROW()/1000000,0)</f>
        <v>39.000179</v>
      </c>
    </row>
    <row r="180" customFormat="false" ht="15" hidden="false" customHeight="false" outlineLevel="0" collapsed="false">
      <c r="A180" s="0" t="s">
        <v>1042</v>
      </c>
      <c r="B180" s="0" t="n">
        <f aca="false">SUMIFS(Data!$O$2:$O$9552,Data!$H$2:$H$9552,A180,Data!$V$2:$V$9552,1)</f>
        <v>182</v>
      </c>
      <c r="C180" s="0" t="n">
        <f aca="false">COUNTIFS(Data!$H$2:$H$9552,A180,Data!$V$2:$V$9552,1)</f>
        <v>1</v>
      </c>
      <c r="D180" s="0" t="n">
        <f aca="false">IF(C180&gt;0,B180+ROW()/1000000,0)</f>
        <v>182.00018</v>
      </c>
    </row>
    <row r="181" customFormat="false" ht="15" hidden="false" customHeight="false" outlineLevel="0" collapsed="false">
      <c r="A181" s="0" t="s">
        <v>732</v>
      </c>
      <c r="B181" s="0" t="n">
        <f aca="false">SUMIFS(Data!$O$2:$O$9552,Data!$H$2:$H$9552,A181,Data!$V$2:$V$9552,1)</f>
        <v>353</v>
      </c>
      <c r="C181" s="0" t="n">
        <f aca="false">COUNTIFS(Data!$H$2:$H$9552,A181,Data!$V$2:$V$9552,1)</f>
        <v>1</v>
      </c>
      <c r="D181" s="0" t="n">
        <f aca="false">IF(C181&gt;0,B181+ROW()/1000000,0)</f>
        <v>353.000181</v>
      </c>
    </row>
    <row r="182" customFormat="false" ht="15" hidden="false" customHeight="false" outlineLevel="0" collapsed="false">
      <c r="A182" s="0" t="s">
        <v>156</v>
      </c>
      <c r="B182" s="0" t="n">
        <f aca="false">SUMIFS(Data!$O$2:$O$9552,Data!$H$2:$H$9552,A182,Data!$V$2:$V$9552,1)</f>
        <v>4307</v>
      </c>
      <c r="C182" s="0" t="n">
        <f aca="false">COUNTIFS(Data!$H$2:$H$9552,A182,Data!$V$2:$V$9552,1)</f>
        <v>218</v>
      </c>
      <c r="D182" s="0" t="n">
        <f aca="false">IF(C182&gt;0,B182+ROW()/1000000,0)</f>
        <v>4307.000182</v>
      </c>
    </row>
    <row r="183" customFormat="false" ht="15" hidden="false" customHeight="false" outlineLevel="0" collapsed="false">
      <c r="A183" s="0" t="s">
        <v>2082</v>
      </c>
      <c r="B183" s="0" t="n">
        <f aca="false">SUMIFS(Data!$O$2:$O$9552,Data!$H$2:$H$9552,A183,Data!$V$2:$V$9552,1)</f>
        <v>142</v>
      </c>
      <c r="C183" s="0" t="n">
        <f aca="false">COUNTIFS(Data!$H$2:$H$9552,A183,Data!$V$2:$V$9552,1)</f>
        <v>1</v>
      </c>
      <c r="D183" s="0" t="n">
        <f aca="false">IF(C183&gt;0,B183+ROW()/1000000,0)</f>
        <v>142.000183</v>
      </c>
    </row>
    <row r="184" customFormat="false" ht="15" hidden="false" customHeight="false" outlineLevel="0" collapsed="false">
      <c r="A184" s="0" t="s">
        <v>4863</v>
      </c>
      <c r="B184" s="0" t="n">
        <f aca="false">SUMIFS(Data!$O$2:$O$9552,Data!$H$2:$H$9552,A184,Data!$V$2:$V$9552,1)</f>
        <v>57</v>
      </c>
      <c r="C184" s="0" t="n">
        <f aca="false">COUNTIFS(Data!$H$2:$H$9552,A184,Data!$V$2:$V$9552,1)</f>
        <v>1</v>
      </c>
      <c r="D184" s="0" t="n">
        <f aca="false">IF(C184&gt;0,B184+ROW()/1000000,0)</f>
        <v>57.000184</v>
      </c>
    </row>
    <row r="185" customFormat="false" ht="15" hidden="false" customHeight="false" outlineLevel="0" collapsed="false">
      <c r="A185" s="0" t="s">
        <v>17876</v>
      </c>
      <c r="B185" s="0" t="n">
        <f aca="false">SUMIFS(Data!$O$2:$O$9552,Data!$H$2:$H$9552,A185,Data!$V$2:$V$9552,1)</f>
        <v>40</v>
      </c>
      <c r="C185" s="0" t="n">
        <f aca="false">COUNTIFS(Data!$H$2:$H$9552,A185,Data!$V$2:$V$9552,1)</f>
        <v>1</v>
      </c>
      <c r="D185" s="0" t="n">
        <f aca="false">IF(C185&gt;0,B185+ROW()/1000000,0)</f>
        <v>40.000185</v>
      </c>
    </row>
    <row r="186" customFormat="false" ht="15" hidden="false" customHeight="false" outlineLevel="0" collapsed="false">
      <c r="A186" s="0" t="s">
        <v>3882</v>
      </c>
      <c r="B186" s="0" t="n">
        <f aca="false">SUMIFS(Data!$O$2:$O$9552,Data!$H$2:$H$9552,A186,Data!$V$2:$V$9552,1)</f>
        <v>363</v>
      </c>
      <c r="C186" s="0" t="n">
        <f aca="false">COUNTIFS(Data!$H$2:$H$9552,A186,Data!$V$2:$V$9552,1)</f>
        <v>3</v>
      </c>
      <c r="D186" s="0" t="n">
        <f aca="false">IF(C186&gt;0,B186+ROW()/1000000,0)</f>
        <v>363.000186</v>
      </c>
    </row>
    <row r="187" customFormat="false" ht="15" hidden="false" customHeight="false" outlineLevel="0" collapsed="false">
      <c r="A187" s="0" t="s">
        <v>6172</v>
      </c>
      <c r="B187" s="0" t="n">
        <f aca="false">SUMIFS(Data!$O$2:$O$9552,Data!$H$2:$H$9552,A187,Data!$V$2:$V$9552,1)</f>
        <v>87</v>
      </c>
      <c r="C187" s="0" t="n">
        <f aca="false">COUNTIFS(Data!$H$2:$H$9552,A187,Data!$V$2:$V$9552,1)</f>
        <v>1</v>
      </c>
      <c r="D187" s="0" t="n">
        <f aca="false">IF(C187&gt;0,B187+ROW()/1000000,0)</f>
        <v>87.000187</v>
      </c>
    </row>
    <row r="188" customFormat="false" ht="15" hidden="false" customHeight="false" outlineLevel="0" collapsed="false">
      <c r="A188" s="0" t="s">
        <v>7278</v>
      </c>
      <c r="B188" s="0" t="n">
        <f aca="false">SUMIFS(Data!$O$2:$O$9552,Data!$H$2:$H$9552,A188,Data!$V$2:$V$9552,1)</f>
        <v>158</v>
      </c>
      <c r="C188" s="0" t="n">
        <f aca="false">COUNTIFS(Data!$H$2:$H$9552,A188,Data!$V$2:$V$9552,1)</f>
        <v>5</v>
      </c>
      <c r="D188" s="0" t="n">
        <f aca="false">IF(C188&gt;0,B188+ROW()/1000000,0)</f>
        <v>158.000188</v>
      </c>
    </row>
    <row r="189" customFormat="false" ht="15" hidden="false" customHeight="false" outlineLevel="0" collapsed="false">
      <c r="A189" s="0" t="s">
        <v>14832</v>
      </c>
      <c r="B189" s="0" t="n">
        <f aca="false">SUMIFS(Data!$O$2:$O$9552,Data!$H$2:$H$9552,A189,Data!$V$2:$V$9552,1)</f>
        <v>503</v>
      </c>
      <c r="C189" s="0" t="n">
        <f aca="false">COUNTIFS(Data!$H$2:$H$9552,A189,Data!$V$2:$V$9552,1)</f>
        <v>3</v>
      </c>
      <c r="D189" s="0" t="n">
        <f aca="false">IF(C189&gt;0,B189+ROW()/1000000,0)</f>
        <v>503.000189</v>
      </c>
    </row>
    <row r="190" customFormat="false" ht="15" hidden="false" customHeight="false" outlineLevel="0" collapsed="false">
      <c r="A190" s="0" t="s">
        <v>5030</v>
      </c>
      <c r="B190" s="0" t="n">
        <f aca="false">SUMIFS(Data!$O$2:$O$9552,Data!$H$2:$H$9552,A190,Data!$V$2:$V$9552,1)</f>
        <v>0</v>
      </c>
      <c r="C190" s="0" t="n">
        <f aca="false">COUNTIFS(Data!$H$2:$H$9552,A190,Data!$V$2:$V$9552,1)</f>
        <v>1</v>
      </c>
      <c r="D190" s="0" t="n">
        <f aca="false">IF(C190&gt;0,B190+ROW()/1000000,0)</f>
        <v>0.00019</v>
      </c>
    </row>
    <row r="191" customFormat="false" ht="15" hidden="false" customHeight="false" outlineLevel="0" collapsed="false">
      <c r="A191" s="0" t="s">
        <v>2868</v>
      </c>
      <c r="B191" s="0" t="n">
        <f aca="false">SUMIFS(Data!$O$2:$O$9552,Data!$H$2:$H$9552,A191,Data!$V$2:$V$9552,1)</f>
        <v>8361</v>
      </c>
      <c r="C191" s="0" t="n">
        <f aca="false">COUNTIFS(Data!$H$2:$H$9552,A191,Data!$V$2:$V$9552,1)</f>
        <v>170</v>
      </c>
      <c r="D191" s="0" t="n">
        <f aca="false">IF(C191&gt;0,B191+ROW()/1000000,0)</f>
        <v>8361.000191</v>
      </c>
    </row>
    <row r="192" customFormat="false" ht="15" hidden="false" customHeight="false" outlineLevel="0" collapsed="false">
      <c r="A192" s="0" t="s">
        <v>5827</v>
      </c>
      <c r="B192" s="0" t="n">
        <f aca="false">SUMIFS(Data!$O$2:$O$9552,Data!$H$2:$H$9552,A192,Data!$V$2:$V$9552,1)</f>
        <v>6</v>
      </c>
      <c r="C192" s="0" t="n">
        <f aca="false">COUNTIFS(Data!$H$2:$H$9552,A192,Data!$V$2:$V$9552,1)</f>
        <v>1</v>
      </c>
      <c r="D192" s="0" t="n">
        <f aca="false">IF(C192&gt;0,B192+ROW()/1000000,0)</f>
        <v>6.000192</v>
      </c>
    </row>
    <row r="193" customFormat="false" ht="15" hidden="false" customHeight="false" outlineLevel="0" collapsed="false">
      <c r="A193" s="0" t="s">
        <v>3976</v>
      </c>
      <c r="B193" s="0" t="n">
        <f aca="false">SUMIFS(Data!$O$2:$O$9552,Data!$H$2:$H$9552,A193,Data!$V$2:$V$9552,1)</f>
        <v>281</v>
      </c>
      <c r="C193" s="0" t="n">
        <f aca="false">COUNTIFS(Data!$H$2:$H$9552,A193,Data!$V$2:$V$9552,1)</f>
        <v>3</v>
      </c>
      <c r="D193" s="0" t="n">
        <f aca="false">IF(C193&gt;0,B193+ROW()/1000000,0)</f>
        <v>281.000193</v>
      </c>
    </row>
    <row r="194" customFormat="false" ht="15" hidden="false" customHeight="false" outlineLevel="0" collapsed="false">
      <c r="A194" s="0" t="s">
        <v>2488</v>
      </c>
      <c r="B194" s="0" t="n">
        <f aca="false">SUMIFS(Data!$O$2:$O$9552,Data!$H$2:$H$9552,A194,Data!$V$2:$V$9552,1)</f>
        <v>6307</v>
      </c>
      <c r="C194" s="0" t="n">
        <f aca="false">COUNTIFS(Data!$H$2:$H$9552,A194,Data!$V$2:$V$9552,1)</f>
        <v>3</v>
      </c>
      <c r="D194" s="0" t="n">
        <f aca="false">IF(C194&gt;0,B194+ROW()/1000000,0)</f>
        <v>6307.000194</v>
      </c>
    </row>
    <row r="195" customFormat="false" ht="15" hidden="false" customHeight="false" outlineLevel="0" collapsed="false">
      <c r="A195" s="0" t="s">
        <v>7256</v>
      </c>
      <c r="B195" s="0" t="n">
        <f aca="false">SUMIFS(Data!$O$2:$O$9552,Data!$H$2:$H$9552,A195,Data!$V$2:$V$9552,1)</f>
        <v>211</v>
      </c>
      <c r="C195" s="0" t="n">
        <f aca="false">COUNTIFS(Data!$H$2:$H$9552,A195,Data!$V$2:$V$9552,1)</f>
        <v>2</v>
      </c>
      <c r="D195" s="0" t="n">
        <f aca="false">IF(C195&gt;0,B195+ROW()/1000000,0)</f>
        <v>211.000195</v>
      </c>
    </row>
    <row r="196" customFormat="false" ht="15" hidden="false" customHeight="false" outlineLevel="0" collapsed="false">
      <c r="A196" s="0" t="s">
        <v>3942</v>
      </c>
      <c r="B196" s="0" t="n">
        <f aca="false">SUMIFS(Data!$O$2:$O$9552,Data!$H$2:$H$9552,A196,Data!$V$2:$V$9552,1)</f>
        <v>8775</v>
      </c>
      <c r="C196" s="0" t="n">
        <f aca="false">COUNTIFS(Data!$H$2:$H$9552,A196,Data!$V$2:$V$9552,1)</f>
        <v>63</v>
      </c>
      <c r="D196" s="0" t="n">
        <f aca="false">IF(C196&gt;0,B196+ROW()/1000000,0)</f>
        <v>8775.000196</v>
      </c>
    </row>
    <row r="197" customFormat="false" ht="15" hidden="false" customHeight="false" outlineLevel="0" collapsed="false">
      <c r="A197" s="0" t="s">
        <v>10505</v>
      </c>
      <c r="B197" s="0" t="n">
        <f aca="false">SUMIFS(Data!$O$2:$O$9552,Data!$H$2:$H$9552,A197,Data!$V$2:$V$9552,1)</f>
        <v>729</v>
      </c>
      <c r="C197" s="0" t="n">
        <f aca="false">COUNTIFS(Data!$H$2:$H$9552,A197,Data!$V$2:$V$9552,1)</f>
        <v>1</v>
      </c>
      <c r="D197" s="0" t="n">
        <f aca="false">IF(C197&gt;0,B197+ROW()/1000000,0)</f>
        <v>729.000197</v>
      </c>
    </row>
    <row r="198" customFormat="false" ht="15" hidden="false" customHeight="false" outlineLevel="0" collapsed="false">
      <c r="A198" s="0" t="s">
        <v>7156</v>
      </c>
      <c r="B198" s="0" t="n">
        <f aca="false">SUMIFS(Data!$O$2:$O$9552,Data!$H$2:$H$9552,A198,Data!$V$2:$V$9552,1)</f>
        <v>0</v>
      </c>
      <c r="C198" s="0" t="n">
        <f aca="false">COUNTIFS(Data!$H$2:$H$9552,A198,Data!$V$2:$V$9552,1)</f>
        <v>1</v>
      </c>
      <c r="D198" s="0" t="n">
        <f aca="false">IF(C198&gt;0,B198+ROW()/1000000,0)</f>
        <v>0.000198</v>
      </c>
    </row>
    <row r="199" customFormat="false" ht="15" hidden="false" customHeight="false" outlineLevel="0" collapsed="false">
      <c r="A199" s="0" t="s">
        <v>19012</v>
      </c>
      <c r="B199" s="0" t="n">
        <f aca="false">SUMIFS(Data!$O$2:$O$9552,Data!$H$2:$H$9552,A199,Data!$V$2:$V$9552,1)</f>
        <v>105</v>
      </c>
      <c r="C199" s="0" t="n">
        <f aca="false">COUNTIFS(Data!$H$2:$H$9552,A199,Data!$V$2:$V$9552,1)</f>
        <v>1</v>
      </c>
      <c r="D199" s="0" t="n">
        <f aca="false">IF(C199&gt;0,B199+ROW()/1000000,0)</f>
        <v>105.000199</v>
      </c>
    </row>
    <row r="200" customFormat="false" ht="15" hidden="false" customHeight="false" outlineLevel="0" collapsed="false">
      <c r="A200" s="0" t="s">
        <v>7140</v>
      </c>
      <c r="B200" s="0" t="n">
        <f aca="false">SUMIFS(Data!$O$2:$O$9552,Data!$H$2:$H$9552,A200,Data!$V$2:$V$9552,1)</f>
        <v>34</v>
      </c>
      <c r="C200" s="0" t="n">
        <f aca="false">COUNTIFS(Data!$H$2:$H$9552,A200,Data!$V$2:$V$9552,1)</f>
        <v>1</v>
      </c>
      <c r="D200" s="0" t="n">
        <f aca="false">IF(C200&gt;0,B200+ROW()/1000000,0)</f>
        <v>34.0002</v>
      </c>
    </row>
    <row r="201" customFormat="false" ht="15" hidden="false" customHeight="false" outlineLevel="0" collapsed="false">
      <c r="A201" s="0" t="s">
        <v>17010</v>
      </c>
      <c r="B201" s="0" t="n">
        <f aca="false">SUMIFS(Data!$O$2:$O$9552,Data!$H$2:$H$9552,A201,Data!$V$2:$V$9552,1)</f>
        <v>33</v>
      </c>
      <c r="C201" s="0" t="n">
        <f aca="false">COUNTIFS(Data!$H$2:$H$9552,A201,Data!$V$2:$V$9552,1)</f>
        <v>1</v>
      </c>
      <c r="D201" s="0" t="n">
        <f aca="false">IF(C201&gt;0,B201+ROW()/1000000,0)</f>
        <v>33.000201</v>
      </c>
    </row>
    <row r="202" customFormat="false" ht="15" hidden="false" customHeight="false" outlineLevel="0" collapsed="false">
      <c r="A202" s="0" t="s">
        <v>14687</v>
      </c>
      <c r="B202" s="0" t="n">
        <f aca="false">SUMIFS(Data!$O$2:$O$9552,Data!$H$2:$H$9552,A202,Data!$V$2:$V$9552,1)</f>
        <v>179</v>
      </c>
      <c r="C202" s="0" t="n">
        <f aca="false">COUNTIFS(Data!$H$2:$H$9552,A202,Data!$V$2:$V$9552,1)</f>
        <v>1</v>
      </c>
      <c r="D202" s="0" t="n">
        <f aca="false">IF(C202&gt;0,B202+ROW()/1000000,0)</f>
        <v>179.000202</v>
      </c>
    </row>
    <row r="203" customFormat="false" ht="15" hidden="false" customHeight="false" outlineLevel="0" collapsed="false">
      <c r="A203" s="0" t="s">
        <v>15976</v>
      </c>
      <c r="B203" s="0" t="n">
        <f aca="false">SUMIFS(Data!$O$2:$O$9552,Data!$H$2:$H$9552,A203,Data!$V$2:$V$9552,1)</f>
        <v>2</v>
      </c>
      <c r="C203" s="0" t="n">
        <f aca="false">COUNTIFS(Data!$H$2:$H$9552,A203,Data!$V$2:$V$9552,1)</f>
        <v>1</v>
      </c>
      <c r="D203" s="0" t="n">
        <f aca="false">IF(C203&gt;0,B203+ROW()/1000000,0)</f>
        <v>2.000203</v>
      </c>
    </row>
    <row r="204" customFormat="false" ht="15" hidden="false" customHeight="false" outlineLevel="0" collapsed="false">
      <c r="A204" s="0" t="s">
        <v>9235</v>
      </c>
      <c r="B204" s="0" t="n">
        <f aca="false">SUMIFS(Data!$O$2:$O$9552,Data!$H$2:$H$9552,A204,Data!$V$2:$V$9552,1)</f>
        <v>66</v>
      </c>
      <c r="C204" s="0" t="n">
        <f aca="false">COUNTIFS(Data!$H$2:$H$9552,A204,Data!$V$2:$V$9552,1)</f>
        <v>1</v>
      </c>
      <c r="D204" s="0" t="n">
        <f aca="false">IF(C204&gt;0,B204+ROW()/1000000,0)</f>
        <v>66.000204</v>
      </c>
    </row>
    <row r="205" customFormat="false" ht="15" hidden="false" customHeight="false" outlineLevel="0" collapsed="false">
      <c r="A205" s="0" t="s">
        <v>5608</v>
      </c>
      <c r="B205" s="0" t="n">
        <f aca="false">SUMIFS(Data!$O$2:$O$9552,Data!$H$2:$H$9552,A205,Data!$V$2:$V$9552,1)</f>
        <v>37</v>
      </c>
      <c r="C205" s="0" t="n">
        <f aca="false">COUNTIFS(Data!$H$2:$H$9552,A205,Data!$V$2:$V$9552,1)</f>
        <v>1</v>
      </c>
      <c r="D205" s="0" t="n">
        <f aca="false">IF(C205&gt;0,B205+ROW()/1000000,0)</f>
        <v>37.000205</v>
      </c>
    </row>
    <row r="206" customFormat="false" ht="15" hidden="false" customHeight="false" outlineLevel="0" collapsed="false">
      <c r="A206" s="0" t="s">
        <v>3142</v>
      </c>
      <c r="B206" s="0" t="n">
        <f aca="false">SUMIFS(Data!$O$2:$O$9552,Data!$H$2:$H$9552,A206,Data!$V$2:$V$9552,1)</f>
        <v>6421</v>
      </c>
      <c r="C206" s="0" t="n">
        <f aca="false">COUNTIFS(Data!$H$2:$H$9552,A206,Data!$V$2:$V$9552,1)</f>
        <v>108</v>
      </c>
      <c r="D206" s="0" t="n">
        <f aca="false">IF(C206&gt;0,B206+ROW()/1000000,0)</f>
        <v>6421.000206</v>
      </c>
    </row>
    <row r="207" customFormat="false" ht="15" hidden="false" customHeight="false" outlineLevel="0" collapsed="false">
      <c r="A207" s="0" t="s">
        <v>11516</v>
      </c>
      <c r="B207" s="0" t="n">
        <f aca="false">SUMIFS(Data!$O$2:$O$9552,Data!$H$2:$H$9552,A207,Data!$V$2:$V$9552,1)</f>
        <v>17</v>
      </c>
      <c r="C207" s="0" t="n">
        <f aca="false">COUNTIFS(Data!$H$2:$H$9552,A207,Data!$V$2:$V$9552,1)</f>
        <v>1</v>
      </c>
      <c r="D207" s="0" t="n">
        <f aca="false">IF(C207&gt;0,B207+ROW()/1000000,0)</f>
        <v>17.000207</v>
      </c>
    </row>
    <row r="208" customFormat="false" ht="15" hidden="false" customHeight="false" outlineLevel="0" collapsed="false">
      <c r="A208" s="0" t="s">
        <v>4687</v>
      </c>
      <c r="B208" s="0" t="n">
        <f aca="false">SUMIFS(Data!$O$2:$O$9552,Data!$H$2:$H$9552,A208,Data!$V$2:$V$9552,1)</f>
        <v>144</v>
      </c>
      <c r="C208" s="0" t="n">
        <f aca="false">COUNTIFS(Data!$H$2:$H$9552,A208,Data!$V$2:$V$9552,1)</f>
        <v>4</v>
      </c>
      <c r="D208" s="0" t="n">
        <f aca="false">IF(C208&gt;0,B208+ROW()/1000000,0)</f>
        <v>144.000208</v>
      </c>
    </row>
    <row r="209" customFormat="false" ht="15" hidden="false" customHeight="false" outlineLevel="0" collapsed="false">
      <c r="A209" s="0" t="s">
        <v>8101</v>
      </c>
      <c r="B209" s="0" t="n">
        <f aca="false">SUMIFS(Data!$O$2:$O$9552,Data!$H$2:$H$9552,A209,Data!$V$2:$V$9552,1)</f>
        <v>3609</v>
      </c>
      <c r="C209" s="0" t="n">
        <f aca="false">COUNTIFS(Data!$H$2:$H$9552,A209,Data!$V$2:$V$9552,1)</f>
        <v>3</v>
      </c>
      <c r="D209" s="0" t="n">
        <f aca="false">IF(C209&gt;0,B209+ROW()/1000000,0)</f>
        <v>3609.000209</v>
      </c>
    </row>
    <row r="210" customFormat="false" ht="15" hidden="false" customHeight="false" outlineLevel="0" collapsed="false">
      <c r="A210" s="0" t="s">
        <v>16946</v>
      </c>
      <c r="B210" s="0" t="n">
        <f aca="false">SUMIFS(Data!$O$2:$O$9552,Data!$H$2:$H$9552,A210,Data!$V$2:$V$9552,1)</f>
        <v>8</v>
      </c>
      <c r="C210" s="0" t="n">
        <f aca="false">COUNTIFS(Data!$H$2:$H$9552,A210,Data!$V$2:$V$9552,1)</f>
        <v>1</v>
      </c>
      <c r="D210" s="0" t="n">
        <f aca="false">IF(C210&gt;0,B210+ROW()/1000000,0)</f>
        <v>8.00021</v>
      </c>
    </row>
    <row r="211" customFormat="false" ht="15" hidden="false" customHeight="false" outlineLevel="0" collapsed="false">
      <c r="A211" s="0" t="s">
        <v>11169</v>
      </c>
      <c r="B211" s="0" t="n">
        <f aca="false">SUMIFS(Data!$O$2:$O$9552,Data!$H$2:$H$9552,A211,Data!$V$2:$V$9552,1)</f>
        <v>7</v>
      </c>
      <c r="C211" s="0" t="n">
        <f aca="false">COUNTIFS(Data!$H$2:$H$9552,A211,Data!$V$2:$V$9552,1)</f>
        <v>1</v>
      </c>
      <c r="D211" s="0" t="n">
        <f aca="false">IF(C211&gt;0,B211+ROW()/1000000,0)</f>
        <v>7.000211</v>
      </c>
    </row>
    <row r="212" customFormat="false" ht="15" hidden="false" customHeight="false" outlineLevel="0" collapsed="false">
      <c r="A212" s="0" t="s">
        <v>19167</v>
      </c>
      <c r="B212" s="0" t="n">
        <f aca="false">SUMIFS(Data!$O$2:$O$9552,Data!$H$2:$H$9552,A212,Data!$V$2:$V$9552,1)</f>
        <v>791</v>
      </c>
      <c r="C212" s="0" t="n">
        <f aca="false">COUNTIFS(Data!$H$2:$H$9552,A212,Data!$V$2:$V$9552,1)</f>
        <v>1</v>
      </c>
      <c r="D212" s="0" t="n">
        <f aca="false">IF(C212&gt;0,B212+ROW()/1000000,0)</f>
        <v>791.000212</v>
      </c>
    </row>
    <row r="213" customFormat="false" ht="15" hidden="false" customHeight="false" outlineLevel="0" collapsed="false">
      <c r="A213" s="0" t="s">
        <v>9907</v>
      </c>
      <c r="B213" s="0" t="n">
        <f aca="false">SUMIFS(Data!$O$2:$O$9552,Data!$H$2:$H$9552,A213,Data!$V$2:$V$9552,1)</f>
        <v>0</v>
      </c>
      <c r="C213" s="0" t="n">
        <f aca="false">COUNTIFS(Data!$H$2:$H$9552,A213,Data!$V$2:$V$9552,1)</f>
        <v>1</v>
      </c>
      <c r="D213" s="0" t="n">
        <f aca="false">IF(C213&gt;0,B213+ROW()/1000000,0)</f>
        <v>0.000213</v>
      </c>
    </row>
    <row r="214" customFormat="false" ht="15" hidden="false" customHeight="false" outlineLevel="0" collapsed="false">
      <c r="A214" s="0" t="s">
        <v>8708</v>
      </c>
      <c r="B214" s="0" t="n">
        <f aca="false">SUMIFS(Data!$O$2:$O$9552,Data!$H$2:$H$9552,A214,Data!$V$2:$V$9552,1)</f>
        <v>143</v>
      </c>
      <c r="C214" s="0" t="n">
        <f aca="false">COUNTIFS(Data!$H$2:$H$9552,A214,Data!$V$2:$V$9552,1)</f>
        <v>3</v>
      </c>
      <c r="D214" s="0" t="n">
        <f aca="false">IF(C214&gt;0,B214+ROW()/1000000,0)</f>
        <v>143.000214</v>
      </c>
    </row>
    <row r="215" customFormat="false" ht="15" hidden="false" customHeight="false" outlineLevel="0" collapsed="false">
      <c r="A215" s="0" t="s">
        <v>7443</v>
      </c>
      <c r="B215" s="0" t="n">
        <f aca="false">SUMIFS(Data!$O$2:$O$9552,Data!$H$2:$H$9552,A215,Data!$V$2:$V$9552,1)</f>
        <v>10</v>
      </c>
      <c r="C215" s="0" t="n">
        <f aca="false">COUNTIFS(Data!$H$2:$H$9552,A215,Data!$V$2:$V$9552,1)</f>
        <v>1</v>
      </c>
      <c r="D215" s="0" t="n">
        <f aca="false">IF(C215&gt;0,B215+ROW()/1000000,0)</f>
        <v>10.000215</v>
      </c>
    </row>
    <row r="216" customFormat="false" ht="15" hidden="false" customHeight="false" outlineLevel="0" collapsed="false">
      <c r="A216" s="0" t="s">
        <v>7355</v>
      </c>
      <c r="B216" s="0" t="n">
        <f aca="false">SUMIFS(Data!$O$2:$O$9552,Data!$H$2:$H$9552,A216,Data!$V$2:$V$9552,1)</f>
        <v>23</v>
      </c>
      <c r="C216" s="0" t="n">
        <f aca="false">COUNTIFS(Data!$H$2:$H$9552,A216,Data!$V$2:$V$9552,1)</f>
        <v>6</v>
      </c>
      <c r="D216" s="0" t="n">
        <f aca="false">IF(C216&gt;0,B216+ROW()/1000000,0)</f>
        <v>23.000216</v>
      </c>
    </row>
    <row r="217" customFormat="false" ht="15" hidden="false" customHeight="false" outlineLevel="0" collapsed="false">
      <c r="A217" s="0" t="s">
        <v>4679</v>
      </c>
      <c r="B217" s="0" t="n">
        <f aca="false">SUMIFS(Data!$O$2:$O$9552,Data!$H$2:$H$9552,A217,Data!$V$2:$V$9552,1)</f>
        <v>10</v>
      </c>
      <c r="C217" s="0" t="n">
        <f aca="false">COUNTIFS(Data!$H$2:$H$9552,A217,Data!$V$2:$V$9552,1)</f>
        <v>1</v>
      </c>
      <c r="D217" s="0" t="n">
        <f aca="false">IF(C217&gt;0,B217+ROW()/1000000,0)</f>
        <v>10.000217</v>
      </c>
    </row>
    <row r="218" customFormat="false" ht="15" hidden="false" customHeight="false" outlineLevel="0" collapsed="false">
      <c r="A218" s="0" t="s">
        <v>18850</v>
      </c>
      <c r="B218" s="0" t="n">
        <f aca="false">SUMIFS(Data!$O$2:$O$9552,Data!$H$2:$H$9552,A218,Data!$V$2:$V$9552,1)</f>
        <v>0</v>
      </c>
      <c r="C218" s="0" t="n">
        <f aca="false">COUNTIFS(Data!$H$2:$H$9552,A218,Data!$V$2:$V$9552,1)</f>
        <v>1</v>
      </c>
      <c r="D218" s="0" t="n">
        <f aca="false">IF(C218&gt;0,B218+ROW()/1000000,0)</f>
        <v>0.000218</v>
      </c>
    </row>
    <row r="219" customFormat="false" ht="15" hidden="false" customHeight="false" outlineLevel="0" collapsed="false">
      <c r="A219" s="0" t="s">
        <v>13041</v>
      </c>
      <c r="B219" s="0" t="n">
        <f aca="false">SUMIFS(Data!$O$2:$O$9552,Data!$H$2:$H$9552,A219,Data!$V$2:$V$9552,1)</f>
        <v>0</v>
      </c>
      <c r="C219" s="0" t="n">
        <f aca="false">COUNTIFS(Data!$H$2:$H$9552,A219,Data!$V$2:$V$9552,1)</f>
        <v>1</v>
      </c>
      <c r="D219" s="0" t="n">
        <f aca="false">IF(C219&gt;0,B219+ROW()/1000000,0)</f>
        <v>0.000219</v>
      </c>
    </row>
    <row r="220" customFormat="false" ht="15" hidden="false" customHeight="false" outlineLevel="0" collapsed="false">
      <c r="A220" s="0" t="s">
        <v>275</v>
      </c>
      <c r="B220" s="0" t="n">
        <f aca="false">SUMIFS(Data!$O$2:$O$9552,Data!$H$2:$H$9552,A220,Data!$V$2:$V$9552,1)</f>
        <v>13</v>
      </c>
      <c r="C220" s="0" t="n">
        <f aca="false">COUNTIFS(Data!$H$2:$H$9552,A220,Data!$V$2:$V$9552,1)</f>
        <v>1</v>
      </c>
      <c r="D220" s="0" t="n">
        <f aca="false">IF(C220&gt;0,B220+ROW()/1000000,0)</f>
        <v>13.00022</v>
      </c>
    </row>
    <row r="221" customFormat="false" ht="15" hidden="false" customHeight="false" outlineLevel="0" collapsed="false">
      <c r="A221" s="0" t="s">
        <v>4743</v>
      </c>
      <c r="B221" s="0" t="n">
        <f aca="false">SUMIFS(Data!$O$2:$O$9552,Data!$H$2:$H$9552,A221,Data!$V$2:$V$9552,1)</f>
        <v>29</v>
      </c>
      <c r="C221" s="0" t="n">
        <f aca="false">COUNTIFS(Data!$H$2:$H$9552,A221,Data!$V$2:$V$9552,1)</f>
        <v>2</v>
      </c>
      <c r="D221" s="0" t="n">
        <f aca="false">IF(C221&gt;0,B221+ROW()/1000000,0)</f>
        <v>29.000221</v>
      </c>
    </row>
    <row r="222" customFormat="false" ht="15" hidden="false" customHeight="false" outlineLevel="0" collapsed="false">
      <c r="A222" s="0" t="s">
        <v>491</v>
      </c>
      <c r="B222" s="0" t="n">
        <f aca="false">SUMIFS(Data!$O$2:$O$9552,Data!$H$2:$H$9552,A222,Data!$V$2:$V$9552,1)</f>
        <v>1166</v>
      </c>
      <c r="C222" s="0" t="n">
        <f aca="false">COUNTIFS(Data!$H$2:$H$9552,A222,Data!$V$2:$V$9552,1)</f>
        <v>3</v>
      </c>
      <c r="D222" s="0" t="n">
        <f aca="false">IF(C222&gt;0,B222+ROW()/1000000,0)</f>
        <v>1166.000222</v>
      </c>
    </row>
    <row r="223" customFormat="false" ht="15" hidden="false" customHeight="false" outlineLevel="0" collapsed="false">
      <c r="A223" s="0" t="s">
        <v>184</v>
      </c>
      <c r="B223" s="0" t="n">
        <f aca="false">SUMIFS(Data!$O$2:$O$9552,Data!$H$2:$H$9552,A223,Data!$V$2:$V$9552,1)</f>
        <v>10</v>
      </c>
      <c r="C223" s="0" t="n">
        <f aca="false">COUNTIFS(Data!$H$2:$H$9552,A223,Data!$V$2:$V$9552,1)</f>
        <v>2</v>
      </c>
      <c r="D223" s="0" t="n">
        <f aca="false">IF(C223&gt;0,B223+ROW()/1000000,0)</f>
        <v>10.000223</v>
      </c>
    </row>
    <row r="224" customFormat="false" ht="15" hidden="false" customHeight="false" outlineLevel="0" collapsed="false">
      <c r="A224" s="0" t="s">
        <v>1179</v>
      </c>
      <c r="B224" s="0" t="n">
        <f aca="false">SUMIFS(Data!$O$2:$O$9552,Data!$H$2:$H$9552,A224,Data!$V$2:$V$9552,1)</f>
        <v>176</v>
      </c>
      <c r="C224" s="0" t="n">
        <f aca="false">COUNTIFS(Data!$H$2:$H$9552,A224,Data!$V$2:$V$9552,1)</f>
        <v>1</v>
      </c>
      <c r="D224" s="0" t="n">
        <f aca="false">IF(C224&gt;0,B224+ROW()/1000000,0)</f>
        <v>176.000224</v>
      </c>
    </row>
    <row r="225" customFormat="false" ht="15" hidden="false" customHeight="false" outlineLevel="0" collapsed="false">
      <c r="A225" s="0" t="s">
        <v>534</v>
      </c>
      <c r="B225" s="0" t="n">
        <f aca="false">SUMIFS(Data!$O$2:$O$9552,Data!$H$2:$H$9552,A225,Data!$V$2:$V$9552,1)</f>
        <v>456</v>
      </c>
      <c r="C225" s="0" t="n">
        <f aca="false">COUNTIFS(Data!$H$2:$H$9552,A225,Data!$V$2:$V$9552,1)</f>
        <v>1</v>
      </c>
      <c r="D225" s="0" t="n">
        <f aca="false">IF(C225&gt;0,B225+ROW()/1000000,0)</f>
        <v>456.000225</v>
      </c>
    </row>
    <row r="226" customFormat="false" ht="15" hidden="false" customHeight="false" outlineLevel="0" collapsed="false">
      <c r="A226" s="0" t="s">
        <v>1032</v>
      </c>
      <c r="B226" s="0" t="n">
        <f aca="false">SUMIFS(Data!$O$2:$O$9552,Data!$H$2:$H$9552,A226,Data!$V$2:$V$9552,1)</f>
        <v>171</v>
      </c>
      <c r="C226" s="0" t="n">
        <f aca="false">COUNTIFS(Data!$H$2:$H$9552,A226,Data!$V$2:$V$9552,1)</f>
        <v>1</v>
      </c>
      <c r="D226" s="0" t="n">
        <f aca="false">IF(C226&gt;0,B226+ROW()/1000000,0)</f>
        <v>171.000226</v>
      </c>
    </row>
    <row r="227" customFormat="false" ht="15" hidden="false" customHeight="false" outlineLevel="0" collapsed="false">
      <c r="A227" s="0" t="s">
        <v>443</v>
      </c>
      <c r="B227" s="0" t="n">
        <f aca="false">SUMIFS(Data!$O$2:$O$9552,Data!$H$2:$H$9552,A227,Data!$V$2:$V$9552,1)</f>
        <v>25</v>
      </c>
      <c r="C227" s="0" t="n">
        <f aca="false">COUNTIFS(Data!$H$2:$H$9552,A227,Data!$V$2:$V$9552,1)</f>
        <v>1</v>
      </c>
      <c r="D227" s="0" t="n">
        <f aca="false">IF(C227&gt;0,B227+ROW()/1000000,0)</f>
        <v>25.000227</v>
      </c>
    </row>
    <row r="228" customFormat="false" ht="15" hidden="false" customHeight="false" outlineLevel="0" collapsed="false">
      <c r="A228" s="0" t="s">
        <v>4323</v>
      </c>
      <c r="B228" s="0" t="n">
        <f aca="false">SUMIFS(Data!$O$2:$O$9552,Data!$H$2:$H$9552,A228,Data!$V$2:$V$9552,1)</f>
        <v>2336</v>
      </c>
      <c r="C228" s="0" t="n">
        <f aca="false">COUNTIFS(Data!$H$2:$H$9552,A228,Data!$V$2:$V$9552,1)</f>
        <v>5</v>
      </c>
      <c r="D228" s="0" t="n">
        <f aca="false">IF(C228&gt;0,B228+ROW()/1000000,0)</f>
        <v>2336.000228</v>
      </c>
    </row>
    <row r="229" customFormat="false" ht="15" hidden="false" customHeight="false" outlineLevel="0" collapsed="false">
      <c r="A229" s="0" t="s">
        <v>13158</v>
      </c>
      <c r="B229" s="0" t="n">
        <f aca="false">SUMIFS(Data!$O$2:$O$9552,Data!$H$2:$H$9552,A229,Data!$V$2:$V$9552,1)</f>
        <v>0</v>
      </c>
      <c r="C229" s="0" t="n">
        <f aca="false">COUNTIFS(Data!$H$2:$H$9552,A229,Data!$V$2:$V$9552,1)</f>
        <v>1</v>
      </c>
      <c r="D229" s="0" t="n">
        <f aca="false">IF(C229&gt;0,B229+ROW()/1000000,0)</f>
        <v>0.000229</v>
      </c>
    </row>
    <row r="230" customFormat="false" ht="15" hidden="false" customHeight="false" outlineLevel="0" collapsed="false">
      <c r="A230" s="0" t="s">
        <v>5687</v>
      </c>
      <c r="B230" s="0" t="n">
        <f aca="false">SUMIFS(Data!$O$2:$O$9552,Data!$H$2:$H$9552,A230,Data!$V$2:$V$9552,1)</f>
        <v>27</v>
      </c>
      <c r="C230" s="0" t="n">
        <f aca="false">COUNTIFS(Data!$H$2:$H$9552,A230,Data!$V$2:$V$9552,1)</f>
        <v>1</v>
      </c>
      <c r="D230" s="0" t="n">
        <f aca="false">IF(C230&gt;0,B230+ROW()/1000000,0)</f>
        <v>27.00023</v>
      </c>
    </row>
    <row r="231" customFormat="false" ht="15" hidden="false" customHeight="false" outlineLevel="0" collapsed="false">
      <c r="A231" s="0" t="s">
        <v>5356</v>
      </c>
      <c r="B231" s="0" t="n">
        <f aca="false">SUMIFS(Data!$O$2:$O$9552,Data!$H$2:$H$9552,A231,Data!$V$2:$V$9552,1)</f>
        <v>588</v>
      </c>
      <c r="C231" s="0" t="n">
        <f aca="false">COUNTIFS(Data!$H$2:$H$9552,A231,Data!$V$2:$V$9552,1)</f>
        <v>6</v>
      </c>
      <c r="D231" s="0" t="n">
        <f aca="false">IF(C231&gt;0,B231+ROW()/1000000,0)</f>
        <v>588.000231</v>
      </c>
    </row>
    <row r="232" customFormat="false" ht="15" hidden="false" customHeight="false" outlineLevel="0" collapsed="false">
      <c r="A232" s="0" t="s">
        <v>7365</v>
      </c>
      <c r="B232" s="0" t="n">
        <f aca="false">SUMIFS(Data!$O$2:$O$9552,Data!$H$2:$H$9552,A232,Data!$V$2:$V$9552,1)</f>
        <v>525</v>
      </c>
      <c r="C232" s="0" t="n">
        <f aca="false">COUNTIFS(Data!$H$2:$H$9552,A232,Data!$V$2:$V$9552,1)</f>
        <v>2</v>
      </c>
      <c r="D232" s="0" t="n">
        <f aca="false">IF(C232&gt;0,B232+ROW()/1000000,0)</f>
        <v>525.000232</v>
      </c>
    </row>
    <row r="233" customFormat="false" ht="15" hidden="false" customHeight="false" outlineLevel="0" collapsed="false">
      <c r="A233" s="0" t="s">
        <v>3858</v>
      </c>
      <c r="B233" s="0" t="n">
        <f aca="false">SUMIFS(Data!$O$2:$O$9552,Data!$H$2:$H$9552,A233,Data!$V$2:$V$9552,1)</f>
        <v>1999</v>
      </c>
      <c r="C233" s="0" t="n">
        <f aca="false">COUNTIFS(Data!$H$2:$H$9552,A233,Data!$V$2:$V$9552,1)</f>
        <v>2</v>
      </c>
      <c r="D233" s="0" t="n">
        <f aca="false">IF(C233&gt;0,B233+ROW()/1000000,0)</f>
        <v>1999.000233</v>
      </c>
    </row>
    <row r="234" customFormat="false" ht="15" hidden="false" customHeight="false" outlineLevel="0" collapsed="false">
      <c r="A234" s="0" t="s">
        <v>7957</v>
      </c>
      <c r="B234" s="0" t="n">
        <f aca="false">SUMIFS(Data!$O$2:$O$9552,Data!$H$2:$H$9552,A234,Data!$V$2:$V$9552,1)</f>
        <v>66</v>
      </c>
      <c r="C234" s="0" t="n">
        <f aca="false">COUNTIFS(Data!$H$2:$H$9552,A234,Data!$V$2:$V$9552,1)</f>
        <v>1</v>
      </c>
      <c r="D234" s="0" t="n">
        <f aca="false">IF(C234&gt;0,B234+ROW()/1000000,0)</f>
        <v>66.000234</v>
      </c>
    </row>
    <row r="235" customFormat="false" ht="15" hidden="false" customHeight="false" outlineLevel="0" collapsed="false">
      <c r="A235" s="0" t="s">
        <v>2342</v>
      </c>
      <c r="B235" s="0" t="n">
        <f aca="false">SUMIFS(Data!$O$2:$O$9552,Data!$H$2:$H$9552,A235,Data!$V$2:$V$9552,1)</f>
        <v>1751</v>
      </c>
      <c r="C235" s="0" t="n">
        <f aca="false">COUNTIFS(Data!$H$2:$H$9552,A235,Data!$V$2:$V$9552,1)</f>
        <v>54</v>
      </c>
      <c r="D235" s="0" t="n">
        <f aca="false">IF(C235&gt;0,B235+ROW()/1000000,0)</f>
        <v>1751.000235</v>
      </c>
    </row>
    <row r="236" customFormat="false" ht="15" hidden="false" customHeight="false" outlineLevel="0" collapsed="false">
      <c r="A236" s="0" t="s">
        <v>238</v>
      </c>
      <c r="B236" s="0" t="n">
        <f aca="false">SUMIFS(Data!$O$2:$O$9552,Data!$H$2:$H$9552,A236,Data!$V$2:$V$9552,1)</f>
        <v>29</v>
      </c>
      <c r="C236" s="0" t="n">
        <f aca="false">COUNTIFS(Data!$H$2:$H$9552,A236,Data!$V$2:$V$9552,1)</f>
        <v>1</v>
      </c>
      <c r="D236" s="0" t="n">
        <f aca="false">IF(C236&gt;0,B236+ROW()/1000000,0)</f>
        <v>29.000236</v>
      </c>
    </row>
    <row r="237" customFormat="false" ht="15" hidden="false" customHeight="false" outlineLevel="0" collapsed="false">
      <c r="A237" s="0" t="s">
        <v>9558</v>
      </c>
      <c r="B237" s="0" t="n">
        <f aca="false">SUMIFS(Data!$O$2:$O$9552,Data!$H$2:$H$9552,A237,Data!$V$2:$V$9552,1)</f>
        <v>23</v>
      </c>
      <c r="C237" s="0" t="n">
        <f aca="false">COUNTIFS(Data!$H$2:$H$9552,A237,Data!$V$2:$V$9552,1)</f>
        <v>2</v>
      </c>
      <c r="D237" s="0" t="n">
        <f aca="false">IF(C237&gt;0,B237+ROW()/1000000,0)</f>
        <v>23.000237</v>
      </c>
    </row>
    <row r="238" customFormat="false" ht="15" hidden="false" customHeight="false" outlineLevel="0" collapsed="false">
      <c r="A238" s="0" t="s">
        <v>4936</v>
      </c>
      <c r="B238" s="0" t="n">
        <f aca="false">SUMIFS(Data!$O$2:$O$9552,Data!$H$2:$H$9552,A238,Data!$V$2:$V$9552,1)</f>
        <v>1815</v>
      </c>
      <c r="C238" s="0" t="n">
        <f aca="false">COUNTIFS(Data!$H$2:$H$9552,A238,Data!$V$2:$V$9552,1)</f>
        <v>15</v>
      </c>
      <c r="D238" s="0" t="n">
        <f aca="false">IF(C238&gt;0,B238+ROW()/1000000,0)</f>
        <v>1815.000238</v>
      </c>
    </row>
    <row r="239" customFormat="false" ht="15" hidden="false" customHeight="false" outlineLevel="0" collapsed="false">
      <c r="A239" s="0" t="s">
        <v>13805</v>
      </c>
      <c r="B239" s="0" t="n">
        <f aca="false">SUMIFS(Data!$O$2:$O$9552,Data!$H$2:$H$9552,A239,Data!$V$2:$V$9552,1)</f>
        <v>0</v>
      </c>
      <c r="C239" s="0" t="n">
        <f aca="false">COUNTIFS(Data!$H$2:$H$9552,A239,Data!$V$2:$V$9552,1)</f>
        <v>1</v>
      </c>
      <c r="D239" s="0" t="n">
        <f aca="false">IF(C239&gt;0,B239+ROW()/1000000,0)</f>
        <v>0.000239</v>
      </c>
    </row>
    <row r="240" customFormat="false" ht="15" hidden="false" customHeight="false" outlineLevel="0" collapsed="false">
      <c r="A240" s="0" t="s">
        <v>16389</v>
      </c>
      <c r="B240" s="0" t="n">
        <f aca="false">SUMIFS(Data!$O$2:$O$9552,Data!$H$2:$H$9552,A240,Data!$V$2:$V$9552,1)</f>
        <v>7</v>
      </c>
      <c r="C240" s="0" t="n">
        <f aca="false">COUNTIFS(Data!$H$2:$H$9552,A240,Data!$V$2:$V$9552,1)</f>
        <v>1</v>
      </c>
      <c r="D240" s="0" t="n">
        <f aca="false">IF(C240&gt;0,B240+ROW()/1000000,0)</f>
        <v>7.00024</v>
      </c>
    </row>
    <row r="241" customFormat="false" ht="15" hidden="false" customHeight="false" outlineLevel="0" collapsed="false">
      <c r="A241" s="0" t="s">
        <v>317</v>
      </c>
      <c r="B241" s="0" t="n">
        <f aca="false">SUMIFS(Data!$O$2:$O$9552,Data!$H$2:$H$9552,A241,Data!$V$2:$V$9552,1)</f>
        <v>59</v>
      </c>
      <c r="C241" s="0" t="n">
        <f aca="false">COUNTIFS(Data!$H$2:$H$9552,A241,Data!$V$2:$V$9552,1)</f>
        <v>1</v>
      </c>
      <c r="D241" s="0" t="n">
        <f aca="false">IF(C241&gt;0,B241+ROW()/1000000,0)</f>
        <v>59.000241</v>
      </c>
    </row>
    <row r="242" customFormat="false" ht="15" hidden="false" customHeight="false" outlineLevel="0" collapsed="false">
      <c r="A242" s="0" t="s">
        <v>3989</v>
      </c>
      <c r="B242" s="0" t="n">
        <f aca="false">SUMIFS(Data!$O$2:$O$9552,Data!$H$2:$H$9552,A242,Data!$V$2:$V$9552,1)</f>
        <v>9</v>
      </c>
      <c r="C242" s="0" t="n">
        <f aca="false">COUNTIFS(Data!$H$2:$H$9552,A242,Data!$V$2:$V$9552,1)</f>
        <v>1</v>
      </c>
      <c r="D242" s="0" t="n">
        <f aca="false">IF(C242&gt;0,B242+ROW()/1000000,0)</f>
        <v>9.000242</v>
      </c>
    </row>
    <row r="243" customFormat="false" ht="15" hidden="false" customHeight="false" outlineLevel="0" collapsed="false">
      <c r="A243" s="0" t="s">
        <v>3955</v>
      </c>
      <c r="B243" s="0" t="n">
        <f aca="false">SUMIFS(Data!$O$2:$O$9552,Data!$H$2:$H$9552,A243,Data!$V$2:$V$9552,1)</f>
        <v>154</v>
      </c>
      <c r="C243" s="0" t="n">
        <f aca="false">COUNTIFS(Data!$H$2:$H$9552,A243,Data!$V$2:$V$9552,1)</f>
        <v>1</v>
      </c>
      <c r="D243" s="0" t="n">
        <f aca="false">IF(C243&gt;0,B243+ROW()/1000000,0)</f>
        <v>154.000243</v>
      </c>
    </row>
    <row r="244" customFormat="false" ht="15" hidden="false" customHeight="false" outlineLevel="0" collapsed="false">
      <c r="A244" s="0" t="s">
        <v>4198</v>
      </c>
      <c r="B244" s="0" t="n">
        <f aca="false">SUMIFS(Data!$O$2:$O$9552,Data!$H$2:$H$9552,A244,Data!$V$2:$V$9552,1)</f>
        <v>33</v>
      </c>
      <c r="C244" s="0" t="n">
        <f aca="false">COUNTIFS(Data!$H$2:$H$9552,A244,Data!$V$2:$V$9552,1)</f>
        <v>1</v>
      </c>
      <c r="D244" s="0" t="n">
        <f aca="false">IF(C244&gt;0,B244+ROW()/1000000,0)</f>
        <v>33.000244</v>
      </c>
    </row>
    <row r="245" customFormat="false" ht="15" hidden="false" customHeight="false" outlineLevel="0" collapsed="false">
      <c r="A245" s="0" t="s">
        <v>7558</v>
      </c>
      <c r="B245" s="0" t="n">
        <f aca="false">SUMIFS(Data!$O$2:$O$9552,Data!$H$2:$H$9552,A245,Data!$V$2:$V$9552,1)</f>
        <v>11</v>
      </c>
      <c r="C245" s="0" t="n">
        <f aca="false">COUNTIFS(Data!$H$2:$H$9552,A245,Data!$V$2:$V$9552,1)</f>
        <v>1</v>
      </c>
      <c r="D245" s="0" t="n">
        <f aca="false">IF(C245&gt;0,B245+ROW()/1000000,0)</f>
        <v>11.000245</v>
      </c>
    </row>
    <row r="246" customFormat="false" ht="15" hidden="false" customHeight="false" outlineLevel="0" collapsed="false">
      <c r="A246" s="0" t="s">
        <v>8545</v>
      </c>
      <c r="B246" s="0" t="n">
        <f aca="false">SUMIFS(Data!$O$2:$O$9552,Data!$H$2:$H$9552,A246,Data!$V$2:$V$9552,1)</f>
        <v>340</v>
      </c>
      <c r="C246" s="0" t="n">
        <f aca="false">COUNTIFS(Data!$H$2:$H$9552,A246,Data!$V$2:$V$9552,1)</f>
        <v>3</v>
      </c>
      <c r="D246" s="0" t="n">
        <f aca="false">IF(C246&gt;0,B246+ROW()/1000000,0)</f>
        <v>340.000246</v>
      </c>
    </row>
    <row r="247" customFormat="false" ht="15" hidden="false" customHeight="false" outlineLevel="0" collapsed="false">
      <c r="A247" s="0" t="s">
        <v>5191</v>
      </c>
      <c r="B247" s="0" t="n">
        <f aca="false">SUMIFS(Data!$O$2:$O$9552,Data!$H$2:$H$9552,A247,Data!$V$2:$V$9552,1)</f>
        <v>226</v>
      </c>
      <c r="C247" s="0" t="n">
        <f aca="false">COUNTIFS(Data!$H$2:$H$9552,A247,Data!$V$2:$V$9552,1)</f>
        <v>1</v>
      </c>
      <c r="D247" s="0" t="n">
        <f aca="false">IF(C247&gt;0,B247+ROW()/1000000,0)</f>
        <v>226.000247</v>
      </c>
    </row>
    <row r="248" customFormat="false" ht="15" hidden="false" customHeight="false" outlineLevel="0" collapsed="false">
      <c r="A248" s="0" t="s">
        <v>3356</v>
      </c>
      <c r="B248" s="0" t="n">
        <f aca="false">SUMIFS(Data!$O$2:$O$9552,Data!$H$2:$H$9552,A248,Data!$V$2:$V$9552,1)</f>
        <v>911</v>
      </c>
      <c r="C248" s="0" t="n">
        <f aca="false">COUNTIFS(Data!$H$2:$H$9552,A248,Data!$V$2:$V$9552,1)</f>
        <v>54</v>
      </c>
      <c r="D248" s="0" t="n">
        <f aca="false">IF(C248&gt;0,B248+ROW()/1000000,0)</f>
        <v>911.000248</v>
      </c>
    </row>
    <row r="249" customFormat="false" ht="15" hidden="false" customHeight="false" outlineLevel="0" collapsed="false">
      <c r="A249" s="0" t="s">
        <v>19570</v>
      </c>
      <c r="B249" s="0" t="n">
        <f aca="false">SUMIFS(Data!$O$2:$O$9552,Data!$H$2:$H$9552,A249,Data!$V$2:$V$9552,1)</f>
        <v>169</v>
      </c>
      <c r="C249" s="0" t="n">
        <f aca="false">COUNTIFS(Data!$H$2:$H$9552,A249,Data!$V$2:$V$9552,1)</f>
        <v>1</v>
      </c>
      <c r="D249" s="0" t="n">
        <f aca="false">IF(C249&gt;0,B249+ROW()/1000000,0)</f>
        <v>169.000249</v>
      </c>
    </row>
    <row r="250" customFormat="false" ht="15" hidden="false" customHeight="false" outlineLevel="0" collapsed="false">
      <c r="A250" s="0" t="s">
        <v>11761</v>
      </c>
      <c r="B250" s="0" t="n">
        <f aca="false">SUMIFS(Data!$O$2:$O$9552,Data!$H$2:$H$9552,A250,Data!$V$2:$V$9552,1)</f>
        <v>5</v>
      </c>
      <c r="C250" s="0" t="n">
        <f aca="false">COUNTIFS(Data!$H$2:$H$9552,A250,Data!$V$2:$V$9552,1)</f>
        <v>1</v>
      </c>
      <c r="D250" s="0" t="n">
        <f aca="false">IF(C250&gt;0,B250+ROW()/1000000,0)</f>
        <v>5.00025</v>
      </c>
    </row>
    <row r="251" customFormat="false" ht="15" hidden="false" customHeight="false" outlineLevel="0" collapsed="false">
      <c r="A251" s="0" t="s">
        <v>8047</v>
      </c>
      <c r="B251" s="0" t="n">
        <f aca="false">SUMIFS(Data!$O$2:$O$9552,Data!$H$2:$H$9552,A251,Data!$V$2:$V$9552,1)</f>
        <v>836</v>
      </c>
      <c r="C251" s="0" t="n">
        <f aca="false">COUNTIFS(Data!$H$2:$H$9552,A251,Data!$V$2:$V$9552,1)</f>
        <v>7</v>
      </c>
      <c r="D251" s="0" t="n">
        <f aca="false">IF(C251&gt;0,B251+ROW()/1000000,0)</f>
        <v>836.000251</v>
      </c>
    </row>
    <row r="252" customFormat="false" ht="15" hidden="false" customHeight="false" outlineLevel="0" collapsed="false">
      <c r="A252" s="0" t="s">
        <v>12099</v>
      </c>
      <c r="B252" s="0" t="n">
        <f aca="false">SUMIFS(Data!$O$2:$O$9552,Data!$H$2:$H$9552,A252,Data!$V$2:$V$9552,1)</f>
        <v>13</v>
      </c>
      <c r="C252" s="0" t="n">
        <f aca="false">COUNTIFS(Data!$H$2:$H$9552,A252,Data!$V$2:$V$9552,1)</f>
        <v>1</v>
      </c>
      <c r="D252" s="0" t="n">
        <f aca="false">IF(C252&gt;0,B252+ROW()/1000000,0)</f>
        <v>13.000252</v>
      </c>
    </row>
    <row r="253" customFormat="false" ht="15" hidden="false" customHeight="false" outlineLevel="0" collapsed="false">
      <c r="A253" s="0" t="s">
        <v>4210</v>
      </c>
      <c r="B253" s="0" t="n">
        <f aca="false">SUMIFS(Data!$O$2:$O$9552,Data!$H$2:$H$9552,A253,Data!$V$2:$V$9552,1)</f>
        <v>165</v>
      </c>
      <c r="C253" s="0" t="n">
        <f aca="false">COUNTIFS(Data!$H$2:$H$9552,A253,Data!$V$2:$V$9552,1)</f>
        <v>1</v>
      </c>
      <c r="D253" s="0" t="n">
        <f aca="false">IF(C253&gt;0,B253+ROW()/1000000,0)</f>
        <v>165.000253</v>
      </c>
    </row>
    <row r="254" customFormat="false" ht="15" hidden="false" customHeight="false" outlineLevel="0" collapsed="false">
      <c r="A254" s="0" t="s">
        <v>4023</v>
      </c>
      <c r="B254" s="0" t="n">
        <f aca="false">SUMIFS(Data!$O$2:$O$9552,Data!$H$2:$H$9552,A254,Data!$V$2:$V$9552,1)</f>
        <v>934</v>
      </c>
      <c r="C254" s="0" t="n">
        <f aca="false">COUNTIFS(Data!$H$2:$H$9552,A254,Data!$V$2:$V$9552,1)</f>
        <v>17</v>
      </c>
      <c r="D254" s="0" t="n">
        <f aca="false">IF(C254&gt;0,B254+ROW()/1000000,0)</f>
        <v>934.000254</v>
      </c>
    </row>
    <row r="255" customFormat="false" ht="15" hidden="false" customHeight="false" outlineLevel="0" collapsed="false">
      <c r="A255" s="0" t="s">
        <v>15958</v>
      </c>
      <c r="B255" s="0" t="n">
        <f aca="false">SUMIFS(Data!$O$2:$O$9552,Data!$H$2:$H$9552,A255,Data!$V$2:$V$9552,1)</f>
        <v>89</v>
      </c>
      <c r="C255" s="0" t="n">
        <f aca="false">COUNTIFS(Data!$H$2:$H$9552,A255,Data!$V$2:$V$9552,1)</f>
        <v>1</v>
      </c>
      <c r="D255" s="0" t="n">
        <f aca="false">IF(C255&gt;0,B255+ROW()/1000000,0)</f>
        <v>89.000255</v>
      </c>
    </row>
    <row r="256" customFormat="false" ht="15" hidden="false" customHeight="false" outlineLevel="0" collapsed="false">
      <c r="A256" s="0" t="s">
        <v>2784</v>
      </c>
      <c r="B256" s="0" t="n">
        <f aca="false">SUMIFS(Data!$O$2:$O$9552,Data!$H$2:$H$9552,A256,Data!$V$2:$V$9552,1)</f>
        <v>2035</v>
      </c>
      <c r="C256" s="0" t="n">
        <f aca="false">COUNTIFS(Data!$H$2:$H$9552,A256,Data!$V$2:$V$9552,1)</f>
        <v>18</v>
      </c>
      <c r="D256" s="0" t="n">
        <f aca="false">IF(C256&gt;0,B256+ROW()/1000000,0)</f>
        <v>2035.000256</v>
      </c>
    </row>
    <row r="257" customFormat="false" ht="15" hidden="false" customHeight="false" outlineLevel="0" collapsed="false">
      <c r="A257" s="0" t="s">
        <v>6441</v>
      </c>
      <c r="B257" s="0" t="n">
        <f aca="false">SUMIFS(Data!$O$2:$O$9552,Data!$H$2:$H$9552,A257,Data!$V$2:$V$9552,1)</f>
        <v>1219</v>
      </c>
      <c r="C257" s="0" t="n">
        <f aca="false">COUNTIFS(Data!$H$2:$H$9552,A257,Data!$V$2:$V$9552,1)</f>
        <v>1</v>
      </c>
      <c r="D257" s="0" t="n">
        <f aca="false">IF(C257&gt;0,B257+ROW()/1000000,0)</f>
        <v>1219.000257</v>
      </c>
    </row>
    <row r="258" customFormat="false" ht="15" hidden="false" customHeight="false" outlineLevel="0" collapsed="false">
      <c r="A258" s="0" t="s">
        <v>17545</v>
      </c>
      <c r="B258" s="0" t="n">
        <f aca="false">SUMIFS(Data!$O$2:$O$9552,Data!$H$2:$H$9552,A258,Data!$V$2:$V$9552,1)</f>
        <v>18</v>
      </c>
      <c r="C258" s="0" t="n">
        <f aca="false">COUNTIFS(Data!$H$2:$H$9552,A258,Data!$V$2:$V$9552,1)</f>
        <v>1</v>
      </c>
      <c r="D258" s="0" t="n">
        <f aca="false">IF(C258&gt;0,B258+ROW()/1000000,0)</f>
        <v>18.000258</v>
      </c>
    </row>
    <row r="259" customFormat="false" ht="15" hidden="false" customHeight="false" outlineLevel="0" collapsed="false">
      <c r="A259" s="0" t="s">
        <v>5277</v>
      </c>
      <c r="B259" s="0" t="n">
        <f aca="false">SUMIFS(Data!$O$2:$O$9552,Data!$H$2:$H$9552,A259,Data!$V$2:$V$9552,1)</f>
        <v>1882</v>
      </c>
      <c r="C259" s="0" t="n">
        <f aca="false">COUNTIFS(Data!$H$2:$H$9552,A259,Data!$V$2:$V$9552,1)</f>
        <v>3</v>
      </c>
      <c r="D259" s="0" t="n">
        <f aca="false">IF(C259&gt;0,B259+ROW()/1000000,0)</f>
        <v>1882.000259</v>
      </c>
    </row>
    <row r="260" customFormat="false" ht="15" hidden="false" customHeight="false" outlineLevel="0" collapsed="false">
      <c r="A260" s="0" t="s">
        <v>4170</v>
      </c>
      <c r="B260" s="0" t="n">
        <f aca="false">SUMIFS(Data!$O$2:$O$9552,Data!$H$2:$H$9552,A260,Data!$V$2:$V$9552,1)</f>
        <v>1558</v>
      </c>
      <c r="C260" s="0" t="n">
        <f aca="false">COUNTIFS(Data!$H$2:$H$9552,A260,Data!$V$2:$V$9552,1)</f>
        <v>5</v>
      </c>
      <c r="D260" s="0" t="n">
        <f aca="false">IF(C260&gt;0,B260+ROW()/1000000,0)</f>
        <v>1558.00026</v>
      </c>
    </row>
    <row r="261" customFormat="false" ht="15" hidden="false" customHeight="false" outlineLevel="0" collapsed="false">
      <c r="A261" s="0" t="s">
        <v>5038</v>
      </c>
      <c r="B261" s="0" t="n">
        <f aca="false">SUMIFS(Data!$O$2:$O$9552,Data!$H$2:$H$9552,A261,Data!$V$2:$V$9552,1)</f>
        <v>1</v>
      </c>
      <c r="C261" s="0" t="n">
        <f aca="false">COUNTIFS(Data!$H$2:$H$9552,A261,Data!$V$2:$V$9552,1)</f>
        <v>1</v>
      </c>
      <c r="D261" s="0" t="n">
        <f aca="false">IF(C261&gt;0,B261+ROW()/1000000,0)</f>
        <v>1.000261</v>
      </c>
    </row>
    <row r="262" customFormat="false" ht="15" hidden="false" customHeight="false" outlineLevel="0" collapsed="false">
      <c r="A262" s="0" t="s">
        <v>159</v>
      </c>
      <c r="B262" s="0" t="n">
        <f aca="false">SUMIFS(Data!$O$2:$O$9552,Data!$H$2:$H$9552,A262,Data!$V$2:$V$9552,1)</f>
        <v>549</v>
      </c>
      <c r="C262" s="0" t="n">
        <f aca="false">COUNTIFS(Data!$H$2:$H$9552,A262,Data!$V$2:$V$9552,1)</f>
        <v>9</v>
      </c>
      <c r="D262" s="0" t="n">
        <f aca="false">IF(C262&gt;0,B262+ROW()/1000000,0)</f>
        <v>549.000262</v>
      </c>
    </row>
    <row r="263" customFormat="false" ht="15" hidden="false" customHeight="false" outlineLevel="0" collapsed="false">
      <c r="A263" s="0" t="s">
        <v>251</v>
      </c>
      <c r="B263" s="0" t="n">
        <f aca="false">SUMIFS(Data!$O$2:$O$9552,Data!$H$2:$H$9552,A263,Data!$V$2:$V$9552,1)</f>
        <v>123</v>
      </c>
      <c r="C263" s="0" t="n">
        <f aca="false">COUNTIFS(Data!$H$2:$H$9552,A263,Data!$V$2:$V$9552,1)</f>
        <v>4</v>
      </c>
      <c r="D263" s="0" t="n">
        <f aca="false">IF(C263&gt;0,B263+ROW()/1000000,0)</f>
        <v>123.000263</v>
      </c>
    </row>
    <row r="264" customFormat="false" ht="15" hidden="false" customHeight="false" outlineLevel="0" collapsed="false">
      <c r="A264" s="0" t="s">
        <v>374</v>
      </c>
      <c r="B264" s="0" t="n">
        <f aca="false">SUMIFS(Data!$O$2:$O$9552,Data!$H$2:$H$9552,A264,Data!$V$2:$V$9552,1)</f>
        <v>58</v>
      </c>
      <c r="C264" s="0" t="n">
        <f aca="false">COUNTIFS(Data!$H$2:$H$9552,A264,Data!$V$2:$V$9552,1)</f>
        <v>1</v>
      </c>
      <c r="D264" s="0" t="n">
        <f aca="false">IF(C264&gt;0,B264+ROW()/1000000,0)</f>
        <v>58.000264</v>
      </c>
    </row>
    <row r="265" customFormat="false" ht="15" hidden="false" customHeight="false" outlineLevel="0" collapsed="false">
      <c r="A265" s="0" t="s">
        <v>174</v>
      </c>
      <c r="B265" s="0" t="n">
        <f aca="false">SUMIFS(Data!$O$2:$O$9552,Data!$H$2:$H$9552,A265,Data!$V$2:$V$9552,1)</f>
        <v>2</v>
      </c>
      <c r="C265" s="0" t="n">
        <f aca="false">COUNTIFS(Data!$H$2:$H$9552,A265,Data!$V$2:$V$9552,1)</f>
        <v>1</v>
      </c>
      <c r="D265" s="0" t="n">
        <f aca="false">IF(C265&gt;0,B265+ROW()/1000000,0)</f>
        <v>2.000265</v>
      </c>
    </row>
    <row r="266" customFormat="false" ht="15" hidden="false" customHeight="false" outlineLevel="0" collapsed="false">
      <c r="A266" s="0" t="s">
        <v>325</v>
      </c>
      <c r="B266" s="0" t="n">
        <f aca="false">SUMIFS(Data!$O$2:$O$9552,Data!$H$2:$H$9552,A266,Data!$V$2:$V$9552,1)</f>
        <v>5</v>
      </c>
      <c r="C266" s="0" t="n">
        <f aca="false">COUNTIFS(Data!$H$2:$H$9552,A266,Data!$V$2:$V$9552,1)</f>
        <v>1</v>
      </c>
      <c r="D266" s="0" t="n">
        <f aca="false">IF(C266&gt;0,B266+ROW()/1000000,0)</f>
        <v>5.000266</v>
      </c>
    </row>
    <row r="267" customFormat="false" ht="15" hidden="false" customHeight="false" outlineLevel="0" collapsed="false">
      <c r="A267" s="0" t="s">
        <v>256</v>
      </c>
      <c r="B267" s="0" t="n">
        <f aca="false">SUMIFS(Data!$O$2:$O$9552,Data!$H$2:$H$9552,A267,Data!$V$2:$V$9552,1)</f>
        <v>21</v>
      </c>
      <c r="C267" s="0" t="n">
        <f aca="false">COUNTIFS(Data!$H$2:$H$9552,A267,Data!$V$2:$V$9552,1)</f>
        <v>1</v>
      </c>
      <c r="D267" s="0" t="n">
        <f aca="false">IF(C267&gt;0,B267+ROW()/1000000,0)</f>
        <v>21.000267</v>
      </c>
    </row>
    <row r="268" customFormat="false" ht="15" hidden="false" customHeight="false" outlineLevel="0" collapsed="false">
      <c r="A268" s="0" t="s">
        <v>353</v>
      </c>
      <c r="B268" s="0" t="n">
        <f aca="false">SUMIFS(Data!$O$2:$O$9552,Data!$H$2:$H$9552,A268,Data!$V$2:$V$9552,1)</f>
        <v>46</v>
      </c>
      <c r="C268" s="0" t="n">
        <f aca="false">COUNTIFS(Data!$H$2:$H$9552,A268,Data!$V$2:$V$9552,1)</f>
        <v>1</v>
      </c>
      <c r="D268" s="0" t="n">
        <f aca="false">IF(C268&gt;0,B268+ROW()/1000000,0)</f>
        <v>46.000268</v>
      </c>
    </row>
    <row r="269" customFormat="false" ht="15" hidden="false" customHeight="false" outlineLevel="0" collapsed="false">
      <c r="A269" s="0" t="s">
        <v>360</v>
      </c>
      <c r="B269" s="0" t="n">
        <f aca="false">SUMIFS(Data!$O$2:$O$9552,Data!$H$2:$H$9552,A269,Data!$V$2:$V$9552,1)</f>
        <v>2</v>
      </c>
      <c r="C269" s="0" t="n">
        <f aca="false">COUNTIFS(Data!$H$2:$H$9552,A269,Data!$V$2:$V$9552,1)</f>
        <v>1</v>
      </c>
      <c r="D269" s="0" t="n">
        <f aca="false">IF(C269&gt;0,B269+ROW()/1000000,0)</f>
        <v>2.000269</v>
      </c>
    </row>
    <row r="270" customFormat="false" ht="15" hidden="false" customHeight="false" outlineLevel="0" collapsed="false">
      <c r="A270" s="0" t="s">
        <v>369</v>
      </c>
      <c r="B270" s="0" t="n">
        <f aca="false">SUMIFS(Data!$O$2:$O$9552,Data!$H$2:$H$9552,A270,Data!$V$2:$V$9552,1)</f>
        <v>22</v>
      </c>
      <c r="C270" s="0" t="n">
        <f aca="false">COUNTIFS(Data!$H$2:$H$9552,A270,Data!$V$2:$V$9552,1)</f>
        <v>1</v>
      </c>
      <c r="D270" s="0" t="n">
        <f aca="false">IF(C270&gt;0,B270+ROW()/1000000,0)</f>
        <v>22.00027</v>
      </c>
    </row>
    <row r="271" customFormat="false" ht="15" hidden="false" customHeight="false" outlineLevel="0" collapsed="false">
      <c r="A271" s="0" t="s">
        <v>282</v>
      </c>
      <c r="B271" s="0" t="n">
        <f aca="false">SUMIFS(Data!$O$2:$O$9552,Data!$H$2:$H$9552,A271,Data!$V$2:$V$9552,1)</f>
        <v>8</v>
      </c>
      <c r="C271" s="0" t="n">
        <f aca="false">COUNTIFS(Data!$H$2:$H$9552,A271,Data!$V$2:$V$9552,1)</f>
        <v>1</v>
      </c>
      <c r="D271" s="0" t="n">
        <f aca="false">IF(C271&gt;0,B271+ROW()/1000000,0)</f>
        <v>8.000271</v>
      </c>
    </row>
    <row r="272" customFormat="false" ht="15" hidden="false" customHeight="false" outlineLevel="0" collapsed="false">
      <c r="A272" s="0" t="s">
        <v>1224</v>
      </c>
      <c r="B272" s="0" t="n">
        <f aca="false">SUMIFS(Data!$O$2:$O$9552,Data!$H$2:$H$9552,A272,Data!$V$2:$V$9552,1)</f>
        <v>2324</v>
      </c>
      <c r="C272" s="0" t="n">
        <f aca="false">COUNTIFS(Data!$H$2:$H$9552,A272,Data!$V$2:$V$9552,1)</f>
        <v>1</v>
      </c>
      <c r="D272" s="0" t="n">
        <f aca="false">IF(C272&gt;0,B272+ROW()/1000000,0)</f>
        <v>2324.000272</v>
      </c>
    </row>
    <row r="273" customFormat="false" ht="15" hidden="false" customHeight="false" outlineLevel="0" collapsed="false">
      <c r="A273" s="0" t="s">
        <v>613</v>
      </c>
      <c r="B273" s="0" t="n">
        <f aca="false">SUMIFS(Data!$O$2:$O$9552,Data!$H$2:$H$9552,A273,Data!$V$2:$V$9552,1)</f>
        <v>1655</v>
      </c>
      <c r="C273" s="0" t="n">
        <f aca="false">COUNTIFS(Data!$H$2:$H$9552,A273,Data!$V$2:$V$9552,1)</f>
        <v>4</v>
      </c>
      <c r="D273" s="0" t="n">
        <f aca="false">IF(C273&gt;0,B273+ROW()/1000000,0)</f>
        <v>1655.000273</v>
      </c>
    </row>
    <row r="274" customFormat="false" ht="15" hidden="false" customHeight="false" outlineLevel="0" collapsed="false">
      <c r="A274" s="0" t="s">
        <v>1174</v>
      </c>
      <c r="B274" s="0" t="n">
        <f aca="false">SUMIFS(Data!$O$2:$O$9552,Data!$H$2:$H$9552,A274,Data!$V$2:$V$9552,1)</f>
        <v>1160</v>
      </c>
      <c r="C274" s="0" t="n">
        <f aca="false">COUNTIFS(Data!$H$2:$H$9552,A274,Data!$V$2:$V$9552,1)</f>
        <v>3</v>
      </c>
      <c r="D274" s="0" t="n">
        <f aca="false">IF(C274&gt;0,B274+ROW()/1000000,0)</f>
        <v>1160.000274</v>
      </c>
    </row>
    <row r="275" customFormat="false" ht="15" hidden="false" customHeight="false" outlineLevel="0" collapsed="false">
      <c r="A275" s="0" t="s">
        <v>458</v>
      </c>
      <c r="B275" s="0" t="n">
        <f aca="false">SUMIFS(Data!$O$2:$O$9552,Data!$H$2:$H$9552,A275,Data!$V$2:$V$9552,1)</f>
        <v>289</v>
      </c>
      <c r="C275" s="0" t="n">
        <f aca="false">COUNTIFS(Data!$H$2:$H$9552,A275,Data!$V$2:$V$9552,1)</f>
        <v>1</v>
      </c>
      <c r="D275" s="0" t="n">
        <f aca="false">IF(C275&gt;0,B275+ROW()/1000000,0)</f>
        <v>289.000275</v>
      </c>
    </row>
    <row r="276" customFormat="false" ht="15" hidden="false" customHeight="false" outlineLevel="0" collapsed="false">
      <c r="A276" s="0" t="s">
        <v>1509</v>
      </c>
      <c r="B276" s="0" t="n">
        <f aca="false">SUMIFS(Data!$O$2:$O$9552,Data!$H$2:$H$9552,A276,Data!$V$2:$V$9552,1)</f>
        <v>802</v>
      </c>
      <c r="C276" s="0" t="n">
        <f aca="false">COUNTIFS(Data!$H$2:$H$9552,A276,Data!$V$2:$V$9552,1)</f>
        <v>1</v>
      </c>
      <c r="D276" s="0" t="n">
        <f aca="false">IF(C276&gt;0,B276+ROW()/1000000,0)</f>
        <v>802.000276</v>
      </c>
    </row>
    <row r="277" customFormat="false" ht="15" hidden="false" customHeight="false" outlineLevel="0" collapsed="false">
      <c r="A277" s="0" t="s">
        <v>1092</v>
      </c>
      <c r="B277" s="0" t="n">
        <f aca="false">SUMIFS(Data!$O$2:$O$9552,Data!$H$2:$H$9552,A277,Data!$V$2:$V$9552,1)</f>
        <v>115</v>
      </c>
      <c r="C277" s="0" t="n">
        <f aca="false">COUNTIFS(Data!$H$2:$H$9552,A277,Data!$V$2:$V$9552,1)</f>
        <v>2</v>
      </c>
      <c r="D277" s="0" t="n">
        <f aca="false">IF(C277&gt;0,B277+ROW()/1000000,0)</f>
        <v>115.000277</v>
      </c>
    </row>
    <row r="278" customFormat="false" ht="15" hidden="false" customHeight="false" outlineLevel="0" collapsed="false">
      <c r="A278" s="0" t="s">
        <v>1352</v>
      </c>
      <c r="B278" s="0" t="n">
        <f aca="false">SUMIFS(Data!$O$2:$O$9552,Data!$H$2:$H$9552,A278,Data!$V$2:$V$9552,1)</f>
        <v>351</v>
      </c>
      <c r="C278" s="0" t="n">
        <f aca="false">COUNTIFS(Data!$H$2:$H$9552,A278,Data!$V$2:$V$9552,1)</f>
        <v>1</v>
      </c>
      <c r="D278" s="0" t="n">
        <f aca="false">IF(C278&gt;0,B278+ROW()/1000000,0)</f>
        <v>351.000278</v>
      </c>
    </row>
    <row r="279" customFormat="false" ht="15" hidden="false" customHeight="false" outlineLevel="0" collapsed="false">
      <c r="A279" s="0" t="s">
        <v>662</v>
      </c>
      <c r="B279" s="0" t="n">
        <f aca="false">SUMIFS(Data!$O$2:$O$9552,Data!$H$2:$H$9552,A279,Data!$V$2:$V$9552,1)</f>
        <v>253</v>
      </c>
      <c r="C279" s="0" t="n">
        <f aca="false">COUNTIFS(Data!$H$2:$H$9552,A279,Data!$V$2:$V$9552,1)</f>
        <v>1</v>
      </c>
      <c r="D279" s="0" t="n">
        <f aca="false">IF(C279&gt;0,B279+ROW()/1000000,0)</f>
        <v>253.000279</v>
      </c>
    </row>
    <row r="280" customFormat="false" ht="15" hidden="false" customHeight="false" outlineLevel="0" collapsed="false">
      <c r="A280" s="0" t="s">
        <v>1512</v>
      </c>
      <c r="B280" s="0" t="n">
        <f aca="false">SUMIFS(Data!$O$2:$O$9552,Data!$H$2:$H$9552,A280,Data!$V$2:$V$9552,1)</f>
        <v>710</v>
      </c>
      <c r="C280" s="0" t="n">
        <f aca="false">COUNTIFS(Data!$H$2:$H$9552,A280,Data!$V$2:$V$9552,1)</f>
        <v>1</v>
      </c>
      <c r="D280" s="0" t="n">
        <f aca="false">IF(C280&gt;0,B280+ROW()/1000000,0)</f>
        <v>710.00028</v>
      </c>
    </row>
    <row r="281" customFormat="false" ht="15" hidden="false" customHeight="false" outlineLevel="0" collapsed="false">
      <c r="A281" s="0" t="s">
        <v>717</v>
      </c>
      <c r="B281" s="0" t="n">
        <f aca="false">SUMIFS(Data!$O$2:$O$9552,Data!$H$2:$H$9552,A281,Data!$V$2:$V$9552,1)</f>
        <v>123</v>
      </c>
      <c r="C281" s="0" t="n">
        <f aca="false">COUNTIFS(Data!$H$2:$H$9552,A281,Data!$V$2:$V$9552,1)</f>
        <v>1</v>
      </c>
      <c r="D281" s="0" t="n">
        <f aca="false">IF(C281&gt;0,B281+ROW()/1000000,0)</f>
        <v>123.000281</v>
      </c>
    </row>
    <row r="282" customFormat="false" ht="15" hidden="false" customHeight="false" outlineLevel="0" collapsed="false">
      <c r="A282" s="0" t="s">
        <v>519</v>
      </c>
      <c r="B282" s="0" t="n">
        <f aca="false">SUMIFS(Data!$O$2:$O$9552,Data!$H$2:$H$9552,A282,Data!$V$2:$V$9552,1)</f>
        <v>332</v>
      </c>
      <c r="C282" s="0" t="n">
        <f aca="false">COUNTIFS(Data!$H$2:$H$9552,A282,Data!$V$2:$V$9552,1)</f>
        <v>1</v>
      </c>
      <c r="D282" s="0" t="n">
        <f aca="false">IF(C282&gt;0,B282+ROW()/1000000,0)</f>
        <v>332.000282</v>
      </c>
    </row>
    <row r="283" customFormat="false" ht="15" hidden="false" customHeight="false" outlineLevel="0" collapsed="false">
      <c r="A283" s="0" t="s">
        <v>1726</v>
      </c>
      <c r="B283" s="0" t="n">
        <f aca="false">SUMIFS(Data!$O$2:$O$9552,Data!$H$2:$H$9552,A283,Data!$V$2:$V$9552,1)</f>
        <v>1203</v>
      </c>
      <c r="C283" s="0" t="n">
        <f aca="false">COUNTIFS(Data!$H$2:$H$9552,A283,Data!$V$2:$V$9552,1)</f>
        <v>1</v>
      </c>
      <c r="D283" s="0" t="n">
        <f aca="false">IF(C283&gt;0,B283+ROW()/1000000,0)</f>
        <v>1203.000283</v>
      </c>
    </row>
    <row r="284" customFormat="false" ht="15" hidden="false" customHeight="false" outlineLevel="0" collapsed="false">
      <c r="A284" s="0" t="s">
        <v>921</v>
      </c>
      <c r="B284" s="0" t="n">
        <f aca="false">SUMIFS(Data!$O$2:$O$9552,Data!$H$2:$H$9552,A284,Data!$V$2:$V$9552,1)</f>
        <v>214</v>
      </c>
      <c r="C284" s="0" t="n">
        <f aca="false">COUNTIFS(Data!$H$2:$H$9552,A284,Data!$V$2:$V$9552,1)</f>
        <v>1</v>
      </c>
      <c r="D284" s="0" t="n">
        <f aca="false">IF(C284&gt;0,B284+ROW()/1000000,0)</f>
        <v>214.000284</v>
      </c>
    </row>
    <row r="285" customFormat="false" ht="15" hidden="false" customHeight="false" outlineLevel="0" collapsed="false">
      <c r="A285" s="0" t="s">
        <v>1082</v>
      </c>
      <c r="B285" s="0" t="n">
        <f aca="false">SUMIFS(Data!$O$2:$O$9552,Data!$H$2:$H$9552,A285,Data!$V$2:$V$9552,1)</f>
        <v>40</v>
      </c>
      <c r="C285" s="0" t="n">
        <f aca="false">COUNTIFS(Data!$H$2:$H$9552,A285,Data!$V$2:$V$9552,1)</f>
        <v>1</v>
      </c>
      <c r="D285" s="0" t="n">
        <f aca="false">IF(C285&gt;0,B285+ROW()/1000000,0)</f>
        <v>40.000285</v>
      </c>
    </row>
    <row r="286" customFormat="false" ht="15" hidden="false" customHeight="false" outlineLevel="0" collapsed="false">
      <c r="A286" s="0" t="s">
        <v>976</v>
      </c>
      <c r="B286" s="0" t="n">
        <f aca="false">SUMIFS(Data!$O$2:$O$9552,Data!$H$2:$H$9552,A286,Data!$V$2:$V$9552,1)</f>
        <v>119</v>
      </c>
      <c r="C286" s="0" t="n">
        <f aca="false">COUNTIFS(Data!$H$2:$H$9552,A286,Data!$V$2:$V$9552,1)</f>
        <v>1</v>
      </c>
      <c r="D286" s="0" t="n">
        <f aca="false">IF(C286&gt;0,B286+ROW()/1000000,0)</f>
        <v>119.000286</v>
      </c>
    </row>
    <row r="287" customFormat="false" ht="15" hidden="false" customHeight="false" outlineLevel="0" collapsed="false">
      <c r="A287" s="0" t="s">
        <v>461</v>
      </c>
      <c r="B287" s="0" t="n">
        <f aca="false">SUMIFS(Data!$O$2:$O$9552,Data!$H$2:$H$9552,A287,Data!$V$2:$V$9552,1)</f>
        <v>1437</v>
      </c>
      <c r="C287" s="0" t="n">
        <f aca="false">COUNTIFS(Data!$H$2:$H$9552,A287,Data!$V$2:$V$9552,1)</f>
        <v>2</v>
      </c>
      <c r="D287" s="0" t="n">
        <f aca="false">IF(C287&gt;0,B287+ROW()/1000000,0)</f>
        <v>1437.000287</v>
      </c>
    </row>
    <row r="288" customFormat="false" ht="15" hidden="false" customHeight="false" outlineLevel="0" collapsed="false">
      <c r="A288" s="0" t="s">
        <v>1700</v>
      </c>
      <c r="B288" s="0" t="n">
        <f aca="false">SUMIFS(Data!$O$2:$O$9552,Data!$H$2:$H$9552,A288,Data!$V$2:$V$9552,1)</f>
        <v>1007</v>
      </c>
      <c r="C288" s="0" t="n">
        <f aca="false">COUNTIFS(Data!$H$2:$H$9552,A288,Data!$V$2:$V$9552,1)</f>
        <v>1</v>
      </c>
      <c r="D288" s="0" t="n">
        <f aca="false">IF(C288&gt;0,B288+ROW()/1000000,0)</f>
        <v>1007.000288</v>
      </c>
    </row>
    <row r="289" customFormat="false" ht="15" hidden="false" customHeight="false" outlineLevel="0" collapsed="false">
      <c r="A289" s="0" t="s">
        <v>1504</v>
      </c>
      <c r="B289" s="0" t="n">
        <f aca="false">SUMIFS(Data!$O$2:$O$9552,Data!$H$2:$H$9552,A289,Data!$V$2:$V$9552,1)</f>
        <v>680</v>
      </c>
      <c r="C289" s="0" t="n">
        <f aca="false">COUNTIFS(Data!$H$2:$H$9552,A289,Data!$V$2:$V$9552,1)</f>
        <v>1</v>
      </c>
      <c r="D289" s="0" t="n">
        <f aca="false">IF(C289&gt;0,B289+ROW()/1000000,0)</f>
        <v>680.000289</v>
      </c>
    </row>
    <row r="290" customFormat="false" ht="15" hidden="false" customHeight="false" outlineLevel="0" collapsed="false">
      <c r="A290" s="0" t="s">
        <v>19876</v>
      </c>
      <c r="B290" s="0" t="n">
        <f aca="false">SUMIFS(Data!$O$2:$O$9552,Data!$H$2:$H$9552,A290,Data!$V$2:$V$9552,1)</f>
        <v>813</v>
      </c>
      <c r="C290" s="0" t="n">
        <f aca="false">COUNTIFS(Data!$H$2:$H$9552,A290,Data!$V$2:$V$9552,1)</f>
        <v>3</v>
      </c>
      <c r="D290" s="0" t="n">
        <f aca="false">IF(C290&gt;0,B290+ROW()/1000000,0)</f>
        <v>813.00029</v>
      </c>
    </row>
    <row r="291" customFormat="false" ht="15" hidden="false" customHeight="false" outlineLevel="0" collapsed="false">
      <c r="A291" s="0" t="s">
        <v>1689</v>
      </c>
      <c r="B291" s="0" t="n">
        <f aca="false">SUMIFS(Data!$O$2:$O$9552,Data!$H$2:$H$9552,A291,Data!$V$2:$V$9552,1)</f>
        <v>1020</v>
      </c>
      <c r="C291" s="0" t="n">
        <f aca="false">COUNTIFS(Data!$H$2:$H$9552,A291,Data!$V$2:$V$9552,1)</f>
        <v>1</v>
      </c>
      <c r="D291" s="0" t="n">
        <f aca="false">IF(C291&gt;0,B291+ROW()/1000000,0)</f>
        <v>1020.000291</v>
      </c>
    </row>
    <row r="292" customFormat="false" ht="15" hidden="false" customHeight="false" outlineLevel="0" collapsed="false">
      <c r="A292" s="0" t="s">
        <v>20074</v>
      </c>
      <c r="B292" s="0" t="n">
        <f aca="false">SUMIFS(Data!$O$2:$O$9552,Data!$H$2:$H$9552,A292,Data!$V$2:$V$9552,1)</f>
        <v>82</v>
      </c>
      <c r="C292" s="0" t="n">
        <f aca="false">COUNTIFS(Data!$H$2:$H$9552,A292,Data!$V$2:$V$9552,1)</f>
        <v>1</v>
      </c>
      <c r="D292" s="0" t="n">
        <f aca="false">IF(C292&gt;0,B292+ROW()/1000000,0)</f>
        <v>82.000292</v>
      </c>
    </row>
    <row r="293" customFormat="false" ht="15" hidden="false" customHeight="false" outlineLevel="0" collapsed="false">
      <c r="A293" s="0" t="s">
        <v>19862</v>
      </c>
      <c r="B293" s="0" t="n">
        <f aca="false">SUMIFS(Data!$O$2:$O$9552,Data!$H$2:$H$9552,A293,Data!$V$2:$V$9552,1)</f>
        <v>38</v>
      </c>
      <c r="C293" s="0" t="n">
        <f aca="false">COUNTIFS(Data!$H$2:$H$9552,A293,Data!$V$2:$V$9552,1)</f>
        <v>1</v>
      </c>
      <c r="D293" s="0" t="n">
        <f aca="false">IF(C293&gt;0,B293+ROW()/1000000,0)</f>
        <v>38.000293</v>
      </c>
    </row>
    <row r="294" customFormat="false" ht="15" hidden="false" customHeight="false" outlineLevel="0" collapsed="false">
      <c r="A294" s="0" t="s">
        <v>9163</v>
      </c>
      <c r="B294" s="0" t="n">
        <f aca="false">SUMIFS(Data!$O$2:$O$9552,Data!$H$2:$H$9552,A294,Data!$V$2:$V$9552,1)</f>
        <v>244</v>
      </c>
      <c r="C294" s="0" t="n">
        <f aca="false">COUNTIFS(Data!$H$2:$H$9552,A294,Data!$V$2:$V$9552,1)</f>
        <v>1</v>
      </c>
      <c r="D294" s="0" t="n">
        <f aca="false">IF(C294&gt;0,B294+ROW()/1000000,0)</f>
        <v>244.000294</v>
      </c>
    </row>
    <row r="295" customFormat="false" ht="15" hidden="false" customHeight="false" outlineLevel="0" collapsed="false">
      <c r="A295" s="0" t="s">
        <v>20002</v>
      </c>
      <c r="B295" s="0" t="n">
        <f aca="false">SUMIFS(Data!$O$2:$O$9552,Data!$H$2:$H$9552,A295,Data!$V$2:$V$9552,1)</f>
        <v>246</v>
      </c>
      <c r="C295" s="0" t="n">
        <f aca="false">COUNTIFS(Data!$H$2:$H$9552,A295,Data!$V$2:$V$9552,1)</f>
        <v>2</v>
      </c>
      <c r="D295" s="0" t="n">
        <f aca="false">IF(C295&gt;0,B295+ROW()/1000000,0)</f>
        <v>246.000295</v>
      </c>
    </row>
    <row r="296" customFormat="false" ht="15" hidden="false" customHeight="false" outlineLevel="0" collapsed="false">
      <c r="A296" s="0" t="s">
        <v>19921</v>
      </c>
      <c r="B296" s="0" t="n">
        <f aca="false">SUMIFS(Data!$O$2:$O$9552,Data!$H$2:$H$9552,A296,Data!$V$2:$V$9552,1)</f>
        <v>275</v>
      </c>
      <c r="C296" s="0" t="n">
        <f aca="false">COUNTIFS(Data!$H$2:$H$9552,A296,Data!$V$2:$V$9552,1)</f>
        <v>1</v>
      </c>
      <c r="D296" s="0" t="n">
        <f aca="false">IF(C296&gt;0,B296+ROW()/1000000,0)</f>
        <v>275.000296</v>
      </c>
    </row>
    <row r="297" customFormat="false" ht="15" hidden="false" customHeight="false" outlineLevel="0" collapsed="false">
      <c r="A297" s="0" t="s">
        <v>19951</v>
      </c>
      <c r="B297" s="0" t="n">
        <f aca="false">SUMIFS(Data!$O$2:$O$9552,Data!$H$2:$H$9552,A297,Data!$V$2:$V$9552,1)</f>
        <v>200</v>
      </c>
      <c r="C297" s="0" t="n">
        <f aca="false">COUNTIFS(Data!$H$2:$H$9552,A297,Data!$V$2:$V$9552,1)</f>
        <v>1</v>
      </c>
      <c r="D297" s="0" t="n">
        <f aca="false">IF(C297&gt;0,B297+ROW()/1000000,0)</f>
        <v>200.000297</v>
      </c>
    </row>
    <row r="298" customFormat="false" ht="15" hidden="false" customHeight="false" outlineLevel="0" collapsed="false">
      <c r="A298" s="0" t="s">
        <v>19837</v>
      </c>
      <c r="B298" s="0" t="n">
        <f aca="false">SUMIFS(Data!$O$2:$O$9552,Data!$H$2:$H$9552,A298,Data!$V$2:$V$9552,1)</f>
        <v>133</v>
      </c>
      <c r="C298" s="0" t="n">
        <f aca="false">COUNTIFS(Data!$H$2:$H$9552,A298,Data!$V$2:$V$9552,1)</f>
        <v>1</v>
      </c>
      <c r="D298" s="0" t="n">
        <f aca="false">IF(C298&gt;0,B298+ROW()/1000000,0)</f>
        <v>133.000298</v>
      </c>
    </row>
    <row r="299" customFormat="false" ht="15" hidden="false" customHeight="false" outlineLevel="0" collapsed="false">
      <c r="A299" s="0" t="s">
        <v>246</v>
      </c>
      <c r="B299" s="0" t="n">
        <f aca="false">SUMIFS(Data!$O$2:$O$9552,Data!$H$2:$H$9552,A299,Data!$V$2:$V$9552,1)</f>
        <v>2737</v>
      </c>
      <c r="C299" s="0" t="n">
        <f aca="false">COUNTIFS(Data!$H$2:$H$9552,A299,Data!$V$2:$V$9552,1)</f>
        <v>6</v>
      </c>
      <c r="D299" s="0" t="n">
        <f aca="false">IF(C299&gt;0,B299+ROW()/1000000,0)</f>
        <v>2737.000299</v>
      </c>
    </row>
    <row r="300" customFormat="false" ht="15" hidden="false" customHeight="false" outlineLevel="0" collapsed="false">
      <c r="A300" s="0" t="s">
        <v>19844</v>
      </c>
      <c r="B300" s="0" t="n">
        <f aca="false">SUMIFS(Data!$O$2:$O$9552,Data!$H$2:$H$9552,A300,Data!$V$2:$V$9552,1)</f>
        <v>388</v>
      </c>
      <c r="C300" s="0" t="n">
        <f aca="false">COUNTIFS(Data!$H$2:$H$9552,A300,Data!$V$2:$V$9552,1)</f>
        <v>3</v>
      </c>
      <c r="D300" s="0" t="n">
        <f aca="false">IF(C300&gt;0,B300+ROW()/1000000,0)</f>
        <v>388.0003</v>
      </c>
    </row>
    <row r="301" customFormat="false" ht="15" hidden="false" customHeight="false" outlineLevel="0" collapsed="false">
      <c r="A301" s="0" t="s">
        <v>20321</v>
      </c>
      <c r="B301" s="0" t="n">
        <f aca="false">SUMIFS(Data!$O$2:$O$9552,Data!$H$2:$H$9552,A301,Data!$V$2:$V$9552,1)</f>
        <v>57</v>
      </c>
      <c r="C301" s="0" t="n">
        <f aca="false">COUNTIFS(Data!$H$2:$H$9552,A301,Data!$V$2:$V$9552,1)</f>
        <v>1</v>
      </c>
      <c r="D301" s="0" t="n">
        <f aca="false">IF(C301&gt;0,B301+ROW()/1000000,0)</f>
        <v>57.000301</v>
      </c>
    </row>
    <row r="302" customFormat="false" ht="15" hidden="false" customHeight="false" outlineLevel="0" collapsed="false">
      <c r="A302" s="0" t="s">
        <v>4237</v>
      </c>
      <c r="B302" s="0" t="n">
        <f aca="false">SUMIFS(Data!$O$2:$O$9552,Data!$H$2:$H$9552,A302,Data!$V$2:$V$9552,1)</f>
        <v>1118</v>
      </c>
      <c r="C302" s="0" t="n">
        <f aca="false">COUNTIFS(Data!$H$2:$H$9552,A302,Data!$V$2:$V$9552,1)</f>
        <v>6</v>
      </c>
      <c r="D302" s="0" t="n">
        <f aca="false">IF(C302&gt;0,B302+ROW()/1000000,0)</f>
        <v>1118.000302</v>
      </c>
    </row>
    <row r="303" customFormat="false" ht="15" hidden="false" customHeight="false" outlineLevel="0" collapsed="false">
      <c r="A303" s="0" t="s">
        <v>9124</v>
      </c>
      <c r="B303" s="0" t="n">
        <f aca="false">SUMIFS(Data!$O$2:$O$9552,Data!$H$2:$H$9552,A303,Data!$V$2:$V$9552,1)</f>
        <v>162</v>
      </c>
      <c r="C303" s="0" t="n">
        <f aca="false">COUNTIFS(Data!$H$2:$H$9552,A303,Data!$V$2:$V$9552,1)</f>
        <v>1</v>
      </c>
      <c r="D303" s="0" t="n">
        <f aca="false">IF(C303&gt;0,B303+ROW()/1000000,0)</f>
        <v>162.000303</v>
      </c>
    </row>
    <row r="304" customFormat="false" ht="15" hidden="false" customHeight="false" outlineLevel="0" collapsed="false">
      <c r="A304" s="0" t="s">
        <v>20257</v>
      </c>
      <c r="B304" s="0" t="n">
        <f aca="false">SUMIFS(Data!$O$2:$O$9552,Data!$H$2:$H$9552,A304,Data!$V$2:$V$9552,1)</f>
        <v>298</v>
      </c>
      <c r="C304" s="0" t="n">
        <f aca="false">COUNTIFS(Data!$H$2:$H$9552,A304,Data!$V$2:$V$9552,1)</f>
        <v>1</v>
      </c>
      <c r="D304" s="0" t="n">
        <f aca="false">IF(C304&gt;0,B304+ROW()/1000000,0)</f>
        <v>298.000304</v>
      </c>
    </row>
    <row r="305" customFormat="false" ht="15" hidden="false" customHeight="false" outlineLevel="0" collapsed="false">
      <c r="A305" s="0" t="s">
        <v>497</v>
      </c>
      <c r="B305" s="0" t="n">
        <f aca="false">SUMIFS(Data!$O$2:$O$9552,Data!$H$2:$H$9552,A305,Data!$V$2:$V$9552,1)</f>
        <v>1138</v>
      </c>
      <c r="C305" s="0" t="n">
        <f aca="false">COUNTIFS(Data!$H$2:$H$9552,A305,Data!$V$2:$V$9552,1)</f>
        <v>2</v>
      </c>
      <c r="D305" s="0" t="n">
        <f aca="false">IF(C305&gt;0,B305+ROW()/1000000,0)</f>
        <v>1138.000305</v>
      </c>
    </row>
    <row r="306" customFormat="false" ht="15" hidden="false" customHeight="false" outlineLevel="0" collapsed="false">
      <c r="A306" s="0" t="s">
        <v>709</v>
      </c>
      <c r="B306" s="0" t="n">
        <f aca="false">SUMIFS(Data!$O$2:$O$9552,Data!$H$2:$H$9552,A306,Data!$V$2:$V$9552,1)</f>
        <v>149</v>
      </c>
      <c r="C306" s="0" t="n">
        <f aca="false">COUNTIFS(Data!$H$2:$H$9552,A306,Data!$V$2:$V$9552,1)</f>
        <v>1</v>
      </c>
      <c r="D306" s="0" t="n">
        <f aca="false">IF(C306&gt;0,B306+ROW()/1000000,0)</f>
        <v>149.000306</v>
      </c>
    </row>
    <row r="307" customFormat="false" ht="15" hidden="false" customHeight="false" outlineLevel="0" collapsed="false">
      <c r="A307" s="0" t="s">
        <v>1298</v>
      </c>
      <c r="B307" s="0" t="n">
        <f aca="false">SUMIFS(Data!$O$2:$O$9552,Data!$H$2:$H$9552,A307,Data!$V$2:$V$9552,1)</f>
        <v>2238</v>
      </c>
      <c r="C307" s="0" t="n">
        <f aca="false">COUNTIFS(Data!$H$2:$H$9552,A307,Data!$V$2:$V$9552,1)</f>
        <v>1</v>
      </c>
      <c r="D307" s="0" t="n">
        <f aca="false">IF(C307&gt;0,B307+ROW()/1000000,0)</f>
        <v>2238.000307</v>
      </c>
    </row>
    <row r="308" customFormat="false" ht="15" hidden="false" customHeight="false" outlineLevel="0" collapsed="false">
      <c r="A308" s="0" t="s">
        <v>1776</v>
      </c>
      <c r="B308" s="0" t="n">
        <f aca="false">SUMIFS(Data!$O$2:$O$9552,Data!$H$2:$H$9552,A308,Data!$V$2:$V$9552,1)</f>
        <v>281</v>
      </c>
      <c r="C308" s="0" t="n">
        <f aca="false">COUNTIFS(Data!$H$2:$H$9552,A308,Data!$V$2:$V$9552,1)</f>
        <v>1</v>
      </c>
      <c r="D308" s="0" t="n">
        <f aca="false">IF(C308&gt;0,B308+ROW()/1000000,0)</f>
        <v>281.000308</v>
      </c>
    </row>
    <row r="309" customFormat="false" ht="15" hidden="false" customHeight="false" outlineLevel="0" collapsed="false">
      <c r="A309" s="0" t="s">
        <v>1087</v>
      </c>
      <c r="B309" s="0" t="n">
        <f aca="false">SUMIFS(Data!$O$2:$O$9552,Data!$H$2:$H$9552,A309,Data!$V$2:$V$9552,1)</f>
        <v>100</v>
      </c>
      <c r="C309" s="0" t="n">
        <f aca="false">COUNTIFS(Data!$H$2:$H$9552,A309,Data!$V$2:$V$9552,1)</f>
        <v>1</v>
      </c>
      <c r="D309" s="0" t="n">
        <f aca="false">IF(C309&gt;0,B309+ROW()/1000000,0)</f>
        <v>100.000309</v>
      </c>
    </row>
    <row r="310" customFormat="false" ht="15" hidden="false" customHeight="false" outlineLevel="0" collapsed="false">
      <c r="A310" s="0" t="s">
        <v>2922</v>
      </c>
      <c r="B310" s="0" t="n">
        <f aca="false">SUMIFS(Data!$O$2:$O$9552,Data!$H$2:$H$9552,A310,Data!$V$2:$V$9552,1)</f>
        <v>101</v>
      </c>
      <c r="C310" s="0" t="n">
        <f aca="false">COUNTIFS(Data!$H$2:$H$9552,A310,Data!$V$2:$V$9552,1)</f>
        <v>1</v>
      </c>
      <c r="D310" s="0" t="n">
        <f aca="false">IF(C310&gt;0,B310+ROW()/1000000,0)</f>
        <v>101.00031</v>
      </c>
    </row>
    <row r="311" customFormat="false" ht="15" hidden="false" customHeight="false" outlineLevel="0" collapsed="false">
      <c r="A311" s="0" t="s">
        <v>1127</v>
      </c>
      <c r="B311" s="0" t="n">
        <f aca="false">SUMIFS(Data!$O$2:$O$9552,Data!$H$2:$H$9552,A311,Data!$V$2:$V$9552,1)</f>
        <v>289</v>
      </c>
      <c r="C311" s="0" t="n">
        <f aca="false">COUNTIFS(Data!$H$2:$H$9552,A311,Data!$V$2:$V$9552,1)</f>
        <v>1</v>
      </c>
      <c r="D311" s="0" t="n">
        <f aca="false">IF(C311&gt;0,B311+ROW()/1000000,0)</f>
        <v>289.000311</v>
      </c>
    </row>
    <row r="312" customFormat="false" ht="15" hidden="false" customHeight="false" outlineLevel="0" collapsed="false">
      <c r="A312" s="0" t="s">
        <v>2997</v>
      </c>
      <c r="B312" s="0" t="n">
        <f aca="false">SUMIFS(Data!$O$2:$O$9552,Data!$H$2:$H$9552,A312,Data!$V$2:$V$9552,1)</f>
        <v>5974</v>
      </c>
      <c r="C312" s="0" t="n">
        <f aca="false">COUNTIFS(Data!$H$2:$H$9552,A312,Data!$V$2:$V$9552,1)</f>
        <v>22</v>
      </c>
      <c r="D312" s="0" t="n">
        <f aca="false">IF(C312&gt;0,B312+ROW()/1000000,0)</f>
        <v>5974.000312</v>
      </c>
    </row>
    <row r="313" customFormat="false" ht="15" hidden="false" customHeight="false" outlineLevel="0" collapsed="false">
      <c r="A313" s="0" t="s">
        <v>1097</v>
      </c>
      <c r="B313" s="0" t="n">
        <f aca="false">SUMIFS(Data!$O$2:$O$9552,Data!$H$2:$H$9552,A313,Data!$V$2:$V$9552,1)</f>
        <v>41</v>
      </c>
      <c r="C313" s="0" t="n">
        <f aca="false">COUNTIFS(Data!$H$2:$H$9552,A313,Data!$V$2:$V$9552,1)</f>
        <v>1</v>
      </c>
      <c r="D313" s="0" t="n">
        <f aca="false">IF(C313&gt;0,B313+ROW()/1000000,0)</f>
        <v>41.000313</v>
      </c>
    </row>
    <row r="314" customFormat="false" ht="15" hidden="false" customHeight="false" outlineLevel="0" collapsed="false">
      <c r="A314" s="0" t="s">
        <v>907</v>
      </c>
      <c r="B314" s="0" t="n">
        <f aca="false">SUMIFS(Data!$O$2:$O$9552,Data!$H$2:$H$9552,A314,Data!$V$2:$V$9552,1)</f>
        <v>943</v>
      </c>
      <c r="C314" s="0" t="n">
        <f aca="false">COUNTIFS(Data!$H$2:$H$9552,A314,Data!$V$2:$V$9552,1)</f>
        <v>1</v>
      </c>
      <c r="D314" s="0" t="n">
        <f aca="false">IF(C314&gt;0,B314+ROW()/1000000,0)</f>
        <v>943.000314</v>
      </c>
    </row>
    <row r="315" customFormat="false" ht="15" hidden="false" customHeight="false" outlineLevel="0" collapsed="false">
      <c r="A315" s="0" t="s">
        <v>1358</v>
      </c>
      <c r="B315" s="0" t="n">
        <f aca="false">SUMIFS(Data!$O$2:$O$9552,Data!$H$2:$H$9552,A315,Data!$V$2:$V$9552,1)</f>
        <v>8150</v>
      </c>
      <c r="C315" s="0" t="n">
        <f aca="false">COUNTIFS(Data!$H$2:$H$9552,A315,Data!$V$2:$V$9552,1)</f>
        <v>43</v>
      </c>
      <c r="D315" s="0" t="n">
        <f aca="false">IF(C315&gt;0,B315+ROW()/1000000,0)</f>
        <v>8150.000315</v>
      </c>
    </row>
    <row r="316" customFormat="false" ht="15" hidden="false" customHeight="false" outlineLevel="0" collapsed="false">
      <c r="A316" s="0" t="s">
        <v>4163</v>
      </c>
      <c r="B316" s="0" t="n">
        <f aca="false">SUMIFS(Data!$O$2:$O$9552,Data!$H$2:$H$9552,A316,Data!$V$2:$V$9552,1)</f>
        <v>338</v>
      </c>
      <c r="C316" s="0" t="n">
        <f aca="false">COUNTIFS(Data!$H$2:$H$9552,A316,Data!$V$2:$V$9552,1)</f>
        <v>3</v>
      </c>
      <c r="D316" s="0" t="n">
        <f aca="false">IF(C316&gt;0,B316+ROW()/1000000,0)</f>
        <v>338.000316</v>
      </c>
    </row>
    <row r="317" customFormat="false" ht="15" hidden="false" customHeight="false" outlineLevel="0" collapsed="false">
      <c r="A317" s="0" t="s">
        <v>11431</v>
      </c>
      <c r="B317" s="0" t="n">
        <f aca="false">SUMIFS(Data!$O$2:$O$9552,Data!$H$2:$H$9552,A317,Data!$V$2:$V$9552,1)</f>
        <v>41</v>
      </c>
      <c r="C317" s="0" t="n">
        <f aca="false">COUNTIFS(Data!$H$2:$H$9552,A317,Data!$V$2:$V$9552,1)</f>
        <v>1</v>
      </c>
      <c r="D317" s="0" t="n">
        <f aca="false">IF(C317&gt;0,B317+ROW()/1000000,0)</f>
        <v>41.000317</v>
      </c>
    </row>
    <row r="318" customFormat="false" ht="15" hidden="false" customHeight="false" outlineLevel="0" collapsed="false">
      <c r="A318" s="0" t="s">
        <v>2715</v>
      </c>
      <c r="B318" s="0" t="n">
        <f aca="false">SUMIFS(Data!$O$2:$O$9552,Data!$H$2:$H$9552,A318,Data!$V$2:$V$9552,1)</f>
        <v>265</v>
      </c>
      <c r="C318" s="0" t="n">
        <f aca="false">COUNTIFS(Data!$H$2:$H$9552,A318,Data!$V$2:$V$9552,1)</f>
        <v>1</v>
      </c>
      <c r="D318" s="0" t="n">
        <f aca="false">IF(C318&gt;0,B318+ROW()/1000000,0)</f>
        <v>265.000318</v>
      </c>
    </row>
    <row r="319" customFormat="false" ht="15" hidden="false" customHeight="false" outlineLevel="0" collapsed="false">
      <c r="A319" s="0" t="s">
        <v>20229</v>
      </c>
      <c r="B319" s="0" t="n">
        <f aca="false">SUMIFS(Data!$O$2:$O$9552,Data!$H$2:$H$9552,A319,Data!$V$2:$V$9552,1)</f>
        <v>131</v>
      </c>
      <c r="C319" s="0" t="n">
        <f aca="false">COUNTIFS(Data!$H$2:$H$9552,A319,Data!$V$2:$V$9552,1)</f>
        <v>1</v>
      </c>
      <c r="D319" s="0" t="n">
        <f aca="false">IF(C319&gt;0,B319+ROW()/1000000,0)</f>
        <v>131.000319</v>
      </c>
    </row>
    <row r="320" customFormat="false" ht="15" hidden="false" customHeight="false" outlineLevel="0" collapsed="false">
      <c r="A320" s="0" t="s">
        <v>20283</v>
      </c>
      <c r="B320" s="0" t="n">
        <f aca="false">SUMIFS(Data!$O$2:$O$9552,Data!$H$2:$H$9552,A320,Data!$V$2:$V$9552,1)</f>
        <v>861</v>
      </c>
      <c r="C320" s="0" t="n">
        <f aca="false">COUNTIFS(Data!$H$2:$H$9552,A320,Data!$V$2:$V$9552,1)</f>
        <v>1</v>
      </c>
      <c r="D320" s="0" t="n">
        <f aca="false">IF(C320&gt;0,B320+ROW()/1000000,0)</f>
        <v>861.00032</v>
      </c>
    </row>
    <row r="321" customFormat="false" ht="15" hidden="false" customHeight="false" outlineLevel="0" collapsed="false">
      <c r="A321" s="0" t="s">
        <v>1067</v>
      </c>
      <c r="B321" s="0" t="n">
        <f aca="false">SUMIFS(Data!$O$2:$O$9552,Data!$H$2:$H$9552,A321,Data!$V$2:$V$9552,1)</f>
        <v>108</v>
      </c>
      <c r="C321" s="0" t="n">
        <f aca="false">COUNTIFS(Data!$H$2:$H$9552,A321,Data!$V$2:$V$9552,1)</f>
        <v>1</v>
      </c>
      <c r="D321" s="0" t="n">
        <f aca="false">IF(C321&gt;0,B321+ROW()/1000000,0)</f>
        <v>108.000321</v>
      </c>
    </row>
    <row r="322" customFormat="false" ht="15" hidden="false" customHeight="false" outlineLevel="0" collapsed="false">
      <c r="A322" s="0" t="s">
        <v>1870</v>
      </c>
      <c r="B322" s="0" t="n">
        <f aca="false">SUMIFS(Data!$O$2:$O$9552,Data!$H$2:$H$9552,A322,Data!$V$2:$V$9552,1)</f>
        <v>156</v>
      </c>
      <c r="C322" s="0" t="n">
        <f aca="false">COUNTIFS(Data!$H$2:$H$9552,A322,Data!$V$2:$V$9552,1)</f>
        <v>1</v>
      </c>
      <c r="D322" s="0" t="n">
        <f aca="false">IF(C322&gt;0,B322+ROW()/1000000,0)</f>
        <v>156.000322</v>
      </c>
    </row>
    <row r="323" customFormat="false" ht="15" hidden="false" customHeight="false" outlineLevel="0" collapsed="false">
      <c r="A323" s="0" t="s">
        <v>19930</v>
      </c>
      <c r="B323" s="0" t="n">
        <f aca="false">SUMIFS(Data!$O$2:$O$9552,Data!$H$2:$H$9552,A323,Data!$V$2:$V$9552,1)</f>
        <v>36</v>
      </c>
      <c r="C323" s="0" t="n">
        <f aca="false">COUNTIFS(Data!$H$2:$H$9552,A323,Data!$V$2:$V$9552,1)</f>
        <v>1</v>
      </c>
      <c r="D323" s="0" t="n">
        <f aca="false">IF(C323&gt;0,B323+ROW()/1000000,0)</f>
        <v>36.000323</v>
      </c>
    </row>
    <row r="324" customFormat="false" ht="15" hidden="false" customHeight="false" outlineLevel="0" collapsed="false">
      <c r="A324" s="0" t="s">
        <v>20611</v>
      </c>
      <c r="B324" s="0" t="n">
        <f aca="false">SUMIFS(Data!$O$2:$O$9552,Data!$H$2:$H$9552,A324,Data!$V$2:$V$9552,1)</f>
        <v>870</v>
      </c>
      <c r="C324" s="0" t="n">
        <f aca="false">COUNTIFS(Data!$H$2:$H$9552,A324,Data!$V$2:$V$9552,1)</f>
        <v>1</v>
      </c>
      <c r="D324" s="0" t="n">
        <f aca="false">IF(C324&gt;0,B324+ROW()/1000000,0)</f>
        <v>870.000324</v>
      </c>
    </row>
    <row r="325" customFormat="false" ht="15" hidden="false" customHeight="false" outlineLevel="0" collapsed="false">
      <c r="A325" s="0" t="s">
        <v>7890</v>
      </c>
      <c r="B325" s="0" t="n">
        <f aca="false">SUMIFS(Data!$O$2:$O$9552,Data!$H$2:$H$9552,A325,Data!$V$2:$V$9552,1)</f>
        <v>548</v>
      </c>
      <c r="C325" s="0" t="n">
        <f aca="false">COUNTIFS(Data!$H$2:$H$9552,A325,Data!$V$2:$V$9552,1)</f>
        <v>1</v>
      </c>
      <c r="D325" s="0" t="n">
        <f aca="false">IF(C325&gt;0,B325+ROW()/1000000,0)</f>
        <v>548.000325</v>
      </c>
    </row>
    <row r="326" customFormat="false" ht="15" hidden="false" customHeight="false" outlineLevel="0" collapsed="false">
      <c r="A326" s="0" t="s">
        <v>827</v>
      </c>
      <c r="B326" s="0" t="n">
        <f aca="false">SUMIFS(Data!$O$2:$O$9552,Data!$H$2:$H$9552,A326,Data!$V$2:$V$9552,1)</f>
        <v>136</v>
      </c>
      <c r="C326" s="0" t="n">
        <f aca="false">COUNTIFS(Data!$H$2:$H$9552,A326,Data!$V$2:$V$9552,1)</f>
        <v>1</v>
      </c>
      <c r="D326" s="0" t="n">
        <f aca="false">IF(C326&gt;0,B326+ROW()/1000000,0)</f>
        <v>136.000326</v>
      </c>
    </row>
    <row r="327" customFormat="false" ht="15" hidden="false" customHeight="false" outlineLevel="0" collapsed="false">
      <c r="A327" s="0" t="s">
        <v>19582</v>
      </c>
      <c r="B327" s="0" t="n">
        <f aca="false">SUMIFS(Data!$O$2:$O$9552,Data!$H$2:$H$9552,A327,Data!$V$2:$V$9552,1)</f>
        <v>172</v>
      </c>
      <c r="C327" s="0" t="n">
        <f aca="false">COUNTIFS(Data!$H$2:$H$9552,A327,Data!$V$2:$V$9552,1)</f>
        <v>1</v>
      </c>
      <c r="D327" s="0" t="n">
        <f aca="false">IF(C327&gt;0,B327+ROW()/1000000,0)</f>
        <v>172.000327</v>
      </c>
    </row>
    <row r="328" customFormat="false" ht="15" hidden="false" customHeight="false" outlineLevel="0" collapsed="false">
      <c r="A328" s="0" t="s">
        <v>12677</v>
      </c>
      <c r="B328" s="0" t="n">
        <f aca="false">SUMIFS(Data!$O$2:$O$9552,Data!$H$2:$H$9552,A328,Data!$V$2:$V$9552,1)</f>
        <v>0</v>
      </c>
      <c r="C328" s="0" t="n">
        <f aca="false">COUNTIFS(Data!$H$2:$H$9552,A328,Data!$V$2:$V$9552,1)</f>
        <v>1</v>
      </c>
      <c r="D328" s="0" t="n">
        <f aca="false">IF(C328&gt;0,B328+ROW()/1000000,0)</f>
        <v>0.000328</v>
      </c>
    </row>
    <row r="329" customFormat="false" ht="15" hidden="false" customHeight="false" outlineLevel="0" collapsed="false">
      <c r="A329" s="0" t="s">
        <v>1384</v>
      </c>
      <c r="B329" s="0" t="n">
        <f aca="false">SUMIFS(Data!$O$2:$O$9552,Data!$H$2:$H$9552,A329,Data!$V$2:$V$9552,1)</f>
        <v>137</v>
      </c>
      <c r="C329" s="0" t="n">
        <f aca="false">COUNTIFS(Data!$H$2:$H$9552,A329,Data!$V$2:$V$9552,1)</f>
        <v>2</v>
      </c>
      <c r="D329" s="0" t="n">
        <f aca="false">IF(C329&gt;0,B329+ROW()/1000000,0)</f>
        <v>137.000329</v>
      </c>
    </row>
    <row r="330" customFormat="false" ht="15" hidden="false" customHeight="false" outlineLevel="0" collapsed="false">
      <c r="A330" s="0" t="s">
        <v>1337</v>
      </c>
      <c r="B330" s="0" t="n">
        <f aca="false">SUMIFS(Data!$O$2:$O$9552,Data!$H$2:$H$9552,A330,Data!$V$2:$V$9552,1)</f>
        <v>1408</v>
      </c>
      <c r="C330" s="0" t="n">
        <f aca="false">COUNTIFS(Data!$H$2:$H$9552,A330,Data!$V$2:$V$9552,1)</f>
        <v>1</v>
      </c>
      <c r="D330" s="0" t="n">
        <f aca="false">IF(C330&gt;0,B330+ROW()/1000000,0)</f>
        <v>1408.00033</v>
      </c>
    </row>
    <row r="331" customFormat="false" ht="15" hidden="false" customHeight="false" outlineLevel="0" collapsed="false">
      <c r="A331" s="0" t="s">
        <v>552</v>
      </c>
      <c r="B331" s="0" t="n">
        <f aca="false">SUMIFS(Data!$O$2:$O$9552,Data!$H$2:$H$9552,A331,Data!$V$2:$V$9552,1)</f>
        <v>326</v>
      </c>
      <c r="C331" s="0" t="n">
        <f aca="false">COUNTIFS(Data!$H$2:$H$9552,A331,Data!$V$2:$V$9552,1)</f>
        <v>1</v>
      </c>
      <c r="D331" s="0" t="n">
        <f aca="false">IF(C331&gt;0,B331+ROW()/1000000,0)</f>
        <v>326.000331</v>
      </c>
    </row>
    <row r="332" customFormat="false" ht="15" hidden="false" customHeight="false" outlineLevel="0" collapsed="false">
      <c r="A332" s="0" t="s">
        <v>1626</v>
      </c>
      <c r="B332" s="0" t="n">
        <f aca="false">SUMIFS(Data!$O$2:$O$9552,Data!$H$2:$H$9552,A332,Data!$V$2:$V$9552,1)</f>
        <v>332</v>
      </c>
      <c r="C332" s="0" t="n">
        <f aca="false">COUNTIFS(Data!$H$2:$H$9552,A332,Data!$V$2:$V$9552,1)</f>
        <v>3</v>
      </c>
      <c r="D332" s="0" t="n">
        <f aca="false">IF(C332&gt;0,B332+ROW()/1000000,0)</f>
        <v>332.000332</v>
      </c>
    </row>
    <row r="333" customFormat="false" ht="15" hidden="false" customHeight="false" outlineLevel="0" collapsed="false">
      <c r="A333" s="0" t="s">
        <v>20302</v>
      </c>
      <c r="B333" s="0" t="n">
        <f aca="false">SUMIFS(Data!$O$2:$O$9552,Data!$H$2:$H$9552,A333,Data!$V$2:$V$9552,1)</f>
        <v>84</v>
      </c>
      <c r="C333" s="0" t="n">
        <f aca="false">COUNTIFS(Data!$H$2:$H$9552,A333,Data!$V$2:$V$9552,1)</f>
        <v>1</v>
      </c>
      <c r="D333" s="0" t="n">
        <f aca="false">IF(C333&gt;0,B333+ROW()/1000000,0)</f>
        <v>84.000333</v>
      </c>
    </row>
    <row r="334" customFormat="false" ht="15" hidden="false" customHeight="false" outlineLevel="0" collapsed="false">
      <c r="A334" s="0" t="s">
        <v>4397</v>
      </c>
      <c r="B334" s="0" t="n">
        <f aca="false">SUMIFS(Data!$O$2:$O$9552,Data!$H$2:$H$9552,A334,Data!$V$2:$V$9552,1)</f>
        <v>875</v>
      </c>
      <c r="C334" s="0" t="n">
        <f aca="false">COUNTIFS(Data!$H$2:$H$9552,A334,Data!$V$2:$V$9552,1)</f>
        <v>3</v>
      </c>
      <c r="D334" s="0" t="n">
        <f aca="false">IF(C334&gt;0,B334+ROW()/1000000,0)</f>
        <v>875.000334</v>
      </c>
    </row>
    <row r="335" customFormat="false" ht="15" hidden="false" customHeight="false" outlineLevel="0" collapsed="false">
      <c r="A335" s="0" t="s">
        <v>3986</v>
      </c>
      <c r="B335" s="0" t="n">
        <f aca="false">SUMIFS(Data!$O$2:$O$9552,Data!$H$2:$H$9552,A335,Data!$V$2:$V$9552,1)</f>
        <v>65</v>
      </c>
      <c r="C335" s="0" t="n">
        <f aca="false">COUNTIFS(Data!$H$2:$H$9552,A335,Data!$V$2:$V$9552,1)</f>
        <v>1</v>
      </c>
      <c r="D335" s="0" t="n">
        <f aca="false">IF(C335&gt;0,B335+ROW()/1000000,0)</f>
        <v>65.000335</v>
      </c>
    </row>
    <row r="336" customFormat="false" ht="15" hidden="false" customHeight="false" outlineLevel="0" collapsed="false">
      <c r="A336" s="0" t="s">
        <v>153</v>
      </c>
      <c r="B336" s="0" t="n">
        <f aca="false">SUMIFS(Data!$O$2:$O$9552,Data!$H$2:$H$9552,A336,Data!$V$2:$V$9552,1)</f>
        <v>30657</v>
      </c>
      <c r="C336" s="0" t="n">
        <f aca="false">COUNTIFS(Data!$H$2:$H$9552,A336,Data!$V$2:$V$9552,1)</f>
        <v>299</v>
      </c>
      <c r="D336" s="0" t="n">
        <f aca="false">IF(C336&gt;0,B336+ROW()/1000000,0)</f>
        <v>30657.000336</v>
      </c>
    </row>
    <row r="337" customFormat="false" ht="15" hidden="false" customHeight="false" outlineLevel="0" collapsed="false">
      <c r="A337" s="0" t="s">
        <v>19708</v>
      </c>
      <c r="B337" s="0" t="n">
        <f aca="false">SUMIFS(Data!$O$2:$O$9552,Data!$H$2:$H$9552,A337,Data!$V$2:$V$9552,1)</f>
        <v>696</v>
      </c>
      <c r="C337" s="0" t="n">
        <f aca="false">COUNTIFS(Data!$H$2:$H$9552,A337,Data!$V$2:$V$9552,1)</f>
        <v>1</v>
      </c>
      <c r="D337" s="0" t="n">
        <f aca="false">IF(C337&gt;0,B337+ROW()/1000000,0)</f>
        <v>696.000337</v>
      </c>
    </row>
    <row r="338" customFormat="false" ht="15" hidden="false" customHeight="false" outlineLevel="0" collapsed="false">
      <c r="A338" s="0" t="s">
        <v>2271</v>
      </c>
      <c r="B338" s="0" t="n">
        <f aca="false">SUMIFS(Data!$O$2:$O$9552,Data!$H$2:$H$9552,A338,Data!$V$2:$V$9552,1)</f>
        <v>166</v>
      </c>
      <c r="C338" s="0" t="n">
        <f aca="false">COUNTIFS(Data!$H$2:$H$9552,A338,Data!$V$2:$V$9552,1)</f>
        <v>1</v>
      </c>
      <c r="D338" s="0" t="n">
        <f aca="false">IF(C338&gt;0,B338+ROW()/1000000,0)</f>
        <v>166.000338</v>
      </c>
    </row>
    <row r="339" customFormat="false" ht="15" hidden="false" customHeight="false" outlineLevel="0" collapsed="false">
      <c r="A339" s="0" t="s">
        <v>15018</v>
      </c>
      <c r="B339" s="0" t="n">
        <f aca="false">SUMIFS(Data!$O$2:$O$9552,Data!$H$2:$H$9552,A339,Data!$V$2:$V$9552,1)</f>
        <v>31</v>
      </c>
      <c r="C339" s="0" t="n">
        <f aca="false">COUNTIFS(Data!$H$2:$H$9552,A339,Data!$V$2:$V$9552,1)</f>
        <v>1</v>
      </c>
      <c r="D339" s="0" t="n">
        <f aca="false">IF(C339&gt;0,B339+ROW()/1000000,0)</f>
        <v>31.000339</v>
      </c>
    </row>
    <row r="340" customFormat="false" ht="15" hidden="false" customHeight="false" outlineLevel="0" collapsed="false">
      <c r="A340" s="0" t="s">
        <v>4577</v>
      </c>
      <c r="B340" s="0" t="n">
        <f aca="false">SUMIFS(Data!$O$2:$O$9552,Data!$H$2:$H$9552,A340,Data!$V$2:$V$9552,1)</f>
        <v>18</v>
      </c>
      <c r="C340" s="0" t="n">
        <f aca="false">COUNTIFS(Data!$H$2:$H$9552,A340,Data!$V$2:$V$9552,1)</f>
        <v>1</v>
      </c>
      <c r="D340" s="0" t="n">
        <f aca="false">IF(C340&gt;0,B340+ROW()/1000000,0)</f>
        <v>18.00034</v>
      </c>
    </row>
    <row r="341" customFormat="false" ht="15" hidden="false" customHeight="false" outlineLevel="0" collapsed="false">
      <c r="A341" s="0" t="s">
        <v>12058</v>
      </c>
      <c r="B341" s="0" t="n">
        <f aca="false">SUMIFS(Data!$O$2:$O$9552,Data!$H$2:$H$9552,A341,Data!$V$2:$V$9552,1)</f>
        <v>244</v>
      </c>
      <c r="C341" s="0" t="n">
        <f aca="false">COUNTIFS(Data!$H$2:$H$9552,A341,Data!$V$2:$V$9552,1)</f>
        <v>1</v>
      </c>
      <c r="D341" s="0" t="n">
        <f aca="false">IF(C341&gt;0,B341+ROW()/1000000,0)</f>
        <v>244.000341</v>
      </c>
    </row>
    <row r="342" customFormat="false" ht="15" hidden="false" customHeight="false" outlineLevel="0" collapsed="false">
      <c r="A342" s="0" t="s">
        <v>6037</v>
      </c>
      <c r="B342" s="0" t="n">
        <f aca="false">SUMIFS(Data!$O$2:$O$9552,Data!$H$2:$H$9552,A342,Data!$V$2:$V$9552,1)</f>
        <v>377</v>
      </c>
      <c r="C342" s="0" t="n">
        <f aca="false">COUNTIFS(Data!$H$2:$H$9552,A342,Data!$V$2:$V$9552,1)</f>
        <v>1</v>
      </c>
      <c r="D342" s="0" t="n">
        <f aca="false">IF(C342&gt;0,B342+ROW()/1000000,0)</f>
        <v>377.000342</v>
      </c>
    </row>
    <row r="343" customFormat="false" ht="15" hidden="false" customHeight="false" outlineLevel="0" collapsed="false">
      <c r="A343" s="0" t="s">
        <v>115</v>
      </c>
      <c r="B343" s="0" t="n">
        <f aca="false">SUMIFS(Data!$O$2:$O$9552,Data!$H$2:$H$9552,A343,Data!$V$2:$V$9552,1)</f>
        <v>29</v>
      </c>
      <c r="C343" s="0" t="n">
        <f aca="false">COUNTIFS(Data!$H$2:$H$9552,A343,Data!$V$2:$V$9552,1)</f>
        <v>1</v>
      </c>
      <c r="D343" s="0" t="n">
        <f aca="false">IF(C343&gt;0,B343+ROW()/1000000,0)</f>
        <v>29.000343</v>
      </c>
    </row>
    <row r="344" customFormat="false" ht="15" hidden="false" customHeight="false" outlineLevel="0" collapsed="false">
      <c r="A344" s="0" t="s">
        <v>16651</v>
      </c>
      <c r="B344" s="0" t="n">
        <f aca="false">SUMIFS(Data!$O$2:$O$9552,Data!$H$2:$H$9552,A344,Data!$V$2:$V$9552,1)</f>
        <v>185</v>
      </c>
      <c r="C344" s="0" t="n">
        <f aca="false">COUNTIFS(Data!$H$2:$H$9552,A344,Data!$V$2:$V$9552,1)</f>
        <v>1</v>
      </c>
      <c r="D344" s="0" t="n">
        <f aca="false">IF(C344&gt;0,B344+ROW()/1000000,0)</f>
        <v>185.000344</v>
      </c>
    </row>
    <row r="345" customFormat="false" ht="15" hidden="false" customHeight="false" outlineLevel="0" collapsed="false">
      <c r="A345" s="0" t="s">
        <v>3147</v>
      </c>
      <c r="B345" s="0" t="n">
        <f aca="false">SUMIFS(Data!$O$2:$O$9552,Data!$H$2:$H$9552,A345,Data!$V$2:$V$9552,1)</f>
        <v>134</v>
      </c>
      <c r="C345" s="0" t="n">
        <f aca="false">COUNTIFS(Data!$H$2:$H$9552,A345,Data!$V$2:$V$9552,1)</f>
        <v>1</v>
      </c>
      <c r="D345" s="0" t="n">
        <f aca="false">IF(C345&gt;0,B345+ROW()/1000000,0)</f>
        <v>134.000345</v>
      </c>
    </row>
    <row r="346" customFormat="false" ht="15" hidden="false" customHeight="false" outlineLevel="0" collapsed="false">
      <c r="A346" s="0" t="s">
        <v>16215</v>
      </c>
      <c r="B346" s="0" t="n">
        <f aca="false">SUMIFS(Data!$O$2:$O$9552,Data!$H$2:$H$9552,A346,Data!$V$2:$V$9552,1)</f>
        <v>5</v>
      </c>
      <c r="C346" s="0" t="n">
        <f aca="false">COUNTIFS(Data!$H$2:$H$9552,A346,Data!$V$2:$V$9552,1)</f>
        <v>1</v>
      </c>
      <c r="D346" s="0" t="n">
        <f aca="false">IF(C346&gt;0,B346+ROW()/1000000,0)</f>
        <v>5.000346</v>
      </c>
    </row>
    <row r="347" customFormat="false" ht="15" hidden="false" customHeight="false" outlineLevel="0" collapsed="false">
      <c r="A347" s="0" t="s">
        <v>14787</v>
      </c>
      <c r="B347" s="0" t="n">
        <f aca="false">SUMIFS(Data!$O$2:$O$9552,Data!$H$2:$H$9552,A347,Data!$V$2:$V$9552,1)</f>
        <v>91</v>
      </c>
      <c r="C347" s="0" t="n">
        <f aca="false">COUNTIFS(Data!$H$2:$H$9552,A347,Data!$V$2:$V$9552,1)</f>
        <v>1</v>
      </c>
      <c r="D347" s="0" t="n">
        <f aca="false">IF(C347&gt;0,B347+ROW()/1000000,0)</f>
        <v>91.000347</v>
      </c>
    </row>
    <row r="348" customFormat="false" ht="15" hidden="false" customHeight="false" outlineLevel="0" collapsed="false">
      <c r="A348" s="0" t="s">
        <v>1007</v>
      </c>
      <c r="B348" s="0" t="n">
        <f aca="false">SUMIFS(Data!$O$2:$O$9552,Data!$H$2:$H$9552,A348,Data!$V$2:$V$9552,1)</f>
        <v>29</v>
      </c>
      <c r="C348" s="0" t="n">
        <f aca="false">COUNTIFS(Data!$H$2:$H$9552,A348,Data!$V$2:$V$9552,1)</f>
        <v>1</v>
      </c>
      <c r="D348" s="0" t="n">
        <f aca="false">IF(C348&gt;0,B348+ROW()/1000000,0)</f>
        <v>29.000348</v>
      </c>
    </row>
    <row r="349" customFormat="false" ht="15" hidden="false" customHeight="false" outlineLevel="0" collapsed="false">
      <c r="A349" s="0" t="s">
        <v>2712</v>
      </c>
      <c r="B349" s="0" t="n">
        <f aca="false">SUMIFS(Data!$O$2:$O$9552,Data!$H$2:$H$9552,A349,Data!$V$2:$V$9552,1)</f>
        <v>2238</v>
      </c>
      <c r="C349" s="0" t="n">
        <f aca="false">COUNTIFS(Data!$H$2:$H$9552,A349,Data!$V$2:$V$9552,1)</f>
        <v>16</v>
      </c>
      <c r="D349" s="0" t="n">
        <f aca="false">IF(C349&gt;0,B349+ROW()/1000000,0)</f>
        <v>2238.000349</v>
      </c>
    </row>
    <row r="350" customFormat="false" ht="15" hidden="false" customHeight="false" outlineLevel="0" collapsed="false">
      <c r="A350" s="0" t="s">
        <v>135</v>
      </c>
      <c r="B350" s="0" t="n">
        <f aca="false">SUMIFS(Data!$O$2:$O$9552,Data!$H$2:$H$9552,A350,Data!$V$2:$V$9552,1)</f>
        <v>392</v>
      </c>
      <c r="C350" s="0" t="n">
        <f aca="false">COUNTIFS(Data!$H$2:$H$9552,A350,Data!$V$2:$V$9552,1)</f>
        <v>1</v>
      </c>
      <c r="D350" s="0" t="n">
        <f aca="false">IF(C350&gt;0,B350+ROW()/1000000,0)</f>
        <v>392.00035</v>
      </c>
    </row>
    <row r="351" customFormat="false" ht="15" hidden="false" customHeight="false" outlineLevel="0" collapsed="false">
      <c r="A351" s="0" t="s">
        <v>2112</v>
      </c>
      <c r="B351" s="0" t="n">
        <f aca="false">SUMIFS(Data!$O$2:$O$9552,Data!$H$2:$H$9552,A351,Data!$V$2:$V$9552,1)</f>
        <v>1248</v>
      </c>
      <c r="C351" s="0" t="n">
        <f aca="false">COUNTIFS(Data!$H$2:$H$9552,A351,Data!$V$2:$V$9552,1)</f>
        <v>6</v>
      </c>
      <c r="D351" s="0" t="n">
        <f aca="false">IF(C351&gt;0,B351+ROW()/1000000,0)</f>
        <v>1248.000351</v>
      </c>
    </row>
    <row r="352" customFormat="false" ht="15" hidden="false" customHeight="false" outlineLevel="0" collapsed="false">
      <c r="A352" s="0" t="s">
        <v>2356</v>
      </c>
      <c r="B352" s="0" t="n">
        <f aca="false">SUMIFS(Data!$O$2:$O$9552,Data!$H$2:$H$9552,A352,Data!$V$2:$V$9552,1)</f>
        <v>26</v>
      </c>
      <c r="C352" s="0" t="n">
        <f aca="false">COUNTIFS(Data!$H$2:$H$9552,A352,Data!$V$2:$V$9552,1)</f>
        <v>2</v>
      </c>
      <c r="D352" s="0" t="n">
        <f aca="false">IF(C352&gt;0,B352+ROW()/1000000,0)</f>
        <v>26.000352</v>
      </c>
    </row>
    <row r="353" customFormat="false" ht="15" hidden="false" customHeight="false" outlineLevel="0" collapsed="false">
      <c r="A353" s="0" t="s">
        <v>15699</v>
      </c>
      <c r="B353" s="0" t="n">
        <f aca="false">SUMIFS(Data!$O$2:$O$9552,Data!$H$2:$H$9552,A353,Data!$V$2:$V$9552,1)</f>
        <v>251</v>
      </c>
      <c r="C353" s="0" t="n">
        <f aca="false">COUNTIFS(Data!$H$2:$H$9552,A353,Data!$V$2:$V$9552,1)</f>
        <v>1</v>
      </c>
      <c r="D353" s="0" t="n">
        <f aca="false">IF(C353&gt;0,B353+ROW()/1000000,0)</f>
        <v>251.000353</v>
      </c>
    </row>
    <row r="354" customFormat="false" ht="15" hidden="false" customHeight="false" outlineLevel="0" collapsed="false">
      <c r="A354" s="0" t="s">
        <v>12061</v>
      </c>
      <c r="B354" s="0" t="n">
        <f aca="false">SUMIFS(Data!$O$2:$O$9552,Data!$H$2:$H$9552,A354,Data!$V$2:$V$9552,1)</f>
        <v>84</v>
      </c>
      <c r="C354" s="0" t="n">
        <f aca="false">COUNTIFS(Data!$H$2:$H$9552,A354,Data!$V$2:$V$9552,1)</f>
        <v>1</v>
      </c>
      <c r="D354" s="0" t="n">
        <f aca="false">IF(C354&gt;0,B354+ROW()/1000000,0)</f>
        <v>84.000354</v>
      </c>
    </row>
    <row r="355" customFormat="false" ht="15" hidden="false" customHeight="false" outlineLevel="0" collapsed="false">
      <c r="A355" s="0" t="s">
        <v>20213</v>
      </c>
      <c r="B355" s="0" t="n">
        <f aca="false">SUMIFS(Data!$O$2:$O$9552,Data!$H$2:$H$9552,A355,Data!$V$2:$V$9552,1)</f>
        <v>185</v>
      </c>
      <c r="C355" s="0" t="n">
        <f aca="false">COUNTIFS(Data!$H$2:$H$9552,A355,Data!$V$2:$V$9552,1)</f>
        <v>1</v>
      </c>
      <c r="D355" s="0" t="n">
        <f aca="false">IF(C355&gt;0,B355+ROW()/1000000,0)</f>
        <v>185.000355</v>
      </c>
    </row>
    <row r="356" customFormat="false" ht="15" hidden="false" customHeight="false" outlineLevel="0" collapsed="false">
      <c r="A356" s="0" t="s">
        <v>3788</v>
      </c>
      <c r="B356" s="0" t="n">
        <f aca="false">SUMIFS(Data!$O$2:$O$9552,Data!$H$2:$H$9552,A356,Data!$V$2:$V$9552,1)</f>
        <v>231</v>
      </c>
      <c r="C356" s="0" t="n">
        <f aca="false">COUNTIFS(Data!$H$2:$H$9552,A356,Data!$V$2:$V$9552,1)</f>
        <v>1</v>
      </c>
      <c r="D356" s="0" t="n">
        <f aca="false">IF(C356&gt;0,B356+ROW()/1000000,0)</f>
        <v>231.000356</v>
      </c>
    </row>
    <row r="357" customFormat="false" ht="15" hidden="false" customHeight="false" outlineLevel="0" collapsed="false">
      <c r="A357" s="0" t="s">
        <v>3671</v>
      </c>
      <c r="B357" s="0" t="n">
        <f aca="false">SUMIFS(Data!$O$2:$O$9552,Data!$H$2:$H$9552,A357,Data!$V$2:$V$9552,1)</f>
        <v>108</v>
      </c>
      <c r="C357" s="0" t="n">
        <f aca="false">COUNTIFS(Data!$H$2:$H$9552,A357,Data!$V$2:$V$9552,1)</f>
        <v>3</v>
      </c>
      <c r="D357" s="0" t="n">
        <f aca="false">IF(C357&gt;0,B357+ROW()/1000000,0)</f>
        <v>108.000357</v>
      </c>
    </row>
    <row r="358" customFormat="false" ht="15" hidden="false" customHeight="false" outlineLevel="0" collapsed="false">
      <c r="A358" s="0" t="s">
        <v>2248</v>
      </c>
      <c r="B358" s="0" t="n">
        <f aca="false">SUMIFS(Data!$O$2:$O$9552,Data!$H$2:$H$9552,A358,Data!$V$2:$V$9552,1)</f>
        <v>404</v>
      </c>
      <c r="C358" s="0" t="n">
        <f aca="false">COUNTIFS(Data!$H$2:$H$9552,A358,Data!$V$2:$V$9552,1)</f>
        <v>1</v>
      </c>
      <c r="D358" s="0" t="n">
        <f aca="false">IF(C358&gt;0,B358+ROW()/1000000,0)</f>
        <v>404.000358</v>
      </c>
    </row>
    <row r="359" customFormat="false" ht="15" hidden="false" customHeight="false" outlineLevel="0" collapsed="false">
      <c r="A359" s="0" t="s">
        <v>19832</v>
      </c>
      <c r="B359" s="0" t="n">
        <f aca="false">SUMIFS(Data!$O$2:$O$9552,Data!$H$2:$H$9552,A359,Data!$V$2:$V$9552,1)</f>
        <v>13</v>
      </c>
      <c r="C359" s="0" t="n">
        <f aca="false">COUNTIFS(Data!$H$2:$H$9552,A359,Data!$V$2:$V$9552,1)</f>
        <v>1</v>
      </c>
      <c r="D359" s="0" t="n">
        <f aca="false">IF(C359&gt;0,B359+ROW()/1000000,0)</f>
        <v>13.000359</v>
      </c>
    </row>
    <row r="360" customFormat="false" ht="15" hidden="false" customHeight="false" outlineLevel="0" collapsed="false">
      <c r="A360" s="0" t="s">
        <v>2032</v>
      </c>
      <c r="B360" s="0" t="n">
        <f aca="false">SUMIFS(Data!$O$2:$O$9552,Data!$H$2:$H$9552,A360,Data!$V$2:$V$9552,1)</f>
        <v>705</v>
      </c>
      <c r="C360" s="0" t="n">
        <f aca="false">COUNTIFS(Data!$H$2:$H$9552,A360,Data!$V$2:$V$9552,1)</f>
        <v>2</v>
      </c>
      <c r="D360" s="0" t="n">
        <f aca="false">IF(C360&gt;0,B360+ROW()/1000000,0)</f>
        <v>705.00036</v>
      </c>
    </row>
    <row r="361" customFormat="false" ht="15" hidden="false" customHeight="false" outlineLevel="0" collapsed="false">
      <c r="A361" s="0" t="s">
        <v>20309</v>
      </c>
      <c r="B361" s="0" t="n">
        <f aca="false">SUMIFS(Data!$O$2:$O$9552,Data!$H$2:$H$9552,A361,Data!$V$2:$V$9552,1)</f>
        <v>150</v>
      </c>
      <c r="C361" s="0" t="n">
        <f aca="false">COUNTIFS(Data!$H$2:$H$9552,A361,Data!$V$2:$V$9552,1)</f>
        <v>1</v>
      </c>
      <c r="D361" s="0" t="n">
        <f aca="false">IF(C361&gt;0,B361+ROW()/1000000,0)</f>
        <v>150.000361</v>
      </c>
    </row>
    <row r="362" customFormat="false" ht="15" hidden="false" customHeight="false" outlineLevel="0" collapsed="false">
      <c r="A362" s="0" t="s">
        <v>2613</v>
      </c>
      <c r="B362" s="0" t="n">
        <f aca="false">SUMIFS(Data!$O$2:$O$9552,Data!$H$2:$H$9552,A362,Data!$V$2:$V$9552,1)</f>
        <v>145</v>
      </c>
      <c r="C362" s="0" t="n">
        <f aca="false">COUNTIFS(Data!$H$2:$H$9552,A362,Data!$V$2:$V$9552,1)</f>
        <v>1</v>
      </c>
      <c r="D362" s="0" t="n">
        <f aca="false">IF(C362&gt;0,B362+ROW()/1000000,0)</f>
        <v>145.000362</v>
      </c>
    </row>
    <row r="363" customFormat="false" ht="15" hidden="false" customHeight="false" outlineLevel="0" collapsed="false">
      <c r="A363" s="0" t="s">
        <v>2917</v>
      </c>
      <c r="B363" s="0" t="n">
        <f aca="false">SUMIFS(Data!$O$2:$O$9552,Data!$H$2:$H$9552,A363,Data!$V$2:$V$9552,1)</f>
        <v>228</v>
      </c>
      <c r="C363" s="0" t="n">
        <f aca="false">COUNTIFS(Data!$H$2:$H$9552,A363,Data!$V$2:$V$9552,1)</f>
        <v>6</v>
      </c>
      <c r="D363" s="0" t="n">
        <f aca="false">IF(C363&gt;0,B363+ROW()/1000000,0)</f>
        <v>228.000363</v>
      </c>
    </row>
    <row r="364" customFormat="false" ht="15" hidden="false" customHeight="false" outlineLevel="0" collapsed="false">
      <c r="A364" s="0" t="s">
        <v>6474</v>
      </c>
      <c r="B364" s="0" t="n">
        <f aca="false">SUMIFS(Data!$O$2:$O$9552,Data!$H$2:$H$9552,A364,Data!$V$2:$V$9552,1)</f>
        <v>1126</v>
      </c>
      <c r="C364" s="0" t="n">
        <f aca="false">COUNTIFS(Data!$H$2:$H$9552,A364,Data!$V$2:$V$9552,1)</f>
        <v>1</v>
      </c>
      <c r="D364" s="0" t="n">
        <f aca="false">IF(C364&gt;0,B364+ROW()/1000000,0)</f>
        <v>1126.000364</v>
      </c>
    </row>
    <row r="365" customFormat="false" ht="15" hidden="false" customHeight="false" outlineLevel="0" collapsed="false">
      <c r="A365" s="0" t="s">
        <v>10686</v>
      </c>
      <c r="B365" s="0" t="n">
        <f aca="false">SUMIFS(Data!$O$2:$O$9552,Data!$H$2:$H$9552,A365,Data!$V$2:$V$9552,1)</f>
        <v>28</v>
      </c>
      <c r="C365" s="0" t="n">
        <f aca="false">COUNTIFS(Data!$H$2:$H$9552,A365,Data!$V$2:$V$9552,1)</f>
        <v>1</v>
      </c>
      <c r="D365" s="0" t="n">
        <f aca="false">IF(C365&gt;0,B365+ROW()/1000000,0)</f>
        <v>28.000365</v>
      </c>
    </row>
    <row r="366" customFormat="false" ht="15" hidden="false" customHeight="false" outlineLevel="0" collapsed="false">
      <c r="A366" s="0" t="s">
        <v>2938</v>
      </c>
      <c r="B366" s="0" t="n">
        <f aca="false">SUMIFS(Data!$O$2:$O$9552,Data!$H$2:$H$9552,A366,Data!$V$2:$V$9552,1)</f>
        <v>116</v>
      </c>
      <c r="C366" s="0" t="n">
        <f aca="false">COUNTIFS(Data!$H$2:$H$9552,A366,Data!$V$2:$V$9552,1)</f>
        <v>3</v>
      </c>
      <c r="D366" s="0" t="n">
        <f aca="false">IF(C366&gt;0,B366+ROW()/1000000,0)</f>
        <v>116.000366</v>
      </c>
    </row>
    <row r="367" customFormat="false" ht="15" hidden="false" customHeight="false" outlineLevel="0" collapsed="false">
      <c r="A367" s="0" t="s">
        <v>6824</v>
      </c>
      <c r="B367" s="0" t="n">
        <f aca="false">SUMIFS(Data!$O$2:$O$9552,Data!$H$2:$H$9552,A367,Data!$V$2:$V$9552,1)</f>
        <v>201</v>
      </c>
      <c r="C367" s="0" t="n">
        <f aca="false">COUNTIFS(Data!$H$2:$H$9552,A367,Data!$V$2:$V$9552,1)</f>
        <v>1</v>
      </c>
      <c r="D367" s="0" t="n">
        <f aca="false">IF(C367&gt;0,B367+ROW()/1000000,0)</f>
        <v>201.000367</v>
      </c>
    </row>
    <row r="368" customFormat="false" ht="15" hidden="false" customHeight="false" outlineLevel="0" collapsed="false">
      <c r="A368" s="0" t="s">
        <v>2644</v>
      </c>
      <c r="B368" s="0" t="n">
        <f aca="false">SUMIFS(Data!$O$2:$O$9552,Data!$H$2:$H$9552,A368,Data!$V$2:$V$9552,1)</f>
        <v>253</v>
      </c>
      <c r="C368" s="0" t="n">
        <f aca="false">COUNTIFS(Data!$H$2:$H$9552,A368,Data!$V$2:$V$9552,1)</f>
        <v>1</v>
      </c>
      <c r="D368" s="0" t="n">
        <f aca="false">IF(C368&gt;0,B368+ROW()/1000000,0)</f>
        <v>253.000368</v>
      </c>
    </row>
    <row r="369" customFormat="false" ht="15" hidden="false" customHeight="false" outlineLevel="0" collapsed="false">
      <c r="A369" s="0" t="s">
        <v>8482</v>
      </c>
      <c r="B369" s="0" t="n">
        <f aca="false">SUMIFS(Data!$O$2:$O$9552,Data!$H$2:$H$9552,A369,Data!$V$2:$V$9552,1)</f>
        <v>642</v>
      </c>
      <c r="C369" s="0" t="n">
        <f aca="false">COUNTIFS(Data!$H$2:$H$9552,A369,Data!$V$2:$V$9552,1)</f>
        <v>4</v>
      </c>
      <c r="D369" s="0" t="n">
        <f aca="false">IF(C369&gt;0,B369+ROW()/1000000,0)</f>
        <v>642.000369</v>
      </c>
    </row>
    <row r="370" customFormat="false" ht="15" hidden="false" customHeight="false" outlineLevel="0" collapsed="false">
      <c r="A370" s="0" t="s">
        <v>2547</v>
      </c>
      <c r="B370" s="0" t="n">
        <f aca="false">SUMIFS(Data!$O$2:$O$9552,Data!$H$2:$H$9552,A370,Data!$V$2:$V$9552,1)</f>
        <v>51</v>
      </c>
      <c r="C370" s="0" t="n">
        <f aca="false">COUNTIFS(Data!$H$2:$H$9552,A370,Data!$V$2:$V$9552,1)</f>
        <v>1</v>
      </c>
      <c r="D370" s="0" t="n">
        <f aca="false">IF(C370&gt;0,B370+ROW()/1000000,0)</f>
        <v>51.00037</v>
      </c>
    </row>
    <row r="371" customFormat="false" ht="15" hidden="false" customHeight="false" outlineLevel="0" collapsed="false">
      <c r="A371" s="0" t="s">
        <v>6512</v>
      </c>
      <c r="B371" s="0" t="n">
        <f aca="false">SUMIFS(Data!$O$2:$O$9552,Data!$H$2:$H$9552,A371,Data!$V$2:$V$9552,1)</f>
        <v>79</v>
      </c>
      <c r="C371" s="0" t="n">
        <f aca="false">COUNTIFS(Data!$H$2:$H$9552,A371,Data!$V$2:$V$9552,1)</f>
        <v>1</v>
      </c>
      <c r="D371" s="0" t="n">
        <f aca="false">IF(C371&gt;0,B371+ROW()/1000000,0)</f>
        <v>79.000371</v>
      </c>
    </row>
    <row r="372" customFormat="false" ht="15" hidden="false" customHeight="false" outlineLevel="0" collapsed="false">
      <c r="A372" s="0" t="s">
        <v>1074</v>
      </c>
      <c r="B372" s="0" t="n">
        <f aca="false">SUMIFS(Data!$O$2:$O$9552,Data!$H$2:$H$9552,A372,Data!$V$2:$V$9552,1)</f>
        <v>192</v>
      </c>
      <c r="C372" s="0" t="n">
        <f aca="false">COUNTIFS(Data!$H$2:$H$9552,A372,Data!$V$2:$V$9552,1)</f>
        <v>1</v>
      </c>
      <c r="D372" s="0" t="n">
        <f aca="false">IF(C372&gt;0,B372+ROW()/1000000,0)</f>
        <v>192.000372</v>
      </c>
    </row>
    <row r="373" customFormat="false" ht="15" hidden="false" customHeight="false" outlineLevel="0" collapsed="false">
      <c r="A373" s="0" t="s">
        <v>1288</v>
      </c>
      <c r="B373" s="0" t="n">
        <f aca="false">SUMIFS(Data!$O$2:$O$9552,Data!$H$2:$H$9552,A373,Data!$V$2:$V$9552,1)</f>
        <v>19</v>
      </c>
      <c r="C373" s="0" t="n">
        <f aca="false">COUNTIFS(Data!$H$2:$H$9552,A373,Data!$V$2:$V$9552,1)</f>
        <v>1</v>
      </c>
      <c r="D373" s="0" t="n">
        <f aca="false">IF(C373&gt;0,B373+ROW()/1000000,0)</f>
        <v>19.000373</v>
      </c>
    </row>
    <row r="374" customFormat="false" ht="15" hidden="false" customHeight="false" outlineLevel="0" collapsed="false">
      <c r="A374" s="0" t="s">
        <v>19597</v>
      </c>
      <c r="B374" s="0" t="n">
        <f aca="false">SUMIFS(Data!$O$2:$O$9552,Data!$H$2:$H$9552,A374,Data!$V$2:$V$9552,1)</f>
        <v>22</v>
      </c>
      <c r="C374" s="0" t="n">
        <f aca="false">COUNTIFS(Data!$H$2:$H$9552,A374,Data!$V$2:$V$9552,1)</f>
        <v>1</v>
      </c>
      <c r="D374" s="0" t="n">
        <f aca="false">IF(C374&gt;0,B374+ROW()/1000000,0)</f>
        <v>22.000374</v>
      </c>
    </row>
    <row r="375" customFormat="false" ht="15" hidden="false" customHeight="false" outlineLevel="0" collapsed="false">
      <c r="A375" s="0" t="s">
        <v>2769</v>
      </c>
      <c r="B375" s="0" t="n">
        <f aca="false">SUMIFS(Data!$O$2:$O$9552,Data!$H$2:$H$9552,A375,Data!$V$2:$V$9552,1)</f>
        <v>3664</v>
      </c>
      <c r="C375" s="0" t="n">
        <f aca="false">COUNTIFS(Data!$H$2:$H$9552,A375,Data!$V$2:$V$9552,1)</f>
        <v>12</v>
      </c>
      <c r="D375" s="0" t="n">
        <f aca="false">IF(C375&gt;0,B375+ROW()/1000000,0)</f>
        <v>3664.000375</v>
      </c>
    </row>
    <row r="376" customFormat="false" ht="15" hidden="false" customHeight="false" outlineLevel="0" collapsed="false">
      <c r="A376" s="0" t="s">
        <v>6026</v>
      </c>
      <c r="B376" s="0" t="n">
        <f aca="false">SUMIFS(Data!$O$2:$O$9552,Data!$H$2:$H$9552,A376,Data!$V$2:$V$9552,1)</f>
        <v>251</v>
      </c>
      <c r="C376" s="0" t="n">
        <f aca="false">COUNTIFS(Data!$H$2:$H$9552,A376,Data!$V$2:$V$9552,1)</f>
        <v>4</v>
      </c>
      <c r="D376" s="0" t="n">
        <f aca="false">IF(C376&gt;0,B376+ROW()/1000000,0)</f>
        <v>251.000376</v>
      </c>
    </row>
    <row r="377" customFormat="false" ht="15" hidden="false" customHeight="false" outlineLevel="0" collapsed="false">
      <c r="A377" s="0" t="s">
        <v>8464</v>
      </c>
      <c r="B377" s="0" t="n">
        <f aca="false">SUMIFS(Data!$O$2:$O$9552,Data!$H$2:$H$9552,A377,Data!$V$2:$V$9552,1)</f>
        <v>1248</v>
      </c>
      <c r="C377" s="0" t="n">
        <f aca="false">COUNTIFS(Data!$H$2:$H$9552,A377,Data!$V$2:$V$9552,1)</f>
        <v>2</v>
      </c>
      <c r="D377" s="0" t="n">
        <f aca="false">IF(C377&gt;0,B377+ROW()/1000000,0)</f>
        <v>1248.000377</v>
      </c>
    </row>
    <row r="378" customFormat="false" ht="15" hidden="false" customHeight="false" outlineLevel="0" collapsed="false">
      <c r="A378" s="0" t="s">
        <v>15403</v>
      </c>
      <c r="B378" s="0" t="n">
        <f aca="false">SUMIFS(Data!$O$2:$O$9552,Data!$H$2:$H$9552,A378,Data!$V$2:$V$9552,1)</f>
        <v>244</v>
      </c>
      <c r="C378" s="0" t="n">
        <f aca="false">COUNTIFS(Data!$H$2:$H$9552,A378,Data!$V$2:$V$9552,1)</f>
        <v>1</v>
      </c>
      <c r="D378" s="0" t="n">
        <f aca="false">IF(C378&gt;0,B378+ROW()/1000000,0)</f>
        <v>244.000378</v>
      </c>
    </row>
    <row r="379" customFormat="false" ht="15" hidden="false" customHeight="false" outlineLevel="0" collapsed="false">
      <c r="A379" s="0" t="s">
        <v>2213</v>
      </c>
      <c r="B379" s="0" t="n">
        <f aca="false">SUMIFS(Data!$O$2:$O$9552,Data!$H$2:$H$9552,A379,Data!$V$2:$V$9552,1)</f>
        <v>944</v>
      </c>
      <c r="C379" s="0" t="n">
        <f aca="false">COUNTIFS(Data!$H$2:$H$9552,A379,Data!$V$2:$V$9552,1)</f>
        <v>1</v>
      </c>
      <c r="D379" s="0" t="n">
        <f aca="false">IF(C379&gt;0,B379+ROW()/1000000,0)</f>
        <v>944.000379</v>
      </c>
    </row>
    <row r="380" customFormat="false" ht="15" hidden="false" customHeight="false" outlineLevel="0" collapsed="false">
      <c r="A380" s="0" t="s">
        <v>6292</v>
      </c>
      <c r="B380" s="0" t="n">
        <f aca="false">SUMIFS(Data!$O$2:$O$9552,Data!$H$2:$H$9552,A380,Data!$V$2:$V$9552,1)</f>
        <v>127</v>
      </c>
      <c r="C380" s="0" t="n">
        <f aca="false">COUNTIFS(Data!$H$2:$H$9552,A380,Data!$V$2:$V$9552,1)</f>
        <v>1</v>
      </c>
      <c r="D380" s="0" t="n">
        <f aca="false">IF(C380&gt;0,B380+ROW()/1000000,0)</f>
        <v>127.00038</v>
      </c>
    </row>
    <row r="381" customFormat="false" ht="15" hidden="false" customHeight="false" outlineLevel="0" collapsed="false">
      <c r="A381" s="0" t="s">
        <v>6797</v>
      </c>
      <c r="B381" s="0" t="n">
        <f aca="false">SUMIFS(Data!$O$2:$O$9552,Data!$H$2:$H$9552,A381,Data!$V$2:$V$9552,1)</f>
        <v>140</v>
      </c>
      <c r="C381" s="0" t="n">
        <f aca="false">COUNTIFS(Data!$H$2:$H$9552,A381,Data!$V$2:$V$9552,1)</f>
        <v>1</v>
      </c>
      <c r="D381" s="0" t="n">
        <f aca="false">IF(C381&gt;0,B381+ROW()/1000000,0)</f>
        <v>140.000381</v>
      </c>
    </row>
    <row r="382" customFormat="false" ht="15" hidden="false" customHeight="false" outlineLevel="0" collapsed="false">
      <c r="A382" s="0" t="s">
        <v>2816</v>
      </c>
      <c r="B382" s="0" t="n">
        <f aca="false">SUMIFS(Data!$O$2:$O$9552,Data!$H$2:$H$9552,A382,Data!$V$2:$V$9552,1)</f>
        <v>241</v>
      </c>
      <c r="C382" s="0" t="n">
        <f aca="false">COUNTIFS(Data!$H$2:$H$9552,A382,Data!$V$2:$V$9552,1)</f>
        <v>2</v>
      </c>
      <c r="D382" s="0" t="n">
        <f aca="false">IF(C382&gt;0,B382+ROW()/1000000,0)</f>
        <v>241.000382</v>
      </c>
    </row>
    <row r="383" customFormat="false" ht="15" hidden="false" customHeight="false" outlineLevel="0" collapsed="false">
      <c r="A383" s="0" t="s">
        <v>17583</v>
      </c>
      <c r="B383" s="0" t="n">
        <f aca="false">SUMIFS(Data!$O$2:$O$9552,Data!$H$2:$H$9552,A383,Data!$V$2:$V$9552,1)</f>
        <v>164</v>
      </c>
      <c r="C383" s="0" t="n">
        <f aca="false">COUNTIFS(Data!$H$2:$H$9552,A383,Data!$V$2:$V$9552,1)</f>
        <v>2</v>
      </c>
      <c r="D383" s="0" t="n">
        <f aca="false">IF(C383&gt;0,B383+ROW()/1000000,0)</f>
        <v>164.000383</v>
      </c>
    </row>
    <row r="384" customFormat="false" ht="15" hidden="false" customHeight="false" outlineLevel="0" collapsed="false">
      <c r="A384" s="0" t="s">
        <v>6373</v>
      </c>
      <c r="B384" s="0" t="n">
        <f aca="false">SUMIFS(Data!$O$2:$O$9552,Data!$H$2:$H$9552,A384,Data!$V$2:$V$9552,1)</f>
        <v>1830</v>
      </c>
      <c r="C384" s="0" t="n">
        <f aca="false">COUNTIFS(Data!$H$2:$H$9552,A384,Data!$V$2:$V$9552,1)</f>
        <v>10</v>
      </c>
      <c r="D384" s="0" t="n">
        <f aca="false">IF(C384&gt;0,B384+ROW()/1000000,0)</f>
        <v>1830.000384</v>
      </c>
    </row>
    <row r="385" customFormat="false" ht="15" hidden="false" customHeight="false" outlineLevel="0" collapsed="false">
      <c r="A385" s="0" t="s">
        <v>6576</v>
      </c>
      <c r="B385" s="0" t="n">
        <f aca="false">SUMIFS(Data!$O$2:$O$9552,Data!$H$2:$H$9552,A385,Data!$V$2:$V$9552,1)</f>
        <v>138</v>
      </c>
      <c r="C385" s="0" t="n">
        <f aca="false">COUNTIFS(Data!$H$2:$H$9552,A385,Data!$V$2:$V$9552,1)</f>
        <v>1</v>
      </c>
      <c r="D385" s="0" t="n">
        <f aca="false">IF(C385&gt;0,B385+ROW()/1000000,0)</f>
        <v>138.000385</v>
      </c>
    </row>
    <row r="386" customFormat="false" ht="15" hidden="false" customHeight="false" outlineLevel="0" collapsed="false">
      <c r="A386" s="0" t="s">
        <v>15397</v>
      </c>
      <c r="B386" s="0" t="n">
        <f aca="false">SUMIFS(Data!$O$2:$O$9552,Data!$H$2:$H$9552,A386,Data!$V$2:$V$9552,1)</f>
        <v>83</v>
      </c>
      <c r="C386" s="0" t="n">
        <f aca="false">COUNTIFS(Data!$H$2:$H$9552,A386,Data!$V$2:$V$9552,1)</f>
        <v>1</v>
      </c>
      <c r="D386" s="0" t="n">
        <f aca="false">IF(C386&gt;0,B386+ROW()/1000000,0)</f>
        <v>83.000386</v>
      </c>
    </row>
    <row r="387" customFormat="false" ht="15" hidden="false" customHeight="false" outlineLevel="0" collapsed="false">
      <c r="A387" s="0" t="s">
        <v>15426</v>
      </c>
      <c r="B387" s="0" t="n">
        <f aca="false">SUMIFS(Data!$O$2:$O$9552,Data!$H$2:$H$9552,A387,Data!$V$2:$V$9552,1)</f>
        <v>349</v>
      </c>
      <c r="C387" s="0" t="n">
        <f aca="false">COUNTIFS(Data!$H$2:$H$9552,A387,Data!$V$2:$V$9552,1)</f>
        <v>1</v>
      </c>
      <c r="D387" s="0" t="n">
        <f aca="false">IF(C387&gt;0,B387+ROW()/1000000,0)</f>
        <v>349.000387</v>
      </c>
    </row>
    <row r="388" customFormat="false" ht="15" hidden="false" customHeight="false" outlineLevel="0" collapsed="false">
      <c r="A388" s="0" t="s">
        <v>15341</v>
      </c>
      <c r="B388" s="0" t="n">
        <f aca="false">SUMIFS(Data!$O$2:$O$9552,Data!$H$2:$H$9552,A388,Data!$V$2:$V$9552,1)</f>
        <v>216</v>
      </c>
      <c r="C388" s="0" t="n">
        <f aca="false">COUNTIFS(Data!$H$2:$H$9552,A388,Data!$V$2:$V$9552,1)</f>
        <v>1</v>
      </c>
      <c r="D388" s="0" t="n">
        <f aca="false">IF(C388&gt;0,B388+ROW()/1000000,0)</f>
        <v>216.000388</v>
      </c>
    </row>
    <row r="389" customFormat="false" ht="15" hidden="false" customHeight="false" outlineLevel="0" collapsed="false">
      <c r="A389" s="0" t="s">
        <v>15694</v>
      </c>
      <c r="B389" s="0" t="n">
        <f aca="false">SUMIFS(Data!$O$2:$O$9552,Data!$H$2:$H$9552,A389,Data!$V$2:$V$9552,1)</f>
        <v>134</v>
      </c>
      <c r="C389" s="0" t="n">
        <f aca="false">COUNTIFS(Data!$H$2:$H$9552,A389,Data!$V$2:$V$9552,1)</f>
        <v>1</v>
      </c>
      <c r="D389" s="0" t="n">
        <f aca="false">IF(C389&gt;0,B389+ROW()/1000000,0)</f>
        <v>134.000389</v>
      </c>
    </row>
    <row r="390" customFormat="false" ht="15" hidden="false" customHeight="false" outlineLevel="0" collapsed="false">
      <c r="A390" s="0" t="s">
        <v>15338</v>
      </c>
      <c r="B390" s="0" t="n">
        <f aca="false">SUMIFS(Data!$O$2:$O$9552,Data!$H$2:$H$9552,A390,Data!$V$2:$V$9552,1)</f>
        <v>1563</v>
      </c>
      <c r="C390" s="0" t="n">
        <f aca="false">COUNTIFS(Data!$H$2:$H$9552,A390,Data!$V$2:$V$9552,1)</f>
        <v>1</v>
      </c>
      <c r="D390" s="0" t="n">
        <f aca="false">IF(C390&gt;0,B390+ROW()/1000000,0)</f>
        <v>1563.00039</v>
      </c>
    </row>
    <row r="391" customFormat="false" ht="15" hidden="false" customHeight="false" outlineLevel="0" collapsed="false">
      <c r="A391" s="0" t="s">
        <v>14767</v>
      </c>
      <c r="B391" s="0" t="n">
        <f aca="false">SUMIFS(Data!$O$2:$O$9552,Data!$H$2:$H$9552,A391,Data!$V$2:$V$9552,1)</f>
        <v>213</v>
      </c>
      <c r="C391" s="0" t="n">
        <f aca="false">COUNTIFS(Data!$H$2:$H$9552,A391,Data!$V$2:$V$9552,1)</f>
        <v>2</v>
      </c>
      <c r="D391" s="0" t="n">
        <f aca="false">IF(C391&gt;0,B391+ROW()/1000000,0)</f>
        <v>213.000391</v>
      </c>
    </row>
    <row r="392" customFormat="false" ht="15" hidden="false" customHeight="false" outlineLevel="0" collapsed="false">
      <c r="A392" s="0" t="s">
        <v>4242</v>
      </c>
      <c r="B392" s="0" t="n">
        <f aca="false">SUMIFS(Data!$O$2:$O$9552,Data!$H$2:$H$9552,A392,Data!$V$2:$V$9552,1)</f>
        <v>255</v>
      </c>
      <c r="C392" s="0" t="n">
        <f aca="false">COUNTIFS(Data!$H$2:$H$9552,A392,Data!$V$2:$V$9552,1)</f>
        <v>1</v>
      </c>
      <c r="D392" s="0" t="n">
        <f aca="false">IF(C392&gt;0,B392+ROW()/1000000,0)</f>
        <v>255.000392</v>
      </c>
    </row>
    <row r="393" customFormat="false" ht="15" hidden="false" customHeight="false" outlineLevel="0" collapsed="false">
      <c r="A393" s="0" t="s">
        <v>6179</v>
      </c>
      <c r="B393" s="0" t="n">
        <f aca="false">SUMIFS(Data!$O$2:$O$9552,Data!$H$2:$H$9552,A393,Data!$V$2:$V$9552,1)</f>
        <v>341</v>
      </c>
      <c r="C393" s="0" t="n">
        <f aca="false">COUNTIFS(Data!$H$2:$H$9552,A393,Data!$V$2:$V$9552,1)</f>
        <v>1</v>
      </c>
      <c r="D393" s="0" t="n">
        <f aca="false">IF(C393&gt;0,B393+ROW()/1000000,0)</f>
        <v>341.000393</v>
      </c>
    </row>
    <row r="394" customFormat="false" ht="15" hidden="false" customHeight="false" outlineLevel="0" collapsed="false">
      <c r="A394" s="0" t="s">
        <v>15394</v>
      </c>
      <c r="B394" s="0" t="n">
        <f aca="false">SUMIFS(Data!$O$2:$O$9552,Data!$H$2:$H$9552,A394,Data!$V$2:$V$9552,1)</f>
        <v>177</v>
      </c>
      <c r="C394" s="0" t="n">
        <f aca="false">COUNTIFS(Data!$H$2:$H$9552,A394,Data!$V$2:$V$9552,1)</f>
        <v>1</v>
      </c>
      <c r="D394" s="0" t="n">
        <f aca="false">IF(C394&gt;0,B394+ROW()/1000000,0)</f>
        <v>177.000394</v>
      </c>
    </row>
    <row r="395" customFormat="false" ht="15" hidden="false" customHeight="false" outlineLevel="0" collapsed="false">
      <c r="A395" s="0" t="s">
        <v>9808</v>
      </c>
      <c r="B395" s="0" t="n">
        <f aca="false">SUMIFS(Data!$O$2:$O$9552,Data!$H$2:$H$9552,A395,Data!$V$2:$V$9552,1)</f>
        <v>261</v>
      </c>
      <c r="C395" s="0" t="n">
        <f aca="false">COUNTIFS(Data!$H$2:$H$9552,A395,Data!$V$2:$V$9552,1)</f>
        <v>1</v>
      </c>
      <c r="D395" s="0" t="n">
        <f aca="false">IF(C395&gt;0,B395+ROW()/1000000,0)</f>
        <v>261.000395</v>
      </c>
    </row>
    <row r="396" customFormat="false" ht="15" hidden="false" customHeight="false" outlineLevel="0" collapsed="false">
      <c r="A396" s="0" t="s">
        <v>6103</v>
      </c>
      <c r="B396" s="0" t="n">
        <f aca="false">SUMIFS(Data!$O$2:$O$9552,Data!$H$2:$H$9552,A396,Data!$V$2:$V$9552,1)</f>
        <v>1859</v>
      </c>
      <c r="C396" s="0" t="n">
        <f aca="false">COUNTIFS(Data!$H$2:$H$9552,A396,Data!$V$2:$V$9552,1)</f>
        <v>1</v>
      </c>
      <c r="D396" s="0" t="n">
        <f aca="false">IF(C396&gt;0,B396+ROW()/1000000,0)</f>
        <v>1859.000396</v>
      </c>
    </row>
    <row r="397" customFormat="false" ht="15" hidden="false" customHeight="false" outlineLevel="0" collapsed="false">
      <c r="A397" s="0" t="s">
        <v>15431</v>
      </c>
      <c r="B397" s="0" t="n">
        <f aca="false">SUMIFS(Data!$O$2:$O$9552,Data!$H$2:$H$9552,A397,Data!$V$2:$V$9552,1)</f>
        <v>107</v>
      </c>
      <c r="C397" s="0" t="n">
        <f aca="false">COUNTIFS(Data!$H$2:$H$9552,A397,Data!$V$2:$V$9552,1)</f>
        <v>1</v>
      </c>
      <c r="D397" s="0" t="n">
        <f aca="false">IF(C397&gt;0,B397+ROW()/1000000,0)</f>
        <v>107.000397</v>
      </c>
    </row>
    <row r="398" customFormat="false" ht="15" hidden="false" customHeight="false" outlineLevel="0" collapsed="false">
      <c r="A398" s="0" t="s">
        <v>6711</v>
      </c>
      <c r="B398" s="0" t="n">
        <f aca="false">SUMIFS(Data!$O$2:$O$9552,Data!$H$2:$H$9552,A398,Data!$V$2:$V$9552,1)</f>
        <v>146</v>
      </c>
      <c r="C398" s="0" t="n">
        <f aca="false">COUNTIFS(Data!$H$2:$H$9552,A398,Data!$V$2:$V$9552,1)</f>
        <v>1</v>
      </c>
      <c r="D398" s="0" t="n">
        <f aca="false">IF(C398&gt;0,B398+ROW()/1000000,0)</f>
        <v>146.000398</v>
      </c>
    </row>
    <row r="399" customFormat="false" ht="15" hidden="false" customHeight="false" outlineLevel="0" collapsed="false">
      <c r="A399" s="0" t="s">
        <v>3000</v>
      </c>
      <c r="B399" s="0" t="n">
        <f aca="false">SUMIFS(Data!$O$2:$O$9552,Data!$H$2:$H$9552,A399,Data!$V$2:$V$9552,1)</f>
        <v>1530</v>
      </c>
      <c r="C399" s="0" t="n">
        <f aca="false">COUNTIFS(Data!$H$2:$H$9552,A399,Data!$V$2:$V$9552,1)</f>
        <v>9</v>
      </c>
      <c r="D399" s="0" t="n">
        <f aca="false">IF(C399&gt;0,B399+ROW()/1000000,0)</f>
        <v>1530.000399</v>
      </c>
    </row>
    <row r="400" customFormat="false" ht="15" hidden="false" customHeight="false" outlineLevel="0" collapsed="false">
      <c r="A400" s="0" t="s">
        <v>10994</v>
      </c>
      <c r="B400" s="0" t="n">
        <f aca="false">SUMIFS(Data!$O$2:$O$9552,Data!$H$2:$H$9552,A400,Data!$V$2:$V$9552,1)</f>
        <v>405</v>
      </c>
      <c r="C400" s="0" t="n">
        <f aca="false">COUNTIFS(Data!$H$2:$H$9552,A400,Data!$V$2:$V$9552,1)</f>
        <v>2</v>
      </c>
      <c r="D400" s="0" t="n">
        <f aca="false">IF(C400&gt;0,B400+ROW()/1000000,0)</f>
        <v>405.0004</v>
      </c>
    </row>
    <row r="401" customFormat="false" ht="15" hidden="false" customHeight="false" outlineLevel="0" collapsed="false">
      <c r="A401" s="0" t="s">
        <v>19604</v>
      </c>
      <c r="B401" s="0" t="n">
        <f aca="false">SUMIFS(Data!$O$2:$O$9552,Data!$H$2:$H$9552,A401,Data!$V$2:$V$9552,1)</f>
        <v>783</v>
      </c>
      <c r="C401" s="0" t="n">
        <f aca="false">COUNTIFS(Data!$H$2:$H$9552,A401,Data!$V$2:$V$9552,1)</f>
        <v>1</v>
      </c>
      <c r="D401" s="0" t="n">
        <f aca="false">IF(C401&gt;0,B401+ROW()/1000000,0)</f>
        <v>783.000401</v>
      </c>
    </row>
    <row r="402" customFormat="false" ht="15" hidden="false" customHeight="false" outlineLevel="0" collapsed="false">
      <c r="A402" s="0" t="s">
        <v>10337</v>
      </c>
      <c r="B402" s="0" t="n">
        <f aca="false">SUMIFS(Data!$O$2:$O$9552,Data!$H$2:$H$9552,A402,Data!$V$2:$V$9552,1)</f>
        <v>223</v>
      </c>
      <c r="C402" s="0" t="n">
        <f aca="false">COUNTIFS(Data!$H$2:$H$9552,A402,Data!$V$2:$V$9552,1)</f>
        <v>1</v>
      </c>
      <c r="D402" s="0" t="n">
        <f aca="false">IF(C402&gt;0,B402+ROW()/1000000,0)</f>
        <v>223.000402</v>
      </c>
    </row>
    <row r="403" customFormat="false" ht="15" hidden="false" customHeight="false" outlineLevel="0" collapsed="false">
      <c r="A403" s="0" t="s">
        <v>2760</v>
      </c>
      <c r="B403" s="0" t="n">
        <f aca="false">SUMIFS(Data!$O$2:$O$9552,Data!$H$2:$H$9552,A403,Data!$V$2:$V$9552,1)</f>
        <v>1296</v>
      </c>
      <c r="C403" s="0" t="n">
        <f aca="false">COUNTIFS(Data!$H$2:$H$9552,A403,Data!$V$2:$V$9552,1)</f>
        <v>5</v>
      </c>
      <c r="D403" s="0" t="n">
        <f aca="false">IF(C403&gt;0,B403+ROW()/1000000,0)</f>
        <v>1296.000403</v>
      </c>
    </row>
    <row r="404" customFormat="false" ht="15" hidden="false" customHeight="false" outlineLevel="0" collapsed="false">
      <c r="A404" s="0" t="s">
        <v>19796</v>
      </c>
      <c r="B404" s="0" t="n">
        <f aca="false">SUMIFS(Data!$O$2:$O$9552,Data!$H$2:$H$9552,A404,Data!$V$2:$V$9552,1)</f>
        <v>242</v>
      </c>
      <c r="C404" s="0" t="n">
        <f aca="false">COUNTIFS(Data!$H$2:$H$9552,A404,Data!$V$2:$V$9552,1)</f>
        <v>1</v>
      </c>
      <c r="D404" s="0" t="n">
        <f aca="false">IF(C404&gt;0,B404+ROW()/1000000,0)</f>
        <v>242.000404</v>
      </c>
    </row>
    <row r="405" customFormat="false" ht="15" hidden="false" customHeight="false" outlineLevel="0" collapsed="false">
      <c r="A405" s="0" t="s">
        <v>2282</v>
      </c>
      <c r="B405" s="0" t="n">
        <f aca="false">SUMIFS(Data!$O$2:$O$9552,Data!$H$2:$H$9552,A405,Data!$V$2:$V$9552,1)</f>
        <v>2046</v>
      </c>
      <c r="C405" s="0" t="n">
        <f aca="false">COUNTIFS(Data!$H$2:$H$9552,A405,Data!$V$2:$V$9552,1)</f>
        <v>18</v>
      </c>
      <c r="D405" s="0" t="n">
        <f aca="false">IF(C405&gt;0,B405+ROW()/1000000,0)</f>
        <v>2046.000405</v>
      </c>
    </row>
    <row r="406" customFormat="false" ht="15" hidden="false" customHeight="false" outlineLevel="0" collapsed="false">
      <c r="A406" s="0" t="s">
        <v>19542</v>
      </c>
      <c r="B406" s="0" t="n">
        <f aca="false">SUMIFS(Data!$O$2:$O$9552,Data!$H$2:$H$9552,A406,Data!$V$2:$V$9552,1)</f>
        <v>27</v>
      </c>
      <c r="C406" s="0" t="n">
        <f aca="false">COUNTIFS(Data!$H$2:$H$9552,A406,Data!$V$2:$V$9552,1)</f>
        <v>1</v>
      </c>
      <c r="D406" s="0" t="n">
        <f aca="false">IF(C406&gt;0,B406+ROW()/1000000,0)</f>
        <v>27.000406</v>
      </c>
    </row>
    <row r="407" customFormat="false" ht="15" hidden="false" customHeight="false" outlineLevel="0" collapsed="false">
      <c r="A407" s="0" t="s">
        <v>13541</v>
      </c>
      <c r="B407" s="0" t="n">
        <f aca="false">SUMIFS(Data!$O$2:$O$9552,Data!$H$2:$H$9552,A407,Data!$V$2:$V$9552,1)</f>
        <v>19</v>
      </c>
      <c r="C407" s="0" t="n">
        <f aca="false">COUNTIFS(Data!$H$2:$H$9552,A407,Data!$V$2:$V$9552,1)</f>
        <v>1</v>
      </c>
      <c r="D407" s="0" t="n">
        <f aca="false">IF(C407&gt;0,B407+ROW()/1000000,0)</f>
        <v>19.000407</v>
      </c>
    </row>
    <row r="408" customFormat="false" ht="15" hidden="false" customHeight="false" outlineLevel="0" collapsed="false">
      <c r="A408" s="0" t="s">
        <v>16066</v>
      </c>
      <c r="B408" s="0" t="n">
        <f aca="false">SUMIFS(Data!$O$2:$O$9552,Data!$H$2:$H$9552,A408,Data!$V$2:$V$9552,1)</f>
        <v>1</v>
      </c>
      <c r="C408" s="0" t="n">
        <f aca="false">COUNTIFS(Data!$H$2:$H$9552,A408,Data!$V$2:$V$9552,1)</f>
        <v>1</v>
      </c>
      <c r="D408" s="0" t="n">
        <f aca="false">IF(C408&gt;0,B408+ROW()/1000000,0)</f>
        <v>1.000408</v>
      </c>
    </row>
    <row r="409" customFormat="false" ht="15" hidden="false" customHeight="false" outlineLevel="0" collapsed="false">
      <c r="A409" s="0" t="s">
        <v>20463</v>
      </c>
      <c r="B409" s="0" t="n">
        <f aca="false">SUMIFS(Data!$O$2:$O$9552,Data!$H$2:$H$9552,A409,Data!$V$2:$V$9552,1)</f>
        <v>81</v>
      </c>
      <c r="C409" s="0" t="n">
        <f aca="false">COUNTIFS(Data!$H$2:$H$9552,A409,Data!$V$2:$V$9552,1)</f>
        <v>1</v>
      </c>
      <c r="D409" s="0" t="n">
        <f aca="false">IF(C409&gt;0,B409+ROW()/1000000,0)</f>
        <v>81.000409</v>
      </c>
    </row>
    <row r="410" customFormat="false" ht="15" hidden="false" customHeight="false" outlineLevel="0" collapsed="false">
      <c r="A410" s="0" t="s">
        <v>5511</v>
      </c>
      <c r="B410" s="0" t="n">
        <f aca="false">SUMIFS(Data!$O$2:$O$9552,Data!$H$2:$H$9552,A410,Data!$V$2:$V$9552,1)</f>
        <v>45</v>
      </c>
      <c r="C410" s="0" t="n">
        <f aca="false">COUNTIFS(Data!$H$2:$H$9552,A410,Data!$V$2:$V$9552,1)</f>
        <v>1</v>
      </c>
      <c r="D410" s="0" t="n">
        <f aca="false">IF(C410&gt;0,B410+ROW()/1000000,0)</f>
        <v>45.00041</v>
      </c>
    </row>
    <row r="411" customFormat="false" ht="15" hidden="false" customHeight="false" outlineLevel="0" collapsed="false">
      <c r="A411" s="0" t="s">
        <v>9223</v>
      </c>
      <c r="B411" s="0" t="n">
        <f aca="false">SUMIFS(Data!$O$2:$O$9552,Data!$H$2:$H$9552,A411,Data!$V$2:$V$9552,1)</f>
        <v>12</v>
      </c>
      <c r="C411" s="0" t="n">
        <f aca="false">COUNTIFS(Data!$H$2:$H$9552,A411,Data!$V$2:$V$9552,1)</f>
        <v>1</v>
      </c>
      <c r="D411" s="0" t="n">
        <f aca="false">IF(C411&gt;0,B411+ROW()/1000000,0)</f>
        <v>12.000411</v>
      </c>
    </row>
    <row r="412" customFormat="false" ht="15" hidden="false" customHeight="false" outlineLevel="0" collapsed="false">
      <c r="A412" s="0" t="s">
        <v>10661</v>
      </c>
      <c r="B412" s="0" t="n">
        <f aca="false">SUMIFS(Data!$O$2:$O$9552,Data!$H$2:$H$9552,A412,Data!$V$2:$V$9552,1)</f>
        <v>268</v>
      </c>
      <c r="C412" s="0" t="n">
        <f aca="false">COUNTIFS(Data!$H$2:$H$9552,A412,Data!$V$2:$V$9552,1)</f>
        <v>2</v>
      </c>
      <c r="D412" s="0" t="n">
        <f aca="false">IF(C412&gt;0,B412+ROW()/1000000,0)</f>
        <v>268.000412</v>
      </c>
    </row>
    <row r="413" customFormat="false" ht="15" hidden="false" customHeight="false" outlineLevel="0" collapsed="false">
      <c r="A413" s="0" t="s">
        <v>12070</v>
      </c>
      <c r="B413" s="0" t="n">
        <f aca="false">SUMIFS(Data!$O$2:$O$9552,Data!$H$2:$H$9552,A413,Data!$V$2:$V$9552,1)</f>
        <v>135</v>
      </c>
      <c r="C413" s="0" t="n">
        <f aca="false">COUNTIFS(Data!$H$2:$H$9552,A413,Data!$V$2:$V$9552,1)</f>
        <v>1</v>
      </c>
      <c r="D413" s="0" t="n">
        <f aca="false">IF(C413&gt;0,B413+ROW()/1000000,0)</f>
        <v>135.000413</v>
      </c>
    </row>
    <row r="414" customFormat="false" ht="15" hidden="false" customHeight="false" outlineLevel="0" collapsed="false">
      <c r="A414" s="0" t="s">
        <v>9494</v>
      </c>
      <c r="B414" s="0" t="n">
        <f aca="false">SUMIFS(Data!$O$2:$O$9552,Data!$H$2:$H$9552,A414,Data!$V$2:$V$9552,1)</f>
        <v>3525</v>
      </c>
      <c r="C414" s="0" t="n">
        <f aca="false">COUNTIFS(Data!$H$2:$H$9552,A414,Data!$V$2:$V$9552,1)</f>
        <v>2</v>
      </c>
      <c r="D414" s="0" t="n">
        <f aca="false">IF(C414&gt;0,B414+ROW()/1000000,0)</f>
        <v>3525.000414</v>
      </c>
    </row>
    <row r="415" customFormat="false" ht="15" hidden="false" customHeight="false" outlineLevel="0" collapsed="false">
      <c r="A415" s="0" t="s">
        <v>8487</v>
      </c>
      <c r="B415" s="0" t="n">
        <f aca="false">SUMIFS(Data!$O$2:$O$9552,Data!$H$2:$H$9552,A415,Data!$V$2:$V$9552,1)</f>
        <v>3449</v>
      </c>
      <c r="C415" s="0" t="n">
        <f aca="false">COUNTIFS(Data!$H$2:$H$9552,A415,Data!$V$2:$V$9552,1)</f>
        <v>2</v>
      </c>
      <c r="D415" s="0" t="n">
        <f aca="false">IF(C415&gt;0,B415+ROW()/1000000,0)</f>
        <v>3449.000415</v>
      </c>
    </row>
    <row r="416" customFormat="false" ht="15" hidden="false" customHeight="false" outlineLevel="0" collapsed="false">
      <c r="A416" s="0" t="s">
        <v>6136</v>
      </c>
      <c r="B416" s="0" t="n">
        <f aca="false">SUMIFS(Data!$O$2:$O$9552,Data!$H$2:$H$9552,A416,Data!$V$2:$V$9552,1)</f>
        <v>430</v>
      </c>
      <c r="C416" s="0" t="n">
        <f aca="false">COUNTIFS(Data!$H$2:$H$9552,A416,Data!$V$2:$V$9552,1)</f>
        <v>1</v>
      </c>
      <c r="D416" s="0" t="n">
        <f aca="false">IF(C416&gt;0,B416+ROW()/1000000,0)</f>
        <v>430.000416</v>
      </c>
    </row>
    <row r="417" customFormat="false" ht="15" hidden="false" customHeight="false" outlineLevel="0" collapsed="false">
      <c r="A417" s="0" t="s">
        <v>6251</v>
      </c>
      <c r="B417" s="0" t="n">
        <f aca="false">SUMIFS(Data!$O$2:$O$9552,Data!$H$2:$H$9552,A417,Data!$V$2:$V$9552,1)</f>
        <v>811</v>
      </c>
      <c r="C417" s="0" t="n">
        <f aca="false">COUNTIFS(Data!$H$2:$H$9552,A417,Data!$V$2:$V$9552,1)</f>
        <v>3</v>
      </c>
      <c r="D417" s="0" t="n">
        <f aca="false">IF(C417&gt;0,B417+ROW()/1000000,0)</f>
        <v>811.000417</v>
      </c>
    </row>
    <row r="418" customFormat="false" ht="15" hidden="false" customHeight="false" outlineLevel="0" collapsed="false">
      <c r="A418" s="0" t="s">
        <v>14597</v>
      </c>
      <c r="B418" s="0" t="n">
        <f aca="false">SUMIFS(Data!$O$2:$O$9552,Data!$H$2:$H$9552,A418,Data!$V$2:$V$9552,1)</f>
        <v>21</v>
      </c>
      <c r="C418" s="0" t="n">
        <f aca="false">COUNTIFS(Data!$H$2:$H$9552,A418,Data!$V$2:$V$9552,1)</f>
        <v>1</v>
      </c>
      <c r="D418" s="0" t="n">
        <f aca="false">IF(C418&gt;0,B418+ROW()/1000000,0)</f>
        <v>21.000418</v>
      </c>
    </row>
    <row r="419" customFormat="false" ht="15" hidden="false" customHeight="false" outlineLevel="0" collapsed="false">
      <c r="A419" s="0" t="s">
        <v>5902</v>
      </c>
      <c r="B419" s="0" t="n">
        <f aca="false">SUMIFS(Data!$O$2:$O$9552,Data!$H$2:$H$9552,A419,Data!$V$2:$V$9552,1)</f>
        <v>1500</v>
      </c>
      <c r="C419" s="0" t="n">
        <f aca="false">COUNTIFS(Data!$H$2:$H$9552,A419,Data!$V$2:$V$9552,1)</f>
        <v>2</v>
      </c>
      <c r="D419" s="0" t="n">
        <f aca="false">IF(C419&gt;0,B419+ROW()/1000000,0)</f>
        <v>1500.000419</v>
      </c>
    </row>
    <row r="420" customFormat="false" ht="15" hidden="false" customHeight="false" outlineLevel="0" collapsed="false">
      <c r="A420" s="0" t="s">
        <v>11316</v>
      </c>
      <c r="B420" s="0" t="n">
        <f aca="false">SUMIFS(Data!$O$2:$O$9552,Data!$H$2:$H$9552,A420,Data!$V$2:$V$9552,1)</f>
        <v>1</v>
      </c>
      <c r="C420" s="0" t="n">
        <f aca="false">COUNTIFS(Data!$H$2:$H$9552,A420,Data!$V$2:$V$9552,1)</f>
        <v>1</v>
      </c>
      <c r="D420" s="0" t="n">
        <f aca="false">IF(C420&gt;0,B420+ROW()/1000000,0)</f>
        <v>1.00042</v>
      </c>
    </row>
    <row r="421" customFormat="false" ht="15" hidden="false" customHeight="false" outlineLevel="0" collapsed="false">
      <c r="A421" s="0" t="s">
        <v>20348</v>
      </c>
      <c r="B421" s="0" t="n">
        <f aca="false">SUMIFS(Data!$O$2:$O$9552,Data!$H$2:$H$9552,A421,Data!$V$2:$V$9552,1)</f>
        <v>235</v>
      </c>
      <c r="C421" s="0" t="n">
        <f aca="false">COUNTIFS(Data!$H$2:$H$9552,A421,Data!$V$2:$V$9552,1)</f>
        <v>1</v>
      </c>
      <c r="D421" s="0" t="n">
        <f aca="false">IF(C421&gt;0,B421+ROW()/1000000,0)</f>
        <v>235.000421</v>
      </c>
    </row>
    <row r="422" customFormat="false" ht="15" hidden="false" customHeight="false" outlineLevel="0" collapsed="false">
      <c r="A422" s="0" t="s">
        <v>8371</v>
      </c>
      <c r="B422" s="0" t="n">
        <f aca="false">SUMIFS(Data!$O$2:$O$9552,Data!$H$2:$H$9552,A422,Data!$V$2:$V$9552,1)</f>
        <v>252</v>
      </c>
      <c r="C422" s="0" t="n">
        <f aca="false">COUNTIFS(Data!$H$2:$H$9552,A422,Data!$V$2:$V$9552,1)</f>
        <v>2</v>
      </c>
      <c r="D422" s="0" t="n">
        <f aca="false">IF(C422&gt;0,B422+ROW()/1000000,0)</f>
        <v>252.000422</v>
      </c>
    </row>
    <row r="423" customFormat="false" ht="15" hidden="false" customHeight="false" outlineLevel="0" collapsed="false">
      <c r="A423" s="0" t="s">
        <v>18108</v>
      </c>
      <c r="B423" s="0" t="n">
        <f aca="false">SUMIFS(Data!$O$2:$O$9552,Data!$H$2:$H$9552,A423,Data!$V$2:$V$9552,1)</f>
        <v>131</v>
      </c>
      <c r="C423" s="0" t="n">
        <f aca="false">COUNTIFS(Data!$H$2:$H$9552,A423,Data!$V$2:$V$9552,1)</f>
        <v>1</v>
      </c>
      <c r="D423" s="0" t="n">
        <f aca="false">IF(C423&gt;0,B423+ROW()/1000000,0)</f>
        <v>131.000423</v>
      </c>
    </row>
    <row r="424" customFormat="false" ht="15" hidden="false" customHeight="false" outlineLevel="0" collapsed="false">
      <c r="A424" s="0" t="s">
        <v>7475</v>
      </c>
      <c r="B424" s="0" t="n">
        <f aca="false">SUMIFS(Data!$O$2:$O$9552,Data!$H$2:$H$9552,A424,Data!$V$2:$V$9552,1)</f>
        <v>7</v>
      </c>
      <c r="C424" s="0" t="n">
        <f aca="false">COUNTIFS(Data!$H$2:$H$9552,A424,Data!$V$2:$V$9552,1)</f>
        <v>1</v>
      </c>
      <c r="D424" s="0" t="n">
        <f aca="false">IF(C424&gt;0,B424+ROW()/1000000,0)</f>
        <v>7.000424</v>
      </c>
    </row>
    <row r="425" customFormat="false" ht="15" hidden="false" customHeight="false" outlineLevel="0" collapsed="false">
      <c r="A425" s="0" t="s">
        <v>2251</v>
      </c>
      <c r="B425" s="0" t="n">
        <f aca="false">SUMIFS(Data!$O$2:$O$9552,Data!$H$2:$H$9552,A425,Data!$V$2:$V$9552,1)</f>
        <v>1970</v>
      </c>
      <c r="C425" s="0" t="n">
        <f aca="false">COUNTIFS(Data!$H$2:$H$9552,A425,Data!$V$2:$V$9552,1)</f>
        <v>12</v>
      </c>
      <c r="D425" s="0" t="n">
        <f aca="false">IF(C425&gt;0,B425+ROW()/1000000,0)</f>
        <v>1970.000425</v>
      </c>
    </row>
    <row r="426" customFormat="false" ht="15" hidden="false" customHeight="false" outlineLevel="0" collapsed="false">
      <c r="A426" s="0" t="s">
        <v>4295</v>
      </c>
      <c r="B426" s="0" t="n">
        <f aca="false">SUMIFS(Data!$O$2:$O$9552,Data!$H$2:$H$9552,A426,Data!$V$2:$V$9552,1)</f>
        <v>83</v>
      </c>
      <c r="C426" s="0" t="n">
        <f aca="false">COUNTIFS(Data!$H$2:$H$9552,A426,Data!$V$2:$V$9552,1)</f>
        <v>1</v>
      </c>
      <c r="D426" s="0" t="n">
        <f aca="false">IF(C426&gt;0,B426+ROW()/1000000,0)</f>
        <v>83.000426</v>
      </c>
    </row>
    <row r="427" customFormat="false" ht="15" hidden="false" customHeight="false" outlineLevel="0" collapsed="false">
      <c r="A427" s="0" t="s">
        <v>8304</v>
      </c>
      <c r="B427" s="0" t="n">
        <f aca="false">SUMIFS(Data!$O$2:$O$9552,Data!$H$2:$H$9552,A427,Data!$V$2:$V$9552,1)</f>
        <v>1040</v>
      </c>
      <c r="C427" s="0" t="n">
        <f aca="false">COUNTIFS(Data!$H$2:$H$9552,A427,Data!$V$2:$V$9552,1)</f>
        <v>3</v>
      </c>
      <c r="D427" s="0" t="n">
        <f aca="false">IF(C427&gt;0,B427+ROW()/1000000,0)</f>
        <v>1040.000427</v>
      </c>
    </row>
    <row r="428" customFormat="false" ht="15" hidden="false" customHeight="false" outlineLevel="0" collapsed="false">
      <c r="A428" s="0" t="s">
        <v>15438</v>
      </c>
      <c r="B428" s="0" t="n">
        <f aca="false">SUMIFS(Data!$O$2:$O$9552,Data!$H$2:$H$9552,A428,Data!$V$2:$V$9552,1)</f>
        <v>1089</v>
      </c>
      <c r="C428" s="0" t="n">
        <f aca="false">COUNTIFS(Data!$H$2:$H$9552,A428,Data!$V$2:$V$9552,1)</f>
        <v>2</v>
      </c>
      <c r="D428" s="0" t="n">
        <f aca="false">IF(C428&gt;0,B428+ROW()/1000000,0)</f>
        <v>1089.000428</v>
      </c>
    </row>
    <row r="429" customFormat="false" ht="15" hidden="false" customHeight="false" outlineLevel="0" collapsed="false">
      <c r="A429" s="0" t="s">
        <v>10801</v>
      </c>
      <c r="B429" s="0" t="n">
        <f aca="false">SUMIFS(Data!$O$2:$O$9552,Data!$H$2:$H$9552,A429,Data!$V$2:$V$9552,1)</f>
        <v>464</v>
      </c>
      <c r="C429" s="0" t="n">
        <f aca="false">COUNTIFS(Data!$H$2:$H$9552,A429,Data!$V$2:$V$9552,1)</f>
        <v>2</v>
      </c>
      <c r="D429" s="0" t="n">
        <f aca="false">IF(C429&gt;0,B429+ROW()/1000000,0)</f>
        <v>464.000429</v>
      </c>
    </row>
    <row r="430" customFormat="false" ht="15" hidden="false" customHeight="false" outlineLevel="0" collapsed="false">
      <c r="A430" s="0" t="s">
        <v>19620</v>
      </c>
      <c r="B430" s="0" t="n">
        <f aca="false">SUMIFS(Data!$O$2:$O$9552,Data!$H$2:$H$9552,A430,Data!$V$2:$V$9552,1)</f>
        <v>1476</v>
      </c>
      <c r="C430" s="0" t="n">
        <f aca="false">COUNTIFS(Data!$H$2:$H$9552,A430,Data!$V$2:$V$9552,1)</f>
        <v>1</v>
      </c>
      <c r="D430" s="0" t="n">
        <f aca="false">IF(C430&gt;0,B430+ROW()/1000000,0)</f>
        <v>1476.00043</v>
      </c>
    </row>
    <row r="431" customFormat="false" ht="15" hidden="false" customHeight="false" outlineLevel="0" collapsed="false">
      <c r="A431" s="0" t="s">
        <v>6193</v>
      </c>
      <c r="B431" s="0" t="n">
        <f aca="false">SUMIFS(Data!$O$2:$O$9552,Data!$H$2:$H$9552,A431,Data!$V$2:$V$9552,1)</f>
        <v>3396</v>
      </c>
      <c r="C431" s="0" t="n">
        <f aca="false">COUNTIFS(Data!$H$2:$H$9552,A431,Data!$V$2:$V$9552,1)</f>
        <v>6</v>
      </c>
      <c r="D431" s="0" t="n">
        <f aca="false">IF(C431&gt;0,B431+ROW()/1000000,0)</f>
        <v>3396.000431</v>
      </c>
    </row>
    <row r="432" customFormat="false" ht="15" hidden="false" customHeight="false" outlineLevel="0" collapsed="false">
      <c r="A432" s="0" t="s">
        <v>8524</v>
      </c>
      <c r="B432" s="0" t="n">
        <f aca="false">SUMIFS(Data!$O$2:$O$9552,Data!$H$2:$H$9552,A432,Data!$V$2:$V$9552,1)</f>
        <v>1563</v>
      </c>
      <c r="C432" s="0" t="n">
        <f aca="false">COUNTIFS(Data!$H$2:$H$9552,A432,Data!$V$2:$V$9552,1)</f>
        <v>2</v>
      </c>
      <c r="D432" s="0" t="n">
        <f aca="false">IF(C432&gt;0,B432+ROW()/1000000,0)</f>
        <v>1563.000432</v>
      </c>
    </row>
    <row r="433" customFormat="false" ht="15" hidden="false" customHeight="false" outlineLevel="0" collapsed="false">
      <c r="A433" s="0" t="s">
        <v>17917</v>
      </c>
      <c r="B433" s="0" t="n">
        <f aca="false">SUMIFS(Data!$O$2:$O$9552,Data!$H$2:$H$9552,A433,Data!$V$2:$V$9552,1)</f>
        <v>320</v>
      </c>
      <c r="C433" s="0" t="n">
        <f aca="false">COUNTIFS(Data!$H$2:$H$9552,A433,Data!$V$2:$V$9552,1)</f>
        <v>1</v>
      </c>
      <c r="D433" s="0" t="n">
        <f aca="false">IF(C433&gt;0,B433+ROW()/1000000,0)</f>
        <v>320.000433</v>
      </c>
    </row>
    <row r="434" customFormat="false" ht="15" hidden="false" customHeight="false" outlineLevel="0" collapsed="false">
      <c r="A434" s="0" t="s">
        <v>9204</v>
      </c>
      <c r="B434" s="0" t="n">
        <f aca="false">SUMIFS(Data!$O$2:$O$9552,Data!$H$2:$H$9552,A434,Data!$V$2:$V$9552,1)</f>
        <v>1327</v>
      </c>
      <c r="C434" s="0" t="n">
        <f aca="false">COUNTIFS(Data!$H$2:$H$9552,A434,Data!$V$2:$V$9552,1)</f>
        <v>1</v>
      </c>
      <c r="D434" s="0" t="n">
        <f aca="false">IF(C434&gt;0,B434+ROW()/1000000,0)</f>
        <v>1327.000434</v>
      </c>
    </row>
    <row r="435" customFormat="false" ht="15" hidden="false" customHeight="false" outlineLevel="0" collapsed="false">
      <c r="A435" s="0" t="s">
        <v>15417</v>
      </c>
      <c r="B435" s="0" t="n">
        <f aca="false">SUMIFS(Data!$O$2:$O$9552,Data!$H$2:$H$9552,A435,Data!$V$2:$V$9552,1)</f>
        <v>37</v>
      </c>
      <c r="C435" s="0" t="n">
        <f aca="false">COUNTIFS(Data!$H$2:$H$9552,A435,Data!$V$2:$V$9552,1)</f>
        <v>1</v>
      </c>
      <c r="D435" s="0" t="n">
        <f aca="false">IF(C435&gt;0,B435+ROW()/1000000,0)</f>
        <v>37.000435</v>
      </c>
    </row>
    <row r="436" customFormat="false" ht="15" hidden="false" customHeight="false" outlineLevel="0" collapsed="false">
      <c r="A436" s="0" t="s">
        <v>16885</v>
      </c>
      <c r="B436" s="0" t="n">
        <f aca="false">SUMIFS(Data!$O$2:$O$9552,Data!$H$2:$H$9552,A436,Data!$V$2:$V$9552,1)</f>
        <v>555</v>
      </c>
      <c r="C436" s="0" t="n">
        <f aca="false">COUNTIFS(Data!$H$2:$H$9552,A436,Data!$V$2:$V$9552,1)</f>
        <v>1</v>
      </c>
      <c r="D436" s="0" t="n">
        <f aca="false">IF(C436&gt;0,B436+ROW()/1000000,0)</f>
        <v>555.000436</v>
      </c>
    </row>
    <row r="437" customFormat="false" ht="15" hidden="false" customHeight="false" outlineLevel="0" collapsed="false">
      <c r="A437" s="0" t="s">
        <v>6499</v>
      </c>
      <c r="B437" s="0" t="n">
        <f aca="false">SUMIFS(Data!$O$2:$O$9552,Data!$H$2:$H$9552,A437,Data!$V$2:$V$9552,1)</f>
        <v>165</v>
      </c>
      <c r="C437" s="0" t="n">
        <f aca="false">COUNTIFS(Data!$H$2:$H$9552,A437,Data!$V$2:$V$9552,1)</f>
        <v>1</v>
      </c>
      <c r="D437" s="0" t="n">
        <f aca="false">IF(C437&gt;0,B437+ROW()/1000000,0)</f>
        <v>165.000437</v>
      </c>
    </row>
    <row r="438" customFormat="false" ht="15" hidden="false" customHeight="false" outlineLevel="0" collapsed="false">
      <c r="A438" s="0" t="s">
        <v>6702</v>
      </c>
      <c r="B438" s="0" t="n">
        <f aca="false">SUMIFS(Data!$O$2:$O$9552,Data!$H$2:$H$9552,A438,Data!$V$2:$V$9552,1)</f>
        <v>5167</v>
      </c>
      <c r="C438" s="0" t="n">
        <f aca="false">COUNTIFS(Data!$H$2:$H$9552,A438,Data!$V$2:$V$9552,1)</f>
        <v>4</v>
      </c>
      <c r="D438" s="0" t="n">
        <f aca="false">IF(C438&gt;0,B438+ROW()/1000000,0)</f>
        <v>5167.000438</v>
      </c>
    </row>
    <row r="439" customFormat="false" ht="15" hidden="false" customHeight="false" outlineLevel="0" collapsed="false">
      <c r="A439" s="0" t="s">
        <v>4288</v>
      </c>
      <c r="B439" s="0" t="n">
        <f aca="false">SUMIFS(Data!$O$2:$O$9552,Data!$H$2:$H$9552,A439,Data!$V$2:$V$9552,1)</f>
        <v>147</v>
      </c>
      <c r="C439" s="0" t="n">
        <f aca="false">COUNTIFS(Data!$H$2:$H$9552,A439,Data!$V$2:$V$9552,1)</f>
        <v>1</v>
      </c>
      <c r="D439" s="0" t="n">
        <f aca="false">IF(C439&gt;0,B439+ROW()/1000000,0)</f>
        <v>147.000439</v>
      </c>
    </row>
    <row r="440" customFormat="false" ht="15" hidden="false" customHeight="false" outlineLevel="0" collapsed="false">
      <c r="A440" s="0" t="s">
        <v>3947</v>
      </c>
      <c r="B440" s="0" t="n">
        <f aca="false">SUMIFS(Data!$O$2:$O$9552,Data!$H$2:$H$9552,A440,Data!$V$2:$V$9552,1)</f>
        <v>4038</v>
      </c>
      <c r="C440" s="0" t="n">
        <f aca="false">COUNTIFS(Data!$H$2:$H$9552,A440,Data!$V$2:$V$9552,1)</f>
        <v>2</v>
      </c>
      <c r="D440" s="0" t="n">
        <f aca="false">IF(C440&gt;0,B440+ROW()/1000000,0)</f>
        <v>4038.00044</v>
      </c>
    </row>
    <row r="441" customFormat="false" ht="15" hidden="false" customHeight="false" outlineLevel="0" collapsed="false">
      <c r="A441" s="0" t="s">
        <v>6210</v>
      </c>
      <c r="B441" s="0" t="n">
        <f aca="false">SUMIFS(Data!$O$2:$O$9552,Data!$H$2:$H$9552,A441,Data!$V$2:$V$9552,1)</f>
        <v>633</v>
      </c>
      <c r="C441" s="0" t="n">
        <f aca="false">COUNTIFS(Data!$H$2:$H$9552,A441,Data!$V$2:$V$9552,1)</f>
        <v>1</v>
      </c>
      <c r="D441" s="0" t="n">
        <f aca="false">IF(C441&gt;0,B441+ROW()/1000000,0)</f>
        <v>633.000441</v>
      </c>
    </row>
    <row r="442" customFormat="false" ht="15" hidden="false" customHeight="false" outlineLevel="0" collapsed="false">
      <c r="A442" s="0" t="s">
        <v>9136</v>
      </c>
      <c r="B442" s="0" t="n">
        <f aca="false">SUMIFS(Data!$O$2:$O$9552,Data!$H$2:$H$9552,A442,Data!$V$2:$V$9552,1)</f>
        <v>861</v>
      </c>
      <c r="C442" s="0" t="n">
        <f aca="false">COUNTIFS(Data!$H$2:$H$9552,A442,Data!$V$2:$V$9552,1)</f>
        <v>3</v>
      </c>
      <c r="D442" s="0" t="n">
        <f aca="false">IF(C442&gt;0,B442+ROW()/1000000,0)</f>
        <v>861.000442</v>
      </c>
    </row>
    <row r="443" customFormat="false" ht="15" hidden="false" customHeight="false" outlineLevel="0" collapsed="false">
      <c r="A443" s="0" t="s">
        <v>15194</v>
      </c>
      <c r="B443" s="0" t="n">
        <f aca="false">SUMIFS(Data!$O$2:$O$9552,Data!$H$2:$H$9552,A443,Data!$V$2:$V$9552,1)</f>
        <v>1653</v>
      </c>
      <c r="C443" s="0" t="n">
        <f aca="false">COUNTIFS(Data!$H$2:$H$9552,A443,Data!$V$2:$V$9552,1)</f>
        <v>1</v>
      </c>
      <c r="D443" s="0" t="n">
        <f aca="false">IF(C443&gt;0,B443+ROW()/1000000,0)</f>
        <v>1653.000443</v>
      </c>
    </row>
    <row r="444" customFormat="false" ht="15" hidden="false" customHeight="false" outlineLevel="0" collapsed="false">
      <c r="A444" s="0" t="s">
        <v>2628</v>
      </c>
      <c r="B444" s="0" t="n">
        <f aca="false">SUMIFS(Data!$O$2:$O$9552,Data!$H$2:$H$9552,A444,Data!$V$2:$V$9552,1)</f>
        <v>256</v>
      </c>
      <c r="C444" s="0" t="n">
        <f aca="false">COUNTIFS(Data!$H$2:$H$9552,A444,Data!$V$2:$V$9552,1)</f>
        <v>1</v>
      </c>
      <c r="D444" s="0" t="n">
        <f aca="false">IF(C444&gt;0,B444+ROW()/1000000,0)</f>
        <v>256.000444</v>
      </c>
    </row>
    <row r="445" customFormat="false" ht="15" hidden="false" customHeight="false" outlineLevel="0" collapsed="false">
      <c r="A445" s="0" t="s">
        <v>6164</v>
      </c>
      <c r="B445" s="0" t="n">
        <f aca="false">SUMIFS(Data!$O$2:$O$9552,Data!$H$2:$H$9552,A445,Data!$V$2:$V$9552,1)</f>
        <v>502</v>
      </c>
      <c r="C445" s="0" t="n">
        <f aca="false">COUNTIFS(Data!$H$2:$H$9552,A445,Data!$V$2:$V$9552,1)</f>
        <v>1</v>
      </c>
      <c r="D445" s="0" t="n">
        <f aca="false">IF(C445&gt;0,B445+ROW()/1000000,0)</f>
        <v>502.000445</v>
      </c>
    </row>
    <row r="446" customFormat="false" ht="15" hidden="false" customHeight="false" outlineLevel="0" collapsed="false">
      <c r="A446" s="0" t="s">
        <v>19312</v>
      </c>
      <c r="B446" s="0" t="n">
        <f aca="false">SUMIFS(Data!$O$2:$O$9552,Data!$H$2:$H$9552,A446,Data!$V$2:$V$9552,1)</f>
        <v>19</v>
      </c>
      <c r="C446" s="0" t="n">
        <f aca="false">COUNTIFS(Data!$H$2:$H$9552,A446,Data!$V$2:$V$9552,1)</f>
        <v>1</v>
      </c>
      <c r="D446" s="0" t="n">
        <f aca="false">IF(C446&gt;0,B446+ROW()/1000000,0)</f>
        <v>19.000446</v>
      </c>
    </row>
    <row r="447" customFormat="false" ht="15" hidden="false" customHeight="false" outlineLevel="0" collapsed="false">
      <c r="A447" s="0" t="s">
        <v>3175</v>
      </c>
      <c r="B447" s="0" t="n">
        <f aca="false">SUMIFS(Data!$O$2:$O$9552,Data!$H$2:$H$9552,A447,Data!$V$2:$V$9552,1)</f>
        <v>153</v>
      </c>
      <c r="C447" s="0" t="n">
        <f aca="false">COUNTIFS(Data!$H$2:$H$9552,A447,Data!$V$2:$V$9552,1)</f>
        <v>1</v>
      </c>
      <c r="D447" s="0" t="n">
        <f aca="false">IF(C447&gt;0,B447+ROW()/1000000,0)</f>
        <v>153.000447</v>
      </c>
    </row>
    <row r="448" customFormat="false" ht="15" hidden="false" customHeight="false" outlineLevel="0" collapsed="false">
      <c r="A448" s="0" t="s">
        <v>2176</v>
      </c>
      <c r="B448" s="0" t="n">
        <f aca="false">SUMIFS(Data!$O$2:$O$9552,Data!$H$2:$H$9552,A448,Data!$V$2:$V$9552,1)</f>
        <v>98</v>
      </c>
      <c r="C448" s="0" t="n">
        <f aca="false">COUNTIFS(Data!$H$2:$H$9552,A448,Data!$V$2:$V$9552,1)</f>
        <v>1</v>
      </c>
      <c r="D448" s="0" t="n">
        <f aca="false">IF(C448&gt;0,B448+ROW()/1000000,0)</f>
        <v>98.000448</v>
      </c>
    </row>
    <row r="449" customFormat="false" ht="15" hidden="false" customHeight="false" outlineLevel="0" collapsed="false">
      <c r="A449" s="0" t="s">
        <v>11973</v>
      </c>
      <c r="B449" s="0" t="n">
        <f aca="false">SUMIFS(Data!$O$2:$O$9552,Data!$H$2:$H$9552,A449,Data!$V$2:$V$9552,1)</f>
        <v>155</v>
      </c>
      <c r="C449" s="0" t="n">
        <f aca="false">COUNTIFS(Data!$H$2:$H$9552,A449,Data!$V$2:$V$9552,1)</f>
        <v>1</v>
      </c>
      <c r="D449" s="0" t="n">
        <f aca="false">IF(C449&gt;0,B449+ROW()/1000000,0)</f>
        <v>155.000449</v>
      </c>
    </row>
    <row r="450" customFormat="false" ht="15" hidden="false" customHeight="false" outlineLevel="0" collapsed="false">
      <c r="A450" s="0" t="s">
        <v>15362</v>
      </c>
      <c r="B450" s="0" t="n">
        <f aca="false">SUMIFS(Data!$O$2:$O$9552,Data!$H$2:$H$9552,A450,Data!$V$2:$V$9552,1)</f>
        <v>365</v>
      </c>
      <c r="C450" s="0" t="n">
        <f aca="false">COUNTIFS(Data!$H$2:$H$9552,A450,Data!$V$2:$V$9552,1)</f>
        <v>1</v>
      </c>
      <c r="D450" s="0" t="n">
        <f aca="false">IF(C450&gt;0,B450+ROW()/1000000,0)</f>
        <v>365.00045</v>
      </c>
    </row>
    <row r="451" customFormat="false" ht="15" hidden="false" customHeight="false" outlineLevel="0" collapsed="false">
      <c r="A451" s="0" t="s">
        <v>3835</v>
      </c>
      <c r="B451" s="0" t="n">
        <f aca="false">SUMIFS(Data!$O$2:$O$9552,Data!$H$2:$H$9552,A451,Data!$V$2:$V$9552,1)</f>
        <v>647</v>
      </c>
      <c r="C451" s="0" t="n">
        <f aca="false">COUNTIFS(Data!$H$2:$H$9552,A451,Data!$V$2:$V$9552,1)</f>
        <v>1</v>
      </c>
      <c r="D451" s="0" t="n">
        <f aca="false">IF(C451&gt;0,B451+ROW()/1000000,0)</f>
        <v>647.000451</v>
      </c>
    </row>
    <row r="452" customFormat="false" ht="15" hidden="false" customHeight="false" outlineLevel="0" collapsed="false">
      <c r="A452" s="0" t="s">
        <v>20340</v>
      </c>
      <c r="B452" s="0" t="n">
        <f aca="false">SUMIFS(Data!$O$2:$O$9552,Data!$H$2:$H$9552,A452,Data!$V$2:$V$9552,1)</f>
        <v>153</v>
      </c>
      <c r="C452" s="0" t="n">
        <f aca="false">COUNTIFS(Data!$H$2:$H$9552,A452,Data!$V$2:$V$9552,1)</f>
        <v>1</v>
      </c>
      <c r="D452" s="0" t="n">
        <f aca="false">IF(C452&gt;0,B452+ROW()/1000000,0)</f>
        <v>153.000452</v>
      </c>
    </row>
    <row r="453" customFormat="false" ht="15" hidden="false" customHeight="false" outlineLevel="0" collapsed="false">
      <c r="A453" s="0" t="s">
        <v>3277</v>
      </c>
      <c r="B453" s="0" t="n">
        <f aca="false">SUMIFS(Data!$O$2:$O$9552,Data!$H$2:$H$9552,A453,Data!$V$2:$V$9552,1)</f>
        <v>15</v>
      </c>
      <c r="C453" s="0" t="n">
        <f aca="false">COUNTIFS(Data!$H$2:$H$9552,A453,Data!$V$2:$V$9552,1)</f>
        <v>1</v>
      </c>
      <c r="D453" s="0" t="n">
        <f aca="false">IF(C453&gt;0,B453+ROW()/1000000,0)</f>
        <v>15.000453</v>
      </c>
    </row>
    <row r="454" customFormat="false" ht="15" hidden="false" customHeight="false" outlineLevel="0" collapsed="false">
      <c r="A454" s="0" t="s">
        <v>19772</v>
      </c>
      <c r="B454" s="0" t="n">
        <f aca="false">SUMIFS(Data!$O$2:$O$9552,Data!$H$2:$H$9552,A454,Data!$V$2:$V$9552,1)</f>
        <v>127</v>
      </c>
      <c r="C454" s="0" t="n">
        <f aca="false">COUNTIFS(Data!$H$2:$H$9552,A454,Data!$V$2:$V$9552,1)</f>
        <v>1</v>
      </c>
      <c r="D454" s="0" t="n">
        <f aca="false">IF(C454&gt;0,B454+ROW()/1000000,0)</f>
        <v>127.000454</v>
      </c>
    </row>
    <row r="455" customFormat="false" ht="15" hidden="false" customHeight="false" outlineLevel="0" collapsed="false">
      <c r="A455" s="0" t="s">
        <v>19793</v>
      </c>
      <c r="B455" s="0" t="n">
        <f aca="false">SUMIFS(Data!$O$2:$O$9552,Data!$H$2:$H$9552,A455,Data!$V$2:$V$9552,1)</f>
        <v>94</v>
      </c>
      <c r="C455" s="0" t="n">
        <f aca="false">COUNTIFS(Data!$H$2:$H$9552,A455,Data!$V$2:$V$9552,1)</f>
        <v>1</v>
      </c>
      <c r="D455" s="0" t="n">
        <f aca="false">IF(C455&gt;0,B455+ROW()/1000000,0)</f>
        <v>94.000455</v>
      </c>
    </row>
    <row r="456" customFormat="false" ht="15" hidden="false" customHeight="false" outlineLevel="0" collapsed="false">
      <c r="A456" s="0" t="s">
        <v>15003</v>
      </c>
      <c r="B456" s="0" t="n">
        <f aca="false">SUMIFS(Data!$O$2:$O$9552,Data!$H$2:$H$9552,A456,Data!$V$2:$V$9552,1)</f>
        <v>110</v>
      </c>
      <c r="C456" s="0" t="n">
        <f aca="false">COUNTIFS(Data!$H$2:$H$9552,A456,Data!$V$2:$V$9552,1)</f>
        <v>1</v>
      </c>
      <c r="D456" s="0" t="n">
        <f aca="false">IF(C456&gt;0,B456+ROW()/1000000,0)</f>
        <v>110.000456</v>
      </c>
    </row>
    <row r="457" customFormat="false" ht="15" hidden="false" customHeight="false" outlineLevel="0" collapsed="false">
      <c r="A457" s="0" t="s">
        <v>130</v>
      </c>
      <c r="B457" s="0" t="n">
        <f aca="false">SUMIFS(Data!$O$2:$O$9552,Data!$H$2:$H$9552,A457,Data!$V$2:$V$9552,1)</f>
        <v>118</v>
      </c>
      <c r="C457" s="0" t="n">
        <f aca="false">COUNTIFS(Data!$H$2:$H$9552,A457,Data!$V$2:$V$9552,1)</f>
        <v>1</v>
      </c>
      <c r="D457" s="0" t="n">
        <f aca="false">IF(C457&gt;0,B457+ROW()/1000000,0)</f>
        <v>118.000457</v>
      </c>
    </row>
    <row r="458" customFormat="false" ht="15" hidden="false" customHeight="false" outlineLevel="0" collapsed="false">
      <c r="A458" s="0" t="s">
        <v>6146</v>
      </c>
      <c r="B458" s="0" t="n">
        <f aca="false">SUMIFS(Data!$O$2:$O$9552,Data!$H$2:$H$9552,A458,Data!$V$2:$V$9552,1)</f>
        <v>214</v>
      </c>
      <c r="C458" s="0" t="n">
        <f aca="false">COUNTIFS(Data!$H$2:$H$9552,A458,Data!$V$2:$V$9552,1)</f>
        <v>1</v>
      </c>
      <c r="D458" s="0" t="n">
        <f aca="false">IF(C458&gt;0,B458+ROW()/1000000,0)</f>
        <v>214.000458</v>
      </c>
    </row>
    <row r="459" customFormat="false" ht="15" hidden="false" customHeight="false" outlineLevel="0" collapsed="false">
      <c r="A459" s="0" t="s">
        <v>20252</v>
      </c>
      <c r="B459" s="0" t="n">
        <f aca="false">SUMIFS(Data!$O$2:$O$9552,Data!$H$2:$H$9552,A459,Data!$V$2:$V$9552,1)</f>
        <v>374</v>
      </c>
      <c r="C459" s="0" t="n">
        <f aca="false">COUNTIFS(Data!$H$2:$H$9552,A459,Data!$V$2:$V$9552,1)</f>
        <v>1</v>
      </c>
      <c r="D459" s="0" t="n">
        <f aca="false">IF(C459&gt;0,B459+ROW()/1000000,0)</f>
        <v>374.000459</v>
      </c>
    </row>
    <row r="460" customFormat="false" ht="15" hidden="false" customHeight="false" outlineLevel="0" collapsed="false">
      <c r="A460" s="0" t="s">
        <v>2941</v>
      </c>
      <c r="B460" s="0" t="n">
        <f aca="false">SUMIFS(Data!$O$2:$O$9552,Data!$H$2:$H$9552,A460,Data!$V$2:$V$9552,1)</f>
        <v>70</v>
      </c>
      <c r="C460" s="0" t="n">
        <f aca="false">COUNTIFS(Data!$H$2:$H$9552,A460,Data!$V$2:$V$9552,1)</f>
        <v>2</v>
      </c>
      <c r="D460" s="0" t="n">
        <f aca="false">IF(C460&gt;0,B460+ROW()/1000000,0)</f>
        <v>70.00046</v>
      </c>
    </row>
    <row r="461" customFormat="false" ht="15" hidden="false" customHeight="false" outlineLevel="0" collapsed="false">
      <c r="A461" s="0" t="s">
        <v>8521</v>
      </c>
      <c r="B461" s="0" t="n">
        <f aca="false">SUMIFS(Data!$O$2:$O$9552,Data!$H$2:$H$9552,A461,Data!$V$2:$V$9552,1)</f>
        <v>4085</v>
      </c>
      <c r="C461" s="0" t="n">
        <f aca="false">COUNTIFS(Data!$H$2:$H$9552,A461,Data!$V$2:$V$9552,1)</f>
        <v>1</v>
      </c>
      <c r="D461" s="0" t="n">
        <f aca="false">IF(C461&gt;0,B461+ROW()/1000000,0)</f>
        <v>4085.000461</v>
      </c>
    </row>
    <row r="462" customFormat="false" ht="15" hidden="false" customHeight="false" outlineLevel="0" collapsed="false">
      <c r="A462" s="0" t="s">
        <v>9691</v>
      </c>
      <c r="B462" s="0" t="n">
        <f aca="false">SUMIFS(Data!$O$2:$O$9552,Data!$H$2:$H$9552,A462,Data!$V$2:$V$9552,1)</f>
        <v>0</v>
      </c>
      <c r="C462" s="0" t="n">
        <f aca="false">COUNTIFS(Data!$H$2:$H$9552,A462,Data!$V$2:$V$9552,1)</f>
        <v>1</v>
      </c>
      <c r="D462" s="0" t="n">
        <f aca="false">IF(C462&gt;0,B462+ROW()/1000000,0)</f>
        <v>0.000462</v>
      </c>
    </row>
    <row r="463" customFormat="false" ht="15" hidden="false" customHeight="false" outlineLevel="0" collapsed="false">
      <c r="A463" s="0" t="s">
        <v>6238</v>
      </c>
      <c r="B463" s="0" t="n">
        <f aca="false">SUMIFS(Data!$O$2:$O$9552,Data!$H$2:$H$9552,A463,Data!$V$2:$V$9552,1)</f>
        <v>798</v>
      </c>
      <c r="C463" s="0" t="n">
        <f aca="false">COUNTIFS(Data!$H$2:$H$9552,A463,Data!$V$2:$V$9552,1)</f>
        <v>1</v>
      </c>
      <c r="D463" s="0" t="n">
        <f aca="false">IF(C463&gt;0,B463+ROW()/1000000,0)</f>
        <v>798.000463</v>
      </c>
    </row>
    <row r="464" customFormat="false" ht="15" hidden="false" customHeight="false" outlineLevel="0" collapsed="false">
      <c r="A464" s="0" t="s">
        <v>19408</v>
      </c>
      <c r="B464" s="0" t="n">
        <f aca="false">SUMIFS(Data!$O$2:$O$9552,Data!$H$2:$H$9552,A464,Data!$V$2:$V$9552,1)</f>
        <v>71</v>
      </c>
      <c r="C464" s="0" t="n">
        <f aca="false">COUNTIFS(Data!$H$2:$H$9552,A464,Data!$V$2:$V$9552,1)</f>
        <v>1</v>
      </c>
      <c r="D464" s="0" t="n">
        <f aca="false">IF(C464&gt;0,B464+ROW()/1000000,0)</f>
        <v>71.000464</v>
      </c>
    </row>
    <row r="465" customFormat="false" ht="15" hidden="false" customHeight="false" outlineLevel="0" collapsed="false">
      <c r="A465" s="0" t="s">
        <v>16863</v>
      </c>
      <c r="B465" s="0" t="n">
        <f aca="false">SUMIFS(Data!$O$2:$O$9552,Data!$H$2:$H$9552,A465,Data!$V$2:$V$9552,1)</f>
        <v>429</v>
      </c>
      <c r="C465" s="0" t="n">
        <f aca="false">COUNTIFS(Data!$H$2:$H$9552,A465,Data!$V$2:$V$9552,1)</f>
        <v>1</v>
      </c>
      <c r="D465" s="0" t="n">
        <f aca="false">IF(C465&gt;0,B465+ROW()/1000000,0)</f>
        <v>429.000465</v>
      </c>
    </row>
    <row r="466" customFormat="false" ht="15" hidden="false" customHeight="false" outlineLevel="0" collapsed="false">
      <c r="A466" s="0" t="s">
        <v>6231</v>
      </c>
      <c r="B466" s="0" t="n">
        <f aca="false">SUMIFS(Data!$O$2:$O$9552,Data!$H$2:$H$9552,A466,Data!$V$2:$V$9552,1)</f>
        <v>198</v>
      </c>
      <c r="C466" s="0" t="n">
        <f aca="false">COUNTIFS(Data!$H$2:$H$9552,A466,Data!$V$2:$V$9552,1)</f>
        <v>1</v>
      </c>
      <c r="D466" s="0" t="n">
        <f aca="false">IF(C466&gt;0,B466+ROW()/1000000,0)</f>
        <v>198.000466</v>
      </c>
    </row>
    <row r="467" customFormat="false" ht="15" hidden="false" customHeight="false" outlineLevel="0" collapsed="false">
      <c r="A467" s="0" t="s">
        <v>2451</v>
      </c>
      <c r="B467" s="0" t="n">
        <f aca="false">SUMIFS(Data!$O$2:$O$9552,Data!$H$2:$H$9552,A467,Data!$V$2:$V$9552,1)</f>
        <v>8</v>
      </c>
      <c r="C467" s="0" t="n">
        <f aca="false">COUNTIFS(Data!$H$2:$H$9552,A467,Data!$V$2:$V$9552,1)</f>
        <v>1</v>
      </c>
      <c r="D467" s="0" t="n">
        <f aca="false">IF(C467&gt;0,B467+ROW()/1000000,0)</f>
        <v>8.000467</v>
      </c>
    </row>
    <row r="468" customFormat="false" ht="15" hidden="false" customHeight="false" outlineLevel="0" collapsed="false">
      <c r="A468" s="0" t="s">
        <v>11883</v>
      </c>
      <c r="B468" s="0" t="n">
        <f aca="false">SUMIFS(Data!$O$2:$O$9552,Data!$H$2:$H$9552,A468,Data!$V$2:$V$9552,1)</f>
        <v>0</v>
      </c>
      <c r="C468" s="0" t="n">
        <f aca="false">COUNTIFS(Data!$H$2:$H$9552,A468,Data!$V$2:$V$9552,1)</f>
        <v>1</v>
      </c>
      <c r="D468" s="0" t="n">
        <f aca="false">IF(C468&gt;0,B468+ROW()/1000000,0)</f>
        <v>0.000468</v>
      </c>
    </row>
    <row r="469" customFormat="false" ht="15" hidden="false" customHeight="false" outlineLevel="0" collapsed="false">
      <c r="A469" s="0" t="s">
        <v>4618</v>
      </c>
      <c r="B469" s="0" t="n">
        <f aca="false">SUMIFS(Data!$O$2:$O$9552,Data!$H$2:$H$9552,A469,Data!$V$2:$V$9552,1)</f>
        <v>62</v>
      </c>
      <c r="C469" s="0" t="n">
        <f aca="false">COUNTIFS(Data!$H$2:$H$9552,A469,Data!$V$2:$V$9552,1)</f>
        <v>1</v>
      </c>
      <c r="D469" s="0" t="n">
        <f aca="false">IF(C469&gt;0,B469+ROW()/1000000,0)</f>
        <v>62.000469</v>
      </c>
    </row>
    <row r="470" customFormat="false" ht="15" hidden="false" customHeight="false" outlineLevel="0" collapsed="false">
      <c r="A470" s="0" t="s">
        <v>2171</v>
      </c>
      <c r="B470" s="0" t="n">
        <f aca="false">SUMIFS(Data!$O$2:$O$9552,Data!$H$2:$H$9552,A470,Data!$V$2:$V$9552,1)</f>
        <v>414</v>
      </c>
      <c r="C470" s="0" t="n">
        <f aca="false">COUNTIFS(Data!$H$2:$H$9552,A470,Data!$V$2:$V$9552,1)</f>
        <v>9</v>
      </c>
      <c r="D470" s="0" t="n">
        <f aca="false">IF(C470&gt;0,B470+ROW()/1000000,0)</f>
        <v>414.00047</v>
      </c>
    </row>
    <row r="471" customFormat="false" ht="15" hidden="false" customHeight="false" outlineLevel="0" collapsed="false">
      <c r="A471" s="0" t="s">
        <v>3135</v>
      </c>
      <c r="B471" s="0" t="n">
        <f aca="false">SUMIFS(Data!$O$2:$O$9552,Data!$H$2:$H$9552,A471,Data!$V$2:$V$9552,1)</f>
        <v>372</v>
      </c>
      <c r="C471" s="0" t="n">
        <f aca="false">COUNTIFS(Data!$H$2:$H$9552,A471,Data!$V$2:$V$9552,1)</f>
        <v>2</v>
      </c>
      <c r="D471" s="0" t="n">
        <f aca="false">IF(C471&gt;0,B471+ROW()/1000000,0)</f>
        <v>372.000471</v>
      </c>
    </row>
    <row r="472" customFormat="false" ht="15" hidden="false" customHeight="false" outlineLevel="0" collapsed="false">
      <c r="A472" s="0" t="s">
        <v>15661</v>
      </c>
      <c r="B472" s="0" t="n">
        <f aca="false">SUMIFS(Data!$O$2:$O$9552,Data!$H$2:$H$9552,A472,Data!$V$2:$V$9552,1)</f>
        <v>18</v>
      </c>
      <c r="C472" s="0" t="n">
        <f aca="false">COUNTIFS(Data!$H$2:$H$9552,A472,Data!$V$2:$V$9552,1)</f>
        <v>1</v>
      </c>
      <c r="D472" s="0" t="n">
        <f aca="false">IF(C472&gt;0,B472+ROW()/1000000,0)</f>
        <v>18.000472</v>
      </c>
    </row>
    <row r="473" customFormat="false" ht="15" hidden="false" customHeight="false" outlineLevel="0" collapsed="false">
      <c r="A473" s="0" t="s">
        <v>11788</v>
      </c>
      <c r="B473" s="0" t="n">
        <f aca="false">SUMIFS(Data!$O$2:$O$9552,Data!$H$2:$H$9552,A473,Data!$V$2:$V$9552,1)</f>
        <v>88</v>
      </c>
      <c r="C473" s="0" t="n">
        <f aca="false">COUNTIFS(Data!$H$2:$H$9552,A473,Data!$V$2:$V$9552,1)</f>
        <v>3</v>
      </c>
      <c r="D473" s="0" t="n">
        <f aca="false">IF(C473&gt;0,B473+ROW()/1000000,0)</f>
        <v>88.000473</v>
      </c>
    </row>
    <row r="474" customFormat="false" ht="15" hidden="false" customHeight="false" outlineLevel="0" collapsed="false">
      <c r="A474" s="0" t="s">
        <v>15400</v>
      </c>
      <c r="B474" s="0" t="n">
        <f aca="false">SUMIFS(Data!$O$2:$O$9552,Data!$H$2:$H$9552,A474,Data!$V$2:$V$9552,1)</f>
        <v>501</v>
      </c>
      <c r="C474" s="0" t="n">
        <f aca="false">COUNTIFS(Data!$H$2:$H$9552,A474,Data!$V$2:$V$9552,1)</f>
        <v>2</v>
      </c>
      <c r="D474" s="0" t="n">
        <f aca="false">IF(C474&gt;0,B474+ROW()/1000000,0)</f>
        <v>501.000474</v>
      </c>
    </row>
    <row r="475" customFormat="false" ht="15" hidden="false" customHeight="false" outlineLevel="0" collapsed="false">
      <c r="A475" s="0" t="s">
        <v>15386</v>
      </c>
      <c r="B475" s="0" t="n">
        <f aca="false">SUMIFS(Data!$O$2:$O$9552,Data!$H$2:$H$9552,A475,Data!$V$2:$V$9552,1)</f>
        <v>43</v>
      </c>
      <c r="C475" s="0" t="n">
        <f aca="false">COUNTIFS(Data!$H$2:$H$9552,A475,Data!$V$2:$V$9552,1)</f>
        <v>1</v>
      </c>
      <c r="D475" s="0" t="n">
        <f aca="false">IF(C475&gt;0,B475+ROW()/1000000,0)</f>
        <v>43.000475</v>
      </c>
    </row>
    <row r="476" customFormat="false" ht="15" hidden="false" customHeight="false" outlineLevel="0" collapsed="false">
      <c r="A476" s="0" t="s">
        <v>7118</v>
      </c>
      <c r="B476" s="0" t="n">
        <f aca="false">SUMIFS(Data!$O$2:$O$9552,Data!$H$2:$H$9552,A476,Data!$V$2:$V$9552,1)</f>
        <v>42</v>
      </c>
      <c r="C476" s="0" t="n">
        <f aca="false">COUNTIFS(Data!$H$2:$H$9552,A476,Data!$V$2:$V$9552,1)</f>
        <v>2</v>
      </c>
      <c r="D476" s="0" t="n">
        <f aca="false">IF(C476&gt;0,B476+ROW()/1000000,0)</f>
        <v>42.000476</v>
      </c>
    </row>
    <row r="477" customFormat="false" ht="15" hidden="false" customHeight="false" outlineLevel="0" collapsed="false">
      <c r="A477" s="0" t="s">
        <v>6021</v>
      </c>
      <c r="B477" s="0" t="n">
        <f aca="false">SUMIFS(Data!$O$2:$O$9552,Data!$H$2:$H$9552,A477,Data!$V$2:$V$9552,1)</f>
        <v>162</v>
      </c>
      <c r="C477" s="0" t="n">
        <f aca="false">COUNTIFS(Data!$H$2:$H$9552,A477,Data!$V$2:$V$9552,1)</f>
        <v>2</v>
      </c>
      <c r="D477" s="0" t="n">
        <f aca="false">IF(C477&gt;0,B477+ROW()/1000000,0)</f>
        <v>162.000477</v>
      </c>
    </row>
    <row r="478" customFormat="false" ht="15" hidden="false" customHeight="false" outlineLevel="0" collapsed="false">
      <c r="A478" s="0" t="s">
        <v>17316</v>
      </c>
      <c r="B478" s="0" t="n">
        <f aca="false">SUMIFS(Data!$O$2:$O$9552,Data!$H$2:$H$9552,A478,Data!$V$2:$V$9552,1)</f>
        <v>16</v>
      </c>
      <c r="C478" s="0" t="n">
        <f aca="false">COUNTIFS(Data!$H$2:$H$9552,A478,Data!$V$2:$V$9552,1)</f>
        <v>1</v>
      </c>
      <c r="D478" s="0" t="n">
        <f aca="false">IF(C478&gt;0,B478+ROW()/1000000,0)</f>
        <v>16.000478</v>
      </c>
    </row>
    <row r="479" customFormat="false" ht="15" hidden="false" customHeight="false" outlineLevel="0" collapsed="false">
      <c r="A479" s="0" t="s">
        <v>7946</v>
      </c>
      <c r="B479" s="0" t="n">
        <f aca="false">SUMIFS(Data!$O$2:$O$9552,Data!$H$2:$H$9552,A479,Data!$V$2:$V$9552,1)</f>
        <v>391</v>
      </c>
      <c r="C479" s="0" t="n">
        <f aca="false">COUNTIFS(Data!$H$2:$H$9552,A479,Data!$V$2:$V$9552,1)</f>
        <v>1</v>
      </c>
      <c r="D479" s="0" t="n">
        <f aca="false">IF(C479&gt;0,B479+ROW()/1000000,0)</f>
        <v>391.000479</v>
      </c>
    </row>
    <row r="480" customFormat="false" ht="15" hidden="false" customHeight="false" outlineLevel="0" collapsed="false">
      <c r="A480" s="0" t="s">
        <v>10616</v>
      </c>
      <c r="B480" s="0" t="n">
        <f aca="false">SUMIFS(Data!$O$2:$O$9552,Data!$H$2:$H$9552,A480,Data!$V$2:$V$9552,1)</f>
        <v>30</v>
      </c>
      <c r="C480" s="0" t="n">
        <f aca="false">COUNTIFS(Data!$H$2:$H$9552,A480,Data!$V$2:$V$9552,1)</f>
        <v>1</v>
      </c>
      <c r="D480" s="0" t="n">
        <f aca="false">IF(C480&gt;0,B480+ROW()/1000000,0)</f>
        <v>30.00048</v>
      </c>
    </row>
    <row r="481" customFormat="false" ht="15" hidden="false" customHeight="false" outlineLevel="0" collapsed="false">
      <c r="A481" s="0" t="s">
        <v>20195</v>
      </c>
      <c r="B481" s="0" t="n">
        <f aca="false">SUMIFS(Data!$O$2:$O$9552,Data!$H$2:$H$9552,A481,Data!$V$2:$V$9552,1)</f>
        <v>88</v>
      </c>
      <c r="C481" s="0" t="n">
        <f aca="false">COUNTIFS(Data!$H$2:$H$9552,A481,Data!$V$2:$V$9552,1)</f>
        <v>1</v>
      </c>
      <c r="D481" s="0" t="n">
        <f aca="false">IF(C481&gt;0,B481+ROW()/1000000,0)</f>
        <v>88.000481</v>
      </c>
    </row>
    <row r="482" customFormat="false" ht="15" hidden="false" customHeight="false" outlineLevel="0" collapsed="false">
      <c r="A482" s="0" t="s">
        <v>20244</v>
      </c>
      <c r="B482" s="0" t="n">
        <f aca="false">SUMIFS(Data!$O$2:$O$9552,Data!$H$2:$H$9552,A482,Data!$V$2:$V$9552,1)</f>
        <v>157</v>
      </c>
      <c r="C482" s="0" t="n">
        <f aca="false">COUNTIFS(Data!$H$2:$H$9552,A482,Data!$V$2:$V$9552,1)</f>
        <v>1</v>
      </c>
      <c r="D482" s="0" t="n">
        <f aca="false">IF(C482&gt;0,B482+ROW()/1000000,0)</f>
        <v>157.000482</v>
      </c>
    </row>
    <row r="483" customFormat="false" ht="15" hidden="false" customHeight="false" outlineLevel="0" collapsed="false">
      <c r="A483" s="0" t="s">
        <v>11571</v>
      </c>
      <c r="B483" s="0" t="n">
        <f aca="false">SUMIFS(Data!$O$2:$O$9552,Data!$H$2:$H$9552,A483,Data!$V$2:$V$9552,1)</f>
        <v>54</v>
      </c>
      <c r="C483" s="0" t="n">
        <f aca="false">COUNTIFS(Data!$H$2:$H$9552,A483,Data!$V$2:$V$9552,1)</f>
        <v>1</v>
      </c>
      <c r="D483" s="0" t="n">
        <f aca="false">IF(C483&gt;0,B483+ROW()/1000000,0)</f>
        <v>54.000483</v>
      </c>
    </row>
    <row r="484" customFormat="false" ht="15" hidden="false" customHeight="false" outlineLevel="0" collapsed="false">
      <c r="A484" s="0" t="s">
        <v>5734</v>
      </c>
      <c r="B484" s="0" t="n">
        <f aca="false">SUMIFS(Data!$O$2:$O$9552,Data!$H$2:$H$9552,A484,Data!$V$2:$V$9552,1)</f>
        <v>34</v>
      </c>
      <c r="C484" s="0" t="n">
        <f aca="false">COUNTIFS(Data!$H$2:$H$9552,A484,Data!$V$2:$V$9552,1)</f>
        <v>1</v>
      </c>
      <c r="D484" s="0" t="n">
        <f aca="false">IF(C484&gt;0,B484+ROW()/1000000,0)</f>
        <v>34.000484</v>
      </c>
    </row>
    <row r="485" customFormat="false" ht="15" hidden="false" customHeight="false" outlineLevel="0" collapsed="false">
      <c r="A485" s="0" t="s">
        <v>10981</v>
      </c>
      <c r="B485" s="0" t="n">
        <f aca="false">SUMIFS(Data!$O$2:$O$9552,Data!$H$2:$H$9552,A485,Data!$V$2:$V$9552,1)</f>
        <v>863</v>
      </c>
      <c r="C485" s="0" t="n">
        <f aca="false">COUNTIFS(Data!$H$2:$H$9552,A485,Data!$V$2:$V$9552,1)</f>
        <v>1</v>
      </c>
      <c r="D485" s="0" t="n">
        <f aca="false">IF(C485&gt;0,B485+ROW()/1000000,0)</f>
        <v>863.000485</v>
      </c>
    </row>
    <row r="486" customFormat="false" ht="15" hidden="false" customHeight="false" outlineLevel="0" collapsed="false">
      <c r="A486" s="0" t="s">
        <v>1521</v>
      </c>
      <c r="B486" s="0" t="n">
        <f aca="false">SUMIFS(Data!$O$2:$O$9552,Data!$H$2:$H$9552,A486,Data!$V$2:$V$9552,1)</f>
        <v>719</v>
      </c>
      <c r="C486" s="0" t="n">
        <f aca="false">COUNTIFS(Data!$H$2:$H$9552,A486,Data!$V$2:$V$9552,1)</f>
        <v>1</v>
      </c>
      <c r="D486" s="0" t="n">
        <f aca="false">IF(C486&gt;0,B486+ROW()/1000000,0)</f>
        <v>719.000486</v>
      </c>
    </row>
    <row r="487" customFormat="false" ht="15" hidden="false" customHeight="false" outlineLevel="0" collapsed="false">
      <c r="A487" s="0" t="s">
        <v>14615</v>
      </c>
      <c r="B487" s="0" t="n">
        <f aca="false">SUMIFS(Data!$O$2:$O$9552,Data!$H$2:$H$9552,A487,Data!$V$2:$V$9552,1)</f>
        <v>126</v>
      </c>
      <c r="C487" s="0" t="n">
        <f aca="false">COUNTIFS(Data!$H$2:$H$9552,A487,Data!$V$2:$V$9552,1)</f>
        <v>1</v>
      </c>
      <c r="D487" s="0" t="n">
        <f aca="false">IF(C487&gt;0,B487+ROW()/1000000,0)</f>
        <v>126.000487</v>
      </c>
    </row>
    <row r="488" customFormat="false" ht="15" hidden="false" customHeight="false" outlineLevel="0" collapsed="false">
      <c r="A488" s="0" t="s">
        <v>1620</v>
      </c>
      <c r="B488" s="0" t="n">
        <f aca="false">SUMIFS(Data!$O$2:$O$9552,Data!$H$2:$H$9552,A488,Data!$V$2:$V$9552,1)</f>
        <v>33</v>
      </c>
      <c r="C488" s="0" t="n">
        <f aca="false">COUNTIFS(Data!$H$2:$H$9552,A488,Data!$V$2:$V$9552,1)</f>
        <v>1</v>
      </c>
      <c r="D488" s="0" t="n">
        <f aca="false">IF(C488&gt;0,B488+ROW()/1000000,0)</f>
        <v>33.000488</v>
      </c>
    </row>
    <row r="489" customFormat="false" ht="15" hidden="false" customHeight="false" outlineLevel="0" collapsed="false">
      <c r="A489" s="0" t="s">
        <v>20444</v>
      </c>
      <c r="B489" s="0" t="n">
        <f aca="false">SUMIFS(Data!$O$2:$O$9552,Data!$H$2:$H$9552,A489,Data!$V$2:$V$9552,1)</f>
        <v>209</v>
      </c>
      <c r="C489" s="0" t="n">
        <f aca="false">COUNTIFS(Data!$H$2:$H$9552,A489,Data!$V$2:$V$9552,1)</f>
        <v>1</v>
      </c>
      <c r="D489" s="0" t="n">
        <f aca="false">IF(C489&gt;0,B489+ROW()/1000000,0)</f>
        <v>209.000489</v>
      </c>
    </row>
    <row r="490" customFormat="false" ht="15" hidden="false" customHeight="false" outlineLevel="0" collapsed="false">
      <c r="A490" s="0" t="s">
        <v>4078</v>
      </c>
      <c r="B490" s="0" t="n">
        <f aca="false">SUMIFS(Data!$O$2:$O$9552,Data!$H$2:$H$9552,A490,Data!$V$2:$V$9552,1)</f>
        <v>21</v>
      </c>
      <c r="C490" s="0" t="n">
        <f aca="false">COUNTIFS(Data!$H$2:$H$9552,A490,Data!$V$2:$V$9552,1)</f>
        <v>1</v>
      </c>
      <c r="D490" s="0" t="n">
        <f aca="false">IF(C490&gt;0,B490+ROW()/1000000,0)</f>
        <v>21.00049</v>
      </c>
    </row>
    <row r="491" customFormat="false" ht="15" hidden="false" customHeight="false" outlineLevel="0" collapsed="false">
      <c r="A491" s="0" t="s">
        <v>20366</v>
      </c>
      <c r="B491" s="0" t="n">
        <f aca="false">SUMIFS(Data!$O$2:$O$9552,Data!$H$2:$H$9552,A491,Data!$V$2:$V$9552,1)</f>
        <v>97</v>
      </c>
      <c r="C491" s="0" t="n">
        <f aca="false">COUNTIFS(Data!$H$2:$H$9552,A491,Data!$V$2:$V$9552,1)</f>
        <v>1</v>
      </c>
      <c r="D491" s="0" t="n">
        <f aca="false">IF(C491&gt;0,B491+ROW()/1000000,0)</f>
        <v>97.000491</v>
      </c>
    </row>
    <row r="492" customFormat="false" ht="15" hidden="false" customHeight="false" outlineLevel="0" collapsed="false">
      <c r="A492" s="0" t="s">
        <v>2659</v>
      </c>
      <c r="B492" s="0" t="n">
        <f aca="false">SUMIFS(Data!$O$2:$O$9552,Data!$H$2:$H$9552,A492,Data!$V$2:$V$9552,1)</f>
        <v>2532</v>
      </c>
      <c r="C492" s="0" t="n">
        <f aca="false">COUNTIFS(Data!$H$2:$H$9552,A492,Data!$V$2:$V$9552,1)</f>
        <v>20</v>
      </c>
      <c r="D492" s="0" t="n">
        <f aca="false">IF(C492&gt;0,B492+ROW()/1000000,0)</f>
        <v>2532.000492</v>
      </c>
    </row>
    <row r="493" customFormat="false" ht="15" hidden="false" customHeight="false" outlineLevel="0" collapsed="false">
      <c r="A493" s="0" t="s">
        <v>11021</v>
      </c>
      <c r="B493" s="0" t="n">
        <f aca="false">SUMIFS(Data!$O$2:$O$9552,Data!$H$2:$H$9552,A493,Data!$V$2:$V$9552,1)</f>
        <v>34</v>
      </c>
      <c r="C493" s="0" t="n">
        <f aca="false">COUNTIFS(Data!$H$2:$H$9552,A493,Data!$V$2:$V$9552,1)</f>
        <v>1</v>
      </c>
      <c r="D493" s="0" t="n">
        <f aca="false">IF(C493&gt;0,B493+ROW()/1000000,0)</f>
        <v>34.000493</v>
      </c>
    </row>
    <row r="494" customFormat="false" ht="15" hidden="false" customHeight="false" outlineLevel="0" collapsed="false">
      <c r="A494" s="0" t="s">
        <v>11906</v>
      </c>
      <c r="B494" s="0" t="n">
        <f aca="false">SUMIFS(Data!$O$2:$O$9552,Data!$H$2:$H$9552,A494,Data!$V$2:$V$9552,1)</f>
        <v>0</v>
      </c>
      <c r="C494" s="0" t="n">
        <f aca="false">COUNTIFS(Data!$H$2:$H$9552,A494,Data!$V$2:$V$9552,1)</f>
        <v>1</v>
      </c>
      <c r="D494" s="0" t="n">
        <f aca="false">IF(C494&gt;0,B494+ROW()/1000000,0)</f>
        <v>0.000494</v>
      </c>
    </row>
    <row r="495" customFormat="false" ht="15" hidden="false" customHeight="false" outlineLevel="0" collapsed="false">
      <c r="A495" s="0" t="s">
        <v>19655</v>
      </c>
      <c r="B495" s="0" t="n">
        <f aca="false">SUMIFS(Data!$O$2:$O$9552,Data!$H$2:$H$9552,A495,Data!$V$2:$V$9552,1)</f>
        <v>458</v>
      </c>
      <c r="C495" s="0" t="n">
        <f aca="false">COUNTIFS(Data!$H$2:$H$9552,A495,Data!$V$2:$V$9552,1)</f>
        <v>1</v>
      </c>
      <c r="D495" s="0" t="n">
        <f aca="false">IF(C495&gt;0,B495+ROW()/1000000,0)</f>
        <v>458.000495</v>
      </c>
    </row>
    <row r="496" customFormat="false" ht="15" hidden="false" customHeight="false" outlineLevel="0" collapsed="false">
      <c r="A496" s="0" t="s">
        <v>1260</v>
      </c>
      <c r="B496" s="0" t="n">
        <f aca="false">SUMIFS(Data!$O$2:$O$9552,Data!$H$2:$H$9552,A496,Data!$V$2:$V$9552,1)</f>
        <v>1412</v>
      </c>
      <c r="C496" s="0" t="n">
        <f aca="false">COUNTIFS(Data!$H$2:$H$9552,A496,Data!$V$2:$V$9552,1)</f>
        <v>1</v>
      </c>
      <c r="D496" s="0" t="n">
        <f aca="false">IF(C496&gt;0,B496+ROW()/1000000,0)</f>
        <v>1412.000496</v>
      </c>
    </row>
    <row r="497" customFormat="false" ht="15" hidden="false" customHeight="false" outlineLevel="0" collapsed="false">
      <c r="A497" s="0" t="s">
        <v>1227</v>
      </c>
      <c r="B497" s="0" t="n">
        <f aca="false">SUMIFS(Data!$O$2:$O$9552,Data!$H$2:$H$9552,A497,Data!$V$2:$V$9552,1)</f>
        <v>910</v>
      </c>
      <c r="C497" s="0" t="n">
        <f aca="false">COUNTIFS(Data!$H$2:$H$9552,A497,Data!$V$2:$V$9552,1)</f>
        <v>1</v>
      </c>
      <c r="D497" s="0" t="n">
        <f aca="false">IF(C497&gt;0,B497+ROW()/1000000,0)</f>
        <v>910.000497</v>
      </c>
    </row>
    <row r="498" customFormat="false" ht="15" hidden="false" customHeight="false" outlineLevel="0" collapsed="false">
      <c r="A498" s="0" t="s">
        <v>1658</v>
      </c>
      <c r="B498" s="0" t="n">
        <f aca="false">SUMIFS(Data!$O$2:$O$9552,Data!$H$2:$H$9552,A498,Data!$V$2:$V$9552,1)</f>
        <v>187</v>
      </c>
      <c r="C498" s="0" t="n">
        <f aca="false">COUNTIFS(Data!$H$2:$H$9552,A498,Data!$V$2:$V$9552,1)</f>
        <v>1</v>
      </c>
      <c r="D498" s="0" t="n">
        <f aca="false">IF(C498&gt;0,B498+ROW()/1000000,0)</f>
        <v>187.000498</v>
      </c>
    </row>
    <row r="499" customFormat="false" ht="15" hidden="false" customHeight="false" outlineLevel="0" collapsed="false">
      <c r="A499" s="0" t="s">
        <v>1340</v>
      </c>
      <c r="B499" s="0" t="n">
        <f aca="false">SUMIFS(Data!$O$2:$O$9552,Data!$H$2:$H$9552,A499,Data!$V$2:$V$9552,1)</f>
        <v>905</v>
      </c>
      <c r="C499" s="0" t="n">
        <f aca="false">COUNTIFS(Data!$H$2:$H$9552,A499,Data!$V$2:$V$9552,1)</f>
        <v>1</v>
      </c>
      <c r="D499" s="0" t="n">
        <f aca="false">IF(C499&gt;0,B499+ROW()/1000000,0)</f>
        <v>905.000499</v>
      </c>
    </row>
    <row r="500" customFormat="false" ht="15" hidden="false" customHeight="false" outlineLevel="0" collapsed="false">
      <c r="A500" s="0" t="s">
        <v>1332</v>
      </c>
      <c r="B500" s="0" t="n">
        <f aca="false">SUMIFS(Data!$O$2:$O$9552,Data!$H$2:$H$9552,A500,Data!$V$2:$V$9552,1)</f>
        <v>479</v>
      </c>
      <c r="C500" s="0" t="n">
        <f aca="false">COUNTIFS(Data!$H$2:$H$9552,A500,Data!$V$2:$V$9552,1)</f>
        <v>1</v>
      </c>
      <c r="D500" s="0" t="n">
        <f aca="false">IF(C500&gt;0,B500+ROW()/1000000,0)</f>
        <v>479.0005</v>
      </c>
    </row>
    <row r="501" customFormat="false" ht="15" hidden="false" customHeight="false" outlineLevel="0" collapsed="false">
      <c r="A501" s="0" t="s">
        <v>19229</v>
      </c>
      <c r="B501" s="0" t="n">
        <f aca="false">SUMIFS(Data!$O$2:$O$9552,Data!$H$2:$H$9552,A501,Data!$V$2:$V$9552,1)</f>
        <v>635</v>
      </c>
      <c r="C501" s="0" t="n">
        <f aca="false">COUNTIFS(Data!$H$2:$H$9552,A501,Data!$V$2:$V$9552,1)</f>
        <v>1</v>
      </c>
      <c r="D501" s="0" t="n">
        <f aca="false">IF(C501&gt;0,B501+ROW()/1000000,0)</f>
        <v>635.000501</v>
      </c>
    </row>
    <row r="502" customFormat="false" ht="15" hidden="false" customHeight="false" outlineLevel="0" collapsed="false">
      <c r="A502" s="0" t="s">
        <v>69</v>
      </c>
      <c r="B502" s="0" t="n">
        <f aca="false">SUMIFS(Data!$O$2:$O$9552,Data!$H$2:$H$9552,A502,Data!$V$2:$V$9552,1)</f>
        <v>21925</v>
      </c>
      <c r="C502" s="0" t="n">
        <f aca="false">COUNTIFS(Data!$H$2:$H$9552,A502,Data!$V$2:$V$9552,1)</f>
        <v>354</v>
      </c>
      <c r="D502" s="0" t="n">
        <f aca="false">IF(C502&gt;0,B502+ROW()/1000000,0)</f>
        <v>21925.000502</v>
      </c>
    </row>
    <row r="503" customFormat="false" ht="15" hidden="false" customHeight="false" outlineLevel="0" collapsed="false">
      <c r="A503" s="0" t="s">
        <v>4540</v>
      </c>
      <c r="B503" s="0" t="n">
        <f aca="false">SUMIFS(Data!$O$2:$O$9552,Data!$H$2:$H$9552,A503,Data!$V$2:$V$9552,1)</f>
        <v>692</v>
      </c>
      <c r="C503" s="0" t="n">
        <f aca="false">COUNTIFS(Data!$H$2:$H$9552,A503,Data!$V$2:$V$9552,1)</f>
        <v>4</v>
      </c>
      <c r="D503" s="0" t="n">
        <f aca="false">IF(C503&gt;0,B503+ROW()/1000000,0)</f>
        <v>692.000503</v>
      </c>
    </row>
    <row r="504" customFormat="false" ht="15" hidden="false" customHeight="false" outlineLevel="0" collapsed="false">
      <c r="A504" s="0" t="s">
        <v>15167</v>
      </c>
      <c r="B504" s="0" t="n">
        <f aca="false">SUMIFS(Data!$O$2:$O$9552,Data!$H$2:$H$9552,A504,Data!$V$2:$V$9552,1)</f>
        <v>305</v>
      </c>
      <c r="C504" s="0" t="n">
        <f aca="false">COUNTIFS(Data!$H$2:$H$9552,A504,Data!$V$2:$V$9552,1)</f>
        <v>1</v>
      </c>
      <c r="D504" s="0" t="n">
        <f aca="false">IF(C504&gt;0,B504+ROW()/1000000,0)</f>
        <v>305.000504</v>
      </c>
    </row>
    <row r="505" customFormat="false" ht="15" hidden="false" customHeight="false" outlineLevel="0" collapsed="false">
      <c r="A505" s="0" t="s">
        <v>4246</v>
      </c>
      <c r="B505" s="0" t="n">
        <f aca="false">SUMIFS(Data!$O$2:$O$9552,Data!$H$2:$H$9552,A505,Data!$V$2:$V$9552,1)</f>
        <v>1343</v>
      </c>
      <c r="C505" s="0" t="n">
        <f aca="false">COUNTIFS(Data!$H$2:$H$9552,A505,Data!$V$2:$V$9552,1)</f>
        <v>5</v>
      </c>
      <c r="D505" s="0" t="n">
        <f aca="false">IF(C505&gt;0,B505+ROW()/1000000,0)</f>
        <v>1343.000505</v>
      </c>
    </row>
    <row r="506" customFormat="false" ht="15" hidden="false" customHeight="false" outlineLevel="0" collapsed="false">
      <c r="A506" s="0" t="s">
        <v>5959</v>
      </c>
      <c r="B506" s="0" t="n">
        <f aca="false">SUMIFS(Data!$O$2:$O$9552,Data!$H$2:$H$9552,A506,Data!$V$2:$V$9552,1)</f>
        <v>153</v>
      </c>
      <c r="C506" s="0" t="n">
        <f aca="false">COUNTIFS(Data!$H$2:$H$9552,A506,Data!$V$2:$V$9552,1)</f>
        <v>1</v>
      </c>
      <c r="D506" s="0" t="n">
        <f aca="false">IF(C506&gt;0,B506+ROW()/1000000,0)</f>
        <v>153.000506</v>
      </c>
    </row>
    <row r="507" customFormat="false" ht="15" hidden="false" customHeight="false" outlineLevel="0" collapsed="false">
      <c r="A507" s="0" t="s">
        <v>13072</v>
      </c>
      <c r="B507" s="0" t="n">
        <f aca="false">SUMIFS(Data!$O$2:$O$9552,Data!$H$2:$H$9552,A507,Data!$V$2:$V$9552,1)</f>
        <v>48</v>
      </c>
      <c r="C507" s="0" t="n">
        <f aca="false">COUNTIFS(Data!$H$2:$H$9552,A507,Data!$V$2:$V$9552,1)</f>
        <v>2</v>
      </c>
      <c r="D507" s="0" t="n">
        <f aca="false">IF(C507&gt;0,B507+ROW()/1000000,0)</f>
        <v>48.000507</v>
      </c>
    </row>
    <row r="508" customFormat="false" ht="15" hidden="false" customHeight="false" outlineLevel="0" collapsed="false">
      <c r="A508" s="0" t="s">
        <v>8452</v>
      </c>
      <c r="B508" s="0" t="n">
        <f aca="false">SUMIFS(Data!$O$2:$O$9552,Data!$H$2:$H$9552,A508,Data!$V$2:$V$9552,1)</f>
        <v>77</v>
      </c>
      <c r="C508" s="0" t="n">
        <f aca="false">COUNTIFS(Data!$H$2:$H$9552,A508,Data!$V$2:$V$9552,1)</f>
        <v>2</v>
      </c>
      <c r="D508" s="0" t="n">
        <f aca="false">IF(C508&gt;0,B508+ROW()/1000000,0)</f>
        <v>77.000508</v>
      </c>
    </row>
    <row r="509" customFormat="false" ht="15" hidden="false" customHeight="false" outlineLevel="0" collapsed="false">
      <c r="A509" s="0" t="s">
        <v>16933</v>
      </c>
      <c r="B509" s="0" t="n">
        <f aca="false">SUMIFS(Data!$O$2:$O$9552,Data!$H$2:$H$9552,A509,Data!$V$2:$V$9552,1)</f>
        <v>5</v>
      </c>
      <c r="C509" s="0" t="n">
        <f aca="false">COUNTIFS(Data!$H$2:$H$9552,A509,Data!$V$2:$V$9552,1)</f>
        <v>1</v>
      </c>
      <c r="D509" s="0" t="n">
        <f aca="false">IF(C509&gt;0,B509+ROW()/1000000,0)</f>
        <v>5.000509</v>
      </c>
    </row>
    <row r="510" customFormat="false" ht="15" hidden="false" customHeight="false" outlineLevel="0" collapsed="false">
      <c r="A510" s="0" t="s">
        <v>16255</v>
      </c>
      <c r="B510" s="0" t="n">
        <f aca="false">SUMIFS(Data!$O$2:$O$9552,Data!$H$2:$H$9552,A510,Data!$V$2:$V$9552,1)</f>
        <v>19</v>
      </c>
      <c r="C510" s="0" t="n">
        <f aca="false">COUNTIFS(Data!$H$2:$H$9552,A510,Data!$V$2:$V$9552,1)</f>
        <v>1</v>
      </c>
      <c r="D510" s="0" t="n">
        <f aca="false">IF(C510&gt;0,B510+ROW()/1000000,0)</f>
        <v>19.00051</v>
      </c>
    </row>
    <row r="511" customFormat="false" ht="15" hidden="false" customHeight="false" outlineLevel="0" collapsed="false">
      <c r="A511" s="0" t="s">
        <v>8903</v>
      </c>
      <c r="B511" s="0" t="n">
        <f aca="false">SUMIFS(Data!$O$2:$O$9552,Data!$H$2:$H$9552,A511,Data!$V$2:$V$9552,1)</f>
        <v>32</v>
      </c>
      <c r="C511" s="0" t="n">
        <f aca="false">COUNTIFS(Data!$H$2:$H$9552,A511,Data!$V$2:$V$9552,1)</f>
        <v>1</v>
      </c>
      <c r="D511" s="0" t="n">
        <f aca="false">IF(C511&gt;0,B511+ROW()/1000000,0)</f>
        <v>32.000511</v>
      </c>
    </row>
    <row r="512" customFormat="false" ht="15" hidden="false" customHeight="false" outlineLevel="0" collapsed="false">
      <c r="A512" s="0" t="s">
        <v>6418</v>
      </c>
      <c r="B512" s="0" t="n">
        <f aca="false">SUMIFS(Data!$O$2:$O$9552,Data!$H$2:$H$9552,A512,Data!$V$2:$V$9552,1)</f>
        <v>326</v>
      </c>
      <c r="C512" s="0" t="n">
        <f aca="false">COUNTIFS(Data!$H$2:$H$9552,A512,Data!$V$2:$V$9552,1)</f>
        <v>1</v>
      </c>
      <c r="D512" s="0" t="n">
        <f aca="false">IF(C512&gt;0,B512+ROW()/1000000,0)</f>
        <v>326.000512</v>
      </c>
    </row>
    <row r="513" customFormat="false" ht="15" hidden="false" customHeight="false" outlineLevel="0" collapsed="false">
      <c r="A513" s="0" t="s">
        <v>755</v>
      </c>
      <c r="B513" s="0" t="n">
        <f aca="false">SUMIFS(Data!$O$2:$O$9552,Data!$H$2:$H$9552,A513,Data!$V$2:$V$9552,1)</f>
        <v>6</v>
      </c>
      <c r="C513" s="0" t="n">
        <f aca="false">COUNTIFS(Data!$H$2:$H$9552,A513,Data!$V$2:$V$9552,1)</f>
        <v>1</v>
      </c>
      <c r="D513" s="0" t="n">
        <f aca="false">IF(C513&gt;0,B513+ROW()/1000000,0)</f>
        <v>6.000513</v>
      </c>
    </row>
    <row r="514" customFormat="false" ht="15" hidden="false" customHeight="false" outlineLevel="0" collapsed="false">
      <c r="A514" s="0" t="s">
        <v>6355</v>
      </c>
      <c r="B514" s="0" t="n">
        <f aca="false">SUMIFS(Data!$O$2:$O$9552,Data!$H$2:$H$9552,A514,Data!$V$2:$V$9552,1)</f>
        <v>397</v>
      </c>
      <c r="C514" s="0" t="n">
        <f aca="false">COUNTIFS(Data!$H$2:$H$9552,A514,Data!$V$2:$V$9552,1)</f>
        <v>3</v>
      </c>
      <c r="D514" s="0" t="n">
        <f aca="false">IF(C514&gt;0,B514+ROW()/1000000,0)</f>
        <v>397.000514</v>
      </c>
    </row>
    <row r="515" customFormat="false" ht="15" hidden="false" customHeight="false" outlineLevel="0" collapsed="false">
      <c r="A515" s="0" t="s">
        <v>15332</v>
      </c>
      <c r="B515" s="0" t="n">
        <f aca="false">SUMIFS(Data!$O$2:$O$9552,Data!$H$2:$H$9552,A515,Data!$V$2:$V$9552,1)</f>
        <v>27</v>
      </c>
      <c r="C515" s="0" t="n">
        <f aca="false">COUNTIFS(Data!$H$2:$H$9552,A515,Data!$V$2:$V$9552,1)</f>
        <v>1</v>
      </c>
      <c r="D515" s="0" t="n">
        <f aca="false">IF(C515&gt;0,B515+ROW()/1000000,0)</f>
        <v>27.000515</v>
      </c>
    </row>
    <row r="516" customFormat="false" ht="15" hidden="false" customHeight="false" outlineLevel="0" collapsed="false">
      <c r="A516" s="0" t="s">
        <v>11501</v>
      </c>
      <c r="B516" s="0" t="n">
        <f aca="false">SUMIFS(Data!$O$2:$O$9552,Data!$H$2:$H$9552,A516,Data!$V$2:$V$9552,1)</f>
        <v>14</v>
      </c>
      <c r="C516" s="0" t="n">
        <f aca="false">COUNTIFS(Data!$H$2:$H$9552,A516,Data!$V$2:$V$9552,1)</f>
        <v>1</v>
      </c>
      <c r="D516" s="0" t="n">
        <f aca="false">IF(C516&gt;0,B516+ROW()/1000000,0)</f>
        <v>14.000516</v>
      </c>
    </row>
    <row r="517" customFormat="false" ht="15" hidden="false" customHeight="false" outlineLevel="0" collapsed="false">
      <c r="A517" s="0" t="s">
        <v>5841</v>
      </c>
      <c r="B517" s="0" t="n">
        <f aca="false">SUMIFS(Data!$O$2:$O$9552,Data!$H$2:$H$9552,A517,Data!$V$2:$V$9552,1)</f>
        <v>1125</v>
      </c>
      <c r="C517" s="0" t="n">
        <f aca="false">COUNTIFS(Data!$H$2:$H$9552,A517,Data!$V$2:$V$9552,1)</f>
        <v>6</v>
      </c>
      <c r="D517" s="0" t="n">
        <f aca="false">IF(C517&gt;0,B517+ROW()/1000000,0)</f>
        <v>1125.000517</v>
      </c>
    </row>
    <row r="518" customFormat="false" ht="15" hidden="false" customHeight="false" outlineLevel="0" collapsed="false">
      <c r="A518" s="0" t="s">
        <v>5181</v>
      </c>
      <c r="B518" s="0" t="n">
        <f aca="false">SUMIFS(Data!$O$2:$O$9552,Data!$H$2:$H$9552,A518,Data!$V$2:$V$9552,1)</f>
        <v>569</v>
      </c>
      <c r="C518" s="0" t="n">
        <f aca="false">COUNTIFS(Data!$H$2:$H$9552,A518,Data!$V$2:$V$9552,1)</f>
        <v>1</v>
      </c>
      <c r="D518" s="0" t="n">
        <f aca="false">IF(C518&gt;0,B518+ROW()/1000000,0)</f>
        <v>569.000518</v>
      </c>
    </row>
    <row r="519" customFormat="false" ht="15" hidden="false" customHeight="false" outlineLevel="0" collapsed="false">
      <c r="A519" s="0" t="s">
        <v>6649</v>
      </c>
      <c r="B519" s="0" t="n">
        <f aca="false">SUMIFS(Data!$O$2:$O$9552,Data!$H$2:$H$9552,A519,Data!$V$2:$V$9552,1)</f>
        <v>260</v>
      </c>
      <c r="C519" s="0" t="n">
        <f aca="false">COUNTIFS(Data!$H$2:$H$9552,A519,Data!$V$2:$V$9552,1)</f>
        <v>1</v>
      </c>
      <c r="D519" s="0" t="n">
        <f aca="false">IF(C519&gt;0,B519+ROW()/1000000,0)</f>
        <v>260.000519</v>
      </c>
    </row>
    <row r="520" customFormat="false" ht="15" hidden="false" customHeight="false" outlineLevel="0" collapsed="false">
      <c r="A520" s="0" t="s">
        <v>1538</v>
      </c>
      <c r="B520" s="0" t="n">
        <f aca="false">SUMIFS(Data!$O$2:$O$9552,Data!$H$2:$H$9552,A520,Data!$V$2:$V$9552,1)</f>
        <v>34</v>
      </c>
      <c r="C520" s="0" t="n">
        <f aca="false">COUNTIFS(Data!$H$2:$H$9552,A520,Data!$V$2:$V$9552,1)</f>
        <v>1</v>
      </c>
      <c r="D520" s="0" t="n">
        <f aca="false">IF(C520&gt;0,B520+ROW()/1000000,0)</f>
        <v>34.00052</v>
      </c>
    </row>
    <row r="521" customFormat="false" ht="15" hidden="false" customHeight="false" outlineLevel="0" collapsed="false">
      <c r="A521" s="0" t="s">
        <v>16007</v>
      </c>
      <c r="B521" s="0" t="n">
        <f aca="false">SUMIFS(Data!$O$2:$O$9552,Data!$H$2:$H$9552,A521,Data!$V$2:$V$9552,1)</f>
        <v>88</v>
      </c>
      <c r="C521" s="0" t="n">
        <f aca="false">COUNTIFS(Data!$H$2:$H$9552,A521,Data!$V$2:$V$9552,1)</f>
        <v>1</v>
      </c>
      <c r="D521" s="0" t="n">
        <f aca="false">IF(C521&gt;0,B521+ROW()/1000000,0)</f>
        <v>88.000521</v>
      </c>
    </row>
    <row r="522" customFormat="false" ht="15" hidden="false" customHeight="false" outlineLevel="0" collapsed="false">
      <c r="A522" s="0" t="s">
        <v>19990</v>
      </c>
      <c r="B522" s="0" t="n">
        <f aca="false">SUMIFS(Data!$O$2:$O$9552,Data!$H$2:$H$9552,A522,Data!$V$2:$V$9552,1)</f>
        <v>1721</v>
      </c>
      <c r="C522" s="0" t="n">
        <f aca="false">COUNTIFS(Data!$H$2:$H$9552,A522,Data!$V$2:$V$9552,1)</f>
        <v>2</v>
      </c>
      <c r="D522" s="0" t="n">
        <f aca="false">IF(C522&gt;0,B522+ROW()/1000000,0)</f>
        <v>1721.000522</v>
      </c>
    </row>
    <row r="523" customFormat="false" ht="15" hidden="false" customHeight="false" outlineLevel="0" collapsed="false">
      <c r="A523" s="0" t="s">
        <v>3129</v>
      </c>
      <c r="B523" s="0" t="n">
        <f aca="false">SUMIFS(Data!$O$2:$O$9552,Data!$H$2:$H$9552,A523,Data!$V$2:$V$9552,1)</f>
        <v>4802</v>
      </c>
      <c r="C523" s="0" t="n">
        <f aca="false">COUNTIFS(Data!$H$2:$H$9552,A523,Data!$V$2:$V$9552,1)</f>
        <v>118</v>
      </c>
      <c r="D523" s="0" t="n">
        <f aca="false">IF(C523&gt;0,B523+ROW()/1000000,0)</f>
        <v>4802.000523</v>
      </c>
    </row>
    <row r="524" customFormat="false" ht="15" hidden="false" customHeight="false" outlineLevel="0" collapsed="false">
      <c r="A524" s="0" t="s">
        <v>2949</v>
      </c>
      <c r="B524" s="0" t="n">
        <f aca="false">SUMIFS(Data!$O$2:$O$9552,Data!$H$2:$H$9552,A524,Data!$V$2:$V$9552,1)</f>
        <v>4</v>
      </c>
      <c r="C524" s="0" t="n">
        <f aca="false">COUNTIFS(Data!$H$2:$H$9552,A524,Data!$V$2:$V$9552,1)</f>
        <v>2</v>
      </c>
      <c r="D524" s="0" t="n">
        <f aca="false">IF(C524&gt;0,B524+ROW()/1000000,0)</f>
        <v>4.000524</v>
      </c>
    </row>
    <row r="525" customFormat="false" ht="15" hidden="false" customHeight="false" outlineLevel="0" collapsed="false">
      <c r="A525" s="0" t="s">
        <v>10787</v>
      </c>
      <c r="B525" s="0" t="n">
        <f aca="false">SUMIFS(Data!$O$2:$O$9552,Data!$H$2:$H$9552,A525,Data!$V$2:$V$9552,1)</f>
        <v>11</v>
      </c>
      <c r="C525" s="0" t="n">
        <f aca="false">COUNTIFS(Data!$H$2:$H$9552,A525,Data!$V$2:$V$9552,1)</f>
        <v>1</v>
      </c>
      <c r="D525" s="0" t="n">
        <f aca="false">IF(C525&gt;0,B525+ROW()/1000000,0)</f>
        <v>11.000525</v>
      </c>
    </row>
    <row r="526" customFormat="false" ht="15" hidden="false" customHeight="false" outlineLevel="0" collapsed="false">
      <c r="A526" s="0" t="s">
        <v>5111</v>
      </c>
      <c r="B526" s="0" t="n">
        <f aca="false">SUMIFS(Data!$O$2:$O$9552,Data!$H$2:$H$9552,A526,Data!$V$2:$V$9552,1)</f>
        <v>563</v>
      </c>
      <c r="C526" s="0" t="n">
        <f aca="false">COUNTIFS(Data!$H$2:$H$9552,A526,Data!$V$2:$V$9552,1)</f>
        <v>6</v>
      </c>
      <c r="D526" s="0" t="n">
        <f aca="false">IF(C526&gt;0,B526+ROW()/1000000,0)</f>
        <v>563.000526</v>
      </c>
    </row>
    <row r="527" customFormat="false" ht="15" hidden="false" customHeight="false" outlineLevel="0" collapsed="false">
      <c r="A527" s="0" t="s">
        <v>7090</v>
      </c>
      <c r="B527" s="0" t="n">
        <f aca="false">SUMIFS(Data!$O$2:$O$9552,Data!$H$2:$H$9552,A527,Data!$V$2:$V$9552,1)</f>
        <v>280</v>
      </c>
      <c r="C527" s="0" t="n">
        <f aca="false">COUNTIFS(Data!$H$2:$H$9552,A527,Data!$V$2:$V$9552,1)</f>
        <v>1</v>
      </c>
      <c r="D527" s="0" t="n">
        <f aca="false">IF(C527&gt;0,B527+ROW()/1000000,0)</f>
        <v>280.000527</v>
      </c>
    </row>
    <row r="528" customFormat="false" ht="15" hidden="false" customHeight="false" outlineLevel="0" collapsed="false">
      <c r="A528" s="0" t="s">
        <v>17064</v>
      </c>
      <c r="B528" s="0" t="n">
        <f aca="false">SUMIFS(Data!$O$2:$O$9552,Data!$H$2:$H$9552,A528,Data!$V$2:$V$9552,1)</f>
        <v>29</v>
      </c>
      <c r="C528" s="0" t="n">
        <f aca="false">COUNTIFS(Data!$H$2:$H$9552,A528,Data!$V$2:$V$9552,1)</f>
        <v>1</v>
      </c>
      <c r="D528" s="0" t="n">
        <f aca="false">IF(C528&gt;0,B528+ROW()/1000000,0)</f>
        <v>29.000528</v>
      </c>
    </row>
    <row r="529" customFormat="false" ht="15" hidden="false" customHeight="false" outlineLevel="0" collapsed="false">
      <c r="A529" s="0" t="s">
        <v>10364</v>
      </c>
      <c r="B529" s="0" t="n">
        <f aca="false">SUMIFS(Data!$O$2:$O$9552,Data!$H$2:$H$9552,A529,Data!$V$2:$V$9552,1)</f>
        <v>0</v>
      </c>
      <c r="C529" s="0" t="n">
        <f aca="false">COUNTIFS(Data!$H$2:$H$9552,A529,Data!$V$2:$V$9552,1)</f>
        <v>1</v>
      </c>
      <c r="D529" s="0" t="n">
        <f aca="false">IF(C529&gt;0,B529+ROW()/1000000,0)</f>
        <v>0.000529</v>
      </c>
    </row>
    <row r="530" customFormat="false" ht="15" hidden="false" customHeight="false" outlineLevel="0" collapsed="false">
      <c r="A530" s="0" t="s">
        <v>9118</v>
      </c>
      <c r="B530" s="0" t="n">
        <f aca="false">SUMIFS(Data!$O$2:$O$9552,Data!$H$2:$H$9552,A530,Data!$V$2:$V$9552,1)</f>
        <v>78</v>
      </c>
      <c r="C530" s="0" t="n">
        <f aca="false">COUNTIFS(Data!$H$2:$H$9552,A530,Data!$V$2:$V$9552,1)</f>
        <v>1</v>
      </c>
      <c r="D530" s="0" t="n">
        <f aca="false">IF(C530&gt;0,B530+ROW()/1000000,0)</f>
        <v>78.00053</v>
      </c>
    </row>
    <row r="531" customFormat="false" ht="15" hidden="false" customHeight="false" outlineLevel="0" collapsed="false">
      <c r="A531" s="0" t="s">
        <v>13433</v>
      </c>
      <c r="B531" s="0" t="n">
        <f aca="false">SUMIFS(Data!$O$2:$O$9552,Data!$H$2:$H$9552,A531,Data!$V$2:$V$9552,1)</f>
        <v>1</v>
      </c>
      <c r="C531" s="0" t="n">
        <f aca="false">COUNTIFS(Data!$H$2:$H$9552,A531,Data!$V$2:$V$9552,1)</f>
        <v>1</v>
      </c>
      <c r="D531" s="0" t="n">
        <f aca="false">IF(C531&gt;0,B531+ROW()/1000000,0)</f>
        <v>1.000531</v>
      </c>
    </row>
    <row r="532" customFormat="false" ht="15" hidden="false" customHeight="false" outlineLevel="0" collapsed="false">
      <c r="A532" s="0" t="s">
        <v>11303</v>
      </c>
      <c r="B532" s="0" t="n">
        <f aca="false">SUMIFS(Data!$O$2:$O$9552,Data!$H$2:$H$9552,A532,Data!$V$2:$V$9552,1)</f>
        <v>0</v>
      </c>
      <c r="C532" s="0" t="n">
        <f aca="false">COUNTIFS(Data!$H$2:$H$9552,A532,Data!$V$2:$V$9552,1)</f>
        <v>1</v>
      </c>
      <c r="D532" s="0" t="n">
        <f aca="false">IF(C532&gt;0,B532+ROW()/1000000,0)</f>
        <v>0.000532</v>
      </c>
    </row>
    <row r="533" customFormat="false" ht="15" hidden="false" customHeight="false" outlineLevel="0" collapsed="false">
      <c r="A533" s="0" t="s">
        <v>14006</v>
      </c>
      <c r="B533" s="0" t="n">
        <f aca="false">SUMIFS(Data!$O$2:$O$9552,Data!$H$2:$H$9552,A533,Data!$V$2:$V$9552,1)</f>
        <v>15</v>
      </c>
      <c r="C533" s="0" t="n">
        <f aca="false">COUNTIFS(Data!$H$2:$H$9552,A533,Data!$V$2:$V$9552,1)</f>
        <v>1</v>
      </c>
      <c r="D533" s="0" t="n">
        <f aca="false">IF(C533&gt;0,B533+ROW()/1000000,0)</f>
        <v>15.000533</v>
      </c>
    </row>
    <row r="534" customFormat="false" ht="15" hidden="false" customHeight="false" outlineLevel="0" collapsed="false">
      <c r="A534" s="0" t="s">
        <v>2182</v>
      </c>
      <c r="B534" s="0" t="n">
        <f aca="false">SUMIFS(Data!$O$2:$O$9552,Data!$H$2:$H$9552,A534,Data!$V$2:$V$9552,1)</f>
        <v>227</v>
      </c>
      <c r="C534" s="0" t="n">
        <f aca="false">COUNTIFS(Data!$H$2:$H$9552,A534,Data!$V$2:$V$9552,1)</f>
        <v>2</v>
      </c>
      <c r="D534" s="0" t="n">
        <f aca="false">IF(C534&gt;0,B534+ROW()/1000000,0)</f>
        <v>227.000534</v>
      </c>
    </row>
    <row r="535" customFormat="false" ht="15" hidden="false" customHeight="false" outlineLevel="0" collapsed="false">
      <c r="A535" s="0" t="s">
        <v>6323</v>
      </c>
      <c r="B535" s="0" t="n">
        <f aca="false">SUMIFS(Data!$O$2:$O$9552,Data!$H$2:$H$9552,A535,Data!$V$2:$V$9552,1)</f>
        <v>230</v>
      </c>
      <c r="C535" s="0" t="n">
        <f aca="false">COUNTIFS(Data!$H$2:$H$9552,A535,Data!$V$2:$V$9552,1)</f>
        <v>3</v>
      </c>
      <c r="D535" s="0" t="n">
        <f aca="false">IF(C535&gt;0,B535+ROW()/1000000,0)</f>
        <v>230.000535</v>
      </c>
    </row>
    <row r="536" customFormat="false" ht="15" hidden="false" customHeight="false" outlineLevel="0" collapsed="false">
      <c r="A536" s="0" t="s">
        <v>3772</v>
      </c>
      <c r="B536" s="0" t="n">
        <f aca="false">SUMIFS(Data!$O$2:$O$9552,Data!$H$2:$H$9552,A536,Data!$V$2:$V$9552,1)</f>
        <v>847</v>
      </c>
      <c r="C536" s="0" t="n">
        <f aca="false">COUNTIFS(Data!$H$2:$H$9552,A536,Data!$V$2:$V$9552,1)</f>
        <v>4</v>
      </c>
      <c r="D536" s="0" t="n">
        <f aca="false">IF(C536&gt;0,B536+ROW()/1000000,0)</f>
        <v>847.000536</v>
      </c>
    </row>
    <row r="537" customFormat="false" ht="15" hidden="false" customHeight="false" outlineLevel="0" collapsed="false">
      <c r="A537" s="0" t="s">
        <v>2191</v>
      </c>
      <c r="B537" s="0" t="n">
        <f aca="false">SUMIFS(Data!$O$2:$O$9552,Data!$H$2:$H$9552,A537,Data!$V$2:$V$9552,1)</f>
        <v>1582</v>
      </c>
      <c r="C537" s="0" t="n">
        <f aca="false">COUNTIFS(Data!$H$2:$H$9552,A537,Data!$V$2:$V$9552,1)</f>
        <v>1</v>
      </c>
      <c r="D537" s="0" t="n">
        <f aca="false">IF(C537&gt;0,B537+ROW()/1000000,0)</f>
        <v>1582.000537</v>
      </c>
    </row>
    <row r="538" customFormat="false" ht="15" hidden="false" customHeight="false" outlineLevel="0" collapsed="false">
      <c r="A538" s="0" t="s">
        <v>8234</v>
      </c>
      <c r="B538" s="0" t="n">
        <f aca="false">SUMIFS(Data!$O$2:$O$9552,Data!$H$2:$H$9552,A538,Data!$V$2:$V$9552,1)</f>
        <v>449</v>
      </c>
      <c r="C538" s="0" t="n">
        <f aca="false">COUNTIFS(Data!$H$2:$H$9552,A538,Data!$V$2:$V$9552,1)</f>
        <v>2</v>
      </c>
      <c r="D538" s="0" t="n">
        <f aca="false">IF(C538&gt;0,B538+ROW()/1000000,0)</f>
        <v>449.000538</v>
      </c>
    </row>
    <row r="539" customFormat="false" ht="15" hidden="false" customHeight="false" outlineLevel="0" collapsed="false">
      <c r="A539" s="0" t="s">
        <v>8031</v>
      </c>
      <c r="B539" s="0" t="n">
        <f aca="false">SUMIFS(Data!$O$2:$O$9552,Data!$H$2:$H$9552,A539,Data!$V$2:$V$9552,1)</f>
        <v>1027</v>
      </c>
      <c r="C539" s="0" t="n">
        <f aca="false">COUNTIFS(Data!$H$2:$H$9552,A539,Data!$V$2:$V$9552,1)</f>
        <v>1</v>
      </c>
      <c r="D539" s="0" t="n">
        <f aca="false">IF(C539&gt;0,B539+ROW()/1000000,0)</f>
        <v>1027.000539</v>
      </c>
    </row>
    <row r="540" customFormat="false" ht="15" hidden="false" customHeight="false" outlineLevel="0" collapsed="false">
      <c r="A540" s="0" t="s">
        <v>7819</v>
      </c>
      <c r="B540" s="0" t="n">
        <f aca="false">SUMIFS(Data!$O$2:$O$9552,Data!$H$2:$H$9552,A540,Data!$V$2:$V$9552,1)</f>
        <v>225</v>
      </c>
      <c r="C540" s="0" t="n">
        <f aca="false">COUNTIFS(Data!$H$2:$H$9552,A540,Data!$V$2:$V$9552,1)</f>
        <v>1</v>
      </c>
      <c r="D540" s="0" t="n">
        <f aca="false">IF(C540&gt;0,B540+ROW()/1000000,0)</f>
        <v>225.00054</v>
      </c>
    </row>
    <row r="541" customFormat="false" ht="15" hidden="false" customHeight="false" outlineLevel="0" collapsed="false">
      <c r="A541" s="0" t="s">
        <v>3832</v>
      </c>
      <c r="B541" s="0" t="n">
        <f aca="false">SUMIFS(Data!$O$2:$O$9552,Data!$H$2:$H$9552,A541,Data!$V$2:$V$9552,1)</f>
        <v>407</v>
      </c>
      <c r="C541" s="0" t="n">
        <f aca="false">COUNTIFS(Data!$H$2:$H$9552,A541,Data!$V$2:$V$9552,1)</f>
        <v>1</v>
      </c>
      <c r="D541" s="0" t="n">
        <f aca="false">IF(C541&gt;0,B541+ROW()/1000000,0)</f>
        <v>407.000541</v>
      </c>
    </row>
    <row r="542" customFormat="false" ht="15" hidden="false" customHeight="false" outlineLevel="0" collapsed="false">
      <c r="A542" s="0" t="s">
        <v>1029</v>
      </c>
      <c r="B542" s="0" t="n">
        <f aca="false">SUMIFS(Data!$O$2:$O$9552,Data!$H$2:$H$9552,A542,Data!$V$2:$V$9552,1)</f>
        <v>429</v>
      </c>
      <c r="C542" s="0" t="n">
        <f aca="false">COUNTIFS(Data!$H$2:$H$9552,A542,Data!$V$2:$V$9552,1)</f>
        <v>4</v>
      </c>
      <c r="D542" s="0" t="n">
        <f aca="false">IF(C542&gt;0,B542+ROW()/1000000,0)</f>
        <v>429.000542</v>
      </c>
    </row>
    <row r="543" customFormat="false" ht="15" hidden="false" customHeight="false" outlineLevel="0" collapsed="false">
      <c r="A543" s="0" t="s">
        <v>3871</v>
      </c>
      <c r="B543" s="0" t="n">
        <f aca="false">SUMIFS(Data!$O$2:$O$9552,Data!$H$2:$H$9552,A543,Data!$V$2:$V$9552,1)</f>
        <v>384</v>
      </c>
      <c r="C543" s="0" t="n">
        <f aca="false">COUNTIFS(Data!$H$2:$H$9552,A543,Data!$V$2:$V$9552,1)</f>
        <v>1</v>
      </c>
      <c r="D543" s="0" t="n">
        <f aca="false">IF(C543&gt;0,B543+ROW()/1000000,0)</f>
        <v>384.000543</v>
      </c>
    </row>
    <row r="544" customFormat="false" ht="15" hidden="false" customHeight="false" outlineLevel="0" collapsed="false">
      <c r="A544" s="0" t="s">
        <v>7075</v>
      </c>
      <c r="B544" s="0" t="n">
        <f aca="false">SUMIFS(Data!$O$2:$O$9552,Data!$H$2:$H$9552,A544,Data!$V$2:$V$9552,1)</f>
        <v>210</v>
      </c>
      <c r="C544" s="0" t="n">
        <f aca="false">COUNTIFS(Data!$H$2:$H$9552,A544,Data!$V$2:$V$9552,1)</f>
        <v>1</v>
      </c>
      <c r="D544" s="0" t="n">
        <f aca="false">IF(C544&gt;0,B544+ROW()/1000000,0)</f>
        <v>210.000544</v>
      </c>
    </row>
    <row r="545" customFormat="false" ht="15" hidden="false" customHeight="false" outlineLevel="0" collapsed="false">
      <c r="A545" s="0" t="s">
        <v>8849</v>
      </c>
      <c r="B545" s="0" t="n">
        <f aca="false">SUMIFS(Data!$O$2:$O$9552,Data!$H$2:$H$9552,A545,Data!$V$2:$V$9552,1)</f>
        <v>1</v>
      </c>
      <c r="C545" s="0" t="n">
        <f aca="false">COUNTIFS(Data!$H$2:$H$9552,A545,Data!$V$2:$V$9552,1)</f>
        <v>1</v>
      </c>
      <c r="D545" s="0" t="n">
        <f aca="false">IF(C545&gt;0,B545+ROW()/1000000,0)</f>
        <v>1.000545</v>
      </c>
    </row>
    <row r="546" customFormat="false" ht="15" hidden="false" customHeight="false" outlineLevel="0" collapsed="false">
      <c r="A546" s="0" t="s">
        <v>6618</v>
      </c>
      <c r="B546" s="0" t="n">
        <f aca="false">SUMIFS(Data!$O$2:$O$9552,Data!$H$2:$H$9552,A546,Data!$V$2:$V$9552,1)</f>
        <v>355</v>
      </c>
      <c r="C546" s="0" t="n">
        <f aca="false">COUNTIFS(Data!$H$2:$H$9552,A546,Data!$V$2:$V$9552,1)</f>
        <v>1</v>
      </c>
      <c r="D546" s="0" t="n">
        <f aca="false">IF(C546&gt;0,B546+ROW()/1000000,0)</f>
        <v>355.000546</v>
      </c>
    </row>
    <row r="547" customFormat="false" ht="15" hidden="false" customHeight="false" outlineLevel="0" collapsed="false">
      <c r="A547" s="0" t="s">
        <v>3995</v>
      </c>
      <c r="B547" s="0" t="n">
        <f aca="false">SUMIFS(Data!$O$2:$O$9552,Data!$H$2:$H$9552,A547,Data!$V$2:$V$9552,1)</f>
        <v>4</v>
      </c>
      <c r="C547" s="0" t="n">
        <f aca="false">COUNTIFS(Data!$H$2:$H$9552,A547,Data!$V$2:$V$9552,1)</f>
        <v>1</v>
      </c>
      <c r="D547" s="0" t="n">
        <f aca="false">IF(C547&gt;0,B547+ROW()/1000000,0)</f>
        <v>4.000547</v>
      </c>
    </row>
    <row r="548" customFormat="false" ht="15" hidden="false" customHeight="false" outlineLevel="0" collapsed="false">
      <c r="A548" s="0" t="s">
        <v>10026</v>
      </c>
      <c r="B548" s="0" t="n">
        <f aca="false">SUMIFS(Data!$O$2:$O$9552,Data!$H$2:$H$9552,A548,Data!$V$2:$V$9552,1)</f>
        <v>6</v>
      </c>
      <c r="C548" s="0" t="n">
        <f aca="false">COUNTIFS(Data!$H$2:$H$9552,A548,Data!$V$2:$V$9552,1)</f>
        <v>1</v>
      </c>
      <c r="D548" s="0" t="n">
        <f aca="false">IF(C548&gt;0,B548+ROW()/1000000,0)</f>
        <v>6.000548</v>
      </c>
    </row>
    <row r="549" customFormat="false" ht="15" hidden="false" customHeight="false" outlineLevel="0" collapsed="false">
      <c r="A549" s="0" t="s">
        <v>10045</v>
      </c>
      <c r="B549" s="0" t="n">
        <f aca="false">SUMIFS(Data!$O$2:$O$9552,Data!$H$2:$H$9552,A549,Data!$V$2:$V$9552,1)</f>
        <v>4</v>
      </c>
      <c r="C549" s="0" t="n">
        <f aca="false">COUNTIFS(Data!$H$2:$H$9552,A549,Data!$V$2:$V$9552,1)</f>
        <v>2</v>
      </c>
      <c r="D549" s="0" t="n">
        <f aca="false">IF(C549&gt;0,B549+ROW()/1000000,0)</f>
        <v>4.000549</v>
      </c>
    </row>
    <row r="550" customFormat="false" ht="15" hidden="false" customHeight="false" outlineLevel="0" collapsed="false">
      <c r="A550" s="0" t="s">
        <v>10157</v>
      </c>
      <c r="B550" s="0" t="n">
        <f aca="false">SUMIFS(Data!$O$2:$O$9552,Data!$H$2:$H$9552,A550,Data!$V$2:$V$9552,1)</f>
        <v>139</v>
      </c>
      <c r="C550" s="0" t="n">
        <f aca="false">COUNTIFS(Data!$H$2:$H$9552,A550,Data!$V$2:$V$9552,1)</f>
        <v>3</v>
      </c>
      <c r="D550" s="0" t="n">
        <f aca="false">IF(C550&gt;0,B550+ROW()/1000000,0)</f>
        <v>139.00055</v>
      </c>
    </row>
    <row r="551" customFormat="false" ht="15" hidden="false" customHeight="false" outlineLevel="0" collapsed="false">
      <c r="A551" s="0" t="s">
        <v>4982</v>
      </c>
      <c r="B551" s="0" t="n">
        <f aca="false">SUMIFS(Data!$O$2:$O$9552,Data!$H$2:$H$9552,A551,Data!$V$2:$V$9552,1)</f>
        <v>472</v>
      </c>
      <c r="C551" s="0" t="n">
        <f aca="false">COUNTIFS(Data!$H$2:$H$9552,A551,Data!$V$2:$V$9552,1)</f>
        <v>11</v>
      </c>
      <c r="D551" s="0" t="n">
        <f aca="false">IF(C551&gt;0,B551+ROW()/1000000,0)</f>
        <v>472.000551</v>
      </c>
    </row>
    <row r="552" customFormat="false" ht="15" hidden="false" customHeight="false" outlineLevel="0" collapsed="false">
      <c r="A552" s="0" t="s">
        <v>8557</v>
      </c>
      <c r="B552" s="0" t="n">
        <f aca="false">SUMIFS(Data!$O$2:$O$9552,Data!$H$2:$H$9552,A552,Data!$V$2:$V$9552,1)</f>
        <v>143</v>
      </c>
      <c r="C552" s="0" t="n">
        <f aca="false">COUNTIFS(Data!$H$2:$H$9552,A552,Data!$V$2:$V$9552,1)</f>
        <v>1</v>
      </c>
      <c r="D552" s="0" t="n">
        <f aca="false">IF(C552&gt;0,B552+ROW()/1000000,0)</f>
        <v>143.000552</v>
      </c>
    </row>
    <row r="553" customFormat="false" ht="15" hidden="false" customHeight="false" outlineLevel="0" collapsed="false">
      <c r="A553" s="0" t="s">
        <v>13203</v>
      </c>
      <c r="B553" s="0" t="n">
        <f aca="false">SUMIFS(Data!$O$2:$O$9552,Data!$H$2:$H$9552,A553,Data!$V$2:$V$9552,1)</f>
        <v>0</v>
      </c>
      <c r="C553" s="0" t="n">
        <f aca="false">COUNTIFS(Data!$H$2:$H$9552,A553,Data!$V$2:$V$9552,1)</f>
        <v>1</v>
      </c>
      <c r="D553" s="0" t="n">
        <f aca="false">IF(C553&gt;0,B553+ROW()/1000000,0)</f>
        <v>0.000553</v>
      </c>
    </row>
    <row r="554" customFormat="false" ht="15" hidden="false" customHeight="false" outlineLevel="0" collapsed="false">
      <c r="A554" s="0" t="s">
        <v>2662</v>
      </c>
      <c r="B554" s="0" t="n">
        <f aca="false">SUMIFS(Data!$O$2:$O$9552,Data!$H$2:$H$9552,A554,Data!$V$2:$V$9552,1)</f>
        <v>8121</v>
      </c>
      <c r="C554" s="0" t="n">
        <f aca="false">COUNTIFS(Data!$H$2:$H$9552,A554,Data!$V$2:$V$9552,1)</f>
        <v>105</v>
      </c>
      <c r="D554" s="0" t="n">
        <f aca="false">IF(C554&gt;0,B554+ROW()/1000000,0)</f>
        <v>8121.000554</v>
      </c>
    </row>
    <row r="555" customFormat="false" ht="15" hidden="false" customHeight="false" outlineLevel="0" collapsed="false">
      <c r="A555" s="0" t="s">
        <v>2638</v>
      </c>
      <c r="B555" s="0" t="n">
        <f aca="false">SUMIFS(Data!$O$2:$O$9552,Data!$H$2:$H$9552,A555,Data!$V$2:$V$9552,1)</f>
        <v>338</v>
      </c>
      <c r="C555" s="0" t="n">
        <f aca="false">COUNTIFS(Data!$H$2:$H$9552,A555,Data!$V$2:$V$9552,1)</f>
        <v>1</v>
      </c>
      <c r="D555" s="0" t="n">
        <f aca="false">IF(C555&gt;0,B555+ROW()/1000000,0)</f>
        <v>338.000555</v>
      </c>
    </row>
    <row r="556" customFormat="false" ht="15" hidden="false" customHeight="false" outlineLevel="0" collapsed="false">
      <c r="A556" s="0" t="s">
        <v>6312</v>
      </c>
      <c r="B556" s="0" t="n">
        <f aca="false">SUMIFS(Data!$O$2:$O$9552,Data!$H$2:$H$9552,A556,Data!$V$2:$V$9552,1)</f>
        <v>106</v>
      </c>
      <c r="C556" s="0" t="n">
        <f aca="false">COUNTIFS(Data!$H$2:$H$9552,A556,Data!$V$2:$V$9552,1)</f>
        <v>1</v>
      </c>
      <c r="D556" s="0" t="n">
        <f aca="false">IF(C556&gt;0,B556+ROW()/1000000,0)</f>
        <v>106.000556</v>
      </c>
    </row>
    <row r="557" customFormat="false" ht="15" hidden="false" customHeight="false" outlineLevel="0" collapsed="false">
      <c r="A557" s="0" t="s">
        <v>14293</v>
      </c>
      <c r="B557" s="0" t="n">
        <f aca="false">SUMIFS(Data!$O$2:$O$9552,Data!$H$2:$H$9552,A557,Data!$V$2:$V$9552,1)</f>
        <v>148</v>
      </c>
      <c r="C557" s="0" t="n">
        <f aca="false">COUNTIFS(Data!$H$2:$H$9552,A557,Data!$V$2:$V$9552,1)</f>
        <v>1</v>
      </c>
      <c r="D557" s="0" t="n">
        <f aca="false">IF(C557&gt;0,B557+ROW()/1000000,0)</f>
        <v>148.000557</v>
      </c>
    </row>
    <row r="558" customFormat="false" ht="15" hidden="false" customHeight="false" outlineLevel="0" collapsed="false">
      <c r="A558" s="0" t="s">
        <v>5784</v>
      </c>
      <c r="B558" s="0" t="n">
        <f aca="false">SUMIFS(Data!$O$2:$O$9552,Data!$H$2:$H$9552,A558,Data!$V$2:$V$9552,1)</f>
        <v>19</v>
      </c>
      <c r="C558" s="0" t="n">
        <f aca="false">COUNTIFS(Data!$H$2:$H$9552,A558,Data!$V$2:$V$9552,1)</f>
        <v>1</v>
      </c>
      <c r="D558" s="0" t="n">
        <f aca="false">IF(C558&gt;0,B558+ROW()/1000000,0)</f>
        <v>19.000558</v>
      </c>
    </row>
    <row r="559" customFormat="false" ht="15" hidden="false" customHeight="false" outlineLevel="0" collapsed="false">
      <c r="A559" s="0" t="s">
        <v>2901</v>
      </c>
      <c r="B559" s="0" t="n">
        <f aca="false">SUMIFS(Data!$O$2:$O$9552,Data!$H$2:$H$9552,A559,Data!$V$2:$V$9552,1)</f>
        <v>83</v>
      </c>
      <c r="C559" s="0" t="n">
        <f aca="false">COUNTIFS(Data!$H$2:$H$9552,A559,Data!$V$2:$V$9552,1)</f>
        <v>6</v>
      </c>
      <c r="D559" s="0" t="n">
        <f aca="false">IF(C559&gt;0,B559+ROW()/1000000,0)</f>
        <v>83.000559</v>
      </c>
    </row>
    <row r="560" customFormat="false" ht="15" hidden="false" customHeight="false" outlineLevel="0" collapsed="false">
      <c r="A560" s="0" t="s">
        <v>8479</v>
      </c>
      <c r="B560" s="0" t="n">
        <f aca="false">SUMIFS(Data!$O$2:$O$9552,Data!$H$2:$H$9552,A560,Data!$V$2:$V$9552,1)</f>
        <v>3536</v>
      </c>
      <c r="C560" s="0" t="n">
        <f aca="false">COUNTIFS(Data!$H$2:$H$9552,A560,Data!$V$2:$V$9552,1)</f>
        <v>3</v>
      </c>
      <c r="D560" s="0" t="n">
        <f aca="false">IF(C560&gt;0,B560+ROW()/1000000,0)</f>
        <v>3536.00056</v>
      </c>
    </row>
    <row r="561" customFormat="false" ht="15" hidden="false" customHeight="false" outlineLevel="0" collapsed="false">
      <c r="A561" s="0" t="s">
        <v>15039</v>
      </c>
      <c r="B561" s="0" t="n">
        <f aca="false">SUMIFS(Data!$O$2:$O$9552,Data!$H$2:$H$9552,A561,Data!$V$2:$V$9552,1)</f>
        <v>1</v>
      </c>
      <c r="C561" s="0" t="n">
        <f aca="false">COUNTIFS(Data!$H$2:$H$9552,A561,Data!$V$2:$V$9552,1)</f>
        <v>1</v>
      </c>
      <c r="D561" s="0" t="n">
        <f aca="false">IF(C561&gt;0,B561+ROW()/1000000,0)</f>
        <v>1.000561</v>
      </c>
    </row>
    <row r="562" customFormat="false" ht="15" hidden="false" customHeight="false" outlineLevel="0" collapsed="false">
      <c r="A562" s="0" t="s">
        <v>3782</v>
      </c>
      <c r="B562" s="0" t="n">
        <f aca="false">SUMIFS(Data!$O$2:$O$9552,Data!$H$2:$H$9552,A562,Data!$V$2:$V$9552,1)</f>
        <v>283</v>
      </c>
      <c r="C562" s="0" t="n">
        <f aca="false">COUNTIFS(Data!$H$2:$H$9552,A562,Data!$V$2:$V$9552,1)</f>
        <v>4</v>
      </c>
      <c r="D562" s="0" t="n">
        <f aca="false">IF(C562&gt;0,B562+ROW()/1000000,0)</f>
        <v>283.000562</v>
      </c>
    </row>
    <row r="563" customFormat="false" ht="15" hidden="false" customHeight="false" outlineLevel="0" collapsed="false">
      <c r="A563" s="0" t="s">
        <v>4367</v>
      </c>
      <c r="B563" s="0" t="n">
        <f aca="false">SUMIFS(Data!$O$2:$O$9552,Data!$H$2:$H$9552,A563,Data!$V$2:$V$9552,1)</f>
        <v>30</v>
      </c>
      <c r="C563" s="0" t="n">
        <f aca="false">COUNTIFS(Data!$H$2:$H$9552,A563,Data!$V$2:$V$9552,1)</f>
        <v>1</v>
      </c>
      <c r="D563" s="0" t="n">
        <f aca="false">IF(C563&gt;0,B563+ROW()/1000000,0)</f>
        <v>30.000563</v>
      </c>
    </row>
    <row r="564" customFormat="false" ht="15" hidden="false" customHeight="false" outlineLevel="0" collapsed="false">
      <c r="A564" s="0" t="s">
        <v>10677</v>
      </c>
      <c r="B564" s="0" t="n">
        <f aca="false">SUMIFS(Data!$O$2:$O$9552,Data!$H$2:$H$9552,A564,Data!$V$2:$V$9552,1)</f>
        <v>145</v>
      </c>
      <c r="C564" s="0" t="n">
        <f aca="false">COUNTIFS(Data!$H$2:$H$9552,A564,Data!$V$2:$V$9552,1)</f>
        <v>1</v>
      </c>
      <c r="D564" s="0" t="n">
        <f aca="false">IF(C564&gt;0,B564+ROW()/1000000,0)</f>
        <v>145.000564</v>
      </c>
    </row>
    <row r="565" customFormat="false" ht="15" hidden="false" customHeight="false" outlineLevel="0" collapsed="false">
      <c r="A565" s="0" t="s">
        <v>10743</v>
      </c>
      <c r="B565" s="0" t="n">
        <f aca="false">SUMIFS(Data!$O$2:$O$9552,Data!$H$2:$H$9552,A565,Data!$V$2:$V$9552,1)</f>
        <v>346</v>
      </c>
      <c r="C565" s="0" t="n">
        <f aca="false">COUNTIFS(Data!$H$2:$H$9552,A565,Data!$V$2:$V$9552,1)</f>
        <v>1</v>
      </c>
      <c r="D565" s="0" t="n">
        <f aca="false">IF(C565&gt;0,B565+ROW()/1000000,0)</f>
        <v>346.000565</v>
      </c>
    </row>
    <row r="566" customFormat="false" ht="15" hidden="false" customHeight="false" outlineLevel="0" collapsed="false">
      <c r="A566" s="0" t="s">
        <v>19343</v>
      </c>
      <c r="B566" s="0" t="n">
        <f aca="false">SUMIFS(Data!$O$2:$O$9552,Data!$H$2:$H$9552,A566,Data!$V$2:$V$9552,1)</f>
        <v>201</v>
      </c>
      <c r="C566" s="0" t="n">
        <f aca="false">COUNTIFS(Data!$H$2:$H$9552,A566,Data!$V$2:$V$9552,1)</f>
        <v>1</v>
      </c>
      <c r="D566" s="0" t="n">
        <f aca="false">IF(C566&gt;0,B566+ROW()/1000000,0)</f>
        <v>201.000566</v>
      </c>
    </row>
    <row r="567" customFormat="false" ht="15" hidden="false" customHeight="false" outlineLevel="0" collapsed="false">
      <c r="A567" s="0" t="s">
        <v>7012</v>
      </c>
      <c r="B567" s="0" t="n">
        <f aca="false">SUMIFS(Data!$O$2:$O$9552,Data!$H$2:$H$9552,A567,Data!$V$2:$V$9552,1)</f>
        <v>11</v>
      </c>
      <c r="C567" s="0" t="n">
        <f aca="false">COUNTIFS(Data!$H$2:$H$9552,A567,Data!$V$2:$V$9552,1)</f>
        <v>1</v>
      </c>
      <c r="D567" s="0" t="n">
        <f aca="false">IF(C567&gt;0,B567+ROW()/1000000,0)</f>
        <v>11.000567</v>
      </c>
    </row>
    <row r="568" customFormat="false" ht="15" hidden="false" customHeight="false" outlineLevel="0" collapsed="false">
      <c r="A568" s="0" t="s">
        <v>11628</v>
      </c>
      <c r="B568" s="0" t="n">
        <f aca="false">SUMIFS(Data!$O$2:$O$9552,Data!$H$2:$H$9552,A568,Data!$V$2:$V$9552,1)</f>
        <v>32</v>
      </c>
      <c r="C568" s="0" t="n">
        <f aca="false">COUNTIFS(Data!$H$2:$H$9552,A568,Data!$V$2:$V$9552,1)</f>
        <v>1</v>
      </c>
      <c r="D568" s="0" t="n">
        <f aca="false">IF(C568&gt;0,B568+ROW()/1000000,0)</f>
        <v>32.000568</v>
      </c>
    </row>
    <row r="569" customFormat="false" ht="15" hidden="false" customHeight="false" outlineLevel="0" collapsed="false">
      <c r="A569" s="0" t="s">
        <v>5382</v>
      </c>
      <c r="B569" s="0" t="n">
        <f aca="false">SUMIFS(Data!$O$2:$O$9552,Data!$H$2:$H$9552,A569,Data!$V$2:$V$9552,1)</f>
        <v>467</v>
      </c>
      <c r="C569" s="0" t="n">
        <f aca="false">COUNTIFS(Data!$H$2:$H$9552,A569,Data!$V$2:$V$9552,1)</f>
        <v>8</v>
      </c>
      <c r="D569" s="0" t="n">
        <f aca="false">IF(C569&gt;0,B569+ROW()/1000000,0)</f>
        <v>467.000569</v>
      </c>
    </row>
    <row r="570" customFormat="false" ht="15" hidden="false" customHeight="false" outlineLevel="0" collapsed="false">
      <c r="A570" s="0" t="s">
        <v>5148</v>
      </c>
      <c r="B570" s="0" t="n">
        <f aca="false">SUMIFS(Data!$O$2:$O$9552,Data!$H$2:$H$9552,A570,Data!$V$2:$V$9552,1)</f>
        <v>1722</v>
      </c>
      <c r="C570" s="0" t="n">
        <f aca="false">COUNTIFS(Data!$H$2:$H$9552,A570,Data!$V$2:$V$9552,1)</f>
        <v>3</v>
      </c>
      <c r="D570" s="0" t="n">
        <f aca="false">IF(C570&gt;0,B570+ROW()/1000000,0)</f>
        <v>1722.00057</v>
      </c>
    </row>
    <row r="571" customFormat="false" ht="15" hidden="false" customHeight="false" outlineLevel="0" collapsed="false">
      <c r="A571" s="0" t="s">
        <v>7051</v>
      </c>
      <c r="B571" s="0" t="n">
        <f aca="false">SUMIFS(Data!$O$2:$O$9552,Data!$H$2:$H$9552,A571,Data!$V$2:$V$9552,1)</f>
        <v>1</v>
      </c>
      <c r="C571" s="0" t="n">
        <f aca="false">COUNTIFS(Data!$H$2:$H$9552,A571,Data!$V$2:$V$9552,1)</f>
        <v>1</v>
      </c>
      <c r="D571" s="0" t="n">
        <f aca="false">IF(C571&gt;0,B571+ROW()/1000000,0)</f>
        <v>1.000571</v>
      </c>
    </row>
    <row r="572" customFormat="false" ht="15" hidden="false" customHeight="false" outlineLevel="0" collapsed="false">
      <c r="A572" s="0" t="s">
        <v>7459</v>
      </c>
      <c r="B572" s="0" t="n">
        <f aca="false">SUMIFS(Data!$O$2:$O$9552,Data!$H$2:$H$9552,A572,Data!$V$2:$V$9552,1)</f>
        <v>31</v>
      </c>
      <c r="C572" s="0" t="n">
        <f aca="false">COUNTIFS(Data!$H$2:$H$9552,A572,Data!$V$2:$V$9552,1)</f>
        <v>1</v>
      </c>
      <c r="D572" s="0" t="n">
        <f aca="false">IF(C572&gt;0,B572+ROW()/1000000,0)</f>
        <v>31.000572</v>
      </c>
    </row>
    <row r="573" customFormat="false" ht="15" hidden="false" customHeight="false" outlineLevel="0" collapsed="false">
      <c r="A573" s="0" t="s">
        <v>4155</v>
      </c>
      <c r="B573" s="0" t="n">
        <f aca="false">SUMIFS(Data!$O$2:$O$9552,Data!$H$2:$H$9552,A573,Data!$V$2:$V$9552,1)</f>
        <v>68</v>
      </c>
      <c r="C573" s="0" t="n">
        <f aca="false">COUNTIFS(Data!$H$2:$H$9552,A573,Data!$V$2:$V$9552,1)</f>
        <v>6</v>
      </c>
      <c r="D573" s="0" t="n">
        <f aca="false">IF(C573&gt;0,B573+ROW()/1000000,0)</f>
        <v>68.000573</v>
      </c>
    </row>
    <row r="574" customFormat="false" ht="15" hidden="false" customHeight="false" outlineLevel="0" collapsed="false">
      <c r="A574" s="0" t="s">
        <v>19065</v>
      </c>
      <c r="B574" s="0" t="n">
        <f aca="false">SUMIFS(Data!$O$2:$O$9552,Data!$H$2:$H$9552,A574,Data!$V$2:$V$9552,1)</f>
        <v>161</v>
      </c>
      <c r="C574" s="0" t="n">
        <f aca="false">COUNTIFS(Data!$H$2:$H$9552,A574,Data!$V$2:$V$9552,1)</f>
        <v>1</v>
      </c>
      <c r="D574" s="0" t="n">
        <f aca="false">IF(C574&gt;0,B574+ROW()/1000000,0)</f>
        <v>161.000574</v>
      </c>
    </row>
    <row r="575" customFormat="false" ht="15" hidden="false" customHeight="false" outlineLevel="0" collapsed="false">
      <c r="A575" s="0" t="s">
        <v>5408</v>
      </c>
      <c r="B575" s="0" t="n">
        <f aca="false">SUMIFS(Data!$O$2:$O$9552,Data!$H$2:$H$9552,A575,Data!$V$2:$V$9552,1)</f>
        <v>6</v>
      </c>
      <c r="C575" s="0" t="n">
        <f aca="false">COUNTIFS(Data!$H$2:$H$9552,A575,Data!$V$2:$V$9552,1)</f>
        <v>1</v>
      </c>
      <c r="D575" s="0" t="n">
        <f aca="false">IF(C575&gt;0,B575+ROW()/1000000,0)</f>
        <v>6.000575</v>
      </c>
    </row>
    <row r="576" customFormat="false" ht="15" hidden="false" customHeight="false" outlineLevel="0" collapsed="false">
      <c r="A576" s="0" t="s">
        <v>4554</v>
      </c>
      <c r="B576" s="0" t="n">
        <f aca="false">SUMIFS(Data!$O$2:$O$9552,Data!$H$2:$H$9552,A576,Data!$V$2:$V$9552,1)</f>
        <v>31</v>
      </c>
      <c r="C576" s="0" t="n">
        <f aca="false">COUNTIFS(Data!$H$2:$H$9552,A576,Data!$V$2:$V$9552,1)</f>
        <v>1</v>
      </c>
      <c r="D576" s="0" t="n">
        <f aca="false">IF(C576&gt;0,B576+ROW()/1000000,0)</f>
        <v>31.000576</v>
      </c>
    </row>
    <row r="577" customFormat="false" ht="15" hidden="false" customHeight="false" outlineLevel="0" collapsed="false">
      <c r="A577" s="0" t="s">
        <v>7824</v>
      </c>
      <c r="B577" s="0" t="n">
        <f aca="false">SUMIFS(Data!$O$2:$O$9552,Data!$H$2:$H$9552,A577,Data!$V$2:$V$9552,1)</f>
        <v>102</v>
      </c>
      <c r="C577" s="0" t="n">
        <f aca="false">COUNTIFS(Data!$H$2:$H$9552,A577,Data!$V$2:$V$9552,1)</f>
        <v>2</v>
      </c>
      <c r="D577" s="0" t="n">
        <f aca="false">IF(C577&gt;0,B577+ROW()/1000000,0)</f>
        <v>102.000577</v>
      </c>
    </row>
    <row r="578" customFormat="false" ht="15" hidden="false" customHeight="false" outlineLevel="0" collapsed="false">
      <c r="A578" s="0" t="s">
        <v>10175</v>
      </c>
      <c r="B578" s="0" t="n">
        <f aca="false">SUMIFS(Data!$O$2:$O$9552,Data!$H$2:$H$9552,A578,Data!$V$2:$V$9552,1)</f>
        <v>74</v>
      </c>
      <c r="C578" s="0" t="n">
        <f aca="false">COUNTIFS(Data!$H$2:$H$9552,A578,Data!$V$2:$V$9552,1)</f>
        <v>1</v>
      </c>
      <c r="D578" s="0" t="n">
        <f aca="false">IF(C578&gt;0,B578+ROW()/1000000,0)</f>
        <v>74.000578</v>
      </c>
    </row>
    <row r="579" customFormat="false" ht="15" hidden="false" customHeight="false" outlineLevel="0" collapsed="false">
      <c r="A579" s="0" t="s">
        <v>892</v>
      </c>
      <c r="B579" s="0" t="n">
        <f aca="false">SUMIFS(Data!$O$2:$O$9552,Data!$H$2:$H$9552,A579,Data!$V$2:$V$9552,1)</f>
        <v>728</v>
      </c>
      <c r="C579" s="0" t="n">
        <f aca="false">COUNTIFS(Data!$H$2:$H$9552,A579,Data!$V$2:$V$9552,1)</f>
        <v>1</v>
      </c>
      <c r="D579" s="0" t="n">
        <f aca="false">IF(C579&gt;0,B579+ROW()/1000000,0)</f>
        <v>728.000579</v>
      </c>
    </row>
    <row r="580" customFormat="false" ht="15" hidden="false" customHeight="false" outlineLevel="0" collapsed="false">
      <c r="A580" s="0" t="s">
        <v>8735</v>
      </c>
      <c r="B580" s="0" t="n">
        <f aca="false">SUMIFS(Data!$O$2:$O$9552,Data!$H$2:$H$9552,A580,Data!$V$2:$V$9552,1)</f>
        <v>776</v>
      </c>
      <c r="C580" s="0" t="n">
        <f aca="false">COUNTIFS(Data!$H$2:$H$9552,A580,Data!$V$2:$V$9552,1)</f>
        <v>4</v>
      </c>
      <c r="D580" s="0" t="n">
        <f aca="false">IF(C580&gt;0,B580+ROW()/1000000,0)</f>
        <v>776.00058</v>
      </c>
    </row>
    <row r="581" customFormat="false" ht="15" hidden="false" customHeight="false" outlineLevel="0" collapsed="false">
      <c r="A581" s="0" t="s">
        <v>13436</v>
      </c>
      <c r="B581" s="0" t="n">
        <f aca="false">SUMIFS(Data!$O$2:$O$9552,Data!$H$2:$H$9552,A581,Data!$V$2:$V$9552,1)</f>
        <v>906</v>
      </c>
      <c r="C581" s="0" t="n">
        <f aca="false">COUNTIFS(Data!$H$2:$H$9552,A581,Data!$V$2:$V$9552,1)</f>
        <v>2</v>
      </c>
      <c r="D581" s="0" t="n">
        <f aca="false">IF(C581&gt;0,B581+ROW()/1000000,0)</f>
        <v>906.000581</v>
      </c>
    </row>
    <row r="582" customFormat="false" ht="15" hidden="false" customHeight="false" outlineLevel="0" collapsed="false">
      <c r="A582" s="0" t="s">
        <v>1590</v>
      </c>
      <c r="B582" s="0" t="n">
        <f aca="false">SUMIFS(Data!$O$2:$O$9552,Data!$H$2:$H$9552,A582,Data!$V$2:$V$9552,1)</f>
        <v>34</v>
      </c>
      <c r="C582" s="0" t="n">
        <f aca="false">COUNTIFS(Data!$H$2:$H$9552,A582,Data!$V$2:$V$9552,1)</f>
        <v>1</v>
      </c>
      <c r="D582" s="0" t="n">
        <f aca="false">IF(C582&gt;0,B582+ROW()/1000000,0)</f>
        <v>34.000582</v>
      </c>
    </row>
    <row r="583" customFormat="false" ht="15" hidden="false" customHeight="false" outlineLevel="0" collapsed="false">
      <c r="A583" s="0" t="s">
        <v>5579</v>
      </c>
      <c r="B583" s="0" t="n">
        <f aca="false">SUMIFS(Data!$O$2:$O$9552,Data!$H$2:$H$9552,A583,Data!$V$2:$V$9552,1)</f>
        <v>304</v>
      </c>
      <c r="C583" s="0" t="n">
        <f aca="false">COUNTIFS(Data!$H$2:$H$9552,A583,Data!$V$2:$V$9552,1)</f>
        <v>3</v>
      </c>
      <c r="D583" s="0" t="n">
        <f aca="false">IF(C583&gt;0,B583+ROW()/1000000,0)</f>
        <v>304.000583</v>
      </c>
    </row>
    <row r="584" customFormat="false" ht="15" hidden="false" customHeight="false" outlineLevel="0" collapsed="false">
      <c r="A584" s="0" t="s">
        <v>6387</v>
      </c>
      <c r="B584" s="0" t="n">
        <f aca="false">SUMIFS(Data!$O$2:$O$9552,Data!$H$2:$H$9552,A584,Data!$V$2:$V$9552,1)</f>
        <v>146</v>
      </c>
      <c r="C584" s="0" t="n">
        <f aca="false">COUNTIFS(Data!$H$2:$H$9552,A584,Data!$V$2:$V$9552,1)</f>
        <v>1</v>
      </c>
      <c r="D584" s="0" t="n">
        <f aca="false">IF(C584&gt;0,B584+ROW()/1000000,0)</f>
        <v>146.000584</v>
      </c>
    </row>
    <row r="585" customFormat="false" ht="15" hidden="false" customHeight="false" outlineLevel="0" collapsed="false">
      <c r="A585" s="0" t="s">
        <v>9374</v>
      </c>
      <c r="B585" s="0" t="n">
        <f aca="false">SUMIFS(Data!$O$2:$O$9552,Data!$H$2:$H$9552,A585,Data!$V$2:$V$9552,1)</f>
        <v>234</v>
      </c>
      <c r="C585" s="0" t="n">
        <f aca="false">COUNTIFS(Data!$H$2:$H$9552,A585,Data!$V$2:$V$9552,1)</f>
        <v>1</v>
      </c>
      <c r="D585" s="0" t="n">
        <f aca="false">IF(C585&gt;0,B585+ROW()/1000000,0)</f>
        <v>234.000585</v>
      </c>
    </row>
    <row r="586" customFormat="false" ht="15" hidden="false" customHeight="false" outlineLevel="0" collapsed="false">
      <c r="A586" s="0" t="s">
        <v>413</v>
      </c>
      <c r="B586" s="0" t="n">
        <f aca="false">SUMIFS(Data!$O$2:$O$9552,Data!$H$2:$H$9552,A586,Data!$V$2:$V$9552,1)</f>
        <v>88</v>
      </c>
      <c r="C586" s="0" t="n">
        <f aca="false">COUNTIFS(Data!$H$2:$H$9552,A586,Data!$V$2:$V$9552,1)</f>
        <v>1</v>
      </c>
      <c r="D586" s="0" t="n">
        <f aca="false">IF(C586&gt;0,B586+ROW()/1000000,0)</f>
        <v>88.000586</v>
      </c>
    </row>
    <row r="587" customFormat="false" ht="15" hidden="false" customHeight="false" outlineLevel="0" collapsed="false">
      <c r="A587" s="0" t="s">
        <v>7121</v>
      </c>
      <c r="B587" s="0" t="n">
        <f aca="false">SUMIFS(Data!$O$2:$O$9552,Data!$H$2:$H$9552,A587,Data!$V$2:$V$9552,1)</f>
        <v>116</v>
      </c>
      <c r="C587" s="0" t="n">
        <f aca="false">COUNTIFS(Data!$H$2:$H$9552,A587,Data!$V$2:$V$9552,1)</f>
        <v>11</v>
      </c>
      <c r="D587" s="0" t="n">
        <f aca="false">IF(C587&gt;0,B587+ROW()/1000000,0)</f>
        <v>116.000587</v>
      </c>
    </row>
    <row r="588" customFormat="false" ht="15" hidden="false" customHeight="false" outlineLevel="0" collapsed="false">
      <c r="A588" s="0" t="s">
        <v>9105</v>
      </c>
      <c r="B588" s="0" t="n">
        <f aca="false">SUMIFS(Data!$O$2:$O$9552,Data!$H$2:$H$9552,A588,Data!$V$2:$V$9552,1)</f>
        <v>46</v>
      </c>
      <c r="C588" s="0" t="n">
        <f aca="false">COUNTIFS(Data!$H$2:$H$9552,A588,Data!$V$2:$V$9552,1)</f>
        <v>4</v>
      </c>
      <c r="D588" s="0" t="n">
        <f aca="false">IF(C588&gt;0,B588+ROW()/1000000,0)</f>
        <v>46.000588</v>
      </c>
    </row>
    <row r="589" customFormat="false" ht="15" hidden="false" customHeight="false" outlineLevel="0" collapsed="false">
      <c r="A589" s="0" t="s">
        <v>7171</v>
      </c>
      <c r="B589" s="0" t="n">
        <f aca="false">SUMIFS(Data!$O$2:$O$9552,Data!$H$2:$H$9552,A589,Data!$V$2:$V$9552,1)</f>
        <v>64</v>
      </c>
      <c r="C589" s="0" t="n">
        <f aca="false">COUNTIFS(Data!$H$2:$H$9552,A589,Data!$V$2:$V$9552,1)</f>
        <v>3</v>
      </c>
      <c r="D589" s="0" t="n">
        <f aca="false">IF(C589&gt;0,B589+ROW()/1000000,0)</f>
        <v>64.000589</v>
      </c>
    </row>
    <row r="590" customFormat="false" ht="15" hidden="false" customHeight="false" outlineLevel="0" collapsed="false">
      <c r="A590" s="0" t="s">
        <v>505</v>
      </c>
      <c r="B590" s="0" t="n">
        <f aca="false">SUMIFS(Data!$O$2:$O$9552,Data!$H$2:$H$9552,A590,Data!$V$2:$V$9552,1)</f>
        <v>717</v>
      </c>
      <c r="C590" s="0" t="n">
        <f aca="false">COUNTIFS(Data!$H$2:$H$9552,A590,Data!$V$2:$V$9552,1)</f>
        <v>1</v>
      </c>
      <c r="D590" s="0" t="n">
        <f aca="false">IF(C590&gt;0,B590+ROW()/1000000,0)</f>
        <v>717.00059</v>
      </c>
    </row>
    <row r="591" customFormat="false" ht="15" hidden="false" customHeight="false" outlineLevel="0" collapsed="false">
      <c r="A591" s="0" t="s">
        <v>4905</v>
      </c>
      <c r="B591" s="0" t="n">
        <f aca="false">SUMIFS(Data!$O$2:$O$9552,Data!$H$2:$H$9552,A591,Data!$V$2:$V$9552,1)</f>
        <v>8</v>
      </c>
      <c r="C591" s="0" t="n">
        <f aca="false">COUNTIFS(Data!$H$2:$H$9552,A591,Data!$V$2:$V$9552,1)</f>
        <v>2</v>
      </c>
      <c r="D591" s="0" t="n">
        <f aca="false">IF(C591&gt;0,B591+ROW()/1000000,0)</f>
        <v>8.000591</v>
      </c>
    </row>
    <row r="592" customFormat="false" ht="15" hidden="false" customHeight="false" outlineLevel="0" collapsed="false">
      <c r="A592" s="0" t="s">
        <v>645</v>
      </c>
      <c r="B592" s="0" t="n">
        <f aca="false">SUMIFS(Data!$O$2:$O$9552,Data!$H$2:$H$9552,A592,Data!$V$2:$V$9552,1)</f>
        <v>220</v>
      </c>
      <c r="C592" s="0" t="n">
        <f aca="false">COUNTIFS(Data!$H$2:$H$9552,A592,Data!$V$2:$V$9552,1)</f>
        <v>1</v>
      </c>
      <c r="D592" s="0" t="n">
        <f aca="false">IF(C592&gt;0,B592+ROW()/1000000,0)</f>
        <v>220.000592</v>
      </c>
    </row>
    <row r="593" customFormat="false" ht="15" hidden="false" customHeight="false" outlineLevel="0" collapsed="false">
      <c r="A593" s="0" t="s">
        <v>1124</v>
      </c>
      <c r="B593" s="0" t="n">
        <f aca="false">SUMIFS(Data!$O$2:$O$9552,Data!$H$2:$H$9552,A593,Data!$V$2:$V$9552,1)</f>
        <v>12354</v>
      </c>
      <c r="C593" s="0" t="n">
        <f aca="false">COUNTIFS(Data!$H$2:$H$9552,A593,Data!$V$2:$V$9552,1)</f>
        <v>51</v>
      </c>
      <c r="D593" s="0" t="n">
        <f aca="false">IF(C593&gt;0,B593+ROW()/1000000,0)</f>
        <v>12354.000593</v>
      </c>
    </row>
    <row r="594" customFormat="false" ht="15" hidden="false" customHeight="false" outlineLevel="0" collapsed="false">
      <c r="A594" s="0" t="s">
        <v>4257</v>
      </c>
      <c r="B594" s="0" t="n">
        <f aca="false">SUMIFS(Data!$O$2:$O$9552,Data!$H$2:$H$9552,A594,Data!$V$2:$V$9552,1)</f>
        <v>1255</v>
      </c>
      <c r="C594" s="0" t="n">
        <f aca="false">COUNTIFS(Data!$H$2:$H$9552,A594,Data!$V$2:$V$9552,1)</f>
        <v>8</v>
      </c>
      <c r="D594" s="0" t="n">
        <f aca="false">IF(C594&gt;0,B594+ROW()/1000000,0)</f>
        <v>1255.000594</v>
      </c>
    </row>
    <row r="595" customFormat="false" ht="15" hidden="false" customHeight="false" outlineLevel="0" collapsed="false">
      <c r="A595" s="0" t="s">
        <v>17237</v>
      </c>
      <c r="B595" s="0" t="n">
        <f aca="false">SUMIFS(Data!$O$2:$O$9552,Data!$H$2:$H$9552,A595,Data!$V$2:$V$9552,1)</f>
        <v>173</v>
      </c>
      <c r="C595" s="0" t="n">
        <f aca="false">COUNTIFS(Data!$H$2:$H$9552,A595,Data!$V$2:$V$9552,1)</f>
        <v>1</v>
      </c>
      <c r="D595" s="0" t="n">
        <f aca="false">IF(C595&gt;0,B595+ROW()/1000000,0)</f>
        <v>173.000595</v>
      </c>
    </row>
    <row r="596" customFormat="false" ht="15" hidden="false" customHeight="false" outlineLevel="0" collapsed="false">
      <c r="A596" s="0" t="s">
        <v>4018</v>
      </c>
      <c r="B596" s="0" t="n">
        <f aca="false">SUMIFS(Data!$O$2:$O$9552,Data!$H$2:$H$9552,A596,Data!$V$2:$V$9552,1)</f>
        <v>1046</v>
      </c>
      <c r="C596" s="0" t="n">
        <f aca="false">COUNTIFS(Data!$H$2:$H$9552,A596,Data!$V$2:$V$9552,1)</f>
        <v>2</v>
      </c>
      <c r="D596" s="0" t="n">
        <f aca="false">IF(C596&gt;0,B596+ROW()/1000000,0)</f>
        <v>1046.000596</v>
      </c>
    </row>
    <row r="597" customFormat="false" ht="15" hidden="false" customHeight="false" outlineLevel="0" collapsed="false">
      <c r="A597" s="0" t="s">
        <v>19528</v>
      </c>
      <c r="B597" s="0" t="n">
        <f aca="false">SUMIFS(Data!$O$2:$O$9552,Data!$H$2:$H$9552,A597,Data!$V$2:$V$9552,1)</f>
        <v>73</v>
      </c>
      <c r="C597" s="0" t="n">
        <f aca="false">COUNTIFS(Data!$H$2:$H$9552,A597,Data!$V$2:$V$9552,1)</f>
        <v>1</v>
      </c>
      <c r="D597" s="0" t="n">
        <f aca="false">IF(C597&gt;0,B597+ROW()/1000000,0)</f>
        <v>73.000597</v>
      </c>
    </row>
    <row r="598" customFormat="false" ht="15" hidden="false" customHeight="false" outlineLevel="0" collapsed="false">
      <c r="A598" s="0" t="s">
        <v>15382</v>
      </c>
      <c r="B598" s="0" t="n">
        <f aca="false">SUMIFS(Data!$O$2:$O$9552,Data!$H$2:$H$9552,A598,Data!$V$2:$V$9552,1)</f>
        <v>117</v>
      </c>
      <c r="C598" s="0" t="n">
        <f aca="false">COUNTIFS(Data!$H$2:$H$9552,A598,Data!$V$2:$V$9552,1)</f>
        <v>1</v>
      </c>
      <c r="D598" s="0" t="n">
        <f aca="false">IF(C598&gt;0,B598+ROW()/1000000,0)</f>
        <v>117.000598</v>
      </c>
    </row>
    <row r="599" customFormat="false" ht="15" hidden="false" customHeight="false" outlineLevel="0" collapsed="false">
      <c r="A599" s="0" t="s">
        <v>11030</v>
      </c>
      <c r="B599" s="0" t="n">
        <f aca="false">SUMIFS(Data!$O$2:$O$9552,Data!$H$2:$H$9552,A599,Data!$V$2:$V$9552,1)</f>
        <v>1368</v>
      </c>
      <c r="C599" s="0" t="n">
        <f aca="false">COUNTIFS(Data!$H$2:$H$9552,A599,Data!$V$2:$V$9552,1)</f>
        <v>2</v>
      </c>
      <c r="D599" s="0" t="n">
        <f aca="false">IF(C599&gt;0,B599+ROW()/1000000,0)</f>
        <v>1368.000599</v>
      </c>
    </row>
    <row r="600" customFormat="false" ht="15" hidden="false" customHeight="false" outlineLevel="0" collapsed="false">
      <c r="A600" s="0" t="s">
        <v>9266</v>
      </c>
      <c r="B600" s="0" t="n">
        <f aca="false">SUMIFS(Data!$O$2:$O$9552,Data!$H$2:$H$9552,A600,Data!$V$2:$V$9552,1)</f>
        <v>285</v>
      </c>
      <c r="C600" s="0" t="n">
        <f aca="false">COUNTIFS(Data!$H$2:$H$9552,A600,Data!$V$2:$V$9552,1)</f>
        <v>4</v>
      </c>
      <c r="D600" s="0" t="n">
        <f aca="false">IF(C600&gt;0,B600+ROW()/1000000,0)</f>
        <v>285.0006</v>
      </c>
    </row>
    <row r="601" customFormat="false" ht="15" hidden="false" customHeight="false" outlineLevel="0" collapsed="false">
      <c r="A601" s="0" t="s">
        <v>9196</v>
      </c>
      <c r="B601" s="0" t="n">
        <f aca="false">SUMIFS(Data!$O$2:$O$9552,Data!$H$2:$H$9552,A601,Data!$V$2:$V$9552,1)</f>
        <v>1206</v>
      </c>
      <c r="C601" s="0" t="n">
        <f aca="false">COUNTIFS(Data!$H$2:$H$9552,A601,Data!$V$2:$V$9552,1)</f>
        <v>3</v>
      </c>
      <c r="D601" s="0" t="n">
        <f aca="false">IF(C601&gt;0,B601+ROW()/1000000,0)</f>
        <v>1206.000601</v>
      </c>
    </row>
    <row r="602" customFormat="false" ht="15" hidden="false" customHeight="false" outlineLevel="0" collapsed="false">
      <c r="A602" s="0" t="s">
        <v>6014</v>
      </c>
      <c r="B602" s="0" t="n">
        <f aca="false">SUMIFS(Data!$O$2:$O$9552,Data!$H$2:$H$9552,A602,Data!$V$2:$V$9552,1)</f>
        <v>129</v>
      </c>
      <c r="C602" s="0" t="n">
        <f aca="false">COUNTIFS(Data!$H$2:$H$9552,A602,Data!$V$2:$V$9552,1)</f>
        <v>1</v>
      </c>
      <c r="D602" s="0" t="n">
        <f aca="false">IF(C602&gt;0,B602+ROW()/1000000,0)</f>
        <v>129.000602</v>
      </c>
    </row>
    <row r="603" customFormat="false" ht="15" hidden="false" customHeight="false" outlineLevel="0" collapsed="false">
      <c r="A603" s="0" t="s">
        <v>4516</v>
      </c>
      <c r="B603" s="0" t="n">
        <f aca="false">SUMIFS(Data!$O$2:$O$9552,Data!$H$2:$H$9552,A603,Data!$V$2:$V$9552,1)</f>
        <v>378</v>
      </c>
      <c r="C603" s="0" t="n">
        <f aca="false">COUNTIFS(Data!$H$2:$H$9552,A603,Data!$V$2:$V$9552,1)</f>
        <v>2</v>
      </c>
      <c r="D603" s="0" t="n">
        <f aca="false">IF(C603&gt;0,B603+ROW()/1000000,0)</f>
        <v>378.000603</v>
      </c>
    </row>
    <row r="604" customFormat="false" ht="15" hidden="false" customHeight="false" outlineLevel="0" collapsed="false">
      <c r="A604" s="0" t="s">
        <v>5648</v>
      </c>
      <c r="B604" s="0" t="n">
        <f aca="false">SUMIFS(Data!$O$2:$O$9552,Data!$H$2:$H$9552,A604,Data!$V$2:$V$9552,1)</f>
        <v>199</v>
      </c>
      <c r="C604" s="0" t="n">
        <f aca="false">COUNTIFS(Data!$H$2:$H$9552,A604,Data!$V$2:$V$9552,1)</f>
        <v>1</v>
      </c>
      <c r="D604" s="0" t="n">
        <f aca="false">IF(C604&gt;0,B604+ROW()/1000000,0)</f>
        <v>199.000604</v>
      </c>
    </row>
    <row r="605" customFormat="false" ht="15" hidden="false" customHeight="false" outlineLevel="0" collapsed="false">
      <c r="A605" s="0" t="s">
        <v>19173</v>
      </c>
      <c r="B605" s="0" t="n">
        <f aca="false">SUMIFS(Data!$O$2:$O$9552,Data!$H$2:$H$9552,A605,Data!$V$2:$V$9552,1)</f>
        <v>189</v>
      </c>
      <c r="C605" s="0" t="n">
        <f aca="false">COUNTIFS(Data!$H$2:$H$9552,A605,Data!$V$2:$V$9552,1)</f>
        <v>1</v>
      </c>
      <c r="D605" s="0" t="n">
        <f aca="false">IF(C605&gt;0,B605+ROW()/1000000,0)</f>
        <v>189.000605</v>
      </c>
    </row>
    <row r="606" customFormat="false" ht="15" hidden="false" customHeight="false" outlineLevel="0" collapsed="false">
      <c r="A606" s="0" t="s">
        <v>7396</v>
      </c>
      <c r="B606" s="0" t="n">
        <f aca="false">SUMIFS(Data!$O$2:$O$9552,Data!$H$2:$H$9552,A606,Data!$V$2:$V$9552,1)</f>
        <v>137</v>
      </c>
      <c r="C606" s="0" t="n">
        <f aca="false">COUNTIFS(Data!$H$2:$H$9552,A606,Data!$V$2:$V$9552,1)</f>
        <v>1</v>
      </c>
      <c r="D606" s="0" t="n">
        <f aca="false">IF(C606&gt;0,B606+ROW()/1000000,0)</f>
        <v>137.000606</v>
      </c>
    </row>
    <row r="607" customFormat="false" ht="15" hidden="false" customHeight="false" outlineLevel="0" collapsed="false">
      <c r="A607" s="0" t="s">
        <v>3750</v>
      </c>
      <c r="B607" s="0" t="n">
        <f aca="false">SUMIFS(Data!$O$2:$O$9552,Data!$H$2:$H$9552,A607,Data!$V$2:$V$9552,1)</f>
        <v>184</v>
      </c>
      <c r="C607" s="0" t="n">
        <f aca="false">COUNTIFS(Data!$H$2:$H$9552,A607,Data!$V$2:$V$9552,1)</f>
        <v>1</v>
      </c>
      <c r="D607" s="0" t="n">
        <f aca="false">IF(C607&gt;0,B607+ROW()/1000000,0)</f>
        <v>184.000607</v>
      </c>
    </row>
    <row r="608" customFormat="false" ht="15" hidden="false" customHeight="false" outlineLevel="0" collapsed="false">
      <c r="A608" s="0" t="s">
        <v>6363</v>
      </c>
      <c r="B608" s="0" t="n">
        <f aca="false">SUMIFS(Data!$O$2:$O$9552,Data!$H$2:$H$9552,A608,Data!$V$2:$V$9552,1)</f>
        <v>145</v>
      </c>
      <c r="C608" s="0" t="n">
        <f aca="false">COUNTIFS(Data!$H$2:$H$9552,A608,Data!$V$2:$V$9552,1)</f>
        <v>1</v>
      </c>
      <c r="D608" s="0" t="n">
        <f aca="false">IF(C608&gt;0,B608+ROW()/1000000,0)</f>
        <v>145.000608</v>
      </c>
    </row>
    <row r="609" customFormat="false" ht="15" hidden="false" customHeight="false" outlineLevel="0" collapsed="false">
      <c r="A609" s="0" t="s">
        <v>8926</v>
      </c>
      <c r="B609" s="0" t="n">
        <f aca="false">SUMIFS(Data!$O$2:$O$9552,Data!$H$2:$H$9552,A609,Data!$V$2:$V$9552,1)</f>
        <v>641</v>
      </c>
      <c r="C609" s="0" t="n">
        <f aca="false">COUNTIFS(Data!$H$2:$H$9552,A609,Data!$V$2:$V$9552,1)</f>
        <v>3</v>
      </c>
      <c r="D609" s="0" t="n">
        <f aca="false">IF(C609&gt;0,B609+ROW()/1000000,0)</f>
        <v>641.000609</v>
      </c>
    </row>
    <row r="610" customFormat="false" ht="15" hidden="false" customHeight="false" outlineLevel="0" collapsed="false">
      <c r="A610" s="0" t="s">
        <v>9385</v>
      </c>
      <c r="B610" s="0" t="n">
        <f aca="false">SUMIFS(Data!$O$2:$O$9552,Data!$H$2:$H$9552,A610,Data!$V$2:$V$9552,1)</f>
        <v>556</v>
      </c>
      <c r="C610" s="0" t="n">
        <f aca="false">COUNTIFS(Data!$H$2:$H$9552,A610,Data!$V$2:$V$9552,1)</f>
        <v>1</v>
      </c>
      <c r="D610" s="0" t="n">
        <f aca="false">IF(C610&gt;0,B610+ROW()/1000000,0)</f>
        <v>556.00061</v>
      </c>
    </row>
    <row r="611" customFormat="false" ht="15" hidden="false" customHeight="false" outlineLevel="0" collapsed="false">
      <c r="A611" s="0" t="s">
        <v>13547</v>
      </c>
      <c r="B611" s="0" t="n">
        <f aca="false">SUMIFS(Data!$O$2:$O$9552,Data!$H$2:$H$9552,A611,Data!$V$2:$V$9552,1)</f>
        <v>5</v>
      </c>
      <c r="C611" s="0" t="n">
        <f aca="false">COUNTIFS(Data!$H$2:$H$9552,A611,Data!$V$2:$V$9552,1)</f>
        <v>1</v>
      </c>
      <c r="D611" s="0" t="n">
        <f aca="false">IF(C611&gt;0,B611+ROW()/1000000,0)</f>
        <v>5.000611</v>
      </c>
    </row>
    <row r="612" customFormat="false" ht="15" hidden="false" customHeight="false" outlineLevel="0" collapsed="false">
      <c r="A612" s="0" t="s">
        <v>3800</v>
      </c>
      <c r="B612" s="0" t="n">
        <f aca="false">SUMIFS(Data!$O$2:$O$9552,Data!$H$2:$H$9552,A612,Data!$V$2:$V$9552,1)</f>
        <v>361</v>
      </c>
      <c r="C612" s="0" t="n">
        <f aca="false">COUNTIFS(Data!$H$2:$H$9552,A612,Data!$V$2:$V$9552,1)</f>
        <v>2</v>
      </c>
      <c r="D612" s="0" t="n">
        <f aca="false">IF(C612&gt;0,B612+ROW()/1000000,0)</f>
        <v>361.000612</v>
      </c>
    </row>
    <row r="613" customFormat="false" ht="15" hidden="false" customHeight="false" outlineLevel="0" collapsed="false">
      <c r="A613" s="0" t="s">
        <v>2894</v>
      </c>
      <c r="B613" s="0" t="n">
        <f aca="false">SUMIFS(Data!$O$2:$O$9552,Data!$H$2:$H$9552,A613,Data!$V$2:$V$9552,1)</f>
        <v>406</v>
      </c>
      <c r="C613" s="0" t="n">
        <f aca="false">COUNTIFS(Data!$H$2:$H$9552,A613,Data!$V$2:$V$9552,1)</f>
        <v>1</v>
      </c>
      <c r="D613" s="0" t="n">
        <f aca="false">IF(C613&gt;0,B613+ROW()/1000000,0)</f>
        <v>406.000613</v>
      </c>
    </row>
    <row r="614" customFormat="false" ht="15" hidden="false" customHeight="false" outlineLevel="0" collapsed="false">
      <c r="A614" s="0" t="s">
        <v>16878</v>
      </c>
      <c r="B614" s="0" t="n">
        <f aca="false">SUMIFS(Data!$O$2:$O$9552,Data!$H$2:$H$9552,A614,Data!$V$2:$V$9552,1)</f>
        <v>419</v>
      </c>
      <c r="C614" s="0" t="n">
        <f aca="false">COUNTIFS(Data!$H$2:$H$9552,A614,Data!$V$2:$V$9552,1)</f>
        <v>1</v>
      </c>
      <c r="D614" s="0" t="n">
        <f aca="false">IF(C614&gt;0,B614+ROW()/1000000,0)</f>
        <v>419.000614</v>
      </c>
    </row>
    <row r="615" customFormat="false" ht="15" hidden="false" customHeight="false" outlineLevel="0" collapsed="false">
      <c r="A615" s="0" t="s">
        <v>5249</v>
      </c>
      <c r="B615" s="0" t="n">
        <f aca="false">SUMIFS(Data!$O$2:$O$9552,Data!$H$2:$H$9552,A615,Data!$V$2:$V$9552,1)</f>
        <v>190</v>
      </c>
      <c r="C615" s="0" t="n">
        <f aca="false">COUNTIFS(Data!$H$2:$H$9552,A615,Data!$V$2:$V$9552,1)</f>
        <v>5</v>
      </c>
      <c r="D615" s="0" t="n">
        <f aca="false">IF(C615&gt;0,B615+ROW()/1000000,0)</f>
        <v>190.000615</v>
      </c>
    </row>
    <row r="616" customFormat="false" ht="15" hidden="false" customHeight="false" outlineLevel="0" collapsed="false">
      <c r="A616" s="0" t="s">
        <v>14992</v>
      </c>
      <c r="B616" s="0" t="n">
        <f aca="false">SUMIFS(Data!$O$2:$O$9552,Data!$H$2:$H$9552,A616,Data!$V$2:$V$9552,1)</f>
        <v>150</v>
      </c>
      <c r="C616" s="0" t="n">
        <f aca="false">COUNTIFS(Data!$H$2:$H$9552,A616,Data!$V$2:$V$9552,1)</f>
        <v>1</v>
      </c>
      <c r="D616" s="0" t="n">
        <f aca="false">IF(C616&gt;0,B616+ROW()/1000000,0)</f>
        <v>150.000616</v>
      </c>
    </row>
    <row r="617" customFormat="false" ht="15" hidden="false" customHeight="false" outlineLevel="0" collapsed="false">
      <c r="A617" s="0" t="s">
        <v>12016</v>
      </c>
      <c r="B617" s="0" t="n">
        <f aca="false">SUMIFS(Data!$O$2:$O$9552,Data!$H$2:$H$9552,A617,Data!$V$2:$V$9552,1)</f>
        <v>412</v>
      </c>
      <c r="C617" s="0" t="n">
        <f aca="false">COUNTIFS(Data!$H$2:$H$9552,A617,Data!$V$2:$V$9552,1)</f>
        <v>1</v>
      </c>
      <c r="D617" s="0" t="n">
        <f aca="false">IF(C617&gt;0,B617+ROW()/1000000,0)</f>
        <v>412.000617</v>
      </c>
    </row>
    <row r="618" customFormat="false" ht="15" hidden="false" customHeight="false" outlineLevel="0" collapsed="false">
      <c r="A618" s="0" t="s">
        <v>1116</v>
      </c>
      <c r="B618" s="0" t="n">
        <f aca="false">SUMIFS(Data!$O$2:$O$9552,Data!$H$2:$H$9552,A618,Data!$V$2:$V$9552,1)</f>
        <v>146</v>
      </c>
      <c r="C618" s="0" t="n">
        <f aca="false">COUNTIFS(Data!$H$2:$H$9552,A618,Data!$V$2:$V$9552,1)</f>
        <v>1</v>
      </c>
      <c r="D618" s="0" t="n">
        <f aca="false">IF(C618&gt;0,B618+ROW()/1000000,0)</f>
        <v>146.000618</v>
      </c>
    </row>
    <row r="619" customFormat="false" ht="15" hidden="false" customHeight="false" outlineLevel="0" collapsed="false">
      <c r="A619" s="0" t="s">
        <v>1515</v>
      </c>
      <c r="B619" s="0" t="n">
        <f aca="false">SUMIFS(Data!$O$2:$O$9552,Data!$H$2:$H$9552,A619,Data!$V$2:$V$9552,1)</f>
        <v>456</v>
      </c>
      <c r="C619" s="0" t="n">
        <f aca="false">COUNTIFS(Data!$H$2:$H$9552,A619,Data!$V$2:$V$9552,1)</f>
        <v>1</v>
      </c>
      <c r="D619" s="0" t="n">
        <f aca="false">IF(C619&gt;0,B619+ROW()/1000000,0)</f>
        <v>456.000619</v>
      </c>
    </row>
    <row r="620" customFormat="false" ht="15" hidden="false" customHeight="false" outlineLevel="0" collapsed="false">
      <c r="A620" s="0" t="s">
        <v>1844</v>
      </c>
      <c r="B620" s="0" t="n">
        <f aca="false">SUMIFS(Data!$O$2:$O$9552,Data!$H$2:$H$9552,A620,Data!$V$2:$V$9552,1)</f>
        <v>136</v>
      </c>
      <c r="C620" s="0" t="n">
        <f aca="false">COUNTIFS(Data!$H$2:$H$9552,A620,Data!$V$2:$V$9552,1)</f>
        <v>1</v>
      </c>
      <c r="D620" s="0" t="n">
        <f aca="false">IF(C620&gt;0,B620+ROW()/1000000,0)</f>
        <v>136.00062</v>
      </c>
    </row>
    <row r="621" customFormat="false" ht="15" hidden="false" customHeight="false" outlineLevel="0" collapsed="false">
      <c r="A621" s="0" t="s">
        <v>1810</v>
      </c>
      <c r="B621" s="0" t="n">
        <f aca="false">SUMIFS(Data!$O$2:$O$9552,Data!$H$2:$H$9552,A621,Data!$V$2:$V$9552,1)</f>
        <v>88</v>
      </c>
      <c r="C621" s="0" t="n">
        <f aca="false">COUNTIFS(Data!$H$2:$H$9552,A621,Data!$V$2:$V$9552,1)</f>
        <v>1</v>
      </c>
      <c r="D621" s="0" t="n">
        <f aca="false">IF(C621&gt;0,B621+ROW()/1000000,0)</f>
        <v>88.000621</v>
      </c>
    </row>
    <row r="622" customFormat="false" ht="15" hidden="false" customHeight="false" outlineLevel="0" collapsed="false">
      <c r="A622" s="0" t="s">
        <v>1192</v>
      </c>
      <c r="B622" s="0" t="n">
        <f aca="false">SUMIFS(Data!$O$2:$O$9552,Data!$H$2:$H$9552,A622,Data!$V$2:$V$9552,1)</f>
        <v>193</v>
      </c>
      <c r="C622" s="0" t="n">
        <f aca="false">COUNTIFS(Data!$H$2:$H$9552,A622,Data!$V$2:$V$9552,1)</f>
        <v>1</v>
      </c>
      <c r="D622" s="0" t="n">
        <f aca="false">IF(C622&gt;0,B622+ROW()/1000000,0)</f>
        <v>193.000622</v>
      </c>
    </row>
    <row r="623" customFormat="false" ht="15" hidden="false" customHeight="false" outlineLevel="0" collapsed="false">
      <c r="A623" s="0" t="s">
        <v>397</v>
      </c>
      <c r="B623" s="0" t="n">
        <f aca="false">SUMIFS(Data!$O$2:$O$9552,Data!$H$2:$H$9552,A623,Data!$V$2:$V$9552,1)</f>
        <v>162</v>
      </c>
      <c r="C623" s="0" t="n">
        <f aca="false">COUNTIFS(Data!$H$2:$H$9552,A623,Data!$V$2:$V$9552,1)</f>
        <v>2</v>
      </c>
      <c r="D623" s="0" t="n">
        <f aca="false">IF(C623&gt;0,B623+ROW()/1000000,0)</f>
        <v>162.000623</v>
      </c>
    </row>
    <row r="624" customFormat="false" ht="15" hidden="false" customHeight="false" outlineLevel="0" collapsed="false">
      <c r="A624" s="0" t="s">
        <v>1815</v>
      </c>
      <c r="B624" s="0" t="n">
        <f aca="false">SUMIFS(Data!$O$2:$O$9552,Data!$H$2:$H$9552,A624,Data!$V$2:$V$9552,1)</f>
        <v>96</v>
      </c>
      <c r="C624" s="0" t="n">
        <f aca="false">COUNTIFS(Data!$H$2:$H$9552,A624,Data!$V$2:$V$9552,1)</f>
        <v>1</v>
      </c>
      <c r="D624" s="0" t="n">
        <f aca="false">IF(C624&gt;0,B624+ROW()/1000000,0)</f>
        <v>96.000624</v>
      </c>
    </row>
    <row r="625" customFormat="false" ht="15" hidden="false" customHeight="false" outlineLevel="0" collapsed="false">
      <c r="A625" s="0" t="s">
        <v>942</v>
      </c>
      <c r="B625" s="0" t="n">
        <f aca="false">SUMIFS(Data!$O$2:$O$9552,Data!$H$2:$H$9552,A625,Data!$V$2:$V$9552,1)</f>
        <v>29</v>
      </c>
      <c r="C625" s="0" t="n">
        <f aca="false">COUNTIFS(Data!$H$2:$H$9552,A625,Data!$V$2:$V$9552,1)</f>
        <v>1</v>
      </c>
      <c r="D625" s="0" t="n">
        <f aca="false">IF(C625&gt;0,B625+ROW()/1000000,0)</f>
        <v>29.000625</v>
      </c>
    </row>
    <row r="626" customFormat="false" ht="15" hidden="false" customHeight="false" outlineLevel="0" collapsed="false">
      <c r="A626" s="0" t="s">
        <v>19857</v>
      </c>
      <c r="B626" s="0" t="n">
        <f aca="false">SUMIFS(Data!$O$2:$O$9552,Data!$H$2:$H$9552,A626,Data!$V$2:$V$9552,1)</f>
        <v>265</v>
      </c>
      <c r="C626" s="0" t="n">
        <f aca="false">COUNTIFS(Data!$H$2:$H$9552,A626,Data!$V$2:$V$9552,1)</f>
        <v>1</v>
      </c>
      <c r="D626" s="0" t="n">
        <f aca="false">IF(C626&gt;0,B626+ROW()/1000000,0)</f>
        <v>265.000626</v>
      </c>
    </row>
    <row r="627" customFormat="false" ht="15" hidden="false" customHeight="false" outlineLevel="0" collapsed="false">
      <c r="A627" s="0" t="s">
        <v>20390</v>
      </c>
      <c r="B627" s="0" t="n">
        <f aca="false">SUMIFS(Data!$O$2:$O$9552,Data!$H$2:$H$9552,A627,Data!$V$2:$V$9552,1)</f>
        <v>504</v>
      </c>
      <c r="C627" s="0" t="n">
        <f aca="false">COUNTIFS(Data!$H$2:$H$9552,A627,Data!$V$2:$V$9552,1)</f>
        <v>1</v>
      </c>
      <c r="D627" s="0" t="n">
        <f aca="false">IF(C627&gt;0,B627+ROW()/1000000,0)</f>
        <v>504.000627</v>
      </c>
    </row>
    <row r="628" customFormat="false" ht="15" hidden="false" customHeight="false" outlineLevel="0" collapsed="false">
      <c r="A628" s="0" t="s">
        <v>20387</v>
      </c>
      <c r="B628" s="0" t="n">
        <f aca="false">SUMIFS(Data!$O$2:$O$9552,Data!$H$2:$H$9552,A628,Data!$V$2:$V$9552,1)</f>
        <v>542</v>
      </c>
      <c r="C628" s="0" t="n">
        <f aca="false">COUNTIFS(Data!$H$2:$H$9552,A628,Data!$V$2:$V$9552,1)</f>
        <v>1</v>
      </c>
      <c r="D628" s="0" t="n">
        <f aca="false">IF(C628&gt;0,B628+ROW()/1000000,0)</f>
        <v>542.000628</v>
      </c>
    </row>
    <row r="629" customFormat="false" ht="15" hidden="false" customHeight="false" outlineLevel="0" collapsed="false">
      <c r="A629" s="0" t="s">
        <v>20345</v>
      </c>
      <c r="B629" s="0" t="n">
        <f aca="false">SUMIFS(Data!$O$2:$O$9552,Data!$H$2:$H$9552,A629,Data!$V$2:$V$9552,1)</f>
        <v>111</v>
      </c>
      <c r="C629" s="0" t="n">
        <f aca="false">COUNTIFS(Data!$H$2:$H$9552,A629,Data!$V$2:$V$9552,1)</f>
        <v>1</v>
      </c>
      <c r="D629" s="0" t="n">
        <f aca="false">IF(C629&gt;0,B629+ROW()/1000000,0)</f>
        <v>111.000629</v>
      </c>
    </row>
    <row r="630" customFormat="false" ht="15" hidden="false" customHeight="false" outlineLevel="0" collapsed="false">
      <c r="A630" s="0" t="s">
        <v>2274</v>
      </c>
      <c r="B630" s="0" t="n">
        <f aca="false">SUMIFS(Data!$O$2:$O$9552,Data!$H$2:$H$9552,A630,Data!$V$2:$V$9552,1)</f>
        <v>3455</v>
      </c>
      <c r="C630" s="0" t="n">
        <f aca="false">COUNTIFS(Data!$H$2:$H$9552,A630,Data!$V$2:$V$9552,1)</f>
        <v>21</v>
      </c>
      <c r="D630" s="0" t="n">
        <f aca="false">IF(C630&gt;0,B630+ROW()/1000000,0)</f>
        <v>3455.00063</v>
      </c>
    </row>
    <row r="631" customFormat="false" ht="15" hidden="false" customHeight="false" outlineLevel="0" collapsed="false">
      <c r="A631" s="0" t="s">
        <v>2515</v>
      </c>
      <c r="B631" s="0" t="n">
        <f aca="false">SUMIFS(Data!$O$2:$O$9552,Data!$H$2:$H$9552,A631,Data!$V$2:$V$9552,1)</f>
        <v>1544</v>
      </c>
      <c r="C631" s="0" t="n">
        <f aca="false">COUNTIFS(Data!$H$2:$H$9552,A631,Data!$V$2:$V$9552,1)</f>
        <v>5</v>
      </c>
      <c r="D631" s="0" t="n">
        <f aca="false">IF(C631&gt;0,B631+ROW()/1000000,0)</f>
        <v>1544.000631</v>
      </c>
    </row>
    <row r="632" customFormat="false" ht="15" hidden="false" customHeight="false" outlineLevel="0" collapsed="false">
      <c r="A632" s="0" t="s">
        <v>3891</v>
      </c>
      <c r="B632" s="0" t="n">
        <f aca="false">SUMIFS(Data!$O$2:$O$9552,Data!$H$2:$H$9552,A632,Data!$V$2:$V$9552,1)</f>
        <v>11404</v>
      </c>
      <c r="C632" s="0" t="n">
        <f aca="false">COUNTIFS(Data!$H$2:$H$9552,A632,Data!$V$2:$V$9552,1)</f>
        <v>4</v>
      </c>
      <c r="D632" s="0" t="n">
        <f aca="false">IF(C632&gt;0,B632+ROW()/1000000,0)</f>
        <v>11404.000632</v>
      </c>
    </row>
    <row r="633" customFormat="false" ht="15" hidden="false" customHeight="false" outlineLevel="0" collapsed="false">
      <c r="A633" s="0" t="s">
        <v>17250</v>
      </c>
      <c r="B633" s="0" t="n">
        <f aca="false">SUMIFS(Data!$O$2:$O$9552,Data!$H$2:$H$9552,A633,Data!$V$2:$V$9552,1)</f>
        <v>567</v>
      </c>
      <c r="C633" s="0" t="n">
        <f aca="false">COUNTIFS(Data!$H$2:$H$9552,A633,Data!$V$2:$V$9552,1)</f>
        <v>1</v>
      </c>
      <c r="D633" s="0" t="n">
        <f aca="false">IF(C633&gt;0,B633+ROW()/1000000,0)</f>
        <v>567.000633</v>
      </c>
    </row>
    <row r="634" customFormat="false" ht="15" hidden="false" customHeight="false" outlineLevel="0" collapsed="false">
      <c r="A634" s="0" t="s">
        <v>7749</v>
      </c>
      <c r="B634" s="0" t="n">
        <f aca="false">SUMIFS(Data!$O$2:$O$9552,Data!$H$2:$H$9552,A634,Data!$V$2:$V$9552,1)</f>
        <v>109</v>
      </c>
      <c r="C634" s="0" t="n">
        <f aca="false">COUNTIFS(Data!$H$2:$H$9552,A634,Data!$V$2:$V$9552,1)</f>
        <v>1</v>
      </c>
      <c r="D634" s="0" t="n">
        <f aca="false">IF(C634&gt;0,B634+ROW()/1000000,0)</f>
        <v>109.000634</v>
      </c>
    </row>
    <row r="635" customFormat="false" ht="15" hidden="false" customHeight="false" outlineLevel="0" collapsed="false">
      <c r="A635" s="0" t="s">
        <v>4292</v>
      </c>
      <c r="B635" s="0" t="n">
        <f aca="false">SUMIFS(Data!$O$2:$O$9552,Data!$H$2:$H$9552,A635,Data!$V$2:$V$9552,1)</f>
        <v>1146</v>
      </c>
      <c r="C635" s="0" t="n">
        <f aca="false">COUNTIFS(Data!$H$2:$H$9552,A635,Data!$V$2:$V$9552,1)</f>
        <v>3</v>
      </c>
      <c r="D635" s="0" t="n">
        <f aca="false">IF(C635&gt;0,B635+ROW()/1000000,0)</f>
        <v>1146.000635</v>
      </c>
    </row>
    <row r="636" customFormat="false" ht="15" hidden="false" customHeight="false" outlineLevel="0" collapsed="false">
      <c r="A636" s="0" t="s">
        <v>9717</v>
      </c>
      <c r="B636" s="0" t="n">
        <f aca="false">SUMIFS(Data!$O$2:$O$9552,Data!$H$2:$H$9552,A636,Data!$V$2:$V$9552,1)</f>
        <v>1756</v>
      </c>
      <c r="C636" s="0" t="n">
        <f aca="false">COUNTIFS(Data!$H$2:$H$9552,A636,Data!$V$2:$V$9552,1)</f>
        <v>1</v>
      </c>
      <c r="D636" s="0" t="n">
        <f aca="false">IF(C636&gt;0,B636+ROW()/1000000,0)</f>
        <v>1756.000636</v>
      </c>
    </row>
    <row r="637" customFormat="false" ht="15" hidden="false" customHeight="false" outlineLevel="0" collapsed="false">
      <c r="A637" s="0" t="s">
        <v>17286</v>
      </c>
      <c r="B637" s="0" t="n">
        <f aca="false">SUMIFS(Data!$O$2:$O$9552,Data!$H$2:$H$9552,A637,Data!$V$2:$V$9552,1)</f>
        <v>240</v>
      </c>
      <c r="C637" s="0" t="n">
        <f aca="false">COUNTIFS(Data!$H$2:$H$9552,A637,Data!$V$2:$V$9552,1)</f>
        <v>1</v>
      </c>
      <c r="D637" s="0" t="n">
        <f aca="false">IF(C637&gt;0,B637+ROW()/1000000,0)</f>
        <v>240.000637</v>
      </c>
    </row>
    <row r="638" customFormat="false" ht="15" hidden="false" customHeight="false" outlineLevel="0" collapsed="false">
      <c r="A638" s="0" t="s">
        <v>15353</v>
      </c>
      <c r="B638" s="0" t="n">
        <f aca="false">SUMIFS(Data!$O$2:$O$9552,Data!$H$2:$H$9552,A638,Data!$V$2:$V$9552,1)</f>
        <v>23</v>
      </c>
      <c r="C638" s="0" t="n">
        <f aca="false">COUNTIFS(Data!$H$2:$H$9552,A638,Data!$V$2:$V$9552,1)</f>
        <v>1</v>
      </c>
      <c r="D638" s="0" t="n">
        <f aca="false">IF(C638&gt;0,B638+ROW()/1000000,0)</f>
        <v>23.000638</v>
      </c>
    </row>
    <row r="639" customFormat="false" ht="15" hidden="false" customHeight="false" outlineLevel="0" collapsed="false">
      <c r="A639" s="0" t="s">
        <v>2499</v>
      </c>
      <c r="B639" s="0" t="n">
        <f aca="false">SUMIFS(Data!$O$2:$O$9552,Data!$H$2:$H$9552,A639,Data!$V$2:$V$9552,1)</f>
        <v>276</v>
      </c>
      <c r="C639" s="0" t="n">
        <f aca="false">COUNTIFS(Data!$H$2:$H$9552,A639,Data!$V$2:$V$9552,1)</f>
        <v>1</v>
      </c>
      <c r="D639" s="0" t="n">
        <f aca="false">IF(C639&gt;0,B639+ROW()/1000000,0)</f>
        <v>276.000639</v>
      </c>
    </row>
    <row r="640" customFormat="false" ht="15" hidden="false" customHeight="false" outlineLevel="0" collapsed="false">
      <c r="A640" s="0" t="s">
        <v>3889</v>
      </c>
      <c r="B640" s="0" t="n">
        <f aca="false">SUMIFS(Data!$O$2:$O$9552,Data!$H$2:$H$9552,A640,Data!$V$2:$V$9552,1)</f>
        <v>2144</v>
      </c>
      <c r="C640" s="0" t="n">
        <f aca="false">COUNTIFS(Data!$H$2:$H$9552,A640,Data!$V$2:$V$9552,1)</f>
        <v>2</v>
      </c>
      <c r="D640" s="0" t="n">
        <f aca="false">IF(C640&gt;0,B640+ROW()/1000000,0)</f>
        <v>2144.00064</v>
      </c>
    </row>
    <row r="641" customFormat="false" ht="15" hidden="false" customHeight="false" outlineLevel="0" collapsed="false">
      <c r="A641" s="0" t="s">
        <v>14904</v>
      </c>
      <c r="B641" s="0" t="n">
        <f aca="false">SUMIFS(Data!$O$2:$O$9552,Data!$H$2:$H$9552,A641,Data!$V$2:$V$9552,1)</f>
        <v>30</v>
      </c>
      <c r="C641" s="0" t="n">
        <f aca="false">COUNTIFS(Data!$H$2:$H$9552,A641,Data!$V$2:$V$9552,1)</f>
        <v>1</v>
      </c>
      <c r="D641" s="0" t="n">
        <f aca="false">IF(C641&gt;0,B641+ROW()/1000000,0)</f>
        <v>30.000641</v>
      </c>
    </row>
    <row r="642" customFormat="false" ht="15" hidden="false" customHeight="false" outlineLevel="0" collapsed="false">
      <c r="A642" s="0" t="s">
        <v>4841</v>
      </c>
      <c r="B642" s="0" t="n">
        <f aca="false">SUMIFS(Data!$O$2:$O$9552,Data!$H$2:$H$9552,A642,Data!$V$2:$V$9552,1)</f>
        <v>601</v>
      </c>
      <c r="C642" s="0" t="n">
        <f aca="false">COUNTIFS(Data!$H$2:$H$9552,A642,Data!$V$2:$V$9552,1)</f>
        <v>2</v>
      </c>
      <c r="D642" s="0" t="n">
        <f aca="false">IF(C642&gt;0,B642+ROW()/1000000,0)</f>
        <v>601.000642</v>
      </c>
    </row>
    <row r="643" customFormat="false" ht="15" hidden="false" customHeight="false" outlineLevel="0" collapsed="false">
      <c r="A643" s="0" t="s">
        <v>20478</v>
      </c>
      <c r="B643" s="0" t="n">
        <f aca="false">SUMIFS(Data!$O$2:$O$9552,Data!$H$2:$H$9552,A643,Data!$V$2:$V$9552,1)</f>
        <v>171</v>
      </c>
      <c r="C643" s="0" t="n">
        <f aca="false">COUNTIFS(Data!$H$2:$H$9552,A643,Data!$V$2:$V$9552,1)</f>
        <v>1</v>
      </c>
      <c r="D643" s="0" t="n">
        <f aca="false">IF(C643&gt;0,B643+ROW()/1000000,0)</f>
        <v>171.000643</v>
      </c>
    </row>
    <row r="644" customFormat="false" ht="15" hidden="false" customHeight="false" outlineLevel="0" collapsed="false">
      <c r="A644" s="0" t="s">
        <v>7987</v>
      </c>
      <c r="B644" s="0" t="n">
        <f aca="false">SUMIFS(Data!$O$2:$O$9552,Data!$H$2:$H$9552,A644,Data!$V$2:$V$9552,1)</f>
        <v>1863</v>
      </c>
      <c r="C644" s="0" t="n">
        <f aca="false">COUNTIFS(Data!$H$2:$H$9552,A644,Data!$V$2:$V$9552,1)</f>
        <v>1</v>
      </c>
      <c r="D644" s="0" t="n">
        <f aca="false">IF(C644&gt;0,B644+ROW()/1000000,0)</f>
        <v>1863.000644</v>
      </c>
    </row>
    <row r="645" customFormat="false" ht="15" hidden="false" customHeight="false" outlineLevel="0" collapsed="false">
      <c r="A645" s="0" t="s">
        <v>6089</v>
      </c>
      <c r="B645" s="0" t="n">
        <f aca="false">SUMIFS(Data!$O$2:$O$9552,Data!$H$2:$H$9552,A645,Data!$V$2:$V$9552,1)</f>
        <v>79</v>
      </c>
      <c r="C645" s="0" t="n">
        <f aca="false">COUNTIFS(Data!$H$2:$H$9552,A645,Data!$V$2:$V$9552,1)</f>
        <v>1</v>
      </c>
      <c r="D645" s="0" t="n">
        <f aca="false">IF(C645&gt;0,B645+ROW()/1000000,0)</f>
        <v>79.000645</v>
      </c>
    </row>
    <row r="646" customFormat="false" ht="15" hidden="false" customHeight="false" outlineLevel="0" collapsed="false">
      <c r="A646" s="0" t="s">
        <v>9720</v>
      </c>
      <c r="B646" s="0" t="n">
        <f aca="false">SUMIFS(Data!$O$2:$O$9552,Data!$H$2:$H$9552,A646,Data!$V$2:$V$9552,1)</f>
        <v>1845</v>
      </c>
      <c r="C646" s="0" t="n">
        <f aca="false">COUNTIFS(Data!$H$2:$H$9552,A646,Data!$V$2:$V$9552,1)</f>
        <v>1</v>
      </c>
      <c r="D646" s="0" t="n">
        <f aca="false">IF(C646&gt;0,B646+ROW()/1000000,0)</f>
        <v>1845.000646</v>
      </c>
    </row>
    <row r="647" customFormat="false" ht="15" hidden="false" customHeight="false" outlineLevel="0" collapsed="false">
      <c r="A647" s="0" t="s">
        <v>7196</v>
      </c>
      <c r="B647" s="0" t="n">
        <f aca="false">SUMIFS(Data!$O$2:$O$9552,Data!$H$2:$H$9552,A647,Data!$V$2:$V$9552,1)</f>
        <v>19</v>
      </c>
      <c r="C647" s="0" t="n">
        <f aca="false">COUNTIFS(Data!$H$2:$H$9552,A647,Data!$V$2:$V$9552,1)</f>
        <v>1</v>
      </c>
      <c r="D647" s="0" t="n">
        <f aca="false">IF(C647&gt;0,B647+ROW()/1000000,0)</f>
        <v>19.000647</v>
      </c>
    </row>
    <row r="648" customFormat="false" ht="15" hidden="false" customHeight="false" outlineLevel="0" collapsed="false">
      <c r="A648" s="0" t="s">
        <v>4563</v>
      </c>
      <c r="B648" s="0" t="n">
        <f aca="false">SUMIFS(Data!$O$2:$O$9552,Data!$H$2:$H$9552,A648,Data!$V$2:$V$9552,1)</f>
        <v>240</v>
      </c>
      <c r="C648" s="0" t="n">
        <f aca="false">COUNTIFS(Data!$H$2:$H$9552,A648,Data!$V$2:$V$9552,1)</f>
        <v>1</v>
      </c>
      <c r="D648" s="0" t="n">
        <f aca="false">IF(C648&gt;0,B648+ROW()/1000000,0)</f>
        <v>240.000648</v>
      </c>
    </row>
    <row r="649" customFormat="false" ht="15" hidden="false" customHeight="false" outlineLevel="0" collapsed="false">
      <c r="A649" s="0" t="s">
        <v>8377</v>
      </c>
      <c r="B649" s="0" t="n">
        <f aca="false">SUMIFS(Data!$O$2:$O$9552,Data!$H$2:$H$9552,A649,Data!$V$2:$V$9552,1)</f>
        <v>63</v>
      </c>
      <c r="C649" s="0" t="n">
        <f aca="false">COUNTIFS(Data!$H$2:$H$9552,A649,Data!$V$2:$V$9552,1)</f>
        <v>1</v>
      </c>
      <c r="D649" s="0" t="n">
        <f aca="false">IF(C649&gt;0,B649+ROW()/1000000,0)</f>
        <v>63.000649</v>
      </c>
    </row>
    <row r="650" customFormat="false" ht="15" hidden="false" customHeight="false" outlineLevel="0" collapsed="false">
      <c r="A650" s="0" t="s">
        <v>4216</v>
      </c>
      <c r="B650" s="0" t="n">
        <f aca="false">SUMIFS(Data!$O$2:$O$9552,Data!$H$2:$H$9552,A650,Data!$V$2:$V$9552,1)</f>
        <v>129</v>
      </c>
      <c r="C650" s="0" t="n">
        <f aca="false">COUNTIFS(Data!$H$2:$H$9552,A650,Data!$V$2:$V$9552,1)</f>
        <v>1</v>
      </c>
      <c r="D650" s="0" t="n">
        <f aca="false">IF(C650&gt;0,B650+ROW()/1000000,0)</f>
        <v>129.00065</v>
      </c>
    </row>
    <row r="651" customFormat="false" ht="15" hidden="false" customHeight="false" outlineLevel="0" collapsed="false">
      <c r="A651" s="0" t="s">
        <v>5172</v>
      </c>
      <c r="B651" s="0" t="n">
        <f aca="false">SUMIFS(Data!$O$2:$O$9552,Data!$H$2:$H$9552,A651,Data!$V$2:$V$9552,1)</f>
        <v>96</v>
      </c>
      <c r="C651" s="0" t="n">
        <f aca="false">COUNTIFS(Data!$H$2:$H$9552,A651,Data!$V$2:$V$9552,1)</f>
        <v>1</v>
      </c>
      <c r="D651" s="0" t="n">
        <f aca="false">IF(C651&gt;0,B651+ROW()/1000000,0)</f>
        <v>96.000651</v>
      </c>
    </row>
    <row r="652" customFormat="false" ht="15" hidden="false" customHeight="false" outlineLevel="0" collapsed="false">
      <c r="A652" s="0" t="s">
        <v>9655</v>
      </c>
      <c r="B652" s="0" t="n">
        <f aca="false">SUMIFS(Data!$O$2:$O$9552,Data!$H$2:$H$9552,A652,Data!$V$2:$V$9552,1)</f>
        <v>18</v>
      </c>
      <c r="C652" s="0" t="n">
        <f aca="false">COUNTIFS(Data!$H$2:$H$9552,A652,Data!$V$2:$V$9552,1)</f>
        <v>1</v>
      </c>
      <c r="D652" s="0" t="n">
        <f aca="false">IF(C652&gt;0,B652+ROW()/1000000,0)</f>
        <v>18.000652</v>
      </c>
    </row>
    <row r="653" customFormat="false" ht="15" hidden="false" customHeight="false" outlineLevel="0" collapsed="false">
      <c r="A653" s="0" t="s">
        <v>6398</v>
      </c>
      <c r="B653" s="0" t="n">
        <f aca="false">SUMIFS(Data!$O$2:$O$9552,Data!$H$2:$H$9552,A653,Data!$V$2:$V$9552,1)</f>
        <v>312</v>
      </c>
      <c r="C653" s="0" t="n">
        <f aca="false">COUNTIFS(Data!$H$2:$H$9552,A653,Data!$V$2:$V$9552,1)</f>
        <v>1</v>
      </c>
      <c r="D653" s="0" t="n">
        <f aca="false">IF(C653&gt;0,B653+ROW()/1000000,0)</f>
        <v>312.000653</v>
      </c>
    </row>
    <row r="654" customFormat="false" ht="15" hidden="false" customHeight="false" outlineLevel="0" collapsed="false">
      <c r="A654" s="0" t="s">
        <v>2746</v>
      </c>
      <c r="B654" s="0" t="n">
        <f aca="false">SUMIFS(Data!$O$2:$O$9552,Data!$H$2:$H$9552,A654,Data!$V$2:$V$9552,1)</f>
        <v>1504</v>
      </c>
      <c r="C654" s="0" t="n">
        <f aca="false">COUNTIFS(Data!$H$2:$H$9552,A654,Data!$V$2:$V$9552,1)</f>
        <v>1</v>
      </c>
      <c r="D654" s="0" t="n">
        <f aca="false">IF(C654&gt;0,B654+ROW()/1000000,0)</f>
        <v>1504.000654</v>
      </c>
    </row>
    <row r="655" customFormat="false" ht="15" hidden="false" customHeight="false" outlineLevel="0" collapsed="false">
      <c r="A655" s="0" t="s">
        <v>19106</v>
      </c>
      <c r="B655" s="0" t="n">
        <f aca="false">SUMIFS(Data!$O$2:$O$9552,Data!$H$2:$H$9552,A655,Data!$V$2:$V$9552,1)</f>
        <v>16</v>
      </c>
      <c r="C655" s="0" t="n">
        <f aca="false">COUNTIFS(Data!$H$2:$H$9552,A655,Data!$V$2:$V$9552,1)</f>
        <v>1</v>
      </c>
      <c r="D655" s="0" t="n">
        <f aca="false">IF(C655&gt;0,B655+ROW()/1000000,0)</f>
        <v>16.000655</v>
      </c>
    </row>
    <row r="656" customFormat="false" ht="15" hidden="false" customHeight="false" outlineLevel="0" collapsed="false">
      <c r="A656" s="0" t="s">
        <v>2800</v>
      </c>
      <c r="B656" s="0" t="n">
        <f aca="false">SUMIFS(Data!$O$2:$O$9552,Data!$H$2:$H$9552,A656,Data!$V$2:$V$9552,1)</f>
        <v>1210</v>
      </c>
      <c r="C656" s="0" t="n">
        <f aca="false">COUNTIFS(Data!$H$2:$H$9552,A656,Data!$V$2:$V$9552,1)</f>
        <v>1</v>
      </c>
      <c r="D656" s="0" t="n">
        <f aca="false">IF(C656&gt;0,B656+ROW()/1000000,0)</f>
        <v>1210.000656</v>
      </c>
    </row>
    <row r="657" customFormat="false" ht="15" hidden="false" customHeight="false" outlineLevel="0" collapsed="false">
      <c r="A657" s="0" t="s">
        <v>6058</v>
      </c>
      <c r="B657" s="0" t="n">
        <f aca="false">SUMIFS(Data!$O$2:$O$9552,Data!$H$2:$H$9552,A657,Data!$V$2:$V$9552,1)</f>
        <v>100</v>
      </c>
      <c r="C657" s="0" t="n">
        <f aca="false">COUNTIFS(Data!$H$2:$H$9552,A657,Data!$V$2:$V$9552,1)</f>
        <v>2</v>
      </c>
      <c r="D657" s="0" t="n">
        <f aca="false">IF(C657&gt;0,B657+ROW()/1000000,0)</f>
        <v>100.000657</v>
      </c>
    </row>
    <row r="658" customFormat="false" ht="15" hidden="false" customHeight="false" outlineLevel="0" collapsed="false">
      <c r="A658" s="0" t="s">
        <v>2428</v>
      </c>
      <c r="B658" s="0" t="n">
        <f aca="false">SUMIFS(Data!$O$2:$O$9552,Data!$H$2:$H$9552,A658,Data!$V$2:$V$9552,1)</f>
        <v>73</v>
      </c>
      <c r="C658" s="0" t="n">
        <f aca="false">COUNTIFS(Data!$H$2:$H$9552,A658,Data!$V$2:$V$9552,1)</f>
        <v>1</v>
      </c>
      <c r="D658" s="0" t="n">
        <f aca="false">IF(C658&gt;0,B658+ROW()/1000000,0)</f>
        <v>73.000658</v>
      </c>
    </row>
    <row r="659" customFormat="false" ht="15" hidden="false" customHeight="false" outlineLevel="0" collapsed="false">
      <c r="A659" s="0" t="s">
        <v>15025</v>
      </c>
      <c r="B659" s="0" t="n">
        <f aca="false">SUMIFS(Data!$O$2:$O$9552,Data!$H$2:$H$9552,A659,Data!$V$2:$V$9552,1)</f>
        <v>2</v>
      </c>
      <c r="C659" s="0" t="n">
        <f aca="false">COUNTIFS(Data!$H$2:$H$9552,A659,Data!$V$2:$V$9552,1)</f>
        <v>1</v>
      </c>
      <c r="D659" s="0" t="n">
        <f aca="false">IF(C659&gt;0,B659+ROW()/1000000,0)</f>
        <v>2.000659</v>
      </c>
    </row>
    <row r="660" customFormat="false" ht="15" hidden="false" customHeight="false" outlineLevel="0" collapsed="false">
      <c r="A660" s="0" t="s">
        <v>6579</v>
      </c>
      <c r="B660" s="0" t="n">
        <f aca="false">SUMIFS(Data!$O$2:$O$9552,Data!$H$2:$H$9552,A660,Data!$V$2:$V$9552,1)</f>
        <v>261</v>
      </c>
      <c r="C660" s="0" t="n">
        <f aca="false">COUNTIFS(Data!$H$2:$H$9552,A660,Data!$V$2:$V$9552,1)</f>
        <v>1</v>
      </c>
      <c r="D660" s="0" t="n">
        <f aca="false">IF(C660&gt;0,B660+ROW()/1000000,0)</f>
        <v>261.00066</v>
      </c>
    </row>
    <row r="661" customFormat="false" ht="15" hidden="false" customHeight="false" outlineLevel="0" collapsed="false">
      <c r="A661" s="0" t="s">
        <v>16856</v>
      </c>
      <c r="B661" s="0" t="n">
        <f aca="false">SUMIFS(Data!$O$2:$O$9552,Data!$H$2:$H$9552,A661,Data!$V$2:$V$9552,1)</f>
        <v>430</v>
      </c>
      <c r="C661" s="0" t="n">
        <f aca="false">COUNTIFS(Data!$H$2:$H$9552,A661,Data!$V$2:$V$9552,1)</f>
        <v>1</v>
      </c>
      <c r="D661" s="0" t="n">
        <f aca="false">IF(C661&gt;0,B661+ROW()/1000000,0)</f>
        <v>430.000661</v>
      </c>
    </row>
    <row r="662" customFormat="false" ht="15" hidden="false" customHeight="false" outlineLevel="0" collapsed="false">
      <c r="A662" s="0" t="s">
        <v>10508</v>
      </c>
      <c r="B662" s="0" t="n">
        <f aca="false">SUMIFS(Data!$O$2:$O$9552,Data!$H$2:$H$9552,A662,Data!$V$2:$V$9552,1)</f>
        <v>90</v>
      </c>
      <c r="C662" s="0" t="n">
        <f aca="false">COUNTIFS(Data!$H$2:$H$9552,A662,Data!$V$2:$V$9552,1)</f>
        <v>1</v>
      </c>
      <c r="D662" s="0" t="n">
        <f aca="false">IF(C662&gt;0,B662+ROW()/1000000,0)</f>
        <v>90.000662</v>
      </c>
    </row>
    <row r="663" customFormat="false" ht="15" hidden="false" customHeight="false" outlineLevel="0" collapsed="false">
      <c r="A663" s="0" t="s">
        <v>9796</v>
      </c>
      <c r="B663" s="0" t="n">
        <f aca="false">SUMIFS(Data!$O$2:$O$9552,Data!$H$2:$H$9552,A663,Data!$V$2:$V$9552,1)</f>
        <v>19</v>
      </c>
      <c r="C663" s="0" t="n">
        <f aca="false">COUNTIFS(Data!$H$2:$H$9552,A663,Data!$V$2:$V$9552,1)</f>
        <v>1</v>
      </c>
      <c r="D663" s="0" t="n">
        <f aca="false">IF(C663&gt;0,B663+ROW()/1000000,0)</f>
        <v>19.000663</v>
      </c>
    </row>
    <row r="664" customFormat="false" ht="15" hidden="false" customHeight="false" outlineLevel="0" collapsed="false">
      <c r="A664" s="0" t="s">
        <v>19431</v>
      </c>
      <c r="B664" s="0" t="n">
        <f aca="false">SUMIFS(Data!$O$2:$O$9552,Data!$H$2:$H$9552,A664,Data!$V$2:$V$9552,1)</f>
        <v>149</v>
      </c>
      <c r="C664" s="0" t="n">
        <f aca="false">COUNTIFS(Data!$H$2:$H$9552,A664,Data!$V$2:$V$9552,1)</f>
        <v>1</v>
      </c>
      <c r="D664" s="0" t="n">
        <f aca="false">IF(C664&gt;0,B664+ROW()/1000000,0)</f>
        <v>149.000664</v>
      </c>
    </row>
    <row r="665" customFormat="false" ht="15" hidden="false" customHeight="false" outlineLevel="0" collapsed="false">
      <c r="A665" s="0" t="s">
        <v>2196</v>
      </c>
      <c r="B665" s="0" t="n">
        <f aca="false">SUMIFS(Data!$O$2:$O$9552,Data!$H$2:$H$9552,A665,Data!$V$2:$V$9552,1)</f>
        <v>1733</v>
      </c>
      <c r="C665" s="0" t="n">
        <f aca="false">COUNTIFS(Data!$H$2:$H$9552,A665,Data!$V$2:$V$9552,1)</f>
        <v>7</v>
      </c>
      <c r="D665" s="0" t="n">
        <f aca="false">IF(C665&gt;0,B665+ROW()/1000000,0)</f>
        <v>1733.000665</v>
      </c>
    </row>
    <row r="666" customFormat="false" ht="15" hidden="false" customHeight="false" outlineLevel="0" collapsed="false">
      <c r="A666" s="0" t="s">
        <v>8910</v>
      </c>
      <c r="B666" s="0" t="n">
        <f aca="false">SUMIFS(Data!$O$2:$O$9552,Data!$H$2:$H$9552,A666,Data!$V$2:$V$9552,1)</f>
        <v>12</v>
      </c>
      <c r="C666" s="0" t="n">
        <f aca="false">COUNTIFS(Data!$H$2:$H$9552,A666,Data!$V$2:$V$9552,1)</f>
        <v>1</v>
      </c>
      <c r="D666" s="0" t="n">
        <f aca="false">IF(C666&gt;0,B666+ROW()/1000000,0)</f>
        <v>12.000666</v>
      </c>
    </row>
    <row r="667" customFormat="false" ht="15" hidden="false" customHeight="false" outlineLevel="0" collapsed="false">
      <c r="A667" s="0" t="s">
        <v>17748</v>
      </c>
      <c r="B667" s="0" t="n">
        <f aca="false">SUMIFS(Data!$O$2:$O$9552,Data!$H$2:$H$9552,A667,Data!$V$2:$V$9552,1)</f>
        <v>3</v>
      </c>
      <c r="C667" s="0" t="n">
        <f aca="false">COUNTIFS(Data!$H$2:$H$9552,A667,Data!$V$2:$V$9552,1)</f>
        <v>1</v>
      </c>
      <c r="D667" s="0" t="n">
        <f aca="false">IF(C667&gt;0,B667+ROW()/1000000,0)</f>
        <v>3.000667</v>
      </c>
    </row>
    <row r="668" customFormat="false" ht="15" hidden="false" customHeight="false" outlineLevel="0" collapsed="false">
      <c r="A668" s="0" t="s">
        <v>4760</v>
      </c>
      <c r="B668" s="0" t="n">
        <f aca="false">SUMIFS(Data!$O$2:$O$9552,Data!$H$2:$H$9552,A668,Data!$V$2:$V$9552,1)</f>
        <v>17</v>
      </c>
      <c r="C668" s="0" t="n">
        <f aca="false">COUNTIFS(Data!$H$2:$H$9552,A668,Data!$V$2:$V$9552,1)</f>
        <v>1</v>
      </c>
      <c r="D668" s="0" t="n">
        <f aca="false">IF(C668&gt;0,B668+ROW()/1000000,0)</f>
        <v>17.000668</v>
      </c>
    </row>
    <row r="669" customFormat="false" ht="15" hidden="false" customHeight="false" outlineLevel="0" collapsed="false">
      <c r="A669" s="0" t="s">
        <v>9187</v>
      </c>
      <c r="B669" s="0" t="n">
        <f aca="false">SUMIFS(Data!$O$2:$O$9552,Data!$H$2:$H$9552,A669,Data!$V$2:$V$9552,1)</f>
        <v>22</v>
      </c>
      <c r="C669" s="0" t="n">
        <f aca="false">COUNTIFS(Data!$H$2:$H$9552,A669,Data!$V$2:$V$9552,1)</f>
        <v>1</v>
      </c>
      <c r="D669" s="0" t="n">
        <f aca="false">IF(C669&gt;0,B669+ROW()/1000000,0)</f>
        <v>22.000669</v>
      </c>
    </row>
    <row r="670" customFormat="false" ht="15" hidden="false" customHeight="false" outlineLevel="0" collapsed="false">
      <c r="A670" s="0" t="s">
        <v>2842</v>
      </c>
      <c r="B670" s="0" t="n">
        <f aca="false">SUMIFS(Data!$O$2:$O$9552,Data!$H$2:$H$9552,A670,Data!$V$2:$V$9552,1)</f>
        <v>221</v>
      </c>
      <c r="C670" s="0" t="n">
        <f aca="false">COUNTIFS(Data!$H$2:$H$9552,A670,Data!$V$2:$V$9552,1)</f>
        <v>1</v>
      </c>
      <c r="D670" s="0" t="n">
        <f aca="false">IF(C670&gt;0,B670+ROW()/1000000,0)</f>
        <v>221.00067</v>
      </c>
    </row>
    <row r="671" customFormat="false" ht="15" hidden="false" customHeight="false" outlineLevel="0" collapsed="false">
      <c r="A671" s="0" t="s">
        <v>9764</v>
      </c>
      <c r="B671" s="0" t="n">
        <f aca="false">SUMIFS(Data!$O$2:$O$9552,Data!$H$2:$H$9552,A671,Data!$V$2:$V$9552,1)</f>
        <v>174</v>
      </c>
      <c r="C671" s="0" t="n">
        <f aca="false">COUNTIFS(Data!$H$2:$H$9552,A671,Data!$V$2:$V$9552,1)</f>
        <v>1</v>
      </c>
      <c r="D671" s="0" t="n">
        <f aca="false">IF(C671&gt;0,B671+ROW()/1000000,0)</f>
        <v>174.000671</v>
      </c>
    </row>
    <row r="672" customFormat="false" ht="15" hidden="false" customHeight="false" outlineLevel="0" collapsed="false">
      <c r="A672" s="0" t="s">
        <v>5154</v>
      </c>
      <c r="B672" s="0" t="n">
        <f aca="false">SUMIFS(Data!$O$2:$O$9552,Data!$H$2:$H$9552,A672,Data!$V$2:$V$9552,1)</f>
        <v>1485</v>
      </c>
      <c r="C672" s="0" t="n">
        <f aca="false">COUNTIFS(Data!$H$2:$H$9552,A672,Data!$V$2:$V$9552,1)</f>
        <v>2</v>
      </c>
      <c r="D672" s="0" t="n">
        <f aca="false">IF(C672&gt;0,B672+ROW()/1000000,0)</f>
        <v>1485.000672</v>
      </c>
    </row>
    <row r="673" customFormat="false" ht="15" hidden="false" customHeight="false" outlineLevel="0" collapsed="false">
      <c r="A673" s="0" t="s">
        <v>6009</v>
      </c>
      <c r="B673" s="0" t="n">
        <f aca="false">SUMIFS(Data!$O$2:$O$9552,Data!$H$2:$H$9552,A673,Data!$V$2:$V$9552,1)</f>
        <v>237</v>
      </c>
      <c r="C673" s="0" t="n">
        <f aca="false">COUNTIFS(Data!$H$2:$H$9552,A673,Data!$V$2:$V$9552,1)</f>
        <v>2</v>
      </c>
      <c r="D673" s="0" t="n">
        <f aca="false">IF(C673&gt;0,B673+ROW()/1000000,0)</f>
        <v>237.000673</v>
      </c>
    </row>
    <row r="674" customFormat="false" ht="15" hidden="false" customHeight="false" outlineLevel="0" collapsed="false">
      <c r="A674" s="0" t="s">
        <v>3809</v>
      </c>
      <c r="B674" s="0" t="n">
        <f aca="false">SUMIFS(Data!$O$2:$O$9552,Data!$H$2:$H$9552,A674,Data!$V$2:$V$9552,1)</f>
        <v>214</v>
      </c>
      <c r="C674" s="0" t="n">
        <f aca="false">COUNTIFS(Data!$H$2:$H$9552,A674,Data!$V$2:$V$9552,1)</f>
        <v>1</v>
      </c>
      <c r="D674" s="0" t="n">
        <f aca="false">IF(C674&gt;0,B674+ROW()/1000000,0)</f>
        <v>214.000674</v>
      </c>
    </row>
    <row r="675" customFormat="false" ht="15" hidden="false" customHeight="false" outlineLevel="0" collapsed="false">
      <c r="A675" s="0" t="s">
        <v>4614</v>
      </c>
      <c r="B675" s="0" t="n">
        <f aca="false">SUMIFS(Data!$O$2:$O$9552,Data!$H$2:$H$9552,A675,Data!$V$2:$V$9552,1)</f>
        <v>105</v>
      </c>
      <c r="C675" s="0" t="n">
        <f aca="false">COUNTIFS(Data!$H$2:$H$9552,A675,Data!$V$2:$V$9552,1)</f>
        <v>2</v>
      </c>
      <c r="D675" s="0" t="n">
        <f aca="false">IF(C675&gt;0,B675+ROW()/1000000,0)</f>
        <v>105.000675</v>
      </c>
    </row>
    <row r="676" customFormat="false" ht="15" hidden="false" customHeight="false" outlineLevel="0" collapsed="false">
      <c r="A676" s="0" t="s">
        <v>11597</v>
      </c>
      <c r="B676" s="0" t="n">
        <f aca="false">SUMIFS(Data!$O$2:$O$9552,Data!$H$2:$H$9552,A676,Data!$V$2:$V$9552,1)</f>
        <v>189</v>
      </c>
      <c r="C676" s="0" t="n">
        <f aca="false">COUNTIFS(Data!$H$2:$H$9552,A676,Data!$V$2:$V$9552,1)</f>
        <v>1</v>
      </c>
      <c r="D676" s="0" t="n">
        <f aca="false">IF(C676&gt;0,B676+ROW()/1000000,0)</f>
        <v>189.000676</v>
      </c>
    </row>
    <row r="677" customFormat="false" ht="15" hidden="false" customHeight="false" outlineLevel="0" collapsed="false">
      <c r="A677" s="0" t="s">
        <v>4013</v>
      </c>
      <c r="B677" s="0" t="n">
        <f aca="false">SUMIFS(Data!$O$2:$O$9552,Data!$H$2:$H$9552,A677,Data!$V$2:$V$9552,1)</f>
        <v>70</v>
      </c>
      <c r="C677" s="0" t="n">
        <f aca="false">COUNTIFS(Data!$H$2:$H$9552,A677,Data!$V$2:$V$9552,1)</f>
        <v>3</v>
      </c>
      <c r="D677" s="0" t="n">
        <f aca="false">IF(C677&gt;0,B677+ROW()/1000000,0)</f>
        <v>70.000677</v>
      </c>
    </row>
    <row r="678" customFormat="false" ht="15" hidden="false" customHeight="false" outlineLevel="0" collapsed="false">
      <c r="A678" s="0" t="s">
        <v>18527</v>
      </c>
      <c r="B678" s="0" t="n">
        <f aca="false">SUMIFS(Data!$O$2:$O$9552,Data!$H$2:$H$9552,A678,Data!$V$2:$V$9552,1)</f>
        <v>200</v>
      </c>
      <c r="C678" s="0" t="n">
        <f aca="false">COUNTIFS(Data!$H$2:$H$9552,A678,Data!$V$2:$V$9552,1)</f>
        <v>1</v>
      </c>
      <c r="D678" s="0" t="n">
        <f aca="false">IF(C678&gt;0,B678+ROW()/1000000,0)</f>
        <v>200.000678</v>
      </c>
    </row>
    <row r="679" customFormat="false" ht="15" hidden="false" customHeight="false" outlineLevel="0" collapsed="false">
      <c r="A679" s="0" t="s">
        <v>6052</v>
      </c>
      <c r="B679" s="0" t="n">
        <f aca="false">SUMIFS(Data!$O$2:$O$9552,Data!$H$2:$H$9552,A679,Data!$V$2:$V$9552,1)</f>
        <v>256</v>
      </c>
      <c r="C679" s="0" t="n">
        <f aca="false">COUNTIFS(Data!$H$2:$H$9552,A679,Data!$V$2:$V$9552,1)</f>
        <v>1</v>
      </c>
      <c r="D679" s="0" t="n">
        <f aca="false">IF(C679&gt;0,B679+ROW()/1000000,0)</f>
        <v>256.000679</v>
      </c>
    </row>
    <row r="680" customFormat="false" ht="15" hidden="false" customHeight="false" outlineLevel="0" collapsed="false">
      <c r="A680" s="0" t="s">
        <v>2834</v>
      </c>
      <c r="B680" s="0" t="n">
        <f aca="false">SUMIFS(Data!$O$2:$O$9552,Data!$H$2:$H$9552,A680,Data!$V$2:$V$9552,1)</f>
        <v>24</v>
      </c>
      <c r="C680" s="0" t="n">
        <f aca="false">COUNTIFS(Data!$H$2:$H$9552,A680,Data!$V$2:$V$9552,1)</f>
        <v>1</v>
      </c>
      <c r="D680" s="0" t="n">
        <f aca="false">IF(C680&gt;0,B680+ROW()/1000000,0)</f>
        <v>24.00068</v>
      </c>
    </row>
    <row r="681" customFormat="false" ht="15" hidden="false" customHeight="false" outlineLevel="0" collapsed="false">
      <c r="A681" s="0" t="s">
        <v>17750</v>
      </c>
      <c r="B681" s="0" t="n">
        <f aca="false">SUMIFS(Data!$O$2:$O$9552,Data!$H$2:$H$9552,A681,Data!$V$2:$V$9552,1)</f>
        <v>111</v>
      </c>
      <c r="C681" s="0" t="n">
        <f aca="false">COUNTIFS(Data!$H$2:$H$9552,A681,Data!$V$2:$V$9552,1)</f>
        <v>2</v>
      </c>
      <c r="D681" s="0" t="n">
        <f aca="false">IF(C681&gt;0,B681+ROW()/1000000,0)</f>
        <v>111.000681</v>
      </c>
    </row>
    <row r="682" customFormat="false" ht="15" hidden="false" customHeight="false" outlineLevel="0" collapsed="false">
      <c r="A682" s="0" t="s">
        <v>14772</v>
      </c>
      <c r="B682" s="0" t="n">
        <f aca="false">SUMIFS(Data!$O$2:$O$9552,Data!$H$2:$H$9552,A682,Data!$V$2:$V$9552,1)</f>
        <v>742</v>
      </c>
      <c r="C682" s="0" t="n">
        <f aca="false">COUNTIFS(Data!$H$2:$H$9552,A682,Data!$V$2:$V$9552,1)</f>
        <v>1</v>
      </c>
      <c r="D682" s="0" t="n">
        <f aca="false">IF(C682&gt;0,B682+ROW()/1000000,0)</f>
        <v>742.000682</v>
      </c>
    </row>
    <row r="683" customFormat="false" ht="15" hidden="false" customHeight="false" outlineLevel="0" collapsed="false">
      <c r="A683" s="0" t="s">
        <v>6816</v>
      </c>
      <c r="B683" s="0" t="n">
        <f aca="false">SUMIFS(Data!$O$2:$O$9552,Data!$H$2:$H$9552,A683,Data!$V$2:$V$9552,1)</f>
        <v>26</v>
      </c>
      <c r="C683" s="0" t="n">
        <f aca="false">COUNTIFS(Data!$H$2:$H$9552,A683,Data!$V$2:$V$9552,1)</f>
        <v>1</v>
      </c>
      <c r="D683" s="0" t="n">
        <f aca="false">IF(C683&gt;0,B683+ROW()/1000000,0)</f>
        <v>26.000683</v>
      </c>
    </row>
    <row r="684" customFormat="false" ht="15" hidden="false" customHeight="false" outlineLevel="0" collapsed="false">
      <c r="A684" s="0" t="s">
        <v>4837</v>
      </c>
      <c r="B684" s="0" t="n">
        <f aca="false">SUMIFS(Data!$O$2:$O$9552,Data!$H$2:$H$9552,A684,Data!$V$2:$V$9552,1)</f>
        <v>20</v>
      </c>
      <c r="C684" s="0" t="n">
        <f aca="false">COUNTIFS(Data!$H$2:$H$9552,A684,Data!$V$2:$V$9552,1)</f>
        <v>1</v>
      </c>
      <c r="D684" s="0" t="n">
        <f aca="false">IF(C684&gt;0,B684+ROW()/1000000,0)</f>
        <v>20.000684</v>
      </c>
    </row>
    <row r="685" customFormat="false" ht="15" hidden="false" customHeight="false" outlineLevel="0" collapsed="false">
      <c r="A685" s="0" t="s">
        <v>4350</v>
      </c>
      <c r="B685" s="0" t="n">
        <f aca="false">SUMIFS(Data!$O$2:$O$9552,Data!$H$2:$H$9552,A685,Data!$V$2:$V$9552,1)</f>
        <v>31</v>
      </c>
      <c r="C685" s="0" t="n">
        <f aca="false">COUNTIFS(Data!$H$2:$H$9552,A685,Data!$V$2:$V$9552,1)</f>
        <v>1</v>
      </c>
      <c r="D685" s="0" t="n">
        <f aca="false">IF(C685&gt;0,B685+ROW()/1000000,0)</f>
        <v>31.000685</v>
      </c>
    </row>
    <row r="686" customFormat="false" ht="15" hidden="false" customHeight="false" outlineLevel="0" collapsed="false">
      <c r="A686" s="0" t="s">
        <v>3646</v>
      </c>
      <c r="B686" s="0" t="n">
        <f aca="false">SUMIFS(Data!$O$2:$O$9552,Data!$H$2:$H$9552,A686,Data!$V$2:$V$9552,1)</f>
        <v>878</v>
      </c>
      <c r="C686" s="0" t="n">
        <f aca="false">COUNTIFS(Data!$H$2:$H$9552,A686,Data!$V$2:$V$9552,1)</f>
        <v>2</v>
      </c>
      <c r="D686" s="0" t="n">
        <f aca="false">IF(C686&gt;0,B686+ROW()/1000000,0)</f>
        <v>878.000686</v>
      </c>
    </row>
    <row r="687" customFormat="false" ht="15" hidden="false" customHeight="false" outlineLevel="0" collapsed="false">
      <c r="A687" s="0" t="s">
        <v>4415</v>
      </c>
      <c r="B687" s="0" t="n">
        <f aca="false">SUMIFS(Data!$O$2:$O$9552,Data!$H$2:$H$9552,A687,Data!$V$2:$V$9552,1)</f>
        <v>314</v>
      </c>
      <c r="C687" s="0" t="n">
        <f aca="false">COUNTIFS(Data!$H$2:$H$9552,A687,Data!$V$2:$V$9552,1)</f>
        <v>6</v>
      </c>
      <c r="D687" s="0" t="n">
        <f aca="false">IF(C687&gt;0,B687+ROW()/1000000,0)</f>
        <v>314.000687</v>
      </c>
    </row>
    <row r="688" customFormat="false" ht="15" hidden="false" customHeight="false" outlineLevel="0" collapsed="false">
      <c r="A688" s="0" t="s">
        <v>1986</v>
      </c>
      <c r="B688" s="0" t="n">
        <f aca="false">SUMIFS(Data!$O$2:$O$9552,Data!$H$2:$H$9552,A688,Data!$V$2:$V$9552,1)</f>
        <v>641</v>
      </c>
      <c r="C688" s="0" t="n">
        <f aca="false">COUNTIFS(Data!$H$2:$H$9552,A688,Data!$V$2:$V$9552,1)</f>
        <v>1</v>
      </c>
      <c r="D688" s="0" t="n">
        <f aca="false">IF(C688&gt;0,B688+ROW()/1000000,0)</f>
        <v>641.000688</v>
      </c>
    </row>
    <row r="689" customFormat="false" ht="15" hidden="false" customHeight="false" outlineLevel="0" collapsed="false">
      <c r="A689" s="0" t="s">
        <v>2313</v>
      </c>
      <c r="B689" s="0" t="n">
        <f aca="false">SUMIFS(Data!$O$2:$O$9552,Data!$H$2:$H$9552,A689,Data!$V$2:$V$9552,1)</f>
        <v>5213</v>
      </c>
      <c r="C689" s="0" t="n">
        <f aca="false">COUNTIFS(Data!$H$2:$H$9552,A689,Data!$V$2:$V$9552,1)</f>
        <v>13</v>
      </c>
      <c r="D689" s="0" t="n">
        <f aca="false">IF(C689&gt;0,B689+ROW()/1000000,0)</f>
        <v>5213.000689</v>
      </c>
    </row>
    <row r="690" customFormat="false" ht="15" hidden="false" customHeight="false" outlineLevel="0" collapsed="false">
      <c r="A690" s="0" t="s">
        <v>14784</v>
      </c>
      <c r="B690" s="0" t="n">
        <f aca="false">SUMIFS(Data!$O$2:$O$9552,Data!$H$2:$H$9552,A690,Data!$V$2:$V$9552,1)</f>
        <v>1980</v>
      </c>
      <c r="C690" s="0" t="n">
        <f aca="false">COUNTIFS(Data!$H$2:$H$9552,A690,Data!$V$2:$V$9552,1)</f>
        <v>1</v>
      </c>
      <c r="D690" s="0" t="n">
        <f aca="false">IF(C690&gt;0,B690+ROW()/1000000,0)</f>
        <v>1980.00069</v>
      </c>
    </row>
    <row r="691" customFormat="false" ht="15" hidden="false" customHeight="false" outlineLevel="0" collapsed="false">
      <c r="A691" s="0" t="s">
        <v>16298</v>
      </c>
      <c r="B691" s="0" t="n">
        <f aca="false">SUMIFS(Data!$O$2:$O$9552,Data!$H$2:$H$9552,A691,Data!$V$2:$V$9552,1)</f>
        <v>169</v>
      </c>
      <c r="C691" s="0" t="n">
        <f aca="false">COUNTIFS(Data!$H$2:$H$9552,A691,Data!$V$2:$V$9552,1)</f>
        <v>1</v>
      </c>
      <c r="D691" s="0" t="n">
        <f aca="false">IF(C691&gt;0,B691+ROW()/1000000,0)</f>
        <v>169.000691</v>
      </c>
    </row>
    <row r="692" customFormat="false" ht="15" hidden="false" customHeight="false" outlineLevel="0" collapsed="false">
      <c r="A692" s="0" t="s">
        <v>7877</v>
      </c>
      <c r="B692" s="0" t="n">
        <f aca="false">SUMIFS(Data!$O$2:$O$9552,Data!$H$2:$H$9552,A692,Data!$V$2:$V$9552,1)</f>
        <v>52</v>
      </c>
      <c r="C692" s="0" t="n">
        <f aca="false">COUNTIFS(Data!$H$2:$H$9552,A692,Data!$V$2:$V$9552,1)</f>
        <v>1</v>
      </c>
      <c r="D692" s="0" t="n">
        <f aca="false">IF(C692&gt;0,B692+ROW()/1000000,0)</f>
        <v>52.000692</v>
      </c>
    </row>
    <row r="693" customFormat="false" ht="15" hidden="false" customHeight="false" outlineLevel="0" collapsed="false">
      <c r="A693" s="0" t="s">
        <v>2261</v>
      </c>
      <c r="B693" s="0" t="n">
        <f aca="false">SUMIFS(Data!$O$2:$O$9552,Data!$H$2:$H$9552,A693,Data!$V$2:$V$9552,1)</f>
        <v>1041</v>
      </c>
      <c r="C693" s="0" t="n">
        <f aca="false">COUNTIFS(Data!$H$2:$H$9552,A693,Data!$V$2:$V$9552,1)</f>
        <v>1</v>
      </c>
      <c r="D693" s="0" t="n">
        <f aca="false">IF(C693&gt;0,B693+ROW()/1000000,0)</f>
        <v>1041.000693</v>
      </c>
    </row>
    <row r="694" customFormat="false" ht="15" hidden="false" customHeight="false" outlineLevel="0" collapsed="false">
      <c r="A694" s="0" t="s">
        <v>12392</v>
      </c>
      <c r="B694" s="0" t="n">
        <f aca="false">SUMIFS(Data!$O$2:$O$9552,Data!$H$2:$H$9552,A694,Data!$V$2:$V$9552,1)</f>
        <v>1</v>
      </c>
      <c r="C694" s="0" t="n">
        <f aca="false">COUNTIFS(Data!$H$2:$H$9552,A694,Data!$V$2:$V$9552,1)</f>
        <v>1</v>
      </c>
      <c r="D694" s="0" t="n">
        <f aca="false">IF(C694&gt;0,B694+ROW()/1000000,0)</f>
        <v>1.000694</v>
      </c>
    </row>
    <row r="695" customFormat="false" ht="15" hidden="false" customHeight="false" outlineLevel="0" collapsed="false">
      <c r="A695" s="0" t="s">
        <v>16300</v>
      </c>
      <c r="B695" s="0" t="n">
        <f aca="false">SUMIFS(Data!$O$2:$O$9552,Data!$H$2:$H$9552,A695,Data!$V$2:$V$9552,1)</f>
        <v>773</v>
      </c>
      <c r="C695" s="0" t="n">
        <f aca="false">COUNTIFS(Data!$H$2:$H$9552,A695,Data!$V$2:$V$9552,1)</f>
        <v>1</v>
      </c>
      <c r="D695" s="0" t="n">
        <f aca="false">IF(C695&gt;0,B695+ROW()/1000000,0)</f>
        <v>773.000695</v>
      </c>
    </row>
    <row r="696" customFormat="false" ht="15" hidden="false" customHeight="false" outlineLevel="0" collapsed="false">
      <c r="A696" s="0" t="s">
        <v>14817</v>
      </c>
      <c r="B696" s="0" t="n">
        <f aca="false">SUMIFS(Data!$O$2:$O$9552,Data!$H$2:$H$9552,A696,Data!$V$2:$V$9552,1)</f>
        <v>153</v>
      </c>
      <c r="C696" s="0" t="n">
        <f aca="false">COUNTIFS(Data!$H$2:$H$9552,A696,Data!$V$2:$V$9552,1)</f>
        <v>1</v>
      </c>
      <c r="D696" s="0" t="n">
        <f aca="false">IF(C696&gt;0,B696+ROW()/1000000,0)</f>
        <v>153.000696</v>
      </c>
    </row>
    <row r="697" customFormat="false" ht="15" hidden="false" customHeight="false" outlineLevel="0" collapsed="false">
      <c r="A697" s="0" t="s">
        <v>4519</v>
      </c>
      <c r="B697" s="0" t="n">
        <f aca="false">SUMIFS(Data!$O$2:$O$9552,Data!$H$2:$H$9552,A697,Data!$V$2:$V$9552,1)</f>
        <v>69</v>
      </c>
      <c r="C697" s="0" t="n">
        <f aca="false">COUNTIFS(Data!$H$2:$H$9552,A697,Data!$V$2:$V$9552,1)</f>
        <v>1</v>
      </c>
      <c r="D697" s="0" t="n">
        <f aca="false">IF(C697&gt;0,B697+ROW()/1000000,0)</f>
        <v>69.000697</v>
      </c>
    </row>
    <row r="698" customFormat="false" ht="15" hidden="false" customHeight="false" outlineLevel="0" collapsed="false">
      <c r="A698" s="0" t="s">
        <v>2538</v>
      </c>
      <c r="B698" s="0" t="n">
        <f aca="false">SUMIFS(Data!$O$2:$O$9552,Data!$H$2:$H$9552,A698,Data!$V$2:$V$9552,1)</f>
        <v>5535</v>
      </c>
      <c r="C698" s="0" t="n">
        <f aca="false">COUNTIFS(Data!$H$2:$H$9552,A698,Data!$V$2:$V$9552,1)</f>
        <v>6</v>
      </c>
      <c r="D698" s="0" t="n">
        <f aca="false">IF(C698&gt;0,B698+ROW()/1000000,0)</f>
        <v>5535.000698</v>
      </c>
    </row>
    <row r="699" customFormat="false" ht="15" hidden="false" customHeight="false" outlineLevel="0" collapsed="false">
      <c r="A699" s="0" t="s">
        <v>5137</v>
      </c>
      <c r="B699" s="0" t="n">
        <f aca="false">SUMIFS(Data!$O$2:$O$9552,Data!$H$2:$H$9552,A699,Data!$V$2:$V$9552,1)</f>
        <v>134</v>
      </c>
      <c r="C699" s="0" t="n">
        <f aca="false">COUNTIFS(Data!$H$2:$H$9552,A699,Data!$V$2:$V$9552,1)</f>
        <v>1</v>
      </c>
      <c r="D699" s="0" t="n">
        <f aca="false">IF(C699&gt;0,B699+ROW()/1000000,0)</f>
        <v>134.000699</v>
      </c>
    </row>
    <row r="700" customFormat="false" ht="15" hidden="false" customHeight="false" outlineLevel="0" collapsed="false">
      <c r="A700" s="0" t="s">
        <v>14789</v>
      </c>
      <c r="B700" s="0" t="n">
        <f aca="false">SUMIFS(Data!$O$2:$O$9552,Data!$H$2:$H$9552,A700,Data!$V$2:$V$9552,1)</f>
        <v>115</v>
      </c>
      <c r="C700" s="0" t="n">
        <f aca="false">COUNTIFS(Data!$H$2:$H$9552,A700,Data!$V$2:$V$9552,1)</f>
        <v>1</v>
      </c>
      <c r="D700" s="0" t="n">
        <f aca="false">IF(C700&gt;0,B700+ROW()/1000000,0)</f>
        <v>115.0007</v>
      </c>
    </row>
    <row r="701" customFormat="false" ht="15" hidden="false" customHeight="false" outlineLevel="0" collapsed="false">
      <c r="A701" s="0" t="s">
        <v>16637</v>
      </c>
      <c r="B701" s="0" t="n">
        <f aca="false">SUMIFS(Data!$O$2:$O$9552,Data!$H$2:$H$9552,A701,Data!$V$2:$V$9552,1)</f>
        <v>43</v>
      </c>
      <c r="C701" s="0" t="n">
        <f aca="false">COUNTIFS(Data!$H$2:$H$9552,A701,Data!$V$2:$V$9552,1)</f>
        <v>1</v>
      </c>
      <c r="D701" s="0" t="n">
        <f aca="false">IF(C701&gt;0,B701+ROW()/1000000,0)</f>
        <v>43.000701</v>
      </c>
    </row>
    <row r="702" customFormat="false" ht="15" hidden="false" customHeight="false" outlineLevel="0" collapsed="false">
      <c r="A702" s="0" t="s">
        <v>13960</v>
      </c>
      <c r="B702" s="0" t="n">
        <f aca="false">SUMIFS(Data!$O$2:$O$9552,Data!$H$2:$H$9552,A702,Data!$V$2:$V$9552,1)</f>
        <v>27</v>
      </c>
      <c r="C702" s="0" t="n">
        <f aca="false">COUNTIFS(Data!$H$2:$H$9552,A702,Data!$V$2:$V$9552,1)</f>
        <v>1</v>
      </c>
      <c r="D702" s="0" t="n">
        <f aca="false">IF(C702&gt;0,B702+ROW()/1000000,0)</f>
        <v>27.000702</v>
      </c>
    </row>
    <row r="703" customFormat="false" ht="15" hidden="false" customHeight="false" outlineLevel="0" collapsed="false">
      <c r="A703" s="0" t="s">
        <v>6199</v>
      </c>
      <c r="B703" s="0" t="n">
        <f aca="false">SUMIFS(Data!$O$2:$O$9552,Data!$H$2:$H$9552,A703,Data!$V$2:$V$9552,1)</f>
        <v>212</v>
      </c>
      <c r="C703" s="0" t="n">
        <f aca="false">COUNTIFS(Data!$H$2:$H$9552,A703,Data!$V$2:$V$9552,1)</f>
        <v>1</v>
      </c>
      <c r="D703" s="0" t="n">
        <f aca="false">IF(C703&gt;0,B703+ROW()/1000000,0)</f>
        <v>212.000703</v>
      </c>
    </row>
    <row r="704" customFormat="false" ht="15" hidden="false" customHeight="false" outlineLevel="0" collapsed="false">
      <c r="A704" s="0" t="s">
        <v>5202</v>
      </c>
      <c r="B704" s="0" t="n">
        <f aca="false">SUMIFS(Data!$O$2:$O$9552,Data!$H$2:$H$9552,A704,Data!$V$2:$V$9552,1)</f>
        <v>166</v>
      </c>
      <c r="C704" s="0" t="n">
        <f aca="false">COUNTIFS(Data!$H$2:$H$9552,A704,Data!$V$2:$V$9552,1)</f>
        <v>1</v>
      </c>
      <c r="D704" s="0" t="n">
        <f aca="false">IF(C704&gt;0,B704+ROW()/1000000,0)</f>
        <v>166.000704</v>
      </c>
    </row>
    <row r="705" customFormat="false" ht="15" hidden="false" customHeight="false" outlineLevel="0" collapsed="false">
      <c r="A705" s="0" t="s">
        <v>4015</v>
      </c>
      <c r="B705" s="0" t="n">
        <f aca="false">SUMIFS(Data!$O$2:$O$9552,Data!$H$2:$H$9552,A705,Data!$V$2:$V$9552,1)</f>
        <v>395</v>
      </c>
      <c r="C705" s="0" t="n">
        <f aca="false">COUNTIFS(Data!$H$2:$H$9552,A705,Data!$V$2:$V$9552,1)</f>
        <v>1</v>
      </c>
      <c r="D705" s="0" t="n">
        <f aca="false">IF(C705&gt;0,B705+ROW()/1000000,0)</f>
        <v>395.000705</v>
      </c>
    </row>
    <row r="706" customFormat="false" ht="15" hidden="false" customHeight="false" outlineLevel="0" collapsed="false">
      <c r="A706" s="0" t="s">
        <v>2690</v>
      </c>
      <c r="B706" s="0" t="n">
        <f aca="false">SUMIFS(Data!$O$2:$O$9552,Data!$H$2:$H$9552,A706,Data!$V$2:$V$9552,1)</f>
        <v>428</v>
      </c>
      <c r="C706" s="0" t="n">
        <f aca="false">COUNTIFS(Data!$H$2:$H$9552,A706,Data!$V$2:$V$9552,1)</f>
        <v>1</v>
      </c>
      <c r="D706" s="0" t="n">
        <f aca="false">IF(C706&gt;0,B706+ROW()/1000000,0)</f>
        <v>428.000706</v>
      </c>
    </row>
    <row r="707" customFormat="false" ht="15" hidden="false" customHeight="false" outlineLevel="0" collapsed="false">
      <c r="A707" s="0" t="s">
        <v>6040</v>
      </c>
      <c r="B707" s="0" t="n">
        <f aca="false">SUMIFS(Data!$O$2:$O$9552,Data!$H$2:$H$9552,A707,Data!$V$2:$V$9552,1)</f>
        <v>99</v>
      </c>
      <c r="C707" s="0" t="n">
        <f aca="false">COUNTIFS(Data!$H$2:$H$9552,A707,Data!$V$2:$V$9552,1)</f>
        <v>1</v>
      </c>
      <c r="D707" s="0" t="n">
        <f aca="false">IF(C707&gt;0,B707+ROW()/1000000,0)</f>
        <v>99.000707</v>
      </c>
    </row>
    <row r="708" customFormat="false" ht="15" hidden="false" customHeight="false" outlineLevel="0" collapsed="false">
      <c r="A708" s="0" t="s">
        <v>10989</v>
      </c>
      <c r="B708" s="0" t="n">
        <f aca="false">SUMIFS(Data!$O$2:$O$9552,Data!$H$2:$H$9552,A708,Data!$V$2:$V$9552,1)</f>
        <v>300</v>
      </c>
      <c r="C708" s="0" t="n">
        <f aca="false">COUNTIFS(Data!$H$2:$H$9552,A708,Data!$V$2:$V$9552,1)</f>
        <v>1</v>
      </c>
      <c r="D708" s="0" t="n">
        <f aca="false">IF(C708&gt;0,B708+ROW()/1000000,0)</f>
        <v>300.000708</v>
      </c>
    </row>
    <row r="709" customFormat="false" ht="15" hidden="false" customHeight="false" outlineLevel="0" collapsed="false">
      <c r="A709" s="0" t="s">
        <v>9713</v>
      </c>
      <c r="B709" s="0" t="n">
        <f aca="false">SUMIFS(Data!$O$2:$O$9552,Data!$H$2:$H$9552,A709,Data!$V$2:$V$9552,1)</f>
        <v>1033</v>
      </c>
      <c r="C709" s="0" t="n">
        <f aca="false">COUNTIFS(Data!$H$2:$H$9552,A709,Data!$V$2:$V$9552,1)</f>
        <v>1</v>
      </c>
      <c r="D709" s="0" t="n">
        <f aca="false">IF(C709&gt;0,B709+ROW()/1000000,0)</f>
        <v>1033.000709</v>
      </c>
    </row>
    <row r="710" customFormat="false" ht="15" hidden="false" customHeight="false" outlineLevel="0" collapsed="false">
      <c r="A710" s="0" t="s">
        <v>19062</v>
      </c>
      <c r="B710" s="0" t="n">
        <f aca="false">SUMIFS(Data!$O$2:$O$9552,Data!$H$2:$H$9552,A710,Data!$V$2:$V$9552,1)</f>
        <v>0</v>
      </c>
      <c r="C710" s="0" t="n">
        <f aca="false">COUNTIFS(Data!$H$2:$H$9552,A710,Data!$V$2:$V$9552,1)</f>
        <v>1</v>
      </c>
      <c r="D710" s="0" t="n">
        <f aca="false">IF(C710&gt;0,B710+ROW()/1000000,0)</f>
        <v>0.00071</v>
      </c>
    </row>
    <row r="711" customFormat="false" ht="15" hidden="false" customHeight="false" outlineLevel="0" collapsed="false">
      <c r="A711" s="0" t="s">
        <v>8067</v>
      </c>
      <c r="B711" s="0" t="n">
        <f aca="false">SUMIFS(Data!$O$2:$O$9552,Data!$H$2:$H$9552,A711,Data!$V$2:$V$9552,1)</f>
        <v>510</v>
      </c>
      <c r="C711" s="0" t="n">
        <f aca="false">COUNTIFS(Data!$H$2:$H$9552,A711,Data!$V$2:$V$9552,1)</f>
        <v>1</v>
      </c>
      <c r="D711" s="0" t="n">
        <f aca="false">IF(C711&gt;0,B711+ROW()/1000000,0)</f>
        <v>510.000711</v>
      </c>
    </row>
    <row r="712" customFormat="false" ht="15" hidden="false" customHeight="false" outlineLevel="0" collapsed="false">
      <c r="A712" s="0" t="s">
        <v>16859</v>
      </c>
      <c r="B712" s="0" t="n">
        <f aca="false">SUMIFS(Data!$O$2:$O$9552,Data!$H$2:$H$9552,A712,Data!$V$2:$V$9552,1)</f>
        <v>1136</v>
      </c>
      <c r="C712" s="0" t="n">
        <f aca="false">COUNTIFS(Data!$H$2:$H$9552,A712,Data!$V$2:$V$9552,1)</f>
        <v>1</v>
      </c>
      <c r="D712" s="0" t="n">
        <f aca="false">IF(C712&gt;0,B712+ROW()/1000000,0)</f>
        <v>1136.000712</v>
      </c>
    </row>
    <row r="713" customFormat="false" ht="15" hidden="false" customHeight="false" outlineLevel="0" collapsed="false">
      <c r="A713" s="0" t="s">
        <v>17670</v>
      </c>
      <c r="B713" s="0" t="n">
        <f aca="false">SUMIFS(Data!$O$2:$O$9552,Data!$H$2:$H$9552,A713,Data!$V$2:$V$9552,1)</f>
        <v>132</v>
      </c>
      <c r="C713" s="0" t="n">
        <f aca="false">COUNTIFS(Data!$H$2:$H$9552,A713,Data!$V$2:$V$9552,1)</f>
        <v>1</v>
      </c>
      <c r="D713" s="0" t="n">
        <f aca="false">IF(C713&gt;0,B713+ROW()/1000000,0)</f>
        <v>132.000713</v>
      </c>
    </row>
    <row r="714" customFormat="false" ht="15" hidden="false" customHeight="false" outlineLevel="0" collapsed="false">
      <c r="A714" s="0" t="s">
        <v>7887</v>
      </c>
      <c r="B714" s="0" t="n">
        <f aca="false">SUMIFS(Data!$O$2:$O$9552,Data!$H$2:$H$9552,A714,Data!$V$2:$V$9552,1)</f>
        <v>706</v>
      </c>
      <c r="C714" s="0" t="n">
        <f aca="false">COUNTIFS(Data!$H$2:$H$9552,A714,Data!$V$2:$V$9552,1)</f>
        <v>1</v>
      </c>
      <c r="D714" s="0" t="n">
        <f aca="false">IF(C714&gt;0,B714+ROW()/1000000,0)</f>
        <v>706.000714</v>
      </c>
    </row>
    <row r="715" customFormat="false" ht="15" hidden="false" customHeight="false" outlineLevel="0" collapsed="false">
      <c r="A715" s="0" t="s">
        <v>6215</v>
      </c>
      <c r="B715" s="0" t="n">
        <f aca="false">SUMIFS(Data!$O$2:$O$9552,Data!$H$2:$H$9552,A715,Data!$V$2:$V$9552,1)</f>
        <v>916</v>
      </c>
      <c r="C715" s="0" t="n">
        <f aca="false">COUNTIFS(Data!$H$2:$H$9552,A715,Data!$V$2:$V$9552,1)</f>
        <v>1</v>
      </c>
      <c r="D715" s="0" t="n">
        <f aca="false">IF(C715&gt;0,B715+ROW()/1000000,0)</f>
        <v>916.000715</v>
      </c>
    </row>
    <row r="716" customFormat="false" ht="15" hidden="false" customHeight="false" outlineLevel="0" collapsed="false">
      <c r="A716" s="0" t="s">
        <v>8082</v>
      </c>
      <c r="B716" s="0" t="n">
        <f aca="false">SUMIFS(Data!$O$2:$O$9552,Data!$H$2:$H$9552,A716,Data!$V$2:$V$9552,1)</f>
        <v>467</v>
      </c>
      <c r="C716" s="0" t="n">
        <f aca="false">COUNTIFS(Data!$H$2:$H$9552,A716,Data!$V$2:$V$9552,1)</f>
        <v>1</v>
      </c>
      <c r="D716" s="0" t="n">
        <f aca="false">IF(C716&gt;0,B716+ROW()/1000000,0)</f>
        <v>467.000716</v>
      </c>
    </row>
    <row r="717" customFormat="false" ht="15" hidden="false" customHeight="false" outlineLevel="0" collapsed="false">
      <c r="A717" s="0" t="s">
        <v>17902</v>
      </c>
      <c r="B717" s="0" t="n">
        <f aca="false">SUMIFS(Data!$O$2:$O$9552,Data!$H$2:$H$9552,A717,Data!$V$2:$V$9552,1)</f>
        <v>176</v>
      </c>
      <c r="C717" s="0" t="n">
        <f aca="false">COUNTIFS(Data!$H$2:$H$9552,A717,Data!$V$2:$V$9552,1)</f>
        <v>2</v>
      </c>
      <c r="D717" s="0" t="n">
        <f aca="false">IF(C717&gt;0,B717+ROW()/1000000,0)</f>
        <v>176.000717</v>
      </c>
    </row>
    <row r="718" customFormat="false" ht="15" hidden="false" customHeight="false" outlineLevel="0" collapsed="false">
      <c r="A718" s="0" t="s">
        <v>15310</v>
      </c>
      <c r="B718" s="0" t="n">
        <f aca="false">SUMIFS(Data!$O$2:$O$9552,Data!$H$2:$H$9552,A718,Data!$V$2:$V$9552,1)</f>
        <v>6</v>
      </c>
      <c r="C718" s="0" t="n">
        <f aca="false">COUNTIFS(Data!$H$2:$H$9552,A718,Data!$V$2:$V$9552,1)</f>
        <v>1</v>
      </c>
      <c r="D718" s="0" t="n">
        <f aca="false">IF(C718&gt;0,B718+ROW()/1000000,0)</f>
        <v>6.000718</v>
      </c>
    </row>
    <row r="719" customFormat="false" ht="15" hidden="false" customHeight="false" outlineLevel="0" collapsed="false">
      <c r="A719" s="0" t="s">
        <v>18172</v>
      </c>
      <c r="B719" s="0" t="n">
        <f aca="false">SUMIFS(Data!$O$2:$O$9552,Data!$H$2:$H$9552,A719,Data!$V$2:$V$9552,1)</f>
        <v>111</v>
      </c>
      <c r="C719" s="0" t="n">
        <f aca="false">COUNTIFS(Data!$H$2:$H$9552,A719,Data!$V$2:$V$9552,1)</f>
        <v>1</v>
      </c>
      <c r="D719" s="0" t="n">
        <f aca="false">IF(C719&gt;0,B719+ROW()/1000000,0)</f>
        <v>111.000719</v>
      </c>
    </row>
    <row r="720" customFormat="false" ht="15" hidden="false" customHeight="false" outlineLevel="0" collapsed="false">
      <c r="A720" s="0" t="s">
        <v>17419</v>
      </c>
      <c r="B720" s="0" t="n">
        <f aca="false">SUMIFS(Data!$O$2:$O$9552,Data!$H$2:$H$9552,A720,Data!$V$2:$V$9552,1)</f>
        <v>18</v>
      </c>
      <c r="C720" s="0" t="n">
        <f aca="false">COUNTIFS(Data!$H$2:$H$9552,A720,Data!$V$2:$V$9552,1)</f>
        <v>1</v>
      </c>
      <c r="D720" s="0" t="n">
        <f aca="false">IF(C720&gt;0,B720+ROW()/1000000,0)</f>
        <v>18.00072</v>
      </c>
    </row>
    <row r="721" customFormat="false" ht="15" hidden="false" customHeight="false" outlineLevel="0" collapsed="false">
      <c r="A721" s="0" t="s">
        <v>6256</v>
      </c>
      <c r="B721" s="0" t="n">
        <f aca="false">SUMIFS(Data!$O$2:$O$9552,Data!$H$2:$H$9552,A721,Data!$V$2:$V$9552,1)</f>
        <v>112</v>
      </c>
      <c r="C721" s="0" t="n">
        <f aca="false">COUNTIFS(Data!$H$2:$H$9552,A721,Data!$V$2:$V$9552,1)</f>
        <v>1</v>
      </c>
      <c r="D721" s="0" t="n">
        <f aca="false">IF(C721&gt;0,B721+ROW()/1000000,0)</f>
        <v>112.000721</v>
      </c>
    </row>
    <row r="722" customFormat="false" ht="15" hidden="false" customHeight="false" outlineLevel="0" collapsed="false">
      <c r="A722" s="0" t="s">
        <v>6415</v>
      </c>
      <c r="B722" s="0" t="n">
        <f aca="false">SUMIFS(Data!$O$2:$O$9552,Data!$H$2:$H$9552,A722,Data!$V$2:$V$9552,1)</f>
        <v>1424</v>
      </c>
      <c r="C722" s="0" t="n">
        <f aca="false">COUNTIFS(Data!$H$2:$H$9552,A722,Data!$V$2:$V$9552,1)</f>
        <v>1</v>
      </c>
      <c r="D722" s="0" t="n">
        <f aca="false">IF(C722&gt;0,B722+ROW()/1000000,0)</f>
        <v>1424.000722</v>
      </c>
    </row>
    <row r="723" customFormat="false" ht="15" hidden="false" customHeight="false" outlineLevel="0" collapsed="false">
      <c r="A723" s="0" t="s">
        <v>14820</v>
      </c>
      <c r="B723" s="0" t="n">
        <f aca="false">SUMIFS(Data!$O$2:$O$9552,Data!$H$2:$H$9552,A723,Data!$V$2:$V$9552,1)</f>
        <v>91</v>
      </c>
      <c r="C723" s="0" t="n">
        <f aca="false">COUNTIFS(Data!$H$2:$H$9552,A723,Data!$V$2:$V$9552,1)</f>
        <v>1</v>
      </c>
      <c r="D723" s="0" t="n">
        <f aca="false">IF(C723&gt;0,B723+ROW()/1000000,0)</f>
        <v>91.000723</v>
      </c>
    </row>
    <row r="724" customFormat="false" ht="15" hidden="false" customHeight="false" outlineLevel="0" collapsed="false">
      <c r="A724" s="0" t="s">
        <v>3950</v>
      </c>
      <c r="B724" s="0" t="n">
        <f aca="false">SUMIFS(Data!$O$2:$O$9552,Data!$H$2:$H$9552,A724,Data!$V$2:$V$9552,1)</f>
        <v>8463</v>
      </c>
      <c r="C724" s="0" t="n">
        <f aca="false">COUNTIFS(Data!$H$2:$H$9552,A724,Data!$V$2:$V$9552,1)</f>
        <v>13</v>
      </c>
      <c r="D724" s="0" t="n">
        <f aca="false">IF(C724&gt;0,B724+ROW()/1000000,0)</f>
        <v>8463.000724</v>
      </c>
    </row>
    <row r="725" customFormat="false" ht="15" hidden="false" customHeight="false" outlineLevel="0" collapsed="false">
      <c r="A725" s="0" t="s">
        <v>10961</v>
      </c>
      <c r="B725" s="0" t="n">
        <f aca="false">SUMIFS(Data!$O$2:$O$9552,Data!$H$2:$H$9552,A725,Data!$V$2:$V$9552,1)</f>
        <v>142</v>
      </c>
      <c r="C725" s="0" t="n">
        <f aca="false">COUNTIFS(Data!$H$2:$H$9552,A725,Data!$V$2:$V$9552,1)</f>
        <v>1</v>
      </c>
      <c r="D725" s="0" t="n">
        <f aca="false">IF(C725&gt;0,B725+ROW()/1000000,0)</f>
        <v>142.000725</v>
      </c>
    </row>
    <row r="726" customFormat="false" ht="15" hidden="false" customHeight="false" outlineLevel="0" collapsed="false">
      <c r="A726" s="0" t="s">
        <v>4186</v>
      </c>
      <c r="B726" s="0" t="n">
        <f aca="false">SUMIFS(Data!$O$2:$O$9552,Data!$H$2:$H$9552,A726,Data!$V$2:$V$9552,1)</f>
        <v>686</v>
      </c>
      <c r="C726" s="0" t="n">
        <f aca="false">COUNTIFS(Data!$H$2:$H$9552,A726,Data!$V$2:$V$9552,1)</f>
        <v>5</v>
      </c>
      <c r="D726" s="0" t="n">
        <f aca="false">IF(C726&gt;0,B726+ROW()/1000000,0)</f>
        <v>686.000726</v>
      </c>
    </row>
    <row r="727" customFormat="false" ht="15" hidden="false" customHeight="false" outlineLevel="0" collapsed="false">
      <c r="A727" s="0" t="s">
        <v>3767</v>
      </c>
      <c r="B727" s="0" t="n">
        <f aca="false">SUMIFS(Data!$O$2:$O$9552,Data!$H$2:$H$9552,A727,Data!$V$2:$V$9552,1)</f>
        <v>1263</v>
      </c>
      <c r="C727" s="0" t="n">
        <f aca="false">COUNTIFS(Data!$H$2:$H$9552,A727,Data!$V$2:$V$9552,1)</f>
        <v>10</v>
      </c>
      <c r="D727" s="0" t="n">
        <f aca="false">IF(C727&gt;0,B727+ROW()/1000000,0)</f>
        <v>1263.000727</v>
      </c>
    </row>
    <row r="728" customFormat="false" ht="15" hidden="false" customHeight="false" outlineLevel="0" collapsed="false">
      <c r="A728" s="0" t="s">
        <v>6055</v>
      </c>
      <c r="B728" s="0" t="n">
        <f aca="false">SUMIFS(Data!$O$2:$O$9552,Data!$H$2:$H$9552,A728,Data!$V$2:$V$9552,1)</f>
        <v>233</v>
      </c>
      <c r="C728" s="0" t="n">
        <f aca="false">COUNTIFS(Data!$H$2:$H$9552,A728,Data!$V$2:$V$9552,1)</f>
        <v>1</v>
      </c>
      <c r="D728" s="0" t="n">
        <f aca="false">IF(C728&gt;0,B728+ROW()/1000000,0)</f>
        <v>233.000728</v>
      </c>
    </row>
    <row r="729" customFormat="false" ht="15" hidden="false" customHeight="false" outlineLevel="0" collapsed="false">
      <c r="A729" s="0" t="s">
        <v>14809</v>
      </c>
      <c r="B729" s="0" t="n">
        <f aca="false">SUMIFS(Data!$O$2:$O$9552,Data!$H$2:$H$9552,A729,Data!$V$2:$V$9552,1)</f>
        <v>163</v>
      </c>
      <c r="C729" s="0" t="n">
        <f aca="false">COUNTIFS(Data!$H$2:$H$9552,A729,Data!$V$2:$V$9552,1)</f>
        <v>1</v>
      </c>
      <c r="D729" s="0" t="n">
        <f aca="false">IF(C729&gt;0,B729+ROW()/1000000,0)</f>
        <v>163.000729</v>
      </c>
    </row>
    <row r="730" customFormat="false" ht="15" hidden="false" customHeight="false" outlineLevel="0" collapsed="false">
      <c r="A730" s="0" t="s">
        <v>10407</v>
      </c>
      <c r="B730" s="0" t="n">
        <f aca="false">SUMIFS(Data!$O$2:$O$9552,Data!$H$2:$H$9552,A730,Data!$V$2:$V$9552,1)</f>
        <v>503</v>
      </c>
      <c r="C730" s="0" t="n">
        <f aca="false">COUNTIFS(Data!$H$2:$H$9552,A730,Data!$V$2:$V$9552,1)</f>
        <v>2</v>
      </c>
      <c r="D730" s="0" t="n">
        <f aca="false">IF(C730&gt;0,B730+ROW()/1000000,0)</f>
        <v>503.00073</v>
      </c>
    </row>
    <row r="731" customFormat="false" ht="15" hidden="false" customHeight="false" outlineLevel="0" collapsed="false">
      <c r="A731" s="0" t="s">
        <v>5158</v>
      </c>
      <c r="B731" s="0" t="n">
        <f aca="false">SUMIFS(Data!$O$2:$O$9552,Data!$H$2:$H$9552,A731,Data!$V$2:$V$9552,1)</f>
        <v>401</v>
      </c>
      <c r="C731" s="0" t="n">
        <f aca="false">COUNTIFS(Data!$H$2:$H$9552,A731,Data!$V$2:$V$9552,1)</f>
        <v>1</v>
      </c>
      <c r="D731" s="0" t="n">
        <f aca="false">IF(C731&gt;0,B731+ROW()/1000000,0)</f>
        <v>401.000731</v>
      </c>
    </row>
    <row r="732" customFormat="false" ht="15" hidden="false" customHeight="false" outlineLevel="0" collapsed="false">
      <c r="A732" s="0" t="s">
        <v>3803</v>
      </c>
      <c r="B732" s="0" t="n">
        <f aca="false">SUMIFS(Data!$O$2:$O$9552,Data!$H$2:$H$9552,A732,Data!$V$2:$V$9552,1)</f>
        <v>248</v>
      </c>
      <c r="C732" s="0" t="n">
        <f aca="false">COUNTIFS(Data!$H$2:$H$9552,A732,Data!$V$2:$V$9552,1)</f>
        <v>1</v>
      </c>
      <c r="D732" s="0" t="n">
        <f aca="false">IF(C732&gt;0,B732+ROW()/1000000,0)</f>
        <v>248.000732</v>
      </c>
    </row>
    <row r="733" customFormat="false" ht="15" hidden="false" customHeight="false" outlineLevel="0" collapsed="false">
      <c r="A733" s="0" t="s">
        <v>14739</v>
      </c>
      <c r="B733" s="0" t="n">
        <f aca="false">SUMIFS(Data!$O$2:$O$9552,Data!$H$2:$H$9552,A733,Data!$V$2:$V$9552,1)</f>
        <v>751</v>
      </c>
      <c r="C733" s="0" t="n">
        <f aca="false">COUNTIFS(Data!$H$2:$H$9552,A733,Data!$V$2:$V$9552,1)</f>
        <v>1</v>
      </c>
      <c r="D733" s="0" t="n">
        <f aca="false">IF(C733&gt;0,B733+ROW()/1000000,0)</f>
        <v>751.000733</v>
      </c>
    </row>
    <row r="734" customFormat="false" ht="15" hidden="false" customHeight="false" outlineLevel="0" collapsed="false">
      <c r="A734" s="0" t="s">
        <v>8053</v>
      </c>
      <c r="B734" s="0" t="n">
        <f aca="false">SUMIFS(Data!$O$2:$O$9552,Data!$H$2:$H$9552,A734,Data!$V$2:$V$9552,1)</f>
        <v>799</v>
      </c>
      <c r="C734" s="0" t="n">
        <f aca="false">COUNTIFS(Data!$H$2:$H$9552,A734,Data!$V$2:$V$9552,1)</f>
        <v>1</v>
      </c>
      <c r="D734" s="0" t="n">
        <f aca="false">IF(C734&gt;0,B734+ROW()/1000000,0)</f>
        <v>799.000734</v>
      </c>
    </row>
    <row r="735" customFormat="false" ht="15" hidden="false" customHeight="false" outlineLevel="0" collapsed="false">
      <c r="A735" s="0" t="s">
        <v>10400</v>
      </c>
      <c r="B735" s="0" t="n">
        <f aca="false">SUMIFS(Data!$O$2:$O$9552,Data!$H$2:$H$9552,A735,Data!$V$2:$V$9552,1)</f>
        <v>161</v>
      </c>
      <c r="C735" s="0" t="n">
        <f aca="false">COUNTIFS(Data!$H$2:$H$9552,A735,Data!$V$2:$V$9552,1)</f>
        <v>2</v>
      </c>
      <c r="D735" s="0" t="n">
        <f aca="false">IF(C735&gt;0,B735+ROW()/1000000,0)</f>
        <v>161.000735</v>
      </c>
    </row>
    <row r="736" customFormat="false" ht="15" hidden="false" customHeight="false" outlineLevel="0" collapsed="false">
      <c r="A736" s="0" t="s">
        <v>19294</v>
      </c>
      <c r="B736" s="0" t="n">
        <f aca="false">SUMIFS(Data!$O$2:$O$9552,Data!$H$2:$H$9552,A736,Data!$V$2:$V$9552,1)</f>
        <v>116</v>
      </c>
      <c r="C736" s="0" t="n">
        <f aca="false">COUNTIFS(Data!$H$2:$H$9552,A736,Data!$V$2:$V$9552,1)</f>
        <v>1</v>
      </c>
      <c r="D736" s="0" t="n">
        <f aca="false">IF(C736&gt;0,B736+ROW()/1000000,0)</f>
        <v>116.000736</v>
      </c>
    </row>
    <row r="737" customFormat="false" ht="15" hidden="false" customHeight="false" outlineLevel="0" collapsed="false">
      <c r="A737" s="0" t="s">
        <v>16124</v>
      </c>
      <c r="B737" s="0" t="n">
        <f aca="false">SUMIFS(Data!$O$2:$O$9552,Data!$H$2:$H$9552,A737,Data!$V$2:$V$9552,1)</f>
        <v>165</v>
      </c>
      <c r="C737" s="0" t="n">
        <f aca="false">COUNTIFS(Data!$H$2:$H$9552,A737,Data!$V$2:$V$9552,1)</f>
        <v>1</v>
      </c>
      <c r="D737" s="0" t="n">
        <f aca="false">IF(C737&gt;0,B737+ROW()/1000000,0)</f>
        <v>165.000737</v>
      </c>
    </row>
    <row r="738" customFormat="false" ht="15" hidden="false" customHeight="false" outlineLevel="0" collapsed="false">
      <c r="A738" s="0" t="s">
        <v>4285</v>
      </c>
      <c r="B738" s="0" t="n">
        <f aca="false">SUMIFS(Data!$O$2:$O$9552,Data!$H$2:$H$9552,A738,Data!$V$2:$V$9552,1)</f>
        <v>1193</v>
      </c>
      <c r="C738" s="0" t="n">
        <f aca="false">COUNTIFS(Data!$H$2:$H$9552,A738,Data!$V$2:$V$9552,1)</f>
        <v>1</v>
      </c>
      <c r="D738" s="0" t="n">
        <f aca="false">IF(C738&gt;0,B738+ROW()/1000000,0)</f>
        <v>1193.000738</v>
      </c>
    </row>
    <row r="739" customFormat="false" ht="15" hidden="false" customHeight="false" outlineLevel="0" collapsed="false">
      <c r="A739" s="0" t="s">
        <v>6976</v>
      </c>
      <c r="B739" s="0" t="n">
        <f aca="false">SUMIFS(Data!$O$2:$O$9552,Data!$H$2:$H$9552,A739,Data!$V$2:$V$9552,1)</f>
        <v>2</v>
      </c>
      <c r="C739" s="0" t="n">
        <f aca="false">COUNTIFS(Data!$H$2:$H$9552,A739,Data!$V$2:$V$9552,1)</f>
        <v>1</v>
      </c>
      <c r="D739" s="0" t="n">
        <f aca="false">IF(C739&gt;0,B739+ROW()/1000000,0)</f>
        <v>2.000739</v>
      </c>
    </row>
    <row r="740" customFormat="false" ht="15" hidden="false" customHeight="false" outlineLevel="0" collapsed="false">
      <c r="A740" s="0" t="s">
        <v>19185</v>
      </c>
      <c r="B740" s="0" t="n">
        <f aca="false">SUMIFS(Data!$O$2:$O$9552,Data!$H$2:$H$9552,A740,Data!$V$2:$V$9552,1)</f>
        <v>228</v>
      </c>
      <c r="C740" s="0" t="n">
        <f aca="false">COUNTIFS(Data!$H$2:$H$9552,A740,Data!$V$2:$V$9552,1)</f>
        <v>1</v>
      </c>
      <c r="D740" s="0" t="n">
        <f aca="false">IF(C740&gt;0,B740+ROW()/1000000,0)</f>
        <v>228.00074</v>
      </c>
    </row>
    <row r="741" customFormat="false" ht="15" hidden="false" customHeight="false" outlineLevel="0" collapsed="false">
      <c r="A741" s="0" t="s">
        <v>8985</v>
      </c>
      <c r="B741" s="0" t="n">
        <f aca="false">SUMIFS(Data!$O$2:$O$9552,Data!$H$2:$H$9552,A741,Data!$V$2:$V$9552,1)</f>
        <v>3010</v>
      </c>
      <c r="C741" s="0" t="n">
        <f aca="false">COUNTIFS(Data!$H$2:$H$9552,A741,Data!$V$2:$V$9552,1)</f>
        <v>6</v>
      </c>
      <c r="D741" s="0" t="n">
        <f aca="false">IF(C741&gt;0,B741+ROW()/1000000,0)</f>
        <v>3010.000741</v>
      </c>
    </row>
    <row r="742" customFormat="false" ht="15" hidden="false" customHeight="false" outlineLevel="0" collapsed="false">
      <c r="A742" s="0" t="s">
        <v>8091</v>
      </c>
      <c r="B742" s="0" t="n">
        <f aca="false">SUMIFS(Data!$O$2:$O$9552,Data!$H$2:$H$9552,A742,Data!$V$2:$V$9552,1)</f>
        <v>2671</v>
      </c>
      <c r="C742" s="0" t="n">
        <f aca="false">COUNTIFS(Data!$H$2:$H$9552,A742,Data!$V$2:$V$9552,1)</f>
        <v>2</v>
      </c>
      <c r="D742" s="0" t="n">
        <f aca="false">IF(C742&gt;0,B742+ROW()/1000000,0)</f>
        <v>2671.000742</v>
      </c>
    </row>
    <row r="743" customFormat="false" ht="15" hidden="false" customHeight="false" outlineLevel="0" collapsed="false">
      <c r="A743" s="0" t="s">
        <v>5197</v>
      </c>
      <c r="B743" s="0" t="n">
        <f aca="false">SUMIFS(Data!$O$2:$O$9552,Data!$H$2:$H$9552,A743,Data!$V$2:$V$9552,1)</f>
        <v>1809</v>
      </c>
      <c r="C743" s="0" t="n">
        <f aca="false">COUNTIFS(Data!$H$2:$H$9552,A743,Data!$V$2:$V$9552,1)</f>
        <v>1</v>
      </c>
      <c r="D743" s="0" t="n">
        <f aca="false">IF(C743&gt;0,B743+ROW()/1000000,0)</f>
        <v>1809.000743</v>
      </c>
    </row>
    <row r="744" customFormat="false" ht="15" hidden="false" customHeight="false" outlineLevel="0" collapsed="false">
      <c r="A744" s="0" t="s">
        <v>3604</v>
      </c>
      <c r="B744" s="0" t="n">
        <f aca="false">SUMIFS(Data!$O$2:$O$9552,Data!$H$2:$H$9552,A744,Data!$V$2:$V$9552,1)</f>
        <v>1681</v>
      </c>
      <c r="C744" s="0" t="n">
        <f aca="false">COUNTIFS(Data!$H$2:$H$9552,A744,Data!$V$2:$V$9552,1)</f>
        <v>1</v>
      </c>
      <c r="D744" s="0" t="n">
        <f aca="false">IF(C744&gt;0,B744+ROW()/1000000,0)</f>
        <v>1681.000744</v>
      </c>
    </row>
    <row r="745" customFormat="false" ht="15" hidden="false" customHeight="false" outlineLevel="0" collapsed="false">
      <c r="A745" s="0" t="s">
        <v>17453</v>
      </c>
      <c r="B745" s="0" t="n">
        <f aca="false">SUMIFS(Data!$O$2:$O$9552,Data!$H$2:$H$9552,A745,Data!$V$2:$V$9552,1)</f>
        <v>135</v>
      </c>
      <c r="C745" s="0" t="n">
        <f aca="false">COUNTIFS(Data!$H$2:$H$9552,A745,Data!$V$2:$V$9552,1)</f>
        <v>1</v>
      </c>
      <c r="D745" s="0" t="n">
        <f aca="false">IF(C745&gt;0,B745+ROW()/1000000,0)</f>
        <v>135.000745</v>
      </c>
    </row>
    <row r="746" customFormat="false" ht="15" hidden="false" customHeight="false" outlineLevel="0" collapsed="false">
      <c r="A746" s="0" t="s">
        <v>19210</v>
      </c>
      <c r="B746" s="0" t="n">
        <f aca="false">SUMIFS(Data!$O$2:$O$9552,Data!$H$2:$H$9552,A746,Data!$V$2:$V$9552,1)</f>
        <v>1906</v>
      </c>
      <c r="C746" s="0" t="n">
        <f aca="false">COUNTIFS(Data!$H$2:$H$9552,A746,Data!$V$2:$V$9552,1)</f>
        <v>2</v>
      </c>
      <c r="D746" s="0" t="n">
        <f aca="false">IF(C746&gt;0,B746+ROW()/1000000,0)</f>
        <v>1906.000746</v>
      </c>
    </row>
    <row r="747" customFormat="false" ht="15" hidden="false" customHeight="false" outlineLevel="0" collapsed="false">
      <c r="A747" s="0" t="s">
        <v>4524</v>
      </c>
      <c r="B747" s="0" t="n">
        <f aca="false">SUMIFS(Data!$O$2:$O$9552,Data!$H$2:$H$9552,A747,Data!$V$2:$V$9552,1)</f>
        <v>155</v>
      </c>
      <c r="C747" s="0" t="n">
        <f aca="false">COUNTIFS(Data!$H$2:$H$9552,A747,Data!$V$2:$V$9552,1)</f>
        <v>2</v>
      </c>
      <c r="D747" s="0" t="n">
        <f aca="false">IF(C747&gt;0,B747+ROW()/1000000,0)</f>
        <v>155.000747</v>
      </c>
    </row>
    <row r="748" customFormat="false" ht="15" hidden="false" customHeight="false" outlineLevel="0" collapsed="false">
      <c r="A748" s="0" t="s">
        <v>7209</v>
      </c>
      <c r="B748" s="0" t="n">
        <f aca="false">SUMIFS(Data!$O$2:$O$9552,Data!$H$2:$H$9552,A748,Data!$V$2:$V$9552,1)</f>
        <v>387</v>
      </c>
      <c r="C748" s="0" t="n">
        <f aca="false">COUNTIFS(Data!$H$2:$H$9552,A748,Data!$V$2:$V$9552,1)</f>
        <v>1</v>
      </c>
      <c r="D748" s="0" t="n">
        <f aca="false">IF(C748&gt;0,B748+ROW()/1000000,0)</f>
        <v>387.000748</v>
      </c>
    </row>
    <row r="749" customFormat="false" ht="15" hidden="false" customHeight="false" outlineLevel="0" collapsed="false">
      <c r="A749" s="0" t="s">
        <v>6775</v>
      </c>
      <c r="B749" s="0" t="n">
        <f aca="false">SUMIFS(Data!$O$2:$O$9552,Data!$H$2:$H$9552,A749,Data!$V$2:$V$9552,1)</f>
        <v>163</v>
      </c>
      <c r="C749" s="0" t="n">
        <f aca="false">COUNTIFS(Data!$H$2:$H$9552,A749,Data!$V$2:$V$9552,1)</f>
        <v>2</v>
      </c>
      <c r="D749" s="0" t="n">
        <f aca="false">IF(C749&gt;0,B749+ROW()/1000000,0)</f>
        <v>163.000749</v>
      </c>
    </row>
    <row r="750" customFormat="false" ht="15" hidden="false" customHeight="false" outlineLevel="0" collapsed="false">
      <c r="A750" s="0" t="s">
        <v>16194</v>
      </c>
      <c r="B750" s="0" t="n">
        <f aca="false">SUMIFS(Data!$O$2:$O$9552,Data!$H$2:$H$9552,A750,Data!$V$2:$V$9552,1)</f>
        <v>821</v>
      </c>
      <c r="C750" s="0" t="n">
        <f aca="false">COUNTIFS(Data!$H$2:$H$9552,A750,Data!$V$2:$V$9552,1)</f>
        <v>1</v>
      </c>
      <c r="D750" s="0" t="n">
        <f aca="false">IF(C750&gt;0,B750+ROW()/1000000,0)</f>
        <v>821.00075</v>
      </c>
    </row>
    <row r="751" customFormat="false" ht="15" hidden="false" customHeight="false" outlineLevel="0" collapsed="false">
      <c r="A751" s="0" t="s">
        <v>6833</v>
      </c>
      <c r="B751" s="0" t="n">
        <f aca="false">SUMIFS(Data!$O$2:$O$9552,Data!$H$2:$H$9552,A751,Data!$V$2:$V$9552,1)</f>
        <v>270</v>
      </c>
      <c r="C751" s="0" t="n">
        <f aca="false">COUNTIFS(Data!$H$2:$H$9552,A751,Data!$V$2:$V$9552,1)</f>
        <v>1</v>
      </c>
      <c r="D751" s="0" t="n">
        <f aca="false">IF(C751&gt;0,B751+ROW()/1000000,0)</f>
        <v>270.000751</v>
      </c>
    </row>
    <row r="752" customFormat="false" ht="15" hidden="false" customHeight="false" outlineLevel="0" collapsed="false">
      <c r="A752" s="0" t="s">
        <v>20361</v>
      </c>
      <c r="B752" s="0" t="n">
        <f aca="false">SUMIFS(Data!$O$2:$O$9552,Data!$H$2:$H$9552,A752,Data!$V$2:$V$9552,1)</f>
        <v>158</v>
      </c>
      <c r="C752" s="0" t="n">
        <f aca="false">COUNTIFS(Data!$H$2:$H$9552,A752,Data!$V$2:$V$9552,1)</f>
        <v>1</v>
      </c>
      <c r="D752" s="0" t="n">
        <f aca="false">IF(C752&gt;0,B752+ROW()/1000000,0)</f>
        <v>158.000752</v>
      </c>
    </row>
    <row r="753" customFormat="false" ht="15" hidden="false" customHeight="false" outlineLevel="0" collapsed="false">
      <c r="A753" s="0" t="s">
        <v>19575</v>
      </c>
      <c r="B753" s="0" t="n">
        <f aca="false">SUMIFS(Data!$O$2:$O$9552,Data!$H$2:$H$9552,A753,Data!$V$2:$V$9552,1)</f>
        <v>193</v>
      </c>
      <c r="C753" s="0" t="n">
        <f aca="false">COUNTIFS(Data!$H$2:$H$9552,A753,Data!$V$2:$V$9552,1)</f>
        <v>1</v>
      </c>
      <c r="D753" s="0" t="n">
        <f aca="false">IF(C753&gt;0,B753+ROW()/1000000,0)</f>
        <v>193.000753</v>
      </c>
    </row>
    <row r="754" customFormat="false" ht="15" hidden="false" customHeight="false" outlineLevel="0" collapsed="false">
      <c r="A754" s="0" t="s">
        <v>6956</v>
      </c>
      <c r="B754" s="0" t="n">
        <f aca="false">SUMIFS(Data!$O$2:$O$9552,Data!$H$2:$H$9552,A754,Data!$V$2:$V$9552,1)</f>
        <v>46</v>
      </c>
      <c r="C754" s="0" t="n">
        <f aca="false">COUNTIFS(Data!$H$2:$H$9552,A754,Data!$V$2:$V$9552,1)</f>
        <v>1</v>
      </c>
      <c r="D754" s="0" t="n">
        <f aca="false">IF(C754&gt;0,B754+ROW()/1000000,0)</f>
        <v>46.000754</v>
      </c>
    </row>
    <row r="755" customFormat="false" ht="15" hidden="false" customHeight="false" outlineLevel="0" collapsed="false">
      <c r="A755" s="0" t="s">
        <v>16631</v>
      </c>
      <c r="B755" s="0" t="n">
        <f aca="false">SUMIFS(Data!$O$2:$O$9552,Data!$H$2:$H$9552,A755,Data!$V$2:$V$9552,1)</f>
        <v>89</v>
      </c>
      <c r="C755" s="0" t="n">
        <f aca="false">COUNTIFS(Data!$H$2:$H$9552,A755,Data!$V$2:$V$9552,1)</f>
        <v>1</v>
      </c>
      <c r="D755" s="0" t="n">
        <f aca="false">IF(C755&gt;0,B755+ROW()/1000000,0)</f>
        <v>89.000755</v>
      </c>
    </row>
    <row r="756" customFormat="false" ht="15" hidden="false" customHeight="false" outlineLevel="0" collapsed="false">
      <c r="A756" s="0" t="s">
        <v>6465</v>
      </c>
      <c r="B756" s="0" t="n">
        <f aca="false">SUMIFS(Data!$O$2:$O$9552,Data!$H$2:$H$9552,A756,Data!$V$2:$V$9552,1)</f>
        <v>1040</v>
      </c>
      <c r="C756" s="0" t="n">
        <f aca="false">COUNTIFS(Data!$H$2:$H$9552,A756,Data!$V$2:$V$9552,1)</f>
        <v>1</v>
      </c>
      <c r="D756" s="0" t="n">
        <f aca="false">IF(C756&gt;0,B756+ROW()/1000000,0)</f>
        <v>1040.000756</v>
      </c>
    </row>
    <row r="757" customFormat="false" ht="15" hidden="false" customHeight="false" outlineLevel="0" collapsed="false">
      <c r="A757" s="0" t="s">
        <v>20293</v>
      </c>
      <c r="B757" s="0" t="n">
        <f aca="false">SUMIFS(Data!$O$2:$O$9552,Data!$H$2:$H$9552,A757,Data!$V$2:$V$9552,1)</f>
        <v>222</v>
      </c>
      <c r="C757" s="0" t="n">
        <f aca="false">COUNTIFS(Data!$H$2:$H$9552,A757,Data!$V$2:$V$9552,1)</f>
        <v>1</v>
      </c>
      <c r="D757" s="0" t="n">
        <f aca="false">IF(C757&gt;0,B757+ROW()/1000000,0)</f>
        <v>222.000757</v>
      </c>
    </row>
    <row r="758" customFormat="false" ht="15" hidden="false" customHeight="false" outlineLevel="0" collapsed="false">
      <c r="A758" s="0" t="s">
        <v>6800</v>
      </c>
      <c r="B758" s="0" t="n">
        <f aca="false">SUMIFS(Data!$O$2:$O$9552,Data!$H$2:$H$9552,A758,Data!$V$2:$V$9552,1)</f>
        <v>249</v>
      </c>
      <c r="C758" s="0" t="n">
        <f aca="false">COUNTIFS(Data!$H$2:$H$9552,A758,Data!$V$2:$V$9552,1)</f>
        <v>1</v>
      </c>
      <c r="D758" s="0" t="n">
        <f aca="false">IF(C758&gt;0,B758+ROW()/1000000,0)</f>
        <v>249.000758</v>
      </c>
    </row>
    <row r="759" customFormat="false" ht="15" hidden="false" customHeight="false" outlineLevel="0" collapsed="false">
      <c r="A759" s="0" t="s">
        <v>9731</v>
      </c>
      <c r="B759" s="0" t="n">
        <f aca="false">SUMIFS(Data!$O$2:$O$9552,Data!$H$2:$H$9552,A759,Data!$V$2:$V$9552,1)</f>
        <v>567</v>
      </c>
      <c r="C759" s="0" t="n">
        <f aca="false">COUNTIFS(Data!$H$2:$H$9552,A759,Data!$V$2:$V$9552,1)</f>
        <v>1</v>
      </c>
      <c r="D759" s="0" t="n">
        <f aca="false">IF(C759&gt;0,B759+ROW()/1000000,0)</f>
        <v>567.000759</v>
      </c>
    </row>
    <row r="760" customFormat="false" ht="15" hidden="false" customHeight="false" outlineLevel="0" collapsed="false">
      <c r="A760" s="0" t="s">
        <v>16334</v>
      </c>
      <c r="B760" s="0" t="n">
        <f aca="false">SUMIFS(Data!$O$2:$O$9552,Data!$H$2:$H$9552,A760,Data!$V$2:$V$9552,1)</f>
        <v>28</v>
      </c>
      <c r="C760" s="0" t="n">
        <f aca="false">COUNTIFS(Data!$H$2:$H$9552,A760,Data!$V$2:$V$9552,1)</f>
        <v>1</v>
      </c>
      <c r="D760" s="0" t="n">
        <f aca="false">IF(C760&gt;0,B760+ROW()/1000000,0)</f>
        <v>28.00076</v>
      </c>
    </row>
    <row r="761" customFormat="false" ht="15" hidden="false" customHeight="false" outlineLevel="0" collapsed="false">
      <c r="A761" s="0" t="s">
        <v>1747</v>
      </c>
      <c r="B761" s="0" t="n">
        <f aca="false">SUMIFS(Data!$O$2:$O$9552,Data!$H$2:$H$9552,A761,Data!$V$2:$V$9552,1)</f>
        <v>1746</v>
      </c>
      <c r="C761" s="0" t="n">
        <f aca="false">COUNTIFS(Data!$H$2:$H$9552,A761,Data!$V$2:$V$9552,1)</f>
        <v>1</v>
      </c>
      <c r="D761" s="0" t="n">
        <f aca="false">IF(C761&gt;0,B761+ROW()/1000000,0)</f>
        <v>1746.000761</v>
      </c>
    </row>
    <row r="762" customFormat="false" ht="15" hidden="false" customHeight="false" outlineLevel="0" collapsed="false">
      <c r="A762" s="0" t="s">
        <v>6927</v>
      </c>
      <c r="B762" s="0" t="n">
        <f aca="false">SUMIFS(Data!$O$2:$O$9552,Data!$H$2:$H$9552,A762,Data!$V$2:$V$9552,1)</f>
        <v>2</v>
      </c>
      <c r="C762" s="0" t="n">
        <f aca="false">COUNTIFS(Data!$H$2:$H$9552,A762,Data!$V$2:$V$9552,1)</f>
        <v>1</v>
      </c>
      <c r="D762" s="0" t="n">
        <f aca="false">IF(C762&gt;0,B762+ROW()/1000000,0)</f>
        <v>2.000762</v>
      </c>
    </row>
    <row r="763" customFormat="false" ht="15" hidden="false" customHeight="false" outlineLevel="0" collapsed="false">
      <c r="A763" s="0" t="s">
        <v>1830</v>
      </c>
      <c r="B763" s="0" t="n">
        <f aca="false">SUMIFS(Data!$O$2:$O$9552,Data!$H$2:$H$9552,A763,Data!$V$2:$V$9552,1)</f>
        <v>5587</v>
      </c>
      <c r="C763" s="0" t="n">
        <f aca="false">COUNTIFS(Data!$H$2:$H$9552,A763,Data!$V$2:$V$9552,1)</f>
        <v>53</v>
      </c>
      <c r="D763" s="0" t="n">
        <f aca="false">IF(C763&gt;0,B763+ROW()/1000000,0)</f>
        <v>5587.000763</v>
      </c>
    </row>
    <row r="764" customFormat="false" ht="15" hidden="false" customHeight="false" outlineLevel="0" collapsed="false">
      <c r="A764" s="0" t="s">
        <v>2732</v>
      </c>
      <c r="B764" s="0" t="n">
        <f aca="false">SUMIFS(Data!$O$2:$O$9552,Data!$H$2:$H$9552,A764,Data!$V$2:$V$9552,1)</f>
        <v>356</v>
      </c>
      <c r="C764" s="0" t="n">
        <f aca="false">COUNTIFS(Data!$H$2:$H$9552,A764,Data!$V$2:$V$9552,1)</f>
        <v>1</v>
      </c>
      <c r="D764" s="0" t="n">
        <f aca="false">IF(C764&gt;0,B764+ROW()/1000000,0)</f>
        <v>356.000764</v>
      </c>
    </row>
    <row r="765" customFormat="false" ht="15" hidden="false" customHeight="false" outlineLevel="0" collapsed="false">
      <c r="A765" s="0" t="s">
        <v>20608</v>
      </c>
      <c r="B765" s="0" t="n">
        <f aca="false">SUMIFS(Data!$O$2:$O$9552,Data!$H$2:$H$9552,A765,Data!$V$2:$V$9552,1)</f>
        <v>1305</v>
      </c>
      <c r="C765" s="0" t="n">
        <f aca="false">COUNTIFS(Data!$H$2:$H$9552,A765,Data!$V$2:$V$9552,1)</f>
        <v>1</v>
      </c>
      <c r="D765" s="0" t="n">
        <f aca="false">IF(C765&gt;0,B765+ROW()/1000000,0)</f>
        <v>1305.000765</v>
      </c>
    </row>
    <row r="766" customFormat="false" ht="15" hidden="false" customHeight="false" outlineLevel="0" collapsed="false">
      <c r="A766" s="0" t="s">
        <v>5918</v>
      </c>
      <c r="B766" s="0" t="n">
        <f aca="false">SUMIFS(Data!$O$2:$O$9552,Data!$H$2:$H$9552,A766,Data!$V$2:$V$9552,1)</f>
        <v>543</v>
      </c>
      <c r="C766" s="0" t="n">
        <f aca="false">COUNTIFS(Data!$H$2:$H$9552,A766,Data!$V$2:$V$9552,1)</f>
        <v>11</v>
      </c>
      <c r="D766" s="0" t="n">
        <f aca="false">IF(C766&gt;0,B766+ROW()/1000000,0)</f>
        <v>543.000766</v>
      </c>
    </row>
    <row r="767" customFormat="false" ht="15" hidden="false" customHeight="false" outlineLevel="0" collapsed="false">
      <c r="A767" s="0" t="s">
        <v>11111</v>
      </c>
      <c r="B767" s="0" t="n">
        <f aca="false">SUMIFS(Data!$O$2:$O$9552,Data!$H$2:$H$9552,A767,Data!$V$2:$V$9552,1)</f>
        <v>564</v>
      </c>
      <c r="C767" s="0" t="n">
        <f aca="false">COUNTIFS(Data!$H$2:$H$9552,A767,Data!$V$2:$V$9552,1)</f>
        <v>3</v>
      </c>
      <c r="D767" s="0" t="n">
        <f aca="false">IF(C767&gt;0,B767+ROW()/1000000,0)</f>
        <v>564.000767</v>
      </c>
    </row>
    <row r="768" customFormat="false" ht="15" hidden="false" customHeight="false" outlineLevel="0" collapsed="false">
      <c r="A768" s="0" t="s">
        <v>7151</v>
      </c>
      <c r="B768" s="0" t="n">
        <f aca="false">SUMIFS(Data!$O$2:$O$9552,Data!$H$2:$H$9552,A768,Data!$V$2:$V$9552,1)</f>
        <v>58</v>
      </c>
      <c r="C768" s="0" t="n">
        <f aca="false">COUNTIFS(Data!$H$2:$H$9552,A768,Data!$V$2:$V$9552,1)</f>
        <v>1</v>
      </c>
      <c r="D768" s="0" t="n">
        <f aca="false">IF(C768&gt;0,B768+ROW()/1000000,0)</f>
        <v>58.000768</v>
      </c>
    </row>
    <row r="769" customFormat="false" ht="15" hidden="false" customHeight="false" outlineLevel="0" collapsed="false">
      <c r="A769" s="0" t="s">
        <v>19629</v>
      </c>
      <c r="B769" s="0" t="n">
        <f aca="false">SUMIFS(Data!$O$2:$O$9552,Data!$H$2:$H$9552,A769,Data!$V$2:$V$9552,1)</f>
        <v>903</v>
      </c>
      <c r="C769" s="0" t="n">
        <f aca="false">COUNTIFS(Data!$H$2:$H$9552,A769,Data!$V$2:$V$9552,1)</f>
        <v>1</v>
      </c>
      <c r="D769" s="0" t="n">
        <f aca="false">IF(C769&gt;0,B769+ROW()/1000000,0)</f>
        <v>903.000769</v>
      </c>
    </row>
    <row r="770" customFormat="false" ht="15" hidden="false" customHeight="false" outlineLevel="0" collapsed="false">
      <c r="A770" s="0" t="s">
        <v>1731</v>
      </c>
      <c r="B770" s="0" t="n">
        <f aca="false">SUMIFS(Data!$O$2:$O$9552,Data!$H$2:$H$9552,A770,Data!$V$2:$V$9552,1)</f>
        <v>3074</v>
      </c>
      <c r="C770" s="0" t="n">
        <f aca="false">COUNTIFS(Data!$H$2:$H$9552,A770,Data!$V$2:$V$9552,1)</f>
        <v>1</v>
      </c>
      <c r="D770" s="0" t="n">
        <f aca="false">IF(C770&gt;0,B770+ROW()/1000000,0)</f>
        <v>3074.00077</v>
      </c>
    </row>
    <row r="771" customFormat="false" ht="15" hidden="false" customHeight="false" outlineLevel="0" collapsed="false">
      <c r="A771" s="0" t="s">
        <v>3853</v>
      </c>
      <c r="B771" s="0" t="n">
        <f aca="false">SUMIFS(Data!$O$2:$O$9552,Data!$H$2:$H$9552,A771,Data!$V$2:$V$9552,1)</f>
        <v>1505</v>
      </c>
      <c r="C771" s="0" t="n">
        <f aca="false">COUNTIFS(Data!$H$2:$H$9552,A771,Data!$V$2:$V$9552,1)</f>
        <v>14</v>
      </c>
      <c r="D771" s="0" t="n">
        <f aca="false">IF(C771&gt;0,B771+ROW()/1000000,0)</f>
        <v>1505.000771</v>
      </c>
    </row>
    <row r="772" customFormat="false" ht="15" hidden="false" customHeight="false" outlineLevel="0" collapsed="false">
      <c r="A772" s="0" t="s">
        <v>19153</v>
      </c>
      <c r="B772" s="0" t="n">
        <f aca="false">SUMIFS(Data!$O$2:$O$9552,Data!$H$2:$H$9552,A772,Data!$V$2:$V$9552,1)</f>
        <v>36</v>
      </c>
      <c r="C772" s="0" t="n">
        <f aca="false">COUNTIFS(Data!$H$2:$H$9552,A772,Data!$V$2:$V$9552,1)</f>
        <v>1</v>
      </c>
      <c r="D772" s="0" t="n">
        <f aca="false">IF(C772&gt;0,B772+ROW()/1000000,0)</f>
        <v>36.000772</v>
      </c>
    </row>
    <row r="773" customFormat="false" ht="15" hidden="false" customHeight="false" outlineLevel="0" collapsed="false">
      <c r="A773" s="0" t="s">
        <v>230</v>
      </c>
      <c r="B773" s="0" t="n">
        <f aca="false">SUMIFS(Data!$O$2:$O$9552,Data!$H$2:$H$9552,A773,Data!$V$2:$V$9552,1)</f>
        <v>786</v>
      </c>
      <c r="C773" s="0" t="n">
        <f aca="false">COUNTIFS(Data!$H$2:$H$9552,A773,Data!$V$2:$V$9552,1)</f>
        <v>3</v>
      </c>
      <c r="D773" s="0" t="n">
        <f aca="false">IF(C773&gt;0,B773+ROW()/1000000,0)</f>
        <v>786.000773</v>
      </c>
    </row>
    <row r="774" customFormat="false" ht="15" hidden="false" customHeight="false" outlineLevel="0" collapsed="false">
      <c r="A774" s="0" t="s">
        <v>6108</v>
      </c>
      <c r="B774" s="0" t="n">
        <f aca="false">SUMIFS(Data!$O$2:$O$9552,Data!$H$2:$H$9552,A774,Data!$V$2:$V$9552,1)</f>
        <v>344</v>
      </c>
      <c r="C774" s="0" t="n">
        <f aca="false">COUNTIFS(Data!$H$2:$H$9552,A774,Data!$V$2:$V$9552,1)</f>
        <v>1</v>
      </c>
      <c r="D774" s="0" t="n">
        <f aca="false">IF(C774&gt;0,B774+ROW()/1000000,0)</f>
        <v>344.000774</v>
      </c>
    </row>
    <row r="775" customFormat="false" ht="15" hidden="false" customHeight="false" outlineLevel="0" collapsed="false">
      <c r="A775" s="0" t="s">
        <v>2320</v>
      </c>
      <c r="B775" s="0" t="n">
        <f aca="false">SUMIFS(Data!$O$2:$O$9552,Data!$H$2:$H$9552,A775,Data!$V$2:$V$9552,1)</f>
        <v>306</v>
      </c>
      <c r="C775" s="0" t="n">
        <f aca="false">COUNTIFS(Data!$H$2:$H$9552,A775,Data!$V$2:$V$9552,1)</f>
        <v>6</v>
      </c>
      <c r="D775" s="0" t="n">
        <f aca="false">IF(C775&gt;0,B775+ROW()/1000000,0)</f>
        <v>306.000775</v>
      </c>
    </row>
    <row r="776" customFormat="false" ht="15" hidden="false" customHeight="false" outlineLevel="0" collapsed="false">
      <c r="A776" s="0" t="s">
        <v>13882</v>
      </c>
      <c r="B776" s="0" t="n">
        <f aca="false">SUMIFS(Data!$O$2:$O$9552,Data!$H$2:$H$9552,A776,Data!$V$2:$V$9552,1)</f>
        <v>92</v>
      </c>
      <c r="C776" s="0" t="n">
        <f aca="false">COUNTIFS(Data!$H$2:$H$9552,A776,Data!$V$2:$V$9552,1)</f>
        <v>1</v>
      </c>
      <c r="D776" s="0" t="n">
        <f aca="false">IF(C776&gt;0,B776+ROW()/1000000,0)</f>
        <v>92.000776</v>
      </c>
    </row>
    <row r="777" customFormat="false" ht="15" hidden="false" customHeight="false" outlineLevel="0" collapsed="false">
      <c r="A777" s="0" t="s">
        <v>10819</v>
      </c>
      <c r="B777" s="0" t="n">
        <f aca="false">SUMIFS(Data!$O$2:$O$9552,Data!$H$2:$H$9552,A777,Data!$V$2:$V$9552,1)</f>
        <v>95</v>
      </c>
      <c r="C777" s="0" t="n">
        <f aca="false">COUNTIFS(Data!$H$2:$H$9552,A777,Data!$V$2:$V$9552,1)</f>
        <v>1</v>
      </c>
      <c r="D777" s="0" t="n">
        <f aca="false">IF(C777&gt;0,B777+ROW()/1000000,0)</f>
        <v>95.000777</v>
      </c>
    </row>
    <row r="778" customFormat="false" ht="15" hidden="false" customHeight="false" outlineLevel="0" collapsed="false">
      <c r="A778" s="0" t="s">
        <v>1136</v>
      </c>
      <c r="B778" s="0" t="n">
        <f aca="false">SUMIFS(Data!$O$2:$O$9552,Data!$H$2:$H$9552,A778,Data!$V$2:$V$9552,1)</f>
        <v>244</v>
      </c>
      <c r="C778" s="0" t="n">
        <f aca="false">COUNTIFS(Data!$H$2:$H$9552,A778,Data!$V$2:$V$9552,1)</f>
        <v>1</v>
      </c>
      <c r="D778" s="0" t="n">
        <f aca="false">IF(C778&gt;0,B778+ROW()/1000000,0)</f>
        <v>244.000778</v>
      </c>
    </row>
    <row r="779" customFormat="false" ht="15" hidden="false" customHeight="false" outlineLevel="0" collapsed="false">
      <c r="A779" s="0" t="s">
        <v>2228</v>
      </c>
      <c r="B779" s="0" t="n">
        <f aca="false">SUMIFS(Data!$O$2:$O$9552,Data!$H$2:$H$9552,A779,Data!$V$2:$V$9552,1)</f>
        <v>2020</v>
      </c>
      <c r="C779" s="0" t="n">
        <f aca="false">COUNTIFS(Data!$H$2:$H$9552,A779,Data!$V$2:$V$9552,1)</f>
        <v>26</v>
      </c>
      <c r="D779" s="0" t="n">
        <f aca="false">IF(C779&gt;0,B779+ROW()/1000000,0)</f>
        <v>2020.000779</v>
      </c>
    </row>
    <row r="780" customFormat="false" ht="15" hidden="false" customHeight="false" outlineLevel="0" collapsed="false">
      <c r="A780" s="0" t="s">
        <v>13121</v>
      </c>
      <c r="B780" s="0" t="n">
        <f aca="false">SUMIFS(Data!$O$2:$O$9552,Data!$H$2:$H$9552,A780,Data!$V$2:$V$9552,1)</f>
        <v>10</v>
      </c>
      <c r="C780" s="0" t="n">
        <f aca="false">COUNTIFS(Data!$H$2:$H$9552,A780,Data!$V$2:$V$9552,1)</f>
        <v>3</v>
      </c>
      <c r="D780" s="0" t="n">
        <f aca="false">IF(C780&gt;0,B780+ROW()/1000000,0)</f>
        <v>10.00078</v>
      </c>
    </row>
    <row r="781" customFormat="false" ht="15" hidden="false" customHeight="false" outlineLevel="0" collapsed="false">
      <c r="A781" s="0" t="s">
        <v>8554</v>
      </c>
      <c r="B781" s="0" t="n">
        <f aca="false">SUMIFS(Data!$O$2:$O$9552,Data!$H$2:$H$9552,A781,Data!$V$2:$V$9552,1)</f>
        <v>19</v>
      </c>
      <c r="C781" s="0" t="n">
        <f aca="false">COUNTIFS(Data!$H$2:$H$9552,A781,Data!$V$2:$V$9552,1)</f>
        <v>1</v>
      </c>
      <c r="D781" s="0" t="n">
        <f aca="false">IF(C781&gt;0,B781+ROW()/1000000,0)</f>
        <v>19.000781</v>
      </c>
    </row>
    <row r="782" customFormat="false" ht="15" hidden="false" customHeight="false" outlineLevel="0" collapsed="false">
      <c r="A782" s="0" t="s">
        <v>15107</v>
      </c>
      <c r="B782" s="0" t="n">
        <f aca="false">SUMIFS(Data!$O$2:$O$9552,Data!$H$2:$H$9552,A782,Data!$V$2:$V$9552,1)</f>
        <v>1</v>
      </c>
      <c r="C782" s="0" t="n">
        <f aca="false">COUNTIFS(Data!$H$2:$H$9552,A782,Data!$V$2:$V$9552,1)</f>
        <v>1</v>
      </c>
      <c r="D782" s="0" t="n">
        <f aca="false">IF(C782&gt;0,B782+ROW()/1000000,0)</f>
        <v>1.000782</v>
      </c>
    </row>
    <row r="783" customFormat="false" ht="15" hidden="false" customHeight="false" outlineLevel="0" collapsed="false">
      <c r="A783" s="0" t="s">
        <v>527</v>
      </c>
      <c r="B783" s="0" t="n">
        <f aca="false">SUMIFS(Data!$O$2:$O$9552,Data!$H$2:$H$9552,A783,Data!$V$2:$V$9552,1)</f>
        <v>430</v>
      </c>
      <c r="C783" s="0" t="n">
        <f aca="false">COUNTIFS(Data!$H$2:$H$9552,A783,Data!$V$2:$V$9552,1)</f>
        <v>1</v>
      </c>
      <c r="D783" s="0" t="n">
        <f aca="false">IF(C783&gt;0,B783+ROW()/1000000,0)</f>
        <v>430.000783</v>
      </c>
    </row>
    <row r="784" customFormat="false" ht="15" hidden="false" customHeight="false" outlineLevel="0" collapsed="false">
      <c r="A784" s="0" t="s">
        <v>500</v>
      </c>
      <c r="B784" s="0" t="n">
        <f aca="false">SUMIFS(Data!$O$2:$O$9552,Data!$H$2:$H$9552,A784,Data!$V$2:$V$9552,1)</f>
        <v>374</v>
      </c>
      <c r="C784" s="0" t="n">
        <f aca="false">COUNTIFS(Data!$H$2:$H$9552,A784,Data!$V$2:$V$9552,1)</f>
        <v>1</v>
      </c>
      <c r="D784" s="0" t="n">
        <f aca="false">IF(C784&gt;0,B784+ROW()/1000000,0)</f>
        <v>374.000784</v>
      </c>
    </row>
    <row r="785" customFormat="false" ht="15" hidden="false" customHeight="false" outlineLevel="0" collapsed="false">
      <c r="A785" s="0" t="s">
        <v>11670</v>
      </c>
      <c r="B785" s="0" t="n">
        <f aca="false">SUMIFS(Data!$O$2:$O$9552,Data!$H$2:$H$9552,A785,Data!$V$2:$V$9552,1)</f>
        <v>200</v>
      </c>
      <c r="C785" s="0" t="n">
        <f aca="false">COUNTIFS(Data!$H$2:$H$9552,A785,Data!$V$2:$V$9552,1)</f>
        <v>1</v>
      </c>
      <c r="D785" s="0" t="n">
        <f aca="false">IF(C785&gt;0,B785+ROW()/1000000,0)</f>
        <v>200.000785</v>
      </c>
    </row>
    <row r="786" customFormat="false" ht="15" hidden="false" customHeight="false" outlineLevel="0" collapsed="false">
      <c r="A786" s="0" t="s">
        <v>10848</v>
      </c>
      <c r="B786" s="0" t="n">
        <f aca="false">SUMIFS(Data!$O$2:$O$9552,Data!$H$2:$H$9552,A786,Data!$V$2:$V$9552,1)</f>
        <v>10</v>
      </c>
      <c r="C786" s="0" t="n">
        <f aca="false">COUNTIFS(Data!$H$2:$H$9552,A786,Data!$V$2:$V$9552,1)</f>
        <v>1</v>
      </c>
      <c r="D786" s="0" t="n">
        <f aca="false">IF(C786&gt;0,B786+ROW()/1000000,0)</f>
        <v>10.000786</v>
      </c>
    </row>
    <row r="787" customFormat="false" ht="15" hidden="false" customHeight="false" outlineLevel="0" collapsed="false">
      <c r="A787" s="0" t="s">
        <v>15718</v>
      </c>
      <c r="B787" s="0" t="n">
        <f aca="false">SUMIFS(Data!$O$2:$O$9552,Data!$H$2:$H$9552,A787,Data!$V$2:$V$9552,1)</f>
        <v>1</v>
      </c>
      <c r="C787" s="0" t="n">
        <f aca="false">COUNTIFS(Data!$H$2:$H$9552,A787,Data!$V$2:$V$9552,1)</f>
        <v>1</v>
      </c>
      <c r="D787" s="0" t="n">
        <f aca="false">IF(C787&gt;0,B787+ROW()/1000000,0)</f>
        <v>1.000787</v>
      </c>
    </row>
    <row r="788" customFormat="false" ht="15" hidden="false" customHeight="false" outlineLevel="0" collapsed="false">
      <c r="A788" s="0" t="s">
        <v>2889</v>
      </c>
      <c r="B788" s="0" t="n">
        <f aca="false">SUMIFS(Data!$O$2:$O$9552,Data!$H$2:$H$9552,A788,Data!$V$2:$V$9552,1)</f>
        <v>141</v>
      </c>
      <c r="C788" s="0" t="n">
        <f aca="false">COUNTIFS(Data!$H$2:$H$9552,A788,Data!$V$2:$V$9552,1)</f>
        <v>1</v>
      </c>
      <c r="D788" s="0" t="n">
        <f aca="false">IF(C788&gt;0,B788+ROW()/1000000,0)</f>
        <v>141.000788</v>
      </c>
    </row>
    <row r="789" customFormat="false" ht="15" hidden="false" customHeight="false" outlineLevel="0" collapsed="false">
      <c r="A789" s="0" t="s">
        <v>962</v>
      </c>
      <c r="B789" s="0" t="n">
        <f aca="false">SUMIFS(Data!$O$2:$O$9552,Data!$H$2:$H$9552,A789,Data!$V$2:$V$9552,1)</f>
        <v>74</v>
      </c>
      <c r="C789" s="0" t="n">
        <f aca="false">COUNTIFS(Data!$H$2:$H$9552,A789,Data!$V$2:$V$9552,1)</f>
        <v>1</v>
      </c>
      <c r="D789" s="0" t="n">
        <f aca="false">IF(C789&gt;0,B789+ROW()/1000000,0)</f>
        <v>74.000789</v>
      </c>
    </row>
    <row r="790" customFormat="false" ht="15" hidden="false" customHeight="false" outlineLevel="0" collapsed="false">
      <c r="A790" s="0" t="s">
        <v>764</v>
      </c>
      <c r="B790" s="0" t="n">
        <f aca="false">SUMIFS(Data!$O$2:$O$9552,Data!$H$2:$H$9552,A790,Data!$V$2:$V$9552,1)</f>
        <v>147</v>
      </c>
      <c r="C790" s="0" t="n">
        <f aca="false">COUNTIFS(Data!$H$2:$H$9552,A790,Data!$V$2:$V$9552,1)</f>
        <v>2</v>
      </c>
      <c r="D790" s="0" t="n">
        <f aca="false">IF(C790&gt;0,B790+ROW()/1000000,0)</f>
        <v>147.00079</v>
      </c>
    </row>
    <row r="791" customFormat="false" ht="15" hidden="false" customHeight="false" outlineLevel="0" collapsed="false">
      <c r="A791" s="0" t="s">
        <v>1487</v>
      </c>
      <c r="B791" s="0" t="n">
        <f aca="false">SUMIFS(Data!$O$2:$O$9552,Data!$H$2:$H$9552,A791,Data!$V$2:$V$9552,1)</f>
        <v>880</v>
      </c>
      <c r="C791" s="0" t="n">
        <f aca="false">COUNTIFS(Data!$H$2:$H$9552,A791,Data!$V$2:$V$9552,1)</f>
        <v>1</v>
      </c>
      <c r="D791" s="0" t="n">
        <f aca="false">IF(C791&gt;0,B791+ROW()/1000000,0)</f>
        <v>880.000791</v>
      </c>
    </row>
    <row r="792" customFormat="false" ht="15" hidden="false" customHeight="false" outlineLevel="0" collapsed="false">
      <c r="A792" s="0" t="s">
        <v>514</v>
      </c>
      <c r="B792" s="0" t="n">
        <f aca="false">SUMIFS(Data!$O$2:$O$9552,Data!$H$2:$H$9552,A792,Data!$V$2:$V$9552,1)</f>
        <v>372</v>
      </c>
      <c r="C792" s="0" t="n">
        <f aca="false">COUNTIFS(Data!$H$2:$H$9552,A792,Data!$V$2:$V$9552,1)</f>
        <v>1</v>
      </c>
      <c r="D792" s="0" t="n">
        <f aca="false">IF(C792&gt;0,B792+ROW()/1000000,0)</f>
        <v>372.000792</v>
      </c>
    </row>
    <row r="793" customFormat="false" ht="15" hidden="false" customHeight="false" outlineLevel="0" collapsed="false">
      <c r="A793" s="0" t="s">
        <v>7658</v>
      </c>
      <c r="B793" s="0" t="n">
        <f aca="false">SUMIFS(Data!$O$2:$O$9552,Data!$H$2:$H$9552,A793,Data!$V$2:$V$9552,1)</f>
        <v>72</v>
      </c>
      <c r="C793" s="0" t="n">
        <f aca="false">COUNTIFS(Data!$H$2:$H$9552,A793,Data!$V$2:$V$9552,1)</f>
        <v>7</v>
      </c>
      <c r="D793" s="0" t="n">
        <f aca="false">IF(C793&gt;0,B793+ROW()/1000000,0)</f>
        <v>72.000793</v>
      </c>
    </row>
    <row r="794" customFormat="false" ht="15" hidden="false" customHeight="false" outlineLevel="0" collapsed="false">
      <c r="A794" s="0" t="s">
        <v>1400</v>
      </c>
      <c r="B794" s="0" t="n">
        <f aca="false">SUMIFS(Data!$O$2:$O$9552,Data!$H$2:$H$9552,A794,Data!$V$2:$V$9552,1)</f>
        <v>162</v>
      </c>
      <c r="C794" s="0" t="n">
        <f aca="false">COUNTIFS(Data!$H$2:$H$9552,A794,Data!$V$2:$V$9552,1)</f>
        <v>1</v>
      </c>
      <c r="D794" s="0" t="n">
        <f aca="false">IF(C794&gt;0,B794+ROW()/1000000,0)</f>
        <v>162.000794</v>
      </c>
    </row>
    <row r="795" customFormat="false" ht="15" hidden="false" customHeight="false" outlineLevel="0" collapsed="false">
      <c r="A795" s="0" t="s">
        <v>4458</v>
      </c>
      <c r="B795" s="0" t="n">
        <f aca="false">SUMIFS(Data!$O$2:$O$9552,Data!$H$2:$H$9552,A795,Data!$V$2:$V$9552,1)</f>
        <v>45</v>
      </c>
      <c r="C795" s="0" t="n">
        <f aca="false">COUNTIFS(Data!$H$2:$H$9552,A795,Data!$V$2:$V$9552,1)</f>
        <v>2</v>
      </c>
      <c r="D795" s="0" t="n">
        <f aca="false">IF(C795&gt;0,B795+ROW()/1000000,0)</f>
        <v>45.000795</v>
      </c>
    </row>
    <row r="796" customFormat="false" ht="15" hidden="false" customHeight="false" outlineLevel="0" collapsed="false">
      <c r="A796" s="0" t="s">
        <v>6502</v>
      </c>
      <c r="B796" s="0" t="n">
        <f aca="false">SUMIFS(Data!$O$2:$O$9552,Data!$H$2:$H$9552,A796,Data!$V$2:$V$9552,1)</f>
        <v>1382</v>
      </c>
      <c r="C796" s="0" t="n">
        <f aca="false">COUNTIFS(Data!$H$2:$H$9552,A796,Data!$V$2:$V$9552,1)</f>
        <v>7</v>
      </c>
      <c r="D796" s="0" t="n">
        <f aca="false">IF(C796&gt;0,B796+ROW()/1000000,0)</f>
        <v>1382.000796</v>
      </c>
    </row>
    <row r="797" customFormat="false" ht="15" hidden="false" customHeight="false" outlineLevel="0" collapsed="false">
      <c r="A797" s="0" t="s">
        <v>6459</v>
      </c>
      <c r="B797" s="0" t="n">
        <f aca="false">SUMIFS(Data!$O$2:$O$9552,Data!$H$2:$H$9552,A797,Data!$V$2:$V$9552,1)</f>
        <v>2861</v>
      </c>
      <c r="C797" s="0" t="n">
        <f aca="false">COUNTIFS(Data!$H$2:$H$9552,A797,Data!$V$2:$V$9552,1)</f>
        <v>2</v>
      </c>
      <c r="D797" s="0" t="n">
        <f aca="false">IF(C797&gt;0,B797+ROW()/1000000,0)</f>
        <v>2861.000797</v>
      </c>
    </row>
    <row r="798" customFormat="false" ht="15" hidden="false" customHeight="false" outlineLevel="0" collapsed="false">
      <c r="A798" s="0" t="s">
        <v>4608</v>
      </c>
      <c r="B798" s="0" t="n">
        <f aca="false">SUMIFS(Data!$O$2:$O$9552,Data!$H$2:$H$9552,A798,Data!$V$2:$V$9552,1)</f>
        <v>32</v>
      </c>
      <c r="C798" s="0" t="n">
        <f aca="false">COUNTIFS(Data!$H$2:$H$9552,A798,Data!$V$2:$V$9552,1)</f>
        <v>2</v>
      </c>
      <c r="D798" s="0" t="n">
        <f aca="false">IF(C798&gt;0,B798+ROW()/1000000,0)</f>
        <v>32.000798</v>
      </c>
    </row>
    <row r="799" customFormat="false" ht="15" hidden="false" customHeight="false" outlineLevel="0" collapsed="false">
      <c r="A799" s="0" t="s">
        <v>20169</v>
      </c>
      <c r="B799" s="0" t="n">
        <f aca="false">SUMIFS(Data!$O$2:$O$9552,Data!$H$2:$H$9552,A799,Data!$V$2:$V$9552,1)</f>
        <v>197</v>
      </c>
      <c r="C799" s="0" t="n">
        <f aca="false">COUNTIFS(Data!$H$2:$H$9552,A799,Data!$V$2:$V$9552,1)</f>
        <v>1</v>
      </c>
      <c r="D799" s="0" t="n">
        <f aca="false">IF(C799&gt;0,B799+ROW()/1000000,0)</f>
        <v>197.000799</v>
      </c>
    </row>
    <row r="800" customFormat="false" ht="15" hidden="false" customHeight="false" outlineLevel="0" collapsed="false">
      <c r="A800" s="0" t="s">
        <v>15051</v>
      </c>
      <c r="B800" s="0" t="n">
        <f aca="false">SUMIFS(Data!$O$2:$O$9552,Data!$H$2:$H$9552,A800,Data!$V$2:$V$9552,1)</f>
        <v>96</v>
      </c>
      <c r="C800" s="0" t="n">
        <f aca="false">COUNTIFS(Data!$H$2:$H$9552,A800,Data!$V$2:$V$9552,1)</f>
        <v>1</v>
      </c>
      <c r="D800" s="0" t="n">
        <f aca="false">IF(C800&gt;0,B800+ROW()/1000000,0)</f>
        <v>96.0008</v>
      </c>
    </row>
    <row r="801" customFormat="false" ht="15" hidden="false" customHeight="false" outlineLevel="0" collapsed="false">
      <c r="A801" s="0" t="s">
        <v>83</v>
      </c>
      <c r="B801" s="0" t="n">
        <f aca="false">SUMIFS(Data!$O$2:$O$9552,Data!$H$2:$H$9552,A801,Data!$V$2:$V$9552,1)</f>
        <v>621</v>
      </c>
      <c r="C801" s="0" t="n">
        <f aca="false">COUNTIFS(Data!$H$2:$H$9552,A801,Data!$V$2:$V$9552,1)</f>
        <v>1</v>
      </c>
      <c r="D801" s="0" t="n">
        <f aca="false">IF(C801&gt;0,B801+ROW()/1000000,0)</f>
        <v>621.000801</v>
      </c>
    </row>
    <row r="802" customFormat="false" ht="15" hidden="false" customHeight="false" outlineLevel="0" collapsed="false">
      <c r="A802" s="0" t="s">
        <v>19234</v>
      </c>
      <c r="B802" s="0" t="n">
        <f aca="false">SUMIFS(Data!$O$2:$O$9552,Data!$H$2:$H$9552,A802,Data!$V$2:$V$9552,1)</f>
        <v>140</v>
      </c>
      <c r="C802" s="0" t="n">
        <f aca="false">COUNTIFS(Data!$H$2:$H$9552,A802,Data!$V$2:$V$9552,1)</f>
        <v>1</v>
      </c>
      <c r="D802" s="0" t="n">
        <f aca="false">IF(C802&gt;0,B802+ROW()/1000000,0)</f>
        <v>140.000802</v>
      </c>
    </row>
    <row r="803" customFormat="false" ht="15" hidden="false" customHeight="false" outlineLevel="0" collapsed="false">
      <c r="A803" s="0" t="s">
        <v>9190</v>
      </c>
      <c r="B803" s="0" t="n">
        <f aca="false">SUMIFS(Data!$O$2:$O$9552,Data!$H$2:$H$9552,A803,Data!$V$2:$V$9552,1)</f>
        <v>826</v>
      </c>
      <c r="C803" s="0" t="n">
        <f aca="false">COUNTIFS(Data!$H$2:$H$9552,A803,Data!$V$2:$V$9552,1)</f>
        <v>1</v>
      </c>
      <c r="D803" s="0" t="n">
        <f aca="false">IF(C803&gt;0,B803+ROW()/1000000,0)</f>
        <v>826.000803</v>
      </c>
    </row>
    <row r="804" customFormat="false" ht="15" hidden="false" customHeight="false" outlineLevel="0" collapsed="false">
      <c r="A804" s="0" t="s">
        <v>6344</v>
      </c>
      <c r="B804" s="0" t="n">
        <f aca="false">SUMIFS(Data!$O$2:$O$9552,Data!$H$2:$H$9552,A804,Data!$V$2:$V$9552,1)</f>
        <v>772</v>
      </c>
      <c r="C804" s="0" t="n">
        <f aca="false">COUNTIFS(Data!$H$2:$H$9552,A804,Data!$V$2:$V$9552,1)</f>
        <v>2</v>
      </c>
      <c r="D804" s="0" t="n">
        <f aca="false">IF(C804&gt;0,B804+ROW()/1000000,0)</f>
        <v>772.000804</v>
      </c>
    </row>
    <row r="805" customFormat="false" ht="15" hidden="false" customHeight="false" outlineLevel="0" collapsed="false">
      <c r="A805" s="0" t="s">
        <v>2789</v>
      </c>
      <c r="B805" s="0" t="n">
        <f aca="false">SUMIFS(Data!$O$2:$O$9552,Data!$H$2:$H$9552,A805,Data!$V$2:$V$9552,1)</f>
        <v>1607</v>
      </c>
      <c r="C805" s="0" t="n">
        <f aca="false">COUNTIFS(Data!$H$2:$H$9552,A805,Data!$V$2:$V$9552,1)</f>
        <v>1</v>
      </c>
      <c r="D805" s="0" t="n">
        <f aca="false">IF(C805&gt;0,B805+ROW()/1000000,0)</f>
        <v>1607.000805</v>
      </c>
    </row>
    <row r="806" customFormat="false" ht="15" hidden="false" customHeight="false" outlineLevel="0" collapsed="false">
      <c r="A806" s="0" t="s">
        <v>6600</v>
      </c>
      <c r="B806" s="0" t="n">
        <f aca="false">SUMIFS(Data!$O$2:$O$9552,Data!$H$2:$H$9552,A806,Data!$V$2:$V$9552,1)</f>
        <v>53</v>
      </c>
      <c r="C806" s="0" t="n">
        <f aca="false">COUNTIFS(Data!$H$2:$H$9552,A806,Data!$V$2:$V$9552,1)</f>
        <v>1</v>
      </c>
      <c r="D806" s="0" t="n">
        <f aca="false">IF(C806&gt;0,B806+ROW()/1000000,0)</f>
        <v>53.000806</v>
      </c>
    </row>
    <row r="807" customFormat="false" ht="15" hidden="false" customHeight="false" outlineLevel="0" collapsed="false">
      <c r="A807" s="0" t="s">
        <v>7949</v>
      </c>
      <c r="B807" s="0" t="n">
        <f aca="false">SUMIFS(Data!$O$2:$O$9552,Data!$H$2:$H$9552,A807,Data!$V$2:$V$9552,1)</f>
        <v>4027</v>
      </c>
      <c r="C807" s="0" t="n">
        <f aca="false">COUNTIFS(Data!$H$2:$H$9552,A807,Data!$V$2:$V$9552,1)</f>
        <v>4</v>
      </c>
      <c r="D807" s="0" t="n">
        <f aca="false">IF(C807&gt;0,B807+ROW()/1000000,0)</f>
        <v>4027.000807</v>
      </c>
    </row>
    <row r="808" customFormat="false" ht="15" hidden="false" customHeight="false" outlineLevel="0" collapsed="false">
      <c r="A808" s="0" t="s">
        <v>20265</v>
      </c>
      <c r="B808" s="0" t="n">
        <f aca="false">SUMIFS(Data!$O$2:$O$9552,Data!$H$2:$H$9552,A808,Data!$V$2:$V$9552,1)</f>
        <v>441</v>
      </c>
      <c r="C808" s="0" t="n">
        <f aca="false">COUNTIFS(Data!$H$2:$H$9552,A808,Data!$V$2:$V$9552,1)</f>
        <v>1</v>
      </c>
      <c r="D808" s="0" t="n">
        <f aca="false">IF(C808&gt;0,B808+ROW()/1000000,0)</f>
        <v>441.000808</v>
      </c>
    </row>
    <row r="809" customFormat="false" ht="15" hidden="false" customHeight="false" outlineLevel="0" collapsed="false">
      <c r="A809" s="0" t="s">
        <v>2482</v>
      </c>
      <c r="B809" s="0" t="n">
        <f aca="false">SUMIFS(Data!$O$2:$O$9552,Data!$H$2:$H$9552,A809,Data!$V$2:$V$9552,1)</f>
        <v>2049</v>
      </c>
      <c r="C809" s="0" t="n">
        <f aca="false">COUNTIFS(Data!$H$2:$H$9552,A809,Data!$V$2:$V$9552,1)</f>
        <v>5</v>
      </c>
      <c r="D809" s="0" t="n">
        <f aca="false">IF(C809&gt;0,B809+ROW()/1000000,0)</f>
        <v>2049.000809</v>
      </c>
    </row>
    <row r="810" customFormat="false" ht="15" hidden="false" customHeight="false" outlineLevel="0" collapsed="false">
      <c r="A810" s="0" t="s">
        <v>10422</v>
      </c>
      <c r="B810" s="0" t="n">
        <f aca="false">SUMIFS(Data!$O$2:$O$9552,Data!$H$2:$H$9552,A810,Data!$V$2:$V$9552,1)</f>
        <v>364</v>
      </c>
      <c r="C810" s="0" t="n">
        <f aca="false">COUNTIFS(Data!$H$2:$H$9552,A810,Data!$V$2:$V$9552,1)</f>
        <v>2</v>
      </c>
      <c r="D810" s="0" t="n">
        <f aca="false">IF(C810&gt;0,B810+ROW()/1000000,0)</f>
        <v>364.00081</v>
      </c>
    </row>
    <row r="811" customFormat="false" ht="15" hidden="false" customHeight="false" outlineLevel="0" collapsed="false">
      <c r="A811" s="0" t="s">
        <v>11034</v>
      </c>
      <c r="B811" s="0" t="n">
        <f aca="false">SUMIFS(Data!$O$2:$O$9552,Data!$H$2:$H$9552,A811,Data!$V$2:$V$9552,1)</f>
        <v>113</v>
      </c>
      <c r="C811" s="0" t="n">
        <f aca="false">COUNTIFS(Data!$H$2:$H$9552,A811,Data!$V$2:$V$9552,1)</f>
        <v>1</v>
      </c>
      <c r="D811" s="0" t="n">
        <f aca="false">IF(C811&gt;0,B811+ROW()/1000000,0)</f>
        <v>113.000811</v>
      </c>
    </row>
    <row r="812" customFormat="false" ht="15" hidden="false" customHeight="false" outlineLevel="0" collapsed="false">
      <c r="A812" s="0" t="s">
        <v>16242</v>
      </c>
      <c r="B812" s="0" t="n">
        <f aca="false">SUMIFS(Data!$O$2:$O$9552,Data!$H$2:$H$9552,A812,Data!$V$2:$V$9552,1)</f>
        <v>2567</v>
      </c>
      <c r="C812" s="0" t="n">
        <f aca="false">COUNTIFS(Data!$H$2:$H$9552,A812,Data!$V$2:$V$9552,1)</f>
        <v>2</v>
      </c>
      <c r="D812" s="0" t="n">
        <f aca="false">IF(C812&gt;0,B812+ROW()/1000000,0)</f>
        <v>2567.000812</v>
      </c>
    </row>
    <row r="813" customFormat="false" ht="15" hidden="false" customHeight="false" outlineLevel="0" collapsed="false">
      <c r="A813" s="0" t="s">
        <v>1721</v>
      </c>
      <c r="B813" s="0" t="n">
        <f aca="false">SUMIFS(Data!$O$2:$O$9552,Data!$H$2:$H$9552,A813,Data!$V$2:$V$9552,1)</f>
        <v>1413</v>
      </c>
      <c r="C813" s="0" t="n">
        <f aca="false">COUNTIFS(Data!$H$2:$H$9552,A813,Data!$V$2:$V$9552,1)</f>
        <v>1</v>
      </c>
      <c r="D813" s="0" t="n">
        <f aca="false">IF(C813&gt;0,B813+ROW()/1000000,0)</f>
        <v>1413.000813</v>
      </c>
    </row>
    <row r="814" customFormat="false" ht="15" hidden="false" customHeight="false" outlineLevel="0" collapsed="false">
      <c r="A814" s="0" t="s">
        <v>1318</v>
      </c>
      <c r="B814" s="0" t="n">
        <f aca="false">SUMIFS(Data!$O$2:$O$9552,Data!$H$2:$H$9552,A814,Data!$V$2:$V$9552,1)</f>
        <v>900</v>
      </c>
      <c r="C814" s="0" t="n">
        <f aca="false">COUNTIFS(Data!$H$2:$H$9552,A814,Data!$V$2:$V$9552,1)</f>
        <v>1</v>
      </c>
      <c r="D814" s="0" t="n">
        <f aca="false">IF(C814&gt;0,B814+ROW()/1000000,0)</f>
        <v>900.000814</v>
      </c>
    </row>
    <row r="815" customFormat="false" ht="15" hidden="false" customHeight="false" outlineLevel="0" collapsed="false">
      <c r="A815" s="0" t="s">
        <v>4307</v>
      </c>
      <c r="B815" s="0" t="n">
        <f aca="false">SUMIFS(Data!$O$2:$O$9552,Data!$H$2:$H$9552,A815,Data!$V$2:$V$9552,1)</f>
        <v>1136</v>
      </c>
      <c r="C815" s="0" t="n">
        <f aca="false">COUNTIFS(Data!$H$2:$H$9552,A815,Data!$V$2:$V$9552,1)</f>
        <v>4</v>
      </c>
      <c r="D815" s="0" t="n">
        <f aca="false">IF(C815&gt;0,B815+ROW()/1000000,0)</f>
        <v>1136.000815</v>
      </c>
    </row>
    <row r="816" customFormat="false" ht="15" hidden="false" customHeight="false" outlineLevel="0" collapsed="false">
      <c r="A816" s="0" t="s">
        <v>9755</v>
      </c>
      <c r="B816" s="0" t="n">
        <f aca="false">SUMIFS(Data!$O$2:$O$9552,Data!$H$2:$H$9552,A816,Data!$V$2:$V$9552,1)</f>
        <v>1199</v>
      </c>
      <c r="C816" s="0" t="n">
        <f aca="false">COUNTIFS(Data!$H$2:$H$9552,A816,Data!$V$2:$V$9552,1)</f>
        <v>1</v>
      </c>
      <c r="D816" s="0" t="n">
        <f aca="false">IF(C816&gt;0,B816+ROW()/1000000,0)</f>
        <v>1199.000816</v>
      </c>
    </row>
    <row r="817" customFormat="false" ht="15" hidden="false" customHeight="false" outlineLevel="0" collapsed="false">
      <c r="A817" s="0" t="s">
        <v>2738</v>
      </c>
      <c r="B817" s="0" t="n">
        <f aca="false">SUMIFS(Data!$O$2:$O$9552,Data!$H$2:$H$9552,A817,Data!$V$2:$V$9552,1)</f>
        <v>1810</v>
      </c>
      <c r="C817" s="0" t="n">
        <f aca="false">COUNTIFS(Data!$H$2:$H$9552,A817,Data!$V$2:$V$9552,1)</f>
        <v>1</v>
      </c>
      <c r="D817" s="0" t="n">
        <f aca="false">IF(C817&gt;0,B817+ROW()/1000000,0)</f>
        <v>1810.000817</v>
      </c>
    </row>
    <row r="818" customFormat="false" ht="15" hidden="false" customHeight="false" outlineLevel="0" collapsed="false">
      <c r="A818" s="0" t="s">
        <v>1139</v>
      </c>
      <c r="B818" s="0" t="n">
        <f aca="false">SUMIFS(Data!$O$2:$O$9552,Data!$H$2:$H$9552,A818,Data!$V$2:$V$9552,1)</f>
        <v>379</v>
      </c>
      <c r="C818" s="0" t="n">
        <f aca="false">COUNTIFS(Data!$H$2:$H$9552,A818,Data!$V$2:$V$9552,1)</f>
        <v>1</v>
      </c>
      <c r="D818" s="0" t="n">
        <f aca="false">IF(C818&gt;0,B818+ROW()/1000000,0)</f>
        <v>379.000818</v>
      </c>
    </row>
    <row r="819" customFormat="false" ht="15" hidden="false" customHeight="false" outlineLevel="0" collapsed="false">
      <c r="A819" s="0" t="s">
        <v>8975</v>
      </c>
      <c r="B819" s="0" t="n">
        <f aca="false">SUMIFS(Data!$O$2:$O$9552,Data!$H$2:$H$9552,A819,Data!$V$2:$V$9552,1)</f>
        <v>2313</v>
      </c>
      <c r="C819" s="0" t="n">
        <f aca="false">COUNTIFS(Data!$H$2:$H$9552,A819,Data!$V$2:$V$9552,1)</f>
        <v>2</v>
      </c>
      <c r="D819" s="0" t="n">
        <f aca="false">IF(C819&gt;0,B819+ROW()/1000000,0)</f>
        <v>2313.000819</v>
      </c>
    </row>
    <row r="820" customFormat="false" ht="15" hidden="false" customHeight="false" outlineLevel="0" collapsed="false">
      <c r="A820" s="0" t="s">
        <v>10900</v>
      </c>
      <c r="B820" s="0" t="n">
        <f aca="false">SUMIFS(Data!$O$2:$O$9552,Data!$H$2:$H$9552,A820,Data!$V$2:$V$9552,1)</f>
        <v>30</v>
      </c>
      <c r="C820" s="0" t="n">
        <f aca="false">COUNTIFS(Data!$H$2:$H$9552,A820,Data!$V$2:$V$9552,1)</f>
        <v>1</v>
      </c>
      <c r="D820" s="0" t="n">
        <f aca="false">IF(C820&gt;0,B820+ROW()/1000000,0)</f>
        <v>30.00082</v>
      </c>
    </row>
    <row r="821" customFormat="false" ht="15" hidden="false" customHeight="false" outlineLevel="0" collapsed="false">
      <c r="A821" s="0" t="s">
        <v>11717</v>
      </c>
      <c r="B821" s="0" t="n">
        <f aca="false">SUMIFS(Data!$O$2:$O$9552,Data!$H$2:$H$9552,A821,Data!$V$2:$V$9552,1)</f>
        <v>2549</v>
      </c>
      <c r="C821" s="0" t="n">
        <f aca="false">COUNTIFS(Data!$H$2:$H$9552,A821,Data!$V$2:$V$9552,1)</f>
        <v>1</v>
      </c>
      <c r="D821" s="0" t="n">
        <f aca="false">IF(C821&gt;0,B821+ROW()/1000000,0)</f>
        <v>2549.000821</v>
      </c>
    </row>
    <row r="822" customFormat="false" ht="15" hidden="false" customHeight="false" outlineLevel="0" collapsed="false">
      <c r="A822" s="0" t="s">
        <v>20103</v>
      </c>
      <c r="B822" s="0" t="n">
        <f aca="false">SUMIFS(Data!$O$2:$O$9552,Data!$H$2:$H$9552,A822,Data!$V$2:$V$9552,1)</f>
        <v>67</v>
      </c>
      <c r="C822" s="0" t="n">
        <f aca="false">COUNTIFS(Data!$H$2:$H$9552,A822,Data!$V$2:$V$9552,1)</f>
        <v>1</v>
      </c>
      <c r="D822" s="0" t="n">
        <f aca="false">IF(C822&gt;0,B822+ROW()/1000000,0)</f>
        <v>67.000822</v>
      </c>
    </row>
    <row r="823" customFormat="false" ht="15" hidden="false" customHeight="false" outlineLevel="0" collapsed="false">
      <c r="A823" s="0" t="s">
        <v>2520</v>
      </c>
      <c r="B823" s="0" t="n">
        <f aca="false">SUMIFS(Data!$O$2:$O$9552,Data!$H$2:$H$9552,A823,Data!$V$2:$V$9552,1)</f>
        <v>12541</v>
      </c>
      <c r="C823" s="0" t="n">
        <f aca="false">COUNTIFS(Data!$H$2:$H$9552,A823,Data!$V$2:$V$9552,1)</f>
        <v>3</v>
      </c>
      <c r="D823" s="0" t="n">
        <f aca="false">IF(C823&gt;0,B823+ROW()/1000000,0)</f>
        <v>12541.000823</v>
      </c>
    </row>
    <row r="824" customFormat="false" ht="15" hidden="false" customHeight="false" outlineLevel="0" collapsed="false">
      <c r="A824" s="0" t="s">
        <v>11861</v>
      </c>
      <c r="B824" s="0" t="n">
        <f aca="false">SUMIFS(Data!$O$2:$O$9552,Data!$H$2:$H$9552,A824,Data!$V$2:$V$9552,1)</f>
        <v>249</v>
      </c>
      <c r="C824" s="0" t="n">
        <f aca="false">COUNTIFS(Data!$H$2:$H$9552,A824,Data!$V$2:$V$9552,1)</f>
        <v>2</v>
      </c>
      <c r="D824" s="0" t="n">
        <f aca="false">IF(C824&gt;0,B824+ROW()/1000000,0)</f>
        <v>249.000824</v>
      </c>
    </row>
    <row r="825" customFormat="false" ht="15" hidden="false" customHeight="false" outlineLevel="0" collapsed="false">
      <c r="A825" s="0" t="s">
        <v>18986</v>
      </c>
      <c r="B825" s="0" t="n">
        <f aca="false">SUMIFS(Data!$O$2:$O$9552,Data!$H$2:$H$9552,A825,Data!$V$2:$V$9552,1)</f>
        <v>116</v>
      </c>
      <c r="C825" s="0" t="n">
        <f aca="false">COUNTIFS(Data!$H$2:$H$9552,A825,Data!$V$2:$V$9552,1)</f>
        <v>1</v>
      </c>
      <c r="D825" s="0" t="n">
        <f aca="false">IF(C825&gt;0,B825+ROW()/1000000,0)</f>
        <v>116.000825</v>
      </c>
    </row>
    <row r="826" customFormat="false" ht="15" hidden="false" customHeight="false" outlineLevel="0" collapsed="false">
      <c r="A826" s="0" t="s">
        <v>19280</v>
      </c>
      <c r="B826" s="0" t="n">
        <f aca="false">SUMIFS(Data!$O$2:$O$9552,Data!$H$2:$H$9552,A826,Data!$V$2:$V$9552,1)</f>
        <v>81</v>
      </c>
      <c r="C826" s="0" t="n">
        <f aca="false">COUNTIFS(Data!$H$2:$H$9552,A826,Data!$V$2:$V$9552,1)</f>
        <v>1</v>
      </c>
      <c r="D826" s="0" t="n">
        <f aca="false">IF(C826&gt;0,B826+ROW()/1000000,0)</f>
        <v>81.000826</v>
      </c>
    </row>
    <row r="827" customFormat="false" ht="15" hidden="false" customHeight="false" outlineLevel="0" collapsed="false">
      <c r="A827" s="0" t="s">
        <v>6352</v>
      </c>
      <c r="B827" s="0" t="n">
        <f aca="false">SUMIFS(Data!$O$2:$O$9552,Data!$H$2:$H$9552,A827,Data!$V$2:$V$9552,1)</f>
        <v>213</v>
      </c>
      <c r="C827" s="0" t="n">
        <f aca="false">COUNTIFS(Data!$H$2:$H$9552,A827,Data!$V$2:$V$9552,1)</f>
        <v>1</v>
      </c>
      <c r="D827" s="0" t="n">
        <f aca="false">IF(C827&gt;0,B827+ROW()/1000000,0)</f>
        <v>213.000827</v>
      </c>
    </row>
    <row r="828" customFormat="false" ht="15" hidden="false" customHeight="false" outlineLevel="0" collapsed="false">
      <c r="A828" s="0" t="s">
        <v>20280</v>
      </c>
      <c r="B828" s="0" t="n">
        <f aca="false">SUMIFS(Data!$O$2:$O$9552,Data!$H$2:$H$9552,A828,Data!$V$2:$V$9552,1)</f>
        <v>1207</v>
      </c>
      <c r="C828" s="0" t="n">
        <f aca="false">COUNTIFS(Data!$H$2:$H$9552,A828,Data!$V$2:$V$9552,1)</f>
        <v>1</v>
      </c>
      <c r="D828" s="0" t="n">
        <f aca="false">IF(C828&gt;0,B828+ROW()/1000000,0)</f>
        <v>1207.000828</v>
      </c>
    </row>
    <row r="829" customFormat="false" ht="15" hidden="false" customHeight="false" outlineLevel="0" collapsed="false">
      <c r="A829" s="0" t="s">
        <v>20412</v>
      </c>
      <c r="B829" s="0" t="n">
        <f aca="false">SUMIFS(Data!$O$2:$O$9552,Data!$H$2:$H$9552,A829,Data!$V$2:$V$9552,1)</f>
        <v>892</v>
      </c>
      <c r="C829" s="0" t="n">
        <f aca="false">COUNTIFS(Data!$H$2:$H$9552,A829,Data!$V$2:$V$9552,1)</f>
        <v>1</v>
      </c>
      <c r="D829" s="0" t="n">
        <f aca="false">IF(C829&gt;0,B829+ROW()/1000000,0)</f>
        <v>892.000829</v>
      </c>
    </row>
    <row r="830" customFormat="false" ht="15" hidden="false" customHeight="false" outlineLevel="0" collapsed="false">
      <c r="A830" s="0" t="s">
        <v>20353</v>
      </c>
      <c r="B830" s="0" t="n">
        <f aca="false">SUMIFS(Data!$O$2:$O$9552,Data!$H$2:$H$9552,A830,Data!$V$2:$V$9552,1)</f>
        <v>287</v>
      </c>
      <c r="C830" s="0" t="n">
        <f aca="false">COUNTIFS(Data!$H$2:$H$9552,A830,Data!$V$2:$V$9552,1)</f>
        <v>1</v>
      </c>
      <c r="D830" s="0" t="n">
        <f aca="false">IF(C830&gt;0,B830+ROW()/1000000,0)</f>
        <v>287.00083</v>
      </c>
    </row>
    <row r="831" customFormat="false" ht="15" hidden="false" customHeight="false" outlineLevel="0" collapsed="false">
      <c r="A831" s="0" t="s">
        <v>584</v>
      </c>
      <c r="B831" s="0" t="n">
        <f aca="false">SUMIFS(Data!$O$2:$O$9552,Data!$H$2:$H$9552,A831,Data!$V$2:$V$9552,1)</f>
        <v>303</v>
      </c>
      <c r="C831" s="0" t="n">
        <f aca="false">COUNTIFS(Data!$H$2:$H$9552,A831,Data!$V$2:$V$9552,1)</f>
        <v>1</v>
      </c>
      <c r="D831" s="0" t="n">
        <f aca="false">IF(C831&gt;0,B831+ROW()/1000000,0)</f>
        <v>303.000831</v>
      </c>
    </row>
    <row r="832" customFormat="false" ht="15" hidden="false" customHeight="false" outlineLevel="0" collapsed="false">
      <c r="A832" s="0" t="s">
        <v>9096</v>
      </c>
      <c r="B832" s="0" t="n">
        <f aca="false">SUMIFS(Data!$O$2:$O$9552,Data!$H$2:$H$9552,A832,Data!$V$2:$V$9552,1)</f>
        <v>9</v>
      </c>
      <c r="C832" s="0" t="n">
        <f aca="false">COUNTIFS(Data!$H$2:$H$9552,A832,Data!$V$2:$V$9552,1)</f>
        <v>1</v>
      </c>
      <c r="D832" s="0" t="n">
        <f aca="false">IF(C832&gt;0,B832+ROW()/1000000,0)</f>
        <v>9.000832</v>
      </c>
    </row>
    <row r="833" customFormat="false" ht="15" hidden="false" customHeight="false" outlineLevel="0" collapsed="false">
      <c r="A833" s="0" t="s">
        <v>402</v>
      </c>
      <c r="B833" s="0" t="n">
        <f aca="false">SUMIFS(Data!$O$2:$O$9552,Data!$H$2:$H$9552,A833,Data!$V$2:$V$9552,1)</f>
        <v>17852</v>
      </c>
      <c r="C833" s="0" t="n">
        <f aca="false">COUNTIFS(Data!$H$2:$H$9552,A833,Data!$V$2:$V$9552,1)</f>
        <v>354</v>
      </c>
      <c r="D833" s="0" t="n">
        <f aca="false">IF(C833&gt;0,B833+ROW()/1000000,0)</f>
        <v>17852.000833</v>
      </c>
    </row>
    <row r="834" customFormat="false" ht="15" hidden="false" customHeight="false" outlineLevel="0" collapsed="false">
      <c r="A834" s="0" t="s">
        <v>2063</v>
      </c>
      <c r="B834" s="0" t="n">
        <f aca="false">SUMIFS(Data!$O$2:$O$9552,Data!$H$2:$H$9552,A834,Data!$V$2:$V$9552,1)</f>
        <v>58</v>
      </c>
      <c r="C834" s="0" t="n">
        <f aca="false">COUNTIFS(Data!$H$2:$H$9552,A834,Data!$V$2:$V$9552,1)</f>
        <v>2</v>
      </c>
      <c r="D834" s="0" t="n">
        <f aca="false">IF(C834&gt;0,B834+ROW()/1000000,0)</f>
        <v>58.000834</v>
      </c>
    </row>
    <row r="835" customFormat="false" ht="15" hidden="false" customHeight="false" outlineLevel="0" collapsed="false">
      <c r="A835" s="0" t="s">
        <v>8070</v>
      </c>
      <c r="B835" s="0" t="n">
        <f aca="false">SUMIFS(Data!$O$2:$O$9552,Data!$H$2:$H$9552,A835,Data!$V$2:$V$9552,1)</f>
        <v>608</v>
      </c>
      <c r="C835" s="0" t="n">
        <f aca="false">COUNTIFS(Data!$H$2:$H$9552,A835,Data!$V$2:$V$9552,1)</f>
        <v>1</v>
      </c>
      <c r="D835" s="0" t="n">
        <f aca="false">IF(C835&gt;0,B835+ROW()/1000000,0)</f>
        <v>608.000835</v>
      </c>
    </row>
    <row r="836" customFormat="false" ht="15" hidden="false" customHeight="false" outlineLevel="0" collapsed="false">
      <c r="A836" s="0" t="s">
        <v>9155</v>
      </c>
      <c r="B836" s="0" t="n">
        <f aca="false">SUMIFS(Data!$O$2:$O$9552,Data!$H$2:$H$9552,A836,Data!$V$2:$V$9552,1)</f>
        <v>211</v>
      </c>
      <c r="C836" s="0" t="n">
        <f aca="false">COUNTIFS(Data!$H$2:$H$9552,A836,Data!$V$2:$V$9552,1)</f>
        <v>2</v>
      </c>
      <c r="D836" s="0" t="n">
        <f aca="false">IF(C836&gt;0,B836+ROW()/1000000,0)</f>
        <v>211.000836</v>
      </c>
    </row>
    <row r="837" customFormat="false" ht="15" hidden="false" customHeight="false" outlineLevel="0" collapsed="false">
      <c r="A837" s="0" t="s">
        <v>2302</v>
      </c>
      <c r="B837" s="0" t="n">
        <f aca="false">SUMIFS(Data!$O$2:$O$9552,Data!$H$2:$H$9552,A837,Data!$V$2:$V$9552,1)</f>
        <v>32</v>
      </c>
      <c r="C837" s="0" t="n">
        <f aca="false">COUNTIFS(Data!$H$2:$H$9552,A837,Data!$V$2:$V$9552,1)</f>
        <v>1</v>
      </c>
      <c r="D837" s="0" t="n">
        <f aca="false">IF(C837&gt;0,B837+ROW()/1000000,0)</f>
        <v>32.000837</v>
      </c>
    </row>
    <row r="838" customFormat="false" ht="15" hidden="false" customHeight="false" outlineLevel="0" collapsed="false">
      <c r="A838" s="0" t="s">
        <v>3171</v>
      </c>
      <c r="B838" s="0" t="n">
        <f aca="false">SUMIFS(Data!$O$2:$O$9552,Data!$H$2:$H$9552,A838,Data!$V$2:$V$9552,1)</f>
        <v>235</v>
      </c>
      <c r="C838" s="0" t="n">
        <f aca="false">COUNTIFS(Data!$H$2:$H$9552,A838,Data!$V$2:$V$9552,1)</f>
        <v>9</v>
      </c>
      <c r="D838" s="0" t="n">
        <f aca="false">IF(C838&gt;0,B838+ROW()/1000000,0)</f>
        <v>235.000838</v>
      </c>
    </row>
    <row r="839" customFormat="false" ht="15" hidden="false" customHeight="false" outlineLevel="0" collapsed="false">
      <c r="A839" s="0" t="s">
        <v>3067</v>
      </c>
      <c r="B839" s="0" t="n">
        <f aca="false">SUMIFS(Data!$O$2:$O$9552,Data!$H$2:$H$9552,A839,Data!$V$2:$V$9552,1)</f>
        <v>2165</v>
      </c>
      <c r="C839" s="0" t="n">
        <f aca="false">COUNTIFS(Data!$H$2:$H$9552,A839,Data!$V$2:$V$9552,1)</f>
        <v>44</v>
      </c>
      <c r="D839" s="0" t="n">
        <f aca="false">IF(C839&gt;0,B839+ROW()/1000000,0)</f>
        <v>2165.000839</v>
      </c>
    </row>
    <row r="840" customFormat="false" ht="15" hidden="false" customHeight="false" outlineLevel="0" collapsed="false">
      <c r="A840" s="0" t="s">
        <v>6697</v>
      </c>
      <c r="B840" s="0" t="n">
        <f aca="false">SUMIFS(Data!$O$2:$O$9552,Data!$H$2:$H$9552,A840,Data!$V$2:$V$9552,1)</f>
        <v>1607</v>
      </c>
      <c r="C840" s="0" t="n">
        <f aca="false">COUNTIFS(Data!$H$2:$H$9552,A840,Data!$V$2:$V$9552,1)</f>
        <v>2</v>
      </c>
      <c r="D840" s="0" t="n">
        <f aca="false">IF(C840&gt;0,B840+ROW()/1000000,0)</f>
        <v>1607.00084</v>
      </c>
    </row>
    <row r="841" customFormat="false" ht="15" hidden="false" customHeight="false" outlineLevel="0" collapsed="false">
      <c r="A841" s="0" t="s">
        <v>6358</v>
      </c>
      <c r="B841" s="0" t="n">
        <f aca="false">SUMIFS(Data!$O$2:$O$9552,Data!$H$2:$H$9552,A841,Data!$V$2:$V$9552,1)</f>
        <v>246</v>
      </c>
      <c r="C841" s="0" t="n">
        <f aca="false">COUNTIFS(Data!$H$2:$H$9552,A841,Data!$V$2:$V$9552,1)</f>
        <v>1</v>
      </c>
      <c r="D841" s="0" t="n">
        <f aca="false">IF(C841&gt;0,B841+ROW()/1000000,0)</f>
        <v>246.000841</v>
      </c>
    </row>
    <row r="842" customFormat="false" ht="15" hidden="false" customHeight="false" outlineLevel="0" collapsed="false">
      <c r="A842" s="0" t="s">
        <v>1898</v>
      </c>
      <c r="B842" s="0" t="n">
        <f aca="false">SUMIFS(Data!$O$2:$O$9552,Data!$H$2:$H$9552,A842,Data!$V$2:$V$9552,1)</f>
        <v>7189</v>
      </c>
      <c r="C842" s="0" t="n">
        <f aca="false">COUNTIFS(Data!$H$2:$H$9552,A842,Data!$V$2:$V$9552,1)</f>
        <v>56</v>
      </c>
      <c r="D842" s="0" t="n">
        <f aca="false">IF(C842&gt;0,B842+ROW()/1000000,0)</f>
        <v>7189.000842</v>
      </c>
    </row>
    <row r="843" customFormat="false" ht="15" hidden="false" customHeight="false" outlineLevel="0" collapsed="false">
      <c r="A843" s="0" t="s">
        <v>8875</v>
      </c>
      <c r="B843" s="0" t="n">
        <f aca="false">SUMIFS(Data!$O$2:$O$9552,Data!$H$2:$H$9552,A843,Data!$V$2:$V$9552,1)</f>
        <v>39</v>
      </c>
      <c r="C843" s="0" t="n">
        <f aca="false">COUNTIFS(Data!$H$2:$H$9552,A843,Data!$V$2:$V$9552,1)</f>
        <v>1</v>
      </c>
      <c r="D843" s="0" t="n">
        <f aca="false">IF(C843&gt;0,B843+ROW()/1000000,0)</f>
        <v>39.000843</v>
      </c>
    </row>
    <row r="844" customFormat="false" ht="15" hidden="false" customHeight="false" outlineLevel="0" collapsed="false">
      <c r="A844" s="0" t="s">
        <v>3551</v>
      </c>
      <c r="B844" s="0" t="n">
        <f aca="false">SUMIFS(Data!$O$2:$O$9552,Data!$H$2:$H$9552,A844,Data!$V$2:$V$9552,1)</f>
        <v>52</v>
      </c>
      <c r="C844" s="0" t="n">
        <f aca="false">COUNTIFS(Data!$H$2:$H$9552,A844,Data!$V$2:$V$9552,1)</f>
        <v>1</v>
      </c>
      <c r="D844" s="0" t="n">
        <f aca="false">IF(C844&gt;0,B844+ROW()/1000000,0)</f>
        <v>52.000844</v>
      </c>
    </row>
    <row r="845" customFormat="false" ht="15" hidden="false" customHeight="false" outlineLevel="0" collapsed="false">
      <c r="A845" s="0" t="s">
        <v>18429</v>
      </c>
      <c r="B845" s="0" t="n">
        <f aca="false">SUMIFS(Data!$O$2:$O$9552,Data!$H$2:$H$9552,A845,Data!$V$2:$V$9552,1)</f>
        <v>48</v>
      </c>
      <c r="C845" s="0" t="n">
        <f aca="false">COUNTIFS(Data!$H$2:$H$9552,A845,Data!$V$2:$V$9552,1)</f>
        <v>1</v>
      </c>
      <c r="D845" s="0" t="n">
        <f aca="false">IF(C845&gt;0,B845+ROW()/1000000,0)</f>
        <v>48.000845</v>
      </c>
    </row>
    <row r="846" customFormat="false" ht="15" hidden="false" customHeight="false" outlineLevel="0" collapsed="false">
      <c r="A846" s="0" t="s">
        <v>2978</v>
      </c>
      <c r="B846" s="0" t="n">
        <f aca="false">SUMIFS(Data!$O$2:$O$9552,Data!$H$2:$H$9552,A846,Data!$V$2:$V$9552,1)</f>
        <v>2895</v>
      </c>
      <c r="C846" s="0" t="n">
        <f aca="false">COUNTIFS(Data!$H$2:$H$9552,A846,Data!$V$2:$V$9552,1)</f>
        <v>41</v>
      </c>
      <c r="D846" s="0" t="n">
        <f aca="false">IF(C846&gt;0,B846+ROW()/1000000,0)</f>
        <v>2895.000846</v>
      </c>
    </row>
    <row r="847" customFormat="false" ht="15" hidden="false" customHeight="false" outlineLevel="0" collapsed="false">
      <c r="A847" s="0" t="s">
        <v>7259</v>
      </c>
      <c r="B847" s="0" t="n">
        <f aca="false">SUMIFS(Data!$O$2:$O$9552,Data!$H$2:$H$9552,A847,Data!$V$2:$V$9552,1)</f>
        <v>91</v>
      </c>
      <c r="C847" s="0" t="n">
        <f aca="false">COUNTIFS(Data!$H$2:$H$9552,A847,Data!$V$2:$V$9552,1)</f>
        <v>3</v>
      </c>
      <c r="D847" s="0" t="n">
        <f aca="false">IF(C847&gt;0,B847+ROW()/1000000,0)</f>
        <v>91.000847</v>
      </c>
    </row>
    <row r="848" customFormat="false" ht="15" hidden="false" customHeight="false" outlineLevel="0" collapsed="false">
      <c r="A848" s="0" t="s">
        <v>4510</v>
      </c>
      <c r="B848" s="0" t="n">
        <f aca="false">SUMIFS(Data!$O$2:$O$9552,Data!$H$2:$H$9552,A848,Data!$V$2:$V$9552,1)</f>
        <v>38</v>
      </c>
      <c r="C848" s="0" t="n">
        <f aca="false">COUNTIFS(Data!$H$2:$H$9552,A848,Data!$V$2:$V$9552,1)</f>
        <v>1</v>
      </c>
      <c r="D848" s="0" t="n">
        <f aca="false">IF(C848&gt;0,B848+ROW()/1000000,0)</f>
        <v>38.000848</v>
      </c>
    </row>
    <row r="849" customFormat="false" ht="15" hidden="false" customHeight="false" outlineLevel="0" collapsed="false">
      <c r="A849" s="0" t="s">
        <v>3513</v>
      </c>
      <c r="B849" s="0" t="n">
        <f aca="false">SUMIFS(Data!$O$2:$O$9552,Data!$H$2:$H$9552,A849,Data!$V$2:$V$9552,1)</f>
        <v>0</v>
      </c>
      <c r="C849" s="0" t="n">
        <f aca="false">COUNTIFS(Data!$H$2:$H$9552,A849,Data!$V$2:$V$9552,1)</f>
        <v>1</v>
      </c>
      <c r="D849" s="0" t="n">
        <f aca="false">IF(C849&gt;0,B849+ROW()/1000000,0)</f>
        <v>0.000849</v>
      </c>
    </row>
    <row r="850" customFormat="false" ht="15" hidden="false" customHeight="false" outlineLevel="0" collapsed="false">
      <c r="A850" s="0" t="s">
        <v>3073</v>
      </c>
      <c r="B850" s="0" t="n">
        <f aca="false">SUMIFS(Data!$O$2:$O$9552,Data!$H$2:$H$9552,A850,Data!$V$2:$V$9552,1)</f>
        <v>11</v>
      </c>
      <c r="C850" s="0" t="n">
        <f aca="false">COUNTIFS(Data!$H$2:$H$9552,A850,Data!$V$2:$V$9552,1)</f>
        <v>1</v>
      </c>
      <c r="D850" s="0" t="n">
        <f aca="false">IF(C850&gt;0,B850+ROW()/1000000,0)</f>
        <v>11.00085</v>
      </c>
    </row>
    <row r="851" customFormat="false" ht="15" hidden="false" customHeight="false" outlineLevel="0" collapsed="false">
      <c r="A851" s="0" t="s">
        <v>13581</v>
      </c>
      <c r="B851" s="0" t="n">
        <f aca="false">SUMIFS(Data!$O$2:$O$9552,Data!$H$2:$H$9552,A851,Data!$V$2:$V$9552,1)</f>
        <v>4</v>
      </c>
      <c r="C851" s="0" t="n">
        <f aca="false">COUNTIFS(Data!$H$2:$H$9552,A851,Data!$V$2:$V$9552,1)</f>
        <v>1</v>
      </c>
      <c r="D851" s="0" t="n">
        <f aca="false">IF(C851&gt;0,B851+ROW()/1000000,0)</f>
        <v>4.000851</v>
      </c>
    </row>
    <row r="852" customFormat="false" ht="15" hidden="false" customHeight="false" outlineLevel="0" collapsed="false">
      <c r="A852" s="0" t="s">
        <v>14242</v>
      </c>
      <c r="B852" s="0" t="n">
        <f aca="false">SUMIFS(Data!$O$2:$O$9552,Data!$H$2:$H$9552,A852,Data!$V$2:$V$9552,1)</f>
        <v>71</v>
      </c>
      <c r="C852" s="0" t="n">
        <f aca="false">COUNTIFS(Data!$H$2:$H$9552,A852,Data!$V$2:$V$9552,1)</f>
        <v>2</v>
      </c>
      <c r="D852" s="0" t="n">
        <f aca="false">IF(C852&gt;0,B852+ROW()/1000000,0)</f>
        <v>71.000852</v>
      </c>
    </row>
    <row r="853" customFormat="false" ht="15" hidden="false" customHeight="false" outlineLevel="0" collapsed="false">
      <c r="A853" s="0" t="s">
        <v>13588</v>
      </c>
      <c r="B853" s="0" t="n">
        <f aca="false">SUMIFS(Data!$O$2:$O$9552,Data!$H$2:$H$9552,A853,Data!$V$2:$V$9552,1)</f>
        <v>22</v>
      </c>
      <c r="C853" s="0" t="n">
        <f aca="false">COUNTIFS(Data!$H$2:$H$9552,A853,Data!$V$2:$V$9552,1)</f>
        <v>1</v>
      </c>
      <c r="D853" s="0" t="n">
        <f aca="false">IF(C853&gt;0,B853+ROW()/1000000,0)</f>
        <v>22.000853</v>
      </c>
    </row>
    <row r="854" customFormat="false" ht="15" hidden="false" customHeight="false" outlineLevel="0" collapsed="false">
      <c r="A854" s="0" t="s">
        <v>9859</v>
      </c>
      <c r="B854" s="0" t="n">
        <f aca="false">SUMIFS(Data!$O$2:$O$9552,Data!$H$2:$H$9552,A854,Data!$V$2:$V$9552,1)</f>
        <v>94</v>
      </c>
      <c r="C854" s="0" t="n">
        <f aca="false">COUNTIFS(Data!$H$2:$H$9552,A854,Data!$V$2:$V$9552,1)</f>
        <v>4</v>
      </c>
      <c r="D854" s="0" t="n">
        <f aca="false">IF(C854&gt;0,B854+ROW()/1000000,0)</f>
        <v>94.000854</v>
      </c>
    </row>
    <row r="855" customFormat="false" ht="15" hidden="false" customHeight="false" outlineLevel="0" collapsed="false">
      <c r="A855" s="0" t="s">
        <v>14081</v>
      </c>
      <c r="B855" s="0" t="n">
        <f aca="false">SUMIFS(Data!$O$2:$O$9552,Data!$H$2:$H$9552,A855,Data!$V$2:$V$9552,1)</f>
        <v>0</v>
      </c>
      <c r="C855" s="0" t="n">
        <f aca="false">COUNTIFS(Data!$H$2:$H$9552,A855,Data!$V$2:$V$9552,1)</f>
        <v>1</v>
      </c>
      <c r="D855" s="0" t="n">
        <f aca="false">IF(C855&gt;0,B855+ROW()/1000000,0)</f>
        <v>0.000855</v>
      </c>
    </row>
    <row r="856" customFormat="false" ht="15" hidden="false" customHeight="false" outlineLevel="0" collapsed="false">
      <c r="A856" s="0" t="s">
        <v>3132</v>
      </c>
      <c r="B856" s="0" t="n">
        <f aca="false">SUMIFS(Data!$O$2:$O$9552,Data!$H$2:$H$9552,A856,Data!$V$2:$V$9552,1)</f>
        <v>14</v>
      </c>
      <c r="C856" s="0" t="n">
        <f aca="false">COUNTIFS(Data!$H$2:$H$9552,A856,Data!$V$2:$V$9552,1)</f>
        <v>1</v>
      </c>
      <c r="D856" s="0" t="n">
        <f aca="false">IF(C856&gt;0,B856+ROW()/1000000,0)</f>
        <v>14.000856</v>
      </c>
    </row>
    <row r="857" customFormat="false" ht="15" hidden="false" customHeight="false" outlineLevel="0" collapsed="false">
      <c r="A857" s="0" t="s">
        <v>149</v>
      </c>
      <c r="B857" s="0" t="n">
        <f aca="false">SUMIFS(Data!$O$2:$O$9552,Data!$H$2:$H$9552,A857,Data!$V$2:$V$9552,1)</f>
        <v>6</v>
      </c>
      <c r="C857" s="0" t="n">
        <f aca="false">COUNTIFS(Data!$H$2:$H$9552,A857,Data!$V$2:$V$9552,1)</f>
        <v>1</v>
      </c>
      <c r="D857" s="0" t="n">
        <f aca="false">IF(C857&gt;0,B857+ROW()/1000000,0)</f>
        <v>6.000857</v>
      </c>
    </row>
    <row r="858" customFormat="false" ht="15" hidden="false" customHeight="false" outlineLevel="0" collapsed="false">
      <c r="A858" s="0" t="s">
        <v>14063</v>
      </c>
      <c r="B858" s="0" t="n">
        <f aca="false">SUMIFS(Data!$O$2:$O$9552,Data!$H$2:$H$9552,A858,Data!$V$2:$V$9552,1)</f>
        <v>105</v>
      </c>
      <c r="C858" s="0" t="n">
        <f aca="false">COUNTIFS(Data!$H$2:$H$9552,A858,Data!$V$2:$V$9552,1)</f>
        <v>1</v>
      </c>
      <c r="D858" s="0" t="n">
        <f aca="false">IF(C858&gt;0,B858+ROW()/1000000,0)</f>
        <v>105.000858</v>
      </c>
    </row>
    <row r="859" customFormat="false" ht="15" hidden="false" customHeight="false" outlineLevel="0" collapsed="false">
      <c r="A859" s="0" t="s">
        <v>2362</v>
      </c>
      <c r="B859" s="0" t="n">
        <f aca="false">SUMIFS(Data!$O$2:$O$9552,Data!$H$2:$H$9552,A859,Data!$V$2:$V$9552,1)</f>
        <v>189</v>
      </c>
      <c r="C859" s="0" t="n">
        <f aca="false">COUNTIFS(Data!$H$2:$H$9552,A859,Data!$V$2:$V$9552,1)</f>
        <v>7</v>
      </c>
      <c r="D859" s="0" t="n">
        <f aca="false">IF(C859&gt;0,B859+ROW()/1000000,0)</f>
        <v>189.000859</v>
      </c>
    </row>
    <row r="860" customFormat="false" ht="15" hidden="false" customHeight="false" outlineLevel="0" collapsed="false">
      <c r="A860" s="0" t="s">
        <v>15350</v>
      </c>
      <c r="B860" s="0" t="n">
        <f aca="false">SUMIFS(Data!$O$2:$O$9552,Data!$H$2:$H$9552,A860,Data!$V$2:$V$9552,1)</f>
        <v>60</v>
      </c>
      <c r="C860" s="0" t="n">
        <f aca="false">COUNTIFS(Data!$H$2:$H$9552,A860,Data!$V$2:$V$9552,1)</f>
        <v>1</v>
      </c>
      <c r="D860" s="0" t="n">
        <f aca="false">IF(C860&gt;0,B860+ROW()/1000000,0)</f>
        <v>60.00086</v>
      </c>
    </row>
    <row r="861" customFormat="false" ht="15" hidden="false" customHeight="false" outlineLevel="0" collapsed="false">
      <c r="A861" s="0" t="s">
        <v>7342</v>
      </c>
      <c r="B861" s="0" t="n">
        <f aca="false">SUMIFS(Data!$O$2:$O$9552,Data!$H$2:$H$9552,A861,Data!$V$2:$V$9552,1)</f>
        <v>96</v>
      </c>
      <c r="C861" s="0" t="n">
        <f aca="false">COUNTIFS(Data!$H$2:$H$9552,A861,Data!$V$2:$V$9552,1)</f>
        <v>1</v>
      </c>
      <c r="D861" s="0" t="n">
        <f aca="false">IF(C861&gt;0,B861+ROW()/1000000,0)</f>
        <v>96.000861</v>
      </c>
    </row>
    <row r="862" customFormat="false" ht="15" hidden="false" customHeight="false" outlineLevel="0" collapsed="false">
      <c r="A862" s="0" t="s">
        <v>18808</v>
      </c>
      <c r="B862" s="0" t="n">
        <f aca="false">SUMIFS(Data!$O$2:$O$9552,Data!$H$2:$H$9552,A862,Data!$V$2:$V$9552,1)</f>
        <v>12</v>
      </c>
      <c r="C862" s="0" t="n">
        <f aca="false">COUNTIFS(Data!$H$2:$H$9552,A862,Data!$V$2:$V$9552,1)</f>
        <v>1</v>
      </c>
      <c r="D862" s="0" t="n">
        <f aca="false">IF(C862&gt;0,B862+ROW()/1000000,0)</f>
        <v>12.000862</v>
      </c>
    </row>
    <row r="863" customFormat="false" ht="15" hidden="false" customHeight="false" outlineLevel="0" collapsed="false">
      <c r="A863" s="0" t="s">
        <v>10612</v>
      </c>
      <c r="B863" s="0" t="n">
        <f aca="false">SUMIFS(Data!$O$2:$O$9552,Data!$H$2:$H$9552,A863,Data!$V$2:$V$9552,1)</f>
        <v>28</v>
      </c>
      <c r="C863" s="0" t="n">
        <f aca="false">COUNTIFS(Data!$H$2:$H$9552,A863,Data!$V$2:$V$9552,1)</f>
        <v>2</v>
      </c>
      <c r="D863" s="0" t="n">
        <f aca="false">IF(C863&gt;0,B863+ROW()/1000000,0)</f>
        <v>28.000863</v>
      </c>
    </row>
    <row r="864" customFormat="false" ht="15" hidden="false" customHeight="false" outlineLevel="0" collapsed="false">
      <c r="A864" s="0" t="s">
        <v>4250</v>
      </c>
      <c r="B864" s="0" t="n">
        <f aca="false">SUMIFS(Data!$O$2:$O$9552,Data!$H$2:$H$9552,A864,Data!$V$2:$V$9552,1)</f>
        <v>249</v>
      </c>
      <c r="C864" s="0" t="n">
        <f aca="false">COUNTIFS(Data!$H$2:$H$9552,A864,Data!$V$2:$V$9552,1)</f>
        <v>4</v>
      </c>
      <c r="D864" s="0" t="n">
        <f aca="false">IF(C864&gt;0,B864+ROW()/1000000,0)</f>
        <v>249.000864</v>
      </c>
    </row>
    <row r="865" customFormat="false" ht="15" hidden="false" customHeight="false" outlineLevel="0" collapsed="false">
      <c r="A865" s="0" t="s">
        <v>14555</v>
      </c>
      <c r="B865" s="0" t="n">
        <f aca="false">SUMIFS(Data!$O$2:$O$9552,Data!$H$2:$H$9552,A865,Data!$V$2:$V$9552,1)</f>
        <v>11</v>
      </c>
      <c r="C865" s="0" t="n">
        <f aca="false">COUNTIFS(Data!$H$2:$H$9552,A865,Data!$V$2:$V$9552,1)</f>
        <v>1</v>
      </c>
      <c r="D865" s="0" t="n">
        <f aca="false">IF(C865&gt;0,B865+ROW()/1000000,0)</f>
        <v>11.000865</v>
      </c>
    </row>
    <row r="866" customFormat="false" ht="15" hidden="false" customHeight="false" outlineLevel="0" collapsed="false">
      <c r="A866" s="0" t="s">
        <v>2580</v>
      </c>
      <c r="B866" s="0" t="n">
        <f aca="false">SUMIFS(Data!$O$2:$O$9552,Data!$H$2:$H$9552,A866,Data!$V$2:$V$9552,1)</f>
        <v>20</v>
      </c>
      <c r="C866" s="0" t="n">
        <f aca="false">COUNTIFS(Data!$H$2:$H$9552,A866,Data!$V$2:$V$9552,1)</f>
        <v>1</v>
      </c>
      <c r="D866" s="0" t="n">
        <f aca="false">IF(C866&gt;0,B866+ROW()/1000000,0)</f>
        <v>20.000866</v>
      </c>
    </row>
    <row r="867" customFormat="false" ht="15" hidden="false" customHeight="false" outlineLevel="0" collapsed="false">
      <c r="A867" s="0" t="s">
        <v>11493</v>
      </c>
      <c r="B867" s="0" t="n">
        <f aca="false">SUMIFS(Data!$O$2:$O$9552,Data!$H$2:$H$9552,A867,Data!$V$2:$V$9552,1)</f>
        <v>13</v>
      </c>
      <c r="C867" s="0" t="n">
        <f aca="false">COUNTIFS(Data!$H$2:$H$9552,A867,Data!$V$2:$V$9552,1)</f>
        <v>1</v>
      </c>
      <c r="D867" s="0" t="n">
        <f aca="false">IF(C867&gt;0,B867+ROW()/1000000,0)</f>
        <v>13.000867</v>
      </c>
    </row>
    <row r="868" customFormat="false" ht="15" hidden="false" customHeight="false" outlineLevel="0" collapsed="false">
      <c r="A868" s="0" t="s">
        <v>12930</v>
      </c>
      <c r="B868" s="0" t="n">
        <f aca="false">SUMIFS(Data!$O$2:$O$9552,Data!$H$2:$H$9552,A868,Data!$V$2:$V$9552,1)</f>
        <v>0</v>
      </c>
      <c r="C868" s="0" t="n">
        <f aca="false">COUNTIFS(Data!$H$2:$H$9552,A868,Data!$V$2:$V$9552,1)</f>
        <v>1</v>
      </c>
      <c r="D868" s="0" t="n">
        <f aca="false">IF(C868&gt;0,B868+ROW()/1000000,0)</f>
        <v>0.000868</v>
      </c>
    </row>
    <row r="869" customFormat="false" ht="15" hidden="false" customHeight="false" outlineLevel="0" collapsed="false">
      <c r="A869" s="0" t="s">
        <v>14425</v>
      </c>
      <c r="B869" s="0" t="n">
        <f aca="false">SUMIFS(Data!$O$2:$O$9552,Data!$H$2:$H$9552,A869,Data!$V$2:$V$9552,1)</f>
        <v>0</v>
      </c>
      <c r="C869" s="0" t="n">
        <f aca="false">COUNTIFS(Data!$H$2:$H$9552,A869,Data!$V$2:$V$9552,1)</f>
        <v>1</v>
      </c>
      <c r="D869" s="0" t="n">
        <f aca="false">IF(C869&gt;0,B869+ROW()/1000000,0)</f>
        <v>0.000869</v>
      </c>
    </row>
    <row r="870" customFormat="false" ht="15" hidden="false" customHeight="false" outlineLevel="0" collapsed="false">
      <c r="A870" s="0" t="s">
        <v>2972</v>
      </c>
      <c r="B870" s="0" t="n">
        <f aca="false">SUMIFS(Data!$O$2:$O$9552,Data!$H$2:$H$9552,A870,Data!$V$2:$V$9552,1)</f>
        <v>1379</v>
      </c>
      <c r="C870" s="0" t="n">
        <f aca="false">COUNTIFS(Data!$H$2:$H$9552,A870,Data!$V$2:$V$9552,1)</f>
        <v>46</v>
      </c>
      <c r="D870" s="0" t="n">
        <f aca="false">IF(C870&gt;0,B870+ROW()/1000000,0)</f>
        <v>1379.00087</v>
      </c>
    </row>
    <row r="871" customFormat="false" ht="15" hidden="false" customHeight="false" outlineLevel="0" collapsed="false">
      <c r="A871" s="0" t="s">
        <v>11750</v>
      </c>
      <c r="B871" s="0" t="n">
        <f aca="false">SUMIFS(Data!$O$2:$O$9552,Data!$H$2:$H$9552,A871,Data!$V$2:$V$9552,1)</f>
        <v>8</v>
      </c>
      <c r="C871" s="0" t="n">
        <f aca="false">COUNTIFS(Data!$H$2:$H$9552,A871,Data!$V$2:$V$9552,1)</f>
        <v>1</v>
      </c>
      <c r="D871" s="0" t="n">
        <f aca="false">IF(C871&gt;0,B871+ROW()/1000000,0)</f>
        <v>8.000871</v>
      </c>
    </row>
    <row r="872" customFormat="false" ht="15" hidden="false" customHeight="false" outlineLevel="0" collapsed="false">
      <c r="A872" s="0" t="s">
        <v>4057</v>
      </c>
      <c r="B872" s="0" t="n">
        <f aca="false">SUMIFS(Data!$O$2:$O$9552,Data!$H$2:$H$9552,A872,Data!$V$2:$V$9552,1)</f>
        <v>201</v>
      </c>
      <c r="C872" s="0" t="n">
        <f aca="false">COUNTIFS(Data!$H$2:$H$9552,A872,Data!$V$2:$V$9552,1)</f>
        <v>2</v>
      </c>
      <c r="D872" s="0" t="n">
        <f aca="false">IF(C872&gt;0,B872+ROW()/1000000,0)</f>
        <v>201.000872</v>
      </c>
    </row>
    <row r="873" customFormat="false" ht="15" hidden="false" customHeight="false" outlineLevel="0" collapsed="false">
      <c r="A873" s="0" t="s">
        <v>2616</v>
      </c>
      <c r="B873" s="0" t="n">
        <f aca="false">SUMIFS(Data!$O$2:$O$9552,Data!$H$2:$H$9552,A873,Data!$V$2:$V$9552,1)</f>
        <v>1305</v>
      </c>
      <c r="C873" s="0" t="n">
        <f aca="false">COUNTIFS(Data!$H$2:$H$9552,A873,Data!$V$2:$V$9552,1)</f>
        <v>11</v>
      </c>
      <c r="D873" s="0" t="n">
        <f aca="false">IF(C873&gt;0,B873+ROW()/1000000,0)</f>
        <v>1305.000873</v>
      </c>
    </row>
    <row r="874" customFormat="false" ht="15" hidden="false" customHeight="false" outlineLevel="0" collapsed="false">
      <c r="A874" s="0" t="s">
        <v>7098</v>
      </c>
      <c r="B874" s="0" t="n">
        <f aca="false">SUMIFS(Data!$O$2:$O$9552,Data!$H$2:$H$9552,A874,Data!$V$2:$V$9552,1)</f>
        <v>13</v>
      </c>
      <c r="C874" s="0" t="n">
        <f aca="false">COUNTIFS(Data!$H$2:$H$9552,A874,Data!$V$2:$V$9552,1)</f>
        <v>1</v>
      </c>
      <c r="D874" s="0" t="n">
        <f aca="false">IF(C874&gt;0,B874+ROW()/1000000,0)</f>
        <v>13.000874</v>
      </c>
    </row>
    <row r="875" customFormat="false" ht="15" hidden="false" customHeight="false" outlineLevel="0" collapsed="false">
      <c r="A875" s="0" t="s">
        <v>17959</v>
      </c>
      <c r="B875" s="0" t="n">
        <f aca="false">SUMIFS(Data!$O$2:$O$9552,Data!$H$2:$H$9552,A875,Data!$V$2:$V$9552,1)</f>
        <v>221</v>
      </c>
      <c r="C875" s="0" t="n">
        <f aca="false">COUNTIFS(Data!$H$2:$H$9552,A875,Data!$V$2:$V$9552,1)</f>
        <v>1</v>
      </c>
      <c r="D875" s="0" t="n">
        <f aca="false">IF(C875&gt;0,B875+ROW()/1000000,0)</f>
        <v>221.000875</v>
      </c>
    </row>
    <row r="876" customFormat="false" ht="15" hidden="false" customHeight="false" outlineLevel="0" collapsed="false">
      <c r="A876" s="0" t="s">
        <v>14827</v>
      </c>
      <c r="B876" s="0" t="n">
        <f aca="false">SUMIFS(Data!$O$2:$O$9552,Data!$H$2:$H$9552,A876,Data!$V$2:$V$9552,1)</f>
        <v>114</v>
      </c>
      <c r="C876" s="0" t="n">
        <f aca="false">COUNTIFS(Data!$H$2:$H$9552,A876,Data!$V$2:$V$9552,1)</f>
        <v>1</v>
      </c>
      <c r="D876" s="0" t="n">
        <f aca="false">IF(C876&gt;0,B876+ROW()/1000000,0)</f>
        <v>114.000876</v>
      </c>
    </row>
    <row r="877" customFormat="false" ht="15" hidden="false" customHeight="false" outlineLevel="0" collapsed="false">
      <c r="A877" s="0" t="s">
        <v>7425</v>
      </c>
      <c r="B877" s="0" t="n">
        <f aca="false">SUMIFS(Data!$O$2:$O$9552,Data!$H$2:$H$9552,A877,Data!$V$2:$V$9552,1)</f>
        <v>243</v>
      </c>
      <c r="C877" s="0" t="n">
        <f aca="false">COUNTIFS(Data!$H$2:$H$9552,A877,Data!$V$2:$V$9552,1)</f>
        <v>2</v>
      </c>
      <c r="D877" s="0" t="n">
        <f aca="false">IF(C877&gt;0,B877+ROW()/1000000,0)</f>
        <v>243.000877</v>
      </c>
    </row>
    <row r="878" customFormat="false" ht="15" hidden="false" customHeight="false" outlineLevel="0" collapsed="false">
      <c r="A878" s="0" t="s">
        <v>10956</v>
      </c>
      <c r="B878" s="0" t="n">
        <f aca="false">SUMIFS(Data!$O$2:$O$9552,Data!$H$2:$H$9552,A878,Data!$V$2:$V$9552,1)</f>
        <v>841</v>
      </c>
      <c r="C878" s="0" t="n">
        <f aca="false">COUNTIFS(Data!$H$2:$H$9552,A878,Data!$V$2:$V$9552,1)</f>
        <v>1</v>
      </c>
      <c r="D878" s="0" t="n">
        <f aca="false">IF(C878&gt;0,B878+ROW()/1000000,0)</f>
        <v>841.000878</v>
      </c>
    </row>
    <row r="879" customFormat="false" ht="15" hidden="false" customHeight="false" outlineLevel="0" collapsed="false">
      <c r="A879" s="0" t="s">
        <v>12498</v>
      </c>
      <c r="B879" s="0" t="n">
        <f aca="false">SUMIFS(Data!$O$2:$O$9552,Data!$H$2:$H$9552,A879,Data!$V$2:$V$9552,1)</f>
        <v>252</v>
      </c>
      <c r="C879" s="0" t="n">
        <f aca="false">COUNTIFS(Data!$H$2:$H$9552,A879,Data!$V$2:$V$9552,1)</f>
        <v>3</v>
      </c>
      <c r="D879" s="0" t="n">
        <f aca="false">IF(C879&gt;0,B879+ROW()/1000000,0)</f>
        <v>252.000879</v>
      </c>
    </row>
    <row r="880" customFormat="false" ht="15" hidden="false" customHeight="false" outlineLevel="0" collapsed="false">
      <c r="A880" s="0" t="s">
        <v>8604</v>
      </c>
      <c r="B880" s="0" t="n">
        <f aca="false">SUMIFS(Data!$O$2:$O$9552,Data!$H$2:$H$9552,A880,Data!$V$2:$V$9552,1)</f>
        <v>39</v>
      </c>
      <c r="C880" s="0" t="n">
        <f aca="false">COUNTIFS(Data!$H$2:$H$9552,A880,Data!$V$2:$V$9552,1)</f>
        <v>1</v>
      </c>
      <c r="D880" s="0" t="n">
        <f aca="false">IF(C880&gt;0,B880+ROW()/1000000,0)</f>
        <v>39.00088</v>
      </c>
    </row>
    <row r="881" customFormat="false" ht="15" hidden="false" customHeight="false" outlineLevel="0" collapsed="false">
      <c r="A881" s="0" t="s">
        <v>11192</v>
      </c>
      <c r="B881" s="0" t="n">
        <f aca="false">SUMIFS(Data!$O$2:$O$9552,Data!$H$2:$H$9552,A881,Data!$V$2:$V$9552,1)</f>
        <v>11</v>
      </c>
      <c r="C881" s="0" t="n">
        <f aca="false">COUNTIFS(Data!$H$2:$H$9552,A881,Data!$V$2:$V$9552,1)</f>
        <v>1</v>
      </c>
      <c r="D881" s="0" t="n">
        <f aca="false">IF(C881&gt;0,B881+ROW()/1000000,0)</f>
        <v>11.000881</v>
      </c>
    </row>
    <row r="882" customFormat="false" ht="15" hidden="false" customHeight="false" outlineLevel="0" collapsed="false">
      <c r="A882" s="0" t="s">
        <v>10869</v>
      </c>
      <c r="B882" s="0" t="n">
        <f aca="false">SUMIFS(Data!$O$2:$O$9552,Data!$H$2:$H$9552,A882,Data!$V$2:$V$9552,1)</f>
        <v>236</v>
      </c>
      <c r="C882" s="0" t="n">
        <f aca="false">COUNTIFS(Data!$H$2:$H$9552,A882,Data!$V$2:$V$9552,1)</f>
        <v>1</v>
      </c>
      <c r="D882" s="0" t="n">
        <f aca="false">IF(C882&gt;0,B882+ROW()/1000000,0)</f>
        <v>236.000882</v>
      </c>
    </row>
    <row r="883" customFormat="false" ht="15" hidden="false" customHeight="false" outlineLevel="0" collapsed="false">
      <c r="A883" s="0" t="s">
        <v>2079</v>
      </c>
      <c r="B883" s="0" t="n">
        <f aca="false">SUMIFS(Data!$O$2:$O$9552,Data!$H$2:$H$9552,A883,Data!$V$2:$V$9552,1)</f>
        <v>348</v>
      </c>
      <c r="C883" s="0" t="n">
        <f aca="false">COUNTIFS(Data!$H$2:$H$9552,A883,Data!$V$2:$V$9552,1)</f>
        <v>11</v>
      </c>
      <c r="D883" s="0" t="n">
        <f aca="false">IF(C883&gt;0,B883+ROW()/1000000,0)</f>
        <v>348.000883</v>
      </c>
    </row>
    <row r="884" customFormat="false" ht="15" hidden="false" customHeight="false" outlineLevel="0" collapsed="false">
      <c r="A884" s="0" t="s">
        <v>12218</v>
      </c>
      <c r="B884" s="0" t="n">
        <f aca="false">SUMIFS(Data!$O$2:$O$9552,Data!$H$2:$H$9552,A884,Data!$V$2:$V$9552,1)</f>
        <v>165</v>
      </c>
      <c r="C884" s="0" t="n">
        <f aca="false">COUNTIFS(Data!$H$2:$H$9552,A884,Data!$V$2:$V$9552,1)</f>
        <v>1</v>
      </c>
      <c r="D884" s="0" t="n">
        <f aca="false">IF(C884&gt;0,B884+ROW()/1000000,0)</f>
        <v>165.000884</v>
      </c>
    </row>
    <row r="885" customFormat="false" ht="15" hidden="false" customHeight="false" outlineLevel="0" collapsed="false">
      <c r="A885" s="0" t="s">
        <v>12336</v>
      </c>
      <c r="B885" s="0" t="n">
        <f aca="false">SUMIFS(Data!$O$2:$O$9552,Data!$H$2:$H$9552,A885,Data!$V$2:$V$9552,1)</f>
        <v>3</v>
      </c>
      <c r="C885" s="0" t="n">
        <f aca="false">COUNTIFS(Data!$H$2:$H$9552,A885,Data!$V$2:$V$9552,1)</f>
        <v>1</v>
      </c>
      <c r="D885" s="0" t="n">
        <f aca="false">IF(C885&gt;0,B885+ROW()/1000000,0)</f>
        <v>3.000885</v>
      </c>
    </row>
    <row r="886" customFormat="false" ht="15" hidden="false" customHeight="false" outlineLevel="0" collapsed="false">
      <c r="A886" s="0" t="s">
        <v>1779</v>
      </c>
      <c r="B886" s="0" t="n">
        <f aca="false">SUMIFS(Data!$O$2:$O$9552,Data!$H$2:$H$9552,A886,Data!$V$2:$V$9552,1)</f>
        <v>137</v>
      </c>
      <c r="C886" s="0" t="n">
        <f aca="false">COUNTIFS(Data!$H$2:$H$9552,A886,Data!$V$2:$V$9552,1)</f>
        <v>1</v>
      </c>
      <c r="D886" s="0" t="n">
        <f aca="false">IF(C886&gt;0,B886+ROW()/1000000,0)</f>
        <v>137.000886</v>
      </c>
    </row>
    <row r="887" customFormat="false" ht="15" hidden="false" customHeight="false" outlineLevel="0" collapsed="false">
      <c r="A887" s="0" t="s">
        <v>11485</v>
      </c>
      <c r="B887" s="0" t="n">
        <f aca="false">SUMIFS(Data!$O$2:$O$9552,Data!$H$2:$H$9552,A887,Data!$V$2:$V$9552,1)</f>
        <v>763</v>
      </c>
      <c r="C887" s="0" t="n">
        <f aca="false">COUNTIFS(Data!$H$2:$H$9552,A887,Data!$V$2:$V$9552,1)</f>
        <v>2</v>
      </c>
      <c r="D887" s="0" t="n">
        <f aca="false">IF(C887&gt;0,B887+ROW()/1000000,0)</f>
        <v>763.000887</v>
      </c>
    </row>
    <row r="888" customFormat="false" ht="15" hidden="false" customHeight="false" outlineLevel="0" collapsed="false">
      <c r="A888" s="0" t="s">
        <v>11459</v>
      </c>
      <c r="B888" s="0" t="n">
        <f aca="false">SUMIFS(Data!$O$2:$O$9552,Data!$H$2:$H$9552,A888,Data!$V$2:$V$9552,1)</f>
        <v>23</v>
      </c>
      <c r="C888" s="0" t="n">
        <f aca="false">COUNTIFS(Data!$H$2:$H$9552,A888,Data!$V$2:$V$9552,1)</f>
        <v>1</v>
      </c>
      <c r="D888" s="0" t="n">
        <f aca="false">IF(C888&gt;0,B888+ROW()/1000000,0)</f>
        <v>23.000888</v>
      </c>
    </row>
    <row r="889" customFormat="false" ht="15" hidden="false" customHeight="false" outlineLevel="0" collapsed="false">
      <c r="A889" s="0" t="s">
        <v>16532</v>
      </c>
      <c r="B889" s="0" t="n">
        <f aca="false">SUMIFS(Data!$O$2:$O$9552,Data!$H$2:$H$9552,A889,Data!$V$2:$V$9552,1)</f>
        <v>4</v>
      </c>
      <c r="C889" s="0" t="n">
        <f aca="false">COUNTIFS(Data!$H$2:$H$9552,A889,Data!$V$2:$V$9552,1)</f>
        <v>1</v>
      </c>
      <c r="D889" s="0" t="n">
        <f aca="false">IF(C889&gt;0,B889+ROW()/1000000,0)</f>
        <v>4.000889</v>
      </c>
    </row>
    <row r="890" customFormat="false" ht="15" hidden="false" customHeight="false" outlineLevel="0" collapsed="false">
      <c r="A890" s="0" t="s">
        <v>12975</v>
      </c>
      <c r="B890" s="0" t="n">
        <f aca="false">SUMIFS(Data!$O$2:$O$9552,Data!$H$2:$H$9552,A890,Data!$V$2:$V$9552,1)</f>
        <v>0</v>
      </c>
      <c r="C890" s="0" t="n">
        <f aca="false">COUNTIFS(Data!$H$2:$H$9552,A890,Data!$V$2:$V$9552,1)</f>
        <v>1</v>
      </c>
      <c r="D890" s="0" t="n">
        <f aca="false">IF(C890&gt;0,B890+ROW()/1000000,0)</f>
        <v>0.00089</v>
      </c>
    </row>
    <row r="891" customFormat="false" ht="15" hidden="false" customHeight="false" outlineLevel="0" collapsed="false">
      <c r="A891" s="0" t="s">
        <v>4467</v>
      </c>
      <c r="B891" s="0" t="n">
        <f aca="false">SUMIFS(Data!$O$2:$O$9552,Data!$H$2:$H$9552,A891,Data!$V$2:$V$9552,1)</f>
        <v>625</v>
      </c>
      <c r="C891" s="0" t="n">
        <f aca="false">COUNTIFS(Data!$H$2:$H$9552,A891,Data!$V$2:$V$9552,1)</f>
        <v>18</v>
      </c>
      <c r="D891" s="0" t="n">
        <f aca="false">IF(C891&gt;0,B891+ROW()/1000000,0)</f>
        <v>625.000891</v>
      </c>
    </row>
    <row r="892" customFormat="false" ht="15" hidden="false" customHeight="false" outlineLevel="0" collapsed="false">
      <c r="A892" s="0" t="s">
        <v>4073</v>
      </c>
      <c r="B892" s="0" t="n">
        <f aca="false">SUMIFS(Data!$O$2:$O$9552,Data!$H$2:$H$9552,A892,Data!$V$2:$V$9552,1)</f>
        <v>13</v>
      </c>
      <c r="C892" s="0" t="n">
        <f aca="false">COUNTIFS(Data!$H$2:$H$9552,A892,Data!$V$2:$V$9552,1)</f>
        <v>2</v>
      </c>
      <c r="D892" s="0" t="n">
        <f aca="false">IF(C892&gt;0,B892+ROW()/1000000,0)</f>
        <v>13.000892</v>
      </c>
    </row>
    <row r="893" customFormat="false" ht="15" hidden="false" customHeight="false" outlineLevel="0" collapsed="false">
      <c r="A893" s="0" t="s">
        <v>12827</v>
      </c>
      <c r="B893" s="0" t="n">
        <f aca="false">SUMIFS(Data!$O$2:$O$9552,Data!$H$2:$H$9552,A893,Data!$V$2:$V$9552,1)</f>
        <v>8</v>
      </c>
      <c r="C893" s="0" t="n">
        <f aca="false">COUNTIFS(Data!$H$2:$H$9552,A893,Data!$V$2:$V$9552,1)</f>
        <v>1</v>
      </c>
      <c r="D893" s="0" t="n">
        <f aca="false">IF(C893&gt;0,B893+ROW()/1000000,0)</f>
        <v>8.000893</v>
      </c>
    </row>
    <row r="894" customFormat="false" ht="15" hidden="false" customHeight="false" outlineLevel="0" collapsed="false">
      <c r="A894" s="0" t="s">
        <v>2231</v>
      </c>
      <c r="B894" s="0" t="n">
        <f aca="false">SUMIFS(Data!$O$2:$O$9552,Data!$H$2:$H$9552,A894,Data!$V$2:$V$9552,1)</f>
        <v>697</v>
      </c>
      <c r="C894" s="0" t="n">
        <f aca="false">COUNTIFS(Data!$H$2:$H$9552,A894,Data!$V$2:$V$9552,1)</f>
        <v>1</v>
      </c>
      <c r="D894" s="0" t="n">
        <f aca="false">IF(C894&gt;0,B894+ROW()/1000000,0)</f>
        <v>697.000894</v>
      </c>
    </row>
    <row r="895" customFormat="false" ht="15" hidden="false" customHeight="false" outlineLevel="0" collapsed="false">
      <c r="A895" s="0" t="s">
        <v>11549</v>
      </c>
      <c r="B895" s="0" t="n">
        <f aca="false">SUMIFS(Data!$O$2:$O$9552,Data!$H$2:$H$9552,A895,Data!$V$2:$V$9552,1)</f>
        <v>7</v>
      </c>
      <c r="C895" s="0" t="n">
        <f aca="false">COUNTIFS(Data!$H$2:$H$9552,A895,Data!$V$2:$V$9552,1)</f>
        <v>1</v>
      </c>
      <c r="D895" s="0" t="n">
        <f aca="false">IF(C895&gt;0,B895+ROW()/1000000,0)</f>
        <v>7.000895</v>
      </c>
    </row>
    <row r="896" customFormat="false" ht="15" hidden="false" customHeight="false" outlineLevel="0" collapsed="false">
      <c r="A896" s="0" t="s">
        <v>8316</v>
      </c>
      <c r="B896" s="0" t="n">
        <f aca="false">SUMIFS(Data!$O$2:$O$9552,Data!$H$2:$H$9552,A896,Data!$V$2:$V$9552,1)</f>
        <v>590</v>
      </c>
      <c r="C896" s="0" t="n">
        <f aca="false">COUNTIFS(Data!$H$2:$H$9552,A896,Data!$V$2:$V$9552,1)</f>
        <v>3</v>
      </c>
      <c r="D896" s="0" t="n">
        <f aca="false">IF(C896&gt;0,B896+ROW()/1000000,0)</f>
        <v>590.000896</v>
      </c>
    </row>
    <row r="897" customFormat="false" ht="15" hidden="false" customHeight="false" outlineLevel="0" collapsed="false">
      <c r="A897" s="0" t="s">
        <v>89</v>
      </c>
      <c r="B897" s="0" t="n">
        <f aca="false">SUMIFS(Data!$O$2:$O$9552,Data!$H$2:$H$9552,A897,Data!$V$2:$V$9552,1)</f>
        <v>1201</v>
      </c>
      <c r="C897" s="0" t="n">
        <f aca="false">COUNTIFS(Data!$H$2:$H$9552,A897,Data!$V$2:$V$9552,1)</f>
        <v>3</v>
      </c>
      <c r="D897" s="0" t="n">
        <f aca="false">IF(C897&gt;0,B897+ROW()/1000000,0)</f>
        <v>1201.000897</v>
      </c>
    </row>
    <row r="898" customFormat="false" ht="15" hidden="false" customHeight="false" outlineLevel="0" collapsed="false">
      <c r="A898" s="0" t="s">
        <v>1923</v>
      </c>
      <c r="B898" s="0" t="n">
        <f aca="false">SUMIFS(Data!$O$2:$O$9552,Data!$H$2:$H$9552,A898,Data!$V$2:$V$9552,1)</f>
        <v>162</v>
      </c>
      <c r="C898" s="0" t="n">
        <f aca="false">COUNTIFS(Data!$H$2:$H$9552,A898,Data!$V$2:$V$9552,1)</f>
        <v>1</v>
      </c>
      <c r="D898" s="0" t="n">
        <f aca="false">IF(C898&gt;0,B898+ROW()/1000000,0)</f>
        <v>162.000898</v>
      </c>
    </row>
    <row r="899" customFormat="false" ht="15" hidden="false" customHeight="false" outlineLevel="0" collapsed="false">
      <c r="A899" s="0" t="s">
        <v>92</v>
      </c>
      <c r="B899" s="0" t="n">
        <f aca="false">SUMIFS(Data!$O$2:$O$9552,Data!$H$2:$H$9552,A899,Data!$V$2:$V$9552,1)</f>
        <v>1364</v>
      </c>
      <c r="C899" s="0" t="n">
        <f aca="false">COUNTIFS(Data!$H$2:$H$9552,A899,Data!$V$2:$V$9552,1)</f>
        <v>2</v>
      </c>
      <c r="D899" s="0" t="n">
        <f aca="false">IF(C899&gt;0,B899+ROW()/1000000,0)</f>
        <v>1364.000899</v>
      </c>
    </row>
    <row r="900" customFormat="false" ht="15" hidden="false" customHeight="false" outlineLevel="0" collapsed="false">
      <c r="A900" s="0" t="s">
        <v>1615</v>
      </c>
      <c r="B900" s="0" t="n">
        <f aca="false">SUMIFS(Data!$O$2:$O$9552,Data!$H$2:$H$9552,A900,Data!$V$2:$V$9552,1)</f>
        <v>4292</v>
      </c>
      <c r="C900" s="0" t="n">
        <f aca="false">COUNTIFS(Data!$H$2:$H$9552,A900,Data!$V$2:$V$9552,1)</f>
        <v>49</v>
      </c>
      <c r="D900" s="0" t="n">
        <f aca="false">IF(C900&gt;0,B900+ROW()/1000000,0)</f>
        <v>4292.0009</v>
      </c>
    </row>
    <row r="901" customFormat="false" ht="15" hidden="false" customHeight="false" outlineLevel="0" collapsed="false">
      <c r="A901" s="0" t="s">
        <v>4343</v>
      </c>
      <c r="B901" s="0" t="n">
        <f aca="false">SUMIFS(Data!$O$2:$O$9552,Data!$H$2:$H$9552,A901,Data!$V$2:$V$9552,1)</f>
        <v>2093</v>
      </c>
      <c r="C901" s="0" t="n">
        <f aca="false">COUNTIFS(Data!$H$2:$H$9552,A901,Data!$V$2:$V$9552,1)</f>
        <v>1</v>
      </c>
      <c r="D901" s="0" t="n">
        <f aca="false">IF(C901&gt;0,B901+ROW()/1000000,0)</f>
        <v>2093.000901</v>
      </c>
    </row>
    <row r="902" customFormat="false" ht="15" hidden="false" customHeight="false" outlineLevel="0" collapsed="false">
      <c r="A902" s="0" t="s">
        <v>3794</v>
      </c>
      <c r="B902" s="0" t="n">
        <f aca="false">SUMIFS(Data!$O$2:$O$9552,Data!$H$2:$H$9552,A902,Data!$V$2:$V$9552,1)</f>
        <v>203</v>
      </c>
      <c r="C902" s="0" t="n">
        <f aca="false">COUNTIFS(Data!$H$2:$H$9552,A902,Data!$V$2:$V$9552,1)</f>
        <v>2</v>
      </c>
      <c r="D902" s="0" t="n">
        <f aca="false">IF(C902&gt;0,B902+ROW()/1000000,0)</f>
        <v>203.000902</v>
      </c>
    </row>
    <row r="903" customFormat="false" ht="15" hidden="false" customHeight="false" outlineLevel="0" collapsed="false">
      <c r="A903" s="0" t="s">
        <v>16306</v>
      </c>
      <c r="B903" s="0" t="n">
        <f aca="false">SUMIFS(Data!$O$2:$O$9552,Data!$H$2:$H$9552,A903,Data!$V$2:$V$9552,1)</f>
        <v>90</v>
      </c>
      <c r="C903" s="0" t="n">
        <f aca="false">COUNTIFS(Data!$H$2:$H$9552,A903,Data!$V$2:$V$9552,1)</f>
        <v>1</v>
      </c>
      <c r="D903" s="0" t="n">
        <f aca="false">IF(C903&gt;0,B903+ROW()/1000000,0)</f>
        <v>90.000903</v>
      </c>
    </row>
    <row r="904" customFormat="false" ht="15" hidden="false" customHeight="false" outlineLevel="0" collapsed="false">
      <c r="A904" s="0" t="s">
        <v>6625</v>
      </c>
      <c r="B904" s="0" t="n">
        <f aca="false">SUMIFS(Data!$O$2:$O$9552,Data!$H$2:$H$9552,A904,Data!$V$2:$V$9552,1)</f>
        <v>290</v>
      </c>
      <c r="C904" s="0" t="n">
        <f aca="false">COUNTIFS(Data!$H$2:$H$9552,A904,Data!$V$2:$V$9552,1)</f>
        <v>1</v>
      </c>
      <c r="D904" s="0" t="n">
        <f aca="false">IF(C904&gt;0,B904+ROW()/1000000,0)</f>
        <v>290.000904</v>
      </c>
    </row>
    <row r="905" customFormat="false" ht="15" hidden="false" customHeight="false" outlineLevel="0" collapsed="false">
      <c r="A905" s="0" t="s">
        <v>7860</v>
      </c>
      <c r="B905" s="0" t="n">
        <f aca="false">SUMIFS(Data!$O$2:$O$9552,Data!$H$2:$H$9552,A905,Data!$V$2:$V$9552,1)</f>
        <v>1099</v>
      </c>
      <c r="C905" s="0" t="n">
        <f aca="false">COUNTIFS(Data!$H$2:$H$9552,A905,Data!$V$2:$V$9552,1)</f>
        <v>1</v>
      </c>
      <c r="D905" s="0" t="n">
        <f aca="false">IF(C905&gt;0,B905+ROW()/1000000,0)</f>
        <v>1099.000905</v>
      </c>
    </row>
    <row r="906" customFormat="false" ht="15" hidden="false" customHeight="false" outlineLevel="0" collapsed="false">
      <c r="A906" s="0" t="s">
        <v>4565</v>
      </c>
      <c r="B906" s="0" t="n">
        <f aca="false">SUMIFS(Data!$O$2:$O$9552,Data!$H$2:$H$9552,A906,Data!$V$2:$V$9552,1)</f>
        <v>1902</v>
      </c>
      <c r="C906" s="0" t="n">
        <f aca="false">COUNTIFS(Data!$H$2:$H$9552,A906,Data!$V$2:$V$9552,1)</f>
        <v>1</v>
      </c>
      <c r="D906" s="0" t="n">
        <f aca="false">IF(C906&gt;0,B906+ROW()/1000000,0)</f>
        <v>1902.000906</v>
      </c>
    </row>
    <row r="907" customFormat="false" ht="15" hidden="false" customHeight="false" outlineLevel="0" collapsed="false">
      <c r="A907" s="0" t="s">
        <v>16233</v>
      </c>
      <c r="B907" s="0" t="n">
        <f aca="false">SUMIFS(Data!$O$2:$O$9552,Data!$H$2:$H$9552,A907,Data!$V$2:$V$9552,1)</f>
        <v>10</v>
      </c>
      <c r="C907" s="0" t="n">
        <f aca="false">COUNTIFS(Data!$H$2:$H$9552,A907,Data!$V$2:$V$9552,1)</f>
        <v>1</v>
      </c>
      <c r="D907" s="0" t="n">
        <f aca="false">IF(C907&gt;0,B907+ROW()/1000000,0)</f>
        <v>10.000907</v>
      </c>
    </row>
    <row r="908" customFormat="false" ht="15" hidden="false" customHeight="false" outlineLevel="0" collapsed="false">
      <c r="A908" s="0" t="s">
        <v>7982</v>
      </c>
      <c r="B908" s="0" t="n">
        <f aca="false">SUMIFS(Data!$O$2:$O$9552,Data!$H$2:$H$9552,A908,Data!$V$2:$V$9552,1)</f>
        <v>422</v>
      </c>
      <c r="C908" s="0" t="n">
        <f aca="false">COUNTIFS(Data!$H$2:$H$9552,A908,Data!$V$2:$V$9552,1)</f>
        <v>1</v>
      </c>
      <c r="D908" s="0" t="n">
        <f aca="false">IF(C908&gt;0,B908+ROW()/1000000,0)</f>
        <v>422.000908</v>
      </c>
    </row>
    <row r="909" customFormat="false" ht="15" hidden="false" customHeight="false" outlineLevel="0" collapsed="false">
      <c r="A909" s="0" t="s">
        <v>9804</v>
      </c>
      <c r="B909" s="0" t="n">
        <f aca="false">SUMIFS(Data!$O$2:$O$9552,Data!$H$2:$H$9552,A909,Data!$V$2:$V$9552,1)</f>
        <v>14</v>
      </c>
      <c r="C909" s="0" t="n">
        <f aca="false">COUNTIFS(Data!$H$2:$H$9552,A909,Data!$V$2:$V$9552,1)</f>
        <v>1</v>
      </c>
      <c r="D909" s="0" t="n">
        <f aca="false">IF(C909&gt;0,B909+ROW()/1000000,0)</f>
        <v>14.000909</v>
      </c>
    </row>
    <row r="910" customFormat="false" ht="15" hidden="false" customHeight="false" outlineLevel="0" collapsed="false">
      <c r="A910" s="0" t="s">
        <v>13249</v>
      </c>
      <c r="B910" s="0" t="n">
        <f aca="false">SUMIFS(Data!$O$2:$O$9552,Data!$H$2:$H$9552,A910,Data!$V$2:$V$9552,1)</f>
        <v>142</v>
      </c>
      <c r="C910" s="0" t="n">
        <f aca="false">COUNTIFS(Data!$H$2:$H$9552,A910,Data!$V$2:$V$9552,1)</f>
        <v>1</v>
      </c>
      <c r="D910" s="0" t="n">
        <f aca="false">IF(C910&gt;0,B910+ROW()/1000000,0)</f>
        <v>142.00091</v>
      </c>
    </row>
    <row r="911" customFormat="false" ht="15" hidden="false" customHeight="false" outlineLevel="0" collapsed="false">
      <c r="A911" s="0" t="s">
        <v>8979</v>
      </c>
      <c r="B911" s="0" t="n">
        <f aca="false">SUMIFS(Data!$O$2:$O$9552,Data!$H$2:$H$9552,A911,Data!$V$2:$V$9552,1)</f>
        <v>2136</v>
      </c>
      <c r="C911" s="0" t="n">
        <f aca="false">COUNTIFS(Data!$H$2:$H$9552,A911,Data!$V$2:$V$9552,1)</f>
        <v>2</v>
      </c>
      <c r="D911" s="0" t="n">
        <f aca="false">IF(C911&gt;0,B911+ROW()/1000000,0)</f>
        <v>2136.000911</v>
      </c>
    </row>
    <row r="912" customFormat="false" ht="15" hidden="false" customHeight="false" outlineLevel="0" collapsed="false">
      <c r="A912" s="0" t="s">
        <v>19223</v>
      </c>
      <c r="B912" s="0" t="n">
        <f aca="false">SUMIFS(Data!$O$2:$O$9552,Data!$H$2:$H$9552,A912,Data!$V$2:$V$9552,1)</f>
        <v>1143</v>
      </c>
      <c r="C912" s="0" t="n">
        <f aca="false">COUNTIFS(Data!$H$2:$H$9552,A912,Data!$V$2:$V$9552,1)</f>
        <v>1</v>
      </c>
      <c r="D912" s="0" t="n">
        <f aca="false">IF(C912&gt;0,B912+ROW()/1000000,0)</f>
        <v>1143.000912</v>
      </c>
    </row>
    <row r="913" customFormat="false" ht="15" hidden="false" customHeight="false" outlineLevel="0" collapsed="false">
      <c r="A913" s="0" t="s">
        <v>10355</v>
      </c>
      <c r="B913" s="0" t="n">
        <f aca="false">SUMIFS(Data!$O$2:$O$9552,Data!$H$2:$H$9552,A913,Data!$V$2:$V$9552,1)</f>
        <v>1429</v>
      </c>
      <c r="C913" s="0" t="n">
        <f aca="false">COUNTIFS(Data!$H$2:$H$9552,A913,Data!$V$2:$V$9552,1)</f>
        <v>2</v>
      </c>
      <c r="D913" s="0" t="n">
        <f aca="false">IF(C913&gt;0,B913+ROW()/1000000,0)</f>
        <v>1429.000913</v>
      </c>
    </row>
    <row r="914" customFormat="false" ht="15" hidden="false" customHeight="false" outlineLevel="0" collapsed="false">
      <c r="A914" s="0" t="s">
        <v>5619</v>
      </c>
      <c r="B914" s="0" t="n">
        <f aca="false">SUMIFS(Data!$O$2:$O$9552,Data!$H$2:$H$9552,A914,Data!$V$2:$V$9552,1)</f>
        <v>242</v>
      </c>
      <c r="C914" s="0" t="n">
        <f aca="false">COUNTIFS(Data!$H$2:$H$9552,A914,Data!$V$2:$V$9552,1)</f>
        <v>3</v>
      </c>
      <c r="D914" s="0" t="n">
        <f aca="false">IF(C914&gt;0,B914+ROW()/1000000,0)</f>
        <v>242.000914</v>
      </c>
    </row>
    <row r="915" customFormat="false" ht="15" hidden="false" customHeight="false" outlineLevel="0" collapsed="false">
      <c r="A915" s="0" t="s">
        <v>15133</v>
      </c>
      <c r="B915" s="0" t="n">
        <f aca="false">SUMIFS(Data!$O$2:$O$9552,Data!$H$2:$H$9552,A915,Data!$V$2:$V$9552,1)</f>
        <v>4</v>
      </c>
      <c r="C915" s="0" t="n">
        <f aca="false">COUNTIFS(Data!$H$2:$H$9552,A915,Data!$V$2:$V$9552,1)</f>
        <v>1</v>
      </c>
      <c r="D915" s="0" t="n">
        <f aca="false">IF(C915&gt;0,B915+ROW()/1000000,0)</f>
        <v>4.000915</v>
      </c>
    </row>
    <row r="916" customFormat="false" ht="15" hidden="false" customHeight="false" outlineLevel="0" collapsed="false">
      <c r="A916" s="0" t="s">
        <v>8000</v>
      </c>
      <c r="B916" s="0" t="n">
        <f aca="false">SUMIFS(Data!$O$2:$O$9552,Data!$H$2:$H$9552,A916,Data!$V$2:$V$9552,1)</f>
        <v>1801</v>
      </c>
      <c r="C916" s="0" t="n">
        <f aca="false">COUNTIFS(Data!$H$2:$H$9552,A916,Data!$V$2:$V$9552,1)</f>
        <v>1</v>
      </c>
      <c r="D916" s="0" t="n">
        <f aca="false">IF(C916&gt;0,B916+ROW()/1000000,0)</f>
        <v>1801.000916</v>
      </c>
    </row>
    <row r="917" customFormat="false" ht="15" hidden="false" customHeight="false" outlineLevel="0" collapsed="false">
      <c r="A917" s="0" t="s">
        <v>6269</v>
      </c>
      <c r="B917" s="0" t="n">
        <f aca="false">SUMIFS(Data!$O$2:$O$9552,Data!$H$2:$H$9552,A917,Data!$V$2:$V$9552,1)</f>
        <v>24</v>
      </c>
      <c r="C917" s="0" t="n">
        <f aca="false">COUNTIFS(Data!$H$2:$H$9552,A917,Data!$V$2:$V$9552,1)</f>
        <v>1</v>
      </c>
      <c r="D917" s="0" t="n">
        <f aca="false">IF(C917&gt;0,B917+ROW()/1000000,0)</f>
        <v>24.000917</v>
      </c>
    </row>
    <row r="918" customFormat="false" ht="15" hidden="false" customHeight="false" outlineLevel="0" collapsed="false">
      <c r="A918" s="0" t="s">
        <v>8008</v>
      </c>
      <c r="B918" s="0" t="n">
        <f aca="false">SUMIFS(Data!$O$2:$O$9552,Data!$H$2:$H$9552,A918,Data!$V$2:$V$9552,1)</f>
        <v>1281</v>
      </c>
      <c r="C918" s="0" t="n">
        <f aca="false">COUNTIFS(Data!$H$2:$H$9552,A918,Data!$V$2:$V$9552,1)</f>
        <v>5</v>
      </c>
      <c r="D918" s="0" t="n">
        <f aca="false">IF(C918&gt;0,B918+ROW()/1000000,0)</f>
        <v>1281.000918</v>
      </c>
    </row>
    <row r="919" customFormat="false" ht="15" hidden="false" customHeight="false" outlineLevel="0" collapsed="false">
      <c r="A919" s="0" t="s">
        <v>2535</v>
      </c>
      <c r="B919" s="0" t="n">
        <f aca="false">SUMIFS(Data!$O$2:$O$9552,Data!$H$2:$H$9552,A919,Data!$V$2:$V$9552,1)</f>
        <v>5705</v>
      </c>
      <c r="C919" s="0" t="n">
        <f aca="false">COUNTIFS(Data!$H$2:$H$9552,A919,Data!$V$2:$V$9552,1)</f>
        <v>1</v>
      </c>
      <c r="D919" s="0" t="n">
        <f aca="false">IF(C919&gt;0,B919+ROW()/1000000,0)</f>
        <v>5705.000919</v>
      </c>
    </row>
    <row r="920" customFormat="false" ht="15" hidden="false" customHeight="false" outlineLevel="0" collapsed="false">
      <c r="A920" s="0" t="s">
        <v>3960</v>
      </c>
      <c r="B920" s="0" t="n">
        <f aca="false">SUMIFS(Data!$O$2:$O$9552,Data!$H$2:$H$9552,A920,Data!$V$2:$V$9552,1)</f>
        <v>230</v>
      </c>
      <c r="C920" s="0" t="n">
        <f aca="false">COUNTIFS(Data!$H$2:$H$9552,A920,Data!$V$2:$V$9552,1)</f>
        <v>1</v>
      </c>
      <c r="D920" s="0" t="n">
        <f aca="false">IF(C920&gt;0,B920+ROW()/1000000,0)</f>
        <v>230.00092</v>
      </c>
    </row>
    <row r="921" customFormat="false" ht="15" hidden="false" customHeight="false" outlineLevel="0" collapsed="false">
      <c r="A921" s="0" t="s">
        <v>332</v>
      </c>
      <c r="B921" s="0" t="n">
        <f aca="false">SUMIFS(Data!$O$2:$O$9552,Data!$H$2:$H$9552,A921,Data!$V$2:$V$9552,1)</f>
        <v>1192</v>
      </c>
      <c r="C921" s="0" t="n">
        <f aca="false">COUNTIFS(Data!$H$2:$H$9552,A921,Data!$V$2:$V$9552,1)</f>
        <v>7</v>
      </c>
      <c r="D921" s="0" t="n">
        <f aca="false">IF(C921&gt;0,B921+ROW()/1000000,0)</f>
        <v>1192.000921</v>
      </c>
    </row>
    <row r="922" customFormat="false" ht="15" hidden="false" customHeight="false" outlineLevel="0" collapsed="false">
      <c r="A922" s="0" t="s">
        <v>322</v>
      </c>
      <c r="B922" s="0" t="n">
        <f aca="false">SUMIFS(Data!$O$2:$O$9552,Data!$H$2:$H$9552,A922,Data!$V$2:$V$9552,1)</f>
        <v>30</v>
      </c>
      <c r="C922" s="0" t="n">
        <f aca="false">COUNTIFS(Data!$H$2:$H$9552,A922,Data!$V$2:$V$9552,1)</f>
        <v>1</v>
      </c>
      <c r="D922" s="0" t="n">
        <f aca="false">IF(C922&gt;0,B922+ROW()/1000000,0)</f>
        <v>30.000922</v>
      </c>
    </row>
    <row r="923" customFormat="false" ht="15" hidden="false" customHeight="false" outlineLevel="0" collapsed="false">
      <c r="A923" s="0" t="s">
        <v>19158</v>
      </c>
      <c r="B923" s="0" t="n">
        <f aca="false">SUMIFS(Data!$O$2:$O$9552,Data!$H$2:$H$9552,A923,Data!$V$2:$V$9552,1)</f>
        <v>328</v>
      </c>
      <c r="C923" s="0" t="n">
        <f aca="false">COUNTIFS(Data!$H$2:$H$9552,A923,Data!$V$2:$V$9552,1)</f>
        <v>1</v>
      </c>
      <c r="D923" s="0" t="n">
        <f aca="false">IF(C923&gt;0,B923+ROW()/1000000,0)</f>
        <v>328.000923</v>
      </c>
    </row>
    <row r="924" customFormat="false" ht="15" hidden="false" customHeight="false" outlineLevel="0" collapsed="false">
      <c r="A924" s="0" t="s">
        <v>16284</v>
      </c>
      <c r="B924" s="0" t="n">
        <f aca="false">SUMIFS(Data!$O$2:$O$9552,Data!$H$2:$H$9552,A924,Data!$V$2:$V$9552,1)</f>
        <v>199</v>
      </c>
      <c r="C924" s="0" t="n">
        <f aca="false">COUNTIFS(Data!$H$2:$H$9552,A924,Data!$V$2:$V$9552,1)</f>
        <v>1</v>
      </c>
      <c r="D924" s="0" t="n">
        <f aca="false">IF(C924&gt;0,B924+ROW()/1000000,0)</f>
        <v>199.000924</v>
      </c>
    </row>
    <row r="925" customFormat="false" ht="15" hidden="false" customHeight="false" outlineLevel="0" collapsed="false">
      <c r="A925" s="0" t="s">
        <v>44</v>
      </c>
      <c r="B925" s="0" t="n">
        <f aca="false">SUMIFS(Data!$O$2:$O$9552,Data!$H$2:$H$9552,A925,Data!$V$2:$V$9552,1)</f>
        <v>314</v>
      </c>
      <c r="C925" s="0" t="n">
        <f aca="false">COUNTIFS(Data!$H$2:$H$9552,A925,Data!$V$2:$V$9552,1)</f>
        <v>1</v>
      </c>
      <c r="D925" s="0" t="n">
        <f aca="false">IF(C925&gt;0,B925+ROW()/1000000,0)</f>
        <v>314.000925</v>
      </c>
    </row>
    <row r="926" customFormat="false" ht="15" hidden="false" customHeight="false" outlineLevel="0" collapsed="false">
      <c r="A926" s="0" t="s">
        <v>19805</v>
      </c>
      <c r="B926" s="0" t="n">
        <f aca="false">SUMIFS(Data!$O$2:$O$9552,Data!$H$2:$H$9552,A926,Data!$V$2:$V$9552,1)</f>
        <v>125</v>
      </c>
      <c r="C926" s="0" t="n">
        <f aca="false">COUNTIFS(Data!$H$2:$H$9552,A926,Data!$V$2:$V$9552,1)</f>
        <v>1</v>
      </c>
      <c r="D926" s="0" t="n">
        <f aca="false">IF(C926&gt;0,B926+ROW()/1000000,0)</f>
        <v>125.000926</v>
      </c>
    </row>
    <row r="927" customFormat="false" ht="15" hidden="false" customHeight="false" outlineLevel="0" collapsed="false">
      <c r="A927" s="0" t="s">
        <v>1547</v>
      </c>
      <c r="B927" s="0" t="n">
        <f aca="false">SUMIFS(Data!$O$2:$O$9552,Data!$H$2:$H$9552,A927,Data!$V$2:$V$9552,1)</f>
        <v>33</v>
      </c>
      <c r="C927" s="0" t="n">
        <f aca="false">COUNTIFS(Data!$H$2:$H$9552,A927,Data!$V$2:$V$9552,1)</f>
        <v>1</v>
      </c>
      <c r="D927" s="0" t="n">
        <f aca="false">IF(C927&gt;0,B927+ROW()/1000000,0)</f>
        <v>33.000927</v>
      </c>
    </row>
    <row r="928" customFormat="false" ht="15" hidden="false" customHeight="false" outlineLevel="0" collapsed="false">
      <c r="A928" s="0" t="s">
        <v>19677</v>
      </c>
      <c r="B928" s="0" t="n">
        <f aca="false">SUMIFS(Data!$O$2:$O$9552,Data!$H$2:$H$9552,A928,Data!$V$2:$V$9552,1)</f>
        <v>243</v>
      </c>
      <c r="C928" s="0" t="n">
        <f aca="false">COUNTIFS(Data!$H$2:$H$9552,A928,Data!$V$2:$V$9552,1)</f>
        <v>1</v>
      </c>
      <c r="D928" s="0" t="n">
        <f aca="false">IF(C928&gt;0,B928+ROW()/1000000,0)</f>
        <v>243.000928</v>
      </c>
    </row>
    <row r="929" customFormat="false" ht="15" hidden="false" customHeight="false" outlineLevel="0" collapsed="false">
      <c r="A929" s="0" t="s">
        <v>547</v>
      </c>
      <c r="B929" s="0" t="n">
        <f aca="false">SUMIFS(Data!$O$2:$O$9552,Data!$H$2:$H$9552,A929,Data!$V$2:$V$9552,1)</f>
        <v>2103</v>
      </c>
      <c r="C929" s="0" t="n">
        <f aca="false">COUNTIFS(Data!$H$2:$H$9552,A929,Data!$V$2:$V$9552,1)</f>
        <v>3</v>
      </c>
      <c r="D929" s="0" t="n">
        <f aca="false">IF(C929&gt;0,B929+ROW()/1000000,0)</f>
        <v>2103.000929</v>
      </c>
    </row>
    <row r="930" customFormat="false" ht="15" hidden="false" customHeight="false" outlineLevel="0" collapsed="false">
      <c r="A930" s="0" t="s">
        <v>1064</v>
      </c>
      <c r="B930" s="0" t="n">
        <f aca="false">SUMIFS(Data!$O$2:$O$9552,Data!$H$2:$H$9552,A930,Data!$V$2:$V$9552,1)</f>
        <v>136</v>
      </c>
      <c r="C930" s="0" t="n">
        <f aca="false">COUNTIFS(Data!$H$2:$H$9552,A930,Data!$V$2:$V$9552,1)</f>
        <v>1</v>
      </c>
      <c r="D930" s="0" t="n">
        <f aca="false">IF(C930&gt;0,B930+ROW()/1000000,0)</f>
        <v>136.00093</v>
      </c>
    </row>
    <row r="931" customFormat="false" ht="15" hidden="false" customHeight="false" outlineLevel="0" collapsed="false">
      <c r="A931" s="0" t="s">
        <v>5668</v>
      </c>
      <c r="B931" s="0" t="n">
        <f aca="false">SUMIFS(Data!$O$2:$O$9552,Data!$H$2:$H$9552,A931,Data!$V$2:$V$9552,1)</f>
        <v>458</v>
      </c>
      <c r="C931" s="0" t="n">
        <f aca="false">COUNTIFS(Data!$H$2:$H$9552,A931,Data!$V$2:$V$9552,1)</f>
        <v>2</v>
      </c>
      <c r="D931" s="0" t="n">
        <f aca="false">IF(C931&gt;0,B931+ROW()/1000000,0)</f>
        <v>458.000931</v>
      </c>
    </row>
    <row r="932" customFormat="false" ht="15" hidden="false" customHeight="false" outlineLevel="0" collapsed="false">
      <c r="A932" s="0" t="s">
        <v>5713</v>
      </c>
      <c r="B932" s="0" t="n">
        <f aca="false">SUMIFS(Data!$O$2:$O$9552,Data!$H$2:$H$9552,A932,Data!$V$2:$V$9552,1)</f>
        <v>23</v>
      </c>
      <c r="C932" s="0" t="n">
        <f aca="false">COUNTIFS(Data!$H$2:$H$9552,A932,Data!$V$2:$V$9552,1)</f>
        <v>1</v>
      </c>
      <c r="D932" s="0" t="n">
        <f aca="false">IF(C932&gt;0,B932+ROW()/1000000,0)</f>
        <v>23.000932</v>
      </c>
    </row>
    <row r="933" customFormat="false" ht="15" hidden="false" customHeight="false" outlineLevel="0" collapsed="false">
      <c r="A933" s="0" t="s">
        <v>2041</v>
      </c>
      <c r="B933" s="0" t="n">
        <f aca="false">SUMIFS(Data!$O$2:$O$9552,Data!$H$2:$H$9552,A933,Data!$V$2:$V$9552,1)</f>
        <v>544</v>
      </c>
      <c r="C933" s="0" t="n">
        <f aca="false">COUNTIFS(Data!$H$2:$H$9552,A933,Data!$V$2:$V$9552,1)</f>
        <v>1</v>
      </c>
      <c r="D933" s="0" t="n">
        <f aca="false">IF(C933&gt;0,B933+ROW()/1000000,0)</f>
        <v>544.000933</v>
      </c>
    </row>
    <row r="934" customFormat="false" ht="15" hidden="false" customHeight="false" outlineLevel="0" collapsed="false">
      <c r="A934" s="0" t="s">
        <v>19195</v>
      </c>
      <c r="B934" s="0" t="n">
        <f aca="false">SUMIFS(Data!$O$2:$O$9552,Data!$H$2:$H$9552,A934,Data!$V$2:$V$9552,1)</f>
        <v>225</v>
      </c>
      <c r="C934" s="0" t="n">
        <f aca="false">COUNTIFS(Data!$H$2:$H$9552,A934,Data!$V$2:$V$9552,1)</f>
        <v>1</v>
      </c>
      <c r="D934" s="0" t="n">
        <f aca="false">IF(C934&gt;0,B934+ROW()/1000000,0)</f>
        <v>225.000934</v>
      </c>
    </row>
    <row r="935" customFormat="false" ht="15" hidden="false" customHeight="false" outlineLevel="0" collapsed="false">
      <c r="A935" s="0" t="s">
        <v>3638</v>
      </c>
      <c r="B935" s="0" t="n">
        <f aca="false">SUMIFS(Data!$O$2:$O$9552,Data!$H$2:$H$9552,A935,Data!$V$2:$V$9552,1)</f>
        <v>601</v>
      </c>
      <c r="C935" s="0" t="n">
        <f aca="false">COUNTIFS(Data!$H$2:$H$9552,A935,Data!$V$2:$V$9552,1)</f>
        <v>1</v>
      </c>
      <c r="D935" s="0" t="n">
        <f aca="false">IF(C935&gt;0,B935+ROW()/1000000,0)</f>
        <v>601.000935</v>
      </c>
    </row>
    <row r="936" customFormat="false" ht="15" hidden="false" customHeight="false" outlineLevel="0" collapsed="false">
      <c r="A936" s="0" t="s">
        <v>7943</v>
      </c>
      <c r="B936" s="0" t="n">
        <f aca="false">SUMIFS(Data!$O$2:$O$9552,Data!$H$2:$H$9552,A936,Data!$V$2:$V$9552,1)</f>
        <v>277</v>
      </c>
      <c r="C936" s="0" t="n">
        <f aca="false">COUNTIFS(Data!$H$2:$H$9552,A936,Data!$V$2:$V$9552,1)</f>
        <v>1</v>
      </c>
      <c r="D936" s="0" t="n">
        <f aca="false">IF(C936&gt;0,B936+ROW()/1000000,0)</f>
        <v>277.000936</v>
      </c>
    </row>
    <row r="937" customFormat="false" ht="15" hidden="false" customHeight="false" outlineLevel="0" collapsed="false">
      <c r="A937" s="0" t="s">
        <v>3641</v>
      </c>
      <c r="B937" s="0" t="n">
        <f aca="false">SUMIFS(Data!$O$2:$O$9552,Data!$H$2:$H$9552,A937,Data!$V$2:$V$9552,1)</f>
        <v>414</v>
      </c>
      <c r="C937" s="0" t="n">
        <f aca="false">COUNTIFS(Data!$H$2:$H$9552,A937,Data!$V$2:$V$9552,1)</f>
        <v>1</v>
      </c>
      <c r="D937" s="0" t="n">
        <f aca="false">IF(C937&gt;0,B937+ROW()/1000000,0)</f>
        <v>414.000937</v>
      </c>
    </row>
    <row r="938" customFormat="false" ht="15" hidden="false" customHeight="false" outlineLevel="0" collapsed="false">
      <c r="A938" s="0" t="s">
        <v>3625</v>
      </c>
      <c r="B938" s="0" t="n">
        <f aca="false">SUMIFS(Data!$O$2:$O$9552,Data!$H$2:$H$9552,A938,Data!$V$2:$V$9552,1)</f>
        <v>1115</v>
      </c>
      <c r="C938" s="0" t="n">
        <f aca="false">COUNTIFS(Data!$H$2:$H$9552,A938,Data!$V$2:$V$9552,1)</f>
        <v>1</v>
      </c>
      <c r="D938" s="0" t="n">
        <f aca="false">IF(C938&gt;0,B938+ROW()/1000000,0)</f>
        <v>1115.000938</v>
      </c>
    </row>
    <row r="939" customFormat="false" ht="15" hidden="false" customHeight="false" outlineLevel="0" collapsed="false">
      <c r="A939" s="0" t="s">
        <v>3655</v>
      </c>
      <c r="B939" s="0" t="n">
        <f aca="false">SUMIFS(Data!$O$2:$O$9552,Data!$H$2:$H$9552,A939,Data!$V$2:$V$9552,1)</f>
        <v>840</v>
      </c>
      <c r="C939" s="0" t="n">
        <f aca="false">COUNTIFS(Data!$H$2:$H$9552,A939,Data!$V$2:$V$9552,1)</f>
        <v>1</v>
      </c>
      <c r="D939" s="0" t="n">
        <f aca="false">IF(C939&gt;0,B939+ROW()/1000000,0)</f>
        <v>840.000939</v>
      </c>
    </row>
    <row r="940" customFormat="false" ht="15" hidden="false" customHeight="false" outlineLevel="0" collapsed="false">
      <c r="A940" s="0" t="s">
        <v>348</v>
      </c>
      <c r="B940" s="0" t="n">
        <f aca="false">SUMIFS(Data!$O$2:$O$9552,Data!$H$2:$H$9552,A940,Data!$V$2:$V$9552,1)</f>
        <v>68</v>
      </c>
      <c r="C940" s="0" t="n">
        <f aca="false">COUNTIFS(Data!$H$2:$H$9552,A940,Data!$V$2:$V$9552,1)</f>
        <v>1</v>
      </c>
      <c r="D940" s="0" t="n">
        <f aca="false">IF(C940&gt;0,B940+ROW()/1000000,0)</f>
        <v>68.00094</v>
      </c>
    </row>
    <row r="941" customFormat="false" ht="15" hidden="false" customHeight="false" outlineLevel="0" collapsed="false">
      <c r="A941" s="0" t="s">
        <v>1345</v>
      </c>
      <c r="B941" s="0" t="n">
        <f aca="false">SUMIFS(Data!$O$2:$O$9552,Data!$H$2:$H$9552,A941,Data!$V$2:$V$9552,1)</f>
        <v>816</v>
      </c>
      <c r="C941" s="0" t="n">
        <f aca="false">COUNTIFS(Data!$H$2:$H$9552,A941,Data!$V$2:$V$9552,1)</f>
        <v>1</v>
      </c>
      <c r="D941" s="0" t="n">
        <f aca="false">IF(C941&gt;0,B941+ROW()/1000000,0)</f>
        <v>816.000941</v>
      </c>
    </row>
    <row r="942" customFormat="false" ht="15" hidden="false" customHeight="false" outlineLevel="0" collapsed="false">
      <c r="A942" s="0" t="s">
        <v>1788</v>
      </c>
      <c r="B942" s="0" t="n">
        <f aca="false">SUMIFS(Data!$O$2:$O$9552,Data!$H$2:$H$9552,A942,Data!$V$2:$V$9552,1)</f>
        <v>221</v>
      </c>
      <c r="C942" s="0" t="n">
        <f aca="false">COUNTIFS(Data!$H$2:$H$9552,A942,Data!$V$2:$V$9552,1)</f>
        <v>1</v>
      </c>
      <c r="D942" s="0" t="n">
        <f aca="false">IF(C942&gt;0,B942+ROW()/1000000,0)</f>
        <v>221.000942</v>
      </c>
    </row>
    <row r="943" customFormat="false" ht="15" hidden="false" customHeight="false" outlineLevel="0" collapsed="false">
      <c r="A943" s="0" t="s">
        <v>6139</v>
      </c>
      <c r="B943" s="0" t="n">
        <f aca="false">SUMIFS(Data!$O$2:$O$9552,Data!$H$2:$H$9552,A943,Data!$V$2:$V$9552,1)</f>
        <v>304</v>
      </c>
      <c r="C943" s="0" t="n">
        <f aca="false">COUNTIFS(Data!$H$2:$H$9552,A943,Data!$V$2:$V$9552,1)</f>
        <v>1</v>
      </c>
      <c r="D943" s="0" t="n">
        <f aca="false">IF(C943&gt;0,B943+ROW()/1000000,0)</f>
        <v>304.000943</v>
      </c>
    </row>
    <row r="944" customFormat="false" ht="15" hidden="false" customHeight="false" outlineLevel="0" collapsed="false">
      <c r="A944" s="0" t="s">
        <v>4275</v>
      </c>
      <c r="B944" s="0" t="n">
        <f aca="false">SUMIFS(Data!$O$2:$O$9552,Data!$H$2:$H$9552,A944,Data!$V$2:$V$9552,1)</f>
        <v>27</v>
      </c>
      <c r="C944" s="0" t="n">
        <f aca="false">COUNTIFS(Data!$H$2:$H$9552,A944,Data!$V$2:$V$9552,1)</f>
        <v>1</v>
      </c>
      <c r="D944" s="0" t="n">
        <f aca="false">IF(C944&gt;0,B944+ROW()/1000000,0)</f>
        <v>27.000944</v>
      </c>
    </row>
    <row r="945" customFormat="false" ht="15" hidden="false" customHeight="false" outlineLevel="0" collapsed="false">
      <c r="A945" s="0" t="s">
        <v>19885</v>
      </c>
      <c r="B945" s="0" t="n">
        <f aca="false">SUMIFS(Data!$O$2:$O$9552,Data!$H$2:$H$9552,A945,Data!$V$2:$V$9552,1)</f>
        <v>3</v>
      </c>
      <c r="C945" s="0" t="n">
        <f aca="false">COUNTIFS(Data!$H$2:$H$9552,A945,Data!$V$2:$V$9552,1)</f>
        <v>1</v>
      </c>
      <c r="D945" s="0" t="n">
        <f aca="false">IF(C945&gt;0,B945+ROW()/1000000,0)</f>
        <v>3.000945</v>
      </c>
    </row>
    <row r="946" customFormat="false" ht="15" hidden="false" customHeight="false" outlineLevel="0" collapsed="false">
      <c r="A946" s="0" t="s">
        <v>1142</v>
      </c>
      <c r="B946" s="0" t="n">
        <f aca="false">SUMIFS(Data!$O$2:$O$9552,Data!$H$2:$H$9552,A946,Data!$V$2:$V$9552,1)</f>
        <v>223</v>
      </c>
      <c r="C946" s="0" t="n">
        <f aca="false">COUNTIFS(Data!$H$2:$H$9552,A946,Data!$V$2:$V$9552,1)</f>
        <v>1</v>
      </c>
      <c r="D946" s="0" t="n">
        <f aca="false">IF(C946&gt;0,B946+ROW()/1000000,0)</f>
        <v>223.000946</v>
      </c>
    </row>
    <row r="947" customFormat="false" ht="15" hidden="false" customHeight="false" outlineLevel="0" collapsed="false">
      <c r="A947" s="0" t="s">
        <v>20372</v>
      </c>
      <c r="B947" s="0" t="n">
        <f aca="false">SUMIFS(Data!$O$2:$O$9552,Data!$H$2:$H$9552,A947,Data!$V$2:$V$9552,1)</f>
        <v>258</v>
      </c>
      <c r="C947" s="0" t="n">
        <f aca="false">COUNTIFS(Data!$H$2:$H$9552,A947,Data!$V$2:$V$9552,1)</f>
        <v>1</v>
      </c>
      <c r="D947" s="0" t="n">
        <f aca="false">IF(C947&gt;0,B947+ROW()/1000000,0)</f>
        <v>258.000947</v>
      </c>
    </row>
    <row r="948" customFormat="false" ht="15" hidden="false" customHeight="false" outlineLevel="0" collapsed="false">
      <c r="A948" s="0" t="s">
        <v>20407</v>
      </c>
      <c r="B948" s="0" t="n">
        <f aca="false">SUMIFS(Data!$O$2:$O$9552,Data!$H$2:$H$9552,A948,Data!$V$2:$V$9552,1)</f>
        <v>430</v>
      </c>
      <c r="C948" s="0" t="n">
        <f aca="false">COUNTIFS(Data!$H$2:$H$9552,A948,Data!$V$2:$V$9552,1)</f>
        <v>1</v>
      </c>
      <c r="D948" s="0" t="n">
        <f aca="false">IF(C948&gt;0,B948+ROW()/1000000,0)</f>
        <v>430.000948</v>
      </c>
    </row>
    <row r="949" customFormat="false" ht="15" hidden="false" customHeight="false" outlineLevel="0" collapsed="false">
      <c r="A949" s="0" t="s">
        <v>7805</v>
      </c>
      <c r="B949" s="0" t="n">
        <f aca="false">SUMIFS(Data!$O$2:$O$9552,Data!$H$2:$H$9552,A949,Data!$V$2:$V$9552,1)</f>
        <v>439</v>
      </c>
      <c r="C949" s="0" t="n">
        <f aca="false">COUNTIFS(Data!$H$2:$H$9552,A949,Data!$V$2:$V$9552,1)</f>
        <v>3</v>
      </c>
      <c r="D949" s="0" t="n">
        <f aca="false">IF(C949&gt;0,B949+ROW()/1000000,0)</f>
        <v>439.000949</v>
      </c>
    </row>
    <row r="950" customFormat="false" ht="15" hidden="false" customHeight="false" outlineLevel="0" collapsed="false">
      <c r="A950" s="0" t="s">
        <v>4592</v>
      </c>
      <c r="B950" s="0" t="n">
        <f aca="false">SUMIFS(Data!$O$2:$O$9552,Data!$H$2:$H$9552,A950,Data!$V$2:$V$9552,1)</f>
        <v>1635</v>
      </c>
      <c r="C950" s="0" t="n">
        <f aca="false">COUNTIFS(Data!$H$2:$H$9552,A950,Data!$V$2:$V$9552,1)</f>
        <v>2</v>
      </c>
      <c r="D950" s="0" t="n">
        <f aca="false">IF(C950&gt;0,B950+ROW()/1000000,0)</f>
        <v>1635.00095</v>
      </c>
    </row>
    <row r="951" customFormat="false" ht="15" hidden="false" customHeight="false" outlineLevel="0" collapsed="false">
      <c r="A951" s="0" t="s">
        <v>10936</v>
      </c>
      <c r="B951" s="0" t="n">
        <f aca="false">SUMIFS(Data!$O$2:$O$9552,Data!$H$2:$H$9552,A951,Data!$V$2:$V$9552,1)</f>
        <v>603</v>
      </c>
      <c r="C951" s="0" t="n">
        <f aca="false">COUNTIFS(Data!$H$2:$H$9552,A951,Data!$V$2:$V$9552,1)</f>
        <v>1</v>
      </c>
      <c r="D951" s="0" t="n">
        <f aca="false">IF(C951&gt;0,B951+ROW()/1000000,0)</f>
        <v>603.000951</v>
      </c>
    </row>
    <row r="952" customFormat="false" ht="15" hidden="false" customHeight="false" outlineLevel="0" collapsed="false">
      <c r="A952" s="0" t="s">
        <v>7485</v>
      </c>
      <c r="B952" s="0" t="n">
        <f aca="false">SUMIFS(Data!$O$2:$O$9552,Data!$H$2:$H$9552,A952,Data!$V$2:$V$9552,1)</f>
        <v>203</v>
      </c>
      <c r="C952" s="0" t="n">
        <f aca="false">COUNTIFS(Data!$H$2:$H$9552,A952,Data!$V$2:$V$9552,1)</f>
        <v>1</v>
      </c>
      <c r="D952" s="0" t="n">
        <f aca="false">IF(C952&gt;0,B952+ROW()/1000000,0)</f>
        <v>203.000952</v>
      </c>
    </row>
    <row r="953" customFormat="false" ht="15" hidden="false" customHeight="false" outlineLevel="0" collapsed="false">
      <c r="A953" s="0" t="s">
        <v>1208</v>
      </c>
      <c r="B953" s="0" t="n">
        <f aca="false">SUMIFS(Data!$O$2:$O$9552,Data!$H$2:$H$9552,A953,Data!$V$2:$V$9552,1)</f>
        <v>1151</v>
      </c>
      <c r="C953" s="0" t="n">
        <f aca="false">COUNTIFS(Data!$H$2:$H$9552,A953,Data!$V$2:$V$9552,1)</f>
        <v>1</v>
      </c>
      <c r="D953" s="0" t="n">
        <f aca="false">IF(C953&gt;0,B953+ROW()/1000000,0)</f>
        <v>1151.000953</v>
      </c>
    </row>
    <row r="954" customFormat="false" ht="15" hidden="false" customHeight="false" outlineLevel="0" collapsed="false">
      <c r="A954" s="0" t="s">
        <v>1460</v>
      </c>
      <c r="B954" s="0" t="n">
        <f aca="false">SUMIFS(Data!$O$2:$O$9552,Data!$H$2:$H$9552,A954,Data!$V$2:$V$9552,1)</f>
        <v>1343</v>
      </c>
      <c r="C954" s="0" t="n">
        <f aca="false">COUNTIFS(Data!$H$2:$H$9552,A954,Data!$V$2:$V$9552,1)</f>
        <v>1</v>
      </c>
      <c r="D954" s="0" t="n">
        <f aca="false">IF(C954&gt;0,B954+ROW()/1000000,0)</f>
        <v>1343.000954</v>
      </c>
    </row>
    <row r="955" customFormat="false" ht="15" hidden="false" customHeight="false" outlineLevel="0" collapsed="false">
      <c r="A955" s="0" t="s">
        <v>1453</v>
      </c>
      <c r="B955" s="0" t="n">
        <f aca="false">SUMIFS(Data!$O$2:$O$9552,Data!$H$2:$H$9552,A955,Data!$V$2:$V$9552,1)</f>
        <v>3255</v>
      </c>
      <c r="C955" s="0" t="n">
        <f aca="false">COUNTIFS(Data!$H$2:$H$9552,A955,Data!$V$2:$V$9552,1)</f>
        <v>3</v>
      </c>
      <c r="D955" s="0" t="n">
        <f aca="false">IF(C955&gt;0,B955+ROW()/1000000,0)</f>
        <v>3255.000955</v>
      </c>
    </row>
    <row r="956" customFormat="false" ht="15" hidden="false" customHeight="false" outlineLevel="0" collapsed="false">
      <c r="A956" s="0" t="s">
        <v>4046</v>
      </c>
      <c r="B956" s="0" t="n">
        <f aca="false">SUMIFS(Data!$O$2:$O$9552,Data!$H$2:$H$9552,A956,Data!$V$2:$V$9552,1)</f>
        <v>626</v>
      </c>
      <c r="C956" s="0" t="n">
        <f aca="false">COUNTIFS(Data!$H$2:$H$9552,A956,Data!$V$2:$V$9552,1)</f>
        <v>15</v>
      </c>
      <c r="D956" s="0" t="n">
        <f aca="false">IF(C956&gt;0,B956+ROW()/1000000,0)</f>
        <v>626.000956</v>
      </c>
    </row>
    <row r="957" customFormat="false" ht="15" hidden="false" customHeight="false" outlineLevel="0" collapsed="false">
      <c r="A957" s="0" t="s">
        <v>6689</v>
      </c>
      <c r="B957" s="0" t="n">
        <f aca="false">SUMIFS(Data!$O$2:$O$9552,Data!$H$2:$H$9552,A957,Data!$V$2:$V$9552,1)</f>
        <v>170</v>
      </c>
      <c r="C957" s="0" t="n">
        <f aca="false">COUNTIFS(Data!$H$2:$H$9552,A957,Data!$V$2:$V$9552,1)</f>
        <v>1</v>
      </c>
      <c r="D957" s="0" t="n">
        <f aca="false">IF(C957&gt;0,B957+ROW()/1000000,0)</f>
        <v>170.000957</v>
      </c>
    </row>
    <row r="958" customFormat="false" ht="15" hidden="false" customHeight="false" outlineLevel="0" collapsed="false">
      <c r="A958" s="0" t="s">
        <v>4726</v>
      </c>
      <c r="B958" s="0" t="n">
        <f aca="false">SUMIFS(Data!$O$2:$O$9552,Data!$H$2:$H$9552,A958,Data!$V$2:$V$9552,1)</f>
        <v>99</v>
      </c>
      <c r="C958" s="0" t="n">
        <f aca="false">COUNTIFS(Data!$H$2:$H$9552,A958,Data!$V$2:$V$9552,1)</f>
        <v>4</v>
      </c>
      <c r="D958" s="0" t="n">
        <f aca="false">IF(C958&gt;0,B958+ROW()/1000000,0)</f>
        <v>99.000958</v>
      </c>
    </row>
    <row r="959" customFormat="false" ht="15" hidden="false" customHeight="false" outlineLevel="0" collapsed="false">
      <c r="A959" s="0" t="s">
        <v>5208</v>
      </c>
      <c r="B959" s="0" t="n">
        <f aca="false">SUMIFS(Data!$O$2:$O$9552,Data!$H$2:$H$9552,A959,Data!$V$2:$V$9552,1)</f>
        <v>99</v>
      </c>
      <c r="C959" s="0" t="n">
        <f aca="false">COUNTIFS(Data!$H$2:$H$9552,A959,Data!$V$2:$V$9552,1)</f>
        <v>1</v>
      </c>
      <c r="D959" s="0" t="n">
        <f aca="false">IF(C959&gt;0,B959+ROW()/1000000,0)</f>
        <v>99.000959</v>
      </c>
    </row>
    <row r="960" customFormat="false" ht="15" hidden="false" customHeight="false" outlineLevel="0" collapsed="false">
      <c r="A960" s="0" t="s">
        <v>4393</v>
      </c>
      <c r="B960" s="0" t="n">
        <f aca="false">SUMIFS(Data!$O$2:$O$9552,Data!$H$2:$H$9552,A960,Data!$V$2:$V$9552,1)</f>
        <v>280</v>
      </c>
      <c r="C960" s="0" t="n">
        <f aca="false">COUNTIFS(Data!$H$2:$H$9552,A960,Data!$V$2:$V$9552,1)</f>
        <v>4</v>
      </c>
      <c r="D960" s="0" t="n">
        <f aca="false">IF(C960&gt;0,B960+ROW()/1000000,0)</f>
        <v>280.00096</v>
      </c>
    </row>
    <row r="961" customFormat="false" ht="15" hidden="false" customHeight="false" outlineLevel="0" collapsed="false">
      <c r="A961" s="0" t="s">
        <v>8061</v>
      </c>
      <c r="B961" s="0" t="n">
        <f aca="false">SUMIFS(Data!$O$2:$O$9552,Data!$H$2:$H$9552,A961,Data!$V$2:$V$9552,1)</f>
        <v>361</v>
      </c>
      <c r="C961" s="0" t="n">
        <f aca="false">COUNTIFS(Data!$H$2:$H$9552,A961,Data!$V$2:$V$9552,1)</f>
        <v>1</v>
      </c>
      <c r="D961" s="0" t="n">
        <f aca="false">IF(C961&gt;0,B961+ROW()/1000000,0)</f>
        <v>361.000961</v>
      </c>
    </row>
    <row r="962" customFormat="false" ht="15" hidden="false" customHeight="false" outlineLevel="0" collapsed="false">
      <c r="A962" s="0" t="s">
        <v>5732</v>
      </c>
      <c r="B962" s="0" t="n">
        <f aca="false">SUMIFS(Data!$O$2:$O$9552,Data!$H$2:$H$9552,A962,Data!$V$2:$V$9552,1)</f>
        <v>101</v>
      </c>
      <c r="C962" s="0" t="n">
        <f aca="false">COUNTIFS(Data!$H$2:$H$9552,A962,Data!$V$2:$V$9552,1)</f>
        <v>1</v>
      </c>
      <c r="D962" s="0" t="n">
        <f aca="false">IF(C962&gt;0,B962+ROW()/1000000,0)</f>
        <v>101.000962</v>
      </c>
    </row>
    <row r="963" customFormat="false" ht="15" hidden="false" customHeight="false" outlineLevel="0" collapsed="false">
      <c r="A963" s="0" t="s">
        <v>9298</v>
      </c>
      <c r="B963" s="0" t="n">
        <f aca="false">SUMIFS(Data!$O$2:$O$9552,Data!$H$2:$H$9552,A963,Data!$V$2:$V$9552,1)</f>
        <v>416</v>
      </c>
      <c r="C963" s="0" t="n">
        <f aca="false">COUNTIFS(Data!$H$2:$H$9552,A963,Data!$V$2:$V$9552,1)</f>
        <v>2</v>
      </c>
      <c r="D963" s="0" t="n">
        <f aca="false">IF(C963&gt;0,B963+ROW()/1000000,0)</f>
        <v>416.000963</v>
      </c>
    </row>
    <row r="964" customFormat="false" ht="15" hidden="false" customHeight="false" outlineLevel="0" collapsed="false">
      <c r="A964" s="0" t="s">
        <v>5588</v>
      </c>
      <c r="B964" s="0" t="n">
        <f aca="false">SUMIFS(Data!$O$2:$O$9552,Data!$H$2:$H$9552,A964,Data!$V$2:$V$9552,1)</f>
        <v>30</v>
      </c>
      <c r="C964" s="0" t="n">
        <f aca="false">COUNTIFS(Data!$H$2:$H$9552,A964,Data!$V$2:$V$9552,1)</f>
        <v>1</v>
      </c>
      <c r="D964" s="0" t="n">
        <f aca="false">IF(C964&gt;0,B964+ROW()/1000000,0)</f>
        <v>30.000964</v>
      </c>
    </row>
    <row r="965" customFormat="false" ht="15" hidden="false" customHeight="false" outlineLevel="0" collapsed="false">
      <c r="A965" s="0" t="s">
        <v>4235</v>
      </c>
      <c r="B965" s="0" t="n">
        <f aca="false">SUMIFS(Data!$O$2:$O$9552,Data!$H$2:$H$9552,A965,Data!$V$2:$V$9552,1)</f>
        <v>461</v>
      </c>
      <c r="C965" s="0" t="n">
        <f aca="false">COUNTIFS(Data!$H$2:$H$9552,A965,Data!$V$2:$V$9552,1)</f>
        <v>1</v>
      </c>
      <c r="D965" s="0" t="n">
        <f aca="false">IF(C965&gt;0,B965+ROW()/1000000,0)</f>
        <v>461.000965</v>
      </c>
    </row>
    <row r="966" customFormat="false" ht="15" hidden="false" customHeight="false" outlineLevel="0" collapsed="false">
      <c r="A966" s="0" t="s">
        <v>8932</v>
      </c>
      <c r="B966" s="0" t="n">
        <f aca="false">SUMIFS(Data!$O$2:$O$9552,Data!$H$2:$H$9552,A966,Data!$V$2:$V$9552,1)</f>
        <v>54</v>
      </c>
      <c r="C966" s="0" t="n">
        <f aca="false">COUNTIFS(Data!$H$2:$H$9552,A966,Data!$V$2:$V$9552,1)</f>
        <v>1</v>
      </c>
      <c r="D966" s="0" t="n">
        <f aca="false">IF(C966&gt;0,B966+ROW()/1000000,0)</f>
        <v>54.000966</v>
      </c>
    </row>
    <row r="967" customFormat="false" ht="15" hidden="false" customHeight="false" outlineLevel="0" collapsed="false">
      <c r="A967" s="0" t="s">
        <v>5909</v>
      </c>
      <c r="B967" s="0" t="n">
        <f aca="false">SUMIFS(Data!$O$2:$O$9552,Data!$H$2:$H$9552,A967,Data!$V$2:$V$9552,1)</f>
        <v>44</v>
      </c>
      <c r="C967" s="0" t="n">
        <f aca="false">COUNTIFS(Data!$H$2:$H$9552,A967,Data!$V$2:$V$9552,1)</f>
        <v>1</v>
      </c>
      <c r="D967" s="0" t="n">
        <f aca="false">IF(C967&gt;0,B967+ROW()/1000000,0)</f>
        <v>44.000967</v>
      </c>
    </row>
    <row r="968" customFormat="false" ht="15" hidden="false" customHeight="false" outlineLevel="0" collapsed="false">
      <c r="A968" s="0" t="s">
        <v>14750</v>
      </c>
      <c r="B968" s="0" t="n">
        <f aca="false">SUMIFS(Data!$O$2:$O$9552,Data!$H$2:$H$9552,A968,Data!$V$2:$V$9552,1)</f>
        <v>81</v>
      </c>
      <c r="C968" s="0" t="n">
        <f aca="false">COUNTIFS(Data!$H$2:$H$9552,A968,Data!$V$2:$V$9552,1)</f>
        <v>1</v>
      </c>
      <c r="D968" s="0" t="n">
        <f aca="false">IF(C968&gt;0,B968+ROW()/1000000,0)</f>
        <v>81.000968</v>
      </c>
    </row>
    <row r="969" customFormat="false" ht="15" hidden="false" customHeight="false" outlineLevel="0" collapsed="false">
      <c r="A969" s="0" t="s">
        <v>13491</v>
      </c>
      <c r="B969" s="0" t="n">
        <f aca="false">SUMIFS(Data!$O$2:$O$9552,Data!$H$2:$H$9552,A969,Data!$V$2:$V$9552,1)</f>
        <v>23</v>
      </c>
      <c r="C969" s="0" t="n">
        <f aca="false">COUNTIFS(Data!$H$2:$H$9552,A969,Data!$V$2:$V$9552,1)</f>
        <v>4</v>
      </c>
      <c r="D969" s="0" t="n">
        <f aca="false">IF(C969&gt;0,B969+ROW()/1000000,0)</f>
        <v>23.000969</v>
      </c>
    </row>
    <row r="970" customFormat="false" ht="15" hidden="false" customHeight="false" outlineLevel="0" collapsed="false">
      <c r="A970" s="0" t="s">
        <v>9447</v>
      </c>
      <c r="B970" s="0" t="n">
        <f aca="false">SUMIFS(Data!$O$2:$O$9552,Data!$H$2:$H$9552,A970,Data!$V$2:$V$9552,1)</f>
        <v>37</v>
      </c>
      <c r="C970" s="0" t="n">
        <f aca="false">COUNTIFS(Data!$H$2:$H$9552,A970,Data!$V$2:$V$9552,1)</f>
        <v>1</v>
      </c>
      <c r="D970" s="0" t="n">
        <f aca="false">IF(C970&gt;0,B970+ROW()/1000000,0)</f>
        <v>37.00097</v>
      </c>
    </row>
    <row r="971" customFormat="false" ht="15" hidden="false" customHeight="false" outlineLevel="0" collapsed="false">
      <c r="A971" s="0" t="s">
        <v>4197</v>
      </c>
      <c r="B971" s="0" t="n">
        <f aca="false">SUMIFS(Data!$O$2:$O$9552,Data!$H$2:$H$9552,A971,Data!$V$2:$V$9552,1)</f>
        <v>108</v>
      </c>
      <c r="C971" s="0" t="n">
        <f aca="false">COUNTIFS(Data!$H$2:$H$9552,A971,Data!$V$2:$V$9552,1)</f>
        <v>2</v>
      </c>
      <c r="D971" s="0" t="n">
        <f aca="false">IF(C971&gt;0,B971+ROW()/1000000,0)</f>
        <v>108.000971</v>
      </c>
    </row>
    <row r="972" customFormat="false" ht="15" hidden="false" customHeight="false" outlineLevel="0" collapsed="false">
      <c r="A972" s="0" t="s">
        <v>5594</v>
      </c>
      <c r="B972" s="0" t="n">
        <f aca="false">SUMIFS(Data!$O$2:$O$9552,Data!$H$2:$H$9552,A972,Data!$V$2:$V$9552,1)</f>
        <v>57</v>
      </c>
      <c r="C972" s="0" t="n">
        <f aca="false">COUNTIFS(Data!$H$2:$H$9552,A972,Data!$V$2:$V$9552,1)</f>
        <v>1</v>
      </c>
      <c r="D972" s="0" t="n">
        <f aca="false">IF(C972&gt;0,B972+ROW()/1000000,0)</f>
        <v>57.000972</v>
      </c>
    </row>
    <row r="973" customFormat="false" ht="15" hidden="false" customHeight="false" outlineLevel="0" collapsed="false">
      <c r="A973" s="0" t="s">
        <v>4871</v>
      </c>
      <c r="B973" s="0" t="n">
        <f aca="false">SUMIFS(Data!$O$2:$O$9552,Data!$H$2:$H$9552,A973,Data!$V$2:$V$9552,1)</f>
        <v>25</v>
      </c>
      <c r="C973" s="0" t="n">
        <f aca="false">COUNTIFS(Data!$H$2:$H$9552,A973,Data!$V$2:$V$9552,1)</f>
        <v>1</v>
      </c>
      <c r="D973" s="0" t="n">
        <f aca="false">IF(C973&gt;0,B973+ROW()/1000000,0)</f>
        <v>25.000973</v>
      </c>
    </row>
    <row r="974" customFormat="false" ht="15" hidden="false" customHeight="false" outlineLevel="0" collapsed="false">
      <c r="A974" s="0" t="s">
        <v>18466</v>
      </c>
      <c r="B974" s="0" t="n">
        <f aca="false">SUMIFS(Data!$O$2:$O$9552,Data!$H$2:$H$9552,A974,Data!$V$2:$V$9552,1)</f>
        <v>142</v>
      </c>
      <c r="C974" s="0" t="n">
        <f aca="false">COUNTIFS(Data!$H$2:$H$9552,A974,Data!$V$2:$V$9552,1)</f>
        <v>1</v>
      </c>
      <c r="D974" s="0" t="n">
        <f aca="false">IF(C974&gt;0,B974+ROW()/1000000,0)</f>
        <v>142.000974</v>
      </c>
    </row>
    <row r="975" customFormat="false" ht="15" hidden="false" customHeight="false" outlineLevel="0" collapsed="false">
      <c r="A975" s="0" t="s">
        <v>4200</v>
      </c>
      <c r="B975" s="0" t="n">
        <f aca="false">SUMIFS(Data!$O$2:$O$9552,Data!$H$2:$H$9552,A975,Data!$V$2:$V$9552,1)</f>
        <v>162</v>
      </c>
      <c r="C975" s="0" t="n">
        <f aca="false">COUNTIFS(Data!$H$2:$H$9552,A975,Data!$V$2:$V$9552,1)</f>
        <v>1</v>
      </c>
      <c r="D975" s="0" t="n">
        <f aca="false">IF(C975&gt;0,B975+ROW()/1000000,0)</f>
        <v>162.000975</v>
      </c>
    </row>
    <row r="976" customFormat="false" ht="15" hidden="false" customHeight="false" outlineLevel="0" collapsed="false">
      <c r="A976" s="0" t="s">
        <v>5694</v>
      </c>
      <c r="B976" s="0" t="n">
        <f aca="false">SUMIFS(Data!$O$2:$O$9552,Data!$H$2:$H$9552,A976,Data!$V$2:$V$9552,1)</f>
        <v>20</v>
      </c>
      <c r="C976" s="0" t="n">
        <f aca="false">COUNTIFS(Data!$H$2:$H$9552,A976,Data!$V$2:$V$9552,1)</f>
        <v>1</v>
      </c>
      <c r="D976" s="0" t="n">
        <f aca="false">IF(C976&gt;0,B976+ROW()/1000000,0)</f>
        <v>20.000976</v>
      </c>
    </row>
    <row r="977" customFormat="false" ht="15" hidden="false" customHeight="false" outlineLevel="0" collapsed="false">
      <c r="A977" s="0" t="s">
        <v>3864</v>
      </c>
      <c r="B977" s="0" t="n">
        <f aca="false">SUMIFS(Data!$O$2:$O$9552,Data!$H$2:$H$9552,A977,Data!$V$2:$V$9552,1)</f>
        <v>2030</v>
      </c>
      <c r="C977" s="0" t="n">
        <f aca="false">COUNTIFS(Data!$H$2:$H$9552,A977,Data!$V$2:$V$9552,1)</f>
        <v>8</v>
      </c>
      <c r="D977" s="0" t="n">
        <f aca="false">IF(C977&gt;0,B977+ROW()/1000000,0)</f>
        <v>2030.000977</v>
      </c>
    </row>
    <row r="978" customFormat="false" ht="15" hidden="false" customHeight="false" outlineLevel="0" collapsed="false">
      <c r="A978" s="0" t="s">
        <v>5260</v>
      </c>
      <c r="B978" s="0" t="n">
        <f aca="false">SUMIFS(Data!$O$2:$O$9552,Data!$H$2:$H$9552,A978,Data!$V$2:$V$9552,1)</f>
        <v>144</v>
      </c>
      <c r="C978" s="0" t="n">
        <f aca="false">COUNTIFS(Data!$H$2:$H$9552,A978,Data!$V$2:$V$9552,1)</f>
        <v>1</v>
      </c>
      <c r="D978" s="0" t="n">
        <f aca="false">IF(C978&gt;0,B978+ROW()/1000000,0)</f>
        <v>144.000978</v>
      </c>
    </row>
    <row r="979" customFormat="false" ht="15" hidden="false" customHeight="false" outlineLevel="0" collapsed="false">
      <c r="A979" s="0" t="s">
        <v>20312</v>
      </c>
      <c r="B979" s="0" t="n">
        <f aca="false">SUMIFS(Data!$O$2:$O$9552,Data!$H$2:$H$9552,A979,Data!$V$2:$V$9552,1)</f>
        <v>20</v>
      </c>
      <c r="C979" s="0" t="n">
        <f aca="false">COUNTIFS(Data!$H$2:$H$9552,A979,Data!$V$2:$V$9552,1)</f>
        <v>1</v>
      </c>
      <c r="D979" s="0" t="n">
        <f aca="false">IF(C979&gt;0,B979+ROW()/1000000,0)</f>
        <v>20.000979</v>
      </c>
    </row>
    <row r="980" customFormat="false" ht="15" hidden="false" customHeight="false" outlineLevel="0" collapsed="false">
      <c r="A980" s="0" t="s">
        <v>9997</v>
      </c>
      <c r="B980" s="0" t="n">
        <f aca="false">SUMIFS(Data!$O$2:$O$9552,Data!$H$2:$H$9552,A980,Data!$V$2:$V$9552,1)</f>
        <v>152</v>
      </c>
      <c r="C980" s="0" t="n">
        <f aca="false">COUNTIFS(Data!$H$2:$H$9552,A980,Data!$V$2:$V$9552,1)</f>
        <v>2</v>
      </c>
      <c r="D980" s="0" t="n">
        <f aca="false">IF(C980&gt;0,B980+ROW()/1000000,0)</f>
        <v>152.00098</v>
      </c>
    </row>
    <row r="981" customFormat="false" ht="15" hidden="false" customHeight="false" outlineLevel="0" collapsed="false">
      <c r="A981" s="0" t="s">
        <v>6115</v>
      </c>
      <c r="B981" s="0" t="n">
        <f aca="false">SUMIFS(Data!$O$2:$O$9552,Data!$H$2:$H$9552,A981,Data!$V$2:$V$9552,1)</f>
        <v>571</v>
      </c>
      <c r="C981" s="0" t="n">
        <f aca="false">COUNTIFS(Data!$H$2:$H$9552,A981,Data!$V$2:$V$9552,1)</f>
        <v>1</v>
      </c>
      <c r="D981" s="0" t="n">
        <f aca="false">IF(C981&gt;0,B981+ROW()/1000000,0)</f>
        <v>571.000981</v>
      </c>
    </row>
    <row r="982" customFormat="false" ht="15" hidden="false" customHeight="false" outlineLevel="0" collapsed="false">
      <c r="A982" s="0" t="s">
        <v>16792</v>
      </c>
      <c r="B982" s="0" t="n">
        <f aca="false">SUMIFS(Data!$O$2:$O$9552,Data!$H$2:$H$9552,A982,Data!$V$2:$V$9552,1)</f>
        <v>1</v>
      </c>
      <c r="C982" s="0" t="n">
        <f aca="false">COUNTIFS(Data!$H$2:$H$9552,A982,Data!$V$2:$V$9552,1)</f>
        <v>1</v>
      </c>
      <c r="D982" s="0" t="n">
        <f aca="false">IF(C982&gt;0,B982+ROW()/1000000,0)</f>
        <v>1.000982</v>
      </c>
    </row>
    <row r="983" customFormat="false" ht="15" hidden="false" customHeight="false" outlineLevel="0" collapsed="false">
      <c r="A983" s="0" t="s">
        <v>15434</v>
      </c>
      <c r="B983" s="0" t="n">
        <f aca="false">SUMIFS(Data!$O$2:$O$9552,Data!$H$2:$H$9552,A983,Data!$V$2:$V$9552,1)</f>
        <v>295</v>
      </c>
      <c r="C983" s="0" t="n">
        <f aca="false">COUNTIFS(Data!$H$2:$H$9552,A983,Data!$V$2:$V$9552,1)</f>
        <v>1</v>
      </c>
      <c r="D983" s="0" t="n">
        <f aca="false">IF(C983&gt;0,B983+ROW()/1000000,0)</f>
        <v>295.000983</v>
      </c>
    </row>
    <row r="984" customFormat="false" ht="15" hidden="false" customHeight="false" outlineLevel="0" collapsed="false">
      <c r="A984" s="0" t="s">
        <v>14057</v>
      </c>
      <c r="B984" s="0" t="n">
        <f aca="false">SUMIFS(Data!$O$2:$O$9552,Data!$H$2:$H$9552,A984,Data!$V$2:$V$9552,1)</f>
        <v>63</v>
      </c>
      <c r="C984" s="0" t="n">
        <f aca="false">COUNTIFS(Data!$H$2:$H$9552,A984,Data!$V$2:$V$9552,1)</f>
        <v>1</v>
      </c>
      <c r="D984" s="0" t="n">
        <f aca="false">IF(C984&gt;0,B984+ROW()/1000000,0)</f>
        <v>63.000984</v>
      </c>
    </row>
    <row r="985" customFormat="false" ht="15" hidden="false" customHeight="false" outlineLevel="0" collapsed="false">
      <c r="A985" s="0" t="s">
        <v>11140</v>
      </c>
      <c r="B985" s="0" t="n">
        <f aca="false">SUMIFS(Data!$O$2:$O$9552,Data!$H$2:$H$9552,A985,Data!$V$2:$V$9552,1)</f>
        <v>87</v>
      </c>
      <c r="C985" s="0" t="n">
        <f aca="false">COUNTIFS(Data!$H$2:$H$9552,A985,Data!$V$2:$V$9552,1)</f>
        <v>2</v>
      </c>
      <c r="D985" s="0" t="n">
        <f aca="false">IF(C985&gt;0,B985+ROW()/1000000,0)</f>
        <v>87.000985</v>
      </c>
    </row>
    <row r="986" customFormat="false" ht="15" hidden="false" customHeight="false" outlineLevel="0" collapsed="false">
      <c r="A986" s="0" t="s">
        <v>5096</v>
      </c>
      <c r="B986" s="0" t="n">
        <f aca="false">SUMIFS(Data!$O$2:$O$9552,Data!$H$2:$H$9552,A986,Data!$V$2:$V$9552,1)</f>
        <v>352</v>
      </c>
      <c r="C986" s="0" t="n">
        <f aca="false">COUNTIFS(Data!$H$2:$H$9552,A986,Data!$V$2:$V$9552,1)</f>
        <v>2</v>
      </c>
      <c r="D986" s="0" t="n">
        <f aca="false">IF(C986&gt;0,B986+ROW()/1000000,0)</f>
        <v>352.000986</v>
      </c>
    </row>
    <row r="987" customFormat="false" ht="15" hidden="false" customHeight="false" outlineLevel="0" collapsed="false">
      <c r="A987" s="0" t="s">
        <v>3182</v>
      </c>
      <c r="B987" s="0" t="n">
        <f aca="false">SUMIFS(Data!$O$2:$O$9552,Data!$H$2:$H$9552,A987,Data!$V$2:$V$9552,1)</f>
        <v>5400</v>
      </c>
      <c r="C987" s="0" t="n">
        <f aca="false">COUNTIFS(Data!$H$2:$H$9552,A987,Data!$V$2:$V$9552,1)</f>
        <v>74</v>
      </c>
      <c r="D987" s="0" t="n">
        <f aca="false">IF(C987&gt;0,B987+ROW()/1000000,0)</f>
        <v>5400.000987</v>
      </c>
    </row>
    <row r="988" customFormat="false" ht="15" hidden="false" customHeight="false" outlineLevel="0" collapsed="false">
      <c r="A988" s="0" t="s">
        <v>13698</v>
      </c>
      <c r="B988" s="0" t="n">
        <f aca="false">SUMIFS(Data!$O$2:$O$9552,Data!$H$2:$H$9552,A988,Data!$V$2:$V$9552,1)</f>
        <v>0</v>
      </c>
      <c r="C988" s="0" t="n">
        <f aca="false">COUNTIFS(Data!$H$2:$H$9552,A988,Data!$V$2:$V$9552,1)</f>
        <v>1</v>
      </c>
      <c r="D988" s="0" t="n">
        <f aca="false">IF(C988&gt;0,B988+ROW()/1000000,0)</f>
        <v>0.000988</v>
      </c>
    </row>
    <row r="989" customFormat="false" ht="15" hidden="false" customHeight="false" outlineLevel="0" collapsed="false">
      <c r="A989" s="0" t="s">
        <v>13509</v>
      </c>
      <c r="B989" s="0" t="n">
        <f aca="false">SUMIFS(Data!$O$2:$O$9552,Data!$H$2:$H$9552,A989,Data!$V$2:$V$9552,1)</f>
        <v>56</v>
      </c>
      <c r="C989" s="0" t="n">
        <f aca="false">COUNTIFS(Data!$H$2:$H$9552,A989,Data!$V$2:$V$9552,1)</f>
        <v>3</v>
      </c>
      <c r="D989" s="0" t="n">
        <f aca="false">IF(C989&gt;0,B989+ROW()/1000000,0)</f>
        <v>56.000989</v>
      </c>
    </row>
    <row r="990" customFormat="false" ht="15" hidden="false" customHeight="false" outlineLevel="0" collapsed="false">
      <c r="A990" s="0" t="s">
        <v>13231</v>
      </c>
      <c r="B990" s="0" t="n">
        <f aca="false">SUMIFS(Data!$O$2:$O$9552,Data!$H$2:$H$9552,A990,Data!$V$2:$V$9552,1)</f>
        <v>18</v>
      </c>
      <c r="C990" s="0" t="n">
        <f aca="false">COUNTIFS(Data!$H$2:$H$9552,A990,Data!$V$2:$V$9552,1)</f>
        <v>6</v>
      </c>
      <c r="D990" s="0" t="n">
        <f aca="false">IF(C990&gt;0,B990+ROW()/1000000,0)</f>
        <v>18.00099</v>
      </c>
    </row>
    <row r="991" customFormat="false" ht="15" hidden="false" customHeight="false" outlineLevel="0" collapsed="false">
      <c r="A991" s="0" t="s">
        <v>3015</v>
      </c>
      <c r="B991" s="0" t="n">
        <f aca="false">SUMIFS(Data!$O$2:$O$9552,Data!$H$2:$H$9552,A991,Data!$V$2:$V$9552,1)</f>
        <v>4293</v>
      </c>
      <c r="C991" s="0" t="n">
        <f aca="false">COUNTIFS(Data!$H$2:$H$9552,A991,Data!$V$2:$V$9552,1)</f>
        <v>83</v>
      </c>
      <c r="D991" s="0" t="n">
        <f aca="false">IF(C991&gt;0,B991+ROW()/1000000,0)</f>
        <v>4293.000991</v>
      </c>
    </row>
    <row r="992" customFormat="false" ht="15" hidden="false" customHeight="false" outlineLevel="0" collapsed="false">
      <c r="A992" s="0" t="s">
        <v>3258</v>
      </c>
      <c r="B992" s="0" t="n">
        <f aca="false">SUMIFS(Data!$O$2:$O$9552,Data!$H$2:$H$9552,A992,Data!$V$2:$V$9552,1)</f>
        <v>246</v>
      </c>
      <c r="C992" s="0" t="n">
        <f aca="false">COUNTIFS(Data!$H$2:$H$9552,A992,Data!$V$2:$V$9552,1)</f>
        <v>3</v>
      </c>
      <c r="D992" s="0" t="n">
        <f aca="false">IF(C992&gt;0,B992+ROW()/1000000,0)</f>
        <v>246.000992</v>
      </c>
    </row>
    <row r="993" customFormat="false" ht="15" hidden="false" customHeight="false" outlineLevel="0" collapsed="false">
      <c r="A993" s="0" t="s">
        <v>19892</v>
      </c>
      <c r="B993" s="0" t="n">
        <f aca="false">SUMIFS(Data!$O$2:$O$9552,Data!$H$2:$H$9552,A993,Data!$V$2:$V$9552,1)</f>
        <v>11</v>
      </c>
      <c r="C993" s="0" t="n">
        <f aca="false">COUNTIFS(Data!$H$2:$H$9552,A993,Data!$V$2:$V$9552,1)</f>
        <v>1</v>
      </c>
      <c r="D993" s="0" t="n">
        <f aca="false">IF(C993&gt;0,B993+ROW()/1000000,0)</f>
        <v>11.000993</v>
      </c>
    </row>
    <row r="994" customFormat="false" ht="15" hidden="false" customHeight="false" outlineLevel="0" collapsed="false">
      <c r="A994" s="0" t="s">
        <v>2201</v>
      </c>
      <c r="B994" s="0" t="n">
        <f aca="false">SUMIFS(Data!$O$2:$O$9552,Data!$H$2:$H$9552,A994,Data!$V$2:$V$9552,1)</f>
        <v>217</v>
      </c>
      <c r="C994" s="0" t="n">
        <f aca="false">COUNTIFS(Data!$H$2:$H$9552,A994,Data!$V$2:$V$9552,1)</f>
        <v>1</v>
      </c>
      <c r="D994" s="0" t="n">
        <f aca="false">IF(C994&gt;0,B994+ROW()/1000000,0)</f>
        <v>217.000994</v>
      </c>
    </row>
    <row r="995" customFormat="false" ht="15" hidden="false" customHeight="false" outlineLevel="0" collapsed="false">
      <c r="A995" s="0" t="s">
        <v>16541</v>
      </c>
      <c r="B995" s="0" t="n">
        <f aca="false">SUMIFS(Data!$O$2:$O$9552,Data!$H$2:$H$9552,A995,Data!$V$2:$V$9552,1)</f>
        <v>8</v>
      </c>
      <c r="C995" s="0" t="n">
        <f aca="false">COUNTIFS(Data!$H$2:$H$9552,A995,Data!$V$2:$V$9552,1)</f>
        <v>1</v>
      </c>
      <c r="D995" s="0" t="n">
        <f aca="false">IF(C995&gt;0,B995+ROW()/1000000,0)</f>
        <v>8.000995</v>
      </c>
    </row>
    <row r="996" customFormat="false" ht="15" hidden="false" customHeight="false" outlineLevel="0" collapsed="false">
      <c r="A996" s="0" t="s">
        <v>10621</v>
      </c>
      <c r="B996" s="0" t="n">
        <f aca="false">SUMIFS(Data!$O$2:$O$9552,Data!$H$2:$H$9552,A996,Data!$V$2:$V$9552,1)</f>
        <v>71</v>
      </c>
      <c r="C996" s="0" t="n">
        <f aca="false">COUNTIFS(Data!$H$2:$H$9552,A996,Data!$V$2:$V$9552,1)</f>
        <v>1</v>
      </c>
      <c r="D996" s="0" t="n">
        <f aca="false">IF(C996&gt;0,B996+ROW()/1000000,0)</f>
        <v>71.000996</v>
      </c>
    </row>
    <row r="997" customFormat="false" ht="15" hidden="false" customHeight="false" outlineLevel="0" collapsed="false">
      <c r="A997" s="0" t="s">
        <v>9035</v>
      </c>
      <c r="B997" s="0" t="n">
        <f aca="false">SUMIFS(Data!$O$2:$O$9552,Data!$H$2:$H$9552,A997,Data!$V$2:$V$9552,1)</f>
        <v>89</v>
      </c>
      <c r="C997" s="0" t="n">
        <f aca="false">COUNTIFS(Data!$H$2:$H$9552,A997,Data!$V$2:$V$9552,1)</f>
        <v>2</v>
      </c>
      <c r="D997" s="0" t="n">
        <f aca="false">IF(C997&gt;0,B997+ROW()/1000000,0)</f>
        <v>89.000997</v>
      </c>
    </row>
    <row r="998" customFormat="false" ht="15" hidden="false" customHeight="false" outlineLevel="0" collapsed="false">
      <c r="A998" s="0" t="s">
        <v>7648</v>
      </c>
      <c r="B998" s="0" t="n">
        <f aca="false">SUMIFS(Data!$O$2:$O$9552,Data!$H$2:$H$9552,A998,Data!$V$2:$V$9552,1)</f>
        <v>521</v>
      </c>
      <c r="C998" s="0" t="n">
        <f aca="false">COUNTIFS(Data!$H$2:$H$9552,A998,Data!$V$2:$V$9552,1)</f>
        <v>1</v>
      </c>
      <c r="D998" s="0" t="n">
        <f aca="false">IF(C998&gt;0,B998+ROW()/1000000,0)</f>
        <v>521.000998</v>
      </c>
    </row>
    <row r="999" customFormat="false" ht="15" hidden="false" customHeight="false" outlineLevel="0" collapsed="false">
      <c r="A999" s="0" t="s">
        <v>11617</v>
      </c>
      <c r="B999" s="0" t="n">
        <f aca="false">SUMIFS(Data!$O$2:$O$9552,Data!$H$2:$H$9552,A999,Data!$V$2:$V$9552,1)</f>
        <v>8</v>
      </c>
      <c r="C999" s="0" t="n">
        <f aca="false">COUNTIFS(Data!$H$2:$H$9552,A999,Data!$V$2:$V$9552,1)</f>
        <v>1</v>
      </c>
      <c r="D999" s="0" t="n">
        <f aca="false">IF(C999&gt;0,B999+ROW()/1000000,0)</f>
        <v>8.000999</v>
      </c>
    </row>
    <row r="1000" customFormat="false" ht="15" hidden="false" customHeight="false" outlineLevel="0" collapsed="false">
      <c r="A1000" s="0" t="s">
        <v>310</v>
      </c>
      <c r="B1000" s="0" t="n">
        <f aca="false">SUMIFS(Data!$O$2:$O$9552,Data!$H$2:$H$9552,A1000,Data!$V$2:$V$9552,1)</f>
        <v>6068</v>
      </c>
      <c r="C1000" s="0" t="n">
        <f aca="false">COUNTIFS(Data!$H$2:$H$9552,A1000,Data!$V$2:$V$9552,1)</f>
        <v>18</v>
      </c>
      <c r="D1000" s="0" t="n">
        <f aca="false">IF(C1000&gt;0,B1000+ROW()/1000000,0)</f>
        <v>6068.001</v>
      </c>
    </row>
    <row r="1001" customFormat="false" ht="15" hidden="false" customHeight="false" outlineLevel="0" collapsed="false">
      <c r="A1001" s="0" t="s">
        <v>2023</v>
      </c>
      <c r="B1001" s="0" t="n">
        <f aca="false">SUMIFS(Data!$O$2:$O$9552,Data!$H$2:$H$9552,A1001,Data!$V$2:$V$9552,1)</f>
        <v>552</v>
      </c>
      <c r="C1001" s="0" t="n">
        <f aca="false">COUNTIFS(Data!$H$2:$H$9552,A1001,Data!$V$2:$V$9552,1)</f>
        <v>1</v>
      </c>
      <c r="D1001" s="0" t="n">
        <f aca="false">IF(C1001&gt;0,B1001+ROW()/1000000,0)</f>
        <v>552.001001</v>
      </c>
    </row>
    <row r="1002" customFormat="false" ht="15" hidden="false" customHeight="false" outlineLevel="0" collapsed="false">
      <c r="A1002" s="0" t="s">
        <v>20331</v>
      </c>
      <c r="B1002" s="0" t="n">
        <f aca="false">SUMIFS(Data!$O$2:$O$9552,Data!$H$2:$H$9552,A1002,Data!$V$2:$V$9552,1)</f>
        <v>43</v>
      </c>
      <c r="C1002" s="0" t="n">
        <f aca="false">COUNTIFS(Data!$H$2:$H$9552,A1002,Data!$V$2:$V$9552,1)</f>
        <v>1</v>
      </c>
      <c r="D1002" s="0" t="n">
        <f aca="false">IF(C1002&gt;0,B1002+ROW()/1000000,0)</f>
        <v>43.001002</v>
      </c>
    </row>
    <row r="1003" customFormat="false" ht="15" hidden="false" customHeight="false" outlineLevel="0" collapsed="false">
      <c r="A1003" s="0" t="s">
        <v>19935</v>
      </c>
      <c r="B1003" s="0" t="n">
        <f aca="false">SUMIFS(Data!$O$2:$O$9552,Data!$H$2:$H$9552,A1003,Data!$V$2:$V$9552,1)</f>
        <v>73</v>
      </c>
      <c r="C1003" s="0" t="n">
        <f aca="false">COUNTIFS(Data!$H$2:$H$9552,A1003,Data!$V$2:$V$9552,1)</f>
        <v>1</v>
      </c>
      <c r="D1003" s="0" t="n">
        <f aca="false">IF(C1003&gt;0,B1003+ROW()/1000000,0)</f>
        <v>73.001003</v>
      </c>
    </row>
    <row r="1004" customFormat="false" ht="15" hidden="false" customHeight="false" outlineLevel="0" collapsed="false">
      <c r="A1004" s="0" t="s">
        <v>19985</v>
      </c>
      <c r="B1004" s="0" t="n">
        <f aca="false">SUMIFS(Data!$O$2:$O$9552,Data!$H$2:$H$9552,A1004,Data!$V$2:$V$9552,1)</f>
        <v>305</v>
      </c>
      <c r="C1004" s="0" t="n">
        <f aca="false">COUNTIFS(Data!$H$2:$H$9552,A1004,Data!$V$2:$V$9552,1)</f>
        <v>1</v>
      </c>
      <c r="D1004" s="0" t="n">
        <f aca="false">IF(C1004&gt;0,B1004+ROW()/1000000,0)</f>
        <v>305.001004</v>
      </c>
    </row>
    <row r="1005" customFormat="false" ht="15" hidden="false" customHeight="false" outlineLevel="0" collapsed="false">
      <c r="A1005" s="0" t="s">
        <v>6282</v>
      </c>
      <c r="B1005" s="0" t="n">
        <f aca="false">SUMIFS(Data!$O$2:$O$9552,Data!$H$2:$H$9552,A1005,Data!$V$2:$V$9552,1)</f>
        <v>34</v>
      </c>
      <c r="C1005" s="0" t="n">
        <f aca="false">COUNTIFS(Data!$H$2:$H$9552,A1005,Data!$V$2:$V$9552,1)</f>
        <v>1</v>
      </c>
      <c r="D1005" s="0" t="n">
        <f aca="false">IF(C1005&gt;0,B1005+ROW()/1000000,0)</f>
        <v>34.001005</v>
      </c>
    </row>
    <row r="1006" customFormat="false" ht="15" hidden="false" customHeight="false" outlineLevel="0" collapsed="false">
      <c r="A1006" s="0" t="s">
        <v>1994</v>
      </c>
      <c r="B1006" s="0" t="n">
        <f aca="false">SUMIFS(Data!$O$2:$O$9552,Data!$H$2:$H$9552,A1006,Data!$V$2:$V$9552,1)</f>
        <v>2510</v>
      </c>
      <c r="C1006" s="0" t="n">
        <f aca="false">COUNTIFS(Data!$H$2:$H$9552,A1006,Data!$V$2:$V$9552,1)</f>
        <v>1</v>
      </c>
      <c r="D1006" s="0" t="n">
        <f aca="false">IF(C1006&gt;0,B1006+ROW()/1000000,0)</f>
        <v>2510.001006</v>
      </c>
    </row>
    <row r="1007" customFormat="false" ht="15" hidden="false" customHeight="false" outlineLevel="0" collapsed="false">
      <c r="A1007" s="0" t="s">
        <v>20006</v>
      </c>
      <c r="B1007" s="0" t="n">
        <f aca="false">SUMIFS(Data!$O$2:$O$9552,Data!$H$2:$H$9552,A1007,Data!$V$2:$V$9552,1)</f>
        <v>426</v>
      </c>
      <c r="C1007" s="0" t="n">
        <f aca="false">COUNTIFS(Data!$H$2:$H$9552,A1007,Data!$V$2:$V$9552,1)</f>
        <v>2</v>
      </c>
      <c r="D1007" s="0" t="n">
        <f aca="false">IF(C1007&gt;0,B1007+ROW()/1000000,0)</f>
        <v>426.001007</v>
      </c>
    </row>
    <row r="1008" customFormat="false" ht="15" hidden="false" customHeight="false" outlineLevel="0" collapsed="false">
      <c r="A1008" s="0" t="s">
        <v>20090</v>
      </c>
      <c r="B1008" s="0" t="n">
        <f aca="false">SUMIFS(Data!$O$2:$O$9552,Data!$H$2:$H$9552,A1008,Data!$V$2:$V$9552,1)</f>
        <v>48</v>
      </c>
      <c r="C1008" s="0" t="n">
        <f aca="false">COUNTIFS(Data!$H$2:$H$9552,A1008,Data!$V$2:$V$9552,1)</f>
        <v>1</v>
      </c>
      <c r="D1008" s="0" t="n">
        <f aca="false">IF(C1008&gt;0,B1008+ROW()/1000000,0)</f>
        <v>48.001008</v>
      </c>
    </row>
    <row r="1009" customFormat="false" ht="15" hidden="false" customHeight="false" outlineLevel="0" collapsed="false">
      <c r="A1009" s="0" t="s">
        <v>1397</v>
      </c>
      <c r="B1009" s="0" t="n">
        <f aca="false">SUMIFS(Data!$O$2:$O$9552,Data!$H$2:$H$9552,A1009,Data!$V$2:$V$9552,1)</f>
        <v>141</v>
      </c>
      <c r="C1009" s="0" t="n">
        <f aca="false">COUNTIFS(Data!$H$2:$H$9552,A1009,Data!$V$2:$V$9552,1)</f>
        <v>1</v>
      </c>
      <c r="D1009" s="0" t="n">
        <f aca="false">IF(C1009&gt;0,B1009+ROW()/1000000,0)</f>
        <v>141.001009</v>
      </c>
    </row>
    <row r="1010" customFormat="false" ht="15" hidden="false" customHeight="false" outlineLevel="0" collapsed="false">
      <c r="A1010" s="0" t="s">
        <v>821</v>
      </c>
      <c r="B1010" s="0" t="n">
        <f aca="false">SUMIFS(Data!$O$2:$O$9552,Data!$H$2:$H$9552,A1010,Data!$V$2:$V$9552,1)</f>
        <v>166</v>
      </c>
      <c r="C1010" s="0" t="n">
        <f aca="false">COUNTIFS(Data!$H$2:$H$9552,A1010,Data!$V$2:$V$9552,1)</f>
        <v>1</v>
      </c>
      <c r="D1010" s="0" t="n">
        <f aca="false">IF(C1010&gt;0,B1010+ROW()/1000000,0)</f>
        <v>166.00101</v>
      </c>
    </row>
    <row r="1011" customFormat="false" ht="15" hidden="false" customHeight="false" outlineLevel="0" collapsed="false">
      <c r="A1011" s="0" t="s">
        <v>1799</v>
      </c>
      <c r="B1011" s="0" t="n">
        <f aca="false">SUMIFS(Data!$O$2:$O$9552,Data!$H$2:$H$9552,A1011,Data!$V$2:$V$9552,1)</f>
        <v>263</v>
      </c>
      <c r="C1011" s="0" t="n">
        <f aca="false">COUNTIFS(Data!$H$2:$H$9552,A1011,Data!$V$2:$V$9552,1)</f>
        <v>2</v>
      </c>
      <c r="D1011" s="0" t="n">
        <f aca="false">IF(C1011&gt;0,B1011+ROW()/1000000,0)</f>
        <v>263.001011</v>
      </c>
    </row>
    <row r="1012" customFormat="false" ht="15" hidden="false" customHeight="false" outlineLevel="0" collapsed="false">
      <c r="A1012" s="0" t="s">
        <v>2052</v>
      </c>
      <c r="B1012" s="0" t="n">
        <f aca="false">SUMIFS(Data!$O$2:$O$9552,Data!$H$2:$H$9552,A1012,Data!$V$2:$V$9552,1)</f>
        <v>372</v>
      </c>
      <c r="C1012" s="0" t="n">
        <f aca="false">COUNTIFS(Data!$H$2:$H$9552,A1012,Data!$V$2:$V$9552,1)</f>
        <v>1</v>
      </c>
      <c r="D1012" s="0" t="n">
        <f aca="false">IF(C1012&gt;0,B1012+ROW()/1000000,0)</f>
        <v>372.001012</v>
      </c>
    </row>
    <row r="1013" customFormat="false" ht="15" hidden="false" customHeight="false" outlineLevel="0" collapsed="false">
      <c r="A1013" s="0" t="s">
        <v>1948</v>
      </c>
      <c r="B1013" s="0" t="n">
        <f aca="false">SUMIFS(Data!$O$2:$O$9552,Data!$H$2:$H$9552,A1013,Data!$V$2:$V$9552,1)</f>
        <v>982</v>
      </c>
      <c r="C1013" s="0" t="n">
        <f aca="false">COUNTIFS(Data!$H$2:$H$9552,A1013,Data!$V$2:$V$9552,1)</f>
        <v>3</v>
      </c>
      <c r="D1013" s="0" t="n">
        <f aca="false">IF(C1013&gt;0,B1013+ROW()/1000000,0)</f>
        <v>982.001013</v>
      </c>
    </row>
    <row r="1014" customFormat="false" ht="15" hidden="false" customHeight="false" outlineLevel="0" collapsed="false">
      <c r="A1014" s="0" t="s">
        <v>1943</v>
      </c>
      <c r="B1014" s="0" t="n">
        <f aca="false">SUMIFS(Data!$O$2:$O$9552,Data!$H$2:$H$9552,A1014,Data!$V$2:$V$9552,1)</f>
        <v>841</v>
      </c>
      <c r="C1014" s="0" t="n">
        <f aca="false">COUNTIFS(Data!$H$2:$H$9552,A1014,Data!$V$2:$V$9552,1)</f>
        <v>2</v>
      </c>
      <c r="D1014" s="0" t="n">
        <f aca="false">IF(C1014&gt;0,B1014+ROW()/1000000,0)</f>
        <v>841.001014</v>
      </c>
    </row>
    <row r="1015" customFormat="false" ht="15" hidden="false" customHeight="false" outlineLevel="0" collapsed="false">
      <c r="A1015" s="0" t="s">
        <v>20034</v>
      </c>
      <c r="B1015" s="0" t="n">
        <f aca="false">SUMIFS(Data!$O$2:$O$9552,Data!$H$2:$H$9552,A1015,Data!$V$2:$V$9552,1)</f>
        <v>964</v>
      </c>
      <c r="C1015" s="0" t="n">
        <f aca="false">COUNTIFS(Data!$H$2:$H$9552,A1015,Data!$V$2:$V$9552,1)</f>
        <v>1</v>
      </c>
      <c r="D1015" s="0" t="n">
        <f aca="false">IF(C1015&gt;0,B1015+ROW()/1000000,0)</f>
        <v>964.001015</v>
      </c>
    </row>
    <row r="1016" customFormat="false" ht="15" hidden="false" customHeight="false" outlineLevel="0" collapsed="false">
      <c r="A1016" s="0" t="s">
        <v>1913</v>
      </c>
      <c r="B1016" s="0" t="n">
        <f aca="false">SUMIFS(Data!$O$2:$O$9552,Data!$H$2:$H$9552,A1016,Data!$V$2:$V$9552,1)</f>
        <v>355</v>
      </c>
      <c r="C1016" s="0" t="n">
        <f aca="false">COUNTIFS(Data!$H$2:$H$9552,A1016,Data!$V$2:$V$9552,1)</f>
        <v>1</v>
      </c>
      <c r="D1016" s="0" t="n">
        <f aca="false">IF(C1016&gt;0,B1016+ROW()/1000000,0)</f>
        <v>355.001016</v>
      </c>
    </row>
    <row r="1017" customFormat="false" ht="15" hidden="false" customHeight="false" outlineLevel="0" collapsed="false">
      <c r="A1017" s="0" t="s">
        <v>2047</v>
      </c>
      <c r="B1017" s="0" t="n">
        <f aca="false">SUMIFS(Data!$O$2:$O$9552,Data!$H$2:$H$9552,A1017,Data!$V$2:$V$9552,1)</f>
        <v>285</v>
      </c>
      <c r="C1017" s="0" t="n">
        <f aca="false">COUNTIFS(Data!$H$2:$H$9552,A1017,Data!$V$2:$V$9552,1)</f>
        <v>1</v>
      </c>
      <c r="D1017" s="0" t="n">
        <f aca="false">IF(C1017&gt;0,B1017+ROW()/1000000,0)</f>
        <v>285.001017</v>
      </c>
    </row>
    <row r="1018" customFormat="false" ht="15" hidden="false" customHeight="false" outlineLevel="0" collapsed="false">
      <c r="A1018" s="0" t="s">
        <v>2014</v>
      </c>
      <c r="B1018" s="0" t="n">
        <f aca="false">SUMIFS(Data!$O$2:$O$9552,Data!$H$2:$H$9552,A1018,Data!$V$2:$V$9552,1)</f>
        <v>281</v>
      </c>
      <c r="C1018" s="0" t="n">
        <f aca="false">COUNTIFS(Data!$H$2:$H$9552,A1018,Data!$V$2:$V$9552,1)</f>
        <v>1</v>
      </c>
      <c r="D1018" s="0" t="n">
        <f aca="false">IF(C1018&gt;0,B1018+ROW()/1000000,0)</f>
        <v>281.001018</v>
      </c>
    </row>
    <row r="1019" customFormat="false" ht="15" hidden="false" customHeight="false" outlineLevel="0" collapsed="false">
      <c r="A1019" s="0" t="s">
        <v>19887</v>
      </c>
      <c r="B1019" s="0" t="n">
        <f aca="false">SUMIFS(Data!$O$2:$O$9552,Data!$H$2:$H$9552,A1019,Data!$V$2:$V$9552,1)</f>
        <v>63</v>
      </c>
      <c r="C1019" s="0" t="n">
        <f aca="false">COUNTIFS(Data!$H$2:$H$9552,A1019,Data!$V$2:$V$9552,1)</f>
        <v>1</v>
      </c>
      <c r="D1019" s="0" t="n">
        <f aca="false">IF(C1019&gt;0,B1019+ROW()/1000000,0)</f>
        <v>63.001019</v>
      </c>
    </row>
    <row r="1020" customFormat="false" ht="15" hidden="false" customHeight="false" outlineLevel="0" collapsed="false">
      <c r="A1020" s="0" t="s">
        <v>19968</v>
      </c>
      <c r="B1020" s="0" t="n">
        <f aca="false">SUMIFS(Data!$O$2:$O$9552,Data!$H$2:$H$9552,A1020,Data!$V$2:$V$9552,1)</f>
        <v>214</v>
      </c>
      <c r="C1020" s="0" t="n">
        <f aca="false">COUNTIFS(Data!$H$2:$H$9552,A1020,Data!$V$2:$V$9552,1)</f>
        <v>1</v>
      </c>
      <c r="D1020" s="0" t="n">
        <f aca="false">IF(C1020&gt;0,B1020+ROW()/1000000,0)</f>
        <v>214.00102</v>
      </c>
    </row>
    <row r="1021" customFormat="false" ht="15" hidden="false" customHeight="false" outlineLevel="0" collapsed="false">
      <c r="A1021" s="0" t="s">
        <v>1406</v>
      </c>
      <c r="B1021" s="0" t="n">
        <f aca="false">SUMIFS(Data!$O$2:$O$9552,Data!$H$2:$H$9552,A1021,Data!$V$2:$V$9552,1)</f>
        <v>1</v>
      </c>
      <c r="C1021" s="0" t="n">
        <f aca="false">COUNTIFS(Data!$H$2:$H$9552,A1021,Data!$V$2:$V$9552,1)</f>
        <v>1</v>
      </c>
      <c r="D1021" s="0" t="n">
        <f aca="false">IF(C1021&gt;0,B1021+ROW()/1000000,0)</f>
        <v>1.001021</v>
      </c>
    </row>
    <row r="1022" customFormat="false" ht="15" hidden="false" customHeight="false" outlineLevel="0" collapsed="false">
      <c r="A1022" s="0" t="s">
        <v>1970</v>
      </c>
      <c r="B1022" s="0" t="n">
        <f aca="false">SUMIFS(Data!$O$2:$O$9552,Data!$H$2:$H$9552,A1022,Data!$V$2:$V$9552,1)</f>
        <v>1448</v>
      </c>
      <c r="C1022" s="0" t="n">
        <f aca="false">COUNTIFS(Data!$H$2:$H$9552,A1022,Data!$V$2:$V$9552,1)</f>
        <v>1</v>
      </c>
      <c r="D1022" s="0" t="n">
        <f aca="false">IF(C1022&gt;0,B1022+ROW()/1000000,0)</f>
        <v>1448.001022</v>
      </c>
    </row>
    <row r="1023" customFormat="false" ht="15" hidden="false" customHeight="false" outlineLevel="0" collapsed="false">
      <c r="A1023" s="0" t="s">
        <v>20083</v>
      </c>
      <c r="B1023" s="0" t="n">
        <f aca="false">SUMIFS(Data!$O$2:$O$9552,Data!$H$2:$H$9552,A1023,Data!$V$2:$V$9552,1)</f>
        <v>101</v>
      </c>
      <c r="C1023" s="0" t="n">
        <f aca="false">COUNTIFS(Data!$H$2:$H$9552,A1023,Data!$V$2:$V$9552,1)</f>
        <v>1</v>
      </c>
      <c r="D1023" s="0" t="n">
        <f aca="false">IF(C1023&gt;0,B1023+ROW()/1000000,0)</f>
        <v>101.001023</v>
      </c>
    </row>
    <row r="1024" customFormat="false" ht="15" hidden="false" customHeight="false" outlineLevel="0" collapsed="false">
      <c r="A1024" s="0" t="s">
        <v>1918</v>
      </c>
      <c r="B1024" s="0" t="n">
        <f aca="false">SUMIFS(Data!$O$2:$O$9552,Data!$H$2:$H$9552,A1024,Data!$V$2:$V$9552,1)</f>
        <v>323</v>
      </c>
      <c r="C1024" s="0" t="n">
        <f aca="false">COUNTIFS(Data!$H$2:$H$9552,A1024,Data!$V$2:$V$9552,1)</f>
        <v>2</v>
      </c>
      <c r="D1024" s="0" t="n">
        <f aca="false">IF(C1024&gt;0,B1024+ROW()/1000000,0)</f>
        <v>323.001024</v>
      </c>
    </row>
    <row r="1025" customFormat="false" ht="15" hidden="false" customHeight="false" outlineLevel="0" collapsed="false">
      <c r="A1025" s="0" t="s">
        <v>19958</v>
      </c>
      <c r="B1025" s="0" t="n">
        <f aca="false">SUMIFS(Data!$O$2:$O$9552,Data!$H$2:$H$9552,A1025,Data!$V$2:$V$9552,1)</f>
        <v>517</v>
      </c>
      <c r="C1025" s="0" t="n">
        <f aca="false">COUNTIFS(Data!$H$2:$H$9552,A1025,Data!$V$2:$V$9552,1)</f>
        <v>3</v>
      </c>
      <c r="D1025" s="0" t="n">
        <f aca="false">IF(C1025&gt;0,B1025+ROW()/1000000,0)</f>
        <v>517.001025</v>
      </c>
    </row>
    <row r="1026" customFormat="false" ht="15" hidden="false" customHeight="false" outlineLevel="0" collapsed="false">
      <c r="A1026" s="0" t="s">
        <v>19683</v>
      </c>
      <c r="B1026" s="0" t="n">
        <f aca="false">SUMIFS(Data!$O$2:$O$9552,Data!$H$2:$H$9552,A1026,Data!$V$2:$V$9552,1)</f>
        <v>155</v>
      </c>
      <c r="C1026" s="0" t="n">
        <f aca="false">COUNTIFS(Data!$H$2:$H$9552,A1026,Data!$V$2:$V$9552,1)</f>
        <v>1</v>
      </c>
      <c r="D1026" s="0" t="n">
        <f aca="false">IF(C1026&gt;0,B1026+ROW()/1000000,0)</f>
        <v>155.001026</v>
      </c>
    </row>
    <row r="1027" customFormat="false" ht="15" hidden="false" customHeight="false" outlineLevel="0" collapsed="false">
      <c r="A1027" s="0" t="s">
        <v>192</v>
      </c>
      <c r="B1027" s="0" t="n">
        <f aca="false">SUMIFS(Data!$O$2:$O$9552,Data!$H$2:$H$9552,A1027,Data!$V$2:$V$9552,1)</f>
        <v>973</v>
      </c>
      <c r="C1027" s="0" t="n">
        <f aca="false">COUNTIFS(Data!$H$2:$H$9552,A1027,Data!$V$2:$V$9552,1)</f>
        <v>6</v>
      </c>
      <c r="D1027" s="0" t="n">
        <f aca="false">IF(C1027&gt;0,B1027+ROW()/1000000,0)</f>
        <v>973.001027</v>
      </c>
    </row>
    <row r="1028" customFormat="false" ht="15" hidden="false" customHeight="false" outlineLevel="0" collapsed="false">
      <c r="A1028" s="0" t="s">
        <v>1981</v>
      </c>
      <c r="B1028" s="0" t="n">
        <f aca="false">SUMIFS(Data!$O$2:$O$9552,Data!$H$2:$H$9552,A1028,Data!$V$2:$V$9552,1)</f>
        <v>909</v>
      </c>
      <c r="C1028" s="0" t="n">
        <f aca="false">COUNTIFS(Data!$H$2:$H$9552,A1028,Data!$V$2:$V$9552,1)</f>
        <v>1</v>
      </c>
      <c r="D1028" s="0" t="n">
        <f aca="false">IF(C1028&gt;0,B1028+ROW()/1000000,0)</f>
        <v>909.001028</v>
      </c>
    </row>
    <row r="1029" customFormat="false" ht="15" hidden="false" customHeight="false" outlineLevel="0" collapsed="false">
      <c r="A1029" s="0" t="s">
        <v>1736</v>
      </c>
      <c r="B1029" s="0" t="n">
        <f aca="false">SUMIFS(Data!$O$2:$O$9552,Data!$H$2:$H$9552,A1029,Data!$V$2:$V$9552,1)</f>
        <v>1715</v>
      </c>
      <c r="C1029" s="0" t="n">
        <f aca="false">COUNTIFS(Data!$H$2:$H$9552,A1029,Data!$V$2:$V$9552,1)</f>
        <v>1</v>
      </c>
      <c r="D1029" s="0" t="n">
        <f aca="false">IF(C1029&gt;0,B1029+ROW()/1000000,0)</f>
        <v>1715.001029</v>
      </c>
    </row>
    <row r="1030" customFormat="false" ht="15" hidden="false" customHeight="false" outlineLevel="0" collapsed="false">
      <c r="A1030" s="0" t="s">
        <v>1492</v>
      </c>
      <c r="B1030" s="0" t="n">
        <f aca="false">SUMIFS(Data!$O$2:$O$9552,Data!$H$2:$H$9552,A1030,Data!$V$2:$V$9552,1)</f>
        <v>796</v>
      </c>
      <c r="C1030" s="0" t="n">
        <f aca="false">COUNTIFS(Data!$H$2:$H$9552,A1030,Data!$V$2:$V$9552,1)</f>
        <v>1</v>
      </c>
      <c r="D1030" s="0" t="n">
        <f aca="false">IF(C1030&gt;0,B1030+ROW()/1000000,0)</f>
        <v>796.00103</v>
      </c>
    </row>
    <row r="1031" customFormat="false" ht="15" hidden="false" customHeight="false" outlineLevel="0" collapsed="false">
      <c r="A1031" s="0" t="s">
        <v>971</v>
      </c>
      <c r="B1031" s="0" t="n">
        <f aca="false">SUMIFS(Data!$O$2:$O$9552,Data!$H$2:$H$9552,A1031,Data!$V$2:$V$9552,1)</f>
        <v>198</v>
      </c>
      <c r="C1031" s="0" t="n">
        <f aca="false">COUNTIFS(Data!$H$2:$H$9552,A1031,Data!$V$2:$V$9552,1)</f>
        <v>1</v>
      </c>
      <c r="D1031" s="0" t="n">
        <f aca="false">IF(C1031&gt;0,B1031+ROW()/1000000,0)</f>
        <v>198.001031</v>
      </c>
    </row>
    <row r="1032" customFormat="false" ht="15" hidden="false" customHeight="false" outlineLevel="0" collapsed="false">
      <c r="A1032" s="0" t="s">
        <v>488</v>
      </c>
      <c r="B1032" s="0" t="n">
        <f aca="false">SUMIFS(Data!$O$2:$O$9552,Data!$H$2:$H$9552,A1032,Data!$V$2:$V$9552,1)</f>
        <v>465</v>
      </c>
      <c r="C1032" s="0" t="n">
        <f aca="false">COUNTIFS(Data!$H$2:$H$9552,A1032,Data!$V$2:$V$9552,1)</f>
        <v>1</v>
      </c>
      <c r="D1032" s="0" t="n">
        <f aca="false">IF(C1032&gt;0,B1032+ROW()/1000000,0)</f>
        <v>465.001032</v>
      </c>
    </row>
    <row r="1033" customFormat="false" ht="15" hidden="false" customHeight="false" outlineLevel="0" collapsed="false">
      <c r="A1033" s="0" t="s">
        <v>474</v>
      </c>
      <c r="B1033" s="0" t="n">
        <f aca="false">SUMIFS(Data!$O$2:$O$9552,Data!$H$2:$H$9552,A1033,Data!$V$2:$V$9552,1)</f>
        <v>800</v>
      </c>
      <c r="C1033" s="0" t="n">
        <f aca="false">COUNTIFS(Data!$H$2:$H$9552,A1033,Data!$V$2:$V$9552,1)</f>
        <v>1</v>
      </c>
      <c r="D1033" s="0" t="n">
        <f aca="false">IF(C1033&gt;0,B1033+ROW()/1000000,0)</f>
        <v>800.001033</v>
      </c>
    </row>
    <row r="1034" customFormat="false" ht="15" hidden="false" customHeight="false" outlineLevel="0" collapsed="false">
      <c r="A1034" s="0" t="s">
        <v>511</v>
      </c>
      <c r="B1034" s="0" t="n">
        <f aca="false">SUMIFS(Data!$O$2:$O$9552,Data!$H$2:$H$9552,A1034,Data!$V$2:$V$9552,1)</f>
        <v>631</v>
      </c>
      <c r="C1034" s="0" t="n">
        <f aca="false">COUNTIFS(Data!$H$2:$H$9552,A1034,Data!$V$2:$V$9552,1)</f>
        <v>1</v>
      </c>
      <c r="D1034" s="0" t="n">
        <f aca="false">IF(C1034&gt;0,B1034+ROW()/1000000,0)</f>
        <v>631.001034</v>
      </c>
    </row>
    <row r="1035" customFormat="false" ht="15" hidden="false" customHeight="false" outlineLevel="0" collapsed="false">
      <c r="A1035" s="0" t="s">
        <v>1216</v>
      </c>
      <c r="B1035" s="0" t="n">
        <f aca="false">SUMIFS(Data!$O$2:$O$9552,Data!$H$2:$H$9552,A1035,Data!$V$2:$V$9552,1)</f>
        <v>782</v>
      </c>
      <c r="C1035" s="0" t="n">
        <f aca="false">COUNTIFS(Data!$H$2:$H$9552,A1035,Data!$V$2:$V$9552,1)</f>
        <v>1</v>
      </c>
      <c r="D1035" s="0" t="n">
        <f aca="false">IF(C1035&gt;0,B1035+ROW()/1000000,0)</f>
        <v>782.001035</v>
      </c>
    </row>
    <row r="1036" customFormat="false" ht="15" hidden="false" customHeight="false" outlineLevel="0" collapsed="false">
      <c r="A1036" s="0" t="s">
        <v>177</v>
      </c>
      <c r="B1036" s="0" t="n">
        <f aca="false">SUMIFS(Data!$O$2:$O$9552,Data!$H$2:$H$9552,A1036,Data!$V$2:$V$9552,1)</f>
        <v>14799</v>
      </c>
      <c r="C1036" s="0" t="n">
        <f aca="false">COUNTIFS(Data!$H$2:$H$9552,A1036,Data!$V$2:$V$9552,1)</f>
        <v>54</v>
      </c>
      <c r="D1036" s="0" t="n">
        <f aca="false">IF(C1036&gt;0,B1036+ROW()/1000000,0)</f>
        <v>14799.001036</v>
      </c>
    </row>
    <row r="1037" customFormat="false" ht="15" hidden="false" customHeight="false" outlineLevel="0" collapsed="false">
      <c r="A1037" s="0" t="s">
        <v>6507</v>
      </c>
      <c r="B1037" s="0" t="n">
        <f aca="false">SUMIFS(Data!$O$2:$O$9552,Data!$H$2:$H$9552,A1037,Data!$V$2:$V$9552,1)</f>
        <v>887</v>
      </c>
      <c r="C1037" s="0" t="n">
        <f aca="false">COUNTIFS(Data!$H$2:$H$9552,A1037,Data!$V$2:$V$9552,1)</f>
        <v>1</v>
      </c>
      <c r="D1037" s="0" t="n">
        <f aca="false">IF(C1037&gt;0,B1037+ROW()/1000000,0)</f>
        <v>887.001037</v>
      </c>
    </row>
    <row r="1038" customFormat="false" ht="15" hidden="false" customHeight="false" outlineLevel="0" collapsed="false">
      <c r="A1038" s="0" t="s">
        <v>2479</v>
      </c>
      <c r="B1038" s="0" t="n">
        <f aca="false">SUMIFS(Data!$O$2:$O$9552,Data!$H$2:$H$9552,A1038,Data!$V$2:$V$9552,1)</f>
        <v>10934</v>
      </c>
      <c r="C1038" s="0" t="n">
        <f aca="false">COUNTIFS(Data!$H$2:$H$9552,A1038,Data!$V$2:$V$9552,1)</f>
        <v>1</v>
      </c>
      <c r="D1038" s="0" t="n">
        <f aca="false">IF(C1038&gt;0,B1038+ROW()/1000000,0)</f>
        <v>10934.001038</v>
      </c>
    </row>
    <row r="1039" customFormat="false" ht="15" hidden="false" customHeight="false" outlineLevel="0" collapsed="false">
      <c r="A1039" s="0" t="s">
        <v>6226</v>
      </c>
      <c r="B1039" s="0" t="n">
        <f aca="false">SUMIFS(Data!$O$2:$O$9552,Data!$H$2:$H$9552,A1039,Data!$V$2:$V$9552,1)</f>
        <v>322</v>
      </c>
      <c r="C1039" s="0" t="n">
        <f aca="false">COUNTIFS(Data!$H$2:$H$9552,A1039,Data!$V$2:$V$9552,1)</f>
        <v>1</v>
      </c>
      <c r="D1039" s="0" t="n">
        <f aca="false">IF(C1039&gt;0,B1039+ROW()/1000000,0)</f>
        <v>322.001039</v>
      </c>
    </row>
    <row r="1040" customFormat="false" ht="15" hidden="false" customHeight="false" outlineLevel="0" collapsed="false">
      <c r="A1040" s="0" t="s">
        <v>5822</v>
      </c>
      <c r="B1040" s="0" t="n">
        <f aca="false">SUMIFS(Data!$O$2:$O$9552,Data!$H$2:$H$9552,A1040,Data!$V$2:$V$9552,1)</f>
        <v>127</v>
      </c>
      <c r="C1040" s="0" t="n">
        <f aca="false">COUNTIFS(Data!$H$2:$H$9552,A1040,Data!$V$2:$V$9552,1)</f>
        <v>1</v>
      </c>
      <c r="D1040" s="0" t="n">
        <f aca="false">IF(C1040&gt;0,B1040+ROW()/1000000,0)</f>
        <v>127.00104</v>
      </c>
    </row>
    <row r="1041" customFormat="false" ht="15" hidden="false" customHeight="false" outlineLevel="0" collapsed="false">
      <c r="A1041" s="0" t="s">
        <v>19802</v>
      </c>
      <c r="B1041" s="0" t="n">
        <f aca="false">SUMIFS(Data!$O$2:$O$9552,Data!$H$2:$H$9552,A1041,Data!$V$2:$V$9552,1)</f>
        <v>170</v>
      </c>
      <c r="C1041" s="0" t="n">
        <f aca="false">COUNTIFS(Data!$H$2:$H$9552,A1041,Data!$V$2:$V$9552,1)</f>
        <v>1</v>
      </c>
      <c r="D1041" s="0" t="n">
        <f aca="false">IF(C1041&gt;0,B1041+ROW()/1000000,0)</f>
        <v>170.001041</v>
      </c>
    </row>
    <row r="1042" customFormat="false" ht="15" hidden="false" customHeight="false" outlineLevel="0" collapsed="false">
      <c r="A1042" s="0" t="s">
        <v>2651</v>
      </c>
      <c r="B1042" s="0" t="n">
        <f aca="false">SUMIFS(Data!$O$2:$O$9552,Data!$H$2:$H$9552,A1042,Data!$V$2:$V$9552,1)</f>
        <v>69</v>
      </c>
      <c r="C1042" s="0" t="n">
        <f aca="false">COUNTIFS(Data!$H$2:$H$9552,A1042,Data!$V$2:$V$9552,1)</f>
        <v>1</v>
      </c>
      <c r="D1042" s="0" t="n">
        <f aca="false">IF(C1042&gt;0,B1042+ROW()/1000000,0)</f>
        <v>69.001042</v>
      </c>
    </row>
    <row r="1043" customFormat="false" ht="15" hidden="false" customHeight="false" outlineLevel="0" collapsed="false">
      <c r="A1043" s="0" t="s">
        <v>20439</v>
      </c>
      <c r="B1043" s="0" t="n">
        <f aca="false">SUMIFS(Data!$O$2:$O$9552,Data!$H$2:$H$9552,A1043,Data!$V$2:$V$9552,1)</f>
        <v>157</v>
      </c>
      <c r="C1043" s="0" t="n">
        <f aca="false">COUNTIFS(Data!$H$2:$H$9552,A1043,Data!$V$2:$V$9552,1)</f>
        <v>1</v>
      </c>
      <c r="D1043" s="0" t="n">
        <f aca="false">IF(C1043&gt;0,B1043+ROW()/1000000,0)</f>
        <v>157.001043</v>
      </c>
    </row>
    <row r="1044" customFormat="false" ht="15" hidden="false" customHeight="false" outlineLevel="0" collapsed="false">
      <c r="A1044" s="0" t="s">
        <v>18053</v>
      </c>
      <c r="B1044" s="0" t="n">
        <f aca="false">SUMIFS(Data!$O$2:$O$9552,Data!$H$2:$H$9552,A1044,Data!$V$2:$V$9552,1)</f>
        <v>2</v>
      </c>
      <c r="C1044" s="0" t="n">
        <f aca="false">COUNTIFS(Data!$H$2:$H$9552,A1044,Data!$V$2:$V$9552,1)</f>
        <v>2</v>
      </c>
      <c r="D1044" s="0" t="n">
        <f aca="false">IF(C1044&gt;0,B1044+ROW()/1000000,0)</f>
        <v>2.001044</v>
      </c>
    </row>
    <row r="1045" customFormat="false" ht="15" hidden="false" customHeight="false" outlineLevel="0" collapsed="false">
      <c r="A1045" s="0" t="s">
        <v>4547</v>
      </c>
      <c r="B1045" s="0" t="n">
        <f aca="false">SUMIFS(Data!$O$2:$O$9552,Data!$H$2:$H$9552,A1045,Data!$V$2:$V$9552,1)</f>
        <v>467</v>
      </c>
      <c r="C1045" s="0" t="n">
        <f aca="false">COUNTIFS(Data!$H$2:$H$9552,A1045,Data!$V$2:$V$9552,1)</f>
        <v>4</v>
      </c>
      <c r="D1045" s="0" t="n">
        <f aca="false">IF(C1045&gt;0,B1045+ROW()/1000000,0)</f>
        <v>467.001045</v>
      </c>
    </row>
    <row r="1046" customFormat="false" ht="15" hidden="false" customHeight="false" outlineLevel="0" collapsed="false">
      <c r="A1046" s="0" t="s">
        <v>10190</v>
      </c>
      <c r="B1046" s="0" t="n">
        <f aca="false">SUMIFS(Data!$O$2:$O$9552,Data!$H$2:$H$9552,A1046,Data!$V$2:$V$9552,1)</f>
        <v>32</v>
      </c>
      <c r="C1046" s="0" t="n">
        <f aca="false">COUNTIFS(Data!$H$2:$H$9552,A1046,Data!$V$2:$V$9552,1)</f>
        <v>1</v>
      </c>
      <c r="D1046" s="0" t="n">
        <f aca="false">IF(C1046&gt;0,B1046+ROW()/1000000,0)</f>
        <v>32.001046</v>
      </c>
    </row>
    <row r="1047" customFormat="false" ht="15" hidden="false" customHeight="false" outlineLevel="0" collapsed="false">
      <c r="A1047" s="0" t="s">
        <v>6190</v>
      </c>
      <c r="B1047" s="0" t="n">
        <f aca="false">SUMIFS(Data!$O$2:$O$9552,Data!$H$2:$H$9552,A1047,Data!$V$2:$V$9552,1)</f>
        <v>582</v>
      </c>
      <c r="C1047" s="0" t="n">
        <f aca="false">COUNTIFS(Data!$H$2:$H$9552,A1047,Data!$V$2:$V$9552,1)</f>
        <v>1</v>
      </c>
      <c r="D1047" s="0" t="n">
        <f aca="false">IF(C1047&gt;0,B1047+ROW()/1000000,0)</f>
        <v>582.001047</v>
      </c>
    </row>
    <row r="1048" customFormat="false" ht="15" hidden="false" customHeight="false" outlineLevel="0" collapsed="false">
      <c r="A1048" s="0" t="s">
        <v>10891</v>
      </c>
      <c r="B1048" s="0" t="n">
        <f aca="false">SUMIFS(Data!$O$2:$O$9552,Data!$H$2:$H$9552,A1048,Data!$V$2:$V$9552,1)</f>
        <v>82</v>
      </c>
      <c r="C1048" s="0" t="n">
        <f aca="false">COUNTIFS(Data!$H$2:$H$9552,A1048,Data!$V$2:$V$9552,1)</f>
        <v>2</v>
      </c>
      <c r="D1048" s="0" t="n">
        <f aca="false">IF(C1048&gt;0,B1048+ROW()/1000000,0)</f>
        <v>82.001048</v>
      </c>
    </row>
    <row r="1049" customFormat="false" ht="15" hidden="false" customHeight="false" outlineLevel="0" collapsed="false">
      <c r="A1049" s="0" t="s">
        <v>6131</v>
      </c>
      <c r="B1049" s="0" t="n">
        <f aca="false">SUMIFS(Data!$O$2:$O$9552,Data!$H$2:$H$9552,A1049,Data!$V$2:$V$9552,1)</f>
        <v>3551</v>
      </c>
      <c r="C1049" s="0" t="n">
        <f aca="false">COUNTIFS(Data!$H$2:$H$9552,A1049,Data!$V$2:$V$9552,1)</f>
        <v>6</v>
      </c>
      <c r="D1049" s="0" t="n">
        <f aca="false">IF(C1049&gt;0,B1049+ROW()/1000000,0)</f>
        <v>3551.001049</v>
      </c>
    </row>
    <row r="1050" customFormat="false" ht="15" hidden="false" customHeight="false" outlineLevel="0" collapsed="false">
      <c r="A1050" s="0" t="s">
        <v>18853</v>
      </c>
      <c r="B1050" s="0" t="n">
        <f aca="false">SUMIFS(Data!$O$2:$O$9552,Data!$H$2:$H$9552,A1050,Data!$V$2:$V$9552,1)</f>
        <v>0</v>
      </c>
      <c r="C1050" s="0" t="n">
        <f aca="false">COUNTIFS(Data!$H$2:$H$9552,A1050,Data!$V$2:$V$9552,1)</f>
        <v>1</v>
      </c>
      <c r="D1050" s="0" t="n">
        <f aca="false">IF(C1050&gt;0,B1050+ROW()/1000000,0)</f>
        <v>0.00105</v>
      </c>
    </row>
    <row r="1051" customFormat="false" ht="15" hidden="false" customHeight="false" outlineLevel="0" collapsed="false">
      <c r="A1051" s="0" t="s">
        <v>7093</v>
      </c>
      <c r="B1051" s="0" t="n">
        <f aca="false">SUMIFS(Data!$O$2:$O$9552,Data!$H$2:$H$9552,A1051,Data!$V$2:$V$9552,1)</f>
        <v>3128</v>
      </c>
      <c r="C1051" s="0" t="n">
        <f aca="false">COUNTIFS(Data!$H$2:$H$9552,A1051,Data!$V$2:$V$9552,1)</f>
        <v>2</v>
      </c>
      <c r="D1051" s="0" t="n">
        <f aca="false">IF(C1051&gt;0,B1051+ROW()/1000000,0)</f>
        <v>3128.001051</v>
      </c>
    </row>
    <row r="1052" customFormat="false" ht="15" hidden="false" customHeight="false" outlineLevel="0" collapsed="false">
      <c r="A1052" s="0" t="s">
        <v>6095</v>
      </c>
      <c r="B1052" s="0" t="n">
        <f aca="false">SUMIFS(Data!$O$2:$O$9552,Data!$H$2:$H$9552,A1052,Data!$V$2:$V$9552,1)</f>
        <v>594</v>
      </c>
      <c r="C1052" s="0" t="n">
        <f aca="false">COUNTIFS(Data!$H$2:$H$9552,A1052,Data!$V$2:$V$9552,1)</f>
        <v>1</v>
      </c>
      <c r="D1052" s="0" t="n">
        <f aca="false">IF(C1052&gt;0,B1052+ROW()/1000000,0)</f>
        <v>594.001052</v>
      </c>
    </row>
    <row r="1053" customFormat="false" ht="15" hidden="false" customHeight="false" outlineLevel="0" collapsed="false">
      <c r="A1053" s="0" t="s">
        <v>19386</v>
      </c>
      <c r="B1053" s="0" t="n">
        <f aca="false">SUMIFS(Data!$O$2:$O$9552,Data!$H$2:$H$9552,A1053,Data!$V$2:$V$9552,1)</f>
        <v>204</v>
      </c>
      <c r="C1053" s="0" t="n">
        <f aca="false">COUNTIFS(Data!$H$2:$H$9552,A1053,Data!$V$2:$V$9552,1)</f>
        <v>1</v>
      </c>
      <c r="D1053" s="0" t="n">
        <f aca="false">IF(C1053&gt;0,B1053+ROW()/1000000,0)</f>
        <v>204.001053</v>
      </c>
    </row>
    <row r="1054" customFormat="false" ht="15" hidden="false" customHeight="false" outlineLevel="0" collapsed="false">
      <c r="A1054" s="0" t="s">
        <v>2403</v>
      </c>
      <c r="B1054" s="0" t="n">
        <f aca="false">SUMIFS(Data!$O$2:$O$9552,Data!$H$2:$H$9552,A1054,Data!$V$2:$V$9552,1)</f>
        <v>65</v>
      </c>
      <c r="C1054" s="0" t="n">
        <f aca="false">COUNTIFS(Data!$H$2:$H$9552,A1054,Data!$V$2:$V$9552,1)</f>
        <v>1</v>
      </c>
      <c r="D1054" s="0" t="n">
        <f aca="false">IF(C1054&gt;0,B1054+ROW()/1000000,0)</f>
        <v>65.001054</v>
      </c>
    </row>
    <row r="1055" customFormat="false" ht="15" hidden="false" customHeight="false" outlineLevel="0" collapsed="false">
      <c r="A1055" s="0" t="s">
        <v>8714</v>
      </c>
      <c r="B1055" s="0" t="n">
        <f aca="false">SUMIFS(Data!$O$2:$O$9552,Data!$H$2:$H$9552,A1055,Data!$V$2:$V$9552,1)</f>
        <v>10853</v>
      </c>
      <c r="C1055" s="0" t="n">
        <f aca="false">COUNTIFS(Data!$H$2:$H$9552,A1055,Data!$V$2:$V$9552,1)</f>
        <v>4</v>
      </c>
      <c r="D1055" s="0" t="n">
        <f aca="false">IF(C1055&gt;0,B1055+ROW()/1000000,0)</f>
        <v>10853.001055</v>
      </c>
    </row>
    <row r="1056" customFormat="false" ht="15" hidden="false" customHeight="false" outlineLevel="0" collapsed="false">
      <c r="A1056" s="0" t="s">
        <v>14524</v>
      </c>
      <c r="B1056" s="0" t="n">
        <f aca="false">SUMIFS(Data!$O$2:$O$9552,Data!$H$2:$H$9552,A1056,Data!$V$2:$V$9552,1)</f>
        <v>50</v>
      </c>
      <c r="C1056" s="0" t="n">
        <f aca="false">COUNTIFS(Data!$H$2:$H$9552,A1056,Data!$V$2:$V$9552,1)</f>
        <v>1</v>
      </c>
      <c r="D1056" s="0" t="n">
        <f aca="false">IF(C1056&gt;0,B1056+ROW()/1000000,0)</f>
        <v>50.001056</v>
      </c>
    </row>
    <row r="1057" customFormat="false" ht="15" hidden="false" customHeight="false" outlineLevel="0" collapsed="false">
      <c r="A1057" s="0" t="s">
        <v>13515</v>
      </c>
      <c r="B1057" s="0" t="n">
        <f aca="false">SUMIFS(Data!$O$2:$O$9552,Data!$H$2:$H$9552,A1057,Data!$V$2:$V$9552,1)</f>
        <v>3</v>
      </c>
      <c r="C1057" s="0" t="n">
        <f aca="false">COUNTIFS(Data!$H$2:$H$9552,A1057,Data!$V$2:$V$9552,1)</f>
        <v>1</v>
      </c>
      <c r="D1057" s="0" t="n">
        <f aca="false">IF(C1057&gt;0,B1057+ROW()/1000000,0)</f>
        <v>3.001057</v>
      </c>
    </row>
    <row r="1058" customFormat="false" ht="15" hidden="false" customHeight="false" outlineLevel="0" collapsed="false">
      <c r="A1058" s="0" t="s">
        <v>16191</v>
      </c>
      <c r="B1058" s="0" t="n">
        <f aca="false">SUMIFS(Data!$O$2:$O$9552,Data!$H$2:$H$9552,A1058,Data!$V$2:$V$9552,1)</f>
        <v>50</v>
      </c>
      <c r="C1058" s="0" t="n">
        <f aca="false">COUNTIFS(Data!$H$2:$H$9552,A1058,Data!$V$2:$V$9552,1)</f>
        <v>1</v>
      </c>
      <c r="D1058" s="0" t="n">
        <f aca="false">IF(C1058&gt;0,B1058+ROW()/1000000,0)</f>
        <v>50.001058</v>
      </c>
    </row>
    <row r="1059" customFormat="false" ht="15" hidden="false" customHeight="false" outlineLevel="0" collapsed="false">
      <c r="A1059" s="0" t="s">
        <v>3630</v>
      </c>
      <c r="B1059" s="0" t="n">
        <f aca="false">SUMIFS(Data!$O$2:$O$9552,Data!$H$2:$H$9552,A1059,Data!$V$2:$V$9552,1)</f>
        <v>1221</v>
      </c>
      <c r="C1059" s="0" t="n">
        <f aca="false">COUNTIFS(Data!$H$2:$H$9552,A1059,Data!$V$2:$V$9552,1)</f>
        <v>1</v>
      </c>
      <c r="D1059" s="0" t="n">
        <f aca="false">IF(C1059&gt;0,B1059+ROW()/1000000,0)</f>
        <v>1221.001059</v>
      </c>
    </row>
    <row r="1060" customFormat="false" ht="15" hidden="false" customHeight="false" outlineLevel="0" collapsed="false">
      <c r="A1060" s="0" t="s">
        <v>6196</v>
      </c>
      <c r="B1060" s="0" t="n">
        <f aca="false">SUMIFS(Data!$O$2:$O$9552,Data!$H$2:$H$9552,A1060,Data!$V$2:$V$9552,1)</f>
        <v>843</v>
      </c>
      <c r="C1060" s="0" t="n">
        <f aca="false">COUNTIFS(Data!$H$2:$H$9552,A1060,Data!$V$2:$V$9552,1)</f>
        <v>1</v>
      </c>
      <c r="D1060" s="0" t="n">
        <f aca="false">IF(C1060&gt;0,B1060+ROW()/1000000,0)</f>
        <v>843.00106</v>
      </c>
    </row>
    <row r="1061" customFormat="false" ht="15" hidden="false" customHeight="false" outlineLevel="0" collapsed="false">
      <c r="A1061" s="0" t="s">
        <v>6729</v>
      </c>
      <c r="B1061" s="0" t="n">
        <f aca="false">SUMIFS(Data!$O$2:$O$9552,Data!$H$2:$H$9552,A1061,Data!$V$2:$V$9552,1)</f>
        <v>885</v>
      </c>
      <c r="C1061" s="0" t="n">
        <f aca="false">COUNTIFS(Data!$H$2:$H$9552,A1061,Data!$V$2:$V$9552,1)</f>
        <v>1</v>
      </c>
      <c r="D1061" s="0" t="n">
        <f aca="false">IF(C1061&gt;0,B1061+ROW()/1000000,0)</f>
        <v>885.001061</v>
      </c>
    </row>
    <row r="1062" customFormat="false" ht="15" hidden="false" customHeight="false" outlineLevel="0" collapsed="false">
      <c r="A1062" s="0" t="s">
        <v>6564</v>
      </c>
      <c r="B1062" s="0" t="n">
        <f aca="false">SUMIFS(Data!$O$2:$O$9552,Data!$H$2:$H$9552,A1062,Data!$V$2:$V$9552,1)</f>
        <v>178</v>
      </c>
      <c r="C1062" s="0" t="n">
        <f aca="false">COUNTIFS(Data!$H$2:$H$9552,A1062,Data!$V$2:$V$9552,1)</f>
        <v>1</v>
      </c>
      <c r="D1062" s="0" t="n">
        <f aca="false">IF(C1062&gt;0,B1062+ROW()/1000000,0)</f>
        <v>178.001062</v>
      </c>
    </row>
    <row r="1063" customFormat="false" ht="15" hidden="false" customHeight="false" outlineLevel="0" collapsed="false">
      <c r="A1063" s="0" t="s">
        <v>15344</v>
      </c>
      <c r="B1063" s="0" t="n">
        <f aca="false">SUMIFS(Data!$O$2:$O$9552,Data!$H$2:$H$9552,A1063,Data!$V$2:$V$9552,1)</f>
        <v>1316</v>
      </c>
      <c r="C1063" s="0" t="n">
        <f aca="false">COUNTIFS(Data!$H$2:$H$9552,A1063,Data!$V$2:$V$9552,1)</f>
        <v>1</v>
      </c>
      <c r="D1063" s="0" t="n">
        <f aca="false">IF(C1063&gt;0,B1063+ROW()/1000000,0)</f>
        <v>1316.001063</v>
      </c>
    </row>
    <row r="1064" customFormat="false" ht="15" hidden="false" customHeight="false" outlineLevel="0" collapsed="false">
      <c r="A1064" s="0" t="s">
        <v>14347</v>
      </c>
      <c r="B1064" s="0" t="n">
        <f aca="false">SUMIFS(Data!$O$2:$O$9552,Data!$H$2:$H$9552,A1064,Data!$V$2:$V$9552,1)</f>
        <v>96</v>
      </c>
      <c r="C1064" s="0" t="n">
        <f aca="false">COUNTIFS(Data!$H$2:$H$9552,A1064,Data!$V$2:$V$9552,1)</f>
        <v>1</v>
      </c>
      <c r="D1064" s="0" t="n">
        <f aca="false">IF(C1064&gt;0,B1064+ROW()/1000000,0)</f>
        <v>96.001064</v>
      </c>
    </row>
    <row r="1065" customFormat="false" ht="15" hidden="false" customHeight="false" outlineLevel="0" collapsed="false">
      <c r="A1065" s="0" t="s">
        <v>6556</v>
      </c>
      <c r="B1065" s="0" t="n">
        <f aca="false">SUMIFS(Data!$O$2:$O$9552,Data!$H$2:$H$9552,A1065,Data!$V$2:$V$9552,1)</f>
        <v>217</v>
      </c>
      <c r="C1065" s="0" t="n">
        <f aca="false">COUNTIFS(Data!$H$2:$H$9552,A1065,Data!$V$2:$V$9552,1)</f>
        <v>1</v>
      </c>
      <c r="D1065" s="0" t="n">
        <f aca="false">IF(C1065&gt;0,B1065+ROW()/1000000,0)</f>
        <v>217.001065</v>
      </c>
    </row>
    <row r="1066" customFormat="false" ht="15" hidden="false" customHeight="false" outlineLevel="0" collapsed="false">
      <c r="A1066" s="0" t="s">
        <v>17867</v>
      </c>
      <c r="B1066" s="0" t="n">
        <f aca="false">SUMIFS(Data!$O$2:$O$9552,Data!$H$2:$H$9552,A1066,Data!$V$2:$V$9552,1)</f>
        <v>433</v>
      </c>
      <c r="C1066" s="0" t="n">
        <f aca="false">COUNTIFS(Data!$H$2:$H$9552,A1066,Data!$V$2:$V$9552,1)</f>
        <v>2</v>
      </c>
      <c r="D1066" s="0" t="n">
        <f aca="false">IF(C1066&gt;0,B1066+ROW()/1000000,0)</f>
        <v>433.001066</v>
      </c>
    </row>
    <row r="1067" customFormat="false" ht="15" hidden="false" customHeight="false" outlineLevel="0" collapsed="false">
      <c r="A1067" s="0" t="s">
        <v>1711</v>
      </c>
      <c r="B1067" s="0" t="n">
        <f aca="false">SUMIFS(Data!$O$2:$O$9552,Data!$H$2:$H$9552,A1067,Data!$V$2:$V$9552,1)</f>
        <v>1424</v>
      </c>
      <c r="C1067" s="0" t="n">
        <f aca="false">COUNTIFS(Data!$H$2:$H$9552,A1067,Data!$V$2:$V$9552,1)</f>
        <v>1</v>
      </c>
      <c r="D1067" s="0" t="n">
        <f aca="false">IF(C1067&gt;0,B1067+ROW()/1000000,0)</f>
        <v>1424.001067</v>
      </c>
    </row>
    <row r="1068" customFormat="false" ht="15" hidden="false" customHeight="false" outlineLevel="0" collapsed="false">
      <c r="A1068" s="0" t="s">
        <v>3886</v>
      </c>
      <c r="B1068" s="0" t="n">
        <f aca="false">SUMIFS(Data!$O$2:$O$9552,Data!$H$2:$H$9552,A1068,Data!$V$2:$V$9552,1)</f>
        <v>2866</v>
      </c>
      <c r="C1068" s="0" t="n">
        <f aca="false">COUNTIFS(Data!$H$2:$H$9552,A1068,Data!$V$2:$V$9552,1)</f>
        <v>2</v>
      </c>
      <c r="D1068" s="0" t="n">
        <f aca="false">IF(C1068&gt;0,B1068+ROW()/1000000,0)</f>
        <v>2866.001068</v>
      </c>
    </row>
    <row r="1069" customFormat="false" ht="15" hidden="false" customHeight="false" outlineLevel="0" collapsed="false">
      <c r="A1069" s="0" t="s">
        <v>11044</v>
      </c>
      <c r="B1069" s="0" t="n">
        <f aca="false">SUMIFS(Data!$O$2:$O$9552,Data!$H$2:$H$9552,A1069,Data!$V$2:$V$9552,1)</f>
        <v>1093</v>
      </c>
      <c r="C1069" s="0" t="n">
        <f aca="false">COUNTIFS(Data!$H$2:$H$9552,A1069,Data!$V$2:$V$9552,1)</f>
        <v>1</v>
      </c>
      <c r="D1069" s="0" t="n">
        <f aca="false">IF(C1069&gt;0,B1069+ROW()/1000000,0)</f>
        <v>1093.001069</v>
      </c>
    </row>
    <row r="1070" customFormat="false" ht="15" hidden="false" customHeight="false" outlineLevel="0" collapsed="false">
      <c r="A1070" s="0" t="s">
        <v>2243</v>
      </c>
      <c r="B1070" s="0" t="n">
        <f aca="false">SUMIFS(Data!$O$2:$O$9552,Data!$H$2:$H$9552,A1070,Data!$V$2:$V$9552,1)</f>
        <v>1010</v>
      </c>
      <c r="C1070" s="0" t="n">
        <f aca="false">COUNTIFS(Data!$H$2:$H$9552,A1070,Data!$V$2:$V$9552,1)</f>
        <v>10</v>
      </c>
      <c r="D1070" s="0" t="n">
        <f aca="false">IF(C1070&gt;0,B1070+ROW()/1000000,0)</f>
        <v>1010.00107</v>
      </c>
    </row>
    <row r="1071" customFormat="false" ht="15" hidden="false" customHeight="false" outlineLevel="0" collapsed="false">
      <c r="A1071" s="0" t="s">
        <v>2421</v>
      </c>
      <c r="B1071" s="0" t="n">
        <f aca="false">SUMIFS(Data!$O$2:$O$9552,Data!$H$2:$H$9552,A1071,Data!$V$2:$V$9552,1)</f>
        <v>47</v>
      </c>
      <c r="C1071" s="0" t="n">
        <f aca="false">COUNTIFS(Data!$H$2:$H$9552,A1071,Data!$V$2:$V$9552,1)</f>
        <v>1</v>
      </c>
      <c r="D1071" s="0" t="n">
        <f aca="false">IF(C1071&gt;0,B1071+ROW()/1000000,0)</f>
        <v>47.001071</v>
      </c>
    </row>
    <row r="1072" customFormat="false" ht="15" hidden="false" customHeight="false" outlineLevel="0" collapsed="false">
      <c r="A1072" s="0" t="s">
        <v>13075</v>
      </c>
      <c r="B1072" s="0" t="n">
        <f aca="false">SUMIFS(Data!$O$2:$O$9552,Data!$H$2:$H$9552,A1072,Data!$V$2:$V$9552,1)</f>
        <v>0</v>
      </c>
      <c r="C1072" s="0" t="n">
        <f aca="false">COUNTIFS(Data!$H$2:$H$9552,A1072,Data!$V$2:$V$9552,1)</f>
        <v>1</v>
      </c>
      <c r="D1072" s="0" t="n">
        <f aca="false">IF(C1072&gt;0,B1072+ROW()/1000000,0)</f>
        <v>0.001072</v>
      </c>
    </row>
    <row r="1073" customFormat="false" ht="15" hidden="false" customHeight="false" outlineLevel="0" collapsed="false">
      <c r="A1073" s="0" t="s">
        <v>8361</v>
      </c>
      <c r="B1073" s="0" t="n">
        <f aca="false">SUMIFS(Data!$O$2:$O$9552,Data!$H$2:$H$9552,A1073,Data!$V$2:$V$9552,1)</f>
        <v>711</v>
      </c>
      <c r="C1073" s="0" t="n">
        <f aca="false">COUNTIFS(Data!$H$2:$H$9552,A1073,Data!$V$2:$V$9552,1)</f>
        <v>1</v>
      </c>
      <c r="D1073" s="0" t="n">
        <f aca="false">IF(C1073&gt;0,B1073+ROW()/1000000,0)</f>
        <v>711.001073</v>
      </c>
    </row>
    <row r="1074" customFormat="false" ht="15" hidden="false" customHeight="false" outlineLevel="0" collapsed="false">
      <c r="A1074" s="0" t="s">
        <v>1572</v>
      </c>
      <c r="B1074" s="0" t="n">
        <f aca="false">SUMIFS(Data!$O$2:$O$9552,Data!$H$2:$H$9552,A1074,Data!$V$2:$V$9552,1)</f>
        <v>29</v>
      </c>
      <c r="C1074" s="0" t="n">
        <f aca="false">COUNTIFS(Data!$H$2:$H$9552,A1074,Data!$V$2:$V$9552,1)</f>
        <v>1</v>
      </c>
      <c r="D1074" s="0" t="n">
        <f aca="false">IF(C1074&gt;0,B1074+ROW()/1000000,0)</f>
        <v>29.001074</v>
      </c>
    </row>
    <row r="1075" customFormat="false" ht="15" hidden="false" customHeight="false" outlineLevel="0" collapsed="false">
      <c r="A1075" s="0" t="s">
        <v>3596</v>
      </c>
      <c r="B1075" s="0" t="n">
        <f aca="false">SUMIFS(Data!$O$2:$O$9552,Data!$H$2:$H$9552,A1075,Data!$V$2:$V$9552,1)</f>
        <v>280</v>
      </c>
      <c r="C1075" s="0" t="n">
        <f aca="false">COUNTIFS(Data!$H$2:$H$9552,A1075,Data!$V$2:$V$9552,1)</f>
        <v>1</v>
      </c>
      <c r="D1075" s="0" t="n">
        <f aca="false">IF(C1075&gt;0,B1075+ROW()/1000000,0)</f>
        <v>280.001075</v>
      </c>
    </row>
    <row r="1076" customFormat="false" ht="15" hidden="false" customHeight="false" outlineLevel="0" collapsed="false">
      <c r="A1076" s="0" t="s">
        <v>11024</v>
      </c>
      <c r="B1076" s="0" t="n">
        <f aca="false">SUMIFS(Data!$O$2:$O$9552,Data!$H$2:$H$9552,A1076,Data!$V$2:$V$9552,1)</f>
        <v>774</v>
      </c>
      <c r="C1076" s="0" t="n">
        <f aca="false">COUNTIFS(Data!$H$2:$H$9552,A1076,Data!$V$2:$V$9552,1)</f>
        <v>1</v>
      </c>
      <c r="D1076" s="0" t="n">
        <f aca="false">IF(C1076&gt;0,B1076+ROW()/1000000,0)</f>
        <v>774.001076</v>
      </c>
    </row>
    <row r="1077" customFormat="false" ht="15" hidden="false" customHeight="false" outlineLevel="0" collapsed="false">
      <c r="A1077" s="0" t="s">
        <v>1077</v>
      </c>
      <c r="B1077" s="0" t="n">
        <f aca="false">SUMIFS(Data!$O$2:$O$9552,Data!$H$2:$H$9552,A1077,Data!$V$2:$V$9552,1)</f>
        <v>93</v>
      </c>
      <c r="C1077" s="0" t="n">
        <f aca="false">COUNTIFS(Data!$H$2:$H$9552,A1077,Data!$V$2:$V$9552,1)</f>
        <v>1</v>
      </c>
      <c r="D1077" s="0" t="n">
        <f aca="false">IF(C1077&gt;0,B1077+ROW()/1000000,0)</f>
        <v>93.001077</v>
      </c>
    </row>
    <row r="1078" customFormat="false" ht="15" hidden="false" customHeight="false" outlineLevel="0" collapsed="false">
      <c r="A1078" s="0" t="s">
        <v>19239</v>
      </c>
      <c r="B1078" s="0" t="n">
        <f aca="false">SUMIFS(Data!$O$2:$O$9552,Data!$H$2:$H$9552,A1078,Data!$V$2:$V$9552,1)</f>
        <v>1583</v>
      </c>
      <c r="C1078" s="0" t="n">
        <f aca="false">COUNTIFS(Data!$H$2:$H$9552,A1078,Data!$V$2:$V$9552,1)</f>
        <v>1</v>
      </c>
      <c r="D1078" s="0" t="n">
        <f aca="false">IF(C1078&gt;0,B1078+ROW()/1000000,0)</f>
        <v>1583.001078</v>
      </c>
    </row>
    <row r="1079" customFormat="false" ht="15" hidden="false" customHeight="false" outlineLevel="0" collapsed="false">
      <c r="A1079" s="0" t="s">
        <v>4180</v>
      </c>
      <c r="B1079" s="0" t="n">
        <f aca="false">SUMIFS(Data!$O$2:$O$9552,Data!$H$2:$H$9552,A1079,Data!$V$2:$V$9552,1)</f>
        <v>29</v>
      </c>
      <c r="C1079" s="0" t="n">
        <f aca="false">COUNTIFS(Data!$H$2:$H$9552,A1079,Data!$V$2:$V$9552,1)</f>
        <v>1</v>
      </c>
      <c r="D1079" s="0" t="n">
        <f aca="false">IF(C1079&gt;0,B1079+ROW()/1000000,0)</f>
        <v>29.001079</v>
      </c>
    </row>
    <row r="1080" customFormat="false" ht="15" hidden="false" customHeight="false" outlineLevel="0" collapsed="false">
      <c r="A1080" s="0" t="s">
        <v>19395</v>
      </c>
      <c r="B1080" s="0" t="n">
        <f aca="false">SUMIFS(Data!$O$2:$O$9552,Data!$H$2:$H$9552,A1080,Data!$V$2:$V$9552,1)</f>
        <v>66</v>
      </c>
      <c r="C1080" s="0" t="n">
        <f aca="false">COUNTIFS(Data!$H$2:$H$9552,A1080,Data!$V$2:$V$9552,1)</f>
        <v>1</v>
      </c>
      <c r="D1080" s="0" t="n">
        <f aca="false">IF(C1080&gt;0,B1080+ROW()/1000000,0)</f>
        <v>66.00108</v>
      </c>
    </row>
    <row r="1081" customFormat="false" ht="15" hidden="false" customHeight="false" outlineLevel="0" collapsed="false">
      <c r="A1081" s="0" t="s">
        <v>17219</v>
      </c>
      <c r="B1081" s="0" t="n">
        <f aca="false">SUMIFS(Data!$O$2:$O$9552,Data!$H$2:$H$9552,A1081,Data!$V$2:$V$9552,1)</f>
        <v>278</v>
      </c>
      <c r="C1081" s="0" t="n">
        <f aca="false">COUNTIFS(Data!$H$2:$H$9552,A1081,Data!$V$2:$V$9552,1)</f>
        <v>1</v>
      </c>
      <c r="D1081" s="0" t="n">
        <f aca="false">IF(C1081&gt;0,B1081+ROW()/1000000,0)</f>
        <v>278.001081</v>
      </c>
    </row>
    <row r="1082" customFormat="false" ht="15" hidden="false" customHeight="false" outlineLevel="0" collapsed="false">
      <c r="A1082" s="0" t="s">
        <v>10342</v>
      </c>
      <c r="B1082" s="0" t="n">
        <f aca="false">SUMIFS(Data!$O$2:$O$9552,Data!$H$2:$H$9552,A1082,Data!$V$2:$V$9552,1)</f>
        <v>1347</v>
      </c>
      <c r="C1082" s="0" t="n">
        <f aca="false">COUNTIFS(Data!$H$2:$H$9552,A1082,Data!$V$2:$V$9552,1)</f>
        <v>1</v>
      </c>
      <c r="D1082" s="0" t="n">
        <f aca="false">IF(C1082&gt;0,B1082+ROW()/1000000,0)</f>
        <v>1347.001082</v>
      </c>
    </row>
    <row r="1083" customFormat="false" ht="15" hidden="false" customHeight="false" outlineLevel="0" collapsed="false">
      <c r="A1083" s="0" t="s">
        <v>8011</v>
      </c>
      <c r="B1083" s="0" t="n">
        <f aca="false">SUMIFS(Data!$O$2:$O$9552,Data!$H$2:$H$9552,A1083,Data!$V$2:$V$9552,1)</f>
        <v>3145</v>
      </c>
      <c r="C1083" s="0" t="n">
        <f aca="false">COUNTIFS(Data!$H$2:$H$9552,A1083,Data!$V$2:$V$9552,1)</f>
        <v>2</v>
      </c>
      <c r="D1083" s="0" t="n">
        <f aca="false">IF(C1083&gt;0,B1083+ROW()/1000000,0)</f>
        <v>3145.001083</v>
      </c>
    </row>
    <row r="1084" customFormat="false" ht="15" hidden="false" customHeight="false" outlineLevel="0" collapsed="false">
      <c r="A1084" s="0" t="s">
        <v>746</v>
      </c>
      <c r="B1084" s="0" t="n">
        <f aca="false">SUMIFS(Data!$O$2:$O$9552,Data!$H$2:$H$9552,A1084,Data!$V$2:$V$9552,1)</f>
        <v>970</v>
      </c>
      <c r="C1084" s="0" t="n">
        <f aca="false">COUNTIFS(Data!$H$2:$H$9552,A1084,Data!$V$2:$V$9552,1)</f>
        <v>3</v>
      </c>
      <c r="D1084" s="0" t="n">
        <f aca="false">IF(C1084&gt;0,B1084+ROW()/1000000,0)</f>
        <v>970.001084</v>
      </c>
    </row>
    <row r="1085" customFormat="false" ht="15" hidden="false" customHeight="false" outlineLevel="0" collapsed="false">
      <c r="A1085" s="0" t="s">
        <v>20356</v>
      </c>
      <c r="B1085" s="0" t="n">
        <f aca="false">SUMIFS(Data!$O$2:$O$9552,Data!$H$2:$H$9552,A1085,Data!$V$2:$V$9552,1)</f>
        <v>232</v>
      </c>
      <c r="C1085" s="0" t="n">
        <f aca="false">COUNTIFS(Data!$H$2:$H$9552,A1085,Data!$V$2:$V$9552,1)</f>
        <v>1</v>
      </c>
      <c r="D1085" s="0" t="n">
        <f aca="false">IF(C1085&gt;0,B1085+ROW()/1000000,0)</f>
        <v>232.001085</v>
      </c>
    </row>
    <row r="1086" customFormat="false" ht="15" hidden="false" customHeight="false" outlineLevel="0" collapsed="false">
      <c r="A1086" s="0" t="s">
        <v>5070</v>
      </c>
      <c r="B1086" s="0" t="n">
        <f aca="false">SUMIFS(Data!$O$2:$O$9552,Data!$H$2:$H$9552,A1086,Data!$V$2:$V$9552,1)</f>
        <v>40</v>
      </c>
      <c r="C1086" s="0" t="n">
        <f aca="false">COUNTIFS(Data!$H$2:$H$9552,A1086,Data!$V$2:$V$9552,1)</f>
        <v>1</v>
      </c>
      <c r="D1086" s="0" t="n">
        <f aca="false">IF(C1086&gt;0,B1086+ROW()/1000000,0)</f>
        <v>40.001086</v>
      </c>
    </row>
    <row r="1087" customFormat="false" ht="15" hidden="false" customHeight="false" outlineLevel="0" collapsed="false">
      <c r="A1087" s="0" t="s">
        <v>6410</v>
      </c>
      <c r="B1087" s="0" t="n">
        <f aca="false">SUMIFS(Data!$O$2:$O$9552,Data!$H$2:$H$9552,A1087,Data!$V$2:$V$9552,1)</f>
        <v>1103</v>
      </c>
      <c r="C1087" s="0" t="n">
        <f aca="false">COUNTIFS(Data!$H$2:$H$9552,A1087,Data!$V$2:$V$9552,1)</f>
        <v>1</v>
      </c>
      <c r="D1087" s="0" t="n">
        <f aca="false">IF(C1087&gt;0,B1087+ROW()/1000000,0)</f>
        <v>1103.001087</v>
      </c>
    </row>
    <row r="1088" customFormat="false" ht="15" hidden="false" customHeight="false" outlineLevel="0" collapsed="false">
      <c r="A1088" s="0" t="s">
        <v>4272</v>
      </c>
      <c r="B1088" s="0" t="n">
        <f aca="false">SUMIFS(Data!$O$2:$O$9552,Data!$H$2:$H$9552,A1088,Data!$V$2:$V$9552,1)</f>
        <v>296</v>
      </c>
      <c r="C1088" s="0" t="n">
        <f aca="false">COUNTIFS(Data!$H$2:$H$9552,A1088,Data!$V$2:$V$9552,1)</f>
        <v>1</v>
      </c>
      <c r="D1088" s="0" t="n">
        <f aca="false">IF(C1088&gt;0,B1088+ROW()/1000000,0)</f>
        <v>296.001088</v>
      </c>
    </row>
    <row r="1089" customFormat="false" ht="15" hidden="false" customHeight="false" outlineLevel="0" collapsed="false">
      <c r="A1089" s="0" t="s">
        <v>2598</v>
      </c>
      <c r="B1089" s="0" t="n">
        <f aca="false">SUMIFS(Data!$O$2:$O$9552,Data!$H$2:$H$9552,A1089,Data!$V$2:$V$9552,1)</f>
        <v>79</v>
      </c>
      <c r="C1089" s="0" t="n">
        <f aca="false">COUNTIFS(Data!$H$2:$H$9552,A1089,Data!$V$2:$V$9552,1)</f>
        <v>1</v>
      </c>
      <c r="D1089" s="0" t="n">
        <f aca="false">IF(C1089&gt;0,B1089+ROW()/1000000,0)</f>
        <v>79.001089</v>
      </c>
    </row>
    <row r="1090" customFormat="false" ht="15" hidden="false" customHeight="false" outlineLevel="0" collapsed="false">
      <c r="A1090" s="0" t="s">
        <v>2774</v>
      </c>
      <c r="B1090" s="0" t="n">
        <f aca="false">SUMIFS(Data!$O$2:$O$9552,Data!$H$2:$H$9552,A1090,Data!$V$2:$V$9552,1)</f>
        <v>1820</v>
      </c>
      <c r="C1090" s="0" t="n">
        <f aca="false">COUNTIFS(Data!$H$2:$H$9552,A1090,Data!$V$2:$V$9552,1)</f>
        <v>1</v>
      </c>
      <c r="D1090" s="0" t="n">
        <f aca="false">IF(C1090&gt;0,B1090+ROW()/1000000,0)</f>
        <v>1820.00109</v>
      </c>
    </row>
    <row r="1091" customFormat="false" ht="15" hidden="false" customHeight="false" outlineLevel="0" collapsed="false">
      <c r="A1091" s="0" t="s">
        <v>19418</v>
      </c>
      <c r="B1091" s="0" t="n">
        <f aca="false">SUMIFS(Data!$O$2:$O$9552,Data!$H$2:$H$9552,A1091,Data!$V$2:$V$9552,1)</f>
        <v>276</v>
      </c>
      <c r="C1091" s="0" t="n">
        <f aca="false">COUNTIFS(Data!$H$2:$H$9552,A1091,Data!$V$2:$V$9552,1)</f>
        <v>1</v>
      </c>
      <c r="D1091" s="0" t="n">
        <f aca="false">IF(C1091&gt;0,B1091+ROW()/1000000,0)</f>
        <v>276.001091</v>
      </c>
    </row>
    <row r="1092" customFormat="false" ht="15" hidden="false" customHeight="false" outlineLevel="0" collapsed="false">
      <c r="A1092" s="0" t="s">
        <v>8074</v>
      </c>
      <c r="B1092" s="0" t="n">
        <f aca="false">SUMIFS(Data!$O$2:$O$9552,Data!$H$2:$H$9552,A1092,Data!$V$2:$V$9552,1)</f>
        <v>817</v>
      </c>
      <c r="C1092" s="0" t="n">
        <f aca="false">COUNTIFS(Data!$H$2:$H$9552,A1092,Data!$V$2:$V$9552,1)</f>
        <v>1</v>
      </c>
      <c r="D1092" s="0" t="n">
        <f aca="false">IF(C1092&gt;0,B1092+ROW()/1000000,0)</f>
        <v>817.001092</v>
      </c>
    </row>
    <row r="1093" customFormat="false" ht="15" hidden="false" customHeight="false" outlineLevel="0" collapsed="false">
      <c r="A1093" s="0" t="s">
        <v>10411</v>
      </c>
      <c r="B1093" s="0" t="n">
        <f aca="false">SUMIFS(Data!$O$2:$O$9552,Data!$H$2:$H$9552,A1093,Data!$V$2:$V$9552,1)</f>
        <v>170</v>
      </c>
      <c r="C1093" s="0" t="n">
        <f aca="false">COUNTIFS(Data!$H$2:$H$9552,A1093,Data!$V$2:$V$9552,1)</f>
        <v>1</v>
      </c>
      <c r="D1093" s="0" t="n">
        <f aca="false">IF(C1093&gt;0,B1093+ROW()/1000000,0)</f>
        <v>170.001093</v>
      </c>
    </row>
    <row r="1094" customFormat="false" ht="15" hidden="false" customHeight="false" outlineLevel="0" collapsed="false">
      <c r="A1094" s="0" t="s">
        <v>19373</v>
      </c>
      <c r="B1094" s="0" t="n">
        <f aca="false">SUMIFS(Data!$O$2:$O$9552,Data!$H$2:$H$9552,A1094,Data!$V$2:$V$9552,1)</f>
        <v>319</v>
      </c>
      <c r="C1094" s="0" t="n">
        <f aca="false">COUNTIFS(Data!$H$2:$H$9552,A1094,Data!$V$2:$V$9552,1)</f>
        <v>1</v>
      </c>
      <c r="D1094" s="0" t="n">
        <f aca="false">IF(C1094&gt;0,B1094+ROW()/1000000,0)</f>
        <v>319.001094</v>
      </c>
    </row>
    <row r="1095" customFormat="false" ht="15" hidden="false" customHeight="false" outlineLevel="0" collapsed="false">
      <c r="A1095" s="0" t="s">
        <v>15495</v>
      </c>
      <c r="B1095" s="0" t="n">
        <f aca="false">SUMIFS(Data!$O$2:$O$9552,Data!$H$2:$H$9552,A1095,Data!$V$2:$V$9552,1)</f>
        <v>130</v>
      </c>
      <c r="C1095" s="0" t="n">
        <f aca="false">COUNTIFS(Data!$H$2:$H$9552,A1095,Data!$V$2:$V$9552,1)</f>
        <v>1</v>
      </c>
      <c r="D1095" s="0" t="n">
        <f aca="false">IF(C1095&gt;0,B1095+ROW()/1000000,0)</f>
        <v>130.001095</v>
      </c>
    </row>
    <row r="1096" customFormat="false" ht="15" hidden="false" customHeight="false" outlineLevel="0" collapsed="false">
      <c r="A1096" s="0" t="s">
        <v>3380</v>
      </c>
      <c r="B1096" s="0" t="n">
        <f aca="false">SUMIFS(Data!$O$2:$O$9552,Data!$H$2:$H$9552,A1096,Data!$V$2:$V$9552,1)</f>
        <v>267</v>
      </c>
      <c r="C1096" s="0" t="n">
        <f aca="false">COUNTIFS(Data!$H$2:$H$9552,A1096,Data!$V$2:$V$9552,1)</f>
        <v>2</v>
      </c>
      <c r="D1096" s="0" t="n">
        <f aca="false">IF(C1096&gt;0,B1096+ROW()/1000000,0)</f>
        <v>267.001096</v>
      </c>
    </row>
    <row r="1097" customFormat="false" ht="15" hidden="false" customHeight="false" outlineLevel="0" collapsed="false">
      <c r="A1097" s="0" t="s">
        <v>17828</v>
      </c>
      <c r="B1097" s="0" t="n">
        <f aca="false">SUMIFS(Data!$O$2:$O$9552,Data!$H$2:$H$9552,A1097,Data!$V$2:$V$9552,1)</f>
        <v>431</v>
      </c>
      <c r="C1097" s="0" t="n">
        <f aca="false">COUNTIFS(Data!$H$2:$H$9552,A1097,Data!$V$2:$V$9552,1)</f>
        <v>1</v>
      </c>
      <c r="D1097" s="0" t="n">
        <f aca="false">IF(C1097&gt;0,B1097+ROW()/1000000,0)</f>
        <v>431.001097</v>
      </c>
    </row>
    <row r="1098" customFormat="false" ht="15" hidden="false" customHeight="false" outlineLevel="0" collapsed="false">
      <c r="A1098" s="0" t="s">
        <v>12002</v>
      </c>
      <c r="B1098" s="0" t="n">
        <f aca="false">SUMIFS(Data!$O$2:$O$9552,Data!$H$2:$H$9552,A1098,Data!$V$2:$V$9552,1)</f>
        <v>1181</v>
      </c>
      <c r="C1098" s="0" t="n">
        <f aca="false">COUNTIFS(Data!$H$2:$H$9552,A1098,Data!$V$2:$V$9552,1)</f>
        <v>2</v>
      </c>
      <c r="D1098" s="0" t="n">
        <f aca="false">IF(C1098&gt;0,B1098+ROW()/1000000,0)</f>
        <v>1181.001098</v>
      </c>
    </row>
    <row r="1099" customFormat="false" ht="15" hidden="false" customHeight="false" outlineLevel="0" collapsed="false">
      <c r="A1099" s="0" t="s">
        <v>8133</v>
      </c>
      <c r="B1099" s="0" t="n">
        <f aca="false">SUMIFS(Data!$O$2:$O$9552,Data!$H$2:$H$9552,A1099,Data!$V$2:$V$9552,1)</f>
        <v>1132</v>
      </c>
      <c r="C1099" s="0" t="n">
        <f aca="false">COUNTIFS(Data!$H$2:$H$9552,A1099,Data!$V$2:$V$9552,1)</f>
        <v>3</v>
      </c>
      <c r="D1099" s="0" t="n">
        <f aca="false">IF(C1099&gt;0,B1099+ROW()/1000000,0)</f>
        <v>1132.001099</v>
      </c>
    </row>
    <row r="1100" customFormat="false" ht="15" hidden="false" customHeight="false" outlineLevel="0" collapsed="false">
      <c r="A1100" s="0" t="s">
        <v>2855</v>
      </c>
      <c r="B1100" s="0" t="n">
        <f aca="false">SUMIFS(Data!$O$2:$O$9552,Data!$H$2:$H$9552,A1100,Data!$V$2:$V$9552,1)</f>
        <v>215</v>
      </c>
      <c r="C1100" s="0" t="n">
        <f aca="false">COUNTIFS(Data!$H$2:$H$9552,A1100,Data!$V$2:$V$9552,1)</f>
        <v>1</v>
      </c>
      <c r="D1100" s="0" t="n">
        <f aca="false">IF(C1100&gt;0,B1100+ROW()/1000000,0)</f>
        <v>215.0011</v>
      </c>
    </row>
    <row r="1101" customFormat="false" ht="15" hidden="false" customHeight="false" outlineLevel="0" collapsed="false">
      <c r="A1101" s="0" t="s">
        <v>19365</v>
      </c>
      <c r="B1101" s="0" t="n">
        <f aca="false">SUMIFS(Data!$O$2:$O$9552,Data!$H$2:$H$9552,A1101,Data!$V$2:$V$9552,1)</f>
        <v>164</v>
      </c>
      <c r="C1101" s="0" t="n">
        <f aca="false">COUNTIFS(Data!$H$2:$H$9552,A1101,Data!$V$2:$V$9552,1)</f>
        <v>1</v>
      </c>
      <c r="D1101" s="0" t="n">
        <f aca="false">IF(C1101&gt;0,B1101+ROW()/1000000,0)</f>
        <v>164.001101</v>
      </c>
    </row>
    <row r="1102" customFormat="false" ht="15" hidden="false" customHeight="false" outlineLevel="0" collapsed="false">
      <c r="A1102" s="0" t="s">
        <v>6770</v>
      </c>
      <c r="B1102" s="0" t="n">
        <f aca="false">SUMIFS(Data!$O$2:$O$9552,Data!$H$2:$H$9552,A1102,Data!$V$2:$V$9552,1)</f>
        <v>262</v>
      </c>
      <c r="C1102" s="0" t="n">
        <f aca="false">COUNTIFS(Data!$H$2:$H$9552,A1102,Data!$V$2:$V$9552,1)</f>
        <v>1</v>
      </c>
      <c r="D1102" s="0" t="n">
        <f aca="false">IF(C1102&gt;0,B1102+ROW()/1000000,0)</f>
        <v>262.001102</v>
      </c>
    </row>
    <row r="1103" customFormat="false" ht="15" hidden="false" customHeight="false" outlineLevel="0" collapsed="false">
      <c r="A1103" s="0" t="s">
        <v>120</v>
      </c>
      <c r="B1103" s="0" t="n">
        <f aca="false">SUMIFS(Data!$O$2:$O$9552,Data!$H$2:$H$9552,A1103,Data!$V$2:$V$9552,1)</f>
        <v>5828</v>
      </c>
      <c r="C1103" s="0" t="n">
        <f aca="false">COUNTIFS(Data!$H$2:$H$9552,A1103,Data!$V$2:$V$9552,1)</f>
        <v>24</v>
      </c>
      <c r="D1103" s="0" t="n">
        <f aca="false">IF(C1103&gt;0,B1103+ROW()/1000000,0)</f>
        <v>5828.001103</v>
      </c>
    </row>
    <row r="1104" customFormat="false" ht="15" hidden="false" customHeight="false" outlineLevel="0" collapsed="false">
      <c r="A1104" s="0" t="s">
        <v>8512</v>
      </c>
      <c r="B1104" s="0" t="n">
        <f aca="false">SUMIFS(Data!$O$2:$O$9552,Data!$H$2:$H$9552,A1104,Data!$V$2:$V$9552,1)</f>
        <v>1496</v>
      </c>
      <c r="C1104" s="0" t="n">
        <f aca="false">COUNTIFS(Data!$H$2:$H$9552,A1104,Data!$V$2:$V$9552,1)</f>
        <v>8</v>
      </c>
      <c r="D1104" s="0" t="n">
        <f aca="false">IF(C1104&gt;0,B1104+ROW()/1000000,0)</f>
        <v>1496.001104</v>
      </c>
    </row>
    <row r="1105" customFormat="false" ht="15" hidden="false" customHeight="false" outlineLevel="0" collapsed="false">
      <c r="A1105" s="0" t="s">
        <v>20395</v>
      </c>
      <c r="B1105" s="0" t="n">
        <f aca="false">SUMIFS(Data!$O$2:$O$9552,Data!$H$2:$H$9552,A1105,Data!$V$2:$V$9552,1)</f>
        <v>499</v>
      </c>
      <c r="C1105" s="0" t="n">
        <f aca="false">COUNTIFS(Data!$H$2:$H$9552,A1105,Data!$V$2:$V$9552,1)</f>
        <v>1</v>
      </c>
      <c r="D1105" s="0" t="n">
        <f aca="false">IF(C1105&gt;0,B1105+ROW()/1000000,0)</f>
        <v>499.001105</v>
      </c>
    </row>
    <row r="1106" customFormat="false" ht="15" hidden="false" customHeight="false" outlineLevel="0" collapsed="false">
      <c r="A1106" s="0" t="s">
        <v>4721</v>
      </c>
      <c r="B1106" s="0" t="n">
        <f aca="false">SUMIFS(Data!$O$2:$O$9552,Data!$H$2:$H$9552,A1106,Data!$V$2:$V$9552,1)</f>
        <v>101</v>
      </c>
      <c r="C1106" s="0" t="n">
        <f aca="false">COUNTIFS(Data!$H$2:$H$9552,A1106,Data!$V$2:$V$9552,1)</f>
        <v>1</v>
      </c>
      <c r="D1106" s="0" t="n">
        <f aca="false">IF(C1106&gt;0,B1106+ROW()/1000000,0)</f>
        <v>101.001106</v>
      </c>
    </row>
    <row r="1107" customFormat="false" ht="15" hidden="false" customHeight="false" outlineLevel="0" collapsed="false">
      <c r="A1107" s="0" t="s">
        <v>3972</v>
      </c>
      <c r="B1107" s="0" t="n">
        <f aca="false">SUMIFS(Data!$O$2:$O$9552,Data!$H$2:$H$9552,A1107,Data!$V$2:$V$9552,1)</f>
        <v>4318</v>
      </c>
      <c r="C1107" s="0" t="n">
        <f aca="false">COUNTIFS(Data!$H$2:$H$9552,A1107,Data!$V$2:$V$9552,1)</f>
        <v>36</v>
      </c>
      <c r="D1107" s="0" t="n">
        <f aca="false">IF(C1107&gt;0,B1107+ROW()/1000000,0)</f>
        <v>4318.001107</v>
      </c>
    </row>
    <row r="1108" customFormat="false" ht="15" hidden="false" customHeight="false" outlineLevel="0" collapsed="false">
      <c r="A1108" s="0" t="s">
        <v>3744</v>
      </c>
      <c r="B1108" s="0" t="n">
        <f aca="false">SUMIFS(Data!$O$2:$O$9552,Data!$H$2:$H$9552,A1108,Data!$V$2:$V$9552,1)</f>
        <v>218</v>
      </c>
      <c r="C1108" s="0" t="n">
        <f aca="false">COUNTIFS(Data!$H$2:$H$9552,A1108,Data!$V$2:$V$9552,1)</f>
        <v>1</v>
      </c>
      <c r="D1108" s="0" t="n">
        <f aca="false">IF(C1108&gt;0,B1108+ROW()/1000000,0)</f>
        <v>218.001108</v>
      </c>
    </row>
    <row r="1109" customFormat="false" ht="15" hidden="false" customHeight="false" outlineLevel="0" collapsed="false">
      <c r="A1109" s="0" t="s">
        <v>494</v>
      </c>
      <c r="B1109" s="0" t="n">
        <f aca="false">SUMIFS(Data!$O$2:$O$9552,Data!$H$2:$H$9552,A1109,Data!$V$2:$V$9552,1)</f>
        <v>2706</v>
      </c>
      <c r="C1109" s="0" t="n">
        <f aca="false">COUNTIFS(Data!$H$2:$H$9552,A1109,Data!$V$2:$V$9552,1)</f>
        <v>5</v>
      </c>
      <c r="D1109" s="0" t="n">
        <f aca="false">IF(C1109&gt;0,B1109+ROW()/1000000,0)</f>
        <v>2706.001109</v>
      </c>
    </row>
    <row r="1110" customFormat="false" ht="15" hidden="false" customHeight="false" outlineLevel="0" collapsed="false">
      <c r="A1110" s="0" t="s">
        <v>1305</v>
      </c>
      <c r="B1110" s="0" t="n">
        <f aca="false">SUMIFS(Data!$O$2:$O$9552,Data!$H$2:$H$9552,A1110,Data!$V$2:$V$9552,1)</f>
        <v>292</v>
      </c>
      <c r="C1110" s="0" t="n">
        <f aca="false">COUNTIFS(Data!$H$2:$H$9552,A1110,Data!$V$2:$V$9552,1)</f>
        <v>1</v>
      </c>
      <c r="D1110" s="0" t="n">
        <f aca="false">IF(C1110&gt;0,B1110+ROW()/1000000,0)</f>
        <v>292.00111</v>
      </c>
    </row>
    <row r="1111" customFormat="false" ht="15" hidden="false" customHeight="false" outlineLevel="0" collapsed="false">
      <c r="A1111" s="0" t="s">
        <v>1827</v>
      </c>
      <c r="B1111" s="0" t="n">
        <f aca="false">SUMIFS(Data!$O$2:$O$9552,Data!$H$2:$H$9552,A1111,Data!$V$2:$V$9552,1)</f>
        <v>134</v>
      </c>
      <c r="C1111" s="0" t="n">
        <f aca="false">COUNTIFS(Data!$H$2:$H$9552,A1111,Data!$V$2:$V$9552,1)</f>
        <v>1</v>
      </c>
      <c r="D1111" s="0" t="n">
        <f aca="false">IF(C1111&gt;0,B1111+ROW()/1000000,0)</f>
        <v>134.001111</v>
      </c>
    </row>
    <row r="1112" customFormat="false" ht="15" hidden="false" customHeight="false" outlineLevel="0" collapsed="false">
      <c r="A1112" s="0" t="s">
        <v>6395</v>
      </c>
      <c r="B1112" s="0" t="n">
        <f aca="false">SUMIFS(Data!$O$2:$O$9552,Data!$H$2:$H$9552,A1112,Data!$V$2:$V$9552,1)</f>
        <v>658</v>
      </c>
      <c r="C1112" s="0" t="n">
        <f aca="false">COUNTIFS(Data!$H$2:$H$9552,A1112,Data!$V$2:$V$9552,1)</f>
        <v>1</v>
      </c>
      <c r="D1112" s="0" t="n">
        <f aca="false">IF(C1112&gt;0,B1112+ROW()/1000000,0)</f>
        <v>658.001112</v>
      </c>
    </row>
    <row r="1113" customFormat="false" ht="15" hidden="false" customHeight="false" outlineLevel="0" collapsed="false">
      <c r="A1113" s="0" t="s">
        <v>604</v>
      </c>
      <c r="B1113" s="0" t="n">
        <f aca="false">SUMIFS(Data!$O$2:$O$9552,Data!$H$2:$H$9552,A1113,Data!$V$2:$V$9552,1)</f>
        <v>360</v>
      </c>
      <c r="C1113" s="0" t="n">
        <f aca="false">COUNTIFS(Data!$H$2:$H$9552,A1113,Data!$V$2:$V$9552,1)</f>
        <v>1</v>
      </c>
      <c r="D1113" s="0" t="n">
        <f aca="false">IF(C1113&gt;0,B1113+ROW()/1000000,0)</f>
        <v>360.001113</v>
      </c>
    </row>
    <row r="1114" customFormat="false" ht="15" hidden="false" customHeight="false" outlineLevel="0" collapsed="false">
      <c r="A1114" s="0" t="s">
        <v>7847</v>
      </c>
      <c r="B1114" s="0" t="n">
        <f aca="false">SUMIFS(Data!$O$2:$O$9552,Data!$H$2:$H$9552,A1114,Data!$V$2:$V$9552,1)</f>
        <v>886</v>
      </c>
      <c r="C1114" s="0" t="n">
        <f aca="false">COUNTIFS(Data!$H$2:$H$9552,A1114,Data!$V$2:$V$9552,1)</f>
        <v>1</v>
      </c>
      <c r="D1114" s="0" t="n">
        <f aca="false">IF(C1114&gt;0,B1114+ROW()/1000000,0)</f>
        <v>886.001114</v>
      </c>
    </row>
    <row r="1115" customFormat="false" ht="15" hidden="false" customHeight="false" outlineLevel="0" collapsed="false">
      <c r="A1115" s="0" t="s">
        <v>20623</v>
      </c>
      <c r="B1115" s="0" t="n">
        <f aca="false">SUMIFS(Data!$O$2:$O$9552,Data!$H$2:$H$9552,A1115,Data!$V$2:$V$9552,1)</f>
        <v>661</v>
      </c>
      <c r="C1115" s="0" t="n">
        <f aca="false">COUNTIFS(Data!$H$2:$H$9552,A1115,Data!$V$2:$V$9552,1)</f>
        <v>1</v>
      </c>
      <c r="D1115" s="0" t="n">
        <f aca="false">IF(C1115&gt;0,B1115+ROW()/1000000,0)</f>
        <v>661.001115</v>
      </c>
    </row>
    <row r="1116" customFormat="false" ht="15" hidden="false" customHeight="false" outlineLevel="0" collapsed="false">
      <c r="A1116" s="0" t="s">
        <v>52</v>
      </c>
      <c r="B1116" s="0" t="n">
        <f aca="false">SUMIFS(Data!$O$2:$O$9552,Data!$H$2:$H$9552,A1116,Data!$V$2:$V$9552,1)</f>
        <v>2503</v>
      </c>
      <c r="C1116" s="0" t="n">
        <f aca="false">COUNTIFS(Data!$H$2:$H$9552,A1116,Data!$V$2:$V$9552,1)</f>
        <v>17</v>
      </c>
      <c r="D1116" s="0" t="n">
        <f aca="false">IF(C1116&gt;0,B1116+ROW()/1000000,0)</f>
        <v>2503.001116</v>
      </c>
    </row>
    <row r="1117" customFormat="false" ht="15" hidden="false" customHeight="false" outlineLevel="0" collapsed="false">
      <c r="A1117" s="0" t="s">
        <v>19504</v>
      </c>
      <c r="B1117" s="0" t="n">
        <f aca="false">SUMIFS(Data!$O$2:$O$9552,Data!$H$2:$H$9552,A1117,Data!$V$2:$V$9552,1)</f>
        <v>83</v>
      </c>
      <c r="C1117" s="0" t="n">
        <f aca="false">COUNTIFS(Data!$H$2:$H$9552,A1117,Data!$V$2:$V$9552,1)</f>
        <v>1</v>
      </c>
      <c r="D1117" s="0" t="n">
        <f aca="false">IF(C1117&gt;0,B1117+ROW()/1000000,0)</f>
        <v>83.001117</v>
      </c>
    </row>
    <row r="1118" customFormat="false" ht="15" hidden="false" customHeight="false" outlineLevel="0" collapsed="false">
      <c r="A1118" s="0" t="s">
        <v>7206</v>
      </c>
      <c r="B1118" s="0" t="n">
        <f aca="false">SUMIFS(Data!$O$2:$O$9552,Data!$H$2:$H$9552,A1118,Data!$V$2:$V$9552,1)</f>
        <v>177</v>
      </c>
      <c r="C1118" s="0" t="n">
        <f aca="false">COUNTIFS(Data!$H$2:$H$9552,A1118,Data!$V$2:$V$9552,1)</f>
        <v>2</v>
      </c>
      <c r="D1118" s="0" t="n">
        <f aca="false">IF(C1118&gt;0,B1118+ROW()/1000000,0)</f>
        <v>177.001118</v>
      </c>
    </row>
    <row r="1119" customFormat="false" ht="15" hidden="false" customHeight="false" outlineLevel="0" collapsed="false">
      <c r="A1119" s="0" t="s">
        <v>20237</v>
      </c>
      <c r="B1119" s="0" t="n">
        <f aca="false">SUMIFS(Data!$O$2:$O$9552,Data!$H$2:$H$9552,A1119,Data!$V$2:$V$9552,1)</f>
        <v>110</v>
      </c>
      <c r="C1119" s="0" t="n">
        <f aca="false">COUNTIFS(Data!$H$2:$H$9552,A1119,Data!$V$2:$V$9552,1)</f>
        <v>1</v>
      </c>
      <c r="D1119" s="0" t="n">
        <f aca="false">IF(C1119&gt;0,B1119+ROW()/1000000,0)</f>
        <v>110.001119</v>
      </c>
    </row>
    <row r="1120" customFormat="false" ht="15" hidden="false" customHeight="false" outlineLevel="0" collapsed="false">
      <c r="A1120" s="0" t="s">
        <v>14259</v>
      </c>
      <c r="B1120" s="0" t="n">
        <f aca="false">SUMIFS(Data!$O$2:$O$9552,Data!$H$2:$H$9552,A1120,Data!$V$2:$V$9552,1)</f>
        <v>24</v>
      </c>
      <c r="C1120" s="0" t="n">
        <f aca="false">COUNTIFS(Data!$H$2:$H$9552,A1120,Data!$V$2:$V$9552,1)</f>
        <v>1</v>
      </c>
      <c r="D1120" s="0" t="n">
        <f aca="false">IF(C1120&gt;0,B1120+ROW()/1000000,0)</f>
        <v>24.00112</v>
      </c>
    </row>
    <row r="1121" customFormat="false" ht="15" hidden="false" customHeight="false" outlineLevel="0" collapsed="false">
      <c r="A1121" s="0" t="s">
        <v>4387</v>
      </c>
      <c r="B1121" s="0" t="n">
        <f aca="false">SUMIFS(Data!$O$2:$O$9552,Data!$H$2:$H$9552,A1121,Data!$V$2:$V$9552,1)</f>
        <v>90</v>
      </c>
      <c r="C1121" s="0" t="n">
        <f aca="false">COUNTIFS(Data!$H$2:$H$9552,A1121,Data!$V$2:$V$9552,1)</f>
        <v>2</v>
      </c>
      <c r="D1121" s="0" t="n">
        <f aca="false">IF(C1121&gt;0,B1121+ROW()/1000000,0)</f>
        <v>90.001121</v>
      </c>
    </row>
    <row r="1122" customFormat="false" ht="15" hidden="false" customHeight="false" outlineLevel="0" collapsed="false">
      <c r="A1122" s="0" t="s">
        <v>9767</v>
      </c>
      <c r="B1122" s="0" t="n">
        <f aca="false">SUMIFS(Data!$O$2:$O$9552,Data!$H$2:$H$9552,A1122,Data!$V$2:$V$9552,1)</f>
        <v>128</v>
      </c>
      <c r="C1122" s="0" t="n">
        <f aca="false">COUNTIFS(Data!$H$2:$H$9552,A1122,Data!$V$2:$V$9552,1)</f>
        <v>1</v>
      </c>
      <c r="D1122" s="0" t="n">
        <f aca="false">IF(C1122&gt;0,B1122+ROW()/1000000,0)</f>
        <v>128.001122</v>
      </c>
    </row>
    <row r="1123" customFormat="false" ht="15" hidden="false" customHeight="false" outlineLevel="0" collapsed="false">
      <c r="A1123" s="0" t="s">
        <v>7392</v>
      </c>
      <c r="B1123" s="0" t="n">
        <f aca="false">SUMIFS(Data!$O$2:$O$9552,Data!$H$2:$H$9552,A1123,Data!$V$2:$V$9552,1)</f>
        <v>60</v>
      </c>
      <c r="C1123" s="0" t="n">
        <f aca="false">COUNTIFS(Data!$H$2:$H$9552,A1123,Data!$V$2:$V$9552,1)</f>
        <v>1</v>
      </c>
      <c r="D1123" s="0" t="n">
        <f aca="false">IF(C1123&gt;0,B1123+ROW()/1000000,0)</f>
        <v>60.001123</v>
      </c>
    </row>
    <row r="1124" customFormat="false" ht="15" hidden="false" customHeight="false" outlineLevel="0" collapsed="false">
      <c r="A1124" s="0" t="s">
        <v>4729</v>
      </c>
      <c r="B1124" s="0" t="n">
        <f aca="false">SUMIFS(Data!$O$2:$O$9552,Data!$H$2:$H$9552,A1124,Data!$V$2:$V$9552,1)</f>
        <v>309</v>
      </c>
      <c r="C1124" s="0" t="n">
        <f aca="false">COUNTIFS(Data!$H$2:$H$9552,A1124,Data!$V$2:$V$9552,1)</f>
        <v>2</v>
      </c>
      <c r="D1124" s="0" t="n">
        <f aca="false">IF(C1124&gt;0,B1124+ROW()/1000000,0)</f>
        <v>309.001124</v>
      </c>
    </row>
    <row r="1125" customFormat="false" ht="15" hidden="false" customHeight="false" outlineLevel="0" collapsed="false">
      <c r="A1125" s="0" t="s">
        <v>2688</v>
      </c>
      <c r="B1125" s="0" t="n">
        <f aca="false">SUMIFS(Data!$O$2:$O$9552,Data!$H$2:$H$9552,A1125,Data!$V$2:$V$9552,1)</f>
        <v>300</v>
      </c>
      <c r="C1125" s="0" t="n">
        <f aca="false">COUNTIFS(Data!$H$2:$H$9552,A1125,Data!$V$2:$V$9552,1)</f>
        <v>1</v>
      </c>
      <c r="D1125" s="0" t="n">
        <f aca="false">IF(C1125&gt;0,B1125+ROW()/1000000,0)</f>
        <v>300.001125</v>
      </c>
    </row>
    <row r="1126" customFormat="false" ht="15" hidden="false" customHeight="false" outlineLevel="0" collapsed="false">
      <c r="A1126" s="0" t="s">
        <v>11655</v>
      </c>
      <c r="B1126" s="0" t="n">
        <f aca="false">SUMIFS(Data!$O$2:$O$9552,Data!$H$2:$H$9552,A1126,Data!$V$2:$V$9552,1)</f>
        <v>10</v>
      </c>
      <c r="C1126" s="0" t="n">
        <f aca="false">COUNTIFS(Data!$H$2:$H$9552,A1126,Data!$V$2:$V$9552,1)</f>
        <v>1</v>
      </c>
      <c r="D1126" s="0" t="n">
        <f aca="false">IF(C1126&gt;0,B1126+ROW()/1000000,0)</f>
        <v>10.001126</v>
      </c>
    </row>
    <row r="1127" customFormat="false" ht="15" hidden="false" customHeight="false" outlineLevel="0" collapsed="false">
      <c r="A1127" s="0" t="s">
        <v>66</v>
      </c>
      <c r="B1127" s="0" t="n">
        <f aca="false">SUMIFS(Data!$O$2:$O$9552,Data!$H$2:$H$9552,A1127,Data!$V$2:$V$9552,1)</f>
        <v>727</v>
      </c>
      <c r="C1127" s="0" t="n">
        <f aca="false">COUNTIFS(Data!$H$2:$H$9552,A1127,Data!$V$2:$V$9552,1)</f>
        <v>3</v>
      </c>
      <c r="D1127" s="0" t="n">
        <f aca="false">IF(C1127&gt;0,B1127+ROW()/1000000,0)</f>
        <v>727.001127</v>
      </c>
    </row>
    <row r="1128" customFormat="false" ht="15" hidden="false" customHeight="false" outlineLevel="0" collapsed="false">
      <c r="A1128" s="0" t="s">
        <v>1441</v>
      </c>
      <c r="B1128" s="0" t="n">
        <f aca="false">SUMIFS(Data!$O$2:$O$9552,Data!$H$2:$H$9552,A1128,Data!$V$2:$V$9552,1)</f>
        <v>807</v>
      </c>
      <c r="C1128" s="0" t="n">
        <f aca="false">COUNTIFS(Data!$H$2:$H$9552,A1128,Data!$V$2:$V$9552,1)</f>
        <v>1</v>
      </c>
      <c r="D1128" s="0" t="n">
        <f aca="false">IF(C1128&gt;0,B1128+ROW()/1000000,0)</f>
        <v>807.001128</v>
      </c>
    </row>
    <row r="1129" customFormat="false" ht="15" hidden="false" customHeight="false" outlineLevel="0" collapsed="false">
      <c r="A1129" s="0" t="s">
        <v>714</v>
      </c>
      <c r="B1129" s="0" t="n">
        <f aca="false">SUMIFS(Data!$O$2:$O$9552,Data!$H$2:$H$9552,A1129,Data!$V$2:$V$9552,1)</f>
        <v>247</v>
      </c>
      <c r="C1129" s="0" t="n">
        <f aca="false">COUNTIFS(Data!$H$2:$H$9552,A1129,Data!$V$2:$V$9552,1)</f>
        <v>1</v>
      </c>
      <c r="D1129" s="0" t="n">
        <f aca="false">IF(C1129&gt;0,B1129+ROW()/1000000,0)</f>
        <v>247.001129</v>
      </c>
    </row>
    <row r="1130" customFormat="false" ht="15" hidden="false" customHeight="false" outlineLevel="0" collapsed="false">
      <c r="A1130" s="0" t="s">
        <v>426</v>
      </c>
      <c r="B1130" s="0" t="n">
        <f aca="false">SUMIFS(Data!$O$2:$O$9552,Data!$H$2:$H$9552,A1130,Data!$V$2:$V$9552,1)</f>
        <v>1275</v>
      </c>
      <c r="C1130" s="0" t="n">
        <f aca="false">COUNTIFS(Data!$H$2:$H$9552,A1130,Data!$V$2:$V$9552,1)</f>
        <v>8</v>
      </c>
      <c r="D1130" s="0" t="n">
        <f aca="false">IF(C1130&gt;0,B1130+ROW()/1000000,0)</f>
        <v>1275.00113</v>
      </c>
    </row>
    <row r="1131" customFormat="false" ht="15" hidden="false" customHeight="false" outlineLevel="0" collapsed="false">
      <c r="A1131" s="0" t="s">
        <v>63</v>
      </c>
      <c r="B1131" s="0" t="n">
        <f aca="false">SUMIFS(Data!$O$2:$O$9552,Data!$H$2:$H$9552,A1131,Data!$V$2:$V$9552,1)</f>
        <v>5119</v>
      </c>
      <c r="C1131" s="0" t="n">
        <f aca="false">COUNTIFS(Data!$H$2:$H$9552,A1131,Data!$V$2:$V$9552,1)</f>
        <v>18</v>
      </c>
      <c r="D1131" s="0" t="n">
        <f aca="false">IF(C1131&gt;0,B1131+ROW()/1000000,0)</f>
        <v>5119.001131</v>
      </c>
    </row>
    <row r="1132" customFormat="false" ht="15" hidden="false" customHeight="false" outlineLevel="0" collapsed="false">
      <c r="A1132" s="0" t="s">
        <v>20208</v>
      </c>
      <c r="B1132" s="0" t="n">
        <f aca="false">SUMIFS(Data!$O$2:$O$9552,Data!$H$2:$H$9552,A1132,Data!$V$2:$V$9552,1)</f>
        <v>239</v>
      </c>
      <c r="C1132" s="0" t="n">
        <f aca="false">COUNTIFS(Data!$H$2:$H$9552,A1132,Data!$V$2:$V$9552,1)</f>
        <v>1</v>
      </c>
      <c r="D1132" s="0" t="n">
        <f aca="false">IF(C1132&gt;0,B1132+ROW()/1000000,0)</f>
        <v>239.001132</v>
      </c>
    </row>
    <row r="1133" customFormat="false" ht="15" hidden="false" customHeight="false" outlineLevel="0" collapsed="false">
      <c r="A1133" s="0" t="s">
        <v>19646</v>
      </c>
      <c r="B1133" s="0" t="n">
        <f aca="false">SUMIFS(Data!$O$2:$O$9552,Data!$H$2:$H$9552,A1133,Data!$V$2:$V$9552,1)</f>
        <v>841</v>
      </c>
      <c r="C1133" s="0" t="n">
        <f aca="false">COUNTIFS(Data!$H$2:$H$9552,A1133,Data!$V$2:$V$9552,1)</f>
        <v>1</v>
      </c>
      <c r="D1133" s="0" t="n">
        <f aca="false">IF(C1133&gt;0,B1133+ROW()/1000000,0)</f>
        <v>841.001133</v>
      </c>
    </row>
    <row r="1134" customFormat="false" ht="15" hidden="false" customHeight="false" outlineLevel="0" collapsed="false">
      <c r="A1134" s="0" t="s">
        <v>610</v>
      </c>
      <c r="B1134" s="0" t="n">
        <f aca="false">SUMIFS(Data!$O$2:$O$9552,Data!$H$2:$H$9552,A1134,Data!$V$2:$V$9552,1)</f>
        <v>393</v>
      </c>
      <c r="C1134" s="0" t="n">
        <f aca="false">COUNTIFS(Data!$H$2:$H$9552,A1134,Data!$V$2:$V$9552,1)</f>
        <v>1</v>
      </c>
      <c r="D1134" s="0" t="n">
        <f aca="false">IF(C1134&gt;0,B1134+ROW()/1000000,0)</f>
        <v>393.001134</v>
      </c>
    </row>
    <row r="1135" customFormat="false" ht="15" hidden="false" customHeight="false" outlineLevel="0" collapsed="false">
      <c r="A1135" s="0" t="s">
        <v>722</v>
      </c>
      <c r="B1135" s="0" t="n">
        <f aca="false">SUMIFS(Data!$O$2:$O$9552,Data!$H$2:$H$9552,A1135,Data!$V$2:$V$9552,1)</f>
        <v>519</v>
      </c>
      <c r="C1135" s="0" t="n">
        <f aca="false">COUNTIFS(Data!$H$2:$H$9552,A1135,Data!$V$2:$V$9552,1)</f>
        <v>3</v>
      </c>
      <c r="D1135" s="0" t="n">
        <f aca="false">IF(C1135&gt;0,B1135+ROW()/1000000,0)</f>
        <v>519.001135</v>
      </c>
    </row>
    <row r="1136" customFormat="false" ht="15" hidden="false" customHeight="false" outlineLevel="0" collapsed="false">
      <c r="A1136" s="0" t="s">
        <v>3689</v>
      </c>
      <c r="B1136" s="0" t="n">
        <f aca="false">SUMIFS(Data!$O$2:$O$9552,Data!$H$2:$H$9552,A1136,Data!$V$2:$V$9552,1)</f>
        <v>57</v>
      </c>
      <c r="C1136" s="0" t="n">
        <f aca="false">COUNTIFS(Data!$H$2:$H$9552,A1136,Data!$V$2:$V$9552,1)</f>
        <v>1</v>
      </c>
      <c r="D1136" s="0" t="n">
        <f aca="false">IF(C1136&gt;0,B1136+ROW()/1000000,0)</f>
        <v>57.001136</v>
      </c>
    </row>
    <row r="1137" customFormat="false" ht="15" hidden="false" customHeight="false" outlineLevel="0" collapsed="false">
      <c r="A1137" s="0" t="s">
        <v>5820</v>
      </c>
      <c r="B1137" s="0" t="n">
        <f aca="false">SUMIFS(Data!$O$2:$O$9552,Data!$H$2:$H$9552,A1137,Data!$V$2:$V$9552,1)</f>
        <v>1199</v>
      </c>
      <c r="C1137" s="0" t="n">
        <f aca="false">COUNTIFS(Data!$H$2:$H$9552,A1137,Data!$V$2:$V$9552,1)</f>
        <v>2</v>
      </c>
      <c r="D1137" s="0" t="n">
        <f aca="false">IF(C1137&gt;0,B1137+ROW()/1000000,0)</f>
        <v>1199.001137</v>
      </c>
    </row>
    <row r="1138" customFormat="false" ht="15" hidden="false" customHeight="false" outlineLevel="0" collapsed="false">
      <c r="A1138" s="0" t="s">
        <v>9813</v>
      </c>
      <c r="B1138" s="0" t="n">
        <f aca="false">SUMIFS(Data!$O$2:$O$9552,Data!$H$2:$H$9552,A1138,Data!$V$2:$V$9552,1)</f>
        <v>290</v>
      </c>
      <c r="C1138" s="0" t="n">
        <f aca="false">COUNTIFS(Data!$H$2:$H$9552,A1138,Data!$V$2:$V$9552,1)</f>
        <v>1</v>
      </c>
      <c r="D1138" s="0" t="n">
        <f aca="false">IF(C1138&gt;0,B1138+ROW()/1000000,0)</f>
        <v>290.001138</v>
      </c>
    </row>
    <row r="1139" customFormat="false" ht="15" hidden="false" customHeight="false" outlineLevel="0" collapsed="false">
      <c r="A1139" s="0" t="s">
        <v>4214</v>
      </c>
      <c r="B1139" s="0" t="n">
        <f aca="false">SUMIFS(Data!$O$2:$O$9552,Data!$H$2:$H$9552,A1139,Data!$V$2:$V$9552,1)</f>
        <v>115</v>
      </c>
      <c r="C1139" s="0" t="n">
        <f aca="false">COUNTIFS(Data!$H$2:$H$9552,A1139,Data!$V$2:$V$9552,1)</f>
        <v>1</v>
      </c>
      <c r="D1139" s="0" t="n">
        <f aca="false">IF(C1139&gt;0,B1139+ROW()/1000000,0)</f>
        <v>115.001139</v>
      </c>
    </row>
    <row r="1140" customFormat="false" ht="15" hidden="false" customHeight="false" outlineLevel="0" collapsed="false">
      <c r="A1140" s="0" t="s">
        <v>5633</v>
      </c>
      <c r="B1140" s="0" t="n">
        <f aca="false">SUMIFS(Data!$O$2:$O$9552,Data!$H$2:$H$9552,A1140,Data!$V$2:$V$9552,1)</f>
        <v>10</v>
      </c>
      <c r="C1140" s="0" t="n">
        <f aca="false">COUNTIFS(Data!$H$2:$H$9552,A1140,Data!$V$2:$V$9552,1)</f>
        <v>4</v>
      </c>
      <c r="D1140" s="0" t="n">
        <f aca="false">IF(C1140&gt;0,B1140+ROW()/1000000,0)</f>
        <v>10.00114</v>
      </c>
    </row>
    <row r="1141" customFormat="false" ht="15" hidden="false" customHeight="false" outlineLevel="0" collapsed="false">
      <c r="A1141" s="0" t="s">
        <v>3161</v>
      </c>
      <c r="B1141" s="0" t="n">
        <f aca="false">SUMIFS(Data!$O$2:$O$9552,Data!$H$2:$H$9552,A1141,Data!$V$2:$V$9552,1)</f>
        <v>18</v>
      </c>
      <c r="C1141" s="0" t="n">
        <f aca="false">COUNTIFS(Data!$H$2:$H$9552,A1141,Data!$V$2:$V$9552,1)</f>
        <v>1</v>
      </c>
      <c r="D1141" s="0" t="n">
        <f aca="false">IF(C1141&gt;0,B1141+ROW()/1000000,0)</f>
        <v>18.001141</v>
      </c>
    </row>
    <row r="1142" customFormat="false" ht="15" hidden="false" customHeight="false" outlineLevel="0" collapsed="false">
      <c r="A1142" s="0" t="s">
        <v>18995</v>
      </c>
      <c r="B1142" s="0" t="n">
        <f aca="false">SUMIFS(Data!$O$2:$O$9552,Data!$H$2:$H$9552,A1142,Data!$V$2:$V$9552,1)</f>
        <v>10</v>
      </c>
      <c r="C1142" s="0" t="n">
        <f aca="false">COUNTIFS(Data!$H$2:$H$9552,A1142,Data!$V$2:$V$9552,1)</f>
        <v>1</v>
      </c>
      <c r="D1142" s="0" t="n">
        <f aca="false">IF(C1142&gt;0,B1142+ROW()/1000000,0)</f>
        <v>10.001142</v>
      </c>
    </row>
    <row r="1143" customFormat="false" ht="15" hidden="false" customHeight="false" outlineLevel="0" collapsed="false">
      <c r="A1143" s="0" t="s">
        <v>4203</v>
      </c>
      <c r="B1143" s="0" t="n">
        <f aca="false">SUMIFS(Data!$O$2:$O$9552,Data!$H$2:$H$9552,A1143,Data!$V$2:$V$9552,1)</f>
        <v>217</v>
      </c>
      <c r="C1143" s="0" t="n">
        <f aca="false">COUNTIFS(Data!$H$2:$H$9552,A1143,Data!$V$2:$V$9552,1)</f>
        <v>1</v>
      </c>
      <c r="D1143" s="0" t="n">
        <f aca="false">IF(C1143&gt;0,B1143+ROW()/1000000,0)</f>
        <v>217.001143</v>
      </c>
    </row>
    <row r="1144" customFormat="false" ht="15" hidden="false" customHeight="false" outlineLevel="0" collapsed="false">
      <c r="A1144" s="0" t="s">
        <v>2433</v>
      </c>
      <c r="B1144" s="0" t="n">
        <f aca="false">SUMIFS(Data!$O$2:$O$9552,Data!$H$2:$H$9552,A1144,Data!$V$2:$V$9552,1)</f>
        <v>167</v>
      </c>
      <c r="C1144" s="0" t="n">
        <f aca="false">COUNTIFS(Data!$H$2:$H$9552,A1144,Data!$V$2:$V$9552,1)</f>
        <v>2</v>
      </c>
      <c r="D1144" s="0" t="n">
        <f aca="false">IF(C1144&gt;0,B1144+ROW()/1000000,0)</f>
        <v>167.001144</v>
      </c>
    </row>
    <row r="1145" customFormat="false" ht="15" hidden="false" customHeight="false" outlineLevel="0" collapsed="false">
      <c r="A1145" s="0" t="s">
        <v>17440</v>
      </c>
      <c r="B1145" s="0" t="n">
        <f aca="false">SUMIFS(Data!$O$2:$O$9552,Data!$H$2:$H$9552,A1145,Data!$V$2:$V$9552,1)</f>
        <v>1</v>
      </c>
      <c r="C1145" s="0" t="n">
        <f aca="false">COUNTIFS(Data!$H$2:$H$9552,A1145,Data!$V$2:$V$9552,1)</f>
        <v>1</v>
      </c>
      <c r="D1145" s="0" t="n">
        <f aca="false">IF(C1145&gt;0,B1145+ROW()/1000000,0)</f>
        <v>1.001145</v>
      </c>
    </row>
    <row r="1146" customFormat="false" ht="15" hidden="false" customHeight="false" outlineLevel="0" collapsed="false">
      <c r="A1146" s="0" t="s">
        <v>235</v>
      </c>
      <c r="B1146" s="0" t="n">
        <f aca="false">SUMIFS(Data!$O$2:$O$9552,Data!$H$2:$H$9552,A1146,Data!$V$2:$V$9552,1)</f>
        <v>100</v>
      </c>
      <c r="C1146" s="0" t="n">
        <f aca="false">COUNTIFS(Data!$H$2:$H$9552,A1146,Data!$V$2:$V$9552,1)</f>
        <v>2</v>
      </c>
      <c r="D1146" s="0" t="n">
        <f aca="false">IF(C1146&gt;0,B1146+ROW()/1000000,0)</f>
        <v>100.001146</v>
      </c>
    </row>
    <row r="1147" customFormat="false" ht="15" hidden="false" customHeight="false" outlineLevel="0" collapsed="false">
      <c r="A1147" s="0" t="s">
        <v>3791</v>
      </c>
      <c r="B1147" s="0" t="n">
        <f aca="false">SUMIFS(Data!$O$2:$O$9552,Data!$H$2:$H$9552,A1147,Data!$V$2:$V$9552,1)</f>
        <v>813</v>
      </c>
      <c r="C1147" s="0" t="n">
        <f aca="false">COUNTIFS(Data!$H$2:$H$9552,A1147,Data!$V$2:$V$9552,1)</f>
        <v>8</v>
      </c>
      <c r="D1147" s="0" t="n">
        <f aca="false">IF(C1147&gt;0,B1147+ROW()/1000000,0)</f>
        <v>813.001147</v>
      </c>
    </row>
    <row r="1148" customFormat="false" ht="15" hidden="false" customHeight="false" outlineLevel="0" collapsed="false">
      <c r="A1148" s="0" t="s">
        <v>18833</v>
      </c>
      <c r="B1148" s="0" t="n">
        <f aca="false">SUMIFS(Data!$O$2:$O$9552,Data!$H$2:$H$9552,A1148,Data!$V$2:$V$9552,1)</f>
        <v>6</v>
      </c>
      <c r="C1148" s="0" t="n">
        <f aca="false">COUNTIFS(Data!$H$2:$H$9552,A1148,Data!$V$2:$V$9552,1)</f>
        <v>1</v>
      </c>
      <c r="D1148" s="0" t="n">
        <f aca="false">IF(C1148&gt;0,B1148+ROW()/1000000,0)</f>
        <v>6.001148</v>
      </c>
    </row>
    <row r="1149" customFormat="false" ht="15" hidden="false" customHeight="false" outlineLevel="0" collapsed="false">
      <c r="A1149" s="0" t="s">
        <v>9112</v>
      </c>
      <c r="B1149" s="0" t="n">
        <f aca="false">SUMIFS(Data!$O$2:$O$9552,Data!$H$2:$H$9552,A1149,Data!$V$2:$V$9552,1)</f>
        <v>89</v>
      </c>
      <c r="C1149" s="0" t="n">
        <f aca="false">COUNTIFS(Data!$H$2:$H$9552,A1149,Data!$V$2:$V$9552,1)</f>
        <v>1</v>
      </c>
      <c r="D1149" s="0" t="n">
        <f aca="false">IF(C1149&gt;0,B1149+ROW()/1000000,0)</f>
        <v>89.001149</v>
      </c>
    </row>
    <row r="1150" customFormat="false" ht="15" hidden="false" customHeight="false" outlineLevel="0" collapsed="false">
      <c r="A1150" s="0" t="s">
        <v>4411</v>
      </c>
      <c r="B1150" s="0" t="n">
        <f aca="false">SUMIFS(Data!$O$2:$O$9552,Data!$H$2:$H$9552,A1150,Data!$V$2:$V$9552,1)</f>
        <v>146</v>
      </c>
      <c r="C1150" s="0" t="n">
        <f aca="false">COUNTIFS(Data!$H$2:$H$9552,A1150,Data!$V$2:$V$9552,1)</f>
        <v>1</v>
      </c>
      <c r="D1150" s="0" t="n">
        <f aca="false">IF(C1150&gt;0,B1150+ROW()/1000000,0)</f>
        <v>146.00115</v>
      </c>
    </row>
    <row r="1151" customFormat="false" ht="15" hidden="false" customHeight="false" outlineLevel="0" collapsed="false">
      <c r="A1151" s="0" t="s">
        <v>7469</v>
      </c>
      <c r="B1151" s="0" t="n">
        <f aca="false">SUMIFS(Data!$O$2:$O$9552,Data!$H$2:$H$9552,A1151,Data!$V$2:$V$9552,1)</f>
        <v>4</v>
      </c>
      <c r="C1151" s="0" t="n">
        <f aca="false">COUNTIFS(Data!$H$2:$H$9552,A1151,Data!$V$2:$V$9552,1)</f>
        <v>1</v>
      </c>
      <c r="D1151" s="0" t="n">
        <f aca="false">IF(C1151&gt;0,B1151+ROW()/1000000,0)</f>
        <v>4.001151</v>
      </c>
    </row>
    <row r="1152" customFormat="false" ht="15" hidden="false" customHeight="false" outlineLevel="0" collapsed="false">
      <c r="A1152" s="0" t="s">
        <v>14803</v>
      </c>
      <c r="B1152" s="0" t="n">
        <f aca="false">SUMIFS(Data!$O$2:$O$9552,Data!$H$2:$H$9552,A1152,Data!$V$2:$V$9552,1)</f>
        <v>676</v>
      </c>
      <c r="C1152" s="0" t="n">
        <f aca="false">COUNTIFS(Data!$H$2:$H$9552,A1152,Data!$V$2:$V$9552,1)</f>
        <v>1</v>
      </c>
      <c r="D1152" s="0" t="n">
        <f aca="false">IF(C1152&gt;0,B1152+ROW()/1000000,0)</f>
        <v>676.001152</v>
      </c>
    </row>
    <row r="1153" customFormat="false" ht="15" hidden="false" customHeight="false" outlineLevel="0" collapsed="false">
      <c r="A1153" s="0" t="s">
        <v>20506</v>
      </c>
      <c r="B1153" s="0" t="n">
        <f aca="false">SUMIFS(Data!$O$2:$O$9552,Data!$H$2:$H$9552,A1153,Data!$V$2:$V$9552,1)</f>
        <v>355</v>
      </c>
      <c r="C1153" s="0" t="n">
        <f aca="false">COUNTIFS(Data!$H$2:$H$9552,A1153,Data!$V$2:$V$9552,1)</f>
        <v>2</v>
      </c>
      <c r="D1153" s="0" t="n">
        <f aca="false">IF(C1153&gt;0,B1153+ROW()/1000000,0)</f>
        <v>355.001153</v>
      </c>
    </row>
    <row r="1154" customFormat="false" ht="15" hidden="false" customHeight="false" outlineLevel="0" collapsed="false">
      <c r="A1154" s="0" t="s">
        <v>20567</v>
      </c>
      <c r="B1154" s="0" t="n">
        <f aca="false">SUMIFS(Data!$O$2:$O$9552,Data!$H$2:$H$9552,A1154,Data!$V$2:$V$9552,1)</f>
        <v>283</v>
      </c>
      <c r="C1154" s="0" t="n">
        <f aca="false">COUNTIFS(Data!$H$2:$H$9552,A1154,Data!$V$2:$V$9552,1)</f>
        <v>2</v>
      </c>
      <c r="D1154" s="0" t="n">
        <f aca="false">IF(C1154&gt;0,B1154+ROW()/1000000,0)</f>
        <v>283.001154</v>
      </c>
    </row>
    <row r="1155" customFormat="false" ht="15" hidden="false" customHeight="false" outlineLevel="0" collapsed="false">
      <c r="A1155" s="0" t="s">
        <v>20527</v>
      </c>
      <c r="B1155" s="0" t="n">
        <f aca="false">SUMIFS(Data!$O$2:$O$9552,Data!$H$2:$H$9552,A1155,Data!$V$2:$V$9552,1)</f>
        <v>296</v>
      </c>
      <c r="C1155" s="0" t="n">
        <f aca="false">COUNTIFS(Data!$H$2:$H$9552,A1155,Data!$V$2:$V$9552,1)</f>
        <v>1</v>
      </c>
      <c r="D1155" s="0" t="n">
        <f aca="false">IF(C1155&gt;0,B1155+ROW()/1000000,0)</f>
        <v>296.001155</v>
      </c>
    </row>
    <row r="1156" customFormat="false" ht="15" hidden="false" customHeight="false" outlineLevel="0" collapsed="false">
      <c r="A1156" s="0" t="s">
        <v>20509</v>
      </c>
      <c r="B1156" s="0" t="n">
        <f aca="false">SUMIFS(Data!$O$2:$O$9552,Data!$H$2:$H$9552,A1156,Data!$V$2:$V$9552,1)</f>
        <v>530</v>
      </c>
      <c r="C1156" s="0" t="n">
        <f aca="false">COUNTIFS(Data!$H$2:$H$9552,A1156,Data!$V$2:$V$9552,1)</f>
        <v>4</v>
      </c>
      <c r="D1156" s="0" t="n">
        <f aca="false">IF(C1156&gt;0,B1156+ROW()/1000000,0)</f>
        <v>530.001156</v>
      </c>
    </row>
    <row r="1157" customFormat="false" ht="15" hidden="false" customHeight="false" outlineLevel="0" collapsed="false">
      <c r="A1157" s="0" t="s">
        <v>20551</v>
      </c>
      <c r="B1157" s="0" t="n">
        <f aca="false">SUMIFS(Data!$O$2:$O$9552,Data!$H$2:$H$9552,A1157,Data!$V$2:$V$9552,1)</f>
        <v>72</v>
      </c>
      <c r="C1157" s="0" t="n">
        <f aca="false">COUNTIFS(Data!$H$2:$H$9552,A1157,Data!$V$2:$V$9552,1)</f>
        <v>1</v>
      </c>
      <c r="D1157" s="0" t="n">
        <f aca="false">IF(C1157&gt;0,B1157+ROW()/1000000,0)</f>
        <v>72.001157</v>
      </c>
    </row>
    <row r="1158" customFormat="false" ht="15" hidden="false" customHeight="false" outlineLevel="0" collapsed="false">
      <c r="A1158" s="0" t="s">
        <v>6337</v>
      </c>
      <c r="B1158" s="0" t="n">
        <f aca="false">SUMIFS(Data!$O$2:$O$9552,Data!$H$2:$H$9552,A1158,Data!$V$2:$V$9552,1)</f>
        <v>1012</v>
      </c>
      <c r="C1158" s="0" t="n">
        <f aca="false">COUNTIFS(Data!$H$2:$H$9552,A1158,Data!$V$2:$V$9552,1)</f>
        <v>5</v>
      </c>
      <c r="D1158" s="0" t="n">
        <f aca="false">IF(C1158&gt;0,B1158+ROW()/1000000,0)</f>
        <v>1012.001158</v>
      </c>
    </row>
    <row r="1159" customFormat="false" ht="15" hidden="false" customHeight="false" outlineLevel="0" collapsed="false">
      <c r="A1159" s="0" t="s">
        <v>9828</v>
      </c>
      <c r="B1159" s="0" t="n">
        <f aca="false">SUMIFS(Data!$O$2:$O$9552,Data!$H$2:$H$9552,A1159,Data!$V$2:$V$9552,1)</f>
        <v>237</v>
      </c>
      <c r="C1159" s="0" t="n">
        <f aca="false">COUNTIFS(Data!$H$2:$H$9552,A1159,Data!$V$2:$V$9552,1)</f>
        <v>2</v>
      </c>
      <c r="D1159" s="0" t="n">
        <f aca="false">IF(C1159&gt;0,B1159+ROW()/1000000,0)</f>
        <v>237.001159</v>
      </c>
    </row>
    <row r="1160" customFormat="false" ht="15" hidden="false" customHeight="false" outlineLevel="0" collapsed="false">
      <c r="A1160" s="0" t="s">
        <v>6366</v>
      </c>
      <c r="B1160" s="0" t="n">
        <f aca="false">SUMIFS(Data!$O$2:$O$9552,Data!$H$2:$H$9552,A1160,Data!$V$2:$V$9552,1)</f>
        <v>105</v>
      </c>
      <c r="C1160" s="0" t="n">
        <f aca="false">COUNTIFS(Data!$H$2:$H$9552,A1160,Data!$V$2:$V$9552,1)</f>
        <v>1</v>
      </c>
      <c r="D1160" s="0" t="n">
        <f aca="false">IF(C1160&gt;0,B1160+ROW()/1000000,0)</f>
        <v>105.00116</v>
      </c>
    </row>
    <row r="1161" customFormat="false" ht="15" hidden="false" customHeight="false" outlineLevel="0" collapsed="false">
      <c r="A1161" s="0" t="s">
        <v>20122</v>
      </c>
      <c r="B1161" s="0" t="n">
        <f aca="false">SUMIFS(Data!$O$2:$O$9552,Data!$H$2:$H$9552,A1161,Data!$V$2:$V$9552,1)</f>
        <v>322</v>
      </c>
      <c r="C1161" s="0" t="n">
        <f aca="false">COUNTIFS(Data!$H$2:$H$9552,A1161,Data!$V$2:$V$9552,1)</f>
        <v>1</v>
      </c>
      <c r="D1161" s="0" t="n">
        <f aca="false">IF(C1161&gt;0,B1161+ROW()/1000000,0)</f>
        <v>322.001161</v>
      </c>
    </row>
    <row r="1162" customFormat="false" ht="15" hidden="false" customHeight="false" outlineLevel="0" collapsed="false">
      <c r="A1162" s="0" t="s">
        <v>6403</v>
      </c>
      <c r="B1162" s="0" t="n">
        <f aca="false">SUMIFS(Data!$O$2:$O$9552,Data!$H$2:$H$9552,A1162,Data!$V$2:$V$9552,1)</f>
        <v>447</v>
      </c>
      <c r="C1162" s="0" t="n">
        <f aca="false">COUNTIFS(Data!$H$2:$H$9552,A1162,Data!$V$2:$V$9552,1)</f>
        <v>3</v>
      </c>
      <c r="D1162" s="0" t="n">
        <f aca="false">IF(C1162&gt;0,B1162+ROW()/1000000,0)</f>
        <v>447.001162</v>
      </c>
    </row>
    <row r="1163" customFormat="false" ht="15" hidden="false" customHeight="false" outlineLevel="0" collapsed="false">
      <c r="A1163" s="0" t="s">
        <v>6392</v>
      </c>
      <c r="B1163" s="0" t="n">
        <f aca="false">SUMIFS(Data!$O$2:$O$9552,Data!$H$2:$H$9552,A1163,Data!$V$2:$V$9552,1)</f>
        <v>348</v>
      </c>
      <c r="C1163" s="0" t="n">
        <f aca="false">COUNTIFS(Data!$H$2:$H$9552,A1163,Data!$V$2:$V$9552,1)</f>
        <v>1</v>
      </c>
      <c r="D1163" s="0" t="n">
        <f aca="false">IF(C1163&gt;0,B1163+ROW()/1000000,0)</f>
        <v>348.001163</v>
      </c>
    </row>
    <row r="1164" customFormat="false" ht="15" hidden="false" customHeight="false" outlineLevel="0" collapsed="false">
      <c r="A1164" s="0" t="s">
        <v>6382</v>
      </c>
      <c r="B1164" s="0" t="n">
        <f aca="false">SUMIFS(Data!$O$2:$O$9552,Data!$H$2:$H$9552,A1164,Data!$V$2:$V$9552,1)</f>
        <v>722</v>
      </c>
      <c r="C1164" s="0" t="n">
        <f aca="false">COUNTIFS(Data!$H$2:$H$9552,A1164,Data!$V$2:$V$9552,1)</f>
        <v>1</v>
      </c>
      <c r="D1164" s="0" t="n">
        <f aca="false">IF(C1164&gt;0,B1164+ROW()/1000000,0)</f>
        <v>722.001164</v>
      </c>
    </row>
    <row r="1165" customFormat="false" ht="15" hidden="false" customHeight="false" outlineLevel="0" collapsed="false">
      <c r="A1165" s="0" t="s">
        <v>19739</v>
      </c>
      <c r="B1165" s="0" t="n">
        <f aca="false">SUMIFS(Data!$O$2:$O$9552,Data!$H$2:$H$9552,A1165,Data!$V$2:$V$9552,1)</f>
        <v>271</v>
      </c>
      <c r="C1165" s="0" t="n">
        <f aca="false">COUNTIFS(Data!$H$2:$H$9552,A1165,Data!$V$2:$V$9552,1)</f>
        <v>1</v>
      </c>
      <c r="D1165" s="0" t="n">
        <f aca="false">IF(C1165&gt;0,B1165+ROW()/1000000,0)</f>
        <v>271.001165</v>
      </c>
    </row>
    <row r="1166" customFormat="false" ht="15" hidden="false" customHeight="false" outlineLevel="0" collapsed="false">
      <c r="A1166" s="0" t="s">
        <v>109</v>
      </c>
      <c r="B1166" s="0" t="n">
        <f aca="false">SUMIFS(Data!$O$2:$O$9552,Data!$H$2:$H$9552,A1166,Data!$V$2:$V$9552,1)</f>
        <v>1084</v>
      </c>
      <c r="C1166" s="0" t="n">
        <f aca="false">COUNTIFS(Data!$H$2:$H$9552,A1166,Data!$V$2:$V$9552,1)</f>
        <v>6</v>
      </c>
      <c r="D1166" s="0" t="n">
        <f aca="false">IF(C1166&gt;0,B1166+ROW()/1000000,0)</f>
        <v>1084.001166</v>
      </c>
    </row>
    <row r="1167" customFormat="false" ht="15" hidden="false" customHeight="false" outlineLevel="0" collapsed="false">
      <c r="A1167" s="0" t="s">
        <v>15481</v>
      </c>
      <c r="B1167" s="0" t="n">
        <f aca="false">SUMIFS(Data!$O$2:$O$9552,Data!$H$2:$H$9552,A1167,Data!$V$2:$V$9552,1)</f>
        <v>179</v>
      </c>
      <c r="C1167" s="0" t="n">
        <f aca="false">COUNTIFS(Data!$H$2:$H$9552,A1167,Data!$V$2:$V$9552,1)</f>
        <v>1</v>
      </c>
      <c r="D1167" s="0" t="n">
        <f aca="false">IF(C1167&gt;0,B1167+ROW()/1000000,0)</f>
        <v>179.001167</v>
      </c>
    </row>
    <row r="1168" customFormat="false" ht="15" hidden="false" customHeight="false" outlineLevel="0" collapsed="false">
      <c r="A1168" s="0" t="s">
        <v>4847</v>
      </c>
      <c r="B1168" s="0" t="n">
        <f aca="false">SUMIFS(Data!$O$2:$O$9552,Data!$H$2:$H$9552,A1168,Data!$V$2:$V$9552,1)</f>
        <v>21</v>
      </c>
      <c r="C1168" s="0" t="n">
        <f aca="false">COUNTIFS(Data!$H$2:$H$9552,A1168,Data!$V$2:$V$9552,1)</f>
        <v>1</v>
      </c>
      <c r="D1168" s="0" t="n">
        <f aca="false">IF(C1168&gt;0,B1168+ROW()/1000000,0)</f>
        <v>21.001168</v>
      </c>
    </row>
    <row r="1169" customFormat="false" ht="15" hidden="false" customHeight="false" outlineLevel="0" collapsed="false">
      <c r="A1169" s="0" t="s">
        <v>4346</v>
      </c>
      <c r="B1169" s="0" t="n">
        <f aca="false">SUMIFS(Data!$O$2:$O$9552,Data!$H$2:$H$9552,A1169,Data!$V$2:$V$9552,1)</f>
        <v>38</v>
      </c>
      <c r="C1169" s="0" t="n">
        <f aca="false">COUNTIFS(Data!$H$2:$H$9552,A1169,Data!$V$2:$V$9552,1)</f>
        <v>1</v>
      </c>
      <c r="D1169" s="0" t="n">
        <f aca="false">IF(C1169&gt;0,B1169+ROW()/1000000,0)</f>
        <v>38.001169</v>
      </c>
    </row>
    <row r="1170" customFormat="false" ht="15" hidden="false" customHeight="false" outlineLevel="0" collapsed="false">
      <c r="A1170" s="0" t="s">
        <v>934</v>
      </c>
      <c r="B1170" s="0" t="n">
        <f aca="false">SUMIFS(Data!$O$2:$O$9552,Data!$H$2:$H$9552,A1170,Data!$V$2:$V$9552,1)</f>
        <v>257</v>
      </c>
      <c r="C1170" s="0" t="n">
        <f aca="false">COUNTIFS(Data!$H$2:$H$9552,A1170,Data!$V$2:$V$9552,1)</f>
        <v>2</v>
      </c>
      <c r="D1170" s="0" t="n">
        <f aca="false">IF(C1170&gt;0,B1170+ROW()/1000000,0)</f>
        <v>257.00117</v>
      </c>
    </row>
    <row r="1171" customFormat="false" ht="15" hidden="false" customHeight="false" outlineLevel="0" collapsed="false">
      <c r="A1171" s="0" t="s">
        <v>19867</v>
      </c>
      <c r="B1171" s="0" t="n">
        <f aca="false">SUMIFS(Data!$O$2:$O$9552,Data!$H$2:$H$9552,A1171,Data!$V$2:$V$9552,1)</f>
        <v>40</v>
      </c>
      <c r="C1171" s="0" t="n">
        <f aca="false">COUNTIFS(Data!$H$2:$H$9552,A1171,Data!$V$2:$V$9552,1)</f>
        <v>1</v>
      </c>
      <c r="D1171" s="0" t="n">
        <f aca="false">IF(C1171&gt;0,B1171+ROW()/1000000,0)</f>
        <v>40.001171</v>
      </c>
    </row>
    <row r="1172" customFormat="false" ht="15" hidden="false" customHeight="false" outlineLevel="0" collapsed="false">
      <c r="A1172" s="0" t="s">
        <v>888</v>
      </c>
      <c r="B1172" s="0" t="n">
        <f aca="false">SUMIFS(Data!$O$2:$O$9552,Data!$H$2:$H$9552,A1172,Data!$V$2:$V$9552,1)</f>
        <v>113</v>
      </c>
      <c r="C1172" s="0" t="n">
        <f aca="false">COUNTIFS(Data!$H$2:$H$9552,A1172,Data!$V$2:$V$9552,1)</f>
        <v>1</v>
      </c>
      <c r="D1172" s="0" t="n">
        <f aca="false">IF(C1172&gt;0,B1172+ROW()/1000000,0)</f>
        <v>113.001172</v>
      </c>
    </row>
    <row r="1173" customFormat="false" ht="15" hidden="false" customHeight="false" outlineLevel="0" collapsed="false">
      <c r="A1173" s="0" t="s">
        <v>1313</v>
      </c>
      <c r="B1173" s="0" t="n">
        <f aca="false">SUMIFS(Data!$O$2:$O$9552,Data!$H$2:$H$9552,A1173,Data!$V$2:$V$9552,1)</f>
        <v>2897</v>
      </c>
      <c r="C1173" s="0" t="n">
        <f aca="false">COUNTIFS(Data!$H$2:$H$9552,A1173,Data!$V$2:$V$9552,1)</f>
        <v>2</v>
      </c>
      <c r="D1173" s="0" t="n">
        <f aca="false">IF(C1173&gt;0,B1173+ROW()/1000000,0)</f>
        <v>2897.001173</v>
      </c>
    </row>
    <row r="1174" customFormat="false" ht="15" hidden="false" customHeight="false" outlineLevel="0" collapsed="false">
      <c r="A1174" s="0" t="s">
        <v>587</v>
      </c>
      <c r="B1174" s="0" t="n">
        <f aca="false">SUMIFS(Data!$O$2:$O$9552,Data!$H$2:$H$9552,A1174,Data!$V$2:$V$9552,1)</f>
        <v>538</v>
      </c>
      <c r="C1174" s="0" t="n">
        <f aca="false">COUNTIFS(Data!$H$2:$H$9552,A1174,Data!$V$2:$V$9552,1)</f>
        <v>1</v>
      </c>
      <c r="D1174" s="0" t="n">
        <f aca="false">IF(C1174&gt;0,B1174+ROW()/1000000,0)</f>
        <v>538.001174</v>
      </c>
    </row>
    <row r="1175" customFormat="false" ht="15" hidden="false" customHeight="false" outlineLevel="0" collapsed="false">
      <c r="A1175" s="0" t="s">
        <v>241</v>
      </c>
      <c r="B1175" s="0" t="n">
        <f aca="false">SUMIFS(Data!$O$2:$O$9552,Data!$H$2:$H$9552,A1175,Data!$V$2:$V$9552,1)</f>
        <v>958</v>
      </c>
      <c r="C1175" s="0" t="n">
        <f aca="false">COUNTIFS(Data!$H$2:$H$9552,A1175,Data!$V$2:$V$9552,1)</f>
        <v>9</v>
      </c>
      <c r="D1175" s="0" t="n">
        <f aca="false">IF(C1175&gt;0,B1175+ROW()/1000000,0)</f>
        <v>958.001175</v>
      </c>
    </row>
    <row r="1176" customFormat="false" ht="15" hidden="false" customHeight="false" outlineLevel="0" collapsed="false">
      <c r="A1176" s="0" t="s">
        <v>379</v>
      </c>
      <c r="B1176" s="0" t="n">
        <f aca="false">SUMIFS(Data!$O$2:$O$9552,Data!$H$2:$H$9552,A1176,Data!$V$2:$V$9552,1)</f>
        <v>225</v>
      </c>
      <c r="C1176" s="0" t="n">
        <f aca="false">COUNTIFS(Data!$H$2:$H$9552,A1176,Data!$V$2:$V$9552,1)</f>
        <v>3</v>
      </c>
      <c r="D1176" s="0" t="n">
        <f aca="false">IF(C1176&gt;0,B1176+ROW()/1000000,0)</f>
        <v>225.001176</v>
      </c>
    </row>
    <row r="1177" customFormat="false" ht="15" hidden="false" customHeight="false" outlineLevel="0" collapsed="false">
      <c r="A1177" s="0" t="s">
        <v>1938</v>
      </c>
      <c r="B1177" s="0" t="n">
        <f aca="false">SUMIFS(Data!$O$2:$O$9552,Data!$H$2:$H$9552,A1177,Data!$V$2:$V$9552,1)</f>
        <v>380</v>
      </c>
      <c r="C1177" s="0" t="n">
        <f aca="false">COUNTIFS(Data!$H$2:$H$9552,A1177,Data!$V$2:$V$9552,1)</f>
        <v>1</v>
      </c>
      <c r="D1177" s="0" t="n">
        <f aca="false">IF(C1177&gt;0,B1177+ROW()/1000000,0)</f>
        <v>380.001177</v>
      </c>
    </row>
    <row r="1178" customFormat="false" ht="15" hidden="false" customHeight="false" outlineLevel="0" collapsed="false">
      <c r="A1178" s="0" t="s">
        <v>7378</v>
      </c>
      <c r="B1178" s="0" t="n">
        <f aca="false">SUMIFS(Data!$O$2:$O$9552,Data!$H$2:$H$9552,A1178,Data!$V$2:$V$9552,1)</f>
        <v>177</v>
      </c>
      <c r="C1178" s="0" t="n">
        <f aca="false">COUNTIFS(Data!$H$2:$H$9552,A1178,Data!$V$2:$V$9552,1)</f>
        <v>3</v>
      </c>
      <c r="D1178" s="0" t="n">
        <f aca="false">IF(C1178&gt;0,B1178+ROW()/1000000,0)</f>
        <v>177.001178</v>
      </c>
    </row>
    <row r="1179" customFormat="false" ht="15" hidden="false" customHeight="false" outlineLevel="0" collapsed="false">
      <c r="A1179" s="0" t="s">
        <v>14334</v>
      </c>
      <c r="B1179" s="0" t="n">
        <f aca="false">SUMIFS(Data!$O$2:$O$9552,Data!$H$2:$H$9552,A1179,Data!$V$2:$V$9552,1)</f>
        <v>159</v>
      </c>
      <c r="C1179" s="0" t="n">
        <f aca="false">COUNTIFS(Data!$H$2:$H$9552,A1179,Data!$V$2:$V$9552,1)</f>
        <v>1</v>
      </c>
      <c r="D1179" s="0" t="n">
        <f aca="false">IF(C1179&gt;0,B1179+ROW()/1000000,0)</f>
        <v>159.001179</v>
      </c>
    </row>
    <row r="1180" customFormat="false" ht="15" hidden="false" customHeight="false" outlineLevel="0" collapsed="false">
      <c r="A1180" s="0" t="s">
        <v>9312</v>
      </c>
      <c r="B1180" s="0" t="n">
        <f aca="false">SUMIFS(Data!$O$2:$O$9552,Data!$H$2:$H$9552,A1180,Data!$V$2:$V$9552,1)</f>
        <v>30</v>
      </c>
      <c r="C1180" s="0" t="n">
        <f aca="false">COUNTIFS(Data!$H$2:$H$9552,A1180,Data!$V$2:$V$9552,1)</f>
        <v>1</v>
      </c>
      <c r="D1180" s="0" t="n">
        <f aca="false">IF(C1180&gt;0,B1180+ROW()/1000000,0)</f>
        <v>30.00118</v>
      </c>
    </row>
    <row r="1181" customFormat="false" ht="15" hidden="false" customHeight="false" outlineLevel="0" collapsed="false">
      <c r="A1181" s="0" t="s">
        <v>19362</v>
      </c>
      <c r="B1181" s="0" t="n">
        <f aca="false">SUMIFS(Data!$O$2:$O$9552,Data!$H$2:$H$9552,A1181,Data!$V$2:$V$9552,1)</f>
        <v>479</v>
      </c>
      <c r="C1181" s="0" t="n">
        <f aca="false">COUNTIFS(Data!$H$2:$H$9552,A1181,Data!$V$2:$V$9552,1)</f>
        <v>1</v>
      </c>
      <c r="D1181" s="0" t="n">
        <f aca="false">IF(C1181&gt;0,B1181+ROW()/1000000,0)</f>
        <v>479.001181</v>
      </c>
    </row>
    <row r="1182" customFormat="false" ht="15" hidden="false" customHeight="false" outlineLevel="0" collapsed="false">
      <c r="A1182" s="0" t="s">
        <v>8704</v>
      </c>
      <c r="B1182" s="0" t="n">
        <f aca="false">SUMIFS(Data!$O$2:$O$9552,Data!$H$2:$H$9552,A1182,Data!$V$2:$V$9552,1)</f>
        <v>246</v>
      </c>
      <c r="C1182" s="0" t="n">
        <f aca="false">COUNTIFS(Data!$H$2:$H$9552,A1182,Data!$V$2:$V$9552,1)</f>
        <v>1</v>
      </c>
      <c r="D1182" s="0" t="n">
        <f aca="false">IF(C1182&gt;0,B1182+ROW()/1000000,0)</f>
        <v>246.001182</v>
      </c>
    </row>
    <row r="1183" customFormat="false" ht="15" hidden="false" customHeight="false" outlineLevel="0" collapsed="false">
      <c r="A1183" s="0" t="s">
        <v>5398</v>
      </c>
      <c r="B1183" s="0" t="n">
        <f aca="false">SUMIFS(Data!$O$2:$O$9552,Data!$H$2:$H$9552,A1183,Data!$V$2:$V$9552,1)</f>
        <v>1371</v>
      </c>
      <c r="C1183" s="0" t="n">
        <f aca="false">COUNTIFS(Data!$H$2:$H$9552,A1183,Data!$V$2:$V$9552,1)</f>
        <v>3</v>
      </c>
      <c r="D1183" s="0" t="n">
        <f aca="false">IF(C1183&gt;0,B1183+ROW()/1000000,0)</f>
        <v>1371.001183</v>
      </c>
    </row>
    <row r="1184" customFormat="false" ht="15" hidden="false" customHeight="false" outlineLevel="0" collapsed="false">
      <c r="A1184" s="0" t="s">
        <v>4624</v>
      </c>
      <c r="B1184" s="0" t="n">
        <f aca="false">SUMIFS(Data!$O$2:$O$9552,Data!$H$2:$H$9552,A1184,Data!$V$2:$V$9552,1)</f>
        <v>165</v>
      </c>
      <c r="C1184" s="0" t="n">
        <f aca="false">COUNTIFS(Data!$H$2:$H$9552,A1184,Data!$V$2:$V$9552,1)</f>
        <v>1</v>
      </c>
      <c r="D1184" s="0" t="n">
        <f aca="false">IF(C1184&gt;0,B1184+ROW()/1000000,0)</f>
        <v>165.001184</v>
      </c>
    </row>
    <row r="1185" customFormat="false" ht="15" hidden="false" customHeight="false" outlineLevel="0" collapsed="false">
      <c r="A1185" s="0" t="s">
        <v>17178</v>
      </c>
      <c r="B1185" s="0" t="n">
        <f aca="false">SUMIFS(Data!$O$2:$O$9552,Data!$H$2:$H$9552,A1185,Data!$V$2:$V$9552,1)</f>
        <v>0</v>
      </c>
      <c r="C1185" s="0" t="n">
        <f aca="false">COUNTIFS(Data!$H$2:$H$9552,A1185,Data!$V$2:$V$9552,1)</f>
        <v>1</v>
      </c>
      <c r="D1185" s="0" t="n">
        <f aca="false">IF(C1185&gt;0,B1185+ROW()/1000000,0)</f>
        <v>0.001185</v>
      </c>
    </row>
    <row r="1186" customFormat="false" ht="15" hidden="false" customHeight="false" outlineLevel="0" collapsed="false">
      <c r="A1186" s="0" t="s">
        <v>4485</v>
      </c>
      <c r="B1186" s="0" t="n">
        <f aca="false">SUMIFS(Data!$O$2:$O$9552,Data!$H$2:$H$9552,A1186,Data!$V$2:$V$9552,1)</f>
        <v>203</v>
      </c>
      <c r="C1186" s="0" t="n">
        <f aca="false">COUNTIFS(Data!$H$2:$H$9552,A1186,Data!$V$2:$V$9552,1)</f>
        <v>3</v>
      </c>
      <c r="D1186" s="0" t="n">
        <f aca="false">IF(C1186&gt;0,B1186+ROW()/1000000,0)</f>
        <v>203.001186</v>
      </c>
    </row>
    <row r="1187" customFormat="false" ht="15" hidden="false" customHeight="false" outlineLevel="0" collapsed="false">
      <c r="A1187" s="0" t="s">
        <v>11108</v>
      </c>
      <c r="B1187" s="0" t="n">
        <f aca="false">SUMIFS(Data!$O$2:$O$9552,Data!$H$2:$H$9552,A1187,Data!$V$2:$V$9552,1)</f>
        <v>9</v>
      </c>
      <c r="C1187" s="0" t="n">
        <f aca="false">COUNTIFS(Data!$H$2:$H$9552,A1187,Data!$V$2:$V$9552,1)</f>
        <v>1</v>
      </c>
      <c r="D1187" s="0" t="n">
        <f aca="false">IF(C1187&gt;0,B1187+ROW()/1000000,0)</f>
        <v>9.001187</v>
      </c>
    </row>
    <row r="1188" customFormat="false" ht="15" hidden="false" customHeight="false" outlineLevel="0" collapsed="false">
      <c r="A1188" s="0" t="s">
        <v>12052</v>
      </c>
      <c r="B1188" s="0" t="n">
        <f aca="false">SUMIFS(Data!$O$2:$O$9552,Data!$H$2:$H$9552,A1188,Data!$V$2:$V$9552,1)</f>
        <v>182</v>
      </c>
      <c r="C1188" s="0" t="n">
        <f aca="false">COUNTIFS(Data!$H$2:$H$9552,A1188,Data!$V$2:$V$9552,1)</f>
        <v>1</v>
      </c>
      <c r="D1188" s="0" t="n">
        <f aca="false">IF(C1188&gt;0,B1188+ROW()/1000000,0)</f>
        <v>182.001188</v>
      </c>
    </row>
    <row r="1189" customFormat="false" ht="15" hidden="false" customHeight="false" outlineLevel="0" collapsed="false">
      <c r="A1189" s="0" t="s">
        <v>18882</v>
      </c>
      <c r="B1189" s="0" t="n">
        <f aca="false">SUMIFS(Data!$O$2:$O$9552,Data!$H$2:$H$9552,A1189,Data!$V$2:$V$9552,1)</f>
        <v>0</v>
      </c>
      <c r="C1189" s="0" t="n">
        <f aca="false">COUNTIFS(Data!$H$2:$H$9552,A1189,Data!$V$2:$V$9552,1)</f>
        <v>1</v>
      </c>
      <c r="D1189" s="0" t="n">
        <f aca="false">IF(C1189&gt;0,B1189+ROW()/1000000,0)</f>
        <v>0.001189</v>
      </c>
    </row>
    <row r="1190" customFormat="false" ht="15" hidden="false" customHeight="false" outlineLevel="0" collapsed="false">
      <c r="A1190" s="0" t="s">
        <v>2444</v>
      </c>
      <c r="B1190" s="0" t="n">
        <f aca="false">SUMIFS(Data!$O$2:$O$9552,Data!$H$2:$H$9552,A1190,Data!$V$2:$V$9552,1)</f>
        <v>455</v>
      </c>
      <c r="C1190" s="0" t="n">
        <f aca="false">COUNTIFS(Data!$H$2:$H$9552,A1190,Data!$V$2:$V$9552,1)</f>
        <v>6</v>
      </c>
      <c r="D1190" s="0" t="n">
        <f aca="false">IF(C1190&gt;0,B1190+ROW()/1000000,0)</f>
        <v>455.00119</v>
      </c>
    </row>
    <row r="1191" customFormat="false" ht="15" hidden="false" customHeight="false" outlineLevel="0" collapsed="false">
      <c r="A1191" s="0" t="s">
        <v>19758</v>
      </c>
      <c r="B1191" s="0" t="n">
        <f aca="false">SUMIFS(Data!$O$2:$O$9552,Data!$H$2:$H$9552,A1191,Data!$V$2:$V$9552,1)</f>
        <v>575</v>
      </c>
      <c r="C1191" s="0" t="n">
        <f aca="false">COUNTIFS(Data!$H$2:$H$9552,A1191,Data!$V$2:$V$9552,1)</f>
        <v>2</v>
      </c>
      <c r="D1191" s="0" t="n">
        <f aca="false">IF(C1191&gt;0,B1191+ROW()/1000000,0)</f>
        <v>575.001191</v>
      </c>
    </row>
    <row r="1192" customFormat="false" ht="15" hidden="false" customHeight="false" outlineLevel="0" collapsed="false">
      <c r="A1192" s="0" t="s">
        <v>7203</v>
      </c>
      <c r="B1192" s="0" t="n">
        <f aca="false">SUMIFS(Data!$O$2:$O$9552,Data!$H$2:$H$9552,A1192,Data!$V$2:$V$9552,1)</f>
        <v>77</v>
      </c>
      <c r="C1192" s="0" t="n">
        <f aca="false">COUNTIFS(Data!$H$2:$H$9552,A1192,Data!$V$2:$V$9552,1)</f>
        <v>1</v>
      </c>
      <c r="D1192" s="0" t="n">
        <f aca="false">IF(C1192&gt;0,B1192+ROW()/1000000,0)</f>
        <v>77.001192</v>
      </c>
    </row>
    <row r="1193" customFormat="false" ht="15" hidden="false" customHeight="false" outlineLevel="0" collapsed="false">
      <c r="A1193" s="0" t="s">
        <v>20452</v>
      </c>
      <c r="B1193" s="0" t="n">
        <f aca="false">SUMIFS(Data!$O$2:$O$9552,Data!$H$2:$H$9552,A1193,Data!$V$2:$V$9552,1)</f>
        <v>80</v>
      </c>
      <c r="C1193" s="0" t="n">
        <f aca="false">COUNTIFS(Data!$H$2:$H$9552,A1193,Data!$V$2:$V$9552,1)</f>
        <v>1</v>
      </c>
      <c r="D1193" s="0" t="n">
        <f aca="false">IF(C1193&gt;0,B1193+ROW()/1000000,0)</f>
        <v>80.001193</v>
      </c>
    </row>
    <row r="1194" customFormat="false" ht="15" hidden="false" customHeight="false" outlineLevel="0" collapsed="false">
      <c r="A1194" s="0" t="s">
        <v>16318</v>
      </c>
      <c r="B1194" s="0" t="n">
        <f aca="false">SUMIFS(Data!$O$2:$O$9552,Data!$H$2:$H$9552,A1194,Data!$V$2:$V$9552,1)</f>
        <v>64</v>
      </c>
      <c r="C1194" s="0" t="n">
        <f aca="false">COUNTIFS(Data!$H$2:$H$9552,A1194,Data!$V$2:$V$9552,1)</f>
        <v>1</v>
      </c>
      <c r="D1194" s="0" t="n">
        <f aca="false">IF(C1194&gt;0,B1194+ROW()/1000000,0)</f>
        <v>64.001194</v>
      </c>
    </row>
    <row r="1195" customFormat="false" ht="15" hidden="false" customHeight="false" outlineLevel="0" collapsed="false">
      <c r="A1195" s="0" t="s">
        <v>16244</v>
      </c>
      <c r="B1195" s="0" t="n">
        <f aca="false">SUMIFS(Data!$O$2:$O$9552,Data!$H$2:$H$9552,A1195,Data!$V$2:$V$9552,1)</f>
        <v>259</v>
      </c>
      <c r="C1195" s="0" t="n">
        <f aca="false">COUNTIFS(Data!$H$2:$H$9552,A1195,Data!$V$2:$V$9552,1)</f>
        <v>1</v>
      </c>
      <c r="D1195" s="0" t="n">
        <f aca="false">IF(C1195&gt;0,B1195+ROW()/1000000,0)</f>
        <v>259.001195</v>
      </c>
    </row>
    <row r="1196" customFormat="false" ht="15" hidden="false" customHeight="false" outlineLevel="0" collapsed="false">
      <c r="A1196" s="0" t="s">
        <v>6916</v>
      </c>
      <c r="B1196" s="0" t="n">
        <f aca="false">SUMIFS(Data!$O$2:$O$9552,Data!$H$2:$H$9552,A1196,Data!$V$2:$V$9552,1)</f>
        <v>77</v>
      </c>
      <c r="C1196" s="0" t="n">
        <f aca="false">COUNTIFS(Data!$H$2:$H$9552,A1196,Data!$V$2:$V$9552,1)</f>
        <v>1</v>
      </c>
      <c r="D1196" s="0" t="n">
        <f aca="false">IF(C1196&gt;0,B1196+ROW()/1000000,0)</f>
        <v>77.001196</v>
      </c>
    </row>
    <row r="1197" customFormat="false" ht="15" hidden="false" customHeight="false" outlineLevel="0" collapsed="false">
      <c r="A1197" s="0" t="s">
        <v>3520</v>
      </c>
      <c r="B1197" s="0" t="n">
        <f aca="false">SUMIFS(Data!$O$2:$O$9552,Data!$H$2:$H$9552,A1197,Data!$V$2:$V$9552,1)</f>
        <v>1108</v>
      </c>
      <c r="C1197" s="0" t="n">
        <f aca="false">COUNTIFS(Data!$H$2:$H$9552,A1197,Data!$V$2:$V$9552,1)</f>
        <v>4</v>
      </c>
      <c r="D1197" s="0" t="n">
        <f aca="false">IF(C1197&gt;0,B1197+ROW()/1000000,0)</f>
        <v>1108.001197</v>
      </c>
    </row>
    <row r="1198" customFormat="false" ht="15" hidden="false" customHeight="false" outlineLevel="0" collapsed="false">
      <c r="A1198" s="0" t="s">
        <v>10999</v>
      </c>
      <c r="B1198" s="0" t="n">
        <f aca="false">SUMIFS(Data!$O$2:$O$9552,Data!$H$2:$H$9552,A1198,Data!$V$2:$V$9552,1)</f>
        <v>787</v>
      </c>
      <c r="C1198" s="0" t="n">
        <f aca="false">COUNTIFS(Data!$H$2:$H$9552,A1198,Data!$V$2:$V$9552,1)</f>
        <v>2</v>
      </c>
      <c r="D1198" s="0" t="n">
        <f aca="false">IF(C1198&gt;0,B1198+ROW()/1000000,0)</f>
        <v>787.001198</v>
      </c>
    </row>
    <row r="1199" customFormat="false" ht="15" hidden="false" customHeight="false" outlineLevel="0" collapsed="false">
      <c r="A1199" s="0" t="s">
        <v>2610</v>
      </c>
      <c r="B1199" s="0" t="n">
        <f aca="false">SUMIFS(Data!$O$2:$O$9552,Data!$H$2:$H$9552,A1199,Data!$V$2:$V$9552,1)</f>
        <v>154</v>
      </c>
      <c r="C1199" s="0" t="n">
        <f aca="false">COUNTIFS(Data!$H$2:$H$9552,A1199,Data!$V$2:$V$9552,1)</f>
        <v>1</v>
      </c>
      <c r="D1199" s="0" t="n">
        <f aca="false">IF(C1199&gt;0,B1199+ROW()/1000000,0)</f>
        <v>154.001199</v>
      </c>
    </row>
    <row r="1200" customFormat="false" ht="15" hidden="false" customHeight="false" outlineLevel="0" collapsed="false">
      <c r="A1200" s="0" t="s">
        <v>19814</v>
      </c>
      <c r="B1200" s="0" t="n">
        <f aca="false">SUMIFS(Data!$O$2:$O$9552,Data!$H$2:$H$9552,A1200,Data!$V$2:$V$9552,1)</f>
        <v>146</v>
      </c>
      <c r="C1200" s="0" t="n">
        <f aca="false">COUNTIFS(Data!$H$2:$H$9552,A1200,Data!$V$2:$V$9552,1)</f>
        <v>1</v>
      </c>
      <c r="D1200" s="0" t="n">
        <f aca="false">IF(C1200&gt;0,B1200+ROW()/1000000,0)</f>
        <v>146.0012</v>
      </c>
    </row>
    <row r="1201" customFormat="false" ht="15" hidden="false" customHeight="false" outlineLevel="0" collapsed="false">
      <c r="A1201" s="0" t="s">
        <v>6569</v>
      </c>
      <c r="B1201" s="0" t="n">
        <f aca="false">SUMIFS(Data!$O$2:$O$9552,Data!$H$2:$H$9552,A1201,Data!$V$2:$V$9552,1)</f>
        <v>87</v>
      </c>
      <c r="C1201" s="0" t="n">
        <f aca="false">COUNTIFS(Data!$H$2:$H$9552,A1201,Data!$V$2:$V$9552,1)</f>
        <v>1</v>
      </c>
      <c r="D1201" s="0" t="n">
        <f aca="false">IF(C1201&gt;0,B1201+ROW()/1000000,0)</f>
        <v>87.001201</v>
      </c>
    </row>
    <row r="1202" customFormat="false" ht="15" hidden="false" customHeight="false" outlineLevel="0" collapsed="false">
      <c r="A1202" s="0" t="s">
        <v>3806</v>
      </c>
      <c r="B1202" s="0" t="n">
        <f aca="false">SUMIFS(Data!$O$2:$O$9552,Data!$H$2:$H$9552,A1202,Data!$V$2:$V$9552,1)</f>
        <v>144</v>
      </c>
      <c r="C1202" s="0" t="n">
        <f aca="false">COUNTIFS(Data!$H$2:$H$9552,A1202,Data!$V$2:$V$9552,1)</f>
        <v>1</v>
      </c>
      <c r="D1202" s="0" t="n">
        <f aca="false">IF(C1202&gt;0,B1202+ROW()/1000000,0)</f>
        <v>144.001202</v>
      </c>
    </row>
    <row r="1203" customFormat="false" ht="15" hidden="false" customHeight="false" outlineLevel="0" collapsed="false">
      <c r="A1203" s="0" t="s">
        <v>8997</v>
      </c>
      <c r="B1203" s="0" t="n">
        <f aca="false">SUMIFS(Data!$O$2:$O$9552,Data!$H$2:$H$9552,A1203,Data!$V$2:$V$9552,1)</f>
        <v>234</v>
      </c>
      <c r="C1203" s="0" t="n">
        <f aca="false">COUNTIFS(Data!$H$2:$H$9552,A1203,Data!$V$2:$V$9552,1)</f>
        <v>1</v>
      </c>
      <c r="D1203" s="0" t="n">
        <f aca="false">IF(C1203&gt;0,B1203+ROW()/1000000,0)</f>
        <v>234.001203</v>
      </c>
    </row>
    <row r="1204" customFormat="false" ht="15" hidden="false" customHeight="false" outlineLevel="0" collapsed="false">
      <c r="A1204" s="0" t="s">
        <v>17482</v>
      </c>
      <c r="B1204" s="0" t="n">
        <f aca="false">SUMIFS(Data!$O$2:$O$9552,Data!$H$2:$H$9552,A1204,Data!$V$2:$V$9552,1)</f>
        <v>218</v>
      </c>
      <c r="C1204" s="0" t="n">
        <f aca="false">COUNTIFS(Data!$H$2:$H$9552,A1204,Data!$V$2:$V$9552,1)</f>
        <v>1</v>
      </c>
      <c r="D1204" s="0" t="n">
        <f aca="false">IF(C1204&gt;0,B1204+ROW()/1000000,0)</f>
        <v>218.001204</v>
      </c>
    </row>
    <row r="1205" customFormat="false" ht="15" hidden="false" customHeight="false" outlineLevel="0" collapsed="false">
      <c r="A1205" s="0" t="s">
        <v>16313</v>
      </c>
      <c r="B1205" s="0" t="n">
        <f aca="false">SUMIFS(Data!$O$2:$O$9552,Data!$H$2:$H$9552,A1205,Data!$V$2:$V$9552,1)</f>
        <v>15</v>
      </c>
      <c r="C1205" s="0" t="n">
        <f aca="false">COUNTIFS(Data!$H$2:$H$9552,A1205,Data!$V$2:$V$9552,1)</f>
        <v>1</v>
      </c>
      <c r="D1205" s="0" t="n">
        <f aca="false">IF(C1205&gt;0,B1205+ROW()/1000000,0)</f>
        <v>15.001205</v>
      </c>
    </row>
    <row r="1206" customFormat="false" ht="15" hidden="false" customHeight="false" outlineLevel="0" collapsed="false">
      <c r="A1206" s="0" t="s">
        <v>3878</v>
      </c>
      <c r="B1206" s="0" t="n">
        <f aca="false">SUMIFS(Data!$O$2:$O$9552,Data!$H$2:$H$9552,A1206,Data!$V$2:$V$9552,1)</f>
        <v>1046</v>
      </c>
      <c r="C1206" s="0" t="n">
        <f aca="false">COUNTIFS(Data!$H$2:$H$9552,A1206,Data!$V$2:$V$9552,1)</f>
        <v>1</v>
      </c>
      <c r="D1206" s="0" t="n">
        <f aca="false">IF(C1206&gt;0,B1206+ROW()/1000000,0)</f>
        <v>1046.001206</v>
      </c>
    </row>
    <row r="1207" customFormat="false" ht="15" hidden="false" customHeight="false" outlineLevel="0" collapsed="false">
      <c r="A1207" s="0" t="s">
        <v>6953</v>
      </c>
      <c r="B1207" s="0" t="n">
        <f aca="false">SUMIFS(Data!$O$2:$O$9552,Data!$H$2:$H$9552,A1207,Data!$V$2:$V$9552,1)</f>
        <v>970</v>
      </c>
      <c r="C1207" s="0" t="n">
        <f aca="false">COUNTIFS(Data!$H$2:$H$9552,A1207,Data!$V$2:$V$9552,1)</f>
        <v>3</v>
      </c>
      <c r="D1207" s="0" t="n">
        <f aca="false">IF(C1207&gt;0,B1207+ROW()/1000000,0)</f>
        <v>970.001207</v>
      </c>
    </row>
    <row r="1208" customFormat="false" ht="15" hidden="false" customHeight="false" outlineLevel="0" collapsed="false">
      <c r="A1208" s="0" t="s">
        <v>6504</v>
      </c>
      <c r="B1208" s="0" t="n">
        <f aca="false">SUMIFS(Data!$O$2:$O$9552,Data!$H$2:$H$9552,A1208,Data!$V$2:$V$9552,1)</f>
        <v>124</v>
      </c>
      <c r="C1208" s="0" t="n">
        <f aca="false">COUNTIFS(Data!$H$2:$H$9552,A1208,Data!$V$2:$V$9552,1)</f>
        <v>1</v>
      </c>
      <c r="D1208" s="0" t="n">
        <f aca="false">IF(C1208&gt;0,B1208+ROW()/1000000,0)</f>
        <v>124.001208</v>
      </c>
    </row>
    <row r="1209" customFormat="false" ht="15" hidden="false" customHeight="false" outlineLevel="0" collapsed="false">
      <c r="A1209" s="0" t="s">
        <v>9726</v>
      </c>
      <c r="B1209" s="0" t="n">
        <f aca="false">SUMIFS(Data!$O$2:$O$9552,Data!$H$2:$H$9552,A1209,Data!$V$2:$V$9552,1)</f>
        <v>2546</v>
      </c>
      <c r="C1209" s="0" t="n">
        <f aca="false">COUNTIFS(Data!$H$2:$H$9552,A1209,Data!$V$2:$V$9552,1)</f>
        <v>2</v>
      </c>
      <c r="D1209" s="0" t="n">
        <f aca="false">IF(C1209&gt;0,B1209+ROW()/1000000,0)</f>
        <v>2546.001209</v>
      </c>
    </row>
    <row r="1210" customFormat="false" ht="15" hidden="false" customHeight="false" outlineLevel="0" collapsed="false">
      <c r="A1210" s="0" t="s">
        <v>3861</v>
      </c>
      <c r="B1210" s="0" t="n">
        <f aca="false">SUMIFS(Data!$O$2:$O$9552,Data!$H$2:$H$9552,A1210,Data!$V$2:$V$9552,1)</f>
        <v>3708</v>
      </c>
      <c r="C1210" s="0" t="n">
        <f aca="false">COUNTIFS(Data!$H$2:$H$9552,A1210,Data!$V$2:$V$9552,1)</f>
        <v>2</v>
      </c>
      <c r="D1210" s="0" t="n">
        <f aca="false">IF(C1210&gt;0,B1210+ROW()/1000000,0)</f>
        <v>3708.00121</v>
      </c>
    </row>
    <row r="1211" customFormat="false" ht="15" hidden="false" customHeight="false" outlineLevel="0" collapsed="false">
      <c r="A1211" s="0" t="s">
        <v>1965</v>
      </c>
      <c r="B1211" s="0" t="n">
        <f aca="false">SUMIFS(Data!$O$2:$O$9552,Data!$H$2:$H$9552,A1211,Data!$V$2:$V$9552,1)</f>
        <v>927</v>
      </c>
      <c r="C1211" s="0" t="n">
        <f aca="false">COUNTIFS(Data!$H$2:$H$9552,A1211,Data!$V$2:$V$9552,1)</f>
        <v>1</v>
      </c>
      <c r="D1211" s="0" t="n">
        <f aca="false">IF(C1211&gt;0,B1211+ROW()/1000000,0)</f>
        <v>927.001211</v>
      </c>
    </row>
    <row r="1212" customFormat="false" ht="15" hidden="false" customHeight="false" outlineLevel="0" collapsed="false">
      <c r="A1212" s="0" t="s">
        <v>3898</v>
      </c>
      <c r="B1212" s="0" t="n">
        <f aca="false">SUMIFS(Data!$O$2:$O$9552,Data!$H$2:$H$9552,A1212,Data!$V$2:$V$9552,1)</f>
        <v>1949</v>
      </c>
      <c r="C1212" s="0" t="n">
        <f aca="false">COUNTIFS(Data!$H$2:$H$9552,A1212,Data!$V$2:$V$9552,1)</f>
        <v>1</v>
      </c>
      <c r="D1212" s="0" t="n">
        <f aca="false">IF(C1212&gt;0,B1212+ROW()/1000000,0)</f>
        <v>1949.001212</v>
      </c>
    </row>
    <row r="1213" customFormat="false" ht="15" hidden="false" customHeight="false" outlineLevel="0" collapsed="false">
      <c r="A1213" s="0" t="s">
        <v>4184</v>
      </c>
      <c r="B1213" s="0" t="n">
        <f aca="false">SUMIFS(Data!$O$2:$O$9552,Data!$H$2:$H$9552,A1213,Data!$V$2:$V$9552,1)</f>
        <v>19</v>
      </c>
      <c r="C1213" s="0" t="n">
        <f aca="false">COUNTIFS(Data!$H$2:$H$9552,A1213,Data!$V$2:$V$9552,1)</f>
        <v>1</v>
      </c>
      <c r="D1213" s="0" t="n">
        <f aca="false">IF(C1213&gt;0,B1213+ROW()/1000000,0)</f>
        <v>19.001213</v>
      </c>
    </row>
    <row r="1214" customFormat="false" ht="15" hidden="false" customHeight="false" outlineLevel="0" collapsed="false">
      <c r="A1214" s="0" t="s">
        <v>1279</v>
      </c>
      <c r="B1214" s="0" t="n">
        <f aca="false">SUMIFS(Data!$O$2:$O$9552,Data!$H$2:$H$9552,A1214,Data!$V$2:$V$9552,1)</f>
        <v>381</v>
      </c>
      <c r="C1214" s="0" t="n">
        <f aca="false">COUNTIFS(Data!$H$2:$H$9552,A1214,Data!$V$2:$V$9552,1)</f>
        <v>1</v>
      </c>
      <c r="D1214" s="0" t="n">
        <f aca="false">IF(C1214&gt;0,B1214+ROW()/1000000,0)</f>
        <v>381.001214</v>
      </c>
    </row>
    <row r="1215" customFormat="false" ht="15" hidden="false" customHeight="false" outlineLevel="0" collapsed="false">
      <c r="A1215" s="0" t="s">
        <v>675</v>
      </c>
      <c r="B1215" s="0" t="n">
        <f aca="false">SUMIFS(Data!$O$2:$O$9552,Data!$H$2:$H$9552,A1215,Data!$V$2:$V$9552,1)</f>
        <v>380</v>
      </c>
      <c r="C1215" s="0" t="n">
        <f aca="false">COUNTIFS(Data!$H$2:$H$9552,A1215,Data!$V$2:$V$9552,1)</f>
        <v>1</v>
      </c>
      <c r="D1215" s="0" t="n">
        <f aca="false">IF(C1215&gt;0,B1215+ROW()/1000000,0)</f>
        <v>380.001215</v>
      </c>
    </row>
    <row r="1216" customFormat="false" ht="15" hidden="false" customHeight="false" outlineLevel="0" collapsed="false">
      <c r="A1216" s="0" t="s">
        <v>1266</v>
      </c>
      <c r="B1216" s="0" t="n">
        <f aca="false">SUMIFS(Data!$O$2:$O$9552,Data!$H$2:$H$9552,A1216,Data!$V$2:$V$9552,1)</f>
        <v>568</v>
      </c>
      <c r="C1216" s="0" t="n">
        <f aca="false">COUNTIFS(Data!$H$2:$H$9552,A1216,Data!$V$2:$V$9552,1)</f>
        <v>1</v>
      </c>
      <c r="D1216" s="0" t="n">
        <f aca="false">IF(C1216&gt;0,B1216+ROW()/1000000,0)</f>
        <v>568.001216</v>
      </c>
    </row>
    <row r="1217" customFormat="false" ht="15" hidden="false" customHeight="false" outlineLevel="0" collapsed="false">
      <c r="A1217" s="0" t="s">
        <v>394</v>
      </c>
      <c r="B1217" s="0" t="n">
        <f aca="false">SUMIFS(Data!$O$2:$O$9552,Data!$H$2:$H$9552,A1217,Data!$V$2:$V$9552,1)</f>
        <v>7193</v>
      </c>
      <c r="C1217" s="0" t="n">
        <f aca="false">COUNTIFS(Data!$H$2:$H$9552,A1217,Data!$V$2:$V$9552,1)</f>
        <v>36</v>
      </c>
      <c r="D1217" s="0" t="n">
        <f aca="false">IF(C1217&gt;0,B1217+ROW()/1000000,0)</f>
        <v>7193.001217</v>
      </c>
    </row>
    <row r="1218" customFormat="false" ht="15" hidden="false" customHeight="false" outlineLevel="0" collapsed="false">
      <c r="A1218" s="0" t="s">
        <v>15059</v>
      </c>
      <c r="B1218" s="0" t="n">
        <f aca="false">SUMIFS(Data!$O$2:$O$9552,Data!$H$2:$H$9552,A1218,Data!$V$2:$V$9552,1)</f>
        <v>420</v>
      </c>
      <c r="C1218" s="0" t="n">
        <f aca="false">COUNTIFS(Data!$H$2:$H$9552,A1218,Data!$V$2:$V$9552,1)</f>
        <v>1</v>
      </c>
      <c r="D1218" s="0" t="n">
        <f aca="false">IF(C1218&gt;0,B1218+ROW()/1000000,0)</f>
        <v>420.001218</v>
      </c>
    </row>
    <row r="1219" customFormat="false" ht="15" hidden="false" customHeight="false" outlineLevel="0" collapsed="false">
      <c r="A1219" s="0" t="s">
        <v>4158</v>
      </c>
      <c r="B1219" s="0" t="n">
        <f aca="false">SUMIFS(Data!$O$2:$O$9552,Data!$H$2:$H$9552,A1219,Data!$V$2:$V$9552,1)</f>
        <v>223</v>
      </c>
      <c r="C1219" s="0" t="n">
        <f aca="false">COUNTIFS(Data!$H$2:$H$9552,A1219,Data!$V$2:$V$9552,1)</f>
        <v>1</v>
      </c>
      <c r="D1219" s="0" t="n">
        <f aca="false">IF(C1219&gt;0,B1219+ROW()/1000000,0)</f>
        <v>223.001219</v>
      </c>
    </row>
    <row r="1220" customFormat="false" ht="15" hidden="false" customHeight="false" outlineLevel="0" collapsed="false">
      <c r="A1220" s="0" t="s">
        <v>2685</v>
      </c>
      <c r="B1220" s="0" t="n">
        <f aca="false">SUMIFS(Data!$O$2:$O$9552,Data!$H$2:$H$9552,A1220,Data!$V$2:$V$9552,1)</f>
        <v>1720</v>
      </c>
      <c r="C1220" s="0" t="n">
        <f aca="false">COUNTIFS(Data!$H$2:$H$9552,A1220,Data!$V$2:$V$9552,1)</f>
        <v>2</v>
      </c>
      <c r="D1220" s="0" t="n">
        <f aca="false">IF(C1220&gt;0,B1220+ROW()/1000000,0)</f>
        <v>1720.00122</v>
      </c>
    </row>
    <row r="1221" customFormat="false" ht="15" hidden="false" customHeight="false" outlineLevel="0" collapsed="false">
      <c r="A1221" s="0" t="s">
        <v>19243</v>
      </c>
      <c r="B1221" s="0" t="n">
        <f aca="false">SUMIFS(Data!$O$2:$O$9552,Data!$H$2:$H$9552,A1221,Data!$V$2:$V$9552,1)</f>
        <v>1439</v>
      </c>
      <c r="C1221" s="0" t="n">
        <f aca="false">COUNTIFS(Data!$H$2:$H$9552,A1221,Data!$V$2:$V$9552,1)</f>
        <v>1</v>
      </c>
      <c r="D1221" s="0" t="n">
        <f aca="false">IF(C1221&gt;0,B1221+ROW()/1000000,0)</f>
        <v>1439.001221</v>
      </c>
    </row>
    <row r="1222" customFormat="false" ht="15" hidden="false" customHeight="false" outlineLevel="0" collapsed="false">
      <c r="A1222" s="0" t="s">
        <v>2755</v>
      </c>
      <c r="B1222" s="0" t="n">
        <f aca="false">SUMIFS(Data!$O$2:$O$9552,Data!$H$2:$H$9552,A1222,Data!$V$2:$V$9552,1)</f>
        <v>5747</v>
      </c>
      <c r="C1222" s="0" t="n">
        <f aca="false">COUNTIFS(Data!$H$2:$H$9552,A1222,Data!$V$2:$V$9552,1)</f>
        <v>3</v>
      </c>
      <c r="D1222" s="0" t="n">
        <f aca="false">IF(C1222&gt;0,B1222+ROW()/1000000,0)</f>
        <v>5747.001222</v>
      </c>
    </row>
    <row r="1223" customFormat="false" ht="15" hidden="false" customHeight="false" outlineLevel="0" collapsed="false">
      <c r="A1223" s="0" t="s">
        <v>2718</v>
      </c>
      <c r="B1223" s="0" t="n">
        <f aca="false">SUMIFS(Data!$O$2:$O$9552,Data!$H$2:$H$9552,A1223,Data!$V$2:$V$9552,1)</f>
        <v>825</v>
      </c>
      <c r="C1223" s="0" t="n">
        <f aca="false">COUNTIFS(Data!$H$2:$H$9552,A1223,Data!$V$2:$V$9552,1)</f>
        <v>3</v>
      </c>
      <c r="D1223" s="0" t="n">
        <f aca="false">IF(C1223&gt;0,B1223+ROW()/1000000,0)</f>
        <v>825.001223</v>
      </c>
    </row>
    <row r="1224" customFormat="false" ht="15" hidden="false" customHeight="false" outlineLevel="0" collapsed="false">
      <c r="A1224" s="0" t="s">
        <v>187</v>
      </c>
      <c r="B1224" s="0" t="n">
        <f aca="false">SUMIFS(Data!$O$2:$O$9552,Data!$H$2:$H$9552,A1224,Data!$V$2:$V$9552,1)</f>
        <v>29</v>
      </c>
      <c r="C1224" s="0" t="n">
        <f aca="false">COUNTIFS(Data!$H$2:$H$9552,A1224,Data!$V$2:$V$9552,1)</f>
        <v>1</v>
      </c>
      <c r="D1224" s="0" t="n">
        <f aca="false">IF(C1224&gt;0,B1224+ROW()/1000000,0)</f>
        <v>29.001224</v>
      </c>
    </row>
    <row r="1225" customFormat="false" ht="15" hidden="false" customHeight="false" outlineLevel="0" collapsed="false">
      <c r="A1225" s="0" t="s">
        <v>6161</v>
      </c>
      <c r="B1225" s="0" t="n">
        <f aca="false">SUMIFS(Data!$O$2:$O$9552,Data!$H$2:$H$9552,A1225,Data!$V$2:$V$9552,1)</f>
        <v>26</v>
      </c>
      <c r="C1225" s="0" t="n">
        <f aca="false">COUNTIFS(Data!$H$2:$H$9552,A1225,Data!$V$2:$V$9552,1)</f>
        <v>2</v>
      </c>
      <c r="D1225" s="0" t="n">
        <f aca="false">IF(C1225&gt;0,B1225+ROW()/1000000,0)</f>
        <v>26.001225</v>
      </c>
    </row>
    <row r="1226" customFormat="false" ht="15" hidden="false" customHeight="false" outlineLevel="0" collapsed="false">
      <c r="A1226" s="0" t="s">
        <v>9158</v>
      </c>
      <c r="B1226" s="0" t="n">
        <f aca="false">SUMIFS(Data!$O$2:$O$9552,Data!$H$2:$H$9552,A1226,Data!$V$2:$V$9552,1)</f>
        <v>105</v>
      </c>
      <c r="C1226" s="0" t="n">
        <f aca="false">COUNTIFS(Data!$H$2:$H$9552,A1226,Data!$V$2:$V$9552,1)</f>
        <v>1</v>
      </c>
      <c r="D1226" s="0" t="n">
        <f aca="false">IF(C1226&gt;0,B1226+ROW()/1000000,0)</f>
        <v>105.001226</v>
      </c>
    </row>
    <row r="1227" customFormat="false" ht="15" hidden="false" customHeight="false" outlineLevel="0" collapsed="false">
      <c r="A1227" s="0" t="s">
        <v>17665</v>
      </c>
      <c r="B1227" s="0" t="n">
        <f aca="false">SUMIFS(Data!$O$2:$O$9552,Data!$H$2:$H$9552,A1227,Data!$V$2:$V$9552,1)</f>
        <v>55</v>
      </c>
      <c r="C1227" s="0" t="n">
        <f aca="false">COUNTIFS(Data!$H$2:$H$9552,A1227,Data!$V$2:$V$9552,1)</f>
        <v>1</v>
      </c>
      <c r="D1227" s="0" t="n">
        <f aca="false">IF(C1227&gt;0,B1227+ROW()/1000000,0)</f>
        <v>55.001227</v>
      </c>
    </row>
    <row r="1228" customFormat="false" ht="15" hidden="false" customHeight="false" outlineLevel="0" collapsed="false">
      <c r="A1228" s="0" t="s">
        <v>5151</v>
      </c>
      <c r="B1228" s="0" t="n">
        <f aca="false">SUMIFS(Data!$O$2:$O$9552,Data!$H$2:$H$9552,A1228,Data!$V$2:$V$9552,1)</f>
        <v>254</v>
      </c>
      <c r="C1228" s="0" t="n">
        <f aca="false">COUNTIFS(Data!$H$2:$H$9552,A1228,Data!$V$2:$V$9552,1)</f>
        <v>1</v>
      </c>
      <c r="D1228" s="0" t="n">
        <f aca="false">IF(C1228&gt;0,B1228+ROW()/1000000,0)</f>
        <v>254.001228</v>
      </c>
    </row>
    <row r="1229" customFormat="false" ht="15" hidden="false" customHeight="false" outlineLevel="0" collapsed="false">
      <c r="A1229" s="0" t="s">
        <v>11930</v>
      </c>
      <c r="B1229" s="0" t="n">
        <f aca="false">SUMIFS(Data!$O$2:$O$9552,Data!$H$2:$H$9552,A1229,Data!$V$2:$V$9552,1)</f>
        <v>191</v>
      </c>
      <c r="C1229" s="0" t="n">
        <f aca="false">COUNTIFS(Data!$H$2:$H$9552,A1229,Data!$V$2:$V$9552,1)</f>
        <v>1</v>
      </c>
      <c r="D1229" s="0" t="n">
        <f aca="false">IF(C1229&gt;0,B1229+ROW()/1000000,0)</f>
        <v>191.001229</v>
      </c>
    </row>
    <row r="1230" customFormat="false" ht="15" hidden="false" customHeight="false" outlineLevel="0" collapsed="false">
      <c r="A1230" s="0" t="s">
        <v>4926</v>
      </c>
      <c r="B1230" s="0" t="n">
        <f aca="false">SUMIFS(Data!$O$2:$O$9552,Data!$H$2:$H$9552,A1230,Data!$V$2:$V$9552,1)</f>
        <v>7</v>
      </c>
      <c r="C1230" s="0" t="n">
        <f aca="false">COUNTIFS(Data!$H$2:$H$9552,A1230,Data!$V$2:$V$9552,1)</f>
        <v>1</v>
      </c>
      <c r="D1230" s="0" t="n">
        <f aca="false">IF(C1230&gt;0,B1230+ROW()/1000000,0)</f>
        <v>7.00123</v>
      </c>
    </row>
    <row r="1231" customFormat="false" ht="15" hidden="false" customHeight="false" outlineLevel="0" collapsed="false">
      <c r="A1231" s="0" t="s">
        <v>12225</v>
      </c>
      <c r="B1231" s="0" t="n">
        <f aca="false">SUMIFS(Data!$O$2:$O$9552,Data!$H$2:$H$9552,A1231,Data!$V$2:$V$9552,1)</f>
        <v>57</v>
      </c>
      <c r="C1231" s="0" t="n">
        <f aca="false">COUNTIFS(Data!$H$2:$H$9552,A1231,Data!$V$2:$V$9552,1)</f>
        <v>1</v>
      </c>
      <c r="D1231" s="0" t="n">
        <f aca="false">IF(C1231&gt;0,B1231+ROW()/1000000,0)</f>
        <v>57.001231</v>
      </c>
    </row>
    <row r="1232" customFormat="false" ht="15" hidden="false" customHeight="false" outlineLevel="0" collapsed="false">
      <c r="A1232" s="0" t="s">
        <v>8678</v>
      </c>
      <c r="B1232" s="0" t="n">
        <f aca="false">SUMIFS(Data!$O$2:$O$9552,Data!$H$2:$H$9552,A1232,Data!$V$2:$V$9552,1)</f>
        <v>35</v>
      </c>
      <c r="C1232" s="0" t="n">
        <f aca="false">COUNTIFS(Data!$H$2:$H$9552,A1232,Data!$V$2:$V$9552,1)</f>
        <v>1</v>
      </c>
      <c r="D1232" s="0" t="n">
        <f aca="false">IF(C1232&gt;0,B1232+ROW()/1000000,0)</f>
        <v>35.001232</v>
      </c>
    </row>
    <row r="1233" customFormat="false" ht="15" hidden="false" customHeight="false" outlineLevel="0" collapsed="false">
      <c r="A1233" s="0" t="s">
        <v>537</v>
      </c>
      <c r="B1233" s="0" t="n">
        <f aca="false">SUMIFS(Data!$O$2:$O$9552,Data!$H$2:$H$9552,A1233,Data!$V$2:$V$9552,1)</f>
        <v>647</v>
      </c>
      <c r="C1233" s="0" t="n">
        <f aca="false">COUNTIFS(Data!$H$2:$H$9552,A1233,Data!$V$2:$V$9552,1)</f>
        <v>1</v>
      </c>
      <c r="D1233" s="0" t="n">
        <f aca="false">IF(C1233&gt;0,B1233+ROW()/1000000,0)</f>
        <v>647.001233</v>
      </c>
    </row>
    <row r="1234" customFormat="false" ht="15" hidden="false" customHeight="false" outlineLevel="0" collapsed="false">
      <c r="A1234" s="0" t="s">
        <v>1294</v>
      </c>
      <c r="B1234" s="0" t="n">
        <f aca="false">SUMIFS(Data!$O$2:$O$9552,Data!$H$2:$H$9552,A1234,Data!$V$2:$V$9552,1)</f>
        <v>635</v>
      </c>
      <c r="C1234" s="0" t="n">
        <f aca="false">COUNTIFS(Data!$H$2:$H$9552,A1234,Data!$V$2:$V$9552,1)</f>
        <v>1</v>
      </c>
      <c r="D1234" s="0" t="n">
        <f aca="false">IF(C1234&gt;0,B1234+ROW()/1000000,0)</f>
        <v>635.001234</v>
      </c>
    </row>
    <row r="1235" customFormat="false" ht="15" hidden="false" customHeight="false" outlineLevel="0" collapsed="false">
      <c r="A1235" s="0" t="s">
        <v>485</v>
      </c>
      <c r="B1235" s="0" t="n">
        <f aca="false">SUMIFS(Data!$O$2:$O$9552,Data!$H$2:$H$9552,A1235,Data!$V$2:$V$9552,1)</f>
        <v>543</v>
      </c>
      <c r="C1235" s="0" t="n">
        <f aca="false">COUNTIFS(Data!$H$2:$H$9552,A1235,Data!$V$2:$V$9552,1)</f>
        <v>1</v>
      </c>
      <c r="D1235" s="0" t="n">
        <f aca="false">IF(C1235&gt;0,B1235+ROW()/1000000,0)</f>
        <v>543.001235</v>
      </c>
    </row>
    <row r="1236" customFormat="false" ht="15" hidden="false" customHeight="false" outlineLevel="0" collapsed="false">
      <c r="A1236" s="0" t="s">
        <v>771</v>
      </c>
      <c r="B1236" s="0" t="n">
        <f aca="false">SUMIFS(Data!$O$2:$O$9552,Data!$H$2:$H$9552,A1236,Data!$V$2:$V$9552,1)</f>
        <v>66</v>
      </c>
      <c r="C1236" s="0" t="n">
        <f aca="false">COUNTIFS(Data!$H$2:$H$9552,A1236,Data!$V$2:$V$9552,1)</f>
        <v>1</v>
      </c>
      <c r="D1236" s="0" t="n">
        <f aca="false">IF(C1236&gt;0,B1236+ROW()/1000000,0)</f>
        <v>66.001236</v>
      </c>
    </row>
    <row r="1237" customFormat="false" ht="15" hidden="false" customHeight="false" outlineLevel="0" collapsed="false">
      <c r="A1237" s="0" t="s">
        <v>1739</v>
      </c>
      <c r="B1237" s="0" t="n">
        <f aca="false">SUMIFS(Data!$O$2:$O$9552,Data!$H$2:$H$9552,A1237,Data!$V$2:$V$9552,1)</f>
        <v>1868</v>
      </c>
      <c r="C1237" s="0" t="n">
        <f aca="false">COUNTIFS(Data!$H$2:$H$9552,A1237,Data!$V$2:$V$9552,1)</f>
        <v>1</v>
      </c>
      <c r="D1237" s="0" t="n">
        <f aca="false">IF(C1237&gt;0,B1237+ROW()/1000000,0)</f>
        <v>1868.001237</v>
      </c>
    </row>
    <row r="1238" customFormat="false" ht="15" hidden="false" customHeight="false" outlineLevel="0" collapsed="false">
      <c r="A1238" s="0" t="s">
        <v>20471</v>
      </c>
      <c r="B1238" s="0" t="n">
        <f aca="false">SUMIFS(Data!$O$2:$O$9552,Data!$H$2:$H$9552,A1238,Data!$V$2:$V$9552,1)</f>
        <v>158</v>
      </c>
      <c r="C1238" s="0" t="n">
        <f aca="false">COUNTIFS(Data!$H$2:$H$9552,A1238,Data!$V$2:$V$9552,1)</f>
        <v>1</v>
      </c>
      <c r="D1238" s="0" t="n">
        <f aca="false">IF(C1238&gt;0,B1238+ROW()/1000000,0)</f>
        <v>158.001238</v>
      </c>
    </row>
    <row r="1239" customFormat="false" ht="15" hidden="false" customHeight="false" outlineLevel="0" collapsed="false">
      <c r="A1239" s="0" t="s">
        <v>8697</v>
      </c>
      <c r="B1239" s="0" t="n">
        <f aca="false">SUMIFS(Data!$O$2:$O$9552,Data!$H$2:$H$9552,A1239,Data!$V$2:$V$9552,1)</f>
        <v>330</v>
      </c>
      <c r="C1239" s="0" t="n">
        <f aca="false">COUNTIFS(Data!$H$2:$H$9552,A1239,Data!$V$2:$V$9552,1)</f>
        <v>2</v>
      </c>
      <c r="D1239" s="0" t="n">
        <f aca="false">IF(C1239&gt;0,B1239+ROW()/1000000,0)</f>
        <v>330.001239</v>
      </c>
    </row>
    <row r="1240" customFormat="false" ht="15" hidden="false" customHeight="false" outlineLevel="0" collapsed="false">
      <c r="A1240" s="0" t="s">
        <v>2382</v>
      </c>
      <c r="B1240" s="0" t="n">
        <f aca="false">SUMIFS(Data!$O$2:$O$9552,Data!$H$2:$H$9552,A1240,Data!$V$2:$V$9552,1)</f>
        <v>772</v>
      </c>
      <c r="C1240" s="0" t="n">
        <f aca="false">COUNTIFS(Data!$H$2:$H$9552,A1240,Data!$V$2:$V$9552,1)</f>
        <v>71</v>
      </c>
      <c r="D1240" s="0" t="n">
        <f aca="false">IF(C1240&gt;0,B1240+ROW()/1000000,0)</f>
        <v>772.00124</v>
      </c>
    </row>
    <row r="1241" customFormat="false" ht="15" hidden="false" customHeight="false" outlineLevel="0" collapsed="false">
      <c r="A1241" s="0" t="s">
        <v>7689</v>
      </c>
      <c r="B1241" s="0" t="n">
        <f aca="false">SUMIFS(Data!$O$2:$O$9552,Data!$H$2:$H$9552,A1241,Data!$V$2:$V$9552,1)</f>
        <v>7</v>
      </c>
      <c r="C1241" s="0" t="n">
        <f aca="false">COUNTIFS(Data!$H$2:$H$9552,A1241,Data!$V$2:$V$9552,1)</f>
        <v>3</v>
      </c>
      <c r="D1241" s="0" t="n">
        <f aca="false">IF(C1241&gt;0,B1241+ROW()/1000000,0)</f>
        <v>7.001241</v>
      </c>
    </row>
    <row r="1242" customFormat="false" ht="15" hidden="false" customHeight="false" outlineLevel="0" collapsed="false">
      <c r="A1242" s="0" t="s">
        <v>12477</v>
      </c>
      <c r="B1242" s="0" t="n">
        <f aca="false">SUMIFS(Data!$O$2:$O$9552,Data!$H$2:$H$9552,A1242,Data!$V$2:$V$9552,1)</f>
        <v>1</v>
      </c>
      <c r="C1242" s="0" t="n">
        <f aca="false">COUNTIFS(Data!$H$2:$H$9552,A1242,Data!$V$2:$V$9552,1)</f>
        <v>1</v>
      </c>
      <c r="D1242" s="0" t="n">
        <f aca="false">IF(C1242&gt;0,B1242+ROW()/1000000,0)</f>
        <v>1.001242</v>
      </c>
    </row>
    <row r="1243" customFormat="false" ht="15" hidden="false" customHeight="false" outlineLevel="0" collapsed="false">
      <c r="A1243" s="0" t="s">
        <v>5942</v>
      </c>
      <c r="B1243" s="0" t="n">
        <f aca="false">SUMIFS(Data!$O$2:$O$9552,Data!$H$2:$H$9552,A1243,Data!$V$2:$V$9552,1)</f>
        <v>5</v>
      </c>
      <c r="C1243" s="0" t="n">
        <f aca="false">COUNTIFS(Data!$H$2:$H$9552,A1243,Data!$V$2:$V$9552,1)</f>
        <v>1</v>
      </c>
      <c r="D1243" s="0" t="n">
        <f aca="false">IF(C1243&gt;0,B1243+ROW()/1000000,0)</f>
        <v>5.001243</v>
      </c>
    </row>
    <row r="1244" customFormat="false" ht="15" hidden="false" customHeight="false" outlineLevel="0" collapsed="false">
      <c r="A1244" s="0" t="s">
        <v>3437</v>
      </c>
      <c r="B1244" s="0" t="n">
        <f aca="false">SUMIFS(Data!$O$2:$O$9552,Data!$H$2:$H$9552,A1244,Data!$V$2:$V$9552,1)</f>
        <v>8</v>
      </c>
      <c r="C1244" s="0" t="n">
        <f aca="false">COUNTIFS(Data!$H$2:$H$9552,A1244,Data!$V$2:$V$9552,1)</f>
        <v>1</v>
      </c>
      <c r="D1244" s="0" t="n">
        <f aca="false">IF(C1244&gt;0,B1244+ROW()/1000000,0)</f>
        <v>8.001244</v>
      </c>
    </row>
    <row r="1245" customFormat="false" ht="15" hidden="false" customHeight="false" outlineLevel="0" collapsed="false">
      <c r="A1245" s="0" t="s">
        <v>18929</v>
      </c>
      <c r="B1245" s="0" t="n">
        <f aca="false">SUMIFS(Data!$O$2:$O$9552,Data!$H$2:$H$9552,A1245,Data!$V$2:$V$9552,1)</f>
        <v>23</v>
      </c>
      <c r="C1245" s="0" t="n">
        <f aca="false">COUNTIFS(Data!$H$2:$H$9552,A1245,Data!$V$2:$V$9552,1)</f>
        <v>1</v>
      </c>
      <c r="D1245" s="0" t="n">
        <f aca="false">IF(C1245&gt;0,B1245+ROW()/1000000,0)</f>
        <v>23.001245</v>
      </c>
    </row>
    <row r="1246" customFormat="false" ht="15" hidden="false" customHeight="false" outlineLevel="0" collapsed="false">
      <c r="A1246" s="0" t="s">
        <v>12994</v>
      </c>
      <c r="B1246" s="0" t="n">
        <f aca="false">SUMIFS(Data!$O$2:$O$9552,Data!$H$2:$H$9552,A1246,Data!$V$2:$V$9552,1)</f>
        <v>8</v>
      </c>
      <c r="C1246" s="0" t="n">
        <f aca="false">COUNTIFS(Data!$H$2:$H$9552,A1246,Data!$V$2:$V$9552,1)</f>
        <v>3</v>
      </c>
      <c r="D1246" s="0" t="n">
        <f aca="false">IF(C1246&gt;0,B1246+ROW()/1000000,0)</f>
        <v>8.001246</v>
      </c>
    </row>
    <row r="1247" customFormat="false" ht="15" hidden="false" customHeight="false" outlineLevel="0" collapsed="false">
      <c r="A1247" s="0" t="s">
        <v>10715</v>
      </c>
      <c r="B1247" s="0" t="n">
        <f aca="false">SUMIFS(Data!$O$2:$O$9552,Data!$H$2:$H$9552,A1247,Data!$V$2:$V$9552,1)</f>
        <v>83</v>
      </c>
      <c r="C1247" s="0" t="n">
        <f aca="false">COUNTIFS(Data!$H$2:$H$9552,A1247,Data!$V$2:$V$9552,1)</f>
        <v>1</v>
      </c>
      <c r="D1247" s="0" t="n">
        <f aca="false">IF(C1247&gt;0,B1247+ROW()/1000000,0)</f>
        <v>83.001247</v>
      </c>
    </row>
    <row r="1248" customFormat="false" ht="15" hidden="false" customHeight="false" outlineLevel="0" collapsed="false">
      <c r="A1248" s="0" t="s">
        <v>7531</v>
      </c>
      <c r="B1248" s="0" t="n">
        <f aca="false">SUMIFS(Data!$O$2:$O$9552,Data!$H$2:$H$9552,A1248,Data!$V$2:$V$9552,1)</f>
        <v>28</v>
      </c>
      <c r="C1248" s="0" t="n">
        <f aca="false">COUNTIFS(Data!$H$2:$H$9552,A1248,Data!$V$2:$V$9552,1)</f>
        <v>7</v>
      </c>
      <c r="D1248" s="0" t="n">
        <f aca="false">IF(C1248&gt;0,B1248+ROW()/1000000,0)</f>
        <v>28.001248</v>
      </c>
    </row>
    <row r="1249" customFormat="false" ht="15" hidden="false" customHeight="false" outlineLevel="0" collapsed="false">
      <c r="A1249" s="0" t="s">
        <v>3255</v>
      </c>
      <c r="B1249" s="0" t="n">
        <f aca="false">SUMIFS(Data!$O$2:$O$9552,Data!$H$2:$H$9552,A1249,Data!$V$2:$V$9552,1)</f>
        <v>58</v>
      </c>
      <c r="C1249" s="0" t="n">
        <f aca="false">COUNTIFS(Data!$H$2:$H$9552,A1249,Data!$V$2:$V$9552,1)</f>
        <v>6</v>
      </c>
      <c r="D1249" s="0" t="n">
        <f aca="false">IF(C1249&gt;0,B1249+ROW()/1000000,0)</f>
        <v>58.001249</v>
      </c>
    </row>
    <row r="1250" customFormat="false" ht="15" hidden="false" customHeight="false" outlineLevel="0" collapsed="false">
      <c r="A1250" s="0" t="s">
        <v>18803</v>
      </c>
      <c r="B1250" s="0" t="n">
        <f aca="false">SUMIFS(Data!$O$2:$O$9552,Data!$H$2:$H$9552,A1250,Data!$V$2:$V$9552,1)</f>
        <v>4</v>
      </c>
      <c r="C1250" s="0" t="n">
        <f aca="false">COUNTIFS(Data!$H$2:$H$9552,A1250,Data!$V$2:$V$9552,1)</f>
        <v>1</v>
      </c>
      <c r="D1250" s="0" t="n">
        <f aca="false">IF(C1250&gt;0,B1250+ROW()/1000000,0)</f>
        <v>4.00125</v>
      </c>
    </row>
    <row r="1251" customFormat="false" ht="15" hidden="false" customHeight="false" outlineLevel="0" collapsed="false">
      <c r="A1251" s="0" t="s">
        <v>5533</v>
      </c>
      <c r="B1251" s="0" t="n">
        <f aca="false">SUMIFS(Data!$O$2:$O$9552,Data!$H$2:$H$9552,A1251,Data!$V$2:$V$9552,1)</f>
        <v>36</v>
      </c>
      <c r="C1251" s="0" t="n">
        <f aca="false">COUNTIFS(Data!$H$2:$H$9552,A1251,Data!$V$2:$V$9552,1)</f>
        <v>2</v>
      </c>
      <c r="D1251" s="0" t="n">
        <f aca="false">IF(C1251&gt;0,B1251+ROW()/1000000,0)</f>
        <v>36.001251</v>
      </c>
    </row>
    <row r="1252" customFormat="false" ht="15" hidden="false" customHeight="false" outlineLevel="0" collapsed="false">
      <c r="A1252" s="0" t="s">
        <v>16479</v>
      </c>
      <c r="B1252" s="0" t="n">
        <f aca="false">SUMIFS(Data!$O$2:$O$9552,Data!$H$2:$H$9552,A1252,Data!$V$2:$V$9552,1)</f>
        <v>59</v>
      </c>
      <c r="C1252" s="0" t="n">
        <f aca="false">COUNTIFS(Data!$H$2:$H$9552,A1252,Data!$V$2:$V$9552,1)</f>
        <v>1</v>
      </c>
      <c r="D1252" s="0" t="n">
        <f aca="false">IF(C1252&gt;0,B1252+ROW()/1000000,0)</f>
        <v>59.001252</v>
      </c>
    </row>
    <row r="1253" customFormat="false" ht="15" hidden="false" customHeight="false" outlineLevel="0" collapsed="false">
      <c r="A1253" s="0" t="s">
        <v>5346</v>
      </c>
      <c r="B1253" s="0" t="n">
        <f aca="false">SUMIFS(Data!$O$2:$O$9552,Data!$H$2:$H$9552,A1253,Data!$V$2:$V$9552,1)</f>
        <v>50</v>
      </c>
      <c r="C1253" s="0" t="n">
        <f aca="false">COUNTIFS(Data!$H$2:$H$9552,A1253,Data!$V$2:$V$9552,1)</f>
        <v>1</v>
      </c>
      <c r="D1253" s="0" t="n">
        <f aca="false">IF(C1253&gt;0,B1253+ROW()/1000000,0)</f>
        <v>50.001253</v>
      </c>
    </row>
    <row r="1254" customFormat="false" ht="15" hidden="false" customHeight="false" outlineLevel="0" collapsed="false">
      <c r="A1254" s="0" t="s">
        <v>11062</v>
      </c>
      <c r="B1254" s="0" t="n">
        <f aca="false">SUMIFS(Data!$O$2:$O$9552,Data!$H$2:$H$9552,A1254,Data!$V$2:$V$9552,1)</f>
        <v>13</v>
      </c>
      <c r="C1254" s="0" t="n">
        <f aca="false">COUNTIFS(Data!$H$2:$H$9552,A1254,Data!$V$2:$V$9552,1)</f>
        <v>1</v>
      </c>
      <c r="D1254" s="0" t="n">
        <f aca="false">IF(C1254&gt;0,B1254+ROW()/1000000,0)</f>
        <v>13.001254</v>
      </c>
    </row>
    <row r="1255" customFormat="false" ht="15" hidden="false" customHeight="false" outlineLevel="0" collapsed="false">
      <c r="A1255" s="0" t="s">
        <v>3318</v>
      </c>
      <c r="B1255" s="0" t="n">
        <f aca="false">SUMIFS(Data!$O$2:$O$9552,Data!$H$2:$H$9552,A1255,Data!$V$2:$V$9552,1)</f>
        <v>28</v>
      </c>
      <c r="C1255" s="0" t="n">
        <f aca="false">COUNTIFS(Data!$H$2:$H$9552,A1255,Data!$V$2:$V$9552,1)</f>
        <v>1</v>
      </c>
      <c r="D1255" s="0" t="n">
        <f aca="false">IF(C1255&gt;0,B1255+ROW()/1000000,0)</f>
        <v>28.001255</v>
      </c>
    </row>
    <row r="1256" customFormat="false" ht="15" hidden="false" customHeight="false" outlineLevel="0" collapsed="false">
      <c r="A1256" s="0" t="s">
        <v>11428</v>
      </c>
      <c r="B1256" s="0" t="n">
        <f aca="false">SUMIFS(Data!$O$2:$O$9552,Data!$H$2:$H$9552,A1256,Data!$V$2:$V$9552,1)</f>
        <v>39</v>
      </c>
      <c r="C1256" s="0" t="n">
        <f aca="false">COUNTIFS(Data!$H$2:$H$9552,A1256,Data!$V$2:$V$9552,1)</f>
        <v>2</v>
      </c>
      <c r="D1256" s="0" t="n">
        <f aca="false">IF(C1256&gt;0,B1256+ROW()/1000000,0)</f>
        <v>39.001256</v>
      </c>
    </row>
    <row r="1257" customFormat="false" ht="15" hidden="false" customHeight="false" outlineLevel="0" collapsed="false">
      <c r="A1257" s="0" t="s">
        <v>12454</v>
      </c>
      <c r="B1257" s="0" t="n">
        <f aca="false">SUMIFS(Data!$O$2:$O$9552,Data!$H$2:$H$9552,A1257,Data!$V$2:$V$9552,1)</f>
        <v>0</v>
      </c>
      <c r="C1257" s="0" t="n">
        <f aca="false">COUNTIFS(Data!$H$2:$H$9552,A1257,Data!$V$2:$V$9552,1)</f>
        <v>1</v>
      </c>
      <c r="D1257" s="0" t="n">
        <f aca="false">IF(C1257&gt;0,B1257+ROW()/1000000,0)</f>
        <v>0.001257</v>
      </c>
    </row>
    <row r="1258" customFormat="false" ht="15" hidden="false" customHeight="false" outlineLevel="0" collapsed="false">
      <c r="A1258" s="0" t="s">
        <v>5140</v>
      </c>
      <c r="B1258" s="0" t="n">
        <f aca="false">SUMIFS(Data!$O$2:$O$9552,Data!$H$2:$H$9552,A1258,Data!$V$2:$V$9552,1)</f>
        <v>966</v>
      </c>
      <c r="C1258" s="0" t="n">
        <f aca="false">COUNTIFS(Data!$H$2:$H$9552,A1258,Data!$V$2:$V$9552,1)</f>
        <v>1</v>
      </c>
      <c r="D1258" s="0" t="n">
        <f aca="false">IF(C1258&gt;0,B1258+ROW()/1000000,0)</f>
        <v>966.001258</v>
      </c>
    </row>
    <row r="1259" customFormat="false" ht="15" hidden="false" customHeight="false" outlineLevel="0" collapsed="false">
      <c r="A1259" s="0" t="s">
        <v>7001</v>
      </c>
      <c r="B1259" s="0" t="n">
        <f aca="false">SUMIFS(Data!$O$2:$O$9552,Data!$H$2:$H$9552,A1259,Data!$V$2:$V$9552,1)</f>
        <v>31</v>
      </c>
      <c r="C1259" s="0" t="n">
        <f aca="false">COUNTIFS(Data!$H$2:$H$9552,A1259,Data!$V$2:$V$9552,1)</f>
        <v>3</v>
      </c>
      <c r="D1259" s="0" t="n">
        <f aca="false">IF(C1259&gt;0,B1259+ROW()/1000000,0)</f>
        <v>31.001259</v>
      </c>
    </row>
    <row r="1260" customFormat="false" ht="15" hidden="false" customHeight="false" outlineLevel="0" collapsed="false">
      <c r="A1260" s="0" t="s">
        <v>17840</v>
      </c>
      <c r="B1260" s="0" t="n">
        <f aca="false">SUMIFS(Data!$O$2:$O$9552,Data!$H$2:$H$9552,A1260,Data!$V$2:$V$9552,1)</f>
        <v>36</v>
      </c>
      <c r="C1260" s="0" t="n">
        <f aca="false">COUNTIFS(Data!$H$2:$H$9552,A1260,Data!$V$2:$V$9552,1)</f>
        <v>1</v>
      </c>
      <c r="D1260" s="0" t="n">
        <f aca="false">IF(C1260&gt;0,B1260+ROW()/1000000,0)</f>
        <v>36.00126</v>
      </c>
    </row>
    <row r="1261" customFormat="false" ht="15" hidden="false" customHeight="false" outlineLevel="0" collapsed="false">
      <c r="A1261" s="0" t="s">
        <v>17727</v>
      </c>
      <c r="B1261" s="0" t="n">
        <f aca="false">SUMIFS(Data!$O$2:$O$9552,Data!$H$2:$H$9552,A1261,Data!$V$2:$V$9552,1)</f>
        <v>1</v>
      </c>
      <c r="C1261" s="0" t="n">
        <f aca="false">COUNTIFS(Data!$H$2:$H$9552,A1261,Data!$V$2:$V$9552,1)</f>
        <v>1</v>
      </c>
      <c r="D1261" s="0" t="n">
        <f aca="false">IF(C1261&gt;0,B1261+ROW()/1000000,0)</f>
        <v>1.001261</v>
      </c>
    </row>
    <row r="1262" customFormat="false" ht="15" hidden="false" customHeight="false" outlineLevel="0" collapsed="false">
      <c r="A1262" s="0" t="s">
        <v>13226</v>
      </c>
      <c r="B1262" s="0" t="n">
        <f aca="false">SUMIFS(Data!$O$2:$O$9552,Data!$H$2:$H$9552,A1262,Data!$V$2:$V$9552,1)</f>
        <v>4</v>
      </c>
      <c r="C1262" s="0" t="n">
        <f aca="false">COUNTIFS(Data!$H$2:$H$9552,A1262,Data!$V$2:$V$9552,1)</f>
        <v>1</v>
      </c>
      <c r="D1262" s="0" t="n">
        <f aca="false">IF(C1262&gt;0,B1262+ROW()/1000000,0)</f>
        <v>4.001262</v>
      </c>
    </row>
    <row r="1263" customFormat="false" ht="15" hidden="false" customHeight="false" outlineLevel="0" collapsed="false">
      <c r="A1263" s="0" t="s">
        <v>12546</v>
      </c>
      <c r="B1263" s="0" t="n">
        <f aca="false">SUMIFS(Data!$O$2:$O$9552,Data!$H$2:$H$9552,A1263,Data!$V$2:$V$9552,1)</f>
        <v>32</v>
      </c>
      <c r="C1263" s="0" t="n">
        <f aca="false">COUNTIFS(Data!$H$2:$H$9552,A1263,Data!$V$2:$V$9552,1)</f>
        <v>1</v>
      </c>
      <c r="D1263" s="0" t="n">
        <f aca="false">IF(C1263&gt;0,B1263+ROW()/1000000,0)</f>
        <v>32.001263</v>
      </c>
    </row>
    <row r="1264" customFormat="false" ht="15" hidden="false" customHeight="false" outlineLevel="0" collapsed="false">
      <c r="A1264" s="0" t="s">
        <v>3400</v>
      </c>
      <c r="B1264" s="0" t="n">
        <f aca="false">SUMIFS(Data!$O$2:$O$9552,Data!$H$2:$H$9552,A1264,Data!$V$2:$V$9552,1)</f>
        <v>0</v>
      </c>
      <c r="C1264" s="0" t="n">
        <f aca="false">COUNTIFS(Data!$H$2:$H$9552,A1264,Data!$V$2:$V$9552,1)</f>
        <v>1</v>
      </c>
      <c r="D1264" s="0" t="n">
        <f aca="false">IF(C1264&gt;0,B1264+ROW()/1000000,0)</f>
        <v>0.001264</v>
      </c>
    </row>
    <row r="1265" customFormat="false" ht="15" hidden="false" customHeight="false" outlineLevel="0" collapsed="false">
      <c r="A1265" s="0" t="s">
        <v>4959</v>
      </c>
      <c r="B1265" s="0" t="n">
        <f aca="false">SUMIFS(Data!$O$2:$O$9552,Data!$H$2:$H$9552,A1265,Data!$V$2:$V$9552,1)</f>
        <v>26</v>
      </c>
      <c r="C1265" s="0" t="n">
        <f aca="false">COUNTIFS(Data!$H$2:$H$9552,A1265,Data!$V$2:$V$9552,1)</f>
        <v>1</v>
      </c>
      <c r="D1265" s="0" t="n">
        <f aca="false">IF(C1265&gt;0,B1265+ROW()/1000000,0)</f>
        <v>26.001265</v>
      </c>
    </row>
    <row r="1266" customFormat="false" ht="15" hidden="false" customHeight="false" outlineLevel="0" collapsed="false">
      <c r="A1266" s="0" t="s">
        <v>9889</v>
      </c>
      <c r="B1266" s="0" t="n">
        <f aca="false">SUMIFS(Data!$O$2:$O$9552,Data!$H$2:$H$9552,A1266,Data!$V$2:$V$9552,1)</f>
        <v>97</v>
      </c>
      <c r="C1266" s="0" t="n">
        <f aca="false">COUNTIFS(Data!$H$2:$H$9552,A1266,Data!$V$2:$V$9552,1)</f>
        <v>3</v>
      </c>
      <c r="D1266" s="0" t="n">
        <f aca="false">IF(C1266&gt;0,B1266+ROW()/1000000,0)</f>
        <v>97.001266</v>
      </c>
    </row>
    <row r="1267" customFormat="false" ht="15" hidden="false" customHeight="false" outlineLevel="0" collapsed="false">
      <c r="A1267" s="0" t="s">
        <v>3243</v>
      </c>
      <c r="B1267" s="0" t="n">
        <f aca="false">SUMIFS(Data!$O$2:$O$9552,Data!$H$2:$H$9552,A1267,Data!$V$2:$V$9552,1)</f>
        <v>3043</v>
      </c>
      <c r="C1267" s="0" t="n">
        <f aca="false">COUNTIFS(Data!$H$2:$H$9552,A1267,Data!$V$2:$V$9552,1)</f>
        <v>116</v>
      </c>
      <c r="D1267" s="0" t="n">
        <f aca="false">IF(C1267&gt;0,B1267+ROW()/1000000,0)</f>
        <v>3043.001267</v>
      </c>
    </row>
    <row r="1268" customFormat="false" ht="15" hidden="false" customHeight="false" outlineLevel="0" collapsed="false">
      <c r="A1268" s="0" t="s">
        <v>3489</v>
      </c>
      <c r="B1268" s="0" t="n">
        <f aca="false">SUMIFS(Data!$O$2:$O$9552,Data!$H$2:$H$9552,A1268,Data!$V$2:$V$9552,1)</f>
        <v>8</v>
      </c>
      <c r="C1268" s="0" t="n">
        <f aca="false">COUNTIFS(Data!$H$2:$H$9552,A1268,Data!$V$2:$V$9552,1)</f>
        <v>2</v>
      </c>
      <c r="D1268" s="0" t="n">
        <f aca="false">IF(C1268&gt;0,B1268+ROW()/1000000,0)</f>
        <v>8.001268</v>
      </c>
    </row>
    <row r="1269" customFormat="false" ht="15" hidden="false" customHeight="false" outlineLevel="0" collapsed="false">
      <c r="A1269" s="0" t="s">
        <v>3323</v>
      </c>
      <c r="B1269" s="0" t="n">
        <f aca="false">SUMIFS(Data!$O$2:$O$9552,Data!$H$2:$H$9552,A1269,Data!$V$2:$V$9552,1)</f>
        <v>10</v>
      </c>
      <c r="C1269" s="0" t="n">
        <f aca="false">COUNTIFS(Data!$H$2:$H$9552,A1269,Data!$V$2:$V$9552,1)</f>
        <v>2</v>
      </c>
      <c r="D1269" s="0" t="n">
        <f aca="false">IF(C1269&gt;0,B1269+ROW()/1000000,0)</f>
        <v>10.001269</v>
      </c>
    </row>
    <row r="1270" customFormat="false" ht="15" hidden="false" customHeight="false" outlineLevel="0" collapsed="false">
      <c r="A1270" s="0" t="s">
        <v>4068</v>
      </c>
      <c r="B1270" s="0" t="n">
        <f aca="false">SUMIFS(Data!$O$2:$O$9552,Data!$H$2:$H$9552,A1270,Data!$V$2:$V$9552,1)</f>
        <v>47</v>
      </c>
      <c r="C1270" s="0" t="n">
        <f aca="false">COUNTIFS(Data!$H$2:$H$9552,A1270,Data!$V$2:$V$9552,1)</f>
        <v>4</v>
      </c>
      <c r="D1270" s="0" t="n">
        <f aca="false">IF(C1270&gt;0,B1270+ROW()/1000000,0)</f>
        <v>47.00127</v>
      </c>
    </row>
    <row r="1271" customFormat="false" ht="15" hidden="false" customHeight="false" outlineLevel="0" collapsed="false">
      <c r="A1271" s="0" t="s">
        <v>13676</v>
      </c>
      <c r="B1271" s="0" t="n">
        <f aca="false">SUMIFS(Data!$O$2:$O$9552,Data!$H$2:$H$9552,A1271,Data!$V$2:$V$9552,1)</f>
        <v>1</v>
      </c>
      <c r="C1271" s="0" t="n">
        <f aca="false">COUNTIFS(Data!$H$2:$H$9552,A1271,Data!$V$2:$V$9552,1)</f>
        <v>1</v>
      </c>
      <c r="D1271" s="0" t="n">
        <f aca="false">IF(C1271&gt;0,B1271+ROW()/1000000,0)</f>
        <v>1.001271</v>
      </c>
    </row>
    <row r="1272" customFormat="false" ht="15" hidden="false" customHeight="false" outlineLevel="0" collapsed="false">
      <c r="A1272" s="0" t="s">
        <v>15070</v>
      </c>
      <c r="B1272" s="0" t="n">
        <f aca="false">SUMIFS(Data!$O$2:$O$9552,Data!$H$2:$H$9552,A1272,Data!$V$2:$V$9552,1)</f>
        <v>16</v>
      </c>
      <c r="C1272" s="0" t="n">
        <f aca="false">COUNTIFS(Data!$H$2:$H$9552,A1272,Data!$V$2:$V$9552,1)</f>
        <v>1</v>
      </c>
      <c r="D1272" s="0" t="n">
        <f aca="false">IF(C1272&gt;0,B1272+ROW()/1000000,0)</f>
        <v>16.001272</v>
      </c>
    </row>
    <row r="1273" customFormat="false" ht="15" hidden="false" customHeight="false" outlineLevel="0" collapsed="false">
      <c r="A1273" s="0" t="s">
        <v>9504</v>
      </c>
      <c r="B1273" s="0" t="n">
        <f aca="false">SUMIFS(Data!$O$2:$O$9552,Data!$H$2:$H$9552,A1273,Data!$V$2:$V$9552,1)</f>
        <v>63</v>
      </c>
      <c r="C1273" s="0" t="n">
        <f aca="false">COUNTIFS(Data!$H$2:$H$9552,A1273,Data!$V$2:$V$9552,1)</f>
        <v>1</v>
      </c>
      <c r="D1273" s="0" t="n">
        <f aca="false">IF(C1273&gt;0,B1273+ROW()/1000000,0)</f>
        <v>63.001273</v>
      </c>
    </row>
    <row r="1274" customFormat="false" ht="15" hidden="false" customHeight="false" outlineLevel="0" collapsed="false">
      <c r="A1274" s="0" t="s">
        <v>5969</v>
      </c>
      <c r="B1274" s="0" t="n">
        <f aca="false">SUMIFS(Data!$O$2:$O$9552,Data!$H$2:$H$9552,A1274,Data!$V$2:$V$9552,1)</f>
        <v>83</v>
      </c>
      <c r="C1274" s="0" t="n">
        <f aca="false">COUNTIFS(Data!$H$2:$H$9552,A1274,Data!$V$2:$V$9552,1)</f>
        <v>1</v>
      </c>
      <c r="D1274" s="0" t="n">
        <f aca="false">IF(C1274&gt;0,B1274+ROW()/1000000,0)</f>
        <v>83.001274</v>
      </c>
    </row>
    <row r="1275" customFormat="false" ht="15" hidden="false" customHeight="false" outlineLevel="0" collapsed="false">
      <c r="A1275" s="0" t="s">
        <v>564</v>
      </c>
      <c r="B1275" s="0" t="n">
        <f aca="false">SUMIFS(Data!$O$2:$O$9552,Data!$H$2:$H$9552,A1275,Data!$V$2:$V$9552,1)</f>
        <v>37</v>
      </c>
      <c r="C1275" s="0" t="n">
        <f aca="false">COUNTIFS(Data!$H$2:$H$9552,A1275,Data!$V$2:$V$9552,1)</f>
        <v>2</v>
      </c>
      <c r="D1275" s="0" t="n">
        <f aca="false">IF(C1275&gt;0,B1275+ROW()/1000000,0)</f>
        <v>37.001275</v>
      </c>
    </row>
    <row r="1276" customFormat="false" ht="15" hidden="false" customHeight="false" outlineLevel="0" collapsed="false">
      <c r="A1276" s="0" t="s">
        <v>1752</v>
      </c>
      <c r="B1276" s="0" t="n">
        <f aca="false">SUMIFS(Data!$O$2:$O$9552,Data!$H$2:$H$9552,A1276,Data!$V$2:$V$9552,1)</f>
        <v>339</v>
      </c>
      <c r="C1276" s="0" t="n">
        <f aca="false">COUNTIFS(Data!$H$2:$H$9552,A1276,Data!$V$2:$V$9552,1)</f>
        <v>1</v>
      </c>
      <c r="D1276" s="0" t="n">
        <f aca="false">IF(C1276&gt;0,B1276+ROW()/1000000,0)</f>
        <v>339.001276</v>
      </c>
    </row>
    <row r="1277" customFormat="false" ht="15" hidden="false" customHeight="false" outlineLevel="0" collapsed="false">
      <c r="A1277" s="0" t="s">
        <v>2485</v>
      </c>
      <c r="B1277" s="0" t="n">
        <f aca="false">SUMIFS(Data!$O$2:$O$9552,Data!$H$2:$H$9552,A1277,Data!$V$2:$V$9552,1)</f>
        <v>12355</v>
      </c>
      <c r="C1277" s="0" t="n">
        <f aca="false">COUNTIFS(Data!$H$2:$H$9552,A1277,Data!$V$2:$V$9552,1)</f>
        <v>11</v>
      </c>
      <c r="D1277" s="0" t="n">
        <f aca="false">IF(C1277&gt;0,B1277+ROW()/1000000,0)</f>
        <v>12355.001277</v>
      </c>
    </row>
    <row r="1278" customFormat="false" ht="15" hidden="false" customHeight="false" outlineLevel="0" collapsed="false">
      <c r="A1278" s="0" t="s">
        <v>6207</v>
      </c>
      <c r="B1278" s="0" t="n">
        <f aca="false">SUMIFS(Data!$O$2:$O$9552,Data!$H$2:$H$9552,A1278,Data!$V$2:$V$9552,1)</f>
        <v>67</v>
      </c>
      <c r="C1278" s="0" t="n">
        <f aca="false">COUNTIFS(Data!$H$2:$H$9552,A1278,Data!$V$2:$V$9552,1)</f>
        <v>1</v>
      </c>
      <c r="D1278" s="0" t="n">
        <f aca="false">IF(C1278&gt;0,B1278+ROW()/1000000,0)</f>
        <v>67.001278</v>
      </c>
    </row>
    <row r="1279" customFormat="false" ht="15" hidden="false" customHeight="false" outlineLevel="0" collapsed="false">
      <c r="A1279" s="0" t="s">
        <v>5131</v>
      </c>
      <c r="B1279" s="0" t="n">
        <f aca="false">SUMIFS(Data!$O$2:$O$9552,Data!$H$2:$H$9552,A1279,Data!$V$2:$V$9552,1)</f>
        <v>1928</v>
      </c>
      <c r="C1279" s="0" t="n">
        <f aca="false">COUNTIFS(Data!$H$2:$H$9552,A1279,Data!$V$2:$V$9552,1)</f>
        <v>2</v>
      </c>
      <c r="D1279" s="0" t="n">
        <f aca="false">IF(C1279&gt;0,B1279+ROW()/1000000,0)</f>
        <v>1928.001279</v>
      </c>
    </row>
    <row r="1280" customFormat="false" ht="15" hidden="false" customHeight="false" outlineLevel="0" collapsed="false">
      <c r="A1280" s="0" t="s">
        <v>2147</v>
      </c>
      <c r="B1280" s="0" t="n">
        <f aca="false">SUMIFS(Data!$O$2:$O$9552,Data!$H$2:$H$9552,A1280,Data!$V$2:$V$9552,1)</f>
        <v>3818</v>
      </c>
      <c r="C1280" s="0" t="n">
        <f aca="false">COUNTIFS(Data!$H$2:$H$9552,A1280,Data!$V$2:$V$9552,1)</f>
        <v>103</v>
      </c>
      <c r="D1280" s="0" t="n">
        <f aca="false">IF(C1280&gt;0,B1280+ROW()/1000000,0)</f>
        <v>3818.00128</v>
      </c>
    </row>
    <row r="1281" customFormat="false" ht="15" hidden="false" customHeight="false" outlineLevel="0" collapsed="false">
      <c r="A1281" s="0" t="s">
        <v>10216</v>
      </c>
      <c r="B1281" s="0" t="n">
        <f aca="false">SUMIFS(Data!$O$2:$O$9552,Data!$H$2:$H$9552,A1281,Data!$V$2:$V$9552,1)</f>
        <v>25</v>
      </c>
      <c r="C1281" s="0" t="n">
        <f aca="false">COUNTIFS(Data!$H$2:$H$9552,A1281,Data!$V$2:$V$9552,1)</f>
        <v>1</v>
      </c>
      <c r="D1281" s="0" t="n">
        <f aca="false">IF(C1281&gt;0,B1281+ROW()/1000000,0)</f>
        <v>25.001281</v>
      </c>
    </row>
    <row r="1282" customFormat="false" ht="15" hidden="false" customHeight="false" outlineLevel="0" collapsed="false">
      <c r="A1282" s="0" t="s">
        <v>2441</v>
      </c>
      <c r="B1282" s="0" t="n">
        <f aca="false">SUMIFS(Data!$O$2:$O$9552,Data!$H$2:$H$9552,A1282,Data!$V$2:$V$9552,1)</f>
        <v>443</v>
      </c>
      <c r="C1282" s="0" t="n">
        <f aca="false">COUNTIFS(Data!$H$2:$H$9552,A1282,Data!$V$2:$V$9552,1)</f>
        <v>8</v>
      </c>
      <c r="D1282" s="0" t="n">
        <f aca="false">IF(C1282&gt;0,B1282+ROW()/1000000,0)</f>
        <v>443.001282</v>
      </c>
    </row>
    <row r="1283" customFormat="false" ht="15" hidden="false" customHeight="false" outlineLevel="0" collapsed="false">
      <c r="A1283" s="0" t="s">
        <v>4668</v>
      </c>
      <c r="B1283" s="0" t="n">
        <f aca="false">SUMIFS(Data!$O$2:$O$9552,Data!$H$2:$H$9552,A1283,Data!$V$2:$V$9552,1)</f>
        <v>48</v>
      </c>
      <c r="C1283" s="0" t="n">
        <f aca="false">COUNTIFS(Data!$H$2:$H$9552,A1283,Data!$V$2:$V$9552,1)</f>
        <v>6</v>
      </c>
      <c r="D1283" s="0" t="n">
        <f aca="false">IF(C1283&gt;0,B1283+ROW()/1000000,0)</f>
        <v>48.001283</v>
      </c>
    </row>
    <row r="1284" customFormat="false" ht="15" hidden="false" customHeight="false" outlineLevel="0" collapsed="false">
      <c r="A1284" s="0" t="s">
        <v>19559</v>
      </c>
      <c r="B1284" s="0" t="n">
        <f aca="false">SUMIFS(Data!$O$2:$O$9552,Data!$H$2:$H$9552,A1284,Data!$V$2:$V$9552,1)</f>
        <v>84</v>
      </c>
      <c r="C1284" s="0" t="n">
        <f aca="false">COUNTIFS(Data!$H$2:$H$9552,A1284,Data!$V$2:$V$9552,1)</f>
        <v>1</v>
      </c>
      <c r="D1284" s="0" t="n">
        <f aca="false">IF(C1284&gt;0,B1284+ROW()/1000000,0)</f>
        <v>84.001284</v>
      </c>
    </row>
    <row r="1285" customFormat="false" ht="15" hidden="false" customHeight="false" outlineLevel="0" collapsed="false">
      <c r="A1285" s="0" t="s">
        <v>2641</v>
      </c>
      <c r="B1285" s="0" t="n">
        <f aca="false">SUMIFS(Data!$O$2:$O$9552,Data!$H$2:$H$9552,A1285,Data!$V$2:$V$9552,1)</f>
        <v>270</v>
      </c>
      <c r="C1285" s="0" t="n">
        <f aca="false">COUNTIFS(Data!$H$2:$H$9552,A1285,Data!$V$2:$V$9552,1)</f>
        <v>2</v>
      </c>
      <c r="D1285" s="0" t="n">
        <f aca="false">IF(C1285&gt;0,B1285+ROW()/1000000,0)</f>
        <v>270.001285</v>
      </c>
    </row>
    <row r="1286" customFormat="false" ht="15" hidden="false" customHeight="false" outlineLevel="0" collapsed="false">
      <c r="A1286" s="0" t="s">
        <v>17559</v>
      </c>
      <c r="B1286" s="0" t="n">
        <f aca="false">SUMIFS(Data!$O$2:$O$9552,Data!$H$2:$H$9552,A1286,Data!$V$2:$V$9552,1)</f>
        <v>8</v>
      </c>
      <c r="C1286" s="0" t="n">
        <f aca="false">COUNTIFS(Data!$H$2:$H$9552,A1286,Data!$V$2:$V$9552,1)</f>
        <v>1</v>
      </c>
      <c r="D1286" s="0" t="n">
        <f aca="false">IF(C1286&gt;0,B1286+ROW()/1000000,0)</f>
        <v>8.001286</v>
      </c>
    </row>
    <row r="1287" customFormat="false" ht="15" hidden="false" customHeight="false" outlineLevel="0" collapsed="false">
      <c r="A1287" s="0" t="s">
        <v>8307</v>
      </c>
      <c r="B1287" s="0" t="n">
        <f aca="false">SUMIFS(Data!$O$2:$O$9552,Data!$H$2:$H$9552,A1287,Data!$V$2:$V$9552,1)</f>
        <v>28</v>
      </c>
      <c r="C1287" s="0" t="n">
        <f aca="false">COUNTIFS(Data!$H$2:$H$9552,A1287,Data!$V$2:$V$9552,1)</f>
        <v>5</v>
      </c>
      <c r="D1287" s="0" t="n">
        <f aca="false">IF(C1287&gt;0,B1287+ROW()/1000000,0)</f>
        <v>28.001287</v>
      </c>
    </row>
    <row r="1288" customFormat="false" ht="15" hidden="false" customHeight="false" outlineLevel="0" collapsed="false">
      <c r="A1288" s="0" t="s">
        <v>11583</v>
      </c>
      <c r="B1288" s="0" t="n">
        <f aca="false">SUMIFS(Data!$O$2:$O$9552,Data!$H$2:$H$9552,A1288,Data!$V$2:$V$9552,1)</f>
        <v>41</v>
      </c>
      <c r="C1288" s="0" t="n">
        <f aca="false">COUNTIFS(Data!$H$2:$H$9552,A1288,Data!$V$2:$V$9552,1)</f>
        <v>1</v>
      </c>
      <c r="D1288" s="0" t="n">
        <f aca="false">IF(C1288&gt;0,B1288+ROW()/1000000,0)</f>
        <v>41.001288</v>
      </c>
    </row>
    <row r="1289" customFormat="false" ht="15" hidden="false" customHeight="false" outlineLevel="0" collapsed="false">
      <c r="A1289" s="0" t="s">
        <v>4353</v>
      </c>
      <c r="B1289" s="0" t="n">
        <f aca="false">SUMIFS(Data!$O$2:$O$9552,Data!$H$2:$H$9552,A1289,Data!$V$2:$V$9552,1)</f>
        <v>84</v>
      </c>
      <c r="C1289" s="0" t="n">
        <f aca="false">COUNTIFS(Data!$H$2:$H$9552,A1289,Data!$V$2:$V$9552,1)</f>
        <v>1</v>
      </c>
      <c r="D1289" s="0" t="n">
        <f aca="false">IF(C1289&gt;0,B1289+ROW()/1000000,0)</f>
        <v>84.001289</v>
      </c>
    </row>
    <row r="1290" customFormat="false" ht="15" hidden="false" customHeight="false" outlineLevel="0" collapsed="false">
      <c r="A1290" s="0" t="s">
        <v>16296</v>
      </c>
      <c r="B1290" s="0" t="n">
        <f aca="false">SUMIFS(Data!$O$2:$O$9552,Data!$H$2:$H$9552,A1290,Data!$V$2:$V$9552,1)</f>
        <v>199</v>
      </c>
      <c r="C1290" s="0" t="n">
        <f aca="false">COUNTIFS(Data!$H$2:$H$9552,A1290,Data!$V$2:$V$9552,1)</f>
        <v>1</v>
      </c>
      <c r="D1290" s="0" t="n">
        <f aca="false">IF(C1290&gt;0,B1290+ROW()/1000000,0)</f>
        <v>199.00129</v>
      </c>
    </row>
    <row r="1291" customFormat="false" ht="15" hidden="false" customHeight="false" outlineLevel="0" collapsed="false">
      <c r="A1291" s="0" t="s">
        <v>6480</v>
      </c>
      <c r="B1291" s="0" t="n">
        <f aca="false">SUMIFS(Data!$O$2:$O$9552,Data!$H$2:$H$9552,A1291,Data!$V$2:$V$9552,1)</f>
        <v>1057</v>
      </c>
      <c r="C1291" s="0" t="n">
        <f aca="false">COUNTIFS(Data!$H$2:$H$9552,A1291,Data!$V$2:$V$9552,1)</f>
        <v>1</v>
      </c>
      <c r="D1291" s="0" t="n">
        <f aca="false">IF(C1291&gt;0,B1291+ROW()/1000000,0)</f>
        <v>1057.001291</v>
      </c>
    </row>
    <row r="1292" customFormat="false" ht="15" hidden="false" customHeight="false" outlineLevel="0" collapsed="false">
      <c r="A1292" s="0" t="s">
        <v>5775</v>
      </c>
      <c r="B1292" s="0" t="n">
        <f aca="false">SUMIFS(Data!$O$2:$O$9552,Data!$H$2:$H$9552,A1292,Data!$V$2:$V$9552,1)</f>
        <v>56</v>
      </c>
      <c r="C1292" s="0" t="n">
        <f aca="false">COUNTIFS(Data!$H$2:$H$9552,A1292,Data!$V$2:$V$9552,1)</f>
        <v>2</v>
      </c>
      <c r="D1292" s="0" t="n">
        <f aca="false">IF(C1292&gt;0,B1292+ROW()/1000000,0)</f>
        <v>56.001292</v>
      </c>
    </row>
    <row r="1293" customFormat="false" ht="15" hidden="false" customHeight="false" outlineLevel="0" collapsed="false">
      <c r="A1293" s="0" t="s">
        <v>2723</v>
      </c>
      <c r="B1293" s="0" t="n">
        <f aca="false">SUMIFS(Data!$O$2:$O$9552,Data!$H$2:$H$9552,A1293,Data!$V$2:$V$9552,1)</f>
        <v>15275</v>
      </c>
      <c r="C1293" s="0" t="n">
        <f aca="false">COUNTIFS(Data!$H$2:$H$9552,A1293,Data!$V$2:$V$9552,1)</f>
        <v>60</v>
      </c>
      <c r="D1293" s="0" t="n">
        <f aca="false">IF(C1293&gt;0,B1293+ROW()/1000000,0)</f>
        <v>15275.001293</v>
      </c>
    </row>
    <row r="1294" customFormat="false" ht="15" hidden="false" customHeight="false" outlineLevel="0" collapsed="false">
      <c r="A1294" s="0" t="s">
        <v>7707</v>
      </c>
      <c r="B1294" s="0" t="n">
        <f aca="false">SUMIFS(Data!$O$2:$O$9552,Data!$H$2:$H$9552,A1294,Data!$V$2:$V$9552,1)</f>
        <v>135</v>
      </c>
      <c r="C1294" s="0" t="n">
        <f aca="false">COUNTIFS(Data!$H$2:$H$9552,A1294,Data!$V$2:$V$9552,1)</f>
        <v>1</v>
      </c>
      <c r="D1294" s="0" t="n">
        <f aca="false">IF(C1294&gt;0,B1294+ROW()/1000000,0)</f>
        <v>135.001294</v>
      </c>
    </row>
    <row r="1295" customFormat="false" ht="15" hidden="false" customHeight="false" outlineLevel="0" collapsed="false">
      <c r="A1295" s="0" t="s">
        <v>2330</v>
      </c>
      <c r="B1295" s="0" t="n">
        <f aca="false">SUMIFS(Data!$O$2:$O$9552,Data!$H$2:$H$9552,A1295,Data!$V$2:$V$9552,1)</f>
        <v>5059</v>
      </c>
      <c r="C1295" s="0" t="n">
        <f aca="false">COUNTIFS(Data!$H$2:$H$9552,A1295,Data!$V$2:$V$9552,1)</f>
        <v>18</v>
      </c>
      <c r="D1295" s="0" t="n">
        <f aca="false">IF(C1295&gt;0,B1295+ROW()/1000000,0)</f>
        <v>5059.001295</v>
      </c>
    </row>
    <row r="1296" customFormat="false" ht="15" hidden="false" customHeight="false" outlineLevel="0" collapsed="false">
      <c r="A1296" s="0" t="s">
        <v>16269</v>
      </c>
      <c r="B1296" s="0" t="n">
        <f aca="false">SUMIFS(Data!$O$2:$O$9552,Data!$H$2:$H$9552,A1296,Data!$V$2:$V$9552,1)</f>
        <v>265</v>
      </c>
      <c r="C1296" s="0" t="n">
        <f aca="false">COUNTIFS(Data!$H$2:$H$9552,A1296,Data!$V$2:$V$9552,1)</f>
        <v>1</v>
      </c>
      <c r="D1296" s="0" t="n">
        <f aca="false">IF(C1296&gt;0,B1296+ROW()/1000000,0)</f>
        <v>265.001296</v>
      </c>
    </row>
    <row r="1297" customFormat="false" ht="15" hidden="false" customHeight="false" outlineLevel="0" collapsed="false">
      <c r="A1297" s="0" t="s">
        <v>4543</v>
      </c>
      <c r="B1297" s="0" t="n">
        <f aca="false">SUMIFS(Data!$O$2:$O$9552,Data!$H$2:$H$9552,A1297,Data!$V$2:$V$9552,1)</f>
        <v>665</v>
      </c>
      <c r="C1297" s="0" t="n">
        <f aca="false">COUNTIFS(Data!$H$2:$H$9552,A1297,Data!$V$2:$V$9552,1)</f>
        <v>1</v>
      </c>
      <c r="D1297" s="0" t="n">
        <f aca="false">IF(C1297&gt;0,B1297+ROW()/1000000,0)</f>
        <v>665.001297</v>
      </c>
    </row>
    <row r="1298" customFormat="false" ht="15" hidden="false" customHeight="false" outlineLevel="0" collapsed="false">
      <c r="A1298" s="0" t="s">
        <v>7653</v>
      </c>
      <c r="B1298" s="0" t="n">
        <f aca="false">SUMIFS(Data!$O$2:$O$9552,Data!$H$2:$H$9552,A1298,Data!$V$2:$V$9552,1)</f>
        <v>305</v>
      </c>
      <c r="C1298" s="0" t="n">
        <f aca="false">COUNTIFS(Data!$H$2:$H$9552,A1298,Data!$V$2:$V$9552,1)</f>
        <v>1</v>
      </c>
      <c r="D1298" s="0" t="n">
        <f aca="false">IF(C1298&gt;0,B1298+ROW()/1000000,0)</f>
        <v>305.001298</v>
      </c>
    </row>
    <row r="1299" customFormat="false" ht="15" hidden="false" customHeight="false" outlineLevel="0" collapsed="false">
      <c r="A1299" s="0" t="s">
        <v>9645</v>
      </c>
      <c r="B1299" s="0" t="n">
        <f aca="false">SUMIFS(Data!$O$2:$O$9552,Data!$H$2:$H$9552,A1299,Data!$V$2:$V$9552,1)</f>
        <v>301</v>
      </c>
      <c r="C1299" s="0" t="n">
        <f aca="false">COUNTIFS(Data!$H$2:$H$9552,A1299,Data!$V$2:$V$9552,1)</f>
        <v>3</v>
      </c>
      <c r="D1299" s="0" t="n">
        <f aca="false">IF(C1299&gt;0,B1299+ROW()/1000000,0)</f>
        <v>301.001299</v>
      </c>
    </row>
    <row r="1300" customFormat="false" ht="15" hidden="false" customHeight="false" outlineLevel="0" collapsed="false">
      <c r="A1300" s="0" t="s">
        <v>11871</v>
      </c>
      <c r="B1300" s="0" t="n">
        <f aca="false">SUMIFS(Data!$O$2:$O$9552,Data!$H$2:$H$9552,A1300,Data!$V$2:$V$9552,1)</f>
        <v>7</v>
      </c>
      <c r="C1300" s="0" t="n">
        <f aca="false">COUNTIFS(Data!$H$2:$H$9552,A1300,Data!$V$2:$V$9552,1)</f>
        <v>1</v>
      </c>
      <c r="D1300" s="0" t="n">
        <f aca="false">IF(C1300&gt;0,B1300+ROW()/1000000,0)</f>
        <v>7.0013</v>
      </c>
    </row>
    <row r="1301" customFormat="false" ht="15" hidden="false" customHeight="false" outlineLevel="0" collapsed="false">
      <c r="A1301" s="0" t="s">
        <v>14923</v>
      </c>
      <c r="B1301" s="0" t="n">
        <f aca="false">SUMIFS(Data!$O$2:$O$9552,Data!$H$2:$H$9552,A1301,Data!$V$2:$V$9552,1)</f>
        <v>15</v>
      </c>
      <c r="C1301" s="0" t="n">
        <f aca="false">COUNTIFS(Data!$H$2:$H$9552,A1301,Data!$V$2:$V$9552,1)</f>
        <v>1</v>
      </c>
      <c r="D1301" s="0" t="n">
        <f aca="false">IF(C1301&gt;0,B1301+ROW()/1000000,0)</f>
        <v>15.001301</v>
      </c>
    </row>
    <row r="1302" customFormat="false" ht="15" hidden="false" customHeight="false" outlineLevel="0" collapsed="false">
      <c r="A1302" s="0" t="s">
        <v>14987</v>
      </c>
      <c r="B1302" s="0" t="n">
        <f aca="false">SUMIFS(Data!$O$2:$O$9552,Data!$H$2:$H$9552,A1302,Data!$V$2:$V$9552,1)</f>
        <v>4</v>
      </c>
      <c r="C1302" s="0" t="n">
        <f aca="false">COUNTIFS(Data!$H$2:$H$9552,A1302,Data!$V$2:$V$9552,1)</f>
        <v>1</v>
      </c>
      <c r="D1302" s="0" t="n">
        <f aca="false">IF(C1302&gt;0,B1302+ROW()/1000000,0)</f>
        <v>4.001302</v>
      </c>
    </row>
    <row r="1303" customFormat="false" ht="15" hidden="false" customHeight="false" outlineLevel="0" collapsed="false">
      <c r="A1303" s="0" t="s">
        <v>9194</v>
      </c>
      <c r="B1303" s="0" t="n">
        <f aca="false">SUMIFS(Data!$O$2:$O$9552,Data!$H$2:$H$9552,A1303,Data!$V$2:$V$9552,1)</f>
        <v>62</v>
      </c>
      <c r="C1303" s="0" t="n">
        <f aca="false">COUNTIFS(Data!$H$2:$H$9552,A1303,Data!$V$2:$V$9552,1)</f>
        <v>3</v>
      </c>
      <c r="D1303" s="0" t="n">
        <f aca="false">IF(C1303&gt;0,B1303+ROW()/1000000,0)</f>
        <v>62.001303</v>
      </c>
    </row>
    <row r="1304" customFormat="false" ht="15" hidden="false" customHeight="false" outlineLevel="0" collapsed="false">
      <c r="A1304" s="0" t="s">
        <v>11913</v>
      </c>
      <c r="B1304" s="0" t="n">
        <f aca="false">SUMIFS(Data!$O$2:$O$9552,Data!$H$2:$H$9552,A1304,Data!$V$2:$V$9552,1)</f>
        <v>0</v>
      </c>
      <c r="C1304" s="0" t="n">
        <f aca="false">COUNTIFS(Data!$H$2:$H$9552,A1304,Data!$V$2:$V$9552,1)</f>
        <v>1</v>
      </c>
      <c r="D1304" s="0" t="n">
        <f aca="false">IF(C1304&gt;0,B1304+ROW()/1000000,0)</f>
        <v>0.001304</v>
      </c>
    </row>
    <row r="1305" customFormat="false" ht="15" hidden="false" customHeight="false" outlineLevel="0" collapsed="false">
      <c r="A1305" s="0" t="s">
        <v>1403</v>
      </c>
      <c r="B1305" s="0" t="n">
        <f aca="false">SUMIFS(Data!$O$2:$O$9552,Data!$H$2:$H$9552,A1305,Data!$V$2:$V$9552,1)</f>
        <v>144</v>
      </c>
      <c r="C1305" s="0" t="n">
        <f aca="false">COUNTIFS(Data!$H$2:$H$9552,A1305,Data!$V$2:$V$9552,1)</f>
        <v>1</v>
      </c>
      <c r="D1305" s="0" t="n">
        <f aca="false">IF(C1305&gt;0,B1305+ROW()/1000000,0)</f>
        <v>144.001305</v>
      </c>
    </row>
    <row r="1306" customFormat="false" ht="15" hidden="false" customHeight="false" outlineLevel="0" collapsed="false">
      <c r="A1306" s="0" t="s">
        <v>1221</v>
      </c>
      <c r="B1306" s="0" t="n">
        <f aca="false">SUMIFS(Data!$O$2:$O$9552,Data!$H$2:$H$9552,A1306,Data!$V$2:$V$9552,1)</f>
        <v>1293</v>
      </c>
      <c r="C1306" s="0" t="n">
        <f aca="false">COUNTIFS(Data!$H$2:$H$9552,A1306,Data!$V$2:$V$9552,1)</f>
        <v>1</v>
      </c>
      <c r="D1306" s="0" t="n">
        <f aca="false">IF(C1306&gt;0,B1306+ROW()/1000000,0)</f>
        <v>1293.001306</v>
      </c>
    </row>
    <row r="1307" customFormat="false" ht="15" hidden="false" customHeight="false" outlineLevel="0" collapsed="false">
      <c r="A1307" s="0" t="s">
        <v>7492</v>
      </c>
      <c r="B1307" s="0" t="n">
        <f aca="false">SUMIFS(Data!$O$2:$O$9552,Data!$H$2:$H$9552,A1307,Data!$V$2:$V$9552,1)</f>
        <v>94</v>
      </c>
      <c r="C1307" s="0" t="n">
        <f aca="false">COUNTIFS(Data!$H$2:$H$9552,A1307,Data!$V$2:$V$9552,1)</f>
        <v>2</v>
      </c>
      <c r="D1307" s="0" t="n">
        <f aca="false">IF(C1307&gt;0,B1307+ROW()/1000000,0)</f>
        <v>94.001307</v>
      </c>
    </row>
    <row r="1308" customFormat="false" ht="15" hidden="false" customHeight="false" outlineLevel="0" collapsed="false">
      <c r="A1308" s="0" t="s">
        <v>4882</v>
      </c>
      <c r="B1308" s="0" t="n">
        <f aca="false">SUMIFS(Data!$O$2:$O$9552,Data!$H$2:$H$9552,A1308,Data!$V$2:$V$9552,1)</f>
        <v>194</v>
      </c>
      <c r="C1308" s="0" t="n">
        <f aca="false">COUNTIFS(Data!$H$2:$H$9552,A1308,Data!$V$2:$V$9552,1)</f>
        <v>1</v>
      </c>
      <c r="D1308" s="0" t="n">
        <f aca="false">IF(C1308&gt;0,B1308+ROW()/1000000,0)</f>
        <v>194.001308</v>
      </c>
    </row>
    <row r="1309" customFormat="false" ht="15" hidden="false" customHeight="false" outlineLevel="0" collapsed="false">
      <c r="A1309" s="0" t="s">
        <v>12832</v>
      </c>
      <c r="B1309" s="0" t="n">
        <f aca="false">SUMIFS(Data!$O$2:$O$9552,Data!$H$2:$H$9552,A1309,Data!$V$2:$V$9552,1)</f>
        <v>6</v>
      </c>
      <c r="C1309" s="0" t="n">
        <f aca="false">COUNTIFS(Data!$H$2:$H$9552,A1309,Data!$V$2:$V$9552,1)</f>
        <v>1</v>
      </c>
      <c r="D1309" s="0" t="n">
        <f aca="false">IF(C1309&gt;0,B1309+ROW()/1000000,0)</f>
        <v>6.001309</v>
      </c>
    </row>
    <row r="1310" customFormat="false" ht="15" hidden="false" customHeight="false" outlineLevel="0" collapsed="false">
      <c r="A1310" s="0" t="s">
        <v>12784</v>
      </c>
      <c r="B1310" s="0" t="n">
        <f aca="false">SUMIFS(Data!$O$2:$O$9552,Data!$H$2:$H$9552,A1310,Data!$V$2:$V$9552,1)</f>
        <v>1</v>
      </c>
      <c r="C1310" s="0" t="n">
        <f aca="false">COUNTIFS(Data!$H$2:$H$9552,A1310,Data!$V$2:$V$9552,1)</f>
        <v>1</v>
      </c>
      <c r="D1310" s="0" t="n">
        <f aca="false">IF(C1310&gt;0,B1310+ROW()/1000000,0)</f>
        <v>1.00131</v>
      </c>
    </row>
    <row r="1311" customFormat="false" ht="15" hidden="false" customHeight="false" outlineLevel="0" collapsed="false">
      <c r="A1311" s="0" t="s">
        <v>2128</v>
      </c>
      <c r="B1311" s="0" t="n">
        <f aca="false">SUMIFS(Data!$O$2:$O$9552,Data!$H$2:$H$9552,A1311,Data!$V$2:$V$9552,1)</f>
        <v>46241</v>
      </c>
      <c r="C1311" s="0" t="n">
        <f aca="false">COUNTIFS(Data!$H$2:$H$9552,A1311,Data!$V$2:$V$9552,1)</f>
        <v>936</v>
      </c>
      <c r="D1311" s="0" t="n">
        <f aca="false">IF(C1311&gt;0,B1311+ROW()/1000000,0)</f>
        <v>46241.001311</v>
      </c>
    </row>
    <row r="1312" customFormat="false" ht="15" hidden="false" customHeight="false" outlineLevel="0" collapsed="false">
      <c r="A1312" s="0" t="s">
        <v>10232</v>
      </c>
      <c r="B1312" s="0" t="n">
        <f aca="false">SUMIFS(Data!$O$2:$O$9552,Data!$H$2:$H$9552,A1312,Data!$V$2:$V$9552,1)</f>
        <v>15</v>
      </c>
      <c r="C1312" s="0" t="n">
        <f aca="false">COUNTIFS(Data!$H$2:$H$9552,A1312,Data!$V$2:$V$9552,1)</f>
        <v>1</v>
      </c>
      <c r="D1312" s="0" t="n">
        <f aca="false">IF(C1312&gt;0,B1312+ROW()/1000000,0)</f>
        <v>15.001312</v>
      </c>
    </row>
    <row r="1313" customFormat="false" ht="15" hidden="false" customHeight="false" outlineLevel="0" collapsed="false">
      <c r="A1313" s="0" t="s">
        <v>8088</v>
      </c>
      <c r="B1313" s="0" t="n">
        <f aca="false">SUMIFS(Data!$O$2:$O$9552,Data!$H$2:$H$9552,A1313,Data!$V$2:$V$9552,1)</f>
        <v>104</v>
      </c>
      <c r="C1313" s="0" t="n">
        <f aca="false">COUNTIFS(Data!$H$2:$H$9552,A1313,Data!$V$2:$V$9552,1)</f>
        <v>1</v>
      </c>
      <c r="D1313" s="0" t="n">
        <f aca="false">IF(C1313&gt;0,B1313+ROW()/1000000,0)</f>
        <v>104.001313</v>
      </c>
    </row>
    <row r="1314" customFormat="false" ht="15" hidden="false" customHeight="false" outlineLevel="0" collapsed="false">
      <c r="A1314" s="0" t="s">
        <v>5126</v>
      </c>
      <c r="B1314" s="0" t="n">
        <f aca="false">SUMIFS(Data!$O$2:$O$9552,Data!$H$2:$H$9552,A1314,Data!$V$2:$V$9552,1)</f>
        <v>69</v>
      </c>
      <c r="C1314" s="0" t="n">
        <f aca="false">COUNTIFS(Data!$H$2:$H$9552,A1314,Data!$V$2:$V$9552,1)</f>
        <v>1</v>
      </c>
      <c r="D1314" s="0" t="n">
        <f aca="false">IF(C1314&gt;0,B1314+ROW()/1000000,0)</f>
        <v>69.001314</v>
      </c>
    </row>
    <row r="1315" customFormat="false" ht="15" hidden="false" customHeight="false" outlineLevel="0" collapsed="false">
      <c r="A1315" s="0" t="s">
        <v>10378</v>
      </c>
      <c r="B1315" s="0" t="n">
        <f aca="false">SUMIFS(Data!$O$2:$O$9552,Data!$H$2:$H$9552,A1315,Data!$V$2:$V$9552,1)</f>
        <v>501</v>
      </c>
      <c r="C1315" s="0" t="n">
        <f aca="false">COUNTIFS(Data!$H$2:$H$9552,A1315,Data!$V$2:$V$9552,1)</f>
        <v>1</v>
      </c>
      <c r="D1315" s="0" t="n">
        <f aca="false">IF(C1315&gt;0,B1315+ROW()/1000000,0)</f>
        <v>501.001315</v>
      </c>
    </row>
    <row r="1316" customFormat="false" ht="15" hidden="false" customHeight="false" outlineLevel="0" collapsed="false">
      <c r="A1316" s="0" t="s">
        <v>4472</v>
      </c>
      <c r="B1316" s="0" t="n">
        <f aca="false">SUMIFS(Data!$O$2:$O$9552,Data!$H$2:$H$9552,A1316,Data!$V$2:$V$9552,1)</f>
        <v>91</v>
      </c>
      <c r="C1316" s="0" t="n">
        <f aca="false">COUNTIFS(Data!$H$2:$H$9552,A1316,Data!$V$2:$V$9552,1)</f>
        <v>1</v>
      </c>
      <c r="D1316" s="0" t="n">
        <f aca="false">IF(C1316&gt;0,B1316+ROW()/1000000,0)</f>
        <v>91.001316</v>
      </c>
    </row>
    <row r="1317" customFormat="false" ht="15" hidden="false" customHeight="false" outlineLevel="0" collapsed="false">
      <c r="A1317" s="0" t="s">
        <v>6098</v>
      </c>
      <c r="B1317" s="0" t="n">
        <f aca="false">SUMIFS(Data!$O$2:$O$9552,Data!$H$2:$H$9552,A1317,Data!$V$2:$V$9552,1)</f>
        <v>1431</v>
      </c>
      <c r="C1317" s="0" t="n">
        <f aca="false">COUNTIFS(Data!$H$2:$H$9552,A1317,Data!$V$2:$V$9552,1)</f>
        <v>1</v>
      </c>
      <c r="D1317" s="0" t="n">
        <f aca="false">IF(C1317&gt;0,B1317+ROW()/1000000,0)</f>
        <v>1431.001317</v>
      </c>
    </row>
    <row r="1318" customFormat="false" ht="15" hidden="false" customHeight="false" outlineLevel="0" collapsed="false">
      <c r="A1318" s="0" t="s">
        <v>6766</v>
      </c>
      <c r="B1318" s="0" t="n">
        <f aca="false">SUMIFS(Data!$O$2:$O$9552,Data!$H$2:$H$9552,A1318,Data!$V$2:$V$9552,1)</f>
        <v>393</v>
      </c>
      <c r="C1318" s="0" t="n">
        <f aca="false">COUNTIFS(Data!$H$2:$H$9552,A1318,Data!$V$2:$V$9552,1)</f>
        <v>1</v>
      </c>
      <c r="D1318" s="0" t="n">
        <f aca="false">IF(C1318&gt;0,B1318+ROW()/1000000,0)</f>
        <v>393.001318</v>
      </c>
    </row>
    <row r="1319" customFormat="false" ht="15" hidden="false" customHeight="false" outlineLevel="0" collapsed="false">
      <c r="A1319" s="0" t="s">
        <v>5807</v>
      </c>
      <c r="B1319" s="0" t="n">
        <f aca="false">SUMIFS(Data!$O$2:$O$9552,Data!$H$2:$H$9552,A1319,Data!$V$2:$V$9552,1)</f>
        <v>1493</v>
      </c>
      <c r="C1319" s="0" t="n">
        <f aca="false">COUNTIFS(Data!$H$2:$H$9552,A1319,Data!$V$2:$V$9552,1)</f>
        <v>2</v>
      </c>
      <c r="D1319" s="0" t="n">
        <f aca="false">IF(C1319&gt;0,B1319+ROW()/1000000,0)</f>
        <v>1493.001319</v>
      </c>
    </row>
    <row r="1320" customFormat="false" ht="15" hidden="false" customHeight="false" outlineLevel="0" collapsed="false">
      <c r="A1320" s="0" t="s">
        <v>3761</v>
      </c>
      <c r="B1320" s="0" t="n">
        <f aca="false">SUMIFS(Data!$O$2:$O$9552,Data!$H$2:$H$9552,A1320,Data!$V$2:$V$9552,1)</f>
        <v>580</v>
      </c>
      <c r="C1320" s="0" t="n">
        <f aca="false">COUNTIFS(Data!$H$2:$H$9552,A1320,Data!$V$2:$V$9552,1)</f>
        <v>4</v>
      </c>
      <c r="D1320" s="0" t="n">
        <f aca="false">IF(C1320&gt;0,B1320+ROW()/1000000,0)</f>
        <v>580.00132</v>
      </c>
    </row>
    <row r="1321" customFormat="false" ht="15" hidden="false" customHeight="false" outlineLevel="0" collapsed="false">
      <c r="A1321" s="0" t="s">
        <v>2623</v>
      </c>
      <c r="B1321" s="0" t="n">
        <f aca="false">SUMIFS(Data!$O$2:$O$9552,Data!$H$2:$H$9552,A1321,Data!$V$2:$V$9552,1)</f>
        <v>195</v>
      </c>
      <c r="C1321" s="0" t="n">
        <f aca="false">COUNTIFS(Data!$H$2:$H$9552,A1321,Data!$V$2:$V$9552,1)</f>
        <v>2</v>
      </c>
      <c r="D1321" s="0" t="n">
        <f aca="false">IF(C1321&gt;0,B1321+ROW()/1000000,0)</f>
        <v>195.001321</v>
      </c>
    </row>
    <row r="1322" customFormat="false" ht="15" hidden="false" customHeight="false" outlineLevel="0" collapsed="false">
      <c r="A1322" s="0" t="s">
        <v>5211</v>
      </c>
      <c r="B1322" s="0" t="n">
        <f aca="false">SUMIFS(Data!$O$2:$O$9552,Data!$H$2:$H$9552,A1322,Data!$V$2:$V$9552,1)</f>
        <v>242</v>
      </c>
      <c r="C1322" s="0" t="n">
        <f aca="false">COUNTIFS(Data!$H$2:$H$9552,A1322,Data!$V$2:$V$9552,1)</f>
        <v>1</v>
      </c>
      <c r="D1322" s="0" t="n">
        <f aca="false">IF(C1322&gt;0,B1322+ROW()/1000000,0)</f>
        <v>242.001322</v>
      </c>
    </row>
    <row r="1323" customFormat="false" ht="15" hidden="false" customHeight="false" outlineLevel="0" collapsed="false">
      <c r="A1323" s="0" t="s">
        <v>15847</v>
      </c>
      <c r="B1323" s="0" t="n">
        <f aca="false">SUMIFS(Data!$O$2:$O$9552,Data!$H$2:$H$9552,A1323,Data!$V$2:$V$9552,1)</f>
        <v>1</v>
      </c>
      <c r="C1323" s="0" t="n">
        <f aca="false">COUNTIFS(Data!$H$2:$H$9552,A1323,Data!$V$2:$V$9552,1)</f>
        <v>1</v>
      </c>
      <c r="D1323" s="0" t="n">
        <f aca="false">IF(C1323&gt;0,B1323+ROW()/1000000,0)</f>
        <v>1.001323</v>
      </c>
    </row>
    <row r="1324" customFormat="false" ht="15" hidden="false" customHeight="false" outlineLevel="0" collapsed="false">
      <c r="A1324" s="0" t="s">
        <v>8253</v>
      </c>
      <c r="B1324" s="0" t="n">
        <f aca="false">SUMIFS(Data!$O$2:$O$9552,Data!$H$2:$H$9552,A1324,Data!$V$2:$V$9552,1)</f>
        <v>154</v>
      </c>
      <c r="C1324" s="0" t="n">
        <f aca="false">COUNTIFS(Data!$H$2:$H$9552,A1324,Data!$V$2:$V$9552,1)</f>
        <v>4</v>
      </c>
      <c r="D1324" s="0" t="n">
        <f aca="false">IF(C1324&gt;0,B1324+ROW()/1000000,0)</f>
        <v>154.001324</v>
      </c>
    </row>
    <row r="1325" customFormat="false" ht="15" hidden="false" customHeight="false" outlineLevel="0" collapsed="false">
      <c r="A1325" s="0" t="s">
        <v>14519</v>
      </c>
      <c r="B1325" s="0" t="n">
        <f aca="false">SUMIFS(Data!$O$2:$O$9552,Data!$H$2:$H$9552,A1325,Data!$V$2:$V$9552,1)</f>
        <v>16</v>
      </c>
      <c r="C1325" s="0" t="n">
        <f aca="false">COUNTIFS(Data!$H$2:$H$9552,A1325,Data!$V$2:$V$9552,1)</f>
        <v>1</v>
      </c>
      <c r="D1325" s="0" t="n">
        <f aca="false">IF(C1325&gt;0,B1325+ROW()/1000000,0)</f>
        <v>16.001325</v>
      </c>
    </row>
    <row r="1326" customFormat="false" ht="15" hidden="false" customHeight="false" outlineLevel="0" collapsed="false">
      <c r="A1326" s="0" t="s">
        <v>2863</v>
      </c>
      <c r="B1326" s="0" t="n">
        <f aca="false">SUMIFS(Data!$O$2:$O$9552,Data!$H$2:$H$9552,A1326,Data!$V$2:$V$9552,1)</f>
        <v>935</v>
      </c>
      <c r="C1326" s="0" t="n">
        <f aca="false">COUNTIFS(Data!$H$2:$H$9552,A1326,Data!$V$2:$V$9552,1)</f>
        <v>15</v>
      </c>
      <c r="D1326" s="0" t="n">
        <f aca="false">IF(C1326&gt;0,B1326+ROW()/1000000,0)</f>
        <v>935.001326</v>
      </c>
    </row>
    <row r="1327" customFormat="false" ht="15" hidden="false" customHeight="false" outlineLevel="0" collapsed="false">
      <c r="A1327" s="0" t="s">
        <v>5238</v>
      </c>
      <c r="B1327" s="0" t="n">
        <f aca="false">SUMIFS(Data!$O$2:$O$9552,Data!$H$2:$H$9552,A1327,Data!$V$2:$V$9552,1)</f>
        <v>8</v>
      </c>
      <c r="C1327" s="0" t="n">
        <f aca="false">COUNTIFS(Data!$H$2:$H$9552,A1327,Data!$V$2:$V$9552,1)</f>
        <v>1</v>
      </c>
      <c r="D1327" s="0" t="n">
        <f aca="false">IF(C1327&gt;0,B1327+ROW()/1000000,0)</f>
        <v>8.001327</v>
      </c>
    </row>
    <row r="1328" customFormat="false" ht="15" hidden="false" customHeight="false" outlineLevel="0" collapsed="false">
      <c r="A1328" s="0" t="s">
        <v>10740</v>
      </c>
      <c r="B1328" s="0" t="n">
        <f aca="false">SUMIFS(Data!$O$2:$O$9552,Data!$H$2:$H$9552,A1328,Data!$V$2:$V$9552,1)</f>
        <v>1111</v>
      </c>
      <c r="C1328" s="0" t="n">
        <f aca="false">COUNTIFS(Data!$H$2:$H$9552,A1328,Data!$V$2:$V$9552,1)</f>
        <v>5</v>
      </c>
      <c r="D1328" s="0" t="n">
        <f aca="false">IF(C1328&gt;0,B1328+ROW()/1000000,0)</f>
        <v>1111.001328</v>
      </c>
    </row>
    <row r="1329" customFormat="false" ht="15" hidden="false" customHeight="false" outlineLevel="0" collapsed="false">
      <c r="A1329" s="0" t="s">
        <v>14677</v>
      </c>
      <c r="B1329" s="0" t="n">
        <f aca="false">SUMIFS(Data!$O$2:$O$9552,Data!$H$2:$H$9552,A1329,Data!$V$2:$V$9552,1)</f>
        <v>41</v>
      </c>
      <c r="C1329" s="0" t="n">
        <f aca="false">COUNTIFS(Data!$H$2:$H$9552,A1329,Data!$V$2:$V$9552,1)</f>
        <v>1</v>
      </c>
      <c r="D1329" s="0" t="n">
        <f aca="false">IF(C1329&gt;0,B1329+ROW()/1000000,0)</f>
        <v>41.001329</v>
      </c>
    </row>
    <row r="1330" customFormat="false" ht="15" hidden="false" customHeight="false" outlineLevel="0" collapsed="false">
      <c r="A1330" s="0" t="s">
        <v>4150</v>
      </c>
      <c r="B1330" s="0" t="n">
        <f aca="false">SUMIFS(Data!$O$2:$O$9552,Data!$H$2:$H$9552,A1330,Data!$V$2:$V$9552,1)</f>
        <v>23</v>
      </c>
      <c r="C1330" s="0" t="n">
        <f aca="false">COUNTIFS(Data!$H$2:$H$9552,A1330,Data!$V$2:$V$9552,1)</f>
        <v>1</v>
      </c>
      <c r="D1330" s="0" t="n">
        <f aca="false">IF(C1330&gt;0,B1330+ROW()/1000000,0)</f>
        <v>23.00133</v>
      </c>
    </row>
    <row r="1331" customFormat="false" ht="15" hidden="false" customHeight="false" outlineLevel="0" collapsed="false">
      <c r="A1331" s="0" t="s">
        <v>9593</v>
      </c>
      <c r="B1331" s="0" t="n">
        <f aca="false">SUMIFS(Data!$O$2:$O$9552,Data!$H$2:$H$9552,A1331,Data!$V$2:$V$9552,1)</f>
        <v>157</v>
      </c>
      <c r="C1331" s="0" t="n">
        <f aca="false">COUNTIFS(Data!$H$2:$H$9552,A1331,Data!$V$2:$V$9552,1)</f>
        <v>1</v>
      </c>
      <c r="D1331" s="0" t="n">
        <f aca="false">IF(C1331&gt;0,B1331+ROW()/1000000,0)</f>
        <v>157.001331</v>
      </c>
    </row>
    <row r="1332" customFormat="false" ht="15" hidden="false" customHeight="false" outlineLevel="0" collapsed="false">
      <c r="A1332" s="0" t="s">
        <v>19487</v>
      </c>
      <c r="B1332" s="0" t="n">
        <f aca="false">SUMIFS(Data!$O$2:$O$9552,Data!$H$2:$H$9552,A1332,Data!$V$2:$V$9552,1)</f>
        <v>85</v>
      </c>
      <c r="C1332" s="0" t="n">
        <f aca="false">COUNTIFS(Data!$H$2:$H$9552,A1332,Data!$V$2:$V$9552,1)</f>
        <v>1</v>
      </c>
      <c r="D1332" s="0" t="n">
        <f aca="false">IF(C1332&gt;0,B1332+ROW()/1000000,0)</f>
        <v>85.001332</v>
      </c>
    </row>
    <row r="1333" customFormat="false" ht="15" hidden="false" customHeight="false" outlineLevel="0" collapsed="false">
      <c r="A1333" s="0" t="s">
        <v>2218</v>
      </c>
      <c r="B1333" s="0" t="n">
        <f aca="false">SUMIFS(Data!$O$2:$O$9552,Data!$H$2:$H$9552,A1333,Data!$V$2:$V$9552,1)</f>
        <v>63</v>
      </c>
      <c r="C1333" s="0" t="n">
        <f aca="false">COUNTIFS(Data!$H$2:$H$9552,A1333,Data!$V$2:$V$9552,1)</f>
        <v>1</v>
      </c>
      <c r="D1333" s="0" t="n">
        <f aca="false">IF(C1333&gt;0,B1333+ROW()/1000000,0)</f>
        <v>63.001333</v>
      </c>
    </row>
    <row r="1334" customFormat="false" ht="15" hidden="false" customHeight="false" outlineLevel="0" collapsed="false">
      <c r="A1334" s="0" t="s">
        <v>2288</v>
      </c>
      <c r="B1334" s="0" t="n">
        <f aca="false">SUMIFS(Data!$O$2:$O$9552,Data!$H$2:$H$9552,A1334,Data!$V$2:$V$9552,1)</f>
        <v>42012</v>
      </c>
      <c r="C1334" s="0" t="n">
        <f aca="false">COUNTIFS(Data!$H$2:$H$9552,A1334,Data!$V$2:$V$9552,1)</f>
        <v>511</v>
      </c>
      <c r="D1334" s="0" t="n">
        <f aca="false">IF(C1334&gt;0,B1334+ROW()/1000000,0)</f>
        <v>42012.001334</v>
      </c>
    </row>
    <row r="1335" customFormat="false" ht="15" hidden="false" customHeight="false" outlineLevel="0" collapsed="false">
      <c r="A1335" s="0" t="s">
        <v>2743</v>
      </c>
      <c r="B1335" s="0" t="n">
        <f aca="false">SUMIFS(Data!$O$2:$O$9552,Data!$H$2:$H$9552,A1335,Data!$V$2:$V$9552,1)</f>
        <v>519</v>
      </c>
      <c r="C1335" s="0" t="n">
        <f aca="false">COUNTIFS(Data!$H$2:$H$9552,A1335,Data!$V$2:$V$9552,1)</f>
        <v>1</v>
      </c>
      <c r="D1335" s="0" t="n">
        <f aca="false">IF(C1335&gt;0,B1335+ROW()/1000000,0)</f>
        <v>519.001335</v>
      </c>
    </row>
    <row r="1336" customFormat="false" ht="15" hidden="false" customHeight="false" outlineLevel="0" collapsed="false">
      <c r="A1336" s="0" t="s">
        <v>17067</v>
      </c>
      <c r="B1336" s="0" t="n">
        <f aca="false">SUMIFS(Data!$O$2:$O$9552,Data!$H$2:$H$9552,A1336,Data!$V$2:$V$9552,1)</f>
        <v>64</v>
      </c>
      <c r="C1336" s="0" t="n">
        <f aca="false">COUNTIFS(Data!$H$2:$H$9552,A1336,Data!$V$2:$V$9552,1)</f>
        <v>1</v>
      </c>
      <c r="D1336" s="0" t="n">
        <f aca="false">IF(C1336&gt;0,B1336+ROW()/1000000,0)</f>
        <v>64.001336</v>
      </c>
    </row>
    <row r="1337" customFormat="false" ht="15" hidden="false" customHeight="false" outlineLevel="0" collapsed="false">
      <c r="A1337" s="0" t="s">
        <v>7722</v>
      </c>
      <c r="B1337" s="0" t="n">
        <f aca="false">SUMIFS(Data!$O$2:$O$9552,Data!$H$2:$H$9552,A1337,Data!$V$2:$V$9552,1)</f>
        <v>14</v>
      </c>
      <c r="C1337" s="0" t="n">
        <f aca="false">COUNTIFS(Data!$H$2:$H$9552,A1337,Data!$V$2:$V$9552,1)</f>
        <v>1</v>
      </c>
      <c r="D1337" s="0" t="n">
        <f aca="false">IF(C1337&gt;0,B1337+ROW()/1000000,0)</f>
        <v>14.001337</v>
      </c>
    </row>
    <row r="1338" customFormat="false" ht="15" hidden="false" customHeight="false" outlineLevel="0" collapsed="false">
      <c r="A1338" s="0" t="s">
        <v>8473</v>
      </c>
      <c r="B1338" s="0" t="n">
        <f aca="false">SUMIFS(Data!$O$2:$O$9552,Data!$H$2:$H$9552,A1338,Data!$V$2:$V$9552,1)</f>
        <v>1881</v>
      </c>
      <c r="C1338" s="0" t="n">
        <f aca="false">COUNTIFS(Data!$H$2:$H$9552,A1338,Data!$V$2:$V$9552,1)</f>
        <v>3</v>
      </c>
      <c r="D1338" s="0" t="n">
        <f aca="false">IF(C1338&gt;0,B1338+ROW()/1000000,0)</f>
        <v>1881.001338</v>
      </c>
    </row>
    <row r="1339" customFormat="false" ht="15" hidden="false" customHeight="false" outlineLevel="0" collapsed="false">
      <c r="A1339" s="0" t="s">
        <v>2158</v>
      </c>
      <c r="B1339" s="0" t="n">
        <f aca="false">SUMIFS(Data!$O$2:$O$9552,Data!$H$2:$H$9552,A1339,Data!$V$2:$V$9552,1)</f>
        <v>6906</v>
      </c>
      <c r="C1339" s="0" t="n">
        <f aca="false">COUNTIFS(Data!$H$2:$H$9552,A1339,Data!$V$2:$V$9552,1)</f>
        <v>65</v>
      </c>
      <c r="D1339" s="0" t="n">
        <f aca="false">IF(C1339&gt;0,B1339+ROW()/1000000,0)</f>
        <v>6906.001339</v>
      </c>
    </row>
    <row r="1340" customFormat="false" ht="15" hidden="false" customHeight="false" outlineLevel="0" collapsed="false">
      <c r="A1340" s="0" t="s">
        <v>2240</v>
      </c>
      <c r="B1340" s="0" t="n">
        <f aca="false">SUMIFS(Data!$O$2:$O$9552,Data!$H$2:$H$9552,A1340,Data!$V$2:$V$9552,1)</f>
        <v>432</v>
      </c>
      <c r="C1340" s="0" t="n">
        <f aca="false">COUNTIFS(Data!$H$2:$H$9552,A1340,Data!$V$2:$V$9552,1)</f>
        <v>1</v>
      </c>
      <c r="D1340" s="0" t="n">
        <f aca="false">IF(C1340&gt;0,B1340+ROW()/1000000,0)</f>
        <v>432.00134</v>
      </c>
    </row>
    <row r="1341" customFormat="false" ht="15" hidden="false" customHeight="false" outlineLevel="0" collapsed="false">
      <c r="A1341" s="0" t="s">
        <v>10161</v>
      </c>
      <c r="B1341" s="0" t="n">
        <f aca="false">SUMIFS(Data!$O$2:$O$9552,Data!$H$2:$H$9552,A1341,Data!$V$2:$V$9552,1)</f>
        <v>210</v>
      </c>
      <c r="C1341" s="0" t="n">
        <f aca="false">COUNTIFS(Data!$H$2:$H$9552,A1341,Data!$V$2:$V$9552,1)</f>
        <v>4</v>
      </c>
      <c r="D1341" s="0" t="n">
        <f aca="false">IF(C1341&gt;0,B1341+ROW()/1000000,0)</f>
        <v>210.001341</v>
      </c>
    </row>
    <row r="1342" customFormat="false" ht="15" hidden="false" customHeight="false" outlineLevel="0" collapsed="false">
      <c r="A1342" s="0" t="s">
        <v>3614</v>
      </c>
      <c r="B1342" s="0" t="n">
        <f aca="false">SUMIFS(Data!$O$2:$O$9552,Data!$H$2:$H$9552,A1342,Data!$V$2:$V$9552,1)</f>
        <v>911</v>
      </c>
      <c r="C1342" s="0" t="n">
        <f aca="false">COUNTIFS(Data!$H$2:$H$9552,A1342,Data!$V$2:$V$9552,1)</f>
        <v>1</v>
      </c>
      <c r="D1342" s="0" t="n">
        <f aca="false">IF(C1342&gt;0,B1342+ROW()/1000000,0)</f>
        <v>911.001342</v>
      </c>
    </row>
    <row r="1343" customFormat="false" ht="15" hidden="false" customHeight="false" outlineLevel="0" collapsed="false">
      <c r="A1343" s="0" t="s">
        <v>2398</v>
      </c>
      <c r="B1343" s="0" t="n">
        <f aca="false">SUMIFS(Data!$O$2:$O$9552,Data!$H$2:$H$9552,A1343,Data!$V$2:$V$9552,1)</f>
        <v>4837</v>
      </c>
      <c r="C1343" s="0" t="n">
        <f aca="false">COUNTIFS(Data!$H$2:$H$9552,A1343,Data!$V$2:$V$9552,1)</f>
        <v>12</v>
      </c>
      <c r="D1343" s="0" t="n">
        <f aca="false">IF(C1343&gt;0,B1343+ROW()/1000000,0)</f>
        <v>4837.001343</v>
      </c>
    </row>
    <row r="1344" customFormat="false" ht="15" hidden="false" customHeight="false" outlineLevel="0" collapsed="false">
      <c r="A1344" s="0" t="s">
        <v>2707</v>
      </c>
      <c r="B1344" s="0" t="n">
        <f aca="false">SUMIFS(Data!$O$2:$O$9552,Data!$H$2:$H$9552,A1344,Data!$V$2:$V$9552,1)</f>
        <v>502</v>
      </c>
      <c r="C1344" s="0" t="n">
        <f aca="false">COUNTIFS(Data!$H$2:$H$9552,A1344,Data!$V$2:$V$9552,1)</f>
        <v>1</v>
      </c>
      <c r="D1344" s="0" t="n">
        <f aca="false">IF(C1344&gt;0,B1344+ROW()/1000000,0)</f>
        <v>502.001344</v>
      </c>
    </row>
    <row r="1345" customFormat="false" ht="15" hidden="false" customHeight="false" outlineLevel="0" collapsed="false">
      <c r="A1345" s="0" t="s">
        <v>2418</v>
      </c>
      <c r="B1345" s="0" t="n">
        <f aca="false">SUMIFS(Data!$O$2:$O$9552,Data!$H$2:$H$9552,A1345,Data!$V$2:$V$9552,1)</f>
        <v>94</v>
      </c>
      <c r="C1345" s="0" t="n">
        <f aca="false">COUNTIFS(Data!$H$2:$H$9552,A1345,Data!$V$2:$V$9552,1)</f>
        <v>1</v>
      </c>
      <c r="D1345" s="0" t="n">
        <f aca="false">IF(C1345&gt;0,B1345+ROW()/1000000,0)</f>
        <v>94.001345</v>
      </c>
    </row>
    <row r="1346" customFormat="false" ht="15" hidden="false" customHeight="false" outlineLevel="0" collapsed="false">
      <c r="A1346" s="0" t="s">
        <v>16867</v>
      </c>
      <c r="B1346" s="0" t="n">
        <f aca="false">SUMIFS(Data!$O$2:$O$9552,Data!$H$2:$H$9552,A1346,Data!$V$2:$V$9552,1)</f>
        <v>349</v>
      </c>
      <c r="C1346" s="0" t="n">
        <f aca="false">COUNTIFS(Data!$H$2:$H$9552,A1346,Data!$V$2:$V$9552,1)</f>
        <v>1</v>
      </c>
      <c r="D1346" s="0" t="n">
        <f aca="false">IF(C1346&gt;0,B1346+ROW()/1000000,0)</f>
        <v>349.001346</v>
      </c>
    </row>
    <row r="1347" customFormat="false" ht="15" hidden="false" customHeight="false" outlineLevel="0" collapsed="false">
      <c r="A1347" s="0" t="s">
        <v>6121</v>
      </c>
      <c r="B1347" s="0" t="n">
        <f aca="false">SUMIFS(Data!$O$2:$O$9552,Data!$H$2:$H$9552,A1347,Data!$V$2:$V$9552,1)</f>
        <v>238</v>
      </c>
      <c r="C1347" s="0" t="n">
        <f aca="false">COUNTIFS(Data!$H$2:$H$9552,A1347,Data!$V$2:$V$9552,1)</f>
        <v>1</v>
      </c>
      <c r="D1347" s="0" t="n">
        <f aca="false">IF(C1347&gt;0,B1347+ROW()/1000000,0)</f>
        <v>238.001347</v>
      </c>
    </row>
    <row r="1348" customFormat="false" ht="15" hidden="false" customHeight="false" outlineLevel="0" collapsed="false">
      <c r="A1348" s="0" t="s">
        <v>2168</v>
      </c>
      <c r="B1348" s="0" t="n">
        <f aca="false">SUMIFS(Data!$O$2:$O$9552,Data!$H$2:$H$9552,A1348,Data!$V$2:$V$9552,1)</f>
        <v>70</v>
      </c>
      <c r="C1348" s="0" t="n">
        <f aca="false">COUNTIFS(Data!$H$2:$H$9552,A1348,Data!$V$2:$V$9552,1)</f>
        <v>2</v>
      </c>
      <c r="D1348" s="0" t="n">
        <f aca="false">IF(C1348&gt;0,B1348+ROW()/1000000,0)</f>
        <v>70.001348</v>
      </c>
    </row>
    <row r="1349" customFormat="false" ht="15" hidden="false" customHeight="false" outlineLevel="0" collapsed="false">
      <c r="A1349" s="0" t="s">
        <v>2677</v>
      </c>
      <c r="B1349" s="0" t="n">
        <f aca="false">SUMIFS(Data!$O$2:$O$9552,Data!$H$2:$H$9552,A1349,Data!$V$2:$V$9552,1)</f>
        <v>665</v>
      </c>
      <c r="C1349" s="0" t="n">
        <f aca="false">COUNTIFS(Data!$H$2:$H$9552,A1349,Data!$V$2:$V$9552,1)</f>
        <v>1</v>
      </c>
      <c r="D1349" s="0" t="n">
        <f aca="false">IF(C1349&gt;0,B1349+ROW()/1000000,0)</f>
        <v>665.001349</v>
      </c>
    </row>
    <row r="1350" customFormat="false" ht="15" hidden="false" customHeight="false" outlineLevel="0" collapsed="false">
      <c r="A1350" s="0" t="s">
        <v>6220</v>
      </c>
      <c r="B1350" s="0" t="n">
        <f aca="false">SUMIFS(Data!$O$2:$O$9552,Data!$H$2:$H$9552,A1350,Data!$V$2:$V$9552,1)</f>
        <v>420</v>
      </c>
      <c r="C1350" s="0" t="n">
        <f aca="false">COUNTIFS(Data!$H$2:$H$9552,A1350,Data!$V$2:$V$9552,1)</f>
        <v>1</v>
      </c>
      <c r="D1350" s="0" t="n">
        <f aca="false">IF(C1350&gt;0,B1350+ROW()/1000000,0)</f>
        <v>420.00135</v>
      </c>
    </row>
    <row r="1351" customFormat="false" ht="15" hidden="false" customHeight="false" outlineLevel="0" collapsed="false">
      <c r="A1351" s="0" t="s">
        <v>8995</v>
      </c>
      <c r="B1351" s="0" t="n">
        <f aca="false">SUMIFS(Data!$O$2:$O$9552,Data!$H$2:$H$9552,A1351,Data!$V$2:$V$9552,1)</f>
        <v>218</v>
      </c>
      <c r="C1351" s="0" t="n">
        <f aca="false">COUNTIFS(Data!$H$2:$H$9552,A1351,Data!$V$2:$V$9552,1)</f>
        <v>1</v>
      </c>
      <c r="D1351" s="0" t="n">
        <f aca="false">IF(C1351&gt;0,B1351+ROW()/1000000,0)</f>
        <v>218.001351</v>
      </c>
    </row>
    <row r="1352" customFormat="false" ht="15" hidden="false" customHeight="false" outlineLevel="0" collapsed="false">
      <c r="A1352" s="0" t="s">
        <v>5165</v>
      </c>
      <c r="B1352" s="0" t="n">
        <f aca="false">SUMIFS(Data!$O$2:$O$9552,Data!$H$2:$H$9552,A1352,Data!$V$2:$V$9552,1)</f>
        <v>298</v>
      </c>
      <c r="C1352" s="0" t="n">
        <f aca="false">COUNTIFS(Data!$H$2:$H$9552,A1352,Data!$V$2:$V$9552,1)</f>
        <v>3</v>
      </c>
      <c r="D1352" s="0" t="n">
        <f aca="false">IF(C1352&gt;0,B1352+ROW()/1000000,0)</f>
        <v>298.001352</v>
      </c>
    </row>
    <row r="1353" customFormat="false" ht="15" hidden="false" customHeight="false" outlineLevel="0" collapsed="false">
      <c r="A1353" s="0" t="s">
        <v>3119</v>
      </c>
      <c r="B1353" s="0" t="n">
        <f aca="false">SUMIFS(Data!$O$2:$O$9552,Data!$H$2:$H$9552,A1353,Data!$V$2:$V$9552,1)</f>
        <v>4173</v>
      </c>
      <c r="C1353" s="0" t="n">
        <f aca="false">COUNTIFS(Data!$H$2:$H$9552,A1353,Data!$V$2:$V$9552,1)</f>
        <v>68</v>
      </c>
      <c r="D1353" s="0" t="n">
        <f aca="false">IF(C1353&gt;0,B1353+ROW()/1000000,0)</f>
        <v>4173.001353</v>
      </c>
    </row>
    <row r="1354" customFormat="false" ht="15" hidden="false" customHeight="false" outlineLevel="0" collapsed="false">
      <c r="A1354" s="0" t="s">
        <v>15371</v>
      </c>
      <c r="B1354" s="0" t="n">
        <f aca="false">SUMIFS(Data!$O$2:$O$9552,Data!$H$2:$H$9552,A1354,Data!$V$2:$V$9552,1)</f>
        <v>288</v>
      </c>
      <c r="C1354" s="0" t="n">
        <f aca="false">COUNTIFS(Data!$H$2:$H$9552,A1354,Data!$V$2:$V$9552,1)</f>
        <v>1</v>
      </c>
      <c r="D1354" s="0" t="n">
        <f aca="false">IF(C1354&gt;0,B1354+ROW()/1000000,0)</f>
        <v>288.001354</v>
      </c>
    </row>
    <row r="1355" customFormat="false" ht="15" hidden="false" customHeight="false" outlineLevel="0" collapsed="false">
      <c r="A1355" s="0" t="s">
        <v>4911</v>
      </c>
      <c r="B1355" s="0" t="n">
        <f aca="false">SUMIFS(Data!$O$2:$O$9552,Data!$H$2:$H$9552,A1355,Data!$V$2:$V$9552,1)</f>
        <v>4</v>
      </c>
      <c r="C1355" s="0" t="n">
        <f aca="false">COUNTIFS(Data!$H$2:$H$9552,A1355,Data!$V$2:$V$9552,1)</f>
        <v>1</v>
      </c>
      <c r="D1355" s="0" t="n">
        <f aca="false">IF(C1355&gt;0,B1355+ROW()/1000000,0)</f>
        <v>4.001355</v>
      </c>
    </row>
    <row r="1356" customFormat="false" ht="15" hidden="false" customHeight="false" outlineLevel="0" collapsed="false">
      <c r="A1356" s="0" t="s">
        <v>18255</v>
      </c>
      <c r="B1356" s="0" t="n">
        <f aca="false">SUMIFS(Data!$O$2:$O$9552,Data!$H$2:$H$9552,A1356,Data!$V$2:$V$9552,1)</f>
        <v>56</v>
      </c>
      <c r="C1356" s="0" t="n">
        <f aca="false">COUNTIFS(Data!$H$2:$H$9552,A1356,Data!$V$2:$V$9552,1)</f>
        <v>1</v>
      </c>
      <c r="D1356" s="0" t="n">
        <f aca="false">IF(C1356&gt;0,B1356+ROW()/1000000,0)</f>
        <v>56.001356</v>
      </c>
    </row>
    <row r="1357" customFormat="false" ht="15" hidden="false" customHeight="false" outlineLevel="0" collapsed="false">
      <c r="A1357" s="0" t="s">
        <v>8158</v>
      </c>
      <c r="B1357" s="0" t="n">
        <f aca="false">SUMIFS(Data!$O$2:$O$9552,Data!$H$2:$H$9552,A1357,Data!$V$2:$V$9552,1)</f>
        <v>6</v>
      </c>
      <c r="C1357" s="0" t="n">
        <f aca="false">COUNTIFS(Data!$H$2:$H$9552,A1357,Data!$V$2:$V$9552,1)</f>
        <v>1</v>
      </c>
      <c r="D1357" s="0" t="n">
        <f aca="false">IF(C1357&gt;0,B1357+ROW()/1000000,0)</f>
        <v>6.001357</v>
      </c>
    </row>
    <row r="1358" customFormat="false" ht="15" hidden="false" customHeight="false" outlineLevel="0" collapsed="false">
      <c r="A1358" s="0" t="s">
        <v>17205</v>
      </c>
      <c r="B1358" s="0" t="n">
        <f aca="false">SUMIFS(Data!$O$2:$O$9552,Data!$H$2:$H$9552,A1358,Data!$V$2:$V$9552,1)</f>
        <v>88</v>
      </c>
      <c r="C1358" s="0" t="n">
        <f aca="false">COUNTIFS(Data!$H$2:$H$9552,A1358,Data!$V$2:$V$9552,1)</f>
        <v>2</v>
      </c>
      <c r="D1358" s="0" t="n">
        <f aca="false">IF(C1358&gt;0,B1358+ROW()/1000000,0)</f>
        <v>88.001358</v>
      </c>
    </row>
    <row r="1359" customFormat="false" ht="15" hidden="false" customHeight="false" outlineLevel="0" collapsed="false">
      <c r="A1359" s="0" t="s">
        <v>8140</v>
      </c>
      <c r="B1359" s="0" t="n">
        <f aca="false">SUMIFS(Data!$O$2:$O$9552,Data!$H$2:$H$9552,A1359,Data!$V$2:$V$9552,1)</f>
        <v>408</v>
      </c>
      <c r="C1359" s="0" t="n">
        <f aca="false">COUNTIFS(Data!$H$2:$H$9552,A1359,Data!$V$2:$V$9552,1)</f>
        <v>4</v>
      </c>
      <c r="D1359" s="0" t="n">
        <f aca="false">IF(C1359&gt;0,B1359+ROW()/1000000,0)</f>
        <v>408.001359</v>
      </c>
    </row>
    <row r="1360" customFormat="false" ht="15" hidden="false" customHeight="false" outlineLevel="0" collapsed="false">
      <c r="A1360" s="0" t="s">
        <v>2307</v>
      </c>
      <c r="B1360" s="0" t="n">
        <f aca="false">SUMIFS(Data!$O$2:$O$9552,Data!$H$2:$H$9552,A1360,Data!$V$2:$V$9552,1)</f>
        <v>2715</v>
      </c>
      <c r="C1360" s="0" t="n">
        <f aca="false">COUNTIFS(Data!$H$2:$H$9552,A1360,Data!$V$2:$V$9552,1)</f>
        <v>16</v>
      </c>
      <c r="D1360" s="0" t="n">
        <f aca="false">IF(C1360&gt;0,B1360+ROW()/1000000,0)</f>
        <v>2715.00136</v>
      </c>
    </row>
    <row r="1361" customFormat="false" ht="15" hidden="false" customHeight="false" outlineLevel="0" collapsed="false">
      <c r="A1361" s="0" t="s">
        <v>8050</v>
      </c>
      <c r="B1361" s="0" t="n">
        <f aca="false">SUMIFS(Data!$O$2:$O$9552,Data!$H$2:$H$9552,A1361,Data!$V$2:$V$9552,1)</f>
        <v>961</v>
      </c>
      <c r="C1361" s="0" t="n">
        <f aca="false">COUNTIFS(Data!$H$2:$H$9552,A1361,Data!$V$2:$V$9552,1)</f>
        <v>1</v>
      </c>
      <c r="D1361" s="0" t="n">
        <f aca="false">IF(C1361&gt;0,B1361+ROW()/1000000,0)</f>
        <v>961.001361</v>
      </c>
    </row>
    <row r="1362" customFormat="false" ht="15" hidden="false" customHeight="false" outlineLevel="0" collapsed="false">
      <c r="A1362" s="0" t="s">
        <v>3777</v>
      </c>
      <c r="B1362" s="0" t="n">
        <f aca="false">SUMIFS(Data!$O$2:$O$9552,Data!$H$2:$H$9552,A1362,Data!$V$2:$V$9552,1)</f>
        <v>10744</v>
      </c>
      <c r="C1362" s="0" t="n">
        <f aca="false">COUNTIFS(Data!$H$2:$H$9552,A1362,Data!$V$2:$V$9552,1)</f>
        <v>8</v>
      </c>
      <c r="D1362" s="0" t="n">
        <f aca="false">IF(C1362&gt;0,B1362+ROW()/1000000,0)</f>
        <v>10744.001362</v>
      </c>
    </row>
    <row r="1363" customFormat="false" ht="15" hidden="false" customHeight="false" outlineLevel="0" collapsed="false">
      <c r="A1363" s="0" t="s">
        <v>3298</v>
      </c>
      <c r="B1363" s="0" t="n">
        <f aca="false">SUMIFS(Data!$O$2:$O$9552,Data!$H$2:$H$9552,A1363,Data!$V$2:$V$9552,1)</f>
        <v>70</v>
      </c>
      <c r="C1363" s="0" t="n">
        <f aca="false">COUNTIFS(Data!$H$2:$H$9552,A1363,Data!$V$2:$V$9552,1)</f>
        <v>2</v>
      </c>
      <c r="D1363" s="0" t="n">
        <f aca="false">IF(C1363&gt;0,B1363+ROW()/1000000,0)</f>
        <v>70.001363</v>
      </c>
    </row>
    <row r="1364" customFormat="false" ht="15" hidden="false" customHeight="false" outlineLevel="0" collapsed="false">
      <c r="A1364" s="0" t="s">
        <v>12504</v>
      </c>
      <c r="B1364" s="0" t="n">
        <f aca="false">SUMIFS(Data!$O$2:$O$9552,Data!$H$2:$H$9552,A1364,Data!$V$2:$V$9552,1)</f>
        <v>220</v>
      </c>
      <c r="C1364" s="0" t="n">
        <f aca="false">COUNTIFS(Data!$H$2:$H$9552,A1364,Data!$V$2:$V$9552,1)</f>
        <v>1</v>
      </c>
      <c r="D1364" s="0" t="n">
        <f aca="false">IF(C1364&gt;0,B1364+ROW()/1000000,0)</f>
        <v>220.001364</v>
      </c>
    </row>
    <row r="1365" customFormat="false" ht="15" hidden="false" customHeight="false" outlineLevel="0" collapsed="false">
      <c r="A1365" s="0" t="s">
        <v>13351</v>
      </c>
      <c r="B1365" s="0" t="n">
        <f aca="false">SUMIFS(Data!$O$2:$O$9552,Data!$H$2:$H$9552,A1365,Data!$V$2:$V$9552,1)</f>
        <v>277</v>
      </c>
      <c r="C1365" s="0" t="n">
        <f aca="false">COUNTIFS(Data!$H$2:$H$9552,A1365,Data!$V$2:$V$9552,1)</f>
        <v>1</v>
      </c>
      <c r="D1365" s="0" t="n">
        <f aca="false">IF(C1365&gt;0,B1365+ROW()/1000000,0)</f>
        <v>277.001365</v>
      </c>
    </row>
    <row r="1366" customFormat="false" ht="15" hidden="false" customHeight="false" outlineLevel="0" collapsed="false">
      <c r="A1366" s="0" t="s">
        <v>7901</v>
      </c>
      <c r="B1366" s="0" t="n">
        <f aca="false">SUMIFS(Data!$O$2:$O$9552,Data!$H$2:$H$9552,A1366,Data!$V$2:$V$9552,1)</f>
        <v>877</v>
      </c>
      <c r="C1366" s="0" t="n">
        <f aca="false">COUNTIFS(Data!$H$2:$H$9552,A1366,Data!$V$2:$V$9552,1)</f>
        <v>1</v>
      </c>
      <c r="D1366" s="0" t="n">
        <f aca="false">IF(C1366&gt;0,B1366+ROW()/1000000,0)</f>
        <v>877.001366</v>
      </c>
    </row>
    <row r="1367" customFormat="false" ht="15" hidden="false" customHeight="false" outlineLevel="0" collapsed="false">
      <c r="A1367" s="0" t="s">
        <v>2852</v>
      </c>
      <c r="B1367" s="0" t="n">
        <f aca="false">SUMIFS(Data!$O$2:$O$9552,Data!$H$2:$H$9552,A1367,Data!$V$2:$V$9552,1)</f>
        <v>203</v>
      </c>
      <c r="C1367" s="0" t="n">
        <f aca="false">COUNTIFS(Data!$H$2:$H$9552,A1367,Data!$V$2:$V$9552,1)</f>
        <v>1</v>
      </c>
      <c r="D1367" s="0" t="n">
        <f aca="false">IF(C1367&gt;0,B1367+ROW()/1000000,0)</f>
        <v>203.001367</v>
      </c>
    </row>
    <row r="1368" customFormat="false" ht="15" hidden="false" customHeight="false" outlineLevel="0" collapsed="false">
      <c r="A1368" s="0" t="s">
        <v>13348</v>
      </c>
      <c r="B1368" s="0" t="n">
        <f aca="false">SUMIFS(Data!$O$2:$O$9552,Data!$H$2:$H$9552,A1368,Data!$V$2:$V$9552,1)</f>
        <v>537</v>
      </c>
      <c r="C1368" s="0" t="n">
        <f aca="false">COUNTIFS(Data!$H$2:$H$9552,A1368,Data!$V$2:$V$9552,1)</f>
        <v>1</v>
      </c>
      <c r="D1368" s="0" t="n">
        <f aca="false">IF(C1368&gt;0,B1368+ROW()/1000000,0)</f>
        <v>537.001368</v>
      </c>
    </row>
    <row r="1369" customFormat="false" ht="15" hidden="false" customHeight="false" outlineLevel="0" collapsed="false">
      <c r="A1369" s="0" t="s">
        <v>2510</v>
      </c>
      <c r="B1369" s="0" t="n">
        <f aca="false">SUMIFS(Data!$O$2:$O$9552,Data!$H$2:$H$9552,A1369,Data!$V$2:$V$9552,1)</f>
        <v>753</v>
      </c>
      <c r="C1369" s="0" t="n">
        <f aca="false">COUNTIFS(Data!$H$2:$H$9552,A1369,Data!$V$2:$V$9552,1)</f>
        <v>1</v>
      </c>
      <c r="D1369" s="0" t="n">
        <f aca="false">IF(C1369&gt;0,B1369+ROW()/1000000,0)</f>
        <v>753.001369</v>
      </c>
    </row>
    <row r="1370" customFormat="false" ht="15" hidden="false" customHeight="false" outlineLevel="0" collapsed="false">
      <c r="A1370" s="0" t="s">
        <v>18767</v>
      </c>
      <c r="B1370" s="0" t="n">
        <f aca="false">SUMIFS(Data!$O$2:$O$9552,Data!$H$2:$H$9552,A1370,Data!$V$2:$V$9552,1)</f>
        <v>0</v>
      </c>
      <c r="C1370" s="0" t="n">
        <f aca="false">COUNTIFS(Data!$H$2:$H$9552,A1370,Data!$V$2:$V$9552,1)</f>
        <v>1</v>
      </c>
      <c r="D1370" s="0" t="n">
        <f aca="false">IF(C1370&gt;0,B1370+ROW()/1000000,0)</f>
        <v>0.00137</v>
      </c>
    </row>
    <row r="1371" customFormat="false" ht="15" hidden="false" customHeight="false" outlineLevel="0" collapsed="false">
      <c r="A1371" s="0" t="s">
        <v>18911</v>
      </c>
      <c r="B1371" s="0" t="n">
        <f aca="false">SUMIFS(Data!$O$2:$O$9552,Data!$H$2:$H$9552,A1371,Data!$V$2:$V$9552,1)</f>
        <v>3</v>
      </c>
      <c r="C1371" s="0" t="n">
        <f aca="false">COUNTIFS(Data!$H$2:$H$9552,A1371,Data!$V$2:$V$9552,1)</f>
        <v>1</v>
      </c>
      <c r="D1371" s="0" t="n">
        <f aca="false">IF(C1371&gt;0,B1371+ROW()/1000000,0)</f>
        <v>3.001371</v>
      </c>
    </row>
    <row r="1372" customFormat="false" ht="15" hidden="false" customHeight="false" outlineLevel="0" collapsed="false">
      <c r="A1372" s="0" t="s">
        <v>17819</v>
      </c>
      <c r="B1372" s="0" t="n">
        <f aca="false">SUMIFS(Data!$O$2:$O$9552,Data!$H$2:$H$9552,A1372,Data!$V$2:$V$9552,1)</f>
        <v>2015</v>
      </c>
      <c r="C1372" s="0" t="n">
        <f aca="false">COUNTIFS(Data!$H$2:$H$9552,A1372,Data!$V$2:$V$9552,1)</f>
        <v>2</v>
      </c>
      <c r="D1372" s="0" t="n">
        <f aca="false">IF(C1372&gt;0,B1372+ROW()/1000000,0)</f>
        <v>2015.001372</v>
      </c>
    </row>
    <row r="1373" customFormat="false" ht="15" hidden="false" customHeight="false" outlineLevel="0" collapsed="false">
      <c r="A1373" s="0" t="s">
        <v>18974</v>
      </c>
      <c r="B1373" s="0" t="n">
        <f aca="false">SUMIFS(Data!$O$2:$O$9552,Data!$H$2:$H$9552,A1373,Data!$V$2:$V$9552,1)</f>
        <v>1088</v>
      </c>
      <c r="C1373" s="0" t="n">
        <f aca="false">COUNTIFS(Data!$H$2:$H$9552,A1373,Data!$V$2:$V$9552,1)</f>
        <v>1</v>
      </c>
      <c r="D1373" s="0" t="n">
        <f aca="false">IF(C1373&gt;0,B1373+ROW()/1000000,0)</f>
        <v>1088.001373</v>
      </c>
    </row>
    <row r="1374" customFormat="false" ht="15" hidden="false" customHeight="false" outlineLevel="0" collapsed="false">
      <c r="A1374" s="0" t="s">
        <v>2635</v>
      </c>
      <c r="B1374" s="0" t="n">
        <f aca="false">SUMIFS(Data!$O$2:$O$9552,Data!$H$2:$H$9552,A1374,Data!$V$2:$V$9552,1)</f>
        <v>424</v>
      </c>
      <c r="C1374" s="0" t="n">
        <f aca="false">COUNTIFS(Data!$H$2:$H$9552,A1374,Data!$V$2:$V$9552,1)</f>
        <v>1</v>
      </c>
      <c r="D1374" s="0" t="n">
        <f aca="false">IF(C1374&gt;0,B1374+ROW()/1000000,0)</f>
        <v>424.001374</v>
      </c>
    </row>
    <row r="1375" customFormat="false" ht="15" hidden="false" customHeight="false" outlineLevel="0" collapsed="false">
      <c r="A1375" s="0" t="s">
        <v>6427</v>
      </c>
      <c r="B1375" s="0" t="n">
        <f aca="false">SUMIFS(Data!$O$2:$O$9552,Data!$H$2:$H$9552,A1375,Data!$V$2:$V$9552,1)</f>
        <v>1484</v>
      </c>
      <c r="C1375" s="0" t="n">
        <f aca="false">COUNTIFS(Data!$H$2:$H$9552,A1375,Data!$V$2:$V$9552,1)</f>
        <v>1</v>
      </c>
      <c r="D1375" s="0" t="n">
        <f aca="false">IF(C1375&gt;0,B1375+ROW()/1000000,0)</f>
        <v>1484.001375</v>
      </c>
    </row>
    <row r="1376" customFormat="false" ht="15" hidden="false" customHeight="false" outlineLevel="0" collapsed="false">
      <c r="A1376" s="0" t="s">
        <v>14351</v>
      </c>
      <c r="B1376" s="0" t="n">
        <f aca="false">SUMIFS(Data!$O$2:$O$9552,Data!$H$2:$H$9552,A1376,Data!$V$2:$V$9552,1)</f>
        <v>317</v>
      </c>
      <c r="C1376" s="0" t="n">
        <f aca="false">COUNTIFS(Data!$H$2:$H$9552,A1376,Data!$V$2:$V$9552,1)</f>
        <v>1</v>
      </c>
      <c r="D1376" s="0" t="n">
        <f aca="false">IF(C1376&gt;0,B1376+ROW()/1000000,0)</f>
        <v>317.001376</v>
      </c>
    </row>
    <row r="1377" customFormat="false" ht="15" hidden="false" customHeight="false" outlineLevel="0" collapsed="false">
      <c r="A1377" s="0" t="s">
        <v>10974</v>
      </c>
      <c r="B1377" s="0" t="n">
        <f aca="false">SUMIFS(Data!$O$2:$O$9552,Data!$H$2:$H$9552,A1377,Data!$V$2:$V$9552,1)</f>
        <v>120</v>
      </c>
      <c r="C1377" s="0" t="n">
        <f aca="false">COUNTIFS(Data!$H$2:$H$9552,A1377,Data!$V$2:$V$9552,1)</f>
        <v>1</v>
      </c>
      <c r="D1377" s="0" t="n">
        <f aca="false">IF(C1377&gt;0,B1377+ROW()/1000000,0)</f>
        <v>120.001377</v>
      </c>
    </row>
    <row r="1378" customFormat="false" ht="15" hidden="false" customHeight="false" outlineLevel="0" collapsed="false">
      <c r="A1378" s="0" t="s">
        <v>2136</v>
      </c>
      <c r="B1378" s="0" t="n">
        <f aca="false">SUMIFS(Data!$O$2:$O$9552,Data!$H$2:$H$9552,A1378,Data!$V$2:$V$9552,1)</f>
        <v>8195</v>
      </c>
      <c r="C1378" s="0" t="n">
        <f aca="false">COUNTIFS(Data!$H$2:$H$9552,A1378,Data!$V$2:$V$9552,1)</f>
        <v>70</v>
      </c>
      <c r="D1378" s="0" t="n">
        <f aca="false">IF(C1378&gt;0,B1378+ROW()/1000000,0)</f>
        <v>8195.001378</v>
      </c>
    </row>
    <row r="1379" customFormat="false" ht="15" hidden="false" customHeight="false" outlineLevel="0" collapsed="false">
      <c r="A1379" s="0" t="s">
        <v>11143</v>
      </c>
      <c r="B1379" s="0" t="n">
        <f aca="false">SUMIFS(Data!$O$2:$O$9552,Data!$H$2:$H$9552,A1379,Data!$V$2:$V$9552,1)</f>
        <v>133</v>
      </c>
      <c r="C1379" s="0" t="n">
        <f aca="false">COUNTIFS(Data!$H$2:$H$9552,A1379,Data!$V$2:$V$9552,1)</f>
        <v>1</v>
      </c>
      <c r="D1379" s="0" t="n">
        <f aca="false">IF(C1379&gt;0,B1379+ROW()/1000000,0)</f>
        <v>133.001379</v>
      </c>
    </row>
    <row r="1380" customFormat="false" ht="15" hidden="false" customHeight="false" outlineLevel="0" collapsed="false">
      <c r="A1380" s="0" t="s">
        <v>17632</v>
      </c>
      <c r="B1380" s="0" t="n">
        <f aca="false">SUMIFS(Data!$O$2:$O$9552,Data!$H$2:$H$9552,A1380,Data!$V$2:$V$9552,1)</f>
        <v>75</v>
      </c>
      <c r="C1380" s="0" t="n">
        <f aca="false">COUNTIFS(Data!$H$2:$H$9552,A1380,Data!$V$2:$V$9552,1)</f>
        <v>2</v>
      </c>
      <c r="D1380" s="0" t="n">
        <f aca="false">IF(C1380&gt;0,B1380+ROW()/1000000,0)</f>
        <v>75.00138</v>
      </c>
    </row>
    <row r="1381" customFormat="false" ht="15" hidden="false" customHeight="false" outlineLevel="0" collapsed="false">
      <c r="A1381" s="0" t="s">
        <v>7969</v>
      </c>
      <c r="B1381" s="0" t="n">
        <f aca="false">SUMIFS(Data!$O$2:$O$9552,Data!$H$2:$H$9552,A1381,Data!$V$2:$V$9552,1)</f>
        <v>1158</v>
      </c>
      <c r="C1381" s="0" t="n">
        <f aca="false">COUNTIFS(Data!$H$2:$H$9552,A1381,Data!$V$2:$V$9552,1)</f>
        <v>1</v>
      </c>
      <c r="D1381" s="0" t="n">
        <f aca="false">IF(C1381&gt;0,B1381+ROW()/1000000,0)</f>
        <v>1158.001381</v>
      </c>
    </row>
    <row r="1382" customFormat="false" ht="15" hidden="false" customHeight="false" outlineLevel="0" collapsed="false">
      <c r="A1382" s="0" t="s">
        <v>11766</v>
      </c>
      <c r="B1382" s="0" t="n">
        <f aca="false">SUMIFS(Data!$O$2:$O$9552,Data!$H$2:$H$9552,A1382,Data!$V$2:$V$9552,1)</f>
        <v>16</v>
      </c>
      <c r="C1382" s="0" t="n">
        <f aca="false">COUNTIFS(Data!$H$2:$H$9552,A1382,Data!$V$2:$V$9552,1)</f>
        <v>1</v>
      </c>
      <c r="D1382" s="0" t="n">
        <f aca="false">IF(C1382&gt;0,B1382+ROW()/1000000,0)</f>
        <v>16.001382</v>
      </c>
    </row>
    <row r="1383" customFormat="false" ht="15" hidden="false" customHeight="false" outlineLevel="0" collapsed="false">
      <c r="A1383" s="0" t="s">
        <v>3459</v>
      </c>
      <c r="B1383" s="0" t="n">
        <f aca="false">SUMIFS(Data!$O$2:$O$9552,Data!$H$2:$H$9552,A1383,Data!$V$2:$V$9552,1)</f>
        <v>76</v>
      </c>
      <c r="C1383" s="0" t="n">
        <f aca="false">COUNTIFS(Data!$H$2:$H$9552,A1383,Data!$V$2:$V$9552,1)</f>
        <v>2</v>
      </c>
      <c r="D1383" s="0" t="n">
        <f aca="false">IF(C1383&gt;0,B1383+ROW()/1000000,0)</f>
        <v>76.001383</v>
      </c>
    </row>
    <row r="1384" customFormat="false" ht="15" hidden="false" customHeight="false" outlineLevel="0" collapsed="false">
      <c r="A1384" s="0" t="s">
        <v>13948</v>
      </c>
      <c r="B1384" s="0" t="n">
        <f aca="false">SUMIFS(Data!$O$2:$O$9552,Data!$H$2:$H$9552,A1384,Data!$V$2:$V$9552,1)</f>
        <v>67</v>
      </c>
      <c r="C1384" s="0" t="n">
        <f aca="false">COUNTIFS(Data!$H$2:$H$9552,A1384,Data!$V$2:$V$9552,1)</f>
        <v>1</v>
      </c>
      <c r="D1384" s="0" t="n">
        <f aca="false">IF(C1384&gt;0,B1384+ROW()/1000000,0)</f>
        <v>67.001384</v>
      </c>
    </row>
    <row r="1385" customFormat="false" ht="15" hidden="false" customHeight="false" outlineLevel="0" collapsed="false">
      <c r="A1385" s="0" t="s">
        <v>12033</v>
      </c>
      <c r="B1385" s="0" t="n">
        <f aca="false">SUMIFS(Data!$O$2:$O$9552,Data!$H$2:$H$9552,A1385,Data!$V$2:$V$9552,1)</f>
        <v>168</v>
      </c>
      <c r="C1385" s="0" t="n">
        <f aca="false">COUNTIFS(Data!$H$2:$H$9552,A1385,Data!$V$2:$V$9552,1)</f>
        <v>1</v>
      </c>
      <c r="D1385" s="0" t="n">
        <f aca="false">IF(C1385&gt;0,B1385+ROW()/1000000,0)</f>
        <v>168.001385</v>
      </c>
    </row>
    <row r="1386" customFormat="false" ht="15" hidden="false" customHeight="false" outlineLevel="0" collapsed="false">
      <c r="A1386" s="0" t="s">
        <v>3500</v>
      </c>
      <c r="B1386" s="0" t="n">
        <f aca="false">SUMIFS(Data!$O$2:$O$9552,Data!$H$2:$H$9552,A1386,Data!$V$2:$V$9552,1)</f>
        <v>1295</v>
      </c>
      <c r="C1386" s="0" t="n">
        <f aca="false">COUNTIFS(Data!$H$2:$H$9552,A1386,Data!$V$2:$V$9552,1)</f>
        <v>34</v>
      </c>
      <c r="D1386" s="0" t="n">
        <f aca="false">IF(C1386&gt;0,B1386+ROW()/1000000,0)</f>
        <v>1295.001386</v>
      </c>
    </row>
    <row r="1387" customFormat="false" ht="15" hidden="false" customHeight="false" outlineLevel="0" collapsed="false">
      <c r="A1387" s="0" t="s">
        <v>15573</v>
      </c>
      <c r="B1387" s="0" t="n">
        <f aca="false">SUMIFS(Data!$O$2:$O$9552,Data!$H$2:$H$9552,A1387,Data!$V$2:$V$9552,1)</f>
        <v>6</v>
      </c>
      <c r="C1387" s="0" t="n">
        <f aca="false">COUNTIFS(Data!$H$2:$H$9552,A1387,Data!$V$2:$V$9552,1)</f>
        <v>1</v>
      </c>
      <c r="D1387" s="0" t="n">
        <f aca="false">IF(C1387&gt;0,B1387+ROW()/1000000,0)</f>
        <v>6.001387</v>
      </c>
    </row>
    <row r="1388" customFormat="false" ht="15" hidden="false" customHeight="false" outlineLevel="0" collapsed="false">
      <c r="A1388" s="0" t="s">
        <v>19289</v>
      </c>
      <c r="B1388" s="0" t="n">
        <f aca="false">SUMIFS(Data!$O$2:$O$9552,Data!$H$2:$H$9552,A1388,Data!$V$2:$V$9552,1)</f>
        <v>472</v>
      </c>
      <c r="C1388" s="0" t="n">
        <f aca="false">COUNTIFS(Data!$H$2:$H$9552,A1388,Data!$V$2:$V$9552,1)</f>
        <v>2</v>
      </c>
      <c r="D1388" s="0" t="n">
        <f aca="false">IF(C1388&gt;0,B1388+ROW()/1000000,0)</f>
        <v>472.001388</v>
      </c>
    </row>
    <row r="1389" customFormat="false" ht="15" hidden="false" customHeight="false" outlineLevel="0" collapsed="false">
      <c r="A1389" s="0" t="s">
        <v>2464</v>
      </c>
      <c r="B1389" s="0" t="n">
        <f aca="false">SUMIFS(Data!$O$2:$O$9552,Data!$H$2:$H$9552,A1389,Data!$V$2:$V$9552,1)</f>
        <v>807</v>
      </c>
      <c r="C1389" s="0" t="n">
        <f aca="false">COUNTIFS(Data!$H$2:$H$9552,A1389,Data!$V$2:$V$9552,1)</f>
        <v>10</v>
      </c>
      <c r="D1389" s="0" t="n">
        <f aca="false">IF(C1389&gt;0,B1389+ROW()/1000000,0)</f>
        <v>807.001389</v>
      </c>
    </row>
    <row r="1390" customFormat="false" ht="15" hidden="false" customHeight="false" outlineLevel="0" collapsed="false">
      <c r="A1390" s="0" t="s">
        <v>16237</v>
      </c>
      <c r="B1390" s="0" t="n">
        <f aca="false">SUMIFS(Data!$O$2:$O$9552,Data!$H$2:$H$9552,A1390,Data!$V$2:$V$9552,1)</f>
        <v>272</v>
      </c>
      <c r="C1390" s="0" t="n">
        <f aca="false">COUNTIFS(Data!$H$2:$H$9552,A1390,Data!$V$2:$V$9552,1)</f>
        <v>1</v>
      </c>
      <c r="D1390" s="0" t="n">
        <f aca="false">IF(C1390&gt;0,B1390+ROW()/1000000,0)</f>
        <v>272.00139</v>
      </c>
    </row>
    <row r="1391" customFormat="false" ht="15" hidden="false" customHeight="false" outlineLevel="0" collapsed="false">
      <c r="A1391" s="0" t="s">
        <v>16664</v>
      </c>
      <c r="B1391" s="0" t="n">
        <f aca="false">SUMIFS(Data!$O$2:$O$9552,Data!$H$2:$H$9552,A1391,Data!$V$2:$V$9552,1)</f>
        <v>460</v>
      </c>
      <c r="C1391" s="0" t="n">
        <f aca="false">COUNTIFS(Data!$H$2:$H$9552,A1391,Data!$V$2:$V$9552,1)</f>
        <v>5</v>
      </c>
      <c r="D1391" s="0" t="n">
        <f aca="false">IF(C1391&gt;0,B1391+ROW()/1000000,0)</f>
        <v>460.001391</v>
      </c>
    </row>
    <row r="1392" customFormat="false" ht="15" hidden="false" customHeight="false" outlineLevel="0" collapsed="false">
      <c r="A1392" s="0" t="s">
        <v>5169</v>
      </c>
      <c r="B1392" s="0" t="n">
        <f aca="false">SUMIFS(Data!$O$2:$O$9552,Data!$H$2:$H$9552,A1392,Data!$V$2:$V$9552,1)</f>
        <v>1651</v>
      </c>
      <c r="C1392" s="0" t="n">
        <f aca="false">COUNTIFS(Data!$H$2:$H$9552,A1392,Data!$V$2:$V$9552,1)</f>
        <v>4</v>
      </c>
      <c r="D1392" s="0" t="n">
        <f aca="false">IF(C1392&gt;0,B1392+ROW()/1000000,0)</f>
        <v>1651.001392</v>
      </c>
    </row>
    <row r="1393" customFormat="false" ht="15" hidden="false" customHeight="false" outlineLevel="0" collapsed="false">
      <c r="A1393" s="0" t="s">
        <v>14834</v>
      </c>
      <c r="B1393" s="0" t="n">
        <f aca="false">SUMIFS(Data!$O$2:$O$9552,Data!$H$2:$H$9552,A1393,Data!$V$2:$V$9552,1)</f>
        <v>110</v>
      </c>
      <c r="C1393" s="0" t="n">
        <f aca="false">COUNTIFS(Data!$H$2:$H$9552,A1393,Data!$V$2:$V$9552,1)</f>
        <v>1</v>
      </c>
      <c r="D1393" s="0" t="n">
        <f aca="false">IF(C1393&gt;0,B1393+ROW()/1000000,0)</f>
        <v>110.001393</v>
      </c>
    </row>
    <row r="1394" customFormat="false" ht="15" hidden="false" customHeight="false" outlineLevel="0" collapsed="false">
      <c r="A1394" s="0" t="s">
        <v>9936</v>
      </c>
      <c r="B1394" s="0" t="n">
        <f aca="false">SUMIFS(Data!$O$2:$O$9552,Data!$H$2:$H$9552,A1394,Data!$V$2:$V$9552,1)</f>
        <v>166</v>
      </c>
      <c r="C1394" s="0" t="n">
        <f aca="false">COUNTIFS(Data!$H$2:$H$9552,A1394,Data!$V$2:$V$9552,1)</f>
        <v>1</v>
      </c>
      <c r="D1394" s="0" t="n">
        <f aca="false">IF(C1394&gt;0,B1394+ROW()/1000000,0)</f>
        <v>166.001394</v>
      </c>
    </row>
    <row r="1395" customFormat="false" ht="15" hidden="false" customHeight="false" outlineLevel="0" collapsed="false">
      <c r="A1395" s="0" t="s">
        <v>20434</v>
      </c>
      <c r="B1395" s="0" t="n">
        <f aca="false">SUMIFS(Data!$O$2:$O$9552,Data!$H$2:$H$9552,A1395,Data!$V$2:$V$9552,1)</f>
        <v>240</v>
      </c>
      <c r="C1395" s="0" t="n">
        <f aca="false">COUNTIFS(Data!$H$2:$H$9552,A1395,Data!$V$2:$V$9552,1)</f>
        <v>1</v>
      </c>
      <c r="D1395" s="0" t="n">
        <f aca="false">IF(C1395&gt;0,B1395+ROW()/1000000,0)</f>
        <v>240.001395</v>
      </c>
    </row>
    <row r="1396" customFormat="false" ht="15" hidden="false" customHeight="false" outlineLevel="0" collapsed="false">
      <c r="A1396" s="0" t="s">
        <v>2871</v>
      </c>
      <c r="B1396" s="0" t="n">
        <f aca="false">SUMIFS(Data!$O$2:$O$9552,Data!$H$2:$H$9552,A1396,Data!$V$2:$V$9552,1)</f>
        <v>982</v>
      </c>
      <c r="C1396" s="0" t="n">
        <f aca="false">COUNTIFS(Data!$H$2:$H$9552,A1396,Data!$V$2:$V$9552,1)</f>
        <v>6</v>
      </c>
      <c r="D1396" s="0" t="n">
        <f aca="false">IF(C1396&gt;0,B1396+ROW()/1000000,0)</f>
        <v>982.001396</v>
      </c>
    </row>
    <row r="1397" customFormat="false" ht="15" hidden="false" customHeight="false" outlineLevel="0" collapsed="false">
      <c r="A1397" s="0" t="s">
        <v>4684</v>
      </c>
      <c r="B1397" s="0" t="n">
        <f aca="false">SUMIFS(Data!$O$2:$O$9552,Data!$H$2:$H$9552,A1397,Data!$V$2:$V$9552,1)</f>
        <v>12</v>
      </c>
      <c r="C1397" s="0" t="n">
        <f aca="false">COUNTIFS(Data!$H$2:$H$9552,A1397,Data!$V$2:$V$9552,1)</f>
        <v>1</v>
      </c>
      <c r="D1397" s="0" t="n">
        <f aca="false">IF(C1397&gt;0,B1397+ROW()/1000000,0)</f>
        <v>12.001397</v>
      </c>
    </row>
    <row r="1398" customFormat="false" ht="15" hidden="false" customHeight="false" outlineLevel="0" collapsed="false">
      <c r="A1398" s="0" t="s">
        <v>11411</v>
      </c>
      <c r="B1398" s="0" t="n">
        <f aca="false">SUMIFS(Data!$O$2:$O$9552,Data!$H$2:$H$9552,A1398,Data!$V$2:$V$9552,1)</f>
        <v>22</v>
      </c>
      <c r="C1398" s="0" t="n">
        <f aca="false">COUNTIFS(Data!$H$2:$H$9552,A1398,Data!$V$2:$V$9552,1)</f>
        <v>1</v>
      </c>
      <c r="D1398" s="0" t="n">
        <f aca="false">IF(C1398&gt;0,B1398+ROW()/1000000,0)</f>
        <v>22.001398</v>
      </c>
    </row>
    <row r="1399" customFormat="false" ht="15" hidden="false" customHeight="false" outlineLevel="0" collapsed="false">
      <c r="A1399" s="0" t="s">
        <v>4381</v>
      </c>
      <c r="B1399" s="0" t="n">
        <f aca="false">SUMIFS(Data!$O$2:$O$9552,Data!$H$2:$H$9552,A1399,Data!$V$2:$V$9552,1)</f>
        <v>626</v>
      </c>
      <c r="C1399" s="0" t="n">
        <f aca="false">COUNTIFS(Data!$H$2:$H$9552,A1399,Data!$V$2:$V$9552,1)</f>
        <v>5</v>
      </c>
      <c r="D1399" s="0" t="n">
        <f aca="false">IF(C1399&gt;0,B1399+ROW()/1000000,0)</f>
        <v>626.001399</v>
      </c>
    </row>
    <row r="1400" customFormat="false" ht="15" hidden="false" customHeight="false" outlineLevel="0" collapsed="false">
      <c r="A1400" s="0" t="s">
        <v>17780</v>
      </c>
      <c r="B1400" s="0" t="n">
        <f aca="false">SUMIFS(Data!$O$2:$O$9552,Data!$H$2:$H$9552,A1400,Data!$V$2:$V$9552,1)</f>
        <v>328</v>
      </c>
      <c r="C1400" s="0" t="n">
        <f aca="false">COUNTIFS(Data!$H$2:$H$9552,A1400,Data!$V$2:$V$9552,1)</f>
        <v>1</v>
      </c>
      <c r="D1400" s="0" t="n">
        <f aca="false">IF(C1400&gt;0,B1400+ROW()/1000000,0)</f>
        <v>328.0014</v>
      </c>
    </row>
    <row r="1401" customFormat="false" ht="15" hidden="false" customHeight="false" outlineLevel="0" collapsed="false">
      <c r="A1401" s="0" t="s">
        <v>9734</v>
      </c>
      <c r="B1401" s="0" t="n">
        <f aca="false">SUMIFS(Data!$O$2:$O$9552,Data!$H$2:$H$9552,A1401,Data!$V$2:$V$9552,1)</f>
        <v>384</v>
      </c>
      <c r="C1401" s="0" t="n">
        <f aca="false">COUNTIFS(Data!$H$2:$H$9552,A1401,Data!$V$2:$V$9552,1)</f>
        <v>1</v>
      </c>
      <c r="D1401" s="0" t="n">
        <f aca="false">IF(C1401&gt;0,B1401+ROW()/1000000,0)</f>
        <v>384.001401</v>
      </c>
    </row>
    <row r="1402" customFormat="false" ht="15" hidden="false" customHeight="false" outlineLevel="0" collapsed="false">
      <c r="A1402" s="0" t="s">
        <v>19352</v>
      </c>
      <c r="B1402" s="0" t="n">
        <f aca="false">SUMIFS(Data!$O$2:$O$9552,Data!$H$2:$H$9552,A1402,Data!$V$2:$V$9552,1)</f>
        <v>191</v>
      </c>
      <c r="C1402" s="0" t="n">
        <f aca="false">COUNTIFS(Data!$H$2:$H$9552,A1402,Data!$V$2:$V$9552,1)</f>
        <v>1</v>
      </c>
      <c r="D1402" s="0" t="n">
        <f aca="false">IF(C1402&gt;0,B1402+ROW()/1000000,0)</f>
        <v>191.001402</v>
      </c>
    </row>
    <row r="1403" customFormat="false" ht="15" hidden="false" customHeight="false" outlineLevel="0" collapsed="false">
      <c r="A1403" s="0" t="s">
        <v>11891</v>
      </c>
      <c r="B1403" s="0" t="n">
        <f aca="false">SUMIFS(Data!$O$2:$O$9552,Data!$H$2:$H$9552,A1403,Data!$V$2:$V$9552,1)</f>
        <v>0</v>
      </c>
      <c r="C1403" s="0" t="n">
        <f aca="false">COUNTIFS(Data!$H$2:$H$9552,A1403,Data!$V$2:$V$9552,1)</f>
        <v>1</v>
      </c>
      <c r="D1403" s="0" t="n">
        <f aca="false">IF(C1403&gt;0,B1403+ROW()/1000000,0)</f>
        <v>0.001403</v>
      </c>
    </row>
    <row r="1404" customFormat="false" ht="15" hidden="false" customHeight="false" outlineLevel="0" collapsed="false">
      <c r="A1404" s="0" t="s">
        <v>13544</v>
      </c>
      <c r="B1404" s="0" t="n">
        <f aca="false">SUMIFS(Data!$O$2:$O$9552,Data!$H$2:$H$9552,A1404,Data!$V$2:$V$9552,1)</f>
        <v>18</v>
      </c>
      <c r="C1404" s="0" t="n">
        <f aca="false">COUNTIFS(Data!$H$2:$H$9552,A1404,Data!$V$2:$V$9552,1)</f>
        <v>1</v>
      </c>
      <c r="D1404" s="0" t="n">
        <f aca="false">IF(C1404&gt;0,B1404+ROW()/1000000,0)</f>
        <v>18.001404</v>
      </c>
    </row>
    <row r="1405" customFormat="false" ht="15" hidden="false" customHeight="false" outlineLevel="0" collapsed="false">
      <c r="A1405" s="0" t="s">
        <v>20132</v>
      </c>
      <c r="B1405" s="0" t="n">
        <f aca="false">SUMIFS(Data!$O$2:$O$9552,Data!$H$2:$H$9552,A1405,Data!$V$2:$V$9552,1)</f>
        <v>263</v>
      </c>
      <c r="C1405" s="0" t="n">
        <f aca="false">COUNTIFS(Data!$H$2:$H$9552,A1405,Data!$V$2:$V$9552,1)</f>
        <v>1</v>
      </c>
      <c r="D1405" s="0" t="n">
        <f aca="false">IF(C1405&gt;0,B1405+ROW()/1000000,0)</f>
        <v>263.001405</v>
      </c>
    </row>
    <row r="1406" customFormat="false" ht="15" hidden="false" customHeight="false" outlineLevel="0" collapsed="false">
      <c r="A1406" s="0" t="s">
        <v>2802</v>
      </c>
      <c r="B1406" s="0" t="n">
        <f aca="false">SUMIFS(Data!$O$2:$O$9552,Data!$H$2:$H$9552,A1406,Data!$V$2:$V$9552,1)</f>
        <v>10760</v>
      </c>
      <c r="C1406" s="0" t="n">
        <f aca="false">COUNTIFS(Data!$H$2:$H$9552,A1406,Data!$V$2:$V$9552,1)</f>
        <v>28</v>
      </c>
      <c r="D1406" s="0" t="n">
        <f aca="false">IF(C1406&gt;0,B1406+ROW()/1000000,0)</f>
        <v>10760.001406</v>
      </c>
    </row>
    <row r="1407" customFormat="false" ht="15" hidden="false" customHeight="false" outlineLevel="0" collapsed="false">
      <c r="A1407" s="0" t="s">
        <v>2693</v>
      </c>
      <c r="B1407" s="0" t="n">
        <f aca="false">SUMIFS(Data!$O$2:$O$9552,Data!$H$2:$H$9552,A1407,Data!$V$2:$V$9552,1)</f>
        <v>2055</v>
      </c>
      <c r="C1407" s="0" t="n">
        <f aca="false">COUNTIFS(Data!$H$2:$H$9552,A1407,Data!$V$2:$V$9552,1)</f>
        <v>8</v>
      </c>
      <c r="D1407" s="0" t="n">
        <f aca="false">IF(C1407&gt;0,B1407+ROW()/1000000,0)</f>
        <v>2055.001407</v>
      </c>
    </row>
    <row r="1408" customFormat="false" ht="15" hidden="false" customHeight="false" outlineLevel="0" collapsed="false">
      <c r="A1408" s="0" t="s">
        <v>12036</v>
      </c>
      <c r="B1408" s="0" t="n">
        <f aca="false">SUMIFS(Data!$O$2:$O$9552,Data!$H$2:$H$9552,A1408,Data!$V$2:$V$9552,1)</f>
        <v>305</v>
      </c>
      <c r="C1408" s="0" t="n">
        <f aca="false">COUNTIFS(Data!$H$2:$H$9552,A1408,Data!$V$2:$V$9552,1)</f>
        <v>1</v>
      </c>
      <c r="D1408" s="0" t="n">
        <f aca="false">IF(C1408&gt;0,B1408+ROW()/1000000,0)</f>
        <v>305.001408</v>
      </c>
    </row>
    <row r="1409" customFormat="false" ht="15" hidden="false" customHeight="false" outlineLevel="0" collapsed="false">
      <c r="A1409" s="0" t="s">
        <v>9664</v>
      </c>
      <c r="B1409" s="0" t="n">
        <f aca="false">SUMIFS(Data!$O$2:$O$9552,Data!$H$2:$H$9552,A1409,Data!$V$2:$V$9552,1)</f>
        <v>93</v>
      </c>
      <c r="C1409" s="0" t="n">
        <f aca="false">COUNTIFS(Data!$H$2:$H$9552,A1409,Data!$V$2:$V$9552,1)</f>
        <v>1</v>
      </c>
      <c r="D1409" s="0" t="n">
        <f aca="false">IF(C1409&gt;0,B1409+ROW()/1000000,0)</f>
        <v>93.001409</v>
      </c>
    </row>
    <row r="1410" customFormat="false" ht="15" hidden="false" customHeight="false" outlineLevel="0" collapsed="false">
      <c r="A1410" s="0" t="s">
        <v>2256</v>
      </c>
      <c r="B1410" s="0" t="n">
        <f aca="false">SUMIFS(Data!$O$2:$O$9552,Data!$H$2:$H$9552,A1410,Data!$V$2:$V$9552,1)</f>
        <v>1138</v>
      </c>
      <c r="C1410" s="0" t="n">
        <f aca="false">COUNTIFS(Data!$H$2:$H$9552,A1410,Data!$V$2:$V$9552,1)</f>
        <v>1</v>
      </c>
      <c r="D1410" s="0" t="n">
        <f aca="false">IF(C1410&gt;0,B1410+ROW()/1000000,0)</f>
        <v>1138.00141</v>
      </c>
    </row>
    <row r="1411" customFormat="false" ht="15" hidden="false" customHeight="false" outlineLevel="0" collapsed="false">
      <c r="A1411" s="0" t="s">
        <v>3539</v>
      </c>
      <c r="B1411" s="0" t="n">
        <f aca="false">SUMIFS(Data!$O$2:$O$9552,Data!$H$2:$H$9552,A1411,Data!$V$2:$V$9552,1)</f>
        <v>1368</v>
      </c>
      <c r="C1411" s="0" t="n">
        <f aca="false">COUNTIFS(Data!$H$2:$H$9552,A1411,Data!$V$2:$V$9552,1)</f>
        <v>18</v>
      </c>
      <c r="D1411" s="0" t="n">
        <f aca="false">IF(C1411&gt;0,B1411+ROW()/1000000,0)</f>
        <v>1368.001411</v>
      </c>
    </row>
    <row r="1412" customFormat="false" ht="15" hidden="false" customHeight="false" outlineLevel="0" collapsed="false">
      <c r="A1412" s="0" t="s">
        <v>13356</v>
      </c>
      <c r="B1412" s="0" t="n">
        <f aca="false">SUMIFS(Data!$O$2:$O$9552,Data!$H$2:$H$9552,A1412,Data!$V$2:$V$9552,1)</f>
        <v>24</v>
      </c>
      <c r="C1412" s="0" t="n">
        <f aca="false">COUNTIFS(Data!$H$2:$H$9552,A1412,Data!$V$2:$V$9552,1)</f>
        <v>1</v>
      </c>
      <c r="D1412" s="0" t="n">
        <f aca="false">IF(C1412&gt;0,B1412+ROW()/1000000,0)</f>
        <v>24.001412</v>
      </c>
    </row>
    <row r="1413" customFormat="false" ht="15" hidden="false" customHeight="false" outlineLevel="0" collapsed="false">
      <c r="A1413" s="0" t="s">
        <v>8323</v>
      </c>
      <c r="B1413" s="0" t="n">
        <f aca="false">SUMIFS(Data!$O$2:$O$9552,Data!$H$2:$H$9552,A1413,Data!$V$2:$V$9552,1)</f>
        <v>1149</v>
      </c>
      <c r="C1413" s="0" t="n">
        <f aca="false">COUNTIFS(Data!$H$2:$H$9552,A1413,Data!$V$2:$V$9552,1)</f>
        <v>3</v>
      </c>
      <c r="D1413" s="0" t="n">
        <f aca="false">IF(C1413&gt;0,B1413+ROW()/1000000,0)</f>
        <v>1149.001413</v>
      </c>
    </row>
    <row r="1414" customFormat="false" ht="15" hidden="false" customHeight="false" outlineLevel="0" collapsed="false">
      <c r="A1414" s="0" t="s">
        <v>8476</v>
      </c>
      <c r="B1414" s="0" t="n">
        <f aca="false">SUMIFS(Data!$O$2:$O$9552,Data!$H$2:$H$9552,A1414,Data!$V$2:$V$9552,1)</f>
        <v>49</v>
      </c>
      <c r="C1414" s="0" t="n">
        <f aca="false">COUNTIFS(Data!$H$2:$H$9552,A1414,Data!$V$2:$V$9552,1)</f>
        <v>1</v>
      </c>
      <c r="D1414" s="0" t="n">
        <f aca="false">IF(C1414&gt;0,B1414+ROW()/1000000,0)</f>
        <v>49.001414</v>
      </c>
    </row>
    <row r="1415" customFormat="false" ht="15" hidden="false" customHeight="false" outlineLevel="0" collapsed="false">
      <c r="A1415" s="0" t="s">
        <v>6243</v>
      </c>
      <c r="B1415" s="0" t="n">
        <f aca="false">SUMIFS(Data!$O$2:$O$9552,Data!$H$2:$H$9552,A1415,Data!$V$2:$V$9552,1)</f>
        <v>1121</v>
      </c>
      <c r="C1415" s="0" t="n">
        <f aca="false">COUNTIFS(Data!$H$2:$H$9552,A1415,Data!$V$2:$V$9552,1)</f>
        <v>1</v>
      </c>
      <c r="D1415" s="0" t="n">
        <f aca="false">IF(C1415&gt;0,B1415+ROW()/1000000,0)</f>
        <v>1121.001415</v>
      </c>
    </row>
    <row r="1416" customFormat="false" ht="15" hidden="false" customHeight="false" outlineLevel="0" collapsed="false">
      <c r="A1416" s="0" t="s">
        <v>7930</v>
      </c>
      <c r="B1416" s="0" t="n">
        <f aca="false">SUMIFS(Data!$O$2:$O$9552,Data!$H$2:$H$9552,A1416,Data!$V$2:$V$9552,1)</f>
        <v>1220</v>
      </c>
      <c r="C1416" s="0" t="n">
        <f aca="false">COUNTIFS(Data!$H$2:$H$9552,A1416,Data!$V$2:$V$9552,1)</f>
        <v>2</v>
      </c>
      <c r="D1416" s="0" t="n">
        <f aca="false">IF(C1416&gt;0,B1416+ROW()/1000000,0)</f>
        <v>1220.001416</v>
      </c>
    </row>
    <row r="1417" customFormat="false" ht="15" hidden="false" customHeight="false" outlineLevel="0" collapsed="false">
      <c r="A1417" s="0" t="s">
        <v>3980</v>
      </c>
      <c r="B1417" s="0" t="n">
        <f aca="false">SUMIFS(Data!$O$2:$O$9552,Data!$H$2:$H$9552,A1417,Data!$V$2:$V$9552,1)</f>
        <v>490</v>
      </c>
      <c r="C1417" s="0" t="n">
        <f aca="false">COUNTIFS(Data!$H$2:$H$9552,A1417,Data!$V$2:$V$9552,1)</f>
        <v>1</v>
      </c>
      <c r="D1417" s="0" t="n">
        <f aca="false">IF(C1417&gt;0,B1417+ROW()/1000000,0)</f>
        <v>490.001417</v>
      </c>
    </row>
    <row r="1418" customFormat="false" ht="15" hidden="false" customHeight="false" outlineLevel="0" collapsed="false">
      <c r="A1418" s="0" t="s">
        <v>6248</v>
      </c>
      <c r="B1418" s="0" t="n">
        <f aca="false">SUMIFS(Data!$O$2:$O$9552,Data!$H$2:$H$9552,A1418,Data!$V$2:$V$9552,1)</f>
        <v>46</v>
      </c>
      <c r="C1418" s="0" t="n">
        <f aca="false">COUNTIFS(Data!$H$2:$H$9552,A1418,Data!$V$2:$V$9552,1)</f>
        <v>1</v>
      </c>
      <c r="D1418" s="0" t="n">
        <f aca="false">IF(C1418&gt;0,B1418+ROW()/1000000,0)</f>
        <v>46.001418</v>
      </c>
    </row>
    <row r="1419" customFormat="false" ht="15" hidden="false" customHeight="false" outlineLevel="0" collapsed="false">
      <c r="A1419" s="0" t="s">
        <v>3617</v>
      </c>
      <c r="B1419" s="0" t="n">
        <f aca="false">SUMIFS(Data!$O$2:$O$9552,Data!$H$2:$H$9552,A1419,Data!$V$2:$V$9552,1)</f>
        <v>2191</v>
      </c>
      <c r="C1419" s="0" t="n">
        <f aca="false">COUNTIFS(Data!$H$2:$H$9552,A1419,Data!$V$2:$V$9552,1)</f>
        <v>1</v>
      </c>
      <c r="D1419" s="0" t="n">
        <f aca="false">IF(C1419&gt;0,B1419+ROW()/1000000,0)</f>
        <v>2191.001419</v>
      </c>
    </row>
    <row r="1420" customFormat="false" ht="15" hidden="false" customHeight="false" outlineLevel="0" collapsed="false">
      <c r="A1420" s="0" t="s">
        <v>19115</v>
      </c>
      <c r="B1420" s="0" t="n">
        <f aca="false">SUMIFS(Data!$O$2:$O$9552,Data!$H$2:$H$9552,A1420,Data!$V$2:$V$9552,1)</f>
        <v>43</v>
      </c>
      <c r="C1420" s="0" t="n">
        <f aca="false">COUNTIFS(Data!$H$2:$H$9552,A1420,Data!$V$2:$V$9552,1)</f>
        <v>1</v>
      </c>
      <c r="D1420" s="0" t="n">
        <f aca="false">IF(C1420&gt;0,B1420+ROW()/1000000,0)</f>
        <v>43.00142</v>
      </c>
    </row>
    <row r="1421" customFormat="false" ht="15" hidden="false" customHeight="false" outlineLevel="0" collapsed="false">
      <c r="A1421" s="0" t="s">
        <v>7918</v>
      </c>
      <c r="B1421" s="0" t="n">
        <f aca="false">SUMIFS(Data!$O$2:$O$9552,Data!$H$2:$H$9552,A1421,Data!$V$2:$V$9552,1)</f>
        <v>706</v>
      </c>
      <c r="C1421" s="0" t="n">
        <f aca="false">COUNTIFS(Data!$H$2:$H$9552,A1421,Data!$V$2:$V$9552,1)</f>
        <v>1</v>
      </c>
      <c r="D1421" s="0" t="n">
        <f aca="false">IF(C1421&gt;0,B1421+ROW()/1000000,0)</f>
        <v>706.001421</v>
      </c>
    </row>
    <row r="1422" customFormat="false" ht="15" hidden="false" customHeight="false" outlineLevel="0" collapsed="false">
      <c r="A1422" s="0" t="s">
        <v>14896</v>
      </c>
      <c r="B1422" s="0" t="n">
        <f aca="false">SUMIFS(Data!$O$2:$O$9552,Data!$H$2:$H$9552,A1422,Data!$V$2:$V$9552,1)</f>
        <v>69</v>
      </c>
      <c r="C1422" s="0" t="n">
        <f aca="false">COUNTIFS(Data!$H$2:$H$9552,A1422,Data!$V$2:$V$9552,1)</f>
        <v>1</v>
      </c>
      <c r="D1422" s="0" t="n">
        <f aca="false">IF(C1422&gt;0,B1422+ROW()/1000000,0)</f>
        <v>69.001422</v>
      </c>
    </row>
    <row r="1423" customFormat="false" ht="15" hidden="false" customHeight="false" outlineLevel="0" collapsed="false">
      <c r="A1423" s="0" t="s">
        <v>15878</v>
      </c>
      <c r="B1423" s="0" t="n">
        <f aca="false">SUMIFS(Data!$O$2:$O$9552,Data!$H$2:$H$9552,A1423,Data!$V$2:$V$9552,1)</f>
        <v>400</v>
      </c>
      <c r="C1423" s="0" t="n">
        <f aca="false">COUNTIFS(Data!$H$2:$H$9552,A1423,Data!$V$2:$V$9552,1)</f>
        <v>1</v>
      </c>
      <c r="D1423" s="0" t="n">
        <f aca="false">IF(C1423&gt;0,B1423+ROW()/1000000,0)</f>
        <v>400.001423</v>
      </c>
    </row>
    <row r="1424" customFormat="false" ht="15" hidden="false" customHeight="false" outlineLevel="0" collapsed="false">
      <c r="A1424" s="0" t="s">
        <v>8017</v>
      </c>
      <c r="B1424" s="0" t="n">
        <f aca="false">SUMIFS(Data!$O$2:$O$9552,Data!$H$2:$H$9552,A1424,Data!$V$2:$V$9552,1)</f>
        <v>376</v>
      </c>
      <c r="C1424" s="0" t="n">
        <f aca="false">COUNTIFS(Data!$H$2:$H$9552,A1424,Data!$V$2:$V$9552,1)</f>
        <v>3</v>
      </c>
      <c r="D1424" s="0" t="n">
        <f aca="false">IF(C1424&gt;0,B1424+ROW()/1000000,0)</f>
        <v>376.001424</v>
      </c>
    </row>
    <row r="1425" customFormat="false" ht="15" hidden="false" customHeight="false" outlineLevel="0" collapsed="false">
      <c r="A1425" s="0" t="s">
        <v>8005</v>
      </c>
      <c r="B1425" s="0" t="n">
        <f aca="false">SUMIFS(Data!$O$2:$O$9552,Data!$H$2:$H$9552,A1425,Data!$V$2:$V$9552,1)</f>
        <v>1527</v>
      </c>
      <c r="C1425" s="0" t="n">
        <f aca="false">COUNTIFS(Data!$H$2:$H$9552,A1425,Data!$V$2:$V$9552,1)</f>
        <v>2</v>
      </c>
      <c r="D1425" s="0" t="n">
        <f aca="false">IF(C1425&gt;0,B1425+ROW()/1000000,0)</f>
        <v>1527.001425</v>
      </c>
    </row>
    <row r="1426" customFormat="false" ht="15" hidden="false" customHeight="false" outlineLevel="0" collapsed="false">
      <c r="A1426" s="0" t="s">
        <v>3620</v>
      </c>
      <c r="B1426" s="0" t="n">
        <f aca="false">SUMIFS(Data!$O$2:$O$9552,Data!$H$2:$H$9552,A1426,Data!$V$2:$V$9552,1)</f>
        <v>1774</v>
      </c>
      <c r="C1426" s="0" t="n">
        <f aca="false">COUNTIFS(Data!$H$2:$H$9552,A1426,Data!$V$2:$V$9552,1)</f>
        <v>2</v>
      </c>
      <c r="D1426" s="0" t="n">
        <f aca="false">IF(C1426&gt;0,B1426+ROW()/1000000,0)</f>
        <v>1774.001426</v>
      </c>
    </row>
    <row r="1427" customFormat="false" ht="15" hidden="false" customHeight="false" outlineLevel="0" collapsed="false">
      <c r="A1427" s="0" t="s">
        <v>4400</v>
      </c>
      <c r="B1427" s="0" t="n">
        <f aca="false">SUMIFS(Data!$O$2:$O$9552,Data!$H$2:$H$9552,A1427,Data!$V$2:$V$9552,1)</f>
        <v>2264</v>
      </c>
      <c r="C1427" s="0" t="n">
        <f aca="false">COUNTIFS(Data!$H$2:$H$9552,A1427,Data!$V$2:$V$9552,1)</f>
        <v>9</v>
      </c>
      <c r="D1427" s="0" t="n">
        <f aca="false">IF(C1427&gt;0,B1427+ROW()/1000000,0)</f>
        <v>2264.001427</v>
      </c>
    </row>
    <row r="1428" customFormat="false" ht="15" hidden="false" customHeight="false" outlineLevel="0" collapsed="false">
      <c r="A1428" s="0" t="s">
        <v>19415</v>
      </c>
      <c r="B1428" s="0" t="n">
        <f aca="false">SUMIFS(Data!$O$2:$O$9552,Data!$H$2:$H$9552,A1428,Data!$V$2:$V$9552,1)</f>
        <v>93</v>
      </c>
      <c r="C1428" s="0" t="n">
        <f aca="false">COUNTIFS(Data!$H$2:$H$9552,A1428,Data!$V$2:$V$9552,1)</f>
        <v>1</v>
      </c>
      <c r="D1428" s="0" t="n">
        <f aca="false">IF(C1428&gt;0,B1428+ROW()/1000000,0)</f>
        <v>93.001428</v>
      </c>
    </row>
    <row r="1429" customFormat="false" ht="15" hidden="false" customHeight="false" outlineLevel="0" collapsed="false">
      <c r="A1429" s="0" t="s">
        <v>5998</v>
      </c>
      <c r="B1429" s="0" t="n">
        <f aca="false">SUMIFS(Data!$O$2:$O$9552,Data!$H$2:$H$9552,A1429,Data!$V$2:$V$9552,1)</f>
        <v>866</v>
      </c>
      <c r="C1429" s="0" t="n">
        <f aca="false">COUNTIFS(Data!$H$2:$H$9552,A1429,Data!$V$2:$V$9552,1)</f>
        <v>2</v>
      </c>
      <c r="D1429" s="0" t="n">
        <f aca="false">IF(C1429&gt;0,B1429+ROW()/1000000,0)</f>
        <v>866.001429</v>
      </c>
    </row>
    <row r="1430" customFormat="false" ht="15" hidden="false" customHeight="false" outlineLevel="0" collapsed="false">
      <c r="A1430" s="0" t="s">
        <v>9145</v>
      </c>
      <c r="B1430" s="0" t="n">
        <f aca="false">SUMIFS(Data!$O$2:$O$9552,Data!$H$2:$H$9552,A1430,Data!$V$2:$V$9552,1)</f>
        <v>227</v>
      </c>
      <c r="C1430" s="0" t="n">
        <f aca="false">COUNTIFS(Data!$H$2:$H$9552,A1430,Data!$V$2:$V$9552,1)</f>
        <v>1</v>
      </c>
      <c r="D1430" s="0" t="n">
        <f aca="false">IF(C1430&gt;0,B1430+ROW()/1000000,0)</f>
        <v>227.00143</v>
      </c>
    </row>
    <row r="1431" customFormat="false" ht="15" hidden="false" customHeight="false" outlineLevel="0" collapsed="false">
      <c r="A1431" s="0" t="s">
        <v>14276</v>
      </c>
      <c r="B1431" s="0" t="n">
        <f aca="false">SUMIFS(Data!$O$2:$O$9552,Data!$H$2:$H$9552,A1431,Data!$V$2:$V$9552,1)</f>
        <v>198</v>
      </c>
      <c r="C1431" s="0" t="n">
        <f aca="false">COUNTIFS(Data!$H$2:$H$9552,A1431,Data!$V$2:$V$9552,1)</f>
        <v>1</v>
      </c>
      <c r="D1431" s="0" t="n">
        <f aca="false">IF(C1431&gt;0,B1431+ROW()/1000000,0)</f>
        <v>198.001431</v>
      </c>
    </row>
    <row r="1432" customFormat="false" ht="15" hidden="false" customHeight="false" outlineLevel="0" collapsed="false">
      <c r="A1432" s="0" t="s">
        <v>16153</v>
      </c>
      <c r="B1432" s="0" t="n">
        <f aca="false">SUMIFS(Data!$O$2:$O$9552,Data!$H$2:$H$9552,A1432,Data!$V$2:$V$9552,1)</f>
        <v>24</v>
      </c>
      <c r="C1432" s="0" t="n">
        <f aca="false">COUNTIFS(Data!$H$2:$H$9552,A1432,Data!$V$2:$V$9552,1)</f>
        <v>1</v>
      </c>
      <c r="D1432" s="0" t="n">
        <f aca="false">IF(C1432&gt;0,B1432+ROW()/1000000,0)</f>
        <v>24.001432</v>
      </c>
    </row>
    <row r="1433" customFormat="false" ht="15" hidden="false" customHeight="false" outlineLevel="0" collapsed="false">
      <c r="A1433" s="0" t="s">
        <v>2204</v>
      </c>
      <c r="B1433" s="0" t="n">
        <f aca="false">SUMIFS(Data!$O$2:$O$9552,Data!$H$2:$H$9552,A1433,Data!$V$2:$V$9552,1)</f>
        <v>978</v>
      </c>
      <c r="C1433" s="0" t="n">
        <f aca="false">COUNTIFS(Data!$H$2:$H$9552,A1433,Data!$V$2:$V$9552,1)</f>
        <v>2</v>
      </c>
      <c r="D1433" s="0" t="n">
        <f aca="false">IF(C1433&gt;0,B1433+ROW()/1000000,0)</f>
        <v>978.001433</v>
      </c>
    </row>
    <row r="1434" customFormat="false" ht="15" hidden="false" customHeight="false" outlineLevel="0" collapsed="false">
      <c r="A1434" s="0" t="s">
        <v>14151</v>
      </c>
      <c r="B1434" s="0" t="n">
        <f aca="false">SUMIFS(Data!$O$2:$O$9552,Data!$H$2:$H$9552,A1434,Data!$V$2:$V$9552,1)</f>
        <v>8</v>
      </c>
      <c r="C1434" s="0" t="n">
        <f aca="false">COUNTIFS(Data!$H$2:$H$9552,A1434,Data!$V$2:$V$9552,1)</f>
        <v>1</v>
      </c>
      <c r="D1434" s="0" t="n">
        <f aca="false">IF(C1434&gt;0,B1434+ROW()/1000000,0)</f>
        <v>8.001434</v>
      </c>
    </row>
    <row r="1435" customFormat="false" ht="15" hidden="false" customHeight="false" outlineLevel="0" collapsed="false">
      <c r="A1435" s="0" t="s">
        <v>4566</v>
      </c>
      <c r="B1435" s="0" t="n">
        <f aca="false">SUMIFS(Data!$O$2:$O$9552,Data!$H$2:$H$9552,A1435,Data!$V$2:$V$9552,1)</f>
        <v>6069</v>
      </c>
      <c r="C1435" s="0" t="n">
        <f aca="false">COUNTIFS(Data!$H$2:$H$9552,A1435,Data!$V$2:$V$9552,1)</f>
        <v>3</v>
      </c>
      <c r="D1435" s="0" t="n">
        <f aca="false">IF(C1435&gt;0,B1435+ROW()/1000000,0)</f>
        <v>6069.001435</v>
      </c>
    </row>
    <row r="1436" customFormat="false" ht="15" hidden="false" customHeight="false" outlineLevel="0" collapsed="false">
      <c r="A1436" s="0" t="s">
        <v>15675</v>
      </c>
      <c r="B1436" s="0" t="n">
        <f aca="false">SUMIFS(Data!$O$2:$O$9552,Data!$H$2:$H$9552,A1436,Data!$V$2:$V$9552,1)</f>
        <v>43</v>
      </c>
      <c r="C1436" s="0" t="n">
        <f aca="false">COUNTIFS(Data!$H$2:$H$9552,A1436,Data!$V$2:$V$9552,1)</f>
        <v>1</v>
      </c>
      <c r="D1436" s="0" t="n">
        <f aca="false">IF(C1436&gt;0,B1436+ROW()/1000000,0)</f>
        <v>43.001436</v>
      </c>
    </row>
    <row r="1437" customFormat="false" ht="15" hidden="false" customHeight="false" outlineLevel="0" collapsed="false">
      <c r="A1437" s="0" t="s">
        <v>9783</v>
      </c>
      <c r="B1437" s="0" t="n">
        <f aca="false">SUMIFS(Data!$O$2:$O$9552,Data!$H$2:$H$9552,A1437,Data!$V$2:$V$9552,1)</f>
        <v>1</v>
      </c>
      <c r="C1437" s="0" t="n">
        <f aca="false">COUNTIFS(Data!$H$2:$H$9552,A1437,Data!$V$2:$V$9552,1)</f>
        <v>1</v>
      </c>
      <c r="D1437" s="0" t="n">
        <f aca="false">IF(C1437&gt;0,B1437+ROW()/1000000,0)</f>
        <v>1.001437</v>
      </c>
    </row>
    <row r="1438" customFormat="false" ht="15" hidden="false" customHeight="false" outlineLevel="0" collapsed="false">
      <c r="A1438" s="0" t="s">
        <v>6526</v>
      </c>
      <c r="B1438" s="0" t="n">
        <f aca="false">SUMIFS(Data!$O$2:$O$9552,Data!$H$2:$H$9552,A1438,Data!$V$2:$V$9552,1)</f>
        <v>149</v>
      </c>
      <c r="C1438" s="0" t="n">
        <f aca="false">COUNTIFS(Data!$H$2:$H$9552,A1438,Data!$V$2:$V$9552,1)</f>
        <v>1</v>
      </c>
      <c r="D1438" s="0" t="n">
        <f aca="false">IF(C1438&gt;0,B1438+ROW()/1000000,0)</f>
        <v>149.001438</v>
      </c>
    </row>
    <row r="1439" customFormat="false" ht="15" hidden="false" customHeight="false" outlineLevel="0" collapsed="false">
      <c r="A1439" s="0" t="s">
        <v>17873</v>
      </c>
      <c r="B1439" s="0" t="n">
        <f aca="false">SUMIFS(Data!$O$2:$O$9552,Data!$H$2:$H$9552,A1439,Data!$V$2:$V$9552,1)</f>
        <v>326</v>
      </c>
      <c r="C1439" s="0" t="n">
        <f aca="false">COUNTIFS(Data!$H$2:$H$9552,A1439,Data!$V$2:$V$9552,1)</f>
        <v>1</v>
      </c>
      <c r="D1439" s="0" t="n">
        <f aca="false">IF(C1439&gt;0,B1439+ROW()/1000000,0)</f>
        <v>326.001439</v>
      </c>
    </row>
    <row r="1440" customFormat="false" ht="15" hidden="false" customHeight="false" outlineLevel="0" collapsed="false">
      <c r="A1440" s="0" t="s">
        <v>2141</v>
      </c>
      <c r="B1440" s="0" t="n">
        <f aca="false">SUMIFS(Data!$O$2:$O$9552,Data!$H$2:$H$9552,A1440,Data!$V$2:$V$9552,1)</f>
        <v>1164</v>
      </c>
      <c r="C1440" s="0" t="n">
        <f aca="false">COUNTIFS(Data!$H$2:$H$9552,A1440,Data!$V$2:$V$9552,1)</f>
        <v>5</v>
      </c>
      <c r="D1440" s="0" t="n">
        <f aca="false">IF(C1440&gt;0,B1440+ROW()/1000000,0)</f>
        <v>1164.00144</v>
      </c>
    </row>
    <row r="1441" customFormat="false" ht="15" hidden="false" customHeight="false" outlineLevel="0" collapsed="false">
      <c r="A1441" s="0" t="s">
        <v>16326</v>
      </c>
      <c r="B1441" s="0" t="n">
        <f aca="false">SUMIFS(Data!$O$2:$O$9552,Data!$H$2:$H$9552,A1441,Data!$V$2:$V$9552,1)</f>
        <v>42</v>
      </c>
      <c r="C1441" s="0" t="n">
        <f aca="false">COUNTIFS(Data!$H$2:$H$9552,A1441,Data!$V$2:$V$9552,1)</f>
        <v>1</v>
      </c>
      <c r="D1441" s="0" t="n">
        <f aca="false">IF(C1441&gt;0,B1441+ROW()/1000000,0)</f>
        <v>42.001441</v>
      </c>
    </row>
    <row r="1442" customFormat="false" ht="15" hidden="false" customHeight="false" outlineLevel="0" collapsed="false">
      <c r="A1442" s="0" t="s">
        <v>8094</v>
      </c>
      <c r="B1442" s="0" t="n">
        <f aca="false">SUMIFS(Data!$O$2:$O$9552,Data!$H$2:$H$9552,A1442,Data!$V$2:$V$9552,1)</f>
        <v>2053</v>
      </c>
      <c r="C1442" s="0" t="n">
        <f aca="false">COUNTIFS(Data!$H$2:$H$9552,A1442,Data!$V$2:$V$9552,1)</f>
        <v>2</v>
      </c>
      <c r="D1442" s="0" t="n">
        <f aca="false">IF(C1442&gt;0,B1442+ROW()/1000000,0)</f>
        <v>2053.001442</v>
      </c>
    </row>
    <row r="1443" customFormat="false" ht="15" hidden="false" customHeight="false" outlineLevel="0" collapsed="false">
      <c r="A1443" s="0" t="s">
        <v>12507</v>
      </c>
      <c r="B1443" s="0" t="n">
        <f aca="false">SUMIFS(Data!$O$2:$O$9552,Data!$H$2:$H$9552,A1443,Data!$V$2:$V$9552,1)</f>
        <v>570</v>
      </c>
      <c r="C1443" s="0" t="n">
        <f aca="false">COUNTIFS(Data!$H$2:$H$9552,A1443,Data!$V$2:$V$9552,1)</f>
        <v>1</v>
      </c>
      <c r="D1443" s="0" t="n">
        <f aca="false">IF(C1443&gt;0,B1443+ROW()/1000000,0)</f>
        <v>570.001443</v>
      </c>
    </row>
    <row r="1444" customFormat="false" ht="15" hidden="false" customHeight="false" outlineLevel="0" collapsed="false">
      <c r="A1444" s="0" t="s">
        <v>16316</v>
      </c>
      <c r="B1444" s="0" t="n">
        <f aca="false">SUMIFS(Data!$O$2:$O$9552,Data!$H$2:$H$9552,A1444,Data!$V$2:$V$9552,1)</f>
        <v>696</v>
      </c>
      <c r="C1444" s="0" t="n">
        <f aca="false">COUNTIFS(Data!$H$2:$H$9552,A1444,Data!$V$2:$V$9552,1)</f>
        <v>1</v>
      </c>
      <c r="D1444" s="0" t="n">
        <f aca="false">IF(C1444&gt;0,B1444+ROW()/1000000,0)</f>
        <v>696.001444</v>
      </c>
    </row>
    <row r="1445" customFormat="false" ht="15" hidden="false" customHeight="false" outlineLevel="0" collapsed="false">
      <c r="A1445" s="0" t="s">
        <v>6187</v>
      </c>
      <c r="B1445" s="0" t="n">
        <f aca="false">SUMIFS(Data!$O$2:$O$9552,Data!$H$2:$H$9552,A1445,Data!$V$2:$V$9552,1)</f>
        <v>676</v>
      </c>
      <c r="C1445" s="0" t="n">
        <f aca="false">COUNTIFS(Data!$H$2:$H$9552,A1445,Data!$V$2:$V$9552,1)</f>
        <v>1</v>
      </c>
      <c r="D1445" s="0" t="n">
        <f aca="false">IF(C1445&gt;0,B1445+ROW()/1000000,0)</f>
        <v>676.001445</v>
      </c>
    </row>
    <row r="1446" customFormat="false" ht="15" hidden="false" customHeight="false" outlineLevel="0" collapsed="false">
      <c r="A1446" s="0" t="s">
        <v>2505</v>
      </c>
      <c r="B1446" s="0" t="n">
        <f aca="false">SUMIFS(Data!$O$2:$O$9552,Data!$H$2:$H$9552,A1446,Data!$V$2:$V$9552,1)</f>
        <v>7261</v>
      </c>
      <c r="C1446" s="0" t="n">
        <f aca="false">COUNTIFS(Data!$H$2:$H$9552,A1446,Data!$V$2:$V$9552,1)</f>
        <v>5</v>
      </c>
      <c r="D1446" s="0" t="n">
        <f aca="false">IF(C1446&gt;0,B1446+ROW()/1000000,0)</f>
        <v>7261.001446</v>
      </c>
    </row>
    <row r="1447" customFormat="false" ht="15" hidden="false" customHeight="false" outlineLevel="0" collapsed="false">
      <c r="A1447" s="0" t="s">
        <v>6885</v>
      </c>
      <c r="B1447" s="0" t="n">
        <f aca="false">SUMIFS(Data!$O$2:$O$9552,Data!$H$2:$H$9552,A1447,Data!$V$2:$V$9552,1)</f>
        <v>117</v>
      </c>
      <c r="C1447" s="0" t="n">
        <f aca="false">COUNTIFS(Data!$H$2:$H$9552,A1447,Data!$V$2:$V$9552,1)</f>
        <v>1</v>
      </c>
      <c r="D1447" s="0" t="n">
        <f aca="false">IF(C1447&gt;0,B1447+ROW()/1000000,0)</f>
        <v>117.001447</v>
      </c>
    </row>
    <row r="1448" customFormat="false" ht="15" hidden="false" customHeight="false" outlineLevel="0" collapsed="false">
      <c r="A1448" s="0" t="s">
        <v>10912</v>
      </c>
      <c r="B1448" s="0" t="n">
        <f aca="false">SUMIFS(Data!$O$2:$O$9552,Data!$H$2:$H$9552,A1448,Data!$V$2:$V$9552,1)</f>
        <v>43</v>
      </c>
      <c r="C1448" s="0" t="n">
        <f aca="false">COUNTIFS(Data!$H$2:$H$9552,A1448,Data!$V$2:$V$9552,1)</f>
        <v>1</v>
      </c>
      <c r="D1448" s="0" t="n">
        <f aca="false">IF(C1448&gt;0,B1448+ROW()/1000000,0)</f>
        <v>43.001448</v>
      </c>
    </row>
    <row r="1449" customFormat="false" ht="15" hidden="false" customHeight="false" outlineLevel="0" collapsed="false">
      <c r="A1449" s="0" t="s">
        <v>2185</v>
      </c>
      <c r="B1449" s="0" t="n">
        <f aca="false">SUMIFS(Data!$O$2:$O$9552,Data!$H$2:$H$9552,A1449,Data!$V$2:$V$9552,1)</f>
        <v>5159</v>
      </c>
      <c r="C1449" s="0" t="n">
        <f aca="false">COUNTIFS(Data!$H$2:$H$9552,A1449,Data!$V$2:$V$9552,1)</f>
        <v>74</v>
      </c>
      <c r="D1449" s="0" t="n">
        <f aca="false">IF(C1449&gt;0,B1449+ROW()/1000000,0)</f>
        <v>5159.001449</v>
      </c>
    </row>
    <row r="1450" customFormat="false" ht="15" hidden="false" customHeight="false" outlineLevel="0" collapsed="false">
      <c r="A1450" s="0" t="s">
        <v>16368</v>
      </c>
      <c r="B1450" s="0" t="n">
        <f aca="false">SUMIFS(Data!$O$2:$O$9552,Data!$H$2:$H$9552,A1450,Data!$V$2:$V$9552,1)</f>
        <v>4</v>
      </c>
      <c r="C1450" s="0" t="n">
        <f aca="false">COUNTIFS(Data!$H$2:$H$9552,A1450,Data!$V$2:$V$9552,1)</f>
        <v>1</v>
      </c>
      <c r="D1450" s="0" t="n">
        <f aca="false">IF(C1450&gt;0,B1450+ROW()/1000000,0)</f>
        <v>4.00145</v>
      </c>
    </row>
    <row r="1451" customFormat="false" ht="15" hidden="false" customHeight="false" outlineLevel="0" collapsed="false">
      <c r="A1451" s="0" t="s">
        <v>10325</v>
      </c>
      <c r="B1451" s="0" t="n">
        <f aca="false">SUMIFS(Data!$O$2:$O$9552,Data!$H$2:$H$9552,A1451,Data!$V$2:$V$9552,1)</f>
        <v>6</v>
      </c>
      <c r="C1451" s="0" t="n">
        <f aca="false">COUNTIFS(Data!$H$2:$H$9552,A1451,Data!$V$2:$V$9552,1)</f>
        <v>1</v>
      </c>
      <c r="D1451" s="0" t="n">
        <f aca="false">IF(C1451&gt;0,B1451+ROW()/1000000,0)</f>
        <v>6.001451</v>
      </c>
    </row>
    <row r="1452" customFormat="false" ht="15" hidden="false" customHeight="false" outlineLevel="0" collapsed="false">
      <c r="A1452" s="0" t="s">
        <v>11756</v>
      </c>
      <c r="B1452" s="0" t="n">
        <f aca="false">SUMIFS(Data!$O$2:$O$9552,Data!$H$2:$H$9552,A1452,Data!$V$2:$V$9552,1)</f>
        <v>15</v>
      </c>
      <c r="C1452" s="0" t="n">
        <f aca="false">COUNTIFS(Data!$H$2:$H$9552,A1452,Data!$V$2:$V$9552,1)</f>
        <v>1</v>
      </c>
      <c r="D1452" s="0" t="n">
        <f aca="false">IF(C1452&gt;0,B1452+ROW()/1000000,0)</f>
        <v>15.001452</v>
      </c>
    </row>
    <row r="1453" customFormat="false" ht="15" hidden="false" customHeight="false" outlineLevel="0" collapsed="false">
      <c r="A1453" s="0" t="s">
        <v>8416</v>
      </c>
      <c r="B1453" s="0" t="n">
        <f aca="false">SUMIFS(Data!$O$2:$O$9552,Data!$H$2:$H$9552,A1453,Data!$V$2:$V$9552,1)</f>
        <v>600</v>
      </c>
      <c r="C1453" s="0" t="n">
        <f aca="false">COUNTIFS(Data!$H$2:$H$9552,A1453,Data!$V$2:$V$9552,1)</f>
        <v>9</v>
      </c>
      <c r="D1453" s="0" t="n">
        <f aca="false">IF(C1453&gt;0,B1453+ROW()/1000000,0)</f>
        <v>600.001453</v>
      </c>
    </row>
    <row r="1454" customFormat="false" ht="15" hidden="false" customHeight="false" outlineLevel="0" collapsed="false">
      <c r="A1454" s="0" t="s">
        <v>17913</v>
      </c>
      <c r="B1454" s="0" t="n">
        <f aca="false">SUMIFS(Data!$O$2:$O$9552,Data!$H$2:$H$9552,A1454,Data!$V$2:$V$9552,1)</f>
        <v>418</v>
      </c>
      <c r="C1454" s="0" t="n">
        <f aca="false">COUNTIFS(Data!$H$2:$H$9552,A1454,Data!$V$2:$V$9552,1)</f>
        <v>1</v>
      </c>
      <c r="D1454" s="0" t="n">
        <f aca="false">IF(C1454&gt;0,B1454+ROW()/1000000,0)</f>
        <v>418.001454</v>
      </c>
    </row>
    <row r="1455" customFormat="false" ht="15" hidden="false" customHeight="false" outlineLevel="0" collapsed="false">
      <c r="A1455" s="0" t="s">
        <v>10665</v>
      </c>
      <c r="B1455" s="0" t="n">
        <f aca="false">SUMIFS(Data!$O$2:$O$9552,Data!$H$2:$H$9552,A1455,Data!$V$2:$V$9552,1)</f>
        <v>4</v>
      </c>
      <c r="C1455" s="0" t="n">
        <f aca="false">COUNTIFS(Data!$H$2:$H$9552,A1455,Data!$V$2:$V$9552,1)</f>
        <v>1</v>
      </c>
      <c r="D1455" s="0" t="n">
        <f aca="false">IF(C1455&gt;0,B1455+ROW()/1000000,0)</f>
        <v>4.001455</v>
      </c>
    </row>
    <row r="1456" customFormat="false" ht="15" hidden="false" customHeight="false" outlineLevel="0" collapsed="false">
      <c r="A1456" s="0" t="s">
        <v>13537</v>
      </c>
      <c r="B1456" s="0" t="n">
        <f aca="false">SUMIFS(Data!$O$2:$O$9552,Data!$H$2:$H$9552,A1456,Data!$V$2:$V$9552,1)</f>
        <v>32</v>
      </c>
      <c r="C1456" s="0" t="n">
        <f aca="false">COUNTIFS(Data!$H$2:$H$9552,A1456,Data!$V$2:$V$9552,1)</f>
        <v>1</v>
      </c>
      <c r="D1456" s="0" t="n">
        <f aca="false">IF(C1456&gt;0,B1456+ROW()/1000000,0)</f>
        <v>32.001456</v>
      </c>
    </row>
    <row r="1457" customFormat="false" ht="15" hidden="false" customHeight="false" outlineLevel="0" collapsed="false">
      <c r="A1457" s="0" t="s">
        <v>13367</v>
      </c>
      <c r="B1457" s="0" t="n">
        <f aca="false">SUMIFS(Data!$O$2:$O$9552,Data!$H$2:$H$9552,A1457,Data!$V$2:$V$9552,1)</f>
        <v>16</v>
      </c>
      <c r="C1457" s="0" t="n">
        <f aca="false">COUNTIFS(Data!$H$2:$H$9552,A1457,Data!$V$2:$V$9552,1)</f>
        <v>1</v>
      </c>
      <c r="D1457" s="0" t="n">
        <f aca="false">IF(C1457&gt;0,B1457+ROW()/1000000,0)</f>
        <v>16.001457</v>
      </c>
    </row>
    <row r="1458" customFormat="false" ht="15" hidden="false" customHeight="false" outlineLevel="0" collapsed="false">
      <c r="A1458" s="0" t="s">
        <v>7538</v>
      </c>
      <c r="B1458" s="0" t="n">
        <f aca="false">SUMIFS(Data!$O$2:$O$9552,Data!$H$2:$H$9552,A1458,Data!$V$2:$V$9552,1)</f>
        <v>39</v>
      </c>
      <c r="C1458" s="0" t="n">
        <f aca="false">COUNTIFS(Data!$H$2:$H$9552,A1458,Data!$V$2:$V$9552,1)</f>
        <v>1</v>
      </c>
      <c r="D1458" s="0" t="n">
        <f aca="false">IF(C1458&gt;0,B1458+ROW()/1000000,0)</f>
        <v>39.001458</v>
      </c>
    </row>
    <row r="1459" customFormat="false" ht="15" hidden="false" customHeight="false" outlineLevel="0" collapsed="false">
      <c r="A1459" s="0" t="s">
        <v>9109</v>
      </c>
      <c r="B1459" s="0" t="n">
        <f aca="false">SUMIFS(Data!$O$2:$O$9552,Data!$H$2:$H$9552,A1459,Data!$V$2:$V$9552,1)</f>
        <v>246</v>
      </c>
      <c r="C1459" s="0" t="n">
        <f aca="false">COUNTIFS(Data!$H$2:$H$9552,A1459,Data!$V$2:$V$9552,1)</f>
        <v>1</v>
      </c>
      <c r="D1459" s="0" t="n">
        <f aca="false">IF(C1459&gt;0,B1459+ROW()/1000000,0)</f>
        <v>246.001459</v>
      </c>
    </row>
    <row r="1460" customFormat="false" ht="15" hidden="false" customHeight="false" outlineLevel="0" collapsed="false">
      <c r="A1460" s="0" t="s">
        <v>10164</v>
      </c>
      <c r="B1460" s="0" t="n">
        <f aca="false">SUMIFS(Data!$O$2:$O$9552,Data!$H$2:$H$9552,A1460,Data!$V$2:$V$9552,1)</f>
        <v>114</v>
      </c>
      <c r="C1460" s="0" t="n">
        <f aca="false">COUNTIFS(Data!$H$2:$H$9552,A1460,Data!$V$2:$V$9552,1)</f>
        <v>3</v>
      </c>
      <c r="D1460" s="0" t="n">
        <f aca="false">IF(C1460&gt;0,B1460+ROW()/1000000,0)</f>
        <v>114.00146</v>
      </c>
    </row>
    <row r="1461" customFormat="false" ht="15" hidden="false" customHeight="false" outlineLevel="0" collapsed="false">
      <c r="A1461" s="0" t="s">
        <v>14718</v>
      </c>
      <c r="B1461" s="0" t="n">
        <f aca="false">SUMIFS(Data!$O$2:$O$9552,Data!$H$2:$H$9552,A1461,Data!$V$2:$V$9552,1)</f>
        <v>280</v>
      </c>
      <c r="C1461" s="0" t="n">
        <f aca="false">COUNTIFS(Data!$H$2:$H$9552,A1461,Data!$V$2:$V$9552,1)</f>
        <v>1</v>
      </c>
      <c r="D1461" s="0" t="n">
        <f aca="false">IF(C1461&gt;0,B1461+ROW()/1000000,0)</f>
        <v>280.001461</v>
      </c>
    </row>
    <row r="1462" customFormat="false" ht="15" hidden="false" customHeight="false" outlineLevel="0" collapsed="false">
      <c r="A1462" s="0" t="s">
        <v>13738</v>
      </c>
      <c r="B1462" s="0" t="n">
        <f aca="false">SUMIFS(Data!$O$2:$O$9552,Data!$H$2:$H$9552,A1462,Data!$V$2:$V$9552,1)</f>
        <v>1</v>
      </c>
      <c r="C1462" s="0" t="n">
        <f aca="false">COUNTIFS(Data!$H$2:$H$9552,A1462,Data!$V$2:$V$9552,1)</f>
        <v>1</v>
      </c>
      <c r="D1462" s="0" t="n">
        <f aca="false">IF(C1462&gt;0,B1462+ROW()/1000000,0)</f>
        <v>1.001462</v>
      </c>
    </row>
    <row r="1463" customFormat="false" ht="15" hidden="false" customHeight="false" outlineLevel="0" collapsed="false">
      <c r="A1463" s="0" t="s">
        <v>8929</v>
      </c>
      <c r="B1463" s="0" t="n">
        <f aca="false">SUMIFS(Data!$O$2:$O$9552,Data!$H$2:$H$9552,A1463,Data!$V$2:$V$9552,1)</f>
        <v>57</v>
      </c>
      <c r="C1463" s="0" t="n">
        <f aca="false">COUNTIFS(Data!$H$2:$H$9552,A1463,Data!$V$2:$V$9552,1)</f>
        <v>3</v>
      </c>
      <c r="D1463" s="0" t="n">
        <f aca="false">IF(C1463&gt;0,B1463+ROW()/1000000,0)</f>
        <v>57.001463</v>
      </c>
    </row>
    <row r="1464" customFormat="false" ht="15" hidden="false" customHeight="false" outlineLevel="0" collapsed="false">
      <c r="A1464" s="0" t="s">
        <v>5365</v>
      </c>
      <c r="B1464" s="0" t="n">
        <f aca="false">SUMIFS(Data!$O$2:$O$9552,Data!$H$2:$H$9552,A1464,Data!$V$2:$V$9552,1)</f>
        <v>106</v>
      </c>
      <c r="C1464" s="0" t="n">
        <f aca="false">COUNTIFS(Data!$H$2:$H$9552,A1464,Data!$V$2:$V$9552,1)</f>
        <v>4</v>
      </c>
      <c r="D1464" s="0" t="n">
        <f aca="false">IF(C1464&gt;0,B1464+ROW()/1000000,0)</f>
        <v>106.001464</v>
      </c>
    </row>
    <row r="1465" customFormat="false" ht="15" hidden="false" customHeight="false" outlineLevel="0" collapsed="false">
      <c r="A1465" s="0" t="s">
        <v>12559</v>
      </c>
      <c r="B1465" s="0" t="n">
        <f aca="false">SUMIFS(Data!$O$2:$O$9552,Data!$H$2:$H$9552,A1465,Data!$V$2:$V$9552,1)</f>
        <v>142</v>
      </c>
      <c r="C1465" s="0" t="n">
        <f aca="false">COUNTIFS(Data!$H$2:$H$9552,A1465,Data!$V$2:$V$9552,1)</f>
        <v>1</v>
      </c>
      <c r="D1465" s="0" t="n">
        <f aca="false">IF(C1465&gt;0,B1465+ROW()/1000000,0)</f>
        <v>142.001465</v>
      </c>
    </row>
    <row r="1466" customFormat="false" ht="15" hidden="false" customHeight="false" outlineLevel="0" collapsed="false">
      <c r="A1466" s="0" t="s">
        <v>4498</v>
      </c>
      <c r="B1466" s="0" t="n">
        <f aca="false">SUMIFS(Data!$O$2:$O$9552,Data!$H$2:$H$9552,A1466,Data!$V$2:$V$9552,1)</f>
        <v>11</v>
      </c>
      <c r="C1466" s="0" t="n">
        <f aca="false">COUNTIFS(Data!$H$2:$H$9552,A1466,Data!$V$2:$V$9552,1)</f>
        <v>2</v>
      </c>
      <c r="D1466" s="0" t="n">
        <f aca="false">IF(C1466&gt;0,B1466+ROW()/1000000,0)</f>
        <v>11.001466</v>
      </c>
    </row>
    <row r="1467" customFormat="false" ht="15" hidden="false" customHeight="false" outlineLevel="0" collapsed="false">
      <c r="A1467" s="0" t="s">
        <v>14324</v>
      </c>
      <c r="B1467" s="0" t="n">
        <f aca="false">SUMIFS(Data!$O$2:$O$9552,Data!$H$2:$H$9552,A1467,Data!$V$2:$V$9552,1)</f>
        <v>121</v>
      </c>
      <c r="C1467" s="0" t="n">
        <f aca="false">COUNTIFS(Data!$H$2:$H$9552,A1467,Data!$V$2:$V$9552,1)</f>
        <v>1</v>
      </c>
      <c r="D1467" s="0" t="n">
        <f aca="false">IF(C1467&gt;0,B1467+ROW()/1000000,0)</f>
        <v>121.001467</v>
      </c>
    </row>
    <row r="1468" customFormat="false" ht="15" hidden="false" customHeight="false" outlineLevel="0" collapsed="false">
      <c r="A1468" s="0" t="s">
        <v>19192</v>
      </c>
      <c r="B1468" s="0" t="n">
        <f aca="false">SUMIFS(Data!$O$2:$O$9552,Data!$H$2:$H$9552,A1468,Data!$V$2:$V$9552,1)</f>
        <v>456</v>
      </c>
      <c r="C1468" s="0" t="n">
        <f aca="false">COUNTIFS(Data!$H$2:$H$9552,A1468,Data!$V$2:$V$9552,1)</f>
        <v>1</v>
      </c>
      <c r="D1468" s="0" t="n">
        <f aca="false">IF(C1468&gt;0,B1468+ROW()/1000000,0)</f>
        <v>456.001468</v>
      </c>
    </row>
    <row r="1469" customFormat="false" ht="15" hidden="false" customHeight="false" outlineLevel="0" collapsed="false">
      <c r="A1469" s="0" t="s">
        <v>4131</v>
      </c>
      <c r="B1469" s="0" t="n">
        <f aca="false">SUMIFS(Data!$O$2:$O$9552,Data!$H$2:$H$9552,A1469,Data!$V$2:$V$9552,1)</f>
        <v>14</v>
      </c>
      <c r="C1469" s="0" t="n">
        <f aca="false">COUNTIFS(Data!$H$2:$H$9552,A1469,Data!$V$2:$V$9552,1)</f>
        <v>1</v>
      </c>
      <c r="D1469" s="0" t="n">
        <f aca="false">IF(C1469&gt;0,B1469+ROW()/1000000,0)</f>
        <v>14.001469</v>
      </c>
    </row>
    <row r="1470" customFormat="false" ht="15" hidden="false" customHeight="false" outlineLevel="0" collapsed="false">
      <c r="A1470" s="0" t="s">
        <v>18410</v>
      </c>
      <c r="B1470" s="0" t="n">
        <f aca="false">SUMIFS(Data!$O$2:$O$9552,Data!$H$2:$H$9552,A1470,Data!$V$2:$V$9552,1)</f>
        <v>10</v>
      </c>
      <c r="C1470" s="0" t="n">
        <f aca="false">COUNTIFS(Data!$H$2:$H$9552,A1470,Data!$V$2:$V$9552,1)</f>
        <v>1</v>
      </c>
      <c r="D1470" s="0" t="n">
        <f aca="false">IF(C1470&gt;0,B1470+ROW()/1000000,0)</f>
        <v>10.00147</v>
      </c>
    </row>
    <row r="1471" customFormat="false" ht="15" hidden="false" customHeight="false" outlineLevel="0" collapsed="false">
      <c r="A1471" s="0" t="s">
        <v>2467</v>
      </c>
      <c r="B1471" s="0" t="n">
        <f aca="false">SUMIFS(Data!$O$2:$O$9552,Data!$H$2:$H$9552,A1471,Data!$V$2:$V$9552,1)</f>
        <v>71</v>
      </c>
      <c r="C1471" s="0" t="n">
        <f aca="false">COUNTIFS(Data!$H$2:$H$9552,A1471,Data!$V$2:$V$9552,1)</f>
        <v>1</v>
      </c>
      <c r="D1471" s="0" t="n">
        <f aca="false">IF(C1471&gt;0,B1471+ROW()/1000000,0)</f>
        <v>71.001471</v>
      </c>
    </row>
    <row r="1472" customFormat="false" ht="15" hidden="false" customHeight="false" outlineLevel="0" collapsed="false">
      <c r="A1472" s="0" t="s">
        <v>8379</v>
      </c>
      <c r="B1472" s="0" t="n">
        <f aca="false">SUMIFS(Data!$O$2:$O$9552,Data!$H$2:$H$9552,A1472,Data!$V$2:$V$9552,1)</f>
        <v>460</v>
      </c>
      <c r="C1472" s="0" t="n">
        <f aca="false">COUNTIFS(Data!$H$2:$H$9552,A1472,Data!$V$2:$V$9552,1)</f>
        <v>1</v>
      </c>
      <c r="D1472" s="0" t="n">
        <f aca="false">IF(C1472&gt;0,B1472+ROW()/1000000,0)</f>
        <v>460.001472</v>
      </c>
    </row>
    <row r="1473" customFormat="false" ht="15" hidden="false" customHeight="false" outlineLevel="0" collapsed="false">
      <c r="A1473" s="0" t="s">
        <v>8740</v>
      </c>
      <c r="B1473" s="0" t="n">
        <f aca="false">SUMIFS(Data!$O$2:$O$9552,Data!$H$2:$H$9552,A1473,Data!$V$2:$V$9552,1)</f>
        <v>0</v>
      </c>
      <c r="C1473" s="0" t="n">
        <f aca="false">COUNTIFS(Data!$H$2:$H$9552,A1473,Data!$V$2:$V$9552,1)</f>
        <v>1</v>
      </c>
      <c r="D1473" s="0" t="n">
        <f aca="false">IF(C1473&gt;0,B1473+ROW()/1000000,0)</f>
        <v>0.001473</v>
      </c>
    </row>
    <row r="1474" customFormat="false" ht="15" hidden="false" customHeight="false" outlineLevel="0" collapsed="false">
      <c r="A1474" s="0" t="s">
        <v>11996</v>
      </c>
      <c r="B1474" s="0" t="n">
        <f aca="false">SUMIFS(Data!$O$2:$O$9552,Data!$H$2:$H$9552,A1474,Data!$V$2:$V$9552,1)</f>
        <v>462</v>
      </c>
      <c r="C1474" s="0" t="n">
        <f aca="false">COUNTIFS(Data!$H$2:$H$9552,A1474,Data!$V$2:$V$9552,1)</f>
        <v>3</v>
      </c>
      <c r="D1474" s="0" t="n">
        <f aca="false">IF(C1474&gt;0,B1474+ROW()/1000000,0)</f>
        <v>462.001474</v>
      </c>
    </row>
    <row r="1475" customFormat="false" ht="15" hidden="false" customHeight="false" outlineLevel="0" collapsed="false">
      <c r="A1475" s="0" t="s">
        <v>8038</v>
      </c>
      <c r="B1475" s="0" t="n">
        <f aca="false">SUMIFS(Data!$O$2:$O$9552,Data!$H$2:$H$9552,A1475,Data!$V$2:$V$9552,1)</f>
        <v>840</v>
      </c>
      <c r="C1475" s="0" t="n">
        <f aca="false">COUNTIFS(Data!$H$2:$H$9552,A1475,Data!$V$2:$V$9552,1)</f>
        <v>1</v>
      </c>
      <c r="D1475" s="0" t="n">
        <f aca="false">IF(C1475&gt;0,B1475+ROW()/1000000,0)</f>
        <v>840.001475</v>
      </c>
    </row>
    <row r="1476" customFormat="false" ht="15" hidden="false" customHeight="false" outlineLevel="0" collapsed="false">
      <c r="A1476" s="0" t="s">
        <v>2266</v>
      </c>
      <c r="B1476" s="0" t="n">
        <f aca="false">SUMIFS(Data!$O$2:$O$9552,Data!$H$2:$H$9552,A1476,Data!$V$2:$V$9552,1)</f>
        <v>192</v>
      </c>
      <c r="C1476" s="0" t="n">
        <f aca="false">COUNTIFS(Data!$H$2:$H$9552,A1476,Data!$V$2:$V$9552,1)</f>
        <v>1</v>
      </c>
      <c r="D1476" s="0" t="n">
        <f aca="false">IF(C1476&gt;0,B1476+ROW()/1000000,0)</f>
        <v>192.001476</v>
      </c>
    </row>
    <row r="1477" customFormat="false" ht="15" hidden="false" customHeight="false" outlineLevel="0" collapsed="false">
      <c r="A1477" s="0" t="s">
        <v>9244</v>
      </c>
      <c r="B1477" s="0" t="n">
        <f aca="false">SUMIFS(Data!$O$2:$O$9552,Data!$H$2:$H$9552,A1477,Data!$V$2:$V$9552,1)</f>
        <v>1141</v>
      </c>
      <c r="C1477" s="0" t="n">
        <f aca="false">COUNTIFS(Data!$H$2:$H$9552,A1477,Data!$V$2:$V$9552,1)</f>
        <v>6</v>
      </c>
      <c r="D1477" s="0" t="n">
        <f aca="false">IF(C1477&gt;0,B1477+ROW()/1000000,0)</f>
        <v>1141.001477</v>
      </c>
    </row>
    <row r="1478" customFormat="false" ht="15" hidden="false" customHeight="false" outlineLevel="0" collapsed="false">
      <c r="A1478" s="0" t="s">
        <v>5178</v>
      </c>
      <c r="B1478" s="0" t="n">
        <f aca="false">SUMIFS(Data!$O$2:$O$9552,Data!$H$2:$H$9552,A1478,Data!$V$2:$V$9552,1)</f>
        <v>391</v>
      </c>
      <c r="C1478" s="0" t="n">
        <f aca="false">COUNTIFS(Data!$H$2:$H$9552,A1478,Data!$V$2:$V$9552,1)</f>
        <v>1</v>
      </c>
      <c r="D1478" s="0" t="n">
        <f aca="false">IF(C1478&gt;0,B1478+ROW()/1000000,0)</f>
        <v>391.001478</v>
      </c>
    </row>
    <row r="1479" customFormat="false" ht="15" hidden="false" customHeight="false" outlineLevel="0" collapsed="false">
      <c r="A1479" s="0" t="s">
        <v>8774</v>
      </c>
      <c r="B1479" s="0" t="n">
        <f aca="false">SUMIFS(Data!$O$2:$O$9552,Data!$H$2:$H$9552,A1479,Data!$V$2:$V$9552,1)</f>
        <v>317</v>
      </c>
      <c r="C1479" s="0" t="n">
        <f aca="false">COUNTIFS(Data!$H$2:$H$9552,A1479,Data!$V$2:$V$9552,1)</f>
        <v>2</v>
      </c>
      <c r="D1479" s="0" t="n">
        <f aca="false">IF(C1479&gt;0,B1479+ROW()/1000000,0)</f>
        <v>317.001479</v>
      </c>
    </row>
    <row r="1480" customFormat="false" ht="15" hidden="false" customHeight="false" outlineLevel="0" collapsed="false">
      <c r="A1480" s="0" t="s">
        <v>6692</v>
      </c>
      <c r="B1480" s="0" t="n">
        <f aca="false">SUMIFS(Data!$O$2:$O$9552,Data!$H$2:$H$9552,A1480,Data!$V$2:$V$9552,1)</f>
        <v>2450</v>
      </c>
      <c r="C1480" s="0" t="n">
        <f aca="false">COUNTIFS(Data!$H$2:$H$9552,A1480,Data!$V$2:$V$9552,1)</f>
        <v>2</v>
      </c>
      <c r="D1480" s="0" t="n">
        <f aca="false">IF(C1480&gt;0,B1480+ROW()/1000000,0)</f>
        <v>2450.00148</v>
      </c>
    </row>
    <row r="1481" customFormat="false" ht="15" hidden="false" customHeight="false" outlineLevel="0" collapsed="false">
      <c r="A1481" s="0" t="s">
        <v>13305</v>
      </c>
      <c r="B1481" s="0" t="n">
        <f aca="false">SUMIFS(Data!$O$2:$O$9552,Data!$H$2:$H$9552,A1481,Data!$V$2:$V$9552,1)</f>
        <v>391</v>
      </c>
      <c r="C1481" s="0" t="n">
        <f aca="false">COUNTIFS(Data!$H$2:$H$9552,A1481,Data!$V$2:$V$9552,1)</f>
        <v>1</v>
      </c>
      <c r="D1481" s="0" t="n">
        <f aca="false">IF(C1481&gt;0,B1481+ROW()/1000000,0)</f>
        <v>391.001481</v>
      </c>
    </row>
    <row r="1482" customFormat="false" ht="15" hidden="false" customHeight="false" outlineLevel="0" collapsed="false">
      <c r="A1482" s="0" t="s">
        <v>6845</v>
      </c>
      <c r="B1482" s="0" t="n">
        <f aca="false">SUMIFS(Data!$O$2:$O$9552,Data!$H$2:$H$9552,A1482,Data!$V$2:$V$9552,1)</f>
        <v>1034</v>
      </c>
      <c r="C1482" s="0" t="n">
        <f aca="false">COUNTIFS(Data!$H$2:$H$9552,A1482,Data!$V$2:$V$9552,1)</f>
        <v>7</v>
      </c>
      <c r="D1482" s="0" t="n">
        <f aca="false">IF(C1482&gt;0,B1482+ROW()/1000000,0)</f>
        <v>1034.001482</v>
      </c>
    </row>
    <row r="1483" customFormat="false" ht="15" hidden="false" customHeight="false" outlineLevel="0" collapsed="false">
      <c r="A1483" s="0" t="s">
        <v>10374</v>
      </c>
      <c r="B1483" s="0" t="n">
        <f aca="false">SUMIFS(Data!$O$2:$O$9552,Data!$H$2:$H$9552,A1483,Data!$V$2:$V$9552,1)</f>
        <v>162</v>
      </c>
      <c r="C1483" s="0" t="n">
        <f aca="false">COUNTIFS(Data!$H$2:$H$9552,A1483,Data!$V$2:$V$9552,1)</f>
        <v>1</v>
      </c>
      <c r="D1483" s="0" t="n">
        <f aca="false">IF(C1483&gt;0,B1483+ROW()/1000000,0)</f>
        <v>162.001483</v>
      </c>
    </row>
    <row r="1484" customFormat="false" ht="15" hidden="false" customHeight="false" outlineLevel="0" collapsed="false">
      <c r="A1484" s="0" t="s">
        <v>9709</v>
      </c>
      <c r="B1484" s="0" t="n">
        <f aca="false">SUMIFS(Data!$O$2:$O$9552,Data!$H$2:$H$9552,A1484,Data!$V$2:$V$9552,1)</f>
        <v>1363</v>
      </c>
      <c r="C1484" s="0" t="n">
        <f aca="false">COUNTIFS(Data!$H$2:$H$9552,A1484,Data!$V$2:$V$9552,1)</f>
        <v>1</v>
      </c>
      <c r="D1484" s="0" t="n">
        <f aca="false">IF(C1484&gt;0,B1484+ROW()/1000000,0)</f>
        <v>1363.001484</v>
      </c>
    </row>
    <row r="1485" customFormat="false" ht="15" hidden="false" customHeight="false" outlineLevel="0" collapsed="false">
      <c r="A1485" s="0" t="s">
        <v>7787</v>
      </c>
      <c r="B1485" s="0" t="n">
        <f aca="false">SUMIFS(Data!$O$2:$O$9552,Data!$H$2:$H$9552,A1485,Data!$V$2:$V$9552,1)</f>
        <v>629</v>
      </c>
      <c r="C1485" s="0" t="n">
        <f aca="false">COUNTIFS(Data!$H$2:$H$9552,A1485,Data!$V$2:$V$9552,1)</f>
        <v>2</v>
      </c>
      <c r="D1485" s="0" t="n">
        <f aca="false">IF(C1485&gt;0,B1485+ROW()/1000000,0)</f>
        <v>629.001485</v>
      </c>
    </row>
    <row r="1486" customFormat="false" ht="15" hidden="false" customHeight="false" outlineLevel="0" collapsed="false">
      <c r="A1486" s="0" t="s">
        <v>6667</v>
      </c>
      <c r="B1486" s="0" t="n">
        <f aca="false">SUMIFS(Data!$O$2:$O$9552,Data!$H$2:$H$9552,A1486,Data!$V$2:$V$9552,1)</f>
        <v>156</v>
      </c>
      <c r="C1486" s="0" t="n">
        <f aca="false">COUNTIFS(Data!$H$2:$H$9552,A1486,Data!$V$2:$V$9552,1)</f>
        <v>1</v>
      </c>
      <c r="D1486" s="0" t="n">
        <f aca="false">IF(C1486&gt;0,B1486+ROW()/1000000,0)</f>
        <v>156.001486</v>
      </c>
    </row>
    <row r="1487" customFormat="false" ht="15" hidden="false" customHeight="false" outlineLevel="0" collapsed="false">
      <c r="A1487" s="0" t="s">
        <v>4339</v>
      </c>
      <c r="B1487" s="0" t="n">
        <f aca="false">SUMIFS(Data!$O$2:$O$9552,Data!$H$2:$H$9552,A1487,Data!$V$2:$V$9552,1)</f>
        <v>24</v>
      </c>
      <c r="C1487" s="0" t="n">
        <f aca="false">COUNTIFS(Data!$H$2:$H$9552,A1487,Data!$V$2:$V$9552,1)</f>
        <v>1</v>
      </c>
      <c r="D1487" s="0" t="n">
        <f aca="false">IF(C1487&gt;0,B1487+ROW()/1000000,0)</f>
        <v>24.001487</v>
      </c>
    </row>
    <row r="1488" customFormat="false" ht="15" hidden="false" customHeight="false" outlineLevel="0" collapsed="false">
      <c r="A1488" s="0" t="s">
        <v>19398</v>
      </c>
      <c r="B1488" s="0" t="n">
        <f aca="false">SUMIFS(Data!$O$2:$O$9552,Data!$H$2:$H$9552,A1488,Data!$V$2:$V$9552,1)</f>
        <v>87</v>
      </c>
      <c r="C1488" s="0" t="n">
        <f aca="false">COUNTIFS(Data!$H$2:$H$9552,A1488,Data!$V$2:$V$9552,1)</f>
        <v>1</v>
      </c>
      <c r="D1488" s="0" t="n">
        <f aca="false">IF(C1488&gt;0,B1488+ROW()/1000000,0)</f>
        <v>87.001488</v>
      </c>
    </row>
    <row r="1489" customFormat="false" ht="15" hidden="false" customHeight="false" outlineLevel="0" collapsed="false">
      <c r="A1489" s="0" t="s">
        <v>7938</v>
      </c>
      <c r="B1489" s="0" t="n">
        <f aca="false">SUMIFS(Data!$O$2:$O$9552,Data!$H$2:$H$9552,A1489,Data!$V$2:$V$9552,1)</f>
        <v>1286</v>
      </c>
      <c r="C1489" s="0" t="n">
        <f aca="false">COUNTIFS(Data!$H$2:$H$9552,A1489,Data!$V$2:$V$9552,1)</f>
        <v>1</v>
      </c>
      <c r="D1489" s="0" t="n">
        <f aca="false">IF(C1489&gt;0,B1489+ROW()/1000000,0)</f>
        <v>1286.001489</v>
      </c>
    </row>
    <row r="1490" customFormat="false" ht="15" hidden="false" customHeight="false" outlineLevel="0" collapsed="false">
      <c r="A1490" s="0" t="s">
        <v>5205</v>
      </c>
      <c r="B1490" s="0" t="n">
        <f aca="false">SUMIFS(Data!$O$2:$O$9552,Data!$H$2:$H$9552,A1490,Data!$V$2:$V$9552,1)</f>
        <v>146</v>
      </c>
      <c r="C1490" s="0" t="n">
        <f aca="false">COUNTIFS(Data!$H$2:$H$9552,A1490,Data!$V$2:$V$9552,1)</f>
        <v>1</v>
      </c>
      <c r="D1490" s="0" t="n">
        <f aca="false">IF(C1490&gt;0,B1490+ROW()/1000000,0)</f>
        <v>146.00149</v>
      </c>
    </row>
    <row r="1491" customFormat="false" ht="15" hidden="false" customHeight="false" outlineLevel="0" collapsed="false">
      <c r="A1491" s="0" t="s">
        <v>6081</v>
      </c>
      <c r="B1491" s="0" t="n">
        <f aca="false">SUMIFS(Data!$O$2:$O$9552,Data!$H$2:$H$9552,A1491,Data!$V$2:$V$9552,1)</f>
        <v>860</v>
      </c>
      <c r="C1491" s="0" t="n">
        <f aca="false">COUNTIFS(Data!$H$2:$H$9552,A1491,Data!$V$2:$V$9552,1)</f>
        <v>1</v>
      </c>
      <c r="D1491" s="0" t="n">
        <f aca="false">IF(C1491&gt;0,B1491+ROW()/1000000,0)</f>
        <v>860.001491</v>
      </c>
    </row>
    <row r="1492" customFormat="false" ht="15" hidden="false" customHeight="false" outlineLevel="0" collapsed="false">
      <c r="A1492" s="0" t="s">
        <v>7736</v>
      </c>
      <c r="B1492" s="0" t="n">
        <f aca="false">SUMIFS(Data!$O$2:$O$9552,Data!$H$2:$H$9552,A1492,Data!$V$2:$V$9552,1)</f>
        <v>14</v>
      </c>
      <c r="C1492" s="0" t="n">
        <f aca="false">COUNTIFS(Data!$H$2:$H$9552,A1492,Data!$V$2:$V$9552,1)</f>
        <v>1</v>
      </c>
      <c r="D1492" s="0" t="n">
        <f aca="false">IF(C1492&gt;0,B1492+ROW()/1000000,0)</f>
        <v>14.001492</v>
      </c>
    </row>
    <row r="1493" customFormat="false" ht="15" hidden="false" customHeight="false" outlineLevel="0" collapsed="false">
      <c r="A1493" s="0" t="s">
        <v>9773</v>
      </c>
      <c r="B1493" s="0" t="n">
        <f aca="false">SUMIFS(Data!$O$2:$O$9552,Data!$H$2:$H$9552,A1493,Data!$V$2:$V$9552,1)</f>
        <v>295</v>
      </c>
      <c r="C1493" s="0" t="n">
        <f aca="false">COUNTIFS(Data!$H$2:$H$9552,A1493,Data!$V$2:$V$9552,1)</f>
        <v>1</v>
      </c>
      <c r="D1493" s="0" t="n">
        <f aca="false">IF(C1493&gt;0,B1493+ROW()/1000000,0)</f>
        <v>295.001493</v>
      </c>
    </row>
    <row r="1494" customFormat="false" ht="15" hidden="false" customHeight="false" outlineLevel="0" collapsed="false">
      <c r="A1494" s="0" t="s">
        <v>13943</v>
      </c>
      <c r="B1494" s="0" t="n">
        <f aca="false">SUMIFS(Data!$O$2:$O$9552,Data!$H$2:$H$9552,A1494,Data!$V$2:$V$9552,1)</f>
        <v>67</v>
      </c>
      <c r="C1494" s="0" t="n">
        <f aca="false">COUNTIFS(Data!$H$2:$H$9552,A1494,Data!$V$2:$V$9552,1)</f>
        <v>1</v>
      </c>
      <c r="D1494" s="0" t="n">
        <f aca="false">IF(C1494&gt;0,B1494+ROW()/1000000,0)</f>
        <v>67.001494</v>
      </c>
    </row>
    <row r="1495" customFormat="false" ht="15" hidden="false" customHeight="false" outlineLevel="0" collapsed="false">
      <c r="A1495" s="0" t="s">
        <v>6348</v>
      </c>
      <c r="B1495" s="0" t="n">
        <f aca="false">SUMIFS(Data!$O$2:$O$9552,Data!$H$2:$H$9552,A1495,Data!$V$2:$V$9552,1)</f>
        <v>394</v>
      </c>
      <c r="C1495" s="0" t="n">
        <f aca="false">COUNTIFS(Data!$H$2:$H$9552,A1495,Data!$V$2:$V$9552,1)</f>
        <v>1</v>
      </c>
      <c r="D1495" s="0" t="n">
        <f aca="false">IF(C1495&gt;0,B1495+ROW()/1000000,0)</f>
        <v>394.001495</v>
      </c>
    </row>
    <row r="1496" customFormat="false" ht="15" hidden="false" customHeight="false" outlineLevel="0" collapsed="false">
      <c r="A1496" s="0" t="s">
        <v>10348</v>
      </c>
      <c r="B1496" s="0" t="n">
        <f aca="false">SUMIFS(Data!$O$2:$O$9552,Data!$H$2:$H$9552,A1496,Data!$V$2:$V$9552,1)</f>
        <v>299</v>
      </c>
      <c r="C1496" s="0" t="n">
        <f aca="false">COUNTIFS(Data!$H$2:$H$9552,A1496,Data!$V$2:$V$9552,1)</f>
        <v>1</v>
      </c>
      <c r="D1496" s="0" t="n">
        <f aca="false">IF(C1496&gt;0,B1496+ROW()/1000000,0)</f>
        <v>299.001496</v>
      </c>
    </row>
    <row r="1497" customFormat="false" ht="15" hidden="false" customHeight="false" outlineLevel="0" collapsed="false">
      <c r="A1497" s="0" t="s">
        <v>11038</v>
      </c>
      <c r="B1497" s="0" t="n">
        <f aca="false">SUMIFS(Data!$O$2:$O$9552,Data!$H$2:$H$9552,A1497,Data!$V$2:$V$9552,1)</f>
        <v>1203</v>
      </c>
      <c r="C1497" s="0" t="n">
        <f aca="false">COUNTIFS(Data!$H$2:$H$9552,A1497,Data!$V$2:$V$9552,1)</f>
        <v>1</v>
      </c>
      <c r="D1497" s="0" t="n">
        <f aca="false">IF(C1497&gt;0,B1497+ROW()/1000000,0)</f>
        <v>1203.001497</v>
      </c>
    </row>
    <row r="1498" customFormat="false" ht="15" hidden="false" customHeight="false" outlineLevel="0" collapsed="false">
      <c r="A1498" s="0" t="s">
        <v>7850</v>
      </c>
      <c r="B1498" s="0" t="n">
        <f aca="false">SUMIFS(Data!$O$2:$O$9552,Data!$H$2:$H$9552,A1498,Data!$V$2:$V$9552,1)</f>
        <v>3</v>
      </c>
      <c r="C1498" s="0" t="n">
        <f aca="false">COUNTIFS(Data!$H$2:$H$9552,A1498,Data!$V$2:$V$9552,1)</f>
        <v>1</v>
      </c>
      <c r="D1498" s="0" t="n">
        <f aca="false">IF(C1498&gt;0,B1498+ROW()/1000000,0)</f>
        <v>3.001498</v>
      </c>
    </row>
    <row r="1499" customFormat="false" ht="15" hidden="false" customHeight="false" outlineLevel="0" collapsed="false">
      <c r="A1499" s="0" t="s">
        <v>6874</v>
      </c>
      <c r="B1499" s="0" t="n">
        <f aca="false">SUMIFS(Data!$O$2:$O$9552,Data!$H$2:$H$9552,A1499,Data!$V$2:$V$9552,1)</f>
        <v>357</v>
      </c>
      <c r="C1499" s="0" t="n">
        <f aca="false">COUNTIFS(Data!$H$2:$H$9552,A1499,Data!$V$2:$V$9552,1)</f>
        <v>2</v>
      </c>
      <c r="D1499" s="0" t="n">
        <f aca="false">IF(C1499&gt;0,B1499+ROW()/1000000,0)</f>
        <v>357.001499</v>
      </c>
    </row>
    <row r="1500" customFormat="false" ht="15" hidden="false" customHeight="false" outlineLevel="0" collapsed="false">
      <c r="A1500" s="0" t="s">
        <v>14792</v>
      </c>
      <c r="B1500" s="0" t="n">
        <f aca="false">SUMIFS(Data!$O$2:$O$9552,Data!$H$2:$H$9552,A1500,Data!$V$2:$V$9552,1)</f>
        <v>345</v>
      </c>
      <c r="C1500" s="0" t="n">
        <f aca="false">COUNTIFS(Data!$H$2:$H$9552,A1500,Data!$V$2:$V$9552,1)</f>
        <v>1</v>
      </c>
      <c r="D1500" s="0" t="n">
        <f aca="false">IF(C1500&gt;0,B1500+ROW()/1000000,0)</f>
        <v>345.0015</v>
      </c>
    </row>
    <row r="1501" customFormat="false" ht="15" hidden="false" customHeight="false" outlineLevel="0" collapsed="false">
      <c r="A1501" s="0" t="s">
        <v>8014</v>
      </c>
      <c r="B1501" s="0" t="n">
        <f aca="false">SUMIFS(Data!$O$2:$O$9552,Data!$H$2:$H$9552,A1501,Data!$V$2:$V$9552,1)</f>
        <v>2070</v>
      </c>
      <c r="C1501" s="0" t="n">
        <f aca="false">COUNTIFS(Data!$H$2:$H$9552,A1501,Data!$V$2:$V$9552,1)</f>
        <v>3</v>
      </c>
      <c r="D1501" s="0" t="n">
        <f aca="false">IF(C1501&gt;0,B1501+ROW()/1000000,0)</f>
        <v>2070.001501</v>
      </c>
    </row>
    <row r="1502" customFormat="false" ht="15" hidden="false" customHeight="false" outlineLevel="0" collapsed="false">
      <c r="A1502" s="0" t="s">
        <v>2808</v>
      </c>
      <c r="B1502" s="0" t="n">
        <f aca="false">SUMIFS(Data!$O$2:$O$9552,Data!$H$2:$H$9552,A1502,Data!$V$2:$V$9552,1)</f>
        <v>1267</v>
      </c>
      <c r="C1502" s="0" t="n">
        <f aca="false">COUNTIFS(Data!$H$2:$H$9552,A1502,Data!$V$2:$V$9552,1)</f>
        <v>1</v>
      </c>
      <c r="D1502" s="0" t="n">
        <f aca="false">IF(C1502&gt;0,B1502+ROW()/1000000,0)</f>
        <v>1267.001502</v>
      </c>
    </row>
    <row r="1503" customFormat="false" ht="15" hidden="false" customHeight="false" outlineLevel="0" collapsed="false">
      <c r="A1503" s="0" t="s">
        <v>2933</v>
      </c>
      <c r="B1503" s="0" t="n">
        <f aca="false">SUMIFS(Data!$O$2:$O$9552,Data!$H$2:$H$9552,A1503,Data!$V$2:$V$9552,1)</f>
        <v>66</v>
      </c>
      <c r="C1503" s="0" t="n">
        <f aca="false">COUNTIFS(Data!$H$2:$H$9552,A1503,Data!$V$2:$V$9552,1)</f>
        <v>1</v>
      </c>
      <c r="D1503" s="0" t="n">
        <f aca="false">IF(C1503&gt;0,B1503+ROW()/1000000,0)</f>
        <v>66.001503</v>
      </c>
    </row>
    <row r="1504" customFormat="false" ht="15" hidden="false" customHeight="false" outlineLevel="0" collapsed="false">
      <c r="A1504" s="0" t="s">
        <v>8022</v>
      </c>
      <c r="B1504" s="0" t="n">
        <f aca="false">SUMIFS(Data!$O$2:$O$9552,Data!$H$2:$H$9552,A1504,Data!$V$2:$V$9552,1)</f>
        <v>3413</v>
      </c>
      <c r="C1504" s="0" t="n">
        <f aca="false">COUNTIFS(Data!$H$2:$H$9552,A1504,Data!$V$2:$V$9552,1)</f>
        <v>1</v>
      </c>
      <c r="D1504" s="0" t="n">
        <f aca="false">IF(C1504&gt;0,B1504+ROW()/1000000,0)</f>
        <v>3413.001504</v>
      </c>
    </row>
    <row r="1505" customFormat="false" ht="15" hidden="false" customHeight="false" outlineLevel="0" collapsed="false">
      <c r="A1505" s="0" t="s">
        <v>8064</v>
      </c>
      <c r="B1505" s="0" t="n">
        <f aca="false">SUMIFS(Data!$O$2:$O$9552,Data!$H$2:$H$9552,A1505,Data!$V$2:$V$9552,1)</f>
        <v>1129</v>
      </c>
      <c r="C1505" s="0" t="n">
        <f aca="false">COUNTIFS(Data!$H$2:$H$9552,A1505,Data!$V$2:$V$9552,1)</f>
        <v>1</v>
      </c>
      <c r="D1505" s="0" t="n">
        <f aca="false">IF(C1505&gt;0,B1505+ROW()/1000000,0)</f>
        <v>1129.001505</v>
      </c>
    </row>
    <row r="1506" customFormat="false" ht="15" hidden="false" customHeight="false" outlineLevel="0" collapsed="false">
      <c r="A1506" s="0" t="s">
        <v>19261</v>
      </c>
      <c r="B1506" s="0" t="n">
        <f aca="false">SUMIFS(Data!$O$2:$O$9552,Data!$H$2:$H$9552,A1506,Data!$V$2:$V$9552,1)</f>
        <v>1566</v>
      </c>
      <c r="C1506" s="0" t="n">
        <f aca="false">COUNTIFS(Data!$H$2:$H$9552,A1506,Data!$V$2:$V$9552,1)</f>
        <v>1</v>
      </c>
      <c r="D1506" s="0" t="n">
        <f aca="false">IF(C1506&gt;0,B1506+ROW()/1000000,0)</f>
        <v>1566.001506</v>
      </c>
    </row>
    <row r="1507" customFormat="false" ht="15" hidden="false" customHeight="false" outlineLevel="0" collapsed="false">
      <c r="A1507" s="0" t="s">
        <v>9337</v>
      </c>
      <c r="B1507" s="0" t="n">
        <f aca="false">SUMIFS(Data!$O$2:$O$9552,Data!$H$2:$H$9552,A1507,Data!$V$2:$V$9552,1)</f>
        <v>417</v>
      </c>
      <c r="C1507" s="0" t="n">
        <f aca="false">COUNTIFS(Data!$H$2:$H$9552,A1507,Data!$V$2:$V$9552,1)</f>
        <v>2</v>
      </c>
      <c r="D1507" s="0" t="n">
        <f aca="false">IF(C1507&gt;0,B1507+ROW()/1000000,0)</f>
        <v>417.001507</v>
      </c>
    </row>
    <row r="1508" customFormat="false" ht="15" hidden="false" customHeight="false" outlineLevel="0" collapsed="false">
      <c r="A1508" s="0" t="s">
        <v>5933</v>
      </c>
      <c r="B1508" s="0" t="n">
        <f aca="false">SUMIFS(Data!$O$2:$O$9552,Data!$H$2:$H$9552,A1508,Data!$V$2:$V$9552,1)</f>
        <v>305</v>
      </c>
      <c r="C1508" s="0" t="n">
        <f aca="false">COUNTIFS(Data!$H$2:$H$9552,A1508,Data!$V$2:$V$9552,1)</f>
        <v>1</v>
      </c>
      <c r="D1508" s="0" t="n">
        <f aca="false">IF(C1508&gt;0,B1508+ROW()/1000000,0)</f>
        <v>305.001508</v>
      </c>
    </row>
    <row r="1509" customFormat="false" ht="15" hidden="false" customHeight="false" outlineLevel="0" collapsed="false">
      <c r="A1509" s="0" t="s">
        <v>14715</v>
      </c>
      <c r="B1509" s="0" t="n">
        <f aca="false">SUMIFS(Data!$O$2:$O$9552,Data!$H$2:$H$9552,A1509,Data!$V$2:$V$9552,1)</f>
        <v>605</v>
      </c>
      <c r="C1509" s="0" t="n">
        <f aca="false">COUNTIFS(Data!$H$2:$H$9552,A1509,Data!$V$2:$V$9552,1)</f>
        <v>1</v>
      </c>
      <c r="D1509" s="0" t="n">
        <f aca="false">IF(C1509&gt;0,B1509+ROW()/1000000,0)</f>
        <v>605.001509</v>
      </c>
    </row>
    <row r="1510" customFormat="false" ht="15" hidden="false" customHeight="false" outlineLevel="0" collapsed="false">
      <c r="A1510" s="0" t="s">
        <v>6305</v>
      </c>
      <c r="B1510" s="0" t="n">
        <f aca="false">SUMIFS(Data!$O$2:$O$9552,Data!$H$2:$H$9552,A1510,Data!$V$2:$V$9552,1)</f>
        <v>155</v>
      </c>
      <c r="C1510" s="0" t="n">
        <f aca="false">COUNTIFS(Data!$H$2:$H$9552,A1510,Data!$V$2:$V$9552,1)</f>
        <v>1</v>
      </c>
      <c r="D1510" s="0" t="n">
        <f aca="false">IF(C1510&gt;0,B1510+ROW()/1000000,0)</f>
        <v>155.00151</v>
      </c>
    </row>
    <row r="1511" customFormat="false" ht="15" hidden="false" customHeight="false" outlineLevel="0" collapsed="false">
      <c r="A1511" s="0" t="s">
        <v>7921</v>
      </c>
      <c r="B1511" s="0" t="n">
        <f aca="false">SUMIFS(Data!$O$2:$O$9552,Data!$H$2:$H$9552,A1511,Data!$V$2:$V$9552,1)</f>
        <v>1379</v>
      </c>
      <c r="C1511" s="0" t="n">
        <f aca="false">COUNTIFS(Data!$H$2:$H$9552,A1511,Data!$V$2:$V$9552,1)</f>
        <v>1</v>
      </c>
      <c r="D1511" s="0" t="n">
        <f aca="false">IF(C1511&gt;0,B1511+ROW()/1000000,0)</f>
        <v>1379.001511</v>
      </c>
    </row>
    <row r="1512" customFormat="false" ht="15" hidden="false" customHeight="false" outlineLevel="0" collapsed="false">
      <c r="A1512" s="0" t="s">
        <v>19087</v>
      </c>
      <c r="B1512" s="0" t="n">
        <f aca="false">SUMIFS(Data!$O$2:$O$9552,Data!$H$2:$H$9552,A1512,Data!$V$2:$V$9552,1)</f>
        <v>843</v>
      </c>
      <c r="C1512" s="0" t="n">
        <f aca="false">COUNTIFS(Data!$H$2:$H$9552,A1512,Data!$V$2:$V$9552,1)</f>
        <v>1</v>
      </c>
      <c r="D1512" s="0" t="n">
        <f aca="false">IF(C1512&gt;0,B1512+ROW()/1000000,0)</f>
        <v>843.001512</v>
      </c>
    </row>
    <row r="1513" customFormat="false" ht="15" hidden="false" customHeight="false" outlineLevel="0" collapsed="false">
      <c r="A1513" s="0" t="s">
        <v>8806</v>
      </c>
      <c r="B1513" s="0" t="n">
        <f aca="false">SUMIFS(Data!$O$2:$O$9552,Data!$H$2:$H$9552,A1513,Data!$V$2:$V$9552,1)</f>
        <v>82</v>
      </c>
      <c r="C1513" s="0" t="n">
        <f aca="false">COUNTIFS(Data!$H$2:$H$9552,A1513,Data!$V$2:$V$9552,1)</f>
        <v>4</v>
      </c>
      <c r="D1513" s="0" t="n">
        <f aca="false">IF(C1513&gt;0,B1513+ROW()/1000000,0)</f>
        <v>82.001513</v>
      </c>
    </row>
    <row r="1514" customFormat="false" ht="15" hidden="false" customHeight="false" outlineLevel="0" collapsed="false">
      <c r="A1514" s="0" t="s">
        <v>5314</v>
      </c>
      <c r="B1514" s="0" t="n">
        <f aca="false">SUMIFS(Data!$O$2:$O$9552,Data!$H$2:$H$9552,A1514,Data!$V$2:$V$9552,1)</f>
        <v>0</v>
      </c>
      <c r="C1514" s="0" t="n">
        <f aca="false">COUNTIFS(Data!$H$2:$H$9552,A1514,Data!$V$2:$V$9552,1)</f>
        <v>1</v>
      </c>
      <c r="D1514" s="0" t="n">
        <f aca="false">IF(C1514&gt;0,B1514+ROW()/1000000,0)</f>
        <v>0.001514</v>
      </c>
    </row>
    <row r="1515" customFormat="false" ht="15" hidden="false" customHeight="false" outlineLevel="0" collapsed="false">
      <c r="A1515" s="0" t="s">
        <v>4269</v>
      </c>
      <c r="B1515" s="0" t="n">
        <f aca="false">SUMIFS(Data!$O$2:$O$9552,Data!$H$2:$H$9552,A1515,Data!$V$2:$V$9552,1)</f>
        <v>40</v>
      </c>
      <c r="C1515" s="0" t="n">
        <f aca="false">COUNTIFS(Data!$H$2:$H$9552,A1515,Data!$V$2:$V$9552,1)</f>
        <v>1</v>
      </c>
      <c r="D1515" s="0" t="n">
        <f aca="false">IF(C1515&gt;0,B1515+ROW()/1000000,0)</f>
        <v>40.001515</v>
      </c>
    </row>
    <row r="1516" customFormat="false" ht="15" hidden="false" customHeight="false" outlineLevel="0" collapsed="false">
      <c r="A1516" s="0" t="s">
        <v>14099</v>
      </c>
      <c r="B1516" s="0" t="n">
        <f aca="false">SUMIFS(Data!$O$2:$O$9552,Data!$H$2:$H$9552,A1516,Data!$V$2:$V$9552,1)</f>
        <v>37</v>
      </c>
      <c r="C1516" s="0" t="n">
        <f aca="false">COUNTIFS(Data!$H$2:$H$9552,A1516,Data!$V$2:$V$9552,1)</f>
        <v>1</v>
      </c>
      <c r="D1516" s="0" t="n">
        <f aca="false">IF(C1516&gt;0,B1516+ROW()/1000000,0)</f>
        <v>37.001516</v>
      </c>
    </row>
    <row r="1517" customFormat="false" ht="15" hidden="false" customHeight="false" outlineLevel="0" collapsed="false">
      <c r="A1517" s="0" t="s">
        <v>11721</v>
      </c>
      <c r="B1517" s="0" t="n">
        <f aca="false">SUMIFS(Data!$O$2:$O$9552,Data!$H$2:$H$9552,A1517,Data!$V$2:$V$9552,1)</f>
        <v>11</v>
      </c>
      <c r="C1517" s="0" t="n">
        <f aca="false">COUNTIFS(Data!$H$2:$H$9552,A1517,Data!$V$2:$V$9552,1)</f>
        <v>1</v>
      </c>
      <c r="D1517" s="0" t="n">
        <f aca="false">IF(C1517&gt;0,B1517+ROW()/1000000,0)</f>
        <v>11.001517</v>
      </c>
    </row>
    <row r="1518" customFormat="false" ht="15" hidden="false" customHeight="false" outlineLevel="0" collapsed="false">
      <c r="A1518" s="0" t="s">
        <v>5570</v>
      </c>
      <c r="B1518" s="0" t="n">
        <f aca="false">SUMIFS(Data!$O$2:$O$9552,Data!$H$2:$H$9552,A1518,Data!$V$2:$V$9552,1)</f>
        <v>56</v>
      </c>
      <c r="C1518" s="0" t="n">
        <f aca="false">COUNTIFS(Data!$H$2:$H$9552,A1518,Data!$V$2:$V$9552,1)</f>
        <v>2</v>
      </c>
      <c r="D1518" s="0" t="n">
        <f aca="false">IF(C1518&gt;0,B1518+ROW()/1000000,0)</f>
        <v>56.001518</v>
      </c>
    </row>
    <row r="1519" customFormat="false" ht="15" hidden="false" customHeight="false" outlineLevel="0" collapsed="false">
      <c r="A1519" s="0" t="s">
        <v>2122</v>
      </c>
      <c r="B1519" s="0" t="n">
        <f aca="false">SUMIFS(Data!$O$2:$O$9552,Data!$H$2:$H$9552,A1519,Data!$V$2:$V$9552,1)</f>
        <v>53747</v>
      </c>
      <c r="C1519" s="0" t="n">
        <f aca="false">COUNTIFS(Data!$H$2:$H$9552,A1519,Data!$V$2:$V$9552,1)</f>
        <v>334</v>
      </c>
      <c r="D1519" s="0" t="n">
        <f aca="false">IF(C1519&gt;0,B1519+ROW()/1000000,0)</f>
        <v>53747.001519</v>
      </c>
    </row>
    <row r="1520" customFormat="false" ht="15" hidden="false" customHeight="false" outlineLevel="0" collapsed="false">
      <c r="A1520" s="0" t="s">
        <v>14438</v>
      </c>
      <c r="B1520" s="0" t="n">
        <f aca="false">SUMIFS(Data!$O$2:$O$9552,Data!$H$2:$H$9552,A1520,Data!$V$2:$V$9552,1)</f>
        <v>0</v>
      </c>
      <c r="C1520" s="0" t="n">
        <f aca="false">COUNTIFS(Data!$H$2:$H$9552,A1520,Data!$V$2:$V$9552,1)</f>
        <v>1</v>
      </c>
      <c r="D1520" s="0" t="n">
        <f aca="false">IF(C1520&gt;0,B1520+ROW()/1000000,0)</f>
        <v>0.00152</v>
      </c>
    </row>
    <row r="1521" customFormat="false" ht="15" hidden="false" customHeight="false" outlineLevel="0" collapsed="false">
      <c r="A1521" s="0" t="s">
        <v>5134</v>
      </c>
      <c r="B1521" s="0" t="n">
        <f aca="false">SUMIFS(Data!$O$2:$O$9552,Data!$H$2:$H$9552,A1521,Data!$V$2:$V$9552,1)</f>
        <v>1365</v>
      </c>
      <c r="C1521" s="0" t="n">
        <f aca="false">COUNTIFS(Data!$H$2:$H$9552,A1521,Data!$V$2:$V$9552,1)</f>
        <v>1</v>
      </c>
      <c r="D1521" s="0" t="n">
        <f aca="false">IF(C1521&gt;0,B1521+ROW()/1000000,0)</f>
        <v>1365.001521</v>
      </c>
    </row>
    <row r="1522" customFormat="false" ht="15" hidden="false" customHeight="false" outlineLevel="0" collapsed="false">
      <c r="A1522" s="0" t="s">
        <v>4784</v>
      </c>
      <c r="B1522" s="0" t="n">
        <f aca="false">SUMIFS(Data!$O$2:$O$9552,Data!$H$2:$H$9552,A1522,Data!$V$2:$V$9552,1)</f>
        <v>14</v>
      </c>
      <c r="C1522" s="0" t="n">
        <f aca="false">COUNTIFS(Data!$H$2:$H$9552,A1522,Data!$V$2:$V$9552,1)</f>
        <v>2</v>
      </c>
      <c r="D1522" s="0" t="n">
        <f aca="false">IF(C1522&gt;0,B1522+ROW()/1000000,0)</f>
        <v>14.001522</v>
      </c>
    </row>
    <row r="1523" customFormat="false" ht="15" hidden="false" customHeight="false" outlineLevel="0" collapsed="false">
      <c r="A1523" s="0" t="s">
        <v>4219</v>
      </c>
      <c r="B1523" s="0" t="n">
        <f aca="false">SUMIFS(Data!$O$2:$O$9552,Data!$H$2:$H$9552,A1523,Data!$V$2:$V$9552,1)</f>
        <v>1760</v>
      </c>
      <c r="C1523" s="0" t="n">
        <f aca="false">COUNTIFS(Data!$H$2:$H$9552,A1523,Data!$V$2:$V$9552,1)</f>
        <v>8</v>
      </c>
      <c r="D1523" s="0" t="n">
        <f aca="false">IF(C1523&gt;0,B1523+ROW()/1000000,0)</f>
        <v>1760.001523</v>
      </c>
    </row>
    <row r="1524" customFormat="false" ht="15" hidden="false" customHeight="false" outlineLevel="0" collapsed="false">
      <c r="A1524" s="0" t="s">
        <v>7754</v>
      </c>
      <c r="B1524" s="0" t="n">
        <f aca="false">SUMIFS(Data!$O$2:$O$9552,Data!$H$2:$H$9552,A1524,Data!$V$2:$V$9552,1)</f>
        <v>443</v>
      </c>
      <c r="C1524" s="0" t="n">
        <f aca="false">COUNTIFS(Data!$H$2:$H$9552,A1524,Data!$V$2:$V$9552,1)</f>
        <v>1</v>
      </c>
      <c r="D1524" s="0" t="n">
        <f aca="false">IF(C1524&gt;0,B1524+ROW()/1000000,0)</f>
        <v>443.001524</v>
      </c>
    </row>
    <row r="1525" customFormat="false" ht="15" hidden="false" customHeight="false" outlineLevel="0" collapsed="false">
      <c r="A1525" s="0" t="s">
        <v>2359</v>
      </c>
      <c r="B1525" s="0" t="n">
        <f aca="false">SUMIFS(Data!$O$2:$O$9552,Data!$H$2:$H$9552,A1525,Data!$V$2:$V$9552,1)</f>
        <v>20115</v>
      </c>
      <c r="C1525" s="0" t="n">
        <f aca="false">COUNTIFS(Data!$H$2:$H$9552,A1525,Data!$V$2:$V$9552,1)</f>
        <v>197</v>
      </c>
      <c r="D1525" s="0" t="n">
        <f aca="false">IF(C1525&gt;0,B1525+ROW()/1000000,0)</f>
        <v>20115.001525</v>
      </c>
    </row>
    <row r="1526" customFormat="false" ht="15" hidden="false" customHeight="false" outlineLevel="0" collapsed="false">
      <c r="A1526" s="0" t="s">
        <v>16465</v>
      </c>
      <c r="B1526" s="0" t="n">
        <f aca="false">SUMIFS(Data!$O$2:$O$9552,Data!$H$2:$H$9552,A1526,Data!$V$2:$V$9552,1)</f>
        <v>281</v>
      </c>
      <c r="C1526" s="0" t="n">
        <f aca="false">COUNTIFS(Data!$H$2:$H$9552,A1526,Data!$V$2:$V$9552,1)</f>
        <v>1</v>
      </c>
      <c r="D1526" s="0" t="n">
        <f aca="false">IF(C1526&gt;0,B1526+ROW()/1000000,0)</f>
        <v>281.001526</v>
      </c>
    </row>
    <row r="1527" customFormat="false" ht="15" hidden="false" customHeight="false" outlineLevel="0" collapsed="false">
      <c r="A1527" s="0" t="s">
        <v>6521</v>
      </c>
      <c r="B1527" s="0" t="n">
        <f aca="false">SUMIFS(Data!$O$2:$O$9552,Data!$H$2:$H$9552,A1527,Data!$V$2:$V$9552,1)</f>
        <v>1112</v>
      </c>
      <c r="C1527" s="0" t="n">
        <f aca="false">COUNTIFS(Data!$H$2:$H$9552,A1527,Data!$V$2:$V$9552,1)</f>
        <v>3</v>
      </c>
      <c r="D1527" s="0" t="n">
        <f aca="false">IF(C1527&gt;0,B1527+ROW()/1000000,0)</f>
        <v>1112.001527</v>
      </c>
    </row>
    <row r="1528" customFormat="false" ht="15" hidden="false" customHeight="false" outlineLevel="0" collapsed="false">
      <c r="A1528" s="0" t="s">
        <v>11753</v>
      </c>
      <c r="B1528" s="0" t="n">
        <f aca="false">SUMIFS(Data!$O$2:$O$9552,Data!$H$2:$H$9552,A1528,Data!$V$2:$V$9552,1)</f>
        <v>10</v>
      </c>
      <c r="C1528" s="0" t="n">
        <f aca="false">COUNTIFS(Data!$H$2:$H$9552,A1528,Data!$V$2:$V$9552,1)</f>
        <v>1</v>
      </c>
      <c r="D1528" s="0" t="n">
        <f aca="false">IF(C1528&gt;0,B1528+ROW()/1000000,0)</f>
        <v>10.001528</v>
      </c>
    </row>
    <row r="1529" customFormat="false" ht="15" hidden="false" customHeight="false" outlineLevel="0" collapsed="false">
      <c r="A1529" s="0" t="s">
        <v>10850</v>
      </c>
      <c r="B1529" s="0" t="n">
        <f aca="false">SUMIFS(Data!$O$2:$O$9552,Data!$H$2:$H$9552,A1529,Data!$V$2:$V$9552,1)</f>
        <v>392</v>
      </c>
      <c r="C1529" s="0" t="n">
        <f aca="false">COUNTIFS(Data!$H$2:$H$9552,A1529,Data!$V$2:$V$9552,1)</f>
        <v>8</v>
      </c>
      <c r="D1529" s="0" t="n">
        <f aca="false">IF(C1529&gt;0,B1529+ROW()/1000000,0)</f>
        <v>392.001529</v>
      </c>
    </row>
    <row r="1530" customFormat="false" ht="15" hidden="false" customHeight="false" outlineLevel="0" collapsed="false">
      <c r="A1530" s="0" t="s">
        <v>7315</v>
      </c>
      <c r="B1530" s="0" t="n">
        <f aca="false">SUMIFS(Data!$O$2:$O$9552,Data!$H$2:$H$9552,A1530,Data!$V$2:$V$9552,1)</f>
        <v>285</v>
      </c>
      <c r="C1530" s="0" t="n">
        <f aca="false">COUNTIFS(Data!$H$2:$H$9552,A1530,Data!$V$2:$V$9552,1)</f>
        <v>2</v>
      </c>
      <c r="D1530" s="0" t="n">
        <f aca="false">IF(C1530&gt;0,B1530+ROW()/1000000,0)</f>
        <v>285.00153</v>
      </c>
    </row>
    <row r="1531" customFormat="false" ht="15" hidden="false" customHeight="false" outlineLevel="0" collapsed="false">
      <c r="A1531" s="0" t="s">
        <v>6661</v>
      </c>
      <c r="B1531" s="0" t="n">
        <f aca="false">SUMIFS(Data!$O$2:$O$9552,Data!$H$2:$H$9552,A1531,Data!$V$2:$V$9552,1)</f>
        <v>173</v>
      </c>
      <c r="C1531" s="0" t="n">
        <f aca="false">COUNTIFS(Data!$H$2:$H$9552,A1531,Data!$V$2:$V$9552,1)</f>
        <v>1</v>
      </c>
      <c r="D1531" s="0" t="n">
        <f aca="false">IF(C1531&gt;0,B1531+ROW()/1000000,0)</f>
        <v>173.001531</v>
      </c>
    </row>
    <row r="1532" customFormat="false" ht="15" hidden="false" customHeight="false" outlineLevel="0" collapsed="false">
      <c r="A1532" s="0" t="s">
        <v>18518</v>
      </c>
      <c r="B1532" s="0" t="n">
        <f aca="false">SUMIFS(Data!$O$2:$O$9552,Data!$H$2:$H$9552,A1532,Data!$V$2:$V$9552,1)</f>
        <v>25</v>
      </c>
      <c r="C1532" s="0" t="n">
        <f aca="false">COUNTIFS(Data!$H$2:$H$9552,A1532,Data!$V$2:$V$9552,1)</f>
        <v>1</v>
      </c>
      <c r="D1532" s="0" t="n">
        <f aca="false">IF(C1532&gt;0,B1532+ROW()/1000000,0)</f>
        <v>25.001532</v>
      </c>
    </row>
    <row r="1533" customFormat="false" ht="15" hidden="false" customHeight="false" outlineLevel="0" collapsed="false">
      <c r="A1533" s="0" t="s">
        <v>3797</v>
      </c>
      <c r="B1533" s="0" t="n">
        <f aca="false">SUMIFS(Data!$O$2:$O$9552,Data!$H$2:$H$9552,A1533,Data!$V$2:$V$9552,1)</f>
        <v>558</v>
      </c>
      <c r="C1533" s="0" t="n">
        <f aca="false">COUNTIFS(Data!$H$2:$H$9552,A1533,Data!$V$2:$V$9552,1)</f>
        <v>3</v>
      </c>
      <c r="D1533" s="0" t="n">
        <f aca="false">IF(C1533&gt;0,B1533+ROW()/1000000,0)</f>
        <v>558.001533</v>
      </c>
    </row>
    <row r="1534" customFormat="false" ht="15" hidden="false" customHeight="false" outlineLevel="0" collapsed="false">
      <c r="A1534" s="0" t="s">
        <v>2751</v>
      </c>
      <c r="B1534" s="0" t="n">
        <f aca="false">SUMIFS(Data!$O$2:$O$9552,Data!$H$2:$H$9552,A1534,Data!$V$2:$V$9552,1)</f>
        <v>2290</v>
      </c>
      <c r="C1534" s="0" t="n">
        <f aca="false">COUNTIFS(Data!$H$2:$H$9552,A1534,Data!$V$2:$V$9552,1)</f>
        <v>5</v>
      </c>
      <c r="D1534" s="0" t="n">
        <f aca="false">IF(C1534&gt;0,B1534+ROW()/1000000,0)</f>
        <v>2290.001534</v>
      </c>
    </row>
    <row r="1535" customFormat="false" ht="15" hidden="false" customHeight="false" outlineLevel="0" collapsed="false">
      <c r="A1535" s="0" t="s">
        <v>3529</v>
      </c>
      <c r="B1535" s="0" t="n">
        <f aca="false">SUMIFS(Data!$O$2:$O$9552,Data!$H$2:$H$9552,A1535,Data!$V$2:$V$9552,1)</f>
        <v>39</v>
      </c>
      <c r="C1535" s="0" t="n">
        <f aca="false">COUNTIFS(Data!$H$2:$H$9552,A1535,Data!$V$2:$V$9552,1)</f>
        <v>2</v>
      </c>
      <c r="D1535" s="0" t="n">
        <f aca="false">IF(C1535&gt;0,B1535+ROW()/1000000,0)</f>
        <v>39.001535</v>
      </c>
    </row>
    <row r="1536" customFormat="false" ht="15" hidden="false" customHeight="false" outlineLevel="0" collapsed="false">
      <c r="A1536" s="0" t="s">
        <v>10808</v>
      </c>
      <c r="B1536" s="0" t="n">
        <f aca="false">SUMIFS(Data!$O$2:$O$9552,Data!$H$2:$H$9552,A1536,Data!$V$2:$V$9552,1)</f>
        <v>213</v>
      </c>
      <c r="C1536" s="0" t="n">
        <f aca="false">COUNTIFS(Data!$H$2:$H$9552,A1536,Data!$V$2:$V$9552,1)</f>
        <v>1</v>
      </c>
      <c r="D1536" s="0" t="n">
        <f aca="false">IF(C1536&gt;0,B1536+ROW()/1000000,0)</f>
        <v>213.001536</v>
      </c>
    </row>
    <row r="1537" customFormat="false" ht="15" hidden="false" customHeight="false" outlineLevel="0" collapsed="false">
      <c r="A1537" s="0" t="s">
        <v>4006</v>
      </c>
      <c r="B1537" s="0" t="n">
        <f aca="false">SUMIFS(Data!$O$2:$O$9552,Data!$H$2:$H$9552,A1537,Data!$V$2:$V$9552,1)</f>
        <v>48</v>
      </c>
      <c r="C1537" s="0" t="n">
        <f aca="false">COUNTIFS(Data!$H$2:$H$9552,A1537,Data!$V$2:$V$9552,1)</f>
        <v>3</v>
      </c>
      <c r="D1537" s="0" t="n">
        <f aca="false">IF(C1537&gt;0,B1537+ROW()/1000000,0)</f>
        <v>48.001537</v>
      </c>
    </row>
    <row r="1538" customFormat="false" ht="15" hidden="false" customHeight="false" outlineLevel="0" collapsed="false">
      <c r="A1538" s="0" t="s">
        <v>7700</v>
      </c>
      <c r="B1538" s="0" t="n">
        <f aca="false">SUMIFS(Data!$O$2:$O$9552,Data!$H$2:$H$9552,A1538,Data!$V$2:$V$9552,1)</f>
        <v>26</v>
      </c>
      <c r="C1538" s="0" t="n">
        <f aca="false">COUNTIFS(Data!$H$2:$H$9552,A1538,Data!$V$2:$V$9552,1)</f>
        <v>1</v>
      </c>
      <c r="D1538" s="0" t="n">
        <f aca="false">IF(C1538&gt;0,B1538+ROW()/1000000,0)</f>
        <v>26.001538</v>
      </c>
    </row>
    <row r="1539" customFormat="false" ht="15" hidden="false" customHeight="false" outlineLevel="0" collapsed="false">
      <c r="A1539" s="0" t="s">
        <v>17538</v>
      </c>
      <c r="B1539" s="0" t="n">
        <f aca="false">SUMIFS(Data!$O$2:$O$9552,Data!$H$2:$H$9552,A1539,Data!$V$2:$V$9552,1)</f>
        <v>13</v>
      </c>
      <c r="C1539" s="0" t="n">
        <f aca="false">COUNTIFS(Data!$H$2:$H$9552,A1539,Data!$V$2:$V$9552,1)</f>
        <v>1</v>
      </c>
      <c r="D1539" s="0" t="n">
        <f aca="false">IF(C1539&gt;0,B1539+ROW()/1000000,0)</f>
        <v>13.001539</v>
      </c>
    </row>
    <row r="1540" customFormat="false" ht="15" hidden="false" customHeight="false" outlineLevel="0" collapsed="false">
      <c r="A1540" s="0" t="s">
        <v>17933</v>
      </c>
      <c r="B1540" s="0" t="n">
        <f aca="false">SUMIFS(Data!$O$2:$O$9552,Data!$H$2:$H$9552,A1540,Data!$V$2:$V$9552,1)</f>
        <v>247</v>
      </c>
      <c r="C1540" s="0" t="n">
        <f aca="false">COUNTIFS(Data!$H$2:$H$9552,A1540,Data!$V$2:$V$9552,1)</f>
        <v>1</v>
      </c>
      <c r="D1540" s="0" t="n">
        <f aca="false">IF(C1540&gt;0,B1540+ROW()/1000000,0)</f>
        <v>247.00154</v>
      </c>
    </row>
    <row r="1541" customFormat="false" ht="15" hidden="false" customHeight="false" outlineLevel="0" collapsed="false">
      <c r="A1541" s="0" t="s">
        <v>8327</v>
      </c>
      <c r="B1541" s="0" t="n">
        <f aca="false">SUMIFS(Data!$O$2:$O$9552,Data!$H$2:$H$9552,A1541,Data!$V$2:$V$9552,1)</f>
        <v>208</v>
      </c>
      <c r="C1541" s="0" t="n">
        <f aca="false">COUNTIFS(Data!$H$2:$H$9552,A1541,Data!$V$2:$V$9552,1)</f>
        <v>1</v>
      </c>
      <c r="D1541" s="0" t="n">
        <f aca="false">IF(C1541&gt;0,B1541+ROW()/1000000,0)</f>
        <v>208.001541</v>
      </c>
    </row>
    <row r="1542" customFormat="false" ht="15" hidden="false" customHeight="false" outlineLevel="0" collapsed="false">
      <c r="A1542" s="0" t="s">
        <v>14760</v>
      </c>
      <c r="B1542" s="0" t="n">
        <f aca="false">SUMIFS(Data!$O$2:$O$9552,Data!$H$2:$H$9552,A1542,Data!$V$2:$V$9552,1)</f>
        <v>300</v>
      </c>
      <c r="C1542" s="0" t="n">
        <f aca="false">COUNTIFS(Data!$H$2:$H$9552,A1542,Data!$V$2:$V$9552,1)</f>
        <v>1</v>
      </c>
      <c r="D1542" s="0" t="n">
        <f aca="false">IF(C1542&gt;0,B1542+ROW()/1000000,0)</f>
        <v>300.001542</v>
      </c>
    </row>
    <row r="1543" customFormat="false" ht="15" hidden="false" customHeight="false" outlineLevel="0" collapsed="false">
      <c r="A1543" s="0" t="s">
        <v>6327</v>
      </c>
      <c r="B1543" s="0" t="n">
        <f aca="false">SUMIFS(Data!$O$2:$O$9552,Data!$H$2:$H$9552,A1543,Data!$V$2:$V$9552,1)</f>
        <v>41</v>
      </c>
      <c r="C1543" s="0" t="n">
        <f aca="false">COUNTIFS(Data!$H$2:$H$9552,A1543,Data!$V$2:$V$9552,1)</f>
        <v>1</v>
      </c>
      <c r="D1543" s="0" t="n">
        <f aca="false">IF(C1543&gt;0,B1543+ROW()/1000000,0)</f>
        <v>41.001543</v>
      </c>
    </row>
    <row r="1544" customFormat="false" ht="15" hidden="false" customHeight="false" outlineLevel="0" collapsed="false">
      <c r="A1544" s="0" t="s">
        <v>19453</v>
      </c>
      <c r="B1544" s="0" t="n">
        <f aca="false">SUMIFS(Data!$O$2:$O$9552,Data!$H$2:$H$9552,A1544,Data!$V$2:$V$9552,1)</f>
        <v>395</v>
      </c>
      <c r="C1544" s="0" t="n">
        <f aca="false">COUNTIFS(Data!$H$2:$H$9552,A1544,Data!$V$2:$V$9552,1)</f>
        <v>1</v>
      </c>
      <c r="D1544" s="0" t="n">
        <f aca="false">IF(C1544&gt;0,B1544+ROW()/1000000,0)</f>
        <v>395.001544</v>
      </c>
    </row>
    <row r="1545" customFormat="false" ht="15" hidden="false" customHeight="false" outlineLevel="0" collapsed="false">
      <c r="A1545" s="0" t="s">
        <v>18288</v>
      </c>
      <c r="B1545" s="0" t="n">
        <f aca="false">SUMIFS(Data!$O$2:$O$9552,Data!$H$2:$H$9552,A1545,Data!$V$2:$V$9552,1)</f>
        <v>2</v>
      </c>
      <c r="C1545" s="0" t="n">
        <f aca="false">COUNTIFS(Data!$H$2:$H$9552,A1545,Data!$V$2:$V$9552,1)</f>
        <v>1</v>
      </c>
      <c r="D1545" s="0" t="n">
        <f aca="false">IF(C1545&gt;0,B1545+ROW()/1000000,0)</f>
        <v>2.001545</v>
      </c>
    </row>
    <row r="1546" customFormat="false" ht="15" hidden="false" customHeight="false" outlineLevel="0" collapsed="false">
      <c r="A1546" s="0" t="s">
        <v>11445</v>
      </c>
      <c r="B1546" s="0" t="n">
        <f aca="false">SUMIFS(Data!$O$2:$O$9552,Data!$H$2:$H$9552,A1546,Data!$V$2:$V$9552,1)</f>
        <v>2</v>
      </c>
      <c r="C1546" s="0" t="n">
        <f aca="false">COUNTIFS(Data!$H$2:$H$9552,A1546,Data!$V$2:$V$9552,1)</f>
        <v>1</v>
      </c>
      <c r="D1546" s="0" t="n">
        <f aca="false">IF(C1546&gt;0,B1546+ROW()/1000000,0)</f>
        <v>2.001546</v>
      </c>
    </row>
    <row r="1547" customFormat="false" ht="15" hidden="false" customHeight="false" outlineLevel="0" collapsed="false">
      <c r="A1547" s="0" t="s">
        <v>3723</v>
      </c>
      <c r="B1547" s="0" t="n">
        <f aca="false">SUMIFS(Data!$O$2:$O$9552,Data!$H$2:$H$9552,A1547,Data!$V$2:$V$9552,1)</f>
        <v>181</v>
      </c>
      <c r="C1547" s="0" t="n">
        <f aca="false">COUNTIFS(Data!$H$2:$H$9552,A1547,Data!$V$2:$V$9552,1)</f>
        <v>2</v>
      </c>
      <c r="D1547" s="0" t="n">
        <f aca="false">IF(C1547&gt;0,B1547+ROW()/1000000,0)</f>
        <v>181.001547</v>
      </c>
    </row>
    <row r="1548" customFormat="false" ht="15" hidden="false" customHeight="false" outlineLevel="0" collapsed="false">
      <c r="A1548" s="0" t="s">
        <v>4767</v>
      </c>
      <c r="B1548" s="0" t="n">
        <f aca="false">SUMIFS(Data!$O$2:$O$9552,Data!$H$2:$H$9552,A1548,Data!$V$2:$V$9552,1)</f>
        <v>141</v>
      </c>
      <c r="C1548" s="0" t="n">
        <f aca="false">COUNTIFS(Data!$H$2:$H$9552,A1548,Data!$V$2:$V$9552,1)</f>
        <v>2</v>
      </c>
      <c r="D1548" s="0" t="n">
        <f aca="false">IF(C1548&gt;0,B1548+ROW()/1000000,0)</f>
        <v>141.001548</v>
      </c>
    </row>
    <row r="1549" customFormat="false" ht="15" hidden="false" customHeight="false" outlineLevel="0" collapsed="false">
      <c r="A1549" s="0" t="s">
        <v>4653</v>
      </c>
      <c r="B1549" s="0" t="n">
        <f aca="false">SUMIFS(Data!$O$2:$O$9552,Data!$H$2:$H$9552,A1549,Data!$V$2:$V$9552,1)</f>
        <v>25</v>
      </c>
      <c r="C1549" s="0" t="n">
        <f aca="false">COUNTIFS(Data!$H$2:$H$9552,A1549,Data!$V$2:$V$9552,1)</f>
        <v>1</v>
      </c>
      <c r="D1549" s="0" t="n">
        <f aca="false">IF(C1549&gt;0,B1549+ROW()/1000000,0)</f>
        <v>25.001549</v>
      </c>
    </row>
    <row r="1550" customFormat="false" ht="15" hidden="false" customHeight="false" outlineLevel="0" collapsed="false">
      <c r="A1550" s="0" t="s">
        <v>4601</v>
      </c>
      <c r="B1550" s="0" t="n">
        <f aca="false">SUMIFS(Data!$O$2:$O$9552,Data!$H$2:$H$9552,A1550,Data!$V$2:$V$9552,1)</f>
        <v>496</v>
      </c>
      <c r="C1550" s="0" t="n">
        <f aca="false">COUNTIFS(Data!$H$2:$H$9552,A1550,Data!$V$2:$V$9552,1)</f>
        <v>1</v>
      </c>
      <c r="D1550" s="0" t="n">
        <f aca="false">IF(C1550&gt;0,B1550+ROW()/1000000,0)</f>
        <v>496.00155</v>
      </c>
    </row>
    <row r="1551" customFormat="false" ht="15" hidden="false" customHeight="false" outlineLevel="0" collapsed="false">
      <c r="A1551" s="0" t="s">
        <v>19220</v>
      </c>
      <c r="B1551" s="0" t="n">
        <f aca="false">SUMIFS(Data!$O$2:$O$9552,Data!$H$2:$H$9552,A1551,Data!$V$2:$V$9552,1)</f>
        <v>306</v>
      </c>
      <c r="C1551" s="0" t="n">
        <f aca="false">COUNTIFS(Data!$H$2:$H$9552,A1551,Data!$V$2:$V$9552,1)</f>
        <v>1</v>
      </c>
      <c r="D1551" s="0" t="n">
        <f aca="false">IF(C1551&gt;0,B1551+ROW()/1000000,0)</f>
        <v>306.001551</v>
      </c>
    </row>
    <row r="1552" customFormat="false" ht="15" hidden="false" customHeight="false" outlineLevel="0" collapsed="false">
      <c r="A1552" s="0" t="s">
        <v>2654</v>
      </c>
      <c r="B1552" s="0" t="n">
        <f aca="false">SUMIFS(Data!$O$2:$O$9552,Data!$H$2:$H$9552,A1552,Data!$V$2:$V$9552,1)</f>
        <v>550</v>
      </c>
      <c r="C1552" s="0" t="n">
        <f aca="false">COUNTIFS(Data!$H$2:$H$9552,A1552,Data!$V$2:$V$9552,1)</f>
        <v>4</v>
      </c>
      <c r="D1552" s="0" t="n">
        <f aca="false">IF(C1552&gt;0,B1552+ROW()/1000000,0)</f>
        <v>550.001552</v>
      </c>
    </row>
    <row r="1553" customFormat="false" ht="15" hidden="false" customHeight="false" outlineLevel="0" collapsed="false">
      <c r="A1553" s="0" t="s">
        <v>5677</v>
      </c>
      <c r="B1553" s="0" t="n">
        <f aca="false">SUMIFS(Data!$O$2:$O$9552,Data!$H$2:$H$9552,A1553,Data!$V$2:$V$9552,1)</f>
        <v>157</v>
      </c>
      <c r="C1553" s="0" t="n">
        <f aca="false">COUNTIFS(Data!$H$2:$H$9552,A1553,Data!$V$2:$V$9552,1)</f>
        <v>1</v>
      </c>
      <c r="D1553" s="0" t="n">
        <f aca="false">IF(C1553&gt;0,B1553+ROW()/1000000,0)</f>
        <v>157.001553</v>
      </c>
    </row>
    <row r="1554" customFormat="false" ht="15" hidden="false" customHeight="false" outlineLevel="0" collapsed="false">
      <c r="A1554" s="0" t="s">
        <v>8941</v>
      </c>
      <c r="B1554" s="0" t="n">
        <f aca="false">SUMIFS(Data!$O$2:$O$9552,Data!$H$2:$H$9552,A1554,Data!$V$2:$V$9552,1)</f>
        <v>1</v>
      </c>
      <c r="C1554" s="0" t="n">
        <f aca="false">COUNTIFS(Data!$H$2:$H$9552,A1554,Data!$V$2:$V$9552,1)</f>
        <v>1</v>
      </c>
      <c r="D1554" s="0" t="n">
        <f aca="false">IF(C1554&gt;0,B1554+ROW()/1000000,0)</f>
        <v>1.001554</v>
      </c>
    </row>
    <row r="1555" customFormat="false" ht="15" hidden="false" customHeight="false" outlineLevel="0" collapsed="false">
      <c r="A1555" s="0" t="s">
        <v>3272</v>
      </c>
      <c r="B1555" s="0" t="n">
        <f aca="false">SUMIFS(Data!$O$2:$O$9552,Data!$H$2:$H$9552,A1555,Data!$V$2:$V$9552,1)</f>
        <v>0</v>
      </c>
      <c r="C1555" s="0" t="n">
        <f aca="false">COUNTIFS(Data!$H$2:$H$9552,A1555,Data!$V$2:$V$9552,1)</f>
        <v>1</v>
      </c>
      <c r="D1555" s="0" t="n">
        <f aca="false">IF(C1555&gt;0,B1555+ROW()/1000000,0)</f>
        <v>0.001555</v>
      </c>
    </row>
    <row r="1556" customFormat="false" ht="15" hidden="false" customHeight="false" outlineLevel="0" collapsed="false">
      <c r="A1556" s="0" t="s">
        <v>18260</v>
      </c>
      <c r="B1556" s="0" t="n">
        <f aca="false">SUMIFS(Data!$O$2:$O$9552,Data!$H$2:$H$9552,A1556,Data!$V$2:$V$9552,1)</f>
        <v>15</v>
      </c>
      <c r="C1556" s="0" t="n">
        <f aca="false">COUNTIFS(Data!$H$2:$H$9552,A1556,Data!$V$2:$V$9552,1)</f>
        <v>1</v>
      </c>
      <c r="D1556" s="0" t="n">
        <f aca="false">IF(C1556&gt;0,B1556+ROW()/1000000,0)</f>
        <v>15.001556</v>
      </c>
    </row>
    <row r="1557" customFormat="false" ht="15" hidden="false" customHeight="false" outlineLevel="0" collapsed="false">
      <c r="A1557" s="0" t="s">
        <v>6934</v>
      </c>
      <c r="B1557" s="0" t="n">
        <f aca="false">SUMIFS(Data!$O$2:$O$9552,Data!$H$2:$H$9552,A1557,Data!$V$2:$V$9552,1)</f>
        <v>45</v>
      </c>
      <c r="C1557" s="0" t="n">
        <f aca="false">COUNTIFS(Data!$H$2:$H$9552,A1557,Data!$V$2:$V$9552,1)</f>
        <v>1</v>
      </c>
      <c r="D1557" s="0" t="n">
        <f aca="false">IF(C1557&gt;0,B1557+ROW()/1000000,0)</f>
        <v>45.001557</v>
      </c>
    </row>
    <row r="1558" customFormat="false" ht="15" hidden="false" customHeight="false" outlineLevel="0" collapsed="false">
      <c r="A1558" s="0" t="s">
        <v>19175</v>
      </c>
      <c r="B1558" s="0" t="n">
        <f aca="false">SUMIFS(Data!$O$2:$O$9552,Data!$H$2:$H$9552,A1558,Data!$V$2:$V$9552,1)</f>
        <v>192</v>
      </c>
      <c r="C1558" s="0" t="n">
        <f aca="false">COUNTIFS(Data!$H$2:$H$9552,A1558,Data!$V$2:$V$9552,1)</f>
        <v>1</v>
      </c>
      <c r="D1558" s="0" t="n">
        <f aca="false">IF(C1558&gt;0,B1558+ROW()/1000000,0)</f>
        <v>192.001558</v>
      </c>
    </row>
    <row r="1559" customFormat="false" ht="15" hidden="false" customHeight="false" outlineLevel="0" collapsed="false">
      <c r="A1559" s="0" t="s">
        <v>2412</v>
      </c>
      <c r="B1559" s="0" t="n">
        <f aca="false">SUMIFS(Data!$O$2:$O$9552,Data!$H$2:$H$9552,A1559,Data!$V$2:$V$9552,1)</f>
        <v>508</v>
      </c>
      <c r="C1559" s="0" t="n">
        <f aca="false">COUNTIFS(Data!$H$2:$H$9552,A1559,Data!$V$2:$V$9552,1)</f>
        <v>35</v>
      </c>
      <c r="D1559" s="0" t="n">
        <f aca="false">IF(C1559&gt;0,B1559+ROW()/1000000,0)</f>
        <v>508.001559</v>
      </c>
    </row>
    <row r="1560" customFormat="false" ht="15" hidden="false" customHeight="false" outlineLevel="0" collapsed="false">
      <c r="A1560" s="0" t="s">
        <v>2223</v>
      </c>
      <c r="B1560" s="0" t="n">
        <f aca="false">SUMIFS(Data!$O$2:$O$9552,Data!$H$2:$H$9552,A1560,Data!$V$2:$V$9552,1)</f>
        <v>375</v>
      </c>
      <c r="C1560" s="0" t="n">
        <f aca="false">COUNTIFS(Data!$H$2:$H$9552,A1560,Data!$V$2:$V$9552,1)</f>
        <v>1</v>
      </c>
      <c r="D1560" s="0" t="n">
        <f aca="false">IF(C1560&gt;0,B1560+ROW()/1000000,0)</f>
        <v>375.00156</v>
      </c>
    </row>
    <row r="1561" customFormat="false" ht="15" hidden="false" customHeight="false" outlineLevel="0" collapsed="false">
      <c r="A1561" s="0" t="s">
        <v>18982</v>
      </c>
      <c r="B1561" s="0" t="n">
        <f aca="false">SUMIFS(Data!$O$2:$O$9552,Data!$H$2:$H$9552,A1561,Data!$V$2:$V$9552,1)</f>
        <v>2</v>
      </c>
      <c r="C1561" s="0" t="n">
        <f aca="false">COUNTIFS(Data!$H$2:$H$9552,A1561,Data!$V$2:$V$9552,1)</f>
        <v>1</v>
      </c>
      <c r="D1561" s="0" t="n">
        <f aca="false">IF(C1561&gt;0,B1561+ROW()/1000000,0)</f>
        <v>2.001561</v>
      </c>
    </row>
    <row r="1562" customFormat="false" ht="15" hidden="false" customHeight="false" outlineLevel="0" collapsed="false">
      <c r="A1562" s="0" t="s">
        <v>14448</v>
      </c>
      <c r="B1562" s="0" t="n">
        <f aca="false">SUMIFS(Data!$O$2:$O$9552,Data!$H$2:$H$9552,A1562,Data!$V$2:$V$9552,1)</f>
        <v>1</v>
      </c>
      <c r="C1562" s="0" t="n">
        <f aca="false">COUNTIFS(Data!$H$2:$H$9552,A1562,Data!$V$2:$V$9552,1)</f>
        <v>1</v>
      </c>
      <c r="D1562" s="0" t="n">
        <f aca="false">IF(C1562&gt;0,B1562+ROW()/1000000,0)</f>
        <v>1.001562</v>
      </c>
    </row>
    <row r="1563" customFormat="false" ht="15" hidden="false" customHeight="false" outlineLevel="0" collapsed="false">
      <c r="A1563" s="0" t="s">
        <v>14107</v>
      </c>
      <c r="B1563" s="0" t="n">
        <f aca="false">SUMIFS(Data!$O$2:$O$9552,Data!$H$2:$H$9552,A1563,Data!$V$2:$V$9552,1)</f>
        <v>2213</v>
      </c>
      <c r="C1563" s="0" t="n">
        <f aca="false">COUNTIFS(Data!$H$2:$H$9552,A1563,Data!$V$2:$V$9552,1)</f>
        <v>1</v>
      </c>
      <c r="D1563" s="0" t="n">
        <f aca="false">IF(C1563&gt;0,B1563+ROW()/1000000,0)</f>
        <v>2213.001563</v>
      </c>
    </row>
    <row r="1564" customFormat="false" ht="15" hidden="false" customHeight="false" outlineLevel="0" collapsed="false">
      <c r="A1564" s="0" t="s">
        <v>2293</v>
      </c>
      <c r="B1564" s="0" t="n">
        <f aca="false">SUMIFS(Data!$O$2:$O$9552,Data!$H$2:$H$9552,A1564,Data!$V$2:$V$9552,1)</f>
        <v>1765</v>
      </c>
      <c r="C1564" s="0" t="n">
        <f aca="false">COUNTIFS(Data!$H$2:$H$9552,A1564,Data!$V$2:$V$9552,1)</f>
        <v>46</v>
      </c>
      <c r="D1564" s="0" t="n">
        <f aca="false">IF(C1564&gt;0,B1564+ROW()/1000000,0)</f>
        <v>1765.001564</v>
      </c>
    </row>
    <row r="1565" customFormat="false" ht="15" hidden="false" customHeight="false" outlineLevel="0" collapsed="false">
      <c r="A1565" s="0" t="s">
        <v>2372</v>
      </c>
      <c r="B1565" s="0" t="n">
        <f aca="false">SUMIFS(Data!$O$2:$O$9552,Data!$H$2:$H$9552,A1565,Data!$V$2:$V$9552,1)</f>
        <v>612</v>
      </c>
      <c r="C1565" s="0" t="n">
        <f aca="false">COUNTIFS(Data!$H$2:$H$9552,A1565,Data!$V$2:$V$9552,1)</f>
        <v>13</v>
      </c>
      <c r="D1565" s="0" t="n">
        <f aca="false">IF(C1565&gt;0,B1565+ROW()/1000000,0)</f>
        <v>612.001565</v>
      </c>
    </row>
    <row r="1566" customFormat="false" ht="15" hidden="false" customHeight="false" outlineLevel="0" collapsed="false">
      <c r="A1566" s="0" t="s">
        <v>10488</v>
      </c>
      <c r="B1566" s="0" t="n">
        <f aca="false">SUMIFS(Data!$O$2:$O$9552,Data!$H$2:$H$9552,A1566,Data!$V$2:$V$9552,1)</f>
        <v>0</v>
      </c>
      <c r="C1566" s="0" t="n">
        <f aca="false">COUNTIFS(Data!$H$2:$H$9552,A1566,Data!$V$2:$V$9552,1)</f>
        <v>1</v>
      </c>
      <c r="D1566" s="0" t="n">
        <f aca="false">IF(C1566&gt;0,B1566+ROW()/1000000,0)</f>
        <v>0.001566</v>
      </c>
    </row>
    <row r="1567" customFormat="false" ht="15" hidden="false" customHeight="false" outlineLevel="0" collapsed="false">
      <c r="A1567" s="0" t="s">
        <v>3112</v>
      </c>
      <c r="B1567" s="0" t="n">
        <f aca="false">SUMIFS(Data!$O$2:$O$9552,Data!$H$2:$H$9552,A1567,Data!$V$2:$V$9552,1)</f>
        <v>172</v>
      </c>
      <c r="C1567" s="0" t="n">
        <f aca="false">COUNTIFS(Data!$H$2:$H$9552,A1567,Data!$V$2:$V$9552,1)</f>
        <v>2</v>
      </c>
      <c r="D1567" s="0" t="n">
        <f aca="false">IF(C1567&gt;0,B1567+ROW()/1000000,0)</f>
        <v>172.001567</v>
      </c>
    </row>
    <row r="1568" customFormat="false" ht="15" hidden="false" customHeight="false" outlineLevel="0" collapsed="false">
      <c r="A1568" s="0" t="s">
        <v>5455</v>
      </c>
      <c r="B1568" s="0" t="n">
        <f aca="false">SUMIFS(Data!$O$2:$O$9552,Data!$H$2:$H$9552,A1568,Data!$V$2:$V$9552,1)</f>
        <v>0</v>
      </c>
      <c r="C1568" s="0" t="n">
        <f aca="false">COUNTIFS(Data!$H$2:$H$9552,A1568,Data!$V$2:$V$9552,1)</f>
        <v>1</v>
      </c>
      <c r="D1568" s="0" t="n">
        <f aca="false">IF(C1568&gt;0,B1568+ROW()/1000000,0)</f>
        <v>0.001568</v>
      </c>
    </row>
    <row r="1569" customFormat="false" ht="15" hidden="false" customHeight="false" outlineLevel="0" collapsed="false">
      <c r="A1569" s="0" t="s">
        <v>10517</v>
      </c>
      <c r="B1569" s="0" t="n">
        <f aca="false">SUMIFS(Data!$O$2:$O$9552,Data!$H$2:$H$9552,A1569,Data!$V$2:$V$9552,1)</f>
        <v>86</v>
      </c>
      <c r="C1569" s="0" t="n">
        <f aca="false">COUNTIFS(Data!$H$2:$H$9552,A1569,Data!$V$2:$V$9552,1)</f>
        <v>3</v>
      </c>
      <c r="D1569" s="0" t="n">
        <f aca="false">IF(C1569&gt;0,B1569+ROW()/1000000,0)</f>
        <v>86.001569</v>
      </c>
    </row>
    <row r="1570" customFormat="false" ht="15" hidden="false" customHeight="false" outlineLevel="0" collapsed="false">
      <c r="A1570" s="0" t="s">
        <v>7213</v>
      </c>
      <c r="B1570" s="0" t="n">
        <f aca="false">SUMIFS(Data!$O$2:$O$9552,Data!$H$2:$H$9552,A1570,Data!$V$2:$V$9552,1)</f>
        <v>117</v>
      </c>
      <c r="C1570" s="0" t="n">
        <f aca="false">COUNTIFS(Data!$H$2:$H$9552,A1570,Data!$V$2:$V$9552,1)</f>
        <v>1</v>
      </c>
      <c r="D1570" s="0" t="n">
        <f aca="false">IF(C1570&gt;0,B1570+ROW()/1000000,0)</f>
        <v>117.00157</v>
      </c>
    </row>
    <row r="1571" customFormat="false" ht="15" hidden="false" customHeight="false" outlineLevel="0" collapsed="false">
      <c r="A1571" s="0" t="s">
        <v>12047</v>
      </c>
      <c r="B1571" s="0" t="n">
        <f aca="false">SUMIFS(Data!$O$2:$O$9552,Data!$H$2:$H$9552,A1571,Data!$V$2:$V$9552,1)</f>
        <v>137</v>
      </c>
      <c r="C1571" s="0" t="n">
        <f aca="false">COUNTIFS(Data!$H$2:$H$9552,A1571,Data!$V$2:$V$9552,1)</f>
        <v>1</v>
      </c>
      <c r="D1571" s="0" t="n">
        <f aca="false">IF(C1571&gt;0,B1571+ROW()/1000000,0)</f>
        <v>137.001571</v>
      </c>
    </row>
    <row r="1572" customFormat="false" ht="15" hidden="false" customHeight="false" outlineLevel="0" collapsed="false">
      <c r="A1572" s="0" t="s">
        <v>10121</v>
      </c>
      <c r="B1572" s="0" t="n">
        <f aca="false">SUMIFS(Data!$O$2:$O$9552,Data!$H$2:$H$9552,A1572,Data!$V$2:$V$9552,1)</f>
        <v>93</v>
      </c>
      <c r="C1572" s="0" t="n">
        <f aca="false">COUNTIFS(Data!$H$2:$H$9552,A1572,Data!$V$2:$V$9552,1)</f>
        <v>2</v>
      </c>
      <c r="D1572" s="0" t="n">
        <f aca="false">IF(C1572&gt;0,B1572+ROW()/1000000,0)</f>
        <v>93.001572</v>
      </c>
    </row>
    <row r="1573" customFormat="false" ht="15" hidden="false" customHeight="false" outlineLevel="0" collapsed="false">
      <c r="A1573" s="0" t="s">
        <v>8411</v>
      </c>
      <c r="B1573" s="0" t="n">
        <f aca="false">SUMIFS(Data!$O$2:$O$9552,Data!$H$2:$H$9552,A1573,Data!$V$2:$V$9552,1)</f>
        <v>45</v>
      </c>
      <c r="C1573" s="0" t="n">
        <f aca="false">COUNTIFS(Data!$H$2:$H$9552,A1573,Data!$V$2:$V$9552,1)</f>
        <v>1</v>
      </c>
      <c r="D1573" s="0" t="n">
        <f aca="false">IF(C1573&gt;0,B1573+ROW()/1000000,0)</f>
        <v>45.001573</v>
      </c>
    </row>
    <row r="1574" customFormat="false" ht="15" hidden="false" customHeight="false" outlineLevel="0" collapsed="false">
      <c r="A1574" s="0" t="s">
        <v>18742</v>
      </c>
      <c r="B1574" s="0" t="n">
        <f aca="false">SUMIFS(Data!$O$2:$O$9552,Data!$H$2:$H$9552,A1574,Data!$V$2:$V$9552,1)</f>
        <v>77</v>
      </c>
      <c r="C1574" s="0" t="n">
        <f aca="false">COUNTIFS(Data!$H$2:$H$9552,A1574,Data!$V$2:$V$9552,1)</f>
        <v>1</v>
      </c>
      <c r="D1574" s="0" t="n">
        <f aca="false">IF(C1574&gt;0,B1574+ROW()/1000000,0)</f>
        <v>77.001574</v>
      </c>
    </row>
    <row r="1575" customFormat="false" ht="15" hidden="false" customHeight="false" outlineLevel="0" collapsed="false">
      <c r="A1575" s="0" t="s">
        <v>3583</v>
      </c>
      <c r="B1575" s="0" t="n">
        <f aca="false">SUMIFS(Data!$O$2:$O$9552,Data!$H$2:$H$9552,A1575,Data!$V$2:$V$9552,1)</f>
        <v>3353</v>
      </c>
      <c r="C1575" s="0" t="n">
        <f aca="false">COUNTIFS(Data!$H$2:$H$9552,A1575,Data!$V$2:$V$9552,1)</f>
        <v>14</v>
      </c>
      <c r="D1575" s="0" t="n">
        <f aca="false">IF(C1575&gt;0,B1575+ROW()/1000000,0)</f>
        <v>3353.001575</v>
      </c>
    </row>
    <row r="1576" customFormat="false" ht="15" hidden="false" customHeight="false" outlineLevel="0" collapsed="false">
      <c r="A1576" s="0" t="s">
        <v>7349</v>
      </c>
      <c r="B1576" s="0" t="n">
        <f aca="false">SUMIFS(Data!$O$2:$O$9552,Data!$H$2:$H$9552,A1576,Data!$V$2:$V$9552,1)</f>
        <v>650</v>
      </c>
      <c r="C1576" s="0" t="n">
        <f aca="false">COUNTIFS(Data!$H$2:$H$9552,A1576,Data!$V$2:$V$9552,1)</f>
        <v>2</v>
      </c>
      <c r="D1576" s="0" t="n">
        <f aca="false">IF(C1576&gt;0,B1576+ROW()/1000000,0)</f>
        <v>650.001576</v>
      </c>
    </row>
    <row r="1577" customFormat="false" ht="15" hidden="false" customHeight="false" outlineLevel="0" collapsed="false">
      <c r="A1577" s="0" t="s">
        <v>11747</v>
      </c>
      <c r="B1577" s="0" t="n">
        <f aca="false">SUMIFS(Data!$O$2:$O$9552,Data!$H$2:$H$9552,A1577,Data!$V$2:$V$9552,1)</f>
        <v>5</v>
      </c>
      <c r="C1577" s="0" t="n">
        <f aca="false">COUNTIFS(Data!$H$2:$H$9552,A1577,Data!$V$2:$V$9552,1)</f>
        <v>1</v>
      </c>
      <c r="D1577" s="0" t="n">
        <f aca="false">IF(C1577&gt;0,B1577+ROW()/1000000,0)</f>
        <v>5.001577</v>
      </c>
    </row>
    <row r="1578" customFormat="false" ht="15" hidden="false" customHeight="false" outlineLevel="0" collapsed="false">
      <c r="A1578" s="0" t="s">
        <v>2279</v>
      </c>
      <c r="B1578" s="0" t="n">
        <f aca="false">SUMIFS(Data!$O$2:$O$9552,Data!$H$2:$H$9552,A1578,Data!$V$2:$V$9552,1)</f>
        <v>431</v>
      </c>
      <c r="C1578" s="0" t="n">
        <f aca="false">COUNTIFS(Data!$H$2:$H$9552,A1578,Data!$V$2:$V$9552,1)</f>
        <v>9</v>
      </c>
      <c r="D1578" s="0" t="n">
        <f aca="false">IF(C1578&gt;0,B1578+ROW()/1000000,0)</f>
        <v>431.001578</v>
      </c>
    </row>
    <row r="1579" customFormat="false" ht="15" hidden="false" customHeight="false" outlineLevel="0" collapsed="false">
      <c r="A1579" s="0" t="s">
        <v>5641</v>
      </c>
      <c r="B1579" s="0" t="n">
        <f aca="false">SUMIFS(Data!$O$2:$O$9552,Data!$H$2:$H$9552,A1579,Data!$V$2:$V$9552,1)</f>
        <v>1589</v>
      </c>
      <c r="C1579" s="0" t="n">
        <f aca="false">COUNTIFS(Data!$H$2:$H$9552,A1579,Data!$V$2:$V$9552,1)</f>
        <v>8</v>
      </c>
      <c r="D1579" s="0" t="n">
        <f aca="false">IF(C1579&gt;0,B1579+ROW()/1000000,0)</f>
        <v>1589.001579</v>
      </c>
    </row>
    <row r="1580" customFormat="false" ht="15" hidden="false" customHeight="false" outlineLevel="0" collapsed="false">
      <c r="A1580" s="0" t="s">
        <v>14244</v>
      </c>
      <c r="B1580" s="0" t="n">
        <f aca="false">SUMIFS(Data!$O$2:$O$9552,Data!$H$2:$H$9552,A1580,Data!$V$2:$V$9552,1)</f>
        <v>129</v>
      </c>
      <c r="C1580" s="0" t="n">
        <f aca="false">COUNTIFS(Data!$H$2:$H$9552,A1580,Data!$V$2:$V$9552,1)</f>
        <v>1</v>
      </c>
      <c r="D1580" s="0" t="n">
        <f aca="false">IF(C1580&gt;0,B1580+ROW()/1000000,0)</f>
        <v>129.00158</v>
      </c>
    </row>
    <row r="1581" customFormat="false" ht="15" hidden="false" customHeight="false" outlineLevel="0" collapsed="false">
      <c r="A1581" s="0" t="s">
        <v>7533</v>
      </c>
      <c r="B1581" s="0" t="n">
        <f aca="false">SUMIFS(Data!$O$2:$O$9552,Data!$H$2:$H$9552,A1581,Data!$V$2:$V$9552,1)</f>
        <v>42</v>
      </c>
      <c r="C1581" s="0" t="n">
        <f aca="false">COUNTIFS(Data!$H$2:$H$9552,A1581,Data!$V$2:$V$9552,1)</f>
        <v>1</v>
      </c>
      <c r="D1581" s="0" t="n">
        <f aca="false">IF(C1581&gt;0,B1581+ROW()/1000000,0)</f>
        <v>42.001581</v>
      </c>
    </row>
    <row r="1582" customFormat="false" ht="15" hidden="false" customHeight="false" outlineLevel="0" collapsed="false">
      <c r="A1582" s="0" t="s">
        <v>14147</v>
      </c>
      <c r="B1582" s="0" t="n">
        <f aca="false">SUMIFS(Data!$O$2:$O$9552,Data!$H$2:$H$9552,A1582,Data!$V$2:$V$9552,1)</f>
        <v>81</v>
      </c>
      <c r="C1582" s="0" t="n">
        <f aca="false">COUNTIFS(Data!$H$2:$H$9552,A1582,Data!$V$2:$V$9552,1)</f>
        <v>1</v>
      </c>
      <c r="D1582" s="0" t="n">
        <f aca="false">IF(C1582&gt;0,B1582+ROW()/1000000,0)</f>
        <v>81.001582</v>
      </c>
    </row>
    <row r="1583" customFormat="false" ht="15" hidden="false" customHeight="false" outlineLevel="0" collapsed="false">
      <c r="A1583" s="0" t="s">
        <v>3123</v>
      </c>
      <c r="B1583" s="0" t="n">
        <f aca="false">SUMIFS(Data!$O$2:$O$9552,Data!$H$2:$H$9552,A1583,Data!$V$2:$V$9552,1)</f>
        <v>43</v>
      </c>
      <c r="C1583" s="0" t="n">
        <f aca="false">COUNTIFS(Data!$H$2:$H$9552,A1583,Data!$V$2:$V$9552,1)</f>
        <v>2</v>
      </c>
      <c r="D1583" s="0" t="n">
        <f aca="false">IF(C1583&gt;0,B1583+ROW()/1000000,0)</f>
        <v>43.001583</v>
      </c>
    </row>
    <row r="1584" customFormat="false" ht="15" hidden="false" customHeight="false" outlineLevel="0" collapsed="false">
      <c r="A1584" s="0" t="s">
        <v>2992</v>
      </c>
      <c r="B1584" s="0" t="n">
        <f aca="false">SUMIFS(Data!$O$2:$O$9552,Data!$H$2:$H$9552,A1584,Data!$V$2:$V$9552,1)</f>
        <v>233</v>
      </c>
      <c r="C1584" s="0" t="n">
        <f aca="false">COUNTIFS(Data!$H$2:$H$9552,A1584,Data!$V$2:$V$9552,1)</f>
        <v>1</v>
      </c>
      <c r="D1584" s="0" t="n">
        <f aca="false">IF(C1584&gt;0,B1584+ROW()/1000000,0)</f>
        <v>233.001584</v>
      </c>
    </row>
    <row r="1585" customFormat="false" ht="15" hidden="false" customHeight="false" outlineLevel="0" collapsed="false">
      <c r="A1585" s="0" t="s">
        <v>17599</v>
      </c>
      <c r="B1585" s="0" t="n">
        <f aca="false">SUMIFS(Data!$O$2:$O$9552,Data!$H$2:$H$9552,A1585,Data!$V$2:$V$9552,1)</f>
        <v>0</v>
      </c>
      <c r="C1585" s="0" t="n">
        <f aca="false">COUNTIFS(Data!$H$2:$H$9552,A1585,Data!$V$2:$V$9552,1)</f>
        <v>1</v>
      </c>
      <c r="D1585" s="0" t="n">
        <f aca="false">IF(C1585&gt;0,B1585+ROW()/1000000,0)</f>
        <v>0.001585</v>
      </c>
    </row>
    <row r="1586" customFormat="false" ht="15" hidden="false" customHeight="false" outlineLevel="0" collapsed="false">
      <c r="A1586" s="0" t="s">
        <v>18231</v>
      </c>
      <c r="B1586" s="0" t="n">
        <f aca="false">SUMIFS(Data!$O$2:$O$9552,Data!$H$2:$H$9552,A1586,Data!$V$2:$V$9552,1)</f>
        <v>10</v>
      </c>
      <c r="C1586" s="0" t="n">
        <f aca="false">COUNTIFS(Data!$H$2:$H$9552,A1586,Data!$V$2:$V$9552,1)</f>
        <v>1</v>
      </c>
      <c r="D1586" s="0" t="n">
        <f aca="false">IF(C1586&gt;0,B1586+ROW()/1000000,0)</f>
        <v>10.001586</v>
      </c>
    </row>
    <row r="1587" customFormat="false" ht="15" hidden="false" customHeight="false" outlineLevel="0" collapsed="false">
      <c r="A1587" s="0" t="s">
        <v>17146</v>
      </c>
      <c r="B1587" s="0" t="n">
        <f aca="false">SUMIFS(Data!$O$2:$O$9552,Data!$H$2:$H$9552,A1587,Data!$V$2:$V$9552,1)</f>
        <v>0</v>
      </c>
      <c r="C1587" s="0" t="n">
        <f aca="false">COUNTIFS(Data!$H$2:$H$9552,A1587,Data!$V$2:$V$9552,1)</f>
        <v>1</v>
      </c>
      <c r="D1587" s="0" t="n">
        <f aca="false">IF(C1587&gt;0,B1587+ROW()/1000000,0)</f>
        <v>0.001587</v>
      </c>
    </row>
    <row r="1588" customFormat="false" ht="15" hidden="false" customHeight="false" outlineLevel="0" collapsed="false">
      <c r="A1588" s="0" t="s">
        <v>6734</v>
      </c>
      <c r="B1588" s="0" t="n">
        <f aca="false">SUMIFS(Data!$O$2:$O$9552,Data!$H$2:$H$9552,A1588,Data!$V$2:$V$9552,1)</f>
        <v>3251</v>
      </c>
      <c r="C1588" s="0" t="n">
        <f aca="false">COUNTIFS(Data!$H$2:$H$9552,A1588,Data!$V$2:$V$9552,1)</f>
        <v>3</v>
      </c>
      <c r="D1588" s="0" t="n">
        <f aca="false">IF(C1588&gt;0,B1588+ROW()/1000000,0)</f>
        <v>3251.001588</v>
      </c>
    </row>
    <row r="1589" customFormat="false" ht="15" hidden="false" customHeight="false" outlineLevel="0" collapsed="false">
      <c r="A1589" s="0" t="s">
        <v>7337</v>
      </c>
      <c r="B1589" s="0" t="n">
        <f aca="false">SUMIFS(Data!$O$2:$O$9552,Data!$H$2:$H$9552,A1589,Data!$V$2:$V$9552,1)</f>
        <v>350</v>
      </c>
      <c r="C1589" s="0" t="n">
        <f aca="false">COUNTIFS(Data!$H$2:$H$9552,A1589,Data!$V$2:$V$9552,1)</f>
        <v>3</v>
      </c>
      <c r="D1589" s="0" t="n">
        <f aca="false">IF(C1589&gt;0,B1589+ROW()/1000000,0)</f>
        <v>350.001589</v>
      </c>
    </row>
    <row r="1590" customFormat="false" ht="15" hidden="false" customHeight="false" outlineLevel="0" collapsed="false">
      <c r="A1590" s="0" t="s">
        <v>2584</v>
      </c>
      <c r="B1590" s="0" t="n">
        <f aca="false">SUMIFS(Data!$O$2:$O$9552,Data!$H$2:$H$9552,A1590,Data!$V$2:$V$9552,1)</f>
        <v>481</v>
      </c>
      <c r="C1590" s="0" t="n">
        <f aca="false">COUNTIFS(Data!$H$2:$H$9552,A1590,Data!$V$2:$V$9552,1)</f>
        <v>2</v>
      </c>
      <c r="D1590" s="0" t="n">
        <f aca="false">IF(C1590&gt;0,B1590+ROW()/1000000,0)</f>
        <v>481.00159</v>
      </c>
    </row>
    <row r="1591" customFormat="false" ht="15" hidden="false" customHeight="false" outlineLevel="0" collapsed="false">
      <c r="A1591" s="0" t="s">
        <v>11585</v>
      </c>
      <c r="B1591" s="0" t="n">
        <f aca="false">SUMIFS(Data!$O$2:$O$9552,Data!$H$2:$H$9552,A1591,Data!$V$2:$V$9552,1)</f>
        <v>121</v>
      </c>
      <c r="C1591" s="0" t="n">
        <f aca="false">COUNTIFS(Data!$H$2:$H$9552,A1591,Data!$V$2:$V$9552,1)</f>
        <v>1</v>
      </c>
      <c r="D1591" s="0" t="n">
        <f aca="false">IF(C1591&gt;0,B1591+ROW()/1000000,0)</f>
        <v>121.001591</v>
      </c>
    </row>
    <row r="1592" customFormat="false" ht="15" hidden="false" customHeight="false" outlineLevel="0" collapsed="false">
      <c r="A1592" s="0" t="s">
        <v>10137</v>
      </c>
      <c r="B1592" s="0" t="n">
        <f aca="false">SUMIFS(Data!$O$2:$O$9552,Data!$H$2:$H$9552,A1592,Data!$V$2:$V$9552,1)</f>
        <v>85</v>
      </c>
      <c r="C1592" s="0" t="n">
        <f aca="false">COUNTIFS(Data!$H$2:$H$9552,A1592,Data!$V$2:$V$9552,1)</f>
        <v>1</v>
      </c>
      <c r="D1592" s="0" t="n">
        <f aca="false">IF(C1592&gt;0,B1592+ROW()/1000000,0)</f>
        <v>85.001592</v>
      </c>
    </row>
    <row r="1593" customFormat="false" ht="15" hidden="false" customHeight="false" outlineLevel="0" collapsed="false">
      <c r="A1593" s="0" t="s">
        <v>4420</v>
      </c>
      <c r="B1593" s="0" t="n">
        <f aca="false">SUMIFS(Data!$O$2:$O$9552,Data!$H$2:$H$9552,A1593,Data!$V$2:$V$9552,1)</f>
        <v>1059</v>
      </c>
      <c r="C1593" s="0" t="n">
        <f aca="false">COUNTIFS(Data!$H$2:$H$9552,A1593,Data!$V$2:$V$9552,1)</f>
        <v>4</v>
      </c>
      <c r="D1593" s="0" t="n">
        <f aca="false">IF(C1593&gt;0,B1593+ROW()/1000000,0)</f>
        <v>1059.001593</v>
      </c>
    </row>
    <row r="1594" customFormat="false" ht="15" hidden="false" customHeight="false" outlineLevel="0" collapsed="false">
      <c r="A1594" s="0" t="s">
        <v>10345</v>
      </c>
      <c r="B1594" s="0" t="n">
        <f aca="false">SUMIFS(Data!$O$2:$O$9552,Data!$H$2:$H$9552,A1594,Data!$V$2:$V$9552,1)</f>
        <v>555</v>
      </c>
      <c r="C1594" s="0" t="n">
        <f aca="false">COUNTIFS(Data!$H$2:$H$9552,A1594,Data!$V$2:$V$9552,1)</f>
        <v>1</v>
      </c>
      <c r="D1594" s="0" t="n">
        <f aca="false">IF(C1594&gt;0,B1594+ROW()/1000000,0)</f>
        <v>555.001594</v>
      </c>
    </row>
    <row r="1595" customFormat="false" ht="15" hidden="false" customHeight="false" outlineLevel="0" collapsed="false">
      <c r="A1595" s="0" t="s">
        <v>2367</v>
      </c>
      <c r="B1595" s="0" t="n">
        <f aca="false">SUMIFS(Data!$O$2:$O$9552,Data!$H$2:$H$9552,A1595,Data!$V$2:$V$9552,1)</f>
        <v>1724</v>
      </c>
      <c r="C1595" s="0" t="n">
        <f aca="false">COUNTIFS(Data!$H$2:$H$9552,A1595,Data!$V$2:$V$9552,1)</f>
        <v>22</v>
      </c>
      <c r="D1595" s="0" t="n">
        <f aca="false">IF(C1595&gt;0,B1595+ROW()/1000000,0)</f>
        <v>1724.001595</v>
      </c>
    </row>
    <row r="1596" customFormat="false" ht="15" hidden="false" customHeight="false" outlineLevel="0" collapsed="false">
      <c r="A1596" s="0" t="s">
        <v>4282</v>
      </c>
      <c r="B1596" s="0" t="n">
        <f aca="false">SUMIFS(Data!$O$2:$O$9552,Data!$H$2:$H$9552,A1596,Data!$V$2:$V$9552,1)</f>
        <v>120</v>
      </c>
      <c r="C1596" s="0" t="n">
        <f aca="false">COUNTIFS(Data!$H$2:$H$9552,A1596,Data!$V$2:$V$9552,1)</f>
        <v>1</v>
      </c>
      <c r="D1596" s="0" t="n">
        <f aca="false">IF(C1596&gt;0,B1596+ROW()/1000000,0)</f>
        <v>120.001596</v>
      </c>
    </row>
    <row r="1597" customFormat="false" ht="15" hidden="false" customHeight="false" outlineLevel="0" collapsed="false">
      <c r="A1597" s="0" t="s">
        <v>15790</v>
      </c>
      <c r="B1597" s="0" t="n">
        <f aca="false">SUMIFS(Data!$O$2:$O$9552,Data!$H$2:$H$9552,A1597,Data!$V$2:$V$9552,1)</f>
        <v>21</v>
      </c>
      <c r="C1597" s="0" t="n">
        <f aca="false">COUNTIFS(Data!$H$2:$H$9552,A1597,Data!$V$2:$V$9552,1)</f>
        <v>1</v>
      </c>
      <c r="D1597" s="0" t="n">
        <f aca="false">IF(C1597&gt;0,B1597+ROW()/1000000,0)</f>
        <v>21.001597</v>
      </c>
    </row>
    <row r="1598" customFormat="false" ht="15" hidden="false" customHeight="false" outlineLevel="0" collapsed="false">
      <c r="A1598" s="0" t="s">
        <v>7541</v>
      </c>
      <c r="B1598" s="0" t="n">
        <f aca="false">SUMIFS(Data!$O$2:$O$9552,Data!$H$2:$H$9552,A1598,Data!$V$2:$V$9552,1)</f>
        <v>49</v>
      </c>
      <c r="C1598" s="0" t="n">
        <f aca="false">COUNTIFS(Data!$H$2:$H$9552,A1598,Data!$V$2:$V$9552,1)</f>
        <v>1</v>
      </c>
      <c r="D1598" s="0" t="n">
        <f aca="false">IF(C1598&gt;0,B1598+ROW()/1000000,0)</f>
        <v>49.001598</v>
      </c>
    </row>
    <row r="1599" customFormat="false" ht="15" hidden="false" customHeight="false" outlineLevel="0" collapsed="false">
      <c r="A1599" s="0" t="s">
        <v>7362</v>
      </c>
      <c r="B1599" s="0" t="n">
        <f aca="false">SUMIFS(Data!$O$2:$O$9552,Data!$H$2:$H$9552,A1599,Data!$V$2:$V$9552,1)</f>
        <v>85</v>
      </c>
      <c r="C1599" s="0" t="n">
        <f aca="false">COUNTIFS(Data!$H$2:$H$9552,A1599,Data!$V$2:$V$9552,1)</f>
        <v>1</v>
      </c>
      <c r="D1599" s="0" t="n">
        <f aca="false">IF(C1599&gt;0,B1599+ROW()/1000000,0)</f>
        <v>85.001599</v>
      </c>
    </row>
    <row r="1600" customFormat="false" ht="15" hidden="false" customHeight="false" outlineLevel="0" collapsed="false">
      <c r="A1600" s="0" t="s">
        <v>2285</v>
      </c>
      <c r="B1600" s="0" t="n">
        <f aca="false">SUMIFS(Data!$O$2:$O$9552,Data!$H$2:$H$9552,A1600,Data!$V$2:$V$9552,1)</f>
        <v>65</v>
      </c>
      <c r="C1600" s="0" t="n">
        <f aca="false">COUNTIFS(Data!$H$2:$H$9552,A1600,Data!$V$2:$V$9552,1)</f>
        <v>3</v>
      </c>
      <c r="D1600" s="0" t="n">
        <f aca="false">IF(C1600&gt;0,B1600+ROW()/1000000,0)</f>
        <v>65.0016</v>
      </c>
    </row>
    <row r="1601" customFormat="false" ht="15" hidden="false" customHeight="false" outlineLevel="0" collapsed="false">
      <c r="A1601" s="0" t="s">
        <v>13525</v>
      </c>
      <c r="B1601" s="0" t="n">
        <f aca="false">SUMIFS(Data!$O$2:$O$9552,Data!$H$2:$H$9552,A1601,Data!$V$2:$V$9552,1)</f>
        <v>4</v>
      </c>
      <c r="C1601" s="0" t="n">
        <f aca="false">COUNTIFS(Data!$H$2:$H$9552,A1601,Data!$V$2:$V$9552,1)</f>
        <v>1</v>
      </c>
      <c r="D1601" s="0" t="n">
        <f aca="false">IF(C1601&gt;0,B1601+ROW()/1000000,0)</f>
        <v>4.001601</v>
      </c>
    </row>
    <row r="1602" customFormat="false" ht="15" hidden="false" customHeight="false" outlineLevel="0" collapsed="false">
      <c r="A1602" s="0" t="s">
        <v>4779</v>
      </c>
      <c r="B1602" s="0" t="n">
        <f aca="false">SUMIFS(Data!$O$2:$O$9552,Data!$H$2:$H$9552,A1602,Data!$V$2:$V$9552,1)</f>
        <v>119</v>
      </c>
      <c r="C1602" s="0" t="n">
        <f aca="false">COUNTIFS(Data!$H$2:$H$9552,A1602,Data!$V$2:$V$9552,1)</f>
        <v>5</v>
      </c>
      <c r="D1602" s="0" t="n">
        <f aca="false">IF(C1602&gt;0,B1602+ROW()/1000000,0)</f>
        <v>119.001602</v>
      </c>
    </row>
    <row r="1603" customFormat="false" ht="15" hidden="false" customHeight="false" outlineLevel="0" collapsed="false">
      <c r="A1603" s="0" t="s">
        <v>7080</v>
      </c>
      <c r="B1603" s="0" t="n">
        <f aca="false">SUMIFS(Data!$O$2:$O$9552,Data!$H$2:$H$9552,A1603,Data!$V$2:$V$9552,1)</f>
        <v>206</v>
      </c>
      <c r="C1603" s="0" t="n">
        <f aca="false">COUNTIFS(Data!$H$2:$H$9552,A1603,Data!$V$2:$V$9552,1)</f>
        <v>1</v>
      </c>
      <c r="D1603" s="0" t="n">
        <f aca="false">IF(C1603&gt;0,B1603+ROW()/1000000,0)</f>
        <v>206.001603</v>
      </c>
    </row>
    <row r="1604" customFormat="false" ht="15" hidden="false" customHeight="false" outlineLevel="0" collapsed="false">
      <c r="A1604" s="0" t="s">
        <v>13488</v>
      </c>
      <c r="B1604" s="0" t="n">
        <f aca="false">SUMIFS(Data!$O$2:$O$9552,Data!$H$2:$H$9552,A1604,Data!$V$2:$V$9552,1)</f>
        <v>93</v>
      </c>
      <c r="C1604" s="0" t="n">
        <f aca="false">COUNTIFS(Data!$H$2:$H$9552,A1604,Data!$V$2:$V$9552,1)</f>
        <v>2</v>
      </c>
      <c r="D1604" s="0" t="n">
        <f aca="false">IF(C1604&gt;0,B1604+ROW()/1000000,0)</f>
        <v>93.001604</v>
      </c>
    </row>
    <row r="1605" customFormat="false" ht="15" hidden="false" customHeight="false" outlineLevel="0" collapsed="false">
      <c r="A1605" s="0" t="s">
        <v>11609</v>
      </c>
      <c r="B1605" s="0" t="n">
        <f aca="false">SUMIFS(Data!$O$2:$O$9552,Data!$H$2:$H$9552,A1605,Data!$V$2:$V$9552,1)</f>
        <v>205</v>
      </c>
      <c r="C1605" s="0" t="n">
        <f aca="false">COUNTIFS(Data!$H$2:$H$9552,A1605,Data!$V$2:$V$9552,1)</f>
        <v>1</v>
      </c>
      <c r="D1605" s="0" t="n">
        <f aca="false">IF(C1605&gt;0,B1605+ROW()/1000000,0)</f>
        <v>205.001605</v>
      </c>
    </row>
    <row r="1606" customFormat="false" ht="15" hidden="false" customHeight="false" outlineLevel="0" collapsed="false">
      <c r="A1606" s="0" t="s">
        <v>3873</v>
      </c>
      <c r="B1606" s="0" t="n">
        <f aca="false">SUMIFS(Data!$O$2:$O$9552,Data!$H$2:$H$9552,A1606,Data!$V$2:$V$9552,1)</f>
        <v>743</v>
      </c>
      <c r="C1606" s="0" t="n">
        <f aca="false">COUNTIFS(Data!$H$2:$H$9552,A1606,Data!$V$2:$V$9552,1)</f>
        <v>2</v>
      </c>
      <c r="D1606" s="0" t="n">
        <f aca="false">IF(C1606&gt;0,B1606+ROW()/1000000,0)</f>
        <v>743.001606</v>
      </c>
    </row>
    <row r="1607" customFormat="false" ht="15" hidden="false" customHeight="false" outlineLevel="0" collapsed="false">
      <c r="A1607" s="0" t="s">
        <v>19442</v>
      </c>
      <c r="B1607" s="0" t="n">
        <f aca="false">SUMIFS(Data!$O$2:$O$9552,Data!$H$2:$H$9552,A1607,Data!$V$2:$V$9552,1)</f>
        <v>96</v>
      </c>
      <c r="C1607" s="0" t="n">
        <f aca="false">COUNTIFS(Data!$H$2:$H$9552,A1607,Data!$V$2:$V$9552,1)</f>
        <v>1</v>
      </c>
      <c r="D1607" s="0" t="n">
        <f aca="false">IF(C1607&gt;0,B1607+ROW()/1000000,0)</f>
        <v>96.001607</v>
      </c>
    </row>
    <row r="1608" customFormat="false" ht="15" hidden="false" customHeight="false" outlineLevel="0" collapsed="false">
      <c r="A1608" s="0" t="s">
        <v>15006</v>
      </c>
      <c r="B1608" s="0" t="n">
        <f aca="false">SUMIFS(Data!$O$2:$O$9552,Data!$H$2:$H$9552,A1608,Data!$V$2:$V$9552,1)</f>
        <v>154</v>
      </c>
      <c r="C1608" s="0" t="n">
        <f aca="false">COUNTIFS(Data!$H$2:$H$9552,A1608,Data!$V$2:$V$9552,1)</f>
        <v>1</v>
      </c>
      <c r="D1608" s="0" t="n">
        <f aca="false">IF(C1608&gt;0,B1608+ROW()/1000000,0)</f>
        <v>154.001608</v>
      </c>
    </row>
    <row r="1609" customFormat="false" ht="15" hidden="false" customHeight="false" outlineLevel="0" collapsed="false">
      <c r="A1609" s="0" t="s">
        <v>391</v>
      </c>
      <c r="B1609" s="0" t="n">
        <f aca="false">SUMIFS(Data!$O$2:$O$9552,Data!$H$2:$H$9552,A1609,Data!$V$2:$V$9552,1)</f>
        <v>2726</v>
      </c>
      <c r="C1609" s="0" t="n">
        <f aca="false">COUNTIFS(Data!$H$2:$H$9552,A1609,Data!$V$2:$V$9552,1)</f>
        <v>9</v>
      </c>
      <c r="D1609" s="0" t="n">
        <f aca="false">IF(C1609&gt;0,B1609+ROW()/1000000,0)</f>
        <v>2726.001609</v>
      </c>
    </row>
    <row r="1610" customFormat="false" ht="15" hidden="false" customHeight="false" outlineLevel="0" collapsed="false">
      <c r="A1610" s="0" t="s">
        <v>5024</v>
      </c>
      <c r="B1610" s="0" t="n">
        <f aca="false">SUMIFS(Data!$O$2:$O$9552,Data!$H$2:$H$9552,A1610,Data!$V$2:$V$9552,1)</f>
        <v>308</v>
      </c>
      <c r="C1610" s="0" t="n">
        <f aca="false">COUNTIFS(Data!$H$2:$H$9552,A1610,Data!$V$2:$V$9552,1)</f>
        <v>2</v>
      </c>
      <c r="D1610" s="0" t="n">
        <f aca="false">IF(C1610&gt;0,B1610+ROW()/1000000,0)</f>
        <v>308.00161</v>
      </c>
    </row>
    <row r="1611" customFormat="false" ht="15" hidden="false" customHeight="false" outlineLevel="0" collapsed="false">
      <c r="A1611" s="0" t="s">
        <v>20127</v>
      </c>
      <c r="B1611" s="0" t="n">
        <f aca="false">SUMIFS(Data!$O$2:$O$9552,Data!$H$2:$H$9552,A1611,Data!$V$2:$V$9552,1)</f>
        <v>272</v>
      </c>
      <c r="C1611" s="0" t="n">
        <f aca="false">COUNTIFS(Data!$H$2:$H$9552,A1611,Data!$V$2:$V$9552,1)</f>
        <v>2</v>
      </c>
      <c r="D1611" s="0" t="n">
        <f aca="false">IF(C1611&gt;0,B1611+ROW()/1000000,0)</f>
        <v>272.001611</v>
      </c>
    </row>
    <row r="1612" customFormat="false" ht="15" hidden="false" customHeight="false" outlineLevel="0" collapsed="false">
      <c r="A1612" s="0" t="s">
        <v>1933</v>
      </c>
      <c r="B1612" s="0" t="n">
        <f aca="false">SUMIFS(Data!$O$2:$O$9552,Data!$H$2:$H$9552,A1612,Data!$V$2:$V$9552,1)</f>
        <v>277</v>
      </c>
      <c r="C1612" s="0" t="n">
        <f aca="false">COUNTIFS(Data!$H$2:$H$9552,A1612,Data!$V$2:$V$9552,1)</f>
        <v>1</v>
      </c>
      <c r="D1612" s="0" t="n">
        <f aca="false">IF(C1612&gt;0,B1612+ROW()/1000000,0)</f>
        <v>277.001612</v>
      </c>
    </row>
    <row r="1613" customFormat="false" ht="15" hidden="false" customHeight="false" outlineLevel="0" collapsed="false">
      <c r="A1613" s="0" t="s">
        <v>2074</v>
      </c>
      <c r="B1613" s="0" t="n">
        <f aca="false">SUMIFS(Data!$O$2:$O$9552,Data!$H$2:$H$9552,A1613,Data!$V$2:$V$9552,1)</f>
        <v>192</v>
      </c>
      <c r="C1613" s="0" t="n">
        <f aca="false">COUNTIFS(Data!$H$2:$H$9552,A1613,Data!$V$2:$V$9552,1)</f>
        <v>1</v>
      </c>
      <c r="D1613" s="0" t="n">
        <f aca="false">IF(C1613&gt;0,B1613+ROW()/1000000,0)</f>
        <v>192.001613</v>
      </c>
    </row>
    <row r="1614" customFormat="false" ht="15" hidden="false" customHeight="false" outlineLevel="0" collapsed="false">
      <c r="A1614" s="0" t="s">
        <v>2066</v>
      </c>
      <c r="B1614" s="0" t="n">
        <f aca="false">SUMIFS(Data!$O$2:$O$9552,Data!$H$2:$H$9552,A1614,Data!$V$2:$V$9552,1)</f>
        <v>481</v>
      </c>
      <c r="C1614" s="0" t="n">
        <f aca="false">COUNTIFS(Data!$H$2:$H$9552,A1614,Data!$V$2:$V$9552,1)</f>
        <v>2</v>
      </c>
      <c r="D1614" s="0" t="n">
        <f aca="false">IF(C1614&gt;0,B1614+ROW()/1000000,0)</f>
        <v>481.001614</v>
      </c>
    </row>
    <row r="1615" customFormat="false" ht="15" hidden="false" customHeight="false" outlineLevel="0" collapsed="false">
      <c r="A1615" s="0" t="s">
        <v>20060</v>
      </c>
      <c r="B1615" s="0" t="n">
        <f aca="false">SUMIFS(Data!$O$2:$O$9552,Data!$H$2:$H$9552,A1615,Data!$V$2:$V$9552,1)</f>
        <v>150</v>
      </c>
      <c r="C1615" s="0" t="n">
        <f aca="false">COUNTIFS(Data!$H$2:$H$9552,A1615,Data!$V$2:$V$9552,1)</f>
        <v>1</v>
      </c>
      <c r="D1615" s="0" t="n">
        <f aca="false">IF(C1615&gt;0,B1615+ROW()/1000000,0)</f>
        <v>150.001615</v>
      </c>
    </row>
    <row r="1616" customFormat="false" ht="15" hidden="false" customHeight="false" outlineLevel="0" collapsed="false">
      <c r="A1616" s="0" t="s">
        <v>2071</v>
      </c>
      <c r="B1616" s="0" t="n">
        <f aca="false">SUMIFS(Data!$O$2:$O$9552,Data!$H$2:$H$9552,A1616,Data!$V$2:$V$9552,1)</f>
        <v>504</v>
      </c>
      <c r="C1616" s="0" t="n">
        <f aca="false">COUNTIFS(Data!$H$2:$H$9552,A1616,Data!$V$2:$V$9552,1)</f>
        <v>1</v>
      </c>
      <c r="D1616" s="0" t="n">
        <f aca="false">IF(C1616&gt;0,B1616+ROW()/1000000,0)</f>
        <v>504.001616</v>
      </c>
    </row>
    <row r="1617" customFormat="false" ht="15" hidden="false" customHeight="false" outlineLevel="0" collapsed="false">
      <c r="A1617" s="0" t="s">
        <v>6959</v>
      </c>
      <c r="B1617" s="0" t="n">
        <f aca="false">SUMIFS(Data!$O$2:$O$9552,Data!$H$2:$H$9552,A1617,Data!$V$2:$V$9552,1)</f>
        <v>750</v>
      </c>
      <c r="C1617" s="0" t="n">
        <f aca="false">COUNTIFS(Data!$H$2:$H$9552,A1617,Data!$V$2:$V$9552,1)</f>
        <v>2</v>
      </c>
      <c r="D1617" s="0" t="n">
        <f aca="false">IF(C1617&gt;0,B1617+ROW()/1000000,0)</f>
        <v>750.001617</v>
      </c>
    </row>
    <row r="1618" customFormat="false" ht="15" hidden="false" customHeight="false" outlineLevel="0" collapsed="false">
      <c r="A1618" s="0" t="s">
        <v>3909</v>
      </c>
      <c r="B1618" s="0" t="n">
        <f aca="false">SUMIFS(Data!$O$2:$O$9552,Data!$H$2:$H$9552,A1618,Data!$V$2:$V$9552,1)</f>
        <v>5374</v>
      </c>
      <c r="C1618" s="0" t="n">
        <f aca="false">COUNTIFS(Data!$H$2:$H$9552,A1618,Data!$V$2:$V$9552,1)</f>
        <v>3</v>
      </c>
      <c r="D1618" s="0" t="n">
        <f aca="false">IF(C1618&gt;0,B1618+ROW()/1000000,0)</f>
        <v>5374.001618</v>
      </c>
    </row>
    <row r="1619" customFormat="false" ht="15" hidden="false" customHeight="false" outlineLevel="0" collapsed="false">
      <c r="A1619" s="0" t="s">
        <v>2847</v>
      </c>
      <c r="B1619" s="0" t="n">
        <f aca="false">SUMIFS(Data!$O$2:$O$9552,Data!$H$2:$H$9552,A1619,Data!$V$2:$V$9552,1)</f>
        <v>40</v>
      </c>
      <c r="C1619" s="0" t="n">
        <f aca="false">COUNTIFS(Data!$H$2:$H$9552,A1619,Data!$V$2:$V$9552,1)</f>
        <v>1</v>
      </c>
      <c r="D1619" s="0" t="n">
        <f aca="false">IF(C1619&gt;0,B1619+ROW()/1000000,0)</f>
        <v>40.001619</v>
      </c>
    </row>
    <row r="1620" customFormat="false" ht="15" hidden="false" customHeight="false" outlineLevel="0" collapsed="false">
      <c r="A1620" s="0" t="s">
        <v>20518</v>
      </c>
      <c r="B1620" s="0" t="n">
        <f aca="false">SUMIFS(Data!$O$2:$O$9552,Data!$H$2:$H$9552,A1620,Data!$V$2:$V$9552,1)</f>
        <v>115</v>
      </c>
      <c r="C1620" s="0" t="n">
        <f aca="false">COUNTIFS(Data!$H$2:$H$9552,A1620,Data!$V$2:$V$9552,1)</f>
        <v>1</v>
      </c>
      <c r="D1620" s="0" t="n">
        <f aca="false">IF(C1620&gt;0,B1620+ROW()/1000000,0)</f>
        <v>115.00162</v>
      </c>
    </row>
    <row r="1621" customFormat="false" ht="15" hidden="false" customHeight="false" outlineLevel="0" collapsed="false">
      <c r="A1621" s="0" t="s">
        <v>19609</v>
      </c>
      <c r="B1621" s="0" t="n">
        <f aca="false">SUMIFS(Data!$O$2:$O$9552,Data!$H$2:$H$9552,A1621,Data!$V$2:$V$9552,1)</f>
        <v>1159</v>
      </c>
      <c r="C1621" s="0" t="n">
        <f aca="false">COUNTIFS(Data!$H$2:$H$9552,A1621,Data!$V$2:$V$9552,1)</f>
        <v>1</v>
      </c>
      <c r="D1621" s="0" t="n">
        <f aca="false">IF(C1621&gt;0,B1621+ROW()/1000000,0)</f>
        <v>1159.001621</v>
      </c>
    </row>
    <row r="1622" customFormat="false" ht="15" hidden="false" customHeight="false" outlineLevel="0" collapsed="false">
      <c r="A1622" s="0" t="s">
        <v>3830</v>
      </c>
      <c r="B1622" s="0" t="n">
        <f aca="false">SUMIFS(Data!$O$2:$O$9552,Data!$H$2:$H$9552,A1622,Data!$V$2:$V$9552,1)</f>
        <v>177</v>
      </c>
      <c r="C1622" s="0" t="n">
        <f aca="false">COUNTIFS(Data!$H$2:$H$9552,A1622,Data!$V$2:$V$9552,1)</f>
        <v>1</v>
      </c>
      <c r="D1622" s="0" t="n">
        <f aca="false">IF(C1622&gt;0,B1622+ROW()/1000000,0)</f>
        <v>177.001622</v>
      </c>
    </row>
    <row r="1623" customFormat="false" ht="15" hidden="false" customHeight="false" outlineLevel="0" collapsed="false">
      <c r="A1623" s="0" t="s">
        <v>197</v>
      </c>
      <c r="B1623" s="0" t="n">
        <f aca="false">SUMIFS(Data!$O$2:$O$9552,Data!$H$2:$H$9552,A1623,Data!$V$2:$V$9552,1)</f>
        <v>5</v>
      </c>
      <c r="C1623" s="0" t="n">
        <f aca="false">COUNTIFS(Data!$H$2:$H$9552,A1623,Data!$V$2:$V$9552,1)</f>
        <v>1</v>
      </c>
      <c r="D1623" s="0" t="n">
        <f aca="false">IF(C1623&gt;0,B1623+ROW()/1000000,0)</f>
        <v>5.001623</v>
      </c>
    </row>
    <row r="1624" customFormat="false" ht="15" hidden="false" customHeight="false" outlineLevel="0" collapsed="false">
      <c r="A1624" s="0" t="s">
        <v>164</v>
      </c>
      <c r="B1624" s="0" t="n">
        <f aca="false">SUMIFS(Data!$O$2:$O$9552,Data!$H$2:$H$9552,A1624,Data!$V$2:$V$9552,1)</f>
        <v>11537</v>
      </c>
      <c r="C1624" s="0" t="n">
        <f aca="false">COUNTIFS(Data!$H$2:$H$9552,A1624,Data!$V$2:$V$9552,1)</f>
        <v>53</v>
      </c>
      <c r="D1624" s="0" t="n">
        <f aca="false">IF(C1624&gt;0,B1624+ROW()/1000000,0)</f>
        <v>11537.001624</v>
      </c>
    </row>
    <row r="1625" customFormat="false" ht="15" hidden="false" customHeight="false" outlineLevel="0" collapsed="false">
      <c r="A1625" s="0" t="s">
        <v>569</v>
      </c>
      <c r="B1625" s="0" t="n">
        <f aca="false">SUMIFS(Data!$O$2:$O$9552,Data!$H$2:$H$9552,A1625,Data!$V$2:$V$9552,1)</f>
        <v>626</v>
      </c>
      <c r="C1625" s="0" t="n">
        <f aca="false">COUNTIFS(Data!$H$2:$H$9552,A1625,Data!$V$2:$V$9552,1)</f>
        <v>3</v>
      </c>
      <c r="D1625" s="0" t="n">
        <f aca="false">IF(C1625&gt;0,B1625+ROW()/1000000,0)</f>
        <v>626.001625</v>
      </c>
    </row>
    <row r="1626" customFormat="false" ht="15" hidden="false" customHeight="false" outlineLevel="0" collapsed="false">
      <c r="A1626" s="0" t="s">
        <v>408</v>
      </c>
      <c r="B1626" s="0" t="n">
        <f aca="false">SUMIFS(Data!$O$2:$O$9552,Data!$H$2:$H$9552,A1626,Data!$V$2:$V$9552,1)</f>
        <v>147</v>
      </c>
      <c r="C1626" s="0" t="n">
        <f aca="false">COUNTIFS(Data!$H$2:$H$9552,A1626,Data!$V$2:$V$9552,1)</f>
        <v>1</v>
      </c>
      <c r="D1626" s="0" t="n">
        <f aca="false">IF(C1626&gt;0,B1626+ROW()/1000000,0)</f>
        <v>147.001626</v>
      </c>
    </row>
    <row r="1627" customFormat="false" ht="15" hidden="false" customHeight="false" outlineLevel="0" collapsed="false">
      <c r="A1627" s="0" t="s">
        <v>15649</v>
      </c>
      <c r="B1627" s="0" t="n">
        <f aca="false">SUMIFS(Data!$O$2:$O$9552,Data!$H$2:$H$9552,A1627,Data!$V$2:$V$9552,1)</f>
        <v>2</v>
      </c>
      <c r="C1627" s="0" t="n">
        <f aca="false">COUNTIFS(Data!$H$2:$H$9552,A1627,Data!$V$2:$V$9552,1)</f>
        <v>1</v>
      </c>
      <c r="D1627" s="0" t="n">
        <f aca="false">IF(C1627&gt;0,B1627+ROW()/1000000,0)</f>
        <v>2.001627</v>
      </c>
    </row>
    <row r="1628" customFormat="false" ht="15" hidden="false" customHeight="false" outlineLevel="0" collapsed="false">
      <c r="A1628" s="0" t="s">
        <v>2491</v>
      </c>
      <c r="B1628" s="0" t="n">
        <f aca="false">SUMIFS(Data!$O$2:$O$9552,Data!$H$2:$H$9552,A1628,Data!$V$2:$V$9552,1)</f>
        <v>2821</v>
      </c>
      <c r="C1628" s="0" t="n">
        <f aca="false">COUNTIFS(Data!$H$2:$H$9552,A1628,Data!$V$2:$V$9552,1)</f>
        <v>3</v>
      </c>
      <c r="D1628" s="0" t="n">
        <f aca="false">IF(C1628&gt;0,B1628+ROW()/1000000,0)</f>
        <v>2821.001628</v>
      </c>
    </row>
    <row r="1629" customFormat="false" ht="15" hidden="false" customHeight="false" outlineLevel="0" collapsed="false">
      <c r="A1629" s="0" t="s">
        <v>19461</v>
      </c>
      <c r="B1629" s="0" t="n">
        <f aca="false">SUMIFS(Data!$O$2:$O$9552,Data!$H$2:$H$9552,A1629,Data!$V$2:$V$9552,1)</f>
        <v>149</v>
      </c>
      <c r="C1629" s="0" t="n">
        <f aca="false">COUNTIFS(Data!$H$2:$H$9552,A1629,Data!$V$2:$V$9552,1)</f>
        <v>1</v>
      </c>
      <c r="D1629" s="0" t="n">
        <f aca="false">IF(C1629&gt;0,B1629+ROW()/1000000,0)</f>
        <v>149.001629</v>
      </c>
    </row>
    <row r="1630" customFormat="false" ht="15" hidden="false" customHeight="false" outlineLevel="0" collapsed="false">
      <c r="A1630" s="0" t="s">
        <v>14938</v>
      </c>
      <c r="B1630" s="0" t="n">
        <f aca="false">SUMIFS(Data!$O$2:$O$9552,Data!$H$2:$H$9552,A1630,Data!$V$2:$V$9552,1)</f>
        <v>15</v>
      </c>
      <c r="C1630" s="0" t="n">
        <f aca="false">COUNTIFS(Data!$H$2:$H$9552,A1630,Data!$V$2:$V$9552,1)</f>
        <v>1</v>
      </c>
      <c r="D1630" s="0" t="n">
        <f aca="false">IF(C1630&gt;0,B1630+ROW()/1000000,0)</f>
        <v>15.00163</v>
      </c>
    </row>
    <row r="1631" customFormat="false" ht="15" hidden="false" customHeight="false" outlineLevel="0" collapsed="false">
      <c r="A1631" s="0" t="s">
        <v>3692</v>
      </c>
      <c r="B1631" s="0" t="n">
        <f aca="false">SUMIFS(Data!$O$2:$O$9552,Data!$H$2:$H$9552,A1631,Data!$V$2:$V$9552,1)</f>
        <v>4</v>
      </c>
      <c r="C1631" s="0" t="n">
        <f aca="false">COUNTIFS(Data!$H$2:$H$9552,A1631,Data!$V$2:$V$9552,1)</f>
        <v>1</v>
      </c>
      <c r="D1631" s="0" t="n">
        <f aca="false">IF(C1631&gt;0,B1631+ROW()/1000000,0)</f>
        <v>4.001631</v>
      </c>
    </row>
    <row r="1632" customFormat="false" ht="15" hidden="false" customHeight="false" outlineLevel="0" collapsed="false">
      <c r="A1632" s="0" t="s">
        <v>3392</v>
      </c>
      <c r="B1632" s="0" t="n">
        <f aca="false">SUMIFS(Data!$O$2:$O$9552,Data!$H$2:$H$9552,A1632,Data!$V$2:$V$9552,1)</f>
        <v>9953</v>
      </c>
      <c r="C1632" s="0" t="n">
        <f aca="false">COUNTIFS(Data!$H$2:$H$9552,A1632,Data!$V$2:$V$9552,1)</f>
        <v>131</v>
      </c>
      <c r="D1632" s="0" t="n">
        <f aca="false">IF(C1632&gt;0,B1632+ROW()/1000000,0)</f>
        <v>9953.001632</v>
      </c>
    </row>
    <row r="1633" customFormat="false" ht="15" hidden="false" customHeight="false" outlineLevel="0" collapsed="false">
      <c r="A1633" s="0" t="s">
        <v>12978</v>
      </c>
      <c r="B1633" s="0" t="n">
        <f aca="false">SUMIFS(Data!$O$2:$O$9552,Data!$H$2:$H$9552,A1633,Data!$V$2:$V$9552,1)</f>
        <v>1</v>
      </c>
      <c r="C1633" s="0" t="n">
        <f aca="false">COUNTIFS(Data!$H$2:$H$9552,A1633,Data!$V$2:$V$9552,1)</f>
        <v>1</v>
      </c>
      <c r="D1633" s="0" t="n">
        <f aca="false">IF(C1633&gt;0,B1633+ROW()/1000000,0)</f>
        <v>1.001633</v>
      </c>
    </row>
    <row r="1634" customFormat="false" ht="15" hidden="false" customHeight="false" outlineLevel="0" collapsed="false">
      <c r="A1634" s="0" t="s">
        <v>7328</v>
      </c>
      <c r="B1634" s="0" t="n">
        <f aca="false">SUMIFS(Data!$O$2:$O$9552,Data!$H$2:$H$9552,A1634,Data!$V$2:$V$9552,1)</f>
        <v>17</v>
      </c>
      <c r="C1634" s="0" t="n">
        <f aca="false">COUNTIFS(Data!$H$2:$H$9552,A1634,Data!$V$2:$V$9552,1)</f>
        <v>1</v>
      </c>
      <c r="D1634" s="0" t="n">
        <f aca="false">IF(C1634&gt;0,B1634+ROW()/1000000,0)</f>
        <v>17.001634</v>
      </c>
    </row>
    <row r="1635" customFormat="false" ht="15" hidden="false" customHeight="false" outlineLevel="0" collapsed="false">
      <c r="A1635" s="0" t="s">
        <v>20189</v>
      </c>
      <c r="B1635" s="0" t="n">
        <f aca="false">SUMIFS(Data!$O$2:$O$9552,Data!$H$2:$H$9552,A1635,Data!$V$2:$V$9552,1)</f>
        <v>22</v>
      </c>
      <c r="C1635" s="0" t="n">
        <f aca="false">COUNTIFS(Data!$H$2:$H$9552,A1635,Data!$V$2:$V$9552,1)</f>
        <v>1</v>
      </c>
      <c r="D1635" s="0" t="n">
        <f aca="false">IF(C1635&gt;0,B1635+ROW()/1000000,0)</f>
        <v>22.001635</v>
      </c>
    </row>
    <row r="1636" customFormat="false" ht="15" hidden="false" customHeight="false" outlineLevel="0" collapsed="false">
      <c r="A1636" s="0" t="s">
        <v>15741</v>
      </c>
      <c r="B1636" s="0" t="n">
        <f aca="false">SUMIFS(Data!$O$2:$O$9552,Data!$H$2:$H$9552,A1636,Data!$V$2:$V$9552,1)</f>
        <v>0</v>
      </c>
      <c r="C1636" s="0" t="n">
        <f aca="false">COUNTIFS(Data!$H$2:$H$9552,A1636,Data!$V$2:$V$9552,1)</f>
        <v>1</v>
      </c>
      <c r="D1636" s="0" t="n">
        <f aca="false">IF(C1636&gt;0,B1636+ROW()/1000000,0)</f>
        <v>0.001636</v>
      </c>
    </row>
    <row r="1637" customFormat="false" ht="15" hidden="false" customHeight="false" outlineLevel="0" collapsed="false">
      <c r="A1637" s="0" t="s">
        <v>2210</v>
      </c>
      <c r="B1637" s="0" t="n">
        <f aca="false">SUMIFS(Data!$O$2:$O$9552,Data!$H$2:$H$9552,A1637,Data!$V$2:$V$9552,1)</f>
        <v>6046</v>
      </c>
      <c r="C1637" s="0" t="n">
        <f aca="false">COUNTIFS(Data!$H$2:$H$9552,A1637,Data!$V$2:$V$9552,1)</f>
        <v>19</v>
      </c>
      <c r="D1637" s="0" t="n">
        <f aca="false">IF(C1637&gt;0,B1637+ROW()/1000000,0)</f>
        <v>6046.001637</v>
      </c>
    </row>
    <row r="1638" customFormat="false" ht="15" hidden="false" customHeight="false" outlineLevel="0" collapsed="false">
      <c r="A1638" s="0" t="s">
        <v>2207</v>
      </c>
      <c r="B1638" s="0" t="n">
        <f aca="false">SUMIFS(Data!$O$2:$O$9552,Data!$H$2:$H$9552,A1638,Data!$V$2:$V$9552,1)</f>
        <v>731</v>
      </c>
      <c r="C1638" s="0" t="n">
        <f aca="false">COUNTIFS(Data!$H$2:$H$9552,A1638,Data!$V$2:$V$9552,1)</f>
        <v>1</v>
      </c>
      <c r="D1638" s="0" t="n">
        <f aca="false">IF(C1638&gt;0,B1638+ROW()/1000000,0)</f>
        <v>731.001638</v>
      </c>
    </row>
    <row r="1639" customFormat="false" ht="15" hidden="false" customHeight="false" outlineLevel="0" collapsed="false">
      <c r="A1639" s="0" t="s">
        <v>7903</v>
      </c>
      <c r="B1639" s="0" t="n">
        <f aca="false">SUMIFS(Data!$O$2:$O$9552,Data!$H$2:$H$9552,A1639,Data!$V$2:$V$9552,1)</f>
        <v>1503</v>
      </c>
      <c r="C1639" s="0" t="n">
        <f aca="false">COUNTIFS(Data!$H$2:$H$9552,A1639,Data!$V$2:$V$9552,1)</f>
        <v>1</v>
      </c>
      <c r="D1639" s="0" t="n">
        <f aca="false">IF(C1639&gt;0,B1639+ROW()/1000000,0)</f>
        <v>1503.001639</v>
      </c>
    </row>
    <row r="1640" customFormat="false" ht="15" hidden="false" customHeight="false" outlineLevel="0" collapsed="false">
      <c r="A1640" s="0" t="s">
        <v>2577</v>
      </c>
      <c r="B1640" s="0" t="n">
        <f aca="false">SUMIFS(Data!$O$2:$O$9552,Data!$H$2:$H$9552,A1640,Data!$V$2:$V$9552,1)</f>
        <v>111</v>
      </c>
      <c r="C1640" s="0" t="n">
        <f aca="false">COUNTIFS(Data!$H$2:$H$9552,A1640,Data!$V$2:$V$9552,1)</f>
        <v>1</v>
      </c>
      <c r="D1640" s="0" t="n">
        <f aca="false">IF(C1640&gt;0,B1640+ROW()/1000000,0)</f>
        <v>111.00164</v>
      </c>
    </row>
    <row r="1641" customFormat="false" ht="15" hidden="false" customHeight="false" outlineLevel="0" collapsed="false">
      <c r="A1641" s="0" t="s">
        <v>4413</v>
      </c>
      <c r="B1641" s="0" t="n">
        <f aca="false">SUMIFS(Data!$O$2:$O$9552,Data!$H$2:$H$9552,A1641,Data!$V$2:$V$9552,1)</f>
        <v>259</v>
      </c>
      <c r="C1641" s="0" t="n">
        <f aca="false">COUNTIFS(Data!$H$2:$H$9552,A1641,Data!$V$2:$V$9552,1)</f>
        <v>1</v>
      </c>
      <c r="D1641" s="0" t="n">
        <f aca="false">IF(C1641&gt;0,B1641+ROW()/1000000,0)</f>
        <v>259.001641</v>
      </c>
    </row>
    <row r="1642" customFormat="false" ht="15" hidden="false" customHeight="false" outlineLevel="0" collapsed="false">
      <c r="A1642" s="0" t="s">
        <v>17904</v>
      </c>
      <c r="B1642" s="0" t="n">
        <f aca="false">SUMIFS(Data!$O$2:$O$9552,Data!$H$2:$H$9552,A1642,Data!$V$2:$V$9552,1)</f>
        <v>47</v>
      </c>
      <c r="C1642" s="0" t="n">
        <f aca="false">COUNTIFS(Data!$H$2:$H$9552,A1642,Data!$V$2:$V$9552,1)</f>
        <v>1</v>
      </c>
      <c r="D1642" s="0" t="n">
        <f aca="false">IF(C1642&gt;0,B1642+ROW()/1000000,0)</f>
        <v>47.001642</v>
      </c>
    </row>
    <row r="1643" customFormat="false" ht="15" hidden="false" customHeight="false" outlineLevel="0" collapsed="false">
      <c r="A1643" s="0" t="s">
        <v>15138</v>
      </c>
      <c r="B1643" s="0" t="n">
        <f aca="false">SUMIFS(Data!$O$2:$O$9552,Data!$H$2:$H$9552,A1643,Data!$V$2:$V$9552,1)</f>
        <v>42</v>
      </c>
      <c r="C1643" s="0" t="n">
        <f aca="false">COUNTIFS(Data!$H$2:$H$9552,A1643,Data!$V$2:$V$9552,1)</f>
        <v>1</v>
      </c>
      <c r="D1643" s="0" t="n">
        <f aca="false">IF(C1643&gt;0,B1643+ROW()/1000000,0)</f>
        <v>42.001643</v>
      </c>
    </row>
    <row r="1644" customFormat="false" ht="15" hidden="false" customHeight="false" outlineLevel="0" collapsed="false">
      <c r="A1644" s="0" t="s">
        <v>15870</v>
      </c>
      <c r="B1644" s="0" t="n">
        <f aca="false">SUMIFS(Data!$O$2:$O$9552,Data!$H$2:$H$9552,A1644,Data!$V$2:$V$9552,1)</f>
        <v>27</v>
      </c>
      <c r="C1644" s="0" t="n">
        <f aca="false">COUNTIFS(Data!$H$2:$H$9552,A1644,Data!$V$2:$V$9552,1)</f>
        <v>1</v>
      </c>
      <c r="D1644" s="0" t="n">
        <f aca="false">IF(C1644&gt;0,B1644+ROW()/1000000,0)</f>
        <v>27.001644</v>
      </c>
    </row>
    <row r="1645" customFormat="false" ht="15" hidden="false" customHeight="false" outlineLevel="0" collapsed="false">
      <c r="A1645" s="0" t="s">
        <v>682</v>
      </c>
      <c r="B1645" s="0" t="n">
        <f aca="false">SUMIFS(Data!$O$2:$O$9552,Data!$H$2:$H$9552,A1645,Data!$V$2:$V$9552,1)</f>
        <v>1345</v>
      </c>
      <c r="C1645" s="0" t="n">
        <f aca="false">COUNTIFS(Data!$H$2:$H$9552,A1645,Data!$V$2:$V$9552,1)</f>
        <v>5</v>
      </c>
      <c r="D1645" s="0" t="n">
        <f aca="false">IF(C1645&gt;0,B1645+ROW()/1000000,0)</f>
        <v>1345.001645</v>
      </c>
    </row>
    <row r="1646" customFormat="false" ht="15" hidden="false" customHeight="false" outlineLevel="0" collapsed="false">
      <c r="A1646" s="0" t="s">
        <v>1154</v>
      </c>
      <c r="B1646" s="0" t="n">
        <f aca="false">SUMIFS(Data!$O$2:$O$9552,Data!$H$2:$H$9552,A1646,Data!$V$2:$V$9552,1)</f>
        <v>323</v>
      </c>
      <c r="C1646" s="0" t="n">
        <f aca="false">COUNTIFS(Data!$H$2:$H$9552,A1646,Data!$V$2:$V$9552,1)</f>
        <v>1</v>
      </c>
      <c r="D1646" s="0" t="n">
        <f aca="false">IF(C1646&gt;0,B1646+ROW()/1000000,0)</f>
        <v>323.001646</v>
      </c>
    </row>
    <row r="1647" customFormat="false" ht="15" hidden="false" customHeight="false" outlineLevel="0" collapsed="false">
      <c r="A1647" s="0" t="s">
        <v>1518</v>
      </c>
      <c r="B1647" s="0" t="n">
        <f aca="false">SUMIFS(Data!$O$2:$O$9552,Data!$H$2:$H$9552,A1647,Data!$V$2:$V$9552,1)</f>
        <v>687</v>
      </c>
      <c r="C1647" s="0" t="n">
        <f aca="false">COUNTIFS(Data!$H$2:$H$9552,A1647,Data!$V$2:$V$9552,1)</f>
        <v>1</v>
      </c>
      <c r="D1647" s="0" t="n">
        <f aca="false">IF(C1647&gt;0,B1647+ROW()/1000000,0)</f>
        <v>687.001647</v>
      </c>
    </row>
    <row r="1648" customFormat="false" ht="15" hidden="false" customHeight="false" outlineLevel="0" collapsed="false">
      <c r="A1648" s="0" t="s">
        <v>3903</v>
      </c>
      <c r="B1648" s="0" t="n">
        <f aca="false">SUMIFS(Data!$O$2:$O$9552,Data!$H$2:$H$9552,A1648,Data!$V$2:$V$9552,1)</f>
        <v>3780</v>
      </c>
      <c r="C1648" s="0" t="n">
        <f aca="false">COUNTIFS(Data!$H$2:$H$9552,A1648,Data!$V$2:$V$9552,1)</f>
        <v>4</v>
      </c>
      <c r="D1648" s="0" t="n">
        <f aca="false">IF(C1648&gt;0,B1648+ROW()/1000000,0)</f>
        <v>3780.001648</v>
      </c>
    </row>
    <row r="1649" customFormat="false" ht="15" hidden="false" customHeight="false" outlineLevel="0" collapsed="false">
      <c r="A1649" s="0" t="s">
        <v>5175</v>
      </c>
      <c r="B1649" s="0" t="n">
        <f aca="false">SUMIFS(Data!$O$2:$O$9552,Data!$H$2:$H$9552,A1649,Data!$V$2:$V$9552,1)</f>
        <v>322</v>
      </c>
      <c r="C1649" s="0" t="n">
        <f aca="false">COUNTIFS(Data!$H$2:$H$9552,A1649,Data!$V$2:$V$9552,1)</f>
        <v>1</v>
      </c>
      <c r="D1649" s="0" t="n">
        <f aca="false">IF(C1649&gt;0,B1649+ROW()/1000000,0)</f>
        <v>322.001649</v>
      </c>
    </row>
    <row r="1650" customFormat="false" ht="15" hidden="false" customHeight="false" outlineLevel="0" collapsed="false">
      <c r="A1650" s="0" t="s">
        <v>1274</v>
      </c>
      <c r="B1650" s="0" t="n">
        <f aca="false">SUMIFS(Data!$O$2:$O$9552,Data!$H$2:$H$9552,A1650,Data!$V$2:$V$9552,1)</f>
        <v>1998</v>
      </c>
      <c r="C1650" s="0" t="n">
        <f aca="false">COUNTIFS(Data!$H$2:$H$9552,A1650,Data!$V$2:$V$9552,1)</f>
        <v>1</v>
      </c>
      <c r="D1650" s="0" t="n">
        <f aca="false">IF(C1650&gt;0,B1650+ROW()/1000000,0)</f>
        <v>1998.00165</v>
      </c>
    </row>
    <row r="1651" customFormat="false" ht="15" hidden="false" customHeight="false" outlineLevel="0" collapsed="false">
      <c r="A1651" s="0" t="s">
        <v>2133</v>
      </c>
      <c r="B1651" s="0" t="n">
        <f aca="false">SUMIFS(Data!$O$2:$O$9552,Data!$H$2:$H$9552,A1651,Data!$V$2:$V$9552,1)</f>
        <v>2335</v>
      </c>
      <c r="C1651" s="0" t="n">
        <f aca="false">COUNTIFS(Data!$H$2:$H$9552,A1651,Data!$V$2:$V$9552,1)</f>
        <v>4</v>
      </c>
      <c r="D1651" s="0" t="n">
        <f aca="false">IF(C1651&gt;0,B1651+ROW()/1000000,0)</f>
        <v>2335.001651</v>
      </c>
    </row>
    <row r="1652" customFormat="false" ht="15" hidden="false" customHeight="false" outlineLevel="0" collapsed="false">
      <c r="A1652" s="0" t="s">
        <v>2152</v>
      </c>
      <c r="B1652" s="0" t="n">
        <f aca="false">SUMIFS(Data!$O$2:$O$9552,Data!$H$2:$H$9552,A1652,Data!$V$2:$V$9552,1)</f>
        <v>59</v>
      </c>
      <c r="C1652" s="0" t="n">
        <f aca="false">COUNTIFS(Data!$H$2:$H$9552,A1652,Data!$V$2:$V$9552,1)</f>
        <v>1</v>
      </c>
      <c r="D1652" s="0" t="n">
        <f aca="false">IF(C1652&gt;0,B1652+ROW()/1000000,0)</f>
        <v>59.001652</v>
      </c>
    </row>
    <row r="1653" customFormat="false" ht="15" hidden="false" customHeight="false" outlineLevel="0" collapsed="false">
      <c r="A1653" s="0" t="s">
        <v>8539</v>
      </c>
      <c r="B1653" s="0" t="n">
        <f aca="false">SUMIFS(Data!$O$2:$O$9552,Data!$H$2:$H$9552,A1653,Data!$V$2:$V$9552,1)</f>
        <v>69</v>
      </c>
      <c r="C1653" s="0" t="n">
        <f aca="false">COUNTIFS(Data!$H$2:$H$9552,A1653,Data!$V$2:$V$9552,1)</f>
        <v>1</v>
      </c>
      <c r="D1653" s="0" t="n">
        <f aca="false">IF(C1653&gt;0,B1653+ROW()/1000000,0)</f>
        <v>69.001653</v>
      </c>
    </row>
    <row r="1654" customFormat="false" ht="15" hidden="false" customHeight="false" outlineLevel="0" collapsed="false">
      <c r="A1654" s="0" t="s">
        <v>20040</v>
      </c>
      <c r="B1654" s="0" t="n">
        <f aca="false">SUMIFS(Data!$O$2:$O$9552,Data!$H$2:$H$9552,A1654,Data!$V$2:$V$9552,1)</f>
        <v>418</v>
      </c>
      <c r="C1654" s="0" t="n">
        <f aca="false">COUNTIFS(Data!$H$2:$H$9552,A1654,Data!$V$2:$V$9552,1)</f>
        <v>1</v>
      </c>
      <c r="D1654" s="0" t="n">
        <f aca="false">IF(C1654&gt;0,B1654+ROW()/1000000,0)</f>
        <v>418.001654</v>
      </c>
    </row>
    <row r="1655" customFormat="false" ht="15" hidden="false" customHeight="false" outlineLevel="0" collapsed="false">
      <c r="A1655" s="0" t="s">
        <v>3706</v>
      </c>
      <c r="B1655" s="0" t="n">
        <f aca="false">SUMIFS(Data!$O$2:$O$9552,Data!$H$2:$H$9552,A1655,Data!$V$2:$V$9552,1)</f>
        <v>2</v>
      </c>
      <c r="C1655" s="0" t="n">
        <f aca="false">COUNTIFS(Data!$H$2:$H$9552,A1655,Data!$V$2:$V$9552,1)</f>
        <v>3</v>
      </c>
      <c r="D1655" s="0" t="n">
        <f aca="false">IF(C1655&gt;0,B1655+ROW()/1000000,0)</f>
        <v>2.001655</v>
      </c>
    </row>
    <row r="1656" customFormat="false" ht="15" hidden="false" customHeight="false" outlineLevel="0" collapsed="false">
      <c r="A1656" s="0" t="s">
        <v>3345</v>
      </c>
      <c r="B1656" s="0" t="n">
        <f aca="false">SUMIFS(Data!$O$2:$O$9552,Data!$H$2:$H$9552,A1656,Data!$V$2:$V$9552,1)</f>
        <v>391</v>
      </c>
      <c r="C1656" s="0" t="n">
        <f aca="false">COUNTIFS(Data!$H$2:$H$9552,A1656,Data!$V$2:$V$9552,1)</f>
        <v>44</v>
      </c>
      <c r="D1656" s="0" t="n">
        <f aca="false">IF(C1656&gt;0,B1656+ROW()/1000000,0)</f>
        <v>391.001656</v>
      </c>
    </row>
    <row r="1657" customFormat="false" ht="15" hidden="false" customHeight="false" outlineLevel="0" collapsed="false">
      <c r="A1657" s="0" t="s">
        <v>3426</v>
      </c>
      <c r="B1657" s="0" t="n">
        <f aca="false">SUMIFS(Data!$O$2:$O$9552,Data!$H$2:$H$9552,A1657,Data!$V$2:$V$9552,1)</f>
        <v>109</v>
      </c>
      <c r="C1657" s="0" t="n">
        <f aca="false">COUNTIFS(Data!$H$2:$H$9552,A1657,Data!$V$2:$V$9552,1)</f>
        <v>8</v>
      </c>
      <c r="D1657" s="0" t="n">
        <f aca="false">IF(C1657&gt;0,B1657+ROW()/1000000,0)</f>
        <v>109.001657</v>
      </c>
    </row>
    <row r="1658" customFormat="false" ht="15" hidden="false" customHeight="false" outlineLevel="0" collapsed="false">
      <c r="A1658" s="0" t="s">
        <v>14571</v>
      </c>
      <c r="B1658" s="0" t="n">
        <f aca="false">SUMIFS(Data!$O$2:$O$9552,Data!$H$2:$H$9552,A1658,Data!$V$2:$V$9552,1)</f>
        <v>24</v>
      </c>
      <c r="C1658" s="0" t="n">
        <f aca="false">COUNTIFS(Data!$H$2:$H$9552,A1658,Data!$V$2:$V$9552,1)</f>
        <v>3</v>
      </c>
      <c r="D1658" s="0" t="n">
        <f aca="false">IF(C1658&gt;0,B1658+ROW()/1000000,0)</f>
        <v>24.001658</v>
      </c>
    </row>
    <row r="1659" customFormat="false" ht="15" hidden="false" customHeight="false" outlineLevel="0" collapsed="false">
      <c r="A1659" s="0" t="s">
        <v>5040</v>
      </c>
      <c r="B1659" s="0" t="n">
        <f aca="false">SUMIFS(Data!$O$2:$O$9552,Data!$H$2:$H$9552,A1659,Data!$V$2:$V$9552,1)</f>
        <v>2</v>
      </c>
      <c r="C1659" s="0" t="n">
        <f aca="false">COUNTIFS(Data!$H$2:$H$9552,A1659,Data!$V$2:$V$9552,1)</f>
        <v>1</v>
      </c>
      <c r="D1659" s="0" t="n">
        <f aca="false">IF(C1659&gt;0,B1659+ROW()/1000000,0)</f>
        <v>2.001659</v>
      </c>
    </row>
    <row r="1660" customFormat="false" ht="15" hidden="false" customHeight="false" outlineLevel="0" collapsed="false">
      <c r="A1660" s="0" t="s">
        <v>3153</v>
      </c>
      <c r="B1660" s="0" t="n">
        <f aca="false">SUMIFS(Data!$O$2:$O$9552,Data!$H$2:$H$9552,A1660,Data!$V$2:$V$9552,1)</f>
        <v>280</v>
      </c>
      <c r="C1660" s="0" t="n">
        <f aca="false">COUNTIFS(Data!$H$2:$H$9552,A1660,Data!$V$2:$V$9552,1)</f>
        <v>1</v>
      </c>
      <c r="D1660" s="0" t="n">
        <f aca="false">IF(C1660&gt;0,B1660+ROW()/1000000,0)</f>
        <v>280.00166</v>
      </c>
    </row>
    <row r="1661" customFormat="false" ht="15" hidden="false" customHeight="false" outlineLevel="0" collapsed="false">
      <c r="A1661" s="0" t="s">
        <v>2975</v>
      </c>
      <c r="B1661" s="0" t="n">
        <f aca="false">SUMIFS(Data!$O$2:$O$9552,Data!$H$2:$H$9552,A1661,Data!$V$2:$V$9552,1)</f>
        <v>1033</v>
      </c>
      <c r="C1661" s="0" t="n">
        <f aca="false">COUNTIFS(Data!$H$2:$H$9552,A1661,Data!$V$2:$V$9552,1)</f>
        <v>49</v>
      </c>
      <c r="D1661" s="0" t="n">
        <f aca="false">IF(C1661&gt;0,B1661+ROW()/1000000,0)</f>
        <v>1033.001661</v>
      </c>
    </row>
    <row r="1662" customFormat="false" ht="15" hidden="false" customHeight="false" outlineLevel="0" collapsed="false">
      <c r="A1662" s="0" t="s">
        <v>11291</v>
      </c>
      <c r="B1662" s="0" t="n">
        <f aca="false">SUMIFS(Data!$O$2:$O$9552,Data!$H$2:$H$9552,A1662,Data!$V$2:$V$9552,1)</f>
        <v>0</v>
      </c>
      <c r="C1662" s="0" t="n">
        <f aca="false">COUNTIFS(Data!$H$2:$H$9552,A1662,Data!$V$2:$V$9552,1)</f>
        <v>1</v>
      </c>
      <c r="D1662" s="0" t="n">
        <f aca="false">IF(C1662&gt;0,B1662+ROW()/1000000,0)</f>
        <v>0.001662</v>
      </c>
    </row>
    <row r="1663" customFormat="false" ht="15" hidden="false" customHeight="false" outlineLevel="0" collapsed="false">
      <c r="A1663" s="0" t="s">
        <v>20601</v>
      </c>
      <c r="B1663" s="0" t="n">
        <f aca="false">SUMIFS(Data!$O$2:$O$9552,Data!$H$2:$H$9552,A1663,Data!$V$2:$V$9552,1)</f>
        <v>1407</v>
      </c>
      <c r="C1663" s="0" t="n">
        <f aca="false">COUNTIFS(Data!$H$2:$H$9552,A1663,Data!$V$2:$V$9552,1)</f>
        <v>2</v>
      </c>
      <c r="D1663" s="0" t="n">
        <f aca="false">IF(C1663&gt;0,B1663+ROW()/1000000,0)</f>
        <v>1407.001663</v>
      </c>
    </row>
    <row r="1664" customFormat="false" ht="15" hidden="false" customHeight="false" outlineLevel="0" collapsed="false">
      <c r="A1664" s="0" t="s">
        <v>20587</v>
      </c>
      <c r="B1664" s="0" t="n">
        <f aca="false">SUMIFS(Data!$O$2:$O$9552,Data!$H$2:$H$9552,A1664,Data!$V$2:$V$9552,1)</f>
        <v>874</v>
      </c>
      <c r="C1664" s="0" t="n">
        <f aca="false">COUNTIFS(Data!$H$2:$H$9552,A1664,Data!$V$2:$V$9552,1)</f>
        <v>1</v>
      </c>
      <c r="D1664" s="0" t="n">
        <f aca="false">IF(C1664&gt;0,B1664+ROW()/1000000,0)</f>
        <v>874.001664</v>
      </c>
    </row>
    <row r="1665" customFormat="false" ht="15" hidden="false" customHeight="false" outlineLevel="0" collapsed="false">
      <c r="A1665" s="0" t="s">
        <v>20596</v>
      </c>
      <c r="B1665" s="0" t="n">
        <f aca="false">SUMIFS(Data!$O$2:$O$9552,Data!$H$2:$H$9552,A1665,Data!$V$2:$V$9552,1)</f>
        <v>877</v>
      </c>
      <c r="C1665" s="0" t="n">
        <f aca="false">COUNTIFS(Data!$H$2:$H$9552,A1665,Data!$V$2:$V$9552,1)</f>
        <v>1</v>
      </c>
      <c r="D1665" s="0" t="n">
        <f aca="false">IF(C1665&gt;0,B1665+ROW()/1000000,0)</f>
        <v>877.001665</v>
      </c>
    </row>
    <row r="1666" customFormat="false" ht="15" hidden="false" customHeight="false" outlineLevel="0" collapsed="false">
      <c r="A1666" s="0" t="s">
        <v>18297</v>
      </c>
      <c r="B1666" s="0" t="n">
        <f aca="false">SUMIFS(Data!$O$2:$O$9552,Data!$H$2:$H$9552,A1666,Data!$V$2:$V$9552,1)</f>
        <v>43</v>
      </c>
      <c r="C1666" s="0" t="n">
        <f aca="false">COUNTIFS(Data!$H$2:$H$9552,A1666,Data!$V$2:$V$9552,1)</f>
        <v>1</v>
      </c>
      <c r="D1666" s="0" t="n">
        <f aca="false">IF(C1666&gt;0,B1666+ROW()/1000000,0)</f>
        <v>43.001666</v>
      </c>
    </row>
    <row r="1667" customFormat="false" ht="15" hidden="false" customHeight="false" outlineLevel="0" collapsed="false">
      <c r="A1667" s="0" t="s">
        <v>12537</v>
      </c>
      <c r="B1667" s="0" t="n">
        <f aca="false">SUMIFS(Data!$O$2:$O$9552,Data!$H$2:$H$9552,A1667,Data!$V$2:$V$9552,1)</f>
        <v>25</v>
      </c>
      <c r="C1667" s="0" t="n">
        <f aca="false">COUNTIFS(Data!$H$2:$H$9552,A1667,Data!$V$2:$V$9552,1)</f>
        <v>1</v>
      </c>
      <c r="D1667" s="0" t="n">
        <f aca="false">IF(C1667&gt;0,B1667+ROW()/1000000,0)</f>
        <v>25.001667</v>
      </c>
    </row>
    <row r="1668" customFormat="false" ht="15" hidden="false" customHeight="false" outlineLevel="0" collapsed="false">
      <c r="A1668" s="0" t="s">
        <v>477</v>
      </c>
      <c r="B1668" s="0" t="n">
        <f aca="false">SUMIFS(Data!$O$2:$O$9552,Data!$H$2:$H$9552,A1668,Data!$V$2:$V$9552,1)</f>
        <v>350</v>
      </c>
      <c r="C1668" s="0" t="n">
        <f aca="false">COUNTIFS(Data!$H$2:$H$9552,A1668,Data!$V$2:$V$9552,1)</f>
        <v>1</v>
      </c>
      <c r="D1668" s="0" t="n">
        <f aca="false">IF(C1668&gt;0,B1668+ROW()/1000000,0)</f>
        <v>350.001668</v>
      </c>
    </row>
    <row r="1669" customFormat="false" ht="15" hidden="false" customHeight="false" outlineLevel="0" collapsed="false">
      <c r="A1669" s="0" t="s">
        <v>1046</v>
      </c>
      <c r="B1669" s="0" t="n">
        <f aca="false">SUMIFS(Data!$O$2:$O$9552,Data!$H$2:$H$9552,A1669,Data!$V$2:$V$9552,1)</f>
        <v>1428</v>
      </c>
      <c r="C1669" s="0" t="n">
        <f aca="false">COUNTIFS(Data!$H$2:$H$9552,A1669,Data!$V$2:$V$9552,1)</f>
        <v>2</v>
      </c>
      <c r="D1669" s="0" t="n">
        <f aca="false">IF(C1669&gt;0,B1669+ROW()/1000000,0)</f>
        <v>1428.001669</v>
      </c>
    </row>
    <row r="1670" customFormat="false" ht="15" hidden="false" customHeight="false" outlineLevel="0" collapsed="false">
      <c r="A1670" s="0" t="s">
        <v>1716</v>
      </c>
      <c r="B1670" s="0" t="n">
        <f aca="false">SUMIFS(Data!$O$2:$O$9552,Data!$H$2:$H$9552,A1670,Data!$V$2:$V$9552,1)</f>
        <v>844</v>
      </c>
      <c r="C1670" s="0" t="n">
        <f aca="false">COUNTIFS(Data!$H$2:$H$9552,A1670,Data!$V$2:$V$9552,1)</f>
        <v>1</v>
      </c>
      <c r="D1670" s="0" t="n">
        <f aca="false">IF(C1670&gt;0,B1670+ROW()/1000000,0)</f>
        <v>844.00167</v>
      </c>
    </row>
    <row r="1671" customFormat="false" ht="15" hidden="false" customHeight="false" outlineLevel="0" collapsed="false">
      <c r="A1671" s="0" t="s">
        <v>1847</v>
      </c>
      <c r="B1671" s="0" t="n">
        <f aca="false">SUMIFS(Data!$O$2:$O$9552,Data!$H$2:$H$9552,A1671,Data!$V$2:$V$9552,1)</f>
        <v>114</v>
      </c>
      <c r="C1671" s="0" t="n">
        <f aca="false">COUNTIFS(Data!$H$2:$H$9552,A1671,Data!$V$2:$V$9552,1)</f>
        <v>1</v>
      </c>
      <c r="D1671" s="0" t="n">
        <f aca="false">IF(C1671&gt;0,B1671+ROW()/1000000,0)</f>
        <v>114.001671</v>
      </c>
    </row>
    <row r="1672" customFormat="false" ht="15" hidden="false" customHeight="false" outlineLevel="0" collapsed="false">
      <c r="A1672" s="0" t="s">
        <v>19918</v>
      </c>
      <c r="B1672" s="0" t="n">
        <f aca="false">SUMIFS(Data!$O$2:$O$9552,Data!$H$2:$H$9552,A1672,Data!$V$2:$V$9552,1)</f>
        <v>163</v>
      </c>
      <c r="C1672" s="0" t="n">
        <f aca="false">COUNTIFS(Data!$H$2:$H$9552,A1672,Data!$V$2:$V$9552,1)</f>
        <v>1</v>
      </c>
      <c r="D1672" s="0" t="n">
        <f aca="false">IF(C1672&gt;0,B1672+ROW()/1000000,0)</f>
        <v>163.001672</v>
      </c>
    </row>
    <row r="1673" customFormat="false" ht="15" hidden="false" customHeight="false" outlineLevel="0" collapsed="false">
      <c r="A1673" s="0" t="s">
        <v>207</v>
      </c>
      <c r="B1673" s="0" t="n">
        <f aca="false">SUMIFS(Data!$O$2:$O$9552,Data!$H$2:$H$9552,A1673,Data!$V$2:$V$9552,1)</f>
        <v>5332</v>
      </c>
      <c r="C1673" s="0" t="n">
        <f aca="false">COUNTIFS(Data!$H$2:$H$9552,A1673,Data!$V$2:$V$9552,1)</f>
        <v>14</v>
      </c>
      <c r="D1673" s="0" t="n">
        <f aca="false">IF(C1673&gt;0,B1673+ROW()/1000000,0)</f>
        <v>5332.001673</v>
      </c>
    </row>
    <row r="1674" customFormat="false" ht="15" hidden="false" customHeight="false" outlineLevel="0" collapsed="false">
      <c r="A1674" s="0" t="s">
        <v>20249</v>
      </c>
      <c r="B1674" s="0" t="n">
        <f aca="false">SUMIFS(Data!$O$2:$O$9552,Data!$H$2:$H$9552,A1674,Data!$V$2:$V$9552,1)</f>
        <v>280</v>
      </c>
      <c r="C1674" s="0" t="n">
        <f aca="false">COUNTIFS(Data!$H$2:$H$9552,A1674,Data!$V$2:$V$9552,1)</f>
        <v>1</v>
      </c>
      <c r="D1674" s="0" t="n">
        <f aca="false">IF(C1674&gt;0,B1674+ROW()/1000000,0)</f>
        <v>280.001674</v>
      </c>
    </row>
    <row r="1675" customFormat="false" ht="15" hidden="false" customHeight="false" outlineLevel="0" collapsed="false">
      <c r="A1675" s="0" t="s">
        <v>2028</v>
      </c>
      <c r="B1675" s="0" t="n">
        <f aca="false">SUMIFS(Data!$O$2:$O$9552,Data!$H$2:$H$9552,A1675,Data!$V$2:$V$9552,1)</f>
        <v>686</v>
      </c>
      <c r="C1675" s="0" t="n">
        <f aca="false">COUNTIFS(Data!$H$2:$H$9552,A1675,Data!$V$2:$V$9552,1)</f>
        <v>2</v>
      </c>
      <c r="D1675" s="0" t="n">
        <f aca="false">IF(C1675&gt;0,B1675+ROW()/1000000,0)</f>
        <v>686.001675</v>
      </c>
    </row>
    <row r="1676" customFormat="false" ht="15" hidden="false" customHeight="false" outlineLevel="0" collapsed="false">
      <c r="A1676" s="0" t="s">
        <v>140</v>
      </c>
      <c r="B1676" s="0" t="n">
        <f aca="false">SUMIFS(Data!$O$2:$O$9552,Data!$H$2:$H$9552,A1676,Data!$V$2:$V$9552,1)</f>
        <v>535</v>
      </c>
      <c r="C1676" s="0" t="n">
        <f aca="false">COUNTIFS(Data!$H$2:$H$9552,A1676,Data!$V$2:$V$9552,1)</f>
        <v>1</v>
      </c>
      <c r="D1676" s="0" t="n">
        <f aca="false">IF(C1676&gt;0,B1676+ROW()/1000000,0)</f>
        <v>535.001676</v>
      </c>
    </row>
    <row r="1677" customFormat="false" ht="15" hidden="false" customHeight="false" outlineLevel="0" collapsed="false">
      <c r="A1677" s="0" t="s">
        <v>58</v>
      </c>
      <c r="B1677" s="0" t="n">
        <f aca="false">SUMIFS(Data!$O$2:$O$9552,Data!$H$2:$H$9552,A1677,Data!$V$2:$V$9552,1)</f>
        <v>270</v>
      </c>
      <c r="C1677" s="0" t="n">
        <f aca="false">COUNTIFS(Data!$H$2:$H$9552,A1677,Data!$V$2:$V$9552,1)</f>
        <v>1</v>
      </c>
      <c r="D1677" s="0" t="n">
        <f aca="false">IF(C1677&gt;0,B1677+ROW()/1000000,0)</f>
        <v>270.001677</v>
      </c>
    </row>
    <row r="1678" customFormat="false" ht="15" hidden="false" customHeight="false" outlineLevel="0" collapsed="false">
      <c r="A1678" s="0" t="s">
        <v>20226</v>
      </c>
      <c r="B1678" s="0" t="n">
        <f aca="false">SUMIFS(Data!$O$2:$O$9552,Data!$H$2:$H$9552,A1678,Data!$V$2:$V$9552,1)</f>
        <v>619</v>
      </c>
      <c r="C1678" s="0" t="n">
        <f aca="false">COUNTIFS(Data!$H$2:$H$9552,A1678,Data!$V$2:$V$9552,1)</f>
        <v>1</v>
      </c>
      <c r="D1678" s="0" t="n">
        <f aca="false">IF(C1678&gt;0,B1678+ROW()/1000000,0)</f>
        <v>619.001678</v>
      </c>
    </row>
    <row r="1679" customFormat="false" ht="15" hidden="false" customHeight="false" outlineLevel="0" collapsed="false">
      <c r="A1679" s="0" t="s">
        <v>225</v>
      </c>
      <c r="B1679" s="0" t="n">
        <f aca="false">SUMIFS(Data!$O$2:$O$9552,Data!$H$2:$H$9552,A1679,Data!$V$2:$V$9552,1)</f>
        <v>7</v>
      </c>
      <c r="C1679" s="0" t="n">
        <f aca="false">COUNTIFS(Data!$H$2:$H$9552,A1679,Data!$V$2:$V$9552,1)</f>
        <v>1</v>
      </c>
      <c r="D1679" s="0" t="n">
        <f aca="false">IF(C1679&gt;0,B1679+ROW()/1000000,0)</f>
        <v>7.001679</v>
      </c>
    </row>
    <row r="1680" customFormat="false" ht="15" hidden="false" customHeight="false" outlineLevel="0" collapsed="false">
      <c r="A1680" s="0" t="s">
        <v>6436</v>
      </c>
      <c r="B1680" s="0" t="n">
        <f aca="false">SUMIFS(Data!$O$2:$O$9552,Data!$H$2:$H$9552,A1680,Data!$V$2:$V$9552,1)</f>
        <v>2584</v>
      </c>
      <c r="C1680" s="0" t="n">
        <f aca="false">COUNTIFS(Data!$H$2:$H$9552,A1680,Data!$V$2:$V$9552,1)</f>
        <v>1</v>
      </c>
      <c r="D1680" s="0" t="n">
        <f aca="false">IF(C1680&gt;0,B1680+ROW()/1000000,0)</f>
        <v>2584.00168</v>
      </c>
    </row>
    <row r="1681" customFormat="false" ht="15" hidden="false" customHeight="false" outlineLevel="0" collapsed="false">
      <c r="A1681" s="0" t="s">
        <v>9800</v>
      </c>
      <c r="B1681" s="0" t="n">
        <f aca="false">SUMIFS(Data!$O$2:$O$9552,Data!$H$2:$H$9552,A1681,Data!$V$2:$V$9552,1)</f>
        <v>44</v>
      </c>
      <c r="C1681" s="0" t="n">
        <f aca="false">COUNTIFS(Data!$H$2:$H$9552,A1681,Data!$V$2:$V$9552,1)</f>
        <v>1</v>
      </c>
      <c r="D1681" s="0" t="n">
        <f aca="false">IF(C1681&gt;0,B1681+ROW()/1000000,0)</f>
        <v>44.001681</v>
      </c>
    </row>
    <row r="1682" customFormat="false" ht="15" hidden="false" customHeight="false" outlineLevel="0" collapsed="false">
      <c r="A1682" s="0" t="s">
        <v>11012</v>
      </c>
      <c r="B1682" s="0" t="n">
        <f aca="false">SUMIFS(Data!$O$2:$O$9552,Data!$H$2:$H$9552,A1682,Data!$V$2:$V$9552,1)</f>
        <v>287</v>
      </c>
      <c r="C1682" s="0" t="n">
        <f aca="false">COUNTIFS(Data!$H$2:$H$9552,A1682,Data!$V$2:$V$9552,1)</f>
        <v>1</v>
      </c>
      <c r="D1682" s="0" t="n">
        <f aca="false">IF(C1682&gt;0,B1682+ROW()/1000000,0)</f>
        <v>287.001682</v>
      </c>
    </row>
    <row r="1683" customFormat="false" ht="15" hidden="false" customHeight="false" outlineLevel="0" collapsed="false">
      <c r="A1683" s="0" t="s">
        <v>6863</v>
      </c>
      <c r="B1683" s="0" t="n">
        <f aca="false">SUMIFS(Data!$O$2:$O$9552,Data!$H$2:$H$9552,A1683,Data!$V$2:$V$9552,1)</f>
        <v>100</v>
      </c>
      <c r="C1683" s="0" t="n">
        <f aca="false">COUNTIFS(Data!$H$2:$H$9552,A1683,Data!$V$2:$V$9552,1)</f>
        <v>1</v>
      </c>
      <c r="D1683" s="0" t="n">
        <f aca="false">IF(C1683&gt;0,B1683+ROW()/1000000,0)</f>
        <v>100.001683</v>
      </c>
    </row>
    <row r="1684" customFormat="false" ht="15" hidden="false" customHeight="false" outlineLevel="0" collapsed="false">
      <c r="A1684" s="0" t="s">
        <v>8330</v>
      </c>
      <c r="B1684" s="0" t="n">
        <f aca="false">SUMIFS(Data!$O$2:$O$9552,Data!$H$2:$H$9552,A1684,Data!$V$2:$V$9552,1)</f>
        <v>601</v>
      </c>
      <c r="C1684" s="0" t="n">
        <f aca="false">COUNTIFS(Data!$H$2:$H$9552,A1684,Data!$V$2:$V$9552,1)</f>
        <v>1</v>
      </c>
      <c r="D1684" s="0" t="n">
        <f aca="false">IF(C1684&gt;0,B1684+ROW()/1000000,0)</f>
        <v>601.001684</v>
      </c>
    </row>
    <row r="1685" customFormat="false" ht="15" hidden="false" customHeight="false" outlineLevel="0" collapsed="false">
      <c r="A1685" s="0" t="s">
        <v>3658</v>
      </c>
      <c r="B1685" s="0" t="n">
        <f aca="false">SUMIFS(Data!$O$2:$O$9552,Data!$H$2:$H$9552,A1685,Data!$V$2:$V$9552,1)</f>
        <v>681</v>
      </c>
      <c r="C1685" s="0" t="n">
        <f aca="false">COUNTIFS(Data!$H$2:$H$9552,A1685,Data!$V$2:$V$9552,1)</f>
        <v>1</v>
      </c>
      <c r="D1685" s="0" t="n">
        <f aca="false">IF(C1685&gt;0,B1685+ROW()/1000000,0)</f>
        <v>681.001685</v>
      </c>
    </row>
    <row r="1686" customFormat="false" ht="15" hidden="false" customHeight="false" outlineLevel="0" collapsed="false">
      <c r="A1686" s="0" t="s">
        <v>6071</v>
      </c>
      <c r="B1686" s="0" t="n">
        <f aca="false">SUMIFS(Data!$O$2:$O$9552,Data!$H$2:$H$9552,A1686,Data!$V$2:$V$9552,1)</f>
        <v>144</v>
      </c>
      <c r="C1686" s="0" t="n">
        <f aca="false">COUNTIFS(Data!$H$2:$H$9552,A1686,Data!$V$2:$V$9552,1)</f>
        <v>1</v>
      </c>
      <c r="D1686" s="0" t="n">
        <f aca="false">IF(C1686&gt;0,B1686+ROW()/1000000,0)</f>
        <v>144.001686</v>
      </c>
    </row>
    <row r="1687" customFormat="false" ht="15" hidden="false" customHeight="false" outlineLevel="0" collapsed="false">
      <c r="A1687" s="0" t="s">
        <v>78</v>
      </c>
      <c r="B1687" s="0" t="n">
        <f aca="false">SUMIFS(Data!$O$2:$O$9552,Data!$H$2:$H$9552,A1687,Data!$V$2:$V$9552,1)</f>
        <v>677</v>
      </c>
      <c r="C1687" s="0" t="n">
        <f aca="false">COUNTIFS(Data!$H$2:$H$9552,A1687,Data!$V$2:$V$9552,1)</f>
        <v>1</v>
      </c>
      <c r="D1687" s="0" t="n">
        <f aca="false">IF(C1687&gt;0,B1687+ROW()/1000000,0)</f>
        <v>677.001687</v>
      </c>
    </row>
    <row r="1688" customFormat="false" ht="15" hidden="false" customHeight="false" outlineLevel="0" collapsed="false">
      <c r="A1688" s="0" t="s">
        <v>3609</v>
      </c>
      <c r="B1688" s="0" t="n">
        <f aca="false">SUMIFS(Data!$O$2:$O$9552,Data!$H$2:$H$9552,A1688,Data!$V$2:$V$9552,1)</f>
        <v>302</v>
      </c>
      <c r="C1688" s="0" t="n">
        <f aca="false">COUNTIFS(Data!$H$2:$H$9552,A1688,Data!$V$2:$V$9552,1)</f>
        <v>1</v>
      </c>
      <c r="D1688" s="0" t="n">
        <f aca="false">IF(C1688&gt;0,B1688+ROW()/1000000,0)</f>
        <v>302.001688</v>
      </c>
    </row>
    <row r="1689" customFormat="false" ht="15" hidden="false" customHeight="false" outlineLevel="0" collapsed="false">
      <c r="A1689" s="0" t="s">
        <v>15873</v>
      </c>
      <c r="B1689" s="0" t="n">
        <f aca="false">SUMIFS(Data!$O$2:$O$9552,Data!$H$2:$H$9552,A1689,Data!$V$2:$V$9552,1)</f>
        <v>262</v>
      </c>
      <c r="C1689" s="0" t="n">
        <f aca="false">COUNTIFS(Data!$H$2:$H$9552,A1689,Data!$V$2:$V$9552,1)</f>
        <v>2</v>
      </c>
      <c r="D1689" s="0" t="n">
        <f aca="false">IF(C1689&gt;0,B1689+ROW()/1000000,0)</f>
        <v>262.001689</v>
      </c>
    </row>
    <row r="1690" customFormat="false" ht="15" hidden="false" customHeight="false" outlineLevel="0" collapsed="false">
      <c r="A1690" s="0" t="s">
        <v>20259</v>
      </c>
      <c r="B1690" s="0" t="n">
        <f aca="false">SUMIFS(Data!$O$2:$O$9552,Data!$H$2:$H$9552,A1690,Data!$V$2:$V$9552,1)</f>
        <v>466</v>
      </c>
      <c r="C1690" s="0" t="n">
        <f aca="false">COUNTIFS(Data!$H$2:$H$9552,A1690,Data!$V$2:$V$9552,1)</f>
        <v>1</v>
      </c>
      <c r="D1690" s="0" t="n">
        <f aca="false">IF(C1690&gt;0,B1690+ROW()/1000000,0)</f>
        <v>466.00169</v>
      </c>
    </row>
    <row r="1691" customFormat="false" ht="15" hidden="false" customHeight="false" outlineLevel="0" collapsed="false">
      <c r="A1691" s="0" t="s">
        <v>19705</v>
      </c>
      <c r="B1691" s="0" t="n">
        <f aca="false">SUMIFS(Data!$O$2:$O$9552,Data!$H$2:$H$9552,A1691,Data!$V$2:$V$9552,1)</f>
        <v>827</v>
      </c>
      <c r="C1691" s="0" t="n">
        <f aca="false">COUNTIFS(Data!$H$2:$H$9552,A1691,Data!$V$2:$V$9552,1)</f>
        <v>2</v>
      </c>
      <c r="D1691" s="0" t="n">
        <f aca="false">IF(C1691&gt;0,B1691+ROW()/1000000,0)</f>
        <v>827.001691</v>
      </c>
    </row>
    <row r="1692" customFormat="false" ht="15" hidden="false" customHeight="false" outlineLevel="0" collapsed="false">
      <c r="A1692" s="0" t="s">
        <v>4403</v>
      </c>
      <c r="B1692" s="0" t="n">
        <f aca="false">SUMIFS(Data!$O$2:$O$9552,Data!$H$2:$H$9552,A1692,Data!$V$2:$V$9552,1)</f>
        <v>45</v>
      </c>
      <c r="C1692" s="0" t="n">
        <f aca="false">COUNTIFS(Data!$H$2:$H$9552,A1692,Data!$V$2:$V$9552,1)</f>
        <v>1</v>
      </c>
      <c r="D1692" s="0" t="n">
        <f aca="false">IF(C1692&gt;0,B1692+ROW()/1000000,0)</f>
        <v>45.001692</v>
      </c>
    </row>
    <row r="1693" customFormat="false" ht="15" hidden="false" customHeight="false" outlineLevel="0" collapsed="false">
      <c r="A1693" s="0" t="s">
        <v>9079</v>
      </c>
      <c r="B1693" s="0" t="n">
        <f aca="false">SUMIFS(Data!$O$2:$O$9552,Data!$H$2:$H$9552,A1693,Data!$V$2:$V$9552,1)</f>
        <v>0</v>
      </c>
      <c r="C1693" s="0" t="n">
        <f aca="false">COUNTIFS(Data!$H$2:$H$9552,A1693,Data!$V$2:$V$9552,1)</f>
        <v>1</v>
      </c>
      <c r="D1693" s="0" t="n">
        <f aca="false">IF(C1693&gt;0,B1693+ROW()/1000000,0)</f>
        <v>0.001693</v>
      </c>
    </row>
    <row r="1694" customFormat="false" ht="15" hidden="false" customHeight="false" outlineLevel="0" collapsed="false">
      <c r="A1694" s="0" t="s">
        <v>6644</v>
      </c>
      <c r="B1694" s="0" t="n">
        <f aca="false">SUMIFS(Data!$O$2:$O$9552,Data!$H$2:$H$9552,A1694,Data!$V$2:$V$9552,1)</f>
        <v>897</v>
      </c>
      <c r="C1694" s="0" t="n">
        <f aca="false">COUNTIFS(Data!$H$2:$H$9552,A1694,Data!$V$2:$V$9552,1)</f>
        <v>3</v>
      </c>
      <c r="D1694" s="0" t="n">
        <f aca="false">IF(C1694&gt;0,B1694+ROW()/1000000,0)</f>
        <v>897.001694</v>
      </c>
    </row>
    <row r="1695" customFormat="false" ht="15" hidden="false" customHeight="false" outlineLevel="0" collapsed="false">
      <c r="A1695" s="0" t="s">
        <v>7085</v>
      </c>
      <c r="B1695" s="0" t="n">
        <f aca="false">SUMIFS(Data!$O$2:$O$9552,Data!$H$2:$H$9552,A1695,Data!$V$2:$V$9552,1)</f>
        <v>336</v>
      </c>
      <c r="C1695" s="0" t="n">
        <f aca="false">COUNTIFS(Data!$H$2:$H$9552,A1695,Data!$V$2:$V$9552,1)</f>
        <v>1</v>
      </c>
      <c r="D1695" s="0" t="n">
        <f aca="false">IF(C1695&gt;0,B1695+ROW()/1000000,0)</f>
        <v>336.001695</v>
      </c>
    </row>
    <row r="1696" customFormat="false" ht="15" hidden="false" customHeight="false" outlineLevel="0" collapsed="false">
      <c r="A1696" s="0" t="s">
        <v>1766</v>
      </c>
      <c r="B1696" s="0" t="n">
        <f aca="false">SUMIFS(Data!$O$2:$O$9552,Data!$H$2:$H$9552,A1696,Data!$V$2:$V$9552,1)</f>
        <v>231</v>
      </c>
      <c r="C1696" s="0" t="n">
        <f aca="false">COUNTIFS(Data!$H$2:$H$9552,A1696,Data!$V$2:$V$9552,1)</f>
        <v>1</v>
      </c>
      <c r="D1696" s="0" t="n">
        <f aca="false">IF(C1696&gt;0,B1696+ROW()/1000000,0)</f>
        <v>231.001696</v>
      </c>
    </row>
    <row r="1697" customFormat="false" ht="15" hidden="false" customHeight="false" outlineLevel="0" collapsed="false">
      <c r="A1697" s="0" t="s">
        <v>1742</v>
      </c>
      <c r="B1697" s="0" t="n">
        <f aca="false">SUMIFS(Data!$O$2:$O$9552,Data!$H$2:$H$9552,A1697,Data!$V$2:$V$9552,1)</f>
        <v>875</v>
      </c>
      <c r="C1697" s="0" t="n">
        <f aca="false">COUNTIFS(Data!$H$2:$H$9552,A1697,Data!$V$2:$V$9552,1)</f>
        <v>1</v>
      </c>
      <c r="D1697" s="0" t="n">
        <f aca="false">IF(C1697&gt;0,B1697+ROW()/1000000,0)</f>
        <v>875.001697</v>
      </c>
    </row>
    <row r="1698" customFormat="false" ht="15" hidden="false" customHeight="false" outlineLevel="0" collapsed="false">
      <c r="A1698" s="0" t="s">
        <v>725</v>
      </c>
      <c r="B1698" s="0" t="n">
        <f aca="false">SUMIFS(Data!$O$2:$O$9552,Data!$H$2:$H$9552,A1698,Data!$V$2:$V$9552,1)</f>
        <v>722</v>
      </c>
      <c r="C1698" s="0" t="n">
        <f aca="false">COUNTIFS(Data!$H$2:$H$9552,A1698,Data!$V$2:$V$9552,1)</f>
        <v>1</v>
      </c>
      <c r="D1698" s="0" t="n">
        <f aca="false">IF(C1698&gt;0,B1698+ROW()/1000000,0)</f>
        <v>722.001698</v>
      </c>
    </row>
    <row r="1699" customFormat="false" ht="15" hidden="false" customHeight="false" outlineLevel="0" collapsed="false">
      <c r="A1699" s="0" t="s">
        <v>937</v>
      </c>
      <c r="B1699" s="0" t="n">
        <f aca="false">SUMIFS(Data!$O$2:$O$9552,Data!$H$2:$H$9552,A1699,Data!$V$2:$V$9552,1)</f>
        <v>1199</v>
      </c>
      <c r="C1699" s="0" t="n">
        <f aca="false">COUNTIFS(Data!$H$2:$H$9552,A1699,Data!$V$2:$V$9552,1)</f>
        <v>2</v>
      </c>
      <c r="D1699" s="0" t="n">
        <f aca="false">IF(C1699&gt;0,B1699+ROW()/1000000,0)</f>
        <v>1199.001699</v>
      </c>
    </row>
    <row r="1700" customFormat="false" ht="15" hidden="false" customHeight="false" outlineLevel="0" collapsed="false">
      <c r="A1700" s="0" t="s">
        <v>431</v>
      </c>
      <c r="B1700" s="0" t="n">
        <f aca="false">SUMIFS(Data!$O$2:$O$9552,Data!$H$2:$H$9552,A1700,Data!$V$2:$V$9552,1)</f>
        <v>250</v>
      </c>
      <c r="C1700" s="0" t="n">
        <f aca="false">COUNTIFS(Data!$H$2:$H$9552,A1700,Data!$V$2:$V$9552,1)</f>
        <v>1</v>
      </c>
      <c r="D1700" s="0" t="n">
        <f aca="false">IF(C1700&gt;0,B1700+ROW()/1000000,0)</f>
        <v>250.0017</v>
      </c>
    </row>
    <row r="1701" customFormat="false" ht="15" hidden="false" customHeight="false" outlineLevel="0" collapsed="false">
      <c r="A1701" s="0" t="s">
        <v>19669</v>
      </c>
      <c r="B1701" s="0" t="n">
        <f aca="false">SUMIFS(Data!$O$2:$O$9552,Data!$H$2:$H$9552,A1701,Data!$V$2:$V$9552,1)</f>
        <v>483</v>
      </c>
      <c r="C1701" s="0" t="n">
        <f aca="false">COUNTIFS(Data!$H$2:$H$9552,A1701,Data!$V$2:$V$9552,1)</f>
        <v>2</v>
      </c>
      <c r="D1701" s="0" t="n">
        <f aca="false">IF(C1701&gt;0,B1701+ROW()/1000000,0)</f>
        <v>483.001701</v>
      </c>
    </row>
    <row r="1702" customFormat="false" ht="15" hidden="false" customHeight="false" outlineLevel="0" collapsed="false">
      <c r="A1702" s="0" t="s">
        <v>1595</v>
      </c>
      <c r="B1702" s="0" t="n">
        <f aca="false">SUMIFS(Data!$O$2:$O$9552,Data!$H$2:$H$9552,A1702,Data!$V$2:$V$9552,1)</f>
        <v>33</v>
      </c>
      <c r="C1702" s="0" t="n">
        <f aca="false">COUNTIFS(Data!$H$2:$H$9552,A1702,Data!$V$2:$V$9552,1)</f>
        <v>1</v>
      </c>
      <c r="D1702" s="0" t="n">
        <f aca="false">IF(C1702&gt;0,B1702+ROW()/1000000,0)</f>
        <v>33.001702</v>
      </c>
    </row>
    <row r="1703" customFormat="false" ht="15" hidden="false" customHeight="false" outlineLevel="0" collapsed="false">
      <c r="A1703" s="0" t="s">
        <v>1584</v>
      </c>
      <c r="B1703" s="0" t="n">
        <f aca="false">SUMIFS(Data!$O$2:$O$9552,Data!$H$2:$H$9552,A1703,Data!$V$2:$V$9552,1)</f>
        <v>25</v>
      </c>
      <c r="C1703" s="0" t="n">
        <f aca="false">COUNTIFS(Data!$H$2:$H$9552,A1703,Data!$V$2:$V$9552,1)</f>
        <v>1</v>
      </c>
      <c r="D1703" s="0" t="n">
        <f aca="false">IF(C1703&gt;0,B1703+ROW()/1000000,0)</f>
        <v>25.001703</v>
      </c>
    </row>
    <row r="1704" customFormat="false" ht="15" hidden="false" customHeight="false" outlineLevel="0" collapsed="false">
      <c r="A1704" s="0" t="s">
        <v>3816</v>
      </c>
      <c r="B1704" s="0" t="n">
        <f aca="false">SUMIFS(Data!$O$2:$O$9552,Data!$H$2:$H$9552,A1704,Data!$V$2:$V$9552,1)</f>
        <v>145</v>
      </c>
      <c r="C1704" s="0" t="n">
        <f aca="false">COUNTIFS(Data!$H$2:$H$9552,A1704,Data!$V$2:$V$9552,1)</f>
        <v>2</v>
      </c>
      <c r="D1704" s="0" t="n">
        <f aca="false">IF(C1704&gt;0,B1704+ROW()/1000000,0)</f>
        <v>145.001704</v>
      </c>
    </row>
    <row r="1705" customFormat="false" ht="15" hidden="false" customHeight="false" outlineLevel="0" collapsed="false">
      <c r="A1705" s="0" t="s">
        <v>2050</v>
      </c>
      <c r="B1705" s="0" t="n">
        <f aca="false">SUMIFS(Data!$O$2:$O$9552,Data!$H$2:$H$9552,A1705,Data!$V$2:$V$9552,1)</f>
        <v>16433</v>
      </c>
      <c r="C1705" s="0" t="n">
        <f aca="false">COUNTIFS(Data!$H$2:$H$9552,A1705,Data!$V$2:$V$9552,1)</f>
        <v>112</v>
      </c>
      <c r="D1705" s="0" t="n">
        <f aca="false">IF(C1705&gt;0,B1705+ROW()/1000000,0)</f>
        <v>16433.001705</v>
      </c>
    </row>
    <row r="1706" customFormat="false" ht="15" hidden="false" customHeight="false" outlineLevel="0" collapsed="false">
      <c r="A1706" s="0" t="s">
        <v>9004</v>
      </c>
      <c r="B1706" s="0" t="n">
        <f aca="false">SUMIFS(Data!$O$2:$O$9552,Data!$H$2:$H$9552,A1706,Data!$V$2:$V$9552,1)</f>
        <v>3010</v>
      </c>
      <c r="C1706" s="0" t="n">
        <f aca="false">COUNTIFS(Data!$H$2:$H$9552,A1706,Data!$V$2:$V$9552,1)</f>
        <v>1</v>
      </c>
      <c r="D1706" s="0" t="n">
        <f aca="false">IF(C1706&gt;0,B1706+ROW()/1000000,0)</f>
        <v>3010.001706</v>
      </c>
    </row>
    <row r="1707" customFormat="false" ht="15" hidden="false" customHeight="false" outlineLevel="0" collapsed="false">
      <c r="A1707" s="0" t="s">
        <v>2839</v>
      </c>
      <c r="B1707" s="0" t="n">
        <f aca="false">SUMIFS(Data!$O$2:$O$9552,Data!$H$2:$H$9552,A1707,Data!$V$2:$V$9552,1)</f>
        <v>384</v>
      </c>
      <c r="C1707" s="0" t="n">
        <f aca="false">COUNTIFS(Data!$H$2:$H$9552,A1707,Data!$V$2:$V$9552,1)</f>
        <v>3</v>
      </c>
      <c r="D1707" s="0" t="n">
        <f aca="false">IF(C1707&gt;0,B1707+ROW()/1000000,0)</f>
        <v>384.001707</v>
      </c>
    </row>
    <row r="1708" customFormat="false" ht="15" hidden="false" customHeight="false" outlineLevel="0" collapsed="false">
      <c r="A1708" s="0" t="s">
        <v>2780</v>
      </c>
      <c r="B1708" s="0" t="n">
        <f aca="false">SUMIFS(Data!$O$2:$O$9552,Data!$H$2:$H$9552,A1708,Data!$V$2:$V$9552,1)</f>
        <v>1763</v>
      </c>
      <c r="C1708" s="0" t="n">
        <f aca="false">COUNTIFS(Data!$H$2:$H$9552,A1708,Data!$V$2:$V$9552,1)</f>
        <v>2</v>
      </c>
      <c r="D1708" s="0" t="n">
        <f aca="false">IF(C1708&gt;0,B1708+ROW()/1000000,0)</f>
        <v>1763.001708</v>
      </c>
    </row>
    <row r="1709" customFormat="false" ht="15" hidden="false" customHeight="false" outlineLevel="0" collapsed="false">
      <c r="A1709" s="0" t="s">
        <v>2821</v>
      </c>
      <c r="B1709" s="0" t="n">
        <f aca="false">SUMIFS(Data!$O$2:$O$9552,Data!$H$2:$H$9552,A1709,Data!$V$2:$V$9552,1)</f>
        <v>318</v>
      </c>
      <c r="C1709" s="0" t="n">
        <f aca="false">COUNTIFS(Data!$H$2:$H$9552,A1709,Data!$V$2:$V$9552,1)</f>
        <v>1</v>
      </c>
      <c r="D1709" s="0" t="n">
        <f aca="false">IF(C1709&gt;0,B1709+ROW()/1000000,0)</f>
        <v>318.001709</v>
      </c>
    </row>
    <row r="1710" customFormat="false" ht="15" hidden="false" customHeight="false" outlineLevel="0" collapsed="false">
      <c r="A1710" s="0" t="s">
        <v>7478</v>
      </c>
      <c r="B1710" s="0" t="n">
        <f aca="false">SUMIFS(Data!$O$2:$O$9552,Data!$H$2:$H$9552,A1710,Data!$V$2:$V$9552,1)</f>
        <v>161</v>
      </c>
      <c r="C1710" s="0" t="n">
        <f aca="false">COUNTIFS(Data!$H$2:$H$9552,A1710,Data!$V$2:$V$9552,1)</f>
        <v>1</v>
      </c>
      <c r="D1710" s="0" t="n">
        <f aca="false">IF(C1710&gt;0,B1710+ROW()/1000000,0)</f>
        <v>161.00171</v>
      </c>
    </row>
    <row r="1711" customFormat="false" ht="15" hidden="false" customHeight="false" outlineLevel="0" collapsed="false">
      <c r="A1711" s="0" t="s">
        <v>2310</v>
      </c>
      <c r="B1711" s="0" t="n">
        <f aca="false">SUMIFS(Data!$O$2:$O$9552,Data!$H$2:$H$9552,A1711,Data!$V$2:$V$9552,1)</f>
        <v>1007</v>
      </c>
      <c r="C1711" s="0" t="n">
        <f aca="false">COUNTIFS(Data!$H$2:$H$9552,A1711,Data!$V$2:$V$9552,1)</f>
        <v>34</v>
      </c>
      <c r="D1711" s="0" t="n">
        <f aca="false">IF(C1711&gt;0,B1711+ROW()/1000000,0)</f>
        <v>1007.001711</v>
      </c>
    </row>
    <row r="1712" customFormat="false" ht="15" hidden="false" customHeight="false" outlineLevel="0" collapsed="false">
      <c r="A1712" s="0" t="s">
        <v>8395</v>
      </c>
      <c r="B1712" s="0" t="n">
        <f aca="false">SUMIFS(Data!$O$2:$O$9552,Data!$H$2:$H$9552,A1712,Data!$V$2:$V$9552,1)</f>
        <v>1</v>
      </c>
      <c r="C1712" s="0" t="n">
        <f aca="false">COUNTIFS(Data!$H$2:$H$9552,A1712,Data!$V$2:$V$9552,1)</f>
        <v>1</v>
      </c>
      <c r="D1712" s="0" t="n">
        <f aca="false">IF(C1712&gt;0,B1712+ROW()/1000000,0)</f>
        <v>1.001712</v>
      </c>
    </row>
    <row r="1713" customFormat="false" ht="15" hidden="false" customHeight="false" outlineLevel="0" collapsed="false">
      <c r="A1713" s="0" t="s">
        <v>19565</v>
      </c>
      <c r="B1713" s="0" t="n">
        <f aca="false">SUMIFS(Data!$O$2:$O$9552,Data!$H$2:$H$9552,A1713,Data!$V$2:$V$9552,1)</f>
        <v>75</v>
      </c>
      <c r="C1713" s="0" t="n">
        <f aca="false">COUNTIFS(Data!$H$2:$H$9552,A1713,Data!$V$2:$V$9552,1)</f>
        <v>1</v>
      </c>
      <c r="D1713" s="0" t="n">
        <f aca="false">IF(C1713&gt;0,B1713+ROW()/1000000,0)</f>
        <v>75.001713</v>
      </c>
    </row>
    <row r="1714" customFormat="false" ht="15" hidden="false" customHeight="false" outlineLevel="0" collapsed="false">
      <c r="A1714" s="0" t="s">
        <v>7512</v>
      </c>
      <c r="B1714" s="0" t="n">
        <f aca="false">SUMIFS(Data!$O$2:$O$9552,Data!$H$2:$H$9552,A1714,Data!$V$2:$V$9552,1)</f>
        <v>6</v>
      </c>
      <c r="C1714" s="0" t="n">
        <f aca="false">COUNTIFS(Data!$H$2:$H$9552,A1714,Data!$V$2:$V$9552,1)</f>
        <v>3</v>
      </c>
      <c r="D1714" s="0" t="n">
        <f aca="false">IF(C1714&gt;0,B1714+ROW()/1000000,0)</f>
        <v>6.001714</v>
      </c>
    </row>
    <row r="1715" customFormat="false" ht="15" hidden="false" customHeight="false" outlineLevel="0" collapsed="false">
      <c r="A1715" s="0" t="s">
        <v>12719</v>
      </c>
      <c r="B1715" s="0" t="n">
        <f aca="false">SUMIFS(Data!$O$2:$O$9552,Data!$H$2:$H$9552,A1715,Data!$V$2:$V$9552,1)</f>
        <v>11</v>
      </c>
      <c r="C1715" s="0" t="n">
        <f aca="false">COUNTIFS(Data!$H$2:$H$9552,A1715,Data!$V$2:$V$9552,1)</f>
        <v>1</v>
      </c>
      <c r="D1715" s="0" t="n">
        <f aca="false">IF(C1715&gt;0,B1715+ROW()/1000000,0)</f>
        <v>11.001715</v>
      </c>
    </row>
    <row r="1716" customFormat="false" ht="15" hidden="false" customHeight="false" outlineLevel="0" collapsed="false">
      <c r="A1716" s="0" t="s">
        <v>14427</v>
      </c>
      <c r="B1716" s="0" t="n">
        <f aca="false">SUMIFS(Data!$O$2:$O$9552,Data!$H$2:$H$9552,A1716,Data!$V$2:$V$9552,1)</f>
        <v>0</v>
      </c>
      <c r="C1716" s="0" t="n">
        <f aca="false">COUNTIFS(Data!$H$2:$H$9552,A1716,Data!$V$2:$V$9552,1)</f>
        <v>1</v>
      </c>
      <c r="D1716" s="0" t="n">
        <f aca="false">IF(C1716&gt;0,B1716+ROW()/1000000,0)</f>
        <v>0.001716</v>
      </c>
    </row>
    <row r="1717" customFormat="false" ht="15" hidden="false" customHeight="false" outlineLevel="0" collapsed="false">
      <c r="A1717" s="0" t="s">
        <v>3697</v>
      </c>
      <c r="B1717" s="0" t="n">
        <f aca="false">SUMIFS(Data!$O$2:$O$9552,Data!$H$2:$H$9552,A1717,Data!$V$2:$V$9552,1)</f>
        <v>0</v>
      </c>
      <c r="C1717" s="0" t="n">
        <f aca="false">COUNTIFS(Data!$H$2:$H$9552,A1717,Data!$V$2:$V$9552,1)</f>
        <v>1</v>
      </c>
      <c r="D1717" s="0" t="n">
        <f aca="false">IF(C1717&gt;0,B1717+ROW()/1000000,0)</f>
        <v>0.001717</v>
      </c>
    </row>
    <row r="1718" customFormat="false" ht="15" hidden="false" customHeight="false" outlineLevel="0" collapsed="false">
      <c r="A1718" s="0" t="s">
        <v>2438</v>
      </c>
      <c r="B1718" s="0" t="n">
        <f aca="false">SUMIFS(Data!$O$2:$O$9552,Data!$H$2:$H$9552,A1718,Data!$V$2:$V$9552,1)</f>
        <v>212</v>
      </c>
      <c r="C1718" s="0" t="n">
        <f aca="false">COUNTIFS(Data!$H$2:$H$9552,A1718,Data!$V$2:$V$9552,1)</f>
        <v>4</v>
      </c>
      <c r="D1718" s="0" t="n">
        <f aca="false">IF(C1718&gt;0,B1718+ROW()/1000000,0)</f>
        <v>212.001718</v>
      </c>
    </row>
    <row r="1719" customFormat="false" ht="15" hidden="false" customHeight="false" outlineLevel="0" collapsed="false">
      <c r="A1719" s="0" t="s">
        <v>17824</v>
      </c>
      <c r="B1719" s="0" t="n">
        <f aca="false">SUMIFS(Data!$O$2:$O$9552,Data!$H$2:$H$9552,A1719,Data!$V$2:$V$9552,1)</f>
        <v>61</v>
      </c>
      <c r="C1719" s="0" t="n">
        <f aca="false">COUNTIFS(Data!$H$2:$H$9552,A1719,Data!$V$2:$V$9552,1)</f>
        <v>1</v>
      </c>
      <c r="D1719" s="0" t="n">
        <f aca="false">IF(C1719&gt;0,B1719+ROW()/1000000,0)</f>
        <v>61.001719</v>
      </c>
    </row>
    <row r="1720" customFormat="false" ht="15" hidden="false" customHeight="false" outlineLevel="0" collapsed="false">
      <c r="A1720" s="0" t="s">
        <v>2163</v>
      </c>
      <c r="B1720" s="0" t="n">
        <f aca="false">SUMIFS(Data!$O$2:$O$9552,Data!$H$2:$H$9552,A1720,Data!$V$2:$V$9552,1)</f>
        <v>121</v>
      </c>
      <c r="C1720" s="0" t="n">
        <f aca="false">COUNTIFS(Data!$H$2:$H$9552,A1720,Data!$V$2:$V$9552,1)</f>
        <v>1</v>
      </c>
      <c r="D1720" s="0" t="n">
        <f aca="false">IF(C1720&gt;0,B1720+ROW()/1000000,0)</f>
        <v>121.00172</v>
      </c>
    </row>
    <row r="1721" customFormat="false" ht="15" hidden="false" customHeight="false" outlineLevel="0" collapsed="false">
      <c r="A1721" s="0" t="s">
        <v>5706</v>
      </c>
      <c r="B1721" s="0" t="n">
        <f aca="false">SUMIFS(Data!$O$2:$O$9552,Data!$H$2:$H$9552,A1721,Data!$V$2:$V$9552,1)</f>
        <v>25</v>
      </c>
      <c r="C1721" s="0" t="n">
        <f aca="false">COUNTIFS(Data!$H$2:$H$9552,A1721,Data!$V$2:$V$9552,1)</f>
        <v>1</v>
      </c>
      <c r="D1721" s="0" t="n">
        <f aca="false">IF(C1721&gt;0,B1721+ROW()/1000000,0)</f>
        <v>25.001721</v>
      </c>
    </row>
    <row r="1722" customFormat="false" ht="15" hidden="false" customHeight="false" outlineLevel="0" collapsed="false">
      <c r="A1722" s="0" t="s">
        <v>11321</v>
      </c>
      <c r="B1722" s="0" t="n">
        <f aca="false">SUMIFS(Data!$O$2:$O$9552,Data!$H$2:$H$9552,A1722,Data!$V$2:$V$9552,1)</f>
        <v>627</v>
      </c>
      <c r="C1722" s="0" t="n">
        <f aca="false">COUNTIFS(Data!$H$2:$H$9552,A1722,Data!$V$2:$V$9552,1)</f>
        <v>9</v>
      </c>
      <c r="D1722" s="0" t="n">
        <f aca="false">IF(C1722&gt;0,B1722+ROW()/1000000,0)</f>
        <v>627.001722</v>
      </c>
    </row>
    <row r="1723" customFormat="false" ht="15" hidden="false" customHeight="false" outlineLevel="0" collapsed="false">
      <c r="A1723" s="0" t="s">
        <v>15560</v>
      </c>
      <c r="B1723" s="0" t="n">
        <f aca="false">SUMIFS(Data!$O$2:$O$9552,Data!$H$2:$H$9552,A1723,Data!$V$2:$V$9552,1)</f>
        <v>12</v>
      </c>
      <c r="C1723" s="0" t="n">
        <f aca="false">COUNTIFS(Data!$H$2:$H$9552,A1723,Data!$V$2:$V$9552,1)</f>
        <v>2</v>
      </c>
      <c r="D1723" s="0" t="n">
        <f aca="false">IF(C1723&gt;0,B1723+ROW()/1000000,0)</f>
        <v>12.001723</v>
      </c>
    </row>
    <row r="1724" customFormat="false" ht="15" hidden="false" customHeight="false" outlineLevel="0" collapsed="false">
      <c r="A1724" s="0" t="s">
        <v>12946</v>
      </c>
      <c r="B1724" s="0" t="n">
        <f aca="false">SUMIFS(Data!$O$2:$O$9552,Data!$H$2:$H$9552,A1724,Data!$V$2:$V$9552,1)</f>
        <v>2</v>
      </c>
      <c r="C1724" s="0" t="n">
        <f aca="false">COUNTIFS(Data!$H$2:$H$9552,A1724,Data!$V$2:$V$9552,1)</f>
        <v>1</v>
      </c>
      <c r="D1724" s="0" t="n">
        <f aca="false">IF(C1724&gt;0,B1724+ROW()/1000000,0)</f>
        <v>2.001724</v>
      </c>
    </row>
    <row r="1725" customFormat="false" ht="15" hidden="false" customHeight="false" outlineLevel="0" collapsed="false">
      <c r="A1725" s="0" t="s">
        <v>11234</v>
      </c>
      <c r="B1725" s="0" t="n">
        <f aca="false">SUMIFS(Data!$O$2:$O$9552,Data!$H$2:$H$9552,A1725,Data!$V$2:$V$9552,1)</f>
        <v>44</v>
      </c>
      <c r="C1725" s="0" t="n">
        <f aca="false">COUNTIFS(Data!$H$2:$H$9552,A1725,Data!$V$2:$V$9552,1)</f>
        <v>1</v>
      </c>
      <c r="D1725" s="0" t="n">
        <f aca="false">IF(C1725&gt;0,B1725+ROW()/1000000,0)</f>
        <v>44.001725</v>
      </c>
    </row>
    <row r="1726" customFormat="false" ht="15" hidden="false" customHeight="false" outlineLevel="0" collapsed="false">
      <c r="A1726" s="0" t="s">
        <v>5759</v>
      </c>
      <c r="B1726" s="0" t="n">
        <f aca="false">SUMIFS(Data!$O$2:$O$9552,Data!$H$2:$H$9552,A1726,Data!$V$2:$V$9552,1)</f>
        <v>70</v>
      </c>
      <c r="C1726" s="0" t="n">
        <f aca="false">COUNTIFS(Data!$H$2:$H$9552,A1726,Data!$V$2:$V$9552,1)</f>
        <v>2</v>
      </c>
      <c r="D1726" s="0" t="n">
        <f aca="false">IF(C1726&gt;0,B1726+ROW()/1000000,0)</f>
        <v>70.001726</v>
      </c>
    </row>
    <row r="1727" customFormat="false" ht="15" hidden="false" customHeight="false" outlineLevel="0" collapsed="false">
      <c r="A1727" s="0" t="s">
        <v>11835</v>
      </c>
      <c r="B1727" s="0" t="n">
        <f aca="false">SUMIFS(Data!$O$2:$O$9552,Data!$H$2:$H$9552,A1727,Data!$V$2:$V$9552,1)</f>
        <v>1</v>
      </c>
      <c r="C1727" s="0" t="n">
        <f aca="false">COUNTIFS(Data!$H$2:$H$9552,A1727,Data!$V$2:$V$9552,1)</f>
        <v>1</v>
      </c>
      <c r="D1727" s="0" t="n">
        <f aca="false">IF(C1727&gt;0,B1727+ROW()/1000000,0)</f>
        <v>1.001727</v>
      </c>
    </row>
    <row r="1728" customFormat="false" ht="15" hidden="false" customHeight="false" outlineLevel="0" collapsed="false">
      <c r="A1728" s="0" t="s">
        <v>4091</v>
      </c>
      <c r="B1728" s="0" t="n">
        <f aca="false">SUMIFS(Data!$O$2:$O$9552,Data!$H$2:$H$9552,A1728,Data!$V$2:$V$9552,1)</f>
        <v>1331</v>
      </c>
      <c r="C1728" s="0" t="n">
        <f aca="false">COUNTIFS(Data!$H$2:$H$9552,A1728,Data!$V$2:$V$9552,1)</f>
        <v>19</v>
      </c>
      <c r="D1728" s="0" t="n">
        <f aca="false">IF(C1728&gt;0,B1728+ROW()/1000000,0)</f>
        <v>1331.001728</v>
      </c>
    </row>
    <row r="1729" customFormat="false" ht="15" hidden="false" customHeight="false" outlineLevel="0" collapsed="false">
      <c r="A1729" s="0" t="s">
        <v>2860</v>
      </c>
      <c r="B1729" s="0" t="n">
        <f aca="false">SUMIFS(Data!$O$2:$O$9552,Data!$H$2:$H$9552,A1729,Data!$V$2:$V$9552,1)</f>
        <v>5899</v>
      </c>
      <c r="C1729" s="0" t="n">
        <f aca="false">COUNTIFS(Data!$H$2:$H$9552,A1729,Data!$V$2:$V$9552,1)</f>
        <v>42</v>
      </c>
      <c r="D1729" s="0" t="n">
        <f aca="false">IF(C1729&gt;0,B1729+ROW()/1000000,0)</f>
        <v>5899.001729</v>
      </c>
    </row>
    <row r="1730" customFormat="false" ht="15" hidden="false" customHeight="false" outlineLevel="0" collapsed="false">
      <c r="A1730" s="0" t="s">
        <v>2325</v>
      </c>
      <c r="B1730" s="0" t="n">
        <f aca="false">SUMIFS(Data!$O$2:$O$9552,Data!$H$2:$H$9552,A1730,Data!$V$2:$V$9552,1)</f>
        <v>134</v>
      </c>
      <c r="C1730" s="0" t="n">
        <f aca="false">COUNTIFS(Data!$H$2:$H$9552,A1730,Data!$V$2:$V$9552,1)</f>
        <v>1</v>
      </c>
      <c r="D1730" s="0" t="n">
        <f aca="false">IF(C1730&gt;0,B1730+ROW()/1000000,0)</f>
        <v>134.00173</v>
      </c>
    </row>
    <row r="1731" customFormat="false" ht="15" hidden="false" customHeight="false" outlineLevel="0" collapsed="false">
      <c r="A1731" s="0" t="s">
        <v>2415</v>
      </c>
      <c r="B1731" s="0" t="n">
        <f aca="false">SUMIFS(Data!$O$2:$O$9552,Data!$H$2:$H$9552,A1731,Data!$V$2:$V$9552,1)</f>
        <v>144</v>
      </c>
      <c r="C1731" s="0" t="n">
        <f aca="false">COUNTIFS(Data!$H$2:$H$9552,A1731,Data!$V$2:$V$9552,1)</f>
        <v>2</v>
      </c>
      <c r="D1731" s="0" t="n">
        <f aca="false">IF(C1731&gt;0,B1731+ROW()/1000000,0)</f>
        <v>144.001731</v>
      </c>
    </row>
    <row r="1732" customFormat="false" ht="15" hidden="false" customHeight="false" outlineLevel="0" collapsed="false">
      <c r="A1732" s="0" t="s">
        <v>9378</v>
      </c>
      <c r="B1732" s="0" t="n">
        <f aca="false">SUMIFS(Data!$O$2:$O$9552,Data!$H$2:$H$9552,A1732,Data!$V$2:$V$9552,1)</f>
        <v>1198</v>
      </c>
      <c r="C1732" s="0" t="n">
        <f aca="false">COUNTIFS(Data!$H$2:$H$9552,A1732,Data!$V$2:$V$9552,1)</f>
        <v>1</v>
      </c>
      <c r="D1732" s="0" t="n">
        <f aca="false">IF(C1732&gt;0,B1732+ROW()/1000000,0)</f>
        <v>1198.001732</v>
      </c>
    </row>
    <row r="1733" customFormat="false" ht="15" hidden="false" customHeight="false" outlineLevel="0" collapsed="false">
      <c r="A1733" s="0" t="s">
        <v>9835</v>
      </c>
      <c r="B1733" s="0" t="n">
        <f aca="false">SUMIFS(Data!$O$2:$O$9552,Data!$H$2:$H$9552,A1733,Data!$V$2:$V$9552,1)</f>
        <v>13</v>
      </c>
      <c r="C1733" s="0" t="n">
        <f aca="false">COUNTIFS(Data!$H$2:$H$9552,A1733,Data!$V$2:$V$9552,1)</f>
        <v>1</v>
      </c>
      <c r="D1733" s="0" t="n">
        <f aca="false">IF(C1733&gt;0,B1733+ROW()/1000000,0)</f>
        <v>13.001733</v>
      </c>
    </row>
    <row r="1734" customFormat="false" ht="15" hidden="false" customHeight="false" outlineLevel="0" collapsed="false">
      <c r="A1734" s="0" t="s">
        <v>10825</v>
      </c>
      <c r="B1734" s="0" t="n">
        <f aca="false">SUMIFS(Data!$O$2:$O$9552,Data!$H$2:$H$9552,A1734,Data!$V$2:$V$9552,1)</f>
        <v>39</v>
      </c>
      <c r="C1734" s="0" t="n">
        <f aca="false">COUNTIFS(Data!$H$2:$H$9552,A1734,Data!$V$2:$V$9552,1)</f>
        <v>1</v>
      </c>
      <c r="D1734" s="0" t="n">
        <f aca="false">IF(C1734&gt;0,B1734+ROW()/1000000,0)</f>
        <v>39.001734</v>
      </c>
    </row>
    <row r="1735" customFormat="false" ht="15" hidden="false" customHeight="false" outlineLevel="0" collapsed="false">
      <c r="A1735" s="0" t="s">
        <v>12851</v>
      </c>
      <c r="B1735" s="0" t="n">
        <f aca="false">SUMIFS(Data!$O$2:$O$9552,Data!$H$2:$H$9552,A1735,Data!$V$2:$V$9552,1)</f>
        <v>12</v>
      </c>
      <c r="C1735" s="0" t="n">
        <f aca="false">COUNTIFS(Data!$H$2:$H$9552,A1735,Data!$V$2:$V$9552,1)</f>
        <v>1</v>
      </c>
      <c r="D1735" s="0" t="n">
        <f aca="false">IF(C1735&gt;0,B1735+ROW()/1000000,0)</f>
        <v>12.001735</v>
      </c>
    </row>
    <row r="1736" customFormat="false" ht="15" hidden="false" customHeight="false" outlineLevel="0" collapsed="false">
      <c r="A1736" s="0" t="s">
        <v>17685</v>
      </c>
      <c r="B1736" s="0" t="n">
        <f aca="false">SUMIFS(Data!$O$2:$O$9552,Data!$H$2:$H$9552,A1736,Data!$V$2:$V$9552,1)</f>
        <v>4</v>
      </c>
      <c r="C1736" s="0" t="n">
        <f aca="false">COUNTIFS(Data!$H$2:$H$9552,A1736,Data!$V$2:$V$9552,1)</f>
        <v>1</v>
      </c>
      <c r="D1736" s="0" t="n">
        <f aca="false">IF(C1736&gt;0,B1736+ROW()/1000000,0)</f>
        <v>4.001736</v>
      </c>
    </row>
    <row r="1737" customFormat="false" ht="15" hidden="false" customHeight="false" outlineLevel="0" collapsed="false">
      <c r="A1737" s="0" t="s">
        <v>9369</v>
      </c>
      <c r="B1737" s="0" t="n">
        <f aca="false">SUMIFS(Data!$O$2:$O$9552,Data!$H$2:$H$9552,A1737,Data!$V$2:$V$9552,1)</f>
        <v>368</v>
      </c>
      <c r="C1737" s="0" t="n">
        <f aca="false">COUNTIFS(Data!$H$2:$H$9552,A1737,Data!$V$2:$V$9552,1)</f>
        <v>1</v>
      </c>
      <c r="D1737" s="0" t="n">
        <f aca="false">IF(C1737&gt;0,B1737+ROW()/1000000,0)</f>
        <v>368.001737</v>
      </c>
    </row>
    <row r="1738" customFormat="false" ht="15" hidden="false" customHeight="false" outlineLevel="0" collapsed="false">
      <c r="A1738" s="0" t="s">
        <v>13057</v>
      </c>
      <c r="B1738" s="0" t="n">
        <f aca="false">SUMIFS(Data!$O$2:$O$9552,Data!$H$2:$H$9552,A1738,Data!$V$2:$V$9552,1)</f>
        <v>0</v>
      </c>
      <c r="C1738" s="0" t="n">
        <f aca="false">COUNTIFS(Data!$H$2:$H$9552,A1738,Data!$V$2:$V$9552,1)</f>
        <v>1</v>
      </c>
      <c r="D1738" s="0" t="n">
        <f aca="false">IF(C1738&gt;0,B1738+ROW()/1000000,0)</f>
        <v>0.001738</v>
      </c>
    </row>
    <row r="1739" customFormat="false" ht="15" hidden="false" customHeight="false" outlineLevel="0" collapsed="false">
      <c r="A1739" s="0" t="s">
        <v>3677</v>
      </c>
      <c r="B1739" s="0" t="n">
        <f aca="false">SUMIFS(Data!$O$2:$O$9552,Data!$H$2:$H$9552,A1739,Data!$V$2:$V$9552,1)</f>
        <v>802</v>
      </c>
      <c r="C1739" s="0" t="n">
        <f aca="false">COUNTIFS(Data!$H$2:$H$9552,A1739,Data!$V$2:$V$9552,1)</f>
        <v>1</v>
      </c>
      <c r="D1739" s="0" t="n">
        <f aca="false">IF(C1739&gt;0,B1739+ROW()/1000000,0)</f>
        <v>802.001739</v>
      </c>
    </row>
    <row r="1740" customFormat="false" ht="15" hidden="false" customHeight="false" outlineLevel="0" collapsed="false">
      <c r="A1740" s="0" t="s">
        <v>3714</v>
      </c>
      <c r="B1740" s="0" t="n">
        <f aca="false">SUMIFS(Data!$O$2:$O$9552,Data!$H$2:$H$9552,A1740,Data!$V$2:$V$9552,1)</f>
        <v>1</v>
      </c>
      <c r="C1740" s="0" t="n">
        <f aca="false">COUNTIFS(Data!$H$2:$H$9552,A1740,Data!$V$2:$V$9552,1)</f>
        <v>1</v>
      </c>
      <c r="D1740" s="0" t="n">
        <f aca="false">IF(C1740&gt;0,B1740+ROW()/1000000,0)</f>
        <v>1.00174</v>
      </c>
    </row>
    <row r="1741" customFormat="false" ht="15" hidden="false" customHeight="false" outlineLevel="0" collapsed="false">
      <c r="A1741" s="0" t="s">
        <v>10290</v>
      </c>
      <c r="B1741" s="0" t="n">
        <f aca="false">SUMIFS(Data!$O$2:$O$9552,Data!$H$2:$H$9552,A1741,Data!$V$2:$V$9552,1)</f>
        <v>2</v>
      </c>
      <c r="C1741" s="0" t="n">
        <f aca="false">COUNTIFS(Data!$H$2:$H$9552,A1741,Data!$V$2:$V$9552,1)</f>
        <v>1</v>
      </c>
      <c r="D1741" s="0" t="n">
        <f aca="false">IF(C1741&gt;0,B1741+ROW()/1000000,0)</f>
        <v>2.001741</v>
      </c>
    </row>
    <row r="1742" customFormat="false" ht="15" hidden="false" customHeight="false" outlineLevel="0" collapsed="false">
      <c r="A1742" s="0" t="s">
        <v>13107</v>
      </c>
      <c r="B1742" s="0" t="n">
        <f aca="false">SUMIFS(Data!$O$2:$O$9552,Data!$H$2:$H$9552,A1742,Data!$V$2:$V$9552,1)</f>
        <v>7</v>
      </c>
      <c r="C1742" s="0" t="n">
        <f aca="false">COUNTIFS(Data!$H$2:$H$9552,A1742,Data!$V$2:$V$9552,1)</f>
        <v>1</v>
      </c>
      <c r="D1742" s="0" t="n">
        <f aca="false">IF(C1742&gt;0,B1742+ROW()/1000000,0)</f>
        <v>7.001742</v>
      </c>
    </row>
    <row r="1743" customFormat="false" ht="15" hidden="false" customHeight="false" outlineLevel="0" collapsed="false">
      <c r="A1743" s="0" t="s">
        <v>14866</v>
      </c>
      <c r="B1743" s="0" t="n">
        <f aca="false">SUMIFS(Data!$O$2:$O$9552,Data!$H$2:$H$9552,A1743,Data!$V$2:$V$9552,1)</f>
        <v>75</v>
      </c>
      <c r="C1743" s="0" t="n">
        <f aca="false">COUNTIFS(Data!$H$2:$H$9552,A1743,Data!$V$2:$V$9552,1)</f>
        <v>2</v>
      </c>
      <c r="D1743" s="0" t="n">
        <f aca="false">IF(C1743&gt;0,B1743+ROW()/1000000,0)</f>
        <v>75.001743</v>
      </c>
    </row>
    <row r="1744" customFormat="false" ht="15" hidden="false" customHeight="false" outlineLevel="0" collapsed="false">
      <c r="A1744" s="0" t="s">
        <v>451</v>
      </c>
      <c r="B1744" s="0" t="n">
        <f aca="false">SUMIFS(Data!$O$2:$O$9552,Data!$H$2:$H$9552,A1744,Data!$V$2:$V$9552,1)</f>
        <v>2573</v>
      </c>
      <c r="C1744" s="0" t="n">
        <f aca="false">COUNTIFS(Data!$H$2:$H$9552,A1744,Data!$V$2:$V$9552,1)</f>
        <v>4</v>
      </c>
      <c r="D1744" s="0" t="n">
        <f aca="false">IF(C1744&gt;0,B1744+ROW()/1000000,0)</f>
        <v>2573.001744</v>
      </c>
    </row>
    <row r="1745" customFormat="false" ht="15" hidden="false" customHeight="false" outlineLevel="0" collapsed="false">
      <c r="A1745" s="0" t="s">
        <v>1263</v>
      </c>
      <c r="B1745" s="0" t="n">
        <f aca="false">SUMIFS(Data!$O$2:$O$9552,Data!$H$2:$H$9552,A1745,Data!$V$2:$V$9552,1)</f>
        <v>432</v>
      </c>
      <c r="C1745" s="0" t="n">
        <f aca="false">COUNTIFS(Data!$H$2:$H$9552,A1745,Data!$V$2:$V$9552,1)</f>
        <v>1</v>
      </c>
      <c r="D1745" s="0" t="n">
        <f aca="false">IF(C1745&gt;0,B1745+ROW()/1000000,0)</f>
        <v>432.001745</v>
      </c>
    </row>
    <row r="1746" customFormat="false" ht="15" hidden="false" customHeight="false" outlineLevel="0" collapsed="false">
      <c r="A1746" s="0" t="s">
        <v>16223</v>
      </c>
      <c r="B1746" s="0" t="n">
        <f aca="false">SUMIFS(Data!$O$2:$O$9552,Data!$H$2:$H$9552,A1746,Data!$V$2:$V$9552,1)</f>
        <v>800</v>
      </c>
      <c r="C1746" s="0" t="n">
        <f aca="false">COUNTIFS(Data!$H$2:$H$9552,A1746,Data!$V$2:$V$9552,1)</f>
        <v>1</v>
      </c>
      <c r="D1746" s="0" t="n">
        <f aca="false">IF(C1746&gt;0,B1746+ROW()/1000000,0)</f>
        <v>800.001746</v>
      </c>
    </row>
    <row r="1747" customFormat="false" ht="15" hidden="false" customHeight="false" outlineLevel="0" collapsed="false">
      <c r="A1747" s="0" t="s">
        <v>1203</v>
      </c>
      <c r="B1747" s="0" t="n">
        <f aca="false">SUMIFS(Data!$O$2:$O$9552,Data!$H$2:$H$9552,A1747,Data!$V$2:$V$9552,1)</f>
        <v>2222</v>
      </c>
      <c r="C1747" s="0" t="n">
        <f aca="false">COUNTIFS(Data!$H$2:$H$9552,A1747,Data!$V$2:$V$9552,1)</f>
        <v>3</v>
      </c>
      <c r="D1747" s="0" t="n">
        <f aca="false">IF(C1747&gt;0,B1747+ROW()/1000000,0)</f>
        <v>2222.001747</v>
      </c>
    </row>
    <row r="1748" customFormat="false" ht="15" hidden="false" customHeight="false" outlineLevel="0" collapsed="false">
      <c r="A1748" s="0" t="s">
        <v>20447</v>
      </c>
      <c r="B1748" s="0" t="n">
        <f aca="false">SUMIFS(Data!$O$2:$O$9552,Data!$H$2:$H$9552,A1748,Data!$V$2:$V$9552,1)</f>
        <v>114</v>
      </c>
      <c r="C1748" s="0" t="n">
        <f aca="false">COUNTIFS(Data!$H$2:$H$9552,A1748,Data!$V$2:$V$9552,1)</f>
        <v>1</v>
      </c>
      <c r="D1748" s="0" t="n">
        <f aca="false">IF(C1748&gt;0,B1748+ROW()/1000000,0)</f>
        <v>114.001748</v>
      </c>
    </row>
    <row r="1749" customFormat="false" ht="15" hidden="false" customHeight="false" outlineLevel="0" collapsed="false">
      <c r="A1749" s="0" t="s">
        <v>540</v>
      </c>
      <c r="B1749" s="0" t="n">
        <f aca="false">SUMIFS(Data!$O$2:$O$9552,Data!$H$2:$H$9552,A1749,Data!$V$2:$V$9552,1)</f>
        <v>1379</v>
      </c>
      <c r="C1749" s="0" t="n">
        <f aca="false">COUNTIFS(Data!$H$2:$H$9552,A1749,Data!$V$2:$V$9552,1)</f>
        <v>7</v>
      </c>
      <c r="D1749" s="0" t="n">
        <f aca="false">IF(C1749&gt;0,B1749+ROW()/1000000,0)</f>
        <v>1379.001749</v>
      </c>
    </row>
    <row r="1750" customFormat="false" ht="15" hidden="false" customHeight="false" outlineLevel="0" collapsed="false">
      <c r="A1750" s="0" t="s">
        <v>3849</v>
      </c>
      <c r="B1750" s="0" t="n">
        <f aca="false">SUMIFS(Data!$O$2:$O$9552,Data!$H$2:$H$9552,A1750,Data!$V$2:$V$9552,1)</f>
        <v>354</v>
      </c>
      <c r="C1750" s="0" t="n">
        <f aca="false">COUNTIFS(Data!$H$2:$H$9552,A1750,Data!$V$2:$V$9552,1)</f>
        <v>2</v>
      </c>
      <c r="D1750" s="0" t="n">
        <f aca="false">IF(C1750&gt;0,B1750+ROW()/1000000,0)</f>
        <v>354.00175</v>
      </c>
    </row>
    <row r="1751" customFormat="false" ht="15" hidden="false" customHeight="false" outlineLevel="0" collapsed="false">
      <c r="A1751" s="0" t="s">
        <v>305</v>
      </c>
      <c r="B1751" s="0" t="n">
        <f aca="false">SUMIFS(Data!$O$2:$O$9552,Data!$H$2:$H$9552,A1751,Data!$V$2:$V$9552,1)</f>
        <v>17</v>
      </c>
      <c r="C1751" s="0" t="n">
        <f aca="false">COUNTIFS(Data!$H$2:$H$9552,A1751,Data!$V$2:$V$9552,1)</f>
        <v>1</v>
      </c>
      <c r="D1751" s="0" t="n">
        <f aca="false">IF(C1751&gt;0,B1751+ROW()/1000000,0)</f>
        <v>17.001751</v>
      </c>
    </row>
    <row r="1752" customFormat="false" ht="15" hidden="false" customHeight="false" outlineLevel="0" collapsed="false">
      <c r="A1752" s="0" t="s">
        <v>19962</v>
      </c>
      <c r="B1752" s="0" t="n">
        <f aca="false">SUMIFS(Data!$O$2:$O$9552,Data!$H$2:$H$9552,A1752,Data!$V$2:$V$9552,1)</f>
        <v>64</v>
      </c>
      <c r="C1752" s="0" t="n">
        <f aca="false">COUNTIFS(Data!$H$2:$H$9552,A1752,Data!$V$2:$V$9552,1)</f>
        <v>1</v>
      </c>
      <c r="D1752" s="0" t="n">
        <f aca="false">IF(C1752&gt;0,B1752+ROW()/1000000,0)</f>
        <v>64.001752</v>
      </c>
    </row>
    <row r="1753" customFormat="false" ht="15" hidden="false" customHeight="false" outlineLevel="0" collapsed="false">
      <c r="A1753" s="0" t="s">
        <v>20055</v>
      </c>
      <c r="B1753" s="0" t="n">
        <f aca="false">SUMIFS(Data!$O$2:$O$9552,Data!$H$2:$H$9552,A1753,Data!$V$2:$V$9552,1)</f>
        <v>704</v>
      </c>
      <c r="C1753" s="0" t="n">
        <f aca="false">COUNTIFS(Data!$H$2:$H$9552,A1753,Data!$V$2:$V$9552,1)</f>
        <v>1</v>
      </c>
      <c r="D1753" s="0" t="n">
        <f aca="false">IF(C1753&gt;0,B1753+ROW()/1000000,0)</f>
        <v>704.001753</v>
      </c>
    </row>
    <row r="1754" customFormat="false" ht="15" hidden="false" customHeight="false" outlineLevel="0" collapsed="false">
      <c r="A1754" s="0" t="s">
        <v>411</v>
      </c>
      <c r="B1754" s="0" t="n">
        <f aca="false">SUMIFS(Data!$O$2:$O$9552,Data!$H$2:$H$9552,A1754,Data!$V$2:$V$9552,1)</f>
        <v>51</v>
      </c>
      <c r="C1754" s="0" t="n">
        <f aca="false">COUNTIFS(Data!$H$2:$H$9552,A1754,Data!$V$2:$V$9552,1)</f>
        <v>1</v>
      </c>
      <c r="D1754" s="0" t="n">
        <f aca="false">IF(C1754&gt;0,B1754+ROW()/1000000,0)</f>
        <v>51.001754</v>
      </c>
    </row>
    <row r="1755" customFormat="false" ht="15" hidden="false" customHeight="false" outlineLevel="0" collapsed="false">
      <c r="A1755" s="0" t="s">
        <v>2349</v>
      </c>
      <c r="B1755" s="0" t="n">
        <f aca="false">SUMIFS(Data!$O$2:$O$9552,Data!$H$2:$H$9552,A1755,Data!$V$2:$V$9552,1)</f>
        <v>9782</v>
      </c>
      <c r="C1755" s="0" t="n">
        <f aca="false">COUNTIFS(Data!$H$2:$H$9552,A1755,Data!$V$2:$V$9552,1)</f>
        <v>149</v>
      </c>
      <c r="D1755" s="0" t="n">
        <f aca="false">IF(C1755&gt;0,B1755+ROW()/1000000,0)</f>
        <v>9782.001755</v>
      </c>
    </row>
    <row r="1756" customFormat="false" ht="15" hidden="false" customHeight="false" outlineLevel="0" collapsed="false">
      <c r="A1756" s="0" t="s">
        <v>4919</v>
      </c>
      <c r="B1756" s="0" t="n">
        <f aca="false">SUMIFS(Data!$O$2:$O$9552,Data!$H$2:$H$9552,A1756,Data!$V$2:$V$9552,1)</f>
        <v>12</v>
      </c>
      <c r="C1756" s="0" t="n">
        <f aca="false">COUNTIFS(Data!$H$2:$H$9552,A1756,Data!$V$2:$V$9552,1)</f>
        <v>2</v>
      </c>
      <c r="D1756" s="0" t="n">
        <f aca="false">IF(C1756&gt;0,B1756+ROW()/1000000,0)</f>
        <v>12.001756</v>
      </c>
    </row>
    <row r="1757" customFormat="false" ht="15" hidden="false" customHeight="false" outlineLevel="0" collapsed="false">
      <c r="A1757" s="0" t="s">
        <v>7673</v>
      </c>
      <c r="B1757" s="0" t="n">
        <f aca="false">SUMIFS(Data!$O$2:$O$9552,Data!$H$2:$H$9552,A1757,Data!$V$2:$V$9552,1)</f>
        <v>415</v>
      </c>
      <c r="C1757" s="0" t="n">
        <f aca="false">COUNTIFS(Data!$H$2:$H$9552,A1757,Data!$V$2:$V$9552,1)</f>
        <v>3</v>
      </c>
      <c r="D1757" s="0" t="n">
        <f aca="false">IF(C1757&gt;0,B1757+ROW()/1000000,0)</f>
        <v>415.001757</v>
      </c>
    </row>
    <row r="1758" customFormat="false" ht="15" hidden="false" customHeight="false" outlineLevel="0" collapsed="false">
      <c r="A1758" s="0" t="s">
        <v>20326</v>
      </c>
      <c r="B1758" s="0" t="n">
        <f aca="false">SUMIFS(Data!$O$2:$O$9552,Data!$H$2:$H$9552,A1758,Data!$V$2:$V$9552,1)</f>
        <v>301</v>
      </c>
      <c r="C1758" s="0" t="n">
        <f aca="false">COUNTIFS(Data!$H$2:$H$9552,A1758,Data!$V$2:$V$9552,1)</f>
        <v>1</v>
      </c>
      <c r="D1758" s="0" t="n">
        <f aca="false">IF(C1758&gt;0,B1758+ROW()/1000000,0)</f>
        <v>301.001758</v>
      </c>
    </row>
    <row r="1759" customFormat="false" ht="15" hidden="false" customHeight="false" outlineLevel="0" collapsed="false">
      <c r="A1759" s="0" t="s">
        <v>6741</v>
      </c>
      <c r="B1759" s="0" t="n">
        <f aca="false">SUMIFS(Data!$O$2:$O$9552,Data!$H$2:$H$9552,A1759,Data!$V$2:$V$9552,1)</f>
        <v>536</v>
      </c>
      <c r="C1759" s="0" t="n">
        <f aca="false">COUNTIFS(Data!$H$2:$H$9552,A1759,Data!$V$2:$V$9552,1)</f>
        <v>1</v>
      </c>
      <c r="D1759" s="0" t="n">
        <f aca="false">IF(C1759&gt;0,B1759+ROW()/1000000,0)</f>
        <v>536.001759</v>
      </c>
    </row>
    <row r="1760" customFormat="false" ht="15" hidden="false" customHeight="false" outlineLevel="0" collapsed="false">
      <c r="A1760" s="0" t="s">
        <v>8838</v>
      </c>
      <c r="B1760" s="0" t="n">
        <f aca="false">SUMIFS(Data!$O$2:$O$9552,Data!$H$2:$H$9552,A1760,Data!$V$2:$V$9552,1)</f>
        <v>29</v>
      </c>
      <c r="C1760" s="0" t="n">
        <f aca="false">COUNTIFS(Data!$H$2:$H$9552,A1760,Data!$V$2:$V$9552,1)</f>
        <v>6</v>
      </c>
      <c r="D1760" s="0" t="n">
        <f aca="false">IF(C1760&gt;0,B1760+ROW()/1000000,0)</f>
        <v>29.00176</v>
      </c>
    </row>
    <row r="1761" customFormat="false" ht="15" hidden="false" customHeight="false" outlineLevel="0" collapsed="false">
      <c r="A1761" s="0" t="s">
        <v>16509</v>
      </c>
      <c r="B1761" s="0" t="n">
        <f aca="false">SUMIFS(Data!$O$2:$O$9552,Data!$H$2:$H$9552,A1761,Data!$V$2:$V$9552,1)</f>
        <v>12</v>
      </c>
      <c r="C1761" s="0" t="n">
        <f aca="false">COUNTIFS(Data!$H$2:$H$9552,A1761,Data!$V$2:$V$9552,1)</f>
        <v>1</v>
      </c>
      <c r="D1761" s="0" t="n">
        <f aca="false">IF(C1761&gt;0,B1761+ROW()/1000000,0)</f>
        <v>12.001761</v>
      </c>
    </row>
    <row r="1762" customFormat="false" ht="15" hidden="false" customHeight="false" outlineLevel="0" collapsed="false">
      <c r="A1762" s="0" t="s">
        <v>4040</v>
      </c>
      <c r="B1762" s="0" t="n">
        <f aca="false">SUMIFS(Data!$O$2:$O$9552,Data!$H$2:$H$9552,A1762,Data!$V$2:$V$9552,1)</f>
        <v>364</v>
      </c>
      <c r="C1762" s="0" t="n">
        <f aca="false">COUNTIFS(Data!$H$2:$H$9552,A1762,Data!$V$2:$V$9552,1)</f>
        <v>2</v>
      </c>
      <c r="D1762" s="0" t="n">
        <f aca="false">IF(C1762&gt;0,B1762+ROW()/1000000,0)</f>
        <v>364.001762</v>
      </c>
    </row>
    <row r="1763" customFormat="false" ht="15" hidden="false" customHeight="false" outlineLevel="0" collapsed="false">
      <c r="A1763" s="0" t="s">
        <v>7296</v>
      </c>
      <c r="B1763" s="0" t="n">
        <f aca="false">SUMIFS(Data!$O$2:$O$9552,Data!$H$2:$H$9552,A1763,Data!$V$2:$V$9552,1)</f>
        <v>192</v>
      </c>
      <c r="C1763" s="0" t="n">
        <f aca="false">COUNTIFS(Data!$H$2:$H$9552,A1763,Data!$V$2:$V$9552,1)</f>
        <v>2</v>
      </c>
      <c r="D1763" s="0" t="n">
        <f aca="false">IF(C1763&gt;0,B1763+ROW()/1000000,0)</f>
        <v>192.001763</v>
      </c>
    </row>
    <row r="1764" customFormat="false" ht="15" hidden="false" customHeight="false" outlineLevel="0" collapsed="false">
      <c r="A1764" s="0" t="s">
        <v>20369</v>
      </c>
      <c r="B1764" s="0" t="n">
        <f aca="false">SUMIFS(Data!$O$2:$O$9552,Data!$H$2:$H$9552,A1764,Data!$V$2:$V$9552,1)</f>
        <v>135</v>
      </c>
      <c r="C1764" s="0" t="n">
        <f aca="false">COUNTIFS(Data!$H$2:$H$9552,A1764,Data!$V$2:$V$9552,1)</f>
        <v>1</v>
      </c>
      <c r="D1764" s="0" t="n">
        <f aca="false">IF(C1764&gt;0,B1764+ROW()/1000000,0)</f>
        <v>135.001764</v>
      </c>
    </row>
    <row r="1765" customFormat="false" ht="15" hidden="false" customHeight="false" outlineLevel="0" collapsed="false">
      <c r="A1765" s="0" t="s">
        <v>17905</v>
      </c>
      <c r="B1765" s="0" t="n">
        <f aca="false">SUMIFS(Data!$O$2:$O$9552,Data!$H$2:$H$9552,A1765,Data!$V$2:$V$9552,1)</f>
        <v>204</v>
      </c>
      <c r="C1765" s="0" t="n">
        <f aca="false">COUNTIFS(Data!$H$2:$H$9552,A1765,Data!$V$2:$V$9552,1)</f>
        <v>1</v>
      </c>
      <c r="D1765" s="0" t="n">
        <f aca="false">IF(C1765&gt;0,B1765+ROW()/1000000,0)</f>
        <v>204.001765</v>
      </c>
    </row>
    <row r="1766" customFormat="false" ht="15" hidden="false" customHeight="false" outlineLevel="0" collapsed="false">
      <c r="A1766" s="0" t="s">
        <v>12180</v>
      </c>
      <c r="B1766" s="0" t="n">
        <f aca="false">SUMIFS(Data!$O$2:$O$9552,Data!$H$2:$H$9552,A1766,Data!$V$2:$V$9552,1)</f>
        <v>26</v>
      </c>
      <c r="C1766" s="0" t="n">
        <f aca="false">COUNTIFS(Data!$H$2:$H$9552,A1766,Data!$V$2:$V$9552,1)</f>
        <v>3</v>
      </c>
      <c r="D1766" s="0" t="n">
        <f aca="false">IF(C1766&gt;0,B1766+ROW()/1000000,0)</f>
        <v>26.001766</v>
      </c>
    </row>
    <row r="1767" customFormat="false" ht="15" hidden="false" customHeight="false" outlineLevel="0" collapsed="false">
      <c r="A1767" s="0" t="s">
        <v>3269</v>
      </c>
      <c r="B1767" s="0" t="n">
        <f aca="false">SUMIFS(Data!$O$2:$O$9552,Data!$H$2:$H$9552,A1767,Data!$V$2:$V$9552,1)</f>
        <v>94</v>
      </c>
      <c r="C1767" s="0" t="n">
        <f aca="false">COUNTIFS(Data!$H$2:$H$9552,A1767,Data!$V$2:$V$9552,1)</f>
        <v>9</v>
      </c>
      <c r="D1767" s="0" t="n">
        <f aca="false">IF(C1767&gt;0,B1767+ROW()/1000000,0)</f>
        <v>94.001767</v>
      </c>
    </row>
    <row r="1768" customFormat="false" ht="15" hidden="false" customHeight="false" outlineLevel="0" collapsed="false">
      <c r="A1768" s="0" t="s">
        <v>7021</v>
      </c>
      <c r="B1768" s="0" t="n">
        <f aca="false">SUMIFS(Data!$O$2:$O$9552,Data!$H$2:$H$9552,A1768,Data!$V$2:$V$9552,1)</f>
        <v>7</v>
      </c>
      <c r="C1768" s="0" t="n">
        <f aca="false">COUNTIFS(Data!$H$2:$H$9552,A1768,Data!$V$2:$V$9552,1)</f>
        <v>1</v>
      </c>
      <c r="D1768" s="0" t="n">
        <f aca="false">IF(C1768&gt;0,B1768+ROW()/1000000,0)</f>
        <v>7.001768</v>
      </c>
    </row>
    <row r="1769" customFormat="false" ht="15" hidden="false" customHeight="false" outlineLevel="0" collapsed="false">
      <c r="A1769" s="0" t="s">
        <v>12228</v>
      </c>
      <c r="B1769" s="0" t="n">
        <f aca="false">SUMIFS(Data!$O$2:$O$9552,Data!$H$2:$H$9552,A1769,Data!$V$2:$V$9552,1)</f>
        <v>65</v>
      </c>
      <c r="C1769" s="0" t="n">
        <f aca="false">COUNTIFS(Data!$H$2:$H$9552,A1769,Data!$V$2:$V$9552,1)</f>
        <v>1</v>
      </c>
      <c r="D1769" s="0" t="n">
        <f aca="false">IF(C1769&gt;0,B1769+ROW()/1000000,0)</f>
        <v>65.001769</v>
      </c>
    </row>
    <row r="1770" customFormat="false" ht="15" hidden="false" customHeight="false" outlineLevel="0" collapsed="false">
      <c r="A1770" s="0" t="s">
        <v>3936</v>
      </c>
      <c r="B1770" s="0" t="n">
        <f aca="false">SUMIFS(Data!$O$2:$O$9552,Data!$H$2:$H$9552,A1770,Data!$V$2:$V$9552,1)</f>
        <v>317</v>
      </c>
      <c r="C1770" s="0" t="n">
        <f aca="false">COUNTIFS(Data!$H$2:$H$9552,A1770,Data!$V$2:$V$9552,1)</f>
        <v>1</v>
      </c>
      <c r="D1770" s="0" t="n">
        <f aca="false">IF(C1770&gt;0,B1770+ROW()/1000000,0)</f>
        <v>317.00177</v>
      </c>
    </row>
    <row r="1771" customFormat="false" ht="15" hidden="false" customHeight="false" outlineLevel="0" collapsed="false">
      <c r="A1771" s="0" t="s">
        <v>4128</v>
      </c>
      <c r="B1771" s="0" t="n">
        <f aca="false">SUMIFS(Data!$O$2:$O$9552,Data!$H$2:$H$9552,A1771,Data!$V$2:$V$9552,1)</f>
        <v>296</v>
      </c>
      <c r="C1771" s="0" t="n">
        <f aca="false">COUNTIFS(Data!$H$2:$H$9552,A1771,Data!$V$2:$V$9552,1)</f>
        <v>18</v>
      </c>
      <c r="D1771" s="0" t="n">
        <f aca="false">IF(C1771&gt;0,B1771+ROW()/1000000,0)</f>
        <v>296.001771</v>
      </c>
    </row>
    <row r="1772" customFormat="false" ht="15" hidden="false" customHeight="false" outlineLevel="0" collapsed="false">
      <c r="A1772" s="0" t="s">
        <v>4994</v>
      </c>
      <c r="B1772" s="0" t="n">
        <f aca="false">SUMIFS(Data!$O$2:$O$9552,Data!$H$2:$H$9552,A1772,Data!$V$2:$V$9552,1)</f>
        <v>3</v>
      </c>
      <c r="C1772" s="0" t="n">
        <f aca="false">COUNTIFS(Data!$H$2:$H$9552,A1772,Data!$V$2:$V$9552,1)</f>
        <v>1</v>
      </c>
      <c r="D1772" s="0" t="n">
        <f aca="false">IF(C1772&gt;0,B1772+ROW()/1000000,0)</f>
        <v>3.001772</v>
      </c>
    </row>
    <row r="1773" customFormat="false" ht="15" hidden="false" customHeight="false" outlineLevel="0" collapsed="false">
      <c r="A1773" s="0" t="s">
        <v>4754</v>
      </c>
      <c r="B1773" s="0" t="n">
        <f aca="false">SUMIFS(Data!$O$2:$O$9552,Data!$H$2:$H$9552,A1773,Data!$V$2:$V$9552,1)</f>
        <v>9</v>
      </c>
      <c r="C1773" s="0" t="n">
        <f aca="false">COUNTIFS(Data!$H$2:$H$9552,A1773,Data!$V$2:$V$9552,1)</f>
        <v>1</v>
      </c>
      <c r="D1773" s="0" t="n">
        <f aca="false">IF(C1773&gt;0,B1773+ROW()/1000000,0)</f>
        <v>9.001773</v>
      </c>
    </row>
    <row r="1774" customFormat="false" ht="15" hidden="false" customHeight="false" outlineLevel="0" collapsed="false">
      <c r="A1774" s="0" t="s">
        <v>14158</v>
      </c>
      <c r="B1774" s="0" t="n">
        <f aca="false">SUMIFS(Data!$O$2:$O$9552,Data!$H$2:$H$9552,A1774,Data!$V$2:$V$9552,1)</f>
        <v>47</v>
      </c>
      <c r="C1774" s="0" t="n">
        <f aca="false">COUNTIFS(Data!$H$2:$H$9552,A1774,Data!$V$2:$V$9552,1)</f>
        <v>1</v>
      </c>
      <c r="D1774" s="0" t="n">
        <f aca="false">IF(C1774&gt;0,B1774+ROW()/1000000,0)</f>
        <v>47.001774</v>
      </c>
    </row>
    <row r="1775" customFormat="false" ht="15" hidden="false" customHeight="false" outlineLevel="0" collapsed="false">
      <c r="A1775" s="0" t="s">
        <v>4594</v>
      </c>
      <c r="B1775" s="0" t="n">
        <f aca="false">SUMIFS(Data!$O$2:$O$9552,Data!$H$2:$H$9552,A1775,Data!$V$2:$V$9552,1)</f>
        <v>698</v>
      </c>
      <c r="C1775" s="0" t="n">
        <f aca="false">COUNTIFS(Data!$H$2:$H$9552,A1775,Data!$V$2:$V$9552,1)</f>
        <v>12</v>
      </c>
      <c r="D1775" s="0" t="n">
        <f aca="false">IF(C1775&gt;0,B1775+ROW()/1000000,0)</f>
        <v>698.001775</v>
      </c>
    </row>
    <row r="1776" customFormat="false" ht="15" hidden="false" customHeight="false" outlineLevel="0" collapsed="false">
      <c r="A1776" s="0" t="s">
        <v>14489</v>
      </c>
      <c r="B1776" s="0" t="n">
        <f aca="false">SUMIFS(Data!$O$2:$O$9552,Data!$H$2:$H$9552,A1776,Data!$V$2:$V$9552,1)</f>
        <v>1485</v>
      </c>
      <c r="C1776" s="0" t="n">
        <f aca="false">COUNTIFS(Data!$H$2:$H$9552,A1776,Data!$V$2:$V$9552,1)</f>
        <v>1</v>
      </c>
      <c r="D1776" s="0" t="n">
        <f aca="false">IF(C1776&gt;0,B1776+ROW()/1000000,0)</f>
        <v>1485.001776</v>
      </c>
    </row>
    <row r="1777" customFormat="false" ht="15" hidden="false" customHeight="false" outlineLevel="0" collapsed="false">
      <c r="A1777" s="0" t="s">
        <v>4736</v>
      </c>
      <c r="B1777" s="0" t="n">
        <f aca="false">SUMIFS(Data!$O$2:$O$9552,Data!$H$2:$H$9552,A1777,Data!$V$2:$V$9552,1)</f>
        <v>69</v>
      </c>
      <c r="C1777" s="0" t="n">
        <f aca="false">COUNTIFS(Data!$H$2:$H$9552,A1777,Data!$V$2:$V$9552,1)</f>
        <v>2</v>
      </c>
      <c r="D1777" s="0" t="n">
        <f aca="false">IF(C1777&gt;0,B1777+ROW()/1000000,0)</f>
        <v>69.001777</v>
      </c>
    </row>
    <row r="1778" customFormat="false" ht="15" hidden="false" customHeight="false" outlineLevel="0" collapsed="false">
      <c r="A1778" s="0" t="s">
        <v>10580</v>
      </c>
      <c r="B1778" s="0" t="n">
        <f aca="false">SUMIFS(Data!$O$2:$O$9552,Data!$H$2:$H$9552,A1778,Data!$V$2:$V$9552,1)</f>
        <v>4</v>
      </c>
      <c r="C1778" s="0" t="n">
        <f aca="false">COUNTIFS(Data!$H$2:$H$9552,A1778,Data!$V$2:$V$9552,1)</f>
        <v>1</v>
      </c>
      <c r="D1778" s="0" t="n">
        <f aca="false">IF(C1778&gt;0,B1778+ROW()/1000000,0)</f>
        <v>4.001778</v>
      </c>
    </row>
    <row r="1779" customFormat="false" ht="15" hidden="false" customHeight="false" outlineLevel="0" collapsed="false">
      <c r="A1779" s="0" t="s">
        <v>10651</v>
      </c>
      <c r="B1779" s="0" t="n">
        <f aca="false">SUMIFS(Data!$O$2:$O$9552,Data!$H$2:$H$9552,A1779,Data!$V$2:$V$9552,1)</f>
        <v>10</v>
      </c>
      <c r="C1779" s="0" t="n">
        <f aca="false">COUNTIFS(Data!$H$2:$H$9552,A1779,Data!$V$2:$V$9552,1)</f>
        <v>1</v>
      </c>
      <c r="D1779" s="0" t="n">
        <f aca="false">IF(C1779&gt;0,B1779+ROW()/1000000,0)</f>
        <v>10.001779</v>
      </c>
    </row>
    <row r="1780" customFormat="false" ht="15" hidden="false" customHeight="false" outlineLevel="0" collapsed="false">
      <c r="A1780" s="0" t="s">
        <v>7924</v>
      </c>
      <c r="B1780" s="0" t="n">
        <f aca="false">SUMIFS(Data!$O$2:$O$9552,Data!$H$2:$H$9552,A1780,Data!$V$2:$V$9552,1)</f>
        <v>1380</v>
      </c>
      <c r="C1780" s="0" t="n">
        <f aca="false">COUNTIFS(Data!$H$2:$H$9552,A1780,Data!$V$2:$V$9552,1)</f>
        <v>2</v>
      </c>
      <c r="D1780" s="0" t="n">
        <f aca="false">IF(C1780&gt;0,B1780+ROW()/1000000,0)</f>
        <v>1380.00178</v>
      </c>
    </row>
    <row r="1781" customFormat="false" ht="15" hidden="false" customHeight="false" outlineLevel="0" collapsed="false">
      <c r="A1781" s="0" t="s">
        <v>7619</v>
      </c>
      <c r="B1781" s="0" t="n">
        <f aca="false">SUMIFS(Data!$O$2:$O$9552,Data!$H$2:$H$9552,A1781,Data!$V$2:$V$9552,1)</f>
        <v>113</v>
      </c>
      <c r="C1781" s="0" t="n">
        <f aca="false">COUNTIFS(Data!$H$2:$H$9552,A1781,Data!$V$2:$V$9552,1)</f>
        <v>3</v>
      </c>
      <c r="D1781" s="0" t="n">
        <f aca="false">IF(C1781&gt;0,B1781+ROW()/1000000,0)</f>
        <v>113.001781</v>
      </c>
    </row>
    <row r="1782" customFormat="false" ht="15" hidden="false" customHeight="false" outlineLevel="0" collapsed="false">
      <c r="A1782" s="0" t="s">
        <v>13962</v>
      </c>
      <c r="B1782" s="0" t="n">
        <f aca="false">SUMIFS(Data!$O$2:$O$9552,Data!$H$2:$H$9552,A1782,Data!$V$2:$V$9552,1)</f>
        <v>533</v>
      </c>
      <c r="C1782" s="0" t="n">
        <f aca="false">COUNTIFS(Data!$H$2:$H$9552,A1782,Data!$V$2:$V$9552,1)</f>
        <v>3</v>
      </c>
      <c r="D1782" s="0" t="n">
        <f aca="false">IF(C1782&gt;0,B1782+ROW()/1000000,0)</f>
        <v>533.001782</v>
      </c>
    </row>
    <row r="1783" customFormat="false" ht="15" hidden="false" customHeight="false" outlineLevel="0" collapsed="false">
      <c r="A1783" s="0" t="s">
        <v>12591</v>
      </c>
      <c r="B1783" s="0" t="n">
        <f aca="false">SUMIFS(Data!$O$2:$O$9552,Data!$H$2:$H$9552,A1783,Data!$V$2:$V$9552,1)</f>
        <v>31</v>
      </c>
      <c r="C1783" s="0" t="n">
        <f aca="false">COUNTIFS(Data!$H$2:$H$9552,A1783,Data!$V$2:$V$9552,1)</f>
        <v>1</v>
      </c>
      <c r="D1783" s="0" t="n">
        <f aca="false">IF(C1783&gt;0,B1783+ROW()/1000000,0)</f>
        <v>31.001783</v>
      </c>
    </row>
    <row r="1784" customFormat="false" ht="15" hidden="false" customHeight="false" outlineLevel="0" collapsed="false">
      <c r="A1784" s="0" t="s">
        <v>3248</v>
      </c>
      <c r="B1784" s="0" t="n">
        <f aca="false">SUMIFS(Data!$O$2:$O$9552,Data!$H$2:$H$9552,A1784,Data!$V$2:$V$9552,1)</f>
        <v>214</v>
      </c>
      <c r="C1784" s="0" t="n">
        <f aca="false">COUNTIFS(Data!$H$2:$H$9552,A1784,Data!$V$2:$V$9552,1)</f>
        <v>5</v>
      </c>
      <c r="D1784" s="0" t="n">
        <f aca="false">IF(C1784&gt;0,B1784+ROW()/1000000,0)</f>
        <v>214.001784</v>
      </c>
    </row>
    <row r="1785" customFormat="false" ht="15" hidden="false" customHeight="false" outlineLevel="0" collapsed="false">
      <c r="A1785" s="0" t="s">
        <v>19615</v>
      </c>
      <c r="B1785" s="0" t="n">
        <f aca="false">SUMIFS(Data!$O$2:$O$9552,Data!$H$2:$H$9552,A1785,Data!$V$2:$V$9552,1)</f>
        <v>5514</v>
      </c>
      <c r="C1785" s="0" t="n">
        <f aca="false">COUNTIFS(Data!$H$2:$H$9552,A1785,Data!$V$2:$V$9552,1)</f>
        <v>3</v>
      </c>
      <c r="D1785" s="0" t="n">
        <f aca="false">IF(C1785&gt;0,B1785+ROW()/1000000,0)</f>
        <v>5514.001785</v>
      </c>
    </row>
    <row r="1786" customFormat="false" ht="15" hidden="false" customHeight="false" outlineLevel="0" collapsed="false">
      <c r="A1786" s="0" t="s">
        <v>343</v>
      </c>
      <c r="B1786" s="0" t="n">
        <f aca="false">SUMIFS(Data!$O$2:$O$9552,Data!$H$2:$H$9552,A1786,Data!$V$2:$V$9552,1)</f>
        <v>230</v>
      </c>
      <c r="C1786" s="0" t="n">
        <f aca="false">COUNTIFS(Data!$H$2:$H$9552,A1786,Data!$V$2:$V$9552,1)</f>
        <v>4</v>
      </c>
      <c r="D1786" s="0" t="n">
        <f aca="false">IF(C1786&gt;0,B1786+ROW()/1000000,0)</f>
        <v>230.001786</v>
      </c>
    </row>
    <row r="1787" customFormat="false" ht="15" hidden="false" customHeight="false" outlineLevel="0" collapsed="false">
      <c r="A1787" s="0" t="s">
        <v>11568</v>
      </c>
      <c r="B1787" s="0" t="n">
        <f aca="false">SUMIFS(Data!$O$2:$O$9552,Data!$H$2:$H$9552,A1787,Data!$V$2:$V$9552,1)</f>
        <v>144</v>
      </c>
      <c r="C1787" s="0" t="n">
        <f aca="false">COUNTIFS(Data!$H$2:$H$9552,A1787,Data!$V$2:$V$9552,1)</f>
        <v>3</v>
      </c>
      <c r="D1787" s="0" t="n">
        <f aca="false">IF(C1787&gt;0,B1787+ROW()/1000000,0)</f>
        <v>144.001787</v>
      </c>
    </row>
    <row r="1788" customFormat="false" ht="15" hidden="false" customHeight="false" outlineLevel="0" collapsed="false">
      <c r="A1788" s="0" t="s">
        <v>335</v>
      </c>
      <c r="B1788" s="0" t="n">
        <f aca="false">SUMIFS(Data!$O$2:$O$9552,Data!$H$2:$H$9552,A1788,Data!$V$2:$V$9552,1)</f>
        <v>614</v>
      </c>
      <c r="C1788" s="0" t="n">
        <f aca="false">COUNTIFS(Data!$H$2:$H$9552,A1788,Data!$V$2:$V$9552,1)</f>
        <v>2</v>
      </c>
      <c r="D1788" s="0" t="n">
        <f aca="false">IF(C1788&gt;0,B1788+ROW()/1000000,0)</f>
        <v>614.001788</v>
      </c>
    </row>
    <row r="1789" customFormat="false" ht="15" hidden="false" customHeight="false" outlineLevel="0" collapsed="false">
      <c r="A1789" s="0" t="s">
        <v>19938</v>
      </c>
      <c r="B1789" s="0" t="n">
        <f aca="false">SUMIFS(Data!$O$2:$O$9552,Data!$H$2:$H$9552,A1789,Data!$V$2:$V$9552,1)</f>
        <v>32</v>
      </c>
      <c r="C1789" s="0" t="n">
        <f aca="false">COUNTIFS(Data!$H$2:$H$9552,A1789,Data!$V$2:$V$9552,1)</f>
        <v>1</v>
      </c>
      <c r="D1789" s="0" t="n">
        <f aca="false">IF(C1789&gt;0,B1789+ROW()/1000000,0)</f>
        <v>32.001789</v>
      </c>
    </row>
    <row r="1790" customFormat="false" ht="15" hidden="false" customHeight="false" outlineLevel="0" collapsed="false">
      <c r="A1790" s="0" t="s">
        <v>12067</v>
      </c>
      <c r="B1790" s="0" t="n">
        <f aca="false">SUMIFS(Data!$O$2:$O$9552,Data!$H$2:$H$9552,A1790,Data!$V$2:$V$9552,1)</f>
        <v>53</v>
      </c>
      <c r="C1790" s="0" t="n">
        <f aca="false">COUNTIFS(Data!$H$2:$H$9552,A1790,Data!$V$2:$V$9552,1)</f>
        <v>1</v>
      </c>
      <c r="D1790" s="0" t="n">
        <f aca="false">IF(C1790&gt;0,B1790+ROW()/1000000,0)</f>
        <v>53.00179</v>
      </c>
    </row>
    <row r="1791" customFormat="false" ht="15" hidden="false" customHeight="false" outlineLevel="0" collapsed="false">
      <c r="A1791" s="0" t="s">
        <v>824</v>
      </c>
      <c r="B1791" s="0" t="n">
        <f aca="false">SUMIFS(Data!$O$2:$O$9552,Data!$H$2:$H$9552,A1791,Data!$V$2:$V$9552,1)</f>
        <v>208</v>
      </c>
      <c r="C1791" s="0" t="n">
        <f aca="false">COUNTIFS(Data!$H$2:$H$9552,A1791,Data!$V$2:$V$9552,1)</f>
        <v>1</v>
      </c>
      <c r="D1791" s="0" t="n">
        <f aca="false">IF(C1791&gt;0,B1791+ROW()/1000000,0)</f>
        <v>208.001791</v>
      </c>
    </row>
    <row r="1792" customFormat="false" ht="15" hidden="false" customHeight="false" outlineLevel="0" collapsed="false">
      <c r="A1792" s="0" t="s">
        <v>607</v>
      </c>
      <c r="B1792" s="0" t="n">
        <f aca="false">SUMIFS(Data!$O$2:$O$9552,Data!$H$2:$H$9552,A1792,Data!$V$2:$V$9552,1)</f>
        <v>340</v>
      </c>
      <c r="C1792" s="0" t="n">
        <f aca="false">COUNTIFS(Data!$H$2:$H$9552,A1792,Data!$V$2:$V$9552,1)</f>
        <v>1</v>
      </c>
      <c r="D1792" s="0" t="n">
        <f aca="false">IF(C1792&gt;0,B1792+ROW()/1000000,0)</f>
        <v>340.001792</v>
      </c>
    </row>
    <row r="1793" customFormat="false" ht="15" hidden="false" customHeight="false" outlineLevel="0" collapsed="false">
      <c r="A1793" s="0" t="s">
        <v>19730</v>
      </c>
      <c r="B1793" s="0" t="n">
        <f aca="false">SUMIFS(Data!$O$2:$O$9552,Data!$H$2:$H$9552,A1793,Data!$V$2:$V$9552,1)</f>
        <v>384</v>
      </c>
      <c r="C1793" s="0" t="n">
        <f aca="false">COUNTIFS(Data!$H$2:$H$9552,A1793,Data!$V$2:$V$9552,1)</f>
        <v>2</v>
      </c>
      <c r="D1793" s="0" t="n">
        <f aca="false">IF(C1793&gt;0,B1793+ROW()/1000000,0)</f>
        <v>384.001793</v>
      </c>
    </row>
    <row r="1794" customFormat="false" ht="15" hidden="false" customHeight="false" outlineLevel="0" collapsed="false">
      <c r="A1794" s="0" t="s">
        <v>1308</v>
      </c>
      <c r="B1794" s="0" t="n">
        <f aca="false">SUMIFS(Data!$O$2:$O$9552,Data!$H$2:$H$9552,A1794,Data!$V$2:$V$9552,1)</f>
        <v>696</v>
      </c>
      <c r="C1794" s="0" t="n">
        <f aca="false">COUNTIFS(Data!$H$2:$H$9552,A1794,Data!$V$2:$V$9552,1)</f>
        <v>2</v>
      </c>
      <c r="D1794" s="0" t="n">
        <f aca="false">IF(C1794&gt;0,B1794+ROW()/1000000,0)</f>
        <v>696.001794</v>
      </c>
    </row>
    <row r="1795" customFormat="false" ht="15" hidden="false" customHeight="false" outlineLevel="0" collapsed="false">
      <c r="A1795" s="0" t="s">
        <v>5113</v>
      </c>
      <c r="B1795" s="0" t="n">
        <f aca="false">SUMIFS(Data!$O$2:$O$9552,Data!$H$2:$H$9552,A1795,Data!$V$2:$V$9552,1)</f>
        <v>23</v>
      </c>
      <c r="C1795" s="0" t="n">
        <f aca="false">COUNTIFS(Data!$H$2:$H$9552,A1795,Data!$V$2:$V$9552,1)</f>
        <v>6</v>
      </c>
      <c r="D1795" s="0" t="n">
        <f aca="false">IF(C1795&gt;0,B1795+ROW()/1000000,0)</f>
        <v>23.001795</v>
      </c>
    </row>
    <row r="1796" customFormat="false" ht="15" hidden="false" customHeight="false" outlineLevel="0" collapsed="false">
      <c r="A1796" s="0" t="s">
        <v>14190</v>
      </c>
      <c r="B1796" s="0" t="n">
        <f aca="false">SUMIFS(Data!$O$2:$O$9552,Data!$H$2:$H$9552,A1796,Data!$V$2:$V$9552,1)</f>
        <v>2</v>
      </c>
      <c r="C1796" s="0" t="n">
        <f aca="false">COUNTIFS(Data!$H$2:$H$9552,A1796,Data!$V$2:$V$9552,1)</f>
        <v>1</v>
      </c>
      <c r="D1796" s="0" t="n">
        <f aca="false">IF(C1796&gt;0,B1796+ROW()/1000000,0)</f>
        <v>2.001796</v>
      </c>
    </row>
    <row r="1797" customFormat="false" ht="15" hidden="false" customHeight="false" outlineLevel="0" collapsed="false">
      <c r="A1797" s="0" t="s">
        <v>15876</v>
      </c>
      <c r="B1797" s="0" t="n">
        <f aca="false">SUMIFS(Data!$O$2:$O$9552,Data!$H$2:$H$9552,A1797,Data!$V$2:$V$9552,1)</f>
        <v>68</v>
      </c>
      <c r="C1797" s="0" t="n">
        <f aca="false">COUNTIFS(Data!$H$2:$H$9552,A1797,Data!$V$2:$V$9552,1)</f>
        <v>1</v>
      </c>
      <c r="D1797" s="0" t="n">
        <f aca="false">IF(C1797&gt;0,B1797+ROW()/1000000,0)</f>
        <v>68.001797</v>
      </c>
    </row>
    <row r="1798" customFormat="false" ht="15" hidden="false" customHeight="false" outlineLevel="0" collapsed="false">
      <c r="A1798" s="0" t="s">
        <v>3842</v>
      </c>
      <c r="B1798" s="0" t="n">
        <f aca="false">SUMIFS(Data!$O$2:$O$9552,Data!$H$2:$H$9552,A1798,Data!$V$2:$V$9552,1)</f>
        <v>630</v>
      </c>
      <c r="C1798" s="0" t="n">
        <f aca="false">COUNTIFS(Data!$H$2:$H$9552,A1798,Data!$V$2:$V$9552,1)</f>
        <v>8</v>
      </c>
      <c r="D1798" s="0" t="n">
        <f aca="false">IF(C1798&gt;0,B1798+ROW()/1000000,0)</f>
        <v>630.001798</v>
      </c>
    </row>
    <row r="1799" customFormat="false" ht="15" hidden="false" customHeight="false" outlineLevel="0" collapsed="false">
      <c r="A1799" s="0" t="s">
        <v>1002</v>
      </c>
      <c r="B1799" s="0" t="n">
        <f aca="false">SUMIFS(Data!$O$2:$O$9552,Data!$H$2:$H$9552,A1799,Data!$V$2:$V$9552,1)</f>
        <v>37</v>
      </c>
      <c r="C1799" s="0" t="n">
        <f aca="false">COUNTIFS(Data!$H$2:$H$9552,A1799,Data!$V$2:$V$9552,1)</f>
        <v>1</v>
      </c>
      <c r="D1799" s="0" t="n">
        <f aca="false">IF(C1799&gt;0,B1799+ROW()/1000000,0)</f>
        <v>37.001799</v>
      </c>
    </row>
    <row r="1800" customFormat="false" ht="15" hidden="false" customHeight="false" outlineLevel="0" collapsed="false">
      <c r="A1800" s="0" t="s">
        <v>6431</v>
      </c>
      <c r="B1800" s="0" t="n">
        <f aca="false">SUMIFS(Data!$O$2:$O$9552,Data!$H$2:$H$9552,A1800,Data!$V$2:$V$9552,1)</f>
        <v>911</v>
      </c>
      <c r="C1800" s="0" t="n">
        <f aca="false">COUNTIFS(Data!$H$2:$H$9552,A1800,Data!$V$2:$V$9552,1)</f>
        <v>1</v>
      </c>
      <c r="D1800" s="0" t="n">
        <f aca="false">IF(C1800&gt;0,B1800+ROW()/1000000,0)</f>
        <v>911.0018</v>
      </c>
    </row>
    <row r="1801" customFormat="false" ht="15" hidden="false" customHeight="false" outlineLevel="0" collapsed="false">
      <c r="A1801" s="0" t="s">
        <v>555</v>
      </c>
      <c r="B1801" s="0" t="n">
        <f aca="false">SUMIFS(Data!$O$2:$O$9552,Data!$H$2:$H$9552,A1801,Data!$V$2:$V$9552,1)</f>
        <v>3299</v>
      </c>
      <c r="C1801" s="0" t="n">
        <f aca="false">COUNTIFS(Data!$H$2:$H$9552,A1801,Data!$V$2:$V$9552,1)</f>
        <v>16</v>
      </c>
      <c r="D1801" s="0" t="n">
        <f aca="false">IF(C1801&gt;0,B1801+ROW()/1000000,0)</f>
        <v>3299.001801</v>
      </c>
    </row>
    <row r="1802" customFormat="false" ht="15" hidden="false" customHeight="false" outlineLevel="0" collapsed="false">
      <c r="A1802" s="0" t="s">
        <v>5935</v>
      </c>
      <c r="B1802" s="0" t="n">
        <f aca="false">SUMIFS(Data!$O$2:$O$9552,Data!$H$2:$H$9552,A1802,Data!$V$2:$V$9552,1)</f>
        <v>303</v>
      </c>
      <c r="C1802" s="0" t="n">
        <f aca="false">COUNTIFS(Data!$H$2:$H$9552,A1802,Data!$V$2:$V$9552,1)</f>
        <v>2</v>
      </c>
      <c r="D1802" s="0" t="n">
        <f aca="false">IF(C1802&gt;0,B1802+ROW()/1000000,0)</f>
        <v>303.001802</v>
      </c>
    </row>
    <row r="1803" customFormat="false" ht="15" hidden="false" customHeight="false" outlineLevel="0" collapsed="false">
      <c r="A1803" s="0" t="s">
        <v>9420</v>
      </c>
      <c r="B1803" s="0" t="n">
        <f aca="false">SUMIFS(Data!$O$2:$O$9552,Data!$H$2:$H$9552,A1803,Data!$V$2:$V$9552,1)</f>
        <v>44</v>
      </c>
      <c r="C1803" s="0" t="n">
        <f aca="false">COUNTIFS(Data!$H$2:$H$9552,A1803,Data!$V$2:$V$9552,1)</f>
        <v>3</v>
      </c>
      <c r="D1803" s="0" t="n">
        <f aca="false">IF(C1803&gt;0,B1803+ROW()/1000000,0)</f>
        <v>44.001803</v>
      </c>
    </row>
    <row r="1804" customFormat="false" ht="15" hidden="false" customHeight="false" outlineLevel="0" collapsed="false">
      <c r="A1804" s="0" t="s">
        <v>19422</v>
      </c>
      <c r="B1804" s="0" t="n">
        <f aca="false">SUMIFS(Data!$O$2:$O$9552,Data!$H$2:$H$9552,A1804,Data!$V$2:$V$9552,1)</f>
        <v>107</v>
      </c>
      <c r="C1804" s="0" t="n">
        <f aca="false">COUNTIFS(Data!$H$2:$H$9552,A1804,Data!$V$2:$V$9552,1)</f>
        <v>1</v>
      </c>
      <c r="D1804" s="0" t="n">
        <f aca="false">IF(C1804&gt;0,B1804+ROW()/1000000,0)</f>
        <v>107.001804</v>
      </c>
    </row>
    <row r="1805" customFormat="false" ht="15" hidden="false" customHeight="false" outlineLevel="0" collapsed="false">
      <c r="A1805" s="0" t="s">
        <v>8692</v>
      </c>
      <c r="B1805" s="0" t="n">
        <f aca="false">SUMIFS(Data!$O$2:$O$9552,Data!$H$2:$H$9552,A1805,Data!$V$2:$V$9552,1)</f>
        <v>118</v>
      </c>
      <c r="C1805" s="0" t="n">
        <f aca="false">COUNTIFS(Data!$H$2:$H$9552,A1805,Data!$V$2:$V$9552,1)</f>
        <v>1</v>
      </c>
      <c r="D1805" s="0" t="n">
        <f aca="false">IF(C1805&gt;0,B1805+ROW()/1000000,0)</f>
        <v>118.001805</v>
      </c>
    </row>
    <row r="1806" customFormat="false" ht="15" hidden="false" customHeight="false" outlineLevel="0" collapsed="false">
      <c r="A1806" s="0" t="s">
        <v>16308</v>
      </c>
      <c r="B1806" s="0" t="n">
        <f aca="false">SUMIFS(Data!$O$2:$O$9552,Data!$H$2:$H$9552,A1806,Data!$V$2:$V$9552,1)</f>
        <v>111</v>
      </c>
      <c r="C1806" s="0" t="n">
        <f aca="false">COUNTIFS(Data!$H$2:$H$9552,A1806,Data!$V$2:$V$9552,1)</f>
        <v>1</v>
      </c>
      <c r="D1806" s="0" t="n">
        <f aca="false">IF(C1806&gt;0,B1806+ROW()/1000000,0)</f>
        <v>111.001806</v>
      </c>
    </row>
    <row r="1807" customFormat="false" ht="15" hidden="false" customHeight="false" outlineLevel="0" collapsed="false">
      <c r="A1807" s="0" t="s">
        <v>12019</v>
      </c>
      <c r="B1807" s="0" t="n">
        <f aca="false">SUMIFS(Data!$O$2:$O$9552,Data!$H$2:$H$9552,A1807,Data!$V$2:$V$9552,1)</f>
        <v>38</v>
      </c>
      <c r="C1807" s="0" t="n">
        <f aca="false">COUNTIFS(Data!$H$2:$H$9552,A1807,Data!$V$2:$V$9552,1)</f>
        <v>1</v>
      </c>
      <c r="D1807" s="0" t="n">
        <f aca="false">IF(C1807&gt;0,B1807+ROW()/1000000,0)</f>
        <v>38.001807</v>
      </c>
    </row>
    <row r="1808" customFormat="false" ht="15" hidden="false" customHeight="false" outlineLevel="0" collapsed="false">
      <c r="A1808" s="0" t="s">
        <v>10576</v>
      </c>
      <c r="B1808" s="0" t="n">
        <f aca="false">SUMIFS(Data!$O$2:$O$9552,Data!$H$2:$H$9552,A1808,Data!$V$2:$V$9552,1)</f>
        <v>70</v>
      </c>
      <c r="C1808" s="0" t="n">
        <f aca="false">COUNTIFS(Data!$H$2:$H$9552,A1808,Data!$V$2:$V$9552,1)</f>
        <v>1</v>
      </c>
      <c r="D1808" s="0" t="n">
        <f aca="false">IF(C1808&gt;0,B1808+ROW()/1000000,0)</f>
        <v>70.001808</v>
      </c>
    </row>
    <row r="1809" customFormat="false" ht="15" hidden="false" customHeight="false" outlineLevel="0" collapsed="false">
      <c r="A1809" s="0" t="s">
        <v>14700</v>
      </c>
      <c r="B1809" s="0" t="n">
        <f aca="false">SUMIFS(Data!$O$2:$O$9552,Data!$H$2:$H$9552,A1809,Data!$V$2:$V$9552,1)</f>
        <v>778</v>
      </c>
      <c r="C1809" s="0" t="n">
        <f aca="false">COUNTIFS(Data!$H$2:$H$9552,A1809,Data!$V$2:$V$9552,1)</f>
        <v>1</v>
      </c>
      <c r="D1809" s="0" t="n">
        <f aca="false">IF(C1809&gt;0,B1809+ROW()/1000000,0)</f>
        <v>778.001809</v>
      </c>
    </row>
    <row r="1810" customFormat="false" ht="15" hidden="false" customHeight="false" outlineLevel="0" collapsed="false">
      <c r="A1810" s="0" t="s">
        <v>12025</v>
      </c>
      <c r="B1810" s="0" t="n">
        <f aca="false">SUMIFS(Data!$O$2:$O$9552,Data!$H$2:$H$9552,A1810,Data!$V$2:$V$9552,1)</f>
        <v>148</v>
      </c>
      <c r="C1810" s="0" t="n">
        <f aca="false">COUNTIFS(Data!$H$2:$H$9552,A1810,Data!$V$2:$V$9552,1)</f>
        <v>1</v>
      </c>
      <c r="D1810" s="0" t="n">
        <f aca="false">IF(C1810&gt;0,B1810+ROW()/1000000,0)</f>
        <v>148.00181</v>
      </c>
    </row>
    <row r="1811" customFormat="false" ht="15" hidden="false" customHeight="false" outlineLevel="0" collapsed="false">
      <c r="A1811" s="0" t="s">
        <v>1909</v>
      </c>
      <c r="B1811" s="0" t="n">
        <f aca="false">SUMIFS(Data!$O$2:$O$9552,Data!$H$2:$H$9552,A1811,Data!$V$2:$V$9552,1)</f>
        <v>246</v>
      </c>
      <c r="C1811" s="0" t="n">
        <f aca="false">COUNTIFS(Data!$H$2:$H$9552,A1811,Data!$V$2:$V$9552,1)</f>
        <v>1</v>
      </c>
      <c r="D1811" s="0" t="n">
        <f aca="false">IF(C1811&gt;0,B1811+ROW()/1000000,0)</f>
        <v>246.001811</v>
      </c>
    </row>
    <row r="1812" customFormat="false" ht="15" hidden="false" customHeight="false" outlineLevel="0" collapsed="false">
      <c r="A1812" s="0" t="s">
        <v>11888</v>
      </c>
      <c r="B1812" s="0" t="n">
        <f aca="false">SUMIFS(Data!$O$2:$O$9552,Data!$H$2:$H$9552,A1812,Data!$V$2:$V$9552,1)</f>
        <v>2</v>
      </c>
      <c r="C1812" s="0" t="n">
        <f aca="false">COUNTIFS(Data!$H$2:$H$9552,A1812,Data!$V$2:$V$9552,1)</f>
        <v>2</v>
      </c>
      <c r="D1812" s="0" t="n">
        <f aca="false">IF(C1812&gt;0,B1812+ROW()/1000000,0)</f>
        <v>2.001812</v>
      </c>
    </row>
    <row r="1813" customFormat="false" ht="15" hidden="false" customHeight="false" outlineLevel="0" collapsed="false">
      <c r="A1813" s="0" t="s">
        <v>11450</v>
      </c>
      <c r="B1813" s="0" t="n">
        <f aca="false">SUMIFS(Data!$O$2:$O$9552,Data!$H$2:$H$9552,A1813,Data!$V$2:$V$9552,1)</f>
        <v>1139</v>
      </c>
      <c r="C1813" s="0" t="n">
        <f aca="false">COUNTIFS(Data!$H$2:$H$9552,A1813,Data!$V$2:$V$9552,1)</f>
        <v>13</v>
      </c>
      <c r="D1813" s="0" t="n">
        <f aca="false">IF(C1813&gt;0,B1813+ROW()/1000000,0)</f>
        <v>1139.001813</v>
      </c>
    </row>
    <row r="1814" customFormat="false" ht="15" hidden="false" customHeight="false" outlineLevel="0" collapsed="false">
      <c r="A1814" s="0" t="s">
        <v>11898</v>
      </c>
      <c r="B1814" s="0" t="n">
        <f aca="false">SUMIFS(Data!$O$2:$O$9552,Data!$H$2:$H$9552,A1814,Data!$V$2:$V$9552,1)</f>
        <v>1</v>
      </c>
      <c r="C1814" s="0" t="n">
        <f aca="false">COUNTIFS(Data!$H$2:$H$9552,A1814,Data!$V$2:$V$9552,1)</f>
        <v>2</v>
      </c>
      <c r="D1814" s="0" t="n">
        <f aca="false">IF(C1814&gt;0,B1814+ROW()/1000000,0)</f>
        <v>1.001814</v>
      </c>
    </row>
    <row r="1815" customFormat="false" ht="15" hidden="false" customHeight="false" outlineLevel="0" collapsed="false">
      <c r="A1815" s="0" t="s">
        <v>10903</v>
      </c>
      <c r="B1815" s="0" t="n">
        <f aca="false">SUMIFS(Data!$O$2:$O$9552,Data!$H$2:$H$9552,A1815,Data!$V$2:$V$9552,1)</f>
        <v>41</v>
      </c>
      <c r="C1815" s="0" t="n">
        <f aca="false">COUNTIFS(Data!$H$2:$H$9552,A1815,Data!$V$2:$V$9552,1)</f>
        <v>1</v>
      </c>
      <c r="D1815" s="0" t="n">
        <f aca="false">IF(C1815&gt;0,B1815+ROW()/1000000,0)</f>
        <v>41.001815</v>
      </c>
    </row>
    <row r="1816" customFormat="false" ht="15" hidden="false" customHeight="false" outlineLevel="0" collapsed="false">
      <c r="A1816" s="0" t="s">
        <v>4408</v>
      </c>
      <c r="B1816" s="0" t="n">
        <f aca="false">SUMIFS(Data!$O$2:$O$9552,Data!$H$2:$H$9552,A1816,Data!$V$2:$V$9552,1)</f>
        <v>1048</v>
      </c>
      <c r="C1816" s="0" t="n">
        <f aca="false">COUNTIFS(Data!$H$2:$H$9552,A1816,Data!$V$2:$V$9552,1)</f>
        <v>2</v>
      </c>
      <c r="D1816" s="0" t="n">
        <f aca="false">IF(C1816&gt;0,B1816+ROW()/1000000,0)</f>
        <v>1048.001816</v>
      </c>
    </row>
    <row r="1817" customFormat="false" ht="15" hidden="false" customHeight="false" outlineLevel="0" collapsed="false">
      <c r="A1817" s="0" t="s">
        <v>11880</v>
      </c>
      <c r="B1817" s="0" t="n">
        <f aca="false">SUMIFS(Data!$O$2:$O$9552,Data!$H$2:$H$9552,A1817,Data!$V$2:$V$9552,1)</f>
        <v>0</v>
      </c>
      <c r="C1817" s="0" t="n">
        <f aca="false">COUNTIFS(Data!$H$2:$H$9552,A1817,Data!$V$2:$V$9552,1)</f>
        <v>1</v>
      </c>
      <c r="D1817" s="0" t="n">
        <f aca="false">IF(C1817&gt;0,B1817+ROW()/1000000,0)</f>
        <v>0.001817</v>
      </c>
    </row>
    <row r="1818" customFormat="false" ht="15" hidden="false" customHeight="false" outlineLevel="0" collapsed="false">
      <c r="A1818" s="0" t="s">
        <v>18493</v>
      </c>
      <c r="B1818" s="0" t="n">
        <f aca="false">SUMIFS(Data!$O$2:$O$9552,Data!$H$2:$H$9552,A1818,Data!$V$2:$V$9552,1)</f>
        <v>1</v>
      </c>
      <c r="C1818" s="0" t="n">
        <f aca="false">COUNTIFS(Data!$H$2:$H$9552,A1818,Data!$V$2:$V$9552,1)</f>
        <v>1</v>
      </c>
      <c r="D1818" s="0" t="n">
        <f aca="false">IF(C1818&gt;0,B1818+ROW()/1000000,0)</f>
        <v>1.001818</v>
      </c>
    </row>
    <row r="1819" customFormat="false" ht="15" hidden="false" customHeight="false" outlineLevel="0" collapsed="false">
      <c r="A1819" s="0" t="s">
        <v>7064</v>
      </c>
      <c r="B1819" s="0" t="n">
        <f aca="false">SUMIFS(Data!$O$2:$O$9552,Data!$H$2:$H$9552,A1819,Data!$V$2:$V$9552,1)</f>
        <v>1099</v>
      </c>
      <c r="C1819" s="0" t="n">
        <f aca="false">COUNTIFS(Data!$H$2:$H$9552,A1819,Data!$V$2:$V$9552,1)</f>
        <v>4</v>
      </c>
      <c r="D1819" s="0" t="n">
        <f aca="false">IF(C1819&gt;0,B1819+ROW()/1000000,0)</f>
        <v>1099.001819</v>
      </c>
    </row>
    <row r="1820" customFormat="false" ht="15" hidden="false" customHeight="false" outlineLevel="0" collapsed="false">
      <c r="A1820" s="0" t="s">
        <v>20562</v>
      </c>
      <c r="B1820" s="0" t="n">
        <f aca="false">SUMIFS(Data!$O$2:$O$9552,Data!$H$2:$H$9552,A1820,Data!$V$2:$V$9552,1)</f>
        <v>103</v>
      </c>
      <c r="C1820" s="0" t="n">
        <f aca="false">COUNTIFS(Data!$H$2:$H$9552,A1820,Data!$V$2:$V$9552,1)</f>
        <v>1</v>
      </c>
      <c r="D1820" s="0" t="n">
        <f aca="false">IF(C1820&gt;0,B1820+ROW()/1000000,0)</f>
        <v>103.00182</v>
      </c>
    </row>
    <row r="1821" customFormat="false" ht="15" hidden="false" customHeight="false" outlineLevel="0" collapsed="false">
      <c r="A1821" s="0" t="s">
        <v>1893</v>
      </c>
      <c r="B1821" s="0" t="n">
        <f aca="false">SUMIFS(Data!$O$2:$O$9552,Data!$H$2:$H$9552,A1821,Data!$V$2:$V$9552,1)</f>
        <v>224</v>
      </c>
      <c r="C1821" s="0" t="n">
        <f aca="false">COUNTIFS(Data!$H$2:$H$9552,A1821,Data!$V$2:$V$9552,1)</f>
        <v>1</v>
      </c>
      <c r="D1821" s="0" t="n">
        <f aca="false">IF(C1821&gt;0,B1821+ROW()/1000000,0)</f>
        <v>224.001821</v>
      </c>
    </row>
    <row r="1822" customFormat="false" ht="15" hidden="false" customHeight="false" outlineLevel="0" collapsed="false">
      <c r="A1822" s="0" t="s">
        <v>13411</v>
      </c>
      <c r="B1822" s="0" t="n">
        <f aca="false">SUMIFS(Data!$O$2:$O$9552,Data!$H$2:$H$9552,A1822,Data!$V$2:$V$9552,1)</f>
        <v>0</v>
      </c>
      <c r="C1822" s="0" t="n">
        <f aca="false">COUNTIFS(Data!$H$2:$H$9552,A1822,Data!$V$2:$V$9552,1)</f>
        <v>1</v>
      </c>
      <c r="D1822" s="0" t="n">
        <f aca="false">IF(C1822&gt;0,B1822+ROW()/1000000,0)</f>
        <v>0.001822</v>
      </c>
    </row>
    <row r="1823" customFormat="false" ht="15" hidden="false" customHeight="false" outlineLevel="0" collapsed="false">
      <c r="A1823" s="0" t="s">
        <v>9317</v>
      </c>
      <c r="B1823" s="0" t="n">
        <f aca="false">SUMIFS(Data!$O$2:$O$9552,Data!$H$2:$H$9552,A1823,Data!$V$2:$V$9552,1)</f>
        <v>43</v>
      </c>
      <c r="C1823" s="0" t="n">
        <f aca="false">COUNTIFS(Data!$H$2:$H$9552,A1823,Data!$V$2:$V$9552,1)</f>
        <v>1</v>
      </c>
      <c r="D1823" s="0" t="n">
        <f aca="false">IF(C1823&gt;0,B1823+ROW()/1000000,0)</f>
        <v>43.001823</v>
      </c>
    </row>
    <row r="1824" customFormat="false" ht="15" hidden="false" customHeight="false" outlineLevel="0" collapsed="false">
      <c r="A1824" s="0" t="s">
        <v>550</v>
      </c>
      <c r="B1824" s="0" t="n">
        <f aca="false">SUMIFS(Data!$O$2:$O$9552,Data!$H$2:$H$9552,A1824,Data!$V$2:$V$9552,1)</f>
        <v>353</v>
      </c>
      <c r="C1824" s="0" t="n">
        <f aca="false">COUNTIFS(Data!$H$2:$H$9552,A1824,Data!$V$2:$V$9552,1)</f>
        <v>2</v>
      </c>
      <c r="D1824" s="0" t="n">
        <f aca="false">IF(C1824&gt;0,B1824+ROW()/1000000,0)</f>
        <v>353.001824</v>
      </c>
    </row>
    <row r="1825" customFormat="false" ht="15" hidden="false" customHeight="false" outlineLevel="0" collapsed="false">
      <c r="A1825" s="0" t="s">
        <v>19799</v>
      </c>
      <c r="B1825" s="0" t="n">
        <f aca="false">SUMIFS(Data!$O$2:$O$9552,Data!$H$2:$H$9552,A1825,Data!$V$2:$V$9552,1)</f>
        <v>96</v>
      </c>
      <c r="C1825" s="0" t="n">
        <f aca="false">COUNTIFS(Data!$H$2:$H$9552,A1825,Data!$V$2:$V$9552,1)</f>
        <v>1</v>
      </c>
      <c r="D1825" s="0" t="n">
        <f aca="false">IF(C1825&gt;0,B1825+ROW()/1000000,0)</f>
        <v>96.001825</v>
      </c>
    </row>
    <row r="1826" customFormat="false" ht="15" hidden="false" customHeight="false" outlineLevel="0" collapsed="false">
      <c r="A1826" s="0" t="s">
        <v>19641</v>
      </c>
      <c r="B1826" s="0" t="n">
        <f aca="false">SUMIFS(Data!$O$2:$O$9552,Data!$H$2:$H$9552,A1826,Data!$V$2:$V$9552,1)</f>
        <v>259</v>
      </c>
      <c r="C1826" s="0" t="n">
        <f aca="false">COUNTIFS(Data!$H$2:$H$9552,A1826,Data!$V$2:$V$9552,1)</f>
        <v>1</v>
      </c>
      <c r="D1826" s="0" t="n">
        <f aca="false">IF(C1826&gt;0,B1826+ROW()/1000000,0)</f>
        <v>259.001826</v>
      </c>
    </row>
    <row r="1827" customFormat="false" ht="15" hidden="false" customHeight="false" outlineLevel="0" collapsed="false">
      <c r="A1827" s="0" t="s">
        <v>1600</v>
      </c>
      <c r="B1827" s="0" t="n">
        <f aca="false">SUMIFS(Data!$O$2:$O$9552,Data!$H$2:$H$9552,A1827,Data!$V$2:$V$9552,1)</f>
        <v>32</v>
      </c>
      <c r="C1827" s="0" t="n">
        <f aca="false">COUNTIFS(Data!$H$2:$H$9552,A1827,Data!$V$2:$V$9552,1)</f>
        <v>1</v>
      </c>
      <c r="D1827" s="0" t="n">
        <f aca="false">IF(C1827&gt;0,B1827+ROW()/1000000,0)</f>
        <v>32.001827</v>
      </c>
    </row>
    <row r="1828" customFormat="false" ht="15" hidden="false" customHeight="false" outlineLevel="0" collapsed="false">
      <c r="A1828" s="0" t="s">
        <v>20532</v>
      </c>
      <c r="B1828" s="0" t="n">
        <f aca="false">SUMIFS(Data!$O$2:$O$9552,Data!$H$2:$H$9552,A1828,Data!$V$2:$V$9552,1)</f>
        <v>95</v>
      </c>
      <c r="C1828" s="0" t="n">
        <f aca="false">COUNTIFS(Data!$H$2:$H$9552,A1828,Data!$V$2:$V$9552,1)</f>
        <v>1</v>
      </c>
      <c r="D1828" s="0" t="n">
        <f aca="false">IF(C1828&gt;0,B1828+ROW()/1000000,0)</f>
        <v>95.001828</v>
      </c>
    </row>
    <row r="1829" customFormat="false" ht="15" hidden="false" customHeight="false" outlineLevel="0" collapsed="false">
      <c r="A1829" s="0" t="s">
        <v>20535</v>
      </c>
      <c r="B1829" s="0" t="n">
        <f aca="false">SUMIFS(Data!$O$2:$O$9552,Data!$H$2:$H$9552,A1829,Data!$V$2:$V$9552,1)</f>
        <v>115</v>
      </c>
      <c r="C1829" s="0" t="n">
        <f aca="false">COUNTIFS(Data!$H$2:$H$9552,A1829,Data!$V$2:$V$9552,1)</f>
        <v>1</v>
      </c>
      <c r="D1829" s="0" t="n">
        <f aca="false">IF(C1829&gt;0,B1829+ROW()/1000000,0)</f>
        <v>115.001829</v>
      </c>
    </row>
    <row r="1830" customFormat="false" ht="15" hidden="false" customHeight="false" outlineLevel="0" collapsed="false">
      <c r="A1830" s="0" t="s">
        <v>20618</v>
      </c>
      <c r="B1830" s="0" t="n">
        <f aca="false">SUMIFS(Data!$O$2:$O$9552,Data!$H$2:$H$9552,A1830,Data!$V$2:$V$9552,1)</f>
        <v>1034</v>
      </c>
      <c r="C1830" s="0" t="n">
        <f aca="false">COUNTIFS(Data!$H$2:$H$9552,A1830,Data!$V$2:$V$9552,1)</f>
        <v>1</v>
      </c>
      <c r="D1830" s="0" t="n">
        <f aca="false">IF(C1830&gt;0,B1830+ROW()/1000000,0)</f>
        <v>1034.00183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24" t="s">
        <v>20664</v>
      </c>
    </row>
    <row r="2" customFormat="false" ht="15" hidden="false" customHeight="false" outlineLevel="0" collapsed="false">
      <c r="A2" s="25" t="s">
        <v>20665</v>
      </c>
    </row>
    <row r="3" customFormat="false" ht="15" hidden="false" customHeight="false" outlineLevel="0" collapsed="false">
      <c r="A3" s="18" t="s">
        <v>20</v>
      </c>
      <c r="B3" s="18" t="s">
        <v>2</v>
      </c>
      <c r="C3" s="18" t="s">
        <v>25</v>
      </c>
      <c r="D3" s="18" t="s">
        <v>20666</v>
      </c>
      <c r="F3" s="23" t="s">
        <v>20667</v>
      </c>
    </row>
    <row r="4" customFormat="false" ht="15" hidden="false" customHeight="false" outlineLevel="0" collapsed="false">
      <c r="A4" s="26" t="n">
        <v>1</v>
      </c>
      <c r="B4" s="26" t="s">
        <v>20668</v>
      </c>
      <c r="C4" s="26" t="s">
        <v>20669</v>
      </c>
      <c r="D4" s="27" t="n">
        <v>0.012</v>
      </c>
      <c r="F4" s="21" t="s">
        <v>3</v>
      </c>
    </row>
    <row r="5" customFormat="false" ht="15" hidden="false" customHeight="false" outlineLevel="0" collapsed="false">
      <c r="A5" s="26" t="n">
        <v>14</v>
      </c>
      <c r="B5" s="26" t="s">
        <v>20670</v>
      </c>
      <c r="C5" s="26" t="s">
        <v>20671</v>
      </c>
      <c r="D5" s="27" t="n">
        <v>0.65</v>
      </c>
      <c r="F5" s="0" t="str">
        <f aca="false">B4</f>
        <v>India</v>
      </c>
    </row>
    <row r="6" customFormat="false" ht="15" hidden="false" customHeight="false" outlineLevel="0" collapsed="false">
      <c r="A6" s="26" t="n">
        <v>30</v>
      </c>
      <c r="B6" s="26" t="s">
        <v>20672</v>
      </c>
      <c r="C6" s="26" t="s">
        <v>20673</v>
      </c>
      <c r="D6" s="27" t="n">
        <v>0.18</v>
      </c>
      <c r="F6" s="0" t="str">
        <f aca="false">B5</f>
        <v>Australia</v>
      </c>
    </row>
    <row r="7" customFormat="false" ht="15" hidden="false" customHeight="false" outlineLevel="0" collapsed="false">
      <c r="A7" s="26" t="n">
        <v>37</v>
      </c>
      <c r="B7" s="26" t="s">
        <v>20674</v>
      </c>
      <c r="C7" s="26" t="s">
        <v>20675</v>
      </c>
      <c r="D7" s="27" t="n">
        <v>0.72</v>
      </c>
      <c r="F7" s="0" t="str">
        <f aca="false">B6</f>
        <v>Brazil</v>
      </c>
    </row>
    <row r="8" customFormat="false" ht="15" hidden="false" customHeight="false" outlineLevel="0" collapsed="false">
      <c r="A8" s="26" t="n">
        <v>94</v>
      </c>
      <c r="B8" s="26" t="s">
        <v>20676</v>
      </c>
      <c r="C8" s="26" t="s">
        <v>20677</v>
      </c>
      <c r="D8" s="27" t="n">
        <v>6E-005</v>
      </c>
      <c r="F8" s="0" t="str">
        <f aca="false">B7</f>
        <v>Canada</v>
      </c>
    </row>
    <row r="9" customFormat="false" ht="15" hidden="false" customHeight="false" outlineLevel="0" collapsed="false">
      <c r="A9" s="26" t="n">
        <v>148</v>
      </c>
      <c r="B9" s="26" t="s">
        <v>20678</v>
      </c>
      <c r="C9" s="26" t="s">
        <v>20679</v>
      </c>
      <c r="D9" s="27" t="n">
        <v>0.59</v>
      </c>
      <c r="F9" s="0" t="str">
        <f aca="false">B8</f>
        <v>Indonesia</v>
      </c>
    </row>
    <row r="10" customFormat="false" ht="15" hidden="false" customHeight="false" outlineLevel="0" collapsed="false">
      <c r="A10" s="26" t="n">
        <v>162</v>
      </c>
      <c r="B10" s="26" t="s">
        <v>20680</v>
      </c>
      <c r="C10" s="26" t="s">
        <v>20681</v>
      </c>
      <c r="D10" s="27" t="n">
        <v>0.073</v>
      </c>
      <c r="F10" s="0" t="str">
        <f aca="false">B9</f>
        <v>New Zealand</v>
      </c>
    </row>
    <row r="11" customFormat="false" ht="15" hidden="false" customHeight="false" outlineLevel="0" collapsed="false">
      <c r="A11" s="26" t="n">
        <v>166</v>
      </c>
      <c r="B11" s="26" t="s">
        <v>20682</v>
      </c>
      <c r="C11" s="26" t="s">
        <v>20683</v>
      </c>
      <c r="D11" s="27" t="n">
        <v>0.275</v>
      </c>
      <c r="F11" s="0" t="str">
        <f aca="false">B10</f>
        <v>Philippines</v>
      </c>
    </row>
    <row r="12" customFormat="false" ht="15" hidden="false" customHeight="false" outlineLevel="0" collapsed="false">
      <c r="A12" s="26" t="n">
        <v>184</v>
      </c>
      <c r="B12" s="26" t="s">
        <v>1534</v>
      </c>
      <c r="C12" s="26" t="s">
        <v>20684</v>
      </c>
      <c r="D12" s="27" t="n">
        <v>0.77</v>
      </c>
      <c r="F12" s="0" t="str">
        <f aca="false">B11</f>
        <v>Qatar</v>
      </c>
    </row>
    <row r="13" customFormat="false" ht="15" hidden="false" customHeight="false" outlineLevel="0" collapsed="false">
      <c r="A13" s="26" t="n">
        <v>189</v>
      </c>
      <c r="B13" s="26" t="s">
        <v>20685</v>
      </c>
      <c r="C13" s="26" t="s">
        <v>20686</v>
      </c>
      <c r="D13" s="27" t="n">
        <v>0.055</v>
      </c>
      <c r="F13" s="0" t="str">
        <f aca="false">B12</f>
        <v>Singapore</v>
      </c>
    </row>
    <row r="14" customFormat="false" ht="15" hidden="false" customHeight="false" outlineLevel="0" collapsed="false">
      <c r="A14" s="26" t="n">
        <v>191</v>
      </c>
      <c r="B14" s="26" t="s">
        <v>20687</v>
      </c>
      <c r="C14" s="26" t="s">
        <v>20688</v>
      </c>
      <c r="D14" s="27" t="n">
        <v>0.0033</v>
      </c>
      <c r="F14" s="0" t="str">
        <f aca="false">B13</f>
        <v>South Africa</v>
      </c>
    </row>
    <row r="15" customFormat="false" ht="15" hidden="false" customHeight="false" outlineLevel="0" collapsed="false">
      <c r="A15" s="26" t="n">
        <v>208</v>
      </c>
      <c r="B15" s="26" t="s">
        <v>20689</v>
      </c>
      <c r="C15" s="26" t="s">
        <v>20690</v>
      </c>
      <c r="D15" s="27" t="n">
        <v>0.023</v>
      </c>
      <c r="F15" s="0" t="str">
        <f aca="false">B14</f>
        <v>Sri Lanka</v>
      </c>
    </row>
    <row r="16" customFormat="false" ht="15" hidden="false" customHeight="false" outlineLevel="0" collapsed="false">
      <c r="A16" s="26" t="n">
        <v>214</v>
      </c>
      <c r="B16" s="26" t="s">
        <v>20691</v>
      </c>
      <c r="C16" s="26" t="s">
        <v>20692</v>
      </c>
      <c r="D16" s="27" t="n">
        <v>0.272</v>
      </c>
      <c r="F16" s="0" t="str">
        <f aca="false">B15</f>
        <v>Turkey</v>
      </c>
    </row>
    <row r="17" customFormat="false" ht="15" hidden="false" customHeight="false" outlineLevel="0" collapsed="false">
      <c r="A17" s="26" t="n">
        <v>215</v>
      </c>
      <c r="B17" s="26" t="s">
        <v>20693</v>
      </c>
      <c r="C17" s="26" t="s">
        <v>20694</v>
      </c>
      <c r="D17" s="27" t="n">
        <v>1.3</v>
      </c>
      <c r="F17" s="0" t="str">
        <f aca="false">B16</f>
        <v>UAE</v>
      </c>
    </row>
    <row r="18" customFormat="false" ht="15" hidden="false" customHeight="false" outlineLevel="0" collapsed="false">
      <c r="A18" s="26" t="n">
        <v>216</v>
      </c>
      <c r="B18" s="26" t="s">
        <v>20695</v>
      </c>
      <c r="C18" s="26" t="s">
        <v>20637</v>
      </c>
      <c r="D18" s="27" t="n">
        <v>1</v>
      </c>
      <c r="F18" s="0" t="str">
        <f aca="false">B17</f>
        <v>United Kingdom</v>
      </c>
    </row>
    <row r="19" customFormat="false" ht="15" hidden="false" customHeight="false" outlineLevel="0" collapsed="false">
      <c r="F19" s="0" t="str">
        <f aca="false">B18</f>
        <v>United States</v>
      </c>
    </row>
    <row r="20" customFormat="false" ht="15" hidden="false" customHeight="false" outlineLevel="0" collapsed="false">
      <c r="A20" s="25" t="s">
        <v>20696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2026-10-29T13:24:44Z</dcterms:created>
  <dc:creator>openpyxl</dc:creator>
  <dc:description/>
  <dc:language>en-US</dc:language>
  <cp:lastModifiedBy/>
  <dcterms:modified xsi:type="dcterms:W3CDTF">2026-10-29T13:24:58Z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